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DeTrabalho"/>
  <mc:AlternateContent xmlns:mc="http://schemas.openxmlformats.org/markup-compatibility/2006">
    <mc:Choice Requires="x15">
      <x15ac:absPath xmlns:x15ac="http://schemas.microsoft.com/office/spreadsheetml/2010/11/ac" url="\\192.168.1.254\licitacao\09 - LICITAÇÃO ARQUIVOS\2026\CONCORRÊNCIA ELETRÔNICA\Pórtico Parque Elci Pereira 2026\"/>
    </mc:Choice>
  </mc:AlternateContent>
  <bookViews>
    <workbookView xWindow="0" yWindow="0" windowWidth="28800" windowHeight="12210" tabRatio="843" activeTab="11"/>
  </bookViews>
  <sheets>
    <sheet name="INSTRUÇÕES" sheetId="19" r:id="rId1"/>
    <sheet name="CSINAPI" sheetId="1" r:id="rId2"/>
    <sheet name="ISINAPI" sheetId="2" state="hidden" r:id="rId3"/>
    <sheet name="CDER" sheetId="4" r:id="rId4"/>
    <sheet name="CDER-R" sheetId="24" r:id="rId5"/>
    <sheet name="IDER" sheetId="12" r:id="rId6"/>
    <sheet name="CCESAN" sheetId="3" state="hidden" r:id="rId7"/>
    <sheet name="CSCORIO" sheetId="13" state="hidden" r:id="rId8"/>
    <sheet name="DADOS" sheetId="17" state="hidden" r:id="rId9"/>
    <sheet name="Auxiliar" sheetId="7" state="hidden" r:id="rId10"/>
    <sheet name="BDI" sheetId="6" state="hidden" r:id="rId11"/>
    <sheet name="ORCAMENTO" sheetId="8" r:id="rId12"/>
    <sheet name="LICITACAO" sheetId="18" state="hidden" r:id="rId13"/>
    <sheet name="ABC" sheetId="20" state="hidden" r:id="rId14"/>
    <sheet name="MEMÓRIA DE CÁLCULO" sheetId="14" r:id="rId15"/>
    <sheet name="COMPOSICAO" sheetId="9" r:id="rId16"/>
    <sheet name="MERCADO" sheetId="10" r:id="rId17"/>
    <sheet name="CRONOGRAMA" sheetId="16" r:id="rId18"/>
    <sheet name="Planilha1" sheetId="21" state="hidden" r:id="rId19"/>
  </sheets>
  <externalReferences>
    <externalReference r:id="rId20"/>
  </externalReferences>
  <definedNames>
    <definedName name="_xlnm._FilterDatabase" localSheetId="7" hidden="1">CSCORIO!$A$2:$D$5747</definedName>
    <definedName name="_xlnm._FilterDatabase" localSheetId="5" hidden="1">IDER!$A$2:$D$2</definedName>
    <definedName name="_xlnm._FilterDatabase" localSheetId="12" hidden="1">LICITACAO!#REF!</definedName>
    <definedName name="_xlnm._FilterDatabase" localSheetId="11" hidden="1">ORCAMENTO!$B$4:$O$46</definedName>
    <definedName name="_xlnm.Print_Area" localSheetId="15">COMPOSICAO!$A$1:$I$73</definedName>
    <definedName name="_xlnm.Print_Area" localSheetId="17">CRONOGRAMA!$A$1:$H$32</definedName>
    <definedName name="_xlnm.Print_Area" localSheetId="12">LICITACAO!$A$1:$H$158</definedName>
    <definedName name="_xlnm.Print_Area" localSheetId="14">'MEMÓRIA DE CÁLCULO'!$A$1:$J$156</definedName>
    <definedName name="_xlnm.Print_Area" localSheetId="16">MERCADO!$A$1:$DV$118</definedName>
    <definedName name="_xlnm.Print_Area" localSheetId="11">ORCAMENTO!$B$1:$J$50</definedName>
    <definedName name="BDI" comment="BDI">BDI!$C$37</definedName>
    <definedName name="DADOS" comment="Lista Suspensa">DADOS!$A$6:$A$15</definedName>
    <definedName name="ETAPA">DADOS!$A$2:$A$3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42" i="14" l="1"/>
  <c r="J146" i="14"/>
  <c r="J145" i="14"/>
  <c r="J144" i="14"/>
  <c r="I142" i="14"/>
  <c r="B142" i="14"/>
  <c r="H43" i="8"/>
  <c r="I43" i="8" s="1"/>
  <c r="F43" i="8"/>
  <c r="E43" i="8"/>
  <c r="C31" i="16"/>
  <c r="C30" i="16"/>
  <c r="C27" i="16"/>
  <c r="K12" i="16"/>
  <c r="D31" i="14"/>
  <c r="D11" i="14"/>
  <c r="J121" i="14"/>
  <c r="J97" i="14"/>
  <c r="J94" i="14"/>
  <c r="J61" i="14"/>
  <c r="J45" i="14"/>
  <c r="J35" i="14"/>
  <c r="J17" i="14" l="1"/>
  <c r="E35" i="10"/>
  <c r="J102" i="14"/>
  <c r="J101" i="14"/>
  <c r="J100" i="14"/>
  <c r="J98" i="14" s="1"/>
  <c r="J115" i="14"/>
  <c r="J112" i="14"/>
  <c r="J109" i="14"/>
  <c r="H63" i="9" l="1"/>
  <c r="I63" i="9" s="1"/>
  <c r="E63" i="9"/>
  <c r="D63" i="9"/>
  <c r="H62" i="9"/>
  <c r="I62" i="9" s="1"/>
  <c r="E62" i="9"/>
  <c r="D62" i="9"/>
  <c r="B141" i="14"/>
  <c r="J141" i="14" s="1"/>
  <c r="J138" i="14"/>
  <c r="H42" i="8"/>
  <c r="I42" i="8" s="1"/>
  <c r="F42" i="8"/>
  <c r="E42" i="8"/>
  <c r="E122" i="14"/>
  <c r="J122" i="14" s="1"/>
  <c r="J120" i="14"/>
  <c r="J119" i="14"/>
  <c r="J95" i="14"/>
  <c r="J92" i="14"/>
  <c r="J91" i="14"/>
  <c r="J89" i="14" s="1"/>
  <c r="H32" i="9"/>
  <c r="I32" i="9" s="1"/>
  <c r="E32" i="9"/>
  <c r="D32" i="9"/>
  <c r="E14" i="10"/>
  <c r="E13" i="10"/>
  <c r="J87" i="14"/>
  <c r="J88" i="14"/>
  <c r="B86" i="14"/>
  <c r="J86" i="14" s="1"/>
  <c r="J82" i="14"/>
  <c r="J83" i="14"/>
  <c r="B81" i="14"/>
  <c r="J81" i="14" s="1"/>
  <c r="J73" i="14"/>
  <c r="J74" i="14"/>
  <c r="J75" i="14"/>
  <c r="J76" i="14"/>
  <c r="J77" i="14"/>
  <c r="J78" i="14"/>
  <c r="J72" i="14"/>
  <c r="B65" i="14"/>
  <c r="J65" i="14" s="1"/>
  <c r="B69" i="14"/>
  <c r="J69" i="14" s="1"/>
  <c r="B68" i="14"/>
  <c r="J68" i="14" s="1"/>
  <c r="B67" i="14"/>
  <c r="J67" i="14" s="1"/>
  <c r="B66" i="14"/>
  <c r="J66" i="14" s="1"/>
  <c r="B64" i="14"/>
  <c r="J64" i="14" s="1"/>
  <c r="B63" i="14"/>
  <c r="J63" i="14" s="1"/>
  <c r="B62" i="14"/>
  <c r="J62" i="14" s="1"/>
  <c r="J49" i="14"/>
  <c r="J47" i="14" s="1"/>
  <c r="H22" i="8"/>
  <c r="I22" i="8" s="1"/>
  <c r="F22" i="8"/>
  <c r="E22" i="8"/>
  <c r="J53" i="14"/>
  <c r="J54" i="14"/>
  <c r="J55" i="14"/>
  <c r="J56" i="14"/>
  <c r="J57" i="14"/>
  <c r="J58" i="14"/>
  <c r="J52" i="14"/>
  <c r="J42" i="14"/>
  <c r="J43" i="14"/>
  <c r="H20" i="8"/>
  <c r="I20" i="8" s="1"/>
  <c r="F20" i="8"/>
  <c r="E20" i="8"/>
  <c r="D39" i="14"/>
  <c r="J39" i="14" s="1"/>
  <c r="F19" i="8"/>
  <c r="E19" i="8"/>
  <c r="F14" i="9"/>
  <c r="H14" i="9"/>
  <c r="E14" i="9"/>
  <c r="D14" i="9"/>
  <c r="J70" i="14" l="1"/>
  <c r="J50" i="14"/>
  <c r="J79" i="14"/>
  <c r="I14" i="9"/>
  <c r="I60" i="9"/>
  <c r="E5" i="10"/>
  <c r="J139" i="14"/>
  <c r="J117" i="14"/>
  <c r="J84" i="14"/>
  <c r="J7" i="14"/>
  <c r="A6" i="8"/>
  <c r="E6" i="8"/>
  <c r="F6" i="8"/>
  <c r="H6" i="8"/>
  <c r="I6" i="8" s="1"/>
  <c r="J59" i="14" l="1"/>
  <c r="J113" i="14"/>
  <c r="J110" i="14"/>
  <c r="J107" i="14"/>
  <c r="E112" i="10"/>
  <c r="E111" i="10"/>
  <c r="E100" i="10"/>
  <c r="E99" i="10"/>
  <c r="E88" i="10"/>
  <c r="E87" i="10"/>
  <c r="E76" i="10"/>
  <c r="E75" i="10"/>
  <c r="J151" i="14"/>
  <c r="J136" i="14"/>
  <c r="F132" i="14"/>
  <c r="J132" i="14" s="1"/>
  <c r="F130" i="14"/>
  <c r="J130" i="14" s="1"/>
  <c r="F129" i="14"/>
  <c r="J129" i="14" s="1"/>
  <c r="J131" i="14"/>
  <c r="F128" i="14"/>
  <c r="J128" i="14" s="1"/>
  <c r="J127" i="14"/>
  <c r="F126" i="14"/>
  <c r="J126" i="14" s="1"/>
  <c r="F125" i="14"/>
  <c r="J125" i="14" s="1"/>
  <c r="J104" i="14"/>
  <c r="D34" i="14"/>
  <c r="J34" i="14" s="1"/>
  <c r="J32" i="14" s="1"/>
  <c r="J31" i="14"/>
  <c r="J29" i="14" s="1"/>
  <c r="J150" i="14"/>
  <c r="J28" i="14"/>
  <c r="J26" i="14" s="1"/>
  <c r="H52" i="9"/>
  <c r="I52" i="9" s="1"/>
  <c r="E52" i="9"/>
  <c r="D52" i="9"/>
  <c r="H51" i="9"/>
  <c r="I51" i="9" s="1"/>
  <c r="E51" i="9"/>
  <c r="D51" i="9"/>
  <c r="E72" i="9"/>
  <c r="E71" i="9"/>
  <c r="C71" i="9"/>
  <c r="H42" i="9"/>
  <c r="I42" i="9" s="1"/>
  <c r="E42" i="9"/>
  <c r="D42" i="9"/>
  <c r="H41" i="9"/>
  <c r="I41" i="9" s="1"/>
  <c r="I39" i="9" s="1"/>
  <c r="E41" i="9"/>
  <c r="D41" i="9"/>
  <c r="F155" i="14"/>
  <c r="F154" i="14"/>
  <c r="B153" i="14"/>
  <c r="B117" i="10"/>
  <c r="B116" i="10"/>
  <c r="H31" i="9"/>
  <c r="I31" i="9" s="1"/>
  <c r="E31" i="9"/>
  <c r="D31" i="9"/>
  <c r="H30" i="9"/>
  <c r="I30" i="9" s="1"/>
  <c r="E30" i="9"/>
  <c r="D30" i="9"/>
  <c r="H24" i="8"/>
  <c r="I24" i="8" s="1"/>
  <c r="F24" i="8"/>
  <c r="E24" i="8"/>
  <c r="H21" i="9"/>
  <c r="I21" i="9" s="1"/>
  <c r="E21" i="9"/>
  <c r="D21" i="9"/>
  <c r="H20" i="9"/>
  <c r="I20" i="9" s="1"/>
  <c r="E20" i="9"/>
  <c r="D20" i="9"/>
  <c r="H14" i="8"/>
  <c r="I14" i="8" s="1"/>
  <c r="F14" i="8"/>
  <c r="E14" i="8"/>
  <c r="J148" i="14" l="1"/>
  <c r="J123" i="14"/>
  <c r="E67" i="10"/>
  <c r="E103" i="10"/>
  <c r="I28" i="9"/>
  <c r="E79" i="10"/>
  <c r="E91" i="10"/>
  <c r="I49" i="9"/>
  <c r="E64" i="10"/>
  <c r="E38" i="10"/>
  <c r="E63" i="10"/>
  <c r="E37" i="10"/>
  <c r="E50" i="10"/>
  <c r="I18" i="9"/>
  <c r="E29" i="10" l="1"/>
  <c r="E51" i="10"/>
  <c r="E52" i="10"/>
  <c r="E55" i="10"/>
  <c r="J135" i="14"/>
  <c r="J133" i="14" s="1"/>
  <c r="H13" i="8"/>
  <c r="I13" i="8" s="1"/>
  <c r="F13" i="8"/>
  <c r="E13" i="8"/>
  <c r="J22" i="14"/>
  <c r="J25" i="14"/>
  <c r="J23" i="14" s="1"/>
  <c r="D18" i="14"/>
  <c r="J18" i="14" s="1"/>
  <c r="J14" i="14"/>
  <c r="J12" i="14" s="1"/>
  <c r="J11" i="14"/>
  <c r="J40" i="14"/>
  <c r="E42" i="10" l="1"/>
  <c r="J20" i="14"/>
  <c r="J9" i="14"/>
  <c r="J15" i="14"/>
  <c r="B114" i="10" l="1"/>
  <c r="H10" i="8" l="1"/>
  <c r="I10" i="8" s="1"/>
  <c r="F10" i="8"/>
  <c r="E10" i="8"/>
  <c r="H15" i="8"/>
  <c r="I15" i="8" s="1"/>
  <c r="F15" i="8"/>
  <c r="E15" i="8"/>
  <c r="H12" i="8"/>
  <c r="I12" i="8" s="1"/>
  <c r="F12" i="8"/>
  <c r="E12" i="8"/>
  <c r="H9" i="8" l="1"/>
  <c r="I9" i="8" s="1"/>
  <c r="F9" i="8"/>
  <c r="E9" i="8"/>
  <c r="H39" i="8" l="1"/>
  <c r="I39" i="8" s="1"/>
  <c r="F39" i="8"/>
  <c r="E39" i="8"/>
  <c r="H40" i="8"/>
  <c r="I40" i="8" s="1"/>
  <c r="F40" i="8"/>
  <c r="E40" i="8"/>
  <c r="H23" i="8"/>
  <c r="I23" i="8" s="1"/>
  <c r="F23" i="8"/>
  <c r="E23" i="8"/>
  <c r="H41" i="8"/>
  <c r="I41" i="8" s="1"/>
  <c r="F41" i="8"/>
  <c r="E41" i="8"/>
  <c r="F2" i="10" l="1"/>
  <c r="G2" i="10"/>
  <c r="K2" i="10"/>
  <c r="L2" i="10"/>
  <c r="P2" i="10"/>
  <c r="Q2" i="10"/>
  <c r="U2" i="10"/>
  <c r="Z2" i="10"/>
  <c r="AA2" i="10"/>
  <c r="AE2" i="10"/>
  <c r="AF2" i="10"/>
  <c r="AJ2" i="10"/>
  <c r="AK2" i="10"/>
  <c r="AO2" i="10"/>
  <c r="AP2" i="10"/>
  <c r="AT2" i="10"/>
  <c r="AU2" i="10"/>
  <c r="AY2" i="10"/>
  <c r="AZ2" i="10"/>
  <c r="BD2" i="10"/>
  <c r="BE2" i="10"/>
  <c r="BI2" i="10"/>
  <c r="BJ2" i="10"/>
  <c r="BN2" i="10"/>
  <c r="BO2" i="10"/>
  <c r="BS2" i="10"/>
  <c r="BT2" i="10"/>
  <c r="BX2" i="10"/>
  <c r="BY2" i="10"/>
  <c r="CC2" i="10"/>
  <c r="CD2" i="10"/>
  <c r="CH2" i="10"/>
  <c r="CI2" i="10"/>
  <c r="CM2" i="10"/>
  <c r="CN2" i="10"/>
  <c r="CR2" i="10"/>
  <c r="CS2" i="10"/>
  <c r="CW2" i="10"/>
  <c r="CX2" i="10"/>
  <c r="DB2" i="10"/>
  <c r="DC2" i="10"/>
  <c r="DG2" i="10"/>
  <c r="DH2" i="10"/>
  <c r="DL2" i="10"/>
  <c r="DM2" i="10"/>
  <c r="DQ2" i="10"/>
  <c r="DR2" i="10"/>
  <c r="DV2" i="10"/>
  <c r="DW2" i="10"/>
  <c r="EA2" i="10"/>
  <c r="EB2" i="10"/>
  <c r="EF2" i="10"/>
  <c r="EG2" i="10"/>
  <c r="EK2" i="10"/>
  <c r="EL2" i="10"/>
  <c r="EP2" i="10"/>
  <c r="EQ2" i="10"/>
  <c r="EU2" i="10"/>
  <c r="EV2" i="10"/>
  <c r="EZ2" i="10"/>
  <c r="FA2" i="10"/>
  <c r="FE2" i="10"/>
  <c r="FF2" i="10"/>
  <c r="FJ2" i="10"/>
  <c r="FK2" i="10"/>
  <c r="FO2" i="10"/>
  <c r="FP2" i="10"/>
  <c r="FT2" i="10"/>
  <c r="FU2" i="10"/>
  <c r="FY2" i="10"/>
  <c r="FZ2" i="10"/>
  <c r="GD2" i="10"/>
  <c r="GE2" i="10"/>
  <c r="GI2" i="10"/>
  <c r="GJ2" i="10"/>
  <c r="GN2" i="10"/>
  <c r="GO2" i="10"/>
  <c r="GS2" i="10"/>
  <c r="GT2" i="10"/>
  <c r="GX2" i="10"/>
  <c r="GY2" i="10"/>
  <c r="HC2" i="10"/>
  <c r="HD2" i="10"/>
  <c r="HH2" i="10"/>
  <c r="HI2" i="10"/>
  <c r="HM2" i="10"/>
  <c r="HN2" i="10"/>
  <c r="HR2" i="10"/>
  <c r="HS2" i="10"/>
  <c r="HW2" i="10"/>
  <c r="HX2" i="10"/>
  <c r="IB2" i="10"/>
  <c r="IC2" i="10"/>
  <c r="IG2" i="10"/>
  <c r="IH2" i="10"/>
  <c r="IL2" i="10"/>
  <c r="IM2" i="10"/>
  <c r="IQ2" i="10"/>
  <c r="IR2" i="10"/>
  <c r="IV2" i="10"/>
  <c r="IW2" i="10"/>
  <c r="JA2" i="10"/>
  <c r="JB2" i="10"/>
  <c r="JF2" i="10"/>
  <c r="JG2" i="10"/>
  <c r="JK2" i="10"/>
  <c r="JL2" i="10"/>
  <c r="JP2" i="10"/>
  <c r="JQ2" i="10"/>
  <c r="JU2" i="10"/>
  <c r="JV2" i="10"/>
  <c r="JZ2" i="10"/>
  <c r="KA2" i="10"/>
  <c r="KE2" i="10"/>
  <c r="KF2" i="10"/>
  <c r="KJ2" i="10"/>
  <c r="KK2" i="10"/>
  <c r="KO2" i="10"/>
  <c r="KP2" i="10"/>
  <c r="KT2" i="10"/>
  <c r="KU2" i="10"/>
  <c r="KY2" i="10"/>
  <c r="KZ2" i="10"/>
  <c r="LD2" i="10"/>
  <c r="LE2" i="10"/>
  <c r="LI2" i="10"/>
  <c r="LJ2" i="10"/>
  <c r="LN2" i="10"/>
  <c r="LO2" i="10"/>
  <c r="LS2" i="10"/>
  <c r="LT2" i="10"/>
  <c r="LX2" i="10"/>
  <c r="LY2" i="10"/>
  <c r="MC2" i="10"/>
  <c r="MD2" i="10"/>
  <c r="MH2" i="10"/>
  <c r="MI2" i="10"/>
  <c r="MM2" i="10"/>
  <c r="MN2" i="10"/>
  <c r="MR2" i="10"/>
  <c r="MS2" i="10"/>
  <c r="MW2" i="10"/>
  <c r="MX2" i="10"/>
  <c r="NB2" i="10"/>
  <c r="NC2" i="10"/>
  <c r="NG2" i="10"/>
  <c r="NH2" i="10"/>
  <c r="NL2" i="10"/>
  <c r="NM2" i="10"/>
  <c r="NQ2" i="10"/>
  <c r="NR2" i="10"/>
  <c r="NV2" i="10"/>
  <c r="NW2" i="10"/>
  <c r="OA2" i="10"/>
  <c r="OB2" i="10"/>
  <c r="OF2" i="10"/>
  <c r="OG2" i="10"/>
  <c r="OK2" i="10"/>
  <c r="OL2" i="10"/>
  <c r="OP2" i="10"/>
  <c r="OQ2" i="10"/>
  <c r="OU2" i="10"/>
  <c r="OV2" i="10"/>
  <c r="OZ2" i="10"/>
  <c r="PA2" i="10"/>
  <c r="PE2" i="10"/>
  <c r="PF2" i="10"/>
  <c r="PJ2" i="10"/>
  <c r="PK2" i="10"/>
  <c r="PO2" i="10"/>
  <c r="PP2" i="10"/>
  <c r="PT2" i="10"/>
  <c r="PU2" i="10"/>
  <c r="PY2" i="10"/>
  <c r="PZ2" i="10"/>
  <c r="QD2" i="10"/>
  <c r="QE2" i="10"/>
  <c r="QI2" i="10"/>
  <c r="QJ2" i="10"/>
  <c r="QN2" i="10"/>
  <c r="QO2" i="10"/>
  <c r="QS2" i="10"/>
  <c r="QT2" i="10"/>
  <c r="QX2" i="10"/>
  <c r="QY2" i="10"/>
  <c r="RC2" i="10"/>
  <c r="RD2" i="10"/>
  <c r="RH2" i="10"/>
  <c r="RI2" i="10"/>
  <c r="RM2" i="10"/>
  <c r="RN2" i="10"/>
  <c r="RR2" i="10"/>
  <c r="RS2" i="10"/>
  <c r="RW2" i="10"/>
  <c r="RX2" i="10"/>
  <c r="SB2" i="10"/>
  <c r="SC2" i="10"/>
  <c r="SG2" i="10"/>
  <c r="SH2" i="10"/>
  <c r="SL2" i="10"/>
  <c r="SM2" i="10"/>
  <c r="SQ2" i="10"/>
  <c r="SR2" i="10"/>
  <c r="SV2" i="10"/>
  <c r="SW2" i="10"/>
  <c r="TA2" i="10"/>
  <c r="TB2" i="10"/>
  <c r="TF2" i="10"/>
  <c r="TG2" i="10"/>
  <c r="TK2" i="10"/>
  <c r="TL2" i="10"/>
  <c r="TP2" i="10"/>
  <c r="TQ2" i="10"/>
  <c r="TU2" i="10"/>
  <c r="TV2" i="10"/>
  <c r="TZ2" i="10"/>
  <c r="UA2" i="10"/>
  <c r="UE2" i="10"/>
  <c r="UF2" i="10"/>
  <c r="UJ2" i="10"/>
  <c r="UK2" i="10"/>
  <c r="UO2" i="10"/>
  <c r="UP2" i="10"/>
  <c r="UT2" i="10"/>
  <c r="UU2" i="10"/>
  <c r="UY2" i="10"/>
  <c r="UZ2" i="10"/>
  <c r="VD2" i="10"/>
  <c r="VE2" i="10"/>
  <c r="VI2" i="10"/>
  <c r="VJ2" i="10"/>
  <c r="VN2" i="10"/>
  <c r="VO2" i="10"/>
  <c r="VS2" i="10"/>
  <c r="VT2" i="10"/>
  <c r="VX2" i="10"/>
  <c r="VY2" i="10"/>
  <c r="WC2" i="10"/>
  <c r="WD2" i="10"/>
  <c r="WH2" i="10"/>
  <c r="WI2" i="10"/>
  <c r="WM2" i="10"/>
  <c r="WN2" i="10"/>
  <c r="WR2" i="10"/>
  <c r="WS2" i="10"/>
  <c r="WW2" i="10"/>
  <c r="WX2" i="10"/>
  <c r="XB2" i="10"/>
  <c r="XC2" i="10"/>
  <c r="XG2" i="10"/>
  <c r="XH2" i="10"/>
  <c r="XL2" i="10"/>
  <c r="XM2" i="10"/>
  <c r="XQ2" i="10"/>
  <c r="XR2" i="10"/>
  <c r="XV2" i="10"/>
  <c r="XW2" i="10"/>
  <c r="YA2" i="10"/>
  <c r="YB2" i="10"/>
  <c r="YF2" i="10"/>
  <c r="YG2" i="10"/>
  <c r="YK2" i="10"/>
  <c r="YL2" i="10"/>
  <c r="YP2" i="10"/>
  <c r="YQ2" i="10"/>
  <c r="YU2" i="10"/>
  <c r="YV2" i="10"/>
  <c r="YZ2" i="10"/>
  <c r="ZA2" i="10"/>
  <c r="ZE2" i="10"/>
  <c r="ZF2" i="10"/>
  <c r="ZJ2" i="10"/>
  <c r="ZK2" i="10"/>
  <c r="ZO2" i="10"/>
  <c r="ZP2" i="10"/>
  <c r="ZT2" i="10"/>
  <c r="ZU2" i="10"/>
  <c r="ZY2" i="10"/>
  <c r="ZZ2" i="10"/>
  <c r="AAD2" i="10"/>
  <c r="AAE2" i="10"/>
  <c r="AAI2" i="10"/>
  <c r="AAJ2" i="10"/>
  <c r="AAN2" i="10"/>
  <c r="AAO2" i="10"/>
  <c r="AAS2" i="10"/>
  <c r="AAT2" i="10"/>
  <c r="AAX2" i="10"/>
  <c r="AAY2" i="10"/>
  <c r="ABC2" i="10"/>
  <c r="ABD2" i="10"/>
  <c r="ABH2" i="10"/>
  <c r="ABI2" i="10"/>
  <c r="ABM2" i="10"/>
  <c r="ABN2" i="10"/>
  <c r="ABR2" i="10"/>
  <c r="ABS2" i="10"/>
  <c r="ABW2" i="10"/>
  <c r="ABX2" i="10"/>
  <c r="ACB2" i="10"/>
  <c r="ACC2" i="10"/>
  <c r="ACG2" i="10"/>
  <c r="ACH2" i="10"/>
  <c r="ACL2" i="10"/>
  <c r="ACM2" i="10"/>
  <c r="ACQ2" i="10"/>
  <c r="ACR2" i="10"/>
  <c r="ACV2" i="10"/>
  <c r="ACW2" i="10"/>
  <c r="ADA2" i="10"/>
  <c r="ADB2" i="10"/>
  <c r="ADF2" i="10"/>
  <c r="ADG2" i="10"/>
  <c r="ADK2" i="10"/>
  <c r="ADL2" i="10"/>
  <c r="ADP2" i="10"/>
  <c r="ADQ2" i="10"/>
  <c r="ADU2" i="10"/>
  <c r="ADV2" i="10"/>
  <c r="ADZ2" i="10"/>
  <c r="AEA2" i="10"/>
  <c r="AEE2" i="10"/>
  <c r="AEF2" i="10"/>
  <c r="AEJ2" i="10"/>
  <c r="AEK2" i="10"/>
  <c r="AEO2" i="10"/>
  <c r="AEP2" i="10"/>
  <c r="AET2" i="10"/>
  <c r="AEU2" i="10"/>
  <c r="AEY2" i="10"/>
  <c r="AEZ2" i="10"/>
  <c r="AFD2" i="10"/>
  <c r="AFE2" i="10"/>
  <c r="AFI2" i="10"/>
  <c r="AFJ2" i="10"/>
  <c r="AFN2" i="10"/>
  <c r="AFO2" i="10"/>
  <c r="AFS2" i="10"/>
  <c r="AFT2" i="10"/>
  <c r="AFX2" i="10"/>
  <c r="AFY2" i="10"/>
  <c r="AGC2" i="10"/>
  <c r="AGD2" i="10"/>
  <c r="AGH2" i="10"/>
  <c r="AGI2" i="10"/>
  <c r="AGM2" i="10"/>
  <c r="AGN2" i="10"/>
  <c r="AGR2" i="10"/>
  <c r="AGS2" i="10"/>
  <c r="AGW2" i="10"/>
  <c r="AGX2" i="10"/>
  <c r="AHB2" i="10"/>
  <c r="AHC2" i="10"/>
  <c r="AHG2" i="10"/>
  <c r="AHH2" i="10"/>
  <c r="AHL2" i="10"/>
  <c r="AHM2" i="10"/>
  <c r="AHQ2" i="10"/>
  <c r="AHR2" i="10"/>
  <c r="AHV2" i="10"/>
  <c r="AHW2" i="10"/>
  <c r="AIA2" i="10"/>
  <c r="AIB2" i="10"/>
  <c r="AIF2" i="10"/>
  <c r="AIG2" i="10"/>
  <c r="AIK2" i="10"/>
  <c r="AIL2" i="10"/>
  <c r="AIP2" i="10"/>
  <c r="AIQ2" i="10"/>
  <c r="AIU2" i="10"/>
  <c r="AIV2" i="10"/>
  <c r="AIZ2" i="10"/>
  <c r="AJA2" i="10"/>
  <c r="AJE2" i="10"/>
  <c r="AJF2" i="10"/>
  <c r="AJJ2" i="10"/>
  <c r="AJK2" i="10"/>
  <c r="AJO2" i="10"/>
  <c r="AJP2" i="10"/>
  <c r="AJT2" i="10"/>
  <c r="AJU2" i="10"/>
  <c r="AJY2" i="10"/>
  <c r="AJZ2" i="10"/>
  <c r="AKD2" i="10"/>
  <c r="AKE2" i="10"/>
  <c r="AKI2" i="10"/>
  <c r="AKJ2" i="10"/>
  <c r="AKN2" i="10"/>
  <c r="AKO2" i="10"/>
  <c r="AKS2" i="10"/>
  <c r="AKT2" i="10"/>
  <c r="AKX2" i="10"/>
  <c r="AKY2" i="10"/>
  <c r="ALC2" i="10"/>
  <c r="ALD2" i="10"/>
  <c r="ALH2" i="10"/>
  <c r="ALI2" i="10"/>
  <c r="ALM2" i="10"/>
  <c r="ALN2" i="10"/>
  <c r="ALR2" i="10"/>
  <c r="ALS2" i="10"/>
  <c r="ALW2" i="10"/>
  <c r="ALX2" i="10"/>
  <c r="AMB2" i="10"/>
  <c r="AMC2" i="10"/>
  <c r="AMG2" i="10"/>
  <c r="AMH2" i="10"/>
  <c r="AML2" i="10"/>
  <c r="AMM2" i="10"/>
  <c r="AMQ2" i="10"/>
  <c r="AMR2" i="10"/>
  <c r="AMV2" i="10"/>
  <c r="AMW2" i="10"/>
  <c r="ANA2" i="10"/>
  <c r="ANB2" i="10"/>
  <c r="ANF2" i="10"/>
  <c r="ANG2" i="10"/>
  <c r="ANK2" i="10"/>
  <c r="ANL2" i="10"/>
  <c r="ANP2" i="10"/>
  <c r="ANQ2" i="10"/>
  <c r="ANU2" i="10"/>
  <c r="ANV2" i="10"/>
  <c r="ANZ2" i="10"/>
  <c r="AOA2" i="10"/>
  <c r="AOE2" i="10"/>
  <c r="AOF2" i="10"/>
  <c r="AOJ2" i="10"/>
  <c r="AOK2" i="10"/>
  <c r="AOO2" i="10"/>
  <c r="AOP2" i="10"/>
  <c r="AOT2" i="10"/>
  <c r="AOU2" i="10"/>
  <c r="AOY2" i="10"/>
  <c r="AOZ2" i="10"/>
  <c r="APD2" i="10"/>
  <c r="APE2" i="10"/>
  <c r="API2" i="10"/>
  <c r="APJ2" i="10"/>
  <c r="APN2" i="10"/>
  <c r="APO2" i="10"/>
  <c r="APS2" i="10"/>
  <c r="APT2" i="10"/>
  <c r="APX2" i="10"/>
  <c r="APY2" i="10"/>
  <c r="AQC2" i="10"/>
  <c r="AQD2" i="10"/>
  <c r="AQH2" i="10"/>
  <c r="AQI2" i="10"/>
  <c r="AQM2" i="10"/>
  <c r="AQN2" i="10"/>
  <c r="AQR2" i="10"/>
  <c r="AQS2" i="10"/>
  <c r="AQW2" i="10"/>
  <c r="AQX2" i="10"/>
  <c r="ARB2" i="10"/>
  <c r="ARC2" i="10"/>
  <c r="ARG2" i="10"/>
  <c r="ARH2" i="10"/>
  <c r="ARL2" i="10"/>
  <c r="ARM2" i="10"/>
  <c r="ARQ2" i="10"/>
  <c r="ARR2" i="10"/>
  <c r="ARV2" i="10"/>
  <c r="ARW2" i="10"/>
  <c r="ASA2" i="10"/>
  <c r="ASB2" i="10"/>
  <c r="ASF2" i="10"/>
  <c r="ASG2" i="10"/>
  <c r="ASK2" i="10"/>
  <c r="ASL2" i="10"/>
  <c r="ASP2" i="10"/>
  <c r="ASQ2" i="10"/>
  <c r="ASU2" i="10"/>
  <c r="ASV2" i="10"/>
  <c r="ASZ2" i="10"/>
  <c r="ATA2" i="10"/>
  <c r="ATE2" i="10"/>
  <c r="ATF2" i="10"/>
  <c r="ATJ2" i="10"/>
  <c r="ATK2" i="10"/>
  <c r="ATO2" i="10"/>
  <c r="ATP2" i="10"/>
  <c r="ATT2" i="10"/>
  <c r="ATU2" i="10"/>
  <c r="ATY2" i="10"/>
  <c r="ATZ2" i="10"/>
  <c r="AUD2" i="10"/>
  <c r="AUE2" i="10"/>
  <c r="AUI2" i="10"/>
  <c r="AUJ2" i="10"/>
  <c r="AUN2" i="10"/>
  <c r="AUO2" i="10"/>
  <c r="AUS2" i="10"/>
  <c r="AUT2" i="10"/>
  <c r="AUX2" i="10"/>
  <c r="AUY2" i="10"/>
  <c r="AVC2" i="10"/>
  <c r="AVD2" i="10"/>
  <c r="AVH2" i="10"/>
  <c r="AVI2" i="10"/>
  <c r="AVM2" i="10"/>
  <c r="AVN2" i="10"/>
  <c r="AVR2" i="10"/>
  <c r="AVS2" i="10"/>
  <c r="AVW2" i="10"/>
  <c r="AVX2" i="10"/>
  <c r="AWB2" i="10"/>
  <c r="AWC2" i="10"/>
  <c r="AWG2" i="10"/>
  <c r="AWH2" i="10"/>
  <c r="AWL2" i="10"/>
  <c r="AWM2" i="10"/>
  <c r="AWQ2" i="10"/>
  <c r="AWR2" i="10"/>
  <c r="AWV2" i="10"/>
  <c r="AWW2" i="10"/>
  <c r="AXA2" i="10"/>
  <c r="AXB2" i="10"/>
  <c r="AXF2" i="10"/>
  <c r="AXG2" i="10"/>
  <c r="AXK2" i="10"/>
  <c r="AXL2" i="10"/>
  <c r="AXP2" i="10"/>
  <c r="AXQ2" i="10"/>
  <c r="AXU2" i="10"/>
  <c r="AXV2" i="10"/>
  <c r="AXZ2" i="10"/>
  <c r="AYA2" i="10"/>
  <c r="AYE2" i="10"/>
  <c r="AYF2" i="10"/>
  <c r="AYJ2" i="10"/>
  <c r="AYK2" i="10"/>
  <c r="AYO2" i="10"/>
  <c r="AYP2" i="10"/>
  <c r="AYT2" i="10"/>
  <c r="AYU2" i="10"/>
  <c r="AYY2" i="10"/>
  <c r="AYZ2" i="10"/>
  <c r="AZD2" i="10"/>
  <c r="AZE2" i="10"/>
  <c r="AZI2" i="10"/>
  <c r="AZJ2" i="10"/>
  <c r="AZN2" i="10"/>
  <c r="AZO2" i="10"/>
  <c r="AZS2" i="10"/>
  <c r="AZT2" i="10"/>
  <c r="AZX2" i="10"/>
  <c r="AZY2" i="10"/>
  <c r="BAC2" i="10"/>
  <c r="BAD2" i="10"/>
  <c r="BAH2" i="10"/>
  <c r="BAI2" i="10"/>
  <c r="BAM2" i="10"/>
  <c r="BAN2" i="10"/>
  <c r="BAR2" i="10"/>
  <c r="BAS2" i="10"/>
  <c r="BAW2" i="10"/>
  <c r="BAX2" i="10"/>
  <c r="BBB2" i="10"/>
  <c r="BBC2" i="10"/>
  <c r="BBG2" i="10"/>
  <c r="BBH2" i="10"/>
  <c r="BBL2" i="10"/>
  <c r="BBM2" i="10"/>
  <c r="BBQ2" i="10"/>
  <c r="BBR2" i="10"/>
  <c r="BBV2" i="10"/>
  <c r="BBW2" i="10"/>
  <c r="BCA2" i="10"/>
  <c r="BCB2" i="10"/>
  <c r="BCF2" i="10"/>
  <c r="BCG2" i="10"/>
  <c r="BCK2" i="10"/>
  <c r="BCL2" i="10"/>
  <c r="BCP2" i="10"/>
  <c r="BCQ2" i="10"/>
  <c r="BCU2" i="10"/>
  <c r="BCV2" i="10"/>
  <c r="BCZ2" i="10"/>
  <c r="BDA2" i="10"/>
  <c r="BDE2" i="10"/>
  <c r="BDF2" i="10"/>
  <c r="BDJ2" i="10"/>
  <c r="BDK2" i="10"/>
  <c r="BDO2" i="10"/>
  <c r="BDP2" i="10"/>
  <c r="BDT2" i="10"/>
  <c r="BDU2" i="10"/>
  <c r="BDY2" i="10"/>
  <c r="BDZ2" i="10"/>
  <c r="BED2" i="10"/>
  <c r="BEE2" i="10"/>
  <c r="BEI2" i="10"/>
  <c r="BEJ2" i="10"/>
  <c r="BEN2" i="10"/>
  <c r="BEO2" i="10"/>
  <c r="BES2" i="10"/>
  <c r="BET2" i="10"/>
  <c r="BEX2" i="10"/>
  <c r="BEY2" i="10"/>
  <c r="BFC2" i="10"/>
  <c r="BFD2" i="10"/>
  <c r="BFH2" i="10"/>
  <c r="BFI2" i="10"/>
  <c r="BFM2" i="10"/>
  <c r="BFN2" i="10"/>
  <c r="BFR2" i="10"/>
  <c r="BFS2" i="10"/>
  <c r="BFW2" i="10"/>
  <c r="BFX2" i="10"/>
  <c r="BGB2" i="10"/>
  <c r="BGC2" i="10"/>
  <c r="BGG2" i="10"/>
  <c r="BGH2" i="10"/>
  <c r="BGL2" i="10"/>
  <c r="BGM2" i="10"/>
  <c r="BGQ2" i="10"/>
  <c r="BGR2" i="10"/>
  <c r="BGV2" i="10"/>
  <c r="BGW2" i="10"/>
  <c r="BHA2" i="10"/>
  <c r="BHB2" i="10"/>
  <c r="BHF2" i="10"/>
  <c r="BHG2" i="10"/>
  <c r="BHK2" i="10"/>
  <c r="BHL2" i="10"/>
  <c r="BHP2" i="10"/>
  <c r="BHQ2" i="10"/>
  <c r="BHU2" i="10"/>
  <c r="BHV2" i="10"/>
  <c r="BHZ2" i="10"/>
  <c r="BIA2" i="10"/>
  <c r="BIE2" i="10"/>
  <c r="BIF2" i="10"/>
  <c r="BIJ2" i="10"/>
  <c r="BIK2" i="10"/>
  <c r="BIO2" i="10"/>
  <c r="BIP2" i="10"/>
  <c r="BIT2" i="10"/>
  <c r="BIU2" i="10"/>
  <c r="BIY2" i="10"/>
  <c r="BIZ2" i="10"/>
  <c r="BJD2" i="10"/>
  <c r="BJE2" i="10"/>
  <c r="BJI2" i="10"/>
  <c r="BJJ2" i="10"/>
  <c r="BJN2" i="10"/>
  <c r="BJO2" i="10"/>
  <c r="BJS2" i="10"/>
  <c r="BJT2" i="10"/>
  <c r="BJX2" i="10"/>
  <c r="BJY2" i="10"/>
  <c r="BKC2" i="10"/>
  <c r="BKD2" i="10"/>
  <c r="BKH2" i="10"/>
  <c r="BKI2" i="10"/>
  <c r="BKM2" i="10"/>
  <c r="BKN2" i="10"/>
  <c r="BKR2" i="10"/>
  <c r="BKS2" i="10"/>
  <c r="BKW2" i="10"/>
  <c r="BKX2" i="10"/>
  <c r="BLB2" i="10"/>
  <c r="BLC2" i="10"/>
  <c r="BLG2" i="10"/>
  <c r="BLH2" i="10"/>
  <c r="BLL2" i="10"/>
  <c r="BLM2" i="10"/>
  <c r="BLQ2" i="10"/>
  <c r="BLR2" i="10"/>
  <c r="BLV2" i="10"/>
  <c r="BLW2" i="10"/>
  <c r="BMA2" i="10"/>
  <c r="BMB2" i="10"/>
  <c r="BMF2" i="10"/>
  <c r="BMG2" i="10"/>
  <c r="BMK2" i="10"/>
  <c r="BML2" i="10"/>
  <c r="BMP2" i="10"/>
  <c r="BMQ2" i="10"/>
  <c r="BMU2" i="10"/>
  <c r="BMV2" i="10"/>
  <c r="BMZ2" i="10"/>
  <c r="BNA2" i="10"/>
  <c r="BNE2" i="10"/>
  <c r="BNF2" i="10"/>
  <c r="BNJ2" i="10"/>
  <c r="BNK2" i="10"/>
  <c r="BNO2" i="10"/>
  <c r="BNP2" i="10"/>
  <c r="BNT2" i="10"/>
  <c r="BNU2" i="10"/>
  <c r="BNY2" i="10"/>
  <c r="BNZ2" i="10"/>
  <c r="BOD2" i="10"/>
  <c r="BOE2" i="10"/>
  <c r="BOI2" i="10"/>
  <c r="BOJ2" i="10"/>
  <c r="BON2" i="10"/>
  <c r="BOO2" i="10"/>
  <c r="BOS2" i="10"/>
  <c r="BOT2" i="10"/>
  <c r="BOX2" i="10"/>
  <c r="BOY2" i="10"/>
  <c r="BPC2" i="10"/>
  <c r="BPD2" i="10"/>
  <c r="BPH2" i="10"/>
  <c r="BPI2" i="10"/>
  <c r="BPM2" i="10"/>
  <c r="BPN2" i="10"/>
  <c r="BPR2" i="10"/>
  <c r="BPS2" i="10"/>
  <c r="BPW2" i="10"/>
  <c r="BPX2" i="10"/>
  <c r="BQB2" i="10"/>
  <c r="BQC2" i="10"/>
  <c r="BQG2" i="10"/>
  <c r="BQH2" i="10"/>
  <c r="BQL2" i="10"/>
  <c r="BQM2" i="10"/>
  <c r="BQQ2" i="10"/>
  <c r="BQR2" i="10"/>
  <c r="BQV2" i="10"/>
  <c r="BQW2" i="10"/>
  <c r="BRA2" i="10"/>
  <c r="BRB2" i="10"/>
  <c r="BRF2" i="10"/>
  <c r="BRG2" i="10"/>
  <c r="BRK2" i="10"/>
  <c r="BRL2" i="10"/>
  <c r="BRP2" i="10"/>
  <c r="BRQ2" i="10"/>
  <c r="BRU2" i="10"/>
  <c r="BRV2" i="10"/>
  <c r="BRZ2" i="10"/>
  <c r="BSA2" i="10"/>
  <c r="BSE2" i="10"/>
  <c r="BSF2" i="10"/>
  <c r="BSJ2" i="10"/>
  <c r="BSK2" i="10"/>
  <c r="BSO2" i="10"/>
  <c r="BSP2" i="10"/>
  <c r="BST2" i="10"/>
  <c r="BSU2" i="10"/>
  <c r="BSY2" i="10"/>
  <c r="BSZ2" i="10"/>
  <c r="BTD2" i="10"/>
  <c r="BTE2" i="10"/>
  <c r="BTI2" i="10"/>
  <c r="BTJ2" i="10"/>
  <c r="BTN2" i="10"/>
  <c r="BTO2" i="10"/>
  <c r="BTS2" i="10"/>
  <c r="BTT2" i="10"/>
  <c r="BTX2" i="10"/>
  <c r="BTY2" i="10"/>
  <c r="BUC2" i="10"/>
  <c r="BUD2" i="10"/>
  <c r="BUH2" i="10"/>
  <c r="BUI2" i="10"/>
  <c r="BUM2" i="10"/>
  <c r="BUN2" i="10"/>
  <c r="BUR2" i="10"/>
  <c r="BUS2" i="10"/>
  <c r="BUW2" i="10"/>
  <c r="BUX2" i="10"/>
  <c r="BVB2" i="10"/>
  <c r="BVC2" i="10"/>
  <c r="BVG2" i="10"/>
  <c r="BVH2" i="10"/>
  <c r="BVL2" i="10"/>
  <c r="BVM2" i="10"/>
  <c r="BVQ2" i="10"/>
  <c r="BVR2" i="10"/>
  <c r="BVV2" i="10"/>
  <c r="BVW2" i="10"/>
  <c r="BWA2" i="10"/>
  <c r="BWB2" i="10"/>
  <c r="BWF2" i="10"/>
  <c r="BWG2" i="10"/>
  <c r="BWK2" i="10"/>
  <c r="BWL2" i="10"/>
  <c r="BWP2" i="10"/>
  <c r="BWQ2" i="10"/>
  <c r="BWU2" i="10"/>
  <c r="BWV2" i="10"/>
  <c r="BWZ2" i="10"/>
  <c r="BXA2" i="10"/>
  <c r="BXE2" i="10"/>
  <c r="BXF2" i="10"/>
  <c r="BXJ2" i="10"/>
  <c r="BXK2" i="10"/>
  <c r="BXO2" i="10"/>
  <c r="BXP2" i="10"/>
  <c r="BXT2" i="10"/>
  <c r="BXU2" i="10"/>
  <c r="BXY2" i="10"/>
  <c r="BXZ2" i="10"/>
  <c r="BYD2" i="10"/>
  <c r="BYE2" i="10"/>
  <c r="BYI2" i="10"/>
  <c r="BYJ2" i="10"/>
  <c r="BYN2" i="10"/>
  <c r="BYO2" i="10"/>
  <c r="BYS2" i="10"/>
  <c r="BYT2" i="10"/>
  <c r="BYX2" i="10"/>
  <c r="BYY2" i="10"/>
  <c r="BZC2" i="10"/>
  <c r="BZD2" i="10"/>
  <c r="BZH2" i="10"/>
  <c r="BZI2" i="10"/>
  <c r="BZM2" i="10"/>
  <c r="BZN2" i="10"/>
  <c r="BZR2" i="10"/>
  <c r="BZS2" i="10"/>
  <c r="BZW2" i="10"/>
  <c r="BZX2" i="10"/>
  <c r="CAB2" i="10"/>
  <c r="CAC2" i="10"/>
  <c r="CAG2" i="10"/>
  <c r="CAH2" i="10"/>
  <c r="CAL2" i="10"/>
  <c r="CAM2" i="10"/>
  <c r="CAQ2" i="10"/>
  <c r="CAR2" i="10"/>
  <c r="CAV2" i="10"/>
  <c r="CAW2" i="10"/>
  <c r="CBA2" i="10"/>
  <c r="CBB2" i="10"/>
  <c r="CBF2" i="10"/>
  <c r="CBG2" i="10"/>
  <c r="CBK2" i="10"/>
  <c r="CBL2" i="10"/>
  <c r="CBP2" i="10"/>
  <c r="CBQ2" i="10"/>
  <c r="CBU2" i="10"/>
  <c r="CBV2" i="10"/>
  <c r="CBZ2" i="10"/>
  <c r="CCA2" i="10"/>
  <c r="CCE2" i="10"/>
  <c r="CCF2" i="10"/>
  <c r="CCJ2" i="10"/>
  <c r="CCK2" i="10"/>
  <c r="CCO2" i="10"/>
  <c r="CCP2" i="10"/>
  <c r="CCT2" i="10"/>
  <c r="CCU2" i="10"/>
  <c r="CCY2" i="10"/>
  <c r="CCZ2" i="10"/>
  <c r="CDD2" i="10"/>
  <c r="CDE2" i="10"/>
  <c r="CDI2" i="10"/>
  <c r="CDJ2" i="10"/>
  <c r="CDN2" i="10"/>
  <c r="CDO2" i="10"/>
  <c r="CDS2" i="10"/>
  <c r="CDT2" i="10"/>
  <c r="CDX2" i="10"/>
  <c r="CDY2" i="10"/>
  <c r="CEC2" i="10"/>
  <c r="CED2" i="10"/>
  <c r="CEH2" i="10"/>
  <c r="CEI2" i="10"/>
  <c r="CEM2" i="10"/>
  <c r="CEN2" i="10"/>
  <c r="CER2" i="10"/>
  <c r="CES2" i="10"/>
  <c r="CEW2" i="10"/>
  <c r="CEX2" i="10"/>
  <c r="CFB2" i="10"/>
  <c r="CFC2" i="10"/>
  <c r="CFG2" i="10"/>
  <c r="CFH2" i="10"/>
  <c r="CFL2" i="10"/>
  <c r="CFM2" i="10"/>
  <c r="CFQ2" i="10"/>
  <c r="CFR2" i="10"/>
  <c r="CFV2" i="10"/>
  <c r="CFW2" i="10"/>
  <c r="CGA2" i="10"/>
  <c r="CGB2" i="10"/>
  <c r="CGF2" i="10"/>
  <c r="CGG2" i="10"/>
  <c r="CGK2" i="10"/>
  <c r="CGL2" i="10"/>
  <c r="CGP2" i="10"/>
  <c r="CGQ2" i="10"/>
  <c r="CGU2" i="10"/>
  <c r="CGV2" i="10"/>
  <c r="CGZ2" i="10"/>
  <c r="CHA2" i="10"/>
  <c r="CHE2" i="10"/>
  <c r="CHF2" i="10"/>
  <c r="CHJ2" i="10"/>
  <c r="CHK2" i="10"/>
  <c r="CHO2" i="10"/>
  <c r="CHP2" i="10"/>
  <c r="CHT2" i="10"/>
  <c r="CHU2" i="10"/>
  <c r="CHY2" i="10"/>
  <c r="CHZ2" i="10"/>
  <c r="CID2" i="10"/>
  <c r="CIE2" i="10"/>
  <c r="CII2" i="10"/>
  <c r="CIJ2" i="10"/>
  <c r="CIN2" i="10"/>
  <c r="CIO2" i="10"/>
  <c r="CIS2" i="10"/>
  <c r="CIT2" i="10"/>
  <c r="CIX2" i="10"/>
  <c r="CIY2" i="10"/>
  <c r="CJC2" i="10"/>
  <c r="CJD2" i="10"/>
  <c r="CJH2" i="10"/>
  <c r="CJI2" i="10"/>
  <c r="CJM2" i="10"/>
  <c r="CJN2" i="10"/>
  <c r="CJR2" i="10"/>
  <c r="CJS2" i="10"/>
  <c r="CJW2" i="10"/>
  <c r="CJX2" i="10"/>
  <c r="CKB2" i="10"/>
  <c r="CKC2" i="10"/>
  <c r="CKG2" i="10"/>
  <c r="CKH2" i="10"/>
  <c r="CKL2" i="10"/>
  <c r="CKM2" i="10"/>
  <c r="CKQ2" i="10"/>
  <c r="CKR2" i="10"/>
  <c r="CKV2" i="10"/>
  <c r="CKW2" i="10"/>
  <c r="CLA2" i="10"/>
  <c r="CLB2" i="10"/>
  <c r="CLF2" i="10"/>
  <c r="CLG2" i="10"/>
  <c r="CLK2" i="10"/>
  <c r="CLL2" i="10"/>
  <c r="CLP2" i="10"/>
  <c r="CLQ2" i="10"/>
  <c r="CLU2" i="10"/>
  <c r="CLV2" i="10"/>
  <c r="CLZ2" i="10"/>
  <c r="CMA2" i="10"/>
  <c r="CME2" i="10"/>
  <c r="CMF2" i="10"/>
  <c r="CMJ2" i="10"/>
  <c r="CMK2" i="10"/>
  <c r="CMO2" i="10"/>
  <c r="CMP2" i="10"/>
  <c r="CMT2" i="10"/>
  <c r="CMU2" i="10"/>
  <c r="CMY2" i="10"/>
  <c r="CMZ2" i="10"/>
  <c r="CND2" i="10"/>
  <c r="CNE2" i="10"/>
  <c r="CNI2" i="10"/>
  <c r="CNJ2" i="10"/>
  <c r="CNN2" i="10"/>
  <c r="CNO2" i="10"/>
  <c r="CNS2" i="10"/>
  <c r="CNT2" i="10"/>
  <c r="CNX2" i="10"/>
  <c r="CNY2" i="10"/>
  <c r="COC2" i="10"/>
  <c r="COD2" i="10"/>
  <c r="COH2" i="10"/>
  <c r="COI2" i="10"/>
  <c r="COM2" i="10"/>
  <c r="CON2" i="10"/>
  <c r="COR2" i="10"/>
  <c r="COS2" i="10"/>
  <c r="COW2" i="10"/>
  <c r="COX2" i="10"/>
  <c r="CPB2" i="10"/>
  <c r="CPC2" i="10"/>
  <c r="CPG2" i="10"/>
  <c r="CPH2" i="10"/>
  <c r="CPL2" i="10"/>
  <c r="CPM2" i="10"/>
  <c r="CPQ2" i="10"/>
  <c r="CPR2" i="10"/>
  <c r="CPV2" i="10"/>
  <c r="CPW2" i="10"/>
  <c r="CQA2" i="10"/>
  <c r="CQB2" i="10"/>
  <c r="CQF2" i="10"/>
  <c r="CQG2" i="10"/>
  <c r="CQK2" i="10"/>
  <c r="CQL2" i="10"/>
  <c r="CQP2" i="10"/>
  <c r="CQQ2" i="10"/>
  <c r="CQU2" i="10"/>
  <c r="CQV2" i="10"/>
  <c r="CQZ2" i="10"/>
  <c r="CRA2" i="10"/>
  <c r="CRE2" i="10"/>
  <c r="CRF2" i="10"/>
  <c r="CRJ2" i="10"/>
  <c r="CRK2" i="10"/>
  <c r="CRO2" i="10"/>
  <c r="CRP2" i="10"/>
  <c r="CRT2" i="10"/>
  <c r="CRU2" i="10"/>
  <c r="CRY2" i="10"/>
  <c r="CRZ2" i="10"/>
  <c r="CSD2" i="10"/>
  <c r="CSE2" i="10"/>
  <c r="CSI2" i="10"/>
  <c r="CSJ2" i="10"/>
  <c r="CSN2" i="10"/>
  <c r="CSO2" i="10"/>
  <c r="CSS2" i="10"/>
  <c r="CST2" i="10"/>
  <c r="CSX2" i="10"/>
  <c r="CSY2" i="10"/>
  <c r="CTC2" i="10"/>
  <c r="CTD2" i="10"/>
  <c r="CTH2" i="10"/>
  <c r="CTI2" i="10"/>
  <c r="CTM2" i="10"/>
  <c r="CTN2" i="10"/>
  <c r="CTR2" i="10"/>
  <c r="CTS2" i="10"/>
  <c r="CTW2" i="10"/>
  <c r="CTX2" i="10"/>
  <c r="CUB2" i="10"/>
  <c r="CUC2" i="10"/>
  <c r="CUG2" i="10"/>
  <c r="CUH2" i="10"/>
  <c r="CUL2" i="10"/>
  <c r="CUM2" i="10"/>
  <c r="CUQ2" i="10"/>
  <c r="CUR2" i="10"/>
  <c r="CUV2" i="10"/>
  <c r="CUW2" i="10"/>
  <c r="CVA2" i="10"/>
  <c r="CVB2" i="10"/>
  <c r="CVF2" i="10"/>
  <c r="CVG2" i="10"/>
  <c r="CVK2" i="10"/>
  <c r="CVL2" i="10"/>
  <c r="CVP2" i="10"/>
  <c r="CVQ2" i="10"/>
  <c r="CVU2" i="10"/>
  <c r="CVV2" i="10"/>
  <c r="CVZ2" i="10"/>
  <c r="CWA2" i="10"/>
  <c r="CWE2" i="10"/>
  <c r="CWF2" i="10"/>
  <c r="CWJ2" i="10"/>
  <c r="CWK2" i="10"/>
  <c r="CWO2" i="10"/>
  <c r="CWP2" i="10"/>
  <c r="CWT2" i="10"/>
  <c r="CWU2" i="10"/>
  <c r="CWY2" i="10"/>
  <c r="CWZ2" i="10"/>
  <c r="CXD2" i="10"/>
  <c r="CXE2" i="10"/>
  <c r="CXI2" i="10"/>
  <c r="CXJ2" i="10"/>
  <c r="CXN2" i="10"/>
  <c r="CXO2" i="10"/>
  <c r="CXS2" i="10"/>
  <c r="CXT2" i="10"/>
  <c r="CXX2" i="10"/>
  <c r="CXY2" i="10"/>
  <c r="CYC2" i="10"/>
  <c r="CYD2" i="10"/>
  <c r="CYH2" i="10"/>
  <c r="CYI2" i="10"/>
  <c r="CYM2" i="10"/>
  <c r="CYN2" i="10"/>
  <c r="CYR2" i="10"/>
  <c r="CYS2" i="10"/>
  <c r="CYW2" i="10"/>
  <c r="CYX2" i="10"/>
  <c r="CZB2" i="10"/>
  <c r="CZC2" i="10"/>
  <c r="CZG2" i="10"/>
  <c r="CZH2" i="10"/>
  <c r="CZL2" i="10"/>
  <c r="CZM2" i="10"/>
  <c r="CZQ2" i="10"/>
  <c r="CZR2" i="10"/>
  <c r="CZV2" i="10"/>
  <c r="CZW2" i="10"/>
  <c r="DAA2" i="10"/>
  <c r="DAB2" i="10"/>
  <c r="DAF2" i="10"/>
  <c r="DAG2" i="10"/>
  <c r="DAK2" i="10"/>
  <c r="DAL2" i="10"/>
  <c r="DAP2" i="10"/>
  <c r="DAQ2" i="10"/>
  <c r="DAU2" i="10"/>
  <c r="DAV2" i="10"/>
  <c r="DAZ2" i="10"/>
  <c r="DBA2" i="10"/>
  <c r="DBE2" i="10"/>
  <c r="DBF2" i="10"/>
  <c r="DBJ2" i="10"/>
  <c r="DBK2" i="10"/>
  <c r="DBO2" i="10"/>
  <c r="DBP2" i="10"/>
  <c r="DBT2" i="10"/>
  <c r="DBU2" i="10"/>
  <c r="DBY2" i="10"/>
  <c r="DBZ2" i="10"/>
  <c r="DCD2" i="10"/>
  <c r="DCE2" i="10"/>
  <c r="DCI2" i="10"/>
  <c r="DCJ2" i="10"/>
  <c r="DCN2" i="10"/>
  <c r="DCO2" i="10"/>
  <c r="DCS2" i="10"/>
  <c r="DCT2" i="10"/>
  <c r="DCX2" i="10"/>
  <c r="DCY2" i="10"/>
  <c r="DDC2" i="10"/>
  <c r="DDD2" i="10"/>
  <c r="DDH2" i="10"/>
  <c r="DDI2" i="10"/>
  <c r="DDM2" i="10"/>
  <c r="DDN2" i="10"/>
  <c r="DDR2" i="10"/>
  <c r="DDS2" i="10"/>
  <c r="DDW2" i="10"/>
  <c r="DDX2" i="10"/>
  <c r="DEB2" i="10"/>
  <c r="DEC2" i="10"/>
  <c r="DEG2" i="10"/>
  <c r="DEH2" i="10"/>
  <c r="DEL2" i="10"/>
  <c r="DEM2" i="10"/>
  <c r="DEQ2" i="10"/>
  <c r="DER2" i="10"/>
  <c r="DEV2" i="10"/>
  <c r="DEW2" i="10"/>
  <c r="DFA2" i="10"/>
  <c r="DFB2" i="10"/>
  <c r="DFF2" i="10"/>
  <c r="DFG2" i="10"/>
  <c r="DFK2" i="10"/>
  <c r="DFL2" i="10"/>
  <c r="DFP2" i="10"/>
  <c r="DFQ2" i="10"/>
  <c r="DFU2" i="10"/>
  <c r="DFV2" i="10"/>
  <c r="DFZ2" i="10"/>
  <c r="DGA2" i="10"/>
  <c r="DGE2" i="10"/>
  <c r="DGF2" i="10"/>
  <c r="DGJ2" i="10"/>
  <c r="DGK2" i="10"/>
  <c r="DGO2" i="10"/>
  <c r="DGP2" i="10"/>
  <c r="DGT2" i="10"/>
  <c r="DGU2" i="10"/>
  <c r="DGY2" i="10"/>
  <c r="DGZ2" i="10"/>
  <c r="DHD2" i="10"/>
  <c r="DHE2" i="10"/>
  <c r="DHI2" i="10"/>
  <c r="DHJ2" i="10"/>
  <c r="DHN2" i="10"/>
  <c r="DHO2" i="10"/>
  <c r="DHS2" i="10"/>
  <c r="DHT2" i="10"/>
  <c r="DHX2" i="10"/>
  <c r="DHY2" i="10"/>
  <c r="DIC2" i="10"/>
  <c r="DID2" i="10"/>
  <c r="DIH2" i="10"/>
  <c r="DII2" i="10"/>
  <c r="DIM2" i="10"/>
  <c r="DIN2" i="10"/>
  <c r="DIR2" i="10"/>
  <c r="DIS2" i="10"/>
  <c r="DIW2" i="10"/>
  <c r="DIX2" i="10"/>
  <c r="DJB2" i="10"/>
  <c r="DJC2" i="10"/>
  <c r="DJG2" i="10"/>
  <c r="DJH2" i="10"/>
  <c r="DJL2" i="10"/>
  <c r="DJM2" i="10"/>
  <c r="DJQ2" i="10"/>
  <c r="DJR2" i="10"/>
  <c r="DJV2" i="10"/>
  <c r="DJW2" i="10"/>
  <c r="DKA2" i="10"/>
  <c r="DKB2" i="10"/>
  <c r="DKF2" i="10"/>
  <c r="DKG2" i="10"/>
  <c r="DKK2" i="10"/>
  <c r="DKL2" i="10"/>
  <c r="DKP2" i="10"/>
  <c r="DKQ2" i="10"/>
  <c r="DKU2" i="10"/>
  <c r="DKV2" i="10"/>
  <c r="DKZ2" i="10"/>
  <c r="DLA2" i="10"/>
  <c r="DLE2" i="10"/>
  <c r="DLF2" i="10"/>
  <c r="DLJ2" i="10"/>
  <c r="DLK2" i="10"/>
  <c r="DLO2" i="10"/>
  <c r="DLP2" i="10"/>
  <c r="DLT2" i="10"/>
  <c r="DLU2" i="10"/>
  <c r="DLY2" i="10"/>
  <c r="DLZ2" i="10"/>
  <c r="DMD2" i="10"/>
  <c r="DME2" i="10"/>
  <c r="DMI2" i="10"/>
  <c r="DMJ2" i="10"/>
  <c r="DMN2" i="10"/>
  <c r="DMO2" i="10"/>
  <c r="DMS2" i="10"/>
  <c r="DMT2" i="10"/>
  <c r="DMX2" i="10"/>
  <c r="DMY2" i="10"/>
  <c r="DNC2" i="10"/>
  <c r="DND2" i="10"/>
  <c r="DNH2" i="10"/>
  <c r="DNI2" i="10"/>
  <c r="DNM2" i="10"/>
  <c r="DNN2" i="10"/>
  <c r="DNR2" i="10"/>
  <c r="DNS2" i="10"/>
  <c r="DNW2" i="10"/>
  <c r="DNX2" i="10"/>
  <c r="DOB2" i="10"/>
  <c r="DOC2" i="10"/>
  <c r="DOG2" i="10"/>
  <c r="DOH2" i="10"/>
  <c r="DOL2" i="10"/>
  <c r="DOM2" i="10"/>
  <c r="DOQ2" i="10"/>
  <c r="DOR2" i="10"/>
  <c r="DOV2" i="10"/>
  <c r="DOW2" i="10"/>
  <c r="DPA2" i="10"/>
  <c r="DPB2" i="10"/>
  <c r="DPF2" i="10"/>
  <c r="DPG2" i="10"/>
  <c r="DPK2" i="10"/>
  <c r="DPL2" i="10"/>
  <c r="DPP2" i="10"/>
  <c r="DPQ2" i="10"/>
  <c r="DPU2" i="10"/>
  <c r="DPV2" i="10"/>
  <c r="DPZ2" i="10"/>
  <c r="DQA2" i="10"/>
  <c r="DQE2" i="10"/>
  <c r="DQF2" i="10"/>
  <c r="DQJ2" i="10"/>
  <c r="DQK2" i="10"/>
  <c r="DQO2" i="10"/>
  <c r="DQP2" i="10"/>
  <c r="DQT2" i="10"/>
  <c r="DQU2" i="10"/>
  <c r="DQY2" i="10"/>
  <c r="DQZ2" i="10"/>
  <c r="DRD2" i="10"/>
  <c r="DRE2" i="10"/>
  <c r="DRI2" i="10"/>
  <c r="DRJ2" i="10"/>
  <c r="DRN2" i="10"/>
  <c r="DRO2" i="10"/>
  <c r="DRS2" i="10"/>
  <c r="DRT2" i="10"/>
  <c r="DRX2" i="10"/>
  <c r="DRY2" i="10"/>
  <c r="DSC2" i="10"/>
  <c r="DSD2" i="10"/>
  <c r="DSH2" i="10"/>
  <c r="DSI2" i="10"/>
  <c r="DSM2" i="10"/>
  <c r="DSN2" i="10"/>
  <c r="DSR2" i="10"/>
  <c r="DSS2" i="10"/>
  <c r="DSW2" i="10"/>
  <c r="DSX2" i="10"/>
  <c r="DTB2" i="10"/>
  <c r="DTC2" i="10"/>
  <c r="DTG2" i="10"/>
  <c r="DTH2" i="10"/>
  <c r="DTL2" i="10"/>
  <c r="DTM2" i="10"/>
  <c r="DTQ2" i="10"/>
  <c r="DTR2" i="10"/>
  <c r="DTV2" i="10"/>
  <c r="DTW2" i="10"/>
  <c r="DUA2" i="10"/>
  <c r="DUB2" i="10"/>
  <c r="DUF2" i="10"/>
  <c r="DUG2" i="10"/>
  <c r="DUK2" i="10"/>
  <c r="DUL2" i="10"/>
  <c r="DUP2" i="10"/>
  <c r="DUQ2" i="10"/>
  <c r="DUU2" i="10"/>
  <c r="DUV2" i="10"/>
  <c r="DUZ2" i="10"/>
  <c r="DVA2" i="10"/>
  <c r="DVE2" i="10"/>
  <c r="DVF2" i="10"/>
  <c r="DVJ2" i="10"/>
  <c r="DVK2" i="10"/>
  <c r="DVO2" i="10"/>
  <c r="DVP2" i="10"/>
  <c r="DVT2" i="10"/>
  <c r="DVU2" i="10"/>
  <c r="DVY2" i="10"/>
  <c r="DVZ2" i="10"/>
  <c r="DWD2" i="10"/>
  <c r="DWE2" i="10"/>
  <c r="DWI2" i="10"/>
  <c r="DWJ2" i="10"/>
  <c r="DWN2" i="10"/>
  <c r="DWO2" i="10"/>
  <c r="DWS2" i="10"/>
  <c r="DWT2" i="10"/>
  <c r="DWX2" i="10"/>
  <c r="DWY2" i="10"/>
  <c r="DXC2" i="10"/>
  <c r="DXD2" i="10"/>
  <c r="DXH2" i="10"/>
  <c r="DXI2" i="10"/>
  <c r="DXM2" i="10"/>
  <c r="DXN2" i="10"/>
  <c r="DXR2" i="10"/>
  <c r="DXS2" i="10"/>
  <c r="DXW2" i="10"/>
  <c r="DXX2" i="10"/>
  <c r="DYB2" i="10"/>
  <c r="DYC2" i="10"/>
  <c r="DYG2" i="10"/>
  <c r="DYH2" i="10"/>
  <c r="DYL2" i="10"/>
  <c r="DYM2" i="10"/>
  <c r="DYQ2" i="10"/>
  <c r="DYR2" i="10"/>
  <c r="DYV2" i="10"/>
  <c r="DYW2" i="10"/>
  <c r="DZA2" i="10"/>
  <c r="DZB2" i="10"/>
  <c r="DZF2" i="10"/>
  <c r="DZG2" i="10"/>
  <c r="DZK2" i="10"/>
  <c r="DZL2" i="10"/>
  <c r="DZP2" i="10"/>
  <c r="DZQ2" i="10"/>
  <c r="DZU2" i="10"/>
  <c r="DZV2" i="10"/>
  <c r="DZZ2" i="10"/>
  <c r="EAA2" i="10"/>
  <c r="EAE2" i="10"/>
  <c r="EAF2" i="10"/>
  <c r="EAJ2" i="10"/>
  <c r="EAK2" i="10"/>
  <c r="EAO2" i="10"/>
  <c r="EAP2" i="10"/>
  <c r="EAT2" i="10"/>
  <c r="EAU2" i="10"/>
  <c r="EAY2" i="10"/>
  <c r="EAZ2" i="10"/>
  <c r="EBD2" i="10"/>
  <c r="EBE2" i="10"/>
  <c r="EBI2" i="10"/>
  <c r="EBJ2" i="10"/>
  <c r="EBN2" i="10"/>
  <c r="EBO2" i="10"/>
  <c r="EBS2" i="10"/>
  <c r="EBT2" i="10"/>
  <c r="EBX2" i="10"/>
  <c r="EBY2" i="10"/>
  <c r="ECC2" i="10"/>
  <c r="ECD2" i="10"/>
  <c r="ECH2" i="10"/>
  <c r="ECI2" i="10"/>
  <c r="ECM2" i="10"/>
  <c r="ECN2" i="10"/>
  <c r="ECR2" i="10"/>
  <c r="ECS2" i="10"/>
  <c r="ECW2" i="10"/>
  <c r="ECX2" i="10"/>
  <c r="EDB2" i="10"/>
  <c r="EDC2" i="10"/>
  <c r="EDG2" i="10"/>
  <c r="EDH2" i="10"/>
  <c r="EDL2" i="10"/>
  <c r="EDM2" i="10"/>
  <c r="EDQ2" i="10"/>
  <c r="EDR2" i="10"/>
  <c r="EDV2" i="10"/>
  <c r="EDW2" i="10"/>
  <c r="EEA2" i="10"/>
  <c r="EEB2" i="10"/>
  <c r="EEF2" i="10"/>
  <c r="EEG2" i="10"/>
  <c r="EEK2" i="10"/>
  <c r="EEL2" i="10"/>
  <c r="EEP2" i="10"/>
  <c r="EEQ2" i="10"/>
  <c r="EEU2" i="10"/>
  <c r="EEV2" i="10"/>
  <c r="EEZ2" i="10"/>
  <c r="EFA2" i="10"/>
  <c r="EFE2" i="10"/>
  <c r="EFF2" i="10"/>
  <c r="EFJ2" i="10"/>
  <c r="EFK2" i="10"/>
  <c r="EFO2" i="10"/>
  <c r="EFP2" i="10"/>
  <c r="EFT2" i="10"/>
  <c r="EFU2" i="10"/>
  <c r="EFY2" i="10"/>
  <c r="EFZ2" i="10"/>
  <c r="EGD2" i="10"/>
  <c r="EGE2" i="10"/>
  <c r="EGI2" i="10"/>
  <c r="EGJ2" i="10"/>
  <c r="EGN2" i="10"/>
  <c r="EGO2" i="10"/>
  <c r="EGS2" i="10"/>
  <c r="EGT2" i="10"/>
  <c r="EGX2" i="10"/>
  <c r="EGY2" i="10"/>
  <c r="EHC2" i="10"/>
  <c r="EHD2" i="10"/>
  <c r="EHH2" i="10"/>
  <c r="EHI2" i="10"/>
  <c r="EHM2" i="10"/>
  <c r="EHN2" i="10"/>
  <c r="EHR2" i="10"/>
  <c r="EHS2" i="10"/>
  <c r="EHW2" i="10"/>
  <c r="EHX2" i="10"/>
  <c r="EIB2" i="10"/>
  <c r="EIC2" i="10"/>
  <c r="EIG2" i="10"/>
  <c r="EIH2" i="10"/>
  <c r="EIL2" i="10"/>
  <c r="EIM2" i="10"/>
  <c r="EIQ2" i="10"/>
  <c r="EIR2" i="10"/>
  <c r="EIV2" i="10"/>
  <c r="EIW2" i="10"/>
  <c r="EJA2" i="10"/>
  <c r="EJB2" i="10"/>
  <c r="EJF2" i="10"/>
  <c r="EJG2" i="10"/>
  <c r="EJK2" i="10"/>
  <c r="EJL2" i="10"/>
  <c r="EJP2" i="10"/>
  <c r="EJQ2" i="10"/>
  <c r="EJU2" i="10"/>
  <c r="EJV2" i="10"/>
  <c r="EJZ2" i="10"/>
  <c r="EKA2" i="10"/>
  <c r="EKE2" i="10"/>
  <c r="EKF2" i="10"/>
  <c r="EKJ2" i="10"/>
  <c r="EKK2" i="10"/>
  <c r="EKO2" i="10"/>
  <c r="EKP2" i="10"/>
  <c r="EKT2" i="10"/>
  <c r="EKU2" i="10"/>
  <c r="EKY2" i="10"/>
  <c r="EKZ2" i="10"/>
  <c r="ELD2" i="10"/>
  <c r="ELE2" i="10"/>
  <c r="ELI2" i="10"/>
  <c r="ELJ2" i="10"/>
  <c r="ELN2" i="10"/>
  <c r="ELO2" i="10"/>
  <c r="ELS2" i="10"/>
  <c r="ELT2" i="10"/>
  <c r="ELX2" i="10"/>
  <c r="ELY2" i="10"/>
  <c r="EMC2" i="10"/>
  <c r="EMD2" i="10"/>
  <c r="EMH2" i="10"/>
  <c r="EMI2" i="10"/>
  <c r="EMM2" i="10"/>
  <c r="EMN2" i="10"/>
  <c r="EMR2" i="10"/>
  <c r="EMS2" i="10"/>
  <c r="EMW2" i="10"/>
  <c r="EMX2" i="10"/>
  <c r="ENB2" i="10"/>
  <c r="ENC2" i="10"/>
  <c r="ENG2" i="10"/>
  <c r="ENH2" i="10"/>
  <c r="ENL2" i="10"/>
  <c r="ENM2" i="10"/>
  <c r="ENQ2" i="10"/>
  <c r="ENR2" i="10"/>
  <c r="ENV2" i="10"/>
  <c r="ENW2" i="10"/>
  <c r="EOA2" i="10"/>
  <c r="EOB2" i="10"/>
  <c r="EOF2" i="10"/>
  <c r="EOG2" i="10"/>
  <c r="EOK2" i="10"/>
  <c r="EOL2" i="10"/>
  <c r="EOP2" i="10"/>
  <c r="EOQ2" i="10"/>
  <c r="EOU2" i="10"/>
  <c r="EOV2" i="10"/>
  <c r="EOZ2" i="10"/>
  <c r="EPA2" i="10"/>
  <c r="EPE2" i="10"/>
  <c r="EPF2" i="10"/>
  <c r="EPJ2" i="10"/>
  <c r="EPK2" i="10"/>
  <c r="EPO2" i="10"/>
  <c r="EPP2" i="10"/>
  <c r="EPT2" i="10"/>
  <c r="EPU2" i="10"/>
  <c r="EPY2" i="10"/>
  <c r="EPZ2" i="10"/>
  <c r="EQD2" i="10"/>
  <c r="EQE2" i="10"/>
  <c r="EQI2" i="10"/>
  <c r="EQJ2" i="10"/>
  <c r="EQN2" i="10"/>
  <c r="EQO2" i="10"/>
  <c r="EQS2" i="10"/>
  <c r="EQT2" i="10"/>
  <c r="EQX2" i="10"/>
  <c r="EQY2" i="10"/>
  <c r="ERC2" i="10"/>
  <c r="ERD2" i="10"/>
  <c r="ERH2" i="10"/>
  <c r="ERI2" i="10"/>
  <c r="ERM2" i="10"/>
  <c r="ERN2" i="10"/>
  <c r="ERR2" i="10"/>
  <c r="ERS2" i="10"/>
  <c r="ERW2" i="10"/>
  <c r="ERX2" i="10"/>
  <c r="ESB2" i="10"/>
  <c r="ESC2" i="10"/>
  <c r="ESG2" i="10"/>
  <c r="ESH2" i="10"/>
  <c r="ESL2" i="10"/>
  <c r="ESM2" i="10"/>
  <c r="ESQ2" i="10"/>
  <c r="ESR2" i="10"/>
  <c r="ESV2" i="10"/>
  <c r="ESW2" i="10"/>
  <c r="ETA2" i="10"/>
  <c r="ETB2" i="10"/>
  <c r="ETF2" i="10"/>
  <c r="ETG2" i="10"/>
  <c r="ETK2" i="10"/>
  <c r="ETL2" i="10"/>
  <c r="ETP2" i="10"/>
  <c r="ETQ2" i="10"/>
  <c r="ETU2" i="10"/>
  <c r="ETV2" i="10"/>
  <c r="ETZ2" i="10"/>
  <c r="EUA2" i="10"/>
  <c r="EUE2" i="10"/>
  <c r="EUF2" i="10"/>
  <c r="EUJ2" i="10"/>
  <c r="EUK2" i="10"/>
  <c r="EUO2" i="10"/>
  <c r="EUP2" i="10"/>
  <c r="EUT2" i="10"/>
  <c r="EUU2" i="10"/>
  <c r="EUY2" i="10"/>
  <c r="EUZ2" i="10"/>
  <c r="EVD2" i="10"/>
  <c r="EVE2" i="10"/>
  <c r="EVI2" i="10"/>
  <c r="EVJ2" i="10"/>
  <c r="EVN2" i="10"/>
  <c r="EVO2" i="10"/>
  <c r="EVS2" i="10"/>
  <c r="EVT2" i="10"/>
  <c r="EVX2" i="10"/>
  <c r="EVY2" i="10"/>
  <c r="EWC2" i="10"/>
  <c r="EWD2" i="10"/>
  <c r="EWH2" i="10"/>
  <c r="EWI2" i="10"/>
  <c r="EWM2" i="10"/>
  <c r="EWN2" i="10"/>
  <c r="EWR2" i="10"/>
  <c r="EWS2" i="10"/>
  <c r="EWW2" i="10"/>
  <c r="EWX2" i="10"/>
  <c r="EXB2" i="10"/>
  <c r="EXC2" i="10"/>
  <c r="EXG2" i="10"/>
  <c r="EXH2" i="10"/>
  <c r="EXL2" i="10"/>
  <c r="EXM2" i="10"/>
  <c r="EXQ2" i="10"/>
  <c r="EXR2" i="10"/>
  <c r="EXV2" i="10"/>
  <c r="EXW2" i="10"/>
  <c r="EYA2" i="10"/>
  <c r="EYB2" i="10"/>
  <c r="EYF2" i="10"/>
  <c r="EYG2" i="10"/>
  <c r="EYK2" i="10"/>
  <c r="EYL2" i="10"/>
  <c r="EYP2" i="10"/>
  <c r="EYQ2" i="10"/>
  <c r="EYU2" i="10"/>
  <c r="EYV2" i="10"/>
  <c r="EYZ2" i="10"/>
  <c r="EZA2" i="10"/>
  <c r="EZE2" i="10"/>
  <c r="EZF2" i="10"/>
  <c r="EZJ2" i="10"/>
  <c r="EZK2" i="10"/>
  <c r="EZO2" i="10"/>
  <c r="EZP2" i="10"/>
  <c r="EZT2" i="10"/>
  <c r="EZU2" i="10"/>
  <c r="EZY2" i="10"/>
  <c r="EZZ2" i="10"/>
  <c r="FAD2" i="10"/>
  <c r="FAE2" i="10"/>
  <c r="FAI2" i="10"/>
  <c r="FAJ2" i="10"/>
  <c r="FAN2" i="10"/>
  <c r="FAO2" i="10"/>
  <c r="FAS2" i="10"/>
  <c r="FAT2" i="10"/>
  <c r="FAX2" i="10"/>
  <c r="FAY2" i="10"/>
  <c r="FBC2" i="10"/>
  <c r="FBD2" i="10"/>
  <c r="FBH2" i="10"/>
  <c r="FBI2" i="10"/>
  <c r="FBM2" i="10"/>
  <c r="FBN2" i="10"/>
  <c r="FBR2" i="10"/>
  <c r="FBS2" i="10"/>
  <c r="FBW2" i="10"/>
  <c r="FBX2" i="10"/>
  <c r="FCB2" i="10"/>
  <c r="FCC2" i="10"/>
  <c r="FCG2" i="10"/>
  <c r="FCH2" i="10"/>
  <c r="FCL2" i="10"/>
  <c r="FCM2" i="10"/>
  <c r="FCQ2" i="10"/>
  <c r="FCR2" i="10"/>
  <c r="FCV2" i="10"/>
  <c r="FCW2" i="10"/>
  <c r="FDA2" i="10"/>
  <c r="FDB2" i="10"/>
  <c r="FDF2" i="10"/>
  <c r="FDG2" i="10"/>
  <c r="FDK2" i="10"/>
  <c r="FDL2" i="10"/>
  <c r="FDP2" i="10"/>
  <c r="FDQ2" i="10"/>
  <c r="FDU2" i="10"/>
  <c r="FDV2" i="10"/>
  <c r="FDZ2" i="10"/>
  <c r="FEA2" i="10"/>
  <c r="FEE2" i="10"/>
  <c r="FEF2" i="10"/>
  <c r="FEJ2" i="10"/>
  <c r="FEK2" i="10"/>
  <c r="FEO2" i="10"/>
  <c r="FEP2" i="10"/>
  <c r="FET2" i="10"/>
  <c r="FEU2" i="10"/>
  <c r="FEY2" i="10"/>
  <c r="FEZ2" i="10"/>
  <c r="FFD2" i="10"/>
  <c r="FFE2" i="10"/>
  <c r="FFI2" i="10"/>
  <c r="FFJ2" i="10"/>
  <c r="FFN2" i="10"/>
  <c r="FFO2" i="10"/>
  <c r="FFS2" i="10"/>
  <c r="FFT2" i="10"/>
  <c r="FFX2" i="10"/>
  <c r="FFY2" i="10"/>
  <c r="FGC2" i="10"/>
  <c r="FGD2" i="10"/>
  <c r="FGH2" i="10"/>
  <c r="FGI2" i="10"/>
  <c r="FGM2" i="10"/>
  <c r="FGN2" i="10"/>
  <c r="FGR2" i="10"/>
  <c r="FGS2" i="10"/>
  <c r="FGW2" i="10"/>
  <c r="FGX2" i="10"/>
  <c r="FHB2" i="10"/>
  <c r="FHC2" i="10"/>
  <c r="FHG2" i="10"/>
  <c r="FHH2" i="10"/>
  <c r="FHL2" i="10"/>
  <c r="FHM2" i="10"/>
  <c r="FHQ2" i="10"/>
  <c r="FHR2" i="10"/>
  <c r="FHV2" i="10"/>
  <c r="FHW2" i="10"/>
  <c r="FIA2" i="10"/>
  <c r="FIB2" i="10"/>
  <c r="FIF2" i="10"/>
  <c r="FIG2" i="10"/>
  <c r="FIK2" i="10"/>
  <c r="FIL2" i="10"/>
  <c r="FIP2" i="10"/>
  <c r="FIQ2" i="10"/>
  <c r="FIU2" i="10"/>
  <c r="FIV2" i="10"/>
  <c r="FIZ2" i="10"/>
  <c r="FJA2" i="10"/>
  <c r="FJE2" i="10"/>
  <c r="FJF2" i="10"/>
  <c r="FJJ2" i="10"/>
  <c r="FJK2" i="10"/>
  <c r="FJO2" i="10"/>
  <c r="FJP2" i="10"/>
  <c r="FJT2" i="10"/>
  <c r="FJU2" i="10"/>
  <c r="FJY2" i="10"/>
  <c r="FJZ2" i="10"/>
  <c r="FKD2" i="10"/>
  <c r="FKE2" i="10"/>
  <c r="FKI2" i="10"/>
  <c r="FKJ2" i="10"/>
  <c r="FKN2" i="10"/>
  <c r="FKO2" i="10"/>
  <c r="FKS2" i="10"/>
  <c r="FKT2" i="10"/>
  <c r="FKX2" i="10"/>
  <c r="FKY2" i="10"/>
  <c r="FLC2" i="10"/>
  <c r="FLD2" i="10"/>
  <c r="FLH2" i="10"/>
  <c r="FLI2" i="10"/>
  <c r="FLM2" i="10"/>
  <c r="FLN2" i="10"/>
  <c r="FLR2" i="10"/>
  <c r="FLS2" i="10"/>
  <c r="FLW2" i="10"/>
  <c r="FLX2" i="10"/>
  <c r="FMB2" i="10"/>
  <c r="FMC2" i="10"/>
  <c r="FMG2" i="10"/>
  <c r="FMH2" i="10"/>
  <c r="FML2" i="10"/>
  <c r="FMM2" i="10"/>
  <c r="FMQ2" i="10"/>
  <c r="FMR2" i="10"/>
  <c r="FMV2" i="10"/>
  <c r="FMW2" i="10"/>
  <c r="FNA2" i="10"/>
  <c r="FNB2" i="10"/>
  <c r="FNF2" i="10"/>
  <c r="FNG2" i="10"/>
  <c r="FNK2" i="10"/>
  <c r="FNL2" i="10"/>
  <c r="FNP2" i="10"/>
  <c r="FNQ2" i="10"/>
  <c r="FNU2" i="10"/>
  <c r="FNV2" i="10"/>
  <c r="FNZ2" i="10"/>
  <c r="FOA2" i="10"/>
  <c r="FOE2" i="10"/>
  <c r="FOF2" i="10"/>
  <c r="FOJ2" i="10"/>
  <c r="FOK2" i="10"/>
  <c r="FOO2" i="10"/>
  <c r="FOP2" i="10"/>
  <c r="FOT2" i="10"/>
  <c r="FOU2" i="10"/>
  <c r="FOY2" i="10"/>
  <c r="FOZ2" i="10"/>
  <c r="FPD2" i="10"/>
  <c r="FPE2" i="10"/>
  <c r="FPI2" i="10"/>
  <c r="FPJ2" i="10"/>
  <c r="FPN2" i="10"/>
  <c r="FPO2" i="10"/>
  <c r="FPS2" i="10"/>
  <c r="FPT2" i="10"/>
  <c r="FPX2" i="10"/>
  <c r="FPY2" i="10"/>
  <c r="FQC2" i="10"/>
  <c r="FQD2" i="10"/>
  <c r="FQH2" i="10"/>
  <c r="FQI2" i="10"/>
  <c r="FQM2" i="10"/>
  <c r="FQN2" i="10"/>
  <c r="FQR2" i="10"/>
  <c r="FQS2" i="10"/>
  <c r="FQW2" i="10"/>
  <c r="FQX2" i="10"/>
  <c r="FRB2" i="10"/>
  <c r="FRC2" i="10"/>
  <c r="FRG2" i="10"/>
  <c r="FRH2" i="10"/>
  <c r="FRL2" i="10"/>
  <c r="FRM2" i="10"/>
  <c r="FRQ2" i="10"/>
  <c r="FRR2" i="10"/>
  <c r="FRV2" i="10"/>
  <c r="FRW2" i="10"/>
  <c r="FSA2" i="10"/>
  <c r="FSB2" i="10"/>
  <c r="FSF2" i="10"/>
  <c r="FSG2" i="10"/>
  <c r="FSK2" i="10"/>
  <c r="FSL2" i="10"/>
  <c r="FSP2" i="10"/>
  <c r="FSQ2" i="10"/>
  <c r="FSU2" i="10"/>
  <c r="FSV2" i="10"/>
  <c r="FSZ2" i="10"/>
  <c r="FTA2" i="10"/>
  <c r="FTE2" i="10"/>
  <c r="FTF2" i="10"/>
  <c r="FTJ2" i="10"/>
  <c r="FTK2" i="10"/>
  <c r="FTO2" i="10"/>
  <c r="FTP2" i="10"/>
  <c r="FTT2" i="10"/>
  <c r="FTU2" i="10"/>
  <c r="FTY2" i="10"/>
  <c r="FTZ2" i="10"/>
  <c r="FUD2" i="10"/>
  <c r="FUE2" i="10"/>
  <c r="FUI2" i="10"/>
  <c r="FUJ2" i="10"/>
  <c r="FUN2" i="10"/>
  <c r="FUO2" i="10"/>
  <c r="FUS2" i="10"/>
  <c r="FUT2" i="10"/>
  <c r="FUX2" i="10"/>
  <c r="FUY2" i="10"/>
  <c r="FVC2" i="10"/>
  <c r="FVD2" i="10"/>
  <c r="FVH2" i="10"/>
  <c r="FVI2" i="10"/>
  <c r="FVM2" i="10"/>
  <c r="FVN2" i="10"/>
  <c r="FVR2" i="10"/>
  <c r="FVS2" i="10"/>
  <c r="FVW2" i="10"/>
  <c r="FVX2" i="10"/>
  <c r="FWB2" i="10"/>
  <c r="FWC2" i="10"/>
  <c r="FWG2" i="10"/>
  <c r="FWH2" i="10"/>
  <c r="FWL2" i="10"/>
  <c r="FWM2" i="10"/>
  <c r="FWQ2" i="10"/>
  <c r="FWR2" i="10"/>
  <c r="FWV2" i="10"/>
  <c r="FWW2" i="10"/>
  <c r="FXA2" i="10"/>
  <c r="FXB2" i="10"/>
  <c r="FXF2" i="10"/>
  <c r="FXG2" i="10"/>
  <c r="FXK2" i="10"/>
  <c r="FXL2" i="10"/>
  <c r="FXP2" i="10"/>
  <c r="FXQ2" i="10"/>
  <c r="FXU2" i="10"/>
  <c r="FXV2" i="10"/>
  <c r="FXZ2" i="10"/>
  <c r="FYA2" i="10"/>
  <c r="FYE2" i="10"/>
  <c r="FYF2" i="10"/>
  <c r="FYJ2" i="10"/>
  <c r="FYK2" i="10"/>
  <c r="FYO2" i="10"/>
  <c r="FYP2" i="10"/>
  <c r="FYT2" i="10"/>
  <c r="FYU2" i="10"/>
  <c r="FYY2" i="10"/>
  <c r="FYZ2" i="10"/>
  <c r="FZD2" i="10"/>
  <c r="FZE2" i="10"/>
  <c r="FZI2" i="10"/>
  <c r="FZJ2" i="10"/>
  <c r="FZN2" i="10"/>
  <c r="FZO2" i="10"/>
  <c r="FZS2" i="10"/>
  <c r="FZT2" i="10"/>
  <c r="FZX2" i="10"/>
  <c r="FZY2" i="10"/>
  <c r="GAC2" i="10"/>
  <c r="GAD2" i="10"/>
  <c r="GAH2" i="10"/>
  <c r="GAI2" i="10"/>
  <c r="GAM2" i="10"/>
  <c r="GAN2" i="10"/>
  <c r="GAR2" i="10"/>
  <c r="GAS2" i="10"/>
  <c r="GAW2" i="10"/>
  <c r="GAX2" i="10"/>
  <c r="GBB2" i="10"/>
  <c r="GBC2" i="10"/>
  <c r="GBG2" i="10"/>
  <c r="GBH2" i="10"/>
  <c r="GBL2" i="10"/>
  <c r="GBM2" i="10"/>
  <c r="GBQ2" i="10"/>
  <c r="GBR2" i="10"/>
  <c r="GBV2" i="10"/>
  <c r="GBW2" i="10"/>
  <c r="GCA2" i="10"/>
  <c r="GCB2" i="10"/>
  <c r="GCF2" i="10"/>
  <c r="GCG2" i="10"/>
  <c r="GCK2" i="10"/>
  <c r="GCL2" i="10"/>
  <c r="GCP2" i="10"/>
  <c r="GCQ2" i="10"/>
  <c r="GCU2" i="10"/>
  <c r="GCV2" i="10"/>
  <c r="GCZ2" i="10"/>
  <c r="GDA2" i="10"/>
  <c r="GDE2" i="10"/>
  <c r="GDF2" i="10"/>
  <c r="GDJ2" i="10"/>
  <c r="GDK2" i="10"/>
  <c r="GDO2" i="10"/>
  <c r="GDP2" i="10"/>
  <c r="GDT2" i="10"/>
  <c r="GDU2" i="10"/>
  <c r="GDY2" i="10"/>
  <c r="GDZ2" i="10"/>
  <c r="GED2" i="10"/>
  <c r="GEE2" i="10"/>
  <c r="GEI2" i="10"/>
  <c r="GEJ2" i="10"/>
  <c r="GEN2" i="10"/>
  <c r="GEO2" i="10"/>
  <c r="GES2" i="10"/>
  <c r="GET2" i="10"/>
  <c r="GEX2" i="10"/>
  <c r="GEY2" i="10"/>
  <c r="GFC2" i="10"/>
  <c r="GFD2" i="10"/>
  <c r="GFH2" i="10"/>
  <c r="GFI2" i="10"/>
  <c r="GFM2" i="10"/>
  <c r="GFN2" i="10"/>
  <c r="GFR2" i="10"/>
  <c r="GFS2" i="10"/>
  <c r="GFW2" i="10"/>
  <c r="GFX2" i="10"/>
  <c r="GGB2" i="10"/>
  <c r="GGC2" i="10"/>
  <c r="GGG2" i="10"/>
  <c r="GGH2" i="10"/>
  <c r="GGL2" i="10"/>
  <c r="GGM2" i="10"/>
  <c r="GGQ2" i="10"/>
  <c r="GGR2" i="10"/>
  <c r="GGV2" i="10"/>
  <c r="GGW2" i="10"/>
  <c r="GHA2" i="10"/>
  <c r="GHB2" i="10"/>
  <c r="GHF2" i="10"/>
  <c r="GHG2" i="10"/>
  <c r="GHK2" i="10"/>
  <c r="GHL2" i="10"/>
  <c r="GHP2" i="10"/>
  <c r="GHQ2" i="10"/>
  <c r="GHU2" i="10"/>
  <c r="GHV2" i="10"/>
  <c r="GHZ2" i="10"/>
  <c r="GIA2" i="10"/>
  <c r="GIE2" i="10"/>
  <c r="GIF2" i="10"/>
  <c r="GIJ2" i="10"/>
  <c r="GIK2" i="10"/>
  <c r="GIO2" i="10"/>
  <c r="GIP2" i="10"/>
  <c r="GIT2" i="10"/>
  <c r="GIU2" i="10"/>
  <c r="GIY2" i="10"/>
  <c r="GIZ2" i="10"/>
  <c r="GJD2" i="10"/>
  <c r="GJE2" i="10"/>
  <c r="GJI2" i="10"/>
  <c r="GJJ2" i="10"/>
  <c r="GJN2" i="10"/>
  <c r="GJO2" i="10"/>
  <c r="GJS2" i="10"/>
  <c r="GJT2" i="10"/>
  <c r="GJX2" i="10"/>
  <c r="GJY2" i="10"/>
  <c r="GKC2" i="10"/>
  <c r="GKD2" i="10"/>
  <c r="GKH2" i="10"/>
  <c r="GKI2" i="10"/>
  <c r="GKM2" i="10"/>
  <c r="GKN2" i="10"/>
  <c r="GKR2" i="10"/>
  <c r="GKS2" i="10"/>
  <c r="GKW2" i="10"/>
  <c r="GKX2" i="10"/>
  <c r="GLB2" i="10"/>
  <c r="GLC2" i="10"/>
  <c r="GLG2" i="10"/>
  <c r="GLH2" i="10"/>
  <c r="GLL2" i="10"/>
  <c r="GLM2" i="10"/>
  <c r="GLQ2" i="10"/>
  <c r="GLR2" i="10"/>
  <c r="GLV2" i="10"/>
  <c r="GLW2" i="10"/>
  <c r="GMA2" i="10"/>
  <c r="GMB2" i="10"/>
  <c r="GMF2" i="10"/>
  <c r="GMG2" i="10"/>
  <c r="GMK2" i="10"/>
  <c r="GML2" i="10"/>
  <c r="GMP2" i="10"/>
  <c r="GMQ2" i="10"/>
  <c r="GMU2" i="10"/>
  <c r="GMV2" i="10"/>
  <c r="GMZ2" i="10"/>
  <c r="GNA2" i="10"/>
  <c r="GNE2" i="10"/>
  <c r="GNF2" i="10"/>
  <c r="GNJ2" i="10"/>
  <c r="GNK2" i="10"/>
  <c r="GNO2" i="10"/>
  <c r="GNP2" i="10"/>
  <c r="GNT2" i="10"/>
  <c r="GNU2" i="10"/>
  <c r="GNY2" i="10"/>
  <c r="GNZ2" i="10"/>
  <c r="GOD2" i="10"/>
  <c r="GOE2" i="10"/>
  <c r="GOI2" i="10"/>
  <c r="GOJ2" i="10"/>
  <c r="GON2" i="10"/>
  <c r="GOO2" i="10"/>
  <c r="GOS2" i="10"/>
  <c r="GOT2" i="10"/>
  <c r="GOX2" i="10"/>
  <c r="GOY2" i="10"/>
  <c r="GPC2" i="10"/>
  <c r="GPD2" i="10"/>
  <c r="GPH2" i="10"/>
  <c r="GPI2" i="10"/>
  <c r="GPM2" i="10"/>
  <c r="GPN2" i="10"/>
  <c r="GPR2" i="10"/>
  <c r="GPS2" i="10"/>
  <c r="GPW2" i="10"/>
  <c r="GPX2" i="10"/>
  <c r="GQB2" i="10"/>
  <c r="GQC2" i="10"/>
  <c r="GQG2" i="10"/>
  <c r="GQH2" i="10"/>
  <c r="GQL2" i="10"/>
  <c r="GQM2" i="10"/>
  <c r="GQQ2" i="10"/>
  <c r="GQR2" i="10"/>
  <c r="GQV2" i="10"/>
  <c r="GQW2" i="10"/>
  <c r="GRA2" i="10"/>
  <c r="GRB2" i="10"/>
  <c r="GRF2" i="10"/>
  <c r="GRG2" i="10"/>
  <c r="GRK2" i="10"/>
  <c r="GRL2" i="10"/>
  <c r="GRP2" i="10"/>
  <c r="GRQ2" i="10"/>
  <c r="GRU2" i="10"/>
  <c r="GRV2" i="10"/>
  <c r="GRZ2" i="10"/>
  <c r="GSA2" i="10"/>
  <c r="GSE2" i="10"/>
  <c r="GSF2" i="10"/>
  <c r="GSJ2" i="10"/>
  <c r="GSK2" i="10"/>
  <c r="GSO2" i="10"/>
  <c r="GSP2" i="10"/>
  <c r="GST2" i="10"/>
  <c r="GSU2" i="10"/>
  <c r="GSY2" i="10"/>
  <c r="GSZ2" i="10"/>
  <c r="GTD2" i="10"/>
  <c r="GTE2" i="10"/>
  <c r="GTI2" i="10"/>
  <c r="GTJ2" i="10"/>
  <c r="GTN2" i="10"/>
  <c r="GTO2" i="10"/>
  <c r="GTS2" i="10"/>
  <c r="GTT2" i="10"/>
  <c r="GTX2" i="10"/>
  <c r="GTY2" i="10"/>
  <c r="GUC2" i="10"/>
  <c r="GUD2" i="10"/>
  <c r="GUH2" i="10"/>
  <c r="GUI2" i="10"/>
  <c r="GUM2" i="10"/>
  <c r="GUN2" i="10"/>
  <c r="GUR2" i="10"/>
  <c r="GUS2" i="10"/>
  <c r="GUW2" i="10"/>
  <c r="GUX2" i="10"/>
  <c r="GVB2" i="10"/>
  <c r="GVC2" i="10"/>
  <c r="GVG2" i="10"/>
  <c r="GVH2" i="10"/>
  <c r="GVL2" i="10"/>
  <c r="GVM2" i="10"/>
  <c r="GVQ2" i="10"/>
  <c r="GVR2" i="10"/>
  <c r="GVV2" i="10"/>
  <c r="GVW2" i="10"/>
  <c r="GWA2" i="10"/>
  <c r="GWB2" i="10"/>
  <c r="GWF2" i="10"/>
  <c r="GWG2" i="10"/>
  <c r="GWK2" i="10"/>
  <c r="GWL2" i="10"/>
  <c r="GWP2" i="10"/>
  <c r="GWQ2" i="10"/>
  <c r="GWU2" i="10"/>
  <c r="GWV2" i="10"/>
  <c r="GWZ2" i="10"/>
  <c r="GXA2" i="10"/>
  <c r="GXE2" i="10"/>
  <c r="GXF2" i="10"/>
  <c r="GXJ2" i="10"/>
  <c r="GXK2" i="10"/>
  <c r="GXO2" i="10"/>
  <c r="GXP2" i="10"/>
  <c r="GXT2" i="10"/>
  <c r="GXU2" i="10"/>
  <c r="GXY2" i="10"/>
  <c r="GXZ2" i="10"/>
  <c r="GYD2" i="10"/>
  <c r="GYE2" i="10"/>
  <c r="GYI2" i="10"/>
  <c r="GYJ2" i="10"/>
  <c r="GYN2" i="10"/>
  <c r="GYO2" i="10"/>
  <c r="GYS2" i="10"/>
  <c r="GYT2" i="10"/>
  <c r="GYX2" i="10"/>
  <c r="GYY2" i="10"/>
  <c r="GZC2" i="10"/>
  <c r="GZD2" i="10"/>
  <c r="GZH2" i="10"/>
  <c r="GZI2" i="10"/>
  <c r="GZM2" i="10"/>
  <c r="GZN2" i="10"/>
  <c r="GZR2" i="10"/>
  <c r="GZS2" i="10"/>
  <c r="GZW2" i="10"/>
  <c r="GZX2" i="10"/>
  <c r="HAB2" i="10"/>
  <c r="HAC2" i="10"/>
  <c r="HAG2" i="10"/>
  <c r="HAH2" i="10"/>
  <c r="HAL2" i="10"/>
  <c r="HAM2" i="10"/>
  <c r="HAQ2" i="10"/>
  <c r="HAR2" i="10"/>
  <c r="HAV2" i="10"/>
  <c r="HAW2" i="10"/>
  <c r="HBA2" i="10"/>
  <c r="HBB2" i="10"/>
  <c r="HBF2" i="10"/>
  <c r="HBG2" i="10"/>
  <c r="HBK2" i="10"/>
  <c r="HBL2" i="10"/>
  <c r="HBP2" i="10"/>
  <c r="HBQ2" i="10"/>
  <c r="HBU2" i="10"/>
  <c r="HBV2" i="10"/>
  <c r="HBZ2" i="10"/>
  <c r="HCA2" i="10"/>
  <c r="HCE2" i="10"/>
  <c r="HCF2" i="10"/>
  <c r="HCJ2" i="10"/>
  <c r="HCK2" i="10"/>
  <c r="HCO2" i="10"/>
  <c r="HCP2" i="10"/>
  <c r="HCT2" i="10"/>
  <c r="HCU2" i="10"/>
  <c r="HCY2" i="10"/>
  <c r="HCZ2" i="10"/>
  <c r="HDD2" i="10"/>
  <c r="HDE2" i="10"/>
  <c r="HDI2" i="10"/>
  <c r="HDJ2" i="10"/>
  <c r="HDN2" i="10"/>
  <c r="HDO2" i="10"/>
  <c r="HDS2" i="10"/>
  <c r="HDT2" i="10"/>
  <c r="HDX2" i="10"/>
  <c r="HDY2" i="10"/>
  <c r="HEC2" i="10"/>
  <c r="HED2" i="10"/>
  <c r="HEH2" i="10"/>
  <c r="HEI2" i="10"/>
  <c r="HEM2" i="10"/>
  <c r="HEN2" i="10"/>
  <c r="HER2" i="10"/>
  <c r="HES2" i="10"/>
  <c r="HEW2" i="10"/>
  <c r="HEX2" i="10"/>
  <c r="HFB2" i="10"/>
  <c r="HFC2" i="10"/>
  <c r="HFG2" i="10"/>
  <c r="HFH2" i="10"/>
  <c r="HFL2" i="10"/>
  <c r="HFM2" i="10"/>
  <c r="HFQ2" i="10"/>
  <c r="HFR2" i="10"/>
  <c r="HFV2" i="10"/>
  <c r="HFW2" i="10"/>
  <c r="HGA2" i="10"/>
  <c r="HGB2" i="10"/>
  <c r="HGF2" i="10"/>
  <c r="HGG2" i="10"/>
  <c r="HGK2" i="10"/>
  <c r="HGL2" i="10"/>
  <c r="HGP2" i="10"/>
  <c r="HGQ2" i="10"/>
  <c r="HGU2" i="10"/>
  <c r="HGV2" i="10"/>
  <c r="HGZ2" i="10"/>
  <c r="HHA2" i="10"/>
  <c r="HHE2" i="10"/>
  <c r="HHF2" i="10"/>
  <c r="HHJ2" i="10"/>
  <c r="HHK2" i="10"/>
  <c r="HHO2" i="10"/>
  <c r="HHP2" i="10"/>
  <c r="HHT2" i="10"/>
  <c r="HHU2" i="10"/>
  <c r="HHY2" i="10"/>
  <c r="HHZ2" i="10"/>
  <c r="HID2" i="10"/>
  <c r="HIE2" i="10"/>
  <c r="HII2" i="10"/>
  <c r="HIJ2" i="10"/>
  <c r="HIN2" i="10"/>
  <c r="HIO2" i="10"/>
  <c r="HIS2" i="10"/>
  <c r="HIT2" i="10"/>
  <c r="HIX2" i="10"/>
  <c r="HIY2" i="10"/>
  <c r="HJC2" i="10"/>
  <c r="HJD2" i="10"/>
  <c r="HJH2" i="10"/>
  <c r="HJI2" i="10"/>
  <c r="HJM2" i="10"/>
  <c r="HJN2" i="10"/>
  <c r="HJR2" i="10"/>
  <c r="HJS2" i="10"/>
  <c r="HJW2" i="10"/>
  <c r="HJX2" i="10"/>
  <c r="HKB2" i="10"/>
  <c r="HKC2" i="10"/>
  <c r="HKG2" i="10"/>
  <c r="HKH2" i="10"/>
  <c r="HKL2" i="10"/>
  <c r="HKM2" i="10"/>
  <c r="HKQ2" i="10"/>
  <c r="HKR2" i="10"/>
  <c r="HKV2" i="10"/>
  <c r="HKW2" i="10"/>
  <c r="HLA2" i="10"/>
  <c r="HLB2" i="10"/>
  <c r="HLF2" i="10"/>
  <c r="HLG2" i="10"/>
  <c r="HLK2" i="10"/>
  <c r="HLL2" i="10"/>
  <c r="HLP2" i="10"/>
  <c r="HLQ2" i="10"/>
  <c r="HLU2" i="10"/>
  <c r="HLV2" i="10"/>
  <c r="HLZ2" i="10"/>
  <c r="HMA2" i="10"/>
  <c r="HME2" i="10"/>
  <c r="HMF2" i="10"/>
  <c r="HMJ2" i="10"/>
  <c r="HMK2" i="10"/>
  <c r="HMO2" i="10"/>
  <c r="HMP2" i="10"/>
  <c r="HMT2" i="10"/>
  <c r="HMU2" i="10"/>
  <c r="HMY2" i="10"/>
  <c r="HMZ2" i="10"/>
  <c r="HND2" i="10"/>
  <c r="HNE2" i="10"/>
  <c r="HNI2" i="10"/>
  <c r="HNJ2" i="10"/>
  <c r="HNN2" i="10"/>
  <c r="HNO2" i="10"/>
  <c r="HNS2" i="10"/>
  <c r="HNT2" i="10"/>
  <c r="HNX2" i="10"/>
  <c r="HNY2" i="10"/>
  <c r="HOC2" i="10"/>
  <c r="HOD2" i="10"/>
  <c r="HOH2" i="10"/>
  <c r="HOI2" i="10"/>
  <c r="HOM2" i="10"/>
  <c r="HON2" i="10"/>
  <c r="HOR2" i="10"/>
  <c r="HOS2" i="10"/>
  <c r="HOW2" i="10"/>
  <c r="HOX2" i="10"/>
  <c r="HPB2" i="10"/>
  <c r="HPC2" i="10"/>
  <c r="HPG2" i="10"/>
  <c r="HPH2" i="10"/>
  <c r="HPL2" i="10"/>
  <c r="HPM2" i="10"/>
  <c r="HPQ2" i="10"/>
  <c r="HPR2" i="10"/>
  <c r="HPV2" i="10"/>
  <c r="HPW2" i="10"/>
  <c r="HQA2" i="10"/>
  <c r="HQB2" i="10"/>
  <c r="HQF2" i="10"/>
  <c r="HQG2" i="10"/>
  <c r="HQK2" i="10"/>
  <c r="HQL2" i="10"/>
  <c r="HQP2" i="10"/>
  <c r="HQQ2" i="10"/>
  <c r="HQU2" i="10"/>
  <c r="HQV2" i="10"/>
  <c r="HQZ2" i="10"/>
  <c r="HRA2" i="10"/>
  <c r="HRE2" i="10"/>
  <c r="HRF2" i="10"/>
  <c r="HRJ2" i="10"/>
  <c r="HRK2" i="10"/>
  <c r="HRO2" i="10"/>
  <c r="HRP2" i="10"/>
  <c r="HRT2" i="10"/>
  <c r="HRU2" i="10"/>
  <c r="HRY2" i="10"/>
  <c r="HRZ2" i="10"/>
  <c r="HSD2" i="10"/>
  <c r="HSE2" i="10"/>
  <c r="HSI2" i="10"/>
  <c r="HSJ2" i="10"/>
  <c r="HSN2" i="10"/>
  <c r="HSO2" i="10"/>
  <c r="HSS2" i="10"/>
  <c r="HST2" i="10"/>
  <c r="HSX2" i="10"/>
  <c r="HSY2" i="10"/>
  <c r="HTC2" i="10"/>
  <c r="HTD2" i="10"/>
  <c r="HTH2" i="10"/>
  <c r="HTI2" i="10"/>
  <c r="HTM2" i="10"/>
  <c r="HTN2" i="10"/>
  <c r="HTR2" i="10"/>
  <c r="HTS2" i="10"/>
  <c r="HTW2" i="10"/>
  <c r="HTX2" i="10"/>
  <c r="HUB2" i="10"/>
  <c r="HUC2" i="10"/>
  <c r="HUG2" i="10"/>
  <c r="HUH2" i="10"/>
  <c r="HUL2" i="10"/>
  <c r="HUM2" i="10"/>
  <c r="HUQ2" i="10"/>
  <c r="HUR2" i="10"/>
  <c r="HUV2" i="10"/>
  <c r="HUW2" i="10"/>
  <c r="HVA2" i="10"/>
  <c r="HVB2" i="10"/>
  <c r="HVF2" i="10"/>
  <c r="HVG2" i="10"/>
  <c r="HVK2" i="10"/>
  <c r="HVL2" i="10"/>
  <c r="HVP2" i="10"/>
  <c r="HVQ2" i="10"/>
  <c r="HVU2" i="10"/>
  <c r="HVV2" i="10"/>
  <c r="HVZ2" i="10"/>
  <c r="HWA2" i="10"/>
  <c r="HWE2" i="10"/>
  <c r="HWF2" i="10"/>
  <c r="HWJ2" i="10"/>
  <c r="HWK2" i="10"/>
  <c r="HWO2" i="10"/>
  <c r="HWP2" i="10"/>
  <c r="HWT2" i="10"/>
  <c r="HWU2" i="10"/>
  <c r="HWY2" i="10"/>
  <c r="HWZ2" i="10"/>
  <c r="HXD2" i="10"/>
  <c r="HXE2" i="10"/>
  <c r="HXI2" i="10"/>
  <c r="HXJ2" i="10"/>
  <c r="HXN2" i="10"/>
  <c r="HXO2" i="10"/>
  <c r="HXS2" i="10"/>
  <c r="HXT2" i="10"/>
  <c r="HXX2" i="10"/>
  <c r="HXY2" i="10"/>
  <c r="HYC2" i="10"/>
  <c r="HYD2" i="10"/>
  <c r="HYH2" i="10"/>
  <c r="HYI2" i="10"/>
  <c r="HYM2" i="10"/>
  <c r="HYN2" i="10"/>
  <c r="HYR2" i="10"/>
  <c r="HYS2" i="10"/>
  <c r="HYW2" i="10"/>
  <c r="HYX2" i="10"/>
  <c r="HZB2" i="10"/>
  <c r="HZC2" i="10"/>
  <c r="HZG2" i="10"/>
  <c r="HZH2" i="10"/>
  <c r="HZL2" i="10"/>
  <c r="HZM2" i="10"/>
  <c r="HZQ2" i="10"/>
  <c r="HZR2" i="10"/>
  <c r="HZV2" i="10"/>
  <c r="HZW2" i="10"/>
  <c r="IAA2" i="10"/>
  <c r="IAB2" i="10"/>
  <c r="IAF2" i="10"/>
  <c r="IAG2" i="10"/>
  <c r="IAK2" i="10"/>
  <c r="IAL2" i="10"/>
  <c r="IAP2" i="10"/>
  <c r="IAQ2" i="10"/>
  <c r="IAU2" i="10"/>
  <c r="IAV2" i="10"/>
  <c r="IAZ2" i="10"/>
  <c r="IBA2" i="10"/>
  <c r="IBE2" i="10"/>
  <c r="IBF2" i="10"/>
  <c r="IBJ2" i="10"/>
  <c r="IBK2" i="10"/>
  <c r="IBO2" i="10"/>
  <c r="IBP2" i="10"/>
  <c r="IBT2" i="10"/>
  <c r="IBU2" i="10"/>
  <c r="IBY2" i="10"/>
  <c r="IBZ2" i="10"/>
  <c r="ICD2" i="10"/>
  <c r="ICE2" i="10"/>
  <c r="ICI2" i="10"/>
  <c r="ICJ2" i="10"/>
  <c r="ICN2" i="10"/>
  <c r="ICO2" i="10"/>
  <c r="ICS2" i="10"/>
  <c r="ICT2" i="10"/>
  <c r="ICX2" i="10"/>
  <c r="ICY2" i="10"/>
  <c r="IDC2" i="10"/>
  <c r="IDD2" i="10"/>
  <c r="IDH2" i="10"/>
  <c r="IDI2" i="10"/>
  <c r="IDM2" i="10"/>
  <c r="IDN2" i="10"/>
  <c r="IDR2" i="10"/>
  <c r="IDS2" i="10"/>
  <c r="IDW2" i="10"/>
  <c r="IDX2" i="10"/>
  <c r="IEB2" i="10"/>
  <c r="IEC2" i="10"/>
  <c r="IEG2" i="10"/>
  <c r="IEH2" i="10"/>
  <c r="IEL2" i="10"/>
  <c r="IEM2" i="10"/>
  <c r="IEQ2" i="10"/>
  <c r="IER2" i="10"/>
  <c r="IEV2" i="10"/>
  <c r="IEW2" i="10"/>
  <c r="IFA2" i="10"/>
  <c r="IFB2" i="10"/>
  <c r="IFF2" i="10"/>
  <c r="IFG2" i="10"/>
  <c r="IFK2" i="10"/>
  <c r="IFL2" i="10"/>
  <c r="IFP2" i="10"/>
  <c r="IFQ2" i="10"/>
  <c r="IFU2" i="10"/>
  <c r="IFV2" i="10"/>
  <c r="IFZ2" i="10"/>
  <c r="IGA2" i="10"/>
  <c r="IGE2" i="10"/>
  <c r="IGF2" i="10"/>
  <c r="IGJ2" i="10"/>
  <c r="IGK2" i="10"/>
  <c r="IGO2" i="10"/>
  <c r="IGP2" i="10"/>
  <c r="IGT2" i="10"/>
  <c r="IGU2" i="10"/>
  <c r="IGY2" i="10"/>
  <c r="IGZ2" i="10"/>
  <c r="IHD2" i="10"/>
  <c r="IHE2" i="10"/>
  <c r="IHI2" i="10"/>
  <c r="IHJ2" i="10"/>
  <c r="IHN2" i="10"/>
  <c r="IHO2" i="10"/>
  <c r="IHS2" i="10"/>
  <c r="IHT2" i="10"/>
  <c r="IHX2" i="10"/>
  <c r="IHY2" i="10"/>
  <c r="IIC2" i="10"/>
  <c r="IID2" i="10"/>
  <c r="IIH2" i="10"/>
  <c r="III2" i="10"/>
  <c r="IIM2" i="10"/>
  <c r="IIN2" i="10"/>
  <c r="IIR2" i="10"/>
  <c r="IIS2" i="10"/>
  <c r="IIW2" i="10"/>
  <c r="IIX2" i="10"/>
  <c r="IJB2" i="10"/>
  <c r="IJC2" i="10"/>
  <c r="IJG2" i="10"/>
  <c r="IJH2" i="10"/>
  <c r="IJL2" i="10"/>
  <c r="IJM2" i="10"/>
  <c r="IJQ2" i="10"/>
  <c r="IJR2" i="10"/>
  <c r="IJV2" i="10"/>
  <c r="IJW2" i="10"/>
  <c r="IKA2" i="10"/>
  <c r="IKB2" i="10"/>
  <c r="IKF2" i="10"/>
  <c r="IKG2" i="10"/>
  <c r="IKK2" i="10"/>
  <c r="IKL2" i="10"/>
  <c r="IKP2" i="10"/>
  <c r="IKQ2" i="10"/>
  <c r="IKU2" i="10"/>
  <c r="IKV2" i="10"/>
  <c r="IKZ2" i="10"/>
  <c r="ILA2" i="10"/>
  <c r="ILE2" i="10"/>
  <c r="ILF2" i="10"/>
  <c r="ILJ2" i="10"/>
  <c r="ILK2" i="10"/>
  <c r="ILO2" i="10"/>
  <c r="ILP2" i="10"/>
  <c r="ILT2" i="10"/>
  <c r="ILU2" i="10"/>
  <c r="ILY2" i="10"/>
  <c r="ILZ2" i="10"/>
  <c r="IMD2" i="10"/>
  <c r="IME2" i="10"/>
  <c r="IMI2" i="10"/>
  <c r="IMJ2" i="10"/>
  <c r="IMN2" i="10"/>
  <c r="IMO2" i="10"/>
  <c r="IMS2" i="10"/>
  <c r="IMT2" i="10"/>
  <c r="IMX2" i="10"/>
  <c r="IMY2" i="10"/>
  <c r="INC2" i="10"/>
  <c r="IND2" i="10"/>
  <c r="INH2" i="10"/>
  <c r="INI2" i="10"/>
  <c r="INM2" i="10"/>
  <c r="INN2" i="10"/>
  <c r="INR2" i="10"/>
  <c r="INS2" i="10"/>
  <c r="INW2" i="10"/>
  <c r="INX2" i="10"/>
  <c r="IOB2" i="10"/>
  <c r="IOC2" i="10"/>
  <c r="IOG2" i="10"/>
  <c r="IOH2" i="10"/>
  <c r="IOL2" i="10"/>
  <c r="IOM2" i="10"/>
  <c r="IOQ2" i="10"/>
  <c r="IOR2" i="10"/>
  <c r="IOV2" i="10"/>
  <c r="IOW2" i="10"/>
  <c r="IPA2" i="10"/>
  <c r="IPB2" i="10"/>
  <c r="IPF2" i="10"/>
  <c r="IPG2" i="10"/>
  <c r="IPK2" i="10"/>
  <c r="IPL2" i="10"/>
  <c r="IPP2" i="10"/>
  <c r="IPQ2" i="10"/>
  <c r="IPU2" i="10"/>
  <c r="IPV2" i="10"/>
  <c r="IPZ2" i="10"/>
  <c r="IQA2" i="10"/>
  <c r="IQE2" i="10"/>
  <c r="IQF2" i="10"/>
  <c r="IQJ2" i="10"/>
  <c r="IQK2" i="10"/>
  <c r="IQO2" i="10"/>
  <c r="IQP2" i="10"/>
  <c r="IQT2" i="10"/>
  <c r="IQU2" i="10"/>
  <c r="IQY2" i="10"/>
  <c r="IQZ2" i="10"/>
  <c r="IRD2" i="10"/>
  <c r="IRE2" i="10"/>
  <c r="IRI2" i="10"/>
  <c r="IRJ2" i="10"/>
  <c r="IRN2" i="10"/>
  <c r="IRO2" i="10"/>
  <c r="IRS2" i="10"/>
  <c r="IRT2" i="10"/>
  <c r="IRX2" i="10"/>
  <c r="IRY2" i="10"/>
  <c r="ISC2" i="10"/>
  <c r="ISD2" i="10"/>
  <c r="ISH2" i="10"/>
  <c r="ISI2" i="10"/>
  <c r="ISM2" i="10"/>
  <c r="ISN2" i="10"/>
  <c r="ISR2" i="10"/>
  <c r="ISS2" i="10"/>
  <c r="ISW2" i="10"/>
  <c r="ISX2" i="10"/>
  <c r="ITB2" i="10"/>
  <c r="ITC2" i="10"/>
  <c r="ITG2" i="10"/>
  <c r="ITH2" i="10"/>
  <c r="ITL2" i="10"/>
  <c r="ITM2" i="10"/>
  <c r="ITQ2" i="10"/>
  <c r="ITR2" i="10"/>
  <c r="ITV2" i="10"/>
  <c r="ITW2" i="10"/>
  <c r="IUA2" i="10"/>
  <c r="IUB2" i="10"/>
  <c r="IUF2" i="10"/>
  <c r="IUG2" i="10"/>
  <c r="IUK2" i="10"/>
  <c r="IUL2" i="10"/>
  <c r="IUP2" i="10"/>
  <c r="IUQ2" i="10"/>
  <c r="IUU2" i="10"/>
  <c r="IUV2" i="10"/>
  <c r="IUZ2" i="10"/>
  <c r="IVA2" i="10"/>
  <c r="IVE2" i="10"/>
  <c r="IVF2" i="10"/>
  <c r="IVJ2" i="10"/>
  <c r="IVK2" i="10"/>
  <c r="IVO2" i="10"/>
  <c r="IVP2" i="10"/>
  <c r="IVT2" i="10"/>
  <c r="IVU2" i="10"/>
  <c r="IVY2" i="10"/>
  <c r="IVZ2" i="10"/>
  <c r="IWD2" i="10"/>
  <c r="IWE2" i="10"/>
  <c r="IWI2" i="10"/>
  <c r="IWJ2" i="10"/>
  <c r="IWN2" i="10"/>
  <c r="IWO2" i="10"/>
  <c r="IWS2" i="10"/>
  <c r="IWT2" i="10"/>
  <c r="IWX2" i="10"/>
  <c r="IWY2" i="10"/>
  <c r="IXC2" i="10"/>
  <c r="IXD2" i="10"/>
  <c r="IXH2" i="10"/>
  <c r="IXI2" i="10"/>
  <c r="IXM2" i="10"/>
  <c r="IXN2" i="10"/>
  <c r="IXR2" i="10"/>
  <c r="IXS2" i="10"/>
  <c r="IXW2" i="10"/>
  <c r="IXX2" i="10"/>
  <c r="IYB2" i="10"/>
  <c r="IYC2" i="10"/>
  <c r="IYG2" i="10"/>
  <c r="IYH2" i="10"/>
  <c r="IYL2" i="10"/>
  <c r="IYM2" i="10"/>
  <c r="IYQ2" i="10"/>
  <c r="IYR2" i="10"/>
  <c r="IYV2" i="10"/>
  <c r="IYW2" i="10"/>
  <c r="IZA2" i="10"/>
  <c r="IZB2" i="10"/>
  <c r="IZF2" i="10"/>
  <c r="IZG2" i="10"/>
  <c r="IZK2" i="10"/>
  <c r="IZL2" i="10"/>
  <c r="IZP2" i="10"/>
  <c r="IZQ2" i="10"/>
  <c r="IZU2" i="10"/>
  <c r="IZV2" i="10"/>
  <c r="IZZ2" i="10"/>
  <c r="JAA2" i="10"/>
  <c r="JAE2" i="10"/>
  <c r="JAF2" i="10"/>
  <c r="JAJ2" i="10"/>
  <c r="JAK2" i="10"/>
  <c r="JAO2" i="10"/>
  <c r="JAP2" i="10"/>
  <c r="JAT2" i="10"/>
  <c r="JAU2" i="10"/>
  <c r="JAY2" i="10"/>
  <c r="JAZ2" i="10"/>
  <c r="JBD2" i="10"/>
  <c r="JBE2" i="10"/>
  <c r="JBI2" i="10"/>
  <c r="JBJ2" i="10"/>
  <c r="JBN2" i="10"/>
  <c r="JBO2" i="10"/>
  <c r="JBS2" i="10"/>
  <c r="JBT2" i="10"/>
  <c r="JBX2" i="10"/>
  <c r="JBY2" i="10"/>
  <c r="JCC2" i="10"/>
  <c r="JCD2" i="10"/>
  <c r="JCH2" i="10"/>
  <c r="JCI2" i="10"/>
  <c r="JCM2" i="10"/>
  <c r="JCN2" i="10"/>
  <c r="JCR2" i="10"/>
  <c r="JCS2" i="10"/>
  <c r="JCW2" i="10"/>
  <c r="JCX2" i="10"/>
  <c r="JDB2" i="10"/>
  <c r="JDC2" i="10"/>
  <c r="JDG2" i="10"/>
  <c r="JDH2" i="10"/>
  <c r="JDL2" i="10"/>
  <c r="JDM2" i="10"/>
  <c r="JDQ2" i="10"/>
  <c r="JDR2" i="10"/>
  <c r="JDV2" i="10"/>
  <c r="JDW2" i="10"/>
  <c r="JEA2" i="10"/>
  <c r="JEB2" i="10"/>
  <c r="JEF2" i="10"/>
  <c r="JEG2" i="10"/>
  <c r="JEK2" i="10"/>
  <c r="JEL2" i="10"/>
  <c r="JEP2" i="10"/>
  <c r="JEQ2" i="10"/>
  <c r="JEU2" i="10"/>
  <c r="JEV2" i="10"/>
  <c r="JEZ2" i="10"/>
  <c r="JFA2" i="10"/>
  <c r="JFE2" i="10"/>
  <c r="JFF2" i="10"/>
  <c r="JFJ2" i="10"/>
  <c r="JFK2" i="10"/>
  <c r="JFO2" i="10"/>
  <c r="JFP2" i="10"/>
  <c r="JFT2" i="10"/>
  <c r="JFU2" i="10"/>
  <c r="JFY2" i="10"/>
  <c r="JFZ2" i="10"/>
  <c r="JGD2" i="10"/>
  <c r="JGE2" i="10"/>
  <c r="JGI2" i="10"/>
  <c r="JGJ2" i="10"/>
  <c r="JGN2" i="10"/>
  <c r="JGO2" i="10"/>
  <c r="JGS2" i="10"/>
  <c r="JGT2" i="10"/>
  <c r="JGX2" i="10"/>
  <c r="JGY2" i="10"/>
  <c r="JHC2" i="10"/>
  <c r="JHD2" i="10"/>
  <c r="JHH2" i="10"/>
  <c r="JHI2" i="10"/>
  <c r="JHM2" i="10"/>
  <c r="JHN2" i="10"/>
  <c r="JHR2" i="10"/>
  <c r="JHS2" i="10"/>
  <c r="JHW2" i="10"/>
  <c r="JHX2" i="10"/>
  <c r="JIB2" i="10"/>
  <c r="JIC2" i="10"/>
  <c r="JIG2" i="10"/>
  <c r="JIH2" i="10"/>
  <c r="JIL2" i="10"/>
  <c r="JIM2" i="10"/>
  <c r="JIQ2" i="10"/>
  <c r="JIR2" i="10"/>
  <c r="JIV2" i="10"/>
  <c r="JIW2" i="10"/>
  <c r="JJA2" i="10"/>
  <c r="JJB2" i="10"/>
  <c r="JJF2" i="10"/>
  <c r="JJG2" i="10"/>
  <c r="JJK2" i="10"/>
  <c r="JJL2" i="10"/>
  <c r="JJP2" i="10"/>
  <c r="JJQ2" i="10"/>
  <c r="JJU2" i="10"/>
  <c r="JJV2" i="10"/>
  <c r="JJZ2" i="10"/>
  <c r="JKA2" i="10"/>
  <c r="JKE2" i="10"/>
  <c r="JKF2" i="10"/>
  <c r="JKJ2" i="10"/>
  <c r="JKK2" i="10"/>
  <c r="JKO2" i="10"/>
  <c r="JKP2" i="10"/>
  <c r="JKT2" i="10"/>
  <c r="JKU2" i="10"/>
  <c r="JKY2" i="10"/>
  <c r="JKZ2" i="10"/>
  <c r="JLD2" i="10"/>
  <c r="JLE2" i="10"/>
  <c r="JLI2" i="10"/>
  <c r="JLJ2" i="10"/>
  <c r="JLN2" i="10"/>
  <c r="JLO2" i="10"/>
  <c r="JLS2" i="10"/>
  <c r="JLT2" i="10"/>
  <c r="JLX2" i="10"/>
  <c r="JLY2" i="10"/>
  <c r="JMC2" i="10"/>
  <c r="JMD2" i="10"/>
  <c r="JMH2" i="10"/>
  <c r="JMI2" i="10"/>
  <c r="JMM2" i="10"/>
  <c r="JMN2" i="10"/>
  <c r="JMR2" i="10"/>
  <c r="JMS2" i="10"/>
  <c r="JMW2" i="10"/>
  <c r="JMX2" i="10"/>
  <c r="JNB2" i="10"/>
  <c r="JNC2" i="10"/>
  <c r="JNG2" i="10"/>
  <c r="JNH2" i="10"/>
  <c r="JNL2" i="10"/>
  <c r="JNM2" i="10"/>
  <c r="JNQ2" i="10"/>
  <c r="JNR2" i="10"/>
  <c r="JNV2" i="10"/>
  <c r="JNW2" i="10"/>
  <c r="JOA2" i="10"/>
  <c r="JOB2" i="10"/>
  <c r="JOF2" i="10"/>
  <c r="JOG2" i="10"/>
  <c r="JOK2" i="10"/>
  <c r="JOL2" i="10"/>
  <c r="JOP2" i="10"/>
  <c r="JOQ2" i="10"/>
  <c r="JOU2" i="10"/>
  <c r="JOV2" i="10"/>
  <c r="JOZ2" i="10"/>
  <c r="JPA2" i="10"/>
  <c r="JPE2" i="10"/>
  <c r="JPF2" i="10"/>
  <c r="JPJ2" i="10"/>
  <c r="JPK2" i="10"/>
  <c r="JPO2" i="10"/>
  <c r="JPP2" i="10"/>
  <c r="JPT2" i="10"/>
  <c r="JPU2" i="10"/>
  <c r="JPY2" i="10"/>
  <c r="JPZ2" i="10"/>
  <c r="JQD2" i="10"/>
  <c r="JQE2" i="10"/>
  <c r="JQI2" i="10"/>
  <c r="JQJ2" i="10"/>
  <c r="JQN2" i="10"/>
  <c r="JQO2" i="10"/>
  <c r="JQS2" i="10"/>
  <c r="JQT2" i="10"/>
  <c r="JQX2" i="10"/>
  <c r="JQY2" i="10"/>
  <c r="JRC2" i="10"/>
  <c r="JRD2" i="10"/>
  <c r="JRH2" i="10"/>
  <c r="JRI2" i="10"/>
  <c r="JRM2" i="10"/>
  <c r="JRN2" i="10"/>
  <c r="JRR2" i="10"/>
  <c r="JRS2" i="10"/>
  <c r="JRW2" i="10"/>
  <c r="JRX2" i="10"/>
  <c r="JSB2" i="10"/>
  <c r="JSC2" i="10"/>
  <c r="JSG2" i="10"/>
  <c r="JSH2" i="10"/>
  <c r="JSL2" i="10"/>
  <c r="JSM2" i="10"/>
  <c r="JSQ2" i="10"/>
  <c r="JSR2" i="10"/>
  <c r="JSV2" i="10"/>
  <c r="JSW2" i="10"/>
  <c r="JTA2" i="10"/>
  <c r="JTB2" i="10"/>
  <c r="JTF2" i="10"/>
  <c r="JTG2" i="10"/>
  <c r="JTK2" i="10"/>
  <c r="JTL2" i="10"/>
  <c r="JTP2" i="10"/>
  <c r="JTQ2" i="10"/>
  <c r="JTU2" i="10"/>
  <c r="JTV2" i="10"/>
  <c r="JTZ2" i="10"/>
  <c r="JUA2" i="10"/>
  <c r="JUE2" i="10"/>
  <c r="JUF2" i="10"/>
  <c r="JUJ2" i="10"/>
  <c r="JUK2" i="10"/>
  <c r="JUO2" i="10"/>
  <c r="JUP2" i="10"/>
  <c r="JUT2" i="10"/>
  <c r="JUU2" i="10"/>
  <c r="JUY2" i="10"/>
  <c r="JUZ2" i="10"/>
  <c r="JVD2" i="10"/>
  <c r="JVE2" i="10"/>
  <c r="JVI2" i="10"/>
  <c r="JVJ2" i="10"/>
  <c r="JVN2" i="10"/>
  <c r="JVO2" i="10"/>
  <c r="JVS2" i="10"/>
  <c r="JVT2" i="10"/>
  <c r="JVX2" i="10"/>
  <c r="JVY2" i="10"/>
  <c r="JWC2" i="10"/>
  <c r="JWD2" i="10"/>
  <c r="JWH2" i="10"/>
  <c r="JWI2" i="10"/>
  <c r="JWM2" i="10"/>
  <c r="JWN2" i="10"/>
  <c r="JWR2" i="10"/>
  <c r="JWS2" i="10"/>
  <c r="JWW2" i="10"/>
  <c r="JWX2" i="10"/>
  <c r="JXB2" i="10"/>
  <c r="JXC2" i="10"/>
  <c r="JXG2" i="10"/>
  <c r="JXH2" i="10"/>
  <c r="JXL2" i="10"/>
  <c r="JXM2" i="10"/>
  <c r="JXQ2" i="10"/>
  <c r="JXR2" i="10"/>
  <c r="JXV2" i="10"/>
  <c r="JXW2" i="10"/>
  <c r="JYA2" i="10"/>
  <c r="JYB2" i="10"/>
  <c r="JYF2" i="10"/>
  <c r="JYG2" i="10"/>
  <c r="JYK2" i="10"/>
  <c r="JYL2" i="10"/>
  <c r="JYP2" i="10"/>
  <c r="JYQ2" i="10"/>
  <c r="JYU2" i="10"/>
  <c r="JYV2" i="10"/>
  <c r="JYZ2" i="10"/>
  <c r="JZA2" i="10"/>
  <c r="JZE2" i="10"/>
  <c r="JZF2" i="10"/>
  <c r="JZJ2" i="10"/>
  <c r="JZK2" i="10"/>
  <c r="JZO2" i="10"/>
  <c r="JZP2" i="10"/>
  <c r="JZT2" i="10"/>
  <c r="JZU2" i="10"/>
  <c r="JZY2" i="10"/>
  <c r="JZZ2" i="10"/>
  <c r="KAD2" i="10"/>
  <c r="KAE2" i="10"/>
  <c r="KAI2" i="10"/>
  <c r="KAJ2" i="10"/>
  <c r="KAN2" i="10"/>
  <c r="KAO2" i="10"/>
  <c r="KAS2" i="10"/>
  <c r="KAT2" i="10"/>
  <c r="KAX2" i="10"/>
  <c r="KAY2" i="10"/>
  <c r="KBC2" i="10"/>
  <c r="KBD2" i="10"/>
  <c r="KBH2" i="10"/>
  <c r="KBI2" i="10"/>
  <c r="KBM2" i="10"/>
  <c r="KBN2" i="10"/>
  <c r="KBR2" i="10"/>
  <c r="KBS2" i="10"/>
  <c r="KBW2" i="10"/>
  <c r="KBX2" i="10"/>
  <c r="KCB2" i="10"/>
  <c r="KCC2" i="10"/>
  <c r="KCG2" i="10"/>
  <c r="KCH2" i="10"/>
  <c r="KCL2" i="10"/>
  <c r="KCM2" i="10"/>
  <c r="KCQ2" i="10"/>
  <c r="KCR2" i="10"/>
  <c r="KCV2" i="10"/>
  <c r="KCW2" i="10"/>
  <c r="KDA2" i="10"/>
  <c r="KDB2" i="10"/>
  <c r="KDF2" i="10"/>
  <c r="KDG2" i="10"/>
  <c r="KDK2" i="10"/>
  <c r="KDL2" i="10"/>
  <c r="KDP2" i="10"/>
  <c r="KDQ2" i="10"/>
  <c r="KDU2" i="10"/>
  <c r="KDV2" i="10"/>
  <c r="KDZ2" i="10"/>
  <c r="KEA2" i="10"/>
  <c r="KEE2" i="10"/>
  <c r="KEF2" i="10"/>
  <c r="KEJ2" i="10"/>
  <c r="KEK2" i="10"/>
  <c r="KEO2" i="10"/>
  <c r="KEP2" i="10"/>
  <c r="KET2" i="10"/>
  <c r="KEU2" i="10"/>
  <c r="KEY2" i="10"/>
  <c r="KEZ2" i="10"/>
  <c r="KFD2" i="10"/>
  <c r="KFE2" i="10"/>
  <c r="KFI2" i="10"/>
  <c r="KFJ2" i="10"/>
  <c r="KFN2" i="10"/>
  <c r="KFO2" i="10"/>
  <c r="KFS2" i="10"/>
  <c r="KFT2" i="10"/>
  <c r="KFX2" i="10"/>
  <c r="KFY2" i="10"/>
  <c r="KGC2" i="10"/>
  <c r="KGD2" i="10"/>
  <c r="KGH2" i="10"/>
  <c r="KGI2" i="10"/>
  <c r="KGM2" i="10"/>
  <c r="KGN2" i="10"/>
  <c r="KGR2" i="10"/>
  <c r="KGS2" i="10"/>
  <c r="KGW2" i="10"/>
  <c r="KGX2" i="10"/>
  <c r="KHB2" i="10"/>
  <c r="KHC2" i="10"/>
  <c r="KHG2" i="10"/>
  <c r="KHH2" i="10"/>
  <c r="KHL2" i="10"/>
  <c r="KHM2" i="10"/>
  <c r="KHQ2" i="10"/>
  <c r="KHR2" i="10"/>
  <c r="KHV2" i="10"/>
  <c r="KHW2" i="10"/>
  <c r="KIA2" i="10"/>
  <c r="KIB2" i="10"/>
  <c r="KIF2" i="10"/>
  <c r="KIG2" i="10"/>
  <c r="KIK2" i="10"/>
  <c r="KIL2" i="10"/>
  <c r="KIP2" i="10"/>
  <c r="KIQ2" i="10"/>
  <c r="KIU2" i="10"/>
  <c r="KIV2" i="10"/>
  <c r="KIZ2" i="10"/>
  <c r="KJA2" i="10"/>
  <c r="KJE2" i="10"/>
  <c r="KJF2" i="10"/>
  <c r="KJJ2" i="10"/>
  <c r="KJK2" i="10"/>
  <c r="KJO2" i="10"/>
  <c r="KJP2" i="10"/>
  <c r="KJT2" i="10"/>
  <c r="KJU2" i="10"/>
  <c r="KJY2" i="10"/>
  <c r="KJZ2" i="10"/>
  <c r="KKD2" i="10"/>
  <c r="KKE2" i="10"/>
  <c r="KKI2" i="10"/>
  <c r="KKJ2" i="10"/>
  <c r="KKN2" i="10"/>
  <c r="KKO2" i="10"/>
  <c r="KKS2" i="10"/>
  <c r="KKT2" i="10"/>
  <c r="KKX2" i="10"/>
  <c r="KKY2" i="10"/>
  <c r="KLC2" i="10"/>
  <c r="KLD2" i="10"/>
  <c r="KLH2" i="10"/>
  <c r="KLI2" i="10"/>
  <c r="KLM2" i="10"/>
  <c r="KLN2" i="10"/>
  <c r="KLR2" i="10"/>
  <c r="KLS2" i="10"/>
  <c r="KLW2" i="10"/>
  <c r="KLX2" i="10"/>
  <c r="KMB2" i="10"/>
  <c r="KMC2" i="10"/>
  <c r="KMG2" i="10"/>
  <c r="KMH2" i="10"/>
  <c r="KML2" i="10"/>
  <c r="KMM2" i="10"/>
  <c r="KMQ2" i="10"/>
  <c r="KMR2" i="10"/>
  <c r="KMV2" i="10"/>
  <c r="KMW2" i="10"/>
  <c r="KNA2" i="10"/>
  <c r="KNB2" i="10"/>
  <c r="KNF2" i="10"/>
  <c r="KNG2" i="10"/>
  <c r="KNK2" i="10"/>
  <c r="KNL2" i="10"/>
  <c r="KNP2" i="10"/>
  <c r="KNQ2" i="10"/>
  <c r="KNU2" i="10"/>
  <c r="KNV2" i="10"/>
  <c r="KNZ2" i="10"/>
  <c r="KOA2" i="10"/>
  <c r="KOE2" i="10"/>
  <c r="KOF2" i="10"/>
  <c r="KOJ2" i="10"/>
  <c r="KOK2" i="10"/>
  <c r="KOO2" i="10"/>
  <c r="KOP2" i="10"/>
  <c r="KOT2" i="10"/>
  <c r="KOU2" i="10"/>
  <c r="KOY2" i="10"/>
  <c r="KOZ2" i="10"/>
  <c r="KPD2" i="10"/>
  <c r="KPE2" i="10"/>
  <c r="KPI2" i="10"/>
  <c r="KPJ2" i="10"/>
  <c r="KPN2" i="10"/>
  <c r="KPO2" i="10"/>
  <c r="KPS2" i="10"/>
  <c r="KPT2" i="10"/>
  <c r="KPX2" i="10"/>
  <c r="KPY2" i="10"/>
  <c r="KQC2" i="10"/>
  <c r="KQD2" i="10"/>
  <c r="KQH2" i="10"/>
  <c r="KQI2" i="10"/>
  <c r="KQM2" i="10"/>
  <c r="KQN2" i="10"/>
  <c r="KQR2" i="10"/>
  <c r="KQS2" i="10"/>
  <c r="KQW2" i="10"/>
  <c r="KQX2" i="10"/>
  <c r="KRB2" i="10"/>
  <c r="KRC2" i="10"/>
  <c r="KRG2" i="10"/>
  <c r="KRH2" i="10"/>
  <c r="KRL2" i="10"/>
  <c r="KRM2" i="10"/>
  <c r="KRQ2" i="10"/>
  <c r="KRR2" i="10"/>
  <c r="KRV2" i="10"/>
  <c r="KRW2" i="10"/>
  <c r="KSA2" i="10"/>
  <c r="KSB2" i="10"/>
  <c r="KSF2" i="10"/>
  <c r="KSG2" i="10"/>
  <c r="KSK2" i="10"/>
  <c r="KSL2" i="10"/>
  <c r="KSP2" i="10"/>
  <c r="KSQ2" i="10"/>
  <c r="KSU2" i="10"/>
  <c r="KSV2" i="10"/>
  <c r="KSZ2" i="10"/>
  <c r="KTA2" i="10"/>
  <c r="KTE2" i="10"/>
  <c r="KTF2" i="10"/>
  <c r="KTJ2" i="10"/>
  <c r="KTK2" i="10"/>
  <c r="KTO2" i="10"/>
  <c r="KTP2" i="10"/>
  <c r="KTT2" i="10"/>
  <c r="KTU2" i="10"/>
  <c r="KTY2" i="10"/>
  <c r="KTZ2" i="10"/>
  <c r="KUD2" i="10"/>
  <c r="KUE2" i="10"/>
  <c r="KUI2" i="10"/>
  <c r="KUJ2" i="10"/>
  <c r="KUN2" i="10"/>
  <c r="KUO2" i="10"/>
  <c r="KUS2" i="10"/>
  <c r="KUT2" i="10"/>
  <c r="KUX2" i="10"/>
  <c r="KUY2" i="10"/>
  <c r="KVC2" i="10"/>
  <c r="KVD2" i="10"/>
  <c r="KVH2" i="10"/>
  <c r="KVI2" i="10"/>
  <c r="KVM2" i="10"/>
  <c r="KVN2" i="10"/>
  <c r="KVR2" i="10"/>
  <c r="KVS2" i="10"/>
  <c r="KVW2" i="10"/>
  <c r="KVX2" i="10"/>
  <c r="KWB2" i="10"/>
  <c r="KWC2" i="10"/>
  <c r="KWG2" i="10"/>
  <c r="KWH2" i="10"/>
  <c r="KWL2" i="10"/>
  <c r="KWM2" i="10"/>
  <c r="KWQ2" i="10"/>
  <c r="KWR2" i="10"/>
  <c r="KWV2" i="10"/>
  <c r="KWW2" i="10"/>
  <c r="KXA2" i="10"/>
  <c r="KXB2" i="10"/>
  <c r="KXF2" i="10"/>
  <c r="KXG2" i="10"/>
  <c r="KXK2" i="10"/>
  <c r="KXL2" i="10"/>
  <c r="KXP2" i="10"/>
  <c r="KXQ2" i="10"/>
  <c r="KXU2" i="10"/>
  <c r="KXV2" i="10"/>
  <c r="KXZ2" i="10"/>
  <c r="KYA2" i="10"/>
  <c r="KYE2" i="10"/>
  <c r="KYF2" i="10"/>
  <c r="KYJ2" i="10"/>
  <c r="KYK2" i="10"/>
  <c r="KYO2" i="10"/>
  <c r="KYP2" i="10"/>
  <c r="KYT2" i="10"/>
  <c r="KYU2" i="10"/>
  <c r="KYY2" i="10"/>
  <c r="KYZ2" i="10"/>
  <c r="KZD2" i="10"/>
  <c r="KZE2" i="10"/>
  <c r="KZI2" i="10"/>
  <c r="KZJ2" i="10"/>
  <c r="KZN2" i="10"/>
  <c r="KZO2" i="10"/>
  <c r="KZS2" i="10"/>
  <c r="KZT2" i="10"/>
  <c r="KZX2" i="10"/>
  <c r="KZY2" i="10"/>
  <c r="LAC2" i="10"/>
  <c r="LAD2" i="10"/>
  <c r="LAH2" i="10"/>
  <c r="LAI2" i="10"/>
  <c r="LAM2" i="10"/>
  <c r="LAN2" i="10"/>
  <c r="LAR2" i="10"/>
  <c r="LAS2" i="10"/>
  <c r="LAW2" i="10"/>
  <c r="LAX2" i="10"/>
  <c r="LBB2" i="10"/>
  <c r="LBC2" i="10"/>
  <c r="LBG2" i="10"/>
  <c r="LBH2" i="10"/>
  <c r="LBL2" i="10"/>
  <c r="LBM2" i="10"/>
  <c r="LBQ2" i="10"/>
  <c r="LBR2" i="10"/>
  <c r="LBV2" i="10"/>
  <c r="LBW2" i="10"/>
  <c r="LCA2" i="10"/>
  <c r="LCB2" i="10"/>
  <c r="LCF2" i="10"/>
  <c r="LCG2" i="10"/>
  <c r="LCK2" i="10"/>
  <c r="LCL2" i="10"/>
  <c r="LCP2" i="10"/>
  <c r="LCQ2" i="10"/>
  <c r="LCU2" i="10"/>
  <c r="LCV2" i="10"/>
  <c r="LCZ2" i="10"/>
  <c r="LDA2" i="10"/>
  <c r="LDE2" i="10"/>
  <c r="LDF2" i="10"/>
  <c r="LDJ2" i="10"/>
  <c r="LDK2" i="10"/>
  <c r="LDO2" i="10"/>
  <c r="LDP2" i="10"/>
  <c r="LDT2" i="10"/>
  <c r="LDU2" i="10"/>
  <c r="LDY2" i="10"/>
  <c r="LDZ2" i="10"/>
  <c r="LED2" i="10"/>
  <c r="LEE2" i="10"/>
  <c r="LEI2" i="10"/>
  <c r="LEJ2" i="10"/>
  <c r="LEN2" i="10"/>
  <c r="LEO2" i="10"/>
  <c r="LES2" i="10"/>
  <c r="LET2" i="10"/>
  <c r="LEX2" i="10"/>
  <c r="LEY2" i="10"/>
  <c r="LFC2" i="10"/>
  <c r="LFD2" i="10"/>
  <c r="LFH2" i="10"/>
  <c r="LFI2" i="10"/>
  <c r="LFM2" i="10"/>
  <c r="LFN2" i="10"/>
  <c r="LFR2" i="10"/>
  <c r="LFS2" i="10"/>
  <c r="LFW2" i="10"/>
  <c r="LFX2" i="10"/>
  <c r="LGB2" i="10"/>
  <c r="LGC2" i="10"/>
  <c r="LGG2" i="10"/>
  <c r="LGH2" i="10"/>
  <c r="LGL2" i="10"/>
  <c r="LGM2" i="10"/>
  <c r="LGQ2" i="10"/>
  <c r="LGR2" i="10"/>
  <c r="LGV2" i="10"/>
  <c r="LGW2" i="10"/>
  <c r="LHA2" i="10"/>
  <c r="LHB2" i="10"/>
  <c r="LHF2" i="10"/>
  <c r="LHG2" i="10"/>
  <c r="LHK2" i="10"/>
  <c r="LHL2" i="10"/>
  <c r="LHP2" i="10"/>
  <c r="LHQ2" i="10"/>
  <c r="LHU2" i="10"/>
  <c r="LHV2" i="10"/>
  <c r="LHZ2" i="10"/>
  <c r="LIA2" i="10"/>
  <c r="LIE2" i="10"/>
  <c r="LIF2" i="10"/>
  <c r="LIJ2" i="10"/>
  <c r="LIK2" i="10"/>
  <c r="LIO2" i="10"/>
  <c r="LIP2" i="10"/>
  <c r="LIT2" i="10"/>
  <c r="LIU2" i="10"/>
  <c r="LIY2" i="10"/>
  <c r="LIZ2" i="10"/>
  <c r="LJD2" i="10"/>
  <c r="LJE2" i="10"/>
  <c r="LJI2" i="10"/>
  <c r="LJJ2" i="10"/>
  <c r="LJN2" i="10"/>
  <c r="LJO2" i="10"/>
  <c r="LJS2" i="10"/>
  <c r="LJT2" i="10"/>
  <c r="LJX2" i="10"/>
  <c r="LJY2" i="10"/>
  <c r="LKC2" i="10"/>
  <c r="LKD2" i="10"/>
  <c r="LKH2" i="10"/>
  <c r="LKI2" i="10"/>
  <c r="LKM2" i="10"/>
  <c r="LKN2" i="10"/>
  <c r="LKR2" i="10"/>
  <c r="LKS2" i="10"/>
  <c r="LKW2" i="10"/>
  <c r="LKX2" i="10"/>
  <c r="LLB2" i="10"/>
  <c r="LLC2" i="10"/>
  <c r="LLG2" i="10"/>
  <c r="LLH2" i="10"/>
  <c r="LLL2" i="10"/>
  <c r="LLM2" i="10"/>
  <c r="LLQ2" i="10"/>
  <c r="LLR2" i="10"/>
  <c r="LLV2" i="10"/>
  <c r="LLW2" i="10"/>
  <c r="LMA2" i="10"/>
  <c r="LMB2" i="10"/>
  <c r="LMF2" i="10"/>
  <c r="LMG2" i="10"/>
  <c r="LMK2" i="10"/>
  <c r="LML2" i="10"/>
  <c r="LMP2" i="10"/>
  <c r="LMQ2" i="10"/>
  <c r="LMU2" i="10"/>
  <c r="LMV2" i="10"/>
  <c r="LMZ2" i="10"/>
  <c r="LNA2" i="10"/>
  <c r="LNE2" i="10"/>
  <c r="LNF2" i="10"/>
  <c r="LNJ2" i="10"/>
  <c r="LNK2" i="10"/>
  <c r="LNO2" i="10"/>
  <c r="LNP2" i="10"/>
  <c r="LNT2" i="10"/>
  <c r="LNU2" i="10"/>
  <c r="LNY2" i="10"/>
  <c r="LNZ2" i="10"/>
  <c r="LOD2" i="10"/>
  <c r="LOE2" i="10"/>
  <c r="LOI2" i="10"/>
  <c r="LOJ2" i="10"/>
  <c r="LON2" i="10"/>
  <c r="LOO2" i="10"/>
  <c r="LOS2" i="10"/>
  <c r="LOT2" i="10"/>
  <c r="LOX2" i="10"/>
  <c r="LOY2" i="10"/>
  <c r="LPC2" i="10"/>
  <c r="LPD2" i="10"/>
  <c r="LPH2" i="10"/>
  <c r="LPI2" i="10"/>
  <c r="LPM2" i="10"/>
  <c r="LPN2" i="10"/>
  <c r="LPR2" i="10"/>
  <c r="LPS2" i="10"/>
  <c r="LPW2" i="10"/>
  <c r="LPX2" i="10"/>
  <c r="LQB2" i="10"/>
  <c r="LQC2" i="10"/>
  <c r="LQG2" i="10"/>
  <c r="LQH2" i="10"/>
  <c r="LQL2" i="10"/>
  <c r="LQM2" i="10"/>
  <c r="LQQ2" i="10"/>
  <c r="LQR2" i="10"/>
  <c r="LQV2" i="10"/>
  <c r="LQW2" i="10"/>
  <c r="LRA2" i="10"/>
  <c r="LRB2" i="10"/>
  <c r="LRF2" i="10"/>
  <c r="LRG2" i="10"/>
  <c r="LRK2" i="10"/>
  <c r="LRL2" i="10"/>
  <c r="LRP2" i="10"/>
  <c r="LRQ2" i="10"/>
  <c r="LRU2" i="10"/>
  <c r="LRV2" i="10"/>
  <c r="LRZ2" i="10"/>
  <c r="LSA2" i="10"/>
  <c r="LSE2" i="10"/>
  <c r="LSF2" i="10"/>
  <c r="LSJ2" i="10"/>
  <c r="LSK2" i="10"/>
  <c r="LSO2" i="10"/>
  <c r="LSP2" i="10"/>
  <c r="LST2" i="10"/>
  <c r="LSU2" i="10"/>
  <c r="LSY2" i="10"/>
  <c r="LSZ2" i="10"/>
  <c r="LTD2" i="10"/>
  <c r="LTE2" i="10"/>
  <c r="LTI2" i="10"/>
  <c r="LTJ2" i="10"/>
  <c r="LTN2" i="10"/>
  <c r="LTO2" i="10"/>
  <c r="LTS2" i="10"/>
  <c r="LTT2" i="10"/>
  <c r="LTX2" i="10"/>
  <c r="LTY2" i="10"/>
  <c r="LUC2" i="10"/>
  <c r="LUD2" i="10"/>
  <c r="LUH2" i="10"/>
  <c r="LUI2" i="10"/>
  <c r="LUM2" i="10"/>
  <c r="LUN2" i="10"/>
  <c r="LUR2" i="10"/>
  <c r="LUS2" i="10"/>
  <c r="LUW2" i="10"/>
  <c r="LUX2" i="10"/>
  <c r="LVB2" i="10"/>
  <c r="LVC2" i="10"/>
  <c r="LVG2" i="10"/>
  <c r="LVH2" i="10"/>
  <c r="LVL2" i="10"/>
  <c r="LVM2" i="10"/>
  <c r="LVQ2" i="10"/>
  <c r="LVR2" i="10"/>
  <c r="LVV2" i="10"/>
  <c r="LVW2" i="10"/>
  <c r="LWA2" i="10"/>
  <c r="LWB2" i="10"/>
  <c r="LWF2" i="10"/>
  <c r="LWG2" i="10"/>
  <c r="LWK2" i="10"/>
  <c r="LWL2" i="10"/>
  <c r="LWP2" i="10"/>
  <c r="LWQ2" i="10"/>
  <c r="LWU2" i="10"/>
  <c r="LWV2" i="10"/>
  <c r="LWZ2" i="10"/>
  <c r="LXA2" i="10"/>
  <c r="LXE2" i="10"/>
  <c r="LXF2" i="10"/>
  <c r="LXJ2" i="10"/>
  <c r="LXK2" i="10"/>
  <c r="LXO2" i="10"/>
  <c r="LXP2" i="10"/>
  <c r="LXT2" i="10"/>
  <c r="LXU2" i="10"/>
  <c r="LXY2" i="10"/>
  <c r="LXZ2" i="10"/>
  <c r="LYD2" i="10"/>
  <c r="LYE2" i="10"/>
  <c r="LYI2" i="10"/>
  <c r="LYJ2" i="10"/>
  <c r="LYN2" i="10"/>
  <c r="LYO2" i="10"/>
  <c r="LYS2" i="10"/>
  <c r="LYT2" i="10"/>
  <c r="LYX2" i="10"/>
  <c r="LYY2" i="10"/>
  <c r="LZC2" i="10"/>
  <c r="LZD2" i="10"/>
  <c r="LZH2" i="10"/>
  <c r="LZI2" i="10"/>
  <c r="LZM2" i="10"/>
  <c r="LZN2" i="10"/>
  <c r="LZR2" i="10"/>
  <c r="LZS2" i="10"/>
  <c r="LZW2" i="10"/>
  <c r="LZX2" i="10"/>
  <c r="MAB2" i="10"/>
  <c r="MAC2" i="10"/>
  <c r="MAG2" i="10"/>
  <c r="MAH2" i="10"/>
  <c r="MAL2" i="10"/>
  <c r="MAM2" i="10"/>
  <c r="MAQ2" i="10"/>
  <c r="MAR2" i="10"/>
  <c r="MAV2" i="10"/>
  <c r="MAW2" i="10"/>
  <c r="MBA2" i="10"/>
  <c r="MBB2" i="10"/>
  <c r="MBF2" i="10"/>
  <c r="MBG2" i="10"/>
  <c r="MBK2" i="10"/>
  <c r="MBL2" i="10"/>
  <c r="MBP2" i="10"/>
  <c r="MBQ2" i="10"/>
  <c r="MBU2" i="10"/>
  <c r="MBV2" i="10"/>
  <c r="MBZ2" i="10"/>
  <c r="MCA2" i="10"/>
  <c r="MCE2" i="10"/>
  <c r="MCF2" i="10"/>
  <c r="MCJ2" i="10"/>
  <c r="MCK2" i="10"/>
  <c r="MCO2" i="10"/>
  <c r="MCP2" i="10"/>
  <c r="MCT2" i="10"/>
  <c r="MCU2" i="10"/>
  <c r="MCY2" i="10"/>
  <c r="MCZ2" i="10"/>
  <c r="MDD2" i="10"/>
  <c r="MDE2" i="10"/>
  <c r="MDI2" i="10"/>
  <c r="MDJ2" i="10"/>
  <c r="MDN2" i="10"/>
  <c r="MDO2" i="10"/>
  <c r="MDS2" i="10"/>
  <c r="MDT2" i="10"/>
  <c r="MDX2" i="10"/>
  <c r="MDY2" i="10"/>
  <c r="MEC2" i="10"/>
  <c r="MED2" i="10"/>
  <c r="MEH2" i="10"/>
  <c r="MEI2" i="10"/>
  <c r="MEM2" i="10"/>
  <c r="MEN2" i="10"/>
  <c r="MER2" i="10"/>
  <c r="MES2" i="10"/>
  <c r="MEW2" i="10"/>
  <c r="MEX2" i="10"/>
  <c r="MFB2" i="10"/>
  <c r="MFC2" i="10"/>
  <c r="MFG2" i="10"/>
  <c r="MFH2" i="10"/>
  <c r="MFL2" i="10"/>
  <c r="MFM2" i="10"/>
  <c r="MFQ2" i="10"/>
  <c r="MFR2" i="10"/>
  <c r="MFV2" i="10"/>
  <c r="MFW2" i="10"/>
  <c r="MGA2" i="10"/>
  <c r="MGB2" i="10"/>
  <c r="MGF2" i="10"/>
  <c r="MGG2" i="10"/>
  <c r="MGK2" i="10"/>
  <c r="MGL2" i="10"/>
  <c r="MGP2" i="10"/>
  <c r="MGQ2" i="10"/>
  <c r="MGU2" i="10"/>
  <c r="MGV2" i="10"/>
  <c r="MGZ2" i="10"/>
  <c r="MHA2" i="10"/>
  <c r="MHE2" i="10"/>
  <c r="MHF2" i="10"/>
  <c r="MHJ2" i="10"/>
  <c r="MHK2" i="10"/>
  <c r="MHO2" i="10"/>
  <c r="MHP2" i="10"/>
  <c r="MHT2" i="10"/>
  <c r="MHU2" i="10"/>
  <c r="MHY2" i="10"/>
  <c r="MHZ2" i="10"/>
  <c r="MID2" i="10"/>
  <c r="MIE2" i="10"/>
  <c r="MII2" i="10"/>
  <c r="MIJ2" i="10"/>
  <c r="MIN2" i="10"/>
  <c r="MIO2" i="10"/>
  <c r="MIS2" i="10"/>
  <c r="MIT2" i="10"/>
  <c r="MIX2" i="10"/>
  <c r="MIY2" i="10"/>
  <c r="MJC2" i="10"/>
  <c r="MJD2" i="10"/>
  <c r="MJH2" i="10"/>
  <c r="MJI2" i="10"/>
  <c r="MJM2" i="10"/>
  <c r="MJN2" i="10"/>
  <c r="MJR2" i="10"/>
  <c r="MJS2" i="10"/>
  <c r="MJW2" i="10"/>
  <c r="MJX2" i="10"/>
  <c r="MKB2" i="10"/>
  <c r="MKC2" i="10"/>
  <c r="MKG2" i="10"/>
  <c r="MKH2" i="10"/>
  <c r="MKL2" i="10"/>
  <c r="MKM2" i="10"/>
  <c r="MKQ2" i="10"/>
  <c r="MKR2" i="10"/>
  <c r="MKV2" i="10"/>
  <c r="MKW2" i="10"/>
  <c r="MLA2" i="10"/>
  <c r="MLB2" i="10"/>
  <c r="MLF2" i="10"/>
  <c r="MLG2" i="10"/>
  <c r="MLK2" i="10"/>
  <c r="MLL2" i="10"/>
  <c r="MLP2" i="10"/>
  <c r="MLQ2" i="10"/>
  <c r="MLU2" i="10"/>
  <c r="MLV2" i="10"/>
  <c r="MLZ2" i="10"/>
  <c r="MMA2" i="10"/>
  <c r="MME2" i="10"/>
  <c r="MMF2" i="10"/>
  <c r="MMJ2" i="10"/>
  <c r="MMK2" i="10"/>
  <c r="MMO2" i="10"/>
  <c r="MMP2" i="10"/>
  <c r="MMT2" i="10"/>
  <c r="MMU2" i="10"/>
  <c r="MMY2" i="10"/>
  <c r="MMZ2" i="10"/>
  <c r="MND2" i="10"/>
  <c r="MNE2" i="10"/>
  <c r="MNI2" i="10"/>
  <c r="MNJ2" i="10"/>
  <c r="MNN2" i="10"/>
  <c r="MNO2" i="10"/>
  <c r="MNS2" i="10"/>
  <c r="MNT2" i="10"/>
  <c r="MNX2" i="10"/>
  <c r="MNY2" i="10"/>
  <c r="MOC2" i="10"/>
  <c r="MOD2" i="10"/>
  <c r="MOH2" i="10"/>
  <c r="MOI2" i="10"/>
  <c r="MOM2" i="10"/>
  <c r="MON2" i="10"/>
  <c r="MOR2" i="10"/>
  <c r="MOS2" i="10"/>
  <c r="MOW2" i="10"/>
  <c r="MOX2" i="10"/>
  <c r="MPB2" i="10"/>
  <c r="MPC2" i="10"/>
  <c r="MPG2" i="10"/>
  <c r="MPH2" i="10"/>
  <c r="MPL2" i="10"/>
  <c r="MPM2" i="10"/>
  <c r="MPQ2" i="10"/>
  <c r="MPR2" i="10"/>
  <c r="MPV2" i="10"/>
  <c r="MPW2" i="10"/>
  <c r="MQA2" i="10"/>
  <c r="MQB2" i="10"/>
  <c r="MQF2" i="10"/>
  <c r="MQG2" i="10"/>
  <c r="MQK2" i="10"/>
  <c r="MQL2" i="10"/>
  <c r="MQP2" i="10"/>
  <c r="MQQ2" i="10"/>
  <c r="MQU2" i="10"/>
  <c r="MQV2" i="10"/>
  <c r="MQZ2" i="10"/>
  <c r="MRA2" i="10"/>
  <c r="MRE2" i="10"/>
  <c r="MRF2" i="10"/>
  <c r="MRJ2" i="10"/>
  <c r="MRK2" i="10"/>
  <c r="MRO2" i="10"/>
  <c r="MRP2" i="10"/>
  <c r="MRT2" i="10"/>
  <c r="MRU2" i="10"/>
  <c r="MRY2" i="10"/>
  <c r="MRZ2" i="10"/>
  <c r="MSD2" i="10"/>
  <c r="MSE2" i="10"/>
  <c r="MSI2" i="10"/>
  <c r="MSJ2" i="10"/>
  <c r="MSN2" i="10"/>
  <c r="MSO2" i="10"/>
  <c r="MSS2" i="10"/>
  <c r="MST2" i="10"/>
  <c r="MSX2" i="10"/>
  <c r="MSY2" i="10"/>
  <c r="MTC2" i="10"/>
  <c r="MTD2" i="10"/>
  <c r="MTH2" i="10"/>
  <c r="MTI2" i="10"/>
  <c r="MTM2" i="10"/>
  <c r="MTN2" i="10"/>
  <c r="MTR2" i="10"/>
  <c r="MTS2" i="10"/>
  <c r="MTW2" i="10"/>
  <c r="MTX2" i="10"/>
  <c r="MUB2" i="10"/>
  <c r="MUC2" i="10"/>
  <c r="MUG2" i="10"/>
  <c r="MUH2" i="10"/>
  <c r="MUL2" i="10"/>
  <c r="MUM2" i="10"/>
  <c r="MUQ2" i="10"/>
  <c r="MUR2" i="10"/>
  <c r="MUV2" i="10"/>
  <c r="MUW2" i="10"/>
  <c r="MVA2" i="10"/>
  <c r="MVB2" i="10"/>
  <c r="MVF2" i="10"/>
  <c r="MVG2" i="10"/>
  <c r="MVK2" i="10"/>
  <c r="MVL2" i="10"/>
  <c r="MVP2" i="10"/>
  <c r="MVQ2" i="10"/>
  <c r="MVU2" i="10"/>
  <c r="MVV2" i="10"/>
  <c r="MVZ2" i="10"/>
  <c r="MWA2" i="10"/>
  <c r="MWE2" i="10"/>
  <c r="MWF2" i="10"/>
  <c r="MWJ2" i="10"/>
  <c r="MWK2" i="10"/>
  <c r="MWO2" i="10"/>
  <c r="MWP2" i="10"/>
  <c r="MWT2" i="10"/>
  <c r="MWU2" i="10"/>
  <c r="MWY2" i="10"/>
  <c r="MWZ2" i="10"/>
  <c r="MXD2" i="10"/>
  <c r="MXE2" i="10"/>
  <c r="MXI2" i="10"/>
  <c r="MXJ2" i="10"/>
  <c r="MXN2" i="10"/>
  <c r="MXO2" i="10"/>
  <c r="MXS2" i="10"/>
  <c r="MXT2" i="10"/>
  <c r="MXX2" i="10"/>
  <c r="MXY2" i="10"/>
  <c r="MYC2" i="10"/>
  <c r="MYD2" i="10"/>
  <c r="MYH2" i="10"/>
  <c r="MYI2" i="10"/>
  <c r="MYM2" i="10"/>
  <c r="MYN2" i="10"/>
  <c r="MYR2" i="10"/>
  <c r="MYS2" i="10"/>
  <c r="MYW2" i="10"/>
  <c r="MYX2" i="10"/>
  <c r="MZB2" i="10"/>
  <c r="MZC2" i="10"/>
  <c r="MZG2" i="10"/>
  <c r="MZH2" i="10"/>
  <c r="MZL2" i="10"/>
  <c r="MZM2" i="10"/>
  <c r="MZQ2" i="10"/>
  <c r="MZR2" i="10"/>
  <c r="MZV2" i="10"/>
  <c r="MZW2" i="10"/>
  <c r="NAA2" i="10"/>
  <c r="NAB2" i="10"/>
  <c r="NAF2" i="10"/>
  <c r="NAG2" i="10"/>
  <c r="NAK2" i="10"/>
  <c r="NAL2" i="10"/>
  <c r="NAP2" i="10"/>
  <c r="NAQ2" i="10"/>
  <c r="NAU2" i="10"/>
  <c r="NAV2" i="10"/>
  <c r="NAZ2" i="10"/>
  <c r="NBA2" i="10"/>
  <c r="NBE2" i="10"/>
  <c r="NBF2" i="10"/>
  <c r="NBJ2" i="10"/>
  <c r="NBK2" i="10"/>
  <c r="NBO2" i="10"/>
  <c r="NBP2" i="10"/>
  <c r="NBT2" i="10"/>
  <c r="NBU2" i="10"/>
  <c r="NBY2" i="10"/>
  <c r="NBZ2" i="10"/>
  <c r="NCD2" i="10"/>
  <c r="NCE2" i="10"/>
  <c r="NCI2" i="10"/>
  <c r="NCJ2" i="10"/>
  <c r="NCN2" i="10"/>
  <c r="NCO2" i="10"/>
  <c r="NCS2" i="10"/>
  <c r="NCT2" i="10"/>
  <c r="NCX2" i="10"/>
  <c r="NCY2" i="10"/>
  <c r="NDC2" i="10"/>
  <c r="NDD2" i="10"/>
  <c r="NDH2" i="10"/>
  <c r="NDI2" i="10"/>
  <c r="NDM2" i="10"/>
  <c r="NDN2" i="10"/>
  <c r="NDR2" i="10"/>
  <c r="NDS2" i="10"/>
  <c r="NDW2" i="10"/>
  <c r="NDX2" i="10"/>
  <c r="NEB2" i="10"/>
  <c r="NEC2" i="10"/>
  <c r="NEG2" i="10"/>
  <c r="NEH2" i="10"/>
  <c r="NEL2" i="10"/>
  <c r="NEM2" i="10"/>
  <c r="NEQ2" i="10"/>
  <c r="NER2" i="10"/>
  <c r="NEV2" i="10"/>
  <c r="NEW2" i="10"/>
  <c r="NFA2" i="10"/>
  <c r="NFB2" i="10"/>
  <c r="NFF2" i="10"/>
  <c r="NFG2" i="10"/>
  <c r="NFK2" i="10"/>
  <c r="NFL2" i="10"/>
  <c r="NFP2" i="10"/>
  <c r="NFQ2" i="10"/>
  <c r="NFU2" i="10"/>
  <c r="NFV2" i="10"/>
  <c r="NFZ2" i="10"/>
  <c r="NGA2" i="10"/>
  <c r="NGE2" i="10"/>
  <c r="NGF2" i="10"/>
  <c r="NGJ2" i="10"/>
  <c r="NGK2" i="10"/>
  <c r="NGO2" i="10"/>
  <c r="NGP2" i="10"/>
  <c r="NGT2" i="10"/>
  <c r="NGU2" i="10"/>
  <c r="NGY2" i="10"/>
  <c r="NGZ2" i="10"/>
  <c r="NHD2" i="10"/>
  <c r="NHE2" i="10"/>
  <c r="NHI2" i="10"/>
  <c r="NHJ2" i="10"/>
  <c r="NHN2" i="10"/>
  <c r="NHO2" i="10"/>
  <c r="NHS2" i="10"/>
  <c r="NHT2" i="10"/>
  <c r="NHX2" i="10"/>
  <c r="NHY2" i="10"/>
  <c r="NIC2" i="10"/>
  <c r="NID2" i="10"/>
  <c r="NIH2" i="10"/>
  <c r="NII2" i="10"/>
  <c r="NIM2" i="10"/>
  <c r="NIN2" i="10"/>
  <c r="NIR2" i="10"/>
  <c r="NIS2" i="10"/>
  <c r="NIW2" i="10"/>
  <c r="NIX2" i="10"/>
  <c r="NJB2" i="10"/>
  <c r="NJC2" i="10"/>
  <c r="NJG2" i="10"/>
  <c r="NJH2" i="10"/>
  <c r="NJL2" i="10"/>
  <c r="NJM2" i="10"/>
  <c r="NJQ2" i="10"/>
  <c r="NJR2" i="10"/>
  <c r="NJV2" i="10"/>
  <c r="NJW2" i="10"/>
  <c r="NKA2" i="10"/>
  <c r="NKB2" i="10"/>
  <c r="NKF2" i="10"/>
  <c r="NKG2" i="10"/>
  <c r="NKK2" i="10"/>
  <c r="NKL2" i="10"/>
  <c r="NKP2" i="10"/>
  <c r="NKQ2" i="10"/>
  <c r="NKU2" i="10"/>
  <c r="NKV2" i="10"/>
  <c r="NKZ2" i="10"/>
  <c r="NLA2" i="10"/>
  <c r="NLE2" i="10"/>
  <c r="NLF2" i="10"/>
  <c r="NLJ2" i="10"/>
  <c r="NLK2" i="10"/>
  <c r="NLO2" i="10"/>
  <c r="NLP2" i="10"/>
  <c r="NLT2" i="10"/>
  <c r="NLU2" i="10"/>
  <c r="NLY2" i="10"/>
  <c r="NLZ2" i="10"/>
  <c r="NMD2" i="10"/>
  <c r="NME2" i="10"/>
  <c r="NMI2" i="10"/>
  <c r="NMJ2" i="10"/>
  <c r="NMN2" i="10"/>
  <c r="NMO2" i="10"/>
  <c r="NMS2" i="10"/>
  <c r="NMT2" i="10"/>
  <c r="NMX2" i="10"/>
  <c r="NMY2" i="10"/>
  <c r="NNC2" i="10"/>
  <c r="NND2" i="10"/>
  <c r="NNH2" i="10"/>
  <c r="NNI2" i="10"/>
  <c r="NNM2" i="10"/>
  <c r="NNN2" i="10"/>
  <c r="NNR2" i="10"/>
  <c r="NNS2" i="10"/>
  <c r="NNW2" i="10"/>
  <c r="NNX2" i="10"/>
  <c r="NOB2" i="10"/>
  <c r="NOC2" i="10"/>
  <c r="NOG2" i="10"/>
  <c r="NOH2" i="10"/>
  <c r="NOL2" i="10"/>
  <c r="NOM2" i="10"/>
  <c r="NOQ2" i="10"/>
  <c r="NOR2" i="10"/>
  <c r="NOV2" i="10"/>
  <c r="NOW2" i="10"/>
  <c r="NPA2" i="10"/>
  <c r="NPB2" i="10"/>
  <c r="NPF2" i="10"/>
  <c r="NPG2" i="10"/>
  <c r="NPK2" i="10"/>
  <c r="NPL2" i="10"/>
  <c r="NPP2" i="10"/>
  <c r="NPQ2" i="10"/>
  <c r="NPU2" i="10"/>
  <c r="NPV2" i="10"/>
  <c r="NPZ2" i="10"/>
  <c r="NQA2" i="10"/>
  <c r="NQE2" i="10"/>
  <c r="NQF2" i="10"/>
  <c r="NQJ2" i="10"/>
  <c r="NQK2" i="10"/>
  <c r="NQO2" i="10"/>
  <c r="NQP2" i="10"/>
  <c r="NQT2" i="10"/>
  <c r="NQU2" i="10"/>
  <c r="NQY2" i="10"/>
  <c r="NQZ2" i="10"/>
  <c r="NRD2" i="10"/>
  <c r="NRE2" i="10"/>
  <c r="NRI2" i="10"/>
  <c r="NRJ2" i="10"/>
  <c r="NRN2" i="10"/>
  <c r="NRO2" i="10"/>
  <c r="NRS2" i="10"/>
  <c r="NRT2" i="10"/>
  <c r="NRX2" i="10"/>
  <c r="NRY2" i="10"/>
  <c r="NSC2" i="10"/>
  <c r="NSD2" i="10"/>
  <c r="NSH2" i="10"/>
  <c r="NSI2" i="10"/>
  <c r="NSM2" i="10"/>
  <c r="NSN2" i="10"/>
  <c r="NSR2" i="10"/>
  <c r="NSS2" i="10"/>
  <c r="NSW2" i="10"/>
  <c r="NSX2" i="10"/>
  <c r="NTB2" i="10"/>
  <c r="NTC2" i="10"/>
  <c r="NTG2" i="10"/>
  <c r="NTH2" i="10"/>
  <c r="NTL2" i="10"/>
  <c r="NTM2" i="10"/>
  <c r="NTQ2" i="10"/>
  <c r="NTR2" i="10"/>
  <c r="NTV2" i="10"/>
  <c r="NTW2" i="10"/>
  <c r="NUA2" i="10"/>
  <c r="NUB2" i="10"/>
  <c r="NUF2" i="10"/>
  <c r="NUG2" i="10"/>
  <c r="NUK2" i="10"/>
  <c r="NUL2" i="10"/>
  <c r="NUP2" i="10"/>
  <c r="NUQ2" i="10"/>
  <c r="NUU2" i="10"/>
  <c r="NUV2" i="10"/>
  <c r="NUZ2" i="10"/>
  <c r="NVA2" i="10"/>
  <c r="NVE2" i="10"/>
  <c r="NVF2" i="10"/>
  <c r="NVJ2" i="10"/>
  <c r="NVK2" i="10"/>
  <c r="NVO2" i="10"/>
  <c r="NVP2" i="10"/>
  <c r="NVT2" i="10"/>
  <c r="NVU2" i="10"/>
  <c r="NVY2" i="10"/>
  <c r="NVZ2" i="10"/>
  <c r="NWD2" i="10"/>
  <c r="NWE2" i="10"/>
  <c r="NWI2" i="10"/>
  <c r="NWJ2" i="10"/>
  <c r="NWN2" i="10"/>
  <c r="NWO2" i="10"/>
  <c r="NWS2" i="10"/>
  <c r="NWT2" i="10"/>
  <c r="NWX2" i="10"/>
  <c r="NWY2" i="10"/>
  <c r="NXC2" i="10"/>
  <c r="NXD2" i="10"/>
  <c r="NXH2" i="10"/>
  <c r="NXI2" i="10"/>
  <c r="NXM2" i="10"/>
  <c r="NXN2" i="10"/>
  <c r="NXR2" i="10"/>
  <c r="NXS2" i="10"/>
  <c r="NXW2" i="10"/>
  <c r="NXX2" i="10"/>
  <c r="NYB2" i="10"/>
  <c r="NYC2" i="10"/>
  <c r="NYG2" i="10"/>
  <c r="NYH2" i="10"/>
  <c r="NYL2" i="10"/>
  <c r="NYM2" i="10"/>
  <c r="NYQ2" i="10"/>
  <c r="NYR2" i="10"/>
  <c r="NYV2" i="10"/>
  <c r="NYW2" i="10"/>
  <c r="NZA2" i="10"/>
  <c r="NZB2" i="10"/>
  <c r="NZF2" i="10"/>
  <c r="NZG2" i="10"/>
  <c r="NZK2" i="10"/>
  <c r="NZL2" i="10"/>
  <c r="NZP2" i="10"/>
  <c r="NZQ2" i="10"/>
  <c r="NZU2" i="10"/>
  <c r="NZV2" i="10"/>
  <c r="NZZ2" i="10"/>
  <c r="OAA2" i="10"/>
  <c r="OAE2" i="10"/>
  <c r="OAF2" i="10"/>
  <c r="OAJ2" i="10"/>
  <c r="OAK2" i="10"/>
  <c r="OAO2" i="10"/>
  <c r="OAP2" i="10"/>
  <c r="OAT2" i="10"/>
  <c r="OAU2" i="10"/>
  <c r="OAY2" i="10"/>
  <c r="OAZ2" i="10"/>
  <c r="OBD2" i="10"/>
  <c r="OBE2" i="10"/>
  <c r="OBI2" i="10"/>
  <c r="OBJ2" i="10"/>
  <c r="OBN2" i="10"/>
  <c r="OBO2" i="10"/>
  <c r="OBS2" i="10"/>
  <c r="OBT2" i="10"/>
  <c r="OBX2" i="10"/>
  <c r="OBY2" i="10"/>
  <c r="OCC2" i="10"/>
  <c r="OCD2" i="10"/>
  <c r="OCH2" i="10"/>
  <c r="OCI2" i="10"/>
  <c r="OCM2" i="10"/>
  <c r="OCN2" i="10"/>
  <c r="OCR2" i="10"/>
  <c r="OCS2" i="10"/>
  <c r="OCW2" i="10"/>
  <c r="OCX2" i="10"/>
  <c r="ODB2" i="10"/>
  <c r="ODC2" i="10"/>
  <c r="ODG2" i="10"/>
  <c r="ODH2" i="10"/>
  <c r="ODL2" i="10"/>
  <c r="ODM2" i="10"/>
  <c r="ODQ2" i="10"/>
  <c r="ODR2" i="10"/>
  <c r="ODV2" i="10"/>
  <c r="ODW2" i="10"/>
  <c r="OEA2" i="10"/>
  <c r="OEB2" i="10"/>
  <c r="OEF2" i="10"/>
  <c r="OEG2" i="10"/>
  <c r="OEK2" i="10"/>
  <c r="OEL2" i="10"/>
  <c r="OEP2" i="10"/>
  <c r="OEQ2" i="10"/>
  <c r="OEU2" i="10"/>
  <c r="OEV2" i="10"/>
  <c r="OEZ2" i="10"/>
  <c r="OFA2" i="10"/>
  <c r="OFE2" i="10"/>
  <c r="OFF2" i="10"/>
  <c r="OFJ2" i="10"/>
  <c r="OFK2" i="10"/>
  <c r="OFO2" i="10"/>
  <c r="OFP2" i="10"/>
  <c r="OFT2" i="10"/>
  <c r="OFU2" i="10"/>
  <c r="OFY2" i="10"/>
  <c r="OFZ2" i="10"/>
  <c r="OGD2" i="10"/>
  <c r="OGE2" i="10"/>
  <c r="OGI2" i="10"/>
  <c r="OGJ2" i="10"/>
  <c r="OGN2" i="10"/>
  <c r="OGO2" i="10"/>
  <c r="OGS2" i="10"/>
  <c r="OGT2" i="10"/>
  <c r="OGX2" i="10"/>
  <c r="OGY2" i="10"/>
  <c r="OHC2" i="10"/>
  <c r="OHD2" i="10"/>
  <c r="OHH2" i="10"/>
  <c r="OHI2" i="10"/>
  <c r="OHM2" i="10"/>
  <c r="OHN2" i="10"/>
  <c r="OHR2" i="10"/>
  <c r="OHS2" i="10"/>
  <c r="OHW2" i="10"/>
  <c r="OHX2" i="10"/>
  <c r="OIB2" i="10"/>
  <c r="OIC2" i="10"/>
  <c r="OIG2" i="10"/>
  <c r="OIH2" i="10"/>
  <c r="OIL2" i="10"/>
  <c r="OIM2" i="10"/>
  <c r="OIQ2" i="10"/>
  <c r="OIR2" i="10"/>
  <c r="OIV2" i="10"/>
  <c r="OIW2" i="10"/>
  <c r="OJA2" i="10"/>
  <c r="OJB2" i="10"/>
  <c r="OJF2" i="10"/>
  <c r="OJG2" i="10"/>
  <c r="OJK2" i="10"/>
  <c r="OJL2" i="10"/>
  <c r="OJP2" i="10"/>
  <c r="OJQ2" i="10"/>
  <c r="OJU2" i="10"/>
  <c r="OJV2" i="10"/>
  <c r="OJZ2" i="10"/>
  <c r="OKA2" i="10"/>
  <c r="OKE2" i="10"/>
  <c r="OKF2" i="10"/>
  <c r="OKJ2" i="10"/>
  <c r="OKK2" i="10"/>
  <c r="OKO2" i="10"/>
  <c r="OKP2" i="10"/>
  <c r="OKT2" i="10"/>
  <c r="OKU2" i="10"/>
  <c r="OKY2" i="10"/>
  <c r="OKZ2" i="10"/>
  <c r="OLD2" i="10"/>
  <c r="OLE2" i="10"/>
  <c r="OLI2" i="10"/>
  <c r="OLJ2" i="10"/>
  <c r="OLN2" i="10"/>
  <c r="OLO2" i="10"/>
  <c r="OLS2" i="10"/>
  <c r="OLT2" i="10"/>
  <c r="OLX2" i="10"/>
  <c r="OLY2" i="10"/>
  <c r="OMC2" i="10"/>
  <c r="OMD2" i="10"/>
  <c r="OMH2" i="10"/>
  <c r="OMI2" i="10"/>
  <c r="OMM2" i="10"/>
  <c r="OMN2" i="10"/>
  <c r="OMR2" i="10"/>
  <c r="OMS2" i="10"/>
  <c r="OMW2" i="10"/>
  <c r="OMX2" i="10"/>
  <c r="ONB2" i="10"/>
  <c r="ONC2" i="10"/>
  <c r="ONG2" i="10"/>
  <c r="ONH2" i="10"/>
  <c r="ONL2" i="10"/>
  <c r="ONM2" i="10"/>
  <c r="ONQ2" i="10"/>
  <c r="ONR2" i="10"/>
  <c r="ONV2" i="10"/>
  <c r="ONW2" i="10"/>
  <c r="OOA2" i="10"/>
  <c r="OOB2" i="10"/>
  <c r="OOF2" i="10"/>
  <c r="OOG2" i="10"/>
  <c r="OOK2" i="10"/>
  <c r="OOL2" i="10"/>
  <c r="OOP2" i="10"/>
  <c r="OOQ2" i="10"/>
  <c r="OOU2" i="10"/>
  <c r="OOV2" i="10"/>
  <c r="OOZ2" i="10"/>
  <c r="OPA2" i="10"/>
  <c r="OPE2" i="10"/>
  <c r="OPF2" i="10"/>
  <c r="OPJ2" i="10"/>
  <c r="OPK2" i="10"/>
  <c r="OPO2" i="10"/>
  <c r="OPP2" i="10"/>
  <c r="OPT2" i="10"/>
  <c r="OPU2" i="10"/>
  <c r="OPY2" i="10"/>
  <c r="OPZ2" i="10"/>
  <c r="OQD2" i="10"/>
  <c r="OQE2" i="10"/>
  <c r="OQI2" i="10"/>
  <c r="OQJ2" i="10"/>
  <c r="OQN2" i="10"/>
  <c r="OQO2" i="10"/>
  <c r="OQS2" i="10"/>
  <c r="OQT2" i="10"/>
  <c r="OQX2" i="10"/>
  <c r="OQY2" i="10"/>
  <c r="ORC2" i="10"/>
  <c r="ORD2" i="10"/>
  <c r="ORH2" i="10"/>
  <c r="ORI2" i="10"/>
  <c r="ORM2" i="10"/>
  <c r="ORN2" i="10"/>
  <c r="ORR2" i="10"/>
  <c r="ORS2" i="10"/>
  <c r="ORW2" i="10"/>
  <c r="ORX2" i="10"/>
  <c r="OSB2" i="10"/>
  <c r="OSC2" i="10"/>
  <c r="OSG2" i="10"/>
  <c r="OSH2" i="10"/>
  <c r="OSL2" i="10"/>
  <c r="OSM2" i="10"/>
  <c r="OSQ2" i="10"/>
  <c r="OSR2" i="10"/>
  <c r="OSV2" i="10"/>
  <c r="OSW2" i="10"/>
  <c r="OTA2" i="10"/>
  <c r="OTB2" i="10"/>
  <c r="OTF2" i="10"/>
  <c r="OTG2" i="10"/>
  <c r="OTK2" i="10"/>
  <c r="OTL2" i="10"/>
  <c r="OTP2" i="10"/>
  <c r="OTQ2" i="10"/>
  <c r="OTU2" i="10"/>
  <c r="OTV2" i="10"/>
  <c r="OTZ2" i="10"/>
  <c r="OUA2" i="10"/>
  <c r="OUE2" i="10"/>
  <c r="OUF2" i="10"/>
  <c r="OUJ2" i="10"/>
  <c r="OUK2" i="10"/>
  <c r="OUO2" i="10"/>
  <c r="OUP2" i="10"/>
  <c r="OUT2" i="10"/>
  <c r="OUU2" i="10"/>
  <c r="OUY2" i="10"/>
  <c r="OUZ2" i="10"/>
  <c r="OVD2" i="10"/>
  <c r="OVE2" i="10"/>
  <c r="OVI2" i="10"/>
  <c r="OVJ2" i="10"/>
  <c r="OVN2" i="10"/>
  <c r="OVO2" i="10"/>
  <c r="OVS2" i="10"/>
  <c r="OVT2" i="10"/>
  <c r="OVX2" i="10"/>
  <c r="OVY2" i="10"/>
  <c r="OWC2" i="10"/>
  <c r="OWD2" i="10"/>
  <c r="OWH2" i="10"/>
  <c r="OWI2" i="10"/>
  <c r="OWM2" i="10"/>
  <c r="OWN2" i="10"/>
  <c r="OWR2" i="10"/>
  <c r="OWS2" i="10"/>
  <c r="OWW2" i="10"/>
  <c r="OWX2" i="10"/>
  <c r="OXB2" i="10"/>
  <c r="OXC2" i="10"/>
  <c r="OXG2" i="10"/>
  <c r="OXH2" i="10"/>
  <c r="OXL2" i="10"/>
  <c r="OXM2" i="10"/>
  <c r="OXQ2" i="10"/>
  <c r="OXR2" i="10"/>
  <c r="OXV2" i="10"/>
  <c r="OXW2" i="10"/>
  <c r="OYA2" i="10"/>
  <c r="OYB2" i="10"/>
  <c r="OYF2" i="10"/>
  <c r="OYG2" i="10"/>
  <c r="OYK2" i="10"/>
  <c r="OYL2" i="10"/>
  <c r="OYP2" i="10"/>
  <c r="OYQ2" i="10"/>
  <c r="OYU2" i="10"/>
  <c r="OYV2" i="10"/>
  <c r="OYZ2" i="10"/>
  <c r="OZA2" i="10"/>
  <c r="OZE2" i="10"/>
  <c r="OZF2" i="10"/>
  <c r="OZJ2" i="10"/>
  <c r="OZK2" i="10"/>
  <c r="OZO2" i="10"/>
  <c r="OZP2" i="10"/>
  <c r="OZT2" i="10"/>
  <c r="OZU2" i="10"/>
  <c r="OZY2" i="10"/>
  <c r="OZZ2" i="10"/>
  <c r="PAD2" i="10"/>
  <c r="PAE2" i="10"/>
  <c r="PAI2" i="10"/>
  <c r="PAJ2" i="10"/>
  <c r="PAN2" i="10"/>
  <c r="PAO2" i="10"/>
  <c r="PAS2" i="10"/>
  <c r="PAT2" i="10"/>
  <c r="PAX2" i="10"/>
  <c r="PAY2" i="10"/>
  <c r="PBC2" i="10"/>
  <c r="PBD2" i="10"/>
  <c r="PBH2" i="10"/>
  <c r="PBI2" i="10"/>
  <c r="PBM2" i="10"/>
  <c r="PBN2" i="10"/>
  <c r="PBR2" i="10"/>
  <c r="PBS2" i="10"/>
  <c r="PBW2" i="10"/>
  <c r="PBX2" i="10"/>
  <c r="PCB2" i="10"/>
  <c r="PCC2" i="10"/>
  <c r="PCG2" i="10"/>
  <c r="PCH2" i="10"/>
  <c r="PCL2" i="10"/>
  <c r="PCM2" i="10"/>
  <c r="PCQ2" i="10"/>
  <c r="PCR2" i="10"/>
  <c r="PCV2" i="10"/>
  <c r="PCW2" i="10"/>
  <c r="PDA2" i="10"/>
  <c r="PDB2" i="10"/>
  <c r="PDF2" i="10"/>
  <c r="PDG2" i="10"/>
  <c r="PDK2" i="10"/>
  <c r="PDL2" i="10"/>
  <c r="PDP2" i="10"/>
  <c r="PDQ2" i="10"/>
  <c r="PDU2" i="10"/>
  <c r="PDV2" i="10"/>
  <c r="PDZ2" i="10"/>
  <c r="PEA2" i="10"/>
  <c r="PEE2" i="10"/>
  <c r="PEF2" i="10"/>
  <c r="PEJ2" i="10"/>
  <c r="PEK2" i="10"/>
  <c r="PEO2" i="10"/>
  <c r="PEP2" i="10"/>
  <c r="PET2" i="10"/>
  <c r="PEU2" i="10"/>
  <c r="PEY2" i="10"/>
  <c r="PEZ2" i="10"/>
  <c r="PFD2" i="10"/>
  <c r="PFE2" i="10"/>
  <c r="PFI2" i="10"/>
  <c r="PFJ2" i="10"/>
  <c r="PFN2" i="10"/>
  <c r="PFO2" i="10"/>
  <c r="PFS2" i="10"/>
  <c r="PFT2" i="10"/>
  <c r="PFX2" i="10"/>
  <c r="PFY2" i="10"/>
  <c r="PGC2" i="10"/>
  <c r="PGD2" i="10"/>
  <c r="PGH2" i="10"/>
  <c r="PGI2" i="10"/>
  <c r="PGM2" i="10"/>
  <c r="PGN2" i="10"/>
  <c r="PGR2" i="10"/>
  <c r="PGS2" i="10"/>
  <c r="PGW2" i="10"/>
  <c r="PGX2" i="10"/>
  <c r="PHB2" i="10"/>
  <c r="PHC2" i="10"/>
  <c r="PHG2" i="10"/>
  <c r="PHH2" i="10"/>
  <c r="PHL2" i="10"/>
  <c r="PHM2" i="10"/>
  <c r="PHQ2" i="10"/>
  <c r="PHR2" i="10"/>
  <c r="PHV2" i="10"/>
  <c r="PHW2" i="10"/>
  <c r="PIA2" i="10"/>
  <c r="PIB2" i="10"/>
  <c r="PIF2" i="10"/>
  <c r="PIG2" i="10"/>
  <c r="PIK2" i="10"/>
  <c r="PIL2" i="10"/>
  <c r="PIP2" i="10"/>
  <c r="PIQ2" i="10"/>
  <c r="PIU2" i="10"/>
  <c r="PIV2" i="10"/>
  <c r="PIZ2" i="10"/>
  <c r="PJA2" i="10"/>
  <c r="PJE2" i="10"/>
  <c r="PJF2" i="10"/>
  <c r="PJJ2" i="10"/>
  <c r="PJK2" i="10"/>
  <c r="PJO2" i="10"/>
  <c r="PJP2" i="10"/>
  <c r="PJT2" i="10"/>
  <c r="PJU2" i="10"/>
  <c r="PJY2" i="10"/>
  <c r="PJZ2" i="10"/>
  <c r="PKD2" i="10"/>
  <c r="PKE2" i="10"/>
  <c r="PKI2" i="10"/>
  <c r="PKJ2" i="10"/>
  <c r="PKN2" i="10"/>
  <c r="PKO2" i="10"/>
  <c r="PKS2" i="10"/>
  <c r="PKT2" i="10"/>
  <c r="PKX2" i="10"/>
  <c r="PKY2" i="10"/>
  <c r="PLC2" i="10"/>
  <c r="PLD2" i="10"/>
  <c r="PLH2" i="10"/>
  <c r="PLI2" i="10"/>
  <c r="PLM2" i="10"/>
  <c r="PLN2" i="10"/>
  <c r="PLR2" i="10"/>
  <c r="PLS2" i="10"/>
  <c r="PLW2" i="10"/>
  <c r="PLX2" i="10"/>
  <c r="PMB2" i="10"/>
  <c r="PMC2" i="10"/>
  <c r="PMG2" i="10"/>
  <c r="PMH2" i="10"/>
  <c r="PML2" i="10"/>
  <c r="PMM2" i="10"/>
  <c r="PMQ2" i="10"/>
  <c r="PMR2" i="10"/>
  <c r="PMV2" i="10"/>
  <c r="PMW2" i="10"/>
  <c r="PNA2" i="10"/>
  <c r="PNB2" i="10"/>
  <c r="PNF2" i="10"/>
  <c r="PNG2" i="10"/>
  <c r="PNK2" i="10"/>
  <c r="PNL2" i="10"/>
  <c r="PNP2" i="10"/>
  <c r="PNQ2" i="10"/>
  <c r="PNU2" i="10"/>
  <c r="PNV2" i="10"/>
  <c r="PNZ2" i="10"/>
  <c r="POA2" i="10"/>
  <c r="POE2" i="10"/>
  <c r="POF2" i="10"/>
  <c r="POJ2" i="10"/>
  <c r="POK2" i="10"/>
  <c r="POO2" i="10"/>
  <c r="POP2" i="10"/>
  <c r="POT2" i="10"/>
  <c r="POU2" i="10"/>
  <c r="POY2" i="10"/>
  <c r="POZ2" i="10"/>
  <c r="PPD2" i="10"/>
  <c r="PPE2" i="10"/>
  <c r="PPI2" i="10"/>
  <c r="PPJ2" i="10"/>
  <c r="PPN2" i="10"/>
  <c r="PPO2" i="10"/>
  <c r="PPS2" i="10"/>
  <c r="PPT2" i="10"/>
  <c r="PPX2" i="10"/>
  <c r="PPY2" i="10"/>
  <c r="PQC2" i="10"/>
  <c r="PQD2" i="10"/>
  <c r="PQH2" i="10"/>
  <c r="PQI2" i="10"/>
  <c r="PQM2" i="10"/>
  <c r="PQN2" i="10"/>
  <c r="PQR2" i="10"/>
  <c r="PQS2" i="10"/>
  <c r="PQW2" i="10"/>
  <c r="PQX2" i="10"/>
  <c r="PRB2" i="10"/>
  <c r="PRC2" i="10"/>
  <c r="PRG2" i="10"/>
  <c r="PRH2" i="10"/>
  <c r="PRL2" i="10"/>
  <c r="PRM2" i="10"/>
  <c r="PRQ2" i="10"/>
  <c r="PRR2" i="10"/>
  <c r="PRV2" i="10"/>
  <c r="PRW2" i="10"/>
  <c r="PSA2" i="10"/>
  <c r="PSB2" i="10"/>
  <c r="PSF2" i="10"/>
  <c r="PSG2" i="10"/>
  <c r="PSK2" i="10"/>
  <c r="PSL2" i="10"/>
  <c r="PSP2" i="10"/>
  <c r="PSQ2" i="10"/>
  <c r="PSU2" i="10"/>
  <c r="PSV2" i="10"/>
  <c r="PSZ2" i="10"/>
  <c r="PTA2" i="10"/>
  <c r="PTE2" i="10"/>
  <c r="PTF2" i="10"/>
  <c r="PTJ2" i="10"/>
  <c r="PTK2" i="10"/>
  <c r="PTO2" i="10"/>
  <c r="PTP2" i="10"/>
  <c r="PTT2" i="10"/>
  <c r="PTU2" i="10"/>
  <c r="PTY2" i="10"/>
  <c r="PTZ2" i="10"/>
  <c r="PUD2" i="10"/>
  <c r="PUE2" i="10"/>
  <c r="PUI2" i="10"/>
  <c r="PUJ2" i="10"/>
  <c r="PUN2" i="10"/>
  <c r="PUO2" i="10"/>
  <c r="PUS2" i="10"/>
  <c r="PUT2" i="10"/>
  <c r="PUX2" i="10"/>
  <c r="PUY2" i="10"/>
  <c r="PVC2" i="10"/>
  <c r="PVD2" i="10"/>
  <c r="PVH2" i="10"/>
  <c r="PVI2" i="10"/>
  <c r="PVM2" i="10"/>
  <c r="PVN2" i="10"/>
  <c r="PVR2" i="10"/>
  <c r="PVS2" i="10"/>
  <c r="PVW2" i="10"/>
  <c r="PVX2" i="10"/>
  <c r="PWB2" i="10"/>
  <c r="PWC2" i="10"/>
  <c r="PWG2" i="10"/>
  <c r="PWH2" i="10"/>
  <c r="PWL2" i="10"/>
  <c r="PWM2" i="10"/>
  <c r="PWQ2" i="10"/>
  <c r="PWR2" i="10"/>
  <c r="PWV2" i="10"/>
  <c r="PWW2" i="10"/>
  <c r="PXA2" i="10"/>
  <c r="PXB2" i="10"/>
  <c r="PXF2" i="10"/>
  <c r="PXG2" i="10"/>
  <c r="PXK2" i="10"/>
  <c r="PXL2" i="10"/>
  <c r="PXP2" i="10"/>
  <c r="PXQ2" i="10"/>
  <c r="PXU2" i="10"/>
  <c r="PXV2" i="10"/>
  <c r="PXZ2" i="10"/>
  <c r="PYA2" i="10"/>
  <c r="PYE2" i="10"/>
  <c r="PYF2" i="10"/>
  <c r="PYJ2" i="10"/>
  <c r="PYK2" i="10"/>
  <c r="PYO2" i="10"/>
  <c r="PYP2" i="10"/>
  <c r="PYT2" i="10"/>
  <c r="PYU2" i="10"/>
  <c r="PYY2" i="10"/>
  <c r="PYZ2" i="10"/>
  <c r="PZD2" i="10"/>
  <c r="PZE2" i="10"/>
  <c r="PZI2" i="10"/>
  <c r="PZJ2" i="10"/>
  <c r="PZN2" i="10"/>
  <c r="PZO2" i="10"/>
  <c r="PZS2" i="10"/>
  <c r="PZT2" i="10"/>
  <c r="PZX2" i="10"/>
  <c r="PZY2" i="10"/>
  <c r="QAC2" i="10"/>
  <c r="QAD2" i="10"/>
  <c r="QAH2" i="10"/>
  <c r="QAI2" i="10"/>
  <c r="QAM2" i="10"/>
  <c r="QAN2" i="10"/>
  <c r="QAR2" i="10"/>
  <c r="QAS2" i="10"/>
  <c r="QAW2" i="10"/>
  <c r="QAX2" i="10"/>
  <c r="QBB2" i="10"/>
  <c r="QBC2" i="10"/>
  <c r="QBG2" i="10"/>
  <c r="QBH2" i="10"/>
  <c r="QBL2" i="10"/>
  <c r="QBM2" i="10"/>
  <c r="QBQ2" i="10"/>
  <c r="QBR2" i="10"/>
  <c r="QBV2" i="10"/>
  <c r="QBW2" i="10"/>
  <c r="QCA2" i="10"/>
  <c r="QCB2" i="10"/>
  <c r="QCF2" i="10"/>
  <c r="QCG2" i="10"/>
  <c r="QCK2" i="10"/>
  <c r="QCL2" i="10"/>
  <c r="QCP2" i="10"/>
  <c r="QCQ2" i="10"/>
  <c r="QCU2" i="10"/>
  <c r="QCV2" i="10"/>
  <c r="QCZ2" i="10"/>
  <c r="QDA2" i="10"/>
  <c r="QDE2" i="10"/>
  <c r="QDF2" i="10"/>
  <c r="QDJ2" i="10"/>
  <c r="QDK2" i="10"/>
  <c r="QDO2" i="10"/>
  <c r="QDP2" i="10"/>
  <c r="QDT2" i="10"/>
  <c r="QDU2" i="10"/>
  <c r="QDY2" i="10"/>
  <c r="QDZ2" i="10"/>
  <c r="QED2" i="10"/>
  <c r="QEE2" i="10"/>
  <c r="QEI2" i="10"/>
  <c r="QEJ2" i="10"/>
  <c r="QEN2" i="10"/>
  <c r="QEO2" i="10"/>
  <c r="QES2" i="10"/>
  <c r="QET2" i="10"/>
  <c r="QEX2" i="10"/>
  <c r="QEY2" i="10"/>
  <c r="QFC2" i="10"/>
  <c r="QFD2" i="10"/>
  <c r="QFH2" i="10"/>
  <c r="QFI2" i="10"/>
  <c r="QFM2" i="10"/>
  <c r="QFN2" i="10"/>
  <c r="QFR2" i="10"/>
  <c r="QFS2" i="10"/>
  <c r="QFW2" i="10"/>
  <c r="QFX2" i="10"/>
  <c r="QGB2" i="10"/>
  <c r="QGC2" i="10"/>
  <c r="QGG2" i="10"/>
  <c r="QGH2" i="10"/>
  <c r="QGL2" i="10"/>
  <c r="QGM2" i="10"/>
  <c r="QGQ2" i="10"/>
  <c r="QGR2" i="10"/>
  <c r="QGV2" i="10"/>
  <c r="QGW2" i="10"/>
  <c r="QHA2" i="10"/>
  <c r="QHB2" i="10"/>
  <c r="QHF2" i="10"/>
  <c r="QHG2" i="10"/>
  <c r="QHK2" i="10"/>
  <c r="QHL2" i="10"/>
  <c r="QHP2" i="10"/>
  <c r="QHQ2" i="10"/>
  <c r="QHU2" i="10"/>
  <c r="QHV2" i="10"/>
  <c r="QHZ2" i="10"/>
  <c r="QIA2" i="10"/>
  <c r="QIE2" i="10"/>
  <c r="QIF2" i="10"/>
  <c r="QIJ2" i="10"/>
  <c r="QIK2" i="10"/>
  <c r="QIO2" i="10"/>
  <c r="QIP2" i="10"/>
  <c r="QIT2" i="10"/>
  <c r="QIU2" i="10"/>
  <c r="QIY2" i="10"/>
  <c r="QIZ2" i="10"/>
  <c r="QJD2" i="10"/>
  <c r="QJE2" i="10"/>
  <c r="QJI2" i="10"/>
  <c r="QJJ2" i="10"/>
  <c r="QJN2" i="10"/>
  <c r="QJO2" i="10"/>
  <c r="QJS2" i="10"/>
  <c r="QJT2" i="10"/>
  <c r="QJX2" i="10"/>
  <c r="QJY2" i="10"/>
  <c r="QKC2" i="10"/>
  <c r="QKD2" i="10"/>
  <c r="QKH2" i="10"/>
  <c r="QKI2" i="10"/>
  <c r="QKM2" i="10"/>
  <c r="QKN2" i="10"/>
  <c r="QKR2" i="10"/>
  <c r="QKS2" i="10"/>
  <c r="QKW2" i="10"/>
  <c r="QKX2" i="10"/>
  <c r="QLB2" i="10"/>
  <c r="QLC2" i="10"/>
  <c r="QLG2" i="10"/>
  <c r="QLH2" i="10"/>
  <c r="QLL2" i="10"/>
  <c r="QLM2" i="10"/>
  <c r="QLQ2" i="10"/>
  <c r="QLR2" i="10"/>
  <c r="QLV2" i="10"/>
  <c r="QLW2" i="10"/>
  <c r="QMA2" i="10"/>
  <c r="QMB2" i="10"/>
  <c r="QMF2" i="10"/>
  <c r="QMG2" i="10"/>
  <c r="QMK2" i="10"/>
  <c r="QML2" i="10"/>
  <c r="QMP2" i="10"/>
  <c r="QMQ2" i="10"/>
  <c r="QMU2" i="10"/>
  <c r="QMV2" i="10"/>
  <c r="QMZ2" i="10"/>
  <c r="QNA2" i="10"/>
  <c r="QNE2" i="10"/>
  <c r="QNF2" i="10"/>
  <c r="QNJ2" i="10"/>
  <c r="QNK2" i="10"/>
  <c r="QNO2" i="10"/>
  <c r="QNP2" i="10"/>
  <c r="QNT2" i="10"/>
  <c r="QNU2" i="10"/>
  <c r="QNY2" i="10"/>
  <c r="QNZ2" i="10"/>
  <c r="QOD2" i="10"/>
  <c r="QOE2" i="10"/>
  <c r="QOI2" i="10"/>
  <c r="QOJ2" i="10"/>
  <c r="QON2" i="10"/>
  <c r="QOO2" i="10"/>
  <c r="QOS2" i="10"/>
  <c r="QOT2" i="10"/>
  <c r="QOX2" i="10"/>
  <c r="QOY2" i="10"/>
  <c r="QPC2" i="10"/>
  <c r="QPD2" i="10"/>
  <c r="QPH2" i="10"/>
  <c r="QPI2" i="10"/>
  <c r="QPM2" i="10"/>
  <c r="QPN2" i="10"/>
  <c r="QPR2" i="10"/>
  <c r="QPS2" i="10"/>
  <c r="QPW2" i="10"/>
  <c r="QPX2" i="10"/>
  <c r="QQB2" i="10"/>
  <c r="QQC2" i="10"/>
  <c r="QQG2" i="10"/>
  <c r="QQH2" i="10"/>
  <c r="QQL2" i="10"/>
  <c r="QQM2" i="10"/>
  <c r="QQQ2" i="10"/>
  <c r="QQR2" i="10"/>
  <c r="QQV2" i="10"/>
  <c r="QQW2" i="10"/>
  <c r="QRA2" i="10"/>
  <c r="QRB2" i="10"/>
  <c r="QRF2" i="10"/>
  <c r="QRG2" i="10"/>
  <c r="QRK2" i="10"/>
  <c r="QRL2" i="10"/>
  <c r="QRP2" i="10"/>
  <c r="QRQ2" i="10"/>
  <c r="QRU2" i="10"/>
  <c r="QRV2" i="10"/>
  <c r="QRZ2" i="10"/>
  <c r="QSA2" i="10"/>
  <c r="QSE2" i="10"/>
  <c r="QSF2" i="10"/>
  <c r="QSJ2" i="10"/>
  <c r="QSK2" i="10"/>
  <c r="QSO2" i="10"/>
  <c r="QSP2" i="10"/>
  <c r="QST2" i="10"/>
  <c r="QSU2" i="10"/>
  <c r="QSY2" i="10"/>
  <c r="QSZ2" i="10"/>
  <c r="QTD2" i="10"/>
  <c r="QTE2" i="10"/>
  <c r="QTI2" i="10"/>
  <c r="QTJ2" i="10"/>
  <c r="QTN2" i="10"/>
  <c r="QTO2" i="10"/>
  <c r="QTS2" i="10"/>
  <c r="QTT2" i="10"/>
  <c r="QTX2" i="10"/>
  <c r="QTY2" i="10"/>
  <c r="QUC2" i="10"/>
  <c r="QUD2" i="10"/>
  <c r="QUH2" i="10"/>
  <c r="QUI2" i="10"/>
  <c r="QUM2" i="10"/>
  <c r="QUN2" i="10"/>
  <c r="QUR2" i="10"/>
  <c r="QUS2" i="10"/>
  <c r="QUW2" i="10"/>
  <c r="QUX2" i="10"/>
  <c r="QVB2" i="10"/>
  <c r="QVC2" i="10"/>
  <c r="QVG2" i="10"/>
  <c r="QVH2" i="10"/>
  <c r="QVL2" i="10"/>
  <c r="QVM2" i="10"/>
  <c r="QVQ2" i="10"/>
  <c r="QVR2" i="10"/>
  <c r="QVV2" i="10"/>
  <c r="QVW2" i="10"/>
  <c r="QWA2" i="10"/>
  <c r="QWB2" i="10"/>
  <c r="QWF2" i="10"/>
  <c r="QWG2" i="10"/>
  <c r="QWK2" i="10"/>
  <c r="QWL2" i="10"/>
  <c r="QWP2" i="10"/>
  <c r="QWQ2" i="10"/>
  <c r="QWU2" i="10"/>
  <c r="QWV2" i="10"/>
  <c r="QWZ2" i="10"/>
  <c r="QXA2" i="10"/>
  <c r="QXE2" i="10"/>
  <c r="QXF2" i="10"/>
  <c r="QXJ2" i="10"/>
  <c r="QXK2" i="10"/>
  <c r="QXO2" i="10"/>
  <c r="QXP2" i="10"/>
  <c r="QXT2" i="10"/>
  <c r="QXU2" i="10"/>
  <c r="QXY2" i="10"/>
  <c r="QXZ2" i="10"/>
  <c r="QYD2" i="10"/>
  <c r="QYE2" i="10"/>
  <c r="QYI2" i="10"/>
  <c r="QYJ2" i="10"/>
  <c r="QYN2" i="10"/>
  <c r="QYO2" i="10"/>
  <c r="QYS2" i="10"/>
  <c r="QYT2" i="10"/>
  <c r="QYX2" i="10"/>
  <c r="QYY2" i="10"/>
  <c r="QZC2" i="10"/>
  <c r="QZD2" i="10"/>
  <c r="QZH2" i="10"/>
  <c r="QZI2" i="10"/>
  <c r="QZM2" i="10"/>
  <c r="QZN2" i="10"/>
  <c r="QZR2" i="10"/>
  <c r="QZS2" i="10"/>
  <c r="QZW2" i="10"/>
  <c r="QZX2" i="10"/>
  <c r="RAB2" i="10"/>
  <c r="RAC2" i="10"/>
  <c r="RAG2" i="10"/>
  <c r="RAH2" i="10"/>
  <c r="RAL2" i="10"/>
  <c r="RAM2" i="10"/>
  <c r="RAQ2" i="10"/>
  <c r="RAR2" i="10"/>
  <c r="RAV2" i="10"/>
  <c r="RAW2" i="10"/>
  <c r="RBA2" i="10"/>
  <c r="RBB2" i="10"/>
  <c r="RBF2" i="10"/>
  <c r="RBG2" i="10"/>
  <c r="RBK2" i="10"/>
  <c r="RBL2" i="10"/>
  <c r="RBP2" i="10"/>
  <c r="RBQ2" i="10"/>
  <c r="RBU2" i="10"/>
  <c r="RBV2" i="10"/>
  <c r="RBZ2" i="10"/>
  <c r="RCA2" i="10"/>
  <c r="RCE2" i="10"/>
  <c r="RCF2" i="10"/>
  <c r="RCJ2" i="10"/>
  <c r="RCK2" i="10"/>
  <c r="RCO2" i="10"/>
  <c r="RCP2" i="10"/>
  <c r="RCT2" i="10"/>
  <c r="RCU2" i="10"/>
  <c r="RCY2" i="10"/>
  <c r="RCZ2" i="10"/>
  <c r="RDD2" i="10"/>
  <c r="RDE2" i="10"/>
  <c r="RDI2" i="10"/>
  <c r="RDJ2" i="10"/>
  <c r="RDN2" i="10"/>
  <c r="RDO2" i="10"/>
  <c r="RDS2" i="10"/>
  <c r="RDT2" i="10"/>
  <c r="RDX2" i="10"/>
  <c r="RDY2" i="10"/>
  <c r="REC2" i="10"/>
  <c r="RED2" i="10"/>
  <c r="REH2" i="10"/>
  <c r="REI2" i="10"/>
  <c r="REM2" i="10"/>
  <c r="REN2" i="10"/>
  <c r="RER2" i="10"/>
  <c r="RES2" i="10"/>
  <c r="REW2" i="10"/>
  <c r="REX2" i="10"/>
  <c r="RFB2" i="10"/>
  <c r="RFC2" i="10"/>
  <c r="RFG2" i="10"/>
  <c r="RFH2" i="10"/>
  <c r="RFL2" i="10"/>
  <c r="RFM2" i="10"/>
  <c r="RFQ2" i="10"/>
  <c r="RFR2" i="10"/>
  <c r="RFV2" i="10"/>
  <c r="RFW2" i="10"/>
  <c r="RGA2" i="10"/>
  <c r="RGB2" i="10"/>
  <c r="RGF2" i="10"/>
  <c r="RGG2" i="10"/>
  <c r="RGK2" i="10"/>
  <c r="RGL2" i="10"/>
  <c r="RGP2" i="10"/>
  <c r="RGQ2" i="10"/>
  <c r="RGU2" i="10"/>
  <c r="RGV2" i="10"/>
  <c r="RGZ2" i="10"/>
  <c r="RHA2" i="10"/>
  <c r="RHE2" i="10"/>
  <c r="RHF2" i="10"/>
  <c r="RHJ2" i="10"/>
  <c r="RHK2" i="10"/>
  <c r="RHO2" i="10"/>
  <c r="RHP2" i="10"/>
  <c r="RHT2" i="10"/>
  <c r="RHU2" i="10"/>
  <c r="RHY2" i="10"/>
  <c r="RHZ2" i="10"/>
  <c r="RID2" i="10"/>
  <c r="RIE2" i="10"/>
  <c r="RII2" i="10"/>
  <c r="RIJ2" i="10"/>
  <c r="RIN2" i="10"/>
  <c r="RIO2" i="10"/>
  <c r="RIS2" i="10"/>
  <c r="RIT2" i="10"/>
  <c r="RIX2" i="10"/>
  <c r="RIY2" i="10"/>
  <c r="RJC2" i="10"/>
  <c r="RJD2" i="10"/>
  <c r="RJH2" i="10"/>
  <c r="RJI2" i="10"/>
  <c r="RJM2" i="10"/>
  <c r="RJN2" i="10"/>
  <c r="RJR2" i="10"/>
  <c r="RJS2" i="10"/>
  <c r="RJW2" i="10"/>
  <c r="RJX2" i="10"/>
  <c r="RKB2" i="10"/>
  <c r="RKC2" i="10"/>
  <c r="RKG2" i="10"/>
  <c r="RKH2" i="10"/>
  <c r="RKL2" i="10"/>
  <c r="RKM2" i="10"/>
  <c r="RKQ2" i="10"/>
  <c r="RKR2" i="10"/>
  <c r="RKV2" i="10"/>
  <c r="RKW2" i="10"/>
  <c r="RLA2" i="10"/>
  <c r="RLB2" i="10"/>
  <c r="RLF2" i="10"/>
  <c r="RLG2" i="10"/>
  <c r="RLK2" i="10"/>
  <c r="RLL2" i="10"/>
  <c r="RLP2" i="10"/>
  <c r="RLQ2" i="10"/>
  <c r="RLU2" i="10"/>
  <c r="RLV2" i="10"/>
  <c r="RLZ2" i="10"/>
  <c r="RMA2" i="10"/>
  <c r="RME2" i="10"/>
  <c r="RMF2" i="10"/>
  <c r="RMJ2" i="10"/>
  <c r="RMK2" i="10"/>
  <c r="RMO2" i="10"/>
  <c r="RMP2" i="10"/>
  <c r="RMT2" i="10"/>
  <c r="RMU2" i="10"/>
  <c r="RMY2" i="10"/>
  <c r="RMZ2" i="10"/>
  <c r="RND2" i="10"/>
  <c r="RNE2" i="10"/>
  <c r="RNI2" i="10"/>
  <c r="RNJ2" i="10"/>
  <c r="RNN2" i="10"/>
  <c r="RNO2" i="10"/>
  <c r="RNS2" i="10"/>
  <c r="RNT2" i="10"/>
  <c r="RNX2" i="10"/>
  <c r="RNY2" i="10"/>
  <c r="ROC2" i="10"/>
  <c r="ROD2" i="10"/>
  <c r="ROH2" i="10"/>
  <c r="ROI2" i="10"/>
  <c r="ROM2" i="10"/>
  <c r="RON2" i="10"/>
  <c r="ROR2" i="10"/>
  <c r="ROS2" i="10"/>
  <c r="ROW2" i="10"/>
  <c r="ROX2" i="10"/>
  <c r="RPB2" i="10"/>
  <c r="RPC2" i="10"/>
  <c r="RPG2" i="10"/>
  <c r="RPH2" i="10"/>
  <c r="RPL2" i="10"/>
  <c r="RPM2" i="10"/>
  <c r="RPQ2" i="10"/>
  <c r="RPR2" i="10"/>
  <c r="RPV2" i="10"/>
  <c r="RPW2" i="10"/>
  <c r="RQA2" i="10"/>
  <c r="RQB2" i="10"/>
  <c r="RQF2" i="10"/>
  <c r="RQG2" i="10"/>
  <c r="RQK2" i="10"/>
  <c r="RQL2" i="10"/>
  <c r="RQP2" i="10"/>
  <c r="RQQ2" i="10"/>
  <c r="RQU2" i="10"/>
  <c r="RQV2" i="10"/>
  <c r="RQZ2" i="10"/>
  <c r="RRA2" i="10"/>
  <c r="RRE2" i="10"/>
  <c r="RRF2" i="10"/>
  <c r="RRJ2" i="10"/>
  <c r="RRK2" i="10"/>
  <c r="RRO2" i="10"/>
  <c r="RRP2" i="10"/>
  <c r="RRT2" i="10"/>
  <c r="RRU2" i="10"/>
  <c r="RRY2" i="10"/>
  <c r="RRZ2" i="10"/>
  <c r="RSD2" i="10"/>
  <c r="RSE2" i="10"/>
  <c r="RSI2" i="10"/>
  <c r="RSJ2" i="10"/>
  <c r="RSN2" i="10"/>
  <c r="RSO2" i="10"/>
  <c r="RSS2" i="10"/>
  <c r="RST2" i="10"/>
  <c r="RSX2" i="10"/>
  <c r="RSY2" i="10"/>
  <c r="RTC2" i="10"/>
  <c r="RTD2" i="10"/>
  <c r="RTH2" i="10"/>
  <c r="RTI2" i="10"/>
  <c r="RTM2" i="10"/>
  <c r="RTN2" i="10"/>
  <c r="RTR2" i="10"/>
  <c r="RTS2" i="10"/>
  <c r="RTW2" i="10"/>
  <c r="RTX2" i="10"/>
  <c r="RUB2" i="10"/>
  <c r="RUC2" i="10"/>
  <c r="RUG2" i="10"/>
  <c r="RUH2" i="10"/>
  <c r="RUL2" i="10"/>
  <c r="RUM2" i="10"/>
  <c r="RUQ2" i="10"/>
  <c r="RUR2" i="10"/>
  <c r="RUV2" i="10"/>
  <c r="RUW2" i="10"/>
  <c r="RVA2" i="10"/>
  <c r="RVB2" i="10"/>
  <c r="RVF2" i="10"/>
  <c r="RVG2" i="10"/>
  <c r="RVK2" i="10"/>
  <c r="RVL2" i="10"/>
  <c r="RVP2" i="10"/>
  <c r="RVQ2" i="10"/>
  <c r="RVU2" i="10"/>
  <c r="RVV2" i="10"/>
  <c r="RVZ2" i="10"/>
  <c r="RWA2" i="10"/>
  <c r="RWE2" i="10"/>
  <c r="RWF2" i="10"/>
  <c r="RWJ2" i="10"/>
  <c r="RWK2" i="10"/>
  <c r="RWO2" i="10"/>
  <c r="RWP2" i="10"/>
  <c r="RWT2" i="10"/>
  <c r="RWU2" i="10"/>
  <c r="RWY2" i="10"/>
  <c r="RWZ2" i="10"/>
  <c r="RXD2" i="10"/>
  <c r="RXE2" i="10"/>
  <c r="RXI2" i="10"/>
  <c r="RXJ2" i="10"/>
  <c r="RXN2" i="10"/>
  <c r="RXO2" i="10"/>
  <c r="RXS2" i="10"/>
  <c r="RXT2" i="10"/>
  <c r="RXX2" i="10"/>
  <c r="RXY2" i="10"/>
  <c r="RYC2" i="10"/>
  <c r="RYD2" i="10"/>
  <c r="RYH2" i="10"/>
  <c r="RYI2" i="10"/>
  <c r="RYM2" i="10"/>
  <c r="RYN2" i="10"/>
  <c r="RYR2" i="10"/>
  <c r="RYS2" i="10"/>
  <c r="RYW2" i="10"/>
  <c r="RYX2" i="10"/>
  <c r="RZB2" i="10"/>
  <c r="RZC2" i="10"/>
  <c r="RZG2" i="10"/>
  <c r="RZH2" i="10"/>
  <c r="RZL2" i="10"/>
  <c r="RZM2" i="10"/>
  <c r="RZQ2" i="10"/>
  <c r="RZR2" i="10"/>
  <c r="RZV2" i="10"/>
  <c r="RZW2" i="10"/>
  <c r="SAA2" i="10"/>
  <c r="SAB2" i="10"/>
  <c r="SAF2" i="10"/>
  <c r="SAG2" i="10"/>
  <c r="SAK2" i="10"/>
  <c r="SAL2" i="10"/>
  <c r="SAP2" i="10"/>
  <c r="SAQ2" i="10"/>
  <c r="SAU2" i="10"/>
  <c r="SAV2" i="10"/>
  <c r="SAZ2" i="10"/>
  <c r="SBA2" i="10"/>
  <c r="SBE2" i="10"/>
  <c r="SBF2" i="10"/>
  <c r="SBJ2" i="10"/>
  <c r="SBK2" i="10"/>
  <c r="SBO2" i="10"/>
  <c r="SBP2" i="10"/>
  <c r="SBT2" i="10"/>
  <c r="SBU2" i="10"/>
  <c r="SBY2" i="10"/>
  <c r="SBZ2" i="10"/>
  <c r="SCD2" i="10"/>
  <c r="SCE2" i="10"/>
  <c r="SCI2" i="10"/>
  <c r="SCJ2" i="10"/>
  <c r="SCN2" i="10"/>
  <c r="SCO2" i="10"/>
  <c r="SCS2" i="10"/>
  <c r="SCT2" i="10"/>
  <c r="SCX2" i="10"/>
  <c r="SCY2" i="10"/>
  <c r="SDC2" i="10"/>
  <c r="SDD2" i="10"/>
  <c r="SDH2" i="10"/>
  <c r="SDI2" i="10"/>
  <c r="SDM2" i="10"/>
  <c r="SDN2" i="10"/>
  <c r="SDR2" i="10"/>
  <c r="SDS2" i="10"/>
  <c r="SDW2" i="10"/>
  <c r="SDX2" i="10"/>
  <c r="SEB2" i="10"/>
  <c r="SEC2" i="10"/>
  <c r="SEG2" i="10"/>
  <c r="SEH2" i="10"/>
  <c r="SEL2" i="10"/>
  <c r="SEM2" i="10"/>
  <c r="SEQ2" i="10"/>
  <c r="SER2" i="10"/>
  <c r="SEV2" i="10"/>
  <c r="SEW2" i="10"/>
  <c r="SFA2" i="10"/>
  <c r="SFB2" i="10"/>
  <c r="SFF2" i="10"/>
  <c r="SFG2" i="10"/>
  <c r="SFK2" i="10"/>
  <c r="SFL2" i="10"/>
  <c r="SFP2" i="10"/>
  <c r="SFQ2" i="10"/>
  <c r="SFU2" i="10"/>
  <c r="SFV2" i="10"/>
  <c r="SFZ2" i="10"/>
  <c r="SGA2" i="10"/>
  <c r="SGE2" i="10"/>
  <c r="SGF2" i="10"/>
  <c r="SGJ2" i="10"/>
  <c r="SGK2" i="10"/>
  <c r="SGO2" i="10"/>
  <c r="SGP2" i="10"/>
  <c r="SGT2" i="10"/>
  <c r="SGU2" i="10"/>
  <c r="SGY2" i="10"/>
  <c r="SGZ2" i="10"/>
  <c r="SHD2" i="10"/>
  <c r="SHE2" i="10"/>
  <c r="SHI2" i="10"/>
  <c r="SHJ2" i="10"/>
  <c r="SHN2" i="10"/>
  <c r="SHO2" i="10"/>
  <c r="SHS2" i="10"/>
  <c r="SHT2" i="10"/>
  <c r="SHX2" i="10"/>
  <c r="SHY2" i="10"/>
  <c r="SIC2" i="10"/>
  <c r="SID2" i="10"/>
  <c r="SIH2" i="10"/>
  <c r="SII2" i="10"/>
  <c r="SIM2" i="10"/>
  <c r="SIN2" i="10"/>
  <c r="SIR2" i="10"/>
  <c r="SIS2" i="10"/>
  <c r="SIW2" i="10"/>
  <c r="SIX2" i="10"/>
  <c r="SJB2" i="10"/>
  <c r="SJC2" i="10"/>
  <c r="SJG2" i="10"/>
  <c r="SJH2" i="10"/>
  <c r="SJL2" i="10"/>
  <c r="SJM2" i="10"/>
  <c r="SJQ2" i="10"/>
  <c r="SJR2" i="10"/>
  <c r="SJV2" i="10"/>
  <c r="SJW2" i="10"/>
  <c r="SKA2" i="10"/>
  <c r="SKB2" i="10"/>
  <c r="SKF2" i="10"/>
  <c r="SKG2" i="10"/>
  <c r="SKK2" i="10"/>
  <c r="SKL2" i="10"/>
  <c r="SKP2" i="10"/>
  <c r="SKQ2" i="10"/>
  <c r="SKU2" i="10"/>
  <c r="SKV2" i="10"/>
  <c r="SKZ2" i="10"/>
  <c r="SLA2" i="10"/>
  <c r="SLE2" i="10"/>
  <c r="SLF2" i="10"/>
  <c r="SLJ2" i="10"/>
  <c r="SLK2" i="10"/>
  <c r="SLO2" i="10"/>
  <c r="SLP2" i="10"/>
  <c r="SLT2" i="10"/>
  <c r="SLU2" i="10"/>
  <c r="SLY2" i="10"/>
  <c r="SLZ2" i="10"/>
  <c r="SMD2" i="10"/>
  <c r="SME2" i="10"/>
  <c r="SMI2" i="10"/>
  <c r="SMJ2" i="10"/>
  <c r="SMN2" i="10"/>
  <c r="SMO2" i="10"/>
  <c r="SMS2" i="10"/>
  <c r="SMT2" i="10"/>
  <c r="SMX2" i="10"/>
  <c r="SMY2" i="10"/>
  <c r="SNC2" i="10"/>
  <c r="SND2" i="10"/>
  <c r="SNH2" i="10"/>
  <c r="SNI2" i="10"/>
  <c r="SNM2" i="10"/>
  <c r="SNN2" i="10"/>
  <c r="SNR2" i="10"/>
  <c r="SNS2" i="10"/>
  <c r="SNW2" i="10"/>
  <c r="SNX2" i="10"/>
  <c r="SOB2" i="10"/>
  <c r="SOC2" i="10"/>
  <c r="SOG2" i="10"/>
  <c r="SOH2" i="10"/>
  <c r="SOL2" i="10"/>
  <c r="SOM2" i="10"/>
  <c r="SOQ2" i="10"/>
  <c r="SOR2" i="10"/>
  <c r="SOV2" i="10"/>
  <c r="SOW2" i="10"/>
  <c r="SPA2" i="10"/>
  <c r="SPB2" i="10"/>
  <c r="SPF2" i="10"/>
  <c r="SPG2" i="10"/>
  <c r="SPK2" i="10"/>
  <c r="SPL2" i="10"/>
  <c r="SPP2" i="10"/>
  <c r="SPQ2" i="10"/>
  <c r="SPU2" i="10"/>
  <c r="SPV2" i="10"/>
  <c r="SPZ2" i="10"/>
  <c r="SQA2" i="10"/>
  <c r="SQE2" i="10"/>
  <c r="SQF2" i="10"/>
  <c r="SQJ2" i="10"/>
  <c r="SQK2" i="10"/>
  <c r="SQO2" i="10"/>
  <c r="SQP2" i="10"/>
  <c r="SQT2" i="10"/>
  <c r="SQU2" i="10"/>
  <c r="SQY2" i="10"/>
  <c r="SQZ2" i="10"/>
  <c r="SRD2" i="10"/>
  <c r="SRE2" i="10"/>
  <c r="SRI2" i="10"/>
  <c r="SRJ2" i="10"/>
  <c r="SRN2" i="10"/>
  <c r="SRO2" i="10"/>
  <c r="SRS2" i="10"/>
  <c r="SRT2" i="10"/>
  <c r="SRX2" i="10"/>
  <c r="SRY2" i="10"/>
  <c r="SSC2" i="10"/>
  <c r="SSD2" i="10"/>
  <c r="SSH2" i="10"/>
  <c r="SSI2" i="10"/>
  <c r="SSM2" i="10"/>
  <c r="SSN2" i="10"/>
  <c r="SSR2" i="10"/>
  <c r="SSS2" i="10"/>
  <c r="SSW2" i="10"/>
  <c r="SSX2" i="10"/>
  <c r="STB2" i="10"/>
  <c r="STC2" i="10"/>
  <c r="STG2" i="10"/>
  <c r="STH2" i="10"/>
  <c r="STL2" i="10"/>
  <c r="STM2" i="10"/>
  <c r="STQ2" i="10"/>
  <c r="STR2" i="10"/>
  <c r="STV2" i="10"/>
  <c r="STW2" i="10"/>
  <c r="SUA2" i="10"/>
  <c r="SUB2" i="10"/>
  <c r="SUF2" i="10"/>
  <c r="SUG2" i="10"/>
  <c r="SUK2" i="10"/>
  <c r="SUL2" i="10"/>
  <c r="SUP2" i="10"/>
  <c r="SUQ2" i="10"/>
  <c r="SUU2" i="10"/>
  <c r="SUV2" i="10"/>
  <c r="SUZ2" i="10"/>
  <c r="SVA2" i="10"/>
  <c r="SVE2" i="10"/>
  <c r="SVF2" i="10"/>
  <c r="SVJ2" i="10"/>
  <c r="SVK2" i="10"/>
  <c r="SVO2" i="10"/>
  <c r="SVP2" i="10"/>
  <c r="SVT2" i="10"/>
  <c r="SVU2" i="10"/>
  <c r="SVY2" i="10"/>
  <c r="SVZ2" i="10"/>
  <c r="SWD2" i="10"/>
  <c r="SWE2" i="10"/>
  <c r="SWI2" i="10"/>
  <c r="SWJ2" i="10"/>
  <c r="SWN2" i="10"/>
  <c r="SWO2" i="10"/>
  <c r="SWS2" i="10"/>
  <c r="SWT2" i="10"/>
  <c r="SWX2" i="10"/>
  <c r="SWY2" i="10"/>
  <c r="SXC2" i="10"/>
  <c r="SXD2" i="10"/>
  <c r="SXH2" i="10"/>
  <c r="SXI2" i="10"/>
  <c r="SXM2" i="10"/>
  <c r="SXN2" i="10"/>
  <c r="SXR2" i="10"/>
  <c r="SXS2" i="10"/>
  <c r="SXW2" i="10"/>
  <c r="SXX2" i="10"/>
  <c r="SYB2" i="10"/>
  <c r="SYC2" i="10"/>
  <c r="SYG2" i="10"/>
  <c r="SYH2" i="10"/>
  <c r="SYL2" i="10"/>
  <c r="SYM2" i="10"/>
  <c r="SYQ2" i="10"/>
  <c r="SYR2" i="10"/>
  <c r="SYV2" i="10"/>
  <c r="SYW2" i="10"/>
  <c r="SZA2" i="10"/>
  <c r="SZB2" i="10"/>
  <c r="SZF2" i="10"/>
  <c r="SZG2" i="10"/>
  <c r="SZK2" i="10"/>
  <c r="SZL2" i="10"/>
  <c r="SZP2" i="10"/>
  <c r="SZQ2" i="10"/>
  <c r="SZU2" i="10"/>
  <c r="SZV2" i="10"/>
  <c r="SZZ2" i="10"/>
  <c r="TAA2" i="10"/>
  <c r="TAE2" i="10"/>
  <c r="TAF2" i="10"/>
  <c r="TAJ2" i="10"/>
  <c r="TAK2" i="10"/>
  <c r="TAO2" i="10"/>
  <c r="TAP2" i="10"/>
  <c r="TAT2" i="10"/>
  <c r="TAU2" i="10"/>
  <c r="TAY2" i="10"/>
  <c r="TAZ2" i="10"/>
  <c r="TBD2" i="10"/>
  <c r="TBE2" i="10"/>
  <c r="TBI2" i="10"/>
  <c r="TBJ2" i="10"/>
  <c r="TBN2" i="10"/>
  <c r="TBO2" i="10"/>
  <c r="TBS2" i="10"/>
  <c r="TBT2" i="10"/>
  <c r="TBX2" i="10"/>
  <c r="TBY2" i="10"/>
  <c r="TCC2" i="10"/>
  <c r="TCD2" i="10"/>
  <c r="TCH2" i="10"/>
  <c r="TCI2" i="10"/>
  <c r="TCM2" i="10"/>
  <c r="TCN2" i="10"/>
  <c r="TCR2" i="10"/>
  <c r="TCS2" i="10"/>
  <c r="TCW2" i="10"/>
  <c r="TCX2" i="10"/>
  <c r="TDB2" i="10"/>
  <c r="TDC2" i="10"/>
  <c r="TDG2" i="10"/>
  <c r="TDH2" i="10"/>
  <c r="TDL2" i="10"/>
  <c r="TDM2" i="10"/>
  <c r="TDQ2" i="10"/>
  <c r="TDR2" i="10"/>
  <c r="TDV2" i="10"/>
  <c r="TDW2" i="10"/>
  <c r="TEA2" i="10"/>
  <c r="TEB2" i="10"/>
  <c r="TEF2" i="10"/>
  <c r="TEG2" i="10"/>
  <c r="TEK2" i="10"/>
  <c r="TEL2" i="10"/>
  <c r="TEP2" i="10"/>
  <c r="TEQ2" i="10"/>
  <c r="TEU2" i="10"/>
  <c r="TEV2" i="10"/>
  <c r="TEZ2" i="10"/>
  <c r="TFA2" i="10"/>
  <c r="TFE2" i="10"/>
  <c r="TFF2" i="10"/>
  <c r="TFJ2" i="10"/>
  <c r="TFK2" i="10"/>
  <c r="TFO2" i="10"/>
  <c r="TFP2" i="10"/>
  <c r="TFT2" i="10"/>
  <c r="TFU2" i="10"/>
  <c r="TFY2" i="10"/>
  <c r="TFZ2" i="10"/>
  <c r="TGD2" i="10"/>
  <c r="TGE2" i="10"/>
  <c r="TGI2" i="10"/>
  <c r="TGJ2" i="10"/>
  <c r="TGN2" i="10"/>
  <c r="TGO2" i="10"/>
  <c r="TGS2" i="10"/>
  <c r="TGT2" i="10"/>
  <c r="TGX2" i="10"/>
  <c r="TGY2" i="10"/>
  <c r="THC2" i="10"/>
  <c r="THD2" i="10"/>
  <c r="THH2" i="10"/>
  <c r="THI2" i="10"/>
  <c r="THM2" i="10"/>
  <c r="THN2" i="10"/>
  <c r="THR2" i="10"/>
  <c r="THS2" i="10"/>
  <c r="THW2" i="10"/>
  <c r="THX2" i="10"/>
  <c r="TIB2" i="10"/>
  <c r="TIC2" i="10"/>
  <c r="TIG2" i="10"/>
  <c r="TIH2" i="10"/>
  <c r="TIL2" i="10"/>
  <c r="TIM2" i="10"/>
  <c r="TIQ2" i="10"/>
  <c r="TIR2" i="10"/>
  <c r="TIV2" i="10"/>
  <c r="TIW2" i="10"/>
  <c r="TJA2" i="10"/>
  <c r="TJB2" i="10"/>
  <c r="TJF2" i="10"/>
  <c r="TJG2" i="10"/>
  <c r="TJK2" i="10"/>
  <c r="TJL2" i="10"/>
  <c r="TJP2" i="10"/>
  <c r="TJQ2" i="10"/>
  <c r="TJU2" i="10"/>
  <c r="TJV2" i="10"/>
  <c r="TJZ2" i="10"/>
  <c r="TKA2" i="10"/>
  <c r="TKE2" i="10"/>
  <c r="TKF2" i="10"/>
  <c r="TKJ2" i="10"/>
  <c r="TKK2" i="10"/>
  <c r="TKO2" i="10"/>
  <c r="TKP2" i="10"/>
  <c r="TKT2" i="10"/>
  <c r="TKU2" i="10"/>
  <c r="TKY2" i="10"/>
  <c r="TKZ2" i="10"/>
  <c r="TLD2" i="10"/>
  <c r="TLE2" i="10"/>
  <c r="TLI2" i="10"/>
  <c r="TLJ2" i="10"/>
  <c r="TLN2" i="10"/>
  <c r="TLO2" i="10"/>
  <c r="TLS2" i="10"/>
  <c r="TLT2" i="10"/>
  <c r="TLX2" i="10"/>
  <c r="TLY2" i="10"/>
  <c r="TMC2" i="10"/>
  <c r="TMD2" i="10"/>
  <c r="TMH2" i="10"/>
  <c r="TMI2" i="10"/>
  <c r="TMM2" i="10"/>
  <c r="TMN2" i="10"/>
  <c r="TMR2" i="10"/>
  <c r="TMS2" i="10"/>
  <c r="TMW2" i="10"/>
  <c r="TMX2" i="10"/>
  <c r="TNB2" i="10"/>
  <c r="TNC2" i="10"/>
  <c r="TNG2" i="10"/>
  <c r="TNH2" i="10"/>
  <c r="TNL2" i="10"/>
  <c r="TNM2" i="10"/>
  <c r="TNQ2" i="10"/>
  <c r="TNR2" i="10"/>
  <c r="TNV2" i="10"/>
  <c r="TNW2" i="10"/>
  <c r="TOA2" i="10"/>
  <c r="TOB2" i="10"/>
  <c r="TOF2" i="10"/>
  <c r="TOG2" i="10"/>
  <c r="TOK2" i="10"/>
  <c r="TOL2" i="10"/>
  <c r="TOP2" i="10"/>
  <c r="TOQ2" i="10"/>
  <c r="TOU2" i="10"/>
  <c r="TOV2" i="10"/>
  <c r="TOZ2" i="10"/>
  <c r="TPA2" i="10"/>
  <c r="TPE2" i="10"/>
  <c r="TPF2" i="10"/>
  <c r="TPJ2" i="10"/>
  <c r="TPK2" i="10"/>
  <c r="TPO2" i="10"/>
  <c r="TPP2" i="10"/>
  <c r="TPT2" i="10"/>
  <c r="TPU2" i="10"/>
  <c r="TPY2" i="10"/>
  <c r="TPZ2" i="10"/>
  <c r="TQD2" i="10"/>
  <c r="TQE2" i="10"/>
  <c r="TQI2" i="10"/>
  <c r="TQJ2" i="10"/>
  <c r="TQN2" i="10"/>
  <c r="TQO2" i="10"/>
  <c r="TQS2" i="10"/>
  <c r="TQT2" i="10"/>
  <c r="TQX2" i="10"/>
  <c r="TQY2" i="10"/>
  <c r="TRC2" i="10"/>
  <c r="TRD2" i="10"/>
  <c r="TRH2" i="10"/>
  <c r="TRI2" i="10"/>
  <c r="TRM2" i="10"/>
  <c r="TRN2" i="10"/>
  <c r="TRR2" i="10"/>
  <c r="TRS2" i="10"/>
  <c r="TRW2" i="10"/>
  <c r="TRX2" i="10"/>
  <c r="TSB2" i="10"/>
  <c r="TSC2" i="10"/>
  <c r="TSG2" i="10"/>
  <c r="TSH2" i="10"/>
  <c r="TSL2" i="10"/>
  <c r="TSM2" i="10"/>
  <c r="TSQ2" i="10"/>
  <c r="TSR2" i="10"/>
  <c r="TSV2" i="10"/>
  <c r="TSW2" i="10"/>
  <c r="TTA2" i="10"/>
  <c r="TTB2" i="10"/>
  <c r="TTF2" i="10"/>
  <c r="TTG2" i="10"/>
  <c r="TTK2" i="10"/>
  <c r="TTL2" i="10"/>
  <c r="TTP2" i="10"/>
  <c r="TTQ2" i="10"/>
  <c r="TTU2" i="10"/>
  <c r="TTV2" i="10"/>
  <c r="TTZ2" i="10"/>
  <c r="TUA2" i="10"/>
  <c r="TUE2" i="10"/>
  <c r="TUF2" i="10"/>
  <c r="TUJ2" i="10"/>
  <c r="TUK2" i="10"/>
  <c r="TUO2" i="10"/>
  <c r="TUP2" i="10"/>
  <c r="TUT2" i="10"/>
  <c r="TUU2" i="10"/>
  <c r="TUY2" i="10"/>
  <c r="TUZ2" i="10"/>
  <c r="TVD2" i="10"/>
  <c r="TVE2" i="10"/>
  <c r="TVI2" i="10"/>
  <c r="TVJ2" i="10"/>
  <c r="TVN2" i="10"/>
  <c r="TVO2" i="10"/>
  <c r="TVS2" i="10"/>
  <c r="TVT2" i="10"/>
  <c r="TVX2" i="10"/>
  <c r="TVY2" i="10"/>
  <c r="TWC2" i="10"/>
  <c r="TWD2" i="10"/>
  <c r="TWH2" i="10"/>
  <c r="TWI2" i="10"/>
  <c r="TWM2" i="10"/>
  <c r="TWN2" i="10"/>
  <c r="TWR2" i="10"/>
  <c r="TWS2" i="10"/>
  <c r="TWW2" i="10"/>
  <c r="TWX2" i="10"/>
  <c r="TXB2" i="10"/>
  <c r="TXC2" i="10"/>
  <c r="TXG2" i="10"/>
  <c r="TXH2" i="10"/>
  <c r="TXL2" i="10"/>
  <c r="TXM2" i="10"/>
  <c r="TXQ2" i="10"/>
  <c r="TXR2" i="10"/>
  <c r="TXV2" i="10"/>
  <c r="TXW2" i="10"/>
  <c r="TYA2" i="10"/>
  <c r="TYB2" i="10"/>
  <c r="TYF2" i="10"/>
  <c r="TYG2" i="10"/>
  <c r="TYK2" i="10"/>
  <c r="TYL2" i="10"/>
  <c r="TYP2" i="10"/>
  <c r="TYQ2" i="10"/>
  <c r="TYU2" i="10"/>
  <c r="TYV2" i="10"/>
  <c r="TYZ2" i="10"/>
  <c r="TZA2" i="10"/>
  <c r="TZE2" i="10"/>
  <c r="TZF2" i="10"/>
  <c r="TZJ2" i="10"/>
  <c r="TZK2" i="10"/>
  <c r="TZO2" i="10"/>
  <c r="TZP2" i="10"/>
  <c r="TZT2" i="10"/>
  <c r="TZU2" i="10"/>
  <c r="TZY2" i="10"/>
  <c r="TZZ2" i="10"/>
  <c r="UAD2" i="10"/>
  <c r="UAE2" i="10"/>
  <c r="UAI2" i="10"/>
  <c r="UAJ2" i="10"/>
  <c r="UAN2" i="10"/>
  <c r="UAO2" i="10"/>
  <c r="UAS2" i="10"/>
  <c r="UAT2" i="10"/>
  <c r="UAX2" i="10"/>
  <c r="UAY2" i="10"/>
  <c r="UBC2" i="10"/>
  <c r="UBD2" i="10"/>
  <c r="UBH2" i="10"/>
  <c r="UBI2" i="10"/>
  <c r="UBM2" i="10"/>
  <c r="UBN2" i="10"/>
  <c r="UBR2" i="10"/>
  <c r="UBS2" i="10"/>
  <c r="UBW2" i="10"/>
  <c r="UBX2" i="10"/>
  <c r="UCB2" i="10"/>
  <c r="UCC2" i="10"/>
  <c r="UCG2" i="10"/>
  <c r="UCH2" i="10"/>
  <c r="UCL2" i="10"/>
  <c r="UCM2" i="10"/>
  <c r="UCQ2" i="10"/>
  <c r="UCR2" i="10"/>
  <c r="UCV2" i="10"/>
  <c r="UCW2" i="10"/>
  <c r="UDA2" i="10"/>
  <c r="UDB2" i="10"/>
  <c r="UDF2" i="10"/>
  <c r="UDG2" i="10"/>
  <c r="UDK2" i="10"/>
  <c r="UDL2" i="10"/>
  <c r="UDP2" i="10"/>
  <c r="UDQ2" i="10"/>
  <c r="UDU2" i="10"/>
  <c r="UDV2" i="10"/>
  <c r="UDZ2" i="10"/>
  <c r="UEA2" i="10"/>
  <c r="UEE2" i="10"/>
  <c r="UEF2" i="10"/>
  <c r="UEJ2" i="10"/>
  <c r="UEK2" i="10"/>
  <c r="UEO2" i="10"/>
  <c r="UEP2" i="10"/>
  <c r="UET2" i="10"/>
  <c r="UEU2" i="10"/>
  <c r="UEY2" i="10"/>
  <c r="UEZ2" i="10"/>
  <c r="UFD2" i="10"/>
  <c r="UFE2" i="10"/>
  <c r="UFI2" i="10"/>
  <c r="UFJ2" i="10"/>
  <c r="UFN2" i="10"/>
  <c r="UFO2" i="10"/>
  <c r="UFS2" i="10"/>
  <c r="UFT2" i="10"/>
  <c r="UFX2" i="10"/>
  <c r="UFY2" i="10"/>
  <c r="UGC2" i="10"/>
  <c r="UGD2" i="10"/>
  <c r="UGH2" i="10"/>
  <c r="UGI2" i="10"/>
  <c r="UGM2" i="10"/>
  <c r="UGN2" i="10"/>
  <c r="UGR2" i="10"/>
  <c r="UGS2" i="10"/>
  <c r="UGW2" i="10"/>
  <c r="UGX2" i="10"/>
  <c r="UHB2" i="10"/>
  <c r="UHC2" i="10"/>
  <c r="UHG2" i="10"/>
  <c r="UHH2" i="10"/>
  <c r="UHL2" i="10"/>
  <c r="UHM2" i="10"/>
  <c r="UHQ2" i="10"/>
  <c r="UHR2" i="10"/>
  <c r="UHV2" i="10"/>
  <c r="UHW2" i="10"/>
  <c r="UIA2" i="10"/>
  <c r="UIB2" i="10"/>
  <c r="UIF2" i="10"/>
  <c r="UIG2" i="10"/>
  <c r="UIK2" i="10"/>
  <c r="UIL2" i="10"/>
  <c r="UIP2" i="10"/>
  <c r="UIQ2" i="10"/>
  <c r="UIU2" i="10"/>
  <c r="UIV2" i="10"/>
  <c r="UIZ2" i="10"/>
  <c r="UJA2" i="10"/>
  <c r="UJE2" i="10"/>
  <c r="UJF2" i="10"/>
  <c r="UJJ2" i="10"/>
  <c r="UJK2" i="10"/>
  <c r="UJO2" i="10"/>
  <c r="UJP2" i="10"/>
  <c r="UJT2" i="10"/>
  <c r="UJU2" i="10"/>
  <c r="UJY2" i="10"/>
  <c r="UJZ2" i="10"/>
  <c r="UKD2" i="10"/>
  <c r="UKE2" i="10"/>
  <c r="UKI2" i="10"/>
  <c r="UKJ2" i="10"/>
  <c r="UKN2" i="10"/>
  <c r="UKO2" i="10"/>
  <c r="UKS2" i="10"/>
  <c r="UKT2" i="10"/>
  <c r="UKX2" i="10"/>
  <c r="UKY2" i="10"/>
  <c r="ULC2" i="10"/>
  <c r="ULD2" i="10"/>
  <c r="ULH2" i="10"/>
  <c r="ULI2" i="10"/>
  <c r="ULM2" i="10"/>
  <c r="ULN2" i="10"/>
  <c r="ULR2" i="10"/>
  <c r="ULS2" i="10"/>
  <c r="ULW2" i="10"/>
  <c r="ULX2" i="10"/>
  <c r="UMB2" i="10"/>
  <c r="UMC2" i="10"/>
  <c r="UMG2" i="10"/>
  <c r="UMH2" i="10"/>
  <c r="UML2" i="10"/>
  <c r="UMM2" i="10"/>
  <c r="UMQ2" i="10"/>
  <c r="UMR2" i="10"/>
  <c r="UMV2" i="10"/>
  <c r="UMW2" i="10"/>
  <c r="UNA2" i="10"/>
  <c r="UNB2" i="10"/>
  <c r="UNF2" i="10"/>
  <c r="UNG2" i="10"/>
  <c r="UNK2" i="10"/>
  <c r="UNL2" i="10"/>
  <c r="UNP2" i="10"/>
  <c r="UNQ2" i="10"/>
  <c r="UNU2" i="10"/>
  <c r="UNV2" i="10"/>
  <c r="UNZ2" i="10"/>
  <c r="UOA2" i="10"/>
  <c r="UOE2" i="10"/>
  <c r="UOF2" i="10"/>
  <c r="UOJ2" i="10"/>
  <c r="UOK2" i="10"/>
  <c r="UOO2" i="10"/>
  <c r="UOP2" i="10"/>
  <c r="UOT2" i="10"/>
  <c r="UOU2" i="10"/>
  <c r="UOY2" i="10"/>
  <c r="UOZ2" i="10"/>
  <c r="UPD2" i="10"/>
  <c r="UPE2" i="10"/>
  <c r="UPI2" i="10"/>
  <c r="UPJ2" i="10"/>
  <c r="UPN2" i="10"/>
  <c r="UPO2" i="10"/>
  <c r="UPS2" i="10"/>
  <c r="UPT2" i="10"/>
  <c r="UPX2" i="10"/>
  <c r="UPY2" i="10"/>
  <c r="UQC2" i="10"/>
  <c r="UQD2" i="10"/>
  <c r="UQH2" i="10"/>
  <c r="UQI2" i="10"/>
  <c r="UQM2" i="10"/>
  <c r="UQN2" i="10"/>
  <c r="UQR2" i="10"/>
  <c r="UQS2" i="10"/>
  <c r="UQW2" i="10"/>
  <c r="UQX2" i="10"/>
  <c r="URB2" i="10"/>
  <c r="URC2" i="10"/>
  <c r="URG2" i="10"/>
  <c r="URH2" i="10"/>
  <c r="URL2" i="10"/>
  <c r="URM2" i="10"/>
  <c r="URQ2" i="10"/>
  <c r="URR2" i="10"/>
  <c r="URV2" i="10"/>
  <c r="URW2" i="10"/>
  <c r="USA2" i="10"/>
  <c r="USB2" i="10"/>
  <c r="USF2" i="10"/>
  <c r="USG2" i="10"/>
  <c r="USK2" i="10"/>
  <c r="USL2" i="10"/>
  <c r="USP2" i="10"/>
  <c r="USQ2" i="10"/>
  <c r="USU2" i="10"/>
  <c r="USV2" i="10"/>
  <c r="USZ2" i="10"/>
  <c r="UTA2" i="10"/>
  <c r="UTE2" i="10"/>
  <c r="UTF2" i="10"/>
  <c r="UTJ2" i="10"/>
  <c r="UTK2" i="10"/>
  <c r="UTO2" i="10"/>
  <c r="UTP2" i="10"/>
  <c r="UTT2" i="10"/>
  <c r="UTU2" i="10"/>
  <c r="UTY2" i="10"/>
  <c r="UTZ2" i="10"/>
  <c r="UUD2" i="10"/>
  <c r="UUE2" i="10"/>
  <c r="UUI2" i="10"/>
  <c r="UUJ2" i="10"/>
  <c r="UUN2" i="10"/>
  <c r="UUO2" i="10"/>
  <c r="UUS2" i="10"/>
  <c r="UUT2" i="10"/>
  <c r="UUX2" i="10"/>
  <c r="UUY2" i="10"/>
  <c r="UVC2" i="10"/>
  <c r="UVD2" i="10"/>
  <c r="UVH2" i="10"/>
  <c r="UVI2" i="10"/>
  <c r="UVM2" i="10"/>
  <c r="UVN2" i="10"/>
  <c r="UVR2" i="10"/>
  <c r="UVS2" i="10"/>
  <c r="UVW2" i="10"/>
  <c r="UVX2" i="10"/>
  <c r="UWB2" i="10"/>
  <c r="UWC2" i="10"/>
  <c r="UWG2" i="10"/>
  <c r="UWH2" i="10"/>
  <c r="UWL2" i="10"/>
  <c r="UWM2" i="10"/>
  <c r="UWQ2" i="10"/>
  <c r="UWR2" i="10"/>
  <c r="UWV2" i="10"/>
  <c r="UWW2" i="10"/>
  <c r="UXA2" i="10"/>
  <c r="UXB2" i="10"/>
  <c r="UXF2" i="10"/>
  <c r="UXG2" i="10"/>
  <c r="UXK2" i="10"/>
  <c r="UXL2" i="10"/>
  <c r="UXP2" i="10"/>
  <c r="UXQ2" i="10"/>
  <c r="UXU2" i="10"/>
  <c r="UXV2" i="10"/>
  <c r="UXZ2" i="10"/>
  <c r="UYA2" i="10"/>
  <c r="UYE2" i="10"/>
  <c r="UYF2" i="10"/>
  <c r="UYJ2" i="10"/>
  <c r="UYK2" i="10"/>
  <c r="UYO2" i="10"/>
  <c r="UYP2" i="10"/>
  <c r="UYT2" i="10"/>
  <c r="UYU2" i="10"/>
  <c r="UYY2" i="10"/>
  <c r="UYZ2" i="10"/>
  <c r="UZD2" i="10"/>
  <c r="UZE2" i="10"/>
  <c r="UZI2" i="10"/>
  <c r="UZJ2" i="10"/>
  <c r="UZN2" i="10"/>
  <c r="UZO2" i="10"/>
  <c r="UZS2" i="10"/>
  <c r="UZT2" i="10"/>
  <c r="UZX2" i="10"/>
  <c r="UZY2" i="10"/>
  <c r="VAC2" i="10"/>
  <c r="VAD2" i="10"/>
  <c r="VAH2" i="10"/>
  <c r="VAI2" i="10"/>
  <c r="VAM2" i="10"/>
  <c r="VAN2" i="10"/>
  <c r="VAR2" i="10"/>
  <c r="VAS2" i="10"/>
  <c r="VAW2" i="10"/>
  <c r="VAX2" i="10"/>
  <c r="VBB2" i="10"/>
  <c r="VBC2" i="10"/>
  <c r="VBG2" i="10"/>
  <c r="VBH2" i="10"/>
  <c r="VBL2" i="10"/>
  <c r="VBM2" i="10"/>
  <c r="VBQ2" i="10"/>
  <c r="VBR2" i="10"/>
  <c r="VBV2" i="10"/>
  <c r="VBW2" i="10"/>
  <c r="VCA2" i="10"/>
  <c r="VCB2" i="10"/>
  <c r="VCF2" i="10"/>
  <c r="VCG2" i="10"/>
  <c r="VCK2" i="10"/>
  <c r="VCL2" i="10"/>
  <c r="VCP2" i="10"/>
  <c r="VCQ2" i="10"/>
  <c r="VCU2" i="10"/>
  <c r="VCV2" i="10"/>
  <c r="VCZ2" i="10"/>
  <c r="VDA2" i="10"/>
  <c r="VDE2" i="10"/>
  <c r="VDF2" i="10"/>
  <c r="VDJ2" i="10"/>
  <c r="VDK2" i="10"/>
  <c r="VDO2" i="10"/>
  <c r="VDP2" i="10"/>
  <c r="VDT2" i="10"/>
  <c r="VDU2" i="10"/>
  <c r="VDY2" i="10"/>
  <c r="VDZ2" i="10"/>
  <c r="VED2" i="10"/>
  <c r="VEE2" i="10"/>
  <c r="VEI2" i="10"/>
  <c r="VEJ2" i="10"/>
  <c r="VEN2" i="10"/>
  <c r="VEO2" i="10"/>
  <c r="VES2" i="10"/>
  <c r="VET2" i="10"/>
  <c r="VEX2" i="10"/>
  <c r="VEY2" i="10"/>
  <c r="VFC2" i="10"/>
  <c r="VFD2" i="10"/>
  <c r="VFH2" i="10"/>
  <c r="VFI2" i="10"/>
  <c r="VFM2" i="10"/>
  <c r="VFN2" i="10"/>
  <c r="VFR2" i="10"/>
  <c r="VFS2" i="10"/>
  <c r="VFW2" i="10"/>
  <c r="VFX2" i="10"/>
  <c r="VGB2" i="10"/>
  <c r="VGC2" i="10"/>
  <c r="VGG2" i="10"/>
  <c r="VGH2" i="10"/>
  <c r="VGL2" i="10"/>
  <c r="VGM2" i="10"/>
  <c r="VGQ2" i="10"/>
  <c r="VGR2" i="10"/>
  <c r="VGV2" i="10"/>
  <c r="VGW2" i="10"/>
  <c r="VHA2" i="10"/>
  <c r="VHB2" i="10"/>
  <c r="VHF2" i="10"/>
  <c r="VHG2" i="10"/>
  <c r="VHK2" i="10"/>
  <c r="VHL2" i="10"/>
  <c r="VHP2" i="10"/>
  <c r="VHQ2" i="10"/>
  <c r="VHU2" i="10"/>
  <c r="VHV2" i="10"/>
  <c r="VHZ2" i="10"/>
  <c r="VIA2" i="10"/>
  <c r="VIE2" i="10"/>
  <c r="VIF2" i="10"/>
  <c r="VIJ2" i="10"/>
  <c r="VIK2" i="10"/>
  <c r="VIO2" i="10"/>
  <c r="VIP2" i="10"/>
  <c r="VIT2" i="10"/>
  <c r="VIU2" i="10"/>
  <c r="VIY2" i="10"/>
  <c r="VIZ2" i="10"/>
  <c r="VJD2" i="10"/>
  <c r="VJE2" i="10"/>
  <c r="VJI2" i="10"/>
  <c r="VJJ2" i="10"/>
  <c r="VJN2" i="10"/>
  <c r="VJO2" i="10"/>
  <c r="VJS2" i="10"/>
  <c r="VJT2" i="10"/>
  <c r="VJX2" i="10"/>
  <c r="VJY2" i="10"/>
  <c r="VKC2" i="10"/>
  <c r="VKD2" i="10"/>
  <c r="VKH2" i="10"/>
  <c r="VKI2" i="10"/>
  <c r="VKM2" i="10"/>
  <c r="VKN2" i="10"/>
  <c r="VKR2" i="10"/>
  <c r="VKS2" i="10"/>
  <c r="VKW2" i="10"/>
  <c r="VKX2" i="10"/>
  <c r="VLB2" i="10"/>
  <c r="VLC2" i="10"/>
  <c r="VLG2" i="10"/>
  <c r="VLH2" i="10"/>
  <c r="VLL2" i="10"/>
  <c r="VLM2" i="10"/>
  <c r="VLQ2" i="10"/>
  <c r="VLR2" i="10"/>
  <c r="VLV2" i="10"/>
  <c r="VLW2" i="10"/>
  <c r="VMA2" i="10"/>
  <c r="VMB2" i="10"/>
  <c r="VMF2" i="10"/>
  <c r="VMG2" i="10"/>
  <c r="VMK2" i="10"/>
  <c r="VML2" i="10"/>
  <c r="VMP2" i="10"/>
  <c r="VMQ2" i="10"/>
  <c r="VMU2" i="10"/>
  <c r="VMV2" i="10"/>
  <c r="VMZ2" i="10"/>
  <c r="VNA2" i="10"/>
  <c r="VNE2" i="10"/>
  <c r="VNF2" i="10"/>
  <c r="VNJ2" i="10"/>
  <c r="VNK2" i="10"/>
  <c r="VNO2" i="10"/>
  <c r="VNP2" i="10"/>
  <c r="VNT2" i="10"/>
  <c r="VNU2" i="10"/>
  <c r="VNY2" i="10"/>
  <c r="VNZ2" i="10"/>
  <c r="VOD2" i="10"/>
  <c r="VOE2" i="10"/>
  <c r="VOI2" i="10"/>
  <c r="VOJ2" i="10"/>
  <c r="VON2" i="10"/>
  <c r="VOO2" i="10"/>
  <c r="VOS2" i="10"/>
  <c r="VOT2" i="10"/>
  <c r="VOX2" i="10"/>
  <c r="VOY2" i="10"/>
  <c r="VPC2" i="10"/>
  <c r="VPD2" i="10"/>
  <c r="VPH2" i="10"/>
  <c r="VPI2" i="10"/>
  <c r="VPM2" i="10"/>
  <c r="VPN2" i="10"/>
  <c r="VPR2" i="10"/>
  <c r="VPS2" i="10"/>
  <c r="VPW2" i="10"/>
  <c r="VPX2" i="10"/>
  <c r="VQB2" i="10"/>
  <c r="VQC2" i="10"/>
  <c r="VQG2" i="10"/>
  <c r="VQH2" i="10"/>
  <c r="VQL2" i="10"/>
  <c r="VQM2" i="10"/>
  <c r="VQQ2" i="10"/>
  <c r="VQR2" i="10"/>
  <c r="VQV2" i="10"/>
  <c r="VQW2" i="10"/>
  <c r="VRA2" i="10"/>
  <c r="VRB2" i="10"/>
  <c r="VRF2" i="10"/>
  <c r="VRG2" i="10"/>
  <c r="VRK2" i="10"/>
  <c r="VRL2" i="10"/>
  <c r="VRP2" i="10"/>
  <c r="VRQ2" i="10"/>
  <c r="VRU2" i="10"/>
  <c r="VRV2" i="10"/>
  <c r="VRZ2" i="10"/>
  <c r="VSA2" i="10"/>
  <c r="VSE2" i="10"/>
  <c r="VSF2" i="10"/>
  <c r="VSJ2" i="10"/>
  <c r="VSK2" i="10"/>
  <c r="VSO2" i="10"/>
  <c r="VSP2" i="10"/>
  <c r="VST2" i="10"/>
  <c r="VSU2" i="10"/>
  <c r="VSY2" i="10"/>
  <c r="VSZ2" i="10"/>
  <c r="VTD2" i="10"/>
  <c r="VTE2" i="10"/>
  <c r="VTI2" i="10"/>
  <c r="VTJ2" i="10"/>
  <c r="VTN2" i="10"/>
  <c r="VTO2" i="10"/>
  <c r="VTS2" i="10"/>
  <c r="VTT2" i="10"/>
  <c r="VTX2" i="10"/>
  <c r="VTY2" i="10"/>
  <c r="VUC2" i="10"/>
  <c r="VUD2" i="10"/>
  <c r="VUH2" i="10"/>
  <c r="VUI2" i="10"/>
  <c r="VUM2" i="10"/>
  <c r="VUN2" i="10"/>
  <c r="VUR2" i="10"/>
  <c r="VUS2" i="10"/>
  <c r="VUW2" i="10"/>
  <c r="VUX2" i="10"/>
  <c r="VVB2" i="10"/>
  <c r="VVC2" i="10"/>
  <c r="VVG2" i="10"/>
  <c r="VVH2" i="10"/>
  <c r="VVL2" i="10"/>
  <c r="VVM2" i="10"/>
  <c r="VVQ2" i="10"/>
  <c r="VVR2" i="10"/>
  <c r="VVV2" i="10"/>
  <c r="VVW2" i="10"/>
  <c r="VWA2" i="10"/>
  <c r="VWB2" i="10"/>
  <c r="VWF2" i="10"/>
  <c r="VWG2" i="10"/>
  <c r="VWK2" i="10"/>
  <c r="VWL2" i="10"/>
  <c r="VWP2" i="10"/>
  <c r="VWQ2" i="10"/>
  <c r="VWU2" i="10"/>
  <c r="VWV2" i="10"/>
  <c r="VWZ2" i="10"/>
  <c r="VXA2" i="10"/>
  <c r="VXE2" i="10"/>
  <c r="VXF2" i="10"/>
  <c r="VXJ2" i="10"/>
  <c r="VXK2" i="10"/>
  <c r="VXO2" i="10"/>
  <c r="VXP2" i="10"/>
  <c r="VXT2" i="10"/>
  <c r="VXU2" i="10"/>
  <c r="VXY2" i="10"/>
  <c r="VXZ2" i="10"/>
  <c r="VYD2" i="10"/>
  <c r="VYE2" i="10"/>
  <c r="VYI2" i="10"/>
  <c r="VYJ2" i="10"/>
  <c r="VYN2" i="10"/>
  <c r="VYO2" i="10"/>
  <c r="VYS2" i="10"/>
  <c r="VYT2" i="10"/>
  <c r="VYX2" i="10"/>
  <c r="VYY2" i="10"/>
  <c r="VZC2" i="10"/>
  <c r="VZD2" i="10"/>
  <c r="VZH2" i="10"/>
  <c r="VZI2" i="10"/>
  <c r="VZM2" i="10"/>
  <c r="VZN2" i="10"/>
  <c r="VZR2" i="10"/>
  <c r="VZS2" i="10"/>
  <c r="VZW2" i="10"/>
  <c r="VZX2" i="10"/>
  <c r="WAB2" i="10"/>
  <c r="WAC2" i="10"/>
  <c r="WAG2" i="10"/>
  <c r="WAH2" i="10"/>
  <c r="WAL2" i="10"/>
  <c r="WAM2" i="10"/>
  <c r="WAQ2" i="10"/>
  <c r="WAR2" i="10"/>
  <c r="WAV2" i="10"/>
  <c r="WAW2" i="10"/>
  <c r="WBA2" i="10"/>
  <c r="WBB2" i="10"/>
  <c r="WBF2" i="10"/>
  <c r="WBG2" i="10"/>
  <c r="WBK2" i="10"/>
  <c r="WBL2" i="10"/>
  <c r="WBP2" i="10"/>
  <c r="WBQ2" i="10"/>
  <c r="WBU2" i="10"/>
  <c r="WBV2" i="10"/>
  <c r="WBZ2" i="10"/>
  <c r="WCA2" i="10"/>
  <c r="WCE2" i="10"/>
  <c r="WCF2" i="10"/>
  <c r="WCJ2" i="10"/>
  <c r="WCK2" i="10"/>
  <c r="WCO2" i="10"/>
  <c r="WCP2" i="10"/>
  <c r="WCT2" i="10"/>
  <c r="WCU2" i="10"/>
  <c r="WCY2" i="10"/>
  <c r="WCZ2" i="10"/>
  <c r="WDD2" i="10"/>
  <c r="WDE2" i="10"/>
  <c r="WDI2" i="10"/>
  <c r="WDJ2" i="10"/>
  <c r="WDN2" i="10"/>
  <c r="WDO2" i="10"/>
  <c r="WDS2" i="10"/>
  <c r="WDT2" i="10"/>
  <c r="WDX2" i="10"/>
  <c r="WDY2" i="10"/>
  <c r="WEC2" i="10"/>
  <c r="WED2" i="10"/>
  <c r="WEH2" i="10"/>
  <c r="WEI2" i="10"/>
  <c r="WEM2" i="10"/>
  <c r="WEN2" i="10"/>
  <c r="WER2" i="10"/>
  <c r="WES2" i="10"/>
  <c r="WEW2" i="10"/>
  <c r="WEX2" i="10"/>
  <c r="WFB2" i="10"/>
  <c r="WFC2" i="10"/>
  <c r="WFG2" i="10"/>
  <c r="WFH2" i="10"/>
  <c r="WFL2" i="10"/>
  <c r="WFM2" i="10"/>
  <c r="WFQ2" i="10"/>
  <c r="WFR2" i="10"/>
  <c r="WFV2" i="10"/>
  <c r="WFW2" i="10"/>
  <c r="WGA2" i="10"/>
  <c r="WGB2" i="10"/>
  <c r="WGF2" i="10"/>
  <c r="WGG2" i="10"/>
  <c r="WGK2" i="10"/>
  <c r="WGL2" i="10"/>
  <c r="WGP2" i="10"/>
  <c r="WGQ2" i="10"/>
  <c r="WGU2" i="10"/>
  <c r="WGV2" i="10"/>
  <c r="WGZ2" i="10"/>
  <c r="WHA2" i="10"/>
  <c r="WHE2" i="10"/>
  <c r="WHF2" i="10"/>
  <c r="WHJ2" i="10"/>
  <c r="WHK2" i="10"/>
  <c r="WHO2" i="10"/>
  <c r="WHP2" i="10"/>
  <c r="WHT2" i="10"/>
  <c r="WHU2" i="10"/>
  <c r="WHY2" i="10"/>
  <c r="WHZ2" i="10"/>
  <c r="WID2" i="10"/>
  <c r="WIE2" i="10"/>
  <c r="WII2" i="10"/>
  <c r="WIJ2" i="10"/>
  <c r="WIN2" i="10"/>
  <c r="WIO2" i="10"/>
  <c r="WIS2" i="10"/>
  <c r="WIT2" i="10"/>
  <c r="WIX2" i="10"/>
  <c r="WIY2" i="10"/>
  <c r="WJC2" i="10"/>
  <c r="WJD2" i="10"/>
  <c r="WJH2" i="10"/>
  <c r="WJI2" i="10"/>
  <c r="WJM2" i="10"/>
  <c r="WJN2" i="10"/>
  <c r="WJR2" i="10"/>
  <c r="WJS2" i="10"/>
  <c r="WJW2" i="10"/>
  <c r="WJX2" i="10"/>
  <c r="WKB2" i="10"/>
  <c r="WKC2" i="10"/>
  <c r="WKG2" i="10"/>
  <c r="WKH2" i="10"/>
  <c r="WKL2" i="10"/>
  <c r="WKM2" i="10"/>
  <c r="WKQ2" i="10"/>
  <c r="WKR2" i="10"/>
  <c r="WKV2" i="10"/>
  <c r="WKW2" i="10"/>
  <c r="WLA2" i="10"/>
  <c r="WLB2" i="10"/>
  <c r="WLF2" i="10"/>
  <c r="WLG2" i="10"/>
  <c r="WLK2" i="10"/>
  <c r="WLL2" i="10"/>
  <c r="WLP2" i="10"/>
  <c r="WLQ2" i="10"/>
  <c r="WLU2" i="10"/>
  <c r="WLV2" i="10"/>
  <c r="WLZ2" i="10"/>
  <c r="WMA2" i="10"/>
  <c r="WME2" i="10"/>
  <c r="WMF2" i="10"/>
  <c r="WMJ2" i="10"/>
  <c r="WMK2" i="10"/>
  <c r="WMO2" i="10"/>
  <c r="WMP2" i="10"/>
  <c r="WMT2" i="10"/>
  <c r="WMU2" i="10"/>
  <c r="WMY2" i="10"/>
  <c r="WMZ2" i="10"/>
  <c r="WND2" i="10"/>
  <c r="WNE2" i="10"/>
  <c r="WNI2" i="10"/>
  <c r="WNJ2" i="10"/>
  <c r="WNN2" i="10"/>
  <c r="WNO2" i="10"/>
  <c r="WNS2" i="10"/>
  <c r="WNT2" i="10"/>
  <c r="WNX2" i="10"/>
  <c r="WNY2" i="10"/>
  <c r="WOC2" i="10"/>
  <c r="WOD2" i="10"/>
  <c r="WOH2" i="10"/>
  <c r="WOI2" i="10"/>
  <c r="WOM2" i="10"/>
  <c r="WON2" i="10"/>
  <c r="WOR2" i="10"/>
  <c r="WOS2" i="10"/>
  <c r="WOW2" i="10"/>
  <c r="WOX2" i="10"/>
  <c r="WPB2" i="10"/>
  <c r="WPC2" i="10"/>
  <c r="WPG2" i="10"/>
  <c r="WPH2" i="10"/>
  <c r="WPL2" i="10"/>
  <c r="WPM2" i="10"/>
  <c r="WPQ2" i="10"/>
  <c r="WPR2" i="10"/>
  <c r="WPV2" i="10"/>
  <c r="WPW2" i="10"/>
  <c r="WQA2" i="10"/>
  <c r="WQB2" i="10"/>
  <c r="WQF2" i="10"/>
  <c r="WQG2" i="10"/>
  <c r="WQK2" i="10"/>
  <c r="WQL2" i="10"/>
  <c r="WQP2" i="10"/>
  <c r="WQQ2" i="10"/>
  <c r="WQU2" i="10"/>
  <c r="WQV2" i="10"/>
  <c r="WQZ2" i="10"/>
  <c r="WRA2" i="10"/>
  <c r="WRE2" i="10"/>
  <c r="WRF2" i="10"/>
  <c r="WRJ2" i="10"/>
  <c r="WRK2" i="10"/>
  <c r="WRO2" i="10"/>
  <c r="WRP2" i="10"/>
  <c r="WRT2" i="10"/>
  <c r="WRU2" i="10"/>
  <c r="WRY2" i="10"/>
  <c r="WRZ2" i="10"/>
  <c r="WSD2" i="10"/>
  <c r="WSE2" i="10"/>
  <c r="WSI2" i="10"/>
  <c r="WSJ2" i="10"/>
  <c r="WSN2" i="10"/>
  <c r="WSO2" i="10"/>
  <c r="WSS2" i="10"/>
  <c r="WST2" i="10"/>
  <c r="WSX2" i="10"/>
  <c r="WSY2" i="10"/>
  <c r="WTC2" i="10"/>
  <c r="WTD2" i="10"/>
  <c r="WTH2" i="10"/>
  <c r="WTI2" i="10"/>
  <c r="WTM2" i="10"/>
  <c r="WTN2" i="10"/>
  <c r="WTR2" i="10"/>
  <c r="WTS2" i="10"/>
  <c r="WTW2" i="10"/>
  <c r="WTX2" i="10"/>
  <c r="WUB2" i="10"/>
  <c r="WUC2" i="10"/>
  <c r="WUG2" i="10"/>
  <c r="WUH2" i="10"/>
  <c r="WUL2" i="10"/>
  <c r="WUM2" i="10"/>
  <c r="WUQ2" i="10"/>
  <c r="WUR2" i="10"/>
  <c r="WUV2" i="10"/>
  <c r="WUW2" i="10"/>
  <c r="WVA2" i="10"/>
  <c r="WVB2" i="10"/>
  <c r="WVF2" i="10"/>
  <c r="WVG2" i="10"/>
  <c r="WVK2" i="10"/>
  <c r="WVL2" i="10"/>
  <c r="WVP2" i="10"/>
  <c r="WVQ2" i="10"/>
  <c r="WVU2" i="10"/>
  <c r="WVV2" i="10"/>
  <c r="WVZ2" i="10"/>
  <c r="WWA2" i="10"/>
  <c r="WWE2" i="10"/>
  <c r="WWF2" i="10"/>
  <c r="WWJ2" i="10"/>
  <c r="WWK2" i="10"/>
  <c r="WWO2" i="10"/>
  <c r="WWP2" i="10"/>
  <c r="WWT2" i="10"/>
  <c r="WWU2" i="10"/>
  <c r="WWY2" i="10"/>
  <c r="WWZ2" i="10"/>
  <c r="WXD2" i="10"/>
  <c r="WXE2" i="10"/>
  <c r="WXI2" i="10"/>
  <c r="WXJ2" i="10"/>
  <c r="WXN2" i="10"/>
  <c r="WXO2" i="10"/>
  <c r="WXS2" i="10"/>
  <c r="WXT2" i="10"/>
  <c r="WXX2" i="10"/>
  <c r="WXY2" i="10"/>
  <c r="WYC2" i="10"/>
  <c r="WYD2" i="10"/>
  <c r="WYH2" i="10"/>
  <c r="WYI2" i="10"/>
  <c r="WYM2" i="10"/>
  <c r="WYN2" i="10"/>
  <c r="WYR2" i="10"/>
  <c r="WYS2" i="10"/>
  <c r="WYW2" i="10"/>
  <c r="WYX2" i="10"/>
  <c r="WZB2" i="10"/>
  <c r="WZC2" i="10"/>
  <c r="WZG2" i="10"/>
  <c r="WZH2" i="10"/>
  <c r="WZL2" i="10"/>
  <c r="WZM2" i="10"/>
  <c r="WZQ2" i="10"/>
  <c r="WZR2" i="10"/>
  <c r="WZV2" i="10"/>
  <c r="WZW2" i="10"/>
  <c r="XAA2" i="10"/>
  <c r="XAB2" i="10"/>
  <c r="XAF2" i="10"/>
  <c r="XAG2" i="10"/>
  <c r="XAK2" i="10"/>
  <c r="XAL2" i="10"/>
  <c r="XAP2" i="10"/>
  <c r="XAQ2" i="10"/>
  <c r="XAU2" i="10"/>
  <c r="XAV2" i="10"/>
  <c r="XAZ2" i="10"/>
  <c r="XBA2" i="10"/>
  <c r="XBE2" i="10"/>
  <c r="XBF2" i="10"/>
  <c r="XBJ2" i="10"/>
  <c r="XBK2" i="10"/>
  <c r="XBO2" i="10"/>
  <c r="XBP2" i="10"/>
  <c r="XBT2" i="10"/>
  <c r="XBU2" i="10"/>
  <c r="XBY2" i="10"/>
  <c r="XBZ2" i="10"/>
  <c r="XCD2" i="10"/>
  <c r="XCE2" i="10"/>
  <c r="XCI2" i="10"/>
  <c r="XCJ2" i="10"/>
  <c r="XCN2" i="10"/>
  <c r="XCO2" i="10"/>
  <c r="XCS2" i="10"/>
  <c r="XCT2" i="10"/>
  <c r="XCX2" i="10"/>
  <c r="XCY2" i="10"/>
  <c r="XDC2" i="10"/>
  <c r="XDD2" i="10"/>
  <c r="XDH2" i="10"/>
  <c r="XDI2" i="10"/>
  <c r="XDM2" i="10"/>
  <c r="XDN2" i="10"/>
  <c r="XDR2" i="10"/>
  <c r="XDS2" i="10"/>
  <c r="XDW2" i="10"/>
  <c r="XDX2" i="10"/>
  <c r="XEB2" i="10"/>
  <c r="XEC2" i="10"/>
  <c r="XEG2" i="10"/>
  <c r="XEH2" i="10"/>
  <c r="XEL2" i="10"/>
  <c r="XEM2" i="10"/>
  <c r="XEQ2" i="10"/>
  <c r="XER2" i="10"/>
  <c r="XEV2" i="10"/>
  <c r="XEW2" i="10"/>
  <c r="F3" i="10"/>
  <c r="G3" i="10"/>
  <c r="K3" i="10"/>
  <c r="L3" i="10"/>
  <c r="P3" i="10"/>
  <c r="Q3" i="10"/>
  <c r="U3" i="10"/>
  <c r="V3" i="10"/>
  <c r="Z3" i="10"/>
  <c r="AA3" i="10"/>
  <c r="AE3" i="10"/>
  <c r="AF3" i="10"/>
  <c r="AJ3" i="10"/>
  <c r="AK3" i="10"/>
  <c r="AO3" i="10"/>
  <c r="AP3" i="10"/>
  <c r="AT3" i="10"/>
  <c r="AU3" i="10"/>
  <c r="AY3" i="10"/>
  <c r="AZ3" i="10"/>
  <c r="BD3" i="10"/>
  <c r="BE3" i="10"/>
  <c r="BI3" i="10"/>
  <c r="BJ3" i="10"/>
  <c r="BN3" i="10"/>
  <c r="BO3" i="10"/>
  <c r="BS3" i="10"/>
  <c r="BT3" i="10"/>
  <c r="BX3" i="10"/>
  <c r="BY3" i="10"/>
  <c r="CC3" i="10"/>
  <c r="CD3" i="10"/>
  <c r="CH3" i="10"/>
  <c r="CI3" i="10"/>
  <c r="CM3" i="10"/>
  <c r="CN3" i="10"/>
  <c r="CR3" i="10"/>
  <c r="CS3" i="10"/>
  <c r="CW3" i="10"/>
  <c r="CX3" i="10"/>
  <c r="DB3" i="10"/>
  <c r="DC3" i="10"/>
  <c r="DG3" i="10"/>
  <c r="DH3" i="10"/>
  <c r="DL3" i="10"/>
  <c r="DM3" i="10"/>
  <c r="DQ3" i="10"/>
  <c r="DR3" i="10"/>
  <c r="DV3" i="10"/>
  <c r="DW3" i="10"/>
  <c r="EA3" i="10"/>
  <c r="EB3" i="10"/>
  <c r="EF3" i="10"/>
  <c r="EG3" i="10"/>
  <c r="EK3" i="10"/>
  <c r="EL3" i="10"/>
  <c r="EP3" i="10"/>
  <c r="EQ3" i="10"/>
  <c r="EU3" i="10"/>
  <c r="EV3" i="10"/>
  <c r="EZ3" i="10"/>
  <c r="FA3" i="10"/>
  <c r="FE3" i="10"/>
  <c r="FF3" i="10"/>
  <c r="FJ3" i="10"/>
  <c r="FK3" i="10"/>
  <c r="FO3" i="10"/>
  <c r="FP3" i="10"/>
  <c r="FT3" i="10"/>
  <c r="FU3" i="10"/>
  <c r="FY3" i="10"/>
  <c r="FZ3" i="10"/>
  <c r="GD3" i="10"/>
  <c r="GE3" i="10"/>
  <c r="GI3" i="10"/>
  <c r="GJ3" i="10"/>
  <c r="GN3" i="10"/>
  <c r="GO3" i="10"/>
  <c r="GS3" i="10"/>
  <c r="GT3" i="10"/>
  <c r="GX3" i="10"/>
  <c r="GY3" i="10"/>
  <c r="HC3" i="10"/>
  <c r="HD3" i="10"/>
  <c r="HH3" i="10"/>
  <c r="HI3" i="10"/>
  <c r="HM3" i="10"/>
  <c r="HN3" i="10"/>
  <c r="HR3" i="10"/>
  <c r="HS3" i="10"/>
  <c r="HW3" i="10"/>
  <c r="HX3" i="10"/>
  <c r="IB3" i="10"/>
  <c r="IC3" i="10"/>
  <c r="IG3" i="10"/>
  <c r="IH3" i="10"/>
  <c r="IL3" i="10"/>
  <c r="IM3" i="10"/>
  <c r="IQ3" i="10"/>
  <c r="IR3" i="10"/>
  <c r="IV3" i="10"/>
  <c r="IW3" i="10"/>
  <c r="JA3" i="10"/>
  <c r="JB3" i="10"/>
  <c r="JF3" i="10"/>
  <c r="JG3" i="10"/>
  <c r="JK3" i="10"/>
  <c r="JL3" i="10"/>
  <c r="JP3" i="10"/>
  <c r="JQ3" i="10"/>
  <c r="JU3" i="10"/>
  <c r="JV3" i="10"/>
  <c r="JZ3" i="10"/>
  <c r="KA3" i="10"/>
  <c r="KE3" i="10"/>
  <c r="KF3" i="10"/>
  <c r="KJ3" i="10"/>
  <c r="KK3" i="10"/>
  <c r="KO3" i="10"/>
  <c r="KP3" i="10"/>
  <c r="KT3" i="10"/>
  <c r="KU3" i="10"/>
  <c r="KY3" i="10"/>
  <c r="KZ3" i="10"/>
  <c r="LD3" i="10"/>
  <c r="LE3" i="10"/>
  <c r="LI3" i="10"/>
  <c r="LJ3" i="10"/>
  <c r="LN3" i="10"/>
  <c r="LO3" i="10"/>
  <c r="LS3" i="10"/>
  <c r="LT3" i="10"/>
  <c r="LX3" i="10"/>
  <c r="LY3" i="10"/>
  <c r="MC3" i="10"/>
  <c r="MD3" i="10"/>
  <c r="MH3" i="10"/>
  <c r="MI3" i="10"/>
  <c r="MM3" i="10"/>
  <c r="MN3" i="10"/>
  <c r="MR3" i="10"/>
  <c r="MS3" i="10"/>
  <c r="MW3" i="10"/>
  <c r="MX3" i="10"/>
  <c r="NB3" i="10"/>
  <c r="NC3" i="10"/>
  <c r="NG3" i="10"/>
  <c r="NH3" i="10"/>
  <c r="NL3" i="10"/>
  <c r="NM3" i="10"/>
  <c r="NQ3" i="10"/>
  <c r="NR3" i="10"/>
  <c r="NV3" i="10"/>
  <c r="NW3" i="10"/>
  <c r="OA3" i="10"/>
  <c r="OB3" i="10"/>
  <c r="OF3" i="10"/>
  <c r="OG3" i="10"/>
  <c r="OK3" i="10"/>
  <c r="OL3" i="10"/>
  <c r="OP3" i="10"/>
  <c r="OQ3" i="10"/>
  <c r="OU3" i="10"/>
  <c r="OV3" i="10"/>
  <c r="OZ3" i="10"/>
  <c r="PA3" i="10"/>
  <c r="PE3" i="10"/>
  <c r="PF3" i="10"/>
  <c r="PJ3" i="10"/>
  <c r="PK3" i="10"/>
  <c r="PO3" i="10"/>
  <c r="PP3" i="10"/>
  <c r="PT3" i="10"/>
  <c r="PU3" i="10"/>
  <c r="PY3" i="10"/>
  <c r="PZ3" i="10"/>
  <c r="QD3" i="10"/>
  <c r="QE3" i="10"/>
  <c r="QI3" i="10"/>
  <c r="QJ3" i="10"/>
  <c r="QN3" i="10"/>
  <c r="QO3" i="10"/>
  <c r="QS3" i="10"/>
  <c r="QT3" i="10"/>
  <c r="QX3" i="10"/>
  <c r="QY3" i="10"/>
  <c r="RC3" i="10"/>
  <c r="RD3" i="10"/>
  <c r="RH3" i="10"/>
  <c r="RI3" i="10"/>
  <c r="RM3" i="10"/>
  <c r="RN3" i="10"/>
  <c r="RR3" i="10"/>
  <c r="RS3" i="10"/>
  <c r="RW3" i="10"/>
  <c r="RX3" i="10"/>
  <c r="SB3" i="10"/>
  <c r="SC3" i="10"/>
  <c r="SG3" i="10"/>
  <c r="SH3" i="10"/>
  <c r="SL3" i="10"/>
  <c r="SM3" i="10"/>
  <c r="SQ3" i="10"/>
  <c r="SR3" i="10"/>
  <c r="SV3" i="10"/>
  <c r="SW3" i="10"/>
  <c r="TA3" i="10"/>
  <c r="TB3" i="10"/>
  <c r="TF3" i="10"/>
  <c r="TG3" i="10"/>
  <c r="TK3" i="10"/>
  <c r="TL3" i="10"/>
  <c r="TP3" i="10"/>
  <c r="TQ3" i="10"/>
  <c r="TU3" i="10"/>
  <c r="TV3" i="10"/>
  <c r="TZ3" i="10"/>
  <c r="UA3" i="10"/>
  <c r="UE3" i="10"/>
  <c r="UF3" i="10"/>
  <c r="UJ3" i="10"/>
  <c r="UK3" i="10"/>
  <c r="UO3" i="10"/>
  <c r="UP3" i="10"/>
  <c r="UT3" i="10"/>
  <c r="UU3" i="10"/>
  <c r="UY3" i="10"/>
  <c r="UZ3" i="10"/>
  <c r="VD3" i="10"/>
  <c r="VE3" i="10"/>
  <c r="VI3" i="10"/>
  <c r="VJ3" i="10"/>
  <c r="VN3" i="10"/>
  <c r="VO3" i="10"/>
  <c r="VS3" i="10"/>
  <c r="VT3" i="10"/>
  <c r="VX3" i="10"/>
  <c r="VY3" i="10"/>
  <c r="WC3" i="10"/>
  <c r="WD3" i="10"/>
  <c r="WH3" i="10"/>
  <c r="WI3" i="10"/>
  <c r="WM3" i="10"/>
  <c r="WN3" i="10"/>
  <c r="WR3" i="10"/>
  <c r="WS3" i="10"/>
  <c r="WW3" i="10"/>
  <c r="WX3" i="10"/>
  <c r="XB3" i="10"/>
  <c r="XC3" i="10"/>
  <c r="XG3" i="10"/>
  <c r="XH3" i="10"/>
  <c r="XL3" i="10"/>
  <c r="XM3" i="10"/>
  <c r="XQ3" i="10"/>
  <c r="XR3" i="10"/>
  <c r="XV3" i="10"/>
  <c r="XW3" i="10"/>
  <c r="YA3" i="10"/>
  <c r="YB3" i="10"/>
  <c r="YF3" i="10"/>
  <c r="YG3" i="10"/>
  <c r="YK3" i="10"/>
  <c r="YL3" i="10"/>
  <c r="YP3" i="10"/>
  <c r="YQ3" i="10"/>
  <c r="YU3" i="10"/>
  <c r="YV3" i="10"/>
  <c r="YZ3" i="10"/>
  <c r="ZA3" i="10"/>
  <c r="ZE3" i="10"/>
  <c r="ZF3" i="10"/>
  <c r="ZJ3" i="10"/>
  <c r="ZK3" i="10"/>
  <c r="ZO3" i="10"/>
  <c r="ZP3" i="10"/>
  <c r="ZT3" i="10"/>
  <c r="ZU3" i="10"/>
  <c r="ZY3" i="10"/>
  <c r="ZZ3" i="10"/>
  <c r="AAD3" i="10"/>
  <c r="AAE3" i="10"/>
  <c r="AAI3" i="10"/>
  <c r="AAJ3" i="10"/>
  <c r="AAN3" i="10"/>
  <c r="AAO3" i="10"/>
  <c r="AAS3" i="10"/>
  <c r="AAT3" i="10"/>
  <c r="AAX3" i="10"/>
  <c r="AAY3" i="10"/>
  <c r="ABC3" i="10"/>
  <c r="ABD3" i="10"/>
  <c r="ABH3" i="10"/>
  <c r="ABI3" i="10"/>
  <c r="ABM3" i="10"/>
  <c r="ABN3" i="10"/>
  <c r="ABR3" i="10"/>
  <c r="ABS3" i="10"/>
  <c r="ABW3" i="10"/>
  <c r="ABX3" i="10"/>
  <c r="ACB3" i="10"/>
  <c r="ACC3" i="10"/>
  <c r="ACG3" i="10"/>
  <c r="ACH3" i="10"/>
  <c r="ACL3" i="10"/>
  <c r="ACM3" i="10"/>
  <c r="ACQ3" i="10"/>
  <c r="ACR3" i="10"/>
  <c r="ACV3" i="10"/>
  <c r="ACW3" i="10"/>
  <c r="ADA3" i="10"/>
  <c r="ADB3" i="10"/>
  <c r="ADF3" i="10"/>
  <c r="ADG3" i="10"/>
  <c r="ADK3" i="10"/>
  <c r="ADL3" i="10"/>
  <c r="ADP3" i="10"/>
  <c r="ADQ3" i="10"/>
  <c r="ADU3" i="10"/>
  <c r="ADV3" i="10"/>
  <c r="ADZ3" i="10"/>
  <c r="AEA3" i="10"/>
  <c r="AEE3" i="10"/>
  <c r="AEF3" i="10"/>
  <c r="AEJ3" i="10"/>
  <c r="AEK3" i="10"/>
  <c r="AEO3" i="10"/>
  <c r="AEP3" i="10"/>
  <c r="AET3" i="10"/>
  <c r="AEU3" i="10"/>
  <c r="AEY3" i="10"/>
  <c r="AEZ3" i="10"/>
  <c r="AFD3" i="10"/>
  <c r="AFE3" i="10"/>
  <c r="AFI3" i="10"/>
  <c r="AFJ3" i="10"/>
  <c r="AFN3" i="10"/>
  <c r="AFO3" i="10"/>
  <c r="AFS3" i="10"/>
  <c r="AFT3" i="10"/>
  <c r="AFX3" i="10"/>
  <c r="AFY3" i="10"/>
  <c r="AGC3" i="10"/>
  <c r="AGD3" i="10"/>
  <c r="AGH3" i="10"/>
  <c r="AGI3" i="10"/>
  <c r="AGM3" i="10"/>
  <c r="AGN3" i="10"/>
  <c r="AGR3" i="10"/>
  <c r="AGS3" i="10"/>
  <c r="AGW3" i="10"/>
  <c r="AGX3" i="10"/>
  <c r="AHB3" i="10"/>
  <c r="AHC3" i="10"/>
  <c r="AHG3" i="10"/>
  <c r="AHH3" i="10"/>
  <c r="AHL3" i="10"/>
  <c r="AHM3" i="10"/>
  <c r="AHQ3" i="10"/>
  <c r="AHR3" i="10"/>
  <c r="AHV3" i="10"/>
  <c r="AHW3" i="10"/>
  <c r="AIA3" i="10"/>
  <c r="AIB3" i="10"/>
  <c r="AIF3" i="10"/>
  <c r="AIG3" i="10"/>
  <c r="AIK3" i="10"/>
  <c r="AIL3" i="10"/>
  <c r="AIP3" i="10"/>
  <c r="AIQ3" i="10"/>
  <c r="AIU3" i="10"/>
  <c r="AIV3" i="10"/>
  <c r="AIZ3" i="10"/>
  <c r="AJA3" i="10"/>
  <c r="AJE3" i="10"/>
  <c r="AJF3" i="10"/>
  <c r="AJJ3" i="10"/>
  <c r="AJK3" i="10"/>
  <c r="AJO3" i="10"/>
  <c r="AJP3" i="10"/>
  <c r="AJT3" i="10"/>
  <c r="AJU3" i="10"/>
  <c r="AJY3" i="10"/>
  <c r="AJZ3" i="10"/>
  <c r="AKD3" i="10"/>
  <c r="AKE3" i="10"/>
  <c r="AKI3" i="10"/>
  <c r="AKJ3" i="10"/>
  <c r="AKN3" i="10"/>
  <c r="AKO3" i="10"/>
  <c r="AKS3" i="10"/>
  <c r="AKT3" i="10"/>
  <c r="AKX3" i="10"/>
  <c r="AKY3" i="10"/>
  <c r="ALC3" i="10"/>
  <c r="ALD3" i="10"/>
  <c r="ALH3" i="10"/>
  <c r="ALI3" i="10"/>
  <c r="ALM3" i="10"/>
  <c r="ALN3" i="10"/>
  <c r="ALR3" i="10"/>
  <c r="ALS3" i="10"/>
  <c r="ALW3" i="10"/>
  <c r="ALX3" i="10"/>
  <c r="AMB3" i="10"/>
  <c r="AMC3" i="10"/>
  <c r="AMG3" i="10"/>
  <c r="AMH3" i="10"/>
  <c r="AML3" i="10"/>
  <c r="AMM3" i="10"/>
  <c r="AMQ3" i="10"/>
  <c r="AMR3" i="10"/>
  <c r="AMV3" i="10"/>
  <c r="AMW3" i="10"/>
  <c r="ANA3" i="10"/>
  <c r="ANB3" i="10"/>
  <c r="ANF3" i="10"/>
  <c r="ANG3" i="10"/>
  <c r="ANK3" i="10"/>
  <c r="ANL3" i="10"/>
  <c r="ANP3" i="10"/>
  <c r="ANQ3" i="10"/>
  <c r="ANU3" i="10"/>
  <c r="ANV3" i="10"/>
  <c r="ANZ3" i="10"/>
  <c r="AOA3" i="10"/>
  <c r="AOE3" i="10"/>
  <c r="AOF3" i="10"/>
  <c r="AOJ3" i="10"/>
  <c r="AOK3" i="10"/>
  <c r="AOO3" i="10"/>
  <c r="AOP3" i="10"/>
  <c r="AOT3" i="10"/>
  <c r="AOU3" i="10"/>
  <c r="AOY3" i="10"/>
  <c r="AOZ3" i="10"/>
  <c r="APD3" i="10"/>
  <c r="APE3" i="10"/>
  <c r="API3" i="10"/>
  <c r="APJ3" i="10"/>
  <c r="APN3" i="10"/>
  <c r="APO3" i="10"/>
  <c r="APS3" i="10"/>
  <c r="APT3" i="10"/>
  <c r="APX3" i="10"/>
  <c r="APY3" i="10"/>
  <c r="AQC3" i="10"/>
  <c r="AQD3" i="10"/>
  <c r="AQH3" i="10"/>
  <c r="AQI3" i="10"/>
  <c r="AQM3" i="10"/>
  <c r="AQN3" i="10"/>
  <c r="AQR3" i="10"/>
  <c r="AQS3" i="10"/>
  <c r="AQW3" i="10"/>
  <c r="AQX3" i="10"/>
  <c r="ARB3" i="10"/>
  <c r="ARC3" i="10"/>
  <c r="ARG3" i="10"/>
  <c r="ARH3" i="10"/>
  <c r="ARL3" i="10"/>
  <c r="ARM3" i="10"/>
  <c r="ARQ3" i="10"/>
  <c r="ARR3" i="10"/>
  <c r="ARV3" i="10"/>
  <c r="ARW3" i="10"/>
  <c r="ASA3" i="10"/>
  <c r="ASB3" i="10"/>
  <c r="ASF3" i="10"/>
  <c r="ASG3" i="10"/>
  <c r="ASK3" i="10"/>
  <c r="ASL3" i="10"/>
  <c r="ASP3" i="10"/>
  <c r="ASQ3" i="10"/>
  <c r="ASU3" i="10"/>
  <c r="ASV3" i="10"/>
  <c r="ASZ3" i="10"/>
  <c r="ATA3" i="10"/>
  <c r="ATE3" i="10"/>
  <c r="ATF3" i="10"/>
  <c r="ATJ3" i="10"/>
  <c r="ATK3" i="10"/>
  <c r="ATO3" i="10"/>
  <c r="ATP3" i="10"/>
  <c r="ATT3" i="10"/>
  <c r="ATU3" i="10"/>
  <c r="ATY3" i="10"/>
  <c r="ATZ3" i="10"/>
  <c r="AUD3" i="10"/>
  <c r="AUE3" i="10"/>
  <c r="AUI3" i="10"/>
  <c r="AUJ3" i="10"/>
  <c r="AUN3" i="10"/>
  <c r="AUO3" i="10"/>
  <c r="AUS3" i="10"/>
  <c r="AUT3" i="10"/>
  <c r="AUX3" i="10"/>
  <c r="AUY3" i="10"/>
  <c r="AVC3" i="10"/>
  <c r="AVD3" i="10"/>
  <c r="AVH3" i="10"/>
  <c r="AVI3" i="10"/>
  <c r="AVM3" i="10"/>
  <c r="AVN3" i="10"/>
  <c r="AVR3" i="10"/>
  <c r="AVS3" i="10"/>
  <c r="AVW3" i="10"/>
  <c r="AVX3" i="10"/>
  <c r="AWB3" i="10"/>
  <c r="AWC3" i="10"/>
  <c r="AWG3" i="10"/>
  <c r="AWH3" i="10"/>
  <c r="AWL3" i="10"/>
  <c r="AWM3" i="10"/>
  <c r="AWQ3" i="10"/>
  <c r="AWR3" i="10"/>
  <c r="AWV3" i="10"/>
  <c r="AWW3" i="10"/>
  <c r="AXA3" i="10"/>
  <c r="AXB3" i="10"/>
  <c r="AXF3" i="10"/>
  <c r="AXG3" i="10"/>
  <c r="AXK3" i="10"/>
  <c r="AXL3" i="10"/>
  <c r="AXP3" i="10"/>
  <c r="AXQ3" i="10"/>
  <c r="AXU3" i="10"/>
  <c r="AXV3" i="10"/>
  <c r="AXZ3" i="10"/>
  <c r="AYA3" i="10"/>
  <c r="AYE3" i="10"/>
  <c r="AYF3" i="10"/>
  <c r="AYJ3" i="10"/>
  <c r="AYK3" i="10"/>
  <c r="AYO3" i="10"/>
  <c r="AYP3" i="10"/>
  <c r="AYT3" i="10"/>
  <c r="AYU3" i="10"/>
  <c r="AYY3" i="10"/>
  <c r="AYZ3" i="10"/>
  <c r="AZD3" i="10"/>
  <c r="AZE3" i="10"/>
  <c r="AZI3" i="10"/>
  <c r="AZJ3" i="10"/>
  <c r="AZN3" i="10"/>
  <c r="AZO3" i="10"/>
  <c r="AZS3" i="10"/>
  <c r="AZT3" i="10"/>
  <c r="AZX3" i="10"/>
  <c r="AZY3" i="10"/>
  <c r="BAC3" i="10"/>
  <c r="BAD3" i="10"/>
  <c r="BAH3" i="10"/>
  <c r="BAI3" i="10"/>
  <c r="BAM3" i="10"/>
  <c r="BAN3" i="10"/>
  <c r="BAR3" i="10"/>
  <c r="BAS3" i="10"/>
  <c r="BAW3" i="10"/>
  <c r="BAX3" i="10"/>
  <c r="BBB3" i="10"/>
  <c r="BBC3" i="10"/>
  <c r="BBG3" i="10"/>
  <c r="BBH3" i="10"/>
  <c r="BBL3" i="10"/>
  <c r="BBM3" i="10"/>
  <c r="BBQ3" i="10"/>
  <c r="BBR3" i="10"/>
  <c r="BBV3" i="10"/>
  <c r="BBW3" i="10"/>
  <c r="BCA3" i="10"/>
  <c r="BCB3" i="10"/>
  <c r="BCF3" i="10"/>
  <c r="BCG3" i="10"/>
  <c r="BCK3" i="10"/>
  <c r="BCL3" i="10"/>
  <c r="BCP3" i="10"/>
  <c r="BCQ3" i="10"/>
  <c r="BCU3" i="10"/>
  <c r="BCV3" i="10"/>
  <c r="BCZ3" i="10"/>
  <c r="BDA3" i="10"/>
  <c r="BDE3" i="10"/>
  <c r="BDF3" i="10"/>
  <c r="BDJ3" i="10"/>
  <c r="BDK3" i="10"/>
  <c r="BDO3" i="10"/>
  <c r="BDP3" i="10"/>
  <c r="BDT3" i="10"/>
  <c r="BDU3" i="10"/>
  <c r="BDY3" i="10"/>
  <c r="BDZ3" i="10"/>
  <c r="BED3" i="10"/>
  <c r="BEE3" i="10"/>
  <c r="BEI3" i="10"/>
  <c r="BEJ3" i="10"/>
  <c r="BEN3" i="10"/>
  <c r="BEO3" i="10"/>
  <c r="BES3" i="10"/>
  <c r="BET3" i="10"/>
  <c r="BEX3" i="10"/>
  <c r="BEY3" i="10"/>
  <c r="BFC3" i="10"/>
  <c r="BFD3" i="10"/>
  <c r="BFH3" i="10"/>
  <c r="BFI3" i="10"/>
  <c r="BFM3" i="10"/>
  <c r="BFN3" i="10"/>
  <c r="BFR3" i="10"/>
  <c r="BFS3" i="10"/>
  <c r="BFW3" i="10"/>
  <c r="BFX3" i="10"/>
  <c r="BGB3" i="10"/>
  <c r="BGC3" i="10"/>
  <c r="BGG3" i="10"/>
  <c r="BGH3" i="10"/>
  <c r="BGL3" i="10"/>
  <c r="BGM3" i="10"/>
  <c r="BGQ3" i="10"/>
  <c r="BGR3" i="10"/>
  <c r="BGV3" i="10"/>
  <c r="BGW3" i="10"/>
  <c r="BHA3" i="10"/>
  <c r="BHB3" i="10"/>
  <c r="BHF3" i="10"/>
  <c r="BHG3" i="10"/>
  <c r="BHK3" i="10"/>
  <c r="BHL3" i="10"/>
  <c r="BHP3" i="10"/>
  <c r="BHQ3" i="10"/>
  <c r="BHU3" i="10"/>
  <c r="BHV3" i="10"/>
  <c r="BHZ3" i="10"/>
  <c r="BIA3" i="10"/>
  <c r="BIE3" i="10"/>
  <c r="BIF3" i="10"/>
  <c r="BIJ3" i="10"/>
  <c r="BIK3" i="10"/>
  <c r="BIO3" i="10"/>
  <c r="BIP3" i="10"/>
  <c r="BIT3" i="10"/>
  <c r="BIU3" i="10"/>
  <c r="BIY3" i="10"/>
  <c r="BIZ3" i="10"/>
  <c r="BJD3" i="10"/>
  <c r="BJE3" i="10"/>
  <c r="BJI3" i="10"/>
  <c r="BJJ3" i="10"/>
  <c r="BJN3" i="10"/>
  <c r="BJO3" i="10"/>
  <c r="BJS3" i="10"/>
  <c r="BJT3" i="10"/>
  <c r="BJX3" i="10"/>
  <c r="BJY3" i="10"/>
  <c r="BKC3" i="10"/>
  <c r="BKD3" i="10"/>
  <c r="BKH3" i="10"/>
  <c r="BKI3" i="10"/>
  <c r="BKM3" i="10"/>
  <c r="BKN3" i="10"/>
  <c r="BKR3" i="10"/>
  <c r="BKS3" i="10"/>
  <c r="BKW3" i="10"/>
  <c r="BKX3" i="10"/>
  <c r="BLB3" i="10"/>
  <c r="BLC3" i="10"/>
  <c r="BLG3" i="10"/>
  <c r="BLH3" i="10"/>
  <c r="BLL3" i="10"/>
  <c r="BLM3" i="10"/>
  <c r="BLQ3" i="10"/>
  <c r="BLR3" i="10"/>
  <c r="BLV3" i="10"/>
  <c r="BLW3" i="10"/>
  <c r="BMA3" i="10"/>
  <c r="BMB3" i="10"/>
  <c r="BMF3" i="10"/>
  <c r="BMG3" i="10"/>
  <c r="BMK3" i="10"/>
  <c r="BML3" i="10"/>
  <c r="BMP3" i="10"/>
  <c r="BMQ3" i="10"/>
  <c r="BMU3" i="10"/>
  <c r="BMV3" i="10"/>
  <c r="BMZ3" i="10"/>
  <c r="BNA3" i="10"/>
  <c r="BNE3" i="10"/>
  <c r="BNF3" i="10"/>
  <c r="BNJ3" i="10"/>
  <c r="BNK3" i="10"/>
  <c r="BNO3" i="10"/>
  <c r="BNP3" i="10"/>
  <c r="BNT3" i="10"/>
  <c r="BNU3" i="10"/>
  <c r="BNY3" i="10"/>
  <c r="BNZ3" i="10"/>
  <c r="BOD3" i="10"/>
  <c r="BOE3" i="10"/>
  <c r="BOI3" i="10"/>
  <c r="BOJ3" i="10"/>
  <c r="BON3" i="10"/>
  <c r="BOO3" i="10"/>
  <c r="BOS3" i="10"/>
  <c r="BOT3" i="10"/>
  <c r="BOX3" i="10"/>
  <c r="BOY3" i="10"/>
  <c r="BPC3" i="10"/>
  <c r="BPD3" i="10"/>
  <c r="BPH3" i="10"/>
  <c r="BPI3" i="10"/>
  <c r="BPM3" i="10"/>
  <c r="BPN3" i="10"/>
  <c r="BPR3" i="10"/>
  <c r="BPS3" i="10"/>
  <c r="BPW3" i="10"/>
  <c r="BPX3" i="10"/>
  <c r="BQB3" i="10"/>
  <c r="BQC3" i="10"/>
  <c r="BQG3" i="10"/>
  <c r="BQH3" i="10"/>
  <c r="BQL3" i="10"/>
  <c r="BQM3" i="10"/>
  <c r="BQQ3" i="10"/>
  <c r="BQR3" i="10"/>
  <c r="BQV3" i="10"/>
  <c r="BQW3" i="10"/>
  <c r="BRA3" i="10"/>
  <c r="BRB3" i="10"/>
  <c r="BRF3" i="10"/>
  <c r="BRG3" i="10"/>
  <c r="BRK3" i="10"/>
  <c r="BRL3" i="10"/>
  <c r="BRP3" i="10"/>
  <c r="BRQ3" i="10"/>
  <c r="BRU3" i="10"/>
  <c r="BRV3" i="10"/>
  <c r="BRZ3" i="10"/>
  <c r="BSA3" i="10"/>
  <c r="BSE3" i="10"/>
  <c r="BSF3" i="10"/>
  <c r="BSJ3" i="10"/>
  <c r="BSK3" i="10"/>
  <c r="BSO3" i="10"/>
  <c r="BSP3" i="10"/>
  <c r="BST3" i="10"/>
  <c r="BSU3" i="10"/>
  <c r="BSY3" i="10"/>
  <c r="BSZ3" i="10"/>
  <c r="BTD3" i="10"/>
  <c r="BTE3" i="10"/>
  <c r="BTI3" i="10"/>
  <c r="BTJ3" i="10"/>
  <c r="BTN3" i="10"/>
  <c r="BTO3" i="10"/>
  <c r="BTS3" i="10"/>
  <c r="BTT3" i="10"/>
  <c r="BTX3" i="10"/>
  <c r="BTY3" i="10"/>
  <c r="BUC3" i="10"/>
  <c r="BUD3" i="10"/>
  <c r="BUH3" i="10"/>
  <c r="BUI3" i="10"/>
  <c r="BUM3" i="10"/>
  <c r="BUN3" i="10"/>
  <c r="BUR3" i="10"/>
  <c r="BUS3" i="10"/>
  <c r="BUW3" i="10"/>
  <c r="BUX3" i="10"/>
  <c r="BVB3" i="10"/>
  <c r="BVC3" i="10"/>
  <c r="BVG3" i="10"/>
  <c r="BVH3" i="10"/>
  <c r="BVL3" i="10"/>
  <c r="BVM3" i="10"/>
  <c r="BVQ3" i="10"/>
  <c r="BVR3" i="10"/>
  <c r="BVV3" i="10"/>
  <c r="BVW3" i="10"/>
  <c r="BWA3" i="10"/>
  <c r="BWB3" i="10"/>
  <c r="BWF3" i="10"/>
  <c r="BWG3" i="10"/>
  <c r="BWK3" i="10"/>
  <c r="BWL3" i="10"/>
  <c r="BWP3" i="10"/>
  <c r="BWQ3" i="10"/>
  <c r="BWU3" i="10"/>
  <c r="BWV3" i="10"/>
  <c r="BWZ3" i="10"/>
  <c r="BXA3" i="10"/>
  <c r="BXE3" i="10"/>
  <c r="BXF3" i="10"/>
  <c r="BXJ3" i="10"/>
  <c r="BXK3" i="10"/>
  <c r="BXO3" i="10"/>
  <c r="BXP3" i="10"/>
  <c r="BXT3" i="10"/>
  <c r="BXU3" i="10"/>
  <c r="BXY3" i="10"/>
  <c r="BXZ3" i="10"/>
  <c r="BYD3" i="10"/>
  <c r="BYE3" i="10"/>
  <c r="BYI3" i="10"/>
  <c r="BYJ3" i="10"/>
  <c r="BYN3" i="10"/>
  <c r="BYO3" i="10"/>
  <c r="BYS3" i="10"/>
  <c r="BYT3" i="10"/>
  <c r="BYX3" i="10"/>
  <c r="BYY3" i="10"/>
  <c r="BZC3" i="10"/>
  <c r="BZD3" i="10"/>
  <c r="BZH3" i="10"/>
  <c r="BZI3" i="10"/>
  <c r="BZM3" i="10"/>
  <c r="BZN3" i="10"/>
  <c r="BZR3" i="10"/>
  <c r="BZS3" i="10"/>
  <c r="BZW3" i="10"/>
  <c r="BZX3" i="10"/>
  <c r="CAB3" i="10"/>
  <c r="CAC3" i="10"/>
  <c r="CAG3" i="10"/>
  <c r="CAH3" i="10"/>
  <c r="CAL3" i="10"/>
  <c r="CAM3" i="10"/>
  <c r="CAQ3" i="10"/>
  <c r="CAR3" i="10"/>
  <c r="CAV3" i="10"/>
  <c r="CAW3" i="10"/>
  <c r="CBA3" i="10"/>
  <c r="CBB3" i="10"/>
  <c r="CBF3" i="10"/>
  <c r="CBG3" i="10"/>
  <c r="CBK3" i="10"/>
  <c r="CBL3" i="10"/>
  <c r="CBP3" i="10"/>
  <c r="CBQ3" i="10"/>
  <c r="CBU3" i="10"/>
  <c r="CBV3" i="10"/>
  <c r="CBZ3" i="10"/>
  <c r="CCA3" i="10"/>
  <c r="CCE3" i="10"/>
  <c r="CCF3" i="10"/>
  <c r="CCJ3" i="10"/>
  <c r="CCK3" i="10"/>
  <c r="CCO3" i="10"/>
  <c r="CCP3" i="10"/>
  <c r="CCT3" i="10"/>
  <c r="CCU3" i="10"/>
  <c r="CCY3" i="10"/>
  <c r="CCZ3" i="10"/>
  <c r="CDD3" i="10"/>
  <c r="CDE3" i="10"/>
  <c r="CDI3" i="10"/>
  <c r="CDJ3" i="10"/>
  <c r="CDN3" i="10"/>
  <c r="CDO3" i="10"/>
  <c r="CDS3" i="10"/>
  <c r="CDT3" i="10"/>
  <c r="CDX3" i="10"/>
  <c r="CDY3" i="10"/>
  <c r="CEC3" i="10"/>
  <c r="CED3" i="10"/>
  <c r="CEH3" i="10"/>
  <c r="CEI3" i="10"/>
  <c r="CEM3" i="10"/>
  <c r="CEN3" i="10"/>
  <c r="CER3" i="10"/>
  <c r="CES3" i="10"/>
  <c r="CEW3" i="10"/>
  <c r="CEX3" i="10"/>
  <c r="CFB3" i="10"/>
  <c r="CFC3" i="10"/>
  <c r="CFG3" i="10"/>
  <c r="CFH3" i="10"/>
  <c r="CFL3" i="10"/>
  <c r="CFM3" i="10"/>
  <c r="CFQ3" i="10"/>
  <c r="CFR3" i="10"/>
  <c r="CFV3" i="10"/>
  <c r="CFW3" i="10"/>
  <c r="CGA3" i="10"/>
  <c r="CGB3" i="10"/>
  <c r="CGF3" i="10"/>
  <c r="CGG3" i="10"/>
  <c r="CGK3" i="10"/>
  <c r="CGL3" i="10"/>
  <c r="CGP3" i="10"/>
  <c r="CGQ3" i="10"/>
  <c r="CGU3" i="10"/>
  <c r="CGV3" i="10"/>
  <c r="CGZ3" i="10"/>
  <c r="CHA3" i="10"/>
  <c r="CHE3" i="10"/>
  <c r="CHF3" i="10"/>
  <c r="CHJ3" i="10"/>
  <c r="CHK3" i="10"/>
  <c r="CHO3" i="10"/>
  <c r="CHP3" i="10"/>
  <c r="CHT3" i="10"/>
  <c r="CHU3" i="10"/>
  <c r="CHY3" i="10"/>
  <c r="CHZ3" i="10"/>
  <c r="CID3" i="10"/>
  <c r="CIE3" i="10"/>
  <c r="CII3" i="10"/>
  <c r="CIJ3" i="10"/>
  <c r="CIN3" i="10"/>
  <c r="CIO3" i="10"/>
  <c r="CIS3" i="10"/>
  <c r="CIT3" i="10"/>
  <c r="CIX3" i="10"/>
  <c r="CIY3" i="10"/>
  <c r="CJC3" i="10"/>
  <c r="CJD3" i="10"/>
  <c r="CJH3" i="10"/>
  <c r="CJI3" i="10"/>
  <c r="CJM3" i="10"/>
  <c r="CJN3" i="10"/>
  <c r="CJR3" i="10"/>
  <c r="CJS3" i="10"/>
  <c r="CJW3" i="10"/>
  <c r="CJX3" i="10"/>
  <c r="CKB3" i="10"/>
  <c r="CKC3" i="10"/>
  <c r="CKG3" i="10"/>
  <c r="CKH3" i="10"/>
  <c r="CKL3" i="10"/>
  <c r="CKM3" i="10"/>
  <c r="CKQ3" i="10"/>
  <c r="CKR3" i="10"/>
  <c r="CKV3" i="10"/>
  <c r="CKW3" i="10"/>
  <c r="CLA3" i="10"/>
  <c r="CLB3" i="10"/>
  <c r="CLF3" i="10"/>
  <c r="CLG3" i="10"/>
  <c r="CLK3" i="10"/>
  <c r="CLL3" i="10"/>
  <c r="CLP3" i="10"/>
  <c r="CLQ3" i="10"/>
  <c r="CLU3" i="10"/>
  <c r="CLV3" i="10"/>
  <c r="CLZ3" i="10"/>
  <c r="CMA3" i="10"/>
  <c r="CME3" i="10"/>
  <c r="CMF3" i="10"/>
  <c r="CMJ3" i="10"/>
  <c r="CMK3" i="10"/>
  <c r="CMO3" i="10"/>
  <c r="CMP3" i="10"/>
  <c r="CMT3" i="10"/>
  <c r="CMU3" i="10"/>
  <c r="CMY3" i="10"/>
  <c r="CMZ3" i="10"/>
  <c r="CND3" i="10"/>
  <c r="CNE3" i="10"/>
  <c r="CNI3" i="10"/>
  <c r="CNJ3" i="10"/>
  <c r="CNN3" i="10"/>
  <c r="CNO3" i="10"/>
  <c r="CNS3" i="10"/>
  <c r="CNT3" i="10"/>
  <c r="CNX3" i="10"/>
  <c r="CNY3" i="10"/>
  <c r="COC3" i="10"/>
  <c r="COD3" i="10"/>
  <c r="COH3" i="10"/>
  <c r="COI3" i="10"/>
  <c r="COM3" i="10"/>
  <c r="CON3" i="10"/>
  <c r="COR3" i="10"/>
  <c r="COS3" i="10"/>
  <c r="COW3" i="10"/>
  <c r="COX3" i="10"/>
  <c r="CPB3" i="10"/>
  <c r="CPC3" i="10"/>
  <c r="CPG3" i="10"/>
  <c r="CPH3" i="10"/>
  <c r="CPL3" i="10"/>
  <c r="CPM3" i="10"/>
  <c r="CPQ3" i="10"/>
  <c r="CPR3" i="10"/>
  <c r="CPV3" i="10"/>
  <c r="CPW3" i="10"/>
  <c r="CQA3" i="10"/>
  <c r="CQB3" i="10"/>
  <c r="CQF3" i="10"/>
  <c r="CQG3" i="10"/>
  <c r="CQK3" i="10"/>
  <c r="CQL3" i="10"/>
  <c r="CQP3" i="10"/>
  <c r="CQQ3" i="10"/>
  <c r="CQU3" i="10"/>
  <c r="CQV3" i="10"/>
  <c r="CQZ3" i="10"/>
  <c r="CRA3" i="10"/>
  <c r="CRE3" i="10"/>
  <c r="CRF3" i="10"/>
  <c r="CRJ3" i="10"/>
  <c r="CRK3" i="10"/>
  <c r="CRO3" i="10"/>
  <c r="CRP3" i="10"/>
  <c r="CRT3" i="10"/>
  <c r="CRU3" i="10"/>
  <c r="CRY3" i="10"/>
  <c r="CRZ3" i="10"/>
  <c r="CSD3" i="10"/>
  <c r="CSE3" i="10"/>
  <c r="CSI3" i="10"/>
  <c r="CSJ3" i="10"/>
  <c r="CSN3" i="10"/>
  <c r="CSO3" i="10"/>
  <c r="CSS3" i="10"/>
  <c r="CST3" i="10"/>
  <c r="CSX3" i="10"/>
  <c r="CSY3" i="10"/>
  <c r="CTC3" i="10"/>
  <c r="CTD3" i="10"/>
  <c r="CTH3" i="10"/>
  <c r="CTI3" i="10"/>
  <c r="CTM3" i="10"/>
  <c r="CTN3" i="10"/>
  <c r="CTR3" i="10"/>
  <c r="CTS3" i="10"/>
  <c r="CTW3" i="10"/>
  <c r="CTX3" i="10"/>
  <c r="CUB3" i="10"/>
  <c r="CUC3" i="10"/>
  <c r="CUG3" i="10"/>
  <c r="CUH3" i="10"/>
  <c r="CUL3" i="10"/>
  <c r="CUM3" i="10"/>
  <c r="CUQ3" i="10"/>
  <c r="CUR3" i="10"/>
  <c r="CUV3" i="10"/>
  <c r="CUW3" i="10"/>
  <c r="CVA3" i="10"/>
  <c r="CVB3" i="10"/>
  <c r="CVF3" i="10"/>
  <c r="CVG3" i="10"/>
  <c r="CVK3" i="10"/>
  <c r="CVL3" i="10"/>
  <c r="CVP3" i="10"/>
  <c r="CVQ3" i="10"/>
  <c r="CVU3" i="10"/>
  <c r="CVV3" i="10"/>
  <c r="CVZ3" i="10"/>
  <c r="CWA3" i="10"/>
  <c r="CWE3" i="10"/>
  <c r="CWF3" i="10"/>
  <c r="CWJ3" i="10"/>
  <c r="CWK3" i="10"/>
  <c r="CWO3" i="10"/>
  <c r="CWP3" i="10"/>
  <c r="CWT3" i="10"/>
  <c r="CWU3" i="10"/>
  <c r="CWY3" i="10"/>
  <c r="CWZ3" i="10"/>
  <c r="CXD3" i="10"/>
  <c r="CXE3" i="10"/>
  <c r="CXI3" i="10"/>
  <c r="CXJ3" i="10"/>
  <c r="CXN3" i="10"/>
  <c r="CXO3" i="10"/>
  <c r="CXS3" i="10"/>
  <c r="CXT3" i="10"/>
  <c r="CXX3" i="10"/>
  <c r="CXY3" i="10"/>
  <c r="CYC3" i="10"/>
  <c r="CYD3" i="10"/>
  <c r="CYH3" i="10"/>
  <c r="CYI3" i="10"/>
  <c r="CYM3" i="10"/>
  <c r="CYN3" i="10"/>
  <c r="CYR3" i="10"/>
  <c r="CYS3" i="10"/>
  <c r="CYW3" i="10"/>
  <c r="CYX3" i="10"/>
  <c r="CZB3" i="10"/>
  <c r="CZC3" i="10"/>
  <c r="CZG3" i="10"/>
  <c r="CZH3" i="10"/>
  <c r="CZL3" i="10"/>
  <c r="CZM3" i="10"/>
  <c r="CZQ3" i="10"/>
  <c r="CZR3" i="10"/>
  <c r="CZV3" i="10"/>
  <c r="CZW3" i="10"/>
  <c r="DAA3" i="10"/>
  <c r="DAB3" i="10"/>
  <c r="DAF3" i="10"/>
  <c r="DAG3" i="10"/>
  <c r="DAK3" i="10"/>
  <c r="DAL3" i="10"/>
  <c r="DAP3" i="10"/>
  <c r="DAQ3" i="10"/>
  <c r="DAU3" i="10"/>
  <c r="DAV3" i="10"/>
  <c r="DAZ3" i="10"/>
  <c r="DBA3" i="10"/>
  <c r="DBE3" i="10"/>
  <c r="DBF3" i="10"/>
  <c r="DBJ3" i="10"/>
  <c r="DBK3" i="10"/>
  <c r="DBO3" i="10"/>
  <c r="DBP3" i="10"/>
  <c r="DBT3" i="10"/>
  <c r="DBU3" i="10"/>
  <c r="DBY3" i="10"/>
  <c r="DBZ3" i="10"/>
  <c r="DCD3" i="10"/>
  <c r="DCE3" i="10"/>
  <c r="DCI3" i="10"/>
  <c r="DCJ3" i="10"/>
  <c r="DCN3" i="10"/>
  <c r="DCO3" i="10"/>
  <c r="DCS3" i="10"/>
  <c r="DCT3" i="10"/>
  <c r="DCX3" i="10"/>
  <c r="DCY3" i="10"/>
  <c r="DDC3" i="10"/>
  <c r="DDD3" i="10"/>
  <c r="DDH3" i="10"/>
  <c r="DDI3" i="10"/>
  <c r="DDM3" i="10"/>
  <c r="DDN3" i="10"/>
  <c r="DDR3" i="10"/>
  <c r="DDS3" i="10"/>
  <c r="DDW3" i="10"/>
  <c r="DDX3" i="10"/>
  <c r="DEB3" i="10"/>
  <c r="DEC3" i="10"/>
  <c r="DEG3" i="10"/>
  <c r="DEH3" i="10"/>
  <c r="DEL3" i="10"/>
  <c r="DEM3" i="10"/>
  <c r="DEQ3" i="10"/>
  <c r="DER3" i="10"/>
  <c r="DEV3" i="10"/>
  <c r="DEW3" i="10"/>
  <c r="DFA3" i="10"/>
  <c r="DFB3" i="10"/>
  <c r="DFF3" i="10"/>
  <c r="DFG3" i="10"/>
  <c r="DFK3" i="10"/>
  <c r="DFL3" i="10"/>
  <c r="DFP3" i="10"/>
  <c r="DFQ3" i="10"/>
  <c r="DFU3" i="10"/>
  <c r="DFV3" i="10"/>
  <c r="DFZ3" i="10"/>
  <c r="DGA3" i="10"/>
  <c r="DGE3" i="10"/>
  <c r="DGF3" i="10"/>
  <c r="DGJ3" i="10"/>
  <c r="DGK3" i="10"/>
  <c r="DGO3" i="10"/>
  <c r="DGP3" i="10"/>
  <c r="DGT3" i="10"/>
  <c r="DGU3" i="10"/>
  <c r="DGY3" i="10"/>
  <c r="DGZ3" i="10"/>
  <c r="DHD3" i="10"/>
  <c r="DHE3" i="10"/>
  <c r="DHI3" i="10"/>
  <c r="DHJ3" i="10"/>
  <c r="DHN3" i="10"/>
  <c r="DHO3" i="10"/>
  <c r="DHS3" i="10"/>
  <c r="DHT3" i="10"/>
  <c r="DHX3" i="10"/>
  <c r="DHY3" i="10"/>
  <c r="DIC3" i="10"/>
  <c r="DID3" i="10"/>
  <c r="DIH3" i="10"/>
  <c r="DII3" i="10"/>
  <c r="DIM3" i="10"/>
  <c r="DIN3" i="10"/>
  <c r="DIR3" i="10"/>
  <c r="DIS3" i="10"/>
  <c r="DIW3" i="10"/>
  <c r="DIX3" i="10"/>
  <c r="DJB3" i="10"/>
  <c r="DJC3" i="10"/>
  <c r="DJG3" i="10"/>
  <c r="DJH3" i="10"/>
  <c r="DJL3" i="10"/>
  <c r="DJM3" i="10"/>
  <c r="DJQ3" i="10"/>
  <c r="DJR3" i="10"/>
  <c r="DJV3" i="10"/>
  <c r="DJW3" i="10"/>
  <c r="DKA3" i="10"/>
  <c r="DKB3" i="10"/>
  <c r="DKF3" i="10"/>
  <c r="DKG3" i="10"/>
  <c r="DKK3" i="10"/>
  <c r="DKL3" i="10"/>
  <c r="DKP3" i="10"/>
  <c r="DKQ3" i="10"/>
  <c r="DKU3" i="10"/>
  <c r="DKV3" i="10"/>
  <c r="DKZ3" i="10"/>
  <c r="DLA3" i="10"/>
  <c r="DLE3" i="10"/>
  <c r="DLF3" i="10"/>
  <c r="DLJ3" i="10"/>
  <c r="DLK3" i="10"/>
  <c r="DLO3" i="10"/>
  <c r="DLP3" i="10"/>
  <c r="DLT3" i="10"/>
  <c r="DLU3" i="10"/>
  <c r="DLY3" i="10"/>
  <c r="DLZ3" i="10"/>
  <c r="DMD3" i="10"/>
  <c r="DME3" i="10"/>
  <c r="DMI3" i="10"/>
  <c r="DMJ3" i="10"/>
  <c r="DMN3" i="10"/>
  <c r="DMO3" i="10"/>
  <c r="DMS3" i="10"/>
  <c r="DMT3" i="10"/>
  <c r="DMX3" i="10"/>
  <c r="DMY3" i="10"/>
  <c r="DNC3" i="10"/>
  <c r="DND3" i="10"/>
  <c r="DNH3" i="10"/>
  <c r="DNI3" i="10"/>
  <c r="DNM3" i="10"/>
  <c r="DNN3" i="10"/>
  <c r="DNR3" i="10"/>
  <c r="DNS3" i="10"/>
  <c r="DNW3" i="10"/>
  <c r="DNX3" i="10"/>
  <c r="DOB3" i="10"/>
  <c r="DOC3" i="10"/>
  <c r="DOG3" i="10"/>
  <c r="DOH3" i="10"/>
  <c r="DOL3" i="10"/>
  <c r="DOM3" i="10"/>
  <c r="DOQ3" i="10"/>
  <c r="DOR3" i="10"/>
  <c r="DOV3" i="10"/>
  <c r="DOW3" i="10"/>
  <c r="DPA3" i="10"/>
  <c r="DPB3" i="10"/>
  <c r="DPF3" i="10"/>
  <c r="DPG3" i="10"/>
  <c r="DPK3" i="10"/>
  <c r="DPL3" i="10"/>
  <c r="DPP3" i="10"/>
  <c r="DPQ3" i="10"/>
  <c r="DPU3" i="10"/>
  <c r="DPV3" i="10"/>
  <c r="DPZ3" i="10"/>
  <c r="DQA3" i="10"/>
  <c r="DQE3" i="10"/>
  <c r="DQF3" i="10"/>
  <c r="DQJ3" i="10"/>
  <c r="DQK3" i="10"/>
  <c r="DQO3" i="10"/>
  <c r="DQP3" i="10"/>
  <c r="DQT3" i="10"/>
  <c r="DQU3" i="10"/>
  <c r="DQY3" i="10"/>
  <c r="DQZ3" i="10"/>
  <c r="DRD3" i="10"/>
  <c r="DRE3" i="10"/>
  <c r="DRI3" i="10"/>
  <c r="DRJ3" i="10"/>
  <c r="DRN3" i="10"/>
  <c r="DRO3" i="10"/>
  <c r="DRS3" i="10"/>
  <c r="DRT3" i="10"/>
  <c r="DRX3" i="10"/>
  <c r="DRY3" i="10"/>
  <c r="DSC3" i="10"/>
  <c r="DSD3" i="10"/>
  <c r="DSH3" i="10"/>
  <c r="DSI3" i="10"/>
  <c r="DSM3" i="10"/>
  <c r="DSN3" i="10"/>
  <c r="DSR3" i="10"/>
  <c r="DSS3" i="10"/>
  <c r="DSW3" i="10"/>
  <c r="DSX3" i="10"/>
  <c r="DTB3" i="10"/>
  <c r="DTC3" i="10"/>
  <c r="DTG3" i="10"/>
  <c r="DTH3" i="10"/>
  <c r="DTL3" i="10"/>
  <c r="DTM3" i="10"/>
  <c r="DTQ3" i="10"/>
  <c r="DTR3" i="10"/>
  <c r="DTV3" i="10"/>
  <c r="DTW3" i="10"/>
  <c r="DUA3" i="10"/>
  <c r="DUB3" i="10"/>
  <c r="DUF3" i="10"/>
  <c r="DUG3" i="10"/>
  <c r="DUK3" i="10"/>
  <c r="DUL3" i="10"/>
  <c r="DUP3" i="10"/>
  <c r="DUQ3" i="10"/>
  <c r="DUU3" i="10"/>
  <c r="DUV3" i="10"/>
  <c r="DUZ3" i="10"/>
  <c r="DVA3" i="10"/>
  <c r="DVE3" i="10"/>
  <c r="DVF3" i="10"/>
  <c r="DVJ3" i="10"/>
  <c r="DVK3" i="10"/>
  <c r="DVO3" i="10"/>
  <c r="DVP3" i="10"/>
  <c r="DVT3" i="10"/>
  <c r="DVU3" i="10"/>
  <c r="DVY3" i="10"/>
  <c r="DVZ3" i="10"/>
  <c r="DWD3" i="10"/>
  <c r="DWE3" i="10"/>
  <c r="DWI3" i="10"/>
  <c r="DWJ3" i="10"/>
  <c r="DWN3" i="10"/>
  <c r="DWO3" i="10"/>
  <c r="DWS3" i="10"/>
  <c r="DWT3" i="10"/>
  <c r="DWX3" i="10"/>
  <c r="DWY3" i="10"/>
  <c r="DXC3" i="10"/>
  <c r="DXD3" i="10"/>
  <c r="DXH3" i="10"/>
  <c r="DXI3" i="10"/>
  <c r="DXM3" i="10"/>
  <c r="DXN3" i="10"/>
  <c r="DXR3" i="10"/>
  <c r="DXS3" i="10"/>
  <c r="DXW3" i="10"/>
  <c r="DXX3" i="10"/>
  <c r="DYB3" i="10"/>
  <c r="DYC3" i="10"/>
  <c r="DYG3" i="10"/>
  <c r="DYH3" i="10"/>
  <c r="DYL3" i="10"/>
  <c r="DYM3" i="10"/>
  <c r="DYQ3" i="10"/>
  <c r="DYR3" i="10"/>
  <c r="DYV3" i="10"/>
  <c r="DYW3" i="10"/>
  <c r="DZA3" i="10"/>
  <c r="DZB3" i="10"/>
  <c r="DZF3" i="10"/>
  <c r="DZG3" i="10"/>
  <c r="DZK3" i="10"/>
  <c r="DZL3" i="10"/>
  <c r="DZP3" i="10"/>
  <c r="DZQ3" i="10"/>
  <c r="DZU3" i="10"/>
  <c r="DZV3" i="10"/>
  <c r="DZZ3" i="10"/>
  <c r="EAA3" i="10"/>
  <c r="EAE3" i="10"/>
  <c r="EAF3" i="10"/>
  <c r="EAJ3" i="10"/>
  <c r="EAK3" i="10"/>
  <c r="EAO3" i="10"/>
  <c r="EAP3" i="10"/>
  <c r="EAT3" i="10"/>
  <c r="EAU3" i="10"/>
  <c r="EAY3" i="10"/>
  <c r="EAZ3" i="10"/>
  <c r="EBD3" i="10"/>
  <c r="EBE3" i="10"/>
  <c r="EBI3" i="10"/>
  <c r="EBJ3" i="10"/>
  <c r="EBN3" i="10"/>
  <c r="EBO3" i="10"/>
  <c r="EBS3" i="10"/>
  <c r="EBT3" i="10"/>
  <c r="EBX3" i="10"/>
  <c r="EBY3" i="10"/>
  <c r="ECC3" i="10"/>
  <c r="ECD3" i="10"/>
  <c r="ECH3" i="10"/>
  <c r="ECI3" i="10"/>
  <c r="ECM3" i="10"/>
  <c r="ECN3" i="10"/>
  <c r="ECR3" i="10"/>
  <c r="ECS3" i="10"/>
  <c r="ECW3" i="10"/>
  <c r="ECX3" i="10"/>
  <c r="EDB3" i="10"/>
  <c r="EDC3" i="10"/>
  <c r="EDG3" i="10"/>
  <c r="EDH3" i="10"/>
  <c r="EDL3" i="10"/>
  <c r="EDM3" i="10"/>
  <c r="EDQ3" i="10"/>
  <c r="EDR3" i="10"/>
  <c r="EDV3" i="10"/>
  <c r="EDW3" i="10"/>
  <c r="EEA3" i="10"/>
  <c r="EEB3" i="10"/>
  <c r="EEF3" i="10"/>
  <c r="EEG3" i="10"/>
  <c r="EEK3" i="10"/>
  <c r="EEL3" i="10"/>
  <c r="EEP3" i="10"/>
  <c r="EEQ3" i="10"/>
  <c r="EEU3" i="10"/>
  <c r="EEV3" i="10"/>
  <c r="EEZ3" i="10"/>
  <c r="EFA3" i="10"/>
  <c r="EFE3" i="10"/>
  <c r="EFF3" i="10"/>
  <c r="EFJ3" i="10"/>
  <c r="EFK3" i="10"/>
  <c r="EFO3" i="10"/>
  <c r="EFP3" i="10"/>
  <c r="EFT3" i="10"/>
  <c r="EFU3" i="10"/>
  <c r="EFY3" i="10"/>
  <c r="EFZ3" i="10"/>
  <c r="EGD3" i="10"/>
  <c r="EGE3" i="10"/>
  <c r="EGI3" i="10"/>
  <c r="EGJ3" i="10"/>
  <c r="EGN3" i="10"/>
  <c r="EGO3" i="10"/>
  <c r="EGS3" i="10"/>
  <c r="EGT3" i="10"/>
  <c r="EGX3" i="10"/>
  <c r="EGY3" i="10"/>
  <c r="EHC3" i="10"/>
  <c r="EHD3" i="10"/>
  <c r="EHH3" i="10"/>
  <c r="EHI3" i="10"/>
  <c r="EHM3" i="10"/>
  <c r="EHN3" i="10"/>
  <c r="EHR3" i="10"/>
  <c r="EHS3" i="10"/>
  <c r="EHW3" i="10"/>
  <c r="EHX3" i="10"/>
  <c r="EIB3" i="10"/>
  <c r="EIC3" i="10"/>
  <c r="EIG3" i="10"/>
  <c r="EIH3" i="10"/>
  <c r="EIL3" i="10"/>
  <c r="EIM3" i="10"/>
  <c r="EIQ3" i="10"/>
  <c r="EIR3" i="10"/>
  <c r="EIV3" i="10"/>
  <c r="EIW3" i="10"/>
  <c r="EJA3" i="10"/>
  <c r="EJB3" i="10"/>
  <c r="EJF3" i="10"/>
  <c r="EJG3" i="10"/>
  <c r="EJK3" i="10"/>
  <c r="EJL3" i="10"/>
  <c r="EJP3" i="10"/>
  <c r="EJQ3" i="10"/>
  <c r="EJU3" i="10"/>
  <c r="EJV3" i="10"/>
  <c r="EJZ3" i="10"/>
  <c r="EKA3" i="10"/>
  <c r="EKE3" i="10"/>
  <c r="EKF3" i="10"/>
  <c r="EKJ3" i="10"/>
  <c r="EKK3" i="10"/>
  <c r="EKO3" i="10"/>
  <c r="EKP3" i="10"/>
  <c r="EKT3" i="10"/>
  <c r="EKU3" i="10"/>
  <c r="EKY3" i="10"/>
  <c r="EKZ3" i="10"/>
  <c r="ELD3" i="10"/>
  <c r="ELE3" i="10"/>
  <c r="ELI3" i="10"/>
  <c r="ELJ3" i="10"/>
  <c r="ELN3" i="10"/>
  <c r="ELO3" i="10"/>
  <c r="ELS3" i="10"/>
  <c r="ELT3" i="10"/>
  <c r="ELX3" i="10"/>
  <c r="ELY3" i="10"/>
  <c r="EMC3" i="10"/>
  <c r="EMD3" i="10"/>
  <c r="EMH3" i="10"/>
  <c r="EMI3" i="10"/>
  <c r="EMM3" i="10"/>
  <c r="EMN3" i="10"/>
  <c r="EMR3" i="10"/>
  <c r="EMS3" i="10"/>
  <c r="EMW3" i="10"/>
  <c r="EMX3" i="10"/>
  <c r="ENB3" i="10"/>
  <c r="ENC3" i="10"/>
  <c r="ENG3" i="10"/>
  <c r="ENH3" i="10"/>
  <c r="ENL3" i="10"/>
  <c r="ENM3" i="10"/>
  <c r="ENQ3" i="10"/>
  <c r="ENR3" i="10"/>
  <c r="ENV3" i="10"/>
  <c r="ENW3" i="10"/>
  <c r="EOA3" i="10"/>
  <c r="EOB3" i="10"/>
  <c r="EOF3" i="10"/>
  <c r="EOG3" i="10"/>
  <c r="EOK3" i="10"/>
  <c r="EOL3" i="10"/>
  <c r="EOP3" i="10"/>
  <c r="EOQ3" i="10"/>
  <c r="EOU3" i="10"/>
  <c r="EOV3" i="10"/>
  <c r="EOZ3" i="10"/>
  <c r="EPA3" i="10"/>
  <c r="EPE3" i="10"/>
  <c r="EPF3" i="10"/>
  <c r="EPJ3" i="10"/>
  <c r="EPK3" i="10"/>
  <c r="EPO3" i="10"/>
  <c r="EPP3" i="10"/>
  <c r="EPT3" i="10"/>
  <c r="EPU3" i="10"/>
  <c r="EPY3" i="10"/>
  <c r="EPZ3" i="10"/>
  <c r="EQD3" i="10"/>
  <c r="EQE3" i="10"/>
  <c r="EQI3" i="10"/>
  <c r="EQJ3" i="10"/>
  <c r="EQN3" i="10"/>
  <c r="EQO3" i="10"/>
  <c r="EQS3" i="10"/>
  <c r="EQT3" i="10"/>
  <c r="EQX3" i="10"/>
  <c r="EQY3" i="10"/>
  <c r="ERC3" i="10"/>
  <c r="ERD3" i="10"/>
  <c r="ERH3" i="10"/>
  <c r="ERI3" i="10"/>
  <c r="ERM3" i="10"/>
  <c r="ERN3" i="10"/>
  <c r="ERR3" i="10"/>
  <c r="ERS3" i="10"/>
  <c r="ERW3" i="10"/>
  <c r="ERX3" i="10"/>
  <c r="ESB3" i="10"/>
  <c r="ESC3" i="10"/>
  <c r="ESG3" i="10"/>
  <c r="ESH3" i="10"/>
  <c r="ESL3" i="10"/>
  <c r="ESM3" i="10"/>
  <c r="ESQ3" i="10"/>
  <c r="ESR3" i="10"/>
  <c r="ESV3" i="10"/>
  <c r="ESW3" i="10"/>
  <c r="ETA3" i="10"/>
  <c r="ETB3" i="10"/>
  <c r="ETF3" i="10"/>
  <c r="ETG3" i="10"/>
  <c r="ETK3" i="10"/>
  <c r="ETL3" i="10"/>
  <c r="ETP3" i="10"/>
  <c r="ETQ3" i="10"/>
  <c r="ETU3" i="10"/>
  <c r="ETV3" i="10"/>
  <c r="ETZ3" i="10"/>
  <c r="EUA3" i="10"/>
  <c r="EUE3" i="10"/>
  <c r="EUF3" i="10"/>
  <c r="EUJ3" i="10"/>
  <c r="EUK3" i="10"/>
  <c r="EUO3" i="10"/>
  <c r="EUP3" i="10"/>
  <c r="EUT3" i="10"/>
  <c r="EUU3" i="10"/>
  <c r="EUY3" i="10"/>
  <c r="EUZ3" i="10"/>
  <c r="EVD3" i="10"/>
  <c r="EVE3" i="10"/>
  <c r="EVI3" i="10"/>
  <c r="EVJ3" i="10"/>
  <c r="EVN3" i="10"/>
  <c r="EVO3" i="10"/>
  <c r="EVS3" i="10"/>
  <c r="EVT3" i="10"/>
  <c r="EVX3" i="10"/>
  <c r="EVY3" i="10"/>
  <c r="EWC3" i="10"/>
  <c r="EWD3" i="10"/>
  <c r="EWH3" i="10"/>
  <c r="EWI3" i="10"/>
  <c r="EWM3" i="10"/>
  <c r="EWN3" i="10"/>
  <c r="EWR3" i="10"/>
  <c r="EWS3" i="10"/>
  <c r="EWW3" i="10"/>
  <c r="EWX3" i="10"/>
  <c r="EXB3" i="10"/>
  <c r="EXC3" i="10"/>
  <c r="EXG3" i="10"/>
  <c r="EXH3" i="10"/>
  <c r="EXL3" i="10"/>
  <c r="EXM3" i="10"/>
  <c r="EXQ3" i="10"/>
  <c r="EXR3" i="10"/>
  <c r="EXV3" i="10"/>
  <c r="EXW3" i="10"/>
  <c r="EYA3" i="10"/>
  <c r="EYB3" i="10"/>
  <c r="EYF3" i="10"/>
  <c r="EYG3" i="10"/>
  <c r="EYK3" i="10"/>
  <c r="EYL3" i="10"/>
  <c r="EYP3" i="10"/>
  <c r="EYQ3" i="10"/>
  <c r="EYU3" i="10"/>
  <c r="EYV3" i="10"/>
  <c r="EYZ3" i="10"/>
  <c r="EZA3" i="10"/>
  <c r="EZE3" i="10"/>
  <c r="EZF3" i="10"/>
  <c r="EZJ3" i="10"/>
  <c r="EZK3" i="10"/>
  <c r="EZO3" i="10"/>
  <c r="EZP3" i="10"/>
  <c r="EZT3" i="10"/>
  <c r="EZU3" i="10"/>
  <c r="EZY3" i="10"/>
  <c r="EZZ3" i="10"/>
  <c r="FAD3" i="10"/>
  <c r="FAE3" i="10"/>
  <c r="FAI3" i="10"/>
  <c r="FAJ3" i="10"/>
  <c r="FAN3" i="10"/>
  <c r="FAO3" i="10"/>
  <c r="FAS3" i="10"/>
  <c r="FAT3" i="10"/>
  <c r="FAX3" i="10"/>
  <c r="FAY3" i="10"/>
  <c r="FBC3" i="10"/>
  <c r="FBD3" i="10"/>
  <c r="FBH3" i="10"/>
  <c r="FBI3" i="10"/>
  <c r="FBM3" i="10"/>
  <c r="FBN3" i="10"/>
  <c r="FBR3" i="10"/>
  <c r="FBS3" i="10"/>
  <c r="FBW3" i="10"/>
  <c r="FBX3" i="10"/>
  <c r="FCB3" i="10"/>
  <c r="FCC3" i="10"/>
  <c r="FCG3" i="10"/>
  <c r="FCH3" i="10"/>
  <c r="FCL3" i="10"/>
  <c r="FCM3" i="10"/>
  <c r="FCQ3" i="10"/>
  <c r="FCR3" i="10"/>
  <c r="FCV3" i="10"/>
  <c r="FCW3" i="10"/>
  <c r="FDA3" i="10"/>
  <c r="FDB3" i="10"/>
  <c r="FDF3" i="10"/>
  <c r="FDG3" i="10"/>
  <c r="FDK3" i="10"/>
  <c r="FDL3" i="10"/>
  <c r="FDP3" i="10"/>
  <c r="FDQ3" i="10"/>
  <c r="FDU3" i="10"/>
  <c r="FDV3" i="10"/>
  <c r="FDZ3" i="10"/>
  <c r="FEA3" i="10"/>
  <c r="FEE3" i="10"/>
  <c r="FEF3" i="10"/>
  <c r="FEJ3" i="10"/>
  <c r="FEK3" i="10"/>
  <c r="FEO3" i="10"/>
  <c r="FEP3" i="10"/>
  <c r="FET3" i="10"/>
  <c r="FEU3" i="10"/>
  <c r="FEY3" i="10"/>
  <c r="FEZ3" i="10"/>
  <c r="FFD3" i="10"/>
  <c r="FFE3" i="10"/>
  <c r="FFI3" i="10"/>
  <c r="FFJ3" i="10"/>
  <c r="FFN3" i="10"/>
  <c r="FFO3" i="10"/>
  <c r="FFS3" i="10"/>
  <c r="FFT3" i="10"/>
  <c r="FFX3" i="10"/>
  <c r="FFY3" i="10"/>
  <c r="FGC3" i="10"/>
  <c r="FGD3" i="10"/>
  <c r="FGH3" i="10"/>
  <c r="FGI3" i="10"/>
  <c r="FGM3" i="10"/>
  <c r="FGN3" i="10"/>
  <c r="FGR3" i="10"/>
  <c r="FGS3" i="10"/>
  <c r="FGW3" i="10"/>
  <c r="FGX3" i="10"/>
  <c r="FHB3" i="10"/>
  <c r="FHC3" i="10"/>
  <c r="FHG3" i="10"/>
  <c r="FHH3" i="10"/>
  <c r="FHL3" i="10"/>
  <c r="FHM3" i="10"/>
  <c r="FHQ3" i="10"/>
  <c r="FHR3" i="10"/>
  <c r="FHV3" i="10"/>
  <c r="FHW3" i="10"/>
  <c r="FIA3" i="10"/>
  <c r="FIB3" i="10"/>
  <c r="FIF3" i="10"/>
  <c r="FIG3" i="10"/>
  <c r="FIK3" i="10"/>
  <c r="FIL3" i="10"/>
  <c r="FIP3" i="10"/>
  <c r="FIQ3" i="10"/>
  <c r="FIU3" i="10"/>
  <c r="FIV3" i="10"/>
  <c r="FIZ3" i="10"/>
  <c r="FJA3" i="10"/>
  <c r="FJE3" i="10"/>
  <c r="FJF3" i="10"/>
  <c r="FJJ3" i="10"/>
  <c r="FJK3" i="10"/>
  <c r="FJO3" i="10"/>
  <c r="FJP3" i="10"/>
  <c r="FJT3" i="10"/>
  <c r="FJU3" i="10"/>
  <c r="FJY3" i="10"/>
  <c r="FJZ3" i="10"/>
  <c r="FKD3" i="10"/>
  <c r="FKE3" i="10"/>
  <c r="FKI3" i="10"/>
  <c r="FKJ3" i="10"/>
  <c r="FKN3" i="10"/>
  <c r="FKO3" i="10"/>
  <c r="FKS3" i="10"/>
  <c r="FKT3" i="10"/>
  <c r="FKX3" i="10"/>
  <c r="FKY3" i="10"/>
  <c r="FLC3" i="10"/>
  <c r="FLD3" i="10"/>
  <c r="FLH3" i="10"/>
  <c r="FLI3" i="10"/>
  <c r="FLM3" i="10"/>
  <c r="FLN3" i="10"/>
  <c r="FLR3" i="10"/>
  <c r="FLS3" i="10"/>
  <c r="FLW3" i="10"/>
  <c r="FLX3" i="10"/>
  <c r="FMB3" i="10"/>
  <c r="FMC3" i="10"/>
  <c r="FMG3" i="10"/>
  <c r="FMH3" i="10"/>
  <c r="FML3" i="10"/>
  <c r="FMM3" i="10"/>
  <c r="FMQ3" i="10"/>
  <c r="FMR3" i="10"/>
  <c r="FMV3" i="10"/>
  <c r="FMW3" i="10"/>
  <c r="FNA3" i="10"/>
  <c r="FNB3" i="10"/>
  <c r="FNF3" i="10"/>
  <c r="FNG3" i="10"/>
  <c r="FNK3" i="10"/>
  <c r="FNL3" i="10"/>
  <c r="FNP3" i="10"/>
  <c r="FNQ3" i="10"/>
  <c r="FNU3" i="10"/>
  <c r="FNV3" i="10"/>
  <c r="FNZ3" i="10"/>
  <c r="FOA3" i="10"/>
  <c r="FOE3" i="10"/>
  <c r="FOF3" i="10"/>
  <c r="FOJ3" i="10"/>
  <c r="FOK3" i="10"/>
  <c r="FOO3" i="10"/>
  <c r="FOP3" i="10"/>
  <c r="FOT3" i="10"/>
  <c r="FOU3" i="10"/>
  <c r="FOY3" i="10"/>
  <c r="FOZ3" i="10"/>
  <c r="FPD3" i="10"/>
  <c r="FPE3" i="10"/>
  <c r="FPI3" i="10"/>
  <c r="FPJ3" i="10"/>
  <c r="FPN3" i="10"/>
  <c r="FPO3" i="10"/>
  <c r="FPS3" i="10"/>
  <c r="FPT3" i="10"/>
  <c r="FPX3" i="10"/>
  <c r="FPY3" i="10"/>
  <c r="FQC3" i="10"/>
  <c r="FQD3" i="10"/>
  <c r="FQH3" i="10"/>
  <c r="FQI3" i="10"/>
  <c r="FQM3" i="10"/>
  <c r="FQN3" i="10"/>
  <c r="FQR3" i="10"/>
  <c r="FQS3" i="10"/>
  <c r="FQW3" i="10"/>
  <c r="FQX3" i="10"/>
  <c r="FRB3" i="10"/>
  <c r="FRC3" i="10"/>
  <c r="FRG3" i="10"/>
  <c r="FRH3" i="10"/>
  <c r="FRL3" i="10"/>
  <c r="FRM3" i="10"/>
  <c r="FRQ3" i="10"/>
  <c r="FRR3" i="10"/>
  <c r="FRV3" i="10"/>
  <c r="FRW3" i="10"/>
  <c r="FSA3" i="10"/>
  <c r="FSB3" i="10"/>
  <c r="FSF3" i="10"/>
  <c r="FSG3" i="10"/>
  <c r="FSK3" i="10"/>
  <c r="FSL3" i="10"/>
  <c r="FSP3" i="10"/>
  <c r="FSQ3" i="10"/>
  <c r="FSU3" i="10"/>
  <c r="FSV3" i="10"/>
  <c r="FSZ3" i="10"/>
  <c r="FTA3" i="10"/>
  <c r="FTE3" i="10"/>
  <c r="FTF3" i="10"/>
  <c r="FTJ3" i="10"/>
  <c r="FTK3" i="10"/>
  <c r="FTO3" i="10"/>
  <c r="FTP3" i="10"/>
  <c r="FTT3" i="10"/>
  <c r="FTU3" i="10"/>
  <c r="FTY3" i="10"/>
  <c r="FTZ3" i="10"/>
  <c r="FUD3" i="10"/>
  <c r="FUE3" i="10"/>
  <c r="FUI3" i="10"/>
  <c r="FUJ3" i="10"/>
  <c r="FUN3" i="10"/>
  <c r="FUO3" i="10"/>
  <c r="FUS3" i="10"/>
  <c r="FUT3" i="10"/>
  <c r="FUX3" i="10"/>
  <c r="FUY3" i="10"/>
  <c r="FVC3" i="10"/>
  <c r="FVD3" i="10"/>
  <c r="FVH3" i="10"/>
  <c r="FVI3" i="10"/>
  <c r="FVM3" i="10"/>
  <c r="FVN3" i="10"/>
  <c r="FVR3" i="10"/>
  <c r="FVS3" i="10"/>
  <c r="FVW3" i="10"/>
  <c r="FVX3" i="10"/>
  <c r="FWB3" i="10"/>
  <c r="FWC3" i="10"/>
  <c r="FWG3" i="10"/>
  <c r="FWH3" i="10"/>
  <c r="FWL3" i="10"/>
  <c r="FWM3" i="10"/>
  <c r="FWQ3" i="10"/>
  <c r="FWR3" i="10"/>
  <c r="FWV3" i="10"/>
  <c r="FWW3" i="10"/>
  <c r="FXA3" i="10"/>
  <c r="FXB3" i="10"/>
  <c r="FXF3" i="10"/>
  <c r="FXG3" i="10"/>
  <c r="FXK3" i="10"/>
  <c r="FXL3" i="10"/>
  <c r="FXP3" i="10"/>
  <c r="FXQ3" i="10"/>
  <c r="FXU3" i="10"/>
  <c r="FXV3" i="10"/>
  <c r="FXZ3" i="10"/>
  <c r="FYA3" i="10"/>
  <c r="FYE3" i="10"/>
  <c r="FYF3" i="10"/>
  <c r="FYJ3" i="10"/>
  <c r="FYK3" i="10"/>
  <c r="FYO3" i="10"/>
  <c r="FYP3" i="10"/>
  <c r="FYT3" i="10"/>
  <c r="FYU3" i="10"/>
  <c r="FYY3" i="10"/>
  <c r="FYZ3" i="10"/>
  <c r="FZD3" i="10"/>
  <c r="FZE3" i="10"/>
  <c r="FZI3" i="10"/>
  <c r="FZJ3" i="10"/>
  <c r="FZN3" i="10"/>
  <c r="FZO3" i="10"/>
  <c r="FZS3" i="10"/>
  <c r="FZT3" i="10"/>
  <c r="FZX3" i="10"/>
  <c r="FZY3" i="10"/>
  <c r="GAC3" i="10"/>
  <c r="GAD3" i="10"/>
  <c r="GAH3" i="10"/>
  <c r="GAI3" i="10"/>
  <c r="GAM3" i="10"/>
  <c r="GAN3" i="10"/>
  <c r="GAR3" i="10"/>
  <c r="GAS3" i="10"/>
  <c r="GAW3" i="10"/>
  <c r="GAX3" i="10"/>
  <c r="GBB3" i="10"/>
  <c r="GBC3" i="10"/>
  <c r="GBG3" i="10"/>
  <c r="GBH3" i="10"/>
  <c r="GBL3" i="10"/>
  <c r="GBM3" i="10"/>
  <c r="GBQ3" i="10"/>
  <c r="GBR3" i="10"/>
  <c r="GBV3" i="10"/>
  <c r="GBW3" i="10"/>
  <c r="GCA3" i="10"/>
  <c r="GCB3" i="10"/>
  <c r="GCF3" i="10"/>
  <c r="GCG3" i="10"/>
  <c r="GCK3" i="10"/>
  <c r="GCL3" i="10"/>
  <c r="GCP3" i="10"/>
  <c r="GCQ3" i="10"/>
  <c r="GCU3" i="10"/>
  <c r="GCV3" i="10"/>
  <c r="GCZ3" i="10"/>
  <c r="GDA3" i="10"/>
  <c r="GDE3" i="10"/>
  <c r="GDF3" i="10"/>
  <c r="GDJ3" i="10"/>
  <c r="GDK3" i="10"/>
  <c r="GDO3" i="10"/>
  <c r="GDP3" i="10"/>
  <c r="GDT3" i="10"/>
  <c r="GDU3" i="10"/>
  <c r="GDY3" i="10"/>
  <c r="GDZ3" i="10"/>
  <c r="GED3" i="10"/>
  <c r="GEE3" i="10"/>
  <c r="GEI3" i="10"/>
  <c r="GEJ3" i="10"/>
  <c r="GEN3" i="10"/>
  <c r="GEO3" i="10"/>
  <c r="GES3" i="10"/>
  <c r="GET3" i="10"/>
  <c r="GEX3" i="10"/>
  <c r="GEY3" i="10"/>
  <c r="GFC3" i="10"/>
  <c r="GFD3" i="10"/>
  <c r="GFH3" i="10"/>
  <c r="GFI3" i="10"/>
  <c r="GFM3" i="10"/>
  <c r="GFN3" i="10"/>
  <c r="GFR3" i="10"/>
  <c r="GFS3" i="10"/>
  <c r="GFW3" i="10"/>
  <c r="GFX3" i="10"/>
  <c r="GGB3" i="10"/>
  <c r="GGC3" i="10"/>
  <c r="GGG3" i="10"/>
  <c r="GGH3" i="10"/>
  <c r="GGL3" i="10"/>
  <c r="GGM3" i="10"/>
  <c r="GGQ3" i="10"/>
  <c r="GGR3" i="10"/>
  <c r="GGV3" i="10"/>
  <c r="GGW3" i="10"/>
  <c r="GHA3" i="10"/>
  <c r="GHB3" i="10"/>
  <c r="GHF3" i="10"/>
  <c r="GHG3" i="10"/>
  <c r="GHK3" i="10"/>
  <c r="GHL3" i="10"/>
  <c r="GHP3" i="10"/>
  <c r="GHQ3" i="10"/>
  <c r="GHU3" i="10"/>
  <c r="GHV3" i="10"/>
  <c r="GHZ3" i="10"/>
  <c r="GIA3" i="10"/>
  <c r="GIE3" i="10"/>
  <c r="GIF3" i="10"/>
  <c r="GIJ3" i="10"/>
  <c r="GIK3" i="10"/>
  <c r="GIO3" i="10"/>
  <c r="GIP3" i="10"/>
  <c r="GIT3" i="10"/>
  <c r="GIU3" i="10"/>
  <c r="GIY3" i="10"/>
  <c r="GIZ3" i="10"/>
  <c r="GJD3" i="10"/>
  <c r="GJE3" i="10"/>
  <c r="GJI3" i="10"/>
  <c r="GJJ3" i="10"/>
  <c r="GJN3" i="10"/>
  <c r="GJO3" i="10"/>
  <c r="GJS3" i="10"/>
  <c r="GJT3" i="10"/>
  <c r="GJX3" i="10"/>
  <c r="GJY3" i="10"/>
  <c r="GKC3" i="10"/>
  <c r="GKD3" i="10"/>
  <c r="GKH3" i="10"/>
  <c r="GKI3" i="10"/>
  <c r="GKM3" i="10"/>
  <c r="GKN3" i="10"/>
  <c r="GKR3" i="10"/>
  <c r="GKS3" i="10"/>
  <c r="GKW3" i="10"/>
  <c r="GKX3" i="10"/>
  <c r="GLB3" i="10"/>
  <c r="GLC3" i="10"/>
  <c r="GLG3" i="10"/>
  <c r="GLH3" i="10"/>
  <c r="GLL3" i="10"/>
  <c r="GLM3" i="10"/>
  <c r="GLQ3" i="10"/>
  <c r="GLR3" i="10"/>
  <c r="GLV3" i="10"/>
  <c r="GLW3" i="10"/>
  <c r="GMA3" i="10"/>
  <c r="GMB3" i="10"/>
  <c r="GMF3" i="10"/>
  <c r="GMG3" i="10"/>
  <c r="GMK3" i="10"/>
  <c r="GML3" i="10"/>
  <c r="GMP3" i="10"/>
  <c r="GMQ3" i="10"/>
  <c r="GMU3" i="10"/>
  <c r="GMV3" i="10"/>
  <c r="GMZ3" i="10"/>
  <c r="GNA3" i="10"/>
  <c r="GNE3" i="10"/>
  <c r="GNF3" i="10"/>
  <c r="GNJ3" i="10"/>
  <c r="GNK3" i="10"/>
  <c r="GNO3" i="10"/>
  <c r="GNP3" i="10"/>
  <c r="GNT3" i="10"/>
  <c r="GNU3" i="10"/>
  <c r="GNY3" i="10"/>
  <c r="GNZ3" i="10"/>
  <c r="GOD3" i="10"/>
  <c r="GOE3" i="10"/>
  <c r="GOI3" i="10"/>
  <c r="GOJ3" i="10"/>
  <c r="GON3" i="10"/>
  <c r="GOO3" i="10"/>
  <c r="GOS3" i="10"/>
  <c r="GOT3" i="10"/>
  <c r="GOX3" i="10"/>
  <c r="GOY3" i="10"/>
  <c r="GPC3" i="10"/>
  <c r="GPD3" i="10"/>
  <c r="GPH3" i="10"/>
  <c r="GPI3" i="10"/>
  <c r="GPM3" i="10"/>
  <c r="GPN3" i="10"/>
  <c r="GPR3" i="10"/>
  <c r="GPS3" i="10"/>
  <c r="GPW3" i="10"/>
  <c r="GPX3" i="10"/>
  <c r="GQB3" i="10"/>
  <c r="GQC3" i="10"/>
  <c r="GQG3" i="10"/>
  <c r="GQH3" i="10"/>
  <c r="GQL3" i="10"/>
  <c r="GQM3" i="10"/>
  <c r="GQQ3" i="10"/>
  <c r="GQR3" i="10"/>
  <c r="GQV3" i="10"/>
  <c r="GQW3" i="10"/>
  <c r="GRA3" i="10"/>
  <c r="GRB3" i="10"/>
  <c r="GRF3" i="10"/>
  <c r="GRG3" i="10"/>
  <c r="GRK3" i="10"/>
  <c r="GRL3" i="10"/>
  <c r="GRP3" i="10"/>
  <c r="GRQ3" i="10"/>
  <c r="GRU3" i="10"/>
  <c r="GRV3" i="10"/>
  <c r="GRZ3" i="10"/>
  <c r="GSA3" i="10"/>
  <c r="GSE3" i="10"/>
  <c r="GSF3" i="10"/>
  <c r="GSJ3" i="10"/>
  <c r="GSK3" i="10"/>
  <c r="GSO3" i="10"/>
  <c r="GSP3" i="10"/>
  <c r="GST3" i="10"/>
  <c r="GSU3" i="10"/>
  <c r="GSY3" i="10"/>
  <c r="GSZ3" i="10"/>
  <c r="GTD3" i="10"/>
  <c r="GTE3" i="10"/>
  <c r="GTI3" i="10"/>
  <c r="GTJ3" i="10"/>
  <c r="GTN3" i="10"/>
  <c r="GTO3" i="10"/>
  <c r="GTS3" i="10"/>
  <c r="GTT3" i="10"/>
  <c r="GTX3" i="10"/>
  <c r="GTY3" i="10"/>
  <c r="GUC3" i="10"/>
  <c r="GUD3" i="10"/>
  <c r="GUH3" i="10"/>
  <c r="GUI3" i="10"/>
  <c r="GUM3" i="10"/>
  <c r="GUN3" i="10"/>
  <c r="GUR3" i="10"/>
  <c r="GUS3" i="10"/>
  <c r="GUW3" i="10"/>
  <c r="GUX3" i="10"/>
  <c r="GVB3" i="10"/>
  <c r="GVC3" i="10"/>
  <c r="GVG3" i="10"/>
  <c r="GVH3" i="10"/>
  <c r="GVL3" i="10"/>
  <c r="GVM3" i="10"/>
  <c r="GVQ3" i="10"/>
  <c r="GVR3" i="10"/>
  <c r="GVV3" i="10"/>
  <c r="GVW3" i="10"/>
  <c r="GWA3" i="10"/>
  <c r="GWB3" i="10"/>
  <c r="GWF3" i="10"/>
  <c r="GWG3" i="10"/>
  <c r="GWK3" i="10"/>
  <c r="GWL3" i="10"/>
  <c r="GWP3" i="10"/>
  <c r="GWQ3" i="10"/>
  <c r="GWU3" i="10"/>
  <c r="GWV3" i="10"/>
  <c r="GWZ3" i="10"/>
  <c r="GXA3" i="10"/>
  <c r="GXE3" i="10"/>
  <c r="GXF3" i="10"/>
  <c r="GXJ3" i="10"/>
  <c r="GXK3" i="10"/>
  <c r="GXO3" i="10"/>
  <c r="GXP3" i="10"/>
  <c r="GXT3" i="10"/>
  <c r="GXU3" i="10"/>
  <c r="GXY3" i="10"/>
  <c r="GXZ3" i="10"/>
  <c r="GYD3" i="10"/>
  <c r="GYE3" i="10"/>
  <c r="GYI3" i="10"/>
  <c r="GYJ3" i="10"/>
  <c r="GYN3" i="10"/>
  <c r="GYO3" i="10"/>
  <c r="GYS3" i="10"/>
  <c r="GYT3" i="10"/>
  <c r="GYX3" i="10"/>
  <c r="GYY3" i="10"/>
  <c r="GZC3" i="10"/>
  <c r="GZD3" i="10"/>
  <c r="GZH3" i="10"/>
  <c r="GZI3" i="10"/>
  <c r="GZM3" i="10"/>
  <c r="GZN3" i="10"/>
  <c r="GZR3" i="10"/>
  <c r="GZS3" i="10"/>
  <c r="GZW3" i="10"/>
  <c r="GZX3" i="10"/>
  <c r="HAB3" i="10"/>
  <c r="HAC3" i="10"/>
  <c r="HAG3" i="10"/>
  <c r="HAH3" i="10"/>
  <c r="HAL3" i="10"/>
  <c r="HAM3" i="10"/>
  <c r="HAQ3" i="10"/>
  <c r="HAR3" i="10"/>
  <c r="HAV3" i="10"/>
  <c r="HAW3" i="10"/>
  <c r="HBA3" i="10"/>
  <c r="HBB3" i="10"/>
  <c r="HBF3" i="10"/>
  <c r="HBG3" i="10"/>
  <c r="HBK3" i="10"/>
  <c r="HBL3" i="10"/>
  <c r="HBP3" i="10"/>
  <c r="HBQ3" i="10"/>
  <c r="HBU3" i="10"/>
  <c r="HBV3" i="10"/>
  <c r="HBZ3" i="10"/>
  <c r="HCA3" i="10"/>
  <c r="HCE3" i="10"/>
  <c r="HCF3" i="10"/>
  <c r="HCJ3" i="10"/>
  <c r="HCK3" i="10"/>
  <c r="HCO3" i="10"/>
  <c r="HCP3" i="10"/>
  <c r="HCT3" i="10"/>
  <c r="HCU3" i="10"/>
  <c r="HCY3" i="10"/>
  <c r="HCZ3" i="10"/>
  <c r="HDD3" i="10"/>
  <c r="HDE3" i="10"/>
  <c r="HDI3" i="10"/>
  <c r="HDJ3" i="10"/>
  <c r="HDN3" i="10"/>
  <c r="HDO3" i="10"/>
  <c r="HDS3" i="10"/>
  <c r="HDT3" i="10"/>
  <c r="HDX3" i="10"/>
  <c r="HDY3" i="10"/>
  <c r="HEC3" i="10"/>
  <c r="HED3" i="10"/>
  <c r="HEH3" i="10"/>
  <c r="HEI3" i="10"/>
  <c r="HEM3" i="10"/>
  <c r="HEN3" i="10"/>
  <c r="HER3" i="10"/>
  <c r="HES3" i="10"/>
  <c r="HEW3" i="10"/>
  <c r="HEX3" i="10"/>
  <c r="HFB3" i="10"/>
  <c r="HFC3" i="10"/>
  <c r="HFG3" i="10"/>
  <c r="HFH3" i="10"/>
  <c r="HFL3" i="10"/>
  <c r="HFM3" i="10"/>
  <c r="HFQ3" i="10"/>
  <c r="HFR3" i="10"/>
  <c r="HFV3" i="10"/>
  <c r="HFW3" i="10"/>
  <c r="HGA3" i="10"/>
  <c r="HGB3" i="10"/>
  <c r="HGF3" i="10"/>
  <c r="HGG3" i="10"/>
  <c r="HGK3" i="10"/>
  <c r="HGL3" i="10"/>
  <c r="HGP3" i="10"/>
  <c r="HGQ3" i="10"/>
  <c r="HGU3" i="10"/>
  <c r="HGV3" i="10"/>
  <c r="HGZ3" i="10"/>
  <c r="HHA3" i="10"/>
  <c r="HHE3" i="10"/>
  <c r="HHF3" i="10"/>
  <c r="HHJ3" i="10"/>
  <c r="HHK3" i="10"/>
  <c r="HHO3" i="10"/>
  <c r="HHP3" i="10"/>
  <c r="HHT3" i="10"/>
  <c r="HHU3" i="10"/>
  <c r="HHY3" i="10"/>
  <c r="HHZ3" i="10"/>
  <c r="HID3" i="10"/>
  <c r="HIE3" i="10"/>
  <c r="HII3" i="10"/>
  <c r="HIJ3" i="10"/>
  <c r="HIN3" i="10"/>
  <c r="HIO3" i="10"/>
  <c r="HIS3" i="10"/>
  <c r="HIT3" i="10"/>
  <c r="HIX3" i="10"/>
  <c r="HIY3" i="10"/>
  <c r="HJC3" i="10"/>
  <c r="HJD3" i="10"/>
  <c r="HJH3" i="10"/>
  <c r="HJI3" i="10"/>
  <c r="HJM3" i="10"/>
  <c r="HJN3" i="10"/>
  <c r="HJR3" i="10"/>
  <c r="HJS3" i="10"/>
  <c r="HJW3" i="10"/>
  <c r="HJX3" i="10"/>
  <c r="HKB3" i="10"/>
  <c r="HKC3" i="10"/>
  <c r="HKG3" i="10"/>
  <c r="HKH3" i="10"/>
  <c r="HKL3" i="10"/>
  <c r="HKM3" i="10"/>
  <c r="HKQ3" i="10"/>
  <c r="HKR3" i="10"/>
  <c r="HKV3" i="10"/>
  <c r="HKW3" i="10"/>
  <c r="HLA3" i="10"/>
  <c r="HLB3" i="10"/>
  <c r="HLF3" i="10"/>
  <c r="HLG3" i="10"/>
  <c r="HLK3" i="10"/>
  <c r="HLL3" i="10"/>
  <c r="HLP3" i="10"/>
  <c r="HLQ3" i="10"/>
  <c r="HLU3" i="10"/>
  <c r="HLV3" i="10"/>
  <c r="HLZ3" i="10"/>
  <c r="HMA3" i="10"/>
  <c r="HME3" i="10"/>
  <c r="HMF3" i="10"/>
  <c r="HMJ3" i="10"/>
  <c r="HMK3" i="10"/>
  <c r="HMO3" i="10"/>
  <c r="HMP3" i="10"/>
  <c r="HMT3" i="10"/>
  <c r="HMU3" i="10"/>
  <c r="HMY3" i="10"/>
  <c r="HMZ3" i="10"/>
  <c r="HND3" i="10"/>
  <c r="HNE3" i="10"/>
  <c r="HNI3" i="10"/>
  <c r="HNJ3" i="10"/>
  <c r="HNN3" i="10"/>
  <c r="HNO3" i="10"/>
  <c r="HNS3" i="10"/>
  <c r="HNT3" i="10"/>
  <c r="HNX3" i="10"/>
  <c r="HNY3" i="10"/>
  <c r="HOC3" i="10"/>
  <c r="HOD3" i="10"/>
  <c r="HOH3" i="10"/>
  <c r="HOI3" i="10"/>
  <c r="HOM3" i="10"/>
  <c r="HON3" i="10"/>
  <c r="HOR3" i="10"/>
  <c r="HOS3" i="10"/>
  <c r="HOW3" i="10"/>
  <c r="HOX3" i="10"/>
  <c r="HPB3" i="10"/>
  <c r="HPC3" i="10"/>
  <c r="HPG3" i="10"/>
  <c r="HPH3" i="10"/>
  <c r="HPL3" i="10"/>
  <c r="HPM3" i="10"/>
  <c r="HPQ3" i="10"/>
  <c r="HPR3" i="10"/>
  <c r="HPV3" i="10"/>
  <c r="HPW3" i="10"/>
  <c r="HQA3" i="10"/>
  <c r="HQB3" i="10"/>
  <c r="HQF3" i="10"/>
  <c r="HQG3" i="10"/>
  <c r="HQK3" i="10"/>
  <c r="HQL3" i="10"/>
  <c r="HQP3" i="10"/>
  <c r="HQQ3" i="10"/>
  <c r="HQU3" i="10"/>
  <c r="HQV3" i="10"/>
  <c r="HQZ3" i="10"/>
  <c r="HRA3" i="10"/>
  <c r="HRE3" i="10"/>
  <c r="HRF3" i="10"/>
  <c r="HRJ3" i="10"/>
  <c r="HRK3" i="10"/>
  <c r="HRO3" i="10"/>
  <c r="HRP3" i="10"/>
  <c r="HRT3" i="10"/>
  <c r="HRU3" i="10"/>
  <c r="HRY3" i="10"/>
  <c r="HRZ3" i="10"/>
  <c r="HSD3" i="10"/>
  <c r="HSE3" i="10"/>
  <c r="HSI3" i="10"/>
  <c r="HSJ3" i="10"/>
  <c r="HSN3" i="10"/>
  <c r="HSO3" i="10"/>
  <c r="HSS3" i="10"/>
  <c r="HST3" i="10"/>
  <c r="HSX3" i="10"/>
  <c r="HSY3" i="10"/>
  <c r="HTC3" i="10"/>
  <c r="HTD3" i="10"/>
  <c r="HTH3" i="10"/>
  <c r="HTI3" i="10"/>
  <c r="HTM3" i="10"/>
  <c r="HTN3" i="10"/>
  <c r="HTR3" i="10"/>
  <c r="HTS3" i="10"/>
  <c r="HTW3" i="10"/>
  <c r="HTX3" i="10"/>
  <c r="HUB3" i="10"/>
  <c r="HUC3" i="10"/>
  <c r="HUG3" i="10"/>
  <c r="HUH3" i="10"/>
  <c r="HUL3" i="10"/>
  <c r="HUM3" i="10"/>
  <c r="HUQ3" i="10"/>
  <c r="HUR3" i="10"/>
  <c r="HUV3" i="10"/>
  <c r="HUW3" i="10"/>
  <c r="HVA3" i="10"/>
  <c r="HVB3" i="10"/>
  <c r="HVF3" i="10"/>
  <c r="HVG3" i="10"/>
  <c r="HVK3" i="10"/>
  <c r="HVL3" i="10"/>
  <c r="HVP3" i="10"/>
  <c r="HVQ3" i="10"/>
  <c r="HVU3" i="10"/>
  <c r="HVV3" i="10"/>
  <c r="HVZ3" i="10"/>
  <c r="HWA3" i="10"/>
  <c r="HWE3" i="10"/>
  <c r="HWF3" i="10"/>
  <c r="HWJ3" i="10"/>
  <c r="HWK3" i="10"/>
  <c r="HWO3" i="10"/>
  <c r="HWP3" i="10"/>
  <c r="HWT3" i="10"/>
  <c r="HWU3" i="10"/>
  <c r="HWY3" i="10"/>
  <c r="HWZ3" i="10"/>
  <c r="HXD3" i="10"/>
  <c r="HXE3" i="10"/>
  <c r="HXI3" i="10"/>
  <c r="HXJ3" i="10"/>
  <c r="HXN3" i="10"/>
  <c r="HXO3" i="10"/>
  <c r="HXS3" i="10"/>
  <c r="HXT3" i="10"/>
  <c r="HXX3" i="10"/>
  <c r="HXY3" i="10"/>
  <c r="HYC3" i="10"/>
  <c r="HYD3" i="10"/>
  <c r="HYH3" i="10"/>
  <c r="HYI3" i="10"/>
  <c r="HYM3" i="10"/>
  <c r="HYN3" i="10"/>
  <c r="HYR3" i="10"/>
  <c r="HYS3" i="10"/>
  <c r="HYW3" i="10"/>
  <c r="HYX3" i="10"/>
  <c r="HZB3" i="10"/>
  <c r="HZC3" i="10"/>
  <c r="HZG3" i="10"/>
  <c r="HZH3" i="10"/>
  <c r="HZL3" i="10"/>
  <c r="HZM3" i="10"/>
  <c r="HZQ3" i="10"/>
  <c r="HZR3" i="10"/>
  <c r="HZV3" i="10"/>
  <c r="HZW3" i="10"/>
  <c r="IAA3" i="10"/>
  <c r="IAB3" i="10"/>
  <c r="IAF3" i="10"/>
  <c r="IAG3" i="10"/>
  <c r="IAK3" i="10"/>
  <c r="IAL3" i="10"/>
  <c r="IAP3" i="10"/>
  <c r="IAQ3" i="10"/>
  <c r="IAU3" i="10"/>
  <c r="IAV3" i="10"/>
  <c r="IAZ3" i="10"/>
  <c r="IBA3" i="10"/>
  <c r="IBE3" i="10"/>
  <c r="IBF3" i="10"/>
  <c r="IBJ3" i="10"/>
  <c r="IBK3" i="10"/>
  <c r="IBO3" i="10"/>
  <c r="IBP3" i="10"/>
  <c r="IBT3" i="10"/>
  <c r="IBU3" i="10"/>
  <c r="IBY3" i="10"/>
  <c r="IBZ3" i="10"/>
  <c r="ICD3" i="10"/>
  <c r="ICE3" i="10"/>
  <c r="ICI3" i="10"/>
  <c r="ICJ3" i="10"/>
  <c r="ICN3" i="10"/>
  <c r="ICO3" i="10"/>
  <c r="ICS3" i="10"/>
  <c r="ICT3" i="10"/>
  <c r="ICX3" i="10"/>
  <c r="ICY3" i="10"/>
  <c r="IDC3" i="10"/>
  <c r="IDD3" i="10"/>
  <c r="IDH3" i="10"/>
  <c r="IDI3" i="10"/>
  <c r="IDM3" i="10"/>
  <c r="IDN3" i="10"/>
  <c r="IDR3" i="10"/>
  <c r="IDS3" i="10"/>
  <c r="IDW3" i="10"/>
  <c r="IDX3" i="10"/>
  <c r="IEB3" i="10"/>
  <c r="IEC3" i="10"/>
  <c r="IEG3" i="10"/>
  <c r="IEH3" i="10"/>
  <c r="IEL3" i="10"/>
  <c r="IEM3" i="10"/>
  <c r="IEQ3" i="10"/>
  <c r="IER3" i="10"/>
  <c r="IEV3" i="10"/>
  <c r="IEW3" i="10"/>
  <c r="IFA3" i="10"/>
  <c r="IFB3" i="10"/>
  <c r="IFF3" i="10"/>
  <c r="IFG3" i="10"/>
  <c r="IFK3" i="10"/>
  <c r="IFL3" i="10"/>
  <c r="IFP3" i="10"/>
  <c r="IFQ3" i="10"/>
  <c r="IFU3" i="10"/>
  <c r="IFV3" i="10"/>
  <c r="IFZ3" i="10"/>
  <c r="IGA3" i="10"/>
  <c r="IGE3" i="10"/>
  <c r="IGF3" i="10"/>
  <c r="IGJ3" i="10"/>
  <c r="IGK3" i="10"/>
  <c r="IGO3" i="10"/>
  <c r="IGP3" i="10"/>
  <c r="IGT3" i="10"/>
  <c r="IGU3" i="10"/>
  <c r="IGY3" i="10"/>
  <c r="IGZ3" i="10"/>
  <c r="IHD3" i="10"/>
  <c r="IHE3" i="10"/>
  <c r="IHI3" i="10"/>
  <c r="IHJ3" i="10"/>
  <c r="IHN3" i="10"/>
  <c r="IHO3" i="10"/>
  <c r="IHS3" i="10"/>
  <c r="IHT3" i="10"/>
  <c r="IHX3" i="10"/>
  <c r="IHY3" i="10"/>
  <c r="IIC3" i="10"/>
  <c r="IID3" i="10"/>
  <c r="IIH3" i="10"/>
  <c r="III3" i="10"/>
  <c r="IIM3" i="10"/>
  <c r="IIN3" i="10"/>
  <c r="IIR3" i="10"/>
  <c r="IIS3" i="10"/>
  <c r="IIW3" i="10"/>
  <c r="IIX3" i="10"/>
  <c r="IJB3" i="10"/>
  <c r="IJC3" i="10"/>
  <c r="IJG3" i="10"/>
  <c r="IJH3" i="10"/>
  <c r="IJL3" i="10"/>
  <c r="IJM3" i="10"/>
  <c r="IJQ3" i="10"/>
  <c r="IJR3" i="10"/>
  <c r="IJV3" i="10"/>
  <c r="IJW3" i="10"/>
  <c r="IKA3" i="10"/>
  <c r="IKB3" i="10"/>
  <c r="IKF3" i="10"/>
  <c r="IKG3" i="10"/>
  <c r="IKK3" i="10"/>
  <c r="IKL3" i="10"/>
  <c r="IKP3" i="10"/>
  <c r="IKQ3" i="10"/>
  <c r="IKU3" i="10"/>
  <c r="IKV3" i="10"/>
  <c r="IKZ3" i="10"/>
  <c r="ILA3" i="10"/>
  <c r="ILE3" i="10"/>
  <c r="ILF3" i="10"/>
  <c r="ILJ3" i="10"/>
  <c r="ILK3" i="10"/>
  <c r="ILO3" i="10"/>
  <c r="ILP3" i="10"/>
  <c r="ILT3" i="10"/>
  <c r="ILU3" i="10"/>
  <c r="ILY3" i="10"/>
  <c r="ILZ3" i="10"/>
  <c r="IMD3" i="10"/>
  <c r="IME3" i="10"/>
  <c r="IMI3" i="10"/>
  <c r="IMJ3" i="10"/>
  <c r="IMN3" i="10"/>
  <c r="IMO3" i="10"/>
  <c r="IMS3" i="10"/>
  <c r="IMT3" i="10"/>
  <c r="IMX3" i="10"/>
  <c r="IMY3" i="10"/>
  <c r="INC3" i="10"/>
  <c r="IND3" i="10"/>
  <c r="INH3" i="10"/>
  <c r="INI3" i="10"/>
  <c r="INM3" i="10"/>
  <c r="INN3" i="10"/>
  <c r="INR3" i="10"/>
  <c r="INS3" i="10"/>
  <c r="INW3" i="10"/>
  <c r="INX3" i="10"/>
  <c r="IOB3" i="10"/>
  <c r="IOC3" i="10"/>
  <c r="IOG3" i="10"/>
  <c r="IOH3" i="10"/>
  <c r="IOL3" i="10"/>
  <c r="IOM3" i="10"/>
  <c r="IOQ3" i="10"/>
  <c r="IOR3" i="10"/>
  <c r="IOV3" i="10"/>
  <c r="IOW3" i="10"/>
  <c r="IPA3" i="10"/>
  <c r="IPB3" i="10"/>
  <c r="IPF3" i="10"/>
  <c r="IPG3" i="10"/>
  <c r="IPK3" i="10"/>
  <c r="IPL3" i="10"/>
  <c r="IPP3" i="10"/>
  <c r="IPQ3" i="10"/>
  <c r="IPU3" i="10"/>
  <c r="IPV3" i="10"/>
  <c r="IPZ3" i="10"/>
  <c r="IQA3" i="10"/>
  <c r="IQE3" i="10"/>
  <c r="IQF3" i="10"/>
  <c r="IQJ3" i="10"/>
  <c r="IQK3" i="10"/>
  <c r="IQO3" i="10"/>
  <c r="IQP3" i="10"/>
  <c r="IQT3" i="10"/>
  <c r="IQU3" i="10"/>
  <c r="IQY3" i="10"/>
  <c r="IQZ3" i="10"/>
  <c r="IRD3" i="10"/>
  <c r="IRE3" i="10"/>
  <c r="IRI3" i="10"/>
  <c r="IRJ3" i="10"/>
  <c r="IRN3" i="10"/>
  <c r="IRO3" i="10"/>
  <c r="IRS3" i="10"/>
  <c r="IRT3" i="10"/>
  <c r="IRX3" i="10"/>
  <c r="IRY3" i="10"/>
  <c r="ISC3" i="10"/>
  <c r="ISD3" i="10"/>
  <c r="ISH3" i="10"/>
  <c r="ISI3" i="10"/>
  <c r="ISM3" i="10"/>
  <c r="ISN3" i="10"/>
  <c r="ISR3" i="10"/>
  <c r="ISS3" i="10"/>
  <c r="ISW3" i="10"/>
  <c r="ISX3" i="10"/>
  <c r="ITB3" i="10"/>
  <c r="ITC3" i="10"/>
  <c r="ITG3" i="10"/>
  <c r="ITH3" i="10"/>
  <c r="ITL3" i="10"/>
  <c r="ITM3" i="10"/>
  <c r="ITQ3" i="10"/>
  <c r="ITR3" i="10"/>
  <c r="ITV3" i="10"/>
  <c r="ITW3" i="10"/>
  <c r="IUA3" i="10"/>
  <c r="IUB3" i="10"/>
  <c r="IUF3" i="10"/>
  <c r="IUG3" i="10"/>
  <c r="IUK3" i="10"/>
  <c r="IUL3" i="10"/>
  <c r="IUP3" i="10"/>
  <c r="IUQ3" i="10"/>
  <c r="IUU3" i="10"/>
  <c r="IUV3" i="10"/>
  <c r="IUZ3" i="10"/>
  <c r="IVA3" i="10"/>
  <c r="IVE3" i="10"/>
  <c r="IVF3" i="10"/>
  <c r="IVJ3" i="10"/>
  <c r="IVK3" i="10"/>
  <c r="IVO3" i="10"/>
  <c r="IVP3" i="10"/>
  <c r="IVT3" i="10"/>
  <c r="IVU3" i="10"/>
  <c r="IVY3" i="10"/>
  <c r="IVZ3" i="10"/>
  <c r="IWD3" i="10"/>
  <c r="IWE3" i="10"/>
  <c r="IWI3" i="10"/>
  <c r="IWJ3" i="10"/>
  <c r="IWN3" i="10"/>
  <c r="IWO3" i="10"/>
  <c r="IWS3" i="10"/>
  <c r="IWT3" i="10"/>
  <c r="IWX3" i="10"/>
  <c r="IWY3" i="10"/>
  <c r="IXC3" i="10"/>
  <c r="IXD3" i="10"/>
  <c r="IXH3" i="10"/>
  <c r="IXI3" i="10"/>
  <c r="IXM3" i="10"/>
  <c r="IXN3" i="10"/>
  <c r="IXR3" i="10"/>
  <c r="IXS3" i="10"/>
  <c r="IXW3" i="10"/>
  <c r="IXX3" i="10"/>
  <c r="IYB3" i="10"/>
  <c r="IYC3" i="10"/>
  <c r="IYG3" i="10"/>
  <c r="IYH3" i="10"/>
  <c r="IYL3" i="10"/>
  <c r="IYM3" i="10"/>
  <c r="IYQ3" i="10"/>
  <c r="IYR3" i="10"/>
  <c r="IYV3" i="10"/>
  <c r="IYW3" i="10"/>
  <c r="IZA3" i="10"/>
  <c r="IZB3" i="10"/>
  <c r="IZF3" i="10"/>
  <c r="IZG3" i="10"/>
  <c r="IZK3" i="10"/>
  <c r="IZL3" i="10"/>
  <c r="IZP3" i="10"/>
  <c r="IZQ3" i="10"/>
  <c r="IZU3" i="10"/>
  <c r="IZV3" i="10"/>
  <c r="IZZ3" i="10"/>
  <c r="JAA3" i="10"/>
  <c r="JAE3" i="10"/>
  <c r="JAF3" i="10"/>
  <c r="JAJ3" i="10"/>
  <c r="JAK3" i="10"/>
  <c r="JAO3" i="10"/>
  <c r="JAP3" i="10"/>
  <c r="JAT3" i="10"/>
  <c r="JAU3" i="10"/>
  <c r="JAY3" i="10"/>
  <c r="JAZ3" i="10"/>
  <c r="JBD3" i="10"/>
  <c r="JBE3" i="10"/>
  <c r="JBI3" i="10"/>
  <c r="JBJ3" i="10"/>
  <c r="JBN3" i="10"/>
  <c r="JBO3" i="10"/>
  <c r="JBS3" i="10"/>
  <c r="JBT3" i="10"/>
  <c r="JBX3" i="10"/>
  <c r="JBY3" i="10"/>
  <c r="JCC3" i="10"/>
  <c r="JCD3" i="10"/>
  <c r="JCH3" i="10"/>
  <c r="JCI3" i="10"/>
  <c r="JCM3" i="10"/>
  <c r="JCN3" i="10"/>
  <c r="JCR3" i="10"/>
  <c r="JCS3" i="10"/>
  <c r="JCW3" i="10"/>
  <c r="JCX3" i="10"/>
  <c r="JDB3" i="10"/>
  <c r="JDC3" i="10"/>
  <c r="JDG3" i="10"/>
  <c r="JDH3" i="10"/>
  <c r="JDL3" i="10"/>
  <c r="JDM3" i="10"/>
  <c r="JDQ3" i="10"/>
  <c r="JDR3" i="10"/>
  <c r="JDV3" i="10"/>
  <c r="JDW3" i="10"/>
  <c r="JEA3" i="10"/>
  <c r="JEB3" i="10"/>
  <c r="JEF3" i="10"/>
  <c r="JEG3" i="10"/>
  <c r="JEK3" i="10"/>
  <c r="JEL3" i="10"/>
  <c r="JEP3" i="10"/>
  <c r="JEQ3" i="10"/>
  <c r="JEU3" i="10"/>
  <c r="JEV3" i="10"/>
  <c r="JEZ3" i="10"/>
  <c r="JFA3" i="10"/>
  <c r="JFE3" i="10"/>
  <c r="JFF3" i="10"/>
  <c r="JFJ3" i="10"/>
  <c r="JFK3" i="10"/>
  <c r="JFO3" i="10"/>
  <c r="JFP3" i="10"/>
  <c r="JFT3" i="10"/>
  <c r="JFU3" i="10"/>
  <c r="JFY3" i="10"/>
  <c r="JFZ3" i="10"/>
  <c r="JGD3" i="10"/>
  <c r="JGE3" i="10"/>
  <c r="JGI3" i="10"/>
  <c r="JGJ3" i="10"/>
  <c r="JGN3" i="10"/>
  <c r="JGO3" i="10"/>
  <c r="JGS3" i="10"/>
  <c r="JGT3" i="10"/>
  <c r="JGX3" i="10"/>
  <c r="JGY3" i="10"/>
  <c r="JHC3" i="10"/>
  <c r="JHD3" i="10"/>
  <c r="JHH3" i="10"/>
  <c r="JHI3" i="10"/>
  <c r="JHM3" i="10"/>
  <c r="JHN3" i="10"/>
  <c r="JHR3" i="10"/>
  <c r="JHS3" i="10"/>
  <c r="JHW3" i="10"/>
  <c r="JHX3" i="10"/>
  <c r="JIB3" i="10"/>
  <c r="JIC3" i="10"/>
  <c r="JIG3" i="10"/>
  <c r="JIH3" i="10"/>
  <c r="JIL3" i="10"/>
  <c r="JIM3" i="10"/>
  <c r="JIQ3" i="10"/>
  <c r="JIR3" i="10"/>
  <c r="JIV3" i="10"/>
  <c r="JIW3" i="10"/>
  <c r="JJA3" i="10"/>
  <c r="JJB3" i="10"/>
  <c r="JJF3" i="10"/>
  <c r="JJG3" i="10"/>
  <c r="JJK3" i="10"/>
  <c r="JJL3" i="10"/>
  <c r="JJP3" i="10"/>
  <c r="JJQ3" i="10"/>
  <c r="JJU3" i="10"/>
  <c r="JJV3" i="10"/>
  <c r="JJZ3" i="10"/>
  <c r="JKA3" i="10"/>
  <c r="JKE3" i="10"/>
  <c r="JKF3" i="10"/>
  <c r="JKJ3" i="10"/>
  <c r="JKK3" i="10"/>
  <c r="JKO3" i="10"/>
  <c r="JKP3" i="10"/>
  <c r="JKT3" i="10"/>
  <c r="JKU3" i="10"/>
  <c r="JKY3" i="10"/>
  <c r="JKZ3" i="10"/>
  <c r="JLD3" i="10"/>
  <c r="JLE3" i="10"/>
  <c r="JLI3" i="10"/>
  <c r="JLJ3" i="10"/>
  <c r="JLN3" i="10"/>
  <c r="JLO3" i="10"/>
  <c r="JLS3" i="10"/>
  <c r="JLT3" i="10"/>
  <c r="JLX3" i="10"/>
  <c r="JLY3" i="10"/>
  <c r="JMC3" i="10"/>
  <c r="JMD3" i="10"/>
  <c r="JMH3" i="10"/>
  <c r="JMI3" i="10"/>
  <c r="JMM3" i="10"/>
  <c r="JMN3" i="10"/>
  <c r="JMR3" i="10"/>
  <c r="JMS3" i="10"/>
  <c r="JMW3" i="10"/>
  <c r="JMX3" i="10"/>
  <c r="JNB3" i="10"/>
  <c r="JNC3" i="10"/>
  <c r="JNG3" i="10"/>
  <c r="JNH3" i="10"/>
  <c r="JNL3" i="10"/>
  <c r="JNM3" i="10"/>
  <c r="JNQ3" i="10"/>
  <c r="JNR3" i="10"/>
  <c r="JNV3" i="10"/>
  <c r="JNW3" i="10"/>
  <c r="JOA3" i="10"/>
  <c r="JOB3" i="10"/>
  <c r="JOF3" i="10"/>
  <c r="JOG3" i="10"/>
  <c r="JOK3" i="10"/>
  <c r="JOL3" i="10"/>
  <c r="JOP3" i="10"/>
  <c r="JOQ3" i="10"/>
  <c r="JOU3" i="10"/>
  <c r="JOV3" i="10"/>
  <c r="JOZ3" i="10"/>
  <c r="JPA3" i="10"/>
  <c r="JPE3" i="10"/>
  <c r="JPF3" i="10"/>
  <c r="JPJ3" i="10"/>
  <c r="JPK3" i="10"/>
  <c r="JPO3" i="10"/>
  <c r="JPP3" i="10"/>
  <c r="JPT3" i="10"/>
  <c r="JPU3" i="10"/>
  <c r="JPY3" i="10"/>
  <c r="JPZ3" i="10"/>
  <c r="JQD3" i="10"/>
  <c r="JQE3" i="10"/>
  <c r="JQI3" i="10"/>
  <c r="JQJ3" i="10"/>
  <c r="JQN3" i="10"/>
  <c r="JQO3" i="10"/>
  <c r="JQS3" i="10"/>
  <c r="JQT3" i="10"/>
  <c r="JQX3" i="10"/>
  <c r="JQY3" i="10"/>
  <c r="JRC3" i="10"/>
  <c r="JRD3" i="10"/>
  <c r="JRH3" i="10"/>
  <c r="JRI3" i="10"/>
  <c r="JRM3" i="10"/>
  <c r="JRN3" i="10"/>
  <c r="JRR3" i="10"/>
  <c r="JRS3" i="10"/>
  <c r="JRW3" i="10"/>
  <c r="JRX3" i="10"/>
  <c r="JSB3" i="10"/>
  <c r="JSC3" i="10"/>
  <c r="JSG3" i="10"/>
  <c r="JSH3" i="10"/>
  <c r="JSL3" i="10"/>
  <c r="JSM3" i="10"/>
  <c r="JSQ3" i="10"/>
  <c r="JSR3" i="10"/>
  <c r="JSV3" i="10"/>
  <c r="JSW3" i="10"/>
  <c r="JTA3" i="10"/>
  <c r="JTB3" i="10"/>
  <c r="JTF3" i="10"/>
  <c r="JTG3" i="10"/>
  <c r="JTK3" i="10"/>
  <c r="JTL3" i="10"/>
  <c r="JTP3" i="10"/>
  <c r="JTQ3" i="10"/>
  <c r="JTU3" i="10"/>
  <c r="JTV3" i="10"/>
  <c r="JTZ3" i="10"/>
  <c r="JUA3" i="10"/>
  <c r="JUE3" i="10"/>
  <c r="JUF3" i="10"/>
  <c r="JUJ3" i="10"/>
  <c r="JUK3" i="10"/>
  <c r="JUO3" i="10"/>
  <c r="JUP3" i="10"/>
  <c r="JUT3" i="10"/>
  <c r="JUU3" i="10"/>
  <c r="JUY3" i="10"/>
  <c r="JUZ3" i="10"/>
  <c r="JVD3" i="10"/>
  <c r="JVE3" i="10"/>
  <c r="JVI3" i="10"/>
  <c r="JVJ3" i="10"/>
  <c r="JVN3" i="10"/>
  <c r="JVO3" i="10"/>
  <c r="JVS3" i="10"/>
  <c r="JVT3" i="10"/>
  <c r="JVX3" i="10"/>
  <c r="JVY3" i="10"/>
  <c r="JWC3" i="10"/>
  <c r="JWD3" i="10"/>
  <c r="JWH3" i="10"/>
  <c r="JWI3" i="10"/>
  <c r="JWM3" i="10"/>
  <c r="JWN3" i="10"/>
  <c r="JWR3" i="10"/>
  <c r="JWS3" i="10"/>
  <c r="JWW3" i="10"/>
  <c r="JWX3" i="10"/>
  <c r="JXB3" i="10"/>
  <c r="JXC3" i="10"/>
  <c r="JXG3" i="10"/>
  <c r="JXH3" i="10"/>
  <c r="JXL3" i="10"/>
  <c r="JXM3" i="10"/>
  <c r="JXQ3" i="10"/>
  <c r="JXR3" i="10"/>
  <c r="JXV3" i="10"/>
  <c r="JXW3" i="10"/>
  <c r="JYA3" i="10"/>
  <c r="JYB3" i="10"/>
  <c r="JYF3" i="10"/>
  <c r="JYG3" i="10"/>
  <c r="JYK3" i="10"/>
  <c r="JYL3" i="10"/>
  <c r="JYP3" i="10"/>
  <c r="JYQ3" i="10"/>
  <c r="JYU3" i="10"/>
  <c r="JYV3" i="10"/>
  <c r="JYZ3" i="10"/>
  <c r="JZA3" i="10"/>
  <c r="JZE3" i="10"/>
  <c r="JZF3" i="10"/>
  <c r="JZJ3" i="10"/>
  <c r="JZK3" i="10"/>
  <c r="JZO3" i="10"/>
  <c r="JZP3" i="10"/>
  <c r="JZT3" i="10"/>
  <c r="JZU3" i="10"/>
  <c r="JZY3" i="10"/>
  <c r="JZZ3" i="10"/>
  <c r="KAD3" i="10"/>
  <c r="KAE3" i="10"/>
  <c r="KAI3" i="10"/>
  <c r="KAJ3" i="10"/>
  <c r="KAN3" i="10"/>
  <c r="KAO3" i="10"/>
  <c r="KAS3" i="10"/>
  <c r="KAT3" i="10"/>
  <c r="KAX3" i="10"/>
  <c r="KAY3" i="10"/>
  <c r="KBC3" i="10"/>
  <c r="KBD3" i="10"/>
  <c r="KBH3" i="10"/>
  <c r="KBI3" i="10"/>
  <c r="KBM3" i="10"/>
  <c r="KBN3" i="10"/>
  <c r="KBR3" i="10"/>
  <c r="KBS3" i="10"/>
  <c r="KBW3" i="10"/>
  <c r="KBX3" i="10"/>
  <c r="KCB3" i="10"/>
  <c r="KCC3" i="10"/>
  <c r="KCG3" i="10"/>
  <c r="KCH3" i="10"/>
  <c r="KCL3" i="10"/>
  <c r="KCM3" i="10"/>
  <c r="KCQ3" i="10"/>
  <c r="KCR3" i="10"/>
  <c r="KCV3" i="10"/>
  <c r="KCW3" i="10"/>
  <c r="KDA3" i="10"/>
  <c r="KDB3" i="10"/>
  <c r="KDF3" i="10"/>
  <c r="KDG3" i="10"/>
  <c r="KDK3" i="10"/>
  <c r="KDL3" i="10"/>
  <c r="KDP3" i="10"/>
  <c r="KDQ3" i="10"/>
  <c r="KDU3" i="10"/>
  <c r="KDV3" i="10"/>
  <c r="KDZ3" i="10"/>
  <c r="KEA3" i="10"/>
  <c r="KEE3" i="10"/>
  <c r="KEF3" i="10"/>
  <c r="KEJ3" i="10"/>
  <c r="KEK3" i="10"/>
  <c r="KEO3" i="10"/>
  <c r="KEP3" i="10"/>
  <c r="KET3" i="10"/>
  <c r="KEU3" i="10"/>
  <c r="KEY3" i="10"/>
  <c r="KEZ3" i="10"/>
  <c r="KFD3" i="10"/>
  <c r="KFE3" i="10"/>
  <c r="KFI3" i="10"/>
  <c r="KFJ3" i="10"/>
  <c r="KFN3" i="10"/>
  <c r="KFO3" i="10"/>
  <c r="KFS3" i="10"/>
  <c r="KFT3" i="10"/>
  <c r="KFX3" i="10"/>
  <c r="KFY3" i="10"/>
  <c r="KGC3" i="10"/>
  <c r="KGD3" i="10"/>
  <c r="KGH3" i="10"/>
  <c r="KGI3" i="10"/>
  <c r="KGM3" i="10"/>
  <c r="KGN3" i="10"/>
  <c r="KGR3" i="10"/>
  <c r="KGS3" i="10"/>
  <c r="KGW3" i="10"/>
  <c r="KGX3" i="10"/>
  <c r="KHB3" i="10"/>
  <c r="KHC3" i="10"/>
  <c r="KHG3" i="10"/>
  <c r="KHH3" i="10"/>
  <c r="KHL3" i="10"/>
  <c r="KHM3" i="10"/>
  <c r="KHQ3" i="10"/>
  <c r="KHR3" i="10"/>
  <c r="KHV3" i="10"/>
  <c r="KHW3" i="10"/>
  <c r="KIA3" i="10"/>
  <c r="KIB3" i="10"/>
  <c r="KIF3" i="10"/>
  <c r="KIG3" i="10"/>
  <c r="KIK3" i="10"/>
  <c r="KIL3" i="10"/>
  <c r="KIP3" i="10"/>
  <c r="KIQ3" i="10"/>
  <c r="KIU3" i="10"/>
  <c r="KIV3" i="10"/>
  <c r="KIZ3" i="10"/>
  <c r="KJA3" i="10"/>
  <c r="KJE3" i="10"/>
  <c r="KJF3" i="10"/>
  <c r="KJJ3" i="10"/>
  <c r="KJK3" i="10"/>
  <c r="KJO3" i="10"/>
  <c r="KJP3" i="10"/>
  <c r="KJT3" i="10"/>
  <c r="KJU3" i="10"/>
  <c r="KJY3" i="10"/>
  <c r="KJZ3" i="10"/>
  <c r="KKD3" i="10"/>
  <c r="KKE3" i="10"/>
  <c r="KKI3" i="10"/>
  <c r="KKJ3" i="10"/>
  <c r="KKN3" i="10"/>
  <c r="KKO3" i="10"/>
  <c r="KKS3" i="10"/>
  <c r="KKT3" i="10"/>
  <c r="KKX3" i="10"/>
  <c r="KKY3" i="10"/>
  <c r="KLC3" i="10"/>
  <c r="KLD3" i="10"/>
  <c r="KLH3" i="10"/>
  <c r="KLI3" i="10"/>
  <c r="KLM3" i="10"/>
  <c r="KLN3" i="10"/>
  <c r="KLR3" i="10"/>
  <c r="KLS3" i="10"/>
  <c r="KLW3" i="10"/>
  <c r="KLX3" i="10"/>
  <c r="KMB3" i="10"/>
  <c r="KMC3" i="10"/>
  <c r="KMG3" i="10"/>
  <c r="KMH3" i="10"/>
  <c r="KML3" i="10"/>
  <c r="KMM3" i="10"/>
  <c r="KMQ3" i="10"/>
  <c r="KMR3" i="10"/>
  <c r="KMV3" i="10"/>
  <c r="KMW3" i="10"/>
  <c r="KNA3" i="10"/>
  <c r="KNB3" i="10"/>
  <c r="KNF3" i="10"/>
  <c r="KNG3" i="10"/>
  <c r="KNK3" i="10"/>
  <c r="KNL3" i="10"/>
  <c r="KNP3" i="10"/>
  <c r="KNQ3" i="10"/>
  <c r="KNU3" i="10"/>
  <c r="KNV3" i="10"/>
  <c r="KNZ3" i="10"/>
  <c r="KOA3" i="10"/>
  <c r="KOE3" i="10"/>
  <c r="KOF3" i="10"/>
  <c r="KOJ3" i="10"/>
  <c r="KOK3" i="10"/>
  <c r="KOO3" i="10"/>
  <c r="KOP3" i="10"/>
  <c r="KOT3" i="10"/>
  <c r="KOU3" i="10"/>
  <c r="KOY3" i="10"/>
  <c r="KOZ3" i="10"/>
  <c r="KPD3" i="10"/>
  <c r="KPE3" i="10"/>
  <c r="KPI3" i="10"/>
  <c r="KPJ3" i="10"/>
  <c r="KPN3" i="10"/>
  <c r="KPO3" i="10"/>
  <c r="KPS3" i="10"/>
  <c r="KPT3" i="10"/>
  <c r="KPX3" i="10"/>
  <c r="KPY3" i="10"/>
  <c r="KQC3" i="10"/>
  <c r="KQD3" i="10"/>
  <c r="KQH3" i="10"/>
  <c r="KQI3" i="10"/>
  <c r="KQM3" i="10"/>
  <c r="KQN3" i="10"/>
  <c r="KQR3" i="10"/>
  <c r="KQS3" i="10"/>
  <c r="KQW3" i="10"/>
  <c r="KQX3" i="10"/>
  <c r="KRB3" i="10"/>
  <c r="KRC3" i="10"/>
  <c r="KRG3" i="10"/>
  <c r="KRH3" i="10"/>
  <c r="KRL3" i="10"/>
  <c r="KRM3" i="10"/>
  <c r="KRQ3" i="10"/>
  <c r="KRR3" i="10"/>
  <c r="KRV3" i="10"/>
  <c r="KRW3" i="10"/>
  <c r="KSA3" i="10"/>
  <c r="KSB3" i="10"/>
  <c r="KSF3" i="10"/>
  <c r="KSG3" i="10"/>
  <c r="KSK3" i="10"/>
  <c r="KSL3" i="10"/>
  <c r="KSP3" i="10"/>
  <c r="KSQ3" i="10"/>
  <c r="KSU3" i="10"/>
  <c r="KSV3" i="10"/>
  <c r="KSZ3" i="10"/>
  <c r="KTA3" i="10"/>
  <c r="KTE3" i="10"/>
  <c r="KTF3" i="10"/>
  <c r="KTJ3" i="10"/>
  <c r="KTK3" i="10"/>
  <c r="KTO3" i="10"/>
  <c r="KTP3" i="10"/>
  <c r="KTT3" i="10"/>
  <c r="KTU3" i="10"/>
  <c r="KTY3" i="10"/>
  <c r="KTZ3" i="10"/>
  <c r="KUD3" i="10"/>
  <c r="KUE3" i="10"/>
  <c r="KUI3" i="10"/>
  <c r="KUJ3" i="10"/>
  <c r="KUN3" i="10"/>
  <c r="KUO3" i="10"/>
  <c r="KUS3" i="10"/>
  <c r="KUT3" i="10"/>
  <c r="KUX3" i="10"/>
  <c r="KUY3" i="10"/>
  <c r="KVC3" i="10"/>
  <c r="KVD3" i="10"/>
  <c r="KVH3" i="10"/>
  <c r="KVI3" i="10"/>
  <c r="KVM3" i="10"/>
  <c r="KVN3" i="10"/>
  <c r="KVR3" i="10"/>
  <c r="KVS3" i="10"/>
  <c r="KVW3" i="10"/>
  <c r="KVX3" i="10"/>
  <c r="KWB3" i="10"/>
  <c r="KWC3" i="10"/>
  <c r="KWG3" i="10"/>
  <c r="KWH3" i="10"/>
  <c r="KWL3" i="10"/>
  <c r="KWM3" i="10"/>
  <c r="KWQ3" i="10"/>
  <c r="KWR3" i="10"/>
  <c r="KWV3" i="10"/>
  <c r="KWW3" i="10"/>
  <c r="KXA3" i="10"/>
  <c r="KXB3" i="10"/>
  <c r="KXF3" i="10"/>
  <c r="KXG3" i="10"/>
  <c r="KXK3" i="10"/>
  <c r="KXL3" i="10"/>
  <c r="KXP3" i="10"/>
  <c r="KXQ3" i="10"/>
  <c r="KXU3" i="10"/>
  <c r="KXV3" i="10"/>
  <c r="KXZ3" i="10"/>
  <c r="KYA3" i="10"/>
  <c r="KYE3" i="10"/>
  <c r="KYF3" i="10"/>
  <c r="KYJ3" i="10"/>
  <c r="KYK3" i="10"/>
  <c r="KYO3" i="10"/>
  <c r="KYP3" i="10"/>
  <c r="KYT3" i="10"/>
  <c r="KYU3" i="10"/>
  <c r="KYY3" i="10"/>
  <c r="KYZ3" i="10"/>
  <c r="KZD3" i="10"/>
  <c r="KZE3" i="10"/>
  <c r="KZI3" i="10"/>
  <c r="KZJ3" i="10"/>
  <c r="KZN3" i="10"/>
  <c r="KZO3" i="10"/>
  <c r="KZS3" i="10"/>
  <c r="KZT3" i="10"/>
  <c r="KZX3" i="10"/>
  <c r="KZY3" i="10"/>
  <c r="LAC3" i="10"/>
  <c r="LAD3" i="10"/>
  <c r="LAH3" i="10"/>
  <c r="LAI3" i="10"/>
  <c r="LAM3" i="10"/>
  <c r="LAN3" i="10"/>
  <c r="LAR3" i="10"/>
  <c r="LAS3" i="10"/>
  <c r="LAW3" i="10"/>
  <c r="LAX3" i="10"/>
  <c r="LBB3" i="10"/>
  <c r="LBC3" i="10"/>
  <c r="LBG3" i="10"/>
  <c r="LBH3" i="10"/>
  <c r="LBL3" i="10"/>
  <c r="LBM3" i="10"/>
  <c r="LBQ3" i="10"/>
  <c r="LBR3" i="10"/>
  <c r="LBV3" i="10"/>
  <c r="LBW3" i="10"/>
  <c r="LCA3" i="10"/>
  <c r="LCB3" i="10"/>
  <c r="LCF3" i="10"/>
  <c r="LCG3" i="10"/>
  <c r="LCK3" i="10"/>
  <c r="LCL3" i="10"/>
  <c r="LCP3" i="10"/>
  <c r="LCQ3" i="10"/>
  <c r="LCU3" i="10"/>
  <c r="LCV3" i="10"/>
  <c r="LCZ3" i="10"/>
  <c r="LDA3" i="10"/>
  <c r="LDE3" i="10"/>
  <c r="LDF3" i="10"/>
  <c r="LDJ3" i="10"/>
  <c r="LDK3" i="10"/>
  <c r="LDO3" i="10"/>
  <c r="LDP3" i="10"/>
  <c r="LDT3" i="10"/>
  <c r="LDU3" i="10"/>
  <c r="LDY3" i="10"/>
  <c r="LDZ3" i="10"/>
  <c r="LED3" i="10"/>
  <c r="LEE3" i="10"/>
  <c r="LEI3" i="10"/>
  <c r="LEJ3" i="10"/>
  <c r="LEN3" i="10"/>
  <c r="LEO3" i="10"/>
  <c r="LES3" i="10"/>
  <c r="LET3" i="10"/>
  <c r="LEX3" i="10"/>
  <c r="LEY3" i="10"/>
  <c r="LFC3" i="10"/>
  <c r="LFD3" i="10"/>
  <c r="LFH3" i="10"/>
  <c r="LFI3" i="10"/>
  <c r="LFM3" i="10"/>
  <c r="LFN3" i="10"/>
  <c r="LFR3" i="10"/>
  <c r="LFS3" i="10"/>
  <c r="LFW3" i="10"/>
  <c r="LFX3" i="10"/>
  <c r="LGB3" i="10"/>
  <c r="LGC3" i="10"/>
  <c r="LGG3" i="10"/>
  <c r="LGH3" i="10"/>
  <c r="LGL3" i="10"/>
  <c r="LGM3" i="10"/>
  <c r="LGQ3" i="10"/>
  <c r="LGR3" i="10"/>
  <c r="LGV3" i="10"/>
  <c r="LGW3" i="10"/>
  <c r="LHA3" i="10"/>
  <c r="LHB3" i="10"/>
  <c r="LHF3" i="10"/>
  <c r="LHG3" i="10"/>
  <c r="LHK3" i="10"/>
  <c r="LHL3" i="10"/>
  <c r="LHP3" i="10"/>
  <c r="LHQ3" i="10"/>
  <c r="LHU3" i="10"/>
  <c r="LHV3" i="10"/>
  <c r="LHZ3" i="10"/>
  <c r="LIA3" i="10"/>
  <c r="LIE3" i="10"/>
  <c r="LIF3" i="10"/>
  <c r="LIJ3" i="10"/>
  <c r="LIK3" i="10"/>
  <c r="LIO3" i="10"/>
  <c r="LIP3" i="10"/>
  <c r="LIT3" i="10"/>
  <c r="LIU3" i="10"/>
  <c r="LIY3" i="10"/>
  <c r="LIZ3" i="10"/>
  <c r="LJD3" i="10"/>
  <c r="LJE3" i="10"/>
  <c r="LJI3" i="10"/>
  <c r="LJJ3" i="10"/>
  <c r="LJN3" i="10"/>
  <c r="LJO3" i="10"/>
  <c r="LJS3" i="10"/>
  <c r="LJT3" i="10"/>
  <c r="LJX3" i="10"/>
  <c r="LJY3" i="10"/>
  <c r="LKC3" i="10"/>
  <c r="LKD3" i="10"/>
  <c r="LKH3" i="10"/>
  <c r="LKI3" i="10"/>
  <c r="LKM3" i="10"/>
  <c r="LKN3" i="10"/>
  <c r="LKR3" i="10"/>
  <c r="LKS3" i="10"/>
  <c r="LKW3" i="10"/>
  <c r="LKX3" i="10"/>
  <c r="LLB3" i="10"/>
  <c r="LLC3" i="10"/>
  <c r="LLG3" i="10"/>
  <c r="LLH3" i="10"/>
  <c r="LLL3" i="10"/>
  <c r="LLM3" i="10"/>
  <c r="LLQ3" i="10"/>
  <c r="LLR3" i="10"/>
  <c r="LLV3" i="10"/>
  <c r="LLW3" i="10"/>
  <c r="LMA3" i="10"/>
  <c r="LMB3" i="10"/>
  <c r="LMF3" i="10"/>
  <c r="LMG3" i="10"/>
  <c r="LMK3" i="10"/>
  <c r="LML3" i="10"/>
  <c r="LMP3" i="10"/>
  <c r="LMQ3" i="10"/>
  <c r="LMU3" i="10"/>
  <c r="LMV3" i="10"/>
  <c r="LMZ3" i="10"/>
  <c r="LNA3" i="10"/>
  <c r="LNE3" i="10"/>
  <c r="LNF3" i="10"/>
  <c r="LNJ3" i="10"/>
  <c r="LNK3" i="10"/>
  <c r="LNO3" i="10"/>
  <c r="LNP3" i="10"/>
  <c r="LNT3" i="10"/>
  <c r="LNU3" i="10"/>
  <c r="LNY3" i="10"/>
  <c r="LNZ3" i="10"/>
  <c r="LOD3" i="10"/>
  <c r="LOE3" i="10"/>
  <c r="LOI3" i="10"/>
  <c r="LOJ3" i="10"/>
  <c r="LON3" i="10"/>
  <c r="LOO3" i="10"/>
  <c r="LOS3" i="10"/>
  <c r="LOT3" i="10"/>
  <c r="LOX3" i="10"/>
  <c r="LOY3" i="10"/>
  <c r="LPC3" i="10"/>
  <c r="LPD3" i="10"/>
  <c r="LPH3" i="10"/>
  <c r="LPI3" i="10"/>
  <c r="LPM3" i="10"/>
  <c r="LPN3" i="10"/>
  <c r="LPR3" i="10"/>
  <c r="LPS3" i="10"/>
  <c r="LPW3" i="10"/>
  <c r="LPX3" i="10"/>
  <c r="LQB3" i="10"/>
  <c r="LQC3" i="10"/>
  <c r="LQG3" i="10"/>
  <c r="LQH3" i="10"/>
  <c r="LQL3" i="10"/>
  <c r="LQM3" i="10"/>
  <c r="LQQ3" i="10"/>
  <c r="LQR3" i="10"/>
  <c r="LQV3" i="10"/>
  <c r="LQW3" i="10"/>
  <c r="LRA3" i="10"/>
  <c r="LRB3" i="10"/>
  <c r="LRF3" i="10"/>
  <c r="LRG3" i="10"/>
  <c r="LRK3" i="10"/>
  <c r="LRL3" i="10"/>
  <c r="LRP3" i="10"/>
  <c r="LRQ3" i="10"/>
  <c r="LRU3" i="10"/>
  <c r="LRV3" i="10"/>
  <c r="LRZ3" i="10"/>
  <c r="LSA3" i="10"/>
  <c r="LSE3" i="10"/>
  <c r="LSF3" i="10"/>
  <c r="LSJ3" i="10"/>
  <c r="LSK3" i="10"/>
  <c r="LSO3" i="10"/>
  <c r="LSP3" i="10"/>
  <c r="LST3" i="10"/>
  <c r="LSU3" i="10"/>
  <c r="LSY3" i="10"/>
  <c r="LSZ3" i="10"/>
  <c r="LTD3" i="10"/>
  <c r="LTE3" i="10"/>
  <c r="LTI3" i="10"/>
  <c r="LTJ3" i="10"/>
  <c r="LTN3" i="10"/>
  <c r="LTO3" i="10"/>
  <c r="LTS3" i="10"/>
  <c r="LTT3" i="10"/>
  <c r="LTX3" i="10"/>
  <c r="LTY3" i="10"/>
  <c r="LUC3" i="10"/>
  <c r="LUD3" i="10"/>
  <c r="LUH3" i="10"/>
  <c r="LUI3" i="10"/>
  <c r="LUM3" i="10"/>
  <c r="LUN3" i="10"/>
  <c r="LUR3" i="10"/>
  <c r="LUS3" i="10"/>
  <c r="LUW3" i="10"/>
  <c r="LUX3" i="10"/>
  <c r="LVB3" i="10"/>
  <c r="LVC3" i="10"/>
  <c r="LVG3" i="10"/>
  <c r="LVH3" i="10"/>
  <c r="LVL3" i="10"/>
  <c r="LVM3" i="10"/>
  <c r="LVQ3" i="10"/>
  <c r="LVR3" i="10"/>
  <c r="LVV3" i="10"/>
  <c r="LVW3" i="10"/>
  <c r="LWA3" i="10"/>
  <c r="LWB3" i="10"/>
  <c r="LWF3" i="10"/>
  <c r="LWG3" i="10"/>
  <c r="LWK3" i="10"/>
  <c r="LWL3" i="10"/>
  <c r="LWP3" i="10"/>
  <c r="LWQ3" i="10"/>
  <c r="LWU3" i="10"/>
  <c r="LWV3" i="10"/>
  <c r="LWZ3" i="10"/>
  <c r="LXA3" i="10"/>
  <c r="LXE3" i="10"/>
  <c r="LXF3" i="10"/>
  <c r="LXJ3" i="10"/>
  <c r="LXK3" i="10"/>
  <c r="LXO3" i="10"/>
  <c r="LXP3" i="10"/>
  <c r="LXT3" i="10"/>
  <c r="LXU3" i="10"/>
  <c r="LXY3" i="10"/>
  <c r="LXZ3" i="10"/>
  <c r="LYD3" i="10"/>
  <c r="LYE3" i="10"/>
  <c r="LYI3" i="10"/>
  <c r="LYJ3" i="10"/>
  <c r="LYN3" i="10"/>
  <c r="LYO3" i="10"/>
  <c r="LYS3" i="10"/>
  <c r="LYT3" i="10"/>
  <c r="LYX3" i="10"/>
  <c r="LYY3" i="10"/>
  <c r="LZC3" i="10"/>
  <c r="LZD3" i="10"/>
  <c r="LZH3" i="10"/>
  <c r="LZI3" i="10"/>
  <c r="LZM3" i="10"/>
  <c r="LZN3" i="10"/>
  <c r="LZR3" i="10"/>
  <c r="LZS3" i="10"/>
  <c r="LZW3" i="10"/>
  <c r="LZX3" i="10"/>
  <c r="MAB3" i="10"/>
  <c r="MAC3" i="10"/>
  <c r="MAG3" i="10"/>
  <c r="MAH3" i="10"/>
  <c r="MAL3" i="10"/>
  <c r="MAM3" i="10"/>
  <c r="MAQ3" i="10"/>
  <c r="MAR3" i="10"/>
  <c r="MAV3" i="10"/>
  <c r="MAW3" i="10"/>
  <c r="MBA3" i="10"/>
  <c r="MBB3" i="10"/>
  <c r="MBF3" i="10"/>
  <c r="MBG3" i="10"/>
  <c r="MBK3" i="10"/>
  <c r="MBL3" i="10"/>
  <c r="MBP3" i="10"/>
  <c r="MBQ3" i="10"/>
  <c r="MBU3" i="10"/>
  <c r="MBV3" i="10"/>
  <c r="MBZ3" i="10"/>
  <c r="MCA3" i="10"/>
  <c r="MCE3" i="10"/>
  <c r="MCF3" i="10"/>
  <c r="MCJ3" i="10"/>
  <c r="MCK3" i="10"/>
  <c r="MCO3" i="10"/>
  <c r="MCP3" i="10"/>
  <c r="MCT3" i="10"/>
  <c r="MCU3" i="10"/>
  <c r="MCY3" i="10"/>
  <c r="MCZ3" i="10"/>
  <c r="MDD3" i="10"/>
  <c r="MDE3" i="10"/>
  <c r="MDI3" i="10"/>
  <c r="MDJ3" i="10"/>
  <c r="MDN3" i="10"/>
  <c r="MDO3" i="10"/>
  <c r="MDS3" i="10"/>
  <c r="MDT3" i="10"/>
  <c r="MDX3" i="10"/>
  <c r="MDY3" i="10"/>
  <c r="MEC3" i="10"/>
  <c r="MED3" i="10"/>
  <c r="MEH3" i="10"/>
  <c r="MEI3" i="10"/>
  <c r="MEM3" i="10"/>
  <c r="MEN3" i="10"/>
  <c r="MER3" i="10"/>
  <c r="MES3" i="10"/>
  <c r="MEW3" i="10"/>
  <c r="MEX3" i="10"/>
  <c r="MFB3" i="10"/>
  <c r="MFC3" i="10"/>
  <c r="MFG3" i="10"/>
  <c r="MFH3" i="10"/>
  <c r="MFL3" i="10"/>
  <c r="MFM3" i="10"/>
  <c r="MFQ3" i="10"/>
  <c r="MFR3" i="10"/>
  <c r="MFV3" i="10"/>
  <c r="MFW3" i="10"/>
  <c r="MGA3" i="10"/>
  <c r="MGB3" i="10"/>
  <c r="MGF3" i="10"/>
  <c r="MGG3" i="10"/>
  <c r="MGK3" i="10"/>
  <c r="MGL3" i="10"/>
  <c r="MGP3" i="10"/>
  <c r="MGQ3" i="10"/>
  <c r="MGU3" i="10"/>
  <c r="MGV3" i="10"/>
  <c r="MGZ3" i="10"/>
  <c r="MHA3" i="10"/>
  <c r="MHE3" i="10"/>
  <c r="MHF3" i="10"/>
  <c r="MHJ3" i="10"/>
  <c r="MHK3" i="10"/>
  <c r="MHO3" i="10"/>
  <c r="MHP3" i="10"/>
  <c r="MHT3" i="10"/>
  <c r="MHU3" i="10"/>
  <c r="MHY3" i="10"/>
  <c r="MHZ3" i="10"/>
  <c r="MID3" i="10"/>
  <c r="MIE3" i="10"/>
  <c r="MII3" i="10"/>
  <c r="MIJ3" i="10"/>
  <c r="MIN3" i="10"/>
  <c r="MIO3" i="10"/>
  <c r="MIS3" i="10"/>
  <c r="MIT3" i="10"/>
  <c r="MIX3" i="10"/>
  <c r="MIY3" i="10"/>
  <c r="MJC3" i="10"/>
  <c r="MJD3" i="10"/>
  <c r="MJH3" i="10"/>
  <c r="MJI3" i="10"/>
  <c r="MJM3" i="10"/>
  <c r="MJN3" i="10"/>
  <c r="MJR3" i="10"/>
  <c r="MJS3" i="10"/>
  <c r="MJW3" i="10"/>
  <c r="MJX3" i="10"/>
  <c r="MKB3" i="10"/>
  <c r="MKC3" i="10"/>
  <c r="MKG3" i="10"/>
  <c r="MKH3" i="10"/>
  <c r="MKL3" i="10"/>
  <c r="MKM3" i="10"/>
  <c r="MKQ3" i="10"/>
  <c r="MKR3" i="10"/>
  <c r="MKV3" i="10"/>
  <c r="MKW3" i="10"/>
  <c r="MLA3" i="10"/>
  <c r="MLB3" i="10"/>
  <c r="MLF3" i="10"/>
  <c r="MLG3" i="10"/>
  <c r="MLK3" i="10"/>
  <c r="MLL3" i="10"/>
  <c r="MLP3" i="10"/>
  <c r="MLQ3" i="10"/>
  <c r="MLU3" i="10"/>
  <c r="MLV3" i="10"/>
  <c r="MLZ3" i="10"/>
  <c r="MMA3" i="10"/>
  <c r="MME3" i="10"/>
  <c r="MMF3" i="10"/>
  <c r="MMJ3" i="10"/>
  <c r="MMK3" i="10"/>
  <c r="MMO3" i="10"/>
  <c r="MMP3" i="10"/>
  <c r="MMT3" i="10"/>
  <c r="MMU3" i="10"/>
  <c r="MMY3" i="10"/>
  <c r="MMZ3" i="10"/>
  <c r="MND3" i="10"/>
  <c r="MNE3" i="10"/>
  <c r="MNI3" i="10"/>
  <c r="MNJ3" i="10"/>
  <c r="MNN3" i="10"/>
  <c r="MNO3" i="10"/>
  <c r="MNS3" i="10"/>
  <c r="MNT3" i="10"/>
  <c r="MNX3" i="10"/>
  <c r="MNY3" i="10"/>
  <c r="MOC3" i="10"/>
  <c r="MOD3" i="10"/>
  <c r="MOH3" i="10"/>
  <c r="MOI3" i="10"/>
  <c r="MOM3" i="10"/>
  <c r="MON3" i="10"/>
  <c r="MOR3" i="10"/>
  <c r="MOS3" i="10"/>
  <c r="MOW3" i="10"/>
  <c r="MOX3" i="10"/>
  <c r="MPB3" i="10"/>
  <c r="MPC3" i="10"/>
  <c r="MPG3" i="10"/>
  <c r="MPH3" i="10"/>
  <c r="MPL3" i="10"/>
  <c r="MPM3" i="10"/>
  <c r="MPQ3" i="10"/>
  <c r="MPR3" i="10"/>
  <c r="MPV3" i="10"/>
  <c r="MPW3" i="10"/>
  <c r="MQA3" i="10"/>
  <c r="MQB3" i="10"/>
  <c r="MQF3" i="10"/>
  <c r="MQG3" i="10"/>
  <c r="MQK3" i="10"/>
  <c r="MQL3" i="10"/>
  <c r="MQP3" i="10"/>
  <c r="MQQ3" i="10"/>
  <c r="MQU3" i="10"/>
  <c r="MQV3" i="10"/>
  <c r="MQZ3" i="10"/>
  <c r="MRA3" i="10"/>
  <c r="MRE3" i="10"/>
  <c r="MRF3" i="10"/>
  <c r="MRJ3" i="10"/>
  <c r="MRK3" i="10"/>
  <c r="MRO3" i="10"/>
  <c r="MRP3" i="10"/>
  <c r="MRT3" i="10"/>
  <c r="MRU3" i="10"/>
  <c r="MRY3" i="10"/>
  <c r="MRZ3" i="10"/>
  <c r="MSD3" i="10"/>
  <c r="MSE3" i="10"/>
  <c r="MSI3" i="10"/>
  <c r="MSJ3" i="10"/>
  <c r="MSN3" i="10"/>
  <c r="MSO3" i="10"/>
  <c r="MSS3" i="10"/>
  <c r="MST3" i="10"/>
  <c r="MSX3" i="10"/>
  <c r="MSY3" i="10"/>
  <c r="MTC3" i="10"/>
  <c r="MTD3" i="10"/>
  <c r="MTH3" i="10"/>
  <c r="MTI3" i="10"/>
  <c r="MTM3" i="10"/>
  <c r="MTN3" i="10"/>
  <c r="MTR3" i="10"/>
  <c r="MTS3" i="10"/>
  <c r="MTW3" i="10"/>
  <c r="MTX3" i="10"/>
  <c r="MUB3" i="10"/>
  <c r="MUC3" i="10"/>
  <c r="MUG3" i="10"/>
  <c r="MUH3" i="10"/>
  <c r="MUL3" i="10"/>
  <c r="MUM3" i="10"/>
  <c r="MUQ3" i="10"/>
  <c r="MUR3" i="10"/>
  <c r="MUV3" i="10"/>
  <c r="MUW3" i="10"/>
  <c r="MVA3" i="10"/>
  <c r="MVB3" i="10"/>
  <c r="MVF3" i="10"/>
  <c r="MVG3" i="10"/>
  <c r="MVK3" i="10"/>
  <c r="MVL3" i="10"/>
  <c r="MVP3" i="10"/>
  <c r="MVQ3" i="10"/>
  <c r="MVU3" i="10"/>
  <c r="MVV3" i="10"/>
  <c r="MVZ3" i="10"/>
  <c r="MWA3" i="10"/>
  <c r="MWE3" i="10"/>
  <c r="MWF3" i="10"/>
  <c r="MWJ3" i="10"/>
  <c r="MWK3" i="10"/>
  <c r="MWO3" i="10"/>
  <c r="MWP3" i="10"/>
  <c r="MWT3" i="10"/>
  <c r="MWU3" i="10"/>
  <c r="MWY3" i="10"/>
  <c r="MWZ3" i="10"/>
  <c r="MXD3" i="10"/>
  <c r="MXE3" i="10"/>
  <c r="MXI3" i="10"/>
  <c r="MXJ3" i="10"/>
  <c r="MXN3" i="10"/>
  <c r="MXO3" i="10"/>
  <c r="MXS3" i="10"/>
  <c r="MXT3" i="10"/>
  <c r="MXX3" i="10"/>
  <c r="MXY3" i="10"/>
  <c r="MYC3" i="10"/>
  <c r="MYD3" i="10"/>
  <c r="MYH3" i="10"/>
  <c r="MYI3" i="10"/>
  <c r="MYM3" i="10"/>
  <c r="MYN3" i="10"/>
  <c r="MYR3" i="10"/>
  <c r="MYS3" i="10"/>
  <c r="MYW3" i="10"/>
  <c r="MYX3" i="10"/>
  <c r="MZB3" i="10"/>
  <c r="MZC3" i="10"/>
  <c r="MZG3" i="10"/>
  <c r="MZH3" i="10"/>
  <c r="MZL3" i="10"/>
  <c r="MZM3" i="10"/>
  <c r="MZQ3" i="10"/>
  <c r="MZR3" i="10"/>
  <c r="MZV3" i="10"/>
  <c r="MZW3" i="10"/>
  <c r="NAA3" i="10"/>
  <c r="NAB3" i="10"/>
  <c r="NAF3" i="10"/>
  <c r="NAG3" i="10"/>
  <c r="NAK3" i="10"/>
  <c r="NAL3" i="10"/>
  <c r="NAP3" i="10"/>
  <c r="NAQ3" i="10"/>
  <c r="NAU3" i="10"/>
  <c r="NAV3" i="10"/>
  <c r="NAZ3" i="10"/>
  <c r="NBA3" i="10"/>
  <c r="NBE3" i="10"/>
  <c r="NBF3" i="10"/>
  <c r="NBJ3" i="10"/>
  <c r="NBK3" i="10"/>
  <c r="NBO3" i="10"/>
  <c r="NBP3" i="10"/>
  <c r="NBT3" i="10"/>
  <c r="NBU3" i="10"/>
  <c r="NBY3" i="10"/>
  <c r="NBZ3" i="10"/>
  <c r="NCD3" i="10"/>
  <c r="NCE3" i="10"/>
  <c r="NCI3" i="10"/>
  <c r="NCJ3" i="10"/>
  <c r="NCN3" i="10"/>
  <c r="NCO3" i="10"/>
  <c r="NCS3" i="10"/>
  <c r="NCT3" i="10"/>
  <c r="NCX3" i="10"/>
  <c r="NCY3" i="10"/>
  <c r="NDC3" i="10"/>
  <c r="NDD3" i="10"/>
  <c r="NDH3" i="10"/>
  <c r="NDI3" i="10"/>
  <c r="NDM3" i="10"/>
  <c r="NDN3" i="10"/>
  <c r="NDR3" i="10"/>
  <c r="NDS3" i="10"/>
  <c r="NDW3" i="10"/>
  <c r="NDX3" i="10"/>
  <c r="NEB3" i="10"/>
  <c r="NEC3" i="10"/>
  <c r="NEG3" i="10"/>
  <c r="NEH3" i="10"/>
  <c r="NEL3" i="10"/>
  <c r="NEM3" i="10"/>
  <c r="NEQ3" i="10"/>
  <c r="NER3" i="10"/>
  <c r="NEV3" i="10"/>
  <c r="NEW3" i="10"/>
  <c r="NFA3" i="10"/>
  <c r="NFB3" i="10"/>
  <c r="NFF3" i="10"/>
  <c r="NFG3" i="10"/>
  <c r="NFK3" i="10"/>
  <c r="NFL3" i="10"/>
  <c r="NFP3" i="10"/>
  <c r="NFQ3" i="10"/>
  <c r="NFU3" i="10"/>
  <c r="NFV3" i="10"/>
  <c r="NFZ3" i="10"/>
  <c r="NGA3" i="10"/>
  <c r="NGE3" i="10"/>
  <c r="NGF3" i="10"/>
  <c r="NGJ3" i="10"/>
  <c r="NGK3" i="10"/>
  <c r="NGO3" i="10"/>
  <c r="NGP3" i="10"/>
  <c r="NGT3" i="10"/>
  <c r="NGU3" i="10"/>
  <c r="NGY3" i="10"/>
  <c r="NGZ3" i="10"/>
  <c r="NHD3" i="10"/>
  <c r="NHE3" i="10"/>
  <c r="NHI3" i="10"/>
  <c r="NHJ3" i="10"/>
  <c r="NHN3" i="10"/>
  <c r="NHO3" i="10"/>
  <c r="NHS3" i="10"/>
  <c r="NHT3" i="10"/>
  <c r="NHX3" i="10"/>
  <c r="NHY3" i="10"/>
  <c r="NIC3" i="10"/>
  <c r="NID3" i="10"/>
  <c r="NIH3" i="10"/>
  <c r="NII3" i="10"/>
  <c r="NIM3" i="10"/>
  <c r="NIN3" i="10"/>
  <c r="NIR3" i="10"/>
  <c r="NIS3" i="10"/>
  <c r="NIW3" i="10"/>
  <c r="NIX3" i="10"/>
  <c r="NJB3" i="10"/>
  <c r="NJC3" i="10"/>
  <c r="NJG3" i="10"/>
  <c r="NJH3" i="10"/>
  <c r="NJL3" i="10"/>
  <c r="NJM3" i="10"/>
  <c r="NJQ3" i="10"/>
  <c r="NJR3" i="10"/>
  <c r="NJV3" i="10"/>
  <c r="NJW3" i="10"/>
  <c r="NKA3" i="10"/>
  <c r="NKB3" i="10"/>
  <c r="NKF3" i="10"/>
  <c r="NKG3" i="10"/>
  <c r="NKK3" i="10"/>
  <c r="NKL3" i="10"/>
  <c r="NKP3" i="10"/>
  <c r="NKQ3" i="10"/>
  <c r="NKU3" i="10"/>
  <c r="NKV3" i="10"/>
  <c r="NKZ3" i="10"/>
  <c r="NLA3" i="10"/>
  <c r="NLE3" i="10"/>
  <c r="NLF3" i="10"/>
  <c r="NLJ3" i="10"/>
  <c r="NLK3" i="10"/>
  <c r="NLO3" i="10"/>
  <c r="NLP3" i="10"/>
  <c r="NLT3" i="10"/>
  <c r="NLU3" i="10"/>
  <c r="NLY3" i="10"/>
  <c r="NLZ3" i="10"/>
  <c r="NMD3" i="10"/>
  <c r="NME3" i="10"/>
  <c r="NMI3" i="10"/>
  <c r="NMJ3" i="10"/>
  <c r="NMN3" i="10"/>
  <c r="NMO3" i="10"/>
  <c r="NMS3" i="10"/>
  <c r="NMT3" i="10"/>
  <c r="NMX3" i="10"/>
  <c r="NMY3" i="10"/>
  <c r="NNC3" i="10"/>
  <c r="NND3" i="10"/>
  <c r="NNH3" i="10"/>
  <c r="NNI3" i="10"/>
  <c r="NNM3" i="10"/>
  <c r="NNN3" i="10"/>
  <c r="NNR3" i="10"/>
  <c r="NNS3" i="10"/>
  <c r="NNW3" i="10"/>
  <c r="NNX3" i="10"/>
  <c r="NOB3" i="10"/>
  <c r="NOC3" i="10"/>
  <c r="NOG3" i="10"/>
  <c r="NOH3" i="10"/>
  <c r="NOL3" i="10"/>
  <c r="NOM3" i="10"/>
  <c r="NOQ3" i="10"/>
  <c r="NOR3" i="10"/>
  <c r="NOV3" i="10"/>
  <c r="NOW3" i="10"/>
  <c r="NPA3" i="10"/>
  <c r="NPB3" i="10"/>
  <c r="NPF3" i="10"/>
  <c r="NPG3" i="10"/>
  <c r="NPK3" i="10"/>
  <c r="NPL3" i="10"/>
  <c r="NPP3" i="10"/>
  <c r="NPQ3" i="10"/>
  <c r="NPU3" i="10"/>
  <c r="NPV3" i="10"/>
  <c r="NPZ3" i="10"/>
  <c r="NQA3" i="10"/>
  <c r="NQE3" i="10"/>
  <c r="NQF3" i="10"/>
  <c r="NQJ3" i="10"/>
  <c r="NQK3" i="10"/>
  <c r="NQO3" i="10"/>
  <c r="NQP3" i="10"/>
  <c r="NQT3" i="10"/>
  <c r="NQU3" i="10"/>
  <c r="NQY3" i="10"/>
  <c r="NQZ3" i="10"/>
  <c r="NRD3" i="10"/>
  <c r="NRE3" i="10"/>
  <c r="NRI3" i="10"/>
  <c r="NRJ3" i="10"/>
  <c r="NRN3" i="10"/>
  <c r="NRO3" i="10"/>
  <c r="NRS3" i="10"/>
  <c r="NRT3" i="10"/>
  <c r="NRX3" i="10"/>
  <c r="NRY3" i="10"/>
  <c r="NSC3" i="10"/>
  <c r="NSD3" i="10"/>
  <c r="NSH3" i="10"/>
  <c r="NSI3" i="10"/>
  <c r="NSM3" i="10"/>
  <c r="NSN3" i="10"/>
  <c r="NSR3" i="10"/>
  <c r="NSS3" i="10"/>
  <c r="NSW3" i="10"/>
  <c r="NSX3" i="10"/>
  <c r="NTB3" i="10"/>
  <c r="NTC3" i="10"/>
  <c r="NTG3" i="10"/>
  <c r="NTH3" i="10"/>
  <c r="NTL3" i="10"/>
  <c r="NTM3" i="10"/>
  <c r="NTQ3" i="10"/>
  <c r="NTR3" i="10"/>
  <c r="NTV3" i="10"/>
  <c r="NTW3" i="10"/>
  <c r="NUA3" i="10"/>
  <c r="NUB3" i="10"/>
  <c r="NUF3" i="10"/>
  <c r="NUG3" i="10"/>
  <c r="NUK3" i="10"/>
  <c r="NUL3" i="10"/>
  <c r="NUP3" i="10"/>
  <c r="NUQ3" i="10"/>
  <c r="NUU3" i="10"/>
  <c r="NUV3" i="10"/>
  <c r="NUZ3" i="10"/>
  <c r="NVA3" i="10"/>
  <c r="NVE3" i="10"/>
  <c r="NVF3" i="10"/>
  <c r="NVJ3" i="10"/>
  <c r="NVK3" i="10"/>
  <c r="NVO3" i="10"/>
  <c r="NVP3" i="10"/>
  <c r="NVT3" i="10"/>
  <c r="NVU3" i="10"/>
  <c r="NVY3" i="10"/>
  <c r="NVZ3" i="10"/>
  <c r="NWD3" i="10"/>
  <c r="NWE3" i="10"/>
  <c r="NWI3" i="10"/>
  <c r="NWJ3" i="10"/>
  <c r="NWN3" i="10"/>
  <c r="NWO3" i="10"/>
  <c r="NWS3" i="10"/>
  <c r="NWT3" i="10"/>
  <c r="NWX3" i="10"/>
  <c r="NWY3" i="10"/>
  <c r="NXC3" i="10"/>
  <c r="NXD3" i="10"/>
  <c r="NXH3" i="10"/>
  <c r="NXI3" i="10"/>
  <c r="NXM3" i="10"/>
  <c r="NXN3" i="10"/>
  <c r="NXR3" i="10"/>
  <c r="NXS3" i="10"/>
  <c r="NXW3" i="10"/>
  <c r="NXX3" i="10"/>
  <c r="NYB3" i="10"/>
  <c r="NYC3" i="10"/>
  <c r="NYG3" i="10"/>
  <c r="NYH3" i="10"/>
  <c r="NYL3" i="10"/>
  <c r="NYM3" i="10"/>
  <c r="NYQ3" i="10"/>
  <c r="NYR3" i="10"/>
  <c r="NYV3" i="10"/>
  <c r="NYW3" i="10"/>
  <c r="NZA3" i="10"/>
  <c r="NZB3" i="10"/>
  <c r="NZF3" i="10"/>
  <c r="NZG3" i="10"/>
  <c r="NZK3" i="10"/>
  <c r="NZL3" i="10"/>
  <c r="NZP3" i="10"/>
  <c r="NZQ3" i="10"/>
  <c r="NZU3" i="10"/>
  <c r="NZV3" i="10"/>
  <c r="NZZ3" i="10"/>
  <c r="OAA3" i="10"/>
  <c r="OAE3" i="10"/>
  <c r="OAF3" i="10"/>
  <c r="OAJ3" i="10"/>
  <c r="OAK3" i="10"/>
  <c r="OAO3" i="10"/>
  <c r="OAP3" i="10"/>
  <c r="OAT3" i="10"/>
  <c r="OAU3" i="10"/>
  <c r="OAY3" i="10"/>
  <c r="OAZ3" i="10"/>
  <c r="OBD3" i="10"/>
  <c r="OBE3" i="10"/>
  <c r="OBI3" i="10"/>
  <c r="OBJ3" i="10"/>
  <c r="OBN3" i="10"/>
  <c r="OBO3" i="10"/>
  <c r="OBS3" i="10"/>
  <c r="OBT3" i="10"/>
  <c r="OBX3" i="10"/>
  <c r="OBY3" i="10"/>
  <c r="OCC3" i="10"/>
  <c r="OCD3" i="10"/>
  <c r="OCH3" i="10"/>
  <c r="OCI3" i="10"/>
  <c r="OCM3" i="10"/>
  <c r="OCN3" i="10"/>
  <c r="OCR3" i="10"/>
  <c r="OCS3" i="10"/>
  <c r="OCW3" i="10"/>
  <c r="OCX3" i="10"/>
  <c r="ODB3" i="10"/>
  <c r="ODC3" i="10"/>
  <c r="ODG3" i="10"/>
  <c r="ODH3" i="10"/>
  <c r="ODL3" i="10"/>
  <c r="ODM3" i="10"/>
  <c r="ODQ3" i="10"/>
  <c r="ODR3" i="10"/>
  <c r="ODV3" i="10"/>
  <c r="ODW3" i="10"/>
  <c r="OEA3" i="10"/>
  <c r="OEB3" i="10"/>
  <c r="OEF3" i="10"/>
  <c r="OEG3" i="10"/>
  <c r="OEK3" i="10"/>
  <c r="OEL3" i="10"/>
  <c r="OEP3" i="10"/>
  <c r="OEQ3" i="10"/>
  <c r="OEU3" i="10"/>
  <c r="OEV3" i="10"/>
  <c r="OEZ3" i="10"/>
  <c r="OFA3" i="10"/>
  <c r="OFE3" i="10"/>
  <c r="OFF3" i="10"/>
  <c r="OFJ3" i="10"/>
  <c r="OFK3" i="10"/>
  <c r="OFO3" i="10"/>
  <c r="OFP3" i="10"/>
  <c r="OFT3" i="10"/>
  <c r="OFU3" i="10"/>
  <c r="OFY3" i="10"/>
  <c r="OFZ3" i="10"/>
  <c r="OGD3" i="10"/>
  <c r="OGE3" i="10"/>
  <c r="OGI3" i="10"/>
  <c r="OGJ3" i="10"/>
  <c r="OGN3" i="10"/>
  <c r="OGO3" i="10"/>
  <c r="OGS3" i="10"/>
  <c r="OGT3" i="10"/>
  <c r="OGX3" i="10"/>
  <c r="OGY3" i="10"/>
  <c r="OHC3" i="10"/>
  <c r="OHD3" i="10"/>
  <c r="OHH3" i="10"/>
  <c r="OHI3" i="10"/>
  <c r="OHM3" i="10"/>
  <c r="OHN3" i="10"/>
  <c r="OHR3" i="10"/>
  <c r="OHS3" i="10"/>
  <c r="OHW3" i="10"/>
  <c r="OHX3" i="10"/>
  <c r="OIB3" i="10"/>
  <c r="OIC3" i="10"/>
  <c r="OIG3" i="10"/>
  <c r="OIH3" i="10"/>
  <c r="OIL3" i="10"/>
  <c r="OIM3" i="10"/>
  <c r="OIQ3" i="10"/>
  <c r="OIR3" i="10"/>
  <c r="OIV3" i="10"/>
  <c r="OIW3" i="10"/>
  <c r="OJA3" i="10"/>
  <c r="OJB3" i="10"/>
  <c r="OJF3" i="10"/>
  <c r="OJG3" i="10"/>
  <c r="OJK3" i="10"/>
  <c r="OJL3" i="10"/>
  <c r="OJP3" i="10"/>
  <c r="OJQ3" i="10"/>
  <c r="OJU3" i="10"/>
  <c r="OJV3" i="10"/>
  <c r="OJZ3" i="10"/>
  <c r="OKA3" i="10"/>
  <c r="OKE3" i="10"/>
  <c r="OKF3" i="10"/>
  <c r="OKJ3" i="10"/>
  <c r="OKK3" i="10"/>
  <c r="OKO3" i="10"/>
  <c r="OKP3" i="10"/>
  <c r="OKT3" i="10"/>
  <c r="OKU3" i="10"/>
  <c r="OKY3" i="10"/>
  <c r="OKZ3" i="10"/>
  <c r="OLD3" i="10"/>
  <c r="OLE3" i="10"/>
  <c r="OLI3" i="10"/>
  <c r="OLJ3" i="10"/>
  <c r="OLN3" i="10"/>
  <c r="OLO3" i="10"/>
  <c r="OLS3" i="10"/>
  <c r="OLT3" i="10"/>
  <c r="OLX3" i="10"/>
  <c r="OLY3" i="10"/>
  <c r="OMC3" i="10"/>
  <c r="OMD3" i="10"/>
  <c r="OMH3" i="10"/>
  <c r="OMI3" i="10"/>
  <c r="OMM3" i="10"/>
  <c r="OMN3" i="10"/>
  <c r="OMR3" i="10"/>
  <c r="OMS3" i="10"/>
  <c r="OMW3" i="10"/>
  <c r="OMX3" i="10"/>
  <c r="ONB3" i="10"/>
  <c r="ONC3" i="10"/>
  <c r="ONG3" i="10"/>
  <c r="ONH3" i="10"/>
  <c r="ONL3" i="10"/>
  <c r="ONM3" i="10"/>
  <c r="ONQ3" i="10"/>
  <c r="ONR3" i="10"/>
  <c r="ONV3" i="10"/>
  <c r="ONW3" i="10"/>
  <c r="OOA3" i="10"/>
  <c r="OOB3" i="10"/>
  <c r="OOF3" i="10"/>
  <c r="OOG3" i="10"/>
  <c r="OOK3" i="10"/>
  <c r="OOL3" i="10"/>
  <c r="OOP3" i="10"/>
  <c r="OOQ3" i="10"/>
  <c r="OOU3" i="10"/>
  <c r="OOV3" i="10"/>
  <c r="OOZ3" i="10"/>
  <c r="OPA3" i="10"/>
  <c r="OPE3" i="10"/>
  <c r="OPF3" i="10"/>
  <c r="OPJ3" i="10"/>
  <c r="OPK3" i="10"/>
  <c r="OPO3" i="10"/>
  <c r="OPP3" i="10"/>
  <c r="OPT3" i="10"/>
  <c r="OPU3" i="10"/>
  <c r="OPY3" i="10"/>
  <c r="OPZ3" i="10"/>
  <c r="OQD3" i="10"/>
  <c r="OQE3" i="10"/>
  <c r="OQI3" i="10"/>
  <c r="OQJ3" i="10"/>
  <c r="OQN3" i="10"/>
  <c r="OQO3" i="10"/>
  <c r="OQS3" i="10"/>
  <c r="OQT3" i="10"/>
  <c r="OQX3" i="10"/>
  <c r="OQY3" i="10"/>
  <c r="ORC3" i="10"/>
  <c r="ORD3" i="10"/>
  <c r="ORH3" i="10"/>
  <c r="ORI3" i="10"/>
  <c r="ORM3" i="10"/>
  <c r="ORN3" i="10"/>
  <c r="ORR3" i="10"/>
  <c r="ORS3" i="10"/>
  <c r="ORW3" i="10"/>
  <c r="ORX3" i="10"/>
  <c r="OSB3" i="10"/>
  <c r="OSC3" i="10"/>
  <c r="OSG3" i="10"/>
  <c r="OSH3" i="10"/>
  <c r="OSL3" i="10"/>
  <c r="OSM3" i="10"/>
  <c r="OSQ3" i="10"/>
  <c r="OSR3" i="10"/>
  <c r="OSV3" i="10"/>
  <c r="OSW3" i="10"/>
  <c r="OTA3" i="10"/>
  <c r="OTB3" i="10"/>
  <c r="OTF3" i="10"/>
  <c r="OTG3" i="10"/>
  <c r="OTK3" i="10"/>
  <c r="OTL3" i="10"/>
  <c r="OTP3" i="10"/>
  <c r="OTQ3" i="10"/>
  <c r="OTU3" i="10"/>
  <c r="OTV3" i="10"/>
  <c r="OTZ3" i="10"/>
  <c r="OUA3" i="10"/>
  <c r="OUE3" i="10"/>
  <c r="OUF3" i="10"/>
  <c r="OUJ3" i="10"/>
  <c r="OUK3" i="10"/>
  <c r="OUO3" i="10"/>
  <c r="OUP3" i="10"/>
  <c r="OUT3" i="10"/>
  <c r="OUU3" i="10"/>
  <c r="OUY3" i="10"/>
  <c r="OUZ3" i="10"/>
  <c r="OVD3" i="10"/>
  <c r="OVE3" i="10"/>
  <c r="OVI3" i="10"/>
  <c r="OVJ3" i="10"/>
  <c r="OVN3" i="10"/>
  <c r="OVO3" i="10"/>
  <c r="OVS3" i="10"/>
  <c r="OVT3" i="10"/>
  <c r="OVX3" i="10"/>
  <c r="OVY3" i="10"/>
  <c r="OWC3" i="10"/>
  <c r="OWD3" i="10"/>
  <c r="OWH3" i="10"/>
  <c r="OWI3" i="10"/>
  <c r="OWM3" i="10"/>
  <c r="OWN3" i="10"/>
  <c r="OWR3" i="10"/>
  <c r="OWS3" i="10"/>
  <c r="OWW3" i="10"/>
  <c r="OWX3" i="10"/>
  <c r="OXB3" i="10"/>
  <c r="OXC3" i="10"/>
  <c r="OXG3" i="10"/>
  <c r="OXH3" i="10"/>
  <c r="OXL3" i="10"/>
  <c r="OXM3" i="10"/>
  <c r="OXQ3" i="10"/>
  <c r="OXR3" i="10"/>
  <c r="OXV3" i="10"/>
  <c r="OXW3" i="10"/>
  <c r="OYA3" i="10"/>
  <c r="OYB3" i="10"/>
  <c r="OYF3" i="10"/>
  <c r="OYG3" i="10"/>
  <c r="OYK3" i="10"/>
  <c r="OYL3" i="10"/>
  <c r="OYP3" i="10"/>
  <c r="OYQ3" i="10"/>
  <c r="OYU3" i="10"/>
  <c r="OYV3" i="10"/>
  <c r="OYZ3" i="10"/>
  <c r="OZA3" i="10"/>
  <c r="OZE3" i="10"/>
  <c r="OZF3" i="10"/>
  <c r="OZJ3" i="10"/>
  <c r="OZK3" i="10"/>
  <c r="OZO3" i="10"/>
  <c r="OZP3" i="10"/>
  <c r="OZT3" i="10"/>
  <c r="OZU3" i="10"/>
  <c r="OZY3" i="10"/>
  <c r="OZZ3" i="10"/>
  <c r="PAD3" i="10"/>
  <c r="PAE3" i="10"/>
  <c r="PAI3" i="10"/>
  <c r="PAJ3" i="10"/>
  <c r="PAN3" i="10"/>
  <c r="PAO3" i="10"/>
  <c r="PAS3" i="10"/>
  <c r="PAT3" i="10"/>
  <c r="PAX3" i="10"/>
  <c r="PAY3" i="10"/>
  <c r="PBC3" i="10"/>
  <c r="PBD3" i="10"/>
  <c r="PBH3" i="10"/>
  <c r="PBI3" i="10"/>
  <c r="PBM3" i="10"/>
  <c r="PBN3" i="10"/>
  <c r="PBR3" i="10"/>
  <c r="PBS3" i="10"/>
  <c r="PBW3" i="10"/>
  <c r="PBX3" i="10"/>
  <c r="PCB3" i="10"/>
  <c r="PCC3" i="10"/>
  <c r="PCG3" i="10"/>
  <c r="PCH3" i="10"/>
  <c r="PCL3" i="10"/>
  <c r="PCM3" i="10"/>
  <c r="PCQ3" i="10"/>
  <c r="PCR3" i="10"/>
  <c r="PCV3" i="10"/>
  <c r="PCW3" i="10"/>
  <c r="PDA3" i="10"/>
  <c r="PDB3" i="10"/>
  <c r="PDF3" i="10"/>
  <c r="PDG3" i="10"/>
  <c r="PDK3" i="10"/>
  <c r="PDL3" i="10"/>
  <c r="PDP3" i="10"/>
  <c r="PDQ3" i="10"/>
  <c r="PDU3" i="10"/>
  <c r="PDV3" i="10"/>
  <c r="PDZ3" i="10"/>
  <c r="PEA3" i="10"/>
  <c r="PEE3" i="10"/>
  <c r="PEF3" i="10"/>
  <c r="PEJ3" i="10"/>
  <c r="PEK3" i="10"/>
  <c r="PEO3" i="10"/>
  <c r="PEP3" i="10"/>
  <c r="PET3" i="10"/>
  <c r="PEU3" i="10"/>
  <c r="PEY3" i="10"/>
  <c r="PEZ3" i="10"/>
  <c r="PFD3" i="10"/>
  <c r="PFE3" i="10"/>
  <c r="PFI3" i="10"/>
  <c r="PFJ3" i="10"/>
  <c r="PFN3" i="10"/>
  <c r="PFO3" i="10"/>
  <c r="PFS3" i="10"/>
  <c r="PFT3" i="10"/>
  <c r="PFX3" i="10"/>
  <c r="PFY3" i="10"/>
  <c r="PGC3" i="10"/>
  <c r="PGD3" i="10"/>
  <c r="PGH3" i="10"/>
  <c r="PGI3" i="10"/>
  <c r="PGM3" i="10"/>
  <c r="PGN3" i="10"/>
  <c r="PGR3" i="10"/>
  <c r="PGS3" i="10"/>
  <c r="PGW3" i="10"/>
  <c r="PGX3" i="10"/>
  <c r="PHB3" i="10"/>
  <c r="PHC3" i="10"/>
  <c r="PHG3" i="10"/>
  <c r="PHH3" i="10"/>
  <c r="PHL3" i="10"/>
  <c r="PHM3" i="10"/>
  <c r="PHQ3" i="10"/>
  <c r="PHR3" i="10"/>
  <c r="PHV3" i="10"/>
  <c r="PHW3" i="10"/>
  <c r="PIA3" i="10"/>
  <c r="PIB3" i="10"/>
  <c r="PIF3" i="10"/>
  <c r="PIG3" i="10"/>
  <c r="PIK3" i="10"/>
  <c r="PIL3" i="10"/>
  <c r="PIP3" i="10"/>
  <c r="PIQ3" i="10"/>
  <c r="PIU3" i="10"/>
  <c r="PIV3" i="10"/>
  <c r="PIZ3" i="10"/>
  <c r="PJA3" i="10"/>
  <c r="PJE3" i="10"/>
  <c r="PJF3" i="10"/>
  <c r="PJJ3" i="10"/>
  <c r="PJK3" i="10"/>
  <c r="PJO3" i="10"/>
  <c r="PJP3" i="10"/>
  <c r="PJT3" i="10"/>
  <c r="PJU3" i="10"/>
  <c r="PJY3" i="10"/>
  <c r="PJZ3" i="10"/>
  <c r="PKD3" i="10"/>
  <c r="PKE3" i="10"/>
  <c r="PKI3" i="10"/>
  <c r="PKJ3" i="10"/>
  <c r="PKN3" i="10"/>
  <c r="PKO3" i="10"/>
  <c r="PKS3" i="10"/>
  <c r="PKT3" i="10"/>
  <c r="PKX3" i="10"/>
  <c r="PKY3" i="10"/>
  <c r="PLC3" i="10"/>
  <c r="PLD3" i="10"/>
  <c r="PLH3" i="10"/>
  <c r="PLI3" i="10"/>
  <c r="PLM3" i="10"/>
  <c r="PLN3" i="10"/>
  <c r="PLR3" i="10"/>
  <c r="PLS3" i="10"/>
  <c r="PLW3" i="10"/>
  <c r="PLX3" i="10"/>
  <c r="PMB3" i="10"/>
  <c r="PMC3" i="10"/>
  <c r="PMG3" i="10"/>
  <c r="PMH3" i="10"/>
  <c r="PML3" i="10"/>
  <c r="PMM3" i="10"/>
  <c r="PMQ3" i="10"/>
  <c r="PMR3" i="10"/>
  <c r="PMV3" i="10"/>
  <c r="PMW3" i="10"/>
  <c r="PNA3" i="10"/>
  <c r="PNB3" i="10"/>
  <c r="PNF3" i="10"/>
  <c r="PNG3" i="10"/>
  <c r="PNK3" i="10"/>
  <c r="PNL3" i="10"/>
  <c r="PNP3" i="10"/>
  <c r="PNQ3" i="10"/>
  <c r="PNU3" i="10"/>
  <c r="PNV3" i="10"/>
  <c r="PNZ3" i="10"/>
  <c r="POA3" i="10"/>
  <c r="POE3" i="10"/>
  <c r="POF3" i="10"/>
  <c r="POJ3" i="10"/>
  <c r="POK3" i="10"/>
  <c r="POO3" i="10"/>
  <c r="POP3" i="10"/>
  <c r="POT3" i="10"/>
  <c r="POU3" i="10"/>
  <c r="POY3" i="10"/>
  <c r="POZ3" i="10"/>
  <c r="PPD3" i="10"/>
  <c r="PPE3" i="10"/>
  <c r="PPI3" i="10"/>
  <c r="PPJ3" i="10"/>
  <c r="PPN3" i="10"/>
  <c r="PPO3" i="10"/>
  <c r="PPS3" i="10"/>
  <c r="PPT3" i="10"/>
  <c r="PPX3" i="10"/>
  <c r="PPY3" i="10"/>
  <c r="PQC3" i="10"/>
  <c r="PQD3" i="10"/>
  <c r="PQH3" i="10"/>
  <c r="PQI3" i="10"/>
  <c r="PQM3" i="10"/>
  <c r="PQN3" i="10"/>
  <c r="PQR3" i="10"/>
  <c r="PQS3" i="10"/>
  <c r="PQW3" i="10"/>
  <c r="PQX3" i="10"/>
  <c r="PRB3" i="10"/>
  <c r="PRC3" i="10"/>
  <c r="PRG3" i="10"/>
  <c r="PRH3" i="10"/>
  <c r="PRL3" i="10"/>
  <c r="PRM3" i="10"/>
  <c r="PRQ3" i="10"/>
  <c r="PRR3" i="10"/>
  <c r="PRV3" i="10"/>
  <c r="PRW3" i="10"/>
  <c r="PSA3" i="10"/>
  <c r="PSB3" i="10"/>
  <c r="PSF3" i="10"/>
  <c r="PSG3" i="10"/>
  <c r="PSK3" i="10"/>
  <c r="PSL3" i="10"/>
  <c r="PSP3" i="10"/>
  <c r="PSQ3" i="10"/>
  <c r="PSU3" i="10"/>
  <c r="PSV3" i="10"/>
  <c r="PSZ3" i="10"/>
  <c r="PTA3" i="10"/>
  <c r="PTE3" i="10"/>
  <c r="PTF3" i="10"/>
  <c r="PTJ3" i="10"/>
  <c r="PTK3" i="10"/>
  <c r="PTO3" i="10"/>
  <c r="PTP3" i="10"/>
  <c r="PTT3" i="10"/>
  <c r="PTU3" i="10"/>
  <c r="PTY3" i="10"/>
  <c r="PTZ3" i="10"/>
  <c r="PUD3" i="10"/>
  <c r="PUE3" i="10"/>
  <c r="PUI3" i="10"/>
  <c r="PUJ3" i="10"/>
  <c r="PUN3" i="10"/>
  <c r="PUO3" i="10"/>
  <c r="PUS3" i="10"/>
  <c r="PUT3" i="10"/>
  <c r="PUX3" i="10"/>
  <c r="PUY3" i="10"/>
  <c r="PVC3" i="10"/>
  <c r="PVD3" i="10"/>
  <c r="PVH3" i="10"/>
  <c r="PVI3" i="10"/>
  <c r="PVM3" i="10"/>
  <c r="PVN3" i="10"/>
  <c r="PVR3" i="10"/>
  <c r="PVS3" i="10"/>
  <c r="PVW3" i="10"/>
  <c r="PVX3" i="10"/>
  <c r="PWB3" i="10"/>
  <c r="PWC3" i="10"/>
  <c r="PWG3" i="10"/>
  <c r="PWH3" i="10"/>
  <c r="PWL3" i="10"/>
  <c r="PWM3" i="10"/>
  <c r="PWQ3" i="10"/>
  <c r="PWR3" i="10"/>
  <c r="PWV3" i="10"/>
  <c r="PWW3" i="10"/>
  <c r="PXA3" i="10"/>
  <c r="PXB3" i="10"/>
  <c r="PXF3" i="10"/>
  <c r="PXG3" i="10"/>
  <c r="PXK3" i="10"/>
  <c r="PXL3" i="10"/>
  <c r="PXP3" i="10"/>
  <c r="PXQ3" i="10"/>
  <c r="PXU3" i="10"/>
  <c r="PXV3" i="10"/>
  <c r="PXZ3" i="10"/>
  <c r="PYA3" i="10"/>
  <c r="PYE3" i="10"/>
  <c r="PYF3" i="10"/>
  <c r="PYJ3" i="10"/>
  <c r="PYK3" i="10"/>
  <c r="PYO3" i="10"/>
  <c r="PYP3" i="10"/>
  <c r="PYT3" i="10"/>
  <c r="PYU3" i="10"/>
  <c r="PYY3" i="10"/>
  <c r="PYZ3" i="10"/>
  <c r="PZD3" i="10"/>
  <c r="PZE3" i="10"/>
  <c r="PZI3" i="10"/>
  <c r="PZJ3" i="10"/>
  <c r="PZN3" i="10"/>
  <c r="PZO3" i="10"/>
  <c r="PZS3" i="10"/>
  <c r="PZT3" i="10"/>
  <c r="PZX3" i="10"/>
  <c r="PZY3" i="10"/>
  <c r="QAC3" i="10"/>
  <c r="QAD3" i="10"/>
  <c r="QAH3" i="10"/>
  <c r="QAI3" i="10"/>
  <c r="QAM3" i="10"/>
  <c r="QAN3" i="10"/>
  <c r="QAR3" i="10"/>
  <c r="QAS3" i="10"/>
  <c r="QAW3" i="10"/>
  <c r="QAX3" i="10"/>
  <c r="QBB3" i="10"/>
  <c r="QBC3" i="10"/>
  <c r="QBG3" i="10"/>
  <c r="QBH3" i="10"/>
  <c r="QBL3" i="10"/>
  <c r="QBM3" i="10"/>
  <c r="QBQ3" i="10"/>
  <c r="QBR3" i="10"/>
  <c r="QBV3" i="10"/>
  <c r="QBW3" i="10"/>
  <c r="QCA3" i="10"/>
  <c r="QCB3" i="10"/>
  <c r="QCF3" i="10"/>
  <c r="QCG3" i="10"/>
  <c r="QCK3" i="10"/>
  <c r="QCL3" i="10"/>
  <c r="QCP3" i="10"/>
  <c r="QCQ3" i="10"/>
  <c r="QCU3" i="10"/>
  <c r="QCV3" i="10"/>
  <c r="QCZ3" i="10"/>
  <c r="QDA3" i="10"/>
  <c r="QDE3" i="10"/>
  <c r="QDF3" i="10"/>
  <c r="QDJ3" i="10"/>
  <c r="QDK3" i="10"/>
  <c r="QDO3" i="10"/>
  <c r="QDP3" i="10"/>
  <c r="QDT3" i="10"/>
  <c r="QDU3" i="10"/>
  <c r="QDY3" i="10"/>
  <c r="QDZ3" i="10"/>
  <c r="QED3" i="10"/>
  <c r="QEE3" i="10"/>
  <c r="QEI3" i="10"/>
  <c r="QEJ3" i="10"/>
  <c r="QEN3" i="10"/>
  <c r="QEO3" i="10"/>
  <c r="QES3" i="10"/>
  <c r="QET3" i="10"/>
  <c r="QEX3" i="10"/>
  <c r="QEY3" i="10"/>
  <c r="QFC3" i="10"/>
  <c r="QFD3" i="10"/>
  <c r="QFH3" i="10"/>
  <c r="QFI3" i="10"/>
  <c r="QFM3" i="10"/>
  <c r="QFN3" i="10"/>
  <c r="QFR3" i="10"/>
  <c r="QFS3" i="10"/>
  <c r="QFW3" i="10"/>
  <c r="QFX3" i="10"/>
  <c r="QGB3" i="10"/>
  <c r="QGC3" i="10"/>
  <c r="QGG3" i="10"/>
  <c r="QGH3" i="10"/>
  <c r="QGL3" i="10"/>
  <c r="QGM3" i="10"/>
  <c r="QGQ3" i="10"/>
  <c r="QGR3" i="10"/>
  <c r="QGV3" i="10"/>
  <c r="QGW3" i="10"/>
  <c r="QHA3" i="10"/>
  <c r="QHB3" i="10"/>
  <c r="QHF3" i="10"/>
  <c r="QHG3" i="10"/>
  <c r="QHK3" i="10"/>
  <c r="QHL3" i="10"/>
  <c r="QHP3" i="10"/>
  <c r="QHQ3" i="10"/>
  <c r="QHU3" i="10"/>
  <c r="QHV3" i="10"/>
  <c r="QHZ3" i="10"/>
  <c r="QIA3" i="10"/>
  <c r="QIE3" i="10"/>
  <c r="QIF3" i="10"/>
  <c r="QIJ3" i="10"/>
  <c r="QIK3" i="10"/>
  <c r="QIO3" i="10"/>
  <c r="QIP3" i="10"/>
  <c r="QIT3" i="10"/>
  <c r="QIU3" i="10"/>
  <c r="QIY3" i="10"/>
  <c r="QIZ3" i="10"/>
  <c r="QJD3" i="10"/>
  <c r="QJE3" i="10"/>
  <c r="QJI3" i="10"/>
  <c r="QJJ3" i="10"/>
  <c r="QJN3" i="10"/>
  <c r="QJO3" i="10"/>
  <c r="QJS3" i="10"/>
  <c r="QJT3" i="10"/>
  <c r="QJX3" i="10"/>
  <c r="QJY3" i="10"/>
  <c r="QKC3" i="10"/>
  <c r="QKD3" i="10"/>
  <c r="QKH3" i="10"/>
  <c r="QKI3" i="10"/>
  <c r="QKM3" i="10"/>
  <c r="QKN3" i="10"/>
  <c r="QKR3" i="10"/>
  <c r="QKS3" i="10"/>
  <c r="QKW3" i="10"/>
  <c r="QKX3" i="10"/>
  <c r="QLB3" i="10"/>
  <c r="QLC3" i="10"/>
  <c r="QLG3" i="10"/>
  <c r="QLH3" i="10"/>
  <c r="QLL3" i="10"/>
  <c r="QLM3" i="10"/>
  <c r="QLQ3" i="10"/>
  <c r="QLR3" i="10"/>
  <c r="QLV3" i="10"/>
  <c r="QLW3" i="10"/>
  <c r="QMA3" i="10"/>
  <c r="QMB3" i="10"/>
  <c r="QMF3" i="10"/>
  <c r="QMG3" i="10"/>
  <c r="QMK3" i="10"/>
  <c r="QML3" i="10"/>
  <c r="QMP3" i="10"/>
  <c r="QMQ3" i="10"/>
  <c r="QMU3" i="10"/>
  <c r="QMV3" i="10"/>
  <c r="QMZ3" i="10"/>
  <c r="QNA3" i="10"/>
  <c r="QNE3" i="10"/>
  <c r="QNF3" i="10"/>
  <c r="QNJ3" i="10"/>
  <c r="QNK3" i="10"/>
  <c r="QNO3" i="10"/>
  <c r="QNP3" i="10"/>
  <c r="QNT3" i="10"/>
  <c r="QNU3" i="10"/>
  <c r="QNY3" i="10"/>
  <c r="QNZ3" i="10"/>
  <c r="QOD3" i="10"/>
  <c r="QOE3" i="10"/>
  <c r="QOI3" i="10"/>
  <c r="QOJ3" i="10"/>
  <c r="QON3" i="10"/>
  <c r="QOO3" i="10"/>
  <c r="QOS3" i="10"/>
  <c r="QOT3" i="10"/>
  <c r="QOX3" i="10"/>
  <c r="QOY3" i="10"/>
  <c r="QPC3" i="10"/>
  <c r="QPD3" i="10"/>
  <c r="QPH3" i="10"/>
  <c r="QPI3" i="10"/>
  <c r="QPM3" i="10"/>
  <c r="QPN3" i="10"/>
  <c r="QPR3" i="10"/>
  <c r="QPS3" i="10"/>
  <c r="QPW3" i="10"/>
  <c r="QPX3" i="10"/>
  <c r="QQB3" i="10"/>
  <c r="QQC3" i="10"/>
  <c r="QQG3" i="10"/>
  <c r="QQH3" i="10"/>
  <c r="QQL3" i="10"/>
  <c r="QQM3" i="10"/>
  <c r="QQQ3" i="10"/>
  <c r="QQR3" i="10"/>
  <c r="QQV3" i="10"/>
  <c r="QQW3" i="10"/>
  <c r="QRA3" i="10"/>
  <c r="QRB3" i="10"/>
  <c r="QRF3" i="10"/>
  <c r="QRG3" i="10"/>
  <c r="QRK3" i="10"/>
  <c r="QRL3" i="10"/>
  <c r="QRP3" i="10"/>
  <c r="QRQ3" i="10"/>
  <c r="QRU3" i="10"/>
  <c r="QRV3" i="10"/>
  <c r="QRZ3" i="10"/>
  <c r="QSA3" i="10"/>
  <c r="QSE3" i="10"/>
  <c r="QSF3" i="10"/>
  <c r="QSJ3" i="10"/>
  <c r="QSK3" i="10"/>
  <c r="QSO3" i="10"/>
  <c r="QSP3" i="10"/>
  <c r="QST3" i="10"/>
  <c r="QSU3" i="10"/>
  <c r="QSY3" i="10"/>
  <c r="QSZ3" i="10"/>
  <c r="QTD3" i="10"/>
  <c r="QTE3" i="10"/>
  <c r="QTI3" i="10"/>
  <c r="QTJ3" i="10"/>
  <c r="QTN3" i="10"/>
  <c r="QTO3" i="10"/>
  <c r="QTS3" i="10"/>
  <c r="QTT3" i="10"/>
  <c r="QTX3" i="10"/>
  <c r="QTY3" i="10"/>
  <c r="QUC3" i="10"/>
  <c r="QUD3" i="10"/>
  <c r="QUH3" i="10"/>
  <c r="QUI3" i="10"/>
  <c r="QUM3" i="10"/>
  <c r="QUN3" i="10"/>
  <c r="QUR3" i="10"/>
  <c r="QUS3" i="10"/>
  <c r="QUW3" i="10"/>
  <c r="QUX3" i="10"/>
  <c r="QVB3" i="10"/>
  <c r="QVC3" i="10"/>
  <c r="QVG3" i="10"/>
  <c r="QVH3" i="10"/>
  <c r="QVL3" i="10"/>
  <c r="QVM3" i="10"/>
  <c r="QVQ3" i="10"/>
  <c r="QVR3" i="10"/>
  <c r="QVV3" i="10"/>
  <c r="QVW3" i="10"/>
  <c r="QWA3" i="10"/>
  <c r="QWB3" i="10"/>
  <c r="QWF3" i="10"/>
  <c r="QWG3" i="10"/>
  <c r="QWK3" i="10"/>
  <c r="QWL3" i="10"/>
  <c r="QWP3" i="10"/>
  <c r="QWQ3" i="10"/>
  <c r="QWU3" i="10"/>
  <c r="QWV3" i="10"/>
  <c r="QWZ3" i="10"/>
  <c r="QXA3" i="10"/>
  <c r="QXE3" i="10"/>
  <c r="QXF3" i="10"/>
  <c r="QXJ3" i="10"/>
  <c r="QXK3" i="10"/>
  <c r="QXO3" i="10"/>
  <c r="QXP3" i="10"/>
  <c r="QXT3" i="10"/>
  <c r="QXU3" i="10"/>
  <c r="QXY3" i="10"/>
  <c r="QXZ3" i="10"/>
  <c r="QYD3" i="10"/>
  <c r="QYE3" i="10"/>
  <c r="QYI3" i="10"/>
  <c r="QYJ3" i="10"/>
  <c r="QYN3" i="10"/>
  <c r="QYO3" i="10"/>
  <c r="QYS3" i="10"/>
  <c r="QYT3" i="10"/>
  <c r="QYX3" i="10"/>
  <c r="QYY3" i="10"/>
  <c r="QZC3" i="10"/>
  <c r="QZD3" i="10"/>
  <c r="QZH3" i="10"/>
  <c r="QZI3" i="10"/>
  <c r="QZM3" i="10"/>
  <c r="QZN3" i="10"/>
  <c r="QZR3" i="10"/>
  <c r="QZS3" i="10"/>
  <c r="QZW3" i="10"/>
  <c r="QZX3" i="10"/>
  <c r="RAB3" i="10"/>
  <c r="RAC3" i="10"/>
  <c r="RAG3" i="10"/>
  <c r="RAH3" i="10"/>
  <c r="RAL3" i="10"/>
  <c r="RAM3" i="10"/>
  <c r="RAQ3" i="10"/>
  <c r="RAR3" i="10"/>
  <c r="RAV3" i="10"/>
  <c r="RAW3" i="10"/>
  <c r="RBA3" i="10"/>
  <c r="RBB3" i="10"/>
  <c r="RBF3" i="10"/>
  <c r="RBG3" i="10"/>
  <c r="RBK3" i="10"/>
  <c r="RBL3" i="10"/>
  <c r="RBP3" i="10"/>
  <c r="RBQ3" i="10"/>
  <c r="RBU3" i="10"/>
  <c r="RBV3" i="10"/>
  <c r="RBZ3" i="10"/>
  <c r="RCA3" i="10"/>
  <c r="RCE3" i="10"/>
  <c r="RCF3" i="10"/>
  <c r="RCJ3" i="10"/>
  <c r="RCK3" i="10"/>
  <c r="RCO3" i="10"/>
  <c r="RCP3" i="10"/>
  <c r="RCT3" i="10"/>
  <c r="RCU3" i="10"/>
  <c r="RCY3" i="10"/>
  <c r="RCZ3" i="10"/>
  <c r="RDD3" i="10"/>
  <c r="RDE3" i="10"/>
  <c r="RDI3" i="10"/>
  <c r="RDJ3" i="10"/>
  <c r="RDN3" i="10"/>
  <c r="RDO3" i="10"/>
  <c r="RDS3" i="10"/>
  <c r="RDT3" i="10"/>
  <c r="RDX3" i="10"/>
  <c r="RDY3" i="10"/>
  <c r="REC3" i="10"/>
  <c r="RED3" i="10"/>
  <c r="REH3" i="10"/>
  <c r="REI3" i="10"/>
  <c r="REM3" i="10"/>
  <c r="REN3" i="10"/>
  <c r="RER3" i="10"/>
  <c r="RES3" i="10"/>
  <c r="REW3" i="10"/>
  <c r="REX3" i="10"/>
  <c r="RFB3" i="10"/>
  <c r="RFC3" i="10"/>
  <c r="RFG3" i="10"/>
  <c r="RFH3" i="10"/>
  <c r="RFL3" i="10"/>
  <c r="RFM3" i="10"/>
  <c r="RFQ3" i="10"/>
  <c r="RFR3" i="10"/>
  <c r="RFV3" i="10"/>
  <c r="RFW3" i="10"/>
  <c r="RGA3" i="10"/>
  <c r="RGB3" i="10"/>
  <c r="RGF3" i="10"/>
  <c r="RGG3" i="10"/>
  <c r="RGK3" i="10"/>
  <c r="RGL3" i="10"/>
  <c r="RGP3" i="10"/>
  <c r="RGQ3" i="10"/>
  <c r="RGU3" i="10"/>
  <c r="RGV3" i="10"/>
  <c r="RGZ3" i="10"/>
  <c r="RHA3" i="10"/>
  <c r="RHE3" i="10"/>
  <c r="RHF3" i="10"/>
  <c r="RHJ3" i="10"/>
  <c r="RHK3" i="10"/>
  <c r="RHO3" i="10"/>
  <c r="RHP3" i="10"/>
  <c r="RHT3" i="10"/>
  <c r="RHU3" i="10"/>
  <c r="RHY3" i="10"/>
  <c r="RHZ3" i="10"/>
  <c r="RID3" i="10"/>
  <c r="RIE3" i="10"/>
  <c r="RII3" i="10"/>
  <c r="RIJ3" i="10"/>
  <c r="RIN3" i="10"/>
  <c r="RIO3" i="10"/>
  <c r="RIS3" i="10"/>
  <c r="RIT3" i="10"/>
  <c r="RIX3" i="10"/>
  <c r="RIY3" i="10"/>
  <c r="RJC3" i="10"/>
  <c r="RJD3" i="10"/>
  <c r="RJH3" i="10"/>
  <c r="RJI3" i="10"/>
  <c r="RJM3" i="10"/>
  <c r="RJN3" i="10"/>
  <c r="RJR3" i="10"/>
  <c r="RJS3" i="10"/>
  <c r="RJW3" i="10"/>
  <c r="RJX3" i="10"/>
  <c r="RKB3" i="10"/>
  <c r="RKC3" i="10"/>
  <c r="RKG3" i="10"/>
  <c r="RKH3" i="10"/>
  <c r="RKL3" i="10"/>
  <c r="RKM3" i="10"/>
  <c r="RKQ3" i="10"/>
  <c r="RKR3" i="10"/>
  <c r="RKV3" i="10"/>
  <c r="RKW3" i="10"/>
  <c r="RLA3" i="10"/>
  <c r="RLB3" i="10"/>
  <c r="RLF3" i="10"/>
  <c r="RLG3" i="10"/>
  <c r="RLK3" i="10"/>
  <c r="RLL3" i="10"/>
  <c r="RLP3" i="10"/>
  <c r="RLQ3" i="10"/>
  <c r="RLU3" i="10"/>
  <c r="RLV3" i="10"/>
  <c r="RLZ3" i="10"/>
  <c r="RMA3" i="10"/>
  <c r="RME3" i="10"/>
  <c r="RMF3" i="10"/>
  <c r="RMJ3" i="10"/>
  <c r="RMK3" i="10"/>
  <c r="RMO3" i="10"/>
  <c r="RMP3" i="10"/>
  <c r="RMT3" i="10"/>
  <c r="RMU3" i="10"/>
  <c r="RMY3" i="10"/>
  <c r="RMZ3" i="10"/>
  <c r="RND3" i="10"/>
  <c r="RNE3" i="10"/>
  <c r="RNI3" i="10"/>
  <c r="RNJ3" i="10"/>
  <c r="RNN3" i="10"/>
  <c r="RNO3" i="10"/>
  <c r="RNS3" i="10"/>
  <c r="RNT3" i="10"/>
  <c r="RNX3" i="10"/>
  <c r="RNY3" i="10"/>
  <c r="ROC3" i="10"/>
  <c r="ROD3" i="10"/>
  <c r="ROH3" i="10"/>
  <c r="ROI3" i="10"/>
  <c r="ROM3" i="10"/>
  <c r="RON3" i="10"/>
  <c r="ROR3" i="10"/>
  <c r="ROS3" i="10"/>
  <c r="ROW3" i="10"/>
  <c r="ROX3" i="10"/>
  <c r="RPB3" i="10"/>
  <c r="RPC3" i="10"/>
  <c r="RPG3" i="10"/>
  <c r="RPH3" i="10"/>
  <c r="RPL3" i="10"/>
  <c r="RPM3" i="10"/>
  <c r="RPQ3" i="10"/>
  <c r="RPR3" i="10"/>
  <c r="RPV3" i="10"/>
  <c r="RPW3" i="10"/>
  <c r="RQA3" i="10"/>
  <c r="RQB3" i="10"/>
  <c r="RQF3" i="10"/>
  <c r="RQG3" i="10"/>
  <c r="RQK3" i="10"/>
  <c r="RQL3" i="10"/>
  <c r="RQP3" i="10"/>
  <c r="RQQ3" i="10"/>
  <c r="RQU3" i="10"/>
  <c r="RQV3" i="10"/>
  <c r="RQZ3" i="10"/>
  <c r="RRA3" i="10"/>
  <c r="RRE3" i="10"/>
  <c r="RRF3" i="10"/>
  <c r="RRJ3" i="10"/>
  <c r="RRK3" i="10"/>
  <c r="RRO3" i="10"/>
  <c r="RRP3" i="10"/>
  <c r="RRT3" i="10"/>
  <c r="RRU3" i="10"/>
  <c r="RRY3" i="10"/>
  <c r="RRZ3" i="10"/>
  <c r="RSD3" i="10"/>
  <c r="RSE3" i="10"/>
  <c r="RSI3" i="10"/>
  <c r="RSJ3" i="10"/>
  <c r="RSN3" i="10"/>
  <c r="RSO3" i="10"/>
  <c r="RSS3" i="10"/>
  <c r="RST3" i="10"/>
  <c r="RSX3" i="10"/>
  <c r="RSY3" i="10"/>
  <c r="RTC3" i="10"/>
  <c r="RTD3" i="10"/>
  <c r="RTH3" i="10"/>
  <c r="RTI3" i="10"/>
  <c r="RTM3" i="10"/>
  <c r="RTN3" i="10"/>
  <c r="RTR3" i="10"/>
  <c r="RTS3" i="10"/>
  <c r="RTW3" i="10"/>
  <c r="RTX3" i="10"/>
  <c r="RUB3" i="10"/>
  <c r="RUC3" i="10"/>
  <c r="RUG3" i="10"/>
  <c r="RUH3" i="10"/>
  <c r="RUL3" i="10"/>
  <c r="RUM3" i="10"/>
  <c r="RUQ3" i="10"/>
  <c r="RUR3" i="10"/>
  <c r="RUV3" i="10"/>
  <c r="RUW3" i="10"/>
  <c r="RVA3" i="10"/>
  <c r="RVB3" i="10"/>
  <c r="RVF3" i="10"/>
  <c r="RVG3" i="10"/>
  <c r="RVK3" i="10"/>
  <c r="RVL3" i="10"/>
  <c r="RVP3" i="10"/>
  <c r="RVQ3" i="10"/>
  <c r="RVU3" i="10"/>
  <c r="RVV3" i="10"/>
  <c r="RVZ3" i="10"/>
  <c r="RWA3" i="10"/>
  <c r="RWE3" i="10"/>
  <c r="RWF3" i="10"/>
  <c r="RWJ3" i="10"/>
  <c r="RWK3" i="10"/>
  <c r="RWO3" i="10"/>
  <c r="RWP3" i="10"/>
  <c r="RWT3" i="10"/>
  <c r="RWU3" i="10"/>
  <c r="RWY3" i="10"/>
  <c r="RWZ3" i="10"/>
  <c r="RXD3" i="10"/>
  <c r="RXE3" i="10"/>
  <c r="RXI3" i="10"/>
  <c r="RXJ3" i="10"/>
  <c r="RXN3" i="10"/>
  <c r="RXO3" i="10"/>
  <c r="RXS3" i="10"/>
  <c r="RXT3" i="10"/>
  <c r="RXX3" i="10"/>
  <c r="RXY3" i="10"/>
  <c r="RYC3" i="10"/>
  <c r="RYD3" i="10"/>
  <c r="RYH3" i="10"/>
  <c r="RYI3" i="10"/>
  <c r="RYM3" i="10"/>
  <c r="RYN3" i="10"/>
  <c r="RYR3" i="10"/>
  <c r="RYS3" i="10"/>
  <c r="RYW3" i="10"/>
  <c r="RYX3" i="10"/>
  <c r="RZB3" i="10"/>
  <c r="RZC3" i="10"/>
  <c r="RZG3" i="10"/>
  <c r="RZH3" i="10"/>
  <c r="RZL3" i="10"/>
  <c r="RZM3" i="10"/>
  <c r="RZQ3" i="10"/>
  <c r="RZR3" i="10"/>
  <c r="RZV3" i="10"/>
  <c r="RZW3" i="10"/>
  <c r="SAA3" i="10"/>
  <c r="SAB3" i="10"/>
  <c r="SAF3" i="10"/>
  <c r="SAG3" i="10"/>
  <c r="SAK3" i="10"/>
  <c r="SAL3" i="10"/>
  <c r="SAP3" i="10"/>
  <c r="SAQ3" i="10"/>
  <c r="SAU3" i="10"/>
  <c r="SAV3" i="10"/>
  <c r="SAZ3" i="10"/>
  <c r="SBA3" i="10"/>
  <c r="SBE3" i="10"/>
  <c r="SBF3" i="10"/>
  <c r="SBJ3" i="10"/>
  <c r="SBK3" i="10"/>
  <c r="SBO3" i="10"/>
  <c r="SBP3" i="10"/>
  <c r="SBT3" i="10"/>
  <c r="SBU3" i="10"/>
  <c r="SBY3" i="10"/>
  <c r="SBZ3" i="10"/>
  <c r="SCD3" i="10"/>
  <c r="SCE3" i="10"/>
  <c r="SCI3" i="10"/>
  <c r="SCJ3" i="10"/>
  <c r="SCN3" i="10"/>
  <c r="SCO3" i="10"/>
  <c r="SCS3" i="10"/>
  <c r="SCT3" i="10"/>
  <c r="SCX3" i="10"/>
  <c r="SCY3" i="10"/>
  <c r="SDC3" i="10"/>
  <c r="SDD3" i="10"/>
  <c r="SDH3" i="10"/>
  <c r="SDI3" i="10"/>
  <c r="SDM3" i="10"/>
  <c r="SDN3" i="10"/>
  <c r="SDR3" i="10"/>
  <c r="SDS3" i="10"/>
  <c r="SDW3" i="10"/>
  <c r="SDX3" i="10"/>
  <c r="SEB3" i="10"/>
  <c r="SEC3" i="10"/>
  <c r="SEG3" i="10"/>
  <c r="SEH3" i="10"/>
  <c r="SEL3" i="10"/>
  <c r="SEM3" i="10"/>
  <c r="SEQ3" i="10"/>
  <c r="SER3" i="10"/>
  <c r="SEV3" i="10"/>
  <c r="SEW3" i="10"/>
  <c r="SFA3" i="10"/>
  <c r="SFB3" i="10"/>
  <c r="SFF3" i="10"/>
  <c r="SFG3" i="10"/>
  <c r="SFK3" i="10"/>
  <c r="SFL3" i="10"/>
  <c r="SFP3" i="10"/>
  <c r="SFQ3" i="10"/>
  <c r="SFU3" i="10"/>
  <c r="SFV3" i="10"/>
  <c r="SFZ3" i="10"/>
  <c r="SGA3" i="10"/>
  <c r="SGE3" i="10"/>
  <c r="SGF3" i="10"/>
  <c r="SGJ3" i="10"/>
  <c r="SGK3" i="10"/>
  <c r="SGO3" i="10"/>
  <c r="SGP3" i="10"/>
  <c r="SGT3" i="10"/>
  <c r="SGU3" i="10"/>
  <c r="SGY3" i="10"/>
  <c r="SGZ3" i="10"/>
  <c r="SHD3" i="10"/>
  <c r="SHE3" i="10"/>
  <c r="SHI3" i="10"/>
  <c r="SHJ3" i="10"/>
  <c r="SHN3" i="10"/>
  <c r="SHO3" i="10"/>
  <c r="SHS3" i="10"/>
  <c r="SHT3" i="10"/>
  <c r="SHX3" i="10"/>
  <c r="SHY3" i="10"/>
  <c r="SIC3" i="10"/>
  <c r="SID3" i="10"/>
  <c r="SIH3" i="10"/>
  <c r="SII3" i="10"/>
  <c r="SIM3" i="10"/>
  <c r="SIN3" i="10"/>
  <c r="SIR3" i="10"/>
  <c r="SIS3" i="10"/>
  <c r="SIW3" i="10"/>
  <c r="SIX3" i="10"/>
  <c r="SJB3" i="10"/>
  <c r="SJC3" i="10"/>
  <c r="SJG3" i="10"/>
  <c r="SJH3" i="10"/>
  <c r="SJL3" i="10"/>
  <c r="SJM3" i="10"/>
  <c r="SJQ3" i="10"/>
  <c r="SJR3" i="10"/>
  <c r="SJV3" i="10"/>
  <c r="SJW3" i="10"/>
  <c r="SKA3" i="10"/>
  <c r="SKB3" i="10"/>
  <c r="SKF3" i="10"/>
  <c r="SKG3" i="10"/>
  <c r="SKK3" i="10"/>
  <c r="SKL3" i="10"/>
  <c r="SKP3" i="10"/>
  <c r="SKQ3" i="10"/>
  <c r="SKU3" i="10"/>
  <c r="SKV3" i="10"/>
  <c r="SKZ3" i="10"/>
  <c r="SLA3" i="10"/>
  <c r="SLE3" i="10"/>
  <c r="SLF3" i="10"/>
  <c r="SLJ3" i="10"/>
  <c r="SLK3" i="10"/>
  <c r="SLO3" i="10"/>
  <c r="SLP3" i="10"/>
  <c r="SLT3" i="10"/>
  <c r="SLU3" i="10"/>
  <c r="SLY3" i="10"/>
  <c r="SLZ3" i="10"/>
  <c r="SMD3" i="10"/>
  <c r="SME3" i="10"/>
  <c r="SMI3" i="10"/>
  <c r="SMJ3" i="10"/>
  <c r="SMN3" i="10"/>
  <c r="SMO3" i="10"/>
  <c r="SMS3" i="10"/>
  <c r="SMT3" i="10"/>
  <c r="SMX3" i="10"/>
  <c r="SMY3" i="10"/>
  <c r="SNC3" i="10"/>
  <c r="SND3" i="10"/>
  <c r="SNH3" i="10"/>
  <c r="SNI3" i="10"/>
  <c r="SNM3" i="10"/>
  <c r="SNN3" i="10"/>
  <c r="SNR3" i="10"/>
  <c r="SNS3" i="10"/>
  <c r="SNW3" i="10"/>
  <c r="SNX3" i="10"/>
  <c r="SOB3" i="10"/>
  <c r="SOC3" i="10"/>
  <c r="SOG3" i="10"/>
  <c r="SOH3" i="10"/>
  <c r="SOL3" i="10"/>
  <c r="SOM3" i="10"/>
  <c r="SOQ3" i="10"/>
  <c r="SOR3" i="10"/>
  <c r="SOV3" i="10"/>
  <c r="SOW3" i="10"/>
  <c r="SPA3" i="10"/>
  <c r="SPB3" i="10"/>
  <c r="SPF3" i="10"/>
  <c r="SPG3" i="10"/>
  <c r="SPK3" i="10"/>
  <c r="SPL3" i="10"/>
  <c r="SPP3" i="10"/>
  <c r="SPQ3" i="10"/>
  <c r="SPU3" i="10"/>
  <c r="SPV3" i="10"/>
  <c r="SPZ3" i="10"/>
  <c r="SQA3" i="10"/>
  <c r="SQE3" i="10"/>
  <c r="SQF3" i="10"/>
  <c r="SQJ3" i="10"/>
  <c r="SQK3" i="10"/>
  <c r="SQO3" i="10"/>
  <c r="SQP3" i="10"/>
  <c r="SQT3" i="10"/>
  <c r="SQU3" i="10"/>
  <c r="SQY3" i="10"/>
  <c r="SQZ3" i="10"/>
  <c r="SRD3" i="10"/>
  <c r="SRE3" i="10"/>
  <c r="SRI3" i="10"/>
  <c r="SRJ3" i="10"/>
  <c r="SRN3" i="10"/>
  <c r="SRO3" i="10"/>
  <c r="SRS3" i="10"/>
  <c r="SRT3" i="10"/>
  <c r="SRX3" i="10"/>
  <c r="SRY3" i="10"/>
  <c r="SSC3" i="10"/>
  <c r="SSD3" i="10"/>
  <c r="SSH3" i="10"/>
  <c r="SSI3" i="10"/>
  <c r="SSM3" i="10"/>
  <c r="SSN3" i="10"/>
  <c r="SSR3" i="10"/>
  <c r="SSS3" i="10"/>
  <c r="SSW3" i="10"/>
  <c r="SSX3" i="10"/>
  <c r="STB3" i="10"/>
  <c r="STC3" i="10"/>
  <c r="STG3" i="10"/>
  <c r="STH3" i="10"/>
  <c r="STL3" i="10"/>
  <c r="STM3" i="10"/>
  <c r="STQ3" i="10"/>
  <c r="STR3" i="10"/>
  <c r="STV3" i="10"/>
  <c r="STW3" i="10"/>
  <c r="SUA3" i="10"/>
  <c r="SUB3" i="10"/>
  <c r="SUF3" i="10"/>
  <c r="SUG3" i="10"/>
  <c r="SUK3" i="10"/>
  <c r="SUL3" i="10"/>
  <c r="SUP3" i="10"/>
  <c r="SUQ3" i="10"/>
  <c r="SUU3" i="10"/>
  <c r="SUV3" i="10"/>
  <c r="SUZ3" i="10"/>
  <c r="SVA3" i="10"/>
  <c r="SVE3" i="10"/>
  <c r="SVF3" i="10"/>
  <c r="SVJ3" i="10"/>
  <c r="SVK3" i="10"/>
  <c r="SVO3" i="10"/>
  <c r="SVP3" i="10"/>
  <c r="SVT3" i="10"/>
  <c r="SVU3" i="10"/>
  <c r="SVY3" i="10"/>
  <c r="SVZ3" i="10"/>
  <c r="SWD3" i="10"/>
  <c r="SWE3" i="10"/>
  <c r="SWI3" i="10"/>
  <c r="SWJ3" i="10"/>
  <c r="SWN3" i="10"/>
  <c r="SWO3" i="10"/>
  <c r="SWS3" i="10"/>
  <c r="SWT3" i="10"/>
  <c r="SWX3" i="10"/>
  <c r="SWY3" i="10"/>
  <c r="SXC3" i="10"/>
  <c r="SXD3" i="10"/>
  <c r="SXH3" i="10"/>
  <c r="SXI3" i="10"/>
  <c r="SXM3" i="10"/>
  <c r="SXN3" i="10"/>
  <c r="SXR3" i="10"/>
  <c r="SXS3" i="10"/>
  <c r="SXW3" i="10"/>
  <c r="SXX3" i="10"/>
  <c r="SYB3" i="10"/>
  <c r="SYC3" i="10"/>
  <c r="SYG3" i="10"/>
  <c r="SYH3" i="10"/>
  <c r="SYL3" i="10"/>
  <c r="SYM3" i="10"/>
  <c r="SYQ3" i="10"/>
  <c r="SYR3" i="10"/>
  <c r="SYV3" i="10"/>
  <c r="SYW3" i="10"/>
  <c r="SZA3" i="10"/>
  <c r="SZB3" i="10"/>
  <c r="SZF3" i="10"/>
  <c r="SZG3" i="10"/>
  <c r="SZK3" i="10"/>
  <c r="SZL3" i="10"/>
  <c r="SZP3" i="10"/>
  <c r="SZQ3" i="10"/>
  <c r="SZU3" i="10"/>
  <c r="SZV3" i="10"/>
  <c r="SZZ3" i="10"/>
  <c r="TAA3" i="10"/>
  <c r="TAE3" i="10"/>
  <c r="TAF3" i="10"/>
  <c r="TAJ3" i="10"/>
  <c r="TAK3" i="10"/>
  <c r="TAO3" i="10"/>
  <c r="TAP3" i="10"/>
  <c r="TAT3" i="10"/>
  <c r="TAU3" i="10"/>
  <c r="TAY3" i="10"/>
  <c r="TAZ3" i="10"/>
  <c r="TBD3" i="10"/>
  <c r="TBE3" i="10"/>
  <c r="TBI3" i="10"/>
  <c r="TBJ3" i="10"/>
  <c r="TBN3" i="10"/>
  <c r="TBO3" i="10"/>
  <c r="TBS3" i="10"/>
  <c r="TBT3" i="10"/>
  <c r="TBX3" i="10"/>
  <c r="TBY3" i="10"/>
  <c r="TCC3" i="10"/>
  <c r="TCD3" i="10"/>
  <c r="TCH3" i="10"/>
  <c r="TCI3" i="10"/>
  <c r="TCM3" i="10"/>
  <c r="TCN3" i="10"/>
  <c r="TCR3" i="10"/>
  <c r="TCS3" i="10"/>
  <c r="TCW3" i="10"/>
  <c r="TCX3" i="10"/>
  <c r="TDB3" i="10"/>
  <c r="TDC3" i="10"/>
  <c r="TDG3" i="10"/>
  <c r="TDH3" i="10"/>
  <c r="TDL3" i="10"/>
  <c r="TDM3" i="10"/>
  <c r="TDQ3" i="10"/>
  <c r="TDR3" i="10"/>
  <c r="TDV3" i="10"/>
  <c r="TDW3" i="10"/>
  <c r="TEA3" i="10"/>
  <c r="TEB3" i="10"/>
  <c r="TEF3" i="10"/>
  <c r="TEG3" i="10"/>
  <c r="TEK3" i="10"/>
  <c r="TEL3" i="10"/>
  <c r="TEP3" i="10"/>
  <c r="TEQ3" i="10"/>
  <c r="TEU3" i="10"/>
  <c r="TEV3" i="10"/>
  <c r="TEZ3" i="10"/>
  <c r="TFA3" i="10"/>
  <c r="TFE3" i="10"/>
  <c r="TFF3" i="10"/>
  <c r="TFJ3" i="10"/>
  <c r="TFK3" i="10"/>
  <c r="TFO3" i="10"/>
  <c r="TFP3" i="10"/>
  <c r="TFT3" i="10"/>
  <c r="TFU3" i="10"/>
  <c r="TFY3" i="10"/>
  <c r="TFZ3" i="10"/>
  <c r="TGD3" i="10"/>
  <c r="TGE3" i="10"/>
  <c r="TGI3" i="10"/>
  <c r="TGJ3" i="10"/>
  <c r="TGN3" i="10"/>
  <c r="TGO3" i="10"/>
  <c r="TGS3" i="10"/>
  <c r="TGT3" i="10"/>
  <c r="TGX3" i="10"/>
  <c r="TGY3" i="10"/>
  <c r="THC3" i="10"/>
  <c r="THD3" i="10"/>
  <c r="THH3" i="10"/>
  <c r="THI3" i="10"/>
  <c r="THM3" i="10"/>
  <c r="THN3" i="10"/>
  <c r="THR3" i="10"/>
  <c r="THS3" i="10"/>
  <c r="THW3" i="10"/>
  <c r="THX3" i="10"/>
  <c r="TIB3" i="10"/>
  <c r="TIC3" i="10"/>
  <c r="TIG3" i="10"/>
  <c r="TIH3" i="10"/>
  <c r="TIL3" i="10"/>
  <c r="TIM3" i="10"/>
  <c r="TIQ3" i="10"/>
  <c r="TIR3" i="10"/>
  <c r="TIV3" i="10"/>
  <c r="TIW3" i="10"/>
  <c r="TJA3" i="10"/>
  <c r="TJB3" i="10"/>
  <c r="TJF3" i="10"/>
  <c r="TJG3" i="10"/>
  <c r="TJK3" i="10"/>
  <c r="TJL3" i="10"/>
  <c r="TJP3" i="10"/>
  <c r="TJQ3" i="10"/>
  <c r="TJU3" i="10"/>
  <c r="TJV3" i="10"/>
  <c r="TJZ3" i="10"/>
  <c r="TKA3" i="10"/>
  <c r="TKE3" i="10"/>
  <c r="TKF3" i="10"/>
  <c r="TKJ3" i="10"/>
  <c r="TKK3" i="10"/>
  <c r="TKO3" i="10"/>
  <c r="TKP3" i="10"/>
  <c r="TKT3" i="10"/>
  <c r="TKU3" i="10"/>
  <c r="TKY3" i="10"/>
  <c r="TKZ3" i="10"/>
  <c r="TLD3" i="10"/>
  <c r="TLE3" i="10"/>
  <c r="TLI3" i="10"/>
  <c r="TLJ3" i="10"/>
  <c r="TLN3" i="10"/>
  <c r="TLO3" i="10"/>
  <c r="TLS3" i="10"/>
  <c r="TLT3" i="10"/>
  <c r="TLX3" i="10"/>
  <c r="TLY3" i="10"/>
  <c r="TMC3" i="10"/>
  <c r="TMD3" i="10"/>
  <c r="TMH3" i="10"/>
  <c r="TMI3" i="10"/>
  <c r="TMM3" i="10"/>
  <c r="TMN3" i="10"/>
  <c r="TMR3" i="10"/>
  <c r="TMS3" i="10"/>
  <c r="TMW3" i="10"/>
  <c r="TMX3" i="10"/>
  <c r="TNB3" i="10"/>
  <c r="TNC3" i="10"/>
  <c r="TNG3" i="10"/>
  <c r="TNH3" i="10"/>
  <c r="TNL3" i="10"/>
  <c r="TNM3" i="10"/>
  <c r="TNQ3" i="10"/>
  <c r="TNR3" i="10"/>
  <c r="TNV3" i="10"/>
  <c r="TNW3" i="10"/>
  <c r="TOA3" i="10"/>
  <c r="TOB3" i="10"/>
  <c r="TOF3" i="10"/>
  <c r="TOG3" i="10"/>
  <c r="TOK3" i="10"/>
  <c r="TOL3" i="10"/>
  <c r="TOP3" i="10"/>
  <c r="TOQ3" i="10"/>
  <c r="TOU3" i="10"/>
  <c r="TOV3" i="10"/>
  <c r="TOZ3" i="10"/>
  <c r="TPA3" i="10"/>
  <c r="TPE3" i="10"/>
  <c r="TPF3" i="10"/>
  <c r="TPJ3" i="10"/>
  <c r="TPK3" i="10"/>
  <c r="TPO3" i="10"/>
  <c r="TPP3" i="10"/>
  <c r="TPT3" i="10"/>
  <c r="TPU3" i="10"/>
  <c r="TPY3" i="10"/>
  <c r="TPZ3" i="10"/>
  <c r="TQD3" i="10"/>
  <c r="TQE3" i="10"/>
  <c r="TQI3" i="10"/>
  <c r="TQJ3" i="10"/>
  <c r="TQN3" i="10"/>
  <c r="TQO3" i="10"/>
  <c r="TQS3" i="10"/>
  <c r="TQT3" i="10"/>
  <c r="TQX3" i="10"/>
  <c r="TQY3" i="10"/>
  <c r="TRC3" i="10"/>
  <c r="TRD3" i="10"/>
  <c r="TRH3" i="10"/>
  <c r="TRI3" i="10"/>
  <c r="TRM3" i="10"/>
  <c r="TRN3" i="10"/>
  <c r="TRR3" i="10"/>
  <c r="TRS3" i="10"/>
  <c r="TRW3" i="10"/>
  <c r="TRX3" i="10"/>
  <c r="TSB3" i="10"/>
  <c r="TSC3" i="10"/>
  <c r="TSG3" i="10"/>
  <c r="TSH3" i="10"/>
  <c r="TSL3" i="10"/>
  <c r="TSM3" i="10"/>
  <c r="TSQ3" i="10"/>
  <c r="TSR3" i="10"/>
  <c r="TSV3" i="10"/>
  <c r="TSW3" i="10"/>
  <c r="TTA3" i="10"/>
  <c r="TTB3" i="10"/>
  <c r="TTF3" i="10"/>
  <c r="TTG3" i="10"/>
  <c r="TTK3" i="10"/>
  <c r="TTL3" i="10"/>
  <c r="TTP3" i="10"/>
  <c r="TTQ3" i="10"/>
  <c r="TTU3" i="10"/>
  <c r="TTV3" i="10"/>
  <c r="TTZ3" i="10"/>
  <c r="TUA3" i="10"/>
  <c r="TUE3" i="10"/>
  <c r="TUF3" i="10"/>
  <c r="TUJ3" i="10"/>
  <c r="TUK3" i="10"/>
  <c r="TUO3" i="10"/>
  <c r="TUP3" i="10"/>
  <c r="TUT3" i="10"/>
  <c r="TUU3" i="10"/>
  <c r="TUY3" i="10"/>
  <c r="TUZ3" i="10"/>
  <c r="TVD3" i="10"/>
  <c r="TVE3" i="10"/>
  <c r="TVI3" i="10"/>
  <c r="TVJ3" i="10"/>
  <c r="TVN3" i="10"/>
  <c r="TVO3" i="10"/>
  <c r="TVS3" i="10"/>
  <c r="TVT3" i="10"/>
  <c r="TVX3" i="10"/>
  <c r="TVY3" i="10"/>
  <c r="TWC3" i="10"/>
  <c r="TWD3" i="10"/>
  <c r="TWH3" i="10"/>
  <c r="TWI3" i="10"/>
  <c r="TWM3" i="10"/>
  <c r="TWN3" i="10"/>
  <c r="TWR3" i="10"/>
  <c r="TWS3" i="10"/>
  <c r="TWW3" i="10"/>
  <c r="TWX3" i="10"/>
  <c r="TXB3" i="10"/>
  <c r="TXC3" i="10"/>
  <c r="TXG3" i="10"/>
  <c r="TXH3" i="10"/>
  <c r="TXL3" i="10"/>
  <c r="TXM3" i="10"/>
  <c r="TXQ3" i="10"/>
  <c r="TXR3" i="10"/>
  <c r="TXV3" i="10"/>
  <c r="TXW3" i="10"/>
  <c r="TYA3" i="10"/>
  <c r="TYB3" i="10"/>
  <c r="TYF3" i="10"/>
  <c r="TYG3" i="10"/>
  <c r="TYK3" i="10"/>
  <c r="TYL3" i="10"/>
  <c r="TYP3" i="10"/>
  <c r="TYQ3" i="10"/>
  <c r="TYU3" i="10"/>
  <c r="TYV3" i="10"/>
  <c r="TYZ3" i="10"/>
  <c r="TZA3" i="10"/>
  <c r="TZE3" i="10"/>
  <c r="TZF3" i="10"/>
  <c r="TZJ3" i="10"/>
  <c r="TZK3" i="10"/>
  <c r="TZO3" i="10"/>
  <c r="TZP3" i="10"/>
  <c r="TZT3" i="10"/>
  <c r="TZU3" i="10"/>
  <c r="TZY3" i="10"/>
  <c r="TZZ3" i="10"/>
  <c r="UAD3" i="10"/>
  <c r="UAE3" i="10"/>
  <c r="UAI3" i="10"/>
  <c r="UAJ3" i="10"/>
  <c r="UAN3" i="10"/>
  <c r="UAO3" i="10"/>
  <c r="UAS3" i="10"/>
  <c r="UAT3" i="10"/>
  <c r="UAX3" i="10"/>
  <c r="UAY3" i="10"/>
  <c r="UBC3" i="10"/>
  <c r="UBD3" i="10"/>
  <c r="UBH3" i="10"/>
  <c r="UBI3" i="10"/>
  <c r="UBM3" i="10"/>
  <c r="UBN3" i="10"/>
  <c r="UBR3" i="10"/>
  <c r="UBS3" i="10"/>
  <c r="UBW3" i="10"/>
  <c r="UBX3" i="10"/>
  <c r="UCB3" i="10"/>
  <c r="UCC3" i="10"/>
  <c r="UCG3" i="10"/>
  <c r="UCH3" i="10"/>
  <c r="UCL3" i="10"/>
  <c r="UCM3" i="10"/>
  <c r="UCQ3" i="10"/>
  <c r="UCR3" i="10"/>
  <c r="UCV3" i="10"/>
  <c r="UCW3" i="10"/>
  <c r="UDA3" i="10"/>
  <c r="UDB3" i="10"/>
  <c r="UDF3" i="10"/>
  <c r="UDG3" i="10"/>
  <c r="UDK3" i="10"/>
  <c r="UDL3" i="10"/>
  <c r="UDP3" i="10"/>
  <c r="UDQ3" i="10"/>
  <c r="UDU3" i="10"/>
  <c r="UDV3" i="10"/>
  <c r="UDZ3" i="10"/>
  <c r="UEA3" i="10"/>
  <c r="UEE3" i="10"/>
  <c r="UEF3" i="10"/>
  <c r="UEJ3" i="10"/>
  <c r="UEK3" i="10"/>
  <c r="UEO3" i="10"/>
  <c r="UEP3" i="10"/>
  <c r="UET3" i="10"/>
  <c r="UEU3" i="10"/>
  <c r="UEY3" i="10"/>
  <c r="UEZ3" i="10"/>
  <c r="UFD3" i="10"/>
  <c r="UFE3" i="10"/>
  <c r="UFI3" i="10"/>
  <c r="UFJ3" i="10"/>
  <c r="UFN3" i="10"/>
  <c r="UFO3" i="10"/>
  <c r="UFS3" i="10"/>
  <c r="UFT3" i="10"/>
  <c r="UFX3" i="10"/>
  <c r="UFY3" i="10"/>
  <c r="UGC3" i="10"/>
  <c r="UGD3" i="10"/>
  <c r="UGH3" i="10"/>
  <c r="UGI3" i="10"/>
  <c r="UGM3" i="10"/>
  <c r="UGN3" i="10"/>
  <c r="UGR3" i="10"/>
  <c r="UGS3" i="10"/>
  <c r="UGW3" i="10"/>
  <c r="UGX3" i="10"/>
  <c r="UHB3" i="10"/>
  <c r="UHC3" i="10"/>
  <c r="UHG3" i="10"/>
  <c r="UHH3" i="10"/>
  <c r="UHL3" i="10"/>
  <c r="UHM3" i="10"/>
  <c r="UHQ3" i="10"/>
  <c r="UHR3" i="10"/>
  <c r="UHV3" i="10"/>
  <c r="UHW3" i="10"/>
  <c r="UIA3" i="10"/>
  <c r="UIB3" i="10"/>
  <c r="UIF3" i="10"/>
  <c r="UIG3" i="10"/>
  <c r="UIK3" i="10"/>
  <c r="UIL3" i="10"/>
  <c r="UIP3" i="10"/>
  <c r="UIQ3" i="10"/>
  <c r="UIU3" i="10"/>
  <c r="UIV3" i="10"/>
  <c r="UIZ3" i="10"/>
  <c r="UJA3" i="10"/>
  <c r="UJE3" i="10"/>
  <c r="UJF3" i="10"/>
  <c r="UJJ3" i="10"/>
  <c r="UJK3" i="10"/>
  <c r="UJO3" i="10"/>
  <c r="UJP3" i="10"/>
  <c r="UJT3" i="10"/>
  <c r="UJU3" i="10"/>
  <c r="UJY3" i="10"/>
  <c r="UJZ3" i="10"/>
  <c r="UKD3" i="10"/>
  <c r="UKE3" i="10"/>
  <c r="UKI3" i="10"/>
  <c r="UKJ3" i="10"/>
  <c r="UKN3" i="10"/>
  <c r="UKO3" i="10"/>
  <c r="UKS3" i="10"/>
  <c r="UKT3" i="10"/>
  <c r="UKX3" i="10"/>
  <c r="UKY3" i="10"/>
  <c r="ULC3" i="10"/>
  <c r="ULD3" i="10"/>
  <c r="ULH3" i="10"/>
  <c r="ULI3" i="10"/>
  <c r="ULM3" i="10"/>
  <c r="ULN3" i="10"/>
  <c r="ULR3" i="10"/>
  <c r="ULS3" i="10"/>
  <c r="ULW3" i="10"/>
  <c r="ULX3" i="10"/>
  <c r="UMB3" i="10"/>
  <c r="UMC3" i="10"/>
  <c r="UMG3" i="10"/>
  <c r="UMH3" i="10"/>
  <c r="UML3" i="10"/>
  <c r="UMM3" i="10"/>
  <c r="UMQ3" i="10"/>
  <c r="UMR3" i="10"/>
  <c r="UMV3" i="10"/>
  <c r="UMW3" i="10"/>
  <c r="UNA3" i="10"/>
  <c r="UNB3" i="10"/>
  <c r="UNF3" i="10"/>
  <c r="UNG3" i="10"/>
  <c r="UNK3" i="10"/>
  <c r="UNL3" i="10"/>
  <c r="UNP3" i="10"/>
  <c r="UNQ3" i="10"/>
  <c r="UNU3" i="10"/>
  <c r="UNV3" i="10"/>
  <c r="UNZ3" i="10"/>
  <c r="UOA3" i="10"/>
  <c r="UOE3" i="10"/>
  <c r="UOF3" i="10"/>
  <c r="UOJ3" i="10"/>
  <c r="UOK3" i="10"/>
  <c r="UOO3" i="10"/>
  <c r="UOP3" i="10"/>
  <c r="UOT3" i="10"/>
  <c r="UOU3" i="10"/>
  <c r="UOY3" i="10"/>
  <c r="UOZ3" i="10"/>
  <c r="UPD3" i="10"/>
  <c r="UPE3" i="10"/>
  <c r="UPI3" i="10"/>
  <c r="UPJ3" i="10"/>
  <c r="UPN3" i="10"/>
  <c r="UPO3" i="10"/>
  <c r="UPS3" i="10"/>
  <c r="UPT3" i="10"/>
  <c r="UPX3" i="10"/>
  <c r="UPY3" i="10"/>
  <c r="UQC3" i="10"/>
  <c r="UQD3" i="10"/>
  <c r="UQH3" i="10"/>
  <c r="UQI3" i="10"/>
  <c r="UQM3" i="10"/>
  <c r="UQN3" i="10"/>
  <c r="UQR3" i="10"/>
  <c r="UQS3" i="10"/>
  <c r="UQW3" i="10"/>
  <c r="UQX3" i="10"/>
  <c r="URB3" i="10"/>
  <c r="URC3" i="10"/>
  <c r="URG3" i="10"/>
  <c r="URH3" i="10"/>
  <c r="URL3" i="10"/>
  <c r="URM3" i="10"/>
  <c r="URQ3" i="10"/>
  <c r="URR3" i="10"/>
  <c r="URV3" i="10"/>
  <c r="URW3" i="10"/>
  <c r="USA3" i="10"/>
  <c r="USB3" i="10"/>
  <c r="USF3" i="10"/>
  <c r="USG3" i="10"/>
  <c r="USK3" i="10"/>
  <c r="USL3" i="10"/>
  <c r="USP3" i="10"/>
  <c r="USQ3" i="10"/>
  <c r="USU3" i="10"/>
  <c r="USV3" i="10"/>
  <c r="USZ3" i="10"/>
  <c r="UTA3" i="10"/>
  <c r="UTE3" i="10"/>
  <c r="UTF3" i="10"/>
  <c r="UTJ3" i="10"/>
  <c r="UTK3" i="10"/>
  <c r="UTO3" i="10"/>
  <c r="UTP3" i="10"/>
  <c r="UTT3" i="10"/>
  <c r="UTU3" i="10"/>
  <c r="UTY3" i="10"/>
  <c r="UTZ3" i="10"/>
  <c r="UUD3" i="10"/>
  <c r="UUE3" i="10"/>
  <c r="UUI3" i="10"/>
  <c r="UUJ3" i="10"/>
  <c r="UUN3" i="10"/>
  <c r="UUO3" i="10"/>
  <c r="UUS3" i="10"/>
  <c r="UUT3" i="10"/>
  <c r="UUX3" i="10"/>
  <c r="UUY3" i="10"/>
  <c r="UVC3" i="10"/>
  <c r="UVD3" i="10"/>
  <c r="UVH3" i="10"/>
  <c r="UVI3" i="10"/>
  <c r="UVM3" i="10"/>
  <c r="UVN3" i="10"/>
  <c r="UVR3" i="10"/>
  <c r="UVS3" i="10"/>
  <c r="UVW3" i="10"/>
  <c r="UVX3" i="10"/>
  <c r="UWB3" i="10"/>
  <c r="UWC3" i="10"/>
  <c r="UWG3" i="10"/>
  <c r="UWH3" i="10"/>
  <c r="UWL3" i="10"/>
  <c r="UWM3" i="10"/>
  <c r="UWQ3" i="10"/>
  <c r="UWR3" i="10"/>
  <c r="UWV3" i="10"/>
  <c r="UWW3" i="10"/>
  <c r="UXA3" i="10"/>
  <c r="UXB3" i="10"/>
  <c r="UXF3" i="10"/>
  <c r="UXG3" i="10"/>
  <c r="UXK3" i="10"/>
  <c r="UXL3" i="10"/>
  <c r="UXP3" i="10"/>
  <c r="UXQ3" i="10"/>
  <c r="UXU3" i="10"/>
  <c r="UXV3" i="10"/>
  <c r="UXZ3" i="10"/>
  <c r="UYA3" i="10"/>
  <c r="UYE3" i="10"/>
  <c r="UYF3" i="10"/>
  <c r="UYJ3" i="10"/>
  <c r="UYK3" i="10"/>
  <c r="UYO3" i="10"/>
  <c r="UYP3" i="10"/>
  <c r="UYT3" i="10"/>
  <c r="UYU3" i="10"/>
  <c r="UYY3" i="10"/>
  <c r="UYZ3" i="10"/>
  <c r="UZD3" i="10"/>
  <c r="UZE3" i="10"/>
  <c r="UZI3" i="10"/>
  <c r="UZJ3" i="10"/>
  <c r="UZN3" i="10"/>
  <c r="UZO3" i="10"/>
  <c r="UZS3" i="10"/>
  <c r="UZT3" i="10"/>
  <c r="UZX3" i="10"/>
  <c r="UZY3" i="10"/>
  <c r="VAC3" i="10"/>
  <c r="VAD3" i="10"/>
  <c r="VAH3" i="10"/>
  <c r="VAI3" i="10"/>
  <c r="VAM3" i="10"/>
  <c r="VAN3" i="10"/>
  <c r="VAR3" i="10"/>
  <c r="VAS3" i="10"/>
  <c r="VAW3" i="10"/>
  <c r="VAX3" i="10"/>
  <c r="VBB3" i="10"/>
  <c r="VBC3" i="10"/>
  <c r="VBG3" i="10"/>
  <c r="VBH3" i="10"/>
  <c r="VBL3" i="10"/>
  <c r="VBM3" i="10"/>
  <c r="VBQ3" i="10"/>
  <c r="VBR3" i="10"/>
  <c r="VBV3" i="10"/>
  <c r="VBW3" i="10"/>
  <c r="VCA3" i="10"/>
  <c r="VCB3" i="10"/>
  <c r="VCF3" i="10"/>
  <c r="VCG3" i="10"/>
  <c r="VCK3" i="10"/>
  <c r="VCL3" i="10"/>
  <c r="VCP3" i="10"/>
  <c r="VCQ3" i="10"/>
  <c r="VCU3" i="10"/>
  <c r="VCV3" i="10"/>
  <c r="VCZ3" i="10"/>
  <c r="VDA3" i="10"/>
  <c r="VDE3" i="10"/>
  <c r="VDF3" i="10"/>
  <c r="VDJ3" i="10"/>
  <c r="VDK3" i="10"/>
  <c r="VDO3" i="10"/>
  <c r="VDP3" i="10"/>
  <c r="VDT3" i="10"/>
  <c r="VDU3" i="10"/>
  <c r="VDY3" i="10"/>
  <c r="VDZ3" i="10"/>
  <c r="VED3" i="10"/>
  <c r="VEE3" i="10"/>
  <c r="VEI3" i="10"/>
  <c r="VEJ3" i="10"/>
  <c r="VEN3" i="10"/>
  <c r="VEO3" i="10"/>
  <c r="VES3" i="10"/>
  <c r="VET3" i="10"/>
  <c r="VEX3" i="10"/>
  <c r="VEY3" i="10"/>
  <c r="VFC3" i="10"/>
  <c r="VFD3" i="10"/>
  <c r="VFH3" i="10"/>
  <c r="VFI3" i="10"/>
  <c r="VFM3" i="10"/>
  <c r="VFN3" i="10"/>
  <c r="VFR3" i="10"/>
  <c r="VFS3" i="10"/>
  <c r="VFW3" i="10"/>
  <c r="VFX3" i="10"/>
  <c r="VGB3" i="10"/>
  <c r="VGC3" i="10"/>
  <c r="VGG3" i="10"/>
  <c r="VGH3" i="10"/>
  <c r="VGL3" i="10"/>
  <c r="VGM3" i="10"/>
  <c r="VGQ3" i="10"/>
  <c r="VGR3" i="10"/>
  <c r="VGV3" i="10"/>
  <c r="VGW3" i="10"/>
  <c r="VHA3" i="10"/>
  <c r="VHB3" i="10"/>
  <c r="VHF3" i="10"/>
  <c r="VHG3" i="10"/>
  <c r="VHK3" i="10"/>
  <c r="VHL3" i="10"/>
  <c r="VHP3" i="10"/>
  <c r="VHQ3" i="10"/>
  <c r="VHU3" i="10"/>
  <c r="VHV3" i="10"/>
  <c r="VHZ3" i="10"/>
  <c r="VIA3" i="10"/>
  <c r="VIE3" i="10"/>
  <c r="VIF3" i="10"/>
  <c r="VIJ3" i="10"/>
  <c r="VIK3" i="10"/>
  <c r="VIO3" i="10"/>
  <c r="VIP3" i="10"/>
  <c r="VIT3" i="10"/>
  <c r="VIU3" i="10"/>
  <c r="VIY3" i="10"/>
  <c r="VIZ3" i="10"/>
  <c r="VJD3" i="10"/>
  <c r="VJE3" i="10"/>
  <c r="VJI3" i="10"/>
  <c r="VJJ3" i="10"/>
  <c r="VJN3" i="10"/>
  <c r="VJO3" i="10"/>
  <c r="VJS3" i="10"/>
  <c r="VJT3" i="10"/>
  <c r="VJX3" i="10"/>
  <c r="VJY3" i="10"/>
  <c r="VKC3" i="10"/>
  <c r="VKD3" i="10"/>
  <c r="VKH3" i="10"/>
  <c r="VKI3" i="10"/>
  <c r="VKM3" i="10"/>
  <c r="VKN3" i="10"/>
  <c r="VKR3" i="10"/>
  <c r="VKS3" i="10"/>
  <c r="VKW3" i="10"/>
  <c r="VKX3" i="10"/>
  <c r="VLB3" i="10"/>
  <c r="VLC3" i="10"/>
  <c r="VLG3" i="10"/>
  <c r="VLH3" i="10"/>
  <c r="VLL3" i="10"/>
  <c r="VLM3" i="10"/>
  <c r="VLQ3" i="10"/>
  <c r="VLR3" i="10"/>
  <c r="VLV3" i="10"/>
  <c r="VLW3" i="10"/>
  <c r="VMA3" i="10"/>
  <c r="VMB3" i="10"/>
  <c r="VMF3" i="10"/>
  <c r="VMG3" i="10"/>
  <c r="VMK3" i="10"/>
  <c r="VML3" i="10"/>
  <c r="VMP3" i="10"/>
  <c r="VMQ3" i="10"/>
  <c r="VMU3" i="10"/>
  <c r="VMV3" i="10"/>
  <c r="VMZ3" i="10"/>
  <c r="VNA3" i="10"/>
  <c r="VNE3" i="10"/>
  <c r="VNF3" i="10"/>
  <c r="VNJ3" i="10"/>
  <c r="VNK3" i="10"/>
  <c r="VNO3" i="10"/>
  <c r="VNP3" i="10"/>
  <c r="VNT3" i="10"/>
  <c r="VNU3" i="10"/>
  <c r="VNY3" i="10"/>
  <c r="VNZ3" i="10"/>
  <c r="VOD3" i="10"/>
  <c r="VOE3" i="10"/>
  <c r="VOI3" i="10"/>
  <c r="VOJ3" i="10"/>
  <c r="VON3" i="10"/>
  <c r="VOO3" i="10"/>
  <c r="VOS3" i="10"/>
  <c r="VOT3" i="10"/>
  <c r="VOX3" i="10"/>
  <c r="VOY3" i="10"/>
  <c r="VPC3" i="10"/>
  <c r="VPD3" i="10"/>
  <c r="VPH3" i="10"/>
  <c r="VPI3" i="10"/>
  <c r="VPM3" i="10"/>
  <c r="VPN3" i="10"/>
  <c r="VPR3" i="10"/>
  <c r="VPS3" i="10"/>
  <c r="VPW3" i="10"/>
  <c r="VPX3" i="10"/>
  <c r="VQB3" i="10"/>
  <c r="VQC3" i="10"/>
  <c r="VQG3" i="10"/>
  <c r="VQH3" i="10"/>
  <c r="VQL3" i="10"/>
  <c r="VQM3" i="10"/>
  <c r="VQQ3" i="10"/>
  <c r="VQR3" i="10"/>
  <c r="VQV3" i="10"/>
  <c r="VQW3" i="10"/>
  <c r="VRA3" i="10"/>
  <c r="VRB3" i="10"/>
  <c r="VRF3" i="10"/>
  <c r="VRG3" i="10"/>
  <c r="VRK3" i="10"/>
  <c r="VRL3" i="10"/>
  <c r="VRP3" i="10"/>
  <c r="VRQ3" i="10"/>
  <c r="VRU3" i="10"/>
  <c r="VRV3" i="10"/>
  <c r="VRZ3" i="10"/>
  <c r="VSA3" i="10"/>
  <c r="VSE3" i="10"/>
  <c r="VSF3" i="10"/>
  <c r="VSJ3" i="10"/>
  <c r="VSK3" i="10"/>
  <c r="VSO3" i="10"/>
  <c r="VSP3" i="10"/>
  <c r="VST3" i="10"/>
  <c r="VSU3" i="10"/>
  <c r="VSY3" i="10"/>
  <c r="VSZ3" i="10"/>
  <c r="VTD3" i="10"/>
  <c r="VTE3" i="10"/>
  <c r="VTI3" i="10"/>
  <c r="VTJ3" i="10"/>
  <c r="VTN3" i="10"/>
  <c r="VTO3" i="10"/>
  <c r="VTS3" i="10"/>
  <c r="VTT3" i="10"/>
  <c r="VTX3" i="10"/>
  <c r="VTY3" i="10"/>
  <c r="VUC3" i="10"/>
  <c r="VUD3" i="10"/>
  <c r="VUH3" i="10"/>
  <c r="VUI3" i="10"/>
  <c r="VUM3" i="10"/>
  <c r="VUN3" i="10"/>
  <c r="VUR3" i="10"/>
  <c r="VUS3" i="10"/>
  <c r="VUW3" i="10"/>
  <c r="VUX3" i="10"/>
  <c r="VVB3" i="10"/>
  <c r="VVC3" i="10"/>
  <c r="VVG3" i="10"/>
  <c r="VVH3" i="10"/>
  <c r="VVL3" i="10"/>
  <c r="VVM3" i="10"/>
  <c r="VVQ3" i="10"/>
  <c r="VVR3" i="10"/>
  <c r="VVV3" i="10"/>
  <c r="VVW3" i="10"/>
  <c r="VWA3" i="10"/>
  <c r="VWB3" i="10"/>
  <c r="VWF3" i="10"/>
  <c r="VWG3" i="10"/>
  <c r="VWK3" i="10"/>
  <c r="VWL3" i="10"/>
  <c r="VWP3" i="10"/>
  <c r="VWQ3" i="10"/>
  <c r="VWU3" i="10"/>
  <c r="VWV3" i="10"/>
  <c r="VWZ3" i="10"/>
  <c r="VXA3" i="10"/>
  <c r="VXE3" i="10"/>
  <c r="VXF3" i="10"/>
  <c r="VXJ3" i="10"/>
  <c r="VXK3" i="10"/>
  <c r="VXO3" i="10"/>
  <c r="VXP3" i="10"/>
  <c r="VXT3" i="10"/>
  <c r="VXU3" i="10"/>
  <c r="VXY3" i="10"/>
  <c r="VXZ3" i="10"/>
  <c r="VYD3" i="10"/>
  <c r="VYE3" i="10"/>
  <c r="VYI3" i="10"/>
  <c r="VYJ3" i="10"/>
  <c r="VYN3" i="10"/>
  <c r="VYO3" i="10"/>
  <c r="VYS3" i="10"/>
  <c r="VYT3" i="10"/>
  <c r="VYX3" i="10"/>
  <c r="VYY3" i="10"/>
  <c r="VZC3" i="10"/>
  <c r="VZD3" i="10"/>
  <c r="VZH3" i="10"/>
  <c r="VZI3" i="10"/>
  <c r="VZM3" i="10"/>
  <c r="VZN3" i="10"/>
  <c r="VZR3" i="10"/>
  <c r="VZS3" i="10"/>
  <c r="VZW3" i="10"/>
  <c r="VZX3" i="10"/>
  <c r="WAB3" i="10"/>
  <c r="WAC3" i="10"/>
  <c r="WAG3" i="10"/>
  <c r="WAH3" i="10"/>
  <c r="WAL3" i="10"/>
  <c r="WAM3" i="10"/>
  <c r="WAQ3" i="10"/>
  <c r="WAR3" i="10"/>
  <c r="WAV3" i="10"/>
  <c r="WAW3" i="10"/>
  <c r="WBA3" i="10"/>
  <c r="WBB3" i="10"/>
  <c r="WBF3" i="10"/>
  <c r="WBG3" i="10"/>
  <c r="WBK3" i="10"/>
  <c r="WBL3" i="10"/>
  <c r="WBP3" i="10"/>
  <c r="WBQ3" i="10"/>
  <c r="WBU3" i="10"/>
  <c r="WBV3" i="10"/>
  <c r="WBZ3" i="10"/>
  <c r="WCA3" i="10"/>
  <c r="WCE3" i="10"/>
  <c r="WCF3" i="10"/>
  <c r="WCJ3" i="10"/>
  <c r="WCK3" i="10"/>
  <c r="WCO3" i="10"/>
  <c r="WCP3" i="10"/>
  <c r="WCT3" i="10"/>
  <c r="WCU3" i="10"/>
  <c r="WCY3" i="10"/>
  <c r="WCZ3" i="10"/>
  <c r="WDD3" i="10"/>
  <c r="WDE3" i="10"/>
  <c r="WDI3" i="10"/>
  <c r="WDJ3" i="10"/>
  <c r="WDN3" i="10"/>
  <c r="WDO3" i="10"/>
  <c r="WDS3" i="10"/>
  <c r="WDT3" i="10"/>
  <c r="WDX3" i="10"/>
  <c r="WDY3" i="10"/>
  <c r="WEC3" i="10"/>
  <c r="WED3" i="10"/>
  <c r="WEH3" i="10"/>
  <c r="WEI3" i="10"/>
  <c r="WEM3" i="10"/>
  <c r="WEN3" i="10"/>
  <c r="WER3" i="10"/>
  <c r="WES3" i="10"/>
  <c r="WEW3" i="10"/>
  <c r="WEX3" i="10"/>
  <c r="WFB3" i="10"/>
  <c r="WFC3" i="10"/>
  <c r="WFG3" i="10"/>
  <c r="WFH3" i="10"/>
  <c r="WFL3" i="10"/>
  <c r="WFM3" i="10"/>
  <c r="WFQ3" i="10"/>
  <c r="WFR3" i="10"/>
  <c r="WFV3" i="10"/>
  <c r="WFW3" i="10"/>
  <c r="WGA3" i="10"/>
  <c r="WGB3" i="10"/>
  <c r="WGF3" i="10"/>
  <c r="WGG3" i="10"/>
  <c r="WGK3" i="10"/>
  <c r="WGL3" i="10"/>
  <c r="WGP3" i="10"/>
  <c r="WGQ3" i="10"/>
  <c r="WGU3" i="10"/>
  <c r="WGV3" i="10"/>
  <c r="WGZ3" i="10"/>
  <c r="WHA3" i="10"/>
  <c r="WHE3" i="10"/>
  <c r="WHF3" i="10"/>
  <c r="WHJ3" i="10"/>
  <c r="WHK3" i="10"/>
  <c r="WHO3" i="10"/>
  <c r="WHP3" i="10"/>
  <c r="WHT3" i="10"/>
  <c r="WHU3" i="10"/>
  <c r="WHY3" i="10"/>
  <c r="WHZ3" i="10"/>
  <c r="WID3" i="10"/>
  <c r="WIE3" i="10"/>
  <c r="WII3" i="10"/>
  <c r="WIJ3" i="10"/>
  <c r="WIN3" i="10"/>
  <c r="WIO3" i="10"/>
  <c r="WIS3" i="10"/>
  <c r="WIT3" i="10"/>
  <c r="WIX3" i="10"/>
  <c r="WIY3" i="10"/>
  <c r="WJC3" i="10"/>
  <c r="WJD3" i="10"/>
  <c r="WJH3" i="10"/>
  <c r="WJI3" i="10"/>
  <c r="WJM3" i="10"/>
  <c r="WJN3" i="10"/>
  <c r="WJR3" i="10"/>
  <c r="WJS3" i="10"/>
  <c r="WJW3" i="10"/>
  <c r="WJX3" i="10"/>
  <c r="WKB3" i="10"/>
  <c r="WKC3" i="10"/>
  <c r="WKG3" i="10"/>
  <c r="WKH3" i="10"/>
  <c r="WKL3" i="10"/>
  <c r="WKM3" i="10"/>
  <c r="WKQ3" i="10"/>
  <c r="WKR3" i="10"/>
  <c r="WKV3" i="10"/>
  <c r="WKW3" i="10"/>
  <c r="WLA3" i="10"/>
  <c r="WLB3" i="10"/>
  <c r="WLF3" i="10"/>
  <c r="WLG3" i="10"/>
  <c r="WLK3" i="10"/>
  <c r="WLL3" i="10"/>
  <c r="WLP3" i="10"/>
  <c r="WLQ3" i="10"/>
  <c r="WLU3" i="10"/>
  <c r="WLV3" i="10"/>
  <c r="WLZ3" i="10"/>
  <c r="WMA3" i="10"/>
  <c r="WME3" i="10"/>
  <c r="WMF3" i="10"/>
  <c r="WMJ3" i="10"/>
  <c r="WMK3" i="10"/>
  <c r="WMO3" i="10"/>
  <c r="WMP3" i="10"/>
  <c r="WMT3" i="10"/>
  <c r="WMU3" i="10"/>
  <c r="WMY3" i="10"/>
  <c r="WMZ3" i="10"/>
  <c r="WND3" i="10"/>
  <c r="WNE3" i="10"/>
  <c r="WNI3" i="10"/>
  <c r="WNJ3" i="10"/>
  <c r="WNN3" i="10"/>
  <c r="WNO3" i="10"/>
  <c r="WNS3" i="10"/>
  <c r="WNT3" i="10"/>
  <c r="WNX3" i="10"/>
  <c r="WNY3" i="10"/>
  <c r="WOC3" i="10"/>
  <c r="WOD3" i="10"/>
  <c r="WOH3" i="10"/>
  <c r="WOI3" i="10"/>
  <c r="WOM3" i="10"/>
  <c r="WON3" i="10"/>
  <c r="WOR3" i="10"/>
  <c r="WOS3" i="10"/>
  <c r="WOW3" i="10"/>
  <c r="WOX3" i="10"/>
  <c r="WPB3" i="10"/>
  <c r="WPC3" i="10"/>
  <c r="WPG3" i="10"/>
  <c r="WPH3" i="10"/>
  <c r="WPL3" i="10"/>
  <c r="WPM3" i="10"/>
  <c r="WPQ3" i="10"/>
  <c r="WPR3" i="10"/>
  <c r="WPV3" i="10"/>
  <c r="WPW3" i="10"/>
  <c r="WQA3" i="10"/>
  <c r="WQB3" i="10"/>
  <c r="WQF3" i="10"/>
  <c r="WQG3" i="10"/>
  <c r="WQK3" i="10"/>
  <c r="WQL3" i="10"/>
  <c r="WQP3" i="10"/>
  <c r="WQQ3" i="10"/>
  <c r="WQU3" i="10"/>
  <c r="WQV3" i="10"/>
  <c r="WQZ3" i="10"/>
  <c r="WRA3" i="10"/>
  <c r="WRE3" i="10"/>
  <c r="WRF3" i="10"/>
  <c r="WRJ3" i="10"/>
  <c r="WRK3" i="10"/>
  <c r="WRO3" i="10"/>
  <c r="WRP3" i="10"/>
  <c r="WRT3" i="10"/>
  <c r="WRU3" i="10"/>
  <c r="WRY3" i="10"/>
  <c r="WRZ3" i="10"/>
  <c r="WSD3" i="10"/>
  <c r="WSE3" i="10"/>
  <c r="WSI3" i="10"/>
  <c r="WSJ3" i="10"/>
  <c r="WSN3" i="10"/>
  <c r="WSO3" i="10"/>
  <c r="WSS3" i="10"/>
  <c r="WST3" i="10"/>
  <c r="WSX3" i="10"/>
  <c r="WSY3" i="10"/>
  <c r="WTC3" i="10"/>
  <c r="WTD3" i="10"/>
  <c r="WTH3" i="10"/>
  <c r="WTI3" i="10"/>
  <c r="WTM3" i="10"/>
  <c r="WTN3" i="10"/>
  <c r="WTR3" i="10"/>
  <c r="WTS3" i="10"/>
  <c r="WTW3" i="10"/>
  <c r="WTX3" i="10"/>
  <c r="WUB3" i="10"/>
  <c r="WUC3" i="10"/>
  <c r="WUG3" i="10"/>
  <c r="WUH3" i="10"/>
  <c r="WUL3" i="10"/>
  <c r="WUM3" i="10"/>
  <c r="WUQ3" i="10"/>
  <c r="WUR3" i="10"/>
  <c r="WUV3" i="10"/>
  <c r="WUW3" i="10"/>
  <c r="WVA3" i="10"/>
  <c r="WVB3" i="10"/>
  <c r="WVF3" i="10"/>
  <c r="WVG3" i="10"/>
  <c r="WVK3" i="10"/>
  <c r="WVL3" i="10"/>
  <c r="WVP3" i="10"/>
  <c r="WVQ3" i="10"/>
  <c r="WVU3" i="10"/>
  <c r="WVV3" i="10"/>
  <c r="WVZ3" i="10"/>
  <c r="WWA3" i="10"/>
  <c r="WWE3" i="10"/>
  <c r="WWF3" i="10"/>
  <c r="WWJ3" i="10"/>
  <c r="WWK3" i="10"/>
  <c r="WWO3" i="10"/>
  <c r="WWP3" i="10"/>
  <c r="WWT3" i="10"/>
  <c r="WWU3" i="10"/>
  <c r="WWY3" i="10"/>
  <c r="WWZ3" i="10"/>
  <c r="WXD3" i="10"/>
  <c r="WXE3" i="10"/>
  <c r="WXI3" i="10"/>
  <c r="WXJ3" i="10"/>
  <c r="WXN3" i="10"/>
  <c r="WXO3" i="10"/>
  <c r="WXS3" i="10"/>
  <c r="WXT3" i="10"/>
  <c r="WXX3" i="10"/>
  <c r="WXY3" i="10"/>
  <c r="WYC3" i="10"/>
  <c r="WYD3" i="10"/>
  <c r="WYH3" i="10"/>
  <c r="WYI3" i="10"/>
  <c r="WYM3" i="10"/>
  <c r="WYN3" i="10"/>
  <c r="WYR3" i="10"/>
  <c r="WYS3" i="10"/>
  <c r="WYW3" i="10"/>
  <c r="WYX3" i="10"/>
  <c r="WZB3" i="10"/>
  <c r="WZC3" i="10"/>
  <c r="WZG3" i="10"/>
  <c r="WZH3" i="10"/>
  <c r="WZL3" i="10"/>
  <c r="WZM3" i="10"/>
  <c r="WZQ3" i="10"/>
  <c r="WZR3" i="10"/>
  <c r="WZV3" i="10"/>
  <c r="WZW3" i="10"/>
  <c r="XAA3" i="10"/>
  <c r="XAB3" i="10"/>
  <c r="XAF3" i="10"/>
  <c r="XAG3" i="10"/>
  <c r="XAK3" i="10"/>
  <c r="XAL3" i="10"/>
  <c r="XAP3" i="10"/>
  <c r="XAQ3" i="10"/>
  <c r="XAU3" i="10"/>
  <c r="XAV3" i="10"/>
  <c r="XAZ3" i="10"/>
  <c r="XBA3" i="10"/>
  <c r="XBE3" i="10"/>
  <c r="XBF3" i="10"/>
  <c r="XBJ3" i="10"/>
  <c r="XBK3" i="10"/>
  <c r="XBO3" i="10"/>
  <c r="XBP3" i="10"/>
  <c r="XBT3" i="10"/>
  <c r="XBU3" i="10"/>
  <c r="XBY3" i="10"/>
  <c r="XBZ3" i="10"/>
  <c r="XCD3" i="10"/>
  <c r="XCE3" i="10"/>
  <c r="XCI3" i="10"/>
  <c r="XCJ3" i="10"/>
  <c r="XCN3" i="10"/>
  <c r="XCO3" i="10"/>
  <c r="XCS3" i="10"/>
  <c r="XCT3" i="10"/>
  <c r="XCX3" i="10"/>
  <c r="XCY3" i="10"/>
  <c r="XDC3" i="10"/>
  <c r="XDD3" i="10"/>
  <c r="XDH3" i="10"/>
  <c r="XDI3" i="10"/>
  <c r="XDM3" i="10"/>
  <c r="XDN3" i="10"/>
  <c r="XDR3" i="10"/>
  <c r="XDS3" i="10"/>
  <c r="XDW3" i="10"/>
  <c r="XDX3" i="10"/>
  <c r="XEB3" i="10"/>
  <c r="XEC3" i="10"/>
  <c r="XEG3" i="10"/>
  <c r="XEH3" i="10"/>
  <c r="XEL3" i="10"/>
  <c r="XEM3" i="10"/>
  <c r="XEQ3" i="10"/>
  <c r="XER3" i="10"/>
  <c r="XEV3" i="10"/>
  <c r="XEW3" i="10"/>
  <c r="RIC5" i="10"/>
  <c r="RIH5" i="10"/>
  <c r="RIM5" i="10"/>
  <c r="RIR5" i="10"/>
  <c r="RIW5" i="10"/>
  <c r="RJB5" i="10"/>
  <c r="RJG5" i="10"/>
  <c r="RJL5" i="10"/>
  <c r="RJQ5" i="10"/>
  <c r="RJV5" i="10"/>
  <c r="RKA5" i="10"/>
  <c r="RKF5" i="10"/>
  <c r="RKK5" i="10"/>
  <c r="RKP5" i="10"/>
  <c r="RKU5" i="10"/>
  <c r="RKZ5" i="10"/>
  <c r="RLE5" i="10"/>
  <c r="RLJ5" i="10"/>
  <c r="RLO5" i="10"/>
  <c r="RLT5" i="10"/>
  <c r="RLY5" i="10"/>
  <c r="RMD5" i="10"/>
  <c r="RMI5" i="10"/>
  <c r="RMN5" i="10"/>
  <c r="RMS5" i="10"/>
  <c r="RMX5" i="10"/>
  <c r="RNC5" i="10"/>
  <c r="RNH5" i="10"/>
  <c r="RNM5" i="10"/>
  <c r="RNR5" i="10"/>
  <c r="RNW5" i="10"/>
  <c r="ROB5" i="10"/>
  <c r="ROG5" i="10"/>
  <c r="ROL5" i="10"/>
  <c r="ROQ5" i="10"/>
  <c r="ROV5" i="10"/>
  <c r="RPA5" i="10"/>
  <c r="RPF5" i="10"/>
  <c r="RPK5" i="10"/>
  <c r="RPP5" i="10"/>
  <c r="RPU5" i="10"/>
  <c r="RPZ5" i="10"/>
  <c r="RQE5" i="10"/>
  <c r="RQJ5" i="10"/>
  <c r="RQO5" i="10"/>
  <c r="RQT5" i="10"/>
  <c r="RQY5" i="10"/>
  <c r="RRD5" i="10"/>
  <c r="RRI5" i="10"/>
  <c r="RRN5" i="10"/>
  <c r="RRS5" i="10"/>
  <c r="RRX5" i="10"/>
  <c r="RSC5" i="10"/>
  <c r="RSH5" i="10"/>
  <c r="RSM5" i="10"/>
  <c r="RSR5" i="10"/>
  <c r="RSW5" i="10"/>
  <c r="RTB5" i="10"/>
  <c r="RTG5" i="10"/>
  <c r="RTL5" i="10"/>
  <c r="RTQ5" i="10"/>
  <c r="RTV5" i="10"/>
  <c r="RUA5" i="10"/>
  <c r="RUF5" i="10"/>
  <c r="RUK5" i="10"/>
  <c r="RUP5" i="10"/>
  <c r="RUU5" i="10"/>
  <c r="RUZ5" i="10"/>
  <c r="RVE5" i="10"/>
  <c r="RVJ5" i="10"/>
  <c r="RVO5" i="10"/>
  <c r="RVT5" i="10"/>
  <c r="RVY5" i="10"/>
  <c r="RWD5" i="10"/>
  <c r="RWI5" i="10"/>
  <c r="RWN5" i="10"/>
  <c r="RWS5" i="10"/>
  <c r="RWX5" i="10"/>
  <c r="RXC5" i="10"/>
  <c r="RXH5" i="10"/>
  <c r="RXM5" i="10"/>
  <c r="RXR5" i="10"/>
  <c r="RXW5" i="10"/>
  <c r="RYB5" i="10"/>
  <c r="RYG5" i="10"/>
  <c r="RYL5" i="10"/>
  <c r="RYQ5" i="10"/>
  <c r="RYV5" i="10"/>
  <c r="RZA5" i="10"/>
  <c r="RZF5" i="10"/>
  <c r="RZK5" i="10"/>
  <c r="RZP5" i="10"/>
  <c r="RZU5" i="10"/>
  <c r="RZZ5" i="10"/>
  <c r="SAE5" i="10"/>
  <c r="SAJ5" i="10"/>
  <c r="SAO5" i="10"/>
  <c r="SAT5" i="10"/>
  <c r="SAY5" i="10"/>
  <c r="SBD5" i="10"/>
  <c r="SBI5" i="10"/>
  <c r="SBN5" i="10"/>
  <c r="SBS5" i="10"/>
  <c r="SBX5" i="10"/>
  <c r="SCC5" i="10"/>
  <c r="SCH5" i="10"/>
  <c r="SCM5" i="10"/>
  <c r="SCR5" i="10"/>
  <c r="SCW5" i="10"/>
  <c r="SDB5" i="10"/>
  <c r="SDG5" i="10"/>
  <c r="SDL5" i="10"/>
  <c r="SDQ5" i="10"/>
  <c r="SDV5" i="10"/>
  <c r="SEA5" i="10"/>
  <c r="SEF5" i="10"/>
  <c r="SEK5" i="10"/>
  <c r="SEP5" i="10"/>
  <c r="SEU5" i="10"/>
  <c r="SEZ5" i="10"/>
  <c r="SFE5" i="10"/>
  <c r="SFJ5" i="10"/>
  <c r="SFO5" i="10"/>
  <c r="SFT5" i="10"/>
  <c r="SFY5" i="10"/>
  <c r="SGD5" i="10"/>
  <c r="SGI5" i="10"/>
  <c r="SGN5" i="10"/>
  <c r="SGS5" i="10"/>
  <c r="SGX5" i="10"/>
  <c r="SHC5" i="10"/>
  <c r="SHH5" i="10"/>
  <c r="SHM5" i="10"/>
  <c r="SHR5" i="10"/>
  <c r="SHW5" i="10"/>
  <c r="SIB5" i="10"/>
  <c r="SIG5" i="10"/>
  <c r="SIL5" i="10"/>
  <c r="SIQ5" i="10"/>
  <c r="SIV5" i="10"/>
  <c r="SJA5" i="10"/>
  <c r="SJF5" i="10"/>
  <c r="SJK5" i="10"/>
  <c r="SJP5" i="10"/>
  <c r="SJU5" i="10"/>
  <c r="SJZ5" i="10"/>
  <c r="SKE5" i="10"/>
  <c r="SKJ5" i="10"/>
  <c r="SKO5" i="10"/>
  <c r="SKT5" i="10"/>
  <c r="SKY5" i="10"/>
  <c r="SLD5" i="10"/>
  <c r="SLI5" i="10"/>
  <c r="SLN5" i="10"/>
  <c r="SLS5" i="10"/>
  <c r="SLX5" i="10"/>
  <c r="SMC5" i="10"/>
  <c r="SMH5" i="10"/>
  <c r="SMM5" i="10"/>
  <c r="SMR5" i="10"/>
  <c r="SMW5" i="10"/>
  <c r="SNB5" i="10"/>
  <c r="SNG5" i="10"/>
  <c r="SNL5" i="10"/>
  <c r="SNQ5" i="10"/>
  <c r="SNV5" i="10"/>
  <c r="SOA5" i="10"/>
  <c r="SOF5" i="10"/>
  <c r="SOK5" i="10"/>
  <c r="SOP5" i="10"/>
  <c r="SOU5" i="10"/>
  <c r="SOZ5" i="10"/>
  <c r="SPE5" i="10"/>
  <c r="SPJ5" i="10"/>
  <c r="SPO5" i="10"/>
  <c r="SPT5" i="10"/>
  <c r="SPY5" i="10"/>
  <c r="SQD5" i="10"/>
  <c r="SQI5" i="10"/>
  <c r="SQN5" i="10"/>
  <c r="SQS5" i="10"/>
  <c r="SQX5" i="10"/>
  <c r="SRC5" i="10"/>
  <c r="SRH5" i="10"/>
  <c r="SRM5" i="10"/>
  <c r="SRR5" i="10"/>
  <c r="SRW5" i="10"/>
  <c r="SSB5" i="10"/>
  <c r="SSG5" i="10"/>
  <c r="SSL5" i="10"/>
  <c r="SSQ5" i="10"/>
  <c r="SSV5" i="10"/>
  <c r="STA5" i="10"/>
  <c r="STF5" i="10"/>
  <c r="STK5" i="10"/>
  <c r="STP5" i="10"/>
  <c r="STU5" i="10"/>
  <c r="STZ5" i="10"/>
  <c r="SUE5" i="10"/>
  <c r="SUJ5" i="10"/>
  <c r="SUO5" i="10"/>
  <c r="SUT5" i="10"/>
  <c r="SUY5" i="10"/>
  <c r="SVD5" i="10"/>
  <c r="SVI5" i="10"/>
  <c r="SVN5" i="10"/>
  <c r="SVS5" i="10"/>
  <c r="SVX5" i="10"/>
  <c r="SWC5" i="10"/>
  <c r="SWH5" i="10"/>
  <c r="SWM5" i="10"/>
  <c r="SWR5" i="10"/>
  <c r="SWW5" i="10"/>
  <c r="SXB5" i="10"/>
  <c r="SXG5" i="10"/>
  <c r="SXL5" i="10"/>
  <c r="SXQ5" i="10"/>
  <c r="SXV5" i="10"/>
  <c r="SYA5" i="10"/>
  <c r="SYF5" i="10"/>
  <c r="SYK5" i="10"/>
  <c r="SYP5" i="10"/>
  <c r="SYU5" i="10"/>
  <c r="SYZ5" i="10"/>
  <c r="SZE5" i="10"/>
  <c r="SZJ5" i="10"/>
  <c r="SZO5" i="10"/>
  <c r="SZT5" i="10"/>
  <c r="SZY5" i="10"/>
  <c r="TAD5" i="10"/>
  <c r="TAI5" i="10"/>
  <c r="TAN5" i="10"/>
  <c r="TAS5" i="10"/>
  <c r="TAX5" i="10"/>
  <c r="TBC5" i="10"/>
  <c r="TBH5" i="10"/>
  <c r="TBM5" i="10"/>
  <c r="TBR5" i="10"/>
  <c r="TBW5" i="10"/>
  <c r="TCB5" i="10"/>
  <c r="TCG5" i="10"/>
  <c r="TCL5" i="10"/>
  <c r="TCQ5" i="10"/>
  <c r="TCV5" i="10"/>
  <c r="TDA5" i="10"/>
  <c r="TDF5" i="10"/>
  <c r="TDK5" i="10"/>
  <c r="TDP5" i="10"/>
  <c r="TDU5" i="10"/>
  <c r="TDZ5" i="10"/>
  <c r="TEE5" i="10"/>
  <c r="TEJ5" i="10"/>
  <c r="TEO5" i="10"/>
  <c r="TET5" i="10"/>
  <c r="TEY5" i="10"/>
  <c r="TFD5" i="10"/>
  <c r="TFI5" i="10"/>
  <c r="TFN5" i="10"/>
  <c r="TFS5" i="10"/>
  <c r="TFX5" i="10"/>
  <c r="TGC5" i="10"/>
  <c r="TGH5" i="10"/>
  <c r="TGM5" i="10"/>
  <c r="TGR5" i="10"/>
  <c r="TGW5" i="10"/>
  <c r="THB5" i="10"/>
  <c r="THG5" i="10"/>
  <c r="THL5" i="10"/>
  <c r="THQ5" i="10"/>
  <c r="THV5" i="10"/>
  <c r="TIA5" i="10"/>
  <c r="TIF5" i="10"/>
  <c r="TIK5" i="10"/>
  <c r="TIP5" i="10"/>
  <c r="TIU5" i="10"/>
  <c r="TIZ5" i="10"/>
  <c r="TJE5" i="10"/>
  <c r="TJJ5" i="10"/>
  <c r="TJO5" i="10"/>
  <c r="TJT5" i="10"/>
  <c r="TJY5" i="10"/>
  <c r="TKD5" i="10"/>
  <c r="TKI5" i="10"/>
  <c r="TKN5" i="10"/>
  <c r="TKS5" i="10"/>
  <c r="TKX5" i="10"/>
  <c r="TLC5" i="10"/>
  <c r="TLH5" i="10"/>
  <c r="TLM5" i="10"/>
  <c r="TLR5" i="10"/>
  <c r="TLW5" i="10"/>
  <c r="TMB5" i="10"/>
  <c r="TMG5" i="10"/>
  <c r="TML5" i="10"/>
  <c r="TMQ5" i="10"/>
  <c r="TMV5" i="10"/>
  <c r="TNA5" i="10"/>
  <c r="TNF5" i="10"/>
  <c r="TNK5" i="10"/>
  <c r="TNP5" i="10"/>
  <c r="TNU5" i="10"/>
  <c r="TNZ5" i="10"/>
  <c r="TOE5" i="10"/>
  <c r="TOJ5" i="10"/>
  <c r="TOO5" i="10"/>
  <c r="TOT5" i="10"/>
  <c r="TOY5" i="10"/>
  <c r="TPD5" i="10"/>
  <c r="TPI5" i="10"/>
  <c r="TPN5" i="10"/>
  <c r="TPS5" i="10"/>
  <c r="TPX5" i="10"/>
  <c r="TQC5" i="10"/>
  <c r="TQH5" i="10"/>
  <c r="TQM5" i="10"/>
  <c r="TQR5" i="10"/>
  <c r="TQW5" i="10"/>
  <c r="TRB5" i="10"/>
  <c r="TRG5" i="10"/>
  <c r="TRL5" i="10"/>
  <c r="TRQ5" i="10"/>
  <c r="TRV5" i="10"/>
  <c r="TSA5" i="10"/>
  <c r="TSF5" i="10"/>
  <c r="TSK5" i="10"/>
  <c r="TSP5" i="10"/>
  <c r="TSU5" i="10"/>
  <c r="TSZ5" i="10"/>
  <c r="TTE5" i="10"/>
  <c r="TTJ5" i="10"/>
  <c r="TTO5" i="10"/>
  <c r="TTT5" i="10"/>
  <c r="TTY5" i="10"/>
  <c r="TUD5" i="10"/>
  <c r="TUI5" i="10"/>
  <c r="TUN5" i="10"/>
  <c r="TUS5" i="10"/>
  <c r="TUX5" i="10"/>
  <c r="TVC5" i="10"/>
  <c r="TVH5" i="10"/>
  <c r="TVM5" i="10"/>
  <c r="TVR5" i="10"/>
  <c r="TVW5" i="10"/>
  <c r="TWB5" i="10"/>
  <c r="TWG5" i="10"/>
  <c r="TWL5" i="10"/>
  <c r="TWQ5" i="10"/>
  <c r="TWV5" i="10"/>
  <c r="TXA5" i="10"/>
  <c r="TXF5" i="10"/>
  <c r="TXK5" i="10"/>
  <c r="TXP5" i="10"/>
  <c r="TXU5" i="10"/>
  <c r="TXZ5" i="10"/>
  <c r="TYE5" i="10"/>
  <c r="TYJ5" i="10"/>
  <c r="TYO5" i="10"/>
  <c r="TYT5" i="10"/>
  <c r="TYY5" i="10"/>
  <c r="TZD5" i="10"/>
  <c r="TZI5" i="10"/>
  <c r="TZN5" i="10"/>
  <c r="TZS5" i="10"/>
  <c r="TZX5" i="10"/>
  <c r="UAC5" i="10"/>
  <c r="UAH5" i="10"/>
  <c r="UAM5" i="10"/>
  <c r="UAR5" i="10"/>
  <c r="UAW5" i="10"/>
  <c r="UBB5" i="10"/>
  <c r="UBG5" i="10"/>
  <c r="UBL5" i="10"/>
  <c r="UBQ5" i="10"/>
  <c r="UBV5" i="10"/>
  <c r="UCA5" i="10"/>
  <c r="UCF5" i="10"/>
  <c r="UCK5" i="10"/>
  <c r="UCP5" i="10"/>
  <c r="UCU5" i="10"/>
  <c r="UCZ5" i="10"/>
  <c r="UDE5" i="10"/>
  <c r="UDJ5" i="10"/>
  <c r="UDO5" i="10"/>
  <c r="UDT5" i="10"/>
  <c r="UDY5" i="10"/>
  <c r="UED5" i="10"/>
  <c r="UEI5" i="10"/>
  <c r="UEN5" i="10"/>
  <c r="UES5" i="10"/>
  <c r="UEX5" i="10"/>
  <c r="UFC5" i="10"/>
  <c r="UFH5" i="10"/>
  <c r="UFM5" i="10"/>
  <c r="UFR5" i="10"/>
  <c r="UFW5" i="10"/>
  <c r="UGB5" i="10"/>
  <c r="UGG5" i="10"/>
  <c r="UGL5" i="10"/>
  <c r="UGQ5" i="10"/>
  <c r="UGV5" i="10"/>
  <c r="UHA5" i="10"/>
  <c r="UHF5" i="10"/>
  <c r="UHK5" i="10"/>
  <c r="UHP5" i="10"/>
  <c r="UHU5" i="10"/>
  <c r="UHZ5" i="10"/>
  <c r="UIE5" i="10"/>
  <c r="UIJ5" i="10"/>
  <c r="UIO5" i="10"/>
  <c r="UIT5" i="10"/>
  <c r="UIY5" i="10"/>
  <c r="UJD5" i="10"/>
  <c r="UJI5" i="10"/>
  <c r="UJN5" i="10"/>
  <c r="UJS5" i="10"/>
  <c r="UJX5" i="10"/>
  <c r="UKC5" i="10"/>
  <c r="UKH5" i="10"/>
  <c r="UKM5" i="10"/>
  <c r="UKR5" i="10"/>
  <c r="UKW5" i="10"/>
  <c r="ULB5" i="10"/>
  <c r="ULG5" i="10"/>
  <c r="ULL5" i="10"/>
  <c r="ULQ5" i="10"/>
  <c r="ULV5" i="10"/>
  <c r="UMA5" i="10"/>
  <c r="UMF5" i="10"/>
  <c r="UMK5" i="10"/>
  <c r="UMP5" i="10"/>
  <c r="UMU5" i="10"/>
  <c r="UMZ5" i="10"/>
  <c r="UNE5" i="10"/>
  <c r="UNJ5" i="10"/>
  <c r="UNO5" i="10"/>
  <c r="UNT5" i="10"/>
  <c r="UNY5" i="10"/>
  <c r="UOD5" i="10"/>
  <c r="UOI5" i="10"/>
  <c r="UON5" i="10"/>
  <c r="UOS5" i="10"/>
  <c r="UOX5" i="10"/>
  <c r="UPC5" i="10"/>
  <c r="UPH5" i="10"/>
  <c r="UPM5" i="10"/>
  <c r="UPR5" i="10"/>
  <c r="UPW5" i="10"/>
  <c r="UQB5" i="10"/>
  <c r="UQG5" i="10"/>
  <c r="UQL5" i="10"/>
  <c r="UQQ5" i="10"/>
  <c r="UQV5" i="10"/>
  <c r="URA5" i="10"/>
  <c r="URF5" i="10"/>
  <c r="URK5" i="10"/>
  <c r="URP5" i="10"/>
  <c r="URU5" i="10"/>
  <c r="URZ5" i="10"/>
  <c r="USE5" i="10"/>
  <c r="USJ5" i="10"/>
  <c r="USO5" i="10"/>
  <c r="UST5" i="10"/>
  <c r="USY5" i="10"/>
  <c r="UTD5" i="10"/>
  <c r="UTI5" i="10"/>
  <c r="UTN5" i="10"/>
  <c r="UTS5" i="10"/>
  <c r="UTX5" i="10"/>
  <c r="UUC5" i="10"/>
  <c r="UUH5" i="10"/>
  <c r="UUM5" i="10"/>
  <c r="UUR5" i="10"/>
  <c r="UUW5" i="10"/>
  <c r="UVB5" i="10"/>
  <c r="UVG5" i="10"/>
  <c r="UVL5" i="10"/>
  <c r="UVQ5" i="10"/>
  <c r="UVV5" i="10"/>
  <c r="UWA5" i="10"/>
  <c r="UWF5" i="10"/>
  <c r="UWK5" i="10"/>
  <c r="UWP5" i="10"/>
  <c r="UWU5" i="10"/>
  <c r="UWZ5" i="10"/>
  <c r="UXE5" i="10"/>
  <c r="UXJ5" i="10"/>
  <c r="UXO5" i="10"/>
  <c r="UXT5" i="10"/>
  <c r="UXY5" i="10"/>
  <c r="UYD5" i="10"/>
  <c r="UYI5" i="10"/>
  <c r="UYN5" i="10"/>
  <c r="UYS5" i="10"/>
  <c r="UYX5" i="10"/>
  <c r="UZC5" i="10"/>
  <c r="UZH5" i="10"/>
  <c r="UZM5" i="10"/>
  <c r="UZR5" i="10"/>
  <c r="UZW5" i="10"/>
  <c r="VAB5" i="10"/>
  <c r="VAG5" i="10"/>
  <c r="VAL5" i="10"/>
  <c r="VAQ5" i="10"/>
  <c r="VAV5" i="10"/>
  <c r="VBA5" i="10"/>
  <c r="VBF5" i="10"/>
  <c r="VBK5" i="10"/>
  <c r="VBP5" i="10"/>
  <c r="VBU5" i="10"/>
  <c r="VBZ5" i="10"/>
  <c r="VCE5" i="10"/>
  <c r="VCJ5" i="10"/>
  <c r="VCO5" i="10"/>
  <c r="VCT5" i="10"/>
  <c r="VCY5" i="10"/>
  <c r="VDD5" i="10"/>
  <c r="VDI5" i="10"/>
  <c r="VDN5" i="10"/>
  <c r="VDS5" i="10"/>
  <c r="VDX5" i="10"/>
  <c r="VEC5" i="10"/>
  <c r="VEH5" i="10"/>
  <c r="VEM5" i="10"/>
  <c r="VER5" i="10"/>
  <c r="VEW5" i="10"/>
  <c r="VFB5" i="10"/>
  <c r="VFG5" i="10"/>
  <c r="VFL5" i="10"/>
  <c r="VFQ5" i="10"/>
  <c r="VFV5" i="10"/>
  <c r="VGA5" i="10"/>
  <c r="VGF5" i="10"/>
  <c r="VGK5" i="10"/>
  <c r="VGP5" i="10"/>
  <c r="VGU5" i="10"/>
  <c r="VGZ5" i="10"/>
  <c r="VHE5" i="10"/>
  <c r="VHJ5" i="10"/>
  <c r="VHO5" i="10"/>
  <c r="VHT5" i="10"/>
  <c r="VHY5" i="10"/>
  <c r="VID5" i="10"/>
  <c r="VII5" i="10"/>
  <c r="VIN5" i="10"/>
  <c r="VIS5" i="10"/>
  <c r="VIX5" i="10"/>
  <c r="VJC5" i="10"/>
  <c r="VJH5" i="10"/>
  <c r="VJM5" i="10"/>
  <c r="VJR5" i="10"/>
  <c r="VJW5" i="10"/>
  <c r="VKB5" i="10"/>
  <c r="VKG5" i="10"/>
  <c r="VKL5" i="10"/>
  <c r="VKQ5" i="10"/>
  <c r="VKV5" i="10"/>
  <c r="VLA5" i="10"/>
  <c r="VLF5" i="10"/>
  <c r="VLK5" i="10"/>
  <c r="VLP5" i="10"/>
  <c r="VLU5" i="10"/>
  <c r="VLZ5" i="10"/>
  <c r="VME5" i="10"/>
  <c r="VMJ5" i="10"/>
  <c r="VMO5" i="10"/>
  <c r="VMT5" i="10"/>
  <c r="VMY5" i="10"/>
  <c r="VND5" i="10"/>
  <c r="VNI5" i="10"/>
  <c r="VNN5" i="10"/>
  <c r="VNS5" i="10"/>
  <c r="VNX5" i="10"/>
  <c r="VOC5" i="10"/>
  <c r="VOH5" i="10"/>
  <c r="VOM5" i="10"/>
  <c r="VOR5" i="10"/>
  <c r="VOW5" i="10"/>
  <c r="VPB5" i="10"/>
  <c r="VPG5" i="10"/>
  <c r="VPL5" i="10"/>
  <c r="VPQ5" i="10"/>
  <c r="VPV5" i="10"/>
  <c r="VQA5" i="10"/>
  <c r="VQF5" i="10"/>
  <c r="VQK5" i="10"/>
  <c r="VQP5" i="10"/>
  <c r="VQU5" i="10"/>
  <c r="VQZ5" i="10"/>
  <c r="VRE5" i="10"/>
  <c r="VRJ5" i="10"/>
  <c r="VRO5" i="10"/>
  <c r="VRT5" i="10"/>
  <c r="VRY5" i="10"/>
  <c r="VSD5" i="10"/>
  <c r="VSI5" i="10"/>
  <c r="VSN5" i="10"/>
  <c r="VSS5" i="10"/>
  <c r="VSX5" i="10"/>
  <c r="VTC5" i="10"/>
  <c r="VTH5" i="10"/>
  <c r="VTM5" i="10"/>
  <c r="VTR5" i="10"/>
  <c r="VTW5" i="10"/>
  <c r="VUB5" i="10"/>
  <c r="VUG5" i="10"/>
  <c r="VUL5" i="10"/>
  <c r="VUQ5" i="10"/>
  <c r="VUV5" i="10"/>
  <c r="VVA5" i="10"/>
  <c r="VVF5" i="10"/>
  <c r="VVK5" i="10"/>
  <c r="VVP5" i="10"/>
  <c r="VVU5" i="10"/>
  <c r="VVZ5" i="10"/>
  <c r="VWE5" i="10"/>
  <c r="VWJ5" i="10"/>
  <c r="VWO5" i="10"/>
  <c r="VWT5" i="10"/>
  <c r="VWY5" i="10"/>
  <c r="VXD5" i="10"/>
  <c r="VXI5" i="10"/>
  <c r="VXN5" i="10"/>
  <c r="VXS5" i="10"/>
  <c r="VXX5" i="10"/>
  <c r="VYC5" i="10"/>
  <c r="VYH5" i="10"/>
  <c r="VYM5" i="10"/>
  <c r="VYR5" i="10"/>
  <c r="VYW5" i="10"/>
  <c r="VZB5" i="10"/>
  <c r="VZG5" i="10"/>
  <c r="VZL5" i="10"/>
  <c r="VZQ5" i="10"/>
  <c r="VZV5" i="10"/>
  <c r="WAA5" i="10"/>
  <c r="WAF5" i="10"/>
  <c r="WAK5" i="10"/>
  <c r="WAP5" i="10"/>
  <c r="WAU5" i="10"/>
  <c r="WAZ5" i="10"/>
  <c r="WBE5" i="10"/>
  <c r="WBJ5" i="10"/>
  <c r="WBO5" i="10"/>
  <c r="WBT5" i="10"/>
  <c r="WBY5" i="10"/>
  <c r="WCD5" i="10"/>
  <c r="WCI5" i="10"/>
  <c r="WCN5" i="10"/>
  <c r="WCS5" i="10"/>
  <c r="WCX5" i="10"/>
  <c r="WDC5" i="10"/>
  <c r="WDH5" i="10"/>
  <c r="WDM5" i="10"/>
  <c r="WDR5" i="10"/>
  <c r="WDW5" i="10"/>
  <c r="WEB5" i="10"/>
  <c r="WEG5" i="10"/>
  <c r="WEL5" i="10"/>
  <c r="WEQ5" i="10"/>
  <c r="WEV5" i="10"/>
  <c r="WFA5" i="10"/>
  <c r="WFF5" i="10"/>
  <c r="WFK5" i="10"/>
  <c r="WFP5" i="10"/>
  <c r="WFU5" i="10"/>
  <c r="WFZ5" i="10"/>
  <c r="WGE5" i="10"/>
  <c r="WGJ5" i="10"/>
  <c r="WGO5" i="10"/>
  <c r="WGT5" i="10"/>
  <c r="WGY5" i="10"/>
  <c r="WHD5" i="10"/>
  <c r="WHI5" i="10"/>
  <c r="WHN5" i="10"/>
  <c r="WHS5" i="10"/>
  <c r="WHX5" i="10"/>
  <c r="WIC5" i="10"/>
  <c r="WIH5" i="10"/>
  <c r="WIM5" i="10"/>
  <c r="WIR5" i="10"/>
  <c r="WIW5" i="10"/>
  <c r="WJB5" i="10"/>
  <c r="WJG5" i="10"/>
  <c r="WJL5" i="10"/>
  <c r="WJQ5" i="10"/>
  <c r="WJV5" i="10"/>
  <c r="WKA5" i="10"/>
  <c r="WKF5" i="10"/>
  <c r="WKK5" i="10"/>
  <c r="WKP5" i="10"/>
  <c r="WKU5" i="10"/>
  <c r="WKZ5" i="10"/>
  <c r="WLE5" i="10"/>
  <c r="WLJ5" i="10"/>
  <c r="WLO5" i="10"/>
  <c r="WLT5" i="10"/>
  <c r="WLY5" i="10"/>
  <c r="WMD5" i="10"/>
  <c r="WMI5" i="10"/>
  <c r="WMN5" i="10"/>
  <c r="WMS5" i="10"/>
  <c r="WMX5" i="10"/>
  <c r="WNC5" i="10"/>
  <c r="WNH5" i="10"/>
  <c r="WNM5" i="10"/>
  <c r="WNR5" i="10"/>
  <c r="WNW5" i="10"/>
  <c r="WOB5" i="10"/>
  <c r="WOG5" i="10"/>
  <c r="WOL5" i="10"/>
  <c r="WOQ5" i="10"/>
  <c r="WOV5" i="10"/>
  <c r="WPA5" i="10"/>
  <c r="WPF5" i="10"/>
  <c r="WPK5" i="10"/>
  <c r="WPP5" i="10"/>
  <c r="WPU5" i="10"/>
  <c r="WPZ5" i="10"/>
  <c r="WQE5" i="10"/>
  <c r="WQJ5" i="10"/>
  <c r="WQO5" i="10"/>
  <c r="WQT5" i="10"/>
  <c r="WQY5" i="10"/>
  <c r="WRD5" i="10"/>
  <c r="WRI5" i="10"/>
  <c r="WRN5" i="10"/>
  <c r="WRS5" i="10"/>
  <c r="WRX5" i="10"/>
  <c r="WSC5" i="10"/>
  <c r="WSH5" i="10"/>
  <c r="WSM5" i="10"/>
  <c r="WSR5" i="10"/>
  <c r="WSW5" i="10"/>
  <c r="WTB5" i="10"/>
  <c r="WTG5" i="10"/>
  <c r="WTL5" i="10"/>
  <c r="WTQ5" i="10"/>
  <c r="WTV5" i="10"/>
  <c r="WUA5" i="10"/>
  <c r="WUF5" i="10"/>
  <c r="WUK5" i="10"/>
  <c r="WUP5" i="10"/>
  <c r="WUU5" i="10"/>
  <c r="WUZ5" i="10"/>
  <c r="WVE5" i="10"/>
  <c r="WVJ5" i="10"/>
  <c r="WVO5" i="10"/>
  <c r="WVT5" i="10"/>
  <c r="WVY5" i="10"/>
  <c r="WWD5" i="10"/>
  <c r="WWI5" i="10"/>
  <c r="WWN5" i="10"/>
  <c r="WWS5" i="10"/>
  <c r="WWX5" i="10"/>
  <c r="WXC5" i="10"/>
  <c r="WXH5" i="10"/>
  <c r="WXM5" i="10"/>
  <c r="WXR5" i="10"/>
  <c r="WXW5" i="10"/>
  <c r="WYB5" i="10"/>
  <c r="WYG5" i="10"/>
  <c r="WYL5" i="10"/>
  <c r="WYQ5" i="10"/>
  <c r="WYV5" i="10"/>
  <c r="WZA5" i="10"/>
  <c r="WZF5" i="10"/>
  <c r="WZK5" i="10"/>
  <c r="WZP5" i="10"/>
  <c r="WZU5" i="10"/>
  <c r="WZZ5" i="10"/>
  <c r="XAE5" i="10"/>
  <c r="XAJ5" i="10"/>
  <c r="XAO5" i="10"/>
  <c r="XAT5" i="10"/>
  <c r="XAY5" i="10"/>
  <c r="XBD5" i="10"/>
  <c r="XBI5" i="10"/>
  <c r="XBN5" i="10"/>
  <c r="XBS5" i="10"/>
  <c r="XBX5" i="10"/>
  <c r="XCC5" i="10"/>
  <c r="XCH5" i="10"/>
  <c r="XCM5" i="10"/>
  <c r="XCR5" i="10"/>
  <c r="XCW5" i="10"/>
  <c r="XDB5" i="10"/>
  <c r="XDG5" i="10"/>
  <c r="XDL5" i="10"/>
  <c r="XDQ5" i="10"/>
  <c r="XDV5" i="10"/>
  <c r="XEA5" i="10"/>
  <c r="XEF5" i="10"/>
  <c r="XEK5" i="10"/>
  <c r="XEP5" i="10"/>
  <c r="XEU5" i="10"/>
  <c r="XEZ5" i="10"/>
  <c r="J9" i="10"/>
  <c r="O9" i="10"/>
  <c r="T9" i="10"/>
  <c r="AD9" i="10"/>
  <c r="AI9" i="10"/>
  <c r="AN9" i="10"/>
  <c r="AS9" i="10"/>
  <c r="AX9" i="10"/>
  <c r="BC9" i="10"/>
  <c r="BH9" i="10"/>
  <c r="BM9" i="10"/>
  <c r="BR9" i="10"/>
  <c r="BW9" i="10"/>
  <c r="CB9" i="10"/>
  <c r="CG9" i="10"/>
  <c r="CL9" i="10"/>
  <c r="CQ9" i="10"/>
  <c r="CV9" i="10"/>
  <c r="DA9" i="10"/>
  <c r="DF9" i="10"/>
  <c r="DK9" i="10"/>
  <c r="DP9" i="10"/>
  <c r="DU9" i="10"/>
  <c r="DZ9" i="10"/>
  <c r="EE9" i="10"/>
  <c r="EJ9" i="10"/>
  <c r="EO9" i="10"/>
  <c r="ET9" i="10"/>
  <c r="EY9" i="10"/>
  <c r="FD9" i="10"/>
  <c r="FI9" i="10"/>
  <c r="FN9" i="10"/>
  <c r="FS9" i="10"/>
  <c r="FX9" i="10"/>
  <c r="GC9" i="10"/>
  <c r="GH9" i="10"/>
  <c r="GM9" i="10"/>
  <c r="GR9" i="10"/>
  <c r="GW9" i="10"/>
  <c r="HB9" i="10"/>
  <c r="HG9" i="10"/>
  <c r="HL9" i="10"/>
  <c r="HQ9" i="10"/>
  <c r="HV9" i="10"/>
  <c r="IA9" i="10"/>
  <c r="IF9" i="10"/>
  <c r="IK9" i="10"/>
  <c r="IP9" i="10"/>
  <c r="IU9" i="10"/>
  <c r="IZ9" i="10"/>
  <c r="JE9" i="10"/>
  <c r="JJ9" i="10"/>
  <c r="JO9" i="10"/>
  <c r="JT9" i="10"/>
  <c r="JY9" i="10"/>
  <c r="KD9" i="10"/>
  <c r="KI9" i="10"/>
  <c r="KN9" i="10"/>
  <c r="KS9" i="10"/>
  <c r="KX9" i="10"/>
  <c r="LC9" i="10"/>
  <c r="LH9" i="10"/>
  <c r="LM9" i="10"/>
  <c r="LR9" i="10"/>
  <c r="LW9" i="10"/>
  <c r="MB9" i="10"/>
  <c r="MG9" i="10"/>
  <c r="ML9" i="10"/>
  <c r="MQ9" i="10"/>
  <c r="MV9" i="10"/>
  <c r="NA9" i="10"/>
  <c r="NF9" i="10"/>
  <c r="NK9" i="10"/>
  <c r="NP9" i="10"/>
  <c r="NU9" i="10"/>
  <c r="NZ9" i="10"/>
  <c r="OE9" i="10"/>
  <c r="OJ9" i="10"/>
  <c r="OO9" i="10"/>
  <c r="OT9" i="10"/>
  <c r="OY9" i="10"/>
  <c r="PD9" i="10"/>
  <c r="PI9" i="10"/>
  <c r="PN9" i="10"/>
  <c r="PS9" i="10"/>
  <c r="PX9" i="10"/>
  <c r="QC9" i="10"/>
  <c r="QH9" i="10"/>
  <c r="QM9" i="10"/>
  <c r="QR9" i="10"/>
  <c r="QW9" i="10"/>
  <c r="RB9" i="10"/>
  <c r="RG9" i="10"/>
  <c r="RL9" i="10"/>
  <c r="RQ9" i="10"/>
  <c r="RV9" i="10"/>
  <c r="SA9" i="10"/>
  <c r="SF9" i="10"/>
  <c r="SK9" i="10"/>
  <c r="SP9" i="10"/>
  <c r="SU9" i="10"/>
  <c r="SZ9" i="10"/>
  <c r="TE9" i="10"/>
  <c r="TJ9" i="10"/>
  <c r="TO9" i="10"/>
  <c r="TT9" i="10"/>
  <c r="TY9" i="10"/>
  <c r="UD9" i="10"/>
  <c r="UI9" i="10"/>
  <c r="UN9" i="10"/>
  <c r="US9" i="10"/>
  <c r="UX9" i="10"/>
  <c r="VC9" i="10"/>
  <c r="VH9" i="10"/>
  <c r="VM9" i="10"/>
  <c r="VR9" i="10"/>
  <c r="VW9" i="10"/>
  <c r="WB9" i="10"/>
  <c r="WG9" i="10"/>
  <c r="WL9" i="10"/>
  <c r="WQ9" i="10"/>
  <c r="WV9" i="10"/>
  <c r="XA9" i="10"/>
  <c r="XF9" i="10"/>
  <c r="XK9" i="10"/>
  <c r="XP9" i="10"/>
  <c r="XU9" i="10"/>
  <c r="XZ9" i="10"/>
  <c r="YE9" i="10"/>
  <c r="YJ9" i="10"/>
  <c r="YO9" i="10"/>
  <c r="YT9" i="10"/>
  <c r="YY9" i="10"/>
  <c r="ZD9" i="10"/>
  <c r="ZI9" i="10"/>
  <c r="ZN9" i="10"/>
  <c r="ZS9" i="10"/>
  <c r="ZX9" i="10"/>
  <c r="AAC9" i="10"/>
  <c r="AAH9" i="10"/>
  <c r="AAM9" i="10"/>
  <c r="AAR9" i="10"/>
  <c r="AAW9" i="10"/>
  <c r="ABB9" i="10"/>
  <c r="ABG9" i="10"/>
  <c r="ABL9" i="10"/>
  <c r="ABQ9" i="10"/>
  <c r="ABV9" i="10"/>
  <c r="ACA9" i="10"/>
  <c r="ACF9" i="10"/>
  <c r="ACK9" i="10"/>
  <c r="ACP9" i="10"/>
  <c r="ACU9" i="10"/>
  <c r="ACZ9" i="10"/>
  <c r="ADE9" i="10"/>
  <c r="ADJ9" i="10"/>
  <c r="ADO9" i="10"/>
  <c r="ADT9" i="10"/>
  <c r="ADY9" i="10"/>
  <c r="AED9" i="10"/>
  <c r="AEI9" i="10"/>
  <c r="AEN9" i="10"/>
  <c r="AES9" i="10"/>
  <c r="AEX9" i="10"/>
  <c r="AFC9" i="10"/>
  <c r="AFH9" i="10"/>
  <c r="AFM9" i="10"/>
  <c r="AFR9" i="10"/>
  <c r="AFW9" i="10"/>
  <c r="AGB9" i="10"/>
  <c r="AGG9" i="10"/>
  <c r="AGL9" i="10"/>
  <c r="AGQ9" i="10"/>
  <c r="AGV9" i="10"/>
  <c r="AHA9" i="10"/>
  <c r="AHF9" i="10"/>
  <c r="AHK9" i="10"/>
  <c r="AHP9" i="10"/>
  <c r="AHU9" i="10"/>
  <c r="AHZ9" i="10"/>
  <c r="AIE9" i="10"/>
  <c r="AIJ9" i="10"/>
  <c r="AIO9" i="10"/>
  <c r="AIT9" i="10"/>
  <c r="AIY9" i="10"/>
  <c r="AJD9" i="10"/>
  <c r="AJI9" i="10"/>
  <c r="AJN9" i="10"/>
  <c r="AJS9" i="10"/>
  <c r="AJX9" i="10"/>
  <c r="AKC9" i="10"/>
  <c r="AKH9" i="10"/>
  <c r="AKM9" i="10"/>
  <c r="AKR9" i="10"/>
  <c r="AKW9" i="10"/>
  <c r="ALB9" i="10"/>
  <c r="ALG9" i="10"/>
  <c r="ALL9" i="10"/>
  <c r="ALQ9" i="10"/>
  <c r="ALV9" i="10"/>
  <c r="AMA9" i="10"/>
  <c r="AMF9" i="10"/>
  <c r="AMK9" i="10"/>
  <c r="AMP9" i="10"/>
  <c r="AMU9" i="10"/>
  <c r="AMZ9" i="10"/>
  <c r="ANE9" i="10"/>
  <c r="ANJ9" i="10"/>
  <c r="ANO9" i="10"/>
  <c r="ANT9" i="10"/>
  <c r="ANY9" i="10"/>
  <c r="AOD9" i="10"/>
  <c r="AOI9" i="10"/>
  <c r="AON9" i="10"/>
  <c r="AOS9" i="10"/>
  <c r="AOX9" i="10"/>
  <c r="APC9" i="10"/>
  <c r="APH9" i="10"/>
  <c r="APM9" i="10"/>
  <c r="APR9" i="10"/>
  <c r="APW9" i="10"/>
  <c r="AQB9" i="10"/>
  <c r="AQG9" i="10"/>
  <c r="AQL9" i="10"/>
  <c r="AQQ9" i="10"/>
  <c r="AQV9" i="10"/>
  <c r="ARA9" i="10"/>
  <c r="ARF9" i="10"/>
  <c r="ARK9" i="10"/>
  <c r="ARP9" i="10"/>
  <c r="ARU9" i="10"/>
  <c r="ARZ9" i="10"/>
  <c r="ASE9" i="10"/>
  <c r="ASJ9" i="10"/>
  <c r="ASO9" i="10"/>
  <c r="AST9" i="10"/>
  <c r="ASY9" i="10"/>
  <c r="ATD9" i="10"/>
  <c r="ATI9" i="10"/>
  <c r="ATN9" i="10"/>
  <c r="ATS9" i="10"/>
  <c r="ATX9" i="10"/>
  <c r="AUC9" i="10"/>
  <c r="AUH9" i="10"/>
  <c r="AUM9" i="10"/>
  <c r="AUR9" i="10"/>
  <c r="AUW9" i="10"/>
  <c r="AVB9" i="10"/>
  <c r="AVG9" i="10"/>
  <c r="AVL9" i="10"/>
  <c r="AVQ9" i="10"/>
  <c r="AVV9" i="10"/>
  <c r="AWA9" i="10"/>
  <c r="AWF9" i="10"/>
  <c r="AWK9" i="10"/>
  <c r="AWP9" i="10"/>
  <c r="AWU9" i="10"/>
  <c r="AWZ9" i="10"/>
  <c r="AXE9" i="10"/>
  <c r="AXJ9" i="10"/>
  <c r="AXO9" i="10"/>
  <c r="AXT9" i="10"/>
  <c r="AXY9" i="10"/>
  <c r="AYD9" i="10"/>
  <c r="AYI9" i="10"/>
  <c r="AYN9" i="10"/>
  <c r="AYS9" i="10"/>
  <c r="AYX9" i="10"/>
  <c r="AZC9" i="10"/>
  <c r="AZH9" i="10"/>
  <c r="AZM9" i="10"/>
  <c r="AZR9" i="10"/>
  <c r="AZW9" i="10"/>
  <c r="BAB9" i="10"/>
  <c r="BAG9" i="10"/>
  <c r="BAL9" i="10"/>
  <c r="BAQ9" i="10"/>
  <c r="BAV9" i="10"/>
  <c r="BBA9" i="10"/>
  <c r="BBF9" i="10"/>
  <c r="BBK9" i="10"/>
  <c r="BBP9" i="10"/>
  <c r="BBU9" i="10"/>
  <c r="BBZ9" i="10"/>
  <c r="BCE9" i="10"/>
  <c r="BCJ9" i="10"/>
  <c r="BCO9" i="10"/>
  <c r="BCT9" i="10"/>
  <c r="BCY9" i="10"/>
  <c r="BDD9" i="10"/>
  <c r="BDI9" i="10"/>
  <c r="BDN9" i="10"/>
  <c r="BDS9" i="10"/>
  <c r="BDX9" i="10"/>
  <c r="BEC9" i="10"/>
  <c r="BEH9" i="10"/>
  <c r="BEM9" i="10"/>
  <c r="BER9" i="10"/>
  <c r="BEW9" i="10"/>
  <c r="BFB9" i="10"/>
  <c r="BFG9" i="10"/>
  <c r="BFL9" i="10"/>
  <c r="BFQ9" i="10"/>
  <c r="BFV9" i="10"/>
  <c r="BGA9" i="10"/>
  <c r="BGF9" i="10"/>
  <c r="BGK9" i="10"/>
  <c r="BGP9" i="10"/>
  <c r="BGU9" i="10"/>
  <c r="BGZ9" i="10"/>
  <c r="BHE9" i="10"/>
  <c r="BHJ9" i="10"/>
  <c r="BHO9" i="10"/>
  <c r="BHT9" i="10"/>
  <c r="BHY9" i="10"/>
  <c r="BID9" i="10"/>
  <c r="BII9" i="10"/>
  <c r="BIN9" i="10"/>
  <c r="BIS9" i="10"/>
  <c r="BIX9" i="10"/>
  <c r="BJC9" i="10"/>
  <c r="BJH9" i="10"/>
  <c r="BJM9" i="10"/>
  <c r="BJR9" i="10"/>
  <c r="BJW9" i="10"/>
  <c r="BKB9" i="10"/>
  <c r="BKG9" i="10"/>
  <c r="BKL9" i="10"/>
  <c r="BKQ9" i="10"/>
  <c r="BKV9" i="10"/>
  <c r="BLA9" i="10"/>
  <c r="BLF9" i="10"/>
  <c r="BLK9" i="10"/>
  <c r="BLP9" i="10"/>
  <c r="BLU9" i="10"/>
  <c r="BLZ9" i="10"/>
  <c r="BME9" i="10"/>
  <c r="BMJ9" i="10"/>
  <c r="BMO9" i="10"/>
  <c r="BMT9" i="10"/>
  <c r="BMY9" i="10"/>
  <c r="BND9" i="10"/>
  <c r="BNI9" i="10"/>
  <c r="BNN9" i="10"/>
  <c r="BNS9" i="10"/>
  <c r="BNX9" i="10"/>
  <c r="BOC9" i="10"/>
  <c r="BOH9" i="10"/>
  <c r="BOM9" i="10"/>
  <c r="BOR9" i="10"/>
  <c r="BOW9" i="10"/>
  <c r="BPB9" i="10"/>
  <c r="BPG9" i="10"/>
  <c r="BPL9" i="10"/>
  <c r="BPQ9" i="10"/>
  <c r="BPV9" i="10"/>
  <c r="BQA9" i="10"/>
  <c r="BQF9" i="10"/>
  <c r="BQK9" i="10"/>
  <c r="BQP9" i="10"/>
  <c r="BQU9" i="10"/>
  <c r="BQZ9" i="10"/>
  <c r="BRE9" i="10"/>
  <c r="BRJ9" i="10"/>
  <c r="BRO9" i="10"/>
  <c r="BRT9" i="10"/>
  <c r="BRY9" i="10"/>
  <c r="BSD9" i="10"/>
  <c r="BSI9" i="10"/>
  <c r="BSN9" i="10"/>
  <c r="BSS9" i="10"/>
  <c r="BSX9" i="10"/>
  <c r="BTC9" i="10"/>
  <c r="BTH9" i="10"/>
  <c r="BTM9" i="10"/>
  <c r="BTR9" i="10"/>
  <c r="BTW9" i="10"/>
  <c r="BUB9" i="10"/>
  <c r="BUG9" i="10"/>
  <c r="BUL9" i="10"/>
  <c r="BUQ9" i="10"/>
  <c r="BUV9" i="10"/>
  <c r="BVA9" i="10"/>
  <c r="BVF9" i="10"/>
  <c r="BVK9" i="10"/>
  <c r="BVP9" i="10"/>
  <c r="BVU9" i="10"/>
  <c r="BVZ9" i="10"/>
  <c r="BWE9" i="10"/>
  <c r="BWJ9" i="10"/>
  <c r="BWO9" i="10"/>
  <c r="BWT9" i="10"/>
  <c r="BWY9" i="10"/>
  <c r="BXD9" i="10"/>
  <c r="BXI9" i="10"/>
  <c r="BXN9" i="10"/>
  <c r="BXS9" i="10"/>
  <c r="BXX9" i="10"/>
  <c r="BYC9" i="10"/>
  <c r="BYH9" i="10"/>
  <c r="BYM9" i="10"/>
  <c r="BYR9" i="10"/>
  <c r="BYW9" i="10"/>
  <c r="BZB9" i="10"/>
  <c r="BZG9" i="10"/>
  <c r="BZL9" i="10"/>
  <c r="BZQ9" i="10"/>
  <c r="BZV9" i="10"/>
  <c r="CAA9" i="10"/>
  <c r="CAF9" i="10"/>
  <c r="CAK9" i="10"/>
  <c r="CAP9" i="10"/>
  <c r="CAU9" i="10"/>
  <c r="CAZ9" i="10"/>
  <c r="CBE9" i="10"/>
  <c r="CBJ9" i="10"/>
  <c r="CBO9" i="10"/>
  <c r="CBT9" i="10"/>
  <c r="CBY9" i="10"/>
  <c r="CCD9" i="10"/>
  <c r="CCI9" i="10"/>
  <c r="CCN9" i="10"/>
  <c r="CCS9" i="10"/>
  <c r="CCX9" i="10"/>
  <c r="CDC9" i="10"/>
  <c r="CDH9" i="10"/>
  <c r="CDM9" i="10"/>
  <c r="CDR9" i="10"/>
  <c r="CDW9" i="10"/>
  <c r="CEB9" i="10"/>
  <c r="CEG9" i="10"/>
  <c r="CEL9" i="10"/>
  <c r="CEQ9" i="10"/>
  <c r="CEV9" i="10"/>
  <c r="CFA9" i="10"/>
  <c r="CFF9" i="10"/>
  <c r="CFK9" i="10"/>
  <c r="CFP9" i="10"/>
  <c r="CFU9" i="10"/>
  <c r="CFZ9" i="10"/>
  <c r="CGE9" i="10"/>
  <c r="CGJ9" i="10"/>
  <c r="CGO9" i="10"/>
  <c r="CGT9" i="10"/>
  <c r="CGY9" i="10"/>
  <c r="CHD9" i="10"/>
  <c r="CHI9" i="10"/>
  <c r="CHN9" i="10"/>
  <c r="CHS9" i="10"/>
  <c r="CHX9" i="10"/>
  <c r="CIC9" i="10"/>
  <c r="CIH9" i="10"/>
  <c r="CIM9" i="10"/>
  <c r="CIR9" i="10"/>
  <c r="CIW9" i="10"/>
  <c r="CJB9" i="10"/>
  <c r="CJG9" i="10"/>
  <c r="CJL9" i="10"/>
  <c r="CJQ9" i="10"/>
  <c r="CJV9" i="10"/>
  <c r="CKA9" i="10"/>
  <c r="CKF9" i="10"/>
  <c r="CKK9" i="10"/>
  <c r="CKP9" i="10"/>
  <c r="CKU9" i="10"/>
  <c r="CKZ9" i="10"/>
  <c r="CLE9" i="10"/>
  <c r="CLJ9" i="10"/>
  <c r="CLO9" i="10"/>
  <c r="CLT9" i="10"/>
  <c r="CLY9" i="10"/>
  <c r="CMD9" i="10"/>
  <c r="CMI9" i="10"/>
  <c r="CMN9" i="10"/>
  <c r="CMS9" i="10"/>
  <c r="CMX9" i="10"/>
  <c r="CNC9" i="10"/>
  <c r="CNH9" i="10"/>
  <c r="CNM9" i="10"/>
  <c r="CNR9" i="10"/>
  <c r="CNW9" i="10"/>
  <c r="COB9" i="10"/>
  <c r="COG9" i="10"/>
  <c r="COL9" i="10"/>
  <c r="COQ9" i="10"/>
  <c r="COV9" i="10"/>
  <c r="CPA9" i="10"/>
  <c r="CPF9" i="10"/>
  <c r="CPK9" i="10"/>
  <c r="CPP9" i="10"/>
  <c r="CPU9" i="10"/>
  <c r="CPZ9" i="10"/>
  <c r="CQE9" i="10"/>
  <c r="CQJ9" i="10"/>
  <c r="CQO9" i="10"/>
  <c r="CQT9" i="10"/>
  <c r="CQY9" i="10"/>
  <c r="CRD9" i="10"/>
  <c r="CRI9" i="10"/>
  <c r="CRN9" i="10"/>
  <c r="CRS9" i="10"/>
  <c r="CRX9" i="10"/>
  <c r="CSC9" i="10"/>
  <c r="CSH9" i="10"/>
  <c r="CSM9" i="10"/>
  <c r="CSR9" i="10"/>
  <c r="CSW9" i="10"/>
  <c r="CTB9" i="10"/>
  <c r="CTG9" i="10"/>
  <c r="CTL9" i="10"/>
  <c r="CTQ9" i="10"/>
  <c r="CTV9" i="10"/>
  <c r="CUA9" i="10"/>
  <c r="CUF9" i="10"/>
  <c r="CUK9" i="10"/>
  <c r="CUP9" i="10"/>
  <c r="CUU9" i="10"/>
  <c r="CUZ9" i="10"/>
  <c r="CVE9" i="10"/>
  <c r="CVJ9" i="10"/>
  <c r="CVO9" i="10"/>
  <c r="CVT9" i="10"/>
  <c r="CVY9" i="10"/>
  <c r="CWD9" i="10"/>
  <c r="CWI9" i="10"/>
  <c r="CWN9" i="10"/>
  <c r="CWS9" i="10"/>
  <c r="CWX9" i="10"/>
  <c r="CXC9" i="10"/>
  <c r="CXH9" i="10"/>
  <c r="CXM9" i="10"/>
  <c r="CXR9" i="10"/>
  <c r="CXW9" i="10"/>
  <c r="CYB9" i="10"/>
  <c r="CYG9" i="10"/>
  <c r="CYL9" i="10"/>
  <c r="CYQ9" i="10"/>
  <c r="CYV9" i="10"/>
  <c r="CZA9" i="10"/>
  <c r="CZF9" i="10"/>
  <c r="CZK9" i="10"/>
  <c r="CZP9" i="10"/>
  <c r="CZU9" i="10"/>
  <c r="CZZ9" i="10"/>
  <c r="DAE9" i="10"/>
  <c r="DAJ9" i="10"/>
  <c r="DAO9" i="10"/>
  <c r="DAT9" i="10"/>
  <c r="DAY9" i="10"/>
  <c r="DBD9" i="10"/>
  <c r="DBI9" i="10"/>
  <c r="DBN9" i="10"/>
  <c r="DBS9" i="10"/>
  <c r="DBX9" i="10"/>
  <c r="DCC9" i="10"/>
  <c r="DCH9" i="10"/>
  <c r="DCM9" i="10"/>
  <c r="DCR9" i="10"/>
  <c r="DCW9" i="10"/>
  <c r="DDB9" i="10"/>
  <c r="DDG9" i="10"/>
  <c r="DDL9" i="10"/>
  <c r="DDQ9" i="10"/>
  <c r="DDV9" i="10"/>
  <c r="DEA9" i="10"/>
  <c r="DEF9" i="10"/>
  <c r="DEK9" i="10"/>
  <c r="DEP9" i="10"/>
  <c r="DEU9" i="10"/>
  <c r="DEZ9" i="10"/>
  <c r="DFE9" i="10"/>
  <c r="DFJ9" i="10"/>
  <c r="DFO9" i="10"/>
  <c r="DFT9" i="10"/>
  <c r="DFY9" i="10"/>
  <c r="DGD9" i="10"/>
  <c r="DGI9" i="10"/>
  <c r="DGN9" i="10"/>
  <c r="DGS9" i="10"/>
  <c r="DGX9" i="10"/>
  <c r="DHC9" i="10"/>
  <c r="DHH9" i="10"/>
  <c r="DHM9" i="10"/>
  <c r="DHR9" i="10"/>
  <c r="DHW9" i="10"/>
  <c r="DIB9" i="10"/>
  <c r="DIG9" i="10"/>
  <c r="DIL9" i="10"/>
  <c r="DIQ9" i="10"/>
  <c r="DIV9" i="10"/>
  <c r="DJA9" i="10"/>
  <c r="DJF9" i="10"/>
  <c r="DJK9" i="10"/>
  <c r="DJP9" i="10"/>
  <c r="DJU9" i="10"/>
  <c r="DJZ9" i="10"/>
  <c r="DKE9" i="10"/>
  <c r="DKJ9" i="10"/>
  <c r="DKO9" i="10"/>
  <c r="DKT9" i="10"/>
  <c r="DKY9" i="10"/>
  <c r="DLD9" i="10"/>
  <c r="DLI9" i="10"/>
  <c r="DLN9" i="10"/>
  <c r="DLS9" i="10"/>
  <c r="DLX9" i="10"/>
  <c r="DMC9" i="10"/>
  <c r="DMH9" i="10"/>
  <c r="DMM9" i="10"/>
  <c r="DMR9" i="10"/>
  <c r="DMW9" i="10"/>
  <c r="DNB9" i="10"/>
  <c r="DNG9" i="10"/>
  <c r="DNL9" i="10"/>
  <c r="DNQ9" i="10"/>
  <c r="DNV9" i="10"/>
  <c r="DOA9" i="10"/>
  <c r="DOF9" i="10"/>
  <c r="DOK9" i="10"/>
  <c r="DOP9" i="10"/>
  <c r="DOU9" i="10"/>
  <c r="DOZ9" i="10"/>
  <c r="DPE9" i="10"/>
  <c r="DPJ9" i="10"/>
  <c r="DPO9" i="10"/>
  <c r="DPT9" i="10"/>
  <c r="DPY9" i="10"/>
  <c r="DQD9" i="10"/>
  <c r="DQI9" i="10"/>
  <c r="DQN9" i="10"/>
  <c r="DQS9" i="10"/>
  <c r="DQX9" i="10"/>
  <c r="DRC9" i="10"/>
  <c r="DRH9" i="10"/>
  <c r="DRM9" i="10"/>
  <c r="DRR9" i="10"/>
  <c r="DRW9" i="10"/>
  <c r="DSB9" i="10"/>
  <c r="DSG9" i="10"/>
  <c r="DSL9" i="10"/>
  <c r="DSQ9" i="10"/>
  <c r="DSV9" i="10"/>
  <c r="DTA9" i="10"/>
  <c r="DTF9" i="10"/>
  <c r="DTK9" i="10"/>
  <c r="DTP9" i="10"/>
  <c r="DTU9" i="10"/>
  <c r="DTZ9" i="10"/>
  <c r="DUE9" i="10"/>
  <c r="DUJ9" i="10"/>
  <c r="DUO9" i="10"/>
  <c r="DUT9" i="10"/>
  <c r="DUY9" i="10"/>
  <c r="DVD9" i="10"/>
  <c r="DVI9" i="10"/>
  <c r="DVN9" i="10"/>
  <c r="DVS9" i="10"/>
  <c r="DVX9" i="10"/>
  <c r="DWC9" i="10"/>
  <c r="DWH9" i="10"/>
  <c r="DWM9" i="10"/>
  <c r="DWR9" i="10"/>
  <c r="DWW9" i="10"/>
  <c r="DXB9" i="10"/>
  <c r="DXG9" i="10"/>
  <c r="DXL9" i="10"/>
  <c r="DXQ9" i="10"/>
  <c r="DXV9" i="10"/>
  <c r="DYA9" i="10"/>
  <c r="DYF9" i="10"/>
  <c r="DYK9" i="10"/>
  <c r="DYP9" i="10"/>
  <c r="DYU9" i="10"/>
  <c r="DYZ9" i="10"/>
  <c r="DZE9" i="10"/>
  <c r="DZJ9" i="10"/>
  <c r="DZO9" i="10"/>
  <c r="DZT9" i="10"/>
  <c r="DZY9" i="10"/>
  <c r="EAD9" i="10"/>
  <c r="EAI9" i="10"/>
  <c r="EAN9" i="10"/>
  <c r="EAS9" i="10"/>
  <c r="EAX9" i="10"/>
  <c r="EBC9" i="10"/>
  <c r="EBH9" i="10"/>
  <c r="EBM9" i="10"/>
  <c r="EBR9" i="10"/>
  <c r="EBW9" i="10"/>
  <c r="ECB9" i="10"/>
  <c r="ECG9" i="10"/>
  <c r="ECL9" i="10"/>
  <c r="ECQ9" i="10"/>
  <c r="ECV9" i="10"/>
  <c r="EDA9" i="10"/>
  <c r="EDF9" i="10"/>
  <c r="EDK9" i="10"/>
  <c r="EDP9" i="10"/>
  <c r="EDU9" i="10"/>
  <c r="EDZ9" i="10"/>
  <c r="EEE9" i="10"/>
  <c r="EEJ9" i="10"/>
  <c r="EEO9" i="10"/>
  <c r="EET9" i="10"/>
  <c r="EEY9" i="10"/>
  <c r="EFD9" i="10"/>
  <c r="EFI9" i="10"/>
  <c r="EFN9" i="10"/>
  <c r="EFS9" i="10"/>
  <c r="EFX9" i="10"/>
  <c r="EGC9" i="10"/>
  <c r="EGH9" i="10"/>
  <c r="EGM9" i="10"/>
  <c r="EGR9" i="10"/>
  <c r="EGW9" i="10"/>
  <c r="EHB9" i="10"/>
  <c r="EHG9" i="10"/>
  <c r="EHL9" i="10"/>
  <c r="EHQ9" i="10"/>
  <c r="EHV9" i="10"/>
  <c r="EIA9" i="10"/>
  <c r="EIF9" i="10"/>
  <c r="EIK9" i="10"/>
  <c r="EIP9" i="10"/>
  <c r="EIU9" i="10"/>
  <c r="EIZ9" i="10"/>
  <c r="EJE9" i="10"/>
  <c r="EJJ9" i="10"/>
  <c r="EJO9" i="10"/>
  <c r="EJT9" i="10"/>
  <c r="EJY9" i="10"/>
  <c r="EKD9" i="10"/>
  <c r="EKI9" i="10"/>
  <c r="EKN9" i="10"/>
  <c r="EKS9" i="10"/>
  <c r="EKX9" i="10"/>
  <c r="ELC9" i="10"/>
  <c r="ELH9" i="10"/>
  <c r="ELM9" i="10"/>
  <c r="ELR9" i="10"/>
  <c r="ELW9" i="10"/>
  <c r="EMB9" i="10"/>
  <c r="EMG9" i="10"/>
  <c r="EML9" i="10"/>
  <c r="EMQ9" i="10"/>
  <c r="EMV9" i="10"/>
  <c r="ENA9" i="10"/>
  <c r="ENF9" i="10"/>
  <c r="ENK9" i="10"/>
  <c r="ENP9" i="10"/>
  <c r="ENU9" i="10"/>
  <c r="ENZ9" i="10"/>
  <c r="EOE9" i="10"/>
  <c r="EOJ9" i="10"/>
  <c r="EOO9" i="10"/>
  <c r="EOT9" i="10"/>
  <c r="EOY9" i="10"/>
  <c r="EPD9" i="10"/>
  <c r="EPI9" i="10"/>
  <c r="EPN9" i="10"/>
  <c r="EPS9" i="10"/>
  <c r="EPX9" i="10"/>
  <c r="EQC9" i="10"/>
  <c r="EQH9" i="10"/>
  <c r="EQM9" i="10"/>
  <c r="EQR9" i="10"/>
  <c r="EQW9" i="10"/>
  <c r="ERB9" i="10"/>
  <c r="ERG9" i="10"/>
  <c r="ERL9" i="10"/>
  <c r="ERQ9" i="10"/>
  <c r="ERV9" i="10"/>
  <c r="ESA9" i="10"/>
  <c r="ESF9" i="10"/>
  <c r="ESK9" i="10"/>
  <c r="ESP9" i="10"/>
  <c r="ESU9" i="10"/>
  <c r="ESZ9" i="10"/>
  <c r="ETE9" i="10"/>
  <c r="ETJ9" i="10"/>
  <c r="ETO9" i="10"/>
  <c r="ETT9" i="10"/>
  <c r="ETY9" i="10"/>
  <c r="EUD9" i="10"/>
  <c r="EUI9" i="10"/>
  <c r="EUN9" i="10"/>
  <c r="EUS9" i="10"/>
  <c r="EUX9" i="10"/>
  <c r="EVC9" i="10"/>
  <c r="EVH9" i="10"/>
  <c r="EVM9" i="10"/>
  <c r="EVR9" i="10"/>
  <c r="EVW9" i="10"/>
  <c r="EWB9" i="10"/>
  <c r="EWG9" i="10"/>
  <c r="EWL9" i="10"/>
  <c r="EWQ9" i="10"/>
  <c r="EWV9" i="10"/>
  <c r="EXA9" i="10"/>
  <c r="EXF9" i="10"/>
  <c r="EXK9" i="10"/>
  <c r="EXP9" i="10"/>
  <c r="EXU9" i="10"/>
  <c r="EXZ9" i="10"/>
  <c r="EYE9" i="10"/>
  <c r="EYJ9" i="10"/>
  <c r="EYO9" i="10"/>
  <c r="EYT9" i="10"/>
  <c r="EYY9" i="10"/>
  <c r="EZD9" i="10"/>
  <c r="EZI9" i="10"/>
  <c r="EZN9" i="10"/>
  <c r="EZS9" i="10"/>
  <c r="EZX9" i="10"/>
  <c r="FAC9" i="10"/>
  <c r="FAH9" i="10"/>
  <c r="FAM9" i="10"/>
  <c r="FAR9" i="10"/>
  <c r="FAW9" i="10"/>
  <c r="FBB9" i="10"/>
  <c r="FBG9" i="10"/>
  <c r="FBL9" i="10"/>
  <c r="FBQ9" i="10"/>
  <c r="FBV9" i="10"/>
  <c r="FCA9" i="10"/>
  <c r="FCF9" i="10"/>
  <c r="FCK9" i="10"/>
  <c r="FCP9" i="10"/>
  <c r="FCU9" i="10"/>
  <c r="FCZ9" i="10"/>
  <c r="FDE9" i="10"/>
  <c r="FDJ9" i="10"/>
  <c r="FDO9" i="10"/>
  <c r="FDT9" i="10"/>
  <c r="FDY9" i="10"/>
  <c r="FED9" i="10"/>
  <c r="FEI9" i="10"/>
  <c r="FEN9" i="10"/>
  <c r="FES9" i="10"/>
  <c r="FEX9" i="10"/>
  <c r="FFC9" i="10"/>
  <c r="FFH9" i="10"/>
  <c r="FFM9" i="10"/>
  <c r="FFR9" i="10"/>
  <c r="FFW9" i="10"/>
  <c r="FGB9" i="10"/>
  <c r="FGG9" i="10"/>
  <c r="FGL9" i="10"/>
  <c r="FGQ9" i="10"/>
  <c r="FGV9" i="10"/>
  <c r="FHA9" i="10"/>
  <c r="FHF9" i="10"/>
  <c r="FHK9" i="10"/>
  <c r="FHP9" i="10"/>
  <c r="FHU9" i="10"/>
  <c r="FHZ9" i="10"/>
  <c r="FIE9" i="10"/>
  <c r="FIJ9" i="10"/>
  <c r="FIO9" i="10"/>
  <c r="FIT9" i="10"/>
  <c r="FIY9" i="10"/>
  <c r="FJD9" i="10"/>
  <c r="FJI9" i="10"/>
  <c r="FJN9" i="10"/>
  <c r="FJS9" i="10"/>
  <c r="FJX9" i="10"/>
  <c r="FKC9" i="10"/>
  <c r="FKH9" i="10"/>
  <c r="FKM9" i="10"/>
  <c r="FKR9" i="10"/>
  <c r="FKW9" i="10"/>
  <c r="FLB9" i="10"/>
  <c r="FLG9" i="10"/>
  <c r="FLL9" i="10"/>
  <c r="FLQ9" i="10"/>
  <c r="FLV9" i="10"/>
  <c r="FMA9" i="10"/>
  <c r="FMF9" i="10"/>
  <c r="FMK9" i="10"/>
  <c r="FMP9" i="10"/>
  <c r="FMU9" i="10"/>
  <c r="FMZ9" i="10"/>
  <c r="FNE9" i="10"/>
  <c r="FNJ9" i="10"/>
  <c r="FNO9" i="10"/>
  <c r="FNT9" i="10"/>
  <c r="FNY9" i="10"/>
  <c r="FOD9" i="10"/>
  <c r="FOI9" i="10"/>
  <c r="FON9" i="10"/>
  <c r="FOS9" i="10"/>
  <c r="FOX9" i="10"/>
  <c r="FPC9" i="10"/>
  <c r="FPH9" i="10"/>
  <c r="FPM9" i="10"/>
  <c r="FPR9" i="10"/>
  <c r="FPW9" i="10"/>
  <c r="FQB9" i="10"/>
  <c r="FQG9" i="10"/>
  <c r="FQL9" i="10"/>
  <c r="FQQ9" i="10"/>
  <c r="FQV9" i="10"/>
  <c r="FRA9" i="10"/>
  <c r="FRF9" i="10"/>
  <c r="FRK9" i="10"/>
  <c r="FRP9" i="10"/>
  <c r="FRU9" i="10"/>
  <c r="FRZ9" i="10"/>
  <c r="FSE9" i="10"/>
  <c r="FSJ9" i="10"/>
  <c r="FSO9" i="10"/>
  <c r="FST9" i="10"/>
  <c r="FSY9" i="10"/>
  <c r="FTD9" i="10"/>
  <c r="FTI9" i="10"/>
  <c r="FTN9" i="10"/>
  <c r="FTS9" i="10"/>
  <c r="FTX9" i="10"/>
  <c r="FUC9" i="10"/>
  <c r="FUH9" i="10"/>
  <c r="FUM9" i="10"/>
  <c r="FUR9" i="10"/>
  <c r="FUW9" i="10"/>
  <c r="FVB9" i="10"/>
  <c r="FVG9" i="10"/>
  <c r="FVL9" i="10"/>
  <c r="FVQ9" i="10"/>
  <c r="FVV9" i="10"/>
  <c r="FWA9" i="10"/>
  <c r="FWF9" i="10"/>
  <c r="FWK9" i="10"/>
  <c r="FWP9" i="10"/>
  <c r="FWU9" i="10"/>
  <c r="FWZ9" i="10"/>
  <c r="FXE9" i="10"/>
  <c r="FXJ9" i="10"/>
  <c r="FXO9" i="10"/>
  <c r="FXT9" i="10"/>
  <c r="FXY9" i="10"/>
  <c r="FYD9" i="10"/>
  <c r="FYI9" i="10"/>
  <c r="FYN9" i="10"/>
  <c r="FYS9" i="10"/>
  <c r="FYX9" i="10"/>
  <c r="FZC9" i="10"/>
  <c r="FZH9" i="10"/>
  <c r="FZM9" i="10"/>
  <c r="FZR9" i="10"/>
  <c r="FZW9" i="10"/>
  <c r="GAB9" i="10"/>
  <c r="GAG9" i="10"/>
  <c r="GAL9" i="10"/>
  <c r="GAQ9" i="10"/>
  <c r="GAV9" i="10"/>
  <c r="GBA9" i="10"/>
  <c r="GBF9" i="10"/>
  <c r="GBK9" i="10"/>
  <c r="GBP9" i="10"/>
  <c r="GBU9" i="10"/>
  <c r="GBZ9" i="10"/>
  <c r="GCE9" i="10"/>
  <c r="GCJ9" i="10"/>
  <c r="GCO9" i="10"/>
  <c r="GCT9" i="10"/>
  <c r="GCY9" i="10"/>
  <c r="GDD9" i="10"/>
  <c r="GDI9" i="10"/>
  <c r="GDN9" i="10"/>
  <c r="GDS9" i="10"/>
  <c r="GDX9" i="10"/>
  <c r="GEC9" i="10"/>
  <c r="GEH9" i="10"/>
  <c r="GEM9" i="10"/>
  <c r="GER9" i="10"/>
  <c r="GEW9" i="10"/>
  <c r="GFB9" i="10"/>
  <c r="GFG9" i="10"/>
  <c r="GFL9" i="10"/>
  <c r="GFQ9" i="10"/>
  <c r="GFV9" i="10"/>
  <c r="GGA9" i="10"/>
  <c r="GGF9" i="10"/>
  <c r="GGK9" i="10"/>
  <c r="GGP9" i="10"/>
  <c r="GGU9" i="10"/>
  <c r="GGZ9" i="10"/>
  <c r="GHE9" i="10"/>
  <c r="GHJ9" i="10"/>
  <c r="GHO9" i="10"/>
  <c r="GHT9" i="10"/>
  <c r="GHY9" i="10"/>
  <c r="GID9" i="10"/>
  <c r="GII9" i="10"/>
  <c r="GIN9" i="10"/>
  <c r="GIS9" i="10"/>
  <c r="GIX9" i="10"/>
  <c r="GJC9" i="10"/>
  <c r="GJH9" i="10"/>
  <c r="GJM9" i="10"/>
  <c r="GJR9" i="10"/>
  <c r="GJW9" i="10"/>
  <c r="GKB9" i="10"/>
  <c r="GKG9" i="10"/>
  <c r="GKL9" i="10"/>
  <c r="GKQ9" i="10"/>
  <c r="GKV9" i="10"/>
  <c r="GLA9" i="10"/>
  <c r="GLF9" i="10"/>
  <c r="GLK9" i="10"/>
  <c r="GLP9" i="10"/>
  <c r="GLU9" i="10"/>
  <c r="GLZ9" i="10"/>
  <c r="GME9" i="10"/>
  <c r="GMJ9" i="10"/>
  <c r="GMO9" i="10"/>
  <c r="GMT9" i="10"/>
  <c r="GMY9" i="10"/>
  <c r="GND9" i="10"/>
  <c r="GNI9" i="10"/>
  <c r="GNN9" i="10"/>
  <c r="GNS9" i="10"/>
  <c r="GNX9" i="10"/>
  <c r="GOC9" i="10"/>
  <c r="GOH9" i="10"/>
  <c r="GOM9" i="10"/>
  <c r="GOR9" i="10"/>
  <c r="GOW9" i="10"/>
  <c r="GPB9" i="10"/>
  <c r="GPG9" i="10"/>
  <c r="GPL9" i="10"/>
  <c r="GPQ9" i="10"/>
  <c r="GPV9" i="10"/>
  <c r="GQA9" i="10"/>
  <c r="GQF9" i="10"/>
  <c r="GQK9" i="10"/>
  <c r="GQP9" i="10"/>
  <c r="GQU9" i="10"/>
  <c r="GQZ9" i="10"/>
  <c r="GRE9" i="10"/>
  <c r="GRJ9" i="10"/>
  <c r="GRO9" i="10"/>
  <c r="GRT9" i="10"/>
  <c r="GRY9" i="10"/>
  <c r="GSD9" i="10"/>
  <c r="GSI9" i="10"/>
  <c r="GSN9" i="10"/>
  <c r="GSS9" i="10"/>
  <c r="GSX9" i="10"/>
  <c r="GTC9" i="10"/>
  <c r="GTH9" i="10"/>
  <c r="GTM9" i="10"/>
  <c r="GTR9" i="10"/>
  <c r="GTW9" i="10"/>
  <c r="GUB9" i="10"/>
  <c r="GUG9" i="10"/>
  <c r="GUL9" i="10"/>
  <c r="GUQ9" i="10"/>
  <c r="GUV9" i="10"/>
  <c r="GVA9" i="10"/>
  <c r="GVF9" i="10"/>
  <c r="GVK9" i="10"/>
  <c r="GVP9" i="10"/>
  <c r="GVU9" i="10"/>
  <c r="GVZ9" i="10"/>
  <c r="GWE9" i="10"/>
  <c r="GWJ9" i="10"/>
  <c r="GWO9" i="10"/>
  <c r="GWT9" i="10"/>
  <c r="GWY9" i="10"/>
  <c r="GXD9" i="10"/>
  <c r="GXI9" i="10"/>
  <c r="GXN9" i="10"/>
  <c r="GXS9" i="10"/>
  <c r="GXX9" i="10"/>
  <c r="GYC9" i="10"/>
  <c r="GYH9" i="10"/>
  <c r="GYM9" i="10"/>
  <c r="GYR9" i="10"/>
  <c r="GYW9" i="10"/>
  <c r="GZB9" i="10"/>
  <c r="GZG9" i="10"/>
  <c r="GZL9" i="10"/>
  <c r="GZQ9" i="10"/>
  <c r="GZV9" i="10"/>
  <c r="HAA9" i="10"/>
  <c r="HAF9" i="10"/>
  <c r="HAK9" i="10"/>
  <c r="HAP9" i="10"/>
  <c r="HAU9" i="10"/>
  <c r="HAZ9" i="10"/>
  <c r="HBE9" i="10"/>
  <c r="HBJ9" i="10"/>
  <c r="HBO9" i="10"/>
  <c r="HBT9" i="10"/>
  <c r="HBY9" i="10"/>
  <c r="HCD9" i="10"/>
  <c r="HCI9" i="10"/>
  <c r="HCN9" i="10"/>
  <c r="HCS9" i="10"/>
  <c r="HCX9" i="10"/>
  <c r="HDC9" i="10"/>
  <c r="HDH9" i="10"/>
  <c r="HDM9" i="10"/>
  <c r="HDR9" i="10"/>
  <c r="HDW9" i="10"/>
  <c r="HEB9" i="10"/>
  <c r="HEG9" i="10"/>
  <c r="HEL9" i="10"/>
  <c r="HEQ9" i="10"/>
  <c r="HEV9" i="10"/>
  <c r="HFA9" i="10"/>
  <c r="HFF9" i="10"/>
  <c r="HFK9" i="10"/>
  <c r="HFP9" i="10"/>
  <c r="HFU9" i="10"/>
  <c r="HFZ9" i="10"/>
  <c r="HGE9" i="10"/>
  <c r="HGJ9" i="10"/>
  <c r="HGO9" i="10"/>
  <c r="HGT9" i="10"/>
  <c r="HGY9" i="10"/>
  <c r="HHD9" i="10"/>
  <c r="HHI9" i="10"/>
  <c r="HHN9" i="10"/>
  <c r="HHS9" i="10"/>
  <c r="HHX9" i="10"/>
  <c r="HIC9" i="10"/>
  <c r="HIH9" i="10"/>
  <c r="HIM9" i="10"/>
  <c r="HIR9" i="10"/>
  <c r="HIW9" i="10"/>
  <c r="HJB9" i="10"/>
  <c r="HJG9" i="10"/>
  <c r="HJL9" i="10"/>
  <c r="HJQ9" i="10"/>
  <c r="HJV9" i="10"/>
  <c r="HKA9" i="10"/>
  <c r="HKF9" i="10"/>
  <c r="HKK9" i="10"/>
  <c r="HKP9" i="10"/>
  <c r="HKU9" i="10"/>
  <c r="HKZ9" i="10"/>
  <c r="HLE9" i="10"/>
  <c r="HLJ9" i="10"/>
  <c r="HLO9" i="10"/>
  <c r="HLT9" i="10"/>
  <c r="HLY9" i="10"/>
  <c r="HMD9" i="10"/>
  <c r="HMI9" i="10"/>
  <c r="HMN9" i="10"/>
  <c r="HMS9" i="10"/>
  <c r="HMX9" i="10"/>
  <c r="HNC9" i="10"/>
  <c r="HNH9" i="10"/>
  <c r="HNM9" i="10"/>
  <c r="HNR9" i="10"/>
  <c r="HNW9" i="10"/>
  <c r="HOB9" i="10"/>
  <c r="HOG9" i="10"/>
  <c r="HOL9" i="10"/>
  <c r="HOQ9" i="10"/>
  <c r="HOV9" i="10"/>
  <c r="HPA9" i="10"/>
  <c r="HPF9" i="10"/>
  <c r="HPK9" i="10"/>
  <c r="HPP9" i="10"/>
  <c r="HPU9" i="10"/>
  <c r="HPZ9" i="10"/>
  <c r="HQE9" i="10"/>
  <c r="HQJ9" i="10"/>
  <c r="HQO9" i="10"/>
  <c r="HQT9" i="10"/>
  <c r="HQY9" i="10"/>
  <c r="HRD9" i="10"/>
  <c r="HRI9" i="10"/>
  <c r="HRN9" i="10"/>
  <c r="HRS9" i="10"/>
  <c r="HRX9" i="10"/>
  <c r="HSC9" i="10"/>
  <c r="HSH9" i="10"/>
  <c r="HSM9" i="10"/>
  <c r="HSR9" i="10"/>
  <c r="HSW9" i="10"/>
  <c r="HTB9" i="10"/>
  <c r="HTG9" i="10"/>
  <c r="HTL9" i="10"/>
  <c r="HTQ9" i="10"/>
  <c r="HTV9" i="10"/>
  <c r="HUA9" i="10"/>
  <c r="HUF9" i="10"/>
  <c r="HUK9" i="10"/>
  <c r="HUP9" i="10"/>
  <c r="HUU9" i="10"/>
  <c r="HUZ9" i="10"/>
  <c r="HVE9" i="10"/>
  <c r="HVJ9" i="10"/>
  <c r="HVO9" i="10"/>
  <c r="HVT9" i="10"/>
  <c r="HVY9" i="10"/>
  <c r="HWD9" i="10"/>
  <c r="HWI9" i="10"/>
  <c r="HWN9" i="10"/>
  <c r="HWS9" i="10"/>
  <c r="HWX9" i="10"/>
  <c r="HXC9" i="10"/>
  <c r="HXH9" i="10"/>
  <c r="HXM9" i="10"/>
  <c r="HXR9" i="10"/>
  <c r="HXW9" i="10"/>
  <c r="HYB9" i="10"/>
  <c r="HYG9" i="10"/>
  <c r="HYL9" i="10"/>
  <c r="HYQ9" i="10"/>
  <c r="HYV9" i="10"/>
  <c r="HZA9" i="10"/>
  <c r="HZF9" i="10"/>
  <c r="HZK9" i="10"/>
  <c r="HZP9" i="10"/>
  <c r="HZU9" i="10"/>
  <c r="HZZ9" i="10"/>
  <c r="IAE9" i="10"/>
  <c r="IAJ9" i="10"/>
  <c r="IAO9" i="10"/>
  <c r="IAT9" i="10"/>
  <c r="IAY9" i="10"/>
  <c r="IBD9" i="10"/>
  <c r="IBI9" i="10"/>
  <c r="IBN9" i="10"/>
  <c r="IBS9" i="10"/>
  <c r="IBX9" i="10"/>
  <c r="ICC9" i="10"/>
  <c r="ICH9" i="10"/>
  <c r="ICM9" i="10"/>
  <c r="ICR9" i="10"/>
  <c r="ICW9" i="10"/>
  <c r="IDB9" i="10"/>
  <c r="IDG9" i="10"/>
  <c r="IDL9" i="10"/>
  <c r="IDQ9" i="10"/>
  <c r="IDV9" i="10"/>
  <c r="IEA9" i="10"/>
  <c r="IEF9" i="10"/>
  <c r="IEK9" i="10"/>
  <c r="IEP9" i="10"/>
  <c r="IEU9" i="10"/>
  <c r="IEZ9" i="10"/>
  <c r="IFE9" i="10"/>
  <c r="IFJ9" i="10"/>
  <c r="IFO9" i="10"/>
  <c r="IFT9" i="10"/>
  <c r="IFY9" i="10"/>
  <c r="IGD9" i="10"/>
  <c r="IGI9" i="10"/>
  <c r="IGN9" i="10"/>
  <c r="IGS9" i="10"/>
  <c r="IGX9" i="10"/>
  <c r="IHC9" i="10"/>
  <c r="IHH9" i="10"/>
  <c r="IHM9" i="10"/>
  <c r="IHR9" i="10"/>
  <c r="IHW9" i="10"/>
  <c r="IIB9" i="10"/>
  <c r="IIG9" i="10"/>
  <c r="IIL9" i="10"/>
  <c r="IIQ9" i="10"/>
  <c r="IIV9" i="10"/>
  <c r="IJA9" i="10"/>
  <c r="IJF9" i="10"/>
  <c r="IJK9" i="10"/>
  <c r="IJP9" i="10"/>
  <c r="IJU9" i="10"/>
  <c r="IJZ9" i="10"/>
  <c r="IKE9" i="10"/>
  <c r="IKJ9" i="10"/>
  <c r="IKO9" i="10"/>
  <c r="IKT9" i="10"/>
  <c r="IKY9" i="10"/>
  <c r="ILD9" i="10"/>
  <c r="ILI9" i="10"/>
  <c r="ILN9" i="10"/>
  <c r="ILS9" i="10"/>
  <c r="ILX9" i="10"/>
  <c r="IMC9" i="10"/>
  <c r="IMH9" i="10"/>
  <c r="IMM9" i="10"/>
  <c r="IMR9" i="10"/>
  <c r="IMW9" i="10"/>
  <c r="INB9" i="10"/>
  <c r="ING9" i="10"/>
  <c r="INL9" i="10"/>
  <c r="INQ9" i="10"/>
  <c r="INV9" i="10"/>
  <c r="IOA9" i="10"/>
  <c r="IOF9" i="10"/>
  <c r="IOK9" i="10"/>
  <c r="IOP9" i="10"/>
  <c r="IOU9" i="10"/>
  <c r="IOZ9" i="10"/>
  <c r="IPE9" i="10"/>
  <c r="IPJ9" i="10"/>
  <c r="IPO9" i="10"/>
  <c r="IPT9" i="10"/>
  <c r="IPY9" i="10"/>
  <c r="IQD9" i="10"/>
  <c r="IQI9" i="10"/>
  <c r="IQN9" i="10"/>
  <c r="IQS9" i="10"/>
  <c r="IQX9" i="10"/>
  <c r="IRC9" i="10"/>
  <c r="IRH9" i="10"/>
  <c r="IRM9" i="10"/>
  <c r="IRR9" i="10"/>
  <c r="IRW9" i="10"/>
  <c r="ISB9" i="10"/>
  <c r="ISG9" i="10"/>
  <c r="ISL9" i="10"/>
  <c r="ISQ9" i="10"/>
  <c r="ISV9" i="10"/>
  <c r="ITA9" i="10"/>
  <c r="ITF9" i="10"/>
  <c r="ITK9" i="10"/>
  <c r="ITP9" i="10"/>
  <c r="ITU9" i="10"/>
  <c r="ITZ9" i="10"/>
  <c r="IUE9" i="10"/>
  <c r="IUJ9" i="10"/>
  <c r="IUO9" i="10"/>
  <c r="IUT9" i="10"/>
  <c r="IUY9" i="10"/>
  <c r="IVD9" i="10"/>
  <c r="IVI9" i="10"/>
  <c r="IVN9" i="10"/>
  <c r="IVS9" i="10"/>
  <c r="IVX9" i="10"/>
  <c r="IWC9" i="10"/>
  <c r="IWH9" i="10"/>
  <c r="IWM9" i="10"/>
  <c r="IWR9" i="10"/>
  <c r="IWW9" i="10"/>
  <c r="IXB9" i="10"/>
  <c r="IXG9" i="10"/>
  <c r="IXL9" i="10"/>
  <c r="IXQ9" i="10"/>
  <c r="IXV9" i="10"/>
  <c r="IYA9" i="10"/>
  <c r="IYF9" i="10"/>
  <c r="IYK9" i="10"/>
  <c r="IYP9" i="10"/>
  <c r="IYU9" i="10"/>
  <c r="IYZ9" i="10"/>
  <c r="IZE9" i="10"/>
  <c r="IZJ9" i="10"/>
  <c r="IZO9" i="10"/>
  <c r="IZT9" i="10"/>
  <c r="IZY9" i="10"/>
  <c r="JAD9" i="10"/>
  <c r="JAI9" i="10"/>
  <c r="JAN9" i="10"/>
  <c r="JAS9" i="10"/>
  <c r="JAX9" i="10"/>
  <c r="JBC9" i="10"/>
  <c r="JBH9" i="10"/>
  <c r="JBM9" i="10"/>
  <c r="JBR9" i="10"/>
  <c r="JBW9" i="10"/>
  <c r="JCB9" i="10"/>
  <c r="JCG9" i="10"/>
  <c r="JCL9" i="10"/>
  <c r="JCQ9" i="10"/>
  <c r="JCV9" i="10"/>
  <c r="JDA9" i="10"/>
  <c r="JDF9" i="10"/>
  <c r="JDK9" i="10"/>
  <c r="JDP9" i="10"/>
  <c r="JDU9" i="10"/>
  <c r="JDZ9" i="10"/>
  <c r="JEE9" i="10"/>
  <c r="JEJ9" i="10"/>
  <c r="JEO9" i="10"/>
  <c r="JET9" i="10"/>
  <c r="JEY9" i="10"/>
  <c r="JFD9" i="10"/>
  <c r="JFI9" i="10"/>
  <c r="JFN9" i="10"/>
  <c r="JFS9" i="10"/>
  <c r="JFX9" i="10"/>
  <c r="JGC9" i="10"/>
  <c r="JGH9" i="10"/>
  <c r="JGM9" i="10"/>
  <c r="JGR9" i="10"/>
  <c r="JGW9" i="10"/>
  <c r="JHB9" i="10"/>
  <c r="JHG9" i="10"/>
  <c r="JHL9" i="10"/>
  <c r="JHQ9" i="10"/>
  <c r="JHV9" i="10"/>
  <c r="JIA9" i="10"/>
  <c r="JIF9" i="10"/>
  <c r="JIK9" i="10"/>
  <c r="JIP9" i="10"/>
  <c r="JIU9" i="10"/>
  <c r="JIZ9" i="10"/>
  <c r="JJE9" i="10"/>
  <c r="JJJ9" i="10"/>
  <c r="JJO9" i="10"/>
  <c r="JJT9" i="10"/>
  <c r="JJY9" i="10"/>
  <c r="JKD9" i="10"/>
  <c r="JKI9" i="10"/>
  <c r="JKN9" i="10"/>
  <c r="JKS9" i="10"/>
  <c r="JKX9" i="10"/>
  <c r="JLC9" i="10"/>
  <c r="JLH9" i="10"/>
  <c r="JLM9" i="10"/>
  <c r="JLR9" i="10"/>
  <c r="JLW9" i="10"/>
  <c r="JMB9" i="10"/>
  <c r="JMG9" i="10"/>
  <c r="JML9" i="10"/>
  <c r="JMQ9" i="10"/>
  <c r="JMV9" i="10"/>
  <c r="JNA9" i="10"/>
  <c r="JNF9" i="10"/>
  <c r="JNK9" i="10"/>
  <c r="JNP9" i="10"/>
  <c r="JNU9" i="10"/>
  <c r="JNZ9" i="10"/>
  <c r="JOE9" i="10"/>
  <c r="JOJ9" i="10"/>
  <c r="JOO9" i="10"/>
  <c r="JOT9" i="10"/>
  <c r="JOY9" i="10"/>
  <c r="JPD9" i="10"/>
  <c r="JPI9" i="10"/>
  <c r="JPN9" i="10"/>
  <c r="JPS9" i="10"/>
  <c r="JPX9" i="10"/>
  <c r="JQC9" i="10"/>
  <c r="JQH9" i="10"/>
  <c r="JQM9" i="10"/>
  <c r="JQR9" i="10"/>
  <c r="JQW9" i="10"/>
  <c r="JRB9" i="10"/>
  <c r="JRG9" i="10"/>
  <c r="JRL9" i="10"/>
  <c r="JRQ9" i="10"/>
  <c r="JRV9" i="10"/>
  <c r="JSA9" i="10"/>
  <c r="JSF9" i="10"/>
  <c r="JSK9" i="10"/>
  <c r="JSP9" i="10"/>
  <c r="JSU9" i="10"/>
  <c r="JSZ9" i="10"/>
  <c r="JTE9" i="10"/>
  <c r="JTJ9" i="10"/>
  <c r="JTO9" i="10"/>
  <c r="JTT9" i="10"/>
  <c r="JTY9" i="10"/>
  <c r="JUD9" i="10"/>
  <c r="JUI9" i="10"/>
  <c r="JUN9" i="10"/>
  <c r="JUS9" i="10"/>
  <c r="JUX9" i="10"/>
  <c r="JVC9" i="10"/>
  <c r="JVH9" i="10"/>
  <c r="JVM9" i="10"/>
  <c r="JVR9" i="10"/>
  <c r="JVW9" i="10"/>
  <c r="JWB9" i="10"/>
  <c r="JWG9" i="10"/>
  <c r="JWL9" i="10"/>
  <c r="JWQ9" i="10"/>
  <c r="JWV9" i="10"/>
  <c r="JXA9" i="10"/>
  <c r="JXF9" i="10"/>
  <c r="JXK9" i="10"/>
  <c r="JXP9" i="10"/>
  <c r="JXU9" i="10"/>
  <c r="JXZ9" i="10"/>
  <c r="JYE9" i="10"/>
  <c r="JYJ9" i="10"/>
  <c r="JYO9" i="10"/>
  <c r="JYT9" i="10"/>
  <c r="JYY9" i="10"/>
  <c r="JZD9" i="10"/>
  <c r="JZI9" i="10"/>
  <c r="JZN9" i="10"/>
  <c r="JZS9" i="10"/>
  <c r="JZX9" i="10"/>
  <c r="KAC9" i="10"/>
  <c r="KAH9" i="10"/>
  <c r="KAM9" i="10"/>
  <c r="KAR9" i="10"/>
  <c r="KAW9" i="10"/>
  <c r="KBB9" i="10"/>
  <c r="KBG9" i="10"/>
  <c r="KBL9" i="10"/>
  <c r="KBQ9" i="10"/>
  <c r="KBV9" i="10"/>
  <c r="KCA9" i="10"/>
  <c r="KCF9" i="10"/>
  <c r="KCK9" i="10"/>
  <c r="KCP9" i="10"/>
  <c r="KCU9" i="10"/>
  <c r="KCZ9" i="10"/>
  <c r="KDE9" i="10"/>
  <c r="KDJ9" i="10"/>
  <c r="KDO9" i="10"/>
  <c r="KDT9" i="10"/>
  <c r="KDY9" i="10"/>
  <c r="KED9" i="10"/>
  <c r="KEI9" i="10"/>
  <c r="KEN9" i="10"/>
  <c r="KES9" i="10"/>
  <c r="KEX9" i="10"/>
  <c r="KFC9" i="10"/>
  <c r="KFH9" i="10"/>
  <c r="KFM9" i="10"/>
  <c r="KFR9" i="10"/>
  <c r="KFW9" i="10"/>
  <c r="KGB9" i="10"/>
  <c r="KGG9" i="10"/>
  <c r="KGL9" i="10"/>
  <c r="KGQ9" i="10"/>
  <c r="KGV9" i="10"/>
  <c r="KHA9" i="10"/>
  <c r="KHF9" i="10"/>
  <c r="KHK9" i="10"/>
  <c r="KHP9" i="10"/>
  <c r="KHU9" i="10"/>
  <c r="KHZ9" i="10"/>
  <c r="KIE9" i="10"/>
  <c r="KIJ9" i="10"/>
  <c r="KIO9" i="10"/>
  <c r="KIT9" i="10"/>
  <c r="KIY9" i="10"/>
  <c r="KJD9" i="10"/>
  <c r="KJI9" i="10"/>
  <c r="KJN9" i="10"/>
  <c r="KJS9" i="10"/>
  <c r="KJX9" i="10"/>
  <c r="KKC9" i="10"/>
  <c r="KKH9" i="10"/>
  <c r="KKM9" i="10"/>
  <c r="KKR9" i="10"/>
  <c r="KKW9" i="10"/>
  <c r="KLB9" i="10"/>
  <c r="KLG9" i="10"/>
  <c r="KLL9" i="10"/>
  <c r="KLQ9" i="10"/>
  <c r="KLV9" i="10"/>
  <c r="KMA9" i="10"/>
  <c r="KMF9" i="10"/>
  <c r="KMK9" i="10"/>
  <c r="KMP9" i="10"/>
  <c r="KMU9" i="10"/>
  <c r="KMZ9" i="10"/>
  <c r="KNE9" i="10"/>
  <c r="KNJ9" i="10"/>
  <c r="KNO9" i="10"/>
  <c r="KNT9" i="10"/>
  <c r="KNY9" i="10"/>
  <c r="KOD9" i="10"/>
  <c r="KOI9" i="10"/>
  <c r="KON9" i="10"/>
  <c r="KOS9" i="10"/>
  <c r="KOX9" i="10"/>
  <c r="KPC9" i="10"/>
  <c r="KPH9" i="10"/>
  <c r="KPM9" i="10"/>
  <c r="KPR9" i="10"/>
  <c r="KPW9" i="10"/>
  <c r="KQB9" i="10"/>
  <c r="KQG9" i="10"/>
  <c r="KQL9" i="10"/>
  <c r="KQQ9" i="10"/>
  <c r="KQV9" i="10"/>
  <c r="KRA9" i="10"/>
  <c r="KRF9" i="10"/>
  <c r="KRK9" i="10"/>
  <c r="KRP9" i="10"/>
  <c r="KRU9" i="10"/>
  <c r="KRZ9" i="10"/>
  <c r="KSE9" i="10"/>
  <c r="KSJ9" i="10"/>
  <c r="KSO9" i="10"/>
  <c r="KST9" i="10"/>
  <c r="KSY9" i="10"/>
  <c r="KTD9" i="10"/>
  <c r="KTI9" i="10"/>
  <c r="KTN9" i="10"/>
  <c r="KTS9" i="10"/>
  <c r="KTX9" i="10"/>
  <c r="KUC9" i="10"/>
  <c r="KUH9" i="10"/>
  <c r="KUM9" i="10"/>
  <c r="KUR9" i="10"/>
  <c r="KUW9" i="10"/>
  <c r="KVB9" i="10"/>
  <c r="KVG9" i="10"/>
  <c r="KVL9" i="10"/>
  <c r="KVQ9" i="10"/>
  <c r="KVV9" i="10"/>
  <c r="KWA9" i="10"/>
  <c r="KWF9" i="10"/>
  <c r="KWK9" i="10"/>
  <c r="KWP9" i="10"/>
  <c r="KWU9" i="10"/>
  <c r="KWZ9" i="10"/>
  <c r="KXE9" i="10"/>
  <c r="KXJ9" i="10"/>
  <c r="KXO9" i="10"/>
  <c r="KXT9" i="10"/>
  <c r="KXY9" i="10"/>
  <c r="KYD9" i="10"/>
  <c r="KYI9" i="10"/>
  <c r="KYN9" i="10"/>
  <c r="KYS9" i="10"/>
  <c r="KYX9" i="10"/>
  <c r="KZC9" i="10"/>
  <c r="KZH9" i="10"/>
  <c r="KZM9" i="10"/>
  <c r="KZR9" i="10"/>
  <c r="KZW9" i="10"/>
  <c r="LAB9" i="10"/>
  <c r="LAG9" i="10"/>
  <c r="LAL9" i="10"/>
  <c r="LAQ9" i="10"/>
  <c r="LAV9" i="10"/>
  <c r="LBA9" i="10"/>
  <c r="LBF9" i="10"/>
  <c r="LBK9" i="10"/>
  <c r="LBP9" i="10"/>
  <c r="LBU9" i="10"/>
  <c r="LBZ9" i="10"/>
  <c r="LCE9" i="10"/>
  <c r="LCJ9" i="10"/>
  <c r="LCO9" i="10"/>
  <c r="LCT9" i="10"/>
  <c r="LCY9" i="10"/>
  <c r="LDD9" i="10"/>
  <c r="LDI9" i="10"/>
  <c r="LDN9" i="10"/>
  <c r="LDS9" i="10"/>
  <c r="LDX9" i="10"/>
  <c r="LEC9" i="10"/>
  <c r="LEH9" i="10"/>
  <c r="LEM9" i="10"/>
  <c r="LER9" i="10"/>
  <c r="LEW9" i="10"/>
  <c r="LFB9" i="10"/>
  <c r="LFG9" i="10"/>
  <c r="LFL9" i="10"/>
  <c r="LFQ9" i="10"/>
  <c r="LFV9" i="10"/>
  <c r="LGA9" i="10"/>
  <c r="LGF9" i="10"/>
  <c r="LGK9" i="10"/>
  <c r="LGP9" i="10"/>
  <c r="LGU9" i="10"/>
  <c r="LGZ9" i="10"/>
  <c r="LHE9" i="10"/>
  <c r="LHJ9" i="10"/>
  <c r="LHO9" i="10"/>
  <c r="LHT9" i="10"/>
  <c r="LHY9" i="10"/>
  <c r="LID9" i="10"/>
  <c r="LII9" i="10"/>
  <c r="LIN9" i="10"/>
  <c r="LIS9" i="10"/>
  <c r="LIX9" i="10"/>
  <c r="LJC9" i="10"/>
  <c r="LJH9" i="10"/>
  <c r="LJM9" i="10"/>
  <c r="LJR9" i="10"/>
  <c r="LJW9" i="10"/>
  <c r="LKB9" i="10"/>
  <c r="LKG9" i="10"/>
  <c r="LKL9" i="10"/>
  <c r="LKQ9" i="10"/>
  <c r="LKV9" i="10"/>
  <c r="LLA9" i="10"/>
  <c r="LLF9" i="10"/>
  <c r="LLK9" i="10"/>
  <c r="LLP9" i="10"/>
  <c r="LLU9" i="10"/>
  <c r="LLZ9" i="10"/>
  <c r="LME9" i="10"/>
  <c r="LMJ9" i="10"/>
  <c r="LMO9" i="10"/>
  <c r="LMT9" i="10"/>
  <c r="LMY9" i="10"/>
  <c r="LND9" i="10"/>
  <c r="LNI9" i="10"/>
  <c r="LNN9" i="10"/>
  <c r="LNS9" i="10"/>
  <c r="LNX9" i="10"/>
  <c r="LOC9" i="10"/>
  <c r="LOH9" i="10"/>
  <c r="LOM9" i="10"/>
  <c r="LOR9" i="10"/>
  <c r="LOW9" i="10"/>
  <c r="LPB9" i="10"/>
  <c r="LPG9" i="10"/>
  <c r="LPL9" i="10"/>
  <c r="LPQ9" i="10"/>
  <c r="LPV9" i="10"/>
  <c r="LQA9" i="10"/>
  <c r="LQF9" i="10"/>
  <c r="LQK9" i="10"/>
  <c r="LQP9" i="10"/>
  <c r="LQU9" i="10"/>
  <c r="LQZ9" i="10"/>
  <c r="LRE9" i="10"/>
  <c r="LRJ9" i="10"/>
  <c r="LRO9" i="10"/>
  <c r="LRT9" i="10"/>
  <c r="LRY9" i="10"/>
  <c r="LSD9" i="10"/>
  <c r="LSI9" i="10"/>
  <c r="LSN9" i="10"/>
  <c r="LSS9" i="10"/>
  <c r="LSX9" i="10"/>
  <c r="LTC9" i="10"/>
  <c r="LTH9" i="10"/>
  <c r="LTM9" i="10"/>
  <c r="LTR9" i="10"/>
  <c r="LTW9" i="10"/>
  <c r="LUB9" i="10"/>
  <c r="LUG9" i="10"/>
  <c r="LUL9" i="10"/>
  <c r="LUQ9" i="10"/>
  <c r="LUV9" i="10"/>
  <c r="LVA9" i="10"/>
  <c r="LVF9" i="10"/>
  <c r="LVK9" i="10"/>
  <c r="LVP9" i="10"/>
  <c r="LVU9" i="10"/>
  <c r="LVZ9" i="10"/>
  <c r="LWE9" i="10"/>
  <c r="LWJ9" i="10"/>
  <c r="LWO9" i="10"/>
  <c r="LWT9" i="10"/>
  <c r="LWY9" i="10"/>
  <c r="LXD9" i="10"/>
  <c r="LXI9" i="10"/>
  <c r="LXN9" i="10"/>
  <c r="LXS9" i="10"/>
  <c r="LXX9" i="10"/>
  <c r="LYC9" i="10"/>
  <c r="LYH9" i="10"/>
  <c r="LYM9" i="10"/>
  <c r="LYR9" i="10"/>
  <c r="LYW9" i="10"/>
  <c r="LZB9" i="10"/>
  <c r="LZG9" i="10"/>
  <c r="LZL9" i="10"/>
  <c r="LZQ9" i="10"/>
  <c r="LZV9" i="10"/>
  <c r="MAA9" i="10"/>
  <c r="MAF9" i="10"/>
  <c r="MAK9" i="10"/>
  <c r="MAP9" i="10"/>
  <c r="MAU9" i="10"/>
  <c r="MAZ9" i="10"/>
  <c r="MBE9" i="10"/>
  <c r="MBJ9" i="10"/>
  <c r="MBO9" i="10"/>
  <c r="MBT9" i="10"/>
  <c r="MBY9" i="10"/>
  <c r="MCD9" i="10"/>
  <c r="MCI9" i="10"/>
  <c r="MCN9" i="10"/>
  <c r="MCS9" i="10"/>
  <c r="MCX9" i="10"/>
  <c r="MDC9" i="10"/>
  <c r="MDH9" i="10"/>
  <c r="MDM9" i="10"/>
  <c r="MDR9" i="10"/>
  <c r="MDW9" i="10"/>
  <c r="MEB9" i="10"/>
  <c r="MEG9" i="10"/>
  <c r="MEL9" i="10"/>
  <c r="MEQ9" i="10"/>
  <c r="MEV9" i="10"/>
  <c r="MFA9" i="10"/>
  <c r="MFF9" i="10"/>
  <c r="MFK9" i="10"/>
  <c r="MFP9" i="10"/>
  <c r="MFU9" i="10"/>
  <c r="MFZ9" i="10"/>
  <c r="MGE9" i="10"/>
  <c r="MGJ9" i="10"/>
  <c r="MGO9" i="10"/>
  <c r="MGT9" i="10"/>
  <c r="MGY9" i="10"/>
  <c r="MHD9" i="10"/>
  <c r="MHI9" i="10"/>
  <c r="MHN9" i="10"/>
  <c r="MHS9" i="10"/>
  <c r="MHX9" i="10"/>
  <c r="MIC9" i="10"/>
  <c r="MIH9" i="10"/>
  <c r="MIM9" i="10"/>
  <c r="MIR9" i="10"/>
  <c r="MIW9" i="10"/>
  <c r="MJB9" i="10"/>
  <c r="MJG9" i="10"/>
  <c r="MJL9" i="10"/>
  <c r="MJQ9" i="10"/>
  <c r="MJV9" i="10"/>
  <c r="MKA9" i="10"/>
  <c r="MKF9" i="10"/>
  <c r="MKK9" i="10"/>
  <c r="MKP9" i="10"/>
  <c r="MKU9" i="10"/>
  <c r="MKZ9" i="10"/>
  <c r="MLE9" i="10"/>
  <c r="MLJ9" i="10"/>
  <c r="MLO9" i="10"/>
  <c r="MLT9" i="10"/>
  <c r="MLY9" i="10"/>
  <c r="MMD9" i="10"/>
  <c r="MMI9" i="10"/>
  <c r="MMN9" i="10"/>
  <c r="MMS9" i="10"/>
  <c r="MMX9" i="10"/>
  <c r="MNC9" i="10"/>
  <c r="MNH9" i="10"/>
  <c r="MNM9" i="10"/>
  <c r="MNR9" i="10"/>
  <c r="MNW9" i="10"/>
  <c r="MOB9" i="10"/>
  <c r="MOG9" i="10"/>
  <c r="MOL9" i="10"/>
  <c r="MOQ9" i="10"/>
  <c r="MOV9" i="10"/>
  <c r="MPA9" i="10"/>
  <c r="MPF9" i="10"/>
  <c r="MPK9" i="10"/>
  <c r="MPP9" i="10"/>
  <c r="MPU9" i="10"/>
  <c r="MPZ9" i="10"/>
  <c r="MQE9" i="10"/>
  <c r="MQJ9" i="10"/>
  <c r="MQO9" i="10"/>
  <c r="MQT9" i="10"/>
  <c r="MQY9" i="10"/>
  <c r="MRD9" i="10"/>
  <c r="MRI9" i="10"/>
  <c r="MRN9" i="10"/>
  <c r="MRS9" i="10"/>
  <c r="MRX9" i="10"/>
  <c r="MSC9" i="10"/>
  <c r="MSH9" i="10"/>
  <c r="MSM9" i="10"/>
  <c r="MSR9" i="10"/>
  <c r="MSW9" i="10"/>
  <c r="MTB9" i="10"/>
  <c r="MTG9" i="10"/>
  <c r="MTL9" i="10"/>
  <c r="MTQ9" i="10"/>
  <c r="MTV9" i="10"/>
  <c r="MUA9" i="10"/>
  <c r="MUF9" i="10"/>
  <c r="MUK9" i="10"/>
  <c r="MUP9" i="10"/>
  <c r="MUU9" i="10"/>
  <c r="MUZ9" i="10"/>
  <c r="MVE9" i="10"/>
  <c r="MVJ9" i="10"/>
  <c r="MVO9" i="10"/>
  <c r="MVT9" i="10"/>
  <c r="MVY9" i="10"/>
  <c r="MWD9" i="10"/>
  <c r="MWI9" i="10"/>
  <c r="MWN9" i="10"/>
  <c r="MWS9" i="10"/>
  <c r="MWX9" i="10"/>
  <c r="MXC9" i="10"/>
  <c r="MXH9" i="10"/>
  <c r="MXM9" i="10"/>
  <c r="MXR9" i="10"/>
  <c r="MXW9" i="10"/>
  <c r="MYB9" i="10"/>
  <c r="MYG9" i="10"/>
  <c r="MYL9" i="10"/>
  <c r="MYQ9" i="10"/>
  <c r="MYV9" i="10"/>
  <c r="MZA9" i="10"/>
  <c r="MZF9" i="10"/>
  <c r="MZK9" i="10"/>
  <c r="MZP9" i="10"/>
  <c r="MZU9" i="10"/>
  <c r="MZZ9" i="10"/>
  <c r="NAE9" i="10"/>
  <c r="NAJ9" i="10"/>
  <c r="NAO9" i="10"/>
  <c r="NAT9" i="10"/>
  <c r="NAY9" i="10"/>
  <c r="NBD9" i="10"/>
  <c r="NBI9" i="10"/>
  <c r="NBN9" i="10"/>
  <c r="NBS9" i="10"/>
  <c r="NBX9" i="10"/>
  <c r="NCC9" i="10"/>
  <c r="NCH9" i="10"/>
  <c r="NCM9" i="10"/>
  <c r="NCR9" i="10"/>
  <c r="NCW9" i="10"/>
  <c r="NDB9" i="10"/>
  <c r="NDG9" i="10"/>
  <c r="NDL9" i="10"/>
  <c r="NDQ9" i="10"/>
  <c r="NDV9" i="10"/>
  <c r="NEA9" i="10"/>
  <c r="NEF9" i="10"/>
  <c r="NEK9" i="10"/>
  <c r="NEP9" i="10"/>
  <c r="NEU9" i="10"/>
  <c r="NEZ9" i="10"/>
  <c r="NFE9" i="10"/>
  <c r="NFJ9" i="10"/>
  <c r="NFO9" i="10"/>
  <c r="NFT9" i="10"/>
  <c r="NFY9" i="10"/>
  <c r="NGD9" i="10"/>
  <c r="NGI9" i="10"/>
  <c r="NGN9" i="10"/>
  <c r="NGS9" i="10"/>
  <c r="NGX9" i="10"/>
  <c r="NHC9" i="10"/>
  <c r="NHH9" i="10"/>
  <c r="NHM9" i="10"/>
  <c r="NHR9" i="10"/>
  <c r="NHW9" i="10"/>
  <c r="NIB9" i="10"/>
  <c r="NIG9" i="10"/>
  <c r="NIL9" i="10"/>
  <c r="NIQ9" i="10"/>
  <c r="NIV9" i="10"/>
  <c r="NJA9" i="10"/>
  <c r="NJF9" i="10"/>
  <c r="NJK9" i="10"/>
  <c r="NJP9" i="10"/>
  <c r="NJU9" i="10"/>
  <c r="NJZ9" i="10"/>
  <c r="NKE9" i="10"/>
  <c r="NKJ9" i="10"/>
  <c r="NKO9" i="10"/>
  <c r="NKT9" i="10"/>
  <c r="NKY9" i="10"/>
  <c r="NLD9" i="10"/>
  <c r="NLI9" i="10"/>
  <c r="NLN9" i="10"/>
  <c r="NLS9" i="10"/>
  <c r="NLX9" i="10"/>
  <c r="NMC9" i="10"/>
  <c r="NMH9" i="10"/>
  <c r="NMM9" i="10"/>
  <c r="NMR9" i="10"/>
  <c r="NMW9" i="10"/>
  <c r="NNB9" i="10"/>
  <c r="NNG9" i="10"/>
  <c r="NNL9" i="10"/>
  <c r="NNQ9" i="10"/>
  <c r="NNV9" i="10"/>
  <c r="NOA9" i="10"/>
  <c r="NOF9" i="10"/>
  <c r="NOK9" i="10"/>
  <c r="NOP9" i="10"/>
  <c r="NOU9" i="10"/>
  <c r="NOZ9" i="10"/>
  <c r="NPE9" i="10"/>
  <c r="NPJ9" i="10"/>
  <c r="NPO9" i="10"/>
  <c r="NPT9" i="10"/>
  <c r="NPY9" i="10"/>
  <c r="NQD9" i="10"/>
  <c r="NQI9" i="10"/>
  <c r="NQN9" i="10"/>
  <c r="NQS9" i="10"/>
  <c r="NQX9" i="10"/>
  <c r="NRC9" i="10"/>
  <c r="NRH9" i="10"/>
  <c r="NRM9" i="10"/>
  <c r="NRR9" i="10"/>
  <c r="NRW9" i="10"/>
  <c r="NSB9" i="10"/>
  <c r="NSG9" i="10"/>
  <c r="NSL9" i="10"/>
  <c r="NSQ9" i="10"/>
  <c r="NSV9" i="10"/>
  <c r="NTA9" i="10"/>
  <c r="NTF9" i="10"/>
  <c r="NTK9" i="10"/>
  <c r="NTP9" i="10"/>
  <c r="NTU9" i="10"/>
  <c r="NTZ9" i="10"/>
  <c r="NUE9" i="10"/>
  <c r="NUJ9" i="10"/>
  <c r="NUO9" i="10"/>
  <c r="NUT9" i="10"/>
  <c r="NUY9" i="10"/>
  <c r="NVD9" i="10"/>
  <c r="NVI9" i="10"/>
  <c r="NVN9" i="10"/>
  <c r="NVS9" i="10"/>
  <c r="NVX9" i="10"/>
  <c r="NWC9" i="10"/>
  <c r="NWH9" i="10"/>
  <c r="NWM9" i="10"/>
  <c r="NWR9" i="10"/>
  <c r="NWW9" i="10"/>
  <c r="NXB9" i="10"/>
  <c r="NXG9" i="10"/>
  <c r="NXL9" i="10"/>
  <c r="NXQ9" i="10"/>
  <c r="NXV9" i="10"/>
  <c r="NYA9" i="10"/>
  <c r="NYF9" i="10"/>
  <c r="NYK9" i="10"/>
  <c r="NYP9" i="10"/>
  <c r="NYU9" i="10"/>
  <c r="NYZ9" i="10"/>
  <c r="NZE9" i="10"/>
  <c r="NZJ9" i="10"/>
  <c r="NZO9" i="10"/>
  <c r="NZT9" i="10"/>
  <c r="NZY9" i="10"/>
  <c r="OAD9" i="10"/>
  <c r="OAI9" i="10"/>
  <c r="OAN9" i="10"/>
  <c r="OAS9" i="10"/>
  <c r="OAX9" i="10"/>
  <c r="OBC9" i="10"/>
  <c r="OBH9" i="10"/>
  <c r="OBM9" i="10"/>
  <c r="OBR9" i="10"/>
  <c r="OBW9" i="10"/>
  <c r="OCB9" i="10"/>
  <c r="OCG9" i="10"/>
  <c r="OCL9" i="10"/>
  <c r="OCQ9" i="10"/>
  <c r="OCV9" i="10"/>
  <c r="ODA9" i="10"/>
  <c r="ODF9" i="10"/>
  <c r="ODK9" i="10"/>
  <c r="ODP9" i="10"/>
  <c r="ODU9" i="10"/>
  <c r="ODZ9" i="10"/>
  <c r="OEE9" i="10"/>
  <c r="OEJ9" i="10"/>
  <c r="OEO9" i="10"/>
  <c r="OET9" i="10"/>
  <c r="OEY9" i="10"/>
  <c r="OFD9" i="10"/>
  <c r="OFI9" i="10"/>
  <c r="OFN9" i="10"/>
  <c r="OFS9" i="10"/>
  <c r="OFX9" i="10"/>
  <c r="OGC9" i="10"/>
  <c r="OGH9" i="10"/>
  <c r="OGM9" i="10"/>
  <c r="OGR9" i="10"/>
  <c r="OGW9" i="10"/>
  <c r="OHB9" i="10"/>
  <c r="OHG9" i="10"/>
  <c r="OHL9" i="10"/>
  <c r="OHQ9" i="10"/>
  <c r="OHV9" i="10"/>
  <c r="OIA9" i="10"/>
  <c r="OIF9" i="10"/>
  <c r="OIK9" i="10"/>
  <c r="OIP9" i="10"/>
  <c r="OIU9" i="10"/>
  <c r="OIZ9" i="10"/>
  <c r="OJE9" i="10"/>
  <c r="OJJ9" i="10"/>
  <c r="OJO9" i="10"/>
  <c r="OJT9" i="10"/>
  <c r="OJY9" i="10"/>
  <c r="OKD9" i="10"/>
  <c r="OKI9" i="10"/>
  <c r="OKN9" i="10"/>
  <c r="OKS9" i="10"/>
  <c r="OKX9" i="10"/>
  <c r="OLC9" i="10"/>
  <c r="OLH9" i="10"/>
  <c r="OLM9" i="10"/>
  <c r="OLR9" i="10"/>
  <c r="OLW9" i="10"/>
  <c r="OMB9" i="10"/>
  <c r="OMG9" i="10"/>
  <c r="OML9" i="10"/>
  <c r="OMQ9" i="10"/>
  <c r="OMV9" i="10"/>
  <c r="ONA9" i="10"/>
  <c r="ONF9" i="10"/>
  <c r="ONK9" i="10"/>
  <c r="ONP9" i="10"/>
  <c r="ONU9" i="10"/>
  <c r="ONZ9" i="10"/>
  <c r="OOE9" i="10"/>
  <c r="OOJ9" i="10"/>
  <c r="OOO9" i="10"/>
  <c r="OOT9" i="10"/>
  <c r="OOY9" i="10"/>
  <c r="OPD9" i="10"/>
  <c r="OPI9" i="10"/>
  <c r="OPN9" i="10"/>
  <c r="OPS9" i="10"/>
  <c r="OPX9" i="10"/>
  <c r="OQC9" i="10"/>
  <c r="OQH9" i="10"/>
  <c r="OQM9" i="10"/>
  <c r="OQR9" i="10"/>
  <c r="OQW9" i="10"/>
  <c r="ORB9" i="10"/>
  <c r="ORG9" i="10"/>
  <c r="ORL9" i="10"/>
  <c r="ORQ9" i="10"/>
  <c r="ORV9" i="10"/>
  <c r="OSA9" i="10"/>
  <c r="OSF9" i="10"/>
  <c r="OSK9" i="10"/>
  <c r="OSP9" i="10"/>
  <c r="OSU9" i="10"/>
  <c r="OSZ9" i="10"/>
  <c r="OTE9" i="10"/>
  <c r="OTJ9" i="10"/>
  <c r="OTO9" i="10"/>
  <c r="OTT9" i="10"/>
  <c r="OTY9" i="10"/>
  <c r="OUD9" i="10"/>
  <c r="OUI9" i="10"/>
  <c r="OUN9" i="10"/>
  <c r="OUS9" i="10"/>
  <c r="OUX9" i="10"/>
  <c r="OVC9" i="10"/>
  <c r="OVH9" i="10"/>
  <c r="OVM9" i="10"/>
  <c r="OVR9" i="10"/>
  <c r="OVW9" i="10"/>
  <c r="OWB9" i="10"/>
  <c r="OWG9" i="10"/>
  <c r="OWL9" i="10"/>
  <c r="OWQ9" i="10"/>
  <c r="OWV9" i="10"/>
  <c r="OXA9" i="10"/>
  <c r="OXF9" i="10"/>
  <c r="OXK9" i="10"/>
  <c r="OXP9" i="10"/>
  <c r="OXU9" i="10"/>
  <c r="OXZ9" i="10"/>
  <c r="OYE9" i="10"/>
  <c r="OYJ9" i="10"/>
  <c r="OYO9" i="10"/>
  <c r="OYT9" i="10"/>
  <c r="OYY9" i="10"/>
  <c r="OZD9" i="10"/>
  <c r="OZI9" i="10"/>
  <c r="OZN9" i="10"/>
  <c r="OZS9" i="10"/>
  <c r="OZX9" i="10"/>
  <c r="PAC9" i="10"/>
  <c r="PAH9" i="10"/>
  <c r="PAM9" i="10"/>
  <c r="PAR9" i="10"/>
  <c r="PAW9" i="10"/>
  <c r="PBB9" i="10"/>
  <c r="PBG9" i="10"/>
  <c r="PBL9" i="10"/>
  <c r="PBQ9" i="10"/>
  <c r="PBV9" i="10"/>
  <c r="PCA9" i="10"/>
  <c r="PCF9" i="10"/>
  <c r="PCK9" i="10"/>
  <c r="PCP9" i="10"/>
  <c r="PCU9" i="10"/>
  <c r="PCZ9" i="10"/>
  <c r="PDE9" i="10"/>
  <c r="PDJ9" i="10"/>
  <c r="PDO9" i="10"/>
  <c r="PDT9" i="10"/>
  <c r="PDY9" i="10"/>
  <c r="PED9" i="10"/>
  <c r="PEI9" i="10"/>
  <c r="PEN9" i="10"/>
  <c r="PES9" i="10"/>
  <c r="PEX9" i="10"/>
  <c r="PFC9" i="10"/>
  <c r="PFH9" i="10"/>
  <c r="PFM9" i="10"/>
  <c r="PFR9" i="10"/>
  <c r="PFW9" i="10"/>
  <c r="PGB9" i="10"/>
  <c r="PGG9" i="10"/>
  <c r="PGL9" i="10"/>
  <c r="PGQ9" i="10"/>
  <c r="PGV9" i="10"/>
  <c r="PHA9" i="10"/>
  <c r="PHF9" i="10"/>
  <c r="PHK9" i="10"/>
  <c r="PHP9" i="10"/>
  <c r="PHU9" i="10"/>
  <c r="PHZ9" i="10"/>
  <c r="PIE9" i="10"/>
  <c r="PIJ9" i="10"/>
  <c r="PIO9" i="10"/>
  <c r="PIT9" i="10"/>
  <c r="PIY9" i="10"/>
  <c r="PJD9" i="10"/>
  <c r="PJI9" i="10"/>
  <c r="PJN9" i="10"/>
  <c r="PJS9" i="10"/>
  <c r="PJX9" i="10"/>
  <c r="PKC9" i="10"/>
  <c r="PKH9" i="10"/>
  <c r="PKM9" i="10"/>
  <c r="PKR9" i="10"/>
  <c r="PKW9" i="10"/>
  <c r="PLB9" i="10"/>
  <c r="PLG9" i="10"/>
  <c r="PLL9" i="10"/>
  <c r="PLQ9" i="10"/>
  <c r="PLV9" i="10"/>
  <c r="PMA9" i="10"/>
  <c r="PMF9" i="10"/>
  <c r="PMK9" i="10"/>
  <c r="PMP9" i="10"/>
  <c r="PMU9" i="10"/>
  <c r="PMZ9" i="10"/>
  <c r="PNE9" i="10"/>
  <c r="PNJ9" i="10"/>
  <c r="PNO9" i="10"/>
  <c r="PNT9" i="10"/>
  <c r="PNY9" i="10"/>
  <c r="POD9" i="10"/>
  <c r="POI9" i="10"/>
  <c r="PON9" i="10"/>
  <c r="POS9" i="10"/>
  <c r="POX9" i="10"/>
  <c r="PPC9" i="10"/>
  <c r="PPH9" i="10"/>
  <c r="PPM9" i="10"/>
  <c r="PPR9" i="10"/>
  <c r="PPW9" i="10"/>
  <c r="PQB9" i="10"/>
  <c r="PQG9" i="10"/>
  <c r="PQL9" i="10"/>
  <c r="PQQ9" i="10"/>
  <c r="PQV9" i="10"/>
  <c r="PRA9" i="10"/>
  <c r="PRF9" i="10"/>
  <c r="PRK9" i="10"/>
  <c r="PRP9" i="10"/>
  <c r="PRU9" i="10"/>
  <c r="PRZ9" i="10"/>
  <c r="PSE9" i="10"/>
  <c r="PSJ9" i="10"/>
  <c r="PSO9" i="10"/>
  <c r="PST9" i="10"/>
  <c r="PSY9" i="10"/>
  <c r="PTD9" i="10"/>
  <c r="PTI9" i="10"/>
  <c r="PTN9" i="10"/>
  <c r="PTS9" i="10"/>
  <c r="PTX9" i="10"/>
  <c r="PUC9" i="10"/>
  <c r="PUH9" i="10"/>
  <c r="PUM9" i="10"/>
  <c r="PUR9" i="10"/>
  <c r="PUW9" i="10"/>
  <c r="PVB9" i="10"/>
  <c r="PVG9" i="10"/>
  <c r="PVL9" i="10"/>
  <c r="PVQ9" i="10"/>
  <c r="PVV9" i="10"/>
  <c r="PWA9" i="10"/>
  <c r="PWF9" i="10"/>
  <c r="PWK9" i="10"/>
  <c r="PWP9" i="10"/>
  <c r="PWU9" i="10"/>
  <c r="PWZ9" i="10"/>
  <c r="PXE9" i="10"/>
  <c r="PXJ9" i="10"/>
  <c r="PXO9" i="10"/>
  <c r="PXT9" i="10"/>
  <c r="PXY9" i="10"/>
  <c r="PYD9" i="10"/>
  <c r="PYI9" i="10"/>
  <c r="PYN9" i="10"/>
  <c r="PYS9" i="10"/>
  <c r="PYX9" i="10"/>
  <c r="PZC9" i="10"/>
  <c r="PZH9" i="10"/>
  <c r="PZM9" i="10"/>
  <c r="PZR9" i="10"/>
  <c r="PZW9" i="10"/>
  <c r="QAB9" i="10"/>
  <c r="QAG9" i="10"/>
  <c r="QAL9" i="10"/>
  <c r="QAQ9" i="10"/>
  <c r="QAV9" i="10"/>
  <c r="QBA9" i="10"/>
  <c r="QBF9" i="10"/>
  <c r="QBK9" i="10"/>
  <c r="QBP9" i="10"/>
  <c r="QBU9" i="10"/>
  <c r="QBZ9" i="10"/>
  <c r="QCE9" i="10"/>
  <c r="QCJ9" i="10"/>
  <c r="QCO9" i="10"/>
  <c r="QCT9" i="10"/>
  <c r="QCY9" i="10"/>
  <c r="QDD9" i="10"/>
  <c r="QDI9" i="10"/>
  <c r="QDN9" i="10"/>
  <c r="QDS9" i="10"/>
  <c r="QDX9" i="10"/>
  <c r="QEC9" i="10"/>
  <c r="QEH9" i="10"/>
  <c r="QEM9" i="10"/>
  <c r="QER9" i="10"/>
  <c r="QEW9" i="10"/>
  <c r="QFB9" i="10"/>
  <c r="QFG9" i="10"/>
  <c r="QFL9" i="10"/>
  <c r="QFQ9" i="10"/>
  <c r="QFV9" i="10"/>
  <c r="QGA9" i="10"/>
  <c r="QGF9" i="10"/>
  <c r="QGK9" i="10"/>
  <c r="QGP9" i="10"/>
  <c r="QGU9" i="10"/>
  <c r="QGZ9" i="10"/>
  <c r="QHE9" i="10"/>
  <c r="QHJ9" i="10"/>
  <c r="QHO9" i="10"/>
  <c r="QHT9" i="10"/>
  <c r="QHY9" i="10"/>
  <c r="QID9" i="10"/>
  <c r="QII9" i="10"/>
  <c r="QIN9" i="10"/>
  <c r="QIS9" i="10"/>
  <c r="QIX9" i="10"/>
  <c r="QJC9" i="10"/>
  <c r="QJH9" i="10"/>
  <c r="QJM9" i="10"/>
  <c r="QJR9" i="10"/>
  <c r="QJW9" i="10"/>
  <c r="QKB9" i="10"/>
  <c r="QKG9" i="10"/>
  <c r="QKL9" i="10"/>
  <c r="QKQ9" i="10"/>
  <c r="QKV9" i="10"/>
  <c r="QLA9" i="10"/>
  <c r="QLF9" i="10"/>
  <c r="QLK9" i="10"/>
  <c r="QLP9" i="10"/>
  <c r="QLU9" i="10"/>
  <c r="QLZ9" i="10"/>
  <c r="QME9" i="10"/>
  <c r="QMJ9" i="10"/>
  <c r="QMO9" i="10"/>
  <c r="QMT9" i="10"/>
  <c r="QMY9" i="10"/>
  <c r="QND9" i="10"/>
  <c r="QNI9" i="10"/>
  <c r="QNN9" i="10"/>
  <c r="QNS9" i="10"/>
  <c r="QNX9" i="10"/>
  <c r="QOC9" i="10"/>
  <c r="QOH9" i="10"/>
  <c r="QOM9" i="10"/>
  <c r="QOR9" i="10"/>
  <c r="QOW9" i="10"/>
  <c r="QPB9" i="10"/>
  <c r="QPG9" i="10"/>
  <c r="QPL9" i="10"/>
  <c r="QPQ9" i="10"/>
  <c r="QPV9" i="10"/>
  <c r="QQA9" i="10"/>
  <c r="QQF9" i="10"/>
  <c r="QQK9" i="10"/>
  <c r="QQP9" i="10"/>
  <c r="QQU9" i="10"/>
  <c r="QQZ9" i="10"/>
  <c r="QRE9" i="10"/>
  <c r="QRJ9" i="10"/>
  <c r="QRO9" i="10"/>
  <c r="QRT9" i="10"/>
  <c r="QRY9" i="10"/>
  <c r="QSD9" i="10"/>
  <c r="QSI9" i="10"/>
  <c r="QSN9" i="10"/>
  <c r="QSS9" i="10"/>
  <c r="QSX9" i="10"/>
  <c r="QTC9" i="10"/>
  <c r="QTH9" i="10"/>
  <c r="QTM9" i="10"/>
  <c r="QTR9" i="10"/>
  <c r="QTW9" i="10"/>
  <c r="QUB9" i="10"/>
  <c r="QUG9" i="10"/>
  <c r="QUL9" i="10"/>
  <c r="QUQ9" i="10"/>
  <c r="QUV9" i="10"/>
  <c r="QVA9" i="10"/>
  <c r="QVF9" i="10"/>
  <c r="QVK9" i="10"/>
  <c r="QVP9" i="10"/>
  <c r="QVU9" i="10"/>
  <c r="QVZ9" i="10"/>
  <c r="QWE9" i="10"/>
  <c r="QWJ9" i="10"/>
  <c r="QWO9" i="10"/>
  <c r="QWT9" i="10"/>
  <c r="QWY9" i="10"/>
  <c r="QXD9" i="10"/>
  <c r="QXI9" i="10"/>
  <c r="QXN9" i="10"/>
  <c r="QXS9" i="10"/>
  <c r="QXX9" i="10"/>
  <c r="QYC9" i="10"/>
  <c r="QYH9" i="10"/>
  <c r="QYM9" i="10"/>
  <c r="QYR9" i="10"/>
  <c r="QYW9" i="10"/>
  <c r="QZB9" i="10"/>
  <c r="QZG9" i="10"/>
  <c r="QZL9" i="10"/>
  <c r="QZQ9" i="10"/>
  <c r="QZV9" i="10"/>
  <c r="RAA9" i="10"/>
  <c r="RAF9" i="10"/>
  <c r="RAK9" i="10"/>
  <c r="RAP9" i="10"/>
  <c r="RAU9" i="10"/>
  <c r="RAZ9" i="10"/>
  <c r="RBE9" i="10"/>
  <c r="RBJ9" i="10"/>
  <c r="RBO9" i="10"/>
  <c r="RBT9" i="10"/>
  <c r="RBY9" i="10"/>
  <c r="RCD9" i="10"/>
  <c r="RCI9" i="10"/>
  <c r="RCN9" i="10"/>
  <c r="RCS9" i="10"/>
  <c r="RCX9" i="10"/>
  <c r="RDC9" i="10"/>
  <c r="RDH9" i="10"/>
  <c r="RDM9" i="10"/>
  <c r="RDR9" i="10"/>
  <c r="RDW9" i="10"/>
  <c r="REB9" i="10"/>
  <c r="REG9" i="10"/>
  <c r="REL9" i="10"/>
  <c r="REQ9" i="10"/>
  <c r="REV9" i="10"/>
  <c r="RFA9" i="10"/>
  <c r="RFF9" i="10"/>
  <c r="RFK9" i="10"/>
  <c r="RFP9" i="10"/>
  <c r="RFU9" i="10"/>
  <c r="RFZ9" i="10"/>
  <c r="RGE9" i="10"/>
  <c r="RGJ9" i="10"/>
  <c r="RGO9" i="10"/>
  <c r="RGT9" i="10"/>
  <c r="RGY9" i="10"/>
  <c r="RHD9" i="10"/>
  <c r="RHI9" i="10"/>
  <c r="RHN9" i="10"/>
  <c r="RHS9" i="10"/>
  <c r="RHX9" i="10"/>
  <c r="RIC9" i="10"/>
  <c r="RIH9" i="10"/>
  <c r="RIM9" i="10"/>
  <c r="RIR9" i="10"/>
  <c r="RIW9" i="10"/>
  <c r="RJB9" i="10"/>
  <c r="RJG9" i="10"/>
  <c r="RJL9" i="10"/>
  <c r="RJQ9" i="10"/>
  <c r="RJV9" i="10"/>
  <c r="RKA9" i="10"/>
  <c r="RKF9" i="10"/>
  <c r="RKK9" i="10"/>
  <c r="RKP9" i="10"/>
  <c r="RKU9" i="10"/>
  <c r="RKZ9" i="10"/>
  <c r="RLE9" i="10"/>
  <c r="RLJ9" i="10"/>
  <c r="RLO9" i="10"/>
  <c r="RLT9" i="10"/>
  <c r="RLY9" i="10"/>
  <c r="RMD9" i="10"/>
  <c r="RMI9" i="10"/>
  <c r="RMN9" i="10"/>
  <c r="RMS9" i="10"/>
  <c r="RMX9" i="10"/>
  <c r="RNC9" i="10"/>
  <c r="RNH9" i="10"/>
  <c r="RNM9" i="10"/>
  <c r="RNR9" i="10"/>
  <c r="RNW9" i="10"/>
  <c r="ROB9" i="10"/>
  <c r="ROG9" i="10"/>
  <c r="ROL9" i="10"/>
  <c r="ROQ9" i="10"/>
  <c r="ROV9" i="10"/>
  <c r="RPA9" i="10"/>
  <c r="RPF9" i="10"/>
  <c r="RPK9" i="10"/>
  <c r="RPP9" i="10"/>
  <c r="RPU9" i="10"/>
  <c r="RPZ9" i="10"/>
  <c r="RQE9" i="10"/>
  <c r="RQJ9" i="10"/>
  <c r="RQO9" i="10"/>
  <c r="RQT9" i="10"/>
  <c r="RQY9" i="10"/>
  <c r="RRD9" i="10"/>
  <c r="RRI9" i="10"/>
  <c r="RRN9" i="10"/>
  <c r="RRS9" i="10"/>
  <c r="RRX9" i="10"/>
  <c r="RSC9" i="10"/>
  <c r="RSH9" i="10"/>
  <c r="RSM9" i="10"/>
  <c r="RSR9" i="10"/>
  <c r="RSW9" i="10"/>
  <c r="RTB9" i="10"/>
  <c r="RTG9" i="10"/>
  <c r="RTL9" i="10"/>
  <c r="RTQ9" i="10"/>
  <c r="RTV9" i="10"/>
  <c r="RUA9" i="10"/>
  <c r="RUF9" i="10"/>
  <c r="RUK9" i="10"/>
  <c r="RUP9" i="10"/>
  <c r="RUU9" i="10"/>
  <c r="RUZ9" i="10"/>
  <c r="RVE9" i="10"/>
  <c r="RVJ9" i="10"/>
  <c r="RVO9" i="10"/>
  <c r="RVT9" i="10"/>
  <c r="RVY9" i="10"/>
  <c r="RWD9" i="10"/>
  <c r="RWI9" i="10"/>
  <c r="RWN9" i="10"/>
  <c r="RWS9" i="10"/>
  <c r="RWX9" i="10"/>
  <c r="RXC9" i="10"/>
  <c r="RXH9" i="10"/>
  <c r="RXM9" i="10"/>
  <c r="RXR9" i="10"/>
  <c r="RXW9" i="10"/>
  <c r="RYB9" i="10"/>
  <c r="RYG9" i="10"/>
  <c r="RYL9" i="10"/>
  <c r="RYQ9" i="10"/>
  <c r="RYV9" i="10"/>
  <c r="RZA9" i="10"/>
  <c r="RZF9" i="10"/>
  <c r="RZK9" i="10"/>
  <c r="RZP9" i="10"/>
  <c r="RZU9" i="10"/>
  <c r="RZZ9" i="10"/>
  <c r="SAE9" i="10"/>
  <c r="SAJ9" i="10"/>
  <c r="SAO9" i="10"/>
  <c r="SAT9" i="10"/>
  <c r="SAY9" i="10"/>
  <c r="SBD9" i="10"/>
  <c r="SBI9" i="10"/>
  <c r="SBN9" i="10"/>
  <c r="SBS9" i="10"/>
  <c r="SBX9" i="10"/>
  <c r="SCC9" i="10"/>
  <c r="SCH9" i="10"/>
  <c r="SCM9" i="10"/>
  <c r="SCR9" i="10"/>
  <c r="SCW9" i="10"/>
  <c r="SDB9" i="10"/>
  <c r="SDG9" i="10"/>
  <c r="SDL9" i="10"/>
  <c r="SDQ9" i="10"/>
  <c r="SDV9" i="10"/>
  <c r="SEA9" i="10"/>
  <c r="SEF9" i="10"/>
  <c r="SEK9" i="10"/>
  <c r="SEP9" i="10"/>
  <c r="SEU9" i="10"/>
  <c r="SEZ9" i="10"/>
  <c r="SFE9" i="10"/>
  <c r="SFJ9" i="10"/>
  <c r="SFO9" i="10"/>
  <c r="SFT9" i="10"/>
  <c r="SFY9" i="10"/>
  <c r="SGD9" i="10"/>
  <c r="SGI9" i="10"/>
  <c r="SGN9" i="10"/>
  <c r="SGS9" i="10"/>
  <c r="SGX9" i="10"/>
  <c r="SHC9" i="10"/>
  <c r="SHH9" i="10"/>
  <c r="SHM9" i="10"/>
  <c r="SHR9" i="10"/>
  <c r="SHW9" i="10"/>
  <c r="SIB9" i="10"/>
  <c r="SIG9" i="10"/>
  <c r="SIL9" i="10"/>
  <c r="SIQ9" i="10"/>
  <c r="SIV9" i="10"/>
  <c r="SJA9" i="10"/>
  <c r="SJF9" i="10"/>
  <c r="SJK9" i="10"/>
  <c r="SJP9" i="10"/>
  <c r="SJU9" i="10"/>
  <c r="SJZ9" i="10"/>
  <c r="SKE9" i="10"/>
  <c r="SKJ9" i="10"/>
  <c r="SKO9" i="10"/>
  <c r="SKT9" i="10"/>
  <c r="SKY9" i="10"/>
  <c r="SLD9" i="10"/>
  <c r="SLI9" i="10"/>
  <c r="SLN9" i="10"/>
  <c r="SLS9" i="10"/>
  <c r="SLX9" i="10"/>
  <c r="SMC9" i="10"/>
  <c r="SMH9" i="10"/>
  <c r="SMM9" i="10"/>
  <c r="SMR9" i="10"/>
  <c r="SMW9" i="10"/>
  <c r="SNB9" i="10"/>
  <c r="SNG9" i="10"/>
  <c r="SNL9" i="10"/>
  <c r="SNQ9" i="10"/>
  <c r="SNV9" i="10"/>
  <c r="SOA9" i="10"/>
  <c r="SOF9" i="10"/>
  <c r="SOK9" i="10"/>
  <c r="SOP9" i="10"/>
  <c r="SOU9" i="10"/>
  <c r="SOZ9" i="10"/>
  <c r="SPE9" i="10"/>
  <c r="SPJ9" i="10"/>
  <c r="SPO9" i="10"/>
  <c r="SPT9" i="10"/>
  <c r="SPY9" i="10"/>
  <c r="SQD9" i="10"/>
  <c r="SQI9" i="10"/>
  <c r="SQN9" i="10"/>
  <c r="SQS9" i="10"/>
  <c r="SQX9" i="10"/>
  <c r="SRC9" i="10"/>
  <c r="SRH9" i="10"/>
  <c r="SRM9" i="10"/>
  <c r="SRR9" i="10"/>
  <c r="SRW9" i="10"/>
  <c r="SSB9" i="10"/>
  <c r="SSG9" i="10"/>
  <c r="SSL9" i="10"/>
  <c r="SSQ9" i="10"/>
  <c r="SSV9" i="10"/>
  <c r="STA9" i="10"/>
  <c r="STF9" i="10"/>
  <c r="STK9" i="10"/>
  <c r="STP9" i="10"/>
  <c r="STU9" i="10"/>
  <c r="STZ9" i="10"/>
  <c r="SUE9" i="10"/>
  <c r="SUJ9" i="10"/>
  <c r="SUO9" i="10"/>
  <c r="SUT9" i="10"/>
  <c r="SUY9" i="10"/>
  <c r="SVD9" i="10"/>
  <c r="SVI9" i="10"/>
  <c r="SVN9" i="10"/>
  <c r="SVS9" i="10"/>
  <c r="SVX9" i="10"/>
  <c r="SWC9" i="10"/>
  <c r="SWH9" i="10"/>
  <c r="SWM9" i="10"/>
  <c r="SWR9" i="10"/>
  <c r="SWW9" i="10"/>
  <c r="SXB9" i="10"/>
  <c r="SXG9" i="10"/>
  <c r="SXL9" i="10"/>
  <c r="SXQ9" i="10"/>
  <c r="SXV9" i="10"/>
  <c r="SYA9" i="10"/>
  <c r="SYF9" i="10"/>
  <c r="SYK9" i="10"/>
  <c r="SYP9" i="10"/>
  <c r="SYU9" i="10"/>
  <c r="SYZ9" i="10"/>
  <c r="SZE9" i="10"/>
  <c r="SZJ9" i="10"/>
  <c r="SZO9" i="10"/>
  <c r="SZT9" i="10"/>
  <c r="SZY9" i="10"/>
  <c r="TAD9" i="10"/>
  <c r="TAI9" i="10"/>
  <c r="TAN9" i="10"/>
  <c r="TAS9" i="10"/>
  <c r="TAX9" i="10"/>
  <c r="TBC9" i="10"/>
  <c r="TBH9" i="10"/>
  <c r="TBM9" i="10"/>
  <c r="TBR9" i="10"/>
  <c r="TBW9" i="10"/>
  <c r="TCB9" i="10"/>
  <c r="TCG9" i="10"/>
  <c r="TCL9" i="10"/>
  <c r="TCQ9" i="10"/>
  <c r="TCV9" i="10"/>
  <c r="TDA9" i="10"/>
  <c r="TDF9" i="10"/>
  <c r="TDK9" i="10"/>
  <c r="TDP9" i="10"/>
  <c r="TDU9" i="10"/>
  <c r="TDZ9" i="10"/>
  <c r="TEE9" i="10"/>
  <c r="TEJ9" i="10"/>
  <c r="TEO9" i="10"/>
  <c r="TET9" i="10"/>
  <c r="TEY9" i="10"/>
  <c r="TFD9" i="10"/>
  <c r="TFI9" i="10"/>
  <c r="TFN9" i="10"/>
  <c r="TFS9" i="10"/>
  <c r="TFX9" i="10"/>
  <c r="TGC9" i="10"/>
  <c r="TGH9" i="10"/>
  <c r="TGM9" i="10"/>
  <c r="TGR9" i="10"/>
  <c r="TGW9" i="10"/>
  <c r="THB9" i="10"/>
  <c r="THG9" i="10"/>
  <c r="THL9" i="10"/>
  <c r="THQ9" i="10"/>
  <c r="THV9" i="10"/>
  <c r="TIA9" i="10"/>
  <c r="TIF9" i="10"/>
  <c r="TIK9" i="10"/>
  <c r="TIP9" i="10"/>
  <c r="TIU9" i="10"/>
  <c r="TIZ9" i="10"/>
  <c r="TJE9" i="10"/>
  <c r="TJJ9" i="10"/>
  <c r="TJO9" i="10"/>
  <c r="TJT9" i="10"/>
  <c r="TJY9" i="10"/>
  <c r="TKD9" i="10"/>
  <c r="TKI9" i="10"/>
  <c r="TKN9" i="10"/>
  <c r="TKS9" i="10"/>
  <c r="TKX9" i="10"/>
  <c r="TLC9" i="10"/>
  <c r="TLH9" i="10"/>
  <c r="TLM9" i="10"/>
  <c r="TLR9" i="10"/>
  <c r="TLW9" i="10"/>
  <c r="TMB9" i="10"/>
  <c r="TMG9" i="10"/>
  <c r="TML9" i="10"/>
  <c r="TMQ9" i="10"/>
  <c r="TMV9" i="10"/>
  <c r="TNA9" i="10"/>
  <c r="TNF9" i="10"/>
  <c r="TNK9" i="10"/>
  <c r="TNP9" i="10"/>
  <c r="TNU9" i="10"/>
  <c r="TNZ9" i="10"/>
  <c r="TOE9" i="10"/>
  <c r="TOJ9" i="10"/>
  <c r="TOO9" i="10"/>
  <c r="TOT9" i="10"/>
  <c r="TOY9" i="10"/>
  <c r="TPD9" i="10"/>
  <c r="TPI9" i="10"/>
  <c r="TPN9" i="10"/>
  <c r="TPS9" i="10"/>
  <c r="TPX9" i="10"/>
  <c r="TQC9" i="10"/>
  <c r="TQH9" i="10"/>
  <c r="TQM9" i="10"/>
  <c r="TQR9" i="10"/>
  <c r="TQW9" i="10"/>
  <c r="TRB9" i="10"/>
  <c r="TRG9" i="10"/>
  <c r="TRL9" i="10"/>
  <c r="TRQ9" i="10"/>
  <c r="TRV9" i="10"/>
  <c r="TSA9" i="10"/>
  <c r="TSF9" i="10"/>
  <c r="TSK9" i="10"/>
  <c r="TSP9" i="10"/>
  <c r="TSU9" i="10"/>
  <c r="TSZ9" i="10"/>
  <c r="TTE9" i="10"/>
  <c r="TTJ9" i="10"/>
  <c r="TTO9" i="10"/>
  <c r="TTT9" i="10"/>
  <c r="TTY9" i="10"/>
  <c r="TUD9" i="10"/>
  <c r="TUI9" i="10"/>
  <c r="TUN9" i="10"/>
  <c r="TUS9" i="10"/>
  <c r="TUX9" i="10"/>
  <c r="TVC9" i="10"/>
  <c r="TVH9" i="10"/>
  <c r="TVM9" i="10"/>
  <c r="TVR9" i="10"/>
  <c r="TVW9" i="10"/>
  <c r="TWB9" i="10"/>
  <c r="TWG9" i="10"/>
  <c r="TWL9" i="10"/>
  <c r="TWQ9" i="10"/>
  <c r="TWV9" i="10"/>
  <c r="TXA9" i="10"/>
  <c r="TXF9" i="10"/>
  <c r="TXK9" i="10"/>
  <c r="TXP9" i="10"/>
  <c r="TXU9" i="10"/>
  <c r="TXZ9" i="10"/>
  <c r="TYE9" i="10"/>
  <c r="TYJ9" i="10"/>
  <c r="TYO9" i="10"/>
  <c r="TYT9" i="10"/>
  <c r="TYY9" i="10"/>
  <c r="TZD9" i="10"/>
  <c r="TZI9" i="10"/>
  <c r="TZN9" i="10"/>
  <c r="TZS9" i="10"/>
  <c r="TZX9" i="10"/>
  <c r="UAC9" i="10"/>
  <c r="UAH9" i="10"/>
  <c r="UAM9" i="10"/>
  <c r="UAR9" i="10"/>
  <c r="UAW9" i="10"/>
  <c r="UBB9" i="10"/>
  <c r="UBG9" i="10"/>
  <c r="UBL9" i="10"/>
  <c r="UBQ9" i="10"/>
  <c r="UBV9" i="10"/>
  <c r="UCA9" i="10"/>
  <c r="UCF9" i="10"/>
  <c r="UCK9" i="10"/>
  <c r="UCP9" i="10"/>
  <c r="UCU9" i="10"/>
  <c r="UCZ9" i="10"/>
  <c r="UDE9" i="10"/>
  <c r="UDJ9" i="10"/>
  <c r="UDO9" i="10"/>
  <c r="UDT9" i="10"/>
  <c r="UDY9" i="10"/>
  <c r="UED9" i="10"/>
  <c r="UEI9" i="10"/>
  <c r="UEN9" i="10"/>
  <c r="UES9" i="10"/>
  <c r="UEX9" i="10"/>
  <c r="UFC9" i="10"/>
  <c r="UFH9" i="10"/>
  <c r="UFM9" i="10"/>
  <c r="UFR9" i="10"/>
  <c r="UFW9" i="10"/>
  <c r="UGB9" i="10"/>
  <c r="UGG9" i="10"/>
  <c r="UGL9" i="10"/>
  <c r="UGQ9" i="10"/>
  <c r="UGV9" i="10"/>
  <c r="UHA9" i="10"/>
  <c r="UHF9" i="10"/>
  <c r="UHK9" i="10"/>
  <c r="UHP9" i="10"/>
  <c r="UHU9" i="10"/>
  <c r="UHZ9" i="10"/>
  <c r="UIE9" i="10"/>
  <c r="UIJ9" i="10"/>
  <c r="UIO9" i="10"/>
  <c r="UIT9" i="10"/>
  <c r="UIY9" i="10"/>
  <c r="UJD9" i="10"/>
  <c r="UJI9" i="10"/>
  <c r="UJN9" i="10"/>
  <c r="UJS9" i="10"/>
  <c r="UJX9" i="10"/>
  <c r="UKC9" i="10"/>
  <c r="UKH9" i="10"/>
  <c r="UKM9" i="10"/>
  <c r="UKR9" i="10"/>
  <c r="UKW9" i="10"/>
  <c r="ULB9" i="10"/>
  <c r="ULG9" i="10"/>
  <c r="ULL9" i="10"/>
  <c r="ULQ9" i="10"/>
  <c r="ULV9" i="10"/>
  <c r="UMA9" i="10"/>
  <c r="UMF9" i="10"/>
  <c r="UMK9" i="10"/>
  <c r="UMP9" i="10"/>
  <c r="UMU9" i="10"/>
  <c r="UMZ9" i="10"/>
  <c r="UNE9" i="10"/>
  <c r="UNJ9" i="10"/>
  <c r="UNO9" i="10"/>
  <c r="UNT9" i="10"/>
  <c r="UNY9" i="10"/>
  <c r="UOD9" i="10"/>
  <c r="UOI9" i="10"/>
  <c r="UON9" i="10"/>
  <c r="UOS9" i="10"/>
  <c r="UOX9" i="10"/>
  <c r="UPC9" i="10"/>
  <c r="UPH9" i="10"/>
  <c r="UPM9" i="10"/>
  <c r="UPR9" i="10"/>
  <c r="UPW9" i="10"/>
  <c r="UQB9" i="10"/>
  <c r="UQG9" i="10"/>
  <c r="UQL9" i="10"/>
  <c r="UQQ9" i="10"/>
  <c r="UQV9" i="10"/>
  <c r="URA9" i="10"/>
  <c r="URF9" i="10"/>
  <c r="URK9" i="10"/>
  <c r="URP9" i="10"/>
  <c r="URU9" i="10"/>
  <c r="URZ9" i="10"/>
  <c r="USE9" i="10"/>
  <c r="USJ9" i="10"/>
  <c r="USO9" i="10"/>
  <c r="UST9" i="10"/>
  <c r="USY9" i="10"/>
  <c r="UTD9" i="10"/>
  <c r="UTI9" i="10"/>
  <c r="UTN9" i="10"/>
  <c r="UTS9" i="10"/>
  <c r="UTX9" i="10"/>
  <c r="UUC9" i="10"/>
  <c r="UUH9" i="10"/>
  <c r="UUM9" i="10"/>
  <c r="UUR9" i="10"/>
  <c r="UUW9" i="10"/>
  <c r="UVB9" i="10"/>
  <c r="UVG9" i="10"/>
  <c r="UVL9" i="10"/>
  <c r="UVQ9" i="10"/>
  <c r="UVV9" i="10"/>
  <c r="UWA9" i="10"/>
  <c r="UWF9" i="10"/>
  <c r="UWK9" i="10"/>
  <c r="UWP9" i="10"/>
  <c r="UWU9" i="10"/>
  <c r="UWZ9" i="10"/>
  <c r="UXE9" i="10"/>
  <c r="UXJ9" i="10"/>
  <c r="UXO9" i="10"/>
  <c r="UXT9" i="10"/>
  <c r="UXY9" i="10"/>
  <c r="UYD9" i="10"/>
  <c r="UYI9" i="10"/>
  <c r="UYN9" i="10"/>
  <c r="UYS9" i="10"/>
  <c r="UYX9" i="10"/>
  <c r="UZC9" i="10"/>
  <c r="UZH9" i="10"/>
  <c r="UZM9" i="10"/>
  <c r="UZR9" i="10"/>
  <c r="UZW9" i="10"/>
  <c r="VAB9" i="10"/>
  <c r="VAG9" i="10"/>
  <c r="VAL9" i="10"/>
  <c r="VAQ9" i="10"/>
  <c r="VAV9" i="10"/>
  <c r="VBA9" i="10"/>
  <c r="VBF9" i="10"/>
  <c r="VBK9" i="10"/>
  <c r="VBP9" i="10"/>
  <c r="VBU9" i="10"/>
  <c r="VBZ9" i="10"/>
  <c r="VCE9" i="10"/>
  <c r="VCJ9" i="10"/>
  <c r="VCO9" i="10"/>
  <c r="VCT9" i="10"/>
  <c r="VCY9" i="10"/>
  <c r="VDD9" i="10"/>
  <c r="VDI9" i="10"/>
  <c r="VDN9" i="10"/>
  <c r="VDS9" i="10"/>
  <c r="VDX9" i="10"/>
  <c r="VEC9" i="10"/>
  <c r="VEH9" i="10"/>
  <c r="VEM9" i="10"/>
  <c r="VER9" i="10"/>
  <c r="VEW9" i="10"/>
  <c r="VFB9" i="10"/>
  <c r="VFG9" i="10"/>
  <c r="VFL9" i="10"/>
  <c r="VFQ9" i="10"/>
  <c r="VFV9" i="10"/>
  <c r="VGA9" i="10"/>
  <c r="VGF9" i="10"/>
  <c r="VGK9" i="10"/>
  <c r="VGP9" i="10"/>
  <c r="VGU9" i="10"/>
  <c r="VGZ9" i="10"/>
  <c r="VHE9" i="10"/>
  <c r="VHJ9" i="10"/>
  <c r="VHO9" i="10"/>
  <c r="VHT9" i="10"/>
  <c r="VHY9" i="10"/>
  <c r="VID9" i="10"/>
  <c r="VII9" i="10"/>
  <c r="VIN9" i="10"/>
  <c r="VIS9" i="10"/>
  <c r="VIX9" i="10"/>
  <c r="VJC9" i="10"/>
  <c r="VJH9" i="10"/>
  <c r="VJM9" i="10"/>
  <c r="VJR9" i="10"/>
  <c r="VJW9" i="10"/>
  <c r="VKB9" i="10"/>
  <c r="VKG9" i="10"/>
  <c r="VKL9" i="10"/>
  <c r="VKQ9" i="10"/>
  <c r="VKV9" i="10"/>
  <c r="VLA9" i="10"/>
  <c r="VLF9" i="10"/>
  <c r="VLK9" i="10"/>
  <c r="VLP9" i="10"/>
  <c r="VLU9" i="10"/>
  <c r="VLZ9" i="10"/>
  <c r="VME9" i="10"/>
  <c r="VMJ9" i="10"/>
  <c r="VMO9" i="10"/>
  <c r="VMT9" i="10"/>
  <c r="VMY9" i="10"/>
  <c r="VND9" i="10"/>
  <c r="VNI9" i="10"/>
  <c r="VNN9" i="10"/>
  <c r="VNS9" i="10"/>
  <c r="VNX9" i="10"/>
  <c r="VOC9" i="10"/>
  <c r="VOH9" i="10"/>
  <c r="VOM9" i="10"/>
  <c r="VOR9" i="10"/>
  <c r="VOW9" i="10"/>
  <c r="VPB9" i="10"/>
  <c r="VPG9" i="10"/>
  <c r="VPL9" i="10"/>
  <c r="VPQ9" i="10"/>
  <c r="VPV9" i="10"/>
  <c r="VQA9" i="10"/>
  <c r="VQF9" i="10"/>
  <c r="VQK9" i="10"/>
  <c r="VQP9" i="10"/>
  <c r="VQU9" i="10"/>
  <c r="VQZ9" i="10"/>
  <c r="VRE9" i="10"/>
  <c r="VRJ9" i="10"/>
  <c r="VRO9" i="10"/>
  <c r="VRT9" i="10"/>
  <c r="VRY9" i="10"/>
  <c r="VSD9" i="10"/>
  <c r="VSI9" i="10"/>
  <c r="VSN9" i="10"/>
  <c r="VSS9" i="10"/>
  <c r="VSX9" i="10"/>
  <c r="VTC9" i="10"/>
  <c r="VTH9" i="10"/>
  <c r="VTM9" i="10"/>
  <c r="VTR9" i="10"/>
  <c r="VTW9" i="10"/>
  <c r="VUB9" i="10"/>
  <c r="VUG9" i="10"/>
  <c r="VUL9" i="10"/>
  <c r="VUQ9" i="10"/>
  <c r="VUV9" i="10"/>
  <c r="VVA9" i="10"/>
  <c r="VVF9" i="10"/>
  <c r="VVK9" i="10"/>
  <c r="VVP9" i="10"/>
  <c r="VVU9" i="10"/>
  <c r="VVZ9" i="10"/>
  <c r="VWE9" i="10"/>
  <c r="VWJ9" i="10"/>
  <c r="VWO9" i="10"/>
  <c r="VWT9" i="10"/>
  <c r="VWY9" i="10"/>
  <c r="VXD9" i="10"/>
  <c r="VXI9" i="10"/>
  <c r="VXN9" i="10"/>
  <c r="VXS9" i="10"/>
  <c r="VXX9" i="10"/>
  <c r="VYC9" i="10"/>
  <c r="VYH9" i="10"/>
  <c r="VYM9" i="10"/>
  <c r="VYR9" i="10"/>
  <c r="VYW9" i="10"/>
  <c r="VZB9" i="10"/>
  <c r="VZG9" i="10"/>
  <c r="VZL9" i="10"/>
  <c r="VZQ9" i="10"/>
  <c r="VZV9" i="10"/>
  <c r="WAA9" i="10"/>
  <c r="WAF9" i="10"/>
  <c r="WAK9" i="10"/>
  <c r="WAP9" i="10"/>
  <c r="WAU9" i="10"/>
  <c r="WAZ9" i="10"/>
  <c r="WBE9" i="10"/>
  <c r="WBJ9" i="10"/>
  <c r="WBO9" i="10"/>
  <c r="WBT9" i="10"/>
  <c r="WBY9" i="10"/>
  <c r="WCD9" i="10"/>
  <c r="WCI9" i="10"/>
  <c r="WCN9" i="10"/>
  <c r="WCS9" i="10"/>
  <c r="WCX9" i="10"/>
  <c r="WDC9" i="10"/>
  <c r="WDH9" i="10"/>
  <c r="WDM9" i="10"/>
  <c r="WDR9" i="10"/>
  <c r="WDW9" i="10"/>
  <c r="WEB9" i="10"/>
  <c r="WEG9" i="10"/>
  <c r="WEL9" i="10"/>
  <c r="WEQ9" i="10"/>
  <c r="WEV9" i="10"/>
  <c r="WFA9" i="10"/>
  <c r="WFF9" i="10"/>
  <c r="WFK9" i="10"/>
  <c r="WFP9" i="10"/>
  <c r="WFU9" i="10"/>
  <c r="WFZ9" i="10"/>
  <c r="WGE9" i="10"/>
  <c r="WGJ9" i="10"/>
  <c r="WGO9" i="10"/>
  <c r="WGT9" i="10"/>
  <c r="WGY9" i="10"/>
  <c r="WHD9" i="10"/>
  <c r="WHI9" i="10"/>
  <c r="WHN9" i="10"/>
  <c r="WHS9" i="10"/>
  <c r="WHX9" i="10"/>
  <c r="WIC9" i="10"/>
  <c r="WIH9" i="10"/>
  <c r="WIM9" i="10"/>
  <c r="WIR9" i="10"/>
  <c r="WIW9" i="10"/>
  <c r="WJB9" i="10"/>
  <c r="WJG9" i="10"/>
  <c r="WJL9" i="10"/>
  <c r="WJQ9" i="10"/>
  <c r="WJV9" i="10"/>
  <c r="WKA9" i="10"/>
  <c r="WKF9" i="10"/>
  <c r="WKK9" i="10"/>
  <c r="WKP9" i="10"/>
  <c r="WKU9" i="10"/>
  <c r="WKZ9" i="10"/>
  <c r="WLE9" i="10"/>
  <c r="WLJ9" i="10"/>
  <c r="WLO9" i="10"/>
  <c r="WLT9" i="10"/>
  <c r="WLY9" i="10"/>
  <c r="WMD9" i="10"/>
  <c r="WMI9" i="10"/>
  <c r="WMN9" i="10"/>
  <c r="WMS9" i="10"/>
  <c r="WMX9" i="10"/>
  <c r="WNC9" i="10"/>
  <c r="WNH9" i="10"/>
  <c r="WNM9" i="10"/>
  <c r="WNR9" i="10"/>
  <c r="WNW9" i="10"/>
  <c r="WOB9" i="10"/>
  <c r="WOG9" i="10"/>
  <c r="WOL9" i="10"/>
  <c r="WOQ9" i="10"/>
  <c r="WOV9" i="10"/>
  <c r="WPA9" i="10"/>
  <c r="WPF9" i="10"/>
  <c r="WPK9" i="10"/>
  <c r="WPP9" i="10"/>
  <c r="WPU9" i="10"/>
  <c r="WPZ9" i="10"/>
  <c r="WQE9" i="10"/>
  <c r="WQJ9" i="10"/>
  <c r="WQO9" i="10"/>
  <c r="WQT9" i="10"/>
  <c r="WQY9" i="10"/>
  <c r="WRD9" i="10"/>
  <c r="WRI9" i="10"/>
  <c r="WRN9" i="10"/>
  <c r="WRS9" i="10"/>
  <c r="WRX9" i="10"/>
  <c r="WSC9" i="10"/>
  <c r="WSH9" i="10"/>
  <c r="WSM9" i="10"/>
  <c r="WSR9" i="10"/>
  <c r="WSW9" i="10"/>
  <c r="WTB9" i="10"/>
  <c r="WTG9" i="10"/>
  <c r="WTL9" i="10"/>
  <c r="WTQ9" i="10"/>
  <c r="WTV9" i="10"/>
  <c r="WUA9" i="10"/>
  <c r="WUF9" i="10"/>
  <c r="WUK9" i="10"/>
  <c r="WUP9" i="10"/>
  <c r="WUU9" i="10"/>
  <c r="WUZ9" i="10"/>
  <c r="WVE9" i="10"/>
  <c r="WVJ9" i="10"/>
  <c r="WVO9" i="10"/>
  <c r="WVT9" i="10"/>
  <c r="WVY9" i="10"/>
  <c r="WWD9" i="10"/>
  <c r="WWI9" i="10"/>
  <c r="WWN9" i="10"/>
  <c r="WWS9" i="10"/>
  <c r="WWX9" i="10"/>
  <c r="WXC9" i="10"/>
  <c r="WXH9" i="10"/>
  <c r="WXM9" i="10"/>
  <c r="WXR9" i="10"/>
  <c r="WXW9" i="10"/>
  <c r="WYB9" i="10"/>
  <c r="WYG9" i="10"/>
  <c r="WYL9" i="10"/>
  <c r="WYQ9" i="10"/>
  <c r="WYV9" i="10"/>
  <c r="WZA9" i="10"/>
  <c r="WZF9" i="10"/>
  <c r="WZK9" i="10"/>
  <c r="WZP9" i="10"/>
  <c r="WZU9" i="10"/>
  <c r="WZZ9" i="10"/>
  <c r="XAE9" i="10"/>
  <c r="XAJ9" i="10"/>
  <c r="XAO9" i="10"/>
  <c r="XAT9" i="10"/>
  <c r="XAY9" i="10"/>
  <c r="XBD9" i="10"/>
  <c r="XBI9" i="10"/>
  <c r="XBN9" i="10"/>
  <c r="XBS9" i="10"/>
  <c r="XBX9" i="10"/>
  <c r="XCC9" i="10"/>
  <c r="XCH9" i="10"/>
  <c r="XCM9" i="10"/>
  <c r="XCR9" i="10"/>
  <c r="XCW9" i="10"/>
  <c r="XDB9" i="10"/>
  <c r="XDG9" i="10"/>
  <c r="XDL9" i="10"/>
  <c r="XDQ9" i="10"/>
  <c r="XDV9" i="10"/>
  <c r="XEA9" i="10"/>
  <c r="XEF9" i="10"/>
  <c r="XEK9" i="10"/>
  <c r="XEP9" i="10"/>
  <c r="XEU9" i="10"/>
  <c r="XEZ9" i="10"/>
  <c r="J13" i="10"/>
  <c r="J5" i="10" s="1"/>
  <c r="O13" i="10"/>
  <c r="O5" i="10" s="1"/>
  <c r="T13" i="10"/>
  <c r="T5" i="10" s="1"/>
  <c r="Y13" i="10"/>
  <c r="Y5" i="10" s="1"/>
  <c r="AD13" i="10"/>
  <c r="AD5" i="10" s="1"/>
  <c r="AI13" i="10"/>
  <c r="AI5" i="10" s="1"/>
  <c r="AN13" i="10"/>
  <c r="AN5" i="10" s="1"/>
  <c r="AS13" i="10"/>
  <c r="AS5" i="10" s="1"/>
  <c r="AX13" i="10"/>
  <c r="AX5" i="10" s="1"/>
  <c r="BC13" i="10"/>
  <c r="BC5" i="10" s="1"/>
  <c r="BH13" i="10"/>
  <c r="BH5" i="10" s="1"/>
  <c r="BM13" i="10"/>
  <c r="BM5" i="10" s="1"/>
  <c r="BR13" i="10"/>
  <c r="BR5" i="10" s="1"/>
  <c r="BW13" i="10"/>
  <c r="BW5" i="10" s="1"/>
  <c r="CB13" i="10"/>
  <c r="CB5" i="10" s="1"/>
  <c r="CG13" i="10"/>
  <c r="CG5" i="10" s="1"/>
  <c r="CL13" i="10"/>
  <c r="CL5" i="10" s="1"/>
  <c r="CQ13" i="10"/>
  <c r="CQ5" i="10" s="1"/>
  <c r="CV13" i="10"/>
  <c r="CV5" i="10" s="1"/>
  <c r="DA13" i="10"/>
  <c r="DA5" i="10" s="1"/>
  <c r="DF13" i="10"/>
  <c r="DF5" i="10" s="1"/>
  <c r="DK13" i="10"/>
  <c r="DK5" i="10" s="1"/>
  <c r="DP13" i="10"/>
  <c r="DP5" i="10" s="1"/>
  <c r="DU13" i="10"/>
  <c r="DU5" i="10" s="1"/>
  <c r="DZ13" i="10"/>
  <c r="DZ5" i="10" s="1"/>
  <c r="EE13" i="10"/>
  <c r="EE5" i="10" s="1"/>
  <c r="EJ13" i="10"/>
  <c r="EJ5" i="10" s="1"/>
  <c r="EO13" i="10"/>
  <c r="EO5" i="10" s="1"/>
  <c r="ET13" i="10"/>
  <c r="ET5" i="10" s="1"/>
  <c r="EY13" i="10"/>
  <c r="EY5" i="10" s="1"/>
  <c r="FD13" i="10"/>
  <c r="FD5" i="10" s="1"/>
  <c r="FI13" i="10"/>
  <c r="FI5" i="10" s="1"/>
  <c r="FN13" i="10"/>
  <c r="FN5" i="10" s="1"/>
  <c r="FS13" i="10"/>
  <c r="FS5" i="10" s="1"/>
  <c r="FX13" i="10"/>
  <c r="FX5" i="10" s="1"/>
  <c r="GC13" i="10"/>
  <c r="GC5" i="10" s="1"/>
  <c r="GH13" i="10"/>
  <c r="GH5" i="10" s="1"/>
  <c r="GM13" i="10"/>
  <c r="GM5" i="10" s="1"/>
  <c r="GR13" i="10"/>
  <c r="GR5" i="10" s="1"/>
  <c r="GW13" i="10"/>
  <c r="GW5" i="10" s="1"/>
  <c r="HB13" i="10"/>
  <c r="HB5" i="10" s="1"/>
  <c r="HG13" i="10"/>
  <c r="HG5" i="10" s="1"/>
  <c r="HL13" i="10"/>
  <c r="HL5" i="10" s="1"/>
  <c r="HQ13" i="10"/>
  <c r="HQ5" i="10" s="1"/>
  <c r="HV13" i="10"/>
  <c r="HV5" i="10" s="1"/>
  <c r="IA13" i="10"/>
  <c r="IA5" i="10" s="1"/>
  <c r="IF13" i="10"/>
  <c r="IF5" i="10" s="1"/>
  <c r="IK13" i="10"/>
  <c r="IK5" i="10" s="1"/>
  <c r="IP13" i="10"/>
  <c r="IP5" i="10" s="1"/>
  <c r="IU13" i="10"/>
  <c r="IU5" i="10" s="1"/>
  <c r="IZ13" i="10"/>
  <c r="IZ5" i="10" s="1"/>
  <c r="JE13" i="10"/>
  <c r="JE5" i="10" s="1"/>
  <c r="JJ13" i="10"/>
  <c r="JJ5" i="10" s="1"/>
  <c r="JO13" i="10"/>
  <c r="JO5" i="10" s="1"/>
  <c r="JT13" i="10"/>
  <c r="JT5" i="10" s="1"/>
  <c r="JY13" i="10"/>
  <c r="JY5" i="10" s="1"/>
  <c r="KD13" i="10"/>
  <c r="KD5" i="10" s="1"/>
  <c r="KI13" i="10"/>
  <c r="KI5" i="10" s="1"/>
  <c r="KN13" i="10"/>
  <c r="KN5" i="10" s="1"/>
  <c r="KS13" i="10"/>
  <c r="KS5" i="10" s="1"/>
  <c r="KX13" i="10"/>
  <c r="KX5" i="10" s="1"/>
  <c r="LC13" i="10"/>
  <c r="LC5" i="10" s="1"/>
  <c r="LH13" i="10"/>
  <c r="LH5" i="10" s="1"/>
  <c r="LM13" i="10"/>
  <c r="LM5" i="10" s="1"/>
  <c r="LR13" i="10"/>
  <c r="LR5" i="10" s="1"/>
  <c r="LW13" i="10"/>
  <c r="LW5" i="10" s="1"/>
  <c r="MB13" i="10"/>
  <c r="MB5" i="10" s="1"/>
  <c r="MG13" i="10"/>
  <c r="MG5" i="10" s="1"/>
  <c r="ML13" i="10"/>
  <c r="ML5" i="10" s="1"/>
  <c r="MQ13" i="10"/>
  <c r="MQ5" i="10" s="1"/>
  <c r="MV13" i="10"/>
  <c r="MV5" i="10" s="1"/>
  <c r="NA13" i="10"/>
  <c r="NA5" i="10" s="1"/>
  <c r="NF13" i="10"/>
  <c r="NF5" i="10" s="1"/>
  <c r="NK13" i="10"/>
  <c r="NK5" i="10" s="1"/>
  <c r="NP13" i="10"/>
  <c r="NP5" i="10" s="1"/>
  <c r="NU13" i="10"/>
  <c r="NU5" i="10" s="1"/>
  <c r="NZ13" i="10"/>
  <c r="NZ5" i="10" s="1"/>
  <c r="OE13" i="10"/>
  <c r="OE5" i="10" s="1"/>
  <c r="OJ13" i="10"/>
  <c r="OJ5" i="10" s="1"/>
  <c r="OO13" i="10"/>
  <c r="OO5" i="10" s="1"/>
  <c r="OT13" i="10"/>
  <c r="OT5" i="10" s="1"/>
  <c r="OY13" i="10"/>
  <c r="OY5" i="10" s="1"/>
  <c r="PD13" i="10"/>
  <c r="PD5" i="10" s="1"/>
  <c r="PI13" i="10"/>
  <c r="PI5" i="10" s="1"/>
  <c r="PN13" i="10"/>
  <c r="PN5" i="10" s="1"/>
  <c r="PS13" i="10"/>
  <c r="PS5" i="10" s="1"/>
  <c r="PX13" i="10"/>
  <c r="PX5" i="10" s="1"/>
  <c r="QC13" i="10"/>
  <c r="QC5" i="10" s="1"/>
  <c r="QH13" i="10"/>
  <c r="QH5" i="10" s="1"/>
  <c r="QM13" i="10"/>
  <c r="QM5" i="10" s="1"/>
  <c r="QR13" i="10"/>
  <c r="QR5" i="10" s="1"/>
  <c r="QW13" i="10"/>
  <c r="QW5" i="10" s="1"/>
  <c r="RB13" i="10"/>
  <c r="RB5" i="10" s="1"/>
  <c r="RG13" i="10"/>
  <c r="RG5" i="10" s="1"/>
  <c r="RL13" i="10"/>
  <c r="RL5" i="10" s="1"/>
  <c r="RQ13" i="10"/>
  <c r="RQ5" i="10" s="1"/>
  <c r="RV13" i="10"/>
  <c r="RV5" i="10" s="1"/>
  <c r="SA13" i="10"/>
  <c r="SA5" i="10" s="1"/>
  <c r="SF13" i="10"/>
  <c r="SF5" i="10" s="1"/>
  <c r="SK13" i="10"/>
  <c r="SK5" i="10" s="1"/>
  <c r="SP13" i="10"/>
  <c r="SP5" i="10" s="1"/>
  <c r="SU13" i="10"/>
  <c r="SU5" i="10" s="1"/>
  <c r="SZ13" i="10"/>
  <c r="SZ5" i="10" s="1"/>
  <c r="TE13" i="10"/>
  <c r="TE5" i="10" s="1"/>
  <c r="TJ13" i="10"/>
  <c r="TJ5" i="10" s="1"/>
  <c r="TO13" i="10"/>
  <c r="TO5" i="10" s="1"/>
  <c r="TT13" i="10"/>
  <c r="TT5" i="10" s="1"/>
  <c r="TY13" i="10"/>
  <c r="TY5" i="10" s="1"/>
  <c r="UD13" i="10"/>
  <c r="UD5" i="10" s="1"/>
  <c r="UI13" i="10"/>
  <c r="UI5" i="10" s="1"/>
  <c r="UN13" i="10"/>
  <c r="UN5" i="10" s="1"/>
  <c r="US13" i="10"/>
  <c r="US5" i="10" s="1"/>
  <c r="UX13" i="10"/>
  <c r="UX5" i="10" s="1"/>
  <c r="VC13" i="10"/>
  <c r="VC5" i="10" s="1"/>
  <c r="VH13" i="10"/>
  <c r="VH5" i="10" s="1"/>
  <c r="VM13" i="10"/>
  <c r="VM5" i="10" s="1"/>
  <c r="VR13" i="10"/>
  <c r="VR5" i="10" s="1"/>
  <c r="VW13" i="10"/>
  <c r="VW5" i="10" s="1"/>
  <c r="WB13" i="10"/>
  <c r="WB5" i="10" s="1"/>
  <c r="WG13" i="10"/>
  <c r="WG5" i="10" s="1"/>
  <c r="WL13" i="10"/>
  <c r="WL5" i="10" s="1"/>
  <c r="WQ13" i="10"/>
  <c r="WQ5" i="10" s="1"/>
  <c r="WV13" i="10"/>
  <c r="WV5" i="10" s="1"/>
  <c r="XA13" i="10"/>
  <c r="XA5" i="10" s="1"/>
  <c r="XF13" i="10"/>
  <c r="XF5" i="10" s="1"/>
  <c r="XK13" i="10"/>
  <c r="XK5" i="10" s="1"/>
  <c r="XP13" i="10"/>
  <c r="XP5" i="10" s="1"/>
  <c r="XU13" i="10"/>
  <c r="XU5" i="10" s="1"/>
  <c r="XZ13" i="10"/>
  <c r="XZ5" i="10" s="1"/>
  <c r="YE13" i="10"/>
  <c r="YE5" i="10" s="1"/>
  <c r="YJ13" i="10"/>
  <c r="YJ5" i="10" s="1"/>
  <c r="YO13" i="10"/>
  <c r="YO5" i="10" s="1"/>
  <c r="YT13" i="10"/>
  <c r="YT5" i="10" s="1"/>
  <c r="YY13" i="10"/>
  <c r="YY5" i="10" s="1"/>
  <c r="ZD13" i="10"/>
  <c r="ZD5" i="10" s="1"/>
  <c r="ZI13" i="10"/>
  <c r="ZI5" i="10" s="1"/>
  <c r="ZN13" i="10"/>
  <c r="ZN5" i="10" s="1"/>
  <c r="ZS13" i="10"/>
  <c r="ZS5" i="10" s="1"/>
  <c r="ZX13" i="10"/>
  <c r="ZX5" i="10" s="1"/>
  <c r="AAC13" i="10"/>
  <c r="AAC5" i="10" s="1"/>
  <c r="AAH13" i="10"/>
  <c r="AAH5" i="10" s="1"/>
  <c r="AAM13" i="10"/>
  <c r="AAM5" i="10" s="1"/>
  <c r="AAR13" i="10"/>
  <c r="AAR5" i="10" s="1"/>
  <c r="AAW13" i="10"/>
  <c r="AAW5" i="10" s="1"/>
  <c r="ABB13" i="10"/>
  <c r="ABB5" i="10" s="1"/>
  <c r="ABG13" i="10"/>
  <c r="ABG5" i="10" s="1"/>
  <c r="ABL13" i="10"/>
  <c r="ABL5" i="10" s="1"/>
  <c r="ABQ13" i="10"/>
  <c r="ABQ5" i="10" s="1"/>
  <c r="ABV13" i="10"/>
  <c r="ABV5" i="10" s="1"/>
  <c r="ACA13" i="10"/>
  <c r="ACA5" i="10" s="1"/>
  <c r="ACF13" i="10"/>
  <c r="ACF5" i="10" s="1"/>
  <c r="ACK13" i="10"/>
  <c r="ACK5" i="10" s="1"/>
  <c r="ACP13" i="10"/>
  <c r="ACP5" i="10" s="1"/>
  <c r="ACU13" i="10"/>
  <c r="ACU5" i="10" s="1"/>
  <c r="ACZ13" i="10"/>
  <c r="ACZ5" i="10" s="1"/>
  <c r="ADE13" i="10"/>
  <c r="ADE5" i="10" s="1"/>
  <c r="ADJ13" i="10"/>
  <c r="ADJ5" i="10" s="1"/>
  <c r="ADO13" i="10"/>
  <c r="ADO5" i="10" s="1"/>
  <c r="ADT13" i="10"/>
  <c r="ADT5" i="10" s="1"/>
  <c r="ADY13" i="10"/>
  <c r="ADY5" i="10" s="1"/>
  <c r="AED13" i="10"/>
  <c r="AED5" i="10" s="1"/>
  <c r="AEI13" i="10"/>
  <c r="AEI5" i="10" s="1"/>
  <c r="AEN13" i="10"/>
  <c r="AEN5" i="10" s="1"/>
  <c r="AES13" i="10"/>
  <c r="AES5" i="10" s="1"/>
  <c r="AEX13" i="10"/>
  <c r="AEX5" i="10" s="1"/>
  <c r="AFC13" i="10"/>
  <c r="AFC5" i="10" s="1"/>
  <c r="AFH13" i="10"/>
  <c r="AFH5" i="10" s="1"/>
  <c r="AFM13" i="10"/>
  <c r="AFM5" i="10" s="1"/>
  <c r="AFR13" i="10"/>
  <c r="AFR5" i="10" s="1"/>
  <c r="AFW13" i="10"/>
  <c r="AFW5" i="10" s="1"/>
  <c r="AGB13" i="10"/>
  <c r="AGB5" i="10" s="1"/>
  <c r="AGG13" i="10"/>
  <c r="AGG5" i="10" s="1"/>
  <c r="AGL13" i="10"/>
  <c r="AGL5" i="10" s="1"/>
  <c r="AGQ13" i="10"/>
  <c r="AGQ5" i="10" s="1"/>
  <c r="AGV13" i="10"/>
  <c r="AGV5" i="10" s="1"/>
  <c r="AHA13" i="10"/>
  <c r="AHA5" i="10" s="1"/>
  <c r="AHF13" i="10"/>
  <c r="AHF5" i="10" s="1"/>
  <c r="AHK13" i="10"/>
  <c r="AHK5" i="10" s="1"/>
  <c r="AHP13" i="10"/>
  <c r="AHP5" i="10" s="1"/>
  <c r="AHU13" i="10"/>
  <c r="AHU5" i="10" s="1"/>
  <c r="AHZ13" i="10"/>
  <c r="AHZ5" i="10" s="1"/>
  <c r="AIE13" i="10"/>
  <c r="AIE5" i="10" s="1"/>
  <c r="AIJ13" i="10"/>
  <c r="AIJ5" i="10" s="1"/>
  <c r="AIO13" i="10"/>
  <c r="AIO5" i="10" s="1"/>
  <c r="AIT13" i="10"/>
  <c r="AIT5" i="10" s="1"/>
  <c r="AIY13" i="10"/>
  <c r="AIY5" i="10" s="1"/>
  <c r="AJD13" i="10"/>
  <c r="AJD5" i="10" s="1"/>
  <c r="AJI13" i="10"/>
  <c r="AJI5" i="10" s="1"/>
  <c r="AJN13" i="10"/>
  <c r="AJN5" i="10" s="1"/>
  <c r="AJS13" i="10"/>
  <c r="AJS5" i="10" s="1"/>
  <c r="AJX13" i="10"/>
  <c r="AJX5" i="10" s="1"/>
  <c r="AKC13" i="10"/>
  <c r="AKC5" i="10" s="1"/>
  <c r="AKH13" i="10"/>
  <c r="AKH5" i="10" s="1"/>
  <c r="AKM13" i="10"/>
  <c r="AKM5" i="10" s="1"/>
  <c r="AKR13" i="10"/>
  <c r="AKR5" i="10" s="1"/>
  <c r="AKW13" i="10"/>
  <c r="AKW5" i="10" s="1"/>
  <c r="ALB13" i="10"/>
  <c r="ALB5" i="10" s="1"/>
  <c r="ALG13" i="10"/>
  <c r="ALG5" i="10" s="1"/>
  <c r="ALL13" i="10"/>
  <c r="ALL5" i="10" s="1"/>
  <c r="ALQ13" i="10"/>
  <c r="ALQ5" i="10" s="1"/>
  <c r="ALV13" i="10"/>
  <c r="ALV5" i="10" s="1"/>
  <c r="AMA13" i="10"/>
  <c r="AMA5" i="10" s="1"/>
  <c r="AMF13" i="10"/>
  <c r="AMF5" i="10" s="1"/>
  <c r="AMK13" i="10"/>
  <c r="AMK5" i="10" s="1"/>
  <c r="AMP13" i="10"/>
  <c r="AMP5" i="10" s="1"/>
  <c r="AMU13" i="10"/>
  <c r="AMU5" i="10" s="1"/>
  <c r="AMZ13" i="10"/>
  <c r="AMZ5" i="10" s="1"/>
  <c r="ANE13" i="10"/>
  <c r="ANE5" i="10" s="1"/>
  <c r="ANJ13" i="10"/>
  <c r="ANJ5" i="10" s="1"/>
  <c r="ANO13" i="10"/>
  <c r="ANO5" i="10" s="1"/>
  <c r="ANT13" i="10"/>
  <c r="ANT5" i="10" s="1"/>
  <c r="ANY13" i="10"/>
  <c r="ANY5" i="10" s="1"/>
  <c r="AOD13" i="10"/>
  <c r="AOD5" i="10" s="1"/>
  <c r="AOI13" i="10"/>
  <c r="AOI5" i="10" s="1"/>
  <c r="AON13" i="10"/>
  <c r="AON5" i="10" s="1"/>
  <c r="AOS13" i="10"/>
  <c r="AOS5" i="10" s="1"/>
  <c r="AOX13" i="10"/>
  <c r="AOX5" i="10" s="1"/>
  <c r="APC13" i="10"/>
  <c r="APC5" i="10" s="1"/>
  <c r="APH13" i="10"/>
  <c r="APH5" i="10" s="1"/>
  <c r="APM13" i="10"/>
  <c r="APM5" i="10" s="1"/>
  <c r="APR13" i="10"/>
  <c r="APR5" i="10" s="1"/>
  <c r="APW13" i="10"/>
  <c r="APW5" i="10" s="1"/>
  <c r="AQB13" i="10"/>
  <c r="AQB5" i="10" s="1"/>
  <c r="AQG13" i="10"/>
  <c r="AQG5" i="10" s="1"/>
  <c r="AQL13" i="10"/>
  <c r="AQL5" i="10" s="1"/>
  <c r="AQQ13" i="10"/>
  <c r="AQQ5" i="10" s="1"/>
  <c r="AQV13" i="10"/>
  <c r="AQV5" i="10" s="1"/>
  <c r="ARA13" i="10"/>
  <c r="ARA5" i="10" s="1"/>
  <c r="ARF13" i="10"/>
  <c r="ARF5" i="10" s="1"/>
  <c r="ARK13" i="10"/>
  <c r="ARK5" i="10" s="1"/>
  <c r="ARP13" i="10"/>
  <c r="ARP5" i="10" s="1"/>
  <c r="ARU13" i="10"/>
  <c r="ARU5" i="10" s="1"/>
  <c r="ARZ13" i="10"/>
  <c r="ARZ5" i="10" s="1"/>
  <c r="ASE13" i="10"/>
  <c r="ASE5" i="10" s="1"/>
  <c r="ASJ13" i="10"/>
  <c r="ASJ5" i="10" s="1"/>
  <c r="ASO13" i="10"/>
  <c r="ASO5" i="10" s="1"/>
  <c r="AST13" i="10"/>
  <c r="AST5" i="10" s="1"/>
  <c r="ASY13" i="10"/>
  <c r="ASY5" i="10" s="1"/>
  <c r="ATD13" i="10"/>
  <c r="ATD5" i="10" s="1"/>
  <c r="ATI13" i="10"/>
  <c r="ATI5" i="10" s="1"/>
  <c r="ATN13" i="10"/>
  <c r="ATN5" i="10" s="1"/>
  <c r="ATS13" i="10"/>
  <c r="ATS5" i="10" s="1"/>
  <c r="ATX13" i="10"/>
  <c r="ATX5" i="10" s="1"/>
  <c r="AUC13" i="10"/>
  <c r="AUC5" i="10" s="1"/>
  <c r="AUH13" i="10"/>
  <c r="AUH5" i="10" s="1"/>
  <c r="AUM13" i="10"/>
  <c r="AUM5" i="10" s="1"/>
  <c r="AUR13" i="10"/>
  <c r="AUR5" i="10" s="1"/>
  <c r="AUW13" i="10"/>
  <c r="AUW5" i="10" s="1"/>
  <c r="AVB13" i="10"/>
  <c r="AVB5" i="10" s="1"/>
  <c r="AVG13" i="10"/>
  <c r="AVG5" i="10" s="1"/>
  <c r="AVL13" i="10"/>
  <c r="AVL5" i="10" s="1"/>
  <c r="AVQ13" i="10"/>
  <c r="AVQ5" i="10" s="1"/>
  <c r="AVV13" i="10"/>
  <c r="AVV5" i="10" s="1"/>
  <c r="AWA13" i="10"/>
  <c r="AWA5" i="10" s="1"/>
  <c r="AWF13" i="10"/>
  <c r="AWF5" i="10" s="1"/>
  <c r="AWK13" i="10"/>
  <c r="AWK5" i="10" s="1"/>
  <c r="AWP13" i="10"/>
  <c r="AWP5" i="10" s="1"/>
  <c r="AWU13" i="10"/>
  <c r="AWU5" i="10" s="1"/>
  <c r="AWZ13" i="10"/>
  <c r="AWZ5" i="10" s="1"/>
  <c r="AXE13" i="10"/>
  <c r="AXE5" i="10" s="1"/>
  <c r="AXJ13" i="10"/>
  <c r="AXJ5" i="10" s="1"/>
  <c r="AXO13" i="10"/>
  <c r="AXO5" i="10" s="1"/>
  <c r="AXT13" i="10"/>
  <c r="AXT5" i="10" s="1"/>
  <c r="AXY13" i="10"/>
  <c r="AXY5" i="10" s="1"/>
  <c r="AYD13" i="10"/>
  <c r="AYD5" i="10" s="1"/>
  <c r="AYI13" i="10"/>
  <c r="AYI5" i="10" s="1"/>
  <c r="AYN13" i="10"/>
  <c r="AYN5" i="10" s="1"/>
  <c r="AYS13" i="10"/>
  <c r="AYS5" i="10" s="1"/>
  <c r="AYX13" i="10"/>
  <c r="AYX5" i="10" s="1"/>
  <c r="AZC13" i="10"/>
  <c r="AZC5" i="10" s="1"/>
  <c r="AZH13" i="10"/>
  <c r="AZH5" i="10" s="1"/>
  <c r="AZM13" i="10"/>
  <c r="AZM5" i="10" s="1"/>
  <c r="AZR13" i="10"/>
  <c r="AZR5" i="10" s="1"/>
  <c r="AZW13" i="10"/>
  <c r="AZW5" i="10" s="1"/>
  <c r="BAB13" i="10"/>
  <c r="BAB5" i="10" s="1"/>
  <c r="BAG13" i="10"/>
  <c r="BAG5" i="10" s="1"/>
  <c r="BAL13" i="10"/>
  <c r="BAL5" i="10" s="1"/>
  <c r="BAQ13" i="10"/>
  <c r="BAQ5" i="10" s="1"/>
  <c r="BAV13" i="10"/>
  <c r="BAV5" i="10" s="1"/>
  <c r="BBA13" i="10"/>
  <c r="BBA5" i="10" s="1"/>
  <c r="BBF13" i="10"/>
  <c r="BBF5" i="10" s="1"/>
  <c r="BBK13" i="10"/>
  <c r="BBK5" i="10" s="1"/>
  <c r="BBP13" i="10"/>
  <c r="BBP5" i="10" s="1"/>
  <c r="BBU13" i="10"/>
  <c r="BBU5" i="10" s="1"/>
  <c r="BBZ13" i="10"/>
  <c r="BBZ5" i="10" s="1"/>
  <c r="BCE13" i="10"/>
  <c r="BCE5" i="10" s="1"/>
  <c r="BCJ13" i="10"/>
  <c r="BCJ5" i="10" s="1"/>
  <c r="BCO13" i="10"/>
  <c r="BCO5" i="10" s="1"/>
  <c r="BCT13" i="10"/>
  <c r="BCT5" i="10" s="1"/>
  <c r="BCY13" i="10"/>
  <c r="BCY5" i="10" s="1"/>
  <c r="BDD13" i="10"/>
  <c r="BDD5" i="10" s="1"/>
  <c r="BDI13" i="10"/>
  <c r="BDI5" i="10" s="1"/>
  <c r="BDN13" i="10"/>
  <c r="BDN5" i="10" s="1"/>
  <c r="BDS13" i="10"/>
  <c r="BDS5" i="10" s="1"/>
  <c r="BDX13" i="10"/>
  <c r="BDX5" i="10" s="1"/>
  <c r="BEC13" i="10"/>
  <c r="BEC5" i="10" s="1"/>
  <c r="BEH13" i="10"/>
  <c r="BEH5" i="10" s="1"/>
  <c r="BEM13" i="10"/>
  <c r="BEM5" i="10" s="1"/>
  <c r="BER13" i="10"/>
  <c r="BER5" i="10" s="1"/>
  <c r="BEW13" i="10"/>
  <c r="BEW5" i="10" s="1"/>
  <c r="BFB13" i="10"/>
  <c r="BFB5" i="10" s="1"/>
  <c r="BFG13" i="10"/>
  <c r="BFG5" i="10" s="1"/>
  <c r="BFL13" i="10"/>
  <c r="BFL5" i="10" s="1"/>
  <c r="BFQ13" i="10"/>
  <c r="BFQ5" i="10" s="1"/>
  <c r="BFV13" i="10"/>
  <c r="BFV5" i="10" s="1"/>
  <c r="BGA13" i="10"/>
  <c r="BGA5" i="10" s="1"/>
  <c r="BGF13" i="10"/>
  <c r="BGF5" i="10" s="1"/>
  <c r="BGK13" i="10"/>
  <c r="BGK5" i="10" s="1"/>
  <c r="BGP13" i="10"/>
  <c r="BGP5" i="10" s="1"/>
  <c r="BGU13" i="10"/>
  <c r="BGU5" i="10" s="1"/>
  <c r="BGZ13" i="10"/>
  <c r="BGZ5" i="10" s="1"/>
  <c r="BHE13" i="10"/>
  <c r="BHE5" i="10" s="1"/>
  <c r="BHJ13" i="10"/>
  <c r="BHJ5" i="10" s="1"/>
  <c r="BHO13" i="10"/>
  <c r="BHO5" i="10" s="1"/>
  <c r="BHT13" i="10"/>
  <c r="BHT5" i="10" s="1"/>
  <c r="BHY13" i="10"/>
  <c r="BHY5" i="10" s="1"/>
  <c r="BID13" i="10"/>
  <c r="BID5" i="10" s="1"/>
  <c r="BII13" i="10"/>
  <c r="BII5" i="10" s="1"/>
  <c r="BIN13" i="10"/>
  <c r="BIN5" i="10" s="1"/>
  <c r="BIS13" i="10"/>
  <c r="BIS5" i="10" s="1"/>
  <c r="BIX13" i="10"/>
  <c r="BIX5" i="10" s="1"/>
  <c r="BJC13" i="10"/>
  <c r="BJC5" i="10" s="1"/>
  <c r="BJH13" i="10"/>
  <c r="BJH5" i="10" s="1"/>
  <c r="BJM13" i="10"/>
  <c r="BJM5" i="10" s="1"/>
  <c r="BJR13" i="10"/>
  <c r="BJR5" i="10" s="1"/>
  <c r="BJW13" i="10"/>
  <c r="BJW5" i="10" s="1"/>
  <c r="BKB13" i="10"/>
  <c r="BKB5" i="10" s="1"/>
  <c r="BKG13" i="10"/>
  <c r="BKG5" i="10" s="1"/>
  <c r="BKL13" i="10"/>
  <c r="BKL5" i="10" s="1"/>
  <c r="BKQ13" i="10"/>
  <c r="BKQ5" i="10" s="1"/>
  <c r="BKV13" i="10"/>
  <c r="BKV5" i="10" s="1"/>
  <c r="BLA13" i="10"/>
  <c r="BLA5" i="10" s="1"/>
  <c r="BLF13" i="10"/>
  <c r="BLF5" i="10" s="1"/>
  <c r="BLK13" i="10"/>
  <c r="BLK5" i="10" s="1"/>
  <c r="BLP13" i="10"/>
  <c r="BLP5" i="10" s="1"/>
  <c r="BLU13" i="10"/>
  <c r="BLU5" i="10" s="1"/>
  <c r="BLZ13" i="10"/>
  <c r="BLZ5" i="10" s="1"/>
  <c r="BME13" i="10"/>
  <c r="BME5" i="10" s="1"/>
  <c r="BMJ13" i="10"/>
  <c r="BMJ5" i="10" s="1"/>
  <c r="BMO13" i="10"/>
  <c r="BMO5" i="10" s="1"/>
  <c r="BMT13" i="10"/>
  <c r="BMT5" i="10" s="1"/>
  <c r="BMY13" i="10"/>
  <c r="BMY5" i="10" s="1"/>
  <c r="BND13" i="10"/>
  <c r="BND5" i="10" s="1"/>
  <c r="BNI13" i="10"/>
  <c r="BNI5" i="10" s="1"/>
  <c r="BNN13" i="10"/>
  <c r="BNN5" i="10" s="1"/>
  <c r="BNS13" i="10"/>
  <c r="BNS5" i="10" s="1"/>
  <c r="BNX13" i="10"/>
  <c r="BNX5" i="10" s="1"/>
  <c r="BOC13" i="10"/>
  <c r="BOC5" i="10" s="1"/>
  <c r="BOH13" i="10"/>
  <c r="BOH5" i="10" s="1"/>
  <c r="BOM13" i="10"/>
  <c r="BOM5" i="10" s="1"/>
  <c r="BOR13" i="10"/>
  <c r="BOR5" i="10" s="1"/>
  <c r="BOW13" i="10"/>
  <c r="BOW5" i="10" s="1"/>
  <c r="BPB13" i="10"/>
  <c r="BPB5" i="10" s="1"/>
  <c r="BPG13" i="10"/>
  <c r="BPG5" i="10" s="1"/>
  <c r="BPL13" i="10"/>
  <c r="BPL5" i="10" s="1"/>
  <c r="BPQ13" i="10"/>
  <c r="BPQ5" i="10" s="1"/>
  <c r="BPV13" i="10"/>
  <c r="BPV5" i="10" s="1"/>
  <c r="BQA13" i="10"/>
  <c r="BQA5" i="10" s="1"/>
  <c r="BQF13" i="10"/>
  <c r="BQF5" i="10" s="1"/>
  <c r="BQK13" i="10"/>
  <c r="BQK5" i="10" s="1"/>
  <c r="BQP13" i="10"/>
  <c r="BQP5" i="10" s="1"/>
  <c r="BQU13" i="10"/>
  <c r="BQU5" i="10" s="1"/>
  <c r="BQZ13" i="10"/>
  <c r="BQZ5" i="10" s="1"/>
  <c r="BRE13" i="10"/>
  <c r="BRE5" i="10" s="1"/>
  <c r="BRJ13" i="10"/>
  <c r="BRJ5" i="10" s="1"/>
  <c r="BRO13" i="10"/>
  <c r="BRO5" i="10" s="1"/>
  <c r="BRT13" i="10"/>
  <c r="BRT5" i="10" s="1"/>
  <c r="BRY13" i="10"/>
  <c r="BRY5" i="10" s="1"/>
  <c r="BSD13" i="10"/>
  <c r="BSD5" i="10" s="1"/>
  <c r="BSI13" i="10"/>
  <c r="BSI5" i="10" s="1"/>
  <c r="BSN13" i="10"/>
  <c r="BSN5" i="10" s="1"/>
  <c r="BSS13" i="10"/>
  <c r="BSS5" i="10" s="1"/>
  <c r="BSX13" i="10"/>
  <c r="BSX5" i="10" s="1"/>
  <c r="BTC13" i="10"/>
  <c r="BTC5" i="10" s="1"/>
  <c r="BTH13" i="10"/>
  <c r="BTH5" i="10" s="1"/>
  <c r="BTM13" i="10"/>
  <c r="BTM5" i="10" s="1"/>
  <c r="BTR13" i="10"/>
  <c r="BTR5" i="10" s="1"/>
  <c r="BTW13" i="10"/>
  <c r="BTW5" i="10" s="1"/>
  <c r="BUB13" i="10"/>
  <c r="BUB5" i="10" s="1"/>
  <c r="BUG13" i="10"/>
  <c r="BUG5" i="10" s="1"/>
  <c r="BUL13" i="10"/>
  <c r="BUL5" i="10" s="1"/>
  <c r="BUQ13" i="10"/>
  <c r="BUQ5" i="10" s="1"/>
  <c r="BUV13" i="10"/>
  <c r="BUV5" i="10" s="1"/>
  <c r="BVA13" i="10"/>
  <c r="BVA5" i="10" s="1"/>
  <c r="BVF13" i="10"/>
  <c r="BVF5" i="10" s="1"/>
  <c r="BVK13" i="10"/>
  <c r="BVK5" i="10" s="1"/>
  <c r="BVP13" i="10"/>
  <c r="BVP5" i="10" s="1"/>
  <c r="BVU13" i="10"/>
  <c r="BVU5" i="10" s="1"/>
  <c r="BVZ13" i="10"/>
  <c r="BVZ5" i="10" s="1"/>
  <c r="BWE13" i="10"/>
  <c r="BWE5" i="10" s="1"/>
  <c r="BWJ13" i="10"/>
  <c r="BWJ5" i="10" s="1"/>
  <c r="BWO13" i="10"/>
  <c r="BWO5" i="10" s="1"/>
  <c r="BWT13" i="10"/>
  <c r="BWT5" i="10" s="1"/>
  <c r="BWY13" i="10"/>
  <c r="BWY5" i="10" s="1"/>
  <c r="BXD13" i="10"/>
  <c r="BXD5" i="10" s="1"/>
  <c r="BXI13" i="10"/>
  <c r="BXI5" i="10" s="1"/>
  <c r="BXN13" i="10"/>
  <c r="BXN5" i="10" s="1"/>
  <c r="BXS13" i="10"/>
  <c r="BXS5" i="10" s="1"/>
  <c r="BXX13" i="10"/>
  <c r="BXX5" i="10" s="1"/>
  <c r="BYC13" i="10"/>
  <c r="BYC5" i="10" s="1"/>
  <c r="BYH13" i="10"/>
  <c r="BYH5" i="10" s="1"/>
  <c r="BYM13" i="10"/>
  <c r="BYM5" i="10" s="1"/>
  <c r="BYR13" i="10"/>
  <c r="BYR5" i="10" s="1"/>
  <c r="BYW13" i="10"/>
  <c r="BYW5" i="10" s="1"/>
  <c r="BZB13" i="10"/>
  <c r="BZB5" i="10" s="1"/>
  <c r="BZG13" i="10"/>
  <c r="BZG5" i="10" s="1"/>
  <c r="BZL13" i="10"/>
  <c r="BZL5" i="10" s="1"/>
  <c r="BZQ13" i="10"/>
  <c r="BZQ5" i="10" s="1"/>
  <c r="BZV13" i="10"/>
  <c r="BZV5" i="10" s="1"/>
  <c r="CAA13" i="10"/>
  <c r="CAA5" i="10" s="1"/>
  <c r="CAF13" i="10"/>
  <c r="CAF5" i="10" s="1"/>
  <c r="CAK13" i="10"/>
  <c r="CAK5" i="10" s="1"/>
  <c r="CAP13" i="10"/>
  <c r="CAP5" i="10" s="1"/>
  <c r="CAU13" i="10"/>
  <c r="CAU5" i="10" s="1"/>
  <c r="CAZ13" i="10"/>
  <c r="CAZ5" i="10" s="1"/>
  <c r="CBE13" i="10"/>
  <c r="CBE5" i="10" s="1"/>
  <c r="CBJ13" i="10"/>
  <c r="CBJ5" i="10" s="1"/>
  <c r="CBO13" i="10"/>
  <c r="CBO5" i="10" s="1"/>
  <c r="CBT13" i="10"/>
  <c r="CBT5" i="10" s="1"/>
  <c r="CBY13" i="10"/>
  <c r="CBY5" i="10" s="1"/>
  <c r="CCD13" i="10"/>
  <c r="CCD5" i="10" s="1"/>
  <c r="CCI13" i="10"/>
  <c r="CCI5" i="10" s="1"/>
  <c r="CCN13" i="10"/>
  <c r="CCN5" i="10" s="1"/>
  <c r="CCS13" i="10"/>
  <c r="CCS5" i="10" s="1"/>
  <c r="CCX13" i="10"/>
  <c r="CCX5" i="10" s="1"/>
  <c r="CDC13" i="10"/>
  <c r="CDC5" i="10" s="1"/>
  <c r="CDH13" i="10"/>
  <c r="CDH5" i="10" s="1"/>
  <c r="CDM13" i="10"/>
  <c r="CDM5" i="10" s="1"/>
  <c r="CDR13" i="10"/>
  <c r="CDR5" i="10" s="1"/>
  <c r="CDW13" i="10"/>
  <c r="CDW5" i="10" s="1"/>
  <c r="CEB13" i="10"/>
  <c r="CEB5" i="10" s="1"/>
  <c r="CEG13" i="10"/>
  <c r="CEG5" i="10" s="1"/>
  <c r="CEL13" i="10"/>
  <c r="CEL5" i="10" s="1"/>
  <c r="CEQ13" i="10"/>
  <c r="CEQ5" i="10" s="1"/>
  <c r="CEV13" i="10"/>
  <c r="CEV5" i="10" s="1"/>
  <c r="CFA13" i="10"/>
  <c r="CFA5" i="10" s="1"/>
  <c r="CFF13" i="10"/>
  <c r="CFF5" i="10" s="1"/>
  <c r="CFK13" i="10"/>
  <c r="CFK5" i="10" s="1"/>
  <c r="CFP13" i="10"/>
  <c r="CFP5" i="10" s="1"/>
  <c r="CFU13" i="10"/>
  <c r="CFU5" i="10" s="1"/>
  <c r="CFZ13" i="10"/>
  <c r="CFZ5" i="10" s="1"/>
  <c r="CGE13" i="10"/>
  <c r="CGE5" i="10" s="1"/>
  <c r="CGJ13" i="10"/>
  <c r="CGJ5" i="10" s="1"/>
  <c r="CGO13" i="10"/>
  <c r="CGO5" i="10" s="1"/>
  <c r="CGT13" i="10"/>
  <c r="CGT5" i="10" s="1"/>
  <c r="CGY13" i="10"/>
  <c r="CGY5" i="10" s="1"/>
  <c r="CHD13" i="10"/>
  <c r="CHD5" i="10" s="1"/>
  <c r="CHI13" i="10"/>
  <c r="CHI5" i="10" s="1"/>
  <c r="CHN13" i="10"/>
  <c r="CHN5" i="10" s="1"/>
  <c r="CHS13" i="10"/>
  <c r="CHS5" i="10" s="1"/>
  <c r="CHX13" i="10"/>
  <c r="CHX5" i="10" s="1"/>
  <c r="CIC13" i="10"/>
  <c r="CIC5" i="10" s="1"/>
  <c r="CIH13" i="10"/>
  <c r="CIH5" i="10" s="1"/>
  <c r="CIM13" i="10"/>
  <c r="CIM5" i="10" s="1"/>
  <c r="CIR13" i="10"/>
  <c r="CIR5" i="10" s="1"/>
  <c r="CIW13" i="10"/>
  <c r="CIW5" i="10" s="1"/>
  <c r="CJB13" i="10"/>
  <c r="CJB5" i="10" s="1"/>
  <c r="CJG13" i="10"/>
  <c r="CJG5" i="10" s="1"/>
  <c r="CJL13" i="10"/>
  <c r="CJL5" i="10" s="1"/>
  <c r="CJQ13" i="10"/>
  <c r="CJQ5" i="10" s="1"/>
  <c r="CJV13" i="10"/>
  <c r="CJV5" i="10" s="1"/>
  <c r="CKA13" i="10"/>
  <c r="CKA5" i="10" s="1"/>
  <c r="CKF13" i="10"/>
  <c r="CKF5" i="10" s="1"/>
  <c r="CKK13" i="10"/>
  <c r="CKK5" i="10" s="1"/>
  <c r="CKP13" i="10"/>
  <c r="CKP5" i="10" s="1"/>
  <c r="CKU13" i="10"/>
  <c r="CKU5" i="10" s="1"/>
  <c r="CKZ13" i="10"/>
  <c r="CKZ5" i="10" s="1"/>
  <c r="CLE13" i="10"/>
  <c r="CLE5" i="10" s="1"/>
  <c r="CLJ13" i="10"/>
  <c r="CLJ5" i="10" s="1"/>
  <c r="CLO13" i="10"/>
  <c r="CLO5" i="10" s="1"/>
  <c r="CLT13" i="10"/>
  <c r="CLT5" i="10" s="1"/>
  <c r="CLY13" i="10"/>
  <c r="CLY5" i="10" s="1"/>
  <c r="CMD13" i="10"/>
  <c r="CMD5" i="10" s="1"/>
  <c r="CMI13" i="10"/>
  <c r="CMI5" i="10" s="1"/>
  <c r="CMN13" i="10"/>
  <c r="CMN5" i="10" s="1"/>
  <c r="CMS13" i="10"/>
  <c r="CMS5" i="10" s="1"/>
  <c r="CMX13" i="10"/>
  <c r="CMX5" i="10" s="1"/>
  <c r="CNC13" i="10"/>
  <c r="CNC5" i="10" s="1"/>
  <c r="CNH13" i="10"/>
  <c r="CNH5" i="10" s="1"/>
  <c r="CNM13" i="10"/>
  <c r="CNM5" i="10" s="1"/>
  <c r="CNR13" i="10"/>
  <c r="CNR5" i="10" s="1"/>
  <c r="CNW13" i="10"/>
  <c r="CNW5" i="10" s="1"/>
  <c r="COB13" i="10"/>
  <c r="COB5" i="10" s="1"/>
  <c r="COG13" i="10"/>
  <c r="COG5" i="10" s="1"/>
  <c r="COL13" i="10"/>
  <c r="COL5" i="10" s="1"/>
  <c r="COQ13" i="10"/>
  <c r="COQ5" i="10" s="1"/>
  <c r="COV13" i="10"/>
  <c r="COV5" i="10" s="1"/>
  <c r="CPA13" i="10"/>
  <c r="CPA5" i="10" s="1"/>
  <c r="CPF13" i="10"/>
  <c r="CPF5" i="10" s="1"/>
  <c r="CPK13" i="10"/>
  <c r="CPK5" i="10" s="1"/>
  <c r="CPP13" i="10"/>
  <c r="CPP5" i="10" s="1"/>
  <c r="CPU13" i="10"/>
  <c r="CPU5" i="10" s="1"/>
  <c r="CPZ13" i="10"/>
  <c r="CPZ5" i="10" s="1"/>
  <c r="CQE13" i="10"/>
  <c r="CQE5" i="10" s="1"/>
  <c r="CQJ13" i="10"/>
  <c r="CQJ5" i="10" s="1"/>
  <c r="CQO13" i="10"/>
  <c r="CQO5" i="10" s="1"/>
  <c r="CQT13" i="10"/>
  <c r="CQT5" i="10" s="1"/>
  <c r="CQY13" i="10"/>
  <c r="CQY5" i="10" s="1"/>
  <c r="CRD13" i="10"/>
  <c r="CRD5" i="10" s="1"/>
  <c r="CRI13" i="10"/>
  <c r="CRI5" i="10" s="1"/>
  <c r="CRN13" i="10"/>
  <c r="CRN5" i="10" s="1"/>
  <c r="CRS13" i="10"/>
  <c r="CRS5" i="10" s="1"/>
  <c r="CRX13" i="10"/>
  <c r="CRX5" i="10" s="1"/>
  <c r="CSC13" i="10"/>
  <c r="CSC5" i="10" s="1"/>
  <c r="CSH13" i="10"/>
  <c r="CSH5" i="10" s="1"/>
  <c r="CSM13" i="10"/>
  <c r="CSM5" i="10" s="1"/>
  <c r="CSR13" i="10"/>
  <c r="CSR5" i="10" s="1"/>
  <c r="CSW13" i="10"/>
  <c r="CSW5" i="10" s="1"/>
  <c r="CTB13" i="10"/>
  <c r="CTB5" i="10" s="1"/>
  <c r="CTG13" i="10"/>
  <c r="CTG5" i="10" s="1"/>
  <c r="CTL13" i="10"/>
  <c r="CTL5" i="10" s="1"/>
  <c r="CTQ13" i="10"/>
  <c r="CTQ5" i="10" s="1"/>
  <c r="CTV13" i="10"/>
  <c r="CTV5" i="10" s="1"/>
  <c r="CUA13" i="10"/>
  <c r="CUA5" i="10" s="1"/>
  <c r="CUF13" i="10"/>
  <c r="CUF5" i="10" s="1"/>
  <c r="CUK13" i="10"/>
  <c r="CUK5" i="10" s="1"/>
  <c r="CUP13" i="10"/>
  <c r="CUP5" i="10" s="1"/>
  <c r="CUU13" i="10"/>
  <c r="CUU5" i="10" s="1"/>
  <c r="CUZ13" i="10"/>
  <c r="CUZ5" i="10" s="1"/>
  <c r="CVE13" i="10"/>
  <c r="CVE5" i="10" s="1"/>
  <c r="CVJ13" i="10"/>
  <c r="CVJ5" i="10" s="1"/>
  <c r="CVO13" i="10"/>
  <c r="CVO5" i="10" s="1"/>
  <c r="CVT13" i="10"/>
  <c r="CVT5" i="10" s="1"/>
  <c r="CVY13" i="10"/>
  <c r="CVY5" i="10" s="1"/>
  <c r="CWD13" i="10"/>
  <c r="CWD5" i="10" s="1"/>
  <c r="CWI13" i="10"/>
  <c r="CWI5" i="10" s="1"/>
  <c r="CWN13" i="10"/>
  <c r="CWN5" i="10" s="1"/>
  <c r="CWS13" i="10"/>
  <c r="CWS5" i="10" s="1"/>
  <c r="CWX13" i="10"/>
  <c r="CWX5" i="10" s="1"/>
  <c r="CXC13" i="10"/>
  <c r="CXC5" i="10" s="1"/>
  <c r="CXH13" i="10"/>
  <c r="CXH5" i="10" s="1"/>
  <c r="CXM13" i="10"/>
  <c r="CXM5" i="10" s="1"/>
  <c r="CXR13" i="10"/>
  <c r="CXR5" i="10" s="1"/>
  <c r="CXW13" i="10"/>
  <c r="CXW5" i="10" s="1"/>
  <c r="CYB13" i="10"/>
  <c r="CYB5" i="10" s="1"/>
  <c r="CYG13" i="10"/>
  <c r="CYG5" i="10" s="1"/>
  <c r="CYL13" i="10"/>
  <c r="CYL5" i="10" s="1"/>
  <c r="CYQ13" i="10"/>
  <c r="CYQ5" i="10" s="1"/>
  <c r="CYV13" i="10"/>
  <c r="CYV5" i="10" s="1"/>
  <c r="CZA13" i="10"/>
  <c r="CZA5" i="10" s="1"/>
  <c r="CZF13" i="10"/>
  <c r="CZF5" i="10" s="1"/>
  <c r="CZK13" i="10"/>
  <c r="CZK5" i="10" s="1"/>
  <c r="CZP13" i="10"/>
  <c r="CZP5" i="10" s="1"/>
  <c r="CZU13" i="10"/>
  <c r="CZU5" i="10" s="1"/>
  <c r="CZZ13" i="10"/>
  <c r="CZZ5" i="10" s="1"/>
  <c r="DAE13" i="10"/>
  <c r="DAE5" i="10" s="1"/>
  <c r="DAJ13" i="10"/>
  <c r="DAJ5" i="10" s="1"/>
  <c r="DAO13" i="10"/>
  <c r="DAO5" i="10" s="1"/>
  <c r="DAT13" i="10"/>
  <c r="DAT5" i="10" s="1"/>
  <c r="DAY13" i="10"/>
  <c r="DAY5" i="10" s="1"/>
  <c r="DBD13" i="10"/>
  <c r="DBD5" i="10" s="1"/>
  <c r="DBI13" i="10"/>
  <c r="DBI5" i="10" s="1"/>
  <c r="DBN13" i="10"/>
  <c r="DBN5" i="10" s="1"/>
  <c r="DBS13" i="10"/>
  <c r="DBS5" i="10" s="1"/>
  <c r="DBX13" i="10"/>
  <c r="DBX5" i="10" s="1"/>
  <c r="DCC13" i="10"/>
  <c r="DCC5" i="10" s="1"/>
  <c r="DCH13" i="10"/>
  <c r="DCH5" i="10" s="1"/>
  <c r="DCM13" i="10"/>
  <c r="DCM5" i="10" s="1"/>
  <c r="DCR13" i="10"/>
  <c r="DCR5" i="10" s="1"/>
  <c r="DCW13" i="10"/>
  <c r="DCW5" i="10" s="1"/>
  <c r="DDB13" i="10"/>
  <c r="DDB5" i="10" s="1"/>
  <c r="DDG13" i="10"/>
  <c r="DDG5" i="10" s="1"/>
  <c r="DDL13" i="10"/>
  <c r="DDL5" i="10" s="1"/>
  <c r="DDQ13" i="10"/>
  <c r="DDQ5" i="10" s="1"/>
  <c r="DDV13" i="10"/>
  <c r="DDV5" i="10" s="1"/>
  <c r="DEA13" i="10"/>
  <c r="DEA5" i="10" s="1"/>
  <c r="DEF13" i="10"/>
  <c r="DEF5" i="10" s="1"/>
  <c r="DEK13" i="10"/>
  <c r="DEK5" i="10" s="1"/>
  <c r="DEP13" i="10"/>
  <c r="DEP5" i="10" s="1"/>
  <c r="DEU13" i="10"/>
  <c r="DEU5" i="10" s="1"/>
  <c r="DEZ13" i="10"/>
  <c r="DEZ5" i="10" s="1"/>
  <c r="DFE13" i="10"/>
  <c r="DFE5" i="10" s="1"/>
  <c r="DFJ13" i="10"/>
  <c r="DFJ5" i="10" s="1"/>
  <c r="DFO13" i="10"/>
  <c r="DFO5" i="10" s="1"/>
  <c r="DFT13" i="10"/>
  <c r="DFT5" i="10" s="1"/>
  <c r="DFY13" i="10"/>
  <c r="DFY5" i="10" s="1"/>
  <c r="DGD13" i="10"/>
  <c r="DGD5" i="10" s="1"/>
  <c r="DGI13" i="10"/>
  <c r="DGI5" i="10" s="1"/>
  <c r="DGN13" i="10"/>
  <c r="DGN5" i="10" s="1"/>
  <c r="DGS13" i="10"/>
  <c r="DGS5" i="10" s="1"/>
  <c r="DGX13" i="10"/>
  <c r="DGX5" i="10" s="1"/>
  <c r="DHC13" i="10"/>
  <c r="DHC5" i="10" s="1"/>
  <c r="DHH13" i="10"/>
  <c r="DHH5" i="10" s="1"/>
  <c r="DHM13" i="10"/>
  <c r="DHM5" i="10" s="1"/>
  <c r="DHR13" i="10"/>
  <c r="DHR5" i="10" s="1"/>
  <c r="DHW13" i="10"/>
  <c r="DHW5" i="10" s="1"/>
  <c r="DIB13" i="10"/>
  <c r="DIB5" i="10" s="1"/>
  <c r="DIG13" i="10"/>
  <c r="DIG5" i="10" s="1"/>
  <c r="DIL13" i="10"/>
  <c r="DIL5" i="10" s="1"/>
  <c r="DIQ13" i="10"/>
  <c r="DIQ5" i="10" s="1"/>
  <c r="DIV13" i="10"/>
  <c r="DIV5" i="10" s="1"/>
  <c r="DJA13" i="10"/>
  <c r="DJA5" i="10" s="1"/>
  <c r="DJF13" i="10"/>
  <c r="DJF5" i="10" s="1"/>
  <c r="DJK13" i="10"/>
  <c r="DJK5" i="10" s="1"/>
  <c r="DJP13" i="10"/>
  <c r="DJP5" i="10" s="1"/>
  <c r="DJU13" i="10"/>
  <c r="DJU5" i="10" s="1"/>
  <c r="DJZ13" i="10"/>
  <c r="DJZ5" i="10" s="1"/>
  <c r="DKE13" i="10"/>
  <c r="DKE5" i="10" s="1"/>
  <c r="DKJ13" i="10"/>
  <c r="DKJ5" i="10" s="1"/>
  <c r="DKO13" i="10"/>
  <c r="DKO5" i="10" s="1"/>
  <c r="DKT13" i="10"/>
  <c r="DKT5" i="10" s="1"/>
  <c r="DKY13" i="10"/>
  <c r="DKY5" i="10" s="1"/>
  <c r="DLD13" i="10"/>
  <c r="DLD5" i="10" s="1"/>
  <c r="DLI13" i="10"/>
  <c r="DLI5" i="10" s="1"/>
  <c r="DLN13" i="10"/>
  <c r="DLN5" i="10" s="1"/>
  <c r="DLS13" i="10"/>
  <c r="DLS5" i="10" s="1"/>
  <c r="DLX13" i="10"/>
  <c r="DLX5" i="10" s="1"/>
  <c r="DMC13" i="10"/>
  <c r="DMC5" i="10" s="1"/>
  <c r="DMH13" i="10"/>
  <c r="DMH5" i="10" s="1"/>
  <c r="DMM13" i="10"/>
  <c r="DMM5" i="10" s="1"/>
  <c r="DMR13" i="10"/>
  <c r="DMR5" i="10" s="1"/>
  <c r="DMW13" i="10"/>
  <c r="DMW5" i="10" s="1"/>
  <c r="DNB13" i="10"/>
  <c r="DNB5" i="10" s="1"/>
  <c r="DNG13" i="10"/>
  <c r="DNG5" i="10" s="1"/>
  <c r="DNL13" i="10"/>
  <c r="DNL5" i="10" s="1"/>
  <c r="DNQ13" i="10"/>
  <c r="DNQ5" i="10" s="1"/>
  <c r="DNV13" i="10"/>
  <c r="DNV5" i="10" s="1"/>
  <c r="DOA13" i="10"/>
  <c r="DOA5" i="10" s="1"/>
  <c r="DOF13" i="10"/>
  <c r="DOF5" i="10" s="1"/>
  <c r="DOK13" i="10"/>
  <c r="DOK5" i="10" s="1"/>
  <c r="DOP13" i="10"/>
  <c r="DOP5" i="10" s="1"/>
  <c r="DOU13" i="10"/>
  <c r="DOU5" i="10" s="1"/>
  <c r="DOZ13" i="10"/>
  <c r="DOZ5" i="10" s="1"/>
  <c r="DPE13" i="10"/>
  <c r="DPE5" i="10" s="1"/>
  <c r="DPJ13" i="10"/>
  <c r="DPJ5" i="10" s="1"/>
  <c r="DPO13" i="10"/>
  <c r="DPO5" i="10" s="1"/>
  <c r="DPT13" i="10"/>
  <c r="DPT5" i="10" s="1"/>
  <c r="DPY13" i="10"/>
  <c r="DPY5" i="10" s="1"/>
  <c r="DQD13" i="10"/>
  <c r="DQD5" i="10" s="1"/>
  <c r="DQI13" i="10"/>
  <c r="DQI5" i="10" s="1"/>
  <c r="DQN13" i="10"/>
  <c r="DQN5" i="10" s="1"/>
  <c r="DQS13" i="10"/>
  <c r="DQS5" i="10" s="1"/>
  <c r="DQX13" i="10"/>
  <c r="DQX5" i="10" s="1"/>
  <c r="DRC13" i="10"/>
  <c r="DRC5" i="10" s="1"/>
  <c r="DRH13" i="10"/>
  <c r="DRH5" i="10" s="1"/>
  <c r="DRM13" i="10"/>
  <c r="DRM5" i="10" s="1"/>
  <c r="DRR13" i="10"/>
  <c r="DRR5" i="10" s="1"/>
  <c r="DRW13" i="10"/>
  <c r="DRW5" i="10" s="1"/>
  <c r="DSB13" i="10"/>
  <c r="DSB5" i="10" s="1"/>
  <c r="DSG13" i="10"/>
  <c r="DSG5" i="10" s="1"/>
  <c r="DSL13" i="10"/>
  <c r="DSL5" i="10" s="1"/>
  <c r="DSQ13" i="10"/>
  <c r="DSQ5" i="10" s="1"/>
  <c r="DSV13" i="10"/>
  <c r="DSV5" i="10" s="1"/>
  <c r="DTA13" i="10"/>
  <c r="DTA5" i="10" s="1"/>
  <c r="DTF13" i="10"/>
  <c r="DTF5" i="10" s="1"/>
  <c r="DTK13" i="10"/>
  <c r="DTK5" i="10" s="1"/>
  <c r="DTP13" i="10"/>
  <c r="DTP5" i="10" s="1"/>
  <c r="DTU13" i="10"/>
  <c r="DTU5" i="10" s="1"/>
  <c r="DTZ13" i="10"/>
  <c r="DTZ5" i="10" s="1"/>
  <c r="DUE13" i="10"/>
  <c r="DUE5" i="10" s="1"/>
  <c r="DUJ13" i="10"/>
  <c r="DUJ5" i="10" s="1"/>
  <c r="DUO13" i="10"/>
  <c r="DUO5" i="10" s="1"/>
  <c r="DUT13" i="10"/>
  <c r="DUT5" i="10" s="1"/>
  <c r="DUY13" i="10"/>
  <c r="DUY5" i="10" s="1"/>
  <c r="DVD13" i="10"/>
  <c r="DVD5" i="10" s="1"/>
  <c r="DVI13" i="10"/>
  <c r="DVI5" i="10" s="1"/>
  <c r="DVN13" i="10"/>
  <c r="DVN5" i="10" s="1"/>
  <c r="DVS13" i="10"/>
  <c r="DVS5" i="10" s="1"/>
  <c r="DVX13" i="10"/>
  <c r="DVX5" i="10" s="1"/>
  <c r="DWC13" i="10"/>
  <c r="DWC5" i="10" s="1"/>
  <c r="DWH13" i="10"/>
  <c r="DWH5" i="10" s="1"/>
  <c r="DWM13" i="10"/>
  <c r="DWM5" i="10" s="1"/>
  <c r="DWR13" i="10"/>
  <c r="DWR5" i="10" s="1"/>
  <c r="DWW13" i="10"/>
  <c r="DWW5" i="10" s="1"/>
  <c r="DXB13" i="10"/>
  <c r="DXB5" i="10" s="1"/>
  <c r="DXG13" i="10"/>
  <c r="DXG5" i="10" s="1"/>
  <c r="DXL13" i="10"/>
  <c r="DXL5" i="10" s="1"/>
  <c r="DXQ13" i="10"/>
  <c r="DXQ5" i="10" s="1"/>
  <c r="DXV13" i="10"/>
  <c r="DXV5" i="10" s="1"/>
  <c r="DYA13" i="10"/>
  <c r="DYA5" i="10" s="1"/>
  <c r="DYF13" i="10"/>
  <c r="DYF5" i="10" s="1"/>
  <c r="DYK13" i="10"/>
  <c r="DYK5" i="10" s="1"/>
  <c r="DYP13" i="10"/>
  <c r="DYP5" i="10" s="1"/>
  <c r="DYU13" i="10"/>
  <c r="DYU5" i="10" s="1"/>
  <c r="DYZ13" i="10"/>
  <c r="DYZ5" i="10" s="1"/>
  <c r="DZE13" i="10"/>
  <c r="DZE5" i="10" s="1"/>
  <c r="DZJ13" i="10"/>
  <c r="DZJ5" i="10" s="1"/>
  <c r="DZO13" i="10"/>
  <c r="DZO5" i="10" s="1"/>
  <c r="DZT13" i="10"/>
  <c r="DZT5" i="10" s="1"/>
  <c r="DZY13" i="10"/>
  <c r="DZY5" i="10" s="1"/>
  <c r="EAD13" i="10"/>
  <c r="EAD5" i="10" s="1"/>
  <c r="EAI13" i="10"/>
  <c r="EAI5" i="10" s="1"/>
  <c r="EAN13" i="10"/>
  <c r="EAN5" i="10" s="1"/>
  <c r="EAS13" i="10"/>
  <c r="EAS5" i="10" s="1"/>
  <c r="EAX13" i="10"/>
  <c r="EAX5" i="10" s="1"/>
  <c r="EBC13" i="10"/>
  <c r="EBC5" i="10" s="1"/>
  <c r="EBH13" i="10"/>
  <c r="EBH5" i="10" s="1"/>
  <c r="EBM13" i="10"/>
  <c r="EBM5" i="10" s="1"/>
  <c r="EBR13" i="10"/>
  <c r="EBR5" i="10" s="1"/>
  <c r="EBW13" i="10"/>
  <c r="EBW5" i="10" s="1"/>
  <c r="ECB13" i="10"/>
  <c r="ECB5" i="10" s="1"/>
  <c r="ECG13" i="10"/>
  <c r="ECG5" i="10" s="1"/>
  <c r="ECL13" i="10"/>
  <c r="ECL5" i="10" s="1"/>
  <c r="ECQ13" i="10"/>
  <c r="ECQ5" i="10" s="1"/>
  <c r="ECV13" i="10"/>
  <c r="ECV5" i="10" s="1"/>
  <c r="EDA13" i="10"/>
  <c r="EDA5" i="10" s="1"/>
  <c r="EDF13" i="10"/>
  <c r="EDF5" i="10" s="1"/>
  <c r="EDK13" i="10"/>
  <c r="EDK5" i="10" s="1"/>
  <c r="EDP13" i="10"/>
  <c r="EDP5" i="10" s="1"/>
  <c r="EDU13" i="10"/>
  <c r="EDU5" i="10" s="1"/>
  <c r="EDZ13" i="10"/>
  <c r="EDZ5" i="10" s="1"/>
  <c r="EEE13" i="10"/>
  <c r="EEE5" i="10" s="1"/>
  <c r="EEJ13" i="10"/>
  <c r="EEJ5" i="10" s="1"/>
  <c r="EEO13" i="10"/>
  <c r="EEO5" i="10" s="1"/>
  <c r="EET13" i="10"/>
  <c r="EET5" i="10" s="1"/>
  <c r="EEY13" i="10"/>
  <c r="EEY5" i="10" s="1"/>
  <c r="EFD13" i="10"/>
  <c r="EFD5" i="10" s="1"/>
  <c r="EFI13" i="10"/>
  <c r="EFI5" i="10" s="1"/>
  <c r="EFN13" i="10"/>
  <c r="EFN5" i="10" s="1"/>
  <c r="EFS13" i="10"/>
  <c r="EFS5" i="10" s="1"/>
  <c r="EFX13" i="10"/>
  <c r="EFX5" i="10" s="1"/>
  <c r="EGC13" i="10"/>
  <c r="EGC5" i="10" s="1"/>
  <c r="EGH13" i="10"/>
  <c r="EGH5" i="10" s="1"/>
  <c r="EGM13" i="10"/>
  <c r="EGM5" i="10" s="1"/>
  <c r="EGR13" i="10"/>
  <c r="EGR5" i="10" s="1"/>
  <c r="EGW13" i="10"/>
  <c r="EGW5" i="10" s="1"/>
  <c r="EHB13" i="10"/>
  <c r="EHB5" i="10" s="1"/>
  <c r="EHG13" i="10"/>
  <c r="EHG5" i="10" s="1"/>
  <c r="EHL13" i="10"/>
  <c r="EHL5" i="10" s="1"/>
  <c r="EHQ13" i="10"/>
  <c r="EHQ5" i="10" s="1"/>
  <c r="EHV13" i="10"/>
  <c r="EHV5" i="10" s="1"/>
  <c r="EIA13" i="10"/>
  <c r="EIA5" i="10" s="1"/>
  <c r="EIF13" i="10"/>
  <c r="EIF5" i="10" s="1"/>
  <c r="EIK13" i="10"/>
  <c r="EIK5" i="10" s="1"/>
  <c r="EIP13" i="10"/>
  <c r="EIP5" i="10" s="1"/>
  <c r="EIU13" i="10"/>
  <c r="EIU5" i="10" s="1"/>
  <c r="EIZ13" i="10"/>
  <c r="EIZ5" i="10" s="1"/>
  <c r="EJE13" i="10"/>
  <c r="EJE5" i="10" s="1"/>
  <c r="EJJ13" i="10"/>
  <c r="EJJ5" i="10" s="1"/>
  <c r="EJO13" i="10"/>
  <c r="EJO5" i="10" s="1"/>
  <c r="EJT13" i="10"/>
  <c r="EJT5" i="10" s="1"/>
  <c r="EJY13" i="10"/>
  <c r="EJY5" i="10" s="1"/>
  <c r="EKD13" i="10"/>
  <c r="EKD5" i="10" s="1"/>
  <c r="EKI13" i="10"/>
  <c r="EKI5" i="10" s="1"/>
  <c r="EKN13" i="10"/>
  <c r="EKN5" i="10" s="1"/>
  <c r="EKS13" i="10"/>
  <c r="EKS5" i="10" s="1"/>
  <c r="EKX13" i="10"/>
  <c r="EKX5" i="10" s="1"/>
  <c r="ELC13" i="10"/>
  <c r="ELC5" i="10" s="1"/>
  <c r="ELH13" i="10"/>
  <c r="ELH5" i="10" s="1"/>
  <c r="ELM13" i="10"/>
  <c r="ELM5" i="10" s="1"/>
  <c r="ELR13" i="10"/>
  <c r="ELR5" i="10" s="1"/>
  <c r="ELW13" i="10"/>
  <c r="ELW5" i="10" s="1"/>
  <c r="EMB13" i="10"/>
  <c r="EMB5" i="10" s="1"/>
  <c r="EMG13" i="10"/>
  <c r="EMG5" i="10" s="1"/>
  <c r="EML13" i="10"/>
  <c r="EML5" i="10" s="1"/>
  <c r="EMQ13" i="10"/>
  <c r="EMQ5" i="10" s="1"/>
  <c r="EMV13" i="10"/>
  <c r="EMV5" i="10" s="1"/>
  <c r="ENA13" i="10"/>
  <c r="ENA5" i="10" s="1"/>
  <c r="ENF13" i="10"/>
  <c r="ENF5" i="10" s="1"/>
  <c r="ENK13" i="10"/>
  <c r="ENK5" i="10" s="1"/>
  <c r="ENP13" i="10"/>
  <c r="ENP5" i="10" s="1"/>
  <c r="ENU13" i="10"/>
  <c r="ENU5" i="10" s="1"/>
  <c r="ENZ13" i="10"/>
  <c r="ENZ5" i="10" s="1"/>
  <c r="EOE13" i="10"/>
  <c r="EOE5" i="10" s="1"/>
  <c r="EOJ13" i="10"/>
  <c r="EOJ5" i="10" s="1"/>
  <c r="EOO13" i="10"/>
  <c r="EOO5" i="10" s="1"/>
  <c r="EOT13" i="10"/>
  <c r="EOT5" i="10" s="1"/>
  <c r="EOY13" i="10"/>
  <c r="EOY5" i="10" s="1"/>
  <c r="EPD13" i="10"/>
  <c r="EPD5" i="10" s="1"/>
  <c r="EPI13" i="10"/>
  <c r="EPI5" i="10" s="1"/>
  <c r="EPN13" i="10"/>
  <c r="EPN5" i="10" s="1"/>
  <c r="EPS13" i="10"/>
  <c r="EPS5" i="10" s="1"/>
  <c r="EPX13" i="10"/>
  <c r="EPX5" i="10" s="1"/>
  <c r="EQC13" i="10"/>
  <c r="EQC5" i="10" s="1"/>
  <c r="EQH13" i="10"/>
  <c r="EQH5" i="10" s="1"/>
  <c r="EQM13" i="10"/>
  <c r="EQM5" i="10" s="1"/>
  <c r="EQR13" i="10"/>
  <c r="EQR5" i="10" s="1"/>
  <c r="EQW13" i="10"/>
  <c r="EQW5" i="10" s="1"/>
  <c r="ERB13" i="10"/>
  <c r="ERB5" i="10" s="1"/>
  <c r="ERG13" i="10"/>
  <c r="ERG5" i="10" s="1"/>
  <c r="ERL13" i="10"/>
  <c r="ERL5" i="10" s="1"/>
  <c r="ERQ13" i="10"/>
  <c r="ERQ5" i="10" s="1"/>
  <c r="ERV13" i="10"/>
  <c r="ERV5" i="10" s="1"/>
  <c r="ESA13" i="10"/>
  <c r="ESA5" i="10" s="1"/>
  <c r="ESF13" i="10"/>
  <c r="ESF5" i="10" s="1"/>
  <c r="ESK13" i="10"/>
  <c r="ESK5" i="10" s="1"/>
  <c r="ESP13" i="10"/>
  <c r="ESP5" i="10" s="1"/>
  <c r="ESU13" i="10"/>
  <c r="ESU5" i="10" s="1"/>
  <c r="ESZ13" i="10"/>
  <c r="ESZ5" i="10" s="1"/>
  <c r="ETE13" i="10"/>
  <c r="ETE5" i="10" s="1"/>
  <c r="ETJ13" i="10"/>
  <c r="ETJ5" i="10" s="1"/>
  <c r="ETO13" i="10"/>
  <c r="ETO5" i="10" s="1"/>
  <c r="ETT13" i="10"/>
  <c r="ETT5" i="10" s="1"/>
  <c r="ETY13" i="10"/>
  <c r="ETY5" i="10" s="1"/>
  <c r="EUD13" i="10"/>
  <c r="EUD5" i="10" s="1"/>
  <c r="EUI13" i="10"/>
  <c r="EUI5" i="10" s="1"/>
  <c r="EUN13" i="10"/>
  <c r="EUN5" i="10" s="1"/>
  <c r="EUS13" i="10"/>
  <c r="EUS5" i="10" s="1"/>
  <c r="EUX13" i="10"/>
  <c r="EUX5" i="10" s="1"/>
  <c r="EVC13" i="10"/>
  <c r="EVC5" i="10" s="1"/>
  <c r="EVH13" i="10"/>
  <c r="EVH5" i="10" s="1"/>
  <c r="EVM13" i="10"/>
  <c r="EVM5" i="10" s="1"/>
  <c r="EVR13" i="10"/>
  <c r="EVR5" i="10" s="1"/>
  <c r="EVW13" i="10"/>
  <c r="EVW5" i="10" s="1"/>
  <c r="EWB13" i="10"/>
  <c r="EWB5" i="10" s="1"/>
  <c r="EWG13" i="10"/>
  <c r="EWG5" i="10" s="1"/>
  <c r="EWL13" i="10"/>
  <c r="EWL5" i="10" s="1"/>
  <c r="EWQ13" i="10"/>
  <c r="EWQ5" i="10" s="1"/>
  <c r="EWV13" i="10"/>
  <c r="EWV5" i="10" s="1"/>
  <c r="EXA13" i="10"/>
  <c r="EXA5" i="10" s="1"/>
  <c r="EXF13" i="10"/>
  <c r="EXF5" i="10" s="1"/>
  <c r="EXK13" i="10"/>
  <c r="EXK5" i="10" s="1"/>
  <c r="EXP13" i="10"/>
  <c r="EXP5" i="10" s="1"/>
  <c r="EXU13" i="10"/>
  <c r="EXU5" i="10" s="1"/>
  <c r="EXZ13" i="10"/>
  <c r="EXZ5" i="10" s="1"/>
  <c r="EYE13" i="10"/>
  <c r="EYE5" i="10" s="1"/>
  <c r="EYJ13" i="10"/>
  <c r="EYJ5" i="10" s="1"/>
  <c r="EYO13" i="10"/>
  <c r="EYO5" i="10" s="1"/>
  <c r="EYT13" i="10"/>
  <c r="EYT5" i="10" s="1"/>
  <c r="EYY13" i="10"/>
  <c r="EYY5" i="10" s="1"/>
  <c r="EZD13" i="10"/>
  <c r="EZD5" i="10" s="1"/>
  <c r="EZI13" i="10"/>
  <c r="EZI5" i="10" s="1"/>
  <c r="EZN13" i="10"/>
  <c r="EZN5" i="10" s="1"/>
  <c r="EZS13" i="10"/>
  <c r="EZS5" i="10" s="1"/>
  <c r="EZX13" i="10"/>
  <c r="EZX5" i="10" s="1"/>
  <c r="FAC13" i="10"/>
  <c r="FAC5" i="10" s="1"/>
  <c r="FAH13" i="10"/>
  <c r="FAH5" i="10" s="1"/>
  <c r="FAM13" i="10"/>
  <c r="FAM5" i="10" s="1"/>
  <c r="FAR13" i="10"/>
  <c r="FAR5" i="10" s="1"/>
  <c r="FAW13" i="10"/>
  <c r="FAW5" i="10" s="1"/>
  <c r="FBB13" i="10"/>
  <c r="FBB5" i="10" s="1"/>
  <c r="FBG13" i="10"/>
  <c r="FBG5" i="10" s="1"/>
  <c r="FBL13" i="10"/>
  <c r="FBL5" i="10" s="1"/>
  <c r="FBQ13" i="10"/>
  <c r="FBQ5" i="10" s="1"/>
  <c r="FBV13" i="10"/>
  <c r="FBV5" i="10" s="1"/>
  <c r="FCA13" i="10"/>
  <c r="FCA5" i="10" s="1"/>
  <c r="FCF13" i="10"/>
  <c r="FCF5" i="10" s="1"/>
  <c r="FCK13" i="10"/>
  <c r="FCK5" i="10" s="1"/>
  <c r="FCP13" i="10"/>
  <c r="FCP5" i="10" s="1"/>
  <c r="FCU13" i="10"/>
  <c r="FCU5" i="10" s="1"/>
  <c r="FCZ13" i="10"/>
  <c r="FCZ5" i="10" s="1"/>
  <c r="FDE13" i="10"/>
  <c r="FDE5" i="10" s="1"/>
  <c r="FDJ13" i="10"/>
  <c r="FDJ5" i="10" s="1"/>
  <c r="FDO13" i="10"/>
  <c r="FDO5" i="10" s="1"/>
  <c r="FDT13" i="10"/>
  <c r="FDT5" i="10" s="1"/>
  <c r="FDY13" i="10"/>
  <c r="FDY5" i="10" s="1"/>
  <c r="FED13" i="10"/>
  <c r="FED5" i="10" s="1"/>
  <c r="FEI13" i="10"/>
  <c r="FEI5" i="10" s="1"/>
  <c r="FEN13" i="10"/>
  <c r="FEN5" i="10" s="1"/>
  <c r="FES13" i="10"/>
  <c r="FES5" i="10" s="1"/>
  <c r="FEX13" i="10"/>
  <c r="FEX5" i="10" s="1"/>
  <c r="FFC13" i="10"/>
  <c r="FFC5" i="10" s="1"/>
  <c r="FFH13" i="10"/>
  <c r="FFH5" i="10" s="1"/>
  <c r="FFM13" i="10"/>
  <c r="FFM5" i="10" s="1"/>
  <c r="FFR13" i="10"/>
  <c r="FFR5" i="10" s="1"/>
  <c r="FFW13" i="10"/>
  <c r="FFW5" i="10" s="1"/>
  <c r="FGB13" i="10"/>
  <c r="FGB5" i="10" s="1"/>
  <c r="FGG13" i="10"/>
  <c r="FGG5" i="10" s="1"/>
  <c r="FGL13" i="10"/>
  <c r="FGL5" i="10" s="1"/>
  <c r="FGQ13" i="10"/>
  <c r="FGQ5" i="10" s="1"/>
  <c r="FGV13" i="10"/>
  <c r="FGV5" i="10" s="1"/>
  <c r="FHA13" i="10"/>
  <c r="FHA5" i="10" s="1"/>
  <c r="FHF13" i="10"/>
  <c r="FHF5" i="10" s="1"/>
  <c r="FHK13" i="10"/>
  <c r="FHK5" i="10" s="1"/>
  <c r="FHP13" i="10"/>
  <c r="FHP5" i="10" s="1"/>
  <c r="FHU13" i="10"/>
  <c r="FHU5" i="10" s="1"/>
  <c r="FHZ13" i="10"/>
  <c r="FHZ5" i="10" s="1"/>
  <c r="FIE13" i="10"/>
  <c r="FIE5" i="10" s="1"/>
  <c r="FIJ13" i="10"/>
  <c r="FIJ5" i="10" s="1"/>
  <c r="FIO13" i="10"/>
  <c r="FIO5" i="10" s="1"/>
  <c r="FIT13" i="10"/>
  <c r="FIT5" i="10" s="1"/>
  <c r="FIY13" i="10"/>
  <c r="FIY5" i="10" s="1"/>
  <c r="FJD13" i="10"/>
  <c r="FJD5" i="10" s="1"/>
  <c r="FJI13" i="10"/>
  <c r="FJI5" i="10" s="1"/>
  <c r="FJN13" i="10"/>
  <c r="FJN5" i="10" s="1"/>
  <c r="FJS13" i="10"/>
  <c r="FJS5" i="10" s="1"/>
  <c r="FJX13" i="10"/>
  <c r="FJX5" i="10" s="1"/>
  <c r="FKC13" i="10"/>
  <c r="FKC5" i="10" s="1"/>
  <c r="FKH13" i="10"/>
  <c r="FKH5" i="10" s="1"/>
  <c r="FKM13" i="10"/>
  <c r="FKM5" i="10" s="1"/>
  <c r="FKR13" i="10"/>
  <c r="FKR5" i="10" s="1"/>
  <c r="FKW13" i="10"/>
  <c r="FKW5" i="10" s="1"/>
  <c r="FLB13" i="10"/>
  <c r="FLB5" i="10" s="1"/>
  <c r="FLG13" i="10"/>
  <c r="FLG5" i="10" s="1"/>
  <c r="FLL13" i="10"/>
  <c r="FLL5" i="10" s="1"/>
  <c r="FLQ13" i="10"/>
  <c r="FLQ5" i="10" s="1"/>
  <c r="FLV13" i="10"/>
  <c r="FLV5" i="10" s="1"/>
  <c r="FMA13" i="10"/>
  <c r="FMA5" i="10" s="1"/>
  <c r="FMF13" i="10"/>
  <c r="FMF5" i="10" s="1"/>
  <c r="FMK13" i="10"/>
  <c r="FMK5" i="10" s="1"/>
  <c r="FMP13" i="10"/>
  <c r="FMP5" i="10" s="1"/>
  <c r="FMU13" i="10"/>
  <c r="FMU5" i="10" s="1"/>
  <c r="FMZ13" i="10"/>
  <c r="FMZ5" i="10" s="1"/>
  <c r="FNE13" i="10"/>
  <c r="FNE5" i="10" s="1"/>
  <c r="FNJ13" i="10"/>
  <c r="FNJ5" i="10" s="1"/>
  <c r="FNO13" i="10"/>
  <c r="FNO5" i="10" s="1"/>
  <c r="FNT13" i="10"/>
  <c r="FNT5" i="10" s="1"/>
  <c r="FNY13" i="10"/>
  <c r="FNY5" i="10" s="1"/>
  <c r="FOD13" i="10"/>
  <c r="FOD5" i="10" s="1"/>
  <c r="FOI13" i="10"/>
  <c r="FOI5" i="10" s="1"/>
  <c r="FON13" i="10"/>
  <c r="FON5" i="10" s="1"/>
  <c r="FOS13" i="10"/>
  <c r="FOS5" i="10" s="1"/>
  <c r="FOX13" i="10"/>
  <c r="FOX5" i="10" s="1"/>
  <c r="FPC13" i="10"/>
  <c r="FPC5" i="10" s="1"/>
  <c r="FPH13" i="10"/>
  <c r="FPH5" i="10" s="1"/>
  <c r="FPM13" i="10"/>
  <c r="FPM5" i="10" s="1"/>
  <c r="FPR13" i="10"/>
  <c r="FPR5" i="10" s="1"/>
  <c r="FPW13" i="10"/>
  <c r="FPW5" i="10" s="1"/>
  <c r="FQB13" i="10"/>
  <c r="FQB5" i="10" s="1"/>
  <c r="FQG13" i="10"/>
  <c r="FQG5" i="10" s="1"/>
  <c r="FQL13" i="10"/>
  <c r="FQL5" i="10" s="1"/>
  <c r="FQQ13" i="10"/>
  <c r="FQQ5" i="10" s="1"/>
  <c r="FQV13" i="10"/>
  <c r="FQV5" i="10" s="1"/>
  <c r="FRA13" i="10"/>
  <c r="FRA5" i="10" s="1"/>
  <c r="FRF13" i="10"/>
  <c r="FRF5" i="10" s="1"/>
  <c r="FRK13" i="10"/>
  <c r="FRK5" i="10" s="1"/>
  <c r="FRP13" i="10"/>
  <c r="FRP5" i="10" s="1"/>
  <c r="FRU13" i="10"/>
  <c r="FRU5" i="10" s="1"/>
  <c r="FRZ13" i="10"/>
  <c r="FRZ5" i="10" s="1"/>
  <c r="FSE13" i="10"/>
  <c r="FSE5" i="10" s="1"/>
  <c r="FSJ13" i="10"/>
  <c r="FSJ5" i="10" s="1"/>
  <c r="FSO13" i="10"/>
  <c r="FSO5" i="10" s="1"/>
  <c r="FST13" i="10"/>
  <c r="FST5" i="10" s="1"/>
  <c r="FSY13" i="10"/>
  <c r="FSY5" i="10" s="1"/>
  <c r="FTD13" i="10"/>
  <c r="FTD5" i="10" s="1"/>
  <c r="FTI13" i="10"/>
  <c r="FTI5" i="10" s="1"/>
  <c r="FTN13" i="10"/>
  <c r="FTN5" i="10" s="1"/>
  <c r="FTS13" i="10"/>
  <c r="FTS5" i="10" s="1"/>
  <c r="FTX13" i="10"/>
  <c r="FTX5" i="10" s="1"/>
  <c r="FUC13" i="10"/>
  <c r="FUC5" i="10" s="1"/>
  <c r="FUH13" i="10"/>
  <c r="FUH5" i="10" s="1"/>
  <c r="FUM13" i="10"/>
  <c r="FUM5" i="10" s="1"/>
  <c r="FUR13" i="10"/>
  <c r="FUR5" i="10" s="1"/>
  <c r="FUW13" i="10"/>
  <c r="FUW5" i="10" s="1"/>
  <c r="FVB13" i="10"/>
  <c r="FVB5" i="10" s="1"/>
  <c r="FVG13" i="10"/>
  <c r="FVG5" i="10" s="1"/>
  <c r="FVL13" i="10"/>
  <c r="FVL5" i="10" s="1"/>
  <c r="FVQ13" i="10"/>
  <c r="FVQ5" i="10" s="1"/>
  <c r="FVV13" i="10"/>
  <c r="FVV5" i="10" s="1"/>
  <c r="FWA13" i="10"/>
  <c r="FWA5" i="10" s="1"/>
  <c r="FWF13" i="10"/>
  <c r="FWF5" i="10" s="1"/>
  <c r="FWK13" i="10"/>
  <c r="FWK5" i="10" s="1"/>
  <c r="FWP13" i="10"/>
  <c r="FWP5" i="10" s="1"/>
  <c r="FWU13" i="10"/>
  <c r="FWU5" i="10" s="1"/>
  <c r="FWZ13" i="10"/>
  <c r="FWZ5" i="10" s="1"/>
  <c r="FXE13" i="10"/>
  <c r="FXE5" i="10" s="1"/>
  <c r="FXJ13" i="10"/>
  <c r="FXJ5" i="10" s="1"/>
  <c r="FXO13" i="10"/>
  <c r="FXO5" i="10" s="1"/>
  <c r="FXT13" i="10"/>
  <c r="FXT5" i="10" s="1"/>
  <c r="FXY13" i="10"/>
  <c r="FXY5" i="10" s="1"/>
  <c r="FYD13" i="10"/>
  <c r="FYD5" i="10" s="1"/>
  <c r="FYI13" i="10"/>
  <c r="FYI5" i="10" s="1"/>
  <c r="FYN13" i="10"/>
  <c r="FYN5" i="10" s="1"/>
  <c r="FYS13" i="10"/>
  <c r="FYS5" i="10" s="1"/>
  <c r="FYX13" i="10"/>
  <c r="FYX5" i="10" s="1"/>
  <c r="FZC13" i="10"/>
  <c r="FZC5" i="10" s="1"/>
  <c r="FZH13" i="10"/>
  <c r="FZH5" i="10" s="1"/>
  <c r="FZM13" i="10"/>
  <c r="FZM5" i="10" s="1"/>
  <c r="FZR13" i="10"/>
  <c r="FZR5" i="10" s="1"/>
  <c r="FZW13" i="10"/>
  <c r="FZW5" i="10" s="1"/>
  <c r="GAB13" i="10"/>
  <c r="GAB5" i="10" s="1"/>
  <c r="GAG13" i="10"/>
  <c r="GAG5" i="10" s="1"/>
  <c r="GAL13" i="10"/>
  <c r="GAL5" i="10" s="1"/>
  <c r="GAQ13" i="10"/>
  <c r="GAQ5" i="10" s="1"/>
  <c r="GAV13" i="10"/>
  <c r="GAV5" i="10" s="1"/>
  <c r="GBA13" i="10"/>
  <c r="GBA5" i="10" s="1"/>
  <c r="GBF13" i="10"/>
  <c r="GBF5" i="10" s="1"/>
  <c r="GBK13" i="10"/>
  <c r="GBK5" i="10" s="1"/>
  <c r="GBP13" i="10"/>
  <c r="GBP5" i="10" s="1"/>
  <c r="GBU13" i="10"/>
  <c r="GBU5" i="10" s="1"/>
  <c r="GBZ13" i="10"/>
  <c r="GBZ5" i="10" s="1"/>
  <c r="GCE13" i="10"/>
  <c r="GCE5" i="10" s="1"/>
  <c r="GCJ13" i="10"/>
  <c r="GCJ5" i="10" s="1"/>
  <c r="GCO13" i="10"/>
  <c r="GCO5" i="10" s="1"/>
  <c r="GCT13" i="10"/>
  <c r="GCT5" i="10" s="1"/>
  <c r="GCY13" i="10"/>
  <c r="GCY5" i="10" s="1"/>
  <c r="GDD13" i="10"/>
  <c r="GDD5" i="10" s="1"/>
  <c r="GDI13" i="10"/>
  <c r="GDI5" i="10" s="1"/>
  <c r="GDN13" i="10"/>
  <c r="GDN5" i="10" s="1"/>
  <c r="GDS13" i="10"/>
  <c r="GDS5" i="10" s="1"/>
  <c r="GDX13" i="10"/>
  <c r="GDX5" i="10" s="1"/>
  <c r="GEC13" i="10"/>
  <c r="GEC5" i="10" s="1"/>
  <c r="GEH13" i="10"/>
  <c r="GEH5" i="10" s="1"/>
  <c r="GEM13" i="10"/>
  <c r="GEM5" i="10" s="1"/>
  <c r="GER13" i="10"/>
  <c r="GER5" i="10" s="1"/>
  <c r="GEW13" i="10"/>
  <c r="GEW5" i="10" s="1"/>
  <c r="GFB13" i="10"/>
  <c r="GFB5" i="10" s="1"/>
  <c r="GFG13" i="10"/>
  <c r="GFG5" i="10" s="1"/>
  <c r="GFL13" i="10"/>
  <c r="GFL5" i="10" s="1"/>
  <c r="GFQ13" i="10"/>
  <c r="GFQ5" i="10" s="1"/>
  <c r="GFV13" i="10"/>
  <c r="GFV5" i="10" s="1"/>
  <c r="GGA13" i="10"/>
  <c r="GGA5" i="10" s="1"/>
  <c r="GGF13" i="10"/>
  <c r="GGF5" i="10" s="1"/>
  <c r="GGK13" i="10"/>
  <c r="GGK5" i="10" s="1"/>
  <c r="GGP13" i="10"/>
  <c r="GGP5" i="10" s="1"/>
  <c r="GGU13" i="10"/>
  <c r="GGU5" i="10" s="1"/>
  <c r="GGZ13" i="10"/>
  <c r="GGZ5" i="10" s="1"/>
  <c r="GHE13" i="10"/>
  <c r="GHE5" i="10" s="1"/>
  <c r="GHJ13" i="10"/>
  <c r="GHJ5" i="10" s="1"/>
  <c r="GHO13" i="10"/>
  <c r="GHO5" i="10" s="1"/>
  <c r="GHT13" i="10"/>
  <c r="GHT5" i="10" s="1"/>
  <c r="GHY13" i="10"/>
  <c r="GHY5" i="10" s="1"/>
  <c r="GID13" i="10"/>
  <c r="GID5" i="10" s="1"/>
  <c r="GII13" i="10"/>
  <c r="GII5" i="10" s="1"/>
  <c r="GIN13" i="10"/>
  <c r="GIN5" i="10" s="1"/>
  <c r="GIS13" i="10"/>
  <c r="GIS5" i="10" s="1"/>
  <c r="GIX13" i="10"/>
  <c r="GIX5" i="10" s="1"/>
  <c r="GJC13" i="10"/>
  <c r="GJC5" i="10" s="1"/>
  <c r="GJH13" i="10"/>
  <c r="GJH5" i="10" s="1"/>
  <c r="GJM13" i="10"/>
  <c r="GJM5" i="10" s="1"/>
  <c r="GJR13" i="10"/>
  <c r="GJR5" i="10" s="1"/>
  <c r="GJW13" i="10"/>
  <c r="GJW5" i="10" s="1"/>
  <c r="GKB13" i="10"/>
  <c r="GKB5" i="10" s="1"/>
  <c r="GKG13" i="10"/>
  <c r="GKG5" i="10" s="1"/>
  <c r="GKL13" i="10"/>
  <c r="GKL5" i="10" s="1"/>
  <c r="GKQ13" i="10"/>
  <c r="GKQ5" i="10" s="1"/>
  <c r="GKV13" i="10"/>
  <c r="GKV5" i="10" s="1"/>
  <c r="GLA13" i="10"/>
  <c r="GLA5" i="10" s="1"/>
  <c r="GLF13" i="10"/>
  <c r="GLF5" i="10" s="1"/>
  <c r="GLK13" i="10"/>
  <c r="GLK5" i="10" s="1"/>
  <c r="GLP13" i="10"/>
  <c r="GLP5" i="10" s="1"/>
  <c r="GLU13" i="10"/>
  <c r="GLU5" i="10" s="1"/>
  <c r="GLZ13" i="10"/>
  <c r="GLZ5" i="10" s="1"/>
  <c r="GME13" i="10"/>
  <c r="GME5" i="10" s="1"/>
  <c r="GMJ13" i="10"/>
  <c r="GMJ5" i="10" s="1"/>
  <c r="GMO13" i="10"/>
  <c r="GMO5" i="10" s="1"/>
  <c r="GMT13" i="10"/>
  <c r="GMT5" i="10" s="1"/>
  <c r="GMY13" i="10"/>
  <c r="GMY5" i="10" s="1"/>
  <c r="GND13" i="10"/>
  <c r="GND5" i="10" s="1"/>
  <c r="GNI13" i="10"/>
  <c r="GNI5" i="10" s="1"/>
  <c r="GNN13" i="10"/>
  <c r="GNN5" i="10" s="1"/>
  <c r="GNS13" i="10"/>
  <c r="GNS5" i="10" s="1"/>
  <c r="GNX13" i="10"/>
  <c r="GNX5" i="10" s="1"/>
  <c r="GOC13" i="10"/>
  <c r="GOC5" i="10" s="1"/>
  <c r="GOH13" i="10"/>
  <c r="GOH5" i="10" s="1"/>
  <c r="GOM13" i="10"/>
  <c r="GOM5" i="10" s="1"/>
  <c r="GOR13" i="10"/>
  <c r="GOR5" i="10" s="1"/>
  <c r="GOW13" i="10"/>
  <c r="GOW5" i="10" s="1"/>
  <c r="GPB13" i="10"/>
  <c r="GPB5" i="10" s="1"/>
  <c r="GPG13" i="10"/>
  <c r="GPG5" i="10" s="1"/>
  <c r="GPL13" i="10"/>
  <c r="GPL5" i="10" s="1"/>
  <c r="GPQ13" i="10"/>
  <c r="GPQ5" i="10" s="1"/>
  <c r="GPV13" i="10"/>
  <c r="GPV5" i="10" s="1"/>
  <c r="GQA13" i="10"/>
  <c r="GQA5" i="10" s="1"/>
  <c r="GQF13" i="10"/>
  <c r="GQF5" i="10" s="1"/>
  <c r="GQK13" i="10"/>
  <c r="GQK5" i="10" s="1"/>
  <c r="GQP13" i="10"/>
  <c r="GQP5" i="10" s="1"/>
  <c r="GQU13" i="10"/>
  <c r="GQU5" i="10" s="1"/>
  <c r="GQZ13" i="10"/>
  <c r="GQZ5" i="10" s="1"/>
  <c r="GRE13" i="10"/>
  <c r="GRE5" i="10" s="1"/>
  <c r="GRJ13" i="10"/>
  <c r="GRJ5" i="10" s="1"/>
  <c r="GRO13" i="10"/>
  <c r="GRO5" i="10" s="1"/>
  <c r="GRT13" i="10"/>
  <c r="GRT5" i="10" s="1"/>
  <c r="GRY13" i="10"/>
  <c r="GRY5" i="10" s="1"/>
  <c r="GSD13" i="10"/>
  <c r="GSD5" i="10" s="1"/>
  <c r="GSI13" i="10"/>
  <c r="GSI5" i="10" s="1"/>
  <c r="GSN13" i="10"/>
  <c r="GSN5" i="10" s="1"/>
  <c r="GSS13" i="10"/>
  <c r="GSS5" i="10" s="1"/>
  <c r="GSX13" i="10"/>
  <c r="GSX5" i="10" s="1"/>
  <c r="GTC13" i="10"/>
  <c r="GTC5" i="10" s="1"/>
  <c r="GTH13" i="10"/>
  <c r="GTH5" i="10" s="1"/>
  <c r="GTM13" i="10"/>
  <c r="GTM5" i="10" s="1"/>
  <c r="GTR13" i="10"/>
  <c r="GTR5" i="10" s="1"/>
  <c r="GTW13" i="10"/>
  <c r="GTW5" i="10" s="1"/>
  <c r="GUB13" i="10"/>
  <c r="GUB5" i="10" s="1"/>
  <c r="GUG13" i="10"/>
  <c r="GUG5" i="10" s="1"/>
  <c r="GUL13" i="10"/>
  <c r="GUL5" i="10" s="1"/>
  <c r="GUQ13" i="10"/>
  <c r="GUQ5" i="10" s="1"/>
  <c r="GUV13" i="10"/>
  <c r="GUV5" i="10" s="1"/>
  <c r="GVA13" i="10"/>
  <c r="GVA5" i="10" s="1"/>
  <c r="GVF13" i="10"/>
  <c r="GVF5" i="10" s="1"/>
  <c r="GVK13" i="10"/>
  <c r="GVK5" i="10" s="1"/>
  <c r="GVP13" i="10"/>
  <c r="GVP5" i="10" s="1"/>
  <c r="GVU13" i="10"/>
  <c r="GVU5" i="10" s="1"/>
  <c r="GVZ13" i="10"/>
  <c r="GVZ5" i="10" s="1"/>
  <c r="GWE13" i="10"/>
  <c r="GWE5" i="10" s="1"/>
  <c r="GWJ13" i="10"/>
  <c r="GWJ5" i="10" s="1"/>
  <c r="GWO13" i="10"/>
  <c r="GWO5" i="10" s="1"/>
  <c r="GWT13" i="10"/>
  <c r="GWT5" i="10" s="1"/>
  <c r="GWY13" i="10"/>
  <c r="GWY5" i="10" s="1"/>
  <c r="GXD13" i="10"/>
  <c r="GXD5" i="10" s="1"/>
  <c r="GXI13" i="10"/>
  <c r="GXI5" i="10" s="1"/>
  <c r="GXN13" i="10"/>
  <c r="GXN5" i="10" s="1"/>
  <c r="GXS13" i="10"/>
  <c r="GXS5" i="10" s="1"/>
  <c r="GXX13" i="10"/>
  <c r="GXX5" i="10" s="1"/>
  <c r="GYC13" i="10"/>
  <c r="GYC5" i="10" s="1"/>
  <c r="GYH13" i="10"/>
  <c r="GYH5" i="10" s="1"/>
  <c r="GYM13" i="10"/>
  <c r="GYM5" i="10" s="1"/>
  <c r="GYR13" i="10"/>
  <c r="GYR5" i="10" s="1"/>
  <c r="GYW13" i="10"/>
  <c r="GYW5" i="10" s="1"/>
  <c r="GZB13" i="10"/>
  <c r="GZB5" i="10" s="1"/>
  <c r="GZG13" i="10"/>
  <c r="GZG5" i="10" s="1"/>
  <c r="GZL13" i="10"/>
  <c r="GZL5" i="10" s="1"/>
  <c r="GZQ13" i="10"/>
  <c r="GZQ5" i="10" s="1"/>
  <c r="GZV13" i="10"/>
  <c r="GZV5" i="10" s="1"/>
  <c r="HAA13" i="10"/>
  <c r="HAA5" i="10" s="1"/>
  <c r="HAF13" i="10"/>
  <c r="HAF5" i="10" s="1"/>
  <c r="HAK13" i="10"/>
  <c r="HAK5" i="10" s="1"/>
  <c r="HAP13" i="10"/>
  <c r="HAP5" i="10" s="1"/>
  <c r="HAU13" i="10"/>
  <c r="HAU5" i="10" s="1"/>
  <c r="HAZ13" i="10"/>
  <c r="HAZ5" i="10" s="1"/>
  <c r="HBE13" i="10"/>
  <c r="HBE5" i="10" s="1"/>
  <c r="HBJ13" i="10"/>
  <c r="HBJ5" i="10" s="1"/>
  <c r="HBO13" i="10"/>
  <c r="HBO5" i="10" s="1"/>
  <c r="HBT13" i="10"/>
  <c r="HBT5" i="10" s="1"/>
  <c r="HBY13" i="10"/>
  <c r="HBY5" i="10" s="1"/>
  <c r="HCD13" i="10"/>
  <c r="HCD5" i="10" s="1"/>
  <c r="HCI13" i="10"/>
  <c r="HCI5" i="10" s="1"/>
  <c r="HCN13" i="10"/>
  <c r="HCN5" i="10" s="1"/>
  <c r="HCS13" i="10"/>
  <c r="HCS5" i="10" s="1"/>
  <c r="HCX13" i="10"/>
  <c r="HCX5" i="10" s="1"/>
  <c r="HDC13" i="10"/>
  <c r="HDC5" i="10" s="1"/>
  <c r="HDH13" i="10"/>
  <c r="HDH5" i="10" s="1"/>
  <c r="HDM13" i="10"/>
  <c r="HDM5" i="10" s="1"/>
  <c r="HDR13" i="10"/>
  <c r="HDR5" i="10" s="1"/>
  <c r="HDW13" i="10"/>
  <c r="HDW5" i="10" s="1"/>
  <c r="HEB13" i="10"/>
  <c r="HEB5" i="10" s="1"/>
  <c r="HEG13" i="10"/>
  <c r="HEG5" i="10" s="1"/>
  <c r="HEL13" i="10"/>
  <c r="HEL5" i="10" s="1"/>
  <c r="HEQ13" i="10"/>
  <c r="HEQ5" i="10" s="1"/>
  <c r="HEV13" i="10"/>
  <c r="HEV5" i="10" s="1"/>
  <c r="HFA13" i="10"/>
  <c r="HFA5" i="10" s="1"/>
  <c r="HFF13" i="10"/>
  <c r="HFF5" i="10" s="1"/>
  <c r="HFK13" i="10"/>
  <c r="HFK5" i="10" s="1"/>
  <c r="HFP13" i="10"/>
  <c r="HFP5" i="10" s="1"/>
  <c r="HFU13" i="10"/>
  <c r="HFU5" i="10" s="1"/>
  <c r="HFZ13" i="10"/>
  <c r="HFZ5" i="10" s="1"/>
  <c r="HGE13" i="10"/>
  <c r="HGE5" i="10" s="1"/>
  <c r="HGJ13" i="10"/>
  <c r="HGJ5" i="10" s="1"/>
  <c r="HGO13" i="10"/>
  <c r="HGO5" i="10" s="1"/>
  <c r="HGT13" i="10"/>
  <c r="HGT5" i="10" s="1"/>
  <c r="HGY13" i="10"/>
  <c r="HGY5" i="10" s="1"/>
  <c r="HHD13" i="10"/>
  <c r="HHD5" i="10" s="1"/>
  <c r="HHI13" i="10"/>
  <c r="HHI5" i="10" s="1"/>
  <c r="HHN13" i="10"/>
  <c r="HHN5" i="10" s="1"/>
  <c r="HHS13" i="10"/>
  <c r="HHS5" i="10" s="1"/>
  <c r="HHX13" i="10"/>
  <c r="HHX5" i="10" s="1"/>
  <c r="HIC13" i="10"/>
  <c r="HIC5" i="10" s="1"/>
  <c r="HIH13" i="10"/>
  <c r="HIH5" i="10" s="1"/>
  <c r="HIM13" i="10"/>
  <c r="HIM5" i="10" s="1"/>
  <c r="HIR13" i="10"/>
  <c r="HIR5" i="10" s="1"/>
  <c r="HIW13" i="10"/>
  <c r="HIW5" i="10" s="1"/>
  <c r="HJB13" i="10"/>
  <c r="HJB5" i="10" s="1"/>
  <c r="HJG13" i="10"/>
  <c r="HJG5" i="10" s="1"/>
  <c r="HJL13" i="10"/>
  <c r="HJL5" i="10" s="1"/>
  <c r="HJQ13" i="10"/>
  <c r="HJQ5" i="10" s="1"/>
  <c r="HJV13" i="10"/>
  <c r="HJV5" i="10" s="1"/>
  <c r="HKA13" i="10"/>
  <c r="HKA5" i="10" s="1"/>
  <c r="HKF13" i="10"/>
  <c r="HKF5" i="10" s="1"/>
  <c r="HKK13" i="10"/>
  <c r="HKK5" i="10" s="1"/>
  <c r="HKP13" i="10"/>
  <c r="HKP5" i="10" s="1"/>
  <c r="HKU13" i="10"/>
  <c r="HKU5" i="10" s="1"/>
  <c r="HKZ13" i="10"/>
  <c r="HKZ5" i="10" s="1"/>
  <c r="HLE13" i="10"/>
  <c r="HLE5" i="10" s="1"/>
  <c r="HLJ13" i="10"/>
  <c r="HLJ5" i="10" s="1"/>
  <c r="HLO13" i="10"/>
  <c r="HLO5" i="10" s="1"/>
  <c r="HLT13" i="10"/>
  <c r="HLT5" i="10" s="1"/>
  <c r="HLY13" i="10"/>
  <c r="HLY5" i="10" s="1"/>
  <c r="HMD13" i="10"/>
  <c r="HMD5" i="10" s="1"/>
  <c r="HMI13" i="10"/>
  <c r="HMI5" i="10" s="1"/>
  <c r="HMN13" i="10"/>
  <c r="HMN5" i="10" s="1"/>
  <c r="HMS13" i="10"/>
  <c r="HMS5" i="10" s="1"/>
  <c r="HMX13" i="10"/>
  <c r="HMX5" i="10" s="1"/>
  <c r="HNC13" i="10"/>
  <c r="HNC5" i="10" s="1"/>
  <c r="HNH13" i="10"/>
  <c r="HNH5" i="10" s="1"/>
  <c r="HNM13" i="10"/>
  <c r="HNM5" i="10" s="1"/>
  <c r="HNR13" i="10"/>
  <c r="HNR5" i="10" s="1"/>
  <c r="HNW13" i="10"/>
  <c r="HNW5" i="10" s="1"/>
  <c r="HOB13" i="10"/>
  <c r="HOB5" i="10" s="1"/>
  <c r="HOG13" i="10"/>
  <c r="HOG5" i="10" s="1"/>
  <c r="HOL13" i="10"/>
  <c r="HOL5" i="10" s="1"/>
  <c r="HOQ13" i="10"/>
  <c r="HOQ5" i="10" s="1"/>
  <c r="HOV13" i="10"/>
  <c r="HOV5" i="10" s="1"/>
  <c r="HPA13" i="10"/>
  <c r="HPA5" i="10" s="1"/>
  <c r="HPF13" i="10"/>
  <c r="HPF5" i="10" s="1"/>
  <c r="HPK13" i="10"/>
  <c r="HPK5" i="10" s="1"/>
  <c r="HPP13" i="10"/>
  <c r="HPP5" i="10" s="1"/>
  <c r="HPU13" i="10"/>
  <c r="HPU5" i="10" s="1"/>
  <c r="HPZ13" i="10"/>
  <c r="HPZ5" i="10" s="1"/>
  <c r="HQE13" i="10"/>
  <c r="HQE5" i="10" s="1"/>
  <c r="HQJ13" i="10"/>
  <c r="HQJ5" i="10" s="1"/>
  <c r="HQO13" i="10"/>
  <c r="HQO5" i="10" s="1"/>
  <c r="HQT13" i="10"/>
  <c r="HQT5" i="10" s="1"/>
  <c r="HQY13" i="10"/>
  <c r="HQY5" i="10" s="1"/>
  <c r="HRD13" i="10"/>
  <c r="HRD5" i="10" s="1"/>
  <c r="HRI13" i="10"/>
  <c r="HRI5" i="10" s="1"/>
  <c r="HRN13" i="10"/>
  <c r="HRN5" i="10" s="1"/>
  <c r="HRS13" i="10"/>
  <c r="HRS5" i="10" s="1"/>
  <c r="HRX13" i="10"/>
  <c r="HRX5" i="10" s="1"/>
  <c r="HSC13" i="10"/>
  <c r="HSC5" i="10" s="1"/>
  <c r="HSH13" i="10"/>
  <c r="HSH5" i="10" s="1"/>
  <c r="HSM13" i="10"/>
  <c r="HSM5" i="10" s="1"/>
  <c r="HSR13" i="10"/>
  <c r="HSR5" i="10" s="1"/>
  <c r="HSW13" i="10"/>
  <c r="HSW5" i="10" s="1"/>
  <c r="HTB13" i="10"/>
  <c r="HTB5" i="10" s="1"/>
  <c r="HTG13" i="10"/>
  <c r="HTG5" i="10" s="1"/>
  <c r="HTL13" i="10"/>
  <c r="HTL5" i="10" s="1"/>
  <c r="HTQ13" i="10"/>
  <c r="HTQ5" i="10" s="1"/>
  <c r="HTV13" i="10"/>
  <c r="HTV5" i="10" s="1"/>
  <c r="HUA13" i="10"/>
  <c r="HUA5" i="10" s="1"/>
  <c r="HUF13" i="10"/>
  <c r="HUF5" i="10" s="1"/>
  <c r="HUK13" i="10"/>
  <c r="HUK5" i="10" s="1"/>
  <c r="HUP13" i="10"/>
  <c r="HUP5" i="10" s="1"/>
  <c r="HUU13" i="10"/>
  <c r="HUU5" i="10" s="1"/>
  <c r="HUZ13" i="10"/>
  <c r="HUZ5" i="10" s="1"/>
  <c r="HVE13" i="10"/>
  <c r="HVE5" i="10" s="1"/>
  <c r="HVJ13" i="10"/>
  <c r="HVJ5" i="10" s="1"/>
  <c r="HVO13" i="10"/>
  <c r="HVO5" i="10" s="1"/>
  <c r="HVT13" i="10"/>
  <c r="HVT5" i="10" s="1"/>
  <c r="HVY13" i="10"/>
  <c r="HVY5" i="10" s="1"/>
  <c r="HWD13" i="10"/>
  <c r="HWD5" i="10" s="1"/>
  <c r="HWI13" i="10"/>
  <c r="HWI5" i="10" s="1"/>
  <c r="HWN13" i="10"/>
  <c r="HWN5" i="10" s="1"/>
  <c r="HWS13" i="10"/>
  <c r="HWS5" i="10" s="1"/>
  <c r="HWX13" i="10"/>
  <c r="HWX5" i="10" s="1"/>
  <c r="HXC13" i="10"/>
  <c r="HXC5" i="10" s="1"/>
  <c r="HXH13" i="10"/>
  <c r="HXH5" i="10" s="1"/>
  <c r="HXM13" i="10"/>
  <c r="HXM5" i="10" s="1"/>
  <c r="HXR13" i="10"/>
  <c r="HXR5" i="10" s="1"/>
  <c r="HXW13" i="10"/>
  <c r="HXW5" i="10" s="1"/>
  <c r="HYB13" i="10"/>
  <c r="HYB5" i="10" s="1"/>
  <c r="HYG13" i="10"/>
  <c r="HYG5" i="10" s="1"/>
  <c r="HYL13" i="10"/>
  <c r="HYL5" i="10" s="1"/>
  <c r="HYQ13" i="10"/>
  <c r="HYQ5" i="10" s="1"/>
  <c r="HYV13" i="10"/>
  <c r="HYV5" i="10" s="1"/>
  <c r="HZA13" i="10"/>
  <c r="HZA5" i="10" s="1"/>
  <c r="HZF13" i="10"/>
  <c r="HZF5" i="10" s="1"/>
  <c r="HZK13" i="10"/>
  <c r="HZK5" i="10" s="1"/>
  <c r="HZP13" i="10"/>
  <c r="HZP5" i="10" s="1"/>
  <c r="HZU13" i="10"/>
  <c r="HZU5" i="10" s="1"/>
  <c r="HZZ13" i="10"/>
  <c r="HZZ5" i="10" s="1"/>
  <c r="IAE13" i="10"/>
  <c r="IAE5" i="10" s="1"/>
  <c r="IAJ13" i="10"/>
  <c r="IAJ5" i="10" s="1"/>
  <c r="IAO13" i="10"/>
  <c r="IAO5" i="10" s="1"/>
  <c r="IAT13" i="10"/>
  <c r="IAT5" i="10" s="1"/>
  <c r="IAY13" i="10"/>
  <c r="IAY5" i="10" s="1"/>
  <c r="IBD13" i="10"/>
  <c r="IBD5" i="10" s="1"/>
  <c r="IBI13" i="10"/>
  <c r="IBI5" i="10" s="1"/>
  <c r="IBN13" i="10"/>
  <c r="IBN5" i="10" s="1"/>
  <c r="IBS13" i="10"/>
  <c r="IBS5" i="10" s="1"/>
  <c r="IBX13" i="10"/>
  <c r="IBX5" i="10" s="1"/>
  <c r="ICC13" i="10"/>
  <c r="ICC5" i="10" s="1"/>
  <c r="ICH13" i="10"/>
  <c r="ICH5" i="10" s="1"/>
  <c r="ICM13" i="10"/>
  <c r="ICM5" i="10" s="1"/>
  <c r="ICR13" i="10"/>
  <c r="ICR5" i="10" s="1"/>
  <c r="ICW13" i="10"/>
  <c r="ICW5" i="10" s="1"/>
  <c r="IDB13" i="10"/>
  <c r="IDB5" i="10" s="1"/>
  <c r="IDG13" i="10"/>
  <c r="IDG5" i="10" s="1"/>
  <c r="IDL13" i="10"/>
  <c r="IDL5" i="10" s="1"/>
  <c r="IDQ13" i="10"/>
  <c r="IDQ5" i="10" s="1"/>
  <c r="IDV13" i="10"/>
  <c r="IDV5" i="10" s="1"/>
  <c r="IEA13" i="10"/>
  <c r="IEA5" i="10" s="1"/>
  <c r="IEF13" i="10"/>
  <c r="IEF5" i="10" s="1"/>
  <c r="IEK13" i="10"/>
  <c r="IEK5" i="10" s="1"/>
  <c r="IEP13" i="10"/>
  <c r="IEP5" i="10" s="1"/>
  <c r="IEU13" i="10"/>
  <c r="IEU5" i="10" s="1"/>
  <c r="IEZ13" i="10"/>
  <c r="IEZ5" i="10" s="1"/>
  <c r="IFE13" i="10"/>
  <c r="IFE5" i="10" s="1"/>
  <c r="IFJ13" i="10"/>
  <c r="IFJ5" i="10" s="1"/>
  <c r="IFO13" i="10"/>
  <c r="IFO5" i="10" s="1"/>
  <c r="IFT13" i="10"/>
  <c r="IFT5" i="10" s="1"/>
  <c r="IFY13" i="10"/>
  <c r="IFY5" i="10" s="1"/>
  <c r="IGD13" i="10"/>
  <c r="IGD5" i="10" s="1"/>
  <c r="IGI13" i="10"/>
  <c r="IGI5" i="10" s="1"/>
  <c r="IGN13" i="10"/>
  <c r="IGN5" i="10" s="1"/>
  <c r="IGS13" i="10"/>
  <c r="IGS5" i="10" s="1"/>
  <c r="IGX13" i="10"/>
  <c r="IGX5" i="10" s="1"/>
  <c r="IHC13" i="10"/>
  <c r="IHC5" i="10" s="1"/>
  <c r="IHH13" i="10"/>
  <c r="IHH5" i="10" s="1"/>
  <c r="IHM13" i="10"/>
  <c r="IHM5" i="10" s="1"/>
  <c r="IHR13" i="10"/>
  <c r="IHR5" i="10" s="1"/>
  <c r="IHW13" i="10"/>
  <c r="IHW5" i="10" s="1"/>
  <c r="IIB13" i="10"/>
  <c r="IIB5" i="10" s="1"/>
  <c r="IIG13" i="10"/>
  <c r="IIG5" i="10" s="1"/>
  <c r="IIL13" i="10"/>
  <c r="IIL5" i="10" s="1"/>
  <c r="IIQ13" i="10"/>
  <c r="IIQ5" i="10" s="1"/>
  <c r="IIV13" i="10"/>
  <c r="IIV5" i="10" s="1"/>
  <c r="IJA13" i="10"/>
  <c r="IJA5" i="10" s="1"/>
  <c r="IJF13" i="10"/>
  <c r="IJF5" i="10" s="1"/>
  <c r="IJK13" i="10"/>
  <c r="IJK5" i="10" s="1"/>
  <c r="IJP13" i="10"/>
  <c r="IJP5" i="10" s="1"/>
  <c r="IJU13" i="10"/>
  <c r="IJU5" i="10" s="1"/>
  <c r="IJZ13" i="10"/>
  <c r="IJZ5" i="10" s="1"/>
  <c r="IKE13" i="10"/>
  <c r="IKE5" i="10" s="1"/>
  <c r="IKJ13" i="10"/>
  <c r="IKJ5" i="10" s="1"/>
  <c r="IKO13" i="10"/>
  <c r="IKO5" i="10" s="1"/>
  <c r="IKT13" i="10"/>
  <c r="IKT5" i="10" s="1"/>
  <c r="IKY13" i="10"/>
  <c r="IKY5" i="10" s="1"/>
  <c r="ILD13" i="10"/>
  <c r="ILD5" i="10" s="1"/>
  <c r="ILI13" i="10"/>
  <c r="ILI5" i="10" s="1"/>
  <c r="ILN13" i="10"/>
  <c r="ILN5" i="10" s="1"/>
  <c r="ILS13" i="10"/>
  <c r="ILS5" i="10" s="1"/>
  <c r="ILX13" i="10"/>
  <c r="ILX5" i="10" s="1"/>
  <c r="IMC13" i="10"/>
  <c r="IMC5" i="10" s="1"/>
  <c r="IMH13" i="10"/>
  <c r="IMH5" i="10" s="1"/>
  <c r="IMM13" i="10"/>
  <c r="IMM5" i="10" s="1"/>
  <c r="IMR13" i="10"/>
  <c r="IMR5" i="10" s="1"/>
  <c r="IMW13" i="10"/>
  <c r="IMW5" i="10" s="1"/>
  <c r="INB13" i="10"/>
  <c r="INB5" i="10" s="1"/>
  <c r="ING13" i="10"/>
  <c r="ING5" i="10" s="1"/>
  <c r="INL13" i="10"/>
  <c r="INL5" i="10" s="1"/>
  <c r="INQ13" i="10"/>
  <c r="INQ5" i="10" s="1"/>
  <c r="INV13" i="10"/>
  <c r="INV5" i="10" s="1"/>
  <c r="IOA13" i="10"/>
  <c r="IOA5" i="10" s="1"/>
  <c r="IOF13" i="10"/>
  <c r="IOF5" i="10" s="1"/>
  <c r="IOK13" i="10"/>
  <c r="IOK5" i="10" s="1"/>
  <c r="IOP13" i="10"/>
  <c r="IOP5" i="10" s="1"/>
  <c r="IOU13" i="10"/>
  <c r="IOU5" i="10" s="1"/>
  <c r="IOZ13" i="10"/>
  <c r="IOZ5" i="10" s="1"/>
  <c r="IPE13" i="10"/>
  <c r="IPE5" i="10" s="1"/>
  <c r="IPJ13" i="10"/>
  <c r="IPJ5" i="10" s="1"/>
  <c r="IPO13" i="10"/>
  <c r="IPO5" i="10" s="1"/>
  <c r="IPT13" i="10"/>
  <c r="IPT5" i="10" s="1"/>
  <c r="IPY13" i="10"/>
  <c r="IPY5" i="10" s="1"/>
  <c r="IQD13" i="10"/>
  <c r="IQD5" i="10" s="1"/>
  <c r="IQI13" i="10"/>
  <c r="IQI5" i="10" s="1"/>
  <c r="IQN13" i="10"/>
  <c r="IQN5" i="10" s="1"/>
  <c r="IQS13" i="10"/>
  <c r="IQS5" i="10" s="1"/>
  <c r="IQX13" i="10"/>
  <c r="IQX5" i="10" s="1"/>
  <c r="IRC13" i="10"/>
  <c r="IRC5" i="10" s="1"/>
  <c r="IRH13" i="10"/>
  <c r="IRH5" i="10" s="1"/>
  <c r="IRM13" i="10"/>
  <c r="IRM5" i="10" s="1"/>
  <c r="IRR13" i="10"/>
  <c r="IRR5" i="10" s="1"/>
  <c r="IRW13" i="10"/>
  <c r="IRW5" i="10" s="1"/>
  <c r="ISB13" i="10"/>
  <c r="ISB5" i="10" s="1"/>
  <c r="ISG13" i="10"/>
  <c r="ISG5" i="10" s="1"/>
  <c r="ISL13" i="10"/>
  <c r="ISL5" i="10" s="1"/>
  <c r="ISQ13" i="10"/>
  <c r="ISQ5" i="10" s="1"/>
  <c r="ISV13" i="10"/>
  <c r="ISV5" i="10" s="1"/>
  <c r="ITA13" i="10"/>
  <c r="ITA5" i="10" s="1"/>
  <c r="ITF13" i="10"/>
  <c r="ITF5" i="10" s="1"/>
  <c r="ITK13" i="10"/>
  <c r="ITK5" i="10" s="1"/>
  <c r="ITP13" i="10"/>
  <c r="ITP5" i="10" s="1"/>
  <c r="ITU13" i="10"/>
  <c r="ITU5" i="10" s="1"/>
  <c r="ITZ13" i="10"/>
  <c r="ITZ5" i="10" s="1"/>
  <c r="IUE13" i="10"/>
  <c r="IUE5" i="10" s="1"/>
  <c r="IUJ13" i="10"/>
  <c r="IUJ5" i="10" s="1"/>
  <c r="IUO13" i="10"/>
  <c r="IUO5" i="10" s="1"/>
  <c r="IUT13" i="10"/>
  <c r="IUT5" i="10" s="1"/>
  <c r="IUY13" i="10"/>
  <c r="IUY5" i="10" s="1"/>
  <c r="IVD13" i="10"/>
  <c r="IVD5" i="10" s="1"/>
  <c r="IVI13" i="10"/>
  <c r="IVI5" i="10" s="1"/>
  <c r="IVN13" i="10"/>
  <c r="IVN5" i="10" s="1"/>
  <c r="IVS13" i="10"/>
  <c r="IVS5" i="10" s="1"/>
  <c r="IVX13" i="10"/>
  <c r="IVX5" i="10" s="1"/>
  <c r="IWC13" i="10"/>
  <c r="IWC5" i="10" s="1"/>
  <c r="IWH13" i="10"/>
  <c r="IWH5" i="10" s="1"/>
  <c r="IWM13" i="10"/>
  <c r="IWM5" i="10" s="1"/>
  <c r="IWR13" i="10"/>
  <c r="IWR5" i="10" s="1"/>
  <c r="IWW13" i="10"/>
  <c r="IWW5" i="10" s="1"/>
  <c r="IXB13" i="10"/>
  <c r="IXB5" i="10" s="1"/>
  <c r="IXG13" i="10"/>
  <c r="IXG5" i="10" s="1"/>
  <c r="IXL13" i="10"/>
  <c r="IXL5" i="10" s="1"/>
  <c r="IXQ13" i="10"/>
  <c r="IXQ5" i="10" s="1"/>
  <c r="IXV13" i="10"/>
  <c r="IXV5" i="10" s="1"/>
  <c r="IYA13" i="10"/>
  <c r="IYA5" i="10" s="1"/>
  <c r="IYF13" i="10"/>
  <c r="IYF5" i="10" s="1"/>
  <c r="IYK13" i="10"/>
  <c r="IYK5" i="10" s="1"/>
  <c r="IYP13" i="10"/>
  <c r="IYP5" i="10" s="1"/>
  <c r="IYU13" i="10"/>
  <c r="IYU5" i="10" s="1"/>
  <c r="IYZ13" i="10"/>
  <c r="IYZ5" i="10" s="1"/>
  <c r="IZE13" i="10"/>
  <c r="IZE5" i="10" s="1"/>
  <c r="IZJ13" i="10"/>
  <c r="IZJ5" i="10" s="1"/>
  <c r="IZO13" i="10"/>
  <c r="IZO5" i="10" s="1"/>
  <c r="IZT13" i="10"/>
  <c r="IZT5" i="10" s="1"/>
  <c r="IZY13" i="10"/>
  <c r="IZY5" i="10" s="1"/>
  <c r="JAD13" i="10"/>
  <c r="JAD5" i="10" s="1"/>
  <c r="JAI13" i="10"/>
  <c r="JAI5" i="10" s="1"/>
  <c r="JAN13" i="10"/>
  <c r="JAN5" i="10" s="1"/>
  <c r="JAS13" i="10"/>
  <c r="JAS5" i="10" s="1"/>
  <c r="JAX13" i="10"/>
  <c r="JAX5" i="10" s="1"/>
  <c r="JBC13" i="10"/>
  <c r="JBC5" i="10" s="1"/>
  <c r="JBH13" i="10"/>
  <c r="JBH5" i="10" s="1"/>
  <c r="JBM13" i="10"/>
  <c r="JBM5" i="10" s="1"/>
  <c r="JBR13" i="10"/>
  <c r="JBR5" i="10" s="1"/>
  <c r="JBW13" i="10"/>
  <c r="JBW5" i="10" s="1"/>
  <c r="JCB13" i="10"/>
  <c r="JCB5" i="10" s="1"/>
  <c r="JCG13" i="10"/>
  <c r="JCG5" i="10" s="1"/>
  <c r="JCL13" i="10"/>
  <c r="JCL5" i="10" s="1"/>
  <c r="JCQ13" i="10"/>
  <c r="JCQ5" i="10" s="1"/>
  <c r="JCV13" i="10"/>
  <c r="JCV5" i="10" s="1"/>
  <c r="JDA13" i="10"/>
  <c r="JDA5" i="10" s="1"/>
  <c r="JDF13" i="10"/>
  <c r="JDF5" i="10" s="1"/>
  <c r="JDK13" i="10"/>
  <c r="JDK5" i="10" s="1"/>
  <c r="JDP13" i="10"/>
  <c r="JDP5" i="10" s="1"/>
  <c r="JDU13" i="10"/>
  <c r="JDU5" i="10" s="1"/>
  <c r="JDZ13" i="10"/>
  <c r="JDZ5" i="10" s="1"/>
  <c r="JEE13" i="10"/>
  <c r="JEE5" i="10" s="1"/>
  <c r="JEJ13" i="10"/>
  <c r="JEJ5" i="10" s="1"/>
  <c r="JEO13" i="10"/>
  <c r="JEO5" i="10" s="1"/>
  <c r="JET13" i="10"/>
  <c r="JET5" i="10" s="1"/>
  <c r="JEY13" i="10"/>
  <c r="JEY5" i="10" s="1"/>
  <c r="JFD13" i="10"/>
  <c r="JFD5" i="10" s="1"/>
  <c r="JFI13" i="10"/>
  <c r="JFI5" i="10" s="1"/>
  <c r="JFN13" i="10"/>
  <c r="JFN5" i="10" s="1"/>
  <c r="JFS13" i="10"/>
  <c r="JFS5" i="10" s="1"/>
  <c r="JFX13" i="10"/>
  <c r="JFX5" i="10" s="1"/>
  <c r="JGC13" i="10"/>
  <c r="JGC5" i="10" s="1"/>
  <c r="JGH13" i="10"/>
  <c r="JGH5" i="10" s="1"/>
  <c r="JGM13" i="10"/>
  <c r="JGM5" i="10" s="1"/>
  <c r="JGR13" i="10"/>
  <c r="JGR5" i="10" s="1"/>
  <c r="JGW13" i="10"/>
  <c r="JGW5" i="10" s="1"/>
  <c r="JHB13" i="10"/>
  <c r="JHB5" i="10" s="1"/>
  <c r="JHG13" i="10"/>
  <c r="JHG5" i="10" s="1"/>
  <c r="JHL13" i="10"/>
  <c r="JHL5" i="10" s="1"/>
  <c r="JHQ13" i="10"/>
  <c r="JHQ5" i="10" s="1"/>
  <c r="JHV13" i="10"/>
  <c r="JHV5" i="10" s="1"/>
  <c r="JIA13" i="10"/>
  <c r="JIA5" i="10" s="1"/>
  <c r="JIF13" i="10"/>
  <c r="JIF5" i="10" s="1"/>
  <c r="JIK13" i="10"/>
  <c r="JIK5" i="10" s="1"/>
  <c r="JIP13" i="10"/>
  <c r="JIP5" i="10" s="1"/>
  <c r="JIU13" i="10"/>
  <c r="JIU5" i="10" s="1"/>
  <c r="JIZ13" i="10"/>
  <c r="JIZ5" i="10" s="1"/>
  <c r="JJE13" i="10"/>
  <c r="JJE5" i="10" s="1"/>
  <c r="JJJ13" i="10"/>
  <c r="JJJ5" i="10" s="1"/>
  <c r="JJO13" i="10"/>
  <c r="JJO5" i="10" s="1"/>
  <c r="JJT13" i="10"/>
  <c r="JJT5" i="10" s="1"/>
  <c r="JJY13" i="10"/>
  <c r="JJY5" i="10" s="1"/>
  <c r="JKD13" i="10"/>
  <c r="JKD5" i="10" s="1"/>
  <c r="JKI13" i="10"/>
  <c r="JKI5" i="10" s="1"/>
  <c r="JKN13" i="10"/>
  <c r="JKN5" i="10" s="1"/>
  <c r="JKS13" i="10"/>
  <c r="JKS5" i="10" s="1"/>
  <c r="JKX13" i="10"/>
  <c r="JKX5" i="10" s="1"/>
  <c r="JLC13" i="10"/>
  <c r="JLC5" i="10" s="1"/>
  <c r="JLH13" i="10"/>
  <c r="JLH5" i="10" s="1"/>
  <c r="JLM13" i="10"/>
  <c r="JLM5" i="10" s="1"/>
  <c r="JLR13" i="10"/>
  <c r="JLR5" i="10" s="1"/>
  <c r="JLW13" i="10"/>
  <c r="JLW5" i="10" s="1"/>
  <c r="JMB13" i="10"/>
  <c r="JMB5" i="10" s="1"/>
  <c r="JMG13" i="10"/>
  <c r="JMG5" i="10" s="1"/>
  <c r="JML13" i="10"/>
  <c r="JML5" i="10" s="1"/>
  <c r="JMQ13" i="10"/>
  <c r="JMQ5" i="10" s="1"/>
  <c r="JMV13" i="10"/>
  <c r="JMV5" i="10" s="1"/>
  <c r="JNA13" i="10"/>
  <c r="JNA5" i="10" s="1"/>
  <c r="JNF13" i="10"/>
  <c r="JNF5" i="10" s="1"/>
  <c r="JNK13" i="10"/>
  <c r="JNK5" i="10" s="1"/>
  <c r="JNP13" i="10"/>
  <c r="JNP5" i="10" s="1"/>
  <c r="JNU13" i="10"/>
  <c r="JNU5" i="10" s="1"/>
  <c r="JNZ13" i="10"/>
  <c r="JNZ5" i="10" s="1"/>
  <c r="JOE13" i="10"/>
  <c r="JOE5" i="10" s="1"/>
  <c r="JOJ13" i="10"/>
  <c r="JOJ5" i="10" s="1"/>
  <c r="JOO13" i="10"/>
  <c r="JOO5" i="10" s="1"/>
  <c r="JOT13" i="10"/>
  <c r="JOT5" i="10" s="1"/>
  <c r="JOY13" i="10"/>
  <c r="JOY5" i="10" s="1"/>
  <c r="JPD13" i="10"/>
  <c r="JPD5" i="10" s="1"/>
  <c r="JPI13" i="10"/>
  <c r="JPI5" i="10" s="1"/>
  <c r="JPN13" i="10"/>
  <c r="JPN5" i="10" s="1"/>
  <c r="JPS13" i="10"/>
  <c r="JPS5" i="10" s="1"/>
  <c r="JPX13" i="10"/>
  <c r="JPX5" i="10" s="1"/>
  <c r="JQC13" i="10"/>
  <c r="JQC5" i="10" s="1"/>
  <c r="JQH13" i="10"/>
  <c r="JQH5" i="10" s="1"/>
  <c r="JQM13" i="10"/>
  <c r="JQM5" i="10" s="1"/>
  <c r="JQR13" i="10"/>
  <c r="JQR5" i="10" s="1"/>
  <c r="JQW13" i="10"/>
  <c r="JQW5" i="10" s="1"/>
  <c r="JRB13" i="10"/>
  <c r="JRB5" i="10" s="1"/>
  <c r="JRG13" i="10"/>
  <c r="JRG5" i="10" s="1"/>
  <c r="JRL13" i="10"/>
  <c r="JRL5" i="10" s="1"/>
  <c r="JRQ13" i="10"/>
  <c r="JRQ5" i="10" s="1"/>
  <c r="JRV13" i="10"/>
  <c r="JRV5" i="10" s="1"/>
  <c r="JSA13" i="10"/>
  <c r="JSA5" i="10" s="1"/>
  <c r="JSF13" i="10"/>
  <c r="JSF5" i="10" s="1"/>
  <c r="JSK13" i="10"/>
  <c r="JSK5" i="10" s="1"/>
  <c r="JSP13" i="10"/>
  <c r="JSP5" i="10" s="1"/>
  <c r="JSU13" i="10"/>
  <c r="JSU5" i="10" s="1"/>
  <c r="JSZ13" i="10"/>
  <c r="JSZ5" i="10" s="1"/>
  <c r="JTE13" i="10"/>
  <c r="JTE5" i="10" s="1"/>
  <c r="JTJ13" i="10"/>
  <c r="JTJ5" i="10" s="1"/>
  <c r="JTO13" i="10"/>
  <c r="JTO5" i="10" s="1"/>
  <c r="JTT13" i="10"/>
  <c r="JTT5" i="10" s="1"/>
  <c r="JTY13" i="10"/>
  <c r="JTY5" i="10" s="1"/>
  <c r="JUD13" i="10"/>
  <c r="JUD5" i="10" s="1"/>
  <c r="JUI13" i="10"/>
  <c r="JUI5" i="10" s="1"/>
  <c r="JUN13" i="10"/>
  <c r="JUN5" i="10" s="1"/>
  <c r="JUS13" i="10"/>
  <c r="JUS5" i="10" s="1"/>
  <c r="JUX13" i="10"/>
  <c r="JUX5" i="10" s="1"/>
  <c r="JVC13" i="10"/>
  <c r="JVC5" i="10" s="1"/>
  <c r="JVH13" i="10"/>
  <c r="JVH5" i="10" s="1"/>
  <c r="JVM13" i="10"/>
  <c r="JVM5" i="10" s="1"/>
  <c r="JVR13" i="10"/>
  <c r="JVR5" i="10" s="1"/>
  <c r="JVW13" i="10"/>
  <c r="JVW5" i="10" s="1"/>
  <c r="JWB13" i="10"/>
  <c r="JWB5" i="10" s="1"/>
  <c r="JWG13" i="10"/>
  <c r="JWG5" i="10" s="1"/>
  <c r="JWL13" i="10"/>
  <c r="JWL5" i="10" s="1"/>
  <c r="JWQ13" i="10"/>
  <c r="JWQ5" i="10" s="1"/>
  <c r="JWV13" i="10"/>
  <c r="JWV5" i="10" s="1"/>
  <c r="JXA13" i="10"/>
  <c r="JXA5" i="10" s="1"/>
  <c r="JXF13" i="10"/>
  <c r="JXF5" i="10" s="1"/>
  <c r="JXK13" i="10"/>
  <c r="JXK5" i="10" s="1"/>
  <c r="JXP13" i="10"/>
  <c r="JXP5" i="10" s="1"/>
  <c r="JXU13" i="10"/>
  <c r="JXU5" i="10" s="1"/>
  <c r="JXZ13" i="10"/>
  <c r="JXZ5" i="10" s="1"/>
  <c r="JYE13" i="10"/>
  <c r="JYE5" i="10" s="1"/>
  <c r="JYJ13" i="10"/>
  <c r="JYJ5" i="10" s="1"/>
  <c r="JYO13" i="10"/>
  <c r="JYO5" i="10" s="1"/>
  <c r="JYT13" i="10"/>
  <c r="JYT5" i="10" s="1"/>
  <c r="JYY13" i="10"/>
  <c r="JYY5" i="10" s="1"/>
  <c r="JZD13" i="10"/>
  <c r="JZD5" i="10" s="1"/>
  <c r="JZI13" i="10"/>
  <c r="JZI5" i="10" s="1"/>
  <c r="JZN13" i="10"/>
  <c r="JZN5" i="10" s="1"/>
  <c r="JZS13" i="10"/>
  <c r="JZS5" i="10" s="1"/>
  <c r="JZX13" i="10"/>
  <c r="JZX5" i="10" s="1"/>
  <c r="KAC13" i="10"/>
  <c r="KAC5" i="10" s="1"/>
  <c r="KAH13" i="10"/>
  <c r="KAH5" i="10" s="1"/>
  <c r="KAM13" i="10"/>
  <c r="KAM5" i="10" s="1"/>
  <c r="KAR13" i="10"/>
  <c r="KAR5" i="10" s="1"/>
  <c r="KAW13" i="10"/>
  <c r="KAW5" i="10" s="1"/>
  <c r="KBB13" i="10"/>
  <c r="KBB5" i="10" s="1"/>
  <c r="KBG13" i="10"/>
  <c r="KBG5" i="10" s="1"/>
  <c r="KBL13" i="10"/>
  <c r="KBL5" i="10" s="1"/>
  <c r="KBQ13" i="10"/>
  <c r="KBQ5" i="10" s="1"/>
  <c r="KBV13" i="10"/>
  <c r="KBV5" i="10" s="1"/>
  <c r="KCA13" i="10"/>
  <c r="KCA5" i="10" s="1"/>
  <c r="KCF13" i="10"/>
  <c r="KCF5" i="10" s="1"/>
  <c r="KCK13" i="10"/>
  <c r="KCK5" i="10" s="1"/>
  <c r="KCP13" i="10"/>
  <c r="KCP5" i="10" s="1"/>
  <c r="KCU13" i="10"/>
  <c r="KCU5" i="10" s="1"/>
  <c r="KCZ13" i="10"/>
  <c r="KCZ5" i="10" s="1"/>
  <c r="KDE13" i="10"/>
  <c r="KDE5" i="10" s="1"/>
  <c r="KDJ13" i="10"/>
  <c r="KDJ5" i="10" s="1"/>
  <c r="KDO13" i="10"/>
  <c r="KDO5" i="10" s="1"/>
  <c r="KDT13" i="10"/>
  <c r="KDT5" i="10" s="1"/>
  <c r="KDY13" i="10"/>
  <c r="KDY5" i="10" s="1"/>
  <c r="KED13" i="10"/>
  <c r="KED5" i="10" s="1"/>
  <c r="KEI13" i="10"/>
  <c r="KEI5" i="10" s="1"/>
  <c r="KEN13" i="10"/>
  <c r="KEN5" i="10" s="1"/>
  <c r="KES13" i="10"/>
  <c r="KES5" i="10" s="1"/>
  <c r="KEX13" i="10"/>
  <c r="KEX5" i="10" s="1"/>
  <c r="KFC13" i="10"/>
  <c r="KFC5" i="10" s="1"/>
  <c r="KFH13" i="10"/>
  <c r="KFH5" i="10" s="1"/>
  <c r="KFM13" i="10"/>
  <c r="KFM5" i="10" s="1"/>
  <c r="KFR13" i="10"/>
  <c r="KFR5" i="10" s="1"/>
  <c r="KFW13" i="10"/>
  <c r="KFW5" i="10" s="1"/>
  <c r="KGB13" i="10"/>
  <c r="KGB5" i="10" s="1"/>
  <c r="KGG13" i="10"/>
  <c r="KGG5" i="10" s="1"/>
  <c r="KGL13" i="10"/>
  <c r="KGL5" i="10" s="1"/>
  <c r="KGQ13" i="10"/>
  <c r="KGQ5" i="10" s="1"/>
  <c r="KGV13" i="10"/>
  <c r="KGV5" i="10" s="1"/>
  <c r="KHA13" i="10"/>
  <c r="KHA5" i="10" s="1"/>
  <c r="KHF13" i="10"/>
  <c r="KHF5" i="10" s="1"/>
  <c r="KHK13" i="10"/>
  <c r="KHK5" i="10" s="1"/>
  <c r="KHP13" i="10"/>
  <c r="KHP5" i="10" s="1"/>
  <c r="KHU13" i="10"/>
  <c r="KHU5" i="10" s="1"/>
  <c r="KHZ13" i="10"/>
  <c r="KHZ5" i="10" s="1"/>
  <c r="KIE13" i="10"/>
  <c r="KIE5" i="10" s="1"/>
  <c r="KIJ13" i="10"/>
  <c r="KIJ5" i="10" s="1"/>
  <c r="KIO13" i="10"/>
  <c r="KIO5" i="10" s="1"/>
  <c r="KIT13" i="10"/>
  <c r="KIT5" i="10" s="1"/>
  <c r="KIY13" i="10"/>
  <c r="KIY5" i="10" s="1"/>
  <c r="KJD13" i="10"/>
  <c r="KJD5" i="10" s="1"/>
  <c r="KJI13" i="10"/>
  <c r="KJI5" i="10" s="1"/>
  <c r="KJN13" i="10"/>
  <c r="KJN5" i="10" s="1"/>
  <c r="KJS13" i="10"/>
  <c r="KJS5" i="10" s="1"/>
  <c r="KJX13" i="10"/>
  <c r="KJX5" i="10" s="1"/>
  <c r="KKC13" i="10"/>
  <c r="KKC5" i="10" s="1"/>
  <c r="KKH13" i="10"/>
  <c r="KKH5" i="10" s="1"/>
  <c r="KKM13" i="10"/>
  <c r="KKM5" i="10" s="1"/>
  <c r="KKR13" i="10"/>
  <c r="KKR5" i="10" s="1"/>
  <c r="KKW13" i="10"/>
  <c r="KKW5" i="10" s="1"/>
  <c r="KLB13" i="10"/>
  <c r="KLB5" i="10" s="1"/>
  <c r="KLG13" i="10"/>
  <c r="KLG5" i="10" s="1"/>
  <c r="KLL13" i="10"/>
  <c r="KLL5" i="10" s="1"/>
  <c r="KLQ13" i="10"/>
  <c r="KLQ5" i="10" s="1"/>
  <c r="KLV13" i="10"/>
  <c r="KLV5" i="10" s="1"/>
  <c r="KMA13" i="10"/>
  <c r="KMA5" i="10" s="1"/>
  <c r="KMF13" i="10"/>
  <c r="KMF5" i="10" s="1"/>
  <c r="KMK13" i="10"/>
  <c r="KMK5" i="10" s="1"/>
  <c r="KMP13" i="10"/>
  <c r="KMP5" i="10" s="1"/>
  <c r="KMU13" i="10"/>
  <c r="KMU5" i="10" s="1"/>
  <c r="KMZ13" i="10"/>
  <c r="KMZ5" i="10" s="1"/>
  <c r="KNE13" i="10"/>
  <c r="KNE5" i="10" s="1"/>
  <c r="KNJ13" i="10"/>
  <c r="KNJ5" i="10" s="1"/>
  <c r="KNO13" i="10"/>
  <c r="KNO5" i="10" s="1"/>
  <c r="KNT13" i="10"/>
  <c r="KNT5" i="10" s="1"/>
  <c r="KNY13" i="10"/>
  <c r="KNY5" i="10" s="1"/>
  <c r="KOD13" i="10"/>
  <c r="KOD5" i="10" s="1"/>
  <c r="KOI13" i="10"/>
  <c r="KOI5" i="10" s="1"/>
  <c r="KON13" i="10"/>
  <c r="KON5" i="10" s="1"/>
  <c r="KOS13" i="10"/>
  <c r="KOS5" i="10" s="1"/>
  <c r="KOX13" i="10"/>
  <c r="KOX5" i="10" s="1"/>
  <c r="KPC13" i="10"/>
  <c r="KPC5" i="10" s="1"/>
  <c r="KPH13" i="10"/>
  <c r="KPH5" i="10" s="1"/>
  <c r="KPM13" i="10"/>
  <c r="KPM5" i="10" s="1"/>
  <c r="KPR13" i="10"/>
  <c r="KPR5" i="10" s="1"/>
  <c r="KPW13" i="10"/>
  <c r="KPW5" i="10" s="1"/>
  <c r="KQB13" i="10"/>
  <c r="KQB5" i="10" s="1"/>
  <c r="KQG13" i="10"/>
  <c r="KQG5" i="10" s="1"/>
  <c r="KQL13" i="10"/>
  <c r="KQL5" i="10" s="1"/>
  <c r="KQQ13" i="10"/>
  <c r="KQQ5" i="10" s="1"/>
  <c r="KQV13" i="10"/>
  <c r="KQV5" i="10" s="1"/>
  <c r="KRA13" i="10"/>
  <c r="KRA5" i="10" s="1"/>
  <c r="KRF13" i="10"/>
  <c r="KRF5" i="10" s="1"/>
  <c r="KRK13" i="10"/>
  <c r="KRK5" i="10" s="1"/>
  <c r="KRP13" i="10"/>
  <c r="KRP5" i="10" s="1"/>
  <c r="KRU13" i="10"/>
  <c r="KRU5" i="10" s="1"/>
  <c r="KRZ13" i="10"/>
  <c r="KRZ5" i="10" s="1"/>
  <c r="KSE13" i="10"/>
  <c r="KSE5" i="10" s="1"/>
  <c r="KSJ13" i="10"/>
  <c r="KSJ5" i="10" s="1"/>
  <c r="KSO13" i="10"/>
  <c r="KSO5" i="10" s="1"/>
  <c r="KST13" i="10"/>
  <c r="KST5" i="10" s="1"/>
  <c r="KSY13" i="10"/>
  <c r="KSY5" i="10" s="1"/>
  <c r="KTD13" i="10"/>
  <c r="KTD5" i="10" s="1"/>
  <c r="KTI13" i="10"/>
  <c r="KTI5" i="10" s="1"/>
  <c r="KTN13" i="10"/>
  <c r="KTN5" i="10" s="1"/>
  <c r="KTS13" i="10"/>
  <c r="KTS5" i="10" s="1"/>
  <c r="KTX13" i="10"/>
  <c r="KTX5" i="10" s="1"/>
  <c r="KUC13" i="10"/>
  <c r="KUC5" i="10" s="1"/>
  <c r="KUH13" i="10"/>
  <c r="KUH5" i="10" s="1"/>
  <c r="KUM13" i="10"/>
  <c r="KUM5" i="10" s="1"/>
  <c r="KUR13" i="10"/>
  <c r="KUR5" i="10" s="1"/>
  <c r="KUW13" i="10"/>
  <c r="KUW5" i="10" s="1"/>
  <c r="KVB13" i="10"/>
  <c r="KVB5" i="10" s="1"/>
  <c r="KVG13" i="10"/>
  <c r="KVG5" i="10" s="1"/>
  <c r="KVL13" i="10"/>
  <c r="KVL5" i="10" s="1"/>
  <c r="KVQ13" i="10"/>
  <c r="KVQ5" i="10" s="1"/>
  <c r="KVV13" i="10"/>
  <c r="KVV5" i="10" s="1"/>
  <c r="KWA13" i="10"/>
  <c r="KWA5" i="10" s="1"/>
  <c r="KWF13" i="10"/>
  <c r="KWF5" i="10" s="1"/>
  <c r="KWK13" i="10"/>
  <c r="KWK5" i="10" s="1"/>
  <c r="KWP13" i="10"/>
  <c r="KWP5" i="10" s="1"/>
  <c r="KWU13" i="10"/>
  <c r="KWU5" i="10" s="1"/>
  <c r="KWZ13" i="10"/>
  <c r="KWZ5" i="10" s="1"/>
  <c r="KXE13" i="10"/>
  <c r="KXE5" i="10" s="1"/>
  <c r="KXJ13" i="10"/>
  <c r="KXJ5" i="10" s="1"/>
  <c r="KXO13" i="10"/>
  <c r="KXO5" i="10" s="1"/>
  <c r="KXT13" i="10"/>
  <c r="KXT5" i="10" s="1"/>
  <c r="KXY13" i="10"/>
  <c r="KXY5" i="10" s="1"/>
  <c r="KYD13" i="10"/>
  <c r="KYD5" i="10" s="1"/>
  <c r="KYI13" i="10"/>
  <c r="KYI5" i="10" s="1"/>
  <c r="KYN13" i="10"/>
  <c r="KYN5" i="10" s="1"/>
  <c r="KYS13" i="10"/>
  <c r="KYS5" i="10" s="1"/>
  <c r="KYX13" i="10"/>
  <c r="KYX5" i="10" s="1"/>
  <c r="KZC13" i="10"/>
  <c r="KZC5" i="10" s="1"/>
  <c r="KZH13" i="10"/>
  <c r="KZH5" i="10" s="1"/>
  <c r="KZM13" i="10"/>
  <c r="KZM5" i="10" s="1"/>
  <c r="KZR13" i="10"/>
  <c r="KZR5" i="10" s="1"/>
  <c r="KZW13" i="10"/>
  <c r="KZW5" i="10" s="1"/>
  <c r="LAB13" i="10"/>
  <c r="LAB5" i="10" s="1"/>
  <c r="LAG13" i="10"/>
  <c r="LAG5" i="10" s="1"/>
  <c r="LAL13" i="10"/>
  <c r="LAL5" i="10" s="1"/>
  <c r="LAQ13" i="10"/>
  <c r="LAQ5" i="10" s="1"/>
  <c r="LAV13" i="10"/>
  <c r="LAV5" i="10" s="1"/>
  <c r="LBA13" i="10"/>
  <c r="LBA5" i="10" s="1"/>
  <c r="LBF13" i="10"/>
  <c r="LBF5" i="10" s="1"/>
  <c r="LBK13" i="10"/>
  <c r="LBK5" i="10" s="1"/>
  <c r="LBP13" i="10"/>
  <c r="LBP5" i="10" s="1"/>
  <c r="LBU13" i="10"/>
  <c r="LBU5" i="10" s="1"/>
  <c r="LBZ13" i="10"/>
  <c r="LBZ5" i="10" s="1"/>
  <c r="LCE13" i="10"/>
  <c r="LCE5" i="10" s="1"/>
  <c r="LCJ13" i="10"/>
  <c r="LCJ5" i="10" s="1"/>
  <c r="LCO13" i="10"/>
  <c r="LCO5" i="10" s="1"/>
  <c r="LCT13" i="10"/>
  <c r="LCT5" i="10" s="1"/>
  <c r="LCY13" i="10"/>
  <c r="LCY5" i="10" s="1"/>
  <c r="LDD13" i="10"/>
  <c r="LDD5" i="10" s="1"/>
  <c r="LDI13" i="10"/>
  <c r="LDI5" i="10" s="1"/>
  <c r="LDN13" i="10"/>
  <c r="LDN5" i="10" s="1"/>
  <c r="LDS13" i="10"/>
  <c r="LDS5" i="10" s="1"/>
  <c r="LDX13" i="10"/>
  <c r="LDX5" i="10" s="1"/>
  <c r="LEC13" i="10"/>
  <c r="LEC5" i="10" s="1"/>
  <c r="LEH13" i="10"/>
  <c r="LEH5" i="10" s="1"/>
  <c r="LEM13" i="10"/>
  <c r="LEM5" i="10" s="1"/>
  <c r="LER13" i="10"/>
  <c r="LER5" i="10" s="1"/>
  <c r="LEW13" i="10"/>
  <c r="LEW5" i="10" s="1"/>
  <c r="LFB13" i="10"/>
  <c r="LFB5" i="10" s="1"/>
  <c r="LFG13" i="10"/>
  <c r="LFG5" i="10" s="1"/>
  <c r="LFL13" i="10"/>
  <c r="LFL5" i="10" s="1"/>
  <c r="LFQ13" i="10"/>
  <c r="LFQ5" i="10" s="1"/>
  <c r="LFV13" i="10"/>
  <c r="LFV5" i="10" s="1"/>
  <c r="LGA13" i="10"/>
  <c r="LGA5" i="10" s="1"/>
  <c r="LGF13" i="10"/>
  <c r="LGF5" i="10" s="1"/>
  <c r="LGK13" i="10"/>
  <c r="LGK5" i="10" s="1"/>
  <c r="LGP13" i="10"/>
  <c r="LGP5" i="10" s="1"/>
  <c r="LGU13" i="10"/>
  <c r="LGU5" i="10" s="1"/>
  <c r="LGZ13" i="10"/>
  <c r="LGZ5" i="10" s="1"/>
  <c r="LHE13" i="10"/>
  <c r="LHE5" i="10" s="1"/>
  <c r="LHJ13" i="10"/>
  <c r="LHJ5" i="10" s="1"/>
  <c r="LHO13" i="10"/>
  <c r="LHO5" i="10" s="1"/>
  <c r="LHT13" i="10"/>
  <c r="LHT5" i="10" s="1"/>
  <c r="LHY13" i="10"/>
  <c r="LHY5" i="10" s="1"/>
  <c r="LID13" i="10"/>
  <c r="LID5" i="10" s="1"/>
  <c r="LII13" i="10"/>
  <c r="LII5" i="10" s="1"/>
  <c r="LIN13" i="10"/>
  <c r="LIN5" i="10" s="1"/>
  <c r="LIS13" i="10"/>
  <c r="LIS5" i="10" s="1"/>
  <c r="LIX13" i="10"/>
  <c r="LIX5" i="10" s="1"/>
  <c r="LJC13" i="10"/>
  <c r="LJC5" i="10" s="1"/>
  <c r="LJH13" i="10"/>
  <c r="LJH5" i="10" s="1"/>
  <c r="LJM13" i="10"/>
  <c r="LJM5" i="10" s="1"/>
  <c r="LJR13" i="10"/>
  <c r="LJR5" i="10" s="1"/>
  <c r="LJW13" i="10"/>
  <c r="LJW5" i="10" s="1"/>
  <c r="LKB13" i="10"/>
  <c r="LKB5" i="10" s="1"/>
  <c r="LKG13" i="10"/>
  <c r="LKG5" i="10" s="1"/>
  <c r="LKL13" i="10"/>
  <c r="LKL5" i="10" s="1"/>
  <c r="LKQ13" i="10"/>
  <c r="LKQ5" i="10" s="1"/>
  <c r="LKV13" i="10"/>
  <c r="LKV5" i="10" s="1"/>
  <c r="LLA13" i="10"/>
  <c r="LLA5" i="10" s="1"/>
  <c r="LLF13" i="10"/>
  <c r="LLF5" i="10" s="1"/>
  <c r="LLK13" i="10"/>
  <c r="LLK5" i="10" s="1"/>
  <c r="LLP13" i="10"/>
  <c r="LLP5" i="10" s="1"/>
  <c r="LLU13" i="10"/>
  <c r="LLU5" i="10" s="1"/>
  <c r="LLZ13" i="10"/>
  <c r="LLZ5" i="10" s="1"/>
  <c r="LME13" i="10"/>
  <c r="LME5" i="10" s="1"/>
  <c r="LMJ13" i="10"/>
  <c r="LMJ5" i="10" s="1"/>
  <c r="LMO13" i="10"/>
  <c r="LMO5" i="10" s="1"/>
  <c r="LMT13" i="10"/>
  <c r="LMT5" i="10" s="1"/>
  <c r="LMY13" i="10"/>
  <c r="LMY5" i="10" s="1"/>
  <c r="LND13" i="10"/>
  <c r="LND5" i="10" s="1"/>
  <c r="LNI13" i="10"/>
  <c r="LNI5" i="10" s="1"/>
  <c r="LNN13" i="10"/>
  <c r="LNN5" i="10" s="1"/>
  <c r="LNS13" i="10"/>
  <c r="LNS5" i="10" s="1"/>
  <c r="LNX13" i="10"/>
  <c r="LNX5" i="10" s="1"/>
  <c r="LOC13" i="10"/>
  <c r="LOC5" i="10" s="1"/>
  <c r="LOH13" i="10"/>
  <c r="LOH5" i="10" s="1"/>
  <c r="LOM13" i="10"/>
  <c r="LOM5" i="10" s="1"/>
  <c r="LOR13" i="10"/>
  <c r="LOR5" i="10" s="1"/>
  <c r="LOW13" i="10"/>
  <c r="LOW5" i="10" s="1"/>
  <c r="LPB13" i="10"/>
  <c r="LPB5" i="10" s="1"/>
  <c r="LPG13" i="10"/>
  <c r="LPG5" i="10" s="1"/>
  <c r="LPL13" i="10"/>
  <c r="LPL5" i="10" s="1"/>
  <c r="LPQ13" i="10"/>
  <c r="LPQ5" i="10" s="1"/>
  <c r="LPV13" i="10"/>
  <c r="LPV5" i="10" s="1"/>
  <c r="LQA13" i="10"/>
  <c r="LQA5" i="10" s="1"/>
  <c r="LQF13" i="10"/>
  <c r="LQF5" i="10" s="1"/>
  <c r="LQK13" i="10"/>
  <c r="LQK5" i="10" s="1"/>
  <c r="LQP13" i="10"/>
  <c r="LQP5" i="10" s="1"/>
  <c r="LQU13" i="10"/>
  <c r="LQU5" i="10" s="1"/>
  <c r="LQZ13" i="10"/>
  <c r="LQZ5" i="10" s="1"/>
  <c r="LRE13" i="10"/>
  <c r="LRE5" i="10" s="1"/>
  <c r="LRJ13" i="10"/>
  <c r="LRJ5" i="10" s="1"/>
  <c r="LRO13" i="10"/>
  <c r="LRO5" i="10" s="1"/>
  <c r="LRT13" i="10"/>
  <c r="LRT5" i="10" s="1"/>
  <c r="LRY13" i="10"/>
  <c r="LRY5" i="10" s="1"/>
  <c r="LSD13" i="10"/>
  <c r="LSD5" i="10" s="1"/>
  <c r="LSI13" i="10"/>
  <c r="LSI5" i="10" s="1"/>
  <c r="LSN13" i="10"/>
  <c r="LSN5" i="10" s="1"/>
  <c r="LSS13" i="10"/>
  <c r="LSS5" i="10" s="1"/>
  <c r="LSX13" i="10"/>
  <c r="LSX5" i="10" s="1"/>
  <c r="LTC13" i="10"/>
  <c r="LTC5" i="10" s="1"/>
  <c r="LTH13" i="10"/>
  <c r="LTH5" i="10" s="1"/>
  <c r="LTM13" i="10"/>
  <c r="LTM5" i="10" s="1"/>
  <c r="LTR13" i="10"/>
  <c r="LTR5" i="10" s="1"/>
  <c r="LTW13" i="10"/>
  <c r="LTW5" i="10" s="1"/>
  <c r="LUB13" i="10"/>
  <c r="LUB5" i="10" s="1"/>
  <c r="LUG13" i="10"/>
  <c r="LUG5" i="10" s="1"/>
  <c r="LUL13" i="10"/>
  <c r="LUL5" i="10" s="1"/>
  <c r="LUQ13" i="10"/>
  <c r="LUQ5" i="10" s="1"/>
  <c r="LUV13" i="10"/>
  <c r="LUV5" i="10" s="1"/>
  <c r="LVA13" i="10"/>
  <c r="LVA5" i="10" s="1"/>
  <c r="LVF13" i="10"/>
  <c r="LVF5" i="10" s="1"/>
  <c r="LVK13" i="10"/>
  <c r="LVK5" i="10" s="1"/>
  <c r="LVP13" i="10"/>
  <c r="LVP5" i="10" s="1"/>
  <c r="LVU13" i="10"/>
  <c r="LVU5" i="10" s="1"/>
  <c r="LVZ13" i="10"/>
  <c r="LVZ5" i="10" s="1"/>
  <c r="LWE13" i="10"/>
  <c r="LWE5" i="10" s="1"/>
  <c r="LWJ13" i="10"/>
  <c r="LWJ5" i="10" s="1"/>
  <c r="LWO13" i="10"/>
  <c r="LWO5" i="10" s="1"/>
  <c r="LWT13" i="10"/>
  <c r="LWT5" i="10" s="1"/>
  <c r="LWY13" i="10"/>
  <c r="LWY5" i="10" s="1"/>
  <c r="LXD13" i="10"/>
  <c r="LXD5" i="10" s="1"/>
  <c r="LXI13" i="10"/>
  <c r="LXI5" i="10" s="1"/>
  <c r="LXN13" i="10"/>
  <c r="LXN5" i="10" s="1"/>
  <c r="LXS13" i="10"/>
  <c r="LXS5" i="10" s="1"/>
  <c r="LXX13" i="10"/>
  <c r="LXX5" i="10" s="1"/>
  <c r="LYC13" i="10"/>
  <c r="LYC5" i="10" s="1"/>
  <c r="LYH13" i="10"/>
  <c r="LYH5" i="10" s="1"/>
  <c r="LYM13" i="10"/>
  <c r="LYM5" i="10" s="1"/>
  <c r="LYR13" i="10"/>
  <c r="LYR5" i="10" s="1"/>
  <c r="LYW13" i="10"/>
  <c r="LYW5" i="10" s="1"/>
  <c r="LZB13" i="10"/>
  <c r="LZB5" i="10" s="1"/>
  <c r="LZG13" i="10"/>
  <c r="LZG5" i="10" s="1"/>
  <c r="LZL13" i="10"/>
  <c r="LZL5" i="10" s="1"/>
  <c r="LZQ13" i="10"/>
  <c r="LZQ5" i="10" s="1"/>
  <c r="LZV13" i="10"/>
  <c r="LZV5" i="10" s="1"/>
  <c r="MAA13" i="10"/>
  <c r="MAA5" i="10" s="1"/>
  <c r="MAF13" i="10"/>
  <c r="MAF5" i="10" s="1"/>
  <c r="MAK13" i="10"/>
  <c r="MAK5" i="10" s="1"/>
  <c r="MAP13" i="10"/>
  <c r="MAP5" i="10" s="1"/>
  <c r="MAU13" i="10"/>
  <c r="MAU5" i="10" s="1"/>
  <c r="MAZ13" i="10"/>
  <c r="MAZ5" i="10" s="1"/>
  <c r="MBE13" i="10"/>
  <c r="MBE5" i="10" s="1"/>
  <c r="MBJ13" i="10"/>
  <c r="MBJ5" i="10" s="1"/>
  <c r="MBO13" i="10"/>
  <c r="MBO5" i="10" s="1"/>
  <c r="MBT13" i="10"/>
  <c r="MBT5" i="10" s="1"/>
  <c r="MBY13" i="10"/>
  <c r="MBY5" i="10" s="1"/>
  <c r="MCD13" i="10"/>
  <c r="MCD5" i="10" s="1"/>
  <c r="MCI13" i="10"/>
  <c r="MCI5" i="10" s="1"/>
  <c r="MCN13" i="10"/>
  <c r="MCN5" i="10" s="1"/>
  <c r="MCS13" i="10"/>
  <c r="MCS5" i="10" s="1"/>
  <c r="MCX13" i="10"/>
  <c r="MCX5" i="10" s="1"/>
  <c r="MDC13" i="10"/>
  <c r="MDC5" i="10" s="1"/>
  <c r="MDH13" i="10"/>
  <c r="MDH5" i="10" s="1"/>
  <c r="MDM13" i="10"/>
  <c r="MDM5" i="10" s="1"/>
  <c r="MDR13" i="10"/>
  <c r="MDR5" i="10" s="1"/>
  <c r="MDW13" i="10"/>
  <c r="MDW5" i="10" s="1"/>
  <c r="MEB13" i="10"/>
  <c r="MEB5" i="10" s="1"/>
  <c r="MEG13" i="10"/>
  <c r="MEG5" i="10" s="1"/>
  <c r="MEL13" i="10"/>
  <c r="MEL5" i="10" s="1"/>
  <c r="MEQ13" i="10"/>
  <c r="MEQ5" i="10" s="1"/>
  <c r="MEV13" i="10"/>
  <c r="MEV5" i="10" s="1"/>
  <c r="MFA13" i="10"/>
  <c r="MFA5" i="10" s="1"/>
  <c r="MFF13" i="10"/>
  <c r="MFF5" i="10" s="1"/>
  <c r="MFK13" i="10"/>
  <c r="MFK5" i="10" s="1"/>
  <c r="MFP13" i="10"/>
  <c r="MFP5" i="10" s="1"/>
  <c r="MFU13" i="10"/>
  <c r="MFU5" i="10" s="1"/>
  <c r="MFZ13" i="10"/>
  <c r="MFZ5" i="10" s="1"/>
  <c r="MGE13" i="10"/>
  <c r="MGE5" i="10" s="1"/>
  <c r="MGJ13" i="10"/>
  <c r="MGJ5" i="10" s="1"/>
  <c r="MGO13" i="10"/>
  <c r="MGO5" i="10" s="1"/>
  <c r="MGT13" i="10"/>
  <c r="MGT5" i="10" s="1"/>
  <c r="MGY13" i="10"/>
  <c r="MGY5" i="10" s="1"/>
  <c r="MHD13" i="10"/>
  <c r="MHD5" i="10" s="1"/>
  <c r="MHI13" i="10"/>
  <c r="MHI5" i="10" s="1"/>
  <c r="MHN13" i="10"/>
  <c r="MHN5" i="10" s="1"/>
  <c r="MHS13" i="10"/>
  <c r="MHS5" i="10" s="1"/>
  <c r="MHX13" i="10"/>
  <c r="MHX5" i="10" s="1"/>
  <c r="MIC13" i="10"/>
  <c r="MIC5" i="10" s="1"/>
  <c r="MIH13" i="10"/>
  <c r="MIH5" i="10" s="1"/>
  <c r="MIM13" i="10"/>
  <c r="MIM5" i="10" s="1"/>
  <c r="MIR13" i="10"/>
  <c r="MIR5" i="10" s="1"/>
  <c r="MIW13" i="10"/>
  <c r="MIW5" i="10" s="1"/>
  <c r="MJB13" i="10"/>
  <c r="MJB5" i="10" s="1"/>
  <c r="MJG13" i="10"/>
  <c r="MJG5" i="10" s="1"/>
  <c r="MJL13" i="10"/>
  <c r="MJL5" i="10" s="1"/>
  <c r="MJQ13" i="10"/>
  <c r="MJQ5" i="10" s="1"/>
  <c r="MJV13" i="10"/>
  <c r="MJV5" i="10" s="1"/>
  <c r="MKA13" i="10"/>
  <c r="MKA5" i="10" s="1"/>
  <c r="MKF13" i="10"/>
  <c r="MKF5" i="10" s="1"/>
  <c r="MKK13" i="10"/>
  <c r="MKK5" i="10" s="1"/>
  <c r="MKP13" i="10"/>
  <c r="MKP5" i="10" s="1"/>
  <c r="MKU13" i="10"/>
  <c r="MKU5" i="10" s="1"/>
  <c r="MKZ13" i="10"/>
  <c r="MKZ5" i="10" s="1"/>
  <c r="MLE13" i="10"/>
  <c r="MLE5" i="10" s="1"/>
  <c r="MLJ13" i="10"/>
  <c r="MLJ5" i="10" s="1"/>
  <c r="MLO13" i="10"/>
  <c r="MLO5" i="10" s="1"/>
  <c r="MLT13" i="10"/>
  <c r="MLT5" i="10" s="1"/>
  <c r="MLY13" i="10"/>
  <c r="MLY5" i="10" s="1"/>
  <c r="MMD13" i="10"/>
  <c r="MMD5" i="10" s="1"/>
  <c r="MMI13" i="10"/>
  <c r="MMI5" i="10" s="1"/>
  <c r="MMN13" i="10"/>
  <c r="MMN5" i="10" s="1"/>
  <c r="MMS13" i="10"/>
  <c r="MMS5" i="10" s="1"/>
  <c r="MMX13" i="10"/>
  <c r="MMX5" i="10" s="1"/>
  <c r="MNC13" i="10"/>
  <c r="MNC5" i="10" s="1"/>
  <c r="MNH13" i="10"/>
  <c r="MNH5" i="10" s="1"/>
  <c r="MNM13" i="10"/>
  <c r="MNM5" i="10" s="1"/>
  <c r="MNR13" i="10"/>
  <c r="MNR5" i="10" s="1"/>
  <c r="MNW13" i="10"/>
  <c r="MNW5" i="10" s="1"/>
  <c r="MOB13" i="10"/>
  <c r="MOB5" i="10" s="1"/>
  <c r="MOG13" i="10"/>
  <c r="MOG5" i="10" s="1"/>
  <c r="MOL13" i="10"/>
  <c r="MOL5" i="10" s="1"/>
  <c r="MOQ13" i="10"/>
  <c r="MOQ5" i="10" s="1"/>
  <c r="MOV13" i="10"/>
  <c r="MOV5" i="10" s="1"/>
  <c r="MPA13" i="10"/>
  <c r="MPA5" i="10" s="1"/>
  <c r="MPF13" i="10"/>
  <c r="MPF5" i="10" s="1"/>
  <c r="MPK13" i="10"/>
  <c r="MPK5" i="10" s="1"/>
  <c r="MPP13" i="10"/>
  <c r="MPP5" i="10" s="1"/>
  <c r="MPU13" i="10"/>
  <c r="MPU5" i="10" s="1"/>
  <c r="MPZ13" i="10"/>
  <c r="MPZ5" i="10" s="1"/>
  <c r="MQE13" i="10"/>
  <c r="MQE5" i="10" s="1"/>
  <c r="MQJ13" i="10"/>
  <c r="MQJ5" i="10" s="1"/>
  <c r="MQO13" i="10"/>
  <c r="MQO5" i="10" s="1"/>
  <c r="MQT13" i="10"/>
  <c r="MQT5" i="10" s="1"/>
  <c r="MQY13" i="10"/>
  <c r="MQY5" i="10" s="1"/>
  <c r="MRD13" i="10"/>
  <c r="MRD5" i="10" s="1"/>
  <c r="MRI13" i="10"/>
  <c r="MRI5" i="10" s="1"/>
  <c r="MRN13" i="10"/>
  <c r="MRN5" i="10" s="1"/>
  <c r="MRS13" i="10"/>
  <c r="MRS5" i="10" s="1"/>
  <c r="MRX13" i="10"/>
  <c r="MRX5" i="10" s="1"/>
  <c r="MSC13" i="10"/>
  <c r="MSC5" i="10" s="1"/>
  <c r="MSH13" i="10"/>
  <c r="MSH5" i="10" s="1"/>
  <c r="MSM13" i="10"/>
  <c r="MSM5" i="10" s="1"/>
  <c r="MSR13" i="10"/>
  <c r="MSR5" i="10" s="1"/>
  <c r="MSW13" i="10"/>
  <c r="MSW5" i="10" s="1"/>
  <c r="MTB13" i="10"/>
  <c r="MTB5" i="10" s="1"/>
  <c r="MTG13" i="10"/>
  <c r="MTG5" i="10" s="1"/>
  <c r="MTL13" i="10"/>
  <c r="MTL5" i="10" s="1"/>
  <c r="MTQ13" i="10"/>
  <c r="MTQ5" i="10" s="1"/>
  <c r="MTV13" i="10"/>
  <c r="MTV5" i="10" s="1"/>
  <c r="MUA13" i="10"/>
  <c r="MUA5" i="10" s="1"/>
  <c r="MUF13" i="10"/>
  <c r="MUF5" i="10" s="1"/>
  <c r="MUK13" i="10"/>
  <c r="MUK5" i="10" s="1"/>
  <c r="MUP13" i="10"/>
  <c r="MUP5" i="10" s="1"/>
  <c r="MUU13" i="10"/>
  <c r="MUU5" i="10" s="1"/>
  <c r="MUZ13" i="10"/>
  <c r="MUZ5" i="10" s="1"/>
  <c r="MVE13" i="10"/>
  <c r="MVE5" i="10" s="1"/>
  <c r="MVJ13" i="10"/>
  <c r="MVJ5" i="10" s="1"/>
  <c r="MVO13" i="10"/>
  <c r="MVO5" i="10" s="1"/>
  <c r="MVT13" i="10"/>
  <c r="MVT5" i="10" s="1"/>
  <c r="MVY13" i="10"/>
  <c r="MVY5" i="10" s="1"/>
  <c r="MWD13" i="10"/>
  <c r="MWD5" i="10" s="1"/>
  <c r="MWI13" i="10"/>
  <c r="MWI5" i="10" s="1"/>
  <c r="MWN13" i="10"/>
  <c r="MWN5" i="10" s="1"/>
  <c r="MWS13" i="10"/>
  <c r="MWS5" i="10" s="1"/>
  <c r="MWX13" i="10"/>
  <c r="MWX5" i="10" s="1"/>
  <c r="MXC13" i="10"/>
  <c r="MXC5" i="10" s="1"/>
  <c r="MXH13" i="10"/>
  <c r="MXH5" i="10" s="1"/>
  <c r="MXM13" i="10"/>
  <c r="MXM5" i="10" s="1"/>
  <c r="MXR13" i="10"/>
  <c r="MXR5" i="10" s="1"/>
  <c r="MXW13" i="10"/>
  <c r="MXW5" i="10" s="1"/>
  <c r="MYB13" i="10"/>
  <c r="MYB5" i="10" s="1"/>
  <c r="MYG13" i="10"/>
  <c r="MYG5" i="10" s="1"/>
  <c r="MYL13" i="10"/>
  <c r="MYL5" i="10" s="1"/>
  <c r="MYQ13" i="10"/>
  <c r="MYQ5" i="10" s="1"/>
  <c r="MYV13" i="10"/>
  <c r="MYV5" i="10" s="1"/>
  <c r="MZA13" i="10"/>
  <c r="MZA5" i="10" s="1"/>
  <c r="MZF13" i="10"/>
  <c r="MZF5" i="10" s="1"/>
  <c r="MZK13" i="10"/>
  <c r="MZK5" i="10" s="1"/>
  <c r="MZP13" i="10"/>
  <c r="MZP5" i="10" s="1"/>
  <c r="MZU13" i="10"/>
  <c r="MZU5" i="10" s="1"/>
  <c r="MZZ13" i="10"/>
  <c r="MZZ5" i="10" s="1"/>
  <c r="NAE13" i="10"/>
  <c r="NAE5" i="10" s="1"/>
  <c r="NAJ13" i="10"/>
  <c r="NAJ5" i="10" s="1"/>
  <c r="NAO13" i="10"/>
  <c r="NAO5" i="10" s="1"/>
  <c r="NAT13" i="10"/>
  <c r="NAT5" i="10" s="1"/>
  <c r="NAY13" i="10"/>
  <c r="NAY5" i="10" s="1"/>
  <c r="NBD13" i="10"/>
  <c r="NBD5" i="10" s="1"/>
  <c r="NBI13" i="10"/>
  <c r="NBI5" i="10" s="1"/>
  <c r="NBN13" i="10"/>
  <c r="NBN5" i="10" s="1"/>
  <c r="NBS13" i="10"/>
  <c r="NBS5" i="10" s="1"/>
  <c r="NBX13" i="10"/>
  <c r="NBX5" i="10" s="1"/>
  <c r="NCC13" i="10"/>
  <c r="NCC5" i="10" s="1"/>
  <c r="NCH13" i="10"/>
  <c r="NCH5" i="10" s="1"/>
  <c r="NCM13" i="10"/>
  <c r="NCM5" i="10" s="1"/>
  <c r="NCR13" i="10"/>
  <c r="NCR5" i="10" s="1"/>
  <c r="NCW13" i="10"/>
  <c r="NCW5" i="10" s="1"/>
  <c r="NDB13" i="10"/>
  <c r="NDB5" i="10" s="1"/>
  <c r="NDG13" i="10"/>
  <c r="NDG5" i="10" s="1"/>
  <c r="NDL13" i="10"/>
  <c r="NDL5" i="10" s="1"/>
  <c r="NDQ13" i="10"/>
  <c r="NDQ5" i="10" s="1"/>
  <c r="NDV13" i="10"/>
  <c r="NDV5" i="10" s="1"/>
  <c r="NEA13" i="10"/>
  <c r="NEA5" i="10" s="1"/>
  <c r="NEF13" i="10"/>
  <c r="NEF5" i="10" s="1"/>
  <c r="NEK13" i="10"/>
  <c r="NEK5" i="10" s="1"/>
  <c r="NEP13" i="10"/>
  <c r="NEP5" i="10" s="1"/>
  <c r="NEU13" i="10"/>
  <c r="NEU5" i="10" s="1"/>
  <c r="NEZ13" i="10"/>
  <c r="NEZ5" i="10" s="1"/>
  <c r="NFE13" i="10"/>
  <c r="NFE5" i="10" s="1"/>
  <c r="NFJ13" i="10"/>
  <c r="NFJ5" i="10" s="1"/>
  <c r="NFO13" i="10"/>
  <c r="NFO5" i="10" s="1"/>
  <c r="NFT13" i="10"/>
  <c r="NFT5" i="10" s="1"/>
  <c r="NFY13" i="10"/>
  <c r="NFY5" i="10" s="1"/>
  <c r="NGD13" i="10"/>
  <c r="NGD5" i="10" s="1"/>
  <c r="NGI13" i="10"/>
  <c r="NGI5" i="10" s="1"/>
  <c r="NGN13" i="10"/>
  <c r="NGN5" i="10" s="1"/>
  <c r="NGS13" i="10"/>
  <c r="NGS5" i="10" s="1"/>
  <c r="NGX13" i="10"/>
  <c r="NGX5" i="10" s="1"/>
  <c r="NHC13" i="10"/>
  <c r="NHC5" i="10" s="1"/>
  <c r="NHH13" i="10"/>
  <c r="NHH5" i="10" s="1"/>
  <c r="NHM13" i="10"/>
  <c r="NHM5" i="10" s="1"/>
  <c r="NHR13" i="10"/>
  <c r="NHR5" i="10" s="1"/>
  <c r="NHW13" i="10"/>
  <c r="NHW5" i="10" s="1"/>
  <c r="NIB13" i="10"/>
  <c r="NIB5" i="10" s="1"/>
  <c r="NIG13" i="10"/>
  <c r="NIG5" i="10" s="1"/>
  <c r="NIL13" i="10"/>
  <c r="NIL5" i="10" s="1"/>
  <c r="NIQ13" i="10"/>
  <c r="NIQ5" i="10" s="1"/>
  <c r="NIV13" i="10"/>
  <c r="NIV5" i="10" s="1"/>
  <c r="NJA13" i="10"/>
  <c r="NJA5" i="10" s="1"/>
  <c r="NJF13" i="10"/>
  <c r="NJF5" i="10" s="1"/>
  <c r="NJK13" i="10"/>
  <c r="NJK5" i="10" s="1"/>
  <c r="NJP13" i="10"/>
  <c r="NJP5" i="10" s="1"/>
  <c r="NJU13" i="10"/>
  <c r="NJU5" i="10" s="1"/>
  <c r="NJZ13" i="10"/>
  <c r="NJZ5" i="10" s="1"/>
  <c r="NKE13" i="10"/>
  <c r="NKE5" i="10" s="1"/>
  <c r="NKJ13" i="10"/>
  <c r="NKJ5" i="10" s="1"/>
  <c r="NKO13" i="10"/>
  <c r="NKO5" i="10" s="1"/>
  <c r="NKT13" i="10"/>
  <c r="NKT5" i="10" s="1"/>
  <c r="NKY13" i="10"/>
  <c r="NKY5" i="10" s="1"/>
  <c r="NLD13" i="10"/>
  <c r="NLD5" i="10" s="1"/>
  <c r="NLI13" i="10"/>
  <c r="NLI5" i="10" s="1"/>
  <c r="NLN13" i="10"/>
  <c r="NLN5" i="10" s="1"/>
  <c r="NLS13" i="10"/>
  <c r="NLS5" i="10" s="1"/>
  <c r="NLX13" i="10"/>
  <c r="NLX5" i="10" s="1"/>
  <c r="NMC13" i="10"/>
  <c r="NMC5" i="10" s="1"/>
  <c r="NMH13" i="10"/>
  <c r="NMH5" i="10" s="1"/>
  <c r="NMM13" i="10"/>
  <c r="NMM5" i="10" s="1"/>
  <c r="NMR13" i="10"/>
  <c r="NMR5" i="10" s="1"/>
  <c r="NMW13" i="10"/>
  <c r="NMW5" i="10" s="1"/>
  <c r="NNB13" i="10"/>
  <c r="NNB5" i="10" s="1"/>
  <c r="NNG13" i="10"/>
  <c r="NNG5" i="10" s="1"/>
  <c r="NNL13" i="10"/>
  <c r="NNL5" i="10" s="1"/>
  <c r="NNQ13" i="10"/>
  <c r="NNQ5" i="10" s="1"/>
  <c r="NNV13" i="10"/>
  <c r="NNV5" i="10" s="1"/>
  <c r="NOA13" i="10"/>
  <c r="NOA5" i="10" s="1"/>
  <c r="NOF13" i="10"/>
  <c r="NOF5" i="10" s="1"/>
  <c r="NOK13" i="10"/>
  <c r="NOK5" i="10" s="1"/>
  <c r="NOP13" i="10"/>
  <c r="NOP5" i="10" s="1"/>
  <c r="NOU13" i="10"/>
  <c r="NOU5" i="10" s="1"/>
  <c r="NOZ13" i="10"/>
  <c r="NOZ5" i="10" s="1"/>
  <c r="NPE13" i="10"/>
  <c r="NPE5" i="10" s="1"/>
  <c r="NPJ13" i="10"/>
  <c r="NPJ5" i="10" s="1"/>
  <c r="NPO13" i="10"/>
  <c r="NPO5" i="10" s="1"/>
  <c r="NPT13" i="10"/>
  <c r="NPT5" i="10" s="1"/>
  <c r="NPY13" i="10"/>
  <c r="NPY5" i="10" s="1"/>
  <c r="NQD13" i="10"/>
  <c r="NQD5" i="10" s="1"/>
  <c r="NQI13" i="10"/>
  <c r="NQI5" i="10" s="1"/>
  <c r="NQN13" i="10"/>
  <c r="NQN5" i="10" s="1"/>
  <c r="NQS13" i="10"/>
  <c r="NQS5" i="10" s="1"/>
  <c r="NQX13" i="10"/>
  <c r="NQX5" i="10" s="1"/>
  <c r="NRC13" i="10"/>
  <c r="NRC5" i="10" s="1"/>
  <c r="NRH13" i="10"/>
  <c r="NRH5" i="10" s="1"/>
  <c r="NRM13" i="10"/>
  <c r="NRM5" i="10" s="1"/>
  <c r="NRR13" i="10"/>
  <c r="NRR5" i="10" s="1"/>
  <c r="NRW13" i="10"/>
  <c r="NRW5" i="10" s="1"/>
  <c r="NSB13" i="10"/>
  <c r="NSB5" i="10" s="1"/>
  <c r="NSG13" i="10"/>
  <c r="NSG5" i="10" s="1"/>
  <c r="NSL13" i="10"/>
  <c r="NSL5" i="10" s="1"/>
  <c r="NSQ13" i="10"/>
  <c r="NSQ5" i="10" s="1"/>
  <c r="NSV13" i="10"/>
  <c r="NSV5" i="10" s="1"/>
  <c r="NTA13" i="10"/>
  <c r="NTA5" i="10" s="1"/>
  <c r="NTF13" i="10"/>
  <c r="NTF5" i="10" s="1"/>
  <c r="NTK13" i="10"/>
  <c r="NTK5" i="10" s="1"/>
  <c r="NTP13" i="10"/>
  <c r="NTP5" i="10" s="1"/>
  <c r="NTU13" i="10"/>
  <c r="NTU5" i="10" s="1"/>
  <c r="NTZ13" i="10"/>
  <c r="NTZ5" i="10" s="1"/>
  <c r="NUE13" i="10"/>
  <c r="NUE5" i="10" s="1"/>
  <c r="NUJ13" i="10"/>
  <c r="NUJ5" i="10" s="1"/>
  <c r="NUO13" i="10"/>
  <c r="NUO5" i="10" s="1"/>
  <c r="NUT13" i="10"/>
  <c r="NUT5" i="10" s="1"/>
  <c r="NUY13" i="10"/>
  <c r="NUY5" i="10" s="1"/>
  <c r="NVD13" i="10"/>
  <c r="NVD5" i="10" s="1"/>
  <c r="NVI13" i="10"/>
  <c r="NVI5" i="10" s="1"/>
  <c r="NVN13" i="10"/>
  <c r="NVN5" i="10" s="1"/>
  <c r="NVS13" i="10"/>
  <c r="NVS5" i="10" s="1"/>
  <c r="NVX13" i="10"/>
  <c r="NVX5" i="10" s="1"/>
  <c r="NWC13" i="10"/>
  <c r="NWC5" i="10" s="1"/>
  <c r="NWH13" i="10"/>
  <c r="NWH5" i="10" s="1"/>
  <c r="NWM13" i="10"/>
  <c r="NWM5" i="10" s="1"/>
  <c r="NWR13" i="10"/>
  <c r="NWR5" i="10" s="1"/>
  <c r="NWW13" i="10"/>
  <c r="NWW5" i="10" s="1"/>
  <c r="NXB13" i="10"/>
  <c r="NXB5" i="10" s="1"/>
  <c r="NXG13" i="10"/>
  <c r="NXG5" i="10" s="1"/>
  <c r="NXL13" i="10"/>
  <c r="NXL5" i="10" s="1"/>
  <c r="NXQ13" i="10"/>
  <c r="NXQ5" i="10" s="1"/>
  <c r="NXV13" i="10"/>
  <c r="NXV5" i="10" s="1"/>
  <c r="NYA13" i="10"/>
  <c r="NYA5" i="10" s="1"/>
  <c r="NYF13" i="10"/>
  <c r="NYF5" i="10" s="1"/>
  <c r="NYK13" i="10"/>
  <c r="NYK5" i="10" s="1"/>
  <c r="NYP13" i="10"/>
  <c r="NYP5" i="10" s="1"/>
  <c r="NYU13" i="10"/>
  <c r="NYU5" i="10" s="1"/>
  <c r="NYZ13" i="10"/>
  <c r="NYZ5" i="10" s="1"/>
  <c r="NZE13" i="10"/>
  <c r="NZE5" i="10" s="1"/>
  <c r="NZJ13" i="10"/>
  <c r="NZJ5" i="10" s="1"/>
  <c r="NZO13" i="10"/>
  <c r="NZO5" i="10" s="1"/>
  <c r="NZT13" i="10"/>
  <c r="NZT5" i="10" s="1"/>
  <c r="NZY13" i="10"/>
  <c r="NZY5" i="10" s="1"/>
  <c r="OAD13" i="10"/>
  <c r="OAD5" i="10" s="1"/>
  <c r="OAI13" i="10"/>
  <c r="OAI5" i="10" s="1"/>
  <c r="OAN13" i="10"/>
  <c r="OAN5" i="10" s="1"/>
  <c r="OAS13" i="10"/>
  <c r="OAS5" i="10" s="1"/>
  <c r="OAX13" i="10"/>
  <c r="OAX5" i="10" s="1"/>
  <c r="OBC13" i="10"/>
  <c r="OBC5" i="10" s="1"/>
  <c r="OBH13" i="10"/>
  <c r="OBH5" i="10" s="1"/>
  <c r="OBM13" i="10"/>
  <c r="OBM5" i="10" s="1"/>
  <c r="OBR13" i="10"/>
  <c r="OBR5" i="10" s="1"/>
  <c r="OBW13" i="10"/>
  <c r="OBW5" i="10" s="1"/>
  <c r="OCB13" i="10"/>
  <c r="OCB5" i="10" s="1"/>
  <c r="OCG13" i="10"/>
  <c r="OCG5" i="10" s="1"/>
  <c r="OCL13" i="10"/>
  <c r="OCL5" i="10" s="1"/>
  <c r="OCQ13" i="10"/>
  <c r="OCQ5" i="10" s="1"/>
  <c r="OCV13" i="10"/>
  <c r="OCV5" i="10" s="1"/>
  <c r="ODA13" i="10"/>
  <c r="ODA5" i="10" s="1"/>
  <c r="ODF13" i="10"/>
  <c r="ODF5" i="10" s="1"/>
  <c r="ODK13" i="10"/>
  <c r="ODK5" i="10" s="1"/>
  <c r="ODP13" i="10"/>
  <c r="ODP5" i="10" s="1"/>
  <c r="ODU13" i="10"/>
  <c r="ODU5" i="10" s="1"/>
  <c r="ODZ13" i="10"/>
  <c r="ODZ5" i="10" s="1"/>
  <c r="OEE13" i="10"/>
  <c r="OEE5" i="10" s="1"/>
  <c r="OEJ13" i="10"/>
  <c r="OEJ5" i="10" s="1"/>
  <c r="OEO13" i="10"/>
  <c r="OEO5" i="10" s="1"/>
  <c r="OET13" i="10"/>
  <c r="OET5" i="10" s="1"/>
  <c r="OEY13" i="10"/>
  <c r="OEY5" i="10" s="1"/>
  <c r="OFD13" i="10"/>
  <c r="OFD5" i="10" s="1"/>
  <c r="OFI13" i="10"/>
  <c r="OFI5" i="10" s="1"/>
  <c r="OFN13" i="10"/>
  <c r="OFN5" i="10" s="1"/>
  <c r="OFS13" i="10"/>
  <c r="OFS5" i="10" s="1"/>
  <c r="OFX13" i="10"/>
  <c r="OFX5" i="10" s="1"/>
  <c r="OGC13" i="10"/>
  <c r="OGC5" i="10" s="1"/>
  <c r="OGH13" i="10"/>
  <c r="OGH5" i="10" s="1"/>
  <c r="OGM13" i="10"/>
  <c r="OGM5" i="10" s="1"/>
  <c r="OGR13" i="10"/>
  <c r="OGR5" i="10" s="1"/>
  <c r="OGW13" i="10"/>
  <c r="OGW5" i="10" s="1"/>
  <c r="OHB13" i="10"/>
  <c r="OHB5" i="10" s="1"/>
  <c r="OHG13" i="10"/>
  <c r="OHG5" i="10" s="1"/>
  <c r="OHL13" i="10"/>
  <c r="OHL5" i="10" s="1"/>
  <c r="OHQ13" i="10"/>
  <c r="OHQ5" i="10" s="1"/>
  <c r="OHV13" i="10"/>
  <c r="OHV5" i="10" s="1"/>
  <c r="OIA13" i="10"/>
  <c r="OIA5" i="10" s="1"/>
  <c r="OIF13" i="10"/>
  <c r="OIF5" i="10" s="1"/>
  <c r="OIK13" i="10"/>
  <c r="OIK5" i="10" s="1"/>
  <c r="OIP13" i="10"/>
  <c r="OIP5" i="10" s="1"/>
  <c r="OIU13" i="10"/>
  <c r="OIU5" i="10" s="1"/>
  <c r="OIZ13" i="10"/>
  <c r="OIZ5" i="10" s="1"/>
  <c r="OJE13" i="10"/>
  <c r="OJE5" i="10" s="1"/>
  <c r="OJJ13" i="10"/>
  <c r="OJJ5" i="10" s="1"/>
  <c r="OJO13" i="10"/>
  <c r="OJO5" i="10" s="1"/>
  <c r="OJT13" i="10"/>
  <c r="OJT5" i="10" s="1"/>
  <c r="OJY13" i="10"/>
  <c r="OJY5" i="10" s="1"/>
  <c r="OKD13" i="10"/>
  <c r="OKD5" i="10" s="1"/>
  <c r="OKI13" i="10"/>
  <c r="OKI5" i="10" s="1"/>
  <c r="OKN13" i="10"/>
  <c r="OKN5" i="10" s="1"/>
  <c r="OKS13" i="10"/>
  <c r="OKS5" i="10" s="1"/>
  <c r="OKX13" i="10"/>
  <c r="OKX5" i="10" s="1"/>
  <c r="OLC13" i="10"/>
  <c r="OLC5" i="10" s="1"/>
  <c r="OLH13" i="10"/>
  <c r="OLH5" i="10" s="1"/>
  <c r="OLM13" i="10"/>
  <c r="OLM5" i="10" s="1"/>
  <c r="OLR13" i="10"/>
  <c r="OLR5" i="10" s="1"/>
  <c r="OLW13" i="10"/>
  <c r="OLW5" i="10" s="1"/>
  <c r="OMB13" i="10"/>
  <c r="OMB5" i="10" s="1"/>
  <c r="OMG13" i="10"/>
  <c r="OMG5" i="10" s="1"/>
  <c r="OML13" i="10"/>
  <c r="OML5" i="10" s="1"/>
  <c r="OMQ13" i="10"/>
  <c r="OMQ5" i="10" s="1"/>
  <c r="OMV13" i="10"/>
  <c r="OMV5" i="10" s="1"/>
  <c r="ONA13" i="10"/>
  <c r="ONA5" i="10" s="1"/>
  <c r="ONF13" i="10"/>
  <c r="ONF5" i="10" s="1"/>
  <c r="ONK13" i="10"/>
  <c r="ONK5" i="10" s="1"/>
  <c r="ONP13" i="10"/>
  <c r="ONP5" i="10" s="1"/>
  <c r="ONU13" i="10"/>
  <c r="ONU5" i="10" s="1"/>
  <c r="ONZ13" i="10"/>
  <c r="ONZ5" i="10" s="1"/>
  <c r="OOE13" i="10"/>
  <c r="OOE5" i="10" s="1"/>
  <c r="OOJ13" i="10"/>
  <c r="OOJ5" i="10" s="1"/>
  <c r="OOO13" i="10"/>
  <c r="OOO5" i="10" s="1"/>
  <c r="OOT13" i="10"/>
  <c r="OOT5" i="10" s="1"/>
  <c r="OOY13" i="10"/>
  <c r="OOY5" i="10" s="1"/>
  <c r="OPD13" i="10"/>
  <c r="OPD5" i="10" s="1"/>
  <c r="OPI13" i="10"/>
  <c r="OPI5" i="10" s="1"/>
  <c r="OPN13" i="10"/>
  <c r="OPN5" i="10" s="1"/>
  <c r="OPS13" i="10"/>
  <c r="OPS5" i="10" s="1"/>
  <c r="OPX13" i="10"/>
  <c r="OPX5" i="10" s="1"/>
  <c r="OQC13" i="10"/>
  <c r="OQC5" i="10" s="1"/>
  <c r="OQH13" i="10"/>
  <c r="OQH5" i="10" s="1"/>
  <c r="OQM13" i="10"/>
  <c r="OQM5" i="10" s="1"/>
  <c r="OQR13" i="10"/>
  <c r="OQR5" i="10" s="1"/>
  <c r="OQW13" i="10"/>
  <c r="OQW5" i="10" s="1"/>
  <c r="ORB13" i="10"/>
  <c r="ORB5" i="10" s="1"/>
  <c r="ORG13" i="10"/>
  <c r="ORG5" i="10" s="1"/>
  <c r="ORL13" i="10"/>
  <c r="ORL5" i="10" s="1"/>
  <c r="ORQ13" i="10"/>
  <c r="ORQ5" i="10" s="1"/>
  <c r="ORV13" i="10"/>
  <c r="ORV5" i="10" s="1"/>
  <c r="OSA13" i="10"/>
  <c r="OSA5" i="10" s="1"/>
  <c r="OSF13" i="10"/>
  <c r="OSF5" i="10" s="1"/>
  <c r="OSK13" i="10"/>
  <c r="OSK5" i="10" s="1"/>
  <c r="OSP13" i="10"/>
  <c r="OSP5" i="10" s="1"/>
  <c r="OSU13" i="10"/>
  <c r="OSU5" i="10" s="1"/>
  <c r="OSZ13" i="10"/>
  <c r="OSZ5" i="10" s="1"/>
  <c r="OTE13" i="10"/>
  <c r="OTE5" i="10" s="1"/>
  <c r="OTJ13" i="10"/>
  <c r="OTJ5" i="10" s="1"/>
  <c r="OTO13" i="10"/>
  <c r="OTO5" i="10" s="1"/>
  <c r="OTT13" i="10"/>
  <c r="OTT5" i="10" s="1"/>
  <c r="OTY13" i="10"/>
  <c r="OTY5" i="10" s="1"/>
  <c r="OUD13" i="10"/>
  <c r="OUD5" i="10" s="1"/>
  <c r="OUI13" i="10"/>
  <c r="OUI5" i="10" s="1"/>
  <c r="OUN13" i="10"/>
  <c r="OUN5" i="10" s="1"/>
  <c r="OUS13" i="10"/>
  <c r="OUS5" i="10" s="1"/>
  <c r="OUX13" i="10"/>
  <c r="OUX5" i="10" s="1"/>
  <c r="OVC13" i="10"/>
  <c r="OVC5" i="10" s="1"/>
  <c r="OVH13" i="10"/>
  <c r="OVH5" i="10" s="1"/>
  <c r="OVM13" i="10"/>
  <c r="OVM5" i="10" s="1"/>
  <c r="OVR13" i="10"/>
  <c r="OVR5" i="10" s="1"/>
  <c r="OVW13" i="10"/>
  <c r="OVW5" i="10" s="1"/>
  <c r="OWB13" i="10"/>
  <c r="OWB5" i="10" s="1"/>
  <c r="OWG13" i="10"/>
  <c r="OWG5" i="10" s="1"/>
  <c r="OWL13" i="10"/>
  <c r="OWL5" i="10" s="1"/>
  <c r="OWQ13" i="10"/>
  <c r="OWQ5" i="10" s="1"/>
  <c r="OWV13" i="10"/>
  <c r="OWV5" i="10" s="1"/>
  <c r="OXA13" i="10"/>
  <c r="OXA5" i="10" s="1"/>
  <c r="OXF13" i="10"/>
  <c r="OXF5" i="10" s="1"/>
  <c r="OXK13" i="10"/>
  <c r="OXK5" i="10" s="1"/>
  <c r="OXP13" i="10"/>
  <c r="OXP5" i="10" s="1"/>
  <c r="OXU13" i="10"/>
  <c r="OXU5" i="10" s="1"/>
  <c r="OXZ13" i="10"/>
  <c r="OXZ5" i="10" s="1"/>
  <c r="OYE13" i="10"/>
  <c r="OYE5" i="10" s="1"/>
  <c r="OYJ13" i="10"/>
  <c r="OYJ5" i="10" s="1"/>
  <c r="OYO13" i="10"/>
  <c r="OYO5" i="10" s="1"/>
  <c r="OYT13" i="10"/>
  <c r="OYT5" i="10" s="1"/>
  <c r="OYY13" i="10"/>
  <c r="OYY5" i="10" s="1"/>
  <c r="OZD13" i="10"/>
  <c r="OZD5" i="10" s="1"/>
  <c r="OZI13" i="10"/>
  <c r="OZI5" i="10" s="1"/>
  <c r="OZN13" i="10"/>
  <c r="OZN5" i="10" s="1"/>
  <c r="OZS13" i="10"/>
  <c r="OZS5" i="10" s="1"/>
  <c r="OZX13" i="10"/>
  <c r="OZX5" i="10" s="1"/>
  <c r="PAC13" i="10"/>
  <c r="PAC5" i="10" s="1"/>
  <c r="PAH13" i="10"/>
  <c r="PAH5" i="10" s="1"/>
  <c r="PAM13" i="10"/>
  <c r="PAM5" i="10" s="1"/>
  <c r="PAR13" i="10"/>
  <c r="PAR5" i="10" s="1"/>
  <c r="PAW13" i="10"/>
  <c r="PAW5" i="10" s="1"/>
  <c r="PBB13" i="10"/>
  <c r="PBB5" i="10" s="1"/>
  <c r="PBG13" i="10"/>
  <c r="PBG5" i="10" s="1"/>
  <c r="PBL13" i="10"/>
  <c r="PBL5" i="10" s="1"/>
  <c r="PBQ13" i="10"/>
  <c r="PBQ5" i="10" s="1"/>
  <c r="PBV13" i="10"/>
  <c r="PBV5" i="10" s="1"/>
  <c r="PCA13" i="10"/>
  <c r="PCA5" i="10" s="1"/>
  <c r="PCF13" i="10"/>
  <c r="PCF5" i="10" s="1"/>
  <c r="PCK13" i="10"/>
  <c r="PCK5" i="10" s="1"/>
  <c r="PCP13" i="10"/>
  <c r="PCP5" i="10" s="1"/>
  <c r="PCU13" i="10"/>
  <c r="PCU5" i="10" s="1"/>
  <c r="PCZ13" i="10"/>
  <c r="PCZ5" i="10" s="1"/>
  <c r="PDE13" i="10"/>
  <c r="PDE5" i="10" s="1"/>
  <c r="PDJ13" i="10"/>
  <c r="PDJ5" i="10" s="1"/>
  <c r="PDO13" i="10"/>
  <c r="PDO5" i="10" s="1"/>
  <c r="PDT13" i="10"/>
  <c r="PDT5" i="10" s="1"/>
  <c r="PDY13" i="10"/>
  <c r="PDY5" i="10" s="1"/>
  <c r="PED13" i="10"/>
  <c r="PED5" i="10" s="1"/>
  <c r="PEI13" i="10"/>
  <c r="PEI5" i="10" s="1"/>
  <c r="PEN13" i="10"/>
  <c r="PEN5" i="10" s="1"/>
  <c r="PES13" i="10"/>
  <c r="PES5" i="10" s="1"/>
  <c r="PEX13" i="10"/>
  <c r="PEX5" i="10" s="1"/>
  <c r="PFC13" i="10"/>
  <c r="PFC5" i="10" s="1"/>
  <c r="PFH13" i="10"/>
  <c r="PFH5" i="10" s="1"/>
  <c r="PFM13" i="10"/>
  <c r="PFM5" i="10" s="1"/>
  <c r="PFR13" i="10"/>
  <c r="PFR5" i="10" s="1"/>
  <c r="PFW13" i="10"/>
  <c r="PFW5" i="10" s="1"/>
  <c r="PGB13" i="10"/>
  <c r="PGB5" i="10" s="1"/>
  <c r="PGG13" i="10"/>
  <c r="PGG5" i="10" s="1"/>
  <c r="PGL13" i="10"/>
  <c r="PGL5" i="10" s="1"/>
  <c r="PGQ13" i="10"/>
  <c r="PGQ5" i="10" s="1"/>
  <c r="PGV13" i="10"/>
  <c r="PGV5" i="10" s="1"/>
  <c r="PHA13" i="10"/>
  <c r="PHA5" i="10" s="1"/>
  <c r="PHF13" i="10"/>
  <c r="PHF5" i="10" s="1"/>
  <c r="PHK13" i="10"/>
  <c r="PHK5" i="10" s="1"/>
  <c r="PHP13" i="10"/>
  <c r="PHP5" i="10" s="1"/>
  <c r="PHU13" i="10"/>
  <c r="PHU5" i="10" s="1"/>
  <c r="PHZ13" i="10"/>
  <c r="PHZ5" i="10" s="1"/>
  <c r="PIE13" i="10"/>
  <c r="PIE5" i="10" s="1"/>
  <c r="PIJ13" i="10"/>
  <c r="PIJ5" i="10" s="1"/>
  <c r="PIO13" i="10"/>
  <c r="PIO5" i="10" s="1"/>
  <c r="PIT13" i="10"/>
  <c r="PIT5" i="10" s="1"/>
  <c r="PIY13" i="10"/>
  <c r="PIY5" i="10" s="1"/>
  <c r="PJD13" i="10"/>
  <c r="PJD5" i="10" s="1"/>
  <c r="PJI13" i="10"/>
  <c r="PJI5" i="10" s="1"/>
  <c r="PJN13" i="10"/>
  <c r="PJN5" i="10" s="1"/>
  <c r="PJS13" i="10"/>
  <c r="PJS5" i="10" s="1"/>
  <c r="PJX13" i="10"/>
  <c r="PJX5" i="10" s="1"/>
  <c r="PKC13" i="10"/>
  <c r="PKC5" i="10" s="1"/>
  <c r="PKH13" i="10"/>
  <c r="PKH5" i="10" s="1"/>
  <c r="PKM13" i="10"/>
  <c r="PKM5" i="10" s="1"/>
  <c r="PKR13" i="10"/>
  <c r="PKR5" i="10" s="1"/>
  <c r="PKW13" i="10"/>
  <c r="PKW5" i="10" s="1"/>
  <c r="PLB13" i="10"/>
  <c r="PLB5" i="10" s="1"/>
  <c r="PLG13" i="10"/>
  <c r="PLG5" i="10" s="1"/>
  <c r="PLL13" i="10"/>
  <c r="PLL5" i="10" s="1"/>
  <c r="PLQ13" i="10"/>
  <c r="PLQ5" i="10" s="1"/>
  <c r="PLV13" i="10"/>
  <c r="PLV5" i="10" s="1"/>
  <c r="PMA13" i="10"/>
  <c r="PMA5" i="10" s="1"/>
  <c r="PMF13" i="10"/>
  <c r="PMF5" i="10" s="1"/>
  <c r="PMK13" i="10"/>
  <c r="PMK5" i="10" s="1"/>
  <c r="PMP13" i="10"/>
  <c r="PMP5" i="10" s="1"/>
  <c r="PMU13" i="10"/>
  <c r="PMU5" i="10" s="1"/>
  <c r="PMZ13" i="10"/>
  <c r="PMZ5" i="10" s="1"/>
  <c r="PNE13" i="10"/>
  <c r="PNE5" i="10" s="1"/>
  <c r="PNJ13" i="10"/>
  <c r="PNJ5" i="10" s="1"/>
  <c r="PNO13" i="10"/>
  <c r="PNO5" i="10" s="1"/>
  <c r="PNT13" i="10"/>
  <c r="PNT5" i="10" s="1"/>
  <c r="PNY13" i="10"/>
  <c r="PNY5" i="10" s="1"/>
  <c r="POD13" i="10"/>
  <c r="POD5" i="10" s="1"/>
  <c r="POI13" i="10"/>
  <c r="POI5" i="10" s="1"/>
  <c r="PON13" i="10"/>
  <c r="PON5" i="10" s="1"/>
  <c r="POS13" i="10"/>
  <c r="POS5" i="10" s="1"/>
  <c r="POX13" i="10"/>
  <c r="POX5" i="10" s="1"/>
  <c r="PPC13" i="10"/>
  <c r="PPC5" i="10" s="1"/>
  <c r="PPH13" i="10"/>
  <c r="PPH5" i="10" s="1"/>
  <c r="PPM13" i="10"/>
  <c r="PPM5" i="10" s="1"/>
  <c r="PPR13" i="10"/>
  <c r="PPR5" i="10" s="1"/>
  <c r="PPW13" i="10"/>
  <c r="PPW5" i="10" s="1"/>
  <c r="PQB13" i="10"/>
  <c r="PQB5" i="10" s="1"/>
  <c r="PQG13" i="10"/>
  <c r="PQG5" i="10" s="1"/>
  <c r="PQL13" i="10"/>
  <c r="PQL5" i="10" s="1"/>
  <c r="PQQ13" i="10"/>
  <c r="PQQ5" i="10" s="1"/>
  <c r="PQV13" i="10"/>
  <c r="PQV5" i="10" s="1"/>
  <c r="PRA13" i="10"/>
  <c r="PRA5" i="10" s="1"/>
  <c r="PRF13" i="10"/>
  <c r="PRF5" i="10" s="1"/>
  <c r="PRK13" i="10"/>
  <c r="PRK5" i="10" s="1"/>
  <c r="PRP13" i="10"/>
  <c r="PRP5" i="10" s="1"/>
  <c r="PRU13" i="10"/>
  <c r="PRU5" i="10" s="1"/>
  <c r="PRZ13" i="10"/>
  <c r="PRZ5" i="10" s="1"/>
  <c r="PSE13" i="10"/>
  <c r="PSE5" i="10" s="1"/>
  <c r="PSJ13" i="10"/>
  <c r="PSJ5" i="10" s="1"/>
  <c r="PSO13" i="10"/>
  <c r="PSO5" i="10" s="1"/>
  <c r="PST13" i="10"/>
  <c r="PST5" i="10" s="1"/>
  <c r="PSY13" i="10"/>
  <c r="PSY5" i="10" s="1"/>
  <c r="PTD13" i="10"/>
  <c r="PTD5" i="10" s="1"/>
  <c r="PTI13" i="10"/>
  <c r="PTI5" i="10" s="1"/>
  <c r="PTN13" i="10"/>
  <c r="PTN5" i="10" s="1"/>
  <c r="PTS13" i="10"/>
  <c r="PTS5" i="10" s="1"/>
  <c r="PTX13" i="10"/>
  <c r="PTX5" i="10" s="1"/>
  <c r="PUC13" i="10"/>
  <c r="PUC5" i="10" s="1"/>
  <c r="PUH13" i="10"/>
  <c r="PUH5" i="10" s="1"/>
  <c r="PUM13" i="10"/>
  <c r="PUM5" i="10" s="1"/>
  <c r="PUR13" i="10"/>
  <c r="PUR5" i="10" s="1"/>
  <c r="PUW13" i="10"/>
  <c r="PUW5" i="10" s="1"/>
  <c r="PVB13" i="10"/>
  <c r="PVB5" i="10" s="1"/>
  <c r="PVG13" i="10"/>
  <c r="PVG5" i="10" s="1"/>
  <c r="PVL13" i="10"/>
  <c r="PVL5" i="10" s="1"/>
  <c r="PVQ13" i="10"/>
  <c r="PVQ5" i="10" s="1"/>
  <c r="PVV13" i="10"/>
  <c r="PVV5" i="10" s="1"/>
  <c r="PWA13" i="10"/>
  <c r="PWA5" i="10" s="1"/>
  <c r="PWF13" i="10"/>
  <c r="PWF5" i="10" s="1"/>
  <c r="PWK13" i="10"/>
  <c r="PWK5" i="10" s="1"/>
  <c r="PWP13" i="10"/>
  <c r="PWP5" i="10" s="1"/>
  <c r="PWU13" i="10"/>
  <c r="PWU5" i="10" s="1"/>
  <c r="PWZ13" i="10"/>
  <c r="PWZ5" i="10" s="1"/>
  <c r="PXE13" i="10"/>
  <c r="PXE5" i="10" s="1"/>
  <c r="PXJ13" i="10"/>
  <c r="PXJ5" i="10" s="1"/>
  <c r="PXO13" i="10"/>
  <c r="PXO5" i="10" s="1"/>
  <c r="PXT13" i="10"/>
  <c r="PXT5" i="10" s="1"/>
  <c r="PXY13" i="10"/>
  <c r="PXY5" i="10" s="1"/>
  <c r="PYD13" i="10"/>
  <c r="PYD5" i="10" s="1"/>
  <c r="PYI13" i="10"/>
  <c r="PYI5" i="10" s="1"/>
  <c r="PYN13" i="10"/>
  <c r="PYN5" i="10" s="1"/>
  <c r="PYS13" i="10"/>
  <c r="PYS5" i="10" s="1"/>
  <c r="PYX13" i="10"/>
  <c r="PYX5" i="10" s="1"/>
  <c r="PZC13" i="10"/>
  <c r="PZC5" i="10" s="1"/>
  <c r="PZH13" i="10"/>
  <c r="PZH5" i="10" s="1"/>
  <c r="PZM13" i="10"/>
  <c r="PZM5" i="10" s="1"/>
  <c r="PZR13" i="10"/>
  <c r="PZR5" i="10" s="1"/>
  <c r="PZW13" i="10"/>
  <c r="PZW5" i="10" s="1"/>
  <c r="QAB13" i="10"/>
  <c r="QAB5" i="10" s="1"/>
  <c r="QAG13" i="10"/>
  <c r="QAG5" i="10" s="1"/>
  <c r="QAL13" i="10"/>
  <c r="QAL5" i="10" s="1"/>
  <c r="QAQ13" i="10"/>
  <c r="QAQ5" i="10" s="1"/>
  <c r="QAV13" i="10"/>
  <c r="QAV5" i="10" s="1"/>
  <c r="QBA13" i="10"/>
  <c r="QBA5" i="10" s="1"/>
  <c r="QBF13" i="10"/>
  <c r="QBF5" i="10" s="1"/>
  <c r="QBK13" i="10"/>
  <c r="QBK5" i="10" s="1"/>
  <c r="QBP13" i="10"/>
  <c r="QBP5" i="10" s="1"/>
  <c r="QBU13" i="10"/>
  <c r="QBU5" i="10" s="1"/>
  <c r="QBZ13" i="10"/>
  <c r="QBZ5" i="10" s="1"/>
  <c r="QCE13" i="10"/>
  <c r="QCE5" i="10" s="1"/>
  <c r="QCJ13" i="10"/>
  <c r="QCJ5" i="10" s="1"/>
  <c r="QCO13" i="10"/>
  <c r="QCO5" i="10" s="1"/>
  <c r="QCT13" i="10"/>
  <c r="QCT5" i="10" s="1"/>
  <c r="QCY13" i="10"/>
  <c r="QCY5" i="10" s="1"/>
  <c r="QDD13" i="10"/>
  <c r="QDD5" i="10" s="1"/>
  <c r="QDI13" i="10"/>
  <c r="QDI5" i="10" s="1"/>
  <c r="QDN13" i="10"/>
  <c r="QDN5" i="10" s="1"/>
  <c r="QDS13" i="10"/>
  <c r="QDS5" i="10" s="1"/>
  <c r="QDX13" i="10"/>
  <c r="QDX5" i="10" s="1"/>
  <c r="QEC13" i="10"/>
  <c r="QEC5" i="10" s="1"/>
  <c r="QEH13" i="10"/>
  <c r="QEH5" i="10" s="1"/>
  <c r="QEM13" i="10"/>
  <c r="QEM5" i="10" s="1"/>
  <c r="QER13" i="10"/>
  <c r="QER5" i="10" s="1"/>
  <c r="QEW13" i="10"/>
  <c r="QEW5" i="10" s="1"/>
  <c r="QFB13" i="10"/>
  <c r="QFB5" i="10" s="1"/>
  <c r="QFG13" i="10"/>
  <c r="QFG5" i="10" s="1"/>
  <c r="QFL13" i="10"/>
  <c r="QFL5" i="10" s="1"/>
  <c r="QFQ13" i="10"/>
  <c r="QFQ5" i="10" s="1"/>
  <c r="QFV13" i="10"/>
  <c r="QFV5" i="10" s="1"/>
  <c r="QGA13" i="10"/>
  <c r="QGA5" i="10" s="1"/>
  <c r="QGF13" i="10"/>
  <c r="QGF5" i="10" s="1"/>
  <c r="QGK13" i="10"/>
  <c r="QGK5" i="10" s="1"/>
  <c r="QGP13" i="10"/>
  <c r="QGP5" i="10" s="1"/>
  <c r="QGU13" i="10"/>
  <c r="QGU5" i="10" s="1"/>
  <c r="QGZ13" i="10"/>
  <c r="QGZ5" i="10" s="1"/>
  <c r="QHE13" i="10"/>
  <c r="QHE5" i="10" s="1"/>
  <c r="QHJ13" i="10"/>
  <c r="QHJ5" i="10" s="1"/>
  <c r="QHO13" i="10"/>
  <c r="QHO5" i="10" s="1"/>
  <c r="QHT13" i="10"/>
  <c r="QHT5" i="10" s="1"/>
  <c r="QHY13" i="10"/>
  <c r="QHY5" i="10" s="1"/>
  <c r="QID13" i="10"/>
  <c r="QID5" i="10" s="1"/>
  <c r="QII13" i="10"/>
  <c r="QII5" i="10" s="1"/>
  <c r="QIN13" i="10"/>
  <c r="QIN5" i="10" s="1"/>
  <c r="QIS13" i="10"/>
  <c r="QIS5" i="10" s="1"/>
  <c r="QIX13" i="10"/>
  <c r="QIX5" i="10" s="1"/>
  <c r="QJC13" i="10"/>
  <c r="QJC5" i="10" s="1"/>
  <c r="QJH13" i="10"/>
  <c r="QJH5" i="10" s="1"/>
  <c r="QJM13" i="10"/>
  <c r="QJM5" i="10" s="1"/>
  <c r="QJR13" i="10"/>
  <c r="QJR5" i="10" s="1"/>
  <c r="QJW13" i="10"/>
  <c r="QJW5" i="10" s="1"/>
  <c r="QKB13" i="10"/>
  <c r="QKB5" i="10" s="1"/>
  <c r="QKG13" i="10"/>
  <c r="QKG5" i="10" s="1"/>
  <c r="QKL13" i="10"/>
  <c r="QKL5" i="10" s="1"/>
  <c r="QKQ13" i="10"/>
  <c r="QKQ5" i="10" s="1"/>
  <c r="QKV13" i="10"/>
  <c r="QKV5" i="10" s="1"/>
  <c r="QLA13" i="10"/>
  <c r="QLA5" i="10" s="1"/>
  <c r="QLF13" i="10"/>
  <c r="QLF5" i="10" s="1"/>
  <c r="QLK13" i="10"/>
  <c r="QLK5" i="10" s="1"/>
  <c r="QLP13" i="10"/>
  <c r="QLP5" i="10" s="1"/>
  <c r="QLU13" i="10"/>
  <c r="QLU5" i="10" s="1"/>
  <c r="QLZ13" i="10"/>
  <c r="QLZ5" i="10" s="1"/>
  <c r="QME13" i="10"/>
  <c r="QME5" i="10" s="1"/>
  <c r="QMJ13" i="10"/>
  <c r="QMJ5" i="10" s="1"/>
  <c r="QMO13" i="10"/>
  <c r="QMO5" i="10" s="1"/>
  <c r="QMT13" i="10"/>
  <c r="QMT5" i="10" s="1"/>
  <c r="QMY13" i="10"/>
  <c r="QMY5" i="10" s="1"/>
  <c r="QND13" i="10"/>
  <c r="QND5" i="10" s="1"/>
  <c r="QNI13" i="10"/>
  <c r="QNI5" i="10" s="1"/>
  <c r="QNN13" i="10"/>
  <c r="QNN5" i="10" s="1"/>
  <c r="QNS13" i="10"/>
  <c r="QNS5" i="10" s="1"/>
  <c r="QNX13" i="10"/>
  <c r="QNX5" i="10" s="1"/>
  <c r="QOC13" i="10"/>
  <c r="QOC5" i="10" s="1"/>
  <c r="QOH13" i="10"/>
  <c r="QOH5" i="10" s="1"/>
  <c r="QOM13" i="10"/>
  <c r="QOM5" i="10" s="1"/>
  <c r="QOR13" i="10"/>
  <c r="QOR5" i="10" s="1"/>
  <c r="QOW13" i="10"/>
  <c r="QOW5" i="10" s="1"/>
  <c r="QPB13" i="10"/>
  <c r="QPB5" i="10" s="1"/>
  <c r="QPG13" i="10"/>
  <c r="QPG5" i="10" s="1"/>
  <c r="QPL13" i="10"/>
  <c r="QPL5" i="10" s="1"/>
  <c r="QPQ13" i="10"/>
  <c r="QPQ5" i="10" s="1"/>
  <c r="QPV13" i="10"/>
  <c r="QPV5" i="10" s="1"/>
  <c r="QQA13" i="10"/>
  <c r="QQA5" i="10" s="1"/>
  <c r="QQF13" i="10"/>
  <c r="QQF5" i="10" s="1"/>
  <c r="QQK13" i="10"/>
  <c r="QQK5" i="10" s="1"/>
  <c r="QQP13" i="10"/>
  <c r="QQP5" i="10" s="1"/>
  <c r="QQU13" i="10"/>
  <c r="QQU5" i="10" s="1"/>
  <c r="QQZ13" i="10"/>
  <c r="QQZ5" i="10" s="1"/>
  <c r="QRE13" i="10"/>
  <c r="QRE5" i="10" s="1"/>
  <c r="QRJ13" i="10"/>
  <c r="QRJ5" i="10" s="1"/>
  <c r="QRO13" i="10"/>
  <c r="QRO5" i="10" s="1"/>
  <c r="QRT13" i="10"/>
  <c r="QRT5" i="10" s="1"/>
  <c r="QRY13" i="10"/>
  <c r="QRY5" i="10" s="1"/>
  <c r="QSD13" i="10"/>
  <c r="QSD5" i="10" s="1"/>
  <c r="QSI13" i="10"/>
  <c r="QSI5" i="10" s="1"/>
  <c r="QSN13" i="10"/>
  <c r="QSN5" i="10" s="1"/>
  <c r="QSS13" i="10"/>
  <c r="QSS5" i="10" s="1"/>
  <c r="QSX13" i="10"/>
  <c r="QSX5" i="10" s="1"/>
  <c r="QTC13" i="10"/>
  <c r="QTC5" i="10" s="1"/>
  <c r="QTH13" i="10"/>
  <c r="QTH5" i="10" s="1"/>
  <c r="QTM13" i="10"/>
  <c r="QTM5" i="10" s="1"/>
  <c r="QTR13" i="10"/>
  <c r="QTR5" i="10" s="1"/>
  <c r="QTW13" i="10"/>
  <c r="QTW5" i="10" s="1"/>
  <c r="QUB13" i="10"/>
  <c r="QUB5" i="10" s="1"/>
  <c r="QUG13" i="10"/>
  <c r="QUG5" i="10" s="1"/>
  <c r="QUL13" i="10"/>
  <c r="QUL5" i="10" s="1"/>
  <c r="QUQ13" i="10"/>
  <c r="QUQ5" i="10" s="1"/>
  <c r="QUV13" i="10"/>
  <c r="QUV5" i="10" s="1"/>
  <c r="QVA13" i="10"/>
  <c r="QVA5" i="10" s="1"/>
  <c r="QVF13" i="10"/>
  <c r="QVF5" i="10" s="1"/>
  <c r="QVK13" i="10"/>
  <c r="QVK5" i="10" s="1"/>
  <c r="QVP13" i="10"/>
  <c r="QVP5" i="10" s="1"/>
  <c r="QVU13" i="10"/>
  <c r="QVU5" i="10" s="1"/>
  <c r="QVZ13" i="10"/>
  <c r="QVZ5" i="10" s="1"/>
  <c r="QWE13" i="10"/>
  <c r="QWE5" i="10" s="1"/>
  <c r="QWJ13" i="10"/>
  <c r="QWJ5" i="10" s="1"/>
  <c r="QWO13" i="10"/>
  <c r="QWO5" i="10" s="1"/>
  <c r="QWT13" i="10"/>
  <c r="QWT5" i="10" s="1"/>
  <c r="QWY13" i="10"/>
  <c r="QWY5" i="10" s="1"/>
  <c r="QXD13" i="10"/>
  <c r="QXD5" i="10" s="1"/>
  <c r="QXI13" i="10"/>
  <c r="QXI5" i="10" s="1"/>
  <c r="QXN13" i="10"/>
  <c r="QXN5" i="10" s="1"/>
  <c r="QXS13" i="10"/>
  <c r="QXS5" i="10" s="1"/>
  <c r="QXX13" i="10"/>
  <c r="QXX5" i="10" s="1"/>
  <c r="QYC13" i="10"/>
  <c r="QYC5" i="10" s="1"/>
  <c r="QYH13" i="10"/>
  <c r="QYH5" i="10" s="1"/>
  <c r="QYM13" i="10"/>
  <c r="QYM5" i="10" s="1"/>
  <c r="QYR13" i="10"/>
  <c r="QYR5" i="10" s="1"/>
  <c r="QYW13" i="10"/>
  <c r="QYW5" i="10" s="1"/>
  <c r="QZB13" i="10"/>
  <c r="QZB5" i="10" s="1"/>
  <c r="QZG13" i="10"/>
  <c r="QZG5" i="10" s="1"/>
  <c r="QZL13" i="10"/>
  <c r="QZL5" i="10" s="1"/>
  <c r="QZQ13" i="10"/>
  <c r="QZQ5" i="10" s="1"/>
  <c r="QZV13" i="10"/>
  <c r="QZV5" i="10" s="1"/>
  <c r="RAA13" i="10"/>
  <c r="RAA5" i="10" s="1"/>
  <c r="RAF13" i="10"/>
  <c r="RAF5" i="10" s="1"/>
  <c r="RAK13" i="10"/>
  <c r="RAK5" i="10" s="1"/>
  <c r="RAP13" i="10"/>
  <c r="RAP5" i="10" s="1"/>
  <c r="RAU13" i="10"/>
  <c r="RAU5" i="10" s="1"/>
  <c r="RAZ13" i="10"/>
  <c r="RAZ5" i="10" s="1"/>
  <c r="RBE13" i="10"/>
  <c r="RBE5" i="10" s="1"/>
  <c r="RBJ13" i="10"/>
  <c r="RBJ5" i="10" s="1"/>
  <c r="RBO13" i="10"/>
  <c r="RBO5" i="10" s="1"/>
  <c r="RBT13" i="10"/>
  <c r="RBT5" i="10" s="1"/>
  <c r="RBY13" i="10"/>
  <c r="RBY5" i="10" s="1"/>
  <c r="RCD13" i="10"/>
  <c r="RCD5" i="10" s="1"/>
  <c r="RCI13" i="10"/>
  <c r="RCI5" i="10" s="1"/>
  <c r="RCN13" i="10"/>
  <c r="RCN5" i="10" s="1"/>
  <c r="RCS13" i="10"/>
  <c r="RCS5" i="10" s="1"/>
  <c r="RCX13" i="10"/>
  <c r="RCX5" i="10" s="1"/>
  <c r="RDC13" i="10"/>
  <c r="RDC5" i="10" s="1"/>
  <c r="RDH13" i="10"/>
  <c r="RDH5" i="10" s="1"/>
  <c r="RDM13" i="10"/>
  <c r="RDM5" i="10" s="1"/>
  <c r="RDR13" i="10"/>
  <c r="RDR5" i="10" s="1"/>
  <c r="RDW13" i="10"/>
  <c r="RDW5" i="10" s="1"/>
  <c r="REB13" i="10"/>
  <c r="REB5" i="10" s="1"/>
  <c r="REG13" i="10"/>
  <c r="REG5" i="10" s="1"/>
  <c r="REL13" i="10"/>
  <c r="REL5" i="10" s="1"/>
  <c r="REQ13" i="10"/>
  <c r="REQ5" i="10" s="1"/>
  <c r="REV13" i="10"/>
  <c r="REV5" i="10" s="1"/>
  <c r="RFA13" i="10"/>
  <c r="RFA5" i="10" s="1"/>
  <c r="RFF13" i="10"/>
  <c r="RFF5" i="10" s="1"/>
  <c r="RFK13" i="10"/>
  <c r="RFK5" i="10" s="1"/>
  <c r="RFP13" i="10"/>
  <c r="RFP5" i="10" s="1"/>
  <c r="RFU13" i="10"/>
  <c r="RFU5" i="10" s="1"/>
  <c r="RFZ13" i="10"/>
  <c r="RFZ5" i="10" s="1"/>
  <c r="RGE13" i="10"/>
  <c r="RGE5" i="10" s="1"/>
  <c r="RGJ13" i="10"/>
  <c r="RGJ5" i="10" s="1"/>
  <c r="RGO13" i="10"/>
  <c r="RGO5" i="10" s="1"/>
  <c r="RGT13" i="10"/>
  <c r="RGT5" i="10" s="1"/>
  <c r="RGY13" i="10"/>
  <c r="RGY5" i="10" s="1"/>
  <c r="RHD13" i="10"/>
  <c r="RHD5" i="10" s="1"/>
  <c r="RHI13" i="10"/>
  <c r="RHI5" i="10" s="1"/>
  <c r="RHN13" i="10"/>
  <c r="RHN5" i="10" s="1"/>
  <c r="RHS13" i="10"/>
  <c r="RHS5" i="10" s="1"/>
  <c r="RHX13" i="10"/>
  <c r="RHX5" i="10" s="1"/>
  <c r="K20" i="16"/>
  <c r="K18" i="16"/>
  <c r="K16" i="16"/>
  <c r="K14" i="16"/>
  <c r="H8" i="8"/>
  <c r="I8" i="8" s="1"/>
  <c r="F8" i="8"/>
  <c r="E8" i="8"/>
  <c r="H45" i="8"/>
  <c r="I45" i="8" s="1"/>
  <c r="F45" i="8"/>
  <c r="E45" i="8"/>
  <c r="E25" i="10" l="1"/>
  <c r="E26" i="10"/>
  <c r="E17" i="10" l="1"/>
  <c r="E4" i="16" l="1"/>
  <c r="F4" i="16" l="1"/>
  <c r="G4" i="16" s="1"/>
  <c r="H4" i="16" s="1"/>
  <c r="B3" i="10" l="1"/>
  <c r="K6" i="16"/>
  <c r="K8" i="16"/>
  <c r="K10" i="16"/>
  <c r="B2" i="10"/>
  <c r="G3" i="8" l="1"/>
  <c r="K8" i="21" l="1"/>
  <c r="G7" i="21"/>
  <c r="H7" i="21" s="1"/>
  <c r="I7" i="21" s="1"/>
  <c r="K7" i="21" s="1"/>
  <c r="G6" i="21"/>
  <c r="H6" i="21" s="1"/>
  <c r="I6" i="21" s="1"/>
  <c r="K6" i="21" s="1"/>
  <c r="E6" i="21"/>
  <c r="E5" i="21"/>
  <c r="H5" i="21" s="1"/>
  <c r="I5" i="21" s="1"/>
  <c r="K5" i="21" s="1"/>
  <c r="H9" i="9"/>
  <c r="I9" i="9" s="1"/>
  <c r="E9" i="9"/>
  <c r="D9" i="9"/>
  <c r="B3" i="14"/>
  <c r="B2" i="14"/>
  <c r="H8" i="9" l="1"/>
  <c r="E8" i="9"/>
  <c r="D8" i="9"/>
  <c r="I13" i="9"/>
  <c r="I12" i="9"/>
  <c r="A46" i="8"/>
  <c r="I10" i="9" l="1"/>
  <c r="I8" i="9"/>
  <c r="I6" i="9" s="1"/>
  <c r="A5" i="9"/>
  <c r="A17" i="9" l="1"/>
  <c r="A27" i="9" l="1"/>
  <c r="A48" i="9" s="1"/>
  <c r="I5" i="9"/>
  <c r="H19" i="8" s="1"/>
  <c r="I19" i="8" s="1"/>
  <c r="A59" i="9" l="1"/>
  <c r="B3" i="16"/>
  <c r="B2" i="16"/>
  <c r="B3" i="9"/>
  <c r="B2" i="9"/>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J37" i="14" l="1"/>
  <c r="J5" i="14" l="1" a="1"/>
  <c r="J5" i="14" s="1"/>
  <c r="F46" i="8" l="1"/>
  <c r="A5" i="8" l="1"/>
  <c r="L46" i="8" l="1"/>
  <c r="A3" i="16"/>
  <c r="A2" i="16"/>
  <c r="A3" i="10"/>
  <c r="A2" i="10"/>
  <c r="A3" i="9"/>
  <c r="A2" i="9"/>
  <c r="A3" i="14"/>
  <c r="A2" i="14"/>
  <c r="G43" i="8" s="1"/>
  <c r="B3" i="8"/>
  <c r="B2" i="8"/>
  <c r="L43" i="8" l="1"/>
  <c r="M43" i="8" s="1"/>
  <c r="J43" i="8"/>
  <c r="D66" i="9"/>
  <c r="E66" i="9" s="1"/>
  <c r="H66" i="9"/>
  <c r="I66" i="9" s="1"/>
  <c r="I64" i="9" s="1"/>
  <c r="I59" i="9" s="1"/>
  <c r="G42" i="8"/>
  <c r="J42" i="8" s="1"/>
  <c r="G31" i="8"/>
  <c r="L31" i="8" s="1"/>
  <c r="E31" i="8"/>
  <c r="B98" i="14" s="1"/>
  <c r="F31" i="8"/>
  <c r="I98" i="14" s="1"/>
  <c r="I139" i="14"/>
  <c r="B139" i="14"/>
  <c r="E33" i="8"/>
  <c r="B104" i="14" s="1"/>
  <c r="H33" i="8"/>
  <c r="I33" i="8" s="1"/>
  <c r="F33" i="8"/>
  <c r="F38" i="8"/>
  <c r="I117" i="14" s="1"/>
  <c r="E38" i="8"/>
  <c r="B117" i="14" s="1"/>
  <c r="H35" i="9"/>
  <c r="I35" i="9" s="1"/>
  <c r="I33" i="9" s="1"/>
  <c r="D35" i="9"/>
  <c r="E30" i="8"/>
  <c r="B95" i="14" s="1"/>
  <c r="F30" i="8"/>
  <c r="I95" i="14" s="1"/>
  <c r="G38" i="8"/>
  <c r="G30" i="8"/>
  <c r="L30" i="8" s="1"/>
  <c r="G28" i="8"/>
  <c r="L28" i="8" s="1"/>
  <c r="G29" i="8"/>
  <c r="L29" i="8" s="1"/>
  <c r="F29" i="8"/>
  <c r="E29" i="8"/>
  <c r="B92" i="14" s="1"/>
  <c r="F28" i="8"/>
  <c r="E28" i="8"/>
  <c r="B89" i="14" s="1"/>
  <c r="B47" i="14"/>
  <c r="I47" i="14"/>
  <c r="G22" i="8"/>
  <c r="B36" i="14"/>
  <c r="B43" i="14"/>
  <c r="I43" i="14"/>
  <c r="G6" i="8"/>
  <c r="J6" i="8" s="1"/>
  <c r="J5" i="8" s="1"/>
  <c r="G20" i="8"/>
  <c r="G19" i="8"/>
  <c r="G26" i="8"/>
  <c r="L26" i="8" s="1"/>
  <c r="G36" i="8"/>
  <c r="L36" i="8" s="1"/>
  <c r="G35" i="8"/>
  <c r="L35" i="8" s="1"/>
  <c r="G34" i="8"/>
  <c r="L34" i="8" s="1"/>
  <c r="H34" i="8"/>
  <c r="I34" i="8" s="1"/>
  <c r="F34" i="8"/>
  <c r="I107" i="14" s="1"/>
  <c r="E34" i="8"/>
  <c r="B107" i="14" s="1"/>
  <c r="H36" i="8"/>
  <c r="I36" i="8" s="1"/>
  <c r="F36" i="8"/>
  <c r="E36" i="8"/>
  <c r="B113" i="14" s="1"/>
  <c r="H35" i="8"/>
  <c r="I35" i="8" s="1"/>
  <c r="F35" i="8"/>
  <c r="E35" i="8"/>
  <c r="B110" i="14" s="1"/>
  <c r="B103" i="14"/>
  <c r="B148" i="14"/>
  <c r="B147" i="14"/>
  <c r="B136" i="14"/>
  <c r="B133" i="14"/>
  <c r="B123" i="14"/>
  <c r="B116" i="14"/>
  <c r="I136" i="14"/>
  <c r="I123" i="14"/>
  <c r="I133" i="14"/>
  <c r="I148" i="14"/>
  <c r="B29" i="14"/>
  <c r="B26" i="14"/>
  <c r="I26" i="14"/>
  <c r="I29" i="14"/>
  <c r="H45" i="9"/>
  <c r="I45" i="9" s="1"/>
  <c r="I43" i="9" s="1"/>
  <c r="H56" i="9"/>
  <c r="I56" i="9" s="1"/>
  <c r="E45" i="9"/>
  <c r="D56" i="9"/>
  <c r="E56" i="9" s="1"/>
  <c r="D45" i="9"/>
  <c r="D55" i="9"/>
  <c r="E55" i="9" s="1"/>
  <c r="H55" i="9"/>
  <c r="I55" i="9" s="1"/>
  <c r="E26" i="8"/>
  <c r="F26" i="8"/>
  <c r="B46" i="14"/>
  <c r="B50" i="14"/>
  <c r="I50" i="14"/>
  <c r="I59" i="14"/>
  <c r="B59" i="14"/>
  <c r="F27" i="8"/>
  <c r="E27" i="8"/>
  <c r="G24" i="8"/>
  <c r="G33" i="8"/>
  <c r="G14" i="8"/>
  <c r="G13" i="8"/>
  <c r="D24" i="9"/>
  <c r="F25" i="8"/>
  <c r="E25" i="8"/>
  <c r="F16" i="8"/>
  <c r="I32" i="14" s="1"/>
  <c r="E16" i="8"/>
  <c r="B32" i="14" s="1"/>
  <c r="F18" i="8"/>
  <c r="E18" i="8"/>
  <c r="B37" i="14" s="1"/>
  <c r="H16" i="8"/>
  <c r="I16" i="8" s="1"/>
  <c r="H18" i="8"/>
  <c r="B9" i="14"/>
  <c r="B15" i="14"/>
  <c r="B12" i="14"/>
  <c r="I23" i="14"/>
  <c r="B23" i="14"/>
  <c r="B8" i="14"/>
  <c r="B20" i="14"/>
  <c r="B19" i="14"/>
  <c r="I20" i="14"/>
  <c r="I15" i="14"/>
  <c r="I12" i="14"/>
  <c r="I9" i="14"/>
  <c r="B40" i="14"/>
  <c r="I40" i="14"/>
  <c r="G10" i="8"/>
  <c r="L10" i="8" s="1"/>
  <c r="M10" i="8" s="1"/>
  <c r="G12" i="8"/>
  <c r="G11" i="8"/>
  <c r="G16" i="8"/>
  <c r="G15" i="8"/>
  <c r="G9" i="8"/>
  <c r="G25" i="8"/>
  <c r="G40" i="8"/>
  <c r="G39" i="8"/>
  <c r="G23" i="8"/>
  <c r="G41" i="8"/>
  <c r="B15" i="16"/>
  <c r="B19" i="16"/>
  <c r="B17" i="16"/>
  <c r="G27" i="8"/>
  <c r="G21" i="8"/>
  <c r="B13" i="16"/>
  <c r="B11" i="16"/>
  <c r="G44" i="8"/>
  <c r="G8" i="8"/>
  <c r="G17" i="8"/>
  <c r="G45" i="8"/>
  <c r="G18" i="8"/>
  <c r="L18" i="8" s="1"/>
  <c r="B5" i="14"/>
  <c r="I5" i="14"/>
  <c r="L42" i="8" l="1"/>
  <c r="M42" i="8" s="1"/>
  <c r="I38" i="9"/>
  <c r="H31" i="8" s="1"/>
  <c r="I31" i="8" s="1"/>
  <c r="L38" i="8"/>
  <c r="I92" i="14"/>
  <c r="I104" i="14"/>
  <c r="I89" i="14"/>
  <c r="B79" i="14"/>
  <c r="L22" i="8"/>
  <c r="M22" i="8" s="1"/>
  <c r="J22" i="8"/>
  <c r="L6" i="8"/>
  <c r="M6" i="8" s="1"/>
  <c r="L19" i="8"/>
  <c r="M19" i="8" s="1"/>
  <c r="J19" i="8"/>
  <c r="Q19" i="8" s="1"/>
  <c r="L20" i="8"/>
  <c r="M20" i="8" s="1"/>
  <c r="J20" i="8"/>
  <c r="Q20" i="8" s="1"/>
  <c r="I79" i="14"/>
  <c r="I113" i="14"/>
  <c r="I110" i="14"/>
  <c r="J35" i="8"/>
  <c r="M35" i="8"/>
  <c r="M36" i="8"/>
  <c r="J36" i="8"/>
  <c r="M34" i="8"/>
  <c r="J34" i="8"/>
  <c r="B84" i="14"/>
  <c r="B70" i="14"/>
  <c r="I70" i="14"/>
  <c r="I84" i="14"/>
  <c r="I53" i="9"/>
  <c r="I48" i="9" s="1"/>
  <c r="H38" i="8" s="1"/>
  <c r="I38" i="8" s="1"/>
  <c r="J38" i="8" s="1"/>
  <c r="I27" i="9"/>
  <c r="I37" i="14"/>
  <c r="L24" i="8"/>
  <c r="M24" i="8" s="1"/>
  <c r="J24" i="8"/>
  <c r="L13" i="8"/>
  <c r="M13" i="8" s="1"/>
  <c r="J13" i="8"/>
  <c r="L14" i="8"/>
  <c r="M14" i="8" s="1"/>
  <c r="J14" i="8"/>
  <c r="L33" i="8"/>
  <c r="M33" i="8" s="1"/>
  <c r="J33" i="8"/>
  <c r="J10" i="8"/>
  <c r="L9" i="8"/>
  <c r="M9" i="8" s="1"/>
  <c r="J9" i="8"/>
  <c r="L15" i="8"/>
  <c r="M15" i="8" s="1"/>
  <c r="J15" i="8"/>
  <c r="L16" i="8"/>
  <c r="M16" i="8" s="1"/>
  <c r="J16" i="8"/>
  <c r="L25" i="8"/>
  <c r="L12" i="8"/>
  <c r="M12" i="8" s="1"/>
  <c r="J12" i="8"/>
  <c r="L23" i="8"/>
  <c r="M23" i="8" s="1"/>
  <c r="J23" i="8"/>
  <c r="L39" i="8"/>
  <c r="M39" i="8" s="1"/>
  <c r="J39" i="8"/>
  <c r="L40" i="8"/>
  <c r="M40" i="8" s="1"/>
  <c r="J40" i="8"/>
  <c r="L41" i="8"/>
  <c r="M41" i="8" s="1"/>
  <c r="J41" i="8"/>
  <c r="L27" i="8"/>
  <c r="L8" i="8"/>
  <c r="M8" i="8" s="1"/>
  <c r="J8" i="8"/>
  <c r="L45" i="8"/>
  <c r="M45" i="8" s="1"/>
  <c r="J45" i="8"/>
  <c r="B5" i="16"/>
  <c r="B9" i="16"/>
  <c r="B7" i="16"/>
  <c r="B4" i="14"/>
  <c r="B16" i="7"/>
  <c r="B15" i="7"/>
  <c r="A12" i="7"/>
  <c r="J37" i="8" l="1"/>
  <c r="J32" i="8"/>
  <c r="J7" i="8"/>
  <c r="Q43" i="8"/>
  <c r="J31" i="8"/>
  <c r="M31" i="8"/>
  <c r="M38" i="8"/>
  <c r="H26" i="8"/>
  <c r="I26" i="8" s="1"/>
  <c r="J26" i="8" s="1"/>
  <c r="H30" i="8"/>
  <c r="I30" i="8" s="1"/>
  <c r="J11" i="8"/>
  <c r="J44" i="8"/>
  <c r="Q45" i="8" s="1"/>
  <c r="Q38" i="8" l="1"/>
  <c r="Q42" i="8"/>
  <c r="M26" i="8"/>
  <c r="J30" i="8"/>
  <c r="M30" i="8"/>
  <c r="Q36" i="8"/>
  <c r="Q34" i="8"/>
  <c r="Q35" i="8"/>
  <c r="Q33" i="8"/>
  <c r="Q39" i="8"/>
  <c r="Q41" i="8"/>
  <c r="Q40" i="8"/>
  <c r="C17" i="16"/>
  <c r="H17" i="16" s="1"/>
  <c r="H24" i="9"/>
  <c r="I24" i="9" s="1"/>
  <c r="I22" i="9" s="1"/>
  <c r="I17" i="9" s="1"/>
  <c r="H28" i="8" l="1"/>
  <c r="I28" i="8" s="1"/>
  <c r="J28" i="8" s="1"/>
  <c r="H29" i="8"/>
  <c r="I29" i="8" s="1"/>
  <c r="H25" i="8"/>
  <c r="I25" i="8" s="1"/>
  <c r="J25" i="8" s="1"/>
  <c r="H27" i="8"/>
  <c r="I27" i="8" s="1"/>
  <c r="G17" i="16"/>
  <c r="E17" i="16"/>
  <c r="F17" i="16"/>
  <c r="D17" i="16"/>
  <c r="G7" i="8"/>
  <c r="C12" i="7"/>
  <c r="B12" i="7"/>
  <c r="A44" i="6"/>
  <c r="A41" i="6"/>
  <c r="C33" i="6"/>
  <c r="C26" i="6" s="1"/>
  <c r="M28" i="8" l="1"/>
  <c r="J29" i="8"/>
  <c r="M29" i="8"/>
  <c r="M25" i="8"/>
  <c r="J27" i="8"/>
  <c r="M27" i="8"/>
  <c r="K17" i="16"/>
  <c r="L17" i="16" s="1"/>
  <c r="C37" i="6"/>
  <c r="A17" i="7"/>
  <c r="E37" i="6" s="1"/>
  <c r="J21" i="8" l="1"/>
  <c r="I18" i="8"/>
  <c r="Q6" i="8"/>
  <c r="Q30" i="8" l="1"/>
  <c r="Q31" i="8"/>
  <c r="Q28" i="8"/>
  <c r="Q29" i="8"/>
  <c r="Q26" i="8"/>
  <c r="Q22" i="8"/>
  <c r="Q27" i="8"/>
  <c r="C13" i="16"/>
  <c r="H13" i="16" s="1"/>
  <c r="Q24" i="8"/>
  <c r="Q23" i="8"/>
  <c r="J18" i="8"/>
  <c r="J17" i="8" s="1"/>
  <c r="J46" i="8" s="1"/>
  <c r="N43" i="8" s="1"/>
  <c r="M18" i="8"/>
  <c r="M46" i="8" s="1"/>
  <c r="S4" i="8"/>
  <c r="N46" i="8" l="1"/>
  <c r="E13" i="16"/>
  <c r="D13" i="16"/>
  <c r="F13" i="16"/>
  <c r="G13" i="16"/>
  <c r="C19" i="16"/>
  <c r="H19" i="16" s="1"/>
  <c r="K13" i="16" l="1"/>
  <c r="L13" i="16" s="1"/>
  <c r="Q13" i="8"/>
  <c r="Q14" i="8"/>
  <c r="Q16" i="8"/>
  <c r="Q15" i="8"/>
  <c r="Q12" i="8"/>
  <c r="C15" i="16"/>
  <c r="H15" i="16" s="1"/>
  <c r="Q25" i="8"/>
  <c r="Q18" i="8"/>
  <c r="C11" i="16"/>
  <c r="H11" i="16" s="1"/>
  <c r="E19" i="16"/>
  <c r="D19" i="16"/>
  <c r="F19" i="16"/>
  <c r="G19" i="16"/>
  <c r="V2" i="8"/>
  <c r="W2" i="8" s="1"/>
  <c r="V2" i="10" s="1"/>
  <c r="E15" i="16" l="1"/>
  <c r="D15" i="16"/>
  <c r="F15" i="16"/>
  <c r="G15" i="16"/>
  <c r="G11" i="16"/>
  <c r="D11" i="16"/>
  <c r="F11" i="16"/>
  <c r="E11" i="16"/>
  <c r="K19" i="16"/>
  <c r="L19" i="16" s="1"/>
  <c r="V3" i="8"/>
  <c r="K15" i="16" l="1"/>
  <c r="L15" i="16" s="1"/>
  <c r="K11" i="16"/>
  <c r="L11" i="16" s="1"/>
  <c r="C5" i="16"/>
  <c r="H5" i="16" s="1"/>
  <c r="G5" i="16" l="1"/>
  <c r="E5" i="16"/>
  <c r="F5" i="16"/>
  <c r="D5" i="16"/>
  <c r="K5" i="16" l="1"/>
  <c r="L5" i="16" s="1"/>
  <c r="AC2" i="8" l="1"/>
  <c r="AC4" i="8"/>
  <c r="AC3" i="8"/>
  <c r="Z3" i="8" l="1"/>
  <c r="O43" i="8" s="1"/>
  <c r="Z4" i="8"/>
  <c r="Z2" i="8"/>
  <c r="O31" i="8" l="1"/>
  <c r="N42" i="8"/>
  <c r="N31" i="8"/>
  <c r="O46" i="8"/>
  <c r="O42" i="8"/>
  <c r="O38" i="8"/>
  <c r="N30" i="8"/>
  <c r="N38" i="8"/>
  <c r="O29" i="8"/>
  <c r="O30" i="8"/>
  <c r="O28" i="8"/>
  <c r="N28" i="8"/>
  <c r="N29" i="8"/>
  <c r="O22" i="8"/>
  <c r="N20" i="8"/>
  <c r="N22" i="8"/>
  <c r="O19" i="8"/>
  <c r="O20" i="8"/>
  <c r="N6" i="8"/>
  <c r="N19" i="8"/>
  <c r="O6" i="8"/>
  <c r="O36" i="8"/>
  <c r="N36" i="8"/>
  <c r="O35" i="8"/>
  <c r="O34" i="8"/>
  <c r="N35" i="8"/>
  <c r="N34" i="8"/>
  <c r="O33" i="8"/>
  <c r="O24" i="8"/>
  <c r="O26" i="8"/>
  <c r="O13" i="8"/>
  <c r="O14" i="8"/>
  <c r="O10" i="8"/>
  <c r="N26" i="8"/>
  <c r="Q10" i="8"/>
  <c r="O25" i="8"/>
  <c r="O16" i="8"/>
  <c r="O12" i="8"/>
  <c r="O15" i="8"/>
  <c r="O9" i="8"/>
  <c r="Q9" i="8"/>
  <c r="O40" i="8"/>
  <c r="O39" i="8"/>
  <c r="O23" i="8"/>
  <c r="O41" i="8"/>
  <c r="C7" i="16"/>
  <c r="H7" i="16" s="1"/>
  <c r="Q8" i="8"/>
  <c r="O27" i="8"/>
  <c r="O8" i="8"/>
  <c r="O45" i="8"/>
  <c r="O18" i="8"/>
  <c r="N24" i="8" l="1"/>
  <c r="N32" i="8"/>
  <c r="N33" i="8"/>
  <c r="N13" i="8"/>
  <c r="N14" i="8"/>
  <c r="E7" i="16"/>
  <c r="N10" i="8"/>
  <c r="N11" i="8"/>
  <c r="N12" i="8"/>
  <c r="N15" i="8"/>
  <c r="N9" i="8"/>
  <c r="N16" i="8"/>
  <c r="N25" i="8"/>
  <c r="N40" i="8"/>
  <c r="N39" i="8"/>
  <c r="N23" i="8"/>
  <c r="N41" i="8"/>
  <c r="G7" i="16"/>
  <c r="D7" i="16"/>
  <c r="F7" i="16"/>
  <c r="N21" i="8"/>
  <c r="N8" i="8"/>
  <c r="N37" i="8"/>
  <c r="N27" i="8"/>
  <c r="AD2" i="8"/>
  <c r="AD4" i="8"/>
  <c r="AE4" i="8" s="1"/>
  <c r="AD3" i="8"/>
  <c r="Y9" i="10" s="1"/>
  <c r="K7" i="16" l="1"/>
  <c r="L7" i="16" s="1"/>
  <c r="AE3" i="8"/>
  <c r="AE2" i="8" s="1"/>
  <c r="C9" i="16" l="1"/>
  <c r="H9" i="16" s="1"/>
  <c r="H21" i="16" s="1"/>
  <c r="N17" i="8" l="1"/>
  <c r="N44" i="8"/>
  <c r="S2" i="8"/>
  <c r="S3" i="8" s="1"/>
  <c r="N18" i="8"/>
  <c r="G9" i="16"/>
  <c r="D9" i="16"/>
  <c r="F9" i="16"/>
  <c r="F21" i="16" s="1"/>
  <c r="C21" i="16"/>
  <c r="H22" i="16" s="1"/>
  <c r="E9" i="16"/>
  <c r="N45" i="8"/>
  <c r="C20" i="16" l="1"/>
  <c r="C18" i="16"/>
  <c r="C16" i="16"/>
  <c r="C12" i="16"/>
  <c r="C14" i="16"/>
  <c r="R4" i="8"/>
  <c r="E21" i="16"/>
  <c r="G21" i="16"/>
  <c r="C8" i="16"/>
  <c r="C10" i="16"/>
  <c r="C6" i="16"/>
  <c r="D21" i="16"/>
  <c r="K9" i="16"/>
  <c r="L9" i="16" s="1"/>
  <c r="F22" i="16"/>
  <c r="G22" i="16" l="1"/>
  <c r="E22" i="16"/>
  <c r="C22" i="16"/>
  <c r="D22" i="16"/>
  <c r="K21" i="16"/>
  <c r="L21" i="16" s="1"/>
  <c r="D23" i="16"/>
  <c r="E23" i="16" s="1"/>
  <c r="F23" i="16" s="1"/>
  <c r="G23" i="16" s="1"/>
  <c r="H23" i="16" s="1"/>
  <c r="K22" i="16" l="1"/>
  <c r="D24" i="16"/>
  <c r="E24" i="16" s="1"/>
  <c r="F24" i="16" s="1"/>
  <c r="G24" i="16" s="1"/>
  <c r="H24" i="16" s="1"/>
</calcChain>
</file>

<file path=xl/comments1.xml><?xml version="1.0" encoding="utf-8"?>
<comments xmlns="http://schemas.openxmlformats.org/spreadsheetml/2006/main">
  <authors>
    <author/>
  </authors>
  <commentList>
    <comment ref="B3" authorId="0" shapeId="0">
      <text>
        <r>
          <rPr>
            <sz val="9"/>
            <color rgb="FF000000"/>
            <rFont val="Liberation Sans"/>
            <family val="2"/>
          </rPr>
          <t>Nome do Orgão  ou Empresa Executante</t>
        </r>
      </text>
    </comment>
    <comment ref="B9" authorId="0" shapeId="0">
      <text>
        <r>
          <rPr>
            <b/>
            <sz val="9"/>
            <color rgb="FF000000"/>
            <rFont val="Liberation Sans"/>
            <family val="2"/>
          </rPr>
          <t>Escolha</t>
        </r>
        <r>
          <rPr>
            <b/>
            <sz val="9"/>
            <color rgb="FF000000"/>
            <rFont val="Liberation Sans"/>
            <family val="2"/>
          </rPr>
          <t xml:space="preserve">
</t>
        </r>
      </text>
    </comment>
    <comment ref="B13"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comments2.xml><?xml version="1.0" encoding="utf-8"?>
<comments xmlns="http://schemas.openxmlformats.org/spreadsheetml/2006/main">
  <authors>
    <author>obras500063</author>
  </authors>
  <commentList>
    <comment ref="B61" authorId="0" shapeId="0">
      <text>
        <r>
          <rPr>
            <b/>
            <sz val="9"/>
            <color indexed="81"/>
            <rFont val="Segoe UI"/>
            <family val="2"/>
          </rPr>
          <t>obras500063:</t>
        </r>
        <r>
          <rPr>
            <sz val="9"/>
            <color indexed="81"/>
            <rFont val="Segoe UI"/>
            <family val="2"/>
          </rPr>
          <t xml:space="preserve">
2 METROS DE FOLGA DENTRO DA CAIXA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<sst xmlns="http://schemas.openxmlformats.org/spreadsheetml/2006/main" count="129480" uniqueCount="44134">
  <si>
    <t>UNIDADE</t>
  </si>
  <si>
    <t>M</t>
  </si>
  <si>
    <t>UN</t>
  </si>
  <si>
    <t>KG</t>
  </si>
  <si>
    <t>M2</t>
  </si>
  <si>
    <t>H</t>
  </si>
  <si>
    <t>COBERTURA</t>
  </si>
  <si>
    <t>M3</t>
  </si>
  <si>
    <t>MOVIMENTO DE TERRA</t>
  </si>
  <si>
    <t>ML</t>
  </si>
  <si>
    <t>L</t>
  </si>
  <si>
    <t>PAR</t>
  </si>
  <si>
    <t>CJ</t>
  </si>
  <si>
    <t>GASOLINA COMUM</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</si>
  <si>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</si>
  <si>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</si>
  <si>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</si>
  <si>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</si>
  <si>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</si>
  <si>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</si>
  <si>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</si>
  <si>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</si>
  <si>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</si>
  <si>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</si>
  <si>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</si>
  <si>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</si>
  <si>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</si>
  <si>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</si>
  <si>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</si>
  <si>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</si>
  <si>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</si>
  <si>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</si>
  <si>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</si>
  <si>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</si>
  <si>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</si>
  <si>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</si>
  <si>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</si>
  <si>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</si>
  <si>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</si>
  <si>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</si>
  <si>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</si>
  <si>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</si>
  <si>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</si>
  <si>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</si>
  <si>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</si>
  <si>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</si>
  <si>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</si>
  <si>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</si>
  <si>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</si>
  <si>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</si>
  <si>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</si>
  <si>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</si>
  <si>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</si>
  <si>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</si>
  <si>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</si>
  <si>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</si>
  <si>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</si>
  <si>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</si>
  <si>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</si>
  <si>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</si>
  <si>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</si>
  <si>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</si>
  <si>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</si>
  <si>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</si>
  <si>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</si>
  <si>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</si>
  <si>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</si>
  <si>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</si>
  <si>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</si>
  <si>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</si>
  <si>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</si>
  <si>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</si>
  <si>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</si>
  <si>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</si>
  <si>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</si>
  <si>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</si>
  <si>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</si>
  <si>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</si>
  <si>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</si>
  <si>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</si>
  <si>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</si>
  <si>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</si>
  <si>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</si>
  <si>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</si>
  <si>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</si>
  <si>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</si>
  <si>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</si>
  <si>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</si>
  <si>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</si>
  <si>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</si>
  <si>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</si>
  <si>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</si>
  <si>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</si>
  <si>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</si>
  <si>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</si>
  <si>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</si>
  <si>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</si>
  <si>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</si>
  <si>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</si>
  <si>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</si>
  <si>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</si>
  <si>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</si>
  <si>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</si>
  <si>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</si>
  <si>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</si>
  <si>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</si>
  <si>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</si>
  <si>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</si>
  <si>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</si>
  <si>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</si>
  <si>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</si>
  <si>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</si>
  <si>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</si>
  <si>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</si>
  <si>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</si>
  <si>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</si>
  <si>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</si>
  <si>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</si>
  <si>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</si>
  <si>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</si>
  <si>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</si>
  <si>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</si>
  <si>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</si>
  <si>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</si>
  <si>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</si>
  <si>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</si>
  <si>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</si>
  <si>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</si>
  <si>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</si>
  <si>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</si>
  <si>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</si>
  <si>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</si>
  <si>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</si>
  <si>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</si>
  <si>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</si>
  <si>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</si>
  <si>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</si>
  <si>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</si>
  <si>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</si>
  <si>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</si>
  <si>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</si>
  <si>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</si>
  <si>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</si>
  <si>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</si>
  <si>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</si>
  <si>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</si>
  <si>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</si>
  <si>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</si>
  <si>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</si>
  <si>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</si>
  <si>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</si>
  <si>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</si>
  <si>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</si>
  <si>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</si>
  <si>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</si>
  <si>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</si>
  <si>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</si>
  <si>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</si>
  <si>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</si>
  <si>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</si>
  <si>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</si>
  <si>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</si>
  <si>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</si>
  <si>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</si>
  <si>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</si>
  <si>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</si>
  <si>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</si>
  <si>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</si>
  <si>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</si>
  <si>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Execução de junta de dilatação 2 x 2 cm considerando 1cm de aplicação de isopor e 1cm de aplicação de mastique elástico do tipo sikaflex 1a ou equivalente</t>
  </si>
  <si>
    <t>Fornecimento e lançamento de concreto para grouteamento com adição de pedrisco (50% em peso), utilizando Sikagrout ou produto equivalente, exclusive forma</t>
  </si>
  <si>
    <t>Revestimento externo com argamassa corretiva tipo Sika Monotop 622 BR ou equivalente, esp. 5mm</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</si>
  <si>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</si>
  <si>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</si>
  <si>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</si>
  <si>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</si>
  <si>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</si>
  <si>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</si>
  <si>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</si>
  <si>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</si>
  <si>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</si>
  <si>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</si>
  <si>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</si>
  <si>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</si>
  <si>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</si>
  <si>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</si>
  <si>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</si>
  <si>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</si>
  <si>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</si>
  <si>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</si>
  <si>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</si>
  <si>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</si>
  <si>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</si>
  <si>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</si>
  <si>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</si>
  <si>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</si>
  <si>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</si>
  <si>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</si>
  <si>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</si>
  <si>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</si>
  <si>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</si>
  <si>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</si>
  <si>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</si>
  <si>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</si>
  <si>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</si>
  <si>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</si>
  <si>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</si>
  <si>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</si>
  <si>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</si>
  <si>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</si>
  <si>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</si>
  <si>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</si>
  <si>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Limpeza de calhas e coletores (serviço realizado por servente)</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</si>
  <si>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</si>
  <si>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</si>
  <si>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</si>
  <si>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</si>
  <si>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</si>
  <si>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</si>
  <si>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</si>
  <si>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</si>
  <si>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</si>
  <si>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</si>
  <si>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</si>
  <si>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</si>
  <si>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</si>
  <si>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</si>
  <si>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</si>
  <si>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</si>
  <si>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</si>
  <si>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</si>
  <si>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</si>
  <si>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</si>
  <si>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</si>
  <si>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</si>
  <si>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</si>
  <si>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</si>
  <si>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</si>
  <si>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</si>
  <si>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</si>
  <si>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</si>
  <si>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</si>
  <si>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</si>
  <si>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</si>
  <si>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</si>
  <si>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</si>
  <si>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</si>
  <si>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</si>
  <si>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</si>
  <si>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</si>
  <si>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</si>
  <si>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</si>
  <si>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</si>
  <si>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</si>
  <si>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</si>
  <si>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</si>
  <si>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</si>
  <si>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</si>
  <si>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</si>
  <si>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</si>
  <si>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</si>
  <si>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</si>
  <si>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</si>
  <si>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</si>
  <si>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</si>
  <si>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</si>
  <si>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</si>
  <si>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</si>
  <si>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</si>
  <si>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</si>
  <si>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</si>
  <si>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</si>
  <si>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</si>
  <si>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</si>
  <si>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</si>
  <si>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</si>
  <si>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</si>
  <si>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</si>
  <si>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</si>
  <si>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</si>
  <si>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</si>
  <si>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</si>
  <si>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</si>
  <si>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</si>
  <si>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</si>
  <si>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</si>
  <si>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</si>
  <si>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</si>
  <si>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</si>
  <si>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</si>
  <si>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</si>
  <si>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</si>
  <si>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</si>
  <si>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</si>
  <si>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</si>
  <si>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</si>
  <si>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</si>
  <si>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</si>
  <si>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</si>
  <si>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</si>
  <si>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</si>
  <si>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</si>
  <si>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</si>
  <si>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</si>
  <si>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</si>
  <si>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</si>
  <si>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</si>
  <si>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</si>
  <si>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</si>
  <si>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</si>
  <si>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</si>
  <si>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</si>
  <si>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</si>
  <si>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</si>
  <si>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</si>
  <si>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</si>
  <si>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</si>
  <si>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</si>
  <si>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</si>
  <si>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</si>
  <si>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</si>
  <si>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</si>
  <si>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</si>
  <si>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</si>
  <si>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</si>
  <si>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</si>
  <si>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</si>
  <si>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</si>
  <si>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</si>
  <si>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</si>
  <si>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</si>
  <si>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</si>
  <si>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</si>
  <si>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</si>
  <si>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</si>
  <si>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</si>
  <si>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</si>
  <si>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</si>
  <si>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</si>
  <si>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</si>
  <si>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</si>
  <si>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</si>
  <si>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</si>
  <si>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</si>
  <si>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</si>
  <si>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</si>
  <si>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</si>
  <si>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</si>
  <si>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</si>
  <si>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</si>
  <si>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</si>
  <si>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</si>
  <si>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</si>
  <si>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</si>
  <si>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</si>
  <si>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</si>
  <si>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</si>
  <si>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</si>
  <si>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</si>
  <si>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</si>
  <si>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</si>
  <si>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</si>
  <si>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</si>
  <si>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</si>
  <si>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</si>
  <si>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</si>
  <si>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</si>
  <si>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</si>
  <si>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</si>
  <si>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</si>
  <si>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</si>
  <si>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</si>
  <si>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</si>
  <si>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</si>
  <si>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</si>
  <si>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</si>
  <si>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</si>
  <si>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</si>
  <si>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</si>
  <si>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</si>
  <si>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</si>
  <si>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</si>
  <si>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</si>
  <si>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</si>
  <si>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</si>
  <si>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</si>
  <si>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</si>
  <si>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</si>
  <si>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</si>
  <si>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</si>
  <si>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</si>
  <si>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</si>
  <si>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</si>
  <si>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</si>
  <si>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</si>
  <si>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</si>
  <si>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</si>
  <si>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</si>
  <si>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</si>
  <si>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</si>
  <si>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</si>
  <si>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</si>
  <si>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</si>
  <si>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</si>
  <si>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</si>
  <si>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</si>
  <si>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</si>
  <si>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</si>
  <si>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</si>
  <si>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</si>
  <si>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</si>
  <si>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</si>
  <si>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</si>
  <si>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</si>
  <si>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</si>
  <si>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</si>
  <si>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</si>
  <si>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</si>
  <si>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</si>
  <si>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</si>
  <si>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</si>
  <si>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</si>
  <si>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</si>
  <si>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</si>
  <si>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</si>
  <si>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</si>
  <si>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</si>
  <si>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</si>
  <si>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</si>
  <si>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</si>
  <si>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</si>
  <si>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</si>
  <si>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</si>
  <si>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</si>
  <si>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</si>
  <si>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</si>
  <si>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</si>
  <si>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</si>
  <si>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</si>
  <si>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</si>
  <si>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</si>
  <si>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</si>
  <si>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</si>
  <si>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</si>
  <si>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</si>
  <si>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</si>
  <si>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</si>
  <si>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</si>
  <si>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</si>
  <si>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</si>
  <si>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</si>
  <si>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</si>
  <si>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</si>
  <si>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</si>
  <si>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</si>
  <si>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</si>
  <si>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</si>
  <si>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</si>
  <si>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</si>
  <si>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</si>
  <si>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</si>
  <si>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</si>
  <si>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</si>
  <si>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</si>
  <si>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Ponto para seta indicativa de saída, incl. seta em acrílico, com fonte alimentadora própria que assegure um funcionamento mínimo de 1h, para quando ocorrer falta de energia elétrica na rede pública, conforme projeto</t>
  </si>
  <si>
    <t>Ponto para iluminação de emergência completo, inclusive bloco autônomo de iluminação 2x9W com tomada universal</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</si>
  <si>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</si>
  <si>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</si>
  <si>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</si>
  <si>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</si>
  <si>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</si>
  <si>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</si>
  <si>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</si>
  <si>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</si>
  <si>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</si>
  <si>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</si>
  <si>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Fornecimento, preparo e aplicação de concreto Fck = 15MPa (brita 1 e 2) - (5% de perdas)</t>
  </si>
  <si>
    <t>Pintura com tinta esmalte sintético Suvinil, Coral ou Metalatex a duas demãos, inclusive fundo anti corrosivo a uma demão, em metal</t>
  </si>
  <si>
    <t>Conector RJ 45 macho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</si>
  <si>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</si>
  <si>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</si>
  <si>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</si>
  <si>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</si>
  <si>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Registro de pressão com canopla cromada diam. 15mm (1/2"), marcas de referência Fabrimar, Deca ou Docol</t>
  </si>
  <si>
    <t>Registro de pressão com canopla cromada diam. 20mm (3/4"), marcas de referência Fabrimar, Deca ou Docol</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</si>
  <si>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</si>
  <si>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</si>
  <si>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</si>
  <si>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</si>
  <si>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</si>
  <si>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</si>
  <si>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</si>
  <si>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</si>
  <si>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</si>
  <si>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</si>
  <si>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</si>
  <si>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</si>
  <si>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</si>
  <si>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</si>
  <si>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</si>
  <si>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</si>
  <si>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</si>
  <si>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</si>
  <si>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</si>
  <si>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</si>
  <si>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</si>
  <si>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</si>
  <si>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</si>
  <si>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</si>
  <si>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</si>
  <si>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1000l, inclusive peça de madeira 6x16cm para apoio, exclusive flanges e torneira de bóia</t>
  </si>
  <si>
    <t>Mictório de aço inox, marcas de referência Fisher, Metalpress ou Mekal, com 30 cm de largura e comp. variável, inclusive válvula tipo americana, engate flexível cromado, válvula de descarga, sifão cromado e conjunto de fixação</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</si>
  <si>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</si>
  <si>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</si>
  <si>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</si>
  <si>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</si>
  <si>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</si>
  <si>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</si>
  <si>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</si>
  <si>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</si>
  <si>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</si>
  <si>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</si>
  <si>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</si>
  <si>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</si>
  <si>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</si>
  <si>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</si>
  <si>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</si>
  <si>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</si>
  <si>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</si>
  <si>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</si>
  <si>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</si>
  <si>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</si>
  <si>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</si>
  <si>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</si>
  <si>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óleo, marcas de referência Suvinil, Coral ou Metalatex</t>
  </si>
  <si>
    <t>Pintura com nata de cimento sobre superfície áspera a três demãos</t>
  </si>
  <si>
    <t>Pintura de superfície metálica com uma demão de primer Epoxi e duas demãos de tinta à base de Epoxi</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</si>
  <si>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</si>
  <si>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</si>
  <si>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</si>
  <si>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</si>
  <si>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</si>
  <si>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</si>
  <si>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</si>
  <si>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</si>
  <si>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</si>
  <si>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</si>
  <si>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</si>
  <si>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Canaleta no piso em concreto simples com dimensões internas de 20 x 10 cm e grelha em ferro diam. 1/2" a cada 3 cm fixados em cantoneira de 3/4" x 1/8" apoiada sobre requadro em cantoneira de 1" x 3/16"</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</si>
  <si>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</si>
  <si>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</si>
  <si>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</si>
  <si>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</si>
  <si>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</si>
  <si>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</si>
  <si>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</si>
  <si>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</si>
  <si>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</si>
  <si>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</si>
  <si>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</si>
  <si>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</si>
  <si>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</si>
  <si>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</si>
  <si>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</si>
  <si>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</si>
  <si>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</si>
  <si>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</si>
  <si>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</si>
  <si>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</si>
  <si>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</si>
  <si>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</si>
  <si>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</si>
  <si>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</si>
  <si>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</si>
  <si>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</si>
  <si>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</si>
  <si>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</si>
  <si>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</si>
  <si>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</si>
  <si>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</si>
  <si>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</si>
  <si>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</si>
  <si>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</si>
  <si>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</si>
  <si>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</si>
  <si>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</si>
  <si>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</si>
  <si>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</si>
  <si>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</si>
  <si>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</si>
  <si>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</si>
  <si>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</si>
  <si>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</si>
  <si>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</si>
  <si>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</si>
  <si>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</si>
  <si>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</si>
  <si>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</si>
  <si>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</si>
  <si>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</si>
  <si>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</si>
  <si>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</si>
  <si>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</si>
  <si>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</si>
  <si>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</si>
  <si>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</si>
  <si>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</si>
  <si>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</si>
  <si>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</si>
  <si>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</si>
  <si>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</si>
  <si>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</si>
  <si>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</si>
  <si>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</si>
  <si>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</si>
  <si>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</si>
  <si>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</si>
  <si>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</si>
  <si>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</si>
  <si>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</si>
  <si>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</si>
  <si>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</si>
  <si>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</si>
  <si>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</si>
  <si>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</si>
  <si>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</si>
  <si>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</si>
  <si>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</si>
  <si>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</si>
  <si>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</si>
  <si>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</si>
  <si>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</si>
  <si>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</si>
  <si>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</si>
  <si>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</si>
  <si>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</si>
  <si>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</si>
  <si>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</si>
  <si>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</si>
  <si>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</si>
  <si>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</si>
  <si>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</si>
  <si>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</si>
  <si>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</si>
  <si>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</si>
  <si>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</si>
  <si>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</si>
  <si>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</si>
  <si>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</si>
  <si>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</si>
  <si>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</si>
  <si>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</si>
  <si>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</si>
  <si>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</si>
  <si>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</si>
  <si>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</si>
  <si>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</si>
  <si>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</si>
  <si>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</si>
  <si>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</si>
  <si>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</si>
  <si>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</si>
  <si>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</si>
  <si>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</si>
  <si>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</si>
  <si>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</si>
  <si>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</si>
  <si>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</si>
  <si>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</si>
  <si>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</si>
  <si>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</si>
  <si>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</si>
  <si>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</si>
  <si>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</si>
  <si>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</si>
  <si>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</si>
  <si>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</si>
  <si>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</si>
  <si>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</si>
  <si>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</si>
  <si>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</si>
  <si>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</si>
  <si>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</si>
  <si>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</si>
  <si>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</si>
  <si>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</si>
  <si>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</si>
  <si>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</si>
  <si>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</si>
  <si>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</si>
  <si>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</si>
  <si>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</si>
  <si>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</si>
  <si>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</si>
  <si>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</si>
  <si>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</si>
  <si>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</si>
  <si>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</si>
  <si>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</si>
  <si>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</si>
  <si>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</si>
  <si>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</si>
  <si>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</si>
  <si>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</si>
  <si>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</si>
  <si>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</si>
  <si>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</si>
  <si>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</si>
  <si>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</si>
  <si>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</si>
  <si>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</si>
  <si>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</si>
  <si>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</si>
  <si>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</si>
  <si>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</si>
  <si>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</si>
  <si>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</si>
  <si>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</si>
  <si>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</si>
  <si>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</si>
  <si>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</si>
  <si>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</si>
  <si>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</si>
  <si>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</si>
  <si>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</si>
  <si>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</si>
  <si>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</si>
  <si>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</si>
  <si>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</si>
  <si>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</si>
  <si>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</si>
  <si>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</si>
  <si>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</si>
  <si>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</si>
  <si>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</si>
  <si>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</si>
  <si>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</si>
  <si>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</si>
  <si>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</si>
  <si>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</si>
  <si>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</si>
  <si>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</si>
  <si>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</si>
  <si>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</si>
  <si>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COBOGO DE CONCRETO TIPO RETO 20 X 20 X 10 CM - 4 FUROS</t>
  </si>
  <si>
    <t>COBOGO DE CONCRETO TIPO RETO 10 X 40 X 40CM - 9 FUROS</t>
  </si>
  <si>
    <t>GRANITO CINZA ANDORINHA E = 3 CM POLIDO NOS DOIS LADOS</t>
  </si>
  <si>
    <t>SIKA TOP 107</t>
  </si>
  <si>
    <t>IMPERMEABILIZANTE PRETO FLEXIVEL IGOLFLEX OU EQUIVALENTE</t>
  </si>
  <si>
    <t>IMPERMEABILIZANTE ASFALTICO DISPERSO EM AGUA IGOL 2 - SIKA OU EQUIVALENTE</t>
  </si>
  <si>
    <t>SIKAFLEX 1A</t>
  </si>
  <si>
    <t>SIKA TOP 108 ARMATEC (INIBIDOR DE CORROSAO)</t>
  </si>
  <si>
    <t>LONA PLASTICA PRETA 80 MICRAS</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</si>
  <si>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</si>
  <si>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</si>
  <si>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</si>
  <si>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</si>
  <si>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</si>
  <si>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</si>
  <si>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</si>
  <si>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</si>
  <si>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</si>
  <si>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</si>
  <si>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</si>
  <si>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</si>
  <si>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</si>
  <si>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</si>
  <si>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</si>
  <si>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</si>
  <si>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</si>
  <si>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</si>
  <si>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</si>
  <si>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</si>
  <si>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</si>
  <si>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</si>
  <si>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</si>
  <si>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</si>
  <si>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</si>
  <si>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</si>
  <si>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</si>
  <si>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</si>
  <si>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</si>
  <si>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</si>
  <si>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</si>
  <si>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</si>
  <si>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</si>
  <si>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</si>
  <si>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</si>
  <si>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</si>
  <si>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</si>
  <si>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</si>
  <si>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</si>
  <si>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</si>
  <si>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</si>
  <si>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</si>
  <si>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</si>
  <si>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</si>
  <si>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</si>
  <si>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</si>
  <si>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</si>
  <si>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</si>
  <si>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</si>
  <si>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</si>
  <si>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</si>
  <si>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</si>
  <si>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</si>
  <si>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</si>
  <si>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</si>
  <si>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</si>
  <si>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</si>
  <si>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</si>
  <si>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</si>
  <si>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</si>
  <si>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</si>
  <si>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</si>
  <si>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</si>
  <si>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</si>
  <si>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</si>
  <si>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</si>
  <si>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</si>
  <si>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</si>
  <si>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</si>
  <si>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</si>
  <si>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</si>
  <si>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</si>
  <si>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</si>
  <si>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</si>
  <si>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</si>
  <si>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</si>
  <si>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</si>
  <si>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</si>
  <si>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</si>
  <si>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</si>
  <si>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</si>
  <si>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</si>
  <si>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</si>
  <si>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</si>
  <si>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</si>
  <si>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</si>
  <si>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</si>
  <si>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</si>
  <si>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</si>
  <si>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</si>
  <si>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</si>
  <si>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</si>
  <si>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</si>
  <si>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</si>
  <si>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</si>
  <si>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</si>
  <si>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</si>
  <si>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</si>
  <si>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</si>
  <si>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</si>
  <si>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</si>
  <si>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</si>
  <si>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</si>
  <si>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</si>
  <si>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</si>
  <si>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</si>
  <si>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</si>
  <si>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</si>
  <si>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</si>
  <si>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</si>
  <si>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</si>
  <si>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</si>
  <si>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</si>
  <si>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</si>
  <si>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</si>
  <si>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</si>
  <si>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</si>
  <si>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</si>
  <si>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</si>
  <si>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</si>
  <si>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</si>
  <si>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</si>
  <si>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PASTILHA CERÂMICA 5X5CM COR BRANCA</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</si>
  <si>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</si>
  <si>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</si>
  <si>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</si>
  <si>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</si>
  <si>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</si>
  <si>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</si>
  <si>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</si>
  <si>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</si>
  <si>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</si>
  <si>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</si>
  <si>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</si>
  <si>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</si>
  <si>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</si>
  <si>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</si>
  <si>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</si>
  <si>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</si>
  <si>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</si>
  <si>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</si>
  <si>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</si>
  <si>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</si>
  <si>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</si>
  <si>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</si>
  <si>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</si>
  <si>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</si>
  <si>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</si>
  <si>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</si>
  <si>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</si>
  <si>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</si>
  <si>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</si>
  <si>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</si>
  <si>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</si>
  <si>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</si>
  <si>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</si>
  <si>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</si>
  <si>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</si>
  <si>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A BASE DE EMULSAO ACRILICA (PARA PISOS)</t>
  </si>
  <si>
    <t>SELADOR ACRILICO</t>
  </si>
  <si>
    <t>SOLVENTE PARA TINTA A BASE DE EPOXI</t>
  </si>
  <si>
    <t>TINTA PARA PISOS</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</si>
  <si>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</si>
  <si>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</si>
  <si>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</si>
  <si>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</si>
  <si>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</si>
  <si>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</si>
  <si>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</si>
  <si>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</si>
  <si>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</si>
  <si>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</si>
  <si>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</si>
  <si>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</si>
  <si>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</si>
  <si>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PAISAGISMO</t>
  </si>
  <si>
    <t>GRAMA EM PLACAS TIPO ESMERALDA</t>
  </si>
  <si>
    <t>TERRA VEGETAL</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</si>
  <si>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</si>
  <si>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</si>
  <si>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</si>
  <si>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</si>
  <si>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</si>
  <si>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</si>
  <si>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</si>
  <si>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</si>
  <si>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</si>
  <si>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</si>
  <si>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</si>
  <si>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</si>
  <si>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</si>
  <si>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</si>
  <si>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</si>
  <si>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</si>
  <si>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</si>
  <si>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</si>
  <si>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</si>
  <si>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</si>
  <si>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</si>
  <si>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</si>
  <si>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</si>
  <si>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</si>
  <si>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</si>
  <si>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</si>
  <si>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</si>
  <si>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</si>
  <si>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CAIXA PARA TRANSFORMADOR DE CORRENTE (TC) ATE 112,5KVA - 200:5A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</si>
  <si>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</si>
  <si>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</si>
  <si>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</si>
  <si>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</si>
  <si>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</si>
  <si>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</si>
  <si>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</si>
  <si>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</si>
  <si>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</si>
  <si>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</si>
  <si>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</si>
  <si>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</si>
  <si>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</si>
  <si>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</si>
  <si>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</si>
  <si>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</si>
  <si>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</si>
  <si>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</si>
  <si>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</si>
  <si>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</si>
  <si>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</si>
  <si>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</si>
  <si>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</si>
  <si>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</si>
  <si>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</si>
  <si>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</si>
  <si>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</si>
  <si>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DUTO CORRUGADO DE PEAD COR PRETA 6"</t>
  </si>
  <si>
    <t>DUTO CORRUGADO DE PEAD COR PRETA 2"</t>
  </si>
  <si>
    <t>DUTO CORRUGADO DE PEAD COR PRETA 4"</t>
  </si>
  <si>
    <t>DUTO CORRUGADO DE PEAD COR PRETA 3"</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</si>
  <si>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</si>
  <si>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</si>
  <si>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</si>
  <si>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</si>
  <si>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</si>
  <si>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</si>
  <si>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</si>
  <si>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</si>
  <si>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</si>
  <si>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</si>
  <si>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</si>
  <si>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</si>
  <si>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</si>
  <si>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</si>
  <si>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</si>
  <si>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</si>
  <si>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</si>
  <si>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</si>
  <si>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</si>
  <si>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</si>
  <si>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01 RETARDADO IN 125 A</t>
  </si>
  <si>
    <t>FUSÍVEL NH-02 RETARDADO, IN=355A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</si>
  <si>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</si>
  <si>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</si>
  <si>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</si>
  <si>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</si>
  <si>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</si>
  <si>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</si>
  <si>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</si>
  <si>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</si>
  <si>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</si>
  <si>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</si>
  <si>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</si>
  <si>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</si>
  <si>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</si>
  <si>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</si>
  <si>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</si>
  <si>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</si>
  <si>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</si>
  <si>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</si>
  <si>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</si>
  <si>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</si>
  <si>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</si>
  <si>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</si>
  <si>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</si>
  <si>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</si>
  <si>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</si>
  <si>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</si>
  <si>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</si>
  <si>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</si>
  <si>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</si>
  <si>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</si>
  <si>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</si>
  <si>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</si>
  <si>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</si>
  <si>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</si>
  <si>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</si>
  <si>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</si>
  <si>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</si>
  <si>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</si>
  <si>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</si>
  <si>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</si>
  <si>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</si>
  <si>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</si>
  <si>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</si>
  <si>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</si>
  <si>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</si>
  <si>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</si>
  <si>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</si>
  <si>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ARANDELA COM DIFUSOR EM VIDRO 25CM</t>
  </si>
  <si>
    <t>LAMPADA FLUORESCENTE TUBULAR 20W</t>
  </si>
  <si>
    <t>LAMPADA FLUORESCENTE TUBULAR 40W</t>
  </si>
  <si>
    <t>BLOCO AUT. ILUM. EMERG. P/ ACLARAMENTO E/OU BALIZAMENTO 2X9W - AUT. 2 HORAS</t>
  </si>
  <si>
    <t>CAMPAINHA TIMBRE PIAL COD. 41277 OU SIMILAR</t>
  </si>
  <si>
    <t>CAMPAINHA TIPO PRATO PIAL COD. 41418</t>
  </si>
  <si>
    <t>BOMBA CENTR MONOFASICA 110/220V 1/2CV REF: CAM W4C</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</si>
  <si>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</si>
  <si>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</si>
  <si>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</si>
  <si>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</si>
  <si>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</si>
  <si>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</si>
  <si>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</si>
  <si>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</si>
  <si>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</si>
  <si>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</si>
  <si>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</si>
  <si>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</si>
  <si>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</si>
  <si>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</si>
  <si>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</si>
  <si>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</si>
  <si>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</si>
  <si>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</si>
  <si>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</si>
  <si>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</si>
  <si>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</si>
  <si>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</si>
  <si>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</si>
  <si>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</si>
  <si>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</si>
  <si>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</si>
  <si>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</si>
  <si>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</si>
  <si>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</si>
  <si>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</si>
  <si>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</si>
  <si>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</si>
  <si>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</si>
  <si>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</si>
  <si>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</si>
  <si>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</si>
  <si>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</si>
  <si>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CABECOTE DE ENTRADA 1" EM ALUMINIO FUNDIDO</t>
  </si>
  <si>
    <t>ABRACADEIRA TIPO COPO 1" C/ PARAFUSO/BUCHA</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</si>
  <si>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</si>
  <si>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</si>
  <si>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</si>
  <si>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</si>
  <si>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</si>
  <si>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</si>
  <si>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</si>
  <si>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</si>
  <si>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</si>
  <si>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</si>
  <si>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</si>
  <si>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</si>
  <si>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</si>
  <si>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</si>
  <si>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</si>
  <si>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</si>
  <si>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</si>
  <si>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</si>
  <si>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</si>
  <si>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</si>
  <si>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</si>
  <si>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</si>
  <si>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</si>
  <si>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</si>
  <si>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</si>
  <si>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</si>
  <si>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</si>
  <si>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</si>
  <si>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</si>
  <si>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</si>
  <si>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</si>
  <si>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</si>
  <si>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</si>
  <si>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</si>
  <si>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</si>
  <si>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</si>
  <si>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</si>
  <si>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</si>
  <si>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</si>
  <si>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</si>
  <si>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</si>
  <si>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</si>
  <si>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</si>
  <si>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</si>
  <si>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</si>
  <si>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</si>
  <si>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</si>
  <si>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</si>
  <si>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</si>
  <si>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</si>
  <si>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</si>
  <si>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</si>
  <si>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</si>
  <si>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</si>
  <si>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</si>
  <si>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</si>
  <si>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</si>
  <si>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</si>
  <si>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</si>
  <si>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</si>
  <si>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</si>
  <si>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</si>
  <si>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</si>
  <si>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</si>
  <si>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</si>
  <si>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</si>
  <si>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</si>
  <si>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</si>
  <si>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</si>
  <si>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</si>
  <si>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</si>
  <si>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</si>
  <si>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</si>
  <si>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</si>
  <si>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</si>
  <si>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</si>
  <si>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</si>
  <si>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</si>
  <si>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</si>
  <si>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</si>
  <si>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</si>
  <si>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</si>
  <si>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</si>
  <si>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</si>
  <si>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</si>
  <si>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</si>
  <si>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</si>
  <si>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</si>
  <si>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</si>
  <si>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</si>
  <si>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</si>
  <si>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</si>
  <si>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</si>
  <si>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</si>
  <si>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</si>
  <si>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</si>
  <si>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</si>
  <si>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</si>
  <si>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</si>
  <si>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</si>
  <si>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</si>
  <si>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</si>
  <si>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</si>
  <si>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</si>
  <si>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</si>
  <si>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</si>
  <si>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</si>
  <si>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</si>
  <si>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</si>
  <si>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</si>
  <si>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</si>
  <si>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</si>
  <si>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</si>
  <si>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</si>
  <si>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</si>
  <si>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</si>
  <si>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</si>
  <si>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</si>
  <si>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</si>
  <si>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</si>
  <si>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1"</t>
  </si>
  <si>
    <t>BACIA SANITÁRIA CONVENCIONAL RAVENA P9, DECA</t>
  </si>
  <si>
    <t>REGISTRO DE GAVETA CROMADO 1/2" COM CANOPLA</t>
  </si>
  <si>
    <t>REGISTRO DE GAVETA CROMADO 3/4" COM CANOPLA</t>
  </si>
  <si>
    <t>REGISTRO DE GAVETA CROMADO 1" COM CANOPLA</t>
  </si>
  <si>
    <t>REGISTRO DE GAVETA CROMADO 1 1/2" COM CANOPLA</t>
  </si>
  <si>
    <t>REGISTRO DE GAVETA CROMADO 1 1/4" COM CANOPLA</t>
  </si>
  <si>
    <t>VALVULA DE SAIDA PARA LAVATORIO CROMADA 1"</t>
  </si>
  <si>
    <t>VALVULA DE ESCOAMENTO P/ PIA OU TANQUE 1.1/4" CROMADA</t>
  </si>
  <si>
    <t>VALVULA DE SAIDA P/MICTORIO CROMADA (11/2")</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</si>
  <si>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</si>
  <si>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</si>
  <si>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</si>
  <si>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</si>
  <si>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</si>
  <si>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</si>
  <si>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</si>
  <si>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</si>
  <si>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</si>
  <si>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</si>
  <si>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</si>
  <si>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</si>
  <si>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</si>
  <si>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</si>
  <si>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</si>
  <si>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</si>
  <si>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</si>
  <si>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</si>
  <si>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</si>
  <si>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</si>
  <si>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</si>
  <si>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</si>
  <si>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</si>
  <si>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</si>
  <si>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</si>
  <si>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</si>
  <si>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</si>
  <si>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</si>
  <si>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</si>
  <si>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</si>
  <si>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</si>
  <si>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</si>
  <si>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</si>
  <si>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</si>
  <si>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</si>
  <si>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</si>
  <si>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SIFONADA DE LOUCA BRANCA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</si>
  <si>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</si>
  <si>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</si>
  <si>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</si>
  <si>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</si>
  <si>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</si>
  <si>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</si>
  <si>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</si>
  <si>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</si>
  <si>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</si>
  <si>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</si>
  <si>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</si>
  <si>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</si>
  <si>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</si>
  <si>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</si>
  <si>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</si>
  <si>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</si>
  <si>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</si>
  <si>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</si>
  <si>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CUBA LOUCA BRANCA OVAL DE EMBUTIR REF. L37</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</si>
  <si>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</si>
  <si>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</si>
  <si>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</si>
  <si>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</si>
  <si>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</si>
  <si>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</si>
  <si>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</si>
  <si>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</si>
  <si>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</si>
  <si>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</si>
  <si>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TUBO DE LIGACAO CROMADO COM CANOPLA</t>
  </si>
  <si>
    <t>DUCHA MANUAL ACQUA JET C/ REG.PRESSÃO REF. C 2195</t>
  </si>
  <si>
    <t>TORNEIRA JATO ESGUICHO EM ACO INOX DIAM. 3/8" - TAMANHO 15 CM P/ BEBEDOURO INDUSTRIAL</t>
  </si>
  <si>
    <t>TORNEIRA EM PVC PARA LAVATORIO</t>
  </si>
  <si>
    <t>TORN. CROMADA 1/2" LINHA PRATIKA REF.1157-P FABRIMAR</t>
  </si>
  <si>
    <t>TORNEIRA PRESSÃO CROMADA USO GERAL 3/4"</t>
  </si>
  <si>
    <t>FILTRO AQUALAR CURTO AP200 AQUALAR/EQUIV C/ REFIL(VELA)</t>
  </si>
  <si>
    <t>LAVATÓRIO COM COLUNA BRANCA CONFORT L51+CS1V</t>
  </si>
  <si>
    <t>TUBO LIGACAO MICTORIO ANTIVAND 00132606 DOCOL/EQU</t>
  </si>
  <si>
    <t>ACAB. VALV. DESC. PRESSMATIC BENEFIT 00184906 DOCOL</t>
  </si>
  <si>
    <t>CAIXA DE INCENDIO/ABRIGO PARA MANGUEIRA 60X90X17CM C/ TAMPA E SUPORTE</t>
  </si>
  <si>
    <t>CAIXA DE ACO 40X60X40CM P/HIDRANTE DE RECALQUE</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</si>
  <si>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</si>
  <si>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</si>
  <si>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</si>
  <si>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</si>
  <si>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</si>
  <si>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</si>
  <si>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</si>
  <si>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</si>
  <si>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</si>
  <si>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</si>
  <si>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</si>
  <si>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</si>
  <si>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</si>
  <si>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</si>
  <si>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</si>
  <si>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</si>
  <si>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</si>
  <si>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</si>
  <si>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</si>
  <si>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</si>
  <si>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</si>
  <si>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</si>
  <si>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CHAPA DE ACO GALVANIZADO Nº 16 (ESP. 1,55MM)</t>
  </si>
  <si>
    <t>CALHA EM CHAPA DE ACO GALVANIZADO N. 20 40X25X25CM</t>
  </si>
  <si>
    <t>CHAPA DE ACO GALVANIZADA Nº 14 (ESP. 1,95MM)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</si>
  <si>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</si>
  <si>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</si>
  <si>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</si>
  <si>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</si>
  <si>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</si>
  <si>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</si>
  <si>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</si>
  <si>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</si>
  <si>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</si>
  <si>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</si>
  <si>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</si>
  <si>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</si>
  <si>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</si>
  <si>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</si>
  <si>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</si>
  <si>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</si>
  <si>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</si>
  <si>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</si>
  <si>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</si>
  <si>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</si>
  <si>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</si>
  <si>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</si>
  <si>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</si>
  <si>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</si>
  <si>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</si>
  <si>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</si>
  <si>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</si>
  <si>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</si>
  <si>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</si>
  <si>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</si>
  <si>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</si>
  <si>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</si>
  <si>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</si>
  <si>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</si>
  <si>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</si>
  <si>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</si>
  <si>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</si>
  <si>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</si>
  <si>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</si>
  <si>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</si>
  <si>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</si>
  <si>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</si>
  <si>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</si>
  <si>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</si>
  <si>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</si>
  <si>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</si>
  <si>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</si>
  <si>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</si>
  <si>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</si>
  <si>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</si>
  <si>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</si>
  <si>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</si>
  <si>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</si>
  <si>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</si>
  <si>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</si>
  <si>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</si>
  <si>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</si>
  <si>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</si>
  <si>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</si>
  <si>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</si>
  <si>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</si>
  <si>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</si>
  <si>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</si>
  <si>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</si>
  <si>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</si>
  <si>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</si>
  <si>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</si>
  <si>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</si>
  <si>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</si>
  <si>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</si>
  <si>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</si>
  <si>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</si>
  <si>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</si>
  <si>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</si>
  <si>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</si>
  <si>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</si>
  <si>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</si>
  <si>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</si>
  <si>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</si>
  <si>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</si>
  <si>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</si>
  <si>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</si>
  <si>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</si>
  <si>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</si>
  <si>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</si>
  <si>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</si>
  <si>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</si>
  <si>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</si>
  <si>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</si>
  <si>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</si>
  <si>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</si>
  <si>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</si>
  <si>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</si>
  <si>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</si>
  <si>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SINAPI</t>
  </si>
  <si>
    <t>MAQUINA ELETRICA P/ POLIMENTO PISO - REF TAB SINAPI</t>
  </si>
  <si>
    <t>MAQ. CORTAR ASFALTO/CONCRETO - REF TABELA SINAPI</t>
  </si>
  <si>
    <t>TEODOLITO C/ PRECISAO +/- 6 SEGUNDOS (SINAPI 7247)</t>
  </si>
  <si>
    <t>NIVEL OTICO C/ PRECISAO +/- 0,7MM (SINAPI 7252)</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</si>
  <si>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</si>
  <si>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</si>
  <si>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</si>
  <si>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</si>
  <si>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</si>
  <si>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</si>
  <si>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</si>
  <si>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</si>
  <si>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</si>
  <si>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</si>
  <si>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</si>
  <si>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</si>
  <si>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</si>
  <si>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</si>
  <si>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</si>
  <si>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</si>
  <si>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</si>
  <si>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</si>
  <si>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</si>
  <si>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</si>
  <si>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</si>
  <si>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</si>
  <si>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</si>
  <si>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</si>
  <si>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</si>
  <si>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</si>
  <si>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</si>
  <si>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</si>
  <si>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</si>
  <si>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PEDRA/EQUIV, ESP. 30MM C/ ACAB. LISO P/ PINTURA, INCL. FECHADURA TIPO "LIVRE/OCUPADO" E FERRAGENS P/ FIXAÇÃO EM GRANITO, EXCLUSIVE MARCO</t>
  </si>
  <si>
    <t>PORTA EM VENEZIANA, EM MADEIRA DE LEI, ESP. 30MM, INCL. DOBRADIÇAS, EXCLUSIVE ALIZAR, MARCO E FECHADURA</t>
  </si>
  <si>
    <t>PORTA EM MADEIRA DE LEI TIPO ANGELIM PEDRA OU EQUIV. C/ ENCHIMENTO EM MADEIRA DE 1ª QUALIDADE ESP 30MM, COM VISOR DE VIDRO, INCL. ALIZARES, DOBRADIÇAS E FECHADURAS EXT EM LATÃO CROMADO LAFONTE/EQUIV , EXCL. MARCO, NAS DIMENSÕES:</t>
  </si>
  <si>
    <t>REVISÕES E REPAROS</t>
  </si>
  <si>
    <t>PORTA EM MADEIRA DE LEI COM ENCHIMENTO EM MADEIRA DE 1ª QUALIDADE, ESP. 30MM, PARA PINTURA, INCL. ALIZARES, DOBRADIÇAS, FECHADURA TIPO "LIVRE/OCUPADO" EXCLUSIVE MARCO</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</si>
  <si>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</si>
  <si>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</si>
  <si>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</si>
  <si>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</si>
  <si>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</si>
  <si>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</si>
  <si>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</si>
  <si>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</si>
  <si>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</si>
  <si>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</si>
  <si>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</si>
  <si>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</si>
  <si>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</si>
  <si>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</si>
  <si>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</si>
  <si>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</si>
  <si>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</si>
  <si>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</si>
  <si>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</si>
  <si>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</si>
  <si>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</si>
  <si>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</si>
  <si>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</si>
  <si>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</si>
  <si>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</si>
  <si>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</si>
  <si>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</si>
  <si>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</si>
  <si>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</si>
  <si>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</si>
  <si>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</si>
  <si>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</si>
  <si>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</si>
  <si>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</si>
  <si>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</si>
  <si>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</si>
  <si>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</si>
  <si>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</si>
  <si>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</si>
  <si>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</si>
  <si>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</si>
  <si>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</si>
  <si>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</si>
  <si>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</si>
  <si>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</si>
  <si>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</si>
  <si>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</si>
  <si>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</si>
  <si>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</si>
  <si>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</si>
  <si>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</si>
  <si>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</si>
  <si>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</si>
  <si>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</si>
  <si>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</si>
  <si>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</si>
  <si>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</si>
  <si>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</si>
  <si>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</si>
  <si>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</si>
  <si>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</si>
  <si>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INSTALAÇÃO DE PÁRA-RAIO</t>
  </si>
  <si>
    <t>Kit completo para solda Exotérmica (Molde HCL 5/8" Ref: TEL905611 / Cartucho n° 115 Ref: TEL 909115 / Alicate Z 201 Ref: TEL 998201), marca de referência Termotécnica ou equivalente</t>
  </si>
  <si>
    <t>INSTALAÇÃO DE INCÊNDIO</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</si>
  <si>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</si>
  <si>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</si>
  <si>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</si>
  <si>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</si>
  <si>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</si>
  <si>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</si>
  <si>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</si>
  <si>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</si>
  <si>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</si>
  <si>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</si>
  <si>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</si>
  <si>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</si>
  <si>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</si>
  <si>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</si>
  <si>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</si>
  <si>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</si>
  <si>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</si>
  <si>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</si>
  <si>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</si>
  <si>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</si>
  <si>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</si>
  <si>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</si>
  <si>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</si>
  <si>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</si>
  <si>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</si>
  <si>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</si>
  <si>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</si>
  <si>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</si>
  <si>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</si>
  <si>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</si>
  <si>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</si>
  <si>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</si>
  <si>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</si>
  <si>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</si>
  <si>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</si>
  <si>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</si>
  <si>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ENCARGOS COMPLEMENTARES - EQUIPAMENTOS DE PROTEÇÃO INDIVIDUAL</t>
  </si>
  <si>
    <t>ENCARGOS COMPLEMENTARES - FERRAMENTAS MANUAIS</t>
  </si>
  <si>
    <t>COEF</t>
  </si>
  <si>
    <t>UNIT</t>
  </si>
  <si>
    <t>SICRO</t>
  </si>
  <si>
    <t>ADM LOCAL</t>
  </si>
  <si>
    <t>ACEITO</t>
  </si>
  <si>
    <t>ATUAL</t>
  </si>
  <si>
    <t>SETOP 02/16</t>
  </si>
  <si>
    <t>FINANCEIRO</t>
  </si>
  <si>
    <t>CÓD</t>
  </si>
  <si>
    <t xml:space="preserve">UN    </t>
  </si>
  <si>
    <t>CR</t>
  </si>
  <si>
    <t xml:space="preserve">M2    </t>
  </si>
  <si>
    <t>AS</t>
  </si>
  <si>
    <t xml:space="preserve">H     </t>
  </si>
  <si>
    <t xml:space="preserve">C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</si>
  <si>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</si>
  <si>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</si>
  <si>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</si>
  <si>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</si>
  <si>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</si>
  <si>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</si>
  <si>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</si>
  <si>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</si>
  <si>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</si>
  <si>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</si>
  <si>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</si>
  <si>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</si>
  <si>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</si>
  <si>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</si>
  <si>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</si>
  <si>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</si>
  <si>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</si>
  <si>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</si>
  <si>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</si>
  <si>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</si>
  <si>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</si>
  <si>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</si>
  <si>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</si>
  <si>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</si>
  <si>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</si>
  <si>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</si>
  <si>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</si>
  <si>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</si>
  <si>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</si>
  <si>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</si>
  <si>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</si>
  <si>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</si>
  <si>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</si>
  <si>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</si>
  <si>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</si>
  <si>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</si>
  <si>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</si>
  <si>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</si>
  <si>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</si>
  <si>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</si>
  <si>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</si>
  <si>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</si>
  <si>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</si>
  <si>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</si>
  <si>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</si>
  <si>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</si>
  <si>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</si>
  <si>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</si>
  <si>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</si>
  <si>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</si>
  <si>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</si>
  <si>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</si>
  <si>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</si>
  <si>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</si>
  <si>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</si>
  <si>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</si>
  <si>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</si>
  <si>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</si>
  <si>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</si>
  <si>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</si>
  <si>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</si>
  <si>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</si>
  <si>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</si>
  <si>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</si>
  <si>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</si>
  <si>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</si>
  <si>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</si>
  <si>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</si>
  <si>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</si>
  <si>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</si>
  <si>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</si>
  <si>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</si>
  <si>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</si>
  <si>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</si>
  <si>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</si>
  <si>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</si>
  <si>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</si>
  <si>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</si>
  <si>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</si>
  <si>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</si>
  <si>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</si>
  <si>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</si>
  <si>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</si>
  <si>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</si>
  <si>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</si>
  <si>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</si>
  <si>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</si>
  <si>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</si>
  <si>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</si>
  <si>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</si>
  <si>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</si>
  <si>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</si>
  <si>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</si>
  <si>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</si>
  <si>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</si>
  <si>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</si>
  <si>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</si>
  <si>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</si>
  <si>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</si>
  <si>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</si>
  <si>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</si>
  <si>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</si>
  <si>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</si>
  <si>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</si>
  <si>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</si>
  <si>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</si>
  <si>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</si>
  <si>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</si>
  <si>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</si>
  <si>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</si>
  <si>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</si>
  <si>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</si>
  <si>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</si>
  <si>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</si>
  <si>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</si>
  <si>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</si>
  <si>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</si>
  <si>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</si>
  <si>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</si>
  <si>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</si>
  <si>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</si>
  <si>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</si>
  <si>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</si>
  <si>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</si>
  <si>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</si>
  <si>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</si>
  <si>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</si>
  <si>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</si>
  <si>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</si>
  <si>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</si>
  <si>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</si>
  <si>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</si>
  <si>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</si>
  <si>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</si>
  <si>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</si>
  <si>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</si>
  <si>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</si>
  <si>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</si>
  <si>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</si>
  <si>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</si>
  <si>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</si>
  <si>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</si>
  <si>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</si>
  <si>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</si>
  <si>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</si>
  <si>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</si>
  <si>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</si>
  <si>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</si>
  <si>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</si>
  <si>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</si>
  <si>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</si>
  <si>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</si>
  <si>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</si>
  <si>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</si>
  <si>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</si>
  <si>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</si>
  <si>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</si>
  <si>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</si>
  <si>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</si>
  <si>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</si>
  <si>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</si>
  <si>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</si>
  <si>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</si>
  <si>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</si>
  <si>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</si>
  <si>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</si>
  <si>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</si>
  <si>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</si>
  <si>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</si>
  <si>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</si>
  <si>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</si>
  <si>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</si>
  <si>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</si>
  <si>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</si>
  <si>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</si>
  <si>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</si>
  <si>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</si>
  <si>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</si>
  <si>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</si>
  <si>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</si>
  <si>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</si>
  <si>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</si>
  <si>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</si>
  <si>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</si>
  <si>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</si>
  <si>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</si>
  <si>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</si>
  <si>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</si>
  <si>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</si>
  <si>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</si>
  <si>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</si>
  <si>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</si>
  <si>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</si>
  <si>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</si>
  <si>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</si>
  <si>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</si>
  <si>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</si>
  <si>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</si>
  <si>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</si>
  <si>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</si>
  <si>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</si>
  <si>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</si>
  <si>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</si>
  <si>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</si>
  <si>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</si>
  <si>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</si>
  <si>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</si>
  <si>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</si>
  <si>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</si>
  <si>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</si>
  <si>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</si>
  <si>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</si>
  <si>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</si>
  <si>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</si>
  <si>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</si>
  <si>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</si>
  <si>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</si>
  <si>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</si>
  <si>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</si>
  <si>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</si>
  <si>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</si>
  <si>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</si>
  <si>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</si>
  <si>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</si>
  <si>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</si>
  <si>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</si>
  <si>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</si>
  <si>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</si>
  <si>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</si>
  <si>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</si>
  <si>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</si>
  <si>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</si>
  <si>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</si>
  <si>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</si>
  <si>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</si>
  <si>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</si>
  <si>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</si>
  <si>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</si>
  <si>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</si>
  <si>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</si>
  <si>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</si>
  <si>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</si>
  <si>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</si>
  <si>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</si>
  <si>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</si>
  <si>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</si>
  <si>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</si>
  <si>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</si>
  <si>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</si>
  <si>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</si>
  <si>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</si>
  <si>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</si>
  <si>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</si>
  <si>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</si>
  <si>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</si>
  <si>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</si>
  <si>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</si>
  <si>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</si>
  <si>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</si>
  <si>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</si>
  <si>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</si>
  <si>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</si>
  <si>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</si>
  <si>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</si>
  <si>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</si>
  <si>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</si>
  <si>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</si>
  <si>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</si>
  <si>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</si>
  <si>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</si>
  <si>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</si>
  <si>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</si>
  <si>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</si>
  <si>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</si>
  <si>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</si>
  <si>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</si>
  <si>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</si>
  <si>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</si>
  <si>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</si>
  <si>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</si>
  <si>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</si>
  <si>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</si>
  <si>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</si>
  <si>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</si>
  <si>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</si>
  <si>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</si>
  <si>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</si>
  <si>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</si>
  <si>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</si>
  <si>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</si>
  <si>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</si>
  <si>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</si>
  <si>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</si>
  <si>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</si>
  <si>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</si>
  <si>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</si>
  <si>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</si>
  <si>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</si>
  <si>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</si>
  <si>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</si>
  <si>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</si>
  <si>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</si>
  <si>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</si>
  <si>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</si>
  <si>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</si>
  <si>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</si>
  <si>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</si>
  <si>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</si>
  <si>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</si>
  <si>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</si>
  <si>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</si>
  <si>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</si>
  <si>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</si>
  <si>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</si>
  <si>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</si>
  <si>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</si>
  <si>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</si>
  <si>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</si>
  <si>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</si>
  <si>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</si>
  <si>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</si>
  <si>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</si>
  <si>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</si>
  <si>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</si>
  <si>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</si>
  <si>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</si>
  <si>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</si>
  <si>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</si>
  <si>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</si>
  <si>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</si>
  <si>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</si>
  <si>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</si>
  <si>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</si>
  <si>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</si>
  <si>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</si>
  <si>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</si>
  <si>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</si>
  <si>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</si>
  <si>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</si>
  <si>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</si>
  <si>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</si>
  <si>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</si>
  <si>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</si>
  <si>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</si>
  <si>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</si>
  <si>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</si>
  <si>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</si>
  <si>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</si>
  <si>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</si>
  <si>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</si>
  <si>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</si>
  <si>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</si>
  <si>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</si>
  <si>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</si>
  <si>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</si>
  <si>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</si>
  <si>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</si>
  <si>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</si>
  <si>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</si>
  <si>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</si>
  <si>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</si>
  <si>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</si>
  <si>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</si>
  <si>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</si>
  <si>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</si>
  <si>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</si>
  <si>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</si>
  <si>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</si>
  <si>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</si>
  <si>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</si>
  <si>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</si>
  <si>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</si>
  <si>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</si>
  <si>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</si>
  <si>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</si>
  <si>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</si>
  <si>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</si>
  <si>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</si>
  <si>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</si>
  <si>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</si>
  <si>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</si>
  <si>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</si>
  <si>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</si>
  <si>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</si>
  <si>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</si>
  <si>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</si>
  <si>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</si>
  <si>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</si>
  <si>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</si>
  <si>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</si>
  <si>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</si>
  <si>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</si>
  <si>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</si>
  <si>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</si>
  <si>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</si>
  <si>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</si>
  <si>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</si>
  <si>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</si>
  <si>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</si>
  <si>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</si>
  <si>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</si>
  <si>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</si>
  <si>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</si>
  <si>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</si>
  <si>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</si>
  <si>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</si>
  <si>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</si>
  <si>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</si>
  <si>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</si>
  <si>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</si>
  <si>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</si>
  <si>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</si>
  <si>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</si>
  <si>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</si>
  <si>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</si>
  <si>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</si>
  <si>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</si>
  <si>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</si>
  <si>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</si>
  <si>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</si>
  <si>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</si>
  <si>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</si>
  <si>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</si>
  <si>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</si>
  <si>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</si>
  <si>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</si>
  <si>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</si>
  <si>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</si>
  <si>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</si>
  <si>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</si>
  <si>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</si>
  <si>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</si>
  <si>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</si>
  <si>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</si>
  <si>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</si>
  <si>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</si>
  <si>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</si>
  <si>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</si>
  <si>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</si>
  <si>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</si>
  <si>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</si>
  <si>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</si>
  <si>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</si>
  <si>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</si>
  <si>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</si>
  <si>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</si>
  <si>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</si>
  <si>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</si>
  <si>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</si>
  <si>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</si>
  <si>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</si>
  <si>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</si>
  <si>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</si>
  <si>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</si>
  <si>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</si>
  <si>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</si>
  <si>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</si>
  <si>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</si>
  <si>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</si>
  <si>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</si>
  <si>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</si>
  <si>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</si>
  <si>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</si>
  <si>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</si>
  <si>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</si>
  <si>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</si>
  <si>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</si>
  <si>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</si>
  <si>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</si>
  <si>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</si>
  <si>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</si>
  <si>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</si>
  <si>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</si>
  <si>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</si>
  <si>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</si>
  <si>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</si>
  <si>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</si>
  <si>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</si>
  <si>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</si>
  <si>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</si>
  <si>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</si>
  <si>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</si>
  <si>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</si>
  <si>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</si>
  <si>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</si>
  <si>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</si>
  <si>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</si>
  <si>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</si>
  <si>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</si>
  <si>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</si>
  <si>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</si>
  <si>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</si>
  <si>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</si>
  <si>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</si>
  <si>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</si>
  <si>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</si>
  <si>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</si>
  <si>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</si>
  <si>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</si>
  <si>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</si>
  <si>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</si>
  <si>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</si>
  <si>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</si>
  <si>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</si>
  <si>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</si>
  <si>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</si>
  <si>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</si>
  <si>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</si>
  <si>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</si>
  <si>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</si>
  <si>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</si>
  <si>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</si>
  <si>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</si>
  <si>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</si>
  <si>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</si>
  <si>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</si>
  <si>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</si>
  <si>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</si>
  <si>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</si>
  <si>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</si>
  <si>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</si>
  <si>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</si>
  <si>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</si>
  <si>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</si>
  <si>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</si>
  <si>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</si>
  <si>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</si>
  <si>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</si>
  <si>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</si>
  <si>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</si>
  <si>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</si>
  <si>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</si>
  <si>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</si>
  <si>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</si>
  <si>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</si>
  <si>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</si>
  <si>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</si>
  <si>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</si>
  <si>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</si>
  <si>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</si>
  <si>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</si>
  <si>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</si>
  <si>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</si>
  <si>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</si>
  <si>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</si>
  <si>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</si>
  <si>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</si>
  <si>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</si>
  <si>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</si>
  <si>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</si>
  <si>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</si>
  <si>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</si>
  <si>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</si>
  <si>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</si>
  <si>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</si>
  <si>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</si>
  <si>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</si>
  <si>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</si>
  <si>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</si>
  <si>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</si>
  <si>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</si>
  <si>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</si>
  <si>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</si>
  <si>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</si>
  <si>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</si>
  <si>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</si>
  <si>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</si>
  <si>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</si>
  <si>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</si>
  <si>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</si>
  <si>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</si>
  <si>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</si>
  <si>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</si>
  <si>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</si>
  <si>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</si>
  <si>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</si>
  <si>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</si>
  <si>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</si>
  <si>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</si>
  <si>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</si>
  <si>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</si>
  <si>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</si>
  <si>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</si>
  <si>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</si>
  <si>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</si>
  <si>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</si>
  <si>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</si>
  <si>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</si>
  <si>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</si>
  <si>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</si>
  <si>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</si>
  <si>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</si>
  <si>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</si>
  <si>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</si>
  <si>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</si>
  <si>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</si>
  <si>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</si>
  <si>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</si>
  <si>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</si>
  <si>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</si>
  <si>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</si>
  <si>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</si>
  <si>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</si>
  <si>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</si>
  <si>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</si>
  <si>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</si>
  <si>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</si>
  <si>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</si>
  <si>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</si>
  <si>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</si>
  <si>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</si>
  <si>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</si>
  <si>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</si>
  <si>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</si>
  <si>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</si>
  <si>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</si>
  <si>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</si>
  <si>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</si>
  <si>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</si>
  <si>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</si>
  <si>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</si>
  <si>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</si>
  <si>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</si>
  <si>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</si>
  <si>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</si>
  <si>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</si>
  <si>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</si>
  <si>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</si>
  <si>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</si>
  <si>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</si>
  <si>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</si>
  <si>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</si>
  <si>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</si>
  <si>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</si>
  <si>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</si>
  <si>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</si>
  <si>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</si>
  <si>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</si>
  <si>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</si>
  <si>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</si>
  <si>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</si>
  <si>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</si>
  <si>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</si>
  <si>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</si>
  <si>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</si>
  <si>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</si>
  <si>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</si>
  <si>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</si>
  <si>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</si>
  <si>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</si>
  <si>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</si>
  <si>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</si>
  <si>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</si>
  <si>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</si>
  <si>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</si>
  <si>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</si>
  <si>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</si>
  <si>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</si>
  <si>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</si>
  <si>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</si>
  <si>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</si>
  <si>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</si>
  <si>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</si>
  <si>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</si>
  <si>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</si>
  <si>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</si>
  <si>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</si>
  <si>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</si>
  <si>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</si>
  <si>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</si>
  <si>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</si>
  <si>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</si>
  <si>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</si>
  <si>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</si>
  <si>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</si>
  <si>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</si>
  <si>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</si>
  <si>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</si>
  <si>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</si>
  <si>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</si>
  <si>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PERFURATRIZ ROTATIVA SOBRE ESTEIRA, TORQUE MAXIMO 2500 KGM, POTENCIA 110 HP, MOTOR DIESEL - MATERIAIS NA OPERAÇÃO. AF_05/2017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</si>
  <si>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</si>
  <si>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</si>
  <si>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</si>
  <si>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</si>
  <si>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</si>
  <si>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</si>
  <si>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</si>
  <si>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</si>
  <si>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</si>
  <si>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</si>
  <si>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</si>
  <si>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</si>
  <si>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</si>
  <si>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</si>
  <si>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</si>
  <si>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</si>
  <si>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</si>
  <si>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</si>
  <si>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</si>
  <si>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</si>
  <si>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</si>
  <si>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</si>
  <si>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</si>
  <si>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</si>
  <si>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</si>
  <si>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</si>
  <si>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</si>
  <si>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</si>
  <si>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</si>
  <si>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</si>
  <si>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</si>
  <si>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</si>
  <si>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</si>
  <si>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</si>
  <si>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</si>
  <si>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</si>
  <si>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</si>
  <si>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</si>
  <si>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</si>
  <si>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</si>
  <si>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</si>
  <si>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</si>
  <si>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</si>
  <si>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</si>
  <si>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</si>
  <si>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</si>
  <si>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</si>
  <si>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</si>
  <si>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</si>
  <si>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</si>
  <si>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</si>
  <si>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</si>
  <si>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</si>
  <si>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</si>
  <si>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</si>
  <si>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</si>
  <si>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</si>
  <si>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</si>
  <si>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</si>
  <si>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</si>
  <si>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</si>
  <si>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</si>
  <si>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</si>
  <si>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</si>
  <si>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</si>
  <si>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</si>
  <si>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</si>
  <si>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</si>
  <si>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</si>
  <si>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</si>
  <si>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</si>
  <si>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</si>
  <si>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</si>
  <si>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</si>
  <si>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</si>
  <si>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</si>
  <si>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</si>
  <si>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</si>
  <si>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</si>
  <si>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</si>
  <si>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</si>
  <si>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</si>
  <si>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</si>
  <si>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</si>
  <si>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</si>
  <si>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</si>
  <si>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</si>
  <si>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</si>
  <si>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</si>
  <si>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</si>
  <si>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</si>
  <si>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</si>
  <si>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</si>
  <si>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</si>
  <si>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</si>
  <si>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</si>
  <si>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</si>
  <si>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</si>
  <si>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</si>
  <si>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</si>
  <si>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</si>
  <si>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</si>
  <si>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</si>
  <si>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</si>
  <si>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</si>
  <si>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</si>
  <si>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</si>
  <si>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</si>
  <si>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</si>
  <si>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</si>
  <si>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</si>
  <si>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</si>
  <si>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</si>
  <si>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</si>
  <si>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</si>
  <si>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</si>
  <si>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</si>
  <si>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</si>
  <si>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</si>
  <si>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</si>
  <si>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</si>
  <si>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</si>
  <si>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</si>
  <si>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</si>
  <si>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</si>
  <si>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</si>
  <si>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</si>
  <si>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</si>
  <si>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</si>
  <si>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</si>
  <si>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</si>
  <si>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</si>
  <si>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</si>
  <si>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</si>
  <si>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</si>
  <si>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</si>
  <si>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</si>
  <si>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</si>
  <si>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</si>
  <si>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</si>
  <si>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</si>
  <si>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</si>
  <si>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</si>
  <si>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</si>
  <si>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</si>
  <si>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</si>
  <si>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</si>
  <si>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</si>
  <si>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</si>
  <si>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</si>
  <si>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</si>
  <si>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</si>
  <si>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</si>
  <si>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</si>
  <si>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</si>
  <si>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</si>
  <si>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</si>
  <si>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</si>
  <si>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</si>
  <si>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</si>
  <si>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</si>
  <si>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</si>
  <si>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</si>
  <si>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</si>
  <si>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</si>
  <si>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</si>
  <si>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</si>
  <si>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</si>
  <si>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</si>
  <si>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</si>
  <si>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</si>
  <si>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</si>
  <si>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</si>
  <si>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</si>
  <si>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</si>
  <si>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</si>
  <si>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</si>
  <si>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</si>
  <si>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</si>
  <si>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</si>
  <si>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</si>
  <si>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</si>
  <si>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</si>
  <si>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</si>
  <si>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</si>
  <si>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</si>
  <si>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</si>
  <si>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</si>
  <si>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</si>
  <si>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</si>
  <si>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</si>
  <si>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</si>
  <si>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</si>
  <si>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</si>
  <si>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</si>
  <si>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</si>
  <si>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</si>
  <si>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</si>
  <si>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</si>
  <si>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</si>
  <si>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</si>
  <si>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</si>
  <si>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</si>
  <si>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</si>
  <si>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</si>
  <si>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</si>
  <si>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</si>
  <si>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</si>
  <si>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</si>
  <si>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</si>
  <si>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</si>
  <si>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</si>
  <si>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</si>
  <si>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</si>
  <si>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</si>
  <si>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</si>
  <si>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</si>
  <si>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</si>
  <si>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</si>
  <si>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</si>
  <si>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</si>
  <si>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</si>
  <si>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</si>
  <si>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</si>
  <si>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</si>
  <si>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</si>
  <si>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</si>
  <si>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</si>
  <si>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</si>
  <si>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</si>
  <si>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</si>
  <si>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</si>
  <si>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</si>
  <si>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</si>
  <si>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</si>
  <si>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</si>
  <si>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</si>
  <si>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</si>
  <si>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</si>
  <si>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</si>
  <si>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</si>
  <si>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</si>
  <si>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</si>
  <si>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</si>
  <si>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</si>
  <si>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</si>
  <si>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</si>
  <si>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</si>
  <si>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</si>
  <si>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</si>
  <si>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</si>
  <si>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</si>
  <si>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</si>
  <si>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</si>
  <si>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</si>
  <si>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</si>
  <si>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</si>
  <si>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</si>
  <si>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</si>
  <si>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</si>
  <si>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</si>
  <si>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</si>
  <si>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</si>
  <si>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</si>
  <si>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</si>
  <si>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</si>
  <si>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</si>
  <si>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</si>
  <si>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</si>
  <si>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</si>
  <si>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</si>
  <si>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</si>
  <si>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</si>
  <si>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</si>
  <si>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</si>
  <si>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</si>
  <si>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</si>
  <si>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</si>
  <si>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</si>
  <si>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</si>
  <si>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</si>
  <si>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</si>
  <si>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</si>
  <si>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</si>
  <si>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</si>
  <si>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</si>
  <si>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</si>
  <si>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</si>
  <si>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</si>
  <si>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</si>
  <si>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</si>
  <si>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</si>
  <si>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</si>
  <si>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</si>
  <si>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</si>
  <si>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</si>
  <si>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</si>
  <si>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</si>
  <si>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</si>
  <si>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</si>
  <si>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</si>
  <si>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</si>
  <si>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</si>
  <si>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</si>
  <si>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</si>
  <si>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</si>
  <si>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</si>
  <si>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</si>
  <si>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</si>
  <si>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</si>
  <si>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</si>
  <si>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</si>
  <si>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</si>
  <si>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</si>
  <si>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</si>
  <si>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</si>
  <si>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</si>
  <si>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</si>
  <si>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</si>
  <si>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</si>
  <si>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</si>
  <si>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LUVA DE CORRER, PVC, SOLDÁVEL, DN 25MM, INSTALADO EM RAMAL OU SUB-RAMAL DE ÁGUA - FORNECIMENTO E INSTALAÇÃO. AF_12/2014</t>
  </si>
  <si>
    <t>TANQUE DE LOUÇA BRANCA COM COLUNA, 30L OU EQUIVALENTE - FORNECIMENTO E INSTALAÇÃO. AF_01/2020</t>
  </si>
  <si>
    <t>TANQUE DE LOUÇA BRANCA SUSPENSO, 18L OU EQUIVALENTE - FORNECIMENTO E INSTALAÇÃO. AF_01/2020</t>
  </si>
  <si>
    <t>TANQUE DE MÁRMORE SINTÉTICO SUSPENSO, 22L OU EQUIVALENTE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</si>
  <si>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</si>
  <si>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</si>
  <si>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</si>
  <si>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</si>
  <si>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</si>
  <si>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</si>
  <si>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</si>
  <si>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</si>
  <si>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</si>
  <si>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</si>
  <si>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</si>
  <si>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</si>
  <si>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</si>
  <si>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</si>
  <si>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</si>
  <si>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</si>
  <si>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</si>
  <si>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</si>
  <si>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</si>
  <si>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</si>
  <si>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</si>
  <si>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</si>
  <si>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</si>
  <si>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</si>
  <si>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</si>
  <si>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</si>
  <si>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</si>
  <si>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</si>
  <si>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</si>
  <si>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</si>
  <si>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</si>
  <si>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</si>
  <si>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</si>
  <si>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</si>
  <si>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</si>
  <si>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</si>
  <si>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</si>
  <si>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</si>
  <si>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</si>
  <si>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</si>
  <si>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</si>
  <si>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</si>
  <si>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</si>
  <si>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</si>
  <si>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</si>
  <si>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</si>
  <si>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</si>
  <si>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</si>
  <si>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</si>
  <si>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</si>
  <si>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PUXADOR PARA PCD, FIXADO NA PORTA - FORNECIMENTO E INSTALAÇÃO. AF_01/2020</t>
  </si>
  <si>
    <t>BANCO ARTICULADO, EM ACO INOX, PARA PCD, FIXADO NA PAREDE - FORNECIMENTO E INSTALAÇÃO. AF_01/2020</t>
  </si>
  <si>
    <t>TXKM</t>
  </si>
  <si>
    <t>T</t>
  </si>
  <si>
    <t>M3XKM</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</si>
  <si>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</si>
  <si>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</si>
  <si>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</si>
  <si>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</si>
  <si>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</si>
  <si>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</si>
  <si>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</si>
  <si>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</si>
  <si>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</si>
  <si>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</si>
  <si>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</si>
  <si>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</si>
  <si>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</si>
  <si>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</si>
  <si>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</si>
  <si>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</si>
  <si>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</si>
  <si>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</si>
  <si>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</si>
  <si>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</si>
  <si>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</si>
  <si>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</si>
  <si>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</si>
  <si>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</si>
  <si>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</si>
  <si>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</si>
  <si>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</si>
  <si>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</si>
  <si>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</si>
  <si>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</si>
  <si>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</si>
  <si>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</si>
  <si>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</si>
  <si>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</si>
  <si>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</si>
  <si>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</si>
  <si>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</si>
  <si>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</si>
  <si>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</si>
  <si>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</si>
  <si>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</si>
  <si>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</si>
  <si>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</si>
  <si>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</si>
  <si>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</si>
  <si>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</si>
  <si>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</si>
  <si>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</si>
  <si>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</si>
  <si>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</si>
  <si>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</si>
  <si>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</si>
  <si>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</si>
  <si>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</si>
  <si>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</si>
  <si>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</si>
  <si>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</si>
  <si>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</si>
  <si>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</si>
  <si>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</si>
  <si>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</si>
  <si>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</si>
  <si>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</si>
  <si>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</si>
  <si>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</si>
  <si>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</si>
  <si>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</si>
  <si>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</si>
  <si>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</si>
  <si>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</si>
  <si>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</si>
  <si>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</si>
  <si>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</si>
  <si>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</si>
  <si>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</si>
  <si>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</si>
  <si>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</si>
  <si>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</si>
  <si>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</si>
  <si>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</si>
  <si>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</si>
  <si>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</si>
  <si>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</si>
  <si>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</si>
  <si>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</si>
  <si>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</si>
  <si>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</si>
  <si>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</si>
  <si>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</si>
  <si>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</si>
  <si>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</si>
  <si>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</si>
  <si>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</si>
  <si>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</si>
  <si>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</si>
  <si>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</si>
  <si>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</si>
  <si>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</si>
  <si>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</si>
  <si>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</si>
  <si>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</si>
  <si>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</si>
  <si>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</si>
  <si>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</si>
  <si>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</si>
  <si>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</si>
  <si>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</si>
  <si>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</si>
  <si>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</si>
  <si>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</si>
  <si>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</si>
  <si>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</si>
  <si>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</si>
  <si>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</si>
  <si>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</si>
  <si>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</si>
  <si>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</si>
  <si>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</si>
  <si>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</si>
  <si>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</si>
  <si>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</si>
  <si>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</si>
  <si>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</si>
  <si>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</si>
  <si>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</si>
  <si>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</si>
  <si>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</si>
  <si>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</si>
  <si>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</si>
  <si>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</si>
  <si>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</si>
  <si>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</si>
  <si>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</si>
  <si>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</si>
  <si>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</si>
  <si>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</si>
  <si>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</si>
  <si>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</si>
  <si>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</si>
  <si>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</si>
  <si>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</si>
  <si>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</si>
  <si>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</si>
  <si>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</si>
  <si>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</si>
  <si>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</si>
  <si>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</si>
  <si>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</si>
  <si>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</si>
  <si>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</si>
  <si>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</si>
  <si>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</si>
  <si>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</si>
  <si>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</si>
  <si>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</si>
  <si>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</si>
  <si>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</si>
  <si>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</si>
  <si>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</si>
  <si>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</si>
  <si>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</si>
  <si>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</si>
  <si>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</si>
  <si>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</si>
  <si>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</si>
  <si>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</si>
  <si>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</si>
  <si>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</si>
  <si>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</si>
  <si>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</si>
  <si>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</si>
  <si>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</si>
  <si>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</si>
  <si>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</si>
  <si>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</si>
  <si>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</si>
  <si>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</si>
  <si>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</si>
  <si>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</si>
  <si>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</si>
  <si>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</si>
  <si>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</si>
  <si>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</si>
  <si>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</si>
  <si>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</si>
  <si>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</si>
  <si>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</si>
  <si>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</si>
  <si>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</si>
  <si>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</si>
  <si>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</si>
  <si>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</si>
  <si>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</si>
  <si>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</si>
  <si>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</si>
  <si>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</si>
  <si>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</si>
  <si>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</si>
  <si>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</si>
  <si>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</si>
  <si>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</si>
  <si>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</si>
  <si>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</si>
  <si>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</si>
  <si>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</si>
  <si>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</si>
  <si>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</si>
  <si>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</si>
  <si>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</si>
  <si>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</si>
  <si>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</si>
  <si>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</si>
  <si>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</si>
  <si>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</si>
  <si>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</si>
  <si>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</si>
  <si>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</si>
  <si>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</si>
  <si>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</si>
  <si>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</si>
  <si>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</si>
  <si>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</si>
  <si>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</si>
  <si>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</si>
  <si>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</si>
  <si>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</si>
  <si>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</si>
  <si>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</si>
  <si>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</si>
  <si>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</si>
  <si>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</si>
  <si>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</si>
  <si>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</si>
  <si>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</si>
  <si>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</si>
  <si>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</si>
  <si>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</si>
  <si>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</si>
  <si>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</si>
  <si>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</si>
  <si>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</si>
  <si>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</si>
  <si>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</si>
  <si>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</si>
  <si>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</si>
  <si>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</si>
  <si>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</si>
  <si>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</si>
  <si>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</si>
  <si>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</si>
  <si>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</si>
  <si>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</si>
  <si>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</si>
  <si>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</si>
  <si>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</si>
  <si>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</si>
  <si>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</si>
  <si>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</si>
  <si>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</si>
  <si>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</si>
  <si>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</si>
  <si>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</si>
  <si>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</si>
  <si>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</si>
  <si>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</si>
  <si>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</si>
  <si>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</si>
  <si>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</si>
  <si>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</si>
  <si>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</si>
  <si>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</si>
  <si>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</si>
  <si>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</si>
  <si>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SERVIÇOS TÉCNICOS ESPECIALIZADOS PARA ACOMPANHAMENTO DE EXECUÇÃO DE FUNDAÇÕES PROFUNDAS E ESTRUTURAS DE CONTENÇÃO</t>
  </si>
  <si>
    <t>ALAMBRADO EM MOURÕES DE CONCRETO, COM TELA DE ARAME GALVANIZADO (INCLUSIVE MURETA EM CONCRETO). 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</si>
  <si>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</si>
  <si>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</si>
  <si>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</si>
  <si>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</si>
  <si>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</si>
  <si>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</si>
  <si>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</si>
  <si>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</si>
  <si>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</si>
  <si>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</si>
  <si>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</si>
  <si>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</si>
  <si>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</si>
  <si>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</si>
  <si>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</si>
  <si>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</si>
  <si>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</si>
  <si>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</si>
  <si>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</si>
  <si>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</si>
  <si>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</si>
  <si>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</si>
  <si>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</si>
  <si>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</si>
  <si>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</si>
  <si>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</si>
  <si>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</si>
  <si>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</si>
  <si>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</si>
  <si>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</si>
  <si>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</si>
  <si>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</si>
  <si>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</si>
  <si>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</si>
  <si>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</si>
  <si>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</si>
  <si>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</si>
  <si>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</si>
  <si>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</si>
  <si>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</si>
  <si>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</si>
  <si>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</si>
  <si>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</si>
  <si>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</si>
  <si>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</si>
  <si>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</si>
  <si>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</si>
  <si>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</si>
  <si>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</si>
  <si>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</si>
  <si>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</si>
  <si>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</si>
  <si>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</si>
  <si>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</si>
  <si>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</si>
  <si>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</si>
  <si>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</si>
  <si>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</si>
  <si>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</si>
  <si>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</si>
  <si>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</si>
  <si>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</si>
  <si>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</si>
  <si>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</si>
  <si>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</si>
  <si>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</si>
  <si>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</si>
  <si>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</si>
  <si>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</si>
  <si>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</si>
  <si>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</si>
  <si>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</si>
  <si>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</si>
  <si>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</si>
  <si>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</si>
  <si>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</si>
  <si>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</si>
  <si>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</si>
  <si>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</si>
  <si>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</si>
  <si>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</si>
  <si>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</si>
  <si>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</si>
  <si>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</si>
  <si>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</si>
  <si>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</si>
  <si>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</si>
  <si>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</si>
  <si>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</si>
  <si>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</si>
  <si>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</si>
  <si>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</si>
  <si>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</si>
  <si>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</si>
  <si>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</si>
  <si>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</si>
  <si>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</si>
  <si>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</si>
  <si>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</si>
  <si>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</si>
  <si>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</si>
  <si>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</si>
  <si>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</si>
  <si>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</si>
  <si>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</si>
  <si>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</si>
  <si>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</si>
  <si>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</si>
  <si>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</si>
  <si>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</si>
  <si>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</si>
  <si>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</si>
  <si>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</si>
  <si>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</si>
  <si>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</si>
  <si>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</si>
  <si>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</si>
  <si>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</si>
  <si>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</si>
  <si>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</si>
  <si>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</si>
  <si>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</si>
  <si>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</si>
  <si>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</si>
  <si>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</si>
  <si>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</si>
  <si>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</si>
  <si>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</si>
  <si>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</si>
  <si>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</si>
  <si>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</si>
  <si>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</si>
  <si>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</si>
  <si>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</si>
  <si>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</si>
  <si>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</si>
  <si>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</si>
  <si>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</si>
  <si>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</si>
  <si>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</si>
  <si>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</si>
  <si>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</si>
  <si>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</si>
  <si>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</si>
  <si>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</si>
  <si>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</si>
  <si>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</si>
  <si>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</si>
  <si>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</si>
  <si>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</si>
  <si>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</si>
  <si>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</si>
  <si>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</si>
  <si>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</si>
  <si>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</si>
  <si>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</si>
  <si>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</si>
  <si>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</si>
  <si>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</si>
  <si>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</si>
  <si>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</si>
  <si>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</si>
  <si>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</si>
  <si>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</si>
  <si>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</si>
  <si>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</si>
  <si>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</si>
  <si>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</si>
  <si>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</si>
  <si>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</si>
  <si>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</si>
  <si>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</si>
  <si>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</si>
  <si>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</si>
  <si>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</si>
  <si>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</si>
  <si>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</si>
  <si>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</si>
  <si>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</si>
  <si>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</si>
  <si>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</si>
  <si>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</si>
  <si>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</si>
  <si>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</si>
  <si>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</si>
  <si>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</si>
  <si>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</si>
  <si>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</si>
  <si>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</si>
  <si>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</si>
  <si>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</si>
  <si>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</si>
  <si>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</si>
  <si>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</si>
  <si>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</si>
  <si>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</si>
  <si>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</si>
  <si>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</si>
  <si>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</si>
  <si>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</si>
  <si>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</si>
  <si>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</si>
  <si>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</si>
  <si>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</si>
  <si>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</si>
  <si>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</si>
  <si>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Administração Local, Mobilização, Desmobilização e Apoio Tecnológico</t>
  </si>
  <si>
    <t>un</t>
  </si>
  <si>
    <t>KM</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</si>
  <si>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</si>
  <si>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</si>
  <si>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</si>
  <si>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05.05.0053 (/)</t>
  </si>
  <si>
    <t>AD 05.05.0100 (/)</t>
  </si>
  <si>
    <t>AD 05.05.0150 (/)</t>
  </si>
  <si>
    <t>AD 05.05.0200 (/)</t>
  </si>
  <si>
    <t>AD 05.05.0250 (/)</t>
  </si>
  <si>
    <t>AD 05.05.0350 (/)</t>
  </si>
  <si>
    <t>AD 05.05.0450 (/)</t>
  </si>
  <si>
    <t>AD 05.05.0600 (/)</t>
  </si>
  <si>
    <t>AD 05.10.0050 (/)</t>
  </si>
  <si>
    <t>AD 05.10.0100 (/)</t>
  </si>
  <si>
    <t>AD 05.10.0150 (/)</t>
  </si>
  <si>
    <t>AD 05.10.0200 (/)</t>
  </si>
  <si>
    <t>AD 05.15.0050 (/)</t>
  </si>
  <si>
    <t>AD 05.15.0100 (/)</t>
  </si>
  <si>
    <t>AD 05.15.0150 (/)</t>
  </si>
  <si>
    <t>AD 05.15.0200 (/)</t>
  </si>
  <si>
    <t>AD 05.15.0250 (/)</t>
  </si>
  <si>
    <t>AD 05.15.0300 (/)</t>
  </si>
  <si>
    <t>AD 05.15.0400 (/)</t>
  </si>
  <si>
    <t>AD 05.20.0050 (/)</t>
  </si>
  <si>
    <t>AD 10.05.0050 (/)</t>
  </si>
  <si>
    <t>AD 10.10.0100 (/)</t>
  </si>
  <si>
    <t>AD 15.05.0050 (/)</t>
  </si>
  <si>
    <t>AD 15.10.0050 (/)</t>
  </si>
  <si>
    <t>AD 15.10.0150 (A)</t>
  </si>
  <si>
    <t>AD 15.10.0200 (/)</t>
  </si>
  <si>
    <t>AD 15.10.0250 (/)</t>
  </si>
  <si>
    <t>AD 15.10.0300 (/)</t>
  </si>
  <si>
    <t>AD 15.10.0350 (A)</t>
  </si>
  <si>
    <t>AD 15.15.0050 (C)</t>
  </si>
  <si>
    <t>AD 15.15.0100 (B)</t>
  </si>
  <si>
    <t>AD 15.15.0150 (B)</t>
  </si>
  <si>
    <t>AD 15.15.0200 (A)</t>
  </si>
  <si>
    <t>AD 15.15.0250 (B)</t>
  </si>
  <si>
    <t>AD 15.15.0300 (A)</t>
  </si>
  <si>
    <t>AD 15.15.0350 (A)</t>
  </si>
  <si>
    <t>AD 15.15.0401 (B)</t>
  </si>
  <si>
    <t>AD 15.15.0550 (A)</t>
  </si>
  <si>
    <t>AD 15.15.0600 (A)</t>
  </si>
  <si>
    <t>AD 15.15.0700 (A)</t>
  </si>
  <si>
    <t>AD 15.15.0703 (/)</t>
  </si>
  <si>
    <t>AD 15.15.0706 (/)</t>
  </si>
  <si>
    <t>AD 15.15.0750 (B)</t>
  </si>
  <si>
    <t>AD 15.15.0770 (A)</t>
  </si>
  <si>
    <t>AD 15.15.0800 (A)</t>
  </si>
  <si>
    <t>AD 20.05.0050 (B)</t>
  </si>
  <si>
    <t>AD 20.05.0100 (A)</t>
  </si>
  <si>
    <t>AD 20.05.0200 (B)</t>
  </si>
  <si>
    <t>AD 20.05.0250 (B)</t>
  </si>
  <si>
    <t>AD 20.05.0300 (/)</t>
  </si>
  <si>
    <t>AD 20.05.0350 (/)</t>
  </si>
  <si>
    <t>AD 20.05.0400 (A)</t>
  </si>
  <si>
    <t>AD 20.05.0500 (/)</t>
  </si>
  <si>
    <t>AD 20.10.0050 (/)</t>
  </si>
  <si>
    <t>AD 20.15.0050 (/)</t>
  </si>
  <si>
    <t>AD 20.15.0100 (/)</t>
  </si>
  <si>
    <t>AD 20.15.0150 (/)</t>
  </si>
  <si>
    <t>AD 20.20.0050 (/)</t>
  </si>
  <si>
    <t>AD 20.25.0050 (A)</t>
  </si>
  <si>
    <t>AD 20.25.0051 (/)</t>
  </si>
  <si>
    <t>AD 20.25.0100 (/)</t>
  </si>
  <si>
    <t>AD 20.25.0150 (/)</t>
  </si>
  <si>
    <t>AD 20.25.0200 (/)</t>
  </si>
  <si>
    <t>AD 20.25.0210 (/)</t>
  </si>
  <si>
    <t>AD 20.25.0250 (/)</t>
  </si>
  <si>
    <t>AD 20.25.0300 (A)</t>
  </si>
  <si>
    <t>AD 20.25.0350 (/)</t>
  </si>
  <si>
    <t>AD 20.25.0400 (A)</t>
  </si>
  <si>
    <t>AD 25.05.0050 (/)</t>
  </si>
  <si>
    <t>AD 25.05.0150 (/)</t>
  </si>
  <si>
    <t>AD 25.05.0200 (/)</t>
  </si>
  <si>
    <t>AD 25.05.0250 (/)</t>
  </si>
  <si>
    <t>AD 25.05.0350 (/)</t>
  </si>
  <si>
    <t>AD 25.05.0450 (A)</t>
  </si>
  <si>
    <t>AD 25.05.0500 (A)</t>
  </si>
  <si>
    <t>AD 30.05.0050 (B)</t>
  </si>
  <si>
    <t>AD 30.05.0100 (/)</t>
  </si>
  <si>
    <t>AD 30.05.0200 (/)</t>
  </si>
  <si>
    <t>AD 30.05.0300 (/)</t>
  </si>
  <si>
    <t>AD 35.15.0050 (A)</t>
  </si>
  <si>
    <t>AD 35.15.0100 (A)</t>
  </si>
  <si>
    <t>AD 35.20.0056 (/)</t>
  </si>
  <si>
    <t>AD 35.25.0050 (/)</t>
  </si>
  <si>
    <t>AD 35.25.0150 (/)</t>
  </si>
  <si>
    <t>AD 35.25.0200 (/)</t>
  </si>
  <si>
    <t>AD 35.25.0250 (/)</t>
  </si>
  <si>
    <t>AD 35.30.0050 (A)</t>
  </si>
  <si>
    <t>AD 35.30.0150 (/)</t>
  </si>
  <si>
    <t>AD 35.30.0200 (/)</t>
  </si>
  <si>
    <t>AD 35.30.0250 (/)</t>
  </si>
  <si>
    <t>AD 35.30.0300 (/)</t>
  </si>
  <si>
    <t>AD 35.30.0350 (/)</t>
  </si>
  <si>
    <t>AD 35.30.0400 (A)</t>
  </si>
  <si>
    <t>AD 35.35.0200 (/)</t>
  </si>
  <si>
    <t>AD 35.35.0250 (/)</t>
  </si>
  <si>
    <t>AD 35.35.0300 (/)</t>
  </si>
  <si>
    <t>AD 35.35.0350 (/)</t>
  </si>
  <si>
    <t>AD 35.35.0550 (/)</t>
  </si>
  <si>
    <t>AD 35.35.0600 (/)</t>
  </si>
  <si>
    <t>AD 35.35.0650 (/)</t>
  </si>
  <si>
    <t>AD 35.35.0700 (/)</t>
  </si>
  <si>
    <t>AD 35.35.0750 (/)</t>
  </si>
  <si>
    <t>AD 35.35.0800 (/)</t>
  </si>
  <si>
    <t>AD 35.35.0850 (/)</t>
  </si>
  <si>
    <t>AD 35.35.0900 (/)</t>
  </si>
  <si>
    <t>AD 40.05.0128 (/)</t>
  </si>
  <si>
    <t>AD 40.05.0212 (/)</t>
  </si>
  <si>
    <t>AL 05.03.0050 (/)</t>
  </si>
  <si>
    <t>AL 05.05.0050 (/)</t>
  </si>
  <si>
    <t>AL 05.05.0053 (/)</t>
  </si>
  <si>
    <t>AL 05.05.0100 (/)</t>
  </si>
  <si>
    <t>AL 05.05.0150 (/)</t>
  </si>
  <si>
    <t>AL 05.05.0200 (/)</t>
  </si>
  <si>
    <t>AL 05.05.0250 (A)</t>
  </si>
  <si>
    <t>AL 05.10.0050 (/)</t>
  </si>
  <si>
    <t>AL 05.10.0053 (/)</t>
  </si>
  <si>
    <t>AL 05.10.0059 (/)</t>
  </si>
  <si>
    <t>AL 05.10.0103 (/)</t>
  </si>
  <si>
    <t>AL 05.10.0106 (/)</t>
  </si>
  <si>
    <t>AL 05.10.0150 (/)</t>
  </si>
  <si>
    <t>AL 05.10.0152 (/)</t>
  </si>
  <si>
    <t>AL 05.10.0153 (/)</t>
  </si>
  <si>
    <t>AL 05.10.0156 (/)</t>
  </si>
  <si>
    <t>AL 05.10.0200 (/)</t>
  </si>
  <si>
    <t>AL 05.15.0050 (/)</t>
  </si>
  <si>
    <t>AL 05.15.0100 (/)</t>
  </si>
  <si>
    <t>AL 05.20.0050 (/)</t>
  </si>
  <si>
    <t>AL 05.20.0053 (/)</t>
  </si>
  <si>
    <t>AL 05.20.0056 (/)</t>
  </si>
  <si>
    <t>AL 05.20.0100 (/)</t>
  </si>
  <si>
    <t>AL 05.20.0103 (/)</t>
  </si>
  <si>
    <t>AL 05.20.0150 (/)</t>
  </si>
  <si>
    <t>AL 05.20.0153 (/)</t>
  </si>
  <si>
    <t>AL 05.20.0156 (/)</t>
  </si>
  <si>
    <t>AL 05.20.0200 (/)</t>
  </si>
  <si>
    <t>AL 05.20.0203 (/)</t>
  </si>
  <si>
    <t>AL 05.20.0250 (/)</t>
  </si>
  <si>
    <t>AL 05.20.0253 (/)</t>
  </si>
  <si>
    <t>AL 05.20.0300 (/)</t>
  </si>
  <si>
    <t>AL 05.20.0303 (/)</t>
  </si>
  <si>
    <t>AL 05.20.0350 (/)</t>
  </si>
  <si>
    <t>AL 05.20.0353 (/)</t>
  </si>
  <si>
    <t>AL 05.20.0400 (/)</t>
  </si>
  <si>
    <t>AL 05.20.0450 (/)</t>
  </si>
  <si>
    <t>AL 05.23.0100 (/)</t>
  </si>
  <si>
    <t>AL 05.23.0200 (/)</t>
  </si>
  <si>
    <t>AL 05.23.0300 (/)</t>
  </si>
  <si>
    <t>AL 05.25.0050 (/)</t>
  </si>
  <si>
    <t>AL 05.25.0053 (/)</t>
  </si>
  <si>
    <t>AL 05.25.0100 (/)</t>
  </si>
  <si>
    <t>AL 05.25.0103 (/)</t>
  </si>
  <si>
    <t>AL 05.25.0250 (/)</t>
  </si>
  <si>
    <t>AL 05.25.0300 (/)</t>
  </si>
  <si>
    <t>AL 05.25.0350 (/)</t>
  </si>
  <si>
    <t>AL 05.25.0353 (/)</t>
  </si>
  <si>
    <t>AL 05.25.0400 (/)</t>
  </si>
  <si>
    <t>AL 05.25.0403 (/)</t>
  </si>
  <si>
    <t>AL 05.25.0450 (/)</t>
  </si>
  <si>
    <t>AL 05.25.0453 (/)</t>
  </si>
  <si>
    <t>AL 05.27.0100 (/)</t>
  </si>
  <si>
    <t>AL 05.29.0100 (/)</t>
  </si>
  <si>
    <t>AL 05.30.0050 (A)</t>
  </si>
  <si>
    <t>AL 05.30.0150 (A)</t>
  </si>
  <si>
    <t>AL 05.30.0250 (/)</t>
  </si>
  <si>
    <t>AL 05.35.0050 (A)</t>
  </si>
  <si>
    <t>AL 05.35.0100 (/)</t>
  </si>
  <si>
    <t>AL 05.35.0150 (/)</t>
  </si>
  <si>
    <t>AL 10.05.0050 (A)</t>
  </si>
  <si>
    <t>AL 10.05.0100 (A)</t>
  </si>
  <si>
    <t>AL 10.05.0150 (/)</t>
  </si>
  <si>
    <t>AL 10.05.0153 (/)</t>
  </si>
  <si>
    <t>AL 10.05.0156 (/)</t>
  </si>
  <si>
    <t>AL 10.05.0200 (/)</t>
  </si>
  <si>
    <t>AL 10.05.0400 (/)</t>
  </si>
  <si>
    <t>AL 10.05.0450 (/)</t>
  </si>
  <si>
    <t>AL 10.05.0600 (/)</t>
  </si>
  <si>
    <t>AL 10.05.0750 (/)</t>
  </si>
  <si>
    <t>AL 10.05.0800 (/)</t>
  </si>
  <si>
    <t>1.1</t>
  </si>
  <si>
    <t>I</t>
  </si>
  <si>
    <t>$</t>
  </si>
  <si>
    <t>CNPJ</t>
  </si>
  <si>
    <t>FORNECEDOR</t>
  </si>
  <si>
    <t>MÉDIA</t>
  </si>
  <si>
    <t>RECURSO</t>
  </si>
  <si>
    <t>ORÇAMENTO</t>
  </si>
  <si>
    <t>SALDO</t>
  </si>
  <si>
    <t>&lt; Contrapartida</t>
  </si>
  <si>
    <t>CONTATO</t>
  </si>
  <si>
    <t>Cotação</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</si>
  <si>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</si>
  <si>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</si>
  <si>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</si>
  <si>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</si>
  <si>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</si>
  <si>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</si>
  <si>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</si>
  <si>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</si>
  <si>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</si>
  <si>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</si>
  <si>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</si>
  <si>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</si>
  <si>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</si>
  <si>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</si>
  <si>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</si>
  <si>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</si>
  <si>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</si>
  <si>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</si>
  <si>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</si>
  <si>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</si>
  <si>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</si>
  <si>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</si>
  <si>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</si>
  <si>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</si>
  <si>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</si>
  <si>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</si>
  <si>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</si>
  <si>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</si>
  <si>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</si>
  <si>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</si>
  <si>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</si>
  <si>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</si>
  <si>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</si>
  <si>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</si>
  <si>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</si>
  <si>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</si>
  <si>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</si>
  <si>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</si>
  <si>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</si>
  <si>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</si>
  <si>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</si>
  <si>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</si>
  <si>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</si>
  <si>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</si>
  <si>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</si>
  <si>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</si>
  <si>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</si>
  <si>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</si>
  <si>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</si>
  <si>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</si>
  <si>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</si>
  <si>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</si>
  <si>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</si>
  <si>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</si>
  <si>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</si>
  <si>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</si>
  <si>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</si>
  <si>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</si>
  <si>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</si>
  <si>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</si>
  <si>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</si>
  <si>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</si>
  <si>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</si>
  <si>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</si>
  <si>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</si>
  <si>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</si>
  <si>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</si>
  <si>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</si>
  <si>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</si>
  <si>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</si>
  <si>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</si>
  <si>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</si>
  <si>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</si>
  <si>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</si>
  <si>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</si>
  <si>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</si>
  <si>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</si>
  <si>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</si>
  <si>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</si>
  <si>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</si>
  <si>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</si>
  <si>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</si>
  <si>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</si>
  <si>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</si>
  <si>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</si>
  <si>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</si>
  <si>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</si>
  <si>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</si>
  <si>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</si>
  <si>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</si>
  <si>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</si>
  <si>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</si>
  <si>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</si>
  <si>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</si>
  <si>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</si>
  <si>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</si>
  <si>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</si>
  <si>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</si>
  <si>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</si>
  <si>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</si>
  <si>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</si>
  <si>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</si>
  <si>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</si>
  <si>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</si>
  <si>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</si>
  <si>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</si>
  <si>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</si>
  <si>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</si>
  <si>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</si>
  <si>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</si>
  <si>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</si>
  <si>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</si>
  <si>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</si>
  <si>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</si>
  <si>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</si>
  <si>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</si>
  <si>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</si>
  <si>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</si>
  <si>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</si>
  <si>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</si>
  <si>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</si>
  <si>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</si>
  <si>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</si>
  <si>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</si>
  <si>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</si>
  <si>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</si>
  <si>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</si>
  <si>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</si>
  <si>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</si>
  <si>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</si>
  <si>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</si>
  <si>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</si>
  <si>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</si>
  <si>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</si>
  <si>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</si>
  <si>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</si>
  <si>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</si>
  <si>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</si>
  <si>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</si>
  <si>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</si>
  <si>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</si>
  <si>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</si>
  <si>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</si>
  <si>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</si>
  <si>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</si>
  <si>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</si>
  <si>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</si>
  <si>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</si>
  <si>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</si>
  <si>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</si>
  <si>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</si>
  <si>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</si>
  <si>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</si>
  <si>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</si>
  <si>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</si>
  <si>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</si>
  <si>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</si>
  <si>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</si>
  <si>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</si>
  <si>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</si>
  <si>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</si>
  <si>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</si>
  <si>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</si>
  <si>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</si>
  <si>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</si>
  <si>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</si>
  <si>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</si>
  <si>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</si>
  <si>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</si>
  <si>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</si>
  <si>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</si>
  <si>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</si>
  <si>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</si>
  <si>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</si>
  <si>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</si>
  <si>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</si>
  <si>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</si>
  <si>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</si>
  <si>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</si>
  <si>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</si>
  <si>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</si>
  <si>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</si>
  <si>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</si>
  <si>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</si>
  <si>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</si>
  <si>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</si>
  <si>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</si>
  <si>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</si>
  <si>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</si>
  <si>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</si>
  <si>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</si>
  <si>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</si>
  <si>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</si>
  <si>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</si>
  <si>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</si>
  <si>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</si>
  <si>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</si>
  <si>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</si>
  <si>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</si>
  <si>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</si>
  <si>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</si>
  <si>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</si>
  <si>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</si>
  <si>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</si>
  <si>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</si>
  <si>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</si>
  <si>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</si>
  <si>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</si>
  <si>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</si>
  <si>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</si>
  <si>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</si>
  <si>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</si>
  <si>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</si>
  <si>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</si>
  <si>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</si>
  <si>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</si>
  <si>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</si>
  <si>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</si>
  <si>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</si>
  <si>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</si>
  <si>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</si>
  <si>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</si>
  <si>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</si>
  <si>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</si>
  <si>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</si>
  <si>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</si>
  <si>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</si>
  <si>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</si>
  <si>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</si>
  <si>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</si>
  <si>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</si>
  <si>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</si>
  <si>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</si>
  <si>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</si>
  <si>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</si>
  <si>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</si>
  <si>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</si>
  <si>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</si>
  <si>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</si>
  <si>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</si>
  <si>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</si>
  <si>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</si>
  <si>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</si>
  <si>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</si>
  <si>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</si>
  <si>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</si>
  <si>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</si>
  <si>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</si>
  <si>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</si>
  <si>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</si>
  <si>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</si>
  <si>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</si>
  <si>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</si>
  <si>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</si>
  <si>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</si>
  <si>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</si>
  <si>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</si>
  <si>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</si>
  <si>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</si>
  <si>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</si>
  <si>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</si>
  <si>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</si>
  <si>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</si>
  <si>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</si>
  <si>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</si>
  <si>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</si>
  <si>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</si>
  <si>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</si>
  <si>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</si>
  <si>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</si>
  <si>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</si>
  <si>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</si>
  <si>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</si>
  <si>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</si>
  <si>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</si>
  <si>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</si>
  <si>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</si>
  <si>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</si>
  <si>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</si>
  <si>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</si>
  <si>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</si>
  <si>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</si>
  <si>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</si>
  <si>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</si>
  <si>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</si>
  <si>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</si>
  <si>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</si>
  <si>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</si>
  <si>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</si>
  <si>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</si>
  <si>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</si>
  <si>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</si>
  <si>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</si>
  <si>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</si>
  <si>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</si>
  <si>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</si>
  <si>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</si>
  <si>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</si>
  <si>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</si>
  <si>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</si>
  <si>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</si>
  <si>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</si>
  <si>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</si>
  <si>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</si>
  <si>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</si>
  <si>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</si>
  <si>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</si>
  <si>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</si>
  <si>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</si>
  <si>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</si>
  <si>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</si>
  <si>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</si>
  <si>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</si>
  <si>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</si>
  <si>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</si>
  <si>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</si>
  <si>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</si>
  <si>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</si>
  <si>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</si>
  <si>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</si>
  <si>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</si>
  <si>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</si>
  <si>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</si>
  <si>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</si>
  <si>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</si>
  <si>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</si>
  <si>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</si>
  <si>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</si>
  <si>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</si>
  <si>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</si>
  <si>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</si>
  <si>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</si>
  <si>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</si>
  <si>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</si>
  <si>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</si>
  <si>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</si>
  <si>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</si>
  <si>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</si>
  <si>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</si>
  <si>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</si>
  <si>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</si>
  <si>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</si>
  <si>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</si>
  <si>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</si>
  <si>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</si>
  <si>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</si>
  <si>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</si>
  <si>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</si>
  <si>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</si>
  <si>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</si>
  <si>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</si>
  <si>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</si>
  <si>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</si>
  <si>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</si>
  <si>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</si>
  <si>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</si>
  <si>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</si>
  <si>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</si>
  <si>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</si>
  <si>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</si>
  <si>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</si>
  <si>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</si>
  <si>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</si>
  <si>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</si>
  <si>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</si>
  <si>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</si>
  <si>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</si>
  <si>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</si>
  <si>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</si>
  <si>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</si>
  <si>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</si>
  <si>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</si>
  <si>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</si>
  <si>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</si>
  <si>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</si>
  <si>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</si>
  <si>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</si>
  <si>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</si>
  <si>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</si>
  <si>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</si>
  <si>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</si>
  <si>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</si>
  <si>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</si>
  <si>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</si>
  <si>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</si>
  <si>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</si>
  <si>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AJUDANTE (AJUDANTE PRATICO - SINDUSCON)</t>
  </si>
  <si>
    <t>AZULEJISTA (OFICIAL - SINDUSCON)</t>
  </si>
  <si>
    <t>CALCETEIRO/PINTOR (OFICIAL - SINDUSCON)</t>
  </si>
  <si>
    <t>CARPINTEIRO (OFICIAL - SINDUSCON)</t>
  </si>
  <si>
    <t>ELETRICISTA (OFICIAL - SINDUSCON)</t>
  </si>
  <si>
    <t>ELETROTECNICO MONTADOR - SINTRACONST</t>
  </si>
  <si>
    <t>ARMADOR (OFICIAL - SINDUSCON)</t>
  </si>
  <si>
    <t>GRANITEIRO/MARMORISTA (OFICIAL - SINDUSCON)</t>
  </si>
  <si>
    <t>MONTADOR (SINTRACONST)</t>
  </si>
  <si>
    <t>SERVENTE (AUXILIAR DE OBRAS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</si>
  <si>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</si>
  <si>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</si>
  <si>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</si>
  <si>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</si>
  <si>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</si>
  <si>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</si>
  <si>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</si>
  <si>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</si>
  <si>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</si>
  <si>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</si>
  <si>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</si>
  <si>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</si>
  <si>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</si>
  <si>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</si>
  <si>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</si>
  <si>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</si>
  <si>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</si>
  <si>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</si>
  <si>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</si>
  <si>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</si>
  <si>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</si>
  <si>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</si>
  <si>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</si>
  <si>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</si>
  <si>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</si>
  <si>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</si>
  <si>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</si>
  <si>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</si>
  <si>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</si>
  <si>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</si>
  <si>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</si>
  <si>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</si>
  <si>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</si>
  <si>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</si>
  <si>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</si>
  <si>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</si>
  <si>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</si>
  <si>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</si>
  <si>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</si>
  <si>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</si>
  <si>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</si>
  <si>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</si>
  <si>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</si>
  <si>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</si>
  <si>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</si>
  <si>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</si>
  <si>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</si>
  <si>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</si>
  <si>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</si>
  <si>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</si>
  <si>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</si>
  <si>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</si>
  <si>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</si>
  <si>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</si>
  <si>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</si>
  <si>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</si>
  <si>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</si>
  <si>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</si>
  <si>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</si>
  <si>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</si>
  <si>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</si>
  <si>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</si>
  <si>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</si>
  <si>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</si>
  <si>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</si>
  <si>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</si>
  <si>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</si>
  <si>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</si>
  <si>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</si>
  <si>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</si>
  <si>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</si>
  <si>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</si>
  <si>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</si>
  <si>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</si>
  <si>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</si>
  <si>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</si>
  <si>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</si>
  <si>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</si>
  <si>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</si>
  <si>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</si>
  <si>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</si>
  <si>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</si>
  <si>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</si>
  <si>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</si>
  <si>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</si>
  <si>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</si>
  <si>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</si>
  <si>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</si>
  <si>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</si>
  <si>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</si>
  <si>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</si>
  <si>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</si>
  <si>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</si>
  <si>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</si>
  <si>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</si>
  <si>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</si>
  <si>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</si>
  <si>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</si>
  <si>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</si>
  <si>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</si>
  <si>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</si>
  <si>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</si>
  <si>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</si>
  <si>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</si>
  <si>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</si>
  <si>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</si>
  <si>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</si>
  <si>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</si>
  <si>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</si>
  <si>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</si>
  <si>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</si>
  <si>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</si>
  <si>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</si>
  <si>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</si>
  <si>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</si>
  <si>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</si>
  <si>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</si>
  <si>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</si>
  <si>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</si>
  <si>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</si>
  <si>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</si>
  <si>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</si>
  <si>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</si>
  <si>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</si>
  <si>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</si>
  <si>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</si>
  <si>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</si>
  <si>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</si>
  <si>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</si>
  <si>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</si>
  <si>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</si>
  <si>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</si>
  <si>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</si>
  <si>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</si>
  <si>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</si>
  <si>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</si>
  <si>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</si>
  <si>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</si>
  <si>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</si>
  <si>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</si>
  <si>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</si>
  <si>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</si>
  <si>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</si>
  <si>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</si>
  <si>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</si>
  <si>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</si>
  <si>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</si>
  <si>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</si>
  <si>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</si>
  <si>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</si>
  <si>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</si>
  <si>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</si>
  <si>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</si>
  <si>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</si>
  <si>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</si>
  <si>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</si>
  <si>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</si>
  <si>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</si>
  <si>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</si>
  <si>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</si>
  <si>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</si>
  <si>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</si>
  <si>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</si>
  <si>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</si>
  <si>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</si>
  <si>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</si>
  <si>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</si>
  <si>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</si>
  <si>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</si>
  <si>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</si>
  <si>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</si>
  <si>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</si>
  <si>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</si>
  <si>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</si>
  <si>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</si>
  <si>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</si>
  <si>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</si>
  <si>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</si>
  <si>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</si>
  <si>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</si>
  <si>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</si>
  <si>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</si>
  <si>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</si>
  <si>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</si>
  <si>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</si>
  <si>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</si>
  <si>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</si>
  <si>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</si>
  <si>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</si>
  <si>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</si>
  <si>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</si>
  <si>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</si>
  <si>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</si>
  <si>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</si>
  <si>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</si>
  <si>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</si>
  <si>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</si>
  <si>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</si>
  <si>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</si>
  <si>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</si>
  <si>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</si>
  <si>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</si>
  <si>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</si>
  <si>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</si>
  <si>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</si>
  <si>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</si>
  <si>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</si>
  <si>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</si>
  <si>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</si>
  <si>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</si>
  <si>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</si>
  <si>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</si>
  <si>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</si>
  <si>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</si>
  <si>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</si>
  <si>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</si>
  <si>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</si>
  <si>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</si>
  <si>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</si>
  <si>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</si>
  <si>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</si>
  <si>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</si>
  <si>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</si>
  <si>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</si>
  <si>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</si>
  <si>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</si>
  <si>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</si>
  <si>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</si>
  <si>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</si>
  <si>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</si>
  <si>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</si>
  <si>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</si>
  <si>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</si>
  <si>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</si>
  <si>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</si>
  <si>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</si>
  <si>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</si>
  <si>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</si>
  <si>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</si>
  <si>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</si>
  <si>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</si>
  <si>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</si>
  <si>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</si>
  <si>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</si>
  <si>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</si>
  <si>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</si>
  <si>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</si>
  <si>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</si>
  <si>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</si>
  <si>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</si>
  <si>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</si>
  <si>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</si>
  <si>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</si>
  <si>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</si>
  <si>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</si>
  <si>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</si>
  <si>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</si>
  <si>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</si>
  <si>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</si>
  <si>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</si>
  <si>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</si>
  <si>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</si>
  <si>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</si>
  <si>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</si>
  <si>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</si>
  <si>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</si>
  <si>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</si>
  <si>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</si>
  <si>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</si>
  <si>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</si>
  <si>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</si>
  <si>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</si>
  <si>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</si>
  <si>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</si>
  <si>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</si>
  <si>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</si>
  <si>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</si>
  <si>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</si>
  <si>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</si>
  <si>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</si>
  <si>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</si>
  <si>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</si>
  <si>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</si>
  <si>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</si>
  <si>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</si>
  <si>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</si>
  <si>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</si>
  <si>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</si>
  <si>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</si>
  <si>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</si>
  <si>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</si>
  <si>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</si>
  <si>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</si>
  <si>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</si>
  <si>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</si>
  <si>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</si>
  <si>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</si>
  <si>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</si>
  <si>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</si>
  <si>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</si>
  <si>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</si>
  <si>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</si>
  <si>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</si>
  <si>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</si>
  <si>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</si>
  <si>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</si>
  <si>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</si>
  <si>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</si>
  <si>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</si>
  <si>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</si>
  <si>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</si>
  <si>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</si>
  <si>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</si>
  <si>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</si>
  <si>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</si>
  <si>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</si>
  <si>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</si>
  <si>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</si>
  <si>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</si>
  <si>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</si>
  <si>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</si>
  <si>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</si>
  <si>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</si>
  <si>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</si>
  <si>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</si>
  <si>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</si>
  <si>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</si>
  <si>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</si>
  <si>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</si>
  <si>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</si>
  <si>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</si>
  <si>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</si>
  <si>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</si>
  <si>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</si>
  <si>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</si>
  <si>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</si>
  <si>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</si>
  <si>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</si>
  <si>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</si>
  <si>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</si>
  <si>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</si>
  <si>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</si>
  <si>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</si>
  <si>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</si>
  <si>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</si>
  <si>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</si>
  <si>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</si>
  <si>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</si>
  <si>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</si>
  <si>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</si>
  <si>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</si>
  <si>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</si>
  <si>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</si>
  <si>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</si>
  <si>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</si>
  <si>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</si>
  <si>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</si>
  <si>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</si>
  <si>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</si>
  <si>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</si>
  <si>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</si>
  <si>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</si>
  <si>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</si>
  <si>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</si>
  <si>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</si>
  <si>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</si>
  <si>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</si>
  <si>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</si>
  <si>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</si>
  <si>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</si>
  <si>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</si>
  <si>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</si>
  <si>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</si>
  <si>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</si>
  <si>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</si>
  <si>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</si>
  <si>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</si>
  <si>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</si>
  <si>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</si>
  <si>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</si>
  <si>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</si>
  <si>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</si>
  <si>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</si>
  <si>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</si>
  <si>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</si>
  <si>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</si>
  <si>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</si>
  <si>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</si>
  <si>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</si>
  <si>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</si>
  <si>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</si>
  <si>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</si>
  <si>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</si>
  <si>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</si>
  <si>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</si>
  <si>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</si>
  <si>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</si>
  <si>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</si>
  <si>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</si>
  <si>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</si>
  <si>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</si>
  <si>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</si>
  <si>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</si>
  <si>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</si>
  <si>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</si>
  <si>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</si>
  <si>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</si>
  <si>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</si>
  <si>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</si>
  <si>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</si>
  <si>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</si>
  <si>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</si>
  <si>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</si>
  <si>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</si>
  <si>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</si>
  <si>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</si>
  <si>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</si>
  <si>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</si>
  <si>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</si>
  <si>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</si>
  <si>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</si>
  <si>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</si>
  <si>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</si>
  <si>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EM AÇO, CONEXÃO SOLDADA, DN 32 (1 1/4"), INSTALADO EM REDE DE ALIMENTAÇÃO PARA HIDRANTE - FORNECIMENTO E INSTALAÇÃO. AF_10/2020</t>
  </si>
  <si>
    <t>LUVA, EM AÇO, CONEXÃO SOLDADA, DN 40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</si>
  <si>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</si>
  <si>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</si>
  <si>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</si>
  <si>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</si>
  <si>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</si>
  <si>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</si>
  <si>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</si>
  <si>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</si>
  <si>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</si>
  <si>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</si>
  <si>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</si>
  <si>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</si>
  <si>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</si>
  <si>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</si>
  <si>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</si>
  <si>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</si>
  <si>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</si>
  <si>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</si>
  <si>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</si>
  <si>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</si>
  <si>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</si>
  <si>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</si>
  <si>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</si>
  <si>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</si>
  <si>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</si>
  <si>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</si>
  <si>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</si>
  <si>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EM AÇO, CONEXÃO SOLDADA, DN 40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</si>
  <si>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</si>
  <si>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</si>
  <si>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</si>
  <si>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</si>
  <si>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</si>
  <si>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</si>
  <si>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</si>
  <si>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</si>
  <si>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</si>
  <si>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</si>
  <si>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</si>
  <si>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</si>
  <si>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</si>
  <si>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</si>
  <si>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</si>
  <si>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</si>
  <si>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</si>
  <si>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</si>
  <si>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</si>
  <si>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</si>
  <si>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</si>
  <si>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</si>
  <si>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</si>
  <si>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</si>
  <si>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</si>
  <si>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</si>
  <si>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</si>
  <si>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</si>
  <si>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</si>
  <si>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</si>
  <si>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</si>
  <si>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</si>
  <si>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</si>
  <si>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</si>
  <si>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</si>
  <si>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</si>
  <si>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</si>
  <si>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</si>
  <si>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</si>
  <si>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</si>
  <si>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</si>
  <si>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</si>
  <si>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</si>
  <si>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</si>
  <si>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</si>
  <si>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</si>
  <si>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</si>
  <si>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</si>
  <si>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</si>
  <si>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</si>
  <si>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</si>
  <si>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</si>
  <si>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</si>
  <si>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</si>
  <si>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</si>
  <si>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</si>
  <si>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</si>
  <si>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</si>
  <si>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</si>
  <si>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</si>
  <si>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</si>
  <si>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</si>
  <si>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</si>
  <si>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</si>
  <si>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</si>
  <si>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</si>
  <si>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</si>
  <si>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</si>
  <si>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</si>
  <si>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</si>
  <si>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</si>
  <si>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</si>
  <si>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</si>
  <si>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</si>
  <si>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</si>
  <si>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</si>
  <si>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</si>
  <si>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</si>
  <si>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</si>
  <si>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</si>
  <si>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</si>
  <si>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</si>
  <si>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MÃO DE OBRA</t>
  </si>
  <si>
    <t>FATOR</t>
  </si>
  <si>
    <t>MATERIAL</t>
  </si>
  <si>
    <t>C</t>
  </si>
  <si>
    <t>ABC</t>
  </si>
  <si>
    <t>COMPOSIÇÕES SINAPI</t>
  </si>
  <si>
    <t>ORIG</t>
  </si>
  <si>
    <t>COMPOSIÇÕES DER/IOPES</t>
  </si>
  <si>
    <t>LUMINARIAS PARA LÂMPADAS LED</t>
  </si>
  <si>
    <t>INSUMOS DER/IOPES</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</si>
  <si>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</si>
  <si>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</si>
  <si>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</si>
  <si>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</si>
  <si>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</si>
  <si>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</si>
  <si>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</si>
  <si>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</si>
  <si>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</si>
  <si>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</si>
  <si>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</si>
  <si>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</si>
  <si>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</si>
  <si>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</si>
  <si>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</si>
  <si>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ALTURA</t>
  </si>
  <si>
    <t>COMPRIMENTO</t>
  </si>
  <si>
    <t>1.2</t>
  </si>
  <si>
    <t>PREFEITURA MUNICIPAL DE BAIXO GUANDU</t>
  </si>
  <si>
    <t>TUBO DE PVC PARA REDE COLETORA DE ESGOTO DE PAREDE MACIÇA, DN 100 MM, JUNTA ELÁSTICA - FORNECIMENTO E ASSENTAMENTO. AF_01/2021</t>
  </si>
  <si>
    <t>TUBO DE PVC PARA REDE COLETORA DE ESGOTO DE PAREDE MACIÇA, DN 200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</si>
  <si>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</si>
  <si>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</si>
  <si>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</si>
  <si>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</si>
  <si>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</si>
  <si>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</si>
  <si>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</si>
  <si>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</si>
  <si>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</si>
  <si>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</si>
  <si>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</si>
  <si>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</si>
  <si>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</si>
  <si>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</si>
  <si>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</si>
  <si>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</si>
  <si>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</si>
  <si>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</si>
  <si>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</si>
  <si>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</si>
  <si>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</si>
  <si>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</si>
  <si>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</si>
  <si>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</si>
  <si>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</si>
  <si>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</si>
  <si>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</si>
  <si>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</si>
  <si>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</si>
  <si>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</si>
  <si>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</si>
  <si>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</si>
  <si>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</si>
  <si>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</si>
  <si>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</si>
  <si>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</si>
  <si>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</si>
  <si>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</si>
  <si>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</si>
  <si>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</si>
  <si>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</si>
  <si>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</si>
  <si>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</si>
  <si>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</si>
  <si>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</si>
  <si>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</si>
  <si>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</si>
  <si>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</si>
  <si>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</si>
  <si>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</si>
  <si>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</si>
  <si>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</si>
  <si>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</si>
  <si>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</si>
  <si>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</si>
  <si>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</si>
  <si>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</si>
  <si>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</si>
  <si>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</si>
  <si>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</si>
  <si>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</si>
  <si>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</si>
  <si>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</si>
  <si>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</si>
  <si>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</si>
  <si>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</si>
  <si>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</si>
  <si>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</si>
  <si>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</si>
  <si>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</si>
  <si>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</si>
  <si>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</si>
  <si>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</si>
  <si>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</si>
  <si>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</si>
  <si>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</si>
  <si>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</si>
  <si>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</si>
  <si>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</si>
  <si>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</si>
  <si>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</si>
  <si>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</si>
  <si>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</si>
  <si>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</si>
  <si>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</si>
  <si>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</si>
  <si>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</si>
  <si>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</si>
  <si>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</si>
  <si>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</si>
  <si>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</si>
  <si>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</si>
  <si>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</si>
  <si>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</si>
  <si>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</si>
  <si>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</si>
  <si>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</si>
  <si>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</si>
  <si>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</si>
  <si>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</si>
  <si>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</si>
  <si>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</si>
  <si>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</si>
  <si>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</si>
  <si>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</si>
  <si>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</si>
  <si>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</si>
  <si>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</si>
  <si>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</si>
  <si>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</si>
  <si>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</si>
  <si>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</si>
  <si>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</si>
  <si>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</si>
  <si>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</si>
  <si>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</si>
  <si>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</si>
  <si>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</si>
  <si>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</si>
  <si>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</si>
  <si>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</si>
  <si>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</si>
  <si>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</si>
  <si>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</si>
  <si>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</si>
  <si>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</si>
  <si>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</si>
  <si>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</si>
  <si>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</si>
  <si>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</si>
  <si>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</si>
  <si>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</si>
  <si>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</si>
  <si>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</si>
  <si>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</si>
  <si>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</si>
  <si>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</si>
  <si>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</si>
  <si>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</si>
  <si>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</si>
  <si>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</si>
  <si>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</si>
  <si>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</si>
  <si>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</si>
  <si>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</si>
  <si>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</si>
  <si>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</si>
  <si>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</si>
  <si>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</si>
  <si>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</si>
  <si>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</si>
  <si>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</si>
  <si>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</si>
  <si>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</si>
  <si>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</si>
  <si>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</si>
  <si>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</si>
  <si>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</si>
  <si>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</si>
  <si>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</si>
  <si>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</si>
  <si>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</si>
  <si>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</si>
  <si>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</si>
  <si>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</si>
  <si>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</si>
  <si>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</si>
  <si>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</si>
  <si>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</si>
  <si>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</si>
  <si>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</si>
  <si>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</si>
  <si>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</si>
  <si>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</si>
  <si>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</si>
  <si>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</si>
  <si>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</si>
  <si>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</si>
  <si>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</si>
  <si>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</si>
  <si>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</si>
  <si>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</si>
  <si>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</si>
  <si>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</si>
  <si>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</si>
  <si>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</si>
  <si>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</si>
  <si>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</si>
  <si>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</si>
  <si>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</si>
  <si>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</si>
  <si>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</si>
  <si>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</si>
  <si>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</si>
  <si>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</si>
  <si>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</si>
  <si>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</si>
  <si>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</si>
  <si>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</si>
  <si>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</si>
  <si>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</si>
  <si>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</si>
  <si>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</si>
  <si>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</si>
  <si>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</si>
  <si>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</si>
  <si>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</si>
  <si>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</si>
  <si>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</si>
  <si>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</si>
  <si>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</si>
  <si>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</si>
  <si>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</si>
  <si>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</si>
  <si>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</si>
  <si>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</si>
  <si>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</si>
  <si>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</si>
  <si>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</si>
  <si>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</si>
  <si>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</si>
  <si>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</si>
  <si>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</si>
  <si>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</si>
  <si>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</si>
  <si>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</si>
  <si>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</si>
  <si>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</si>
  <si>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</si>
  <si>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</si>
  <si>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</si>
  <si>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</si>
  <si>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</si>
  <si>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</si>
  <si>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</si>
  <si>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</si>
  <si>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</si>
  <si>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</si>
  <si>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</si>
  <si>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</si>
  <si>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</si>
  <si>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</si>
  <si>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</si>
  <si>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</si>
  <si>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</si>
  <si>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</si>
  <si>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</si>
  <si>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</si>
  <si>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</si>
  <si>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</si>
  <si>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</si>
  <si>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</si>
  <si>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</si>
  <si>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</si>
  <si>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</si>
  <si>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</si>
  <si>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</si>
  <si>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</si>
  <si>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</si>
  <si>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</si>
  <si>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</si>
  <si>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</si>
  <si>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</si>
  <si>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</si>
  <si>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</si>
  <si>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</si>
  <si>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</si>
  <si>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</si>
  <si>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</si>
  <si>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</si>
  <si>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</si>
  <si>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</si>
  <si>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</si>
  <si>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</si>
  <si>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</si>
  <si>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</si>
  <si>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</si>
  <si>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</si>
  <si>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</si>
  <si>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</si>
  <si>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</si>
  <si>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</si>
  <si>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</si>
  <si>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</si>
  <si>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</si>
  <si>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</si>
  <si>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</si>
  <si>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</si>
  <si>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</si>
  <si>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</si>
  <si>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</si>
  <si>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</si>
  <si>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</si>
  <si>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</si>
  <si>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</si>
  <si>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</si>
  <si>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</si>
  <si>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</si>
  <si>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</si>
  <si>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</si>
  <si>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</si>
  <si>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</si>
  <si>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</si>
  <si>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</si>
  <si>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</si>
  <si>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</si>
  <si>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</si>
  <si>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</si>
  <si>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</si>
  <si>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</si>
  <si>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</si>
  <si>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</si>
  <si>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</si>
  <si>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</si>
  <si>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</si>
  <si>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</si>
  <si>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</si>
  <si>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</si>
  <si>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</si>
  <si>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</si>
  <si>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</si>
  <si>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</si>
  <si>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</si>
  <si>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</si>
  <si>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</si>
  <si>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</si>
  <si>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</si>
  <si>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</si>
  <si>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</si>
  <si>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</si>
  <si>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</si>
  <si>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</si>
  <si>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</si>
  <si>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</si>
  <si>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</si>
  <si>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</si>
  <si>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</si>
  <si>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</si>
  <si>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</si>
  <si>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</si>
  <si>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</si>
  <si>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</si>
  <si>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</si>
  <si>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</si>
  <si>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</si>
  <si>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</si>
  <si>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</si>
  <si>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</si>
  <si>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</si>
  <si>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</si>
  <si>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</si>
  <si>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CHAPIM SOBRE MUROS LINEARES, EM GRANITO OU MÁRMORE, L = 25 CM, ASSENTADO COM ARGAMASSA 1:6 COM ADITIVO. AF_11/2020</t>
  </si>
  <si>
    <t>CHAPIM (RUFO CAPA) EM AÇO GALVANIZADO, CORTE 33. AF_11/2020</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</si>
  <si>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</si>
  <si>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</si>
  <si>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</si>
  <si>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</si>
  <si>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</si>
  <si>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</si>
  <si>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</si>
  <si>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</si>
  <si>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</si>
  <si>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</si>
  <si>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</si>
  <si>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</si>
  <si>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</si>
  <si>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</si>
  <si>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</si>
  <si>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</si>
  <si>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</si>
  <si>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</si>
  <si>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</si>
  <si>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</si>
  <si>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</si>
  <si>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</si>
  <si>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</si>
  <si>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</si>
  <si>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</si>
  <si>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</si>
  <si>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</si>
  <si>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</si>
  <si>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</si>
  <si>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</si>
  <si>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</si>
  <si>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</si>
  <si>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</si>
  <si>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</si>
  <si>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</si>
  <si>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</si>
  <si>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</si>
  <si>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</si>
  <si>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</si>
  <si>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</si>
  <si>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</si>
  <si>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</si>
  <si>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</si>
  <si>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</si>
  <si>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</si>
  <si>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</si>
  <si>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</si>
  <si>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</si>
  <si>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</si>
  <si>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</si>
  <si>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</si>
  <si>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</si>
  <si>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</si>
  <si>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QUANTIDADE</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</si>
  <si>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</si>
  <si>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</si>
  <si>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</si>
  <si>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</si>
  <si>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</si>
  <si>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</si>
  <si>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</si>
  <si>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</si>
  <si>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</si>
  <si>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</si>
  <si>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</si>
  <si>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</si>
  <si>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</si>
  <si>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</si>
  <si>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</si>
  <si>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</si>
  <si>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</si>
  <si>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</si>
  <si>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</si>
  <si>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</si>
  <si>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</si>
  <si>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</si>
  <si>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</si>
  <si>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</si>
  <si>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</si>
  <si>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</si>
  <si>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</si>
  <si>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</si>
  <si>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</si>
  <si>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</si>
  <si>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</si>
  <si>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</si>
  <si>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</si>
  <si>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</si>
  <si>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</si>
  <si>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</si>
  <si>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</si>
  <si>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</si>
  <si>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</si>
  <si>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</si>
  <si>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</si>
  <si>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</si>
  <si>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</si>
  <si>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</si>
  <si>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</si>
  <si>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</si>
  <si>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</si>
  <si>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</si>
  <si>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</si>
  <si>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</si>
  <si>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</si>
  <si>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</si>
  <si>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</si>
  <si>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</si>
  <si>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</si>
  <si>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</si>
  <si>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</si>
  <si>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</si>
  <si>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</si>
  <si>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</si>
  <si>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</si>
  <si>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</si>
  <si>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</si>
  <si>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</si>
  <si>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</si>
  <si>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</si>
  <si>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</si>
  <si>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</si>
  <si>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</si>
  <si>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</si>
  <si>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</si>
  <si>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</si>
  <si>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</si>
  <si>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</si>
  <si>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</si>
  <si>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</si>
  <si>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</si>
  <si>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</si>
  <si>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</si>
  <si>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</si>
  <si>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</si>
  <si>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</si>
  <si>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</si>
  <si>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</si>
  <si>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</si>
  <si>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</si>
  <si>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</si>
  <si>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</si>
  <si>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</si>
  <si>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</si>
  <si>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</si>
  <si>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</si>
  <si>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</si>
  <si>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</si>
  <si>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</si>
  <si>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</si>
  <si>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</si>
  <si>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</si>
  <si>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</si>
  <si>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</si>
  <si>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</si>
  <si>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</si>
  <si>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</si>
  <si>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</si>
  <si>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</si>
  <si>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</si>
  <si>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</si>
  <si>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</si>
  <si>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</si>
  <si>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</si>
  <si>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</si>
  <si>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</si>
  <si>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</si>
  <si>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</si>
  <si>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</si>
  <si>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</si>
  <si>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</si>
  <si>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</si>
  <si>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</si>
  <si>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</si>
  <si>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</si>
  <si>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</si>
  <si>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</si>
  <si>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</si>
  <si>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</si>
  <si>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</si>
  <si>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</si>
  <si>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</si>
  <si>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</si>
  <si>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</si>
  <si>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</si>
  <si>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</si>
  <si>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</si>
  <si>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</si>
  <si>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</si>
  <si>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</si>
  <si>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</si>
  <si>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</si>
  <si>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</si>
  <si>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</si>
  <si>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</si>
  <si>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</si>
  <si>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</si>
  <si>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</si>
  <si>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</si>
  <si>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</si>
  <si>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</si>
  <si>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</si>
  <si>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</si>
  <si>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</si>
  <si>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</si>
  <si>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</si>
  <si>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</si>
  <si>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</si>
  <si>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</si>
  <si>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</si>
  <si>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</si>
  <si>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</si>
  <si>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</si>
  <si>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</si>
  <si>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</si>
  <si>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</si>
  <si>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</si>
  <si>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</si>
  <si>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</si>
  <si>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</si>
  <si>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</si>
  <si>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</si>
  <si>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</si>
  <si>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IOPES</t>
  </si>
  <si>
    <t>INSUMOS DIVERSOS SEDU</t>
  </si>
  <si>
    <t>INSUMOS PRECO SINAPI</t>
  </si>
  <si>
    <t>Categoria: Equipamento</t>
  </si>
  <si>
    <t>Preço Prod.</t>
  </si>
  <si>
    <t>INSUMOS - EQUIPAMENTOS (EQUIPAMENTOS NOVOS)</t>
  </si>
  <si>
    <t>EQUIPAMENTOS (CUSTO HORARIO - CONT)</t>
  </si>
  <si>
    <t>EQUIPAMENTOS - CUSTO HORARIO (CONT)</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</si>
  <si>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</si>
  <si>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</si>
  <si>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</si>
  <si>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</si>
  <si>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</si>
  <si>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</si>
  <si>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</si>
  <si>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</si>
  <si>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</si>
  <si>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</si>
  <si>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</si>
  <si>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</si>
  <si>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</si>
  <si>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</si>
  <si>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</si>
  <si>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</si>
  <si>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</si>
  <si>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</si>
  <si>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</si>
  <si>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</si>
  <si>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</si>
  <si>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</si>
  <si>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</si>
  <si>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</si>
  <si>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</si>
  <si>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</si>
  <si>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</si>
  <si>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</si>
  <si>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</si>
  <si>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</si>
  <si>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</si>
  <si>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</si>
  <si>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</si>
  <si>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</si>
  <si>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</si>
  <si>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</si>
  <si>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</si>
  <si>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</si>
  <si>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</si>
  <si>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</si>
  <si>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</si>
  <si>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</si>
  <si>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</si>
  <si>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</si>
  <si>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</si>
  <si>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</si>
  <si>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</si>
  <si>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</si>
  <si>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</si>
  <si>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</si>
  <si>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</si>
  <si>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</si>
  <si>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</si>
  <si>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</si>
  <si>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</si>
  <si>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</si>
  <si>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</si>
  <si>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</si>
  <si>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</si>
  <si>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</si>
  <si>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</si>
  <si>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</si>
  <si>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</si>
  <si>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</si>
  <si>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</si>
  <si>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</si>
  <si>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</si>
  <si>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</si>
  <si>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</si>
  <si>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</si>
  <si>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</si>
  <si>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</si>
  <si>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</si>
  <si>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</si>
  <si>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</si>
  <si>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</si>
  <si>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</si>
  <si>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</si>
  <si>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</si>
  <si>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</si>
  <si>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</si>
  <si>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</si>
  <si>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</si>
  <si>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</si>
  <si>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</si>
  <si>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</si>
  <si>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</si>
  <si>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</si>
  <si>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</si>
  <si>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</si>
  <si>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</si>
  <si>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</si>
  <si>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</si>
  <si>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</si>
  <si>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</si>
  <si>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</si>
  <si>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</si>
  <si>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</si>
  <si>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</si>
  <si>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</si>
  <si>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</si>
  <si>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</si>
  <si>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</si>
  <si>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</si>
  <si>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</si>
  <si>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</si>
  <si>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</si>
  <si>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</si>
  <si>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</si>
  <si>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</si>
  <si>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</si>
  <si>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</si>
  <si>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</si>
  <si>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</si>
  <si>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</si>
  <si>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</si>
  <si>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</si>
  <si>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</si>
  <si>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</si>
  <si>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</si>
  <si>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</si>
  <si>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</si>
  <si>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</si>
  <si>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</si>
  <si>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</si>
  <si>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</si>
  <si>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</si>
  <si>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</si>
  <si>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</si>
  <si>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</si>
  <si>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67,49</t>
  </si>
  <si>
    <t>3,18</t>
  </si>
  <si>
    <t>13,98</t>
  </si>
  <si>
    <t>1,55</t>
  </si>
  <si>
    <t>3,41</t>
  </si>
  <si>
    <t>18,56</t>
  </si>
  <si>
    <t>2,79</t>
  </si>
  <si>
    <t>2,44</t>
  </si>
  <si>
    <t>13,74</t>
  </si>
  <si>
    <t>80,73</t>
  </si>
  <si>
    <t>3,28</t>
  </si>
  <si>
    <t>17,78</t>
  </si>
  <si>
    <t>1,12</t>
  </si>
  <si>
    <t>16,37</t>
  </si>
  <si>
    <t>25,44</t>
  </si>
  <si>
    <t>13,54</t>
  </si>
  <si>
    <t>16,45</t>
  </si>
  <si>
    <t>19,16</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</si>
  <si>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</si>
  <si>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</si>
  <si>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</si>
  <si>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</si>
  <si>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</si>
  <si>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</si>
  <si>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</si>
  <si>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</si>
  <si>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</si>
  <si>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</si>
  <si>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</si>
  <si>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</si>
  <si>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</si>
  <si>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</si>
  <si>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</si>
  <si>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</si>
  <si>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</si>
  <si>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</si>
  <si>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</si>
  <si>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</si>
  <si>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</si>
  <si>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</si>
  <si>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</si>
  <si>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</si>
  <si>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</si>
  <si>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</si>
  <si>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</si>
  <si>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</si>
  <si>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</si>
  <si>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</si>
  <si>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</si>
  <si>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</si>
  <si>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</si>
  <si>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</si>
  <si>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</si>
  <si>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</si>
  <si>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</si>
  <si>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</si>
  <si>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</si>
  <si>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</si>
  <si>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</si>
  <si>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</si>
  <si>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</si>
  <si>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</si>
  <si>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</si>
  <si>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</si>
  <si>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</si>
  <si>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</si>
  <si>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</si>
  <si>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</si>
  <si>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</si>
  <si>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</si>
  <si>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</si>
  <si>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</si>
  <si>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</si>
  <si>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</si>
  <si>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</si>
  <si>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</si>
  <si>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</si>
  <si>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</si>
  <si>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</si>
  <si>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</si>
  <si>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</si>
  <si>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</si>
  <si>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</si>
  <si>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</si>
  <si>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</si>
  <si>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</si>
  <si>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</si>
  <si>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</si>
  <si>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</si>
  <si>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</si>
  <si>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</si>
  <si>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</si>
  <si>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</si>
  <si>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</si>
  <si>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</si>
  <si>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</si>
  <si>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</si>
  <si>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</si>
  <si>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</si>
  <si>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</si>
  <si>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</si>
  <si>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</si>
  <si>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</si>
  <si>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</si>
  <si>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</si>
  <si>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</si>
  <si>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</si>
  <si>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</si>
  <si>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</si>
  <si>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</si>
  <si>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</si>
  <si>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</si>
  <si>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</si>
  <si>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</si>
  <si>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</si>
  <si>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</si>
  <si>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</si>
  <si>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</si>
  <si>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</si>
  <si>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</si>
  <si>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</si>
  <si>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</si>
  <si>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</si>
  <si>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</si>
  <si>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</si>
  <si>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</si>
  <si>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</si>
  <si>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</si>
  <si>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</si>
  <si>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</si>
  <si>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</si>
  <si>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</si>
  <si>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</si>
  <si>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</si>
  <si>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</si>
  <si>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</si>
  <si>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</si>
  <si>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</si>
  <si>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</si>
  <si>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</si>
  <si>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</si>
  <si>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</si>
  <si>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</si>
  <si>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</si>
  <si>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</si>
  <si>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</si>
  <si>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</si>
  <si>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</si>
  <si>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</si>
  <si>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</si>
  <si>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</si>
  <si>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</si>
  <si>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</si>
  <si>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</si>
  <si>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</si>
  <si>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</si>
  <si>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</si>
  <si>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</si>
  <si>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</si>
  <si>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</si>
  <si>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TINTA RETRORREFLETIVA A BASE DE RESINA ACRÍLICA COM MICROESFERAS DE VIDRO,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</si>
  <si>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</si>
  <si>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</si>
  <si>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</si>
  <si>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0,21</t>
  </si>
  <si>
    <t>0,22</t>
  </si>
  <si>
    <t>46,74</t>
  </si>
  <si>
    <t>6,19</t>
  </si>
  <si>
    <t>3,68</t>
  </si>
  <si>
    <t>18,55</t>
  </si>
  <si>
    <t>38,09</t>
  </si>
  <si>
    <t>6,60</t>
  </si>
  <si>
    <t>15,09</t>
  </si>
  <si>
    <t>18,23</t>
  </si>
  <si>
    <t>25,31</t>
  </si>
  <si>
    <t>42,89</t>
  </si>
  <si>
    <t>15,01</t>
  </si>
  <si>
    <t>16,54</t>
  </si>
  <si>
    <t>Rodapé de cerâmica PEI-3, assentado com argamassa de cimento cola h = 7.0 cm, inclusive rejuntamento com cimento branco</t>
  </si>
  <si>
    <t>Quadro de distribuição de energia em PVC, de embutir, com 12 divisões modulares com barramento</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</si>
  <si>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</si>
  <si>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</si>
  <si>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</si>
  <si>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</si>
  <si>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</si>
  <si>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</si>
  <si>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</si>
  <si>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</si>
  <si>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</si>
  <si>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</si>
  <si>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</si>
  <si>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</si>
  <si>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</si>
  <si>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</si>
  <si>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Luminária embutir compl., corpo ch. aço pintada branca, refletor,aletas parabólicas alum.alta pureza e refletância nclusive 4 lâmpadas LED T8 9W temp. de cor 5000k - Ref.CE416AL-N - AMES, 6026 - LUMAVI OU EQUIVALENTE</t>
  </si>
  <si>
    <t>QUADRO DISTRIB EM PVC 12 CIRCUITOS - BARRAMENTO 100A</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</si>
  <si>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</si>
  <si>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</si>
  <si>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</si>
  <si>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</si>
  <si>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</si>
  <si>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</si>
  <si>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</si>
  <si>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</si>
  <si>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</si>
  <si>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</si>
  <si>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</si>
  <si>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</si>
  <si>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</si>
  <si>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</si>
  <si>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</si>
  <si>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</si>
  <si>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</si>
  <si>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</si>
  <si>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</si>
  <si>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</si>
  <si>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</si>
  <si>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</si>
  <si>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</si>
  <si>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</si>
  <si>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</si>
  <si>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</si>
  <si>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</si>
  <si>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</si>
  <si>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</si>
  <si>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</si>
  <si>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23,05</t>
  </si>
  <si>
    <t>126,24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</si>
  <si>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</si>
  <si>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</si>
  <si>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</si>
  <si>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</si>
  <si>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</si>
  <si>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</si>
  <si>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</si>
  <si>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</si>
  <si>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</si>
  <si>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</si>
  <si>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</si>
  <si>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</si>
  <si>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</si>
  <si>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</si>
  <si>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</si>
  <si>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</si>
  <si>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26,00</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</si>
  <si>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</si>
  <si>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</si>
  <si>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</si>
  <si>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</si>
  <si>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</si>
  <si>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</si>
  <si>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</si>
  <si>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</si>
  <si>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</si>
  <si>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</si>
  <si>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</si>
  <si>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</si>
  <si>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</si>
  <si>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</si>
  <si>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</si>
  <si>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</si>
  <si>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</si>
  <si>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</si>
  <si>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</si>
  <si>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JUNÇÃO SIMPLES DE PVC, 45 GRAUS, SÉRIE NORMAL, PARA ESGOTO PREDIAL, DN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</si>
  <si>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</si>
  <si>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</si>
  <si>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</si>
  <si>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</si>
  <si>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</si>
  <si>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</si>
  <si>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</si>
  <si>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</si>
  <si>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</si>
  <si>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</si>
  <si>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</si>
  <si>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</si>
  <si>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</si>
  <si>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</si>
  <si>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</si>
  <si>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</si>
  <si>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</si>
  <si>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</si>
  <si>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</si>
  <si>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</si>
  <si>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</si>
  <si>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</si>
  <si>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</si>
  <si>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</si>
  <si>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</si>
  <si>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</si>
  <si>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</si>
  <si>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</si>
  <si>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</si>
  <si>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</si>
  <si>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</si>
  <si>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</si>
  <si>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</si>
  <si>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</si>
  <si>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</si>
  <si>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</si>
  <si>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</si>
  <si>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</si>
  <si>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</si>
  <si>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</si>
  <si>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</si>
  <si>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</si>
  <si>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</si>
  <si>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</si>
  <si>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</si>
  <si>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</si>
  <si>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</si>
  <si>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</si>
  <si>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</si>
  <si>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</si>
  <si>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</si>
  <si>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</si>
  <si>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</si>
  <si>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</si>
  <si>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</si>
  <si>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</si>
  <si>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</si>
  <si>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</si>
  <si>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</si>
  <si>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</si>
  <si>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</si>
  <si>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</si>
  <si>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</si>
  <si>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</si>
  <si>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</si>
  <si>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</si>
  <si>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</si>
  <si>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</si>
  <si>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</si>
  <si>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</si>
  <si>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</si>
  <si>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</si>
  <si>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</si>
  <si>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</si>
  <si>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</si>
  <si>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</si>
  <si>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</si>
  <si>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</si>
  <si>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</si>
  <si>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</si>
  <si>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</si>
  <si>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</si>
  <si>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</si>
  <si>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</si>
  <si>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</si>
  <si>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</si>
  <si>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</si>
  <si>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12,67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</si>
  <si>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</si>
  <si>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</si>
  <si>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</si>
  <si>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</si>
  <si>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</si>
  <si>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</si>
  <si>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</si>
  <si>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</si>
  <si>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</si>
  <si>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</si>
  <si>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</si>
  <si>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</si>
  <si>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</si>
  <si>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</si>
  <si>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</si>
  <si>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</si>
  <si>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</si>
  <si>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</si>
  <si>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</si>
  <si>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</si>
  <si>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</si>
  <si>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</si>
  <si>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</si>
  <si>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</si>
  <si>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</si>
  <si>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</si>
  <si>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</si>
  <si>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</si>
  <si>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</si>
  <si>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</si>
  <si>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</si>
  <si>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</si>
  <si>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</si>
  <si>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</si>
  <si>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</si>
  <si>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</si>
  <si>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</si>
  <si>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</si>
  <si>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</si>
  <si>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</si>
  <si>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</si>
  <si>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</si>
  <si>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</si>
  <si>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</si>
  <si>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</si>
  <si>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</si>
  <si>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22,93</t>
  </si>
  <si>
    <t>6,42</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</si>
  <si>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</si>
  <si>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</si>
  <si>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</si>
  <si>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</si>
  <si>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</si>
  <si>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</si>
  <si>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</si>
  <si>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</si>
  <si>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</si>
  <si>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</si>
  <si>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</si>
  <si>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</si>
  <si>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</si>
  <si>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</si>
  <si>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</si>
  <si>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</si>
  <si>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</si>
  <si>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</si>
  <si>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</si>
  <si>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</si>
  <si>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</si>
  <si>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</si>
  <si>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</si>
  <si>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</si>
  <si>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</si>
  <si>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</si>
  <si>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</si>
  <si>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</si>
  <si>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</si>
  <si>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</si>
  <si>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</si>
  <si>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</si>
  <si>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</si>
  <si>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</si>
  <si>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</si>
  <si>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</si>
  <si>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</si>
  <si>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</si>
  <si>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</si>
  <si>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</si>
  <si>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</si>
  <si>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</si>
  <si>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</si>
  <si>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</si>
  <si>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</si>
  <si>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</si>
  <si>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</si>
  <si>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</si>
  <si>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</si>
  <si>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</si>
  <si>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</si>
  <si>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</si>
  <si>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</si>
  <si>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</si>
  <si>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</si>
  <si>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</si>
  <si>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</si>
  <si>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</si>
  <si>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</si>
  <si>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</si>
  <si>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</si>
  <si>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</si>
  <si>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</si>
  <si>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</si>
  <si>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</si>
  <si>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</si>
  <si>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</si>
  <si>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</si>
  <si>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</si>
  <si>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</si>
  <si>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</si>
  <si>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</si>
  <si>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RECOMPOSIÇÃO DE PAVIMENTO EM PISO INTERTRAVADO, COM REAPROVEITAMENTO DOS BLOCOS INTERTRAVADOS, PARA FECHAMENTO DE VALAS - INCLUSO RETIRADA E COLOCAÇÃO DO MATERIAL. AF_12/2020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</si>
  <si>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</si>
  <si>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</si>
  <si>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</si>
  <si>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</si>
  <si>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</si>
  <si>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</si>
  <si>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</si>
  <si>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</si>
  <si>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</si>
  <si>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</si>
  <si>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</si>
  <si>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</si>
  <si>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</si>
  <si>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</si>
  <si>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</si>
  <si>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</si>
  <si>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</si>
  <si>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</si>
  <si>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</si>
  <si>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</si>
  <si>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</si>
  <si>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</si>
  <si>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</si>
  <si>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</si>
  <si>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</si>
  <si>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</si>
  <si>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</si>
  <si>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</si>
  <si>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</si>
  <si>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</si>
  <si>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</si>
  <si>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</si>
  <si>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</si>
  <si>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</si>
  <si>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</si>
  <si>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</si>
  <si>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</si>
  <si>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</si>
  <si>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</si>
  <si>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</si>
  <si>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</si>
  <si>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</si>
  <si>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</si>
  <si>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</si>
  <si>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</si>
  <si>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</si>
  <si>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</si>
  <si>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</si>
  <si>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</si>
  <si>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</si>
  <si>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</si>
  <si>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</si>
  <si>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</si>
  <si>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</si>
  <si>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</si>
  <si>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</si>
  <si>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</si>
  <si>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</si>
  <si>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</si>
  <si>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</si>
  <si>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</si>
  <si>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</si>
  <si>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</si>
  <si>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</si>
  <si>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</si>
  <si>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</si>
  <si>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</si>
  <si>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</si>
  <si>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</si>
  <si>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</si>
  <si>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</si>
  <si>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</si>
  <si>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</si>
  <si>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DATABASE</t>
  </si>
  <si>
    <t>BAIXO GUANDU - ES</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</si>
  <si>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</si>
  <si>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</si>
  <si>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</si>
  <si>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</si>
  <si>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</si>
  <si>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</si>
  <si>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</si>
  <si>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</si>
  <si>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</si>
  <si>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</si>
  <si>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</si>
  <si>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</si>
  <si>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</si>
  <si>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</si>
  <si>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</si>
  <si>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</si>
  <si>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</si>
  <si>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</si>
  <si>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</si>
  <si>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</si>
  <si>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</si>
  <si>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</si>
  <si>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</si>
  <si>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</si>
  <si>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</si>
  <si>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</si>
  <si>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</si>
  <si>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</si>
  <si>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</si>
  <si>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</si>
  <si>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</si>
  <si>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</si>
  <si>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</si>
  <si>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</si>
  <si>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</si>
  <si>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</si>
  <si>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</si>
  <si>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</si>
  <si>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</si>
  <si>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</si>
  <si>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</si>
  <si>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</si>
  <si>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</si>
  <si>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</si>
  <si>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</si>
  <si>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</si>
  <si>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</si>
  <si>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</si>
  <si>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</si>
  <si>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</si>
  <si>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</si>
  <si>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</si>
  <si>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</si>
  <si>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</si>
  <si>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</si>
  <si>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</si>
  <si>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</si>
  <si>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</si>
  <si>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</si>
  <si>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</si>
  <si>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</si>
  <si>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17,02</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</si>
  <si>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</si>
  <si>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</si>
  <si>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</si>
  <si>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</si>
  <si>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</si>
  <si>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</si>
  <si>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</si>
  <si>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</si>
  <si>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</si>
  <si>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</si>
  <si>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</si>
  <si>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</si>
  <si>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</si>
  <si>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</si>
  <si>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</si>
  <si>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GEOTÊXTIL NÃO TECIDO 100% POLIÉSTER, RESISTÊNCIA A TRAÇÃO DE 31 KN/M (RT-31), INSTALADO EM DRENO - FORNECIMENTO E INSTALAÇÃO. AF_07/2021</t>
  </si>
  <si>
    <t>MONTAGEM E DESMONTAGEM DE FÔRMA DE LAJE MACIÇA, PÉ-DIREITO DUPLO, EM CHAPA DE MADEIRA COMPENSADA PLASTIFICADA, 10 UTILIZAÇÕES. AF_09/2020</t>
  </si>
  <si>
    <t>13,07</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</si>
  <si>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</si>
  <si>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</si>
  <si>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</si>
  <si>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</si>
  <si>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</si>
  <si>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</si>
  <si>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</si>
  <si>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</si>
  <si>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</si>
  <si>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</si>
  <si>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</si>
  <si>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</si>
  <si>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</si>
  <si>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</si>
  <si>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</si>
  <si>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</si>
  <si>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</si>
  <si>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</si>
  <si>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</si>
  <si>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14,83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</si>
  <si>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</si>
  <si>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</si>
  <si>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</si>
  <si>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</si>
  <si>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</si>
  <si>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</si>
  <si>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</si>
  <si>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</si>
  <si>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</si>
  <si>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</si>
  <si>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</si>
  <si>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</si>
  <si>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</si>
  <si>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</si>
  <si>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</si>
  <si>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</si>
  <si>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</si>
  <si>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36,64</t>
  </si>
  <si>
    <t>20,11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</si>
  <si>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</si>
  <si>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</si>
  <si>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</si>
  <si>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</si>
  <si>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</si>
  <si>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</si>
  <si>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18,78</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</si>
  <si>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</si>
  <si>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</si>
  <si>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</si>
  <si>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</si>
  <si>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</si>
  <si>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</si>
  <si>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</si>
  <si>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</si>
  <si>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</si>
  <si>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</si>
  <si>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</si>
  <si>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</si>
  <si>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</si>
  <si>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</si>
  <si>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</si>
  <si>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</si>
  <si>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</si>
  <si>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</si>
  <si>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</si>
  <si>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</si>
  <si>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</si>
  <si>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</si>
  <si>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</si>
  <si>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</si>
  <si>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</si>
  <si>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</si>
  <si>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</si>
  <si>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</si>
  <si>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</si>
  <si>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</si>
  <si>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</si>
  <si>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APLICAÇÃO MASSA ACRÍLICA PARA MADEIRA, PARA PINTURA COM TINTA DE ACABAMENTO (PIGMENTADA). AF_01/2021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</si>
  <si>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</si>
  <si>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</si>
  <si>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</si>
  <si>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</si>
  <si>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</si>
  <si>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</si>
  <si>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</si>
  <si>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</si>
  <si>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</si>
  <si>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</si>
  <si>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</si>
  <si>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</si>
  <si>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</si>
  <si>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</si>
  <si>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</si>
  <si>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</si>
  <si>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</si>
  <si>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</si>
  <si>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</si>
  <si>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</si>
  <si>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</si>
  <si>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</si>
  <si>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31,27</t>
  </si>
  <si>
    <t>2,42</t>
  </si>
  <si>
    <t>44,92</t>
  </si>
  <si>
    <t>57,89</t>
  </si>
  <si>
    <t>102,44</t>
  </si>
  <si>
    <t>84,61</t>
  </si>
  <si>
    <t>271,90</t>
  </si>
  <si>
    <t>102,45</t>
  </si>
  <si>
    <t>119,24</t>
  </si>
  <si>
    <t>21,42</t>
  </si>
  <si>
    <t>47,94</t>
  </si>
  <si>
    <t>139,44</t>
  </si>
  <si>
    <t>180,81</t>
  </si>
  <si>
    <t>178,63</t>
  </si>
  <si>
    <t>17,85</t>
  </si>
  <si>
    <t>153,92</t>
  </si>
  <si>
    <t>145,10</t>
  </si>
  <si>
    <t>34,31</t>
  </si>
  <si>
    <t>46,85</t>
  </si>
  <si>
    <t>29,85</t>
  </si>
  <si>
    <t>56,00</t>
  </si>
  <si>
    <t>Placa de obra nas dimensões de 2.0 x 4.0 m, padrão DER</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</si>
  <si>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</si>
  <si>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</si>
  <si>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</si>
  <si>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</si>
  <si>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</si>
  <si>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</si>
  <si>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</si>
  <si>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</si>
  <si>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</si>
  <si>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</si>
  <si>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</si>
  <si>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</si>
  <si>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</si>
  <si>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</si>
  <si>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</si>
  <si>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</si>
  <si>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</si>
  <si>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</si>
  <si>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</si>
  <si>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</si>
  <si>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</si>
  <si>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</si>
  <si>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</si>
  <si>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</si>
  <si>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</si>
  <si>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</si>
  <si>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</si>
  <si>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</si>
  <si>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</si>
  <si>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</si>
  <si>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</si>
  <si>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</si>
  <si>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</si>
  <si>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</si>
  <si>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</si>
  <si>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</si>
  <si>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</si>
  <si>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</si>
  <si>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</si>
  <si>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</si>
  <si>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</si>
  <si>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</si>
  <si>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</si>
  <si>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</si>
  <si>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</si>
  <si>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</si>
  <si>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</si>
  <si>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</si>
  <si>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</si>
  <si>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</si>
  <si>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</si>
  <si>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</si>
  <si>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</si>
  <si>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</si>
  <si>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</si>
  <si>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</si>
  <si>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</si>
  <si>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</si>
  <si>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</si>
  <si>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</si>
  <si>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</si>
  <si>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</si>
  <si>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</si>
  <si>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</si>
  <si>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</si>
  <si>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</si>
  <si>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</si>
  <si>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</si>
  <si>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</si>
  <si>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</si>
  <si>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</si>
  <si>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</si>
  <si>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</si>
  <si>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</si>
  <si>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</si>
  <si>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</si>
  <si>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</si>
  <si>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</si>
  <si>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</si>
  <si>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</si>
  <si>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</si>
  <si>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</si>
  <si>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</si>
  <si>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</si>
  <si>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</si>
  <si>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</si>
  <si>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</si>
  <si>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</si>
  <si>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</si>
  <si>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</si>
  <si>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</si>
  <si>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</si>
  <si>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</si>
  <si>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</si>
  <si>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</si>
  <si>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</si>
  <si>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</si>
  <si>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</si>
  <si>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</si>
  <si>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</si>
  <si>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</si>
  <si>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</si>
  <si>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</si>
  <si>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</si>
  <si>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</si>
  <si>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</si>
  <si>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</si>
  <si>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</si>
  <si>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</si>
  <si>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</si>
  <si>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</si>
  <si>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</si>
  <si>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Bacia sifonada de louça branca sem abertura frontal p/ banheiro PNE, consumo 6 litros por fluxo, Vogue Plus Conforto - P.510.17, Ref. Deca ou equiv., incl. tubo de ligação inox c/ canopla, anel de vedação, paraf. e rejunte epoxi p/ vedação</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</si>
  <si>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</si>
  <si>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</si>
  <si>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</si>
  <si>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</si>
  <si>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</si>
  <si>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</si>
  <si>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</si>
  <si>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</si>
  <si>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</si>
  <si>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</si>
  <si>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</si>
  <si>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</si>
  <si>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</si>
  <si>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41,00</t>
  </si>
  <si>
    <t>PESO TUBOS HORIZONTAIS</t>
  </si>
  <si>
    <t>PESO ALAMBRADO</t>
  </si>
  <si>
    <t>PESO TUBOS VERTICAIS</t>
  </si>
  <si>
    <t>PESO POR M OU M²</t>
  </si>
  <si>
    <t>PESO EM KM</t>
  </si>
  <si>
    <t>PESO EM TONELADA</t>
  </si>
  <si>
    <r>
      <rPr>
        <b/>
        <sz val="7"/>
        <rFont val="Arial"/>
        <family val="2"/>
      </rPr>
      <t>Descrição do serviço</t>
    </r>
  </si>
  <si>
    <r>
      <rPr>
        <b/>
        <sz val="7"/>
        <rFont val="Arial"/>
        <family val="2"/>
      </rPr>
      <t>Unidade</t>
    </r>
  </si>
  <si>
    <r>
      <rPr>
        <b/>
        <sz val="7"/>
        <rFont val="Arial"/>
        <family val="2"/>
      </rPr>
      <t>Preço unitário</t>
    </r>
  </si>
  <si>
    <r>
      <rPr>
        <b/>
        <sz val="7"/>
        <rFont val="Arial"/>
        <family val="2"/>
      </rPr>
      <t>Transporte</t>
    </r>
  </si>
  <si>
    <t>Cód. Padrão</t>
  </si>
  <si>
    <t>CDER-R</t>
  </si>
  <si>
    <t>COMPOSIÇÕES DER RODOVIAS</t>
  </si>
  <si>
    <t>3,49</t>
  </si>
  <si>
    <t>16,66</t>
  </si>
  <si>
    <t>19,91</t>
  </si>
  <si>
    <t>307,50</t>
  </si>
  <si>
    <t>58,83</t>
  </si>
  <si>
    <t>88,72</t>
  </si>
  <si>
    <t>43,14</t>
  </si>
  <si>
    <t>349,93</t>
  </si>
  <si>
    <t>51,71</t>
  </si>
  <si>
    <t>243,00</t>
  </si>
  <si>
    <t>37,64</t>
  </si>
  <si>
    <t>70,68</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</si>
  <si>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</si>
  <si>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</si>
  <si>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</si>
  <si>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</si>
  <si>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</si>
  <si>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</si>
  <si>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</si>
  <si>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</si>
  <si>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</si>
  <si>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</si>
  <si>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</si>
  <si>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</si>
  <si>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</si>
  <si>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</si>
  <si>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</si>
  <si>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136,45</t>
  </si>
  <si>
    <t>12,25</t>
  </si>
  <si>
    <t>52,00</t>
  </si>
  <si>
    <t>23,55</t>
  </si>
  <si>
    <t>32,58</t>
  </si>
  <si>
    <t>55,12</t>
  </si>
  <si>
    <t>33,20</t>
  </si>
  <si>
    <t>114,96</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</si>
  <si>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</si>
  <si>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</si>
  <si>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</si>
  <si>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134,11</t>
  </si>
  <si>
    <t>61,11</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</si>
  <si>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</si>
  <si>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</si>
  <si>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</si>
  <si>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</si>
  <si>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</si>
  <si>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</si>
  <si>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</si>
  <si>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</si>
  <si>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</si>
  <si>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</si>
  <si>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</si>
  <si>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</si>
  <si>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</si>
  <si>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</si>
  <si>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</si>
  <si>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</si>
  <si>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</si>
  <si>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</si>
  <si>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</si>
  <si>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</si>
  <si>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</si>
  <si>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</si>
  <si>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</si>
  <si>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</si>
  <si>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128,37</t>
  </si>
  <si>
    <t>66,99</t>
  </si>
  <si>
    <t>82,03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</si>
  <si>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</si>
  <si>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</si>
  <si>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</si>
  <si>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</si>
  <si>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</si>
  <si>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</si>
  <si>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</si>
  <si>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</si>
  <si>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</si>
  <si>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</si>
  <si>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</si>
  <si>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</si>
  <si>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134,22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</si>
  <si>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</si>
  <si>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</si>
  <si>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</si>
  <si>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</si>
  <si>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</si>
  <si>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</si>
  <si>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16,93</t>
  </si>
  <si>
    <t>15,17</t>
  </si>
  <si>
    <t>9,78</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</si>
  <si>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</si>
  <si>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</si>
  <si>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</si>
  <si>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</si>
  <si>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</si>
  <si>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</si>
  <si>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</si>
  <si>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</si>
  <si>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</si>
  <si>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</si>
  <si>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</si>
  <si>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</si>
  <si>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</si>
  <si>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</si>
  <si>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</si>
  <si>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</si>
  <si>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</si>
  <si>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</si>
  <si>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</si>
  <si>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</si>
  <si>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</si>
  <si>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</si>
  <si>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</si>
  <si>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</si>
  <si>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</si>
  <si>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</si>
  <si>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</si>
  <si>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</si>
  <si>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24,54</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</si>
  <si>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</si>
  <si>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</si>
  <si>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</si>
  <si>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</si>
  <si>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</si>
  <si>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</si>
  <si>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</si>
  <si>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</si>
  <si>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12,00</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</si>
  <si>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</si>
  <si>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</si>
  <si>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</si>
  <si>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</si>
  <si>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</si>
  <si>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</si>
  <si>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</si>
  <si>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</si>
  <si>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</si>
  <si>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</si>
  <si>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</si>
  <si>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</si>
  <si>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</si>
  <si>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</si>
  <si>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</si>
  <si>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</si>
  <si>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69,34</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</si>
  <si>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</si>
  <si>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</si>
  <si>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</si>
  <si>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</si>
  <si>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</si>
  <si>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</si>
  <si>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</si>
  <si>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</si>
  <si>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</si>
  <si>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</si>
  <si>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</si>
  <si>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</si>
  <si>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</si>
  <si>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</si>
  <si>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</si>
  <si>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</si>
  <si>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</si>
  <si>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</si>
  <si>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</si>
  <si>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</si>
  <si>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</si>
  <si>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</si>
  <si>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</si>
  <si>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</si>
  <si>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</si>
  <si>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</si>
  <si>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</si>
  <si>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</si>
  <si>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</si>
  <si>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</si>
  <si>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</si>
  <si>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</si>
  <si>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</si>
  <si>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</si>
  <si>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</si>
  <si>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</si>
  <si>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</si>
  <si>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</si>
  <si>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</si>
  <si>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</si>
  <si>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</si>
  <si>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</si>
  <si>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</si>
  <si>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</si>
  <si>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</si>
  <si>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</si>
  <si>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</si>
  <si>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</si>
  <si>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</si>
  <si>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</si>
  <si>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</si>
  <si>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</si>
  <si>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</si>
  <si>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</si>
  <si>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25,50</t>
  </si>
  <si>
    <t>10,45</t>
  </si>
  <si>
    <t>244,71</t>
  </si>
  <si>
    <t>16,10</t>
  </si>
  <si>
    <t>143,06</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</si>
  <si>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</si>
  <si>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</si>
  <si>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</si>
  <si>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</si>
  <si>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</si>
  <si>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</si>
  <si>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</si>
  <si>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</si>
  <si>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</si>
  <si>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</si>
  <si>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</si>
  <si>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</si>
  <si>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</si>
  <si>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</si>
  <si>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</si>
  <si>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</si>
  <si>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</si>
  <si>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</si>
  <si>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</si>
  <si>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</si>
  <si>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671,64</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</si>
  <si>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</si>
  <si>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</si>
  <si>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</si>
  <si>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</si>
  <si>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</si>
  <si>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</si>
  <si>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</si>
  <si>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</si>
  <si>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</si>
  <si>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</si>
  <si>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</si>
  <si>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</si>
  <si>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</si>
  <si>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</si>
  <si>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</si>
  <si>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</si>
  <si>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</si>
  <si>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</si>
  <si>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</si>
  <si>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</si>
  <si>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</si>
  <si>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</si>
  <si>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</si>
  <si>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</si>
  <si>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</si>
  <si>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</si>
  <si>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</si>
  <si>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</si>
  <si>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</si>
  <si>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</si>
  <si>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</si>
  <si>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</si>
  <si>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</si>
  <si>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</si>
  <si>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</si>
  <si>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</si>
  <si>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</si>
  <si>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</si>
  <si>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</si>
  <si>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</si>
  <si>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</si>
  <si>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</si>
  <si>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</si>
  <si>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</si>
  <si>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</si>
  <si>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</si>
  <si>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</si>
  <si>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</si>
  <si>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</si>
  <si>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</si>
  <si>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</si>
  <si>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</si>
  <si>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</si>
  <si>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</si>
  <si>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</si>
  <si>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</si>
  <si>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</si>
  <si>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</si>
  <si>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</si>
  <si>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</si>
  <si>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61,74</t>
  </si>
  <si>
    <t>15,34</t>
  </si>
  <si>
    <t>2,97</t>
  </si>
  <si>
    <t>79,02</t>
  </si>
  <si>
    <t>100,20</t>
  </si>
  <si>
    <t>57,11</t>
  </si>
  <si>
    <t>260,75</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</si>
  <si>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</si>
  <si>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</si>
  <si>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</si>
  <si>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</si>
  <si>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</si>
  <si>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</si>
  <si>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</si>
  <si>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</si>
  <si>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</si>
  <si>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</si>
  <si>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</si>
  <si>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</si>
  <si>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</si>
  <si>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</si>
  <si>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</si>
  <si>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</si>
  <si>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</si>
  <si>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</si>
  <si>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</si>
  <si>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</si>
  <si>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</si>
  <si>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</si>
  <si>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</si>
  <si>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</si>
  <si>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</si>
  <si>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</si>
  <si>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</si>
  <si>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</si>
  <si>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17,77</t>
  </si>
  <si>
    <t>27,00</t>
  </si>
  <si>
    <t>88,20</t>
  </si>
  <si>
    <t>108,52</t>
  </si>
  <si>
    <t>16,74</t>
  </si>
  <si>
    <t>PAR DE TABELAS DE BASQUETE DE COMPENSADO NAVAL, COM AROS E REDES - FORNECIMENTO E INSTALAÇÃO. AF_03/2022</t>
  </si>
  <si>
    <t>11,13</t>
  </si>
  <si>
    <t>46,42</t>
  </si>
  <si>
    <t>193,55</t>
  </si>
  <si>
    <t>23,64</t>
  </si>
  <si>
    <t>28,34</t>
  </si>
  <si>
    <t>67,52</t>
  </si>
  <si>
    <t>148,31</t>
  </si>
  <si>
    <t>53,23</t>
  </si>
  <si>
    <t xml:space="preserve">KWH   </t>
  </si>
  <si>
    <t>144,05</t>
  </si>
  <si>
    <t>23,11</t>
  </si>
  <si>
    <t>64,65</t>
  </si>
  <si>
    <t>27,22</t>
  </si>
  <si>
    <t>25,99</t>
  </si>
  <si>
    <t>11,25</t>
  </si>
  <si>
    <t>105,10</t>
  </si>
  <si>
    <t>35,96</t>
  </si>
  <si>
    <t>87,70</t>
  </si>
  <si>
    <t>61,58</t>
  </si>
  <si>
    <t>30,24</t>
  </si>
  <si>
    <t>94,25</t>
  </si>
  <si>
    <t>261,90</t>
  </si>
  <si>
    <t>65,99</t>
  </si>
  <si>
    <t>25,83</t>
  </si>
  <si>
    <t>64,07</t>
  </si>
  <si>
    <t>78,77</t>
  </si>
  <si>
    <t>ENGENHEIRO JUNIOR</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</si>
  <si>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</si>
  <si>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</si>
  <si>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</si>
  <si>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</si>
  <si>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</si>
  <si>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</si>
  <si>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</si>
  <si>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PARAFUSO GALVANIZADO P/ TELHA (FIXAÇÃO EM MADEIRA), 5/16? X 110MM</t>
  </si>
  <si>
    <t>PARAFUSO CABEÇA QUADRADA MAQUINA GALVANIZADO A FOGO 16 X 100MM</t>
  </si>
  <si>
    <t>KIT M5 100 PECAS PORCA-GAIOLA C/ PARAF PHILIPS</t>
  </si>
  <si>
    <t>BARRA APOIO RETA INOX 90CM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</si>
  <si>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</si>
  <si>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</si>
  <si>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</si>
  <si>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</si>
  <si>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</si>
  <si>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</si>
  <si>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</si>
  <si>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VIDRO LISO INCOLOR ESP.4MM,COLOCADO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</si>
  <si>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</si>
  <si>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</si>
  <si>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</si>
  <si>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</si>
  <si>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</si>
  <si>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</si>
  <si>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</si>
  <si>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</si>
  <si>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</si>
  <si>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</si>
  <si>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</si>
  <si>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</si>
  <si>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</si>
  <si>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</si>
  <si>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</si>
  <si>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</si>
  <si>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</si>
  <si>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</si>
  <si>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DISPOSITIVO INTERRUPTOR DR BIPOLAR 40A - 30MA</t>
  </si>
  <si>
    <t>DISPOSITIVO INTERRUPTOR DR BIPOLAR 25A - 30MA</t>
  </si>
  <si>
    <t>DISPOSITIVO INTERRUPTOR DR BIPOLAR 80A - 30 MA</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</si>
  <si>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</si>
  <si>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</si>
  <si>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</si>
  <si>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</si>
  <si>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</si>
  <si>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</si>
  <si>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</si>
  <si>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</si>
  <si>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</si>
  <si>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</si>
  <si>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</si>
  <si>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</si>
  <si>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PARAFUSO CABEÇA QUADRADA MAQUINA GALVANIZADO A FOGO 16 X 300MM</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</si>
  <si>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</si>
  <si>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</si>
  <si>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</si>
  <si>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</si>
  <si>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</si>
  <si>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PARAFUSO CABEÇA QUADRADA MAQUINA GALVANIZADO A FOGO 16 X 200MM</t>
  </si>
  <si>
    <t>BANDEJA DESLIZANTE P/ RACK PADRAO 19" - 500MM</t>
  </si>
  <si>
    <t>GUIAS HORIZONTAIS FECHADO C/ TAMPA 1U P/ RACK</t>
  </si>
  <si>
    <t>GUIAS/ORGANIZADOR DE CABOS HORIZONTAIS FECHADO C/ TAMPA 2U P/ RACK</t>
  </si>
  <si>
    <t>PARAFUSO ALLEN CABEÇA ABAULADA M16 X 45MM</t>
  </si>
  <si>
    <t>PARAFUSO ALLEN CABEÇA ABAULADA M16 X 125MM</t>
  </si>
  <si>
    <t>PARAFUSO ALLEN CABEÇA ABAULADA M16 X 150MM</t>
  </si>
  <si>
    <t>ARRUELA QUADRADA 38 X 38 X 3MM, C/ FURO 18MM.</t>
  </si>
  <si>
    <t>FITA ISOLANTE AUTO FUSAO, C/10M</t>
  </si>
  <si>
    <t>PARAFUSO ALLEN CABEÇA ABAULADA M10 X 150MM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</si>
  <si>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</si>
  <si>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</si>
  <si>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</si>
  <si>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</si>
  <si>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</si>
  <si>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</si>
  <si>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</si>
  <si>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</si>
  <si>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</si>
  <si>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</si>
  <si>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</si>
  <si>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</si>
  <si>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</si>
  <si>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</si>
  <si>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</si>
  <si>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</si>
  <si>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</si>
  <si>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</si>
  <si>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</si>
  <si>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</si>
  <si>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</si>
  <si>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</si>
  <si>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</si>
  <si>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</si>
  <si>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</si>
  <si>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</si>
  <si>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</si>
  <si>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</si>
  <si>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</si>
  <si>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</si>
  <si>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</si>
  <si>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</si>
  <si>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</si>
  <si>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</si>
  <si>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</si>
  <si>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</si>
  <si>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</si>
  <si>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</si>
  <si>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</si>
  <si>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</si>
  <si>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</si>
  <si>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</si>
  <si>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</si>
  <si>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</si>
  <si>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</si>
  <si>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</si>
  <si>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</si>
  <si>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</si>
  <si>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</si>
  <si>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</si>
  <si>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</si>
  <si>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</si>
  <si>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</si>
  <si>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</si>
  <si>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</si>
  <si>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</si>
  <si>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</si>
  <si>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</si>
  <si>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</si>
  <si>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</si>
  <si>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</si>
  <si>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</si>
  <si>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</si>
  <si>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</si>
  <si>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</si>
  <si>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</si>
  <si>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</si>
  <si>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</si>
  <si>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</si>
  <si>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</si>
  <si>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</si>
  <si>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</si>
  <si>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</si>
  <si>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</si>
  <si>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</si>
  <si>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</si>
  <si>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</si>
  <si>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</si>
  <si>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</si>
  <si>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</si>
  <si>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</si>
  <si>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</si>
  <si>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</si>
  <si>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</si>
  <si>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</si>
  <si>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</si>
  <si>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</si>
  <si>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</si>
  <si>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</si>
  <si>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</si>
  <si>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</si>
  <si>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</si>
  <si>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</si>
  <si>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</si>
  <si>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121,45</t>
  </si>
  <si>
    <t xml:space="preserve">AD 04.05.0050 (/) </t>
  </si>
  <si>
    <t xml:space="preserve">Analise granulometrica sem sedimentacao.
(desonerado) </t>
  </si>
  <si>
    <t xml:space="preserve">un </t>
  </si>
  <si>
    <t>196,91</t>
  </si>
  <si>
    <t>AD 04.05.0053 (/)</t>
  </si>
  <si>
    <t>Analise granulometrica completa, em amostra de
solo, de acordo com a NBR7181 e NBR6457,
compreendendo as fases de peneiramento e
sedimentacao, quando constatada a presenca de
particulas finas em sua composicao.(desonerado)</t>
  </si>
  <si>
    <t>310,80</t>
  </si>
  <si>
    <t>AD 04.05.0100 (/)</t>
  </si>
  <si>
    <t>Ensaio de adensamento endometrico em amostra
de solo, envolvendo, no minimo, 10 estagios de
carga, inclusive um laco de descarregamento e
recarregamento, de acordo com as recomendacoes
estabelecidas na NBR12007.(desonerado)</t>
  </si>
  <si>
    <t>1.469,94</t>
  </si>
  <si>
    <t>AD 04.05.0150 (/)</t>
  </si>
  <si>
    <t>Ensaio de cizalhamento direto em solo, com, no
minimo, 3 niveis de tensao normal aplicada a
amostra e com apresentacao das curvas de tensao
cisalhante por deslocamento horizontal e
deslocamento vertical por deslocamento horizontal,
em mm, para cada um dos 3 niveis de tensao.
(desonerado)</t>
  </si>
  <si>
    <t>1.344,34</t>
  </si>
  <si>
    <t>AD 04.05.0200 (/)</t>
  </si>
  <si>
    <t>Ensaio de laboratorio, para determinacao da
Densidade Real dos graos de amostra de solo, de
acordo com as recomendacoes de preparo descritas
na NBR6457.(desonerado)</t>
  </si>
  <si>
    <t>163,92</t>
  </si>
  <si>
    <t>AD 04.05.0250 (/)</t>
  </si>
  <si>
    <t>Ensaio para determinacao, em laboratorio, do
Limite de Liquidez de amostra de solo fino, de
acordo com as recomendacoes da NBR7180 e da
NBR6457.(desonerado)</t>
  </si>
  <si>
    <t>119,21</t>
  </si>
  <si>
    <t>AD 04.05.0300 (/)</t>
  </si>
  <si>
    <t>Ensaio para determinacao, em laboratorio, do
Limite de Plasticidade de amostra de solo fino, de
acordo com as recomendacoes da NBR7180 e da
NBR6457.(desonerado)</t>
  </si>
  <si>
    <t xml:space="preserve">AD 04.05.0325 (/) </t>
  </si>
  <si>
    <t xml:space="preserve">Ensaio para determinacao de massa especifica
aparente "in situ" (DPTM-92/64).(desonerado) </t>
  </si>
  <si>
    <t>AD 04.05.0350 (/)</t>
  </si>
  <si>
    <t>Ensaio para determinacao, em laboratorio, do Peso
Especifico Aparente de amostra de solo, de acordo
com as recomendacoes da NBR6457.(desonerado)</t>
  </si>
  <si>
    <t>AD 04.05.0450 (/)</t>
  </si>
  <si>
    <t>Ensaio para determinacao do Indice de Suporte
California (CBR) - 3 pontos - obtido com energia
Proctor Normal, atraves de, no minimo, 5 corpos de
prova, conforme recomendacoes da NBR9895.
(desonerado)</t>
  </si>
  <si>
    <t>1.196,39</t>
  </si>
  <si>
    <t>AD 04.05.0500 (/)</t>
  </si>
  <si>
    <t>Ensaio para determinacao, no campo, da umidade
aparente do solo, atraves do Metodo "speedy".
(desonerado)</t>
  </si>
  <si>
    <t>41,51</t>
  </si>
  <si>
    <t xml:space="preserve">AD 04.05.0550 (/) </t>
  </si>
  <si>
    <t xml:space="preserve">Ensaio para determinacao da umidade natural de
amostras de solo, em laboratorio.(desonerado) </t>
  </si>
  <si>
    <t>AD 04.05.0600 (/)</t>
  </si>
  <si>
    <t>Extracao e acondicionamento de amostra
indeformada de solo, com pistao estacionario de
100mm e de acordo com as recomendacoes
estabelecidas na NBR9820.(desonerado)</t>
  </si>
  <si>
    <t xml:space="preserve">AD 04.05.0650 (B) </t>
  </si>
  <si>
    <t xml:space="preserve">Instalacao de medidor de nivel de agua, inclusive
transporte da equipe.(desonerado) </t>
  </si>
  <si>
    <t xml:space="preserve">m </t>
  </si>
  <si>
    <t>257,42</t>
  </si>
  <si>
    <t xml:space="preserve">AD 04.05.0700 (/) </t>
  </si>
  <si>
    <t xml:space="preserve">Sondagem manual com pa e picareta, por metro
linear ou fracao.(desonerado) </t>
  </si>
  <si>
    <t xml:space="preserve">AD 04.05.0703 (/) </t>
  </si>
  <si>
    <t xml:space="preserve">Sondagem manual com trado e cavadeira, por
metro linear ou fracao.(desonerado) </t>
  </si>
  <si>
    <t xml:space="preserve">AD 04.05.0706 (A) </t>
  </si>
  <si>
    <t xml:space="preserve">Sondagem de reconhecimento, a trado manual, com
diametro de 100mm.(desonerado) </t>
  </si>
  <si>
    <t>109,93</t>
  </si>
  <si>
    <t>AD 04.10.0050 (/)</t>
  </si>
  <si>
    <t>Sondagem rotativa vertical, em rocha alterada, com
coroa de Widia ou similar, diametro B (60mm),
inclusive deslocamento e posicionamento em cada
furo.(desonerado)</t>
  </si>
  <si>
    <t>252,58</t>
  </si>
  <si>
    <t xml:space="preserve">AD 04.10.0100 (/) </t>
  </si>
  <si>
    <t>Sondagem rotativa vertical, em rocha alterada, com
coroa de Widia ou similar, diametro N (75mm),</t>
  </si>
  <si>
    <t>294,74</t>
  </si>
  <si>
    <t>07/06/2022 11:43 CATÁLOGO DE ITENS DE SERVIÇO - SCO</t>
  </si>
  <si>
    <t>www2.rio.rj.gov.br/sco/catalogo.cfm 2/55</t>
  </si>
  <si>
    <t>inclusive deslocamento e posicionamento em cada
furo.(desonerado)</t>
  </si>
  <si>
    <t>AD 04.10.0150 (/)</t>
  </si>
  <si>
    <t>Sondagem rotativa vertical, em solo, com coroa de
Widia ou similar, diametro B (60mm), inclusive
deslocamento e posicionamento em cada furo.
(desonerado)</t>
  </si>
  <si>
    <t>Copyright © 2006 Secretaria Municipal de Infraestrutura</t>
  </si>
  <si>
    <t>Rua Afonso Cavalcanti, 455, 9º andar, Cidade Nova</t>
  </si>
  <si>
    <t>Telefone: 2976-1669</t>
  </si>
  <si>
    <t>www2.rio.rj.gov.br/sco/catalogo.cfm 3/55</t>
  </si>
  <si>
    <t>O</t>
  </si>
  <si>
    <t>--</t>
  </si>
  <si>
    <t>Catálogo de Itens de Serviços SCO</t>
  </si>
  <si>
    <t>Selecionado em 07/06/2022 11:43 hs</t>
  </si>
  <si>
    <t>Mês/Ano de Referência:05/2022</t>
  </si>
  <si>
    <t xml:space="preserve">Item de Serviço </t>
  </si>
  <si>
    <t xml:space="preserve">Descrição </t>
  </si>
  <si>
    <t>Und. de
Medida</t>
  </si>
  <si>
    <t>Custo
R$</t>
  </si>
  <si>
    <t>AD 04.10.0200 (/)</t>
  </si>
  <si>
    <t>Sondagem rotativa vertical, em solo, com coroa de
Widia ou similar, diametro N (75mm), inclusive
deslocamento e posicionamento em cada furo.
(desonerado)</t>
  </si>
  <si>
    <t>155,58</t>
  </si>
  <si>
    <t>AD 04.15.0050 (/)</t>
  </si>
  <si>
    <t>Sondagem rotativa com Coroa de diamante, em
rocha sa, diametro HW, inclinada (qualquer
inclinacao diferente da vertical), inclusive
deslocamento dentro do canteiro e instalacao da
sonda no furo.(desonerado)</t>
  </si>
  <si>
    <t>976,91</t>
  </si>
  <si>
    <t>AD 04.15.0100 (/)</t>
  </si>
  <si>
    <t>Sondagem rotativa com Coroa de diamante, em
rocha sa, diametro NW, inclinada (qualquer
inclinacao diferente da vertical), inclusive
deslocamento dentro do canteiro e instalacao da
sonda no furo.(desonerado)</t>
  </si>
  <si>
    <t>813,17</t>
  </si>
  <si>
    <t>AD 04.15.0150 (/)</t>
  </si>
  <si>
    <t>Sondagem rotativa vertical, em rocha alterada, com
coroa de diamante, diametro B (60mm), inclusive
deslocamento e posicionamento em cada furo.
(desonerado)</t>
  </si>
  <si>
    <t>650,65</t>
  </si>
  <si>
    <t>AD 04.15.0200 (/)</t>
  </si>
  <si>
    <t>Sondagem rotativa vertical, em rocha alterada, com
coroa de diamante, diametro H (99mm), inclusive
deslocamento e posicionamento em cada furo.
(desonerado)</t>
  </si>
  <si>
    <t>737,55</t>
  </si>
  <si>
    <t>AD 04.15.0250 (/)</t>
  </si>
  <si>
    <t>Sondagem rotativa vertical, em rocha sa, com coroa
de diamante, diametro B (60mm), inclusive
deslocamento e posicionamento em cada furo.
(desonerado)</t>
  </si>
  <si>
    <t>653,61</t>
  </si>
  <si>
    <t>AD 04.15.0300 (/)</t>
  </si>
  <si>
    <t>Sondagem rotativa vertical, em rocha sa, com coroa
de diamante, diametro N (75mm), inclusive
deslocamento e posicionamento em cada furo.
(desonerado)</t>
  </si>
  <si>
    <t>712,61</t>
  </si>
  <si>
    <t>AD 04.15.0400 (/)</t>
  </si>
  <si>
    <t>Sondagem rotativa vertical, em rocha sa, com coroa
de diamante, diametro H (99mm), inclusive
deslocamento e posicionamento em cada furo.
(desonerado)</t>
  </si>
  <si>
    <t>855,99</t>
  </si>
  <si>
    <t>AD 04.20.0050 (/)</t>
  </si>
  <si>
    <t>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
(desonerado)</t>
  </si>
  <si>
    <t>85,00</t>
  </si>
  <si>
    <t xml:space="preserve">AD 05.05.0050 (/) </t>
  </si>
  <si>
    <t xml:space="preserve">Analise granulometrica sem sedimentacao. </t>
  </si>
  <si>
    <t>221,70</t>
  </si>
  <si>
    <t>Analise granulometrica completa, em amostra de
solo, de acordo com a NBR7181 e NBR6457,
compreendendo as fases de peneiramento e
sedimentacao, quando constatada a presenca de
particulas finas em sua composicao.</t>
  </si>
  <si>
    <t>Ensaio de adensamento endometrico em amostra
de solo, envolvendo, no minimo, 10 estagios de
carga, inclusive um laco de descarregamento e
recarregamento, de acordo com as recomendacoes
estabelecidas na NBR12007.</t>
  </si>
  <si>
    <t>1.654,99</t>
  </si>
  <si>
    <t>Ensaio de cizalhamento direto em solo, com, no
minimo, 3 niveis de tensao normal aplicada a
amostra e com apresentacao das curvas de tensao
cisalhante por deslocamento horizontal e
deslocamento vertical por deslocamento horizontal,
em mm, para cada um dos 3 niveis de tensao.</t>
  </si>
  <si>
    <t>1.513,58</t>
  </si>
  <si>
    <t>Ensaio de laboratorio, para determinacao da
Densidade Real dos graos de amostra de solo, de
acordo com as recomendacoes de preparo descritas
na NBR6457.</t>
  </si>
  <si>
    <t>184,55</t>
  </si>
  <si>
    <t>Ensaio para determinacao, em laboratorio, do
Limite de Liquidez de amostra de solo fino, de
acordo com as recomendacoes da NBR7180 e da
NBR6457.</t>
  </si>
  <si>
    <t xml:space="preserve">AD 05.05.0300 (/) </t>
  </si>
  <si>
    <t>Ensaio para determinacao, em laboratorio, do
Limite de Plasticidade de amostra de solo fino, de</t>
  </si>
  <si>
    <t>www2.rio.rj.gov.br/sco/catalogo.cfm 4/55</t>
  </si>
  <si>
    <t>acordo com as recomendacoes da NBR7180 e da
NBR6457.</t>
  </si>
  <si>
    <t xml:space="preserve">AD 05.05.0325 (/) </t>
  </si>
  <si>
    <t xml:space="preserve">Ensaio para determinacao de massa especifica
aparente "in situ" (DPTM-92/64). </t>
  </si>
  <si>
    <t>74,30</t>
  </si>
  <si>
    <t>Ensaio para determinacao, em laboratorio, do Peso
Especifico Aparente de amostra de solo, de acordo
com as recomendacoes da NBR6457.</t>
  </si>
  <si>
    <t>Ensaio para determinacao do Indice de Suporte
California (CBR) - 3 pontos - obtido com energia
Proctor Normal, atraves de, no minimo, 5 corpos de
prova, conforme recomendacoes da NBR9895.</t>
  </si>
  <si>
    <t>1.347,00</t>
  </si>
  <si>
    <t>www2.rio.rj.gov.br/sco/catalogo.cfm 5/55</t>
  </si>
  <si>
    <t xml:space="preserve">AD 05.05.0500 (/) </t>
  </si>
  <si>
    <t xml:space="preserve">Ensaio para determinacao, no campo, da umidade
aparente do solo, atraves do Metodo "speedy". </t>
  </si>
  <si>
    <t xml:space="preserve">AD 05.05.0550 (/) </t>
  </si>
  <si>
    <t xml:space="preserve">Ensaio para determinacao da umidade natural de
amostras de solo, em laboratorio. </t>
  </si>
  <si>
    <t>69,51</t>
  </si>
  <si>
    <t>Extracao e acondicionamento de amostra
indeformada de solo, com pistao estacionario de
100mm e de acordo com as recomendacoes
estabelecidas na NBR9820.</t>
  </si>
  <si>
    <t xml:space="preserve">AD 05.05.0650 (B) </t>
  </si>
  <si>
    <t xml:space="preserve">Instalacao de medidor de nivel de agua, inclusive
transporte da equipe. </t>
  </si>
  <si>
    <t>266,74</t>
  </si>
  <si>
    <t xml:space="preserve">AD 05.05.0700 (/) </t>
  </si>
  <si>
    <t xml:space="preserve">Sondagem manual com pa e picareta, por metro
linear ou fracao. </t>
  </si>
  <si>
    <t xml:space="preserve">AD 05.05.0703 (/) </t>
  </si>
  <si>
    <t xml:space="preserve">Sondagem manual com trado e cavadeira, por
metro linear ou fracao. </t>
  </si>
  <si>
    <t>156,99</t>
  </si>
  <si>
    <t xml:space="preserve">AD 05.05.0706 (A) </t>
  </si>
  <si>
    <t xml:space="preserve">Sondagem de reconhecimento, a trado manual, com
diametro de 100mm. </t>
  </si>
  <si>
    <t>Sondagem rotativa vertical, em rocha alterada, com
coroa de Widia ou similar, diametro B (60mm),
inclusive deslocamento e posicionamento em cada
furo.</t>
  </si>
  <si>
    <t>269,88</t>
  </si>
  <si>
    <t>Sondagem rotativa vertical, em rocha alterada, com
coroa de Widia ou similar, diametro N (75mm),
inclusive deslocamento e posicionamento em cada
furo.</t>
  </si>
  <si>
    <t>314,95</t>
  </si>
  <si>
    <t>Sondagem rotativa vertical, em solo, com coroa de
Widia ou similar, diametro B (60mm), inclusive
deslocamento e posicionamento em cada furo.</t>
  </si>
  <si>
    <t>Sondagem rotativa vertical, em solo, com coroa de
Widia ou similar, diametro N (75mm), inclusive
deslocamento e posicionamento em cada furo.</t>
  </si>
  <si>
    <t>166,24</t>
  </si>
  <si>
    <t>Sondagem rotativa com Coroa de diamante, em
rocha sa, diametro HW, inclinada (qualquer
inclinacao diferente da vertical), inclusive
deslocamento dentro do canteiro e instalacao da
sonda no furo.</t>
  </si>
  <si>
    <t>1.043,74</t>
  </si>
  <si>
    <t>Sondagem rotativa com Coroa de diamante, em
rocha sa, diametro NW, inclinada (qualquer
inclinacao diferente da vertical), inclusive
deslocamento dentro do canteiro e instalacao da
sonda no furo.</t>
  </si>
  <si>
    <t>867,86</t>
  </si>
  <si>
    <t>Sondagem rotativa vertical, em rocha alterada, com
coroa de diamante, diametro B (60mm), inclusive
deslocamento e posicionamento em cada furo.</t>
  </si>
  <si>
    <t>696,55</t>
  </si>
  <si>
    <t>Sondagem rotativa vertical, em rocha alterada, com
coroa de diamante, diametro H (99mm), inclusive
deslocamento e posicionamento em cada furo.</t>
  </si>
  <si>
    <t>786,00</t>
  </si>
  <si>
    <t>Sondagem rotativa vertical, em rocha sa, com coroa
de diamante, diametro B (60mm), inclusive
deslocamento e posicionamento em cada furo.</t>
  </si>
  <si>
    <t>698,45</t>
  </si>
  <si>
    <t>Sondagem rotativa vertical, em rocha sa, com coroa
de diamante, diametro N (75mm), inclusive
deslocamento e posicionamento em cada furo.</t>
  </si>
  <si>
    <t>760,17</t>
  </si>
  <si>
    <t>Sondagem rotativa vertical, em rocha sa, com coroa
de diamante, diametro H (99mm), inclusive
deslocamento e posicionamento em cada furo.</t>
  </si>
  <si>
    <t>914,12</t>
  </si>
  <si>
    <t>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t>
  </si>
  <si>
    <t>AD 09.05.0050 (/)</t>
  </si>
  <si>
    <t>Marcacao de obra, sem instrumento topografico,
considerada a projecao horizontal da area
envolvente.(desonerado)</t>
  </si>
  <si>
    <t xml:space="preserve">m2 </t>
  </si>
  <si>
    <t xml:space="preserve">AD 09.10.0100 (/) </t>
  </si>
  <si>
    <t>Locacao de obra com aparelho topografico, sobre
cerca de marcacao, inclusive construcao desta e sua</t>
  </si>
  <si>
    <t>www2.rio.rj.gov.br/sco/catalogo.cfm 6/55</t>
  </si>
  <si>
    <t>pre-locacao e o fornecimento do material e tendo,
por medicao, o perimetro a construir.(desonerado)</t>
  </si>
  <si>
    <t>Marcacao de obra, sem instrumento topografico,
considerada a projecao horizontal da area
envolvente.</t>
  </si>
  <si>
    <t>www2.rio.rj.gov.br/sco/catalogo.cfm 7/55</t>
  </si>
  <si>
    <t>Locacao de obra com aparelho topografico, sobre
cerca de marcacao, inclusive construcao desta e sua
pre-locacao e o fornecimento do material e tendo,
por medicao, o perimetro a construir.</t>
  </si>
  <si>
    <t>AD 14.05.0050 (/)</t>
  </si>
  <si>
    <t>Deslocamento, entre furos, de equipamento de
sondagem a percurssao, incluindo desmontagem e
remontagem.(desonerado)</t>
  </si>
  <si>
    <t>282,23</t>
  </si>
  <si>
    <t>AD 14.10.0050 (/)</t>
  </si>
  <si>
    <t>Carga e descarga de equipamentos pesados em
carretas, exclusive o custo horario do equipamento,
durante a operacao.(desonerado)</t>
  </si>
  <si>
    <t xml:space="preserve">t </t>
  </si>
  <si>
    <t>41,02</t>
  </si>
  <si>
    <t>AD 14.10.0100 (A)</t>
  </si>
  <si>
    <t>Transporte de andaime suspenso, tipo leve, para
pintura, inclusive ida e volta do caminhao, carga e
descarga (considerar o minimo de 40unxKm, para
calculo deste transporte).(desonerado)</t>
  </si>
  <si>
    <t xml:space="preserve">un.Km </t>
  </si>
  <si>
    <t>2,75</t>
  </si>
  <si>
    <t>AD 14.10.0150 (A)</t>
  </si>
  <si>
    <t>Transporte de andaime suspenso, tipo pesado, para
revestimento, inclusive ida e volta do caminhao,
carga e descarga (considerar o minimo de
200unxKm, para calculo deste transporte).
(desonerado)</t>
  </si>
  <si>
    <t>AD 14.10.0200 (/)</t>
  </si>
  <si>
    <t>Transporte de andaime tubular, considerando-se a
area de projecao vertical do andaime, inclusive ida
e volta do caminhao, carga e descarga (considerar
o minimo de 315m2xKm, para calculo deste
transporte).(desonerado)</t>
  </si>
  <si>
    <t xml:space="preserve">m2.Km </t>
  </si>
  <si>
    <t>AD 14.10.0250 (/)</t>
  </si>
  <si>
    <t>Transporte de elevador de obras constituido por
cabine aberta, com plataforma, guinchos e cabos de
16m de altura.(desonerado)</t>
  </si>
  <si>
    <t>163,87</t>
  </si>
  <si>
    <t>AD 14.10.0300 (/)</t>
  </si>
  <si>
    <t>Transporte de equipamentos pesados em carretas,
exclusive a carga e descarga e o custo horario dos
equipamentos transportados.(desonerado)</t>
  </si>
  <si>
    <t xml:space="preserve">t.Km </t>
  </si>
  <si>
    <t>AD 14.10.0350 (A)</t>
  </si>
  <si>
    <t>Transporte maritimo de carga de qualquer
natureza, exclusive despesas de carga e descarga,
no trajeto da Ilha do Governador ate a Ilha de
Paqueta ou vice-versa, em embarcacao apropriada
(considerar apenas a viagem com a carga).
(desonerado)</t>
  </si>
  <si>
    <t>73,19</t>
  </si>
  <si>
    <t>AD 14.15.0050 (C)</t>
  </si>
  <si>
    <t>Caminhoneta de servico, com cabine e cacamba,
com motor bicombustivel, cabine simples, com ar
condicionado e direcao hidraulica, capacidade de
carga minima de 650Kg, tracao 4 x 2, com
motorista, material de operacao e material de
manutencao. Custo horario produtivo.(desonerado)</t>
  </si>
  <si>
    <t xml:space="preserve">h </t>
  </si>
  <si>
    <t>96,71</t>
  </si>
  <si>
    <t>AD 14.15.0100 (B)</t>
  </si>
  <si>
    <t>Caminhoneta de servico, com cabine e cacamba,
com motor bicombustivel, cabine simples, com ar
condicionado e direcao hidraulica, capacidade de
carga minima de 650Kg, tracao 4 x 2, com
motorista e material de operacao. Custo horario
improdutivo (motor funcionando).(desonerado)</t>
  </si>
  <si>
    <t>54,69</t>
  </si>
  <si>
    <t>AD 14.15.0150 (B)</t>
  </si>
  <si>
    <t>Caminhoneta de servico, com cabine e cacamba,
com motor bicombustivel, cabine simples, com ar
condicionado e direcao hidraulica, capacidade de
carga minima de 650Kg, tracao 4 x 2, com
motorista. Custo horario improdutivo (motor
desligado).(desonerado)</t>
  </si>
  <si>
    <t>AD 14.15.0200 (A)</t>
  </si>
  <si>
    <t>Caminhoneta de servico, capacidade minima para
13 passageiros ou 1650Kg, com motorista, material
de operacao e material de manutencao, com as
seguintes especificacoes minimas: motor a gasolina
de 123CV, modelo basico. Custo horario diurno
(entre 05:00h e 22:00h).(desonerado)</t>
  </si>
  <si>
    <t>58,05</t>
  </si>
  <si>
    <t>AD 14.15.0250 (B)</t>
  </si>
  <si>
    <t>Caminhoneta de Servico, capacidade de 13
passageiros ou 1650Kg, com motorista, material de
operacao e material de manutencao, com as
seguintes especificacoes minimas: motor a gasolina
de 123CV, modelo basico. Custo horario produtivo.
(desonerado)</t>
  </si>
  <si>
    <t>115,91</t>
  </si>
  <si>
    <t xml:space="preserve">AD 14.15.0300 (A) </t>
  </si>
  <si>
    <t>Caminhoneta de Servico, capacidade de 13
passageiros ou 1650Kg, com motorista e material
de operacao, com as seguintes especificacoes</t>
  </si>
  <si>
    <t>79,37</t>
  </si>
  <si>
    <t>www2.rio.rj.gov.br/sco/catalogo.cfm 8/55</t>
  </si>
  <si>
    <t>minimas: motor a gasolina de 123CV. Custo horario
improdutivo (motor funcionando).(desonerado)</t>
  </si>
  <si>
    <t>AD 14.15.0350 (A)</t>
  </si>
  <si>
    <t>Caminhoneta de Servico, capacidade de 13
passageiros ou 1650Kg, com motorista, com as
seguintes especificacoes minimas: motor a gasolina
de 123CV. Custo horario improdutivo (motor
desligado).(desonerado)</t>
  </si>
  <si>
    <t>AD 14.15.0401 (B)</t>
  </si>
  <si>
    <t>Caminhoneta de Servico, capacidade de 7
passageiros ou 600 Kg, com motorista, material de
operacao e material de manutencao, com as
seguintes especificacoes minimas: a gasolina de
83CV, autonomia de 3000 Km/mes. Custo mensal.
(desonerado)</t>
  </si>
  <si>
    <t xml:space="preserve">un.mes </t>
  </si>
  <si>
    <t>6.214,07</t>
  </si>
  <si>
    <t>AD 14.15.0403 (B)</t>
  </si>
  <si>
    <t>Caminhoneta de Servico (kilometragem adicional),
capacidade para 13 passageiros ou 1650 Kg, com
motorista, material de operacao e material de
manutencao, com as seguintes especificacoes
minimas: motor a gasolina de 123CV. Custo do
quilometro adicional.(desonerado)</t>
  </si>
  <si>
    <t xml:space="preserve">Km </t>
  </si>
  <si>
    <t>www2.rio.rj.gov.br/sco/catalogo.cfm 9/55</t>
  </si>
  <si>
    <t>AD 14.15.0550 (A)</t>
  </si>
  <si>
    <t>Carreta para transporte pesado, com capacidade de
carga util de 60/80t, com motorista operador,
material de operacao e material de manutencao,
com as seguintes especificacoes minimas: motor
diesel de 330CV, chassis extensivel ate 21m e semi
reboque de 4 eixos. Custo horario produtivo.
(desonerado)</t>
  </si>
  <si>
    <t>484,84</t>
  </si>
  <si>
    <t>AD 14.15.0600 (A)</t>
  </si>
  <si>
    <t>Carreta para transporte pesado, com capacidade de
carga util de 60/80t, com motorista operador e
material de operacao, com as seguintes
especificacoes minimas: motor diesel de 330CV,
chassis extensivel ate 21m e semi-reboque de 4
eixos. Custo horario improdutivo (motor
funcionando).(desonerado)</t>
  </si>
  <si>
    <t>197,23</t>
  </si>
  <si>
    <t>AD 14.15.0650 (A)</t>
  </si>
  <si>
    <t>Carreta para transporte pesado, com capacidade de
carga util de 60/80t, com motorista operador, com
as seguintes especificacoes minimas: motor diesel
de 330CV, chassis extensivel ate 21m e semi
reboque de 4 eixos. Custo horario improdutivo
(motor desligado).(desonerado)</t>
  </si>
  <si>
    <t>157,44</t>
  </si>
  <si>
    <t>AD 14.15.0700 (A)</t>
  </si>
  <si>
    <t>Carreta para transporte pesado, com capacidade de
carga util de 30t, com motorista operador, material
de operacao e material de manutencao, com as
seguintes especificacoes minimas: motor diesel de
330CV, chassis extensivel ate 21m e semi-reboque
de 3 eixos. Custo horario produtivo.(desonerado)</t>
  </si>
  <si>
    <t>371,27</t>
  </si>
  <si>
    <t>AD 14.15.0703 (/)</t>
  </si>
  <si>
    <t>Carreta para transporte pesado, com capacidade de
carga util de 30t, com motorista operador e
material de operacao, com as seguintes
especificacoes minimas: motor diesel de 330CV,
chassis extensivel ate 21m e semi-reboque de 3
eixos. Custo horario improdutivo (motor
funcionando).(desonerado)</t>
  </si>
  <si>
    <t>176,27</t>
  </si>
  <si>
    <t>AD 14.15.0706 (/)</t>
  </si>
  <si>
    <t>Carreta para transporte pesado, com capacidade de
carga util de 30t, com motorista, com as seguintes
especificacoes minimas: motor diesel de 330CV,
chassis extensivel ate 21m e semi-reboque de 3
eixos. Custo horario improdutivo (motor desligado).
(desonerado)</t>
  </si>
  <si>
    <t>AD 14.15.0750 (B)</t>
  </si>
  <si>
    <t>Veiculo de servico, motor 1.0, com ar condicionado,
direcao hidraulica, radio, inclusive combustivel,
seguro, lubrificacao, manutencao, licenciamento,
quilometragem livre, sem motorista. Custo mensal.
(desonerado)</t>
  </si>
  <si>
    <t>6.366,59</t>
  </si>
  <si>
    <t>AD 14.15.0770 (A)</t>
  </si>
  <si>
    <t>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
(desonerado)</t>
  </si>
  <si>
    <t>5.449,29</t>
  </si>
  <si>
    <t>AD 14.15.0800 (A)</t>
  </si>
  <si>
    <t>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mensal.(desonerado)</t>
  </si>
  <si>
    <t>6.890,56</t>
  </si>
  <si>
    <t>Deslocamento, entre furos, de equipamento de
sondagem a percurssao, incluindo desmontagem e
remontagem.</t>
  </si>
  <si>
    <t>308,10</t>
  </si>
  <si>
    <t>Carga e descarga de equipamentos pesados em
carretas, exclusive o custo horario do equipamento,
durante a operacao.</t>
  </si>
  <si>
    <t xml:space="preserve">AD 15.10.0100 (A) </t>
  </si>
  <si>
    <t>Transporte de andaime suspenso, tipo leve, para
pintura, inclusive ida e volta do caminhao, carga e</t>
  </si>
  <si>
    <t>www2.rio.rj.gov.br/sco/catalogo.cfm 10/55</t>
  </si>
  <si>
    <t>descarga (considerar o minimo de 40unxKm, para
calculo deste transporte).</t>
  </si>
  <si>
    <t>Transporte de andaime suspenso, tipo pesado, para
revestimento, inclusive ida e volta do caminhao,
carga e descarga (considerar o minimo de
200unxKm, para calculo deste transporte).</t>
  </si>
  <si>
    <t>Transporte de andaime tubular, considerando-se a
area de projecao vertical do andaime, inclusive ida
e volta do caminhao, carga e descarga (considerar
o minimo de 315m2xKm, para calculo deste
transporte).</t>
  </si>
  <si>
    <t>Transporte de elevador de obras constituido por
cabine aberta, com plataforma, guinchos e cabos de
16m de altura.</t>
  </si>
  <si>
    <t>177,32</t>
  </si>
  <si>
    <t>Transporte de equipamentos pesados em carretas,
exclusive a carga e descarga e o custo horario dos
equipamentos transportados.</t>
  </si>
  <si>
    <t>www2.rio.rj.gov.br/sco/catalogo.cfm 11/55</t>
  </si>
  <si>
    <t>Transporte maritimo de carga de qualquer
natureza, exclusive despesas de carga e descarga,
no trajeto da Ilha do Governador ate a Ilha de
Paqueta ou vice-versa, em embarcacao apropriada
(considerar apenas a viagem com a carga).</t>
  </si>
  <si>
    <t>Caminhoneta de servico, com cabine e cacamba,
com motor bicombustivel, cabine simples, com ar
condicionado e direcao hidraulica, capacidade de
carga minima de 650Kg, tracao 4 x 2, com
motorista, material de operacao e material de
manutencao. Custo horario produtivo.</t>
  </si>
  <si>
    <t>98,02</t>
  </si>
  <si>
    <t>Caminhoneta de servico, com cabine e cacamba,
com motor bicombustivel, cabine simples, com ar
condicionado e direcao hidraulica, capacidade de
carga minima de 650Kg, tracao 4 x 2, com
motorista e material de operacao. Custo horario
improdutivo (motor funcionando).</t>
  </si>
  <si>
    <t>Caminhoneta de servico, com cabine e cacamba,
com motor bicombustivel, cabine simples, com ar
condicionado e direcao hidraulica, capacidade de
carga minima de 650Kg, tracao 4 x 2, com
motorista. Custo horario improdutivo (motor
desligado).</t>
  </si>
  <si>
    <t>Caminhoneta de servico, capacidade para 13
passageiros ou 1650Kg, com motorista, material de
operacao e material de manutencao, com as
seguintes especificacoes minimas: motor a gasolina
de 123CV, modelo basico. Custo horario diurno
(entre 05:00h e 22:00h).</t>
  </si>
  <si>
    <t>56,72</t>
  </si>
  <si>
    <t>Caminhoneta de Servico, capacidade para 13
passageiros ou 1650Kg, com motorista, material de
operacao e material de manutencao, com as
seguintes especificacoes minimas: motor a gasolina
de 123CV. Custo horario produtivo.</t>
  </si>
  <si>
    <t>172,23</t>
  </si>
  <si>
    <t>Caminhoneta de Servico, capacidade para 13
passageiros ou 1650Kg, com motorista e material
de operacao, com as seguintes especificacoes
minimas: motor a gasolina de 123CV. Custo horario
improdutivo (motor funcionando).</t>
  </si>
  <si>
    <t>Caminhoneta de Servico, capacidade para 13
passageiros ou 1650Kg, com motorista, com as
seguintes especificacoes minimas: motor a gasolina
de 123CV. Custo horario improdutivo (motor
desligado).</t>
  </si>
  <si>
    <t>Caminhoneta de Servico, capacidade de 7
passageiros ou 600 Kg, com motorista, material de
operacao e material de manutencao, com as
seguintes especificacoes minimas: a gasolina de
83CV, autonomia de 3000 Km/mes. Custo mensal.</t>
  </si>
  <si>
    <t>6.444,63</t>
  </si>
  <si>
    <t>AD 15.15.0403 (B)</t>
  </si>
  <si>
    <t>Caminhoneta de Servico (kilometragem adicional),
capacidade para 13 passageiros ou 1650 Kg, com
motorista, material de operacao e material de
manutencao, com as seguintes especificacoes
minimas: motor a gasolina de 123CV. Custo do
quilometro adicional.</t>
  </si>
  <si>
    <t>Carreta para transporte pesado, com capacidade de
carga util de 60/80t, com motorista operador,
material de operacao e material de manutencao,
com as seguintes especificacoes minimas: motor
diesel de 330CV, chassis extensivel ate 21m e semi
reboque de 4 eixos. Custo horario produtivo.</t>
  </si>
  <si>
    <t>487,23</t>
  </si>
  <si>
    <t>Carreta para transporte pesado, com capacidade de
carga util de 60/80t, com motorista operador e
material de operacao, com as seguintes
especificacoes minimas: motor diesel de 330CV,
chassis extensivel ate 21m e semi-reboque de 4
eixos. Custo horario improdutivo (motor
funcionando).</t>
  </si>
  <si>
    <t>199,62</t>
  </si>
  <si>
    <t xml:space="preserve">AD 15.15.0650 (A) </t>
  </si>
  <si>
    <t>Carreta para transporte pesado, com capacidade de
carga util de 60/80t, com motorista operador, com
as seguintes especificacoes minimas: motor diesel</t>
  </si>
  <si>
    <t>159,83</t>
  </si>
  <si>
    <t>www2.rio.rj.gov.br/sco/catalogo.cfm 12/55</t>
  </si>
  <si>
    <t>de 330CV, chassis extensivel ate 21m e semi
reboque de 4 eixos. Custo horario improdutivo
(motor desligado).</t>
  </si>
  <si>
    <t>Carreta para transporte pesado, com capacidade de
carga util de 30t, com motorista operador, material
de operacao e material de manutencao, com as
seguintes especificacoes minimas: motor diesel de
330CV, chassis extensivel ate 21m e semi-reboque
de 3 eixos. Custo horario produtivo.</t>
  </si>
  <si>
    <t>373,66</t>
  </si>
  <si>
    <t>Carreta para transporte pesado, com capacidade de
carga util de 30t, com motorista operador e
material de operacao, com as seguintes
especificacoes minimas: motor diesel de 330CV,
chassis extensivel ate 21m e semi-reboque de 3
eixos. Custo horario improdutivo (motor
funcionando).</t>
  </si>
  <si>
    <t>178,66</t>
  </si>
  <si>
    <t>www2.rio.rj.gov.br/sco/catalogo.cfm 13/55</t>
  </si>
  <si>
    <t>Carreta para transporte pesado, com capacidade de
carga util de 30t, com motorista, com as seguintes
especificacoes minimas: motor diesel de 330CV,
chassis extensivel ate 21m e semi-reboque de 3
eixos. Custo horario improdutivo (motor desligado).</t>
  </si>
  <si>
    <t>81,16</t>
  </si>
  <si>
    <t>Veiculo de servico, motor 1.0, com ar condicionado,
direcao hidraulica, radio, inclusive combustivel,
seguro, lubrificacao, manutencao, licenciamento,
quilometragem livre, sem motorista. Custo mensal.</t>
  </si>
  <si>
    <t>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t>
  </si>
  <si>
    <t>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t>
  </si>
  <si>
    <t>AD 19.05.0050 (B)</t>
  </si>
  <si>
    <t>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provisorias.(desonerado)</t>
  </si>
  <si>
    <t>558,93</t>
  </si>
  <si>
    <t>AD 19.05.0100 (A)</t>
  </si>
  <si>
    <t>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sanitarios.(desonerado)</t>
  </si>
  <si>
    <t>430,19</t>
  </si>
  <si>
    <t>AD 19.05.0200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</si>
  <si>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</si>
  <si>
    <t>5.421,16</t>
  </si>
  <si>
    <t>AD 19.05.0250 (B)</t>
  </si>
  <si>
    <t>Sanitario com vaso, lavatorio e chuveiro para
pessoal de obra, coletivo de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</si>
  <si>
    <t>3.310,87</t>
  </si>
  <si>
    <t xml:space="preserve">AD 19.05.0300 (/) </t>
  </si>
  <si>
    <t>Tapume de vedacao ou protecao, executado com
chapas de compensado, tipo chapa resinada ou</t>
  </si>
  <si>
    <t>67,75</t>
  </si>
  <si>
    <t>www2.rio.rj.gov.br/sco/catalogo.cfm 14/55</t>
  </si>
  <si>
    <t>similar, com 6mm de espessura, exclusive pintura.
(desonerado)</t>
  </si>
  <si>
    <t>AD 19.05.0350 (/)</t>
  </si>
  <si>
    <t>Tapume de vedacao ou protecao, executado com
chapas de compensado, tipo chapa resinada ou
similar, com 6mm de espessura, com utilizacao 2
vezes, exclusive pintura.(desonerado)</t>
  </si>
  <si>
    <t>AD 19.05.0400 (A)</t>
  </si>
  <si>
    <t>Tapume de vedacao ou protecao, executado com
tabuas de madeira serrada, sendo o
aproveitamento da madeira 2 vezes, exclusive
pintura.(desonerado)</t>
  </si>
  <si>
    <t>AD 19.05.0450 (/)</t>
  </si>
  <si>
    <t>Tapume de vedacao ou protecao, executado com
telhas trapezoidais de aco galvanizado (esp.:
0,50mm), inclusive duas demaos de pintura
esmalte sintetico, na face externa, considerando a
utilizacao das telhas 4 vezes e da moldura em
perna de 3"x3", duas vezes.(desonerado)</t>
  </si>
  <si>
    <t>AD 19.05.0500 (/)</t>
  </si>
  <si>
    <t>Aluguel de banheiro quimico, incluindo transporte
de ida e volta, manutencao e higienizacao 3 vezes
por semana. Modelo Luxo, dimenscoes 2,31 x 1,15 x
1,15m.(desonerado)</t>
  </si>
  <si>
    <t>1.100,00</t>
  </si>
  <si>
    <t>www2.rio.rj.gov.br/sco/catalogo.cfm 15/55</t>
  </si>
  <si>
    <t>AD 19.10.0050 (/)</t>
  </si>
  <si>
    <t>Galpao de canteiro de obras, para oficina e/ou
deposito, inclusive o madeiramento, a cobertura de
telha ondulada de fibrocimento, sem amianto, de
6mm de espessura, preparo do terreno e piso
cimentado.(desonerado)</t>
  </si>
  <si>
    <t>274,56</t>
  </si>
  <si>
    <t>AD 19.15.0050 (/)</t>
  </si>
  <si>
    <t>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mensal.(desonerado)</t>
  </si>
  <si>
    <t>351,00</t>
  </si>
  <si>
    <t>AD 19.15.0100 (/)</t>
  </si>
  <si>
    <t>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
(desonerado)</t>
  </si>
  <si>
    <t>AD 19.15.0150 (/)</t>
  </si>
  <si>
    <t>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mensal.(desonerado)</t>
  </si>
  <si>
    <t>780,00</t>
  </si>
  <si>
    <t>AD 19.20.0050 (/)</t>
  </si>
  <si>
    <t>Instalacao e ligacao provisorias de alimentacao de
energia eletrica, em baixa tensao (BT), para
canteiro de obras, exclusive o fornecimento do
medidor.(desonerado)</t>
  </si>
  <si>
    <t>1.624,09</t>
  </si>
  <si>
    <t xml:space="preserve">AD 19.20.0100 (/) </t>
  </si>
  <si>
    <t xml:space="preserve">Instalacao e ligacao provisoria de obra de agua e
esgoto a rede publica.(desonerado) </t>
  </si>
  <si>
    <t>1.642,60</t>
  </si>
  <si>
    <t>AD 19.25.0050 (A)</t>
  </si>
  <si>
    <t>Barragem de bloqueio, de obra na via publica, de
acordo com a Deliberacao OCOR 01/2001 de
17/10/2001, compreendendo o fornecimento,
pintura dos suportes de madeira e
reaproveitamento do conjunto 40 vezes.
(desonerado)</t>
  </si>
  <si>
    <t>AD 19.25.0051 (/)</t>
  </si>
  <si>
    <t>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obras.(desonerado)</t>
  </si>
  <si>
    <t>41,29</t>
  </si>
  <si>
    <t>AD 19.25.0100 (/)</t>
  </si>
  <si>
    <t>Barragem de bloqueio, de obra na via publica, de
acordo com a Deliberacao OCOR 01/2001 de
17/10/2001, compreendendo a colocacao e
retirada uma vez.(desonerado)</t>
  </si>
  <si>
    <t xml:space="preserve">AD 19.25.0150 (/) </t>
  </si>
  <si>
    <t>Demarcacao provisoria de pavimento, por pintura,
em cor amarela. Medido por area efetivamente</t>
  </si>
  <si>
    <t>9,05</t>
  </si>
  <si>
    <t>www2.rio.rj.gov.br/sco/catalogo.cfm 16/55</t>
  </si>
  <si>
    <t>pintada.(desonerado)</t>
  </si>
  <si>
    <t>AD 19.25.0200 (/)</t>
  </si>
  <si>
    <t>Placa de sinalizacao para obra na via publica, com
0,60m de largura por 1m de altura, com avisos em
letras pintadas, compreendendo o fornecimento e
pintura, inclusive da estrutura e suporte em
madeira serrada e base de concreto.(desonerado)</t>
  </si>
  <si>
    <t>128,26</t>
  </si>
  <si>
    <t>AD 19.25.0210 (/)</t>
  </si>
  <si>
    <t>Placa de sinalizacao para obra na via publica, tipo
cavalete articulado, confeccionado em chapa Pet
2,4mm, fundo, textos e simbolos em vinil auto
adesivo, estrutura em aco tratado a base de Wash
primer, pintado pelo processo eletrostatico, nas
dimensoes de 0,60m x 1,00m. Fornecimento.
(desonerado)</t>
  </si>
  <si>
    <t>576,00</t>
  </si>
  <si>
    <t>AD 19.25.0250 (/)</t>
  </si>
  <si>
    <t>Placa de sinalizacao para obra na via publica,
compreendendo exclusivamente o servico de
colocacao e retirada.(desonerado)</t>
  </si>
  <si>
    <t>AD 19.25.0300 (A)</t>
  </si>
  <si>
    <t>Placa de identificacao de obra publica, inclusive
pintura, estrutura, suporte de madeira em pecas de
madeira serrada de (7,5 x 7,5)cm e transporte.
Fornecimento e colocacao.(desonerado)</t>
  </si>
  <si>
    <t>478,69</t>
  </si>
  <si>
    <t>www2.rio.rj.gov.br/sco/catalogo.cfm 17/55</t>
  </si>
  <si>
    <t>AD 19.25.0310 (/)</t>
  </si>
  <si>
    <t>Placa de identificacao de obra publica,
confeccionado em chapa de Pet 2,0mm, fundo,
textos e simbolos em vinil auto adesivo e estrutura
de requadro, suporte estruturado em peca de
madeira serrada de (7,5 x 7,5)cm pintado, inclusive
transporte. Fornecimento e colocacao.(desonerado)</t>
  </si>
  <si>
    <t>475,32</t>
  </si>
  <si>
    <t>AD 19.25.0350 (/)</t>
  </si>
  <si>
    <t>Semaforo para sinalizacao de obra na via publica,
compreendendo exclusivamente o servico e
retirada.(desonerado)</t>
  </si>
  <si>
    <t>AD 19.25.0400 (A)</t>
  </si>
  <si>
    <t>Semaforo para sinalizacao de obra na via publica,
compreendendo o fornecimento do semaforo, do
suporte de madeira e do material eletrico. Exclusive
a colocacao e retirada.(desonerado)</t>
  </si>
  <si>
    <t>68,06</t>
  </si>
  <si>
    <t>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t>
  </si>
  <si>
    <t>590,07</t>
  </si>
  <si>
    <t>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t>
  </si>
  <si>
    <t>449,55</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</si>
  <si>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t>
  </si>
  <si>
    <t>5.582,55</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</si>
  <si>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t>
  </si>
  <si>
    <t>3.419,40</t>
  </si>
  <si>
    <t>Tapume de vedacao ou protecao, executado com
chapas de compensado, tipo chapa resinada ou
similar, com 6mm de espessura, exclusive pintura.</t>
  </si>
  <si>
    <t>Tapume de vedacao ou protecao, executado com
chapas de compensado, tipo chapa resinada ou
similar, com 6mm de espessura, com utilizacao 2
vezes, exclusive pintura.</t>
  </si>
  <si>
    <t>50,87</t>
  </si>
  <si>
    <t>Tapume de vedacao ou protecao, executado com
tabuas de madeira serrada, sendo o
aproveitamento da madeira 2 vezes, exclusive
pintura.</t>
  </si>
  <si>
    <t>57,31</t>
  </si>
  <si>
    <t xml:space="preserve">AD 20.05.0450 (/) </t>
  </si>
  <si>
    <t>Tapume de vedacao ou protecao, executado com
telhas trapezoidais de aco galvanizado (esp.:
0,50mm), inclusive duas demaos de pintura
esmalte sintetico, na face externa, considerando a</t>
  </si>
  <si>
    <t>47,57</t>
  </si>
  <si>
    <t>www2.rio.rj.gov.br/sco/catalogo.cfm 18/55</t>
  </si>
  <si>
    <t>utilizacao das telhas 4 vezes e da moldura em
perna de 3"x3", duas vezes.</t>
  </si>
  <si>
    <t>Aluguel de banheiro quimico, incluindo transporte
de ida e volta, manutencao e higienizacao 3 vezes
por semana. Modelo Luxo, dimenscoes 2,31 x 1,15 x
1,15m.</t>
  </si>
  <si>
    <t>Galpao de canteiro de obras, para oficina e/ou
deposito, inclusive o madeiramento, a cobertura de
telha ondulada de fibrocimento, sem amianto, de
6mm de espessura, preparo do terreno e piso
cimentado.</t>
  </si>
  <si>
    <t>294,91</t>
  </si>
  <si>
    <t>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t>
  </si>
  <si>
    <t>www2.rio.rj.gov.br/sco/catalogo.cfm 19/55</t>
  </si>
  <si>
    <t>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t>
  </si>
  <si>
    <t>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t>
  </si>
  <si>
    <t>Instalacao e ligacao provisorias de alimentacao de
energia eletrica, em baixa tensao (BT), para
canteiro de obras, exclusive o fornecimento do
medidor.</t>
  </si>
  <si>
    <t>1.657,91</t>
  </si>
  <si>
    <t xml:space="preserve">AD 20.20.0100 (/) </t>
  </si>
  <si>
    <t xml:space="preserve">Instalacao e ligacao provisoria de obra de agua e
esgoto a rede publica. </t>
  </si>
  <si>
    <t>1.671,71</t>
  </si>
  <si>
    <t>Barragem de bloqueio, de obra na via publica, de
acordo com a Deliberacao OCOR 01/2001 de
17/10/2001, compreendendo o fornecimento,
pintura dos suportes de madeira e
reaproveitamento do conjunto 40 vezes.</t>
  </si>
  <si>
    <t>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t>
  </si>
  <si>
    <t>Barragem de bloqueio, de obra na via publica, de
acordo com a Deliberacao OCOR 01/2001 de
17/10/2001, compreendendo a colocacao e
retirada uma vez.</t>
  </si>
  <si>
    <t>Demarcacao provisoria de pavimento, por pintura,
em cor amarela. Medido por area efetivamente
pintada.</t>
  </si>
  <si>
    <t>Placa de sinalizacao para obra na via publica, com
0,60m de largura por 1m de altura, com avisos em
letras pintadas, compreendendo o fornecimento e
pintura, inclusive da estrutura e suporte em
madeira serrada e base de concreto.</t>
  </si>
  <si>
    <t>134,30</t>
  </si>
  <si>
    <t>Placa de sinalizacao para obra na via publica, tipo
cavalete articulado, confeccionado em chapa Pet
2,4mm, fundo, textos e simbolos em vinil auto
adesivo, estrutura em aco tratado a base de Wash
primer, pintado pelo processo eletrostatico, nas
dimensoes de 0,60m x 1,00m. Fornecimento.</t>
  </si>
  <si>
    <t>Placa de sinalizacao para obra na via publica,
compreendendo exclusivamente o servico de
colocacao e retirada.</t>
  </si>
  <si>
    <t>Placa de identificacao de obra publica, inclusive
pintura, estrutura, suporte de madeira em pecas de
madeira serrada de (7,5 x 7,5)cm e transporte.
Fornecimento e colocacao.</t>
  </si>
  <si>
    <t>504,34</t>
  </si>
  <si>
    <t>www2.rio.rj.gov.br/sco/catalogo.cfm 20/55</t>
  </si>
  <si>
    <t xml:space="preserve">AD 20.25.0310 (/) </t>
  </si>
  <si>
    <t>Placa de identificacao de obra publica,
confeccionado em chapa de Pet 2,0mm, fundo,
textos e simbolos em vinil auto adesivo e estrutura
de requadro, suporte estruturado em peca de
madeira serrada de (7,5 x 7,5)cm pintado, inclusive
transporte. Fornecimento e colocacao.</t>
  </si>
  <si>
    <t>496,72</t>
  </si>
  <si>
    <t>Semaforo para sinalizacao de obra na via publica,
compreendendo exclusivamente o servico e
retirada.</t>
  </si>
  <si>
    <t>Semaforo para sinalizacao de obra na via publica,
compreendendo o fornecimento do semaforo, do
suporte de madeira e do material eletrico. Exclusive
a colocacao e retirada</t>
  </si>
  <si>
    <t>AD 24.05.0050 (/)</t>
  </si>
  <si>
    <t>Aluguel de balizador vagalume, equipado com pisca
alerta e paineis de fita refletiva padrao Engenharia
com altura de 1,32m, de acordo com o manual do
DNSR e CET-RIO, incluindo manutencao, primeira
colocacao e retirada da obra.(desonerado)</t>
  </si>
  <si>
    <t>82,68</t>
  </si>
  <si>
    <t>www2.rio.rj.gov.br/sco/catalogo.cfm 21/55</t>
  </si>
  <si>
    <t>AD 24.05.0150 (/)</t>
  </si>
  <si>
    <t>Aluguel de cavalete minicade, equipado com paineis
refletivos de alta intensidade e um pisca alerta com
celula foto-eletrica, alimentada por 2 baterias de 6V
(dispensa o uso de gerador).(desonerado)</t>
  </si>
  <si>
    <t>AD 24.05.0200 (/)</t>
  </si>
  <si>
    <t>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obra.(desonerado)</t>
  </si>
  <si>
    <t>AD 24.05.0250 (/)</t>
  </si>
  <si>
    <t>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alerta.(desonerado)</t>
  </si>
  <si>
    <t>48,00</t>
  </si>
  <si>
    <t xml:space="preserve">AD 24.05.0300 (A) </t>
  </si>
  <si>
    <t xml:space="preserve">Aluguel de pisca alerta para adaptacao em cones
canalizadores e cavaletes.(desonerado) </t>
  </si>
  <si>
    <t>80,64</t>
  </si>
  <si>
    <t>AD 24.05.0350 (/)</t>
  </si>
  <si>
    <t>Aluguel de placas de sinalizacao de obras,
refletivas, revestidas com pelicula refletiva grau
tecnico.(desonerado)</t>
  </si>
  <si>
    <t xml:space="preserve">m2.mes </t>
  </si>
  <si>
    <t>AD 24.05.0450 (A)</t>
  </si>
  <si>
    <t>Rolo de tela plastica, nas dimensoes de
(50x1,20)m, na cor laranja, sendo utilizada 2 vezes.
Fornecimento.(desonerado)</t>
  </si>
  <si>
    <t>AD 24.05.0500 (A)</t>
  </si>
  <si>
    <t>Protecao de canteiro de obra em areas publicas,
compreendendo tela plastica, estrutura de madeira
a cada 3m de distancia com base de concreto,
utilizacao 2 vezes.(desonerado)</t>
  </si>
  <si>
    <t>Aluguel de balizador vagalume, equipado com pisca
alerta e paineis de fita refletiva padrao Engenharia
com altura de 1,32m, de acordo com o manual do
DNSR e CET-RIO, incluindo manutencao, primeira
colocacao e retirada da obra.</t>
  </si>
  <si>
    <t>Aluguel de cavalete minicade, equipado com paineis
refletivos de alta intensidade e um pisca alerta com
celula foto-eletrica, alimentada por 2 baterias de 6V
(dispensa o uso de gerador).</t>
  </si>
  <si>
    <t>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t>
  </si>
  <si>
    <t>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t>
  </si>
  <si>
    <t xml:space="preserve">AD 25.05.0300 (A) </t>
  </si>
  <si>
    <t xml:space="preserve">Aluguel de pisca alerta para adaptacao em cones
canalizadores e cavaletes. </t>
  </si>
  <si>
    <t>Aluguel de placas de sinalizacao de obras,
refletivas, revestidas com pelicula refletiva grau
tecnico.</t>
  </si>
  <si>
    <t>Rolo de tela plastica, nas dimensoes de
(50x1,20)m, na cor laranja, sendo utilizada 2 vezes.
Fornecimento.</t>
  </si>
  <si>
    <t>Protecao de canteiro de obra em areas publicas,
compreendendo tela plastica, estrutura de madeira
a cada 3m de distancia com base de concreto,
utilizacao 2 vezes.</t>
  </si>
  <si>
    <t xml:space="preserve">AD 29.05.0050 (B) </t>
  </si>
  <si>
    <t xml:space="preserve">Relatorio final de obras ou servicos de engenharia, </t>
  </si>
  <si>
    <t>1.638,86</t>
  </si>
  <si>
    <t>www2.rio.rj.gov.br/sco/catalogo.cfm 22/55</t>
  </si>
  <si>
    <t>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relatorio.(desonerado)</t>
  </si>
  <si>
    <t>www2.rio.rj.gov.br/sco/catalogo.cfm 23/55</t>
  </si>
  <si>
    <t>AD 29.05.0100 (/)</t>
  </si>
  <si>
    <t>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
(desonerado)</t>
  </si>
  <si>
    <t>1.457,56</t>
  </si>
  <si>
    <t>AD 29.05.0200 (/)</t>
  </si>
  <si>
    <t>Relatorio tecnico cadastral de estruturas de
drenagem em encostas, conforme modelo GEO-RIO.
Incluido vistoria em campo, desenhos digitais
georreferenciados e cotados da estrutura e registro
fotografico.(desonerado)</t>
  </si>
  <si>
    <t>AD 29.05.0300 (/)</t>
  </si>
  <si>
    <t>Relatorio tecnico cadastral de estruturas de
contencao em encostas, conforme modelo GEO-RIO.
Incluido vistoria em campo, desenhos digitais
georreferenciados e cotados da estrutura e registro
fotografico.(desonerado)</t>
  </si>
  <si>
    <t>9,69</t>
  </si>
  <si>
    <t>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t>
  </si>
  <si>
    <t>1.841,45</t>
  </si>
  <si>
    <t>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</si>
  <si>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1.624,91</t>
  </si>
  <si>
    <t>Relatorio tecnico cadastral de estruturas de
drenagem em encostas, conforme modelo GEO-RIO.
Incluido vistoria em campo, desenhos digitais
georreferenciados e cotados da estrutura e registro
fotografico.</t>
  </si>
  <si>
    <t>Relatorio tecnico cadastral de estruturas de
contencao em encostas, conforme modelo GEO-RIO.
Incluido vistoria em campo, desenhos digitais
georreferenciados e cotados da estrutura e registro
fotografico.</t>
  </si>
  <si>
    <t xml:space="preserve">AD 34.05.0050 (/) </t>
  </si>
  <si>
    <t xml:space="preserve">Carga das particulas (PMB-565).(desonerado) </t>
  </si>
  <si>
    <t xml:space="preserve">AD 34.05.0053 (/) </t>
  </si>
  <si>
    <t xml:space="preserve">Desemulsibilidade (PMB-580).(desonerado) </t>
  </si>
  <si>
    <t xml:space="preserve">AD 34.05.0056 (/) </t>
  </si>
  <si>
    <t xml:space="preserve">Penetracao a 25oC, 100g, 5s (MB-107).
(desonerado) </t>
  </si>
  <si>
    <t xml:space="preserve">AD 34.05.0059 (/) </t>
  </si>
  <si>
    <t xml:space="preserve">Ponto de Fulgor Cleveland (MB-90).(desonerado) </t>
  </si>
  <si>
    <t>95,80</t>
  </si>
  <si>
    <t xml:space="preserve">AD 34.05.0062 (/) </t>
  </si>
  <si>
    <t xml:space="preserve">Viscosidade SSF a cada temperatura, para emulsao
(PMB-581 a 512).(desonerado) </t>
  </si>
  <si>
    <t>124,53</t>
  </si>
  <si>
    <t xml:space="preserve">AD 34.10.0050 (/) </t>
  </si>
  <si>
    <t xml:space="preserve">Ensaio normal completo (MB-1).(desonerado) </t>
  </si>
  <si>
    <t>2.959,03</t>
  </si>
  <si>
    <t xml:space="preserve">AD 34.10.0100 (/) </t>
  </si>
  <si>
    <t xml:space="preserve">Ensaio quimico completo de cimento.(desonerado) </t>
  </si>
  <si>
    <t>1.713,68</t>
  </si>
  <si>
    <t xml:space="preserve">AD 34.15.0050 (A) </t>
  </si>
  <si>
    <t>Controle tecnologico de obras em concreto armado,
considerando-se apenas o controle do concreto e</t>
  </si>
  <si>
    <t xml:space="preserve">m3 </t>
  </si>
  <si>
    <t>34,53</t>
  </si>
  <si>
    <t>www2.rio.rj.gov.br/sco/catalogo.cfm 24/55</t>
  </si>
  <si>
    <t>constando de coleta, moldagem e capeamento de
corpos de prova, transporte ate 50Km, ensaios de
resistencia a compressao aos 28 dias e "slump
test", medido por m3 de concreto colocado nas
formas.(desonerado)</t>
  </si>
  <si>
    <t>AD 34.15.0100 (A)</t>
  </si>
  <si>
    <t>Ensaio de resistencia a compressao de corpo de
prova cilindrico (15x30)cm, exclusive o transporte.
(desonerado)</t>
  </si>
  <si>
    <t xml:space="preserve">AD 34.15.0150 (A) </t>
  </si>
  <si>
    <t xml:space="preserve">Moldagem e coleta de corpo de prova de concreto e
transporte a 50Km, por topo.(desonerado) </t>
  </si>
  <si>
    <t>56,04</t>
  </si>
  <si>
    <t>www2.rio.rj.gov.br/sco/catalogo.cfm 25/55</t>
  </si>
  <si>
    <t xml:space="preserve">AD 34.15.0200 (A) </t>
  </si>
  <si>
    <t xml:space="preserve">Remate e capeamento de corpo de prova, exclusive
o transporte.(desonerado) </t>
  </si>
  <si>
    <t xml:space="preserve">AD 34.20.0050 (/) </t>
  </si>
  <si>
    <t xml:space="preserve">Analise granulometrica apos extracao do ligante.
(desonerado) </t>
  </si>
  <si>
    <t>335,29</t>
  </si>
  <si>
    <t xml:space="preserve">AD 34.20.0053 (/) </t>
  </si>
  <si>
    <t xml:space="preserve">Densidade aparente (DPTM-77/63).(desonerado) </t>
  </si>
  <si>
    <t>AD 34.20.0056 (/)</t>
  </si>
  <si>
    <t>Determinacao, com auxilio de sonda rotativa, da
densidade de mistura compactada, por corpo de
prova.(desonerado)</t>
  </si>
  <si>
    <t xml:space="preserve">AD 34.20.0059 (/) </t>
  </si>
  <si>
    <t xml:space="preserve">Determinacao da estabilidade e fluencia Marshall
(DPTM-43/64).(desonerado) </t>
  </si>
  <si>
    <t>220,33</t>
  </si>
  <si>
    <t xml:space="preserve">AD 34.20.0062 (/) </t>
  </si>
  <si>
    <t xml:space="preserve">Determinacao do teor de betume (DBTM-53/63).
(desonerado) </t>
  </si>
  <si>
    <t xml:space="preserve">AD 34.20.0065 (/) </t>
  </si>
  <si>
    <t xml:space="preserve">Fadiga por compressao diametral.(desonerado) </t>
  </si>
  <si>
    <t>4.012,79</t>
  </si>
  <si>
    <t xml:space="preserve">AD 34.20.0068 (/) </t>
  </si>
  <si>
    <t xml:space="preserve">Fadiga por flexao (vigota).(desonerado) </t>
  </si>
  <si>
    <t>9.361,40</t>
  </si>
  <si>
    <t xml:space="preserve">AD 34.20.0071 (/) </t>
  </si>
  <si>
    <t xml:space="preserve">Modulo resiliente por compressao diametral.
(desonerado) </t>
  </si>
  <si>
    <t>615,22</t>
  </si>
  <si>
    <t xml:space="preserve">AD 34.20.0074 (/) </t>
  </si>
  <si>
    <t xml:space="preserve">Modulo resiliente por flexao (vigota).(desonerado) </t>
  </si>
  <si>
    <t>1.284,73</t>
  </si>
  <si>
    <t xml:space="preserve">AD 34.20.0077 (/) </t>
  </si>
  <si>
    <t xml:space="preserve">Recuperacao do ligante (Abson).(desonerado) </t>
  </si>
  <si>
    <t>AD 34.25.0050 (/)</t>
  </si>
  <si>
    <t>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orientada.(desonerado)</t>
  </si>
  <si>
    <t>2.156,47</t>
  </si>
  <si>
    <t>AD 34.25.0100 (/)</t>
  </si>
  <si>
    <t>Ensaio para determinacao de Modulo de
Deformacao, coeficiente de Poisson e resistencia a
compressao, em corpos de prova de rocha, nos
diametros N ate H, excluindo a preparacao da
amostra, por corpo de prova.(desonerado)</t>
  </si>
  <si>
    <t>311,87</t>
  </si>
  <si>
    <t>AD 34.25.0150 (/)</t>
  </si>
  <si>
    <t>Ensaio para determinacao da resistencia a
compressao simples axial, em corpos de prova em
rocha, com diametro entre N ate H, excluindo a
preparacao da amostra.(desonerado)</t>
  </si>
  <si>
    <t>191,70</t>
  </si>
  <si>
    <t>AD 34.25.0200 (/)</t>
  </si>
  <si>
    <t>Ensaio de SPT, com amostrador padrao, durante
sondagem rotativa mista, qualquer diametro,
qualquer profundidade, por ensaio.(desonerado)</t>
  </si>
  <si>
    <t>86,51</t>
  </si>
  <si>
    <t>AD 34.25.0250 (/)</t>
  </si>
  <si>
    <t>Preparacao de corpos de prova, em rocha, com
serra diamantada, incluindo retificacao de topo,
base e geratriz, nos diametros de N ate H, por corpo
de prova.(desonerado)</t>
  </si>
  <si>
    <t>AD 34.30.0050 (A)</t>
  </si>
  <si>
    <t>Avaliacao da espessura de carbonatacao, por ponto,
em estruturas de concreto armado ou protendido,
atraves de aspersao de solucao de fenolftaleina,
inclusive coleta da amostra.(desonerado)</t>
  </si>
  <si>
    <t>6.860,70</t>
  </si>
  <si>
    <t>AD 34.30.0150 (/)</t>
  </si>
  <si>
    <t>Determinacao do indice de vazios, massa especifica
e capacidade de absorcao do concreto, atraves de
corpo de prova retirado em estruturas de concreto
armado ou protendido, conforme NBR 9778,
inclusive coleta da amostra.(desonerado)</t>
  </si>
  <si>
    <t>805,20</t>
  </si>
  <si>
    <t>AD 34.30.0200 (/)</t>
  </si>
  <si>
    <t>Determinacao de teor de cloretos, por amostra, em
estruturas de concreto armado ou protendido,
conforme Norma da ACI-318/31-BR36, inclusive
coleta da amostra.(desonerado)</t>
  </si>
  <si>
    <t>437,35</t>
  </si>
  <si>
    <t>AD 34.30.0250 (/)</t>
  </si>
  <si>
    <t>Determinacao do teor de sulfatos, por amostra, em
estruturas de concreto armado ou protendido,
conforme boletim no 25 do IPT, inclusive coleta da
amostra.(desonerado)</t>
  </si>
  <si>
    <t>AD 34.30.0300 (/)</t>
  </si>
  <si>
    <t>Extracao de corpo de prova de concreto, diametro
de 4", com corte, preparo e ensaios de compressao
axial, para determinacao da resistencia do concreto
em estruturas de concreto, armado ou protendido,
conforme NBR-7680 e NBR-5739, inclusive coleta
da amostra.(desonerado)</t>
  </si>
  <si>
    <t>5.107,40</t>
  </si>
  <si>
    <t xml:space="preserve">AD 34.30.0350 (/) </t>
  </si>
  <si>
    <t>Reconstituicao do traco de concreto, por amostra,
atraves de corpos de provas retirados em
estruturas de concreto armado ou protendido,</t>
  </si>
  <si>
    <t>2.365,50</t>
  </si>
  <si>
    <t>www2.rio.rj.gov.br/sco/catalogo.cfm 26/55</t>
  </si>
  <si>
    <t>conforme boletim no 25 do IPT, inclusive coleta de
amostra.(desonerado)</t>
  </si>
  <si>
    <t>www2.rio.rj.gov.br/sco/catalogo.cfm 27/55</t>
  </si>
  <si>
    <t xml:space="preserve">Und. de
Medida </t>
  </si>
  <si>
    <t>Custo R$</t>
  </si>
  <si>
    <t>AD 34.30.0400 (A)</t>
  </si>
  <si>
    <t>Verificacao do potencial de corrosao da armadura
(por ensaio, area de 2m2) em estrutura de
concreto armado ou protendido, conforme Norma
ASTM-C-868/87, inclusive coleta da amostra.
(desonerado)</t>
  </si>
  <si>
    <t>16.770,60</t>
  </si>
  <si>
    <t xml:space="preserve">AD 34.35.0050 (A) </t>
  </si>
  <si>
    <t xml:space="preserve">Amostra indeformada em bloco.(desonerado) </t>
  </si>
  <si>
    <t>233,69</t>
  </si>
  <si>
    <t xml:space="preserve">AD 34.35.0100 (/) </t>
  </si>
  <si>
    <t xml:space="preserve">Ensaio de amostra de areia.(desonerado) </t>
  </si>
  <si>
    <t>1.705,17</t>
  </si>
  <si>
    <t xml:space="preserve">AD 34.35.0150 (/) </t>
  </si>
  <si>
    <t xml:space="preserve">Ensaio de amostra de material petreo.
(desonerado) </t>
  </si>
  <si>
    <t>128,79</t>
  </si>
  <si>
    <t>AD 34.35.0200 (/)</t>
  </si>
  <si>
    <t>Ensaio de compactacao com energia Proctor
Intermediario, conforme as recomendacoes da
NBR7182 e da NBR6457.(desonerado)</t>
  </si>
  <si>
    <t>491,75</t>
  </si>
  <si>
    <t>AD 34.35.0250 (/)</t>
  </si>
  <si>
    <t>Ensaio de compactacao com energia Proctor
Modificado, conforme as recomendacoes da
NBR7182 e da NBR6457.(desonerado)</t>
  </si>
  <si>
    <t>572,65</t>
  </si>
  <si>
    <t>AD 34.35.0300 (/)</t>
  </si>
  <si>
    <t>Ensaio de compactacao com energia Proctor
Normal, conforme recomendacoes da NBR 7182 e
NBR 6457.(desonerado)</t>
  </si>
  <si>
    <t>409,79</t>
  </si>
  <si>
    <t>AD 34.35.0350 (/)</t>
  </si>
  <si>
    <t>Ensaio de compressao nao confinada em amostra
natural de solo, conforme recomendacoes da
NBR12770.(desonerado)</t>
  </si>
  <si>
    <t>212,88</t>
  </si>
  <si>
    <t xml:space="preserve">AD 34.35.0400 (/) </t>
  </si>
  <si>
    <t xml:space="preserve">Ensaio de compressao simples em amostra
moldada.(desonerado) </t>
  </si>
  <si>
    <t xml:space="preserve">AD 34.35.0450 (A) </t>
  </si>
  <si>
    <t xml:space="preserve">Ensaio de palheta ("Vane test") realizado no
campo, exclusive perfuracao. (desonerado) </t>
  </si>
  <si>
    <t>139,17</t>
  </si>
  <si>
    <t xml:space="preserve">AD 34.35.0500 (A) </t>
  </si>
  <si>
    <t xml:space="preserve">Ensaio de perda d'agua, sondagem rotativa em
rocha.(desonerado) </t>
  </si>
  <si>
    <t>128,66</t>
  </si>
  <si>
    <t>AD 34.35.0550 (/)</t>
  </si>
  <si>
    <t>Ensaio para determinacao do coeficiente de
permeabilidade, em amostra argilosa moldada, a
carga variavel, conforme NBR14545.(desonerado)</t>
  </si>
  <si>
    <t>327,84</t>
  </si>
  <si>
    <t>AD 34.35.0600 (/)</t>
  </si>
  <si>
    <t>Ensaio para determinacao do coeficiente de
permeabilidade, em amostra argilosa natural, a
carga variavel, conforme NBR14545.(desonerado)</t>
  </si>
  <si>
    <t>AD 34.35.0650 (/)</t>
  </si>
  <si>
    <t>Ensaio para determinacao de coeficiente de
permeabilidade, em amostra granular natural, a
carga constante, conforme NBR13292.
(desonerado)</t>
  </si>
  <si>
    <t>319,32</t>
  </si>
  <si>
    <t>AD 34.35.0700 (/)</t>
  </si>
  <si>
    <t>Ensaio para determinacao do Indice Suporte
California (CBR) - 5 pontos - obtido com energia
Proctor Intermediario, atraves de, no minimo, 5
corpos de prova, conforme recomendacao da
NBR9895, NBR6457, NBR7182.(desonerado)</t>
  </si>
  <si>
    <t>1.719,01</t>
  </si>
  <si>
    <t>AD 34.35.0750 (/)</t>
  </si>
  <si>
    <t>Ensaio para determinacao do Indice Suporte
California (CBR) - 5 pontos - obtido com energia
Proctor Modificado, atraves de, no minimo, 5
corpos de prova, conforme recomendacao da
NBR9895, NBR6457, NBR7182.(desonerado)</t>
  </si>
  <si>
    <t>1.800,96</t>
  </si>
  <si>
    <t>AD 34.35.0800 (/)</t>
  </si>
  <si>
    <t>Ensaio para determinacao do Indice Suporte
California (CBR) - 5 pontos - obtido com energia
Proctor Normal, atraves de, no minimo, 5 corpos
de prova, conforme recomendacao da NBR9895,
NBR6457, NBR7182.(desonerado)</t>
  </si>
  <si>
    <t>1.556,15</t>
  </si>
  <si>
    <t>www2.rio.rj.gov.br/sco/catalogo.cfm 28/55</t>
  </si>
  <si>
    <t>AD 34.35.0850 (/)</t>
  </si>
  <si>
    <t>Ensaio para determinacao do Indice Suporte
California (CBR) - 3 pontos - obtido com energia
Proctor Intermediario, atraves de, no minimo, 5
corpos de prova, conforme recomendacao da
NBR9895, NBR6457, NBR7182.(desonerado)</t>
  </si>
  <si>
    <t>1.064,40</t>
  </si>
  <si>
    <t>AD 34.35.0900 (/)</t>
  </si>
  <si>
    <t>Ensaio para determinacao do Indice Suporte
California (CBR) - 3 pontos - obtido com energia
Proctor Modificado, atraves de, no minimo, 5
corpos de prova, conforme recomendacao da
NBR9895, NBR6457, NBR7182.(desonerado)</t>
  </si>
  <si>
    <t>1.146,36</t>
  </si>
  <si>
    <t xml:space="preserve">AD 34.35.0950 (/) </t>
  </si>
  <si>
    <t xml:space="preserve">Ensaio triaxial drenado em amostra moldada por
CP.(desonerado) </t>
  </si>
  <si>
    <t>1.760,52</t>
  </si>
  <si>
    <t xml:space="preserve">AD 34.35.1000 (/) </t>
  </si>
  <si>
    <t xml:space="preserve">Ensaio triaxial drenado em amostra natural por
CP.(desonerado) </t>
  </si>
  <si>
    <t>1.637,05</t>
  </si>
  <si>
    <t xml:space="preserve">AD 34.35.1050 (/) </t>
  </si>
  <si>
    <t xml:space="preserve">Ensaio triaxial nao drenado em amostra moldada
por CP.(desonerado) </t>
  </si>
  <si>
    <t>696,12</t>
  </si>
  <si>
    <t xml:space="preserve">AD 34.35.1100 (/) </t>
  </si>
  <si>
    <t xml:space="preserve">Ensaio triaxial nao drenado em amostra natural
por CP.(desonerado) </t>
  </si>
  <si>
    <t>614,16</t>
  </si>
  <si>
    <t xml:space="preserve">AD 35.05.0050 (/) </t>
  </si>
  <si>
    <t xml:space="preserve">Carga das particulas (PMB-565). </t>
  </si>
  <si>
    <t xml:space="preserve">AD 35.05.0053 (/) </t>
  </si>
  <si>
    <t xml:space="preserve">Desemulsibilidade (PMB-580). </t>
  </si>
  <si>
    <t>151,00</t>
  </si>
  <si>
    <t xml:space="preserve">AD 35.05.0056 (/) </t>
  </si>
  <si>
    <t xml:space="preserve">Penetracao a 25oC, 100g, 5s (MB-107). </t>
  </si>
  <si>
    <t>129,43</t>
  </si>
  <si>
    <t xml:space="preserve">AD 35.05.0059 (/) </t>
  </si>
  <si>
    <t xml:space="preserve">Ponto de Fulgor Cleveland (MB-90). </t>
  </si>
  <si>
    <t>107,86</t>
  </si>
  <si>
    <t xml:space="preserve">AD 35.05.0062 (/) </t>
  </si>
  <si>
    <t xml:space="preserve">Viscosidade SSF a cada temperatura, para
emulsao (PMB-581 a 512). </t>
  </si>
  <si>
    <t>140,21</t>
  </si>
  <si>
    <t xml:space="preserve">AD 35.10.0050 (/) </t>
  </si>
  <si>
    <t xml:space="preserve">Ensaio normal completo (MB-1). </t>
  </si>
  <si>
    <t>3.331,55</t>
  </si>
  <si>
    <t xml:space="preserve">AD 35.10.0100 (/) </t>
  </si>
  <si>
    <t xml:space="preserve">Ensaio quimico completo de cimento. </t>
  </si>
  <si>
    <t>1.929,42</t>
  </si>
  <si>
    <t>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t>
  </si>
  <si>
    <t>42,15</t>
  </si>
  <si>
    <t>Ensaio de resistencia a compressao de corpo de
prova cilindrico (15x30)cm, exclusive o
transporte.</t>
  </si>
  <si>
    <t>67,05</t>
  </si>
  <si>
    <t xml:space="preserve">AD 35.15.0150 (A) </t>
  </si>
  <si>
    <t xml:space="preserve">Moldagem e coleta de corpo de prova de concreto
e transporte a 50Km, por topo. </t>
  </si>
  <si>
    <t>73,70</t>
  </si>
  <si>
    <t xml:space="preserve">AD 35.15.0200 (A) </t>
  </si>
  <si>
    <t xml:space="preserve">Remate e capeamento de corpo de prova,
exclusive o transporte. </t>
  </si>
  <si>
    <t xml:space="preserve">AD 35.20.0050 (/) </t>
  </si>
  <si>
    <t xml:space="preserve">Analise granulometrica apos extracao do ligante. </t>
  </si>
  <si>
    <t>377,50</t>
  </si>
  <si>
    <t xml:space="preserve">AD 35.20.0053 (/) </t>
  </si>
  <si>
    <t xml:space="preserve">Densidade aparente (DPTM-77/63). </t>
  </si>
  <si>
    <t>Determinacao, com auxilio de sonda rotativa, da
densidade de mistura compactada, por corpo de
prova.</t>
  </si>
  <si>
    <t xml:space="preserve">AD 35.20.0059 (/) </t>
  </si>
  <si>
    <t xml:space="preserve">Determinacao da estabilidade e fluencia Marshall
(DPTM-43/64). </t>
  </si>
  <si>
    <t>248,07</t>
  </si>
  <si>
    <t xml:space="preserve">AD 35.20.0062 (/) </t>
  </si>
  <si>
    <t xml:space="preserve">Determinacao do teor de betume (DBTM-53/63). </t>
  </si>
  <si>
    <t xml:space="preserve">AD 35.20.0065 (/) </t>
  </si>
  <si>
    <t xml:space="preserve">Fadiga por compressao diametral. </t>
  </si>
  <si>
    <t>4.517,97</t>
  </si>
  <si>
    <t xml:space="preserve">AD 35.20.0068 (/) </t>
  </si>
  <si>
    <t xml:space="preserve">Fadiga por flexao (vigota). </t>
  </si>
  <si>
    <t>10.539,93</t>
  </si>
  <si>
    <t xml:space="preserve">AD 35.20.0071 (/) </t>
  </si>
  <si>
    <t xml:space="preserve">Modulo resiliente por compressao diametral. </t>
  </si>
  <si>
    <t>692,68</t>
  </si>
  <si>
    <t xml:space="preserve">AD 35.20.0074 (/) </t>
  </si>
  <si>
    <t xml:space="preserve">Modulo resiliente por flexao (vigota). </t>
  </si>
  <si>
    <t>1.446,47</t>
  </si>
  <si>
    <t xml:space="preserve">AD 35.20.0077 (/) </t>
  </si>
  <si>
    <t xml:space="preserve">Recuperacao do ligante (Abson). </t>
  </si>
  <si>
    <t>756,19</t>
  </si>
  <si>
    <t>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t>
  </si>
  <si>
    <t>2.427,96</t>
  </si>
  <si>
    <t xml:space="preserve">AD 35.25.0100 (/) </t>
  </si>
  <si>
    <t>Ensaio para determinacao de Modulo de
Deformacao, coeficiente de Poisson e resistencia a
compressao, em corpos de prova de rocha, nos
diametros N ate H, excluindo a preparacao da
amostra, por corpo de prova.</t>
  </si>
  <si>
    <t>351,13</t>
  </si>
  <si>
    <t>www2.rio.rj.gov.br/sco/catalogo.cfm 29/55</t>
  </si>
  <si>
    <t>www2.rio.rj.gov.br/sco/catalogo.cfm 30/55</t>
  </si>
  <si>
    <t>Ensaio para determinacao da resistencia a
compressao simples axial, em corpos de prova em
rocha, com diametro entre N ate H, excluindo a
preparacao da amostra.</t>
  </si>
  <si>
    <t>215,83</t>
  </si>
  <si>
    <t>Ensaio de SPT, com amostrador padrao, durante
sondagem rotativa mista, qualquer diametro,
qualquer profundidade, por ensaio.</t>
  </si>
  <si>
    <t>91,94</t>
  </si>
  <si>
    <t>Preparacao de corpos de prova, em rocha, com
serra diamantada, incluindo retificacao de topo,
base e geratriz, nos diametros de N ate H, por
corpo de prova.</t>
  </si>
  <si>
    <t>Avaliacao da espessura de carbonatacao, por
ponto, em estruturas de concreto armado ou
protendido, atraves de aspersao de solucao de
fenolftaleina, inclusive coleta da amostra.</t>
  </si>
  <si>
    <t>Determinacao do indice de vazios, massa
especifica e capacidade de absorcao do concreto,
atraves de corpo de prova retirado em estruturas
de concreto armado ou protendido, conforme NBR
9778, inclusive coleta da amostra.</t>
  </si>
  <si>
    <t>Determinacao de teor de cloretos, por amostra,
em estruturas de concreto armado ou protendido,
conforme Norma da ACI-318/31-BR36, inclusive
coleta da amostra.</t>
  </si>
  <si>
    <t>Determinacao do teor de sulfatos, por amostra,
em estruturas de concreto armado ou protendido,
conforme boletim no 25 do IPT, inclusive coleta da
amostra.</t>
  </si>
  <si>
    <t>Extracao de corpo de prova de concreto, diametro
de 4", com corte, preparo e ensaios de
compressao axial, para determinacao da
resistencia do concreto em estruturas de concreto,
armado ou protendido, conforme NBR-7680 e
NBR-5739, inclusive coleta da amostra.</t>
  </si>
  <si>
    <t>Reconstituicao do traco de concreto, por amostra,
atraves de corpos de provas retirados em
estruturas de concreto armado ou protendido,
conforme boletim no 25 do IPT, inclusive coleta de
amostra.</t>
  </si>
  <si>
    <t>Verificacao do potencial de corrosao da armadura
(por ensaio, area de 2m2) em estrutura de
concreto armado ou protendido, conforme Norma
ASTM-C-868/87, inclusive coleta da amostra.</t>
  </si>
  <si>
    <t xml:space="preserve">AD 35.35.0050 (A) </t>
  </si>
  <si>
    <t xml:space="preserve">Amostra indeformada em bloco. </t>
  </si>
  <si>
    <t xml:space="preserve">AD 35.35.0100 (/) </t>
  </si>
  <si>
    <t xml:space="preserve">Ensaio de amostra de areia. </t>
  </si>
  <si>
    <t>1.919,84</t>
  </si>
  <si>
    <t xml:space="preserve">AD 35.35.0150 (/) </t>
  </si>
  <si>
    <t xml:space="preserve">Ensaio de amostra de material petreo. </t>
  </si>
  <si>
    <t>145,01</t>
  </si>
  <si>
    <t>Ensaio de compactacao com energia Proctor
Intermediario, conforme as recomendacoes da
NBR7182 e da NBR6457.</t>
  </si>
  <si>
    <t>553,66</t>
  </si>
  <si>
    <t>Ensaio de compactacao com energia Proctor
Modificado, conforme as recomendacoes da
NBR7182 e da NBR6457.</t>
  </si>
  <si>
    <t>644,74</t>
  </si>
  <si>
    <t>Ensaio de compactacao com energia Proctor
Normal, conforme recomendacoes da NBR 7182 e
NBR 6457.</t>
  </si>
  <si>
    <t>461,38</t>
  </si>
  <si>
    <t>Ensaio de compressao nao confinada em amostra
natural de solo, conforme recomendacoes da
NBR12770.</t>
  </si>
  <si>
    <t>239,68</t>
  </si>
  <si>
    <t xml:space="preserve">AD 35.35.0400 (/) </t>
  </si>
  <si>
    <t xml:space="preserve">Ensaio de compressao simples em amostra
moldada. </t>
  </si>
  <si>
    <t>www2.rio.rj.gov.br/sco/catalogo.cfm 31/55</t>
  </si>
  <si>
    <t>www2.rio.rj.gov.br/sco/catalogo.cfm 32/55</t>
  </si>
  <si>
    <t xml:space="preserve">AD 35.35.0450 (A) </t>
  </si>
  <si>
    <t xml:space="preserve">Ensaio de palheta ("Vane test") realizado no
campo, exclusive perfuracao. </t>
  </si>
  <si>
    <t>154,31</t>
  </si>
  <si>
    <t xml:space="preserve">AD 35.35.0500 (A) </t>
  </si>
  <si>
    <t xml:space="preserve">Ensaio de perda d'agua, sondagem rotativa em
rocha. </t>
  </si>
  <si>
    <t>Ensaio para determinacao do coeficiente de
permeabilidade, em amostra argilosa moldada, a
carga variavel, conforme NBR14545.</t>
  </si>
  <si>
    <t>369,11</t>
  </si>
  <si>
    <t>Ensaio para determinacao do coeficiente de
permeabilidade, em amostra argilosa natural, a
carga variavel, conforme NBR14545.</t>
  </si>
  <si>
    <t>Ensaio para determinacao de coeficiente de
permeabilidade, em amostra granular natural, a
carga constante, conforme NBR13292.</t>
  </si>
  <si>
    <t>359,52</t>
  </si>
  <si>
    <t>Ensaio para determinacao do Indice Suporte
California (CBR) - 5 pontos - obtido com energia
Proctor Intermediario, atraves de, no minimo, 5
corpos de prova, conforme recomendacao da
NBR9895, NBR6457, NBR7182.</t>
  </si>
  <si>
    <t>1.935,42</t>
  </si>
  <si>
    <t>Ensaio para determinacao do Indice Suporte
California (CBR) - 5 pontos - obtido com energia
Proctor Modificado, atraves de, no minimo, 5 corpos
de prova, conforme recomendacao da NBR9895,
NBR6457, NBR7182.</t>
  </si>
  <si>
    <t>2.027,69</t>
  </si>
  <si>
    <t>Ensaio para determinacao do Indice Suporte
California (CBR) - 5 pontos - obtido com energia
Proctor Normal, atraves de, no minimo, 5 corpos de
prova, conforme recomendacao da NBR9895,
NBR6457, NBR7182.</t>
  </si>
  <si>
    <t>1.752,06</t>
  </si>
  <si>
    <t>Ensaio para determinacao do Indice Suporte
California (CBR) - 3 pontos - obtido com energia
Proctor Intermediario, atraves de, no minimo, 5
corpos de prova, conforme recomendacao da
NBR9895, NBR6457, NBR7182.</t>
  </si>
  <si>
    <t>1.198,40</t>
  </si>
  <si>
    <t>Ensaio para determinacao do Indice Suporte
California (CBR) - 3 pontos - obtido com energia
Proctor Modificado, atraves de, no minimo, 5 corpos
de prova, conforme recomendacao da NBR9895,
NBR6457, NBR7182.</t>
  </si>
  <si>
    <t>1.290,68</t>
  </si>
  <si>
    <t xml:space="preserve">AD 35.35.0950 (/) </t>
  </si>
  <si>
    <t xml:space="preserve">Ensaio triaxial drenado em amostra moldada por
CP. </t>
  </si>
  <si>
    <t>1.982,15</t>
  </si>
  <si>
    <t xml:space="preserve">AD 35.35.1000 (/) </t>
  </si>
  <si>
    <t xml:space="preserve">Ensaio triaxial drenado em amostra natural por CP. </t>
  </si>
  <si>
    <t>1.843,14</t>
  </si>
  <si>
    <t xml:space="preserve">AD 35.35.1050 (/) </t>
  </si>
  <si>
    <t xml:space="preserve">Ensaio triaxial nao drenado em amostra moldada
por CP. </t>
  </si>
  <si>
    <t>783,75</t>
  </si>
  <si>
    <t xml:space="preserve">AD 35.35.1100 (/) </t>
  </si>
  <si>
    <t xml:space="preserve">Ensaio triaxial nao drenado em amostra natural por
CP. </t>
  </si>
  <si>
    <t>691,48</t>
  </si>
  <si>
    <t xml:space="preserve">AD 39.05.0050 (/) </t>
  </si>
  <si>
    <t xml:space="preserve">Ajudante (inclusive encargos sociais).(desonerado) </t>
  </si>
  <si>
    <t>www2.rio.rj.gov.br/sco/catalogo.cfm 33/55</t>
  </si>
  <si>
    <t xml:space="preserve">AD 39.05.0056 (/) </t>
  </si>
  <si>
    <t xml:space="preserve">Almoxarife (inclusive encargos sociais).
(desonerado) </t>
  </si>
  <si>
    <t xml:space="preserve">AD 39.05.0068 (/) </t>
  </si>
  <si>
    <t xml:space="preserve">Apontador (inclusive encargos sociais).(desonerado) </t>
  </si>
  <si>
    <t xml:space="preserve">AD 39.05.0074 (/) </t>
  </si>
  <si>
    <t xml:space="preserve">Auxiliar de almoxarife (inclusive encargos sociais).
(desonerado) </t>
  </si>
  <si>
    <t xml:space="preserve">AD 39.05.0077 (A) </t>
  </si>
  <si>
    <t xml:space="preserve">Auxiliar de enfermagem (inclusive encargos sociais).
(desonerado) </t>
  </si>
  <si>
    <t xml:space="preserve">AD 39.05.0080 (/) </t>
  </si>
  <si>
    <t xml:space="preserve">Auxiliar de escritorio (inclusive encargos sociais).
(desonerado) </t>
  </si>
  <si>
    <t xml:space="preserve">AD 39.05.0086 (/) </t>
  </si>
  <si>
    <t xml:space="preserve">Tecnico de nivel medio (inclusive encargos sociais).
(desonerado) </t>
  </si>
  <si>
    <t xml:space="preserve">AD 39.05.0092 (/) </t>
  </si>
  <si>
    <t xml:space="preserve">Auxiliar de topografia - servicos de campo (inclusive
encargos sociais).(desonerado) </t>
  </si>
  <si>
    <t xml:space="preserve">AD 39.05.0094 (/) </t>
  </si>
  <si>
    <t xml:space="preserve">Biologo na area de Meio Ambiente (inclusive
encargos sociais).(desonerado) </t>
  </si>
  <si>
    <t>34,51</t>
  </si>
  <si>
    <t xml:space="preserve">AD 39.05.0098 (/) </t>
  </si>
  <si>
    <t xml:space="preserve">Chefe de escritorio (inclusive encargos sociais).
(desonerado) </t>
  </si>
  <si>
    <t xml:space="preserve">AD 39.05.0104 (/) </t>
  </si>
  <si>
    <t xml:space="preserve">Desenhista A (inclusive encargos sociais).
(desonerado) </t>
  </si>
  <si>
    <t>27,40</t>
  </si>
  <si>
    <t xml:space="preserve">AD 39.05.0110 (/) </t>
  </si>
  <si>
    <t xml:space="preserve">Digitador (inclusive encargos sociais).(desonerado) </t>
  </si>
  <si>
    <t xml:space="preserve">AD 39.05.0116 (/) </t>
  </si>
  <si>
    <t xml:space="preserve">Encarregado (inclusive encargos sociais).
(desonerado) </t>
  </si>
  <si>
    <t xml:space="preserve">AD 39.05.0119 (A) </t>
  </si>
  <si>
    <t xml:space="preserve">Enfermeiro (inclusive encargos sociais).
(desonerado) </t>
  </si>
  <si>
    <t>39,09</t>
  </si>
  <si>
    <t xml:space="preserve">AD 39.05.0122 (/) </t>
  </si>
  <si>
    <t xml:space="preserve">Engenheiro, arquiteto ou geologo jr (inclusive
encargos sociais).(desonerado) </t>
  </si>
  <si>
    <t>95,34</t>
  </si>
  <si>
    <t>AD 39.05.0128 (/)</t>
  </si>
  <si>
    <t>Engenheiro ou arquiteto, coordenador geral de
projetos ou supervisor de obras (inclusive encargos
sociais).(desonerado)</t>
  </si>
  <si>
    <t xml:space="preserve">AD 39.05.0134 (/) </t>
  </si>
  <si>
    <t xml:space="preserve">Engenheiro, arquiteto ou geologo senior (inclusive
encargos sociais).(desonerado) </t>
  </si>
  <si>
    <t>211,87</t>
  </si>
  <si>
    <t xml:space="preserve">AD 39.05.0138 (A) </t>
  </si>
  <si>
    <t xml:space="preserve">Engenheiro de seguranca do trabalho (inclusive
encargos sociais). (desonerado) </t>
  </si>
  <si>
    <t>98,20</t>
  </si>
  <si>
    <t xml:space="preserve">AD 39.05.0140 (/) </t>
  </si>
  <si>
    <t xml:space="preserve">Escriturario (inclusive encargos sociais).
(desonerado) </t>
  </si>
  <si>
    <t xml:space="preserve">AD 39.05.0146 (/) </t>
  </si>
  <si>
    <t xml:space="preserve">Estagiario (inclusive encargos sociais).(desonerado) </t>
  </si>
  <si>
    <t xml:space="preserve">AD 39.05.0149 (A) </t>
  </si>
  <si>
    <t xml:space="preserve">Medico do trabalho (inclusive encargos sociais).
(desonerado) </t>
  </si>
  <si>
    <t xml:space="preserve">AD 39.05.0152 (/) </t>
  </si>
  <si>
    <t xml:space="preserve">Mestre de obra A (inclusive encargos sociais).
(desonerado) </t>
  </si>
  <si>
    <t xml:space="preserve">AD 39.05.0158 (/) </t>
  </si>
  <si>
    <t xml:space="preserve">Mestre de obra B (inclusive encargos sociais).
(desonerado) </t>
  </si>
  <si>
    <t xml:space="preserve">AD 39.05.0164 (/) </t>
  </si>
  <si>
    <t xml:space="preserve">Motorista de caminhao e carreta (inclusive encargos
sociais).(desonerado) </t>
  </si>
  <si>
    <t xml:space="preserve">AD 39.05.0170 (/) </t>
  </si>
  <si>
    <t xml:space="preserve">Motorista de veiculo leve de servico (inclusive
encargos sociais).(desonerado) </t>
  </si>
  <si>
    <t xml:space="preserve">AD 39.05.0173 (/) </t>
  </si>
  <si>
    <t xml:space="preserve">Motorista operador de reboque e munck (inclusive
encargos sociais).(desonerado) </t>
  </si>
  <si>
    <t xml:space="preserve">AD 39.05.0176 (/) </t>
  </si>
  <si>
    <t xml:space="preserve">Operador de computador (inclusive encargos
sociais).(desonerado) </t>
  </si>
  <si>
    <t xml:space="preserve">AD 39.05.0182 (/) </t>
  </si>
  <si>
    <t xml:space="preserve">Programador de computador (inclusive encargos
sociais).(desonerado) </t>
  </si>
  <si>
    <t xml:space="preserve">AD 39.05.0188 (/) </t>
  </si>
  <si>
    <t xml:space="preserve">Secretaria (inclusive encargos sociais).(desonerado) </t>
  </si>
  <si>
    <t>AD 39.05.0200 (/)</t>
  </si>
  <si>
    <t>Supervisor de trafego, com todo o seu EPI, colete,
capa, bone, apito, (inclusive encargos sociais).
(desonerado)</t>
  </si>
  <si>
    <t>www2.rio.rj.gov.br/sco/catalogo.cfm 34/55</t>
  </si>
  <si>
    <t>www2.rio.rj.gov.br/sco/catalogo.cfm 35/55</t>
  </si>
  <si>
    <t xml:space="preserve">AD 39.05.0206 (/) </t>
  </si>
  <si>
    <t xml:space="preserve">Tecnico em eletronica ou eletrotecnica (inclusive
encargos sociais).(desonerado) </t>
  </si>
  <si>
    <t xml:space="preserve">AD 39.05.0209 (A) </t>
  </si>
  <si>
    <t xml:space="preserve">Tecnico de seguranca do trabalho (inclusive
encargos sociais). (desonerado) </t>
  </si>
  <si>
    <t>31,09</t>
  </si>
  <si>
    <t>AD 39.05.0212 (/)</t>
  </si>
  <si>
    <t>Topografo A - servicos de campo e escritorio, com
responsabilidade de dirigi-los (inclusive encargos
sociais).(desonerado)</t>
  </si>
  <si>
    <t>34,10</t>
  </si>
  <si>
    <t xml:space="preserve">AD 39.05.0218 (A) </t>
  </si>
  <si>
    <t xml:space="preserve">Vigia (inclusive encargos sociais).(desonerado) </t>
  </si>
  <si>
    <t xml:space="preserve">AD 40.05.0050 (/) </t>
  </si>
  <si>
    <t xml:space="preserve">Ajudante (inclusive encargos sociais). </t>
  </si>
  <si>
    <t xml:space="preserve">AD 40.05.0056 (/) </t>
  </si>
  <si>
    <t xml:space="preserve">Almoxarife (inclusive encargos sociais). </t>
  </si>
  <si>
    <t xml:space="preserve">AD 40.05.0068 (/) </t>
  </si>
  <si>
    <t xml:space="preserve">Apontador (inclusive encargos sociais). </t>
  </si>
  <si>
    <t xml:space="preserve">AD 40.05.0074 (/) </t>
  </si>
  <si>
    <t xml:space="preserve">Auxiliar de almoxarife (inclusive encargos sociais). </t>
  </si>
  <si>
    <t xml:space="preserve">AD 40.05.0077 (A) </t>
  </si>
  <si>
    <t xml:space="preserve">Auxiliar de enfermagem (inclusive encargos sociais). </t>
  </si>
  <si>
    <t xml:space="preserve">AD 40.05.0080 (/) </t>
  </si>
  <si>
    <t xml:space="preserve">Auxiliar de escritorio (inclusive encargos sociais). </t>
  </si>
  <si>
    <t xml:space="preserve">AD 40.05.0086 (/) </t>
  </si>
  <si>
    <t xml:space="preserve">Tecnico de nivel medio (inclusive encargos sociais). </t>
  </si>
  <si>
    <t>19,63</t>
  </si>
  <si>
    <t xml:space="preserve">AD 40.05.0092 (/) </t>
  </si>
  <si>
    <t xml:space="preserve">Auxiliar de topografia - servicos de campo (inclusive
encargos sociais). </t>
  </si>
  <si>
    <t xml:space="preserve">AD 40.05.0094 (/) </t>
  </si>
  <si>
    <t xml:space="preserve">Biologo na area de Meio Ambiente (inclusive
encargos sociais). </t>
  </si>
  <si>
    <t xml:space="preserve">AD 40.05.0098 (/) </t>
  </si>
  <si>
    <t xml:space="preserve">Chefe de escritorio (inclusive encargos sociais). </t>
  </si>
  <si>
    <t xml:space="preserve">AD 40.05.0104 (/) </t>
  </si>
  <si>
    <t xml:space="preserve">Desenhista A (inclusive encargos sociais). </t>
  </si>
  <si>
    <t xml:space="preserve">AD 40.05.0110 (/) </t>
  </si>
  <si>
    <t xml:space="preserve">Digitador (inclusive encargos sociais). </t>
  </si>
  <si>
    <t xml:space="preserve">AD 40.05.0116 (/) </t>
  </si>
  <si>
    <t xml:space="preserve">Encarregado (inclusive encargos sociais). </t>
  </si>
  <si>
    <t xml:space="preserve">AD 40.05.0119 (A) </t>
  </si>
  <si>
    <t xml:space="preserve">Enfermeiro (inclusive encargos sociais). </t>
  </si>
  <si>
    <t xml:space="preserve">AD 40.05.0122 (/) </t>
  </si>
  <si>
    <t xml:space="preserve">Engenheiro, arquiteto ou geologo jr (inclusive
encargos sociais). </t>
  </si>
  <si>
    <t>105,22</t>
  </si>
  <si>
    <t>Engenheiro ou arquiteto, coordenador geral de
projetos ou supervisor de obras (inclusive encargos
sociais).</t>
  </si>
  <si>
    <t>163,67</t>
  </si>
  <si>
    <t xml:space="preserve">AD 40.05.0134 (/) </t>
  </si>
  <si>
    <t xml:space="preserve">Engenheiro, arquiteto ou geologo senior (inclusive
encargos sociais). </t>
  </si>
  <si>
    <t>233,82</t>
  </si>
  <si>
    <t xml:space="preserve">AD 40.05.0138 (A) </t>
  </si>
  <si>
    <t xml:space="preserve">Engenheiro de seguranca do trabalho (inclusive
encargos sociais). </t>
  </si>
  <si>
    <t>108,38</t>
  </si>
  <si>
    <t xml:space="preserve">AD 40.05.0140 (/) </t>
  </si>
  <si>
    <t xml:space="preserve">Escriturario (inclusive encargos sociais). </t>
  </si>
  <si>
    <t xml:space="preserve">AD 40.05.0146 (/) </t>
  </si>
  <si>
    <t xml:space="preserve">Estagiario (inclusive encargos sociais). </t>
  </si>
  <si>
    <t xml:space="preserve">AD 40.05.0149 (A) </t>
  </si>
  <si>
    <t xml:space="preserve">Medico do trabalho (inclusive encargos sociais). </t>
  </si>
  <si>
    <t xml:space="preserve">AD 40.05.0152 (/) </t>
  </si>
  <si>
    <t xml:space="preserve">Mestre de obra A (inclusive encargos sociais). </t>
  </si>
  <si>
    <t>70,70</t>
  </si>
  <si>
    <t xml:space="preserve">AD 40.05.0158 (/) </t>
  </si>
  <si>
    <t xml:space="preserve">Mestre de obra B (inclusive encargos sociais). </t>
  </si>
  <si>
    <t xml:space="preserve">AD 40.05.0164 (/) </t>
  </si>
  <si>
    <t xml:space="preserve">Motorista de caminhao e carreta (inclusive encargos
sociais). </t>
  </si>
  <si>
    <t>14,43</t>
  </si>
  <si>
    <t xml:space="preserve">AD 40.05.0170 (/) </t>
  </si>
  <si>
    <t xml:space="preserve">Motorista de veiculo leve de servico (inclusive
encargos sociais). </t>
  </si>
  <si>
    <t xml:space="preserve">AD 40.05.0173 (/) </t>
  </si>
  <si>
    <t xml:space="preserve">Motorista operador de reboque e munck (inclusive
encargos sociais). </t>
  </si>
  <si>
    <t>www2.rio.rj.gov.br/sco/catalogo.cfm 36/55</t>
  </si>
  <si>
    <t xml:space="preserve">AD 40.05.0176 (/) </t>
  </si>
  <si>
    <t xml:space="preserve">Operador de computador (inclusive encargos
sociais). </t>
  </si>
  <si>
    <t xml:space="preserve">AD 40.05.0182 (/) </t>
  </si>
  <si>
    <t xml:space="preserve">Programador de computador (inclusive encargos
sociais). </t>
  </si>
  <si>
    <t xml:space="preserve">AD 40.05.0188 (/) </t>
  </si>
  <si>
    <t xml:space="preserve">Secretaria (inclusive encargos sociais). </t>
  </si>
  <si>
    <t xml:space="preserve">AD 40.05.0200 (/) </t>
  </si>
  <si>
    <t xml:space="preserve">Supervisor de trafego, com todo o seu EPI, colete,
capa, bone, apito, (inclusive encargos sociais). </t>
  </si>
  <si>
    <t xml:space="preserve">AD 40.05.0206 (/) </t>
  </si>
  <si>
    <t xml:space="preserve">Tecnico em eletronica ou eletrotecnica (inclusive
encargos sociais). </t>
  </si>
  <si>
    <t xml:space="preserve">AD 40.05.0209 (A) </t>
  </si>
  <si>
    <t xml:space="preserve">Tecnico de seguranca do trabalho (inclusive
encargos sociais). </t>
  </si>
  <si>
    <t>Topografo A - servicos de campo e escritorio, com
responsabilidade de dirigi-los (inclusive encargos
sociais).</t>
  </si>
  <si>
    <t xml:space="preserve">AD 40.05.0218 (A) </t>
  </si>
  <si>
    <t xml:space="preserve">Vigia (inclusive encargos sociais). </t>
  </si>
  <si>
    <t xml:space="preserve">Categoria </t>
  </si>
  <si>
    <t>Alvenarias e Paredes Divisorias</t>
  </si>
  <si>
    <t>AL 04.03.0050 (/)</t>
  </si>
  <si>
    <t>Alvenaria de pedra seca em elevacao, de uma face,
feita com blocos de dimensoes aproximadas de
(30x30x30)cm ate (40x40x40)cm, ate 3m de altura.
(desonerado)</t>
  </si>
  <si>
    <t>241,65</t>
  </si>
  <si>
    <t>AL 04.05.0050 (/)</t>
  </si>
  <si>
    <t>Alvenaria de pedra em elevacao, de uma face, feita
com blocos de dimensoes aproximadas de
(30x30x30)cm ate (40x40x40)cm, assentes com
argamassa de cimento, saibro e areia 1:2:3, juntas
simples, ate 1,50m de altura.(desonerado)</t>
  </si>
  <si>
    <t>380,87</t>
  </si>
  <si>
    <t>AL 04.05.0053 (/)</t>
  </si>
  <si>
    <t>Alvenaria de pedra em elevacao, de uma face, feita
com blocos de pedra-de-mao, assentes com
argamassa de cimento, saibro e areia, traco 1:2:3,
ate 1,50m de altura, sendo a espessura ate 0,35m.
(desonerado)</t>
  </si>
  <si>
    <t>595,26</t>
  </si>
  <si>
    <t>AL 04.05.0100 (/)</t>
  </si>
  <si>
    <t>Alvenaria de pedra em elevacao, de uma face, feita
com blocos de dimensoes aproximadas de
(30x30x30)cm ate (40x40x40)cm, assentes com
argamassa de cimento, saibro e areia 1:2:3, juntas
simples, acima de 1,50 ate 3m de altura.
(desonerado)</t>
  </si>
  <si>
    <t>652,66</t>
  </si>
  <si>
    <t>AL 04.05.0150 (/)</t>
  </si>
  <si>
    <t>Alvenaria de pedra em elevacao, de 2 faces, feita
com blocos de pedra-de-mao, assentes com
argamassa de cimento, saibro e areia no traco 1:2:3,
ate 1,50m de altura, sendo espessura ate 0,35m.
(desonerado)</t>
  </si>
  <si>
    <t>798,74</t>
  </si>
  <si>
    <t>AL 04.05.0200 (/)</t>
  </si>
  <si>
    <t>Alvenaria de pedra em elevacao, de 2 faces, feita
com blocos de pedra-de-mao, assentes com
argamassa de cimento, saibro e areia no traco 1:2:3,
acima de 1,50 ate 3m de altura, sendo espessura ate
0,35m.(desonerado)</t>
  </si>
  <si>
    <t>946,32</t>
  </si>
  <si>
    <t>AL 04.05.0250 (A)</t>
  </si>
  <si>
    <t>Junta relevo, em alvenaria de pedra em elevacao, de
1 face, feita com blocos de dimensoes aproximadas
de (30x30x30)cm ate (40x40x40)cm, com
argamassa de cimento, cal e areia fina, no traco
1:3:5.(desonerado)</t>
  </si>
  <si>
    <t>AL 04.10.0050 (/)</t>
  </si>
  <si>
    <t>Alvenaria de tijolo macico (7x10x20)cm, com
argamassa de cimento e saibro no traco 1:6, em
paredes de meia vez (0,10m), de superficie corrida,
ate 1,50m de altura, e medida pela area real.
(desonerado)</t>
  </si>
  <si>
    <t>97,84</t>
  </si>
  <si>
    <t>AL 04.10.0053 (/)</t>
  </si>
  <si>
    <t>Alvenaria de tijolo macico (7x10x20)cm, com
argamassa de cimento e saibro no traco 1:6, em
paredes de meia vez (0,10m), de superficie corrida,
ate 3m de altura, e medida pela area real.
(desonerado)</t>
  </si>
  <si>
    <t>AL 04.10.0059 (/)</t>
  </si>
  <si>
    <t>Alvenaria de tijolo macico (7x10x20)cm, com
argamassa de cimento e saibro no traco 1:6, em
paredes de meia vez (0,10m), de superficie corrida,
de 3m a 4,50m de altura, e medida pela area real.
(desonerado)</t>
  </si>
  <si>
    <t>127,85</t>
  </si>
  <si>
    <t xml:space="preserve">AL 04.10.0103 (/) </t>
  </si>
  <si>
    <t xml:space="preserve">Alvenaria de tijolo macico (7x10x20)cm, com </t>
  </si>
  <si>
    <t>107,90</t>
  </si>
  <si>
    <t>www2.rio.rj.gov.br/sco/catalogo.cfm 37/55</t>
  </si>
  <si>
    <t>argamassa de cimento e saibro no traco 1:6, em
paredes com vaos ou arestas, de meia vez (0,10m),
ate 3m de altura, e medida pela area real.
(desonerado)</t>
  </si>
  <si>
    <t>AL 04.10.0106 (/)</t>
  </si>
  <si>
    <t>Alvenaria de tijolo macico (7x10x20)cm, com
argamassa de cimento e saibro no traco 1:6, em
paredes com vaos ou arestas, de meia vez (0,10m),
de 3m a 4,50m de altura, e medida pela area real.
(desonerado)</t>
  </si>
  <si>
    <t>143,17</t>
  </si>
  <si>
    <t>www2.rio.rj.gov.br/sco/catalogo.cfm 38/55</t>
  </si>
  <si>
    <t>AL 04.10.0150 (/)</t>
  </si>
  <si>
    <t>Alvenaria de tijolo macico (7x10x20)cm, com
argamassa de cimento e saibro no traco 1:6, em
paredes de 1 vez (0,20m), de superficie corrida, ate
1,50m de altura, e medida pela area real.
(desonerado)</t>
  </si>
  <si>
    <t>190,01</t>
  </si>
  <si>
    <t>AL 04.10.0152 (/)</t>
  </si>
  <si>
    <t>Alvenaria de tijolo macico (7x10x20)cm, com
argamassa de cimento e saibro no traco 1:6, em
paredes de 1 vez (0,20m), de superficie corrida, ate
3m de altura, e medida pela area real.(desonerado)</t>
  </si>
  <si>
    <t>AL 04.10.0153 (/)</t>
  </si>
  <si>
    <t>Alvenaria de tijolo macico (7x10x20)cm, com
argamassa de cimento e saibro no traco 1:6, em
paredes com vaos ou arestas, de 1 vez (0,20m), ate
3m de altura, e medida pela area real.(desonerado)</t>
  </si>
  <si>
    <t>213,30</t>
  </si>
  <si>
    <t>AL 04.10.0156 (/)</t>
  </si>
  <si>
    <t>Alvenaria de tijolo macico (7x10x20)cm, com
argamassa de cimento e saibro no traco 1:6, em
paredes de 1 vez (0,20m), de superficie corrida, de
3m a 4,50m de altura, e medida pela area real.
(desonerado)</t>
  </si>
  <si>
    <t>245,81</t>
  </si>
  <si>
    <t>AL 04.10.0200 (/)</t>
  </si>
  <si>
    <t>Alvenaria de tijolo macico (7x10x20)cm, com
argamassa de cimento e saibro no traco 1:6, em
paredes com vaos ou arestas, de 1 vez (0,20m), de
3m a 4,50m de altura, e medida pela area real.
(desonerado)</t>
  </si>
  <si>
    <t>273,99</t>
  </si>
  <si>
    <t>AL 04.15.0050 (/)</t>
  </si>
  <si>
    <t>Alvenaria para caixas enterradas, ate 0,80m de
profundidade, de tijolo macico (7x10x20)cm, com
argamassa de cimento, saibro e areia no traco 1:2:2
e parede de meia vez.(desonerado)</t>
  </si>
  <si>
    <t>109,63</t>
  </si>
  <si>
    <t>AL 04.15.0100 (/)</t>
  </si>
  <si>
    <t>Alvenaria para caixas enterradas, ate 0,80m de
profundidade, de tijolo macico (7x10x20)cm, com
argamassa de cimento, saibro e areia no traco 1:2:2
e parede de 1 vez (19cm).(desonerado)</t>
  </si>
  <si>
    <t>217,29</t>
  </si>
  <si>
    <t>AL 04.15.0103 (/)</t>
  </si>
  <si>
    <t>Alvenaria para caixas enterradas, de 0,80m a 1,60m
de profundidade, de tijolo macico (7x10x20)cm, com
argamassa de cimento, saibro e areia no traco 1:2:2
e parede de 1 vez e meia (29cm).(desonerado)</t>
  </si>
  <si>
    <t>296,79</t>
  </si>
  <si>
    <t>AL 04.20.0050 (/)</t>
  </si>
  <si>
    <t>Alvenaria de tijolo (10x20x20)cm,de furos redondos,
com argamassa de cimento e saibro no traco 1:8, em
parede de meia vez (0,10m), de superficie corrida,
ate 1,50m de altura, e medida pela area real.
(desonerado)</t>
  </si>
  <si>
    <t>56,09</t>
  </si>
  <si>
    <t>AL 04.20.0053 (/)</t>
  </si>
  <si>
    <t>Alvenaria de tijolo (10x20x20)cm, de furos
redondos, com argamassa de cimento e saibro no
traco 1:8, em parede de meia vez (0,10m), de
superficie corrida, ate 3m de altura, e medida pela
area real.(desonerado)</t>
  </si>
  <si>
    <t>58,01</t>
  </si>
  <si>
    <t>AL 04.20.0056 (/)</t>
  </si>
  <si>
    <t>Alvenaria de tijolo (10x20x20)cm, de furos
redondos, com argamassa de cimento e saibro no
traco 1:8, em paredes de meia vez (0,10m), de
superficie corrida, de 3m a 4,50m de altura, e
medida pela area real.(desonerado)</t>
  </si>
  <si>
    <t>AL 04.20.0100 (/)</t>
  </si>
  <si>
    <t>Alvenaria de tijolo (10x20x20)cm, de furos
redondos, com argamassa de cimento e saibro no
traco 1:8, em parede com vaos ou arestas (0,10m),
ate 3m de altura, e medida pela area real.
(desonerado)</t>
  </si>
  <si>
    <t>64,57</t>
  </si>
  <si>
    <t>AL 04.20.0103 (/)</t>
  </si>
  <si>
    <t>Alvenaria de tijolo (10x20x20)cm, de furos
redondos, com argamassa de cimento e saibro no
traco 1:8, em paredes com vaos ou arestas de meia
vez (0,10m), de 3m a 4,50m de altura, e medida
pela area real.(desonerado)</t>
  </si>
  <si>
    <t>94,94</t>
  </si>
  <si>
    <t>AL 04.20.0150 (/)</t>
  </si>
  <si>
    <t>Alvenaria de tijolo (10x20x30)cm, de furos
redondos, com argamassa de cimento e saibro no
traco 1:8, em paredes de meia vez (0,10m), de
superficie corrida, ate 1,50m de altura, e medida
pela area real.(desonerado)</t>
  </si>
  <si>
    <t>52,12</t>
  </si>
  <si>
    <t>AL 04.20.0153 (/)</t>
  </si>
  <si>
    <t>Alvenaria de tijolo (10x20x30)cm, de furos
redondos, com argamassa de cimento e saibro no
traco 1:8, em paredes de meia vez (0,10m), de
superficie corrida, ate 3m de altura, e medida pela
area real.(desonerado)</t>
  </si>
  <si>
    <t>www2.rio.rj.gov.br/sco/catalogo.cfm 39/55</t>
  </si>
  <si>
    <t xml:space="preserve">AL 04.20.0156 (/) </t>
  </si>
  <si>
    <t>Alvenaria de tijolo (10x20x30)cm, de furos
redondos, com argamassa de cimento e saibro no
traco 1:8, em paredes de meia vez (0,10m), de
superficie corrida de 3m a 4,50m de altura, e medida
pela area real.(desonerado)</t>
  </si>
  <si>
    <t>70,01</t>
  </si>
  <si>
    <t>AL 04.20.0200 (/)</t>
  </si>
  <si>
    <t>Alvenaria de tijolo (10x20x30)cm, de furos
redondos, com argamassa de cimento e saibro no
traco 1:8, em paredes com vaos ou arestas (0,10m),
ate 3m de altura, e medida pela area real.
(desonerado)</t>
  </si>
  <si>
    <t>58,91</t>
  </si>
  <si>
    <t>AL 04.20.0203 (/)</t>
  </si>
  <si>
    <t>Alvenaria de tijolo (10x20x30)cm, de furos
redondos, com argamassa de cimento e saibro no
traco 1:8, em paredes com vaos ou arestas de meia
vez (0,10m), de 3m a 4,50m de altura, e medida
pela area real.(desonerado)</t>
  </si>
  <si>
    <t>www2.rio.rj.gov.br/sco/catalogo.cfm 40/55</t>
  </si>
  <si>
    <t>AL 04.20.0250 (/)</t>
  </si>
  <si>
    <t>Alvenaria de tijolo (10x20x20)cm, de furos
redondos, com argamassa de cimento e saibro no
traco 1:8, em paredes de 1 vez (0,20m), de
superficie corrida, ate 1,50m de altura, e medida
pela area real.(desonerado)</t>
  </si>
  <si>
    <t>112,43</t>
  </si>
  <si>
    <t>AL 04.20.0253 (/)</t>
  </si>
  <si>
    <t>Alvenaria de tijolo (10x20x20)cm, de furos
redondos, com argamassa de cimento e saibro no
traco 1:8, em paredes de 1 vez (0,20m), de
superficie corrida, ate 3m de altura, e medida pela
area real.(desonerado)</t>
  </si>
  <si>
    <t>115,38</t>
  </si>
  <si>
    <t>AL 04.20.0300 (/)</t>
  </si>
  <si>
    <t>Alvenaria de tijolo (10x20x20)cm, de furos
redondos, com argamassa de cimento e saibro no
traco 1:8, em parede com vaos ou arestas (0,20m),
ate 3m de altura, e medida pela area real.
(desonerado)</t>
  </si>
  <si>
    <t>129,36</t>
  </si>
  <si>
    <t>AL 04.20.0303 (/)</t>
  </si>
  <si>
    <t>Alvenaria de tijolo (10x20x20)cm, de furos
redondos, com argamassa de cimento e saibro no
traco 1:8, em parede com vaos ou arestas (0,20m),
de 3m a 4,50m de altura, e medida pela area real.
(desonerado)</t>
  </si>
  <si>
    <t>AL 04.20.0350 (/)</t>
  </si>
  <si>
    <t>Alvenaria de tijolo (10x20x30)cm, de furos
redondos, com argamassa de cimento e saibro no
traco 1:8, em paredes de 1 vez (0,20m), de
superficie corrida, ate 1,50m de altura, e medida
pela area real.(desonerado)</t>
  </si>
  <si>
    <t>103,47</t>
  </si>
  <si>
    <t>AL 04.20.0353 (/)</t>
  </si>
  <si>
    <t>Alvenaria de tijolo (10x20x30)cm, de furos
redondos, com argamassa de cimento e saibro no
traco 1:8, em paredes de 1 vez (0,20m), de
superficie corrida, ate 3m de altura, e medida pela
area real.(desonerado)</t>
  </si>
  <si>
    <t>105,83</t>
  </si>
  <si>
    <t>AL 04.20.0400 (/)</t>
  </si>
  <si>
    <t>Alvenaria de tijolo (10x20x30)cm, de furos
redondos, com argamassa de cimento e saibro no
traco 1:8, em paredes com vaos ou arestas (0,20m),
ate 3m de altura, e medida pela area real.
(desonerado)</t>
  </si>
  <si>
    <t>114,01</t>
  </si>
  <si>
    <t>AL 04.20.0450 (/)</t>
  </si>
  <si>
    <t>Alvenaria de tijolo (10x20x30)cm, de furos
redondos, com argamassa de cimento e saibro no
traco 1:8, em paredes corridas de 1 vez (0,20m), de
3m a 4,50m de altura, e medida pela area real.
(desonerado)</t>
  </si>
  <si>
    <t>134,05</t>
  </si>
  <si>
    <t>AL 04.20.0500 (/)</t>
  </si>
  <si>
    <t>Alvenaria de tijolo (10x20x30)cm, de furos
redondos, com argamassa de cimento e saibro no
traco 1:8, em paredes com vaos ou arestas de 1 vez
(0,20m), de 3m a 4,50m de altura, e medida pela
area real.(desonerado)</t>
  </si>
  <si>
    <t>150,16</t>
  </si>
  <si>
    <t>AL 04.23.0100 (/)</t>
  </si>
  <si>
    <t>Alvenaria estrutural de tijolo ceramico
(14x19x29)cm, aparentes, espessura de 14cm, para
superficies com vaos e arestas. Fornecimento e
assentamento.(desonerado)</t>
  </si>
  <si>
    <t>97,87</t>
  </si>
  <si>
    <t>AL 04.23.0200 (/)</t>
  </si>
  <si>
    <t>Alvenaria estrutural de tijolo ceramico tipo "L"
(14x19x29)cm, aparentes, espessura de 14cm, para
cintas e vergas de amarracao. Fornecimento e
assentamento.(desonerado)</t>
  </si>
  <si>
    <t>AL 04.23.0300 (/)</t>
  </si>
  <si>
    <t>Alvenaria estrutural de tijolo ceramico tipo "U"
(14x19x29)cm, aparentes, espessura de 14cm, para
cintas e vergas de amarracao. Fornecimento e
assentamento.(desonerado)</t>
  </si>
  <si>
    <t>AL 04.25.0050 (/)</t>
  </si>
  <si>
    <t>Alvenaria de blocos de concreto (10x20x40)cm, com
argamassa de cimento e areia no traco 1:8, em
paredes corridas de 0,10m de espessura, ate 3m de
altura, e medida pela area real.(desonerado)</t>
  </si>
  <si>
    <t>58,39</t>
  </si>
  <si>
    <t>AL 04.25.0053 (/)</t>
  </si>
  <si>
    <t>Alvenaria de blocos de concreto (10x20x40)cm, com
argamassa de cimento e areia no traco 1:8, em
paredes corridas de 0,10m de espessura, de 3m a
4,50m de altura, e medida pela area real.
(desonerado)</t>
  </si>
  <si>
    <t>82,38</t>
  </si>
  <si>
    <t xml:space="preserve">AL 04.25.0100 (/) </t>
  </si>
  <si>
    <t>Alvenaria de blocos de concreto (10x20x40)cm, com
argamassa de cimento e areia, no traco 1:8, em
paredes com vaos e arestas de meia vez (0,10m),</t>
  </si>
  <si>
    <t>70,28</t>
  </si>
  <si>
    <t>www2.rio.rj.gov.br/sco/catalogo.cfm 41/55</t>
  </si>
  <si>
    <t>ate 3m de altura, e medida pela area real.
(desonerado)</t>
  </si>
  <si>
    <t>AL 04.25.0103 (/)</t>
  </si>
  <si>
    <t>Alvenaria de blocos de concreto (10x20x40)cm, com
argamassa de cimento e areia no traco 1:8, em
paredes com vaos e arestas de meia vez (0,10m),de
3m a 4,50m de altura, e medida pela area real.
(desonerado)</t>
  </si>
  <si>
    <t>AL 04.25.0250 (/)</t>
  </si>
  <si>
    <t>Alvenaria de blocos de concreto (15x20x40)cm, em
paredes de 0,15m de espessura, com argamassa de
cimento e areia no traco 1:4 (em volume), no
assentamento e no preenchimento dos vazios dos
blocos, ate 1,50m de altura e medida pela area real.
(desonerado)</t>
  </si>
  <si>
    <t>120,35</t>
  </si>
  <si>
    <t>AL 04.25.0300 (/)</t>
  </si>
  <si>
    <t>Alvenaria de blocos de concreto (15x20x40)cm, com
argamassa de cimento e areia no traco 1:8, em
paredes de 0,15m de espessura, de superficie
corrida, e medida pela area real.(desonerado)</t>
  </si>
  <si>
    <t>www2.rio.rj.gov.br/sco/catalogo.cfm 42/55</t>
  </si>
  <si>
    <t>AL 04.25.0350 (/)</t>
  </si>
  <si>
    <t>Alvenaria de blocos de concreto (10x20x40)cm,
com argamassa de cimento e areia no traco 1:8, em
paredes corridas de 0,20m de espessura, ate 3m de
altura, e medida pela area real.(desonerado)</t>
  </si>
  <si>
    <t>118,46</t>
  </si>
  <si>
    <t>AL 04.25.0353 (/)</t>
  </si>
  <si>
    <t>Alvenaria de blocos de concreto (10x20x40)cm,
com argamassa de cimento e areia no traco 1:8, em
paredes corridas de 0,20m de espessura, de 3m a
4,50m de altura, e medida pela area real.
(desonerado)</t>
  </si>
  <si>
    <t>129,53</t>
  </si>
  <si>
    <t>AL 04.25.0400 (/)</t>
  </si>
  <si>
    <t>Alvenaria de blocos de concreto (10x20x40)cm,
com argamassa de cimento e areia no traco 1:8, em
paredes com vaos ou arestas de 0,20m de
espessura, ate 3m de altura, e medida pela area
real.(desonerado)</t>
  </si>
  <si>
    <t>128,50</t>
  </si>
  <si>
    <t>AL 04.25.0403 (/)</t>
  </si>
  <si>
    <t>Alvenaria de blocos de concreto (10x20x40)cm,
com argamassa de cimento e areia no traco 1:8, em
paredes com vaos ou arestas de 0,20m de
espessura, de 3m a 4,50m de altura, e medida pela
area real.(desonerado)</t>
  </si>
  <si>
    <t>AL 04.25.0450 (/)</t>
  </si>
  <si>
    <t>Alvenaria de blocos de concreto (20x20x40)cm,
com argamassa de cimento e areia no traco 1:6, em
paredes de 0,20m de espessura, de superficie
corrida, ate 3m de altura, e medida pela area real.
(desonerado)</t>
  </si>
  <si>
    <t>96,42</t>
  </si>
  <si>
    <t>AL 04.25.0453 (/)</t>
  </si>
  <si>
    <t>Alvenaria de blocos de concreto (20x20x40)cm,
com argamassa de cimento e areia no traco 1:6, em
paredes corridas de 0,20m de espessura, de 3m a
4,50m de altura, e medida pela area real.
(desonerado)</t>
  </si>
  <si>
    <t>111,18</t>
  </si>
  <si>
    <t>AL 04.27.0100 (/)</t>
  </si>
  <si>
    <t>Alvenaria de blocos de concreto estrutural
(15x20x40)cm, com argamassa de cimento e areia
no traco 1:8, em paredes com vaos de meia vez
(0,15m), ate 3m de altura, e medida pela area real.
(desonerado)</t>
  </si>
  <si>
    <t>75,41</t>
  </si>
  <si>
    <t>AL 04.29.0100 (/)</t>
  </si>
  <si>
    <t>Alvenaria de blocos de concreto celular
(10x30x60)cm, com argamassa de cimento, cal
hidratada e areia fina no traco 1:3:5, em paredes de
10cm de espessura e medida pela area real.
(desonerado)</t>
  </si>
  <si>
    <t>AL 04.30.0050 (A)</t>
  </si>
  <si>
    <t>Parede de blocos vazados (cobogo), em tijolos
ceramicos (10x10x10)cm, assentes com argamassa
de cimento e areia no traco 1:4, levando um
vergalhao de 5,0mm em cada junta, preso nas
extremidades a estrutura ou alvenaria existente.
Fornecimento e assentamento.(desonerado)</t>
  </si>
  <si>
    <t>AL 04.30.0150 (A)</t>
  </si>
  <si>
    <t>Parede de blocos vazados (cobogo), em placas de
concreto (51x51x7)cm, furos quadrados, assentes
com argamassa de cimento e areia no traco 1:4,
levando um vergalhao de 5,0mm em cada junta,
preso nas extremidades, a estrutura ou alvenaria
existente. Fornecimento e assentamento.
(desonerado)</t>
  </si>
  <si>
    <t>236,81</t>
  </si>
  <si>
    <t>AL 04.30.0200 (/)</t>
  </si>
  <si>
    <t>Parede de elementos vazados (cobogo), em placas
de concreto modelo 22-B, Neo-Rex ou similar,
medindo: (33x33x10)cm, assentes com argamassa
de cimento e areia, no traco 1:4. Fornecimento e
assentamento.(desonerado)</t>
  </si>
  <si>
    <t>272,78</t>
  </si>
  <si>
    <t>AL 04.30.0250 (/)</t>
  </si>
  <si>
    <t>Paredes de veneziana de concreto, em tijolos tipo
Neo-Rex no 59 (39x10x10)cm ou similar, assentes
com argamassa de cimento e aeia no traco 1:4.
Fornecimento e assentamento.(desonerado)</t>
  </si>
  <si>
    <t>283,50</t>
  </si>
  <si>
    <t>AL 04.35.0050 (A)</t>
  </si>
  <si>
    <t>Alvenaria de blocos de vidro nacional, tipo
veneziana (19x8x9,5)cm, assentes com argamassa
de cimento, cal e areia fina, no traco 1:3:5.
Fornecimento e assentamento.(desonerado)</t>
  </si>
  <si>
    <t>1.148,24</t>
  </si>
  <si>
    <t>AL 04.35.0100 (/)</t>
  </si>
  <si>
    <t>Alvenaria de blocos de vidro nacional, canelado
(20x20x10)cm, assentes com argamassa de
cimento, cal e areia fina, no traco 1:3:5.
Fornecimento e assentamento.(desonerado)</t>
  </si>
  <si>
    <t>601,43</t>
  </si>
  <si>
    <t xml:space="preserve">AL 04.35.0150 (/) </t>
  </si>
  <si>
    <t xml:space="preserve">Alvenaria de blocos de vidro nacional, incolor </t>
  </si>
  <si>
    <t>www2.rio.rj.gov.br/sco/catalogo.cfm 43/55</t>
  </si>
  <si>
    <t>(20x20x10)cm, padrao Rio-Cidade, assentes com
silicone. Fornecimento e assentamento.
(desonerado)</t>
  </si>
  <si>
    <t>Alvenaria de pedra seca em elevacao, de uma face,
feita com blocos de dimensoes aproximadas de
(30x30x30)cm ate (40x40x40)cm, ate 3m de
altura.</t>
  </si>
  <si>
    <t>256,10</t>
  </si>
  <si>
    <t>Alvenaria de pedra em elevacao, de uma face, feita
com blocos de dimensoes aproximadas de
(30x30x30)cm ate (40x40x40)cm, assentes com
argamassa de cimento, saibro e areia 1:2:3, juntas
simples, ate 1,50m de altura.</t>
  </si>
  <si>
    <t>404,89</t>
  </si>
  <si>
    <t>Alvenaria de pedra em elevacao, de uma face, feita
com blocos de pedra-de-mao, assentes com
argamassa de cimento, saibro e areia, traco 1:2:3,
ate 1,50m de altura, sendo a espessura ate 0,35m.</t>
  </si>
  <si>
    <t>640,67</t>
  </si>
  <si>
    <t>www2.rio.rj.gov.br/sco/catalogo.cfm 44/55</t>
  </si>
  <si>
    <t>Alvenaria de pedra em elevacao, de uma face, feita
com blocos de dimensoes aproximadas de
(30x30x30)cm ate (40x40x40)cm, assentes com
argamassa de cimento, saibro e areia 1:2:3, juntas
simples, acima de 1,50 ate 3m de altura.</t>
  </si>
  <si>
    <t>704,83</t>
  </si>
  <si>
    <t>Alvenaria de pedra em elevacao, de 2 faces, feita
com blocos de pedra-de-mao, assentes com
argamassa de cimento, saibro e areia no traco
1:2:3, ate 1,50m de altura, sendo espessura ate
0,35m.</t>
  </si>
  <si>
    <t>866,23</t>
  </si>
  <si>
    <t>Alvenaria de pedra em elevacao, de 2 faces, feita
com blocos de pedra-de-mao, assentes com
argamassa de cimento, saibro e areia no traco
1:2:3, acima de 1,50 ate 3m de altura, sendo
espessura ate 0,35m.</t>
  </si>
  <si>
    <t>1.029,09</t>
  </si>
  <si>
    <t>Junta relevo, em alvenaria de pedra em elevacao,
de 1 face, feita com blocos de dimensoes
aproximadas de (30x30x30)cm ate (40x40x40)cm,
com argamassa de cimento, cal e areia fina, no
traco 1:3:5.</t>
  </si>
  <si>
    <t>Alvenaria de tijolo macico (7x10x20)cm, com
argamassa de cimento e saibro no traco 1:6, em
paredes de meia vez (0,10m), de superficie corrida,
ate 1,50m de altura, e medida pela area real.</t>
  </si>
  <si>
    <t>102,51</t>
  </si>
  <si>
    <t>Alvenaria de tijolo macico (7x10x20)cm, com
argamassa de cimento e saibro no traco 1:6, em
paredes de meia vez (0,10m), de superficie corrida,
ate 3m de altura, e medida pela area real.</t>
  </si>
  <si>
    <t>Alvenaria de tijolo macico (7x10x20)cm, com
argamassa de cimento e saibro no traco 1:6, em
paredes de meia vez (0,10m), de superficie corrida,
de 3m a 4,50m de altura, e medida pela area real.</t>
  </si>
  <si>
    <t>135,62</t>
  </si>
  <si>
    <t>Alvenaria de tijolo macico (7x10x20)cm, com
argamassa de cimento e saibro no traco 1:6, em
paredes com vaos ou arestas, de meia vez (0,10m),
ate 3m de altura, e medida pela area real.</t>
  </si>
  <si>
    <t>113,37</t>
  </si>
  <si>
    <t>Alvenaria de tijolo macico (7x10x20)cm, com
argamassa de cimento e saibro no traco 1:6, em
paredes com vaos ou arestas, de meia vez (0,10m),
de 3m a 4,50m de altura, e medida pela area real.</t>
  </si>
  <si>
    <t>152,27</t>
  </si>
  <si>
    <t>Alvenaria de tijolo macico (7x10x20)cm, com
argamassa de cimento e saibro no traco 1:6, em
paredes de 1 vez (0,20m), de superficie corrida, ate
1,50m de altura, e medida pela area real.</t>
  </si>
  <si>
    <t>198,38</t>
  </si>
  <si>
    <t>Alvenaria de tijolo macico (7x10x20)cm, com
argamassa de cimento e saibro no traco 1:6, em
paredes de 1 vez (0,20m), de superficie corrida, ate
3m de altura, e medida pela area real.</t>
  </si>
  <si>
    <t>202,29</t>
  </si>
  <si>
    <t>Alvenaria de tijolo macico (7x10x20)cm, com
argamassa de cimento e saibro no traco 1:6, em
paredes com vaos ou arestas, de 1 vez (0,20m), ate
3m de altura, e medida pela area real.</t>
  </si>
  <si>
    <t>223,65</t>
  </si>
  <si>
    <t>Alvenaria de tijolo macico (7x10x20)cm, com
argamassa de cimento e saibro no traco 1:6, em
paredes de 1 vez (0,20m), de superficie corrida, de
3m a 4,50m de altura, e medida pela area real.</t>
  </si>
  <si>
    <t>259,95</t>
  </si>
  <si>
    <t>Alvenaria de tijolo macico (7x10x20)cm, com
argamassa de cimento e saibro no traco 1:6, em
paredes com vaos ou arestas, de 1 vez (0,20m), de
3m a 4,50m de altura, e medida pela area real.</t>
  </si>
  <si>
    <t>290,62</t>
  </si>
  <si>
    <t>Alvenaria para caixas enterradas, ate 0,80m de
profundidade, de tijolo macico (7x10x20)cm, com
argamassa de cimento, saibro e areia no traco 1:2:2
e parede de meia vez.</t>
  </si>
  <si>
    <t>115,10</t>
  </si>
  <si>
    <t>Alvenaria para caixas enterradas, ate 0,80m de
profundidade, de tijolo macico (7x10x20)cm, com
argamassa de cimento, saibro e areia no traco 1:2:2
e parede de 1 vez (19cm).</t>
  </si>
  <si>
    <t>227,43</t>
  </si>
  <si>
    <t xml:space="preserve">AL 05.15.0103 (/) </t>
  </si>
  <si>
    <t>Alvenaria para caixas enterradas, de 0,80m a 1,60m
de profundidade, de tijolo macico (7x10x20)cm,</t>
  </si>
  <si>
    <t>308,97</t>
  </si>
  <si>
    <t>www2.rio.rj.gov.br/sco/catalogo.cfm 45/55</t>
  </si>
  <si>
    <t>com argamassa de cimento, saibro e areia no traco
1:2:2 e parede de 1 vez e meia (29cm).</t>
  </si>
  <si>
    <t>Alvenaria de tijolo (10x20x20)cm,de furos
redondos, com argamassa de cimento e saibro no
traco 1:8, em parede de meia vez (0,10m), de
superficie corrida, ate 1,50m de altura, e medida
pela area real.</t>
  </si>
  <si>
    <t>59,57</t>
  </si>
  <si>
    <t>Alvenaria de tijolo (10x20x20)cm, de furos
redondos, com argamassa de cimento e saibro no
traco 1:8, em parede de meia vez (0,10m), de
superficie corrida, ate 3m de altura, e medida pela
area real.</t>
  </si>
  <si>
    <t>61,70</t>
  </si>
  <si>
    <t>Alvenaria de tijolo (10x20x20)cm, de furos
redondos, com argamassa de cimento e saibro no
traco 1:8, em paredes de meia vez (0,10m), de
superficie corrida, de 3m a 4,50m de altura, e
medida pela area real.</t>
  </si>
  <si>
    <t>www2.rio.rj.gov.br/sco/catalogo.cfm 46/55</t>
  </si>
  <si>
    <t>Alvenaria de tijolo (10x20x20)cm, de furos
redondos, com argamassa de cimento e saibro no
traco 1:8, em parede com vaos ou arestas (0,10m),
ate 3m de altura, e medida pela area real.</t>
  </si>
  <si>
    <t>68,93</t>
  </si>
  <si>
    <t>Alvenaria de tijolo (10x20x20)cm, de furos
redondos, com argamassa de cimento e saibro no
traco 1:8, em paredes com vaos ou arestas de meia
vez (0,10m), de 3m a 4,50m de altura, e medida
pela area real.</t>
  </si>
  <si>
    <t>Alvenaria de tijolo (10x20x30)cm, de furos
redondos, com argamassa de cimento e saibro no
traco 1:8, em paredes de meia vez (0,10m), de
superficie corrida, ate 1,50m de altura, e medida
pela area real.</t>
  </si>
  <si>
    <t>54,73</t>
  </si>
  <si>
    <t>Alvenaria de tijolo (10x20x30)cm, de furos
redondos, com argamassa de cimento e saibro no
traco 1:8, em paredes de meia vez (0,10m), de
superficie corrida, ate 3m de altura, e medida pela
area real.</t>
  </si>
  <si>
    <t>55,96</t>
  </si>
  <si>
    <t>Alvenaria de tijolo (10x20x30)cm, de furos
redondos, com argamassa de cimento e saibro no
traco 1:8, em paredes de meia vez (0,10m), de
superficie corrida de 3m a 4,50m de altura, e medida
pela area real.</t>
  </si>
  <si>
    <t>74,46</t>
  </si>
  <si>
    <t>Alvenaria de tijolo (10x20x30)cm, de furos
redondos, com argamassa de cimento e saibro no
traco 1:8, em paredes com vaos ou arestas (0,10m),
ate 3m de altura, e medida pela area real.</t>
  </si>
  <si>
    <t>62,22</t>
  </si>
  <si>
    <t>Alvenaria de tijolo (10x20x30)cm, de furos
redondos, com argamassa de cimento e saibro no
traco 1:8, em paredes com vaos ou arestas de meia
vez (0,10m), de 3m a 4,50m de altura, e medida
pela area real.</t>
  </si>
  <si>
    <t>Alvenaria de tijolo (10x20x20)cm, de furos
redondos, com argamassa de cimento e saibro no
traco 1:8, em paredes de 1 vez (0,20m), de
superficie corrida, ate 1,50m de altura, e medida
pela area real.</t>
  </si>
  <si>
    <t>119,25</t>
  </si>
  <si>
    <t>Alvenaria de tijolo (10x20x20)cm, de furos
redondos, com argamassa de cimento e saibro no
traco 1:8, em paredes de 1 vez (0,20m), de
superficie corrida, ate 3m de altura, e medida pela
area real.</t>
  </si>
  <si>
    <t>122,50</t>
  </si>
  <si>
    <t>Alvenaria de tijolo (10x20x20)cm, de furos
redondos, com argamassa de cimento e saibro no
traco 1:8, em parede com vaos ou arestas (0,20m),
ate 3m de altura, e medida pela area real.</t>
  </si>
  <si>
    <t>137,71</t>
  </si>
  <si>
    <t>Alvenaria de tijolo (10x20x20)cm, de furos
redondos, com argamassa de cimento e saibro no
traco 1:8, em parede com vaos ou arestas (0,20m),
de 3m a 4,50m de altura, e medida pela area real.</t>
  </si>
  <si>
    <t>194,47</t>
  </si>
  <si>
    <t>Alvenaria de tijolo (10x20x30)cm, de furos
redondos, com argamassa de cimento e saibro no
traco 1:8, em paredes de 1 vez (0,20m), de
superficie corrida, ate 1,50m de altura, e medida
pela area real.</t>
  </si>
  <si>
    <t>Alvenaria de tijolo (10x20x30)cm, de furos
redondos, com argamassa de cimento e saibro no
traco 1:8, em paredes de 1 vez (0,20m), de
superficie corrida, ate 3m de altura, e medida pela
area real.</t>
  </si>
  <si>
    <t>111,12</t>
  </si>
  <si>
    <t>Alvenaria de tijolo (10x20x30)cm, de furos
redondos, com argamassa de cimento e saibro no
traco 1:8, em paredes com vaos ou arestas (0,20m),
ate 3m de altura, e medida pela area real.</t>
  </si>
  <si>
    <t>120,14</t>
  </si>
  <si>
    <t>Alvenaria de tijolo (10x20x30)cm, de furos
redondos, com argamassa de cimento e saibro no
traco 1:8, em paredes corridas de 1 vez (0,20m), de
3m a 4,50m de altura, e medida pela area real.</t>
  </si>
  <si>
    <t>142,40</t>
  </si>
  <si>
    <t xml:space="preserve">AL 05.20.0500 (/) </t>
  </si>
  <si>
    <t xml:space="preserve">Alvenaria de tijolo (10x20x30)cm, de furos </t>
  </si>
  <si>
    <t>160,05</t>
  </si>
  <si>
    <t>www2.rio.rj.gov.br/sco/catalogo.cfm 47/55</t>
  </si>
  <si>
    <t>redondos, com argamassa de cimento e saibro no
traco 1:8, em paredes com vaos ou arestas de 1 vez
(0,20m), de 3m a 4,50m de altura, e medida pela
area real.</t>
  </si>
  <si>
    <t>Alvenaria estrutural de tijolo ceramico
(14x19x29)cm, aparentes, espessura de 14cm, para
superficies com vaos e arestas. Fornecimento e
assentamento.</t>
  </si>
  <si>
    <t>Alvenaria estrutural de tijolo ceramico tipo "L"
(14x19x29)cm, aparentes, espessura de 14cm, para
cintas e vergas de amarracao. Fornecimento e
assentamento.</t>
  </si>
  <si>
    <t>Alvenaria estrutural de tijolo ceramico tipo "U"
(14x19x29)cm, aparentes, espessura de 14cm, para
cintas e vergas de amarracao. Fornecimento e
assentamento.</t>
  </si>
  <si>
    <t>31,41</t>
  </si>
  <si>
    <t>Alvenaria de blocos de concreto (10x20x40)cm, com
argamassa de cimento e areia no traco 1:8, em
paredes corridas de 0,10m de espessura, ate 3m de
altura, e medida pela area real.</t>
  </si>
  <si>
    <t>61,24</t>
  </si>
  <si>
    <t>www2.rio.rj.gov.br/sco/catalogo.cfm 48/55</t>
  </si>
  <si>
    <t>Alvenaria de blocos de concreto (10x20x40)cm,
com argamassa de cimento e areia no traco 1:8, em
paredes corridas de 0,10m de espessura, de 3m a
4,50m de altura, e medida pela area real.</t>
  </si>
  <si>
    <t>Alvenaria de blocos de concreto (10x20x40)cm,
com argamassa de cimento e areia, no traco 1:8,
em paredes com vaos e arestas de meia vez
(0,10m), ate 3m de altura, e medida pela area real.</t>
  </si>
  <si>
    <t>73,89</t>
  </si>
  <si>
    <t>Alvenaria de blocos de concreto (10x20x40)cm,
com argamassa de cimento e areia no traco 1:8, em
paredes com vaos e arestas de meia vez (0,10m),de
3m a 4,50m de altura, e medida pela area real.</t>
  </si>
  <si>
    <t>Alvenaria de blocos de concreto (15x20x40)cm, em
paredes de 0,15m de espessura, com argamassa de
cimento e areia no traco 1:4 (em volume), no
assentamento e no preenchimento dos vazios dos
blocos, ate 1,50m de altura e medida pela area real.</t>
  </si>
  <si>
    <t>Alvenaria de blocos de concreto (15x20x40)cm,
com argamassa de cimento e areia no traco 1:8, em
paredes de 0,15m de espessura, de superficie
corrida, e medida pela area real.</t>
  </si>
  <si>
    <t>70,34</t>
  </si>
  <si>
    <t>Alvenaria de blocos de concreto (10x20x40)cm,
com argamassa de cimento e areia no traco 1:8, em
paredes corridas de 0,20m de espessura, ate 3m de
altura, e medida pela area real.</t>
  </si>
  <si>
    <t>124,24</t>
  </si>
  <si>
    <t>Alvenaria de blocos de concreto (10x20x40)cm,
com argamassa de cimento e areia no traco 1:8, em
paredes corridas de 0,20m de espessura, de 3m a
4,50m de altura, e medida pela area real.</t>
  </si>
  <si>
    <t>Alvenaria de blocos de concreto (10x20x40)cm,
com argamassa de cimento e areia no traco 1:8, em
paredes com vaos ou arestas de 0,20m de
espessura, ate 3m de altura, e medida pela area
real.</t>
  </si>
  <si>
    <t>134,84</t>
  </si>
  <si>
    <t>Alvenaria de blocos de concreto (10x20x40)cm,
com argamassa de cimento e areia no traco 1:8, em
paredes com vaos ou arestas de 0,20m de
espessura, de 3m a 4,50m de altura, e medida pela
area real.</t>
  </si>
  <si>
    <t>153,16</t>
  </si>
  <si>
    <t>Alvenaria de blocos de concreto (20x20x40)cm,
com argamassa de cimento e areia no traco 1:6, em
paredes de 0,20m de espessura, de superficie
corrida, ate 3m de altura, e medida pela area real.</t>
  </si>
  <si>
    <t>100,96</t>
  </si>
  <si>
    <t>Alvenaria de blocos de concreto (20x20x40)cm,
com argamassa de cimento e areia no traco 1:6, em
paredes corridas de 0,20m de espessura, de 3m a
4,50m de altura, e medida pela area real.</t>
  </si>
  <si>
    <t>117,26</t>
  </si>
  <si>
    <t>Alvenaria de blocos de concreto estrutural
(15x20x40)cm, com argamassa de cimento e areia
no traco 1:8, em paredes com vaos de meia vez
(0,15m), ate 3m de altura, e medida pela area real.</t>
  </si>
  <si>
    <t>Alvenaria de blocos de concreto celular
(10x30x60)cm, com argamassa de cimento, cal
hidratada e areia fina no traco 1:3:5, em paredes de
10cm de espessura e medida pela area real.</t>
  </si>
  <si>
    <t>86,98</t>
  </si>
  <si>
    <t>Parede de blocos vazados (cobogo), em tijolos
ceramicos (10x10x10)cm, assentes com argamassa
de cimento e areia no traco 1:4, levando um
vergalhao de 5,0mm em cada junta, preso nas
extremidades a estrutura ou alvenaria existente.
Fornecimento e assentamento.</t>
  </si>
  <si>
    <t>279,95</t>
  </si>
  <si>
    <t>Parede de blocos vazados (cobogo), em placas de
concreto (51x51x7)cm, furos quadrados, assentes
com argamassa de cimento e areia no traco 1:4,
levando um vergalhao de 5,0mm em cada junta,
preso nas extremidades, a estrutura ou alvenaria
existente. Fornecimento e assentamento.</t>
  </si>
  <si>
    <t xml:space="preserve">AL 05.30.0200 (/) </t>
  </si>
  <si>
    <t>Parede de elementos vazados (cobogo), em placas
de concreto modelo 22-B, Neo-Rex ou similar,
medindo: (33x33x10)cm, assentes com argamassa</t>
  </si>
  <si>
    <t>280,68</t>
  </si>
  <si>
    <t>www2.rio.rj.gov.br/sco/catalogo.cfm 49/55</t>
  </si>
  <si>
    <t>de cimento e areia, no traco 1:4. Fornecimento e
assentamento.</t>
  </si>
  <si>
    <t>Paredes de veneziana de concreto, em tijolos tipo
Neo-Rex no 59 (39x10x10)cm ou similar, assentes
com argamassa de cimento e aeia no traco 1:4.
Fornecimento e assentamento.</t>
  </si>
  <si>
    <t>288,84</t>
  </si>
  <si>
    <t>Alvenaria de blocos de vidro nacional, tipo
veneziana (19x8x9,5)cm, assentes com argamassa
de cimento, cal e areia fina, no traco 1:3:5.
Fornecimento e assentamento.</t>
  </si>
  <si>
    <t>1.157,83</t>
  </si>
  <si>
    <t>Alvenaria de blocos de vidro nacional, canelado
(20x20x10)cm, assentes com argamassa de
cimento, cal e areia fina, no traco 1:3:5.
Fornecimento e assentamento.</t>
  </si>
  <si>
    <t>616,79</t>
  </si>
  <si>
    <t>Alvenaria de blocos de vidro nacional, incolor
(20x20x10)cm, padrao Rio-Cidade, assentes com
silicone. Fornecimento e assentamento.</t>
  </si>
  <si>
    <t>www2.rio.rj.gov.br/sco/catalogo.cfm 50/55</t>
  </si>
  <si>
    <t>AL 09.05.0050 (A)</t>
  </si>
  <si>
    <t>Divisoria de madeira de dupla face, construida com
chapas de compensado de 6mm, estruturada
internamente com sarrafos de madeira serrada de
(2,5 x 5)cm, com utilizacao de 2 vezes, exclusive
pintura. Fornecimento e colocacao.(desonerado)</t>
  </si>
  <si>
    <t>AL 09.05.0100 (A)</t>
  </si>
  <si>
    <t>Painel de madeira face unica, construido com chapa
de compensado com 10mm, estruturada com
sarrafos de madeira serrada de (2,5 x 5)cm, com
utilizacao de 2 vezes, exclusive pintura.
Fornecimento e colocacao.(desonerado)</t>
  </si>
  <si>
    <t>50,62</t>
  </si>
  <si>
    <t>AL 09.05.0150 (/)</t>
  </si>
  <si>
    <t>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colocacao.(desonerado)</t>
  </si>
  <si>
    <t>AL 09.05.0153 (/)</t>
  </si>
  <si>
    <t>Divisoria tipo painel-painel, com 35mm de
espessura, considerando uma area superior a
100m2, constituida de painel cego, com miolo semi
oco, revestido em chapa dura de alta densidade, com
laminado melaminico de baixa pressao, estruturado
em perfis de aco galvanizado, pintado, inclusive
portas e exclusive suas ferragens. Fornecimento e
colocacao.(desonerado)</t>
  </si>
  <si>
    <t>AL 09.05.0156 (/)</t>
  </si>
  <si>
    <t>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colocacao.(desonerado)</t>
  </si>
  <si>
    <t>288,94</t>
  </si>
  <si>
    <t>AL 09.05.0200 (/)</t>
  </si>
  <si>
    <t>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colocacao.(desonerado)</t>
  </si>
  <si>
    <t>335,75</t>
  </si>
  <si>
    <t>AL 09.05.0400 (/)</t>
  </si>
  <si>
    <t>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colocacao.(desonerado)</t>
  </si>
  <si>
    <t>137,36</t>
  </si>
  <si>
    <t>AL 09.05.0450 (/)</t>
  </si>
  <si>
    <t>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colocacao.(desonerado)</t>
  </si>
  <si>
    <t>AL 09.05.0600 (/)</t>
  </si>
  <si>
    <t>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colocacao.(desonerado)</t>
  </si>
  <si>
    <t>316,06</t>
  </si>
  <si>
    <t xml:space="preserve">AL 09.05.0650 (/) </t>
  </si>
  <si>
    <t>Divisoria tipo painel-bandeira de vidro, com 35mm
de espessura, considerando uma area superior a
100m2, constituida de painel e vidro na parte
superior (inclusive este), com miolo semi-oco,
revestido em chapa dura de alta densidade, com
laminado melaminico de baixa pressao, estruturado
em perfis de aluminio anodizado natural, inclusive</t>
  </si>
  <si>
    <t>247,78</t>
  </si>
  <si>
    <t>www2.rio.rj.gov.br/sco/catalogo.cfm 51/55</t>
  </si>
  <si>
    <t>portas e exclusive suas ferragens. Fornecimento e
colocacao.(desonerado)</t>
  </si>
  <si>
    <t>AL 09.05.0750 (/)</t>
  </si>
  <si>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Fornecimento e colocacao.(desonerado)</t>
  </si>
  <si>
    <t>143,68</t>
  </si>
  <si>
    <t>AL 09.05.0800 (/)</t>
  </si>
  <si>
    <t>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colocacao.(desonerado)</t>
  </si>
  <si>
    <t>131,13</t>
  </si>
  <si>
    <t>www2.rio.rj.gov.br/sco/catalogo.cfm 52/55</t>
  </si>
  <si>
    <t>AL 09.05.0850 (/)</t>
  </si>
  <si>
    <t>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
(desonerado)</t>
  </si>
  <si>
    <t>AL 09.05.0950 (/)</t>
  </si>
  <si>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 natural, inclusive portas e exclusive suas
ferragens. Fornecimento e colocacao.(desonerado)</t>
  </si>
  <si>
    <t>AL 09.05.1000 (/)</t>
  </si>
  <si>
    <t>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colocacao.(desonerado)</t>
  </si>
  <si>
    <t>198,89</t>
  </si>
  <si>
    <t>AL 09.05.1150 (A)</t>
  </si>
  <si>
    <t>Painel de acabamento para cabines e palcos,
construido com pano de polipropileno, gramatura
60, com largura de 1,40m, em cor, estruturado com
madeira serrada de (2 x 5)cm . Fornecimento e
colocacao.(desonerado)</t>
  </si>
  <si>
    <t>24,00</t>
  </si>
  <si>
    <t>AL 09.05.1200 (/)</t>
  </si>
  <si>
    <t>Painel divisorio com (3,0x0,5x0,1)m, de concreto
celular autoclavado, conforme DIN 4223, com
densidade nominal de 725Kg/m3, resistencia
minima de ruptura de 45Kg/m2 e armadura CA-60
eletrosoldada , Sical ou similar. Fornecimento e
instalacao.(desonerado)</t>
  </si>
  <si>
    <t>196,98</t>
  </si>
  <si>
    <t>AL 09.05.2000 (/)</t>
  </si>
  <si>
    <t>Parede divisoria em Painel Wall Eternit ou similar,
fixado em perfil guia no piso ou teto e perfil "H"
montante em chapa perfilada de aco zincado.
Fornecimento e colocacao.(desonerado)</t>
  </si>
  <si>
    <t>AL 09.05.2500 (/)</t>
  </si>
  <si>
    <t>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
(desonerado)</t>
  </si>
  <si>
    <t>628,22</t>
  </si>
  <si>
    <t>AL 09.05.3000 (/)</t>
  </si>
  <si>
    <t>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
(desonerado)</t>
  </si>
  <si>
    <t>412,53</t>
  </si>
  <si>
    <t>AL 09.10.0050 (A)</t>
  </si>
  <si>
    <t>Parede divisoria para sanitarios, em placa de
Marmore Branco Nacional, com 3cm de espessura,
polida nas 2 faces, apoiada no piso e parede,
exclusive fornecimento das ferragens de fixacao do
marmore, portas e suas ferragens. Fornecimento e
colocacao.(desonerado)</t>
  </si>
  <si>
    <t>407,95</t>
  </si>
  <si>
    <t xml:space="preserve">AL 09.10.0053 (A) </t>
  </si>
  <si>
    <t>Parede divisoria para sanitarios, de placa de
Marmore Branco Cintilante, com de 3cm de
espessura, polida nas faces apoiada no piso e</t>
  </si>
  <si>
    <t>1.310,95</t>
  </si>
  <si>
    <t>www2.rio.rj.gov.br/sco/catalogo.cfm 53/55</t>
  </si>
  <si>
    <t>parede, exclusive fornecimento das ferragens de
fixacao de marmore, portas e suas ferragens.
Fornecimento e colocacao.(desonerado)</t>
  </si>
  <si>
    <t>AL 09.10.0100 (/)</t>
  </si>
  <si>
    <t>Parede divisoria para sanitarios e banheiros, de
placas de concreto armado (fck=15MPa), com
3,50cm de espessura, chumbadas no piso e fixado
na divisoria, em 3 pontos na sua altura, por estribos
previamente deixados na fundicao da placa,
exclusive revestimento, porta e suas ferragens.
Fornecimento e colocacao.(desonerado)</t>
  </si>
  <si>
    <t>175,31</t>
  </si>
  <si>
    <t>AL 09.10.0103 (/)</t>
  </si>
  <si>
    <t>Parede, em placa de concreto armado fck=15MPa,
com 5cm de espessura, chumbadas no piso e fixada
na parede em 3 pontos, por estribos previamente
deixados na furacao da placa. Fornecimento e
colocacao.(desonerado)</t>
  </si>
  <si>
    <t>185,32</t>
  </si>
  <si>
    <t>AL 09.15.0050 (/)</t>
  </si>
  <si>
    <t>Parede interna, de gesso acartonado, constituido
por 2 paineis de 12,5mm, estruturado em perfilados
metalicos de 75mm, com espessura de 100mm e pe
direito maximo de 3,50m, Lafarge - Gypsum ou
similar. Fornecimento e colocacao.(desonerado)</t>
  </si>
  <si>
    <t>238,79</t>
  </si>
  <si>
    <t>www2.rio.rj.gov.br/sco/catalogo.cfm 54/55</t>
  </si>
  <si>
    <t>Divisoria de madeira de dupla face, construida com
chapas de compensado de 6mm, estruturada
internamente com sarrafos de madeira serrada de
(2,5 x 5)cm, com utilizacao de 2 vezes, exclusive
pintura. Fornecimento e colocacao.</t>
  </si>
  <si>
    <t>70,04</t>
  </si>
  <si>
    <t>Painel de madeira face unica, construido com chapa
de compensado com 10mm, estruturada com
sarrafos de madeira serrada de (2,5 x 5)cm, com
utilizacao de 2 vezes, exclusive pintura.
Fornecimento e colocacao.</t>
  </si>
  <si>
    <t>53,67</t>
  </si>
  <si>
    <t>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t>
  </si>
  <si>
    <t>Divisoria tipo painel-painel, com 35mm de
espessura, considerando uma area superior a
100m2, constituida de painel cego, com miolo semi
oco, revestido em chapa dura de alta densidade, com
laminado melaminico de baixa pressao, estruturado
em perfis de aco galvanizado, pintado, inclusive
portas e exclusive suas ferragens. Fornecimento e
colocacao.</t>
  </si>
  <si>
    <t>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t>
  </si>
  <si>
    <t>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t>
  </si>
  <si>
    <t>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t>
  </si>
  <si>
    <t>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t>
  </si>
  <si>
    <t>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t>
  </si>
  <si>
    <t xml:space="preserve">AL 10.05.0650 (/) </t>
  </si>
  <si>
    <t>www2.rio.rj.gov.br/sco/catalogo.cfm 55/55</t>
  </si>
  <si>
    <t>portas e exclusive suas ferragens. Fornecimento e
colocacao.</t>
  </si>
  <si>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Fornecimento e colocacao.</t>
  </si>
  <si>
    <t>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t>
  </si>
  <si>
    <t>PORTA EM MADEIRA DE LEI TIPO ANGELIM PEDRA OU EQUIV.,ESP. 30 MM, MACIÇA C/ FRISO P/ VERNIZ, PADRÃO SEDU, COM VISOR, INCLUSIVE ALIZARES, DOBRADIÇAS E FECHADURA DE BOLA EXTERNA, EXCLUSIVE MARCO</t>
  </si>
  <si>
    <t>Forro PVC branco L = 20 cm, frisado, estruturado por perfis de aço galvanizado e tirantes rígidos fabricado de acordo com a NBR-14285, colocado</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</si>
  <si>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</si>
  <si>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</si>
  <si>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</si>
  <si>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</si>
  <si>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</si>
  <si>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</si>
  <si>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</si>
  <si>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CONCRETO USINADO FCK 30 MPA BRITA 0+1 ABATIMENTO 100 +/- 20MM</t>
  </si>
  <si>
    <t>CONCRETO USINADO FCK 20 MPA BRITA 0+1 ABATIMENTO 100 +/- 20MM</t>
  </si>
  <si>
    <t>CONCRETO USINADO FCK 25 MPA BRITA 0+1 ABATIMENTO 100 +/- 20MM</t>
  </si>
  <si>
    <t>GRAMPO P/ CERCA GALVANIZADO 1" X 9"</t>
  </si>
  <si>
    <t>BARRA APOIO RETA INOX 40CM ACCESS - JACKWAL OU EQUIVALENTE</t>
  </si>
  <si>
    <t>PISO VINILICO PAVIFLEX CHROMA CONCEPT 30X30CM - ESP.2MM - COLOCADO, INCLUSIVE ARGAMASSA DE REGULARIZAÇÃO</t>
  </si>
  <si>
    <t>POSTE DE CONCRETO DUPLO "T" (DT) 7 METROS - 200 DAN</t>
  </si>
  <si>
    <t>ELETRODUTO GALVANIZADO ZINCADO 6"</t>
  </si>
  <si>
    <t>ELETRODUTO GALVANIZADO ZINCADO LEVE - 2.1/2"</t>
  </si>
  <si>
    <t>ELETRODUTO GALVANIZADO ZINCADO 4"</t>
  </si>
  <si>
    <t>CURVA 90º PARA ELETRODUTO GALVANIZADO ZINCADO 3"</t>
  </si>
  <si>
    <t>ELETRODUTO GALVANIZADO ZINCADO 3"</t>
  </si>
  <si>
    <t>CABO FLEX ISOL. TERMOPLAST. 0,6/1KV - 95MM2 - 90º HEPR</t>
  </si>
  <si>
    <t>CABO FLEX ISOL. TERMOPLAST. 0,6/1KV - 185MM2 - 90º HEPR</t>
  </si>
  <si>
    <t>CABO FLEX ISOL. TERMOPLAST. 0,6/1KV - 16MM2 - 90º HEPR</t>
  </si>
  <si>
    <t>CABO FLEX ISOL. TERMOPLAST. 0,6/1KV - 70MM2 - 90º HEPR</t>
  </si>
  <si>
    <t>CABO FLEX ISOL. TERMOPLAST. 0,6/1KV - 25MM2 - 90º HEPR</t>
  </si>
  <si>
    <t>CABO FLEX ISOL. TERMOPLAST. 0,6/1KV - 35MM2 - 90º HEPR</t>
  </si>
  <si>
    <t>CABO FLEX ISOL. TERMOPLAST. 0,6/1KV - 6,0MM2 - 90º HEPR</t>
  </si>
  <si>
    <t>CABO FLEX ISOL. TERMOPLAST. 0,6/1KV - 10MM2 - 90º HEPR</t>
  </si>
  <si>
    <t>CABO FLEX ISOL. TERMOPLAST. 0,6/1KV - 50MM2 - 90º HEPR</t>
  </si>
  <si>
    <t>CABO FLEX ISOL. TERMOPLAST. 0,6/1KV - 240MM2 - 90º HEPR</t>
  </si>
  <si>
    <t>CABO FLEX ISOL. TERMOPLAST. 0,6/1KV - 150MM2 - 90º HEPR</t>
  </si>
  <si>
    <t>CABO FLEX ISOL. TERMOPLAST. 0,6/1KV - 2,5MM2 - 90º HEPR</t>
  </si>
  <si>
    <t>CABO FLEX ISOL. TERMOPLAST. 0,6/1KV - 4,0MM2 - 90º HEPR</t>
  </si>
  <si>
    <t>CABO FLEX ISOL. TERMOPLAST. 0,6/1KV - 120MM2 - 90º HEPR</t>
  </si>
  <si>
    <t>CABO FLEX ISOL. TERMOPLAST. 0,6/1KV - 300MM2 - 90º HEPR</t>
  </si>
  <si>
    <t>CABO COAXIAL P/ TV, SERIE -RG6-67% - 75 OHMS</t>
  </si>
  <si>
    <t>DISJUNTOR CX MOLDADA TRIPOLAR 100A - CURVA C - 20KA 220/127V</t>
  </si>
  <si>
    <t>DISJUNTOR CX MOLDADA TERMOMAGNETICO TRIPOLAR 125A 20KA</t>
  </si>
  <si>
    <t>DISJ TERMOMAG TRIP CX MOLDADA 250A 25KA 480/600VCA</t>
  </si>
  <si>
    <t>DISJ TERMOMAG TRIP CX MOLD 150A 25KA 480/600VCA</t>
  </si>
  <si>
    <t>LAMPADA LED BIVOLT BULBO E27 9W - LUZ BRANCA - FORMATO TRADICIONAL</t>
  </si>
  <si>
    <t>LAMPADA LED BIVOLT BULBO E27 20W - LUZ BRANCA - FORMATO TRADICIONAL</t>
  </si>
  <si>
    <t>ABRACADEIRA TIPO "D" COM CUNHA P/ ELETRODUTO 2" TEL 097</t>
  </si>
  <si>
    <t>SOQUETE ANTI-VIBRATORIO P/LAMP FLUOR/LED PANAM/SIMILAR</t>
  </si>
  <si>
    <t>TUBO DE CONCRETO SIMPLES DIAM. 30CM - PS1 PONTA E BOLSA</t>
  </si>
  <si>
    <t>TUBO DE CONCRETO SIMPLES DIAM. 20CM - PS1 - PONTA E BOLSA</t>
  </si>
  <si>
    <t>TUBO DE FERRO FUNDIDO DE 150MM PONTA E BOLSA (PB) - "TB SME"</t>
  </si>
  <si>
    <t>ANEL DE VEDAÇÃO AZUL PARA BACIA SANITARIA</t>
  </si>
  <si>
    <t>ADESIVO 60X60CM COM IMPRESSAO LOGO DIGITAL CONFORME PROJETO</t>
  </si>
  <si>
    <t>CONDULETE ALUMINIO SEM ROSCA, TIPO  B  DIAMETRO 3/4" C/ TAMPA C/ VEDACAO</t>
  </si>
  <si>
    <t>CONDULETE ALUMINIO SEM ROSCA TIPO  LR  DIAM 3/4" C/ TAMPA C/ VEDACAO</t>
  </si>
  <si>
    <t>CONDULETE ALUMINIO SEM ROSCA TIPO  X  DIAM 3/4" C/ TAMPA COM VEDACAO</t>
  </si>
  <si>
    <t>CONJ AR COND SPLIT INVERTER PISO TETO 48000 BTU S - CICLO QUENTE/FRIO - CLASSIFICACAO A OU B - 220V TRIFASICO</t>
  </si>
  <si>
    <t>PLACA CEGA FRONTAL 2U S P/ RACK 19"</t>
  </si>
  <si>
    <t>CONJ AR COND SPLIT INVERTER PISO TETO 36000 BTU S - CICLO QUENTE/FRIO - CLASSIFICACAO A OU B - 220V</t>
  </si>
  <si>
    <t>BANDEJA FIXACAO SIMPLES 19" - 2 U S X 390MM</t>
  </si>
  <si>
    <t>GUIA DE CABOS VERTICAL P/ RACK ABERTO 40 U S</t>
  </si>
  <si>
    <t>GUIA DE CABOS VERTICAL P/ RACK ABERTO 44 U S</t>
  </si>
  <si>
    <t xml:space="preserve">VALVULA DE ESCOAMENTO P/ PIA AMERICANA 1.1/2 X 3.3/4 </t>
  </si>
  <si>
    <t>VALVULA RETENCAO HORIZONTAL BRONZE - 15MM (1/2 )</t>
  </si>
  <si>
    <t>VALVULA RETENCAO HORIZONTAL BRONZE - 20MM (3/4 )</t>
  </si>
  <si>
    <t>VALVULA RETENCAO HORIZONTAL BRONZE - 25MM (1 )</t>
  </si>
  <si>
    <t>VALVULA RETENCAO HORIZONTAL BRONZE - 32MM (1 1/4 )</t>
  </si>
  <si>
    <t>VALVULA RETENCAO HORIZONTAL BRONZE - 40MM (1 1/2 )</t>
  </si>
  <si>
    <t>VALVULA RETENCAO HORIZONTAL BRONZE - 50MM (2 )</t>
  </si>
  <si>
    <t>VALVULA RETENCAO HORIZONTAL BRONZE - 65MM (2 1/2 )</t>
  </si>
  <si>
    <t>VALVULA RETENCAO HORIZONTAL BRONZE - 100MM (4 )</t>
  </si>
  <si>
    <t>VALVULA DE ESCOAMENTO P/ PIA AMERICANA 3.1/2  CROMADA</t>
  </si>
  <si>
    <t xml:space="preserve">TORNEIRA DE PRESSAO CROMADA DE USO GERAL 1/2 </t>
  </si>
  <si>
    <t>TORN.DE BOIA EM LATAO (BOIA PLAST) DN 25MM (1 )</t>
  </si>
  <si>
    <t>TORN.DE BOIA EM LATAO (BOIA PLAST)DN 32MM (1 1/4 )</t>
  </si>
  <si>
    <t>EPI  S</t>
  </si>
  <si>
    <t>EPI   S DE SEGURANCA</t>
  </si>
  <si>
    <t>UNXMES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</si>
  <si>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</si>
  <si>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</si>
  <si>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</si>
  <si>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</si>
  <si>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</si>
  <si>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</si>
  <si>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</si>
  <si>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</si>
  <si>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</si>
  <si>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</si>
  <si>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</si>
  <si>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</si>
  <si>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</si>
  <si>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</si>
  <si>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</si>
  <si>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</si>
  <si>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</si>
  <si>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</si>
  <si>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</si>
  <si>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</si>
  <si>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</si>
  <si>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</si>
  <si>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</si>
  <si>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</si>
  <si>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</si>
  <si>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</si>
  <si>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</si>
  <si>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</si>
  <si>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</si>
  <si>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</si>
  <si>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</si>
  <si>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</si>
  <si>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</si>
  <si>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</si>
  <si>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</si>
  <si>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</si>
  <si>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</si>
  <si>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</si>
  <si>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</si>
  <si>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</si>
  <si>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</si>
  <si>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</si>
  <si>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</si>
  <si>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</si>
  <si>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</si>
  <si>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</si>
  <si>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</si>
  <si>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</si>
  <si>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</si>
  <si>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</si>
  <si>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</si>
  <si>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</si>
  <si>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</si>
  <si>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</si>
  <si>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</si>
  <si>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</si>
  <si>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</si>
  <si>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</si>
  <si>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</si>
  <si>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</si>
  <si>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</si>
  <si>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</si>
  <si>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</si>
  <si>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</si>
  <si>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</si>
  <si>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</si>
  <si>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</si>
  <si>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</si>
  <si>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</si>
  <si>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</si>
  <si>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RACK FECHADO PARA SERVIDOR - FORNECIMENTO E INSTALAÇÃO. AF_11/2019</t>
  </si>
  <si>
    <t>BLOCO DE ENGATE RÁPIDO PARA BASTIDOR TIPO M10 -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</si>
  <si>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</si>
  <si>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</si>
  <si>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</si>
  <si>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</si>
  <si>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</si>
  <si>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</si>
  <si>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</si>
  <si>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</si>
  <si>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</si>
  <si>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</si>
  <si>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</si>
  <si>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</si>
  <si>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</si>
  <si>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</si>
  <si>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</si>
  <si>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</si>
  <si>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</si>
  <si>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</si>
  <si>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</si>
  <si>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</si>
  <si>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</si>
  <si>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</si>
  <si>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</si>
  <si>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</si>
  <si>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</si>
  <si>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</si>
  <si>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</si>
  <si>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</si>
  <si>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</si>
  <si>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</si>
  <si>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</si>
  <si>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</si>
  <si>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</si>
  <si>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</si>
  <si>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UNIÃO, PVC, SOLDÁVEL, DN 25MM, INSTALADO EM RAMAL OU SUB-RAMAL DE ÁGUA - FORNECIMENTO E INSTALAÇÃO. AF_06/2022</t>
  </si>
  <si>
    <t>LUVA, PVC, SOLDÁVEL, DN 32MM, INSTALADO EM RAMAL OU SUB-RAMAL DE ÁGUA - FORNECIMENTO E INSTALAÇÃO. AF_06/2022</t>
  </si>
  <si>
    <t>UNIÃO, PVC, SOLDÁVEL, DN 32MM, INSTALADO EM RAMAL OU SUB-RAMAL DE ÁGUA - FORNECIMENTO E INSTALAÇÃO. AF_06/2022</t>
  </si>
  <si>
    <t>TE, PVC, SOLDÁVEL, DN 20MM, INSTALADO EM RAMAL OU SUB-RAMAL DE ÁGUA - FORNECIMENTO E INSTALAÇÃO. AF_06/2022</t>
  </si>
  <si>
    <t>TE, PVC, SOLDÁVEL, DN 25MM,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</si>
  <si>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</si>
  <si>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</si>
  <si>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</si>
  <si>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</si>
  <si>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</si>
  <si>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</si>
  <si>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</si>
  <si>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</si>
  <si>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</si>
  <si>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</si>
  <si>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</si>
  <si>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</si>
  <si>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</si>
  <si>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</si>
  <si>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</si>
  <si>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</si>
  <si>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</si>
  <si>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</si>
  <si>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</si>
  <si>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</si>
  <si>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</si>
  <si>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</si>
  <si>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UNIÃO, PVC, SOLDÁVEL, DN 25MM, INSTALADO EM RAMAL DE DISTRIBUIÇÃO DE ÁGUA - FORNECIMENTO E INSTALAÇÃO. AF_06/2022</t>
  </si>
  <si>
    <t>LUVA, PVC, SOLDÁVEL, DN 32MM, INSTALADO EM RAMAL DE DISTRIBUIÇÃO DE ÁGUA - FORNECIMENTO E INSTALAÇÃO. AF_06/2022</t>
  </si>
  <si>
    <t>LUVA DE REDUÇÃO, PVC, SOLDÁVEL, DN 40MM X 32MM, INSTALADO EM RAMAL DE DISTRIBUIÇÃO DE ÁGUA - FORNECIMENTO E INSTALAÇÃO. AF_06/2022</t>
  </si>
  <si>
    <t>UNIÃO, PVC, SOLDÁVEL, DN 32MM,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</si>
  <si>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</si>
  <si>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</si>
  <si>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</si>
  <si>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</si>
  <si>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</si>
  <si>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</si>
  <si>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</si>
  <si>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</si>
  <si>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</si>
  <si>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</si>
  <si>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</si>
  <si>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</si>
  <si>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</si>
  <si>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</si>
  <si>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</si>
  <si>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</si>
  <si>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</si>
  <si>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</si>
  <si>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</si>
  <si>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</si>
  <si>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</si>
  <si>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</si>
  <si>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</si>
  <si>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</si>
  <si>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</si>
  <si>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</si>
  <si>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</si>
  <si>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</si>
  <si>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</si>
  <si>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</si>
  <si>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</si>
  <si>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</si>
  <si>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</si>
  <si>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</si>
  <si>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</si>
  <si>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</si>
  <si>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</si>
  <si>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</si>
  <si>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</si>
  <si>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</si>
  <si>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</si>
  <si>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</si>
  <si>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</si>
  <si>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</si>
  <si>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</si>
  <si>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</si>
  <si>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</si>
  <si>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</si>
  <si>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</si>
  <si>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</si>
  <si>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</si>
  <si>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</si>
  <si>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</si>
  <si>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</si>
  <si>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</si>
  <si>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</si>
  <si>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UNIÃO, PVC, SOLDÁVEL, DN 32MM, INSTALADO EM PRUMADA DE ÁGUA - FORNECIMENTO E INSTALAÇÃO. AF_06/2022</t>
  </si>
  <si>
    <t>LUVA SIMPLES, PVC, SERIE R, ÁGUA PLUVIAL, DN 100 MM, JUNTA ELÁSTICA, FORNECIDO E INSTALADO EM RAMAL DE ENCAMINHAMENTO.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</si>
  <si>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</si>
  <si>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</si>
  <si>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</si>
  <si>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</si>
  <si>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</si>
  <si>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</si>
  <si>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</si>
  <si>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</si>
  <si>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</si>
  <si>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</si>
  <si>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</si>
  <si>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</si>
  <si>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</si>
  <si>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</si>
  <si>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</si>
  <si>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</si>
  <si>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</si>
  <si>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</si>
  <si>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</si>
  <si>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</si>
  <si>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</si>
  <si>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</si>
  <si>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</si>
  <si>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</si>
  <si>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</si>
  <si>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</si>
  <si>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UNIÃO, PVC, SOLDÁVEL, DN 50MM, INSTALADO EM PRUMADA DE ÁGUA - FORNECIMENTO E INSTALAÇÃO. AF_06/2022</t>
  </si>
  <si>
    <t>LUVA, PVC, SOLDÁVEL, DN 60MM, INSTALADO EM PRUMADA DE ÁGUA -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</si>
  <si>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</si>
  <si>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</si>
  <si>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</si>
  <si>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</si>
  <si>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</si>
  <si>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</si>
  <si>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</si>
  <si>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</si>
  <si>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</si>
  <si>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</si>
  <si>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</si>
  <si>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</si>
  <si>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</si>
  <si>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</si>
  <si>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</si>
  <si>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</si>
  <si>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</si>
  <si>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</si>
  <si>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</si>
  <si>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</si>
  <si>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</si>
  <si>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</si>
  <si>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</si>
  <si>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</si>
  <si>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</si>
  <si>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</si>
  <si>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</si>
  <si>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</si>
  <si>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LUVA, CPVC, SOLDÁVEL, DN 15MM, INSTALADO EM RAMAL OU SUB-RAMAL DE ÁGUA - FORNECIMENTO E INSTALAÇÃO. AF_06/2022</t>
  </si>
  <si>
    <t>LUVA DE TRANSIÇÃO, CPVC, SOLDÁVEL, DN22MM X 25MM, INSTALADO EM RAMAL OU SUB-RAMAL DE ÁGUA -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</si>
  <si>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</si>
  <si>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</si>
  <si>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</si>
  <si>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</si>
  <si>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</si>
  <si>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</si>
  <si>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</si>
  <si>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REDUÇÃO EXCÊNTRICA, PVC, SERIE R, ÁGUA PLUVIAL, DN 150 X 100 MM, JUNTA ELÁSTICA, FORNECIDO E INSTALADO EM CONDUTORES VERTICAIS DE ÁGUAS PLUVIAIS. AF_06/2022</t>
  </si>
  <si>
    <t>TÊ DE INSPEÇÃO, PVC, SERIE R, ÁGUA PLUVIAL, DN 150 X 100 MM, JUNTA ELÁSTICA, FORNECIDO E INSTALADO EM CONDUTORES VERTICAIS DE ÁGUAS PLUVIAIS. AF_06/2022</t>
  </si>
  <si>
    <t>JUNÇÃO SIMPLES, PVC, SERIE R, ÁGUA PLUVIAL, DN 75 X 75 MM, JUNTA ELÁSTICA, FORNECIDO E INSTALADO EM CONDUTORES VERTICAIS DE ÁGUAS PLUVIAIS. AF_06/2022</t>
  </si>
  <si>
    <t>TÊ,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</si>
  <si>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</si>
  <si>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</si>
  <si>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</si>
  <si>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</si>
  <si>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</si>
  <si>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</si>
  <si>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</si>
  <si>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</si>
  <si>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150 X 150 MM, JUNTA ELÁSTICA, FORNECIDO E INSTALADO EM CONDUTORES VERTICAIS DE ÁGUAS PLUVIAIS. AF_06/2022</t>
  </si>
  <si>
    <t>TÊ, PVC, SERIE R, ÁGUA PLUVIAL, DN 150 X 100 MM, JUNTA ELÁSTICA, FORNECIDO E INSTALADO EM CONDUTORES VERTICAIS DE ÁGUAS PLUVIAIS. AF_06/2022</t>
  </si>
  <si>
    <t>CURVA 90 GRAUS, CPVC, SOLDÁVEL, DN 22MM, INSTALADO EM RAMAL DE DISTRIBUIÇÃO DE ÁGUA -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</si>
  <si>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</si>
  <si>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</si>
  <si>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</si>
  <si>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</si>
  <si>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</si>
  <si>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</si>
  <si>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</si>
  <si>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</si>
  <si>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</si>
  <si>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JOELHO 45 GRAUS, CPVC, SOLDÁVEL, DN 35MM, INSTALADO EM PRUMADA DE ÁGUA - FORNECIMENTO E INSTALAÇÃO. AF_06/2022</t>
  </si>
  <si>
    <t>BUCHA DE REDUÇÃO, CPVC, SOLDÁVEL, DN 42MM X 22MM, INSTALADO EM RAMAL DE DISTRIBUIÇÃO DE ÁGUA -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</si>
  <si>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</si>
  <si>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</si>
  <si>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</si>
  <si>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</si>
  <si>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</si>
  <si>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</si>
  <si>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</si>
  <si>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</si>
  <si>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</si>
  <si>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</si>
  <si>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</si>
  <si>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</si>
  <si>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</si>
  <si>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</si>
  <si>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</si>
  <si>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</si>
  <si>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</si>
  <si>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</si>
  <si>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</si>
  <si>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</si>
  <si>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</si>
  <si>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</si>
  <si>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</si>
  <si>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</si>
  <si>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</si>
  <si>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</si>
  <si>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</si>
  <si>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</si>
  <si>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</si>
  <si>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</si>
  <si>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</si>
  <si>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</si>
  <si>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</si>
  <si>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</si>
  <si>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</si>
  <si>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</si>
  <si>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</si>
  <si>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</si>
  <si>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</si>
  <si>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BUCHA DE REDUÇÃO, LONGA, PVC, SOLDÁVEL, DN 50 X 25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</si>
  <si>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</si>
  <si>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</si>
  <si>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</si>
  <si>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</si>
  <si>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</si>
  <si>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</si>
  <si>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</si>
  <si>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</si>
  <si>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</si>
  <si>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</si>
  <si>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</si>
  <si>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</si>
  <si>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</si>
  <si>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</si>
  <si>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</si>
  <si>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</si>
  <si>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</si>
  <si>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</si>
  <si>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</si>
  <si>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</si>
  <si>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</si>
  <si>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</si>
  <si>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</si>
  <si>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</si>
  <si>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</si>
  <si>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</si>
  <si>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</si>
  <si>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</si>
  <si>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</si>
  <si>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</si>
  <si>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</si>
  <si>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</si>
  <si>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</si>
  <si>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</si>
  <si>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</si>
  <si>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</si>
  <si>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</si>
  <si>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</si>
  <si>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</si>
  <si>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</si>
  <si>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</si>
  <si>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</si>
  <si>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</si>
  <si>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</si>
  <si>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</si>
  <si>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</si>
  <si>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</si>
  <si>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</si>
  <si>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</si>
  <si>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</si>
  <si>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</si>
  <si>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</si>
  <si>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</si>
  <si>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</si>
  <si>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</si>
  <si>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</si>
  <si>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</si>
  <si>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</si>
  <si>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</si>
  <si>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</si>
  <si>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</si>
  <si>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</si>
  <si>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</si>
  <si>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</si>
  <si>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</si>
  <si>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</si>
  <si>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</si>
  <si>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</si>
  <si>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PISO EM GRANILITE, MARMORITE OU GRANITINA EM AMBIENTES INTERNOS, COM ESPESSURA DE 8 MM, INCLUSO MISTURA EM BETONEIRA, COLOCAÇÃO DAS JUNTAS, APLICAÇÃO DO PISO, 4 POLIMENTOS COM POLITRIZ, ESTUCAMENTO, SELADOR E CERA. AF_06/2022</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</si>
  <si>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</si>
  <si>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</si>
  <si>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</si>
  <si>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</si>
  <si>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</si>
  <si>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</si>
  <si>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</si>
  <si>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</si>
  <si>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</si>
  <si>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</si>
  <si>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</si>
  <si>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</si>
  <si>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</si>
  <si>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</si>
  <si>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</si>
  <si>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</si>
  <si>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</si>
  <si>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</si>
  <si>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</si>
  <si>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</si>
  <si>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</si>
  <si>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</si>
  <si>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</si>
  <si>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</si>
  <si>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</si>
  <si>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</si>
  <si>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</si>
  <si>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</si>
  <si>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</si>
  <si>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</si>
  <si>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</si>
  <si>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</si>
  <si>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</si>
  <si>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</si>
  <si>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</si>
  <si>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</si>
  <si>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</si>
  <si>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</si>
  <si>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</si>
  <si>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</si>
  <si>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</si>
  <si>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</si>
  <si>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</si>
  <si>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</si>
  <si>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</si>
  <si>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</si>
  <si>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</si>
  <si>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</si>
  <si>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</si>
  <si>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</si>
  <si>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</si>
  <si>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</si>
  <si>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</si>
  <si>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</si>
  <si>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</si>
  <si>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</si>
  <si>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</si>
  <si>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</si>
  <si>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</si>
  <si>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</si>
  <si>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</si>
  <si>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</si>
  <si>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</si>
  <si>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</si>
  <si>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</si>
  <si>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</si>
  <si>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</si>
  <si>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</si>
  <si>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</si>
  <si>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</si>
  <si>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</si>
  <si>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</si>
  <si>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</si>
  <si>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</si>
  <si>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</si>
  <si>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</si>
  <si>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</si>
  <si>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</si>
  <si>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</si>
  <si>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</si>
  <si>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</si>
  <si>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</si>
  <si>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</si>
  <si>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</si>
  <si>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</si>
  <si>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</si>
  <si>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</si>
  <si>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</si>
  <si>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</si>
  <si>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</si>
  <si>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</si>
  <si>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</si>
  <si>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</si>
  <si>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</si>
  <si>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</si>
  <si>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</si>
  <si>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</si>
  <si>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</si>
  <si>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</si>
  <si>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</si>
  <si>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</si>
  <si>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</si>
  <si>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</si>
  <si>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</si>
  <si>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</si>
  <si>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</si>
  <si>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</si>
  <si>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</si>
  <si>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</si>
  <si>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</si>
  <si>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</si>
  <si>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</si>
  <si>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</si>
  <si>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</si>
  <si>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</si>
  <si>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</si>
  <si>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</si>
  <si>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</si>
  <si>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</si>
  <si>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</si>
  <si>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</si>
  <si>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</si>
  <si>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</si>
  <si>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</si>
  <si>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</si>
  <si>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</si>
  <si>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</si>
  <si>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</si>
  <si>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</si>
  <si>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</si>
  <si>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</si>
  <si>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</si>
  <si>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</si>
  <si>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</si>
  <si>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</si>
  <si>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</si>
  <si>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</si>
  <si>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</si>
  <si>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</si>
  <si>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</si>
  <si>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</si>
  <si>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</si>
  <si>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</si>
  <si>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</si>
  <si>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</si>
  <si>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</si>
  <si>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</si>
  <si>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</si>
  <si>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</si>
  <si>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</si>
  <si>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</si>
  <si>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</si>
  <si>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</si>
  <si>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</si>
  <si>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</si>
  <si>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</si>
  <si>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</si>
  <si>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</si>
  <si>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</si>
  <si>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</si>
  <si>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</si>
  <si>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</si>
  <si>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</si>
  <si>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</si>
  <si>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</si>
  <si>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</si>
  <si>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</si>
  <si>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</si>
  <si>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</si>
  <si>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</si>
  <si>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</si>
  <si>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</si>
  <si>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</si>
  <si>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</si>
  <si>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</si>
  <si>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</si>
  <si>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</si>
  <si>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</si>
  <si>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</si>
  <si>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</si>
  <si>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CABO COAXIAL RG11 95% - FORNECIMENTO E INSTALAÇÃO. AF_11/2019</t>
  </si>
  <si>
    <t>CABO COAXIAL RG59 95% - FORNECIMENTO E INSTALAÇÃO. AF_11/2019</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</si>
  <si>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</si>
  <si>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</si>
  <si>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</si>
  <si>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</si>
  <si>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</si>
  <si>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</si>
  <si>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</si>
  <si>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</si>
  <si>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</si>
  <si>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CPVC, SOLDÁVEL, DN 42MM, INSTALADO EM RAMAL DE DISTRIBUIÇÃO DE ÁGUA - FORNECIMENTO E INSTALAÇÃO. AF_06/2022</t>
  </si>
  <si>
    <t>TUBO, PPR, DN 20, CLASSE PN20, INSTALADO EM RAMAL OU SUB-RAMAL DE ÁGUA - FORNECIMENTO E INSTALAÇÃO. AF_08/2022</t>
  </si>
  <si>
    <t>TUBO, PPR, DN 20, CLASSE PN25, INSTALADO EM RAMAL OU SUB-RAMAL DE ÁGUA - FORNECIMENTO E INSTALAÇÃO. AF_08/2022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</si>
  <si>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</si>
  <si>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</si>
  <si>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</si>
  <si>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</si>
  <si>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</si>
  <si>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</si>
  <si>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</si>
  <si>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</si>
  <si>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</si>
  <si>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</si>
  <si>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</si>
  <si>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</si>
  <si>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</si>
  <si>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</si>
  <si>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</si>
  <si>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</si>
  <si>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</si>
  <si>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</si>
  <si>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</si>
  <si>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</si>
  <si>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</si>
  <si>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</si>
  <si>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</si>
  <si>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</si>
  <si>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</si>
  <si>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</si>
  <si>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</si>
  <si>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</si>
  <si>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</si>
  <si>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</si>
  <si>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</si>
  <si>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</si>
  <si>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</si>
  <si>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</si>
  <si>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</si>
  <si>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</si>
  <si>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</si>
  <si>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</si>
  <si>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</si>
  <si>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</si>
  <si>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</si>
  <si>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</si>
  <si>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</si>
  <si>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</si>
  <si>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</si>
  <si>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</si>
  <si>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</si>
  <si>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</si>
  <si>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</si>
  <si>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</si>
  <si>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</si>
  <si>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</si>
  <si>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</si>
  <si>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</si>
  <si>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</si>
  <si>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</si>
  <si>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</si>
  <si>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</si>
  <si>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</si>
  <si>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</si>
  <si>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</si>
  <si>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</si>
  <si>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</si>
  <si>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</si>
  <si>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</si>
  <si>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</si>
  <si>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</si>
  <si>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</si>
  <si>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</si>
  <si>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SIMPLES, PVC, SÉRIE NORMAL, ESGOTO PREDIAL, DN 150 MM, JUNTA ELÁSTICA, FORNECIDO E INSTALADO EM SUBCOLETOR AÉREO DE ESGOTO SANITÁRIO.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</si>
  <si>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</si>
  <si>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</si>
  <si>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</si>
  <si>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</si>
  <si>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</si>
  <si>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</si>
  <si>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</si>
  <si>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</si>
  <si>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</si>
  <si>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</si>
  <si>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</si>
  <si>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</si>
  <si>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</si>
  <si>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</si>
  <si>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</si>
  <si>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</si>
  <si>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</si>
  <si>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</si>
  <si>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</si>
  <si>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</si>
  <si>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</si>
  <si>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</si>
  <si>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</si>
  <si>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</si>
  <si>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</si>
  <si>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</si>
  <si>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</si>
  <si>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</si>
  <si>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</si>
  <si>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</si>
  <si>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</si>
  <si>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</si>
  <si>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</si>
  <si>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</si>
  <si>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</si>
  <si>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</si>
  <si>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</si>
  <si>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</si>
  <si>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</si>
  <si>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</si>
  <si>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</si>
  <si>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</si>
  <si>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</si>
  <si>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</si>
  <si>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</si>
  <si>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</si>
  <si>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</si>
  <si>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</si>
  <si>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</si>
  <si>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</si>
  <si>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</si>
  <si>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</si>
  <si>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</si>
  <si>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</si>
  <si>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</si>
  <si>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</si>
  <si>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</si>
  <si>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</si>
  <si>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</si>
  <si>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</si>
  <si>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</si>
  <si>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</si>
  <si>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</si>
  <si>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</si>
  <si>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</si>
  <si>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</si>
  <si>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</si>
  <si>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</si>
  <si>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</si>
  <si>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</si>
  <si>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</si>
  <si>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</si>
  <si>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</si>
  <si>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</si>
  <si>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</si>
  <si>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</si>
  <si>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</si>
  <si>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</si>
  <si>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</si>
  <si>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</si>
  <si>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</si>
  <si>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</si>
  <si>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</si>
  <si>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</si>
  <si>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</si>
  <si>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</si>
  <si>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</si>
  <si>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</si>
  <si>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</si>
  <si>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</si>
  <si>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</si>
  <si>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</si>
  <si>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</si>
  <si>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</si>
  <si>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</si>
  <si>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</si>
  <si>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</si>
  <si>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</si>
  <si>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</si>
  <si>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</si>
  <si>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</si>
  <si>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</si>
  <si>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</si>
  <si>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</si>
  <si>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</si>
  <si>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</si>
  <si>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</si>
  <si>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</si>
  <si>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</si>
  <si>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</si>
  <si>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</si>
  <si>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</si>
  <si>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</si>
  <si>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</si>
  <si>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</si>
  <si>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</si>
  <si>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</si>
  <si>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</si>
  <si>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</si>
  <si>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</si>
  <si>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</si>
  <si>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</si>
  <si>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</si>
  <si>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</si>
  <si>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</si>
  <si>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</si>
  <si>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</si>
  <si>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</si>
  <si>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</si>
  <si>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</si>
  <si>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</si>
  <si>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EQUIPAMENTO DE PROJEÇÃO. ARGAMASSA TRAÇO 1:3 COM PREPARO MANUAL.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</si>
  <si>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</si>
  <si>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</si>
  <si>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</si>
  <si>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</si>
  <si>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</si>
  <si>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</si>
  <si>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</si>
  <si>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</si>
  <si>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</si>
  <si>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</si>
  <si>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</si>
  <si>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</si>
  <si>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</si>
  <si>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</si>
  <si>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</si>
  <si>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</si>
  <si>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</si>
  <si>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</si>
  <si>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</si>
  <si>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</si>
  <si>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</si>
  <si>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</si>
  <si>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</si>
  <si>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</si>
  <si>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</si>
  <si>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</si>
  <si>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</si>
  <si>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</si>
  <si>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</si>
  <si>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</si>
  <si>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</si>
  <si>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</si>
  <si>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</si>
  <si>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</si>
  <si>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</si>
  <si>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</si>
  <si>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</si>
  <si>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</si>
  <si>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</si>
  <si>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</si>
  <si>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</si>
  <si>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</si>
  <si>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</si>
  <si>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</si>
  <si>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</si>
  <si>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</si>
  <si>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</si>
  <si>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</si>
  <si>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</si>
  <si>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</si>
  <si>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</si>
  <si>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</si>
  <si>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</si>
  <si>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</si>
  <si>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</si>
  <si>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</si>
  <si>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</si>
  <si>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</si>
  <si>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</si>
  <si>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</si>
  <si>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</si>
  <si>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</si>
  <si>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</si>
  <si>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</si>
  <si>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</si>
  <si>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</si>
  <si>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</si>
  <si>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</si>
  <si>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</si>
  <si>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</si>
  <si>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</si>
  <si>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</si>
  <si>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</si>
  <si>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</si>
  <si>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</si>
  <si>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</si>
  <si>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</si>
  <si>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</si>
  <si>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</si>
  <si>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</si>
  <si>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</si>
  <si>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</si>
  <si>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</si>
  <si>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</si>
  <si>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</si>
  <si>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</si>
  <si>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</si>
  <si>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</si>
  <si>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</si>
  <si>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</si>
  <si>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</si>
  <si>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</si>
  <si>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</si>
  <si>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</si>
  <si>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</si>
  <si>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</si>
  <si>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</si>
  <si>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</si>
  <si>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</si>
  <si>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Retirada de caixa d água de fibrocimento, inclusive tubulação de ligação</t>
  </si>
  <si>
    <t>Rede de água com padrão de entrada d água diâm. 3/4", conf. espec. CESAN, incl. tubos e conexões para alimentação, distribuição, extravasor e limpeza, cons. o padrão a 25m, conf. projeto (1 utilização)</t>
  </si>
  <si>
    <t>Rede de água, com padrão de entrada d 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</si>
  <si>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</si>
  <si>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 água com caixa termoplástica para hidrômetro de 3/4" - padrão 1B da CESAN. Instalado embutido na alvenaria. Inclusive tubulação, conexões, registro, tubo camisa e caixa com tampa transparente. Conferir detalhe.</t>
  </si>
  <si>
    <t>Padrão entrada d água com caixa enterrada para hidrômetro com diâmetro de 1" - padrão 2B da CESAN. Caixa em alvenaria 60x80x40cm e com tampa articulada de ferro fundido, registro e conexões para instalação de hidrômetro. Conferir detalhe</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</si>
  <si>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</si>
  <si>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</si>
  <si>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 s, inclusive fixação em Rack 19"</t>
  </si>
  <si>
    <t>Bandeja Simples Fixa 2 U s x 390mm carga máxima 20kg, inclusive fixação em Rack 19"</t>
  </si>
  <si>
    <t>Escada tipo marinheiro de tubo de ferro 1" e 3/4", com h=4.20m, para acesso a caixa d água, inclusive pintura em esmalte sintético, conforme detalhe em projeto</t>
  </si>
  <si>
    <t xml:space="preserve">LARGURA </t>
  </si>
  <si>
    <t xml:space="preserve">ALTURA </t>
  </si>
  <si>
    <t>ESPESSURA</t>
  </si>
  <si>
    <t>PROFUNDIDADE</t>
  </si>
  <si>
    <t>VOLUME</t>
  </si>
  <si>
    <t>ÁREA</t>
  </si>
  <si>
    <t>REPETIÇÕES</t>
  </si>
  <si>
    <t>DEMOLIÇÕES E MOVIMENTAÇÕES DE TERRA</t>
  </si>
  <si>
    <t>COMPLEMENTOS</t>
  </si>
  <si>
    <t>iSINAPI</t>
  </si>
  <si>
    <t>Acqua Piscinas</t>
  </si>
  <si>
    <t>Vila Piscinas</t>
  </si>
  <si>
    <t>JW Comercio de Piscinas Eirele</t>
  </si>
  <si>
    <t>Filtro de fibra de vidro A-231</t>
  </si>
  <si>
    <t>Filtro de fibra de vidro A-232</t>
  </si>
  <si>
    <t>Filtro de fibra de vidro A-233</t>
  </si>
  <si>
    <t>Filtro de fibra de vidro A-234</t>
  </si>
  <si>
    <t>Filtro de fibra de vidro A-235</t>
  </si>
  <si>
    <t>Filtro de fibra de vidro A-236</t>
  </si>
  <si>
    <t>Filtro de fibra de vidro A-237</t>
  </si>
  <si>
    <t>Filtro de fibra de vidro A-238</t>
  </si>
  <si>
    <t>Filtro de fibra de vidro A-239</t>
  </si>
  <si>
    <t>Filtro de fibra de vidro A-240</t>
  </si>
  <si>
    <t>Filtro de fibra de vidro A-241</t>
  </si>
  <si>
    <t>Filtro de fibra de vidro A-242</t>
  </si>
  <si>
    <t>Filtro de fibra de vidro A-243</t>
  </si>
  <si>
    <t>Filtro de fibra de vidro A-244</t>
  </si>
  <si>
    <t>Filtro de fibra de vidro A-245</t>
  </si>
  <si>
    <t>Filtro de fibra de vidro A-246</t>
  </si>
  <si>
    <t>Filtro de fibra de vidro A-247</t>
  </si>
  <si>
    <t>Filtro de fibra de vidro A-248</t>
  </si>
  <si>
    <t>Filtro de fibra de vidro A-249</t>
  </si>
  <si>
    <t>Filtro de fibra de vidro A-250</t>
  </si>
  <si>
    <t>Filtro de fibra de vidro A-251</t>
  </si>
  <si>
    <t>Filtro de fibra de vidro A-252</t>
  </si>
  <si>
    <t>Filtro de fibra de vidro A-253</t>
  </si>
  <si>
    <t>Filtro de fibra de vidro A-254</t>
  </si>
  <si>
    <t>Filtro de fibra de vidro A-255</t>
  </si>
  <si>
    <t>Filtro de fibra de vidro A-256</t>
  </si>
  <si>
    <t>Filtro de fibra de vidro A-257</t>
  </si>
  <si>
    <t>Filtro de fibra de vidro A-258</t>
  </si>
  <si>
    <t>Filtro de fibra de vidro A-259</t>
  </si>
  <si>
    <t>Filtro de fibra de vidro A-260</t>
  </si>
  <si>
    <t>Filtro de fibra de vidro A-261</t>
  </si>
  <si>
    <t>Filtro de fibra de vidro A-262</t>
  </si>
  <si>
    <t>Filtro de fibra de vidro A-263</t>
  </si>
  <si>
    <t>Filtro de fibra de vidro A-264</t>
  </si>
  <si>
    <t>Filtro de fibra de vidro A-265</t>
  </si>
  <si>
    <t>Filtro de fibra de vidro A-266</t>
  </si>
  <si>
    <t>Filtro de fibra de vidro A-267</t>
  </si>
  <si>
    <t>Filtro de fibra de vidro A-268</t>
  </si>
  <si>
    <t>Filtro de fibra de vidro A-269</t>
  </si>
  <si>
    <t>Filtro de fibra de vidro A-270</t>
  </si>
  <si>
    <t>Filtro de fibra de vidro A-271</t>
  </si>
  <si>
    <t>Filtro de fibra de vidro A-272</t>
  </si>
  <si>
    <t>Filtro de fibra de vidro A-273</t>
  </si>
  <si>
    <t>Filtro de fibra de vidro A-274</t>
  </si>
  <si>
    <t>Filtro de fibra de vidro A-275</t>
  </si>
  <si>
    <t>Filtro de fibra de vidro A-276</t>
  </si>
  <si>
    <t>Filtro de fibra de vidro A-277</t>
  </si>
  <si>
    <t>Filtro de fibra de vidro A-278</t>
  </si>
  <si>
    <t>Filtro de fibra de vidro A-279</t>
  </si>
  <si>
    <t>Filtro de fibra de vidro A-280</t>
  </si>
  <si>
    <t>Filtro de fibra de vidro A-281</t>
  </si>
  <si>
    <t>Filtro de fibra de vidro A-282</t>
  </si>
  <si>
    <t>Filtro de fibra de vidro A-283</t>
  </si>
  <si>
    <t>Filtro de fibra de vidro A-284</t>
  </si>
  <si>
    <t>Filtro de fibra de vidro A-285</t>
  </si>
  <si>
    <t>Filtro de fibra de vidro A-286</t>
  </si>
  <si>
    <t>Filtro de fibra de vidro A-287</t>
  </si>
  <si>
    <t>Filtro de fibra de vidro A-288</t>
  </si>
  <si>
    <t>Filtro de fibra de vidro A-289</t>
  </si>
  <si>
    <t>Filtro de fibra de vidro A-290</t>
  </si>
  <si>
    <t>Filtro de fibra de vidro A-291</t>
  </si>
  <si>
    <t>Filtro de fibra de vidro A-292</t>
  </si>
  <si>
    <t>Filtro de fibra de vidro A-293</t>
  </si>
  <si>
    <t>Filtro de fibra de vidro A-294</t>
  </si>
  <si>
    <t>Filtro de fibra de vidro A-295</t>
  </si>
  <si>
    <t>Filtro de fibra de vidro A-296</t>
  </si>
  <si>
    <t>Filtro de fibra de vidro A-297</t>
  </si>
  <si>
    <t>Filtro de fibra de vidro A-298</t>
  </si>
  <si>
    <t>Filtro de fibra de vidro A-299</t>
  </si>
  <si>
    <t>Filtro de fibra de vidro A-300</t>
  </si>
  <si>
    <t>Filtro de fibra de vidro A-301</t>
  </si>
  <si>
    <t>Filtro de fibra de vidro A-302</t>
  </si>
  <si>
    <t>Filtro de fibra de vidro A-303</t>
  </si>
  <si>
    <t>Filtro de fibra de vidro A-304</t>
  </si>
  <si>
    <t>Filtro de fibra de vidro A-305</t>
  </si>
  <si>
    <t>Filtro de fibra de vidro A-306</t>
  </si>
  <si>
    <t>Filtro de fibra de vidro A-307</t>
  </si>
  <si>
    <t>Filtro de fibra de vidro A-308</t>
  </si>
  <si>
    <t>Filtro de fibra de vidro A-309</t>
  </si>
  <si>
    <t>Filtro de fibra de vidro A-310</t>
  </si>
  <si>
    <t>Filtro de fibra de vidro A-311</t>
  </si>
  <si>
    <t>Filtro de fibra de vidro A-312</t>
  </si>
  <si>
    <t>Filtro de fibra de vidro A-313</t>
  </si>
  <si>
    <t>Filtro de fibra de vidro A-314</t>
  </si>
  <si>
    <t>Filtro de fibra de vidro A-315</t>
  </si>
  <si>
    <t>Filtro de fibra de vidro A-316</t>
  </si>
  <si>
    <t>Filtro de fibra de vidro A-317</t>
  </si>
  <si>
    <t>Filtro de fibra de vidro A-318</t>
  </si>
  <si>
    <t>Filtro de fibra de vidro A-319</t>
  </si>
  <si>
    <t>Filtro de fibra de vidro A-320</t>
  </si>
  <si>
    <t>Filtro de fibra de vidro A-321</t>
  </si>
  <si>
    <t>Filtro de fibra de vidro A-322</t>
  </si>
  <si>
    <t>Filtro de fibra de vidro A-323</t>
  </si>
  <si>
    <t>Filtro de fibra de vidro A-324</t>
  </si>
  <si>
    <t>Filtro de fibra de vidro A-325</t>
  </si>
  <si>
    <t>Filtro de fibra de vidro A-326</t>
  </si>
  <si>
    <t>Filtro de fibra de vidro A-327</t>
  </si>
  <si>
    <t>Filtro de fibra de vidro A-328</t>
  </si>
  <si>
    <t>Filtro de fibra de vidro A-329</t>
  </si>
  <si>
    <t>Filtro de fibra de vidro A-330</t>
  </si>
  <si>
    <t>Filtro de fibra de vidro A-331</t>
  </si>
  <si>
    <t>Filtro de fibra de vidro A-332</t>
  </si>
  <si>
    <t>Filtro de fibra de vidro A-333</t>
  </si>
  <si>
    <t>Filtro de fibra de vidro A-334</t>
  </si>
  <si>
    <t>Filtro de fibra de vidro A-335</t>
  </si>
  <si>
    <t>Filtro de fibra de vidro A-336</t>
  </si>
  <si>
    <t>Filtro de fibra de vidro A-337</t>
  </si>
  <si>
    <t>Filtro de fibra de vidro A-338</t>
  </si>
  <si>
    <t>Filtro de fibra de vidro A-339</t>
  </si>
  <si>
    <t>Filtro de fibra de vidro A-340</t>
  </si>
  <si>
    <t>Filtro de fibra de vidro A-341</t>
  </si>
  <si>
    <t>Filtro de fibra de vidro A-342</t>
  </si>
  <si>
    <t>Filtro de fibra de vidro A-343</t>
  </si>
  <si>
    <t>Filtro de fibra de vidro A-344</t>
  </si>
  <si>
    <t>Filtro de fibra de vidro A-345</t>
  </si>
  <si>
    <t>Filtro de fibra de vidro A-346</t>
  </si>
  <si>
    <t>Filtro de fibra de vidro A-347</t>
  </si>
  <si>
    <t>Filtro de fibra de vidro A-348</t>
  </si>
  <si>
    <t>Filtro de fibra de vidro A-349</t>
  </si>
  <si>
    <t>Filtro de fibra de vidro A-350</t>
  </si>
  <si>
    <t>Filtro de fibra de vidro A-351</t>
  </si>
  <si>
    <t>Filtro de fibra de vidro A-352</t>
  </si>
  <si>
    <t>Filtro de fibra de vidro A-353</t>
  </si>
  <si>
    <t>Filtro de fibra de vidro A-354</t>
  </si>
  <si>
    <t>Filtro de fibra de vidro A-355</t>
  </si>
  <si>
    <t>Filtro de fibra de vidro A-356</t>
  </si>
  <si>
    <t>Filtro de fibra de vidro A-357</t>
  </si>
  <si>
    <t>Filtro de fibra de vidro A-358</t>
  </si>
  <si>
    <t>Filtro de fibra de vidro A-359</t>
  </si>
  <si>
    <t>Filtro de fibra de vidro A-360</t>
  </si>
  <si>
    <t>Filtro de fibra de vidro A-361</t>
  </si>
  <si>
    <t>Filtro de fibra de vidro A-362</t>
  </si>
  <si>
    <t>Filtro de fibra de vidro A-363</t>
  </si>
  <si>
    <t>Filtro de fibra de vidro A-364</t>
  </si>
  <si>
    <t>Filtro de fibra de vidro A-365</t>
  </si>
  <si>
    <t>Filtro de fibra de vidro A-366</t>
  </si>
  <si>
    <t>Filtro de fibra de vidro A-367</t>
  </si>
  <si>
    <t>Filtro de fibra de vidro A-368</t>
  </si>
  <si>
    <t>Filtro de fibra de vidro A-369</t>
  </si>
  <si>
    <t>Filtro de fibra de vidro A-370</t>
  </si>
  <si>
    <t>Filtro de fibra de vidro A-371</t>
  </si>
  <si>
    <t>Filtro de fibra de vidro A-372</t>
  </si>
  <si>
    <t>Filtro de fibra de vidro A-373</t>
  </si>
  <si>
    <t>Filtro de fibra de vidro A-374</t>
  </si>
  <si>
    <t>Filtro de fibra de vidro A-375</t>
  </si>
  <si>
    <t>Filtro de fibra de vidro A-376</t>
  </si>
  <si>
    <t>Filtro de fibra de vidro A-377</t>
  </si>
  <si>
    <t>Filtro de fibra de vidro A-378</t>
  </si>
  <si>
    <t>Filtro de fibra de vidro A-379</t>
  </si>
  <si>
    <t>Filtro de fibra de vidro A-380</t>
  </si>
  <si>
    <t>Filtro de fibra de vidro A-381</t>
  </si>
  <si>
    <t>Filtro de fibra de vidro A-382</t>
  </si>
  <si>
    <t>Filtro de fibra de vidro A-383</t>
  </si>
  <si>
    <t>Filtro de fibra de vidro A-384</t>
  </si>
  <si>
    <t>Filtro de fibra de vidro A-385</t>
  </si>
  <si>
    <t>Filtro de fibra de vidro A-386</t>
  </si>
  <si>
    <t>Filtro de fibra de vidro A-387</t>
  </si>
  <si>
    <t>Filtro de fibra de vidro A-388</t>
  </si>
  <si>
    <t>Filtro de fibra de vidro A-389</t>
  </si>
  <si>
    <t>Filtro de fibra de vidro A-390</t>
  </si>
  <si>
    <t>Filtro de fibra de vidro A-391</t>
  </si>
  <si>
    <t>Filtro de fibra de vidro A-392</t>
  </si>
  <si>
    <t>Filtro de fibra de vidro A-393</t>
  </si>
  <si>
    <t>Filtro de fibra de vidro A-394</t>
  </si>
  <si>
    <t>Filtro de fibra de vidro A-395</t>
  </si>
  <si>
    <t>Filtro de fibra de vidro A-396</t>
  </si>
  <si>
    <t>Filtro de fibra de vidro A-397</t>
  </si>
  <si>
    <t>Filtro de fibra de vidro A-398</t>
  </si>
  <si>
    <t>Filtro de fibra de vidro A-399</t>
  </si>
  <si>
    <t>Filtro de fibra de vidro A-400</t>
  </si>
  <si>
    <t>Filtro de fibra de vidro A-401</t>
  </si>
  <si>
    <t>Filtro de fibra de vidro A-402</t>
  </si>
  <si>
    <t>Filtro de fibra de vidro A-403</t>
  </si>
  <si>
    <t>Filtro de fibra de vidro A-404</t>
  </si>
  <si>
    <t>Filtro de fibra de vidro A-405</t>
  </si>
  <si>
    <t>Filtro de fibra de vidro A-406</t>
  </si>
  <si>
    <t>Filtro de fibra de vidro A-407</t>
  </si>
  <si>
    <t>Filtro de fibra de vidro A-408</t>
  </si>
  <si>
    <t>Filtro de fibra de vidro A-409</t>
  </si>
  <si>
    <t>Filtro de fibra de vidro A-410</t>
  </si>
  <si>
    <t>Filtro de fibra de vidro A-411</t>
  </si>
  <si>
    <t>Filtro de fibra de vidro A-412</t>
  </si>
  <si>
    <t>Filtro de fibra de vidro A-413</t>
  </si>
  <si>
    <t>Filtro de fibra de vidro A-414</t>
  </si>
  <si>
    <t>Filtro de fibra de vidro A-415</t>
  </si>
  <si>
    <t>Filtro de fibra de vidro A-416</t>
  </si>
  <si>
    <t>Filtro de fibra de vidro A-417</t>
  </si>
  <si>
    <t>Filtro de fibra de vidro A-418</t>
  </si>
  <si>
    <t>Filtro de fibra de vidro A-419</t>
  </si>
  <si>
    <t>Filtro de fibra de vidro A-420</t>
  </si>
  <si>
    <t>Filtro de fibra de vidro A-421</t>
  </si>
  <si>
    <t>Filtro de fibra de vidro A-422</t>
  </si>
  <si>
    <t>Filtro de fibra de vidro A-423</t>
  </si>
  <si>
    <t>Filtro de fibra de vidro A-424</t>
  </si>
  <si>
    <t>Filtro de fibra de vidro A-425</t>
  </si>
  <si>
    <t>Filtro de fibra de vidro A-426</t>
  </si>
  <si>
    <t>Filtro de fibra de vidro A-427</t>
  </si>
  <si>
    <t>Filtro de fibra de vidro A-428</t>
  </si>
  <si>
    <t>Filtro de fibra de vidro A-429</t>
  </si>
  <si>
    <t>Filtro de fibra de vidro A-430</t>
  </si>
  <si>
    <t>Filtro de fibra de vidro A-431</t>
  </si>
  <si>
    <t>Filtro de fibra de vidro A-432</t>
  </si>
  <si>
    <t>Filtro de fibra de vidro A-433</t>
  </si>
  <si>
    <t>Filtro de fibra de vidro A-434</t>
  </si>
  <si>
    <t>Filtro de fibra de vidro A-435</t>
  </si>
  <si>
    <t>Filtro de fibra de vidro A-436</t>
  </si>
  <si>
    <t>Filtro de fibra de vidro A-437</t>
  </si>
  <si>
    <t>Filtro de fibra de vidro A-438</t>
  </si>
  <si>
    <t>Filtro de fibra de vidro A-439</t>
  </si>
  <si>
    <t>Filtro de fibra de vidro A-440</t>
  </si>
  <si>
    <t>Filtro de fibra de vidro A-441</t>
  </si>
  <si>
    <t>Filtro de fibra de vidro A-442</t>
  </si>
  <si>
    <t>Filtro de fibra de vidro A-443</t>
  </si>
  <si>
    <t>Filtro de fibra de vidro A-444</t>
  </si>
  <si>
    <t>Filtro de fibra de vidro A-445</t>
  </si>
  <si>
    <t>Filtro de fibra de vidro A-446</t>
  </si>
  <si>
    <t>Filtro de fibra de vidro A-447</t>
  </si>
  <si>
    <t>Filtro de fibra de vidro A-448</t>
  </si>
  <si>
    <t>Filtro de fibra de vidro A-449</t>
  </si>
  <si>
    <t>Filtro de fibra de vidro A-450</t>
  </si>
  <si>
    <t>Filtro de fibra de vidro A-451</t>
  </si>
  <si>
    <t>Filtro de fibra de vidro A-452</t>
  </si>
  <si>
    <t>Filtro de fibra de vidro A-453</t>
  </si>
  <si>
    <t>Filtro de fibra de vidro A-454</t>
  </si>
  <si>
    <t>Filtro de fibra de vidro A-455</t>
  </si>
  <si>
    <t>Filtro de fibra de vidro A-456</t>
  </si>
  <si>
    <t>Filtro de fibra de vidro A-457</t>
  </si>
  <si>
    <t>Filtro de fibra de vidro A-458</t>
  </si>
  <si>
    <t>Filtro de fibra de vidro A-459</t>
  </si>
  <si>
    <t>Filtro de fibra de vidro A-460</t>
  </si>
  <si>
    <t>Filtro de fibra de vidro A-461</t>
  </si>
  <si>
    <t>Filtro de fibra de vidro A-462</t>
  </si>
  <si>
    <t>Filtro de fibra de vidro A-463</t>
  </si>
  <si>
    <t>Filtro de fibra de vidro A-464</t>
  </si>
  <si>
    <t>Filtro de fibra de vidro A-465</t>
  </si>
  <si>
    <t>Filtro de fibra de vidro A-466</t>
  </si>
  <si>
    <t>Filtro de fibra de vidro A-467</t>
  </si>
  <si>
    <t>Filtro de fibra de vidro A-468</t>
  </si>
  <si>
    <t>Filtro de fibra de vidro A-469</t>
  </si>
  <si>
    <t>Filtro de fibra de vidro A-470</t>
  </si>
  <si>
    <t>Filtro de fibra de vidro A-471</t>
  </si>
  <si>
    <t>Filtro de fibra de vidro A-472</t>
  </si>
  <si>
    <t>Filtro de fibra de vidro A-473</t>
  </si>
  <si>
    <t>Filtro de fibra de vidro A-474</t>
  </si>
  <si>
    <t>Filtro de fibra de vidro A-475</t>
  </si>
  <si>
    <t>Filtro de fibra de vidro A-476</t>
  </si>
  <si>
    <t>Filtro de fibra de vidro A-477</t>
  </si>
  <si>
    <t>Filtro de fibra de vidro A-478</t>
  </si>
  <si>
    <t>Filtro de fibra de vidro A-479</t>
  </si>
  <si>
    <t>Filtro de fibra de vidro A-480</t>
  </si>
  <si>
    <t>Filtro de fibra de vidro A-481</t>
  </si>
  <si>
    <t>Filtro de fibra de vidro A-482</t>
  </si>
  <si>
    <t>Filtro de fibra de vidro A-483</t>
  </si>
  <si>
    <t>Filtro de fibra de vidro A-484</t>
  </si>
  <si>
    <t>Filtro de fibra de vidro A-485</t>
  </si>
  <si>
    <t>Filtro de fibra de vidro A-486</t>
  </si>
  <si>
    <t>Filtro de fibra de vidro A-487</t>
  </si>
  <si>
    <t>Filtro de fibra de vidro A-488</t>
  </si>
  <si>
    <t>Filtro de fibra de vidro A-489</t>
  </si>
  <si>
    <t>Filtro de fibra de vidro A-490</t>
  </si>
  <si>
    <t>Filtro de fibra de vidro A-491</t>
  </si>
  <si>
    <t>Filtro de fibra de vidro A-492</t>
  </si>
  <si>
    <t>Filtro de fibra de vidro A-493</t>
  </si>
  <si>
    <t>Filtro de fibra de vidro A-494</t>
  </si>
  <si>
    <t>Filtro de fibra de vidro A-495</t>
  </si>
  <si>
    <t>Filtro de fibra de vidro A-496</t>
  </si>
  <si>
    <t>Filtro de fibra de vidro A-497</t>
  </si>
  <si>
    <t>Filtro de fibra de vidro A-498</t>
  </si>
  <si>
    <t>Filtro de fibra de vidro A-499</t>
  </si>
  <si>
    <t>Filtro de fibra de vidro A-500</t>
  </si>
  <si>
    <t>Filtro de fibra de vidro A-501</t>
  </si>
  <si>
    <t>Filtro de fibra de vidro A-502</t>
  </si>
  <si>
    <t>Filtro de fibra de vidro A-503</t>
  </si>
  <si>
    <t>Filtro de fibra de vidro A-504</t>
  </si>
  <si>
    <t>Filtro de fibra de vidro A-505</t>
  </si>
  <si>
    <t>Filtro de fibra de vidro A-506</t>
  </si>
  <si>
    <t>Filtro de fibra de vidro A-507</t>
  </si>
  <si>
    <t>Filtro de fibra de vidro A-508</t>
  </si>
  <si>
    <t>Filtro de fibra de vidro A-509</t>
  </si>
  <si>
    <t>Filtro de fibra de vidro A-510</t>
  </si>
  <si>
    <t>Filtro de fibra de vidro A-511</t>
  </si>
  <si>
    <t>Filtro de fibra de vidro A-512</t>
  </si>
  <si>
    <t>Filtro de fibra de vidro A-513</t>
  </si>
  <si>
    <t>Filtro de fibra de vidro A-514</t>
  </si>
  <si>
    <t>Filtro de fibra de vidro A-515</t>
  </si>
  <si>
    <t>Filtro de fibra de vidro A-516</t>
  </si>
  <si>
    <t>Filtro de fibra de vidro A-517</t>
  </si>
  <si>
    <t>Filtro de fibra de vidro A-518</t>
  </si>
  <si>
    <t>Filtro de fibra de vidro A-519</t>
  </si>
  <si>
    <t>Filtro de fibra de vidro A-520</t>
  </si>
  <si>
    <t>Filtro de fibra de vidro A-521</t>
  </si>
  <si>
    <t>Filtro de fibra de vidro A-522</t>
  </si>
  <si>
    <t>Filtro de fibra de vidro A-523</t>
  </si>
  <si>
    <t>Filtro de fibra de vidro A-524</t>
  </si>
  <si>
    <t>Filtro de fibra de vidro A-525</t>
  </si>
  <si>
    <t>Filtro de fibra de vidro A-526</t>
  </si>
  <si>
    <t>Filtro de fibra de vidro A-527</t>
  </si>
  <si>
    <t>Filtro de fibra de vidro A-528</t>
  </si>
  <si>
    <t>Filtro de fibra de vidro A-529</t>
  </si>
  <si>
    <t>Filtro de fibra de vidro A-530</t>
  </si>
  <si>
    <t>Filtro de fibra de vidro A-531</t>
  </si>
  <si>
    <t>Filtro de fibra de vidro A-532</t>
  </si>
  <si>
    <t>Filtro de fibra de vidro A-533</t>
  </si>
  <si>
    <t>Filtro de fibra de vidro A-534</t>
  </si>
  <si>
    <t>Filtro de fibra de vidro A-535</t>
  </si>
  <si>
    <t>Filtro de fibra de vidro A-536</t>
  </si>
  <si>
    <t>Filtro de fibra de vidro A-537</t>
  </si>
  <si>
    <t>Filtro de fibra de vidro A-538</t>
  </si>
  <si>
    <t>Filtro de fibra de vidro A-539</t>
  </si>
  <si>
    <t>Filtro de fibra de vidro A-540</t>
  </si>
  <si>
    <t>Filtro de fibra de vidro A-541</t>
  </si>
  <si>
    <t>Filtro de fibra de vidro A-542</t>
  </si>
  <si>
    <t>Filtro de fibra de vidro A-543</t>
  </si>
  <si>
    <t>Filtro de fibra de vidro A-544</t>
  </si>
  <si>
    <t>Filtro de fibra de vidro A-545</t>
  </si>
  <si>
    <t>Filtro de fibra de vidro A-546</t>
  </si>
  <si>
    <t>Filtro de fibra de vidro A-547</t>
  </si>
  <si>
    <t>Filtro de fibra de vidro A-548</t>
  </si>
  <si>
    <t>Filtro de fibra de vidro A-549</t>
  </si>
  <si>
    <t>Filtro de fibra de vidro A-550</t>
  </si>
  <si>
    <t>Filtro de fibra de vidro A-551</t>
  </si>
  <si>
    <t>Filtro de fibra de vidro A-552</t>
  </si>
  <si>
    <t>Filtro de fibra de vidro A-553</t>
  </si>
  <si>
    <t>Filtro de fibra de vidro A-554</t>
  </si>
  <si>
    <t>Filtro de fibra de vidro A-555</t>
  </si>
  <si>
    <t>Filtro de fibra de vidro A-556</t>
  </si>
  <si>
    <t>Filtro de fibra de vidro A-557</t>
  </si>
  <si>
    <t>Filtro de fibra de vidro A-558</t>
  </si>
  <si>
    <t>Filtro de fibra de vidro A-559</t>
  </si>
  <si>
    <t>Filtro de fibra de vidro A-560</t>
  </si>
  <si>
    <t>Filtro de fibra de vidro A-561</t>
  </si>
  <si>
    <t>Filtro de fibra de vidro A-562</t>
  </si>
  <si>
    <t>Filtro de fibra de vidro A-563</t>
  </si>
  <si>
    <t>Filtro de fibra de vidro A-564</t>
  </si>
  <si>
    <t>Filtro de fibra de vidro A-565</t>
  </si>
  <si>
    <t>Filtro de fibra de vidro A-566</t>
  </si>
  <si>
    <t>Filtro de fibra de vidro A-567</t>
  </si>
  <si>
    <t>Filtro de fibra de vidro A-568</t>
  </si>
  <si>
    <t>Filtro de fibra de vidro A-569</t>
  </si>
  <si>
    <t>Filtro de fibra de vidro A-570</t>
  </si>
  <si>
    <t>Filtro de fibra de vidro A-571</t>
  </si>
  <si>
    <t>Filtro de fibra de vidro A-572</t>
  </si>
  <si>
    <t>Filtro de fibra de vidro A-573</t>
  </si>
  <si>
    <t>Filtro de fibra de vidro A-574</t>
  </si>
  <si>
    <t>Filtro de fibra de vidro A-575</t>
  </si>
  <si>
    <t>Filtro de fibra de vidro A-576</t>
  </si>
  <si>
    <t>Filtro de fibra de vidro A-577</t>
  </si>
  <si>
    <t>Filtro de fibra de vidro A-578</t>
  </si>
  <si>
    <t>Filtro de fibra de vidro A-579</t>
  </si>
  <si>
    <t>Filtro de fibra de vidro A-580</t>
  </si>
  <si>
    <t>Filtro de fibra de vidro A-581</t>
  </si>
  <si>
    <t>Filtro de fibra de vidro A-582</t>
  </si>
  <si>
    <t>Filtro de fibra de vidro A-583</t>
  </si>
  <si>
    <t>Filtro de fibra de vidro A-584</t>
  </si>
  <si>
    <t>Filtro de fibra de vidro A-585</t>
  </si>
  <si>
    <t>Filtro de fibra de vidro A-586</t>
  </si>
  <si>
    <t>Filtro de fibra de vidro A-587</t>
  </si>
  <si>
    <t>Filtro de fibra de vidro A-588</t>
  </si>
  <si>
    <t>Filtro de fibra de vidro A-589</t>
  </si>
  <si>
    <t>Filtro de fibra de vidro A-590</t>
  </si>
  <si>
    <t>Filtro de fibra de vidro A-591</t>
  </si>
  <si>
    <t>Filtro de fibra de vidro A-592</t>
  </si>
  <si>
    <t>Filtro de fibra de vidro A-593</t>
  </si>
  <si>
    <t>Filtro de fibra de vidro A-594</t>
  </si>
  <si>
    <t>Filtro de fibra de vidro A-595</t>
  </si>
  <si>
    <t>Filtro de fibra de vidro A-596</t>
  </si>
  <si>
    <t>Filtro de fibra de vidro A-597</t>
  </si>
  <si>
    <t>Filtro de fibra de vidro A-598</t>
  </si>
  <si>
    <t>Filtro de fibra de vidro A-599</t>
  </si>
  <si>
    <t>Filtro de fibra de vidro A-600</t>
  </si>
  <si>
    <t>Filtro de fibra de vidro A-601</t>
  </si>
  <si>
    <t>Filtro de fibra de vidro A-602</t>
  </si>
  <si>
    <t>Filtro de fibra de vidro A-603</t>
  </si>
  <si>
    <t>Filtro de fibra de vidro A-604</t>
  </si>
  <si>
    <t>Filtro de fibra de vidro A-605</t>
  </si>
  <si>
    <t>Filtro de fibra de vidro A-606</t>
  </si>
  <si>
    <t>Filtro de fibra de vidro A-607</t>
  </si>
  <si>
    <t>Filtro de fibra de vidro A-608</t>
  </si>
  <si>
    <t>Filtro de fibra de vidro A-609</t>
  </si>
  <si>
    <t>Filtro de fibra de vidro A-610</t>
  </si>
  <si>
    <t>Filtro de fibra de vidro A-611</t>
  </si>
  <si>
    <t>Filtro de fibra de vidro A-612</t>
  </si>
  <si>
    <t>Filtro de fibra de vidro A-613</t>
  </si>
  <si>
    <t>Filtro de fibra de vidro A-614</t>
  </si>
  <si>
    <t>Filtro de fibra de vidro A-615</t>
  </si>
  <si>
    <t>Filtro de fibra de vidro A-616</t>
  </si>
  <si>
    <t>Filtro de fibra de vidro A-617</t>
  </si>
  <si>
    <t>Filtro de fibra de vidro A-618</t>
  </si>
  <si>
    <t>Filtro de fibra de vidro A-619</t>
  </si>
  <si>
    <t>Filtro de fibra de vidro A-620</t>
  </si>
  <si>
    <t>Filtro de fibra de vidro A-621</t>
  </si>
  <si>
    <t>Filtro de fibra de vidro A-622</t>
  </si>
  <si>
    <t>Filtro de fibra de vidro A-623</t>
  </si>
  <si>
    <t>Filtro de fibra de vidro A-624</t>
  </si>
  <si>
    <t>Filtro de fibra de vidro A-625</t>
  </si>
  <si>
    <t>Filtro de fibra de vidro A-626</t>
  </si>
  <si>
    <t>Filtro de fibra de vidro A-627</t>
  </si>
  <si>
    <t>Filtro de fibra de vidro A-628</t>
  </si>
  <si>
    <t>Filtro de fibra de vidro A-629</t>
  </si>
  <si>
    <t>Filtro de fibra de vidro A-630</t>
  </si>
  <si>
    <t>Filtro de fibra de vidro A-631</t>
  </si>
  <si>
    <t>Filtro de fibra de vidro A-632</t>
  </si>
  <si>
    <t>Filtro de fibra de vidro A-633</t>
  </si>
  <si>
    <t>Filtro de fibra de vidro A-634</t>
  </si>
  <si>
    <t>Filtro de fibra de vidro A-635</t>
  </si>
  <si>
    <t>Filtro de fibra de vidro A-636</t>
  </si>
  <si>
    <t>Filtro de fibra de vidro A-637</t>
  </si>
  <si>
    <t>Filtro de fibra de vidro A-638</t>
  </si>
  <si>
    <t>Filtro de fibra de vidro A-639</t>
  </si>
  <si>
    <t>Filtro de fibra de vidro A-640</t>
  </si>
  <si>
    <t>Filtro de fibra de vidro A-641</t>
  </si>
  <si>
    <t>Filtro de fibra de vidro A-642</t>
  </si>
  <si>
    <t>Filtro de fibra de vidro A-643</t>
  </si>
  <si>
    <t>Filtro de fibra de vidro A-644</t>
  </si>
  <si>
    <t>Filtro de fibra de vidro A-645</t>
  </si>
  <si>
    <t>Filtro de fibra de vidro A-646</t>
  </si>
  <si>
    <t>Filtro de fibra de vidro A-647</t>
  </si>
  <si>
    <t>Filtro de fibra de vidro A-648</t>
  </si>
  <si>
    <t>Filtro de fibra de vidro A-649</t>
  </si>
  <si>
    <t>Filtro de fibra de vidro A-650</t>
  </si>
  <si>
    <t>Filtro de fibra de vidro A-651</t>
  </si>
  <si>
    <t>Filtro de fibra de vidro A-652</t>
  </si>
  <si>
    <t>Filtro de fibra de vidro A-653</t>
  </si>
  <si>
    <t>Filtro de fibra de vidro A-654</t>
  </si>
  <si>
    <t>Filtro de fibra de vidro A-655</t>
  </si>
  <si>
    <t>Filtro de fibra de vidro A-656</t>
  </si>
  <si>
    <t>Filtro de fibra de vidro A-657</t>
  </si>
  <si>
    <t>Filtro de fibra de vidro A-658</t>
  </si>
  <si>
    <t>Filtro de fibra de vidro A-659</t>
  </si>
  <si>
    <t>Filtro de fibra de vidro A-660</t>
  </si>
  <si>
    <t>Filtro de fibra de vidro A-661</t>
  </si>
  <si>
    <t>Filtro de fibra de vidro A-662</t>
  </si>
  <si>
    <t>Filtro de fibra de vidro A-663</t>
  </si>
  <si>
    <t>Filtro de fibra de vidro A-664</t>
  </si>
  <si>
    <t>Filtro de fibra de vidro A-665</t>
  </si>
  <si>
    <t>Filtro de fibra de vidro A-666</t>
  </si>
  <si>
    <t>Filtro de fibra de vidro A-667</t>
  </si>
  <si>
    <t>Filtro de fibra de vidro A-668</t>
  </si>
  <si>
    <t>Filtro de fibra de vidro A-669</t>
  </si>
  <si>
    <t>Filtro de fibra de vidro A-670</t>
  </si>
  <si>
    <t>Filtro de fibra de vidro A-671</t>
  </si>
  <si>
    <t>Filtro de fibra de vidro A-672</t>
  </si>
  <si>
    <t>Filtro de fibra de vidro A-673</t>
  </si>
  <si>
    <t>Filtro de fibra de vidro A-674</t>
  </si>
  <si>
    <t>Filtro de fibra de vidro A-675</t>
  </si>
  <si>
    <t>Filtro de fibra de vidro A-676</t>
  </si>
  <si>
    <t>Filtro de fibra de vidro A-677</t>
  </si>
  <si>
    <t>Filtro de fibra de vidro A-678</t>
  </si>
  <si>
    <t>Filtro de fibra de vidro A-679</t>
  </si>
  <si>
    <t>Filtro de fibra de vidro A-680</t>
  </si>
  <si>
    <t>Filtro de fibra de vidro A-681</t>
  </si>
  <si>
    <t>Filtro de fibra de vidro A-682</t>
  </si>
  <si>
    <t>Filtro de fibra de vidro A-683</t>
  </si>
  <si>
    <t>Filtro de fibra de vidro A-684</t>
  </si>
  <si>
    <t>Filtro de fibra de vidro A-685</t>
  </si>
  <si>
    <t>Filtro de fibra de vidro A-686</t>
  </si>
  <si>
    <t>Filtro de fibra de vidro A-687</t>
  </si>
  <si>
    <t>Filtro de fibra de vidro A-688</t>
  </si>
  <si>
    <t>Filtro de fibra de vidro A-689</t>
  </si>
  <si>
    <t>Filtro de fibra de vidro A-690</t>
  </si>
  <si>
    <t>Filtro de fibra de vidro A-691</t>
  </si>
  <si>
    <t>Filtro de fibra de vidro A-692</t>
  </si>
  <si>
    <t>Filtro de fibra de vidro A-693</t>
  </si>
  <si>
    <t>Filtro de fibra de vidro A-694</t>
  </si>
  <si>
    <t>Filtro de fibra de vidro A-695</t>
  </si>
  <si>
    <t>Filtro de fibra de vidro A-696</t>
  </si>
  <si>
    <t>Filtro de fibra de vidro A-697</t>
  </si>
  <si>
    <t>Filtro de fibra de vidro A-698</t>
  </si>
  <si>
    <t>Filtro de fibra de vidro A-699</t>
  </si>
  <si>
    <t>Filtro de fibra de vidro A-700</t>
  </si>
  <si>
    <t>Filtro de fibra de vidro A-701</t>
  </si>
  <si>
    <t>Filtro de fibra de vidro A-702</t>
  </si>
  <si>
    <t>Filtro de fibra de vidro A-703</t>
  </si>
  <si>
    <t>Filtro de fibra de vidro A-704</t>
  </si>
  <si>
    <t>Filtro de fibra de vidro A-705</t>
  </si>
  <si>
    <t>Filtro de fibra de vidro A-706</t>
  </si>
  <si>
    <t>Filtro de fibra de vidro A-707</t>
  </si>
  <si>
    <t>Filtro de fibra de vidro A-708</t>
  </si>
  <si>
    <t>Filtro de fibra de vidro A-709</t>
  </si>
  <si>
    <t>Filtro de fibra de vidro A-710</t>
  </si>
  <si>
    <t>Filtro de fibra de vidro A-711</t>
  </si>
  <si>
    <t>Filtro de fibra de vidro A-712</t>
  </si>
  <si>
    <t>Filtro de fibra de vidro A-713</t>
  </si>
  <si>
    <t>Filtro de fibra de vidro A-714</t>
  </si>
  <si>
    <t>Filtro de fibra de vidro A-715</t>
  </si>
  <si>
    <t>Filtro de fibra de vidro A-716</t>
  </si>
  <si>
    <t>Filtro de fibra de vidro A-717</t>
  </si>
  <si>
    <t>Filtro de fibra de vidro A-718</t>
  </si>
  <si>
    <t>Filtro de fibra de vidro A-719</t>
  </si>
  <si>
    <t>Filtro de fibra de vidro A-720</t>
  </si>
  <si>
    <t>Filtro de fibra de vidro A-721</t>
  </si>
  <si>
    <t>Filtro de fibra de vidro A-722</t>
  </si>
  <si>
    <t>Filtro de fibra de vidro A-723</t>
  </si>
  <si>
    <t>Filtro de fibra de vidro A-724</t>
  </si>
  <si>
    <t>Filtro de fibra de vidro A-725</t>
  </si>
  <si>
    <t>Filtro de fibra de vidro A-726</t>
  </si>
  <si>
    <t>Filtro de fibra de vidro A-727</t>
  </si>
  <si>
    <t>Filtro de fibra de vidro A-728</t>
  </si>
  <si>
    <t>Filtro de fibra de vidro A-729</t>
  </si>
  <si>
    <t>Filtro de fibra de vidro A-730</t>
  </si>
  <si>
    <t>Filtro de fibra de vidro A-731</t>
  </si>
  <si>
    <t>Filtro de fibra de vidro A-732</t>
  </si>
  <si>
    <t>Filtro de fibra de vidro A-733</t>
  </si>
  <si>
    <t>Filtro de fibra de vidro A-734</t>
  </si>
  <si>
    <t>Filtro de fibra de vidro A-735</t>
  </si>
  <si>
    <t>Filtro de fibra de vidro A-736</t>
  </si>
  <si>
    <t>Filtro de fibra de vidro A-737</t>
  </si>
  <si>
    <t>Filtro de fibra de vidro A-738</t>
  </si>
  <si>
    <t>Filtro de fibra de vidro A-739</t>
  </si>
  <si>
    <t>Filtro de fibra de vidro A-740</t>
  </si>
  <si>
    <t>Filtro de fibra de vidro A-741</t>
  </si>
  <si>
    <t>Filtro de fibra de vidro A-742</t>
  </si>
  <si>
    <t>Filtro de fibra de vidro A-743</t>
  </si>
  <si>
    <t>Filtro de fibra de vidro A-744</t>
  </si>
  <si>
    <t>Filtro de fibra de vidro A-745</t>
  </si>
  <si>
    <t>Filtro de fibra de vidro A-746</t>
  </si>
  <si>
    <t>Filtro de fibra de vidro A-747</t>
  </si>
  <si>
    <t>Filtro de fibra de vidro A-748</t>
  </si>
  <si>
    <t>Filtro de fibra de vidro A-749</t>
  </si>
  <si>
    <t>Filtro de fibra de vidro A-750</t>
  </si>
  <si>
    <t>Filtro de fibra de vidro A-751</t>
  </si>
  <si>
    <t>Filtro de fibra de vidro A-752</t>
  </si>
  <si>
    <t>Filtro de fibra de vidro A-753</t>
  </si>
  <si>
    <t>Filtro de fibra de vidro A-754</t>
  </si>
  <si>
    <t>Filtro de fibra de vidro A-755</t>
  </si>
  <si>
    <t>Filtro de fibra de vidro A-756</t>
  </si>
  <si>
    <t>Filtro de fibra de vidro A-757</t>
  </si>
  <si>
    <t>Filtro de fibra de vidro A-758</t>
  </si>
  <si>
    <t>Filtro de fibra de vidro A-759</t>
  </si>
  <si>
    <t>Filtro de fibra de vidro A-760</t>
  </si>
  <si>
    <t>Filtro de fibra de vidro A-761</t>
  </si>
  <si>
    <t>Filtro de fibra de vidro A-762</t>
  </si>
  <si>
    <t>Filtro de fibra de vidro A-763</t>
  </si>
  <si>
    <t>Filtro de fibra de vidro A-764</t>
  </si>
  <si>
    <t>Filtro de fibra de vidro A-765</t>
  </si>
  <si>
    <t>Filtro de fibra de vidro A-766</t>
  </si>
  <si>
    <t>Filtro de fibra de vidro A-767</t>
  </si>
  <si>
    <t>Filtro de fibra de vidro A-768</t>
  </si>
  <si>
    <t>Filtro de fibra de vidro A-769</t>
  </si>
  <si>
    <t>Filtro de fibra de vidro A-770</t>
  </si>
  <si>
    <t>Filtro de fibra de vidro A-771</t>
  </si>
  <si>
    <t>Filtro de fibra de vidro A-772</t>
  </si>
  <si>
    <t>Filtro de fibra de vidro A-773</t>
  </si>
  <si>
    <t>Filtro de fibra de vidro A-774</t>
  </si>
  <si>
    <t>Filtro de fibra de vidro A-775</t>
  </si>
  <si>
    <t>Filtro de fibra de vidro A-776</t>
  </si>
  <si>
    <t>Filtro de fibra de vidro A-777</t>
  </si>
  <si>
    <t>Filtro de fibra de vidro A-778</t>
  </si>
  <si>
    <t>Filtro de fibra de vidro A-779</t>
  </si>
  <si>
    <t>Filtro de fibra de vidro A-780</t>
  </si>
  <si>
    <t>Filtro de fibra de vidro A-781</t>
  </si>
  <si>
    <t>Filtro de fibra de vidro A-782</t>
  </si>
  <si>
    <t>Filtro de fibra de vidro A-783</t>
  </si>
  <si>
    <t>Filtro de fibra de vidro A-784</t>
  </si>
  <si>
    <t>Filtro de fibra de vidro A-785</t>
  </si>
  <si>
    <t>Filtro de fibra de vidro A-786</t>
  </si>
  <si>
    <t>Filtro de fibra de vidro A-787</t>
  </si>
  <si>
    <t>Filtro de fibra de vidro A-788</t>
  </si>
  <si>
    <t>Filtro de fibra de vidro A-789</t>
  </si>
  <si>
    <t>Filtro de fibra de vidro A-790</t>
  </si>
  <si>
    <t>Filtro de fibra de vidro A-791</t>
  </si>
  <si>
    <t>Filtro de fibra de vidro A-792</t>
  </si>
  <si>
    <t>Filtro de fibra de vidro A-793</t>
  </si>
  <si>
    <t>Filtro de fibra de vidro A-794</t>
  </si>
  <si>
    <t>Filtro de fibra de vidro A-795</t>
  </si>
  <si>
    <t>Filtro de fibra de vidro A-796</t>
  </si>
  <si>
    <t>Filtro de fibra de vidro A-797</t>
  </si>
  <si>
    <t>Filtro de fibra de vidro A-798</t>
  </si>
  <si>
    <t>Filtro de fibra de vidro A-799</t>
  </si>
  <si>
    <t>Filtro de fibra de vidro A-800</t>
  </si>
  <si>
    <t>Filtro de fibra de vidro A-801</t>
  </si>
  <si>
    <t>Filtro de fibra de vidro A-802</t>
  </si>
  <si>
    <t>Filtro de fibra de vidro A-803</t>
  </si>
  <si>
    <t>Filtro de fibra de vidro A-804</t>
  </si>
  <si>
    <t>Filtro de fibra de vidro A-805</t>
  </si>
  <si>
    <t>Filtro de fibra de vidro A-806</t>
  </si>
  <si>
    <t>Filtro de fibra de vidro A-807</t>
  </si>
  <si>
    <t>Filtro de fibra de vidro A-808</t>
  </si>
  <si>
    <t>Filtro de fibra de vidro A-809</t>
  </si>
  <si>
    <t>Filtro de fibra de vidro A-810</t>
  </si>
  <si>
    <t>Filtro de fibra de vidro A-811</t>
  </si>
  <si>
    <t>Filtro de fibra de vidro A-812</t>
  </si>
  <si>
    <t>Filtro de fibra de vidro A-813</t>
  </si>
  <si>
    <t>Filtro de fibra de vidro A-814</t>
  </si>
  <si>
    <t>Filtro de fibra de vidro A-815</t>
  </si>
  <si>
    <t>Filtro de fibra de vidro A-816</t>
  </si>
  <si>
    <t>Filtro de fibra de vidro A-817</t>
  </si>
  <si>
    <t>Filtro de fibra de vidro A-818</t>
  </si>
  <si>
    <t>Filtro de fibra de vidro A-819</t>
  </si>
  <si>
    <t>Filtro de fibra de vidro A-820</t>
  </si>
  <si>
    <t>Filtro de fibra de vidro A-821</t>
  </si>
  <si>
    <t>Filtro de fibra de vidro A-822</t>
  </si>
  <si>
    <t>Filtro de fibra de vidro A-823</t>
  </si>
  <si>
    <t>Filtro de fibra de vidro A-824</t>
  </si>
  <si>
    <t>Filtro de fibra de vidro A-825</t>
  </si>
  <si>
    <t>Filtro de fibra de vidro A-826</t>
  </si>
  <si>
    <t>Filtro de fibra de vidro A-827</t>
  </si>
  <si>
    <t>Filtro de fibra de vidro A-828</t>
  </si>
  <si>
    <t>Filtro de fibra de vidro A-829</t>
  </si>
  <si>
    <t>Filtro de fibra de vidro A-830</t>
  </si>
  <si>
    <t>Filtro de fibra de vidro A-831</t>
  </si>
  <si>
    <t>Filtro de fibra de vidro A-832</t>
  </si>
  <si>
    <t>Filtro de fibra de vidro A-833</t>
  </si>
  <si>
    <t>Filtro de fibra de vidro A-834</t>
  </si>
  <si>
    <t>Filtro de fibra de vidro A-835</t>
  </si>
  <si>
    <t>Filtro de fibra de vidro A-836</t>
  </si>
  <si>
    <t>Filtro de fibra de vidro A-837</t>
  </si>
  <si>
    <t>Filtro de fibra de vidro A-838</t>
  </si>
  <si>
    <t>Filtro de fibra de vidro A-839</t>
  </si>
  <si>
    <t>Filtro de fibra de vidro A-840</t>
  </si>
  <si>
    <t>Filtro de fibra de vidro A-841</t>
  </si>
  <si>
    <t>Filtro de fibra de vidro A-842</t>
  </si>
  <si>
    <t>Filtro de fibra de vidro A-843</t>
  </si>
  <si>
    <t>Filtro de fibra de vidro A-844</t>
  </si>
  <si>
    <t>Filtro de fibra de vidro A-845</t>
  </si>
  <si>
    <t>Filtro de fibra de vidro A-846</t>
  </si>
  <si>
    <t>Filtro de fibra de vidro A-847</t>
  </si>
  <si>
    <t>Filtro de fibra de vidro A-848</t>
  </si>
  <si>
    <t>Filtro de fibra de vidro A-849</t>
  </si>
  <si>
    <t>Filtro de fibra de vidro A-850</t>
  </si>
  <si>
    <t>Filtro de fibra de vidro A-851</t>
  </si>
  <si>
    <t>Filtro de fibra de vidro A-852</t>
  </si>
  <si>
    <t>Filtro de fibra de vidro A-853</t>
  </si>
  <si>
    <t>Filtro de fibra de vidro A-854</t>
  </si>
  <si>
    <t>Filtro de fibra de vidro A-855</t>
  </si>
  <si>
    <t>Filtro de fibra de vidro A-856</t>
  </si>
  <si>
    <t>Filtro de fibra de vidro A-857</t>
  </si>
  <si>
    <t>Filtro de fibra de vidro A-858</t>
  </si>
  <si>
    <t>Filtro de fibra de vidro A-859</t>
  </si>
  <si>
    <t>Filtro de fibra de vidro A-860</t>
  </si>
  <si>
    <t>Filtro de fibra de vidro A-861</t>
  </si>
  <si>
    <t>Filtro de fibra de vidro A-862</t>
  </si>
  <si>
    <t>Filtro de fibra de vidro A-863</t>
  </si>
  <si>
    <t>Filtro de fibra de vidro A-864</t>
  </si>
  <si>
    <t>Filtro de fibra de vidro A-865</t>
  </si>
  <si>
    <t>Filtro de fibra de vidro A-866</t>
  </si>
  <si>
    <t>Filtro de fibra de vidro A-867</t>
  </si>
  <si>
    <t>Filtro de fibra de vidro A-868</t>
  </si>
  <si>
    <t>Filtro de fibra de vidro A-869</t>
  </si>
  <si>
    <t>Filtro de fibra de vidro A-870</t>
  </si>
  <si>
    <t>Filtro de fibra de vidro A-871</t>
  </si>
  <si>
    <t>Filtro de fibra de vidro A-872</t>
  </si>
  <si>
    <t>Filtro de fibra de vidro A-873</t>
  </si>
  <si>
    <t>Filtro de fibra de vidro A-874</t>
  </si>
  <si>
    <t>Filtro de fibra de vidro A-875</t>
  </si>
  <si>
    <t>Filtro de fibra de vidro A-876</t>
  </si>
  <si>
    <t>Filtro de fibra de vidro A-877</t>
  </si>
  <si>
    <t>Filtro de fibra de vidro A-878</t>
  </si>
  <si>
    <t>Filtro de fibra de vidro A-879</t>
  </si>
  <si>
    <t>Filtro de fibra de vidro A-880</t>
  </si>
  <si>
    <t>Filtro de fibra de vidro A-881</t>
  </si>
  <si>
    <t>Filtro de fibra de vidro A-882</t>
  </si>
  <si>
    <t>Filtro de fibra de vidro A-883</t>
  </si>
  <si>
    <t>Filtro de fibra de vidro A-884</t>
  </si>
  <si>
    <t>Filtro de fibra de vidro A-885</t>
  </si>
  <si>
    <t>Filtro de fibra de vidro A-886</t>
  </si>
  <si>
    <t>Filtro de fibra de vidro A-887</t>
  </si>
  <si>
    <t>Filtro de fibra de vidro A-888</t>
  </si>
  <si>
    <t>Filtro de fibra de vidro A-889</t>
  </si>
  <si>
    <t>Filtro de fibra de vidro A-890</t>
  </si>
  <si>
    <t>Filtro de fibra de vidro A-891</t>
  </si>
  <si>
    <t>Filtro de fibra de vidro A-892</t>
  </si>
  <si>
    <t>Filtro de fibra de vidro A-893</t>
  </si>
  <si>
    <t>Filtro de fibra de vidro A-894</t>
  </si>
  <si>
    <t>Filtro de fibra de vidro A-895</t>
  </si>
  <si>
    <t>Filtro de fibra de vidro A-896</t>
  </si>
  <si>
    <t>Filtro de fibra de vidro A-897</t>
  </si>
  <si>
    <t>Filtro de fibra de vidro A-898</t>
  </si>
  <si>
    <t>Filtro de fibra de vidro A-899</t>
  </si>
  <si>
    <t>Filtro de fibra de vidro A-900</t>
  </si>
  <si>
    <t>Filtro de fibra de vidro A-901</t>
  </si>
  <si>
    <t>Filtro de fibra de vidro A-902</t>
  </si>
  <si>
    <t>Filtro de fibra de vidro A-903</t>
  </si>
  <si>
    <t>Filtro de fibra de vidro A-904</t>
  </si>
  <si>
    <t>Filtro de fibra de vidro A-905</t>
  </si>
  <si>
    <t>Filtro de fibra de vidro A-906</t>
  </si>
  <si>
    <t>Filtro de fibra de vidro A-907</t>
  </si>
  <si>
    <t>Filtro de fibra de vidro A-908</t>
  </si>
  <si>
    <t>Filtro de fibra de vidro A-909</t>
  </si>
  <si>
    <t>Filtro de fibra de vidro A-910</t>
  </si>
  <si>
    <t>Filtro de fibra de vidro A-911</t>
  </si>
  <si>
    <t>Filtro de fibra de vidro A-912</t>
  </si>
  <si>
    <t>Filtro de fibra de vidro A-913</t>
  </si>
  <si>
    <t>Filtro de fibra de vidro A-914</t>
  </si>
  <si>
    <t>Filtro de fibra de vidro A-915</t>
  </si>
  <si>
    <t>Filtro de fibra de vidro A-916</t>
  </si>
  <si>
    <t>Filtro de fibra de vidro A-917</t>
  </si>
  <si>
    <t>Filtro de fibra de vidro A-918</t>
  </si>
  <si>
    <t>Filtro de fibra de vidro A-919</t>
  </si>
  <si>
    <t>Filtro de fibra de vidro A-920</t>
  </si>
  <si>
    <t>Filtro de fibra de vidro A-921</t>
  </si>
  <si>
    <t>Filtro de fibra de vidro A-922</t>
  </si>
  <si>
    <t>Filtro de fibra de vidro A-923</t>
  </si>
  <si>
    <t>Filtro de fibra de vidro A-924</t>
  </si>
  <si>
    <t>Filtro de fibra de vidro A-925</t>
  </si>
  <si>
    <t>Filtro de fibra de vidro A-926</t>
  </si>
  <si>
    <t>Filtro de fibra de vidro A-927</t>
  </si>
  <si>
    <t>Filtro de fibra de vidro A-928</t>
  </si>
  <si>
    <t>Filtro de fibra de vidro A-929</t>
  </si>
  <si>
    <t>Filtro de fibra de vidro A-930</t>
  </si>
  <si>
    <t>Filtro de fibra de vidro A-931</t>
  </si>
  <si>
    <t>Filtro de fibra de vidro A-932</t>
  </si>
  <si>
    <t>Filtro de fibra de vidro A-933</t>
  </si>
  <si>
    <t>Filtro de fibra de vidro A-934</t>
  </si>
  <si>
    <t>Filtro de fibra de vidro A-935</t>
  </si>
  <si>
    <t>Filtro de fibra de vidro A-936</t>
  </si>
  <si>
    <t>Filtro de fibra de vidro A-937</t>
  </si>
  <si>
    <t>Filtro de fibra de vidro A-938</t>
  </si>
  <si>
    <t>Filtro de fibra de vidro A-939</t>
  </si>
  <si>
    <t>Filtro de fibra de vidro A-940</t>
  </si>
  <si>
    <t>Filtro de fibra de vidro A-941</t>
  </si>
  <si>
    <t>Filtro de fibra de vidro A-942</t>
  </si>
  <si>
    <t>Filtro de fibra de vidro A-943</t>
  </si>
  <si>
    <t>Filtro de fibra de vidro A-944</t>
  </si>
  <si>
    <t>Filtro de fibra de vidro A-945</t>
  </si>
  <si>
    <t>Filtro de fibra de vidro A-946</t>
  </si>
  <si>
    <t>Filtro de fibra de vidro A-947</t>
  </si>
  <si>
    <t>Filtro de fibra de vidro A-948</t>
  </si>
  <si>
    <t>Filtro de fibra de vidro A-949</t>
  </si>
  <si>
    <t>Filtro de fibra de vidro A-950</t>
  </si>
  <si>
    <t>Filtro de fibra de vidro A-951</t>
  </si>
  <si>
    <t>Filtro de fibra de vidro A-952</t>
  </si>
  <si>
    <t>Filtro de fibra de vidro A-953</t>
  </si>
  <si>
    <t>Filtro de fibra de vidro A-954</t>
  </si>
  <si>
    <t>Filtro de fibra de vidro A-955</t>
  </si>
  <si>
    <t>Filtro de fibra de vidro A-956</t>
  </si>
  <si>
    <t>Filtro de fibra de vidro A-957</t>
  </si>
  <si>
    <t>Filtro de fibra de vidro A-958</t>
  </si>
  <si>
    <t>Filtro de fibra de vidro A-959</t>
  </si>
  <si>
    <t>Filtro de fibra de vidro A-960</t>
  </si>
  <si>
    <t>Filtro de fibra de vidro A-961</t>
  </si>
  <si>
    <t>Filtro de fibra de vidro A-962</t>
  </si>
  <si>
    <t>Filtro de fibra de vidro A-963</t>
  </si>
  <si>
    <t>Filtro de fibra de vidro A-964</t>
  </si>
  <si>
    <t>Filtro de fibra de vidro A-965</t>
  </si>
  <si>
    <t>Filtro de fibra de vidro A-966</t>
  </si>
  <si>
    <t>Filtro de fibra de vidro A-967</t>
  </si>
  <si>
    <t>Filtro de fibra de vidro A-968</t>
  </si>
  <si>
    <t>Filtro de fibra de vidro A-969</t>
  </si>
  <si>
    <t>Filtro de fibra de vidro A-970</t>
  </si>
  <si>
    <t>Filtro de fibra de vidro A-971</t>
  </si>
  <si>
    <t>Filtro de fibra de vidro A-972</t>
  </si>
  <si>
    <t>Filtro de fibra de vidro A-973</t>
  </si>
  <si>
    <t>Filtro de fibra de vidro A-974</t>
  </si>
  <si>
    <t>Filtro de fibra de vidro A-975</t>
  </si>
  <si>
    <t>Filtro de fibra de vidro A-976</t>
  </si>
  <si>
    <t>Filtro de fibra de vidro A-977</t>
  </si>
  <si>
    <t>Filtro de fibra de vidro A-978</t>
  </si>
  <si>
    <t>Filtro de fibra de vidro A-979</t>
  </si>
  <si>
    <t>Filtro de fibra de vidro A-980</t>
  </si>
  <si>
    <t>Filtro de fibra de vidro A-981</t>
  </si>
  <si>
    <t>Filtro de fibra de vidro A-982</t>
  </si>
  <si>
    <t>Filtro de fibra de vidro A-983</t>
  </si>
  <si>
    <t>Filtro de fibra de vidro A-984</t>
  </si>
  <si>
    <t>Filtro de fibra de vidro A-985</t>
  </si>
  <si>
    <t>Filtro de fibra de vidro A-986</t>
  </si>
  <si>
    <t>Filtro de fibra de vidro A-987</t>
  </si>
  <si>
    <t>Filtro de fibra de vidro A-988</t>
  </si>
  <si>
    <t>Filtro de fibra de vidro A-989</t>
  </si>
  <si>
    <t>Filtro de fibra de vidro A-990</t>
  </si>
  <si>
    <t>Filtro de fibra de vidro A-991</t>
  </si>
  <si>
    <t>Filtro de fibra de vidro A-992</t>
  </si>
  <si>
    <t>Filtro de fibra de vidro A-993</t>
  </si>
  <si>
    <t>Filtro de fibra de vidro A-994</t>
  </si>
  <si>
    <t>Filtro de fibra de vidro A-995</t>
  </si>
  <si>
    <t>Filtro de fibra de vidro A-996</t>
  </si>
  <si>
    <t>Filtro de fibra de vidro A-997</t>
  </si>
  <si>
    <t>Filtro de fibra de vidro A-998</t>
  </si>
  <si>
    <t>Filtro de fibra de vidro A-999</t>
  </si>
  <si>
    <t>Filtro de fibra de vidro A-1000</t>
  </si>
  <si>
    <t>Filtro de fibra de vidro A-1001</t>
  </si>
  <si>
    <t>Filtro de fibra de vidro A-1002</t>
  </si>
  <si>
    <t>Filtro de fibra de vidro A-1003</t>
  </si>
  <si>
    <t>Filtro de fibra de vidro A-1004</t>
  </si>
  <si>
    <t>Filtro de fibra de vidro A-1005</t>
  </si>
  <si>
    <t>Filtro de fibra de vidro A-1006</t>
  </si>
  <si>
    <t>Filtro de fibra de vidro A-1007</t>
  </si>
  <si>
    <t>Filtro de fibra de vidro A-1008</t>
  </si>
  <si>
    <t>Filtro de fibra de vidro A-1009</t>
  </si>
  <si>
    <t>Filtro de fibra de vidro A-1010</t>
  </si>
  <si>
    <t>Filtro de fibra de vidro A-1011</t>
  </si>
  <si>
    <t>Filtro de fibra de vidro A-1012</t>
  </si>
  <si>
    <t>Filtro de fibra de vidro A-1013</t>
  </si>
  <si>
    <t>Filtro de fibra de vidro A-1014</t>
  </si>
  <si>
    <t>Filtro de fibra de vidro A-1015</t>
  </si>
  <si>
    <t>Filtro de fibra de vidro A-1016</t>
  </si>
  <si>
    <t>Filtro de fibra de vidro A-1017</t>
  </si>
  <si>
    <t>Filtro de fibra de vidro A-1018</t>
  </si>
  <si>
    <t>Filtro de fibra de vidro A-1019</t>
  </si>
  <si>
    <t>Filtro de fibra de vidro A-1020</t>
  </si>
  <si>
    <t>Filtro de fibra de vidro A-1021</t>
  </si>
  <si>
    <t>Filtro de fibra de vidro A-1022</t>
  </si>
  <si>
    <t>Filtro de fibra de vidro A-1023</t>
  </si>
  <si>
    <t>Filtro de fibra de vidro A-1024</t>
  </si>
  <si>
    <t>Filtro de fibra de vidro A-1025</t>
  </si>
  <si>
    <t>Filtro de fibra de vidro A-1026</t>
  </si>
  <si>
    <t>Filtro de fibra de vidro A-1027</t>
  </si>
  <si>
    <t>Filtro de fibra de vidro A-1028</t>
  </si>
  <si>
    <t>Filtro de fibra de vidro A-1029</t>
  </si>
  <si>
    <t>Filtro de fibra de vidro A-1030</t>
  </si>
  <si>
    <t>Filtro de fibra de vidro A-1031</t>
  </si>
  <si>
    <t>Filtro de fibra de vidro A-1032</t>
  </si>
  <si>
    <t>Filtro de fibra de vidro A-1033</t>
  </si>
  <si>
    <t>Filtro de fibra de vidro A-1034</t>
  </si>
  <si>
    <t>Filtro de fibra de vidro A-1035</t>
  </si>
  <si>
    <t>Filtro de fibra de vidro A-1036</t>
  </si>
  <si>
    <t>Filtro de fibra de vidro A-1037</t>
  </si>
  <si>
    <t>Filtro de fibra de vidro A-1038</t>
  </si>
  <si>
    <t>Filtro de fibra de vidro A-1039</t>
  </si>
  <si>
    <t>Filtro de fibra de vidro A-1040</t>
  </si>
  <si>
    <t>Filtro de fibra de vidro A-1041</t>
  </si>
  <si>
    <t>Filtro de fibra de vidro A-1042</t>
  </si>
  <si>
    <t>Filtro de fibra de vidro A-1043</t>
  </si>
  <si>
    <t>Filtro de fibra de vidro A-1044</t>
  </si>
  <si>
    <t>Filtro de fibra de vidro A-1045</t>
  </si>
  <si>
    <t>Filtro de fibra de vidro A-1046</t>
  </si>
  <si>
    <t>Filtro de fibra de vidro A-1047</t>
  </si>
  <si>
    <t>Filtro de fibra de vidro A-1048</t>
  </si>
  <si>
    <t>Filtro de fibra de vidro A-1049</t>
  </si>
  <si>
    <t>Filtro de fibra de vidro A-1050</t>
  </si>
  <si>
    <t>Filtro de fibra de vidro A-1051</t>
  </si>
  <si>
    <t>Filtro de fibra de vidro A-1052</t>
  </si>
  <si>
    <t>Filtro de fibra de vidro A-1053</t>
  </si>
  <si>
    <t>Filtro de fibra de vidro A-1054</t>
  </si>
  <si>
    <t>Filtro de fibra de vidro A-1055</t>
  </si>
  <si>
    <t>Filtro de fibra de vidro A-1056</t>
  </si>
  <si>
    <t>Filtro de fibra de vidro A-1057</t>
  </si>
  <si>
    <t>Filtro de fibra de vidro A-1058</t>
  </si>
  <si>
    <t>Filtro de fibra de vidro A-1059</t>
  </si>
  <si>
    <t>Filtro de fibra de vidro A-1060</t>
  </si>
  <si>
    <t>Filtro de fibra de vidro A-1061</t>
  </si>
  <si>
    <t>Filtro de fibra de vidro A-1062</t>
  </si>
  <si>
    <t>Filtro de fibra de vidro A-1063</t>
  </si>
  <si>
    <t>Filtro de fibra de vidro A-1064</t>
  </si>
  <si>
    <t>Filtro de fibra de vidro A-1065</t>
  </si>
  <si>
    <t>Filtro de fibra de vidro A-1066</t>
  </si>
  <si>
    <t>Filtro de fibra de vidro A-1067</t>
  </si>
  <si>
    <t>Filtro de fibra de vidro A-1068</t>
  </si>
  <si>
    <t>Filtro de fibra de vidro A-1069</t>
  </si>
  <si>
    <t>Filtro de fibra de vidro A-1070</t>
  </si>
  <si>
    <t>Filtro de fibra de vidro A-1071</t>
  </si>
  <si>
    <t>Filtro de fibra de vidro A-1072</t>
  </si>
  <si>
    <t>Filtro de fibra de vidro A-1073</t>
  </si>
  <si>
    <t>Filtro de fibra de vidro A-1074</t>
  </si>
  <si>
    <t>Filtro de fibra de vidro A-1075</t>
  </si>
  <si>
    <t>Filtro de fibra de vidro A-1076</t>
  </si>
  <si>
    <t>Filtro de fibra de vidro A-1077</t>
  </si>
  <si>
    <t>Filtro de fibra de vidro A-1078</t>
  </si>
  <si>
    <t>Filtro de fibra de vidro A-1079</t>
  </si>
  <si>
    <t>Filtro de fibra de vidro A-1080</t>
  </si>
  <si>
    <t>Filtro de fibra de vidro A-1081</t>
  </si>
  <si>
    <t>Filtro de fibra de vidro A-1082</t>
  </si>
  <si>
    <t>Filtro de fibra de vidro A-1083</t>
  </si>
  <si>
    <t>Filtro de fibra de vidro A-1084</t>
  </si>
  <si>
    <t>Filtro de fibra de vidro A-1085</t>
  </si>
  <si>
    <t>Filtro de fibra de vidro A-1086</t>
  </si>
  <si>
    <t>Filtro de fibra de vidro A-1087</t>
  </si>
  <si>
    <t>Filtro de fibra de vidro A-1088</t>
  </si>
  <si>
    <t>Filtro de fibra de vidro A-1089</t>
  </si>
  <si>
    <t>Filtro de fibra de vidro A-1090</t>
  </si>
  <si>
    <t>Filtro de fibra de vidro A-1091</t>
  </si>
  <si>
    <t>Filtro de fibra de vidro A-1092</t>
  </si>
  <si>
    <t>Filtro de fibra de vidro A-1093</t>
  </si>
  <si>
    <t>Filtro de fibra de vidro A-1094</t>
  </si>
  <si>
    <t>Filtro de fibra de vidro A-1095</t>
  </si>
  <si>
    <t>Filtro de fibra de vidro A-1096</t>
  </si>
  <si>
    <t>Filtro de fibra de vidro A-1097</t>
  </si>
  <si>
    <t>Filtro de fibra de vidro A-1098</t>
  </si>
  <si>
    <t>Filtro de fibra de vidro A-1099</t>
  </si>
  <si>
    <t>Filtro de fibra de vidro A-1100</t>
  </si>
  <si>
    <t>Filtro de fibra de vidro A-1101</t>
  </si>
  <si>
    <t>Filtro de fibra de vidro A-1102</t>
  </si>
  <si>
    <t>Filtro de fibra de vidro A-1103</t>
  </si>
  <si>
    <t>Filtro de fibra de vidro A-1104</t>
  </si>
  <si>
    <t>Filtro de fibra de vidro A-1105</t>
  </si>
  <si>
    <t>Filtro de fibra de vidro A-1106</t>
  </si>
  <si>
    <t>Filtro de fibra de vidro A-1107</t>
  </si>
  <si>
    <t>Filtro de fibra de vidro A-1108</t>
  </si>
  <si>
    <t>Filtro de fibra de vidro A-1109</t>
  </si>
  <si>
    <t>Filtro de fibra de vidro A-1110</t>
  </si>
  <si>
    <t>Filtro de fibra de vidro A-1111</t>
  </si>
  <si>
    <t>Filtro de fibra de vidro A-1112</t>
  </si>
  <si>
    <t>Filtro de fibra de vidro A-1113</t>
  </si>
  <si>
    <t>Filtro de fibra de vidro A-1114</t>
  </si>
  <si>
    <t>Filtro de fibra de vidro A-1115</t>
  </si>
  <si>
    <t>Filtro de fibra de vidro A-1116</t>
  </si>
  <si>
    <t>Filtro de fibra de vidro A-1117</t>
  </si>
  <si>
    <t>Filtro de fibra de vidro A-1118</t>
  </si>
  <si>
    <t>Filtro de fibra de vidro A-1119</t>
  </si>
  <si>
    <t>Filtro de fibra de vidro A-1120</t>
  </si>
  <si>
    <t>Filtro de fibra de vidro A-1121</t>
  </si>
  <si>
    <t>Filtro de fibra de vidro A-1122</t>
  </si>
  <si>
    <t>Filtro de fibra de vidro A-1123</t>
  </si>
  <si>
    <t>Filtro de fibra de vidro A-1124</t>
  </si>
  <si>
    <t>Filtro de fibra de vidro A-1125</t>
  </si>
  <si>
    <t>Filtro de fibra de vidro A-1126</t>
  </si>
  <si>
    <t>Filtro de fibra de vidro A-1127</t>
  </si>
  <si>
    <t>Filtro de fibra de vidro A-1128</t>
  </si>
  <si>
    <t>Filtro de fibra de vidro A-1129</t>
  </si>
  <si>
    <t>Filtro de fibra de vidro A-1130</t>
  </si>
  <si>
    <t>Filtro de fibra de vidro A-1131</t>
  </si>
  <si>
    <t>Filtro de fibra de vidro A-1132</t>
  </si>
  <si>
    <t>Filtro de fibra de vidro A-1133</t>
  </si>
  <si>
    <t>Filtro de fibra de vidro A-1134</t>
  </si>
  <si>
    <t>Filtro de fibra de vidro A-1135</t>
  </si>
  <si>
    <t>Filtro de fibra de vidro A-1136</t>
  </si>
  <si>
    <t>Filtro de fibra de vidro A-1137</t>
  </si>
  <si>
    <t>Filtro de fibra de vidro A-1138</t>
  </si>
  <si>
    <t>Filtro de fibra de vidro A-1139</t>
  </si>
  <si>
    <t>Filtro de fibra de vidro A-1140</t>
  </si>
  <si>
    <t>Filtro de fibra de vidro A-1141</t>
  </si>
  <si>
    <t>Filtro de fibra de vidro A-1142</t>
  </si>
  <si>
    <t>Filtro de fibra de vidro A-1143</t>
  </si>
  <si>
    <t>Filtro de fibra de vidro A-1144</t>
  </si>
  <si>
    <t>Filtro de fibra de vidro A-1145</t>
  </si>
  <si>
    <t>Filtro de fibra de vidro A-1146</t>
  </si>
  <si>
    <t>Filtro de fibra de vidro A-1147</t>
  </si>
  <si>
    <t>Filtro de fibra de vidro A-1148</t>
  </si>
  <si>
    <t>Filtro de fibra de vidro A-1149</t>
  </si>
  <si>
    <t>Filtro de fibra de vidro A-1150</t>
  </si>
  <si>
    <t>Filtro de fibra de vidro A-1151</t>
  </si>
  <si>
    <t>Filtro de fibra de vidro A-1152</t>
  </si>
  <si>
    <t>Filtro de fibra de vidro A-1153</t>
  </si>
  <si>
    <t>Filtro de fibra de vidro A-1154</t>
  </si>
  <si>
    <t>Filtro de fibra de vidro A-1155</t>
  </si>
  <si>
    <t>Filtro de fibra de vidro A-1156</t>
  </si>
  <si>
    <t>Filtro de fibra de vidro A-1157</t>
  </si>
  <si>
    <t>Filtro de fibra de vidro A-1158</t>
  </si>
  <si>
    <t>Filtro de fibra de vidro A-1159</t>
  </si>
  <si>
    <t>Filtro de fibra de vidro A-1160</t>
  </si>
  <si>
    <t>Filtro de fibra de vidro A-1161</t>
  </si>
  <si>
    <t>Filtro de fibra de vidro A-1162</t>
  </si>
  <si>
    <t>Filtro de fibra de vidro A-1163</t>
  </si>
  <si>
    <t>Filtro de fibra de vidro A-1164</t>
  </si>
  <si>
    <t>Filtro de fibra de vidro A-1165</t>
  </si>
  <si>
    <t>Filtro de fibra de vidro A-1166</t>
  </si>
  <si>
    <t>Filtro de fibra de vidro A-1167</t>
  </si>
  <si>
    <t>Filtro de fibra de vidro A-1168</t>
  </si>
  <si>
    <t>Filtro de fibra de vidro A-1169</t>
  </si>
  <si>
    <t>Filtro de fibra de vidro A-1170</t>
  </si>
  <si>
    <t>Filtro de fibra de vidro A-1171</t>
  </si>
  <si>
    <t>Filtro de fibra de vidro A-1172</t>
  </si>
  <si>
    <t>Filtro de fibra de vidro A-1173</t>
  </si>
  <si>
    <t>Filtro de fibra de vidro A-1174</t>
  </si>
  <si>
    <t>Filtro de fibra de vidro A-1175</t>
  </si>
  <si>
    <t>Filtro de fibra de vidro A-1176</t>
  </si>
  <si>
    <t>Filtro de fibra de vidro A-1177</t>
  </si>
  <si>
    <t>Filtro de fibra de vidro A-1178</t>
  </si>
  <si>
    <t>Filtro de fibra de vidro A-1179</t>
  </si>
  <si>
    <t>Filtro de fibra de vidro A-1180</t>
  </si>
  <si>
    <t>Filtro de fibra de vidro A-1181</t>
  </si>
  <si>
    <t>Filtro de fibra de vidro A-1182</t>
  </si>
  <si>
    <t>Filtro de fibra de vidro A-1183</t>
  </si>
  <si>
    <t>Filtro de fibra de vidro A-1184</t>
  </si>
  <si>
    <t>Filtro de fibra de vidro A-1185</t>
  </si>
  <si>
    <t>Filtro de fibra de vidro A-1186</t>
  </si>
  <si>
    <t>Filtro de fibra de vidro A-1187</t>
  </si>
  <si>
    <t>Filtro de fibra de vidro A-1188</t>
  </si>
  <si>
    <t>Filtro de fibra de vidro A-1189</t>
  </si>
  <si>
    <t>Filtro de fibra de vidro A-1190</t>
  </si>
  <si>
    <t>Filtro de fibra de vidro A-1191</t>
  </si>
  <si>
    <t>Filtro de fibra de vidro A-1192</t>
  </si>
  <si>
    <t>Filtro de fibra de vidro A-1193</t>
  </si>
  <si>
    <t>Filtro de fibra de vidro A-1194</t>
  </si>
  <si>
    <t>Filtro de fibra de vidro A-1195</t>
  </si>
  <si>
    <t>Filtro de fibra de vidro A-1196</t>
  </si>
  <si>
    <t>Filtro de fibra de vidro A-1197</t>
  </si>
  <si>
    <t>Filtro de fibra de vidro A-1198</t>
  </si>
  <si>
    <t>Filtro de fibra de vidro A-1199</t>
  </si>
  <si>
    <t>Filtro de fibra de vidro A-1200</t>
  </si>
  <si>
    <t>Filtro de fibra de vidro A-1201</t>
  </si>
  <si>
    <t>Filtro de fibra de vidro A-1202</t>
  </si>
  <si>
    <t>Filtro de fibra de vidro A-1203</t>
  </si>
  <si>
    <t>Filtro de fibra de vidro A-1204</t>
  </si>
  <si>
    <t>Filtro de fibra de vidro A-1205</t>
  </si>
  <si>
    <t>Filtro de fibra de vidro A-1206</t>
  </si>
  <si>
    <t>Filtro de fibra de vidro A-1207</t>
  </si>
  <si>
    <t>Filtro de fibra de vidro A-1208</t>
  </si>
  <si>
    <t>Filtro de fibra de vidro A-1209</t>
  </si>
  <si>
    <t>Filtro de fibra de vidro A-1210</t>
  </si>
  <si>
    <t>Filtro de fibra de vidro A-1211</t>
  </si>
  <si>
    <t>Filtro de fibra de vidro A-1212</t>
  </si>
  <si>
    <t>Filtro de fibra de vidro A-1213</t>
  </si>
  <si>
    <t>Filtro de fibra de vidro A-1214</t>
  </si>
  <si>
    <t>Filtro de fibra de vidro A-1215</t>
  </si>
  <si>
    <t>Filtro de fibra de vidro A-1216</t>
  </si>
  <si>
    <t>Filtro de fibra de vidro A-1217</t>
  </si>
  <si>
    <t>Filtro de fibra de vidro A-1218</t>
  </si>
  <si>
    <t>Filtro de fibra de vidro A-1219</t>
  </si>
  <si>
    <t>Filtro de fibra de vidro A-1220</t>
  </si>
  <si>
    <t>Filtro de fibra de vidro A-1221</t>
  </si>
  <si>
    <t>Filtro de fibra de vidro A-1222</t>
  </si>
  <si>
    <t>Filtro de fibra de vidro A-1223</t>
  </si>
  <si>
    <t>Filtro de fibra de vidro A-1224</t>
  </si>
  <si>
    <t>Filtro de fibra de vidro A-1225</t>
  </si>
  <si>
    <t>Filtro de fibra de vidro A-1226</t>
  </si>
  <si>
    <t>Filtro de fibra de vidro A-1227</t>
  </si>
  <si>
    <t>Filtro de fibra de vidro A-1228</t>
  </si>
  <si>
    <t>Filtro de fibra de vidro A-1229</t>
  </si>
  <si>
    <t>Filtro de fibra de vidro A-1230</t>
  </si>
  <si>
    <t>Filtro de fibra de vidro A-1231</t>
  </si>
  <si>
    <t>Filtro de fibra de vidro A-1232</t>
  </si>
  <si>
    <t>Filtro de fibra de vidro A-1233</t>
  </si>
  <si>
    <t>Filtro de fibra de vidro A-1234</t>
  </si>
  <si>
    <t>Filtro de fibra de vidro A-1235</t>
  </si>
  <si>
    <t>Filtro de fibra de vidro A-1236</t>
  </si>
  <si>
    <t>Filtro de fibra de vidro A-1237</t>
  </si>
  <si>
    <t>Filtro de fibra de vidro A-1238</t>
  </si>
  <si>
    <t>Filtro de fibra de vidro A-1239</t>
  </si>
  <si>
    <t>Filtro de fibra de vidro A-1240</t>
  </si>
  <si>
    <t>Filtro de fibra de vidro A-1241</t>
  </si>
  <si>
    <t>Filtro de fibra de vidro A-1242</t>
  </si>
  <si>
    <t>Filtro de fibra de vidro A-1243</t>
  </si>
  <si>
    <t>Filtro de fibra de vidro A-1244</t>
  </si>
  <si>
    <t>Filtro de fibra de vidro A-1245</t>
  </si>
  <si>
    <t>Filtro de fibra de vidro A-1246</t>
  </si>
  <si>
    <t>Filtro de fibra de vidro A-1247</t>
  </si>
  <si>
    <t>Filtro de fibra de vidro A-1248</t>
  </si>
  <si>
    <t>Filtro de fibra de vidro A-1249</t>
  </si>
  <si>
    <t>Filtro de fibra de vidro A-1250</t>
  </si>
  <si>
    <t>Filtro de fibra de vidro A-1251</t>
  </si>
  <si>
    <t>Filtro de fibra de vidro A-1252</t>
  </si>
  <si>
    <t>Filtro de fibra de vidro A-1253</t>
  </si>
  <si>
    <t>Filtro de fibra de vidro A-1254</t>
  </si>
  <si>
    <t>Filtro de fibra de vidro A-1255</t>
  </si>
  <si>
    <t>Filtro de fibra de vidro A-1256</t>
  </si>
  <si>
    <t>Filtro de fibra de vidro A-1257</t>
  </si>
  <si>
    <t>Filtro de fibra de vidro A-1258</t>
  </si>
  <si>
    <t>Filtro de fibra de vidro A-1259</t>
  </si>
  <si>
    <t>Filtro de fibra de vidro A-1260</t>
  </si>
  <si>
    <t>Filtro de fibra de vidro A-1261</t>
  </si>
  <si>
    <t>Filtro de fibra de vidro A-1262</t>
  </si>
  <si>
    <t>Filtro de fibra de vidro A-1263</t>
  </si>
  <si>
    <t>Filtro de fibra de vidro A-1264</t>
  </si>
  <si>
    <t>Filtro de fibra de vidro A-1265</t>
  </si>
  <si>
    <t>Filtro de fibra de vidro A-1266</t>
  </si>
  <si>
    <t>Filtro de fibra de vidro A-1267</t>
  </si>
  <si>
    <t>Filtro de fibra de vidro A-1268</t>
  </si>
  <si>
    <t>Filtro de fibra de vidro A-1269</t>
  </si>
  <si>
    <t>Filtro de fibra de vidro A-1270</t>
  </si>
  <si>
    <t>Filtro de fibra de vidro A-1271</t>
  </si>
  <si>
    <t>Filtro de fibra de vidro A-1272</t>
  </si>
  <si>
    <t>Filtro de fibra de vidro A-1273</t>
  </si>
  <si>
    <t>Filtro de fibra de vidro A-1274</t>
  </si>
  <si>
    <t>Filtro de fibra de vidro A-1275</t>
  </si>
  <si>
    <t>Filtro de fibra de vidro A-1276</t>
  </si>
  <si>
    <t>Filtro de fibra de vidro A-1277</t>
  </si>
  <si>
    <t>Filtro de fibra de vidro A-1278</t>
  </si>
  <si>
    <t>Filtro de fibra de vidro A-1279</t>
  </si>
  <si>
    <t>Filtro de fibra de vidro A-1280</t>
  </si>
  <si>
    <t>Filtro de fibra de vidro A-1281</t>
  </si>
  <si>
    <t>Filtro de fibra de vidro A-1282</t>
  </si>
  <si>
    <t>Filtro de fibra de vidro A-1283</t>
  </si>
  <si>
    <t>Filtro de fibra de vidro A-1284</t>
  </si>
  <si>
    <t>Filtro de fibra de vidro A-1285</t>
  </si>
  <si>
    <t>Filtro de fibra de vidro A-1286</t>
  </si>
  <si>
    <t>Filtro de fibra de vidro A-1287</t>
  </si>
  <si>
    <t>Filtro de fibra de vidro A-1288</t>
  </si>
  <si>
    <t>Filtro de fibra de vidro A-1289</t>
  </si>
  <si>
    <t>Filtro de fibra de vidro A-1290</t>
  </si>
  <si>
    <t>Filtro de fibra de vidro A-1291</t>
  </si>
  <si>
    <t>Filtro de fibra de vidro A-1292</t>
  </si>
  <si>
    <t>Filtro de fibra de vidro A-1293</t>
  </si>
  <si>
    <t>Filtro de fibra de vidro A-1294</t>
  </si>
  <si>
    <t>Filtro de fibra de vidro A-1295</t>
  </si>
  <si>
    <t>Filtro de fibra de vidro A-1296</t>
  </si>
  <si>
    <t>Filtro de fibra de vidro A-1297</t>
  </si>
  <si>
    <t>Filtro de fibra de vidro A-1298</t>
  </si>
  <si>
    <t>Filtro de fibra de vidro A-1299</t>
  </si>
  <si>
    <t>Filtro de fibra de vidro A-1300</t>
  </si>
  <si>
    <t>Filtro de fibra de vidro A-1301</t>
  </si>
  <si>
    <t>Filtro de fibra de vidro A-1302</t>
  </si>
  <si>
    <t>Filtro de fibra de vidro A-1303</t>
  </si>
  <si>
    <t>Filtro de fibra de vidro A-1304</t>
  </si>
  <si>
    <t>Filtro de fibra de vidro A-1305</t>
  </si>
  <si>
    <t>Filtro de fibra de vidro A-1306</t>
  </si>
  <si>
    <t>Filtro de fibra de vidro A-1307</t>
  </si>
  <si>
    <t>Filtro de fibra de vidro A-1308</t>
  </si>
  <si>
    <t>Filtro de fibra de vidro A-1309</t>
  </si>
  <si>
    <t>Filtro de fibra de vidro A-1310</t>
  </si>
  <si>
    <t>Filtro de fibra de vidro A-1311</t>
  </si>
  <si>
    <t>Filtro de fibra de vidro A-1312</t>
  </si>
  <si>
    <t>Filtro de fibra de vidro A-1313</t>
  </si>
  <si>
    <t>Filtro de fibra de vidro A-1314</t>
  </si>
  <si>
    <t>Filtro de fibra de vidro A-1315</t>
  </si>
  <si>
    <t>Filtro de fibra de vidro A-1316</t>
  </si>
  <si>
    <t>Filtro de fibra de vidro A-1317</t>
  </si>
  <si>
    <t>Filtro de fibra de vidro A-1318</t>
  </si>
  <si>
    <t>Filtro de fibra de vidro A-1319</t>
  </si>
  <si>
    <t>Filtro de fibra de vidro A-1320</t>
  </si>
  <si>
    <t>Filtro de fibra de vidro A-1321</t>
  </si>
  <si>
    <t>Filtro de fibra de vidro A-1322</t>
  </si>
  <si>
    <t>Filtro de fibra de vidro A-1323</t>
  </si>
  <si>
    <t>Filtro de fibra de vidro A-1324</t>
  </si>
  <si>
    <t>Filtro de fibra de vidro A-1325</t>
  </si>
  <si>
    <t>Filtro de fibra de vidro A-1326</t>
  </si>
  <si>
    <t>Filtro de fibra de vidro A-1327</t>
  </si>
  <si>
    <t>Filtro de fibra de vidro A-1328</t>
  </si>
  <si>
    <t>Filtro de fibra de vidro A-1329</t>
  </si>
  <si>
    <t>Filtro de fibra de vidro A-1330</t>
  </si>
  <si>
    <t>Filtro de fibra de vidro A-1331</t>
  </si>
  <si>
    <t>Filtro de fibra de vidro A-1332</t>
  </si>
  <si>
    <t>Filtro de fibra de vidro A-1333</t>
  </si>
  <si>
    <t>Filtro de fibra de vidro A-1334</t>
  </si>
  <si>
    <t>Filtro de fibra de vidro A-1335</t>
  </si>
  <si>
    <t>Filtro de fibra de vidro A-1336</t>
  </si>
  <si>
    <t>Filtro de fibra de vidro A-1337</t>
  </si>
  <si>
    <t>Filtro de fibra de vidro A-1338</t>
  </si>
  <si>
    <t>Filtro de fibra de vidro A-1339</t>
  </si>
  <si>
    <t>Filtro de fibra de vidro A-1340</t>
  </si>
  <si>
    <t>Filtro de fibra de vidro A-1341</t>
  </si>
  <si>
    <t>Filtro de fibra de vidro A-1342</t>
  </si>
  <si>
    <t>Filtro de fibra de vidro A-1343</t>
  </si>
  <si>
    <t>Filtro de fibra de vidro A-1344</t>
  </si>
  <si>
    <t>Filtro de fibra de vidro A-1345</t>
  </si>
  <si>
    <t>Filtro de fibra de vidro A-1346</t>
  </si>
  <si>
    <t>Filtro de fibra de vidro A-1347</t>
  </si>
  <si>
    <t>Filtro de fibra de vidro A-1348</t>
  </si>
  <si>
    <t>Filtro de fibra de vidro A-1349</t>
  </si>
  <si>
    <t>Filtro de fibra de vidro A-1350</t>
  </si>
  <si>
    <t>Filtro de fibra de vidro A-1351</t>
  </si>
  <si>
    <t>Filtro de fibra de vidro A-1352</t>
  </si>
  <si>
    <t>Filtro de fibra de vidro A-1353</t>
  </si>
  <si>
    <t>Filtro de fibra de vidro A-1354</t>
  </si>
  <si>
    <t>Filtro de fibra de vidro A-1355</t>
  </si>
  <si>
    <t>Filtro de fibra de vidro A-1356</t>
  </si>
  <si>
    <t>Filtro de fibra de vidro A-1357</t>
  </si>
  <si>
    <t>Filtro de fibra de vidro A-1358</t>
  </si>
  <si>
    <t>Filtro de fibra de vidro A-1359</t>
  </si>
  <si>
    <t>Filtro de fibra de vidro A-1360</t>
  </si>
  <si>
    <t>Filtro de fibra de vidro A-1361</t>
  </si>
  <si>
    <t>Filtro de fibra de vidro A-1362</t>
  </si>
  <si>
    <t>Filtro de fibra de vidro A-1363</t>
  </si>
  <si>
    <t>Filtro de fibra de vidro A-1364</t>
  </si>
  <si>
    <t>Filtro de fibra de vidro A-1365</t>
  </si>
  <si>
    <t>Filtro de fibra de vidro A-1366</t>
  </si>
  <si>
    <t>Filtro de fibra de vidro A-1367</t>
  </si>
  <si>
    <t>Filtro de fibra de vidro A-1368</t>
  </si>
  <si>
    <t>Filtro de fibra de vidro A-1369</t>
  </si>
  <si>
    <t>Filtro de fibra de vidro A-1370</t>
  </si>
  <si>
    <t>Filtro de fibra de vidro A-1371</t>
  </si>
  <si>
    <t>Filtro de fibra de vidro A-1372</t>
  </si>
  <si>
    <t>Filtro de fibra de vidro A-1373</t>
  </si>
  <si>
    <t>Filtro de fibra de vidro A-1374</t>
  </si>
  <si>
    <t>Filtro de fibra de vidro A-1375</t>
  </si>
  <si>
    <t>Filtro de fibra de vidro A-1376</t>
  </si>
  <si>
    <t>Filtro de fibra de vidro A-1377</t>
  </si>
  <si>
    <t>Filtro de fibra de vidro A-1378</t>
  </si>
  <si>
    <t>Filtro de fibra de vidro A-1379</t>
  </si>
  <si>
    <t>Filtro de fibra de vidro A-1380</t>
  </si>
  <si>
    <t>Filtro de fibra de vidro A-1381</t>
  </si>
  <si>
    <t>Filtro de fibra de vidro A-1382</t>
  </si>
  <si>
    <t>Filtro de fibra de vidro A-1383</t>
  </si>
  <si>
    <t>Filtro de fibra de vidro A-1384</t>
  </si>
  <si>
    <t>Filtro de fibra de vidro A-1385</t>
  </si>
  <si>
    <t>Filtro de fibra de vidro A-1386</t>
  </si>
  <si>
    <t>Filtro de fibra de vidro A-1387</t>
  </si>
  <si>
    <t>Filtro de fibra de vidro A-1388</t>
  </si>
  <si>
    <t>Filtro de fibra de vidro A-1389</t>
  </si>
  <si>
    <t>Filtro de fibra de vidro A-1390</t>
  </si>
  <si>
    <t>Filtro de fibra de vidro A-1391</t>
  </si>
  <si>
    <t>Filtro de fibra de vidro A-1392</t>
  </si>
  <si>
    <t>Filtro de fibra de vidro A-1393</t>
  </si>
  <si>
    <t>Filtro de fibra de vidro A-1394</t>
  </si>
  <si>
    <t>Filtro de fibra de vidro A-1395</t>
  </si>
  <si>
    <t>Filtro de fibra de vidro A-1396</t>
  </si>
  <si>
    <t>Filtro de fibra de vidro A-1397</t>
  </si>
  <si>
    <t>Filtro de fibra de vidro A-1398</t>
  </si>
  <si>
    <t>Filtro de fibra de vidro A-1399</t>
  </si>
  <si>
    <t>Filtro de fibra de vidro A-1400</t>
  </si>
  <si>
    <t>Filtro de fibra de vidro A-1401</t>
  </si>
  <si>
    <t>Filtro de fibra de vidro A-1402</t>
  </si>
  <si>
    <t>Filtro de fibra de vidro A-1403</t>
  </si>
  <si>
    <t>Filtro de fibra de vidro A-1404</t>
  </si>
  <si>
    <t>Filtro de fibra de vidro A-1405</t>
  </si>
  <si>
    <t>Filtro de fibra de vidro A-1406</t>
  </si>
  <si>
    <t>Filtro de fibra de vidro A-1407</t>
  </si>
  <si>
    <t>Filtro de fibra de vidro A-1408</t>
  </si>
  <si>
    <t>Filtro de fibra de vidro A-1409</t>
  </si>
  <si>
    <t>Filtro de fibra de vidro A-1410</t>
  </si>
  <si>
    <t>Filtro de fibra de vidro A-1411</t>
  </si>
  <si>
    <t>Filtro de fibra de vidro A-1412</t>
  </si>
  <si>
    <t>Filtro de fibra de vidro A-1413</t>
  </si>
  <si>
    <t>Filtro de fibra de vidro A-1414</t>
  </si>
  <si>
    <t>Filtro de fibra de vidro A-1415</t>
  </si>
  <si>
    <t>Filtro de fibra de vidro A-1416</t>
  </si>
  <si>
    <t>Filtro de fibra de vidro A-1417</t>
  </si>
  <si>
    <t>Filtro de fibra de vidro A-1418</t>
  </si>
  <si>
    <t>Filtro de fibra de vidro A-1419</t>
  </si>
  <si>
    <t>Filtro de fibra de vidro A-1420</t>
  </si>
  <si>
    <t>Filtro de fibra de vidro A-1421</t>
  </si>
  <si>
    <t>Filtro de fibra de vidro A-1422</t>
  </si>
  <si>
    <t>Filtro de fibra de vidro A-1423</t>
  </si>
  <si>
    <t>Filtro de fibra de vidro A-1424</t>
  </si>
  <si>
    <t>Filtro de fibra de vidro A-1425</t>
  </si>
  <si>
    <t>Filtro de fibra de vidro A-1426</t>
  </si>
  <si>
    <t>Filtro de fibra de vidro A-1427</t>
  </si>
  <si>
    <t>Filtro de fibra de vidro A-1428</t>
  </si>
  <si>
    <t>Filtro de fibra de vidro A-1429</t>
  </si>
  <si>
    <t>Filtro de fibra de vidro A-1430</t>
  </si>
  <si>
    <t>Filtro de fibra de vidro A-1431</t>
  </si>
  <si>
    <t>Filtro de fibra de vidro A-1432</t>
  </si>
  <si>
    <t>Filtro de fibra de vidro A-1433</t>
  </si>
  <si>
    <t>Filtro de fibra de vidro A-1434</t>
  </si>
  <si>
    <t>Filtro de fibra de vidro A-1435</t>
  </si>
  <si>
    <t>Filtro de fibra de vidro A-1436</t>
  </si>
  <si>
    <t>Filtro de fibra de vidro A-1437</t>
  </si>
  <si>
    <t>Filtro de fibra de vidro A-1438</t>
  </si>
  <si>
    <t>Filtro de fibra de vidro A-1439</t>
  </si>
  <si>
    <t>Filtro de fibra de vidro A-1440</t>
  </si>
  <si>
    <t>Filtro de fibra de vidro A-1441</t>
  </si>
  <si>
    <t>Filtro de fibra de vidro A-1442</t>
  </si>
  <si>
    <t>Filtro de fibra de vidro A-1443</t>
  </si>
  <si>
    <t>Filtro de fibra de vidro A-1444</t>
  </si>
  <si>
    <t>Filtro de fibra de vidro A-1445</t>
  </si>
  <si>
    <t>Filtro de fibra de vidro A-1446</t>
  </si>
  <si>
    <t>Filtro de fibra de vidro A-1447</t>
  </si>
  <si>
    <t>Filtro de fibra de vidro A-1448</t>
  </si>
  <si>
    <t>Filtro de fibra de vidro A-1449</t>
  </si>
  <si>
    <t>Filtro de fibra de vidro A-1450</t>
  </si>
  <si>
    <t>Filtro de fibra de vidro A-1451</t>
  </si>
  <si>
    <t>Filtro de fibra de vidro A-1452</t>
  </si>
  <si>
    <t>Filtro de fibra de vidro A-1453</t>
  </si>
  <si>
    <t>Filtro de fibra de vidro A-1454</t>
  </si>
  <si>
    <t>Filtro de fibra de vidro A-1455</t>
  </si>
  <si>
    <t>Filtro de fibra de vidro A-1456</t>
  </si>
  <si>
    <t>Filtro de fibra de vidro A-1457</t>
  </si>
  <si>
    <t>Filtro de fibra de vidro A-1458</t>
  </si>
  <si>
    <t>Filtro de fibra de vidro A-1459</t>
  </si>
  <si>
    <t>Filtro de fibra de vidro A-1460</t>
  </si>
  <si>
    <t>Filtro de fibra de vidro A-1461</t>
  </si>
  <si>
    <t>Filtro de fibra de vidro A-1462</t>
  </si>
  <si>
    <t>Filtro de fibra de vidro A-1463</t>
  </si>
  <si>
    <t>Filtro de fibra de vidro A-1464</t>
  </si>
  <si>
    <t>Filtro de fibra de vidro A-1465</t>
  </si>
  <si>
    <t>Filtro de fibra de vidro A-1466</t>
  </si>
  <si>
    <t>Filtro de fibra de vidro A-1467</t>
  </si>
  <si>
    <t>Filtro de fibra de vidro A-1468</t>
  </si>
  <si>
    <t>Filtro de fibra de vidro A-1469</t>
  </si>
  <si>
    <t>Filtro de fibra de vidro A-1470</t>
  </si>
  <si>
    <t>Filtro de fibra de vidro A-1471</t>
  </si>
  <si>
    <t>Filtro de fibra de vidro A-1472</t>
  </si>
  <si>
    <t>Filtro de fibra de vidro A-1473</t>
  </si>
  <si>
    <t>Filtro de fibra de vidro A-1474</t>
  </si>
  <si>
    <t>Filtro de fibra de vidro A-1475</t>
  </si>
  <si>
    <t>Filtro de fibra de vidro A-1476</t>
  </si>
  <si>
    <t>Filtro de fibra de vidro A-1477</t>
  </si>
  <si>
    <t>Filtro de fibra de vidro A-1478</t>
  </si>
  <si>
    <t>Filtro de fibra de vidro A-1479</t>
  </si>
  <si>
    <t>Filtro de fibra de vidro A-1480</t>
  </si>
  <si>
    <t>Filtro de fibra de vidro A-1481</t>
  </si>
  <si>
    <t>Filtro de fibra de vidro A-1482</t>
  </si>
  <si>
    <t>Filtro de fibra de vidro A-1483</t>
  </si>
  <si>
    <t>Filtro de fibra de vidro A-1484</t>
  </si>
  <si>
    <t>Filtro de fibra de vidro A-1485</t>
  </si>
  <si>
    <t>Filtro de fibra de vidro A-1486</t>
  </si>
  <si>
    <t>Filtro de fibra de vidro A-1487</t>
  </si>
  <si>
    <t>Filtro de fibra de vidro A-1488</t>
  </si>
  <si>
    <t>Filtro de fibra de vidro A-1489</t>
  </si>
  <si>
    <t>Filtro de fibra de vidro A-1490</t>
  </si>
  <si>
    <t>Filtro de fibra de vidro A-1491</t>
  </si>
  <si>
    <t>Filtro de fibra de vidro A-1492</t>
  </si>
  <si>
    <t>Filtro de fibra de vidro A-1493</t>
  </si>
  <si>
    <t>Filtro de fibra de vidro A-1494</t>
  </si>
  <si>
    <t>Filtro de fibra de vidro A-1495</t>
  </si>
  <si>
    <t>Filtro de fibra de vidro A-1496</t>
  </si>
  <si>
    <t>Filtro de fibra de vidro A-1497</t>
  </si>
  <si>
    <t>Filtro de fibra de vidro A-1498</t>
  </si>
  <si>
    <t>Filtro de fibra de vidro A-1499</t>
  </si>
  <si>
    <t>Filtro de fibra de vidro A-1500</t>
  </si>
  <si>
    <t>Filtro de fibra de vidro A-1501</t>
  </si>
  <si>
    <t>Filtro de fibra de vidro A-1502</t>
  </si>
  <si>
    <t>Filtro de fibra de vidro A-1503</t>
  </si>
  <si>
    <t>Filtro de fibra de vidro A-1504</t>
  </si>
  <si>
    <t>Filtro de fibra de vidro A-1505</t>
  </si>
  <si>
    <t>Filtro de fibra de vidro A-1506</t>
  </si>
  <si>
    <t>Filtro de fibra de vidro A-1507</t>
  </si>
  <si>
    <t>Filtro de fibra de vidro A-1508</t>
  </si>
  <si>
    <t>Filtro de fibra de vidro A-1509</t>
  </si>
  <si>
    <t>Filtro de fibra de vidro A-1510</t>
  </si>
  <si>
    <t>Filtro de fibra de vidro A-1511</t>
  </si>
  <si>
    <t>Filtro de fibra de vidro A-1512</t>
  </si>
  <si>
    <t>Filtro de fibra de vidro A-1513</t>
  </si>
  <si>
    <t>Filtro de fibra de vidro A-1514</t>
  </si>
  <si>
    <t>Filtro de fibra de vidro A-1515</t>
  </si>
  <si>
    <t>Filtro de fibra de vidro A-1516</t>
  </si>
  <si>
    <t>Filtro de fibra de vidro A-1517</t>
  </si>
  <si>
    <t>Filtro de fibra de vidro A-1518</t>
  </si>
  <si>
    <t>Filtro de fibra de vidro A-1519</t>
  </si>
  <si>
    <t>Filtro de fibra de vidro A-1520</t>
  </si>
  <si>
    <t>Filtro de fibra de vidro A-1521</t>
  </si>
  <si>
    <t>Filtro de fibra de vidro A-1522</t>
  </si>
  <si>
    <t>Filtro de fibra de vidro A-1523</t>
  </si>
  <si>
    <t>Filtro de fibra de vidro A-1524</t>
  </si>
  <si>
    <t>Filtro de fibra de vidro A-1525</t>
  </si>
  <si>
    <t>Filtro de fibra de vidro A-1526</t>
  </si>
  <si>
    <t>Filtro de fibra de vidro A-1527</t>
  </si>
  <si>
    <t>Filtro de fibra de vidro A-1528</t>
  </si>
  <si>
    <t>Filtro de fibra de vidro A-1529</t>
  </si>
  <si>
    <t>Filtro de fibra de vidro A-1530</t>
  </si>
  <si>
    <t>Filtro de fibra de vidro A-1531</t>
  </si>
  <si>
    <t>Filtro de fibra de vidro A-1532</t>
  </si>
  <si>
    <t>Filtro de fibra de vidro A-1533</t>
  </si>
  <si>
    <t>Filtro de fibra de vidro A-1534</t>
  </si>
  <si>
    <t>Filtro de fibra de vidro A-1535</t>
  </si>
  <si>
    <t>Filtro de fibra de vidro A-1536</t>
  </si>
  <si>
    <t>Filtro de fibra de vidro A-1537</t>
  </si>
  <si>
    <t>Filtro de fibra de vidro A-1538</t>
  </si>
  <si>
    <t>Filtro de fibra de vidro A-1539</t>
  </si>
  <si>
    <t>Filtro de fibra de vidro A-1540</t>
  </si>
  <si>
    <t>Filtro de fibra de vidro A-1541</t>
  </si>
  <si>
    <t>Filtro de fibra de vidro A-1542</t>
  </si>
  <si>
    <t>Filtro de fibra de vidro A-1543</t>
  </si>
  <si>
    <t>Filtro de fibra de vidro A-1544</t>
  </si>
  <si>
    <t>Filtro de fibra de vidro A-1545</t>
  </si>
  <si>
    <t>Filtro de fibra de vidro A-1546</t>
  </si>
  <si>
    <t>Filtro de fibra de vidro A-1547</t>
  </si>
  <si>
    <t>Filtro de fibra de vidro A-1548</t>
  </si>
  <si>
    <t>Filtro de fibra de vidro A-1549</t>
  </si>
  <si>
    <t>Filtro de fibra de vidro A-1550</t>
  </si>
  <si>
    <t>Filtro de fibra de vidro A-1551</t>
  </si>
  <si>
    <t>Filtro de fibra de vidro A-1552</t>
  </si>
  <si>
    <t>Filtro de fibra de vidro A-1553</t>
  </si>
  <si>
    <t>Filtro de fibra de vidro A-1554</t>
  </si>
  <si>
    <t>Filtro de fibra de vidro A-1555</t>
  </si>
  <si>
    <t>Filtro de fibra de vidro A-1556</t>
  </si>
  <si>
    <t>Filtro de fibra de vidro A-1557</t>
  </si>
  <si>
    <t>Filtro de fibra de vidro A-1558</t>
  </si>
  <si>
    <t>Filtro de fibra de vidro A-1559</t>
  </si>
  <si>
    <t>Filtro de fibra de vidro A-1560</t>
  </si>
  <si>
    <t>Filtro de fibra de vidro A-1561</t>
  </si>
  <si>
    <t>Filtro de fibra de vidro A-1562</t>
  </si>
  <si>
    <t>Filtro de fibra de vidro A-1563</t>
  </si>
  <si>
    <t>Filtro de fibra de vidro A-1564</t>
  </si>
  <si>
    <t>Filtro de fibra de vidro A-1565</t>
  </si>
  <si>
    <t>Filtro de fibra de vidro A-1566</t>
  </si>
  <si>
    <t>Filtro de fibra de vidro A-1567</t>
  </si>
  <si>
    <t>Filtro de fibra de vidro A-1568</t>
  </si>
  <si>
    <t>Filtro de fibra de vidro A-1569</t>
  </si>
  <si>
    <t>Filtro de fibra de vidro A-1570</t>
  </si>
  <si>
    <t>Filtro de fibra de vidro A-1571</t>
  </si>
  <si>
    <t>Filtro de fibra de vidro A-1572</t>
  </si>
  <si>
    <t>Filtro de fibra de vidro A-1573</t>
  </si>
  <si>
    <t>Filtro de fibra de vidro A-1574</t>
  </si>
  <si>
    <t>Filtro de fibra de vidro A-1575</t>
  </si>
  <si>
    <t>Filtro de fibra de vidro A-1576</t>
  </si>
  <si>
    <t>Filtro de fibra de vidro A-1577</t>
  </si>
  <si>
    <t>Filtro de fibra de vidro A-1578</t>
  </si>
  <si>
    <t>Filtro de fibra de vidro A-1579</t>
  </si>
  <si>
    <t>Filtro de fibra de vidro A-1580</t>
  </si>
  <si>
    <t>Filtro de fibra de vidro A-1581</t>
  </si>
  <si>
    <t>Filtro de fibra de vidro A-1582</t>
  </si>
  <si>
    <t>Filtro de fibra de vidro A-1583</t>
  </si>
  <si>
    <t>Filtro de fibra de vidro A-1584</t>
  </si>
  <si>
    <t>Filtro de fibra de vidro A-1585</t>
  </si>
  <si>
    <t>Filtro de fibra de vidro A-1586</t>
  </si>
  <si>
    <t>Filtro de fibra de vidro A-1587</t>
  </si>
  <si>
    <t>Filtro de fibra de vidro A-1588</t>
  </si>
  <si>
    <t>Filtro de fibra de vidro A-1589</t>
  </si>
  <si>
    <t>Filtro de fibra de vidro A-1590</t>
  </si>
  <si>
    <t>Filtro de fibra de vidro A-1591</t>
  </si>
  <si>
    <t>Filtro de fibra de vidro A-1592</t>
  </si>
  <si>
    <t>Filtro de fibra de vidro A-1593</t>
  </si>
  <si>
    <t>Filtro de fibra de vidro A-1594</t>
  </si>
  <si>
    <t>Filtro de fibra de vidro A-1595</t>
  </si>
  <si>
    <t>Filtro de fibra de vidro A-1596</t>
  </si>
  <si>
    <t>Filtro de fibra de vidro A-1597</t>
  </si>
  <si>
    <t>Filtro de fibra de vidro A-1598</t>
  </si>
  <si>
    <t>Filtro de fibra de vidro A-1599</t>
  </si>
  <si>
    <t>Filtro de fibra de vidro A-1600</t>
  </si>
  <si>
    <t>Filtro de fibra de vidro A-1601</t>
  </si>
  <si>
    <t>Filtro de fibra de vidro A-1602</t>
  </si>
  <si>
    <t>Filtro de fibra de vidro A-1603</t>
  </si>
  <si>
    <t>Filtro de fibra de vidro A-1604</t>
  </si>
  <si>
    <t>Filtro de fibra de vidro A-1605</t>
  </si>
  <si>
    <t>Filtro de fibra de vidro A-1606</t>
  </si>
  <si>
    <t>Filtro de fibra de vidro A-1607</t>
  </si>
  <si>
    <t>Filtro de fibra de vidro A-1608</t>
  </si>
  <si>
    <t>Filtro de fibra de vidro A-1609</t>
  </si>
  <si>
    <t>Filtro de fibra de vidro A-1610</t>
  </si>
  <si>
    <t>Filtro de fibra de vidro A-1611</t>
  </si>
  <si>
    <t>Filtro de fibra de vidro A-1612</t>
  </si>
  <si>
    <t>Filtro de fibra de vidro A-1613</t>
  </si>
  <si>
    <t>Filtro de fibra de vidro A-1614</t>
  </si>
  <si>
    <t>Filtro de fibra de vidro A-1615</t>
  </si>
  <si>
    <t>Filtro de fibra de vidro A-1616</t>
  </si>
  <si>
    <t>Filtro de fibra de vidro A-1617</t>
  </si>
  <si>
    <t>Filtro de fibra de vidro A-1618</t>
  </si>
  <si>
    <t>Filtro de fibra de vidro A-1619</t>
  </si>
  <si>
    <t>Filtro de fibra de vidro A-1620</t>
  </si>
  <si>
    <t>Filtro de fibra de vidro A-1621</t>
  </si>
  <si>
    <t>Filtro de fibra de vidro A-1622</t>
  </si>
  <si>
    <t>Filtro de fibra de vidro A-1623</t>
  </si>
  <si>
    <t>Filtro de fibra de vidro A-1624</t>
  </si>
  <si>
    <t>Filtro de fibra de vidro A-1625</t>
  </si>
  <si>
    <t>Filtro de fibra de vidro A-1626</t>
  </si>
  <si>
    <t>Filtro de fibra de vidro A-1627</t>
  </si>
  <si>
    <t>Filtro de fibra de vidro A-1628</t>
  </si>
  <si>
    <t>Filtro de fibra de vidro A-1629</t>
  </si>
  <si>
    <t>Filtro de fibra de vidro A-1630</t>
  </si>
  <si>
    <t>Filtro de fibra de vidro A-1631</t>
  </si>
  <si>
    <t>Filtro de fibra de vidro A-1632</t>
  </si>
  <si>
    <t>Filtro de fibra de vidro A-1633</t>
  </si>
  <si>
    <t>Filtro de fibra de vidro A-1634</t>
  </si>
  <si>
    <t>Filtro de fibra de vidro A-1635</t>
  </si>
  <si>
    <t>Filtro de fibra de vidro A-1636</t>
  </si>
  <si>
    <t>Filtro de fibra de vidro A-1637</t>
  </si>
  <si>
    <t>Filtro de fibra de vidro A-1638</t>
  </si>
  <si>
    <t>Filtro de fibra de vidro A-1639</t>
  </si>
  <si>
    <t>Filtro de fibra de vidro A-1640</t>
  </si>
  <si>
    <t>Filtro de fibra de vidro A-1641</t>
  </si>
  <si>
    <t>Filtro de fibra de vidro A-1642</t>
  </si>
  <si>
    <t>Filtro de fibra de vidro A-1643</t>
  </si>
  <si>
    <t>Filtro de fibra de vidro A-1644</t>
  </si>
  <si>
    <t>Filtro de fibra de vidro A-1645</t>
  </si>
  <si>
    <t>Filtro de fibra de vidro A-1646</t>
  </si>
  <si>
    <t>Filtro de fibra de vidro A-1647</t>
  </si>
  <si>
    <t>Filtro de fibra de vidro A-1648</t>
  </si>
  <si>
    <t>Filtro de fibra de vidro A-1649</t>
  </si>
  <si>
    <t>Filtro de fibra de vidro A-1650</t>
  </si>
  <si>
    <t>Filtro de fibra de vidro A-1651</t>
  </si>
  <si>
    <t>Filtro de fibra de vidro A-1652</t>
  </si>
  <si>
    <t>Filtro de fibra de vidro A-1653</t>
  </si>
  <si>
    <t>Filtro de fibra de vidro A-1654</t>
  </si>
  <si>
    <t>Filtro de fibra de vidro A-1655</t>
  </si>
  <si>
    <t>Filtro de fibra de vidro A-1656</t>
  </si>
  <si>
    <t>Filtro de fibra de vidro A-1657</t>
  </si>
  <si>
    <t>Filtro de fibra de vidro A-1658</t>
  </si>
  <si>
    <t>Filtro de fibra de vidro A-1659</t>
  </si>
  <si>
    <t>Filtro de fibra de vidro A-1660</t>
  </si>
  <si>
    <t>Filtro de fibra de vidro A-1661</t>
  </si>
  <si>
    <t>Filtro de fibra de vidro A-1662</t>
  </si>
  <si>
    <t>Filtro de fibra de vidro A-1663</t>
  </si>
  <si>
    <t>Filtro de fibra de vidro A-1664</t>
  </si>
  <si>
    <t>Filtro de fibra de vidro A-1665</t>
  </si>
  <si>
    <t>Filtro de fibra de vidro A-1666</t>
  </si>
  <si>
    <t>Filtro de fibra de vidro A-1667</t>
  </si>
  <si>
    <t>Filtro de fibra de vidro A-1668</t>
  </si>
  <si>
    <t>Filtro de fibra de vidro A-1669</t>
  </si>
  <si>
    <t>Filtro de fibra de vidro A-1670</t>
  </si>
  <si>
    <t>Filtro de fibra de vidro A-1671</t>
  </si>
  <si>
    <t>Filtro de fibra de vidro A-1672</t>
  </si>
  <si>
    <t>Filtro de fibra de vidro A-1673</t>
  </si>
  <si>
    <t>Filtro de fibra de vidro A-1674</t>
  </si>
  <si>
    <t>Filtro de fibra de vidro A-1675</t>
  </si>
  <si>
    <t>Filtro de fibra de vidro A-1676</t>
  </si>
  <si>
    <t>Filtro de fibra de vidro A-1677</t>
  </si>
  <si>
    <t>Filtro de fibra de vidro A-1678</t>
  </si>
  <si>
    <t>Filtro de fibra de vidro A-1679</t>
  </si>
  <si>
    <t>Filtro de fibra de vidro A-1680</t>
  </si>
  <si>
    <t>Filtro de fibra de vidro A-1681</t>
  </si>
  <si>
    <t>Filtro de fibra de vidro A-1682</t>
  </si>
  <si>
    <t>Filtro de fibra de vidro A-1683</t>
  </si>
  <si>
    <t>Filtro de fibra de vidro A-1684</t>
  </si>
  <si>
    <t>Filtro de fibra de vidro A-1685</t>
  </si>
  <si>
    <t>Filtro de fibra de vidro A-1686</t>
  </si>
  <si>
    <t>Filtro de fibra de vidro A-1687</t>
  </si>
  <si>
    <t>Filtro de fibra de vidro A-1688</t>
  </si>
  <si>
    <t>Filtro de fibra de vidro A-1689</t>
  </si>
  <si>
    <t>Filtro de fibra de vidro A-1690</t>
  </si>
  <si>
    <t>Filtro de fibra de vidro A-1691</t>
  </si>
  <si>
    <t>Filtro de fibra de vidro A-1692</t>
  </si>
  <si>
    <t>Filtro de fibra de vidro A-1693</t>
  </si>
  <si>
    <t>Filtro de fibra de vidro A-1694</t>
  </si>
  <si>
    <t>Filtro de fibra de vidro A-1695</t>
  </si>
  <si>
    <t>Filtro de fibra de vidro A-1696</t>
  </si>
  <si>
    <t>Filtro de fibra de vidro A-1697</t>
  </si>
  <si>
    <t>Filtro de fibra de vidro A-1698</t>
  </si>
  <si>
    <t>Filtro de fibra de vidro A-1699</t>
  </si>
  <si>
    <t>Filtro de fibra de vidro A-1700</t>
  </si>
  <si>
    <t>Filtro de fibra de vidro A-1701</t>
  </si>
  <si>
    <t>Filtro de fibra de vidro A-1702</t>
  </si>
  <si>
    <t>Filtro de fibra de vidro A-1703</t>
  </si>
  <si>
    <t>Filtro de fibra de vidro A-1704</t>
  </si>
  <si>
    <t>Filtro de fibra de vidro A-1705</t>
  </si>
  <si>
    <t>Filtro de fibra de vidro A-1706</t>
  </si>
  <si>
    <t>Filtro de fibra de vidro A-1707</t>
  </si>
  <si>
    <t>Filtro de fibra de vidro A-1708</t>
  </si>
  <si>
    <t>Filtro de fibra de vidro A-1709</t>
  </si>
  <si>
    <t>Filtro de fibra de vidro A-1710</t>
  </si>
  <si>
    <t>Filtro de fibra de vidro A-1711</t>
  </si>
  <si>
    <t>Filtro de fibra de vidro A-1712</t>
  </si>
  <si>
    <t>Filtro de fibra de vidro A-1713</t>
  </si>
  <si>
    <t>Filtro de fibra de vidro A-1714</t>
  </si>
  <si>
    <t>Filtro de fibra de vidro A-1715</t>
  </si>
  <si>
    <t>Filtro de fibra de vidro A-1716</t>
  </si>
  <si>
    <t>Filtro de fibra de vidro A-1717</t>
  </si>
  <si>
    <t>Filtro de fibra de vidro A-1718</t>
  </si>
  <si>
    <t>Filtro de fibra de vidro A-1719</t>
  </si>
  <si>
    <t>Filtro de fibra de vidro A-1720</t>
  </si>
  <si>
    <t>Filtro de fibra de vidro A-1721</t>
  </si>
  <si>
    <t>Filtro de fibra de vidro A-1722</t>
  </si>
  <si>
    <t>Filtro de fibra de vidro A-1723</t>
  </si>
  <si>
    <t>Filtro de fibra de vidro A-1724</t>
  </si>
  <si>
    <t>Filtro de fibra de vidro A-1725</t>
  </si>
  <si>
    <t>Filtro de fibra de vidro A-1726</t>
  </si>
  <si>
    <t>Filtro de fibra de vidro A-1727</t>
  </si>
  <si>
    <t>Filtro de fibra de vidro A-1728</t>
  </si>
  <si>
    <t>Filtro de fibra de vidro A-1729</t>
  </si>
  <si>
    <t>Filtro de fibra de vidro A-1730</t>
  </si>
  <si>
    <t>Filtro de fibra de vidro A-1731</t>
  </si>
  <si>
    <t>Filtro de fibra de vidro A-1732</t>
  </si>
  <si>
    <t>Filtro de fibra de vidro A-1733</t>
  </si>
  <si>
    <t>Filtro de fibra de vidro A-1734</t>
  </si>
  <si>
    <t>Filtro de fibra de vidro A-1735</t>
  </si>
  <si>
    <t>Filtro de fibra de vidro A-1736</t>
  </si>
  <si>
    <t>Filtro de fibra de vidro A-1737</t>
  </si>
  <si>
    <t>Filtro de fibra de vidro A-1738</t>
  </si>
  <si>
    <t>Filtro de fibra de vidro A-1739</t>
  </si>
  <si>
    <t>Filtro de fibra de vidro A-1740</t>
  </si>
  <si>
    <t>Filtro de fibra de vidro A-1741</t>
  </si>
  <si>
    <t>Filtro de fibra de vidro A-1742</t>
  </si>
  <si>
    <t>Filtro de fibra de vidro A-1743</t>
  </si>
  <si>
    <t>Filtro de fibra de vidro A-1744</t>
  </si>
  <si>
    <t>Filtro de fibra de vidro A-1745</t>
  </si>
  <si>
    <t>Filtro de fibra de vidro A-1746</t>
  </si>
  <si>
    <t>Filtro de fibra de vidro A-1747</t>
  </si>
  <si>
    <t>Filtro de fibra de vidro A-1748</t>
  </si>
  <si>
    <t>Filtro de fibra de vidro A-1749</t>
  </si>
  <si>
    <t>Filtro de fibra de vidro A-1750</t>
  </si>
  <si>
    <t>Filtro de fibra de vidro A-1751</t>
  </si>
  <si>
    <t>Filtro de fibra de vidro A-1752</t>
  </si>
  <si>
    <t>Filtro de fibra de vidro A-1753</t>
  </si>
  <si>
    <t>Filtro de fibra de vidro A-1754</t>
  </si>
  <si>
    <t>Filtro de fibra de vidro A-1755</t>
  </si>
  <si>
    <t>Filtro de fibra de vidro A-1756</t>
  </si>
  <si>
    <t>Filtro de fibra de vidro A-1757</t>
  </si>
  <si>
    <t>Filtro de fibra de vidro A-1758</t>
  </si>
  <si>
    <t>Filtro de fibra de vidro A-1759</t>
  </si>
  <si>
    <t>Filtro de fibra de vidro A-1760</t>
  </si>
  <si>
    <t>Filtro de fibra de vidro A-1761</t>
  </si>
  <si>
    <t>Filtro de fibra de vidro A-1762</t>
  </si>
  <si>
    <t>Filtro de fibra de vidro A-1763</t>
  </si>
  <si>
    <t>Filtro de fibra de vidro A-1764</t>
  </si>
  <si>
    <t>Filtro de fibra de vidro A-1765</t>
  </si>
  <si>
    <t>Filtro de fibra de vidro A-1766</t>
  </si>
  <si>
    <t>Filtro de fibra de vidro A-1767</t>
  </si>
  <si>
    <t>Filtro de fibra de vidro A-1768</t>
  </si>
  <si>
    <t>Filtro de fibra de vidro A-1769</t>
  </si>
  <si>
    <t>Filtro de fibra de vidro A-1770</t>
  </si>
  <si>
    <t>Filtro de fibra de vidro A-1771</t>
  </si>
  <si>
    <t>Filtro de fibra de vidro A-1772</t>
  </si>
  <si>
    <t>Filtro de fibra de vidro A-1773</t>
  </si>
  <si>
    <t>Filtro de fibra de vidro A-1774</t>
  </si>
  <si>
    <t>Filtro de fibra de vidro A-1775</t>
  </si>
  <si>
    <t>Filtro de fibra de vidro A-1776</t>
  </si>
  <si>
    <t>Filtro de fibra de vidro A-1777</t>
  </si>
  <si>
    <t>Filtro de fibra de vidro A-1778</t>
  </si>
  <si>
    <t>Filtro de fibra de vidro A-1779</t>
  </si>
  <si>
    <t>Filtro de fibra de vidro A-1780</t>
  </si>
  <si>
    <t>Filtro de fibra de vidro A-1781</t>
  </si>
  <si>
    <t>Filtro de fibra de vidro A-1782</t>
  </si>
  <si>
    <t>Filtro de fibra de vidro A-1783</t>
  </si>
  <si>
    <t>Filtro de fibra de vidro A-1784</t>
  </si>
  <si>
    <t>Filtro de fibra de vidro A-1785</t>
  </si>
  <si>
    <t>Filtro de fibra de vidro A-1786</t>
  </si>
  <si>
    <t>Filtro de fibra de vidro A-1787</t>
  </si>
  <si>
    <t>Filtro de fibra de vidro A-1788</t>
  </si>
  <si>
    <t>Filtro de fibra de vidro A-1789</t>
  </si>
  <si>
    <t>Filtro de fibra de vidro A-1790</t>
  </si>
  <si>
    <t>Filtro de fibra de vidro A-1791</t>
  </si>
  <si>
    <t>Filtro de fibra de vidro A-1792</t>
  </si>
  <si>
    <t>Filtro de fibra de vidro A-1793</t>
  </si>
  <si>
    <t>Filtro de fibra de vidro A-1794</t>
  </si>
  <si>
    <t>Filtro de fibra de vidro A-1795</t>
  </si>
  <si>
    <t>Filtro de fibra de vidro A-1796</t>
  </si>
  <si>
    <t>Filtro de fibra de vidro A-1797</t>
  </si>
  <si>
    <t>Filtro de fibra de vidro A-1798</t>
  </si>
  <si>
    <t>Filtro de fibra de vidro A-1799</t>
  </si>
  <si>
    <t>Filtro de fibra de vidro A-1800</t>
  </si>
  <si>
    <t>Filtro de fibra de vidro A-1801</t>
  </si>
  <si>
    <t>Filtro de fibra de vidro A-1802</t>
  </si>
  <si>
    <t>Filtro de fibra de vidro A-1803</t>
  </si>
  <si>
    <t>Filtro de fibra de vidro A-1804</t>
  </si>
  <si>
    <t>Filtro de fibra de vidro A-1805</t>
  </si>
  <si>
    <t>Filtro de fibra de vidro A-1806</t>
  </si>
  <si>
    <t>Filtro de fibra de vidro A-1807</t>
  </si>
  <si>
    <t>Filtro de fibra de vidro A-1808</t>
  </si>
  <si>
    <t>Filtro de fibra de vidro A-1809</t>
  </si>
  <si>
    <t>Filtro de fibra de vidro A-1810</t>
  </si>
  <si>
    <t>Filtro de fibra de vidro A-1811</t>
  </si>
  <si>
    <t>Filtro de fibra de vidro A-1812</t>
  </si>
  <si>
    <t>Filtro de fibra de vidro A-1813</t>
  </si>
  <si>
    <t>Filtro de fibra de vidro A-1814</t>
  </si>
  <si>
    <t>Filtro de fibra de vidro A-1815</t>
  </si>
  <si>
    <t>Filtro de fibra de vidro A-1816</t>
  </si>
  <si>
    <t>Filtro de fibra de vidro A-1817</t>
  </si>
  <si>
    <t>Filtro de fibra de vidro A-1818</t>
  </si>
  <si>
    <t>Filtro de fibra de vidro A-1819</t>
  </si>
  <si>
    <t>Filtro de fibra de vidro A-1820</t>
  </si>
  <si>
    <t>Filtro de fibra de vidro A-1821</t>
  </si>
  <si>
    <t>Filtro de fibra de vidro A-1822</t>
  </si>
  <si>
    <t>Filtro de fibra de vidro A-1823</t>
  </si>
  <si>
    <t>Filtro de fibra de vidro A-1824</t>
  </si>
  <si>
    <t>Filtro de fibra de vidro A-1825</t>
  </si>
  <si>
    <t>Filtro de fibra de vidro A-1826</t>
  </si>
  <si>
    <t>Filtro de fibra de vidro A-1827</t>
  </si>
  <si>
    <t>Filtro de fibra de vidro A-1828</t>
  </si>
  <si>
    <t>Filtro de fibra de vidro A-1829</t>
  </si>
  <si>
    <t>Filtro de fibra de vidro A-1830</t>
  </si>
  <si>
    <t>Filtro de fibra de vidro A-1831</t>
  </si>
  <si>
    <t>Filtro de fibra de vidro A-1832</t>
  </si>
  <si>
    <t>Filtro de fibra de vidro A-1833</t>
  </si>
  <si>
    <t>Filtro de fibra de vidro A-1834</t>
  </si>
  <si>
    <t>Filtro de fibra de vidro A-1835</t>
  </si>
  <si>
    <t>Filtro de fibra de vidro A-1836</t>
  </si>
  <si>
    <t>Filtro de fibra de vidro A-1837</t>
  </si>
  <si>
    <t>Filtro de fibra de vidro A-1838</t>
  </si>
  <si>
    <t>Filtro de fibra de vidro A-1839</t>
  </si>
  <si>
    <t>Filtro de fibra de vidro A-1840</t>
  </si>
  <si>
    <t>Filtro de fibra de vidro A-1841</t>
  </si>
  <si>
    <t>Filtro de fibra de vidro A-1842</t>
  </si>
  <si>
    <t>Filtro de fibra de vidro A-1843</t>
  </si>
  <si>
    <t>Filtro de fibra de vidro A-1844</t>
  </si>
  <si>
    <t>Filtro de fibra de vidro A-1845</t>
  </si>
  <si>
    <t>Filtro de fibra de vidro A-1846</t>
  </si>
  <si>
    <t>Filtro de fibra de vidro A-1847</t>
  </si>
  <si>
    <t>Filtro de fibra de vidro A-1848</t>
  </si>
  <si>
    <t>Filtro de fibra de vidro A-1849</t>
  </si>
  <si>
    <t>Filtro de fibra de vidro A-1850</t>
  </si>
  <si>
    <t>Filtro de fibra de vidro A-1851</t>
  </si>
  <si>
    <t>Filtro de fibra de vidro A-1852</t>
  </si>
  <si>
    <t>Filtro de fibra de vidro A-1853</t>
  </si>
  <si>
    <t>Filtro de fibra de vidro A-1854</t>
  </si>
  <si>
    <t>Filtro de fibra de vidro A-1855</t>
  </si>
  <si>
    <t>Filtro de fibra de vidro A-1856</t>
  </si>
  <si>
    <t>Filtro de fibra de vidro A-1857</t>
  </si>
  <si>
    <t>Filtro de fibra de vidro A-1858</t>
  </si>
  <si>
    <t>Filtro de fibra de vidro A-1859</t>
  </si>
  <si>
    <t>Filtro de fibra de vidro A-1860</t>
  </si>
  <si>
    <t>Filtro de fibra de vidro A-1861</t>
  </si>
  <si>
    <t>Filtro de fibra de vidro A-1862</t>
  </si>
  <si>
    <t>Filtro de fibra de vidro A-1863</t>
  </si>
  <si>
    <t>Filtro de fibra de vidro A-1864</t>
  </si>
  <si>
    <t>Filtro de fibra de vidro A-1865</t>
  </si>
  <si>
    <t>Filtro de fibra de vidro A-1866</t>
  </si>
  <si>
    <t>Filtro de fibra de vidro A-1867</t>
  </si>
  <si>
    <t>Filtro de fibra de vidro A-1868</t>
  </si>
  <si>
    <t>Filtro de fibra de vidro A-1869</t>
  </si>
  <si>
    <t>Filtro de fibra de vidro A-1870</t>
  </si>
  <si>
    <t>Filtro de fibra de vidro A-1871</t>
  </si>
  <si>
    <t>Filtro de fibra de vidro A-1872</t>
  </si>
  <si>
    <t>Filtro de fibra de vidro A-1873</t>
  </si>
  <si>
    <t>Filtro de fibra de vidro A-1874</t>
  </si>
  <si>
    <t>Filtro de fibra de vidro A-1875</t>
  </si>
  <si>
    <t>Filtro de fibra de vidro A-1876</t>
  </si>
  <si>
    <t>Filtro de fibra de vidro A-1877</t>
  </si>
  <si>
    <t>Filtro de fibra de vidro A-1878</t>
  </si>
  <si>
    <t>Filtro de fibra de vidro A-1879</t>
  </si>
  <si>
    <t>Filtro de fibra de vidro A-1880</t>
  </si>
  <si>
    <t>Filtro de fibra de vidro A-1881</t>
  </si>
  <si>
    <t>Filtro de fibra de vidro A-1882</t>
  </si>
  <si>
    <t>Filtro de fibra de vidro A-1883</t>
  </si>
  <si>
    <t>Filtro de fibra de vidro A-1884</t>
  </si>
  <si>
    <t>Filtro de fibra de vidro A-1885</t>
  </si>
  <si>
    <t>Filtro de fibra de vidro A-1886</t>
  </si>
  <si>
    <t>Filtro de fibra de vidro A-1887</t>
  </si>
  <si>
    <t>Filtro de fibra de vidro A-1888</t>
  </si>
  <si>
    <t>Filtro de fibra de vidro A-1889</t>
  </si>
  <si>
    <t>Filtro de fibra de vidro A-1890</t>
  </si>
  <si>
    <t>Filtro de fibra de vidro A-1891</t>
  </si>
  <si>
    <t>Filtro de fibra de vidro A-1892</t>
  </si>
  <si>
    <t>Filtro de fibra de vidro A-1893</t>
  </si>
  <si>
    <t>Filtro de fibra de vidro A-1894</t>
  </si>
  <si>
    <t>Filtro de fibra de vidro A-1895</t>
  </si>
  <si>
    <t>Filtro de fibra de vidro A-1896</t>
  </si>
  <si>
    <t>Filtro de fibra de vidro A-1897</t>
  </si>
  <si>
    <t>Filtro de fibra de vidro A-1898</t>
  </si>
  <si>
    <t>Filtro de fibra de vidro A-1899</t>
  </si>
  <si>
    <t>Filtro de fibra de vidro A-1900</t>
  </si>
  <si>
    <t>Filtro de fibra de vidro A-1901</t>
  </si>
  <si>
    <t>Filtro de fibra de vidro A-1902</t>
  </si>
  <si>
    <t>Filtro de fibra de vidro A-1903</t>
  </si>
  <si>
    <t>Filtro de fibra de vidro A-1904</t>
  </si>
  <si>
    <t>Filtro de fibra de vidro A-1905</t>
  </si>
  <si>
    <t>Filtro de fibra de vidro A-1906</t>
  </si>
  <si>
    <t>Filtro de fibra de vidro A-1907</t>
  </si>
  <si>
    <t>Filtro de fibra de vidro A-1908</t>
  </si>
  <si>
    <t>Filtro de fibra de vidro A-1909</t>
  </si>
  <si>
    <t>Filtro de fibra de vidro A-1910</t>
  </si>
  <si>
    <t>Filtro de fibra de vidro A-1911</t>
  </si>
  <si>
    <t>Filtro de fibra de vidro A-1912</t>
  </si>
  <si>
    <t>Filtro de fibra de vidro A-1913</t>
  </si>
  <si>
    <t>Filtro de fibra de vidro A-1914</t>
  </si>
  <si>
    <t>Filtro de fibra de vidro A-1915</t>
  </si>
  <si>
    <t>Filtro de fibra de vidro A-1916</t>
  </si>
  <si>
    <t>Filtro de fibra de vidro A-1917</t>
  </si>
  <si>
    <t>Filtro de fibra de vidro A-1918</t>
  </si>
  <si>
    <t>Filtro de fibra de vidro A-1919</t>
  </si>
  <si>
    <t>Filtro de fibra de vidro A-1920</t>
  </si>
  <si>
    <t>Filtro de fibra de vidro A-1921</t>
  </si>
  <si>
    <t>Filtro de fibra de vidro A-1922</t>
  </si>
  <si>
    <t>Filtro de fibra de vidro A-1923</t>
  </si>
  <si>
    <t>Filtro de fibra de vidro A-1924</t>
  </si>
  <si>
    <t>Filtro de fibra de vidro A-1925</t>
  </si>
  <si>
    <t>Filtro de fibra de vidro A-1926</t>
  </si>
  <si>
    <t>Filtro de fibra de vidro A-1927</t>
  </si>
  <si>
    <t>Filtro de fibra de vidro A-1928</t>
  </si>
  <si>
    <t>Filtro de fibra de vidro A-1929</t>
  </si>
  <si>
    <t>Filtro de fibra de vidro A-1930</t>
  </si>
  <si>
    <t>Filtro de fibra de vidro A-1931</t>
  </si>
  <si>
    <t>Filtro de fibra de vidro A-1932</t>
  </si>
  <si>
    <t>Filtro de fibra de vidro A-1933</t>
  </si>
  <si>
    <t>Filtro de fibra de vidro A-1934</t>
  </si>
  <si>
    <t>Filtro de fibra de vidro A-1935</t>
  </si>
  <si>
    <t>Filtro de fibra de vidro A-1936</t>
  </si>
  <si>
    <t>Filtro de fibra de vidro A-1937</t>
  </si>
  <si>
    <t>Filtro de fibra de vidro A-1938</t>
  </si>
  <si>
    <t>Filtro de fibra de vidro A-1939</t>
  </si>
  <si>
    <t>Filtro de fibra de vidro A-1940</t>
  </si>
  <si>
    <t>Filtro de fibra de vidro A-1941</t>
  </si>
  <si>
    <t>Filtro de fibra de vidro A-1942</t>
  </si>
  <si>
    <t>Filtro de fibra de vidro A-1943</t>
  </si>
  <si>
    <t>Filtro de fibra de vidro A-1944</t>
  </si>
  <si>
    <t>Filtro de fibra de vidro A-1945</t>
  </si>
  <si>
    <t>Filtro de fibra de vidro A-1946</t>
  </si>
  <si>
    <t>Filtro de fibra de vidro A-1947</t>
  </si>
  <si>
    <t>Filtro de fibra de vidro A-1948</t>
  </si>
  <si>
    <t>Filtro de fibra de vidro A-1949</t>
  </si>
  <si>
    <t>Filtro de fibra de vidro A-1950</t>
  </si>
  <si>
    <t>Filtro de fibra de vidro A-1951</t>
  </si>
  <si>
    <t>Filtro de fibra de vidro A-1952</t>
  </si>
  <si>
    <t>Filtro de fibra de vidro A-1953</t>
  </si>
  <si>
    <t>Filtro de fibra de vidro A-1954</t>
  </si>
  <si>
    <t>Filtro de fibra de vidro A-1955</t>
  </si>
  <si>
    <t>Filtro de fibra de vidro A-1956</t>
  </si>
  <si>
    <t>Filtro de fibra de vidro A-1957</t>
  </si>
  <si>
    <t>Filtro de fibra de vidro A-1958</t>
  </si>
  <si>
    <t>Filtro de fibra de vidro A-1959</t>
  </si>
  <si>
    <t>Filtro de fibra de vidro A-1960</t>
  </si>
  <si>
    <t>Filtro de fibra de vidro A-1961</t>
  </si>
  <si>
    <t>Filtro de fibra de vidro A-1962</t>
  </si>
  <si>
    <t>Filtro de fibra de vidro A-1963</t>
  </si>
  <si>
    <t>Filtro de fibra de vidro A-1964</t>
  </si>
  <si>
    <t>Filtro de fibra de vidro A-1965</t>
  </si>
  <si>
    <t>Filtro de fibra de vidro A-1966</t>
  </si>
  <si>
    <t>Filtro de fibra de vidro A-1967</t>
  </si>
  <si>
    <t>Filtro de fibra de vidro A-1968</t>
  </si>
  <si>
    <t>Filtro de fibra de vidro A-1969</t>
  </si>
  <si>
    <t>Filtro de fibra de vidro A-1970</t>
  </si>
  <si>
    <t>Filtro de fibra de vidro A-1971</t>
  </si>
  <si>
    <t>Filtro de fibra de vidro A-1972</t>
  </si>
  <si>
    <t>Filtro de fibra de vidro A-1973</t>
  </si>
  <si>
    <t>Filtro de fibra de vidro A-1974</t>
  </si>
  <si>
    <t>Filtro de fibra de vidro A-1975</t>
  </si>
  <si>
    <t>Filtro de fibra de vidro A-1976</t>
  </si>
  <si>
    <t>Filtro de fibra de vidro A-1977</t>
  </si>
  <si>
    <t>Filtro de fibra de vidro A-1978</t>
  </si>
  <si>
    <t>Filtro de fibra de vidro A-1979</t>
  </si>
  <si>
    <t>Filtro de fibra de vidro A-1980</t>
  </si>
  <si>
    <t>Filtro de fibra de vidro A-1981</t>
  </si>
  <si>
    <t>Filtro de fibra de vidro A-1982</t>
  </si>
  <si>
    <t>Filtro de fibra de vidro A-1983</t>
  </si>
  <si>
    <t>Filtro de fibra de vidro A-1984</t>
  </si>
  <si>
    <t>Filtro de fibra de vidro A-1985</t>
  </si>
  <si>
    <t>Filtro de fibra de vidro A-1986</t>
  </si>
  <si>
    <t>Filtro de fibra de vidro A-1987</t>
  </si>
  <si>
    <t>Filtro de fibra de vidro A-1988</t>
  </si>
  <si>
    <t>Filtro de fibra de vidro A-1989</t>
  </si>
  <si>
    <t>Filtro de fibra de vidro A-1990</t>
  </si>
  <si>
    <t>Filtro de fibra de vidro A-1991</t>
  </si>
  <si>
    <t>Filtro de fibra de vidro A-1992</t>
  </si>
  <si>
    <t>Filtro de fibra de vidro A-1993</t>
  </si>
  <si>
    <t>Filtro de fibra de vidro A-1994</t>
  </si>
  <si>
    <t>Filtro de fibra de vidro A-1995</t>
  </si>
  <si>
    <t>Filtro de fibra de vidro A-1996</t>
  </si>
  <si>
    <t>Filtro de fibra de vidro A-1997</t>
  </si>
  <si>
    <t>Filtro de fibra de vidro A-1998</t>
  </si>
  <si>
    <t>Filtro de fibra de vidro A-1999</t>
  </si>
  <si>
    <t>Filtro de fibra de vidro A-2000</t>
  </si>
  <si>
    <t>Filtro de fibra de vidro A-2001</t>
  </si>
  <si>
    <t>Filtro de fibra de vidro A-2002</t>
  </si>
  <si>
    <t>Filtro de fibra de vidro A-2003</t>
  </si>
  <si>
    <t>Filtro de fibra de vidro A-2004</t>
  </si>
  <si>
    <t>Filtro de fibra de vidro A-2005</t>
  </si>
  <si>
    <t>Filtro de fibra de vidro A-2006</t>
  </si>
  <si>
    <t>Filtro de fibra de vidro A-2007</t>
  </si>
  <si>
    <t>Filtro de fibra de vidro A-2008</t>
  </si>
  <si>
    <t>Filtro de fibra de vidro A-2009</t>
  </si>
  <si>
    <t>Filtro de fibra de vidro A-2010</t>
  </si>
  <si>
    <t>Filtro de fibra de vidro A-2011</t>
  </si>
  <si>
    <t>Filtro de fibra de vidro A-2012</t>
  </si>
  <si>
    <t>Filtro de fibra de vidro A-2013</t>
  </si>
  <si>
    <t>Filtro de fibra de vidro A-2014</t>
  </si>
  <si>
    <t>Filtro de fibra de vidro A-2015</t>
  </si>
  <si>
    <t>Filtro de fibra de vidro A-2016</t>
  </si>
  <si>
    <t>Filtro de fibra de vidro A-2017</t>
  </si>
  <si>
    <t>Filtro de fibra de vidro A-2018</t>
  </si>
  <si>
    <t>Filtro de fibra de vidro A-2019</t>
  </si>
  <si>
    <t>Filtro de fibra de vidro A-2020</t>
  </si>
  <si>
    <t>Filtro de fibra de vidro A-2021</t>
  </si>
  <si>
    <t>Filtro de fibra de vidro A-2022</t>
  </si>
  <si>
    <t>Filtro de fibra de vidro A-2023</t>
  </si>
  <si>
    <t>Filtro de fibra de vidro A-2024</t>
  </si>
  <si>
    <t>Filtro de fibra de vidro A-2025</t>
  </si>
  <si>
    <t>Filtro de fibra de vidro A-2026</t>
  </si>
  <si>
    <t>Filtro de fibra de vidro A-2027</t>
  </si>
  <si>
    <t>Filtro de fibra de vidro A-2028</t>
  </si>
  <si>
    <t>Filtro de fibra de vidro A-2029</t>
  </si>
  <si>
    <t>Filtro de fibra de vidro A-2030</t>
  </si>
  <si>
    <t>Filtro de fibra de vidro A-2031</t>
  </si>
  <si>
    <t>Filtro de fibra de vidro A-2032</t>
  </si>
  <si>
    <t>Filtro de fibra de vidro A-2033</t>
  </si>
  <si>
    <t>Filtro de fibra de vidro A-2034</t>
  </si>
  <si>
    <t>Filtro de fibra de vidro A-2035</t>
  </si>
  <si>
    <t>Filtro de fibra de vidro A-2036</t>
  </si>
  <si>
    <t>Filtro de fibra de vidro A-2037</t>
  </si>
  <si>
    <t>Filtro de fibra de vidro A-2038</t>
  </si>
  <si>
    <t>Filtro de fibra de vidro A-2039</t>
  </si>
  <si>
    <t>Filtro de fibra de vidro A-2040</t>
  </si>
  <si>
    <t>Filtro de fibra de vidro A-2041</t>
  </si>
  <si>
    <t>Filtro de fibra de vidro A-2042</t>
  </si>
  <si>
    <t>Filtro de fibra de vidro A-2043</t>
  </si>
  <si>
    <t>Filtro de fibra de vidro A-2044</t>
  </si>
  <si>
    <t>Filtro de fibra de vidro A-2045</t>
  </si>
  <si>
    <t>Filtro de fibra de vidro A-2046</t>
  </si>
  <si>
    <t>Filtro de fibra de vidro A-2047</t>
  </si>
  <si>
    <t>Filtro de fibra de vidro A-2048</t>
  </si>
  <si>
    <t>Filtro de fibra de vidro A-2049</t>
  </si>
  <si>
    <t>Filtro de fibra de vidro A-2050</t>
  </si>
  <si>
    <t>Filtro de fibra de vidro A-2051</t>
  </si>
  <si>
    <t>Filtro de fibra de vidro A-2052</t>
  </si>
  <si>
    <t>Filtro de fibra de vidro A-2053</t>
  </si>
  <si>
    <t>Filtro de fibra de vidro A-2054</t>
  </si>
  <si>
    <t>Filtro de fibra de vidro A-2055</t>
  </si>
  <si>
    <t>Filtro de fibra de vidro A-2056</t>
  </si>
  <si>
    <t>Filtro de fibra de vidro A-2057</t>
  </si>
  <si>
    <t>Filtro de fibra de vidro A-2058</t>
  </si>
  <si>
    <t>Filtro de fibra de vidro A-2059</t>
  </si>
  <si>
    <t>Filtro de fibra de vidro A-2060</t>
  </si>
  <si>
    <t>Filtro de fibra de vidro A-2061</t>
  </si>
  <si>
    <t>Filtro de fibra de vidro A-2062</t>
  </si>
  <si>
    <t>Filtro de fibra de vidro A-2063</t>
  </si>
  <si>
    <t>Filtro de fibra de vidro A-2064</t>
  </si>
  <si>
    <t>Filtro de fibra de vidro A-2065</t>
  </si>
  <si>
    <t>Filtro de fibra de vidro A-2066</t>
  </si>
  <si>
    <t>Filtro de fibra de vidro A-2067</t>
  </si>
  <si>
    <t>Filtro de fibra de vidro A-2068</t>
  </si>
  <si>
    <t>Filtro de fibra de vidro A-2069</t>
  </si>
  <si>
    <t>Filtro de fibra de vidro A-2070</t>
  </si>
  <si>
    <t>Filtro de fibra de vidro A-2071</t>
  </si>
  <si>
    <t>Filtro de fibra de vidro A-2072</t>
  </si>
  <si>
    <t>Filtro de fibra de vidro A-2073</t>
  </si>
  <si>
    <t>Filtro de fibra de vidro A-2074</t>
  </si>
  <si>
    <t>Filtro de fibra de vidro A-2075</t>
  </si>
  <si>
    <t>Filtro de fibra de vidro A-2076</t>
  </si>
  <si>
    <t>Filtro de fibra de vidro A-2077</t>
  </si>
  <si>
    <t>Filtro de fibra de vidro A-2078</t>
  </si>
  <si>
    <t>Filtro de fibra de vidro A-2079</t>
  </si>
  <si>
    <t>Filtro de fibra de vidro A-2080</t>
  </si>
  <si>
    <t>Filtro de fibra de vidro A-2081</t>
  </si>
  <si>
    <t>Filtro de fibra de vidro A-2082</t>
  </si>
  <si>
    <t>Filtro de fibra de vidro A-2083</t>
  </si>
  <si>
    <t>Filtro de fibra de vidro A-2084</t>
  </si>
  <si>
    <t>Filtro de fibra de vidro A-2085</t>
  </si>
  <si>
    <t>Filtro de fibra de vidro A-2086</t>
  </si>
  <si>
    <t>Filtro de fibra de vidro A-2087</t>
  </si>
  <si>
    <t>Filtro de fibra de vidro A-2088</t>
  </si>
  <si>
    <t>Filtro de fibra de vidro A-2089</t>
  </si>
  <si>
    <t>Filtro de fibra de vidro A-2090</t>
  </si>
  <si>
    <t>Filtro de fibra de vidro A-2091</t>
  </si>
  <si>
    <t>Filtro de fibra de vidro A-2092</t>
  </si>
  <si>
    <t>Filtro de fibra de vidro A-2093</t>
  </si>
  <si>
    <t>Filtro de fibra de vidro A-2094</t>
  </si>
  <si>
    <t>Filtro de fibra de vidro A-2095</t>
  </si>
  <si>
    <t>Filtro de fibra de vidro A-2096</t>
  </si>
  <si>
    <t>Filtro de fibra de vidro A-2097</t>
  </si>
  <si>
    <t>Filtro de fibra de vidro A-2098</t>
  </si>
  <si>
    <t>Filtro de fibra de vidro A-2099</t>
  </si>
  <si>
    <t>Filtro de fibra de vidro A-2100</t>
  </si>
  <si>
    <t>Filtro de fibra de vidro A-2101</t>
  </si>
  <si>
    <t>Filtro de fibra de vidro A-2102</t>
  </si>
  <si>
    <t>Filtro de fibra de vidro A-2103</t>
  </si>
  <si>
    <t>Filtro de fibra de vidro A-2104</t>
  </si>
  <si>
    <t>Filtro de fibra de vidro A-2105</t>
  </si>
  <si>
    <t>Filtro de fibra de vidro A-2106</t>
  </si>
  <si>
    <t>Filtro de fibra de vidro A-2107</t>
  </si>
  <si>
    <t>Filtro de fibra de vidro A-2108</t>
  </si>
  <si>
    <t>Filtro de fibra de vidro A-2109</t>
  </si>
  <si>
    <t>Filtro de fibra de vidro A-2110</t>
  </si>
  <si>
    <t>Filtro de fibra de vidro A-2111</t>
  </si>
  <si>
    <t>Filtro de fibra de vidro A-2112</t>
  </si>
  <si>
    <t>Filtro de fibra de vidro A-2113</t>
  </si>
  <si>
    <t>Filtro de fibra de vidro A-2114</t>
  </si>
  <si>
    <t>Filtro de fibra de vidro A-2115</t>
  </si>
  <si>
    <t>Filtro de fibra de vidro A-2116</t>
  </si>
  <si>
    <t>Filtro de fibra de vidro A-2117</t>
  </si>
  <si>
    <t>Filtro de fibra de vidro A-2118</t>
  </si>
  <si>
    <t>Filtro de fibra de vidro A-2119</t>
  </si>
  <si>
    <t>Filtro de fibra de vidro A-2120</t>
  </si>
  <si>
    <t>Filtro de fibra de vidro A-2121</t>
  </si>
  <si>
    <t>Filtro de fibra de vidro A-2122</t>
  </si>
  <si>
    <t>Filtro de fibra de vidro A-2123</t>
  </si>
  <si>
    <t>Filtro de fibra de vidro A-2124</t>
  </si>
  <si>
    <t>Filtro de fibra de vidro A-2125</t>
  </si>
  <si>
    <t>Filtro de fibra de vidro A-2126</t>
  </si>
  <si>
    <t>Filtro de fibra de vidro A-2127</t>
  </si>
  <si>
    <t>Filtro de fibra de vidro A-2128</t>
  </si>
  <si>
    <t>Filtro de fibra de vidro A-2129</t>
  </si>
  <si>
    <t>Filtro de fibra de vidro A-2130</t>
  </si>
  <si>
    <t>Filtro de fibra de vidro A-2131</t>
  </si>
  <si>
    <t>Filtro de fibra de vidro A-2132</t>
  </si>
  <si>
    <t>Filtro de fibra de vidro A-2133</t>
  </si>
  <si>
    <t>Filtro de fibra de vidro A-2134</t>
  </si>
  <si>
    <t>Filtro de fibra de vidro A-2135</t>
  </si>
  <si>
    <t>Filtro de fibra de vidro A-2136</t>
  </si>
  <si>
    <t>Filtro de fibra de vidro A-2137</t>
  </si>
  <si>
    <t>Filtro de fibra de vidro A-2138</t>
  </si>
  <si>
    <t>Filtro de fibra de vidro A-2139</t>
  </si>
  <si>
    <t>Filtro de fibra de vidro A-2140</t>
  </si>
  <si>
    <t>Filtro de fibra de vidro A-2141</t>
  </si>
  <si>
    <t>Filtro de fibra de vidro A-2142</t>
  </si>
  <si>
    <t>Filtro de fibra de vidro A-2143</t>
  </si>
  <si>
    <t>Filtro de fibra de vidro A-2144</t>
  </si>
  <si>
    <t>Filtro de fibra de vidro A-2145</t>
  </si>
  <si>
    <t>Filtro de fibra de vidro A-2146</t>
  </si>
  <si>
    <t>Filtro de fibra de vidro A-2147</t>
  </si>
  <si>
    <t>Filtro de fibra de vidro A-2148</t>
  </si>
  <si>
    <t>Filtro de fibra de vidro A-2149</t>
  </si>
  <si>
    <t>Filtro de fibra de vidro A-2150</t>
  </si>
  <si>
    <t>Filtro de fibra de vidro A-2151</t>
  </si>
  <si>
    <t>Filtro de fibra de vidro A-2152</t>
  </si>
  <si>
    <t>Filtro de fibra de vidro A-2153</t>
  </si>
  <si>
    <t>Filtro de fibra de vidro A-2154</t>
  </si>
  <si>
    <t>Filtro de fibra de vidro A-2155</t>
  </si>
  <si>
    <t>Filtro de fibra de vidro A-2156</t>
  </si>
  <si>
    <t>Filtro de fibra de vidro A-2157</t>
  </si>
  <si>
    <t>Filtro de fibra de vidro A-2158</t>
  </si>
  <si>
    <t>Filtro de fibra de vidro A-2159</t>
  </si>
  <si>
    <t>Filtro de fibra de vidro A-2160</t>
  </si>
  <si>
    <t>Filtro de fibra de vidro A-2161</t>
  </si>
  <si>
    <t>Filtro de fibra de vidro A-2162</t>
  </si>
  <si>
    <t>Filtro de fibra de vidro A-2163</t>
  </si>
  <si>
    <t>Filtro de fibra de vidro A-2164</t>
  </si>
  <si>
    <t>Filtro de fibra de vidro A-2165</t>
  </si>
  <si>
    <t>Filtro de fibra de vidro A-2166</t>
  </si>
  <si>
    <t>Filtro de fibra de vidro A-2167</t>
  </si>
  <si>
    <t>Filtro de fibra de vidro A-2168</t>
  </si>
  <si>
    <t>Filtro de fibra de vidro A-2169</t>
  </si>
  <si>
    <t>Filtro de fibra de vidro A-2170</t>
  </si>
  <si>
    <t>Filtro de fibra de vidro A-2171</t>
  </si>
  <si>
    <t>Filtro de fibra de vidro A-2172</t>
  </si>
  <si>
    <t>Filtro de fibra de vidro A-2173</t>
  </si>
  <si>
    <t>Filtro de fibra de vidro A-2174</t>
  </si>
  <si>
    <t>Filtro de fibra de vidro A-2175</t>
  </si>
  <si>
    <t>Filtro de fibra de vidro A-2176</t>
  </si>
  <si>
    <t>Filtro de fibra de vidro A-2177</t>
  </si>
  <si>
    <t>Filtro de fibra de vidro A-2178</t>
  </si>
  <si>
    <t>Filtro de fibra de vidro A-2179</t>
  </si>
  <si>
    <t>Filtro de fibra de vidro A-2180</t>
  </si>
  <si>
    <t>Filtro de fibra de vidro A-2181</t>
  </si>
  <si>
    <t>Filtro de fibra de vidro A-2182</t>
  </si>
  <si>
    <t>Filtro de fibra de vidro A-2183</t>
  </si>
  <si>
    <t>Filtro de fibra de vidro A-2184</t>
  </si>
  <si>
    <t>Filtro de fibra de vidro A-2185</t>
  </si>
  <si>
    <t>Filtro de fibra de vidro A-2186</t>
  </si>
  <si>
    <t>Filtro de fibra de vidro A-2187</t>
  </si>
  <si>
    <t>Filtro de fibra de vidro A-2188</t>
  </si>
  <si>
    <t>Filtro de fibra de vidro A-2189</t>
  </si>
  <si>
    <t>Filtro de fibra de vidro A-2190</t>
  </si>
  <si>
    <t>Filtro de fibra de vidro A-2191</t>
  </si>
  <si>
    <t>Filtro de fibra de vidro A-2192</t>
  </si>
  <si>
    <t>Filtro de fibra de vidro A-2193</t>
  </si>
  <si>
    <t>Filtro de fibra de vidro A-2194</t>
  </si>
  <si>
    <t>Filtro de fibra de vidro A-2195</t>
  </si>
  <si>
    <t>Filtro de fibra de vidro A-2196</t>
  </si>
  <si>
    <t>Filtro de fibra de vidro A-2197</t>
  </si>
  <si>
    <t>Filtro de fibra de vidro A-2198</t>
  </si>
  <si>
    <t>Filtro de fibra de vidro A-2199</t>
  </si>
  <si>
    <t>Filtro de fibra de vidro A-2200</t>
  </si>
  <si>
    <t>Filtro de fibra de vidro A-2201</t>
  </si>
  <si>
    <t>Filtro de fibra de vidro A-2202</t>
  </si>
  <si>
    <t>Filtro de fibra de vidro A-2203</t>
  </si>
  <si>
    <t>Filtro de fibra de vidro A-2204</t>
  </si>
  <si>
    <t>Filtro de fibra de vidro A-2205</t>
  </si>
  <si>
    <t>Filtro de fibra de vidro A-2206</t>
  </si>
  <si>
    <t>Filtro de fibra de vidro A-2207</t>
  </si>
  <si>
    <t>Filtro de fibra de vidro A-2208</t>
  </si>
  <si>
    <t>Filtro de fibra de vidro A-2209</t>
  </si>
  <si>
    <t>Filtro de fibra de vidro A-2210</t>
  </si>
  <si>
    <t>Filtro de fibra de vidro A-2211</t>
  </si>
  <si>
    <t>Filtro de fibra de vidro A-2212</t>
  </si>
  <si>
    <t>Filtro de fibra de vidro A-2213</t>
  </si>
  <si>
    <t>Filtro de fibra de vidro A-2214</t>
  </si>
  <si>
    <t>Filtro de fibra de vidro A-2215</t>
  </si>
  <si>
    <t>Filtro de fibra de vidro A-2216</t>
  </si>
  <si>
    <t>Filtro de fibra de vidro A-2217</t>
  </si>
  <si>
    <t>Filtro de fibra de vidro A-2218</t>
  </si>
  <si>
    <t>Filtro de fibra de vidro A-2219</t>
  </si>
  <si>
    <t>Filtro de fibra de vidro A-2220</t>
  </si>
  <si>
    <t>Filtro de fibra de vidro A-2221</t>
  </si>
  <si>
    <t>Filtro de fibra de vidro A-2222</t>
  </si>
  <si>
    <t>Filtro de fibra de vidro A-2223</t>
  </si>
  <si>
    <t>Filtro de fibra de vidro A-2224</t>
  </si>
  <si>
    <t>Filtro de fibra de vidro A-2225</t>
  </si>
  <si>
    <t>Filtro de fibra de vidro A-2226</t>
  </si>
  <si>
    <t>Filtro de fibra de vidro A-2227</t>
  </si>
  <si>
    <t>Filtro de fibra de vidro A-2228</t>
  </si>
  <si>
    <t>Filtro de fibra de vidro A-2229</t>
  </si>
  <si>
    <t>Filtro de fibra de vidro A-2230</t>
  </si>
  <si>
    <t>Filtro de fibra de vidro A-2231</t>
  </si>
  <si>
    <t>Filtro de fibra de vidro A-2232</t>
  </si>
  <si>
    <t>Filtro de fibra de vidro A-2233</t>
  </si>
  <si>
    <t>Filtro de fibra de vidro A-2234</t>
  </si>
  <si>
    <t>Filtro de fibra de vidro A-2235</t>
  </si>
  <si>
    <t>Filtro de fibra de vidro A-2236</t>
  </si>
  <si>
    <t>Filtro de fibra de vidro A-2237</t>
  </si>
  <si>
    <t>Filtro de fibra de vidro A-2238</t>
  </si>
  <si>
    <t>Filtro de fibra de vidro A-2239</t>
  </si>
  <si>
    <t>Filtro de fibra de vidro A-2240</t>
  </si>
  <si>
    <t>Filtro de fibra de vidro A-2241</t>
  </si>
  <si>
    <t>Filtro de fibra de vidro A-2242</t>
  </si>
  <si>
    <t>Filtro de fibra de vidro A-2243</t>
  </si>
  <si>
    <t>Filtro de fibra de vidro A-2244</t>
  </si>
  <si>
    <t>Filtro de fibra de vidro A-2245</t>
  </si>
  <si>
    <t>Filtro de fibra de vidro A-2246</t>
  </si>
  <si>
    <t>Filtro de fibra de vidro A-2247</t>
  </si>
  <si>
    <t>Filtro de fibra de vidro A-2248</t>
  </si>
  <si>
    <t>Filtro de fibra de vidro A-2249</t>
  </si>
  <si>
    <t>Filtro de fibra de vidro A-2250</t>
  </si>
  <si>
    <t>Filtro de fibra de vidro A-2251</t>
  </si>
  <si>
    <t>Filtro de fibra de vidro A-2252</t>
  </si>
  <si>
    <t>Filtro de fibra de vidro A-2253</t>
  </si>
  <si>
    <t>Filtro de fibra de vidro A-2254</t>
  </si>
  <si>
    <t>Filtro de fibra de vidro A-2255</t>
  </si>
  <si>
    <t>Filtro de fibra de vidro A-2256</t>
  </si>
  <si>
    <t>Filtro de fibra de vidro A-2257</t>
  </si>
  <si>
    <t>Filtro de fibra de vidro A-2258</t>
  </si>
  <si>
    <t>Filtro de fibra de vidro A-2259</t>
  </si>
  <si>
    <t>Filtro de fibra de vidro A-2260</t>
  </si>
  <si>
    <t>Filtro de fibra de vidro A-2261</t>
  </si>
  <si>
    <t>Filtro de fibra de vidro A-2262</t>
  </si>
  <si>
    <t>Filtro de fibra de vidro A-2263</t>
  </si>
  <si>
    <t>Filtro de fibra de vidro A-2264</t>
  </si>
  <si>
    <t>Filtro de fibra de vidro A-2265</t>
  </si>
  <si>
    <t>Filtro de fibra de vidro A-2266</t>
  </si>
  <si>
    <t>Filtro de fibra de vidro A-2267</t>
  </si>
  <si>
    <t>Filtro de fibra de vidro A-2268</t>
  </si>
  <si>
    <t>Filtro de fibra de vidro A-2269</t>
  </si>
  <si>
    <t>Filtro de fibra de vidro A-2270</t>
  </si>
  <si>
    <t>Filtro de fibra de vidro A-2271</t>
  </si>
  <si>
    <t>Filtro de fibra de vidro A-2272</t>
  </si>
  <si>
    <t>Filtro de fibra de vidro A-2273</t>
  </si>
  <si>
    <t>Filtro de fibra de vidro A-2274</t>
  </si>
  <si>
    <t>Filtro de fibra de vidro A-2275</t>
  </si>
  <si>
    <t>Filtro de fibra de vidro A-2276</t>
  </si>
  <si>
    <t>Filtro de fibra de vidro A-2277</t>
  </si>
  <si>
    <t>Filtro de fibra de vidro A-2278</t>
  </si>
  <si>
    <t>Filtro de fibra de vidro A-2279</t>
  </si>
  <si>
    <t>Filtro de fibra de vidro A-2280</t>
  </si>
  <si>
    <t>Filtro de fibra de vidro A-2281</t>
  </si>
  <si>
    <t>Filtro de fibra de vidro A-2282</t>
  </si>
  <si>
    <t>Filtro de fibra de vidro A-2283</t>
  </si>
  <si>
    <t>Filtro de fibra de vidro A-2284</t>
  </si>
  <si>
    <t>Filtro de fibra de vidro A-2285</t>
  </si>
  <si>
    <t>Filtro de fibra de vidro A-2286</t>
  </si>
  <si>
    <t>Filtro de fibra de vidro A-2287</t>
  </si>
  <si>
    <t>Filtro de fibra de vidro A-2288</t>
  </si>
  <si>
    <t>Filtro de fibra de vidro A-2289</t>
  </si>
  <si>
    <t>Filtro de fibra de vidro A-2290</t>
  </si>
  <si>
    <t>Filtro de fibra de vidro A-2291</t>
  </si>
  <si>
    <t>Filtro de fibra de vidro A-2292</t>
  </si>
  <si>
    <t>Filtro de fibra de vidro A-2293</t>
  </si>
  <si>
    <t>Filtro de fibra de vidro A-2294</t>
  </si>
  <si>
    <t>Filtro de fibra de vidro A-2295</t>
  </si>
  <si>
    <t>Filtro de fibra de vidro A-2296</t>
  </si>
  <si>
    <t>Filtro de fibra de vidro A-2297</t>
  </si>
  <si>
    <t>Filtro de fibra de vidro A-2298</t>
  </si>
  <si>
    <t>Filtro de fibra de vidro A-2299</t>
  </si>
  <si>
    <t>Filtro de fibra de vidro A-2300</t>
  </si>
  <si>
    <t>Filtro de fibra de vidro A-2301</t>
  </si>
  <si>
    <t>Filtro de fibra de vidro A-2302</t>
  </si>
  <si>
    <t>Filtro de fibra de vidro A-2303</t>
  </si>
  <si>
    <t>Filtro de fibra de vidro A-2304</t>
  </si>
  <si>
    <t>Filtro de fibra de vidro A-2305</t>
  </si>
  <si>
    <t>Filtro de fibra de vidro A-2306</t>
  </si>
  <si>
    <t>Filtro de fibra de vidro A-2307</t>
  </si>
  <si>
    <t>Filtro de fibra de vidro A-2308</t>
  </si>
  <si>
    <t>Filtro de fibra de vidro A-2309</t>
  </si>
  <si>
    <t>Filtro de fibra de vidro A-2310</t>
  </si>
  <si>
    <t>Filtro de fibra de vidro A-2311</t>
  </si>
  <si>
    <t>Filtro de fibra de vidro A-2312</t>
  </si>
  <si>
    <t>Filtro de fibra de vidro A-2313</t>
  </si>
  <si>
    <t>Filtro de fibra de vidro A-2314</t>
  </si>
  <si>
    <t>Filtro de fibra de vidro A-2315</t>
  </si>
  <si>
    <t>Filtro de fibra de vidro A-2316</t>
  </si>
  <si>
    <t>Filtro de fibra de vidro A-2317</t>
  </si>
  <si>
    <t>Filtro de fibra de vidro A-2318</t>
  </si>
  <si>
    <t>Filtro de fibra de vidro A-2319</t>
  </si>
  <si>
    <t>Filtro de fibra de vidro A-2320</t>
  </si>
  <si>
    <t>Filtro de fibra de vidro A-2321</t>
  </si>
  <si>
    <t>Filtro de fibra de vidro A-2322</t>
  </si>
  <si>
    <t>Filtro de fibra de vidro A-2323</t>
  </si>
  <si>
    <t>Filtro de fibra de vidro A-2324</t>
  </si>
  <si>
    <t>Filtro de fibra de vidro A-2325</t>
  </si>
  <si>
    <t>Filtro de fibra de vidro A-2326</t>
  </si>
  <si>
    <t>Filtro de fibra de vidro A-2327</t>
  </si>
  <si>
    <t>Filtro de fibra de vidro A-2328</t>
  </si>
  <si>
    <t>Filtro de fibra de vidro A-2329</t>
  </si>
  <si>
    <t>Filtro de fibra de vidro A-2330</t>
  </si>
  <si>
    <t>Filtro de fibra de vidro A-2331</t>
  </si>
  <si>
    <t>Filtro de fibra de vidro A-2332</t>
  </si>
  <si>
    <t>Filtro de fibra de vidro A-2333</t>
  </si>
  <si>
    <t>Filtro de fibra de vidro A-2334</t>
  </si>
  <si>
    <t>Filtro de fibra de vidro A-2335</t>
  </si>
  <si>
    <t>Filtro de fibra de vidro A-2336</t>
  </si>
  <si>
    <t>Filtro de fibra de vidro A-2337</t>
  </si>
  <si>
    <t>Filtro de fibra de vidro A-2338</t>
  </si>
  <si>
    <t>Filtro de fibra de vidro A-2339</t>
  </si>
  <si>
    <t>Filtro de fibra de vidro A-2340</t>
  </si>
  <si>
    <t>Filtro de fibra de vidro A-2341</t>
  </si>
  <si>
    <t>Filtro de fibra de vidro A-2342</t>
  </si>
  <si>
    <t>Filtro de fibra de vidro A-2343</t>
  </si>
  <si>
    <t>Filtro de fibra de vidro A-2344</t>
  </si>
  <si>
    <t>Filtro de fibra de vidro A-2345</t>
  </si>
  <si>
    <t>Filtro de fibra de vidro A-2346</t>
  </si>
  <si>
    <t>Filtro de fibra de vidro A-2347</t>
  </si>
  <si>
    <t>Filtro de fibra de vidro A-2348</t>
  </si>
  <si>
    <t>Filtro de fibra de vidro A-2349</t>
  </si>
  <si>
    <t>Filtro de fibra de vidro A-2350</t>
  </si>
  <si>
    <t>Filtro de fibra de vidro A-2351</t>
  </si>
  <si>
    <t>Filtro de fibra de vidro A-2352</t>
  </si>
  <si>
    <t>Filtro de fibra de vidro A-2353</t>
  </si>
  <si>
    <t>Filtro de fibra de vidro A-2354</t>
  </si>
  <si>
    <t>Filtro de fibra de vidro A-2355</t>
  </si>
  <si>
    <t>Filtro de fibra de vidro A-2356</t>
  </si>
  <si>
    <t>Filtro de fibra de vidro A-2357</t>
  </si>
  <si>
    <t>Filtro de fibra de vidro A-2358</t>
  </si>
  <si>
    <t>Filtro de fibra de vidro A-2359</t>
  </si>
  <si>
    <t>Filtro de fibra de vidro A-2360</t>
  </si>
  <si>
    <t>Filtro de fibra de vidro A-2361</t>
  </si>
  <si>
    <t>Filtro de fibra de vidro A-2362</t>
  </si>
  <si>
    <t>Filtro de fibra de vidro A-2363</t>
  </si>
  <si>
    <t>Filtro de fibra de vidro A-2364</t>
  </si>
  <si>
    <t>Filtro de fibra de vidro A-2365</t>
  </si>
  <si>
    <t>Filtro de fibra de vidro A-2366</t>
  </si>
  <si>
    <t>Filtro de fibra de vidro A-2367</t>
  </si>
  <si>
    <t>Filtro de fibra de vidro A-2368</t>
  </si>
  <si>
    <t>Filtro de fibra de vidro A-2369</t>
  </si>
  <si>
    <t>Filtro de fibra de vidro A-2370</t>
  </si>
  <si>
    <t>Filtro de fibra de vidro A-2371</t>
  </si>
  <si>
    <t>Filtro de fibra de vidro A-2372</t>
  </si>
  <si>
    <t>Filtro de fibra de vidro A-2373</t>
  </si>
  <si>
    <t>Filtro de fibra de vidro A-2374</t>
  </si>
  <si>
    <t>Filtro de fibra de vidro A-2375</t>
  </si>
  <si>
    <t>Filtro de fibra de vidro A-2376</t>
  </si>
  <si>
    <t>Filtro de fibra de vidro A-2377</t>
  </si>
  <si>
    <t>Filtro de fibra de vidro A-2378</t>
  </si>
  <si>
    <t>Filtro de fibra de vidro A-2379</t>
  </si>
  <si>
    <t>Filtro de fibra de vidro A-2380</t>
  </si>
  <si>
    <t>Filtro de fibra de vidro A-2381</t>
  </si>
  <si>
    <t>Filtro de fibra de vidro A-2382</t>
  </si>
  <si>
    <t>Filtro de fibra de vidro A-2383</t>
  </si>
  <si>
    <t>Filtro de fibra de vidro A-2384</t>
  </si>
  <si>
    <t>Filtro de fibra de vidro A-2385</t>
  </si>
  <si>
    <t>Filtro de fibra de vidro A-2386</t>
  </si>
  <si>
    <t>Filtro de fibra de vidro A-2387</t>
  </si>
  <si>
    <t>Filtro de fibra de vidro A-2388</t>
  </si>
  <si>
    <t>Filtro de fibra de vidro A-2389</t>
  </si>
  <si>
    <t>Filtro de fibra de vidro A-2390</t>
  </si>
  <si>
    <t>Filtro de fibra de vidro A-2391</t>
  </si>
  <si>
    <t>Filtro de fibra de vidro A-2392</t>
  </si>
  <si>
    <t>Filtro de fibra de vidro A-2393</t>
  </si>
  <si>
    <t>Filtro de fibra de vidro A-2394</t>
  </si>
  <si>
    <t>Filtro de fibra de vidro A-2395</t>
  </si>
  <si>
    <t>Filtro de fibra de vidro A-2396</t>
  </si>
  <si>
    <t>Filtro de fibra de vidro A-2397</t>
  </si>
  <si>
    <t>Filtro de fibra de vidro A-2398</t>
  </si>
  <si>
    <t>Filtro de fibra de vidro A-2399</t>
  </si>
  <si>
    <t>Filtro de fibra de vidro A-2400</t>
  </si>
  <si>
    <t>Filtro de fibra de vidro A-2401</t>
  </si>
  <si>
    <t>Filtro de fibra de vidro A-2402</t>
  </si>
  <si>
    <t>Filtro de fibra de vidro A-2403</t>
  </si>
  <si>
    <t>Filtro de fibra de vidro A-2404</t>
  </si>
  <si>
    <t>Filtro de fibra de vidro A-2405</t>
  </si>
  <si>
    <t>Filtro de fibra de vidro A-2406</t>
  </si>
  <si>
    <t>Filtro de fibra de vidro A-2407</t>
  </si>
  <si>
    <t>Filtro de fibra de vidro A-2408</t>
  </si>
  <si>
    <t>Filtro de fibra de vidro A-2409</t>
  </si>
  <si>
    <t>Filtro de fibra de vidro A-2410</t>
  </si>
  <si>
    <t>Filtro de fibra de vidro A-2411</t>
  </si>
  <si>
    <t>Filtro de fibra de vidro A-2412</t>
  </si>
  <si>
    <t>Filtro de fibra de vidro A-2413</t>
  </si>
  <si>
    <t>Filtro de fibra de vidro A-2414</t>
  </si>
  <si>
    <t>Filtro de fibra de vidro A-2415</t>
  </si>
  <si>
    <t>Filtro de fibra de vidro A-2416</t>
  </si>
  <si>
    <t>Filtro de fibra de vidro A-2417</t>
  </si>
  <si>
    <t>Filtro de fibra de vidro A-2418</t>
  </si>
  <si>
    <t>Filtro de fibra de vidro A-2419</t>
  </si>
  <si>
    <t>Filtro de fibra de vidro A-2420</t>
  </si>
  <si>
    <t>Filtro de fibra de vidro A-2421</t>
  </si>
  <si>
    <t>Filtro de fibra de vidro A-2422</t>
  </si>
  <si>
    <t>Filtro de fibra de vidro A-2423</t>
  </si>
  <si>
    <t>Filtro de fibra de vidro A-2424</t>
  </si>
  <si>
    <t>Filtro de fibra de vidro A-2425</t>
  </si>
  <si>
    <t>Filtro de fibra de vidro A-2426</t>
  </si>
  <si>
    <t>Filtro de fibra de vidro A-2427</t>
  </si>
  <si>
    <t>Filtro de fibra de vidro A-2428</t>
  </si>
  <si>
    <t>Filtro de fibra de vidro A-2429</t>
  </si>
  <si>
    <t>Filtro de fibra de vidro A-2430</t>
  </si>
  <si>
    <t>Filtro de fibra de vidro A-2431</t>
  </si>
  <si>
    <t>Filtro de fibra de vidro A-2432</t>
  </si>
  <si>
    <t>Filtro de fibra de vidro A-2433</t>
  </si>
  <si>
    <t>Filtro de fibra de vidro A-2434</t>
  </si>
  <si>
    <t>Filtro de fibra de vidro A-2435</t>
  </si>
  <si>
    <t>Filtro de fibra de vidro A-2436</t>
  </si>
  <si>
    <t>Filtro de fibra de vidro A-2437</t>
  </si>
  <si>
    <t>Filtro de fibra de vidro A-2438</t>
  </si>
  <si>
    <t>Filtro de fibra de vidro A-2439</t>
  </si>
  <si>
    <t>Filtro de fibra de vidro A-2440</t>
  </si>
  <si>
    <t>Filtro de fibra de vidro A-2441</t>
  </si>
  <si>
    <t>Filtro de fibra de vidro A-2442</t>
  </si>
  <si>
    <t>Filtro de fibra de vidro A-2443</t>
  </si>
  <si>
    <t>Filtro de fibra de vidro A-2444</t>
  </si>
  <si>
    <t>Filtro de fibra de vidro A-2445</t>
  </si>
  <si>
    <t>Filtro de fibra de vidro A-2446</t>
  </si>
  <si>
    <t>Filtro de fibra de vidro A-2447</t>
  </si>
  <si>
    <t>Filtro de fibra de vidro A-2448</t>
  </si>
  <si>
    <t>Filtro de fibra de vidro A-2449</t>
  </si>
  <si>
    <t>Filtro de fibra de vidro A-2450</t>
  </si>
  <si>
    <t>Filtro de fibra de vidro A-2451</t>
  </si>
  <si>
    <t>Filtro de fibra de vidro A-2452</t>
  </si>
  <si>
    <t>Filtro de fibra de vidro A-2453</t>
  </si>
  <si>
    <t>Filtro de fibra de vidro A-2454</t>
  </si>
  <si>
    <t>Filtro de fibra de vidro A-2455</t>
  </si>
  <si>
    <t>Filtro de fibra de vidro A-2456</t>
  </si>
  <si>
    <t>Filtro de fibra de vidro A-2457</t>
  </si>
  <si>
    <t>Filtro de fibra de vidro A-2458</t>
  </si>
  <si>
    <t>Filtro de fibra de vidro A-2459</t>
  </si>
  <si>
    <t>Filtro de fibra de vidro A-2460</t>
  </si>
  <si>
    <t>Filtro de fibra de vidro A-2461</t>
  </si>
  <si>
    <t>Filtro de fibra de vidro A-2462</t>
  </si>
  <si>
    <t>Filtro de fibra de vidro A-2463</t>
  </si>
  <si>
    <t>Filtro de fibra de vidro A-2464</t>
  </si>
  <si>
    <t>Filtro de fibra de vidro A-2465</t>
  </si>
  <si>
    <t>Filtro de fibra de vidro A-2466</t>
  </si>
  <si>
    <t>Filtro de fibra de vidro A-2467</t>
  </si>
  <si>
    <t>Filtro de fibra de vidro A-2468</t>
  </si>
  <si>
    <t>Filtro de fibra de vidro A-2469</t>
  </si>
  <si>
    <t>Filtro de fibra de vidro A-2470</t>
  </si>
  <si>
    <t>Filtro de fibra de vidro A-2471</t>
  </si>
  <si>
    <t>Filtro de fibra de vidro A-2472</t>
  </si>
  <si>
    <t>Filtro de fibra de vidro A-2473</t>
  </si>
  <si>
    <t>Filtro de fibra de vidro A-2474</t>
  </si>
  <si>
    <t>Filtro de fibra de vidro A-2475</t>
  </si>
  <si>
    <t>Filtro de fibra de vidro A-2476</t>
  </si>
  <si>
    <t>Filtro de fibra de vidro A-2477</t>
  </si>
  <si>
    <t>Filtro de fibra de vidro A-2478</t>
  </si>
  <si>
    <t>Filtro de fibra de vidro A-2479</t>
  </si>
  <si>
    <t>Filtro de fibra de vidro A-2480</t>
  </si>
  <si>
    <t>Filtro de fibra de vidro A-2481</t>
  </si>
  <si>
    <t>Filtro de fibra de vidro A-2482</t>
  </si>
  <si>
    <t>Filtro de fibra de vidro A-2483</t>
  </si>
  <si>
    <t>Filtro de fibra de vidro A-2484</t>
  </si>
  <si>
    <t>Filtro de fibra de vidro A-2485</t>
  </si>
  <si>
    <t>Filtro de fibra de vidro A-2486</t>
  </si>
  <si>
    <t>Filtro de fibra de vidro A-2487</t>
  </si>
  <si>
    <t>Filtro de fibra de vidro A-2488</t>
  </si>
  <si>
    <t>Filtro de fibra de vidro A-2489</t>
  </si>
  <si>
    <t>Filtro de fibra de vidro A-2490</t>
  </si>
  <si>
    <t>Filtro de fibra de vidro A-2491</t>
  </si>
  <si>
    <t>Filtro de fibra de vidro A-2492</t>
  </si>
  <si>
    <t>Filtro de fibra de vidro A-2493</t>
  </si>
  <si>
    <t>Filtro de fibra de vidro A-2494</t>
  </si>
  <si>
    <t>Filtro de fibra de vidro A-2495</t>
  </si>
  <si>
    <t>Filtro de fibra de vidro A-2496</t>
  </si>
  <si>
    <t>Filtro de fibra de vidro A-2497</t>
  </si>
  <si>
    <t>Filtro de fibra de vidro A-2498</t>
  </si>
  <si>
    <t>Filtro de fibra de vidro A-2499</t>
  </si>
  <si>
    <t>Filtro de fibra de vidro A-2500</t>
  </si>
  <si>
    <t>Filtro de fibra de vidro A-2501</t>
  </si>
  <si>
    <t>Filtro de fibra de vidro A-2502</t>
  </si>
  <si>
    <t>Filtro de fibra de vidro A-2503</t>
  </si>
  <si>
    <t>Filtro de fibra de vidro A-2504</t>
  </si>
  <si>
    <t>Filtro de fibra de vidro A-2505</t>
  </si>
  <si>
    <t>Filtro de fibra de vidro A-2506</t>
  </si>
  <si>
    <t>Filtro de fibra de vidro A-2507</t>
  </si>
  <si>
    <t>Filtro de fibra de vidro A-2508</t>
  </si>
  <si>
    <t>Filtro de fibra de vidro A-2509</t>
  </si>
  <si>
    <t>Filtro de fibra de vidro A-2510</t>
  </si>
  <si>
    <t>Filtro de fibra de vidro A-2511</t>
  </si>
  <si>
    <t>Filtro de fibra de vidro A-2512</t>
  </si>
  <si>
    <t>Filtro de fibra de vidro A-2513</t>
  </si>
  <si>
    <t>Filtro de fibra de vidro A-2514</t>
  </si>
  <si>
    <t>Filtro de fibra de vidro A-2515</t>
  </si>
  <si>
    <t>Filtro de fibra de vidro A-2516</t>
  </si>
  <si>
    <t>Filtro de fibra de vidro A-2517</t>
  </si>
  <si>
    <t>Filtro de fibra de vidro A-2518</t>
  </si>
  <si>
    <t>Filtro de fibra de vidro A-2519</t>
  </si>
  <si>
    <t>Filtro de fibra de vidro A-2520</t>
  </si>
  <si>
    <t>Filtro de fibra de vidro A-2521</t>
  </si>
  <si>
    <t>Filtro de fibra de vidro A-2522</t>
  </si>
  <si>
    <t>Filtro de fibra de vidro A-2523</t>
  </si>
  <si>
    <t>Filtro de fibra de vidro A-2524</t>
  </si>
  <si>
    <t>Filtro de fibra de vidro A-2525</t>
  </si>
  <si>
    <t>Filtro de fibra de vidro A-2526</t>
  </si>
  <si>
    <t>Filtro de fibra de vidro A-2527</t>
  </si>
  <si>
    <t>Filtro de fibra de vidro A-2528</t>
  </si>
  <si>
    <t>Filtro de fibra de vidro A-2529</t>
  </si>
  <si>
    <t>Filtro de fibra de vidro A-2530</t>
  </si>
  <si>
    <t>Filtro de fibra de vidro A-2531</t>
  </si>
  <si>
    <t>Filtro de fibra de vidro A-2532</t>
  </si>
  <si>
    <t>Filtro de fibra de vidro A-2533</t>
  </si>
  <si>
    <t>Filtro de fibra de vidro A-2534</t>
  </si>
  <si>
    <t>Filtro de fibra de vidro A-2535</t>
  </si>
  <si>
    <t>Filtro de fibra de vidro A-2536</t>
  </si>
  <si>
    <t>Filtro de fibra de vidro A-2537</t>
  </si>
  <si>
    <t>Filtro de fibra de vidro A-2538</t>
  </si>
  <si>
    <t>Filtro de fibra de vidro A-2539</t>
  </si>
  <si>
    <t>Filtro de fibra de vidro A-2540</t>
  </si>
  <si>
    <t>Filtro de fibra de vidro A-2541</t>
  </si>
  <si>
    <t>Filtro de fibra de vidro A-2542</t>
  </si>
  <si>
    <t>Filtro de fibra de vidro A-2543</t>
  </si>
  <si>
    <t>Filtro de fibra de vidro A-2544</t>
  </si>
  <si>
    <t>Filtro de fibra de vidro A-2545</t>
  </si>
  <si>
    <t>Filtro de fibra de vidro A-2546</t>
  </si>
  <si>
    <t>Filtro de fibra de vidro A-2547</t>
  </si>
  <si>
    <t>Filtro de fibra de vidro A-2548</t>
  </si>
  <si>
    <t>Filtro de fibra de vidro A-2549</t>
  </si>
  <si>
    <t>Filtro de fibra de vidro A-2550</t>
  </si>
  <si>
    <t>Filtro de fibra de vidro A-2551</t>
  </si>
  <si>
    <t>Filtro de fibra de vidro A-2552</t>
  </si>
  <si>
    <t>Filtro de fibra de vidro A-2553</t>
  </si>
  <si>
    <t>Filtro de fibra de vidro A-2554</t>
  </si>
  <si>
    <t>Filtro de fibra de vidro A-2555</t>
  </si>
  <si>
    <t>Filtro de fibra de vidro A-2556</t>
  </si>
  <si>
    <t>Filtro de fibra de vidro A-2557</t>
  </si>
  <si>
    <t>Filtro de fibra de vidro A-2558</t>
  </si>
  <si>
    <t>Filtro de fibra de vidro A-2559</t>
  </si>
  <si>
    <t>Filtro de fibra de vidro A-2560</t>
  </si>
  <si>
    <t>Filtro de fibra de vidro A-2561</t>
  </si>
  <si>
    <t>Filtro de fibra de vidro A-2562</t>
  </si>
  <si>
    <t>Filtro de fibra de vidro A-2563</t>
  </si>
  <si>
    <t>Filtro de fibra de vidro A-2564</t>
  </si>
  <si>
    <t>Filtro de fibra de vidro A-2565</t>
  </si>
  <si>
    <t>Filtro de fibra de vidro A-2566</t>
  </si>
  <si>
    <t>Filtro de fibra de vidro A-2567</t>
  </si>
  <si>
    <t>Filtro de fibra de vidro A-2568</t>
  </si>
  <si>
    <t>Filtro de fibra de vidro A-2569</t>
  </si>
  <si>
    <t>Filtro de fibra de vidro A-2570</t>
  </si>
  <si>
    <t>Filtro de fibra de vidro A-2571</t>
  </si>
  <si>
    <t>Filtro de fibra de vidro A-2572</t>
  </si>
  <si>
    <t>Filtro de fibra de vidro A-2573</t>
  </si>
  <si>
    <t>Filtro de fibra de vidro A-2574</t>
  </si>
  <si>
    <t>Filtro de fibra de vidro A-2575</t>
  </si>
  <si>
    <t>Filtro de fibra de vidro A-2576</t>
  </si>
  <si>
    <t>Filtro de fibra de vidro A-2577</t>
  </si>
  <si>
    <t>Filtro de fibra de vidro A-2578</t>
  </si>
  <si>
    <t>Filtro de fibra de vidro A-2579</t>
  </si>
  <si>
    <t>Filtro de fibra de vidro A-2580</t>
  </si>
  <si>
    <t>Filtro de fibra de vidro A-2581</t>
  </si>
  <si>
    <t>Filtro de fibra de vidro A-2582</t>
  </si>
  <si>
    <t>Filtro de fibra de vidro A-2583</t>
  </si>
  <si>
    <t>Filtro de fibra de vidro A-2584</t>
  </si>
  <si>
    <t>Filtro de fibra de vidro A-2585</t>
  </si>
  <si>
    <t>Filtro de fibra de vidro A-2586</t>
  </si>
  <si>
    <t>Filtro de fibra de vidro A-2587</t>
  </si>
  <si>
    <t>Filtro de fibra de vidro A-2588</t>
  </si>
  <si>
    <t>Filtro de fibra de vidro A-2589</t>
  </si>
  <si>
    <t>Filtro de fibra de vidro A-2590</t>
  </si>
  <si>
    <t>Filtro de fibra de vidro A-2591</t>
  </si>
  <si>
    <t>Filtro de fibra de vidro A-2592</t>
  </si>
  <si>
    <t>Filtro de fibra de vidro A-2593</t>
  </si>
  <si>
    <t>Filtro de fibra de vidro A-2594</t>
  </si>
  <si>
    <t>Filtro de fibra de vidro A-2595</t>
  </si>
  <si>
    <t>Filtro de fibra de vidro A-2596</t>
  </si>
  <si>
    <t>Filtro de fibra de vidro A-2597</t>
  </si>
  <si>
    <t>Filtro de fibra de vidro A-2598</t>
  </si>
  <si>
    <t>Filtro de fibra de vidro A-2599</t>
  </si>
  <si>
    <t>Filtro de fibra de vidro A-2600</t>
  </si>
  <si>
    <t>Filtro de fibra de vidro A-2601</t>
  </si>
  <si>
    <t>Filtro de fibra de vidro A-2602</t>
  </si>
  <si>
    <t>Filtro de fibra de vidro A-2603</t>
  </si>
  <si>
    <t>Filtro de fibra de vidro A-2604</t>
  </si>
  <si>
    <t>Filtro de fibra de vidro A-2605</t>
  </si>
  <si>
    <t>Filtro de fibra de vidro A-2606</t>
  </si>
  <si>
    <t>Filtro de fibra de vidro A-2607</t>
  </si>
  <si>
    <t>Filtro de fibra de vidro A-2608</t>
  </si>
  <si>
    <t>Filtro de fibra de vidro A-2609</t>
  </si>
  <si>
    <t>Filtro de fibra de vidro A-2610</t>
  </si>
  <si>
    <t>Filtro de fibra de vidro A-2611</t>
  </si>
  <si>
    <t>Filtro de fibra de vidro A-2612</t>
  </si>
  <si>
    <t>Filtro de fibra de vidro A-2613</t>
  </si>
  <si>
    <t>Filtro de fibra de vidro A-2614</t>
  </si>
  <si>
    <t>Filtro de fibra de vidro A-2615</t>
  </si>
  <si>
    <t>Filtro de fibra de vidro A-2616</t>
  </si>
  <si>
    <t>Filtro de fibra de vidro A-2617</t>
  </si>
  <si>
    <t>Filtro de fibra de vidro A-2618</t>
  </si>
  <si>
    <t>Filtro de fibra de vidro A-2619</t>
  </si>
  <si>
    <t>Filtro de fibra de vidro A-2620</t>
  </si>
  <si>
    <t>Filtro de fibra de vidro A-2621</t>
  </si>
  <si>
    <t>Filtro de fibra de vidro A-2622</t>
  </si>
  <si>
    <t>Filtro de fibra de vidro A-2623</t>
  </si>
  <si>
    <t>Filtro de fibra de vidro A-2624</t>
  </si>
  <si>
    <t>Filtro de fibra de vidro A-2625</t>
  </si>
  <si>
    <t>Filtro de fibra de vidro A-2626</t>
  </si>
  <si>
    <t>Filtro de fibra de vidro A-2627</t>
  </si>
  <si>
    <t>Filtro de fibra de vidro A-2628</t>
  </si>
  <si>
    <t>Filtro de fibra de vidro A-2629</t>
  </si>
  <si>
    <t>Filtro de fibra de vidro A-2630</t>
  </si>
  <si>
    <t>Filtro de fibra de vidro A-2631</t>
  </si>
  <si>
    <t>Filtro de fibra de vidro A-2632</t>
  </si>
  <si>
    <t>Filtro de fibra de vidro A-2633</t>
  </si>
  <si>
    <t>Filtro de fibra de vidro A-2634</t>
  </si>
  <si>
    <t>Filtro de fibra de vidro A-2635</t>
  </si>
  <si>
    <t>Filtro de fibra de vidro A-2636</t>
  </si>
  <si>
    <t>Filtro de fibra de vidro A-2637</t>
  </si>
  <si>
    <t>Filtro de fibra de vidro A-2638</t>
  </si>
  <si>
    <t>Filtro de fibra de vidro A-2639</t>
  </si>
  <si>
    <t>Filtro de fibra de vidro A-2640</t>
  </si>
  <si>
    <t>Filtro de fibra de vidro A-2641</t>
  </si>
  <si>
    <t>Filtro de fibra de vidro A-2642</t>
  </si>
  <si>
    <t>Filtro de fibra de vidro A-2643</t>
  </si>
  <si>
    <t>Filtro de fibra de vidro A-2644</t>
  </si>
  <si>
    <t>Filtro de fibra de vidro A-2645</t>
  </si>
  <si>
    <t>Filtro de fibra de vidro A-2646</t>
  </si>
  <si>
    <t>Filtro de fibra de vidro A-2647</t>
  </si>
  <si>
    <t>Filtro de fibra de vidro A-2648</t>
  </si>
  <si>
    <t>Filtro de fibra de vidro A-2649</t>
  </si>
  <si>
    <t>Filtro de fibra de vidro A-2650</t>
  </si>
  <si>
    <t>Filtro de fibra de vidro A-2651</t>
  </si>
  <si>
    <t>Filtro de fibra de vidro A-2652</t>
  </si>
  <si>
    <t>Filtro de fibra de vidro A-2653</t>
  </si>
  <si>
    <t>Filtro de fibra de vidro A-2654</t>
  </si>
  <si>
    <t>Filtro de fibra de vidro A-2655</t>
  </si>
  <si>
    <t>Filtro de fibra de vidro A-2656</t>
  </si>
  <si>
    <t>Filtro de fibra de vidro A-2657</t>
  </si>
  <si>
    <t>Filtro de fibra de vidro A-2658</t>
  </si>
  <si>
    <t>Filtro de fibra de vidro A-2659</t>
  </si>
  <si>
    <t>Filtro de fibra de vidro A-2660</t>
  </si>
  <si>
    <t>Filtro de fibra de vidro A-2661</t>
  </si>
  <si>
    <t>Filtro de fibra de vidro A-2662</t>
  </si>
  <si>
    <t>Filtro de fibra de vidro A-2663</t>
  </si>
  <si>
    <t>Filtro de fibra de vidro A-2664</t>
  </si>
  <si>
    <t>Filtro de fibra de vidro A-2665</t>
  </si>
  <si>
    <t>Filtro de fibra de vidro A-2666</t>
  </si>
  <si>
    <t>Filtro de fibra de vidro A-2667</t>
  </si>
  <si>
    <t>Filtro de fibra de vidro A-2668</t>
  </si>
  <si>
    <t>Filtro de fibra de vidro A-2669</t>
  </si>
  <si>
    <t>Filtro de fibra de vidro A-2670</t>
  </si>
  <si>
    <t>Filtro de fibra de vidro A-2671</t>
  </si>
  <si>
    <t>Filtro de fibra de vidro A-2672</t>
  </si>
  <si>
    <t>Filtro de fibra de vidro A-2673</t>
  </si>
  <si>
    <t>Filtro de fibra de vidro A-2674</t>
  </si>
  <si>
    <t>Filtro de fibra de vidro A-2675</t>
  </si>
  <si>
    <t>Filtro de fibra de vidro A-2676</t>
  </si>
  <si>
    <t>Filtro de fibra de vidro A-2677</t>
  </si>
  <si>
    <t>Filtro de fibra de vidro A-2678</t>
  </si>
  <si>
    <t>Filtro de fibra de vidro A-2679</t>
  </si>
  <si>
    <t>Filtro de fibra de vidro A-2680</t>
  </si>
  <si>
    <t>Filtro de fibra de vidro A-2681</t>
  </si>
  <si>
    <t>Filtro de fibra de vidro A-2682</t>
  </si>
  <si>
    <t>Filtro de fibra de vidro A-2683</t>
  </si>
  <si>
    <t>Filtro de fibra de vidro A-2684</t>
  </si>
  <si>
    <t>Filtro de fibra de vidro A-2685</t>
  </si>
  <si>
    <t>Filtro de fibra de vidro A-2686</t>
  </si>
  <si>
    <t>Filtro de fibra de vidro A-2687</t>
  </si>
  <si>
    <t>Filtro de fibra de vidro A-2688</t>
  </si>
  <si>
    <t>Filtro de fibra de vidro A-2689</t>
  </si>
  <si>
    <t>Filtro de fibra de vidro A-2690</t>
  </si>
  <si>
    <t>Filtro de fibra de vidro A-2691</t>
  </si>
  <si>
    <t>Filtro de fibra de vidro A-2692</t>
  </si>
  <si>
    <t>Filtro de fibra de vidro A-2693</t>
  </si>
  <si>
    <t>Filtro de fibra de vidro A-2694</t>
  </si>
  <si>
    <t>Filtro de fibra de vidro A-2695</t>
  </si>
  <si>
    <t>Filtro de fibra de vidro A-2696</t>
  </si>
  <si>
    <t>Filtro de fibra de vidro A-2697</t>
  </si>
  <si>
    <t>Filtro de fibra de vidro A-2698</t>
  </si>
  <si>
    <t>Filtro de fibra de vidro A-2699</t>
  </si>
  <si>
    <t>Filtro de fibra de vidro A-2700</t>
  </si>
  <si>
    <t>Filtro de fibra de vidro A-2701</t>
  </si>
  <si>
    <t>Filtro de fibra de vidro A-2702</t>
  </si>
  <si>
    <t>Filtro de fibra de vidro A-2703</t>
  </si>
  <si>
    <t>Filtro de fibra de vidro A-2704</t>
  </si>
  <si>
    <t>Filtro de fibra de vidro A-2705</t>
  </si>
  <si>
    <t>Filtro de fibra de vidro A-2706</t>
  </si>
  <si>
    <t>Filtro de fibra de vidro A-2707</t>
  </si>
  <si>
    <t>Filtro de fibra de vidro A-2708</t>
  </si>
  <si>
    <t>Filtro de fibra de vidro A-2709</t>
  </si>
  <si>
    <t>Filtro de fibra de vidro A-2710</t>
  </si>
  <si>
    <t>Filtro de fibra de vidro A-2711</t>
  </si>
  <si>
    <t>Filtro de fibra de vidro A-2712</t>
  </si>
  <si>
    <t>Filtro de fibra de vidro A-2713</t>
  </si>
  <si>
    <t>Filtro de fibra de vidro A-2714</t>
  </si>
  <si>
    <t>Filtro de fibra de vidro A-2715</t>
  </si>
  <si>
    <t>Filtro de fibra de vidro A-2716</t>
  </si>
  <si>
    <t>Filtro de fibra de vidro A-2717</t>
  </si>
  <si>
    <t>Filtro de fibra de vidro A-2718</t>
  </si>
  <si>
    <t>Filtro de fibra de vidro A-2719</t>
  </si>
  <si>
    <t>Filtro de fibra de vidro A-2720</t>
  </si>
  <si>
    <t>Filtro de fibra de vidro A-2721</t>
  </si>
  <si>
    <t>Filtro de fibra de vidro A-2722</t>
  </si>
  <si>
    <t>Filtro de fibra de vidro A-2723</t>
  </si>
  <si>
    <t>Filtro de fibra de vidro A-2724</t>
  </si>
  <si>
    <t>Filtro de fibra de vidro A-2725</t>
  </si>
  <si>
    <t>Filtro de fibra de vidro A-2726</t>
  </si>
  <si>
    <t>Filtro de fibra de vidro A-2727</t>
  </si>
  <si>
    <t>Filtro de fibra de vidro A-2728</t>
  </si>
  <si>
    <t>Filtro de fibra de vidro A-2729</t>
  </si>
  <si>
    <t>Filtro de fibra de vidro A-2730</t>
  </si>
  <si>
    <t>Filtro de fibra de vidro A-2731</t>
  </si>
  <si>
    <t>Filtro de fibra de vidro A-2732</t>
  </si>
  <si>
    <t>Filtro de fibra de vidro A-2733</t>
  </si>
  <si>
    <t>Filtro de fibra de vidro A-2734</t>
  </si>
  <si>
    <t>Filtro de fibra de vidro A-2735</t>
  </si>
  <si>
    <t>Filtro de fibra de vidro A-2736</t>
  </si>
  <si>
    <t>Filtro de fibra de vidro A-2737</t>
  </si>
  <si>
    <t>Filtro de fibra de vidro A-2738</t>
  </si>
  <si>
    <t>Filtro de fibra de vidro A-2739</t>
  </si>
  <si>
    <t>Filtro de fibra de vidro A-2740</t>
  </si>
  <si>
    <t>Filtro de fibra de vidro A-2741</t>
  </si>
  <si>
    <t>Filtro de fibra de vidro A-2742</t>
  </si>
  <si>
    <t>Filtro de fibra de vidro A-2743</t>
  </si>
  <si>
    <t>Filtro de fibra de vidro A-2744</t>
  </si>
  <si>
    <t>Filtro de fibra de vidro A-2745</t>
  </si>
  <si>
    <t>Filtro de fibra de vidro A-2746</t>
  </si>
  <si>
    <t>Filtro de fibra de vidro A-2747</t>
  </si>
  <si>
    <t>Filtro de fibra de vidro A-2748</t>
  </si>
  <si>
    <t>Filtro de fibra de vidro A-2749</t>
  </si>
  <si>
    <t>Filtro de fibra de vidro A-2750</t>
  </si>
  <si>
    <t>Filtro de fibra de vidro A-2751</t>
  </si>
  <si>
    <t>Filtro de fibra de vidro A-2752</t>
  </si>
  <si>
    <t>Filtro de fibra de vidro A-2753</t>
  </si>
  <si>
    <t>Filtro de fibra de vidro A-2754</t>
  </si>
  <si>
    <t>Filtro de fibra de vidro A-2755</t>
  </si>
  <si>
    <t>Filtro de fibra de vidro A-2756</t>
  </si>
  <si>
    <t>Filtro de fibra de vidro A-2757</t>
  </si>
  <si>
    <t>Filtro de fibra de vidro A-2758</t>
  </si>
  <si>
    <t>Filtro de fibra de vidro A-2759</t>
  </si>
  <si>
    <t>Filtro de fibra de vidro A-2760</t>
  </si>
  <si>
    <t>Filtro de fibra de vidro A-2761</t>
  </si>
  <si>
    <t>Filtro de fibra de vidro A-2762</t>
  </si>
  <si>
    <t>Filtro de fibra de vidro A-2763</t>
  </si>
  <si>
    <t>Filtro de fibra de vidro A-2764</t>
  </si>
  <si>
    <t>Filtro de fibra de vidro A-2765</t>
  </si>
  <si>
    <t>Filtro de fibra de vidro A-2766</t>
  </si>
  <si>
    <t>Filtro de fibra de vidro A-2767</t>
  </si>
  <si>
    <t>Filtro de fibra de vidro A-2768</t>
  </si>
  <si>
    <t>Filtro de fibra de vidro A-2769</t>
  </si>
  <si>
    <t>Filtro de fibra de vidro A-2770</t>
  </si>
  <si>
    <t>Filtro de fibra de vidro A-2771</t>
  </si>
  <si>
    <t>Filtro de fibra de vidro A-2772</t>
  </si>
  <si>
    <t>Filtro de fibra de vidro A-2773</t>
  </si>
  <si>
    <t>Filtro de fibra de vidro A-2774</t>
  </si>
  <si>
    <t>Filtro de fibra de vidro A-2775</t>
  </si>
  <si>
    <t>Filtro de fibra de vidro A-2776</t>
  </si>
  <si>
    <t>Filtro de fibra de vidro A-2777</t>
  </si>
  <si>
    <t>Filtro de fibra de vidro A-2778</t>
  </si>
  <si>
    <t>Filtro de fibra de vidro A-2779</t>
  </si>
  <si>
    <t>Filtro de fibra de vidro A-2780</t>
  </si>
  <si>
    <t>Filtro de fibra de vidro A-2781</t>
  </si>
  <si>
    <t>Filtro de fibra de vidro A-2782</t>
  </si>
  <si>
    <t>Filtro de fibra de vidro A-2783</t>
  </si>
  <si>
    <t>Filtro de fibra de vidro A-2784</t>
  </si>
  <si>
    <t>Filtro de fibra de vidro A-2785</t>
  </si>
  <si>
    <t>Filtro de fibra de vidro A-2786</t>
  </si>
  <si>
    <t>Filtro de fibra de vidro A-2787</t>
  </si>
  <si>
    <t>Filtro de fibra de vidro A-2788</t>
  </si>
  <si>
    <t>Filtro de fibra de vidro A-2789</t>
  </si>
  <si>
    <t>Filtro de fibra de vidro A-2790</t>
  </si>
  <si>
    <t>Filtro de fibra de vidro A-2791</t>
  </si>
  <si>
    <t>Filtro de fibra de vidro A-2792</t>
  </si>
  <si>
    <t>Filtro de fibra de vidro A-2793</t>
  </si>
  <si>
    <t>Filtro de fibra de vidro A-2794</t>
  </si>
  <si>
    <t>Filtro de fibra de vidro A-2795</t>
  </si>
  <si>
    <t>Filtro de fibra de vidro A-2796</t>
  </si>
  <si>
    <t>Filtro de fibra de vidro A-2797</t>
  </si>
  <si>
    <t>Filtro de fibra de vidro A-2798</t>
  </si>
  <si>
    <t>Filtro de fibra de vidro A-2799</t>
  </si>
  <si>
    <t>Filtro de fibra de vidro A-2800</t>
  </si>
  <si>
    <t>Filtro de fibra de vidro A-2801</t>
  </si>
  <si>
    <t>Filtro de fibra de vidro A-2802</t>
  </si>
  <si>
    <t>Filtro de fibra de vidro A-2803</t>
  </si>
  <si>
    <t>Filtro de fibra de vidro A-2804</t>
  </si>
  <si>
    <t>Filtro de fibra de vidro A-2805</t>
  </si>
  <si>
    <t>Filtro de fibra de vidro A-2806</t>
  </si>
  <si>
    <t>Filtro de fibra de vidro A-2807</t>
  </si>
  <si>
    <t>Filtro de fibra de vidro A-2808</t>
  </si>
  <si>
    <t>Filtro de fibra de vidro A-2809</t>
  </si>
  <si>
    <t>Filtro de fibra de vidro A-2810</t>
  </si>
  <si>
    <t>Filtro de fibra de vidro A-2811</t>
  </si>
  <si>
    <t>Filtro de fibra de vidro A-2812</t>
  </si>
  <si>
    <t>Filtro de fibra de vidro A-2813</t>
  </si>
  <si>
    <t>Filtro de fibra de vidro A-2814</t>
  </si>
  <si>
    <t>Filtro de fibra de vidro A-2815</t>
  </si>
  <si>
    <t>Filtro de fibra de vidro A-2816</t>
  </si>
  <si>
    <t>Filtro de fibra de vidro A-2817</t>
  </si>
  <si>
    <t>Filtro de fibra de vidro A-2818</t>
  </si>
  <si>
    <t>Filtro de fibra de vidro A-2819</t>
  </si>
  <si>
    <t>Filtro de fibra de vidro A-2820</t>
  </si>
  <si>
    <t>Filtro de fibra de vidro A-2821</t>
  </si>
  <si>
    <t>Filtro de fibra de vidro A-2822</t>
  </si>
  <si>
    <t>Filtro de fibra de vidro A-2823</t>
  </si>
  <si>
    <t>Filtro de fibra de vidro A-2824</t>
  </si>
  <si>
    <t>Filtro de fibra de vidro A-2825</t>
  </si>
  <si>
    <t>Filtro de fibra de vidro A-2826</t>
  </si>
  <si>
    <t>Filtro de fibra de vidro A-2827</t>
  </si>
  <si>
    <t>Filtro de fibra de vidro A-2828</t>
  </si>
  <si>
    <t>Filtro de fibra de vidro A-2829</t>
  </si>
  <si>
    <t>Filtro de fibra de vidro A-2830</t>
  </si>
  <si>
    <t>Filtro de fibra de vidro A-2831</t>
  </si>
  <si>
    <t>Filtro de fibra de vidro A-2832</t>
  </si>
  <si>
    <t>Filtro de fibra de vidro A-2833</t>
  </si>
  <si>
    <t>Filtro de fibra de vidro A-2834</t>
  </si>
  <si>
    <t>Filtro de fibra de vidro A-2835</t>
  </si>
  <si>
    <t>Filtro de fibra de vidro A-2836</t>
  </si>
  <si>
    <t>Filtro de fibra de vidro A-2837</t>
  </si>
  <si>
    <t>Filtro de fibra de vidro A-2838</t>
  </si>
  <si>
    <t>Filtro de fibra de vidro A-2839</t>
  </si>
  <si>
    <t>Filtro de fibra de vidro A-2840</t>
  </si>
  <si>
    <t>Filtro de fibra de vidro A-2841</t>
  </si>
  <si>
    <t>Filtro de fibra de vidro A-2842</t>
  </si>
  <si>
    <t>Filtro de fibra de vidro A-2843</t>
  </si>
  <si>
    <t>Filtro de fibra de vidro A-2844</t>
  </si>
  <si>
    <t>Filtro de fibra de vidro A-2845</t>
  </si>
  <si>
    <t>Filtro de fibra de vidro A-2846</t>
  </si>
  <si>
    <t>Filtro de fibra de vidro A-2847</t>
  </si>
  <si>
    <t>Filtro de fibra de vidro A-2848</t>
  </si>
  <si>
    <t>Filtro de fibra de vidro A-2849</t>
  </si>
  <si>
    <t>Filtro de fibra de vidro A-2850</t>
  </si>
  <si>
    <t>Filtro de fibra de vidro A-2851</t>
  </si>
  <si>
    <t>Filtro de fibra de vidro A-2852</t>
  </si>
  <si>
    <t>Filtro de fibra de vidro A-2853</t>
  </si>
  <si>
    <t>Filtro de fibra de vidro A-2854</t>
  </si>
  <si>
    <t>Filtro de fibra de vidro A-2855</t>
  </si>
  <si>
    <t>Filtro de fibra de vidro A-2856</t>
  </si>
  <si>
    <t>Filtro de fibra de vidro A-2857</t>
  </si>
  <si>
    <t>Filtro de fibra de vidro A-2858</t>
  </si>
  <si>
    <t>Filtro de fibra de vidro A-2859</t>
  </si>
  <si>
    <t>Filtro de fibra de vidro A-2860</t>
  </si>
  <si>
    <t>Filtro de fibra de vidro A-2861</t>
  </si>
  <si>
    <t>Filtro de fibra de vidro A-2862</t>
  </si>
  <si>
    <t>Filtro de fibra de vidro A-2863</t>
  </si>
  <si>
    <t>Filtro de fibra de vidro A-2864</t>
  </si>
  <si>
    <t>Filtro de fibra de vidro A-2865</t>
  </si>
  <si>
    <t>Filtro de fibra de vidro A-2866</t>
  </si>
  <si>
    <t>Filtro de fibra de vidro A-2867</t>
  </si>
  <si>
    <t>Filtro de fibra de vidro A-2868</t>
  </si>
  <si>
    <t>Filtro de fibra de vidro A-2869</t>
  </si>
  <si>
    <t>Filtro de fibra de vidro A-2870</t>
  </si>
  <si>
    <t>Filtro de fibra de vidro A-2871</t>
  </si>
  <si>
    <t>Filtro de fibra de vidro A-2872</t>
  </si>
  <si>
    <t>Filtro de fibra de vidro A-2873</t>
  </si>
  <si>
    <t>Filtro de fibra de vidro A-2874</t>
  </si>
  <si>
    <t>Filtro de fibra de vidro A-2875</t>
  </si>
  <si>
    <t>Filtro de fibra de vidro A-2876</t>
  </si>
  <si>
    <t>Filtro de fibra de vidro A-2877</t>
  </si>
  <si>
    <t>Filtro de fibra de vidro A-2878</t>
  </si>
  <si>
    <t>Filtro de fibra de vidro A-2879</t>
  </si>
  <si>
    <t>Filtro de fibra de vidro A-2880</t>
  </si>
  <si>
    <t>Filtro de fibra de vidro A-2881</t>
  </si>
  <si>
    <t>Filtro de fibra de vidro A-2882</t>
  </si>
  <si>
    <t>Filtro de fibra de vidro A-2883</t>
  </si>
  <si>
    <t>Filtro de fibra de vidro A-2884</t>
  </si>
  <si>
    <t>Filtro de fibra de vidro A-2885</t>
  </si>
  <si>
    <t>Filtro de fibra de vidro A-2886</t>
  </si>
  <si>
    <t>Filtro de fibra de vidro A-2887</t>
  </si>
  <si>
    <t>Filtro de fibra de vidro A-2888</t>
  </si>
  <si>
    <t>Filtro de fibra de vidro A-2889</t>
  </si>
  <si>
    <t>Filtro de fibra de vidro A-2890</t>
  </si>
  <si>
    <t>Filtro de fibra de vidro A-2891</t>
  </si>
  <si>
    <t>Filtro de fibra de vidro A-2892</t>
  </si>
  <si>
    <t>Filtro de fibra de vidro A-2893</t>
  </si>
  <si>
    <t>Filtro de fibra de vidro A-2894</t>
  </si>
  <si>
    <t>Filtro de fibra de vidro A-2895</t>
  </si>
  <si>
    <t>Filtro de fibra de vidro A-2896</t>
  </si>
  <si>
    <t>Filtro de fibra de vidro A-2897</t>
  </si>
  <si>
    <t>Filtro de fibra de vidro A-2898</t>
  </si>
  <si>
    <t>Filtro de fibra de vidro A-2899</t>
  </si>
  <si>
    <t>Filtro de fibra de vidro A-2900</t>
  </si>
  <si>
    <t>Filtro de fibra de vidro A-2901</t>
  </si>
  <si>
    <t>Filtro de fibra de vidro A-2902</t>
  </si>
  <si>
    <t>Filtro de fibra de vidro A-2903</t>
  </si>
  <si>
    <t>Filtro de fibra de vidro A-2904</t>
  </si>
  <si>
    <t>Filtro de fibra de vidro A-2905</t>
  </si>
  <si>
    <t>Filtro de fibra de vidro A-2906</t>
  </si>
  <si>
    <t>Filtro de fibra de vidro A-2907</t>
  </si>
  <si>
    <t>Filtro de fibra de vidro A-2908</t>
  </si>
  <si>
    <t>Filtro de fibra de vidro A-2909</t>
  </si>
  <si>
    <t>Filtro de fibra de vidro A-2910</t>
  </si>
  <si>
    <t>Filtro de fibra de vidro A-2911</t>
  </si>
  <si>
    <t>Filtro de fibra de vidro A-2912</t>
  </si>
  <si>
    <t>Filtro de fibra de vidro A-2913</t>
  </si>
  <si>
    <t>Filtro de fibra de vidro A-2914</t>
  </si>
  <si>
    <t>Filtro de fibra de vidro A-2915</t>
  </si>
  <si>
    <t>Filtro de fibra de vidro A-2916</t>
  </si>
  <si>
    <t>Filtro de fibra de vidro A-2917</t>
  </si>
  <si>
    <t>Filtro de fibra de vidro A-2918</t>
  </si>
  <si>
    <t>Filtro de fibra de vidro A-2919</t>
  </si>
  <si>
    <t>Filtro de fibra de vidro A-2920</t>
  </si>
  <si>
    <t>Filtro de fibra de vidro A-2921</t>
  </si>
  <si>
    <t>Filtro de fibra de vidro A-2922</t>
  </si>
  <si>
    <t>Filtro de fibra de vidro A-2923</t>
  </si>
  <si>
    <t>Filtro de fibra de vidro A-2924</t>
  </si>
  <si>
    <t>Filtro de fibra de vidro A-2925</t>
  </si>
  <si>
    <t>Filtro de fibra de vidro A-2926</t>
  </si>
  <si>
    <t>Filtro de fibra de vidro A-2927</t>
  </si>
  <si>
    <t>Filtro de fibra de vidro A-2928</t>
  </si>
  <si>
    <t>Filtro de fibra de vidro A-2929</t>
  </si>
  <si>
    <t>Filtro de fibra de vidro A-2930</t>
  </si>
  <si>
    <t>Filtro de fibra de vidro A-2931</t>
  </si>
  <si>
    <t>Filtro de fibra de vidro A-2932</t>
  </si>
  <si>
    <t>Filtro de fibra de vidro A-2933</t>
  </si>
  <si>
    <t>Filtro de fibra de vidro A-2934</t>
  </si>
  <si>
    <t>Filtro de fibra de vidro A-2935</t>
  </si>
  <si>
    <t>Filtro de fibra de vidro A-2936</t>
  </si>
  <si>
    <t>Filtro de fibra de vidro A-2937</t>
  </si>
  <si>
    <t>Filtro de fibra de vidro A-2938</t>
  </si>
  <si>
    <t>Filtro de fibra de vidro A-2939</t>
  </si>
  <si>
    <t>Filtro de fibra de vidro A-2940</t>
  </si>
  <si>
    <t>Filtro de fibra de vidro A-2941</t>
  </si>
  <si>
    <t>Filtro de fibra de vidro A-2942</t>
  </si>
  <si>
    <t>Filtro de fibra de vidro A-2943</t>
  </si>
  <si>
    <t>Filtro de fibra de vidro A-2944</t>
  </si>
  <si>
    <t>Filtro de fibra de vidro A-2945</t>
  </si>
  <si>
    <t>Filtro de fibra de vidro A-2946</t>
  </si>
  <si>
    <t>Filtro de fibra de vidro A-2947</t>
  </si>
  <si>
    <t>Filtro de fibra de vidro A-2948</t>
  </si>
  <si>
    <t>Filtro de fibra de vidro A-2949</t>
  </si>
  <si>
    <t>Filtro de fibra de vidro A-2950</t>
  </si>
  <si>
    <t>Filtro de fibra de vidro A-2951</t>
  </si>
  <si>
    <t>Filtro de fibra de vidro A-2952</t>
  </si>
  <si>
    <t>Filtro de fibra de vidro A-2953</t>
  </si>
  <si>
    <t>Filtro de fibra de vidro A-2954</t>
  </si>
  <si>
    <t>Filtro de fibra de vidro A-2955</t>
  </si>
  <si>
    <t>Filtro de fibra de vidro A-2956</t>
  </si>
  <si>
    <t>Filtro de fibra de vidro A-2957</t>
  </si>
  <si>
    <t>Filtro de fibra de vidro A-2958</t>
  </si>
  <si>
    <t>Filtro de fibra de vidro A-2959</t>
  </si>
  <si>
    <t>Filtro de fibra de vidro A-2960</t>
  </si>
  <si>
    <t>Filtro de fibra de vidro A-2961</t>
  </si>
  <si>
    <t>Filtro de fibra de vidro A-2962</t>
  </si>
  <si>
    <t>Filtro de fibra de vidro A-2963</t>
  </si>
  <si>
    <t>Filtro de fibra de vidro A-2964</t>
  </si>
  <si>
    <t>Filtro de fibra de vidro A-2965</t>
  </si>
  <si>
    <t>Filtro de fibra de vidro A-2966</t>
  </si>
  <si>
    <t>Filtro de fibra de vidro A-2967</t>
  </si>
  <si>
    <t>Filtro de fibra de vidro A-2968</t>
  </si>
  <si>
    <t>Filtro de fibra de vidro A-2969</t>
  </si>
  <si>
    <t>Filtro de fibra de vidro A-2970</t>
  </si>
  <si>
    <t>Filtro de fibra de vidro A-2971</t>
  </si>
  <si>
    <t>Filtro de fibra de vidro A-2972</t>
  </si>
  <si>
    <t>Filtro de fibra de vidro A-2973</t>
  </si>
  <si>
    <t>Filtro de fibra de vidro A-2974</t>
  </si>
  <si>
    <t>Filtro de fibra de vidro A-2975</t>
  </si>
  <si>
    <t>Filtro de fibra de vidro A-2976</t>
  </si>
  <si>
    <t>Filtro de fibra de vidro A-2977</t>
  </si>
  <si>
    <t>Filtro de fibra de vidro A-2978</t>
  </si>
  <si>
    <t>Filtro de fibra de vidro A-2979</t>
  </si>
  <si>
    <t>Filtro de fibra de vidro A-2980</t>
  </si>
  <si>
    <t>Filtro de fibra de vidro A-2981</t>
  </si>
  <si>
    <t>Filtro de fibra de vidro A-2982</t>
  </si>
  <si>
    <t>Filtro de fibra de vidro A-2983</t>
  </si>
  <si>
    <t>Filtro de fibra de vidro A-2984</t>
  </si>
  <si>
    <t>Filtro de fibra de vidro A-2985</t>
  </si>
  <si>
    <t>Filtro de fibra de vidro A-2986</t>
  </si>
  <si>
    <t>Filtro de fibra de vidro A-2987</t>
  </si>
  <si>
    <t>Filtro de fibra de vidro A-2988</t>
  </si>
  <si>
    <t>Filtro de fibra de vidro A-2989</t>
  </si>
  <si>
    <t>Filtro de fibra de vidro A-2990</t>
  </si>
  <si>
    <t>Filtro de fibra de vidro A-2991</t>
  </si>
  <si>
    <t>Filtro de fibra de vidro A-2992</t>
  </si>
  <si>
    <t>Filtro de fibra de vidro A-2993</t>
  </si>
  <si>
    <t>Filtro de fibra de vidro A-2994</t>
  </si>
  <si>
    <t>Filtro de fibra de vidro A-2995</t>
  </si>
  <si>
    <t>Filtro de fibra de vidro A-2996</t>
  </si>
  <si>
    <t>Filtro de fibra de vidro A-2997</t>
  </si>
  <si>
    <t>Filtro de fibra de vidro A-2998</t>
  </si>
  <si>
    <t>Filtro de fibra de vidro A-2999</t>
  </si>
  <si>
    <t>Filtro de fibra de vidro A-3000</t>
  </si>
  <si>
    <t>Filtro de fibra de vidro A-3001</t>
  </si>
  <si>
    <t>Filtro de fibra de vidro A-3002</t>
  </si>
  <si>
    <t>Filtro de fibra de vidro A-3003</t>
  </si>
  <si>
    <t>Filtro de fibra de vidro A-3004</t>
  </si>
  <si>
    <t>Filtro de fibra de vidro A-3005</t>
  </si>
  <si>
    <t>Filtro de fibra de vidro A-3006</t>
  </si>
  <si>
    <t>Filtro de fibra de vidro A-3007</t>
  </si>
  <si>
    <t>Filtro de fibra de vidro A-3008</t>
  </si>
  <si>
    <t>Filtro de fibra de vidro A-3009</t>
  </si>
  <si>
    <t>Filtro de fibra de vidro A-3010</t>
  </si>
  <si>
    <t>Filtro de fibra de vidro A-3011</t>
  </si>
  <si>
    <t>Filtro de fibra de vidro A-3012</t>
  </si>
  <si>
    <t>Filtro de fibra de vidro A-3013</t>
  </si>
  <si>
    <t>Filtro de fibra de vidro A-3014</t>
  </si>
  <si>
    <t>Filtro de fibra de vidro A-3015</t>
  </si>
  <si>
    <t>Filtro de fibra de vidro A-3016</t>
  </si>
  <si>
    <t>Filtro de fibra de vidro A-3017</t>
  </si>
  <si>
    <t>Filtro de fibra de vidro A-3018</t>
  </si>
  <si>
    <t>Filtro de fibra de vidro A-3019</t>
  </si>
  <si>
    <t>Filtro de fibra de vidro A-3020</t>
  </si>
  <si>
    <t>Filtro de fibra de vidro A-3021</t>
  </si>
  <si>
    <t>Filtro de fibra de vidro A-3022</t>
  </si>
  <si>
    <t>Filtro de fibra de vidro A-3023</t>
  </si>
  <si>
    <t>Filtro de fibra de vidro A-3024</t>
  </si>
  <si>
    <t>Filtro de fibra de vidro A-3025</t>
  </si>
  <si>
    <t>Filtro de fibra de vidro A-3026</t>
  </si>
  <si>
    <t>Filtro de fibra de vidro A-3027</t>
  </si>
  <si>
    <t>Filtro de fibra de vidro A-3028</t>
  </si>
  <si>
    <t>Filtro de fibra de vidro A-3029</t>
  </si>
  <si>
    <t>Filtro de fibra de vidro A-3030</t>
  </si>
  <si>
    <t>Filtro de fibra de vidro A-3031</t>
  </si>
  <si>
    <t>Filtro de fibra de vidro A-3032</t>
  </si>
  <si>
    <t>Filtro de fibra de vidro A-3033</t>
  </si>
  <si>
    <t>Filtro de fibra de vidro A-3034</t>
  </si>
  <si>
    <t>Filtro de fibra de vidro A-3035</t>
  </si>
  <si>
    <t>Filtro de fibra de vidro A-3036</t>
  </si>
  <si>
    <t>Filtro de fibra de vidro A-3037</t>
  </si>
  <si>
    <t>Filtro de fibra de vidro A-3038</t>
  </si>
  <si>
    <t>Filtro de fibra de vidro A-3039</t>
  </si>
  <si>
    <t>Filtro de fibra de vidro A-3040</t>
  </si>
  <si>
    <t>Filtro de fibra de vidro A-3041</t>
  </si>
  <si>
    <t>Filtro de fibra de vidro A-3042</t>
  </si>
  <si>
    <t>Filtro de fibra de vidro A-3043</t>
  </si>
  <si>
    <t>Filtro de fibra de vidro A-3044</t>
  </si>
  <si>
    <t>Filtro de fibra de vidro A-3045</t>
  </si>
  <si>
    <t>Filtro de fibra de vidro A-3046</t>
  </si>
  <si>
    <t>Filtro de fibra de vidro A-3047</t>
  </si>
  <si>
    <t>Filtro de fibra de vidro A-3048</t>
  </si>
  <si>
    <t>Filtro de fibra de vidro A-3049</t>
  </si>
  <si>
    <t>Filtro de fibra de vidro A-3050</t>
  </si>
  <si>
    <t>Filtro de fibra de vidro A-3051</t>
  </si>
  <si>
    <t>Filtro de fibra de vidro A-3052</t>
  </si>
  <si>
    <t>Filtro de fibra de vidro A-3053</t>
  </si>
  <si>
    <t>Filtro de fibra de vidro A-3054</t>
  </si>
  <si>
    <t>Filtro de fibra de vidro A-3055</t>
  </si>
  <si>
    <t>Filtro de fibra de vidro A-3056</t>
  </si>
  <si>
    <t>Filtro de fibra de vidro A-3057</t>
  </si>
  <si>
    <t>Filtro de fibra de vidro A-3058</t>
  </si>
  <si>
    <t>Filtro de fibra de vidro A-3059</t>
  </si>
  <si>
    <t>Filtro de fibra de vidro A-3060</t>
  </si>
  <si>
    <t>Filtro de fibra de vidro A-3061</t>
  </si>
  <si>
    <t>Filtro de fibra de vidro A-3062</t>
  </si>
  <si>
    <t>Filtro de fibra de vidro A-3063</t>
  </si>
  <si>
    <t>Filtro de fibra de vidro A-3064</t>
  </si>
  <si>
    <t>Filtro de fibra de vidro A-3065</t>
  </si>
  <si>
    <t>Filtro de fibra de vidro A-3066</t>
  </si>
  <si>
    <t>Filtro de fibra de vidro A-3067</t>
  </si>
  <si>
    <t>Filtro de fibra de vidro A-3068</t>
  </si>
  <si>
    <t>Filtro de fibra de vidro A-3069</t>
  </si>
  <si>
    <t>Filtro de fibra de vidro A-3070</t>
  </si>
  <si>
    <t>Filtro de fibra de vidro A-3071</t>
  </si>
  <si>
    <t>Filtro de fibra de vidro A-3072</t>
  </si>
  <si>
    <t>Filtro de fibra de vidro A-3073</t>
  </si>
  <si>
    <t>Filtro de fibra de vidro A-3074</t>
  </si>
  <si>
    <t>Filtro de fibra de vidro A-3075</t>
  </si>
  <si>
    <t>Filtro de fibra de vidro A-3076</t>
  </si>
  <si>
    <t>Filtro de fibra de vidro A-3077</t>
  </si>
  <si>
    <t>Filtro de fibra de vidro A-3078</t>
  </si>
  <si>
    <t>Filtro de fibra de vidro A-3079</t>
  </si>
  <si>
    <t>Filtro de fibra de vidro A-3080</t>
  </si>
  <si>
    <t>Filtro de fibra de vidro A-3081</t>
  </si>
  <si>
    <t>Filtro de fibra de vidro A-3082</t>
  </si>
  <si>
    <t>Filtro de fibra de vidro A-3083</t>
  </si>
  <si>
    <t>Filtro de fibra de vidro A-3084</t>
  </si>
  <si>
    <t>Filtro de fibra de vidro A-3085</t>
  </si>
  <si>
    <t>Filtro de fibra de vidro A-3086</t>
  </si>
  <si>
    <t>Filtro de fibra de vidro A-3087</t>
  </si>
  <si>
    <t>Filtro de fibra de vidro A-3088</t>
  </si>
  <si>
    <t>Filtro de fibra de vidro A-3089</t>
  </si>
  <si>
    <t>Filtro de fibra de vidro A-3090</t>
  </si>
  <si>
    <t>Filtro de fibra de vidro A-3091</t>
  </si>
  <si>
    <t>Filtro de fibra de vidro A-3092</t>
  </si>
  <si>
    <t>Filtro de fibra de vidro A-3093</t>
  </si>
  <si>
    <t>Filtro de fibra de vidro A-3094</t>
  </si>
  <si>
    <t>Filtro de fibra de vidro A-3095</t>
  </si>
  <si>
    <t>Filtro de fibra de vidro A-3096</t>
  </si>
  <si>
    <t>Filtro de fibra de vidro A-3097</t>
  </si>
  <si>
    <t>Filtro de fibra de vidro A-3098</t>
  </si>
  <si>
    <t>Filtro de fibra de vidro A-3099</t>
  </si>
  <si>
    <t>Filtro de fibra de vidro A-3100</t>
  </si>
  <si>
    <t>Filtro de fibra de vidro A-3101</t>
  </si>
  <si>
    <t>Filtro de fibra de vidro A-3102</t>
  </si>
  <si>
    <t>Filtro de fibra de vidro A-3103</t>
  </si>
  <si>
    <t>Filtro de fibra de vidro A-3104</t>
  </si>
  <si>
    <t>Filtro de fibra de vidro A-3105</t>
  </si>
  <si>
    <t>Filtro de fibra de vidro A-3106</t>
  </si>
  <si>
    <t>Filtro de fibra de vidro A-3107</t>
  </si>
  <si>
    <t>Filtro de fibra de vidro A-3108</t>
  </si>
  <si>
    <t>Filtro de fibra de vidro A-3109</t>
  </si>
  <si>
    <t>Filtro de fibra de vidro A-3110</t>
  </si>
  <si>
    <t>Filtro de fibra de vidro A-3111</t>
  </si>
  <si>
    <t>Filtro de fibra de vidro A-3112</t>
  </si>
  <si>
    <t>Filtro de fibra de vidro A-3113</t>
  </si>
  <si>
    <t>Filtro de fibra de vidro A-3114</t>
  </si>
  <si>
    <t>Filtro de fibra de vidro A-3115</t>
  </si>
  <si>
    <t>Filtro de fibra de vidro A-3116</t>
  </si>
  <si>
    <t>Filtro de fibra de vidro A-3117</t>
  </si>
  <si>
    <t>Filtro de fibra de vidro A-3118</t>
  </si>
  <si>
    <t>Filtro de fibra de vidro A-3119</t>
  </si>
  <si>
    <t>Filtro de fibra de vidro A-3120</t>
  </si>
  <si>
    <t>Filtro de fibra de vidro A-3121</t>
  </si>
  <si>
    <t>Filtro de fibra de vidro A-3122</t>
  </si>
  <si>
    <t>Filtro de fibra de vidro A-3123</t>
  </si>
  <si>
    <t>Filtro de fibra de vidro A-3124</t>
  </si>
  <si>
    <t>Filtro de fibra de vidro A-3125</t>
  </si>
  <si>
    <t>Filtro de fibra de vidro A-3126</t>
  </si>
  <si>
    <t>Filtro de fibra de vidro A-3127</t>
  </si>
  <si>
    <t>Filtro de fibra de vidro A-3128</t>
  </si>
  <si>
    <t>Filtro de fibra de vidro A-3129</t>
  </si>
  <si>
    <t>Filtro de fibra de vidro A-3130</t>
  </si>
  <si>
    <t>Filtro de fibra de vidro A-3131</t>
  </si>
  <si>
    <t>Filtro de fibra de vidro A-3132</t>
  </si>
  <si>
    <t>Filtro de fibra de vidro A-3133</t>
  </si>
  <si>
    <t>Filtro de fibra de vidro A-3134</t>
  </si>
  <si>
    <t>Filtro de fibra de vidro A-3135</t>
  </si>
  <si>
    <t>Filtro de fibra de vidro A-3136</t>
  </si>
  <si>
    <t>Filtro de fibra de vidro A-3137</t>
  </si>
  <si>
    <t>Filtro de fibra de vidro A-3138</t>
  </si>
  <si>
    <t>Filtro de fibra de vidro A-3139</t>
  </si>
  <si>
    <t>Filtro de fibra de vidro A-3140</t>
  </si>
  <si>
    <t>Filtro de fibra de vidro A-3141</t>
  </si>
  <si>
    <t>Filtro de fibra de vidro A-3142</t>
  </si>
  <si>
    <t>Filtro de fibra de vidro A-3143</t>
  </si>
  <si>
    <t>Filtro de fibra de vidro A-3144</t>
  </si>
  <si>
    <t>Filtro de fibra de vidro A-3145</t>
  </si>
  <si>
    <t>Filtro de fibra de vidro A-3146</t>
  </si>
  <si>
    <t>Filtro de fibra de vidro A-3147</t>
  </si>
  <si>
    <t>Filtro de fibra de vidro A-3148</t>
  </si>
  <si>
    <t>Filtro de fibra de vidro A-3149</t>
  </si>
  <si>
    <t>Filtro de fibra de vidro A-3150</t>
  </si>
  <si>
    <t>Filtro de fibra de vidro A-3151</t>
  </si>
  <si>
    <t>Filtro de fibra de vidro A-3152</t>
  </si>
  <si>
    <t>Filtro de fibra de vidro A-3153</t>
  </si>
  <si>
    <t>Filtro de fibra de vidro A-3154</t>
  </si>
  <si>
    <t>Filtro de fibra de vidro A-3155</t>
  </si>
  <si>
    <t>Filtro de fibra de vidro A-3156</t>
  </si>
  <si>
    <t>Filtro de fibra de vidro A-3157</t>
  </si>
  <si>
    <t>Filtro de fibra de vidro A-3158</t>
  </si>
  <si>
    <t>Filtro de fibra de vidro A-3159</t>
  </si>
  <si>
    <t>Filtro de fibra de vidro A-3160</t>
  </si>
  <si>
    <t>Filtro de fibra de vidro A-3161</t>
  </si>
  <si>
    <t>Filtro de fibra de vidro A-3162</t>
  </si>
  <si>
    <t>Filtro de fibra de vidro A-3163</t>
  </si>
  <si>
    <t>Filtro de fibra de vidro A-3164</t>
  </si>
  <si>
    <t>Filtro de fibra de vidro A-3165</t>
  </si>
  <si>
    <t>Filtro de fibra de vidro A-3166</t>
  </si>
  <si>
    <t>Filtro de fibra de vidro A-3167</t>
  </si>
  <si>
    <t>Filtro de fibra de vidro A-3168</t>
  </si>
  <si>
    <t>Filtro de fibra de vidro A-3169</t>
  </si>
  <si>
    <t>Filtro de fibra de vidro A-3170</t>
  </si>
  <si>
    <t>Filtro de fibra de vidro A-3171</t>
  </si>
  <si>
    <t>Filtro de fibra de vidro A-3172</t>
  </si>
  <si>
    <t>Filtro de fibra de vidro A-3173</t>
  </si>
  <si>
    <t>Filtro de fibra de vidro A-3174</t>
  </si>
  <si>
    <t>Filtro de fibra de vidro A-3175</t>
  </si>
  <si>
    <t>Filtro de fibra de vidro A-3176</t>
  </si>
  <si>
    <t>Filtro de fibra de vidro A-3177</t>
  </si>
  <si>
    <t>Filtro de fibra de vidro A-3178</t>
  </si>
  <si>
    <t>Filtro de fibra de vidro A-3179</t>
  </si>
  <si>
    <t>Filtro de fibra de vidro A-3180</t>
  </si>
  <si>
    <t>Filtro de fibra de vidro A-3181</t>
  </si>
  <si>
    <t>Filtro de fibra de vidro A-3182</t>
  </si>
  <si>
    <t>Filtro de fibra de vidro A-3183</t>
  </si>
  <si>
    <t>Filtro de fibra de vidro A-3184</t>
  </si>
  <si>
    <t>Filtro de fibra de vidro A-3185</t>
  </si>
  <si>
    <t>Filtro de fibra de vidro A-3186</t>
  </si>
  <si>
    <t>Filtro de fibra de vidro A-3187</t>
  </si>
  <si>
    <t>Filtro de fibra de vidro A-3188</t>
  </si>
  <si>
    <t>Filtro de fibra de vidro A-3189</t>
  </si>
  <si>
    <t>Filtro de fibra de vidro A-3190</t>
  </si>
  <si>
    <t>Filtro de fibra de vidro A-3191</t>
  </si>
  <si>
    <t>Filtro de fibra de vidro A-3192</t>
  </si>
  <si>
    <t>Filtro de fibra de vidro A-3193</t>
  </si>
  <si>
    <t>Filtro de fibra de vidro A-3194</t>
  </si>
  <si>
    <t>Filtro de fibra de vidro A-3195</t>
  </si>
  <si>
    <t>Filtro de fibra de vidro A-3196</t>
  </si>
  <si>
    <t>Filtro de fibra de vidro A-3197</t>
  </si>
  <si>
    <t>Filtro de fibra de vidro A-3198</t>
  </si>
  <si>
    <t>Filtro de fibra de vidro A-3199</t>
  </si>
  <si>
    <t>Filtro de fibra de vidro A-3200</t>
  </si>
  <si>
    <t>Filtro de fibra de vidro A-3201</t>
  </si>
  <si>
    <t>Filtro de fibra de vidro A-3202</t>
  </si>
  <si>
    <t>Filtro de fibra de vidro A-3203</t>
  </si>
  <si>
    <t>Filtro de fibra de vidro A-3204</t>
  </si>
  <si>
    <t>Filtro de fibra de vidro A-3205</t>
  </si>
  <si>
    <t>Filtro de fibra de vidro A-3206</t>
  </si>
  <si>
    <t>Filtro de fibra de vidro A-3207</t>
  </si>
  <si>
    <t>Filtro de fibra de vidro A-3208</t>
  </si>
  <si>
    <t>Filtro de fibra de vidro A-3209</t>
  </si>
  <si>
    <t>Filtro de fibra de vidro A-3210</t>
  </si>
  <si>
    <t>Filtro de fibra de vidro A-3211</t>
  </si>
  <si>
    <t>Filtro de fibra de vidro A-3212</t>
  </si>
  <si>
    <t>Filtro de fibra de vidro A-3213</t>
  </si>
  <si>
    <t>Filtro de fibra de vidro A-3214</t>
  </si>
  <si>
    <t>Filtro de fibra de vidro A-3215</t>
  </si>
  <si>
    <t>Filtro de fibra de vidro A-3216</t>
  </si>
  <si>
    <t>Filtro de fibra de vidro A-3217</t>
  </si>
  <si>
    <t>Filtro de fibra de vidro A-3218</t>
  </si>
  <si>
    <t>Filtro de fibra de vidro A-3219</t>
  </si>
  <si>
    <t>Filtro de fibra de vidro A-3220</t>
  </si>
  <si>
    <t>Filtro de fibra de vidro A-3221</t>
  </si>
  <si>
    <t>Filtro de fibra de vidro A-3222</t>
  </si>
  <si>
    <t>Filtro de fibra de vidro A-3223</t>
  </si>
  <si>
    <t>Filtro de fibra de vidro A-3224</t>
  </si>
  <si>
    <t>Filtro de fibra de vidro A-3225</t>
  </si>
  <si>
    <t>Filtro de fibra de vidro A-3226</t>
  </si>
  <si>
    <t>Filtro de fibra de vidro A-3227</t>
  </si>
  <si>
    <t>Filtro de fibra de vidro A-3228</t>
  </si>
  <si>
    <t>Filtro de fibra de vidro A-3229</t>
  </si>
  <si>
    <t>Filtro de fibra de vidro A-3230</t>
  </si>
  <si>
    <t>Filtro de fibra de vidro A-3231</t>
  </si>
  <si>
    <t>Filtro de fibra de vidro A-3232</t>
  </si>
  <si>
    <t>Filtro de fibra de vidro A-3233</t>
  </si>
  <si>
    <t>Filtro de fibra de vidro A-3234</t>
  </si>
  <si>
    <t>Filtro de fibra de vidro A-3235</t>
  </si>
  <si>
    <t>Filtro de fibra de vidro A-3236</t>
  </si>
  <si>
    <t>Filtro de fibra de vidro A-3237</t>
  </si>
  <si>
    <t>Filtro de fibra de vidro A-3238</t>
  </si>
  <si>
    <t>Filtro de fibra de vidro A-3239</t>
  </si>
  <si>
    <t>Filtro de fibra de vidro A-3240</t>
  </si>
  <si>
    <t>Filtro de fibra de vidro A-3241</t>
  </si>
  <si>
    <t>Filtro de fibra de vidro A-3242</t>
  </si>
  <si>
    <t>Filtro de fibra de vidro A-3243</t>
  </si>
  <si>
    <t>Filtro de fibra de vidro A-3244</t>
  </si>
  <si>
    <t>Filtro de fibra de vidro A-3245</t>
  </si>
  <si>
    <t>Filtro de fibra de vidro A-3246</t>
  </si>
  <si>
    <t>Filtro de fibra de vidro A-3247</t>
  </si>
  <si>
    <t>Filtro de fibra de vidro A-3248</t>
  </si>
  <si>
    <t>Filtro de fibra de vidro A-3249</t>
  </si>
  <si>
    <t>Filtro de fibra de vidro A-3250</t>
  </si>
  <si>
    <t>Filtro de fibra de vidro A-3251</t>
  </si>
  <si>
    <t>Filtro de fibra de vidro A-3252</t>
  </si>
  <si>
    <t>Filtro de fibra de vidro A-3253</t>
  </si>
  <si>
    <t>Filtro de fibra de vidro A-3254</t>
  </si>
  <si>
    <t>Filtro de fibra de vidro A-3255</t>
  </si>
  <si>
    <t>Filtro de fibra de vidro A-3256</t>
  </si>
  <si>
    <t>Filtro de fibra de vidro A-3257</t>
  </si>
  <si>
    <t>Filtro de fibra de vidro A-3258</t>
  </si>
  <si>
    <t>Filtro de fibra de vidro A-3259</t>
  </si>
  <si>
    <t>Filtro de fibra de vidro A-3260</t>
  </si>
  <si>
    <t>Filtro de fibra de vidro A-3261</t>
  </si>
  <si>
    <t>Filtro de fibra de vidro A-3262</t>
  </si>
  <si>
    <t>Filtro de fibra de vidro A-3263</t>
  </si>
  <si>
    <t>Filtro de fibra de vidro A-3264</t>
  </si>
  <si>
    <t>Filtro de fibra de vidro A-3265</t>
  </si>
  <si>
    <t>Filtro de fibra de vidro A-3266</t>
  </si>
  <si>
    <t>Filtro de fibra de vidro A-3267</t>
  </si>
  <si>
    <t>Filtro de fibra de vidro A-3268</t>
  </si>
  <si>
    <t>Filtro de fibra de vidro A-3269</t>
  </si>
  <si>
    <t>Filtro de fibra de vidro A-3270</t>
  </si>
  <si>
    <t>Filtro de fibra de vidro A-3271</t>
  </si>
  <si>
    <t>Filtro de fibra de vidro A-3272</t>
  </si>
  <si>
    <t>Filtro de fibra de vidro A-3273</t>
  </si>
  <si>
    <t>Filtro de fibra de vidro A-3274</t>
  </si>
  <si>
    <t>Filtro de fibra de vidro A-3275</t>
  </si>
  <si>
    <t>Filtro de fibra de vidro A-3276</t>
  </si>
  <si>
    <t>Filtro de fibra de vidro A-3277</t>
  </si>
  <si>
    <t>Filtro de fibra de vidro A-3278</t>
  </si>
  <si>
    <t>Filtro de fibra de vidro A-3279</t>
  </si>
  <si>
    <t>Filtro de fibra de vidro A-3280</t>
  </si>
  <si>
    <t>Filtro de fibra de vidro A-3281</t>
  </si>
  <si>
    <t>Filtro de fibra de vidro A-3282</t>
  </si>
  <si>
    <t>Filtro de fibra de vidro A-3283</t>
  </si>
  <si>
    <t>Filtro de fibra de vidro A-3284</t>
  </si>
  <si>
    <t>Filtro de fibra de vidro A-3285</t>
  </si>
  <si>
    <t>Filtro de fibra de vidro A-3286</t>
  </si>
  <si>
    <t>Filtro de fibra de vidro A-3287</t>
  </si>
  <si>
    <t>Filtro de fibra de vidro A-3288</t>
  </si>
  <si>
    <t>Filtro de fibra de vidro A-3289</t>
  </si>
  <si>
    <t>Filtro de fibra de vidro A-3290</t>
  </si>
  <si>
    <t>Filtro de fibra de vidro A-3291</t>
  </si>
  <si>
    <t>Filtro de fibra de vidro A-3292</t>
  </si>
  <si>
    <t>Filtro de fibra de vidro A-3293</t>
  </si>
  <si>
    <t>Filtro de fibra de vidro A-3294</t>
  </si>
  <si>
    <t>Filtro de fibra de vidro A-3295</t>
  </si>
  <si>
    <t>Filtro de fibra de vidro A-3296</t>
  </si>
  <si>
    <t>Filtro de fibra de vidro A-3297</t>
  </si>
  <si>
    <t>Filtro de fibra de vidro A-3298</t>
  </si>
  <si>
    <t>Filtro de fibra de vidro A-3299</t>
  </si>
  <si>
    <t>Filtro de fibra de vidro A-3300</t>
  </si>
  <si>
    <t>Filtro de fibra de vidro A-3301</t>
  </si>
  <si>
    <t>Filtro de fibra de vidro A-3302</t>
  </si>
  <si>
    <t>Filtro de fibra de vidro A-3303</t>
  </si>
  <si>
    <t>Filtro de fibra de vidro A-3304</t>
  </si>
  <si>
    <t>Filtro de fibra de vidro A-3305</t>
  </si>
  <si>
    <t>Filtro de fibra de vidro A-3306</t>
  </si>
  <si>
    <t>Filtro de fibra de vidro A-3307</t>
  </si>
  <si>
    <t>Filtro de fibra de vidro A-3308</t>
  </si>
  <si>
    <t>Filtro de fibra de vidro A-3309</t>
  </si>
  <si>
    <t>Filtro de fibra de vidro A-3310</t>
  </si>
  <si>
    <t>Filtro de fibra de vidro A-3311</t>
  </si>
  <si>
    <t>Filtro de fibra de vidro A-3312</t>
  </si>
  <si>
    <t>Filtro de fibra de vidro A-3313</t>
  </si>
  <si>
    <t>Filtro de fibra de vidro A-3314</t>
  </si>
  <si>
    <t>Filtro de fibra de vidro A-3315</t>
  </si>
  <si>
    <t>Filtro de fibra de vidro A-3316</t>
  </si>
  <si>
    <t>Filtro de fibra de vidro A-3317</t>
  </si>
  <si>
    <t>Filtro de fibra de vidro A-3318</t>
  </si>
  <si>
    <t>Filtro de fibra de vidro A-3319</t>
  </si>
  <si>
    <t>Filtro de fibra de vidro A-3320</t>
  </si>
  <si>
    <t>Filtro de fibra de vidro A-3321</t>
  </si>
  <si>
    <t>Filtro de fibra de vidro A-3322</t>
  </si>
  <si>
    <t>Filtro de fibra de vidro A-3323</t>
  </si>
  <si>
    <t>Filtro de fibra de vidro A-3324</t>
  </si>
  <si>
    <t>Filtro de fibra de vidro A-3325</t>
  </si>
  <si>
    <t>Filtro de fibra de vidro A-3326</t>
  </si>
  <si>
    <t>Filtro de fibra de vidro A-3327</t>
  </si>
  <si>
    <t>Filtro de fibra de vidro A-3328</t>
  </si>
  <si>
    <t>Filtro de fibra de vidro A-3329</t>
  </si>
  <si>
    <t>Filtro de fibra de vidro A-3330</t>
  </si>
  <si>
    <t>Filtro de fibra de vidro A-3331</t>
  </si>
  <si>
    <t>Filtro de fibra de vidro A-3332</t>
  </si>
  <si>
    <t>Filtro de fibra de vidro A-3333</t>
  </si>
  <si>
    <t>Filtro de fibra de vidro A-3334</t>
  </si>
  <si>
    <t>Filtro de fibra de vidro A-3335</t>
  </si>
  <si>
    <t>Filtro de fibra de vidro A-3336</t>
  </si>
  <si>
    <t>Filtro de fibra de vidro A-3337</t>
  </si>
  <si>
    <t>Filtro de fibra de vidro A-3338</t>
  </si>
  <si>
    <t>Filtro de fibra de vidro A-3339</t>
  </si>
  <si>
    <t>Filtro de fibra de vidro A-3340</t>
  </si>
  <si>
    <t>Filtro de fibra de vidro A-3341</t>
  </si>
  <si>
    <t>Filtro de fibra de vidro A-3342</t>
  </si>
  <si>
    <t>Filtro de fibra de vidro A-3343</t>
  </si>
  <si>
    <t>Filtro de fibra de vidro A-3344</t>
  </si>
  <si>
    <t>Filtro de fibra de vidro A-3345</t>
  </si>
  <si>
    <t>Filtro de fibra de vidro A-3346</t>
  </si>
  <si>
    <t>Filtro de fibra de vidro A-3347</t>
  </si>
  <si>
    <t>Filtro de fibra de vidro A-3348</t>
  </si>
  <si>
    <t>Filtro de fibra de vidro A-3349</t>
  </si>
  <si>
    <t>Filtro de fibra de vidro A-3350</t>
  </si>
  <si>
    <t>Filtro de fibra de vidro A-3351</t>
  </si>
  <si>
    <t>Filtro de fibra de vidro A-3352</t>
  </si>
  <si>
    <t>Filtro de fibra de vidro A-3353</t>
  </si>
  <si>
    <t>Filtro de fibra de vidro A-3354</t>
  </si>
  <si>
    <t>Filtro de fibra de vidro A-3355</t>
  </si>
  <si>
    <t>Filtro de fibra de vidro A-3356</t>
  </si>
  <si>
    <t>Filtro de fibra de vidro A-3357</t>
  </si>
  <si>
    <t>Filtro de fibra de vidro A-3358</t>
  </si>
  <si>
    <t>Filtro de fibra de vidro A-3359</t>
  </si>
  <si>
    <t>Filtro de fibra de vidro A-3360</t>
  </si>
  <si>
    <t>Filtro de fibra de vidro A-3361</t>
  </si>
  <si>
    <t>Filtro de fibra de vidro A-3362</t>
  </si>
  <si>
    <t>Filtro de fibra de vidro A-3363</t>
  </si>
  <si>
    <t>Filtro de fibra de vidro A-3364</t>
  </si>
  <si>
    <t>Filtro de fibra de vidro A-3365</t>
  </si>
  <si>
    <t>Filtro de fibra de vidro A-3366</t>
  </si>
  <si>
    <t>Filtro de fibra de vidro A-3367</t>
  </si>
  <si>
    <t>Filtro de fibra de vidro A-3368</t>
  </si>
  <si>
    <t>Filtro de fibra de vidro A-3369</t>
  </si>
  <si>
    <t>Filtro de fibra de vidro A-3370</t>
  </si>
  <si>
    <t>Filtro de fibra de vidro A-3371</t>
  </si>
  <si>
    <t>Filtro de fibra de vidro A-3372</t>
  </si>
  <si>
    <t>Filtro de fibra de vidro A-3373</t>
  </si>
  <si>
    <t>Filtro de fibra de vidro A-3374</t>
  </si>
  <si>
    <t>Filtro de fibra de vidro A-3375</t>
  </si>
  <si>
    <t>Filtro de fibra de vidro A-3376</t>
  </si>
  <si>
    <t>Filtro de fibra de vidro A-3377</t>
  </si>
  <si>
    <t>Filtro de fibra de vidro A-3378</t>
  </si>
  <si>
    <t>Filtro de fibra de vidro A-3379</t>
  </si>
  <si>
    <t>Filtro de fibra de vidro A-3380</t>
  </si>
  <si>
    <t>Filtro de fibra de vidro A-3381</t>
  </si>
  <si>
    <t>Filtro de fibra de vidro A-3382</t>
  </si>
  <si>
    <t>Filtro de fibra de vidro A-3383</t>
  </si>
  <si>
    <t>Filtro de fibra de vidro A-3384</t>
  </si>
  <si>
    <t>Filtro de fibra de vidro A-3385</t>
  </si>
  <si>
    <t>Filtro de fibra de vidro A-3386</t>
  </si>
  <si>
    <t>Filtro de fibra de vidro A-3387</t>
  </si>
  <si>
    <t>Filtro de fibra de vidro A-3388</t>
  </si>
  <si>
    <t>Filtro de fibra de vidro A-3389</t>
  </si>
  <si>
    <t>Filtro de fibra de vidro A-3390</t>
  </si>
  <si>
    <t>Filtro de fibra de vidro A-3391</t>
  </si>
  <si>
    <t>Filtro de fibra de vidro A-3392</t>
  </si>
  <si>
    <t>Filtro de fibra de vidro A-3393</t>
  </si>
  <si>
    <t>Filtro de fibra de vidro A-3394</t>
  </si>
  <si>
    <t>Filtro de fibra de vidro A-3395</t>
  </si>
  <si>
    <t>Filtro de fibra de vidro A-3396</t>
  </si>
  <si>
    <t>Filtro de fibra de vidro A-3397</t>
  </si>
  <si>
    <t>Filtro de fibra de vidro A-3398</t>
  </si>
  <si>
    <t>Filtro de fibra de vidro A-3399</t>
  </si>
  <si>
    <t>Filtro de fibra de vidro A-3400</t>
  </si>
  <si>
    <t>Filtro de fibra de vidro A-3401</t>
  </si>
  <si>
    <t>Filtro de fibra de vidro A-3402</t>
  </si>
  <si>
    <t>Filtro de fibra de vidro A-3403</t>
  </si>
  <si>
    <t>Filtro de fibra de vidro A-3404</t>
  </si>
  <si>
    <t>Filtro de fibra de vidro A-3405</t>
  </si>
  <si>
    <t>Filtro de fibra de vidro A-3406</t>
  </si>
  <si>
    <t>Filtro de fibra de vidro A-3407</t>
  </si>
  <si>
    <t>Filtro de fibra de vidro A-3408</t>
  </si>
  <si>
    <t>Filtro de fibra de vidro A-3409</t>
  </si>
  <si>
    <t>Filtro de fibra de vidro A-3410</t>
  </si>
  <si>
    <t>Filtro de fibra de vidro A-3411</t>
  </si>
  <si>
    <t>Filtro de fibra de vidro A-3412</t>
  </si>
  <si>
    <t>Filtro de fibra de vidro A-3413</t>
  </si>
  <si>
    <t>Filtro de fibra de vidro A-3414</t>
  </si>
  <si>
    <t>Filtro de fibra de vidro A-3415</t>
  </si>
  <si>
    <t>Filtro de fibra de vidro A-3416</t>
  </si>
  <si>
    <t>Filtro de fibra de vidro A-3417</t>
  </si>
  <si>
    <t>Filtro de fibra de vidro A-3418</t>
  </si>
  <si>
    <t>Filtro de fibra de vidro A-3419</t>
  </si>
  <si>
    <t>Filtro de fibra de vidro A-3420</t>
  </si>
  <si>
    <t>Filtro de fibra de vidro A-3421</t>
  </si>
  <si>
    <t>Filtro de fibra de vidro A-3422</t>
  </si>
  <si>
    <t>Filtro de fibra de vidro A-3423</t>
  </si>
  <si>
    <t>Filtro de fibra de vidro A-3424</t>
  </si>
  <si>
    <t>Filtro de fibra de vidro A-3425</t>
  </si>
  <si>
    <t>Filtro de fibra de vidro A-3426</t>
  </si>
  <si>
    <t>Filtro de fibra de vidro A-3427</t>
  </si>
  <si>
    <t>Filtro de fibra de vidro A-3428</t>
  </si>
  <si>
    <t>Filtro de fibra de vidro A-3429</t>
  </si>
  <si>
    <t>Filtro de fibra de vidro A-3430</t>
  </si>
  <si>
    <t>Filtro de fibra de vidro A-3431</t>
  </si>
  <si>
    <t>Filtro de fibra de vidro A-3432</t>
  </si>
  <si>
    <t>Filtro de fibra de vidro A-3433</t>
  </si>
  <si>
    <t>Filtro de fibra de vidro A-3434</t>
  </si>
  <si>
    <t>Filtro de fibra de vidro A-3435</t>
  </si>
  <si>
    <t>Filtro de fibra de vidro A-3436</t>
  </si>
  <si>
    <t>Filtro de fibra de vidro A-3437</t>
  </si>
  <si>
    <t>Filtro de fibra de vidro A-3438</t>
  </si>
  <si>
    <t>Filtro de fibra de vidro A-3439</t>
  </si>
  <si>
    <t>Filtro de fibra de vidro A-3440</t>
  </si>
  <si>
    <t>Filtro de fibra de vidro A-3441</t>
  </si>
  <si>
    <t>Filtro de fibra de vidro A-3442</t>
  </si>
  <si>
    <t>Filtro de fibra de vidro A-3443</t>
  </si>
  <si>
    <t>Filtro de fibra de vidro A-3444</t>
  </si>
  <si>
    <t>Filtro de fibra de vidro A-3445</t>
  </si>
  <si>
    <t>Filtro de fibra de vidro A-3446</t>
  </si>
  <si>
    <t>Filtro de fibra de vidro A-3447</t>
  </si>
  <si>
    <t>Filtro de fibra de vidro A-3448</t>
  </si>
  <si>
    <t>Filtro de fibra de vidro A-3449</t>
  </si>
  <si>
    <t>Filtro de fibra de vidro A-3450</t>
  </si>
  <si>
    <t>Filtro de fibra de vidro A-3451</t>
  </si>
  <si>
    <t>Filtro de fibra de vidro A-3452</t>
  </si>
  <si>
    <t>Filtro de fibra de vidro A-3453</t>
  </si>
  <si>
    <t>Filtro de fibra de vidro A-3454</t>
  </si>
  <si>
    <t>Filtro de fibra de vidro A-3455</t>
  </si>
  <si>
    <t>Filtro de fibra de vidro A-3456</t>
  </si>
  <si>
    <t>Filtro de fibra de vidro A-3457</t>
  </si>
  <si>
    <t>Filtro de fibra de vidro A-3458</t>
  </si>
  <si>
    <t>Filtro de fibra de vidro A-3459</t>
  </si>
  <si>
    <t>Filtro de fibra de vidro A-3460</t>
  </si>
  <si>
    <t>Filtro de fibra de vidro A-3461</t>
  </si>
  <si>
    <t>Filtro de fibra de vidro A-3462</t>
  </si>
  <si>
    <t>Filtro de fibra de vidro A-3463</t>
  </si>
  <si>
    <t>Filtro de fibra de vidro A-3464</t>
  </si>
  <si>
    <t>Filtro de fibra de vidro A-3465</t>
  </si>
  <si>
    <t>Filtro de fibra de vidro A-3466</t>
  </si>
  <si>
    <t>Filtro de fibra de vidro A-3467</t>
  </si>
  <si>
    <t>Filtro de fibra de vidro A-3468</t>
  </si>
  <si>
    <t>Filtro de fibra de vidro A-3469</t>
  </si>
  <si>
    <t>Filtro de fibra de vidro A-3470</t>
  </si>
  <si>
    <t>Filtro de fibra de vidro A-3471</t>
  </si>
  <si>
    <t>Filtro de fibra de vidro A-3472</t>
  </si>
  <si>
    <t>Filtro de fibra de vidro A-3473</t>
  </si>
  <si>
    <t>Filtro de fibra de vidro A-3474</t>
  </si>
  <si>
    <t>Filtro de fibra de vidro A-3475</t>
  </si>
  <si>
    <t>Filtro de fibra de vidro A-3476</t>
  </si>
  <si>
    <t>Filtro de fibra de vidro A-3477</t>
  </si>
  <si>
    <t>Filtro de fibra de vidro A-3478</t>
  </si>
  <si>
    <t>Filtro de fibra de vidro A-3479</t>
  </si>
  <si>
    <t>Filtro de fibra de vidro A-3480</t>
  </si>
  <si>
    <t>Filtro de fibra de vidro A-3481</t>
  </si>
  <si>
    <t>Filtro de fibra de vidro A-3482</t>
  </si>
  <si>
    <t>Filtro de fibra de vidro A-3483</t>
  </si>
  <si>
    <t>Filtro de fibra de vidro A-3484</t>
  </si>
  <si>
    <t>Filtro de fibra de vidro A-3485</t>
  </si>
  <si>
    <t>Filtro de fibra de vidro A-3486</t>
  </si>
  <si>
    <t>Filtro de fibra de vidro A-3487</t>
  </si>
  <si>
    <t>Filtro de fibra de vidro A-3488</t>
  </si>
  <si>
    <t>Filtro de fibra de vidro A-3489</t>
  </si>
  <si>
    <t>Filtro de fibra de vidro A-3490</t>
  </si>
  <si>
    <t>Filtro de fibra de vidro A-3491</t>
  </si>
  <si>
    <t>Filtro de fibra de vidro A-3492</t>
  </si>
  <si>
    <t>Filtro de fibra de vidro A-3493</t>
  </si>
  <si>
    <t>Filtro de fibra de vidro A-3494</t>
  </si>
  <si>
    <t>Filtro de fibra de vidro A-3495</t>
  </si>
  <si>
    <t>Filtro de fibra de vidro A-3496</t>
  </si>
  <si>
    <t>Filtro de fibra de vidro A-3497</t>
  </si>
  <si>
    <t>Filtro de fibra de vidro A-3498</t>
  </si>
  <si>
    <t>Filtro de fibra de vidro A-3499</t>
  </si>
  <si>
    <t>Filtro de fibra de vidro A-3500</t>
  </si>
  <si>
    <t>Filtro de fibra de vidro A-3501</t>
  </si>
  <si>
    <t>Filtro de fibra de vidro A-3502</t>
  </si>
  <si>
    <t>Filtro de fibra de vidro A-3503</t>
  </si>
  <si>
    <t>Filtro de fibra de vidro A-3504</t>
  </si>
  <si>
    <t>Filtro de fibra de vidro A-3505</t>
  </si>
  <si>
    <t>10.936.697/0002-42</t>
  </si>
  <si>
    <t>(27) 3120-2884</t>
  </si>
  <si>
    <t>10.936.697/0002-43</t>
  </si>
  <si>
    <t>(27) 3120-2885</t>
  </si>
  <si>
    <t>10.936.697/0002-44</t>
  </si>
  <si>
    <t>(27) 3120-2886</t>
  </si>
  <si>
    <t>10.936.697/0002-45</t>
  </si>
  <si>
    <t>(27) 3120-2887</t>
  </si>
  <si>
    <t>10.936.697/0002-46</t>
  </si>
  <si>
    <t>(27) 3120-2888</t>
  </si>
  <si>
    <t>10.936.697/0002-47</t>
  </si>
  <si>
    <t>(27) 3120-2889</t>
  </si>
  <si>
    <t>10.936.697/0002-48</t>
  </si>
  <si>
    <t>(27) 3120-2890</t>
  </si>
  <si>
    <t>10.936.697/0002-49</t>
  </si>
  <si>
    <t>(27) 3120-2891</t>
  </si>
  <si>
    <t>10.936.697/0002-50</t>
  </si>
  <si>
    <t>(27) 3120-2892</t>
  </si>
  <si>
    <t>10.936.697/0002-51</t>
  </si>
  <si>
    <t>(27) 3120-2893</t>
  </si>
  <si>
    <t>10.936.697/0002-52</t>
  </si>
  <si>
    <t>(27) 3120-2894</t>
  </si>
  <si>
    <t>10.936.697/0002-53</t>
  </si>
  <si>
    <t>(27) 3120-2895</t>
  </si>
  <si>
    <t>10.936.697/0002-54</t>
  </si>
  <si>
    <t>(27) 3120-2896</t>
  </si>
  <si>
    <t>10.936.697/0002-55</t>
  </si>
  <si>
    <t>(27) 3120-2897</t>
  </si>
  <si>
    <t>10.936.697/0002-56</t>
  </si>
  <si>
    <t>(27) 3120-2898</t>
  </si>
  <si>
    <t>10.936.697/0002-57</t>
  </si>
  <si>
    <t>(27) 3120-2899</t>
  </si>
  <si>
    <t>10.936.697/0002-58</t>
  </si>
  <si>
    <t>(27) 3120-2900</t>
  </si>
  <si>
    <t>10.936.697/0002-59</t>
  </si>
  <si>
    <t>(27) 3120-2901</t>
  </si>
  <si>
    <t>10.936.697/0002-60</t>
  </si>
  <si>
    <t>(27) 3120-2902</t>
  </si>
  <si>
    <t>10.936.697/0002-61</t>
  </si>
  <si>
    <t>(27) 3120-2903</t>
  </si>
  <si>
    <t>10.936.697/0002-62</t>
  </si>
  <si>
    <t>(27) 3120-2904</t>
  </si>
  <si>
    <t>10.936.697/0002-63</t>
  </si>
  <si>
    <t>(27) 3120-2905</t>
  </si>
  <si>
    <t>10.936.697/0002-64</t>
  </si>
  <si>
    <t>(27) 3120-2906</t>
  </si>
  <si>
    <t>10.936.697/0002-65</t>
  </si>
  <si>
    <t>(27) 3120-2907</t>
  </si>
  <si>
    <t>10.936.697/0002-66</t>
  </si>
  <si>
    <t>(27) 3120-2908</t>
  </si>
  <si>
    <t>10.936.697/0002-67</t>
  </si>
  <si>
    <t>(27) 3120-2909</t>
  </si>
  <si>
    <t>10.936.697/0002-68</t>
  </si>
  <si>
    <t>(27) 3120-2910</t>
  </si>
  <si>
    <t>10.936.697/0002-69</t>
  </si>
  <si>
    <t>(27) 3120-2911</t>
  </si>
  <si>
    <t>10.936.697/0002-70</t>
  </si>
  <si>
    <t>(27) 3120-2912</t>
  </si>
  <si>
    <t>10.936.697/0002-71</t>
  </si>
  <si>
    <t>(27) 3120-2913</t>
  </si>
  <si>
    <t>10.936.697/0002-72</t>
  </si>
  <si>
    <t>(27) 3120-2914</t>
  </si>
  <si>
    <t>10.936.697/0002-73</t>
  </si>
  <si>
    <t>(27) 3120-2915</t>
  </si>
  <si>
    <t>10.936.697/0002-74</t>
  </si>
  <si>
    <t>(27) 3120-2916</t>
  </si>
  <si>
    <t>10.936.697/0002-75</t>
  </si>
  <si>
    <t>(27) 3120-2917</t>
  </si>
  <si>
    <t>10.936.697/0002-76</t>
  </si>
  <si>
    <t>(27) 3120-2918</t>
  </si>
  <si>
    <t>10.936.697/0002-77</t>
  </si>
  <si>
    <t>(27) 3120-2919</t>
  </si>
  <si>
    <t>10.936.697/0002-78</t>
  </si>
  <si>
    <t>(27) 3120-2920</t>
  </si>
  <si>
    <t>10.936.697/0002-79</t>
  </si>
  <si>
    <t>(27) 3120-2921</t>
  </si>
  <si>
    <t>10.936.697/0002-80</t>
  </si>
  <si>
    <t>(27) 3120-2922</t>
  </si>
  <si>
    <t>10.936.697/0002-81</t>
  </si>
  <si>
    <t>(27) 3120-2923</t>
  </si>
  <si>
    <t>10.936.697/0002-82</t>
  </si>
  <si>
    <t>(27) 3120-2924</t>
  </si>
  <si>
    <t>10.936.697/0002-83</t>
  </si>
  <si>
    <t>(27) 3120-2925</t>
  </si>
  <si>
    <t>10.936.697/0002-84</t>
  </si>
  <si>
    <t>(27) 3120-2926</t>
  </si>
  <si>
    <t>10.936.697/0002-85</t>
  </si>
  <si>
    <t>(27) 3120-2927</t>
  </si>
  <si>
    <t>10.936.697/0002-86</t>
  </si>
  <si>
    <t>(27) 3120-2928</t>
  </si>
  <si>
    <t>10.936.697/0002-87</t>
  </si>
  <si>
    <t>(27) 3120-2929</t>
  </si>
  <si>
    <t>10.936.697/0002-88</t>
  </si>
  <si>
    <t>(27) 3120-2930</t>
  </si>
  <si>
    <t>10.936.697/0002-89</t>
  </si>
  <si>
    <t>(27) 3120-2931</t>
  </si>
  <si>
    <t>10.936.697/0002-90</t>
  </si>
  <si>
    <t>(27) 3120-2932</t>
  </si>
  <si>
    <t>10.936.697/0002-91</t>
  </si>
  <si>
    <t>(27) 3120-2933</t>
  </si>
  <si>
    <t>10.936.697/0002-92</t>
  </si>
  <si>
    <t>(27) 3120-2934</t>
  </si>
  <si>
    <t>10.936.697/0002-93</t>
  </si>
  <si>
    <t>(27) 3120-2935</t>
  </si>
  <si>
    <t>10.936.697/0002-94</t>
  </si>
  <si>
    <t>(27) 3120-2936</t>
  </si>
  <si>
    <t>10.936.697/0002-95</t>
  </si>
  <si>
    <t>(27) 3120-2937</t>
  </si>
  <si>
    <t>10.936.697/0002-96</t>
  </si>
  <si>
    <t>(27) 3120-2938</t>
  </si>
  <si>
    <t>10.936.697/0002-97</t>
  </si>
  <si>
    <t>(27) 3120-2939</t>
  </si>
  <si>
    <t>10.936.697/0002-98</t>
  </si>
  <si>
    <t>(27) 3120-2940</t>
  </si>
  <si>
    <t>10.936.697/0002-99</t>
  </si>
  <si>
    <t>(27) 3120-2941</t>
  </si>
  <si>
    <t>10.936.697/0002-100</t>
  </si>
  <si>
    <t>(27) 3120-2942</t>
  </si>
  <si>
    <t>10.936.697/0002-101</t>
  </si>
  <si>
    <t>(27) 3120-2943</t>
  </si>
  <si>
    <t>10.936.697/0002-102</t>
  </si>
  <si>
    <t>(27) 3120-2944</t>
  </si>
  <si>
    <t>10.936.697/0002-103</t>
  </si>
  <si>
    <t>(27) 3120-2945</t>
  </si>
  <si>
    <t>10.936.697/0002-104</t>
  </si>
  <si>
    <t>(27) 3120-2946</t>
  </si>
  <si>
    <t>10.936.697/0002-105</t>
  </si>
  <si>
    <t>(27) 3120-2947</t>
  </si>
  <si>
    <t>10.936.697/0002-106</t>
  </si>
  <si>
    <t>(27) 3120-2948</t>
  </si>
  <si>
    <t>10.936.697/0002-107</t>
  </si>
  <si>
    <t>(27) 3120-2949</t>
  </si>
  <si>
    <t>10.936.697/0002-108</t>
  </si>
  <si>
    <t>(27) 3120-2950</t>
  </si>
  <si>
    <t>10.936.697/0002-109</t>
  </si>
  <si>
    <t>(27) 3120-2951</t>
  </si>
  <si>
    <t>10.936.697/0002-110</t>
  </si>
  <si>
    <t>(27) 3120-2952</t>
  </si>
  <si>
    <t>10.936.697/0002-111</t>
  </si>
  <si>
    <t>(27) 3120-2953</t>
  </si>
  <si>
    <t>10.936.697/0002-112</t>
  </si>
  <si>
    <t>(27) 3120-2954</t>
  </si>
  <si>
    <t>10.936.697/0002-113</t>
  </si>
  <si>
    <t>(27) 3120-2955</t>
  </si>
  <si>
    <t>10.936.697/0002-114</t>
  </si>
  <si>
    <t>(27) 3120-2956</t>
  </si>
  <si>
    <t>10.936.697/0002-115</t>
  </si>
  <si>
    <t>(27) 3120-2957</t>
  </si>
  <si>
    <t>10.936.697/0002-116</t>
  </si>
  <si>
    <t>(27) 3120-2958</t>
  </si>
  <si>
    <t>10.936.697/0002-117</t>
  </si>
  <si>
    <t>(27) 3120-2959</t>
  </si>
  <si>
    <t>10.936.697/0002-118</t>
  </si>
  <si>
    <t>(27) 3120-2960</t>
  </si>
  <si>
    <t>10.936.697/0002-119</t>
  </si>
  <si>
    <t>(27) 3120-2961</t>
  </si>
  <si>
    <t>10.936.697/0002-120</t>
  </si>
  <si>
    <t>(27) 3120-2962</t>
  </si>
  <si>
    <t>10.936.697/0002-121</t>
  </si>
  <si>
    <t>(27) 3120-2963</t>
  </si>
  <si>
    <t>10.936.697/0002-122</t>
  </si>
  <si>
    <t>(27) 3120-2964</t>
  </si>
  <si>
    <t>10.936.697/0002-123</t>
  </si>
  <si>
    <t>(27) 3120-2965</t>
  </si>
  <si>
    <t>10.936.697/0002-124</t>
  </si>
  <si>
    <t>(27) 3120-2966</t>
  </si>
  <si>
    <t>10.936.697/0002-125</t>
  </si>
  <si>
    <t>(27) 3120-2967</t>
  </si>
  <si>
    <t>10.936.697/0002-126</t>
  </si>
  <si>
    <t>(27) 3120-2968</t>
  </si>
  <si>
    <t>10.936.697/0002-127</t>
  </si>
  <si>
    <t>(27) 3120-2969</t>
  </si>
  <si>
    <t>10.936.697/0002-128</t>
  </si>
  <si>
    <t>(27) 3120-2970</t>
  </si>
  <si>
    <t>10.936.697/0002-129</t>
  </si>
  <si>
    <t>(27) 3120-2971</t>
  </si>
  <si>
    <t>10.936.697/0002-130</t>
  </si>
  <si>
    <t>(27) 3120-2972</t>
  </si>
  <si>
    <t>10.936.697/0002-131</t>
  </si>
  <si>
    <t>(27) 3120-2973</t>
  </si>
  <si>
    <t>10.936.697/0002-132</t>
  </si>
  <si>
    <t>(27) 3120-2974</t>
  </si>
  <si>
    <t>10.936.697/0002-133</t>
  </si>
  <si>
    <t>(27) 3120-2975</t>
  </si>
  <si>
    <t>10.936.697/0002-134</t>
  </si>
  <si>
    <t>(27) 3120-2976</t>
  </si>
  <si>
    <t>10.936.697/0002-135</t>
  </si>
  <si>
    <t>(27) 3120-2977</t>
  </si>
  <si>
    <t>10.936.697/0002-136</t>
  </si>
  <si>
    <t>(27) 3120-2978</t>
  </si>
  <si>
    <t>10.936.697/0002-137</t>
  </si>
  <si>
    <t>(27) 3120-2979</t>
  </si>
  <si>
    <t>10.936.697/0002-138</t>
  </si>
  <si>
    <t>(27) 3120-2980</t>
  </si>
  <si>
    <t>10.936.697/0002-139</t>
  </si>
  <si>
    <t>(27) 3120-2981</t>
  </si>
  <si>
    <t>10.936.697/0002-140</t>
  </si>
  <si>
    <t>(27) 3120-2982</t>
  </si>
  <si>
    <t>10.936.697/0002-141</t>
  </si>
  <si>
    <t>(27) 3120-2983</t>
  </si>
  <si>
    <t>10.936.697/0002-142</t>
  </si>
  <si>
    <t>(27) 3120-2984</t>
  </si>
  <si>
    <t>10.936.697/0002-143</t>
  </si>
  <si>
    <t>(27) 3120-2985</t>
  </si>
  <si>
    <t>10.936.697/0002-144</t>
  </si>
  <si>
    <t>(27) 3120-2986</t>
  </si>
  <si>
    <t>10.936.697/0002-145</t>
  </si>
  <si>
    <t>(27) 3120-2987</t>
  </si>
  <si>
    <t>10.936.697/0002-146</t>
  </si>
  <si>
    <t>(27) 3120-2988</t>
  </si>
  <si>
    <t>10.936.697/0002-147</t>
  </si>
  <si>
    <t>(27) 3120-2989</t>
  </si>
  <si>
    <t>10.936.697/0002-148</t>
  </si>
  <si>
    <t>(27) 3120-2990</t>
  </si>
  <si>
    <t>10.936.697/0002-149</t>
  </si>
  <si>
    <t>(27) 3120-2991</t>
  </si>
  <si>
    <t>10.936.697/0002-150</t>
  </si>
  <si>
    <t>(27) 3120-2992</t>
  </si>
  <si>
    <t>10.936.697/0002-151</t>
  </si>
  <si>
    <t>(27) 3120-2993</t>
  </si>
  <si>
    <t>10.936.697/0002-152</t>
  </si>
  <si>
    <t>(27) 3120-2994</t>
  </si>
  <si>
    <t>10.936.697/0002-153</t>
  </si>
  <si>
    <t>(27) 3120-2995</t>
  </si>
  <si>
    <t>10.936.697/0002-154</t>
  </si>
  <si>
    <t>(27) 3120-2996</t>
  </si>
  <si>
    <t>10.936.697/0002-155</t>
  </si>
  <si>
    <t>(27) 3120-2997</t>
  </si>
  <si>
    <t>10.936.697/0002-156</t>
  </si>
  <si>
    <t>(27) 3120-2998</t>
  </si>
  <si>
    <t>10.936.697/0002-157</t>
  </si>
  <si>
    <t>(27) 3120-2999</t>
  </si>
  <si>
    <t>10.936.697/0002-158</t>
  </si>
  <si>
    <t>(27) 3120-3000</t>
  </si>
  <si>
    <t>10.936.697/0002-159</t>
  </si>
  <si>
    <t>(27) 3120-3001</t>
  </si>
  <si>
    <t>10.936.697/0002-160</t>
  </si>
  <si>
    <t>(27) 3120-3002</t>
  </si>
  <si>
    <t>10.936.697/0002-161</t>
  </si>
  <si>
    <t>(27) 3120-3003</t>
  </si>
  <si>
    <t>10.936.697/0002-162</t>
  </si>
  <si>
    <t>(27) 3120-3004</t>
  </si>
  <si>
    <t>10.936.697/0002-163</t>
  </si>
  <si>
    <t>(27) 3120-3005</t>
  </si>
  <si>
    <t>10.936.697/0002-164</t>
  </si>
  <si>
    <t>(27) 3120-3006</t>
  </si>
  <si>
    <t>10.936.697/0002-165</t>
  </si>
  <si>
    <t>(27) 3120-3007</t>
  </si>
  <si>
    <t>10.936.697/0002-166</t>
  </si>
  <si>
    <t>(27) 3120-3008</t>
  </si>
  <si>
    <t>10.936.697/0002-167</t>
  </si>
  <si>
    <t>(27) 3120-3009</t>
  </si>
  <si>
    <t>10.936.697/0002-168</t>
  </si>
  <si>
    <t>(27) 3120-3010</t>
  </si>
  <si>
    <t>10.936.697/0002-169</t>
  </si>
  <si>
    <t>(27) 3120-3011</t>
  </si>
  <si>
    <t>10.936.697/0002-170</t>
  </si>
  <si>
    <t>(27) 3120-3012</t>
  </si>
  <si>
    <t>10.936.697/0002-171</t>
  </si>
  <si>
    <t>(27) 3120-3013</t>
  </si>
  <si>
    <t>10.936.697/0002-172</t>
  </si>
  <si>
    <t>(27) 3120-3014</t>
  </si>
  <si>
    <t>10.936.697/0002-173</t>
  </si>
  <si>
    <t>(27) 3120-3015</t>
  </si>
  <si>
    <t>10.936.697/0002-174</t>
  </si>
  <si>
    <t>(27) 3120-3016</t>
  </si>
  <si>
    <t>10.936.697/0002-175</t>
  </si>
  <si>
    <t>(27) 3120-3017</t>
  </si>
  <si>
    <t>10.936.697/0002-176</t>
  </si>
  <si>
    <t>(27) 3120-3018</t>
  </si>
  <si>
    <t>10.936.697/0002-177</t>
  </si>
  <si>
    <t>(27) 3120-3019</t>
  </si>
  <si>
    <t>10.936.697/0002-178</t>
  </si>
  <si>
    <t>(27) 3120-3020</t>
  </si>
  <si>
    <t>10.936.697/0002-179</t>
  </si>
  <si>
    <t>(27) 3120-3021</t>
  </si>
  <si>
    <t>10.936.697/0002-180</t>
  </si>
  <si>
    <t>(27) 3120-3022</t>
  </si>
  <si>
    <t>10.936.697/0002-181</t>
  </si>
  <si>
    <t>(27) 3120-3023</t>
  </si>
  <si>
    <t>10.936.697/0002-182</t>
  </si>
  <si>
    <t>(27) 3120-3024</t>
  </si>
  <si>
    <t>10.936.697/0002-183</t>
  </si>
  <si>
    <t>(27) 3120-3025</t>
  </si>
  <si>
    <t>10.936.697/0002-184</t>
  </si>
  <si>
    <t>(27) 3120-3026</t>
  </si>
  <si>
    <t>10.936.697/0002-185</t>
  </si>
  <si>
    <t>(27) 3120-3027</t>
  </si>
  <si>
    <t>10.936.697/0002-186</t>
  </si>
  <si>
    <t>(27) 3120-3028</t>
  </si>
  <si>
    <t>10.936.697/0002-187</t>
  </si>
  <si>
    <t>(27) 3120-3029</t>
  </si>
  <si>
    <t>10.936.697/0002-188</t>
  </si>
  <si>
    <t>(27) 3120-3030</t>
  </si>
  <si>
    <t>10.936.697/0002-189</t>
  </si>
  <si>
    <t>(27) 3120-3031</t>
  </si>
  <si>
    <t>10.936.697/0002-190</t>
  </si>
  <si>
    <t>(27) 3120-3032</t>
  </si>
  <si>
    <t>10.936.697/0002-191</t>
  </si>
  <si>
    <t>(27) 3120-3033</t>
  </si>
  <si>
    <t>10.936.697/0002-192</t>
  </si>
  <si>
    <t>(27) 3120-3034</t>
  </si>
  <si>
    <t>10.936.697/0002-193</t>
  </si>
  <si>
    <t>(27) 3120-3035</t>
  </si>
  <si>
    <t>10.936.697/0002-194</t>
  </si>
  <si>
    <t>(27) 3120-3036</t>
  </si>
  <si>
    <t>10.936.697/0002-195</t>
  </si>
  <si>
    <t>(27) 3120-3037</t>
  </si>
  <si>
    <t>10.936.697/0002-196</t>
  </si>
  <si>
    <t>(27) 3120-3038</t>
  </si>
  <si>
    <t>10.936.697/0002-197</t>
  </si>
  <si>
    <t>(27) 3120-3039</t>
  </si>
  <si>
    <t>10.936.697/0002-198</t>
  </si>
  <si>
    <t>(27) 3120-3040</t>
  </si>
  <si>
    <t>10.936.697/0002-199</t>
  </si>
  <si>
    <t>(27) 3120-3041</t>
  </si>
  <si>
    <t>10.936.697/0002-200</t>
  </si>
  <si>
    <t>(27) 3120-3042</t>
  </si>
  <si>
    <t>10.936.697/0002-201</t>
  </si>
  <si>
    <t>(27) 3120-3043</t>
  </si>
  <si>
    <t>10.936.697/0002-202</t>
  </si>
  <si>
    <t>(27) 3120-3044</t>
  </si>
  <si>
    <t>10.936.697/0002-203</t>
  </si>
  <si>
    <t>(27) 3120-3045</t>
  </si>
  <si>
    <t>10.936.697/0002-204</t>
  </si>
  <si>
    <t>(27) 3120-3046</t>
  </si>
  <si>
    <t>10.936.697/0002-205</t>
  </si>
  <si>
    <t>(27) 3120-3047</t>
  </si>
  <si>
    <t>10.936.697/0002-206</t>
  </si>
  <si>
    <t>(27) 3120-3048</t>
  </si>
  <si>
    <t>10.936.697/0002-207</t>
  </si>
  <si>
    <t>(27) 3120-3049</t>
  </si>
  <si>
    <t>10.936.697/0002-208</t>
  </si>
  <si>
    <t>(27) 3120-3050</t>
  </si>
  <si>
    <t>10.936.697/0002-209</t>
  </si>
  <si>
    <t>(27) 3120-3051</t>
  </si>
  <si>
    <t>10.936.697/0002-210</t>
  </si>
  <si>
    <t>(27) 3120-3052</t>
  </si>
  <si>
    <t>10.936.697/0002-211</t>
  </si>
  <si>
    <t>(27) 3120-3053</t>
  </si>
  <si>
    <t>10.936.697/0002-212</t>
  </si>
  <si>
    <t>(27) 3120-3054</t>
  </si>
  <si>
    <t>10.936.697/0002-213</t>
  </si>
  <si>
    <t>(27) 3120-3055</t>
  </si>
  <si>
    <t>10.936.697/0002-214</t>
  </si>
  <si>
    <t>(27) 3120-3056</t>
  </si>
  <si>
    <t>10.936.697/0002-215</t>
  </si>
  <si>
    <t>(27) 3120-3057</t>
  </si>
  <si>
    <t>10.936.697/0002-216</t>
  </si>
  <si>
    <t>(27) 3120-3058</t>
  </si>
  <si>
    <t>10.936.697/0002-217</t>
  </si>
  <si>
    <t>(27) 3120-3059</t>
  </si>
  <si>
    <t>10.936.697/0002-218</t>
  </si>
  <si>
    <t>(27) 3120-3060</t>
  </si>
  <si>
    <t>10.936.697/0002-219</t>
  </si>
  <si>
    <t>(27) 3120-3061</t>
  </si>
  <si>
    <t>10.936.697/0002-220</t>
  </si>
  <si>
    <t>(27) 3120-3062</t>
  </si>
  <si>
    <t>10.936.697/0002-221</t>
  </si>
  <si>
    <t>(27) 3120-3063</t>
  </si>
  <si>
    <t>10.936.697/0002-222</t>
  </si>
  <si>
    <t>(27) 3120-3064</t>
  </si>
  <si>
    <t>10.936.697/0002-223</t>
  </si>
  <si>
    <t>(27) 3120-3065</t>
  </si>
  <si>
    <t>10.936.697/0002-224</t>
  </si>
  <si>
    <t>(27) 3120-3066</t>
  </si>
  <si>
    <t>10.936.697/0002-225</t>
  </si>
  <si>
    <t>(27) 3120-3067</t>
  </si>
  <si>
    <t>10.936.697/0002-226</t>
  </si>
  <si>
    <t>(27) 3120-3068</t>
  </si>
  <si>
    <t>10.936.697/0002-227</t>
  </si>
  <si>
    <t>(27) 3120-3069</t>
  </si>
  <si>
    <t>10.936.697/0002-228</t>
  </si>
  <si>
    <t>(27) 3120-3070</t>
  </si>
  <si>
    <t>10.936.697/0002-229</t>
  </si>
  <si>
    <t>(27) 3120-3071</t>
  </si>
  <si>
    <t>10.936.697/0002-230</t>
  </si>
  <si>
    <t>(27) 3120-3072</t>
  </si>
  <si>
    <t>10.936.697/0002-231</t>
  </si>
  <si>
    <t>(27) 3120-3073</t>
  </si>
  <si>
    <t>10.936.697/0002-232</t>
  </si>
  <si>
    <t>(27) 3120-3074</t>
  </si>
  <si>
    <t>10.936.697/0002-233</t>
  </si>
  <si>
    <t>(27) 3120-3075</t>
  </si>
  <si>
    <t>10.936.697/0002-234</t>
  </si>
  <si>
    <t>(27) 3120-3076</t>
  </si>
  <si>
    <t>10.936.697/0002-235</t>
  </si>
  <si>
    <t>(27) 3120-3077</t>
  </si>
  <si>
    <t>10.936.697/0002-236</t>
  </si>
  <si>
    <t>(27) 3120-3078</t>
  </si>
  <si>
    <t>10.936.697/0002-237</t>
  </si>
  <si>
    <t>(27) 3120-3079</t>
  </si>
  <si>
    <t>10.936.697/0002-238</t>
  </si>
  <si>
    <t>(27) 3120-3080</t>
  </si>
  <si>
    <t>10.936.697/0002-239</t>
  </si>
  <si>
    <t>(27) 3120-3081</t>
  </si>
  <si>
    <t>10.936.697/0002-240</t>
  </si>
  <si>
    <t>(27) 3120-3082</t>
  </si>
  <si>
    <t>10.936.697/0002-241</t>
  </si>
  <si>
    <t>(27) 3120-3083</t>
  </si>
  <si>
    <t>10.936.697/0002-242</t>
  </si>
  <si>
    <t>(27) 3120-3084</t>
  </si>
  <si>
    <t>10.936.697/0002-243</t>
  </si>
  <si>
    <t>(27) 3120-3085</t>
  </si>
  <si>
    <t>10.936.697/0002-244</t>
  </si>
  <si>
    <t>(27) 3120-3086</t>
  </si>
  <si>
    <t>10.936.697/0002-245</t>
  </si>
  <si>
    <t>(27) 3120-3087</t>
  </si>
  <si>
    <t>10.936.697/0002-246</t>
  </si>
  <si>
    <t>(27) 3120-3088</t>
  </si>
  <si>
    <t>10.936.697/0002-247</t>
  </si>
  <si>
    <t>(27) 3120-3089</t>
  </si>
  <si>
    <t>10.936.697/0002-248</t>
  </si>
  <si>
    <t>(27) 3120-3090</t>
  </si>
  <si>
    <t>10.936.697/0002-249</t>
  </si>
  <si>
    <t>(27) 3120-3091</t>
  </si>
  <si>
    <t>10.936.697/0002-250</t>
  </si>
  <si>
    <t>(27) 3120-3092</t>
  </si>
  <si>
    <t>10.936.697/0002-251</t>
  </si>
  <si>
    <t>(27) 3120-3093</t>
  </si>
  <si>
    <t>10.936.697/0002-252</t>
  </si>
  <si>
    <t>(27) 3120-3094</t>
  </si>
  <si>
    <t>10.936.697/0002-253</t>
  </si>
  <si>
    <t>(27) 3120-3095</t>
  </si>
  <si>
    <t>10.936.697/0002-254</t>
  </si>
  <si>
    <t>(27) 3120-3096</t>
  </si>
  <si>
    <t>10.936.697/0002-255</t>
  </si>
  <si>
    <t>(27) 3120-3097</t>
  </si>
  <si>
    <t>10.936.697/0002-256</t>
  </si>
  <si>
    <t>(27) 3120-3098</t>
  </si>
  <si>
    <t>10.936.697/0002-257</t>
  </si>
  <si>
    <t>(27) 3120-3099</t>
  </si>
  <si>
    <t>10.936.697/0002-258</t>
  </si>
  <si>
    <t>(27) 3120-3100</t>
  </si>
  <si>
    <t>10.936.697/0002-259</t>
  </si>
  <si>
    <t>(27) 3120-3101</t>
  </si>
  <si>
    <t>10.936.697/0002-260</t>
  </si>
  <si>
    <t>(27) 3120-3102</t>
  </si>
  <si>
    <t>10.936.697/0002-261</t>
  </si>
  <si>
    <t>(27) 3120-3103</t>
  </si>
  <si>
    <t>10.936.697/0002-262</t>
  </si>
  <si>
    <t>(27) 3120-3104</t>
  </si>
  <si>
    <t>10.936.697/0002-263</t>
  </si>
  <si>
    <t>(27) 3120-3105</t>
  </si>
  <si>
    <t>10.936.697/0002-264</t>
  </si>
  <si>
    <t>(27) 3120-3106</t>
  </si>
  <si>
    <t>10.936.697/0002-265</t>
  </si>
  <si>
    <t>(27) 3120-3107</t>
  </si>
  <si>
    <t>10.936.697/0002-266</t>
  </si>
  <si>
    <t>(27) 3120-3108</t>
  </si>
  <si>
    <t>10.936.697/0002-267</t>
  </si>
  <si>
    <t>(27) 3120-3109</t>
  </si>
  <si>
    <t>10.936.697/0002-268</t>
  </si>
  <si>
    <t>(27) 3120-3110</t>
  </si>
  <si>
    <t>10.936.697/0002-269</t>
  </si>
  <si>
    <t>(27) 3120-3111</t>
  </si>
  <si>
    <t>10.936.697/0002-270</t>
  </si>
  <si>
    <t>(27) 3120-3112</t>
  </si>
  <si>
    <t>10.936.697/0002-271</t>
  </si>
  <si>
    <t>(27) 3120-3113</t>
  </si>
  <si>
    <t>10.936.697/0002-272</t>
  </si>
  <si>
    <t>(27) 3120-3114</t>
  </si>
  <si>
    <t>10.936.697/0002-273</t>
  </si>
  <si>
    <t>(27) 3120-3115</t>
  </si>
  <si>
    <t>10.936.697/0002-274</t>
  </si>
  <si>
    <t>(27) 3120-3116</t>
  </si>
  <si>
    <t>10.936.697/0002-275</t>
  </si>
  <si>
    <t>(27) 3120-3117</t>
  </si>
  <si>
    <t>10.936.697/0002-276</t>
  </si>
  <si>
    <t>(27) 3120-3118</t>
  </si>
  <si>
    <t>10.936.697/0002-277</t>
  </si>
  <si>
    <t>(27) 3120-3119</t>
  </si>
  <si>
    <t>10.936.697/0002-278</t>
  </si>
  <si>
    <t>(27) 3120-3120</t>
  </si>
  <si>
    <t>10.936.697/0002-279</t>
  </si>
  <si>
    <t>(27) 3120-3121</t>
  </si>
  <si>
    <t>10.936.697/0002-280</t>
  </si>
  <si>
    <t>(27) 3120-3122</t>
  </si>
  <si>
    <t>10.936.697/0002-281</t>
  </si>
  <si>
    <t>(27) 3120-3123</t>
  </si>
  <si>
    <t>10.936.697/0002-282</t>
  </si>
  <si>
    <t>(27) 3120-3124</t>
  </si>
  <si>
    <t>10.936.697/0002-283</t>
  </si>
  <si>
    <t>(27) 3120-3125</t>
  </si>
  <si>
    <t>10.936.697/0002-284</t>
  </si>
  <si>
    <t>(27) 3120-3126</t>
  </si>
  <si>
    <t>10.936.697/0002-285</t>
  </si>
  <si>
    <t>(27) 3120-3127</t>
  </si>
  <si>
    <t>10.936.697/0002-286</t>
  </si>
  <si>
    <t>(27) 3120-3128</t>
  </si>
  <si>
    <t>10.936.697/0002-287</t>
  </si>
  <si>
    <t>(27) 3120-3129</t>
  </si>
  <si>
    <t>10.936.697/0002-288</t>
  </si>
  <si>
    <t>(27) 3120-3130</t>
  </si>
  <si>
    <t>10.936.697/0002-289</t>
  </si>
  <si>
    <t>(27) 3120-3131</t>
  </si>
  <si>
    <t>10.936.697/0002-290</t>
  </si>
  <si>
    <t>(27) 3120-3132</t>
  </si>
  <si>
    <t>10.936.697/0002-291</t>
  </si>
  <si>
    <t>(27) 3120-3133</t>
  </si>
  <si>
    <t>10.936.697/0002-292</t>
  </si>
  <si>
    <t>(27) 3120-3134</t>
  </si>
  <si>
    <t>10.936.697/0002-293</t>
  </si>
  <si>
    <t>(27) 3120-3135</t>
  </si>
  <si>
    <t>10.936.697/0002-294</t>
  </si>
  <si>
    <t>(27) 3120-3136</t>
  </si>
  <si>
    <t>10.936.697/0002-295</t>
  </si>
  <si>
    <t>(27) 3120-3137</t>
  </si>
  <si>
    <t>10.936.697/0002-296</t>
  </si>
  <si>
    <t>(27) 3120-3138</t>
  </si>
  <si>
    <t>10.936.697/0002-297</t>
  </si>
  <si>
    <t>(27) 3120-3139</t>
  </si>
  <si>
    <t>10.936.697/0002-298</t>
  </si>
  <si>
    <t>(27) 3120-3140</t>
  </si>
  <si>
    <t>10.936.697/0002-299</t>
  </si>
  <si>
    <t>(27) 3120-3141</t>
  </si>
  <si>
    <t>10.936.697/0002-300</t>
  </si>
  <si>
    <t>(27) 3120-3142</t>
  </si>
  <si>
    <t>10.936.697/0002-301</t>
  </si>
  <si>
    <t>(27) 3120-3143</t>
  </si>
  <si>
    <t>10.936.697/0002-302</t>
  </si>
  <si>
    <t>(27) 3120-3144</t>
  </si>
  <si>
    <t>10.936.697/0002-303</t>
  </si>
  <si>
    <t>(27) 3120-3145</t>
  </si>
  <si>
    <t>10.936.697/0002-304</t>
  </si>
  <si>
    <t>(27) 3120-3146</t>
  </si>
  <si>
    <t>10.936.697/0002-305</t>
  </si>
  <si>
    <t>(27) 3120-3147</t>
  </si>
  <si>
    <t>10.936.697/0002-306</t>
  </si>
  <si>
    <t>(27) 3120-3148</t>
  </si>
  <si>
    <t>10.936.697/0002-307</t>
  </si>
  <si>
    <t>(27) 3120-3149</t>
  </si>
  <si>
    <t>10.936.697/0002-308</t>
  </si>
  <si>
    <t>(27) 3120-3150</t>
  </si>
  <si>
    <t>10.936.697/0002-309</t>
  </si>
  <si>
    <t>(27) 3120-3151</t>
  </si>
  <si>
    <t>10.936.697/0002-310</t>
  </si>
  <si>
    <t>(27) 3120-3152</t>
  </si>
  <si>
    <t>10.936.697/0002-311</t>
  </si>
  <si>
    <t>(27) 3120-3153</t>
  </si>
  <si>
    <t>10.936.697/0002-312</t>
  </si>
  <si>
    <t>(27) 3120-3154</t>
  </si>
  <si>
    <t>10.936.697/0002-313</t>
  </si>
  <si>
    <t>(27) 3120-3155</t>
  </si>
  <si>
    <t>10.936.697/0002-314</t>
  </si>
  <si>
    <t>(27) 3120-3156</t>
  </si>
  <si>
    <t>10.936.697/0002-315</t>
  </si>
  <si>
    <t>(27) 3120-3157</t>
  </si>
  <si>
    <t>10.936.697/0002-316</t>
  </si>
  <si>
    <t>(27) 3120-3158</t>
  </si>
  <si>
    <t>10.936.697/0002-317</t>
  </si>
  <si>
    <t>(27) 3120-3159</t>
  </si>
  <si>
    <t>10.936.697/0002-318</t>
  </si>
  <si>
    <t>(27) 3120-3160</t>
  </si>
  <si>
    <t>10.936.697/0002-319</t>
  </si>
  <si>
    <t>(27) 3120-3161</t>
  </si>
  <si>
    <t>10.936.697/0002-320</t>
  </si>
  <si>
    <t>(27) 3120-3162</t>
  </si>
  <si>
    <t>10.936.697/0002-321</t>
  </si>
  <si>
    <t>(27) 3120-3163</t>
  </si>
  <si>
    <t>10.936.697/0002-322</t>
  </si>
  <si>
    <t>(27) 3120-3164</t>
  </si>
  <si>
    <t>10.936.697/0002-323</t>
  </si>
  <si>
    <t>(27) 3120-3165</t>
  </si>
  <si>
    <t>10.936.697/0002-324</t>
  </si>
  <si>
    <t>(27) 3120-3166</t>
  </si>
  <si>
    <t>10.936.697/0002-325</t>
  </si>
  <si>
    <t>(27) 3120-3167</t>
  </si>
  <si>
    <t>10.936.697/0002-326</t>
  </si>
  <si>
    <t>(27) 3120-3168</t>
  </si>
  <si>
    <t>10.936.697/0002-327</t>
  </si>
  <si>
    <t>(27) 3120-3169</t>
  </si>
  <si>
    <t>10.936.697/0002-328</t>
  </si>
  <si>
    <t>(27) 3120-3170</t>
  </si>
  <si>
    <t>10.936.697/0002-329</t>
  </si>
  <si>
    <t>(27) 3120-3171</t>
  </si>
  <si>
    <t>10.936.697/0002-330</t>
  </si>
  <si>
    <t>(27) 3120-3172</t>
  </si>
  <si>
    <t>10.936.697/0002-331</t>
  </si>
  <si>
    <t>(27) 3120-3173</t>
  </si>
  <si>
    <t>10.936.697/0002-332</t>
  </si>
  <si>
    <t>(27) 3120-3174</t>
  </si>
  <si>
    <t>10.936.697/0002-333</t>
  </si>
  <si>
    <t>(27) 3120-3175</t>
  </si>
  <si>
    <t>10.936.697/0002-334</t>
  </si>
  <si>
    <t>(27) 3120-3176</t>
  </si>
  <si>
    <t>10.936.697/0002-335</t>
  </si>
  <si>
    <t>(27) 3120-3177</t>
  </si>
  <si>
    <t>10.936.697/0002-336</t>
  </si>
  <si>
    <t>(27) 3120-3178</t>
  </si>
  <si>
    <t>10.936.697/0002-337</t>
  </si>
  <si>
    <t>(27) 3120-3179</t>
  </si>
  <si>
    <t>10.936.697/0002-338</t>
  </si>
  <si>
    <t>(27) 3120-3180</t>
  </si>
  <si>
    <t>10.936.697/0002-339</t>
  </si>
  <si>
    <t>(27) 3120-3181</t>
  </si>
  <si>
    <t>10.936.697/0002-340</t>
  </si>
  <si>
    <t>(27) 3120-3182</t>
  </si>
  <si>
    <t>10.936.697/0002-341</t>
  </si>
  <si>
    <t>(27) 3120-3183</t>
  </si>
  <si>
    <t>10.936.697/0002-342</t>
  </si>
  <si>
    <t>(27) 3120-3184</t>
  </si>
  <si>
    <t>10.936.697/0002-343</t>
  </si>
  <si>
    <t>(27) 3120-3185</t>
  </si>
  <si>
    <t>10.936.697/0002-344</t>
  </si>
  <si>
    <t>(27) 3120-3186</t>
  </si>
  <si>
    <t>10.936.697/0002-345</t>
  </si>
  <si>
    <t>(27) 3120-3187</t>
  </si>
  <si>
    <t>10.936.697/0002-346</t>
  </si>
  <si>
    <t>(27) 3120-3188</t>
  </si>
  <si>
    <t>10.936.697/0002-347</t>
  </si>
  <si>
    <t>(27) 3120-3189</t>
  </si>
  <si>
    <t>10.936.697/0002-348</t>
  </si>
  <si>
    <t>(27) 3120-3190</t>
  </si>
  <si>
    <t>10.936.697/0002-349</t>
  </si>
  <si>
    <t>(27) 3120-3191</t>
  </si>
  <si>
    <t>10.936.697/0002-350</t>
  </si>
  <si>
    <t>(27) 3120-3192</t>
  </si>
  <si>
    <t>10.936.697/0002-351</t>
  </si>
  <si>
    <t>(27) 3120-3193</t>
  </si>
  <si>
    <t>10.936.697/0002-352</t>
  </si>
  <si>
    <t>(27) 3120-3194</t>
  </si>
  <si>
    <t>10.936.697/0002-353</t>
  </si>
  <si>
    <t>(27) 3120-3195</t>
  </si>
  <si>
    <t>10.936.697/0002-354</t>
  </si>
  <si>
    <t>(27) 3120-3196</t>
  </si>
  <si>
    <t>10.936.697/0002-355</t>
  </si>
  <si>
    <t>(27) 3120-3197</t>
  </si>
  <si>
    <t>10.936.697/0002-356</t>
  </si>
  <si>
    <t>(27) 3120-3198</t>
  </si>
  <si>
    <t>10.936.697/0002-357</t>
  </si>
  <si>
    <t>(27) 3120-3199</t>
  </si>
  <si>
    <t>10.936.697/0002-358</t>
  </si>
  <si>
    <t>(27) 3120-3200</t>
  </si>
  <si>
    <t>10.936.697/0002-359</t>
  </si>
  <si>
    <t>(27) 3120-3201</t>
  </si>
  <si>
    <t>10.936.697/0002-360</t>
  </si>
  <si>
    <t>(27) 3120-3202</t>
  </si>
  <si>
    <t>10.936.697/0002-361</t>
  </si>
  <si>
    <t>(27) 3120-3203</t>
  </si>
  <si>
    <t>10.936.697/0002-362</t>
  </si>
  <si>
    <t>(27) 3120-3204</t>
  </si>
  <si>
    <t>10.936.697/0002-363</t>
  </si>
  <si>
    <t>(27) 3120-3205</t>
  </si>
  <si>
    <t>10.936.697/0002-364</t>
  </si>
  <si>
    <t>(27) 3120-3206</t>
  </si>
  <si>
    <t>10.936.697/0002-365</t>
  </si>
  <si>
    <t>(27) 3120-3207</t>
  </si>
  <si>
    <t>10.936.697/0002-366</t>
  </si>
  <si>
    <t>(27) 3120-3208</t>
  </si>
  <si>
    <t>10.936.697/0002-367</t>
  </si>
  <si>
    <t>(27) 3120-3209</t>
  </si>
  <si>
    <t>10.936.697/0002-368</t>
  </si>
  <si>
    <t>(27) 3120-3210</t>
  </si>
  <si>
    <t>10.936.697/0002-369</t>
  </si>
  <si>
    <t>(27) 3120-3211</t>
  </si>
  <si>
    <t>10.936.697/0002-370</t>
  </si>
  <si>
    <t>(27) 3120-3212</t>
  </si>
  <si>
    <t>10.936.697/0002-371</t>
  </si>
  <si>
    <t>(27) 3120-3213</t>
  </si>
  <si>
    <t>10.936.697/0002-372</t>
  </si>
  <si>
    <t>(27) 3120-3214</t>
  </si>
  <si>
    <t>10.936.697/0002-373</t>
  </si>
  <si>
    <t>(27) 3120-3215</t>
  </si>
  <si>
    <t>10.936.697/0002-374</t>
  </si>
  <si>
    <t>(27) 3120-3216</t>
  </si>
  <si>
    <t>10.936.697/0002-375</t>
  </si>
  <si>
    <t>(27) 3120-3217</t>
  </si>
  <si>
    <t>10.936.697/0002-376</t>
  </si>
  <si>
    <t>(27) 3120-3218</t>
  </si>
  <si>
    <t>10.936.697/0002-377</t>
  </si>
  <si>
    <t>(27) 3120-3219</t>
  </si>
  <si>
    <t>10.936.697/0002-378</t>
  </si>
  <si>
    <t>(27) 3120-3220</t>
  </si>
  <si>
    <t>10.936.697/0002-379</t>
  </si>
  <si>
    <t>(27) 3120-3221</t>
  </si>
  <si>
    <t>10.936.697/0002-380</t>
  </si>
  <si>
    <t>(27) 3120-3222</t>
  </si>
  <si>
    <t>10.936.697/0002-381</t>
  </si>
  <si>
    <t>(27) 3120-3223</t>
  </si>
  <si>
    <t>10.936.697/0002-382</t>
  </si>
  <si>
    <t>(27) 3120-3224</t>
  </si>
  <si>
    <t>10.936.697/0002-383</t>
  </si>
  <si>
    <t>(27) 3120-3225</t>
  </si>
  <si>
    <t>10.936.697/0002-384</t>
  </si>
  <si>
    <t>(27) 3120-3226</t>
  </si>
  <si>
    <t>10.936.697/0002-385</t>
  </si>
  <si>
    <t>(27) 3120-3227</t>
  </si>
  <si>
    <t>10.936.697/0002-386</t>
  </si>
  <si>
    <t>(27) 3120-3228</t>
  </si>
  <si>
    <t>10.936.697/0002-387</t>
  </si>
  <si>
    <t>(27) 3120-3229</t>
  </si>
  <si>
    <t>10.936.697/0002-388</t>
  </si>
  <si>
    <t>(27) 3120-3230</t>
  </si>
  <si>
    <t>10.936.697/0002-389</t>
  </si>
  <si>
    <t>(27) 3120-3231</t>
  </si>
  <si>
    <t>10.936.697/0002-390</t>
  </si>
  <si>
    <t>(27) 3120-3232</t>
  </si>
  <si>
    <t>10.936.697/0002-391</t>
  </si>
  <si>
    <t>(27) 3120-3233</t>
  </si>
  <si>
    <t>10.936.697/0002-392</t>
  </si>
  <si>
    <t>(27) 3120-3234</t>
  </si>
  <si>
    <t>10.936.697/0002-393</t>
  </si>
  <si>
    <t>(27) 3120-3235</t>
  </si>
  <si>
    <t>10.936.697/0002-394</t>
  </si>
  <si>
    <t>(27) 3120-3236</t>
  </si>
  <si>
    <t>10.936.697/0002-395</t>
  </si>
  <si>
    <t>(27) 3120-3237</t>
  </si>
  <si>
    <t>10.936.697/0002-396</t>
  </si>
  <si>
    <t>(27) 3120-3238</t>
  </si>
  <si>
    <t>10.936.697/0002-397</t>
  </si>
  <si>
    <t>(27) 3120-3239</t>
  </si>
  <si>
    <t>10.936.697/0002-398</t>
  </si>
  <si>
    <t>(27) 3120-3240</t>
  </si>
  <si>
    <t>10.936.697/0002-399</t>
  </si>
  <si>
    <t>(27) 3120-3241</t>
  </si>
  <si>
    <t>10.936.697/0002-400</t>
  </si>
  <si>
    <t>(27) 3120-3242</t>
  </si>
  <si>
    <t>10.936.697/0002-401</t>
  </si>
  <si>
    <t>(27) 3120-3243</t>
  </si>
  <si>
    <t>10.936.697/0002-402</t>
  </si>
  <si>
    <t>(27) 3120-3244</t>
  </si>
  <si>
    <t>10.936.697/0002-403</t>
  </si>
  <si>
    <t>(27) 3120-3245</t>
  </si>
  <si>
    <t>10.936.697/0002-404</t>
  </si>
  <si>
    <t>(27) 3120-3246</t>
  </si>
  <si>
    <t>10.936.697/0002-405</t>
  </si>
  <si>
    <t>(27) 3120-3247</t>
  </si>
  <si>
    <t>10.936.697/0002-406</t>
  </si>
  <si>
    <t>(27) 3120-3248</t>
  </si>
  <si>
    <t>10.936.697/0002-407</t>
  </si>
  <si>
    <t>(27) 3120-3249</t>
  </si>
  <si>
    <t>10.936.697/0002-408</t>
  </si>
  <si>
    <t>(27) 3120-3250</t>
  </si>
  <si>
    <t>10.936.697/0002-409</t>
  </si>
  <si>
    <t>(27) 3120-3251</t>
  </si>
  <si>
    <t>10.936.697/0002-410</t>
  </si>
  <si>
    <t>(27) 3120-3252</t>
  </si>
  <si>
    <t>10.936.697/0002-411</t>
  </si>
  <si>
    <t>(27) 3120-3253</t>
  </si>
  <si>
    <t>10.936.697/0002-412</t>
  </si>
  <si>
    <t>(27) 3120-3254</t>
  </si>
  <si>
    <t>10.936.697/0002-413</t>
  </si>
  <si>
    <t>(27) 3120-3255</t>
  </si>
  <si>
    <t>10.936.697/0002-414</t>
  </si>
  <si>
    <t>(27) 3120-3256</t>
  </si>
  <si>
    <t>10.936.697/0002-415</t>
  </si>
  <si>
    <t>(27) 3120-3257</t>
  </si>
  <si>
    <t>10.936.697/0002-416</t>
  </si>
  <si>
    <t>(27) 3120-3258</t>
  </si>
  <si>
    <t>10.936.697/0002-417</t>
  </si>
  <si>
    <t>(27) 3120-3259</t>
  </si>
  <si>
    <t>10.936.697/0002-418</t>
  </si>
  <si>
    <t>(27) 3120-3260</t>
  </si>
  <si>
    <t>10.936.697/0002-419</t>
  </si>
  <si>
    <t>(27) 3120-3261</t>
  </si>
  <si>
    <t>10.936.697/0002-420</t>
  </si>
  <si>
    <t>(27) 3120-3262</t>
  </si>
  <si>
    <t>10.936.697/0002-421</t>
  </si>
  <si>
    <t>(27) 3120-3263</t>
  </si>
  <si>
    <t>10.936.697/0002-422</t>
  </si>
  <si>
    <t>(27) 3120-3264</t>
  </si>
  <si>
    <t>10.936.697/0002-423</t>
  </si>
  <si>
    <t>(27) 3120-3265</t>
  </si>
  <si>
    <t>10.936.697/0002-424</t>
  </si>
  <si>
    <t>(27) 3120-3266</t>
  </si>
  <si>
    <t>10.936.697/0002-425</t>
  </si>
  <si>
    <t>(27) 3120-3267</t>
  </si>
  <si>
    <t>10.936.697/0002-426</t>
  </si>
  <si>
    <t>(27) 3120-3268</t>
  </si>
  <si>
    <t>10.936.697/0002-427</t>
  </si>
  <si>
    <t>(27) 3120-3269</t>
  </si>
  <si>
    <t>10.936.697/0002-428</t>
  </si>
  <si>
    <t>(27) 3120-3270</t>
  </si>
  <si>
    <t>10.936.697/0002-429</t>
  </si>
  <si>
    <t>(27) 3120-3271</t>
  </si>
  <si>
    <t>10.936.697/0002-430</t>
  </si>
  <si>
    <t>(27) 3120-3272</t>
  </si>
  <si>
    <t>10.936.697/0002-431</t>
  </si>
  <si>
    <t>(27) 3120-3273</t>
  </si>
  <si>
    <t>10.936.697/0002-432</t>
  </si>
  <si>
    <t>(27) 3120-3274</t>
  </si>
  <si>
    <t>10.936.697/0002-433</t>
  </si>
  <si>
    <t>(27) 3120-3275</t>
  </si>
  <si>
    <t>10.936.697/0002-434</t>
  </si>
  <si>
    <t>(27) 3120-3276</t>
  </si>
  <si>
    <t>10.936.697/0002-435</t>
  </si>
  <si>
    <t>(27) 3120-3277</t>
  </si>
  <si>
    <t>10.936.697/0002-436</t>
  </si>
  <si>
    <t>(27) 3120-3278</t>
  </si>
  <si>
    <t>10.936.697/0002-437</t>
  </si>
  <si>
    <t>(27) 3120-3279</t>
  </si>
  <si>
    <t>10.936.697/0002-438</t>
  </si>
  <si>
    <t>(27) 3120-3280</t>
  </si>
  <si>
    <t>10.936.697/0002-439</t>
  </si>
  <si>
    <t>(27) 3120-3281</t>
  </si>
  <si>
    <t>10.936.697/0002-440</t>
  </si>
  <si>
    <t>(27) 3120-3282</t>
  </si>
  <si>
    <t>10.936.697/0002-441</t>
  </si>
  <si>
    <t>(27) 3120-3283</t>
  </si>
  <si>
    <t>10.936.697/0002-442</t>
  </si>
  <si>
    <t>(27) 3120-3284</t>
  </si>
  <si>
    <t>10.936.697/0002-443</t>
  </si>
  <si>
    <t>(27) 3120-3285</t>
  </si>
  <si>
    <t>10.936.697/0002-444</t>
  </si>
  <si>
    <t>(27) 3120-3286</t>
  </si>
  <si>
    <t>10.936.697/0002-445</t>
  </si>
  <si>
    <t>(27) 3120-3287</t>
  </si>
  <si>
    <t>10.936.697/0002-446</t>
  </si>
  <si>
    <t>(27) 3120-3288</t>
  </si>
  <si>
    <t>10.936.697/0002-447</t>
  </si>
  <si>
    <t>(27) 3120-3289</t>
  </si>
  <si>
    <t>10.936.697/0002-448</t>
  </si>
  <si>
    <t>(27) 3120-3290</t>
  </si>
  <si>
    <t>10.936.697/0002-449</t>
  </si>
  <si>
    <t>(27) 3120-3291</t>
  </si>
  <si>
    <t>10.936.697/0002-450</t>
  </si>
  <si>
    <t>(27) 3120-3292</t>
  </si>
  <si>
    <t>10.936.697/0002-451</t>
  </si>
  <si>
    <t>(27) 3120-3293</t>
  </si>
  <si>
    <t>10.936.697/0002-452</t>
  </si>
  <si>
    <t>(27) 3120-3294</t>
  </si>
  <si>
    <t>10.936.697/0002-453</t>
  </si>
  <si>
    <t>(27) 3120-3295</t>
  </si>
  <si>
    <t>10.936.697/0002-454</t>
  </si>
  <si>
    <t>(27) 3120-3296</t>
  </si>
  <si>
    <t>10.936.697/0002-455</t>
  </si>
  <si>
    <t>(27) 3120-3297</t>
  </si>
  <si>
    <t>10.936.697/0002-456</t>
  </si>
  <si>
    <t>(27) 3120-3298</t>
  </si>
  <si>
    <t>10.936.697/0002-457</t>
  </si>
  <si>
    <t>(27) 3120-3299</t>
  </si>
  <si>
    <t>10.936.697/0002-458</t>
  </si>
  <si>
    <t>(27) 3120-3300</t>
  </si>
  <si>
    <t>10.936.697/0002-459</t>
  </si>
  <si>
    <t>(27) 3120-3301</t>
  </si>
  <si>
    <t>10.936.697/0002-460</t>
  </si>
  <si>
    <t>(27) 3120-3302</t>
  </si>
  <si>
    <t>10.936.697/0002-461</t>
  </si>
  <si>
    <t>(27) 3120-3303</t>
  </si>
  <si>
    <t>10.936.697/0002-462</t>
  </si>
  <si>
    <t>(27) 3120-3304</t>
  </si>
  <si>
    <t>10.936.697/0002-463</t>
  </si>
  <si>
    <t>(27) 3120-3305</t>
  </si>
  <si>
    <t>10.936.697/0002-464</t>
  </si>
  <si>
    <t>(27) 3120-3306</t>
  </si>
  <si>
    <t>10.936.697/0002-465</t>
  </si>
  <si>
    <t>(27) 3120-3307</t>
  </si>
  <si>
    <t>10.936.697/0002-466</t>
  </si>
  <si>
    <t>(27) 3120-3308</t>
  </si>
  <si>
    <t>10.936.697/0002-467</t>
  </si>
  <si>
    <t>(27) 3120-3309</t>
  </si>
  <si>
    <t>10.936.697/0002-468</t>
  </si>
  <si>
    <t>(27) 3120-3310</t>
  </si>
  <si>
    <t>10.936.697/0002-469</t>
  </si>
  <si>
    <t>(27) 3120-3311</t>
  </si>
  <si>
    <t>10.936.697/0002-470</t>
  </si>
  <si>
    <t>(27) 3120-3312</t>
  </si>
  <si>
    <t>10.936.697/0002-471</t>
  </si>
  <si>
    <t>(27) 3120-3313</t>
  </si>
  <si>
    <t>10.936.697/0002-472</t>
  </si>
  <si>
    <t>(27) 3120-3314</t>
  </si>
  <si>
    <t>10.936.697/0002-473</t>
  </si>
  <si>
    <t>(27) 3120-3315</t>
  </si>
  <si>
    <t>10.936.697/0002-474</t>
  </si>
  <si>
    <t>(27) 3120-3316</t>
  </si>
  <si>
    <t>10.936.697/0002-475</t>
  </si>
  <si>
    <t>(27) 3120-3317</t>
  </si>
  <si>
    <t>10.936.697/0002-476</t>
  </si>
  <si>
    <t>(27) 3120-3318</t>
  </si>
  <si>
    <t>10.936.697/0002-477</t>
  </si>
  <si>
    <t>(27) 3120-3319</t>
  </si>
  <si>
    <t>10.936.697/0002-478</t>
  </si>
  <si>
    <t>(27) 3120-3320</t>
  </si>
  <si>
    <t>10.936.697/0002-479</t>
  </si>
  <si>
    <t>(27) 3120-3321</t>
  </si>
  <si>
    <t>10.936.697/0002-480</t>
  </si>
  <si>
    <t>(27) 3120-3322</t>
  </si>
  <si>
    <t>10.936.697/0002-481</t>
  </si>
  <si>
    <t>(27) 3120-3323</t>
  </si>
  <si>
    <t>10.936.697/0002-482</t>
  </si>
  <si>
    <t>(27) 3120-3324</t>
  </si>
  <si>
    <t>10.936.697/0002-483</t>
  </si>
  <si>
    <t>(27) 3120-3325</t>
  </si>
  <si>
    <t>10.936.697/0002-484</t>
  </si>
  <si>
    <t>(27) 3120-3326</t>
  </si>
  <si>
    <t>10.936.697/0002-485</t>
  </si>
  <si>
    <t>(27) 3120-3327</t>
  </si>
  <si>
    <t>10.936.697/0002-486</t>
  </si>
  <si>
    <t>(27) 3120-3328</t>
  </si>
  <si>
    <t>10.936.697/0002-487</t>
  </si>
  <si>
    <t>(27) 3120-3329</t>
  </si>
  <si>
    <t>10.936.697/0002-488</t>
  </si>
  <si>
    <t>(27) 3120-3330</t>
  </si>
  <si>
    <t>10.936.697/0002-489</t>
  </si>
  <si>
    <t>(27) 3120-3331</t>
  </si>
  <si>
    <t>10.936.697/0002-490</t>
  </si>
  <si>
    <t>(27) 3120-3332</t>
  </si>
  <si>
    <t>10.936.697/0002-491</t>
  </si>
  <si>
    <t>(27) 3120-3333</t>
  </si>
  <si>
    <t>10.936.697/0002-492</t>
  </si>
  <si>
    <t>(27) 3120-3334</t>
  </si>
  <si>
    <t>10.936.697/0002-493</t>
  </si>
  <si>
    <t>(27) 3120-3335</t>
  </si>
  <si>
    <t>10.936.697/0002-494</t>
  </si>
  <si>
    <t>(27) 3120-3336</t>
  </si>
  <si>
    <t>10.936.697/0002-495</t>
  </si>
  <si>
    <t>(27) 3120-3337</t>
  </si>
  <si>
    <t>10.936.697/0002-496</t>
  </si>
  <si>
    <t>(27) 3120-3338</t>
  </si>
  <si>
    <t>10.936.697/0002-497</t>
  </si>
  <si>
    <t>(27) 3120-3339</t>
  </si>
  <si>
    <t>10.936.697/0002-498</t>
  </si>
  <si>
    <t>(27) 3120-3340</t>
  </si>
  <si>
    <t>10.936.697/0002-499</t>
  </si>
  <si>
    <t>(27) 3120-3341</t>
  </si>
  <si>
    <t>10.936.697/0002-500</t>
  </si>
  <si>
    <t>(27) 3120-3342</t>
  </si>
  <si>
    <t>10.936.697/0002-501</t>
  </si>
  <si>
    <t>(27) 3120-3343</t>
  </si>
  <si>
    <t>10.936.697/0002-502</t>
  </si>
  <si>
    <t>(27) 3120-3344</t>
  </si>
  <si>
    <t>10.936.697/0002-503</t>
  </si>
  <si>
    <t>(27) 3120-3345</t>
  </si>
  <si>
    <t>10.936.697/0002-504</t>
  </si>
  <si>
    <t>(27) 3120-3346</t>
  </si>
  <si>
    <t>10.936.697/0002-505</t>
  </si>
  <si>
    <t>(27) 3120-3347</t>
  </si>
  <si>
    <t>10.936.697/0002-506</t>
  </si>
  <si>
    <t>(27) 3120-3348</t>
  </si>
  <si>
    <t>10.936.697/0002-507</t>
  </si>
  <si>
    <t>(27) 3120-3349</t>
  </si>
  <si>
    <t>10.936.697/0002-508</t>
  </si>
  <si>
    <t>(27) 3120-3350</t>
  </si>
  <si>
    <t>10.936.697/0002-509</t>
  </si>
  <si>
    <t>(27) 3120-3351</t>
  </si>
  <si>
    <t>10.936.697/0002-510</t>
  </si>
  <si>
    <t>(27) 3120-3352</t>
  </si>
  <si>
    <t>10.936.697/0002-511</t>
  </si>
  <si>
    <t>(27) 3120-3353</t>
  </si>
  <si>
    <t>10.936.697/0002-512</t>
  </si>
  <si>
    <t>(27) 3120-3354</t>
  </si>
  <si>
    <t>10.936.697/0002-513</t>
  </si>
  <si>
    <t>(27) 3120-3355</t>
  </si>
  <si>
    <t>10.936.697/0002-514</t>
  </si>
  <si>
    <t>(27) 3120-3356</t>
  </si>
  <si>
    <t>10.936.697/0002-515</t>
  </si>
  <si>
    <t>(27) 3120-3357</t>
  </si>
  <si>
    <t>10.936.697/0002-516</t>
  </si>
  <si>
    <t>(27) 3120-3358</t>
  </si>
  <si>
    <t>10.936.697/0002-517</t>
  </si>
  <si>
    <t>(27) 3120-3359</t>
  </si>
  <si>
    <t>10.936.697/0002-518</t>
  </si>
  <si>
    <t>(27) 3120-3360</t>
  </si>
  <si>
    <t>10.936.697/0002-519</t>
  </si>
  <si>
    <t>(27) 3120-3361</t>
  </si>
  <si>
    <t>10.936.697/0002-520</t>
  </si>
  <si>
    <t>(27) 3120-3362</t>
  </si>
  <si>
    <t>10.936.697/0002-521</t>
  </si>
  <si>
    <t>(27) 3120-3363</t>
  </si>
  <si>
    <t>10.936.697/0002-522</t>
  </si>
  <si>
    <t>(27) 3120-3364</t>
  </si>
  <si>
    <t>10.936.697/0002-523</t>
  </si>
  <si>
    <t>(27) 3120-3365</t>
  </si>
  <si>
    <t>10.936.697/0002-524</t>
  </si>
  <si>
    <t>(27) 3120-3366</t>
  </si>
  <si>
    <t>10.936.697/0002-525</t>
  </si>
  <si>
    <t>(27) 3120-3367</t>
  </si>
  <si>
    <t>10.936.697/0002-526</t>
  </si>
  <si>
    <t>(27) 3120-3368</t>
  </si>
  <si>
    <t>10.936.697/0002-527</t>
  </si>
  <si>
    <t>(27) 3120-3369</t>
  </si>
  <si>
    <t>10.936.697/0002-528</t>
  </si>
  <si>
    <t>(27) 3120-3370</t>
  </si>
  <si>
    <t>10.936.697/0002-529</t>
  </si>
  <si>
    <t>(27) 3120-3371</t>
  </si>
  <si>
    <t>10.936.697/0002-530</t>
  </si>
  <si>
    <t>(27) 3120-3372</t>
  </si>
  <si>
    <t>10.936.697/0002-531</t>
  </si>
  <si>
    <t>(27) 3120-3373</t>
  </si>
  <si>
    <t>10.936.697/0002-532</t>
  </si>
  <si>
    <t>(27) 3120-3374</t>
  </si>
  <si>
    <t>10.936.697/0002-533</t>
  </si>
  <si>
    <t>(27) 3120-3375</t>
  </si>
  <si>
    <t>10.936.697/0002-534</t>
  </si>
  <si>
    <t>(27) 3120-3376</t>
  </si>
  <si>
    <t>10.936.697/0002-535</t>
  </si>
  <si>
    <t>(27) 3120-3377</t>
  </si>
  <si>
    <t>10.936.697/0002-536</t>
  </si>
  <si>
    <t>(27) 3120-3378</t>
  </si>
  <si>
    <t>10.936.697/0002-537</t>
  </si>
  <si>
    <t>(27) 3120-3379</t>
  </si>
  <si>
    <t>10.936.697/0002-538</t>
  </si>
  <si>
    <t>(27) 3120-3380</t>
  </si>
  <si>
    <t>10.936.697/0002-539</t>
  </si>
  <si>
    <t>(27) 3120-3381</t>
  </si>
  <si>
    <t>10.936.697/0002-540</t>
  </si>
  <si>
    <t>(27) 3120-3382</t>
  </si>
  <si>
    <t>10.936.697/0002-541</t>
  </si>
  <si>
    <t>(27) 3120-3383</t>
  </si>
  <si>
    <t>10.936.697/0002-542</t>
  </si>
  <si>
    <t>(27) 3120-3384</t>
  </si>
  <si>
    <t>10.936.697/0002-543</t>
  </si>
  <si>
    <t>(27) 3120-3385</t>
  </si>
  <si>
    <t>10.936.697/0002-544</t>
  </si>
  <si>
    <t>(27) 3120-3386</t>
  </si>
  <si>
    <t>10.936.697/0002-545</t>
  </si>
  <si>
    <t>(27) 3120-3387</t>
  </si>
  <si>
    <t>10.936.697/0002-546</t>
  </si>
  <si>
    <t>(27) 3120-3388</t>
  </si>
  <si>
    <t>10.936.697/0002-547</t>
  </si>
  <si>
    <t>(27) 3120-3389</t>
  </si>
  <si>
    <t>10.936.697/0002-548</t>
  </si>
  <si>
    <t>(27) 3120-3390</t>
  </si>
  <si>
    <t>10.936.697/0002-549</t>
  </si>
  <si>
    <t>(27) 3120-3391</t>
  </si>
  <si>
    <t>10.936.697/0002-550</t>
  </si>
  <si>
    <t>(27) 3120-3392</t>
  </si>
  <si>
    <t>10.936.697/0002-551</t>
  </si>
  <si>
    <t>(27) 3120-3393</t>
  </si>
  <si>
    <t>10.936.697/0002-552</t>
  </si>
  <si>
    <t>(27) 3120-3394</t>
  </si>
  <si>
    <t>10.936.697/0002-553</t>
  </si>
  <si>
    <t>(27) 3120-3395</t>
  </si>
  <si>
    <t>10.936.697/0002-554</t>
  </si>
  <si>
    <t>(27) 3120-3396</t>
  </si>
  <si>
    <t>10.936.697/0002-555</t>
  </si>
  <si>
    <t>(27) 3120-3397</t>
  </si>
  <si>
    <t>10.936.697/0002-556</t>
  </si>
  <si>
    <t>(27) 3120-3398</t>
  </si>
  <si>
    <t>10.936.697/0002-557</t>
  </si>
  <si>
    <t>(27) 3120-3399</t>
  </si>
  <si>
    <t>10.936.697/0002-558</t>
  </si>
  <si>
    <t>(27) 3120-3400</t>
  </si>
  <si>
    <t>10.936.697/0002-559</t>
  </si>
  <si>
    <t>(27) 3120-3401</t>
  </si>
  <si>
    <t>10.936.697/0002-560</t>
  </si>
  <si>
    <t>(27) 3120-3402</t>
  </si>
  <si>
    <t>10.936.697/0002-561</t>
  </si>
  <si>
    <t>(27) 3120-3403</t>
  </si>
  <si>
    <t>10.936.697/0002-562</t>
  </si>
  <si>
    <t>(27) 3120-3404</t>
  </si>
  <si>
    <t>10.936.697/0002-563</t>
  </si>
  <si>
    <t>(27) 3120-3405</t>
  </si>
  <si>
    <t>10.936.697/0002-564</t>
  </si>
  <si>
    <t>(27) 3120-3406</t>
  </si>
  <si>
    <t>10.936.697/0002-565</t>
  </si>
  <si>
    <t>(27) 3120-3407</t>
  </si>
  <si>
    <t>10.936.697/0002-566</t>
  </si>
  <si>
    <t>(27) 3120-3408</t>
  </si>
  <si>
    <t>10.936.697/0002-567</t>
  </si>
  <si>
    <t>(27) 3120-3409</t>
  </si>
  <si>
    <t>10.936.697/0002-568</t>
  </si>
  <si>
    <t>(27) 3120-3410</t>
  </si>
  <si>
    <t>10.936.697/0002-569</t>
  </si>
  <si>
    <t>(27) 3120-3411</t>
  </si>
  <si>
    <t>10.936.697/0002-570</t>
  </si>
  <si>
    <t>(27) 3120-3412</t>
  </si>
  <si>
    <t>10.936.697/0002-571</t>
  </si>
  <si>
    <t>(27) 3120-3413</t>
  </si>
  <si>
    <t>10.936.697/0002-572</t>
  </si>
  <si>
    <t>(27) 3120-3414</t>
  </si>
  <si>
    <t>10.936.697/0002-573</t>
  </si>
  <si>
    <t>(27) 3120-3415</t>
  </si>
  <si>
    <t>10.936.697/0002-574</t>
  </si>
  <si>
    <t>(27) 3120-3416</t>
  </si>
  <si>
    <t>10.936.697/0002-575</t>
  </si>
  <si>
    <t>(27) 3120-3417</t>
  </si>
  <si>
    <t>10.936.697/0002-576</t>
  </si>
  <si>
    <t>(27) 3120-3418</t>
  </si>
  <si>
    <t>10.936.697/0002-577</t>
  </si>
  <si>
    <t>(27) 3120-3419</t>
  </si>
  <si>
    <t>10.936.697/0002-578</t>
  </si>
  <si>
    <t>(27) 3120-3420</t>
  </si>
  <si>
    <t>10.936.697/0002-579</t>
  </si>
  <si>
    <t>(27) 3120-3421</t>
  </si>
  <si>
    <t>10.936.697/0002-580</t>
  </si>
  <si>
    <t>(27) 3120-3422</t>
  </si>
  <si>
    <t>10.936.697/0002-581</t>
  </si>
  <si>
    <t>(27) 3120-3423</t>
  </si>
  <si>
    <t>10.936.697/0002-582</t>
  </si>
  <si>
    <t>(27) 3120-3424</t>
  </si>
  <si>
    <t>10.936.697/0002-583</t>
  </si>
  <si>
    <t>(27) 3120-3425</t>
  </si>
  <si>
    <t>10.936.697/0002-584</t>
  </si>
  <si>
    <t>(27) 3120-3426</t>
  </si>
  <si>
    <t>10.936.697/0002-585</t>
  </si>
  <si>
    <t>(27) 3120-3427</t>
  </si>
  <si>
    <t>10.936.697/0002-586</t>
  </si>
  <si>
    <t>(27) 3120-3428</t>
  </si>
  <si>
    <t>10.936.697/0002-587</t>
  </si>
  <si>
    <t>(27) 3120-3429</t>
  </si>
  <si>
    <t>10.936.697/0002-588</t>
  </si>
  <si>
    <t>(27) 3120-3430</t>
  </si>
  <si>
    <t>10.936.697/0002-589</t>
  </si>
  <si>
    <t>(27) 3120-3431</t>
  </si>
  <si>
    <t>10.936.697/0002-590</t>
  </si>
  <si>
    <t>(27) 3120-3432</t>
  </si>
  <si>
    <t>10.936.697/0002-591</t>
  </si>
  <si>
    <t>(27) 3120-3433</t>
  </si>
  <si>
    <t>10.936.697/0002-592</t>
  </si>
  <si>
    <t>(27) 3120-3434</t>
  </si>
  <si>
    <t>10.936.697/0002-593</t>
  </si>
  <si>
    <t>(27) 3120-3435</t>
  </si>
  <si>
    <t>10.936.697/0002-594</t>
  </si>
  <si>
    <t>(27) 3120-3436</t>
  </si>
  <si>
    <t>10.936.697/0002-595</t>
  </si>
  <si>
    <t>(27) 3120-3437</t>
  </si>
  <si>
    <t>10.936.697/0002-596</t>
  </si>
  <si>
    <t>(27) 3120-3438</t>
  </si>
  <si>
    <t>10.936.697/0002-597</t>
  </si>
  <si>
    <t>(27) 3120-3439</t>
  </si>
  <si>
    <t>10.936.697/0002-598</t>
  </si>
  <si>
    <t>(27) 3120-3440</t>
  </si>
  <si>
    <t>10.936.697/0002-599</t>
  </si>
  <si>
    <t>(27) 3120-3441</t>
  </si>
  <si>
    <t>10.936.697/0002-600</t>
  </si>
  <si>
    <t>(27) 3120-3442</t>
  </si>
  <si>
    <t>10.936.697/0002-601</t>
  </si>
  <si>
    <t>(27) 3120-3443</t>
  </si>
  <si>
    <t>10.936.697/0002-602</t>
  </si>
  <si>
    <t>(27) 3120-3444</t>
  </si>
  <si>
    <t>10.936.697/0002-603</t>
  </si>
  <si>
    <t>(27) 3120-3445</t>
  </si>
  <si>
    <t>10.936.697/0002-604</t>
  </si>
  <si>
    <t>(27) 3120-3446</t>
  </si>
  <si>
    <t>10.936.697/0002-605</t>
  </si>
  <si>
    <t>(27) 3120-3447</t>
  </si>
  <si>
    <t>10.936.697/0002-606</t>
  </si>
  <si>
    <t>(27) 3120-3448</t>
  </si>
  <si>
    <t>10.936.697/0002-607</t>
  </si>
  <si>
    <t>(27) 3120-3449</t>
  </si>
  <si>
    <t>10.936.697/0002-608</t>
  </si>
  <si>
    <t>(27) 3120-3450</t>
  </si>
  <si>
    <t>10.936.697/0002-609</t>
  </si>
  <si>
    <t>(27) 3120-3451</t>
  </si>
  <si>
    <t>10.936.697/0002-610</t>
  </si>
  <si>
    <t>(27) 3120-3452</t>
  </si>
  <si>
    <t>10.936.697/0002-611</t>
  </si>
  <si>
    <t>(27) 3120-3453</t>
  </si>
  <si>
    <t>10.936.697/0002-612</t>
  </si>
  <si>
    <t>(27) 3120-3454</t>
  </si>
  <si>
    <t>10.936.697/0002-613</t>
  </si>
  <si>
    <t>(27) 3120-3455</t>
  </si>
  <si>
    <t>10.936.697/0002-614</t>
  </si>
  <si>
    <t>(27) 3120-3456</t>
  </si>
  <si>
    <t>10.936.697/0002-615</t>
  </si>
  <si>
    <t>(27) 3120-3457</t>
  </si>
  <si>
    <t>10.936.697/0002-616</t>
  </si>
  <si>
    <t>(27) 3120-3458</t>
  </si>
  <si>
    <t>10.936.697/0002-617</t>
  </si>
  <si>
    <t>(27) 3120-3459</t>
  </si>
  <si>
    <t>10.936.697/0002-618</t>
  </si>
  <si>
    <t>(27) 3120-3460</t>
  </si>
  <si>
    <t>10.936.697/0002-619</t>
  </si>
  <si>
    <t>(27) 3120-3461</t>
  </si>
  <si>
    <t>10.936.697/0002-620</t>
  </si>
  <si>
    <t>(27) 3120-3462</t>
  </si>
  <si>
    <t>10.936.697/0002-621</t>
  </si>
  <si>
    <t>(27) 3120-3463</t>
  </si>
  <si>
    <t>10.936.697/0002-622</t>
  </si>
  <si>
    <t>(27) 3120-3464</t>
  </si>
  <si>
    <t>10.936.697/0002-623</t>
  </si>
  <si>
    <t>(27) 3120-3465</t>
  </si>
  <si>
    <t>10.936.697/0002-624</t>
  </si>
  <si>
    <t>(27) 3120-3466</t>
  </si>
  <si>
    <t>10.936.697/0002-625</t>
  </si>
  <si>
    <t>(27) 3120-3467</t>
  </si>
  <si>
    <t>10.936.697/0002-626</t>
  </si>
  <si>
    <t>(27) 3120-3468</t>
  </si>
  <si>
    <t>10.936.697/0002-627</t>
  </si>
  <si>
    <t>(27) 3120-3469</t>
  </si>
  <si>
    <t>10.936.697/0002-628</t>
  </si>
  <si>
    <t>(27) 3120-3470</t>
  </si>
  <si>
    <t>10.936.697/0002-629</t>
  </si>
  <si>
    <t>(27) 3120-3471</t>
  </si>
  <si>
    <t>10.936.697/0002-630</t>
  </si>
  <si>
    <t>(27) 3120-3472</t>
  </si>
  <si>
    <t>10.936.697/0002-631</t>
  </si>
  <si>
    <t>(27) 3120-3473</t>
  </si>
  <si>
    <t>10.936.697/0002-632</t>
  </si>
  <si>
    <t>(27) 3120-3474</t>
  </si>
  <si>
    <t>10.936.697/0002-633</t>
  </si>
  <si>
    <t>(27) 3120-3475</t>
  </si>
  <si>
    <t>10.936.697/0002-634</t>
  </si>
  <si>
    <t>(27) 3120-3476</t>
  </si>
  <si>
    <t>10.936.697/0002-635</t>
  </si>
  <si>
    <t>(27) 3120-3477</t>
  </si>
  <si>
    <t>10.936.697/0002-636</t>
  </si>
  <si>
    <t>(27) 3120-3478</t>
  </si>
  <si>
    <t>10.936.697/0002-637</t>
  </si>
  <si>
    <t>(27) 3120-3479</t>
  </si>
  <si>
    <t>10.936.697/0002-638</t>
  </si>
  <si>
    <t>(27) 3120-3480</t>
  </si>
  <si>
    <t>10.936.697/0002-639</t>
  </si>
  <si>
    <t>(27) 3120-3481</t>
  </si>
  <si>
    <t>10.936.697/0002-640</t>
  </si>
  <si>
    <t>(27) 3120-3482</t>
  </si>
  <si>
    <t>10.936.697/0002-641</t>
  </si>
  <si>
    <t>(27) 3120-3483</t>
  </si>
  <si>
    <t>10.936.697/0002-642</t>
  </si>
  <si>
    <t>(27) 3120-3484</t>
  </si>
  <si>
    <t>10.936.697/0002-643</t>
  </si>
  <si>
    <t>(27) 3120-3485</t>
  </si>
  <si>
    <t>10.936.697/0002-644</t>
  </si>
  <si>
    <t>(27) 3120-3486</t>
  </si>
  <si>
    <t>10.936.697/0002-645</t>
  </si>
  <si>
    <t>(27) 3120-3487</t>
  </si>
  <si>
    <t>10.936.697/0002-646</t>
  </si>
  <si>
    <t>(27) 3120-3488</t>
  </si>
  <si>
    <t>10.936.697/0002-647</t>
  </si>
  <si>
    <t>(27) 3120-3489</t>
  </si>
  <si>
    <t>10.936.697/0002-648</t>
  </si>
  <si>
    <t>(27) 3120-3490</t>
  </si>
  <si>
    <t>10.936.697/0002-649</t>
  </si>
  <si>
    <t>(27) 3120-3491</t>
  </si>
  <si>
    <t>10.936.697/0002-650</t>
  </si>
  <si>
    <t>(27) 3120-3492</t>
  </si>
  <si>
    <t>10.936.697/0002-651</t>
  </si>
  <si>
    <t>(27) 3120-3493</t>
  </si>
  <si>
    <t>10.936.697/0002-652</t>
  </si>
  <si>
    <t>(27) 3120-3494</t>
  </si>
  <si>
    <t>10.936.697/0002-653</t>
  </si>
  <si>
    <t>(27) 3120-3495</t>
  </si>
  <si>
    <t>10.936.697/0002-654</t>
  </si>
  <si>
    <t>(27) 3120-3496</t>
  </si>
  <si>
    <t>10.936.697/0002-655</t>
  </si>
  <si>
    <t>(27) 3120-3497</t>
  </si>
  <si>
    <t>10.936.697/0002-656</t>
  </si>
  <si>
    <t>(27) 3120-3498</t>
  </si>
  <si>
    <t>10.936.697/0002-657</t>
  </si>
  <si>
    <t>(27) 3120-3499</t>
  </si>
  <si>
    <t>10.936.697/0002-658</t>
  </si>
  <si>
    <t>(27) 3120-3500</t>
  </si>
  <si>
    <t>10.936.697/0002-659</t>
  </si>
  <si>
    <t>(27) 3120-3501</t>
  </si>
  <si>
    <t>10.936.697/0002-660</t>
  </si>
  <si>
    <t>(27) 3120-3502</t>
  </si>
  <si>
    <t>10.936.697/0002-661</t>
  </si>
  <si>
    <t>(27) 3120-3503</t>
  </si>
  <si>
    <t>10.936.697/0002-662</t>
  </si>
  <si>
    <t>(27) 3120-3504</t>
  </si>
  <si>
    <t>10.936.697/0002-663</t>
  </si>
  <si>
    <t>(27) 3120-3505</t>
  </si>
  <si>
    <t>10.936.697/0002-664</t>
  </si>
  <si>
    <t>(27) 3120-3506</t>
  </si>
  <si>
    <t>10.936.697/0002-665</t>
  </si>
  <si>
    <t>(27) 3120-3507</t>
  </si>
  <si>
    <t>10.936.697/0002-666</t>
  </si>
  <si>
    <t>(27) 3120-3508</t>
  </si>
  <si>
    <t>10.936.697/0002-667</t>
  </si>
  <si>
    <t>(27) 3120-3509</t>
  </si>
  <si>
    <t>10.936.697/0002-668</t>
  </si>
  <si>
    <t>(27) 3120-3510</t>
  </si>
  <si>
    <t>10.936.697/0002-669</t>
  </si>
  <si>
    <t>(27) 3120-3511</t>
  </si>
  <si>
    <t>10.936.697/0002-670</t>
  </si>
  <si>
    <t>(27) 3120-3512</t>
  </si>
  <si>
    <t>10.936.697/0002-671</t>
  </si>
  <si>
    <t>(27) 3120-3513</t>
  </si>
  <si>
    <t>10.936.697/0002-672</t>
  </si>
  <si>
    <t>(27) 3120-3514</t>
  </si>
  <si>
    <t>10.936.697/0002-673</t>
  </si>
  <si>
    <t>(27) 3120-3515</t>
  </si>
  <si>
    <t>10.936.697/0002-674</t>
  </si>
  <si>
    <t>(27) 3120-3516</t>
  </si>
  <si>
    <t>10.936.697/0002-675</t>
  </si>
  <si>
    <t>(27) 3120-3517</t>
  </si>
  <si>
    <t>10.936.697/0002-676</t>
  </si>
  <si>
    <t>(27) 3120-3518</t>
  </si>
  <si>
    <t>10.936.697/0002-677</t>
  </si>
  <si>
    <t>(27) 3120-3519</t>
  </si>
  <si>
    <t>10.936.697/0002-678</t>
  </si>
  <si>
    <t>(27) 3120-3520</t>
  </si>
  <si>
    <t>10.936.697/0002-679</t>
  </si>
  <si>
    <t>(27) 3120-3521</t>
  </si>
  <si>
    <t>10.936.697/0002-680</t>
  </si>
  <si>
    <t>(27) 3120-3522</t>
  </si>
  <si>
    <t>10.936.697/0002-681</t>
  </si>
  <si>
    <t>(27) 3120-3523</t>
  </si>
  <si>
    <t>10.936.697/0002-682</t>
  </si>
  <si>
    <t>(27) 3120-3524</t>
  </si>
  <si>
    <t>10.936.697/0002-683</t>
  </si>
  <si>
    <t>(27) 3120-3525</t>
  </si>
  <si>
    <t>10.936.697/0002-684</t>
  </si>
  <si>
    <t>(27) 3120-3526</t>
  </si>
  <si>
    <t>10.936.697/0002-685</t>
  </si>
  <si>
    <t>(27) 3120-3527</t>
  </si>
  <si>
    <t>10.936.697/0002-686</t>
  </si>
  <si>
    <t>(27) 3120-3528</t>
  </si>
  <si>
    <t>10.936.697/0002-687</t>
  </si>
  <si>
    <t>(27) 3120-3529</t>
  </si>
  <si>
    <t>10.936.697/0002-688</t>
  </si>
  <si>
    <t>(27) 3120-3530</t>
  </si>
  <si>
    <t>10.936.697/0002-689</t>
  </si>
  <si>
    <t>(27) 3120-3531</t>
  </si>
  <si>
    <t>10.936.697/0002-690</t>
  </si>
  <si>
    <t>(27) 3120-3532</t>
  </si>
  <si>
    <t>10.936.697/0002-691</t>
  </si>
  <si>
    <t>(27) 3120-3533</t>
  </si>
  <si>
    <t>10.936.697/0002-692</t>
  </si>
  <si>
    <t>(27) 3120-3534</t>
  </si>
  <si>
    <t>10.936.697/0002-693</t>
  </si>
  <si>
    <t>(27) 3120-3535</t>
  </si>
  <si>
    <t>10.936.697/0002-694</t>
  </si>
  <si>
    <t>(27) 3120-3536</t>
  </si>
  <si>
    <t>10.936.697/0002-695</t>
  </si>
  <si>
    <t>(27) 3120-3537</t>
  </si>
  <si>
    <t>10.936.697/0002-696</t>
  </si>
  <si>
    <t>(27) 3120-3538</t>
  </si>
  <si>
    <t>10.936.697/0002-697</t>
  </si>
  <si>
    <t>(27) 3120-3539</t>
  </si>
  <si>
    <t>10.936.697/0002-698</t>
  </si>
  <si>
    <t>(27) 3120-3540</t>
  </si>
  <si>
    <t>10.936.697/0002-699</t>
  </si>
  <si>
    <t>(27) 3120-3541</t>
  </si>
  <si>
    <t>10.936.697/0002-700</t>
  </si>
  <si>
    <t>(27) 3120-3542</t>
  </si>
  <si>
    <t>10.936.697/0002-701</t>
  </si>
  <si>
    <t>(27) 3120-3543</t>
  </si>
  <si>
    <t>10.936.697/0002-702</t>
  </si>
  <si>
    <t>(27) 3120-3544</t>
  </si>
  <si>
    <t>10.936.697/0002-703</t>
  </si>
  <si>
    <t>(27) 3120-3545</t>
  </si>
  <si>
    <t>10.936.697/0002-704</t>
  </si>
  <si>
    <t>(27) 3120-3546</t>
  </si>
  <si>
    <t>10.936.697/0002-705</t>
  </si>
  <si>
    <t>(27) 3120-3547</t>
  </si>
  <si>
    <t>10.936.697/0002-706</t>
  </si>
  <si>
    <t>(27) 3120-3548</t>
  </si>
  <si>
    <t>10.936.697/0002-707</t>
  </si>
  <si>
    <t>(27) 3120-3549</t>
  </si>
  <si>
    <t>10.936.697/0002-708</t>
  </si>
  <si>
    <t>(27) 3120-3550</t>
  </si>
  <si>
    <t>10.936.697/0002-709</t>
  </si>
  <si>
    <t>(27) 3120-3551</t>
  </si>
  <si>
    <t>10.936.697/0002-710</t>
  </si>
  <si>
    <t>(27) 3120-3552</t>
  </si>
  <si>
    <t>10.936.697/0002-711</t>
  </si>
  <si>
    <t>(27) 3120-3553</t>
  </si>
  <si>
    <t>10.936.697/0002-712</t>
  </si>
  <si>
    <t>(27) 3120-3554</t>
  </si>
  <si>
    <t>10.936.697/0002-713</t>
  </si>
  <si>
    <t>(27) 3120-3555</t>
  </si>
  <si>
    <t>10.936.697/0002-714</t>
  </si>
  <si>
    <t>(27) 3120-3556</t>
  </si>
  <si>
    <t>10.936.697/0002-715</t>
  </si>
  <si>
    <t>(27) 3120-3557</t>
  </si>
  <si>
    <t>10.936.697/0002-716</t>
  </si>
  <si>
    <t>(27) 3120-3558</t>
  </si>
  <si>
    <t>10.936.697/0002-717</t>
  </si>
  <si>
    <t>(27) 3120-3559</t>
  </si>
  <si>
    <t>10.936.697/0002-718</t>
  </si>
  <si>
    <t>(27) 3120-3560</t>
  </si>
  <si>
    <t>10.936.697/0002-719</t>
  </si>
  <si>
    <t>(27) 3120-3561</t>
  </si>
  <si>
    <t>10.936.697/0002-720</t>
  </si>
  <si>
    <t>(27) 3120-3562</t>
  </si>
  <si>
    <t>10.936.697/0002-721</t>
  </si>
  <si>
    <t>(27) 3120-3563</t>
  </si>
  <si>
    <t>10.936.697/0002-722</t>
  </si>
  <si>
    <t>(27) 3120-3564</t>
  </si>
  <si>
    <t>10.936.697/0002-723</t>
  </si>
  <si>
    <t>(27) 3120-3565</t>
  </si>
  <si>
    <t>10.936.697/0002-724</t>
  </si>
  <si>
    <t>(27) 3120-3566</t>
  </si>
  <si>
    <t>10.936.697/0002-725</t>
  </si>
  <si>
    <t>(27) 3120-3567</t>
  </si>
  <si>
    <t>10.936.697/0002-726</t>
  </si>
  <si>
    <t>(27) 3120-3568</t>
  </si>
  <si>
    <t>10.936.697/0002-727</t>
  </si>
  <si>
    <t>(27) 3120-3569</t>
  </si>
  <si>
    <t>10.936.697/0002-728</t>
  </si>
  <si>
    <t>(27) 3120-3570</t>
  </si>
  <si>
    <t>10.936.697/0002-729</t>
  </si>
  <si>
    <t>(27) 3120-3571</t>
  </si>
  <si>
    <t>10.936.697/0002-730</t>
  </si>
  <si>
    <t>(27) 3120-3572</t>
  </si>
  <si>
    <t>10.936.697/0002-731</t>
  </si>
  <si>
    <t>(27) 3120-3573</t>
  </si>
  <si>
    <t>10.936.697/0002-732</t>
  </si>
  <si>
    <t>(27) 3120-3574</t>
  </si>
  <si>
    <t>10.936.697/0002-733</t>
  </si>
  <si>
    <t>(27) 3120-3575</t>
  </si>
  <si>
    <t>10.936.697/0002-734</t>
  </si>
  <si>
    <t>(27) 3120-3576</t>
  </si>
  <si>
    <t>10.936.697/0002-735</t>
  </si>
  <si>
    <t>(27) 3120-3577</t>
  </si>
  <si>
    <t>10.936.697/0002-736</t>
  </si>
  <si>
    <t>(27) 3120-3578</t>
  </si>
  <si>
    <t>10.936.697/0002-737</t>
  </si>
  <si>
    <t>(27) 3120-3579</t>
  </si>
  <si>
    <t>10.936.697/0002-738</t>
  </si>
  <si>
    <t>(27) 3120-3580</t>
  </si>
  <si>
    <t>10.936.697/0002-739</t>
  </si>
  <si>
    <t>(27) 3120-3581</t>
  </si>
  <si>
    <t>10.936.697/0002-740</t>
  </si>
  <si>
    <t>(27) 3120-3582</t>
  </si>
  <si>
    <t>10.936.697/0002-741</t>
  </si>
  <si>
    <t>(27) 3120-3583</t>
  </si>
  <si>
    <t>10.936.697/0002-742</t>
  </si>
  <si>
    <t>(27) 3120-3584</t>
  </si>
  <si>
    <t>10.936.697/0002-743</t>
  </si>
  <si>
    <t>(27) 3120-3585</t>
  </si>
  <si>
    <t>10.936.697/0002-744</t>
  </si>
  <si>
    <t>(27) 3120-3586</t>
  </si>
  <si>
    <t>10.936.697/0002-745</t>
  </si>
  <si>
    <t>(27) 3120-3587</t>
  </si>
  <si>
    <t>10.936.697/0002-746</t>
  </si>
  <si>
    <t>(27) 3120-3588</t>
  </si>
  <si>
    <t>10.936.697/0002-747</t>
  </si>
  <si>
    <t>(27) 3120-3589</t>
  </si>
  <si>
    <t>10.936.697/0002-748</t>
  </si>
  <si>
    <t>(27) 3120-3590</t>
  </si>
  <si>
    <t>10.936.697/0002-749</t>
  </si>
  <si>
    <t>(27) 3120-3591</t>
  </si>
  <si>
    <t>10.936.697/0002-750</t>
  </si>
  <si>
    <t>(27) 3120-3592</t>
  </si>
  <si>
    <t>10.936.697/0002-751</t>
  </si>
  <si>
    <t>(27) 3120-3593</t>
  </si>
  <si>
    <t>10.936.697/0002-752</t>
  </si>
  <si>
    <t>(27) 3120-3594</t>
  </si>
  <si>
    <t>10.936.697/0002-753</t>
  </si>
  <si>
    <t>(27) 3120-3595</t>
  </si>
  <si>
    <t>10.936.697/0002-754</t>
  </si>
  <si>
    <t>(27) 3120-3596</t>
  </si>
  <si>
    <t>10.936.697/0002-755</t>
  </si>
  <si>
    <t>(27) 3120-3597</t>
  </si>
  <si>
    <t>10.936.697/0002-756</t>
  </si>
  <si>
    <t>(27) 3120-3598</t>
  </si>
  <si>
    <t>10.936.697/0002-757</t>
  </si>
  <si>
    <t>(27) 3120-3599</t>
  </si>
  <si>
    <t>10.936.697/0002-758</t>
  </si>
  <si>
    <t>(27) 3120-3600</t>
  </si>
  <si>
    <t>10.936.697/0002-759</t>
  </si>
  <si>
    <t>(27) 3120-3601</t>
  </si>
  <si>
    <t>10.936.697/0002-760</t>
  </si>
  <si>
    <t>(27) 3120-3602</t>
  </si>
  <si>
    <t>10.936.697/0002-761</t>
  </si>
  <si>
    <t>(27) 3120-3603</t>
  </si>
  <si>
    <t>10.936.697/0002-762</t>
  </si>
  <si>
    <t>(27) 3120-3604</t>
  </si>
  <si>
    <t>10.936.697/0002-763</t>
  </si>
  <si>
    <t>(27) 3120-3605</t>
  </si>
  <si>
    <t>10.936.697/0002-764</t>
  </si>
  <si>
    <t>(27) 3120-3606</t>
  </si>
  <si>
    <t>10.936.697/0002-765</t>
  </si>
  <si>
    <t>(27) 3120-3607</t>
  </si>
  <si>
    <t>10.936.697/0002-766</t>
  </si>
  <si>
    <t>(27) 3120-3608</t>
  </si>
  <si>
    <t>10.936.697/0002-767</t>
  </si>
  <si>
    <t>(27) 3120-3609</t>
  </si>
  <si>
    <t>10.936.697/0002-768</t>
  </si>
  <si>
    <t>(27) 3120-3610</t>
  </si>
  <si>
    <t>10.936.697/0002-769</t>
  </si>
  <si>
    <t>(27) 3120-3611</t>
  </si>
  <si>
    <t>10.936.697/0002-770</t>
  </si>
  <si>
    <t>(27) 3120-3612</t>
  </si>
  <si>
    <t>10.936.697/0002-771</t>
  </si>
  <si>
    <t>(27) 3120-3613</t>
  </si>
  <si>
    <t>10.936.697/0002-772</t>
  </si>
  <si>
    <t>(27) 3120-3614</t>
  </si>
  <si>
    <t>10.936.697/0002-773</t>
  </si>
  <si>
    <t>(27) 3120-3615</t>
  </si>
  <si>
    <t>10.936.697/0002-774</t>
  </si>
  <si>
    <t>(27) 3120-3616</t>
  </si>
  <si>
    <t>10.936.697/0002-775</t>
  </si>
  <si>
    <t>(27) 3120-3617</t>
  </si>
  <si>
    <t>10.936.697/0002-776</t>
  </si>
  <si>
    <t>(27) 3120-3618</t>
  </si>
  <si>
    <t>10.936.697/0002-777</t>
  </si>
  <si>
    <t>(27) 3120-3619</t>
  </si>
  <si>
    <t>10.936.697/0002-778</t>
  </si>
  <si>
    <t>(27) 3120-3620</t>
  </si>
  <si>
    <t>10.936.697/0002-779</t>
  </si>
  <si>
    <t>(27) 3120-3621</t>
  </si>
  <si>
    <t>10.936.697/0002-780</t>
  </si>
  <si>
    <t>(27) 3120-3622</t>
  </si>
  <si>
    <t>10.936.697/0002-781</t>
  </si>
  <si>
    <t>(27) 3120-3623</t>
  </si>
  <si>
    <t>10.936.697/0002-782</t>
  </si>
  <si>
    <t>(27) 3120-3624</t>
  </si>
  <si>
    <t>10.936.697/0002-783</t>
  </si>
  <si>
    <t>(27) 3120-3625</t>
  </si>
  <si>
    <t>10.936.697/0002-784</t>
  </si>
  <si>
    <t>(27) 3120-3626</t>
  </si>
  <si>
    <t>10.936.697/0002-785</t>
  </si>
  <si>
    <t>(27) 3120-3627</t>
  </si>
  <si>
    <t>10.936.697/0002-786</t>
  </si>
  <si>
    <t>(27) 3120-3628</t>
  </si>
  <si>
    <t>10.936.697/0002-787</t>
  </si>
  <si>
    <t>(27) 3120-3629</t>
  </si>
  <si>
    <t>10.936.697/0002-788</t>
  </si>
  <si>
    <t>(27) 3120-3630</t>
  </si>
  <si>
    <t>10.936.697/0002-789</t>
  </si>
  <si>
    <t>(27) 3120-3631</t>
  </si>
  <si>
    <t>10.936.697/0002-790</t>
  </si>
  <si>
    <t>(27) 3120-3632</t>
  </si>
  <si>
    <t>10.936.697/0002-791</t>
  </si>
  <si>
    <t>(27) 3120-3633</t>
  </si>
  <si>
    <t>10.936.697/0002-792</t>
  </si>
  <si>
    <t>(27) 3120-3634</t>
  </si>
  <si>
    <t>10.936.697/0002-793</t>
  </si>
  <si>
    <t>(27) 3120-3635</t>
  </si>
  <si>
    <t>10.936.697/0002-794</t>
  </si>
  <si>
    <t>(27) 3120-3636</t>
  </si>
  <si>
    <t>10.936.697/0002-795</t>
  </si>
  <si>
    <t>(27) 3120-3637</t>
  </si>
  <si>
    <t>10.936.697/0002-796</t>
  </si>
  <si>
    <t>(27) 3120-3638</t>
  </si>
  <si>
    <t>10.936.697/0002-797</t>
  </si>
  <si>
    <t>(27) 3120-3639</t>
  </si>
  <si>
    <t>10.936.697/0002-798</t>
  </si>
  <si>
    <t>(27) 3120-3640</t>
  </si>
  <si>
    <t>10.936.697/0002-799</t>
  </si>
  <si>
    <t>(27) 3120-3641</t>
  </si>
  <si>
    <t>10.936.697/0002-800</t>
  </si>
  <si>
    <t>(27) 3120-3642</t>
  </si>
  <si>
    <t>10.936.697/0002-801</t>
  </si>
  <si>
    <t>(27) 3120-3643</t>
  </si>
  <si>
    <t>10.936.697/0002-802</t>
  </si>
  <si>
    <t>(27) 3120-3644</t>
  </si>
  <si>
    <t>10.936.697/0002-803</t>
  </si>
  <si>
    <t>(27) 3120-3645</t>
  </si>
  <si>
    <t>10.936.697/0002-804</t>
  </si>
  <si>
    <t>(27) 3120-3646</t>
  </si>
  <si>
    <t>10.936.697/0002-805</t>
  </si>
  <si>
    <t>(27) 3120-3647</t>
  </si>
  <si>
    <t>10.936.697/0002-806</t>
  </si>
  <si>
    <t>(27) 3120-3648</t>
  </si>
  <si>
    <t>10.936.697/0002-807</t>
  </si>
  <si>
    <t>(27) 3120-3649</t>
  </si>
  <si>
    <t>10.936.697/0002-808</t>
  </si>
  <si>
    <t>(27) 3120-3650</t>
  </si>
  <si>
    <t>10.936.697/0002-809</t>
  </si>
  <si>
    <t>(27) 3120-3651</t>
  </si>
  <si>
    <t>10.936.697/0002-810</t>
  </si>
  <si>
    <t>(27) 3120-3652</t>
  </si>
  <si>
    <t>10.936.697/0002-811</t>
  </si>
  <si>
    <t>(27) 3120-3653</t>
  </si>
  <si>
    <t>10.936.697/0002-812</t>
  </si>
  <si>
    <t>(27) 3120-3654</t>
  </si>
  <si>
    <t>10.936.697/0002-813</t>
  </si>
  <si>
    <t>(27) 3120-3655</t>
  </si>
  <si>
    <t>10.936.697/0002-814</t>
  </si>
  <si>
    <t>(27) 3120-3656</t>
  </si>
  <si>
    <t>10.936.697/0002-815</t>
  </si>
  <si>
    <t>(27) 3120-3657</t>
  </si>
  <si>
    <t>10.936.697/0002-816</t>
  </si>
  <si>
    <t>(27) 3120-3658</t>
  </si>
  <si>
    <t>10.936.697/0002-817</t>
  </si>
  <si>
    <t>(27) 3120-3659</t>
  </si>
  <si>
    <t>10.936.697/0002-818</t>
  </si>
  <si>
    <t>(27) 3120-3660</t>
  </si>
  <si>
    <t>10.936.697/0002-819</t>
  </si>
  <si>
    <t>(27) 3120-3661</t>
  </si>
  <si>
    <t>10.936.697/0002-820</t>
  </si>
  <si>
    <t>(27) 3120-3662</t>
  </si>
  <si>
    <t>10.936.697/0002-821</t>
  </si>
  <si>
    <t>(27) 3120-3663</t>
  </si>
  <si>
    <t>10.936.697/0002-822</t>
  </si>
  <si>
    <t>(27) 3120-3664</t>
  </si>
  <si>
    <t>10.936.697/0002-823</t>
  </si>
  <si>
    <t>(27) 3120-3665</t>
  </si>
  <si>
    <t>10.936.697/0002-824</t>
  </si>
  <si>
    <t>(27) 3120-3666</t>
  </si>
  <si>
    <t>10.936.697/0002-825</t>
  </si>
  <si>
    <t>(27) 3120-3667</t>
  </si>
  <si>
    <t>10.936.697/0002-826</t>
  </si>
  <si>
    <t>(27) 3120-3668</t>
  </si>
  <si>
    <t>10.936.697/0002-827</t>
  </si>
  <si>
    <t>(27) 3120-3669</t>
  </si>
  <si>
    <t>10.936.697/0002-828</t>
  </si>
  <si>
    <t>(27) 3120-3670</t>
  </si>
  <si>
    <t>10.936.697/0002-829</t>
  </si>
  <si>
    <t>(27) 3120-3671</t>
  </si>
  <si>
    <t>10.936.697/0002-830</t>
  </si>
  <si>
    <t>(27) 3120-3672</t>
  </si>
  <si>
    <t>10.936.697/0002-831</t>
  </si>
  <si>
    <t>(27) 3120-3673</t>
  </si>
  <si>
    <t>10.936.697/0002-832</t>
  </si>
  <si>
    <t>(27) 3120-3674</t>
  </si>
  <si>
    <t>10.936.697/0002-833</t>
  </si>
  <si>
    <t>(27) 3120-3675</t>
  </si>
  <si>
    <t>10.936.697/0002-834</t>
  </si>
  <si>
    <t>(27) 3120-3676</t>
  </si>
  <si>
    <t>10.936.697/0002-835</t>
  </si>
  <si>
    <t>(27) 3120-3677</t>
  </si>
  <si>
    <t>10.936.697/0002-836</t>
  </si>
  <si>
    <t>(27) 3120-3678</t>
  </si>
  <si>
    <t>10.936.697/0002-837</t>
  </si>
  <si>
    <t>(27) 3120-3679</t>
  </si>
  <si>
    <t>10.936.697/0002-838</t>
  </si>
  <si>
    <t>(27) 3120-3680</t>
  </si>
  <si>
    <t>10.936.697/0002-839</t>
  </si>
  <si>
    <t>(27) 3120-3681</t>
  </si>
  <si>
    <t>10.936.697/0002-840</t>
  </si>
  <si>
    <t>(27) 3120-3682</t>
  </si>
  <si>
    <t>10.936.697/0002-841</t>
  </si>
  <si>
    <t>(27) 3120-3683</t>
  </si>
  <si>
    <t>10.936.697/0002-842</t>
  </si>
  <si>
    <t>(27) 3120-3684</t>
  </si>
  <si>
    <t>10.936.697/0002-843</t>
  </si>
  <si>
    <t>(27) 3120-3685</t>
  </si>
  <si>
    <t>10.936.697/0002-844</t>
  </si>
  <si>
    <t>(27) 3120-3686</t>
  </si>
  <si>
    <t>10.936.697/0002-845</t>
  </si>
  <si>
    <t>(27) 3120-3687</t>
  </si>
  <si>
    <t>10.936.697/0002-846</t>
  </si>
  <si>
    <t>(27) 3120-3688</t>
  </si>
  <si>
    <t>10.936.697/0002-847</t>
  </si>
  <si>
    <t>(27) 3120-3689</t>
  </si>
  <si>
    <t>10.936.697/0002-848</t>
  </si>
  <si>
    <t>(27) 3120-3690</t>
  </si>
  <si>
    <t>10.936.697/0002-849</t>
  </si>
  <si>
    <t>(27) 3120-3691</t>
  </si>
  <si>
    <t>10.936.697/0002-850</t>
  </si>
  <si>
    <t>(27) 3120-3692</t>
  </si>
  <si>
    <t>10.936.697/0002-851</t>
  </si>
  <si>
    <t>(27) 3120-3693</t>
  </si>
  <si>
    <t>10.936.697/0002-852</t>
  </si>
  <si>
    <t>(27) 3120-3694</t>
  </si>
  <si>
    <t>10.936.697/0002-853</t>
  </si>
  <si>
    <t>(27) 3120-3695</t>
  </si>
  <si>
    <t>10.936.697/0002-854</t>
  </si>
  <si>
    <t>(27) 3120-3696</t>
  </si>
  <si>
    <t>10.936.697/0002-855</t>
  </si>
  <si>
    <t>(27) 3120-3697</t>
  </si>
  <si>
    <t>10.936.697/0002-856</t>
  </si>
  <si>
    <t>(27) 3120-3698</t>
  </si>
  <si>
    <t>10.936.697/0002-857</t>
  </si>
  <si>
    <t>(27) 3120-3699</t>
  </si>
  <si>
    <t>10.936.697/0002-858</t>
  </si>
  <si>
    <t>(27) 3120-3700</t>
  </si>
  <si>
    <t>10.936.697/0002-859</t>
  </si>
  <si>
    <t>(27) 3120-3701</t>
  </si>
  <si>
    <t>10.936.697/0002-860</t>
  </si>
  <si>
    <t>(27) 3120-3702</t>
  </si>
  <si>
    <t>10.936.697/0002-861</t>
  </si>
  <si>
    <t>(27) 3120-3703</t>
  </si>
  <si>
    <t>10.936.697/0002-862</t>
  </si>
  <si>
    <t>(27) 3120-3704</t>
  </si>
  <si>
    <t>10.936.697/0002-863</t>
  </si>
  <si>
    <t>(27) 3120-3705</t>
  </si>
  <si>
    <t>10.936.697/0002-864</t>
  </si>
  <si>
    <t>(27) 3120-3706</t>
  </si>
  <si>
    <t>10.936.697/0002-865</t>
  </si>
  <si>
    <t>(27) 3120-3707</t>
  </si>
  <si>
    <t>10.936.697/0002-866</t>
  </si>
  <si>
    <t>(27) 3120-3708</t>
  </si>
  <si>
    <t>10.936.697/0002-867</t>
  </si>
  <si>
    <t>(27) 3120-3709</t>
  </si>
  <si>
    <t>10.936.697/0002-868</t>
  </si>
  <si>
    <t>(27) 3120-3710</t>
  </si>
  <si>
    <t>10.936.697/0002-869</t>
  </si>
  <si>
    <t>(27) 3120-3711</t>
  </si>
  <si>
    <t>10.936.697/0002-870</t>
  </si>
  <si>
    <t>(27) 3120-3712</t>
  </si>
  <si>
    <t>10.936.697/0002-871</t>
  </si>
  <si>
    <t>(27) 3120-3713</t>
  </si>
  <si>
    <t>10.936.697/0002-872</t>
  </si>
  <si>
    <t>(27) 3120-3714</t>
  </si>
  <si>
    <t>10.936.697/0002-873</t>
  </si>
  <si>
    <t>(27) 3120-3715</t>
  </si>
  <si>
    <t>10.936.697/0002-874</t>
  </si>
  <si>
    <t>(27) 3120-3716</t>
  </si>
  <si>
    <t>10.936.697/0002-875</t>
  </si>
  <si>
    <t>(27) 3120-3717</t>
  </si>
  <si>
    <t>10.936.697/0002-876</t>
  </si>
  <si>
    <t>(27) 3120-3718</t>
  </si>
  <si>
    <t>10.936.697/0002-877</t>
  </si>
  <si>
    <t>(27) 3120-3719</t>
  </si>
  <si>
    <t>10.936.697/0002-878</t>
  </si>
  <si>
    <t>(27) 3120-3720</t>
  </si>
  <si>
    <t>10.936.697/0002-879</t>
  </si>
  <si>
    <t>(27) 3120-3721</t>
  </si>
  <si>
    <t>10.936.697/0002-880</t>
  </si>
  <si>
    <t>(27) 3120-3722</t>
  </si>
  <si>
    <t>10.936.697/0002-881</t>
  </si>
  <si>
    <t>(27) 3120-3723</t>
  </si>
  <si>
    <t>10.936.697/0002-882</t>
  </si>
  <si>
    <t>(27) 3120-3724</t>
  </si>
  <si>
    <t>10.936.697/0002-883</t>
  </si>
  <si>
    <t>(27) 3120-3725</t>
  </si>
  <si>
    <t>10.936.697/0002-884</t>
  </si>
  <si>
    <t>(27) 3120-3726</t>
  </si>
  <si>
    <t>10.936.697/0002-885</t>
  </si>
  <si>
    <t>(27) 3120-3727</t>
  </si>
  <si>
    <t>10.936.697/0002-886</t>
  </si>
  <si>
    <t>(27) 3120-3728</t>
  </si>
  <si>
    <t>10.936.697/0002-887</t>
  </si>
  <si>
    <t>(27) 3120-3729</t>
  </si>
  <si>
    <t>10.936.697/0002-888</t>
  </si>
  <si>
    <t>(27) 3120-3730</t>
  </si>
  <si>
    <t>10.936.697/0002-889</t>
  </si>
  <si>
    <t>(27) 3120-3731</t>
  </si>
  <si>
    <t>10.936.697/0002-890</t>
  </si>
  <si>
    <t>(27) 3120-3732</t>
  </si>
  <si>
    <t>10.936.697/0002-891</t>
  </si>
  <si>
    <t>(27) 3120-3733</t>
  </si>
  <si>
    <t>10.936.697/0002-892</t>
  </si>
  <si>
    <t>(27) 3120-3734</t>
  </si>
  <si>
    <t>10.936.697/0002-893</t>
  </si>
  <si>
    <t>(27) 3120-3735</t>
  </si>
  <si>
    <t>10.936.697/0002-894</t>
  </si>
  <si>
    <t>(27) 3120-3736</t>
  </si>
  <si>
    <t>10.936.697/0002-895</t>
  </si>
  <si>
    <t>(27) 3120-3737</t>
  </si>
  <si>
    <t>10.936.697/0002-896</t>
  </si>
  <si>
    <t>(27) 3120-3738</t>
  </si>
  <si>
    <t>10.936.697/0002-897</t>
  </si>
  <si>
    <t>(27) 3120-3739</t>
  </si>
  <si>
    <t>10.936.697/0002-898</t>
  </si>
  <si>
    <t>(27) 3120-3740</t>
  </si>
  <si>
    <t>10.936.697/0002-899</t>
  </si>
  <si>
    <t>(27) 3120-3741</t>
  </si>
  <si>
    <t>10.936.697/0002-900</t>
  </si>
  <si>
    <t>(27) 3120-3742</t>
  </si>
  <si>
    <t>10.936.697/0002-901</t>
  </si>
  <si>
    <t>(27) 3120-3743</t>
  </si>
  <si>
    <t>10.936.697/0002-902</t>
  </si>
  <si>
    <t>(27) 3120-3744</t>
  </si>
  <si>
    <t>10.936.697/0002-903</t>
  </si>
  <si>
    <t>(27) 3120-3745</t>
  </si>
  <si>
    <t>10.936.697/0002-904</t>
  </si>
  <si>
    <t>(27) 3120-3746</t>
  </si>
  <si>
    <t>10.936.697/0002-905</t>
  </si>
  <si>
    <t>(27) 3120-3747</t>
  </si>
  <si>
    <t>10.936.697/0002-906</t>
  </si>
  <si>
    <t>(27) 3120-3748</t>
  </si>
  <si>
    <t>10.936.697/0002-907</t>
  </si>
  <si>
    <t>(27) 3120-3749</t>
  </si>
  <si>
    <t>10.936.697/0002-908</t>
  </si>
  <si>
    <t>(27) 3120-3750</t>
  </si>
  <si>
    <t>10.936.697/0002-909</t>
  </si>
  <si>
    <t>(27) 3120-3751</t>
  </si>
  <si>
    <t>10.936.697/0002-910</t>
  </si>
  <si>
    <t>(27) 3120-3752</t>
  </si>
  <si>
    <t>10.936.697/0002-911</t>
  </si>
  <si>
    <t>(27) 3120-3753</t>
  </si>
  <si>
    <t>10.936.697/0002-912</t>
  </si>
  <si>
    <t>(27) 3120-3754</t>
  </si>
  <si>
    <t>10.936.697/0002-913</t>
  </si>
  <si>
    <t>(27) 3120-3755</t>
  </si>
  <si>
    <t>10.936.697/0002-914</t>
  </si>
  <si>
    <t>(27) 3120-3756</t>
  </si>
  <si>
    <t>10.936.697/0002-915</t>
  </si>
  <si>
    <t>(27) 3120-3757</t>
  </si>
  <si>
    <t>10.936.697/0002-916</t>
  </si>
  <si>
    <t>(27) 3120-3758</t>
  </si>
  <si>
    <t>10.936.697/0002-917</t>
  </si>
  <si>
    <t>(27) 3120-3759</t>
  </si>
  <si>
    <t>10.936.697/0002-918</t>
  </si>
  <si>
    <t>(27) 3120-3760</t>
  </si>
  <si>
    <t>10.936.697/0002-919</t>
  </si>
  <si>
    <t>(27) 3120-3761</t>
  </si>
  <si>
    <t>10.936.697/0002-920</t>
  </si>
  <si>
    <t>(27) 3120-3762</t>
  </si>
  <si>
    <t>10.936.697/0002-921</t>
  </si>
  <si>
    <t>(27) 3120-3763</t>
  </si>
  <si>
    <t>10.936.697/0002-922</t>
  </si>
  <si>
    <t>(27) 3120-3764</t>
  </si>
  <si>
    <t>10.936.697/0002-923</t>
  </si>
  <si>
    <t>(27) 3120-3765</t>
  </si>
  <si>
    <t>10.936.697/0002-924</t>
  </si>
  <si>
    <t>(27) 3120-3766</t>
  </si>
  <si>
    <t>10.936.697/0002-925</t>
  </si>
  <si>
    <t>(27) 3120-3767</t>
  </si>
  <si>
    <t>10.936.697/0002-926</t>
  </si>
  <si>
    <t>(27) 3120-3768</t>
  </si>
  <si>
    <t>10.936.697/0002-927</t>
  </si>
  <si>
    <t>(27) 3120-3769</t>
  </si>
  <si>
    <t>10.936.697/0002-928</t>
  </si>
  <si>
    <t>(27) 3120-3770</t>
  </si>
  <si>
    <t>10.936.697/0002-929</t>
  </si>
  <si>
    <t>(27) 3120-3771</t>
  </si>
  <si>
    <t>10.936.697/0002-930</t>
  </si>
  <si>
    <t>(27) 3120-3772</t>
  </si>
  <si>
    <t>10.936.697/0002-931</t>
  </si>
  <si>
    <t>(27) 3120-3773</t>
  </si>
  <si>
    <t>10.936.697/0002-932</t>
  </si>
  <si>
    <t>(27) 3120-3774</t>
  </si>
  <si>
    <t>10.936.697/0002-933</t>
  </si>
  <si>
    <t>(27) 3120-3775</t>
  </si>
  <si>
    <t>10.936.697/0002-934</t>
  </si>
  <si>
    <t>(27) 3120-3776</t>
  </si>
  <si>
    <t>10.936.697/0002-935</t>
  </si>
  <si>
    <t>(27) 3120-3777</t>
  </si>
  <si>
    <t>10.936.697/0002-936</t>
  </si>
  <si>
    <t>(27) 3120-3778</t>
  </si>
  <si>
    <t>10.936.697/0002-937</t>
  </si>
  <si>
    <t>(27) 3120-3779</t>
  </si>
  <si>
    <t>10.936.697/0002-938</t>
  </si>
  <si>
    <t>(27) 3120-3780</t>
  </si>
  <si>
    <t>10.936.697/0002-939</t>
  </si>
  <si>
    <t>(27) 3120-3781</t>
  </si>
  <si>
    <t>10.936.697/0002-940</t>
  </si>
  <si>
    <t>(27) 3120-3782</t>
  </si>
  <si>
    <t>10.936.697/0002-941</t>
  </si>
  <si>
    <t>(27) 3120-3783</t>
  </si>
  <si>
    <t>10.936.697/0002-942</t>
  </si>
  <si>
    <t>(27) 3120-3784</t>
  </si>
  <si>
    <t>10.936.697/0002-943</t>
  </si>
  <si>
    <t>(27) 3120-3785</t>
  </si>
  <si>
    <t>10.936.697/0002-944</t>
  </si>
  <si>
    <t>(27) 3120-3786</t>
  </si>
  <si>
    <t>10.936.697/0002-945</t>
  </si>
  <si>
    <t>(27) 3120-3787</t>
  </si>
  <si>
    <t>10.936.697/0002-946</t>
  </si>
  <si>
    <t>(27) 3120-3788</t>
  </si>
  <si>
    <t>10.936.697/0002-947</t>
  </si>
  <si>
    <t>(27) 3120-3789</t>
  </si>
  <si>
    <t>10.936.697/0002-948</t>
  </si>
  <si>
    <t>(27) 3120-3790</t>
  </si>
  <si>
    <t>10.936.697/0002-949</t>
  </si>
  <si>
    <t>(27) 3120-3791</t>
  </si>
  <si>
    <t>10.936.697/0002-950</t>
  </si>
  <si>
    <t>(27) 3120-3792</t>
  </si>
  <si>
    <t>10.936.697/0002-951</t>
  </si>
  <si>
    <t>(27) 3120-3793</t>
  </si>
  <si>
    <t>10.936.697/0002-952</t>
  </si>
  <si>
    <t>(27) 3120-3794</t>
  </si>
  <si>
    <t>10.936.697/0002-953</t>
  </si>
  <si>
    <t>(27) 3120-3795</t>
  </si>
  <si>
    <t>10.936.697/0002-954</t>
  </si>
  <si>
    <t>(27) 3120-3796</t>
  </si>
  <si>
    <t>10.936.697/0002-955</t>
  </si>
  <si>
    <t>(27) 3120-3797</t>
  </si>
  <si>
    <t>10.936.697/0002-956</t>
  </si>
  <si>
    <t>(27) 3120-3798</t>
  </si>
  <si>
    <t>10.936.697/0002-957</t>
  </si>
  <si>
    <t>(27) 3120-3799</t>
  </si>
  <si>
    <t>10.936.697/0002-958</t>
  </si>
  <si>
    <t>(27) 3120-3800</t>
  </si>
  <si>
    <t>10.936.697/0002-959</t>
  </si>
  <si>
    <t>(27) 3120-3801</t>
  </si>
  <si>
    <t>10.936.697/0002-960</t>
  </si>
  <si>
    <t>(27) 3120-3802</t>
  </si>
  <si>
    <t>10.936.697/0002-961</t>
  </si>
  <si>
    <t>(27) 3120-3803</t>
  </si>
  <si>
    <t>10.936.697/0002-962</t>
  </si>
  <si>
    <t>(27) 3120-3804</t>
  </si>
  <si>
    <t>10.936.697/0002-963</t>
  </si>
  <si>
    <t>(27) 3120-3805</t>
  </si>
  <si>
    <t>10.936.697/0002-964</t>
  </si>
  <si>
    <t>(27) 3120-3806</t>
  </si>
  <si>
    <t>10.936.697/0002-965</t>
  </si>
  <si>
    <t>(27) 3120-3807</t>
  </si>
  <si>
    <t>10.936.697/0002-966</t>
  </si>
  <si>
    <t>(27) 3120-3808</t>
  </si>
  <si>
    <t>10.936.697/0002-967</t>
  </si>
  <si>
    <t>(27) 3120-3809</t>
  </si>
  <si>
    <t>10.936.697/0002-968</t>
  </si>
  <si>
    <t>(27) 3120-3810</t>
  </si>
  <si>
    <t>10.936.697/0002-969</t>
  </si>
  <si>
    <t>(27) 3120-3811</t>
  </si>
  <si>
    <t>10.936.697/0002-970</t>
  </si>
  <si>
    <t>(27) 3120-3812</t>
  </si>
  <si>
    <t>10.936.697/0002-971</t>
  </si>
  <si>
    <t>(27) 3120-3813</t>
  </si>
  <si>
    <t>10.936.697/0002-972</t>
  </si>
  <si>
    <t>(27) 3120-3814</t>
  </si>
  <si>
    <t>10.936.697/0002-973</t>
  </si>
  <si>
    <t>(27) 3120-3815</t>
  </si>
  <si>
    <t>10.936.697/0002-974</t>
  </si>
  <si>
    <t>(27) 3120-3816</t>
  </si>
  <si>
    <t>10.936.697/0002-975</t>
  </si>
  <si>
    <t>(27) 3120-3817</t>
  </si>
  <si>
    <t>10.936.697/0002-976</t>
  </si>
  <si>
    <t>(27) 3120-3818</t>
  </si>
  <si>
    <t>10.936.697/0002-977</t>
  </si>
  <si>
    <t>(27) 3120-3819</t>
  </si>
  <si>
    <t>10.936.697/0002-978</t>
  </si>
  <si>
    <t>(27) 3120-3820</t>
  </si>
  <si>
    <t>10.936.697/0002-979</t>
  </si>
  <si>
    <t>(27) 3120-3821</t>
  </si>
  <si>
    <t>10.936.697/0002-980</t>
  </si>
  <si>
    <t>(27) 3120-3822</t>
  </si>
  <si>
    <t>10.936.697/0002-981</t>
  </si>
  <si>
    <t>(27) 3120-3823</t>
  </si>
  <si>
    <t>10.936.697/0002-982</t>
  </si>
  <si>
    <t>(27) 3120-3824</t>
  </si>
  <si>
    <t>10.936.697/0002-983</t>
  </si>
  <si>
    <t>(27) 3120-3825</t>
  </si>
  <si>
    <t>10.936.697/0002-984</t>
  </si>
  <si>
    <t>(27) 3120-3826</t>
  </si>
  <si>
    <t>10.936.697/0002-985</t>
  </si>
  <si>
    <t>(27) 3120-3827</t>
  </si>
  <si>
    <t>10.936.697/0002-986</t>
  </si>
  <si>
    <t>(27) 3120-3828</t>
  </si>
  <si>
    <t>10.936.697/0002-987</t>
  </si>
  <si>
    <t>(27) 3120-3829</t>
  </si>
  <si>
    <t>10.936.697/0002-988</t>
  </si>
  <si>
    <t>(27) 3120-3830</t>
  </si>
  <si>
    <t>10.936.697/0002-989</t>
  </si>
  <si>
    <t>(27) 3120-3831</t>
  </si>
  <si>
    <t>10.936.697/0002-990</t>
  </si>
  <si>
    <t>(27) 3120-3832</t>
  </si>
  <si>
    <t>10.936.697/0002-991</t>
  </si>
  <si>
    <t>(27) 3120-3833</t>
  </si>
  <si>
    <t>10.936.697/0002-992</t>
  </si>
  <si>
    <t>(27) 3120-3834</t>
  </si>
  <si>
    <t>10.936.697/0002-993</t>
  </si>
  <si>
    <t>(27) 3120-3835</t>
  </si>
  <si>
    <t>10.936.697/0002-994</t>
  </si>
  <si>
    <t>(27) 3120-3836</t>
  </si>
  <si>
    <t>10.936.697/0002-995</t>
  </si>
  <si>
    <t>(27) 3120-3837</t>
  </si>
  <si>
    <t>10.936.697/0002-996</t>
  </si>
  <si>
    <t>(27) 3120-3838</t>
  </si>
  <si>
    <t>10.936.697/0002-997</t>
  </si>
  <si>
    <t>(27) 3120-3839</t>
  </si>
  <si>
    <t>10.936.697/0002-998</t>
  </si>
  <si>
    <t>(27) 3120-3840</t>
  </si>
  <si>
    <t>10.936.697/0002-999</t>
  </si>
  <si>
    <t>(27) 3120-3841</t>
  </si>
  <si>
    <t>10.936.697/0002-1000</t>
  </si>
  <si>
    <t>(27) 3120-3842</t>
  </si>
  <si>
    <t>10.936.697/0002-1001</t>
  </si>
  <si>
    <t>(27) 3120-3843</t>
  </si>
  <si>
    <t>10.936.697/0002-1002</t>
  </si>
  <si>
    <t>(27) 3120-3844</t>
  </si>
  <si>
    <t>10.936.697/0002-1003</t>
  </si>
  <si>
    <t>(27) 3120-3845</t>
  </si>
  <si>
    <t>10.936.697/0002-1004</t>
  </si>
  <si>
    <t>(27) 3120-3846</t>
  </si>
  <si>
    <t>10.936.697/0002-1005</t>
  </si>
  <si>
    <t>(27) 3120-3847</t>
  </si>
  <si>
    <t>10.936.697/0002-1006</t>
  </si>
  <si>
    <t>(27) 3120-3848</t>
  </si>
  <si>
    <t>10.936.697/0002-1007</t>
  </si>
  <si>
    <t>(27) 3120-3849</t>
  </si>
  <si>
    <t>10.936.697/0002-1008</t>
  </si>
  <si>
    <t>(27) 3120-3850</t>
  </si>
  <si>
    <t>10.936.697/0002-1009</t>
  </si>
  <si>
    <t>(27) 3120-3851</t>
  </si>
  <si>
    <t>10.936.697/0002-1010</t>
  </si>
  <si>
    <t>(27) 3120-3852</t>
  </si>
  <si>
    <t>10.936.697/0002-1011</t>
  </si>
  <si>
    <t>(27) 3120-3853</t>
  </si>
  <si>
    <t>10.936.697/0002-1012</t>
  </si>
  <si>
    <t>(27) 3120-3854</t>
  </si>
  <si>
    <t>10.936.697/0002-1013</t>
  </si>
  <si>
    <t>(27) 3120-3855</t>
  </si>
  <si>
    <t>10.936.697/0002-1014</t>
  </si>
  <si>
    <t>(27) 3120-3856</t>
  </si>
  <si>
    <t>10.936.697/0002-1015</t>
  </si>
  <si>
    <t>(27) 3120-3857</t>
  </si>
  <si>
    <t>10.936.697/0002-1016</t>
  </si>
  <si>
    <t>(27) 3120-3858</t>
  </si>
  <si>
    <t>10.936.697/0002-1017</t>
  </si>
  <si>
    <t>(27) 3120-3859</t>
  </si>
  <si>
    <t>10.936.697/0002-1018</t>
  </si>
  <si>
    <t>(27) 3120-3860</t>
  </si>
  <si>
    <t>10.936.697/0002-1019</t>
  </si>
  <si>
    <t>(27) 3120-3861</t>
  </si>
  <si>
    <t>10.936.697/0002-1020</t>
  </si>
  <si>
    <t>(27) 3120-3862</t>
  </si>
  <si>
    <t>10.936.697/0002-1021</t>
  </si>
  <si>
    <t>(27) 3120-3863</t>
  </si>
  <si>
    <t>10.936.697/0002-1022</t>
  </si>
  <si>
    <t>(27) 3120-3864</t>
  </si>
  <si>
    <t>10.936.697/0002-1023</t>
  </si>
  <si>
    <t>(27) 3120-3865</t>
  </si>
  <si>
    <t>10.936.697/0002-1024</t>
  </si>
  <si>
    <t>(27) 3120-3866</t>
  </si>
  <si>
    <t>10.936.697/0002-1025</t>
  </si>
  <si>
    <t>(27) 3120-3867</t>
  </si>
  <si>
    <t>10.936.697/0002-1026</t>
  </si>
  <si>
    <t>(27) 3120-3868</t>
  </si>
  <si>
    <t>10.936.697/0002-1027</t>
  </si>
  <si>
    <t>(27) 3120-3869</t>
  </si>
  <si>
    <t>10.936.697/0002-1028</t>
  </si>
  <si>
    <t>(27) 3120-3870</t>
  </si>
  <si>
    <t>10.936.697/0002-1029</t>
  </si>
  <si>
    <t>(27) 3120-3871</t>
  </si>
  <si>
    <t>10.936.697/0002-1030</t>
  </si>
  <si>
    <t>(27) 3120-3872</t>
  </si>
  <si>
    <t>10.936.697/0002-1031</t>
  </si>
  <si>
    <t>(27) 3120-3873</t>
  </si>
  <si>
    <t>10.936.697/0002-1032</t>
  </si>
  <si>
    <t>(27) 3120-3874</t>
  </si>
  <si>
    <t>10.936.697/0002-1033</t>
  </si>
  <si>
    <t>(27) 3120-3875</t>
  </si>
  <si>
    <t>10.936.697/0002-1034</t>
  </si>
  <si>
    <t>(27) 3120-3876</t>
  </si>
  <si>
    <t>10.936.697/0002-1035</t>
  </si>
  <si>
    <t>(27) 3120-3877</t>
  </si>
  <si>
    <t>10.936.697/0002-1036</t>
  </si>
  <si>
    <t>(27) 3120-3878</t>
  </si>
  <si>
    <t>10.936.697/0002-1037</t>
  </si>
  <si>
    <t>(27) 3120-3879</t>
  </si>
  <si>
    <t>10.936.697/0002-1038</t>
  </si>
  <si>
    <t>(27) 3120-3880</t>
  </si>
  <si>
    <t>10.936.697/0002-1039</t>
  </si>
  <si>
    <t>(27) 3120-3881</t>
  </si>
  <si>
    <t>10.936.697/0002-1040</t>
  </si>
  <si>
    <t>(27) 3120-3882</t>
  </si>
  <si>
    <t>10.936.697/0002-1041</t>
  </si>
  <si>
    <t>(27) 3120-3883</t>
  </si>
  <si>
    <t>10.936.697/0002-1042</t>
  </si>
  <si>
    <t>(27) 3120-3884</t>
  </si>
  <si>
    <t>10.936.697/0002-1043</t>
  </si>
  <si>
    <t>(27) 3120-3885</t>
  </si>
  <si>
    <t>10.936.697/0002-1044</t>
  </si>
  <si>
    <t>(27) 3120-3886</t>
  </si>
  <si>
    <t>10.936.697/0002-1045</t>
  </si>
  <si>
    <t>(27) 3120-3887</t>
  </si>
  <si>
    <t>10.936.697/0002-1046</t>
  </si>
  <si>
    <t>(27) 3120-3888</t>
  </si>
  <si>
    <t>10.936.697/0002-1047</t>
  </si>
  <si>
    <t>(27) 3120-3889</t>
  </si>
  <si>
    <t>10.936.697/0002-1048</t>
  </si>
  <si>
    <t>(27) 3120-3890</t>
  </si>
  <si>
    <t>10.936.697/0002-1049</t>
  </si>
  <si>
    <t>(27) 3120-3891</t>
  </si>
  <si>
    <t>10.936.697/0002-1050</t>
  </si>
  <si>
    <t>(27) 3120-3892</t>
  </si>
  <si>
    <t>10.936.697/0002-1051</t>
  </si>
  <si>
    <t>(27) 3120-3893</t>
  </si>
  <si>
    <t>10.936.697/0002-1052</t>
  </si>
  <si>
    <t>(27) 3120-3894</t>
  </si>
  <si>
    <t>10.936.697/0002-1053</t>
  </si>
  <si>
    <t>(27) 3120-3895</t>
  </si>
  <si>
    <t>10.936.697/0002-1054</t>
  </si>
  <si>
    <t>(27) 3120-3896</t>
  </si>
  <si>
    <t>10.936.697/0002-1055</t>
  </si>
  <si>
    <t>(27) 3120-3897</t>
  </si>
  <si>
    <t>10.936.697/0002-1056</t>
  </si>
  <si>
    <t>(27) 3120-3898</t>
  </si>
  <si>
    <t>10.936.697/0002-1057</t>
  </si>
  <si>
    <t>(27) 3120-3899</t>
  </si>
  <si>
    <t>10.936.697/0002-1058</t>
  </si>
  <si>
    <t>(27) 3120-3900</t>
  </si>
  <si>
    <t>10.936.697/0002-1059</t>
  </si>
  <si>
    <t>(27) 3120-3901</t>
  </si>
  <si>
    <t>10.936.697/0002-1060</t>
  </si>
  <si>
    <t>(27) 3120-3902</t>
  </si>
  <si>
    <t>10.936.697/0002-1061</t>
  </si>
  <si>
    <t>(27) 3120-3903</t>
  </si>
  <si>
    <t>10.936.697/0002-1062</t>
  </si>
  <si>
    <t>(27) 3120-3904</t>
  </si>
  <si>
    <t>10.936.697/0002-1063</t>
  </si>
  <si>
    <t>(27) 3120-3905</t>
  </si>
  <si>
    <t>10.936.697/0002-1064</t>
  </si>
  <si>
    <t>(27) 3120-3906</t>
  </si>
  <si>
    <t>10.936.697/0002-1065</t>
  </si>
  <si>
    <t>(27) 3120-3907</t>
  </si>
  <si>
    <t>10.936.697/0002-1066</t>
  </si>
  <si>
    <t>(27) 3120-3908</t>
  </si>
  <si>
    <t>10.936.697/0002-1067</t>
  </si>
  <si>
    <t>(27) 3120-3909</t>
  </si>
  <si>
    <t>10.936.697/0002-1068</t>
  </si>
  <si>
    <t>(27) 3120-3910</t>
  </si>
  <si>
    <t>10.936.697/0002-1069</t>
  </si>
  <si>
    <t>(27) 3120-3911</t>
  </si>
  <si>
    <t>10.936.697/0002-1070</t>
  </si>
  <si>
    <t>(27) 3120-3912</t>
  </si>
  <si>
    <t>10.936.697/0002-1071</t>
  </si>
  <si>
    <t>(27) 3120-3913</t>
  </si>
  <si>
    <t>10.936.697/0002-1072</t>
  </si>
  <si>
    <t>(27) 3120-3914</t>
  </si>
  <si>
    <t>10.936.697/0002-1073</t>
  </si>
  <si>
    <t>(27) 3120-3915</t>
  </si>
  <si>
    <t>10.936.697/0002-1074</t>
  </si>
  <si>
    <t>(27) 3120-3916</t>
  </si>
  <si>
    <t>10.936.697/0002-1075</t>
  </si>
  <si>
    <t>(27) 3120-3917</t>
  </si>
  <si>
    <t>10.936.697/0002-1076</t>
  </si>
  <si>
    <t>(27) 3120-3918</t>
  </si>
  <si>
    <t>10.936.697/0002-1077</t>
  </si>
  <si>
    <t>(27) 3120-3919</t>
  </si>
  <si>
    <t>10.936.697/0002-1078</t>
  </si>
  <si>
    <t>(27) 3120-3920</t>
  </si>
  <si>
    <t>10.936.697/0002-1079</t>
  </si>
  <si>
    <t>(27) 3120-3921</t>
  </si>
  <si>
    <t>10.936.697/0002-1080</t>
  </si>
  <si>
    <t>(27) 3120-3922</t>
  </si>
  <si>
    <t>10.936.697/0002-1081</t>
  </si>
  <si>
    <t>(27) 3120-3923</t>
  </si>
  <si>
    <t>10.936.697/0002-1082</t>
  </si>
  <si>
    <t>(27) 3120-3924</t>
  </si>
  <si>
    <t>10.936.697/0002-1083</t>
  </si>
  <si>
    <t>(27) 3120-3925</t>
  </si>
  <si>
    <t>10.936.697/0002-1084</t>
  </si>
  <si>
    <t>(27) 3120-3926</t>
  </si>
  <si>
    <t>10.936.697/0002-1085</t>
  </si>
  <si>
    <t>(27) 3120-3927</t>
  </si>
  <si>
    <t>10.936.697/0002-1086</t>
  </si>
  <si>
    <t>(27) 3120-3928</t>
  </si>
  <si>
    <t>10.936.697/0002-1087</t>
  </si>
  <si>
    <t>(27) 3120-3929</t>
  </si>
  <si>
    <t>10.936.697/0002-1088</t>
  </si>
  <si>
    <t>(27) 3120-3930</t>
  </si>
  <si>
    <t>10.936.697/0002-1089</t>
  </si>
  <si>
    <t>(27) 3120-3931</t>
  </si>
  <si>
    <t>10.936.697/0002-1090</t>
  </si>
  <si>
    <t>(27) 3120-3932</t>
  </si>
  <si>
    <t>10.936.697/0002-1091</t>
  </si>
  <si>
    <t>(27) 3120-3933</t>
  </si>
  <si>
    <t>10.936.697/0002-1092</t>
  </si>
  <si>
    <t>(27) 3120-3934</t>
  </si>
  <si>
    <t>10.936.697/0002-1093</t>
  </si>
  <si>
    <t>(27) 3120-3935</t>
  </si>
  <si>
    <t>10.936.697/0002-1094</t>
  </si>
  <si>
    <t>(27) 3120-3936</t>
  </si>
  <si>
    <t>10.936.697/0002-1095</t>
  </si>
  <si>
    <t>(27) 3120-3937</t>
  </si>
  <si>
    <t>10.936.697/0002-1096</t>
  </si>
  <si>
    <t>(27) 3120-3938</t>
  </si>
  <si>
    <t>10.936.697/0002-1097</t>
  </si>
  <si>
    <t>(27) 3120-3939</t>
  </si>
  <si>
    <t>10.936.697/0002-1098</t>
  </si>
  <si>
    <t>(27) 3120-3940</t>
  </si>
  <si>
    <t>10.936.697/0002-1099</t>
  </si>
  <si>
    <t>(27) 3120-3941</t>
  </si>
  <si>
    <t>10.936.697/0002-1100</t>
  </si>
  <si>
    <t>(27) 3120-3942</t>
  </si>
  <si>
    <t>10.936.697/0002-1101</t>
  </si>
  <si>
    <t>(27) 3120-3943</t>
  </si>
  <si>
    <t>10.936.697/0002-1102</t>
  </si>
  <si>
    <t>(27) 3120-3944</t>
  </si>
  <si>
    <t>10.936.697/0002-1103</t>
  </si>
  <si>
    <t>(27) 3120-3945</t>
  </si>
  <si>
    <t>10.936.697/0002-1104</t>
  </si>
  <si>
    <t>(27) 3120-3946</t>
  </si>
  <si>
    <t>10.936.697/0002-1105</t>
  </si>
  <si>
    <t>(27) 3120-3947</t>
  </si>
  <si>
    <t>10.936.697/0002-1106</t>
  </si>
  <si>
    <t>(27) 3120-3948</t>
  </si>
  <si>
    <t>10.936.697/0002-1107</t>
  </si>
  <si>
    <t>(27) 3120-3949</t>
  </si>
  <si>
    <t>10.936.697/0002-1108</t>
  </si>
  <si>
    <t>(27) 3120-3950</t>
  </si>
  <si>
    <t>10.936.697/0002-1109</t>
  </si>
  <si>
    <t>(27) 3120-3951</t>
  </si>
  <si>
    <t>10.936.697/0002-1110</t>
  </si>
  <si>
    <t>(27) 3120-3952</t>
  </si>
  <si>
    <t>10.936.697/0002-1111</t>
  </si>
  <si>
    <t>(27) 3120-3953</t>
  </si>
  <si>
    <t>10.936.697/0002-1112</t>
  </si>
  <si>
    <t>(27) 3120-3954</t>
  </si>
  <si>
    <t>10.936.697/0002-1113</t>
  </si>
  <si>
    <t>(27) 3120-3955</t>
  </si>
  <si>
    <t>10.936.697/0002-1114</t>
  </si>
  <si>
    <t>(27) 3120-3956</t>
  </si>
  <si>
    <t>10.936.697/0002-1115</t>
  </si>
  <si>
    <t>(27) 3120-3957</t>
  </si>
  <si>
    <t>10.936.697/0002-1116</t>
  </si>
  <si>
    <t>(27) 3120-3958</t>
  </si>
  <si>
    <t>10.936.697/0002-1117</t>
  </si>
  <si>
    <t>(27) 3120-3959</t>
  </si>
  <si>
    <t>10.936.697/0002-1118</t>
  </si>
  <si>
    <t>(27) 3120-3960</t>
  </si>
  <si>
    <t>10.936.697/0002-1119</t>
  </si>
  <si>
    <t>(27) 3120-3961</t>
  </si>
  <si>
    <t>10.936.697/0002-1120</t>
  </si>
  <si>
    <t>(27) 3120-3962</t>
  </si>
  <si>
    <t>10.936.697/0002-1121</t>
  </si>
  <si>
    <t>(27) 3120-3963</t>
  </si>
  <si>
    <t>10.936.697/0002-1122</t>
  </si>
  <si>
    <t>(27) 3120-3964</t>
  </si>
  <si>
    <t>10.936.697/0002-1123</t>
  </si>
  <si>
    <t>(27) 3120-3965</t>
  </si>
  <si>
    <t>10.936.697/0002-1124</t>
  </si>
  <si>
    <t>(27) 3120-3966</t>
  </si>
  <si>
    <t>10.936.697/0002-1125</t>
  </si>
  <si>
    <t>(27) 3120-3967</t>
  </si>
  <si>
    <t>10.936.697/0002-1126</t>
  </si>
  <si>
    <t>(27) 3120-3968</t>
  </si>
  <si>
    <t>10.936.697/0002-1127</t>
  </si>
  <si>
    <t>(27) 3120-3969</t>
  </si>
  <si>
    <t>10.936.697/0002-1128</t>
  </si>
  <si>
    <t>(27) 3120-3970</t>
  </si>
  <si>
    <t>10.936.697/0002-1129</t>
  </si>
  <si>
    <t>(27) 3120-3971</t>
  </si>
  <si>
    <t>10.936.697/0002-1130</t>
  </si>
  <si>
    <t>(27) 3120-3972</t>
  </si>
  <si>
    <t>10.936.697/0002-1131</t>
  </si>
  <si>
    <t>(27) 3120-3973</t>
  </si>
  <si>
    <t>10.936.697/0002-1132</t>
  </si>
  <si>
    <t>(27) 3120-3974</t>
  </si>
  <si>
    <t>10.936.697/0002-1133</t>
  </si>
  <si>
    <t>(27) 3120-3975</t>
  </si>
  <si>
    <t>10.936.697/0002-1134</t>
  </si>
  <si>
    <t>(27) 3120-3976</t>
  </si>
  <si>
    <t>10.936.697/0002-1135</t>
  </si>
  <si>
    <t>(27) 3120-3977</t>
  </si>
  <si>
    <t>10.936.697/0002-1136</t>
  </si>
  <si>
    <t>(27) 3120-3978</t>
  </si>
  <si>
    <t>10.936.697/0002-1137</t>
  </si>
  <si>
    <t>(27) 3120-3979</t>
  </si>
  <si>
    <t>10.936.697/0002-1138</t>
  </si>
  <si>
    <t>(27) 3120-3980</t>
  </si>
  <si>
    <t>10.936.697/0002-1139</t>
  </si>
  <si>
    <t>(27) 3120-3981</t>
  </si>
  <si>
    <t>10.936.697/0002-1140</t>
  </si>
  <si>
    <t>(27) 3120-3982</t>
  </si>
  <si>
    <t>10.936.697/0002-1141</t>
  </si>
  <si>
    <t>(27) 3120-3983</t>
  </si>
  <si>
    <t>10.936.697/0002-1142</t>
  </si>
  <si>
    <t>(27) 3120-3984</t>
  </si>
  <si>
    <t>10.936.697/0002-1143</t>
  </si>
  <si>
    <t>(27) 3120-3985</t>
  </si>
  <si>
    <t>10.936.697/0002-1144</t>
  </si>
  <si>
    <t>(27) 3120-3986</t>
  </si>
  <si>
    <t>10.936.697/0002-1145</t>
  </si>
  <si>
    <t>(27) 3120-3987</t>
  </si>
  <si>
    <t>10.936.697/0002-1146</t>
  </si>
  <si>
    <t>(27) 3120-3988</t>
  </si>
  <si>
    <t>10.936.697/0002-1147</t>
  </si>
  <si>
    <t>(27) 3120-3989</t>
  </si>
  <si>
    <t>10.936.697/0002-1148</t>
  </si>
  <si>
    <t>(27) 3120-3990</t>
  </si>
  <si>
    <t>10.936.697/0002-1149</t>
  </si>
  <si>
    <t>(27) 3120-3991</t>
  </si>
  <si>
    <t>10.936.697/0002-1150</t>
  </si>
  <si>
    <t>(27) 3120-3992</t>
  </si>
  <si>
    <t>10.936.697/0002-1151</t>
  </si>
  <si>
    <t>(27) 3120-3993</t>
  </si>
  <si>
    <t>10.936.697/0002-1152</t>
  </si>
  <si>
    <t>(27) 3120-3994</t>
  </si>
  <si>
    <t>10.936.697/0002-1153</t>
  </si>
  <si>
    <t>(27) 3120-3995</t>
  </si>
  <si>
    <t>10.936.697/0002-1154</t>
  </si>
  <si>
    <t>(27) 3120-3996</t>
  </si>
  <si>
    <t>10.936.697/0002-1155</t>
  </si>
  <si>
    <t>(27) 3120-3997</t>
  </si>
  <si>
    <t>10.936.697/0002-1156</t>
  </si>
  <si>
    <t>(27) 3120-3998</t>
  </si>
  <si>
    <t>10.936.697/0002-1157</t>
  </si>
  <si>
    <t>(27) 3120-3999</t>
  </si>
  <si>
    <t>10.936.697/0002-1158</t>
  </si>
  <si>
    <t>(27) 3120-4000</t>
  </si>
  <si>
    <t>10.936.697/0002-1159</t>
  </si>
  <si>
    <t>(27) 3120-4001</t>
  </si>
  <si>
    <t>10.936.697/0002-1160</t>
  </si>
  <si>
    <t>(27) 3120-4002</t>
  </si>
  <si>
    <t>10.936.697/0002-1161</t>
  </si>
  <si>
    <t>(27) 3120-4003</t>
  </si>
  <si>
    <t>10.936.697/0002-1162</t>
  </si>
  <si>
    <t>(27) 3120-4004</t>
  </si>
  <si>
    <t>10.936.697/0002-1163</t>
  </si>
  <si>
    <t>(27) 3120-4005</t>
  </si>
  <si>
    <t>10.936.697/0002-1164</t>
  </si>
  <si>
    <t>(27) 3120-4006</t>
  </si>
  <si>
    <t>10.936.697/0002-1165</t>
  </si>
  <si>
    <t>(27) 3120-4007</t>
  </si>
  <si>
    <t>10.936.697/0002-1166</t>
  </si>
  <si>
    <t>(27) 3120-4008</t>
  </si>
  <si>
    <t>10.936.697/0002-1167</t>
  </si>
  <si>
    <t>(27) 3120-4009</t>
  </si>
  <si>
    <t>10.936.697/0002-1168</t>
  </si>
  <si>
    <t>(27) 3120-4010</t>
  </si>
  <si>
    <t>10.936.697/0002-1169</t>
  </si>
  <si>
    <t>(27) 3120-4011</t>
  </si>
  <si>
    <t>10.936.697/0002-1170</t>
  </si>
  <si>
    <t>(27) 3120-4012</t>
  </si>
  <si>
    <t>10.936.697/0002-1171</t>
  </si>
  <si>
    <t>(27) 3120-4013</t>
  </si>
  <si>
    <t>10.936.697/0002-1172</t>
  </si>
  <si>
    <t>(27) 3120-4014</t>
  </si>
  <si>
    <t>10.936.697/0002-1173</t>
  </si>
  <si>
    <t>(27) 3120-4015</t>
  </si>
  <si>
    <t>10.936.697/0002-1174</t>
  </si>
  <si>
    <t>(27) 3120-4016</t>
  </si>
  <si>
    <t>10.936.697/0002-1175</t>
  </si>
  <si>
    <t>(27) 3120-4017</t>
  </si>
  <si>
    <t>10.936.697/0002-1176</t>
  </si>
  <si>
    <t>(27) 3120-4018</t>
  </si>
  <si>
    <t>10.936.697/0002-1177</t>
  </si>
  <si>
    <t>(27) 3120-4019</t>
  </si>
  <si>
    <t>10.936.697/0002-1178</t>
  </si>
  <si>
    <t>(27) 3120-4020</t>
  </si>
  <si>
    <t>10.936.697/0002-1179</t>
  </si>
  <si>
    <t>(27) 3120-4021</t>
  </si>
  <si>
    <t>10.936.697/0002-1180</t>
  </si>
  <si>
    <t>(27) 3120-4022</t>
  </si>
  <si>
    <t>10.936.697/0002-1181</t>
  </si>
  <si>
    <t>(27) 3120-4023</t>
  </si>
  <si>
    <t>10.936.697/0002-1182</t>
  </si>
  <si>
    <t>(27) 3120-4024</t>
  </si>
  <si>
    <t>10.936.697/0002-1183</t>
  </si>
  <si>
    <t>(27) 3120-4025</t>
  </si>
  <si>
    <t>10.936.697/0002-1184</t>
  </si>
  <si>
    <t>(27) 3120-4026</t>
  </si>
  <si>
    <t>10.936.697/0002-1185</t>
  </si>
  <si>
    <t>(27) 3120-4027</t>
  </si>
  <si>
    <t>10.936.697/0002-1186</t>
  </si>
  <si>
    <t>(27) 3120-4028</t>
  </si>
  <si>
    <t>10.936.697/0002-1187</t>
  </si>
  <si>
    <t>(27) 3120-4029</t>
  </si>
  <si>
    <t>10.936.697/0002-1188</t>
  </si>
  <si>
    <t>(27) 3120-4030</t>
  </si>
  <si>
    <t>10.936.697/0002-1189</t>
  </si>
  <si>
    <t>(27) 3120-4031</t>
  </si>
  <si>
    <t>10.936.697/0002-1190</t>
  </si>
  <si>
    <t>(27) 3120-4032</t>
  </si>
  <si>
    <t>10.936.697/0002-1191</t>
  </si>
  <si>
    <t>(27) 3120-4033</t>
  </si>
  <si>
    <t>10.936.697/0002-1192</t>
  </si>
  <si>
    <t>(27) 3120-4034</t>
  </si>
  <si>
    <t>10.936.697/0002-1193</t>
  </si>
  <si>
    <t>(27) 3120-4035</t>
  </si>
  <si>
    <t>10.936.697/0002-1194</t>
  </si>
  <si>
    <t>(27) 3120-4036</t>
  </si>
  <si>
    <t>10.936.697/0002-1195</t>
  </si>
  <si>
    <t>(27) 3120-4037</t>
  </si>
  <si>
    <t>10.936.697/0002-1196</t>
  </si>
  <si>
    <t>(27) 3120-4038</t>
  </si>
  <si>
    <t>10.936.697/0002-1197</t>
  </si>
  <si>
    <t>(27) 3120-4039</t>
  </si>
  <si>
    <t>10.936.697/0002-1198</t>
  </si>
  <si>
    <t>(27) 3120-4040</t>
  </si>
  <si>
    <t>10.936.697/0002-1199</t>
  </si>
  <si>
    <t>(27) 3120-4041</t>
  </si>
  <si>
    <t>10.936.697/0002-1200</t>
  </si>
  <si>
    <t>(27) 3120-4042</t>
  </si>
  <si>
    <t>10.936.697/0002-1201</t>
  </si>
  <si>
    <t>(27) 3120-4043</t>
  </si>
  <si>
    <t>10.936.697/0002-1202</t>
  </si>
  <si>
    <t>(27) 3120-4044</t>
  </si>
  <si>
    <t>10.936.697/0002-1203</t>
  </si>
  <si>
    <t>(27) 3120-4045</t>
  </si>
  <si>
    <t>10.936.697/0002-1204</t>
  </si>
  <si>
    <t>(27) 3120-4046</t>
  </si>
  <si>
    <t>10.936.697/0002-1205</t>
  </si>
  <si>
    <t>(27) 3120-4047</t>
  </si>
  <si>
    <t>10.936.697/0002-1206</t>
  </si>
  <si>
    <t>(27) 3120-4048</t>
  </si>
  <si>
    <t>10.936.697/0002-1207</t>
  </si>
  <si>
    <t>(27) 3120-4049</t>
  </si>
  <si>
    <t>10.936.697/0002-1208</t>
  </si>
  <si>
    <t>(27) 3120-4050</t>
  </si>
  <si>
    <t>10.936.697/0002-1209</t>
  </si>
  <si>
    <t>(27) 3120-4051</t>
  </si>
  <si>
    <t>10.936.697/0002-1210</t>
  </si>
  <si>
    <t>(27) 3120-4052</t>
  </si>
  <si>
    <t>10.936.697/0002-1211</t>
  </si>
  <si>
    <t>(27) 3120-4053</t>
  </si>
  <si>
    <t>10.936.697/0002-1212</t>
  </si>
  <si>
    <t>(27) 3120-4054</t>
  </si>
  <si>
    <t>10.936.697/0002-1213</t>
  </si>
  <si>
    <t>(27) 3120-4055</t>
  </si>
  <si>
    <t>10.936.697/0002-1214</t>
  </si>
  <si>
    <t>(27) 3120-4056</t>
  </si>
  <si>
    <t>10.936.697/0002-1215</t>
  </si>
  <si>
    <t>(27) 3120-4057</t>
  </si>
  <si>
    <t>10.936.697/0002-1216</t>
  </si>
  <si>
    <t>(27) 3120-4058</t>
  </si>
  <si>
    <t>10.936.697/0002-1217</t>
  </si>
  <si>
    <t>(27) 3120-4059</t>
  </si>
  <si>
    <t>10.936.697/0002-1218</t>
  </si>
  <si>
    <t>(27) 3120-4060</t>
  </si>
  <si>
    <t>10.936.697/0002-1219</t>
  </si>
  <si>
    <t>(27) 3120-4061</t>
  </si>
  <si>
    <t>10.936.697/0002-1220</t>
  </si>
  <si>
    <t>(27) 3120-4062</t>
  </si>
  <si>
    <t>10.936.697/0002-1221</t>
  </si>
  <si>
    <t>(27) 3120-4063</t>
  </si>
  <si>
    <t>10.936.697/0002-1222</t>
  </si>
  <si>
    <t>(27) 3120-4064</t>
  </si>
  <si>
    <t>10.936.697/0002-1223</t>
  </si>
  <si>
    <t>(27) 3120-4065</t>
  </si>
  <si>
    <t>10.936.697/0002-1224</t>
  </si>
  <si>
    <t>(27) 3120-4066</t>
  </si>
  <si>
    <t>10.936.697/0002-1225</t>
  </si>
  <si>
    <t>(27) 3120-4067</t>
  </si>
  <si>
    <t>10.936.697/0002-1226</t>
  </si>
  <si>
    <t>(27) 3120-4068</t>
  </si>
  <si>
    <t>10.936.697/0002-1227</t>
  </si>
  <si>
    <t>(27) 3120-4069</t>
  </si>
  <si>
    <t>10.936.697/0002-1228</t>
  </si>
  <si>
    <t>(27) 3120-4070</t>
  </si>
  <si>
    <t>10.936.697/0002-1229</t>
  </si>
  <si>
    <t>(27) 3120-4071</t>
  </si>
  <si>
    <t>10.936.697/0002-1230</t>
  </si>
  <si>
    <t>(27) 3120-4072</t>
  </si>
  <si>
    <t>10.936.697/0002-1231</t>
  </si>
  <si>
    <t>(27) 3120-4073</t>
  </si>
  <si>
    <t>10.936.697/0002-1232</t>
  </si>
  <si>
    <t>(27) 3120-4074</t>
  </si>
  <si>
    <t>10.936.697/0002-1233</t>
  </si>
  <si>
    <t>(27) 3120-4075</t>
  </si>
  <si>
    <t>10.936.697/0002-1234</t>
  </si>
  <si>
    <t>(27) 3120-4076</t>
  </si>
  <si>
    <t>10.936.697/0002-1235</t>
  </si>
  <si>
    <t>(27) 3120-4077</t>
  </si>
  <si>
    <t>10.936.697/0002-1236</t>
  </si>
  <si>
    <t>(27) 3120-4078</t>
  </si>
  <si>
    <t>10.936.697/0002-1237</t>
  </si>
  <si>
    <t>(27) 3120-4079</t>
  </si>
  <si>
    <t>10.936.697/0002-1238</t>
  </si>
  <si>
    <t>(27) 3120-4080</t>
  </si>
  <si>
    <t>10.936.697/0002-1239</t>
  </si>
  <si>
    <t>(27) 3120-4081</t>
  </si>
  <si>
    <t>10.936.697/0002-1240</t>
  </si>
  <si>
    <t>(27) 3120-4082</t>
  </si>
  <si>
    <t>10.936.697/0002-1241</t>
  </si>
  <si>
    <t>(27) 3120-4083</t>
  </si>
  <si>
    <t>10.936.697/0002-1242</t>
  </si>
  <si>
    <t>(27) 3120-4084</t>
  </si>
  <si>
    <t>10.936.697/0002-1243</t>
  </si>
  <si>
    <t>(27) 3120-4085</t>
  </si>
  <si>
    <t>10.936.697/0002-1244</t>
  </si>
  <si>
    <t>(27) 3120-4086</t>
  </si>
  <si>
    <t>10.936.697/0002-1245</t>
  </si>
  <si>
    <t>(27) 3120-4087</t>
  </si>
  <si>
    <t>10.936.697/0002-1246</t>
  </si>
  <si>
    <t>(27) 3120-4088</t>
  </si>
  <si>
    <t>10.936.697/0002-1247</t>
  </si>
  <si>
    <t>(27) 3120-4089</t>
  </si>
  <si>
    <t>10.936.697/0002-1248</t>
  </si>
  <si>
    <t>(27) 3120-4090</t>
  </si>
  <si>
    <t>10.936.697/0002-1249</t>
  </si>
  <si>
    <t>(27) 3120-4091</t>
  </si>
  <si>
    <t>10.936.697/0002-1250</t>
  </si>
  <si>
    <t>(27) 3120-4092</t>
  </si>
  <si>
    <t>10.936.697/0002-1251</t>
  </si>
  <si>
    <t>(27) 3120-4093</t>
  </si>
  <si>
    <t>10.936.697/0002-1252</t>
  </si>
  <si>
    <t>(27) 3120-4094</t>
  </si>
  <si>
    <t>10.936.697/0002-1253</t>
  </si>
  <si>
    <t>(27) 3120-4095</t>
  </si>
  <si>
    <t>10.936.697/0002-1254</t>
  </si>
  <si>
    <t>(27) 3120-4096</t>
  </si>
  <si>
    <t>10.936.697/0002-1255</t>
  </si>
  <si>
    <t>(27) 3120-4097</t>
  </si>
  <si>
    <t>10.936.697/0002-1256</t>
  </si>
  <si>
    <t>(27) 3120-4098</t>
  </si>
  <si>
    <t>10.936.697/0002-1257</t>
  </si>
  <si>
    <t>(27) 3120-4099</t>
  </si>
  <si>
    <t>10.936.697/0002-1258</t>
  </si>
  <si>
    <t>(27) 3120-4100</t>
  </si>
  <si>
    <t>10.936.697/0002-1259</t>
  </si>
  <si>
    <t>(27) 3120-4101</t>
  </si>
  <si>
    <t>10.936.697/0002-1260</t>
  </si>
  <si>
    <t>(27) 3120-4102</t>
  </si>
  <si>
    <t>10.936.697/0002-1261</t>
  </si>
  <si>
    <t>(27) 3120-4103</t>
  </si>
  <si>
    <t>10.936.697/0002-1262</t>
  </si>
  <si>
    <t>(27) 3120-4104</t>
  </si>
  <si>
    <t>10.936.697/0002-1263</t>
  </si>
  <si>
    <t>(27) 3120-4105</t>
  </si>
  <si>
    <t>10.936.697/0002-1264</t>
  </si>
  <si>
    <t>(27) 3120-4106</t>
  </si>
  <si>
    <t>10.936.697/0002-1265</t>
  </si>
  <si>
    <t>(27) 3120-4107</t>
  </si>
  <si>
    <t>10.936.697/0002-1266</t>
  </si>
  <si>
    <t>(27) 3120-4108</t>
  </si>
  <si>
    <t>10.936.697/0002-1267</t>
  </si>
  <si>
    <t>(27) 3120-4109</t>
  </si>
  <si>
    <t>10.936.697/0002-1268</t>
  </si>
  <si>
    <t>(27) 3120-4110</t>
  </si>
  <si>
    <t>10.936.697/0002-1269</t>
  </si>
  <si>
    <t>(27) 3120-4111</t>
  </si>
  <si>
    <t>10.936.697/0002-1270</t>
  </si>
  <si>
    <t>(27) 3120-4112</t>
  </si>
  <si>
    <t>10.936.697/0002-1271</t>
  </si>
  <si>
    <t>(27) 3120-4113</t>
  </si>
  <si>
    <t>10.936.697/0002-1272</t>
  </si>
  <si>
    <t>(27) 3120-4114</t>
  </si>
  <si>
    <t>10.936.697/0002-1273</t>
  </si>
  <si>
    <t>(27) 3120-4115</t>
  </si>
  <si>
    <t>10.936.697/0002-1274</t>
  </si>
  <si>
    <t>(27) 3120-4116</t>
  </si>
  <si>
    <t>10.936.697/0002-1275</t>
  </si>
  <si>
    <t>(27) 3120-4117</t>
  </si>
  <si>
    <t>10.936.697/0002-1276</t>
  </si>
  <si>
    <t>(27) 3120-4118</t>
  </si>
  <si>
    <t>10.936.697/0002-1277</t>
  </si>
  <si>
    <t>(27) 3120-4119</t>
  </si>
  <si>
    <t>10.936.697/0002-1278</t>
  </si>
  <si>
    <t>(27) 3120-4120</t>
  </si>
  <si>
    <t>10.936.697/0002-1279</t>
  </si>
  <si>
    <t>(27) 3120-4121</t>
  </si>
  <si>
    <t>10.936.697/0002-1280</t>
  </si>
  <si>
    <t>(27) 3120-4122</t>
  </si>
  <si>
    <t>10.936.697/0002-1281</t>
  </si>
  <si>
    <t>(27) 3120-4123</t>
  </si>
  <si>
    <t>10.936.697/0002-1282</t>
  </si>
  <si>
    <t>(27) 3120-4124</t>
  </si>
  <si>
    <t>10.936.697/0002-1283</t>
  </si>
  <si>
    <t>(27) 3120-4125</t>
  </si>
  <si>
    <t>10.936.697/0002-1284</t>
  </si>
  <si>
    <t>(27) 3120-4126</t>
  </si>
  <si>
    <t>10.936.697/0002-1285</t>
  </si>
  <si>
    <t>(27) 3120-4127</t>
  </si>
  <si>
    <t>10.936.697/0002-1286</t>
  </si>
  <si>
    <t>(27) 3120-4128</t>
  </si>
  <si>
    <t>10.936.697/0002-1287</t>
  </si>
  <si>
    <t>(27) 3120-4129</t>
  </si>
  <si>
    <t>10.936.697/0002-1288</t>
  </si>
  <si>
    <t>(27) 3120-4130</t>
  </si>
  <si>
    <t>10.936.697/0002-1289</t>
  </si>
  <si>
    <t>(27) 3120-4131</t>
  </si>
  <si>
    <t>10.936.697/0002-1290</t>
  </si>
  <si>
    <t>(27) 3120-4132</t>
  </si>
  <si>
    <t>10.936.697/0002-1291</t>
  </si>
  <si>
    <t>(27) 3120-4133</t>
  </si>
  <si>
    <t>10.936.697/0002-1292</t>
  </si>
  <si>
    <t>(27) 3120-4134</t>
  </si>
  <si>
    <t>10.936.697/0002-1293</t>
  </si>
  <si>
    <t>(27) 3120-4135</t>
  </si>
  <si>
    <t>10.936.697/0002-1294</t>
  </si>
  <si>
    <t>(27) 3120-4136</t>
  </si>
  <si>
    <t>10.936.697/0002-1295</t>
  </si>
  <si>
    <t>(27) 3120-4137</t>
  </si>
  <si>
    <t>10.936.697/0002-1296</t>
  </si>
  <si>
    <t>(27) 3120-4138</t>
  </si>
  <si>
    <t>10.936.697/0002-1297</t>
  </si>
  <si>
    <t>(27) 3120-4139</t>
  </si>
  <si>
    <t>10.936.697/0002-1298</t>
  </si>
  <si>
    <t>(27) 3120-4140</t>
  </si>
  <si>
    <t>10.936.697/0002-1299</t>
  </si>
  <si>
    <t>(27) 3120-4141</t>
  </si>
  <si>
    <t>10.936.697/0002-1300</t>
  </si>
  <si>
    <t>(27) 3120-4142</t>
  </si>
  <si>
    <t>10.936.697/0002-1301</t>
  </si>
  <si>
    <t>(27) 3120-4143</t>
  </si>
  <si>
    <t>10.936.697/0002-1302</t>
  </si>
  <si>
    <t>(27) 3120-4144</t>
  </si>
  <si>
    <t>10.936.697/0002-1303</t>
  </si>
  <si>
    <t>(27) 3120-4145</t>
  </si>
  <si>
    <t>10.936.697/0002-1304</t>
  </si>
  <si>
    <t>(27) 3120-4146</t>
  </si>
  <si>
    <t>10.936.697/0002-1305</t>
  </si>
  <si>
    <t>(27) 3120-4147</t>
  </si>
  <si>
    <t>10.936.697/0002-1306</t>
  </si>
  <si>
    <t>(27) 3120-4148</t>
  </si>
  <si>
    <t>10.936.697/0002-1307</t>
  </si>
  <si>
    <t>(27) 3120-4149</t>
  </si>
  <si>
    <t>10.936.697/0002-1308</t>
  </si>
  <si>
    <t>(27) 3120-4150</t>
  </si>
  <si>
    <t>10.936.697/0002-1309</t>
  </si>
  <si>
    <t>(27) 3120-4151</t>
  </si>
  <si>
    <t>10.936.697/0002-1310</t>
  </si>
  <si>
    <t>(27) 3120-4152</t>
  </si>
  <si>
    <t>10.936.697/0002-1311</t>
  </si>
  <si>
    <t>(27) 3120-4153</t>
  </si>
  <si>
    <t>10.936.697/0002-1312</t>
  </si>
  <si>
    <t>(27) 3120-4154</t>
  </si>
  <si>
    <t>10.936.697/0002-1313</t>
  </si>
  <si>
    <t>(27) 3120-4155</t>
  </si>
  <si>
    <t>10.936.697/0002-1314</t>
  </si>
  <si>
    <t>(27) 3120-4156</t>
  </si>
  <si>
    <t>10.936.697/0002-1315</t>
  </si>
  <si>
    <t>(27) 3120-4157</t>
  </si>
  <si>
    <t>10.936.697/0002-1316</t>
  </si>
  <si>
    <t>(27) 3120-4158</t>
  </si>
  <si>
    <t>10.936.697/0002-1317</t>
  </si>
  <si>
    <t>(27) 3120-4159</t>
  </si>
  <si>
    <t>10.936.697/0002-1318</t>
  </si>
  <si>
    <t>(27) 3120-4160</t>
  </si>
  <si>
    <t>10.936.697/0002-1319</t>
  </si>
  <si>
    <t>(27) 3120-4161</t>
  </si>
  <si>
    <t>10.936.697/0002-1320</t>
  </si>
  <si>
    <t>(27) 3120-4162</t>
  </si>
  <si>
    <t>10.936.697/0002-1321</t>
  </si>
  <si>
    <t>(27) 3120-4163</t>
  </si>
  <si>
    <t>10.936.697/0002-1322</t>
  </si>
  <si>
    <t>(27) 3120-4164</t>
  </si>
  <si>
    <t>10.936.697/0002-1323</t>
  </si>
  <si>
    <t>(27) 3120-4165</t>
  </si>
  <si>
    <t>10.936.697/0002-1324</t>
  </si>
  <si>
    <t>(27) 3120-4166</t>
  </si>
  <si>
    <t>10.936.697/0002-1325</t>
  </si>
  <si>
    <t>(27) 3120-4167</t>
  </si>
  <si>
    <t>10.936.697/0002-1326</t>
  </si>
  <si>
    <t>(27) 3120-4168</t>
  </si>
  <si>
    <t>10.936.697/0002-1327</t>
  </si>
  <si>
    <t>(27) 3120-4169</t>
  </si>
  <si>
    <t>10.936.697/0002-1328</t>
  </si>
  <si>
    <t>(27) 3120-4170</t>
  </si>
  <si>
    <t>10.936.697/0002-1329</t>
  </si>
  <si>
    <t>(27) 3120-4171</t>
  </si>
  <si>
    <t>10.936.697/0002-1330</t>
  </si>
  <si>
    <t>(27) 3120-4172</t>
  </si>
  <si>
    <t>10.936.697/0002-1331</t>
  </si>
  <si>
    <t>(27) 3120-4173</t>
  </si>
  <si>
    <t>10.936.697/0002-1332</t>
  </si>
  <si>
    <t>(27) 3120-4174</t>
  </si>
  <si>
    <t>10.936.697/0002-1333</t>
  </si>
  <si>
    <t>(27) 3120-4175</t>
  </si>
  <si>
    <t>10.936.697/0002-1334</t>
  </si>
  <si>
    <t>(27) 3120-4176</t>
  </si>
  <si>
    <t>10.936.697/0002-1335</t>
  </si>
  <si>
    <t>(27) 3120-4177</t>
  </si>
  <si>
    <t>10.936.697/0002-1336</t>
  </si>
  <si>
    <t>(27) 3120-4178</t>
  </si>
  <si>
    <t>10.936.697/0002-1337</t>
  </si>
  <si>
    <t>(27) 3120-4179</t>
  </si>
  <si>
    <t>10.936.697/0002-1338</t>
  </si>
  <si>
    <t>(27) 3120-4180</t>
  </si>
  <si>
    <t>10.936.697/0002-1339</t>
  </si>
  <si>
    <t>(27) 3120-4181</t>
  </si>
  <si>
    <t>10.936.697/0002-1340</t>
  </si>
  <si>
    <t>(27) 3120-4182</t>
  </si>
  <si>
    <t>10.936.697/0002-1341</t>
  </si>
  <si>
    <t>(27) 3120-4183</t>
  </si>
  <si>
    <t>10.936.697/0002-1342</t>
  </si>
  <si>
    <t>(27) 3120-4184</t>
  </si>
  <si>
    <t>10.936.697/0002-1343</t>
  </si>
  <si>
    <t>(27) 3120-4185</t>
  </si>
  <si>
    <t>10.936.697/0002-1344</t>
  </si>
  <si>
    <t>(27) 3120-4186</t>
  </si>
  <si>
    <t>10.936.697/0002-1345</t>
  </si>
  <si>
    <t>(27) 3120-4187</t>
  </si>
  <si>
    <t>10.936.697/0002-1346</t>
  </si>
  <si>
    <t>(27) 3120-4188</t>
  </si>
  <si>
    <t>10.936.697/0002-1347</t>
  </si>
  <si>
    <t>(27) 3120-4189</t>
  </si>
  <si>
    <t>10.936.697/0002-1348</t>
  </si>
  <si>
    <t>(27) 3120-4190</t>
  </si>
  <si>
    <t>10.936.697/0002-1349</t>
  </si>
  <si>
    <t>(27) 3120-4191</t>
  </si>
  <si>
    <t>10.936.697/0002-1350</t>
  </si>
  <si>
    <t>(27) 3120-4192</t>
  </si>
  <si>
    <t>10.936.697/0002-1351</t>
  </si>
  <si>
    <t>(27) 3120-4193</t>
  </si>
  <si>
    <t>10.936.697/0002-1352</t>
  </si>
  <si>
    <t>(27) 3120-4194</t>
  </si>
  <si>
    <t>10.936.697/0002-1353</t>
  </si>
  <si>
    <t>(27) 3120-4195</t>
  </si>
  <si>
    <t>10.936.697/0002-1354</t>
  </si>
  <si>
    <t>(27) 3120-4196</t>
  </si>
  <si>
    <t>10.936.697/0002-1355</t>
  </si>
  <si>
    <t>(27) 3120-4197</t>
  </si>
  <si>
    <t>10.936.697/0002-1356</t>
  </si>
  <si>
    <t>(27) 3120-4198</t>
  </si>
  <si>
    <t>10.936.697/0002-1357</t>
  </si>
  <si>
    <t>(27) 3120-4199</t>
  </si>
  <si>
    <t>10.936.697/0002-1358</t>
  </si>
  <si>
    <t>(27) 3120-4200</t>
  </si>
  <si>
    <t>10.936.697/0002-1359</t>
  </si>
  <si>
    <t>(27) 3120-4201</t>
  </si>
  <si>
    <t>10.936.697/0002-1360</t>
  </si>
  <si>
    <t>(27) 3120-4202</t>
  </si>
  <si>
    <t>10.936.697/0002-1361</t>
  </si>
  <si>
    <t>(27) 3120-4203</t>
  </si>
  <si>
    <t>10.936.697/0002-1362</t>
  </si>
  <si>
    <t>(27) 3120-4204</t>
  </si>
  <si>
    <t>10.936.697/0002-1363</t>
  </si>
  <si>
    <t>(27) 3120-4205</t>
  </si>
  <si>
    <t>10.936.697/0002-1364</t>
  </si>
  <si>
    <t>(27) 3120-4206</t>
  </si>
  <si>
    <t>10.936.697/0002-1365</t>
  </si>
  <si>
    <t>(27) 3120-4207</t>
  </si>
  <si>
    <t>10.936.697/0002-1366</t>
  </si>
  <si>
    <t>(27) 3120-4208</t>
  </si>
  <si>
    <t>10.936.697/0002-1367</t>
  </si>
  <si>
    <t>(27) 3120-4209</t>
  </si>
  <si>
    <t>10.936.697/0002-1368</t>
  </si>
  <si>
    <t>(27) 3120-4210</t>
  </si>
  <si>
    <t>10.936.697/0002-1369</t>
  </si>
  <si>
    <t>(27) 3120-4211</t>
  </si>
  <si>
    <t>10.936.697/0002-1370</t>
  </si>
  <si>
    <t>(27) 3120-4212</t>
  </si>
  <si>
    <t>10.936.697/0002-1371</t>
  </si>
  <si>
    <t>(27) 3120-4213</t>
  </si>
  <si>
    <t>10.936.697/0002-1372</t>
  </si>
  <si>
    <t>(27) 3120-4214</t>
  </si>
  <si>
    <t>10.936.697/0002-1373</t>
  </si>
  <si>
    <t>(27) 3120-4215</t>
  </si>
  <si>
    <t>10.936.697/0002-1374</t>
  </si>
  <si>
    <t>(27) 3120-4216</t>
  </si>
  <si>
    <t>10.936.697/0002-1375</t>
  </si>
  <si>
    <t>(27) 3120-4217</t>
  </si>
  <si>
    <t>10.936.697/0002-1376</t>
  </si>
  <si>
    <t>(27) 3120-4218</t>
  </si>
  <si>
    <t>10.936.697/0002-1377</t>
  </si>
  <si>
    <t>(27) 3120-4219</t>
  </si>
  <si>
    <t>10.936.697/0002-1378</t>
  </si>
  <si>
    <t>(27) 3120-4220</t>
  </si>
  <si>
    <t>10.936.697/0002-1379</t>
  </si>
  <si>
    <t>(27) 3120-4221</t>
  </si>
  <si>
    <t>10.936.697/0002-1380</t>
  </si>
  <si>
    <t>(27) 3120-4222</t>
  </si>
  <si>
    <t>10.936.697/0002-1381</t>
  </si>
  <si>
    <t>(27) 3120-4223</t>
  </si>
  <si>
    <t>10.936.697/0002-1382</t>
  </si>
  <si>
    <t>(27) 3120-4224</t>
  </si>
  <si>
    <t>10.936.697/0002-1383</t>
  </si>
  <si>
    <t>(27) 3120-4225</t>
  </si>
  <si>
    <t>10.936.697/0002-1384</t>
  </si>
  <si>
    <t>(27) 3120-4226</t>
  </si>
  <si>
    <t>10.936.697/0002-1385</t>
  </si>
  <si>
    <t>(27) 3120-4227</t>
  </si>
  <si>
    <t>10.936.697/0002-1386</t>
  </si>
  <si>
    <t>(27) 3120-4228</t>
  </si>
  <si>
    <t>10.936.697/0002-1387</t>
  </si>
  <si>
    <t>(27) 3120-4229</t>
  </si>
  <si>
    <t>10.936.697/0002-1388</t>
  </si>
  <si>
    <t>(27) 3120-4230</t>
  </si>
  <si>
    <t>10.936.697/0002-1389</t>
  </si>
  <si>
    <t>(27) 3120-4231</t>
  </si>
  <si>
    <t>10.936.697/0002-1390</t>
  </si>
  <si>
    <t>(27) 3120-4232</t>
  </si>
  <si>
    <t>10.936.697/0002-1391</t>
  </si>
  <si>
    <t>(27) 3120-4233</t>
  </si>
  <si>
    <t>10.936.697/0002-1392</t>
  </si>
  <si>
    <t>(27) 3120-4234</t>
  </si>
  <si>
    <t>10.936.697/0002-1393</t>
  </si>
  <si>
    <t>(27) 3120-4235</t>
  </si>
  <si>
    <t>10.936.697/0002-1394</t>
  </si>
  <si>
    <t>(27) 3120-4236</t>
  </si>
  <si>
    <t>10.936.697/0002-1395</t>
  </si>
  <si>
    <t>(27) 3120-4237</t>
  </si>
  <si>
    <t>10.936.697/0002-1396</t>
  </si>
  <si>
    <t>(27) 3120-4238</t>
  </si>
  <si>
    <t>10.936.697/0002-1397</t>
  </si>
  <si>
    <t>(27) 3120-4239</t>
  </si>
  <si>
    <t>10.936.697/0002-1398</t>
  </si>
  <si>
    <t>(27) 3120-4240</t>
  </si>
  <si>
    <t>10.936.697/0002-1399</t>
  </si>
  <si>
    <t>(27) 3120-4241</t>
  </si>
  <si>
    <t>10.936.697/0002-1400</t>
  </si>
  <si>
    <t>(27) 3120-4242</t>
  </si>
  <si>
    <t>10.936.697/0002-1401</t>
  </si>
  <si>
    <t>(27) 3120-4243</t>
  </si>
  <si>
    <t>10.936.697/0002-1402</t>
  </si>
  <si>
    <t>(27) 3120-4244</t>
  </si>
  <si>
    <t>10.936.697/0002-1403</t>
  </si>
  <si>
    <t>(27) 3120-4245</t>
  </si>
  <si>
    <t>10.936.697/0002-1404</t>
  </si>
  <si>
    <t>(27) 3120-4246</t>
  </si>
  <si>
    <t>10.936.697/0002-1405</t>
  </si>
  <si>
    <t>(27) 3120-4247</t>
  </si>
  <si>
    <t>10.936.697/0002-1406</t>
  </si>
  <si>
    <t>(27) 3120-4248</t>
  </si>
  <si>
    <t>10.936.697/0002-1407</t>
  </si>
  <si>
    <t>(27) 3120-4249</t>
  </si>
  <si>
    <t>10.936.697/0002-1408</t>
  </si>
  <si>
    <t>(27) 3120-4250</t>
  </si>
  <si>
    <t>10.936.697/0002-1409</t>
  </si>
  <si>
    <t>(27) 3120-4251</t>
  </si>
  <si>
    <t>10.936.697/0002-1410</t>
  </si>
  <si>
    <t>(27) 3120-4252</t>
  </si>
  <si>
    <t>10.936.697/0002-1411</t>
  </si>
  <si>
    <t>(27) 3120-4253</t>
  </si>
  <si>
    <t>10.936.697/0002-1412</t>
  </si>
  <si>
    <t>(27) 3120-4254</t>
  </si>
  <si>
    <t>10.936.697/0002-1413</t>
  </si>
  <si>
    <t>(27) 3120-4255</t>
  </si>
  <si>
    <t>10.936.697/0002-1414</t>
  </si>
  <si>
    <t>(27) 3120-4256</t>
  </si>
  <si>
    <t>10.936.697/0002-1415</t>
  </si>
  <si>
    <t>(27) 3120-4257</t>
  </si>
  <si>
    <t>10.936.697/0002-1416</t>
  </si>
  <si>
    <t>(27) 3120-4258</t>
  </si>
  <si>
    <t>10.936.697/0002-1417</t>
  </si>
  <si>
    <t>(27) 3120-4259</t>
  </si>
  <si>
    <t>10.936.697/0002-1418</t>
  </si>
  <si>
    <t>(27) 3120-4260</t>
  </si>
  <si>
    <t>10.936.697/0002-1419</t>
  </si>
  <si>
    <t>(27) 3120-4261</t>
  </si>
  <si>
    <t>10.936.697/0002-1420</t>
  </si>
  <si>
    <t>(27) 3120-4262</t>
  </si>
  <si>
    <t>10.936.697/0002-1421</t>
  </si>
  <si>
    <t>(27) 3120-4263</t>
  </si>
  <si>
    <t>10.936.697/0002-1422</t>
  </si>
  <si>
    <t>(27) 3120-4264</t>
  </si>
  <si>
    <t>10.936.697/0002-1423</t>
  </si>
  <si>
    <t>(27) 3120-4265</t>
  </si>
  <si>
    <t>10.936.697/0002-1424</t>
  </si>
  <si>
    <t>(27) 3120-4266</t>
  </si>
  <si>
    <t>10.936.697/0002-1425</t>
  </si>
  <si>
    <t>(27) 3120-4267</t>
  </si>
  <si>
    <t>10.936.697/0002-1426</t>
  </si>
  <si>
    <t>(27) 3120-4268</t>
  </si>
  <si>
    <t>10.936.697/0002-1427</t>
  </si>
  <si>
    <t>(27) 3120-4269</t>
  </si>
  <si>
    <t>10.936.697/0002-1428</t>
  </si>
  <si>
    <t>(27) 3120-4270</t>
  </si>
  <si>
    <t>10.936.697/0002-1429</t>
  </si>
  <si>
    <t>(27) 3120-4271</t>
  </si>
  <si>
    <t>10.936.697/0002-1430</t>
  </si>
  <si>
    <t>(27) 3120-4272</t>
  </si>
  <si>
    <t>10.936.697/0002-1431</t>
  </si>
  <si>
    <t>(27) 3120-4273</t>
  </si>
  <si>
    <t>10.936.697/0002-1432</t>
  </si>
  <si>
    <t>(27) 3120-4274</t>
  </si>
  <si>
    <t>10.936.697/0002-1433</t>
  </si>
  <si>
    <t>(27) 3120-4275</t>
  </si>
  <si>
    <t>10.936.697/0002-1434</t>
  </si>
  <si>
    <t>(27) 3120-4276</t>
  </si>
  <si>
    <t>10.936.697/0002-1435</t>
  </si>
  <si>
    <t>(27) 3120-4277</t>
  </si>
  <si>
    <t>10.936.697/0002-1436</t>
  </si>
  <si>
    <t>(27) 3120-4278</t>
  </si>
  <si>
    <t>10.936.697/0002-1437</t>
  </si>
  <si>
    <t>(27) 3120-4279</t>
  </si>
  <si>
    <t>10.936.697/0002-1438</t>
  </si>
  <si>
    <t>(27) 3120-4280</t>
  </si>
  <si>
    <t>10.936.697/0002-1439</t>
  </si>
  <si>
    <t>(27) 3120-4281</t>
  </si>
  <si>
    <t>10.936.697/0002-1440</t>
  </si>
  <si>
    <t>(27) 3120-4282</t>
  </si>
  <si>
    <t>10.936.697/0002-1441</t>
  </si>
  <si>
    <t>(27) 3120-4283</t>
  </si>
  <si>
    <t>10.936.697/0002-1442</t>
  </si>
  <si>
    <t>(27) 3120-4284</t>
  </si>
  <si>
    <t>10.936.697/0002-1443</t>
  </si>
  <si>
    <t>(27) 3120-4285</t>
  </si>
  <si>
    <t>10.936.697/0002-1444</t>
  </si>
  <si>
    <t>(27) 3120-4286</t>
  </si>
  <si>
    <t>10.936.697/0002-1445</t>
  </si>
  <si>
    <t>(27) 3120-4287</t>
  </si>
  <si>
    <t>10.936.697/0002-1446</t>
  </si>
  <si>
    <t>(27) 3120-4288</t>
  </si>
  <si>
    <t>10.936.697/0002-1447</t>
  </si>
  <si>
    <t>(27) 3120-4289</t>
  </si>
  <si>
    <t>10.936.697/0002-1448</t>
  </si>
  <si>
    <t>(27) 3120-4290</t>
  </si>
  <si>
    <t>10.936.697/0002-1449</t>
  </si>
  <si>
    <t>(27) 3120-4291</t>
  </si>
  <si>
    <t>10.936.697/0002-1450</t>
  </si>
  <si>
    <t>(27) 3120-4292</t>
  </si>
  <si>
    <t>10.936.697/0002-1451</t>
  </si>
  <si>
    <t>(27) 3120-4293</t>
  </si>
  <si>
    <t>10.936.697/0002-1452</t>
  </si>
  <si>
    <t>(27) 3120-4294</t>
  </si>
  <si>
    <t>10.936.697/0002-1453</t>
  </si>
  <si>
    <t>(27) 3120-4295</t>
  </si>
  <si>
    <t>10.936.697/0002-1454</t>
  </si>
  <si>
    <t>(27) 3120-4296</t>
  </si>
  <si>
    <t>10.936.697/0002-1455</t>
  </si>
  <si>
    <t>(27) 3120-4297</t>
  </si>
  <si>
    <t>10.936.697/0002-1456</t>
  </si>
  <si>
    <t>(27) 3120-4298</t>
  </si>
  <si>
    <t>10.936.697/0002-1457</t>
  </si>
  <si>
    <t>(27) 3120-4299</t>
  </si>
  <si>
    <t>10.936.697/0002-1458</t>
  </si>
  <si>
    <t>(27) 3120-4300</t>
  </si>
  <si>
    <t>10.936.697/0002-1459</t>
  </si>
  <si>
    <t>(27) 3120-4301</t>
  </si>
  <si>
    <t>10.936.697/0002-1460</t>
  </si>
  <si>
    <t>(27) 3120-4302</t>
  </si>
  <si>
    <t>10.936.697/0002-1461</t>
  </si>
  <si>
    <t>(27) 3120-4303</t>
  </si>
  <si>
    <t>10.936.697/0002-1462</t>
  </si>
  <si>
    <t>(27) 3120-4304</t>
  </si>
  <si>
    <t>10.936.697/0002-1463</t>
  </si>
  <si>
    <t>(27) 3120-4305</t>
  </si>
  <si>
    <t>10.936.697/0002-1464</t>
  </si>
  <si>
    <t>(27) 3120-4306</t>
  </si>
  <si>
    <t>10.936.697/0002-1465</t>
  </si>
  <si>
    <t>(27) 3120-4307</t>
  </si>
  <si>
    <t>10.936.697/0002-1466</t>
  </si>
  <si>
    <t>(27) 3120-4308</t>
  </si>
  <si>
    <t>10.936.697/0002-1467</t>
  </si>
  <si>
    <t>(27) 3120-4309</t>
  </si>
  <si>
    <t>10.936.697/0002-1468</t>
  </si>
  <si>
    <t>(27) 3120-4310</t>
  </si>
  <si>
    <t>10.936.697/0002-1469</t>
  </si>
  <si>
    <t>(27) 3120-4311</t>
  </si>
  <si>
    <t>10.936.697/0002-1470</t>
  </si>
  <si>
    <t>(27) 3120-4312</t>
  </si>
  <si>
    <t>10.936.697/0002-1471</t>
  </si>
  <si>
    <t>(27) 3120-4313</t>
  </si>
  <si>
    <t>10.936.697/0002-1472</t>
  </si>
  <si>
    <t>(27) 3120-4314</t>
  </si>
  <si>
    <t>10.936.697/0002-1473</t>
  </si>
  <si>
    <t>(27) 3120-4315</t>
  </si>
  <si>
    <t>10.936.697/0002-1474</t>
  </si>
  <si>
    <t>(27) 3120-4316</t>
  </si>
  <si>
    <t>10.936.697/0002-1475</t>
  </si>
  <si>
    <t>(27) 3120-4317</t>
  </si>
  <si>
    <t>10.936.697/0002-1476</t>
  </si>
  <si>
    <t>(27) 3120-4318</t>
  </si>
  <si>
    <t>10.936.697/0002-1477</t>
  </si>
  <si>
    <t>(27) 3120-4319</t>
  </si>
  <si>
    <t>10.936.697/0002-1478</t>
  </si>
  <si>
    <t>(27) 3120-4320</t>
  </si>
  <si>
    <t>10.936.697/0002-1479</t>
  </si>
  <si>
    <t>(27) 3120-4321</t>
  </si>
  <si>
    <t>10.936.697/0002-1480</t>
  </si>
  <si>
    <t>(27) 3120-4322</t>
  </si>
  <si>
    <t>10.936.697/0002-1481</t>
  </si>
  <si>
    <t>(27) 3120-4323</t>
  </si>
  <si>
    <t>10.936.697/0002-1482</t>
  </si>
  <si>
    <t>(27) 3120-4324</t>
  </si>
  <si>
    <t>10.936.697/0002-1483</t>
  </si>
  <si>
    <t>(27) 3120-4325</t>
  </si>
  <si>
    <t>10.936.697/0002-1484</t>
  </si>
  <si>
    <t>(27) 3120-4326</t>
  </si>
  <si>
    <t>10.936.697/0002-1485</t>
  </si>
  <si>
    <t>(27) 3120-4327</t>
  </si>
  <si>
    <t>10.936.697/0002-1486</t>
  </si>
  <si>
    <t>(27) 3120-4328</t>
  </si>
  <si>
    <t>10.936.697/0002-1487</t>
  </si>
  <si>
    <t>(27) 3120-4329</t>
  </si>
  <si>
    <t>10.936.697/0002-1488</t>
  </si>
  <si>
    <t>(27) 3120-4330</t>
  </si>
  <si>
    <t>10.936.697/0002-1489</t>
  </si>
  <si>
    <t>(27) 3120-4331</t>
  </si>
  <si>
    <t>10.936.697/0002-1490</t>
  </si>
  <si>
    <t>(27) 3120-4332</t>
  </si>
  <si>
    <t>10.936.697/0002-1491</t>
  </si>
  <si>
    <t>(27) 3120-4333</t>
  </si>
  <si>
    <t>10.936.697/0002-1492</t>
  </si>
  <si>
    <t>(27) 3120-4334</t>
  </si>
  <si>
    <t>10.936.697/0002-1493</t>
  </si>
  <si>
    <t>(27) 3120-4335</t>
  </si>
  <si>
    <t>10.936.697/0002-1494</t>
  </si>
  <si>
    <t>(27) 3120-4336</t>
  </si>
  <si>
    <t>10.936.697/0002-1495</t>
  </si>
  <si>
    <t>(27) 3120-4337</t>
  </si>
  <si>
    <t>10.936.697/0002-1496</t>
  </si>
  <si>
    <t>(27) 3120-4338</t>
  </si>
  <si>
    <t>10.936.697/0002-1497</t>
  </si>
  <si>
    <t>(27) 3120-4339</t>
  </si>
  <si>
    <t>10.936.697/0002-1498</t>
  </si>
  <si>
    <t>(27) 3120-4340</t>
  </si>
  <si>
    <t>10.936.697/0002-1499</t>
  </si>
  <si>
    <t>(27) 3120-4341</t>
  </si>
  <si>
    <t>10.936.697/0002-1500</t>
  </si>
  <si>
    <t>(27) 3120-4342</t>
  </si>
  <si>
    <t>10.936.697/0002-1501</t>
  </si>
  <si>
    <t>(27) 3120-4343</t>
  </si>
  <si>
    <t>10.936.697/0002-1502</t>
  </si>
  <si>
    <t>(27) 3120-4344</t>
  </si>
  <si>
    <t>10.936.697/0002-1503</t>
  </si>
  <si>
    <t>(27) 3120-4345</t>
  </si>
  <si>
    <t>10.936.697/0002-1504</t>
  </si>
  <si>
    <t>(27) 3120-4346</t>
  </si>
  <si>
    <t>10.936.697/0002-1505</t>
  </si>
  <si>
    <t>(27) 3120-4347</t>
  </si>
  <si>
    <t>10.936.697/0002-1506</t>
  </si>
  <si>
    <t>(27) 3120-4348</t>
  </si>
  <si>
    <t>10.936.697/0002-1507</t>
  </si>
  <si>
    <t>(27) 3120-4349</t>
  </si>
  <si>
    <t>10.936.697/0002-1508</t>
  </si>
  <si>
    <t>(27) 3120-4350</t>
  </si>
  <si>
    <t>10.936.697/0002-1509</t>
  </si>
  <si>
    <t>(27) 3120-4351</t>
  </si>
  <si>
    <t>10.936.697/0002-1510</t>
  </si>
  <si>
    <t>(27) 3120-4352</t>
  </si>
  <si>
    <t>10.936.697/0002-1511</t>
  </si>
  <si>
    <t>(27) 3120-4353</t>
  </si>
  <si>
    <t>10.936.697/0002-1512</t>
  </si>
  <si>
    <t>(27) 3120-4354</t>
  </si>
  <si>
    <t>10.936.697/0002-1513</t>
  </si>
  <si>
    <t>(27) 3120-4355</t>
  </si>
  <si>
    <t>10.936.697/0002-1514</t>
  </si>
  <si>
    <t>(27) 3120-4356</t>
  </si>
  <si>
    <t>10.936.697/0002-1515</t>
  </si>
  <si>
    <t>(27) 3120-4357</t>
  </si>
  <si>
    <t>10.936.697/0002-1516</t>
  </si>
  <si>
    <t>(27) 3120-4358</t>
  </si>
  <si>
    <t>10.936.697/0002-1517</t>
  </si>
  <si>
    <t>(27) 3120-4359</t>
  </si>
  <si>
    <t>10.936.697/0002-1518</t>
  </si>
  <si>
    <t>(27) 3120-4360</t>
  </si>
  <si>
    <t>10.936.697/0002-1519</t>
  </si>
  <si>
    <t>(27) 3120-4361</t>
  </si>
  <si>
    <t>10.936.697/0002-1520</t>
  </si>
  <si>
    <t>(27) 3120-4362</t>
  </si>
  <si>
    <t>10.936.697/0002-1521</t>
  </si>
  <si>
    <t>(27) 3120-4363</t>
  </si>
  <si>
    <t>10.936.697/0002-1522</t>
  </si>
  <si>
    <t>(27) 3120-4364</t>
  </si>
  <si>
    <t>10.936.697/0002-1523</t>
  </si>
  <si>
    <t>(27) 3120-4365</t>
  </si>
  <si>
    <t>10.936.697/0002-1524</t>
  </si>
  <si>
    <t>(27) 3120-4366</t>
  </si>
  <si>
    <t>10.936.697/0002-1525</t>
  </si>
  <si>
    <t>(27) 3120-4367</t>
  </si>
  <si>
    <t>10.936.697/0002-1526</t>
  </si>
  <si>
    <t>(27) 3120-4368</t>
  </si>
  <si>
    <t>10.936.697/0002-1527</t>
  </si>
  <si>
    <t>(27) 3120-4369</t>
  </si>
  <si>
    <t>10.936.697/0002-1528</t>
  </si>
  <si>
    <t>(27) 3120-4370</t>
  </si>
  <si>
    <t>10.936.697/0002-1529</t>
  </si>
  <si>
    <t>(27) 3120-4371</t>
  </si>
  <si>
    <t>10.936.697/0002-1530</t>
  </si>
  <si>
    <t>(27) 3120-4372</t>
  </si>
  <si>
    <t>10.936.697/0002-1531</t>
  </si>
  <si>
    <t>(27) 3120-4373</t>
  </si>
  <si>
    <t>10.936.697/0002-1532</t>
  </si>
  <si>
    <t>(27) 3120-4374</t>
  </si>
  <si>
    <t>10.936.697/0002-1533</t>
  </si>
  <si>
    <t>(27) 3120-4375</t>
  </si>
  <si>
    <t>10.936.697/0002-1534</t>
  </si>
  <si>
    <t>(27) 3120-4376</t>
  </si>
  <si>
    <t>10.936.697/0002-1535</t>
  </si>
  <si>
    <t>(27) 3120-4377</t>
  </si>
  <si>
    <t>10.936.697/0002-1536</t>
  </si>
  <si>
    <t>(27) 3120-4378</t>
  </si>
  <si>
    <t>10.936.697/0002-1537</t>
  </si>
  <si>
    <t>(27) 3120-4379</t>
  </si>
  <si>
    <t>10.936.697/0002-1538</t>
  </si>
  <si>
    <t>(27) 3120-4380</t>
  </si>
  <si>
    <t>10.936.697/0002-1539</t>
  </si>
  <si>
    <t>(27) 3120-4381</t>
  </si>
  <si>
    <t>10.936.697/0002-1540</t>
  </si>
  <si>
    <t>(27) 3120-4382</t>
  </si>
  <si>
    <t>10.936.697/0002-1541</t>
  </si>
  <si>
    <t>(27) 3120-4383</t>
  </si>
  <si>
    <t>10.936.697/0002-1542</t>
  </si>
  <si>
    <t>(27) 3120-4384</t>
  </si>
  <si>
    <t>10.936.697/0002-1543</t>
  </si>
  <si>
    <t>(27) 3120-4385</t>
  </si>
  <si>
    <t>10.936.697/0002-1544</t>
  </si>
  <si>
    <t>(27) 3120-4386</t>
  </si>
  <si>
    <t>10.936.697/0002-1545</t>
  </si>
  <si>
    <t>(27) 3120-4387</t>
  </si>
  <si>
    <t>10.936.697/0002-1546</t>
  </si>
  <si>
    <t>(27) 3120-4388</t>
  </si>
  <si>
    <t>10.936.697/0002-1547</t>
  </si>
  <si>
    <t>(27) 3120-4389</t>
  </si>
  <si>
    <t>10.936.697/0002-1548</t>
  </si>
  <si>
    <t>(27) 3120-4390</t>
  </si>
  <si>
    <t>10.936.697/0002-1549</t>
  </si>
  <si>
    <t>(27) 3120-4391</t>
  </si>
  <si>
    <t>10.936.697/0002-1550</t>
  </si>
  <si>
    <t>(27) 3120-4392</t>
  </si>
  <si>
    <t>10.936.697/0002-1551</t>
  </si>
  <si>
    <t>(27) 3120-4393</t>
  </si>
  <si>
    <t>10.936.697/0002-1552</t>
  </si>
  <si>
    <t>(27) 3120-4394</t>
  </si>
  <si>
    <t>10.936.697/0002-1553</t>
  </si>
  <si>
    <t>(27) 3120-4395</t>
  </si>
  <si>
    <t>10.936.697/0002-1554</t>
  </si>
  <si>
    <t>(27) 3120-4396</t>
  </si>
  <si>
    <t>10.936.697/0002-1555</t>
  </si>
  <si>
    <t>(27) 3120-4397</t>
  </si>
  <si>
    <t>10.936.697/0002-1556</t>
  </si>
  <si>
    <t>(27) 3120-4398</t>
  </si>
  <si>
    <t>10.936.697/0002-1557</t>
  </si>
  <si>
    <t>(27) 3120-4399</t>
  </si>
  <si>
    <t>10.936.697/0002-1558</t>
  </si>
  <si>
    <t>(27) 3120-4400</t>
  </si>
  <si>
    <t>10.936.697/0002-1559</t>
  </si>
  <si>
    <t>(27) 3120-4401</t>
  </si>
  <si>
    <t>10.936.697/0002-1560</t>
  </si>
  <si>
    <t>(27) 3120-4402</t>
  </si>
  <si>
    <t>10.936.697/0002-1561</t>
  </si>
  <si>
    <t>(27) 3120-4403</t>
  </si>
  <si>
    <t>10.936.697/0002-1562</t>
  </si>
  <si>
    <t>(27) 3120-4404</t>
  </si>
  <si>
    <t>10.936.697/0002-1563</t>
  </si>
  <si>
    <t>(27) 3120-4405</t>
  </si>
  <si>
    <t>10.936.697/0002-1564</t>
  </si>
  <si>
    <t>(27) 3120-4406</t>
  </si>
  <si>
    <t>10.936.697/0002-1565</t>
  </si>
  <si>
    <t>(27) 3120-4407</t>
  </si>
  <si>
    <t>10.936.697/0002-1566</t>
  </si>
  <si>
    <t>(27) 3120-4408</t>
  </si>
  <si>
    <t>10.936.697/0002-1567</t>
  </si>
  <si>
    <t>(27) 3120-4409</t>
  </si>
  <si>
    <t>10.936.697/0002-1568</t>
  </si>
  <si>
    <t>(27) 3120-4410</t>
  </si>
  <si>
    <t>10.936.697/0002-1569</t>
  </si>
  <si>
    <t>(27) 3120-4411</t>
  </si>
  <si>
    <t>10.936.697/0002-1570</t>
  </si>
  <si>
    <t>(27) 3120-4412</t>
  </si>
  <si>
    <t>10.936.697/0002-1571</t>
  </si>
  <si>
    <t>(27) 3120-4413</t>
  </si>
  <si>
    <t>10.936.697/0002-1572</t>
  </si>
  <si>
    <t>(27) 3120-4414</t>
  </si>
  <si>
    <t>10.936.697/0002-1573</t>
  </si>
  <si>
    <t>(27) 3120-4415</t>
  </si>
  <si>
    <t>10.936.697/0002-1574</t>
  </si>
  <si>
    <t>(27) 3120-4416</t>
  </si>
  <si>
    <t>10.936.697/0002-1575</t>
  </si>
  <si>
    <t>(27) 3120-4417</t>
  </si>
  <si>
    <t>10.936.697/0002-1576</t>
  </si>
  <si>
    <t>(27) 3120-4418</t>
  </si>
  <si>
    <t>10.936.697/0002-1577</t>
  </si>
  <si>
    <t>(27) 3120-4419</t>
  </si>
  <si>
    <t>10.936.697/0002-1578</t>
  </si>
  <si>
    <t>(27) 3120-4420</t>
  </si>
  <si>
    <t>10.936.697/0002-1579</t>
  </si>
  <si>
    <t>(27) 3120-4421</t>
  </si>
  <si>
    <t>10.936.697/0002-1580</t>
  </si>
  <si>
    <t>(27) 3120-4422</t>
  </si>
  <si>
    <t>10.936.697/0002-1581</t>
  </si>
  <si>
    <t>(27) 3120-4423</t>
  </si>
  <si>
    <t>10.936.697/0002-1582</t>
  </si>
  <si>
    <t>(27) 3120-4424</t>
  </si>
  <si>
    <t>10.936.697/0002-1583</t>
  </si>
  <si>
    <t>(27) 3120-4425</t>
  </si>
  <si>
    <t>10.936.697/0002-1584</t>
  </si>
  <si>
    <t>(27) 3120-4426</t>
  </si>
  <si>
    <t>10.936.697/0002-1585</t>
  </si>
  <si>
    <t>(27) 3120-4427</t>
  </si>
  <si>
    <t>10.936.697/0002-1586</t>
  </si>
  <si>
    <t>(27) 3120-4428</t>
  </si>
  <si>
    <t>10.936.697/0002-1587</t>
  </si>
  <si>
    <t>(27) 3120-4429</t>
  </si>
  <si>
    <t>10.936.697/0002-1588</t>
  </si>
  <si>
    <t>(27) 3120-4430</t>
  </si>
  <si>
    <t>10.936.697/0002-1589</t>
  </si>
  <si>
    <t>(27) 3120-4431</t>
  </si>
  <si>
    <t>10.936.697/0002-1590</t>
  </si>
  <si>
    <t>(27) 3120-4432</t>
  </si>
  <si>
    <t>10.936.697/0002-1591</t>
  </si>
  <si>
    <t>(27) 3120-4433</t>
  </si>
  <si>
    <t>10.936.697/0002-1592</t>
  </si>
  <si>
    <t>(27) 3120-4434</t>
  </si>
  <si>
    <t>10.936.697/0002-1593</t>
  </si>
  <si>
    <t>(27) 3120-4435</t>
  </si>
  <si>
    <t>10.936.697/0002-1594</t>
  </si>
  <si>
    <t>(27) 3120-4436</t>
  </si>
  <si>
    <t>10.936.697/0002-1595</t>
  </si>
  <si>
    <t>(27) 3120-4437</t>
  </si>
  <si>
    <t>10.936.697/0002-1596</t>
  </si>
  <si>
    <t>(27) 3120-4438</t>
  </si>
  <si>
    <t>10.936.697/0002-1597</t>
  </si>
  <si>
    <t>(27) 3120-4439</t>
  </si>
  <si>
    <t>10.936.697/0002-1598</t>
  </si>
  <si>
    <t>(27) 3120-4440</t>
  </si>
  <si>
    <t>10.936.697/0002-1599</t>
  </si>
  <si>
    <t>(27) 3120-4441</t>
  </si>
  <si>
    <t>10.936.697/0002-1600</t>
  </si>
  <si>
    <t>(27) 3120-4442</t>
  </si>
  <si>
    <t>10.936.697/0002-1601</t>
  </si>
  <si>
    <t>(27) 3120-4443</t>
  </si>
  <si>
    <t>10.936.697/0002-1602</t>
  </si>
  <si>
    <t>(27) 3120-4444</t>
  </si>
  <si>
    <t>10.936.697/0002-1603</t>
  </si>
  <si>
    <t>(27) 3120-4445</t>
  </si>
  <si>
    <t>10.936.697/0002-1604</t>
  </si>
  <si>
    <t>(27) 3120-4446</t>
  </si>
  <si>
    <t>10.936.697/0002-1605</t>
  </si>
  <si>
    <t>(27) 3120-4447</t>
  </si>
  <si>
    <t>10.936.697/0002-1606</t>
  </si>
  <si>
    <t>(27) 3120-4448</t>
  </si>
  <si>
    <t>10.936.697/0002-1607</t>
  </si>
  <si>
    <t>(27) 3120-4449</t>
  </si>
  <si>
    <t>10.936.697/0002-1608</t>
  </si>
  <si>
    <t>(27) 3120-4450</t>
  </si>
  <si>
    <t>10.936.697/0002-1609</t>
  </si>
  <si>
    <t>(27) 3120-4451</t>
  </si>
  <si>
    <t>10.936.697/0002-1610</t>
  </si>
  <si>
    <t>(27) 3120-4452</t>
  </si>
  <si>
    <t>10.936.697/0002-1611</t>
  </si>
  <si>
    <t>(27) 3120-4453</t>
  </si>
  <si>
    <t>10.936.697/0002-1612</t>
  </si>
  <si>
    <t>(27) 3120-4454</t>
  </si>
  <si>
    <t>10.936.697/0002-1613</t>
  </si>
  <si>
    <t>(27) 3120-4455</t>
  </si>
  <si>
    <t>10.936.697/0002-1614</t>
  </si>
  <si>
    <t>(27) 3120-4456</t>
  </si>
  <si>
    <t>10.936.697/0002-1615</t>
  </si>
  <si>
    <t>(27) 3120-4457</t>
  </si>
  <si>
    <t>10.936.697/0002-1616</t>
  </si>
  <si>
    <t>(27) 3120-4458</t>
  </si>
  <si>
    <t>10.936.697/0002-1617</t>
  </si>
  <si>
    <t>(27) 3120-4459</t>
  </si>
  <si>
    <t>10.936.697/0002-1618</t>
  </si>
  <si>
    <t>(27) 3120-4460</t>
  </si>
  <si>
    <t>10.936.697/0002-1619</t>
  </si>
  <si>
    <t>(27) 3120-4461</t>
  </si>
  <si>
    <t>10.936.697/0002-1620</t>
  </si>
  <si>
    <t>(27) 3120-4462</t>
  </si>
  <si>
    <t>10.936.697/0002-1621</t>
  </si>
  <si>
    <t>(27) 3120-4463</t>
  </si>
  <si>
    <t>10.936.697/0002-1622</t>
  </si>
  <si>
    <t>(27) 3120-4464</t>
  </si>
  <si>
    <t>10.936.697/0002-1623</t>
  </si>
  <si>
    <t>(27) 3120-4465</t>
  </si>
  <si>
    <t>10.936.697/0002-1624</t>
  </si>
  <si>
    <t>(27) 3120-4466</t>
  </si>
  <si>
    <t>10.936.697/0002-1625</t>
  </si>
  <si>
    <t>(27) 3120-4467</t>
  </si>
  <si>
    <t>10.936.697/0002-1626</t>
  </si>
  <si>
    <t>(27) 3120-4468</t>
  </si>
  <si>
    <t>10.936.697/0002-1627</t>
  </si>
  <si>
    <t>(27) 3120-4469</t>
  </si>
  <si>
    <t>10.936.697/0002-1628</t>
  </si>
  <si>
    <t>(27) 3120-4470</t>
  </si>
  <si>
    <t>10.936.697/0002-1629</t>
  </si>
  <si>
    <t>(27) 3120-4471</t>
  </si>
  <si>
    <t>10.936.697/0002-1630</t>
  </si>
  <si>
    <t>(27) 3120-4472</t>
  </si>
  <si>
    <t>10.936.697/0002-1631</t>
  </si>
  <si>
    <t>(27) 3120-4473</t>
  </si>
  <si>
    <t>10.936.697/0002-1632</t>
  </si>
  <si>
    <t>(27) 3120-4474</t>
  </si>
  <si>
    <t>10.936.697/0002-1633</t>
  </si>
  <si>
    <t>(27) 3120-4475</t>
  </si>
  <si>
    <t>10.936.697/0002-1634</t>
  </si>
  <si>
    <t>(27) 3120-4476</t>
  </si>
  <si>
    <t>10.936.697/0002-1635</t>
  </si>
  <si>
    <t>(27) 3120-4477</t>
  </si>
  <si>
    <t>10.936.697/0002-1636</t>
  </si>
  <si>
    <t>(27) 3120-4478</t>
  </si>
  <si>
    <t>10.936.697/0002-1637</t>
  </si>
  <si>
    <t>(27) 3120-4479</t>
  </si>
  <si>
    <t>10.936.697/0002-1638</t>
  </si>
  <si>
    <t>(27) 3120-4480</t>
  </si>
  <si>
    <t>10.936.697/0002-1639</t>
  </si>
  <si>
    <t>(27) 3120-4481</t>
  </si>
  <si>
    <t>10.936.697/0002-1640</t>
  </si>
  <si>
    <t>(27) 3120-4482</t>
  </si>
  <si>
    <t>10.936.697/0002-1641</t>
  </si>
  <si>
    <t>(27) 3120-4483</t>
  </si>
  <si>
    <t>10.936.697/0002-1642</t>
  </si>
  <si>
    <t>(27) 3120-4484</t>
  </si>
  <si>
    <t>10.936.697/0002-1643</t>
  </si>
  <si>
    <t>(27) 3120-4485</t>
  </si>
  <si>
    <t>10.936.697/0002-1644</t>
  </si>
  <si>
    <t>(27) 3120-4486</t>
  </si>
  <si>
    <t>10.936.697/0002-1645</t>
  </si>
  <si>
    <t>(27) 3120-4487</t>
  </si>
  <si>
    <t>10.936.697/0002-1646</t>
  </si>
  <si>
    <t>(27) 3120-4488</t>
  </si>
  <si>
    <t>10.936.697/0002-1647</t>
  </si>
  <si>
    <t>(27) 3120-4489</t>
  </si>
  <si>
    <t>10.936.697/0002-1648</t>
  </si>
  <si>
    <t>(27) 3120-4490</t>
  </si>
  <si>
    <t>10.936.697/0002-1649</t>
  </si>
  <si>
    <t>(27) 3120-4491</t>
  </si>
  <si>
    <t>10.936.697/0002-1650</t>
  </si>
  <si>
    <t>(27) 3120-4492</t>
  </si>
  <si>
    <t>10.936.697/0002-1651</t>
  </si>
  <si>
    <t>(27) 3120-4493</t>
  </si>
  <si>
    <t>10.936.697/0002-1652</t>
  </si>
  <si>
    <t>(27) 3120-4494</t>
  </si>
  <si>
    <t>10.936.697/0002-1653</t>
  </si>
  <si>
    <t>(27) 3120-4495</t>
  </si>
  <si>
    <t>10.936.697/0002-1654</t>
  </si>
  <si>
    <t>(27) 3120-4496</t>
  </si>
  <si>
    <t>10.936.697/0002-1655</t>
  </si>
  <si>
    <t>(27) 3120-4497</t>
  </si>
  <si>
    <t>10.936.697/0002-1656</t>
  </si>
  <si>
    <t>(27) 3120-4498</t>
  </si>
  <si>
    <t>10.936.697/0002-1657</t>
  </si>
  <si>
    <t>(27) 3120-4499</t>
  </si>
  <si>
    <t>10.936.697/0002-1658</t>
  </si>
  <si>
    <t>(27) 3120-4500</t>
  </si>
  <si>
    <t>10.936.697/0002-1659</t>
  </si>
  <si>
    <t>(27) 3120-4501</t>
  </si>
  <si>
    <t>10.936.697/0002-1660</t>
  </si>
  <si>
    <t>(27) 3120-4502</t>
  </si>
  <si>
    <t>10.936.697/0002-1661</t>
  </si>
  <si>
    <t>(27) 3120-4503</t>
  </si>
  <si>
    <t>10.936.697/0002-1662</t>
  </si>
  <si>
    <t>(27) 3120-4504</t>
  </si>
  <si>
    <t>10.936.697/0002-1663</t>
  </si>
  <si>
    <t>(27) 3120-4505</t>
  </si>
  <si>
    <t>10.936.697/0002-1664</t>
  </si>
  <si>
    <t>(27) 3120-4506</t>
  </si>
  <si>
    <t>10.936.697/0002-1665</t>
  </si>
  <si>
    <t>(27) 3120-4507</t>
  </si>
  <si>
    <t>10.936.697/0002-1666</t>
  </si>
  <si>
    <t>(27) 3120-4508</t>
  </si>
  <si>
    <t>10.936.697/0002-1667</t>
  </si>
  <si>
    <t>(27) 3120-4509</t>
  </si>
  <si>
    <t>10.936.697/0002-1668</t>
  </si>
  <si>
    <t>(27) 3120-4510</t>
  </si>
  <si>
    <t>10.936.697/0002-1669</t>
  </si>
  <si>
    <t>(27) 3120-4511</t>
  </si>
  <si>
    <t>10.936.697/0002-1670</t>
  </si>
  <si>
    <t>(27) 3120-4512</t>
  </si>
  <si>
    <t>10.936.697/0002-1671</t>
  </si>
  <si>
    <t>(27) 3120-4513</t>
  </si>
  <si>
    <t>10.936.697/0002-1672</t>
  </si>
  <si>
    <t>(27) 3120-4514</t>
  </si>
  <si>
    <t>10.936.697/0002-1673</t>
  </si>
  <si>
    <t>(27) 3120-4515</t>
  </si>
  <si>
    <t>10.936.697/0002-1674</t>
  </si>
  <si>
    <t>(27) 3120-4516</t>
  </si>
  <si>
    <t>10.936.697/0002-1675</t>
  </si>
  <si>
    <t>(27) 3120-4517</t>
  </si>
  <si>
    <t>10.936.697/0002-1676</t>
  </si>
  <si>
    <t>(27) 3120-4518</t>
  </si>
  <si>
    <t>10.936.697/0002-1677</t>
  </si>
  <si>
    <t>(27) 3120-4519</t>
  </si>
  <si>
    <t>10.936.697/0002-1678</t>
  </si>
  <si>
    <t>(27) 3120-4520</t>
  </si>
  <si>
    <t>10.936.697/0002-1679</t>
  </si>
  <si>
    <t>(27) 3120-4521</t>
  </si>
  <si>
    <t>10.936.697/0002-1680</t>
  </si>
  <si>
    <t>(27) 3120-4522</t>
  </si>
  <si>
    <t>10.936.697/0002-1681</t>
  </si>
  <si>
    <t>(27) 3120-4523</t>
  </si>
  <si>
    <t>10.936.697/0002-1682</t>
  </si>
  <si>
    <t>(27) 3120-4524</t>
  </si>
  <si>
    <t>10.936.697/0002-1683</t>
  </si>
  <si>
    <t>(27) 3120-4525</t>
  </si>
  <si>
    <t>10.936.697/0002-1684</t>
  </si>
  <si>
    <t>(27) 3120-4526</t>
  </si>
  <si>
    <t>10.936.697/0002-1685</t>
  </si>
  <si>
    <t>(27) 3120-4527</t>
  </si>
  <si>
    <t>10.936.697/0002-1686</t>
  </si>
  <si>
    <t>(27) 3120-4528</t>
  </si>
  <si>
    <t>10.936.697/0002-1687</t>
  </si>
  <si>
    <t>(27) 3120-4529</t>
  </si>
  <si>
    <t>10.936.697/0002-1688</t>
  </si>
  <si>
    <t>(27) 3120-4530</t>
  </si>
  <si>
    <t>10.936.697/0002-1689</t>
  </si>
  <si>
    <t>(27) 3120-4531</t>
  </si>
  <si>
    <t>10.936.697/0002-1690</t>
  </si>
  <si>
    <t>(27) 3120-4532</t>
  </si>
  <si>
    <t>10.936.697/0002-1691</t>
  </si>
  <si>
    <t>(27) 3120-4533</t>
  </si>
  <si>
    <t>10.936.697/0002-1692</t>
  </si>
  <si>
    <t>(27) 3120-4534</t>
  </si>
  <si>
    <t>10.936.697/0002-1693</t>
  </si>
  <si>
    <t>(27) 3120-4535</t>
  </si>
  <si>
    <t>10.936.697/0002-1694</t>
  </si>
  <si>
    <t>(27) 3120-4536</t>
  </si>
  <si>
    <t>10.936.697/0002-1695</t>
  </si>
  <si>
    <t>(27) 3120-4537</t>
  </si>
  <si>
    <t>10.936.697/0002-1696</t>
  </si>
  <si>
    <t>(27) 3120-4538</t>
  </si>
  <si>
    <t>10.936.697/0002-1697</t>
  </si>
  <si>
    <t>(27) 3120-4539</t>
  </si>
  <si>
    <t>10.936.697/0002-1698</t>
  </si>
  <si>
    <t>(27) 3120-4540</t>
  </si>
  <si>
    <t>10.936.697/0002-1699</t>
  </si>
  <si>
    <t>(27) 3120-4541</t>
  </si>
  <si>
    <t>10.936.697/0002-1700</t>
  </si>
  <si>
    <t>(27) 3120-4542</t>
  </si>
  <si>
    <t>10.936.697/0002-1701</t>
  </si>
  <si>
    <t>(27) 3120-4543</t>
  </si>
  <si>
    <t>10.936.697/0002-1702</t>
  </si>
  <si>
    <t>(27) 3120-4544</t>
  </si>
  <si>
    <t>10.936.697/0002-1703</t>
  </si>
  <si>
    <t>(27) 3120-4545</t>
  </si>
  <si>
    <t>10.936.697/0002-1704</t>
  </si>
  <si>
    <t>(27) 3120-4546</t>
  </si>
  <si>
    <t>10.936.697/0002-1705</t>
  </si>
  <si>
    <t>(27) 3120-4547</t>
  </si>
  <si>
    <t>10.936.697/0002-1706</t>
  </si>
  <si>
    <t>(27) 3120-4548</t>
  </si>
  <si>
    <t>10.936.697/0002-1707</t>
  </si>
  <si>
    <t>(27) 3120-4549</t>
  </si>
  <si>
    <t>10.936.697/0002-1708</t>
  </si>
  <si>
    <t>(27) 3120-4550</t>
  </si>
  <si>
    <t>10.936.697/0002-1709</t>
  </si>
  <si>
    <t>(27) 3120-4551</t>
  </si>
  <si>
    <t>10.936.697/0002-1710</t>
  </si>
  <si>
    <t>(27) 3120-4552</t>
  </si>
  <si>
    <t>10.936.697/0002-1711</t>
  </si>
  <si>
    <t>(27) 3120-4553</t>
  </si>
  <si>
    <t>10.936.697/0002-1712</t>
  </si>
  <si>
    <t>(27) 3120-4554</t>
  </si>
  <si>
    <t>10.936.697/0002-1713</t>
  </si>
  <si>
    <t>(27) 3120-4555</t>
  </si>
  <si>
    <t>10.936.697/0002-1714</t>
  </si>
  <si>
    <t>(27) 3120-4556</t>
  </si>
  <si>
    <t>10.936.697/0002-1715</t>
  </si>
  <si>
    <t>(27) 3120-4557</t>
  </si>
  <si>
    <t>10.936.697/0002-1716</t>
  </si>
  <si>
    <t>(27) 3120-4558</t>
  </si>
  <si>
    <t>10.936.697/0002-1717</t>
  </si>
  <si>
    <t>(27) 3120-4559</t>
  </si>
  <si>
    <t>10.936.697/0002-1718</t>
  </si>
  <si>
    <t>(27) 3120-4560</t>
  </si>
  <si>
    <t>10.936.697/0002-1719</t>
  </si>
  <si>
    <t>(27) 3120-4561</t>
  </si>
  <si>
    <t>10.936.697/0002-1720</t>
  </si>
  <si>
    <t>(27) 3120-4562</t>
  </si>
  <si>
    <t>10.936.697/0002-1721</t>
  </si>
  <si>
    <t>(27) 3120-4563</t>
  </si>
  <si>
    <t>10.936.697/0002-1722</t>
  </si>
  <si>
    <t>(27) 3120-4564</t>
  </si>
  <si>
    <t>10.936.697/0002-1723</t>
  </si>
  <si>
    <t>(27) 3120-4565</t>
  </si>
  <si>
    <t>10.936.697/0002-1724</t>
  </si>
  <si>
    <t>(27) 3120-4566</t>
  </si>
  <si>
    <t>10.936.697/0002-1725</t>
  </si>
  <si>
    <t>(27) 3120-4567</t>
  </si>
  <si>
    <t>10.936.697/0002-1726</t>
  </si>
  <si>
    <t>(27) 3120-4568</t>
  </si>
  <si>
    <t>10.936.697/0002-1727</t>
  </si>
  <si>
    <t>(27) 3120-4569</t>
  </si>
  <si>
    <t>10.936.697/0002-1728</t>
  </si>
  <si>
    <t>(27) 3120-4570</t>
  </si>
  <si>
    <t>10.936.697/0002-1729</t>
  </si>
  <si>
    <t>(27) 3120-4571</t>
  </si>
  <si>
    <t>10.936.697/0002-1730</t>
  </si>
  <si>
    <t>(27) 3120-4572</t>
  </si>
  <si>
    <t>10.936.697/0002-1731</t>
  </si>
  <si>
    <t>(27) 3120-4573</t>
  </si>
  <si>
    <t>10.936.697/0002-1732</t>
  </si>
  <si>
    <t>(27) 3120-4574</t>
  </si>
  <si>
    <t>10.936.697/0002-1733</t>
  </si>
  <si>
    <t>(27) 3120-4575</t>
  </si>
  <si>
    <t>10.936.697/0002-1734</t>
  </si>
  <si>
    <t>(27) 3120-4576</t>
  </si>
  <si>
    <t>10.936.697/0002-1735</t>
  </si>
  <si>
    <t>(27) 3120-4577</t>
  </si>
  <si>
    <t>10.936.697/0002-1736</t>
  </si>
  <si>
    <t>(27) 3120-4578</t>
  </si>
  <si>
    <t>10.936.697/0002-1737</t>
  </si>
  <si>
    <t>(27) 3120-4579</t>
  </si>
  <si>
    <t>10.936.697/0002-1738</t>
  </si>
  <si>
    <t>(27) 3120-4580</t>
  </si>
  <si>
    <t>10.936.697/0002-1739</t>
  </si>
  <si>
    <t>(27) 3120-4581</t>
  </si>
  <si>
    <t>10.936.697/0002-1740</t>
  </si>
  <si>
    <t>(27) 3120-4582</t>
  </si>
  <si>
    <t>10.936.697/0002-1741</t>
  </si>
  <si>
    <t>(27) 3120-4583</t>
  </si>
  <si>
    <t>10.936.697/0002-1742</t>
  </si>
  <si>
    <t>(27) 3120-4584</t>
  </si>
  <si>
    <t>10.936.697/0002-1743</t>
  </si>
  <si>
    <t>(27) 3120-4585</t>
  </si>
  <si>
    <t>10.936.697/0002-1744</t>
  </si>
  <si>
    <t>(27) 3120-4586</t>
  </si>
  <si>
    <t>10.936.697/0002-1745</t>
  </si>
  <si>
    <t>(27) 3120-4587</t>
  </si>
  <si>
    <t>10.936.697/0002-1746</t>
  </si>
  <si>
    <t>(27) 3120-4588</t>
  </si>
  <si>
    <t>10.936.697/0002-1747</t>
  </si>
  <si>
    <t>(27) 3120-4589</t>
  </si>
  <si>
    <t>10.936.697/0002-1748</t>
  </si>
  <si>
    <t>(27) 3120-4590</t>
  </si>
  <si>
    <t>10.936.697/0002-1749</t>
  </si>
  <si>
    <t>(27) 3120-4591</t>
  </si>
  <si>
    <t>10.936.697/0002-1750</t>
  </si>
  <si>
    <t>(27) 3120-4592</t>
  </si>
  <si>
    <t>10.936.697/0002-1751</t>
  </si>
  <si>
    <t>(27) 3120-4593</t>
  </si>
  <si>
    <t>10.936.697/0002-1752</t>
  </si>
  <si>
    <t>(27) 3120-4594</t>
  </si>
  <si>
    <t>10.936.697/0002-1753</t>
  </si>
  <si>
    <t>(27) 3120-4595</t>
  </si>
  <si>
    <t>10.936.697/0002-1754</t>
  </si>
  <si>
    <t>(27) 3120-4596</t>
  </si>
  <si>
    <t>10.936.697/0002-1755</t>
  </si>
  <si>
    <t>(27) 3120-4597</t>
  </si>
  <si>
    <t>10.936.697/0002-1756</t>
  </si>
  <si>
    <t>(27) 3120-4598</t>
  </si>
  <si>
    <t>10.936.697/0002-1757</t>
  </si>
  <si>
    <t>(27) 3120-4599</t>
  </si>
  <si>
    <t>10.936.697/0002-1758</t>
  </si>
  <si>
    <t>(27) 3120-4600</t>
  </si>
  <si>
    <t>10.936.697/0002-1759</t>
  </si>
  <si>
    <t>(27) 3120-4601</t>
  </si>
  <si>
    <t>10.936.697/0002-1760</t>
  </si>
  <si>
    <t>(27) 3120-4602</t>
  </si>
  <si>
    <t>10.936.697/0002-1761</t>
  </si>
  <si>
    <t>(27) 3120-4603</t>
  </si>
  <si>
    <t>10.936.697/0002-1762</t>
  </si>
  <si>
    <t>(27) 3120-4604</t>
  </si>
  <si>
    <t>10.936.697/0002-1763</t>
  </si>
  <si>
    <t>(27) 3120-4605</t>
  </si>
  <si>
    <t>10.936.697/0002-1764</t>
  </si>
  <si>
    <t>(27) 3120-4606</t>
  </si>
  <si>
    <t>10.936.697/0002-1765</t>
  </si>
  <si>
    <t>(27) 3120-4607</t>
  </si>
  <si>
    <t>10.936.697/0002-1766</t>
  </si>
  <si>
    <t>(27) 3120-4608</t>
  </si>
  <si>
    <t>10.936.697/0002-1767</t>
  </si>
  <si>
    <t>(27) 3120-4609</t>
  </si>
  <si>
    <t>10.936.697/0002-1768</t>
  </si>
  <si>
    <t>(27) 3120-4610</t>
  </si>
  <si>
    <t>10.936.697/0002-1769</t>
  </si>
  <si>
    <t>(27) 3120-4611</t>
  </si>
  <si>
    <t>10.936.697/0002-1770</t>
  </si>
  <si>
    <t>(27) 3120-4612</t>
  </si>
  <si>
    <t>10.936.697/0002-1771</t>
  </si>
  <si>
    <t>(27) 3120-4613</t>
  </si>
  <si>
    <t>10.936.697/0002-1772</t>
  </si>
  <si>
    <t>(27) 3120-4614</t>
  </si>
  <si>
    <t>10.936.697/0002-1773</t>
  </si>
  <si>
    <t>(27) 3120-4615</t>
  </si>
  <si>
    <t>10.936.697/0002-1774</t>
  </si>
  <si>
    <t>(27) 3120-4616</t>
  </si>
  <si>
    <t>10.936.697/0002-1775</t>
  </si>
  <si>
    <t>(27) 3120-4617</t>
  </si>
  <si>
    <t>10.936.697/0002-1776</t>
  </si>
  <si>
    <t>(27) 3120-4618</t>
  </si>
  <si>
    <t>10.936.697/0002-1777</t>
  </si>
  <si>
    <t>(27) 3120-4619</t>
  </si>
  <si>
    <t>10.936.697/0002-1778</t>
  </si>
  <si>
    <t>(27) 3120-4620</t>
  </si>
  <si>
    <t>10.936.697/0002-1779</t>
  </si>
  <si>
    <t>(27) 3120-4621</t>
  </si>
  <si>
    <t>10.936.697/0002-1780</t>
  </si>
  <si>
    <t>(27) 3120-4622</t>
  </si>
  <si>
    <t>10.936.697/0002-1781</t>
  </si>
  <si>
    <t>(27) 3120-4623</t>
  </si>
  <si>
    <t>10.936.697/0002-1782</t>
  </si>
  <si>
    <t>(27) 3120-4624</t>
  </si>
  <si>
    <t>10.936.697/0002-1783</t>
  </si>
  <si>
    <t>(27) 3120-4625</t>
  </si>
  <si>
    <t>10.936.697/0002-1784</t>
  </si>
  <si>
    <t>(27) 3120-4626</t>
  </si>
  <si>
    <t>10.936.697/0002-1785</t>
  </si>
  <si>
    <t>(27) 3120-4627</t>
  </si>
  <si>
    <t>10.936.697/0002-1786</t>
  </si>
  <si>
    <t>(27) 3120-4628</t>
  </si>
  <si>
    <t>10.936.697/0002-1787</t>
  </si>
  <si>
    <t>(27) 3120-4629</t>
  </si>
  <si>
    <t>10.936.697/0002-1788</t>
  </si>
  <si>
    <t>(27) 3120-4630</t>
  </si>
  <si>
    <t>10.936.697/0002-1789</t>
  </si>
  <si>
    <t>(27) 3120-4631</t>
  </si>
  <si>
    <t>10.936.697/0002-1790</t>
  </si>
  <si>
    <t>(27) 3120-4632</t>
  </si>
  <si>
    <t>10.936.697/0002-1791</t>
  </si>
  <si>
    <t>(27) 3120-4633</t>
  </si>
  <si>
    <t>10.936.697/0002-1792</t>
  </si>
  <si>
    <t>(27) 3120-4634</t>
  </si>
  <si>
    <t>10.936.697/0002-1793</t>
  </si>
  <si>
    <t>(27) 3120-4635</t>
  </si>
  <si>
    <t>10.936.697/0002-1794</t>
  </si>
  <si>
    <t>(27) 3120-4636</t>
  </si>
  <si>
    <t>10.936.697/0002-1795</t>
  </si>
  <si>
    <t>(27) 3120-4637</t>
  </si>
  <si>
    <t>10.936.697/0002-1796</t>
  </si>
  <si>
    <t>(27) 3120-4638</t>
  </si>
  <si>
    <t>10.936.697/0002-1797</t>
  </si>
  <si>
    <t>(27) 3120-4639</t>
  </si>
  <si>
    <t>10.936.697/0002-1798</t>
  </si>
  <si>
    <t>(27) 3120-4640</t>
  </si>
  <si>
    <t>10.936.697/0002-1799</t>
  </si>
  <si>
    <t>(27) 3120-4641</t>
  </si>
  <si>
    <t>10.936.697/0002-1800</t>
  </si>
  <si>
    <t>(27) 3120-4642</t>
  </si>
  <si>
    <t>10.936.697/0002-1801</t>
  </si>
  <si>
    <t>(27) 3120-4643</t>
  </si>
  <si>
    <t>10.936.697/0002-1802</t>
  </si>
  <si>
    <t>(27) 3120-4644</t>
  </si>
  <si>
    <t>10.936.697/0002-1803</t>
  </si>
  <si>
    <t>(27) 3120-4645</t>
  </si>
  <si>
    <t>10.936.697/0002-1804</t>
  </si>
  <si>
    <t>(27) 3120-4646</t>
  </si>
  <si>
    <t>10.936.697/0002-1805</t>
  </si>
  <si>
    <t>(27) 3120-4647</t>
  </si>
  <si>
    <t>10.936.697/0002-1806</t>
  </si>
  <si>
    <t>(27) 3120-4648</t>
  </si>
  <si>
    <t>10.936.697/0002-1807</t>
  </si>
  <si>
    <t>(27) 3120-4649</t>
  </si>
  <si>
    <t>10.936.697/0002-1808</t>
  </si>
  <si>
    <t>(27) 3120-4650</t>
  </si>
  <si>
    <t>10.936.697/0002-1809</t>
  </si>
  <si>
    <t>(27) 3120-4651</t>
  </si>
  <si>
    <t>10.936.697/0002-1810</t>
  </si>
  <si>
    <t>(27) 3120-4652</t>
  </si>
  <si>
    <t>10.936.697/0002-1811</t>
  </si>
  <si>
    <t>(27) 3120-4653</t>
  </si>
  <si>
    <t>10.936.697/0002-1812</t>
  </si>
  <si>
    <t>(27) 3120-4654</t>
  </si>
  <si>
    <t>10.936.697/0002-1813</t>
  </si>
  <si>
    <t>(27) 3120-4655</t>
  </si>
  <si>
    <t>10.936.697/0002-1814</t>
  </si>
  <si>
    <t>(27) 3120-4656</t>
  </si>
  <si>
    <t>10.936.697/0002-1815</t>
  </si>
  <si>
    <t>(27) 3120-4657</t>
  </si>
  <si>
    <t>10.936.697/0002-1816</t>
  </si>
  <si>
    <t>(27) 3120-4658</t>
  </si>
  <si>
    <t>10.936.697/0002-1817</t>
  </si>
  <si>
    <t>(27) 3120-4659</t>
  </si>
  <si>
    <t>10.936.697/0002-1818</t>
  </si>
  <si>
    <t>(27) 3120-4660</t>
  </si>
  <si>
    <t>10.936.697/0002-1819</t>
  </si>
  <si>
    <t>(27) 3120-4661</t>
  </si>
  <si>
    <t>10.936.697/0002-1820</t>
  </si>
  <si>
    <t>(27) 3120-4662</t>
  </si>
  <si>
    <t>10.936.697/0002-1821</t>
  </si>
  <si>
    <t>(27) 3120-4663</t>
  </si>
  <si>
    <t>10.936.697/0002-1822</t>
  </si>
  <si>
    <t>(27) 3120-4664</t>
  </si>
  <si>
    <t>10.936.697/0002-1823</t>
  </si>
  <si>
    <t>(27) 3120-4665</t>
  </si>
  <si>
    <t>10.936.697/0002-1824</t>
  </si>
  <si>
    <t>(27) 3120-4666</t>
  </si>
  <si>
    <t>10.936.697/0002-1825</t>
  </si>
  <si>
    <t>(27) 3120-4667</t>
  </si>
  <si>
    <t>10.936.697/0002-1826</t>
  </si>
  <si>
    <t>(27) 3120-4668</t>
  </si>
  <si>
    <t>10.936.697/0002-1827</t>
  </si>
  <si>
    <t>(27) 3120-4669</t>
  </si>
  <si>
    <t>10.936.697/0002-1828</t>
  </si>
  <si>
    <t>(27) 3120-4670</t>
  </si>
  <si>
    <t>10.936.697/0002-1829</t>
  </si>
  <si>
    <t>(27) 3120-4671</t>
  </si>
  <si>
    <t>10.936.697/0002-1830</t>
  </si>
  <si>
    <t>(27) 3120-4672</t>
  </si>
  <si>
    <t>10.936.697/0002-1831</t>
  </si>
  <si>
    <t>(27) 3120-4673</t>
  </si>
  <si>
    <t>10.936.697/0002-1832</t>
  </si>
  <si>
    <t>(27) 3120-4674</t>
  </si>
  <si>
    <t>10.936.697/0002-1833</t>
  </si>
  <si>
    <t>(27) 3120-4675</t>
  </si>
  <si>
    <t>10.936.697/0002-1834</t>
  </si>
  <si>
    <t>(27) 3120-4676</t>
  </si>
  <si>
    <t>10.936.697/0002-1835</t>
  </si>
  <si>
    <t>(27) 3120-4677</t>
  </si>
  <si>
    <t>10.936.697/0002-1836</t>
  </si>
  <si>
    <t>(27) 3120-4678</t>
  </si>
  <si>
    <t>10.936.697/0002-1837</t>
  </si>
  <si>
    <t>(27) 3120-4679</t>
  </si>
  <si>
    <t>10.936.697/0002-1838</t>
  </si>
  <si>
    <t>(27) 3120-4680</t>
  </si>
  <si>
    <t>10.936.697/0002-1839</t>
  </si>
  <si>
    <t>(27) 3120-4681</t>
  </si>
  <si>
    <t>10.936.697/0002-1840</t>
  </si>
  <si>
    <t>(27) 3120-4682</t>
  </si>
  <si>
    <t>10.936.697/0002-1841</t>
  </si>
  <si>
    <t>(27) 3120-4683</t>
  </si>
  <si>
    <t>10.936.697/0002-1842</t>
  </si>
  <si>
    <t>(27) 3120-4684</t>
  </si>
  <si>
    <t>10.936.697/0002-1843</t>
  </si>
  <si>
    <t>(27) 3120-4685</t>
  </si>
  <si>
    <t>10.936.697/0002-1844</t>
  </si>
  <si>
    <t>(27) 3120-4686</t>
  </si>
  <si>
    <t>10.936.697/0002-1845</t>
  </si>
  <si>
    <t>(27) 3120-4687</t>
  </si>
  <si>
    <t>10.936.697/0002-1846</t>
  </si>
  <si>
    <t>(27) 3120-4688</t>
  </si>
  <si>
    <t>10.936.697/0002-1847</t>
  </si>
  <si>
    <t>(27) 3120-4689</t>
  </si>
  <si>
    <t>10.936.697/0002-1848</t>
  </si>
  <si>
    <t>(27) 3120-4690</t>
  </si>
  <si>
    <t>10.936.697/0002-1849</t>
  </si>
  <si>
    <t>(27) 3120-4691</t>
  </si>
  <si>
    <t>10.936.697/0002-1850</t>
  </si>
  <si>
    <t>(27) 3120-4692</t>
  </si>
  <si>
    <t>10.936.697/0002-1851</t>
  </si>
  <si>
    <t>(27) 3120-4693</t>
  </si>
  <si>
    <t>10.936.697/0002-1852</t>
  </si>
  <si>
    <t>(27) 3120-4694</t>
  </si>
  <si>
    <t>10.936.697/0002-1853</t>
  </si>
  <si>
    <t>(27) 3120-4695</t>
  </si>
  <si>
    <t>10.936.697/0002-1854</t>
  </si>
  <si>
    <t>(27) 3120-4696</t>
  </si>
  <si>
    <t>10.936.697/0002-1855</t>
  </si>
  <si>
    <t>(27) 3120-4697</t>
  </si>
  <si>
    <t>10.936.697/0002-1856</t>
  </si>
  <si>
    <t>(27) 3120-4698</t>
  </si>
  <si>
    <t>10.936.697/0002-1857</t>
  </si>
  <si>
    <t>(27) 3120-4699</t>
  </si>
  <si>
    <t>10.936.697/0002-1858</t>
  </si>
  <si>
    <t>(27) 3120-4700</t>
  </si>
  <si>
    <t>10.936.697/0002-1859</t>
  </si>
  <si>
    <t>(27) 3120-4701</t>
  </si>
  <si>
    <t>10.936.697/0002-1860</t>
  </si>
  <si>
    <t>(27) 3120-4702</t>
  </si>
  <si>
    <t>10.936.697/0002-1861</t>
  </si>
  <si>
    <t>(27) 3120-4703</t>
  </si>
  <si>
    <t>10.936.697/0002-1862</t>
  </si>
  <si>
    <t>(27) 3120-4704</t>
  </si>
  <si>
    <t>10.936.697/0002-1863</t>
  </si>
  <si>
    <t>(27) 3120-4705</t>
  </si>
  <si>
    <t>10.936.697/0002-1864</t>
  </si>
  <si>
    <t>(27) 3120-4706</t>
  </si>
  <si>
    <t>10.936.697/0002-1865</t>
  </si>
  <si>
    <t>(27) 3120-4707</t>
  </si>
  <si>
    <t>10.936.697/0002-1866</t>
  </si>
  <si>
    <t>(27) 3120-4708</t>
  </si>
  <si>
    <t>10.936.697/0002-1867</t>
  </si>
  <si>
    <t>(27) 3120-4709</t>
  </si>
  <si>
    <t>10.936.697/0002-1868</t>
  </si>
  <si>
    <t>(27) 3120-4710</t>
  </si>
  <si>
    <t>10.936.697/0002-1869</t>
  </si>
  <si>
    <t>(27) 3120-4711</t>
  </si>
  <si>
    <t>10.936.697/0002-1870</t>
  </si>
  <si>
    <t>(27) 3120-4712</t>
  </si>
  <si>
    <t>10.936.697/0002-1871</t>
  </si>
  <si>
    <t>(27) 3120-4713</t>
  </si>
  <si>
    <t>10.936.697/0002-1872</t>
  </si>
  <si>
    <t>(27) 3120-4714</t>
  </si>
  <si>
    <t>10.936.697/0002-1873</t>
  </si>
  <si>
    <t>(27) 3120-4715</t>
  </si>
  <si>
    <t>10.936.697/0002-1874</t>
  </si>
  <si>
    <t>(27) 3120-4716</t>
  </si>
  <si>
    <t>10.936.697/0002-1875</t>
  </si>
  <si>
    <t>(27) 3120-4717</t>
  </si>
  <si>
    <t>10.936.697/0002-1876</t>
  </si>
  <si>
    <t>(27) 3120-4718</t>
  </si>
  <si>
    <t>10.936.697/0002-1877</t>
  </si>
  <si>
    <t>(27) 3120-4719</t>
  </si>
  <si>
    <t>10.936.697/0002-1878</t>
  </si>
  <si>
    <t>(27) 3120-4720</t>
  </si>
  <si>
    <t>10.936.697/0002-1879</t>
  </si>
  <si>
    <t>(27) 3120-4721</t>
  </si>
  <si>
    <t>10.936.697/0002-1880</t>
  </si>
  <si>
    <t>(27) 3120-4722</t>
  </si>
  <si>
    <t>10.936.697/0002-1881</t>
  </si>
  <si>
    <t>(27) 3120-4723</t>
  </si>
  <si>
    <t>10.936.697/0002-1882</t>
  </si>
  <si>
    <t>(27) 3120-4724</t>
  </si>
  <si>
    <t>10.936.697/0002-1883</t>
  </si>
  <si>
    <t>(27) 3120-4725</t>
  </si>
  <si>
    <t>10.936.697/0002-1884</t>
  </si>
  <si>
    <t>(27) 3120-4726</t>
  </si>
  <si>
    <t>10.936.697/0002-1885</t>
  </si>
  <si>
    <t>(27) 3120-4727</t>
  </si>
  <si>
    <t>10.936.697/0002-1886</t>
  </si>
  <si>
    <t>(27) 3120-4728</t>
  </si>
  <si>
    <t>10.936.697/0002-1887</t>
  </si>
  <si>
    <t>(27) 3120-4729</t>
  </si>
  <si>
    <t>10.936.697/0002-1888</t>
  </si>
  <si>
    <t>(27) 3120-4730</t>
  </si>
  <si>
    <t>10.936.697/0002-1889</t>
  </si>
  <si>
    <t>(27) 3120-4731</t>
  </si>
  <si>
    <t>10.936.697/0002-1890</t>
  </si>
  <si>
    <t>(27) 3120-4732</t>
  </si>
  <si>
    <t>10.936.697/0002-1891</t>
  </si>
  <si>
    <t>(27) 3120-4733</t>
  </si>
  <si>
    <t>10.936.697/0002-1892</t>
  </si>
  <si>
    <t>(27) 3120-4734</t>
  </si>
  <si>
    <t>10.936.697/0002-1893</t>
  </si>
  <si>
    <t>(27) 3120-4735</t>
  </si>
  <si>
    <t>10.936.697/0002-1894</t>
  </si>
  <si>
    <t>(27) 3120-4736</t>
  </si>
  <si>
    <t>10.936.697/0002-1895</t>
  </si>
  <si>
    <t>(27) 3120-4737</t>
  </si>
  <si>
    <t>10.936.697/0002-1896</t>
  </si>
  <si>
    <t>(27) 3120-4738</t>
  </si>
  <si>
    <t>10.936.697/0002-1897</t>
  </si>
  <si>
    <t>(27) 3120-4739</t>
  </si>
  <si>
    <t>10.936.697/0002-1898</t>
  </si>
  <si>
    <t>(27) 3120-4740</t>
  </si>
  <si>
    <t>10.936.697/0002-1899</t>
  </si>
  <si>
    <t>(27) 3120-4741</t>
  </si>
  <si>
    <t>10.936.697/0002-1900</t>
  </si>
  <si>
    <t>(27) 3120-4742</t>
  </si>
  <si>
    <t>10.936.697/0002-1901</t>
  </si>
  <si>
    <t>(27) 3120-4743</t>
  </si>
  <si>
    <t>10.936.697/0002-1902</t>
  </si>
  <si>
    <t>(27) 3120-4744</t>
  </si>
  <si>
    <t>10.936.697/0002-1903</t>
  </si>
  <si>
    <t>(27) 3120-4745</t>
  </si>
  <si>
    <t>10.936.697/0002-1904</t>
  </si>
  <si>
    <t>(27) 3120-4746</t>
  </si>
  <si>
    <t>10.936.697/0002-1905</t>
  </si>
  <si>
    <t>(27) 3120-4747</t>
  </si>
  <si>
    <t>10.936.697/0002-1906</t>
  </si>
  <si>
    <t>(27) 3120-4748</t>
  </si>
  <si>
    <t>10.936.697/0002-1907</t>
  </si>
  <si>
    <t>(27) 3120-4749</t>
  </si>
  <si>
    <t>10.936.697/0002-1908</t>
  </si>
  <si>
    <t>(27) 3120-4750</t>
  </si>
  <si>
    <t>10.936.697/0002-1909</t>
  </si>
  <si>
    <t>(27) 3120-4751</t>
  </si>
  <si>
    <t>10.936.697/0002-1910</t>
  </si>
  <si>
    <t>(27) 3120-4752</t>
  </si>
  <si>
    <t>10.936.697/0002-1911</t>
  </si>
  <si>
    <t>(27) 3120-4753</t>
  </si>
  <si>
    <t>10.936.697/0002-1912</t>
  </si>
  <si>
    <t>(27) 3120-4754</t>
  </si>
  <si>
    <t>10.936.697/0002-1913</t>
  </si>
  <si>
    <t>(27) 3120-4755</t>
  </si>
  <si>
    <t>10.936.697/0002-1914</t>
  </si>
  <si>
    <t>(27) 3120-4756</t>
  </si>
  <si>
    <t>10.936.697/0002-1915</t>
  </si>
  <si>
    <t>(27) 3120-4757</t>
  </si>
  <si>
    <t>10.936.697/0002-1916</t>
  </si>
  <si>
    <t>(27) 3120-4758</t>
  </si>
  <si>
    <t>10.936.697/0002-1917</t>
  </si>
  <si>
    <t>(27) 3120-4759</t>
  </si>
  <si>
    <t>10.936.697/0002-1918</t>
  </si>
  <si>
    <t>(27) 3120-4760</t>
  </si>
  <si>
    <t>10.936.697/0002-1919</t>
  </si>
  <si>
    <t>(27) 3120-4761</t>
  </si>
  <si>
    <t>10.936.697/0002-1920</t>
  </si>
  <si>
    <t>(27) 3120-4762</t>
  </si>
  <si>
    <t>10.936.697/0002-1921</t>
  </si>
  <si>
    <t>(27) 3120-4763</t>
  </si>
  <si>
    <t>10.936.697/0002-1922</t>
  </si>
  <si>
    <t>(27) 3120-4764</t>
  </si>
  <si>
    <t>10.936.697/0002-1923</t>
  </si>
  <si>
    <t>(27) 3120-4765</t>
  </si>
  <si>
    <t>10.936.697/0002-1924</t>
  </si>
  <si>
    <t>(27) 3120-4766</t>
  </si>
  <si>
    <t>10.936.697/0002-1925</t>
  </si>
  <si>
    <t>(27) 3120-4767</t>
  </si>
  <si>
    <t>10.936.697/0002-1926</t>
  </si>
  <si>
    <t>(27) 3120-4768</t>
  </si>
  <si>
    <t>10.936.697/0002-1927</t>
  </si>
  <si>
    <t>(27) 3120-4769</t>
  </si>
  <si>
    <t>10.936.697/0002-1928</t>
  </si>
  <si>
    <t>(27) 3120-4770</t>
  </si>
  <si>
    <t>10.936.697/0002-1929</t>
  </si>
  <si>
    <t>(27) 3120-4771</t>
  </si>
  <si>
    <t>10.936.697/0002-1930</t>
  </si>
  <si>
    <t>(27) 3120-4772</t>
  </si>
  <si>
    <t>10.936.697/0002-1931</t>
  </si>
  <si>
    <t>(27) 3120-4773</t>
  </si>
  <si>
    <t>10.936.697/0002-1932</t>
  </si>
  <si>
    <t>(27) 3120-4774</t>
  </si>
  <si>
    <t>10.936.697/0002-1933</t>
  </si>
  <si>
    <t>(27) 3120-4775</t>
  </si>
  <si>
    <t>10.936.697/0002-1934</t>
  </si>
  <si>
    <t>(27) 3120-4776</t>
  </si>
  <si>
    <t>10.936.697/0002-1935</t>
  </si>
  <si>
    <t>(27) 3120-4777</t>
  </si>
  <si>
    <t>10.936.697/0002-1936</t>
  </si>
  <si>
    <t>(27) 3120-4778</t>
  </si>
  <si>
    <t>10.936.697/0002-1937</t>
  </si>
  <si>
    <t>(27) 3120-4779</t>
  </si>
  <si>
    <t>10.936.697/0002-1938</t>
  </si>
  <si>
    <t>(27) 3120-4780</t>
  </si>
  <si>
    <t>10.936.697/0002-1939</t>
  </si>
  <si>
    <t>(27) 3120-4781</t>
  </si>
  <si>
    <t>10.936.697/0002-1940</t>
  </si>
  <si>
    <t>(27) 3120-4782</t>
  </si>
  <si>
    <t>10.936.697/0002-1941</t>
  </si>
  <si>
    <t>(27) 3120-4783</t>
  </si>
  <si>
    <t>10.936.697/0002-1942</t>
  </si>
  <si>
    <t>(27) 3120-4784</t>
  </si>
  <si>
    <t>10.936.697/0002-1943</t>
  </si>
  <si>
    <t>(27) 3120-4785</t>
  </si>
  <si>
    <t>10.936.697/0002-1944</t>
  </si>
  <si>
    <t>(27) 3120-4786</t>
  </si>
  <si>
    <t>10.936.697/0002-1945</t>
  </si>
  <si>
    <t>(27) 3120-4787</t>
  </si>
  <si>
    <t>10.936.697/0002-1946</t>
  </si>
  <si>
    <t>(27) 3120-4788</t>
  </si>
  <si>
    <t>10.936.697/0002-1947</t>
  </si>
  <si>
    <t>(27) 3120-4789</t>
  </si>
  <si>
    <t>10.936.697/0002-1948</t>
  </si>
  <si>
    <t>(27) 3120-4790</t>
  </si>
  <si>
    <t>10.936.697/0002-1949</t>
  </si>
  <si>
    <t>(27) 3120-4791</t>
  </si>
  <si>
    <t>10.936.697/0002-1950</t>
  </si>
  <si>
    <t>(27) 3120-4792</t>
  </si>
  <si>
    <t>10.936.697/0002-1951</t>
  </si>
  <si>
    <t>(27) 3120-4793</t>
  </si>
  <si>
    <t>10.936.697/0002-1952</t>
  </si>
  <si>
    <t>(27) 3120-4794</t>
  </si>
  <si>
    <t>10.936.697/0002-1953</t>
  </si>
  <si>
    <t>(27) 3120-4795</t>
  </si>
  <si>
    <t>10.936.697/0002-1954</t>
  </si>
  <si>
    <t>(27) 3120-4796</t>
  </si>
  <si>
    <t>10.936.697/0002-1955</t>
  </si>
  <si>
    <t>(27) 3120-4797</t>
  </si>
  <si>
    <t>10.936.697/0002-1956</t>
  </si>
  <si>
    <t>(27) 3120-4798</t>
  </si>
  <si>
    <t>10.936.697/0002-1957</t>
  </si>
  <si>
    <t>(27) 3120-4799</t>
  </si>
  <si>
    <t>10.936.697/0002-1958</t>
  </si>
  <si>
    <t>(27) 3120-4800</t>
  </si>
  <si>
    <t>10.936.697/0002-1959</t>
  </si>
  <si>
    <t>(27) 3120-4801</t>
  </si>
  <si>
    <t>10.936.697/0002-1960</t>
  </si>
  <si>
    <t>(27) 3120-4802</t>
  </si>
  <si>
    <t>10.936.697/0002-1961</t>
  </si>
  <si>
    <t>(27) 3120-4803</t>
  </si>
  <si>
    <t>10.936.697/0002-1962</t>
  </si>
  <si>
    <t>(27) 3120-4804</t>
  </si>
  <si>
    <t>10.936.697/0002-1963</t>
  </si>
  <si>
    <t>(27) 3120-4805</t>
  </si>
  <si>
    <t>10.936.697/0002-1964</t>
  </si>
  <si>
    <t>(27) 3120-4806</t>
  </si>
  <si>
    <t>10.936.697/0002-1965</t>
  </si>
  <si>
    <t>(27) 3120-4807</t>
  </si>
  <si>
    <t>10.936.697/0002-1966</t>
  </si>
  <si>
    <t>(27) 3120-4808</t>
  </si>
  <si>
    <t>10.936.697/0002-1967</t>
  </si>
  <si>
    <t>(27) 3120-4809</t>
  </si>
  <si>
    <t>10.936.697/0002-1968</t>
  </si>
  <si>
    <t>(27) 3120-4810</t>
  </si>
  <si>
    <t>10.936.697/0002-1969</t>
  </si>
  <si>
    <t>(27) 3120-4811</t>
  </si>
  <si>
    <t>10.936.697/0002-1970</t>
  </si>
  <si>
    <t>(27) 3120-4812</t>
  </si>
  <si>
    <t>10.936.697/0002-1971</t>
  </si>
  <si>
    <t>(27) 3120-4813</t>
  </si>
  <si>
    <t>10.936.697/0002-1972</t>
  </si>
  <si>
    <t>(27) 3120-4814</t>
  </si>
  <si>
    <t>10.936.697/0002-1973</t>
  </si>
  <si>
    <t>(27) 3120-4815</t>
  </si>
  <si>
    <t>10.936.697/0002-1974</t>
  </si>
  <si>
    <t>(27) 3120-4816</t>
  </si>
  <si>
    <t>10.936.697/0002-1975</t>
  </si>
  <si>
    <t>(27) 3120-4817</t>
  </si>
  <si>
    <t>10.936.697/0002-1976</t>
  </si>
  <si>
    <t>(27) 3120-4818</t>
  </si>
  <si>
    <t>10.936.697/0002-1977</t>
  </si>
  <si>
    <t>(27) 3120-4819</t>
  </si>
  <si>
    <t>10.936.697/0002-1978</t>
  </si>
  <si>
    <t>(27) 3120-4820</t>
  </si>
  <si>
    <t>10.936.697/0002-1979</t>
  </si>
  <si>
    <t>(27) 3120-4821</t>
  </si>
  <si>
    <t>10.936.697/0002-1980</t>
  </si>
  <si>
    <t>(27) 3120-4822</t>
  </si>
  <si>
    <t>10.936.697/0002-1981</t>
  </si>
  <si>
    <t>(27) 3120-4823</t>
  </si>
  <si>
    <t>10.936.697/0002-1982</t>
  </si>
  <si>
    <t>(27) 3120-4824</t>
  </si>
  <si>
    <t>10.936.697/0002-1983</t>
  </si>
  <si>
    <t>(27) 3120-4825</t>
  </si>
  <si>
    <t>10.936.697/0002-1984</t>
  </si>
  <si>
    <t>(27) 3120-4826</t>
  </si>
  <si>
    <t>10.936.697/0002-1985</t>
  </si>
  <si>
    <t>(27) 3120-4827</t>
  </si>
  <si>
    <t>10.936.697/0002-1986</t>
  </si>
  <si>
    <t>(27) 3120-4828</t>
  </si>
  <si>
    <t>10.936.697/0002-1987</t>
  </si>
  <si>
    <t>(27) 3120-4829</t>
  </si>
  <si>
    <t>10.936.697/0002-1988</t>
  </si>
  <si>
    <t>(27) 3120-4830</t>
  </si>
  <si>
    <t>10.936.697/0002-1989</t>
  </si>
  <si>
    <t>(27) 3120-4831</t>
  </si>
  <si>
    <t>10.936.697/0002-1990</t>
  </si>
  <si>
    <t>(27) 3120-4832</t>
  </si>
  <si>
    <t>10.936.697/0002-1991</t>
  </si>
  <si>
    <t>(27) 3120-4833</t>
  </si>
  <si>
    <t>10.936.697/0002-1992</t>
  </si>
  <si>
    <t>(27) 3120-4834</t>
  </si>
  <si>
    <t>10.936.697/0002-1993</t>
  </si>
  <si>
    <t>(27) 3120-4835</t>
  </si>
  <si>
    <t>10.936.697/0002-1994</t>
  </si>
  <si>
    <t>(27) 3120-4836</t>
  </si>
  <si>
    <t>10.936.697/0002-1995</t>
  </si>
  <si>
    <t>(27) 3120-4837</t>
  </si>
  <si>
    <t>10.936.697/0002-1996</t>
  </si>
  <si>
    <t>(27) 3120-4838</t>
  </si>
  <si>
    <t>10.936.697/0002-1997</t>
  </si>
  <si>
    <t>(27) 3120-4839</t>
  </si>
  <si>
    <t>10.936.697/0002-1998</t>
  </si>
  <si>
    <t>(27) 3120-4840</t>
  </si>
  <si>
    <t>10.936.697/0002-1999</t>
  </si>
  <si>
    <t>(27) 3120-4841</t>
  </si>
  <si>
    <t>10.936.697/0002-2000</t>
  </si>
  <si>
    <t>(27) 3120-4842</t>
  </si>
  <si>
    <t>10.936.697/0002-2001</t>
  </si>
  <si>
    <t>(27) 3120-4843</t>
  </si>
  <si>
    <t>10.936.697/0002-2002</t>
  </si>
  <si>
    <t>(27) 3120-4844</t>
  </si>
  <si>
    <t>10.936.697/0002-2003</t>
  </si>
  <si>
    <t>(27) 3120-4845</t>
  </si>
  <si>
    <t>10.936.697/0002-2004</t>
  </si>
  <si>
    <t>(27) 3120-4846</t>
  </si>
  <si>
    <t>10.936.697/0002-2005</t>
  </si>
  <si>
    <t>(27) 3120-4847</t>
  </si>
  <si>
    <t>10.936.697/0002-2006</t>
  </si>
  <si>
    <t>(27) 3120-4848</t>
  </si>
  <si>
    <t>10.936.697/0002-2007</t>
  </si>
  <si>
    <t>(27) 3120-4849</t>
  </si>
  <si>
    <t>10.936.697/0002-2008</t>
  </si>
  <si>
    <t>(27) 3120-4850</t>
  </si>
  <si>
    <t>10.936.697/0002-2009</t>
  </si>
  <si>
    <t>(27) 3120-4851</t>
  </si>
  <si>
    <t>10.936.697/0002-2010</t>
  </si>
  <si>
    <t>(27) 3120-4852</t>
  </si>
  <si>
    <t>10.936.697/0002-2011</t>
  </si>
  <si>
    <t>(27) 3120-4853</t>
  </si>
  <si>
    <t>10.936.697/0002-2012</t>
  </si>
  <si>
    <t>(27) 3120-4854</t>
  </si>
  <si>
    <t>10.936.697/0002-2013</t>
  </si>
  <si>
    <t>(27) 3120-4855</t>
  </si>
  <si>
    <t>10.936.697/0002-2014</t>
  </si>
  <si>
    <t>(27) 3120-4856</t>
  </si>
  <si>
    <t>10.936.697/0002-2015</t>
  </si>
  <si>
    <t>(27) 3120-4857</t>
  </si>
  <si>
    <t>10.936.697/0002-2016</t>
  </si>
  <si>
    <t>(27) 3120-4858</t>
  </si>
  <si>
    <t>10.936.697/0002-2017</t>
  </si>
  <si>
    <t>(27) 3120-4859</t>
  </si>
  <si>
    <t>10.936.697/0002-2018</t>
  </si>
  <si>
    <t>(27) 3120-4860</t>
  </si>
  <si>
    <t>10.936.697/0002-2019</t>
  </si>
  <si>
    <t>(27) 3120-4861</t>
  </si>
  <si>
    <t>10.936.697/0002-2020</t>
  </si>
  <si>
    <t>(27) 3120-4862</t>
  </si>
  <si>
    <t>10.936.697/0002-2021</t>
  </si>
  <si>
    <t>(27) 3120-4863</t>
  </si>
  <si>
    <t>10.936.697/0002-2022</t>
  </si>
  <si>
    <t>(27) 3120-4864</t>
  </si>
  <si>
    <t>10.936.697/0002-2023</t>
  </si>
  <si>
    <t>(27) 3120-4865</t>
  </si>
  <si>
    <t>10.936.697/0002-2024</t>
  </si>
  <si>
    <t>(27) 3120-4866</t>
  </si>
  <si>
    <t>10.936.697/0002-2025</t>
  </si>
  <si>
    <t>(27) 3120-4867</t>
  </si>
  <si>
    <t>10.936.697/0002-2026</t>
  </si>
  <si>
    <t>(27) 3120-4868</t>
  </si>
  <si>
    <t>10.936.697/0002-2027</t>
  </si>
  <si>
    <t>(27) 3120-4869</t>
  </si>
  <si>
    <t>10.936.697/0002-2028</t>
  </si>
  <si>
    <t>(27) 3120-4870</t>
  </si>
  <si>
    <t>10.936.697/0002-2029</t>
  </si>
  <si>
    <t>(27) 3120-4871</t>
  </si>
  <si>
    <t>10.936.697/0002-2030</t>
  </si>
  <si>
    <t>(27) 3120-4872</t>
  </si>
  <si>
    <t>10.936.697/0002-2031</t>
  </si>
  <si>
    <t>(27) 3120-4873</t>
  </si>
  <si>
    <t>10.936.697/0002-2032</t>
  </si>
  <si>
    <t>(27) 3120-4874</t>
  </si>
  <si>
    <t>10.936.697/0002-2033</t>
  </si>
  <si>
    <t>(27) 3120-4875</t>
  </si>
  <si>
    <t>10.936.697/0002-2034</t>
  </si>
  <si>
    <t>(27) 3120-4876</t>
  </si>
  <si>
    <t>10.936.697/0002-2035</t>
  </si>
  <si>
    <t>(27) 3120-4877</t>
  </si>
  <si>
    <t>10.936.697/0002-2036</t>
  </si>
  <si>
    <t>(27) 3120-4878</t>
  </si>
  <si>
    <t>10.936.697/0002-2037</t>
  </si>
  <si>
    <t>(27) 3120-4879</t>
  </si>
  <si>
    <t>10.936.697/0002-2038</t>
  </si>
  <si>
    <t>(27) 3120-4880</t>
  </si>
  <si>
    <t>10.936.697/0002-2039</t>
  </si>
  <si>
    <t>(27) 3120-4881</t>
  </si>
  <si>
    <t>10.936.697/0002-2040</t>
  </si>
  <si>
    <t>(27) 3120-4882</t>
  </si>
  <si>
    <t>10.936.697/0002-2041</t>
  </si>
  <si>
    <t>(27) 3120-4883</t>
  </si>
  <si>
    <t>10.936.697/0002-2042</t>
  </si>
  <si>
    <t>(27) 3120-4884</t>
  </si>
  <si>
    <t>10.936.697/0002-2043</t>
  </si>
  <si>
    <t>(27) 3120-4885</t>
  </si>
  <si>
    <t>10.936.697/0002-2044</t>
  </si>
  <si>
    <t>(27) 3120-4886</t>
  </si>
  <si>
    <t>10.936.697/0002-2045</t>
  </si>
  <si>
    <t>(27) 3120-4887</t>
  </si>
  <si>
    <t>10.936.697/0002-2046</t>
  </si>
  <si>
    <t>(27) 3120-4888</t>
  </si>
  <si>
    <t>10.936.697/0002-2047</t>
  </si>
  <si>
    <t>(27) 3120-4889</t>
  </si>
  <si>
    <t>10.936.697/0002-2048</t>
  </si>
  <si>
    <t>(27) 3120-4890</t>
  </si>
  <si>
    <t>10.936.697/0002-2049</t>
  </si>
  <si>
    <t>(27) 3120-4891</t>
  </si>
  <si>
    <t>10.936.697/0002-2050</t>
  </si>
  <si>
    <t>(27) 3120-4892</t>
  </si>
  <si>
    <t>10.936.697/0002-2051</t>
  </si>
  <si>
    <t>(27) 3120-4893</t>
  </si>
  <si>
    <t>10.936.697/0002-2052</t>
  </si>
  <si>
    <t>(27) 3120-4894</t>
  </si>
  <si>
    <t>10.936.697/0002-2053</t>
  </si>
  <si>
    <t>(27) 3120-4895</t>
  </si>
  <si>
    <t>10.936.697/0002-2054</t>
  </si>
  <si>
    <t>(27) 3120-4896</t>
  </si>
  <si>
    <t>10.936.697/0002-2055</t>
  </si>
  <si>
    <t>(27) 3120-4897</t>
  </si>
  <si>
    <t>10.936.697/0002-2056</t>
  </si>
  <si>
    <t>(27) 3120-4898</t>
  </si>
  <si>
    <t>10.936.697/0002-2057</t>
  </si>
  <si>
    <t>(27) 3120-4899</t>
  </si>
  <si>
    <t>10.936.697/0002-2058</t>
  </si>
  <si>
    <t>(27) 3120-4900</t>
  </si>
  <si>
    <t>10.936.697/0002-2059</t>
  </si>
  <si>
    <t>(27) 3120-4901</t>
  </si>
  <si>
    <t>10.936.697/0002-2060</t>
  </si>
  <si>
    <t>(27) 3120-4902</t>
  </si>
  <si>
    <t>10.936.697/0002-2061</t>
  </si>
  <si>
    <t>(27) 3120-4903</t>
  </si>
  <si>
    <t>10.936.697/0002-2062</t>
  </si>
  <si>
    <t>(27) 3120-4904</t>
  </si>
  <si>
    <t>10.936.697/0002-2063</t>
  </si>
  <si>
    <t>(27) 3120-4905</t>
  </si>
  <si>
    <t>10.936.697/0002-2064</t>
  </si>
  <si>
    <t>(27) 3120-4906</t>
  </si>
  <si>
    <t>10.936.697/0002-2065</t>
  </si>
  <si>
    <t>(27) 3120-4907</t>
  </si>
  <si>
    <t>10.936.697/0002-2066</t>
  </si>
  <si>
    <t>(27) 3120-4908</t>
  </si>
  <si>
    <t>10.936.697/0002-2067</t>
  </si>
  <si>
    <t>(27) 3120-4909</t>
  </si>
  <si>
    <t>10.936.697/0002-2068</t>
  </si>
  <si>
    <t>(27) 3120-4910</t>
  </si>
  <si>
    <t>10.936.697/0002-2069</t>
  </si>
  <si>
    <t>(27) 3120-4911</t>
  </si>
  <si>
    <t>10.936.697/0002-2070</t>
  </si>
  <si>
    <t>(27) 3120-4912</t>
  </si>
  <si>
    <t>10.936.697/0002-2071</t>
  </si>
  <si>
    <t>(27) 3120-4913</t>
  </si>
  <si>
    <t>10.936.697/0002-2072</t>
  </si>
  <si>
    <t>(27) 3120-4914</t>
  </si>
  <si>
    <t>10.936.697/0002-2073</t>
  </si>
  <si>
    <t>(27) 3120-4915</t>
  </si>
  <si>
    <t>10.936.697/0002-2074</t>
  </si>
  <si>
    <t>(27) 3120-4916</t>
  </si>
  <si>
    <t>10.936.697/0002-2075</t>
  </si>
  <si>
    <t>(27) 3120-4917</t>
  </si>
  <si>
    <t>10.936.697/0002-2076</t>
  </si>
  <si>
    <t>(27) 3120-4918</t>
  </si>
  <si>
    <t>10.936.697/0002-2077</t>
  </si>
  <si>
    <t>(27) 3120-4919</t>
  </si>
  <si>
    <t>10.936.697/0002-2078</t>
  </si>
  <si>
    <t>(27) 3120-4920</t>
  </si>
  <si>
    <t>10.936.697/0002-2079</t>
  </si>
  <si>
    <t>(27) 3120-4921</t>
  </si>
  <si>
    <t>10.936.697/0002-2080</t>
  </si>
  <si>
    <t>(27) 3120-4922</t>
  </si>
  <si>
    <t>10.936.697/0002-2081</t>
  </si>
  <si>
    <t>(27) 3120-4923</t>
  </si>
  <si>
    <t>10.936.697/0002-2082</t>
  </si>
  <si>
    <t>(27) 3120-4924</t>
  </si>
  <si>
    <t>10.936.697/0002-2083</t>
  </si>
  <si>
    <t>(27) 3120-4925</t>
  </si>
  <si>
    <t>10.936.697/0002-2084</t>
  </si>
  <si>
    <t>(27) 3120-4926</t>
  </si>
  <si>
    <t>10.936.697/0002-2085</t>
  </si>
  <si>
    <t>(27) 3120-4927</t>
  </si>
  <si>
    <t>10.936.697/0002-2086</t>
  </si>
  <si>
    <t>(27) 3120-4928</t>
  </si>
  <si>
    <t>10.936.697/0002-2087</t>
  </si>
  <si>
    <t>(27) 3120-4929</t>
  </si>
  <si>
    <t>10.936.697/0002-2088</t>
  </si>
  <si>
    <t>(27) 3120-4930</t>
  </si>
  <si>
    <t>10.936.697/0002-2089</t>
  </si>
  <si>
    <t>(27) 3120-4931</t>
  </si>
  <si>
    <t>10.936.697/0002-2090</t>
  </si>
  <si>
    <t>(27) 3120-4932</t>
  </si>
  <si>
    <t>10.936.697/0002-2091</t>
  </si>
  <si>
    <t>(27) 3120-4933</t>
  </si>
  <si>
    <t>10.936.697/0002-2092</t>
  </si>
  <si>
    <t>(27) 3120-4934</t>
  </si>
  <si>
    <t>10.936.697/0002-2093</t>
  </si>
  <si>
    <t>(27) 3120-4935</t>
  </si>
  <si>
    <t>10.936.697/0002-2094</t>
  </si>
  <si>
    <t>(27) 3120-4936</t>
  </si>
  <si>
    <t>10.936.697/0002-2095</t>
  </si>
  <si>
    <t>(27) 3120-4937</t>
  </si>
  <si>
    <t>10.936.697/0002-2096</t>
  </si>
  <si>
    <t>(27) 3120-4938</t>
  </si>
  <si>
    <t>10.936.697/0002-2097</t>
  </si>
  <si>
    <t>(27) 3120-4939</t>
  </si>
  <si>
    <t>10.936.697/0002-2098</t>
  </si>
  <si>
    <t>(27) 3120-4940</t>
  </si>
  <si>
    <t>10.936.697/0002-2099</t>
  </si>
  <si>
    <t>(27) 3120-4941</t>
  </si>
  <si>
    <t>10.936.697/0002-2100</t>
  </si>
  <si>
    <t>(27) 3120-4942</t>
  </si>
  <si>
    <t>10.936.697/0002-2101</t>
  </si>
  <si>
    <t>(27) 3120-4943</t>
  </si>
  <si>
    <t>10.936.697/0002-2102</t>
  </si>
  <si>
    <t>(27) 3120-4944</t>
  </si>
  <si>
    <t>10.936.697/0002-2103</t>
  </si>
  <si>
    <t>(27) 3120-4945</t>
  </si>
  <si>
    <t>10.936.697/0002-2104</t>
  </si>
  <si>
    <t>(27) 3120-4946</t>
  </si>
  <si>
    <t>10.936.697/0002-2105</t>
  </si>
  <si>
    <t>(27) 3120-4947</t>
  </si>
  <si>
    <t>10.936.697/0002-2106</t>
  </si>
  <si>
    <t>(27) 3120-4948</t>
  </si>
  <si>
    <t>10.936.697/0002-2107</t>
  </si>
  <si>
    <t>(27) 3120-4949</t>
  </si>
  <si>
    <t>10.936.697/0002-2108</t>
  </si>
  <si>
    <t>(27) 3120-4950</t>
  </si>
  <si>
    <t>10.936.697/0002-2109</t>
  </si>
  <si>
    <t>(27) 3120-4951</t>
  </si>
  <si>
    <t>10.936.697/0002-2110</t>
  </si>
  <si>
    <t>(27) 3120-4952</t>
  </si>
  <si>
    <t>10.936.697/0002-2111</t>
  </si>
  <si>
    <t>(27) 3120-4953</t>
  </si>
  <si>
    <t>10.936.697/0002-2112</t>
  </si>
  <si>
    <t>(27) 3120-4954</t>
  </si>
  <si>
    <t>10.936.697/0002-2113</t>
  </si>
  <si>
    <t>(27) 3120-4955</t>
  </si>
  <si>
    <t>10.936.697/0002-2114</t>
  </si>
  <si>
    <t>(27) 3120-4956</t>
  </si>
  <si>
    <t>10.936.697/0002-2115</t>
  </si>
  <si>
    <t>(27) 3120-4957</t>
  </si>
  <si>
    <t>10.936.697/0002-2116</t>
  </si>
  <si>
    <t>(27) 3120-4958</t>
  </si>
  <si>
    <t>10.936.697/0002-2117</t>
  </si>
  <si>
    <t>(27) 3120-4959</t>
  </si>
  <si>
    <t>10.936.697/0002-2118</t>
  </si>
  <si>
    <t>(27) 3120-4960</t>
  </si>
  <si>
    <t>10.936.697/0002-2119</t>
  </si>
  <si>
    <t>(27) 3120-4961</t>
  </si>
  <si>
    <t>10.936.697/0002-2120</t>
  </si>
  <si>
    <t>(27) 3120-4962</t>
  </si>
  <si>
    <t>10.936.697/0002-2121</t>
  </si>
  <si>
    <t>(27) 3120-4963</t>
  </si>
  <si>
    <t>10.936.697/0002-2122</t>
  </si>
  <si>
    <t>(27) 3120-4964</t>
  </si>
  <si>
    <t>10.936.697/0002-2123</t>
  </si>
  <si>
    <t>(27) 3120-4965</t>
  </si>
  <si>
    <t>10.936.697/0002-2124</t>
  </si>
  <si>
    <t>(27) 3120-4966</t>
  </si>
  <si>
    <t>10.936.697/0002-2125</t>
  </si>
  <si>
    <t>(27) 3120-4967</t>
  </si>
  <si>
    <t>10.936.697/0002-2126</t>
  </si>
  <si>
    <t>(27) 3120-4968</t>
  </si>
  <si>
    <t>10.936.697/0002-2127</t>
  </si>
  <si>
    <t>(27) 3120-4969</t>
  </si>
  <si>
    <t>10.936.697/0002-2128</t>
  </si>
  <si>
    <t>(27) 3120-4970</t>
  </si>
  <si>
    <t>10.936.697/0002-2129</t>
  </si>
  <si>
    <t>(27) 3120-4971</t>
  </si>
  <si>
    <t>10.936.697/0002-2130</t>
  </si>
  <si>
    <t>(27) 3120-4972</t>
  </si>
  <si>
    <t>10.936.697/0002-2131</t>
  </si>
  <si>
    <t>(27) 3120-4973</t>
  </si>
  <si>
    <t>10.936.697/0002-2132</t>
  </si>
  <si>
    <t>(27) 3120-4974</t>
  </si>
  <si>
    <t>10.936.697/0002-2133</t>
  </si>
  <si>
    <t>(27) 3120-4975</t>
  </si>
  <si>
    <t>10.936.697/0002-2134</t>
  </si>
  <si>
    <t>(27) 3120-4976</t>
  </si>
  <si>
    <t>10.936.697/0002-2135</t>
  </si>
  <si>
    <t>(27) 3120-4977</t>
  </si>
  <si>
    <t>10.936.697/0002-2136</t>
  </si>
  <si>
    <t>(27) 3120-4978</t>
  </si>
  <si>
    <t>10.936.697/0002-2137</t>
  </si>
  <si>
    <t>(27) 3120-4979</t>
  </si>
  <si>
    <t>10.936.697/0002-2138</t>
  </si>
  <si>
    <t>(27) 3120-4980</t>
  </si>
  <si>
    <t>10.936.697/0002-2139</t>
  </si>
  <si>
    <t>(27) 3120-4981</t>
  </si>
  <si>
    <t>10.936.697/0002-2140</t>
  </si>
  <si>
    <t>(27) 3120-4982</t>
  </si>
  <si>
    <t>10.936.697/0002-2141</t>
  </si>
  <si>
    <t>(27) 3120-4983</t>
  </si>
  <si>
    <t>10.936.697/0002-2142</t>
  </si>
  <si>
    <t>(27) 3120-4984</t>
  </si>
  <si>
    <t>10.936.697/0002-2143</t>
  </si>
  <si>
    <t>(27) 3120-4985</t>
  </si>
  <si>
    <t>10.936.697/0002-2144</t>
  </si>
  <si>
    <t>(27) 3120-4986</t>
  </si>
  <si>
    <t>10.936.697/0002-2145</t>
  </si>
  <si>
    <t>(27) 3120-4987</t>
  </si>
  <si>
    <t>10.936.697/0002-2146</t>
  </si>
  <si>
    <t>(27) 3120-4988</t>
  </si>
  <si>
    <t>10.936.697/0002-2147</t>
  </si>
  <si>
    <t>(27) 3120-4989</t>
  </si>
  <si>
    <t>10.936.697/0002-2148</t>
  </si>
  <si>
    <t>(27) 3120-4990</t>
  </si>
  <si>
    <t>10.936.697/0002-2149</t>
  </si>
  <si>
    <t>(27) 3120-4991</t>
  </si>
  <si>
    <t>10.936.697/0002-2150</t>
  </si>
  <si>
    <t>(27) 3120-4992</t>
  </si>
  <si>
    <t>10.936.697/0002-2151</t>
  </si>
  <si>
    <t>(27) 3120-4993</t>
  </si>
  <si>
    <t>10.936.697/0002-2152</t>
  </si>
  <si>
    <t>(27) 3120-4994</t>
  </si>
  <si>
    <t>10.936.697/0002-2153</t>
  </si>
  <si>
    <t>(27) 3120-4995</t>
  </si>
  <si>
    <t>10.936.697/0002-2154</t>
  </si>
  <si>
    <t>(27) 3120-4996</t>
  </si>
  <si>
    <t>10.936.697/0002-2155</t>
  </si>
  <si>
    <t>(27) 3120-4997</t>
  </si>
  <si>
    <t>10.936.697/0002-2156</t>
  </si>
  <si>
    <t>(27) 3120-4998</t>
  </si>
  <si>
    <t>10.936.697/0002-2157</t>
  </si>
  <si>
    <t>(27) 3120-4999</t>
  </si>
  <si>
    <t>10.936.697/0002-2158</t>
  </si>
  <si>
    <t>(27) 3120-5000</t>
  </si>
  <si>
    <t>10.936.697/0002-2159</t>
  </si>
  <si>
    <t>(27) 3120-5001</t>
  </si>
  <si>
    <t>10.936.697/0002-2160</t>
  </si>
  <si>
    <t>(27) 3120-5002</t>
  </si>
  <si>
    <t>10.936.697/0002-2161</t>
  </si>
  <si>
    <t>(27) 3120-5003</t>
  </si>
  <si>
    <t>10.936.697/0002-2162</t>
  </si>
  <si>
    <t>(27) 3120-5004</t>
  </si>
  <si>
    <t>10.936.697/0002-2163</t>
  </si>
  <si>
    <t>(27) 3120-5005</t>
  </si>
  <si>
    <t>10.936.697/0002-2164</t>
  </si>
  <si>
    <t>(27) 3120-5006</t>
  </si>
  <si>
    <t>10.936.697/0002-2165</t>
  </si>
  <si>
    <t>(27) 3120-5007</t>
  </si>
  <si>
    <t>10.936.697/0002-2166</t>
  </si>
  <si>
    <t>(27) 3120-5008</t>
  </si>
  <si>
    <t>10.936.697/0002-2167</t>
  </si>
  <si>
    <t>(27) 3120-5009</t>
  </si>
  <si>
    <t>10.936.697/0002-2168</t>
  </si>
  <si>
    <t>(27) 3120-5010</t>
  </si>
  <si>
    <t>10.936.697/0002-2169</t>
  </si>
  <si>
    <t>(27) 3120-5011</t>
  </si>
  <si>
    <t>10.936.697/0002-2170</t>
  </si>
  <si>
    <t>(27) 3120-5012</t>
  </si>
  <si>
    <t>10.936.697/0002-2171</t>
  </si>
  <si>
    <t>(27) 3120-5013</t>
  </si>
  <si>
    <t>10.936.697/0002-2172</t>
  </si>
  <si>
    <t>(27) 3120-5014</t>
  </si>
  <si>
    <t>10.936.697/0002-2173</t>
  </si>
  <si>
    <t>(27) 3120-5015</t>
  </si>
  <si>
    <t>10.936.697/0002-2174</t>
  </si>
  <si>
    <t>(27) 3120-5016</t>
  </si>
  <si>
    <t>10.936.697/0002-2175</t>
  </si>
  <si>
    <t>(27) 3120-5017</t>
  </si>
  <si>
    <t>10.936.697/0002-2176</t>
  </si>
  <si>
    <t>(27) 3120-5018</t>
  </si>
  <si>
    <t>10.936.697/0002-2177</t>
  </si>
  <si>
    <t>(27) 3120-5019</t>
  </si>
  <si>
    <t>10.936.697/0002-2178</t>
  </si>
  <si>
    <t>(27) 3120-5020</t>
  </si>
  <si>
    <t>10.936.697/0002-2179</t>
  </si>
  <si>
    <t>(27) 3120-5021</t>
  </si>
  <si>
    <t>10.936.697/0002-2180</t>
  </si>
  <si>
    <t>(27) 3120-5022</t>
  </si>
  <si>
    <t>10.936.697/0002-2181</t>
  </si>
  <si>
    <t>(27) 3120-5023</t>
  </si>
  <si>
    <t>10.936.697/0002-2182</t>
  </si>
  <si>
    <t>(27) 3120-5024</t>
  </si>
  <si>
    <t>10.936.697/0002-2183</t>
  </si>
  <si>
    <t>(27) 3120-5025</t>
  </si>
  <si>
    <t>10.936.697/0002-2184</t>
  </si>
  <si>
    <t>(27) 3120-5026</t>
  </si>
  <si>
    <t>10.936.697/0002-2185</t>
  </si>
  <si>
    <t>(27) 3120-5027</t>
  </si>
  <si>
    <t>10.936.697/0002-2186</t>
  </si>
  <si>
    <t>(27) 3120-5028</t>
  </si>
  <si>
    <t>10.936.697/0002-2187</t>
  </si>
  <si>
    <t>(27) 3120-5029</t>
  </si>
  <si>
    <t>10.936.697/0002-2188</t>
  </si>
  <si>
    <t>(27) 3120-5030</t>
  </si>
  <si>
    <t>10.936.697/0002-2189</t>
  </si>
  <si>
    <t>(27) 3120-5031</t>
  </si>
  <si>
    <t>10.936.697/0002-2190</t>
  </si>
  <si>
    <t>(27) 3120-5032</t>
  </si>
  <si>
    <t>10.936.697/0002-2191</t>
  </si>
  <si>
    <t>(27) 3120-5033</t>
  </si>
  <si>
    <t>10.936.697/0002-2192</t>
  </si>
  <si>
    <t>(27) 3120-5034</t>
  </si>
  <si>
    <t>10.936.697/0002-2193</t>
  </si>
  <si>
    <t>(27) 3120-5035</t>
  </si>
  <si>
    <t>10.936.697/0002-2194</t>
  </si>
  <si>
    <t>(27) 3120-5036</t>
  </si>
  <si>
    <t>10.936.697/0002-2195</t>
  </si>
  <si>
    <t>(27) 3120-5037</t>
  </si>
  <si>
    <t>10.936.697/0002-2196</t>
  </si>
  <si>
    <t>(27) 3120-5038</t>
  </si>
  <si>
    <t>10.936.697/0002-2197</t>
  </si>
  <si>
    <t>(27) 3120-5039</t>
  </si>
  <si>
    <t>10.936.697/0002-2198</t>
  </si>
  <si>
    <t>(27) 3120-5040</t>
  </si>
  <si>
    <t>10.936.697/0002-2199</t>
  </si>
  <si>
    <t>(27) 3120-5041</t>
  </si>
  <si>
    <t>10.936.697/0002-2200</t>
  </si>
  <si>
    <t>(27) 3120-5042</t>
  </si>
  <si>
    <t>10.936.697/0002-2201</t>
  </si>
  <si>
    <t>(27) 3120-5043</t>
  </si>
  <si>
    <t>10.936.697/0002-2202</t>
  </si>
  <si>
    <t>(27) 3120-5044</t>
  </si>
  <si>
    <t>10.936.697/0002-2203</t>
  </si>
  <si>
    <t>(27) 3120-5045</t>
  </si>
  <si>
    <t>10.936.697/0002-2204</t>
  </si>
  <si>
    <t>(27) 3120-5046</t>
  </si>
  <si>
    <t>10.936.697/0002-2205</t>
  </si>
  <si>
    <t>(27) 3120-5047</t>
  </si>
  <si>
    <t>10.936.697/0002-2206</t>
  </si>
  <si>
    <t>(27) 3120-5048</t>
  </si>
  <si>
    <t>10.936.697/0002-2207</t>
  </si>
  <si>
    <t>(27) 3120-5049</t>
  </si>
  <si>
    <t>10.936.697/0002-2208</t>
  </si>
  <si>
    <t>(27) 3120-5050</t>
  </si>
  <si>
    <t>10.936.697/0002-2209</t>
  </si>
  <si>
    <t>(27) 3120-5051</t>
  </si>
  <si>
    <t>10.936.697/0002-2210</t>
  </si>
  <si>
    <t>(27) 3120-5052</t>
  </si>
  <si>
    <t>10.936.697/0002-2211</t>
  </si>
  <si>
    <t>(27) 3120-5053</t>
  </si>
  <si>
    <t>10.936.697/0002-2212</t>
  </si>
  <si>
    <t>(27) 3120-5054</t>
  </si>
  <si>
    <t>10.936.697/0002-2213</t>
  </si>
  <si>
    <t>(27) 3120-5055</t>
  </si>
  <si>
    <t>10.936.697/0002-2214</t>
  </si>
  <si>
    <t>(27) 3120-5056</t>
  </si>
  <si>
    <t>10.936.697/0002-2215</t>
  </si>
  <si>
    <t>(27) 3120-5057</t>
  </si>
  <si>
    <t>10.936.697/0002-2216</t>
  </si>
  <si>
    <t>(27) 3120-5058</t>
  </si>
  <si>
    <t>10.936.697/0002-2217</t>
  </si>
  <si>
    <t>(27) 3120-5059</t>
  </si>
  <si>
    <t>10.936.697/0002-2218</t>
  </si>
  <si>
    <t>(27) 3120-5060</t>
  </si>
  <si>
    <t>10.936.697/0002-2219</t>
  </si>
  <si>
    <t>(27) 3120-5061</t>
  </si>
  <si>
    <t>10.936.697/0002-2220</t>
  </si>
  <si>
    <t>(27) 3120-5062</t>
  </si>
  <si>
    <t>10.936.697/0002-2221</t>
  </si>
  <si>
    <t>(27) 3120-5063</t>
  </si>
  <si>
    <t>10.936.697/0002-2222</t>
  </si>
  <si>
    <t>(27) 3120-5064</t>
  </si>
  <si>
    <t>10.936.697/0002-2223</t>
  </si>
  <si>
    <t>(27) 3120-5065</t>
  </si>
  <si>
    <t>10.936.697/0002-2224</t>
  </si>
  <si>
    <t>(27) 3120-5066</t>
  </si>
  <si>
    <t>10.936.697/0002-2225</t>
  </si>
  <si>
    <t>(27) 3120-5067</t>
  </si>
  <si>
    <t>10.936.697/0002-2226</t>
  </si>
  <si>
    <t>(27) 3120-5068</t>
  </si>
  <si>
    <t>10.936.697/0002-2227</t>
  </si>
  <si>
    <t>(27) 3120-5069</t>
  </si>
  <si>
    <t>10.936.697/0002-2228</t>
  </si>
  <si>
    <t>(27) 3120-5070</t>
  </si>
  <si>
    <t>10.936.697/0002-2229</t>
  </si>
  <si>
    <t>(27) 3120-5071</t>
  </si>
  <si>
    <t>10.936.697/0002-2230</t>
  </si>
  <si>
    <t>(27) 3120-5072</t>
  </si>
  <si>
    <t>10.936.697/0002-2231</t>
  </si>
  <si>
    <t>(27) 3120-5073</t>
  </si>
  <si>
    <t>10.936.697/0002-2232</t>
  </si>
  <si>
    <t>(27) 3120-5074</t>
  </si>
  <si>
    <t>10.936.697/0002-2233</t>
  </si>
  <si>
    <t>(27) 3120-5075</t>
  </si>
  <si>
    <t>10.936.697/0002-2234</t>
  </si>
  <si>
    <t>(27) 3120-5076</t>
  </si>
  <si>
    <t>10.936.697/0002-2235</t>
  </si>
  <si>
    <t>(27) 3120-5077</t>
  </si>
  <si>
    <t>10.936.697/0002-2236</t>
  </si>
  <si>
    <t>(27) 3120-5078</t>
  </si>
  <si>
    <t>10.936.697/0002-2237</t>
  </si>
  <si>
    <t>(27) 3120-5079</t>
  </si>
  <si>
    <t>10.936.697/0002-2238</t>
  </si>
  <si>
    <t>(27) 3120-5080</t>
  </si>
  <si>
    <t>10.936.697/0002-2239</t>
  </si>
  <si>
    <t>(27) 3120-5081</t>
  </si>
  <si>
    <t>10.936.697/0002-2240</t>
  </si>
  <si>
    <t>(27) 3120-5082</t>
  </si>
  <si>
    <t>10.936.697/0002-2241</t>
  </si>
  <si>
    <t>(27) 3120-5083</t>
  </si>
  <si>
    <t>10.936.697/0002-2242</t>
  </si>
  <si>
    <t>(27) 3120-5084</t>
  </si>
  <si>
    <t>10.936.697/0002-2243</t>
  </si>
  <si>
    <t>(27) 3120-5085</t>
  </si>
  <si>
    <t>10.936.697/0002-2244</t>
  </si>
  <si>
    <t>(27) 3120-5086</t>
  </si>
  <si>
    <t>10.936.697/0002-2245</t>
  </si>
  <si>
    <t>(27) 3120-5087</t>
  </si>
  <si>
    <t>10.936.697/0002-2246</t>
  </si>
  <si>
    <t>(27) 3120-5088</t>
  </si>
  <si>
    <t>10.936.697/0002-2247</t>
  </si>
  <si>
    <t>(27) 3120-5089</t>
  </si>
  <si>
    <t>10.936.697/0002-2248</t>
  </si>
  <si>
    <t>(27) 3120-5090</t>
  </si>
  <si>
    <t>10.936.697/0002-2249</t>
  </si>
  <si>
    <t>(27) 3120-5091</t>
  </si>
  <si>
    <t>10.936.697/0002-2250</t>
  </si>
  <si>
    <t>(27) 3120-5092</t>
  </si>
  <si>
    <t>10.936.697/0002-2251</t>
  </si>
  <si>
    <t>(27) 3120-5093</t>
  </si>
  <si>
    <t>10.936.697/0002-2252</t>
  </si>
  <si>
    <t>(27) 3120-5094</t>
  </si>
  <si>
    <t>10.936.697/0002-2253</t>
  </si>
  <si>
    <t>(27) 3120-5095</t>
  </si>
  <si>
    <t>10.936.697/0002-2254</t>
  </si>
  <si>
    <t>(27) 3120-5096</t>
  </si>
  <si>
    <t>10.936.697/0002-2255</t>
  </si>
  <si>
    <t>(27) 3120-5097</t>
  </si>
  <si>
    <t>10.936.697/0002-2256</t>
  </si>
  <si>
    <t>(27) 3120-5098</t>
  </si>
  <si>
    <t>10.936.697/0002-2257</t>
  </si>
  <si>
    <t>(27) 3120-5099</t>
  </si>
  <si>
    <t>10.936.697/0002-2258</t>
  </si>
  <si>
    <t>(27) 3120-5100</t>
  </si>
  <si>
    <t>10.936.697/0002-2259</t>
  </si>
  <si>
    <t>(27) 3120-5101</t>
  </si>
  <si>
    <t>10.936.697/0002-2260</t>
  </si>
  <si>
    <t>(27) 3120-5102</t>
  </si>
  <si>
    <t>10.936.697/0002-2261</t>
  </si>
  <si>
    <t>(27) 3120-5103</t>
  </si>
  <si>
    <t>10.936.697/0002-2262</t>
  </si>
  <si>
    <t>(27) 3120-5104</t>
  </si>
  <si>
    <t>10.936.697/0002-2263</t>
  </si>
  <si>
    <t>(27) 3120-5105</t>
  </si>
  <si>
    <t>10.936.697/0002-2264</t>
  </si>
  <si>
    <t>(27) 3120-5106</t>
  </si>
  <si>
    <t>10.936.697/0002-2265</t>
  </si>
  <si>
    <t>(27) 3120-5107</t>
  </si>
  <si>
    <t>10.936.697/0002-2266</t>
  </si>
  <si>
    <t>(27) 3120-5108</t>
  </si>
  <si>
    <t>10.936.697/0002-2267</t>
  </si>
  <si>
    <t>(27) 3120-5109</t>
  </si>
  <si>
    <t>10.936.697/0002-2268</t>
  </si>
  <si>
    <t>(27) 3120-5110</t>
  </si>
  <si>
    <t>10.936.697/0002-2269</t>
  </si>
  <si>
    <t>(27) 3120-5111</t>
  </si>
  <si>
    <t>10.936.697/0002-2270</t>
  </si>
  <si>
    <t>(27) 3120-5112</t>
  </si>
  <si>
    <t>10.936.697/0002-2271</t>
  </si>
  <si>
    <t>(27) 3120-5113</t>
  </si>
  <si>
    <t>10.936.697/0002-2272</t>
  </si>
  <si>
    <t>(27) 3120-5114</t>
  </si>
  <si>
    <t>10.936.697/0002-2273</t>
  </si>
  <si>
    <t>(27) 3120-5115</t>
  </si>
  <si>
    <t>10.936.697/0002-2274</t>
  </si>
  <si>
    <t>(27) 3120-5116</t>
  </si>
  <si>
    <t>10.936.697/0002-2275</t>
  </si>
  <si>
    <t>(27) 3120-5117</t>
  </si>
  <si>
    <t>10.936.697/0002-2276</t>
  </si>
  <si>
    <t>(27) 3120-5118</t>
  </si>
  <si>
    <t>10.936.697/0002-2277</t>
  </si>
  <si>
    <t>(27) 3120-5119</t>
  </si>
  <si>
    <t>10.936.697/0002-2278</t>
  </si>
  <si>
    <t>(27) 3120-5120</t>
  </si>
  <si>
    <t>10.936.697/0002-2279</t>
  </si>
  <si>
    <t>(27) 3120-5121</t>
  </si>
  <si>
    <t>10.936.697/0002-2280</t>
  </si>
  <si>
    <t>(27) 3120-5122</t>
  </si>
  <si>
    <t>10.936.697/0002-2281</t>
  </si>
  <si>
    <t>(27) 3120-5123</t>
  </si>
  <si>
    <t>10.936.697/0002-2282</t>
  </si>
  <si>
    <t>(27) 3120-5124</t>
  </si>
  <si>
    <t>10.936.697/0002-2283</t>
  </si>
  <si>
    <t>(27) 3120-5125</t>
  </si>
  <si>
    <t>10.936.697/0002-2284</t>
  </si>
  <si>
    <t>(27) 3120-5126</t>
  </si>
  <si>
    <t>10.936.697/0002-2285</t>
  </si>
  <si>
    <t>(27) 3120-5127</t>
  </si>
  <si>
    <t>10.936.697/0002-2286</t>
  </si>
  <si>
    <t>(27) 3120-5128</t>
  </si>
  <si>
    <t>10.936.697/0002-2287</t>
  </si>
  <si>
    <t>(27) 3120-5129</t>
  </si>
  <si>
    <t>10.936.697/0002-2288</t>
  </si>
  <si>
    <t>(27) 3120-5130</t>
  </si>
  <si>
    <t>10.936.697/0002-2289</t>
  </si>
  <si>
    <t>(27) 3120-5131</t>
  </si>
  <si>
    <t>10.936.697/0002-2290</t>
  </si>
  <si>
    <t>(27) 3120-5132</t>
  </si>
  <si>
    <t>10.936.697/0002-2291</t>
  </si>
  <si>
    <t>(27) 3120-5133</t>
  </si>
  <si>
    <t>10.936.697/0002-2292</t>
  </si>
  <si>
    <t>(27) 3120-5134</t>
  </si>
  <si>
    <t>10.936.697/0002-2293</t>
  </si>
  <si>
    <t>(27) 3120-5135</t>
  </si>
  <si>
    <t>10.936.697/0002-2294</t>
  </si>
  <si>
    <t>(27) 3120-5136</t>
  </si>
  <si>
    <t>10.936.697/0002-2295</t>
  </si>
  <si>
    <t>(27) 3120-5137</t>
  </si>
  <si>
    <t>10.936.697/0002-2296</t>
  </si>
  <si>
    <t>(27) 3120-5138</t>
  </si>
  <si>
    <t>10.936.697/0002-2297</t>
  </si>
  <si>
    <t>(27) 3120-5139</t>
  </si>
  <si>
    <t>10.936.697/0002-2298</t>
  </si>
  <si>
    <t>(27) 3120-5140</t>
  </si>
  <si>
    <t>10.936.697/0002-2299</t>
  </si>
  <si>
    <t>(27) 3120-5141</t>
  </si>
  <si>
    <t>10.936.697/0002-2300</t>
  </si>
  <si>
    <t>(27) 3120-5142</t>
  </si>
  <si>
    <t>10.936.697/0002-2301</t>
  </si>
  <si>
    <t>(27) 3120-5143</t>
  </si>
  <si>
    <t>10.936.697/0002-2302</t>
  </si>
  <si>
    <t>(27) 3120-5144</t>
  </si>
  <si>
    <t>10.936.697/0002-2303</t>
  </si>
  <si>
    <t>(27) 3120-5145</t>
  </si>
  <si>
    <t>10.936.697/0002-2304</t>
  </si>
  <si>
    <t>(27) 3120-5146</t>
  </si>
  <si>
    <t>10.936.697/0002-2305</t>
  </si>
  <si>
    <t>(27) 3120-5147</t>
  </si>
  <si>
    <t>10.936.697/0002-2306</t>
  </si>
  <si>
    <t>(27) 3120-5148</t>
  </si>
  <si>
    <t>10.936.697/0002-2307</t>
  </si>
  <si>
    <t>(27) 3120-5149</t>
  </si>
  <si>
    <t>10.936.697/0002-2308</t>
  </si>
  <si>
    <t>(27) 3120-5150</t>
  </si>
  <si>
    <t>10.936.697/0002-2309</t>
  </si>
  <si>
    <t>(27) 3120-5151</t>
  </si>
  <si>
    <t>10.936.697/0002-2310</t>
  </si>
  <si>
    <t>(27) 3120-5152</t>
  </si>
  <si>
    <t>10.936.697/0002-2311</t>
  </si>
  <si>
    <t>(27) 3120-5153</t>
  </si>
  <si>
    <t>10.936.697/0002-2312</t>
  </si>
  <si>
    <t>(27) 3120-5154</t>
  </si>
  <si>
    <t>10.936.697/0002-2313</t>
  </si>
  <si>
    <t>(27) 3120-5155</t>
  </si>
  <si>
    <t>10.936.697/0002-2314</t>
  </si>
  <si>
    <t>(27) 3120-5156</t>
  </si>
  <si>
    <t>10.936.697/0002-2315</t>
  </si>
  <si>
    <t>(27) 3120-5157</t>
  </si>
  <si>
    <t>10.936.697/0002-2316</t>
  </si>
  <si>
    <t>(27) 3120-5158</t>
  </si>
  <si>
    <t>10.936.697/0002-2317</t>
  </si>
  <si>
    <t>(27) 3120-5159</t>
  </si>
  <si>
    <t>10.936.697/0002-2318</t>
  </si>
  <si>
    <t>(27) 3120-5160</t>
  </si>
  <si>
    <t>10.936.697/0002-2319</t>
  </si>
  <si>
    <t>(27) 3120-5161</t>
  </si>
  <si>
    <t>10.936.697/0002-2320</t>
  </si>
  <si>
    <t>(27) 3120-5162</t>
  </si>
  <si>
    <t>10.936.697/0002-2321</t>
  </si>
  <si>
    <t>(27) 3120-5163</t>
  </si>
  <si>
    <t>10.936.697/0002-2322</t>
  </si>
  <si>
    <t>(27) 3120-5164</t>
  </si>
  <si>
    <t>10.936.697/0002-2323</t>
  </si>
  <si>
    <t>(27) 3120-5165</t>
  </si>
  <si>
    <t>10.936.697/0002-2324</t>
  </si>
  <si>
    <t>(27) 3120-5166</t>
  </si>
  <si>
    <t>10.936.697/0002-2325</t>
  </si>
  <si>
    <t>(27) 3120-5167</t>
  </si>
  <si>
    <t>10.936.697/0002-2326</t>
  </si>
  <si>
    <t>(27) 3120-5168</t>
  </si>
  <si>
    <t>10.936.697/0002-2327</t>
  </si>
  <si>
    <t>(27) 3120-5169</t>
  </si>
  <si>
    <t>10.936.697/0002-2328</t>
  </si>
  <si>
    <t>(27) 3120-5170</t>
  </si>
  <si>
    <t>10.936.697/0002-2329</t>
  </si>
  <si>
    <t>(27) 3120-5171</t>
  </si>
  <si>
    <t>10.936.697/0002-2330</t>
  </si>
  <si>
    <t>(27) 3120-5172</t>
  </si>
  <si>
    <t>10.936.697/0002-2331</t>
  </si>
  <si>
    <t>(27) 3120-5173</t>
  </si>
  <si>
    <t>10.936.697/0002-2332</t>
  </si>
  <si>
    <t>(27) 3120-5174</t>
  </si>
  <si>
    <t>10.936.697/0002-2333</t>
  </si>
  <si>
    <t>(27) 3120-5175</t>
  </si>
  <si>
    <t>10.936.697/0002-2334</t>
  </si>
  <si>
    <t>(27) 3120-5176</t>
  </si>
  <si>
    <t>10.936.697/0002-2335</t>
  </si>
  <si>
    <t>(27) 3120-5177</t>
  </si>
  <si>
    <t>10.936.697/0002-2336</t>
  </si>
  <si>
    <t>(27) 3120-5178</t>
  </si>
  <si>
    <t>10.936.697/0002-2337</t>
  </si>
  <si>
    <t>(27) 3120-5179</t>
  </si>
  <si>
    <t>10.936.697/0002-2338</t>
  </si>
  <si>
    <t>(27) 3120-5180</t>
  </si>
  <si>
    <t>10.936.697/0002-2339</t>
  </si>
  <si>
    <t>(27) 3120-5181</t>
  </si>
  <si>
    <t>10.936.697/0002-2340</t>
  </si>
  <si>
    <t>(27) 3120-5182</t>
  </si>
  <si>
    <t>10.936.697/0002-2341</t>
  </si>
  <si>
    <t>(27) 3120-5183</t>
  </si>
  <si>
    <t>10.936.697/0002-2342</t>
  </si>
  <si>
    <t>(27) 3120-5184</t>
  </si>
  <si>
    <t>10.936.697/0002-2343</t>
  </si>
  <si>
    <t>(27) 3120-5185</t>
  </si>
  <si>
    <t>10.936.697/0002-2344</t>
  </si>
  <si>
    <t>(27) 3120-5186</t>
  </si>
  <si>
    <t>10.936.697/0002-2345</t>
  </si>
  <si>
    <t>(27) 3120-5187</t>
  </si>
  <si>
    <t>10.936.697/0002-2346</t>
  </si>
  <si>
    <t>(27) 3120-5188</t>
  </si>
  <si>
    <t>10.936.697/0002-2347</t>
  </si>
  <si>
    <t>(27) 3120-5189</t>
  </si>
  <si>
    <t>10.936.697/0002-2348</t>
  </si>
  <si>
    <t>(27) 3120-5190</t>
  </si>
  <si>
    <t>10.936.697/0002-2349</t>
  </si>
  <si>
    <t>(27) 3120-5191</t>
  </si>
  <si>
    <t>10.936.697/0002-2350</t>
  </si>
  <si>
    <t>(27) 3120-5192</t>
  </si>
  <si>
    <t>10.936.697/0002-2351</t>
  </si>
  <si>
    <t>(27) 3120-5193</t>
  </si>
  <si>
    <t>10.936.697/0002-2352</t>
  </si>
  <si>
    <t>(27) 3120-5194</t>
  </si>
  <si>
    <t>10.936.697/0002-2353</t>
  </si>
  <si>
    <t>(27) 3120-5195</t>
  </si>
  <si>
    <t>10.936.697/0002-2354</t>
  </si>
  <si>
    <t>(27) 3120-5196</t>
  </si>
  <si>
    <t>10.936.697/0002-2355</t>
  </si>
  <si>
    <t>(27) 3120-5197</t>
  </si>
  <si>
    <t>10.936.697/0002-2356</t>
  </si>
  <si>
    <t>(27) 3120-5198</t>
  </si>
  <si>
    <t>10.936.697/0002-2357</t>
  </si>
  <si>
    <t>(27) 3120-5199</t>
  </si>
  <si>
    <t>10.936.697/0002-2358</t>
  </si>
  <si>
    <t>(27) 3120-5200</t>
  </si>
  <si>
    <t>10.936.697/0002-2359</t>
  </si>
  <si>
    <t>(27) 3120-5201</t>
  </si>
  <si>
    <t>10.936.697/0002-2360</t>
  </si>
  <si>
    <t>(27) 3120-5202</t>
  </si>
  <si>
    <t>10.936.697/0002-2361</t>
  </si>
  <si>
    <t>(27) 3120-5203</t>
  </si>
  <si>
    <t>10.936.697/0002-2362</t>
  </si>
  <si>
    <t>(27) 3120-5204</t>
  </si>
  <si>
    <t>10.936.697/0002-2363</t>
  </si>
  <si>
    <t>(27) 3120-5205</t>
  </si>
  <si>
    <t>10.936.697/0002-2364</t>
  </si>
  <si>
    <t>(27) 3120-5206</t>
  </si>
  <si>
    <t>10.936.697/0002-2365</t>
  </si>
  <si>
    <t>(27) 3120-5207</t>
  </si>
  <si>
    <t>10.936.697/0002-2366</t>
  </si>
  <si>
    <t>(27) 3120-5208</t>
  </si>
  <si>
    <t>10.936.697/0002-2367</t>
  </si>
  <si>
    <t>(27) 3120-5209</t>
  </si>
  <si>
    <t>10.936.697/0002-2368</t>
  </si>
  <si>
    <t>(27) 3120-5210</t>
  </si>
  <si>
    <t>10.936.697/0002-2369</t>
  </si>
  <si>
    <t>(27) 3120-5211</t>
  </si>
  <si>
    <t>10.936.697/0002-2370</t>
  </si>
  <si>
    <t>(27) 3120-5212</t>
  </si>
  <si>
    <t>10.936.697/0002-2371</t>
  </si>
  <si>
    <t>(27) 3120-5213</t>
  </si>
  <si>
    <t>10.936.697/0002-2372</t>
  </si>
  <si>
    <t>(27) 3120-5214</t>
  </si>
  <si>
    <t>10.936.697/0002-2373</t>
  </si>
  <si>
    <t>(27) 3120-5215</t>
  </si>
  <si>
    <t>10.936.697/0002-2374</t>
  </si>
  <si>
    <t>(27) 3120-5216</t>
  </si>
  <si>
    <t>10.936.697/0002-2375</t>
  </si>
  <si>
    <t>(27) 3120-5217</t>
  </si>
  <si>
    <t>10.936.697/0002-2376</t>
  </si>
  <si>
    <t>(27) 3120-5218</t>
  </si>
  <si>
    <t>10.936.697/0002-2377</t>
  </si>
  <si>
    <t>(27) 3120-5219</t>
  </si>
  <si>
    <t>10.936.697/0002-2378</t>
  </si>
  <si>
    <t>(27) 3120-5220</t>
  </si>
  <si>
    <t>10.936.697/0002-2379</t>
  </si>
  <si>
    <t>(27) 3120-5221</t>
  </si>
  <si>
    <t>10.936.697/0002-2380</t>
  </si>
  <si>
    <t>(27) 3120-5222</t>
  </si>
  <si>
    <t>10.936.697/0002-2381</t>
  </si>
  <si>
    <t>(27) 3120-5223</t>
  </si>
  <si>
    <t>10.936.697/0002-2382</t>
  </si>
  <si>
    <t>(27) 3120-5224</t>
  </si>
  <si>
    <t>10.936.697/0002-2383</t>
  </si>
  <si>
    <t>(27) 3120-5225</t>
  </si>
  <si>
    <t>10.936.697/0002-2384</t>
  </si>
  <si>
    <t>(27) 3120-5226</t>
  </si>
  <si>
    <t>10.936.697/0002-2385</t>
  </si>
  <si>
    <t>(27) 3120-5227</t>
  </si>
  <si>
    <t>10.936.697/0002-2386</t>
  </si>
  <si>
    <t>(27) 3120-5228</t>
  </si>
  <si>
    <t>10.936.697/0002-2387</t>
  </si>
  <si>
    <t>(27) 3120-5229</t>
  </si>
  <si>
    <t>10.936.697/0002-2388</t>
  </si>
  <si>
    <t>(27) 3120-5230</t>
  </si>
  <si>
    <t>10.936.697/0002-2389</t>
  </si>
  <si>
    <t>(27) 3120-5231</t>
  </si>
  <si>
    <t>10.936.697/0002-2390</t>
  </si>
  <si>
    <t>(27) 3120-5232</t>
  </si>
  <si>
    <t>10.936.697/0002-2391</t>
  </si>
  <si>
    <t>(27) 3120-5233</t>
  </si>
  <si>
    <t>10.936.697/0002-2392</t>
  </si>
  <si>
    <t>(27) 3120-5234</t>
  </si>
  <si>
    <t>10.936.697/0002-2393</t>
  </si>
  <si>
    <t>(27) 3120-5235</t>
  </si>
  <si>
    <t>10.936.697/0002-2394</t>
  </si>
  <si>
    <t>(27) 3120-5236</t>
  </si>
  <si>
    <t>10.936.697/0002-2395</t>
  </si>
  <si>
    <t>(27) 3120-5237</t>
  </si>
  <si>
    <t>10.936.697/0002-2396</t>
  </si>
  <si>
    <t>(27) 3120-5238</t>
  </si>
  <si>
    <t>10.936.697/0002-2397</t>
  </si>
  <si>
    <t>(27) 3120-5239</t>
  </si>
  <si>
    <t>10.936.697/0002-2398</t>
  </si>
  <si>
    <t>(27) 3120-5240</t>
  </si>
  <si>
    <t>10.936.697/0002-2399</t>
  </si>
  <si>
    <t>(27) 3120-5241</t>
  </si>
  <si>
    <t>10.936.697/0002-2400</t>
  </si>
  <si>
    <t>(27) 3120-5242</t>
  </si>
  <si>
    <t>10.936.697/0002-2401</t>
  </si>
  <si>
    <t>(27) 3120-5243</t>
  </si>
  <si>
    <t>10.936.697/0002-2402</t>
  </si>
  <si>
    <t>(27) 3120-5244</t>
  </si>
  <si>
    <t>10.936.697/0002-2403</t>
  </si>
  <si>
    <t>(27) 3120-5245</t>
  </si>
  <si>
    <t>10.936.697/0002-2404</t>
  </si>
  <si>
    <t>(27) 3120-5246</t>
  </si>
  <si>
    <t>10.936.697/0002-2405</t>
  </si>
  <si>
    <t>(27) 3120-5247</t>
  </si>
  <si>
    <t>10.936.697/0002-2406</t>
  </si>
  <si>
    <t>(27) 3120-5248</t>
  </si>
  <si>
    <t>10.936.697/0002-2407</t>
  </si>
  <si>
    <t>(27) 3120-5249</t>
  </si>
  <si>
    <t>10.936.697/0002-2408</t>
  </si>
  <si>
    <t>(27) 3120-5250</t>
  </si>
  <si>
    <t>10.936.697/0002-2409</t>
  </si>
  <si>
    <t>(27) 3120-5251</t>
  </si>
  <si>
    <t>10.936.697/0002-2410</t>
  </si>
  <si>
    <t>(27) 3120-5252</t>
  </si>
  <si>
    <t>10.936.697/0002-2411</t>
  </si>
  <si>
    <t>(27) 3120-5253</t>
  </si>
  <si>
    <t>10.936.697/0002-2412</t>
  </si>
  <si>
    <t>(27) 3120-5254</t>
  </si>
  <si>
    <t>10.936.697/0002-2413</t>
  </si>
  <si>
    <t>(27) 3120-5255</t>
  </si>
  <si>
    <t>10.936.697/0002-2414</t>
  </si>
  <si>
    <t>(27) 3120-5256</t>
  </si>
  <si>
    <t>10.936.697/0002-2415</t>
  </si>
  <si>
    <t>(27) 3120-5257</t>
  </si>
  <si>
    <t>10.936.697/0002-2416</t>
  </si>
  <si>
    <t>(27) 3120-5258</t>
  </si>
  <si>
    <t>10.936.697/0002-2417</t>
  </si>
  <si>
    <t>(27) 3120-5259</t>
  </si>
  <si>
    <t>10.936.697/0002-2418</t>
  </si>
  <si>
    <t>(27) 3120-5260</t>
  </si>
  <si>
    <t>10.936.697/0002-2419</t>
  </si>
  <si>
    <t>(27) 3120-5261</t>
  </si>
  <si>
    <t>10.936.697/0002-2420</t>
  </si>
  <si>
    <t>(27) 3120-5262</t>
  </si>
  <si>
    <t>10.936.697/0002-2421</t>
  </si>
  <si>
    <t>(27) 3120-5263</t>
  </si>
  <si>
    <t>10.936.697/0002-2422</t>
  </si>
  <si>
    <t>(27) 3120-5264</t>
  </si>
  <si>
    <t>10.936.697/0002-2423</t>
  </si>
  <si>
    <t>(27) 3120-5265</t>
  </si>
  <si>
    <t>10.936.697/0002-2424</t>
  </si>
  <si>
    <t>(27) 3120-5266</t>
  </si>
  <si>
    <t>10.936.697/0002-2425</t>
  </si>
  <si>
    <t>(27) 3120-5267</t>
  </si>
  <si>
    <t>10.936.697/0002-2426</t>
  </si>
  <si>
    <t>(27) 3120-5268</t>
  </si>
  <si>
    <t>10.936.697/0002-2427</t>
  </si>
  <si>
    <t>(27) 3120-5269</t>
  </si>
  <si>
    <t>10.936.697/0002-2428</t>
  </si>
  <si>
    <t>(27) 3120-5270</t>
  </si>
  <si>
    <t>10.936.697/0002-2429</t>
  </si>
  <si>
    <t>(27) 3120-5271</t>
  </si>
  <si>
    <t>10.936.697/0002-2430</t>
  </si>
  <si>
    <t>(27) 3120-5272</t>
  </si>
  <si>
    <t>10.936.697/0002-2431</t>
  </si>
  <si>
    <t>(27) 3120-5273</t>
  </si>
  <si>
    <t>10.936.697/0002-2432</t>
  </si>
  <si>
    <t>(27) 3120-5274</t>
  </si>
  <si>
    <t>10.936.697/0002-2433</t>
  </si>
  <si>
    <t>(27) 3120-5275</t>
  </si>
  <si>
    <t>10.936.697/0002-2434</t>
  </si>
  <si>
    <t>(27) 3120-5276</t>
  </si>
  <si>
    <t>10.936.697/0002-2435</t>
  </si>
  <si>
    <t>(27) 3120-5277</t>
  </si>
  <si>
    <t>10.936.697/0002-2436</t>
  </si>
  <si>
    <t>(27) 3120-5278</t>
  </si>
  <si>
    <t>10.936.697/0002-2437</t>
  </si>
  <si>
    <t>(27) 3120-5279</t>
  </si>
  <si>
    <t>10.936.697/0002-2438</t>
  </si>
  <si>
    <t>(27) 3120-5280</t>
  </si>
  <si>
    <t>10.936.697/0002-2439</t>
  </si>
  <si>
    <t>(27) 3120-5281</t>
  </si>
  <si>
    <t>10.936.697/0002-2440</t>
  </si>
  <si>
    <t>(27) 3120-5282</t>
  </si>
  <si>
    <t>10.936.697/0002-2441</t>
  </si>
  <si>
    <t>(27) 3120-5283</t>
  </si>
  <si>
    <t>10.936.697/0002-2442</t>
  </si>
  <si>
    <t>(27) 3120-5284</t>
  </si>
  <si>
    <t>10.936.697/0002-2443</t>
  </si>
  <si>
    <t>(27) 3120-5285</t>
  </si>
  <si>
    <t>10.936.697/0002-2444</t>
  </si>
  <si>
    <t>(27) 3120-5286</t>
  </si>
  <si>
    <t>10.936.697/0002-2445</t>
  </si>
  <si>
    <t>(27) 3120-5287</t>
  </si>
  <si>
    <t>10.936.697/0002-2446</t>
  </si>
  <si>
    <t>(27) 3120-5288</t>
  </si>
  <si>
    <t>10.936.697/0002-2447</t>
  </si>
  <si>
    <t>(27) 3120-5289</t>
  </si>
  <si>
    <t>10.936.697/0002-2448</t>
  </si>
  <si>
    <t>(27) 3120-5290</t>
  </si>
  <si>
    <t>10.936.697/0002-2449</t>
  </si>
  <si>
    <t>(27) 3120-5291</t>
  </si>
  <si>
    <t>10.936.697/0002-2450</t>
  </si>
  <si>
    <t>(27) 3120-5292</t>
  </si>
  <si>
    <t>10.936.697/0002-2451</t>
  </si>
  <si>
    <t>(27) 3120-5293</t>
  </si>
  <si>
    <t>10.936.697/0002-2452</t>
  </si>
  <si>
    <t>(27) 3120-5294</t>
  </si>
  <si>
    <t>10.936.697/0002-2453</t>
  </si>
  <si>
    <t>(27) 3120-5295</t>
  </si>
  <si>
    <t>10.936.697/0002-2454</t>
  </si>
  <si>
    <t>(27) 3120-5296</t>
  </si>
  <si>
    <t>10.936.697/0002-2455</t>
  </si>
  <si>
    <t>(27) 3120-5297</t>
  </si>
  <si>
    <t>10.936.697/0002-2456</t>
  </si>
  <si>
    <t>(27) 3120-5298</t>
  </si>
  <si>
    <t>10.936.697/0002-2457</t>
  </si>
  <si>
    <t>(27) 3120-5299</t>
  </si>
  <si>
    <t>10.936.697/0002-2458</t>
  </si>
  <si>
    <t>(27) 3120-5300</t>
  </si>
  <si>
    <t>10.936.697/0002-2459</t>
  </si>
  <si>
    <t>(27) 3120-5301</t>
  </si>
  <si>
    <t>10.936.697/0002-2460</t>
  </si>
  <si>
    <t>(27) 3120-5302</t>
  </si>
  <si>
    <t>10.936.697/0002-2461</t>
  </si>
  <si>
    <t>(27) 3120-5303</t>
  </si>
  <si>
    <t>10.936.697/0002-2462</t>
  </si>
  <si>
    <t>(27) 3120-5304</t>
  </si>
  <si>
    <t>10.936.697/0002-2463</t>
  </si>
  <si>
    <t>(27) 3120-5305</t>
  </si>
  <si>
    <t>10.936.697/0002-2464</t>
  </si>
  <si>
    <t>(27) 3120-5306</t>
  </si>
  <si>
    <t>10.936.697/0002-2465</t>
  </si>
  <si>
    <t>(27) 3120-5307</t>
  </si>
  <si>
    <t>10.936.697/0002-2466</t>
  </si>
  <si>
    <t>(27) 3120-5308</t>
  </si>
  <si>
    <t>10.936.697/0002-2467</t>
  </si>
  <si>
    <t>(27) 3120-5309</t>
  </si>
  <si>
    <t>10.936.697/0002-2468</t>
  </si>
  <si>
    <t>(27) 3120-5310</t>
  </si>
  <si>
    <t>10.936.697/0002-2469</t>
  </si>
  <si>
    <t>(27) 3120-5311</t>
  </si>
  <si>
    <t>10.936.697/0002-2470</t>
  </si>
  <si>
    <t>(27) 3120-5312</t>
  </si>
  <si>
    <t>10.936.697/0002-2471</t>
  </si>
  <si>
    <t>(27) 3120-5313</t>
  </si>
  <si>
    <t>10.936.697/0002-2472</t>
  </si>
  <si>
    <t>(27) 3120-5314</t>
  </si>
  <si>
    <t>10.936.697/0002-2473</t>
  </si>
  <si>
    <t>(27) 3120-5315</t>
  </si>
  <si>
    <t>10.936.697/0002-2474</t>
  </si>
  <si>
    <t>(27) 3120-5316</t>
  </si>
  <si>
    <t>10.936.697/0002-2475</t>
  </si>
  <si>
    <t>(27) 3120-5317</t>
  </si>
  <si>
    <t>10.936.697/0002-2476</t>
  </si>
  <si>
    <t>(27) 3120-5318</t>
  </si>
  <si>
    <t>10.936.697/0002-2477</t>
  </si>
  <si>
    <t>(27) 3120-5319</t>
  </si>
  <si>
    <t>10.936.697/0002-2478</t>
  </si>
  <si>
    <t>(27) 3120-5320</t>
  </si>
  <si>
    <t>10.936.697/0002-2479</t>
  </si>
  <si>
    <t>(27) 3120-5321</t>
  </si>
  <si>
    <t>10.936.697/0002-2480</t>
  </si>
  <si>
    <t>(27) 3120-5322</t>
  </si>
  <si>
    <t>10.936.697/0002-2481</t>
  </si>
  <si>
    <t>(27) 3120-5323</t>
  </si>
  <si>
    <t>10.936.697/0002-2482</t>
  </si>
  <si>
    <t>(27) 3120-5324</t>
  </si>
  <si>
    <t>10.936.697/0002-2483</t>
  </si>
  <si>
    <t>(27) 3120-5325</t>
  </si>
  <si>
    <t>10.936.697/0002-2484</t>
  </si>
  <si>
    <t>(27) 3120-5326</t>
  </si>
  <si>
    <t>10.936.697/0002-2485</t>
  </si>
  <si>
    <t>(27) 3120-5327</t>
  </si>
  <si>
    <t>10.936.697/0002-2486</t>
  </si>
  <si>
    <t>(27) 3120-5328</t>
  </si>
  <si>
    <t>10.936.697/0002-2487</t>
  </si>
  <si>
    <t>(27) 3120-5329</t>
  </si>
  <si>
    <t>10.936.697/0002-2488</t>
  </si>
  <si>
    <t>(27) 3120-5330</t>
  </si>
  <si>
    <t>10.936.697/0002-2489</t>
  </si>
  <si>
    <t>(27) 3120-5331</t>
  </si>
  <si>
    <t>10.936.697/0002-2490</t>
  </si>
  <si>
    <t>(27) 3120-5332</t>
  </si>
  <si>
    <t>10.936.697/0002-2491</t>
  </si>
  <si>
    <t>(27) 3120-5333</t>
  </si>
  <si>
    <t>10.936.697/0002-2492</t>
  </si>
  <si>
    <t>(27) 3120-5334</t>
  </si>
  <si>
    <t>10.936.697/0002-2493</t>
  </si>
  <si>
    <t>(27) 3120-5335</t>
  </si>
  <si>
    <t>10.936.697/0002-2494</t>
  </si>
  <si>
    <t>(27) 3120-5336</t>
  </si>
  <si>
    <t>10.936.697/0002-2495</t>
  </si>
  <si>
    <t>(27) 3120-5337</t>
  </si>
  <si>
    <t>10.936.697/0002-2496</t>
  </si>
  <si>
    <t>(27) 3120-5338</t>
  </si>
  <si>
    <t>10.936.697/0002-2497</t>
  </si>
  <si>
    <t>(27) 3120-5339</t>
  </si>
  <si>
    <t>10.936.697/0002-2498</t>
  </si>
  <si>
    <t>(27) 3120-5340</t>
  </si>
  <si>
    <t>10.936.697/0002-2499</t>
  </si>
  <si>
    <t>(27) 3120-5341</t>
  </si>
  <si>
    <t>10.936.697/0002-2500</t>
  </si>
  <si>
    <t>(27) 3120-5342</t>
  </si>
  <si>
    <t>10.936.697/0002-2501</t>
  </si>
  <si>
    <t>(27) 3120-5343</t>
  </si>
  <si>
    <t>10.936.697/0002-2502</t>
  </si>
  <si>
    <t>(27) 3120-5344</t>
  </si>
  <si>
    <t>10.936.697/0002-2503</t>
  </si>
  <si>
    <t>(27) 3120-5345</t>
  </si>
  <si>
    <t>10.936.697/0002-2504</t>
  </si>
  <si>
    <t>(27) 3120-5346</t>
  </si>
  <si>
    <t>10.936.697/0002-2505</t>
  </si>
  <si>
    <t>(27) 3120-5347</t>
  </si>
  <si>
    <t>10.936.697/0002-2506</t>
  </si>
  <si>
    <t>(27) 3120-5348</t>
  </si>
  <si>
    <t>10.936.697/0002-2507</t>
  </si>
  <si>
    <t>(27) 3120-5349</t>
  </si>
  <si>
    <t>10.936.697/0002-2508</t>
  </si>
  <si>
    <t>(27) 3120-5350</t>
  </si>
  <si>
    <t>10.936.697/0002-2509</t>
  </si>
  <si>
    <t>(27) 3120-5351</t>
  </si>
  <si>
    <t>10.936.697/0002-2510</t>
  </si>
  <si>
    <t>(27) 3120-5352</t>
  </si>
  <si>
    <t>10.936.697/0002-2511</t>
  </si>
  <si>
    <t>(27) 3120-5353</t>
  </si>
  <si>
    <t>10.936.697/0002-2512</t>
  </si>
  <si>
    <t>(27) 3120-5354</t>
  </si>
  <si>
    <t>10.936.697/0002-2513</t>
  </si>
  <si>
    <t>(27) 3120-5355</t>
  </si>
  <si>
    <t>10.936.697/0002-2514</t>
  </si>
  <si>
    <t>(27) 3120-5356</t>
  </si>
  <si>
    <t>10.936.697/0002-2515</t>
  </si>
  <si>
    <t>(27) 3120-5357</t>
  </si>
  <si>
    <t>10.936.697/0002-2516</t>
  </si>
  <si>
    <t>(27) 3120-5358</t>
  </si>
  <si>
    <t>10.936.697/0002-2517</t>
  </si>
  <si>
    <t>(27) 3120-5359</t>
  </si>
  <si>
    <t>10.936.697/0002-2518</t>
  </si>
  <si>
    <t>(27) 3120-5360</t>
  </si>
  <si>
    <t>10.936.697/0002-2519</t>
  </si>
  <si>
    <t>(27) 3120-5361</t>
  </si>
  <si>
    <t>10.936.697/0002-2520</t>
  </si>
  <si>
    <t>(27) 3120-5362</t>
  </si>
  <si>
    <t>10.936.697/0002-2521</t>
  </si>
  <si>
    <t>(27) 3120-5363</t>
  </si>
  <si>
    <t>10.936.697/0002-2522</t>
  </si>
  <si>
    <t>(27) 3120-5364</t>
  </si>
  <si>
    <t>10.936.697/0002-2523</t>
  </si>
  <si>
    <t>(27) 3120-5365</t>
  </si>
  <si>
    <t>10.936.697/0002-2524</t>
  </si>
  <si>
    <t>(27) 3120-5366</t>
  </si>
  <si>
    <t>10.936.697/0002-2525</t>
  </si>
  <si>
    <t>(27) 3120-5367</t>
  </si>
  <si>
    <t>10.936.697/0002-2526</t>
  </si>
  <si>
    <t>(27) 3120-5368</t>
  </si>
  <si>
    <t>10.936.697/0002-2527</t>
  </si>
  <si>
    <t>(27) 3120-5369</t>
  </si>
  <si>
    <t>10.936.697/0002-2528</t>
  </si>
  <si>
    <t>(27) 3120-5370</t>
  </si>
  <si>
    <t>10.936.697/0002-2529</t>
  </si>
  <si>
    <t>(27) 3120-5371</t>
  </si>
  <si>
    <t>10.936.697/0002-2530</t>
  </si>
  <si>
    <t>(27) 3120-5372</t>
  </si>
  <si>
    <t>10.936.697/0002-2531</t>
  </si>
  <si>
    <t>(27) 3120-5373</t>
  </si>
  <si>
    <t>10.936.697/0002-2532</t>
  </si>
  <si>
    <t>(27) 3120-5374</t>
  </si>
  <si>
    <t>10.936.697/0002-2533</t>
  </si>
  <si>
    <t>(27) 3120-5375</t>
  </si>
  <si>
    <t>10.936.697/0002-2534</t>
  </si>
  <si>
    <t>(27) 3120-5376</t>
  </si>
  <si>
    <t>10.936.697/0002-2535</t>
  </si>
  <si>
    <t>(27) 3120-5377</t>
  </si>
  <si>
    <t>10.936.697/0002-2536</t>
  </si>
  <si>
    <t>(27) 3120-5378</t>
  </si>
  <si>
    <t>10.936.697/0002-2537</t>
  </si>
  <si>
    <t>(27) 3120-5379</t>
  </si>
  <si>
    <t>10.936.697/0002-2538</t>
  </si>
  <si>
    <t>(27) 3120-5380</t>
  </si>
  <si>
    <t>10.936.697/0002-2539</t>
  </si>
  <si>
    <t>(27) 3120-5381</t>
  </si>
  <si>
    <t>10.936.697/0002-2540</t>
  </si>
  <si>
    <t>(27) 3120-5382</t>
  </si>
  <si>
    <t>10.936.697/0002-2541</t>
  </si>
  <si>
    <t>(27) 3120-5383</t>
  </si>
  <si>
    <t>10.936.697/0002-2542</t>
  </si>
  <si>
    <t>(27) 3120-5384</t>
  </si>
  <si>
    <t>10.936.697/0002-2543</t>
  </si>
  <si>
    <t>(27) 3120-5385</t>
  </si>
  <si>
    <t>10.936.697/0002-2544</t>
  </si>
  <si>
    <t>(27) 3120-5386</t>
  </si>
  <si>
    <t>10.936.697/0002-2545</t>
  </si>
  <si>
    <t>(27) 3120-5387</t>
  </si>
  <si>
    <t>10.936.697/0002-2546</t>
  </si>
  <si>
    <t>(27) 3120-5388</t>
  </si>
  <si>
    <t>10.936.697/0002-2547</t>
  </si>
  <si>
    <t>(27) 3120-5389</t>
  </si>
  <si>
    <t>10.936.697/0002-2548</t>
  </si>
  <si>
    <t>(27) 3120-5390</t>
  </si>
  <si>
    <t>10.936.697/0002-2549</t>
  </si>
  <si>
    <t>(27) 3120-5391</t>
  </si>
  <si>
    <t>10.936.697/0002-2550</t>
  </si>
  <si>
    <t>(27) 3120-5392</t>
  </si>
  <si>
    <t>10.936.697/0002-2551</t>
  </si>
  <si>
    <t>(27) 3120-5393</t>
  </si>
  <si>
    <t>10.936.697/0002-2552</t>
  </si>
  <si>
    <t>(27) 3120-5394</t>
  </si>
  <si>
    <t>10.936.697/0002-2553</t>
  </si>
  <si>
    <t>(27) 3120-5395</t>
  </si>
  <si>
    <t>10.936.697/0002-2554</t>
  </si>
  <si>
    <t>(27) 3120-5396</t>
  </si>
  <si>
    <t>10.936.697/0002-2555</t>
  </si>
  <si>
    <t>(27) 3120-5397</t>
  </si>
  <si>
    <t>10.936.697/0002-2556</t>
  </si>
  <si>
    <t>(27) 3120-5398</t>
  </si>
  <si>
    <t>10.936.697/0002-2557</t>
  </si>
  <si>
    <t>(27) 3120-5399</t>
  </si>
  <si>
    <t>10.936.697/0002-2558</t>
  </si>
  <si>
    <t>(27) 3120-5400</t>
  </si>
  <si>
    <t>10.936.697/0002-2559</t>
  </si>
  <si>
    <t>(27) 3120-5401</t>
  </si>
  <si>
    <t>10.936.697/0002-2560</t>
  </si>
  <si>
    <t>(27) 3120-5402</t>
  </si>
  <si>
    <t>10.936.697/0002-2561</t>
  </si>
  <si>
    <t>(27) 3120-5403</t>
  </si>
  <si>
    <t>10.936.697/0002-2562</t>
  </si>
  <si>
    <t>(27) 3120-5404</t>
  </si>
  <si>
    <t>10.936.697/0002-2563</t>
  </si>
  <si>
    <t>(27) 3120-5405</t>
  </si>
  <si>
    <t>10.936.697/0002-2564</t>
  </si>
  <si>
    <t>(27) 3120-5406</t>
  </si>
  <si>
    <t>10.936.697/0002-2565</t>
  </si>
  <si>
    <t>(27) 3120-5407</t>
  </si>
  <si>
    <t>10.936.697/0002-2566</t>
  </si>
  <si>
    <t>(27) 3120-5408</t>
  </si>
  <si>
    <t>10.936.697/0002-2567</t>
  </si>
  <si>
    <t>(27) 3120-5409</t>
  </si>
  <si>
    <t>10.936.697/0002-2568</t>
  </si>
  <si>
    <t>(27) 3120-5410</t>
  </si>
  <si>
    <t>10.936.697/0002-2569</t>
  </si>
  <si>
    <t>(27) 3120-5411</t>
  </si>
  <si>
    <t>10.936.697/0002-2570</t>
  </si>
  <si>
    <t>(27) 3120-5412</t>
  </si>
  <si>
    <t>10.936.697/0002-2571</t>
  </si>
  <si>
    <t>(27) 3120-5413</t>
  </si>
  <si>
    <t>10.936.697/0002-2572</t>
  </si>
  <si>
    <t>(27) 3120-5414</t>
  </si>
  <si>
    <t>10.936.697/0002-2573</t>
  </si>
  <si>
    <t>(27) 3120-5415</t>
  </si>
  <si>
    <t>10.936.697/0002-2574</t>
  </si>
  <si>
    <t>(27) 3120-5416</t>
  </si>
  <si>
    <t>10.936.697/0002-2575</t>
  </si>
  <si>
    <t>(27) 3120-5417</t>
  </si>
  <si>
    <t>10.936.697/0002-2576</t>
  </si>
  <si>
    <t>(27) 3120-5418</t>
  </si>
  <si>
    <t>10.936.697/0002-2577</t>
  </si>
  <si>
    <t>(27) 3120-5419</t>
  </si>
  <si>
    <t>10.936.697/0002-2578</t>
  </si>
  <si>
    <t>(27) 3120-5420</t>
  </si>
  <si>
    <t>10.936.697/0002-2579</t>
  </si>
  <si>
    <t>(27) 3120-5421</t>
  </si>
  <si>
    <t>10.936.697/0002-2580</t>
  </si>
  <si>
    <t>(27) 3120-5422</t>
  </si>
  <si>
    <t>10.936.697/0002-2581</t>
  </si>
  <si>
    <t>(27) 3120-5423</t>
  </si>
  <si>
    <t>10.936.697/0002-2582</t>
  </si>
  <si>
    <t>(27) 3120-5424</t>
  </si>
  <si>
    <t>10.936.697/0002-2583</t>
  </si>
  <si>
    <t>(27) 3120-5425</t>
  </si>
  <si>
    <t>10.936.697/0002-2584</t>
  </si>
  <si>
    <t>(27) 3120-5426</t>
  </si>
  <si>
    <t>10.936.697/0002-2585</t>
  </si>
  <si>
    <t>(27) 3120-5427</t>
  </si>
  <si>
    <t>10.936.697/0002-2586</t>
  </si>
  <si>
    <t>(27) 3120-5428</t>
  </si>
  <si>
    <t>10.936.697/0002-2587</t>
  </si>
  <si>
    <t>(27) 3120-5429</t>
  </si>
  <si>
    <t>10.936.697/0002-2588</t>
  </si>
  <si>
    <t>(27) 3120-5430</t>
  </si>
  <si>
    <t>10.936.697/0002-2589</t>
  </si>
  <si>
    <t>(27) 3120-5431</t>
  </si>
  <si>
    <t>10.936.697/0002-2590</t>
  </si>
  <si>
    <t>(27) 3120-5432</t>
  </si>
  <si>
    <t>10.936.697/0002-2591</t>
  </si>
  <si>
    <t>(27) 3120-5433</t>
  </si>
  <si>
    <t>10.936.697/0002-2592</t>
  </si>
  <si>
    <t>(27) 3120-5434</t>
  </si>
  <si>
    <t>10.936.697/0002-2593</t>
  </si>
  <si>
    <t>(27) 3120-5435</t>
  </si>
  <si>
    <t>10.936.697/0002-2594</t>
  </si>
  <si>
    <t>(27) 3120-5436</t>
  </si>
  <si>
    <t>10.936.697/0002-2595</t>
  </si>
  <si>
    <t>(27) 3120-5437</t>
  </si>
  <si>
    <t>10.936.697/0002-2596</t>
  </si>
  <si>
    <t>(27) 3120-5438</t>
  </si>
  <si>
    <t>10.936.697/0002-2597</t>
  </si>
  <si>
    <t>(27) 3120-5439</t>
  </si>
  <si>
    <t>10.936.697/0002-2598</t>
  </si>
  <si>
    <t>(27) 3120-5440</t>
  </si>
  <si>
    <t>10.936.697/0002-2599</t>
  </si>
  <si>
    <t>(27) 3120-5441</t>
  </si>
  <si>
    <t>10.936.697/0002-2600</t>
  </si>
  <si>
    <t>(27) 3120-5442</t>
  </si>
  <si>
    <t>10.936.697/0002-2601</t>
  </si>
  <si>
    <t>(27) 3120-5443</t>
  </si>
  <si>
    <t>10.936.697/0002-2602</t>
  </si>
  <si>
    <t>(27) 3120-5444</t>
  </si>
  <si>
    <t>10.936.697/0002-2603</t>
  </si>
  <si>
    <t>(27) 3120-5445</t>
  </si>
  <si>
    <t>10.936.697/0002-2604</t>
  </si>
  <si>
    <t>(27) 3120-5446</t>
  </si>
  <si>
    <t>10.936.697/0002-2605</t>
  </si>
  <si>
    <t>(27) 3120-5447</t>
  </si>
  <si>
    <t>10.936.697/0002-2606</t>
  </si>
  <si>
    <t>(27) 3120-5448</t>
  </si>
  <si>
    <t>10.936.697/0002-2607</t>
  </si>
  <si>
    <t>(27) 3120-5449</t>
  </si>
  <si>
    <t>10.936.697/0002-2608</t>
  </si>
  <si>
    <t>(27) 3120-5450</t>
  </si>
  <si>
    <t>10.936.697/0002-2609</t>
  </si>
  <si>
    <t>(27) 3120-5451</t>
  </si>
  <si>
    <t>10.936.697/0002-2610</t>
  </si>
  <si>
    <t>(27) 3120-5452</t>
  </si>
  <si>
    <t>10.936.697/0002-2611</t>
  </si>
  <si>
    <t>(27) 3120-5453</t>
  </si>
  <si>
    <t>10.936.697/0002-2612</t>
  </si>
  <si>
    <t>(27) 3120-5454</t>
  </si>
  <si>
    <t>10.936.697/0002-2613</t>
  </si>
  <si>
    <t>(27) 3120-5455</t>
  </si>
  <si>
    <t>10.936.697/0002-2614</t>
  </si>
  <si>
    <t>(27) 3120-5456</t>
  </si>
  <si>
    <t>10.936.697/0002-2615</t>
  </si>
  <si>
    <t>(27) 3120-5457</t>
  </si>
  <si>
    <t>10.936.697/0002-2616</t>
  </si>
  <si>
    <t>(27) 3120-5458</t>
  </si>
  <si>
    <t>10.936.697/0002-2617</t>
  </si>
  <si>
    <t>(27) 3120-5459</t>
  </si>
  <si>
    <t>10.936.697/0002-2618</t>
  </si>
  <si>
    <t>(27) 3120-5460</t>
  </si>
  <si>
    <t>10.936.697/0002-2619</t>
  </si>
  <si>
    <t>(27) 3120-5461</t>
  </si>
  <si>
    <t>10.936.697/0002-2620</t>
  </si>
  <si>
    <t>(27) 3120-5462</t>
  </si>
  <si>
    <t>10.936.697/0002-2621</t>
  </si>
  <si>
    <t>(27) 3120-5463</t>
  </si>
  <si>
    <t>10.936.697/0002-2622</t>
  </si>
  <si>
    <t>(27) 3120-5464</t>
  </si>
  <si>
    <t>10.936.697/0002-2623</t>
  </si>
  <si>
    <t>(27) 3120-5465</t>
  </si>
  <si>
    <t>10.936.697/0002-2624</t>
  </si>
  <si>
    <t>(27) 3120-5466</t>
  </si>
  <si>
    <t>10.936.697/0002-2625</t>
  </si>
  <si>
    <t>(27) 3120-5467</t>
  </si>
  <si>
    <t>10.936.697/0002-2626</t>
  </si>
  <si>
    <t>(27) 3120-5468</t>
  </si>
  <si>
    <t>10.936.697/0002-2627</t>
  </si>
  <si>
    <t>(27) 3120-5469</t>
  </si>
  <si>
    <t>10.936.697/0002-2628</t>
  </si>
  <si>
    <t>(27) 3120-5470</t>
  </si>
  <si>
    <t>10.936.697/0002-2629</t>
  </si>
  <si>
    <t>(27) 3120-5471</t>
  </si>
  <si>
    <t>10.936.697/0002-2630</t>
  </si>
  <si>
    <t>(27) 3120-5472</t>
  </si>
  <si>
    <t>10.936.697/0002-2631</t>
  </si>
  <si>
    <t>(27) 3120-5473</t>
  </si>
  <si>
    <t>10.936.697/0002-2632</t>
  </si>
  <si>
    <t>(27) 3120-5474</t>
  </si>
  <si>
    <t>10.936.697/0002-2633</t>
  </si>
  <si>
    <t>(27) 3120-5475</t>
  </si>
  <si>
    <t>10.936.697/0002-2634</t>
  </si>
  <si>
    <t>(27) 3120-5476</t>
  </si>
  <si>
    <t>10.936.697/0002-2635</t>
  </si>
  <si>
    <t>(27) 3120-5477</t>
  </si>
  <si>
    <t>10.936.697/0002-2636</t>
  </si>
  <si>
    <t>(27) 3120-5478</t>
  </si>
  <si>
    <t>10.936.697/0002-2637</t>
  </si>
  <si>
    <t>(27) 3120-5479</t>
  </si>
  <si>
    <t>10.936.697/0002-2638</t>
  </si>
  <si>
    <t>(27) 3120-5480</t>
  </si>
  <si>
    <t>10.936.697/0002-2639</t>
  </si>
  <si>
    <t>(27) 3120-5481</t>
  </si>
  <si>
    <t>10.936.697/0002-2640</t>
  </si>
  <si>
    <t>(27) 3120-5482</t>
  </si>
  <si>
    <t>10.936.697/0002-2641</t>
  </si>
  <si>
    <t>(27) 3120-5483</t>
  </si>
  <si>
    <t>10.936.697/0002-2642</t>
  </si>
  <si>
    <t>(27) 3120-5484</t>
  </si>
  <si>
    <t>10.936.697/0002-2643</t>
  </si>
  <si>
    <t>(27) 3120-5485</t>
  </si>
  <si>
    <t>10.936.697/0002-2644</t>
  </si>
  <si>
    <t>(27) 3120-5486</t>
  </si>
  <si>
    <t>10.936.697/0002-2645</t>
  </si>
  <si>
    <t>(27) 3120-5487</t>
  </si>
  <si>
    <t>10.936.697/0002-2646</t>
  </si>
  <si>
    <t>(27) 3120-5488</t>
  </si>
  <si>
    <t>10.936.697/0002-2647</t>
  </si>
  <si>
    <t>(27) 3120-5489</t>
  </si>
  <si>
    <t>10.936.697/0002-2648</t>
  </si>
  <si>
    <t>(27) 3120-5490</t>
  </si>
  <si>
    <t>10.936.697/0002-2649</t>
  </si>
  <si>
    <t>(27) 3120-5491</t>
  </si>
  <si>
    <t>10.936.697/0002-2650</t>
  </si>
  <si>
    <t>(27) 3120-5492</t>
  </si>
  <si>
    <t>10.936.697/0002-2651</t>
  </si>
  <si>
    <t>(27) 3120-5493</t>
  </si>
  <si>
    <t>10.936.697/0002-2652</t>
  </si>
  <si>
    <t>(27) 3120-5494</t>
  </si>
  <si>
    <t>10.936.697/0002-2653</t>
  </si>
  <si>
    <t>(27) 3120-5495</t>
  </si>
  <si>
    <t>10.936.697/0002-2654</t>
  </si>
  <si>
    <t>(27) 3120-5496</t>
  </si>
  <si>
    <t>10.936.697/0002-2655</t>
  </si>
  <si>
    <t>(27) 3120-5497</t>
  </si>
  <si>
    <t>10.936.697/0002-2656</t>
  </si>
  <si>
    <t>(27) 3120-5498</t>
  </si>
  <si>
    <t>10.936.697/0002-2657</t>
  </si>
  <si>
    <t>(27) 3120-5499</t>
  </si>
  <si>
    <t>10.936.697/0002-2658</t>
  </si>
  <si>
    <t>(27) 3120-5500</t>
  </si>
  <si>
    <t>10.936.697/0002-2659</t>
  </si>
  <si>
    <t>(27) 3120-5501</t>
  </si>
  <si>
    <t>10.936.697/0002-2660</t>
  </si>
  <si>
    <t>(27) 3120-5502</t>
  </si>
  <si>
    <t>10.936.697/0002-2661</t>
  </si>
  <si>
    <t>(27) 3120-5503</t>
  </si>
  <si>
    <t>10.936.697/0002-2662</t>
  </si>
  <si>
    <t>(27) 3120-5504</t>
  </si>
  <si>
    <t>10.936.697/0002-2663</t>
  </si>
  <si>
    <t>(27) 3120-5505</t>
  </si>
  <si>
    <t>10.936.697/0002-2664</t>
  </si>
  <si>
    <t>(27) 3120-5506</t>
  </si>
  <si>
    <t>10.936.697/0002-2665</t>
  </si>
  <si>
    <t>(27) 3120-5507</t>
  </si>
  <si>
    <t>10.936.697/0002-2666</t>
  </si>
  <si>
    <t>(27) 3120-5508</t>
  </si>
  <si>
    <t>10.936.697/0002-2667</t>
  </si>
  <si>
    <t>(27) 3120-5509</t>
  </si>
  <si>
    <t>10.936.697/0002-2668</t>
  </si>
  <si>
    <t>(27) 3120-5510</t>
  </si>
  <si>
    <t>10.936.697/0002-2669</t>
  </si>
  <si>
    <t>(27) 3120-5511</t>
  </si>
  <si>
    <t>10.936.697/0002-2670</t>
  </si>
  <si>
    <t>(27) 3120-5512</t>
  </si>
  <si>
    <t>10.936.697/0002-2671</t>
  </si>
  <si>
    <t>(27) 3120-5513</t>
  </si>
  <si>
    <t>10.936.697/0002-2672</t>
  </si>
  <si>
    <t>(27) 3120-5514</t>
  </si>
  <si>
    <t>10.936.697/0002-2673</t>
  </si>
  <si>
    <t>(27) 3120-5515</t>
  </si>
  <si>
    <t>10.936.697/0002-2674</t>
  </si>
  <si>
    <t>(27) 3120-5516</t>
  </si>
  <si>
    <t>10.936.697/0002-2675</t>
  </si>
  <si>
    <t>(27) 3120-5517</t>
  </si>
  <si>
    <t>10.936.697/0002-2676</t>
  </si>
  <si>
    <t>(27) 3120-5518</t>
  </si>
  <si>
    <t>10.936.697/0002-2677</t>
  </si>
  <si>
    <t>(27) 3120-5519</t>
  </si>
  <si>
    <t>10.936.697/0002-2678</t>
  </si>
  <si>
    <t>(27) 3120-5520</t>
  </si>
  <si>
    <t>10.936.697/0002-2679</t>
  </si>
  <si>
    <t>(27) 3120-5521</t>
  </si>
  <si>
    <t>10.936.697/0002-2680</t>
  </si>
  <si>
    <t>(27) 3120-5522</t>
  </si>
  <si>
    <t>10.936.697/0002-2681</t>
  </si>
  <si>
    <t>(27) 3120-5523</t>
  </si>
  <si>
    <t>10.936.697/0002-2682</t>
  </si>
  <si>
    <t>(27) 3120-5524</t>
  </si>
  <si>
    <t>10.936.697/0002-2683</t>
  </si>
  <si>
    <t>(27) 3120-5525</t>
  </si>
  <si>
    <t>10.936.697/0002-2684</t>
  </si>
  <si>
    <t>(27) 3120-5526</t>
  </si>
  <si>
    <t>10.936.697/0002-2685</t>
  </si>
  <si>
    <t>(27) 3120-5527</t>
  </si>
  <si>
    <t>10.936.697/0002-2686</t>
  </si>
  <si>
    <t>(27) 3120-5528</t>
  </si>
  <si>
    <t>10.936.697/0002-2687</t>
  </si>
  <si>
    <t>(27) 3120-5529</t>
  </si>
  <si>
    <t>10.936.697/0002-2688</t>
  </si>
  <si>
    <t>(27) 3120-5530</t>
  </si>
  <si>
    <t>10.936.697/0002-2689</t>
  </si>
  <si>
    <t>(27) 3120-5531</t>
  </si>
  <si>
    <t>10.936.697/0002-2690</t>
  </si>
  <si>
    <t>(27) 3120-5532</t>
  </si>
  <si>
    <t>10.936.697/0002-2691</t>
  </si>
  <si>
    <t>(27) 3120-5533</t>
  </si>
  <si>
    <t>10.936.697/0002-2692</t>
  </si>
  <si>
    <t>(27) 3120-5534</t>
  </si>
  <si>
    <t>10.936.697/0002-2693</t>
  </si>
  <si>
    <t>(27) 3120-5535</t>
  </si>
  <si>
    <t>10.936.697/0002-2694</t>
  </si>
  <si>
    <t>(27) 3120-5536</t>
  </si>
  <si>
    <t>10.936.697/0002-2695</t>
  </si>
  <si>
    <t>(27) 3120-5537</t>
  </si>
  <si>
    <t>10.936.697/0002-2696</t>
  </si>
  <si>
    <t>(27) 3120-5538</t>
  </si>
  <si>
    <t>10.936.697/0002-2697</t>
  </si>
  <si>
    <t>(27) 3120-5539</t>
  </si>
  <si>
    <t>10.936.697/0002-2698</t>
  </si>
  <si>
    <t>(27) 3120-5540</t>
  </si>
  <si>
    <t>10.936.697/0002-2699</t>
  </si>
  <si>
    <t>(27) 3120-5541</t>
  </si>
  <si>
    <t>10.936.697/0002-2700</t>
  </si>
  <si>
    <t>(27) 3120-5542</t>
  </si>
  <si>
    <t>10.936.697/0002-2701</t>
  </si>
  <si>
    <t>(27) 3120-5543</t>
  </si>
  <si>
    <t>10.936.697/0002-2702</t>
  </si>
  <si>
    <t>(27) 3120-5544</t>
  </si>
  <si>
    <t>10.936.697/0002-2703</t>
  </si>
  <si>
    <t>(27) 3120-5545</t>
  </si>
  <si>
    <t>10.936.697/0002-2704</t>
  </si>
  <si>
    <t>(27) 3120-5546</t>
  </si>
  <si>
    <t>10.936.697/0002-2705</t>
  </si>
  <si>
    <t>(27) 3120-5547</t>
  </si>
  <si>
    <t>10.936.697/0002-2706</t>
  </si>
  <si>
    <t>(27) 3120-5548</t>
  </si>
  <si>
    <t>10.936.697/0002-2707</t>
  </si>
  <si>
    <t>(27) 3120-5549</t>
  </si>
  <si>
    <t>10.936.697/0002-2708</t>
  </si>
  <si>
    <t>(27) 3120-5550</t>
  </si>
  <si>
    <t>10.936.697/0002-2709</t>
  </si>
  <si>
    <t>(27) 3120-5551</t>
  </si>
  <si>
    <t>10.936.697/0002-2710</t>
  </si>
  <si>
    <t>(27) 3120-5552</t>
  </si>
  <si>
    <t>10.936.697/0002-2711</t>
  </si>
  <si>
    <t>(27) 3120-5553</t>
  </si>
  <si>
    <t>10.936.697/0002-2712</t>
  </si>
  <si>
    <t>(27) 3120-5554</t>
  </si>
  <si>
    <t>10.936.697/0002-2713</t>
  </si>
  <si>
    <t>(27) 3120-5555</t>
  </si>
  <si>
    <t>10.936.697/0002-2714</t>
  </si>
  <si>
    <t>(27) 3120-5556</t>
  </si>
  <si>
    <t>10.936.697/0002-2715</t>
  </si>
  <si>
    <t>(27) 3120-5557</t>
  </si>
  <si>
    <t>10.936.697/0002-2716</t>
  </si>
  <si>
    <t>(27) 3120-5558</t>
  </si>
  <si>
    <t>10.936.697/0002-2717</t>
  </si>
  <si>
    <t>(27) 3120-5559</t>
  </si>
  <si>
    <t>10.936.697/0002-2718</t>
  </si>
  <si>
    <t>(27) 3120-5560</t>
  </si>
  <si>
    <t>10.936.697/0002-2719</t>
  </si>
  <si>
    <t>(27) 3120-5561</t>
  </si>
  <si>
    <t>10.936.697/0002-2720</t>
  </si>
  <si>
    <t>(27) 3120-5562</t>
  </si>
  <si>
    <t>10.936.697/0002-2721</t>
  </si>
  <si>
    <t>(27) 3120-5563</t>
  </si>
  <si>
    <t>10.936.697/0002-2722</t>
  </si>
  <si>
    <t>(27) 3120-5564</t>
  </si>
  <si>
    <t>10.936.697/0002-2723</t>
  </si>
  <si>
    <t>(27) 3120-5565</t>
  </si>
  <si>
    <t>10.936.697/0002-2724</t>
  </si>
  <si>
    <t>(27) 3120-5566</t>
  </si>
  <si>
    <t>10.936.697/0002-2725</t>
  </si>
  <si>
    <t>(27) 3120-5567</t>
  </si>
  <si>
    <t>10.936.697/0002-2726</t>
  </si>
  <si>
    <t>(27) 3120-5568</t>
  </si>
  <si>
    <t>10.936.697/0002-2727</t>
  </si>
  <si>
    <t>(27) 3120-5569</t>
  </si>
  <si>
    <t>10.936.697/0002-2728</t>
  </si>
  <si>
    <t>(27) 3120-5570</t>
  </si>
  <si>
    <t>10.936.697/0002-2729</t>
  </si>
  <si>
    <t>(27) 3120-5571</t>
  </si>
  <si>
    <t>10.936.697/0002-2730</t>
  </si>
  <si>
    <t>(27) 3120-5572</t>
  </si>
  <si>
    <t>10.936.697/0002-2731</t>
  </si>
  <si>
    <t>(27) 3120-5573</t>
  </si>
  <si>
    <t>10.936.697/0002-2732</t>
  </si>
  <si>
    <t>(27) 3120-5574</t>
  </si>
  <si>
    <t>10.936.697/0002-2733</t>
  </si>
  <si>
    <t>(27) 3120-5575</t>
  </si>
  <si>
    <t>10.936.697/0002-2734</t>
  </si>
  <si>
    <t>(27) 3120-5576</t>
  </si>
  <si>
    <t>10.936.697/0002-2735</t>
  </si>
  <si>
    <t>(27) 3120-5577</t>
  </si>
  <si>
    <t>10.936.697/0002-2736</t>
  </si>
  <si>
    <t>(27) 3120-5578</t>
  </si>
  <si>
    <t>10.936.697/0002-2737</t>
  </si>
  <si>
    <t>(27) 3120-5579</t>
  </si>
  <si>
    <t>10.936.697/0002-2738</t>
  </si>
  <si>
    <t>(27) 3120-5580</t>
  </si>
  <si>
    <t>10.936.697/0002-2739</t>
  </si>
  <si>
    <t>(27) 3120-5581</t>
  </si>
  <si>
    <t>10.936.697/0002-2740</t>
  </si>
  <si>
    <t>(27) 3120-5582</t>
  </si>
  <si>
    <t>10.936.697/0002-2741</t>
  </si>
  <si>
    <t>(27) 3120-5583</t>
  </si>
  <si>
    <t>10.936.697/0002-2742</t>
  </si>
  <si>
    <t>(27) 3120-5584</t>
  </si>
  <si>
    <t>10.936.697/0002-2743</t>
  </si>
  <si>
    <t>(27) 3120-5585</t>
  </si>
  <si>
    <t>10.936.697/0002-2744</t>
  </si>
  <si>
    <t>(27) 3120-5586</t>
  </si>
  <si>
    <t>10.936.697/0002-2745</t>
  </si>
  <si>
    <t>(27) 3120-5587</t>
  </si>
  <si>
    <t>10.936.697/0002-2746</t>
  </si>
  <si>
    <t>(27) 3120-5588</t>
  </si>
  <si>
    <t>10.936.697/0002-2747</t>
  </si>
  <si>
    <t>(27) 3120-5589</t>
  </si>
  <si>
    <t>10.936.697/0002-2748</t>
  </si>
  <si>
    <t>(27) 3120-5590</t>
  </si>
  <si>
    <t>10.936.697/0002-2749</t>
  </si>
  <si>
    <t>(27) 3120-5591</t>
  </si>
  <si>
    <t>10.936.697/0002-2750</t>
  </si>
  <si>
    <t>(27) 3120-5592</t>
  </si>
  <si>
    <t>10.936.697/0002-2751</t>
  </si>
  <si>
    <t>(27) 3120-5593</t>
  </si>
  <si>
    <t>10.936.697/0002-2752</t>
  </si>
  <si>
    <t>(27) 3120-5594</t>
  </si>
  <si>
    <t>10.936.697/0002-2753</t>
  </si>
  <si>
    <t>(27) 3120-5595</t>
  </si>
  <si>
    <t>10.936.697/0002-2754</t>
  </si>
  <si>
    <t>(27) 3120-5596</t>
  </si>
  <si>
    <t>10.936.697/0002-2755</t>
  </si>
  <si>
    <t>(27) 3120-5597</t>
  </si>
  <si>
    <t>10.936.697/0002-2756</t>
  </si>
  <si>
    <t>(27) 3120-5598</t>
  </si>
  <si>
    <t>10.936.697/0002-2757</t>
  </si>
  <si>
    <t>(27) 3120-5599</t>
  </si>
  <si>
    <t>10.936.697/0002-2758</t>
  </si>
  <si>
    <t>(27) 3120-5600</t>
  </si>
  <si>
    <t>10.936.697/0002-2759</t>
  </si>
  <si>
    <t>(27) 3120-5601</t>
  </si>
  <si>
    <t>10.936.697/0002-2760</t>
  </si>
  <si>
    <t>(27) 3120-5602</t>
  </si>
  <si>
    <t>10.936.697/0002-2761</t>
  </si>
  <si>
    <t>(27) 3120-5603</t>
  </si>
  <si>
    <t>10.936.697/0002-2762</t>
  </si>
  <si>
    <t>(27) 3120-5604</t>
  </si>
  <si>
    <t>10.936.697/0002-2763</t>
  </si>
  <si>
    <t>(27) 3120-5605</t>
  </si>
  <si>
    <t>10.936.697/0002-2764</t>
  </si>
  <si>
    <t>(27) 3120-5606</t>
  </si>
  <si>
    <t>10.936.697/0002-2765</t>
  </si>
  <si>
    <t>(27) 3120-5607</t>
  </si>
  <si>
    <t>10.936.697/0002-2766</t>
  </si>
  <si>
    <t>(27) 3120-5608</t>
  </si>
  <si>
    <t>10.936.697/0002-2767</t>
  </si>
  <si>
    <t>(27) 3120-5609</t>
  </si>
  <si>
    <t>10.936.697/0002-2768</t>
  </si>
  <si>
    <t>(27) 3120-5610</t>
  </si>
  <si>
    <t>10.936.697/0002-2769</t>
  </si>
  <si>
    <t>(27) 3120-5611</t>
  </si>
  <si>
    <t>10.936.697/0002-2770</t>
  </si>
  <si>
    <t>(27) 3120-5612</t>
  </si>
  <si>
    <t>10.936.697/0002-2771</t>
  </si>
  <si>
    <t>(27) 3120-5613</t>
  </si>
  <si>
    <t>10.936.697/0002-2772</t>
  </si>
  <si>
    <t>(27) 3120-5614</t>
  </si>
  <si>
    <t>10.936.697/0002-2773</t>
  </si>
  <si>
    <t>(27) 3120-5615</t>
  </si>
  <si>
    <t>10.936.697/0002-2774</t>
  </si>
  <si>
    <t>(27) 3120-5616</t>
  </si>
  <si>
    <t>10.936.697/0002-2775</t>
  </si>
  <si>
    <t>(27) 3120-5617</t>
  </si>
  <si>
    <t>10.936.697/0002-2776</t>
  </si>
  <si>
    <t>(27) 3120-5618</t>
  </si>
  <si>
    <t>10.936.697/0002-2777</t>
  </si>
  <si>
    <t>(27) 3120-5619</t>
  </si>
  <si>
    <t>10.936.697/0002-2778</t>
  </si>
  <si>
    <t>(27) 3120-5620</t>
  </si>
  <si>
    <t>10.936.697/0002-2779</t>
  </si>
  <si>
    <t>(27) 3120-5621</t>
  </si>
  <si>
    <t>10.936.697/0002-2780</t>
  </si>
  <si>
    <t>(27) 3120-5622</t>
  </si>
  <si>
    <t>10.936.697/0002-2781</t>
  </si>
  <si>
    <t>(27) 3120-5623</t>
  </si>
  <si>
    <t>10.936.697/0002-2782</t>
  </si>
  <si>
    <t>(27) 3120-5624</t>
  </si>
  <si>
    <t>10.936.697/0002-2783</t>
  </si>
  <si>
    <t>(27) 3120-5625</t>
  </si>
  <si>
    <t>10.936.697/0002-2784</t>
  </si>
  <si>
    <t>(27) 3120-5626</t>
  </si>
  <si>
    <t>10.936.697/0002-2785</t>
  </si>
  <si>
    <t>(27) 3120-5627</t>
  </si>
  <si>
    <t>10.936.697/0002-2786</t>
  </si>
  <si>
    <t>(27) 3120-5628</t>
  </si>
  <si>
    <t>10.936.697/0002-2787</t>
  </si>
  <si>
    <t>(27) 3120-5629</t>
  </si>
  <si>
    <t>10.936.697/0002-2788</t>
  </si>
  <si>
    <t>(27) 3120-5630</t>
  </si>
  <si>
    <t>10.936.697/0002-2789</t>
  </si>
  <si>
    <t>(27) 3120-5631</t>
  </si>
  <si>
    <t>10.936.697/0002-2790</t>
  </si>
  <si>
    <t>(27) 3120-5632</t>
  </si>
  <si>
    <t>10.936.697/0002-2791</t>
  </si>
  <si>
    <t>(27) 3120-5633</t>
  </si>
  <si>
    <t>10.936.697/0002-2792</t>
  </si>
  <si>
    <t>(27) 3120-5634</t>
  </si>
  <si>
    <t>10.936.697/0002-2793</t>
  </si>
  <si>
    <t>(27) 3120-5635</t>
  </si>
  <si>
    <t>10.936.697/0002-2794</t>
  </si>
  <si>
    <t>(27) 3120-5636</t>
  </si>
  <si>
    <t>10.936.697/0002-2795</t>
  </si>
  <si>
    <t>(27) 3120-5637</t>
  </si>
  <si>
    <t>10.936.697/0002-2796</t>
  </si>
  <si>
    <t>(27) 3120-5638</t>
  </si>
  <si>
    <t>10.936.697/0002-2797</t>
  </si>
  <si>
    <t>(27) 3120-5639</t>
  </si>
  <si>
    <t>10.936.697/0002-2798</t>
  </si>
  <si>
    <t>(27) 3120-5640</t>
  </si>
  <si>
    <t>10.936.697/0002-2799</t>
  </si>
  <si>
    <t>(27) 3120-5641</t>
  </si>
  <si>
    <t>10.936.697/0002-2800</t>
  </si>
  <si>
    <t>(27) 3120-5642</t>
  </si>
  <si>
    <t>10.936.697/0002-2801</t>
  </si>
  <si>
    <t>(27) 3120-5643</t>
  </si>
  <si>
    <t>10.936.697/0002-2802</t>
  </si>
  <si>
    <t>(27) 3120-5644</t>
  </si>
  <si>
    <t>10.936.697/0002-2803</t>
  </si>
  <si>
    <t>(27) 3120-5645</t>
  </si>
  <si>
    <t>10.936.697/0002-2804</t>
  </si>
  <si>
    <t>(27) 3120-5646</t>
  </si>
  <si>
    <t>10.936.697/0002-2805</t>
  </si>
  <si>
    <t>(27) 3120-5647</t>
  </si>
  <si>
    <t>10.936.697/0002-2806</t>
  </si>
  <si>
    <t>(27) 3120-5648</t>
  </si>
  <si>
    <t>10.936.697/0002-2807</t>
  </si>
  <si>
    <t>(27) 3120-5649</t>
  </si>
  <si>
    <t>10.936.697/0002-2808</t>
  </si>
  <si>
    <t>(27) 3120-5650</t>
  </si>
  <si>
    <t>10.936.697/0002-2809</t>
  </si>
  <si>
    <t>(27) 3120-5651</t>
  </si>
  <si>
    <t>10.936.697/0002-2810</t>
  </si>
  <si>
    <t>(27) 3120-5652</t>
  </si>
  <si>
    <t>10.936.697/0002-2811</t>
  </si>
  <si>
    <t>(27) 3120-5653</t>
  </si>
  <si>
    <t>10.936.697/0002-2812</t>
  </si>
  <si>
    <t>(27) 3120-5654</t>
  </si>
  <si>
    <t>10.936.697/0002-2813</t>
  </si>
  <si>
    <t>(27) 3120-5655</t>
  </si>
  <si>
    <t>10.936.697/0002-2814</t>
  </si>
  <si>
    <t>(27) 3120-5656</t>
  </si>
  <si>
    <t>10.936.697/0002-2815</t>
  </si>
  <si>
    <t>(27) 3120-5657</t>
  </si>
  <si>
    <t>10.936.697/0002-2816</t>
  </si>
  <si>
    <t>(27) 3120-5658</t>
  </si>
  <si>
    <t>10.936.697/0002-2817</t>
  </si>
  <si>
    <t>(27) 3120-5659</t>
  </si>
  <si>
    <t>10.936.697/0002-2818</t>
  </si>
  <si>
    <t>(27) 3120-5660</t>
  </si>
  <si>
    <t>10.936.697/0002-2819</t>
  </si>
  <si>
    <t>(27) 3120-5661</t>
  </si>
  <si>
    <t>10.936.697/0002-2820</t>
  </si>
  <si>
    <t>(27) 3120-5662</t>
  </si>
  <si>
    <t>10.936.697/0002-2821</t>
  </si>
  <si>
    <t>(27) 3120-5663</t>
  </si>
  <si>
    <t>10.936.697/0002-2822</t>
  </si>
  <si>
    <t>(27) 3120-5664</t>
  </si>
  <si>
    <t>10.936.697/0002-2823</t>
  </si>
  <si>
    <t>(27) 3120-5665</t>
  </si>
  <si>
    <t>10.936.697/0002-2824</t>
  </si>
  <si>
    <t>(27) 3120-5666</t>
  </si>
  <si>
    <t>10.936.697/0002-2825</t>
  </si>
  <si>
    <t>(27) 3120-5667</t>
  </si>
  <si>
    <t>10.936.697/0002-2826</t>
  </si>
  <si>
    <t>(27) 3120-5668</t>
  </si>
  <si>
    <t>10.936.697/0002-2827</t>
  </si>
  <si>
    <t>(27) 3120-5669</t>
  </si>
  <si>
    <t>10.936.697/0002-2828</t>
  </si>
  <si>
    <t>(27) 3120-5670</t>
  </si>
  <si>
    <t>10.936.697/0002-2829</t>
  </si>
  <si>
    <t>(27) 3120-5671</t>
  </si>
  <si>
    <t>10.936.697/0002-2830</t>
  </si>
  <si>
    <t>(27) 3120-5672</t>
  </si>
  <si>
    <t>10.936.697/0002-2831</t>
  </si>
  <si>
    <t>(27) 3120-5673</t>
  </si>
  <si>
    <t>10.936.697/0002-2832</t>
  </si>
  <si>
    <t>(27) 3120-5674</t>
  </si>
  <si>
    <t>10.936.697/0002-2833</t>
  </si>
  <si>
    <t>(27) 3120-5675</t>
  </si>
  <si>
    <t>10.936.697/0002-2834</t>
  </si>
  <si>
    <t>(27) 3120-5676</t>
  </si>
  <si>
    <t>10.936.697/0002-2835</t>
  </si>
  <si>
    <t>(27) 3120-5677</t>
  </si>
  <si>
    <t>10.936.697/0002-2836</t>
  </si>
  <si>
    <t>(27) 3120-5678</t>
  </si>
  <si>
    <t>10.936.697/0002-2837</t>
  </si>
  <si>
    <t>(27) 3120-5679</t>
  </si>
  <si>
    <t>10.936.697/0002-2838</t>
  </si>
  <si>
    <t>(27) 3120-5680</t>
  </si>
  <si>
    <t>10.936.697/0002-2839</t>
  </si>
  <si>
    <t>(27) 3120-5681</t>
  </si>
  <si>
    <t>10.936.697/0002-2840</t>
  </si>
  <si>
    <t>(27) 3120-5682</t>
  </si>
  <si>
    <t>10.936.697/0002-2841</t>
  </si>
  <si>
    <t>(27) 3120-5683</t>
  </si>
  <si>
    <t>10.936.697/0002-2842</t>
  </si>
  <si>
    <t>(27) 3120-5684</t>
  </si>
  <si>
    <t>10.936.697/0002-2843</t>
  </si>
  <si>
    <t>(27) 3120-5685</t>
  </si>
  <si>
    <t>10.936.697/0002-2844</t>
  </si>
  <si>
    <t>(27) 3120-5686</t>
  </si>
  <si>
    <t>10.936.697/0002-2845</t>
  </si>
  <si>
    <t>(27) 3120-5687</t>
  </si>
  <si>
    <t>10.936.697/0002-2846</t>
  </si>
  <si>
    <t>(27) 3120-5688</t>
  </si>
  <si>
    <t>10.936.697/0002-2847</t>
  </si>
  <si>
    <t>(27) 3120-5689</t>
  </si>
  <si>
    <t>10.936.697/0002-2848</t>
  </si>
  <si>
    <t>(27) 3120-5690</t>
  </si>
  <si>
    <t>10.936.697/0002-2849</t>
  </si>
  <si>
    <t>(27) 3120-5691</t>
  </si>
  <si>
    <t>10.936.697/0002-2850</t>
  </si>
  <si>
    <t>(27) 3120-5692</t>
  </si>
  <si>
    <t>10.936.697/0002-2851</t>
  </si>
  <si>
    <t>(27) 3120-5693</t>
  </si>
  <si>
    <t>10.936.697/0002-2852</t>
  </si>
  <si>
    <t>(27) 3120-5694</t>
  </si>
  <si>
    <t>10.936.697/0002-2853</t>
  </si>
  <si>
    <t>(27) 3120-5695</t>
  </si>
  <si>
    <t>10.936.697/0002-2854</t>
  </si>
  <si>
    <t>(27) 3120-5696</t>
  </si>
  <si>
    <t>10.936.697/0002-2855</t>
  </si>
  <si>
    <t>(27) 3120-5697</t>
  </si>
  <si>
    <t>10.936.697/0002-2856</t>
  </si>
  <si>
    <t>(27) 3120-5698</t>
  </si>
  <si>
    <t>10.936.697/0002-2857</t>
  </si>
  <si>
    <t>(27) 3120-5699</t>
  </si>
  <si>
    <t>10.936.697/0002-2858</t>
  </si>
  <si>
    <t>(27) 3120-5700</t>
  </si>
  <si>
    <t>10.936.697/0002-2859</t>
  </si>
  <si>
    <t>(27) 3120-5701</t>
  </si>
  <si>
    <t>10.936.697/0002-2860</t>
  </si>
  <si>
    <t>(27) 3120-5702</t>
  </si>
  <si>
    <t>10.936.697/0002-2861</t>
  </si>
  <si>
    <t>(27) 3120-5703</t>
  </si>
  <si>
    <t>10.936.697/0002-2862</t>
  </si>
  <si>
    <t>(27) 3120-5704</t>
  </si>
  <si>
    <t>10.936.697/0002-2863</t>
  </si>
  <si>
    <t>(27) 3120-5705</t>
  </si>
  <si>
    <t>10.936.697/0002-2864</t>
  </si>
  <si>
    <t>(27) 3120-5706</t>
  </si>
  <si>
    <t>10.936.697/0002-2865</t>
  </si>
  <si>
    <t>(27) 3120-5707</t>
  </si>
  <si>
    <t>10.936.697/0002-2866</t>
  </si>
  <si>
    <t>(27) 3120-5708</t>
  </si>
  <si>
    <t>10.936.697/0002-2867</t>
  </si>
  <si>
    <t>(27) 3120-5709</t>
  </si>
  <si>
    <t>10.936.697/0002-2868</t>
  </si>
  <si>
    <t>(27) 3120-5710</t>
  </si>
  <si>
    <t>10.936.697/0002-2869</t>
  </si>
  <si>
    <t>(27) 3120-5711</t>
  </si>
  <si>
    <t>10.936.697/0002-2870</t>
  </si>
  <si>
    <t>(27) 3120-5712</t>
  </si>
  <si>
    <t>10.936.697/0002-2871</t>
  </si>
  <si>
    <t>(27) 3120-5713</t>
  </si>
  <si>
    <t>10.936.697/0002-2872</t>
  </si>
  <si>
    <t>(27) 3120-5714</t>
  </si>
  <si>
    <t>10.936.697/0002-2873</t>
  </si>
  <si>
    <t>(27) 3120-5715</t>
  </si>
  <si>
    <t>10.936.697/0002-2874</t>
  </si>
  <si>
    <t>(27) 3120-5716</t>
  </si>
  <si>
    <t>10.936.697/0002-2875</t>
  </si>
  <si>
    <t>(27) 3120-5717</t>
  </si>
  <si>
    <t>10.936.697/0002-2876</t>
  </si>
  <si>
    <t>(27) 3120-5718</t>
  </si>
  <si>
    <t>10.936.697/0002-2877</t>
  </si>
  <si>
    <t>(27) 3120-5719</t>
  </si>
  <si>
    <t>10.936.697/0002-2878</t>
  </si>
  <si>
    <t>(27) 3120-5720</t>
  </si>
  <si>
    <t>10.936.697/0002-2879</t>
  </si>
  <si>
    <t>(27) 3120-5721</t>
  </si>
  <si>
    <t>10.936.697/0002-2880</t>
  </si>
  <si>
    <t>(27) 3120-5722</t>
  </si>
  <si>
    <t>10.936.697/0002-2881</t>
  </si>
  <si>
    <t>(27) 3120-5723</t>
  </si>
  <si>
    <t>10.936.697/0002-2882</t>
  </si>
  <si>
    <t>(27) 3120-5724</t>
  </si>
  <si>
    <t>10.936.697/0002-2883</t>
  </si>
  <si>
    <t>(27) 3120-5725</t>
  </si>
  <si>
    <t>10.936.697/0002-2884</t>
  </si>
  <si>
    <t>(27) 3120-5726</t>
  </si>
  <si>
    <t>10.936.697/0002-2885</t>
  </si>
  <si>
    <t>(27) 3120-5727</t>
  </si>
  <si>
    <t>10.936.697/0002-2886</t>
  </si>
  <si>
    <t>(27) 3120-5728</t>
  </si>
  <si>
    <t>10.936.697/0002-2887</t>
  </si>
  <si>
    <t>(27) 3120-5729</t>
  </si>
  <si>
    <t>10.936.697/0002-2888</t>
  </si>
  <si>
    <t>(27) 3120-5730</t>
  </si>
  <si>
    <t>10.936.697/0002-2889</t>
  </si>
  <si>
    <t>(27) 3120-5731</t>
  </si>
  <si>
    <t>10.936.697/0002-2890</t>
  </si>
  <si>
    <t>(27) 3120-5732</t>
  </si>
  <si>
    <t>10.936.697/0002-2891</t>
  </si>
  <si>
    <t>(27) 3120-5733</t>
  </si>
  <si>
    <t>10.936.697/0002-2892</t>
  </si>
  <si>
    <t>(27) 3120-5734</t>
  </si>
  <si>
    <t>10.936.697/0002-2893</t>
  </si>
  <si>
    <t>(27) 3120-5735</t>
  </si>
  <si>
    <t>10.936.697/0002-2894</t>
  </si>
  <si>
    <t>(27) 3120-5736</t>
  </si>
  <si>
    <t>10.936.697/0002-2895</t>
  </si>
  <si>
    <t>(27) 3120-5737</t>
  </si>
  <si>
    <t>10.936.697/0002-2896</t>
  </si>
  <si>
    <t>(27) 3120-5738</t>
  </si>
  <si>
    <t>10.936.697/0002-2897</t>
  </si>
  <si>
    <t>(27) 3120-5739</t>
  </si>
  <si>
    <t>10.936.697/0002-2898</t>
  </si>
  <si>
    <t>(27) 3120-5740</t>
  </si>
  <si>
    <t>10.936.697/0002-2899</t>
  </si>
  <si>
    <t>(27) 3120-5741</t>
  </si>
  <si>
    <t>10.936.697/0002-2900</t>
  </si>
  <si>
    <t>(27) 3120-5742</t>
  </si>
  <si>
    <t>10.936.697/0002-2901</t>
  </si>
  <si>
    <t>(27) 3120-5743</t>
  </si>
  <si>
    <t>10.936.697/0002-2902</t>
  </si>
  <si>
    <t>(27) 3120-5744</t>
  </si>
  <si>
    <t>10.936.697/0002-2903</t>
  </si>
  <si>
    <t>(27) 3120-5745</t>
  </si>
  <si>
    <t>10.936.697/0002-2904</t>
  </si>
  <si>
    <t>(27) 3120-5746</t>
  </si>
  <si>
    <t>10.936.697/0002-2905</t>
  </si>
  <si>
    <t>(27) 3120-5747</t>
  </si>
  <si>
    <t>10.936.697/0002-2906</t>
  </si>
  <si>
    <t>(27) 3120-5748</t>
  </si>
  <si>
    <t>10.936.697/0002-2907</t>
  </si>
  <si>
    <t>(27) 3120-5749</t>
  </si>
  <si>
    <t>10.936.697/0002-2908</t>
  </si>
  <si>
    <t>(27) 3120-5750</t>
  </si>
  <si>
    <t>10.936.697/0002-2909</t>
  </si>
  <si>
    <t>(27) 3120-5751</t>
  </si>
  <si>
    <t>10.936.697/0002-2910</t>
  </si>
  <si>
    <t>(27) 3120-5752</t>
  </si>
  <si>
    <t>10.936.697/0002-2911</t>
  </si>
  <si>
    <t>(27) 3120-5753</t>
  </si>
  <si>
    <t>10.936.697/0002-2912</t>
  </si>
  <si>
    <t>(27) 3120-5754</t>
  </si>
  <si>
    <t>10.936.697/0002-2913</t>
  </si>
  <si>
    <t>(27) 3120-5755</t>
  </si>
  <si>
    <t>10.936.697/0002-2914</t>
  </si>
  <si>
    <t>(27) 3120-5756</t>
  </si>
  <si>
    <t>10.936.697/0002-2915</t>
  </si>
  <si>
    <t>(27) 3120-5757</t>
  </si>
  <si>
    <t>10.936.697/0002-2916</t>
  </si>
  <si>
    <t>(27) 3120-5758</t>
  </si>
  <si>
    <t>10.936.697/0002-2917</t>
  </si>
  <si>
    <t>(27) 3120-5759</t>
  </si>
  <si>
    <t>10.936.697/0002-2918</t>
  </si>
  <si>
    <t>(27) 3120-5760</t>
  </si>
  <si>
    <t>10.936.697/0002-2919</t>
  </si>
  <si>
    <t>(27) 3120-5761</t>
  </si>
  <si>
    <t>10.936.697/0002-2920</t>
  </si>
  <si>
    <t>(27) 3120-5762</t>
  </si>
  <si>
    <t>10.936.697/0002-2921</t>
  </si>
  <si>
    <t>(27) 3120-5763</t>
  </si>
  <si>
    <t>10.936.697/0002-2922</t>
  </si>
  <si>
    <t>(27) 3120-5764</t>
  </si>
  <si>
    <t>10.936.697/0002-2923</t>
  </si>
  <si>
    <t>(27) 3120-5765</t>
  </si>
  <si>
    <t>10.936.697/0002-2924</t>
  </si>
  <si>
    <t>(27) 3120-5766</t>
  </si>
  <si>
    <t>10.936.697/0002-2925</t>
  </si>
  <si>
    <t>(27) 3120-5767</t>
  </si>
  <si>
    <t>10.936.697/0002-2926</t>
  </si>
  <si>
    <t>(27) 3120-5768</t>
  </si>
  <si>
    <t>10.936.697/0002-2927</t>
  </si>
  <si>
    <t>(27) 3120-5769</t>
  </si>
  <si>
    <t>10.936.697/0002-2928</t>
  </si>
  <si>
    <t>(27) 3120-5770</t>
  </si>
  <si>
    <t>10.936.697/0002-2929</t>
  </si>
  <si>
    <t>(27) 3120-5771</t>
  </si>
  <si>
    <t>10.936.697/0002-2930</t>
  </si>
  <si>
    <t>(27) 3120-5772</t>
  </si>
  <si>
    <t>10.936.697/0002-2931</t>
  </si>
  <si>
    <t>(27) 3120-5773</t>
  </si>
  <si>
    <t>10.936.697/0002-2932</t>
  </si>
  <si>
    <t>(27) 3120-5774</t>
  </si>
  <si>
    <t>10.936.697/0002-2933</t>
  </si>
  <si>
    <t>(27) 3120-5775</t>
  </si>
  <si>
    <t>10.936.697/0002-2934</t>
  </si>
  <si>
    <t>(27) 3120-5776</t>
  </si>
  <si>
    <t>10.936.697/0002-2935</t>
  </si>
  <si>
    <t>(27) 3120-5777</t>
  </si>
  <si>
    <t>10.936.697/0002-2936</t>
  </si>
  <si>
    <t>(27) 3120-5778</t>
  </si>
  <si>
    <t>10.936.697/0002-2937</t>
  </si>
  <si>
    <t>(27) 3120-5779</t>
  </si>
  <si>
    <t>10.936.697/0002-2938</t>
  </si>
  <si>
    <t>(27) 3120-5780</t>
  </si>
  <si>
    <t>10.936.697/0002-2939</t>
  </si>
  <si>
    <t>(27) 3120-5781</t>
  </si>
  <si>
    <t>10.936.697/0002-2940</t>
  </si>
  <si>
    <t>(27) 3120-5782</t>
  </si>
  <si>
    <t>10.936.697/0002-2941</t>
  </si>
  <si>
    <t>(27) 3120-5783</t>
  </si>
  <si>
    <t>10.936.697/0002-2942</t>
  </si>
  <si>
    <t>(27) 3120-5784</t>
  </si>
  <si>
    <t>10.936.697/0002-2943</t>
  </si>
  <si>
    <t>(27) 3120-5785</t>
  </si>
  <si>
    <t>10.936.697/0002-2944</t>
  </si>
  <si>
    <t>(27) 3120-5786</t>
  </si>
  <si>
    <t>10.936.697/0002-2945</t>
  </si>
  <si>
    <t>(27) 3120-5787</t>
  </si>
  <si>
    <t>10.936.697/0002-2946</t>
  </si>
  <si>
    <t>(27) 3120-5788</t>
  </si>
  <si>
    <t>10.936.697/0002-2947</t>
  </si>
  <si>
    <t>(27) 3120-5789</t>
  </si>
  <si>
    <t>10.936.697/0002-2948</t>
  </si>
  <si>
    <t>(27) 3120-5790</t>
  </si>
  <si>
    <t>10.936.697/0002-2949</t>
  </si>
  <si>
    <t>(27) 3120-5791</t>
  </si>
  <si>
    <t>10.936.697/0002-2950</t>
  </si>
  <si>
    <t>(27) 3120-5792</t>
  </si>
  <si>
    <t>10.936.697/0002-2951</t>
  </si>
  <si>
    <t>(27) 3120-5793</t>
  </si>
  <si>
    <t>10.936.697/0002-2952</t>
  </si>
  <si>
    <t>(27) 3120-5794</t>
  </si>
  <si>
    <t>10.936.697/0002-2953</t>
  </si>
  <si>
    <t>(27) 3120-5795</t>
  </si>
  <si>
    <t>10.936.697/0002-2954</t>
  </si>
  <si>
    <t>(27) 3120-5796</t>
  </si>
  <si>
    <t>10.936.697/0002-2955</t>
  </si>
  <si>
    <t>(27) 3120-5797</t>
  </si>
  <si>
    <t>10.936.697/0002-2956</t>
  </si>
  <si>
    <t>(27) 3120-5798</t>
  </si>
  <si>
    <t>10.936.697/0002-2957</t>
  </si>
  <si>
    <t>(27) 3120-5799</t>
  </si>
  <si>
    <t>10.936.697/0002-2958</t>
  </si>
  <si>
    <t>(27) 3120-5800</t>
  </si>
  <si>
    <t>10.936.697/0002-2959</t>
  </si>
  <si>
    <t>(27) 3120-5801</t>
  </si>
  <si>
    <t>10.936.697/0002-2960</t>
  </si>
  <si>
    <t>(27) 3120-5802</t>
  </si>
  <si>
    <t>10.936.697/0002-2961</t>
  </si>
  <si>
    <t>(27) 3120-5803</t>
  </si>
  <si>
    <t>10.936.697/0002-2962</t>
  </si>
  <si>
    <t>(27) 3120-5804</t>
  </si>
  <si>
    <t>10.936.697/0002-2963</t>
  </si>
  <si>
    <t>(27) 3120-5805</t>
  </si>
  <si>
    <t>10.936.697/0002-2964</t>
  </si>
  <si>
    <t>(27) 3120-5806</t>
  </si>
  <si>
    <t>10.936.697/0002-2965</t>
  </si>
  <si>
    <t>(27) 3120-5807</t>
  </si>
  <si>
    <t>10.936.697/0002-2966</t>
  </si>
  <si>
    <t>(27) 3120-5808</t>
  </si>
  <si>
    <t>10.936.697/0002-2967</t>
  </si>
  <si>
    <t>(27) 3120-5809</t>
  </si>
  <si>
    <t>10.936.697/0002-2968</t>
  </si>
  <si>
    <t>(27) 3120-5810</t>
  </si>
  <si>
    <t>10.936.697/0002-2969</t>
  </si>
  <si>
    <t>(27) 3120-5811</t>
  </si>
  <si>
    <t>10.936.697/0002-2970</t>
  </si>
  <si>
    <t>(27) 3120-5812</t>
  </si>
  <si>
    <t>10.936.697/0002-2971</t>
  </si>
  <si>
    <t>(27) 3120-5813</t>
  </si>
  <si>
    <t>10.936.697/0002-2972</t>
  </si>
  <si>
    <t>(27) 3120-5814</t>
  </si>
  <si>
    <t>10.936.697/0002-2973</t>
  </si>
  <si>
    <t>(27) 3120-5815</t>
  </si>
  <si>
    <t>10.936.697/0002-2974</t>
  </si>
  <si>
    <t>(27) 3120-5816</t>
  </si>
  <si>
    <t>10.936.697/0002-2975</t>
  </si>
  <si>
    <t>(27) 3120-5817</t>
  </si>
  <si>
    <t>10.936.697/0002-2976</t>
  </si>
  <si>
    <t>(27) 3120-5818</t>
  </si>
  <si>
    <t>10.936.697/0002-2977</t>
  </si>
  <si>
    <t>(27) 3120-5819</t>
  </si>
  <si>
    <t>10.936.697/0002-2978</t>
  </si>
  <si>
    <t>(27) 3120-5820</t>
  </si>
  <si>
    <t>10.936.697/0002-2979</t>
  </si>
  <si>
    <t>(27) 3120-5821</t>
  </si>
  <si>
    <t>10.936.697/0002-2980</t>
  </si>
  <si>
    <t>(27) 3120-5822</t>
  </si>
  <si>
    <t>10.936.697/0002-2981</t>
  </si>
  <si>
    <t>(27) 3120-5823</t>
  </si>
  <si>
    <t>10.936.697/0002-2982</t>
  </si>
  <si>
    <t>(27) 3120-5824</t>
  </si>
  <si>
    <t>10.936.697/0002-2983</t>
  </si>
  <si>
    <t>(27) 3120-5825</t>
  </si>
  <si>
    <t>10.936.697/0002-2984</t>
  </si>
  <si>
    <t>(27) 3120-5826</t>
  </si>
  <si>
    <t>10.936.697/0002-2985</t>
  </si>
  <si>
    <t>(27) 3120-5827</t>
  </si>
  <si>
    <t>10.936.697/0002-2986</t>
  </si>
  <si>
    <t>(27) 3120-5828</t>
  </si>
  <si>
    <t>10.936.697/0002-2987</t>
  </si>
  <si>
    <t>(27) 3120-5829</t>
  </si>
  <si>
    <t>10.936.697/0002-2988</t>
  </si>
  <si>
    <t>(27) 3120-5830</t>
  </si>
  <si>
    <t>10.936.697/0002-2989</t>
  </si>
  <si>
    <t>(27) 3120-5831</t>
  </si>
  <si>
    <t>10.936.697/0002-2990</t>
  </si>
  <si>
    <t>(27) 3120-5832</t>
  </si>
  <si>
    <t>10.936.697/0002-2991</t>
  </si>
  <si>
    <t>(27) 3120-5833</t>
  </si>
  <si>
    <t>10.936.697/0002-2992</t>
  </si>
  <si>
    <t>(27) 3120-5834</t>
  </si>
  <si>
    <t>10.936.697/0002-2993</t>
  </si>
  <si>
    <t>(27) 3120-5835</t>
  </si>
  <si>
    <t>10.936.697/0002-2994</t>
  </si>
  <si>
    <t>(27) 3120-5836</t>
  </si>
  <si>
    <t>10.936.697/0002-2995</t>
  </si>
  <si>
    <t>(27) 3120-5837</t>
  </si>
  <si>
    <t>10.936.697/0002-2996</t>
  </si>
  <si>
    <t>(27) 3120-5838</t>
  </si>
  <si>
    <t>10.936.697/0002-2997</t>
  </si>
  <si>
    <t>(27) 3120-5839</t>
  </si>
  <si>
    <t>10.936.697/0002-2998</t>
  </si>
  <si>
    <t>(27) 3120-5840</t>
  </si>
  <si>
    <t>10.936.697/0002-2999</t>
  </si>
  <si>
    <t>(27) 3120-5841</t>
  </si>
  <si>
    <t>10.936.697/0002-3000</t>
  </si>
  <si>
    <t>(27) 3120-5842</t>
  </si>
  <si>
    <t>10.936.697/0002-3001</t>
  </si>
  <si>
    <t>(27) 3120-5843</t>
  </si>
  <si>
    <t>10.936.697/0002-3002</t>
  </si>
  <si>
    <t>(27) 3120-5844</t>
  </si>
  <si>
    <t>10.936.697/0002-3003</t>
  </si>
  <si>
    <t>(27) 3120-5845</t>
  </si>
  <si>
    <t>10.936.697/0002-3004</t>
  </si>
  <si>
    <t>(27) 3120-5846</t>
  </si>
  <si>
    <t>10.936.697/0002-3005</t>
  </si>
  <si>
    <t>(27) 3120-5847</t>
  </si>
  <si>
    <t>10.936.697/0002-3006</t>
  </si>
  <si>
    <t>(27) 3120-5848</t>
  </si>
  <si>
    <t>10.936.697/0002-3007</t>
  </si>
  <si>
    <t>(27) 3120-5849</t>
  </si>
  <si>
    <t>10.936.697/0002-3008</t>
  </si>
  <si>
    <t>(27) 3120-5850</t>
  </si>
  <si>
    <t>10.936.697/0002-3009</t>
  </si>
  <si>
    <t>(27) 3120-5851</t>
  </si>
  <si>
    <t>10.936.697/0002-3010</t>
  </si>
  <si>
    <t>(27) 3120-5852</t>
  </si>
  <si>
    <t>10.936.697/0002-3011</t>
  </si>
  <si>
    <t>(27) 3120-5853</t>
  </si>
  <si>
    <t>10.936.697/0002-3012</t>
  </si>
  <si>
    <t>(27) 3120-5854</t>
  </si>
  <si>
    <t>10.936.697/0002-3013</t>
  </si>
  <si>
    <t>(27) 3120-5855</t>
  </si>
  <si>
    <t>10.936.697/0002-3014</t>
  </si>
  <si>
    <t>(27) 3120-5856</t>
  </si>
  <si>
    <t>10.936.697/0002-3015</t>
  </si>
  <si>
    <t>(27) 3120-5857</t>
  </si>
  <si>
    <t>10.936.697/0002-3016</t>
  </si>
  <si>
    <t>(27) 3120-5858</t>
  </si>
  <si>
    <t>10.936.697/0002-3017</t>
  </si>
  <si>
    <t>(27) 3120-5859</t>
  </si>
  <si>
    <t>10.936.697/0002-3018</t>
  </si>
  <si>
    <t>(27) 3120-5860</t>
  </si>
  <si>
    <t>10.936.697/0002-3019</t>
  </si>
  <si>
    <t>(27) 3120-5861</t>
  </si>
  <si>
    <t>10.936.697/0002-3020</t>
  </si>
  <si>
    <t>(27) 3120-5862</t>
  </si>
  <si>
    <t>10.936.697/0002-3021</t>
  </si>
  <si>
    <t>(27) 3120-5863</t>
  </si>
  <si>
    <t>10.936.697/0002-3022</t>
  </si>
  <si>
    <t>(27) 3120-5864</t>
  </si>
  <si>
    <t>10.936.697/0002-3023</t>
  </si>
  <si>
    <t>(27) 3120-5865</t>
  </si>
  <si>
    <t>10.936.697/0002-3024</t>
  </si>
  <si>
    <t>(27) 3120-5866</t>
  </si>
  <si>
    <t>10.936.697/0002-3025</t>
  </si>
  <si>
    <t>(27) 3120-5867</t>
  </si>
  <si>
    <t>10.936.697/0002-3026</t>
  </si>
  <si>
    <t>(27) 3120-5868</t>
  </si>
  <si>
    <t>10.936.697/0002-3027</t>
  </si>
  <si>
    <t>(27) 3120-5869</t>
  </si>
  <si>
    <t>10.936.697/0002-3028</t>
  </si>
  <si>
    <t>(27) 3120-5870</t>
  </si>
  <si>
    <t>10.936.697/0002-3029</t>
  </si>
  <si>
    <t>(27) 3120-5871</t>
  </si>
  <si>
    <t>10.936.697/0002-3030</t>
  </si>
  <si>
    <t>(27) 3120-5872</t>
  </si>
  <si>
    <t>10.936.697/0002-3031</t>
  </si>
  <si>
    <t>(27) 3120-5873</t>
  </si>
  <si>
    <t>10.936.697/0002-3032</t>
  </si>
  <si>
    <t>(27) 3120-5874</t>
  </si>
  <si>
    <t>10.936.697/0002-3033</t>
  </si>
  <si>
    <t>(27) 3120-5875</t>
  </si>
  <si>
    <t>10.936.697/0002-3034</t>
  </si>
  <si>
    <t>(27) 3120-5876</t>
  </si>
  <si>
    <t>10.936.697/0002-3035</t>
  </si>
  <si>
    <t>(27) 3120-5877</t>
  </si>
  <si>
    <t>10.936.697/0002-3036</t>
  </si>
  <si>
    <t>(27) 3120-5878</t>
  </si>
  <si>
    <t>10.936.697/0002-3037</t>
  </si>
  <si>
    <t>(27) 3120-5879</t>
  </si>
  <si>
    <t>10.936.697/0002-3038</t>
  </si>
  <si>
    <t>(27) 3120-5880</t>
  </si>
  <si>
    <t>10.936.697/0002-3039</t>
  </si>
  <si>
    <t>(27) 3120-5881</t>
  </si>
  <si>
    <t>10.936.697/0002-3040</t>
  </si>
  <si>
    <t>(27) 3120-5882</t>
  </si>
  <si>
    <t>10.936.697/0002-3041</t>
  </si>
  <si>
    <t>(27) 3120-5883</t>
  </si>
  <si>
    <t>10.936.697/0002-3042</t>
  </si>
  <si>
    <t>(27) 3120-5884</t>
  </si>
  <si>
    <t>10.936.697/0002-3043</t>
  </si>
  <si>
    <t>(27) 3120-5885</t>
  </si>
  <si>
    <t>10.936.697/0002-3044</t>
  </si>
  <si>
    <t>(27) 3120-5886</t>
  </si>
  <si>
    <t>10.936.697/0002-3045</t>
  </si>
  <si>
    <t>(27) 3120-5887</t>
  </si>
  <si>
    <t>10.936.697/0002-3046</t>
  </si>
  <si>
    <t>(27) 3120-5888</t>
  </si>
  <si>
    <t>10.936.697/0002-3047</t>
  </si>
  <si>
    <t>(27) 3120-5889</t>
  </si>
  <si>
    <t>10.936.697/0002-3048</t>
  </si>
  <si>
    <t>(27) 3120-5890</t>
  </si>
  <si>
    <t>10.936.697/0002-3049</t>
  </si>
  <si>
    <t>(27) 3120-5891</t>
  </si>
  <si>
    <t>10.936.697/0002-3050</t>
  </si>
  <si>
    <t>(27) 3120-5892</t>
  </si>
  <si>
    <t>10.936.697/0002-3051</t>
  </si>
  <si>
    <t>(27) 3120-5893</t>
  </si>
  <si>
    <t>10.936.697/0002-3052</t>
  </si>
  <si>
    <t>(27) 3120-5894</t>
  </si>
  <si>
    <t>10.936.697/0002-3053</t>
  </si>
  <si>
    <t>(27) 3120-5895</t>
  </si>
  <si>
    <t>10.936.697/0002-3054</t>
  </si>
  <si>
    <t>(27) 3120-5896</t>
  </si>
  <si>
    <t>10.936.697/0002-3055</t>
  </si>
  <si>
    <t>(27) 3120-5897</t>
  </si>
  <si>
    <t>10.936.697/0002-3056</t>
  </si>
  <si>
    <t>(27) 3120-5898</t>
  </si>
  <si>
    <t>10.936.697/0002-3057</t>
  </si>
  <si>
    <t>(27) 3120-5899</t>
  </si>
  <si>
    <t>10.936.697/0002-3058</t>
  </si>
  <si>
    <t>(27) 3120-5900</t>
  </si>
  <si>
    <t>10.936.697/0002-3059</t>
  </si>
  <si>
    <t>(27) 3120-5901</t>
  </si>
  <si>
    <t>10.936.697/0002-3060</t>
  </si>
  <si>
    <t>(27) 3120-5902</t>
  </si>
  <si>
    <t>10.936.697/0002-3061</t>
  </si>
  <si>
    <t>(27) 3120-5903</t>
  </si>
  <si>
    <t>10.936.697/0002-3062</t>
  </si>
  <si>
    <t>(27) 3120-5904</t>
  </si>
  <si>
    <t>10.936.697/0002-3063</t>
  </si>
  <si>
    <t>(27) 3120-5905</t>
  </si>
  <si>
    <t>10.936.697/0002-3064</t>
  </si>
  <si>
    <t>(27) 3120-5906</t>
  </si>
  <si>
    <t>10.936.697/0002-3065</t>
  </si>
  <si>
    <t>(27) 3120-5907</t>
  </si>
  <si>
    <t>10.936.697/0002-3066</t>
  </si>
  <si>
    <t>(27) 3120-5908</t>
  </si>
  <si>
    <t>10.936.697/0002-3067</t>
  </si>
  <si>
    <t>(27) 3120-5909</t>
  </si>
  <si>
    <t>10.936.697/0002-3068</t>
  </si>
  <si>
    <t>(27) 3120-5910</t>
  </si>
  <si>
    <t>10.936.697/0002-3069</t>
  </si>
  <si>
    <t>(27) 3120-5911</t>
  </si>
  <si>
    <t>10.936.697/0002-3070</t>
  </si>
  <si>
    <t>(27) 3120-5912</t>
  </si>
  <si>
    <t>10.936.697/0002-3071</t>
  </si>
  <si>
    <t>(27) 3120-5913</t>
  </si>
  <si>
    <t>10.936.697/0002-3072</t>
  </si>
  <si>
    <t>(27) 3120-5914</t>
  </si>
  <si>
    <t>10.936.697/0002-3073</t>
  </si>
  <si>
    <t>(27) 3120-5915</t>
  </si>
  <si>
    <t>10.936.697/0002-3074</t>
  </si>
  <si>
    <t>(27) 3120-5916</t>
  </si>
  <si>
    <t>10.936.697/0002-3075</t>
  </si>
  <si>
    <t>(27) 3120-5917</t>
  </si>
  <si>
    <t>10.936.697/0002-3076</t>
  </si>
  <si>
    <t>(27) 3120-5918</t>
  </si>
  <si>
    <t>10.936.697/0002-3077</t>
  </si>
  <si>
    <t>(27) 3120-5919</t>
  </si>
  <si>
    <t>10.936.697/0002-3078</t>
  </si>
  <si>
    <t>(27) 3120-5920</t>
  </si>
  <si>
    <t>10.936.697/0002-3079</t>
  </si>
  <si>
    <t>(27) 3120-5921</t>
  </si>
  <si>
    <t>10.936.697/0002-3080</t>
  </si>
  <si>
    <t>(27) 3120-5922</t>
  </si>
  <si>
    <t>10.936.697/0002-3081</t>
  </si>
  <si>
    <t>(27) 3120-5923</t>
  </si>
  <si>
    <t>10.936.697/0002-3082</t>
  </si>
  <si>
    <t>(27) 3120-5924</t>
  </si>
  <si>
    <t>10.936.697/0002-3083</t>
  </si>
  <si>
    <t>(27) 3120-5925</t>
  </si>
  <si>
    <t>10.936.697/0002-3084</t>
  </si>
  <si>
    <t>(27) 3120-5926</t>
  </si>
  <si>
    <t>10.936.697/0002-3085</t>
  </si>
  <si>
    <t>(27) 3120-5927</t>
  </si>
  <si>
    <t>10.936.697/0002-3086</t>
  </si>
  <si>
    <t>(27) 3120-5928</t>
  </si>
  <si>
    <t>10.936.697/0002-3087</t>
  </si>
  <si>
    <t>(27) 3120-5929</t>
  </si>
  <si>
    <t>10.936.697/0002-3088</t>
  </si>
  <si>
    <t>(27) 3120-5930</t>
  </si>
  <si>
    <t>10.936.697/0002-3089</t>
  </si>
  <si>
    <t>(27) 3120-5931</t>
  </si>
  <si>
    <t>10.936.697/0002-3090</t>
  </si>
  <si>
    <t>(27) 3120-5932</t>
  </si>
  <si>
    <t>10.936.697/0002-3091</t>
  </si>
  <si>
    <t>(27) 3120-5933</t>
  </si>
  <si>
    <t>10.936.697/0002-3092</t>
  </si>
  <si>
    <t>(27) 3120-5934</t>
  </si>
  <si>
    <t>10.936.697/0002-3093</t>
  </si>
  <si>
    <t>(27) 3120-5935</t>
  </si>
  <si>
    <t>10.936.697/0002-3094</t>
  </si>
  <si>
    <t>(27) 3120-5936</t>
  </si>
  <si>
    <t>10.936.697/0002-3095</t>
  </si>
  <si>
    <t>(27) 3120-5937</t>
  </si>
  <si>
    <t>10.936.697/0002-3096</t>
  </si>
  <si>
    <t>(27) 3120-5938</t>
  </si>
  <si>
    <t>10.936.697/0002-3097</t>
  </si>
  <si>
    <t>(27) 3120-5939</t>
  </si>
  <si>
    <t>10.936.697/0002-3098</t>
  </si>
  <si>
    <t>(27) 3120-5940</t>
  </si>
  <si>
    <t>10.936.697/0002-3099</t>
  </si>
  <si>
    <t>(27) 3120-5941</t>
  </si>
  <si>
    <t>10.936.697/0002-3100</t>
  </si>
  <si>
    <t>(27) 3120-5942</t>
  </si>
  <si>
    <t>10.936.697/0002-3101</t>
  </si>
  <si>
    <t>(27) 3120-5943</t>
  </si>
  <si>
    <t>10.936.697/0002-3102</t>
  </si>
  <si>
    <t>(27) 3120-5944</t>
  </si>
  <si>
    <t>10.936.697/0002-3103</t>
  </si>
  <si>
    <t>(27) 3120-5945</t>
  </si>
  <si>
    <t>10.936.697/0002-3104</t>
  </si>
  <si>
    <t>(27) 3120-5946</t>
  </si>
  <si>
    <t>10.936.697/0002-3105</t>
  </si>
  <si>
    <t>(27) 3120-5947</t>
  </si>
  <si>
    <t>10.936.697/0002-3106</t>
  </si>
  <si>
    <t>(27) 3120-5948</t>
  </si>
  <si>
    <t>10.936.697/0002-3107</t>
  </si>
  <si>
    <t>(27) 3120-5949</t>
  </si>
  <si>
    <t>10.936.697/0002-3108</t>
  </si>
  <si>
    <t>(27) 3120-5950</t>
  </si>
  <si>
    <t>10.936.697/0002-3109</t>
  </si>
  <si>
    <t>(27) 3120-5951</t>
  </si>
  <si>
    <t>10.936.697/0002-3110</t>
  </si>
  <si>
    <t>(27) 3120-5952</t>
  </si>
  <si>
    <t>10.936.697/0002-3111</t>
  </si>
  <si>
    <t>(27) 3120-5953</t>
  </si>
  <si>
    <t>10.936.697/0002-3112</t>
  </si>
  <si>
    <t>(27) 3120-5954</t>
  </si>
  <si>
    <t>10.936.697/0002-3113</t>
  </si>
  <si>
    <t>(27) 3120-5955</t>
  </si>
  <si>
    <t>10.936.697/0002-3114</t>
  </si>
  <si>
    <t>(27) 3120-5956</t>
  </si>
  <si>
    <t>10.936.697/0002-3115</t>
  </si>
  <si>
    <t>(27) 3120-5957</t>
  </si>
  <si>
    <t>10.936.697/0002-3116</t>
  </si>
  <si>
    <t>(27) 3120-5958</t>
  </si>
  <si>
    <t>10.936.697/0002-3117</t>
  </si>
  <si>
    <t>(27) 3120-5959</t>
  </si>
  <si>
    <t>10.936.697/0002-3118</t>
  </si>
  <si>
    <t>(27) 3120-5960</t>
  </si>
  <si>
    <t>10.936.697/0002-3119</t>
  </si>
  <si>
    <t>(27) 3120-5961</t>
  </si>
  <si>
    <t>10.936.697/0002-3120</t>
  </si>
  <si>
    <t>(27) 3120-5962</t>
  </si>
  <si>
    <t>10.936.697/0002-3121</t>
  </si>
  <si>
    <t>(27) 3120-5963</t>
  </si>
  <si>
    <t>10.936.697/0002-3122</t>
  </si>
  <si>
    <t>(27) 3120-5964</t>
  </si>
  <si>
    <t>10.936.697/0002-3123</t>
  </si>
  <si>
    <t>(27) 3120-5965</t>
  </si>
  <si>
    <t>10.936.697/0002-3124</t>
  </si>
  <si>
    <t>(27) 3120-5966</t>
  </si>
  <si>
    <t>10.936.697/0002-3125</t>
  </si>
  <si>
    <t>(27) 3120-5967</t>
  </si>
  <si>
    <t>10.936.697/0002-3126</t>
  </si>
  <si>
    <t>(27) 3120-5968</t>
  </si>
  <si>
    <t>10.936.697/0002-3127</t>
  </si>
  <si>
    <t>(27) 3120-5969</t>
  </si>
  <si>
    <t>10.936.697/0002-3128</t>
  </si>
  <si>
    <t>(27) 3120-5970</t>
  </si>
  <si>
    <t>10.936.697/0002-3129</t>
  </si>
  <si>
    <t>(27) 3120-5971</t>
  </si>
  <si>
    <t>10.936.697/0002-3130</t>
  </si>
  <si>
    <t>(27) 3120-5972</t>
  </si>
  <si>
    <t>10.936.697/0002-3131</t>
  </si>
  <si>
    <t>(27) 3120-5973</t>
  </si>
  <si>
    <t>10.936.697/0002-3132</t>
  </si>
  <si>
    <t>(27) 3120-5974</t>
  </si>
  <si>
    <t>10.936.697/0002-3133</t>
  </si>
  <si>
    <t>(27) 3120-5975</t>
  </si>
  <si>
    <t>10.936.697/0002-3134</t>
  </si>
  <si>
    <t>(27) 3120-5976</t>
  </si>
  <si>
    <t>10.936.697/0002-3135</t>
  </si>
  <si>
    <t>(27) 3120-5977</t>
  </si>
  <si>
    <t>10.936.697/0002-3136</t>
  </si>
  <si>
    <t>(27) 3120-5978</t>
  </si>
  <si>
    <t>10.936.697/0002-3137</t>
  </si>
  <si>
    <t>(27) 3120-5979</t>
  </si>
  <si>
    <t>10.936.697/0002-3138</t>
  </si>
  <si>
    <t>(27) 3120-5980</t>
  </si>
  <si>
    <t>10.936.697/0002-3139</t>
  </si>
  <si>
    <t>(27) 3120-5981</t>
  </si>
  <si>
    <t>10.936.697/0002-3140</t>
  </si>
  <si>
    <t>(27) 3120-5982</t>
  </si>
  <si>
    <t>10.936.697/0002-3141</t>
  </si>
  <si>
    <t>(27) 3120-5983</t>
  </si>
  <si>
    <t>10.936.697/0002-3142</t>
  </si>
  <si>
    <t>(27) 3120-5984</t>
  </si>
  <si>
    <t>10.936.697/0002-3143</t>
  </si>
  <si>
    <t>(27) 3120-5985</t>
  </si>
  <si>
    <t>10.936.697/0002-3144</t>
  </si>
  <si>
    <t>(27) 3120-5986</t>
  </si>
  <si>
    <t>10.936.697/0002-3145</t>
  </si>
  <si>
    <t>(27) 3120-5987</t>
  </si>
  <si>
    <t>10.936.697/0002-3146</t>
  </si>
  <si>
    <t>(27) 3120-5988</t>
  </si>
  <si>
    <t>10.936.697/0002-3147</t>
  </si>
  <si>
    <t>(27) 3120-5989</t>
  </si>
  <si>
    <t>10.936.697/0002-3148</t>
  </si>
  <si>
    <t>(27) 3120-5990</t>
  </si>
  <si>
    <t>10.936.697/0002-3149</t>
  </si>
  <si>
    <t>(27) 3120-5991</t>
  </si>
  <si>
    <t>10.936.697/0002-3150</t>
  </si>
  <si>
    <t>(27) 3120-5992</t>
  </si>
  <si>
    <t>10.936.697/0002-3151</t>
  </si>
  <si>
    <t>(27) 3120-5993</t>
  </si>
  <si>
    <t>10.936.697/0002-3152</t>
  </si>
  <si>
    <t>(27) 3120-5994</t>
  </si>
  <si>
    <t>10.936.697/0002-3153</t>
  </si>
  <si>
    <t>(27) 3120-5995</t>
  </si>
  <si>
    <t>10.936.697/0002-3154</t>
  </si>
  <si>
    <t>(27) 3120-5996</t>
  </si>
  <si>
    <t>10.936.697/0002-3155</t>
  </si>
  <si>
    <t>(27) 3120-5997</t>
  </si>
  <si>
    <t>10.936.697/0002-3156</t>
  </si>
  <si>
    <t>(27) 3120-5998</t>
  </si>
  <si>
    <t>10.936.697/0002-3157</t>
  </si>
  <si>
    <t>(27) 3120-5999</t>
  </si>
  <si>
    <t>10.936.697/0002-3158</t>
  </si>
  <si>
    <t>(27) 3120-6000</t>
  </si>
  <si>
    <t>10.936.697/0002-3159</t>
  </si>
  <si>
    <t>(27) 3120-6001</t>
  </si>
  <si>
    <t>10.936.697/0002-3160</t>
  </si>
  <si>
    <t>(27) 3120-6002</t>
  </si>
  <si>
    <t>10.936.697/0002-3161</t>
  </si>
  <si>
    <t>(27) 3120-6003</t>
  </si>
  <si>
    <t>10.936.697/0002-3162</t>
  </si>
  <si>
    <t>(27) 3120-6004</t>
  </si>
  <si>
    <t>10.936.697/0002-3163</t>
  </si>
  <si>
    <t>(27) 3120-6005</t>
  </si>
  <si>
    <t>10.936.697/0002-3164</t>
  </si>
  <si>
    <t>(27) 3120-6006</t>
  </si>
  <si>
    <t>10.936.697/0002-3165</t>
  </si>
  <si>
    <t>(27) 3120-6007</t>
  </si>
  <si>
    <t>10.936.697/0002-3166</t>
  </si>
  <si>
    <t>(27) 3120-6008</t>
  </si>
  <si>
    <t>10.936.697/0002-3167</t>
  </si>
  <si>
    <t>(27) 3120-6009</t>
  </si>
  <si>
    <t>10.936.697/0002-3168</t>
  </si>
  <si>
    <t>(27) 3120-6010</t>
  </si>
  <si>
    <t>10.936.697/0002-3169</t>
  </si>
  <si>
    <t>(27) 3120-6011</t>
  </si>
  <si>
    <t>10.936.697/0002-3170</t>
  </si>
  <si>
    <t>(27) 3120-6012</t>
  </si>
  <si>
    <t>10.936.697/0002-3171</t>
  </si>
  <si>
    <t>(27) 3120-6013</t>
  </si>
  <si>
    <t>10.936.697/0002-3172</t>
  </si>
  <si>
    <t>(27) 3120-6014</t>
  </si>
  <si>
    <t>10.936.697/0002-3173</t>
  </si>
  <si>
    <t>(27) 3120-6015</t>
  </si>
  <si>
    <t>10.936.697/0002-3174</t>
  </si>
  <si>
    <t>(27) 3120-6016</t>
  </si>
  <si>
    <t>10.936.697/0002-3175</t>
  </si>
  <si>
    <t>(27) 3120-6017</t>
  </si>
  <si>
    <t>10.936.697/0002-3176</t>
  </si>
  <si>
    <t>(27) 3120-6018</t>
  </si>
  <si>
    <t>10.936.697/0002-3177</t>
  </si>
  <si>
    <t>(27) 3120-6019</t>
  </si>
  <si>
    <t>10.936.697/0002-3178</t>
  </si>
  <si>
    <t>(27) 3120-6020</t>
  </si>
  <si>
    <t>10.936.697/0002-3179</t>
  </si>
  <si>
    <t>(27) 3120-6021</t>
  </si>
  <si>
    <t>10.936.697/0002-3180</t>
  </si>
  <si>
    <t>(27) 3120-6022</t>
  </si>
  <si>
    <t>10.936.697/0002-3181</t>
  </si>
  <si>
    <t>(27) 3120-6023</t>
  </si>
  <si>
    <t>10.936.697/0002-3182</t>
  </si>
  <si>
    <t>(27) 3120-6024</t>
  </si>
  <si>
    <t>10.936.697/0002-3183</t>
  </si>
  <si>
    <t>(27) 3120-6025</t>
  </si>
  <si>
    <t>10.936.697/0002-3184</t>
  </si>
  <si>
    <t>(27) 3120-6026</t>
  </si>
  <si>
    <t>10.936.697/0002-3185</t>
  </si>
  <si>
    <t>(27) 3120-6027</t>
  </si>
  <si>
    <t>10.936.697/0002-3186</t>
  </si>
  <si>
    <t>(27) 3120-6028</t>
  </si>
  <si>
    <t>10.936.697/0002-3187</t>
  </si>
  <si>
    <t>(27) 3120-6029</t>
  </si>
  <si>
    <t>10.936.697/0002-3188</t>
  </si>
  <si>
    <t>(27) 3120-6030</t>
  </si>
  <si>
    <t>10.936.697/0002-3189</t>
  </si>
  <si>
    <t>(27) 3120-6031</t>
  </si>
  <si>
    <t>10.936.697/0002-3190</t>
  </si>
  <si>
    <t>(27) 3120-6032</t>
  </si>
  <si>
    <t>10.936.697/0002-3191</t>
  </si>
  <si>
    <t>(27) 3120-6033</t>
  </si>
  <si>
    <t>10.936.697/0002-3192</t>
  </si>
  <si>
    <t>(27) 3120-6034</t>
  </si>
  <si>
    <t>10.936.697/0002-3193</t>
  </si>
  <si>
    <t>(27) 3120-6035</t>
  </si>
  <si>
    <t>10.936.697/0002-3194</t>
  </si>
  <si>
    <t>(27) 3120-6036</t>
  </si>
  <si>
    <t>10.936.697/0002-3195</t>
  </si>
  <si>
    <t>(27) 3120-6037</t>
  </si>
  <si>
    <t>10.936.697/0002-3196</t>
  </si>
  <si>
    <t>(27) 3120-6038</t>
  </si>
  <si>
    <t>10.936.697/0002-3197</t>
  </si>
  <si>
    <t>(27) 3120-6039</t>
  </si>
  <si>
    <t>10.936.697/0002-3198</t>
  </si>
  <si>
    <t>(27) 3120-6040</t>
  </si>
  <si>
    <t>10.936.697/0002-3199</t>
  </si>
  <si>
    <t>(27) 3120-6041</t>
  </si>
  <si>
    <t>10.936.697/0002-3200</t>
  </si>
  <si>
    <t>(27) 3120-6042</t>
  </si>
  <si>
    <t>10.936.697/0002-3201</t>
  </si>
  <si>
    <t>(27) 3120-6043</t>
  </si>
  <si>
    <t>10.936.697/0002-3202</t>
  </si>
  <si>
    <t>(27) 3120-6044</t>
  </si>
  <si>
    <t>10.936.697/0002-3203</t>
  </si>
  <si>
    <t>(27) 3120-6045</t>
  </si>
  <si>
    <t>10.936.697/0002-3204</t>
  </si>
  <si>
    <t>(27) 3120-6046</t>
  </si>
  <si>
    <t>10.936.697/0002-3205</t>
  </si>
  <si>
    <t>(27) 3120-6047</t>
  </si>
  <si>
    <t>10.936.697/0002-3206</t>
  </si>
  <si>
    <t>(27) 3120-6048</t>
  </si>
  <si>
    <t>10.936.697/0002-3207</t>
  </si>
  <si>
    <t>(27) 3120-6049</t>
  </si>
  <si>
    <t>10.936.697/0002-3208</t>
  </si>
  <si>
    <t>(27) 3120-6050</t>
  </si>
  <si>
    <t>10.936.697/0002-3209</t>
  </si>
  <si>
    <t>(27) 3120-6051</t>
  </si>
  <si>
    <t>10.936.697/0002-3210</t>
  </si>
  <si>
    <t>(27) 3120-6052</t>
  </si>
  <si>
    <t>10.936.697/0002-3211</t>
  </si>
  <si>
    <t>(27) 3120-6053</t>
  </si>
  <si>
    <t>10.936.697/0002-3212</t>
  </si>
  <si>
    <t>(27) 3120-6054</t>
  </si>
  <si>
    <t>10.936.697/0002-3213</t>
  </si>
  <si>
    <t>(27) 3120-6055</t>
  </si>
  <si>
    <t>10.936.697/0002-3214</t>
  </si>
  <si>
    <t>(27) 3120-6056</t>
  </si>
  <si>
    <t>10.936.697/0002-3215</t>
  </si>
  <si>
    <t>(27) 3120-6057</t>
  </si>
  <si>
    <t>10.936.697/0002-3216</t>
  </si>
  <si>
    <t>(27) 3120-6058</t>
  </si>
  <si>
    <t>10.936.697/0002-3217</t>
  </si>
  <si>
    <t>(27) 3120-6059</t>
  </si>
  <si>
    <t>10.936.697/0002-3218</t>
  </si>
  <si>
    <t>(27) 3120-6060</t>
  </si>
  <si>
    <t>10.936.697/0002-3219</t>
  </si>
  <si>
    <t>(27) 3120-6061</t>
  </si>
  <si>
    <t>10.936.697/0002-3220</t>
  </si>
  <si>
    <t>(27) 3120-6062</t>
  </si>
  <si>
    <t>10.936.697/0002-3221</t>
  </si>
  <si>
    <t>(27) 3120-6063</t>
  </si>
  <si>
    <t>10.936.697/0002-3222</t>
  </si>
  <si>
    <t>(27) 3120-6064</t>
  </si>
  <si>
    <t>10.936.697/0002-3223</t>
  </si>
  <si>
    <t>(27) 3120-6065</t>
  </si>
  <si>
    <t>10.936.697/0002-3224</t>
  </si>
  <si>
    <t>(27) 3120-6066</t>
  </si>
  <si>
    <t>10.936.697/0002-3225</t>
  </si>
  <si>
    <t>(27) 3120-6067</t>
  </si>
  <si>
    <t>10.936.697/0002-3226</t>
  </si>
  <si>
    <t>(27) 3120-6068</t>
  </si>
  <si>
    <t>10.936.697/0002-3227</t>
  </si>
  <si>
    <t>(27) 3120-6069</t>
  </si>
  <si>
    <t>10.936.697/0002-3228</t>
  </si>
  <si>
    <t>(27) 3120-6070</t>
  </si>
  <si>
    <t>10.936.697/0002-3229</t>
  </si>
  <si>
    <t>(27) 3120-6071</t>
  </si>
  <si>
    <t>10.936.697/0002-3230</t>
  </si>
  <si>
    <t>(27) 3120-6072</t>
  </si>
  <si>
    <t>10.936.697/0002-3231</t>
  </si>
  <si>
    <t>(27) 3120-6073</t>
  </si>
  <si>
    <t>10.936.697/0002-3232</t>
  </si>
  <si>
    <t>(27) 3120-6074</t>
  </si>
  <si>
    <t>10.936.697/0002-3233</t>
  </si>
  <si>
    <t>(27) 3120-6075</t>
  </si>
  <si>
    <t>10.936.697/0002-3234</t>
  </si>
  <si>
    <t>(27) 3120-6076</t>
  </si>
  <si>
    <t>10.936.697/0002-3235</t>
  </si>
  <si>
    <t>(27) 3120-6077</t>
  </si>
  <si>
    <t>10.936.697/0002-3236</t>
  </si>
  <si>
    <t>(27) 3120-6078</t>
  </si>
  <si>
    <t>10.936.697/0002-3237</t>
  </si>
  <si>
    <t>(27) 3120-6079</t>
  </si>
  <si>
    <t>10.936.697/0002-3238</t>
  </si>
  <si>
    <t>(27) 3120-6080</t>
  </si>
  <si>
    <t>10.936.697/0002-3239</t>
  </si>
  <si>
    <t>(27) 3120-6081</t>
  </si>
  <si>
    <t>10.936.697/0002-3240</t>
  </si>
  <si>
    <t>(27) 3120-6082</t>
  </si>
  <si>
    <t>10.936.697/0002-3241</t>
  </si>
  <si>
    <t>(27) 3120-6083</t>
  </si>
  <si>
    <t>10.936.697/0002-3242</t>
  </si>
  <si>
    <t>(27) 3120-6084</t>
  </si>
  <si>
    <t>10.936.697/0002-3243</t>
  </si>
  <si>
    <t>(27) 3120-6085</t>
  </si>
  <si>
    <t>10.936.697/0002-3244</t>
  </si>
  <si>
    <t>(27) 3120-6086</t>
  </si>
  <si>
    <t>10.936.697/0002-3245</t>
  </si>
  <si>
    <t>(27) 3120-6087</t>
  </si>
  <si>
    <t>10.936.697/0002-3246</t>
  </si>
  <si>
    <t>(27) 3120-6088</t>
  </si>
  <si>
    <t>10.936.697/0002-3247</t>
  </si>
  <si>
    <t>(27) 3120-6089</t>
  </si>
  <si>
    <t>10.936.697/0002-3248</t>
  </si>
  <si>
    <t>(27) 3120-6090</t>
  </si>
  <si>
    <t>10.936.697/0002-3249</t>
  </si>
  <si>
    <t>(27) 3120-6091</t>
  </si>
  <si>
    <t>10.936.697/0002-3250</t>
  </si>
  <si>
    <t>(27) 3120-6092</t>
  </si>
  <si>
    <t>10.936.697/0002-3251</t>
  </si>
  <si>
    <t>(27) 3120-6093</t>
  </si>
  <si>
    <t>10.936.697/0002-3252</t>
  </si>
  <si>
    <t>(27) 3120-6094</t>
  </si>
  <si>
    <t>10.936.697/0002-3253</t>
  </si>
  <si>
    <t>(27) 3120-6095</t>
  </si>
  <si>
    <t>10.936.697/0002-3254</t>
  </si>
  <si>
    <t>(27) 3120-6096</t>
  </si>
  <si>
    <t>10.936.697/0002-3255</t>
  </si>
  <si>
    <t>(27) 3120-6097</t>
  </si>
  <si>
    <t>10.936.697/0002-3256</t>
  </si>
  <si>
    <t>(27) 3120-6098</t>
  </si>
  <si>
    <t>10.936.697/0002-3257</t>
  </si>
  <si>
    <t>(27) 3120-6099</t>
  </si>
  <si>
    <t>10.936.697/0002-3258</t>
  </si>
  <si>
    <t>(27) 3120-6100</t>
  </si>
  <si>
    <t>10.936.697/0002-3259</t>
  </si>
  <si>
    <t>(27) 3120-6101</t>
  </si>
  <si>
    <t>10.936.697/0002-3260</t>
  </si>
  <si>
    <t>(27) 3120-6102</t>
  </si>
  <si>
    <t>10.936.697/0002-3261</t>
  </si>
  <si>
    <t>(27) 3120-6103</t>
  </si>
  <si>
    <t>10.936.697/0002-3262</t>
  </si>
  <si>
    <t>(27) 3120-6104</t>
  </si>
  <si>
    <t>10.936.697/0002-3263</t>
  </si>
  <si>
    <t>(27) 3120-6105</t>
  </si>
  <si>
    <t>10.936.697/0002-3264</t>
  </si>
  <si>
    <t>(27) 3120-6106</t>
  </si>
  <si>
    <t>10.936.697/0002-3265</t>
  </si>
  <si>
    <t>(27) 3120-6107</t>
  </si>
  <si>
    <t>10.936.697/0002-3266</t>
  </si>
  <si>
    <t>(27) 3120-6108</t>
  </si>
  <si>
    <t>10.936.697/0002-3267</t>
  </si>
  <si>
    <t>(27) 3120-6109</t>
  </si>
  <si>
    <t>10.936.697/0002-3268</t>
  </si>
  <si>
    <t>(27) 3120-6110</t>
  </si>
  <si>
    <t>10.936.697/0002-3269</t>
  </si>
  <si>
    <t>(27) 3120-6111</t>
  </si>
  <si>
    <t>10.936.697/0002-3270</t>
  </si>
  <si>
    <t>(27) 3120-6112</t>
  </si>
  <si>
    <t>10.936.697/0002-3271</t>
  </si>
  <si>
    <t>(27) 3120-6113</t>
  </si>
  <si>
    <t>10.936.697/0002-3272</t>
  </si>
  <si>
    <t>(27) 3120-6114</t>
  </si>
  <si>
    <t>10.936.697/0002-3273</t>
  </si>
  <si>
    <t>(27) 3120-6115</t>
  </si>
  <si>
    <t>10.936.697/0002-3274</t>
  </si>
  <si>
    <t>(27) 3120-6116</t>
  </si>
  <si>
    <t>10.936.697/0002-3275</t>
  </si>
  <si>
    <t>(27) 3120-6117</t>
  </si>
  <si>
    <t>10.936.697/0002-3276</t>
  </si>
  <si>
    <t>(27) 3120-6118</t>
  </si>
  <si>
    <t>10.936.697/0002-3277</t>
  </si>
  <si>
    <t>(27) 3120-6119</t>
  </si>
  <si>
    <t>10.936.697/0002-3278</t>
  </si>
  <si>
    <t>(27) 3120-6120</t>
  </si>
  <si>
    <t>10.936.697/0002-3279</t>
  </si>
  <si>
    <t>(27) 3120-6121</t>
  </si>
  <si>
    <t>10.936.697/0002-3280</t>
  </si>
  <si>
    <t>(27) 3120-6122</t>
  </si>
  <si>
    <t>10.936.697/0002-3281</t>
  </si>
  <si>
    <t>(27) 3120-6123</t>
  </si>
  <si>
    <t>10.936.697/0002-3282</t>
  </si>
  <si>
    <t>(27) 3120-6124</t>
  </si>
  <si>
    <t>10.936.697/0002-3283</t>
  </si>
  <si>
    <t>(27) 3120-6125</t>
  </si>
  <si>
    <t>10.936.697/0002-3284</t>
  </si>
  <si>
    <t>(27) 3120-6126</t>
  </si>
  <si>
    <t>10.936.697/0002-3285</t>
  </si>
  <si>
    <t>(27) 3120-6127</t>
  </si>
  <si>
    <t>10.936.697/0002-3286</t>
  </si>
  <si>
    <t>(27) 3120-6128</t>
  </si>
  <si>
    <t>10.936.697/0002-3287</t>
  </si>
  <si>
    <t>(27) 3120-6129</t>
  </si>
  <si>
    <t>10.936.697/0002-3288</t>
  </si>
  <si>
    <t>(27) 3120-6130</t>
  </si>
  <si>
    <t>10.936.697/0002-3289</t>
  </si>
  <si>
    <t>(27) 3120-6131</t>
  </si>
  <si>
    <t>10.936.697/0002-3290</t>
  </si>
  <si>
    <t>(27) 3120-6132</t>
  </si>
  <si>
    <t>10.936.697/0002-3291</t>
  </si>
  <si>
    <t>(27) 3120-6133</t>
  </si>
  <si>
    <t>10.936.697/0002-3292</t>
  </si>
  <si>
    <t>(27) 3120-6134</t>
  </si>
  <si>
    <t>10.936.697/0002-3293</t>
  </si>
  <si>
    <t>(27) 3120-6135</t>
  </si>
  <si>
    <t>10.936.697/0002-3294</t>
  </si>
  <si>
    <t>(27) 3120-6136</t>
  </si>
  <si>
    <t>10.936.697/0002-3295</t>
  </si>
  <si>
    <t>(27) 3120-6137</t>
  </si>
  <si>
    <t>10.936.697/0002-3296</t>
  </si>
  <si>
    <t>(27) 3120-6138</t>
  </si>
  <si>
    <t>10.936.697/0002-3297</t>
  </si>
  <si>
    <t>(27) 3120-6139</t>
  </si>
  <si>
    <t>10.936.697/0002-3298</t>
  </si>
  <si>
    <t>(27) 3120-6140</t>
  </si>
  <si>
    <t>10.936.697/0002-3299</t>
  </si>
  <si>
    <t>(27) 3120-6141</t>
  </si>
  <si>
    <t>10.936.697/0002-3300</t>
  </si>
  <si>
    <t>(27) 3120-6142</t>
  </si>
  <si>
    <t>10.936.697/0002-3301</t>
  </si>
  <si>
    <t>(27) 3120-6143</t>
  </si>
  <si>
    <t>10.936.697/0002-3302</t>
  </si>
  <si>
    <t>(27) 3120-6144</t>
  </si>
  <si>
    <t>10.936.697/0002-3303</t>
  </si>
  <si>
    <t>(27) 3120-6145</t>
  </si>
  <si>
    <t>10.936.697/0002-3304</t>
  </si>
  <si>
    <t>(27) 3120-6146</t>
  </si>
  <si>
    <t>10.936.697/0002-3305</t>
  </si>
  <si>
    <t>(27) 3120-6147</t>
  </si>
  <si>
    <t>10.936.697/0002-3306</t>
  </si>
  <si>
    <t>(27) 3120-6148</t>
  </si>
  <si>
    <t>10.936.697/0002-3307</t>
  </si>
  <si>
    <t>(27) 3120-6149</t>
  </si>
  <si>
    <t>10.936.697/0002-3308</t>
  </si>
  <si>
    <t>(27) 3120-6150</t>
  </si>
  <si>
    <t>10.936.697/0002-3309</t>
  </si>
  <si>
    <t>(27) 3120-6151</t>
  </si>
  <si>
    <t>10.936.697/0002-3310</t>
  </si>
  <si>
    <t>(27) 3120-6152</t>
  </si>
  <si>
    <t>10.936.697/0002-3311</t>
  </si>
  <si>
    <t>(27) 3120-6153</t>
  </si>
  <si>
    <t>10.936.697/0002-3312</t>
  </si>
  <si>
    <t>(27) 3120-6154</t>
  </si>
  <si>
    <t>10.936.697/0002-3313</t>
  </si>
  <si>
    <t>(27) 3120-6155</t>
  </si>
  <si>
    <t>10.936.697/0002-3314</t>
  </si>
  <si>
    <t>(27) 3120-6156</t>
  </si>
  <si>
    <t>10.936.697/0002-3315</t>
  </si>
  <si>
    <t>(27) 3120-6157</t>
  </si>
  <si>
    <t>10.936.697/0002-3316</t>
  </si>
  <si>
    <t>(27) 3120-6158</t>
  </si>
  <si>
    <t>27.165.737/0001-11</t>
  </si>
  <si>
    <t>(27) 3229-7626</t>
  </si>
  <si>
    <t>27.165.737/0001-12</t>
  </si>
  <si>
    <t>(27) 3229-7627</t>
  </si>
  <si>
    <t>27.165.737/0001-13</t>
  </si>
  <si>
    <t>(27) 3229-7628</t>
  </si>
  <si>
    <t>27.165.737/0001-14</t>
  </si>
  <si>
    <t>(27) 3229-7629</t>
  </si>
  <si>
    <t>27.165.737/0001-15</t>
  </si>
  <si>
    <t>(27) 3229-7630</t>
  </si>
  <si>
    <t>27.165.737/0001-16</t>
  </si>
  <si>
    <t>(27) 3229-7631</t>
  </si>
  <si>
    <t>27.165.737/0001-17</t>
  </si>
  <si>
    <t>(27) 3229-7632</t>
  </si>
  <si>
    <t>27.165.737/0001-18</t>
  </si>
  <si>
    <t>(27) 3229-7633</t>
  </si>
  <si>
    <t>27.165.737/0001-19</t>
  </si>
  <si>
    <t>(27) 3229-7634</t>
  </si>
  <si>
    <t>27.165.737/0001-20</t>
  </si>
  <si>
    <t>(27) 3229-7635</t>
  </si>
  <si>
    <t>27.165.737/0001-21</t>
  </si>
  <si>
    <t>(27) 3229-7636</t>
  </si>
  <si>
    <t>27.165.737/0001-22</t>
  </si>
  <si>
    <t>(27) 3229-7637</t>
  </si>
  <si>
    <t>27.165.737/0001-23</t>
  </si>
  <si>
    <t>(27) 3229-7638</t>
  </si>
  <si>
    <t>27.165.737/0001-24</t>
  </si>
  <si>
    <t>(27) 3229-7639</t>
  </si>
  <si>
    <t>27.165.737/0001-25</t>
  </si>
  <si>
    <t>(27) 3229-7640</t>
  </si>
  <si>
    <t>27.165.737/0001-26</t>
  </si>
  <si>
    <t>(27) 3229-7641</t>
  </si>
  <si>
    <t>27.165.737/0001-27</t>
  </si>
  <si>
    <t>(27) 3229-7642</t>
  </si>
  <si>
    <t>27.165.737/0001-28</t>
  </si>
  <si>
    <t>(27) 3229-7643</t>
  </si>
  <si>
    <t>27.165.737/0001-29</t>
  </si>
  <si>
    <t>(27) 3229-7644</t>
  </si>
  <si>
    <t>27.165.737/0001-30</t>
  </si>
  <si>
    <t>(27) 3229-7645</t>
  </si>
  <si>
    <t>27.165.737/0001-31</t>
  </si>
  <si>
    <t>(27) 3229-7646</t>
  </si>
  <si>
    <t>27.165.737/0001-32</t>
  </si>
  <si>
    <t>(27) 3229-7647</t>
  </si>
  <si>
    <t>27.165.737/0001-33</t>
  </si>
  <si>
    <t>(27) 3229-7648</t>
  </si>
  <si>
    <t>27.165.737/0001-34</t>
  </si>
  <si>
    <t>(27) 3229-7649</t>
  </si>
  <si>
    <t>27.165.737/0001-35</t>
  </si>
  <si>
    <t>(27) 3229-7650</t>
  </si>
  <si>
    <t>27.165.737/0001-36</t>
  </si>
  <si>
    <t>(27) 3229-7651</t>
  </si>
  <si>
    <t>27.165.737/0001-37</t>
  </si>
  <si>
    <t>(27) 3229-7652</t>
  </si>
  <si>
    <t>27.165.737/0001-38</t>
  </si>
  <si>
    <t>(27) 3229-7653</t>
  </si>
  <si>
    <t>27.165.737/0001-39</t>
  </si>
  <si>
    <t>(27) 3229-7654</t>
  </si>
  <si>
    <t>27.165.737/0001-40</t>
  </si>
  <si>
    <t>(27) 3229-7655</t>
  </si>
  <si>
    <t>27.165.737/0001-41</t>
  </si>
  <si>
    <t>(27) 3229-7656</t>
  </si>
  <si>
    <t>27.165.737/0001-42</t>
  </si>
  <si>
    <t>(27) 3229-7657</t>
  </si>
  <si>
    <t>27.165.737/0001-43</t>
  </si>
  <si>
    <t>(27) 3229-7658</t>
  </si>
  <si>
    <t>27.165.737/0001-44</t>
  </si>
  <si>
    <t>(27) 3229-7659</t>
  </si>
  <si>
    <t>27.165.737/0001-45</t>
  </si>
  <si>
    <t>(27) 3229-7660</t>
  </si>
  <si>
    <t>27.165.737/0001-46</t>
  </si>
  <si>
    <t>(27) 3229-7661</t>
  </si>
  <si>
    <t>27.165.737/0001-47</t>
  </si>
  <si>
    <t>(27) 3229-7662</t>
  </si>
  <si>
    <t>27.165.737/0001-48</t>
  </si>
  <si>
    <t>(27) 3229-7663</t>
  </si>
  <si>
    <t>27.165.737/0001-49</t>
  </si>
  <si>
    <t>(27) 3229-7664</t>
  </si>
  <si>
    <t>27.165.737/0001-50</t>
  </si>
  <si>
    <t>(27) 3229-7665</t>
  </si>
  <si>
    <t>27.165.737/0001-51</t>
  </si>
  <si>
    <t>(27) 3229-7666</t>
  </si>
  <si>
    <t>27.165.737/0001-52</t>
  </si>
  <si>
    <t>(27) 3229-7667</t>
  </si>
  <si>
    <t>27.165.737/0001-53</t>
  </si>
  <si>
    <t>(27) 3229-7668</t>
  </si>
  <si>
    <t>27.165.737/0001-54</t>
  </si>
  <si>
    <t>(27) 3229-7669</t>
  </si>
  <si>
    <t>27.165.737/0001-55</t>
  </si>
  <si>
    <t>(27) 3229-7670</t>
  </si>
  <si>
    <t>27.165.737/0001-56</t>
  </si>
  <si>
    <t>(27) 3229-7671</t>
  </si>
  <si>
    <t>27.165.737/0001-57</t>
  </si>
  <si>
    <t>(27) 3229-7672</t>
  </si>
  <si>
    <t>27.165.737/0001-58</t>
  </si>
  <si>
    <t>(27) 3229-7673</t>
  </si>
  <si>
    <t>27.165.737/0001-59</t>
  </si>
  <si>
    <t>(27) 3229-7674</t>
  </si>
  <si>
    <t>27.165.737/0001-60</t>
  </si>
  <si>
    <t>(27) 3229-7675</t>
  </si>
  <si>
    <t>27.165.737/0001-61</t>
  </si>
  <si>
    <t>(27) 3229-7676</t>
  </si>
  <si>
    <t>27.165.737/0001-62</t>
  </si>
  <si>
    <t>(27) 3229-7677</t>
  </si>
  <si>
    <t>27.165.737/0001-63</t>
  </si>
  <si>
    <t>(27) 3229-7678</t>
  </si>
  <si>
    <t>27.165.737/0001-64</t>
  </si>
  <si>
    <t>(27) 3229-7679</t>
  </si>
  <si>
    <t>27.165.737/0001-65</t>
  </si>
  <si>
    <t>(27) 3229-7680</t>
  </si>
  <si>
    <t>27.165.737/0001-66</t>
  </si>
  <si>
    <t>(27) 3229-7681</t>
  </si>
  <si>
    <t>27.165.737/0001-67</t>
  </si>
  <si>
    <t>(27) 3229-7682</t>
  </si>
  <si>
    <t>27.165.737/0001-68</t>
  </si>
  <si>
    <t>(27) 3229-7683</t>
  </si>
  <si>
    <t>27.165.737/0001-69</t>
  </si>
  <si>
    <t>(27) 3229-7684</t>
  </si>
  <si>
    <t>27.165.737/0001-70</t>
  </si>
  <si>
    <t>(27) 3229-7685</t>
  </si>
  <si>
    <t>27.165.737/0001-71</t>
  </si>
  <si>
    <t>(27) 3229-7686</t>
  </si>
  <si>
    <t>27.165.737/0001-72</t>
  </si>
  <si>
    <t>(27) 3229-7687</t>
  </si>
  <si>
    <t>27.165.737/0001-73</t>
  </si>
  <si>
    <t>(27) 3229-7688</t>
  </si>
  <si>
    <t>27.165.737/0001-74</t>
  </si>
  <si>
    <t>(27) 3229-7689</t>
  </si>
  <si>
    <t>27.165.737/0001-75</t>
  </si>
  <si>
    <t>(27) 3229-7690</t>
  </si>
  <si>
    <t>27.165.737/0001-76</t>
  </si>
  <si>
    <t>(27) 3229-7691</t>
  </si>
  <si>
    <t>27.165.737/0001-77</t>
  </si>
  <si>
    <t>(27) 3229-7692</t>
  </si>
  <si>
    <t>27.165.737/0001-78</t>
  </si>
  <si>
    <t>(27) 3229-7693</t>
  </si>
  <si>
    <t>27.165.737/0001-79</t>
  </si>
  <si>
    <t>(27) 3229-7694</t>
  </si>
  <si>
    <t>27.165.737/0001-80</t>
  </si>
  <si>
    <t>(27) 3229-7695</t>
  </si>
  <si>
    <t>27.165.737/0001-81</t>
  </si>
  <si>
    <t>(27) 3229-7696</t>
  </si>
  <si>
    <t>27.165.737/0001-82</t>
  </si>
  <si>
    <t>(27) 3229-7697</t>
  </si>
  <si>
    <t>27.165.737/0001-83</t>
  </si>
  <si>
    <t>(27) 3229-7698</t>
  </si>
  <si>
    <t>27.165.737/0001-84</t>
  </si>
  <si>
    <t>(27) 3229-7699</t>
  </si>
  <si>
    <t>27.165.737/0001-85</t>
  </si>
  <si>
    <t>(27) 3229-7700</t>
  </si>
  <si>
    <t>27.165.737/0001-86</t>
  </si>
  <si>
    <t>(27) 3229-7701</t>
  </si>
  <si>
    <t>27.165.737/0001-87</t>
  </si>
  <si>
    <t>(27) 3229-7702</t>
  </si>
  <si>
    <t>27.165.737/0001-88</t>
  </si>
  <si>
    <t>(27) 3229-7703</t>
  </si>
  <si>
    <t>27.165.737/0001-89</t>
  </si>
  <si>
    <t>(27) 3229-7704</t>
  </si>
  <si>
    <t>27.165.737/0001-90</t>
  </si>
  <si>
    <t>(27) 3229-7705</t>
  </si>
  <si>
    <t>27.165.737/0001-91</t>
  </si>
  <si>
    <t>(27) 3229-7706</t>
  </si>
  <si>
    <t>27.165.737/0001-92</t>
  </si>
  <si>
    <t>(27) 3229-7707</t>
  </si>
  <si>
    <t>27.165.737/0001-93</t>
  </si>
  <si>
    <t>(27) 3229-7708</t>
  </si>
  <si>
    <t>27.165.737/0001-94</t>
  </si>
  <si>
    <t>(27) 3229-7709</t>
  </si>
  <si>
    <t>27.165.737/0001-95</t>
  </si>
  <si>
    <t>(27) 3229-7710</t>
  </si>
  <si>
    <t>27.165.737/0001-96</t>
  </si>
  <si>
    <t>(27) 3229-7711</t>
  </si>
  <si>
    <t>27.165.737/0001-97</t>
  </si>
  <si>
    <t>(27) 3229-7712</t>
  </si>
  <si>
    <t>27.165.737/0001-98</t>
  </si>
  <si>
    <t>(27) 3229-7713</t>
  </si>
  <si>
    <t>27.165.737/0001-99</t>
  </si>
  <si>
    <t>(27) 3229-7714</t>
  </si>
  <si>
    <t>27.165.737/0001-100</t>
  </si>
  <si>
    <t>(27) 3229-7715</t>
  </si>
  <si>
    <t>27.165.737/0001-101</t>
  </si>
  <si>
    <t>(27) 3229-7716</t>
  </si>
  <si>
    <t>27.165.737/0001-102</t>
  </si>
  <si>
    <t>(27) 3229-7717</t>
  </si>
  <si>
    <t>27.165.737/0001-103</t>
  </si>
  <si>
    <t>(27) 3229-7718</t>
  </si>
  <si>
    <t>27.165.737/0001-104</t>
  </si>
  <si>
    <t>(27) 3229-7719</t>
  </si>
  <si>
    <t>27.165.737/0001-105</t>
  </si>
  <si>
    <t>(27) 3229-7720</t>
  </si>
  <si>
    <t>27.165.737/0001-106</t>
  </si>
  <si>
    <t>(27) 3229-7721</t>
  </si>
  <si>
    <t>27.165.737/0001-107</t>
  </si>
  <si>
    <t>(27) 3229-7722</t>
  </si>
  <si>
    <t>27.165.737/0001-108</t>
  </si>
  <si>
    <t>(27) 3229-7723</t>
  </si>
  <si>
    <t>27.165.737/0001-109</t>
  </si>
  <si>
    <t>(27) 3229-7724</t>
  </si>
  <si>
    <t>27.165.737/0001-110</t>
  </si>
  <si>
    <t>(27) 3229-7725</t>
  </si>
  <si>
    <t>27.165.737/0001-111</t>
  </si>
  <si>
    <t>(27) 3229-7726</t>
  </si>
  <si>
    <t>27.165.737/0001-112</t>
  </si>
  <si>
    <t>(27) 3229-7727</t>
  </si>
  <si>
    <t>27.165.737/0001-113</t>
  </si>
  <si>
    <t>(27) 3229-7728</t>
  </si>
  <si>
    <t>27.165.737/0001-114</t>
  </si>
  <si>
    <t>(27) 3229-7729</t>
  </si>
  <si>
    <t>27.165.737/0001-115</t>
  </si>
  <si>
    <t>(27) 3229-7730</t>
  </si>
  <si>
    <t>27.165.737/0001-116</t>
  </si>
  <si>
    <t>(27) 3229-7731</t>
  </si>
  <si>
    <t>27.165.737/0001-117</t>
  </si>
  <si>
    <t>(27) 3229-7732</t>
  </si>
  <si>
    <t>27.165.737/0001-118</t>
  </si>
  <si>
    <t>(27) 3229-7733</t>
  </si>
  <si>
    <t>27.165.737/0001-119</t>
  </si>
  <si>
    <t>(27) 3229-7734</t>
  </si>
  <si>
    <t>27.165.737/0001-120</t>
  </si>
  <si>
    <t>(27) 3229-7735</t>
  </si>
  <si>
    <t>27.165.737/0001-121</t>
  </si>
  <si>
    <t>(27) 3229-7736</t>
  </si>
  <si>
    <t>27.165.737/0001-122</t>
  </si>
  <si>
    <t>(27) 3229-7737</t>
  </si>
  <si>
    <t>27.165.737/0001-123</t>
  </si>
  <si>
    <t>(27) 3229-7738</t>
  </si>
  <si>
    <t>27.165.737/0001-124</t>
  </si>
  <si>
    <t>(27) 3229-7739</t>
  </si>
  <si>
    <t>27.165.737/0001-125</t>
  </si>
  <si>
    <t>(27) 3229-7740</t>
  </si>
  <si>
    <t>27.165.737/0001-126</t>
  </si>
  <si>
    <t>(27) 3229-7741</t>
  </si>
  <si>
    <t>27.165.737/0001-127</t>
  </si>
  <si>
    <t>(27) 3229-7742</t>
  </si>
  <si>
    <t>27.165.737/0001-128</t>
  </si>
  <si>
    <t>(27) 3229-7743</t>
  </si>
  <si>
    <t>27.165.737/0001-129</t>
  </si>
  <si>
    <t>(27) 3229-7744</t>
  </si>
  <si>
    <t>27.165.737/0001-130</t>
  </si>
  <si>
    <t>(27) 3229-7745</t>
  </si>
  <si>
    <t>27.165.737/0001-131</t>
  </si>
  <si>
    <t>(27) 3229-7746</t>
  </si>
  <si>
    <t>27.165.737/0001-132</t>
  </si>
  <si>
    <t>(27) 3229-7747</t>
  </si>
  <si>
    <t>27.165.737/0001-133</t>
  </si>
  <si>
    <t>(27) 3229-7748</t>
  </si>
  <si>
    <t>27.165.737/0001-134</t>
  </si>
  <si>
    <t>(27) 3229-7749</t>
  </si>
  <si>
    <t>27.165.737/0001-135</t>
  </si>
  <si>
    <t>(27) 3229-7750</t>
  </si>
  <si>
    <t>27.165.737/0001-136</t>
  </si>
  <si>
    <t>(27) 3229-7751</t>
  </si>
  <si>
    <t>27.165.737/0001-137</t>
  </si>
  <si>
    <t>(27) 3229-7752</t>
  </si>
  <si>
    <t>27.165.737/0001-138</t>
  </si>
  <si>
    <t>(27) 3229-7753</t>
  </si>
  <si>
    <t>27.165.737/0001-139</t>
  </si>
  <si>
    <t>(27) 3229-7754</t>
  </si>
  <si>
    <t>27.165.737/0001-140</t>
  </si>
  <si>
    <t>(27) 3229-7755</t>
  </si>
  <si>
    <t>27.165.737/0001-141</t>
  </si>
  <si>
    <t>(27) 3229-7756</t>
  </si>
  <si>
    <t>27.165.737/0001-142</t>
  </si>
  <si>
    <t>(27) 3229-7757</t>
  </si>
  <si>
    <t>27.165.737/0001-143</t>
  </si>
  <si>
    <t>(27) 3229-7758</t>
  </si>
  <si>
    <t>27.165.737/0001-144</t>
  </si>
  <si>
    <t>(27) 3229-7759</t>
  </si>
  <si>
    <t>27.165.737/0001-145</t>
  </si>
  <si>
    <t>(27) 3229-7760</t>
  </si>
  <si>
    <t>27.165.737/0001-146</t>
  </si>
  <si>
    <t>(27) 3229-7761</t>
  </si>
  <si>
    <t>27.165.737/0001-147</t>
  </si>
  <si>
    <t>(27) 3229-7762</t>
  </si>
  <si>
    <t>27.165.737/0001-148</t>
  </si>
  <si>
    <t>(27) 3229-7763</t>
  </si>
  <si>
    <t>27.165.737/0001-149</t>
  </si>
  <si>
    <t>(27) 3229-7764</t>
  </si>
  <si>
    <t>27.165.737/0001-150</t>
  </si>
  <si>
    <t>(27) 3229-7765</t>
  </si>
  <si>
    <t>27.165.737/0001-151</t>
  </si>
  <si>
    <t>(27) 3229-7766</t>
  </si>
  <si>
    <t>27.165.737/0001-152</t>
  </si>
  <si>
    <t>(27) 3229-7767</t>
  </si>
  <si>
    <t>27.165.737/0001-153</t>
  </si>
  <si>
    <t>(27) 3229-7768</t>
  </si>
  <si>
    <t>27.165.737/0001-154</t>
  </si>
  <si>
    <t>(27) 3229-7769</t>
  </si>
  <si>
    <t>27.165.737/0001-155</t>
  </si>
  <si>
    <t>(27) 3229-7770</t>
  </si>
  <si>
    <t>27.165.737/0001-156</t>
  </si>
  <si>
    <t>(27) 3229-7771</t>
  </si>
  <si>
    <t>27.165.737/0001-157</t>
  </si>
  <si>
    <t>(27) 3229-7772</t>
  </si>
  <si>
    <t>27.165.737/0001-158</t>
  </si>
  <si>
    <t>(27) 3229-7773</t>
  </si>
  <si>
    <t>27.165.737/0001-159</t>
  </si>
  <si>
    <t>(27) 3229-7774</t>
  </si>
  <si>
    <t>27.165.737/0001-160</t>
  </si>
  <si>
    <t>(27) 3229-7775</t>
  </si>
  <si>
    <t>27.165.737/0001-161</t>
  </si>
  <si>
    <t>(27) 3229-7776</t>
  </si>
  <si>
    <t>27.165.737/0001-162</t>
  </si>
  <si>
    <t>(27) 3229-7777</t>
  </si>
  <si>
    <t>27.165.737/0001-163</t>
  </si>
  <si>
    <t>(27) 3229-7778</t>
  </si>
  <si>
    <t>27.165.737/0001-164</t>
  </si>
  <si>
    <t>(27) 3229-7779</t>
  </si>
  <si>
    <t>27.165.737/0001-165</t>
  </si>
  <si>
    <t>(27) 3229-7780</t>
  </si>
  <si>
    <t>27.165.737/0001-166</t>
  </si>
  <si>
    <t>(27) 3229-7781</t>
  </si>
  <si>
    <t>27.165.737/0001-167</t>
  </si>
  <si>
    <t>(27) 3229-7782</t>
  </si>
  <si>
    <t>27.165.737/0001-168</t>
  </si>
  <si>
    <t>(27) 3229-7783</t>
  </si>
  <si>
    <t>27.165.737/0001-169</t>
  </si>
  <si>
    <t>(27) 3229-7784</t>
  </si>
  <si>
    <t>27.165.737/0001-170</t>
  </si>
  <si>
    <t>(27) 3229-7785</t>
  </si>
  <si>
    <t>27.165.737/0001-171</t>
  </si>
  <si>
    <t>(27) 3229-7786</t>
  </si>
  <si>
    <t>27.165.737/0001-172</t>
  </si>
  <si>
    <t>(27) 3229-7787</t>
  </si>
  <si>
    <t>27.165.737/0001-173</t>
  </si>
  <si>
    <t>(27) 3229-7788</t>
  </si>
  <si>
    <t>27.165.737/0001-174</t>
  </si>
  <si>
    <t>(27) 3229-7789</t>
  </si>
  <si>
    <t>27.165.737/0001-175</t>
  </si>
  <si>
    <t>(27) 3229-7790</t>
  </si>
  <si>
    <t>27.165.737/0001-176</t>
  </si>
  <si>
    <t>(27) 3229-7791</t>
  </si>
  <si>
    <t>27.165.737/0001-177</t>
  </si>
  <si>
    <t>(27) 3229-7792</t>
  </si>
  <si>
    <t>27.165.737/0001-178</t>
  </si>
  <si>
    <t>(27) 3229-7793</t>
  </si>
  <si>
    <t>27.165.737/0001-179</t>
  </si>
  <si>
    <t>(27) 3229-7794</t>
  </si>
  <si>
    <t>27.165.737/0001-180</t>
  </si>
  <si>
    <t>(27) 3229-7795</t>
  </si>
  <si>
    <t>27.165.737/0001-181</t>
  </si>
  <si>
    <t>(27) 3229-7796</t>
  </si>
  <si>
    <t>27.165.737/0001-182</t>
  </si>
  <si>
    <t>(27) 3229-7797</t>
  </si>
  <si>
    <t>27.165.737/0001-183</t>
  </si>
  <si>
    <t>(27) 3229-7798</t>
  </si>
  <si>
    <t>27.165.737/0001-184</t>
  </si>
  <si>
    <t>(27) 3229-7799</t>
  </si>
  <si>
    <t>27.165.737/0001-185</t>
  </si>
  <si>
    <t>(27) 3229-7800</t>
  </si>
  <si>
    <t>27.165.737/0001-186</t>
  </si>
  <si>
    <t>(27) 3229-7801</t>
  </si>
  <si>
    <t>27.165.737/0001-187</t>
  </si>
  <si>
    <t>(27) 3229-7802</t>
  </si>
  <si>
    <t>27.165.737/0001-188</t>
  </si>
  <si>
    <t>(27) 3229-7803</t>
  </si>
  <si>
    <t>27.165.737/0001-189</t>
  </si>
  <si>
    <t>(27) 3229-7804</t>
  </si>
  <si>
    <t>27.165.737/0001-190</t>
  </si>
  <si>
    <t>(27) 3229-7805</t>
  </si>
  <si>
    <t>27.165.737/0001-191</t>
  </si>
  <si>
    <t>(27) 3229-7806</t>
  </si>
  <si>
    <t>27.165.737/0001-192</t>
  </si>
  <si>
    <t>(27) 3229-7807</t>
  </si>
  <si>
    <t>27.165.737/0001-193</t>
  </si>
  <si>
    <t>(27) 3229-7808</t>
  </si>
  <si>
    <t>27.165.737/0001-194</t>
  </si>
  <si>
    <t>(27) 3229-7809</t>
  </si>
  <si>
    <t>27.165.737/0001-195</t>
  </si>
  <si>
    <t>(27) 3229-7810</t>
  </si>
  <si>
    <t>27.165.737/0001-196</t>
  </si>
  <si>
    <t>(27) 3229-7811</t>
  </si>
  <si>
    <t>27.165.737/0001-197</t>
  </si>
  <si>
    <t>(27) 3229-7812</t>
  </si>
  <si>
    <t>27.165.737/0001-198</t>
  </si>
  <si>
    <t>(27) 3229-7813</t>
  </si>
  <si>
    <t>27.165.737/0001-199</t>
  </si>
  <si>
    <t>(27) 3229-7814</t>
  </si>
  <si>
    <t>27.165.737/0001-200</t>
  </si>
  <si>
    <t>(27) 3229-7815</t>
  </si>
  <si>
    <t>27.165.737/0001-201</t>
  </si>
  <si>
    <t>(27) 3229-7816</t>
  </si>
  <si>
    <t>27.165.737/0001-202</t>
  </si>
  <si>
    <t>(27) 3229-7817</t>
  </si>
  <si>
    <t>27.165.737/0001-203</t>
  </si>
  <si>
    <t>(27) 3229-7818</t>
  </si>
  <si>
    <t>27.165.737/0001-204</t>
  </si>
  <si>
    <t>(27) 3229-7819</t>
  </si>
  <si>
    <t>27.165.737/0001-205</t>
  </si>
  <si>
    <t>(27) 3229-7820</t>
  </si>
  <si>
    <t>27.165.737/0001-206</t>
  </si>
  <si>
    <t>(27) 3229-7821</t>
  </si>
  <si>
    <t>27.165.737/0001-207</t>
  </si>
  <si>
    <t>(27) 3229-7822</t>
  </si>
  <si>
    <t>27.165.737/0001-208</t>
  </si>
  <si>
    <t>(27) 3229-7823</t>
  </si>
  <si>
    <t>27.165.737/0001-209</t>
  </si>
  <si>
    <t>(27) 3229-7824</t>
  </si>
  <si>
    <t>27.165.737/0001-210</t>
  </si>
  <si>
    <t>(27) 3229-7825</t>
  </si>
  <si>
    <t>27.165.737/0001-211</t>
  </si>
  <si>
    <t>(27) 3229-7826</t>
  </si>
  <si>
    <t>27.165.737/0001-212</t>
  </si>
  <si>
    <t>(27) 3229-7827</t>
  </si>
  <si>
    <t>27.165.737/0001-213</t>
  </si>
  <si>
    <t>(27) 3229-7828</t>
  </si>
  <si>
    <t>27.165.737/0001-214</t>
  </si>
  <si>
    <t>(27) 3229-7829</t>
  </si>
  <si>
    <t>27.165.737/0001-215</t>
  </si>
  <si>
    <t>(27) 3229-7830</t>
  </si>
  <si>
    <t>27.165.737/0001-216</t>
  </si>
  <si>
    <t>(27) 3229-7831</t>
  </si>
  <si>
    <t>27.165.737/0001-217</t>
  </si>
  <si>
    <t>(27) 3229-7832</t>
  </si>
  <si>
    <t>27.165.737/0001-218</t>
  </si>
  <si>
    <t>(27) 3229-7833</t>
  </si>
  <si>
    <t>27.165.737/0001-219</t>
  </si>
  <si>
    <t>(27) 3229-7834</t>
  </si>
  <si>
    <t>27.165.737/0001-220</t>
  </si>
  <si>
    <t>(27) 3229-7835</t>
  </si>
  <si>
    <t>27.165.737/0001-221</t>
  </si>
  <si>
    <t>(27) 3229-7836</t>
  </si>
  <si>
    <t>27.165.737/0001-222</t>
  </si>
  <si>
    <t>(27) 3229-7837</t>
  </si>
  <si>
    <t>27.165.737/0001-223</t>
  </si>
  <si>
    <t>(27) 3229-7838</t>
  </si>
  <si>
    <t>27.165.737/0001-224</t>
  </si>
  <si>
    <t>(27) 3229-7839</t>
  </si>
  <si>
    <t>27.165.737/0001-225</t>
  </si>
  <si>
    <t>(27) 3229-7840</t>
  </si>
  <si>
    <t>27.165.737/0001-226</t>
  </si>
  <si>
    <t>(27) 3229-7841</t>
  </si>
  <si>
    <t>27.165.737/0001-227</t>
  </si>
  <si>
    <t>(27) 3229-7842</t>
  </si>
  <si>
    <t>27.165.737/0001-228</t>
  </si>
  <si>
    <t>(27) 3229-7843</t>
  </si>
  <si>
    <t>27.165.737/0001-229</t>
  </si>
  <si>
    <t>(27) 3229-7844</t>
  </si>
  <si>
    <t>27.165.737/0001-230</t>
  </si>
  <si>
    <t>(27) 3229-7845</t>
  </si>
  <si>
    <t>27.165.737/0001-231</t>
  </si>
  <si>
    <t>(27) 3229-7846</t>
  </si>
  <si>
    <t>27.165.737/0001-232</t>
  </si>
  <si>
    <t>(27) 3229-7847</t>
  </si>
  <si>
    <t>27.165.737/0001-233</t>
  </si>
  <si>
    <t>(27) 3229-7848</t>
  </si>
  <si>
    <t>27.165.737/0001-234</t>
  </si>
  <si>
    <t>(27) 3229-7849</t>
  </si>
  <si>
    <t>27.165.737/0001-235</t>
  </si>
  <si>
    <t>(27) 3229-7850</t>
  </si>
  <si>
    <t>27.165.737/0001-236</t>
  </si>
  <si>
    <t>(27) 3229-7851</t>
  </si>
  <si>
    <t>27.165.737/0001-237</t>
  </si>
  <si>
    <t>(27) 3229-7852</t>
  </si>
  <si>
    <t>27.165.737/0001-238</t>
  </si>
  <si>
    <t>(27) 3229-7853</t>
  </si>
  <si>
    <t>27.165.737/0001-239</t>
  </si>
  <si>
    <t>(27) 3229-7854</t>
  </si>
  <si>
    <t>27.165.737/0001-240</t>
  </si>
  <si>
    <t>(27) 3229-7855</t>
  </si>
  <si>
    <t>27.165.737/0001-241</t>
  </si>
  <si>
    <t>(27) 3229-7856</t>
  </si>
  <si>
    <t>27.165.737/0001-242</t>
  </si>
  <si>
    <t>(27) 3229-7857</t>
  </si>
  <si>
    <t>27.165.737/0001-243</t>
  </si>
  <si>
    <t>(27) 3229-7858</t>
  </si>
  <si>
    <t>27.165.737/0001-244</t>
  </si>
  <si>
    <t>(27) 3229-7859</t>
  </si>
  <si>
    <t>27.165.737/0001-245</t>
  </si>
  <si>
    <t>(27) 3229-7860</t>
  </si>
  <si>
    <t>27.165.737/0001-246</t>
  </si>
  <si>
    <t>(27) 3229-7861</t>
  </si>
  <si>
    <t>27.165.737/0001-247</t>
  </si>
  <si>
    <t>(27) 3229-7862</t>
  </si>
  <si>
    <t>27.165.737/0001-248</t>
  </si>
  <si>
    <t>(27) 3229-7863</t>
  </si>
  <si>
    <t>27.165.737/0001-249</t>
  </si>
  <si>
    <t>(27) 3229-7864</t>
  </si>
  <si>
    <t>27.165.737/0001-250</t>
  </si>
  <si>
    <t>(27) 3229-7865</t>
  </si>
  <si>
    <t>27.165.737/0001-251</t>
  </si>
  <si>
    <t>(27) 3229-7866</t>
  </si>
  <si>
    <t>27.165.737/0001-252</t>
  </si>
  <si>
    <t>(27) 3229-7867</t>
  </si>
  <si>
    <t>27.165.737/0001-253</t>
  </si>
  <si>
    <t>(27) 3229-7868</t>
  </si>
  <si>
    <t>27.165.737/0001-254</t>
  </si>
  <si>
    <t>(27) 3229-7869</t>
  </si>
  <si>
    <t>27.165.737/0001-255</t>
  </si>
  <si>
    <t>(27) 3229-7870</t>
  </si>
  <si>
    <t>27.165.737/0001-256</t>
  </si>
  <si>
    <t>(27) 3229-7871</t>
  </si>
  <si>
    <t>27.165.737/0001-257</t>
  </si>
  <si>
    <t>(27) 3229-7872</t>
  </si>
  <si>
    <t>27.165.737/0001-258</t>
  </si>
  <si>
    <t>(27) 3229-7873</t>
  </si>
  <si>
    <t>27.165.737/0001-259</t>
  </si>
  <si>
    <t>(27) 3229-7874</t>
  </si>
  <si>
    <t>27.165.737/0001-260</t>
  </si>
  <si>
    <t>(27) 3229-7875</t>
  </si>
  <si>
    <t>27.165.737/0001-261</t>
  </si>
  <si>
    <t>(27) 3229-7876</t>
  </si>
  <si>
    <t>27.165.737/0001-262</t>
  </si>
  <si>
    <t>(27) 3229-7877</t>
  </si>
  <si>
    <t>27.165.737/0001-263</t>
  </si>
  <si>
    <t>(27) 3229-7878</t>
  </si>
  <si>
    <t>27.165.737/0001-264</t>
  </si>
  <si>
    <t>(27) 3229-7879</t>
  </si>
  <si>
    <t>27.165.737/0001-265</t>
  </si>
  <si>
    <t>(27) 3229-7880</t>
  </si>
  <si>
    <t>27.165.737/0001-266</t>
  </si>
  <si>
    <t>(27) 3229-7881</t>
  </si>
  <si>
    <t>27.165.737/0001-267</t>
  </si>
  <si>
    <t>(27) 3229-7882</t>
  </si>
  <si>
    <t>27.165.737/0001-268</t>
  </si>
  <si>
    <t>(27) 3229-7883</t>
  </si>
  <si>
    <t>27.165.737/0001-269</t>
  </si>
  <si>
    <t>(27) 3229-7884</t>
  </si>
  <si>
    <t>27.165.737/0001-270</t>
  </si>
  <si>
    <t>(27) 3229-7885</t>
  </si>
  <si>
    <t>27.165.737/0001-271</t>
  </si>
  <si>
    <t>(27) 3229-7886</t>
  </si>
  <si>
    <t>27.165.737/0001-272</t>
  </si>
  <si>
    <t>(27) 3229-7887</t>
  </si>
  <si>
    <t>27.165.737/0001-273</t>
  </si>
  <si>
    <t>(27) 3229-7888</t>
  </si>
  <si>
    <t>27.165.737/0001-274</t>
  </si>
  <si>
    <t>(27) 3229-7889</t>
  </si>
  <si>
    <t>27.165.737/0001-275</t>
  </si>
  <si>
    <t>(27) 3229-7890</t>
  </si>
  <si>
    <t>27.165.737/0001-276</t>
  </si>
  <si>
    <t>(27) 3229-7891</t>
  </si>
  <si>
    <t>27.165.737/0001-277</t>
  </si>
  <si>
    <t>(27) 3229-7892</t>
  </si>
  <si>
    <t>27.165.737/0001-278</t>
  </si>
  <si>
    <t>(27) 3229-7893</t>
  </si>
  <si>
    <t>27.165.737/0001-279</t>
  </si>
  <si>
    <t>(27) 3229-7894</t>
  </si>
  <si>
    <t>27.165.737/0001-280</t>
  </si>
  <si>
    <t>(27) 3229-7895</t>
  </si>
  <si>
    <t>27.165.737/0001-281</t>
  </si>
  <si>
    <t>(27) 3229-7896</t>
  </si>
  <si>
    <t>27.165.737/0001-282</t>
  </si>
  <si>
    <t>(27) 3229-7897</t>
  </si>
  <si>
    <t>27.165.737/0001-283</t>
  </si>
  <si>
    <t>(27) 3229-7898</t>
  </si>
  <si>
    <t>27.165.737/0001-284</t>
  </si>
  <si>
    <t>(27) 3229-7899</t>
  </si>
  <si>
    <t>27.165.737/0001-285</t>
  </si>
  <si>
    <t>(27) 3229-7900</t>
  </si>
  <si>
    <t>27.165.737/0001-286</t>
  </si>
  <si>
    <t>(27) 3229-7901</t>
  </si>
  <si>
    <t>27.165.737/0001-287</t>
  </si>
  <si>
    <t>(27) 3229-7902</t>
  </si>
  <si>
    <t>27.165.737/0001-288</t>
  </si>
  <si>
    <t>(27) 3229-7903</t>
  </si>
  <si>
    <t>27.165.737/0001-289</t>
  </si>
  <si>
    <t>(27) 3229-7904</t>
  </si>
  <si>
    <t>27.165.737/0001-290</t>
  </si>
  <si>
    <t>(27) 3229-7905</t>
  </si>
  <si>
    <t>27.165.737/0001-291</t>
  </si>
  <si>
    <t>(27) 3229-7906</t>
  </si>
  <si>
    <t>27.165.737/0001-292</t>
  </si>
  <si>
    <t>(27) 3229-7907</t>
  </si>
  <si>
    <t>27.165.737/0001-293</t>
  </si>
  <si>
    <t>(27) 3229-7908</t>
  </si>
  <si>
    <t>27.165.737/0001-294</t>
  </si>
  <si>
    <t>(27) 3229-7909</t>
  </si>
  <si>
    <t>27.165.737/0001-295</t>
  </si>
  <si>
    <t>(27) 3229-7910</t>
  </si>
  <si>
    <t>27.165.737/0001-296</t>
  </si>
  <si>
    <t>(27) 3229-7911</t>
  </si>
  <si>
    <t>27.165.737/0001-297</t>
  </si>
  <si>
    <t>(27) 3229-7912</t>
  </si>
  <si>
    <t>27.165.737/0001-298</t>
  </si>
  <si>
    <t>(27) 3229-7913</t>
  </si>
  <si>
    <t>27.165.737/0001-299</t>
  </si>
  <si>
    <t>(27) 3229-7914</t>
  </si>
  <si>
    <t>27.165.737/0001-300</t>
  </si>
  <si>
    <t>(27) 3229-7915</t>
  </si>
  <si>
    <t>27.165.737/0001-301</t>
  </si>
  <si>
    <t>(27) 3229-7916</t>
  </si>
  <si>
    <t>27.165.737/0001-302</t>
  </si>
  <si>
    <t>(27) 3229-7917</t>
  </si>
  <si>
    <t>27.165.737/0001-303</t>
  </si>
  <si>
    <t>(27) 3229-7918</t>
  </si>
  <si>
    <t>27.165.737/0001-304</t>
  </si>
  <si>
    <t>(27) 3229-7919</t>
  </si>
  <si>
    <t>27.165.737/0001-305</t>
  </si>
  <si>
    <t>(27) 3229-7920</t>
  </si>
  <si>
    <t>27.165.737/0001-306</t>
  </si>
  <si>
    <t>(27) 3229-7921</t>
  </si>
  <si>
    <t>27.165.737/0001-307</t>
  </si>
  <si>
    <t>(27) 3229-7922</t>
  </si>
  <si>
    <t>27.165.737/0001-308</t>
  </si>
  <si>
    <t>(27) 3229-7923</t>
  </si>
  <si>
    <t>27.165.737/0001-309</t>
  </si>
  <si>
    <t>(27) 3229-7924</t>
  </si>
  <si>
    <t>27.165.737/0001-310</t>
  </si>
  <si>
    <t>(27) 3229-7925</t>
  </si>
  <si>
    <t>27.165.737/0001-311</t>
  </si>
  <si>
    <t>(27) 3229-7926</t>
  </si>
  <si>
    <t>27.165.737/0001-312</t>
  </si>
  <si>
    <t>(27) 3229-7927</t>
  </si>
  <si>
    <t>27.165.737/0001-313</t>
  </si>
  <si>
    <t>(27) 3229-7928</t>
  </si>
  <si>
    <t>27.165.737/0001-314</t>
  </si>
  <si>
    <t>(27) 3229-7929</t>
  </si>
  <si>
    <t>27.165.737/0001-315</t>
  </si>
  <si>
    <t>(27) 3229-7930</t>
  </si>
  <si>
    <t>27.165.737/0001-316</t>
  </si>
  <si>
    <t>(27) 3229-7931</t>
  </si>
  <si>
    <t>27.165.737/0001-317</t>
  </si>
  <si>
    <t>(27) 3229-7932</t>
  </si>
  <si>
    <t>27.165.737/0001-318</t>
  </si>
  <si>
    <t>(27) 3229-7933</t>
  </si>
  <si>
    <t>27.165.737/0001-319</t>
  </si>
  <si>
    <t>(27) 3229-7934</t>
  </si>
  <si>
    <t>27.165.737/0001-320</t>
  </si>
  <si>
    <t>(27) 3229-7935</t>
  </si>
  <si>
    <t>27.165.737/0001-321</t>
  </si>
  <si>
    <t>(27) 3229-7936</t>
  </si>
  <si>
    <t>27.165.737/0001-322</t>
  </si>
  <si>
    <t>(27) 3229-7937</t>
  </si>
  <si>
    <t>27.165.737/0001-323</t>
  </si>
  <si>
    <t>(27) 3229-7938</t>
  </si>
  <si>
    <t>27.165.737/0001-324</t>
  </si>
  <si>
    <t>(27) 3229-7939</t>
  </si>
  <si>
    <t>27.165.737/0001-325</t>
  </si>
  <si>
    <t>(27) 3229-7940</t>
  </si>
  <si>
    <t>27.165.737/0001-326</t>
  </si>
  <si>
    <t>(27) 3229-7941</t>
  </si>
  <si>
    <t>27.165.737/0001-327</t>
  </si>
  <si>
    <t>(27) 3229-7942</t>
  </si>
  <si>
    <t>27.165.737/0001-328</t>
  </si>
  <si>
    <t>(27) 3229-7943</t>
  </si>
  <si>
    <t>27.165.737/0001-329</t>
  </si>
  <si>
    <t>(27) 3229-7944</t>
  </si>
  <si>
    <t>27.165.737/0001-330</t>
  </si>
  <si>
    <t>(27) 3229-7945</t>
  </si>
  <si>
    <t>27.165.737/0001-331</t>
  </si>
  <si>
    <t>(27) 3229-7946</t>
  </si>
  <si>
    <t>27.165.737/0001-332</t>
  </si>
  <si>
    <t>(27) 3229-7947</t>
  </si>
  <si>
    <t>27.165.737/0001-333</t>
  </si>
  <si>
    <t>(27) 3229-7948</t>
  </si>
  <si>
    <t>27.165.737/0001-334</t>
  </si>
  <si>
    <t>(27) 3229-7949</t>
  </si>
  <si>
    <t>27.165.737/0001-335</t>
  </si>
  <si>
    <t>(27) 3229-7950</t>
  </si>
  <si>
    <t>27.165.737/0001-336</t>
  </si>
  <si>
    <t>(27) 3229-7951</t>
  </si>
  <si>
    <t>27.165.737/0001-337</t>
  </si>
  <si>
    <t>(27) 3229-7952</t>
  </si>
  <si>
    <t>27.165.737/0001-338</t>
  </si>
  <si>
    <t>(27) 3229-7953</t>
  </si>
  <si>
    <t>27.165.737/0001-339</t>
  </si>
  <si>
    <t>(27) 3229-7954</t>
  </si>
  <si>
    <t>27.165.737/0001-340</t>
  </si>
  <si>
    <t>(27) 3229-7955</t>
  </si>
  <si>
    <t>27.165.737/0001-341</t>
  </si>
  <si>
    <t>(27) 3229-7956</t>
  </si>
  <si>
    <t>27.165.737/0001-342</t>
  </si>
  <si>
    <t>(27) 3229-7957</t>
  </si>
  <si>
    <t>27.165.737/0001-343</t>
  </si>
  <si>
    <t>(27) 3229-7958</t>
  </si>
  <si>
    <t>27.165.737/0001-344</t>
  </si>
  <si>
    <t>(27) 3229-7959</t>
  </si>
  <si>
    <t>27.165.737/0001-345</t>
  </si>
  <si>
    <t>(27) 3229-7960</t>
  </si>
  <si>
    <t>27.165.737/0001-346</t>
  </si>
  <si>
    <t>(27) 3229-7961</t>
  </si>
  <si>
    <t>27.165.737/0001-347</t>
  </si>
  <si>
    <t>(27) 3229-7962</t>
  </si>
  <si>
    <t>27.165.737/0001-348</t>
  </si>
  <si>
    <t>(27) 3229-7963</t>
  </si>
  <si>
    <t>27.165.737/0001-349</t>
  </si>
  <si>
    <t>(27) 3229-7964</t>
  </si>
  <si>
    <t>27.165.737/0001-350</t>
  </si>
  <si>
    <t>(27) 3229-7965</t>
  </si>
  <si>
    <t>27.165.737/0001-351</t>
  </si>
  <si>
    <t>(27) 3229-7966</t>
  </si>
  <si>
    <t>27.165.737/0001-352</t>
  </si>
  <si>
    <t>(27) 3229-7967</t>
  </si>
  <si>
    <t>27.165.737/0001-353</t>
  </si>
  <si>
    <t>(27) 3229-7968</t>
  </si>
  <si>
    <t>27.165.737/0001-354</t>
  </si>
  <si>
    <t>(27) 3229-7969</t>
  </si>
  <si>
    <t>27.165.737/0001-355</t>
  </si>
  <si>
    <t>(27) 3229-7970</t>
  </si>
  <si>
    <t>27.165.737/0001-356</t>
  </si>
  <si>
    <t>(27) 3229-7971</t>
  </si>
  <si>
    <t>27.165.737/0001-357</t>
  </si>
  <si>
    <t>(27) 3229-7972</t>
  </si>
  <si>
    <t>27.165.737/0001-358</t>
  </si>
  <si>
    <t>(27) 3229-7973</t>
  </si>
  <si>
    <t>27.165.737/0001-359</t>
  </si>
  <si>
    <t>(27) 3229-7974</t>
  </si>
  <si>
    <t>27.165.737/0001-360</t>
  </si>
  <si>
    <t>(27) 3229-7975</t>
  </si>
  <si>
    <t>27.165.737/0001-361</t>
  </si>
  <si>
    <t>(27) 3229-7976</t>
  </si>
  <si>
    <t>27.165.737/0001-362</t>
  </si>
  <si>
    <t>(27) 3229-7977</t>
  </si>
  <si>
    <t>27.165.737/0001-363</t>
  </si>
  <si>
    <t>(27) 3229-7978</t>
  </si>
  <si>
    <t>27.165.737/0001-364</t>
  </si>
  <si>
    <t>(27) 3229-7979</t>
  </si>
  <si>
    <t>27.165.737/0001-365</t>
  </si>
  <si>
    <t>(27) 3229-7980</t>
  </si>
  <si>
    <t>27.165.737/0001-366</t>
  </si>
  <si>
    <t>(27) 3229-7981</t>
  </si>
  <si>
    <t>27.165.737/0001-367</t>
  </si>
  <si>
    <t>(27) 3229-7982</t>
  </si>
  <si>
    <t>27.165.737/0001-368</t>
  </si>
  <si>
    <t>(27) 3229-7983</t>
  </si>
  <si>
    <t>27.165.737/0001-369</t>
  </si>
  <si>
    <t>(27) 3229-7984</t>
  </si>
  <si>
    <t>27.165.737/0001-370</t>
  </si>
  <si>
    <t>(27) 3229-7985</t>
  </si>
  <si>
    <t>27.165.737/0001-371</t>
  </si>
  <si>
    <t>(27) 3229-7986</t>
  </si>
  <si>
    <t>27.165.737/0001-372</t>
  </si>
  <si>
    <t>(27) 3229-7987</t>
  </si>
  <si>
    <t>27.165.737/0001-373</t>
  </si>
  <si>
    <t>(27) 3229-7988</t>
  </si>
  <si>
    <t>27.165.737/0001-374</t>
  </si>
  <si>
    <t>(27) 3229-7989</t>
  </si>
  <si>
    <t>27.165.737/0001-375</t>
  </si>
  <si>
    <t>(27) 3229-7990</t>
  </si>
  <si>
    <t>27.165.737/0001-376</t>
  </si>
  <si>
    <t>(27) 3229-7991</t>
  </si>
  <si>
    <t>27.165.737/0001-377</t>
  </si>
  <si>
    <t>(27) 3229-7992</t>
  </si>
  <si>
    <t>27.165.737/0001-378</t>
  </si>
  <si>
    <t>(27) 3229-7993</t>
  </si>
  <si>
    <t>27.165.737/0001-379</t>
  </si>
  <si>
    <t>(27) 3229-7994</t>
  </si>
  <si>
    <t>27.165.737/0001-380</t>
  </si>
  <si>
    <t>(27) 3229-7995</t>
  </si>
  <si>
    <t>27.165.737/0001-381</t>
  </si>
  <si>
    <t>(27) 3229-7996</t>
  </si>
  <si>
    <t>27.165.737/0001-382</t>
  </si>
  <si>
    <t>(27) 3229-7997</t>
  </si>
  <si>
    <t>27.165.737/0001-383</t>
  </si>
  <si>
    <t>(27) 3229-7998</t>
  </si>
  <si>
    <t>27.165.737/0001-384</t>
  </si>
  <si>
    <t>(27) 3229-7999</t>
  </si>
  <si>
    <t>27.165.737/0001-385</t>
  </si>
  <si>
    <t>(27) 3229-8000</t>
  </si>
  <si>
    <t>27.165.737/0001-386</t>
  </si>
  <si>
    <t>(27) 3229-8001</t>
  </si>
  <si>
    <t>27.165.737/0001-387</t>
  </si>
  <si>
    <t>(27) 3229-8002</t>
  </si>
  <si>
    <t>27.165.737/0001-388</t>
  </si>
  <si>
    <t>(27) 3229-8003</t>
  </si>
  <si>
    <t>27.165.737/0001-389</t>
  </si>
  <si>
    <t>(27) 3229-8004</t>
  </si>
  <si>
    <t>27.165.737/0001-390</t>
  </si>
  <si>
    <t>(27) 3229-8005</t>
  </si>
  <si>
    <t>27.165.737/0001-391</t>
  </si>
  <si>
    <t>(27) 3229-8006</t>
  </si>
  <si>
    <t>27.165.737/0001-392</t>
  </si>
  <si>
    <t>(27) 3229-8007</t>
  </si>
  <si>
    <t>27.165.737/0001-393</t>
  </si>
  <si>
    <t>(27) 3229-8008</t>
  </si>
  <si>
    <t>27.165.737/0001-394</t>
  </si>
  <si>
    <t>(27) 3229-8009</t>
  </si>
  <si>
    <t>27.165.737/0001-395</t>
  </si>
  <si>
    <t>(27) 3229-8010</t>
  </si>
  <si>
    <t>27.165.737/0001-396</t>
  </si>
  <si>
    <t>(27) 3229-8011</t>
  </si>
  <si>
    <t>27.165.737/0001-397</t>
  </si>
  <si>
    <t>(27) 3229-8012</t>
  </si>
  <si>
    <t>27.165.737/0001-398</t>
  </si>
  <si>
    <t>(27) 3229-8013</t>
  </si>
  <si>
    <t>27.165.737/0001-399</t>
  </si>
  <si>
    <t>(27) 3229-8014</t>
  </si>
  <si>
    <t>27.165.737/0001-400</t>
  </si>
  <si>
    <t>(27) 3229-8015</t>
  </si>
  <si>
    <t>27.165.737/0001-401</t>
  </si>
  <si>
    <t>(27) 3229-8016</t>
  </si>
  <si>
    <t>27.165.737/0001-402</t>
  </si>
  <si>
    <t>(27) 3229-8017</t>
  </si>
  <si>
    <t>27.165.737/0001-403</t>
  </si>
  <si>
    <t>(27) 3229-8018</t>
  </si>
  <si>
    <t>27.165.737/0001-404</t>
  </si>
  <si>
    <t>(27) 3229-8019</t>
  </si>
  <si>
    <t>27.165.737/0001-405</t>
  </si>
  <si>
    <t>(27) 3229-8020</t>
  </si>
  <si>
    <t>27.165.737/0001-406</t>
  </si>
  <si>
    <t>(27) 3229-8021</t>
  </si>
  <si>
    <t>27.165.737/0001-407</t>
  </si>
  <si>
    <t>(27) 3229-8022</t>
  </si>
  <si>
    <t>27.165.737/0001-408</t>
  </si>
  <si>
    <t>(27) 3229-8023</t>
  </si>
  <si>
    <t>27.165.737/0001-409</t>
  </si>
  <si>
    <t>(27) 3229-8024</t>
  </si>
  <si>
    <t>27.165.737/0001-410</t>
  </si>
  <si>
    <t>(27) 3229-8025</t>
  </si>
  <si>
    <t>27.165.737/0001-411</t>
  </si>
  <si>
    <t>(27) 3229-8026</t>
  </si>
  <si>
    <t>27.165.737/0001-412</t>
  </si>
  <si>
    <t>(27) 3229-8027</t>
  </si>
  <si>
    <t>27.165.737/0001-413</t>
  </si>
  <si>
    <t>(27) 3229-8028</t>
  </si>
  <si>
    <t>27.165.737/0001-414</t>
  </si>
  <si>
    <t>(27) 3229-8029</t>
  </si>
  <si>
    <t>27.165.737/0001-415</t>
  </si>
  <si>
    <t>(27) 3229-8030</t>
  </si>
  <si>
    <t>27.165.737/0001-416</t>
  </si>
  <si>
    <t>(27) 3229-8031</t>
  </si>
  <si>
    <t>27.165.737/0001-417</t>
  </si>
  <si>
    <t>(27) 3229-8032</t>
  </si>
  <si>
    <t>27.165.737/0001-418</t>
  </si>
  <si>
    <t>(27) 3229-8033</t>
  </si>
  <si>
    <t>27.165.737/0001-419</t>
  </si>
  <si>
    <t>(27) 3229-8034</t>
  </si>
  <si>
    <t>27.165.737/0001-420</t>
  </si>
  <si>
    <t>(27) 3229-8035</t>
  </si>
  <si>
    <t>27.165.737/0001-421</t>
  </si>
  <si>
    <t>(27) 3229-8036</t>
  </si>
  <si>
    <t>27.165.737/0001-422</t>
  </si>
  <si>
    <t>(27) 3229-8037</t>
  </si>
  <si>
    <t>27.165.737/0001-423</t>
  </si>
  <si>
    <t>(27) 3229-8038</t>
  </si>
  <si>
    <t>27.165.737/0001-424</t>
  </si>
  <si>
    <t>(27) 3229-8039</t>
  </si>
  <si>
    <t>27.165.737/0001-425</t>
  </si>
  <si>
    <t>(27) 3229-8040</t>
  </si>
  <si>
    <t>27.165.737/0001-426</t>
  </si>
  <si>
    <t>(27) 3229-8041</t>
  </si>
  <si>
    <t>27.165.737/0001-427</t>
  </si>
  <si>
    <t>(27) 3229-8042</t>
  </si>
  <si>
    <t>27.165.737/0001-428</t>
  </si>
  <si>
    <t>(27) 3229-8043</t>
  </si>
  <si>
    <t>27.165.737/0001-429</t>
  </si>
  <si>
    <t>(27) 3229-8044</t>
  </si>
  <si>
    <t>27.165.737/0001-430</t>
  </si>
  <si>
    <t>(27) 3229-8045</t>
  </si>
  <si>
    <t>27.165.737/0001-431</t>
  </si>
  <si>
    <t>(27) 3229-8046</t>
  </si>
  <si>
    <t>27.165.737/0001-432</t>
  </si>
  <si>
    <t>(27) 3229-8047</t>
  </si>
  <si>
    <t>27.165.737/0001-433</t>
  </si>
  <si>
    <t>(27) 3229-8048</t>
  </si>
  <si>
    <t>27.165.737/0001-434</t>
  </si>
  <si>
    <t>(27) 3229-8049</t>
  </si>
  <si>
    <t>27.165.737/0001-435</t>
  </si>
  <si>
    <t>(27) 3229-8050</t>
  </si>
  <si>
    <t>27.165.737/0001-436</t>
  </si>
  <si>
    <t>(27) 3229-8051</t>
  </si>
  <si>
    <t>27.165.737/0001-437</t>
  </si>
  <si>
    <t>(27) 3229-8052</t>
  </si>
  <si>
    <t>27.165.737/0001-438</t>
  </si>
  <si>
    <t>(27) 3229-8053</t>
  </si>
  <si>
    <t>27.165.737/0001-439</t>
  </si>
  <si>
    <t>(27) 3229-8054</t>
  </si>
  <si>
    <t>27.165.737/0001-440</t>
  </si>
  <si>
    <t>(27) 3229-8055</t>
  </si>
  <si>
    <t>27.165.737/0001-441</t>
  </si>
  <si>
    <t>(27) 3229-8056</t>
  </si>
  <si>
    <t>27.165.737/0001-442</t>
  </si>
  <si>
    <t>(27) 3229-8057</t>
  </si>
  <si>
    <t>27.165.737/0001-443</t>
  </si>
  <si>
    <t>(27) 3229-8058</t>
  </si>
  <si>
    <t>27.165.737/0001-444</t>
  </si>
  <si>
    <t>(27) 3229-8059</t>
  </si>
  <si>
    <t>27.165.737/0001-445</t>
  </si>
  <si>
    <t>(27) 3229-8060</t>
  </si>
  <si>
    <t>27.165.737/0001-446</t>
  </si>
  <si>
    <t>(27) 3229-8061</t>
  </si>
  <si>
    <t>27.165.737/0001-447</t>
  </si>
  <si>
    <t>(27) 3229-8062</t>
  </si>
  <si>
    <t>27.165.737/0001-448</t>
  </si>
  <si>
    <t>(27) 3229-8063</t>
  </si>
  <si>
    <t>27.165.737/0001-449</t>
  </si>
  <si>
    <t>(27) 3229-8064</t>
  </si>
  <si>
    <t>27.165.737/0001-450</t>
  </si>
  <si>
    <t>(27) 3229-8065</t>
  </si>
  <si>
    <t>27.165.737/0001-451</t>
  </si>
  <si>
    <t>(27) 3229-8066</t>
  </si>
  <si>
    <t>27.165.737/0001-452</t>
  </si>
  <si>
    <t>(27) 3229-8067</t>
  </si>
  <si>
    <t>27.165.737/0001-453</t>
  </si>
  <si>
    <t>(27) 3229-8068</t>
  </si>
  <si>
    <t>27.165.737/0001-454</t>
  </si>
  <si>
    <t>(27) 3229-8069</t>
  </si>
  <si>
    <t>27.165.737/0001-455</t>
  </si>
  <si>
    <t>(27) 3229-8070</t>
  </si>
  <si>
    <t>27.165.737/0001-456</t>
  </si>
  <si>
    <t>(27) 3229-8071</t>
  </si>
  <si>
    <t>27.165.737/0001-457</t>
  </si>
  <si>
    <t>(27) 3229-8072</t>
  </si>
  <si>
    <t>27.165.737/0001-458</t>
  </si>
  <si>
    <t>(27) 3229-8073</t>
  </si>
  <si>
    <t>27.165.737/0001-459</t>
  </si>
  <si>
    <t>(27) 3229-8074</t>
  </si>
  <si>
    <t>27.165.737/0001-460</t>
  </si>
  <si>
    <t>(27) 3229-8075</t>
  </si>
  <si>
    <t>27.165.737/0001-461</t>
  </si>
  <si>
    <t>(27) 3229-8076</t>
  </si>
  <si>
    <t>27.165.737/0001-462</t>
  </si>
  <si>
    <t>(27) 3229-8077</t>
  </si>
  <si>
    <t>27.165.737/0001-463</t>
  </si>
  <si>
    <t>(27) 3229-8078</t>
  </si>
  <si>
    <t>27.165.737/0001-464</t>
  </si>
  <si>
    <t>(27) 3229-8079</t>
  </si>
  <si>
    <t>27.165.737/0001-465</t>
  </si>
  <si>
    <t>(27) 3229-8080</t>
  </si>
  <si>
    <t>27.165.737/0001-466</t>
  </si>
  <si>
    <t>(27) 3229-8081</t>
  </si>
  <si>
    <t>27.165.737/0001-467</t>
  </si>
  <si>
    <t>(27) 3229-8082</t>
  </si>
  <si>
    <t>27.165.737/0001-468</t>
  </si>
  <si>
    <t>(27) 3229-8083</t>
  </si>
  <si>
    <t>27.165.737/0001-469</t>
  </si>
  <si>
    <t>(27) 3229-8084</t>
  </si>
  <si>
    <t>27.165.737/0001-470</t>
  </si>
  <si>
    <t>(27) 3229-8085</t>
  </si>
  <si>
    <t>27.165.737/0001-471</t>
  </si>
  <si>
    <t>(27) 3229-8086</t>
  </si>
  <si>
    <t>27.165.737/0001-472</t>
  </si>
  <si>
    <t>(27) 3229-8087</t>
  </si>
  <si>
    <t>27.165.737/0001-473</t>
  </si>
  <si>
    <t>(27) 3229-8088</t>
  </si>
  <si>
    <t>27.165.737/0001-474</t>
  </si>
  <si>
    <t>(27) 3229-8089</t>
  </si>
  <si>
    <t>27.165.737/0001-475</t>
  </si>
  <si>
    <t>(27) 3229-8090</t>
  </si>
  <si>
    <t>27.165.737/0001-476</t>
  </si>
  <si>
    <t>(27) 3229-8091</t>
  </si>
  <si>
    <t>27.165.737/0001-477</t>
  </si>
  <si>
    <t>(27) 3229-8092</t>
  </si>
  <si>
    <t>27.165.737/0001-478</t>
  </si>
  <si>
    <t>(27) 3229-8093</t>
  </si>
  <si>
    <t>27.165.737/0001-479</t>
  </si>
  <si>
    <t>(27) 3229-8094</t>
  </si>
  <si>
    <t>27.165.737/0001-480</t>
  </si>
  <si>
    <t>(27) 3229-8095</t>
  </si>
  <si>
    <t>27.165.737/0001-481</t>
  </si>
  <si>
    <t>(27) 3229-8096</t>
  </si>
  <si>
    <t>27.165.737/0001-482</t>
  </si>
  <si>
    <t>(27) 3229-8097</t>
  </si>
  <si>
    <t>27.165.737/0001-483</t>
  </si>
  <si>
    <t>(27) 3229-8098</t>
  </si>
  <si>
    <t>27.165.737/0001-484</t>
  </si>
  <si>
    <t>(27) 3229-8099</t>
  </si>
  <si>
    <t>27.165.737/0001-485</t>
  </si>
  <si>
    <t>(27) 3229-8100</t>
  </si>
  <si>
    <t>27.165.737/0001-486</t>
  </si>
  <si>
    <t>(27) 3229-8101</t>
  </si>
  <si>
    <t>27.165.737/0001-487</t>
  </si>
  <si>
    <t>(27) 3229-8102</t>
  </si>
  <si>
    <t>27.165.737/0001-488</t>
  </si>
  <si>
    <t>(27) 3229-8103</t>
  </si>
  <si>
    <t>27.165.737/0001-489</t>
  </si>
  <si>
    <t>(27) 3229-8104</t>
  </si>
  <si>
    <t>27.165.737/0001-490</t>
  </si>
  <si>
    <t>(27) 3229-8105</t>
  </si>
  <si>
    <t>27.165.737/0001-491</t>
  </si>
  <si>
    <t>(27) 3229-8106</t>
  </si>
  <si>
    <t>27.165.737/0001-492</t>
  </si>
  <si>
    <t>(27) 3229-8107</t>
  </si>
  <si>
    <t>27.165.737/0001-493</t>
  </si>
  <si>
    <t>(27) 3229-8108</t>
  </si>
  <si>
    <t>27.165.737/0001-494</t>
  </si>
  <si>
    <t>(27) 3229-8109</t>
  </si>
  <si>
    <t>27.165.737/0001-495</t>
  </si>
  <si>
    <t>(27) 3229-8110</t>
  </si>
  <si>
    <t>27.165.737/0001-496</t>
  </si>
  <si>
    <t>(27) 3229-8111</t>
  </si>
  <si>
    <t>27.165.737/0001-497</t>
  </si>
  <si>
    <t>(27) 3229-8112</t>
  </si>
  <si>
    <t>27.165.737/0001-498</t>
  </si>
  <si>
    <t>(27) 3229-8113</t>
  </si>
  <si>
    <t>27.165.737/0001-499</t>
  </si>
  <si>
    <t>(27) 3229-8114</t>
  </si>
  <si>
    <t>27.165.737/0001-500</t>
  </si>
  <si>
    <t>(27) 3229-8115</t>
  </si>
  <si>
    <t>27.165.737/0001-501</t>
  </si>
  <si>
    <t>(27) 3229-8116</t>
  </si>
  <si>
    <t>27.165.737/0001-502</t>
  </si>
  <si>
    <t>(27) 3229-8117</t>
  </si>
  <si>
    <t>27.165.737/0001-503</t>
  </si>
  <si>
    <t>(27) 3229-8118</t>
  </si>
  <si>
    <t>27.165.737/0001-504</t>
  </si>
  <si>
    <t>(27) 3229-8119</t>
  </si>
  <si>
    <t>27.165.737/0001-505</t>
  </si>
  <si>
    <t>(27) 3229-8120</t>
  </si>
  <si>
    <t>27.165.737/0001-506</t>
  </si>
  <si>
    <t>(27) 3229-8121</t>
  </si>
  <si>
    <t>27.165.737/0001-507</t>
  </si>
  <si>
    <t>(27) 3229-8122</t>
  </si>
  <si>
    <t>27.165.737/0001-508</t>
  </si>
  <si>
    <t>(27) 3229-8123</t>
  </si>
  <si>
    <t>27.165.737/0001-509</t>
  </si>
  <si>
    <t>(27) 3229-8124</t>
  </si>
  <si>
    <t>27.165.737/0001-510</t>
  </si>
  <si>
    <t>(27) 3229-8125</t>
  </si>
  <si>
    <t>27.165.737/0001-511</t>
  </si>
  <si>
    <t>(27) 3229-8126</t>
  </si>
  <si>
    <t>27.165.737/0001-512</t>
  </si>
  <si>
    <t>(27) 3229-8127</t>
  </si>
  <si>
    <t>27.165.737/0001-513</t>
  </si>
  <si>
    <t>(27) 3229-8128</t>
  </si>
  <si>
    <t>27.165.737/0001-514</t>
  </si>
  <si>
    <t>(27) 3229-8129</t>
  </si>
  <si>
    <t>27.165.737/0001-515</t>
  </si>
  <si>
    <t>(27) 3229-8130</t>
  </si>
  <si>
    <t>27.165.737/0001-516</t>
  </si>
  <si>
    <t>(27) 3229-8131</t>
  </si>
  <si>
    <t>27.165.737/0001-517</t>
  </si>
  <si>
    <t>(27) 3229-8132</t>
  </si>
  <si>
    <t>27.165.737/0001-518</t>
  </si>
  <si>
    <t>(27) 3229-8133</t>
  </si>
  <si>
    <t>27.165.737/0001-519</t>
  </si>
  <si>
    <t>(27) 3229-8134</t>
  </si>
  <si>
    <t>27.165.737/0001-520</t>
  </si>
  <si>
    <t>(27) 3229-8135</t>
  </si>
  <si>
    <t>27.165.737/0001-521</t>
  </si>
  <si>
    <t>(27) 3229-8136</t>
  </si>
  <si>
    <t>27.165.737/0001-522</t>
  </si>
  <si>
    <t>(27) 3229-8137</t>
  </si>
  <si>
    <t>27.165.737/0001-523</t>
  </si>
  <si>
    <t>(27) 3229-8138</t>
  </si>
  <si>
    <t>27.165.737/0001-524</t>
  </si>
  <si>
    <t>(27) 3229-8139</t>
  </si>
  <si>
    <t>27.165.737/0001-525</t>
  </si>
  <si>
    <t>(27) 3229-8140</t>
  </si>
  <si>
    <t>27.165.737/0001-526</t>
  </si>
  <si>
    <t>(27) 3229-8141</t>
  </si>
  <si>
    <t>27.165.737/0001-527</t>
  </si>
  <si>
    <t>(27) 3229-8142</t>
  </si>
  <si>
    <t>27.165.737/0001-528</t>
  </si>
  <si>
    <t>(27) 3229-8143</t>
  </si>
  <si>
    <t>27.165.737/0001-529</t>
  </si>
  <si>
    <t>(27) 3229-8144</t>
  </si>
  <si>
    <t>27.165.737/0001-530</t>
  </si>
  <si>
    <t>(27) 3229-8145</t>
  </si>
  <si>
    <t>27.165.737/0001-531</t>
  </si>
  <si>
    <t>(27) 3229-8146</t>
  </si>
  <si>
    <t>27.165.737/0001-532</t>
  </si>
  <si>
    <t>(27) 3229-8147</t>
  </si>
  <si>
    <t>27.165.737/0001-533</t>
  </si>
  <si>
    <t>(27) 3229-8148</t>
  </si>
  <si>
    <t>27.165.737/0001-534</t>
  </si>
  <si>
    <t>(27) 3229-8149</t>
  </si>
  <si>
    <t>27.165.737/0001-535</t>
  </si>
  <si>
    <t>(27) 3229-8150</t>
  </si>
  <si>
    <t>27.165.737/0001-536</t>
  </si>
  <si>
    <t>(27) 3229-8151</t>
  </si>
  <si>
    <t>27.165.737/0001-537</t>
  </si>
  <si>
    <t>(27) 3229-8152</t>
  </si>
  <si>
    <t>27.165.737/0001-538</t>
  </si>
  <si>
    <t>(27) 3229-8153</t>
  </si>
  <si>
    <t>27.165.737/0001-539</t>
  </si>
  <si>
    <t>(27) 3229-8154</t>
  </si>
  <si>
    <t>27.165.737/0001-540</t>
  </si>
  <si>
    <t>(27) 3229-8155</t>
  </si>
  <si>
    <t>27.165.737/0001-541</t>
  </si>
  <si>
    <t>(27) 3229-8156</t>
  </si>
  <si>
    <t>27.165.737/0001-542</t>
  </si>
  <si>
    <t>(27) 3229-8157</t>
  </si>
  <si>
    <t>27.165.737/0001-543</t>
  </si>
  <si>
    <t>(27) 3229-8158</t>
  </si>
  <si>
    <t>27.165.737/0001-544</t>
  </si>
  <si>
    <t>(27) 3229-8159</t>
  </si>
  <si>
    <t>27.165.737/0001-545</t>
  </si>
  <si>
    <t>(27) 3229-8160</t>
  </si>
  <si>
    <t>27.165.737/0001-546</t>
  </si>
  <si>
    <t>(27) 3229-8161</t>
  </si>
  <si>
    <t>27.165.737/0001-547</t>
  </si>
  <si>
    <t>(27) 3229-8162</t>
  </si>
  <si>
    <t>27.165.737/0001-548</t>
  </si>
  <si>
    <t>(27) 3229-8163</t>
  </si>
  <si>
    <t>27.165.737/0001-549</t>
  </si>
  <si>
    <t>(27) 3229-8164</t>
  </si>
  <si>
    <t>27.165.737/0001-550</t>
  </si>
  <si>
    <t>(27) 3229-8165</t>
  </si>
  <si>
    <t>27.165.737/0001-551</t>
  </si>
  <si>
    <t>(27) 3229-8166</t>
  </si>
  <si>
    <t>27.165.737/0001-552</t>
  </si>
  <si>
    <t>(27) 3229-8167</t>
  </si>
  <si>
    <t>27.165.737/0001-553</t>
  </si>
  <si>
    <t>(27) 3229-8168</t>
  </si>
  <si>
    <t>27.165.737/0001-554</t>
  </si>
  <si>
    <t>(27) 3229-8169</t>
  </si>
  <si>
    <t>27.165.737/0001-555</t>
  </si>
  <si>
    <t>(27) 3229-8170</t>
  </si>
  <si>
    <t>27.165.737/0001-556</t>
  </si>
  <si>
    <t>(27) 3229-8171</t>
  </si>
  <si>
    <t>27.165.737/0001-557</t>
  </si>
  <si>
    <t>(27) 3229-8172</t>
  </si>
  <si>
    <t>27.165.737/0001-558</t>
  </si>
  <si>
    <t>(27) 3229-8173</t>
  </si>
  <si>
    <t>27.165.737/0001-559</t>
  </si>
  <si>
    <t>(27) 3229-8174</t>
  </si>
  <si>
    <t>27.165.737/0001-560</t>
  </si>
  <si>
    <t>(27) 3229-8175</t>
  </si>
  <si>
    <t>27.165.737/0001-561</t>
  </si>
  <si>
    <t>(27) 3229-8176</t>
  </si>
  <si>
    <t>27.165.737/0001-562</t>
  </si>
  <si>
    <t>(27) 3229-8177</t>
  </si>
  <si>
    <t>27.165.737/0001-563</t>
  </si>
  <si>
    <t>(27) 3229-8178</t>
  </si>
  <si>
    <t>27.165.737/0001-564</t>
  </si>
  <si>
    <t>(27) 3229-8179</t>
  </si>
  <si>
    <t>27.165.737/0001-565</t>
  </si>
  <si>
    <t>(27) 3229-8180</t>
  </si>
  <si>
    <t>27.165.737/0001-566</t>
  </si>
  <si>
    <t>(27) 3229-8181</t>
  </si>
  <si>
    <t>27.165.737/0001-567</t>
  </si>
  <si>
    <t>(27) 3229-8182</t>
  </si>
  <si>
    <t>27.165.737/0001-568</t>
  </si>
  <si>
    <t>(27) 3229-8183</t>
  </si>
  <si>
    <t>27.165.737/0001-569</t>
  </si>
  <si>
    <t>(27) 3229-8184</t>
  </si>
  <si>
    <t>27.165.737/0001-570</t>
  </si>
  <si>
    <t>(27) 3229-8185</t>
  </si>
  <si>
    <t>27.165.737/0001-571</t>
  </si>
  <si>
    <t>(27) 3229-8186</t>
  </si>
  <si>
    <t>27.165.737/0001-572</t>
  </si>
  <si>
    <t>(27) 3229-8187</t>
  </si>
  <si>
    <t>27.165.737/0001-573</t>
  </si>
  <si>
    <t>(27) 3229-8188</t>
  </si>
  <si>
    <t>27.165.737/0001-574</t>
  </si>
  <si>
    <t>(27) 3229-8189</t>
  </si>
  <si>
    <t>27.165.737/0001-575</t>
  </si>
  <si>
    <t>(27) 3229-8190</t>
  </si>
  <si>
    <t>27.165.737/0001-576</t>
  </si>
  <si>
    <t>(27) 3229-8191</t>
  </si>
  <si>
    <t>27.165.737/0001-577</t>
  </si>
  <si>
    <t>(27) 3229-8192</t>
  </si>
  <si>
    <t>27.165.737/0001-578</t>
  </si>
  <si>
    <t>(27) 3229-8193</t>
  </si>
  <si>
    <t>27.165.737/0001-579</t>
  </si>
  <si>
    <t>(27) 3229-8194</t>
  </si>
  <si>
    <t>27.165.737/0001-580</t>
  </si>
  <si>
    <t>(27) 3229-8195</t>
  </si>
  <si>
    <t>27.165.737/0001-581</t>
  </si>
  <si>
    <t>(27) 3229-8196</t>
  </si>
  <si>
    <t>27.165.737/0001-582</t>
  </si>
  <si>
    <t>(27) 3229-8197</t>
  </si>
  <si>
    <t>27.165.737/0001-583</t>
  </si>
  <si>
    <t>(27) 3229-8198</t>
  </si>
  <si>
    <t>27.165.737/0001-584</t>
  </si>
  <si>
    <t>(27) 3229-8199</t>
  </si>
  <si>
    <t>27.165.737/0001-585</t>
  </si>
  <si>
    <t>(27) 3229-8200</t>
  </si>
  <si>
    <t>27.165.737/0001-586</t>
  </si>
  <si>
    <t>(27) 3229-8201</t>
  </si>
  <si>
    <t>27.165.737/0001-587</t>
  </si>
  <si>
    <t>(27) 3229-8202</t>
  </si>
  <si>
    <t>27.165.737/0001-588</t>
  </si>
  <si>
    <t>(27) 3229-8203</t>
  </si>
  <si>
    <t>27.165.737/0001-589</t>
  </si>
  <si>
    <t>(27) 3229-8204</t>
  </si>
  <si>
    <t>27.165.737/0001-590</t>
  </si>
  <si>
    <t>(27) 3229-8205</t>
  </si>
  <si>
    <t>27.165.737/0001-591</t>
  </si>
  <si>
    <t>(27) 3229-8206</t>
  </si>
  <si>
    <t>27.165.737/0001-592</t>
  </si>
  <si>
    <t>(27) 3229-8207</t>
  </si>
  <si>
    <t>27.165.737/0001-593</t>
  </si>
  <si>
    <t>(27) 3229-8208</t>
  </si>
  <si>
    <t>27.165.737/0001-594</t>
  </si>
  <si>
    <t>(27) 3229-8209</t>
  </si>
  <si>
    <t>27.165.737/0001-595</t>
  </si>
  <si>
    <t>(27) 3229-8210</t>
  </si>
  <si>
    <t>27.165.737/0001-596</t>
  </si>
  <si>
    <t>(27) 3229-8211</t>
  </si>
  <si>
    <t>27.165.737/0001-597</t>
  </si>
  <si>
    <t>(27) 3229-8212</t>
  </si>
  <si>
    <t>27.165.737/0001-598</t>
  </si>
  <si>
    <t>(27) 3229-8213</t>
  </si>
  <si>
    <t>27.165.737/0001-599</t>
  </si>
  <si>
    <t>(27) 3229-8214</t>
  </si>
  <si>
    <t>27.165.737/0001-600</t>
  </si>
  <si>
    <t>(27) 3229-8215</t>
  </si>
  <si>
    <t>27.165.737/0001-601</t>
  </si>
  <si>
    <t>(27) 3229-8216</t>
  </si>
  <si>
    <t>27.165.737/0001-602</t>
  </si>
  <si>
    <t>(27) 3229-8217</t>
  </si>
  <si>
    <t>27.165.737/0001-603</t>
  </si>
  <si>
    <t>(27) 3229-8218</t>
  </si>
  <si>
    <t>27.165.737/0001-604</t>
  </si>
  <si>
    <t>(27) 3229-8219</t>
  </si>
  <si>
    <t>27.165.737/0001-605</t>
  </si>
  <si>
    <t>(27) 3229-8220</t>
  </si>
  <si>
    <t>27.165.737/0001-606</t>
  </si>
  <si>
    <t>(27) 3229-8221</t>
  </si>
  <si>
    <t>27.165.737/0001-607</t>
  </si>
  <si>
    <t>(27) 3229-8222</t>
  </si>
  <si>
    <t>27.165.737/0001-608</t>
  </si>
  <si>
    <t>(27) 3229-8223</t>
  </si>
  <si>
    <t>27.165.737/0001-609</t>
  </si>
  <si>
    <t>(27) 3229-8224</t>
  </si>
  <si>
    <t>27.165.737/0001-610</t>
  </si>
  <si>
    <t>(27) 3229-8225</t>
  </si>
  <si>
    <t>27.165.737/0001-611</t>
  </si>
  <si>
    <t>(27) 3229-8226</t>
  </si>
  <si>
    <t>27.165.737/0001-612</t>
  </si>
  <si>
    <t>(27) 3229-8227</t>
  </si>
  <si>
    <t>27.165.737/0001-613</t>
  </si>
  <si>
    <t>(27) 3229-8228</t>
  </si>
  <si>
    <t>27.165.737/0001-614</t>
  </si>
  <si>
    <t>(27) 3229-8229</t>
  </si>
  <si>
    <t>27.165.737/0001-615</t>
  </si>
  <si>
    <t>(27) 3229-8230</t>
  </si>
  <si>
    <t>27.165.737/0001-616</t>
  </si>
  <si>
    <t>(27) 3229-8231</t>
  </si>
  <si>
    <t>27.165.737/0001-617</t>
  </si>
  <si>
    <t>(27) 3229-8232</t>
  </si>
  <si>
    <t>27.165.737/0001-618</t>
  </si>
  <si>
    <t>(27) 3229-8233</t>
  </si>
  <si>
    <t>27.165.737/0001-619</t>
  </si>
  <si>
    <t>(27) 3229-8234</t>
  </si>
  <si>
    <t>27.165.737/0001-620</t>
  </si>
  <si>
    <t>(27) 3229-8235</t>
  </si>
  <si>
    <t>27.165.737/0001-621</t>
  </si>
  <si>
    <t>(27) 3229-8236</t>
  </si>
  <si>
    <t>27.165.737/0001-622</t>
  </si>
  <si>
    <t>(27) 3229-8237</t>
  </si>
  <si>
    <t>27.165.737/0001-623</t>
  </si>
  <si>
    <t>(27) 3229-8238</t>
  </si>
  <si>
    <t>27.165.737/0001-624</t>
  </si>
  <si>
    <t>(27) 3229-8239</t>
  </si>
  <si>
    <t>27.165.737/0001-625</t>
  </si>
  <si>
    <t>(27) 3229-8240</t>
  </si>
  <si>
    <t>27.165.737/0001-626</t>
  </si>
  <si>
    <t>(27) 3229-8241</t>
  </si>
  <si>
    <t>27.165.737/0001-627</t>
  </si>
  <si>
    <t>(27) 3229-8242</t>
  </si>
  <si>
    <t>27.165.737/0001-628</t>
  </si>
  <si>
    <t>(27) 3229-8243</t>
  </si>
  <si>
    <t>27.165.737/0001-629</t>
  </si>
  <si>
    <t>(27) 3229-8244</t>
  </si>
  <si>
    <t>27.165.737/0001-630</t>
  </si>
  <si>
    <t>(27) 3229-8245</t>
  </si>
  <si>
    <t>27.165.737/0001-631</t>
  </si>
  <si>
    <t>(27) 3229-8246</t>
  </si>
  <si>
    <t>27.165.737/0001-632</t>
  </si>
  <si>
    <t>(27) 3229-8247</t>
  </si>
  <si>
    <t>27.165.737/0001-633</t>
  </si>
  <si>
    <t>(27) 3229-8248</t>
  </si>
  <si>
    <t>27.165.737/0001-634</t>
  </si>
  <si>
    <t>(27) 3229-8249</t>
  </si>
  <si>
    <t>27.165.737/0001-635</t>
  </si>
  <si>
    <t>(27) 3229-8250</t>
  </si>
  <si>
    <t>27.165.737/0001-636</t>
  </si>
  <si>
    <t>(27) 3229-8251</t>
  </si>
  <si>
    <t>27.165.737/0001-637</t>
  </si>
  <si>
    <t>(27) 3229-8252</t>
  </si>
  <si>
    <t>27.165.737/0001-638</t>
  </si>
  <si>
    <t>(27) 3229-8253</t>
  </si>
  <si>
    <t>27.165.737/0001-639</t>
  </si>
  <si>
    <t>(27) 3229-8254</t>
  </si>
  <si>
    <t>27.165.737/0001-640</t>
  </si>
  <si>
    <t>(27) 3229-8255</t>
  </si>
  <si>
    <t>27.165.737/0001-641</t>
  </si>
  <si>
    <t>(27) 3229-8256</t>
  </si>
  <si>
    <t>27.165.737/0001-642</t>
  </si>
  <si>
    <t>(27) 3229-8257</t>
  </si>
  <si>
    <t>27.165.737/0001-643</t>
  </si>
  <si>
    <t>(27) 3229-8258</t>
  </si>
  <si>
    <t>27.165.737/0001-644</t>
  </si>
  <si>
    <t>(27) 3229-8259</t>
  </si>
  <si>
    <t>27.165.737/0001-645</t>
  </si>
  <si>
    <t>(27) 3229-8260</t>
  </si>
  <si>
    <t>27.165.737/0001-646</t>
  </si>
  <si>
    <t>(27) 3229-8261</t>
  </si>
  <si>
    <t>27.165.737/0001-647</t>
  </si>
  <si>
    <t>(27) 3229-8262</t>
  </si>
  <si>
    <t>27.165.737/0001-648</t>
  </si>
  <si>
    <t>(27) 3229-8263</t>
  </si>
  <si>
    <t>27.165.737/0001-649</t>
  </si>
  <si>
    <t>(27) 3229-8264</t>
  </si>
  <si>
    <t>27.165.737/0001-650</t>
  </si>
  <si>
    <t>(27) 3229-8265</t>
  </si>
  <si>
    <t>27.165.737/0001-651</t>
  </si>
  <si>
    <t>(27) 3229-8266</t>
  </si>
  <si>
    <t>27.165.737/0001-652</t>
  </si>
  <si>
    <t>(27) 3229-8267</t>
  </si>
  <si>
    <t>27.165.737/0001-653</t>
  </si>
  <si>
    <t>(27) 3229-8268</t>
  </si>
  <si>
    <t>27.165.737/0001-654</t>
  </si>
  <si>
    <t>(27) 3229-8269</t>
  </si>
  <si>
    <t>27.165.737/0001-655</t>
  </si>
  <si>
    <t>(27) 3229-8270</t>
  </si>
  <si>
    <t>27.165.737/0001-656</t>
  </si>
  <si>
    <t>(27) 3229-8271</t>
  </si>
  <si>
    <t>27.165.737/0001-657</t>
  </si>
  <si>
    <t>(27) 3229-8272</t>
  </si>
  <si>
    <t>27.165.737/0001-658</t>
  </si>
  <si>
    <t>(27) 3229-8273</t>
  </si>
  <si>
    <t>27.165.737/0001-659</t>
  </si>
  <si>
    <t>(27) 3229-8274</t>
  </si>
  <si>
    <t>27.165.737/0001-660</t>
  </si>
  <si>
    <t>(27) 3229-8275</t>
  </si>
  <si>
    <t>27.165.737/0001-661</t>
  </si>
  <si>
    <t>(27) 3229-8276</t>
  </si>
  <si>
    <t>27.165.737/0001-662</t>
  </si>
  <si>
    <t>(27) 3229-8277</t>
  </si>
  <si>
    <t>27.165.737/0001-663</t>
  </si>
  <si>
    <t>(27) 3229-8278</t>
  </si>
  <si>
    <t>27.165.737/0001-664</t>
  </si>
  <si>
    <t>(27) 3229-8279</t>
  </si>
  <si>
    <t>27.165.737/0001-665</t>
  </si>
  <si>
    <t>(27) 3229-8280</t>
  </si>
  <si>
    <t>27.165.737/0001-666</t>
  </si>
  <si>
    <t>(27) 3229-8281</t>
  </si>
  <si>
    <t>27.165.737/0001-667</t>
  </si>
  <si>
    <t>(27) 3229-8282</t>
  </si>
  <si>
    <t>27.165.737/0001-668</t>
  </si>
  <si>
    <t>(27) 3229-8283</t>
  </si>
  <si>
    <t>27.165.737/0001-669</t>
  </si>
  <si>
    <t>(27) 3229-8284</t>
  </si>
  <si>
    <t>27.165.737/0001-670</t>
  </si>
  <si>
    <t>(27) 3229-8285</t>
  </si>
  <si>
    <t>27.165.737/0001-671</t>
  </si>
  <si>
    <t>(27) 3229-8286</t>
  </si>
  <si>
    <t>27.165.737/0001-672</t>
  </si>
  <si>
    <t>(27) 3229-8287</t>
  </si>
  <si>
    <t>27.165.737/0001-673</t>
  </si>
  <si>
    <t>(27) 3229-8288</t>
  </si>
  <si>
    <t>27.165.737/0001-674</t>
  </si>
  <si>
    <t>(27) 3229-8289</t>
  </si>
  <si>
    <t>27.165.737/0001-675</t>
  </si>
  <si>
    <t>(27) 3229-8290</t>
  </si>
  <si>
    <t>27.165.737/0001-676</t>
  </si>
  <si>
    <t>(27) 3229-8291</t>
  </si>
  <si>
    <t>27.165.737/0001-677</t>
  </si>
  <si>
    <t>(27) 3229-8292</t>
  </si>
  <si>
    <t>27.165.737/0001-678</t>
  </si>
  <si>
    <t>(27) 3229-8293</t>
  </si>
  <si>
    <t>27.165.737/0001-679</t>
  </si>
  <si>
    <t>(27) 3229-8294</t>
  </si>
  <si>
    <t>27.165.737/0001-680</t>
  </si>
  <si>
    <t>(27) 3229-8295</t>
  </si>
  <si>
    <t>27.165.737/0001-681</t>
  </si>
  <si>
    <t>(27) 3229-8296</t>
  </si>
  <si>
    <t>27.165.737/0001-682</t>
  </si>
  <si>
    <t>(27) 3229-8297</t>
  </si>
  <si>
    <t>27.165.737/0001-683</t>
  </si>
  <si>
    <t>(27) 3229-8298</t>
  </si>
  <si>
    <t>27.165.737/0001-684</t>
  </si>
  <si>
    <t>(27) 3229-8299</t>
  </si>
  <si>
    <t>27.165.737/0001-685</t>
  </si>
  <si>
    <t>(27) 3229-8300</t>
  </si>
  <si>
    <t>27.165.737/0001-686</t>
  </si>
  <si>
    <t>(27) 3229-8301</t>
  </si>
  <si>
    <t>27.165.737/0001-687</t>
  </si>
  <si>
    <t>(27) 3229-8302</t>
  </si>
  <si>
    <t>27.165.737/0001-688</t>
  </si>
  <si>
    <t>(27) 3229-8303</t>
  </si>
  <si>
    <t>27.165.737/0001-689</t>
  </si>
  <si>
    <t>(27) 3229-8304</t>
  </si>
  <si>
    <t>27.165.737/0001-690</t>
  </si>
  <si>
    <t>(27) 3229-8305</t>
  </si>
  <si>
    <t>27.165.737/0001-691</t>
  </si>
  <si>
    <t>(27) 3229-8306</t>
  </si>
  <si>
    <t>27.165.737/0001-692</t>
  </si>
  <si>
    <t>(27) 3229-8307</t>
  </si>
  <si>
    <t>27.165.737/0001-693</t>
  </si>
  <si>
    <t>(27) 3229-8308</t>
  </si>
  <si>
    <t>27.165.737/0001-694</t>
  </si>
  <si>
    <t>(27) 3229-8309</t>
  </si>
  <si>
    <t>27.165.737/0001-695</t>
  </si>
  <si>
    <t>(27) 3229-8310</t>
  </si>
  <si>
    <t>27.165.737/0001-696</t>
  </si>
  <si>
    <t>(27) 3229-8311</t>
  </si>
  <si>
    <t>27.165.737/0001-697</t>
  </si>
  <si>
    <t>(27) 3229-8312</t>
  </si>
  <si>
    <t>27.165.737/0001-698</t>
  </si>
  <si>
    <t>(27) 3229-8313</t>
  </si>
  <si>
    <t>27.165.737/0001-699</t>
  </si>
  <si>
    <t>(27) 3229-8314</t>
  </si>
  <si>
    <t>27.165.737/0001-700</t>
  </si>
  <si>
    <t>(27) 3229-8315</t>
  </si>
  <si>
    <t>27.165.737/0001-701</t>
  </si>
  <si>
    <t>(27) 3229-8316</t>
  </si>
  <si>
    <t>27.165.737/0001-702</t>
  </si>
  <si>
    <t>(27) 3229-8317</t>
  </si>
  <si>
    <t>27.165.737/0001-703</t>
  </si>
  <si>
    <t>(27) 3229-8318</t>
  </si>
  <si>
    <t>27.165.737/0001-704</t>
  </si>
  <si>
    <t>(27) 3229-8319</t>
  </si>
  <si>
    <t>27.165.737/0001-705</t>
  </si>
  <si>
    <t>(27) 3229-8320</t>
  </si>
  <si>
    <t>27.165.737/0001-706</t>
  </si>
  <si>
    <t>(27) 3229-8321</t>
  </si>
  <si>
    <t>27.165.737/0001-707</t>
  </si>
  <si>
    <t>(27) 3229-8322</t>
  </si>
  <si>
    <t>27.165.737/0001-708</t>
  </si>
  <si>
    <t>(27) 3229-8323</t>
  </si>
  <si>
    <t>27.165.737/0001-709</t>
  </si>
  <si>
    <t>(27) 3229-8324</t>
  </si>
  <si>
    <t>27.165.737/0001-710</t>
  </si>
  <si>
    <t>(27) 3229-8325</t>
  </si>
  <si>
    <t>27.165.737/0001-711</t>
  </si>
  <si>
    <t>(27) 3229-8326</t>
  </si>
  <si>
    <t>27.165.737/0001-712</t>
  </si>
  <si>
    <t>(27) 3229-8327</t>
  </si>
  <si>
    <t>27.165.737/0001-713</t>
  </si>
  <si>
    <t>(27) 3229-8328</t>
  </si>
  <si>
    <t>27.165.737/0001-714</t>
  </si>
  <si>
    <t>(27) 3229-8329</t>
  </si>
  <si>
    <t>27.165.737/0001-715</t>
  </si>
  <si>
    <t>(27) 3229-8330</t>
  </si>
  <si>
    <t>27.165.737/0001-716</t>
  </si>
  <si>
    <t>(27) 3229-8331</t>
  </si>
  <si>
    <t>27.165.737/0001-717</t>
  </si>
  <si>
    <t>(27) 3229-8332</t>
  </si>
  <si>
    <t>27.165.737/0001-718</t>
  </si>
  <si>
    <t>(27) 3229-8333</t>
  </si>
  <si>
    <t>27.165.737/0001-719</t>
  </si>
  <si>
    <t>(27) 3229-8334</t>
  </si>
  <si>
    <t>27.165.737/0001-720</t>
  </si>
  <si>
    <t>(27) 3229-8335</t>
  </si>
  <si>
    <t>27.165.737/0001-721</t>
  </si>
  <si>
    <t>(27) 3229-8336</t>
  </si>
  <si>
    <t>27.165.737/0001-722</t>
  </si>
  <si>
    <t>(27) 3229-8337</t>
  </si>
  <si>
    <t>27.165.737/0001-723</t>
  </si>
  <si>
    <t>(27) 3229-8338</t>
  </si>
  <si>
    <t>27.165.737/0001-724</t>
  </si>
  <si>
    <t>(27) 3229-8339</t>
  </si>
  <si>
    <t>27.165.737/0001-725</t>
  </si>
  <si>
    <t>(27) 3229-8340</t>
  </si>
  <si>
    <t>27.165.737/0001-726</t>
  </si>
  <si>
    <t>(27) 3229-8341</t>
  </si>
  <si>
    <t>27.165.737/0001-727</t>
  </si>
  <si>
    <t>(27) 3229-8342</t>
  </si>
  <si>
    <t>27.165.737/0001-728</t>
  </si>
  <si>
    <t>(27) 3229-8343</t>
  </si>
  <si>
    <t>27.165.737/0001-729</t>
  </si>
  <si>
    <t>(27) 3229-8344</t>
  </si>
  <si>
    <t>27.165.737/0001-730</t>
  </si>
  <si>
    <t>(27) 3229-8345</t>
  </si>
  <si>
    <t>27.165.737/0001-731</t>
  </si>
  <si>
    <t>(27) 3229-8346</t>
  </si>
  <si>
    <t>27.165.737/0001-732</t>
  </si>
  <si>
    <t>(27) 3229-8347</t>
  </si>
  <si>
    <t>27.165.737/0001-733</t>
  </si>
  <si>
    <t>(27) 3229-8348</t>
  </si>
  <si>
    <t>27.165.737/0001-734</t>
  </si>
  <si>
    <t>(27) 3229-8349</t>
  </si>
  <si>
    <t>27.165.737/0001-735</t>
  </si>
  <si>
    <t>(27) 3229-8350</t>
  </si>
  <si>
    <t>27.165.737/0001-736</t>
  </si>
  <si>
    <t>(27) 3229-8351</t>
  </si>
  <si>
    <t>27.165.737/0001-737</t>
  </si>
  <si>
    <t>(27) 3229-8352</t>
  </si>
  <si>
    <t>27.165.737/0001-738</t>
  </si>
  <si>
    <t>(27) 3229-8353</t>
  </si>
  <si>
    <t>27.165.737/0001-739</t>
  </si>
  <si>
    <t>(27) 3229-8354</t>
  </si>
  <si>
    <t>27.165.737/0001-740</t>
  </si>
  <si>
    <t>(27) 3229-8355</t>
  </si>
  <si>
    <t>27.165.737/0001-741</t>
  </si>
  <si>
    <t>(27) 3229-8356</t>
  </si>
  <si>
    <t>27.165.737/0001-742</t>
  </si>
  <si>
    <t>(27) 3229-8357</t>
  </si>
  <si>
    <t>27.165.737/0001-743</t>
  </si>
  <si>
    <t>(27) 3229-8358</t>
  </si>
  <si>
    <t>27.165.737/0001-744</t>
  </si>
  <si>
    <t>(27) 3229-8359</t>
  </si>
  <si>
    <t>27.165.737/0001-745</t>
  </si>
  <si>
    <t>(27) 3229-8360</t>
  </si>
  <si>
    <t>27.165.737/0001-746</t>
  </si>
  <si>
    <t>(27) 3229-8361</t>
  </si>
  <si>
    <t>27.165.737/0001-747</t>
  </si>
  <si>
    <t>(27) 3229-8362</t>
  </si>
  <si>
    <t>27.165.737/0001-748</t>
  </si>
  <si>
    <t>(27) 3229-8363</t>
  </si>
  <si>
    <t>27.165.737/0001-749</t>
  </si>
  <si>
    <t>(27) 3229-8364</t>
  </si>
  <si>
    <t>27.165.737/0001-750</t>
  </si>
  <si>
    <t>(27) 3229-8365</t>
  </si>
  <si>
    <t>27.165.737/0001-751</t>
  </si>
  <si>
    <t>(27) 3229-8366</t>
  </si>
  <si>
    <t>27.165.737/0001-752</t>
  </si>
  <si>
    <t>(27) 3229-8367</t>
  </si>
  <si>
    <t>27.165.737/0001-753</t>
  </si>
  <si>
    <t>(27) 3229-8368</t>
  </si>
  <si>
    <t>27.165.737/0001-754</t>
  </si>
  <si>
    <t>(27) 3229-8369</t>
  </si>
  <si>
    <t>27.165.737/0001-755</t>
  </si>
  <si>
    <t>(27) 3229-8370</t>
  </si>
  <si>
    <t>27.165.737/0001-756</t>
  </si>
  <si>
    <t>(27) 3229-8371</t>
  </si>
  <si>
    <t>27.165.737/0001-757</t>
  </si>
  <si>
    <t>(27) 3229-8372</t>
  </si>
  <si>
    <t>27.165.737/0001-758</t>
  </si>
  <si>
    <t>(27) 3229-8373</t>
  </si>
  <si>
    <t>27.165.737/0001-759</t>
  </si>
  <si>
    <t>(27) 3229-8374</t>
  </si>
  <si>
    <t>27.165.737/0001-760</t>
  </si>
  <si>
    <t>(27) 3229-8375</t>
  </si>
  <si>
    <t>27.165.737/0001-761</t>
  </si>
  <si>
    <t>(27) 3229-8376</t>
  </si>
  <si>
    <t>27.165.737/0001-762</t>
  </si>
  <si>
    <t>(27) 3229-8377</t>
  </si>
  <si>
    <t>27.165.737/0001-763</t>
  </si>
  <si>
    <t>(27) 3229-8378</t>
  </si>
  <si>
    <t>27.165.737/0001-764</t>
  </si>
  <si>
    <t>(27) 3229-8379</t>
  </si>
  <si>
    <t>27.165.737/0001-765</t>
  </si>
  <si>
    <t>(27) 3229-8380</t>
  </si>
  <si>
    <t>27.165.737/0001-766</t>
  </si>
  <si>
    <t>(27) 3229-8381</t>
  </si>
  <si>
    <t>27.165.737/0001-767</t>
  </si>
  <si>
    <t>(27) 3229-8382</t>
  </si>
  <si>
    <t>27.165.737/0001-768</t>
  </si>
  <si>
    <t>(27) 3229-8383</t>
  </si>
  <si>
    <t>27.165.737/0001-769</t>
  </si>
  <si>
    <t>(27) 3229-8384</t>
  </si>
  <si>
    <t>27.165.737/0001-770</t>
  </si>
  <si>
    <t>(27) 3229-8385</t>
  </si>
  <si>
    <t>27.165.737/0001-771</t>
  </si>
  <si>
    <t>(27) 3229-8386</t>
  </si>
  <si>
    <t>27.165.737/0001-772</t>
  </si>
  <si>
    <t>(27) 3229-8387</t>
  </si>
  <si>
    <t>27.165.737/0001-773</t>
  </si>
  <si>
    <t>(27) 3229-8388</t>
  </si>
  <si>
    <t>27.165.737/0001-774</t>
  </si>
  <si>
    <t>(27) 3229-8389</t>
  </si>
  <si>
    <t>27.165.737/0001-775</t>
  </si>
  <si>
    <t>(27) 3229-8390</t>
  </si>
  <si>
    <t>27.165.737/0001-776</t>
  </si>
  <si>
    <t>(27) 3229-8391</t>
  </si>
  <si>
    <t>27.165.737/0001-777</t>
  </si>
  <si>
    <t>(27) 3229-8392</t>
  </si>
  <si>
    <t>27.165.737/0001-778</t>
  </si>
  <si>
    <t>(27) 3229-8393</t>
  </si>
  <si>
    <t>27.165.737/0001-779</t>
  </si>
  <si>
    <t>(27) 3229-8394</t>
  </si>
  <si>
    <t>27.165.737/0001-780</t>
  </si>
  <si>
    <t>(27) 3229-8395</t>
  </si>
  <si>
    <t>27.165.737/0001-781</t>
  </si>
  <si>
    <t>(27) 3229-8396</t>
  </si>
  <si>
    <t>27.165.737/0001-782</t>
  </si>
  <si>
    <t>(27) 3229-8397</t>
  </si>
  <si>
    <t>27.165.737/0001-783</t>
  </si>
  <si>
    <t>(27) 3229-8398</t>
  </si>
  <si>
    <t>27.165.737/0001-784</t>
  </si>
  <si>
    <t>(27) 3229-8399</t>
  </si>
  <si>
    <t>27.165.737/0001-785</t>
  </si>
  <si>
    <t>(27) 3229-8400</t>
  </si>
  <si>
    <t>27.165.737/0001-786</t>
  </si>
  <si>
    <t>(27) 3229-8401</t>
  </si>
  <si>
    <t>27.165.737/0001-787</t>
  </si>
  <si>
    <t>(27) 3229-8402</t>
  </si>
  <si>
    <t>27.165.737/0001-788</t>
  </si>
  <si>
    <t>(27) 3229-8403</t>
  </si>
  <si>
    <t>27.165.737/0001-789</t>
  </si>
  <si>
    <t>(27) 3229-8404</t>
  </si>
  <si>
    <t>27.165.737/0001-790</t>
  </si>
  <si>
    <t>(27) 3229-8405</t>
  </si>
  <si>
    <t>27.165.737/0001-791</t>
  </si>
  <si>
    <t>(27) 3229-8406</t>
  </si>
  <si>
    <t>27.165.737/0001-792</t>
  </si>
  <si>
    <t>(27) 3229-8407</t>
  </si>
  <si>
    <t>27.165.737/0001-793</t>
  </si>
  <si>
    <t>(27) 3229-8408</t>
  </si>
  <si>
    <t>27.165.737/0001-794</t>
  </si>
  <si>
    <t>(27) 3229-8409</t>
  </si>
  <si>
    <t>27.165.737/0001-795</t>
  </si>
  <si>
    <t>(27) 3229-8410</t>
  </si>
  <si>
    <t>27.165.737/0001-796</t>
  </si>
  <si>
    <t>(27) 3229-8411</t>
  </si>
  <si>
    <t>27.165.737/0001-797</t>
  </si>
  <si>
    <t>(27) 3229-8412</t>
  </si>
  <si>
    <t>27.165.737/0001-798</t>
  </si>
  <si>
    <t>(27) 3229-8413</t>
  </si>
  <si>
    <t>27.165.737/0001-799</t>
  </si>
  <si>
    <t>(27) 3229-8414</t>
  </si>
  <si>
    <t>27.165.737/0001-800</t>
  </si>
  <si>
    <t>(27) 3229-8415</t>
  </si>
  <si>
    <t>27.165.737/0001-801</t>
  </si>
  <si>
    <t>(27) 3229-8416</t>
  </si>
  <si>
    <t>27.165.737/0001-802</t>
  </si>
  <si>
    <t>(27) 3229-8417</t>
  </si>
  <si>
    <t>27.165.737/0001-803</t>
  </si>
  <si>
    <t>(27) 3229-8418</t>
  </si>
  <si>
    <t>27.165.737/0001-804</t>
  </si>
  <si>
    <t>(27) 3229-8419</t>
  </si>
  <si>
    <t>27.165.737/0001-805</t>
  </si>
  <si>
    <t>(27) 3229-8420</t>
  </si>
  <si>
    <t>27.165.737/0001-806</t>
  </si>
  <si>
    <t>(27) 3229-8421</t>
  </si>
  <si>
    <t>27.165.737/0001-807</t>
  </si>
  <si>
    <t>(27) 3229-8422</t>
  </si>
  <si>
    <t>27.165.737/0001-808</t>
  </si>
  <si>
    <t>(27) 3229-8423</t>
  </si>
  <si>
    <t>27.165.737/0001-809</t>
  </si>
  <si>
    <t>(27) 3229-8424</t>
  </si>
  <si>
    <t>27.165.737/0001-810</t>
  </si>
  <si>
    <t>(27) 3229-8425</t>
  </si>
  <si>
    <t>27.165.737/0001-811</t>
  </si>
  <si>
    <t>(27) 3229-8426</t>
  </si>
  <si>
    <t>27.165.737/0001-812</t>
  </si>
  <si>
    <t>(27) 3229-8427</t>
  </si>
  <si>
    <t>27.165.737/0001-813</t>
  </si>
  <si>
    <t>(27) 3229-8428</t>
  </si>
  <si>
    <t>27.165.737/0001-814</t>
  </si>
  <si>
    <t>(27) 3229-8429</t>
  </si>
  <si>
    <t>27.165.737/0001-815</t>
  </si>
  <si>
    <t>(27) 3229-8430</t>
  </si>
  <si>
    <t>27.165.737/0001-816</t>
  </si>
  <si>
    <t>(27) 3229-8431</t>
  </si>
  <si>
    <t>27.165.737/0001-817</t>
  </si>
  <si>
    <t>(27) 3229-8432</t>
  </si>
  <si>
    <t>27.165.737/0001-818</t>
  </si>
  <si>
    <t>(27) 3229-8433</t>
  </si>
  <si>
    <t>27.165.737/0001-819</t>
  </si>
  <si>
    <t>(27) 3229-8434</t>
  </si>
  <si>
    <t>27.165.737/0001-820</t>
  </si>
  <si>
    <t>(27) 3229-8435</t>
  </si>
  <si>
    <t>27.165.737/0001-821</t>
  </si>
  <si>
    <t>(27) 3229-8436</t>
  </si>
  <si>
    <t>27.165.737/0001-822</t>
  </si>
  <si>
    <t>(27) 3229-8437</t>
  </si>
  <si>
    <t>27.165.737/0001-823</t>
  </si>
  <si>
    <t>(27) 3229-8438</t>
  </si>
  <si>
    <t>27.165.737/0001-824</t>
  </si>
  <si>
    <t>(27) 3229-8439</t>
  </si>
  <si>
    <t>27.165.737/0001-825</t>
  </si>
  <si>
    <t>(27) 3229-8440</t>
  </si>
  <si>
    <t>27.165.737/0001-826</t>
  </si>
  <si>
    <t>(27) 3229-8441</t>
  </si>
  <si>
    <t>27.165.737/0001-827</t>
  </si>
  <si>
    <t>(27) 3229-8442</t>
  </si>
  <si>
    <t>27.165.737/0001-828</t>
  </si>
  <si>
    <t>(27) 3229-8443</t>
  </si>
  <si>
    <t>27.165.737/0001-829</t>
  </si>
  <si>
    <t>(27) 3229-8444</t>
  </si>
  <si>
    <t>27.165.737/0001-830</t>
  </si>
  <si>
    <t>(27) 3229-8445</t>
  </si>
  <si>
    <t>27.165.737/0001-831</t>
  </si>
  <si>
    <t>(27) 3229-8446</t>
  </si>
  <si>
    <t>27.165.737/0001-832</t>
  </si>
  <si>
    <t>(27) 3229-8447</t>
  </si>
  <si>
    <t>27.165.737/0001-833</t>
  </si>
  <si>
    <t>(27) 3229-8448</t>
  </si>
  <si>
    <t>27.165.737/0001-834</t>
  </si>
  <si>
    <t>(27) 3229-8449</t>
  </si>
  <si>
    <t>27.165.737/0001-835</t>
  </si>
  <si>
    <t>(27) 3229-8450</t>
  </si>
  <si>
    <t>27.165.737/0001-836</t>
  </si>
  <si>
    <t>(27) 3229-8451</t>
  </si>
  <si>
    <t>27.165.737/0001-837</t>
  </si>
  <si>
    <t>(27) 3229-8452</t>
  </si>
  <si>
    <t>27.165.737/0001-838</t>
  </si>
  <si>
    <t>(27) 3229-8453</t>
  </si>
  <si>
    <t>27.165.737/0001-839</t>
  </si>
  <si>
    <t>(27) 3229-8454</t>
  </si>
  <si>
    <t>27.165.737/0001-840</t>
  </si>
  <si>
    <t>(27) 3229-8455</t>
  </si>
  <si>
    <t>27.165.737/0001-841</t>
  </si>
  <si>
    <t>(27) 3229-8456</t>
  </si>
  <si>
    <t>27.165.737/0001-842</t>
  </si>
  <si>
    <t>(27) 3229-8457</t>
  </si>
  <si>
    <t>27.165.737/0001-843</t>
  </si>
  <si>
    <t>(27) 3229-8458</t>
  </si>
  <si>
    <t>27.165.737/0001-844</t>
  </si>
  <si>
    <t>(27) 3229-8459</t>
  </si>
  <si>
    <t>27.165.737/0001-845</t>
  </si>
  <si>
    <t>(27) 3229-8460</t>
  </si>
  <si>
    <t>27.165.737/0001-846</t>
  </si>
  <si>
    <t>(27) 3229-8461</t>
  </si>
  <si>
    <t>27.165.737/0001-847</t>
  </si>
  <si>
    <t>(27) 3229-8462</t>
  </si>
  <si>
    <t>27.165.737/0001-848</t>
  </si>
  <si>
    <t>(27) 3229-8463</t>
  </si>
  <si>
    <t>27.165.737/0001-849</t>
  </si>
  <si>
    <t>(27) 3229-8464</t>
  </si>
  <si>
    <t>27.165.737/0001-850</t>
  </si>
  <si>
    <t>(27) 3229-8465</t>
  </si>
  <si>
    <t>27.165.737/0001-851</t>
  </si>
  <si>
    <t>(27) 3229-8466</t>
  </si>
  <si>
    <t>27.165.737/0001-852</t>
  </si>
  <si>
    <t>(27) 3229-8467</t>
  </si>
  <si>
    <t>27.165.737/0001-853</t>
  </si>
  <si>
    <t>(27) 3229-8468</t>
  </si>
  <si>
    <t>27.165.737/0001-854</t>
  </si>
  <si>
    <t>(27) 3229-8469</t>
  </si>
  <si>
    <t>27.165.737/0001-855</t>
  </si>
  <si>
    <t>(27) 3229-8470</t>
  </si>
  <si>
    <t>27.165.737/0001-856</t>
  </si>
  <si>
    <t>(27) 3229-8471</t>
  </si>
  <si>
    <t>27.165.737/0001-857</t>
  </si>
  <si>
    <t>(27) 3229-8472</t>
  </si>
  <si>
    <t>27.165.737/0001-858</t>
  </si>
  <si>
    <t>(27) 3229-8473</t>
  </si>
  <si>
    <t>27.165.737/0001-859</t>
  </si>
  <si>
    <t>(27) 3229-8474</t>
  </si>
  <si>
    <t>27.165.737/0001-860</t>
  </si>
  <si>
    <t>(27) 3229-8475</t>
  </si>
  <si>
    <t>27.165.737/0001-861</t>
  </si>
  <si>
    <t>(27) 3229-8476</t>
  </si>
  <si>
    <t>27.165.737/0001-862</t>
  </si>
  <si>
    <t>(27) 3229-8477</t>
  </si>
  <si>
    <t>27.165.737/0001-863</t>
  </si>
  <si>
    <t>(27) 3229-8478</t>
  </si>
  <si>
    <t>27.165.737/0001-864</t>
  </si>
  <si>
    <t>(27) 3229-8479</t>
  </si>
  <si>
    <t>27.165.737/0001-865</t>
  </si>
  <si>
    <t>(27) 3229-8480</t>
  </si>
  <si>
    <t>27.165.737/0001-866</t>
  </si>
  <si>
    <t>(27) 3229-8481</t>
  </si>
  <si>
    <t>27.165.737/0001-867</t>
  </si>
  <si>
    <t>(27) 3229-8482</t>
  </si>
  <si>
    <t>27.165.737/0001-868</t>
  </si>
  <si>
    <t>(27) 3229-8483</t>
  </si>
  <si>
    <t>27.165.737/0001-869</t>
  </si>
  <si>
    <t>(27) 3229-8484</t>
  </si>
  <si>
    <t>27.165.737/0001-870</t>
  </si>
  <si>
    <t>(27) 3229-8485</t>
  </si>
  <si>
    <t>27.165.737/0001-871</t>
  </si>
  <si>
    <t>(27) 3229-8486</t>
  </si>
  <si>
    <t>27.165.737/0001-872</t>
  </si>
  <si>
    <t>(27) 3229-8487</t>
  </si>
  <si>
    <t>27.165.737/0001-873</t>
  </si>
  <si>
    <t>(27) 3229-8488</t>
  </si>
  <si>
    <t>27.165.737/0001-874</t>
  </si>
  <si>
    <t>(27) 3229-8489</t>
  </si>
  <si>
    <t>27.165.737/0001-875</t>
  </si>
  <si>
    <t>(27) 3229-8490</t>
  </si>
  <si>
    <t>27.165.737/0001-876</t>
  </si>
  <si>
    <t>(27) 3229-8491</t>
  </si>
  <si>
    <t>27.165.737/0001-877</t>
  </si>
  <si>
    <t>(27) 3229-8492</t>
  </si>
  <si>
    <t>27.165.737/0001-878</t>
  </si>
  <si>
    <t>(27) 3229-8493</t>
  </si>
  <si>
    <t>27.165.737/0001-879</t>
  </si>
  <si>
    <t>(27) 3229-8494</t>
  </si>
  <si>
    <t>27.165.737/0001-880</t>
  </si>
  <si>
    <t>(27) 3229-8495</t>
  </si>
  <si>
    <t>27.165.737/0001-881</t>
  </si>
  <si>
    <t>(27) 3229-8496</t>
  </si>
  <si>
    <t>27.165.737/0001-882</t>
  </si>
  <si>
    <t>(27) 3229-8497</t>
  </si>
  <si>
    <t>27.165.737/0001-883</t>
  </si>
  <si>
    <t>(27) 3229-8498</t>
  </si>
  <si>
    <t>27.165.737/0001-884</t>
  </si>
  <si>
    <t>(27) 3229-8499</t>
  </si>
  <si>
    <t>27.165.737/0001-885</t>
  </si>
  <si>
    <t>(27) 3229-8500</t>
  </si>
  <si>
    <t>27.165.737/0001-886</t>
  </si>
  <si>
    <t>(27) 3229-8501</t>
  </si>
  <si>
    <t>27.165.737/0001-887</t>
  </si>
  <si>
    <t>(27) 3229-8502</t>
  </si>
  <si>
    <t>27.165.737/0001-888</t>
  </si>
  <si>
    <t>(27) 3229-8503</t>
  </si>
  <si>
    <t>27.165.737/0001-889</t>
  </si>
  <si>
    <t>(27) 3229-8504</t>
  </si>
  <si>
    <t>27.165.737/0001-890</t>
  </si>
  <si>
    <t>(27) 3229-8505</t>
  </si>
  <si>
    <t>27.165.737/0001-891</t>
  </si>
  <si>
    <t>(27) 3229-8506</t>
  </si>
  <si>
    <t>27.165.737/0001-892</t>
  </si>
  <si>
    <t>(27) 3229-8507</t>
  </si>
  <si>
    <t>27.165.737/0001-893</t>
  </si>
  <si>
    <t>(27) 3229-8508</t>
  </si>
  <si>
    <t>27.165.737/0001-894</t>
  </si>
  <si>
    <t>(27) 3229-8509</t>
  </si>
  <si>
    <t>27.165.737/0001-895</t>
  </si>
  <si>
    <t>(27) 3229-8510</t>
  </si>
  <si>
    <t>27.165.737/0001-896</t>
  </si>
  <si>
    <t>(27) 3229-8511</t>
  </si>
  <si>
    <t>27.165.737/0001-897</t>
  </si>
  <si>
    <t>(27) 3229-8512</t>
  </si>
  <si>
    <t>27.165.737/0001-898</t>
  </si>
  <si>
    <t>(27) 3229-8513</t>
  </si>
  <si>
    <t>27.165.737/0001-899</t>
  </si>
  <si>
    <t>(27) 3229-8514</t>
  </si>
  <si>
    <t>27.165.737/0001-900</t>
  </si>
  <si>
    <t>(27) 3229-8515</t>
  </si>
  <si>
    <t>27.165.737/0001-901</t>
  </si>
  <si>
    <t>(27) 3229-8516</t>
  </si>
  <si>
    <t>27.165.737/0001-902</t>
  </si>
  <si>
    <t>(27) 3229-8517</t>
  </si>
  <si>
    <t>27.165.737/0001-903</t>
  </si>
  <si>
    <t>(27) 3229-8518</t>
  </si>
  <si>
    <t>27.165.737/0001-904</t>
  </si>
  <si>
    <t>(27) 3229-8519</t>
  </si>
  <si>
    <t>27.165.737/0001-905</t>
  </si>
  <si>
    <t>(27) 3229-8520</t>
  </si>
  <si>
    <t>27.165.737/0001-906</t>
  </si>
  <si>
    <t>(27) 3229-8521</t>
  </si>
  <si>
    <t>27.165.737/0001-907</t>
  </si>
  <si>
    <t>(27) 3229-8522</t>
  </si>
  <si>
    <t>27.165.737/0001-908</t>
  </si>
  <si>
    <t>(27) 3229-8523</t>
  </si>
  <si>
    <t>27.165.737/0001-909</t>
  </si>
  <si>
    <t>(27) 3229-8524</t>
  </si>
  <si>
    <t>27.165.737/0001-910</t>
  </si>
  <si>
    <t>(27) 3229-8525</t>
  </si>
  <si>
    <t>27.165.737/0001-911</t>
  </si>
  <si>
    <t>(27) 3229-8526</t>
  </si>
  <si>
    <t>27.165.737/0001-912</t>
  </si>
  <si>
    <t>(27) 3229-8527</t>
  </si>
  <si>
    <t>27.165.737/0001-913</t>
  </si>
  <si>
    <t>(27) 3229-8528</t>
  </si>
  <si>
    <t>27.165.737/0001-914</t>
  </si>
  <si>
    <t>(27) 3229-8529</t>
  </si>
  <si>
    <t>27.165.737/0001-915</t>
  </si>
  <si>
    <t>(27) 3229-8530</t>
  </si>
  <si>
    <t>27.165.737/0001-916</t>
  </si>
  <si>
    <t>(27) 3229-8531</t>
  </si>
  <si>
    <t>27.165.737/0001-917</t>
  </si>
  <si>
    <t>(27) 3229-8532</t>
  </si>
  <si>
    <t>27.165.737/0001-918</t>
  </si>
  <si>
    <t>(27) 3229-8533</t>
  </si>
  <si>
    <t>27.165.737/0001-919</t>
  </si>
  <si>
    <t>(27) 3229-8534</t>
  </si>
  <si>
    <t>27.165.737/0001-920</t>
  </si>
  <si>
    <t>(27) 3229-8535</t>
  </si>
  <si>
    <t>27.165.737/0001-921</t>
  </si>
  <si>
    <t>(27) 3229-8536</t>
  </si>
  <si>
    <t>27.165.737/0001-922</t>
  </si>
  <si>
    <t>(27) 3229-8537</t>
  </si>
  <si>
    <t>27.165.737/0001-923</t>
  </si>
  <si>
    <t>(27) 3229-8538</t>
  </si>
  <si>
    <t>27.165.737/0001-924</t>
  </si>
  <si>
    <t>(27) 3229-8539</t>
  </si>
  <si>
    <t>27.165.737/0001-925</t>
  </si>
  <si>
    <t>(27) 3229-8540</t>
  </si>
  <si>
    <t>27.165.737/0001-926</t>
  </si>
  <si>
    <t>(27) 3229-8541</t>
  </si>
  <si>
    <t>27.165.737/0001-927</t>
  </si>
  <si>
    <t>(27) 3229-8542</t>
  </si>
  <si>
    <t>27.165.737/0001-928</t>
  </si>
  <si>
    <t>(27) 3229-8543</t>
  </si>
  <si>
    <t>27.165.737/0001-929</t>
  </si>
  <si>
    <t>(27) 3229-8544</t>
  </si>
  <si>
    <t>27.165.737/0001-930</t>
  </si>
  <si>
    <t>(27) 3229-8545</t>
  </si>
  <si>
    <t>27.165.737/0001-931</t>
  </si>
  <si>
    <t>(27) 3229-8546</t>
  </si>
  <si>
    <t>27.165.737/0001-932</t>
  </si>
  <si>
    <t>(27) 3229-8547</t>
  </si>
  <si>
    <t>27.165.737/0001-933</t>
  </si>
  <si>
    <t>(27) 3229-8548</t>
  </si>
  <si>
    <t>27.165.737/0001-934</t>
  </si>
  <si>
    <t>(27) 3229-8549</t>
  </si>
  <si>
    <t>27.165.737/0001-935</t>
  </si>
  <si>
    <t>(27) 3229-8550</t>
  </si>
  <si>
    <t>27.165.737/0001-936</t>
  </si>
  <si>
    <t>(27) 3229-8551</t>
  </si>
  <si>
    <t>27.165.737/0001-937</t>
  </si>
  <si>
    <t>(27) 3229-8552</t>
  </si>
  <si>
    <t>27.165.737/0001-938</t>
  </si>
  <si>
    <t>(27) 3229-8553</t>
  </si>
  <si>
    <t>27.165.737/0001-939</t>
  </si>
  <si>
    <t>(27) 3229-8554</t>
  </si>
  <si>
    <t>27.165.737/0001-940</t>
  </si>
  <si>
    <t>(27) 3229-8555</t>
  </si>
  <si>
    <t>27.165.737/0001-941</t>
  </si>
  <si>
    <t>(27) 3229-8556</t>
  </si>
  <si>
    <t>27.165.737/0001-942</t>
  </si>
  <si>
    <t>(27) 3229-8557</t>
  </si>
  <si>
    <t>27.165.737/0001-943</t>
  </si>
  <si>
    <t>(27) 3229-8558</t>
  </si>
  <si>
    <t>27.165.737/0001-944</t>
  </si>
  <si>
    <t>(27) 3229-8559</t>
  </si>
  <si>
    <t>27.165.737/0001-945</t>
  </si>
  <si>
    <t>(27) 3229-8560</t>
  </si>
  <si>
    <t>27.165.737/0001-946</t>
  </si>
  <si>
    <t>(27) 3229-8561</t>
  </si>
  <si>
    <t>27.165.737/0001-947</t>
  </si>
  <si>
    <t>(27) 3229-8562</t>
  </si>
  <si>
    <t>27.165.737/0001-948</t>
  </si>
  <si>
    <t>(27) 3229-8563</t>
  </si>
  <si>
    <t>27.165.737/0001-949</t>
  </si>
  <si>
    <t>(27) 3229-8564</t>
  </si>
  <si>
    <t>27.165.737/0001-950</t>
  </si>
  <si>
    <t>(27) 3229-8565</t>
  </si>
  <si>
    <t>27.165.737/0001-951</t>
  </si>
  <si>
    <t>(27) 3229-8566</t>
  </si>
  <si>
    <t>27.165.737/0001-952</t>
  </si>
  <si>
    <t>(27) 3229-8567</t>
  </si>
  <si>
    <t>27.165.737/0001-953</t>
  </si>
  <si>
    <t>(27) 3229-8568</t>
  </si>
  <si>
    <t>27.165.737/0001-954</t>
  </si>
  <si>
    <t>(27) 3229-8569</t>
  </si>
  <si>
    <t>27.165.737/0001-955</t>
  </si>
  <si>
    <t>(27) 3229-8570</t>
  </si>
  <si>
    <t>27.165.737/0001-956</t>
  </si>
  <si>
    <t>(27) 3229-8571</t>
  </si>
  <si>
    <t>27.165.737/0001-957</t>
  </si>
  <si>
    <t>(27) 3229-8572</t>
  </si>
  <si>
    <t>27.165.737/0001-958</t>
  </si>
  <si>
    <t>(27) 3229-8573</t>
  </si>
  <si>
    <t>27.165.737/0001-959</t>
  </si>
  <si>
    <t>(27) 3229-8574</t>
  </si>
  <si>
    <t>27.165.737/0001-960</t>
  </si>
  <si>
    <t>(27) 3229-8575</t>
  </si>
  <si>
    <t>27.165.737/0001-961</t>
  </si>
  <si>
    <t>(27) 3229-8576</t>
  </si>
  <si>
    <t>27.165.737/0001-962</t>
  </si>
  <si>
    <t>(27) 3229-8577</t>
  </si>
  <si>
    <t>27.165.737/0001-963</t>
  </si>
  <si>
    <t>(27) 3229-8578</t>
  </si>
  <si>
    <t>27.165.737/0001-964</t>
  </si>
  <si>
    <t>(27) 3229-8579</t>
  </si>
  <si>
    <t>27.165.737/0001-965</t>
  </si>
  <si>
    <t>(27) 3229-8580</t>
  </si>
  <si>
    <t>27.165.737/0001-966</t>
  </si>
  <si>
    <t>(27) 3229-8581</t>
  </si>
  <si>
    <t>27.165.737/0001-967</t>
  </si>
  <si>
    <t>(27) 3229-8582</t>
  </si>
  <si>
    <t>27.165.737/0001-968</t>
  </si>
  <si>
    <t>(27) 3229-8583</t>
  </si>
  <si>
    <t>27.165.737/0001-969</t>
  </si>
  <si>
    <t>(27) 3229-8584</t>
  </si>
  <si>
    <t>27.165.737/0001-970</t>
  </si>
  <si>
    <t>(27) 3229-8585</t>
  </si>
  <si>
    <t>27.165.737/0001-971</t>
  </si>
  <si>
    <t>(27) 3229-8586</t>
  </si>
  <si>
    <t>27.165.737/0001-972</t>
  </si>
  <si>
    <t>(27) 3229-8587</t>
  </si>
  <si>
    <t>27.165.737/0001-973</t>
  </si>
  <si>
    <t>(27) 3229-8588</t>
  </si>
  <si>
    <t>27.165.737/0001-974</t>
  </si>
  <si>
    <t>(27) 3229-8589</t>
  </si>
  <si>
    <t>27.165.737/0001-975</t>
  </si>
  <si>
    <t>(27) 3229-8590</t>
  </si>
  <si>
    <t>27.165.737/0001-976</t>
  </si>
  <si>
    <t>(27) 3229-8591</t>
  </si>
  <si>
    <t>27.165.737/0001-977</t>
  </si>
  <si>
    <t>(27) 3229-8592</t>
  </si>
  <si>
    <t>27.165.737/0001-978</t>
  </si>
  <si>
    <t>(27) 3229-8593</t>
  </si>
  <si>
    <t>27.165.737/0001-979</t>
  </si>
  <si>
    <t>(27) 3229-8594</t>
  </si>
  <si>
    <t>27.165.737/0001-980</t>
  </si>
  <si>
    <t>(27) 3229-8595</t>
  </si>
  <si>
    <t>27.165.737/0001-981</t>
  </si>
  <si>
    <t>(27) 3229-8596</t>
  </si>
  <si>
    <t>27.165.737/0001-982</t>
  </si>
  <si>
    <t>(27) 3229-8597</t>
  </si>
  <si>
    <t>27.165.737/0001-983</t>
  </si>
  <si>
    <t>(27) 3229-8598</t>
  </si>
  <si>
    <t>27.165.737/0001-984</t>
  </si>
  <si>
    <t>(27) 3229-8599</t>
  </si>
  <si>
    <t>27.165.737/0001-985</t>
  </si>
  <si>
    <t>(27) 3229-8600</t>
  </si>
  <si>
    <t>27.165.737/0001-986</t>
  </si>
  <si>
    <t>(27) 3229-8601</t>
  </si>
  <si>
    <t>27.165.737/0001-987</t>
  </si>
  <si>
    <t>(27) 3229-8602</t>
  </si>
  <si>
    <t>27.165.737/0001-988</t>
  </si>
  <si>
    <t>(27) 3229-8603</t>
  </si>
  <si>
    <t>27.165.737/0001-989</t>
  </si>
  <si>
    <t>(27) 3229-8604</t>
  </si>
  <si>
    <t>27.165.737/0001-990</t>
  </si>
  <si>
    <t>(27) 3229-8605</t>
  </si>
  <si>
    <t>27.165.737/0001-991</t>
  </si>
  <si>
    <t>(27) 3229-8606</t>
  </si>
  <si>
    <t>27.165.737/0001-992</t>
  </si>
  <si>
    <t>(27) 3229-8607</t>
  </si>
  <si>
    <t>27.165.737/0001-993</t>
  </si>
  <si>
    <t>(27) 3229-8608</t>
  </si>
  <si>
    <t>27.165.737/0001-994</t>
  </si>
  <si>
    <t>(27) 3229-8609</t>
  </si>
  <si>
    <t>27.165.737/0001-995</t>
  </si>
  <si>
    <t>(27) 3229-8610</t>
  </si>
  <si>
    <t>27.165.737/0001-996</t>
  </si>
  <si>
    <t>(27) 3229-8611</t>
  </si>
  <si>
    <t>27.165.737/0001-997</t>
  </si>
  <si>
    <t>(27) 3229-8612</t>
  </si>
  <si>
    <t>27.165.737/0001-998</t>
  </si>
  <si>
    <t>(27) 3229-8613</t>
  </si>
  <si>
    <t>27.165.737/0001-999</t>
  </si>
  <si>
    <t>(27) 3229-8614</t>
  </si>
  <si>
    <t>27.165.737/0001-1000</t>
  </si>
  <si>
    <t>(27) 3229-8615</t>
  </si>
  <si>
    <t>27.165.737/0001-1001</t>
  </si>
  <si>
    <t>(27) 3229-8616</t>
  </si>
  <si>
    <t>27.165.737/0001-1002</t>
  </si>
  <si>
    <t>(27) 3229-8617</t>
  </si>
  <si>
    <t>27.165.737/0001-1003</t>
  </si>
  <si>
    <t>(27) 3229-8618</t>
  </si>
  <si>
    <t>27.165.737/0001-1004</t>
  </si>
  <si>
    <t>(27) 3229-8619</t>
  </si>
  <si>
    <t>27.165.737/0001-1005</t>
  </si>
  <si>
    <t>(27) 3229-8620</t>
  </si>
  <si>
    <t>27.165.737/0001-1006</t>
  </si>
  <si>
    <t>(27) 3229-8621</t>
  </si>
  <si>
    <t>27.165.737/0001-1007</t>
  </si>
  <si>
    <t>(27) 3229-8622</t>
  </si>
  <si>
    <t>27.165.737/0001-1008</t>
  </si>
  <si>
    <t>(27) 3229-8623</t>
  </si>
  <si>
    <t>27.165.737/0001-1009</t>
  </si>
  <si>
    <t>(27) 3229-8624</t>
  </si>
  <si>
    <t>27.165.737/0001-1010</t>
  </si>
  <si>
    <t>(27) 3229-8625</t>
  </si>
  <si>
    <t>27.165.737/0001-1011</t>
  </si>
  <si>
    <t>(27) 3229-8626</t>
  </si>
  <si>
    <t>27.165.737/0001-1012</t>
  </si>
  <si>
    <t>(27) 3229-8627</t>
  </si>
  <si>
    <t>27.165.737/0001-1013</t>
  </si>
  <si>
    <t>(27) 3229-8628</t>
  </si>
  <si>
    <t>27.165.737/0001-1014</t>
  </si>
  <si>
    <t>(27) 3229-8629</t>
  </si>
  <si>
    <t>27.165.737/0001-1015</t>
  </si>
  <si>
    <t>(27) 3229-8630</t>
  </si>
  <si>
    <t>27.165.737/0001-1016</t>
  </si>
  <si>
    <t>(27) 3229-8631</t>
  </si>
  <si>
    <t>27.165.737/0001-1017</t>
  </si>
  <si>
    <t>(27) 3229-8632</t>
  </si>
  <si>
    <t>27.165.737/0001-1018</t>
  </si>
  <si>
    <t>(27) 3229-8633</t>
  </si>
  <si>
    <t>27.165.737/0001-1019</t>
  </si>
  <si>
    <t>(27) 3229-8634</t>
  </si>
  <si>
    <t>27.165.737/0001-1020</t>
  </si>
  <si>
    <t>(27) 3229-8635</t>
  </si>
  <si>
    <t>27.165.737/0001-1021</t>
  </si>
  <si>
    <t>(27) 3229-8636</t>
  </si>
  <si>
    <t>27.165.737/0001-1022</t>
  </si>
  <si>
    <t>(27) 3229-8637</t>
  </si>
  <si>
    <t>27.165.737/0001-1023</t>
  </si>
  <si>
    <t>(27) 3229-8638</t>
  </si>
  <si>
    <t>27.165.737/0001-1024</t>
  </si>
  <si>
    <t>(27) 3229-8639</t>
  </si>
  <si>
    <t>27.165.737/0001-1025</t>
  </si>
  <si>
    <t>(27) 3229-8640</t>
  </si>
  <si>
    <t>27.165.737/0001-1026</t>
  </si>
  <si>
    <t>(27) 3229-8641</t>
  </si>
  <si>
    <t>27.165.737/0001-1027</t>
  </si>
  <si>
    <t>(27) 3229-8642</t>
  </si>
  <si>
    <t>27.165.737/0001-1028</t>
  </si>
  <si>
    <t>(27) 3229-8643</t>
  </si>
  <si>
    <t>27.165.737/0001-1029</t>
  </si>
  <si>
    <t>(27) 3229-8644</t>
  </si>
  <si>
    <t>27.165.737/0001-1030</t>
  </si>
  <si>
    <t>(27) 3229-8645</t>
  </si>
  <si>
    <t>27.165.737/0001-1031</t>
  </si>
  <si>
    <t>(27) 3229-8646</t>
  </si>
  <si>
    <t>27.165.737/0001-1032</t>
  </si>
  <si>
    <t>(27) 3229-8647</t>
  </si>
  <si>
    <t>27.165.737/0001-1033</t>
  </si>
  <si>
    <t>(27) 3229-8648</t>
  </si>
  <si>
    <t>27.165.737/0001-1034</t>
  </si>
  <si>
    <t>(27) 3229-8649</t>
  </si>
  <si>
    <t>27.165.737/0001-1035</t>
  </si>
  <si>
    <t>(27) 3229-8650</t>
  </si>
  <si>
    <t>27.165.737/0001-1036</t>
  </si>
  <si>
    <t>(27) 3229-8651</t>
  </si>
  <si>
    <t>27.165.737/0001-1037</t>
  </si>
  <si>
    <t>(27) 3229-8652</t>
  </si>
  <si>
    <t>27.165.737/0001-1038</t>
  </si>
  <si>
    <t>(27) 3229-8653</t>
  </si>
  <si>
    <t>27.165.737/0001-1039</t>
  </si>
  <si>
    <t>(27) 3229-8654</t>
  </si>
  <si>
    <t>27.165.737/0001-1040</t>
  </si>
  <si>
    <t>(27) 3229-8655</t>
  </si>
  <si>
    <t>27.165.737/0001-1041</t>
  </si>
  <si>
    <t>(27) 3229-8656</t>
  </si>
  <si>
    <t>27.165.737/0001-1042</t>
  </si>
  <si>
    <t>(27) 3229-8657</t>
  </si>
  <si>
    <t>27.165.737/0001-1043</t>
  </si>
  <si>
    <t>(27) 3229-8658</t>
  </si>
  <si>
    <t>27.165.737/0001-1044</t>
  </si>
  <si>
    <t>(27) 3229-8659</t>
  </si>
  <si>
    <t>27.165.737/0001-1045</t>
  </si>
  <si>
    <t>(27) 3229-8660</t>
  </si>
  <si>
    <t>27.165.737/0001-1046</t>
  </si>
  <si>
    <t>(27) 3229-8661</t>
  </si>
  <si>
    <t>27.165.737/0001-1047</t>
  </si>
  <si>
    <t>(27) 3229-8662</t>
  </si>
  <si>
    <t>27.165.737/0001-1048</t>
  </si>
  <si>
    <t>(27) 3229-8663</t>
  </si>
  <si>
    <t>27.165.737/0001-1049</t>
  </si>
  <si>
    <t>(27) 3229-8664</t>
  </si>
  <si>
    <t>27.165.737/0001-1050</t>
  </si>
  <si>
    <t>(27) 3229-8665</t>
  </si>
  <si>
    <t>27.165.737/0001-1051</t>
  </si>
  <si>
    <t>(27) 3229-8666</t>
  </si>
  <si>
    <t>27.165.737/0001-1052</t>
  </si>
  <si>
    <t>(27) 3229-8667</t>
  </si>
  <si>
    <t>27.165.737/0001-1053</t>
  </si>
  <si>
    <t>(27) 3229-8668</t>
  </si>
  <si>
    <t>27.165.737/0001-1054</t>
  </si>
  <si>
    <t>(27) 3229-8669</t>
  </si>
  <si>
    <t>27.165.737/0001-1055</t>
  </si>
  <si>
    <t>(27) 3229-8670</t>
  </si>
  <si>
    <t>27.165.737/0001-1056</t>
  </si>
  <si>
    <t>(27) 3229-8671</t>
  </si>
  <si>
    <t>27.165.737/0001-1057</t>
  </si>
  <si>
    <t>(27) 3229-8672</t>
  </si>
  <si>
    <t>27.165.737/0001-1058</t>
  </si>
  <si>
    <t>(27) 3229-8673</t>
  </si>
  <si>
    <t>27.165.737/0001-1059</t>
  </si>
  <si>
    <t>(27) 3229-8674</t>
  </si>
  <si>
    <t>27.165.737/0001-1060</t>
  </si>
  <si>
    <t>(27) 3229-8675</t>
  </si>
  <si>
    <t>27.165.737/0001-1061</t>
  </si>
  <si>
    <t>(27) 3229-8676</t>
  </si>
  <si>
    <t>27.165.737/0001-1062</t>
  </si>
  <si>
    <t>(27) 3229-8677</t>
  </si>
  <si>
    <t>27.165.737/0001-1063</t>
  </si>
  <si>
    <t>(27) 3229-8678</t>
  </si>
  <si>
    <t>27.165.737/0001-1064</t>
  </si>
  <si>
    <t>(27) 3229-8679</t>
  </si>
  <si>
    <t>27.165.737/0001-1065</t>
  </si>
  <si>
    <t>(27) 3229-8680</t>
  </si>
  <si>
    <t>27.165.737/0001-1066</t>
  </si>
  <si>
    <t>(27) 3229-8681</t>
  </si>
  <si>
    <t>27.165.737/0001-1067</t>
  </si>
  <si>
    <t>(27) 3229-8682</t>
  </si>
  <si>
    <t>27.165.737/0001-1068</t>
  </si>
  <si>
    <t>(27) 3229-8683</t>
  </si>
  <si>
    <t>27.165.737/0001-1069</t>
  </si>
  <si>
    <t>(27) 3229-8684</t>
  </si>
  <si>
    <t>27.165.737/0001-1070</t>
  </si>
  <si>
    <t>(27) 3229-8685</t>
  </si>
  <si>
    <t>27.165.737/0001-1071</t>
  </si>
  <si>
    <t>(27) 3229-8686</t>
  </si>
  <si>
    <t>27.165.737/0001-1072</t>
  </si>
  <si>
    <t>(27) 3229-8687</t>
  </si>
  <si>
    <t>27.165.737/0001-1073</t>
  </si>
  <si>
    <t>(27) 3229-8688</t>
  </si>
  <si>
    <t>27.165.737/0001-1074</t>
  </si>
  <si>
    <t>(27) 3229-8689</t>
  </si>
  <si>
    <t>27.165.737/0001-1075</t>
  </si>
  <si>
    <t>(27) 3229-8690</t>
  </si>
  <si>
    <t>27.165.737/0001-1076</t>
  </si>
  <si>
    <t>(27) 3229-8691</t>
  </si>
  <si>
    <t>27.165.737/0001-1077</t>
  </si>
  <si>
    <t>(27) 3229-8692</t>
  </si>
  <si>
    <t>27.165.737/0001-1078</t>
  </si>
  <si>
    <t>(27) 3229-8693</t>
  </si>
  <si>
    <t>27.165.737/0001-1079</t>
  </si>
  <si>
    <t>(27) 3229-8694</t>
  </si>
  <si>
    <t>27.165.737/0001-1080</t>
  </si>
  <si>
    <t>(27) 3229-8695</t>
  </si>
  <si>
    <t>27.165.737/0001-1081</t>
  </si>
  <si>
    <t>(27) 3229-8696</t>
  </si>
  <si>
    <t>27.165.737/0001-1082</t>
  </si>
  <si>
    <t>(27) 3229-8697</t>
  </si>
  <si>
    <t>27.165.737/0001-1083</t>
  </si>
  <si>
    <t>(27) 3229-8698</t>
  </si>
  <si>
    <t>27.165.737/0001-1084</t>
  </si>
  <si>
    <t>(27) 3229-8699</t>
  </si>
  <si>
    <t>27.165.737/0001-1085</t>
  </si>
  <si>
    <t>(27) 3229-8700</t>
  </si>
  <si>
    <t>27.165.737/0001-1086</t>
  </si>
  <si>
    <t>(27) 3229-8701</t>
  </si>
  <si>
    <t>27.165.737/0001-1087</t>
  </si>
  <si>
    <t>(27) 3229-8702</t>
  </si>
  <si>
    <t>27.165.737/0001-1088</t>
  </si>
  <si>
    <t>(27) 3229-8703</t>
  </si>
  <si>
    <t>27.165.737/0001-1089</t>
  </si>
  <si>
    <t>(27) 3229-8704</t>
  </si>
  <si>
    <t>27.165.737/0001-1090</t>
  </si>
  <si>
    <t>(27) 3229-8705</t>
  </si>
  <si>
    <t>27.165.737/0001-1091</t>
  </si>
  <si>
    <t>(27) 3229-8706</t>
  </si>
  <si>
    <t>27.165.737/0001-1092</t>
  </si>
  <si>
    <t>(27) 3229-8707</t>
  </si>
  <si>
    <t>27.165.737/0001-1093</t>
  </si>
  <si>
    <t>(27) 3229-8708</t>
  </si>
  <si>
    <t>27.165.737/0001-1094</t>
  </si>
  <si>
    <t>(27) 3229-8709</t>
  </si>
  <si>
    <t>27.165.737/0001-1095</t>
  </si>
  <si>
    <t>(27) 3229-8710</t>
  </si>
  <si>
    <t>27.165.737/0001-1096</t>
  </si>
  <si>
    <t>(27) 3229-8711</t>
  </si>
  <si>
    <t>27.165.737/0001-1097</t>
  </si>
  <si>
    <t>(27) 3229-8712</t>
  </si>
  <si>
    <t>27.165.737/0001-1098</t>
  </si>
  <si>
    <t>(27) 3229-8713</t>
  </si>
  <si>
    <t>27.165.737/0001-1099</t>
  </si>
  <si>
    <t>(27) 3229-8714</t>
  </si>
  <si>
    <t>27.165.737/0001-1100</t>
  </si>
  <si>
    <t>(27) 3229-8715</t>
  </si>
  <si>
    <t>27.165.737/0001-1101</t>
  </si>
  <si>
    <t>(27) 3229-8716</t>
  </si>
  <si>
    <t>27.165.737/0001-1102</t>
  </si>
  <si>
    <t>(27) 3229-8717</t>
  </si>
  <si>
    <t>27.165.737/0001-1103</t>
  </si>
  <si>
    <t>(27) 3229-8718</t>
  </si>
  <si>
    <t>27.165.737/0001-1104</t>
  </si>
  <si>
    <t>(27) 3229-8719</t>
  </si>
  <si>
    <t>27.165.737/0001-1105</t>
  </si>
  <si>
    <t>(27) 3229-8720</t>
  </si>
  <si>
    <t>27.165.737/0001-1106</t>
  </si>
  <si>
    <t>(27) 3229-8721</t>
  </si>
  <si>
    <t>27.165.737/0001-1107</t>
  </si>
  <si>
    <t>(27) 3229-8722</t>
  </si>
  <si>
    <t>27.165.737/0001-1108</t>
  </si>
  <si>
    <t>(27) 3229-8723</t>
  </si>
  <si>
    <t>27.165.737/0001-1109</t>
  </si>
  <si>
    <t>(27) 3229-8724</t>
  </si>
  <si>
    <t>27.165.737/0001-1110</t>
  </si>
  <si>
    <t>(27) 3229-8725</t>
  </si>
  <si>
    <t>27.165.737/0001-1111</t>
  </si>
  <si>
    <t>(27) 3229-8726</t>
  </si>
  <si>
    <t>27.165.737/0001-1112</t>
  </si>
  <si>
    <t>(27) 3229-8727</t>
  </si>
  <si>
    <t>27.165.737/0001-1113</t>
  </si>
  <si>
    <t>(27) 3229-8728</t>
  </si>
  <si>
    <t>27.165.737/0001-1114</t>
  </si>
  <si>
    <t>(27) 3229-8729</t>
  </si>
  <si>
    <t>27.165.737/0001-1115</t>
  </si>
  <si>
    <t>(27) 3229-8730</t>
  </si>
  <si>
    <t>27.165.737/0001-1116</t>
  </si>
  <si>
    <t>(27) 3229-8731</t>
  </si>
  <si>
    <t>27.165.737/0001-1117</t>
  </si>
  <si>
    <t>(27) 3229-8732</t>
  </si>
  <si>
    <t>27.165.737/0001-1118</t>
  </si>
  <si>
    <t>(27) 3229-8733</t>
  </si>
  <si>
    <t>27.165.737/0001-1119</t>
  </si>
  <si>
    <t>(27) 3229-8734</t>
  </si>
  <si>
    <t>27.165.737/0001-1120</t>
  </si>
  <si>
    <t>(27) 3229-8735</t>
  </si>
  <si>
    <t>27.165.737/0001-1121</t>
  </si>
  <si>
    <t>(27) 3229-8736</t>
  </si>
  <si>
    <t>27.165.737/0001-1122</t>
  </si>
  <si>
    <t>(27) 3229-8737</t>
  </si>
  <si>
    <t>27.165.737/0001-1123</t>
  </si>
  <si>
    <t>(27) 3229-8738</t>
  </si>
  <si>
    <t>27.165.737/0001-1124</t>
  </si>
  <si>
    <t>(27) 3229-8739</t>
  </si>
  <si>
    <t>27.165.737/0001-1125</t>
  </si>
  <si>
    <t>(27) 3229-8740</t>
  </si>
  <si>
    <t>27.165.737/0001-1126</t>
  </si>
  <si>
    <t>(27) 3229-8741</t>
  </si>
  <si>
    <t>27.165.737/0001-1127</t>
  </si>
  <si>
    <t>(27) 3229-8742</t>
  </si>
  <si>
    <t>27.165.737/0001-1128</t>
  </si>
  <si>
    <t>(27) 3229-8743</t>
  </si>
  <si>
    <t>27.165.737/0001-1129</t>
  </si>
  <si>
    <t>(27) 3229-8744</t>
  </si>
  <si>
    <t>27.165.737/0001-1130</t>
  </si>
  <si>
    <t>(27) 3229-8745</t>
  </si>
  <si>
    <t>27.165.737/0001-1131</t>
  </si>
  <si>
    <t>(27) 3229-8746</t>
  </si>
  <si>
    <t>27.165.737/0001-1132</t>
  </si>
  <si>
    <t>(27) 3229-8747</t>
  </si>
  <si>
    <t>27.165.737/0001-1133</t>
  </si>
  <si>
    <t>(27) 3229-8748</t>
  </si>
  <si>
    <t>27.165.737/0001-1134</t>
  </si>
  <si>
    <t>(27) 3229-8749</t>
  </si>
  <si>
    <t>27.165.737/0001-1135</t>
  </si>
  <si>
    <t>(27) 3229-8750</t>
  </si>
  <si>
    <t>27.165.737/0001-1136</t>
  </si>
  <si>
    <t>(27) 3229-8751</t>
  </si>
  <si>
    <t>27.165.737/0001-1137</t>
  </si>
  <si>
    <t>(27) 3229-8752</t>
  </si>
  <si>
    <t>27.165.737/0001-1138</t>
  </si>
  <si>
    <t>(27) 3229-8753</t>
  </si>
  <si>
    <t>27.165.737/0001-1139</t>
  </si>
  <si>
    <t>(27) 3229-8754</t>
  </si>
  <si>
    <t>27.165.737/0001-1140</t>
  </si>
  <si>
    <t>(27) 3229-8755</t>
  </si>
  <si>
    <t>27.165.737/0001-1141</t>
  </si>
  <si>
    <t>(27) 3229-8756</t>
  </si>
  <si>
    <t>27.165.737/0001-1142</t>
  </si>
  <si>
    <t>(27) 3229-8757</t>
  </si>
  <si>
    <t>27.165.737/0001-1143</t>
  </si>
  <si>
    <t>(27) 3229-8758</t>
  </si>
  <si>
    <t>27.165.737/0001-1144</t>
  </si>
  <si>
    <t>(27) 3229-8759</t>
  </si>
  <si>
    <t>27.165.737/0001-1145</t>
  </si>
  <si>
    <t>(27) 3229-8760</t>
  </si>
  <si>
    <t>27.165.737/0001-1146</t>
  </si>
  <si>
    <t>(27) 3229-8761</t>
  </si>
  <si>
    <t>27.165.737/0001-1147</t>
  </si>
  <si>
    <t>(27) 3229-8762</t>
  </si>
  <si>
    <t>27.165.737/0001-1148</t>
  </si>
  <si>
    <t>(27) 3229-8763</t>
  </si>
  <si>
    <t>27.165.737/0001-1149</t>
  </si>
  <si>
    <t>(27) 3229-8764</t>
  </si>
  <si>
    <t>27.165.737/0001-1150</t>
  </si>
  <si>
    <t>(27) 3229-8765</t>
  </si>
  <si>
    <t>27.165.737/0001-1151</t>
  </si>
  <si>
    <t>(27) 3229-8766</t>
  </si>
  <si>
    <t>27.165.737/0001-1152</t>
  </si>
  <si>
    <t>(27) 3229-8767</t>
  </si>
  <si>
    <t>27.165.737/0001-1153</t>
  </si>
  <si>
    <t>(27) 3229-8768</t>
  </si>
  <si>
    <t>27.165.737/0001-1154</t>
  </si>
  <si>
    <t>(27) 3229-8769</t>
  </si>
  <si>
    <t>27.165.737/0001-1155</t>
  </si>
  <si>
    <t>(27) 3229-8770</t>
  </si>
  <si>
    <t>27.165.737/0001-1156</t>
  </si>
  <si>
    <t>(27) 3229-8771</t>
  </si>
  <si>
    <t>27.165.737/0001-1157</t>
  </si>
  <si>
    <t>(27) 3229-8772</t>
  </si>
  <si>
    <t>27.165.737/0001-1158</t>
  </si>
  <si>
    <t>(27) 3229-8773</t>
  </si>
  <si>
    <t>27.165.737/0001-1159</t>
  </si>
  <si>
    <t>(27) 3229-8774</t>
  </si>
  <si>
    <t>27.165.737/0001-1160</t>
  </si>
  <si>
    <t>(27) 3229-8775</t>
  </si>
  <si>
    <t>27.165.737/0001-1161</t>
  </si>
  <si>
    <t>(27) 3229-8776</t>
  </si>
  <si>
    <t>27.165.737/0001-1162</t>
  </si>
  <si>
    <t>(27) 3229-8777</t>
  </si>
  <si>
    <t>27.165.737/0001-1163</t>
  </si>
  <si>
    <t>(27) 3229-8778</t>
  </si>
  <si>
    <t>27.165.737/0001-1164</t>
  </si>
  <si>
    <t>(27) 3229-8779</t>
  </si>
  <si>
    <t>27.165.737/0001-1165</t>
  </si>
  <si>
    <t>(27) 3229-8780</t>
  </si>
  <si>
    <t>27.165.737/0001-1166</t>
  </si>
  <si>
    <t>(27) 3229-8781</t>
  </si>
  <si>
    <t>27.165.737/0001-1167</t>
  </si>
  <si>
    <t>(27) 3229-8782</t>
  </si>
  <si>
    <t>27.165.737/0001-1168</t>
  </si>
  <si>
    <t>(27) 3229-8783</t>
  </si>
  <si>
    <t>27.165.737/0001-1169</t>
  </si>
  <si>
    <t>(27) 3229-8784</t>
  </si>
  <si>
    <t>27.165.737/0001-1170</t>
  </si>
  <si>
    <t>(27) 3229-8785</t>
  </si>
  <si>
    <t>27.165.737/0001-1171</t>
  </si>
  <si>
    <t>(27) 3229-8786</t>
  </si>
  <si>
    <t>27.165.737/0001-1172</t>
  </si>
  <si>
    <t>(27) 3229-8787</t>
  </si>
  <si>
    <t>27.165.737/0001-1173</t>
  </si>
  <si>
    <t>(27) 3229-8788</t>
  </si>
  <si>
    <t>27.165.737/0001-1174</t>
  </si>
  <si>
    <t>(27) 3229-8789</t>
  </si>
  <si>
    <t>27.165.737/0001-1175</t>
  </si>
  <si>
    <t>(27) 3229-8790</t>
  </si>
  <si>
    <t>27.165.737/0001-1176</t>
  </si>
  <si>
    <t>(27) 3229-8791</t>
  </si>
  <si>
    <t>27.165.737/0001-1177</t>
  </si>
  <si>
    <t>(27) 3229-8792</t>
  </si>
  <si>
    <t>27.165.737/0001-1178</t>
  </si>
  <si>
    <t>(27) 3229-8793</t>
  </si>
  <si>
    <t>27.165.737/0001-1179</t>
  </si>
  <si>
    <t>(27) 3229-8794</t>
  </si>
  <si>
    <t>27.165.737/0001-1180</t>
  </si>
  <si>
    <t>(27) 3229-8795</t>
  </si>
  <si>
    <t>27.165.737/0001-1181</t>
  </si>
  <si>
    <t>(27) 3229-8796</t>
  </si>
  <si>
    <t>27.165.737/0001-1182</t>
  </si>
  <si>
    <t>(27) 3229-8797</t>
  </si>
  <si>
    <t>27.165.737/0001-1183</t>
  </si>
  <si>
    <t>(27) 3229-8798</t>
  </si>
  <si>
    <t>27.165.737/0001-1184</t>
  </si>
  <si>
    <t>(27) 3229-8799</t>
  </si>
  <si>
    <t>27.165.737/0001-1185</t>
  </si>
  <si>
    <t>(27) 3229-8800</t>
  </si>
  <si>
    <t>27.165.737/0001-1186</t>
  </si>
  <si>
    <t>(27) 3229-8801</t>
  </si>
  <si>
    <t>27.165.737/0001-1187</t>
  </si>
  <si>
    <t>(27) 3229-8802</t>
  </si>
  <si>
    <t>27.165.737/0001-1188</t>
  </si>
  <si>
    <t>(27) 3229-8803</t>
  </si>
  <si>
    <t>27.165.737/0001-1189</t>
  </si>
  <si>
    <t>(27) 3229-8804</t>
  </si>
  <si>
    <t>27.165.737/0001-1190</t>
  </si>
  <si>
    <t>(27) 3229-8805</t>
  </si>
  <si>
    <t>27.165.737/0001-1191</t>
  </si>
  <si>
    <t>(27) 3229-8806</t>
  </si>
  <si>
    <t>27.165.737/0001-1192</t>
  </si>
  <si>
    <t>(27) 3229-8807</t>
  </si>
  <si>
    <t>27.165.737/0001-1193</t>
  </si>
  <si>
    <t>(27) 3229-8808</t>
  </si>
  <si>
    <t>27.165.737/0001-1194</t>
  </si>
  <si>
    <t>(27) 3229-8809</t>
  </si>
  <si>
    <t>27.165.737/0001-1195</t>
  </si>
  <si>
    <t>(27) 3229-8810</t>
  </si>
  <si>
    <t>27.165.737/0001-1196</t>
  </si>
  <si>
    <t>(27) 3229-8811</t>
  </si>
  <si>
    <t>27.165.737/0001-1197</t>
  </si>
  <si>
    <t>(27) 3229-8812</t>
  </si>
  <si>
    <t>27.165.737/0001-1198</t>
  </si>
  <si>
    <t>(27) 3229-8813</t>
  </si>
  <si>
    <t>27.165.737/0001-1199</t>
  </si>
  <si>
    <t>(27) 3229-8814</t>
  </si>
  <si>
    <t>27.165.737/0001-1200</t>
  </si>
  <si>
    <t>(27) 3229-8815</t>
  </si>
  <si>
    <t>27.165.737/0001-1201</t>
  </si>
  <si>
    <t>(27) 3229-8816</t>
  </si>
  <si>
    <t>27.165.737/0001-1202</t>
  </si>
  <si>
    <t>(27) 3229-8817</t>
  </si>
  <si>
    <t>27.165.737/0001-1203</t>
  </si>
  <si>
    <t>(27) 3229-8818</t>
  </si>
  <si>
    <t>27.165.737/0001-1204</t>
  </si>
  <si>
    <t>(27) 3229-8819</t>
  </si>
  <si>
    <t>27.165.737/0001-1205</t>
  </si>
  <si>
    <t>(27) 3229-8820</t>
  </si>
  <si>
    <t>27.165.737/0001-1206</t>
  </si>
  <si>
    <t>(27) 3229-8821</t>
  </si>
  <si>
    <t>27.165.737/0001-1207</t>
  </si>
  <si>
    <t>(27) 3229-8822</t>
  </si>
  <si>
    <t>27.165.737/0001-1208</t>
  </si>
  <si>
    <t>(27) 3229-8823</t>
  </si>
  <si>
    <t>27.165.737/0001-1209</t>
  </si>
  <si>
    <t>(27) 3229-8824</t>
  </si>
  <si>
    <t>27.165.737/0001-1210</t>
  </si>
  <si>
    <t>(27) 3229-8825</t>
  </si>
  <si>
    <t>27.165.737/0001-1211</t>
  </si>
  <si>
    <t>(27) 3229-8826</t>
  </si>
  <si>
    <t>27.165.737/0001-1212</t>
  </si>
  <si>
    <t>(27) 3229-8827</t>
  </si>
  <si>
    <t>27.165.737/0001-1213</t>
  </si>
  <si>
    <t>(27) 3229-8828</t>
  </si>
  <si>
    <t>27.165.737/0001-1214</t>
  </si>
  <si>
    <t>(27) 3229-8829</t>
  </si>
  <si>
    <t>27.165.737/0001-1215</t>
  </si>
  <si>
    <t>(27) 3229-8830</t>
  </si>
  <si>
    <t>27.165.737/0001-1216</t>
  </si>
  <si>
    <t>(27) 3229-8831</t>
  </si>
  <si>
    <t>27.165.737/0001-1217</t>
  </si>
  <si>
    <t>(27) 3229-8832</t>
  </si>
  <si>
    <t>27.165.737/0001-1218</t>
  </si>
  <si>
    <t>(27) 3229-8833</t>
  </si>
  <si>
    <t>27.165.737/0001-1219</t>
  </si>
  <si>
    <t>(27) 3229-8834</t>
  </si>
  <si>
    <t>27.165.737/0001-1220</t>
  </si>
  <si>
    <t>(27) 3229-8835</t>
  </si>
  <si>
    <t>27.165.737/0001-1221</t>
  </si>
  <si>
    <t>(27) 3229-8836</t>
  </si>
  <si>
    <t>27.165.737/0001-1222</t>
  </si>
  <si>
    <t>(27) 3229-8837</t>
  </si>
  <si>
    <t>27.165.737/0001-1223</t>
  </si>
  <si>
    <t>(27) 3229-8838</t>
  </si>
  <si>
    <t>27.165.737/0001-1224</t>
  </si>
  <si>
    <t>(27) 3229-8839</t>
  </si>
  <si>
    <t>27.165.737/0001-1225</t>
  </si>
  <si>
    <t>(27) 3229-8840</t>
  </si>
  <si>
    <t>27.165.737/0001-1226</t>
  </si>
  <si>
    <t>(27) 3229-8841</t>
  </si>
  <si>
    <t>27.165.737/0001-1227</t>
  </si>
  <si>
    <t>(27) 3229-8842</t>
  </si>
  <si>
    <t>27.165.737/0001-1228</t>
  </si>
  <si>
    <t>(27) 3229-8843</t>
  </si>
  <si>
    <t>27.165.737/0001-1229</t>
  </si>
  <si>
    <t>(27) 3229-8844</t>
  </si>
  <si>
    <t>27.165.737/0001-1230</t>
  </si>
  <si>
    <t>(27) 3229-8845</t>
  </si>
  <si>
    <t>27.165.737/0001-1231</t>
  </si>
  <si>
    <t>(27) 3229-8846</t>
  </si>
  <si>
    <t>27.165.737/0001-1232</t>
  </si>
  <si>
    <t>(27) 3229-8847</t>
  </si>
  <si>
    <t>27.165.737/0001-1233</t>
  </si>
  <si>
    <t>(27) 3229-8848</t>
  </si>
  <si>
    <t>27.165.737/0001-1234</t>
  </si>
  <si>
    <t>(27) 3229-8849</t>
  </si>
  <si>
    <t>27.165.737/0001-1235</t>
  </si>
  <si>
    <t>(27) 3229-8850</t>
  </si>
  <si>
    <t>27.165.737/0001-1236</t>
  </si>
  <si>
    <t>(27) 3229-8851</t>
  </si>
  <si>
    <t>27.165.737/0001-1237</t>
  </si>
  <si>
    <t>(27) 3229-8852</t>
  </si>
  <si>
    <t>27.165.737/0001-1238</t>
  </si>
  <si>
    <t>(27) 3229-8853</t>
  </si>
  <si>
    <t>27.165.737/0001-1239</t>
  </si>
  <si>
    <t>(27) 3229-8854</t>
  </si>
  <si>
    <t>27.165.737/0001-1240</t>
  </si>
  <si>
    <t>(27) 3229-8855</t>
  </si>
  <si>
    <t>27.165.737/0001-1241</t>
  </si>
  <si>
    <t>(27) 3229-8856</t>
  </si>
  <si>
    <t>27.165.737/0001-1242</t>
  </si>
  <si>
    <t>(27) 3229-8857</t>
  </si>
  <si>
    <t>27.165.737/0001-1243</t>
  </si>
  <si>
    <t>(27) 3229-8858</t>
  </si>
  <si>
    <t>27.165.737/0001-1244</t>
  </si>
  <si>
    <t>(27) 3229-8859</t>
  </si>
  <si>
    <t>27.165.737/0001-1245</t>
  </si>
  <si>
    <t>(27) 3229-8860</t>
  </si>
  <si>
    <t>27.165.737/0001-1246</t>
  </si>
  <si>
    <t>(27) 3229-8861</t>
  </si>
  <si>
    <t>27.165.737/0001-1247</t>
  </si>
  <si>
    <t>(27) 3229-8862</t>
  </si>
  <si>
    <t>27.165.737/0001-1248</t>
  </si>
  <si>
    <t>(27) 3229-8863</t>
  </si>
  <si>
    <t>27.165.737/0001-1249</t>
  </si>
  <si>
    <t>(27) 3229-8864</t>
  </si>
  <si>
    <t>27.165.737/0001-1250</t>
  </si>
  <si>
    <t>(27) 3229-8865</t>
  </si>
  <si>
    <t>27.165.737/0001-1251</t>
  </si>
  <si>
    <t>(27) 3229-8866</t>
  </si>
  <si>
    <t>27.165.737/0001-1252</t>
  </si>
  <si>
    <t>(27) 3229-8867</t>
  </si>
  <si>
    <t>27.165.737/0001-1253</t>
  </si>
  <si>
    <t>(27) 3229-8868</t>
  </si>
  <si>
    <t>27.165.737/0001-1254</t>
  </si>
  <si>
    <t>(27) 3229-8869</t>
  </si>
  <si>
    <t>27.165.737/0001-1255</t>
  </si>
  <si>
    <t>(27) 3229-8870</t>
  </si>
  <si>
    <t>27.165.737/0001-1256</t>
  </si>
  <si>
    <t>(27) 3229-8871</t>
  </si>
  <si>
    <t>27.165.737/0001-1257</t>
  </si>
  <si>
    <t>(27) 3229-8872</t>
  </si>
  <si>
    <t>27.165.737/0001-1258</t>
  </si>
  <si>
    <t>(27) 3229-8873</t>
  </si>
  <si>
    <t>27.165.737/0001-1259</t>
  </si>
  <si>
    <t>(27) 3229-8874</t>
  </si>
  <si>
    <t>27.165.737/0001-1260</t>
  </si>
  <si>
    <t>(27) 3229-8875</t>
  </si>
  <si>
    <t>27.165.737/0001-1261</t>
  </si>
  <si>
    <t>(27) 3229-8876</t>
  </si>
  <si>
    <t>27.165.737/0001-1262</t>
  </si>
  <si>
    <t>(27) 3229-8877</t>
  </si>
  <si>
    <t>27.165.737/0001-1263</t>
  </si>
  <si>
    <t>(27) 3229-8878</t>
  </si>
  <si>
    <t>27.165.737/0001-1264</t>
  </si>
  <si>
    <t>(27) 3229-8879</t>
  </si>
  <si>
    <t>27.165.737/0001-1265</t>
  </si>
  <si>
    <t>(27) 3229-8880</t>
  </si>
  <si>
    <t>27.165.737/0001-1266</t>
  </si>
  <si>
    <t>(27) 3229-8881</t>
  </si>
  <si>
    <t>27.165.737/0001-1267</t>
  </si>
  <si>
    <t>(27) 3229-8882</t>
  </si>
  <si>
    <t>27.165.737/0001-1268</t>
  </si>
  <si>
    <t>(27) 3229-8883</t>
  </si>
  <si>
    <t>27.165.737/0001-1269</t>
  </si>
  <si>
    <t>(27) 3229-8884</t>
  </si>
  <si>
    <t>27.165.737/0001-1270</t>
  </si>
  <si>
    <t>(27) 3229-8885</t>
  </si>
  <si>
    <t>27.165.737/0001-1271</t>
  </si>
  <si>
    <t>(27) 3229-8886</t>
  </si>
  <si>
    <t>27.165.737/0001-1272</t>
  </si>
  <si>
    <t>(27) 3229-8887</t>
  </si>
  <si>
    <t>27.165.737/0001-1273</t>
  </si>
  <si>
    <t>(27) 3229-8888</t>
  </si>
  <si>
    <t>27.165.737/0001-1274</t>
  </si>
  <si>
    <t>(27) 3229-8889</t>
  </si>
  <si>
    <t>27.165.737/0001-1275</t>
  </si>
  <si>
    <t>(27) 3229-8890</t>
  </si>
  <si>
    <t>27.165.737/0001-1276</t>
  </si>
  <si>
    <t>(27) 3229-8891</t>
  </si>
  <si>
    <t>27.165.737/0001-1277</t>
  </si>
  <si>
    <t>(27) 3229-8892</t>
  </si>
  <si>
    <t>27.165.737/0001-1278</t>
  </si>
  <si>
    <t>(27) 3229-8893</t>
  </si>
  <si>
    <t>27.165.737/0001-1279</t>
  </si>
  <si>
    <t>(27) 3229-8894</t>
  </si>
  <si>
    <t>27.165.737/0001-1280</t>
  </si>
  <si>
    <t>(27) 3229-8895</t>
  </si>
  <si>
    <t>27.165.737/0001-1281</t>
  </si>
  <si>
    <t>(27) 3229-8896</t>
  </si>
  <si>
    <t>27.165.737/0001-1282</t>
  </si>
  <si>
    <t>(27) 3229-8897</t>
  </si>
  <si>
    <t>27.165.737/0001-1283</t>
  </si>
  <si>
    <t>(27) 3229-8898</t>
  </si>
  <si>
    <t>27.165.737/0001-1284</t>
  </si>
  <si>
    <t>(27) 3229-8899</t>
  </si>
  <si>
    <t>27.165.737/0001-1285</t>
  </si>
  <si>
    <t>(27) 3229-8900</t>
  </si>
  <si>
    <t>27.165.737/0001-1286</t>
  </si>
  <si>
    <t>(27) 3229-8901</t>
  </si>
  <si>
    <t>27.165.737/0001-1287</t>
  </si>
  <si>
    <t>(27) 3229-8902</t>
  </si>
  <si>
    <t>27.165.737/0001-1288</t>
  </si>
  <si>
    <t>(27) 3229-8903</t>
  </si>
  <si>
    <t>27.165.737/0001-1289</t>
  </si>
  <si>
    <t>(27) 3229-8904</t>
  </si>
  <si>
    <t>27.165.737/0001-1290</t>
  </si>
  <si>
    <t>(27) 3229-8905</t>
  </si>
  <si>
    <t>27.165.737/0001-1291</t>
  </si>
  <si>
    <t>(27) 3229-8906</t>
  </si>
  <si>
    <t>27.165.737/0001-1292</t>
  </si>
  <si>
    <t>(27) 3229-8907</t>
  </si>
  <si>
    <t>27.165.737/0001-1293</t>
  </si>
  <si>
    <t>(27) 3229-8908</t>
  </si>
  <si>
    <t>27.165.737/0001-1294</t>
  </si>
  <si>
    <t>(27) 3229-8909</t>
  </si>
  <si>
    <t>27.165.737/0001-1295</t>
  </si>
  <si>
    <t>(27) 3229-8910</t>
  </si>
  <si>
    <t>27.165.737/0001-1296</t>
  </si>
  <si>
    <t>(27) 3229-8911</t>
  </si>
  <si>
    <t>27.165.737/0001-1297</t>
  </si>
  <si>
    <t>(27) 3229-8912</t>
  </si>
  <si>
    <t>27.165.737/0001-1298</t>
  </si>
  <si>
    <t>(27) 3229-8913</t>
  </si>
  <si>
    <t>27.165.737/0001-1299</t>
  </si>
  <si>
    <t>(27) 3229-8914</t>
  </si>
  <si>
    <t>27.165.737/0001-1300</t>
  </si>
  <si>
    <t>(27) 3229-8915</t>
  </si>
  <si>
    <t>27.165.737/0001-1301</t>
  </si>
  <si>
    <t>(27) 3229-8916</t>
  </si>
  <si>
    <t>27.165.737/0001-1302</t>
  </si>
  <si>
    <t>(27) 3229-8917</t>
  </si>
  <si>
    <t>27.165.737/0001-1303</t>
  </si>
  <si>
    <t>(27) 3229-8918</t>
  </si>
  <si>
    <t>27.165.737/0001-1304</t>
  </si>
  <si>
    <t>(27) 3229-8919</t>
  </si>
  <si>
    <t>27.165.737/0001-1305</t>
  </si>
  <si>
    <t>(27) 3229-8920</t>
  </si>
  <si>
    <t>27.165.737/0001-1306</t>
  </si>
  <si>
    <t>(27) 3229-8921</t>
  </si>
  <si>
    <t>27.165.737/0001-1307</t>
  </si>
  <si>
    <t>(27) 3229-8922</t>
  </si>
  <si>
    <t>27.165.737/0001-1308</t>
  </si>
  <si>
    <t>(27) 3229-8923</t>
  </si>
  <si>
    <t>27.165.737/0001-1309</t>
  </si>
  <si>
    <t>(27) 3229-8924</t>
  </si>
  <si>
    <t>27.165.737/0001-1310</t>
  </si>
  <si>
    <t>(27) 3229-8925</t>
  </si>
  <si>
    <t>27.165.737/0001-1311</t>
  </si>
  <si>
    <t>(27) 3229-8926</t>
  </si>
  <si>
    <t>27.165.737/0001-1312</t>
  </si>
  <si>
    <t>(27) 3229-8927</t>
  </si>
  <si>
    <t>27.165.737/0001-1313</t>
  </si>
  <si>
    <t>(27) 3229-8928</t>
  </si>
  <si>
    <t>27.165.737/0001-1314</t>
  </si>
  <si>
    <t>(27) 3229-8929</t>
  </si>
  <si>
    <t>27.165.737/0001-1315</t>
  </si>
  <si>
    <t>(27) 3229-8930</t>
  </si>
  <si>
    <t>27.165.737/0001-1316</t>
  </si>
  <si>
    <t>(27) 3229-8931</t>
  </si>
  <si>
    <t>27.165.737/0001-1317</t>
  </si>
  <si>
    <t>(27) 3229-8932</t>
  </si>
  <si>
    <t>27.165.737/0001-1318</t>
  </si>
  <si>
    <t>(27) 3229-8933</t>
  </si>
  <si>
    <t>27.165.737/0001-1319</t>
  </si>
  <si>
    <t>(27) 3229-8934</t>
  </si>
  <si>
    <t>27.165.737/0001-1320</t>
  </si>
  <si>
    <t>(27) 3229-8935</t>
  </si>
  <si>
    <t>27.165.737/0001-1321</t>
  </si>
  <si>
    <t>(27) 3229-8936</t>
  </si>
  <si>
    <t>27.165.737/0001-1322</t>
  </si>
  <si>
    <t>(27) 3229-8937</t>
  </si>
  <si>
    <t>27.165.737/0001-1323</t>
  </si>
  <si>
    <t>(27) 3229-8938</t>
  </si>
  <si>
    <t>27.165.737/0001-1324</t>
  </si>
  <si>
    <t>(27) 3229-8939</t>
  </si>
  <si>
    <t>27.165.737/0001-1325</t>
  </si>
  <si>
    <t>(27) 3229-8940</t>
  </si>
  <si>
    <t>27.165.737/0001-1326</t>
  </si>
  <si>
    <t>(27) 3229-8941</t>
  </si>
  <si>
    <t>27.165.737/0001-1327</t>
  </si>
  <si>
    <t>(27) 3229-8942</t>
  </si>
  <si>
    <t>27.165.737/0001-1328</t>
  </si>
  <si>
    <t>(27) 3229-8943</t>
  </si>
  <si>
    <t>27.165.737/0001-1329</t>
  </si>
  <si>
    <t>(27) 3229-8944</t>
  </si>
  <si>
    <t>27.165.737/0001-1330</t>
  </si>
  <si>
    <t>(27) 3229-8945</t>
  </si>
  <si>
    <t>27.165.737/0001-1331</t>
  </si>
  <si>
    <t>(27) 3229-8946</t>
  </si>
  <si>
    <t>27.165.737/0001-1332</t>
  </si>
  <si>
    <t>(27) 3229-8947</t>
  </si>
  <si>
    <t>27.165.737/0001-1333</t>
  </si>
  <si>
    <t>(27) 3229-8948</t>
  </si>
  <si>
    <t>27.165.737/0001-1334</t>
  </si>
  <si>
    <t>(27) 3229-8949</t>
  </si>
  <si>
    <t>27.165.737/0001-1335</t>
  </si>
  <si>
    <t>(27) 3229-8950</t>
  </si>
  <si>
    <t>27.165.737/0001-1336</t>
  </si>
  <si>
    <t>(27) 3229-8951</t>
  </si>
  <si>
    <t>27.165.737/0001-1337</t>
  </si>
  <si>
    <t>(27) 3229-8952</t>
  </si>
  <si>
    <t>27.165.737/0001-1338</t>
  </si>
  <si>
    <t>(27) 3229-8953</t>
  </si>
  <si>
    <t>27.165.737/0001-1339</t>
  </si>
  <si>
    <t>(27) 3229-8954</t>
  </si>
  <si>
    <t>27.165.737/0001-1340</t>
  </si>
  <si>
    <t>(27) 3229-8955</t>
  </si>
  <si>
    <t>27.165.737/0001-1341</t>
  </si>
  <si>
    <t>(27) 3229-8956</t>
  </si>
  <si>
    <t>27.165.737/0001-1342</t>
  </si>
  <si>
    <t>(27) 3229-8957</t>
  </si>
  <si>
    <t>27.165.737/0001-1343</t>
  </si>
  <si>
    <t>(27) 3229-8958</t>
  </si>
  <si>
    <t>27.165.737/0001-1344</t>
  </si>
  <si>
    <t>(27) 3229-8959</t>
  </si>
  <si>
    <t>27.165.737/0001-1345</t>
  </si>
  <si>
    <t>(27) 3229-8960</t>
  </si>
  <si>
    <t>27.165.737/0001-1346</t>
  </si>
  <si>
    <t>(27) 3229-8961</t>
  </si>
  <si>
    <t>27.165.737/0001-1347</t>
  </si>
  <si>
    <t>(27) 3229-8962</t>
  </si>
  <si>
    <t>27.165.737/0001-1348</t>
  </si>
  <si>
    <t>(27) 3229-8963</t>
  </si>
  <si>
    <t>27.165.737/0001-1349</t>
  </si>
  <si>
    <t>(27) 3229-8964</t>
  </si>
  <si>
    <t>27.165.737/0001-1350</t>
  </si>
  <si>
    <t>(27) 3229-8965</t>
  </si>
  <si>
    <t>27.165.737/0001-1351</t>
  </si>
  <si>
    <t>(27) 3229-8966</t>
  </si>
  <si>
    <t>27.165.737/0001-1352</t>
  </si>
  <si>
    <t>(27) 3229-8967</t>
  </si>
  <si>
    <t>27.165.737/0001-1353</t>
  </si>
  <si>
    <t>(27) 3229-8968</t>
  </si>
  <si>
    <t>27.165.737/0001-1354</t>
  </si>
  <si>
    <t>(27) 3229-8969</t>
  </si>
  <si>
    <t>27.165.737/0001-1355</t>
  </si>
  <si>
    <t>(27) 3229-8970</t>
  </si>
  <si>
    <t>27.165.737/0001-1356</t>
  </si>
  <si>
    <t>(27) 3229-8971</t>
  </si>
  <si>
    <t>27.165.737/0001-1357</t>
  </si>
  <si>
    <t>(27) 3229-8972</t>
  </si>
  <si>
    <t>27.165.737/0001-1358</t>
  </si>
  <si>
    <t>(27) 3229-8973</t>
  </si>
  <si>
    <t>27.165.737/0001-1359</t>
  </si>
  <si>
    <t>(27) 3229-8974</t>
  </si>
  <si>
    <t>27.165.737/0001-1360</t>
  </si>
  <si>
    <t>(27) 3229-8975</t>
  </si>
  <si>
    <t>27.165.737/0001-1361</t>
  </si>
  <si>
    <t>(27) 3229-8976</t>
  </si>
  <si>
    <t>27.165.737/0001-1362</t>
  </si>
  <si>
    <t>(27) 3229-8977</t>
  </si>
  <si>
    <t>27.165.737/0001-1363</t>
  </si>
  <si>
    <t>(27) 3229-8978</t>
  </si>
  <si>
    <t>27.165.737/0001-1364</t>
  </si>
  <si>
    <t>(27) 3229-8979</t>
  </si>
  <si>
    <t>27.165.737/0001-1365</t>
  </si>
  <si>
    <t>(27) 3229-8980</t>
  </si>
  <si>
    <t>27.165.737/0001-1366</t>
  </si>
  <si>
    <t>(27) 3229-8981</t>
  </si>
  <si>
    <t>27.165.737/0001-1367</t>
  </si>
  <si>
    <t>(27) 3229-8982</t>
  </si>
  <si>
    <t>27.165.737/0001-1368</t>
  </si>
  <si>
    <t>(27) 3229-8983</t>
  </si>
  <si>
    <t>27.165.737/0001-1369</t>
  </si>
  <si>
    <t>(27) 3229-8984</t>
  </si>
  <si>
    <t>27.165.737/0001-1370</t>
  </si>
  <si>
    <t>(27) 3229-8985</t>
  </si>
  <si>
    <t>27.165.737/0001-1371</t>
  </si>
  <si>
    <t>(27) 3229-8986</t>
  </si>
  <si>
    <t>27.165.737/0001-1372</t>
  </si>
  <si>
    <t>(27) 3229-8987</t>
  </si>
  <si>
    <t>27.165.737/0001-1373</t>
  </si>
  <si>
    <t>(27) 3229-8988</t>
  </si>
  <si>
    <t>27.165.737/0001-1374</t>
  </si>
  <si>
    <t>(27) 3229-8989</t>
  </si>
  <si>
    <t>27.165.737/0001-1375</t>
  </si>
  <si>
    <t>(27) 3229-8990</t>
  </si>
  <si>
    <t>27.165.737/0001-1376</t>
  </si>
  <si>
    <t>(27) 3229-8991</t>
  </si>
  <si>
    <t>27.165.737/0001-1377</t>
  </si>
  <si>
    <t>(27) 3229-8992</t>
  </si>
  <si>
    <t>27.165.737/0001-1378</t>
  </si>
  <si>
    <t>(27) 3229-8993</t>
  </si>
  <si>
    <t>27.165.737/0001-1379</t>
  </si>
  <si>
    <t>(27) 3229-8994</t>
  </si>
  <si>
    <t>27.165.737/0001-1380</t>
  </si>
  <si>
    <t>(27) 3229-8995</t>
  </si>
  <si>
    <t>27.165.737/0001-1381</t>
  </si>
  <si>
    <t>(27) 3229-8996</t>
  </si>
  <si>
    <t>27.165.737/0001-1382</t>
  </si>
  <si>
    <t>(27) 3229-8997</t>
  </si>
  <si>
    <t>27.165.737/0001-1383</t>
  </si>
  <si>
    <t>(27) 3229-8998</t>
  </si>
  <si>
    <t>27.165.737/0001-1384</t>
  </si>
  <si>
    <t>(27) 3229-8999</t>
  </si>
  <si>
    <t>27.165.737/0001-1385</t>
  </si>
  <si>
    <t>(27) 3229-9000</t>
  </si>
  <si>
    <t>27.165.737/0001-1386</t>
  </si>
  <si>
    <t>(27) 3229-9001</t>
  </si>
  <si>
    <t>27.165.737/0001-1387</t>
  </si>
  <si>
    <t>(27) 3229-9002</t>
  </si>
  <si>
    <t>27.165.737/0001-1388</t>
  </si>
  <si>
    <t>(27) 3229-9003</t>
  </si>
  <si>
    <t>27.165.737/0001-1389</t>
  </si>
  <si>
    <t>(27) 3229-9004</t>
  </si>
  <si>
    <t>27.165.737/0001-1390</t>
  </si>
  <si>
    <t>(27) 3229-9005</t>
  </si>
  <si>
    <t>27.165.737/0001-1391</t>
  </si>
  <si>
    <t>(27) 3229-9006</t>
  </si>
  <si>
    <t>27.165.737/0001-1392</t>
  </si>
  <si>
    <t>(27) 3229-9007</t>
  </si>
  <si>
    <t>27.165.737/0001-1393</t>
  </si>
  <si>
    <t>(27) 3229-9008</t>
  </si>
  <si>
    <t>27.165.737/0001-1394</t>
  </si>
  <si>
    <t>(27) 3229-9009</t>
  </si>
  <si>
    <t>27.165.737/0001-1395</t>
  </si>
  <si>
    <t>(27) 3229-9010</t>
  </si>
  <si>
    <t>27.165.737/0001-1396</t>
  </si>
  <si>
    <t>(27) 3229-9011</t>
  </si>
  <si>
    <t>27.165.737/0001-1397</t>
  </si>
  <si>
    <t>(27) 3229-9012</t>
  </si>
  <si>
    <t>27.165.737/0001-1398</t>
  </si>
  <si>
    <t>(27) 3229-9013</t>
  </si>
  <si>
    <t>27.165.737/0001-1399</t>
  </si>
  <si>
    <t>(27) 3229-9014</t>
  </si>
  <si>
    <t>27.165.737/0001-1400</t>
  </si>
  <si>
    <t>(27) 3229-9015</t>
  </si>
  <si>
    <t>27.165.737/0001-1401</t>
  </si>
  <si>
    <t>(27) 3229-9016</t>
  </si>
  <si>
    <t>27.165.737/0001-1402</t>
  </si>
  <si>
    <t>(27) 3229-9017</t>
  </si>
  <si>
    <t>27.165.737/0001-1403</t>
  </si>
  <si>
    <t>(27) 3229-9018</t>
  </si>
  <si>
    <t>27.165.737/0001-1404</t>
  </si>
  <si>
    <t>(27) 3229-9019</t>
  </si>
  <si>
    <t>27.165.737/0001-1405</t>
  </si>
  <si>
    <t>(27) 3229-9020</t>
  </si>
  <si>
    <t>27.165.737/0001-1406</t>
  </si>
  <si>
    <t>(27) 3229-9021</t>
  </si>
  <si>
    <t>27.165.737/0001-1407</t>
  </si>
  <si>
    <t>(27) 3229-9022</t>
  </si>
  <si>
    <t>27.165.737/0001-1408</t>
  </si>
  <si>
    <t>(27) 3229-9023</t>
  </si>
  <si>
    <t>27.165.737/0001-1409</t>
  </si>
  <si>
    <t>(27) 3229-9024</t>
  </si>
  <si>
    <t>27.165.737/0001-1410</t>
  </si>
  <si>
    <t>(27) 3229-9025</t>
  </si>
  <si>
    <t>27.165.737/0001-1411</t>
  </si>
  <si>
    <t>(27) 3229-9026</t>
  </si>
  <si>
    <t>27.165.737/0001-1412</t>
  </si>
  <si>
    <t>(27) 3229-9027</t>
  </si>
  <si>
    <t>27.165.737/0001-1413</t>
  </si>
  <si>
    <t>(27) 3229-9028</t>
  </si>
  <si>
    <t>27.165.737/0001-1414</t>
  </si>
  <si>
    <t>(27) 3229-9029</t>
  </si>
  <si>
    <t>27.165.737/0001-1415</t>
  </si>
  <si>
    <t>(27) 3229-9030</t>
  </si>
  <si>
    <t>27.165.737/0001-1416</t>
  </si>
  <si>
    <t>(27) 3229-9031</t>
  </si>
  <si>
    <t>27.165.737/0001-1417</t>
  </si>
  <si>
    <t>(27) 3229-9032</t>
  </si>
  <si>
    <t>27.165.737/0001-1418</t>
  </si>
  <si>
    <t>(27) 3229-9033</t>
  </si>
  <si>
    <t>27.165.737/0001-1419</t>
  </si>
  <si>
    <t>(27) 3229-9034</t>
  </si>
  <si>
    <t>27.165.737/0001-1420</t>
  </si>
  <si>
    <t>(27) 3229-9035</t>
  </si>
  <si>
    <t>27.165.737/0001-1421</t>
  </si>
  <si>
    <t>(27) 3229-9036</t>
  </si>
  <si>
    <t>27.165.737/0001-1422</t>
  </si>
  <si>
    <t>(27) 3229-9037</t>
  </si>
  <si>
    <t>27.165.737/0001-1423</t>
  </si>
  <si>
    <t>(27) 3229-9038</t>
  </si>
  <si>
    <t>27.165.737/0001-1424</t>
  </si>
  <si>
    <t>(27) 3229-9039</t>
  </si>
  <si>
    <t>27.165.737/0001-1425</t>
  </si>
  <si>
    <t>(27) 3229-9040</t>
  </si>
  <si>
    <t>27.165.737/0001-1426</t>
  </si>
  <si>
    <t>(27) 3229-9041</t>
  </si>
  <si>
    <t>27.165.737/0001-1427</t>
  </si>
  <si>
    <t>(27) 3229-9042</t>
  </si>
  <si>
    <t>27.165.737/0001-1428</t>
  </si>
  <si>
    <t>(27) 3229-9043</t>
  </si>
  <si>
    <t>27.165.737/0001-1429</t>
  </si>
  <si>
    <t>(27) 3229-9044</t>
  </si>
  <si>
    <t>27.165.737/0001-1430</t>
  </si>
  <si>
    <t>(27) 3229-9045</t>
  </si>
  <si>
    <t>27.165.737/0001-1431</t>
  </si>
  <si>
    <t>(27) 3229-9046</t>
  </si>
  <si>
    <t>27.165.737/0001-1432</t>
  </si>
  <si>
    <t>(27) 3229-9047</t>
  </si>
  <si>
    <t>27.165.737/0001-1433</t>
  </si>
  <si>
    <t>(27) 3229-9048</t>
  </si>
  <si>
    <t>27.165.737/0001-1434</t>
  </si>
  <si>
    <t>(27) 3229-9049</t>
  </si>
  <si>
    <t>27.165.737/0001-1435</t>
  </si>
  <si>
    <t>(27) 3229-9050</t>
  </si>
  <si>
    <t>27.165.737/0001-1436</t>
  </si>
  <si>
    <t>(27) 3229-9051</t>
  </si>
  <si>
    <t>27.165.737/0001-1437</t>
  </si>
  <si>
    <t>(27) 3229-9052</t>
  </si>
  <si>
    <t>27.165.737/0001-1438</t>
  </si>
  <si>
    <t>(27) 3229-9053</t>
  </si>
  <si>
    <t>27.165.737/0001-1439</t>
  </si>
  <si>
    <t>(27) 3229-9054</t>
  </si>
  <si>
    <t>27.165.737/0001-1440</t>
  </si>
  <si>
    <t>(27) 3229-9055</t>
  </si>
  <si>
    <t>27.165.737/0001-1441</t>
  </si>
  <si>
    <t>(27) 3229-9056</t>
  </si>
  <si>
    <t>27.165.737/0001-1442</t>
  </si>
  <si>
    <t>(27) 3229-9057</t>
  </si>
  <si>
    <t>27.165.737/0001-1443</t>
  </si>
  <si>
    <t>(27) 3229-9058</t>
  </si>
  <si>
    <t>27.165.737/0001-1444</t>
  </si>
  <si>
    <t>(27) 3229-9059</t>
  </si>
  <si>
    <t>27.165.737/0001-1445</t>
  </si>
  <si>
    <t>(27) 3229-9060</t>
  </si>
  <si>
    <t>27.165.737/0001-1446</t>
  </si>
  <si>
    <t>(27) 3229-9061</t>
  </si>
  <si>
    <t>27.165.737/0001-1447</t>
  </si>
  <si>
    <t>(27) 3229-9062</t>
  </si>
  <si>
    <t>27.165.737/0001-1448</t>
  </si>
  <si>
    <t>(27) 3229-9063</t>
  </si>
  <si>
    <t>27.165.737/0001-1449</t>
  </si>
  <si>
    <t>(27) 3229-9064</t>
  </si>
  <si>
    <t>27.165.737/0001-1450</t>
  </si>
  <si>
    <t>(27) 3229-9065</t>
  </si>
  <si>
    <t>27.165.737/0001-1451</t>
  </si>
  <si>
    <t>(27) 3229-9066</t>
  </si>
  <si>
    <t>27.165.737/0001-1452</t>
  </si>
  <si>
    <t>(27) 3229-9067</t>
  </si>
  <si>
    <t>27.165.737/0001-1453</t>
  </si>
  <si>
    <t>(27) 3229-9068</t>
  </si>
  <si>
    <t>27.165.737/0001-1454</t>
  </si>
  <si>
    <t>(27) 3229-9069</t>
  </si>
  <si>
    <t>27.165.737/0001-1455</t>
  </si>
  <si>
    <t>(27) 3229-9070</t>
  </si>
  <si>
    <t>27.165.737/0001-1456</t>
  </si>
  <si>
    <t>(27) 3229-9071</t>
  </si>
  <si>
    <t>27.165.737/0001-1457</t>
  </si>
  <si>
    <t>(27) 3229-9072</t>
  </si>
  <si>
    <t>27.165.737/0001-1458</t>
  </si>
  <si>
    <t>(27) 3229-9073</t>
  </si>
  <si>
    <t>27.165.737/0001-1459</t>
  </si>
  <si>
    <t>(27) 3229-9074</t>
  </si>
  <si>
    <t>27.165.737/0001-1460</t>
  </si>
  <si>
    <t>(27) 3229-9075</t>
  </si>
  <si>
    <t>27.165.737/0001-1461</t>
  </si>
  <si>
    <t>(27) 3229-9076</t>
  </si>
  <si>
    <t>27.165.737/0001-1462</t>
  </si>
  <si>
    <t>(27) 3229-9077</t>
  </si>
  <si>
    <t>27.165.737/0001-1463</t>
  </si>
  <si>
    <t>(27) 3229-9078</t>
  </si>
  <si>
    <t>27.165.737/0001-1464</t>
  </si>
  <si>
    <t>(27) 3229-9079</t>
  </si>
  <si>
    <t>27.165.737/0001-1465</t>
  </si>
  <si>
    <t>(27) 3229-9080</t>
  </si>
  <si>
    <t>27.165.737/0001-1466</t>
  </si>
  <si>
    <t>(27) 3229-9081</t>
  </si>
  <si>
    <t>27.165.737/0001-1467</t>
  </si>
  <si>
    <t>(27) 3229-9082</t>
  </si>
  <si>
    <t>27.165.737/0001-1468</t>
  </si>
  <si>
    <t>(27) 3229-9083</t>
  </si>
  <si>
    <t>27.165.737/0001-1469</t>
  </si>
  <si>
    <t>(27) 3229-9084</t>
  </si>
  <si>
    <t>27.165.737/0001-1470</t>
  </si>
  <si>
    <t>(27) 3229-9085</t>
  </si>
  <si>
    <t>27.165.737/0001-1471</t>
  </si>
  <si>
    <t>(27) 3229-9086</t>
  </si>
  <si>
    <t>27.165.737/0001-1472</t>
  </si>
  <si>
    <t>(27) 3229-9087</t>
  </si>
  <si>
    <t>27.165.737/0001-1473</t>
  </si>
  <si>
    <t>(27) 3229-9088</t>
  </si>
  <si>
    <t>27.165.737/0001-1474</t>
  </si>
  <si>
    <t>(27) 3229-9089</t>
  </si>
  <si>
    <t>27.165.737/0001-1475</t>
  </si>
  <si>
    <t>(27) 3229-9090</t>
  </si>
  <si>
    <t>27.165.737/0001-1476</t>
  </si>
  <si>
    <t>(27) 3229-9091</t>
  </si>
  <si>
    <t>27.165.737/0001-1477</t>
  </si>
  <si>
    <t>(27) 3229-9092</t>
  </si>
  <si>
    <t>27.165.737/0001-1478</t>
  </si>
  <si>
    <t>(27) 3229-9093</t>
  </si>
  <si>
    <t>27.165.737/0001-1479</t>
  </si>
  <si>
    <t>(27) 3229-9094</t>
  </si>
  <si>
    <t>27.165.737/0001-1480</t>
  </si>
  <si>
    <t>(27) 3229-9095</t>
  </si>
  <si>
    <t>27.165.737/0001-1481</t>
  </si>
  <si>
    <t>(27) 3229-9096</t>
  </si>
  <si>
    <t>27.165.737/0001-1482</t>
  </si>
  <si>
    <t>(27) 3229-9097</t>
  </si>
  <si>
    <t>27.165.737/0001-1483</t>
  </si>
  <si>
    <t>(27) 3229-9098</t>
  </si>
  <si>
    <t>27.165.737/0001-1484</t>
  </si>
  <si>
    <t>(27) 3229-9099</t>
  </si>
  <si>
    <t>27.165.737/0001-1485</t>
  </si>
  <si>
    <t>(27) 3229-9100</t>
  </si>
  <si>
    <t>27.165.737/0001-1486</t>
  </si>
  <si>
    <t>(27) 3229-9101</t>
  </si>
  <si>
    <t>27.165.737/0001-1487</t>
  </si>
  <si>
    <t>(27) 3229-9102</t>
  </si>
  <si>
    <t>27.165.737/0001-1488</t>
  </si>
  <si>
    <t>(27) 3229-9103</t>
  </si>
  <si>
    <t>27.165.737/0001-1489</t>
  </si>
  <si>
    <t>(27) 3229-9104</t>
  </si>
  <si>
    <t>27.165.737/0001-1490</t>
  </si>
  <si>
    <t>(27) 3229-9105</t>
  </si>
  <si>
    <t>27.165.737/0001-1491</t>
  </si>
  <si>
    <t>(27) 3229-9106</t>
  </si>
  <si>
    <t>27.165.737/0001-1492</t>
  </si>
  <si>
    <t>(27) 3229-9107</t>
  </si>
  <si>
    <t>27.165.737/0001-1493</t>
  </si>
  <si>
    <t>(27) 3229-9108</t>
  </si>
  <si>
    <t>27.165.737/0001-1494</t>
  </si>
  <si>
    <t>(27) 3229-9109</t>
  </si>
  <si>
    <t>27.165.737/0001-1495</t>
  </si>
  <si>
    <t>(27) 3229-9110</t>
  </si>
  <si>
    <t>27.165.737/0001-1496</t>
  </si>
  <si>
    <t>(27) 3229-9111</t>
  </si>
  <si>
    <t>27.165.737/0001-1497</t>
  </si>
  <si>
    <t>(27) 3229-9112</t>
  </si>
  <si>
    <t>27.165.737/0001-1498</t>
  </si>
  <si>
    <t>(27) 3229-9113</t>
  </si>
  <si>
    <t>27.165.737/0001-1499</t>
  </si>
  <si>
    <t>(27) 3229-9114</t>
  </si>
  <si>
    <t>27.165.737/0001-1500</t>
  </si>
  <si>
    <t>(27) 3229-9115</t>
  </si>
  <si>
    <t>27.165.737/0001-1501</t>
  </si>
  <si>
    <t>(27) 3229-9116</t>
  </si>
  <si>
    <t>27.165.737/0001-1502</t>
  </si>
  <si>
    <t>(27) 3229-9117</t>
  </si>
  <si>
    <t>27.165.737/0001-1503</t>
  </si>
  <si>
    <t>(27) 3229-9118</t>
  </si>
  <si>
    <t>27.165.737/0001-1504</t>
  </si>
  <si>
    <t>(27) 3229-9119</t>
  </si>
  <si>
    <t>27.165.737/0001-1505</t>
  </si>
  <si>
    <t>(27) 3229-9120</t>
  </si>
  <si>
    <t>27.165.737/0001-1506</t>
  </si>
  <si>
    <t>(27) 3229-9121</t>
  </si>
  <si>
    <t>27.165.737/0001-1507</t>
  </si>
  <si>
    <t>(27) 3229-9122</t>
  </si>
  <si>
    <t>27.165.737/0001-1508</t>
  </si>
  <si>
    <t>(27) 3229-9123</t>
  </si>
  <si>
    <t>27.165.737/0001-1509</t>
  </si>
  <si>
    <t>(27) 3229-9124</t>
  </si>
  <si>
    <t>27.165.737/0001-1510</t>
  </si>
  <si>
    <t>(27) 3229-9125</t>
  </si>
  <si>
    <t>27.165.737/0001-1511</t>
  </si>
  <si>
    <t>(27) 3229-9126</t>
  </si>
  <si>
    <t>27.165.737/0001-1512</t>
  </si>
  <si>
    <t>(27) 3229-9127</t>
  </si>
  <si>
    <t>27.165.737/0001-1513</t>
  </si>
  <si>
    <t>(27) 3229-9128</t>
  </si>
  <si>
    <t>27.165.737/0001-1514</t>
  </si>
  <si>
    <t>(27) 3229-9129</t>
  </si>
  <si>
    <t>27.165.737/0001-1515</t>
  </si>
  <si>
    <t>(27) 3229-9130</t>
  </si>
  <si>
    <t>27.165.737/0001-1516</t>
  </si>
  <si>
    <t>(27) 3229-9131</t>
  </si>
  <si>
    <t>27.165.737/0001-1517</t>
  </si>
  <si>
    <t>(27) 3229-9132</t>
  </si>
  <si>
    <t>27.165.737/0001-1518</t>
  </si>
  <si>
    <t>(27) 3229-9133</t>
  </si>
  <si>
    <t>27.165.737/0001-1519</t>
  </si>
  <si>
    <t>(27) 3229-9134</t>
  </si>
  <si>
    <t>27.165.737/0001-1520</t>
  </si>
  <si>
    <t>(27) 3229-9135</t>
  </si>
  <si>
    <t>27.165.737/0001-1521</t>
  </si>
  <si>
    <t>(27) 3229-9136</t>
  </si>
  <si>
    <t>27.165.737/0001-1522</t>
  </si>
  <si>
    <t>(27) 3229-9137</t>
  </si>
  <si>
    <t>27.165.737/0001-1523</t>
  </si>
  <si>
    <t>(27) 3229-9138</t>
  </si>
  <si>
    <t>27.165.737/0001-1524</t>
  </si>
  <si>
    <t>(27) 3229-9139</t>
  </si>
  <si>
    <t>27.165.737/0001-1525</t>
  </si>
  <si>
    <t>(27) 3229-9140</t>
  </si>
  <si>
    <t>27.165.737/0001-1526</t>
  </si>
  <si>
    <t>(27) 3229-9141</t>
  </si>
  <si>
    <t>27.165.737/0001-1527</t>
  </si>
  <si>
    <t>(27) 3229-9142</t>
  </si>
  <si>
    <t>27.165.737/0001-1528</t>
  </si>
  <si>
    <t>(27) 3229-9143</t>
  </si>
  <si>
    <t>27.165.737/0001-1529</t>
  </si>
  <si>
    <t>(27) 3229-9144</t>
  </si>
  <si>
    <t>27.165.737/0001-1530</t>
  </si>
  <si>
    <t>(27) 3229-9145</t>
  </si>
  <si>
    <t>27.165.737/0001-1531</t>
  </si>
  <si>
    <t>(27) 3229-9146</t>
  </si>
  <si>
    <t>27.165.737/0001-1532</t>
  </si>
  <si>
    <t>(27) 3229-9147</t>
  </si>
  <si>
    <t>27.165.737/0001-1533</t>
  </si>
  <si>
    <t>(27) 3229-9148</t>
  </si>
  <si>
    <t>27.165.737/0001-1534</t>
  </si>
  <si>
    <t>(27) 3229-9149</t>
  </si>
  <si>
    <t>27.165.737/0001-1535</t>
  </si>
  <si>
    <t>(27) 3229-9150</t>
  </si>
  <si>
    <t>27.165.737/0001-1536</t>
  </si>
  <si>
    <t>(27) 3229-9151</t>
  </si>
  <si>
    <t>27.165.737/0001-1537</t>
  </si>
  <si>
    <t>(27) 3229-9152</t>
  </si>
  <si>
    <t>27.165.737/0001-1538</t>
  </si>
  <si>
    <t>(27) 3229-9153</t>
  </si>
  <si>
    <t>27.165.737/0001-1539</t>
  </si>
  <si>
    <t>(27) 3229-9154</t>
  </si>
  <si>
    <t>27.165.737/0001-1540</t>
  </si>
  <si>
    <t>(27) 3229-9155</t>
  </si>
  <si>
    <t>27.165.737/0001-1541</t>
  </si>
  <si>
    <t>(27) 3229-9156</t>
  </si>
  <si>
    <t>27.165.737/0001-1542</t>
  </si>
  <si>
    <t>(27) 3229-9157</t>
  </si>
  <si>
    <t>27.165.737/0001-1543</t>
  </si>
  <si>
    <t>(27) 3229-9158</t>
  </si>
  <si>
    <t>27.165.737/0001-1544</t>
  </si>
  <si>
    <t>(27) 3229-9159</t>
  </si>
  <si>
    <t>27.165.737/0001-1545</t>
  </si>
  <si>
    <t>(27) 3229-9160</t>
  </si>
  <si>
    <t>27.165.737/0001-1546</t>
  </si>
  <si>
    <t>(27) 3229-9161</t>
  </si>
  <si>
    <t>27.165.737/0001-1547</t>
  </si>
  <si>
    <t>(27) 3229-9162</t>
  </si>
  <si>
    <t>27.165.737/0001-1548</t>
  </si>
  <si>
    <t>(27) 3229-9163</t>
  </si>
  <si>
    <t>27.165.737/0001-1549</t>
  </si>
  <si>
    <t>(27) 3229-9164</t>
  </si>
  <si>
    <t>27.165.737/0001-1550</t>
  </si>
  <si>
    <t>(27) 3229-9165</t>
  </si>
  <si>
    <t>27.165.737/0001-1551</t>
  </si>
  <si>
    <t>(27) 3229-9166</t>
  </si>
  <si>
    <t>27.165.737/0001-1552</t>
  </si>
  <si>
    <t>(27) 3229-9167</t>
  </si>
  <si>
    <t>27.165.737/0001-1553</t>
  </si>
  <si>
    <t>(27) 3229-9168</t>
  </si>
  <si>
    <t>27.165.737/0001-1554</t>
  </si>
  <si>
    <t>(27) 3229-9169</t>
  </si>
  <si>
    <t>27.165.737/0001-1555</t>
  </si>
  <si>
    <t>(27) 3229-9170</t>
  </si>
  <si>
    <t>27.165.737/0001-1556</t>
  </si>
  <si>
    <t>(27) 3229-9171</t>
  </si>
  <si>
    <t>27.165.737/0001-1557</t>
  </si>
  <si>
    <t>(27) 3229-9172</t>
  </si>
  <si>
    <t>27.165.737/0001-1558</t>
  </si>
  <si>
    <t>(27) 3229-9173</t>
  </si>
  <si>
    <t>27.165.737/0001-1559</t>
  </si>
  <si>
    <t>(27) 3229-9174</t>
  </si>
  <si>
    <t>27.165.737/0001-1560</t>
  </si>
  <si>
    <t>(27) 3229-9175</t>
  </si>
  <si>
    <t>27.165.737/0001-1561</t>
  </si>
  <si>
    <t>(27) 3229-9176</t>
  </si>
  <si>
    <t>27.165.737/0001-1562</t>
  </si>
  <si>
    <t>(27) 3229-9177</t>
  </si>
  <si>
    <t>27.165.737/0001-1563</t>
  </si>
  <si>
    <t>(27) 3229-9178</t>
  </si>
  <si>
    <t>27.165.737/0001-1564</t>
  </si>
  <si>
    <t>(27) 3229-9179</t>
  </si>
  <si>
    <t>27.165.737/0001-1565</t>
  </si>
  <si>
    <t>(27) 3229-9180</t>
  </si>
  <si>
    <t>27.165.737/0001-1566</t>
  </si>
  <si>
    <t>(27) 3229-9181</t>
  </si>
  <si>
    <t>27.165.737/0001-1567</t>
  </si>
  <si>
    <t>(27) 3229-9182</t>
  </si>
  <si>
    <t>27.165.737/0001-1568</t>
  </si>
  <si>
    <t>(27) 3229-9183</t>
  </si>
  <si>
    <t>27.165.737/0001-1569</t>
  </si>
  <si>
    <t>(27) 3229-9184</t>
  </si>
  <si>
    <t>27.165.737/0001-1570</t>
  </si>
  <si>
    <t>(27) 3229-9185</t>
  </si>
  <si>
    <t>27.165.737/0001-1571</t>
  </si>
  <si>
    <t>(27) 3229-9186</t>
  </si>
  <si>
    <t>27.165.737/0001-1572</t>
  </si>
  <si>
    <t>(27) 3229-9187</t>
  </si>
  <si>
    <t>27.165.737/0001-1573</t>
  </si>
  <si>
    <t>(27) 3229-9188</t>
  </si>
  <si>
    <t>27.165.737/0001-1574</t>
  </si>
  <si>
    <t>(27) 3229-9189</t>
  </si>
  <si>
    <t>27.165.737/0001-1575</t>
  </si>
  <si>
    <t>(27) 3229-9190</t>
  </si>
  <si>
    <t>27.165.737/0001-1576</t>
  </si>
  <si>
    <t>(27) 3229-9191</t>
  </si>
  <si>
    <t>27.165.737/0001-1577</t>
  </si>
  <si>
    <t>(27) 3229-9192</t>
  </si>
  <si>
    <t>27.165.737/0001-1578</t>
  </si>
  <si>
    <t>(27) 3229-9193</t>
  </si>
  <si>
    <t>27.165.737/0001-1579</t>
  </si>
  <si>
    <t>(27) 3229-9194</t>
  </si>
  <si>
    <t>27.165.737/0001-1580</t>
  </si>
  <si>
    <t>(27) 3229-9195</t>
  </si>
  <si>
    <t>27.165.737/0001-1581</t>
  </si>
  <si>
    <t>(27) 3229-9196</t>
  </si>
  <si>
    <t>27.165.737/0001-1582</t>
  </si>
  <si>
    <t>(27) 3229-9197</t>
  </si>
  <si>
    <t>27.165.737/0001-1583</t>
  </si>
  <si>
    <t>(27) 3229-9198</t>
  </si>
  <si>
    <t>27.165.737/0001-1584</t>
  </si>
  <si>
    <t>(27) 3229-9199</t>
  </si>
  <si>
    <t>27.165.737/0001-1585</t>
  </si>
  <si>
    <t>(27) 3229-9200</t>
  </si>
  <si>
    <t>27.165.737/0001-1586</t>
  </si>
  <si>
    <t>(27) 3229-9201</t>
  </si>
  <si>
    <t>27.165.737/0001-1587</t>
  </si>
  <si>
    <t>(27) 3229-9202</t>
  </si>
  <si>
    <t>27.165.737/0001-1588</t>
  </si>
  <si>
    <t>(27) 3229-9203</t>
  </si>
  <si>
    <t>27.165.737/0001-1589</t>
  </si>
  <si>
    <t>(27) 3229-9204</t>
  </si>
  <si>
    <t>27.165.737/0001-1590</t>
  </si>
  <si>
    <t>(27) 3229-9205</t>
  </si>
  <si>
    <t>27.165.737/0001-1591</t>
  </si>
  <si>
    <t>(27) 3229-9206</t>
  </si>
  <si>
    <t>27.165.737/0001-1592</t>
  </si>
  <si>
    <t>(27) 3229-9207</t>
  </si>
  <si>
    <t>27.165.737/0001-1593</t>
  </si>
  <si>
    <t>(27) 3229-9208</t>
  </si>
  <si>
    <t>27.165.737/0001-1594</t>
  </si>
  <si>
    <t>(27) 3229-9209</t>
  </si>
  <si>
    <t>27.165.737/0001-1595</t>
  </si>
  <si>
    <t>(27) 3229-9210</t>
  </si>
  <si>
    <t>27.165.737/0001-1596</t>
  </si>
  <si>
    <t>(27) 3229-9211</t>
  </si>
  <si>
    <t>27.165.737/0001-1597</t>
  </si>
  <si>
    <t>(27) 3229-9212</t>
  </si>
  <si>
    <t>27.165.737/0001-1598</t>
  </si>
  <si>
    <t>(27) 3229-9213</t>
  </si>
  <si>
    <t>27.165.737/0001-1599</t>
  </si>
  <si>
    <t>(27) 3229-9214</t>
  </si>
  <si>
    <t>27.165.737/0001-1600</t>
  </si>
  <si>
    <t>(27) 3229-9215</t>
  </si>
  <si>
    <t>27.165.737/0001-1601</t>
  </si>
  <si>
    <t>(27) 3229-9216</t>
  </si>
  <si>
    <t>27.165.737/0001-1602</t>
  </si>
  <si>
    <t>(27) 3229-9217</t>
  </si>
  <si>
    <t>27.165.737/0001-1603</t>
  </si>
  <si>
    <t>(27) 3229-9218</t>
  </si>
  <si>
    <t>27.165.737/0001-1604</t>
  </si>
  <si>
    <t>(27) 3229-9219</t>
  </si>
  <si>
    <t>27.165.737/0001-1605</t>
  </si>
  <si>
    <t>(27) 3229-9220</t>
  </si>
  <si>
    <t>27.165.737/0001-1606</t>
  </si>
  <si>
    <t>(27) 3229-9221</t>
  </si>
  <si>
    <t>27.165.737/0001-1607</t>
  </si>
  <si>
    <t>(27) 3229-9222</t>
  </si>
  <si>
    <t>27.165.737/0001-1608</t>
  </si>
  <si>
    <t>(27) 3229-9223</t>
  </si>
  <si>
    <t>27.165.737/0001-1609</t>
  </si>
  <si>
    <t>(27) 3229-9224</t>
  </si>
  <si>
    <t>27.165.737/0001-1610</t>
  </si>
  <si>
    <t>(27) 3229-9225</t>
  </si>
  <si>
    <t>27.165.737/0001-1611</t>
  </si>
  <si>
    <t>(27) 3229-9226</t>
  </si>
  <si>
    <t>27.165.737/0001-1612</t>
  </si>
  <si>
    <t>(27) 3229-9227</t>
  </si>
  <si>
    <t>27.165.737/0001-1613</t>
  </si>
  <si>
    <t>(27) 3229-9228</t>
  </si>
  <si>
    <t>27.165.737/0001-1614</t>
  </si>
  <si>
    <t>(27) 3229-9229</t>
  </si>
  <si>
    <t>27.165.737/0001-1615</t>
  </si>
  <si>
    <t>(27) 3229-9230</t>
  </si>
  <si>
    <t>27.165.737/0001-1616</t>
  </si>
  <si>
    <t>(27) 3229-9231</t>
  </si>
  <si>
    <t>27.165.737/0001-1617</t>
  </si>
  <si>
    <t>(27) 3229-9232</t>
  </si>
  <si>
    <t>27.165.737/0001-1618</t>
  </si>
  <si>
    <t>(27) 3229-9233</t>
  </si>
  <si>
    <t>27.165.737/0001-1619</t>
  </si>
  <si>
    <t>(27) 3229-9234</t>
  </si>
  <si>
    <t>27.165.737/0001-1620</t>
  </si>
  <si>
    <t>(27) 3229-9235</t>
  </si>
  <si>
    <t>27.165.737/0001-1621</t>
  </si>
  <si>
    <t>(27) 3229-9236</t>
  </si>
  <si>
    <t>27.165.737/0001-1622</t>
  </si>
  <si>
    <t>(27) 3229-9237</t>
  </si>
  <si>
    <t>27.165.737/0001-1623</t>
  </si>
  <si>
    <t>(27) 3229-9238</t>
  </si>
  <si>
    <t>27.165.737/0001-1624</t>
  </si>
  <si>
    <t>(27) 3229-9239</t>
  </si>
  <si>
    <t>27.165.737/0001-1625</t>
  </si>
  <si>
    <t>(27) 3229-9240</t>
  </si>
  <si>
    <t>27.165.737/0001-1626</t>
  </si>
  <si>
    <t>(27) 3229-9241</t>
  </si>
  <si>
    <t>27.165.737/0001-1627</t>
  </si>
  <si>
    <t>(27) 3229-9242</t>
  </si>
  <si>
    <t>27.165.737/0001-1628</t>
  </si>
  <si>
    <t>(27) 3229-9243</t>
  </si>
  <si>
    <t>27.165.737/0001-1629</t>
  </si>
  <si>
    <t>(27) 3229-9244</t>
  </si>
  <si>
    <t>27.165.737/0001-1630</t>
  </si>
  <si>
    <t>(27) 3229-9245</t>
  </si>
  <si>
    <t>27.165.737/0001-1631</t>
  </si>
  <si>
    <t>(27) 3229-9246</t>
  </si>
  <si>
    <t>27.165.737/0001-1632</t>
  </si>
  <si>
    <t>(27) 3229-9247</t>
  </si>
  <si>
    <t>27.165.737/0001-1633</t>
  </si>
  <si>
    <t>(27) 3229-9248</t>
  </si>
  <si>
    <t>27.165.737/0001-1634</t>
  </si>
  <si>
    <t>(27) 3229-9249</t>
  </si>
  <si>
    <t>27.165.737/0001-1635</t>
  </si>
  <si>
    <t>(27) 3229-9250</t>
  </si>
  <si>
    <t>27.165.737/0001-1636</t>
  </si>
  <si>
    <t>(27) 3229-9251</t>
  </si>
  <si>
    <t>27.165.737/0001-1637</t>
  </si>
  <si>
    <t>(27) 3229-9252</t>
  </si>
  <si>
    <t>27.165.737/0001-1638</t>
  </si>
  <si>
    <t>(27) 3229-9253</t>
  </si>
  <si>
    <t>27.165.737/0001-1639</t>
  </si>
  <si>
    <t>(27) 3229-9254</t>
  </si>
  <si>
    <t>27.165.737/0001-1640</t>
  </si>
  <si>
    <t>(27) 3229-9255</t>
  </si>
  <si>
    <t>27.165.737/0001-1641</t>
  </si>
  <si>
    <t>(27) 3229-9256</t>
  </si>
  <si>
    <t>27.165.737/0001-1642</t>
  </si>
  <si>
    <t>(27) 3229-9257</t>
  </si>
  <si>
    <t>27.165.737/0001-1643</t>
  </si>
  <si>
    <t>(27) 3229-9258</t>
  </si>
  <si>
    <t>27.165.737/0001-1644</t>
  </si>
  <si>
    <t>(27) 3229-9259</t>
  </si>
  <si>
    <t>27.165.737/0001-1645</t>
  </si>
  <si>
    <t>(27) 3229-9260</t>
  </si>
  <si>
    <t>27.165.737/0001-1646</t>
  </si>
  <si>
    <t>(27) 3229-9261</t>
  </si>
  <si>
    <t>27.165.737/0001-1647</t>
  </si>
  <si>
    <t>(27) 3229-9262</t>
  </si>
  <si>
    <t>27.165.737/0001-1648</t>
  </si>
  <si>
    <t>(27) 3229-9263</t>
  </si>
  <si>
    <t>27.165.737/0001-1649</t>
  </si>
  <si>
    <t>(27) 3229-9264</t>
  </si>
  <si>
    <t>27.165.737/0001-1650</t>
  </si>
  <si>
    <t>(27) 3229-9265</t>
  </si>
  <si>
    <t>27.165.737/0001-1651</t>
  </si>
  <si>
    <t>(27) 3229-9266</t>
  </si>
  <si>
    <t>27.165.737/0001-1652</t>
  </si>
  <si>
    <t>(27) 3229-9267</t>
  </si>
  <si>
    <t>27.165.737/0001-1653</t>
  </si>
  <si>
    <t>(27) 3229-9268</t>
  </si>
  <si>
    <t>27.165.737/0001-1654</t>
  </si>
  <si>
    <t>(27) 3229-9269</t>
  </si>
  <si>
    <t>27.165.737/0001-1655</t>
  </si>
  <si>
    <t>(27) 3229-9270</t>
  </si>
  <si>
    <t>27.165.737/0001-1656</t>
  </si>
  <si>
    <t>(27) 3229-9271</t>
  </si>
  <si>
    <t>27.165.737/0001-1657</t>
  </si>
  <si>
    <t>(27) 3229-9272</t>
  </si>
  <si>
    <t>27.165.737/0001-1658</t>
  </si>
  <si>
    <t>(27) 3229-9273</t>
  </si>
  <si>
    <t>27.165.737/0001-1659</t>
  </si>
  <si>
    <t>(27) 3229-9274</t>
  </si>
  <si>
    <t>27.165.737/0001-1660</t>
  </si>
  <si>
    <t>(27) 3229-9275</t>
  </si>
  <si>
    <t>27.165.737/0001-1661</t>
  </si>
  <si>
    <t>(27) 3229-9276</t>
  </si>
  <si>
    <t>27.165.737/0001-1662</t>
  </si>
  <si>
    <t>(27) 3229-9277</t>
  </si>
  <si>
    <t>27.165.737/0001-1663</t>
  </si>
  <si>
    <t>(27) 3229-9278</t>
  </si>
  <si>
    <t>27.165.737/0001-1664</t>
  </si>
  <si>
    <t>(27) 3229-9279</t>
  </si>
  <si>
    <t>27.165.737/0001-1665</t>
  </si>
  <si>
    <t>(27) 3229-9280</t>
  </si>
  <si>
    <t>27.165.737/0001-1666</t>
  </si>
  <si>
    <t>(27) 3229-9281</t>
  </si>
  <si>
    <t>27.165.737/0001-1667</t>
  </si>
  <si>
    <t>(27) 3229-9282</t>
  </si>
  <si>
    <t>27.165.737/0001-1668</t>
  </si>
  <si>
    <t>(27) 3229-9283</t>
  </si>
  <si>
    <t>27.165.737/0001-1669</t>
  </si>
  <si>
    <t>(27) 3229-9284</t>
  </si>
  <si>
    <t>27.165.737/0001-1670</t>
  </si>
  <si>
    <t>(27) 3229-9285</t>
  </si>
  <si>
    <t>27.165.737/0001-1671</t>
  </si>
  <si>
    <t>(27) 3229-9286</t>
  </si>
  <si>
    <t>27.165.737/0001-1672</t>
  </si>
  <si>
    <t>(27) 3229-9287</t>
  </si>
  <si>
    <t>27.165.737/0001-1673</t>
  </si>
  <si>
    <t>(27) 3229-9288</t>
  </si>
  <si>
    <t>27.165.737/0001-1674</t>
  </si>
  <si>
    <t>(27) 3229-9289</t>
  </si>
  <si>
    <t>27.165.737/0001-1675</t>
  </si>
  <si>
    <t>(27) 3229-9290</t>
  </si>
  <si>
    <t>27.165.737/0001-1676</t>
  </si>
  <si>
    <t>(27) 3229-9291</t>
  </si>
  <si>
    <t>27.165.737/0001-1677</t>
  </si>
  <si>
    <t>(27) 3229-9292</t>
  </si>
  <si>
    <t>27.165.737/0001-1678</t>
  </si>
  <si>
    <t>(27) 3229-9293</t>
  </si>
  <si>
    <t>27.165.737/0001-1679</t>
  </si>
  <si>
    <t>(27) 3229-9294</t>
  </si>
  <si>
    <t>27.165.737/0001-1680</t>
  </si>
  <si>
    <t>(27) 3229-9295</t>
  </si>
  <si>
    <t>27.165.737/0001-1681</t>
  </si>
  <si>
    <t>(27) 3229-9296</t>
  </si>
  <si>
    <t>27.165.737/0001-1682</t>
  </si>
  <si>
    <t>(27) 3229-9297</t>
  </si>
  <si>
    <t>27.165.737/0001-1683</t>
  </si>
  <si>
    <t>(27) 3229-9298</t>
  </si>
  <si>
    <t>27.165.737/0001-1684</t>
  </si>
  <si>
    <t>(27) 3229-9299</t>
  </si>
  <si>
    <t>27.165.737/0001-1685</t>
  </si>
  <si>
    <t>(27) 3229-9300</t>
  </si>
  <si>
    <t>27.165.737/0001-1686</t>
  </si>
  <si>
    <t>(27) 3229-9301</t>
  </si>
  <si>
    <t>27.165.737/0001-1687</t>
  </si>
  <si>
    <t>(27) 3229-9302</t>
  </si>
  <si>
    <t>27.165.737/0001-1688</t>
  </si>
  <si>
    <t>(27) 3229-9303</t>
  </si>
  <si>
    <t>27.165.737/0001-1689</t>
  </si>
  <si>
    <t>(27) 3229-9304</t>
  </si>
  <si>
    <t>27.165.737/0001-1690</t>
  </si>
  <si>
    <t>(27) 3229-9305</t>
  </si>
  <si>
    <t>27.165.737/0001-1691</t>
  </si>
  <si>
    <t>(27) 3229-9306</t>
  </si>
  <si>
    <t>27.165.737/0001-1692</t>
  </si>
  <si>
    <t>(27) 3229-9307</t>
  </si>
  <si>
    <t>27.165.737/0001-1693</t>
  </si>
  <si>
    <t>(27) 3229-9308</t>
  </si>
  <si>
    <t>27.165.737/0001-1694</t>
  </si>
  <si>
    <t>(27) 3229-9309</t>
  </si>
  <si>
    <t>27.165.737/0001-1695</t>
  </si>
  <si>
    <t>(27) 3229-9310</t>
  </si>
  <si>
    <t>27.165.737/0001-1696</t>
  </si>
  <si>
    <t>(27) 3229-9311</t>
  </si>
  <si>
    <t>27.165.737/0001-1697</t>
  </si>
  <si>
    <t>(27) 3229-9312</t>
  </si>
  <si>
    <t>27.165.737/0001-1698</t>
  </si>
  <si>
    <t>(27) 3229-9313</t>
  </si>
  <si>
    <t>27.165.737/0001-1699</t>
  </si>
  <si>
    <t>(27) 3229-9314</t>
  </si>
  <si>
    <t>27.165.737/0001-1700</t>
  </si>
  <si>
    <t>(27) 3229-9315</t>
  </si>
  <si>
    <t>27.165.737/0001-1701</t>
  </si>
  <si>
    <t>(27) 3229-9316</t>
  </si>
  <si>
    <t>27.165.737/0001-1702</t>
  </si>
  <si>
    <t>(27) 3229-9317</t>
  </si>
  <si>
    <t>27.165.737/0001-1703</t>
  </si>
  <si>
    <t>(27) 3229-9318</t>
  </si>
  <si>
    <t>27.165.737/0001-1704</t>
  </si>
  <si>
    <t>(27) 3229-9319</t>
  </si>
  <si>
    <t>27.165.737/0001-1705</t>
  </si>
  <si>
    <t>(27) 3229-9320</t>
  </si>
  <si>
    <t>27.165.737/0001-1706</t>
  </si>
  <si>
    <t>(27) 3229-9321</t>
  </si>
  <si>
    <t>27.165.737/0001-1707</t>
  </si>
  <si>
    <t>(27) 3229-9322</t>
  </si>
  <si>
    <t>27.165.737/0001-1708</t>
  </si>
  <si>
    <t>(27) 3229-9323</t>
  </si>
  <si>
    <t>27.165.737/0001-1709</t>
  </si>
  <si>
    <t>(27) 3229-9324</t>
  </si>
  <si>
    <t>27.165.737/0001-1710</t>
  </si>
  <si>
    <t>(27) 3229-9325</t>
  </si>
  <si>
    <t>27.165.737/0001-1711</t>
  </si>
  <si>
    <t>(27) 3229-9326</t>
  </si>
  <si>
    <t>27.165.737/0001-1712</t>
  </si>
  <si>
    <t>(27) 3229-9327</t>
  </si>
  <si>
    <t>27.165.737/0001-1713</t>
  </si>
  <si>
    <t>(27) 3229-9328</t>
  </si>
  <si>
    <t>27.165.737/0001-1714</t>
  </si>
  <si>
    <t>(27) 3229-9329</t>
  </si>
  <si>
    <t>27.165.737/0001-1715</t>
  </si>
  <si>
    <t>(27) 3229-9330</t>
  </si>
  <si>
    <t>27.165.737/0001-1716</t>
  </si>
  <si>
    <t>(27) 3229-9331</t>
  </si>
  <si>
    <t>27.165.737/0001-1717</t>
  </si>
  <si>
    <t>(27) 3229-9332</t>
  </si>
  <si>
    <t>27.165.737/0001-1718</t>
  </si>
  <si>
    <t>(27) 3229-9333</t>
  </si>
  <si>
    <t>27.165.737/0001-1719</t>
  </si>
  <si>
    <t>(27) 3229-9334</t>
  </si>
  <si>
    <t>27.165.737/0001-1720</t>
  </si>
  <si>
    <t>(27) 3229-9335</t>
  </si>
  <si>
    <t>27.165.737/0001-1721</t>
  </si>
  <si>
    <t>(27) 3229-9336</t>
  </si>
  <si>
    <t>27.165.737/0001-1722</t>
  </si>
  <si>
    <t>(27) 3229-9337</t>
  </si>
  <si>
    <t>27.165.737/0001-1723</t>
  </si>
  <si>
    <t>(27) 3229-9338</t>
  </si>
  <si>
    <t>27.165.737/0001-1724</t>
  </si>
  <si>
    <t>(27) 3229-9339</t>
  </si>
  <si>
    <t>27.165.737/0001-1725</t>
  </si>
  <si>
    <t>(27) 3229-9340</t>
  </si>
  <si>
    <t>27.165.737/0001-1726</t>
  </si>
  <si>
    <t>(27) 3229-9341</t>
  </si>
  <si>
    <t>27.165.737/0001-1727</t>
  </si>
  <si>
    <t>(27) 3229-9342</t>
  </si>
  <si>
    <t>27.165.737/0001-1728</t>
  </si>
  <si>
    <t>(27) 3229-9343</t>
  </si>
  <si>
    <t>27.165.737/0001-1729</t>
  </si>
  <si>
    <t>(27) 3229-9344</t>
  </si>
  <si>
    <t>27.165.737/0001-1730</t>
  </si>
  <si>
    <t>(27) 3229-9345</t>
  </si>
  <si>
    <t>27.165.737/0001-1731</t>
  </si>
  <si>
    <t>(27) 3229-9346</t>
  </si>
  <si>
    <t>27.165.737/0001-1732</t>
  </si>
  <si>
    <t>(27) 3229-9347</t>
  </si>
  <si>
    <t>27.165.737/0001-1733</t>
  </si>
  <si>
    <t>(27) 3229-9348</t>
  </si>
  <si>
    <t>27.165.737/0001-1734</t>
  </si>
  <si>
    <t>(27) 3229-9349</t>
  </si>
  <si>
    <t>27.165.737/0001-1735</t>
  </si>
  <si>
    <t>(27) 3229-9350</t>
  </si>
  <si>
    <t>27.165.737/0001-1736</t>
  </si>
  <si>
    <t>(27) 3229-9351</t>
  </si>
  <si>
    <t>27.165.737/0001-1737</t>
  </si>
  <si>
    <t>(27) 3229-9352</t>
  </si>
  <si>
    <t>27.165.737/0001-1738</t>
  </si>
  <si>
    <t>(27) 3229-9353</t>
  </si>
  <si>
    <t>27.165.737/0001-1739</t>
  </si>
  <si>
    <t>(27) 3229-9354</t>
  </si>
  <si>
    <t>27.165.737/0001-1740</t>
  </si>
  <si>
    <t>(27) 3229-9355</t>
  </si>
  <si>
    <t>27.165.737/0001-1741</t>
  </si>
  <si>
    <t>(27) 3229-9356</t>
  </si>
  <si>
    <t>27.165.737/0001-1742</t>
  </si>
  <si>
    <t>(27) 3229-9357</t>
  </si>
  <si>
    <t>27.165.737/0001-1743</t>
  </si>
  <si>
    <t>(27) 3229-9358</t>
  </si>
  <si>
    <t>27.165.737/0001-1744</t>
  </si>
  <si>
    <t>(27) 3229-9359</t>
  </si>
  <si>
    <t>27.165.737/0001-1745</t>
  </si>
  <si>
    <t>(27) 3229-9360</t>
  </si>
  <si>
    <t>27.165.737/0001-1746</t>
  </si>
  <si>
    <t>(27) 3229-9361</t>
  </si>
  <si>
    <t>27.165.737/0001-1747</t>
  </si>
  <si>
    <t>(27) 3229-9362</t>
  </si>
  <si>
    <t>27.165.737/0001-1748</t>
  </si>
  <si>
    <t>(27) 3229-9363</t>
  </si>
  <si>
    <t>27.165.737/0001-1749</t>
  </si>
  <si>
    <t>(27) 3229-9364</t>
  </si>
  <si>
    <t>27.165.737/0001-1750</t>
  </si>
  <si>
    <t>(27) 3229-9365</t>
  </si>
  <si>
    <t>27.165.737/0001-1751</t>
  </si>
  <si>
    <t>(27) 3229-9366</t>
  </si>
  <si>
    <t>27.165.737/0001-1752</t>
  </si>
  <si>
    <t>(27) 3229-9367</t>
  </si>
  <si>
    <t>27.165.737/0001-1753</t>
  </si>
  <si>
    <t>(27) 3229-9368</t>
  </si>
  <si>
    <t>27.165.737/0001-1754</t>
  </si>
  <si>
    <t>(27) 3229-9369</t>
  </si>
  <si>
    <t>27.165.737/0001-1755</t>
  </si>
  <si>
    <t>(27) 3229-9370</t>
  </si>
  <si>
    <t>27.165.737/0001-1756</t>
  </si>
  <si>
    <t>(27) 3229-9371</t>
  </si>
  <si>
    <t>27.165.737/0001-1757</t>
  </si>
  <si>
    <t>(27) 3229-9372</t>
  </si>
  <si>
    <t>27.165.737/0001-1758</t>
  </si>
  <si>
    <t>(27) 3229-9373</t>
  </si>
  <si>
    <t>27.165.737/0001-1759</t>
  </si>
  <si>
    <t>(27) 3229-9374</t>
  </si>
  <si>
    <t>27.165.737/0001-1760</t>
  </si>
  <si>
    <t>(27) 3229-9375</t>
  </si>
  <si>
    <t>27.165.737/0001-1761</t>
  </si>
  <si>
    <t>(27) 3229-9376</t>
  </si>
  <si>
    <t>27.165.737/0001-1762</t>
  </si>
  <si>
    <t>(27) 3229-9377</t>
  </si>
  <si>
    <t>27.165.737/0001-1763</t>
  </si>
  <si>
    <t>(27) 3229-9378</t>
  </si>
  <si>
    <t>27.165.737/0001-1764</t>
  </si>
  <si>
    <t>(27) 3229-9379</t>
  </si>
  <si>
    <t>27.165.737/0001-1765</t>
  </si>
  <si>
    <t>(27) 3229-9380</t>
  </si>
  <si>
    <t>27.165.737/0001-1766</t>
  </si>
  <si>
    <t>(27) 3229-9381</t>
  </si>
  <si>
    <t>27.165.737/0001-1767</t>
  </si>
  <si>
    <t>(27) 3229-9382</t>
  </si>
  <si>
    <t>27.165.737/0001-1768</t>
  </si>
  <si>
    <t>(27) 3229-9383</t>
  </si>
  <si>
    <t>27.165.737/0001-1769</t>
  </si>
  <si>
    <t>(27) 3229-9384</t>
  </si>
  <si>
    <t>27.165.737/0001-1770</t>
  </si>
  <si>
    <t>(27) 3229-9385</t>
  </si>
  <si>
    <t>27.165.737/0001-1771</t>
  </si>
  <si>
    <t>(27) 3229-9386</t>
  </si>
  <si>
    <t>27.165.737/0001-1772</t>
  </si>
  <si>
    <t>(27) 3229-9387</t>
  </si>
  <si>
    <t>27.165.737/0001-1773</t>
  </si>
  <si>
    <t>(27) 3229-9388</t>
  </si>
  <si>
    <t>27.165.737/0001-1774</t>
  </si>
  <si>
    <t>(27) 3229-9389</t>
  </si>
  <si>
    <t>27.165.737/0001-1775</t>
  </si>
  <si>
    <t>(27) 3229-9390</t>
  </si>
  <si>
    <t>27.165.737/0001-1776</t>
  </si>
  <si>
    <t>(27) 3229-9391</t>
  </si>
  <si>
    <t>27.165.737/0001-1777</t>
  </si>
  <si>
    <t>(27) 3229-9392</t>
  </si>
  <si>
    <t>27.165.737/0001-1778</t>
  </si>
  <si>
    <t>(27) 3229-9393</t>
  </si>
  <si>
    <t>27.165.737/0001-1779</t>
  </si>
  <si>
    <t>(27) 3229-9394</t>
  </si>
  <si>
    <t>27.165.737/0001-1780</t>
  </si>
  <si>
    <t>(27) 3229-9395</t>
  </si>
  <si>
    <t>27.165.737/0001-1781</t>
  </si>
  <si>
    <t>(27) 3229-9396</t>
  </si>
  <si>
    <t>27.165.737/0001-1782</t>
  </si>
  <si>
    <t>(27) 3229-9397</t>
  </si>
  <si>
    <t>27.165.737/0001-1783</t>
  </si>
  <si>
    <t>(27) 3229-9398</t>
  </si>
  <si>
    <t>27.165.737/0001-1784</t>
  </si>
  <si>
    <t>(27) 3229-9399</t>
  </si>
  <si>
    <t>27.165.737/0001-1785</t>
  </si>
  <si>
    <t>(27) 3229-9400</t>
  </si>
  <si>
    <t>27.165.737/0001-1786</t>
  </si>
  <si>
    <t>(27) 3229-9401</t>
  </si>
  <si>
    <t>27.165.737/0001-1787</t>
  </si>
  <si>
    <t>(27) 3229-9402</t>
  </si>
  <si>
    <t>27.165.737/0001-1788</t>
  </si>
  <si>
    <t>(27) 3229-9403</t>
  </si>
  <si>
    <t>27.165.737/0001-1789</t>
  </si>
  <si>
    <t>(27) 3229-9404</t>
  </si>
  <si>
    <t>27.165.737/0001-1790</t>
  </si>
  <si>
    <t>(27) 3229-9405</t>
  </si>
  <si>
    <t>27.165.737/0001-1791</t>
  </si>
  <si>
    <t>(27) 3229-9406</t>
  </si>
  <si>
    <t>27.165.737/0001-1792</t>
  </si>
  <si>
    <t>(27) 3229-9407</t>
  </si>
  <si>
    <t>27.165.737/0001-1793</t>
  </si>
  <si>
    <t>(27) 3229-9408</t>
  </si>
  <si>
    <t>27.165.737/0001-1794</t>
  </si>
  <si>
    <t>(27) 3229-9409</t>
  </si>
  <si>
    <t>27.165.737/0001-1795</t>
  </si>
  <si>
    <t>(27) 3229-9410</t>
  </si>
  <si>
    <t>27.165.737/0001-1796</t>
  </si>
  <si>
    <t>(27) 3229-9411</t>
  </si>
  <si>
    <t>27.165.737/0001-1797</t>
  </si>
  <si>
    <t>(27) 3229-9412</t>
  </si>
  <si>
    <t>27.165.737/0001-1798</t>
  </si>
  <si>
    <t>(27) 3229-9413</t>
  </si>
  <si>
    <t>27.165.737/0001-1799</t>
  </si>
  <si>
    <t>(27) 3229-9414</t>
  </si>
  <si>
    <t>27.165.737/0001-1800</t>
  </si>
  <si>
    <t>(27) 3229-9415</t>
  </si>
  <si>
    <t>27.165.737/0001-1801</t>
  </si>
  <si>
    <t>(27) 3229-9416</t>
  </si>
  <si>
    <t>27.165.737/0001-1802</t>
  </si>
  <si>
    <t>(27) 3229-9417</t>
  </si>
  <si>
    <t>27.165.737/0001-1803</t>
  </si>
  <si>
    <t>(27) 3229-9418</t>
  </si>
  <si>
    <t>27.165.737/0001-1804</t>
  </si>
  <si>
    <t>(27) 3229-9419</t>
  </si>
  <si>
    <t>27.165.737/0001-1805</t>
  </si>
  <si>
    <t>(27) 3229-9420</t>
  </si>
  <si>
    <t>27.165.737/0001-1806</t>
  </si>
  <si>
    <t>(27) 3229-9421</t>
  </si>
  <si>
    <t>27.165.737/0001-1807</t>
  </si>
  <si>
    <t>(27) 3229-9422</t>
  </si>
  <si>
    <t>27.165.737/0001-1808</t>
  </si>
  <si>
    <t>(27) 3229-9423</t>
  </si>
  <si>
    <t>27.165.737/0001-1809</t>
  </si>
  <si>
    <t>(27) 3229-9424</t>
  </si>
  <si>
    <t>27.165.737/0001-1810</t>
  </si>
  <si>
    <t>(27) 3229-9425</t>
  </si>
  <si>
    <t>27.165.737/0001-1811</t>
  </si>
  <si>
    <t>(27) 3229-9426</t>
  </si>
  <si>
    <t>27.165.737/0001-1812</t>
  </si>
  <si>
    <t>(27) 3229-9427</t>
  </si>
  <si>
    <t>27.165.737/0001-1813</t>
  </si>
  <si>
    <t>(27) 3229-9428</t>
  </si>
  <si>
    <t>27.165.737/0001-1814</t>
  </si>
  <si>
    <t>(27) 3229-9429</t>
  </si>
  <si>
    <t>27.165.737/0001-1815</t>
  </si>
  <si>
    <t>(27) 3229-9430</t>
  </si>
  <si>
    <t>27.165.737/0001-1816</t>
  </si>
  <si>
    <t>(27) 3229-9431</t>
  </si>
  <si>
    <t>27.165.737/0001-1817</t>
  </si>
  <si>
    <t>(27) 3229-9432</t>
  </si>
  <si>
    <t>27.165.737/0001-1818</t>
  </si>
  <si>
    <t>(27) 3229-9433</t>
  </si>
  <si>
    <t>27.165.737/0001-1819</t>
  </si>
  <si>
    <t>(27) 3229-9434</t>
  </si>
  <si>
    <t>27.165.737/0001-1820</t>
  </si>
  <si>
    <t>(27) 3229-9435</t>
  </si>
  <si>
    <t>27.165.737/0001-1821</t>
  </si>
  <si>
    <t>(27) 3229-9436</t>
  </si>
  <si>
    <t>27.165.737/0001-1822</t>
  </si>
  <si>
    <t>(27) 3229-9437</t>
  </si>
  <si>
    <t>27.165.737/0001-1823</t>
  </si>
  <si>
    <t>(27) 3229-9438</t>
  </si>
  <si>
    <t>27.165.737/0001-1824</t>
  </si>
  <si>
    <t>(27) 3229-9439</t>
  </si>
  <si>
    <t>27.165.737/0001-1825</t>
  </si>
  <si>
    <t>(27) 3229-9440</t>
  </si>
  <si>
    <t>27.165.737/0001-1826</t>
  </si>
  <si>
    <t>(27) 3229-9441</t>
  </si>
  <si>
    <t>27.165.737/0001-1827</t>
  </si>
  <si>
    <t>(27) 3229-9442</t>
  </si>
  <si>
    <t>27.165.737/0001-1828</t>
  </si>
  <si>
    <t>(27) 3229-9443</t>
  </si>
  <si>
    <t>27.165.737/0001-1829</t>
  </si>
  <si>
    <t>(27) 3229-9444</t>
  </si>
  <si>
    <t>27.165.737/0001-1830</t>
  </si>
  <si>
    <t>(27) 3229-9445</t>
  </si>
  <si>
    <t>27.165.737/0001-1831</t>
  </si>
  <si>
    <t>(27) 3229-9446</t>
  </si>
  <si>
    <t>27.165.737/0001-1832</t>
  </si>
  <si>
    <t>(27) 3229-9447</t>
  </si>
  <si>
    <t>27.165.737/0001-1833</t>
  </si>
  <si>
    <t>(27) 3229-9448</t>
  </si>
  <si>
    <t>27.165.737/0001-1834</t>
  </si>
  <si>
    <t>(27) 3229-9449</t>
  </si>
  <si>
    <t>27.165.737/0001-1835</t>
  </si>
  <si>
    <t>(27) 3229-9450</t>
  </si>
  <si>
    <t>27.165.737/0001-1836</t>
  </si>
  <si>
    <t>(27) 3229-9451</t>
  </si>
  <si>
    <t>27.165.737/0001-1837</t>
  </si>
  <si>
    <t>(27) 3229-9452</t>
  </si>
  <si>
    <t>27.165.737/0001-1838</t>
  </si>
  <si>
    <t>(27) 3229-9453</t>
  </si>
  <si>
    <t>27.165.737/0001-1839</t>
  </si>
  <si>
    <t>(27) 3229-9454</t>
  </si>
  <si>
    <t>27.165.737/0001-1840</t>
  </si>
  <si>
    <t>(27) 3229-9455</t>
  </si>
  <si>
    <t>27.165.737/0001-1841</t>
  </si>
  <si>
    <t>(27) 3229-9456</t>
  </si>
  <si>
    <t>27.165.737/0001-1842</t>
  </si>
  <si>
    <t>(27) 3229-9457</t>
  </si>
  <si>
    <t>27.165.737/0001-1843</t>
  </si>
  <si>
    <t>(27) 3229-9458</t>
  </si>
  <si>
    <t>27.165.737/0001-1844</t>
  </si>
  <si>
    <t>(27) 3229-9459</t>
  </si>
  <si>
    <t>27.165.737/0001-1845</t>
  </si>
  <si>
    <t>(27) 3229-9460</t>
  </si>
  <si>
    <t>27.165.737/0001-1846</t>
  </si>
  <si>
    <t>(27) 3229-9461</t>
  </si>
  <si>
    <t>27.165.737/0001-1847</t>
  </si>
  <si>
    <t>(27) 3229-9462</t>
  </si>
  <si>
    <t>27.165.737/0001-1848</t>
  </si>
  <si>
    <t>(27) 3229-9463</t>
  </si>
  <si>
    <t>27.165.737/0001-1849</t>
  </si>
  <si>
    <t>(27) 3229-9464</t>
  </si>
  <si>
    <t>27.165.737/0001-1850</t>
  </si>
  <si>
    <t>(27) 3229-9465</t>
  </si>
  <si>
    <t>27.165.737/0001-1851</t>
  </si>
  <si>
    <t>(27) 3229-9466</t>
  </si>
  <si>
    <t>27.165.737/0001-1852</t>
  </si>
  <si>
    <t>(27) 3229-9467</t>
  </si>
  <si>
    <t>27.165.737/0001-1853</t>
  </si>
  <si>
    <t>(27) 3229-9468</t>
  </si>
  <si>
    <t>27.165.737/0001-1854</t>
  </si>
  <si>
    <t>(27) 3229-9469</t>
  </si>
  <si>
    <t>27.165.737/0001-1855</t>
  </si>
  <si>
    <t>(27) 3229-9470</t>
  </si>
  <si>
    <t>27.165.737/0001-1856</t>
  </si>
  <si>
    <t>(27) 3229-9471</t>
  </si>
  <si>
    <t>27.165.737/0001-1857</t>
  </si>
  <si>
    <t>(27) 3229-9472</t>
  </si>
  <si>
    <t>27.165.737/0001-1858</t>
  </si>
  <si>
    <t>(27) 3229-9473</t>
  </si>
  <si>
    <t>27.165.737/0001-1859</t>
  </si>
  <si>
    <t>(27) 3229-9474</t>
  </si>
  <si>
    <t>27.165.737/0001-1860</t>
  </si>
  <si>
    <t>(27) 3229-9475</t>
  </si>
  <si>
    <t>27.165.737/0001-1861</t>
  </si>
  <si>
    <t>(27) 3229-9476</t>
  </si>
  <si>
    <t>27.165.737/0001-1862</t>
  </si>
  <si>
    <t>(27) 3229-9477</t>
  </si>
  <si>
    <t>27.165.737/0001-1863</t>
  </si>
  <si>
    <t>(27) 3229-9478</t>
  </si>
  <si>
    <t>27.165.737/0001-1864</t>
  </si>
  <si>
    <t>(27) 3229-9479</t>
  </si>
  <si>
    <t>27.165.737/0001-1865</t>
  </si>
  <si>
    <t>(27) 3229-9480</t>
  </si>
  <si>
    <t>27.165.737/0001-1866</t>
  </si>
  <si>
    <t>(27) 3229-9481</t>
  </si>
  <si>
    <t>27.165.737/0001-1867</t>
  </si>
  <si>
    <t>(27) 3229-9482</t>
  </si>
  <si>
    <t>27.165.737/0001-1868</t>
  </si>
  <si>
    <t>(27) 3229-9483</t>
  </si>
  <si>
    <t>27.165.737/0001-1869</t>
  </si>
  <si>
    <t>(27) 3229-9484</t>
  </si>
  <si>
    <t>27.165.737/0001-1870</t>
  </si>
  <si>
    <t>(27) 3229-9485</t>
  </si>
  <si>
    <t>27.165.737/0001-1871</t>
  </si>
  <si>
    <t>(27) 3229-9486</t>
  </si>
  <si>
    <t>27.165.737/0001-1872</t>
  </si>
  <si>
    <t>(27) 3229-9487</t>
  </si>
  <si>
    <t>27.165.737/0001-1873</t>
  </si>
  <si>
    <t>(27) 3229-9488</t>
  </si>
  <si>
    <t>27.165.737/0001-1874</t>
  </si>
  <si>
    <t>(27) 3229-9489</t>
  </si>
  <si>
    <t>27.165.737/0001-1875</t>
  </si>
  <si>
    <t>(27) 3229-9490</t>
  </si>
  <si>
    <t>27.165.737/0001-1876</t>
  </si>
  <si>
    <t>(27) 3229-9491</t>
  </si>
  <si>
    <t>27.165.737/0001-1877</t>
  </si>
  <si>
    <t>(27) 3229-9492</t>
  </si>
  <si>
    <t>27.165.737/0001-1878</t>
  </si>
  <si>
    <t>(27) 3229-9493</t>
  </si>
  <si>
    <t>27.165.737/0001-1879</t>
  </si>
  <si>
    <t>(27) 3229-9494</t>
  </si>
  <si>
    <t>27.165.737/0001-1880</t>
  </si>
  <si>
    <t>(27) 3229-9495</t>
  </si>
  <si>
    <t>27.165.737/0001-1881</t>
  </si>
  <si>
    <t>(27) 3229-9496</t>
  </si>
  <si>
    <t>27.165.737/0001-1882</t>
  </si>
  <si>
    <t>(27) 3229-9497</t>
  </si>
  <si>
    <t>27.165.737/0001-1883</t>
  </si>
  <si>
    <t>(27) 3229-9498</t>
  </si>
  <si>
    <t>27.165.737/0001-1884</t>
  </si>
  <si>
    <t>(27) 3229-9499</t>
  </si>
  <si>
    <t>27.165.737/0001-1885</t>
  </si>
  <si>
    <t>(27) 3229-9500</t>
  </si>
  <si>
    <t>27.165.737/0001-1886</t>
  </si>
  <si>
    <t>(27) 3229-9501</t>
  </si>
  <si>
    <t>27.165.737/0001-1887</t>
  </si>
  <si>
    <t>(27) 3229-9502</t>
  </si>
  <si>
    <t>27.165.737/0001-1888</t>
  </si>
  <si>
    <t>(27) 3229-9503</t>
  </si>
  <si>
    <t>27.165.737/0001-1889</t>
  </si>
  <si>
    <t>(27) 3229-9504</t>
  </si>
  <si>
    <t>27.165.737/0001-1890</t>
  </si>
  <si>
    <t>(27) 3229-9505</t>
  </si>
  <si>
    <t>27.165.737/0001-1891</t>
  </si>
  <si>
    <t>(27) 3229-9506</t>
  </si>
  <si>
    <t>27.165.737/0001-1892</t>
  </si>
  <si>
    <t>(27) 3229-9507</t>
  </si>
  <si>
    <t>27.165.737/0001-1893</t>
  </si>
  <si>
    <t>(27) 3229-9508</t>
  </si>
  <si>
    <t>27.165.737/0001-1894</t>
  </si>
  <si>
    <t>(27) 3229-9509</t>
  </si>
  <si>
    <t>27.165.737/0001-1895</t>
  </si>
  <si>
    <t>(27) 3229-9510</t>
  </si>
  <si>
    <t>27.165.737/0001-1896</t>
  </si>
  <si>
    <t>(27) 3229-9511</t>
  </si>
  <si>
    <t>27.165.737/0001-1897</t>
  </si>
  <si>
    <t>(27) 3229-9512</t>
  </si>
  <si>
    <t>27.165.737/0001-1898</t>
  </si>
  <si>
    <t>(27) 3229-9513</t>
  </si>
  <si>
    <t>27.165.737/0001-1899</t>
  </si>
  <si>
    <t>(27) 3229-9514</t>
  </si>
  <si>
    <t>27.165.737/0001-1900</t>
  </si>
  <si>
    <t>(27) 3229-9515</t>
  </si>
  <si>
    <t>27.165.737/0001-1901</t>
  </si>
  <si>
    <t>(27) 3229-9516</t>
  </si>
  <si>
    <t>27.165.737/0001-1902</t>
  </si>
  <si>
    <t>(27) 3229-9517</t>
  </si>
  <si>
    <t>27.165.737/0001-1903</t>
  </si>
  <si>
    <t>(27) 3229-9518</t>
  </si>
  <si>
    <t>27.165.737/0001-1904</t>
  </si>
  <si>
    <t>(27) 3229-9519</t>
  </si>
  <si>
    <t>27.165.737/0001-1905</t>
  </si>
  <si>
    <t>(27) 3229-9520</t>
  </si>
  <si>
    <t>27.165.737/0001-1906</t>
  </si>
  <si>
    <t>(27) 3229-9521</t>
  </si>
  <si>
    <t>27.165.737/0001-1907</t>
  </si>
  <si>
    <t>(27) 3229-9522</t>
  </si>
  <si>
    <t>27.165.737/0001-1908</t>
  </si>
  <si>
    <t>(27) 3229-9523</t>
  </si>
  <si>
    <t>27.165.737/0001-1909</t>
  </si>
  <si>
    <t>(27) 3229-9524</t>
  </si>
  <si>
    <t>27.165.737/0001-1910</t>
  </si>
  <si>
    <t>(27) 3229-9525</t>
  </si>
  <si>
    <t>27.165.737/0001-1911</t>
  </si>
  <si>
    <t>(27) 3229-9526</t>
  </si>
  <si>
    <t>27.165.737/0001-1912</t>
  </si>
  <si>
    <t>(27) 3229-9527</t>
  </si>
  <si>
    <t>27.165.737/0001-1913</t>
  </si>
  <si>
    <t>(27) 3229-9528</t>
  </si>
  <si>
    <t>27.165.737/0001-1914</t>
  </si>
  <si>
    <t>(27) 3229-9529</t>
  </si>
  <si>
    <t>27.165.737/0001-1915</t>
  </si>
  <si>
    <t>(27) 3229-9530</t>
  </si>
  <si>
    <t>27.165.737/0001-1916</t>
  </si>
  <si>
    <t>(27) 3229-9531</t>
  </si>
  <si>
    <t>27.165.737/0001-1917</t>
  </si>
  <si>
    <t>(27) 3229-9532</t>
  </si>
  <si>
    <t>27.165.737/0001-1918</t>
  </si>
  <si>
    <t>(27) 3229-9533</t>
  </si>
  <si>
    <t>27.165.737/0001-1919</t>
  </si>
  <si>
    <t>(27) 3229-9534</t>
  </si>
  <si>
    <t>27.165.737/0001-1920</t>
  </si>
  <si>
    <t>(27) 3229-9535</t>
  </si>
  <si>
    <t>27.165.737/0001-1921</t>
  </si>
  <si>
    <t>(27) 3229-9536</t>
  </si>
  <si>
    <t>27.165.737/0001-1922</t>
  </si>
  <si>
    <t>(27) 3229-9537</t>
  </si>
  <si>
    <t>27.165.737/0001-1923</t>
  </si>
  <si>
    <t>(27) 3229-9538</t>
  </si>
  <si>
    <t>27.165.737/0001-1924</t>
  </si>
  <si>
    <t>(27) 3229-9539</t>
  </si>
  <si>
    <t>27.165.737/0001-1925</t>
  </si>
  <si>
    <t>(27) 3229-9540</t>
  </si>
  <si>
    <t>27.165.737/0001-1926</t>
  </si>
  <si>
    <t>(27) 3229-9541</t>
  </si>
  <si>
    <t>27.165.737/0001-1927</t>
  </si>
  <si>
    <t>(27) 3229-9542</t>
  </si>
  <si>
    <t>27.165.737/0001-1928</t>
  </si>
  <si>
    <t>(27) 3229-9543</t>
  </si>
  <si>
    <t>27.165.737/0001-1929</t>
  </si>
  <si>
    <t>(27) 3229-9544</t>
  </si>
  <si>
    <t>27.165.737/0001-1930</t>
  </si>
  <si>
    <t>(27) 3229-9545</t>
  </si>
  <si>
    <t>27.165.737/0001-1931</t>
  </si>
  <si>
    <t>(27) 3229-9546</t>
  </si>
  <si>
    <t>27.165.737/0001-1932</t>
  </si>
  <si>
    <t>(27) 3229-9547</t>
  </si>
  <si>
    <t>27.165.737/0001-1933</t>
  </si>
  <si>
    <t>(27) 3229-9548</t>
  </si>
  <si>
    <t>27.165.737/0001-1934</t>
  </si>
  <si>
    <t>(27) 3229-9549</t>
  </si>
  <si>
    <t>27.165.737/0001-1935</t>
  </si>
  <si>
    <t>(27) 3229-9550</t>
  </si>
  <si>
    <t>27.165.737/0001-1936</t>
  </si>
  <si>
    <t>(27) 3229-9551</t>
  </si>
  <si>
    <t>27.165.737/0001-1937</t>
  </si>
  <si>
    <t>(27) 3229-9552</t>
  </si>
  <si>
    <t>27.165.737/0001-1938</t>
  </si>
  <si>
    <t>(27) 3229-9553</t>
  </si>
  <si>
    <t>27.165.737/0001-1939</t>
  </si>
  <si>
    <t>(27) 3229-9554</t>
  </si>
  <si>
    <t>27.165.737/0001-1940</t>
  </si>
  <si>
    <t>(27) 3229-9555</t>
  </si>
  <si>
    <t>27.165.737/0001-1941</t>
  </si>
  <si>
    <t>(27) 3229-9556</t>
  </si>
  <si>
    <t>27.165.737/0001-1942</t>
  </si>
  <si>
    <t>(27) 3229-9557</t>
  </si>
  <si>
    <t>27.165.737/0001-1943</t>
  </si>
  <si>
    <t>(27) 3229-9558</t>
  </si>
  <si>
    <t>27.165.737/0001-1944</t>
  </si>
  <si>
    <t>(27) 3229-9559</t>
  </si>
  <si>
    <t>27.165.737/0001-1945</t>
  </si>
  <si>
    <t>(27) 3229-9560</t>
  </si>
  <si>
    <t>27.165.737/0001-1946</t>
  </si>
  <si>
    <t>(27) 3229-9561</t>
  </si>
  <si>
    <t>27.165.737/0001-1947</t>
  </si>
  <si>
    <t>(27) 3229-9562</t>
  </si>
  <si>
    <t>27.165.737/0001-1948</t>
  </si>
  <si>
    <t>(27) 3229-9563</t>
  </si>
  <si>
    <t>27.165.737/0001-1949</t>
  </si>
  <si>
    <t>(27) 3229-9564</t>
  </si>
  <si>
    <t>27.165.737/0001-1950</t>
  </si>
  <si>
    <t>(27) 3229-9565</t>
  </si>
  <si>
    <t>27.165.737/0001-1951</t>
  </si>
  <si>
    <t>(27) 3229-9566</t>
  </si>
  <si>
    <t>27.165.737/0001-1952</t>
  </si>
  <si>
    <t>(27) 3229-9567</t>
  </si>
  <si>
    <t>27.165.737/0001-1953</t>
  </si>
  <si>
    <t>(27) 3229-9568</t>
  </si>
  <si>
    <t>27.165.737/0001-1954</t>
  </si>
  <si>
    <t>(27) 3229-9569</t>
  </si>
  <si>
    <t>27.165.737/0001-1955</t>
  </si>
  <si>
    <t>(27) 3229-9570</t>
  </si>
  <si>
    <t>27.165.737/0001-1956</t>
  </si>
  <si>
    <t>(27) 3229-9571</t>
  </si>
  <si>
    <t>27.165.737/0001-1957</t>
  </si>
  <si>
    <t>(27) 3229-9572</t>
  </si>
  <si>
    <t>27.165.737/0001-1958</t>
  </si>
  <si>
    <t>(27) 3229-9573</t>
  </si>
  <si>
    <t>27.165.737/0001-1959</t>
  </si>
  <si>
    <t>(27) 3229-9574</t>
  </si>
  <si>
    <t>27.165.737/0001-1960</t>
  </si>
  <si>
    <t>(27) 3229-9575</t>
  </si>
  <si>
    <t>27.165.737/0001-1961</t>
  </si>
  <si>
    <t>(27) 3229-9576</t>
  </si>
  <si>
    <t>27.165.737/0001-1962</t>
  </si>
  <si>
    <t>(27) 3229-9577</t>
  </si>
  <si>
    <t>27.165.737/0001-1963</t>
  </si>
  <si>
    <t>(27) 3229-9578</t>
  </si>
  <si>
    <t>27.165.737/0001-1964</t>
  </si>
  <si>
    <t>(27) 3229-9579</t>
  </si>
  <si>
    <t>27.165.737/0001-1965</t>
  </si>
  <si>
    <t>(27) 3229-9580</t>
  </si>
  <si>
    <t>27.165.737/0001-1966</t>
  </si>
  <si>
    <t>(27) 3229-9581</t>
  </si>
  <si>
    <t>27.165.737/0001-1967</t>
  </si>
  <si>
    <t>(27) 3229-9582</t>
  </si>
  <si>
    <t>27.165.737/0001-1968</t>
  </si>
  <si>
    <t>(27) 3229-9583</t>
  </si>
  <si>
    <t>27.165.737/0001-1969</t>
  </si>
  <si>
    <t>(27) 3229-9584</t>
  </si>
  <si>
    <t>27.165.737/0001-1970</t>
  </si>
  <si>
    <t>(27) 3229-9585</t>
  </si>
  <si>
    <t>27.165.737/0001-1971</t>
  </si>
  <si>
    <t>(27) 3229-9586</t>
  </si>
  <si>
    <t>27.165.737/0001-1972</t>
  </si>
  <si>
    <t>(27) 3229-9587</t>
  </si>
  <si>
    <t>27.165.737/0001-1973</t>
  </si>
  <si>
    <t>(27) 3229-9588</t>
  </si>
  <si>
    <t>27.165.737/0001-1974</t>
  </si>
  <si>
    <t>(27) 3229-9589</t>
  </si>
  <si>
    <t>27.165.737/0001-1975</t>
  </si>
  <si>
    <t>(27) 3229-9590</t>
  </si>
  <si>
    <t>27.165.737/0001-1976</t>
  </si>
  <si>
    <t>(27) 3229-9591</t>
  </si>
  <si>
    <t>27.165.737/0001-1977</t>
  </si>
  <si>
    <t>(27) 3229-9592</t>
  </si>
  <si>
    <t>27.165.737/0001-1978</t>
  </si>
  <si>
    <t>(27) 3229-9593</t>
  </si>
  <si>
    <t>27.165.737/0001-1979</t>
  </si>
  <si>
    <t>(27) 3229-9594</t>
  </si>
  <si>
    <t>27.165.737/0001-1980</t>
  </si>
  <si>
    <t>(27) 3229-9595</t>
  </si>
  <si>
    <t>27.165.737/0001-1981</t>
  </si>
  <si>
    <t>(27) 3229-9596</t>
  </si>
  <si>
    <t>27.165.737/0001-1982</t>
  </si>
  <si>
    <t>(27) 3229-9597</t>
  </si>
  <si>
    <t>27.165.737/0001-1983</t>
  </si>
  <si>
    <t>(27) 3229-9598</t>
  </si>
  <si>
    <t>27.165.737/0001-1984</t>
  </si>
  <si>
    <t>(27) 3229-9599</t>
  </si>
  <si>
    <t>27.165.737/0001-1985</t>
  </si>
  <si>
    <t>(27) 3229-9600</t>
  </si>
  <si>
    <t>27.165.737/0001-1986</t>
  </si>
  <si>
    <t>(27) 3229-9601</t>
  </si>
  <si>
    <t>27.165.737/0001-1987</t>
  </si>
  <si>
    <t>(27) 3229-9602</t>
  </si>
  <si>
    <t>27.165.737/0001-1988</t>
  </si>
  <si>
    <t>(27) 3229-9603</t>
  </si>
  <si>
    <t>27.165.737/0001-1989</t>
  </si>
  <si>
    <t>(27) 3229-9604</t>
  </si>
  <si>
    <t>27.165.737/0001-1990</t>
  </si>
  <si>
    <t>(27) 3229-9605</t>
  </si>
  <si>
    <t>27.165.737/0001-1991</t>
  </si>
  <si>
    <t>(27) 3229-9606</t>
  </si>
  <si>
    <t>27.165.737/0001-1992</t>
  </si>
  <si>
    <t>(27) 3229-9607</t>
  </si>
  <si>
    <t>27.165.737/0001-1993</t>
  </si>
  <si>
    <t>(27) 3229-9608</t>
  </si>
  <si>
    <t>27.165.737/0001-1994</t>
  </si>
  <si>
    <t>(27) 3229-9609</t>
  </si>
  <si>
    <t>27.165.737/0001-1995</t>
  </si>
  <si>
    <t>(27) 3229-9610</t>
  </si>
  <si>
    <t>27.165.737/0001-1996</t>
  </si>
  <si>
    <t>(27) 3229-9611</t>
  </si>
  <si>
    <t>27.165.737/0001-1997</t>
  </si>
  <si>
    <t>(27) 3229-9612</t>
  </si>
  <si>
    <t>27.165.737/0001-1998</t>
  </si>
  <si>
    <t>(27) 3229-9613</t>
  </si>
  <si>
    <t>27.165.737/0001-1999</t>
  </si>
  <si>
    <t>(27) 3229-9614</t>
  </si>
  <si>
    <t>27.165.737/0001-2000</t>
  </si>
  <si>
    <t>(27) 3229-9615</t>
  </si>
  <si>
    <t>27.165.737/0001-2001</t>
  </si>
  <si>
    <t>(27) 3229-9616</t>
  </si>
  <si>
    <t>27.165.737/0001-2002</t>
  </si>
  <si>
    <t>(27) 3229-9617</t>
  </si>
  <si>
    <t>27.165.737/0001-2003</t>
  </si>
  <si>
    <t>(27) 3229-9618</t>
  </si>
  <si>
    <t>27.165.737/0001-2004</t>
  </si>
  <si>
    <t>(27) 3229-9619</t>
  </si>
  <si>
    <t>27.165.737/0001-2005</t>
  </si>
  <si>
    <t>(27) 3229-9620</t>
  </si>
  <si>
    <t>27.165.737/0001-2006</t>
  </si>
  <si>
    <t>(27) 3229-9621</t>
  </si>
  <si>
    <t>27.165.737/0001-2007</t>
  </si>
  <si>
    <t>(27) 3229-9622</t>
  </si>
  <si>
    <t>27.165.737/0001-2008</t>
  </si>
  <si>
    <t>(27) 3229-9623</t>
  </si>
  <si>
    <t>27.165.737/0001-2009</t>
  </si>
  <si>
    <t>(27) 3229-9624</t>
  </si>
  <si>
    <t>27.165.737/0001-2010</t>
  </si>
  <si>
    <t>(27) 3229-9625</t>
  </si>
  <si>
    <t>27.165.737/0001-2011</t>
  </si>
  <si>
    <t>(27) 3229-9626</t>
  </si>
  <si>
    <t>27.165.737/0001-2012</t>
  </si>
  <si>
    <t>(27) 3229-9627</t>
  </si>
  <si>
    <t>27.165.737/0001-2013</t>
  </si>
  <si>
    <t>(27) 3229-9628</t>
  </si>
  <si>
    <t>27.165.737/0001-2014</t>
  </si>
  <si>
    <t>(27) 3229-9629</t>
  </si>
  <si>
    <t>27.165.737/0001-2015</t>
  </si>
  <si>
    <t>(27) 3229-9630</t>
  </si>
  <si>
    <t>27.165.737/0001-2016</t>
  </si>
  <si>
    <t>(27) 3229-9631</t>
  </si>
  <si>
    <t>27.165.737/0001-2017</t>
  </si>
  <si>
    <t>(27) 3229-9632</t>
  </si>
  <si>
    <t>27.165.737/0001-2018</t>
  </si>
  <si>
    <t>(27) 3229-9633</t>
  </si>
  <si>
    <t>27.165.737/0001-2019</t>
  </si>
  <si>
    <t>(27) 3229-9634</t>
  </si>
  <si>
    <t>27.165.737/0001-2020</t>
  </si>
  <si>
    <t>(27) 3229-9635</t>
  </si>
  <si>
    <t>27.165.737/0001-2021</t>
  </si>
  <si>
    <t>(27) 3229-9636</t>
  </si>
  <si>
    <t>27.165.737/0001-2022</t>
  </si>
  <si>
    <t>(27) 3229-9637</t>
  </si>
  <si>
    <t>27.165.737/0001-2023</t>
  </si>
  <si>
    <t>(27) 3229-9638</t>
  </si>
  <si>
    <t>27.165.737/0001-2024</t>
  </si>
  <si>
    <t>(27) 3229-9639</t>
  </si>
  <si>
    <t>27.165.737/0001-2025</t>
  </si>
  <si>
    <t>(27) 3229-9640</t>
  </si>
  <si>
    <t>27.165.737/0001-2026</t>
  </si>
  <si>
    <t>(27) 3229-9641</t>
  </si>
  <si>
    <t>27.165.737/0001-2027</t>
  </si>
  <si>
    <t>(27) 3229-9642</t>
  </si>
  <si>
    <t>27.165.737/0001-2028</t>
  </si>
  <si>
    <t>(27) 3229-9643</t>
  </si>
  <si>
    <t>27.165.737/0001-2029</t>
  </si>
  <si>
    <t>(27) 3229-9644</t>
  </si>
  <si>
    <t>27.165.737/0001-2030</t>
  </si>
  <si>
    <t>(27) 3229-9645</t>
  </si>
  <si>
    <t>27.165.737/0001-2031</t>
  </si>
  <si>
    <t>(27) 3229-9646</t>
  </si>
  <si>
    <t>27.165.737/0001-2032</t>
  </si>
  <si>
    <t>(27) 3229-9647</t>
  </si>
  <si>
    <t>27.165.737/0001-2033</t>
  </si>
  <si>
    <t>(27) 3229-9648</t>
  </si>
  <si>
    <t>27.165.737/0001-2034</t>
  </si>
  <si>
    <t>(27) 3229-9649</t>
  </si>
  <si>
    <t>27.165.737/0001-2035</t>
  </si>
  <si>
    <t>(27) 3229-9650</t>
  </si>
  <si>
    <t>27.165.737/0001-2036</t>
  </si>
  <si>
    <t>(27) 3229-9651</t>
  </si>
  <si>
    <t>27.165.737/0001-2037</t>
  </si>
  <si>
    <t>(27) 3229-9652</t>
  </si>
  <si>
    <t>27.165.737/0001-2038</t>
  </si>
  <si>
    <t>(27) 3229-9653</t>
  </si>
  <si>
    <t>27.165.737/0001-2039</t>
  </si>
  <si>
    <t>(27) 3229-9654</t>
  </si>
  <si>
    <t>27.165.737/0001-2040</t>
  </si>
  <si>
    <t>(27) 3229-9655</t>
  </si>
  <si>
    <t>27.165.737/0001-2041</t>
  </si>
  <si>
    <t>(27) 3229-9656</t>
  </si>
  <si>
    <t>27.165.737/0001-2042</t>
  </si>
  <si>
    <t>(27) 3229-9657</t>
  </si>
  <si>
    <t>27.165.737/0001-2043</t>
  </si>
  <si>
    <t>(27) 3229-9658</t>
  </si>
  <si>
    <t>27.165.737/0001-2044</t>
  </si>
  <si>
    <t>(27) 3229-9659</t>
  </si>
  <si>
    <t>27.165.737/0001-2045</t>
  </si>
  <si>
    <t>(27) 3229-9660</t>
  </si>
  <si>
    <t>27.165.737/0001-2046</t>
  </si>
  <si>
    <t>(27) 3229-9661</t>
  </si>
  <si>
    <t>27.165.737/0001-2047</t>
  </si>
  <si>
    <t>(27) 3229-9662</t>
  </si>
  <si>
    <t>27.165.737/0001-2048</t>
  </si>
  <si>
    <t>(27) 3229-9663</t>
  </si>
  <si>
    <t>27.165.737/0001-2049</t>
  </si>
  <si>
    <t>(27) 3229-9664</t>
  </si>
  <si>
    <t>27.165.737/0001-2050</t>
  </si>
  <si>
    <t>(27) 3229-9665</t>
  </si>
  <si>
    <t>27.165.737/0001-2051</t>
  </si>
  <si>
    <t>(27) 3229-9666</t>
  </si>
  <si>
    <t>27.165.737/0001-2052</t>
  </si>
  <si>
    <t>(27) 3229-9667</t>
  </si>
  <si>
    <t>27.165.737/0001-2053</t>
  </si>
  <si>
    <t>(27) 3229-9668</t>
  </si>
  <si>
    <t>27.165.737/0001-2054</t>
  </si>
  <si>
    <t>(27) 3229-9669</t>
  </si>
  <si>
    <t>27.165.737/0001-2055</t>
  </si>
  <si>
    <t>(27) 3229-9670</t>
  </si>
  <si>
    <t>27.165.737/0001-2056</t>
  </si>
  <si>
    <t>(27) 3229-9671</t>
  </si>
  <si>
    <t>27.165.737/0001-2057</t>
  </si>
  <si>
    <t>(27) 3229-9672</t>
  </si>
  <si>
    <t>27.165.737/0001-2058</t>
  </si>
  <si>
    <t>(27) 3229-9673</t>
  </si>
  <si>
    <t>27.165.737/0001-2059</t>
  </si>
  <si>
    <t>(27) 3229-9674</t>
  </si>
  <si>
    <t>27.165.737/0001-2060</t>
  </si>
  <si>
    <t>(27) 3229-9675</t>
  </si>
  <si>
    <t>27.165.737/0001-2061</t>
  </si>
  <si>
    <t>(27) 3229-9676</t>
  </si>
  <si>
    <t>27.165.737/0001-2062</t>
  </si>
  <si>
    <t>(27) 3229-9677</t>
  </si>
  <si>
    <t>27.165.737/0001-2063</t>
  </si>
  <si>
    <t>(27) 3229-9678</t>
  </si>
  <si>
    <t>27.165.737/0001-2064</t>
  </si>
  <si>
    <t>(27) 3229-9679</t>
  </si>
  <si>
    <t>27.165.737/0001-2065</t>
  </si>
  <si>
    <t>(27) 3229-9680</t>
  </si>
  <si>
    <t>27.165.737/0001-2066</t>
  </si>
  <si>
    <t>(27) 3229-9681</t>
  </si>
  <si>
    <t>27.165.737/0001-2067</t>
  </si>
  <si>
    <t>(27) 3229-9682</t>
  </si>
  <si>
    <t>27.165.737/0001-2068</t>
  </si>
  <si>
    <t>(27) 3229-9683</t>
  </si>
  <si>
    <t>27.165.737/0001-2069</t>
  </si>
  <si>
    <t>(27) 3229-9684</t>
  </si>
  <si>
    <t>27.165.737/0001-2070</t>
  </si>
  <si>
    <t>(27) 3229-9685</t>
  </si>
  <si>
    <t>27.165.737/0001-2071</t>
  </si>
  <si>
    <t>(27) 3229-9686</t>
  </si>
  <si>
    <t>27.165.737/0001-2072</t>
  </si>
  <si>
    <t>(27) 3229-9687</t>
  </si>
  <si>
    <t>27.165.737/0001-2073</t>
  </si>
  <si>
    <t>(27) 3229-9688</t>
  </si>
  <si>
    <t>27.165.737/0001-2074</t>
  </si>
  <si>
    <t>(27) 3229-9689</t>
  </si>
  <si>
    <t>27.165.737/0001-2075</t>
  </si>
  <si>
    <t>(27) 3229-9690</t>
  </si>
  <si>
    <t>27.165.737/0001-2076</t>
  </si>
  <si>
    <t>(27) 3229-9691</t>
  </si>
  <si>
    <t>27.165.737/0001-2077</t>
  </si>
  <si>
    <t>(27) 3229-9692</t>
  </si>
  <si>
    <t>27.165.737/0001-2078</t>
  </si>
  <si>
    <t>(27) 3229-9693</t>
  </si>
  <si>
    <t>27.165.737/0001-2079</t>
  </si>
  <si>
    <t>(27) 3229-9694</t>
  </si>
  <si>
    <t>27.165.737/0001-2080</t>
  </si>
  <si>
    <t>(27) 3229-9695</t>
  </si>
  <si>
    <t>27.165.737/0001-2081</t>
  </si>
  <si>
    <t>(27) 3229-9696</t>
  </si>
  <si>
    <t>27.165.737/0001-2082</t>
  </si>
  <si>
    <t>(27) 3229-9697</t>
  </si>
  <si>
    <t>27.165.737/0001-2083</t>
  </si>
  <si>
    <t>(27) 3229-9698</t>
  </si>
  <si>
    <t>27.165.737/0001-2084</t>
  </si>
  <si>
    <t>(27) 3229-9699</t>
  </si>
  <si>
    <t>27.165.737/0001-2085</t>
  </si>
  <si>
    <t>(27) 3229-9700</t>
  </si>
  <si>
    <t>27.165.737/0001-2086</t>
  </si>
  <si>
    <t>(27) 3229-9701</t>
  </si>
  <si>
    <t>27.165.737/0001-2087</t>
  </si>
  <si>
    <t>(27) 3229-9702</t>
  </si>
  <si>
    <t>27.165.737/0001-2088</t>
  </si>
  <si>
    <t>(27) 3229-9703</t>
  </si>
  <si>
    <t>27.165.737/0001-2089</t>
  </si>
  <si>
    <t>(27) 3229-9704</t>
  </si>
  <si>
    <t>27.165.737/0001-2090</t>
  </si>
  <si>
    <t>(27) 3229-9705</t>
  </si>
  <si>
    <t>27.165.737/0001-2091</t>
  </si>
  <si>
    <t>(27) 3229-9706</t>
  </si>
  <si>
    <t>27.165.737/0001-2092</t>
  </si>
  <si>
    <t>(27) 3229-9707</t>
  </si>
  <si>
    <t>27.165.737/0001-2093</t>
  </si>
  <si>
    <t>(27) 3229-9708</t>
  </si>
  <si>
    <t>27.165.737/0001-2094</t>
  </si>
  <si>
    <t>(27) 3229-9709</t>
  </si>
  <si>
    <t>27.165.737/0001-2095</t>
  </si>
  <si>
    <t>(27) 3229-9710</t>
  </si>
  <si>
    <t>27.165.737/0001-2096</t>
  </si>
  <si>
    <t>(27) 3229-9711</t>
  </si>
  <si>
    <t>27.165.737/0001-2097</t>
  </si>
  <si>
    <t>(27) 3229-9712</t>
  </si>
  <si>
    <t>27.165.737/0001-2098</t>
  </si>
  <si>
    <t>(27) 3229-9713</t>
  </si>
  <si>
    <t>27.165.737/0001-2099</t>
  </si>
  <si>
    <t>(27) 3229-9714</t>
  </si>
  <si>
    <t>27.165.737/0001-2100</t>
  </si>
  <si>
    <t>(27) 3229-9715</t>
  </si>
  <si>
    <t>27.165.737/0001-2101</t>
  </si>
  <si>
    <t>(27) 3229-9716</t>
  </si>
  <si>
    <t>27.165.737/0001-2102</t>
  </si>
  <si>
    <t>(27) 3229-9717</t>
  </si>
  <si>
    <t>27.165.737/0001-2103</t>
  </si>
  <si>
    <t>(27) 3229-9718</t>
  </si>
  <si>
    <t>27.165.737/0001-2104</t>
  </si>
  <si>
    <t>(27) 3229-9719</t>
  </si>
  <si>
    <t>27.165.737/0001-2105</t>
  </si>
  <si>
    <t>(27) 3229-9720</t>
  </si>
  <si>
    <t>27.165.737/0001-2106</t>
  </si>
  <si>
    <t>(27) 3229-9721</t>
  </si>
  <si>
    <t>27.165.737/0001-2107</t>
  </si>
  <si>
    <t>(27) 3229-9722</t>
  </si>
  <si>
    <t>27.165.737/0001-2108</t>
  </si>
  <si>
    <t>(27) 3229-9723</t>
  </si>
  <si>
    <t>27.165.737/0001-2109</t>
  </si>
  <si>
    <t>(27) 3229-9724</t>
  </si>
  <si>
    <t>27.165.737/0001-2110</t>
  </si>
  <si>
    <t>(27) 3229-9725</t>
  </si>
  <si>
    <t>27.165.737/0001-2111</t>
  </si>
  <si>
    <t>(27) 3229-9726</t>
  </si>
  <si>
    <t>27.165.737/0001-2112</t>
  </si>
  <si>
    <t>(27) 3229-9727</t>
  </si>
  <si>
    <t>27.165.737/0001-2113</t>
  </si>
  <si>
    <t>(27) 3229-9728</t>
  </si>
  <si>
    <t>27.165.737/0001-2114</t>
  </si>
  <si>
    <t>(27) 3229-9729</t>
  </si>
  <si>
    <t>27.165.737/0001-2115</t>
  </si>
  <si>
    <t>(27) 3229-9730</t>
  </si>
  <si>
    <t>27.165.737/0001-2116</t>
  </si>
  <si>
    <t>(27) 3229-9731</t>
  </si>
  <si>
    <t>27.165.737/0001-2117</t>
  </si>
  <si>
    <t>(27) 3229-9732</t>
  </si>
  <si>
    <t>27.165.737/0001-2118</t>
  </si>
  <si>
    <t>(27) 3229-9733</t>
  </si>
  <si>
    <t>27.165.737/0001-2119</t>
  </si>
  <si>
    <t>(27) 3229-9734</t>
  </si>
  <si>
    <t>27.165.737/0001-2120</t>
  </si>
  <si>
    <t>(27) 3229-9735</t>
  </si>
  <si>
    <t>27.165.737/0001-2121</t>
  </si>
  <si>
    <t>(27) 3229-9736</t>
  </si>
  <si>
    <t>27.165.737/0001-2122</t>
  </si>
  <si>
    <t>(27) 3229-9737</t>
  </si>
  <si>
    <t>27.165.737/0001-2123</t>
  </si>
  <si>
    <t>(27) 3229-9738</t>
  </si>
  <si>
    <t>27.165.737/0001-2124</t>
  </si>
  <si>
    <t>(27) 3229-9739</t>
  </si>
  <si>
    <t>27.165.737/0001-2125</t>
  </si>
  <si>
    <t>(27) 3229-9740</t>
  </si>
  <si>
    <t>27.165.737/0001-2126</t>
  </si>
  <si>
    <t>(27) 3229-9741</t>
  </si>
  <si>
    <t>27.165.737/0001-2127</t>
  </si>
  <si>
    <t>(27) 3229-9742</t>
  </si>
  <si>
    <t>27.165.737/0001-2128</t>
  </si>
  <si>
    <t>(27) 3229-9743</t>
  </si>
  <si>
    <t>27.165.737/0001-2129</t>
  </si>
  <si>
    <t>(27) 3229-9744</t>
  </si>
  <si>
    <t>27.165.737/0001-2130</t>
  </si>
  <si>
    <t>(27) 3229-9745</t>
  </si>
  <si>
    <t>27.165.737/0001-2131</t>
  </si>
  <si>
    <t>(27) 3229-9746</t>
  </si>
  <si>
    <t>27.165.737/0001-2132</t>
  </si>
  <si>
    <t>(27) 3229-9747</t>
  </si>
  <si>
    <t>27.165.737/0001-2133</t>
  </si>
  <si>
    <t>(27) 3229-9748</t>
  </si>
  <si>
    <t>27.165.737/0001-2134</t>
  </si>
  <si>
    <t>(27) 3229-9749</t>
  </si>
  <si>
    <t>27.165.737/0001-2135</t>
  </si>
  <si>
    <t>(27) 3229-9750</t>
  </si>
  <si>
    <t>27.165.737/0001-2136</t>
  </si>
  <si>
    <t>(27) 3229-9751</t>
  </si>
  <si>
    <t>27.165.737/0001-2137</t>
  </si>
  <si>
    <t>(27) 3229-9752</t>
  </si>
  <si>
    <t>27.165.737/0001-2138</t>
  </si>
  <si>
    <t>(27) 3229-9753</t>
  </si>
  <si>
    <t>27.165.737/0001-2139</t>
  </si>
  <si>
    <t>(27) 3229-9754</t>
  </si>
  <si>
    <t>27.165.737/0001-2140</t>
  </si>
  <si>
    <t>(27) 3229-9755</t>
  </si>
  <si>
    <t>27.165.737/0001-2141</t>
  </si>
  <si>
    <t>(27) 3229-9756</t>
  </si>
  <si>
    <t>27.165.737/0001-2142</t>
  </si>
  <si>
    <t>(27) 3229-9757</t>
  </si>
  <si>
    <t>27.165.737/0001-2143</t>
  </si>
  <si>
    <t>(27) 3229-9758</t>
  </si>
  <si>
    <t>27.165.737/0001-2144</t>
  </si>
  <si>
    <t>(27) 3229-9759</t>
  </si>
  <si>
    <t>27.165.737/0001-2145</t>
  </si>
  <si>
    <t>(27) 3229-9760</t>
  </si>
  <si>
    <t>27.165.737/0001-2146</t>
  </si>
  <si>
    <t>(27) 3229-9761</t>
  </si>
  <si>
    <t>27.165.737/0001-2147</t>
  </si>
  <si>
    <t>(27) 3229-9762</t>
  </si>
  <si>
    <t>27.165.737/0001-2148</t>
  </si>
  <si>
    <t>(27) 3229-9763</t>
  </si>
  <si>
    <t>27.165.737/0001-2149</t>
  </si>
  <si>
    <t>(27) 3229-9764</t>
  </si>
  <si>
    <t>27.165.737/0001-2150</t>
  </si>
  <si>
    <t>(27) 3229-9765</t>
  </si>
  <si>
    <t>27.165.737/0001-2151</t>
  </si>
  <si>
    <t>(27) 3229-9766</t>
  </si>
  <si>
    <t>27.165.737/0001-2152</t>
  </si>
  <si>
    <t>(27) 3229-9767</t>
  </si>
  <si>
    <t>27.165.737/0001-2153</t>
  </si>
  <si>
    <t>(27) 3229-9768</t>
  </si>
  <si>
    <t>27.165.737/0001-2154</t>
  </si>
  <si>
    <t>(27) 3229-9769</t>
  </si>
  <si>
    <t>27.165.737/0001-2155</t>
  </si>
  <si>
    <t>(27) 3229-9770</t>
  </si>
  <si>
    <t>27.165.737/0001-2156</t>
  </si>
  <si>
    <t>(27) 3229-9771</t>
  </si>
  <si>
    <t>27.165.737/0001-2157</t>
  </si>
  <si>
    <t>(27) 3229-9772</t>
  </si>
  <si>
    <t>27.165.737/0001-2158</t>
  </si>
  <si>
    <t>(27) 3229-9773</t>
  </si>
  <si>
    <t>27.165.737/0001-2159</t>
  </si>
  <si>
    <t>(27) 3229-9774</t>
  </si>
  <si>
    <t>27.165.737/0001-2160</t>
  </si>
  <si>
    <t>(27) 3229-9775</t>
  </si>
  <si>
    <t>27.165.737/0001-2161</t>
  </si>
  <si>
    <t>(27) 3229-9776</t>
  </si>
  <si>
    <t>27.165.737/0001-2162</t>
  </si>
  <si>
    <t>(27) 3229-9777</t>
  </si>
  <si>
    <t>27.165.737/0001-2163</t>
  </si>
  <si>
    <t>(27) 3229-9778</t>
  </si>
  <si>
    <t>27.165.737/0001-2164</t>
  </si>
  <si>
    <t>(27) 3229-9779</t>
  </si>
  <si>
    <t>27.165.737/0001-2165</t>
  </si>
  <si>
    <t>(27) 3229-9780</t>
  </si>
  <si>
    <t>27.165.737/0001-2166</t>
  </si>
  <si>
    <t>(27) 3229-9781</t>
  </si>
  <si>
    <t>27.165.737/0001-2167</t>
  </si>
  <si>
    <t>(27) 3229-9782</t>
  </si>
  <si>
    <t>27.165.737/0001-2168</t>
  </si>
  <si>
    <t>(27) 3229-9783</t>
  </si>
  <si>
    <t>27.165.737/0001-2169</t>
  </si>
  <si>
    <t>(27) 3229-9784</t>
  </si>
  <si>
    <t>27.165.737/0001-2170</t>
  </si>
  <si>
    <t>(27) 3229-9785</t>
  </si>
  <si>
    <t>27.165.737/0001-2171</t>
  </si>
  <si>
    <t>(27) 3229-9786</t>
  </si>
  <si>
    <t>27.165.737/0001-2172</t>
  </si>
  <si>
    <t>(27) 3229-9787</t>
  </si>
  <si>
    <t>27.165.737/0001-2173</t>
  </si>
  <si>
    <t>(27) 3229-9788</t>
  </si>
  <si>
    <t>27.165.737/0001-2174</t>
  </si>
  <si>
    <t>(27) 3229-9789</t>
  </si>
  <si>
    <t>27.165.737/0001-2175</t>
  </si>
  <si>
    <t>(27) 3229-9790</t>
  </si>
  <si>
    <t>27.165.737/0001-2176</t>
  </si>
  <si>
    <t>(27) 3229-9791</t>
  </si>
  <si>
    <t>27.165.737/0001-2177</t>
  </si>
  <si>
    <t>(27) 3229-9792</t>
  </si>
  <si>
    <t>27.165.737/0001-2178</t>
  </si>
  <si>
    <t>(27) 3229-9793</t>
  </si>
  <si>
    <t>27.165.737/0001-2179</t>
  </si>
  <si>
    <t>(27) 3229-9794</t>
  </si>
  <si>
    <t>27.165.737/0001-2180</t>
  </si>
  <si>
    <t>(27) 3229-9795</t>
  </si>
  <si>
    <t>27.165.737/0001-2181</t>
  </si>
  <si>
    <t>(27) 3229-9796</t>
  </si>
  <si>
    <t>27.165.737/0001-2182</t>
  </si>
  <si>
    <t>(27) 3229-9797</t>
  </si>
  <si>
    <t>27.165.737/0001-2183</t>
  </si>
  <si>
    <t>(27) 3229-9798</t>
  </si>
  <si>
    <t>27.165.737/0001-2184</t>
  </si>
  <si>
    <t>(27) 3229-9799</t>
  </si>
  <si>
    <t>27.165.737/0001-2185</t>
  </si>
  <si>
    <t>(27) 3229-9800</t>
  </si>
  <si>
    <t>27.165.737/0001-2186</t>
  </si>
  <si>
    <t>(27) 3229-9801</t>
  </si>
  <si>
    <t>27.165.737/0001-2187</t>
  </si>
  <si>
    <t>(27) 3229-9802</t>
  </si>
  <si>
    <t>27.165.737/0001-2188</t>
  </si>
  <si>
    <t>(27) 3229-9803</t>
  </si>
  <si>
    <t>27.165.737/0001-2189</t>
  </si>
  <si>
    <t>(27) 3229-9804</t>
  </si>
  <si>
    <t>27.165.737/0001-2190</t>
  </si>
  <si>
    <t>(27) 3229-9805</t>
  </si>
  <si>
    <t>27.165.737/0001-2191</t>
  </si>
  <si>
    <t>(27) 3229-9806</t>
  </si>
  <si>
    <t>27.165.737/0001-2192</t>
  </si>
  <si>
    <t>(27) 3229-9807</t>
  </si>
  <si>
    <t>27.165.737/0001-2193</t>
  </si>
  <si>
    <t>(27) 3229-9808</t>
  </si>
  <si>
    <t>27.165.737/0001-2194</t>
  </si>
  <si>
    <t>(27) 3229-9809</t>
  </si>
  <si>
    <t>27.165.737/0001-2195</t>
  </si>
  <si>
    <t>(27) 3229-9810</t>
  </si>
  <si>
    <t>27.165.737/0001-2196</t>
  </si>
  <si>
    <t>(27) 3229-9811</t>
  </si>
  <si>
    <t>27.165.737/0001-2197</t>
  </si>
  <si>
    <t>(27) 3229-9812</t>
  </si>
  <si>
    <t>27.165.737/0001-2198</t>
  </si>
  <si>
    <t>(27) 3229-9813</t>
  </si>
  <si>
    <t>27.165.737/0001-2199</t>
  </si>
  <si>
    <t>(27) 3229-9814</t>
  </si>
  <si>
    <t>27.165.737/0001-2200</t>
  </si>
  <si>
    <t>(27) 3229-9815</t>
  </si>
  <si>
    <t>27.165.737/0001-2201</t>
  </si>
  <si>
    <t>(27) 3229-9816</t>
  </si>
  <si>
    <t>27.165.737/0001-2202</t>
  </si>
  <si>
    <t>(27) 3229-9817</t>
  </si>
  <si>
    <t>27.165.737/0001-2203</t>
  </si>
  <si>
    <t>(27) 3229-9818</t>
  </si>
  <si>
    <t>27.165.737/0001-2204</t>
  </si>
  <si>
    <t>(27) 3229-9819</t>
  </si>
  <si>
    <t>27.165.737/0001-2205</t>
  </si>
  <si>
    <t>(27) 3229-9820</t>
  </si>
  <si>
    <t>27.165.737/0001-2206</t>
  </si>
  <si>
    <t>(27) 3229-9821</t>
  </si>
  <si>
    <t>27.165.737/0001-2207</t>
  </si>
  <si>
    <t>(27) 3229-9822</t>
  </si>
  <si>
    <t>27.165.737/0001-2208</t>
  </si>
  <si>
    <t>(27) 3229-9823</t>
  </si>
  <si>
    <t>27.165.737/0001-2209</t>
  </si>
  <si>
    <t>(27) 3229-9824</t>
  </si>
  <si>
    <t>27.165.737/0001-2210</t>
  </si>
  <si>
    <t>(27) 3229-9825</t>
  </si>
  <si>
    <t>27.165.737/0001-2211</t>
  </si>
  <si>
    <t>(27) 3229-9826</t>
  </si>
  <si>
    <t>27.165.737/0001-2212</t>
  </si>
  <si>
    <t>(27) 3229-9827</t>
  </si>
  <si>
    <t>27.165.737/0001-2213</t>
  </si>
  <si>
    <t>(27) 3229-9828</t>
  </si>
  <si>
    <t>27.165.737/0001-2214</t>
  </si>
  <si>
    <t>(27) 3229-9829</t>
  </si>
  <si>
    <t>27.165.737/0001-2215</t>
  </si>
  <si>
    <t>(27) 3229-9830</t>
  </si>
  <si>
    <t>27.165.737/0001-2216</t>
  </si>
  <si>
    <t>(27) 3229-9831</t>
  </si>
  <si>
    <t>27.165.737/0001-2217</t>
  </si>
  <si>
    <t>(27) 3229-9832</t>
  </si>
  <si>
    <t>27.165.737/0001-2218</t>
  </si>
  <si>
    <t>(27) 3229-9833</t>
  </si>
  <si>
    <t>27.165.737/0001-2219</t>
  </si>
  <si>
    <t>(27) 3229-9834</t>
  </si>
  <si>
    <t>27.165.737/0001-2220</t>
  </si>
  <si>
    <t>(27) 3229-9835</t>
  </si>
  <si>
    <t>27.165.737/0001-2221</t>
  </si>
  <si>
    <t>(27) 3229-9836</t>
  </si>
  <si>
    <t>27.165.737/0001-2222</t>
  </si>
  <si>
    <t>(27) 3229-9837</t>
  </si>
  <si>
    <t>27.165.737/0001-2223</t>
  </si>
  <si>
    <t>(27) 3229-9838</t>
  </si>
  <si>
    <t>27.165.737/0001-2224</t>
  </si>
  <si>
    <t>(27) 3229-9839</t>
  </si>
  <si>
    <t>27.165.737/0001-2225</t>
  </si>
  <si>
    <t>(27) 3229-9840</t>
  </si>
  <si>
    <t>27.165.737/0001-2226</t>
  </si>
  <si>
    <t>(27) 3229-9841</t>
  </si>
  <si>
    <t>27.165.737/0001-2227</t>
  </si>
  <si>
    <t>(27) 3229-9842</t>
  </si>
  <si>
    <t>27.165.737/0001-2228</t>
  </si>
  <si>
    <t>(27) 3229-9843</t>
  </si>
  <si>
    <t>27.165.737/0001-2229</t>
  </si>
  <si>
    <t>(27) 3229-9844</t>
  </si>
  <si>
    <t>27.165.737/0001-2230</t>
  </si>
  <si>
    <t>(27) 3229-9845</t>
  </si>
  <si>
    <t>27.165.737/0001-2231</t>
  </si>
  <si>
    <t>(27) 3229-9846</t>
  </si>
  <si>
    <t>27.165.737/0001-2232</t>
  </si>
  <si>
    <t>(27) 3229-9847</t>
  </si>
  <si>
    <t>27.165.737/0001-2233</t>
  </si>
  <si>
    <t>(27) 3229-9848</t>
  </si>
  <si>
    <t>27.165.737/0001-2234</t>
  </si>
  <si>
    <t>(27) 3229-9849</t>
  </si>
  <si>
    <t>27.165.737/0001-2235</t>
  </si>
  <si>
    <t>(27) 3229-9850</t>
  </si>
  <si>
    <t>27.165.737/0001-2236</t>
  </si>
  <si>
    <t>(27) 3229-9851</t>
  </si>
  <si>
    <t>27.165.737/0001-2237</t>
  </si>
  <si>
    <t>(27) 3229-9852</t>
  </si>
  <si>
    <t>27.165.737/0001-2238</t>
  </si>
  <si>
    <t>(27) 3229-9853</t>
  </si>
  <si>
    <t>27.165.737/0001-2239</t>
  </si>
  <si>
    <t>(27) 3229-9854</t>
  </si>
  <si>
    <t>27.165.737/0001-2240</t>
  </si>
  <si>
    <t>(27) 3229-9855</t>
  </si>
  <si>
    <t>27.165.737/0001-2241</t>
  </si>
  <si>
    <t>(27) 3229-9856</t>
  </si>
  <si>
    <t>27.165.737/0001-2242</t>
  </si>
  <si>
    <t>(27) 3229-9857</t>
  </si>
  <si>
    <t>27.165.737/0001-2243</t>
  </si>
  <si>
    <t>(27) 3229-9858</t>
  </si>
  <si>
    <t>27.165.737/0001-2244</t>
  </si>
  <si>
    <t>(27) 3229-9859</t>
  </si>
  <si>
    <t>27.165.737/0001-2245</t>
  </si>
  <si>
    <t>(27) 3229-9860</t>
  </si>
  <si>
    <t>27.165.737/0001-2246</t>
  </si>
  <si>
    <t>(27) 3229-9861</t>
  </si>
  <si>
    <t>27.165.737/0001-2247</t>
  </si>
  <si>
    <t>(27) 3229-9862</t>
  </si>
  <si>
    <t>27.165.737/0001-2248</t>
  </si>
  <si>
    <t>(27) 3229-9863</t>
  </si>
  <si>
    <t>27.165.737/0001-2249</t>
  </si>
  <si>
    <t>(27) 3229-9864</t>
  </si>
  <si>
    <t>27.165.737/0001-2250</t>
  </si>
  <si>
    <t>(27) 3229-9865</t>
  </si>
  <si>
    <t>27.165.737/0001-2251</t>
  </si>
  <si>
    <t>(27) 3229-9866</t>
  </si>
  <si>
    <t>27.165.737/0001-2252</t>
  </si>
  <si>
    <t>(27) 3229-9867</t>
  </si>
  <si>
    <t>27.165.737/0001-2253</t>
  </si>
  <si>
    <t>(27) 3229-9868</t>
  </si>
  <si>
    <t>27.165.737/0001-2254</t>
  </si>
  <si>
    <t>(27) 3229-9869</t>
  </si>
  <si>
    <t>27.165.737/0001-2255</t>
  </si>
  <si>
    <t>(27) 3229-9870</t>
  </si>
  <si>
    <t>27.165.737/0001-2256</t>
  </si>
  <si>
    <t>(27) 3229-9871</t>
  </si>
  <si>
    <t>27.165.737/0001-2257</t>
  </si>
  <si>
    <t>(27) 3229-9872</t>
  </si>
  <si>
    <t>27.165.737/0001-2258</t>
  </si>
  <si>
    <t>(27) 3229-9873</t>
  </si>
  <si>
    <t>27.165.737/0001-2259</t>
  </si>
  <si>
    <t>(27) 3229-9874</t>
  </si>
  <si>
    <t>27.165.737/0001-2260</t>
  </si>
  <si>
    <t>(27) 3229-9875</t>
  </si>
  <si>
    <t>27.165.737/0001-2261</t>
  </si>
  <si>
    <t>(27) 3229-9876</t>
  </si>
  <si>
    <t>27.165.737/0001-2262</t>
  </si>
  <si>
    <t>(27) 3229-9877</t>
  </si>
  <si>
    <t>27.165.737/0001-2263</t>
  </si>
  <si>
    <t>(27) 3229-9878</t>
  </si>
  <si>
    <t>27.165.737/0001-2264</t>
  </si>
  <si>
    <t>(27) 3229-9879</t>
  </si>
  <si>
    <t>27.165.737/0001-2265</t>
  </si>
  <si>
    <t>(27) 3229-9880</t>
  </si>
  <si>
    <t>27.165.737/0001-2266</t>
  </si>
  <si>
    <t>(27) 3229-9881</t>
  </si>
  <si>
    <t>27.165.737/0001-2267</t>
  </si>
  <si>
    <t>(27) 3229-9882</t>
  </si>
  <si>
    <t>27.165.737/0001-2268</t>
  </si>
  <si>
    <t>(27) 3229-9883</t>
  </si>
  <si>
    <t>27.165.737/0001-2269</t>
  </si>
  <si>
    <t>(27) 3229-9884</t>
  </si>
  <si>
    <t>27.165.737/0001-2270</t>
  </si>
  <si>
    <t>(27) 3229-9885</t>
  </si>
  <si>
    <t>27.165.737/0001-2271</t>
  </si>
  <si>
    <t>(27) 3229-9886</t>
  </si>
  <si>
    <t>27.165.737/0001-2272</t>
  </si>
  <si>
    <t>(27) 3229-9887</t>
  </si>
  <si>
    <t>27.165.737/0001-2273</t>
  </si>
  <si>
    <t>(27) 3229-9888</t>
  </si>
  <si>
    <t>27.165.737/0001-2274</t>
  </si>
  <si>
    <t>(27) 3229-9889</t>
  </si>
  <si>
    <t>27.165.737/0001-2275</t>
  </si>
  <si>
    <t>(27) 3229-9890</t>
  </si>
  <si>
    <t>27.165.737/0001-2276</t>
  </si>
  <si>
    <t>(27) 3229-9891</t>
  </si>
  <si>
    <t>27.165.737/0001-2277</t>
  </si>
  <si>
    <t>(27) 3229-9892</t>
  </si>
  <si>
    <t>27.165.737/0001-2278</t>
  </si>
  <si>
    <t>(27) 3229-9893</t>
  </si>
  <si>
    <t>27.165.737/0001-2279</t>
  </si>
  <si>
    <t>(27) 3229-9894</t>
  </si>
  <si>
    <t>27.165.737/0001-2280</t>
  </si>
  <si>
    <t>(27) 3229-9895</t>
  </si>
  <si>
    <t>27.165.737/0001-2281</t>
  </si>
  <si>
    <t>(27) 3229-9896</t>
  </si>
  <si>
    <t>27.165.737/0001-2282</t>
  </si>
  <si>
    <t>(27) 3229-9897</t>
  </si>
  <si>
    <t>27.165.737/0001-2283</t>
  </si>
  <si>
    <t>(27) 3229-9898</t>
  </si>
  <si>
    <t>27.165.737/0001-2284</t>
  </si>
  <si>
    <t>(27) 3229-9899</t>
  </si>
  <si>
    <t>27.165.737/0001-2285</t>
  </si>
  <si>
    <t>(27) 3229-9900</t>
  </si>
  <si>
    <t>27.165.737/0001-2286</t>
  </si>
  <si>
    <t>(27) 3229-9901</t>
  </si>
  <si>
    <t>27.165.737/0001-2287</t>
  </si>
  <si>
    <t>(27) 3229-9902</t>
  </si>
  <si>
    <t>27.165.737/0001-2288</t>
  </si>
  <si>
    <t>(27) 3229-9903</t>
  </si>
  <si>
    <t>27.165.737/0001-2289</t>
  </si>
  <si>
    <t>(27) 3229-9904</t>
  </si>
  <si>
    <t>27.165.737/0001-2290</t>
  </si>
  <si>
    <t>(27) 3229-9905</t>
  </si>
  <si>
    <t>27.165.737/0001-2291</t>
  </si>
  <si>
    <t>(27) 3229-9906</t>
  </si>
  <si>
    <t>27.165.737/0001-2292</t>
  </si>
  <si>
    <t>(27) 3229-9907</t>
  </si>
  <si>
    <t>27.165.737/0001-2293</t>
  </si>
  <si>
    <t>(27) 3229-9908</t>
  </si>
  <si>
    <t>27.165.737/0001-2294</t>
  </si>
  <si>
    <t>(27) 3229-9909</t>
  </si>
  <si>
    <t>27.165.737/0001-2295</t>
  </si>
  <si>
    <t>(27) 3229-9910</t>
  </si>
  <si>
    <t>27.165.737/0001-2296</t>
  </si>
  <si>
    <t>(27) 3229-9911</t>
  </si>
  <si>
    <t>27.165.737/0001-2297</t>
  </si>
  <si>
    <t>(27) 3229-9912</t>
  </si>
  <si>
    <t>27.165.737/0001-2298</t>
  </si>
  <si>
    <t>(27) 3229-9913</t>
  </si>
  <si>
    <t>27.165.737/0001-2299</t>
  </si>
  <si>
    <t>(27) 3229-9914</t>
  </si>
  <si>
    <t>27.165.737/0001-2300</t>
  </si>
  <si>
    <t>(27) 3229-9915</t>
  </si>
  <si>
    <t>27.165.737/0001-2301</t>
  </si>
  <si>
    <t>(27) 3229-9916</t>
  </si>
  <si>
    <t>27.165.737/0001-2302</t>
  </si>
  <si>
    <t>(27) 3229-9917</t>
  </si>
  <si>
    <t>27.165.737/0001-2303</t>
  </si>
  <si>
    <t>(27) 3229-9918</t>
  </si>
  <si>
    <t>27.165.737/0001-2304</t>
  </si>
  <si>
    <t>(27) 3229-9919</t>
  </si>
  <si>
    <t>27.165.737/0001-2305</t>
  </si>
  <si>
    <t>(27) 3229-9920</t>
  </si>
  <si>
    <t>27.165.737/0001-2306</t>
  </si>
  <si>
    <t>(27) 3229-9921</t>
  </si>
  <si>
    <t>27.165.737/0001-2307</t>
  </si>
  <si>
    <t>(27) 3229-9922</t>
  </si>
  <si>
    <t>27.165.737/0001-2308</t>
  </si>
  <si>
    <t>(27) 3229-9923</t>
  </si>
  <si>
    <t>27.165.737/0001-2309</t>
  </si>
  <si>
    <t>(27) 3229-9924</t>
  </si>
  <si>
    <t>27.165.737/0001-2310</t>
  </si>
  <si>
    <t>(27) 3229-9925</t>
  </si>
  <si>
    <t>27.165.737/0001-2311</t>
  </si>
  <si>
    <t>(27) 3229-9926</t>
  </si>
  <si>
    <t>27.165.737/0001-2312</t>
  </si>
  <si>
    <t>(27) 3229-9927</t>
  </si>
  <si>
    <t>27.165.737/0001-2313</t>
  </si>
  <si>
    <t>(27) 3229-9928</t>
  </si>
  <si>
    <t>27.165.737/0001-2314</t>
  </si>
  <si>
    <t>(27) 3229-9929</t>
  </si>
  <si>
    <t>27.165.737/0001-2315</t>
  </si>
  <si>
    <t>(27) 3229-9930</t>
  </si>
  <si>
    <t>27.165.737/0001-2316</t>
  </si>
  <si>
    <t>(27) 3229-9931</t>
  </si>
  <si>
    <t>27.165.737/0001-2317</t>
  </si>
  <si>
    <t>(27) 3229-9932</t>
  </si>
  <si>
    <t>27.165.737/0001-2318</t>
  </si>
  <si>
    <t>(27) 3229-9933</t>
  </si>
  <si>
    <t>27.165.737/0001-2319</t>
  </si>
  <si>
    <t>(27) 3229-9934</t>
  </si>
  <si>
    <t>27.165.737/0001-2320</t>
  </si>
  <si>
    <t>(27) 3229-9935</t>
  </si>
  <si>
    <t>27.165.737/0001-2321</t>
  </si>
  <si>
    <t>(27) 3229-9936</t>
  </si>
  <si>
    <t>27.165.737/0001-2322</t>
  </si>
  <si>
    <t>(27) 3229-9937</t>
  </si>
  <si>
    <t>27.165.737/0001-2323</t>
  </si>
  <si>
    <t>(27) 3229-9938</t>
  </si>
  <si>
    <t>27.165.737/0001-2324</t>
  </si>
  <si>
    <t>(27) 3229-9939</t>
  </si>
  <si>
    <t>27.165.737/0001-2325</t>
  </si>
  <si>
    <t>(27) 3229-9940</t>
  </si>
  <si>
    <t>27.165.737/0001-2326</t>
  </si>
  <si>
    <t>(27) 3229-9941</t>
  </si>
  <si>
    <t>27.165.737/0001-2327</t>
  </si>
  <si>
    <t>(27) 3229-9942</t>
  </si>
  <si>
    <t>27.165.737/0001-2328</t>
  </si>
  <si>
    <t>(27) 3229-9943</t>
  </si>
  <si>
    <t>27.165.737/0001-2329</t>
  </si>
  <si>
    <t>(27) 3229-9944</t>
  </si>
  <si>
    <t>27.165.737/0001-2330</t>
  </si>
  <si>
    <t>(27) 3229-9945</t>
  </si>
  <si>
    <t>27.165.737/0001-2331</t>
  </si>
  <si>
    <t>(27) 3229-9946</t>
  </si>
  <si>
    <t>27.165.737/0001-2332</t>
  </si>
  <si>
    <t>(27) 3229-9947</t>
  </si>
  <si>
    <t>27.165.737/0001-2333</t>
  </si>
  <si>
    <t>(27) 3229-9948</t>
  </si>
  <si>
    <t>27.165.737/0001-2334</t>
  </si>
  <si>
    <t>(27) 3229-9949</t>
  </si>
  <si>
    <t>27.165.737/0001-2335</t>
  </si>
  <si>
    <t>(27) 3229-9950</t>
  </si>
  <si>
    <t>27.165.737/0001-2336</t>
  </si>
  <si>
    <t>(27) 3229-9951</t>
  </si>
  <si>
    <t>27.165.737/0001-2337</t>
  </si>
  <si>
    <t>(27) 3229-9952</t>
  </si>
  <si>
    <t>27.165.737/0001-2338</t>
  </si>
  <si>
    <t>(27) 3229-9953</t>
  </si>
  <si>
    <t>27.165.737/0001-2339</t>
  </si>
  <si>
    <t>(27) 3229-9954</t>
  </si>
  <si>
    <t>27.165.737/0001-2340</t>
  </si>
  <si>
    <t>(27) 3229-9955</t>
  </si>
  <si>
    <t>27.165.737/0001-2341</t>
  </si>
  <si>
    <t>(27) 3229-9956</t>
  </si>
  <si>
    <t>27.165.737/0001-2342</t>
  </si>
  <si>
    <t>(27) 3229-9957</t>
  </si>
  <si>
    <t>27.165.737/0001-2343</t>
  </si>
  <si>
    <t>(27) 3229-9958</t>
  </si>
  <si>
    <t>27.165.737/0001-2344</t>
  </si>
  <si>
    <t>(27) 3229-9959</t>
  </si>
  <si>
    <t>27.165.737/0001-2345</t>
  </si>
  <si>
    <t>(27) 3229-9960</t>
  </si>
  <si>
    <t>27.165.737/0001-2346</t>
  </si>
  <si>
    <t>(27) 3229-9961</t>
  </si>
  <si>
    <t>27.165.737/0001-2347</t>
  </si>
  <si>
    <t>(27) 3229-9962</t>
  </si>
  <si>
    <t>27.165.737/0001-2348</t>
  </si>
  <si>
    <t>(27) 3229-9963</t>
  </si>
  <si>
    <t>27.165.737/0001-2349</t>
  </si>
  <si>
    <t>(27) 3229-9964</t>
  </si>
  <si>
    <t>27.165.737/0001-2350</t>
  </si>
  <si>
    <t>(27) 3229-9965</t>
  </si>
  <si>
    <t>27.165.737/0001-2351</t>
  </si>
  <si>
    <t>(27) 3229-9966</t>
  </si>
  <si>
    <t>27.165.737/0001-2352</t>
  </si>
  <si>
    <t>(27) 3229-9967</t>
  </si>
  <si>
    <t>27.165.737/0001-2353</t>
  </si>
  <si>
    <t>(27) 3229-9968</t>
  </si>
  <si>
    <t>27.165.737/0001-2354</t>
  </si>
  <si>
    <t>(27) 3229-9969</t>
  </si>
  <si>
    <t>27.165.737/0001-2355</t>
  </si>
  <si>
    <t>(27) 3229-9970</t>
  </si>
  <si>
    <t>27.165.737/0001-2356</t>
  </si>
  <si>
    <t>(27) 3229-9971</t>
  </si>
  <si>
    <t>27.165.737/0001-2357</t>
  </si>
  <si>
    <t>(27) 3229-9972</t>
  </si>
  <si>
    <t>27.165.737/0001-2358</t>
  </si>
  <si>
    <t>(27) 3229-9973</t>
  </si>
  <si>
    <t>27.165.737/0001-2359</t>
  </si>
  <si>
    <t>(27) 3229-9974</t>
  </si>
  <si>
    <t>27.165.737/0001-2360</t>
  </si>
  <si>
    <t>(27) 3229-9975</t>
  </si>
  <si>
    <t>27.165.737/0001-2361</t>
  </si>
  <si>
    <t>(27) 3229-9976</t>
  </si>
  <si>
    <t>27.165.737/0001-2362</t>
  </si>
  <si>
    <t>(27) 3229-9977</t>
  </si>
  <si>
    <t>27.165.737/0001-2363</t>
  </si>
  <si>
    <t>(27) 3229-9978</t>
  </si>
  <si>
    <t>27.165.737/0001-2364</t>
  </si>
  <si>
    <t>(27) 3229-9979</t>
  </si>
  <si>
    <t>27.165.737/0001-2365</t>
  </si>
  <si>
    <t>(27) 3229-9980</t>
  </si>
  <si>
    <t>27.165.737/0001-2366</t>
  </si>
  <si>
    <t>(27) 3229-9981</t>
  </si>
  <si>
    <t>27.165.737/0001-2367</t>
  </si>
  <si>
    <t>(27) 3229-9982</t>
  </si>
  <si>
    <t>27.165.737/0001-2368</t>
  </si>
  <si>
    <t>(27) 3229-9983</t>
  </si>
  <si>
    <t>27.165.737/0001-2369</t>
  </si>
  <si>
    <t>(27) 3229-9984</t>
  </si>
  <si>
    <t>27.165.737/0001-2370</t>
  </si>
  <si>
    <t>(27) 3229-9985</t>
  </si>
  <si>
    <t>27.165.737/0001-2371</t>
  </si>
  <si>
    <t>(27) 3229-9986</t>
  </si>
  <si>
    <t>27.165.737/0001-2372</t>
  </si>
  <si>
    <t>(27) 3229-9987</t>
  </si>
  <si>
    <t>27.165.737/0001-2373</t>
  </si>
  <si>
    <t>(27) 3229-9988</t>
  </si>
  <si>
    <t>27.165.737/0001-2374</t>
  </si>
  <si>
    <t>(27) 3229-9989</t>
  </si>
  <si>
    <t>27.165.737/0001-2375</t>
  </si>
  <si>
    <t>(27) 3229-9990</t>
  </si>
  <si>
    <t>27.165.737/0001-2376</t>
  </si>
  <si>
    <t>(27) 3229-9991</t>
  </si>
  <si>
    <t>27.165.737/0001-2377</t>
  </si>
  <si>
    <t>(27) 3229-9992</t>
  </si>
  <si>
    <t>27.165.737/0001-2378</t>
  </si>
  <si>
    <t>(27) 3229-9993</t>
  </si>
  <si>
    <t>27.165.737/0001-2379</t>
  </si>
  <si>
    <t>(27) 3229-9994</t>
  </si>
  <si>
    <t>27.165.737/0001-2380</t>
  </si>
  <si>
    <t>(27) 3229-9995</t>
  </si>
  <si>
    <t>27.165.737/0001-2381</t>
  </si>
  <si>
    <t>(27) 3229-9996</t>
  </si>
  <si>
    <t>27.165.737/0001-2382</t>
  </si>
  <si>
    <t>(27) 3229-9997</t>
  </si>
  <si>
    <t>27.165.737/0001-2383</t>
  </si>
  <si>
    <t>(27) 3229-9998</t>
  </si>
  <si>
    <t>27.165.737/0001-2384</t>
  </si>
  <si>
    <t>(27) 3229-9999</t>
  </si>
  <si>
    <t>27.165.737/0001-2385</t>
  </si>
  <si>
    <t>(27) 3229-10000</t>
  </si>
  <si>
    <t>27.165.737/0001-2386</t>
  </si>
  <si>
    <t>(27) 3229-10001</t>
  </si>
  <si>
    <t>27.165.737/0001-2387</t>
  </si>
  <si>
    <t>(27) 3229-10002</t>
  </si>
  <si>
    <t>27.165.737/0001-2388</t>
  </si>
  <si>
    <t>(27) 3229-10003</t>
  </si>
  <si>
    <t>27.165.737/0001-2389</t>
  </si>
  <si>
    <t>(27) 3229-10004</t>
  </si>
  <si>
    <t>27.165.737/0001-2390</t>
  </si>
  <si>
    <t>(27) 3229-10005</t>
  </si>
  <si>
    <t>27.165.737/0001-2391</t>
  </si>
  <si>
    <t>(27) 3229-10006</t>
  </si>
  <si>
    <t>27.165.737/0001-2392</t>
  </si>
  <si>
    <t>(27) 3229-10007</t>
  </si>
  <si>
    <t>27.165.737/0001-2393</t>
  </si>
  <si>
    <t>(27) 3229-10008</t>
  </si>
  <si>
    <t>27.165.737/0001-2394</t>
  </si>
  <si>
    <t>(27) 3229-10009</t>
  </si>
  <si>
    <t>27.165.737/0001-2395</t>
  </si>
  <si>
    <t>(27) 3229-10010</t>
  </si>
  <si>
    <t>27.165.737/0001-2396</t>
  </si>
  <si>
    <t>(27) 3229-10011</t>
  </si>
  <si>
    <t>27.165.737/0001-2397</t>
  </si>
  <si>
    <t>(27) 3229-10012</t>
  </si>
  <si>
    <t>27.165.737/0001-2398</t>
  </si>
  <si>
    <t>(27) 3229-10013</t>
  </si>
  <si>
    <t>27.165.737/0001-2399</t>
  </si>
  <si>
    <t>(27) 3229-10014</t>
  </si>
  <si>
    <t>27.165.737/0001-2400</t>
  </si>
  <si>
    <t>(27) 3229-10015</t>
  </si>
  <si>
    <t>27.165.737/0001-2401</t>
  </si>
  <si>
    <t>(27) 3229-10016</t>
  </si>
  <si>
    <t>27.165.737/0001-2402</t>
  </si>
  <si>
    <t>(27) 3229-10017</t>
  </si>
  <si>
    <t>27.165.737/0001-2403</t>
  </si>
  <si>
    <t>(27) 3229-10018</t>
  </si>
  <si>
    <t>27.165.737/0001-2404</t>
  </si>
  <si>
    <t>(27) 3229-10019</t>
  </si>
  <si>
    <t>27.165.737/0001-2405</t>
  </si>
  <si>
    <t>(27) 3229-10020</t>
  </si>
  <si>
    <t>27.165.737/0001-2406</t>
  </si>
  <si>
    <t>(27) 3229-10021</t>
  </si>
  <si>
    <t>27.165.737/0001-2407</t>
  </si>
  <si>
    <t>(27) 3229-10022</t>
  </si>
  <si>
    <t>27.165.737/0001-2408</t>
  </si>
  <si>
    <t>(27) 3229-10023</t>
  </si>
  <si>
    <t>27.165.737/0001-2409</t>
  </si>
  <si>
    <t>(27) 3229-10024</t>
  </si>
  <si>
    <t>27.165.737/0001-2410</t>
  </si>
  <si>
    <t>(27) 3229-10025</t>
  </si>
  <si>
    <t>27.165.737/0001-2411</t>
  </si>
  <si>
    <t>(27) 3229-10026</t>
  </si>
  <si>
    <t>27.165.737/0001-2412</t>
  </si>
  <si>
    <t>(27) 3229-10027</t>
  </si>
  <si>
    <t>27.165.737/0001-2413</t>
  </si>
  <si>
    <t>(27) 3229-10028</t>
  </si>
  <si>
    <t>27.165.737/0001-2414</t>
  </si>
  <si>
    <t>(27) 3229-10029</t>
  </si>
  <si>
    <t>27.165.737/0001-2415</t>
  </si>
  <si>
    <t>(27) 3229-10030</t>
  </si>
  <si>
    <t>27.165.737/0001-2416</t>
  </si>
  <si>
    <t>(27) 3229-10031</t>
  </si>
  <si>
    <t>27.165.737/0001-2417</t>
  </si>
  <si>
    <t>(27) 3229-10032</t>
  </si>
  <si>
    <t>27.165.737/0001-2418</t>
  </si>
  <si>
    <t>(27) 3229-10033</t>
  </si>
  <si>
    <t>27.165.737/0001-2419</t>
  </si>
  <si>
    <t>(27) 3229-10034</t>
  </si>
  <si>
    <t>27.165.737/0001-2420</t>
  </si>
  <si>
    <t>(27) 3229-10035</t>
  </si>
  <si>
    <t>27.165.737/0001-2421</t>
  </si>
  <si>
    <t>(27) 3229-10036</t>
  </si>
  <si>
    <t>27.165.737/0001-2422</t>
  </si>
  <si>
    <t>(27) 3229-10037</t>
  </si>
  <si>
    <t>27.165.737/0001-2423</t>
  </si>
  <si>
    <t>(27) 3229-10038</t>
  </si>
  <si>
    <t>27.165.737/0001-2424</t>
  </si>
  <si>
    <t>(27) 3229-10039</t>
  </si>
  <si>
    <t>27.165.737/0001-2425</t>
  </si>
  <si>
    <t>(27) 3229-10040</t>
  </si>
  <si>
    <t>27.165.737/0001-2426</t>
  </si>
  <si>
    <t>(27) 3229-10041</t>
  </si>
  <si>
    <t>27.165.737/0001-2427</t>
  </si>
  <si>
    <t>(27) 3229-10042</t>
  </si>
  <si>
    <t>27.165.737/0001-2428</t>
  </si>
  <si>
    <t>(27) 3229-10043</t>
  </si>
  <si>
    <t>27.165.737/0001-2429</t>
  </si>
  <si>
    <t>(27) 3229-10044</t>
  </si>
  <si>
    <t>27.165.737/0001-2430</t>
  </si>
  <si>
    <t>(27) 3229-10045</t>
  </si>
  <si>
    <t>27.165.737/0001-2431</t>
  </si>
  <si>
    <t>(27) 3229-10046</t>
  </si>
  <si>
    <t>27.165.737/0001-2432</t>
  </si>
  <si>
    <t>(27) 3229-10047</t>
  </si>
  <si>
    <t>27.165.737/0001-2433</t>
  </si>
  <si>
    <t>(27) 3229-10048</t>
  </si>
  <si>
    <t>27.165.737/0001-2434</t>
  </si>
  <si>
    <t>(27) 3229-10049</t>
  </si>
  <si>
    <t>27.165.737/0001-2435</t>
  </si>
  <si>
    <t>(27) 3229-10050</t>
  </si>
  <si>
    <t>27.165.737/0001-2436</t>
  </si>
  <si>
    <t>(27) 3229-10051</t>
  </si>
  <si>
    <t>27.165.737/0001-2437</t>
  </si>
  <si>
    <t>(27) 3229-10052</t>
  </si>
  <si>
    <t>27.165.737/0001-2438</t>
  </si>
  <si>
    <t>(27) 3229-10053</t>
  </si>
  <si>
    <t>27.165.737/0001-2439</t>
  </si>
  <si>
    <t>(27) 3229-10054</t>
  </si>
  <si>
    <t>27.165.737/0001-2440</t>
  </si>
  <si>
    <t>(27) 3229-10055</t>
  </si>
  <si>
    <t>27.165.737/0001-2441</t>
  </si>
  <si>
    <t>(27) 3229-10056</t>
  </si>
  <si>
    <t>27.165.737/0001-2442</t>
  </si>
  <si>
    <t>(27) 3229-10057</t>
  </si>
  <si>
    <t>27.165.737/0001-2443</t>
  </si>
  <si>
    <t>(27) 3229-10058</t>
  </si>
  <si>
    <t>27.165.737/0001-2444</t>
  </si>
  <si>
    <t>(27) 3229-10059</t>
  </si>
  <si>
    <t>27.165.737/0001-2445</t>
  </si>
  <si>
    <t>(27) 3229-10060</t>
  </si>
  <si>
    <t>27.165.737/0001-2446</t>
  </si>
  <si>
    <t>(27) 3229-10061</t>
  </si>
  <si>
    <t>27.165.737/0001-2447</t>
  </si>
  <si>
    <t>(27) 3229-10062</t>
  </si>
  <si>
    <t>27.165.737/0001-2448</t>
  </si>
  <si>
    <t>(27) 3229-10063</t>
  </si>
  <si>
    <t>27.165.737/0001-2449</t>
  </si>
  <si>
    <t>(27) 3229-10064</t>
  </si>
  <si>
    <t>27.165.737/0001-2450</t>
  </si>
  <si>
    <t>(27) 3229-10065</t>
  </si>
  <si>
    <t>27.165.737/0001-2451</t>
  </si>
  <si>
    <t>(27) 3229-10066</t>
  </si>
  <si>
    <t>27.165.737/0001-2452</t>
  </si>
  <si>
    <t>(27) 3229-10067</t>
  </si>
  <si>
    <t>27.165.737/0001-2453</t>
  </si>
  <si>
    <t>(27) 3229-10068</t>
  </si>
  <si>
    <t>27.165.737/0001-2454</t>
  </si>
  <si>
    <t>(27) 3229-10069</t>
  </si>
  <si>
    <t>27.165.737/0001-2455</t>
  </si>
  <si>
    <t>(27) 3229-10070</t>
  </si>
  <si>
    <t>27.165.737/0001-2456</t>
  </si>
  <si>
    <t>(27) 3229-10071</t>
  </si>
  <si>
    <t>27.165.737/0001-2457</t>
  </si>
  <si>
    <t>(27) 3229-10072</t>
  </si>
  <si>
    <t>27.165.737/0001-2458</t>
  </si>
  <si>
    <t>(27) 3229-10073</t>
  </si>
  <si>
    <t>27.165.737/0001-2459</t>
  </si>
  <si>
    <t>(27) 3229-10074</t>
  </si>
  <si>
    <t>27.165.737/0001-2460</t>
  </si>
  <si>
    <t>(27) 3229-10075</t>
  </si>
  <si>
    <t>27.165.737/0001-2461</t>
  </si>
  <si>
    <t>(27) 3229-10076</t>
  </si>
  <si>
    <t>27.165.737/0001-2462</t>
  </si>
  <si>
    <t>(27) 3229-10077</t>
  </si>
  <si>
    <t>27.165.737/0001-2463</t>
  </si>
  <si>
    <t>(27) 3229-10078</t>
  </si>
  <si>
    <t>27.165.737/0001-2464</t>
  </si>
  <si>
    <t>(27) 3229-10079</t>
  </si>
  <si>
    <t>27.165.737/0001-2465</t>
  </si>
  <si>
    <t>(27) 3229-10080</t>
  </si>
  <si>
    <t>27.165.737/0001-2466</t>
  </si>
  <si>
    <t>(27) 3229-10081</t>
  </si>
  <si>
    <t>27.165.737/0001-2467</t>
  </si>
  <si>
    <t>(27) 3229-10082</t>
  </si>
  <si>
    <t>27.165.737/0001-2468</t>
  </si>
  <si>
    <t>(27) 3229-10083</t>
  </si>
  <si>
    <t>27.165.737/0001-2469</t>
  </si>
  <si>
    <t>(27) 3229-10084</t>
  </si>
  <si>
    <t>27.165.737/0001-2470</t>
  </si>
  <si>
    <t>(27) 3229-10085</t>
  </si>
  <si>
    <t>27.165.737/0001-2471</t>
  </si>
  <si>
    <t>(27) 3229-10086</t>
  </si>
  <si>
    <t>27.165.737/0001-2472</t>
  </si>
  <si>
    <t>(27) 3229-10087</t>
  </si>
  <si>
    <t>27.165.737/0001-2473</t>
  </si>
  <si>
    <t>(27) 3229-10088</t>
  </si>
  <si>
    <t>27.165.737/0001-2474</t>
  </si>
  <si>
    <t>(27) 3229-10089</t>
  </si>
  <si>
    <t>27.165.737/0001-2475</t>
  </si>
  <si>
    <t>(27) 3229-10090</t>
  </si>
  <si>
    <t>27.165.737/0001-2476</t>
  </si>
  <si>
    <t>(27) 3229-10091</t>
  </si>
  <si>
    <t>27.165.737/0001-2477</t>
  </si>
  <si>
    <t>(27) 3229-10092</t>
  </si>
  <si>
    <t>27.165.737/0001-2478</t>
  </si>
  <si>
    <t>(27) 3229-10093</t>
  </si>
  <si>
    <t>27.165.737/0001-2479</t>
  </si>
  <si>
    <t>(27) 3229-10094</t>
  </si>
  <si>
    <t>27.165.737/0001-2480</t>
  </si>
  <si>
    <t>(27) 3229-10095</t>
  </si>
  <si>
    <t>27.165.737/0001-2481</t>
  </si>
  <si>
    <t>(27) 3229-10096</t>
  </si>
  <si>
    <t>27.165.737/0001-2482</t>
  </si>
  <si>
    <t>(27) 3229-10097</t>
  </si>
  <si>
    <t>27.165.737/0001-2483</t>
  </si>
  <si>
    <t>(27) 3229-10098</t>
  </si>
  <si>
    <t>27.165.737/0001-2484</t>
  </si>
  <si>
    <t>(27) 3229-10099</t>
  </si>
  <si>
    <t>27.165.737/0001-2485</t>
  </si>
  <si>
    <t>(27) 3229-10100</t>
  </si>
  <si>
    <t>27.165.737/0001-2486</t>
  </si>
  <si>
    <t>(27) 3229-10101</t>
  </si>
  <si>
    <t>27.165.737/0001-2487</t>
  </si>
  <si>
    <t>(27) 3229-10102</t>
  </si>
  <si>
    <t>27.165.737/0001-2488</t>
  </si>
  <si>
    <t>(27) 3229-10103</t>
  </si>
  <si>
    <t>27.165.737/0001-2489</t>
  </si>
  <si>
    <t>(27) 3229-10104</t>
  </si>
  <si>
    <t>27.165.737/0001-2490</t>
  </si>
  <si>
    <t>(27) 3229-10105</t>
  </si>
  <si>
    <t>27.165.737/0001-2491</t>
  </si>
  <si>
    <t>(27) 3229-10106</t>
  </si>
  <si>
    <t>27.165.737/0001-2492</t>
  </si>
  <si>
    <t>(27) 3229-10107</t>
  </si>
  <si>
    <t>27.165.737/0001-2493</t>
  </si>
  <si>
    <t>(27) 3229-10108</t>
  </si>
  <si>
    <t>27.165.737/0001-2494</t>
  </si>
  <si>
    <t>(27) 3229-10109</t>
  </si>
  <si>
    <t>27.165.737/0001-2495</t>
  </si>
  <si>
    <t>(27) 3229-10110</t>
  </si>
  <si>
    <t>27.165.737/0001-2496</t>
  </si>
  <si>
    <t>(27) 3229-10111</t>
  </si>
  <si>
    <t>27.165.737/0001-2497</t>
  </si>
  <si>
    <t>(27) 3229-10112</t>
  </si>
  <si>
    <t>27.165.737/0001-2498</t>
  </si>
  <si>
    <t>(27) 3229-10113</t>
  </si>
  <si>
    <t>27.165.737/0001-2499</t>
  </si>
  <si>
    <t>(27) 3229-10114</t>
  </si>
  <si>
    <t>27.165.737/0001-2500</t>
  </si>
  <si>
    <t>(27) 3229-10115</t>
  </si>
  <si>
    <t>27.165.737/0001-2501</t>
  </si>
  <si>
    <t>(27) 3229-10116</t>
  </si>
  <si>
    <t>27.165.737/0001-2502</t>
  </si>
  <si>
    <t>(27) 3229-10117</t>
  </si>
  <si>
    <t>27.165.737/0001-2503</t>
  </si>
  <si>
    <t>(27) 3229-10118</t>
  </si>
  <si>
    <t>27.165.737/0001-2504</t>
  </si>
  <si>
    <t>(27) 3229-10119</t>
  </si>
  <si>
    <t>27.165.737/0001-2505</t>
  </si>
  <si>
    <t>(27) 3229-10120</t>
  </si>
  <si>
    <t>27.165.737/0001-2506</t>
  </si>
  <si>
    <t>(27) 3229-10121</t>
  </si>
  <si>
    <t>27.165.737/0001-2507</t>
  </si>
  <si>
    <t>(27) 3229-10122</t>
  </si>
  <si>
    <t>27.165.737/0001-2508</t>
  </si>
  <si>
    <t>(27) 3229-10123</t>
  </si>
  <si>
    <t>27.165.737/0001-2509</t>
  </si>
  <si>
    <t>(27) 3229-10124</t>
  </si>
  <si>
    <t>27.165.737/0001-2510</t>
  </si>
  <si>
    <t>(27) 3229-10125</t>
  </si>
  <si>
    <t>27.165.737/0001-2511</t>
  </si>
  <si>
    <t>(27) 3229-10126</t>
  </si>
  <si>
    <t>27.165.737/0001-2512</t>
  </si>
  <si>
    <t>(27) 3229-10127</t>
  </si>
  <si>
    <t>27.165.737/0001-2513</t>
  </si>
  <si>
    <t>(27) 3229-10128</t>
  </si>
  <si>
    <t>27.165.737/0001-2514</t>
  </si>
  <si>
    <t>(27) 3229-10129</t>
  </si>
  <si>
    <t>27.165.737/0001-2515</t>
  </si>
  <si>
    <t>(27) 3229-10130</t>
  </si>
  <si>
    <t>27.165.737/0001-2516</t>
  </si>
  <si>
    <t>(27) 3229-10131</t>
  </si>
  <si>
    <t>27.165.737/0001-2517</t>
  </si>
  <si>
    <t>(27) 3229-10132</t>
  </si>
  <si>
    <t>27.165.737/0001-2518</t>
  </si>
  <si>
    <t>(27) 3229-10133</t>
  </si>
  <si>
    <t>27.165.737/0001-2519</t>
  </si>
  <si>
    <t>(27) 3229-10134</t>
  </si>
  <si>
    <t>27.165.737/0001-2520</t>
  </si>
  <si>
    <t>(27) 3229-10135</t>
  </si>
  <si>
    <t>27.165.737/0001-2521</t>
  </si>
  <si>
    <t>(27) 3229-10136</t>
  </si>
  <si>
    <t>27.165.737/0001-2522</t>
  </si>
  <si>
    <t>(27) 3229-10137</t>
  </si>
  <si>
    <t>27.165.737/0001-2523</t>
  </si>
  <si>
    <t>(27) 3229-10138</t>
  </si>
  <si>
    <t>27.165.737/0001-2524</t>
  </si>
  <si>
    <t>(27) 3229-10139</t>
  </si>
  <si>
    <t>27.165.737/0001-2525</t>
  </si>
  <si>
    <t>(27) 3229-10140</t>
  </si>
  <si>
    <t>27.165.737/0001-2526</t>
  </si>
  <si>
    <t>(27) 3229-10141</t>
  </si>
  <si>
    <t>27.165.737/0001-2527</t>
  </si>
  <si>
    <t>(27) 3229-10142</t>
  </si>
  <si>
    <t>27.165.737/0001-2528</t>
  </si>
  <si>
    <t>(27) 3229-10143</t>
  </si>
  <si>
    <t>27.165.737/0001-2529</t>
  </si>
  <si>
    <t>(27) 3229-10144</t>
  </si>
  <si>
    <t>27.165.737/0001-2530</t>
  </si>
  <si>
    <t>(27) 3229-10145</t>
  </si>
  <si>
    <t>27.165.737/0001-2531</t>
  </si>
  <si>
    <t>(27) 3229-10146</t>
  </si>
  <si>
    <t>27.165.737/0001-2532</t>
  </si>
  <si>
    <t>(27) 3229-10147</t>
  </si>
  <si>
    <t>27.165.737/0001-2533</t>
  </si>
  <si>
    <t>(27) 3229-10148</t>
  </si>
  <si>
    <t>27.165.737/0001-2534</t>
  </si>
  <si>
    <t>(27) 3229-10149</t>
  </si>
  <si>
    <t>27.165.737/0001-2535</t>
  </si>
  <si>
    <t>(27) 3229-10150</t>
  </si>
  <si>
    <t>27.165.737/0001-2536</t>
  </si>
  <si>
    <t>(27) 3229-10151</t>
  </si>
  <si>
    <t>27.165.737/0001-2537</t>
  </si>
  <si>
    <t>(27) 3229-10152</t>
  </si>
  <si>
    <t>27.165.737/0001-2538</t>
  </si>
  <si>
    <t>(27) 3229-10153</t>
  </si>
  <si>
    <t>27.165.737/0001-2539</t>
  </si>
  <si>
    <t>(27) 3229-10154</t>
  </si>
  <si>
    <t>27.165.737/0001-2540</t>
  </si>
  <si>
    <t>(27) 3229-10155</t>
  </si>
  <si>
    <t>27.165.737/0001-2541</t>
  </si>
  <si>
    <t>(27) 3229-10156</t>
  </si>
  <si>
    <t>27.165.737/0001-2542</t>
  </si>
  <si>
    <t>(27) 3229-10157</t>
  </si>
  <si>
    <t>27.165.737/0001-2543</t>
  </si>
  <si>
    <t>(27) 3229-10158</t>
  </si>
  <si>
    <t>27.165.737/0001-2544</t>
  </si>
  <si>
    <t>(27) 3229-10159</t>
  </si>
  <si>
    <t>27.165.737/0001-2545</t>
  </si>
  <si>
    <t>(27) 3229-10160</t>
  </si>
  <si>
    <t>27.165.737/0001-2546</t>
  </si>
  <si>
    <t>(27) 3229-10161</t>
  </si>
  <si>
    <t>27.165.737/0001-2547</t>
  </si>
  <si>
    <t>(27) 3229-10162</t>
  </si>
  <si>
    <t>27.165.737/0001-2548</t>
  </si>
  <si>
    <t>(27) 3229-10163</t>
  </si>
  <si>
    <t>27.165.737/0001-2549</t>
  </si>
  <si>
    <t>(27) 3229-10164</t>
  </si>
  <si>
    <t>27.165.737/0001-2550</t>
  </si>
  <si>
    <t>(27) 3229-10165</t>
  </si>
  <si>
    <t>27.165.737/0001-2551</t>
  </si>
  <si>
    <t>(27) 3229-10166</t>
  </si>
  <si>
    <t>27.165.737/0001-2552</t>
  </si>
  <si>
    <t>(27) 3229-10167</t>
  </si>
  <si>
    <t>27.165.737/0001-2553</t>
  </si>
  <si>
    <t>(27) 3229-10168</t>
  </si>
  <si>
    <t>27.165.737/0001-2554</t>
  </si>
  <si>
    <t>(27) 3229-10169</t>
  </si>
  <si>
    <t>27.165.737/0001-2555</t>
  </si>
  <si>
    <t>(27) 3229-10170</t>
  </si>
  <si>
    <t>27.165.737/0001-2556</t>
  </si>
  <si>
    <t>(27) 3229-10171</t>
  </si>
  <si>
    <t>27.165.737/0001-2557</t>
  </si>
  <si>
    <t>(27) 3229-10172</t>
  </si>
  <si>
    <t>27.165.737/0001-2558</t>
  </si>
  <si>
    <t>(27) 3229-10173</t>
  </si>
  <si>
    <t>27.165.737/0001-2559</t>
  </si>
  <si>
    <t>(27) 3229-10174</t>
  </si>
  <si>
    <t>27.165.737/0001-2560</t>
  </si>
  <si>
    <t>(27) 3229-10175</t>
  </si>
  <si>
    <t>27.165.737/0001-2561</t>
  </si>
  <si>
    <t>(27) 3229-10176</t>
  </si>
  <si>
    <t>27.165.737/0001-2562</t>
  </si>
  <si>
    <t>(27) 3229-10177</t>
  </si>
  <si>
    <t>27.165.737/0001-2563</t>
  </si>
  <si>
    <t>(27) 3229-10178</t>
  </si>
  <si>
    <t>27.165.737/0001-2564</t>
  </si>
  <si>
    <t>(27) 3229-10179</t>
  </si>
  <si>
    <t>27.165.737/0001-2565</t>
  </si>
  <si>
    <t>(27) 3229-10180</t>
  </si>
  <si>
    <t>27.165.737/0001-2566</t>
  </si>
  <si>
    <t>(27) 3229-10181</t>
  </si>
  <si>
    <t>27.165.737/0001-2567</t>
  </si>
  <si>
    <t>(27) 3229-10182</t>
  </si>
  <si>
    <t>27.165.737/0001-2568</t>
  </si>
  <si>
    <t>(27) 3229-10183</t>
  </si>
  <si>
    <t>27.165.737/0001-2569</t>
  </si>
  <si>
    <t>(27) 3229-10184</t>
  </si>
  <si>
    <t>27.165.737/0001-2570</t>
  </si>
  <si>
    <t>(27) 3229-10185</t>
  </si>
  <si>
    <t>27.165.737/0001-2571</t>
  </si>
  <si>
    <t>(27) 3229-10186</t>
  </si>
  <si>
    <t>27.165.737/0001-2572</t>
  </si>
  <si>
    <t>(27) 3229-10187</t>
  </si>
  <si>
    <t>27.165.737/0001-2573</t>
  </si>
  <si>
    <t>(27) 3229-10188</t>
  </si>
  <si>
    <t>27.165.737/0001-2574</t>
  </si>
  <si>
    <t>(27) 3229-10189</t>
  </si>
  <si>
    <t>27.165.737/0001-2575</t>
  </si>
  <si>
    <t>(27) 3229-10190</t>
  </si>
  <si>
    <t>27.165.737/0001-2576</t>
  </si>
  <si>
    <t>(27) 3229-10191</t>
  </si>
  <si>
    <t>27.165.737/0001-2577</t>
  </si>
  <si>
    <t>(27) 3229-10192</t>
  </si>
  <si>
    <t>27.165.737/0001-2578</t>
  </si>
  <si>
    <t>(27) 3229-10193</t>
  </si>
  <si>
    <t>27.165.737/0001-2579</t>
  </si>
  <si>
    <t>(27) 3229-10194</t>
  </si>
  <si>
    <t>27.165.737/0001-2580</t>
  </si>
  <si>
    <t>(27) 3229-10195</t>
  </si>
  <si>
    <t>27.165.737/0001-2581</t>
  </si>
  <si>
    <t>(27) 3229-10196</t>
  </si>
  <si>
    <t>27.165.737/0001-2582</t>
  </si>
  <si>
    <t>(27) 3229-10197</t>
  </si>
  <si>
    <t>27.165.737/0001-2583</t>
  </si>
  <si>
    <t>(27) 3229-10198</t>
  </si>
  <si>
    <t>27.165.737/0001-2584</t>
  </si>
  <si>
    <t>(27) 3229-10199</t>
  </si>
  <si>
    <t>27.165.737/0001-2585</t>
  </si>
  <si>
    <t>(27) 3229-10200</t>
  </si>
  <si>
    <t>27.165.737/0001-2586</t>
  </si>
  <si>
    <t>(27) 3229-10201</t>
  </si>
  <si>
    <t>27.165.737/0001-2587</t>
  </si>
  <si>
    <t>(27) 3229-10202</t>
  </si>
  <si>
    <t>27.165.737/0001-2588</t>
  </si>
  <si>
    <t>(27) 3229-10203</t>
  </si>
  <si>
    <t>27.165.737/0001-2589</t>
  </si>
  <si>
    <t>(27) 3229-10204</t>
  </si>
  <si>
    <t>27.165.737/0001-2590</t>
  </si>
  <si>
    <t>(27) 3229-10205</t>
  </si>
  <si>
    <t>27.165.737/0001-2591</t>
  </si>
  <si>
    <t>(27) 3229-10206</t>
  </si>
  <si>
    <t>27.165.737/0001-2592</t>
  </si>
  <si>
    <t>(27) 3229-10207</t>
  </si>
  <si>
    <t>27.165.737/0001-2593</t>
  </si>
  <si>
    <t>(27) 3229-10208</t>
  </si>
  <si>
    <t>27.165.737/0001-2594</t>
  </si>
  <si>
    <t>(27) 3229-10209</t>
  </si>
  <si>
    <t>27.165.737/0001-2595</t>
  </si>
  <si>
    <t>(27) 3229-10210</t>
  </si>
  <si>
    <t>27.165.737/0001-2596</t>
  </si>
  <si>
    <t>(27) 3229-10211</t>
  </si>
  <si>
    <t>27.165.737/0001-2597</t>
  </si>
  <si>
    <t>(27) 3229-10212</t>
  </si>
  <si>
    <t>27.165.737/0001-2598</t>
  </si>
  <si>
    <t>(27) 3229-10213</t>
  </si>
  <si>
    <t>27.165.737/0001-2599</t>
  </si>
  <si>
    <t>(27) 3229-10214</t>
  </si>
  <si>
    <t>27.165.737/0001-2600</t>
  </si>
  <si>
    <t>(27) 3229-10215</t>
  </si>
  <si>
    <t>27.165.737/0001-2601</t>
  </si>
  <si>
    <t>(27) 3229-10216</t>
  </si>
  <si>
    <t>27.165.737/0001-2602</t>
  </si>
  <si>
    <t>(27) 3229-10217</t>
  </si>
  <si>
    <t>27.165.737/0001-2603</t>
  </si>
  <si>
    <t>(27) 3229-10218</t>
  </si>
  <si>
    <t>27.165.737/0001-2604</t>
  </si>
  <si>
    <t>(27) 3229-10219</t>
  </si>
  <si>
    <t>27.165.737/0001-2605</t>
  </si>
  <si>
    <t>(27) 3229-10220</t>
  </si>
  <si>
    <t>27.165.737/0001-2606</t>
  </si>
  <si>
    <t>(27) 3229-10221</t>
  </si>
  <si>
    <t>27.165.737/0001-2607</t>
  </si>
  <si>
    <t>(27) 3229-10222</t>
  </si>
  <si>
    <t>27.165.737/0001-2608</t>
  </si>
  <si>
    <t>(27) 3229-10223</t>
  </si>
  <si>
    <t>27.165.737/0001-2609</t>
  </si>
  <si>
    <t>(27) 3229-10224</t>
  </si>
  <si>
    <t>27.165.737/0001-2610</t>
  </si>
  <si>
    <t>(27) 3229-10225</t>
  </si>
  <si>
    <t>27.165.737/0001-2611</t>
  </si>
  <si>
    <t>(27) 3229-10226</t>
  </si>
  <si>
    <t>27.165.737/0001-2612</t>
  </si>
  <si>
    <t>(27) 3229-10227</t>
  </si>
  <si>
    <t>27.165.737/0001-2613</t>
  </si>
  <si>
    <t>(27) 3229-10228</t>
  </si>
  <si>
    <t>27.165.737/0001-2614</t>
  </si>
  <si>
    <t>(27) 3229-10229</t>
  </si>
  <si>
    <t>27.165.737/0001-2615</t>
  </si>
  <si>
    <t>(27) 3229-10230</t>
  </si>
  <si>
    <t>27.165.737/0001-2616</t>
  </si>
  <si>
    <t>(27) 3229-10231</t>
  </si>
  <si>
    <t>27.165.737/0001-2617</t>
  </si>
  <si>
    <t>(27) 3229-10232</t>
  </si>
  <si>
    <t>27.165.737/0001-2618</t>
  </si>
  <si>
    <t>(27) 3229-10233</t>
  </si>
  <si>
    <t>27.165.737/0001-2619</t>
  </si>
  <si>
    <t>(27) 3229-10234</t>
  </si>
  <si>
    <t>27.165.737/0001-2620</t>
  </si>
  <si>
    <t>(27) 3229-10235</t>
  </si>
  <si>
    <t>27.165.737/0001-2621</t>
  </si>
  <si>
    <t>(27) 3229-10236</t>
  </si>
  <si>
    <t>27.165.737/0001-2622</t>
  </si>
  <si>
    <t>(27) 3229-10237</t>
  </si>
  <si>
    <t>27.165.737/0001-2623</t>
  </si>
  <si>
    <t>(27) 3229-10238</t>
  </si>
  <si>
    <t>27.165.737/0001-2624</t>
  </si>
  <si>
    <t>(27) 3229-10239</t>
  </si>
  <si>
    <t>27.165.737/0001-2625</t>
  </si>
  <si>
    <t>(27) 3229-10240</t>
  </si>
  <si>
    <t>27.165.737/0001-2626</t>
  </si>
  <si>
    <t>(27) 3229-10241</t>
  </si>
  <si>
    <t>27.165.737/0001-2627</t>
  </si>
  <si>
    <t>(27) 3229-10242</t>
  </si>
  <si>
    <t>27.165.737/0001-2628</t>
  </si>
  <si>
    <t>(27) 3229-10243</t>
  </si>
  <si>
    <t>27.165.737/0001-2629</t>
  </si>
  <si>
    <t>(27) 3229-10244</t>
  </si>
  <si>
    <t>27.165.737/0001-2630</t>
  </si>
  <si>
    <t>(27) 3229-10245</t>
  </si>
  <si>
    <t>27.165.737/0001-2631</t>
  </si>
  <si>
    <t>(27) 3229-10246</t>
  </si>
  <si>
    <t>27.165.737/0001-2632</t>
  </si>
  <si>
    <t>(27) 3229-10247</t>
  </si>
  <si>
    <t>27.165.737/0001-2633</t>
  </si>
  <si>
    <t>(27) 3229-10248</t>
  </si>
  <si>
    <t>27.165.737/0001-2634</t>
  </si>
  <si>
    <t>(27) 3229-10249</t>
  </si>
  <si>
    <t>27.165.737/0001-2635</t>
  </si>
  <si>
    <t>(27) 3229-10250</t>
  </si>
  <si>
    <t>27.165.737/0001-2636</t>
  </si>
  <si>
    <t>(27) 3229-10251</t>
  </si>
  <si>
    <t>27.165.737/0001-2637</t>
  </si>
  <si>
    <t>(27) 3229-10252</t>
  </si>
  <si>
    <t>27.165.737/0001-2638</t>
  </si>
  <si>
    <t>(27) 3229-10253</t>
  </si>
  <si>
    <t>27.165.737/0001-2639</t>
  </si>
  <si>
    <t>(27) 3229-10254</t>
  </si>
  <si>
    <t>27.165.737/0001-2640</t>
  </si>
  <si>
    <t>(27) 3229-10255</t>
  </si>
  <si>
    <t>27.165.737/0001-2641</t>
  </si>
  <si>
    <t>(27) 3229-10256</t>
  </si>
  <si>
    <t>27.165.737/0001-2642</t>
  </si>
  <si>
    <t>(27) 3229-10257</t>
  </si>
  <si>
    <t>27.165.737/0001-2643</t>
  </si>
  <si>
    <t>(27) 3229-10258</t>
  </si>
  <si>
    <t>27.165.737/0001-2644</t>
  </si>
  <si>
    <t>(27) 3229-10259</t>
  </si>
  <si>
    <t>27.165.737/0001-2645</t>
  </si>
  <si>
    <t>(27) 3229-10260</t>
  </si>
  <si>
    <t>27.165.737/0001-2646</t>
  </si>
  <si>
    <t>(27) 3229-10261</t>
  </si>
  <si>
    <t>27.165.737/0001-2647</t>
  </si>
  <si>
    <t>(27) 3229-10262</t>
  </si>
  <si>
    <t>27.165.737/0001-2648</t>
  </si>
  <si>
    <t>(27) 3229-10263</t>
  </si>
  <si>
    <t>27.165.737/0001-2649</t>
  </si>
  <si>
    <t>(27) 3229-10264</t>
  </si>
  <si>
    <t>27.165.737/0001-2650</t>
  </si>
  <si>
    <t>(27) 3229-10265</t>
  </si>
  <si>
    <t>27.165.737/0001-2651</t>
  </si>
  <si>
    <t>(27) 3229-10266</t>
  </si>
  <si>
    <t>27.165.737/0001-2652</t>
  </si>
  <si>
    <t>(27) 3229-10267</t>
  </si>
  <si>
    <t>27.165.737/0001-2653</t>
  </si>
  <si>
    <t>(27) 3229-10268</t>
  </si>
  <si>
    <t>27.165.737/0001-2654</t>
  </si>
  <si>
    <t>(27) 3229-10269</t>
  </si>
  <si>
    <t>27.165.737/0001-2655</t>
  </si>
  <si>
    <t>(27) 3229-10270</t>
  </si>
  <si>
    <t>27.165.737/0001-2656</t>
  </si>
  <si>
    <t>(27) 3229-10271</t>
  </si>
  <si>
    <t>27.165.737/0001-2657</t>
  </si>
  <si>
    <t>(27) 3229-10272</t>
  </si>
  <si>
    <t>27.165.737/0001-2658</t>
  </si>
  <si>
    <t>(27) 3229-10273</t>
  </si>
  <si>
    <t>27.165.737/0001-2659</t>
  </si>
  <si>
    <t>(27) 3229-10274</t>
  </si>
  <si>
    <t>27.165.737/0001-2660</t>
  </si>
  <si>
    <t>(27) 3229-10275</t>
  </si>
  <si>
    <t>27.165.737/0001-2661</t>
  </si>
  <si>
    <t>(27) 3229-10276</t>
  </si>
  <si>
    <t>27.165.737/0001-2662</t>
  </si>
  <si>
    <t>(27) 3229-10277</t>
  </si>
  <si>
    <t>27.165.737/0001-2663</t>
  </si>
  <si>
    <t>(27) 3229-10278</t>
  </si>
  <si>
    <t>27.165.737/0001-2664</t>
  </si>
  <si>
    <t>(27) 3229-10279</t>
  </si>
  <si>
    <t>27.165.737/0001-2665</t>
  </si>
  <si>
    <t>(27) 3229-10280</t>
  </si>
  <si>
    <t>27.165.737/0001-2666</t>
  </si>
  <si>
    <t>(27) 3229-10281</t>
  </si>
  <si>
    <t>27.165.737/0001-2667</t>
  </si>
  <si>
    <t>(27) 3229-10282</t>
  </si>
  <si>
    <t>27.165.737/0001-2668</t>
  </si>
  <si>
    <t>(27) 3229-10283</t>
  </si>
  <si>
    <t>27.165.737/0001-2669</t>
  </si>
  <si>
    <t>(27) 3229-10284</t>
  </si>
  <si>
    <t>27.165.737/0001-2670</t>
  </si>
  <si>
    <t>(27) 3229-10285</t>
  </si>
  <si>
    <t>27.165.737/0001-2671</t>
  </si>
  <si>
    <t>(27) 3229-10286</t>
  </si>
  <si>
    <t>27.165.737/0001-2672</t>
  </si>
  <si>
    <t>(27) 3229-10287</t>
  </si>
  <si>
    <t>27.165.737/0001-2673</t>
  </si>
  <si>
    <t>(27) 3229-10288</t>
  </si>
  <si>
    <t>27.165.737/0001-2674</t>
  </si>
  <si>
    <t>(27) 3229-10289</t>
  </si>
  <si>
    <t>27.165.737/0001-2675</t>
  </si>
  <si>
    <t>(27) 3229-10290</t>
  </si>
  <si>
    <t>27.165.737/0001-2676</t>
  </si>
  <si>
    <t>(27) 3229-10291</t>
  </si>
  <si>
    <t>27.165.737/0001-2677</t>
  </si>
  <si>
    <t>(27) 3229-10292</t>
  </si>
  <si>
    <t>27.165.737/0001-2678</t>
  </si>
  <si>
    <t>(27) 3229-10293</t>
  </si>
  <si>
    <t>27.165.737/0001-2679</t>
  </si>
  <si>
    <t>(27) 3229-10294</t>
  </si>
  <si>
    <t>27.165.737/0001-2680</t>
  </si>
  <si>
    <t>(27) 3229-10295</t>
  </si>
  <si>
    <t>27.165.737/0001-2681</t>
  </si>
  <si>
    <t>(27) 3229-10296</t>
  </si>
  <si>
    <t>27.165.737/0001-2682</t>
  </si>
  <si>
    <t>(27) 3229-10297</t>
  </si>
  <si>
    <t>27.165.737/0001-2683</t>
  </si>
  <si>
    <t>(27) 3229-10298</t>
  </si>
  <si>
    <t>27.165.737/0001-2684</t>
  </si>
  <si>
    <t>(27) 3229-10299</t>
  </si>
  <si>
    <t>27.165.737/0001-2685</t>
  </si>
  <si>
    <t>(27) 3229-10300</t>
  </si>
  <si>
    <t>27.165.737/0001-2686</t>
  </si>
  <si>
    <t>(27) 3229-10301</t>
  </si>
  <si>
    <t>27.165.737/0001-2687</t>
  </si>
  <si>
    <t>(27) 3229-10302</t>
  </si>
  <si>
    <t>27.165.737/0001-2688</t>
  </si>
  <si>
    <t>(27) 3229-10303</t>
  </si>
  <si>
    <t>27.165.737/0001-2689</t>
  </si>
  <si>
    <t>(27) 3229-10304</t>
  </si>
  <si>
    <t>27.165.737/0001-2690</t>
  </si>
  <si>
    <t>(27) 3229-10305</t>
  </si>
  <si>
    <t>27.165.737/0001-2691</t>
  </si>
  <si>
    <t>(27) 3229-10306</t>
  </si>
  <si>
    <t>27.165.737/0001-2692</t>
  </si>
  <si>
    <t>(27) 3229-10307</t>
  </si>
  <si>
    <t>27.165.737/0001-2693</t>
  </si>
  <si>
    <t>(27) 3229-10308</t>
  </si>
  <si>
    <t>27.165.737/0001-2694</t>
  </si>
  <si>
    <t>(27) 3229-10309</t>
  </si>
  <si>
    <t>27.165.737/0001-2695</t>
  </si>
  <si>
    <t>(27) 3229-10310</t>
  </si>
  <si>
    <t>27.165.737/0001-2696</t>
  </si>
  <si>
    <t>(27) 3229-10311</t>
  </si>
  <si>
    <t>27.165.737/0001-2697</t>
  </si>
  <si>
    <t>(27) 3229-10312</t>
  </si>
  <si>
    <t>27.165.737/0001-2698</t>
  </si>
  <si>
    <t>(27) 3229-10313</t>
  </si>
  <si>
    <t>27.165.737/0001-2699</t>
  </si>
  <si>
    <t>(27) 3229-10314</t>
  </si>
  <si>
    <t>27.165.737/0001-2700</t>
  </si>
  <si>
    <t>(27) 3229-10315</t>
  </si>
  <si>
    <t>27.165.737/0001-2701</t>
  </si>
  <si>
    <t>(27) 3229-10316</t>
  </si>
  <si>
    <t>27.165.737/0001-2702</t>
  </si>
  <si>
    <t>(27) 3229-10317</t>
  </si>
  <si>
    <t>27.165.737/0001-2703</t>
  </si>
  <si>
    <t>(27) 3229-10318</t>
  </si>
  <si>
    <t>27.165.737/0001-2704</t>
  </si>
  <si>
    <t>(27) 3229-10319</t>
  </si>
  <si>
    <t>27.165.737/0001-2705</t>
  </si>
  <si>
    <t>(27) 3229-10320</t>
  </si>
  <si>
    <t>27.165.737/0001-2706</t>
  </si>
  <si>
    <t>(27) 3229-10321</t>
  </si>
  <si>
    <t>27.165.737/0001-2707</t>
  </si>
  <si>
    <t>(27) 3229-10322</t>
  </si>
  <si>
    <t>27.165.737/0001-2708</t>
  </si>
  <si>
    <t>(27) 3229-10323</t>
  </si>
  <si>
    <t>27.165.737/0001-2709</t>
  </si>
  <si>
    <t>(27) 3229-10324</t>
  </si>
  <si>
    <t>27.165.737/0001-2710</t>
  </si>
  <si>
    <t>(27) 3229-10325</t>
  </si>
  <si>
    <t>27.165.737/0001-2711</t>
  </si>
  <si>
    <t>(27) 3229-10326</t>
  </si>
  <si>
    <t>27.165.737/0001-2712</t>
  </si>
  <si>
    <t>(27) 3229-10327</t>
  </si>
  <si>
    <t>27.165.737/0001-2713</t>
  </si>
  <si>
    <t>(27) 3229-10328</t>
  </si>
  <si>
    <t>27.165.737/0001-2714</t>
  </si>
  <si>
    <t>(27) 3229-10329</t>
  </si>
  <si>
    <t>27.165.737/0001-2715</t>
  </si>
  <si>
    <t>(27) 3229-10330</t>
  </si>
  <si>
    <t>27.165.737/0001-2716</t>
  </si>
  <si>
    <t>(27) 3229-10331</t>
  </si>
  <si>
    <t>27.165.737/0001-2717</t>
  </si>
  <si>
    <t>(27) 3229-10332</t>
  </si>
  <si>
    <t>27.165.737/0001-2718</t>
  </si>
  <si>
    <t>(27) 3229-10333</t>
  </si>
  <si>
    <t>27.165.737/0001-2719</t>
  </si>
  <si>
    <t>(27) 3229-10334</t>
  </si>
  <si>
    <t>27.165.737/0001-2720</t>
  </si>
  <si>
    <t>(27) 3229-10335</t>
  </si>
  <si>
    <t>27.165.737/0001-2721</t>
  </si>
  <si>
    <t>(27) 3229-10336</t>
  </si>
  <si>
    <t>27.165.737/0001-2722</t>
  </si>
  <si>
    <t>(27) 3229-10337</t>
  </si>
  <si>
    <t>27.165.737/0001-2723</t>
  </si>
  <si>
    <t>(27) 3229-10338</t>
  </si>
  <si>
    <t>27.165.737/0001-2724</t>
  </si>
  <si>
    <t>(27) 3229-10339</t>
  </si>
  <si>
    <t>27.165.737/0001-2725</t>
  </si>
  <si>
    <t>(27) 3229-10340</t>
  </si>
  <si>
    <t>27.165.737/0001-2726</t>
  </si>
  <si>
    <t>(27) 3229-10341</t>
  </si>
  <si>
    <t>27.165.737/0001-2727</t>
  </si>
  <si>
    <t>(27) 3229-10342</t>
  </si>
  <si>
    <t>27.165.737/0001-2728</t>
  </si>
  <si>
    <t>(27) 3229-10343</t>
  </si>
  <si>
    <t>27.165.737/0001-2729</t>
  </si>
  <si>
    <t>(27) 3229-10344</t>
  </si>
  <si>
    <t>27.165.737/0001-2730</t>
  </si>
  <si>
    <t>(27) 3229-10345</t>
  </si>
  <si>
    <t>27.165.737/0001-2731</t>
  </si>
  <si>
    <t>(27) 3229-10346</t>
  </si>
  <si>
    <t>27.165.737/0001-2732</t>
  </si>
  <si>
    <t>(27) 3229-10347</t>
  </si>
  <si>
    <t>27.165.737/0001-2733</t>
  </si>
  <si>
    <t>(27) 3229-10348</t>
  </si>
  <si>
    <t>27.165.737/0001-2734</t>
  </si>
  <si>
    <t>(27) 3229-10349</t>
  </si>
  <si>
    <t>27.165.737/0001-2735</t>
  </si>
  <si>
    <t>(27) 3229-10350</t>
  </si>
  <si>
    <t>27.165.737/0001-2736</t>
  </si>
  <si>
    <t>(27) 3229-10351</t>
  </si>
  <si>
    <t>27.165.737/0001-2737</t>
  </si>
  <si>
    <t>(27) 3229-10352</t>
  </si>
  <si>
    <t>27.165.737/0001-2738</t>
  </si>
  <si>
    <t>(27) 3229-10353</t>
  </si>
  <si>
    <t>27.165.737/0001-2739</t>
  </si>
  <si>
    <t>(27) 3229-10354</t>
  </si>
  <si>
    <t>27.165.737/0001-2740</t>
  </si>
  <si>
    <t>(27) 3229-10355</t>
  </si>
  <si>
    <t>27.165.737/0001-2741</t>
  </si>
  <si>
    <t>(27) 3229-10356</t>
  </si>
  <si>
    <t>27.165.737/0001-2742</t>
  </si>
  <si>
    <t>(27) 3229-10357</t>
  </si>
  <si>
    <t>27.165.737/0001-2743</t>
  </si>
  <si>
    <t>(27) 3229-10358</t>
  </si>
  <si>
    <t>27.165.737/0001-2744</t>
  </si>
  <si>
    <t>(27) 3229-10359</t>
  </si>
  <si>
    <t>27.165.737/0001-2745</t>
  </si>
  <si>
    <t>(27) 3229-10360</t>
  </si>
  <si>
    <t>27.165.737/0001-2746</t>
  </si>
  <si>
    <t>(27) 3229-10361</t>
  </si>
  <si>
    <t>27.165.737/0001-2747</t>
  </si>
  <si>
    <t>(27) 3229-10362</t>
  </si>
  <si>
    <t>27.165.737/0001-2748</t>
  </si>
  <si>
    <t>(27) 3229-10363</t>
  </si>
  <si>
    <t>27.165.737/0001-2749</t>
  </si>
  <si>
    <t>(27) 3229-10364</t>
  </si>
  <si>
    <t>27.165.737/0001-2750</t>
  </si>
  <si>
    <t>(27) 3229-10365</t>
  </si>
  <si>
    <t>27.165.737/0001-2751</t>
  </si>
  <si>
    <t>(27) 3229-10366</t>
  </si>
  <si>
    <t>27.165.737/0001-2752</t>
  </si>
  <si>
    <t>(27) 3229-10367</t>
  </si>
  <si>
    <t>27.165.737/0001-2753</t>
  </si>
  <si>
    <t>(27) 3229-10368</t>
  </si>
  <si>
    <t>27.165.737/0001-2754</t>
  </si>
  <si>
    <t>(27) 3229-10369</t>
  </si>
  <si>
    <t>27.165.737/0001-2755</t>
  </si>
  <si>
    <t>(27) 3229-10370</t>
  </si>
  <si>
    <t>27.165.737/0001-2756</t>
  </si>
  <si>
    <t>(27) 3229-10371</t>
  </si>
  <si>
    <t>27.165.737/0001-2757</t>
  </si>
  <si>
    <t>(27) 3229-10372</t>
  </si>
  <si>
    <t>27.165.737/0001-2758</t>
  </si>
  <si>
    <t>(27) 3229-10373</t>
  </si>
  <si>
    <t>27.165.737/0001-2759</t>
  </si>
  <si>
    <t>(27) 3229-10374</t>
  </si>
  <si>
    <t>27.165.737/0001-2760</t>
  </si>
  <si>
    <t>(27) 3229-10375</t>
  </si>
  <si>
    <t>27.165.737/0001-2761</t>
  </si>
  <si>
    <t>(27) 3229-10376</t>
  </si>
  <si>
    <t>27.165.737/0001-2762</t>
  </si>
  <si>
    <t>(27) 3229-10377</t>
  </si>
  <si>
    <t>27.165.737/0001-2763</t>
  </si>
  <si>
    <t>(27) 3229-10378</t>
  </si>
  <si>
    <t>27.165.737/0001-2764</t>
  </si>
  <si>
    <t>(27) 3229-10379</t>
  </si>
  <si>
    <t>27.165.737/0001-2765</t>
  </si>
  <si>
    <t>(27) 3229-10380</t>
  </si>
  <si>
    <t>27.165.737/0001-2766</t>
  </si>
  <si>
    <t>(27) 3229-10381</t>
  </si>
  <si>
    <t>27.165.737/0001-2767</t>
  </si>
  <si>
    <t>(27) 3229-10382</t>
  </si>
  <si>
    <t>27.165.737/0001-2768</t>
  </si>
  <si>
    <t>(27) 3229-10383</t>
  </si>
  <si>
    <t>27.165.737/0001-2769</t>
  </si>
  <si>
    <t>(27) 3229-10384</t>
  </si>
  <si>
    <t>27.165.737/0001-2770</t>
  </si>
  <si>
    <t>(27) 3229-10385</t>
  </si>
  <si>
    <t>27.165.737/0001-2771</t>
  </si>
  <si>
    <t>(27) 3229-10386</t>
  </si>
  <si>
    <t>27.165.737/0001-2772</t>
  </si>
  <si>
    <t>(27) 3229-10387</t>
  </si>
  <si>
    <t>27.165.737/0001-2773</t>
  </si>
  <si>
    <t>(27) 3229-10388</t>
  </si>
  <si>
    <t>27.165.737/0001-2774</t>
  </si>
  <si>
    <t>(27) 3229-10389</t>
  </si>
  <si>
    <t>27.165.737/0001-2775</t>
  </si>
  <si>
    <t>(27) 3229-10390</t>
  </si>
  <si>
    <t>27.165.737/0001-2776</t>
  </si>
  <si>
    <t>(27) 3229-10391</t>
  </si>
  <si>
    <t>27.165.737/0001-2777</t>
  </si>
  <si>
    <t>(27) 3229-10392</t>
  </si>
  <si>
    <t>27.165.737/0001-2778</t>
  </si>
  <si>
    <t>(27) 3229-10393</t>
  </si>
  <si>
    <t>27.165.737/0001-2779</t>
  </si>
  <si>
    <t>(27) 3229-10394</t>
  </si>
  <si>
    <t>27.165.737/0001-2780</t>
  </si>
  <si>
    <t>(27) 3229-10395</t>
  </si>
  <si>
    <t>27.165.737/0001-2781</t>
  </si>
  <si>
    <t>(27) 3229-10396</t>
  </si>
  <si>
    <t>27.165.737/0001-2782</t>
  </si>
  <si>
    <t>(27) 3229-10397</t>
  </si>
  <si>
    <t>27.165.737/0001-2783</t>
  </si>
  <si>
    <t>(27) 3229-10398</t>
  </si>
  <si>
    <t>27.165.737/0001-2784</t>
  </si>
  <si>
    <t>(27) 3229-10399</t>
  </si>
  <si>
    <t>27.165.737/0001-2785</t>
  </si>
  <si>
    <t>(27) 3229-10400</t>
  </si>
  <si>
    <t>27.165.737/0001-2786</t>
  </si>
  <si>
    <t>(27) 3229-10401</t>
  </si>
  <si>
    <t>27.165.737/0001-2787</t>
  </si>
  <si>
    <t>(27) 3229-10402</t>
  </si>
  <si>
    <t>27.165.737/0001-2788</t>
  </si>
  <si>
    <t>(27) 3229-10403</t>
  </si>
  <si>
    <t>27.165.737/0001-2789</t>
  </si>
  <si>
    <t>(27) 3229-10404</t>
  </si>
  <si>
    <t>27.165.737/0001-2790</t>
  </si>
  <si>
    <t>(27) 3229-10405</t>
  </si>
  <si>
    <t>27.165.737/0001-2791</t>
  </si>
  <si>
    <t>(27) 3229-10406</t>
  </si>
  <si>
    <t>27.165.737/0001-2792</t>
  </si>
  <si>
    <t>(27) 3229-10407</t>
  </si>
  <si>
    <t>27.165.737/0001-2793</t>
  </si>
  <si>
    <t>(27) 3229-10408</t>
  </si>
  <si>
    <t>27.165.737/0001-2794</t>
  </si>
  <si>
    <t>(27) 3229-10409</t>
  </si>
  <si>
    <t>27.165.737/0001-2795</t>
  </si>
  <si>
    <t>(27) 3229-10410</t>
  </si>
  <si>
    <t>27.165.737/0001-2796</t>
  </si>
  <si>
    <t>(27) 3229-10411</t>
  </si>
  <si>
    <t>27.165.737/0001-2797</t>
  </si>
  <si>
    <t>(27) 3229-10412</t>
  </si>
  <si>
    <t>27.165.737/0001-2798</t>
  </si>
  <si>
    <t>(27) 3229-10413</t>
  </si>
  <si>
    <t>27.165.737/0001-2799</t>
  </si>
  <si>
    <t>(27) 3229-10414</t>
  </si>
  <si>
    <t>27.165.737/0001-2800</t>
  </si>
  <si>
    <t>(27) 3229-10415</t>
  </si>
  <si>
    <t>27.165.737/0001-2801</t>
  </si>
  <si>
    <t>(27) 3229-10416</t>
  </si>
  <si>
    <t>27.165.737/0001-2802</t>
  </si>
  <si>
    <t>(27) 3229-10417</t>
  </si>
  <si>
    <t>27.165.737/0001-2803</t>
  </si>
  <si>
    <t>(27) 3229-10418</t>
  </si>
  <si>
    <t>27.165.737/0001-2804</t>
  </si>
  <si>
    <t>(27) 3229-10419</t>
  </si>
  <si>
    <t>27.165.737/0001-2805</t>
  </si>
  <si>
    <t>(27) 3229-10420</t>
  </si>
  <si>
    <t>27.165.737/0001-2806</t>
  </si>
  <si>
    <t>(27) 3229-10421</t>
  </si>
  <si>
    <t>27.165.737/0001-2807</t>
  </si>
  <si>
    <t>(27) 3229-10422</t>
  </si>
  <si>
    <t>27.165.737/0001-2808</t>
  </si>
  <si>
    <t>(27) 3229-10423</t>
  </si>
  <si>
    <t>27.165.737/0001-2809</t>
  </si>
  <si>
    <t>(27) 3229-10424</t>
  </si>
  <si>
    <t>27.165.737/0001-2810</t>
  </si>
  <si>
    <t>(27) 3229-10425</t>
  </si>
  <si>
    <t>27.165.737/0001-2811</t>
  </si>
  <si>
    <t>(27) 3229-10426</t>
  </si>
  <si>
    <t>27.165.737/0001-2812</t>
  </si>
  <si>
    <t>(27) 3229-10427</t>
  </si>
  <si>
    <t>27.165.737/0001-2813</t>
  </si>
  <si>
    <t>(27) 3229-10428</t>
  </si>
  <si>
    <t>27.165.737/0001-2814</t>
  </si>
  <si>
    <t>(27) 3229-10429</t>
  </si>
  <si>
    <t>27.165.737/0001-2815</t>
  </si>
  <si>
    <t>(27) 3229-10430</t>
  </si>
  <si>
    <t>27.165.737/0001-2816</t>
  </si>
  <si>
    <t>(27) 3229-10431</t>
  </si>
  <si>
    <t>27.165.737/0001-2817</t>
  </si>
  <si>
    <t>(27) 3229-10432</t>
  </si>
  <si>
    <t>27.165.737/0001-2818</t>
  </si>
  <si>
    <t>(27) 3229-10433</t>
  </si>
  <si>
    <t>27.165.737/0001-2819</t>
  </si>
  <si>
    <t>(27) 3229-10434</t>
  </si>
  <si>
    <t>27.165.737/0001-2820</t>
  </si>
  <si>
    <t>(27) 3229-10435</t>
  </si>
  <si>
    <t>27.165.737/0001-2821</t>
  </si>
  <si>
    <t>(27) 3229-10436</t>
  </si>
  <si>
    <t>27.165.737/0001-2822</t>
  </si>
  <si>
    <t>(27) 3229-10437</t>
  </si>
  <si>
    <t>27.165.737/0001-2823</t>
  </si>
  <si>
    <t>(27) 3229-10438</t>
  </si>
  <si>
    <t>27.165.737/0001-2824</t>
  </si>
  <si>
    <t>(27) 3229-10439</t>
  </si>
  <si>
    <t>27.165.737/0001-2825</t>
  </si>
  <si>
    <t>(27) 3229-10440</t>
  </si>
  <si>
    <t>27.165.737/0001-2826</t>
  </si>
  <si>
    <t>(27) 3229-10441</t>
  </si>
  <si>
    <t>27.165.737/0001-2827</t>
  </si>
  <si>
    <t>(27) 3229-10442</t>
  </si>
  <si>
    <t>27.165.737/0001-2828</t>
  </si>
  <si>
    <t>(27) 3229-10443</t>
  </si>
  <si>
    <t>27.165.737/0001-2829</t>
  </si>
  <si>
    <t>(27) 3229-10444</t>
  </si>
  <si>
    <t>27.165.737/0001-2830</t>
  </si>
  <si>
    <t>(27) 3229-10445</t>
  </si>
  <si>
    <t>27.165.737/0001-2831</t>
  </si>
  <si>
    <t>(27) 3229-10446</t>
  </si>
  <si>
    <t>27.165.737/0001-2832</t>
  </si>
  <si>
    <t>(27) 3229-10447</t>
  </si>
  <si>
    <t>27.165.737/0001-2833</t>
  </si>
  <si>
    <t>(27) 3229-10448</t>
  </si>
  <si>
    <t>27.165.737/0001-2834</t>
  </si>
  <si>
    <t>(27) 3229-10449</t>
  </si>
  <si>
    <t>27.165.737/0001-2835</t>
  </si>
  <si>
    <t>(27) 3229-10450</t>
  </si>
  <si>
    <t>27.165.737/0001-2836</t>
  </si>
  <si>
    <t>(27) 3229-10451</t>
  </si>
  <si>
    <t>27.165.737/0001-2837</t>
  </si>
  <si>
    <t>(27) 3229-10452</t>
  </si>
  <si>
    <t>27.165.737/0001-2838</t>
  </si>
  <si>
    <t>(27) 3229-10453</t>
  </si>
  <si>
    <t>27.165.737/0001-2839</t>
  </si>
  <si>
    <t>(27) 3229-10454</t>
  </si>
  <si>
    <t>27.165.737/0001-2840</t>
  </si>
  <si>
    <t>(27) 3229-10455</t>
  </si>
  <si>
    <t>27.165.737/0001-2841</t>
  </si>
  <si>
    <t>(27) 3229-10456</t>
  </si>
  <si>
    <t>27.165.737/0001-2842</t>
  </si>
  <si>
    <t>(27) 3229-10457</t>
  </si>
  <si>
    <t>27.165.737/0001-2843</t>
  </si>
  <si>
    <t>(27) 3229-10458</t>
  </si>
  <si>
    <t>27.165.737/0001-2844</t>
  </si>
  <si>
    <t>(27) 3229-10459</t>
  </si>
  <si>
    <t>27.165.737/0001-2845</t>
  </si>
  <si>
    <t>(27) 3229-10460</t>
  </si>
  <si>
    <t>27.165.737/0001-2846</t>
  </si>
  <si>
    <t>(27) 3229-10461</t>
  </si>
  <si>
    <t>27.165.737/0001-2847</t>
  </si>
  <si>
    <t>(27) 3229-10462</t>
  </si>
  <si>
    <t>27.165.737/0001-2848</t>
  </si>
  <si>
    <t>(27) 3229-10463</t>
  </si>
  <si>
    <t>27.165.737/0001-2849</t>
  </si>
  <si>
    <t>(27) 3229-10464</t>
  </si>
  <si>
    <t>27.165.737/0001-2850</t>
  </si>
  <si>
    <t>(27) 3229-10465</t>
  </si>
  <si>
    <t>27.165.737/0001-2851</t>
  </si>
  <si>
    <t>(27) 3229-10466</t>
  </si>
  <si>
    <t>27.165.737/0001-2852</t>
  </si>
  <si>
    <t>(27) 3229-10467</t>
  </si>
  <si>
    <t>27.165.737/0001-2853</t>
  </si>
  <si>
    <t>(27) 3229-10468</t>
  </si>
  <si>
    <t>27.165.737/0001-2854</t>
  </si>
  <si>
    <t>(27) 3229-10469</t>
  </si>
  <si>
    <t>27.165.737/0001-2855</t>
  </si>
  <si>
    <t>(27) 3229-10470</t>
  </si>
  <si>
    <t>27.165.737/0001-2856</t>
  </si>
  <si>
    <t>(27) 3229-10471</t>
  </si>
  <si>
    <t>27.165.737/0001-2857</t>
  </si>
  <si>
    <t>(27) 3229-10472</t>
  </si>
  <si>
    <t>27.165.737/0001-2858</t>
  </si>
  <si>
    <t>(27) 3229-10473</t>
  </si>
  <si>
    <t>27.165.737/0001-2859</t>
  </si>
  <si>
    <t>(27) 3229-10474</t>
  </si>
  <si>
    <t>27.165.737/0001-2860</t>
  </si>
  <si>
    <t>(27) 3229-10475</t>
  </si>
  <si>
    <t>27.165.737/0001-2861</t>
  </si>
  <si>
    <t>(27) 3229-10476</t>
  </si>
  <si>
    <t>27.165.737/0001-2862</t>
  </si>
  <si>
    <t>(27) 3229-10477</t>
  </si>
  <si>
    <t>27.165.737/0001-2863</t>
  </si>
  <si>
    <t>(27) 3229-10478</t>
  </si>
  <si>
    <t>27.165.737/0001-2864</t>
  </si>
  <si>
    <t>(27) 3229-10479</t>
  </si>
  <si>
    <t>27.165.737/0001-2865</t>
  </si>
  <si>
    <t>(27) 3229-10480</t>
  </si>
  <si>
    <t>27.165.737/0001-2866</t>
  </si>
  <si>
    <t>(27) 3229-10481</t>
  </si>
  <si>
    <t>27.165.737/0001-2867</t>
  </si>
  <si>
    <t>(27) 3229-10482</t>
  </si>
  <si>
    <t>27.165.737/0001-2868</t>
  </si>
  <si>
    <t>(27) 3229-10483</t>
  </si>
  <si>
    <t>27.165.737/0001-2869</t>
  </si>
  <si>
    <t>(27) 3229-10484</t>
  </si>
  <si>
    <t>27.165.737/0001-2870</t>
  </si>
  <si>
    <t>(27) 3229-10485</t>
  </si>
  <si>
    <t>27.165.737/0001-2871</t>
  </si>
  <si>
    <t>(27) 3229-10486</t>
  </si>
  <si>
    <t>27.165.737/0001-2872</t>
  </si>
  <si>
    <t>(27) 3229-10487</t>
  </si>
  <si>
    <t>27.165.737/0001-2873</t>
  </si>
  <si>
    <t>(27) 3229-10488</t>
  </si>
  <si>
    <t>27.165.737/0001-2874</t>
  </si>
  <si>
    <t>(27) 3229-10489</t>
  </si>
  <si>
    <t>27.165.737/0001-2875</t>
  </si>
  <si>
    <t>(27) 3229-10490</t>
  </si>
  <si>
    <t>27.165.737/0001-2876</t>
  </si>
  <si>
    <t>(27) 3229-10491</t>
  </si>
  <si>
    <t>27.165.737/0001-2877</t>
  </si>
  <si>
    <t>(27) 3229-10492</t>
  </si>
  <si>
    <t>27.165.737/0001-2878</t>
  </si>
  <si>
    <t>(27) 3229-10493</t>
  </si>
  <si>
    <t>27.165.737/0001-2879</t>
  </si>
  <si>
    <t>(27) 3229-10494</t>
  </si>
  <si>
    <t>27.165.737/0001-2880</t>
  </si>
  <si>
    <t>(27) 3229-10495</t>
  </si>
  <si>
    <t>27.165.737/0001-2881</t>
  </si>
  <si>
    <t>(27) 3229-10496</t>
  </si>
  <si>
    <t>27.165.737/0001-2882</t>
  </si>
  <si>
    <t>(27) 3229-10497</t>
  </si>
  <si>
    <t>27.165.737/0001-2883</t>
  </si>
  <si>
    <t>(27) 3229-10498</t>
  </si>
  <si>
    <t>27.165.737/0001-2884</t>
  </si>
  <si>
    <t>(27) 3229-10499</t>
  </si>
  <si>
    <t>27.165.737/0001-2885</t>
  </si>
  <si>
    <t>(27) 3229-10500</t>
  </si>
  <si>
    <t>27.165.737/0001-2886</t>
  </si>
  <si>
    <t>(27) 3229-10501</t>
  </si>
  <si>
    <t>27.165.737/0001-2887</t>
  </si>
  <si>
    <t>(27) 3229-10502</t>
  </si>
  <si>
    <t>27.165.737/0001-2888</t>
  </si>
  <si>
    <t>(27) 3229-10503</t>
  </si>
  <si>
    <t>27.165.737/0001-2889</t>
  </si>
  <si>
    <t>(27) 3229-10504</t>
  </si>
  <si>
    <t>27.165.737/0001-2890</t>
  </si>
  <si>
    <t>(27) 3229-10505</t>
  </si>
  <si>
    <t>27.165.737/0001-2891</t>
  </si>
  <si>
    <t>(27) 3229-10506</t>
  </si>
  <si>
    <t>27.165.737/0001-2892</t>
  </si>
  <si>
    <t>(27) 3229-10507</t>
  </si>
  <si>
    <t>27.165.737/0001-2893</t>
  </si>
  <si>
    <t>(27) 3229-10508</t>
  </si>
  <si>
    <t>27.165.737/0001-2894</t>
  </si>
  <si>
    <t>(27) 3229-10509</t>
  </si>
  <si>
    <t>27.165.737/0001-2895</t>
  </si>
  <si>
    <t>(27) 3229-10510</t>
  </si>
  <si>
    <t>27.165.737/0001-2896</t>
  </si>
  <si>
    <t>(27) 3229-10511</t>
  </si>
  <si>
    <t>27.165.737/0001-2897</t>
  </si>
  <si>
    <t>(27) 3229-10512</t>
  </si>
  <si>
    <t>27.165.737/0001-2898</t>
  </si>
  <si>
    <t>(27) 3229-10513</t>
  </si>
  <si>
    <t>27.165.737/0001-2899</t>
  </si>
  <si>
    <t>(27) 3229-10514</t>
  </si>
  <si>
    <t>27.165.737/0001-2900</t>
  </si>
  <si>
    <t>(27) 3229-10515</t>
  </si>
  <si>
    <t>27.165.737/0001-2901</t>
  </si>
  <si>
    <t>(27) 3229-10516</t>
  </si>
  <si>
    <t>27.165.737/0001-2902</t>
  </si>
  <si>
    <t>(27) 3229-10517</t>
  </si>
  <si>
    <t>27.165.737/0001-2903</t>
  </si>
  <si>
    <t>(27) 3229-10518</t>
  </si>
  <si>
    <t>27.165.737/0001-2904</t>
  </si>
  <si>
    <t>(27) 3229-10519</t>
  </si>
  <si>
    <t>27.165.737/0001-2905</t>
  </si>
  <si>
    <t>(27) 3229-10520</t>
  </si>
  <si>
    <t>27.165.737/0001-2906</t>
  </si>
  <si>
    <t>(27) 3229-10521</t>
  </si>
  <si>
    <t>27.165.737/0001-2907</t>
  </si>
  <si>
    <t>(27) 3229-10522</t>
  </si>
  <si>
    <t>27.165.737/0001-2908</t>
  </si>
  <si>
    <t>(27) 3229-10523</t>
  </si>
  <si>
    <t>27.165.737/0001-2909</t>
  </si>
  <si>
    <t>(27) 3229-10524</t>
  </si>
  <si>
    <t>27.165.737/0001-2910</t>
  </si>
  <si>
    <t>(27) 3229-10525</t>
  </si>
  <si>
    <t>27.165.737/0001-2911</t>
  </si>
  <si>
    <t>(27) 3229-10526</t>
  </si>
  <si>
    <t>27.165.737/0001-2912</t>
  </si>
  <si>
    <t>(27) 3229-10527</t>
  </si>
  <si>
    <t>27.165.737/0001-2913</t>
  </si>
  <si>
    <t>(27) 3229-10528</t>
  </si>
  <si>
    <t>27.165.737/0001-2914</t>
  </si>
  <si>
    <t>(27) 3229-10529</t>
  </si>
  <si>
    <t>27.165.737/0001-2915</t>
  </si>
  <si>
    <t>(27) 3229-10530</t>
  </si>
  <si>
    <t>27.165.737/0001-2916</t>
  </si>
  <si>
    <t>(27) 3229-10531</t>
  </si>
  <si>
    <t>27.165.737/0001-2917</t>
  </si>
  <si>
    <t>(27) 3229-10532</t>
  </si>
  <si>
    <t>27.165.737/0001-2918</t>
  </si>
  <si>
    <t>(27) 3229-10533</t>
  </si>
  <si>
    <t>27.165.737/0001-2919</t>
  </si>
  <si>
    <t>(27) 3229-10534</t>
  </si>
  <si>
    <t>27.165.737/0001-2920</t>
  </si>
  <si>
    <t>(27) 3229-10535</t>
  </si>
  <si>
    <t>27.165.737/0001-2921</t>
  </si>
  <si>
    <t>(27) 3229-10536</t>
  </si>
  <si>
    <t>27.165.737/0001-2922</t>
  </si>
  <si>
    <t>(27) 3229-10537</t>
  </si>
  <si>
    <t>27.165.737/0001-2923</t>
  </si>
  <si>
    <t>(27) 3229-10538</t>
  </si>
  <si>
    <t>27.165.737/0001-2924</t>
  </si>
  <si>
    <t>(27) 3229-10539</t>
  </si>
  <si>
    <t>27.165.737/0001-2925</t>
  </si>
  <si>
    <t>(27) 3229-10540</t>
  </si>
  <si>
    <t>27.165.737/0001-2926</t>
  </si>
  <si>
    <t>(27) 3229-10541</t>
  </si>
  <si>
    <t>27.165.737/0001-2927</t>
  </si>
  <si>
    <t>(27) 3229-10542</t>
  </si>
  <si>
    <t>27.165.737/0001-2928</t>
  </si>
  <si>
    <t>(27) 3229-10543</t>
  </si>
  <si>
    <t>27.165.737/0001-2929</t>
  </si>
  <si>
    <t>(27) 3229-10544</t>
  </si>
  <si>
    <t>27.165.737/0001-2930</t>
  </si>
  <si>
    <t>(27) 3229-10545</t>
  </si>
  <si>
    <t>27.165.737/0001-2931</t>
  </si>
  <si>
    <t>(27) 3229-10546</t>
  </si>
  <si>
    <t>27.165.737/0001-2932</t>
  </si>
  <si>
    <t>(27) 3229-10547</t>
  </si>
  <si>
    <t>27.165.737/0001-2933</t>
  </si>
  <si>
    <t>(27) 3229-10548</t>
  </si>
  <si>
    <t>27.165.737/0001-2934</t>
  </si>
  <si>
    <t>(27) 3229-10549</t>
  </si>
  <si>
    <t>27.165.737/0001-2935</t>
  </si>
  <si>
    <t>(27) 3229-10550</t>
  </si>
  <si>
    <t>27.165.737/0001-2936</t>
  </si>
  <si>
    <t>(27) 3229-10551</t>
  </si>
  <si>
    <t>27.165.737/0001-2937</t>
  </si>
  <si>
    <t>(27) 3229-10552</t>
  </si>
  <si>
    <t>27.165.737/0001-2938</t>
  </si>
  <si>
    <t>(27) 3229-10553</t>
  </si>
  <si>
    <t>27.165.737/0001-2939</t>
  </si>
  <si>
    <t>(27) 3229-10554</t>
  </si>
  <si>
    <t>27.165.737/0001-2940</t>
  </si>
  <si>
    <t>(27) 3229-10555</t>
  </si>
  <si>
    <t>27.165.737/0001-2941</t>
  </si>
  <si>
    <t>(27) 3229-10556</t>
  </si>
  <si>
    <t>27.165.737/0001-2942</t>
  </si>
  <si>
    <t>(27) 3229-10557</t>
  </si>
  <si>
    <t>27.165.737/0001-2943</t>
  </si>
  <si>
    <t>(27) 3229-10558</t>
  </si>
  <si>
    <t>27.165.737/0001-2944</t>
  </si>
  <si>
    <t>(27) 3229-10559</t>
  </si>
  <si>
    <t>27.165.737/0001-2945</t>
  </si>
  <si>
    <t>(27) 3229-10560</t>
  </si>
  <si>
    <t>27.165.737/0001-2946</t>
  </si>
  <si>
    <t>(27) 3229-10561</t>
  </si>
  <si>
    <t>27.165.737/0001-2947</t>
  </si>
  <si>
    <t>(27) 3229-10562</t>
  </si>
  <si>
    <t>27.165.737/0001-2948</t>
  </si>
  <si>
    <t>(27) 3229-10563</t>
  </si>
  <si>
    <t>27.165.737/0001-2949</t>
  </si>
  <si>
    <t>(27) 3229-10564</t>
  </si>
  <si>
    <t>27.165.737/0001-2950</t>
  </si>
  <si>
    <t>(27) 3229-10565</t>
  </si>
  <si>
    <t>27.165.737/0001-2951</t>
  </si>
  <si>
    <t>(27) 3229-10566</t>
  </si>
  <si>
    <t>27.165.737/0001-2952</t>
  </si>
  <si>
    <t>(27) 3229-10567</t>
  </si>
  <si>
    <t>27.165.737/0001-2953</t>
  </si>
  <si>
    <t>(27) 3229-10568</t>
  </si>
  <si>
    <t>27.165.737/0001-2954</t>
  </si>
  <si>
    <t>(27) 3229-10569</t>
  </si>
  <si>
    <t>27.165.737/0001-2955</t>
  </si>
  <si>
    <t>(27) 3229-10570</t>
  </si>
  <si>
    <t>27.165.737/0001-2956</t>
  </si>
  <si>
    <t>(27) 3229-10571</t>
  </si>
  <si>
    <t>27.165.737/0001-2957</t>
  </si>
  <si>
    <t>(27) 3229-10572</t>
  </si>
  <si>
    <t>27.165.737/0001-2958</t>
  </si>
  <si>
    <t>(27) 3229-10573</t>
  </si>
  <si>
    <t>27.165.737/0001-2959</t>
  </si>
  <si>
    <t>(27) 3229-10574</t>
  </si>
  <si>
    <t>27.165.737/0001-2960</t>
  </si>
  <si>
    <t>(27) 3229-10575</t>
  </si>
  <si>
    <t>27.165.737/0001-2961</t>
  </si>
  <si>
    <t>(27) 3229-10576</t>
  </si>
  <si>
    <t>27.165.737/0001-2962</t>
  </si>
  <si>
    <t>(27) 3229-10577</t>
  </si>
  <si>
    <t>27.165.737/0001-2963</t>
  </si>
  <si>
    <t>(27) 3229-10578</t>
  </si>
  <si>
    <t>27.165.737/0001-2964</t>
  </si>
  <si>
    <t>(27) 3229-10579</t>
  </si>
  <si>
    <t>27.165.737/0001-2965</t>
  </si>
  <si>
    <t>(27) 3229-10580</t>
  </si>
  <si>
    <t>27.165.737/0001-2966</t>
  </si>
  <si>
    <t>(27) 3229-10581</t>
  </si>
  <si>
    <t>27.165.737/0001-2967</t>
  </si>
  <si>
    <t>(27) 3229-10582</t>
  </si>
  <si>
    <t>27.165.737/0001-2968</t>
  </si>
  <si>
    <t>(27) 3229-10583</t>
  </si>
  <si>
    <t>27.165.737/0001-2969</t>
  </si>
  <si>
    <t>(27) 3229-10584</t>
  </si>
  <si>
    <t>27.165.737/0001-2970</t>
  </si>
  <si>
    <t>(27) 3229-10585</t>
  </si>
  <si>
    <t>27.165.737/0001-2971</t>
  </si>
  <si>
    <t>(27) 3229-10586</t>
  </si>
  <si>
    <t>27.165.737/0001-2972</t>
  </si>
  <si>
    <t>(27) 3229-10587</t>
  </si>
  <si>
    <t>27.165.737/0001-2973</t>
  </si>
  <si>
    <t>(27) 3229-10588</t>
  </si>
  <si>
    <t>27.165.737/0001-2974</t>
  </si>
  <si>
    <t>(27) 3229-10589</t>
  </si>
  <si>
    <t>27.165.737/0001-2975</t>
  </si>
  <si>
    <t>(27) 3229-10590</t>
  </si>
  <si>
    <t>27.165.737/0001-2976</t>
  </si>
  <si>
    <t>(27) 3229-10591</t>
  </si>
  <si>
    <t>27.165.737/0001-2977</t>
  </si>
  <si>
    <t>(27) 3229-10592</t>
  </si>
  <si>
    <t>27.165.737/0001-2978</t>
  </si>
  <si>
    <t>(27) 3229-10593</t>
  </si>
  <si>
    <t>27.165.737/0001-2979</t>
  </si>
  <si>
    <t>(27) 3229-10594</t>
  </si>
  <si>
    <t>27.165.737/0001-2980</t>
  </si>
  <si>
    <t>(27) 3229-10595</t>
  </si>
  <si>
    <t>27.165.737/0001-2981</t>
  </si>
  <si>
    <t>(27) 3229-10596</t>
  </si>
  <si>
    <t>27.165.737/0001-2982</t>
  </si>
  <si>
    <t>(27) 3229-10597</t>
  </si>
  <si>
    <t>27.165.737/0001-2983</t>
  </si>
  <si>
    <t>(27) 3229-10598</t>
  </si>
  <si>
    <t>27.165.737/0001-2984</t>
  </si>
  <si>
    <t>(27) 3229-10599</t>
  </si>
  <si>
    <t>27.165.737/0001-2985</t>
  </si>
  <si>
    <t>(27) 3229-10600</t>
  </si>
  <si>
    <t>27.165.737/0001-2986</t>
  </si>
  <si>
    <t>(27) 3229-10601</t>
  </si>
  <si>
    <t>27.165.737/0001-2987</t>
  </si>
  <si>
    <t>(27) 3229-10602</t>
  </si>
  <si>
    <t>27.165.737/0001-2988</t>
  </si>
  <si>
    <t>(27) 3229-10603</t>
  </si>
  <si>
    <t>27.165.737/0001-2989</t>
  </si>
  <si>
    <t>(27) 3229-10604</t>
  </si>
  <si>
    <t>27.165.737/0001-2990</t>
  </si>
  <si>
    <t>(27) 3229-10605</t>
  </si>
  <si>
    <t>27.165.737/0001-2991</t>
  </si>
  <si>
    <t>(27) 3229-10606</t>
  </si>
  <si>
    <t>27.165.737/0001-2992</t>
  </si>
  <si>
    <t>(27) 3229-10607</t>
  </si>
  <si>
    <t>27.165.737/0001-2993</t>
  </si>
  <si>
    <t>(27) 3229-10608</t>
  </si>
  <si>
    <t>27.165.737/0001-2994</t>
  </si>
  <si>
    <t>(27) 3229-10609</t>
  </si>
  <si>
    <t>27.165.737/0001-2995</t>
  </si>
  <si>
    <t>(27) 3229-10610</t>
  </si>
  <si>
    <t>27.165.737/0001-2996</t>
  </si>
  <si>
    <t>(27) 3229-10611</t>
  </si>
  <si>
    <t>27.165.737/0001-2997</t>
  </si>
  <si>
    <t>(27) 3229-10612</t>
  </si>
  <si>
    <t>27.165.737/0001-2998</t>
  </si>
  <si>
    <t>(27) 3229-10613</t>
  </si>
  <si>
    <t>27.165.737/0001-2999</t>
  </si>
  <si>
    <t>(27) 3229-10614</t>
  </si>
  <si>
    <t>27.165.737/0001-3000</t>
  </si>
  <si>
    <t>(27) 3229-10615</t>
  </si>
  <si>
    <t>27.165.737/0001-3001</t>
  </si>
  <si>
    <t>(27) 3229-10616</t>
  </si>
  <si>
    <t>27.165.737/0001-3002</t>
  </si>
  <si>
    <t>(27) 3229-10617</t>
  </si>
  <si>
    <t>27.165.737/0001-3003</t>
  </si>
  <si>
    <t>(27) 3229-10618</t>
  </si>
  <si>
    <t>27.165.737/0001-3004</t>
  </si>
  <si>
    <t>(27) 3229-10619</t>
  </si>
  <si>
    <t>27.165.737/0001-3005</t>
  </si>
  <si>
    <t>(27) 3229-10620</t>
  </si>
  <si>
    <t>27.165.737/0001-3006</t>
  </si>
  <si>
    <t>(27) 3229-10621</t>
  </si>
  <si>
    <t>27.165.737/0001-3007</t>
  </si>
  <si>
    <t>(27) 3229-10622</t>
  </si>
  <si>
    <t>27.165.737/0001-3008</t>
  </si>
  <si>
    <t>(27) 3229-10623</t>
  </si>
  <si>
    <t>27.165.737/0001-3009</t>
  </si>
  <si>
    <t>(27) 3229-10624</t>
  </si>
  <si>
    <t>27.165.737/0001-3010</t>
  </si>
  <si>
    <t>(27) 3229-10625</t>
  </si>
  <si>
    <t>27.165.737/0001-3011</t>
  </si>
  <si>
    <t>(27) 3229-10626</t>
  </si>
  <si>
    <t>27.165.737/0001-3012</t>
  </si>
  <si>
    <t>(27) 3229-10627</t>
  </si>
  <si>
    <t>27.165.737/0001-3013</t>
  </si>
  <si>
    <t>(27) 3229-10628</t>
  </si>
  <si>
    <t>27.165.737/0001-3014</t>
  </si>
  <si>
    <t>(27) 3229-10629</t>
  </si>
  <si>
    <t>27.165.737/0001-3015</t>
  </si>
  <si>
    <t>(27) 3229-10630</t>
  </si>
  <si>
    <t>27.165.737/0001-3016</t>
  </si>
  <si>
    <t>(27) 3229-10631</t>
  </si>
  <si>
    <t>27.165.737/0001-3017</t>
  </si>
  <si>
    <t>(27) 3229-10632</t>
  </si>
  <si>
    <t>27.165.737/0001-3018</t>
  </si>
  <si>
    <t>(27) 3229-10633</t>
  </si>
  <si>
    <t>27.165.737/0001-3019</t>
  </si>
  <si>
    <t>(27) 3229-10634</t>
  </si>
  <si>
    <t>27.165.737/0001-3020</t>
  </si>
  <si>
    <t>(27) 3229-10635</t>
  </si>
  <si>
    <t>27.165.737/0001-3021</t>
  </si>
  <si>
    <t>(27) 3229-10636</t>
  </si>
  <si>
    <t>27.165.737/0001-3022</t>
  </si>
  <si>
    <t>(27) 3229-10637</t>
  </si>
  <si>
    <t>27.165.737/0001-3023</t>
  </si>
  <si>
    <t>(27) 3229-10638</t>
  </si>
  <si>
    <t>27.165.737/0001-3024</t>
  </si>
  <si>
    <t>(27) 3229-10639</t>
  </si>
  <si>
    <t>27.165.737/0001-3025</t>
  </si>
  <si>
    <t>(27) 3229-10640</t>
  </si>
  <si>
    <t>27.165.737/0001-3026</t>
  </si>
  <si>
    <t>(27) 3229-10641</t>
  </si>
  <si>
    <t>27.165.737/0001-3027</t>
  </si>
  <si>
    <t>(27) 3229-10642</t>
  </si>
  <si>
    <t>27.165.737/0001-3028</t>
  </si>
  <si>
    <t>(27) 3229-10643</t>
  </si>
  <si>
    <t>27.165.737/0001-3029</t>
  </si>
  <si>
    <t>(27) 3229-10644</t>
  </si>
  <si>
    <t>27.165.737/0001-3030</t>
  </si>
  <si>
    <t>(27) 3229-10645</t>
  </si>
  <si>
    <t>27.165.737/0001-3031</t>
  </si>
  <si>
    <t>(27) 3229-10646</t>
  </si>
  <si>
    <t>27.165.737/0001-3032</t>
  </si>
  <si>
    <t>(27) 3229-10647</t>
  </si>
  <si>
    <t>27.165.737/0001-3033</t>
  </si>
  <si>
    <t>(27) 3229-10648</t>
  </si>
  <si>
    <t>27.165.737/0001-3034</t>
  </si>
  <si>
    <t>(27) 3229-10649</t>
  </si>
  <si>
    <t>27.165.737/0001-3035</t>
  </si>
  <si>
    <t>(27) 3229-10650</t>
  </si>
  <si>
    <t>27.165.737/0001-3036</t>
  </si>
  <si>
    <t>(27) 3229-10651</t>
  </si>
  <si>
    <t>27.165.737/0001-3037</t>
  </si>
  <si>
    <t>(27) 3229-10652</t>
  </si>
  <si>
    <t>27.165.737/0001-3038</t>
  </si>
  <si>
    <t>(27) 3229-10653</t>
  </si>
  <si>
    <t>27.165.737/0001-3039</t>
  </si>
  <si>
    <t>(27) 3229-10654</t>
  </si>
  <si>
    <t>27.165.737/0001-3040</t>
  </si>
  <si>
    <t>(27) 3229-10655</t>
  </si>
  <si>
    <t>27.165.737/0001-3041</t>
  </si>
  <si>
    <t>(27) 3229-10656</t>
  </si>
  <si>
    <t>27.165.737/0001-3042</t>
  </si>
  <si>
    <t>(27) 3229-10657</t>
  </si>
  <si>
    <t>27.165.737/0001-3043</t>
  </si>
  <si>
    <t>(27) 3229-10658</t>
  </si>
  <si>
    <t>27.165.737/0001-3044</t>
  </si>
  <si>
    <t>(27) 3229-10659</t>
  </si>
  <si>
    <t>27.165.737/0001-3045</t>
  </si>
  <si>
    <t>(27) 3229-10660</t>
  </si>
  <si>
    <t>27.165.737/0001-3046</t>
  </si>
  <si>
    <t>(27) 3229-10661</t>
  </si>
  <si>
    <t>27.165.737/0001-3047</t>
  </si>
  <si>
    <t>(27) 3229-10662</t>
  </si>
  <si>
    <t>27.165.737/0001-3048</t>
  </si>
  <si>
    <t>(27) 3229-10663</t>
  </si>
  <si>
    <t>27.165.737/0001-3049</t>
  </si>
  <si>
    <t>(27) 3229-10664</t>
  </si>
  <si>
    <t>27.165.737/0001-3050</t>
  </si>
  <si>
    <t>(27) 3229-10665</t>
  </si>
  <si>
    <t>27.165.737/0001-3051</t>
  </si>
  <si>
    <t>(27) 3229-10666</t>
  </si>
  <si>
    <t>27.165.737/0001-3052</t>
  </si>
  <si>
    <t>(27) 3229-10667</t>
  </si>
  <si>
    <t>27.165.737/0001-3053</t>
  </si>
  <si>
    <t>(27) 3229-10668</t>
  </si>
  <si>
    <t>27.165.737/0001-3054</t>
  </si>
  <si>
    <t>(27) 3229-10669</t>
  </si>
  <si>
    <t>27.165.737/0001-3055</t>
  </si>
  <si>
    <t>(27) 3229-10670</t>
  </si>
  <si>
    <t>27.165.737/0001-3056</t>
  </si>
  <si>
    <t>(27) 3229-10671</t>
  </si>
  <si>
    <t>27.165.737/0001-3057</t>
  </si>
  <si>
    <t>(27) 3229-10672</t>
  </si>
  <si>
    <t>27.165.737/0001-3058</t>
  </si>
  <si>
    <t>(27) 3229-10673</t>
  </si>
  <si>
    <t>27.165.737/0001-3059</t>
  </si>
  <si>
    <t>(27) 3229-10674</t>
  </si>
  <si>
    <t>27.165.737/0001-3060</t>
  </si>
  <si>
    <t>(27) 3229-10675</t>
  </si>
  <si>
    <t>27.165.737/0001-3061</t>
  </si>
  <si>
    <t>(27) 3229-10676</t>
  </si>
  <si>
    <t>27.165.737/0001-3062</t>
  </si>
  <si>
    <t>(27) 3229-10677</t>
  </si>
  <si>
    <t>27.165.737/0001-3063</t>
  </si>
  <si>
    <t>(27) 3229-10678</t>
  </si>
  <si>
    <t>27.165.737/0001-3064</t>
  </si>
  <si>
    <t>(27) 3229-10679</t>
  </si>
  <si>
    <t>27.165.737/0001-3065</t>
  </si>
  <si>
    <t>(27) 3229-10680</t>
  </si>
  <si>
    <t>27.165.737/0001-3066</t>
  </si>
  <si>
    <t>(27) 3229-10681</t>
  </si>
  <si>
    <t>27.165.737/0001-3067</t>
  </si>
  <si>
    <t>(27) 3229-10682</t>
  </si>
  <si>
    <t>27.165.737/0001-3068</t>
  </si>
  <si>
    <t>(27) 3229-10683</t>
  </si>
  <si>
    <t>27.165.737/0001-3069</t>
  </si>
  <si>
    <t>(27) 3229-10684</t>
  </si>
  <si>
    <t>27.165.737/0001-3070</t>
  </si>
  <si>
    <t>(27) 3229-10685</t>
  </si>
  <si>
    <t>27.165.737/0001-3071</t>
  </si>
  <si>
    <t>(27) 3229-10686</t>
  </si>
  <si>
    <t>27.165.737/0001-3072</t>
  </si>
  <si>
    <t>(27) 3229-10687</t>
  </si>
  <si>
    <t>27.165.737/0001-3073</t>
  </si>
  <si>
    <t>(27) 3229-10688</t>
  </si>
  <si>
    <t>27.165.737/0001-3074</t>
  </si>
  <si>
    <t>(27) 3229-10689</t>
  </si>
  <si>
    <t>27.165.737/0001-3075</t>
  </si>
  <si>
    <t>(27) 3229-10690</t>
  </si>
  <si>
    <t>27.165.737/0001-3076</t>
  </si>
  <si>
    <t>(27) 3229-10691</t>
  </si>
  <si>
    <t>27.165.737/0001-3077</t>
  </si>
  <si>
    <t>(27) 3229-10692</t>
  </si>
  <si>
    <t>27.165.737/0001-3078</t>
  </si>
  <si>
    <t>(27) 3229-10693</t>
  </si>
  <si>
    <t>27.165.737/0001-3079</t>
  </si>
  <si>
    <t>(27) 3229-10694</t>
  </si>
  <si>
    <t>27.165.737/0001-3080</t>
  </si>
  <si>
    <t>(27) 3229-10695</t>
  </si>
  <si>
    <t>27.165.737/0001-3081</t>
  </si>
  <si>
    <t>(27) 3229-10696</t>
  </si>
  <si>
    <t>27.165.737/0001-3082</t>
  </si>
  <si>
    <t>(27) 3229-10697</t>
  </si>
  <si>
    <t>27.165.737/0001-3083</t>
  </si>
  <si>
    <t>(27) 3229-10698</t>
  </si>
  <si>
    <t>27.165.737/0001-3084</t>
  </si>
  <si>
    <t>(27) 3229-10699</t>
  </si>
  <si>
    <t>27.165.737/0001-3085</t>
  </si>
  <si>
    <t>(27) 3229-10700</t>
  </si>
  <si>
    <t>27.165.737/0001-3086</t>
  </si>
  <si>
    <t>(27) 3229-10701</t>
  </si>
  <si>
    <t>27.165.737/0001-3087</t>
  </si>
  <si>
    <t>(27) 3229-10702</t>
  </si>
  <si>
    <t>27.165.737/0001-3088</t>
  </si>
  <si>
    <t>(27) 3229-10703</t>
  </si>
  <si>
    <t>27.165.737/0001-3089</t>
  </si>
  <si>
    <t>(27) 3229-10704</t>
  </si>
  <si>
    <t>27.165.737/0001-3090</t>
  </si>
  <si>
    <t>(27) 3229-10705</t>
  </si>
  <si>
    <t>27.165.737/0001-3091</t>
  </si>
  <si>
    <t>(27) 3229-10706</t>
  </si>
  <si>
    <t>27.165.737/0001-3092</t>
  </si>
  <si>
    <t>(27) 3229-10707</t>
  </si>
  <si>
    <t>27.165.737/0001-3093</t>
  </si>
  <si>
    <t>(27) 3229-10708</t>
  </si>
  <si>
    <t>27.165.737/0001-3094</t>
  </si>
  <si>
    <t>(27) 3229-10709</t>
  </si>
  <si>
    <t>27.165.737/0001-3095</t>
  </si>
  <si>
    <t>(27) 3229-10710</t>
  </si>
  <si>
    <t>27.165.737/0001-3096</t>
  </si>
  <si>
    <t>(27) 3229-10711</t>
  </si>
  <si>
    <t>27.165.737/0001-3097</t>
  </si>
  <si>
    <t>(27) 3229-10712</t>
  </si>
  <si>
    <t>27.165.737/0001-3098</t>
  </si>
  <si>
    <t>(27) 3229-10713</t>
  </si>
  <si>
    <t>27.165.737/0001-3099</t>
  </si>
  <si>
    <t>(27) 3229-10714</t>
  </si>
  <si>
    <t>27.165.737/0001-3100</t>
  </si>
  <si>
    <t>(27) 3229-10715</t>
  </si>
  <si>
    <t>27.165.737/0001-3101</t>
  </si>
  <si>
    <t>(27) 3229-10716</t>
  </si>
  <si>
    <t>27.165.737/0001-3102</t>
  </si>
  <si>
    <t>(27) 3229-10717</t>
  </si>
  <si>
    <t>27.165.737/0001-3103</t>
  </si>
  <si>
    <t>(27) 3229-10718</t>
  </si>
  <si>
    <t>27.165.737/0001-3104</t>
  </si>
  <si>
    <t>(27) 3229-10719</t>
  </si>
  <si>
    <t>27.165.737/0001-3105</t>
  </si>
  <si>
    <t>(27) 3229-10720</t>
  </si>
  <si>
    <t>27.165.737/0001-3106</t>
  </si>
  <si>
    <t>(27) 3229-10721</t>
  </si>
  <si>
    <t>27.165.737/0001-3107</t>
  </si>
  <si>
    <t>(27) 3229-10722</t>
  </si>
  <si>
    <t>27.165.737/0001-3108</t>
  </si>
  <si>
    <t>(27) 3229-10723</t>
  </si>
  <si>
    <t>27.165.737/0001-3109</t>
  </si>
  <si>
    <t>(27) 3229-10724</t>
  </si>
  <si>
    <t>27.165.737/0001-3110</t>
  </si>
  <si>
    <t>(27) 3229-10725</t>
  </si>
  <si>
    <t>27.165.737/0001-3111</t>
  </si>
  <si>
    <t>(27) 3229-10726</t>
  </si>
  <si>
    <t>27.165.737/0001-3112</t>
  </si>
  <si>
    <t>(27) 3229-10727</t>
  </si>
  <si>
    <t>27.165.737/0001-3113</t>
  </si>
  <si>
    <t>(27) 3229-10728</t>
  </si>
  <si>
    <t>27.165.737/0001-3114</t>
  </si>
  <si>
    <t>(27) 3229-10729</t>
  </si>
  <si>
    <t>27.165.737/0001-3115</t>
  </si>
  <si>
    <t>(27) 3229-10730</t>
  </si>
  <si>
    <t>27.165.737/0001-3116</t>
  </si>
  <si>
    <t>(27) 3229-10731</t>
  </si>
  <si>
    <t>27.165.737/0001-3117</t>
  </si>
  <si>
    <t>(27) 3229-10732</t>
  </si>
  <si>
    <t>27.165.737/0001-3118</t>
  </si>
  <si>
    <t>(27) 3229-10733</t>
  </si>
  <si>
    <t>27.165.737/0001-3119</t>
  </si>
  <si>
    <t>(27) 3229-10734</t>
  </si>
  <si>
    <t>27.165.737/0001-3120</t>
  </si>
  <si>
    <t>(27) 3229-10735</t>
  </si>
  <si>
    <t>27.165.737/0001-3121</t>
  </si>
  <si>
    <t>(27) 3229-10736</t>
  </si>
  <si>
    <t>27.165.737/0001-3122</t>
  </si>
  <si>
    <t>(27) 3229-10737</t>
  </si>
  <si>
    <t>27.165.737/0001-3123</t>
  </si>
  <si>
    <t>(27) 3229-10738</t>
  </si>
  <si>
    <t>27.165.737/0001-3124</t>
  </si>
  <si>
    <t>(27) 3229-10739</t>
  </si>
  <si>
    <t>27.165.737/0001-3125</t>
  </si>
  <si>
    <t>(27) 3229-10740</t>
  </si>
  <si>
    <t>27.165.737/0001-3126</t>
  </si>
  <si>
    <t>(27) 3229-10741</t>
  </si>
  <si>
    <t>27.165.737/0001-3127</t>
  </si>
  <si>
    <t>(27) 3229-10742</t>
  </si>
  <si>
    <t>27.165.737/0001-3128</t>
  </si>
  <si>
    <t>(27) 3229-10743</t>
  </si>
  <si>
    <t>27.165.737/0001-3129</t>
  </si>
  <si>
    <t>(27) 3229-10744</t>
  </si>
  <si>
    <t>27.165.737/0001-3130</t>
  </si>
  <si>
    <t>(27) 3229-10745</t>
  </si>
  <si>
    <t>27.165.737/0001-3131</t>
  </si>
  <si>
    <t>(27) 3229-10746</t>
  </si>
  <si>
    <t>27.165.737/0001-3132</t>
  </si>
  <si>
    <t>(27) 3229-10747</t>
  </si>
  <si>
    <t>27.165.737/0001-3133</t>
  </si>
  <si>
    <t>(27) 3229-10748</t>
  </si>
  <si>
    <t>27.165.737/0001-3134</t>
  </si>
  <si>
    <t>(27) 3229-10749</t>
  </si>
  <si>
    <t>27.165.737/0001-3135</t>
  </si>
  <si>
    <t>(27) 3229-10750</t>
  </si>
  <si>
    <t>27.165.737/0001-3136</t>
  </si>
  <si>
    <t>(27) 3229-10751</t>
  </si>
  <si>
    <t>27.165.737/0001-3137</t>
  </si>
  <si>
    <t>(27) 3229-10752</t>
  </si>
  <si>
    <t>27.165.737/0001-3138</t>
  </si>
  <si>
    <t>(27) 3229-10753</t>
  </si>
  <si>
    <t>27.165.737/0001-3139</t>
  </si>
  <si>
    <t>(27) 3229-10754</t>
  </si>
  <si>
    <t>27.165.737/0001-3140</t>
  </si>
  <si>
    <t>(27) 3229-10755</t>
  </si>
  <si>
    <t>27.165.737/0001-3141</t>
  </si>
  <si>
    <t>(27) 3229-10756</t>
  </si>
  <si>
    <t>27.165.737/0001-3142</t>
  </si>
  <si>
    <t>(27) 3229-10757</t>
  </si>
  <si>
    <t>27.165.737/0001-3143</t>
  </si>
  <si>
    <t>(27) 3229-10758</t>
  </si>
  <si>
    <t>27.165.737/0001-3144</t>
  </si>
  <si>
    <t>(27) 3229-10759</t>
  </si>
  <si>
    <t>27.165.737/0001-3145</t>
  </si>
  <si>
    <t>(27) 3229-10760</t>
  </si>
  <si>
    <t>27.165.737/0001-3146</t>
  </si>
  <si>
    <t>(27) 3229-10761</t>
  </si>
  <si>
    <t>27.165.737/0001-3147</t>
  </si>
  <si>
    <t>(27) 3229-10762</t>
  </si>
  <si>
    <t>27.165.737/0001-3148</t>
  </si>
  <si>
    <t>(27) 3229-10763</t>
  </si>
  <si>
    <t>27.165.737/0001-3149</t>
  </si>
  <si>
    <t>(27) 3229-10764</t>
  </si>
  <si>
    <t>27.165.737/0001-3150</t>
  </si>
  <si>
    <t>(27) 3229-10765</t>
  </si>
  <si>
    <t>27.165.737/0001-3151</t>
  </si>
  <si>
    <t>(27) 3229-10766</t>
  </si>
  <si>
    <t>27.165.737/0001-3152</t>
  </si>
  <si>
    <t>(27) 3229-10767</t>
  </si>
  <si>
    <t>27.165.737/0001-3153</t>
  </si>
  <si>
    <t>(27) 3229-10768</t>
  </si>
  <si>
    <t>27.165.737/0001-3154</t>
  </si>
  <si>
    <t>(27) 3229-10769</t>
  </si>
  <si>
    <t>27.165.737/0001-3155</t>
  </si>
  <si>
    <t>(27) 3229-10770</t>
  </si>
  <si>
    <t>27.165.737/0001-3156</t>
  </si>
  <si>
    <t>(27) 3229-10771</t>
  </si>
  <si>
    <t>27.165.737/0001-3157</t>
  </si>
  <si>
    <t>(27) 3229-10772</t>
  </si>
  <si>
    <t>27.165.737/0001-3158</t>
  </si>
  <si>
    <t>(27) 3229-10773</t>
  </si>
  <si>
    <t>27.165.737/0001-3159</t>
  </si>
  <si>
    <t>(27) 3229-10774</t>
  </si>
  <si>
    <t>27.165.737/0001-3160</t>
  </si>
  <si>
    <t>(27) 3229-10775</t>
  </si>
  <si>
    <t>27.165.737/0001-3161</t>
  </si>
  <si>
    <t>(27) 3229-10776</t>
  </si>
  <si>
    <t>27.165.737/0001-3162</t>
  </si>
  <si>
    <t>(27) 3229-10777</t>
  </si>
  <si>
    <t>27.165.737/0001-3163</t>
  </si>
  <si>
    <t>(27) 3229-10778</t>
  </si>
  <si>
    <t>27.165.737/0001-3164</t>
  </si>
  <si>
    <t>(27) 3229-10779</t>
  </si>
  <si>
    <t>27.165.737/0001-3165</t>
  </si>
  <si>
    <t>(27) 3229-10780</t>
  </si>
  <si>
    <t>27.165.737/0001-3166</t>
  </si>
  <si>
    <t>(27) 3229-10781</t>
  </si>
  <si>
    <t>27.165.737/0001-3167</t>
  </si>
  <si>
    <t>(27) 3229-10782</t>
  </si>
  <si>
    <t>27.165.737/0001-3168</t>
  </si>
  <si>
    <t>(27) 3229-10783</t>
  </si>
  <si>
    <t>27.165.737/0001-3169</t>
  </si>
  <si>
    <t>(27) 3229-10784</t>
  </si>
  <si>
    <t>27.165.737/0001-3170</t>
  </si>
  <si>
    <t>(27) 3229-10785</t>
  </si>
  <si>
    <t>27.165.737/0001-3171</t>
  </si>
  <si>
    <t>(27) 3229-10786</t>
  </si>
  <si>
    <t>27.165.737/0001-3172</t>
  </si>
  <si>
    <t>(27) 3229-10787</t>
  </si>
  <si>
    <t>27.165.737/0001-3173</t>
  </si>
  <si>
    <t>(27) 3229-10788</t>
  </si>
  <si>
    <t>27.165.737/0001-3174</t>
  </si>
  <si>
    <t>(27) 3229-10789</t>
  </si>
  <si>
    <t>27.165.737/0001-3175</t>
  </si>
  <si>
    <t>(27) 3229-10790</t>
  </si>
  <si>
    <t>27.165.737/0001-3176</t>
  </si>
  <si>
    <t>(27) 3229-10791</t>
  </si>
  <si>
    <t>27.165.737/0001-3177</t>
  </si>
  <si>
    <t>(27) 3229-10792</t>
  </si>
  <si>
    <t>27.165.737/0001-3178</t>
  </si>
  <si>
    <t>(27) 3229-10793</t>
  </si>
  <si>
    <t>27.165.737/0001-3179</t>
  </si>
  <si>
    <t>(27) 3229-10794</t>
  </si>
  <si>
    <t>27.165.737/0001-3180</t>
  </si>
  <si>
    <t>(27) 3229-10795</t>
  </si>
  <si>
    <t>27.165.737/0001-3181</t>
  </si>
  <si>
    <t>(27) 3229-10796</t>
  </si>
  <si>
    <t>27.165.737/0001-3182</t>
  </si>
  <si>
    <t>(27) 3229-10797</t>
  </si>
  <si>
    <t>27.165.737/0001-3183</t>
  </si>
  <si>
    <t>(27) 3229-10798</t>
  </si>
  <si>
    <t>27.165.737/0001-3184</t>
  </si>
  <si>
    <t>(27) 3229-10799</t>
  </si>
  <si>
    <t>27.165.737/0001-3185</t>
  </si>
  <si>
    <t>(27) 3229-10800</t>
  </si>
  <si>
    <t>27.165.737/0001-3186</t>
  </si>
  <si>
    <t>(27) 3229-10801</t>
  </si>
  <si>
    <t>27.165.737/0001-3187</t>
  </si>
  <si>
    <t>(27) 3229-10802</t>
  </si>
  <si>
    <t>27.165.737/0001-3188</t>
  </si>
  <si>
    <t>(27) 3229-10803</t>
  </si>
  <si>
    <t>27.165.737/0001-3189</t>
  </si>
  <si>
    <t>(27) 3229-10804</t>
  </si>
  <si>
    <t>27.165.737/0001-3190</t>
  </si>
  <si>
    <t>(27) 3229-10805</t>
  </si>
  <si>
    <t>27.165.737/0001-3191</t>
  </si>
  <si>
    <t>(27) 3229-10806</t>
  </si>
  <si>
    <t>27.165.737/0001-3192</t>
  </si>
  <si>
    <t>(27) 3229-10807</t>
  </si>
  <si>
    <t>27.165.737/0001-3193</t>
  </si>
  <si>
    <t>(27) 3229-10808</t>
  </si>
  <si>
    <t>27.165.737/0001-3194</t>
  </si>
  <si>
    <t>(27) 3229-10809</t>
  </si>
  <si>
    <t>27.165.737/0001-3195</t>
  </si>
  <si>
    <t>(27) 3229-10810</t>
  </si>
  <si>
    <t>27.165.737/0001-3196</t>
  </si>
  <si>
    <t>(27) 3229-10811</t>
  </si>
  <si>
    <t>27.165.737/0001-3197</t>
  </si>
  <si>
    <t>(27) 3229-10812</t>
  </si>
  <si>
    <t>27.165.737/0001-3198</t>
  </si>
  <si>
    <t>(27) 3229-10813</t>
  </si>
  <si>
    <t>27.165.737/0001-3199</t>
  </si>
  <si>
    <t>(27) 3229-10814</t>
  </si>
  <si>
    <t>27.165.737/0001-3200</t>
  </si>
  <si>
    <t>(27) 3229-10815</t>
  </si>
  <si>
    <t>27.165.737/0001-3201</t>
  </si>
  <si>
    <t>(27) 3229-10816</t>
  </si>
  <si>
    <t>27.165.737/0001-3202</t>
  </si>
  <si>
    <t>(27) 3229-10817</t>
  </si>
  <si>
    <t>27.165.737/0001-3203</t>
  </si>
  <si>
    <t>(27) 3229-10818</t>
  </si>
  <si>
    <t>27.165.737/0001-3204</t>
  </si>
  <si>
    <t>(27) 3229-10819</t>
  </si>
  <si>
    <t>27.165.737/0001-3205</t>
  </si>
  <si>
    <t>(27) 3229-10820</t>
  </si>
  <si>
    <t>27.165.737/0001-3206</t>
  </si>
  <si>
    <t>(27) 3229-10821</t>
  </si>
  <si>
    <t>27.165.737/0001-3207</t>
  </si>
  <si>
    <t>(27) 3229-10822</t>
  </si>
  <si>
    <t>27.165.737/0001-3208</t>
  </si>
  <si>
    <t>(27) 3229-10823</t>
  </si>
  <si>
    <t>27.165.737/0001-3209</t>
  </si>
  <si>
    <t>(27) 3229-10824</t>
  </si>
  <si>
    <t>27.165.737/0001-3210</t>
  </si>
  <si>
    <t>(27) 3229-10825</t>
  </si>
  <si>
    <t>27.165.737/0001-3211</t>
  </si>
  <si>
    <t>(27) 3229-10826</t>
  </si>
  <si>
    <t>27.165.737/0001-3212</t>
  </si>
  <si>
    <t>(27) 3229-10827</t>
  </si>
  <si>
    <t>27.165.737/0001-3213</t>
  </si>
  <si>
    <t>(27) 3229-10828</t>
  </si>
  <si>
    <t>27.165.737/0001-3214</t>
  </si>
  <si>
    <t>(27) 3229-10829</t>
  </si>
  <si>
    <t>27.165.737/0001-3215</t>
  </si>
  <si>
    <t>(27) 3229-10830</t>
  </si>
  <si>
    <t>27.165.737/0001-3216</t>
  </si>
  <si>
    <t>(27) 3229-10831</t>
  </si>
  <si>
    <t>27.165.737/0001-3217</t>
  </si>
  <si>
    <t>(27) 3229-10832</t>
  </si>
  <si>
    <t>27.165.737/0001-3218</t>
  </si>
  <si>
    <t>(27) 3229-10833</t>
  </si>
  <si>
    <t>27.165.737/0001-3219</t>
  </si>
  <si>
    <t>(27) 3229-10834</t>
  </si>
  <si>
    <t>27.165.737/0001-3220</t>
  </si>
  <si>
    <t>(27) 3229-10835</t>
  </si>
  <si>
    <t>27.165.737/0001-3221</t>
  </si>
  <si>
    <t>(27) 3229-10836</t>
  </si>
  <si>
    <t>27.165.737/0001-3222</t>
  </si>
  <si>
    <t>(27) 3229-10837</t>
  </si>
  <si>
    <t>27.165.737/0001-3223</t>
  </si>
  <si>
    <t>(27) 3229-10838</t>
  </si>
  <si>
    <t>27.165.737/0001-3224</t>
  </si>
  <si>
    <t>(27) 3229-10839</t>
  </si>
  <si>
    <t>27.165.737/0001-3225</t>
  </si>
  <si>
    <t>(27) 3229-10840</t>
  </si>
  <si>
    <t>27.165.737/0001-3226</t>
  </si>
  <si>
    <t>(27) 3229-10841</t>
  </si>
  <si>
    <t>27.165.737/0001-3227</t>
  </si>
  <si>
    <t>(27) 3229-10842</t>
  </si>
  <si>
    <t>27.165.737/0001-3228</t>
  </si>
  <si>
    <t>(27) 3229-10843</t>
  </si>
  <si>
    <t>27.165.737/0001-3229</t>
  </si>
  <si>
    <t>(27) 3229-10844</t>
  </si>
  <si>
    <t>27.165.737/0001-3230</t>
  </si>
  <si>
    <t>(27) 3229-10845</t>
  </si>
  <si>
    <t>27.165.737/0001-3231</t>
  </si>
  <si>
    <t>(27) 3229-10846</t>
  </si>
  <si>
    <t>27.165.737/0001-3232</t>
  </si>
  <si>
    <t>(27) 3229-10847</t>
  </si>
  <si>
    <t>27.165.737/0001-3233</t>
  </si>
  <si>
    <t>(27) 3229-10848</t>
  </si>
  <si>
    <t>27.165.737/0001-3234</t>
  </si>
  <si>
    <t>(27) 3229-10849</t>
  </si>
  <si>
    <t>27.165.737/0001-3235</t>
  </si>
  <si>
    <t>(27) 3229-10850</t>
  </si>
  <si>
    <t>27.165.737/0001-3236</t>
  </si>
  <si>
    <t>(27) 3229-10851</t>
  </si>
  <si>
    <t>27.165.737/0001-3237</t>
  </si>
  <si>
    <t>(27) 3229-10852</t>
  </si>
  <si>
    <t>27.165.737/0001-3238</t>
  </si>
  <si>
    <t>(27) 3229-10853</t>
  </si>
  <si>
    <t>27.165.737/0001-3239</t>
  </si>
  <si>
    <t>(27) 3229-10854</t>
  </si>
  <si>
    <t>27.165.737/0001-3240</t>
  </si>
  <si>
    <t>(27) 3229-10855</t>
  </si>
  <si>
    <t>27.165.737/0001-3241</t>
  </si>
  <si>
    <t>(27) 3229-10856</t>
  </si>
  <si>
    <t>27.165.737/0001-3242</t>
  </si>
  <si>
    <t>(27) 3229-10857</t>
  </si>
  <si>
    <t>27.165.737/0001-3243</t>
  </si>
  <si>
    <t>(27) 3229-10858</t>
  </si>
  <si>
    <t>27.165.737/0001-3244</t>
  </si>
  <si>
    <t>(27) 3229-10859</t>
  </si>
  <si>
    <t>27.165.737/0001-3245</t>
  </si>
  <si>
    <t>(27) 3229-10860</t>
  </si>
  <si>
    <t>27.165.737/0001-3246</t>
  </si>
  <si>
    <t>(27) 3229-10861</t>
  </si>
  <si>
    <t>27.165.737/0001-3247</t>
  </si>
  <si>
    <t>(27) 3229-10862</t>
  </si>
  <si>
    <t>27.165.737/0001-3248</t>
  </si>
  <si>
    <t>(27) 3229-10863</t>
  </si>
  <si>
    <t>27.165.737/0001-3249</t>
  </si>
  <si>
    <t>(27) 3229-10864</t>
  </si>
  <si>
    <t>27.165.737/0001-3250</t>
  </si>
  <si>
    <t>(27) 3229-10865</t>
  </si>
  <si>
    <t>27.165.737/0001-3251</t>
  </si>
  <si>
    <t>(27) 3229-10866</t>
  </si>
  <si>
    <t>27.165.737/0001-3252</t>
  </si>
  <si>
    <t>(27) 3229-10867</t>
  </si>
  <si>
    <t>27.165.737/0001-3253</t>
  </si>
  <si>
    <t>(27) 3229-10868</t>
  </si>
  <si>
    <t>27.165.737/0001-3254</t>
  </si>
  <si>
    <t>(27) 3229-10869</t>
  </si>
  <si>
    <t>27.165.737/0001-3255</t>
  </si>
  <si>
    <t>(27) 3229-10870</t>
  </si>
  <si>
    <t>27.165.737/0001-3256</t>
  </si>
  <si>
    <t>(27) 3229-10871</t>
  </si>
  <si>
    <t>27.165.737/0001-3257</t>
  </si>
  <si>
    <t>(27) 3229-10872</t>
  </si>
  <si>
    <t>27.165.737/0001-3258</t>
  </si>
  <si>
    <t>(27) 3229-10873</t>
  </si>
  <si>
    <t>27.165.737/0001-3259</t>
  </si>
  <si>
    <t>(27) 3229-10874</t>
  </si>
  <si>
    <t>27.165.737/0001-3260</t>
  </si>
  <si>
    <t>(27) 3229-10875</t>
  </si>
  <si>
    <t>27.165.737/0001-3261</t>
  </si>
  <si>
    <t>(27) 3229-10876</t>
  </si>
  <si>
    <t>27.165.737/0001-3262</t>
  </si>
  <si>
    <t>(27) 3229-10877</t>
  </si>
  <si>
    <t>27.165.737/0001-3263</t>
  </si>
  <si>
    <t>(27) 3229-10878</t>
  </si>
  <si>
    <t>27.165.737/0001-3264</t>
  </si>
  <si>
    <t>(27) 3229-10879</t>
  </si>
  <si>
    <t>27.165.737/0001-3265</t>
  </si>
  <si>
    <t>(27) 3229-10880</t>
  </si>
  <si>
    <t>27.165.737/0001-3266</t>
  </si>
  <si>
    <t>(27) 3229-10881</t>
  </si>
  <si>
    <t>27.165.737/0001-3267</t>
  </si>
  <si>
    <t>(27) 3229-10882</t>
  </si>
  <si>
    <t>27.165.737/0001-3268</t>
  </si>
  <si>
    <t>(27) 3229-10883</t>
  </si>
  <si>
    <t>27.165.737/0001-3269</t>
  </si>
  <si>
    <t>(27) 3229-10884</t>
  </si>
  <si>
    <t>27.165.737/0001-3270</t>
  </si>
  <si>
    <t>(27) 3229-10885</t>
  </si>
  <si>
    <t>27.165.737/0001-3271</t>
  </si>
  <si>
    <t>(27) 3229-10886</t>
  </si>
  <si>
    <t>27.165.737/0001-3272</t>
  </si>
  <si>
    <t>(27) 3229-10887</t>
  </si>
  <si>
    <t>27.165.737/0001-3273</t>
  </si>
  <si>
    <t>(27) 3229-10888</t>
  </si>
  <si>
    <t>27.165.737/0001-3274</t>
  </si>
  <si>
    <t>(27) 3229-10889</t>
  </si>
  <si>
    <t>27.165.737/0001-3275</t>
  </si>
  <si>
    <t>(27) 3229-10890</t>
  </si>
  <si>
    <t>27.165.737/0001-3276</t>
  </si>
  <si>
    <t>(27) 3229-10891</t>
  </si>
  <si>
    <t>27.165.737/0001-3277</t>
  </si>
  <si>
    <t>(27) 3229-10892</t>
  </si>
  <si>
    <t>27.165.737/0001-3278</t>
  </si>
  <si>
    <t>(27) 3229-10893</t>
  </si>
  <si>
    <t>27.165.737/0001-3279</t>
  </si>
  <si>
    <t>(27) 3229-10894</t>
  </si>
  <si>
    <t>27.165.737/0001-3280</t>
  </si>
  <si>
    <t>(27) 3229-10895</t>
  </si>
  <si>
    <t>27.165.737/0001-3281</t>
  </si>
  <si>
    <t>(27) 3229-10896</t>
  </si>
  <si>
    <t>27.165.737/0001-3282</t>
  </si>
  <si>
    <t>(27) 3229-10897</t>
  </si>
  <si>
    <t>27.165.737/0001-3283</t>
  </si>
  <si>
    <t>(27) 3229-10898</t>
  </si>
  <si>
    <t>27.165.737/0001-3284</t>
  </si>
  <si>
    <t>(27) 3229-10899</t>
  </si>
  <si>
    <t>27.165.737/0001-3285</t>
  </si>
  <si>
    <t>(27) 3229-10900</t>
  </si>
  <si>
    <t>33.963.114/0001-97</t>
  </si>
  <si>
    <t>(27) 99787-1061</t>
  </si>
  <si>
    <t>33.963.114/0001-98</t>
  </si>
  <si>
    <t>(27) 99787-1062</t>
  </si>
  <si>
    <t>33.963.114/0001-99</t>
  </si>
  <si>
    <t>(27) 99787-1063</t>
  </si>
  <si>
    <t>33.963.114/0001-100</t>
  </si>
  <si>
    <t>(27) 99787-1064</t>
  </si>
  <si>
    <t>33.963.114/0001-101</t>
  </si>
  <si>
    <t>(27) 99787-1065</t>
  </si>
  <si>
    <t>33.963.114/0001-102</t>
  </si>
  <si>
    <t>(27) 99787-1066</t>
  </si>
  <si>
    <t>33.963.114/0001-103</t>
  </si>
  <si>
    <t>(27) 99787-1067</t>
  </si>
  <si>
    <t>33.963.114/0001-104</t>
  </si>
  <si>
    <t>(27) 99787-1068</t>
  </si>
  <si>
    <t>33.963.114/0001-105</t>
  </si>
  <si>
    <t>(27) 99787-1069</t>
  </si>
  <si>
    <t>33.963.114/0001-106</t>
  </si>
  <si>
    <t>(27) 99787-1070</t>
  </si>
  <si>
    <t>33.963.114/0001-107</t>
  </si>
  <si>
    <t>(27) 99787-1071</t>
  </si>
  <si>
    <t>33.963.114/0001-108</t>
  </si>
  <si>
    <t>(27) 99787-1072</t>
  </si>
  <si>
    <t>33.963.114/0001-109</t>
  </si>
  <si>
    <t>(27) 99787-1073</t>
  </si>
  <si>
    <t>33.963.114/0001-110</t>
  </si>
  <si>
    <t>(27) 99787-1074</t>
  </si>
  <si>
    <t>33.963.114/0001-111</t>
  </si>
  <si>
    <t>(27) 99787-1075</t>
  </si>
  <si>
    <t>33.963.114/0001-112</t>
  </si>
  <si>
    <t>(27) 99787-1076</t>
  </si>
  <si>
    <t>33.963.114/0001-113</t>
  </si>
  <si>
    <t>(27) 99787-1077</t>
  </si>
  <si>
    <t>33.963.114/0001-114</t>
  </si>
  <si>
    <t>(27) 99787-1078</t>
  </si>
  <si>
    <t>33.963.114/0001-115</t>
  </si>
  <si>
    <t>(27) 99787-1079</t>
  </si>
  <si>
    <t>33.963.114/0001-116</t>
  </si>
  <si>
    <t>(27) 99787-1080</t>
  </si>
  <si>
    <t>33.963.114/0001-117</t>
  </si>
  <si>
    <t>(27) 99787-1081</t>
  </si>
  <si>
    <t>33.963.114/0001-118</t>
  </si>
  <si>
    <t>(27) 99787-1082</t>
  </si>
  <si>
    <t>33.963.114/0001-119</t>
  </si>
  <si>
    <t>(27) 99787-1083</t>
  </si>
  <si>
    <t>33.963.114/0001-120</t>
  </si>
  <si>
    <t>(27) 99787-1084</t>
  </si>
  <si>
    <t>33.963.114/0001-121</t>
  </si>
  <si>
    <t>(27) 99787-1085</t>
  </si>
  <si>
    <t>33.963.114/0001-122</t>
  </si>
  <si>
    <t>(27) 99787-1086</t>
  </si>
  <si>
    <t>33.963.114/0001-123</t>
  </si>
  <si>
    <t>(27) 99787-1087</t>
  </si>
  <si>
    <t>33.963.114/0001-124</t>
  </si>
  <si>
    <t>(27) 99787-1088</t>
  </si>
  <si>
    <t>33.963.114/0001-125</t>
  </si>
  <si>
    <t>(27) 99787-1089</t>
  </si>
  <si>
    <t>33.963.114/0001-126</t>
  </si>
  <si>
    <t>(27) 99787-1090</t>
  </si>
  <si>
    <t>33.963.114/0001-127</t>
  </si>
  <si>
    <t>(27) 99787-1091</t>
  </si>
  <si>
    <t>33.963.114/0001-128</t>
  </si>
  <si>
    <t>(27) 99787-1092</t>
  </si>
  <si>
    <t>33.963.114/0001-129</t>
  </si>
  <si>
    <t>(27) 99787-1093</t>
  </si>
  <si>
    <t>33.963.114/0001-130</t>
  </si>
  <si>
    <t>(27) 99787-1094</t>
  </si>
  <si>
    <t>33.963.114/0001-131</t>
  </si>
  <si>
    <t>(27) 99787-1095</t>
  </si>
  <si>
    <t>33.963.114/0001-132</t>
  </si>
  <si>
    <t>(27) 99787-1096</t>
  </si>
  <si>
    <t>33.963.114/0001-133</t>
  </si>
  <si>
    <t>(27) 99787-1097</t>
  </si>
  <si>
    <t>33.963.114/0001-134</t>
  </si>
  <si>
    <t>(27) 99787-1098</t>
  </si>
  <si>
    <t>33.963.114/0001-135</t>
  </si>
  <si>
    <t>(27) 99787-1099</t>
  </si>
  <si>
    <t>33.963.114/0001-136</t>
  </si>
  <si>
    <t>(27) 99787-1100</t>
  </si>
  <si>
    <t>33.963.114/0001-137</t>
  </si>
  <si>
    <t>(27) 99787-1101</t>
  </si>
  <si>
    <t>33.963.114/0001-138</t>
  </si>
  <si>
    <t>(27) 99787-1102</t>
  </si>
  <si>
    <t>33.963.114/0001-139</t>
  </si>
  <si>
    <t>(27) 99787-1103</t>
  </si>
  <si>
    <t>33.963.114/0001-140</t>
  </si>
  <si>
    <t>(27) 99787-1104</t>
  </si>
  <si>
    <t>33.963.114/0001-141</t>
  </si>
  <si>
    <t>(27) 99787-1105</t>
  </si>
  <si>
    <t>33.963.114/0001-142</t>
  </si>
  <si>
    <t>(27) 99787-1106</t>
  </si>
  <si>
    <t>33.963.114/0001-143</t>
  </si>
  <si>
    <t>(27) 99787-1107</t>
  </si>
  <si>
    <t>33.963.114/0001-144</t>
  </si>
  <si>
    <t>(27) 99787-1108</t>
  </si>
  <si>
    <t>33.963.114/0001-145</t>
  </si>
  <si>
    <t>(27) 99787-1109</t>
  </si>
  <si>
    <t>33.963.114/0001-146</t>
  </si>
  <si>
    <t>(27) 99787-1110</t>
  </si>
  <si>
    <t>33.963.114/0001-147</t>
  </si>
  <si>
    <t>(27) 99787-1111</t>
  </si>
  <si>
    <t>33.963.114/0001-148</t>
  </si>
  <si>
    <t>(27) 99787-1112</t>
  </si>
  <si>
    <t>33.963.114/0001-149</t>
  </si>
  <si>
    <t>(27) 99787-1113</t>
  </si>
  <si>
    <t>33.963.114/0001-150</t>
  </si>
  <si>
    <t>(27) 99787-1114</t>
  </si>
  <si>
    <t>33.963.114/0001-151</t>
  </si>
  <si>
    <t>(27) 99787-1115</t>
  </si>
  <si>
    <t>33.963.114/0001-152</t>
  </si>
  <si>
    <t>(27) 99787-1116</t>
  </si>
  <si>
    <t>33.963.114/0001-153</t>
  </si>
  <si>
    <t>(27) 99787-1117</t>
  </si>
  <si>
    <t>33.963.114/0001-154</t>
  </si>
  <si>
    <t>(27) 99787-1118</t>
  </si>
  <si>
    <t>33.963.114/0001-155</t>
  </si>
  <si>
    <t>(27) 99787-1119</t>
  </si>
  <si>
    <t>33.963.114/0001-156</t>
  </si>
  <si>
    <t>(27) 99787-1120</t>
  </si>
  <si>
    <t>33.963.114/0001-157</t>
  </si>
  <si>
    <t>(27) 99787-1121</t>
  </si>
  <si>
    <t>33.963.114/0001-158</t>
  </si>
  <si>
    <t>(27) 99787-1122</t>
  </si>
  <si>
    <t>33.963.114/0001-159</t>
  </si>
  <si>
    <t>(27) 99787-1123</t>
  </si>
  <si>
    <t>33.963.114/0001-160</t>
  </si>
  <si>
    <t>(27) 99787-1124</t>
  </si>
  <si>
    <t>33.963.114/0001-161</t>
  </si>
  <si>
    <t>(27) 99787-1125</t>
  </si>
  <si>
    <t>33.963.114/0001-162</t>
  </si>
  <si>
    <t>(27) 99787-1126</t>
  </si>
  <si>
    <t>33.963.114/0001-163</t>
  </si>
  <si>
    <t>(27) 99787-1127</t>
  </si>
  <si>
    <t>33.963.114/0001-164</t>
  </si>
  <si>
    <t>(27) 99787-1128</t>
  </si>
  <si>
    <t>33.963.114/0001-165</t>
  </si>
  <si>
    <t>(27) 99787-1129</t>
  </si>
  <si>
    <t>33.963.114/0001-166</t>
  </si>
  <si>
    <t>(27) 99787-1130</t>
  </si>
  <si>
    <t>33.963.114/0001-167</t>
  </si>
  <si>
    <t>(27) 99787-1131</t>
  </si>
  <si>
    <t>33.963.114/0001-168</t>
  </si>
  <si>
    <t>(27) 99787-1132</t>
  </si>
  <si>
    <t>33.963.114/0001-169</t>
  </si>
  <si>
    <t>(27) 99787-1133</t>
  </si>
  <si>
    <t>33.963.114/0001-170</t>
  </si>
  <si>
    <t>(27) 99787-1134</t>
  </si>
  <si>
    <t>33.963.114/0001-171</t>
  </si>
  <si>
    <t>(27) 99787-1135</t>
  </si>
  <si>
    <t>33.963.114/0001-172</t>
  </si>
  <si>
    <t>(27) 99787-1136</t>
  </si>
  <si>
    <t>33.963.114/0001-173</t>
  </si>
  <si>
    <t>(27) 99787-1137</t>
  </si>
  <si>
    <t>33.963.114/0001-174</t>
  </si>
  <si>
    <t>(27) 99787-1138</t>
  </si>
  <si>
    <t>33.963.114/0001-175</t>
  </si>
  <si>
    <t>(27) 99787-1139</t>
  </si>
  <si>
    <t>33.963.114/0001-176</t>
  </si>
  <si>
    <t>(27) 99787-1140</t>
  </si>
  <si>
    <t>33.963.114/0001-177</t>
  </si>
  <si>
    <t>(27) 99787-1141</t>
  </si>
  <si>
    <t>33.963.114/0001-178</t>
  </si>
  <si>
    <t>(27) 99787-1142</t>
  </si>
  <si>
    <t>33.963.114/0001-179</t>
  </si>
  <si>
    <t>(27) 99787-1143</t>
  </si>
  <si>
    <t>33.963.114/0001-180</t>
  </si>
  <si>
    <t>(27) 99787-1144</t>
  </si>
  <si>
    <t>33.963.114/0001-181</t>
  </si>
  <si>
    <t>(27) 99787-1145</t>
  </si>
  <si>
    <t>33.963.114/0001-182</t>
  </si>
  <si>
    <t>(27) 99787-1146</t>
  </si>
  <si>
    <t>33.963.114/0001-183</t>
  </si>
  <si>
    <t>(27) 99787-1147</t>
  </si>
  <si>
    <t>33.963.114/0001-184</t>
  </si>
  <si>
    <t>(27) 99787-1148</t>
  </si>
  <si>
    <t>33.963.114/0001-185</t>
  </si>
  <si>
    <t>(27) 99787-1149</t>
  </si>
  <si>
    <t>33.963.114/0001-186</t>
  </si>
  <si>
    <t>(27) 99787-1150</t>
  </si>
  <si>
    <t>33.963.114/0001-187</t>
  </si>
  <si>
    <t>(27) 99787-1151</t>
  </si>
  <si>
    <t>33.963.114/0001-188</t>
  </si>
  <si>
    <t>(27) 99787-1152</t>
  </si>
  <si>
    <t>33.963.114/0001-189</t>
  </si>
  <si>
    <t>(27) 99787-1153</t>
  </si>
  <si>
    <t>33.963.114/0001-190</t>
  </si>
  <si>
    <t>(27) 99787-1154</t>
  </si>
  <si>
    <t>33.963.114/0001-191</t>
  </si>
  <si>
    <t>(27) 99787-1155</t>
  </si>
  <si>
    <t>33.963.114/0001-192</t>
  </si>
  <si>
    <t>(27) 99787-1156</t>
  </si>
  <si>
    <t>33.963.114/0001-193</t>
  </si>
  <si>
    <t>(27) 99787-1157</t>
  </si>
  <si>
    <t>33.963.114/0001-194</t>
  </si>
  <si>
    <t>(27) 99787-1158</t>
  </si>
  <si>
    <t>33.963.114/0001-195</t>
  </si>
  <si>
    <t>(27) 99787-1159</t>
  </si>
  <si>
    <t>33.963.114/0001-196</t>
  </si>
  <si>
    <t>(27) 99787-1160</t>
  </si>
  <si>
    <t>33.963.114/0001-197</t>
  </si>
  <si>
    <t>(27) 99787-1161</t>
  </si>
  <si>
    <t>33.963.114/0001-198</t>
  </si>
  <si>
    <t>(27) 99787-1162</t>
  </si>
  <si>
    <t>33.963.114/0001-199</t>
  </si>
  <si>
    <t>(27) 99787-1163</t>
  </si>
  <si>
    <t>33.963.114/0001-200</t>
  </si>
  <si>
    <t>(27) 99787-1164</t>
  </si>
  <si>
    <t>33.963.114/0001-201</t>
  </si>
  <si>
    <t>(27) 99787-1165</t>
  </si>
  <si>
    <t>33.963.114/0001-202</t>
  </si>
  <si>
    <t>(27) 99787-1166</t>
  </si>
  <si>
    <t>33.963.114/0001-203</t>
  </si>
  <si>
    <t>(27) 99787-1167</t>
  </si>
  <si>
    <t>33.963.114/0001-204</t>
  </si>
  <si>
    <t>(27) 99787-1168</t>
  </si>
  <si>
    <t>33.963.114/0001-205</t>
  </si>
  <si>
    <t>(27) 99787-1169</t>
  </si>
  <si>
    <t>33.963.114/0001-206</t>
  </si>
  <si>
    <t>(27) 99787-1170</t>
  </si>
  <si>
    <t>33.963.114/0001-207</t>
  </si>
  <si>
    <t>(27) 99787-1171</t>
  </si>
  <si>
    <t>33.963.114/0001-208</t>
  </si>
  <si>
    <t>(27) 99787-1172</t>
  </si>
  <si>
    <t>33.963.114/0001-209</t>
  </si>
  <si>
    <t>(27) 99787-1173</t>
  </si>
  <si>
    <t>33.963.114/0001-210</t>
  </si>
  <si>
    <t>(27) 99787-1174</t>
  </si>
  <si>
    <t>33.963.114/0001-211</t>
  </si>
  <si>
    <t>(27) 99787-1175</t>
  </si>
  <si>
    <t>33.963.114/0001-212</t>
  </si>
  <si>
    <t>(27) 99787-1176</t>
  </si>
  <si>
    <t>33.963.114/0001-213</t>
  </si>
  <si>
    <t>(27) 99787-1177</t>
  </si>
  <si>
    <t>33.963.114/0001-214</t>
  </si>
  <si>
    <t>(27) 99787-1178</t>
  </si>
  <si>
    <t>33.963.114/0001-215</t>
  </si>
  <si>
    <t>(27) 99787-1179</t>
  </si>
  <si>
    <t>33.963.114/0001-216</t>
  </si>
  <si>
    <t>(27) 99787-1180</t>
  </si>
  <si>
    <t>33.963.114/0001-217</t>
  </si>
  <si>
    <t>(27) 99787-1181</t>
  </si>
  <si>
    <t>33.963.114/0001-218</t>
  </si>
  <si>
    <t>(27) 99787-1182</t>
  </si>
  <si>
    <t>33.963.114/0001-219</t>
  </si>
  <si>
    <t>(27) 99787-1183</t>
  </si>
  <si>
    <t>33.963.114/0001-220</t>
  </si>
  <si>
    <t>(27) 99787-1184</t>
  </si>
  <si>
    <t>33.963.114/0001-221</t>
  </si>
  <si>
    <t>(27) 99787-1185</t>
  </si>
  <si>
    <t>33.963.114/0001-222</t>
  </si>
  <si>
    <t>(27) 99787-1186</t>
  </si>
  <si>
    <t>33.963.114/0001-223</t>
  </si>
  <si>
    <t>(27) 99787-1187</t>
  </si>
  <si>
    <t>33.963.114/0001-224</t>
  </si>
  <si>
    <t>(27) 99787-1188</t>
  </si>
  <si>
    <t>33.963.114/0001-225</t>
  </si>
  <si>
    <t>(27) 99787-1189</t>
  </si>
  <si>
    <t>33.963.114/0001-226</t>
  </si>
  <si>
    <t>(27) 99787-1190</t>
  </si>
  <si>
    <t>33.963.114/0001-227</t>
  </si>
  <si>
    <t>(27) 99787-1191</t>
  </si>
  <si>
    <t>33.963.114/0001-228</t>
  </si>
  <si>
    <t>(27) 99787-1192</t>
  </si>
  <si>
    <t>33.963.114/0001-229</t>
  </si>
  <si>
    <t>(27) 99787-1193</t>
  </si>
  <si>
    <t>33.963.114/0001-230</t>
  </si>
  <si>
    <t>(27) 99787-1194</t>
  </si>
  <si>
    <t>33.963.114/0001-231</t>
  </si>
  <si>
    <t>(27) 99787-1195</t>
  </si>
  <si>
    <t>33.963.114/0001-232</t>
  </si>
  <si>
    <t>(27) 99787-1196</t>
  </si>
  <si>
    <t>33.963.114/0001-233</t>
  </si>
  <si>
    <t>(27) 99787-1197</t>
  </si>
  <si>
    <t>33.963.114/0001-234</t>
  </si>
  <si>
    <t>(27) 99787-1198</t>
  </si>
  <si>
    <t>33.963.114/0001-235</t>
  </si>
  <si>
    <t>(27) 99787-1199</t>
  </si>
  <si>
    <t>33.963.114/0001-236</t>
  </si>
  <si>
    <t>(27) 99787-1200</t>
  </si>
  <si>
    <t>33.963.114/0001-237</t>
  </si>
  <si>
    <t>(27) 99787-1201</t>
  </si>
  <si>
    <t>33.963.114/0001-238</t>
  </si>
  <si>
    <t>(27) 99787-1202</t>
  </si>
  <si>
    <t>33.963.114/0001-239</t>
  </si>
  <si>
    <t>(27) 99787-1203</t>
  </si>
  <si>
    <t>33.963.114/0001-240</t>
  </si>
  <si>
    <t>(27) 99787-1204</t>
  </si>
  <si>
    <t>33.963.114/0001-241</t>
  </si>
  <si>
    <t>(27) 99787-1205</t>
  </si>
  <si>
    <t>33.963.114/0001-242</t>
  </si>
  <si>
    <t>(27) 99787-1206</t>
  </si>
  <si>
    <t>33.963.114/0001-243</t>
  </si>
  <si>
    <t>(27) 99787-1207</t>
  </si>
  <si>
    <t>33.963.114/0001-244</t>
  </si>
  <si>
    <t>(27) 99787-1208</t>
  </si>
  <si>
    <t>33.963.114/0001-245</t>
  </si>
  <si>
    <t>(27) 99787-1209</t>
  </si>
  <si>
    <t>33.963.114/0001-246</t>
  </si>
  <si>
    <t>(27) 99787-1210</t>
  </si>
  <si>
    <t>33.963.114/0001-247</t>
  </si>
  <si>
    <t>(27) 99787-1211</t>
  </si>
  <si>
    <t>33.963.114/0001-248</t>
  </si>
  <si>
    <t>(27) 99787-1212</t>
  </si>
  <si>
    <t>33.963.114/0001-249</t>
  </si>
  <si>
    <t>(27) 99787-1213</t>
  </si>
  <si>
    <t>33.963.114/0001-250</t>
  </si>
  <si>
    <t>(27) 99787-1214</t>
  </si>
  <si>
    <t>33.963.114/0001-251</t>
  </si>
  <si>
    <t>(27) 99787-1215</t>
  </si>
  <si>
    <t>33.963.114/0001-252</t>
  </si>
  <si>
    <t>(27) 99787-1216</t>
  </si>
  <si>
    <t>33.963.114/0001-253</t>
  </si>
  <si>
    <t>(27) 99787-1217</t>
  </si>
  <si>
    <t>33.963.114/0001-254</t>
  </si>
  <si>
    <t>(27) 99787-1218</t>
  </si>
  <si>
    <t>33.963.114/0001-255</t>
  </si>
  <si>
    <t>(27) 99787-1219</t>
  </si>
  <si>
    <t>33.963.114/0001-256</t>
  </si>
  <si>
    <t>(27) 99787-1220</t>
  </si>
  <si>
    <t>33.963.114/0001-257</t>
  </si>
  <si>
    <t>(27) 99787-1221</t>
  </si>
  <si>
    <t>33.963.114/0001-258</t>
  </si>
  <si>
    <t>(27) 99787-1222</t>
  </si>
  <si>
    <t>33.963.114/0001-259</t>
  </si>
  <si>
    <t>(27) 99787-1223</t>
  </si>
  <si>
    <t>33.963.114/0001-260</t>
  </si>
  <si>
    <t>(27) 99787-1224</t>
  </si>
  <si>
    <t>33.963.114/0001-261</t>
  </si>
  <si>
    <t>(27) 99787-1225</t>
  </si>
  <si>
    <t>33.963.114/0001-262</t>
  </si>
  <si>
    <t>(27) 99787-1226</t>
  </si>
  <si>
    <t>33.963.114/0001-263</t>
  </si>
  <si>
    <t>(27) 99787-1227</t>
  </si>
  <si>
    <t>33.963.114/0001-264</t>
  </si>
  <si>
    <t>(27) 99787-1228</t>
  </si>
  <si>
    <t>33.963.114/0001-265</t>
  </si>
  <si>
    <t>(27) 99787-1229</t>
  </si>
  <si>
    <t>33.963.114/0001-266</t>
  </si>
  <si>
    <t>(27) 99787-1230</t>
  </si>
  <si>
    <t>33.963.114/0001-267</t>
  </si>
  <si>
    <t>(27) 99787-1231</t>
  </si>
  <si>
    <t>33.963.114/0001-268</t>
  </si>
  <si>
    <t>(27) 99787-1232</t>
  </si>
  <si>
    <t>33.963.114/0001-269</t>
  </si>
  <si>
    <t>(27) 99787-1233</t>
  </si>
  <si>
    <t>33.963.114/0001-270</t>
  </si>
  <si>
    <t>(27) 99787-1234</t>
  </si>
  <si>
    <t>33.963.114/0001-271</t>
  </si>
  <si>
    <t>(27) 99787-1235</t>
  </si>
  <si>
    <t>33.963.114/0001-272</t>
  </si>
  <si>
    <t>(27) 99787-1236</t>
  </si>
  <si>
    <t>33.963.114/0001-273</t>
  </si>
  <si>
    <t>(27) 99787-1237</t>
  </si>
  <si>
    <t>33.963.114/0001-274</t>
  </si>
  <si>
    <t>(27) 99787-1238</t>
  </si>
  <si>
    <t>33.963.114/0001-275</t>
  </si>
  <si>
    <t>(27) 99787-1239</t>
  </si>
  <si>
    <t>33.963.114/0001-276</t>
  </si>
  <si>
    <t>(27) 99787-1240</t>
  </si>
  <si>
    <t>33.963.114/0001-277</t>
  </si>
  <si>
    <t>(27) 99787-1241</t>
  </si>
  <si>
    <t>33.963.114/0001-278</t>
  </si>
  <si>
    <t>(27) 99787-1242</t>
  </si>
  <si>
    <t>33.963.114/0001-279</t>
  </si>
  <si>
    <t>(27) 99787-1243</t>
  </si>
  <si>
    <t>33.963.114/0001-280</t>
  </si>
  <si>
    <t>(27) 99787-1244</t>
  </si>
  <si>
    <t>33.963.114/0001-281</t>
  </si>
  <si>
    <t>(27) 99787-1245</t>
  </si>
  <si>
    <t>33.963.114/0001-282</t>
  </si>
  <si>
    <t>(27) 99787-1246</t>
  </si>
  <si>
    <t>33.963.114/0001-283</t>
  </si>
  <si>
    <t>(27) 99787-1247</t>
  </si>
  <si>
    <t>33.963.114/0001-284</t>
  </si>
  <si>
    <t>(27) 99787-1248</t>
  </si>
  <si>
    <t>33.963.114/0001-285</t>
  </si>
  <si>
    <t>(27) 99787-1249</t>
  </si>
  <si>
    <t>33.963.114/0001-286</t>
  </si>
  <si>
    <t>(27) 99787-1250</t>
  </si>
  <si>
    <t>33.963.114/0001-287</t>
  </si>
  <si>
    <t>(27) 99787-1251</t>
  </si>
  <si>
    <t>33.963.114/0001-288</t>
  </si>
  <si>
    <t>(27) 99787-1252</t>
  </si>
  <si>
    <t>33.963.114/0001-289</t>
  </si>
  <si>
    <t>(27) 99787-1253</t>
  </si>
  <si>
    <t>33.963.114/0001-290</t>
  </si>
  <si>
    <t>(27) 99787-1254</t>
  </si>
  <si>
    <t>33.963.114/0001-291</t>
  </si>
  <si>
    <t>(27) 99787-1255</t>
  </si>
  <si>
    <t>33.963.114/0001-292</t>
  </si>
  <si>
    <t>(27) 99787-1256</t>
  </si>
  <si>
    <t>33.963.114/0001-293</t>
  </si>
  <si>
    <t>(27) 99787-1257</t>
  </si>
  <si>
    <t>33.963.114/0001-294</t>
  </si>
  <si>
    <t>(27) 99787-1258</t>
  </si>
  <si>
    <t>33.963.114/0001-295</t>
  </si>
  <si>
    <t>(27) 99787-1259</t>
  </si>
  <si>
    <t>33.963.114/0001-296</t>
  </si>
  <si>
    <t>(27) 99787-1260</t>
  </si>
  <si>
    <t>33.963.114/0001-297</t>
  </si>
  <si>
    <t>(27) 99787-1261</t>
  </si>
  <si>
    <t>33.963.114/0001-298</t>
  </si>
  <si>
    <t>(27) 99787-1262</t>
  </si>
  <si>
    <t>33.963.114/0001-299</t>
  </si>
  <si>
    <t>(27) 99787-1263</t>
  </si>
  <si>
    <t>33.963.114/0001-300</t>
  </si>
  <si>
    <t>(27) 99787-1264</t>
  </si>
  <si>
    <t>33.963.114/0001-301</t>
  </si>
  <si>
    <t>(27) 99787-1265</t>
  </si>
  <si>
    <t>33.963.114/0001-302</t>
  </si>
  <si>
    <t>(27) 99787-1266</t>
  </si>
  <si>
    <t>33.963.114/0001-303</t>
  </si>
  <si>
    <t>(27) 99787-1267</t>
  </si>
  <si>
    <t>33.963.114/0001-304</t>
  </si>
  <si>
    <t>(27) 99787-1268</t>
  </si>
  <si>
    <t>33.963.114/0001-305</t>
  </si>
  <si>
    <t>(27) 99787-1269</t>
  </si>
  <si>
    <t>33.963.114/0001-306</t>
  </si>
  <si>
    <t>(27) 99787-1270</t>
  </si>
  <si>
    <t>33.963.114/0001-307</t>
  </si>
  <si>
    <t>(27) 99787-1271</t>
  </si>
  <si>
    <t>33.963.114/0001-308</t>
  </si>
  <si>
    <t>(27) 99787-1272</t>
  </si>
  <si>
    <t>33.963.114/0001-309</t>
  </si>
  <si>
    <t>(27) 99787-1273</t>
  </si>
  <si>
    <t>33.963.114/0001-310</t>
  </si>
  <si>
    <t>(27) 99787-1274</t>
  </si>
  <si>
    <t>33.963.114/0001-311</t>
  </si>
  <si>
    <t>(27) 99787-1275</t>
  </si>
  <si>
    <t>33.963.114/0001-312</t>
  </si>
  <si>
    <t>(27) 99787-1276</t>
  </si>
  <si>
    <t>33.963.114/0001-313</t>
  </si>
  <si>
    <t>(27) 99787-1277</t>
  </si>
  <si>
    <t>33.963.114/0001-314</t>
  </si>
  <si>
    <t>(27) 99787-1278</t>
  </si>
  <si>
    <t>33.963.114/0001-315</t>
  </si>
  <si>
    <t>(27) 99787-1279</t>
  </si>
  <si>
    <t>33.963.114/0001-316</t>
  </si>
  <si>
    <t>(27) 99787-1280</t>
  </si>
  <si>
    <t>33.963.114/0001-317</t>
  </si>
  <si>
    <t>(27) 99787-1281</t>
  </si>
  <si>
    <t>33.963.114/0001-318</t>
  </si>
  <si>
    <t>(27) 99787-1282</t>
  </si>
  <si>
    <t>33.963.114/0001-319</t>
  </si>
  <si>
    <t>(27) 99787-1283</t>
  </si>
  <si>
    <t>33.963.114/0001-320</t>
  </si>
  <si>
    <t>(27) 99787-1284</t>
  </si>
  <si>
    <t>33.963.114/0001-321</t>
  </si>
  <si>
    <t>(27) 99787-1285</t>
  </si>
  <si>
    <t>33.963.114/0001-322</t>
  </si>
  <si>
    <t>(27) 99787-1286</t>
  </si>
  <si>
    <t>33.963.114/0001-323</t>
  </si>
  <si>
    <t>(27) 99787-1287</t>
  </si>
  <si>
    <t>33.963.114/0001-324</t>
  </si>
  <si>
    <t>(27) 99787-1288</t>
  </si>
  <si>
    <t>33.963.114/0001-325</t>
  </si>
  <si>
    <t>(27) 99787-1289</t>
  </si>
  <si>
    <t>33.963.114/0001-326</t>
  </si>
  <si>
    <t>(27) 99787-1290</t>
  </si>
  <si>
    <t>33.963.114/0001-327</t>
  </si>
  <si>
    <t>(27) 99787-1291</t>
  </si>
  <si>
    <t>33.963.114/0001-328</t>
  </si>
  <si>
    <t>(27) 99787-1292</t>
  </si>
  <si>
    <t>33.963.114/0001-329</t>
  </si>
  <si>
    <t>(27) 99787-1293</t>
  </si>
  <si>
    <t>33.963.114/0001-330</t>
  </si>
  <si>
    <t>(27) 99787-1294</t>
  </si>
  <si>
    <t>33.963.114/0001-331</t>
  </si>
  <si>
    <t>(27) 99787-1295</t>
  </si>
  <si>
    <t>33.963.114/0001-332</t>
  </si>
  <si>
    <t>(27) 99787-1296</t>
  </si>
  <si>
    <t>33.963.114/0001-333</t>
  </si>
  <si>
    <t>(27) 99787-1297</t>
  </si>
  <si>
    <t>33.963.114/0001-334</t>
  </si>
  <si>
    <t>(27) 99787-1298</t>
  </si>
  <si>
    <t>33.963.114/0001-335</t>
  </si>
  <si>
    <t>(27) 99787-1299</t>
  </si>
  <si>
    <t>33.963.114/0001-336</t>
  </si>
  <si>
    <t>(27) 99787-1300</t>
  </si>
  <si>
    <t>33.963.114/0001-337</t>
  </si>
  <si>
    <t>(27) 99787-1301</t>
  </si>
  <si>
    <t>33.963.114/0001-338</t>
  </si>
  <si>
    <t>(27) 99787-1302</t>
  </si>
  <si>
    <t>33.963.114/0001-339</t>
  </si>
  <si>
    <t>(27) 99787-1303</t>
  </si>
  <si>
    <t>33.963.114/0001-340</t>
  </si>
  <si>
    <t>(27) 99787-1304</t>
  </si>
  <si>
    <t>33.963.114/0001-341</t>
  </si>
  <si>
    <t>(27) 99787-1305</t>
  </si>
  <si>
    <t>33.963.114/0001-342</t>
  </si>
  <si>
    <t>(27) 99787-1306</t>
  </si>
  <si>
    <t>33.963.114/0001-343</t>
  </si>
  <si>
    <t>(27) 99787-1307</t>
  </si>
  <si>
    <t>33.963.114/0001-344</t>
  </si>
  <si>
    <t>(27) 99787-1308</t>
  </si>
  <si>
    <t>33.963.114/0001-345</t>
  </si>
  <si>
    <t>(27) 99787-1309</t>
  </si>
  <si>
    <t>33.963.114/0001-346</t>
  </si>
  <si>
    <t>(27) 99787-1310</t>
  </si>
  <si>
    <t>33.963.114/0001-347</t>
  </si>
  <si>
    <t>(27) 99787-1311</t>
  </si>
  <si>
    <t>33.963.114/0001-348</t>
  </si>
  <si>
    <t>(27) 99787-1312</t>
  </si>
  <si>
    <t>33.963.114/0001-349</t>
  </si>
  <si>
    <t>(27) 99787-1313</t>
  </si>
  <si>
    <t>33.963.114/0001-350</t>
  </si>
  <si>
    <t>(27) 99787-1314</t>
  </si>
  <si>
    <t>33.963.114/0001-351</t>
  </si>
  <si>
    <t>(27) 99787-1315</t>
  </si>
  <si>
    <t>33.963.114/0001-352</t>
  </si>
  <si>
    <t>(27) 99787-1316</t>
  </si>
  <si>
    <t>33.963.114/0001-353</t>
  </si>
  <si>
    <t>(27) 99787-1317</t>
  </si>
  <si>
    <t>33.963.114/0001-354</t>
  </si>
  <si>
    <t>(27) 99787-1318</t>
  </si>
  <si>
    <t>33.963.114/0001-355</t>
  </si>
  <si>
    <t>(27) 99787-1319</t>
  </si>
  <si>
    <t>33.963.114/0001-356</t>
  </si>
  <si>
    <t>(27) 99787-1320</t>
  </si>
  <si>
    <t>33.963.114/0001-357</t>
  </si>
  <si>
    <t>(27) 99787-1321</t>
  </si>
  <si>
    <t>33.963.114/0001-358</t>
  </si>
  <si>
    <t>(27) 99787-1322</t>
  </si>
  <si>
    <t>33.963.114/0001-359</t>
  </si>
  <si>
    <t>(27) 99787-1323</t>
  </si>
  <si>
    <t>33.963.114/0001-360</t>
  </si>
  <si>
    <t>(27) 99787-1324</t>
  </si>
  <si>
    <t>33.963.114/0001-361</t>
  </si>
  <si>
    <t>(27) 99787-1325</t>
  </si>
  <si>
    <t>33.963.114/0001-362</t>
  </si>
  <si>
    <t>(27) 99787-1326</t>
  </si>
  <si>
    <t>33.963.114/0001-363</t>
  </si>
  <si>
    <t>(27) 99787-1327</t>
  </si>
  <si>
    <t>33.963.114/0001-364</t>
  </si>
  <si>
    <t>(27) 99787-1328</t>
  </si>
  <si>
    <t>33.963.114/0001-365</t>
  </si>
  <si>
    <t>(27) 99787-1329</t>
  </si>
  <si>
    <t>33.963.114/0001-366</t>
  </si>
  <si>
    <t>(27) 99787-1330</t>
  </si>
  <si>
    <t>33.963.114/0001-367</t>
  </si>
  <si>
    <t>(27) 99787-1331</t>
  </si>
  <si>
    <t>33.963.114/0001-368</t>
  </si>
  <si>
    <t>(27) 99787-1332</t>
  </si>
  <si>
    <t>33.963.114/0001-369</t>
  </si>
  <si>
    <t>(27) 99787-1333</t>
  </si>
  <si>
    <t>33.963.114/0001-370</t>
  </si>
  <si>
    <t>(27) 99787-1334</t>
  </si>
  <si>
    <t>33.963.114/0001-371</t>
  </si>
  <si>
    <t>(27) 99787-1335</t>
  </si>
  <si>
    <t>33.963.114/0001-372</t>
  </si>
  <si>
    <t>(27) 99787-1336</t>
  </si>
  <si>
    <t>33.963.114/0001-373</t>
  </si>
  <si>
    <t>(27) 99787-1337</t>
  </si>
  <si>
    <t>33.963.114/0001-374</t>
  </si>
  <si>
    <t>(27) 99787-1338</t>
  </si>
  <si>
    <t>33.963.114/0001-375</t>
  </si>
  <si>
    <t>(27) 99787-1339</t>
  </si>
  <si>
    <t>33.963.114/0001-376</t>
  </si>
  <si>
    <t>(27) 99787-1340</t>
  </si>
  <si>
    <t>33.963.114/0001-377</t>
  </si>
  <si>
    <t>(27) 99787-1341</t>
  </si>
  <si>
    <t>33.963.114/0001-378</t>
  </si>
  <si>
    <t>(27) 99787-1342</t>
  </si>
  <si>
    <t>33.963.114/0001-379</t>
  </si>
  <si>
    <t>(27) 99787-1343</t>
  </si>
  <si>
    <t>33.963.114/0001-380</t>
  </si>
  <si>
    <t>(27) 99787-1344</t>
  </si>
  <si>
    <t>33.963.114/0001-381</t>
  </si>
  <si>
    <t>(27) 99787-1345</t>
  </si>
  <si>
    <t>33.963.114/0001-382</t>
  </si>
  <si>
    <t>(27) 99787-1346</t>
  </si>
  <si>
    <t>33.963.114/0001-383</t>
  </si>
  <si>
    <t>(27) 99787-1347</t>
  </si>
  <si>
    <t>33.963.114/0001-384</t>
  </si>
  <si>
    <t>(27) 99787-1348</t>
  </si>
  <si>
    <t>33.963.114/0001-385</t>
  </si>
  <si>
    <t>(27) 99787-1349</t>
  </si>
  <si>
    <t>33.963.114/0001-386</t>
  </si>
  <si>
    <t>(27) 99787-1350</t>
  </si>
  <si>
    <t>33.963.114/0001-387</t>
  </si>
  <si>
    <t>(27) 99787-1351</t>
  </si>
  <si>
    <t>33.963.114/0001-388</t>
  </si>
  <si>
    <t>(27) 99787-1352</t>
  </si>
  <si>
    <t>33.963.114/0001-389</t>
  </si>
  <si>
    <t>(27) 99787-1353</t>
  </si>
  <si>
    <t>33.963.114/0001-390</t>
  </si>
  <si>
    <t>(27) 99787-1354</t>
  </si>
  <si>
    <t>33.963.114/0001-391</t>
  </si>
  <si>
    <t>(27) 99787-1355</t>
  </si>
  <si>
    <t>33.963.114/0001-392</t>
  </si>
  <si>
    <t>(27) 99787-1356</t>
  </si>
  <si>
    <t>33.963.114/0001-393</t>
  </si>
  <si>
    <t>(27) 99787-1357</t>
  </si>
  <si>
    <t>33.963.114/0001-394</t>
  </si>
  <si>
    <t>(27) 99787-1358</t>
  </si>
  <si>
    <t>33.963.114/0001-395</t>
  </si>
  <si>
    <t>(27) 99787-1359</t>
  </si>
  <si>
    <t>33.963.114/0001-396</t>
  </si>
  <si>
    <t>(27) 99787-1360</t>
  </si>
  <si>
    <t>33.963.114/0001-397</t>
  </si>
  <si>
    <t>(27) 99787-1361</t>
  </si>
  <si>
    <t>33.963.114/0001-398</t>
  </si>
  <si>
    <t>(27) 99787-1362</t>
  </si>
  <si>
    <t>33.963.114/0001-399</t>
  </si>
  <si>
    <t>(27) 99787-1363</t>
  </si>
  <si>
    <t>33.963.114/0001-400</t>
  </si>
  <si>
    <t>(27) 99787-1364</t>
  </si>
  <si>
    <t>33.963.114/0001-401</t>
  </si>
  <si>
    <t>(27) 99787-1365</t>
  </si>
  <si>
    <t>33.963.114/0001-402</t>
  </si>
  <si>
    <t>(27) 99787-1366</t>
  </si>
  <si>
    <t>33.963.114/0001-403</t>
  </si>
  <si>
    <t>(27) 99787-1367</t>
  </si>
  <si>
    <t>33.963.114/0001-404</t>
  </si>
  <si>
    <t>(27) 99787-1368</t>
  </si>
  <si>
    <t>33.963.114/0001-405</t>
  </si>
  <si>
    <t>(27) 99787-1369</t>
  </si>
  <si>
    <t>33.963.114/0001-406</t>
  </si>
  <si>
    <t>(27) 99787-1370</t>
  </si>
  <si>
    <t>33.963.114/0001-407</t>
  </si>
  <si>
    <t>(27) 99787-1371</t>
  </si>
  <si>
    <t>33.963.114/0001-408</t>
  </si>
  <si>
    <t>(27) 99787-1372</t>
  </si>
  <si>
    <t>33.963.114/0001-409</t>
  </si>
  <si>
    <t>(27) 99787-1373</t>
  </si>
  <si>
    <t>33.963.114/0001-410</t>
  </si>
  <si>
    <t>(27) 99787-1374</t>
  </si>
  <si>
    <t>33.963.114/0001-411</t>
  </si>
  <si>
    <t>(27) 99787-1375</t>
  </si>
  <si>
    <t>33.963.114/0001-412</t>
  </si>
  <si>
    <t>(27) 99787-1376</t>
  </si>
  <si>
    <t>33.963.114/0001-413</t>
  </si>
  <si>
    <t>(27) 99787-1377</t>
  </si>
  <si>
    <t>33.963.114/0001-414</t>
  </si>
  <si>
    <t>(27) 99787-1378</t>
  </si>
  <si>
    <t>33.963.114/0001-415</t>
  </si>
  <si>
    <t>(27) 99787-1379</t>
  </si>
  <si>
    <t>33.963.114/0001-416</t>
  </si>
  <si>
    <t>(27) 99787-1380</t>
  </si>
  <si>
    <t>33.963.114/0001-417</t>
  </si>
  <si>
    <t>(27) 99787-1381</t>
  </si>
  <si>
    <t>33.963.114/0001-418</t>
  </si>
  <si>
    <t>(27) 99787-1382</t>
  </si>
  <si>
    <t>33.963.114/0001-419</t>
  </si>
  <si>
    <t>(27) 99787-1383</t>
  </si>
  <si>
    <t>33.963.114/0001-420</t>
  </si>
  <si>
    <t>(27) 99787-1384</t>
  </si>
  <si>
    <t>33.963.114/0001-421</t>
  </si>
  <si>
    <t>(27) 99787-1385</t>
  </si>
  <si>
    <t>33.963.114/0001-422</t>
  </si>
  <si>
    <t>(27) 99787-1386</t>
  </si>
  <si>
    <t>33.963.114/0001-423</t>
  </si>
  <si>
    <t>(27) 99787-1387</t>
  </si>
  <si>
    <t>33.963.114/0001-424</t>
  </si>
  <si>
    <t>(27) 99787-1388</t>
  </si>
  <si>
    <t>33.963.114/0001-425</t>
  </si>
  <si>
    <t>(27) 99787-1389</t>
  </si>
  <si>
    <t>33.963.114/0001-426</t>
  </si>
  <si>
    <t>(27) 99787-1390</t>
  </si>
  <si>
    <t>33.963.114/0001-427</t>
  </si>
  <si>
    <t>(27) 99787-1391</t>
  </si>
  <si>
    <t>33.963.114/0001-428</t>
  </si>
  <si>
    <t>(27) 99787-1392</t>
  </si>
  <si>
    <t>33.963.114/0001-429</t>
  </si>
  <si>
    <t>(27) 99787-1393</t>
  </si>
  <si>
    <t>33.963.114/0001-430</t>
  </si>
  <si>
    <t>(27) 99787-1394</t>
  </si>
  <si>
    <t>33.963.114/0001-431</t>
  </si>
  <si>
    <t>(27) 99787-1395</t>
  </si>
  <si>
    <t>33.963.114/0001-432</t>
  </si>
  <si>
    <t>(27) 99787-1396</t>
  </si>
  <si>
    <t>33.963.114/0001-433</t>
  </si>
  <si>
    <t>(27) 99787-1397</t>
  </si>
  <si>
    <t>33.963.114/0001-434</t>
  </si>
  <si>
    <t>(27) 99787-1398</t>
  </si>
  <si>
    <t>33.963.114/0001-435</t>
  </si>
  <si>
    <t>(27) 99787-1399</t>
  </si>
  <si>
    <t>33.963.114/0001-436</t>
  </si>
  <si>
    <t>(27) 99787-1400</t>
  </si>
  <si>
    <t>33.963.114/0001-437</t>
  </si>
  <si>
    <t>(27) 99787-1401</t>
  </si>
  <si>
    <t>33.963.114/0001-438</t>
  </si>
  <si>
    <t>(27) 99787-1402</t>
  </si>
  <si>
    <t>33.963.114/0001-439</t>
  </si>
  <si>
    <t>(27) 99787-1403</t>
  </si>
  <si>
    <t>33.963.114/0001-440</t>
  </si>
  <si>
    <t>(27) 99787-1404</t>
  </si>
  <si>
    <t>33.963.114/0001-441</t>
  </si>
  <si>
    <t>(27) 99787-1405</t>
  </si>
  <si>
    <t>33.963.114/0001-442</t>
  </si>
  <si>
    <t>(27) 99787-1406</t>
  </si>
  <si>
    <t>33.963.114/0001-443</t>
  </si>
  <si>
    <t>(27) 99787-1407</t>
  </si>
  <si>
    <t>33.963.114/0001-444</t>
  </si>
  <si>
    <t>(27) 99787-1408</t>
  </si>
  <si>
    <t>33.963.114/0001-445</t>
  </si>
  <si>
    <t>(27) 99787-1409</t>
  </si>
  <si>
    <t>33.963.114/0001-446</t>
  </si>
  <si>
    <t>(27) 99787-1410</t>
  </si>
  <si>
    <t>33.963.114/0001-447</t>
  </si>
  <si>
    <t>(27) 99787-1411</t>
  </si>
  <si>
    <t>33.963.114/0001-448</t>
  </si>
  <si>
    <t>(27) 99787-1412</t>
  </si>
  <si>
    <t>33.963.114/0001-449</t>
  </si>
  <si>
    <t>(27) 99787-1413</t>
  </si>
  <si>
    <t>33.963.114/0001-450</t>
  </si>
  <si>
    <t>(27) 99787-1414</t>
  </si>
  <si>
    <t>33.963.114/0001-451</t>
  </si>
  <si>
    <t>(27) 99787-1415</t>
  </si>
  <si>
    <t>33.963.114/0001-452</t>
  </si>
  <si>
    <t>(27) 99787-1416</t>
  </si>
  <si>
    <t>33.963.114/0001-453</t>
  </si>
  <si>
    <t>(27) 99787-1417</t>
  </si>
  <si>
    <t>33.963.114/0001-454</t>
  </si>
  <si>
    <t>(27) 99787-1418</t>
  </si>
  <si>
    <t>33.963.114/0001-455</t>
  </si>
  <si>
    <t>(27) 99787-1419</t>
  </si>
  <si>
    <t>33.963.114/0001-456</t>
  </si>
  <si>
    <t>(27) 99787-1420</t>
  </si>
  <si>
    <t>33.963.114/0001-457</t>
  </si>
  <si>
    <t>(27) 99787-1421</t>
  </si>
  <si>
    <t>33.963.114/0001-458</t>
  </si>
  <si>
    <t>(27) 99787-1422</t>
  </si>
  <si>
    <t>33.963.114/0001-459</t>
  </si>
  <si>
    <t>(27) 99787-1423</t>
  </si>
  <si>
    <t>33.963.114/0001-460</t>
  </si>
  <si>
    <t>(27) 99787-1424</t>
  </si>
  <si>
    <t>33.963.114/0001-461</t>
  </si>
  <si>
    <t>(27) 99787-1425</t>
  </si>
  <si>
    <t>33.963.114/0001-462</t>
  </si>
  <si>
    <t>(27) 99787-1426</t>
  </si>
  <si>
    <t>33.963.114/0001-463</t>
  </si>
  <si>
    <t>(27) 99787-1427</t>
  </si>
  <si>
    <t>33.963.114/0001-464</t>
  </si>
  <si>
    <t>(27) 99787-1428</t>
  </si>
  <si>
    <t>33.963.114/0001-465</t>
  </si>
  <si>
    <t>(27) 99787-1429</t>
  </si>
  <si>
    <t>33.963.114/0001-466</t>
  </si>
  <si>
    <t>(27) 99787-1430</t>
  </si>
  <si>
    <t>33.963.114/0001-467</t>
  </si>
  <si>
    <t>(27) 99787-1431</t>
  </si>
  <si>
    <t>33.963.114/0001-468</t>
  </si>
  <si>
    <t>(27) 99787-1432</t>
  </si>
  <si>
    <t>33.963.114/0001-469</t>
  </si>
  <si>
    <t>(27) 99787-1433</t>
  </si>
  <si>
    <t>33.963.114/0001-470</t>
  </si>
  <si>
    <t>(27) 99787-1434</t>
  </si>
  <si>
    <t>33.963.114/0001-471</t>
  </si>
  <si>
    <t>(27) 99787-1435</t>
  </si>
  <si>
    <t>33.963.114/0001-472</t>
  </si>
  <si>
    <t>(27) 99787-1436</t>
  </si>
  <si>
    <t>33.963.114/0001-473</t>
  </si>
  <si>
    <t>(27) 99787-1437</t>
  </si>
  <si>
    <t>33.963.114/0001-474</t>
  </si>
  <si>
    <t>(27) 99787-1438</t>
  </si>
  <si>
    <t>33.963.114/0001-475</t>
  </si>
  <si>
    <t>(27) 99787-1439</t>
  </si>
  <si>
    <t>33.963.114/0001-476</t>
  </si>
  <si>
    <t>(27) 99787-1440</t>
  </si>
  <si>
    <t>33.963.114/0001-477</t>
  </si>
  <si>
    <t>(27) 99787-1441</t>
  </si>
  <si>
    <t>33.963.114/0001-478</t>
  </si>
  <si>
    <t>(27) 99787-1442</t>
  </si>
  <si>
    <t>33.963.114/0001-479</t>
  </si>
  <si>
    <t>(27) 99787-1443</t>
  </si>
  <si>
    <t>33.963.114/0001-480</t>
  </si>
  <si>
    <t>(27) 99787-1444</t>
  </si>
  <si>
    <t>33.963.114/0001-481</t>
  </si>
  <si>
    <t>(27) 99787-1445</t>
  </si>
  <si>
    <t>33.963.114/0001-482</t>
  </si>
  <si>
    <t>(27) 99787-1446</t>
  </si>
  <si>
    <t>33.963.114/0001-483</t>
  </si>
  <si>
    <t>(27) 99787-1447</t>
  </si>
  <si>
    <t>33.963.114/0001-484</t>
  </si>
  <si>
    <t>(27) 99787-1448</t>
  </si>
  <si>
    <t>33.963.114/0001-485</t>
  </si>
  <si>
    <t>(27) 99787-1449</t>
  </si>
  <si>
    <t>33.963.114/0001-486</t>
  </si>
  <si>
    <t>(27) 99787-1450</t>
  </si>
  <si>
    <t>33.963.114/0001-487</t>
  </si>
  <si>
    <t>(27) 99787-1451</t>
  </si>
  <si>
    <t>33.963.114/0001-488</t>
  </si>
  <si>
    <t>(27) 99787-1452</t>
  </si>
  <si>
    <t>33.963.114/0001-489</t>
  </si>
  <si>
    <t>(27) 99787-1453</t>
  </si>
  <si>
    <t>33.963.114/0001-490</t>
  </si>
  <si>
    <t>(27) 99787-1454</t>
  </si>
  <si>
    <t>33.963.114/0001-491</t>
  </si>
  <si>
    <t>(27) 99787-1455</t>
  </si>
  <si>
    <t>33.963.114/0001-492</t>
  </si>
  <si>
    <t>(27) 99787-1456</t>
  </si>
  <si>
    <t>33.963.114/0001-493</t>
  </si>
  <si>
    <t>(27) 99787-1457</t>
  </si>
  <si>
    <t>33.963.114/0001-494</t>
  </si>
  <si>
    <t>(27) 99787-1458</t>
  </si>
  <si>
    <t>33.963.114/0001-495</t>
  </si>
  <si>
    <t>(27) 99787-1459</t>
  </si>
  <si>
    <t>33.963.114/0001-496</t>
  </si>
  <si>
    <t>(27) 99787-1460</t>
  </si>
  <si>
    <t>33.963.114/0001-497</t>
  </si>
  <si>
    <t>(27) 99787-1461</t>
  </si>
  <si>
    <t>33.963.114/0001-498</t>
  </si>
  <si>
    <t>(27) 99787-1462</t>
  </si>
  <si>
    <t>33.963.114/0001-499</t>
  </si>
  <si>
    <t>(27) 99787-1463</t>
  </si>
  <si>
    <t>33.963.114/0001-500</t>
  </si>
  <si>
    <t>(27) 99787-1464</t>
  </si>
  <si>
    <t>33.963.114/0001-501</t>
  </si>
  <si>
    <t>(27) 99787-1465</t>
  </si>
  <si>
    <t>33.963.114/0001-502</t>
  </si>
  <si>
    <t>(27) 99787-1466</t>
  </si>
  <si>
    <t>33.963.114/0001-503</t>
  </si>
  <si>
    <t>(27) 99787-1467</t>
  </si>
  <si>
    <t>33.963.114/0001-504</t>
  </si>
  <si>
    <t>(27) 99787-1468</t>
  </si>
  <si>
    <t>33.963.114/0001-505</t>
  </si>
  <si>
    <t>(27) 99787-1469</t>
  </si>
  <si>
    <t>33.963.114/0001-506</t>
  </si>
  <si>
    <t>(27) 99787-1470</t>
  </si>
  <si>
    <t>33.963.114/0001-507</t>
  </si>
  <si>
    <t>(27) 99787-1471</t>
  </si>
  <si>
    <t>33.963.114/0001-508</t>
  </si>
  <si>
    <t>(27) 99787-1472</t>
  </si>
  <si>
    <t>33.963.114/0001-509</t>
  </si>
  <si>
    <t>(27) 99787-1473</t>
  </si>
  <si>
    <t>33.963.114/0001-510</t>
  </si>
  <si>
    <t>(27) 99787-1474</t>
  </si>
  <si>
    <t>33.963.114/0001-511</t>
  </si>
  <si>
    <t>(27) 99787-1475</t>
  </si>
  <si>
    <t>33.963.114/0001-512</t>
  </si>
  <si>
    <t>(27) 99787-1476</t>
  </si>
  <si>
    <t>33.963.114/0001-513</t>
  </si>
  <si>
    <t>(27) 99787-1477</t>
  </si>
  <si>
    <t>33.963.114/0001-514</t>
  </si>
  <si>
    <t>(27) 99787-1478</t>
  </si>
  <si>
    <t>33.963.114/0001-515</t>
  </si>
  <si>
    <t>(27) 99787-1479</t>
  </si>
  <si>
    <t>33.963.114/0001-516</t>
  </si>
  <si>
    <t>(27) 99787-1480</t>
  </si>
  <si>
    <t>33.963.114/0001-517</t>
  </si>
  <si>
    <t>(27) 99787-1481</t>
  </si>
  <si>
    <t>33.963.114/0001-518</t>
  </si>
  <si>
    <t>(27) 99787-1482</t>
  </si>
  <si>
    <t>33.963.114/0001-519</t>
  </si>
  <si>
    <t>(27) 99787-1483</t>
  </si>
  <si>
    <t>33.963.114/0001-520</t>
  </si>
  <si>
    <t>(27) 99787-1484</t>
  </si>
  <si>
    <t>33.963.114/0001-521</t>
  </si>
  <si>
    <t>(27) 99787-1485</t>
  </si>
  <si>
    <t>33.963.114/0001-522</t>
  </si>
  <si>
    <t>(27) 99787-1486</t>
  </si>
  <si>
    <t>33.963.114/0001-523</t>
  </si>
  <si>
    <t>(27) 99787-1487</t>
  </si>
  <si>
    <t>33.963.114/0001-524</t>
  </si>
  <si>
    <t>(27) 99787-1488</t>
  </si>
  <si>
    <t>33.963.114/0001-525</t>
  </si>
  <si>
    <t>(27) 99787-1489</t>
  </si>
  <si>
    <t>33.963.114/0001-526</t>
  </si>
  <si>
    <t>(27) 99787-1490</t>
  </si>
  <si>
    <t>33.963.114/0001-527</t>
  </si>
  <si>
    <t>(27) 99787-1491</t>
  </si>
  <si>
    <t>33.963.114/0001-528</t>
  </si>
  <si>
    <t>(27) 99787-1492</t>
  </si>
  <si>
    <t>33.963.114/0001-529</t>
  </si>
  <si>
    <t>(27) 99787-1493</t>
  </si>
  <si>
    <t>33.963.114/0001-530</t>
  </si>
  <si>
    <t>(27) 99787-1494</t>
  </si>
  <si>
    <t>33.963.114/0001-531</t>
  </si>
  <si>
    <t>(27) 99787-1495</t>
  </si>
  <si>
    <t>33.963.114/0001-532</t>
  </si>
  <si>
    <t>(27) 99787-1496</t>
  </si>
  <si>
    <t>33.963.114/0001-533</t>
  </si>
  <si>
    <t>(27) 99787-1497</t>
  </si>
  <si>
    <t>33.963.114/0001-534</t>
  </si>
  <si>
    <t>(27) 99787-1498</t>
  </si>
  <si>
    <t>33.963.114/0001-535</t>
  </si>
  <si>
    <t>(27) 99787-1499</t>
  </si>
  <si>
    <t>33.963.114/0001-536</t>
  </si>
  <si>
    <t>(27) 99787-1500</t>
  </si>
  <si>
    <t>33.963.114/0001-537</t>
  </si>
  <si>
    <t>(27) 99787-1501</t>
  </si>
  <si>
    <t>33.963.114/0001-538</t>
  </si>
  <si>
    <t>(27) 99787-1502</t>
  </si>
  <si>
    <t>33.963.114/0001-539</t>
  </si>
  <si>
    <t>(27) 99787-1503</t>
  </si>
  <si>
    <t>33.963.114/0001-540</t>
  </si>
  <si>
    <t>(27) 99787-1504</t>
  </si>
  <si>
    <t>33.963.114/0001-541</t>
  </si>
  <si>
    <t>(27) 99787-1505</t>
  </si>
  <si>
    <t>33.963.114/0001-542</t>
  </si>
  <si>
    <t>(27) 99787-1506</t>
  </si>
  <si>
    <t>33.963.114/0001-543</t>
  </si>
  <si>
    <t>(27) 99787-1507</t>
  </si>
  <si>
    <t>33.963.114/0001-544</t>
  </si>
  <si>
    <t>(27) 99787-1508</t>
  </si>
  <si>
    <t>33.963.114/0001-545</t>
  </si>
  <si>
    <t>(27) 99787-1509</t>
  </si>
  <si>
    <t>33.963.114/0001-546</t>
  </si>
  <si>
    <t>(27) 99787-1510</t>
  </si>
  <si>
    <t>33.963.114/0001-547</t>
  </si>
  <si>
    <t>(27) 99787-1511</t>
  </si>
  <si>
    <t>33.963.114/0001-548</t>
  </si>
  <si>
    <t>(27) 99787-1512</t>
  </si>
  <si>
    <t>33.963.114/0001-549</t>
  </si>
  <si>
    <t>(27) 99787-1513</t>
  </si>
  <si>
    <t>33.963.114/0001-550</t>
  </si>
  <si>
    <t>(27) 99787-1514</t>
  </si>
  <si>
    <t>33.963.114/0001-551</t>
  </si>
  <si>
    <t>(27) 99787-1515</t>
  </si>
  <si>
    <t>33.963.114/0001-552</t>
  </si>
  <si>
    <t>(27) 99787-1516</t>
  </si>
  <si>
    <t>33.963.114/0001-553</t>
  </si>
  <si>
    <t>(27) 99787-1517</t>
  </si>
  <si>
    <t>33.963.114/0001-554</t>
  </si>
  <si>
    <t>(27) 99787-1518</t>
  </si>
  <si>
    <t>33.963.114/0001-555</t>
  </si>
  <si>
    <t>(27) 99787-1519</t>
  </si>
  <si>
    <t>33.963.114/0001-556</t>
  </si>
  <si>
    <t>(27) 99787-1520</t>
  </si>
  <si>
    <t>33.963.114/0001-557</t>
  </si>
  <si>
    <t>(27) 99787-1521</t>
  </si>
  <si>
    <t>33.963.114/0001-558</t>
  </si>
  <si>
    <t>(27) 99787-1522</t>
  </si>
  <si>
    <t>33.963.114/0001-559</t>
  </si>
  <si>
    <t>(27) 99787-1523</t>
  </si>
  <si>
    <t>33.963.114/0001-560</t>
  </si>
  <si>
    <t>(27) 99787-1524</t>
  </si>
  <si>
    <t>33.963.114/0001-561</t>
  </si>
  <si>
    <t>(27) 99787-1525</t>
  </si>
  <si>
    <t>33.963.114/0001-562</t>
  </si>
  <si>
    <t>(27) 99787-1526</t>
  </si>
  <si>
    <t>33.963.114/0001-563</t>
  </si>
  <si>
    <t>(27) 99787-1527</t>
  </si>
  <si>
    <t>33.963.114/0001-564</t>
  </si>
  <si>
    <t>(27) 99787-1528</t>
  </si>
  <si>
    <t>33.963.114/0001-565</t>
  </si>
  <si>
    <t>(27) 99787-1529</t>
  </si>
  <si>
    <t>33.963.114/0001-566</t>
  </si>
  <si>
    <t>(27) 99787-1530</t>
  </si>
  <si>
    <t>33.963.114/0001-567</t>
  </si>
  <si>
    <t>(27) 99787-1531</t>
  </si>
  <si>
    <t>33.963.114/0001-568</t>
  </si>
  <si>
    <t>(27) 99787-1532</t>
  </si>
  <si>
    <t>33.963.114/0001-569</t>
  </si>
  <si>
    <t>(27) 99787-1533</t>
  </si>
  <si>
    <t>33.963.114/0001-570</t>
  </si>
  <si>
    <t>(27) 99787-1534</t>
  </si>
  <si>
    <t>33.963.114/0001-571</t>
  </si>
  <si>
    <t>(27) 99787-1535</t>
  </si>
  <si>
    <t>33.963.114/0001-572</t>
  </si>
  <si>
    <t>(27) 99787-1536</t>
  </si>
  <si>
    <t>33.963.114/0001-573</t>
  </si>
  <si>
    <t>(27) 99787-1537</t>
  </si>
  <si>
    <t>33.963.114/0001-574</t>
  </si>
  <si>
    <t>(27) 99787-1538</t>
  </si>
  <si>
    <t>33.963.114/0001-575</t>
  </si>
  <si>
    <t>(27) 99787-1539</t>
  </si>
  <si>
    <t>33.963.114/0001-576</t>
  </si>
  <si>
    <t>(27) 99787-1540</t>
  </si>
  <si>
    <t>33.963.114/0001-577</t>
  </si>
  <si>
    <t>(27) 99787-1541</t>
  </si>
  <si>
    <t>33.963.114/0001-578</t>
  </si>
  <si>
    <t>(27) 99787-1542</t>
  </si>
  <si>
    <t>33.963.114/0001-579</t>
  </si>
  <si>
    <t>(27) 99787-1543</t>
  </si>
  <si>
    <t>33.963.114/0001-580</t>
  </si>
  <si>
    <t>(27) 99787-1544</t>
  </si>
  <si>
    <t>33.963.114/0001-581</t>
  </si>
  <si>
    <t>(27) 99787-1545</t>
  </si>
  <si>
    <t>33.963.114/0001-582</t>
  </si>
  <si>
    <t>(27) 99787-1546</t>
  </si>
  <si>
    <t>33.963.114/0001-583</t>
  </si>
  <si>
    <t>(27) 99787-1547</t>
  </si>
  <si>
    <t>33.963.114/0001-584</t>
  </si>
  <si>
    <t>(27) 99787-1548</t>
  </si>
  <si>
    <t>33.963.114/0001-585</t>
  </si>
  <si>
    <t>(27) 99787-1549</t>
  </si>
  <si>
    <t>33.963.114/0001-586</t>
  </si>
  <si>
    <t>(27) 99787-1550</t>
  </si>
  <si>
    <t>33.963.114/0001-587</t>
  </si>
  <si>
    <t>(27) 99787-1551</t>
  </si>
  <si>
    <t>33.963.114/0001-588</t>
  </si>
  <si>
    <t>(27) 99787-1552</t>
  </si>
  <si>
    <t>33.963.114/0001-589</t>
  </si>
  <si>
    <t>(27) 99787-1553</t>
  </si>
  <si>
    <t>33.963.114/0001-590</t>
  </si>
  <si>
    <t>(27) 99787-1554</t>
  </si>
  <si>
    <t>33.963.114/0001-591</t>
  </si>
  <si>
    <t>(27) 99787-1555</t>
  </si>
  <si>
    <t>33.963.114/0001-592</t>
  </si>
  <si>
    <t>(27) 99787-1556</t>
  </si>
  <si>
    <t>33.963.114/0001-593</t>
  </si>
  <si>
    <t>(27) 99787-1557</t>
  </si>
  <si>
    <t>33.963.114/0001-594</t>
  </si>
  <si>
    <t>(27) 99787-1558</t>
  </si>
  <si>
    <t>33.963.114/0001-595</t>
  </si>
  <si>
    <t>(27) 99787-1559</t>
  </si>
  <si>
    <t>33.963.114/0001-596</t>
  </si>
  <si>
    <t>(27) 99787-1560</t>
  </si>
  <si>
    <t>33.963.114/0001-597</t>
  </si>
  <si>
    <t>(27) 99787-1561</t>
  </si>
  <si>
    <t>33.963.114/0001-598</t>
  </si>
  <si>
    <t>(27) 99787-1562</t>
  </si>
  <si>
    <t>33.963.114/0001-599</t>
  </si>
  <si>
    <t>(27) 99787-1563</t>
  </si>
  <si>
    <t>33.963.114/0001-600</t>
  </si>
  <si>
    <t>(27) 99787-1564</t>
  </si>
  <si>
    <t>33.963.114/0001-601</t>
  </si>
  <si>
    <t>(27) 99787-1565</t>
  </si>
  <si>
    <t>33.963.114/0001-602</t>
  </si>
  <si>
    <t>(27) 99787-1566</t>
  </si>
  <si>
    <t>33.963.114/0001-603</t>
  </si>
  <si>
    <t>(27) 99787-1567</t>
  </si>
  <si>
    <t>33.963.114/0001-604</t>
  </si>
  <si>
    <t>(27) 99787-1568</t>
  </si>
  <si>
    <t>33.963.114/0001-605</t>
  </si>
  <si>
    <t>(27) 99787-1569</t>
  </si>
  <si>
    <t>33.963.114/0001-606</t>
  </si>
  <si>
    <t>(27) 99787-1570</t>
  </si>
  <si>
    <t>33.963.114/0001-607</t>
  </si>
  <si>
    <t>(27) 99787-1571</t>
  </si>
  <si>
    <t>33.963.114/0001-608</t>
  </si>
  <si>
    <t>(27) 99787-1572</t>
  </si>
  <si>
    <t>33.963.114/0001-609</t>
  </si>
  <si>
    <t>(27) 99787-1573</t>
  </si>
  <si>
    <t>33.963.114/0001-610</t>
  </si>
  <si>
    <t>(27) 99787-1574</t>
  </si>
  <si>
    <t>33.963.114/0001-611</t>
  </si>
  <si>
    <t>(27) 99787-1575</t>
  </si>
  <si>
    <t>33.963.114/0001-612</t>
  </si>
  <si>
    <t>(27) 99787-1576</t>
  </si>
  <si>
    <t>33.963.114/0001-613</t>
  </si>
  <si>
    <t>(27) 99787-1577</t>
  </si>
  <si>
    <t>33.963.114/0001-614</t>
  </si>
  <si>
    <t>(27) 99787-1578</t>
  </si>
  <si>
    <t>33.963.114/0001-615</t>
  </si>
  <si>
    <t>(27) 99787-1579</t>
  </si>
  <si>
    <t>33.963.114/0001-616</t>
  </si>
  <si>
    <t>(27) 99787-1580</t>
  </si>
  <si>
    <t>33.963.114/0001-617</t>
  </si>
  <si>
    <t>(27) 99787-1581</t>
  </si>
  <si>
    <t>33.963.114/0001-618</t>
  </si>
  <si>
    <t>(27) 99787-1582</t>
  </si>
  <si>
    <t>33.963.114/0001-619</t>
  </si>
  <si>
    <t>(27) 99787-1583</t>
  </si>
  <si>
    <t>33.963.114/0001-620</t>
  </si>
  <si>
    <t>(27) 99787-1584</t>
  </si>
  <si>
    <t>33.963.114/0001-621</t>
  </si>
  <si>
    <t>(27) 99787-1585</t>
  </si>
  <si>
    <t>33.963.114/0001-622</t>
  </si>
  <si>
    <t>(27) 99787-1586</t>
  </si>
  <si>
    <t>33.963.114/0001-623</t>
  </si>
  <si>
    <t>(27) 99787-1587</t>
  </si>
  <si>
    <t>33.963.114/0001-624</t>
  </si>
  <si>
    <t>(27) 99787-1588</t>
  </si>
  <si>
    <t>33.963.114/0001-625</t>
  </si>
  <si>
    <t>(27) 99787-1589</t>
  </si>
  <si>
    <t>33.963.114/0001-626</t>
  </si>
  <si>
    <t>(27) 99787-1590</t>
  </si>
  <si>
    <t>33.963.114/0001-627</t>
  </si>
  <si>
    <t>(27) 99787-1591</t>
  </si>
  <si>
    <t>33.963.114/0001-628</t>
  </si>
  <si>
    <t>(27) 99787-1592</t>
  </si>
  <si>
    <t>33.963.114/0001-629</t>
  </si>
  <si>
    <t>(27) 99787-1593</t>
  </si>
  <si>
    <t>33.963.114/0001-630</t>
  </si>
  <si>
    <t>(27) 99787-1594</t>
  </si>
  <si>
    <t>33.963.114/0001-631</t>
  </si>
  <si>
    <t>(27) 99787-1595</t>
  </si>
  <si>
    <t>33.963.114/0001-632</t>
  </si>
  <si>
    <t>(27) 99787-1596</t>
  </si>
  <si>
    <t>33.963.114/0001-633</t>
  </si>
  <si>
    <t>(27) 99787-1597</t>
  </si>
  <si>
    <t>33.963.114/0001-634</t>
  </si>
  <si>
    <t>(27) 99787-1598</t>
  </si>
  <si>
    <t>33.963.114/0001-635</t>
  </si>
  <si>
    <t>(27) 99787-1599</t>
  </si>
  <si>
    <t>33.963.114/0001-636</t>
  </si>
  <si>
    <t>(27) 99787-1600</t>
  </si>
  <si>
    <t>33.963.114/0001-637</t>
  </si>
  <si>
    <t>(27) 99787-1601</t>
  </si>
  <si>
    <t>33.963.114/0001-638</t>
  </si>
  <si>
    <t>(27) 99787-1602</t>
  </si>
  <si>
    <t>33.963.114/0001-639</t>
  </si>
  <si>
    <t>(27) 99787-1603</t>
  </si>
  <si>
    <t>33.963.114/0001-640</t>
  </si>
  <si>
    <t>(27) 99787-1604</t>
  </si>
  <si>
    <t>33.963.114/0001-641</t>
  </si>
  <si>
    <t>(27) 99787-1605</t>
  </si>
  <si>
    <t>33.963.114/0001-642</t>
  </si>
  <si>
    <t>(27) 99787-1606</t>
  </si>
  <si>
    <t>33.963.114/0001-643</t>
  </si>
  <si>
    <t>(27) 99787-1607</t>
  </si>
  <si>
    <t>33.963.114/0001-644</t>
  </si>
  <si>
    <t>(27) 99787-1608</t>
  </si>
  <si>
    <t>33.963.114/0001-645</t>
  </si>
  <si>
    <t>(27) 99787-1609</t>
  </si>
  <si>
    <t>33.963.114/0001-646</t>
  </si>
  <si>
    <t>(27) 99787-1610</t>
  </si>
  <si>
    <t>33.963.114/0001-647</t>
  </si>
  <si>
    <t>(27) 99787-1611</t>
  </si>
  <si>
    <t>33.963.114/0001-648</t>
  </si>
  <si>
    <t>(27) 99787-1612</t>
  </si>
  <si>
    <t>33.963.114/0001-649</t>
  </si>
  <si>
    <t>(27) 99787-1613</t>
  </si>
  <si>
    <t>33.963.114/0001-650</t>
  </si>
  <si>
    <t>(27) 99787-1614</t>
  </si>
  <si>
    <t>33.963.114/0001-651</t>
  </si>
  <si>
    <t>(27) 99787-1615</t>
  </si>
  <si>
    <t>33.963.114/0001-652</t>
  </si>
  <si>
    <t>(27) 99787-1616</t>
  </si>
  <si>
    <t>33.963.114/0001-653</t>
  </si>
  <si>
    <t>(27) 99787-1617</t>
  </si>
  <si>
    <t>33.963.114/0001-654</t>
  </si>
  <si>
    <t>(27) 99787-1618</t>
  </si>
  <si>
    <t>33.963.114/0001-655</t>
  </si>
  <si>
    <t>(27) 99787-1619</t>
  </si>
  <si>
    <t>33.963.114/0001-656</t>
  </si>
  <si>
    <t>(27) 99787-1620</t>
  </si>
  <si>
    <t>33.963.114/0001-657</t>
  </si>
  <si>
    <t>(27) 99787-1621</t>
  </si>
  <si>
    <t>33.963.114/0001-658</t>
  </si>
  <si>
    <t>(27) 99787-1622</t>
  </si>
  <si>
    <t>33.963.114/0001-659</t>
  </si>
  <si>
    <t>(27) 99787-1623</t>
  </si>
  <si>
    <t>33.963.114/0001-660</t>
  </si>
  <si>
    <t>(27) 99787-1624</t>
  </si>
  <si>
    <t>33.963.114/0001-661</t>
  </si>
  <si>
    <t>(27) 99787-1625</t>
  </si>
  <si>
    <t>33.963.114/0001-662</t>
  </si>
  <si>
    <t>(27) 99787-1626</t>
  </si>
  <si>
    <t>33.963.114/0001-663</t>
  </si>
  <si>
    <t>(27) 99787-1627</t>
  </si>
  <si>
    <t>33.963.114/0001-664</t>
  </si>
  <si>
    <t>(27) 99787-1628</t>
  </si>
  <si>
    <t>33.963.114/0001-665</t>
  </si>
  <si>
    <t>(27) 99787-1629</t>
  </si>
  <si>
    <t>33.963.114/0001-666</t>
  </si>
  <si>
    <t>(27) 99787-1630</t>
  </si>
  <si>
    <t>33.963.114/0001-667</t>
  </si>
  <si>
    <t>(27) 99787-1631</t>
  </si>
  <si>
    <t>33.963.114/0001-668</t>
  </si>
  <si>
    <t>(27) 99787-1632</t>
  </si>
  <si>
    <t>33.963.114/0001-669</t>
  </si>
  <si>
    <t>(27) 99787-1633</t>
  </si>
  <si>
    <t>33.963.114/0001-670</t>
  </si>
  <si>
    <t>(27) 99787-1634</t>
  </si>
  <si>
    <t>33.963.114/0001-671</t>
  </si>
  <si>
    <t>(27) 99787-1635</t>
  </si>
  <si>
    <t>33.963.114/0001-672</t>
  </si>
  <si>
    <t>(27) 99787-1636</t>
  </si>
  <si>
    <t>33.963.114/0001-673</t>
  </si>
  <si>
    <t>(27) 99787-1637</t>
  </si>
  <si>
    <t>33.963.114/0001-674</t>
  </si>
  <si>
    <t>(27) 99787-1638</t>
  </si>
  <si>
    <t>33.963.114/0001-675</t>
  </si>
  <si>
    <t>(27) 99787-1639</t>
  </si>
  <si>
    <t>33.963.114/0001-676</t>
  </si>
  <si>
    <t>(27) 99787-1640</t>
  </si>
  <si>
    <t>33.963.114/0001-677</t>
  </si>
  <si>
    <t>(27) 99787-1641</t>
  </si>
  <si>
    <t>33.963.114/0001-678</t>
  </si>
  <si>
    <t>(27) 99787-1642</t>
  </si>
  <si>
    <t>33.963.114/0001-679</t>
  </si>
  <si>
    <t>(27) 99787-1643</t>
  </si>
  <si>
    <t>33.963.114/0001-680</t>
  </si>
  <si>
    <t>(27) 99787-1644</t>
  </si>
  <si>
    <t>33.963.114/0001-681</t>
  </si>
  <si>
    <t>(27) 99787-1645</t>
  </si>
  <si>
    <t>33.963.114/0001-682</t>
  </si>
  <si>
    <t>(27) 99787-1646</t>
  </si>
  <si>
    <t>33.963.114/0001-683</t>
  </si>
  <si>
    <t>(27) 99787-1647</t>
  </si>
  <si>
    <t>33.963.114/0001-684</t>
  </si>
  <si>
    <t>(27) 99787-1648</t>
  </si>
  <si>
    <t>33.963.114/0001-685</t>
  </si>
  <si>
    <t>(27) 99787-1649</t>
  </si>
  <si>
    <t>33.963.114/0001-686</t>
  </si>
  <si>
    <t>(27) 99787-1650</t>
  </si>
  <si>
    <t>33.963.114/0001-687</t>
  </si>
  <si>
    <t>(27) 99787-1651</t>
  </si>
  <si>
    <t>33.963.114/0001-688</t>
  </si>
  <si>
    <t>(27) 99787-1652</t>
  </si>
  <si>
    <t>33.963.114/0001-689</t>
  </si>
  <si>
    <t>(27) 99787-1653</t>
  </si>
  <si>
    <t>33.963.114/0001-690</t>
  </si>
  <si>
    <t>(27) 99787-1654</t>
  </si>
  <si>
    <t>33.963.114/0001-691</t>
  </si>
  <si>
    <t>(27) 99787-1655</t>
  </si>
  <si>
    <t>33.963.114/0001-692</t>
  </si>
  <si>
    <t>(27) 99787-1656</t>
  </si>
  <si>
    <t>33.963.114/0001-693</t>
  </si>
  <si>
    <t>(27) 99787-1657</t>
  </si>
  <si>
    <t>33.963.114/0001-694</t>
  </si>
  <si>
    <t>(27) 99787-1658</t>
  </si>
  <si>
    <t>33.963.114/0001-695</t>
  </si>
  <si>
    <t>(27) 99787-1659</t>
  </si>
  <si>
    <t>33.963.114/0001-696</t>
  </si>
  <si>
    <t>(27) 99787-1660</t>
  </si>
  <si>
    <t>33.963.114/0001-697</t>
  </si>
  <si>
    <t>(27) 99787-1661</t>
  </si>
  <si>
    <t>33.963.114/0001-698</t>
  </si>
  <si>
    <t>(27) 99787-1662</t>
  </si>
  <si>
    <t>33.963.114/0001-699</t>
  </si>
  <si>
    <t>(27) 99787-1663</t>
  </si>
  <si>
    <t>33.963.114/0001-700</t>
  </si>
  <si>
    <t>(27) 99787-1664</t>
  </si>
  <si>
    <t>33.963.114/0001-701</t>
  </si>
  <si>
    <t>(27) 99787-1665</t>
  </si>
  <si>
    <t>33.963.114/0001-702</t>
  </si>
  <si>
    <t>(27) 99787-1666</t>
  </si>
  <si>
    <t>33.963.114/0001-703</t>
  </si>
  <si>
    <t>(27) 99787-1667</t>
  </si>
  <si>
    <t>33.963.114/0001-704</t>
  </si>
  <si>
    <t>(27) 99787-1668</t>
  </si>
  <si>
    <t>33.963.114/0001-705</t>
  </si>
  <si>
    <t>(27) 99787-1669</t>
  </si>
  <si>
    <t>33.963.114/0001-706</t>
  </si>
  <si>
    <t>(27) 99787-1670</t>
  </si>
  <si>
    <t>33.963.114/0001-707</t>
  </si>
  <si>
    <t>(27) 99787-1671</t>
  </si>
  <si>
    <t>33.963.114/0001-708</t>
  </si>
  <si>
    <t>(27) 99787-1672</t>
  </si>
  <si>
    <t>33.963.114/0001-709</t>
  </si>
  <si>
    <t>(27) 99787-1673</t>
  </si>
  <si>
    <t>33.963.114/0001-710</t>
  </si>
  <si>
    <t>(27) 99787-1674</t>
  </si>
  <si>
    <t>33.963.114/0001-711</t>
  </si>
  <si>
    <t>(27) 99787-1675</t>
  </si>
  <si>
    <t>33.963.114/0001-712</t>
  </si>
  <si>
    <t>(27) 99787-1676</t>
  </si>
  <si>
    <t>33.963.114/0001-713</t>
  </si>
  <si>
    <t>(27) 99787-1677</t>
  </si>
  <si>
    <t>33.963.114/0001-714</t>
  </si>
  <si>
    <t>(27) 99787-1678</t>
  </si>
  <si>
    <t>33.963.114/0001-715</t>
  </si>
  <si>
    <t>(27) 99787-1679</t>
  </si>
  <si>
    <t>33.963.114/0001-716</t>
  </si>
  <si>
    <t>(27) 99787-1680</t>
  </si>
  <si>
    <t>33.963.114/0001-717</t>
  </si>
  <si>
    <t>(27) 99787-1681</t>
  </si>
  <si>
    <t>33.963.114/0001-718</t>
  </si>
  <si>
    <t>(27) 99787-1682</t>
  </si>
  <si>
    <t>33.963.114/0001-719</t>
  </si>
  <si>
    <t>(27) 99787-1683</t>
  </si>
  <si>
    <t>33.963.114/0001-720</t>
  </si>
  <si>
    <t>(27) 99787-1684</t>
  </si>
  <si>
    <t>33.963.114/0001-721</t>
  </si>
  <si>
    <t>(27) 99787-1685</t>
  </si>
  <si>
    <t>33.963.114/0001-722</t>
  </si>
  <si>
    <t>(27) 99787-1686</t>
  </si>
  <si>
    <t>33.963.114/0001-723</t>
  </si>
  <si>
    <t>(27) 99787-1687</t>
  </si>
  <si>
    <t>33.963.114/0001-724</t>
  </si>
  <si>
    <t>(27) 99787-1688</t>
  </si>
  <si>
    <t>33.963.114/0001-725</t>
  </si>
  <si>
    <t>(27) 99787-1689</t>
  </si>
  <si>
    <t>33.963.114/0001-726</t>
  </si>
  <si>
    <t>(27) 99787-1690</t>
  </si>
  <si>
    <t>33.963.114/0001-727</t>
  </si>
  <si>
    <t>(27) 99787-1691</t>
  </si>
  <si>
    <t>33.963.114/0001-728</t>
  </si>
  <si>
    <t>(27) 99787-1692</t>
  </si>
  <si>
    <t>33.963.114/0001-729</t>
  </si>
  <si>
    <t>(27) 99787-1693</t>
  </si>
  <si>
    <t>33.963.114/0001-730</t>
  </si>
  <si>
    <t>(27) 99787-1694</t>
  </si>
  <si>
    <t>33.963.114/0001-731</t>
  </si>
  <si>
    <t>(27) 99787-1695</t>
  </si>
  <si>
    <t>33.963.114/0001-732</t>
  </si>
  <si>
    <t>(27) 99787-1696</t>
  </si>
  <si>
    <t>33.963.114/0001-733</t>
  </si>
  <si>
    <t>(27) 99787-1697</t>
  </si>
  <si>
    <t>33.963.114/0001-734</t>
  </si>
  <si>
    <t>(27) 99787-1698</t>
  </si>
  <si>
    <t>33.963.114/0001-735</t>
  </si>
  <si>
    <t>(27) 99787-1699</t>
  </si>
  <si>
    <t>33.963.114/0001-736</t>
  </si>
  <si>
    <t>(27) 99787-1700</t>
  </si>
  <si>
    <t>33.963.114/0001-737</t>
  </si>
  <si>
    <t>(27) 99787-1701</t>
  </si>
  <si>
    <t>33.963.114/0001-738</t>
  </si>
  <si>
    <t>(27) 99787-1702</t>
  </si>
  <si>
    <t>33.963.114/0001-739</t>
  </si>
  <si>
    <t>(27) 99787-1703</t>
  </si>
  <si>
    <t>33.963.114/0001-740</t>
  </si>
  <si>
    <t>(27) 99787-1704</t>
  </si>
  <si>
    <t>33.963.114/0001-741</t>
  </si>
  <si>
    <t>(27) 99787-1705</t>
  </si>
  <si>
    <t>33.963.114/0001-742</t>
  </si>
  <si>
    <t>(27) 99787-1706</t>
  </si>
  <si>
    <t>33.963.114/0001-743</t>
  </si>
  <si>
    <t>(27) 99787-1707</t>
  </si>
  <si>
    <t>33.963.114/0001-744</t>
  </si>
  <si>
    <t>(27) 99787-1708</t>
  </si>
  <si>
    <t>33.963.114/0001-745</t>
  </si>
  <si>
    <t>(27) 99787-1709</t>
  </si>
  <si>
    <t>33.963.114/0001-746</t>
  </si>
  <si>
    <t>(27) 99787-1710</t>
  </si>
  <si>
    <t>33.963.114/0001-747</t>
  </si>
  <si>
    <t>(27) 99787-1711</t>
  </si>
  <si>
    <t>33.963.114/0001-748</t>
  </si>
  <si>
    <t>(27) 99787-1712</t>
  </si>
  <si>
    <t>33.963.114/0001-749</t>
  </si>
  <si>
    <t>(27) 99787-1713</t>
  </si>
  <si>
    <t>33.963.114/0001-750</t>
  </si>
  <si>
    <t>(27) 99787-1714</t>
  </si>
  <si>
    <t>33.963.114/0001-751</t>
  </si>
  <si>
    <t>(27) 99787-1715</t>
  </si>
  <si>
    <t>33.963.114/0001-752</t>
  </si>
  <si>
    <t>(27) 99787-1716</t>
  </si>
  <si>
    <t>33.963.114/0001-753</t>
  </si>
  <si>
    <t>(27) 99787-1717</t>
  </si>
  <si>
    <t>33.963.114/0001-754</t>
  </si>
  <si>
    <t>(27) 99787-1718</t>
  </si>
  <si>
    <t>33.963.114/0001-755</t>
  </si>
  <si>
    <t>(27) 99787-1719</t>
  </si>
  <si>
    <t>33.963.114/0001-756</t>
  </si>
  <si>
    <t>(27) 99787-1720</t>
  </si>
  <si>
    <t>33.963.114/0001-757</t>
  </si>
  <si>
    <t>(27) 99787-1721</t>
  </si>
  <si>
    <t>33.963.114/0001-758</t>
  </si>
  <si>
    <t>(27) 99787-1722</t>
  </si>
  <si>
    <t>33.963.114/0001-759</t>
  </si>
  <si>
    <t>(27) 99787-1723</t>
  </si>
  <si>
    <t>33.963.114/0001-760</t>
  </si>
  <si>
    <t>(27) 99787-1724</t>
  </si>
  <si>
    <t>33.963.114/0001-761</t>
  </si>
  <si>
    <t>(27) 99787-1725</t>
  </si>
  <si>
    <t>33.963.114/0001-762</t>
  </si>
  <si>
    <t>(27) 99787-1726</t>
  </si>
  <si>
    <t>33.963.114/0001-763</t>
  </si>
  <si>
    <t>(27) 99787-1727</t>
  </si>
  <si>
    <t>33.963.114/0001-764</t>
  </si>
  <si>
    <t>(27) 99787-1728</t>
  </si>
  <si>
    <t>33.963.114/0001-765</t>
  </si>
  <si>
    <t>(27) 99787-1729</t>
  </si>
  <si>
    <t>33.963.114/0001-766</t>
  </si>
  <si>
    <t>(27) 99787-1730</t>
  </si>
  <si>
    <t>33.963.114/0001-767</t>
  </si>
  <si>
    <t>(27) 99787-1731</t>
  </si>
  <si>
    <t>33.963.114/0001-768</t>
  </si>
  <si>
    <t>(27) 99787-1732</t>
  </si>
  <si>
    <t>33.963.114/0001-769</t>
  </si>
  <si>
    <t>(27) 99787-1733</t>
  </si>
  <si>
    <t>33.963.114/0001-770</t>
  </si>
  <si>
    <t>(27) 99787-1734</t>
  </si>
  <si>
    <t>33.963.114/0001-771</t>
  </si>
  <si>
    <t>(27) 99787-1735</t>
  </si>
  <si>
    <t>33.963.114/0001-772</t>
  </si>
  <si>
    <t>(27) 99787-1736</t>
  </si>
  <si>
    <t>33.963.114/0001-773</t>
  </si>
  <si>
    <t>(27) 99787-1737</t>
  </si>
  <si>
    <t>33.963.114/0001-774</t>
  </si>
  <si>
    <t>(27) 99787-1738</t>
  </si>
  <si>
    <t>33.963.114/0001-775</t>
  </si>
  <si>
    <t>(27) 99787-1739</t>
  </si>
  <si>
    <t>33.963.114/0001-776</t>
  </si>
  <si>
    <t>(27) 99787-1740</t>
  </si>
  <si>
    <t>33.963.114/0001-777</t>
  </si>
  <si>
    <t>(27) 99787-1741</t>
  </si>
  <si>
    <t>33.963.114/0001-778</t>
  </si>
  <si>
    <t>(27) 99787-1742</t>
  </si>
  <si>
    <t>33.963.114/0001-779</t>
  </si>
  <si>
    <t>(27) 99787-1743</t>
  </si>
  <si>
    <t>33.963.114/0001-780</t>
  </si>
  <si>
    <t>(27) 99787-1744</t>
  </si>
  <si>
    <t>33.963.114/0001-781</t>
  </si>
  <si>
    <t>(27) 99787-1745</t>
  </si>
  <si>
    <t>33.963.114/0001-782</t>
  </si>
  <si>
    <t>(27) 99787-1746</t>
  </si>
  <si>
    <t>33.963.114/0001-783</t>
  </si>
  <si>
    <t>(27) 99787-1747</t>
  </si>
  <si>
    <t>33.963.114/0001-784</t>
  </si>
  <si>
    <t>(27) 99787-1748</t>
  </si>
  <si>
    <t>33.963.114/0001-785</t>
  </si>
  <si>
    <t>(27) 99787-1749</t>
  </si>
  <si>
    <t>33.963.114/0001-786</t>
  </si>
  <si>
    <t>(27) 99787-1750</t>
  </si>
  <si>
    <t>33.963.114/0001-787</t>
  </si>
  <si>
    <t>(27) 99787-1751</t>
  </si>
  <si>
    <t>33.963.114/0001-788</t>
  </si>
  <si>
    <t>(27) 99787-1752</t>
  </si>
  <si>
    <t>33.963.114/0001-789</t>
  </si>
  <si>
    <t>(27) 99787-1753</t>
  </si>
  <si>
    <t>33.963.114/0001-790</t>
  </si>
  <si>
    <t>(27) 99787-1754</t>
  </si>
  <si>
    <t>33.963.114/0001-791</t>
  </si>
  <si>
    <t>(27) 99787-1755</t>
  </si>
  <si>
    <t>33.963.114/0001-792</t>
  </si>
  <si>
    <t>(27) 99787-1756</t>
  </si>
  <si>
    <t>33.963.114/0001-793</t>
  </si>
  <si>
    <t>(27) 99787-1757</t>
  </si>
  <si>
    <t>33.963.114/0001-794</t>
  </si>
  <si>
    <t>(27) 99787-1758</t>
  </si>
  <si>
    <t>33.963.114/0001-795</t>
  </si>
  <si>
    <t>(27) 99787-1759</t>
  </si>
  <si>
    <t>33.963.114/0001-796</t>
  </si>
  <si>
    <t>(27) 99787-1760</t>
  </si>
  <si>
    <t>33.963.114/0001-797</t>
  </si>
  <si>
    <t>(27) 99787-1761</t>
  </si>
  <si>
    <t>33.963.114/0001-798</t>
  </si>
  <si>
    <t>(27) 99787-1762</t>
  </si>
  <si>
    <t>33.963.114/0001-799</t>
  </si>
  <si>
    <t>(27) 99787-1763</t>
  </si>
  <si>
    <t>33.963.114/0001-800</t>
  </si>
  <si>
    <t>(27) 99787-1764</t>
  </si>
  <si>
    <t>33.963.114/0001-801</t>
  </si>
  <si>
    <t>(27) 99787-1765</t>
  </si>
  <si>
    <t>33.963.114/0001-802</t>
  </si>
  <si>
    <t>(27) 99787-1766</t>
  </si>
  <si>
    <t>33.963.114/0001-803</t>
  </si>
  <si>
    <t>(27) 99787-1767</t>
  </si>
  <si>
    <t>33.963.114/0001-804</t>
  </si>
  <si>
    <t>(27) 99787-1768</t>
  </si>
  <si>
    <t>33.963.114/0001-805</t>
  </si>
  <si>
    <t>(27) 99787-1769</t>
  </si>
  <si>
    <t>33.963.114/0001-806</t>
  </si>
  <si>
    <t>(27) 99787-1770</t>
  </si>
  <si>
    <t>33.963.114/0001-807</t>
  </si>
  <si>
    <t>(27) 99787-1771</t>
  </si>
  <si>
    <t>33.963.114/0001-808</t>
  </si>
  <si>
    <t>(27) 99787-1772</t>
  </si>
  <si>
    <t>33.963.114/0001-809</t>
  </si>
  <si>
    <t>(27) 99787-1773</t>
  </si>
  <si>
    <t>33.963.114/0001-810</t>
  </si>
  <si>
    <t>(27) 99787-1774</t>
  </si>
  <si>
    <t>33.963.114/0001-811</t>
  </si>
  <si>
    <t>(27) 99787-1775</t>
  </si>
  <si>
    <t>33.963.114/0001-812</t>
  </si>
  <si>
    <t>(27) 99787-1776</t>
  </si>
  <si>
    <t>33.963.114/0001-813</t>
  </si>
  <si>
    <t>(27) 99787-1777</t>
  </si>
  <si>
    <t>33.963.114/0001-814</t>
  </si>
  <si>
    <t>(27) 99787-1778</t>
  </si>
  <si>
    <t>33.963.114/0001-815</t>
  </si>
  <si>
    <t>(27) 99787-1779</t>
  </si>
  <si>
    <t>33.963.114/0001-816</t>
  </si>
  <si>
    <t>(27) 99787-1780</t>
  </si>
  <si>
    <t>33.963.114/0001-817</t>
  </si>
  <si>
    <t>(27) 99787-1781</t>
  </si>
  <si>
    <t>33.963.114/0001-818</t>
  </si>
  <si>
    <t>(27) 99787-1782</t>
  </si>
  <si>
    <t>33.963.114/0001-819</t>
  </si>
  <si>
    <t>(27) 99787-1783</t>
  </si>
  <si>
    <t>33.963.114/0001-820</t>
  </si>
  <si>
    <t>(27) 99787-1784</t>
  </si>
  <si>
    <t>33.963.114/0001-821</t>
  </si>
  <si>
    <t>(27) 99787-1785</t>
  </si>
  <si>
    <t>33.963.114/0001-822</t>
  </si>
  <si>
    <t>(27) 99787-1786</t>
  </si>
  <si>
    <t>33.963.114/0001-823</t>
  </si>
  <si>
    <t>(27) 99787-1787</t>
  </si>
  <si>
    <t>33.963.114/0001-824</t>
  </si>
  <si>
    <t>(27) 99787-1788</t>
  </si>
  <si>
    <t>33.963.114/0001-825</t>
  </si>
  <si>
    <t>(27) 99787-1789</t>
  </si>
  <si>
    <t>33.963.114/0001-826</t>
  </si>
  <si>
    <t>(27) 99787-1790</t>
  </si>
  <si>
    <t>33.963.114/0001-827</t>
  </si>
  <si>
    <t>(27) 99787-1791</t>
  </si>
  <si>
    <t>33.963.114/0001-828</t>
  </si>
  <si>
    <t>(27) 99787-1792</t>
  </si>
  <si>
    <t>33.963.114/0001-829</t>
  </si>
  <si>
    <t>(27) 99787-1793</t>
  </si>
  <si>
    <t>33.963.114/0001-830</t>
  </si>
  <si>
    <t>(27) 99787-1794</t>
  </si>
  <si>
    <t>33.963.114/0001-831</t>
  </si>
  <si>
    <t>(27) 99787-1795</t>
  </si>
  <si>
    <t>33.963.114/0001-832</t>
  </si>
  <si>
    <t>(27) 99787-1796</t>
  </si>
  <si>
    <t>33.963.114/0001-833</t>
  </si>
  <si>
    <t>(27) 99787-1797</t>
  </si>
  <si>
    <t>33.963.114/0001-834</t>
  </si>
  <si>
    <t>(27) 99787-1798</t>
  </si>
  <si>
    <t>33.963.114/0001-835</t>
  </si>
  <si>
    <t>(27) 99787-1799</t>
  </si>
  <si>
    <t>33.963.114/0001-836</t>
  </si>
  <si>
    <t>(27) 99787-1800</t>
  </si>
  <si>
    <t>33.963.114/0001-837</t>
  </si>
  <si>
    <t>(27) 99787-1801</t>
  </si>
  <si>
    <t>33.963.114/0001-838</t>
  </si>
  <si>
    <t>(27) 99787-1802</t>
  </si>
  <si>
    <t>33.963.114/0001-839</t>
  </si>
  <si>
    <t>(27) 99787-1803</t>
  </si>
  <si>
    <t>33.963.114/0001-840</t>
  </si>
  <si>
    <t>(27) 99787-1804</t>
  </si>
  <si>
    <t>33.963.114/0001-841</t>
  </si>
  <si>
    <t>(27) 99787-1805</t>
  </si>
  <si>
    <t>33.963.114/0001-842</t>
  </si>
  <si>
    <t>(27) 99787-1806</t>
  </si>
  <si>
    <t>33.963.114/0001-843</t>
  </si>
  <si>
    <t>(27) 99787-1807</t>
  </si>
  <si>
    <t>33.963.114/0001-844</t>
  </si>
  <si>
    <t>(27) 99787-1808</t>
  </si>
  <si>
    <t>33.963.114/0001-845</t>
  </si>
  <si>
    <t>(27) 99787-1809</t>
  </si>
  <si>
    <t>33.963.114/0001-846</t>
  </si>
  <si>
    <t>(27) 99787-1810</t>
  </si>
  <si>
    <t>33.963.114/0001-847</t>
  </si>
  <si>
    <t>(27) 99787-1811</t>
  </si>
  <si>
    <t>33.963.114/0001-848</t>
  </si>
  <si>
    <t>(27) 99787-1812</t>
  </si>
  <si>
    <t>33.963.114/0001-849</t>
  </si>
  <si>
    <t>(27) 99787-1813</t>
  </si>
  <si>
    <t>33.963.114/0001-850</t>
  </si>
  <si>
    <t>(27) 99787-1814</t>
  </si>
  <si>
    <t>33.963.114/0001-851</t>
  </si>
  <si>
    <t>(27) 99787-1815</t>
  </si>
  <si>
    <t>33.963.114/0001-852</t>
  </si>
  <si>
    <t>(27) 99787-1816</t>
  </si>
  <si>
    <t>33.963.114/0001-853</t>
  </si>
  <si>
    <t>(27) 99787-1817</t>
  </si>
  <si>
    <t>33.963.114/0001-854</t>
  </si>
  <si>
    <t>(27) 99787-1818</t>
  </si>
  <si>
    <t>33.963.114/0001-855</t>
  </si>
  <si>
    <t>(27) 99787-1819</t>
  </si>
  <si>
    <t>33.963.114/0001-856</t>
  </si>
  <si>
    <t>(27) 99787-1820</t>
  </si>
  <si>
    <t>33.963.114/0001-857</t>
  </si>
  <si>
    <t>(27) 99787-1821</t>
  </si>
  <si>
    <t>33.963.114/0001-858</t>
  </si>
  <si>
    <t>(27) 99787-1822</t>
  </si>
  <si>
    <t>33.963.114/0001-859</t>
  </si>
  <si>
    <t>(27) 99787-1823</t>
  </si>
  <si>
    <t>33.963.114/0001-860</t>
  </si>
  <si>
    <t>(27) 99787-1824</t>
  </si>
  <si>
    <t>33.963.114/0001-861</t>
  </si>
  <si>
    <t>(27) 99787-1825</t>
  </si>
  <si>
    <t>33.963.114/0001-862</t>
  </si>
  <si>
    <t>(27) 99787-1826</t>
  </si>
  <si>
    <t>33.963.114/0001-863</t>
  </si>
  <si>
    <t>(27) 99787-1827</t>
  </si>
  <si>
    <t>33.963.114/0001-864</t>
  </si>
  <si>
    <t>(27) 99787-1828</t>
  </si>
  <si>
    <t>33.963.114/0001-865</t>
  </si>
  <si>
    <t>(27) 99787-1829</t>
  </si>
  <si>
    <t>33.963.114/0001-866</t>
  </si>
  <si>
    <t>(27) 99787-1830</t>
  </si>
  <si>
    <t>33.963.114/0001-867</t>
  </si>
  <si>
    <t>(27) 99787-1831</t>
  </si>
  <si>
    <t>33.963.114/0001-868</t>
  </si>
  <si>
    <t>(27) 99787-1832</t>
  </si>
  <si>
    <t>33.963.114/0001-869</t>
  </si>
  <si>
    <t>(27) 99787-1833</t>
  </si>
  <si>
    <t>33.963.114/0001-870</t>
  </si>
  <si>
    <t>(27) 99787-1834</t>
  </si>
  <si>
    <t>33.963.114/0001-871</t>
  </si>
  <si>
    <t>(27) 99787-1835</t>
  </si>
  <si>
    <t>33.963.114/0001-872</t>
  </si>
  <si>
    <t>(27) 99787-1836</t>
  </si>
  <si>
    <t>33.963.114/0001-873</t>
  </si>
  <si>
    <t>(27) 99787-1837</t>
  </si>
  <si>
    <t>33.963.114/0001-874</t>
  </si>
  <si>
    <t>(27) 99787-1838</t>
  </si>
  <si>
    <t>33.963.114/0001-875</t>
  </si>
  <si>
    <t>(27) 99787-1839</t>
  </si>
  <si>
    <t>33.963.114/0001-876</t>
  </si>
  <si>
    <t>(27) 99787-1840</t>
  </si>
  <si>
    <t>33.963.114/0001-877</t>
  </si>
  <si>
    <t>(27) 99787-1841</t>
  </si>
  <si>
    <t>33.963.114/0001-878</t>
  </si>
  <si>
    <t>(27) 99787-1842</t>
  </si>
  <si>
    <t>33.963.114/0001-879</t>
  </si>
  <si>
    <t>(27) 99787-1843</t>
  </si>
  <si>
    <t>33.963.114/0001-880</t>
  </si>
  <si>
    <t>(27) 99787-1844</t>
  </si>
  <si>
    <t>33.963.114/0001-881</t>
  </si>
  <si>
    <t>(27) 99787-1845</t>
  </si>
  <si>
    <t>33.963.114/0001-882</t>
  </si>
  <si>
    <t>(27) 99787-1846</t>
  </si>
  <si>
    <t>33.963.114/0001-883</t>
  </si>
  <si>
    <t>(27) 99787-1847</t>
  </si>
  <si>
    <t>33.963.114/0001-884</t>
  </si>
  <si>
    <t>(27) 99787-1848</t>
  </si>
  <si>
    <t>33.963.114/0001-885</t>
  </si>
  <si>
    <t>(27) 99787-1849</t>
  </si>
  <si>
    <t>33.963.114/0001-886</t>
  </si>
  <si>
    <t>(27) 99787-1850</t>
  </si>
  <si>
    <t>33.963.114/0001-887</t>
  </si>
  <si>
    <t>(27) 99787-1851</t>
  </si>
  <si>
    <t>33.963.114/0001-888</t>
  </si>
  <si>
    <t>(27) 99787-1852</t>
  </si>
  <si>
    <t>33.963.114/0001-889</t>
  </si>
  <si>
    <t>(27) 99787-1853</t>
  </si>
  <si>
    <t>33.963.114/0001-890</t>
  </si>
  <si>
    <t>(27) 99787-1854</t>
  </si>
  <si>
    <t>33.963.114/0001-891</t>
  </si>
  <si>
    <t>(27) 99787-1855</t>
  </si>
  <si>
    <t>33.963.114/0001-892</t>
  </si>
  <si>
    <t>(27) 99787-1856</t>
  </si>
  <si>
    <t>33.963.114/0001-893</t>
  </si>
  <si>
    <t>(27) 99787-1857</t>
  </si>
  <si>
    <t>33.963.114/0001-894</t>
  </si>
  <si>
    <t>(27) 99787-1858</t>
  </si>
  <si>
    <t>33.963.114/0001-895</t>
  </si>
  <si>
    <t>(27) 99787-1859</t>
  </si>
  <si>
    <t>33.963.114/0001-896</t>
  </si>
  <si>
    <t>(27) 99787-1860</t>
  </si>
  <si>
    <t>33.963.114/0001-897</t>
  </si>
  <si>
    <t>(27) 99787-1861</t>
  </si>
  <si>
    <t>33.963.114/0001-898</t>
  </si>
  <si>
    <t>(27) 99787-1862</t>
  </si>
  <si>
    <t>33.963.114/0001-899</t>
  </si>
  <si>
    <t>(27) 99787-1863</t>
  </si>
  <si>
    <t>33.963.114/0001-900</t>
  </si>
  <si>
    <t>(27) 99787-1864</t>
  </si>
  <si>
    <t>33.963.114/0001-901</t>
  </si>
  <si>
    <t>(27) 99787-1865</t>
  </si>
  <si>
    <t>33.963.114/0001-902</t>
  </si>
  <si>
    <t>(27) 99787-1866</t>
  </si>
  <si>
    <t>33.963.114/0001-903</t>
  </si>
  <si>
    <t>(27) 99787-1867</t>
  </si>
  <si>
    <t>33.963.114/0001-904</t>
  </si>
  <si>
    <t>(27) 99787-1868</t>
  </si>
  <si>
    <t>33.963.114/0001-905</t>
  </si>
  <si>
    <t>(27) 99787-1869</t>
  </si>
  <si>
    <t>33.963.114/0001-906</t>
  </si>
  <si>
    <t>(27) 99787-1870</t>
  </si>
  <si>
    <t>33.963.114/0001-907</t>
  </si>
  <si>
    <t>(27) 99787-1871</t>
  </si>
  <si>
    <t>33.963.114/0001-908</t>
  </si>
  <si>
    <t>(27) 99787-1872</t>
  </si>
  <si>
    <t>33.963.114/0001-909</t>
  </si>
  <si>
    <t>(27) 99787-1873</t>
  </si>
  <si>
    <t>33.963.114/0001-910</t>
  </si>
  <si>
    <t>(27) 99787-1874</t>
  </si>
  <si>
    <t>33.963.114/0001-911</t>
  </si>
  <si>
    <t>(27) 99787-1875</t>
  </si>
  <si>
    <t>33.963.114/0001-912</t>
  </si>
  <si>
    <t>(27) 99787-1876</t>
  </si>
  <si>
    <t>33.963.114/0001-913</t>
  </si>
  <si>
    <t>(27) 99787-1877</t>
  </si>
  <si>
    <t>33.963.114/0001-914</t>
  </si>
  <si>
    <t>(27) 99787-1878</t>
  </si>
  <si>
    <t>33.963.114/0001-915</t>
  </si>
  <si>
    <t>(27) 99787-1879</t>
  </si>
  <si>
    <t>33.963.114/0001-916</t>
  </si>
  <si>
    <t>(27) 99787-1880</t>
  </si>
  <si>
    <t>33.963.114/0001-917</t>
  </si>
  <si>
    <t>(27) 99787-1881</t>
  </si>
  <si>
    <t>33.963.114/0001-918</t>
  </si>
  <si>
    <t>(27) 99787-1882</t>
  </si>
  <si>
    <t>33.963.114/0001-919</t>
  </si>
  <si>
    <t>(27) 99787-1883</t>
  </si>
  <si>
    <t>33.963.114/0001-920</t>
  </si>
  <si>
    <t>(27) 99787-1884</t>
  </si>
  <si>
    <t>33.963.114/0001-921</t>
  </si>
  <si>
    <t>(27) 99787-1885</t>
  </si>
  <si>
    <t>33.963.114/0001-922</t>
  </si>
  <si>
    <t>(27) 99787-1886</t>
  </si>
  <si>
    <t>33.963.114/0001-923</t>
  </si>
  <si>
    <t>(27) 99787-1887</t>
  </si>
  <si>
    <t>33.963.114/0001-924</t>
  </si>
  <si>
    <t>(27) 99787-1888</t>
  </si>
  <si>
    <t>33.963.114/0001-925</t>
  </si>
  <si>
    <t>(27) 99787-1889</t>
  </si>
  <si>
    <t>33.963.114/0001-926</t>
  </si>
  <si>
    <t>(27) 99787-1890</t>
  </si>
  <si>
    <t>33.963.114/0001-927</t>
  </si>
  <si>
    <t>(27) 99787-1891</t>
  </si>
  <si>
    <t>33.963.114/0001-928</t>
  </si>
  <si>
    <t>(27) 99787-1892</t>
  </si>
  <si>
    <t>33.963.114/0001-929</t>
  </si>
  <si>
    <t>(27) 99787-1893</t>
  </si>
  <si>
    <t>33.963.114/0001-930</t>
  </si>
  <si>
    <t>(27) 99787-1894</t>
  </si>
  <si>
    <t>33.963.114/0001-931</t>
  </si>
  <si>
    <t>(27) 99787-1895</t>
  </si>
  <si>
    <t>33.963.114/0001-932</t>
  </si>
  <si>
    <t>(27) 99787-1896</t>
  </si>
  <si>
    <t>33.963.114/0001-933</t>
  </si>
  <si>
    <t>(27) 99787-1897</t>
  </si>
  <si>
    <t>33.963.114/0001-934</t>
  </si>
  <si>
    <t>(27) 99787-1898</t>
  </si>
  <si>
    <t>33.963.114/0001-935</t>
  </si>
  <si>
    <t>(27) 99787-1899</t>
  </si>
  <si>
    <t>33.963.114/0001-936</t>
  </si>
  <si>
    <t>(27) 99787-1900</t>
  </si>
  <si>
    <t>33.963.114/0001-937</t>
  </si>
  <si>
    <t>(27) 99787-1901</t>
  </si>
  <si>
    <t>33.963.114/0001-938</t>
  </si>
  <si>
    <t>(27) 99787-1902</t>
  </si>
  <si>
    <t>33.963.114/0001-939</t>
  </si>
  <si>
    <t>(27) 99787-1903</t>
  </si>
  <si>
    <t>33.963.114/0001-940</t>
  </si>
  <si>
    <t>(27) 99787-1904</t>
  </si>
  <si>
    <t>33.963.114/0001-941</t>
  </si>
  <si>
    <t>(27) 99787-1905</t>
  </si>
  <si>
    <t>33.963.114/0001-942</t>
  </si>
  <si>
    <t>(27) 99787-1906</t>
  </si>
  <si>
    <t>33.963.114/0001-943</t>
  </si>
  <si>
    <t>(27) 99787-1907</t>
  </si>
  <si>
    <t>33.963.114/0001-944</t>
  </si>
  <si>
    <t>(27) 99787-1908</t>
  </si>
  <si>
    <t>33.963.114/0001-945</t>
  </si>
  <si>
    <t>(27) 99787-1909</t>
  </si>
  <si>
    <t>33.963.114/0001-946</t>
  </si>
  <si>
    <t>(27) 99787-1910</t>
  </si>
  <si>
    <t>33.963.114/0001-947</t>
  </si>
  <si>
    <t>(27) 99787-1911</t>
  </si>
  <si>
    <t>33.963.114/0001-948</t>
  </si>
  <si>
    <t>(27) 99787-1912</t>
  </si>
  <si>
    <t>33.963.114/0001-949</t>
  </si>
  <si>
    <t>(27) 99787-1913</t>
  </si>
  <si>
    <t>33.963.114/0001-950</t>
  </si>
  <si>
    <t>(27) 99787-1914</t>
  </si>
  <si>
    <t>33.963.114/0001-951</t>
  </si>
  <si>
    <t>(27) 99787-1915</t>
  </si>
  <si>
    <t>33.963.114/0001-952</t>
  </si>
  <si>
    <t>(27) 99787-1916</t>
  </si>
  <si>
    <t>33.963.114/0001-953</t>
  </si>
  <si>
    <t>(27) 99787-1917</t>
  </si>
  <si>
    <t>33.963.114/0001-954</t>
  </si>
  <si>
    <t>(27) 99787-1918</t>
  </si>
  <si>
    <t>33.963.114/0001-955</t>
  </si>
  <si>
    <t>(27) 99787-1919</t>
  </si>
  <si>
    <t>33.963.114/0001-956</t>
  </si>
  <si>
    <t>(27) 99787-1920</t>
  </si>
  <si>
    <t>33.963.114/0001-957</t>
  </si>
  <si>
    <t>(27) 99787-1921</t>
  </si>
  <si>
    <t>33.963.114/0001-958</t>
  </si>
  <si>
    <t>(27) 99787-1922</t>
  </si>
  <si>
    <t>33.963.114/0001-959</t>
  </si>
  <si>
    <t>(27) 99787-1923</t>
  </si>
  <si>
    <t>33.963.114/0001-960</t>
  </si>
  <si>
    <t>(27) 99787-1924</t>
  </si>
  <si>
    <t>33.963.114/0001-961</t>
  </si>
  <si>
    <t>(27) 99787-1925</t>
  </si>
  <si>
    <t>33.963.114/0001-962</t>
  </si>
  <si>
    <t>(27) 99787-1926</t>
  </si>
  <si>
    <t>33.963.114/0001-963</t>
  </si>
  <si>
    <t>(27) 99787-1927</t>
  </si>
  <si>
    <t>33.963.114/0001-964</t>
  </si>
  <si>
    <t>(27) 99787-1928</t>
  </si>
  <si>
    <t>33.963.114/0001-965</t>
  </si>
  <si>
    <t>(27) 99787-1929</t>
  </si>
  <si>
    <t>33.963.114/0001-966</t>
  </si>
  <si>
    <t>(27) 99787-1930</t>
  </si>
  <si>
    <t>33.963.114/0001-967</t>
  </si>
  <si>
    <t>(27) 99787-1931</t>
  </si>
  <si>
    <t>33.963.114/0001-968</t>
  </si>
  <si>
    <t>(27) 99787-1932</t>
  </si>
  <si>
    <t>33.963.114/0001-969</t>
  </si>
  <si>
    <t>(27) 99787-1933</t>
  </si>
  <si>
    <t>33.963.114/0001-970</t>
  </si>
  <si>
    <t>(27) 99787-1934</t>
  </si>
  <si>
    <t>33.963.114/0001-971</t>
  </si>
  <si>
    <t>(27) 99787-1935</t>
  </si>
  <si>
    <t>33.963.114/0001-972</t>
  </si>
  <si>
    <t>(27) 99787-1936</t>
  </si>
  <si>
    <t>33.963.114/0001-973</t>
  </si>
  <si>
    <t>(27) 99787-1937</t>
  </si>
  <si>
    <t>33.963.114/0001-974</t>
  </si>
  <si>
    <t>(27) 99787-1938</t>
  </si>
  <si>
    <t>33.963.114/0001-975</t>
  </si>
  <si>
    <t>(27) 99787-1939</t>
  </si>
  <si>
    <t>33.963.114/0001-976</t>
  </si>
  <si>
    <t>(27) 99787-1940</t>
  </si>
  <si>
    <t>33.963.114/0001-977</t>
  </si>
  <si>
    <t>(27) 99787-1941</t>
  </si>
  <si>
    <t>33.963.114/0001-978</t>
  </si>
  <si>
    <t>(27) 99787-1942</t>
  </si>
  <si>
    <t>33.963.114/0001-979</t>
  </si>
  <si>
    <t>(27) 99787-1943</t>
  </si>
  <si>
    <t>33.963.114/0001-980</t>
  </si>
  <si>
    <t>(27) 99787-1944</t>
  </si>
  <si>
    <t>33.963.114/0001-981</t>
  </si>
  <si>
    <t>(27) 99787-1945</t>
  </si>
  <si>
    <t>33.963.114/0001-982</t>
  </si>
  <si>
    <t>(27) 99787-1946</t>
  </si>
  <si>
    <t>33.963.114/0001-983</t>
  </si>
  <si>
    <t>(27) 99787-1947</t>
  </si>
  <si>
    <t>33.963.114/0001-984</t>
  </si>
  <si>
    <t>(27) 99787-1948</t>
  </si>
  <si>
    <t>33.963.114/0001-985</t>
  </si>
  <si>
    <t>(27) 99787-1949</t>
  </si>
  <si>
    <t>33.963.114/0001-986</t>
  </si>
  <si>
    <t>(27) 99787-1950</t>
  </si>
  <si>
    <t>33.963.114/0001-987</t>
  </si>
  <si>
    <t>(27) 99787-1951</t>
  </si>
  <si>
    <t>33.963.114/0001-988</t>
  </si>
  <si>
    <t>(27) 99787-1952</t>
  </si>
  <si>
    <t>33.963.114/0001-989</t>
  </si>
  <si>
    <t>(27) 99787-1953</t>
  </si>
  <si>
    <t>33.963.114/0001-990</t>
  </si>
  <si>
    <t>(27) 99787-1954</t>
  </si>
  <si>
    <t>33.963.114/0001-991</t>
  </si>
  <si>
    <t>(27) 99787-1955</t>
  </si>
  <si>
    <t>33.963.114/0001-992</t>
  </si>
  <si>
    <t>(27) 99787-1956</t>
  </si>
  <si>
    <t>33.963.114/0001-993</t>
  </si>
  <si>
    <t>(27) 99787-1957</t>
  </si>
  <si>
    <t>33.963.114/0001-994</t>
  </si>
  <si>
    <t>(27) 99787-1958</t>
  </si>
  <si>
    <t>33.963.114/0001-995</t>
  </si>
  <si>
    <t>(27) 99787-1959</t>
  </si>
  <si>
    <t>33.963.114/0001-996</t>
  </si>
  <si>
    <t>(27) 99787-1960</t>
  </si>
  <si>
    <t>33.963.114/0001-997</t>
  </si>
  <si>
    <t>(27) 99787-1961</t>
  </si>
  <si>
    <t>33.963.114/0001-998</t>
  </si>
  <si>
    <t>(27) 99787-1962</t>
  </si>
  <si>
    <t>33.963.114/0001-999</t>
  </si>
  <si>
    <t>(27) 99787-1963</t>
  </si>
  <si>
    <t>33.963.114/0001-1000</t>
  </si>
  <si>
    <t>(27) 99787-1964</t>
  </si>
  <si>
    <t>33.963.114/0001-1001</t>
  </si>
  <si>
    <t>(27) 99787-1965</t>
  </si>
  <si>
    <t>33.963.114/0001-1002</t>
  </si>
  <si>
    <t>(27) 99787-1966</t>
  </si>
  <si>
    <t>33.963.114/0001-1003</t>
  </si>
  <si>
    <t>(27) 99787-1967</t>
  </si>
  <si>
    <t>33.963.114/0001-1004</t>
  </si>
  <si>
    <t>(27) 99787-1968</t>
  </si>
  <si>
    <t>33.963.114/0001-1005</t>
  </si>
  <si>
    <t>(27) 99787-1969</t>
  </si>
  <si>
    <t>33.963.114/0001-1006</t>
  </si>
  <si>
    <t>(27) 99787-1970</t>
  </si>
  <si>
    <t>33.963.114/0001-1007</t>
  </si>
  <si>
    <t>(27) 99787-1971</t>
  </si>
  <si>
    <t>33.963.114/0001-1008</t>
  </si>
  <si>
    <t>(27) 99787-1972</t>
  </si>
  <si>
    <t>33.963.114/0001-1009</t>
  </si>
  <si>
    <t>(27) 99787-1973</t>
  </si>
  <si>
    <t>33.963.114/0001-1010</t>
  </si>
  <si>
    <t>(27) 99787-1974</t>
  </si>
  <si>
    <t>33.963.114/0001-1011</t>
  </si>
  <si>
    <t>(27) 99787-1975</t>
  </si>
  <si>
    <t>33.963.114/0001-1012</t>
  </si>
  <si>
    <t>(27) 99787-1976</t>
  </si>
  <si>
    <t>33.963.114/0001-1013</t>
  </si>
  <si>
    <t>(27) 99787-1977</t>
  </si>
  <si>
    <t>33.963.114/0001-1014</t>
  </si>
  <si>
    <t>(27) 99787-1978</t>
  </si>
  <si>
    <t>33.963.114/0001-1015</t>
  </si>
  <si>
    <t>(27) 99787-1979</t>
  </si>
  <si>
    <t>33.963.114/0001-1016</t>
  </si>
  <si>
    <t>(27) 99787-1980</t>
  </si>
  <si>
    <t>33.963.114/0001-1017</t>
  </si>
  <si>
    <t>(27) 99787-1981</t>
  </si>
  <si>
    <t>33.963.114/0001-1018</t>
  </si>
  <si>
    <t>(27) 99787-1982</t>
  </si>
  <si>
    <t>33.963.114/0001-1019</t>
  </si>
  <si>
    <t>(27) 99787-1983</t>
  </si>
  <si>
    <t>33.963.114/0001-1020</t>
  </si>
  <si>
    <t>(27) 99787-1984</t>
  </si>
  <si>
    <t>33.963.114/0001-1021</t>
  </si>
  <si>
    <t>(27) 99787-1985</t>
  </si>
  <si>
    <t>33.963.114/0001-1022</t>
  </si>
  <si>
    <t>(27) 99787-1986</t>
  </si>
  <si>
    <t>33.963.114/0001-1023</t>
  </si>
  <si>
    <t>(27) 99787-1987</t>
  </si>
  <si>
    <t>33.963.114/0001-1024</t>
  </si>
  <si>
    <t>(27) 99787-1988</t>
  </si>
  <si>
    <t>33.963.114/0001-1025</t>
  </si>
  <si>
    <t>(27) 99787-1989</t>
  </si>
  <si>
    <t>33.963.114/0001-1026</t>
  </si>
  <si>
    <t>(27) 99787-1990</t>
  </si>
  <si>
    <t>33.963.114/0001-1027</t>
  </si>
  <si>
    <t>(27) 99787-1991</t>
  </si>
  <si>
    <t>33.963.114/0001-1028</t>
  </si>
  <si>
    <t>(27) 99787-1992</t>
  </si>
  <si>
    <t>33.963.114/0001-1029</t>
  </si>
  <si>
    <t>(27) 99787-1993</t>
  </si>
  <si>
    <t>33.963.114/0001-1030</t>
  </si>
  <si>
    <t>(27) 99787-1994</t>
  </si>
  <si>
    <t>33.963.114/0001-1031</t>
  </si>
  <si>
    <t>(27) 99787-1995</t>
  </si>
  <si>
    <t>33.963.114/0001-1032</t>
  </si>
  <si>
    <t>(27) 99787-1996</t>
  </si>
  <si>
    <t>33.963.114/0001-1033</t>
  </si>
  <si>
    <t>(27) 99787-1997</t>
  </si>
  <si>
    <t>33.963.114/0001-1034</t>
  </si>
  <si>
    <t>(27) 99787-1998</t>
  </si>
  <si>
    <t>33.963.114/0001-1035</t>
  </si>
  <si>
    <t>(27) 99787-1999</t>
  </si>
  <si>
    <t>33.963.114/0001-1036</t>
  </si>
  <si>
    <t>(27) 99787-2000</t>
  </si>
  <si>
    <t>33.963.114/0001-1037</t>
  </si>
  <si>
    <t>(27) 99787-2001</t>
  </si>
  <si>
    <t>33.963.114/0001-1038</t>
  </si>
  <si>
    <t>(27) 99787-2002</t>
  </si>
  <si>
    <t>33.963.114/0001-1039</t>
  </si>
  <si>
    <t>(27) 99787-2003</t>
  </si>
  <si>
    <t>33.963.114/0001-1040</t>
  </si>
  <si>
    <t>(27) 99787-2004</t>
  </si>
  <si>
    <t>33.963.114/0001-1041</t>
  </si>
  <si>
    <t>(27) 99787-2005</t>
  </si>
  <si>
    <t>33.963.114/0001-1042</t>
  </si>
  <si>
    <t>(27) 99787-2006</t>
  </si>
  <si>
    <t>33.963.114/0001-1043</t>
  </si>
  <si>
    <t>(27) 99787-2007</t>
  </si>
  <si>
    <t>33.963.114/0001-1044</t>
  </si>
  <si>
    <t>(27) 99787-2008</t>
  </si>
  <si>
    <t>33.963.114/0001-1045</t>
  </si>
  <si>
    <t>(27) 99787-2009</t>
  </si>
  <si>
    <t>33.963.114/0001-1046</t>
  </si>
  <si>
    <t>(27) 99787-2010</t>
  </si>
  <si>
    <t>33.963.114/0001-1047</t>
  </si>
  <si>
    <t>(27) 99787-2011</t>
  </si>
  <si>
    <t>33.963.114/0001-1048</t>
  </si>
  <si>
    <t>(27) 99787-2012</t>
  </si>
  <si>
    <t>33.963.114/0001-1049</t>
  </si>
  <si>
    <t>(27) 99787-2013</t>
  </si>
  <si>
    <t>33.963.114/0001-1050</t>
  </si>
  <si>
    <t>(27) 99787-2014</t>
  </si>
  <si>
    <t>33.963.114/0001-1051</t>
  </si>
  <si>
    <t>(27) 99787-2015</t>
  </si>
  <si>
    <t>33.963.114/0001-1052</t>
  </si>
  <si>
    <t>(27) 99787-2016</t>
  </si>
  <si>
    <t>33.963.114/0001-1053</t>
  </si>
  <si>
    <t>(27) 99787-2017</t>
  </si>
  <si>
    <t>33.963.114/0001-1054</t>
  </si>
  <si>
    <t>(27) 99787-2018</t>
  </si>
  <si>
    <t>33.963.114/0001-1055</t>
  </si>
  <si>
    <t>(27) 99787-2019</t>
  </si>
  <si>
    <t>33.963.114/0001-1056</t>
  </si>
  <si>
    <t>(27) 99787-2020</t>
  </si>
  <si>
    <t>33.963.114/0001-1057</t>
  </si>
  <si>
    <t>(27) 99787-2021</t>
  </si>
  <si>
    <t>33.963.114/0001-1058</t>
  </si>
  <si>
    <t>(27) 99787-2022</t>
  </si>
  <si>
    <t>33.963.114/0001-1059</t>
  </si>
  <si>
    <t>(27) 99787-2023</t>
  </si>
  <si>
    <t>33.963.114/0001-1060</t>
  </si>
  <si>
    <t>(27) 99787-2024</t>
  </si>
  <si>
    <t>33.963.114/0001-1061</t>
  </si>
  <si>
    <t>(27) 99787-2025</t>
  </si>
  <si>
    <t>33.963.114/0001-1062</t>
  </si>
  <si>
    <t>(27) 99787-2026</t>
  </si>
  <si>
    <t>33.963.114/0001-1063</t>
  </si>
  <si>
    <t>(27) 99787-2027</t>
  </si>
  <si>
    <t>33.963.114/0001-1064</t>
  </si>
  <si>
    <t>(27) 99787-2028</t>
  </si>
  <si>
    <t>33.963.114/0001-1065</t>
  </si>
  <si>
    <t>(27) 99787-2029</t>
  </si>
  <si>
    <t>33.963.114/0001-1066</t>
  </si>
  <si>
    <t>(27) 99787-2030</t>
  </si>
  <si>
    <t>33.963.114/0001-1067</t>
  </si>
  <si>
    <t>(27) 99787-2031</t>
  </si>
  <si>
    <t>33.963.114/0001-1068</t>
  </si>
  <si>
    <t>(27) 99787-2032</t>
  </si>
  <si>
    <t>33.963.114/0001-1069</t>
  </si>
  <si>
    <t>(27) 99787-2033</t>
  </si>
  <si>
    <t>33.963.114/0001-1070</t>
  </si>
  <si>
    <t>(27) 99787-2034</t>
  </si>
  <si>
    <t>33.963.114/0001-1071</t>
  </si>
  <si>
    <t>(27) 99787-2035</t>
  </si>
  <si>
    <t>33.963.114/0001-1072</t>
  </si>
  <si>
    <t>(27) 99787-2036</t>
  </si>
  <si>
    <t>33.963.114/0001-1073</t>
  </si>
  <si>
    <t>(27) 99787-2037</t>
  </si>
  <si>
    <t>33.963.114/0001-1074</t>
  </si>
  <si>
    <t>(27) 99787-2038</t>
  </si>
  <si>
    <t>33.963.114/0001-1075</t>
  </si>
  <si>
    <t>(27) 99787-2039</t>
  </si>
  <si>
    <t>33.963.114/0001-1076</t>
  </si>
  <si>
    <t>(27) 99787-2040</t>
  </si>
  <si>
    <t>33.963.114/0001-1077</t>
  </si>
  <si>
    <t>(27) 99787-2041</t>
  </si>
  <si>
    <t>33.963.114/0001-1078</t>
  </si>
  <si>
    <t>(27) 99787-2042</t>
  </si>
  <si>
    <t>33.963.114/0001-1079</t>
  </si>
  <si>
    <t>(27) 99787-2043</t>
  </si>
  <si>
    <t>33.963.114/0001-1080</t>
  </si>
  <si>
    <t>(27) 99787-2044</t>
  </si>
  <si>
    <t>33.963.114/0001-1081</t>
  </si>
  <si>
    <t>(27) 99787-2045</t>
  </si>
  <si>
    <t>33.963.114/0001-1082</t>
  </si>
  <si>
    <t>(27) 99787-2046</t>
  </si>
  <si>
    <t>33.963.114/0001-1083</t>
  </si>
  <si>
    <t>(27) 99787-2047</t>
  </si>
  <si>
    <t>33.963.114/0001-1084</t>
  </si>
  <si>
    <t>(27) 99787-2048</t>
  </si>
  <si>
    <t>33.963.114/0001-1085</t>
  </si>
  <si>
    <t>(27) 99787-2049</t>
  </si>
  <si>
    <t>33.963.114/0001-1086</t>
  </si>
  <si>
    <t>(27) 99787-2050</t>
  </si>
  <si>
    <t>33.963.114/0001-1087</t>
  </si>
  <si>
    <t>(27) 99787-2051</t>
  </si>
  <si>
    <t>33.963.114/0001-1088</t>
  </si>
  <si>
    <t>(27) 99787-2052</t>
  </si>
  <si>
    <t>33.963.114/0001-1089</t>
  </si>
  <si>
    <t>(27) 99787-2053</t>
  </si>
  <si>
    <t>33.963.114/0001-1090</t>
  </si>
  <si>
    <t>(27) 99787-2054</t>
  </si>
  <si>
    <t>33.963.114/0001-1091</t>
  </si>
  <si>
    <t>(27) 99787-2055</t>
  </si>
  <si>
    <t>33.963.114/0001-1092</t>
  </si>
  <si>
    <t>(27) 99787-2056</t>
  </si>
  <si>
    <t>33.963.114/0001-1093</t>
  </si>
  <si>
    <t>(27) 99787-2057</t>
  </si>
  <si>
    <t>33.963.114/0001-1094</t>
  </si>
  <si>
    <t>(27) 99787-2058</t>
  </si>
  <si>
    <t>33.963.114/0001-1095</t>
  </si>
  <si>
    <t>(27) 99787-2059</t>
  </si>
  <si>
    <t>33.963.114/0001-1096</t>
  </si>
  <si>
    <t>(27) 99787-2060</t>
  </si>
  <si>
    <t>33.963.114/0001-1097</t>
  </si>
  <si>
    <t>(27) 99787-2061</t>
  </si>
  <si>
    <t>33.963.114/0001-1098</t>
  </si>
  <si>
    <t>(27) 99787-2062</t>
  </si>
  <si>
    <t>33.963.114/0001-1099</t>
  </si>
  <si>
    <t>(27) 99787-2063</t>
  </si>
  <si>
    <t>33.963.114/0001-1100</t>
  </si>
  <si>
    <t>(27) 99787-2064</t>
  </si>
  <si>
    <t>33.963.114/0001-1101</t>
  </si>
  <si>
    <t>(27) 99787-2065</t>
  </si>
  <si>
    <t>33.963.114/0001-1102</t>
  </si>
  <si>
    <t>(27) 99787-2066</t>
  </si>
  <si>
    <t>33.963.114/0001-1103</t>
  </si>
  <si>
    <t>(27) 99787-2067</t>
  </si>
  <si>
    <t>33.963.114/0001-1104</t>
  </si>
  <si>
    <t>(27) 99787-2068</t>
  </si>
  <si>
    <t>33.963.114/0001-1105</t>
  </si>
  <si>
    <t>(27) 99787-2069</t>
  </si>
  <si>
    <t>33.963.114/0001-1106</t>
  </si>
  <si>
    <t>(27) 99787-2070</t>
  </si>
  <si>
    <t>33.963.114/0001-1107</t>
  </si>
  <si>
    <t>(27) 99787-2071</t>
  </si>
  <si>
    <t>33.963.114/0001-1108</t>
  </si>
  <si>
    <t>(27) 99787-2072</t>
  </si>
  <si>
    <t>33.963.114/0001-1109</t>
  </si>
  <si>
    <t>(27) 99787-2073</t>
  </si>
  <si>
    <t>33.963.114/0001-1110</t>
  </si>
  <si>
    <t>(27) 99787-2074</t>
  </si>
  <si>
    <t>33.963.114/0001-1111</t>
  </si>
  <si>
    <t>(27) 99787-2075</t>
  </si>
  <si>
    <t>33.963.114/0001-1112</t>
  </si>
  <si>
    <t>(27) 99787-2076</t>
  </si>
  <si>
    <t>33.963.114/0001-1113</t>
  </si>
  <si>
    <t>(27) 99787-2077</t>
  </si>
  <si>
    <t>33.963.114/0001-1114</t>
  </si>
  <si>
    <t>(27) 99787-2078</t>
  </si>
  <si>
    <t>33.963.114/0001-1115</t>
  </si>
  <si>
    <t>(27) 99787-2079</t>
  </si>
  <si>
    <t>33.963.114/0001-1116</t>
  </si>
  <si>
    <t>(27) 99787-2080</t>
  </si>
  <si>
    <t>33.963.114/0001-1117</t>
  </si>
  <si>
    <t>(27) 99787-2081</t>
  </si>
  <si>
    <t>33.963.114/0001-1118</t>
  </si>
  <si>
    <t>(27) 99787-2082</t>
  </si>
  <si>
    <t>33.963.114/0001-1119</t>
  </si>
  <si>
    <t>(27) 99787-2083</t>
  </si>
  <si>
    <t>33.963.114/0001-1120</t>
  </si>
  <si>
    <t>(27) 99787-2084</t>
  </si>
  <si>
    <t>33.963.114/0001-1121</t>
  </si>
  <si>
    <t>(27) 99787-2085</t>
  </si>
  <si>
    <t>33.963.114/0001-1122</t>
  </si>
  <si>
    <t>(27) 99787-2086</t>
  </si>
  <si>
    <t>33.963.114/0001-1123</t>
  </si>
  <si>
    <t>(27) 99787-2087</t>
  </si>
  <si>
    <t>33.963.114/0001-1124</t>
  </si>
  <si>
    <t>(27) 99787-2088</t>
  </si>
  <si>
    <t>33.963.114/0001-1125</t>
  </si>
  <si>
    <t>(27) 99787-2089</t>
  </si>
  <si>
    <t>33.963.114/0001-1126</t>
  </si>
  <si>
    <t>(27) 99787-2090</t>
  </si>
  <si>
    <t>33.963.114/0001-1127</t>
  </si>
  <si>
    <t>(27) 99787-2091</t>
  </si>
  <si>
    <t>33.963.114/0001-1128</t>
  </si>
  <si>
    <t>(27) 99787-2092</t>
  </si>
  <si>
    <t>33.963.114/0001-1129</t>
  </si>
  <si>
    <t>(27) 99787-2093</t>
  </si>
  <si>
    <t>33.963.114/0001-1130</t>
  </si>
  <si>
    <t>(27) 99787-2094</t>
  </si>
  <si>
    <t>33.963.114/0001-1131</t>
  </si>
  <si>
    <t>(27) 99787-2095</t>
  </si>
  <si>
    <t>33.963.114/0001-1132</t>
  </si>
  <si>
    <t>(27) 99787-2096</t>
  </si>
  <si>
    <t>33.963.114/0001-1133</t>
  </si>
  <si>
    <t>(27) 99787-2097</t>
  </si>
  <si>
    <t>33.963.114/0001-1134</t>
  </si>
  <si>
    <t>(27) 99787-2098</t>
  </si>
  <si>
    <t>33.963.114/0001-1135</t>
  </si>
  <si>
    <t>(27) 99787-2099</t>
  </si>
  <si>
    <t>33.963.114/0001-1136</t>
  </si>
  <si>
    <t>(27) 99787-2100</t>
  </si>
  <si>
    <t>33.963.114/0001-1137</t>
  </si>
  <si>
    <t>(27) 99787-2101</t>
  </si>
  <si>
    <t>33.963.114/0001-1138</t>
  </si>
  <si>
    <t>(27) 99787-2102</t>
  </si>
  <si>
    <t>33.963.114/0001-1139</t>
  </si>
  <si>
    <t>(27) 99787-2103</t>
  </si>
  <si>
    <t>33.963.114/0001-1140</t>
  </si>
  <si>
    <t>(27) 99787-2104</t>
  </si>
  <si>
    <t>33.963.114/0001-1141</t>
  </si>
  <si>
    <t>(27) 99787-2105</t>
  </si>
  <si>
    <t>33.963.114/0001-1142</t>
  </si>
  <si>
    <t>(27) 99787-2106</t>
  </si>
  <si>
    <t>33.963.114/0001-1143</t>
  </si>
  <si>
    <t>(27) 99787-2107</t>
  </si>
  <si>
    <t>33.963.114/0001-1144</t>
  </si>
  <si>
    <t>(27) 99787-2108</t>
  </si>
  <si>
    <t>33.963.114/0001-1145</t>
  </si>
  <si>
    <t>(27) 99787-2109</t>
  </si>
  <si>
    <t>33.963.114/0001-1146</t>
  </si>
  <si>
    <t>(27) 99787-2110</t>
  </si>
  <si>
    <t>33.963.114/0001-1147</t>
  </si>
  <si>
    <t>(27) 99787-2111</t>
  </si>
  <si>
    <t>33.963.114/0001-1148</t>
  </si>
  <si>
    <t>(27) 99787-2112</t>
  </si>
  <si>
    <t>33.963.114/0001-1149</t>
  </si>
  <si>
    <t>(27) 99787-2113</t>
  </si>
  <si>
    <t>33.963.114/0001-1150</t>
  </si>
  <si>
    <t>(27) 99787-2114</t>
  </si>
  <si>
    <t>33.963.114/0001-1151</t>
  </si>
  <si>
    <t>(27) 99787-2115</t>
  </si>
  <si>
    <t>33.963.114/0001-1152</t>
  </si>
  <si>
    <t>(27) 99787-2116</t>
  </si>
  <si>
    <t>33.963.114/0001-1153</t>
  </si>
  <si>
    <t>(27) 99787-2117</t>
  </si>
  <si>
    <t>33.963.114/0001-1154</t>
  </si>
  <si>
    <t>(27) 99787-2118</t>
  </si>
  <si>
    <t>33.963.114/0001-1155</t>
  </si>
  <si>
    <t>(27) 99787-2119</t>
  </si>
  <si>
    <t>33.963.114/0001-1156</t>
  </si>
  <si>
    <t>(27) 99787-2120</t>
  </si>
  <si>
    <t>33.963.114/0001-1157</t>
  </si>
  <si>
    <t>(27) 99787-2121</t>
  </si>
  <si>
    <t>33.963.114/0001-1158</t>
  </si>
  <si>
    <t>(27) 99787-2122</t>
  </si>
  <si>
    <t>33.963.114/0001-1159</t>
  </si>
  <si>
    <t>(27) 99787-2123</t>
  </si>
  <si>
    <t>33.963.114/0001-1160</t>
  </si>
  <si>
    <t>(27) 99787-2124</t>
  </si>
  <si>
    <t>33.963.114/0001-1161</t>
  </si>
  <si>
    <t>(27) 99787-2125</t>
  </si>
  <si>
    <t>33.963.114/0001-1162</t>
  </si>
  <si>
    <t>(27) 99787-2126</t>
  </si>
  <si>
    <t>33.963.114/0001-1163</t>
  </si>
  <si>
    <t>(27) 99787-2127</t>
  </si>
  <si>
    <t>33.963.114/0001-1164</t>
  </si>
  <si>
    <t>(27) 99787-2128</t>
  </si>
  <si>
    <t>33.963.114/0001-1165</t>
  </si>
  <si>
    <t>(27) 99787-2129</t>
  </si>
  <si>
    <t>33.963.114/0001-1166</t>
  </si>
  <si>
    <t>(27) 99787-2130</t>
  </si>
  <si>
    <t>33.963.114/0001-1167</t>
  </si>
  <si>
    <t>(27) 99787-2131</t>
  </si>
  <si>
    <t>33.963.114/0001-1168</t>
  </si>
  <si>
    <t>(27) 99787-2132</t>
  </si>
  <si>
    <t>33.963.114/0001-1169</t>
  </si>
  <si>
    <t>(27) 99787-2133</t>
  </si>
  <si>
    <t>33.963.114/0001-1170</t>
  </si>
  <si>
    <t>(27) 99787-2134</t>
  </si>
  <si>
    <t>33.963.114/0001-1171</t>
  </si>
  <si>
    <t>(27) 99787-2135</t>
  </si>
  <si>
    <t>33.963.114/0001-1172</t>
  </si>
  <si>
    <t>(27) 99787-2136</t>
  </si>
  <si>
    <t>33.963.114/0001-1173</t>
  </si>
  <si>
    <t>(27) 99787-2137</t>
  </si>
  <si>
    <t>33.963.114/0001-1174</t>
  </si>
  <si>
    <t>(27) 99787-2138</t>
  </si>
  <si>
    <t>33.963.114/0001-1175</t>
  </si>
  <si>
    <t>(27) 99787-2139</t>
  </si>
  <si>
    <t>33.963.114/0001-1176</t>
  </si>
  <si>
    <t>(27) 99787-2140</t>
  </si>
  <si>
    <t>33.963.114/0001-1177</t>
  </si>
  <si>
    <t>(27) 99787-2141</t>
  </si>
  <si>
    <t>33.963.114/0001-1178</t>
  </si>
  <si>
    <t>(27) 99787-2142</t>
  </si>
  <si>
    <t>33.963.114/0001-1179</t>
  </si>
  <si>
    <t>(27) 99787-2143</t>
  </si>
  <si>
    <t>33.963.114/0001-1180</t>
  </si>
  <si>
    <t>(27) 99787-2144</t>
  </si>
  <si>
    <t>33.963.114/0001-1181</t>
  </si>
  <si>
    <t>(27) 99787-2145</t>
  </si>
  <si>
    <t>33.963.114/0001-1182</t>
  </si>
  <si>
    <t>(27) 99787-2146</t>
  </si>
  <si>
    <t>33.963.114/0001-1183</t>
  </si>
  <si>
    <t>(27) 99787-2147</t>
  </si>
  <si>
    <t>33.963.114/0001-1184</t>
  </si>
  <si>
    <t>(27) 99787-2148</t>
  </si>
  <si>
    <t>33.963.114/0001-1185</t>
  </si>
  <si>
    <t>(27) 99787-2149</t>
  </si>
  <si>
    <t>33.963.114/0001-1186</t>
  </si>
  <si>
    <t>(27) 99787-2150</t>
  </si>
  <si>
    <t>33.963.114/0001-1187</t>
  </si>
  <si>
    <t>(27) 99787-2151</t>
  </si>
  <si>
    <t>33.963.114/0001-1188</t>
  </si>
  <si>
    <t>(27) 99787-2152</t>
  </si>
  <si>
    <t>33.963.114/0001-1189</t>
  </si>
  <si>
    <t>(27) 99787-2153</t>
  </si>
  <si>
    <t>33.963.114/0001-1190</t>
  </si>
  <si>
    <t>(27) 99787-2154</t>
  </si>
  <si>
    <t>33.963.114/0001-1191</t>
  </si>
  <si>
    <t>(27) 99787-2155</t>
  </si>
  <si>
    <t>33.963.114/0001-1192</t>
  </si>
  <si>
    <t>(27) 99787-2156</t>
  </si>
  <si>
    <t>33.963.114/0001-1193</t>
  </si>
  <si>
    <t>(27) 99787-2157</t>
  </si>
  <si>
    <t>33.963.114/0001-1194</t>
  </si>
  <si>
    <t>(27) 99787-2158</t>
  </si>
  <si>
    <t>33.963.114/0001-1195</t>
  </si>
  <si>
    <t>(27) 99787-2159</t>
  </si>
  <si>
    <t>33.963.114/0001-1196</t>
  </si>
  <si>
    <t>(27) 99787-2160</t>
  </si>
  <si>
    <t>33.963.114/0001-1197</t>
  </si>
  <si>
    <t>(27) 99787-2161</t>
  </si>
  <si>
    <t>33.963.114/0001-1198</t>
  </si>
  <si>
    <t>(27) 99787-2162</t>
  </si>
  <si>
    <t>33.963.114/0001-1199</t>
  </si>
  <si>
    <t>(27) 99787-2163</t>
  </si>
  <si>
    <t>33.963.114/0001-1200</t>
  </si>
  <si>
    <t>(27) 99787-2164</t>
  </si>
  <si>
    <t>33.963.114/0001-1201</t>
  </si>
  <si>
    <t>(27) 99787-2165</t>
  </si>
  <si>
    <t>33.963.114/0001-1202</t>
  </si>
  <si>
    <t>(27) 99787-2166</t>
  </si>
  <si>
    <t>33.963.114/0001-1203</t>
  </si>
  <si>
    <t>(27) 99787-2167</t>
  </si>
  <si>
    <t>33.963.114/0001-1204</t>
  </si>
  <si>
    <t>(27) 99787-2168</t>
  </si>
  <si>
    <t>33.963.114/0001-1205</t>
  </si>
  <si>
    <t>(27) 99787-2169</t>
  </si>
  <si>
    <t>33.963.114/0001-1206</t>
  </si>
  <si>
    <t>(27) 99787-2170</t>
  </si>
  <si>
    <t>33.963.114/0001-1207</t>
  </si>
  <si>
    <t>(27) 99787-2171</t>
  </si>
  <si>
    <t>33.963.114/0001-1208</t>
  </si>
  <si>
    <t>(27) 99787-2172</t>
  </si>
  <si>
    <t>33.963.114/0001-1209</t>
  </si>
  <si>
    <t>(27) 99787-2173</t>
  </si>
  <si>
    <t>33.963.114/0001-1210</t>
  </si>
  <si>
    <t>(27) 99787-2174</t>
  </si>
  <si>
    <t>33.963.114/0001-1211</t>
  </si>
  <si>
    <t>(27) 99787-2175</t>
  </si>
  <si>
    <t>33.963.114/0001-1212</t>
  </si>
  <si>
    <t>(27) 99787-2176</t>
  </si>
  <si>
    <t>33.963.114/0001-1213</t>
  </si>
  <si>
    <t>(27) 99787-2177</t>
  </si>
  <si>
    <t>33.963.114/0001-1214</t>
  </si>
  <si>
    <t>(27) 99787-2178</t>
  </si>
  <si>
    <t>33.963.114/0001-1215</t>
  </si>
  <si>
    <t>(27) 99787-2179</t>
  </si>
  <si>
    <t>33.963.114/0001-1216</t>
  </si>
  <si>
    <t>(27) 99787-2180</t>
  </si>
  <si>
    <t>33.963.114/0001-1217</t>
  </si>
  <si>
    <t>(27) 99787-2181</t>
  </si>
  <si>
    <t>33.963.114/0001-1218</t>
  </si>
  <si>
    <t>(27) 99787-2182</t>
  </si>
  <si>
    <t>33.963.114/0001-1219</t>
  </si>
  <si>
    <t>(27) 99787-2183</t>
  </si>
  <si>
    <t>33.963.114/0001-1220</t>
  </si>
  <si>
    <t>(27) 99787-2184</t>
  </si>
  <si>
    <t>33.963.114/0001-1221</t>
  </si>
  <si>
    <t>(27) 99787-2185</t>
  </si>
  <si>
    <t>33.963.114/0001-1222</t>
  </si>
  <si>
    <t>(27) 99787-2186</t>
  </si>
  <si>
    <t>33.963.114/0001-1223</t>
  </si>
  <si>
    <t>(27) 99787-2187</t>
  </si>
  <si>
    <t>33.963.114/0001-1224</t>
  </si>
  <si>
    <t>(27) 99787-2188</t>
  </si>
  <si>
    <t>33.963.114/0001-1225</t>
  </si>
  <si>
    <t>(27) 99787-2189</t>
  </si>
  <si>
    <t>33.963.114/0001-1226</t>
  </si>
  <si>
    <t>(27) 99787-2190</t>
  </si>
  <si>
    <t>33.963.114/0001-1227</t>
  </si>
  <si>
    <t>(27) 99787-2191</t>
  </si>
  <si>
    <t>33.963.114/0001-1228</t>
  </si>
  <si>
    <t>(27) 99787-2192</t>
  </si>
  <si>
    <t>33.963.114/0001-1229</t>
  </si>
  <si>
    <t>(27) 99787-2193</t>
  </si>
  <si>
    <t>33.963.114/0001-1230</t>
  </si>
  <si>
    <t>(27) 99787-2194</t>
  </si>
  <si>
    <t>33.963.114/0001-1231</t>
  </si>
  <si>
    <t>(27) 99787-2195</t>
  </si>
  <si>
    <t>33.963.114/0001-1232</t>
  </si>
  <si>
    <t>(27) 99787-2196</t>
  </si>
  <si>
    <t>33.963.114/0001-1233</t>
  </si>
  <si>
    <t>(27) 99787-2197</t>
  </si>
  <si>
    <t>33.963.114/0001-1234</t>
  </si>
  <si>
    <t>(27) 99787-2198</t>
  </si>
  <si>
    <t>33.963.114/0001-1235</t>
  </si>
  <si>
    <t>(27) 99787-2199</t>
  </si>
  <si>
    <t>33.963.114/0001-1236</t>
  </si>
  <si>
    <t>(27) 99787-2200</t>
  </si>
  <si>
    <t>33.963.114/0001-1237</t>
  </si>
  <si>
    <t>(27) 99787-2201</t>
  </si>
  <si>
    <t>33.963.114/0001-1238</t>
  </si>
  <si>
    <t>(27) 99787-2202</t>
  </si>
  <si>
    <t>33.963.114/0001-1239</t>
  </si>
  <si>
    <t>(27) 99787-2203</t>
  </si>
  <si>
    <t>33.963.114/0001-1240</t>
  </si>
  <si>
    <t>(27) 99787-2204</t>
  </si>
  <si>
    <t>33.963.114/0001-1241</t>
  </si>
  <si>
    <t>(27) 99787-2205</t>
  </si>
  <si>
    <t>33.963.114/0001-1242</t>
  </si>
  <si>
    <t>(27) 99787-2206</t>
  </si>
  <si>
    <t>33.963.114/0001-1243</t>
  </si>
  <si>
    <t>(27) 99787-2207</t>
  </si>
  <si>
    <t>33.963.114/0001-1244</t>
  </si>
  <si>
    <t>(27) 99787-2208</t>
  </si>
  <si>
    <t>33.963.114/0001-1245</t>
  </si>
  <si>
    <t>(27) 99787-2209</t>
  </si>
  <si>
    <t>33.963.114/0001-1246</t>
  </si>
  <si>
    <t>(27) 99787-2210</t>
  </si>
  <si>
    <t>33.963.114/0001-1247</t>
  </si>
  <si>
    <t>(27) 99787-2211</t>
  </si>
  <si>
    <t>33.963.114/0001-1248</t>
  </si>
  <si>
    <t>(27) 99787-2212</t>
  </si>
  <si>
    <t>33.963.114/0001-1249</t>
  </si>
  <si>
    <t>(27) 99787-2213</t>
  </si>
  <si>
    <t>33.963.114/0001-1250</t>
  </si>
  <si>
    <t>(27) 99787-2214</t>
  </si>
  <si>
    <t>33.963.114/0001-1251</t>
  </si>
  <si>
    <t>(27) 99787-2215</t>
  </si>
  <si>
    <t>33.963.114/0001-1252</t>
  </si>
  <si>
    <t>(27) 99787-2216</t>
  </si>
  <si>
    <t>33.963.114/0001-1253</t>
  </si>
  <si>
    <t>(27) 99787-2217</t>
  </si>
  <si>
    <t>33.963.114/0001-1254</t>
  </si>
  <si>
    <t>(27) 99787-2218</t>
  </si>
  <si>
    <t>33.963.114/0001-1255</t>
  </si>
  <si>
    <t>(27) 99787-2219</t>
  </si>
  <si>
    <t>33.963.114/0001-1256</t>
  </si>
  <si>
    <t>(27) 99787-2220</t>
  </si>
  <si>
    <t>33.963.114/0001-1257</t>
  </si>
  <si>
    <t>(27) 99787-2221</t>
  </si>
  <si>
    <t>33.963.114/0001-1258</t>
  </si>
  <si>
    <t>(27) 99787-2222</t>
  </si>
  <si>
    <t>33.963.114/0001-1259</t>
  </si>
  <si>
    <t>(27) 99787-2223</t>
  </si>
  <si>
    <t>33.963.114/0001-1260</t>
  </si>
  <si>
    <t>(27) 99787-2224</t>
  </si>
  <si>
    <t>33.963.114/0001-1261</t>
  </si>
  <si>
    <t>(27) 99787-2225</t>
  </si>
  <si>
    <t>33.963.114/0001-1262</t>
  </si>
  <si>
    <t>(27) 99787-2226</t>
  </si>
  <si>
    <t>33.963.114/0001-1263</t>
  </si>
  <si>
    <t>(27) 99787-2227</t>
  </si>
  <si>
    <t>33.963.114/0001-1264</t>
  </si>
  <si>
    <t>(27) 99787-2228</t>
  </si>
  <si>
    <t>33.963.114/0001-1265</t>
  </si>
  <si>
    <t>(27) 99787-2229</t>
  </si>
  <si>
    <t>33.963.114/0001-1266</t>
  </si>
  <si>
    <t>(27) 99787-2230</t>
  </si>
  <si>
    <t>33.963.114/0001-1267</t>
  </si>
  <si>
    <t>(27) 99787-2231</t>
  </si>
  <si>
    <t>33.963.114/0001-1268</t>
  </si>
  <si>
    <t>(27) 99787-2232</t>
  </si>
  <si>
    <t>33.963.114/0001-1269</t>
  </si>
  <si>
    <t>(27) 99787-2233</t>
  </si>
  <si>
    <t>33.963.114/0001-1270</t>
  </si>
  <si>
    <t>(27) 99787-2234</t>
  </si>
  <si>
    <t>33.963.114/0001-1271</t>
  </si>
  <si>
    <t>(27) 99787-2235</t>
  </si>
  <si>
    <t>33.963.114/0001-1272</t>
  </si>
  <si>
    <t>(27) 99787-2236</t>
  </si>
  <si>
    <t>33.963.114/0001-1273</t>
  </si>
  <si>
    <t>(27) 99787-2237</t>
  </si>
  <si>
    <t>33.963.114/0001-1274</t>
  </si>
  <si>
    <t>(27) 99787-2238</t>
  </si>
  <si>
    <t>33.963.114/0001-1275</t>
  </si>
  <si>
    <t>(27) 99787-2239</t>
  </si>
  <si>
    <t>33.963.114/0001-1276</t>
  </si>
  <si>
    <t>(27) 99787-2240</t>
  </si>
  <si>
    <t>33.963.114/0001-1277</t>
  </si>
  <si>
    <t>(27) 99787-2241</t>
  </si>
  <si>
    <t>33.963.114/0001-1278</t>
  </si>
  <si>
    <t>(27) 99787-2242</t>
  </si>
  <si>
    <t>33.963.114/0001-1279</t>
  </si>
  <si>
    <t>(27) 99787-2243</t>
  </si>
  <si>
    <t>33.963.114/0001-1280</t>
  </si>
  <si>
    <t>(27) 99787-2244</t>
  </si>
  <si>
    <t>33.963.114/0001-1281</t>
  </si>
  <si>
    <t>(27) 99787-2245</t>
  </si>
  <si>
    <t>33.963.114/0001-1282</t>
  </si>
  <si>
    <t>(27) 99787-2246</t>
  </si>
  <si>
    <t>33.963.114/0001-1283</t>
  </si>
  <si>
    <t>(27) 99787-2247</t>
  </si>
  <si>
    <t>33.963.114/0001-1284</t>
  </si>
  <si>
    <t>(27) 99787-2248</t>
  </si>
  <si>
    <t>33.963.114/0001-1285</t>
  </si>
  <si>
    <t>(27) 99787-2249</t>
  </si>
  <si>
    <t>33.963.114/0001-1286</t>
  </si>
  <si>
    <t>(27) 99787-2250</t>
  </si>
  <si>
    <t>33.963.114/0001-1287</t>
  </si>
  <si>
    <t>(27) 99787-2251</t>
  </si>
  <si>
    <t>33.963.114/0001-1288</t>
  </si>
  <si>
    <t>(27) 99787-2252</t>
  </si>
  <si>
    <t>33.963.114/0001-1289</t>
  </si>
  <si>
    <t>(27) 99787-2253</t>
  </si>
  <si>
    <t>33.963.114/0001-1290</t>
  </si>
  <si>
    <t>(27) 99787-2254</t>
  </si>
  <si>
    <t>33.963.114/0001-1291</t>
  </si>
  <si>
    <t>(27) 99787-2255</t>
  </si>
  <si>
    <t>33.963.114/0001-1292</t>
  </si>
  <si>
    <t>(27) 99787-2256</t>
  </si>
  <si>
    <t>33.963.114/0001-1293</t>
  </si>
  <si>
    <t>(27) 99787-2257</t>
  </si>
  <si>
    <t>33.963.114/0001-1294</t>
  </si>
  <si>
    <t>(27) 99787-2258</t>
  </si>
  <si>
    <t>33.963.114/0001-1295</t>
  </si>
  <si>
    <t>(27) 99787-2259</t>
  </si>
  <si>
    <t>33.963.114/0001-1296</t>
  </si>
  <si>
    <t>(27) 99787-2260</t>
  </si>
  <si>
    <t>33.963.114/0001-1297</t>
  </si>
  <si>
    <t>(27) 99787-2261</t>
  </si>
  <si>
    <t>33.963.114/0001-1298</t>
  </si>
  <si>
    <t>(27) 99787-2262</t>
  </si>
  <si>
    <t>33.963.114/0001-1299</t>
  </si>
  <si>
    <t>(27) 99787-2263</t>
  </si>
  <si>
    <t>33.963.114/0001-1300</t>
  </si>
  <si>
    <t>(27) 99787-2264</t>
  </si>
  <si>
    <t>33.963.114/0001-1301</t>
  </si>
  <si>
    <t>(27) 99787-2265</t>
  </si>
  <si>
    <t>33.963.114/0001-1302</t>
  </si>
  <si>
    <t>(27) 99787-2266</t>
  </si>
  <si>
    <t>33.963.114/0001-1303</t>
  </si>
  <si>
    <t>(27) 99787-2267</t>
  </si>
  <si>
    <t>33.963.114/0001-1304</t>
  </si>
  <si>
    <t>(27) 99787-2268</t>
  </si>
  <si>
    <t>33.963.114/0001-1305</t>
  </si>
  <si>
    <t>(27) 99787-2269</t>
  </si>
  <si>
    <t>33.963.114/0001-1306</t>
  </si>
  <si>
    <t>(27) 99787-2270</t>
  </si>
  <si>
    <t>33.963.114/0001-1307</t>
  </si>
  <si>
    <t>(27) 99787-2271</t>
  </si>
  <si>
    <t>33.963.114/0001-1308</t>
  </si>
  <si>
    <t>(27) 99787-2272</t>
  </si>
  <si>
    <t>33.963.114/0001-1309</t>
  </si>
  <si>
    <t>(27) 99787-2273</t>
  </si>
  <si>
    <t>33.963.114/0001-1310</t>
  </si>
  <si>
    <t>(27) 99787-2274</t>
  </si>
  <si>
    <t>33.963.114/0001-1311</t>
  </si>
  <si>
    <t>(27) 99787-2275</t>
  </si>
  <si>
    <t>33.963.114/0001-1312</t>
  </si>
  <si>
    <t>(27) 99787-2276</t>
  </si>
  <si>
    <t>33.963.114/0001-1313</t>
  </si>
  <si>
    <t>(27) 99787-2277</t>
  </si>
  <si>
    <t>33.963.114/0001-1314</t>
  </si>
  <si>
    <t>(27) 99787-2278</t>
  </si>
  <si>
    <t>33.963.114/0001-1315</t>
  </si>
  <si>
    <t>(27) 99787-2279</t>
  </si>
  <si>
    <t>33.963.114/0001-1316</t>
  </si>
  <si>
    <t>(27) 99787-2280</t>
  </si>
  <si>
    <t>33.963.114/0001-1317</t>
  </si>
  <si>
    <t>(27) 99787-2281</t>
  </si>
  <si>
    <t>33.963.114/0001-1318</t>
  </si>
  <si>
    <t>(27) 99787-2282</t>
  </si>
  <si>
    <t>33.963.114/0001-1319</t>
  </si>
  <si>
    <t>(27) 99787-2283</t>
  </si>
  <si>
    <t>33.963.114/0001-1320</t>
  </si>
  <si>
    <t>(27) 99787-2284</t>
  </si>
  <si>
    <t>33.963.114/0001-1321</t>
  </si>
  <si>
    <t>(27) 99787-2285</t>
  </si>
  <si>
    <t>33.963.114/0001-1322</t>
  </si>
  <si>
    <t>(27) 99787-2286</t>
  </si>
  <si>
    <t>33.963.114/0001-1323</t>
  </si>
  <si>
    <t>(27) 99787-2287</t>
  </si>
  <si>
    <t>33.963.114/0001-1324</t>
  </si>
  <si>
    <t>(27) 99787-2288</t>
  </si>
  <si>
    <t>33.963.114/0001-1325</t>
  </si>
  <si>
    <t>(27) 99787-2289</t>
  </si>
  <si>
    <t>33.963.114/0001-1326</t>
  </si>
  <si>
    <t>(27) 99787-2290</t>
  </si>
  <si>
    <t>33.963.114/0001-1327</t>
  </si>
  <si>
    <t>(27) 99787-2291</t>
  </si>
  <si>
    <t>33.963.114/0001-1328</t>
  </si>
  <si>
    <t>(27) 99787-2292</t>
  </si>
  <si>
    <t>33.963.114/0001-1329</t>
  </si>
  <si>
    <t>(27) 99787-2293</t>
  </si>
  <si>
    <t>33.963.114/0001-1330</t>
  </si>
  <si>
    <t>(27) 99787-2294</t>
  </si>
  <si>
    <t>33.963.114/0001-1331</t>
  </si>
  <si>
    <t>(27) 99787-2295</t>
  </si>
  <si>
    <t>33.963.114/0001-1332</t>
  </si>
  <si>
    <t>(27) 99787-2296</t>
  </si>
  <si>
    <t>33.963.114/0001-1333</t>
  </si>
  <si>
    <t>(27) 99787-2297</t>
  </si>
  <si>
    <t>33.963.114/0001-1334</t>
  </si>
  <si>
    <t>(27) 99787-2298</t>
  </si>
  <si>
    <t>33.963.114/0001-1335</t>
  </si>
  <si>
    <t>(27) 99787-2299</t>
  </si>
  <si>
    <t>33.963.114/0001-1336</t>
  </si>
  <si>
    <t>(27) 99787-2300</t>
  </si>
  <si>
    <t>33.963.114/0001-1337</t>
  </si>
  <si>
    <t>(27) 99787-2301</t>
  </si>
  <si>
    <t>33.963.114/0001-1338</t>
  </si>
  <si>
    <t>(27) 99787-2302</t>
  </si>
  <si>
    <t>33.963.114/0001-1339</t>
  </si>
  <si>
    <t>(27) 99787-2303</t>
  </si>
  <si>
    <t>33.963.114/0001-1340</t>
  </si>
  <si>
    <t>(27) 99787-2304</t>
  </si>
  <si>
    <t>33.963.114/0001-1341</t>
  </si>
  <si>
    <t>(27) 99787-2305</t>
  </si>
  <si>
    <t>33.963.114/0001-1342</t>
  </si>
  <si>
    <t>(27) 99787-2306</t>
  </si>
  <si>
    <t>33.963.114/0001-1343</t>
  </si>
  <si>
    <t>(27) 99787-2307</t>
  </si>
  <si>
    <t>33.963.114/0001-1344</t>
  </si>
  <si>
    <t>(27) 99787-2308</t>
  </si>
  <si>
    <t>33.963.114/0001-1345</t>
  </si>
  <si>
    <t>(27) 99787-2309</t>
  </si>
  <si>
    <t>33.963.114/0001-1346</t>
  </si>
  <si>
    <t>(27) 99787-2310</t>
  </si>
  <si>
    <t>33.963.114/0001-1347</t>
  </si>
  <si>
    <t>(27) 99787-2311</t>
  </si>
  <si>
    <t>33.963.114/0001-1348</t>
  </si>
  <si>
    <t>(27) 99787-2312</t>
  </si>
  <si>
    <t>33.963.114/0001-1349</t>
  </si>
  <si>
    <t>(27) 99787-2313</t>
  </si>
  <si>
    <t>33.963.114/0001-1350</t>
  </si>
  <si>
    <t>(27) 99787-2314</t>
  </si>
  <si>
    <t>33.963.114/0001-1351</t>
  </si>
  <si>
    <t>(27) 99787-2315</t>
  </si>
  <si>
    <t>33.963.114/0001-1352</t>
  </si>
  <si>
    <t>(27) 99787-2316</t>
  </si>
  <si>
    <t>33.963.114/0001-1353</t>
  </si>
  <si>
    <t>(27) 99787-2317</t>
  </si>
  <si>
    <t>33.963.114/0001-1354</t>
  </si>
  <si>
    <t>(27) 99787-2318</t>
  </si>
  <si>
    <t>33.963.114/0001-1355</t>
  </si>
  <si>
    <t>(27) 99787-2319</t>
  </si>
  <si>
    <t>33.963.114/0001-1356</t>
  </si>
  <si>
    <t>(27) 99787-2320</t>
  </si>
  <si>
    <t>33.963.114/0001-1357</t>
  </si>
  <si>
    <t>(27) 99787-2321</t>
  </si>
  <si>
    <t>33.963.114/0001-1358</t>
  </si>
  <si>
    <t>(27) 99787-2322</t>
  </si>
  <si>
    <t>33.963.114/0001-1359</t>
  </si>
  <si>
    <t>(27) 99787-2323</t>
  </si>
  <si>
    <t>33.963.114/0001-1360</t>
  </si>
  <si>
    <t>(27) 99787-2324</t>
  </si>
  <si>
    <t>33.963.114/0001-1361</t>
  </si>
  <si>
    <t>(27) 99787-2325</t>
  </si>
  <si>
    <t>33.963.114/0001-1362</t>
  </si>
  <si>
    <t>(27) 99787-2326</t>
  </si>
  <si>
    <t>33.963.114/0001-1363</t>
  </si>
  <si>
    <t>(27) 99787-2327</t>
  </si>
  <si>
    <t>33.963.114/0001-1364</t>
  </si>
  <si>
    <t>(27) 99787-2328</t>
  </si>
  <si>
    <t>33.963.114/0001-1365</t>
  </si>
  <si>
    <t>(27) 99787-2329</t>
  </si>
  <si>
    <t>33.963.114/0001-1366</t>
  </si>
  <si>
    <t>(27) 99787-2330</t>
  </si>
  <si>
    <t>33.963.114/0001-1367</t>
  </si>
  <si>
    <t>(27) 99787-2331</t>
  </si>
  <si>
    <t>33.963.114/0001-1368</t>
  </si>
  <si>
    <t>(27) 99787-2332</t>
  </si>
  <si>
    <t>33.963.114/0001-1369</t>
  </si>
  <si>
    <t>(27) 99787-2333</t>
  </si>
  <si>
    <t>33.963.114/0001-1370</t>
  </si>
  <si>
    <t>(27) 99787-2334</t>
  </si>
  <si>
    <t>33.963.114/0001-1371</t>
  </si>
  <si>
    <t>(27) 99787-2335</t>
  </si>
  <si>
    <t>33.963.114/0001-1372</t>
  </si>
  <si>
    <t>(27) 99787-2336</t>
  </si>
  <si>
    <t>33.963.114/0001-1373</t>
  </si>
  <si>
    <t>(27) 99787-2337</t>
  </si>
  <si>
    <t>33.963.114/0001-1374</t>
  </si>
  <si>
    <t>(27) 99787-2338</t>
  </si>
  <si>
    <t>33.963.114/0001-1375</t>
  </si>
  <si>
    <t>(27) 99787-2339</t>
  </si>
  <si>
    <t>33.963.114/0001-1376</t>
  </si>
  <si>
    <t>(27) 99787-2340</t>
  </si>
  <si>
    <t>33.963.114/0001-1377</t>
  </si>
  <si>
    <t>(27) 99787-2341</t>
  </si>
  <si>
    <t>33.963.114/0001-1378</t>
  </si>
  <si>
    <t>(27) 99787-2342</t>
  </si>
  <si>
    <t>33.963.114/0001-1379</t>
  </si>
  <si>
    <t>(27) 99787-2343</t>
  </si>
  <si>
    <t>33.963.114/0001-1380</t>
  </si>
  <si>
    <t>(27) 99787-2344</t>
  </si>
  <si>
    <t>33.963.114/0001-1381</t>
  </si>
  <si>
    <t>(27) 99787-2345</t>
  </si>
  <si>
    <t>33.963.114/0001-1382</t>
  </si>
  <si>
    <t>(27) 99787-2346</t>
  </si>
  <si>
    <t>33.963.114/0001-1383</t>
  </si>
  <si>
    <t>(27) 99787-2347</t>
  </si>
  <si>
    <t>33.963.114/0001-1384</t>
  </si>
  <si>
    <t>(27) 99787-2348</t>
  </si>
  <si>
    <t>33.963.114/0001-1385</t>
  </si>
  <si>
    <t>(27) 99787-2349</t>
  </si>
  <si>
    <t>33.963.114/0001-1386</t>
  </si>
  <si>
    <t>(27) 99787-2350</t>
  </si>
  <si>
    <t>33.963.114/0001-1387</t>
  </si>
  <si>
    <t>(27) 99787-2351</t>
  </si>
  <si>
    <t>33.963.114/0001-1388</t>
  </si>
  <si>
    <t>(27) 99787-2352</t>
  </si>
  <si>
    <t>33.963.114/0001-1389</t>
  </si>
  <si>
    <t>(27) 99787-2353</t>
  </si>
  <si>
    <t>33.963.114/0001-1390</t>
  </si>
  <si>
    <t>(27) 99787-2354</t>
  </si>
  <si>
    <t>33.963.114/0001-1391</t>
  </si>
  <si>
    <t>(27) 99787-2355</t>
  </si>
  <si>
    <t>33.963.114/0001-1392</t>
  </si>
  <si>
    <t>(27) 99787-2356</t>
  </si>
  <si>
    <t>33.963.114/0001-1393</t>
  </si>
  <si>
    <t>(27) 99787-2357</t>
  </si>
  <si>
    <t>33.963.114/0001-1394</t>
  </si>
  <si>
    <t>(27) 99787-2358</t>
  </si>
  <si>
    <t>33.963.114/0001-1395</t>
  </si>
  <si>
    <t>(27) 99787-2359</t>
  </si>
  <si>
    <t>33.963.114/0001-1396</t>
  </si>
  <si>
    <t>(27) 99787-2360</t>
  </si>
  <si>
    <t>33.963.114/0001-1397</t>
  </si>
  <si>
    <t>(27) 99787-2361</t>
  </si>
  <si>
    <t>33.963.114/0001-1398</t>
  </si>
  <si>
    <t>(27) 99787-2362</t>
  </si>
  <si>
    <t>33.963.114/0001-1399</t>
  </si>
  <si>
    <t>(27) 99787-2363</t>
  </si>
  <si>
    <t>33.963.114/0001-1400</t>
  </si>
  <si>
    <t>(27) 99787-2364</t>
  </si>
  <si>
    <t>33.963.114/0001-1401</t>
  </si>
  <si>
    <t>(27) 99787-2365</t>
  </si>
  <si>
    <t>33.963.114/0001-1402</t>
  </si>
  <si>
    <t>(27) 99787-2366</t>
  </si>
  <si>
    <t>33.963.114/0001-1403</t>
  </si>
  <si>
    <t>(27) 99787-2367</t>
  </si>
  <si>
    <t>33.963.114/0001-1404</t>
  </si>
  <si>
    <t>(27) 99787-2368</t>
  </si>
  <si>
    <t>33.963.114/0001-1405</t>
  </si>
  <si>
    <t>(27) 99787-2369</t>
  </si>
  <si>
    <t>33.963.114/0001-1406</t>
  </si>
  <si>
    <t>(27) 99787-2370</t>
  </si>
  <si>
    <t>33.963.114/0001-1407</t>
  </si>
  <si>
    <t>(27) 99787-2371</t>
  </si>
  <si>
    <t>33.963.114/0001-1408</t>
  </si>
  <si>
    <t>(27) 99787-2372</t>
  </si>
  <si>
    <t>33.963.114/0001-1409</t>
  </si>
  <si>
    <t>(27) 99787-2373</t>
  </si>
  <si>
    <t>33.963.114/0001-1410</t>
  </si>
  <si>
    <t>(27) 99787-2374</t>
  </si>
  <si>
    <t>33.963.114/0001-1411</t>
  </si>
  <si>
    <t>(27) 99787-2375</t>
  </si>
  <si>
    <t>33.963.114/0001-1412</t>
  </si>
  <si>
    <t>(27) 99787-2376</t>
  </si>
  <si>
    <t>33.963.114/0001-1413</t>
  </si>
  <si>
    <t>(27) 99787-2377</t>
  </si>
  <si>
    <t>33.963.114/0001-1414</t>
  </si>
  <si>
    <t>(27) 99787-2378</t>
  </si>
  <si>
    <t>33.963.114/0001-1415</t>
  </si>
  <si>
    <t>(27) 99787-2379</t>
  </si>
  <si>
    <t>33.963.114/0001-1416</t>
  </si>
  <si>
    <t>(27) 99787-2380</t>
  </si>
  <si>
    <t>33.963.114/0001-1417</t>
  </si>
  <si>
    <t>(27) 99787-2381</t>
  </si>
  <si>
    <t>33.963.114/0001-1418</t>
  </si>
  <si>
    <t>(27) 99787-2382</t>
  </si>
  <si>
    <t>33.963.114/0001-1419</t>
  </si>
  <si>
    <t>(27) 99787-2383</t>
  </si>
  <si>
    <t>33.963.114/0001-1420</t>
  </si>
  <si>
    <t>(27) 99787-2384</t>
  </si>
  <si>
    <t>33.963.114/0001-1421</t>
  </si>
  <si>
    <t>(27) 99787-2385</t>
  </si>
  <si>
    <t>33.963.114/0001-1422</t>
  </si>
  <si>
    <t>(27) 99787-2386</t>
  </si>
  <si>
    <t>33.963.114/0001-1423</t>
  </si>
  <si>
    <t>(27) 99787-2387</t>
  </si>
  <si>
    <t>33.963.114/0001-1424</t>
  </si>
  <si>
    <t>(27) 99787-2388</t>
  </si>
  <si>
    <t>33.963.114/0001-1425</t>
  </si>
  <si>
    <t>(27) 99787-2389</t>
  </si>
  <si>
    <t>33.963.114/0001-1426</t>
  </si>
  <si>
    <t>(27) 99787-2390</t>
  </si>
  <si>
    <t>33.963.114/0001-1427</t>
  </si>
  <si>
    <t>(27) 99787-2391</t>
  </si>
  <si>
    <t>33.963.114/0001-1428</t>
  </si>
  <si>
    <t>(27) 99787-2392</t>
  </si>
  <si>
    <t>33.963.114/0001-1429</t>
  </si>
  <si>
    <t>(27) 99787-2393</t>
  </si>
  <si>
    <t>33.963.114/0001-1430</t>
  </si>
  <si>
    <t>(27) 99787-2394</t>
  </si>
  <si>
    <t>33.963.114/0001-1431</t>
  </si>
  <si>
    <t>(27) 99787-2395</t>
  </si>
  <si>
    <t>33.963.114/0001-1432</t>
  </si>
  <si>
    <t>(27) 99787-2396</t>
  </si>
  <si>
    <t>33.963.114/0001-1433</t>
  </si>
  <si>
    <t>(27) 99787-2397</t>
  </si>
  <si>
    <t>33.963.114/0001-1434</t>
  </si>
  <si>
    <t>(27) 99787-2398</t>
  </si>
  <si>
    <t>33.963.114/0001-1435</t>
  </si>
  <si>
    <t>(27) 99787-2399</t>
  </si>
  <si>
    <t>33.963.114/0001-1436</t>
  </si>
  <si>
    <t>(27) 99787-2400</t>
  </si>
  <si>
    <t>33.963.114/0001-1437</t>
  </si>
  <si>
    <t>(27) 99787-2401</t>
  </si>
  <si>
    <t>33.963.114/0001-1438</t>
  </si>
  <si>
    <t>(27) 99787-2402</t>
  </si>
  <si>
    <t>33.963.114/0001-1439</t>
  </si>
  <si>
    <t>(27) 99787-2403</t>
  </si>
  <si>
    <t>33.963.114/0001-1440</t>
  </si>
  <si>
    <t>(27) 99787-2404</t>
  </si>
  <si>
    <t>33.963.114/0001-1441</t>
  </si>
  <si>
    <t>(27) 99787-2405</t>
  </si>
  <si>
    <t>33.963.114/0001-1442</t>
  </si>
  <si>
    <t>(27) 99787-2406</t>
  </si>
  <si>
    <t>33.963.114/0001-1443</t>
  </si>
  <si>
    <t>(27) 99787-2407</t>
  </si>
  <si>
    <t>33.963.114/0001-1444</t>
  </si>
  <si>
    <t>(27) 99787-2408</t>
  </si>
  <si>
    <t>33.963.114/0001-1445</t>
  </si>
  <si>
    <t>(27) 99787-2409</t>
  </si>
  <si>
    <t>33.963.114/0001-1446</t>
  </si>
  <si>
    <t>(27) 99787-2410</t>
  </si>
  <si>
    <t>33.963.114/0001-1447</t>
  </si>
  <si>
    <t>(27) 99787-2411</t>
  </si>
  <si>
    <t>33.963.114/0001-1448</t>
  </si>
  <si>
    <t>(27) 99787-2412</t>
  </si>
  <si>
    <t>33.963.114/0001-1449</t>
  </si>
  <si>
    <t>(27) 99787-2413</t>
  </si>
  <si>
    <t>33.963.114/0001-1450</t>
  </si>
  <si>
    <t>(27) 99787-2414</t>
  </si>
  <si>
    <t>33.963.114/0001-1451</t>
  </si>
  <si>
    <t>(27) 99787-2415</t>
  </si>
  <si>
    <t>33.963.114/0001-1452</t>
  </si>
  <si>
    <t>(27) 99787-2416</t>
  </si>
  <si>
    <t>33.963.114/0001-1453</t>
  </si>
  <si>
    <t>(27) 99787-2417</t>
  </si>
  <si>
    <t>33.963.114/0001-1454</t>
  </si>
  <si>
    <t>(27) 99787-2418</t>
  </si>
  <si>
    <t>33.963.114/0001-1455</t>
  </si>
  <si>
    <t>(27) 99787-2419</t>
  </si>
  <si>
    <t>33.963.114/0001-1456</t>
  </si>
  <si>
    <t>(27) 99787-2420</t>
  </si>
  <si>
    <t>33.963.114/0001-1457</t>
  </si>
  <si>
    <t>(27) 99787-2421</t>
  </si>
  <si>
    <t>33.963.114/0001-1458</t>
  </si>
  <si>
    <t>(27) 99787-2422</t>
  </si>
  <si>
    <t>33.963.114/0001-1459</t>
  </si>
  <si>
    <t>(27) 99787-2423</t>
  </si>
  <si>
    <t>33.963.114/0001-1460</t>
  </si>
  <si>
    <t>(27) 99787-2424</t>
  </si>
  <si>
    <t>33.963.114/0001-1461</t>
  </si>
  <si>
    <t>(27) 99787-2425</t>
  </si>
  <si>
    <t>33.963.114/0001-1462</t>
  </si>
  <si>
    <t>(27) 99787-2426</t>
  </si>
  <si>
    <t>33.963.114/0001-1463</t>
  </si>
  <si>
    <t>(27) 99787-2427</t>
  </si>
  <si>
    <t>33.963.114/0001-1464</t>
  </si>
  <si>
    <t>(27) 99787-2428</t>
  </si>
  <si>
    <t>33.963.114/0001-1465</t>
  </si>
  <si>
    <t>(27) 99787-2429</t>
  </si>
  <si>
    <t>33.963.114/0001-1466</t>
  </si>
  <si>
    <t>(27) 99787-2430</t>
  </si>
  <si>
    <t>33.963.114/0001-1467</t>
  </si>
  <si>
    <t>(27) 99787-2431</t>
  </si>
  <si>
    <t>33.963.114/0001-1468</t>
  </si>
  <si>
    <t>(27) 99787-2432</t>
  </si>
  <si>
    <t>33.963.114/0001-1469</t>
  </si>
  <si>
    <t>(27) 99787-2433</t>
  </si>
  <si>
    <t>33.963.114/0001-1470</t>
  </si>
  <si>
    <t>(27) 99787-2434</t>
  </si>
  <si>
    <t>33.963.114/0001-1471</t>
  </si>
  <si>
    <t>(27) 99787-2435</t>
  </si>
  <si>
    <t>33.963.114/0001-1472</t>
  </si>
  <si>
    <t>(27) 99787-2436</t>
  </si>
  <si>
    <t>33.963.114/0001-1473</t>
  </si>
  <si>
    <t>(27) 99787-2437</t>
  </si>
  <si>
    <t>33.963.114/0001-1474</t>
  </si>
  <si>
    <t>(27) 99787-2438</t>
  </si>
  <si>
    <t>33.963.114/0001-1475</t>
  </si>
  <si>
    <t>(27) 99787-2439</t>
  </si>
  <si>
    <t>33.963.114/0001-1476</t>
  </si>
  <si>
    <t>(27) 99787-2440</t>
  </si>
  <si>
    <t>33.963.114/0001-1477</t>
  </si>
  <si>
    <t>(27) 99787-2441</t>
  </si>
  <si>
    <t>33.963.114/0001-1478</t>
  </si>
  <si>
    <t>(27) 99787-2442</t>
  </si>
  <si>
    <t>33.963.114/0001-1479</t>
  </si>
  <si>
    <t>(27) 99787-2443</t>
  </si>
  <si>
    <t>33.963.114/0001-1480</t>
  </si>
  <si>
    <t>(27) 99787-2444</t>
  </si>
  <si>
    <t>33.963.114/0001-1481</t>
  </si>
  <si>
    <t>(27) 99787-2445</t>
  </si>
  <si>
    <t>33.963.114/0001-1482</t>
  </si>
  <si>
    <t>(27) 99787-2446</t>
  </si>
  <si>
    <t>33.963.114/0001-1483</t>
  </si>
  <si>
    <t>(27) 99787-2447</t>
  </si>
  <si>
    <t>33.963.114/0001-1484</t>
  </si>
  <si>
    <t>(27) 99787-2448</t>
  </si>
  <si>
    <t>33.963.114/0001-1485</t>
  </si>
  <si>
    <t>(27) 99787-2449</t>
  </si>
  <si>
    <t>33.963.114/0001-1486</t>
  </si>
  <si>
    <t>(27) 99787-2450</t>
  </si>
  <si>
    <t>33.963.114/0001-1487</t>
  </si>
  <si>
    <t>(27) 99787-2451</t>
  </si>
  <si>
    <t>33.963.114/0001-1488</t>
  </si>
  <si>
    <t>(27) 99787-2452</t>
  </si>
  <si>
    <t>33.963.114/0001-1489</t>
  </si>
  <si>
    <t>(27) 99787-2453</t>
  </si>
  <si>
    <t>33.963.114/0001-1490</t>
  </si>
  <si>
    <t>(27) 99787-2454</t>
  </si>
  <si>
    <t>33.963.114/0001-1491</t>
  </si>
  <si>
    <t>(27) 99787-2455</t>
  </si>
  <si>
    <t>33.963.114/0001-1492</t>
  </si>
  <si>
    <t>(27) 99787-2456</t>
  </si>
  <si>
    <t>33.963.114/0001-1493</t>
  </si>
  <si>
    <t>(27) 99787-2457</t>
  </si>
  <si>
    <t>33.963.114/0001-1494</t>
  </si>
  <si>
    <t>(27) 99787-2458</t>
  </si>
  <si>
    <t>33.963.114/0001-1495</t>
  </si>
  <si>
    <t>(27) 99787-2459</t>
  </si>
  <si>
    <t>33.963.114/0001-1496</t>
  </si>
  <si>
    <t>(27) 99787-2460</t>
  </si>
  <si>
    <t>33.963.114/0001-1497</t>
  </si>
  <si>
    <t>(27) 99787-2461</t>
  </si>
  <si>
    <t>33.963.114/0001-1498</t>
  </si>
  <si>
    <t>(27) 99787-2462</t>
  </si>
  <si>
    <t>33.963.114/0001-1499</t>
  </si>
  <si>
    <t>(27) 99787-2463</t>
  </si>
  <si>
    <t>33.963.114/0001-1500</t>
  </si>
  <si>
    <t>(27) 99787-2464</t>
  </si>
  <si>
    <t>33.963.114/0001-1501</t>
  </si>
  <si>
    <t>(27) 99787-2465</t>
  </si>
  <si>
    <t>33.963.114/0001-1502</t>
  </si>
  <si>
    <t>(27) 99787-2466</t>
  </si>
  <si>
    <t>33.963.114/0001-1503</t>
  </si>
  <si>
    <t>(27) 99787-2467</t>
  </si>
  <si>
    <t>33.963.114/0001-1504</t>
  </si>
  <si>
    <t>(27) 99787-2468</t>
  </si>
  <si>
    <t>33.963.114/0001-1505</t>
  </si>
  <si>
    <t>(27) 99787-2469</t>
  </si>
  <si>
    <t>33.963.114/0001-1506</t>
  </si>
  <si>
    <t>(27) 99787-2470</t>
  </si>
  <si>
    <t>33.963.114/0001-1507</t>
  </si>
  <si>
    <t>(27) 99787-2471</t>
  </si>
  <si>
    <t>33.963.114/0001-1508</t>
  </si>
  <si>
    <t>(27) 99787-2472</t>
  </si>
  <si>
    <t>33.963.114/0001-1509</t>
  </si>
  <si>
    <t>(27) 99787-2473</t>
  </si>
  <si>
    <t>33.963.114/0001-1510</t>
  </si>
  <si>
    <t>(27) 99787-2474</t>
  </si>
  <si>
    <t>33.963.114/0001-1511</t>
  </si>
  <si>
    <t>(27) 99787-2475</t>
  </si>
  <si>
    <t>33.963.114/0001-1512</t>
  </si>
  <si>
    <t>(27) 99787-2476</t>
  </si>
  <si>
    <t>33.963.114/0001-1513</t>
  </si>
  <si>
    <t>(27) 99787-2477</t>
  </si>
  <si>
    <t>33.963.114/0001-1514</t>
  </si>
  <si>
    <t>(27) 99787-2478</t>
  </si>
  <si>
    <t>33.963.114/0001-1515</t>
  </si>
  <si>
    <t>(27) 99787-2479</t>
  </si>
  <si>
    <t>33.963.114/0001-1516</t>
  </si>
  <si>
    <t>(27) 99787-2480</t>
  </si>
  <si>
    <t>33.963.114/0001-1517</t>
  </si>
  <si>
    <t>(27) 99787-2481</t>
  </si>
  <si>
    <t>33.963.114/0001-1518</t>
  </si>
  <si>
    <t>(27) 99787-2482</t>
  </si>
  <si>
    <t>33.963.114/0001-1519</t>
  </si>
  <si>
    <t>(27) 99787-2483</t>
  </si>
  <si>
    <t>33.963.114/0001-1520</t>
  </si>
  <si>
    <t>(27) 99787-2484</t>
  </si>
  <si>
    <t>33.963.114/0001-1521</t>
  </si>
  <si>
    <t>(27) 99787-2485</t>
  </si>
  <si>
    <t>33.963.114/0001-1522</t>
  </si>
  <si>
    <t>(27) 99787-2486</t>
  </si>
  <si>
    <t>33.963.114/0001-1523</t>
  </si>
  <si>
    <t>(27) 99787-2487</t>
  </si>
  <si>
    <t>33.963.114/0001-1524</t>
  </si>
  <si>
    <t>(27) 99787-2488</t>
  </si>
  <si>
    <t>33.963.114/0001-1525</t>
  </si>
  <si>
    <t>(27) 99787-2489</t>
  </si>
  <si>
    <t>33.963.114/0001-1526</t>
  </si>
  <si>
    <t>(27) 99787-2490</t>
  </si>
  <si>
    <t>33.963.114/0001-1527</t>
  </si>
  <si>
    <t>(27) 99787-2491</t>
  </si>
  <si>
    <t>33.963.114/0001-1528</t>
  </si>
  <si>
    <t>(27) 99787-2492</t>
  </si>
  <si>
    <t>33.963.114/0001-1529</t>
  </si>
  <si>
    <t>(27) 99787-2493</t>
  </si>
  <si>
    <t>33.963.114/0001-1530</t>
  </si>
  <si>
    <t>(27) 99787-2494</t>
  </si>
  <si>
    <t>33.963.114/0001-1531</t>
  </si>
  <si>
    <t>(27) 99787-2495</t>
  </si>
  <si>
    <t>33.963.114/0001-1532</t>
  </si>
  <si>
    <t>(27) 99787-2496</t>
  </si>
  <si>
    <t>33.963.114/0001-1533</t>
  </si>
  <si>
    <t>(27) 99787-2497</t>
  </si>
  <si>
    <t>33.963.114/0001-1534</t>
  </si>
  <si>
    <t>(27) 99787-2498</t>
  </si>
  <si>
    <t>33.963.114/0001-1535</t>
  </si>
  <si>
    <t>(27) 99787-2499</t>
  </si>
  <si>
    <t>33.963.114/0001-1536</t>
  </si>
  <si>
    <t>(27) 99787-2500</t>
  </si>
  <si>
    <t>33.963.114/0001-1537</t>
  </si>
  <si>
    <t>(27) 99787-2501</t>
  </si>
  <si>
    <t>33.963.114/0001-1538</t>
  </si>
  <si>
    <t>(27) 99787-2502</t>
  </si>
  <si>
    <t>33.963.114/0001-1539</t>
  </si>
  <si>
    <t>(27) 99787-2503</t>
  </si>
  <si>
    <t>33.963.114/0001-1540</t>
  </si>
  <si>
    <t>(27) 99787-2504</t>
  </si>
  <si>
    <t>33.963.114/0001-1541</t>
  </si>
  <si>
    <t>(27) 99787-2505</t>
  </si>
  <si>
    <t>33.963.114/0001-1542</t>
  </si>
  <si>
    <t>(27) 99787-2506</t>
  </si>
  <si>
    <t>33.963.114/0001-1543</t>
  </si>
  <si>
    <t>(27) 99787-2507</t>
  </si>
  <si>
    <t>33.963.114/0001-1544</t>
  </si>
  <si>
    <t>(27) 99787-2508</t>
  </si>
  <si>
    <t>33.963.114/0001-1545</t>
  </si>
  <si>
    <t>(27) 99787-2509</t>
  </si>
  <si>
    <t>33.963.114/0001-1546</t>
  </si>
  <si>
    <t>(27) 99787-2510</t>
  </si>
  <si>
    <t>33.963.114/0001-1547</t>
  </si>
  <si>
    <t>(27) 99787-2511</t>
  </si>
  <si>
    <t>33.963.114/0001-1548</t>
  </si>
  <si>
    <t>(27) 99787-2512</t>
  </si>
  <si>
    <t>33.963.114/0001-1549</t>
  </si>
  <si>
    <t>(27) 99787-2513</t>
  </si>
  <si>
    <t>33.963.114/0001-1550</t>
  </si>
  <si>
    <t>(27) 99787-2514</t>
  </si>
  <si>
    <t>33.963.114/0001-1551</t>
  </si>
  <si>
    <t>(27) 99787-2515</t>
  </si>
  <si>
    <t>33.963.114/0001-1552</t>
  </si>
  <si>
    <t>(27) 99787-2516</t>
  </si>
  <si>
    <t>33.963.114/0001-1553</t>
  </si>
  <si>
    <t>(27) 99787-2517</t>
  </si>
  <si>
    <t>33.963.114/0001-1554</t>
  </si>
  <si>
    <t>(27) 99787-2518</t>
  </si>
  <si>
    <t>33.963.114/0001-1555</t>
  </si>
  <si>
    <t>(27) 99787-2519</t>
  </si>
  <si>
    <t>33.963.114/0001-1556</t>
  </si>
  <si>
    <t>(27) 99787-2520</t>
  </si>
  <si>
    <t>33.963.114/0001-1557</t>
  </si>
  <si>
    <t>(27) 99787-2521</t>
  </si>
  <si>
    <t>33.963.114/0001-1558</t>
  </si>
  <si>
    <t>(27) 99787-2522</t>
  </si>
  <si>
    <t>33.963.114/0001-1559</t>
  </si>
  <si>
    <t>(27) 99787-2523</t>
  </si>
  <si>
    <t>33.963.114/0001-1560</t>
  </si>
  <si>
    <t>(27) 99787-2524</t>
  </si>
  <si>
    <t>33.963.114/0001-1561</t>
  </si>
  <si>
    <t>(27) 99787-2525</t>
  </si>
  <si>
    <t>33.963.114/0001-1562</t>
  </si>
  <si>
    <t>(27) 99787-2526</t>
  </si>
  <si>
    <t>33.963.114/0001-1563</t>
  </si>
  <si>
    <t>(27) 99787-2527</t>
  </si>
  <si>
    <t>33.963.114/0001-1564</t>
  </si>
  <si>
    <t>(27) 99787-2528</t>
  </si>
  <si>
    <t>33.963.114/0001-1565</t>
  </si>
  <si>
    <t>(27) 99787-2529</t>
  </si>
  <si>
    <t>33.963.114/0001-1566</t>
  </si>
  <si>
    <t>(27) 99787-2530</t>
  </si>
  <si>
    <t>33.963.114/0001-1567</t>
  </si>
  <si>
    <t>(27) 99787-2531</t>
  </si>
  <si>
    <t>33.963.114/0001-1568</t>
  </si>
  <si>
    <t>(27) 99787-2532</t>
  </si>
  <si>
    <t>33.963.114/0001-1569</t>
  </si>
  <si>
    <t>(27) 99787-2533</t>
  </si>
  <si>
    <t>33.963.114/0001-1570</t>
  </si>
  <si>
    <t>(27) 99787-2534</t>
  </si>
  <si>
    <t>33.963.114/0001-1571</t>
  </si>
  <si>
    <t>(27) 99787-2535</t>
  </si>
  <si>
    <t>33.963.114/0001-1572</t>
  </si>
  <si>
    <t>(27) 99787-2536</t>
  </si>
  <si>
    <t>33.963.114/0001-1573</t>
  </si>
  <si>
    <t>(27) 99787-2537</t>
  </si>
  <si>
    <t>33.963.114/0001-1574</t>
  </si>
  <si>
    <t>(27) 99787-2538</t>
  </si>
  <si>
    <t>33.963.114/0001-1575</t>
  </si>
  <si>
    <t>(27) 99787-2539</t>
  </si>
  <si>
    <t>33.963.114/0001-1576</t>
  </si>
  <si>
    <t>(27) 99787-2540</t>
  </si>
  <si>
    <t>33.963.114/0001-1577</t>
  </si>
  <si>
    <t>(27) 99787-2541</t>
  </si>
  <si>
    <t>33.963.114/0001-1578</t>
  </si>
  <si>
    <t>(27) 99787-2542</t>
  </si>
  <si>
    <t>33.963.114/0001-1579</t>
  </si>
  <si>
    <t>(27) 99787-2543</t>
  </si>
  <si>
    <t>33.963.114/0001-1580</t>
  </si>
  <si>
    <t>(27) 99787-2544</t>
  </si>
  <si>
    <t>33.963.114/0001-1581</t>
  </si>
  <si>
    <t>(27) 99787-2545</t>
  </si>
  <si>
    <t>33.963.114/0001-1582</t>
  </si>
  <si>
    <t>(27) 99787-2546</t>
  </si>
  <si>
    <t>33.963.114/0001-1583</t>
  </si>
  <si>
    <t>(27) 99787-2547</t>
  </si>
  <si>
    <t>33.963.114/0001-1584</t>
  </si>
  <si>
    <t>(27) 99787-2548</t>
  </si>
  <si>
    <t>33.963.114/0001-1585</t>
  </si>
  <si>
    <t>(27) 99787-2549</t>
  </si>
  <si>
    <t>33.963.114/0001-1586</t>
  </si>
  <si>
    <t>(27) 99787-2550</t>
  </si>
  <si>
    <t>33.963.114/0001-1587</t>
  </si>
  <si>
    <t>(27) 99787-2551</t>
  </si>
  <si>
    <t>33.963.114/0001-1588</t>
  </si>
  <si>
    <t>(27) 99787-2552</t>
  </si>
  <si>
    <t>33.963.114/0001-1589</t>
  </si>
  <si>
    <t>(27) 99787-2553</t>
  </si>
  <si>
    <t>33.963.114/0001-1590</t>
  </si>
  <si>
    <t>(27) 99787-2554</t>
  </si>
  <si>
    <t>33.963.114/0001-1591</t>
  </si>
  <si>
    <t>(27) 99787-2555</t>
  </si>
  <si>
    <t>33.963.114/0001-1592</t>
  </si>
  <si>
    <t>(27) 99787-2556</t>
  </si>
  <si>
    <t>33.963.114/0001-1593</t>
  </si>
  <si>
    <t>(27) 99787-2557</t>
  </si>
  <si>
    <t>33.963.114/0001-1594</t>
  </si>
  <si>
    <t>(27) 99787-2558</t>
  </si>
  <si>
    <t>33.963.114/0001-1595</t>
  </si>
  <si>
    <t>(27) 99787-2559</t>
  </si>
  <si>
    <t>33.963.114/0001-1596</t>
  </si>
  <si>
    <t>(27) 99787-2560</t>
  </si>
  <si>
    <t>33.963.114/0001-1597</t>
  </si>
  <si>
    <t>(27) 99787-2561</t>
  </si>
  <si>
    <t>33.963.114/0001-1598</t>
  </si>
  <si>
    <t>(27) 99787-2562</t>
  </si>
  <si>
    <t>33.963.114/0001-1599</t>
  </si>
  <si>
    <t>(27) 99787-2563</t>
  </si>
  <si>
    <t>33.963.114/0001-1600</t>
  </si>
  <si>
    <t>(27) 99787-2564</t>
  </si>
  <si>
    <t>33.963.114/0001-1601</t>
  </si>
  <si>
    <t>(27) 99787-2565</t>
  </si>
  <si>
    <t>33.963.114/0001-1602</t>
  </si>
  <si>
    <t>(27) 99787-2566</t>
  </si>
  <si>
    <t>33.963.114/0001-1603</t>
  </si>
  <si>
    <t>(27) 99787-2567</t>
  </si>
  <si>
    <t>33.963.114/0001-1604</t>
  </si>
  <si>
    <t>(27) 99787-2568</t>
  </si>
  <si>
    <t>33.963.114/0001-1605</t>
  </si>
  <si>
    <t>(27) 99787-2569</t>
  </si>
  <si>
    <t>33.963.114/0001-1606</t>
  </si>
  <si>
    <t>(27) 99787-2570</t>
  </si>
  <si>
    <t>33.963.114/0001-1607</t>
  </si>
  <si>
    <t>(27) 99787-2571</t>
  </si>
  <si>
    <t>33.963.114/0001-1608</t>
  </si>
  <si>
    <t>(27) 99787-2572</t>
  </si>
  <si>
    <t>33.963.114/0001-1609</t>
  </si>
  <si>
    <t>(27) 99787-2573</t>
  </si>
  <si>
    <t>33.963.114/0001-1610</t>
  </si>
  <si>
    <t>(27) 99787-2574</t>
  </si>
  <si>
    <t>33.963.114/0001-1611</t>
  </si>
  <si>
    <t>(27) 99787-2575</t>
  </si>
  <si>
    <t>33.963.114/0001-1612</t>
  </si>
  <si>
    <t>(27) 99787-2576</t>
  </si>
  <si>
    <t>33.963.114/0001-1613</t>
  </si>
  <si>
    <t>(27) 99787-2577</t>
  </si>
  <si>
    <t>33.963.114/0001-1614</t>
  </si>
  <si>
    <t>(27) 99787-2578</t>
  </si>
  <si>
    <t>33.963.114/0001-1615</t>
  </si>
  <si>
    <t>(27) 99787-2579</t>
  </si>
  <si>
    <t>33.963.114/0001-1616</t>
  </si>
  <si>
    <t>(27) 99787-2580</t>
  </si>
  <si>
    <t>33.963.114/0001-1617</t>
  </si>
  <si>
    <t>(27) 99787-2581</t>
  </si>
  <si>
    <t>33.963.114/0001-1618</t>
  </si>
  <si>
    <t>(27) 99787-2582</t>
  </si>
  <si>
    <t>33.963.114/0001-1619</t>
  </si>
  <si>
    <t>(27) 99787-2583</t>
  </si>
  <si>
    <t>33.963.114/0001-1620</t>
  </si>
  <si>
    <t>(27) 99787-2584</t>
  </si>
  <si>
    <t>33.963.114/0001-1621</t>
  </si>
  <si>
    <t>(27) 99787-2585</t>
  </si>
  <si>
    <t>33.963.114/0001-1622</t>
  </si>
  <si>
    <t>(27) 99787-2586</t>
  </si>
  <si>
    <t>33.963.114/0001-1623</t>
  </si>
  <si>
    <t>(27) 99787-2587</t>
  </si>
  <si>
    <t>33.963.114/0001-1624</t>
  </si>
  <si>
    <t>(27) 99787-2588</t>
  </si>
  <si>
    <t>33.963.114/0001-1625</t>
  </si>
  <si>
    <t>(27) 99787-2589</t>
  </si>
  <si>
    <t>33.963.114/0001-1626</t>
  </si>
  <si>
    <t>(27) 99787-2590</t>
  </si>
  <si>
    <t>33.963.114/0001-1627</t>
  </si>
  <si>
    <t>(27) 99787-2591</t>
  </si>
  <si>
    <t>33.963.114/0001-1628</t>
  </si>
  <si>
    <t>(27) 99787-2592</t>
  </si>
  <si>
    <t>33.963.114/0001-1629</t>
  </si>
  <si>
    <t>(27) 99787-2593</t>
  </si>
  <si>
    <t>33.963.114/0001-1630</t>
  </si>
  <si>
    <t>(27) 99787-2594</t>
  </si>
  <si>
    <t>33.963.114/0001-1631</t>
  </si>
  <si>
    <t>(27) 99787-2595</t>
  </si>
  <si>
    <t>33.963.114/0001-1632</t>
  </si>
  <si>
    <t>(27) 99787-2596</t>
  </si>
  <si>
    <t>33.963.114/0001-1633</t>
  </si>
  <si>
    <t>(27) 99787-2597</t>
  </si>
  <si>
    <t>33.963.114/0001-1634</t>
  </si>
  <si>
    <t>(27) 99787-2598</t>
  </si>
  <si>
    <t>33.963.114/0001-1635</t>
  </si>
  <si>
    <t>(27) 99787-2599</t>
  </si>
  <si>
    <t>33.963.114/0001-1636</t>
  </si>
  <si>
    <t>(27) 99787-2600</t>
  </si>
  <si>
    <t>33.963.114/0001-1637</t>
  </si>
  <si>
    <t>(27) 99787-2601</t>
  </si>
  <si>
    <t>33.963.114/0001-1638</t>
  </si>
  <si>
    <t>(27) 99787-2602</t>
  </si>
  <si>
    <t>33.963.114/0001-1639</t>
  </si>
  <si>
    <t>(27) 99787-2603</t>
  </si>
  <si>
    <t>33.963.114/0001-1640</t>
  </si>
  <si>
    <t>(27) 99787-2604</t>
  </si>
  <si>
    <t>33.963.114/0001-1641</t>
  </si>
  <si>
    <t>(27) 99787-2605</t>
  </si>
  <si>
    <t>33.963.114/0001-1642</t>
  </si>
  <si>
    <t>(27) 99787-2606</t>
  </si>
  <si>
    <t>33.963.114/0001-1643</t>
  </si>
  <si>
    <t>(27) 99787-2607</t>
  </si>
  <si>
    <t>33.963.114/0001-1644</t>
  </si>
  <si>
    <t>(27) 99787-2608</t>
  </si>
  <si>
    <t>33.963.114/0001-1645</t>
  </si>
  <si>
    <t>(27) 99787-2609</t>
  </si>
  <si>
    <t>33.963.114/0001-1646</t>
  </si>
  <si>
    <t>(27) 99787-2610</t>
  </si>
  <si>
    <t>33.963.114/0001-1647</t>
  </si>
  <si>
    <t>(27) 99787-2611</t>
  </si>
  <si>
    <t>33.963.114/0001-1648</t>
  </si>
  <si>
    <t>(27) 99787-2612</t>
  </si>
  <si>
    <t>33.963.114/0001-1649</t>
  </si>
  <si>
    <t>(27) 99787-2613</t>
  </si>
  <si>
    <t>33.963.114/0001-1650</t>
  </si>
  <si>
    <t>(27) 99787-2614</t>
  </si>
  <si>
    <t>33.963.114/0001-1651</t>
  </si>
  <si>
    <t>(27) 99787-2615</t>
  </si>
  <si>
    <t>33.963.114/0001-1652</t>
  </si>
  <si>
    <t>(27) 99787-2616</t>
  </si>
  <si>
    <t>33.963.114/0001-1653</t>
  </si>
  <si>
    <t>(27) 99787-2617</t>
  </si>
  <si>
    <t>33.963.114/0001-1654</t>
  </si>
  <si>
    <t>(27) 99787-2618</t>
  </si>
  <si>
    <t>33.963.114/0001-1655</t>
  </si>
  <si>
    <t>(27) 99787-2619</t>
  </si>
  <si>
    <t>33.963.114/0001-1656</t>
  </si>
  <si>
    <t>(27) 99787-2620</t>
  </si>
  <si>
    <t>33.963.114/0001-1657</t>
  </si>
  <si>
    <t>(27) 99787-2621</t>
  </si>
  <si>
    <t>33.963.114/0001-1658</t>
  </si>
  <si>
    <t>(27) 99787-2622</t>
  </si>
  <si>
    <t>33.963.114/0001-1659</t>
  </si>
  <si>
    <t>(27) 99787-2623</t>
  </si>
  <si>
    <t>33.963.114/0001-1660</t>
  </si>
  <si>
    <t>(27) 99787-2624</t>
  </si>
  <si>
    <t>33.963.114/0001-1661</t>
  </si>
  <si>
    <t>(27) 99787-2625</t>
  </si>
  <si>
    <t>33.963.114/0001-1662</t>
  </si>
  <si>
    <t>(27) 99787-2626</t>
  </si>
  <si>
    <t>33.963.114/0001-1663</t>
  </si>
  <si>
    <t>(27) 99787-2627</t>
  </si>
  <si>
    <t>33.963.114/0001-1664</t>
  </si>
  <si>
    <t>(27) 99787-2628</t>
  </si>
  <si>
    <t>33.963.114/0001-1665</t>
  </si>
  <si>
    <t>(27) 99787-2629</t>
  </si>
  <si>
    <t>33.963.114/0001-1666</t>
  </si>
  <si>
    <t>(27) 99787-2630</t>
  </si>
  <si>
    <t>33.963.114/0001-1667</t>
  </si>
  <si>
    <t>(27) 99787-2631</t>
  </si>
  <si>
    <t>33.963.114/0001-1668</t>
  </si>
  <si>
    <t>(27) 99787-2632</t>
  </si>
  <si>
    <t>33.963.114/0001-1669</t>
  </si>
  <si>
    <t>(27) 99787-2633</t>
  </si>
  <si>
    <t>33.963.114/0001-1670</t>
  </si>
  <si>
    <t>(27) 99787-2634</t>
  </si>
  <si>
    <t>33.963.114/0001-1671</t>
  </si>
  <si>
    <t>(27) 99787-2635</t>
  </si>
  <si>
    <t>33.963.114/0001-1672</t>
  </si>
  <si>
    <t>(27) 99787-2636</t>
  </si>
  <si>
    <t>33.963.114/0001-1673</t>
  </si>
  <si>
    <t>(27) 99787-2637</t>
  </si>
  <si>
    <t>33.963.114/0001-1674</t>
  </si>
  <si>
    <t>(27) 99787-2638</t>
  </si>
  <si>
    <t>33.963.114/0001-1675</t>
  </si>
  <si>
    <t>(27) 99787-2639</t>
  </si>
  <si>
    <t>33.963.114/0001-1676</t>
  </si>
  <si>
    <t>(27) 99787-2640</t>
  </si>
  <si>
    <t>33.963.114/0001-1677</t>
  </si>
  <si>
    <t>(27) 99787-2641</t>
  </si>
  <si>
    <t>33.963.114/0001-1678</t>
  </si>
  <si>
    <t>(27) 99787-2642</t>
  </si>
  <si>
    <t>33.963.114/0001-1679</t>
  </si>
  <si>
    <t>(27) 99787-2643</t>
  </si>
  <si>
    <t>33.963.114/0001-1680</t>
  </si>
  <si>
    <t>(27) 99787-2644</t>
  </si>
  <si>
    <t>33.963.114/0001-1681</t>
  </si>
  <si>
    <t>(27) 99787-2645</t>
  </si>
  <si>
    <t>33.963.114/0001-1682</t>
  </si>
  <si>
    <t>(27) 99787-2646</t>
  </si>
  <si>
    <t>33.963.114/0001-1683</t>
  </si>
  <si>
    <t>(27) 99787-2647</t>
  </si>
  <si>
    <t>33.963.114/0001-1684</t>
  </si>
  <si>
    <t>(27) 99787-2648</t>
  </si>
  <si>
    <t>33.963.114/0001-1685</t>
  </si>
  <si>
    <t>(27) 99787-2649</t>
  </si>
  <si>
    <t>33.963.114/0001-1686</t>
  </si>
  <si>
    <t>(27) 99787-2650</t>
  </si>
  <si>
    <t>33.963.114/0001-1687</t>
  </si>
  <si>
    <t>(27) 99787-2651</t>
  </si>
  <si>
    <t>33.963.114/0001-1688</t>
  </si>
  <si>
    <t>(27) 99787-2652</t>
  </si>
  <si>
    <t>33.963.114/0001-1689</t>
  </si>
  <si>
    <t>(27) 99787-2653</t>
  </si>
  <si>
    <t>33.963.114/0001-1690</t>
  </si>
  <si>
    <t>(27) 99787-2654</t>
  </si>
  <si>
    <t>33.963.114/0001-1691</t>
  </si>
  <si>
    <t>(27) 99787-2655</t>
  </si>
  <si>
    <t>33.963.114/0001-1692</t>
  </si>
  <si>
    <t>(27) 99787-2656</t>
  </si>
  <si>
    <t>33.963.114/0001-1693</t>
  </si>
  <si>
    <t>(27) 99787-2657</t>
  </si>
  <si>
    <t>33.963.114/0001-1694</t>
  </si>
  <si>
    <t>(27) 99787-2658</t>
  </si>
  <si>
    <t>33.963.114/0001-1695</t>
  </si>
  <si>
    <t>(27) 99787-2659</t>
  </si>
  <si>
    <t>33.963.114/0001-1696</t>
  </si>
  <si>
    <t>(27) 99787-2660</t>
  </si>
  <si>
    <t>33.963.114/0001-1697</t>
  </si>
  <si>
    <t>(27) 99787-2661</t>
  </si>
  <si>
    <t>33.963.114/0001-1698</t>
  </si>
  <si>
    <t>(27) 99787-2662</t>
  </si>
  <si>
    <t>33.963.114/0001-1699</t>
  </si>
  <si>
    <t>(27) 99787-2663</t>
  </si>
  <si>
    <t>33.963.114/0001-1700</t>
  </si>
  <si>
    <t>(27) 99787-2664</t>
  </si>
  <si>
    <t>33.963.114/0001-1701</t>
  </si>
  <si>
    <t>(27) 99787-2665</t>
  </si>
  <si>
    <t>33.963.114/0001-1702</t>
  </si>
  <si>
    <t>(27) 99787-2666</t>
  </si>
  <si>
    <t>33.963.114/0001-1703</t>
  </si>
  <si>
    <t>(27) 99787-2667</t>
  </si>
  <si>
    <t>33.963.114/0001-1704</t>
  </si>
  <si>
    <t>(27) 99787-2668</t>
  </si>
  <si>
    <t>33.963.114/0001-1705</t>
  </si>
  <si>
    <t>(27) 99787-2669</t>
  </si>
  <si>
    <t>33.963.114/0001-1706</t>
  </si>
  <si>
    <t>(27) 99787-2670</t>
  </si>
  <si>
    <t>33.963.114/0001-1707</t>
  </si>
  <si>
    <t>(27) 99787-2671</t>
  </si>
  <si>
    <t>33.963.114/0001-1708</t>
  </si>
  <si>
    <t>(27) 99787-2672</t>
  </si>
  <si>
    <t>33.963.114/0001-1709</t>
  </si>
  <si>
    <t>(27) 99787-2673</t>
  </si>
  <si>
    <t>33.963.114/0001-1710</t>
  </si>
  <si>
    <t>(27) 99787-2674</t>
  </si>
  <si>
    <t>33.963.114/0001-1711</t>
  </si>
  <si>
    <t>(27) 99787-2675</t>
  </si>
  <si>
    <t>33.963.114/0001-1712</t>
  </si>
  <si>
    <t>(27) 99787-2676</t>
  </si>
  <si>
    <t>33.963.114/0001-1713</t>
  </si>
  <si>
    <t>(27) 99787-2677</t>
  </si>
  <si>
    <t>33.963.114/0001-1714</t>
  </si>
  <si>
    <t>(27) 99787-2678</t>
  </si>
  <si>
    <t>33.963.114/0001-1715</t>
  </si>
  <si>
    <t>(27) 99787-2679</t>
  </si>
  <si>
    <t>33.963.114/0001-1716</t>
  </si>
  <si>
    <t>(27) 99787-2680</t>
  </si>
  <si>
    <t>33.963.114/0001-1717</t>
  </si>
  <si>
    <t>(27) 99787-2681</t>
  </si>
  <si>
    <t>33.963.114/0001-1718</t>
  </si>
  <si>
    <t>(27) 99787-2682</t>
  </si>
  <si>
    <t>33.963.114/0001-1719</t>
  </si>
  <si>
    <t>(27) 99787-2683</t>
  </si>
  <si>
    <t>33.963.114/0001-1720</t>
  </si>
  <si>
    <t>(27) 99787-2684</t>
  </si>
  <si>
    <t>33.963.114/0001-1721</t>
  </si>
  <si>
    <t>(27) 99787-2685</t>
  </si>
  <si>
    <t>33.963.114/0001-1722</t>
  </si>
  <si>
    <t>(27) 99787-2686</t>
  </si>
  <si>
    <t>33.963.114/0001-1723</t>
  </si>
  <si>
    <t>(27) 99787-2687</t>
  </si>
  <si>
    <t>33.963.114/0001-1724</t>
  </si>
  <si>
    <t>(27) 99787-2688</t>
  </si>
  <si>
    <t>33.963.114/0001-1725</t>
  </si>
  <si>
    <t>(27) 99787-2689</t>
  </si>
  <si>
    <t>33.963.114/0001-1726</t>
  </si>
  <si>
    <t>(27) 99787-2690</t>
  </si>
  <si>
    <t>33.963.114/0001-1727</t>
  </si>
  <si>
    <t>(27) 99787-2691</t>
  </si>
  <si>
    <t>33.963.114/0001-1728</t>
  </si>
  <si>
    <t>(27) 99787-2692</t>
  </si>
  <si>
    <t>33.963.114/0001-1729</t>
  </si>
  <si>
    <t>(27) 99787-2693</t>
  </si>
  <si>
    <t>33.963.114/0001-1730</t>
  </si>
  <si>
    <t>(27) 99787-2694</t>
  </si>
  <si>
    <t>33.963.114/0001-1731</t>
  </si>
  <si>
    <t>(27) 99787-2695</t>
  </si>
  <si>
    <t>33.963.114/0001-1732</t>
  </si>
  <si>
    <t>(27) 99787-2696</t>
  </si>
  <si>
    <t>33.963.114/0001-1733</t>
  </si>
  <si>
    <t>(27) 99787-2697</t>
  </si>
  <si>
    <t>33.963.114/0001-1734</t>
  </si>
  <si>
    <t>(27) 99787-2698</t>
  </si>
  <si>
    <t>33.963.114/0001-1735</t>
  </si>
  <si>
    <t>(27) 99787-2699</t>
  </si>
  <si>
    <t>33.963.114/0001-1736</t>
  </si>
  <si>
    <t>(27) 99787-2700</t>
  </si>
  <si>
    <t>33.963.114/0001-1737</t>
  </si>
  <si>
    <t>(27) 99787-2701</t>
  </si>
  <si>
    <t>33.963.114/0001-1738</t>
  </si>
  <si>
    <t>(27) 99787-2702</t>
  </si>
  <si>
    <t>33.963.114/0001-1739</t>
  </si>
  <si>
    <t>(27) 99787-2703</t>
  </si>
  <si>
    <t>33.963.114/0001-1740</t>
  </si>
  <si>
    <t>(27) 99787-2704</t>
  </si>
  <si>
    <t>33.963.114/0001-1741</t>
  </si>
  <si>
    <t>(27) 99787-2705</t>
  </si>
  <si>
    <t>33.963.114/0001-1742</t>
  </si>
  <si>
    <t>(27) 99787-2706</t>
  </si>
  <si>
    <t>33.963.114/0001-1743</t>
  </si>
  <si>
    <t>(27) 99787-2707</t>
  </si>
  <si>
    <t>33.963.114/0001-1744</t>
  </si>
  <si>
    <t>(27) 99787-2708</t>
  </si>
  <si>
    <t>33.963.114/0001-1745</t>
  </si>
  <si>
    <t>(27) 99787-2709</t>
  </si>
  <si>
    <t>33.963.114/0001-1746</t>
  </si>
  <si>
    <t>(27) 99787-2710</t>
  </si>
  <si>
    <t>33.963.114/0001-1747</t>
  </si>
  <si>
    <t>(27) 99787-2711</t>
  </si>
  <si>
    <t>33.963.114/0001-1748</t>
  </si>
  <si>
    <t>(27) 99787-2712</t>
  </si>
  <si>
    <t>33.963.114/0001-1749</t>
  </si>
  <si>
    <t>(27) 99787-2713</t>
  </si>
  <si>
    <t>33.963.114/0001-1750</t>
  </si>
  <si>
    <t>(27) 99787-2714</t>
  </si>
  <si>
    <t>33.963.114/0001-1751</t>
  </si>
  <si>
    <t>(27) 99787-2715</t>
  </si>
  <si>
    <t>33.963.114/0001-1752</t>
  </si>
  <si>
    <t>(27) 99787-2716</t>
  </si>
  <si>
    <t>33.963.114/0001-1753</t>
  </si>
  <si>
    <t>(27) 99787-2717</t>
  </si>
  <si>
    <t>33.963.114/0001-1754</t>
  </si>
  <si>
    <t>(27) 99787-2718</t>
  </si>
  <si>
    <t>33.963.114/0001-1755</t>
  </si>
  <si>
    <t>(27) 99787-2719</t>
  </si>
  <si>
    <t>33.963.114/0001-1756</t>
  </si>
  <si>
    <t>(27) 99787-2720</t>
  </si>
  <si>
    <t>33.963.114/0001-1757</t>
  </si>
  <si>
    <t>(27) 99787-2721</t>
  </si>
  <si>
    <t>33.963.114/0001-1758</t>
  </si>
  <si>
    <t>(27) 99787-2722</t>
  </si>
  <si>
    <t>33.963.114/0001-1759</t>
  </si>
  <si>
    <t>(27) 99787-2723</t>
  </si>
  <si>
    <t>33.963.114/0001-1760</t>
  </si>
  <si>
    <t>(27) 99787-2724</t>
  </si>
  <si>
    <t>33.963.114/0001-1761</t>
  </si>
  <si>
    <t>(27) 99787-2725</t>
  </si>
  <si>
    <t>33.963.114/0001-1762</t>
  </si>
  <si>
    <t>(27) 99787-2726</t>
  </si>
  <si>
    <t>33.963.114/0001-1763</t>
  </si>
  <si>
    <t>(27) 99787-2727</t>
  </si>
  <si>
    <t>33.963.114/0001-1764</t>
  </si>
  <si>
    <t>(27) 99787-2728</t>
  </si>
  <si>
    <t>33.963.114/0001-1765</t>
  </si>
  <si>
    <t>(27) 99787-2729</t>
  </si>
  <si>
    <t>33.963.114/0001-1766</t>
  </si>
  <si>
    <t>(27) 99787-2730</t>
  </si>
  <si>
    <t>33.963.114/0001-1767</t>
  </si>
  <si>
    <t>(27) 99787-2731</t>
  </si>
  <si>
    <t>33.963.114/0001-1768</t>
  </si>
  <si>
    <t>(27) 99787-2732</t>
  </si>
  <si>
    <t>33.963.114/0001-1769</t>
  </si>
  <si>
    <t>(27) 99787-2733</t>
  </si>
  <si>
    <t>33.963.114/0001-1770</t>
  </si>
  <si>
    <t>(27) 99787-2734</t>
  </si>
  <si>
    <t>33.963.114/0001-1771</t>
  </si>
  <si>
    <t>(27) 99787-2735</t>
  </si>
  <si>
    <t>33.963.114/0001-1772</t>
  </si>
  <si>
    <t>(27) 99787-2736</t>
  </si>
  <si>
    <t>33.963.114/0001-1773</t>
  </si>
  <si>
    <t>(27) 99787-2737</t>
  </si>
  <si>
    <t>33.963.114/0001-1774</t>
  </si>
  <si>
    <t>(27) 99787-2738</t>
  </si>
  <si>
    <t>33.963.114/0001-1775</t>
  </si>
  <si>
    <t>(27) 99787-2739</t>
  </si>
  <si>
    <t>33.963.114/0001-1776</t>
  </si>
  <si>
    <t>(27) 99787-2740</t>
  </si>
  <si>
    <t>33.963.114/0001-1777</t>
  </si>
  <si>
    <t>(27) 99787-2741</t>
  </si>
  <si>
    <t>33.963.114/0001-1778</t>
  </si>
  <si>
    <t>(27) 99787-2742</t>
  </si>
  <si>
    <t>33.963.114/0001-1779</t>
  </si>
  <si>
    <t>(27) 99787-2743</t>
  </si>
  <si>
    <t>33.963.114/0001-1780</t>
  </si>
  <si>
    <t>(27) 99787-2744</t>
  </si>
  <si>
    <t>33.963.114/0001-1781</t>
  </si>
  <si>
    <t>(27) 99787-2745</t>
  </si>
  <si>
    <t>33.963.114/0001-1782</t>
  </si>
  <si>
    <t>(27) 99787-2746</t>
  </si>
  <si>
    <t>33.963.114/0001-1783</t>
  </si>
  <si>
    <t>(27) 99787-2747</t>
  </si>
  <si>
    <t>33.963.114/0001-1784</t>
  </si>
  <si>
    <t>(27) 99787-2748</t>
  </si>
  <si>
    <t>33.963.114/0001-1785</t>
  </si>
  <si>
    <t>(27) 99787-2749</t>
  </si>
  <si>
    <t>33.963.114/0001-1786</t>
  </si>
  <si>
    <t>(27) 99787-2750</t>
  </si>
  <si>
    <t>33.963.114/0001-1787</t>
  </si>
  <si>
    <t>(27) 99787-2751</t>
  </si>
  <si>
    <t>33.963.114/0001-1788</t>
  </si>
  <si>
    <t>(27) 99787-2752</t>
  </si>
  <si>
    <t>33.963.114/0001-1789</t>
  </si>
  <si>
    <t>(27) 99787-2753</t>
  </si>
  <si>
    <t>33.963.114/0001-1790</t>
  </si>
  <si>
    <t>(27) 99787-2754</t>
  </si>
  <si>
    <t>33.963.114/0001-1791</t>
  </si>
  <si>
    <t>(27) 99787-2755</t>
  </si>
  <si>
    <t>33.963.114/0001-1792</t>
  </si>
  <si>
    <t>(27) 99787-2756</t>
  </si>
  <si>
    <t>33.963.114/0001-1793</t>
  </si>
  <si>
    <t>(27) 99787-2757</t>
  </si>
  <si>
    <t>33.963.114/0001-1794</t>
  </si>
  <si>
    <t>(27) 99787-2758</t>
  </si>
  <si>
    <t>33.963.114/0001-1795</t>
  </si>
  <si>
    <t>(27) 99787-2759</t>
  </si>
  <si>
    <t>33.963.114/0001-1796</t>
  </si>
  <si>
    <t>(27) 99787-2760</t>
  </si>
  <si>
    <t>33.963.114/0001-1797</t>
  </si>
  <si>
    <t>(27) 99787-2761</t>
  </si>
  <si>
    <t>33.963.114/0001-1798</t>
  </si>
  <si>
    <t>(27) 99787-2762</t>
  </si>
  <si>
    <t>33.963.114/0001-1799</t>
  </si>
  <si>
    <t>(27) 99787-2763</t>
  </si>
  <si>
    <t>33.963.114/0001-1800</t>
  </si>
  <si>
    <t>(27) 99787-2764</t>
  </si>
  <si>
    <t>33.963.114/0001-1801</t>
  </si>
  <si>
    <t>(27) 99787-2765</t>
  </si>
  <si>
    <t>33.963.114/0001-1802</t>
  </si>
  <si>
    <t>(27) 99787-2766</t>
  </si>
  <si>
    <t>33.963.114/0001-1803</t>
  </si>
  <si>
    <t>(27) 99787-2767</t>
  </si>
  <si>
    <t>33.963.114/0001-1804</t>
  </si>
  <si>
    <t>(27) 99787-2768</t>
  </si>
  <si>
    <t>33.963.114/0001-1805</t>
  </si>
  <si>
    <t>(27) 99787-2769</t>
  </si>
  <si>
    <t>33.963.114/0001-1806</t>
  </si>
  <si>
    <t>(27) 99787-2770</t>
  </si>
  <si>
    <t>33.963.114/0001-1807</t>
  </si>
  <si>
    <t>(27) 99787-2771</t>
  </si>
  <si>
    <t>33.963.114/0001-1808</t>
  </si>
  <si>
    <t>(27) 99787-2772</t>
  </si>
  <si>
    <t>33.963.114/0001-1809</t>
  </si>
  <si>
    <t>(27) 99787-2773</t>
  </si>
  <si>
    <t>33.963.114/0001-1810</t>
  </si>
  <si>
    <t>(27) 99787-2774</t>
  </si>
  <si>
    <t>33.963.114/0001-1811</t>
  </si>
  <si>
    <t>(27) 99787-2775</t>
  </si>
  <si>
    <t>33.963.114/0001-1812</t>
  </si>
  <si>
    <t>(27) 99787-2776</t>
  </si>
  <si>
    <t>33.963.114/0001-1813</t>
  </si>
  <si>
    <t>(27) 99787-2777</t>
  </si>
  <si>
    <t>33.963.114/0001-1814</t>
  </si>
  <si>
    <t>(27) 99787-2778</t>
  </si>
  <si>
    <t>33.963.114/0001-1815</t>
  </si>
  <si>
    <t>(27) 99787-2779</t>
  </si>
  <si>
    <t>33.963.114/0001-1816</t>
  </si>
  <si>
    <t>(27) 99787-2780</t>
  </si>
  <si>
    <t>33.963.114/0001-1817</t>
  </si>
  <si>
    <t>(27) 99787-2781</t>
  </si>
  <si>
    <t>33.963.114/0001-1818</t>
  </si>
  <si>
    <t>(27) 99787-2782</t>
  </si>
  <si>
    <t>33.963.114/0001-1819</t>
  </si>
  <si>
    <t>(27) 99787-2783</t>
  </si>
  <si>
    <t>33.963.114/0001-1820</t>
  </si>
  <si>
    <t>(27) 99787-2784</t>
  </si>
  <si>
    <t>33.963.114/0001-1821</t>
  </si>
  <si>
    <t>(27) 99787-2785</t>
  </si>
  <si>
    <t>33.963.114/0001-1822</t>
  </si>
  <si>
    <t>(27) 99787-2786</t>
  </si>
  <si>
    <t>33.963.114/0001-1823</t>
  </si>
  <si>
    <t>(27) 99787-2787</t>
  </si>
  <si>
    <t>33.963.114/0001-1824</t>
  </si>
  <si>
    <t>(27) 99787-2788</t>
  </si>
  <si>
    <t>33.963.114/0001-1825</t>
  </si>
  <si>
    <t>(27) 99787-2789</t>
  </si>
  <si>
    <t>33.963.114/0001-1826</t>
  </si>
  <si>
    <t>(27) 99787-2790</t>
  </si>
  <si>
    <t>33.963.114/0001-1827</t>
  </si>
  <si>
    <t>(27) 99787-2791</t>
  </si>
  <si>
    <t>33.963.114/0001-1828</t>
  </si>
  <si>
    <t>(27) 99787-2792</t>
  </si>
  <si>
    <t>33.963.114/0001-1829</t>
  </si>
  <si>
    <t>(27) 99787-2793</t>
  </si>
  <si>
    <t>33.963.114/0001-1830</t>
  </si>
  <si>
    <t>(27) 99787-2794</t>
  </si>
  <si>
    <t>33.963.114/0001-1831</t>
  </si>
  <si>
    <t>(27) 99787-2795</t>
  </si>
  <si>
    <t>33.963.114/0001-1832</t>
  </si>
  <si>
    <t>(27) 99787-2796</t>
  </si>
  <si>
    <t>33.963.114/0001-1833</t>
  </si>
  <si>
    <t>(27) 99787-2797</t>
  </si>
  <si>
    <t>33.963.114/0001-1834</t>
  </si>
  <si>
    <t>(27) 99787-2798</t>
  </si>
  <si>
    <t>33.963.114/0001-1835</t>
  </si>
  <si>
    <t>(27) 99787-2799</t>
  </si>
  <si>
    <t>33.963.114/0001-1836</t>
  </si>
  <si>
    <t>(27) 99787-2800</t>
  </si>
  <si>
    <t>33.963.114/0001-1837</t>
  </si>
  <si>
    <t>(27) 99787-2801</t>
  </si>
  <si>
    <t>33.963.114/0001-1838</t>
  </si>
  <si>
    <t>(27) 99787-2802</t>
  </si>
  <si>
    <t>33.963.114/0001-1839</t>
  </si>
  <si>
    <t>(27) 99787-2803</t>
  </si>
  <si>
    <t>33.963.114/0001-1840</t>
  </si>
  <si>
    <t>(27) 99787-2804</t>
  </si>
  <si>
    <t>33.963.114/0001-1841</t>
  </si>
  <si>
    <t>(27) 99787-2805</t>
  </si>
  <si>
    <t>33.963.114/0001-1842</t>
  </si>
  <si>
    <t>(27) 99787-2806</t>
  </si>
  <si>
    <t>33.963.114/0001-1843</t>
  </si>
  <si>
    <t>(27) 99787-2807</t>
  </si>
  <si>
    <t>33.963.114/0001-1844</t>
  </si>
  <si>
    <t>(27) 99787-2808</t>
  </si>
  <si>
    <t>33.963.114/0001-1845</t>
  </si>
  <si>
    <t>(27) 99787-2809</t>
  </si>
  <si>
    <t>33.963.114/0001-1846</t>
  </si>
  <si>
    <t>(27) 99787-2810</t>
  </si>
  <si>
    <t>33.963.114/0001-1847</t>
  </si>
  <si>
    <t>(27) 99787-2811</t>
  </si>
  <si>
    <t>33.963.114/0001-1848</t>
  </si>
  <si>
    <t>(27) 99787-2812</t>
  </si>
  <si>
    <t>33.963.114/0001-1849</t>
  </si>
  <si>
    <t>(27) 99787-2813</t>
  </si>
  <si>
    <t>33.963.114/0001-1850</t>
  </si>
  <si>
    <t>(27) 99787-2814</t>
  </si>
  <si>
    <t>33.963.114/0001-1851</t>
  </si>
  <si>
    <t>(27) 99787-2815</t>
  </si>
  <si>
    <t>33.963.114/0001-1852</t>
  </si>
  <si>
    <t>(27) 99787-2816</t>
  </si>
  <si>
    <t>33.963.114/0001-1853</t>
  </si>
  <si>
    <t>(27) 99787-2817</t>
  </si>
  <si>
    <t>33.963.114/0001-1854</t>
  </si>
  <si>
    <t>(27) 99787-2818</t>
  </si>
  <si>
    <t>33.963.114/0001-1855</t>
  </si>
  <si>
    <t>(27) 99787-2819</t>
  </si>
  <si>
    <t>33.963.114/0001-1856</t>
  </si>
  <si>
    <t>(27) 99787-2820</t>
  </si>
  <si>
    <t>33.963.114/0001-1857</t>
  </si>
  <si>
    <t>(27) 99787-2821</t>
  </si>
  <si>
    <t>33.963.114/0001-1858</t>
  </si>
  <si>
    <t>(27) 99787-2822</t>
  </si>
  <si>
    <t>33.963.114/0001-1859</t>
  </si>
  <si>
    <t>(27) 99787-2823</t>
  </si>
  <si>
    <t>33.963.114/0001-1860</t>
  </si>
  <si>
    <t>(27) 99787-2824</t>
  </si>
  <si>
    <t>33.963.114/0001-1861</t>
  </si>
  <si>
    <t>(27) 99787-2825</t>
  </si>
  <si>
    <t>33.963.114/0001-1862</t>
  </si>
  <si>
    <t>(27) 99787-2826</t>
  </si>
  <si>
    <t>33.963.114/0001-1863</t>
  </si>
  <si>
    <t>(27) 99787-2827</t>
  </si>
  <si>
    <t>33.963.114/0001-1864</t>
  </si>
  <si>
    <t>(27) 99787-2828</t>
  </si>
  <si>
    <t>33.963.114/0001-1865</t>
  </si>
  <si>
    <t>(27) 99787-2829</t>
  </si>
  <si>
    <t>33.963.114/0001-1866</t>
  </si>
  <si>
    <t>(27) 99787-2830</t>
  </si>
  <si>
    <t>33.963.114/0001-1867</t>
  </si>
  <si>
    <t>(27) 99787-2831</t>
  </si>
  <si>
    <t>33.963.114/0001-1868</t>
  </si>
  <si>
    <t>(27) 99787-2832</t>
  </si>
  <si>
    <t>33.963.114/0001-1869</t>
  </si>
  <si>
    <t>(27) 99787-2833</t>
  </si>
  <si>
    <t>33.963.114/0001-1870</t>
  </si>
  <si>
    <t>(27) 99787-2834</t>
  </si>
  <si>
    <t>33.963.114/0001-1871</t>
  </si>
  <si>
    <t>(27) 99787-2835</t>
  </si>
  <si>
    <t>33.963.114/0001-1872</t>
  </si>
  <si>
    <t>(27) 99787-2836</t>
  </si>
  <si>
    <t>33.963.114/0001-1873</t>
  </si>
  <si>
    <t>(27) 99787-2837</t>
  </si>
  <si>
    <t>33.963.114/0001-1874</t>
  </si>
  <si>
    <t>(27) 99787-2838</t>
  </si>
  <si>
    <t>33.963.114/0001-1875</t>
  </si>
  <si>
    <t>(27) 99787-2839</t>
  </si>
  <si>
    <t>33.963.114/0001-1876</t>
  </si>
  <si>
    <t>(27) 99787-2840</t>
  </si>
  <si>
    <t>33.963.114/0001-1877</t>
  </si>
  <si>
    <t>(27) 99787-2841</t>
  </si>
  <si>
    <t>33.963.114/0001-1878</t>
  </si>
  <si>
    <t>(27) 99787-2842</t>
  </si>
  <si>
    <t>33.963.114/0001-1879</t>
  </si>
  <si>
    <t>(27) 99787-2843</t>
  </si>
  <si>
    <t>33.963.114/0001-1880</t>
  </si>
  <si>
    <t>(27) 99787-2844</t>
  </si>
  <si>
    <t>33.963.114/0001-1881</t>
  </si>
  <si>
    <t>(27) 99787-2845</t>
  </si>
  <si>
    <t>33.963.114/0001-1882</t>
  </si>
  <si>
    <t>(27) 99787-2846</t>
  </si>
  <si>
    <t>33.963.114/0001-1883</t>
  </si>
  <si>
    <t>(27) 99787-2847</t>
  </si>
  <si>
    <t>33.963.114/0001-1884</t>
  </si>
  <si>
    <t>(27) 99787-2848</t>
  </si>
  <si>
    <t>33.963.114/0001-1885</t>
  </si>
  <si>
    <t>(27) 99787-2849</t>
  </si>
  <si>
    <t>33.963.114/0001-1886</t>
  </si>
  <si>
    <t>(27) 99787-2850</t>
  </si>
  <si>
    <t>33.963.114/0001-1887</t>
  </si>
  <si>
    <t>(27) 99787-2851</t>
  </si>
  <si>
    <t>33.963.114/0001-1888</t>
  </si>
  <si>
    <t>(27) 99787-2852</t>
  </si>
  <si>
    <t>33.963.114/0001-1889</t>
  </si>
  <si>
    <t>(27) 99787-2853</t>
  </si>
  <si>
    <t>33.963.114/0001-1890</t>
  </si>
  <si>
    <t>(27) 99787-2854</t>
  </si>
  <si>
    <t>33.963.114/0001-1891</t>
  </si>
  <si>
    <t>(27) 99787-2855</t>
  </si>
  <si>
    <t>33.963.114/0001-1892</t>
  </si>
  <si>
    <t>(27) 99787-2856</t>
  </si>
  <si>
    <t>33.963.114/0001-1893</t>
  </si>
  <si>
    <t>(27) 99787-2857</t>
  </si>
  <si>
    <t>33.963.114/0001-1894</t>
  </si>
  <si>
    <t>(27) 99787-2858</t>
  </si>
  <si>
    <t>33.963.114/0001-1895</t>
  </si>
  <si>
    <t>(27) 99787-2859</t>
  </si>
  <si>
    <t>33.963.114/0001-1896</t>
  </si>
  <si>
    <t>(27) 99787-2860</t>
  </si>
  <si>
    <t>33.963.114/0001-1897</t>
  </si>
  <si>
    <t>(27) 99787-2861</t>
  </si>
  <si>
    <t>33.963.114/0001-1898</t>
  </si>
  <si>
    <t>(27) 99787-2862</t>
  </si>
  <si>
    <t>33.963.114/0001-1899</t>
  </si>
  <si>
    <t>(27) 99787-2863</t>
  </si>
  <si>
    <t>33.963.114/0001-1900</t>
  </si>
  <si>
    <t>(27) 99787-2864</t>
  </si>
  <si>
    <t>33.963.114/0001-1901</t>
  </si>
  <si>
    <t>(27) 99787-2865</t>
  </si>
  <si>
    <t>33.963.114/0001-1902</t>
  </si>
  <si>
    <t>(27) 99787-2866</t>
  </si>
  <si>
    <t>33.963.114/0001-1903</t>
  </si>
  <si>
    <t>(27) 99787-2867</t>
  </si>
  <si>
    <t>33.963.114/0001-1904</t>
  </si>
  <si>
    <t>(27) 99787-2868</t>
  </si>
  <si>
    <t>33.963.114/0001-1905</t>
  </si>
  <si>
    <t>(27) 99787-2869</t>
  </si>
  <si>
    <t>33.963.114/0001-1906</t>
  </si>
  <si>
    <t>(27) 99787-2870</t>
  </si>
  <si>
    <t>33.963.114/0001-1907</t>
  </si>
  <si>
    <t>(27) 99787-2871</t>
  </si>
  <si>
    <t>33.963.114/0001-1908</t>
  </si>
  <si>
    <t>(27) 99787-2872</t>
  </si>
  <si>
    <t>33.963.114/0001-1909</t>
  </si>
  <si>
    <t>(27) 99787-2873</t>
  </si>
  <si>
    <t>33.963.114/0001-1910</t>
  </si>
  <si>
    <t>(27) 99787-2874</t>
  </si>
  <si>
    <t>33.963.114/0001-1911</t>
  </si>
  <si>
    <t>(27) 99787-2875</t>
  </si>
  <si>
    <t>33.963.114/0001-1912</t>
  </si>
  <si>
    <t>(27) 99787-2876</t>
  </si>
  <si>
    <t>33.963.114/0001-1913</t>
  </si>
  <si>
    <t>(27) 99787-2877</t>
  </si>
  <si>
    <t>33.963.114/0001-1914</t>
  </si>
  <si>
    <t>(27) 99787-2878</t>
  </si>
  <si>
    <t>33.963.114/0001-1915</t>
  </si>
  <si>
    <t>(27) 99787-2879</t>
  </si>
  <si>
    <t>33.963.114/0001-1916</t>
  </si>
  <si>
    <t>(27) 99787-2880</t>
  </si>
  <si>
    <t>33.963.114/0001-1917</t>
  </si>
  <si>
    <t>(27) 99787-2881</t>
  </si>
  <si>
    <t>33.963.114/0001-1918</t>
  </si>
  <si>
    <t>(27) 99787-2882</t>
  </si>
  <si>
    <t>33.963.114/0001-1919</t>
  </si>
  <si>
    <t>(27) 99787-2883</t>
  </si>
  <si>
    <t>33.963.114/0001-1920</t>
  </si>
  <si>
    <t>(27) 99787-2884</t>
  </si>
  <si>
    <t>33.963.114/0001-1921</t>
  </si>
  <si>
    <t>(27) 99787-2885</t>
  </si>
  <si>
    <t>33.963.114/0001-1922</t>
  </si>
  <si>
    <t>(27) 99787-2886</t>
  </si>
  <si>
    <t>33.963.114/0001-1923</t>
  </si>
  <si>
    <t>(27) 99787-2887</t>
  </si>
  <si>
    <t>33.963.114/0001-1924</t>
  </si>
  <si>
    <t>(27) 99787-2888</t>
  </si>
  <si>
    <t>33.963.114/0001-1925</t>
  </si>
  <si>
    <t>(27) 99787-2889</t>
  </si>
  <si>
    <t>33.963.114/0001-1926</t>
  </si>
  <si>
    <t>(27) 99787-2890</t>
  </si>
  <si>
    <t>33.963.114/0001-1927</t>
  </si>
  <si>
    <t>(27) 99787-2891</t>
  </si>
  <si>
    <t>33.963.114/0001-1928</t>
  </si>
  <si>
    <t>(27) 99787-2892</t>
  </si>
  <si>
    <t>33.963.114/0001-1929</t>
  </si>
  <si>
    <t>(27) 99787-2893</t>
  </si>
  <si>
    <t>33.963.114/0001-1930</t>
  </si>
  <si>
    <t>(27) 99787-2894</t>
  </si>
  <si>
    <t>33.963.114/0001-1931</t>
  </si>
  <si>
    <t>(27) 99787-2895</t>
  </si>
  <si>
    <t>33.963.114/0001-1932</t>
  </si>
  <si>
    <t>(27) 99787-2896</t>
  </si>
  <si>
    <t>33.963.114/0001-1933</t>
  </si>
  <si>
    <t>(27) 99787-2897</t>
  </si>
  <si>
    <t>33.963.114/0001-1934</t>
  </si>
  <si>
    <t>(27) 99787-2898</t>
  </si>
  <si>
    <t>33.963.114/0001-1935</t>
  </si>
  <si>
    <t>(27) 99787-2899</t>
  </si>
  <si>
    <t>33.963.114/0001-1936</t>
  </si>
  <si>
    <t>(27) 99787-2900</t>
  </si>
  <si>
    <t>33.963.114/0001-1937</t>
  </si>
  <si>
    <t>(27) 99787-2901</t>
  </si>
  <si>
    <t>33.963.114/0001-1938</t>
  </si>
  <si>
    <t>(27) 99787-2902</t>
  </si>
  <si>
    <t>33.963.114/0001-1939</t>
  </si>
  <si>
    <t>(27) 99787-2903</t>
  </si>
  <si>
    <t>33.963.114/0001-1940</t>
  </si>
  <si>
    <t>(27) 99787-2904</t>
  </si>
  <si>
    <t>33.963.114/0001-1941</t>
  </si>
  <si>
    <t>(27) 99787-2905</t>
  </si>
  <si>
    <t>33.963.114/0001-1942</t>
  </si>
  <si>
    <t>(27) 99787-2906</t>
  </si>
  <si>
    <t>33.963.114/0001-1943</t>
  </si>
  <si>
    <t>(27) 99787-2907</t>
  </si>
  <si>
    <t>33.963.114/0001-1944</t>
  </si>
  <si>
    <t>(27) 99787-2908</t>
  </si>
  <si>
    <t>33.963.114/0001-1945</t>
  </si>
  <si>
    <t>(27) 99787-2909</t>
  </si>
  <si>
    <t>33.963.114/0001-1946</t>
  </si>
  <si>
    <t>(27) 99787-2910</t>
  </si>
  <si>
    <t>33.963.114/0001-1947</t>
  </si>
  <si>
    <t>(27) 99787-2911</t>
  </si>
  <si>
    <t>33.963.114/0001-1948</t>
  </si>
  <si>
    <t>(27) 99787-2912</t>
  </si>
  <si>
    <t>33.963.114/0001-1949</t>
  </si>
  <si>
    <t>(27) 99787-2913</t>
  </si>
  <si>
    <t>33.963.114/0001-1950</t>
  </si>
  <si>
    <t>(27) 99787-2914</t>
  </si>
  <si>
    <t>33.963.114/0001-1951</t>
  </si>
  <si>
    <t>(27) 99787-2915</t>
  </si>
  <si>
    <t>33.963.114/0001-1952</t>
  </si>
  <si>
    <t>(27) 99787-2916</t>
  </si>
  <si>
    <t>33.963.114/0001-1953</t>
  </si>
  <si>
    <t>(27) 99787-2917</t>
  </si>
  <si>
    <t>33.963.114/0001-1954</t>
  </si>
  <si>
    <t>(27) 99787-2918</t>
  </si>
  <si>
    <t>33.963.114/0001-1955</t>
  </si>
  <si>
    <t>(27) 99787-2919</t>
  </si>
  <si>
    <t>33.963.114/0001-1956</t>
  </si>
  <si>
    <t>(27) 99787-2920</t>
  </si>
  <si>
    <t>33.963.114/0001-1957</t>
  </si>
  <si>
    <t>(27) 99787-2921</t>
  </si>
  <si>
    <t>33.963.114/0001-1958</t>
  </si>
  <si>
    <t>(27) 99787-2922</t>
  </si>
  <si>
    <t>33.963.114/0001-1959</t>
  </si>
  <si>
    <t>(27) 99787-2923</t>
  </si>
  <si>
    <t>33.963.114/0001-1960</t>
  </si>
  <si>
    <t>(27) 99787-2924</t>
  </si>
  <si>
    <t>33.963.114/0001-1961</t>
  </si>
  <si>
    <t>(27) 99787-2925</t>
  </si>
  <si>
    <t>33.963.114/0001-1962</t>
  </si>
  <si>
    <t>(27) 99787-2926</t>
  </si>
  <si>
    <t>33.963.114/0001-1963</t>
  </si>
  <si>
    <t>(27) 99787-2927</t>
  </si>
  <si>
    <t>33.963.114/0001-1964</t>
  </si>
  <si>
    <t>(27) 99787-2928</t>
  </si>
  <si>
    <t>33.963.114/0001-1965</t>
  </si>
  <si>
    <t>(27) 99787-2929</t>
  </si>
  <si>
    <t>33.963.114/0001-1966</t>
  </si>
  <si>
    <t>(27) 99787-2930</t>
  </si>
  <si>
    <t>33.963.114/0001-1967</t>
  </si>
  <si>
    <t>(27) 99787-2931</t>
  </si>
  <si>
    <t>33.963.114/0001-1968</t>
  </si>
  <si>
    <t>(27) 99787-2932</t>
  </si>
  <si>
    <t>33.963.114/0001-1969</t>
  </si>
  <si>
    <t>(27) 99787-2933</t>
  </si>
  <si>
    <t>33.963.114/0001-1970</t>
  </si>
  <si>
    <t>(27) 99787-2934</t>
  </si>
  <si>
    <t>33.963.114/0001-1971</t>
  </si>
  <si>
    <t>(27) 99787-2935</t>
  </si>
  <si>
    <t>33.963.114/0001-1972</t>
  </si>
  <si>
    <t>(27) 99787-2936</t>
  </si>
  <si>
    <t>33.963.114/0001-1973</t>
  </si>
  <si>
    <t>(27) 99787-2937</t>
  </si>
  <si>
    <t>33.963.114/0001-1974</t>
  </si>
  <si>
    <t>(27) 99787-2938</t>
  </si>
  <si>
    <t>33.963.114/0001-1975</t>
  </si>
  <si>
    <t>(27) 99787-2939</t>
  </si>
  <si>
    <t>33.963.114/0001-1976</t>
  </si>
  <si>
    <t>(27) 99787-2940</t>
  </si>
  <si>
    <t>33.963.114/0001-1977</t>
  </si>
  <si>
    <t>(27) 99787-2941</t>
  </si>
  <si>
    <t>33.963.114/0001-1978</t>
  </si>
  <si>
    <t>(27) 99787-2942</t>
  </si>
  <si>
    <t>33.963.114/0001-1979</t>
  </si>
  <si>
    <t>(27) 99787-2943</t>
  </si>
  <si>
    <t>33.963.114/0001-1980</t>
  </si>
  <si>
    <t>(27) 99787-2944</t>
  </si>
  <si>
    <t>33.963.114/0001-1981</t>
  </si>
  <si>
    <t>(27) 99787-2945</t>
  </si>
  <si>
    <t>33.963.114/0001-1982</t>
  </si>
  <si>
    <t>(27) 99787-2946</t>
  </si>
  <si>
    <t>33.963.114/0001-1983</t>
  </si>
  <si>
    <t>(27) 99787-2947</t>
  </si>
  <si>
    <t>33.963.114/0001-1984</t>
  </si>
  <si>
    <t>(27) 99787-2948</t>
  </si>
  <si>
    <t>33.963.114/0001-1985</t>
  </si>
  <si>
    <t>(27) 99787-2949</t>
  </si>
  <si>
    <t>33.963.114/0001-1986</t>
  </si>
  <si>
    <t>(27) 99787-2950</t>
  </si>
  <si>
    <t>33.963.114/0001-1987</t>
  </si>
  <si>
    <t>(27) 99787-2951</t>
  </si>
  <si>
    <t>33.963.114/0001-1988</t>
  </si>
  <si>
    <t>(27) 99787-2952</t>
  </si>
  <si>
    <t>33.963.114/0001-1989</t>
  </si>
  <si>
    <t>(27) 99787-2953</t>
  </si>
  <si>
    <t>33.963.114/0001-1990</t>
  </si>
  <si>
    <t>(27) 99787-2954</t>
  </si>
  <si>
    <t>33.963.114/0001-1991</t>
  </si>
  <si>
    <t>(27) 99787-2955</t>
  </si>
  <si>
    <t>33.963.114/0001-1992</t>
  </si>
  <si>
    <t>(27) 99787-2956</t>
  </si>
  <si>
    <t>33.963.114/0001-1993</t>
  </si>
  <si>
    <t>(27) 99787-2957</t>
  </si>
  <si>
    <t>33.963.114/0001-1994</t>
  </si>
  <si>
    <t>(27) 99787-2958</t>
  </si>
  <si>
    <t>33.963.114/0001-1995</t>
  </si>
  <si>
    <t>(27) 99787-2959</t>
  </si>
  <si>
    <t>33.963.114/0001-1996</t>
  </si>
  <si>
    <t>(27) 99787-2960</t>
  </si>
  <si>
    <t>33.963.114/0001-1997</t>
  </si>
  <si>
    <t>(27) 99787-2961</t>
  </si>
  <si>
    <t>33.963.114/0001-1998</t>
  </si>
  <si>
    <t>(27) 99787-2962</t>
  </si>
  <si>
    <t>33.963.114/0001-1999</t>
  </si>
  <si>
    <t>(27) 99787-2963</t>
  </si>
  <si>
    <t>33.963.114/0001-2000</t>
  </si>
  <si>
    <t>(27) 99787-2964</t>
  </si>
  <si>
    <t>33.963.114/0001-2001</t>
  </si>
  <si>
    <t>(27) 99787-2965</t>
  </si>
  <si>
    <t>33.963.114/0001-2002</t>
  </si>
  <si>
    <t>(27) 99787-2966</t>
  </si>
  <si>
    <t>33.963.114/0001-2003</t>
  </si>
  <si>
    <t>(27) 99787-2967</t>
  </si>
  <si>
    <t>33.963.114/0001-2004</t>
  </si>
  <si>
    <t>(27) 99787-2968</t>
  </si>
  <si>
    <t>33.963.114/0001-2005</t>
  </si>
  <si>
    <t>(27) 99787-2969</t>
  </si>
  <si>
    <t>33.963.114/0001-2006</t>
  </si>
  <si>
    <t>(27) 99787-2970</t>
  </si>
  <si>
    <t>33.963.114/0001-2007</t>
  </si>
  <si>
    <t>(27) 99787-2971</t>
  </si>
  <si>
    <t>33.963.114/0001-2008</t>
  </si>
  <si>
    <t>(27) 99787-2972</t>
  </si>
  <si>
    <t>33.963.114/0001-2009</t>
  </si>
  <si>
    <t>(27) 99787-2973</t>
  </si>
  <si>
    <t>33.963.114/0001-2010</t>
  </si>
  <si>
    <t>(27) 99787-2974</t>
  </si>
  <si>
    <t>33.963.114/0001-2011</t>
  </si>
  <si>
    <t>(27) 99787-2975</t>
  </si>
  <si>
    <t>33.963.114/0001-2012</t>
  </si>
  <si>
    <t>(27) 99787-2976</t>
  </si>
  <si>
    <t>33.963.114/0001-2013</t>
  </si>
  <si>
    <t>(27) 99787-2977</t>
  </si>
  <si>
    <t>33.963.114/0001-2014</t>
  </si>
  <si>
    <t>(27) 99787-2978</t>
  </si>
  <si>
    <t>33.963.114/0001-2015</t>
  </si>
  <si>
    <t>(27) 99787-2979</t>
  </si>
  <si>
    <t>33.963.114/0001-2016</t>
  </si>
  <si>
    <t>(27) 99787-2980</t>
  </si>
  <si>
    <t>33.963.114/0001-2017</t>
  </si>
  <si>
    <t>(27) 99787-2981</t>
  </si>
  <si>
    <t>33.963.114/0001-2018</t>
  </si>
  <si>
    <t>(27) 99787-2982</t>
  </si>
  <si>
    <t>33.963.114/0001-2019</t>
  </si>
  <si>
    <t>(27) 99787-2983</t>
  </si>
  <si>
    <t>33.963.114/0001-2020</t>
  </si>
  <si>
    <t>(27) 99787-2984</t>
  </si>
  <si>
    <t>33.963.114/0001-2021</t>
  </si>
  <si>
    <t>(27) 99787-2985</t>
  </si>
  <si>
    <t>33.963.114/0001-2022</t>
  </si>
  <si>
    <t>(27) 99787-2986</t>
  </si>
  <si>
    <t>33.963.114/0001-2023</t>
  </si>
  <si>
    <t>(27) 99787-2987</t>
  </si>
  <si>
    <t>33.963.114/0001-2024</t>
  </si>
  <si>
    <t>(27) 99787-2988</t>
  </si>
  <si>
    <t>33.963.114/0001-2025</t>
  </si>
  <si>
    <t>(27) 99787-2989</t>
  </si>
  <si>
    <t>33.963.114/0001-2026</t>
  </si>
  <si>
    <t>(27) 99787-2990</t>
  </si>
  <si>
    <t>33.963.114/0001-2027</t>
  </si>
  <si>
    <t>(27) 99787-2991</t>
  </si>
  <si>
    <t>33.963.114/0001-2028</t>
  </si>
  <si>
    <t>(27) 99787-2992</t>
  </si>
  <si>
    <t>33.963.114/0001-2029</t>
  </si>
  <si>
    <t>(27) 99787-2993</t>
  </si>
  <si>
    <t>33.963.114/0001-2030</t>
  </si>
  <si>
    <t>(27) 99787-2994</t>
  </si>
  <si>
    <t>33.963.114/0001-2031</t>
  </si>
  <si>
    <t>(27) 99787-2995</t>
  </si>
  <si>
    <t>33.963.114/0001-2032</t>
  </si>
  <si>
    <t>(27) 99787-2996</t>
  </si>
  <si>
    <t>33.963.114/0001-2033</t>
  </si>
  <si>
    <t>(27) 99787-2997</t>
  </si>
  <si>
    <t>33.963.114/0001-2034</t>
  </si>
  <si>
    <t>(27) 99787-2998</t>
  </si>
  <si>
    <t>33.963.114/0001-2035</t>
  </si>
  <si>
    <t>(27) 99787-2999</t>
  </si>
  <si>
    <t>33.963.114/0001-2036</t>
  </si>
  <si>
    <t>(27) 99787-3000</t>
  </si>
  <si>
    <t>33.963.114/0001-2037</t>
  </si>
  <si>
    <t>(27) 99787-3001</t>
  </si>
  <si>
    <t>33.963.114/0001-2038</t>
  </si>
  <si>
    <t>(27) 99787-3002</t>
  </si>
  <si>
    <t>33.963.114/0001-2039</t>
  </si>
  <si>
    <t>(27) 99787-3003</t>
  </si>
  <si>
    <t>33.963.114/0001-2040</t>
  </si>
  <si>
    <t>(27) 99787-3004</t>
  </si>
  <si>
    <t>33.963.114/0001-2041</t>
  </si>
  <si>
    <t>(27) 99787-3005</t>
  </si>
  <si>
    <t>33.963.114/0001-2042</t>
  </si>
  <si>
    <t>(27) 99787-3006</t>
  </si>
  <si>
    <t>33.963.114/0001-2043</t>
  </si>
  <si>
    <t>(27) 99787-3007</t>
  </si>
  <si>
    <t>33.963.114/0001-2044</t>
  </si>
  <si>
    <t>(27) 99787-3008</t>
  </si>
  <si>
    <t>33.963.114/0001-2045</t>
  </si>
  <si>
    <t>(27) 99787-3009</t>
  </si>
  <si>
    <t>33.963.114/0001-2046</t>
  </si>
  <si>
    <t>(27) 99787-3010</t>
  </si>
  <si>
    <t>33.963.114/0001-2047</t>
  </si>
  <si>
    <t>(27) 99787-3011</t>
  </si>
  <si>
    <t>33.963.114/0001-2048</t>
  </si>
  <si>
    <t>(27) 99787-3012</t>
  </si>
  <si>
    <t>33.963.114/0001-2049</t>
  </si>
  <si>
    <t>(27) 99787-3013</t>
  </si>
  <si>
    <t>33.963.114/0001-2050</t>
  </si>
  <si>
    <t>(27) 99787-3014</t>
  </si>
  <si>
    <t>33.963.114/0001-2051</t>
  </si>
  <si>
    <t>(27) 99787-3015</t>
  </si>
  <si>
    <t>33.963.114/0001-2052</t>
  </si>
  <si>
    <t>(27) 99787-3016</t>
  </si>
  <si>
    <t>33.963.114/0001-2053</t>
  </si>
  <si>
    <t>(27) 99787-3017</t>
  </si>
  <si>
    <t>33.963.114/0001-2054</t>
  </si>
  <si>
    <t>(27) 99787-3018</t>
  </si>
  <si>
    <t>33.963.114/0001-2055</t>
  </si>
  <si>
    <t>(27) 99787-3019</t>
  </si>
  <si>
    <t>33.963.114/0001-2056</t>
  </si>
  <si>
    <t>(27) 99787-3020</t>
  </si>
  <si>
    <t>33.963.114/0001-2057</t>
  </si>
  <si>
    <t>(27) 99787-3021</t>
  </si>
  <si>
    <t>33.963.114/0001-2058</t>
  </si>
  <si>
    <t>(27) 99787-3022</t>
  </si>
  <si>
    <t>33.963.114/0001-2059</t>
  </si>
  <si>
    <t>(27) 99787-3023</t>
  </si>
  <si>
    <t>33.963.114/0001-2060</t>
  </si>
  <si>
    <t>(27) 99787-3024</t>
  </si>
  <si>
    <t>33.963.114/0001-2061</t>
  </si>
  <si>
    <t>(27) 99787-3025</t>
  </si>
  <si>
    <t>33.963.114/0001-2062</t>
  </si>
  <si>
    <t>(27) 99787-3026</t>
  </si>
  <si>
    <t>33.963.114/0001-2063</t>
  </si>
  <si>
    <t>(27) 99787-3027</t>
  </si>
  <si>
    <t>33.963.114/0001-2064</t>
  </si>
  <si>
    <t>(27) 99787-3028</t>
  </si>
  <si>
    <t>33.963.114/0001-2065</t>
  </si>
  <si>
    <t>(27) 99787-3029</t>
  </si>
  <si>
    <t>33.963.114/0001-2066</t>
  </si>
  <si>
    <t>(27) 99787-3030</t>
  </si>
  <si>
    <t>33.963.114/0001-2067</t>
  </si>
  <si>
    <t>(27) 99787-3031</t>
  </si>
  <si>
    <t>33.963.114/0001-2068</t>
  </si>
  <si>
    <t>(27) 99787-3032</t>
  </si>
  <si>
    <t>33.963.114/0001-2069</t>
  </si>
  <si>
    <t>(27) 99787-3033</t>
  </si>
  <si>
    <t>33.963.114/0001-2070</t>
  </si>
  <si>
    <t>(27) 99787-3034</t>
  </si>
  <si>
    <t>33.963.114/0001-2071</t>
  </si>
  <si>
    <t>(27) 99787-3035</t>
  </si>
  <si>
    <t>33.963.114/0001-2072</t>
  </si>
  <si>
    <t>(27) 99787-3036</t>
  </si>
  <si>
    <t>33.963.114/0001-2073</t>
  </si>
  <si>
    <t>(27) 99787-3037</t>
  </si>
  <si>
    <t>33.963.114/0001-2074</t>
  </si>
  <si>
    <t>(27) 99787-3038</t>
  </si>
  <si>
    <t>33.963.114/0001-2075</t>
  </si>
  <si>
    <t>(27) 99787-3039</t>
  </si>
  <si>
    <t>33.963.114/0001-2076</t>
  </si>
  <si>
    <t>(27) 99787-3040</t>
  </si>
  <si>
    <t>33.963.114/0001-2077</t>
  </si>
  <si>
    <t>(27) 99787-3041</t>
  </si>
  <si>
    <t>33.963.114/0001-2078</t>
  </si>
  <si>
    <t>(27) 99787-3042</t>
  </si>
  <si>
    <t>33.963.114/0001-2079</t>
  </si>
  <si>
    <t>(27) 99787-3043</t>
  </si>
  <si>
    <t>33.963.114/0001-2080</t>
  </si>
  <si>
    <t>(27) 99787-3044</t>
  </si>
  <si>
    <t>33.963.114/0001-2081</t>
  </si>
  <si>
    <t>(27) 99787-3045</t>
  </si>
  <si>
    <t>33.963.114/0001-2082</t>
  </si>
  <si>
    <t>(27) 99787-3046</t>
  </si>
  <si>
    <t>33.963.114/0001-2083</t>
  </si>
  <si>
    <t>(27) 99787-3047</t>
  </si>
  <si>
    <t>33.963.114/0001-2084</t>
  </si>
  <si>
    <t>(27) 99787-3048</t>
  </si>
  <si>
    <t>33.963.114/0001-2085</t>
  </si>
  <si>
    <t>(27) 99787-3049</t>
  </si>
  <si>
    <t>33.963.114/0001-2086</t>
  </si>
  <si>
    <t>(27) 99787-3050</t>
  </si>
  <si>
    <t>33.963.114/0001-2087</t>
  </si>
  <si>
    <t>(27) 99787-3051</t>
  </si>
  <si>
    <t>33.963.114/0001-2088</t>
  </si>
  <si>
    <t>(27) 99787-3052</t>
  </si>
  <si>
    <t>33.963.114/0001-2089</t>
  </si>
  <si>
    <t>(27) 99787-3053</t>
  </si>
  <si>
    <t>33.963.114/0001-2090</t>
  </si>
  <si>
    <t>(27) 99787-3054</t>
  </si>
  <si>
    <t>33.963.114/0001-2091</t>
  </si>
  <si>
    <t>(27) 99787-3055</t>
  </si>
  <si>
    <t>33.963.114/0001-2092</t>
  </si>
  <si>
    <t>(27) 99787-3056</t>
  </si>
  <si>
    <t>33.963.114/0001-2093</t>
  </si>
  <si>
    <t>(27) 99787-3057</t>
  </si>
  <si>
    <t>33.963.114/0001-2094</t>
  </si>
  <si>
    <t>(27) 99787-3058</t>
  </si>
  <si>
    <t>33.963.114/0001-2095</t>
  </si>
  <si>
    <t>(27) 99787-3059</t>
  </si>
  <si>
    <t>33.963.114/0001-2096</t>
  </si>
  <si>
    <t>(27) 99787-3060</t>
  </si>
  <si>
    <t>33.963.114/0001-2097</t>
  </si>
  <si>
    <t>(27) 99787-3061</t>
  </si>
  <si>
    <t>33.963.114/0001-2098</t>
  </si>
  <si>
    <t>(27) 99787-3062</t>
  </si>
  <si>
    <t>33.963.114/0001-2099</t>
  </si>
  <si>
    <t>(27) 99787-3063</t>
  </si>
  <si>
    <t>33.963.114/0001-2100</t>
  </si>
  <si>
    <t>(27) 99787-3064</t>
  </si>
  <si>
    <t>33.963.114/0001-2101</t>
  </si>
  <si>
    <t>(27) 99787-3065</t>
  </si>
  <si>
    <t>33.963.114/0001-2102</t>
  </si>
  <si>
    <t>(27) 99787-3066</t>
  </si>
  <si>
    <t>33.963.114/0001-2103</t>
  </si>
  <si>
    <t>(27) 99787-3067</t>
  </si>
  <si>
    <t>33.963.114/0001-2104</t>
  </si>
  <si>
    <t>(27) 99787-3068</t>
  </si>
  <si>
    <t>33.963.114/0001-2105</t>
  </si>
  <si>
    <t>(27) 99787-3069</t>
  </si>
  <si>
    <t>33.963.114/0001-2106</t>
  </si>
  <si>
    <t>(27) 99787-3070</t>
  </si>
  <si>
    <t>33.963.114/0001-2107</t>
  </si>
  <si>
    <t>(27) 99787-3071</t>
  </si>
  <si>
    <t>33.963.114/0001-2108</t>
  </si>
  <si>
    <t>(27) 99787-3072</t>
  </si>
  <si>
    <t>33.963.114/0001-2109</t>
  </si>
  <si>
    <t>(27) 99787-3073</t>
  </si>
  <si>
    <t>33.963.114/0001-2110</t>
  </si>
  <si>
    <t>(27) 99787-3074</t>
  </si>
  <si>
    <t>33.963.114/0001-2111</t>
  </si>
  <si>
    <t>(27) 99787-3075</t>
  </si>
  <si>
    <t>33.963.114/0001-2112</t>
  </si>
  <si>
    <t>(27) 99787-3076</t>
  </si>
  <si>
    <t>33.963.114/0001-2113</t>
  </si>
  <si>
    <t>(27) 99787-3077</t>
  </si>
  <si>
    <t>33.963.114/0001-2114</t>
  </si>
  <si>
    <t>(27) 99787-3078</t>
  </si>
  <si>
    <t>33.963.114/0001-2115</t>
  </si>
  <si>
    <t>(27) 99787-3079</t>
  </si>
  <si>
    <t>33.963.114/0001-2116</t>
  </si>
  <si>
    <t>(27) 99787-3080</t>
  </si>
  <si>
    <t>33.963.114/0001-2117</t>
  </si>
  <si>
    <t>(27) 99787-3081</t>
  </si>
  <si>
    <t>33.963.114/0001-2118</t>
  </si>
  <si>
    <t>(27) 99787-3082</t>
  </si>
  <si>
    <t>33.963.114/0001-2119</t>
  </si>
  <si>
    <t>(27) 99787-3083</t>
  </si>
  <si>
    <t>33.963.114/0001-2120</t>
  </si>
  <si>
    <t>(27) 99787-3084</t>
  </si>
  <si>
    <t>33.963.114/0001-2121</t>
  </si>
  <si>
    <t>(27) 99787-3085</t>
  </si>
  <si>
    <t>33.963.114/0001-2122</t>
  </si>
  <si>
    <t>(27) 99787-3086</t>
  </si>
  <si>
    <t>33.963.114/0001-2123</t>
  </si>
  <si>
    <t>(27) 99787-3087</t>
  </si>
  <si>
    <t>33.963.114/0001-2124</t>
  </si>
  <si>
    <t>(27) 99787-3088</t>
  </si>
  <si>
    <t>33.963.114/0001-2125</t>
  </si>
  <si>
    <t>(27) 99787-3089</t>
  </si>
  <si>
    <t>33.963.114/0001-2126</t>
  </si>
  <si>
    <t>(27) 99787-3090</t>
  </si>
  <si>
    <t>33.963.114/0001-2127</t>
  </si>
  <si>
    <t>(27) 99787-3091</t>
  </si>
  <si>
    <t>33.963.114/0001-2128</t>
  </si>
  <si>
    <t>(27) 99787-3092</t>
  </si>
  <si>
    <t>33.963.114/0001-2129</t>
  </si>
  <si>
    <t>(27) 99787-3093</t>
  </si>
  <si>
    <t>33.963.114/0001-2130</t>
  </si>
  <si>
    <t>(27) 99787-3094</t>
  </si>
  <si>
    <t>33.963.114/0001-2131</t>
  </si>
  <si>
    <t>(27) 99787-3095</t>
  </si>
  <si>
    <t>33.963.114/0001-2132</t>
  </si>
  <si>
    <t>(27) 99787-3096</t>
  </si>
  <si>
    <t>33.963.114/0001-2133</t>
  </si>
  <si>
    <t>(27) 99787-3097</t>
  </si>
  <si>
    <t>33.963.114/0001-2134</t>
  </si>
  <si>
    <t>(27) 99787-3098</t>
  </si>
  <si>
    <t>33.963.114/0001-2135</t>
  </si>
  <si>
    <t>(27) 99787-3099</t>
  </si>
  <si>
    <t>33.963.114/0001-2136</t>
  </si>
  <si>
    <t>(27) 99787-3100</t>
  </si>
  <si>
    <t>33.963.114/0001-2137</t>
  </si>
  <si>
    <t>(27) 99787-3101</t>
  </si>
  <si>
    <t>33.963.114/0001-2138</t>
  </si>
  <si>
    <t>(27) 99787-3102</t>
  </si>
  <si>
    <t>33.963.114/0001-2139</t>
  </si>
  <si>
    <t>(27) 99787-3103</t>
  </si>
  <si>
    <t>33.963.114/0001-2140</t>
  </si>
  <si>
    <t>(27) 99787-3104</t>
  </si>
  <si>
    <t>33.963.114/0001-2141</t>
  </si>
  <si>
    <t>(27) 99787-3105</t>
  </si>
  <si>
    <t>33.963.114/0001-2142</t>
  </si>
  <si>
    <t>(27) 99787-3106</t>
  </si>
  <si>
    <t>33.963.114/0001-2143</t>
  </si>
  <si>
    <t>(27) 99787-3107</t>
  </si>
  <si>
    <t>33.963.114/0001-2144</t>
  </si>
  <si>
    <t>(27) 99787-3108</t>
  </si>
  <si>
    <t>33.963.114/0001-2145</t>
  </si>
  <si>
    <t>(27) 99787-3109</t>
  </si>
  <si>
    <t>33.963.114/0001-2146</t>
  </si>
  <si>
    <t>(27) 99787-3110</t>
  </si>
  <si>
    <t>33.963.114/0001-2147</t>
  </si>
  <si>
    <t>(27) 99787-3111</t>
  </si>
  <si>
    <t>33.963.114/0001-2148</t>
  </si>
  <si>
    <t>(27) 99787-3112</t>
  </si>
  <si>
    <t>33.963.114/0001-2149</t>
  </si>
  <si>
    <t>(27) 99787-3113</t>
  </si>
  <si>
    <t>33.963.114/0001-2150</t>
  </si>
  <si>
    <t>(27) 99787-3114</t>
  </si>
  <si>
    <t>33.963.114/0001-2151</t>
  </si>
  <si>
    <t>(27) 99787-3115</t>
  </si>
  <si>
    <t>33.963.114/0001-2152</t>
  </si>
  <si>
    <t>(27) 99787-3116</t>
  </si>
  <si>
    <t>33.963.114/0001-2153</t>
  </si>
  <si>
    <t>(27) 99787-3117</t>
  </si>
  <si>
    <t>33.963.114/0001-2154</t>
  </si>
  <si>
    <t>(27) 99787-3118</t>
  </si>
  <si>
    <t>33.963.114/0001-2155</t>
  </si>
  <si>
    <t>(27) 99787-3119</t>
  </si>
  <si>
    <t>33.963.114/0001-2156</t>
  </si>
  <si>
    <t>(27) 99787-3120</t>
  </si>
  <si>
    <t>33.963.114/0001-2157</t>
  </si>
  <si>
    <t>(27) 99787-3121</t>
  </si>
  <si>
    <t>33.963.114/0001-2158</t>
  </si>
  <si>
    <t>(27) 99787-3122</t>
  </si>
  <si>
    <t>33.963.114/0001-2159</t>
  </si>
  <si>
    <t>(27) 99787-3123</t>
  </si>
  <si>
    <t>33.963.114/0001-2160</t>
  </si>
  <si>
    <t>(27) 99787-3124</t>
  </si>
  <si>
    <t>33.963.114/0001-2161</t>
  </si>
  <si>
    <t>(27) 99787-3125</t>
  </si>
  <si>
    <t>33.963.114/0001-2162</t>
  </si>
  <si>
    <t>(27) 99787-3126</t>
  </si>
  <si>
    <t>33.963.114/0001-2163</t>
  </si>
  <si>
    <t>(27) 99787-3127</t>
  </si>
  <si>
    <t>33.963.114/0001-2164</t>
  </si>
  <si>
    <t>(27) 99787-3128</t>
  </si>
  <si>
    <t>33.963.114/0001-2165</t>
  </si>
  <si>
    <t>(27) 99787-3129</t>
  </si>
  <si>
    <t>33.963.114/0001-2166</t>
  </si>
  <si>
    <t>(27) 99787-3130</t>
  </si>
  <si>
    <t>33.963.114/0001-2167</t>
  </si>
  <si>
    <t>(27) 99787-3131</t>
  </si>
  <si>
    <t>33.963.114/0001-2168</t>
  </si>
  <si>
    <t>(27) 99787-3132</t>
  </si>
  <si>
    <t>33.963.114/0001-2169</t>
  </si>
  <si>
    <t>(27) 99787-3133</t>
  </si>
  <si>
    <t>33.963.114/0001-2170</t>
  </si>
  <si>
    <t>(27) 99787-3134</t>
  </si>
  <si>
    <t>33.963.114/0001-2171</t>
  </si>
  <si>
    <t>(27) 99787-3135</t>
  </si>
  <si>
    <t>33.963.114/0001-2172</t>
  </si>
  <si>
    <t>(27) 99787-3136</t>
  </si>
  <si>
    <t>33.963.114/0001-2173</t>
  </si>
  <si>
    <t>(27) 99787-3137</t>
  </si>
  <si>
    <t>33.963.114/0001-2174</t>
  </si>
  <si>
    <t>(27) 99787-3138</t>
  </si>
  <si>
    <t>33.963.114/0001-2175</t>
  </si>
  <si>
    <t>(27) 99787-3139</t>
  </si>
  <si>
    <t>33.963.114/0001-2176</t>
  </si>
  <si>
    <t>(27) 99787-3140</t>
  </si>
  <si>
    <t>33.963.114/0001-2177</t>
  </si>
  <si>
    <t>(27) 99787-3141</t>
  </si>
  <si>
    <t>33.963.114/0001-2178</t>
  </si>
  <si>
    <t>(27) 99787-3142</t>
  </si>
  <si>
    <t>33.963.114/0001-2179</t>
  </si>
  <si>
    <t>(27) 99787-3143</t>
  </si>
  <si>
    <t>33.963.114/0001-2180</t>
  </si>
  <si>
    <t>(27) 99787-3144</t>
  </si>
  <si>
    <t>33.963.114/0001-2181</t>
  </si>
  <si>
    <t>(27) 99787-3145</t>
  </si>
  <si>
    <t>33.963.114/0001-2182</t>
  </si>
  <si>
    <t>(27) 99787-3146</t>
  </si>
  <si>
    <t>33.963.114/0001-2183</t>
  </si>
  <si>
    <t>(27) 99787-3147</t>
  </si>
  <si>
    <t>33.963.114/0001-2184</t>
  </si>
  <si>
    <t>(27) 99787-3148</t>
  </si>
  <si>
    <t>33.963.114/0001-2185</t>
  </si>
  <si>
    <t>(27) 99787-3149</t>
  </si>
  <si>
    <t>33.963.114/0001-2186</t>
  </si>
  <si>
    <t>(27) 99787-3150</t>
  </si>
  <si>
    <t>33.963.114/0001-2187</t>
  </si>
  <si>
    <t>(27) 99787-3151</t>
  </si>
  <si>
    <t>33.963.114/0001-2188</t>
  </si>
  <si>
    <t>(27) 99787-3152</t>
  </si>
  <si>
    <t>33.963.114/0001-2189</t>
  </si>
  <si>
    <t>(27) 99787-3153</t>
  </si>
  <si>
    <t>33.963.114/0001-2190</t>
  </si>
  <si>
    <t>(27) 99787-3154</t>
  </si>
  <si>
    <t>33.963.114/0001-2191</t>
  </si>
  <si>
    <t>(27) 99787-3155</t>
  </si>
  <si>
    <t>33.963.114/0001-2192</t>
  </si>
  <si>
    <t>(27) 99787-3156</t>
  </si>
  <si>
    <t>33.963.114/0001-2193</t>
  </si>
  <si>
    <t>(27) 99787-3157</t>
  </si>
  <si>
    <t>33.963.114/0001-2194</t>
  </si>
  <si>
    <t>(27) 99787-3158</t>
  </si>
  <si>
    <t>33.963.114/0001-2195</t>
  </si>
  <si>
    <t>(27) 99787-3159</t>
  </si>
  <si>
    <t>33.963.114/0001-2196</t>
  </si>
  <si>
    <t>(27) 99787-3160</t>
  </si>
  <si>
    <t>33.963.114/0001-2197</t>
  </si>
  <si>
    <t>(27) 99787-3161</t>
  </si>
  <si>
    <t>33.963.114/0001-2198</t>
  </si>
  <si>
    <t>(27) 99787-3162</t>
  </si>
  <si>
    <t>33.963.114/0001-2199</t>
  </si>
  <si>
    <t>(27) 99787-3163</t>
  </si>
  <si>
    <t>33.963.114/0001-2200</t>
  </si>
  <si>
    <t>(27) 99787-3164</t>
  </si>
  <si>
    <t>33.963.114/0001-2201</t>
  </si>
  <si>
    <t>(27) 99787-3165</t>
  </si>
  <si>
    <t>33.963.114/0001-2202</t>
  </si>
  <si>
    <t>(27) 99787-3166</t>
  </si>
  <si>
    <t>33.963.114/0001-2203</t>
  </si>
  <si>
    <t>(27) 99787-3167</t>
  </si>
  <si>
    <t>33.963.114/0001-2204</t>
  </si>
  <si>
    <t>(27) 99787-3168</t>
  </si>
  <si>
    <t>33.963.114/0001-2205</t>
  </si>
  <si>
    <t>(27) 99787-3169</t>
  </si>
  <si>
    <t>33.963.114/0001-2206</t>
  </si>
  <si>
    <t>(27) 99787-3170</t>
  </si>
  <si>
    <t>33.963.114/0001-2207</t>
  </si>
  <si>
    <t>(27) 99787-3171</t>
  </si>
  <si>
    <t>33.963.114/0001-2208</t>
  </si>
  <si>
    <t>(27) 99787-3172</t>
  </si>
  <si>
    <t>33.963.114/0001-2209</t>
  </si>
  <si>
    <t>(27) 99787-3173</t>
  </si>
  <si>
    <t>33.963.114/0001-2210</t>
  </si>
  <si>
    <t>(27) 99787-3174</t>
  </si>
  <si>
    <t>33.963.114/0001-2211</t>
  </si>
  <si>
    <t>(27) 99787-3175</t>
  </si>
  <si>
    <t>33.963.114/0001-2212</t>
  </si>
  <si>
    <t>(27) 99787-3176</t>
  </si>
  <si>
    <t>33.963.114/0001-2213</t>
  </si>
  <si>
    <t>(27) 99787-3177</t>
  </si>
  <si>
    <t>33.963.114/0001-2214</t>
  </si>
  <si>
    <t>(27) 99787-3178</t>
  </si>
  <si>
    <t>33.963.114/0001-2215</t>
  </si>
  <si>
    <t>(27) 99787-3179</t>
  </si>
  <si>
    <t>33.963.114/0001-2216</t>
  </si>
  <si>
    <t>(27) 99787-3180</t>
  </si>
  <si>
    <t>33.963.114/0001-2217</t>
  </si>
  <si>
    <t>(27) 99787-3181</t>
  </si>
  <si>
    <t>33.963.114/0001-2218</t>
  </si>
  <si>
    <t>(27) 99787-3182</t>
  </si>
  <si>
    <t>33.963.114/0001-2219</t>
  </si>
  <si>
    <t>(27) 99787-3183</t>
  </si>
  <si>
    <t>33.963.114/0001-2220</t>
  </si>
  <si>
    <t>(27) 99787-3184</t>
  </si>
  <si>
    <t>33.963.114/0001-2221</t>
  </si>
  <si>
    <t>(27) 99787-3185</t>
  </si>
  <si>
    <t>33.963.114/0001-2222</t>
  </si>
  <si>
    <t>(27) 99787-3186</t>
  </si>
  <si>
    <t>33.963.114/0001-2223</t>
  </si>
  <si>
    <t>(27) 99787-3187</t>
  </si>
  <si>
    <t>33.963.114/0001-2224</t>
  </si>
  <si>
    <t>(27) 99787-3188</t>
  </si>
  <si>
    <t>33.963.114/0001-2225</t>
  </si>
  <si>
    <t>(27) 99787-3189</t>
  </si>
  <si>
    <t>33.963.114/0001-2226</t>
  </si>
  <si>
    <t>(27) 99787-3190</t>
  </si>
  <si>
    <t>33.963.114/0001-2227</t>
  </si>
  <si>
    <t>(27) 99787-3191</t>
  </si>
  <si>
    <t>33.963.114/0001-2228</t>
  </si>
  <si>
    <t>(27) 99787-3192</t>
  </si>
  <si>
    <t>33.963.114/0001-2229</t>
  </si>
  <si>
    <t>(27) 99787-3193</t>
  </si>
  <si>
    <t>33.963.114/0001-2230</t>
  </si>
  <si>
    <t>(27) 99787-3194</t>
  </si>
  <si>
    <t>33.963.114/0001-2231</t>
  </si>
  <si>
    <t>(27) 99787-3195</t>
  </si>
  <si>
    <t>33.963.114/0001-2232</t>
  </si>
  <si>
    <t>(27) 99787-3196</t>
  </si>
  <si>
    <t>33.963.114/0001-2233</t>
  </si>
  <si>
    <t>(27) 99787-3197</t>
  </si>
  <si>
    <t>33.963.114/0001-2234</t>
  </si>
  <si>
    <t>(27) 99787-3198</t>
  </si>
  <si>
    <t>33.963.114/0001-2235</t>
  </si>
  <si>
    <t>(27) 99787-3199</t>
  </si>
  <si>
    <t>33.963.114/0001-2236</t>
  </si>
  <si>
    <t>(27) 99787-3200</t>
  </si>
  <si>
    <t>33.963.114/0001-2237</t>
  </si>
  <si>
    <t>(27) 99787-3201</t>
  </si>
  <si>
    <t>33.963.114/0001-2238</t>
  </si>
  <si>
    <t>(27) 99787-3202</t>
  </si>
  <si>
    <t>33.963.114/0001-2239</t>
  </si>
  <si>
    <t>(27) 99787-3203</t>
  </si>
  <si>
    <t>33.963.114/0001-2240</t>
  </si>
  <si>
    <t>(27) 99787-3204</t>
  </si>
  <si>
    <t>33.963.114/0001-2241</t>
  </si>
  <si>
    <t>(27) 99787-3205</t>
  </si>
  <si>
    <t>33.963.114/0001-2242</t>
  </si>
  <si>
    <t>(27) 99787-3206</t>
  </si>
  <si>
    <t>33.963.114/0001-2243</t>
  </si>
  <si>
    <t>(27) 99787-3207</t>
  </si>
  <si>
    <t>33.963.114/0001-2244</t>
  </si>
  <si>
    <t>(27) 99787-3208</t>
  </si>
  <si>
    <t>33.963.114/0001-2245</t>
  </si>
  <si>
    <t>(27) 99787-3209</t>
  </si>
  <si>
    <t>33.963.114/0001-2246</t>
  </si>
  <si>
    <t>(27) 99787-3210</t>
  </si>
  <si>
    <t>33.963.114/0001-2247</t>
  </si>
  <si>
    <t>(27) 99787-3211</t>
  </si>
  <si>
    <t>33.963.114/0001-2248</t>
  </si>
  <si>
    <t>(27) 99787-3212</t>
  </si>
  <si>
    <t>33.963.114/0001-2249</t>
  </si>
  <si>
    <t>(27) 99787-3213</t>
  </si>
  <si>
    <t>33.963.114/0001-2250</t>
  </si>
  <si>
    <t>(27) 99787-3214</t>
  </si>
  <si>
    <t>33.963.114/0001-2251</t>
  </si>
  <si>
    <t>(27) 99787-3215</t>
  </si>
  <si>
    <t>33.963.114/0001-2252</t>
  </si>
  <si>
    <t>(27) 99787-3216</t>
  </si>
  <si>
    <t>33.963.114/0001-2253</t>
  </si>
  <si>
    <t>(27) 99787-3217</t>
  </si>
  <si>
    <t>33.963.114/0001-2254</t>
  </si>
  <si>
    <t>(27) 99787-3218</t>
  </si>
  <si>
    <t>33.963.114/0001-2255</t>
  </si>
  <si>
    <t>(27) 99787-3219</t>
  </si>
  <si>
    <t>33.963.114/0001-2256</t>
  </si>
  <si>
    <t>(27) 99787-3220</t>
  </si>
  <si>
    <t>33.963.114/0001-2257</t>
  </si>
  <si>
    <t>(27) 99787-3221</t>
  </si>
  <si>
    <t>33.963.114/0001-2258</t>
  </si>
  <si>
    <t>(27) 99787-3222</t>
  </si>
  <si>
    <t>33.963.114/0001-2259</t>
  </si>
  <si>
    <t>(27) 99787-3223</t>
  </si>
  <si>
    <t>33.963.114/0001-2260</t>
  </si>
  <si>
    <t>(27) 99787-3224</t>
  </si>
  <si>
    <t>33.963.114/0001-2261</t>
  </si>
  <si>
    <t>(27) 99787-3225</t>
  </si>
  <si>
    <t>33.963.114/0001-2262</t>
  </si>
  <si>
    <t>(27) 99787-3226</t>
  </si>
  <si>
    <t>33.963.114/0001-2263</t>
  </si>
  <si>
    <t>(27) 99787-3227</t>
  </si>
  <si>
    <t>33.963.114/0001-2264</t>
  </si>
  <si>
    <t>(27) 99787-3228</t>
  </si>
  <si>
    <t>33.963.114/0001-2265</t>
  </si>
  <si>
    <t>(27) 99787-3229</t>
  </si>
  <si>
    <t>33.963.114/0001-2266</t>
  </si>
  <si>
    <t>(27) 99787-3230</t>
  </si>
  <si>
    <t>33.963.114/0001-2267</t>
  </si>
  <si>
    <t>(27) 99787-3231</t>
  </si>
  <si>
    <t>33.963.114/0001-2268</t>
  </si>
  <si>
    <t>(27) 99787-3232</t>
  </si>
  <si>
    <t>33.963.114/0001-2269</t>
  </si>
  <si>
    <t>(27) 99787-3233</t>
  </si>
  <si>
    <t>33.963.114/0001-2270</t>
  </si>
  <si>
    <t>(27) 99787-3234</t>
  </si>
  <si>
    <t>33.963.114/0001-2271</t>
  </si>
  <si>
    <t>(27) 99787-3235</t>
  </si>
  <si>
    <t>33.963.114/0001-2272</t>
  </si>
  <si>
    <t>(27) 99787-3236</t>
  </si>
  <si>
    <t>33.963.114/0001-2273</t>
  </si>
  <si>
    <t>(27) 99787-3237</t>
  </si>
  <si>
    <t>33.963.114/0001-2274</t>
  </si>
  <si>
    <t>(27) 99787-3238</t>
  </si>
  <si>
    <t>33.963.114/0001-2275</t>
  </si>
  <si>
    <t>(27) 99787-3239</t>
  </si>
  <si>
    <t>33.963.114/0001-2276</t>
  </si>
  <si>
    <t>(27) 99787-3240</t>
  </si>
  <si>
    <t>33.963.114/0001-2277</t>
  </si>
  <si>
    <t>(27) 99787-3241</t>
  </si>
  <si>
    <t>33.963.114/0001-2278</t>
  </si>
  <si>
    <t>(27) 99787-3242</t>
  </si>
  <si>
    <t>33.963.114/0001-2279</t>
  </si>
  <si>
    <t>(27) 99787-3243</t>
  </si>
  <si>
    <t>33.963.114/0001-2280</t>
  </si>
  <si>
    <t>(27) 99787-3244</t>
  </si>
  <si>
    <t>33.963.114/0001-2281</t>
  </si>
  <si>
    <t>(27) 99787-3245</t>
  </si>
  <si>
    <t>33.963.114/0001-2282</t>
  </si>
  <si>
    <t>(27) 99787-3246</t>
  </si>
  <si>
    <t>33.963.114/0001-2283</t>
  </si>
  <si>
    <t>(27) 99787-3247</t>
  </si>
  <si>
    <t>33.963.114/0001-2284</t>
  </si>
  <si>
    <t>(27) 99787-3248</t>
  </si>
  <si>
    <t>33.963.114/0001-2285</t>
  </si>
  <si>
    <t>(27) 99787-3249</t>
  </si>
  <si>
    <t>33.963.114/0001-2286</t>
  </si>
  <si>
    <t>(27) 99787-3250</t>
  </si>
  <si>
    <t>33.963.114/0001-2287</t>
  </si>
  <si>
    <t>(27) 99787-3251</t>
  </si>
  <si>
    <t>33.963.114/0001-2288</t>
  </si>
  <si>
    <t>(27) 99787-3252</t>
  </si>
  <si>
    <t>33.963.114/0001-2289</t>
  </si>
  <si>
    <t>(27) 99787-3253</t>
  </si>
  <si>
    <t>33.963.114/0001-2290</t>
  </si>
  <si>
    <t>(27) 99787-3254</t>
  </si>
  <si>
    <t>33.963.114/0001-2291</t>
  </si>
  <si>
    <t>(27) 99787-3255</t>
  </si>
  <si>
    <t>33.963.114/0001-2292</t>
  </si>
  <si>
    <t>(27) 99787-3256</t>
  </si>
  <si>
    <t>33.963.114/0001-2293</t>
  </si>
  <si>
    <t>(27) 99787-3257</t>
  </si>
  <si>
    <t>33.963.114/0001-2294</t>
  </si>
  <si>
    <t>(27) 99787-3258</t>
  </si>
  <si>
    <t>33.963.114/0001-2295</t>
  </si>
  <si>
    <t>(27) 99787-3259</t>
  </si>
  <si>
    <t>33.963.114/0001-2296</t>
  </si>
  <si>
    <t>(27) 99787-3260</t>
  </si>
  <si>
    <t>33.963.114/0001-2297</t>
  </si>
  <si>
    <t>(27) 99787-3261</t>
  </si>
  <si>
    <t>33.963.114/0001-2298</t>
  </si>
  <si>
    <t>(27) 99787-3262</t>
  </si>
  <si>
    <t>33.963.114/0001-2299</t>
  </si>
  <si>
    <t>(27) 99787-3263</t>
  </si>
  <si>
    <t>33.963.114/0001-2300</t>
  </si>
  <si>
    <t>(27) 99787-3264</t>
  </si>
  <si>
    <t>33.963.114/0001-2301</t>
  </si>
  <si>
    <t>(27) 99787-3265</t>
  </si>
  <si>
    <t>33.963.114/0001-2302</t>
  </si>
  <si>
    <t>(27) 99787-3266</t>
  </si>
  <si>
    <t>33.963.114/0001-2303</t>
  </si>
  <si>
    <t>(27) 99787-3267</t>
  </si>
  <si>
    <t>33.963.114/0001-2304</t>
  </si>
  <si>
    <t>(27) 99787-3268</t>
  </si>
  <si>
    <t>33.963.114/0001-2305</t>
  </si>
  <si>
    <t>(27) 99787-3269</t>
  </si>
  <si>
    <t>33.963.114/0001-2306</t>
  </si>
  <si>
    <t>(27) 99787-3270</t>
  </si>
  <si>
    <t>33.963.114/0001-2307</t>
  </si>
  <si>
    <t>(27) 99787-3271</t>
  </si>
  <si>
    <t>33.963.114/0001-2308</t>
  </si>
  <si>
    <t>(27) 99787-3272</t>
  </si>
  <si>
    <t>33.963.114/0001-2309</t>
  </si>
  <si>
    <t>(27) 99787-3273</t>
  </si>
  <si>
    <t>33.963.114/0001-2310</t>
  </si>
  <si>
    <t>(27) 99787-3274</t>
  </si>
  <si>
    <t>33.963.114/0001-2311</t>
  </si>
  <si>
    <t>(27) 99787-3275</t>
  </si>
  <si>
    <t>33.963.114/0001-2312</t>
  </si>
  <si>
    <t>(27) 99787-3276</t>
  </si>
  <si>
    <t>33.963.114/0001-2313</t>
  </si>
  <si>
    <t>(27) 99787-3277</t>
  </si>
  <si>
    <t>33.963.114/0001-2314</t>
  </si>
  <si>
    <t>(27) 99787-3278</t>
  </si>
  <si>
    <t>33.963.114/0001-2315</t>
  </si>
  <si>
    <t>(27) 99787-3279</t>
  </si>
  <si>
    <t>33.963.114/0001-2316</t>
  </si>
  <si>
    <t>(27) 99787-3280</t>
  </si>
  <si>
    <t>33.963.114/0001-2317</t>
  </si>
  <si>
    <t>(27) 99787-3281</t>
  </si>
  <si>
    <t>33.963.114/0001-2318</t>
  </si>
  <si>
    <t>(27) 99787-3282</t>
  </si>
  <si>
    <t>33.963.114/0001-2319</t>
  </si>
  <si>
    <t>(27) 99787-3283</t>
  </si>
  <si>
    <t>33.963.114/0001-2320</t>
  </si>
  <si>
    <t>(27) 99787-3284</t>
  </si>
  <si>
    <t>33.963.114/0001-2321</t>
  </si>
  <si>
    <t>(27) 99787-3285</t>
  </si>
  <si>
    <t>33.963.114/0001-2322</t>
  </si>
  <si>
    <t>(27) 99787-3286</t>
  </si>
  <si>
    <t>33.963.114/0001-2323</t>
  </si>
  <si>
    <t>(27) 99787-3287</t>
  </si>
  <si>
    <t>33.963.114/0001-2324</t>
  </si>
  <si>
    <t>(27) 99787-3288</t>
  </si>
  <si>
    <t>33.963.114/0001-2325</t>
  </si>
  <si>
    <t>(27) 99787-3289</t>
  </si>
  <si>
    <t>33.963.114/0001-2326</t>
  </si>
  <si>
    <t>(27) 99787-3290</t>
  </si>
  <si>
    <t>33.963.114/0001-2327</t>
  </si>
  <si>
    <t>(27) 99787-3291</t>
  </si>
  <si>
    <t>33.963.114/0001-2328</t>
  </si>
  <si>
    <t>(27) 99787-3292</t>
  </si>
  <si>
    <t>33.963.114/0001-2329</t>
  </si>
  <si>
    <t>(27) 99787-3293</t>
  </si>
  <si>
    <t>33.963.114/0001-2330</t>
  </si>
  <si>
    <t>(27) 99787-3294</t>
  </si>
  <si>
    <t>33.963.114/0001-2331</t>
  </si>
  <si>
    <t>(27) 99787-3295</t>
  </si>
  <si>
    <t>33.963.114/0001-2332</t>
  </si>
  <si>
    <t>(27) 99787-3296</t>
  </si>
  <si>
    <t>33.963.114/0001-2333</t>
  </si>
  <si>
    <t>(27) 99787-3297</t>
  </si>
  <si>
    <t>33.963.114/0001-2334</t>
  </si>
  <si>
    <t>(27) 99787-3298</t>
  </si>
  <si>
    <t>33.963.114/0001-2335</t>
  </si>
  <si>
    <t>(27) 99787-3299</t>
  </si>
  <si>
    <t>33.963.114/0001-2336</t>
  </si>
  <si>
    <t>(27) 99787-3300</t>
  </si>
  <si>
    <t>33.963.114/0001-2337</t>
  </si>
  <si>
    <t>(27) 99787-3301</t>
  </si>
  <si>
    <t>33.963.114/0001-2338</t>
  </si>
  <si>
    <t>(27) 99787-3302</t>
  </si>
  <si>
    <t>33.963.114/0001-2339</t>
  </si>
  <si>
    <t>(27) 99787-3303</t>
  </si>
  <si>
    <t>33.963.114/0001-2340</t>
  </si>
  <si>
    <t>(27) 99787-3304</t>
  </si>
  <si>
    <t>33.963.114/0001-2341</t>
  </si>
  <si>
    <t>(27) 99787-3305</t>
  </si>
  <si>
    <t>33.963.114/0001-2342</t>
  </si>
  <si>
    <t>(27) 99787-3306</t>
  </si>
  <si>
    <t>33.963.114/0001-2343</t>
  </si>
  <si>
    <t>(27) 99787-3307</t>
  </si>
  <si>
    <t>33.963.114/0001-2344</t>
  </si>
  <si>
    <t>(27) 99787-3308</t>
  </si>
  <si>
    <t>33.963.114/0001-2345</t>
  </si>
  <si>
    <t>(27) 99787-3309</t>
  </si>
  <si>
    <t>33.963.114/0001-2346</t>
  </si>
  <si>
    <t>(27) 99787-3310</t>
  </si>
  <si>
    <t>33.963.114/0001-2347</t>
  </si>
  <si>
    <t>(27) 99787-3311</t>
  </si>
  <si>
    <t>33.963.114/0001-2348</t>
  </si>
  <si>
    <t>(27) 99787-3312</t>
  </si>
  <si>
    <t>33.963.114/0001-2349</t>
  </si>
  <si>
    <t>(27) 99787-3313</t>
  </si>
  <si>
    <t>33.963.114/0001-2350</t>
  </si>
  <si>
    <t>(27) 99787-3314</t>
  </si>
  <si>
    <t>33.963.114/0001-2351</t>
  </si>
  <si>
    <t>(27) 99787-3315</t>
  </si>
  <si>
    <t>33.963.114/0001-2352</t>
  </si>
  <si>
    <t>(27) 99787-3316</t>
  </si>
  <si>
    <t>33.963.114/0001-2353</t>
  </si>
  <si>
    <t>(27) 99787-3317</t>
  </si>
  <si>
    <t>33.963.114/0001-2354</t>
  </si>
  <si>
    <t>(27) 99787-3318</t>
  </si>
  <si>
    <t>33.963.114/0001-2355</t>
  </si>
  <si>
    <t>(27) 99787-3319</t>
  </si>
  <si>
    <t>33.963.114/0001-2356</t>
  </si>
  <si>
    <t>(27) 99787-3320</t>
  </si>
  <si>
    <t>33.963.114/0001-2357</t>
  </si>
  <si>
    <t>(27) 99787-3321</t>
  </si>
  <si>
    <t>33.963.114/0001-2358</t>
  </si>
  <si>
    <t>(27) 99787-3322</t>
  </si>
  <si>
    <t>33.963.114/0001-2359</t>
  </si>
  <si>
    <t>(27) 99787-3323</t>
  </si>
  <si>
    <t>33.963.114/0001-2360</t>
  </si>
  <si>
    <t>(27) 99787-3324</t>
  </si>
  <si>
    <t>33.963.114/0001-2361</t>
  </si>
  <si>
    <t>(27) 99787-3325</t>
  </si>
  <si>
    <t>33.963.114/0001-2362</t>
  </si>
  <si>
    <t>(27) 99787-3326</t>
  </si>
  <si>
    <t>33.963.114/0001-2363</t>
  </si>
  <si>
    <t>(27) 99787-3327</t>
  </si>
  <si>
    <t>33.963.114/0001-2364</t>
  </si>
  <si>
    <t>(27) 99787-3328</t>
  </si>
  <si>
    <t>33.963.114/0001-2365</t>
  </si>
  <si>
    <t>(27) 99787-3329</t>
  </si>
  <si>
    <t>33.963.114/0001-2366</t>
  </si>
  <si>
    <t>(27) 99787-3330</t>
  </si>
  <si>
    <t>33.963.114/0001-2367</t>
  </si>
  <si>
    <t>(27) 99787-3331</t>
  </si>
  <si>
    <t>33.963.114/0001-2368</t>
  </si>
  <si>
    <t>(27) 99787-3332</t>
  </si>
  <si>
    <t>33.963.114/0001-2369</t>
  </si>
  <si>
    <t>(27) 99787-3333</t>
  </si>
  <si>
    <t>33.963.114/0001-2370</t>
  </si>
  <si>
    <t>(27) 99787-3334</t>
  </si>
  <si>
    <t>33.963.114/0001-2371</t>
  </si>
  <si>
    <t>(27) 99787-3335</t>
  </si>
  <si>
    <t>33.963.114/0001-2372</t>
  </si>
  <si>
    <t>(27) 99787-3336</t>
  </si>
  <si>
    <t>33.963.114/0001-2373</t>
  </si>
  <si>
    <t>(27) 99787-3337</t>
  </si>
  <si>
    <t>33.963.114/0001-2374</t>
  </si>
  <si>
    <t>(27) 99787-3338</t>
  </si>
  <si>
    <t>33.963.114/0001-2375</t>
  </si>
  <si>
    <t>(27) 99787-3339</t>
  </si>
  <si>
    <t>33.963.114/0001-2376</t>
  </si>
  <si>
    <t>(27) 99787-3340</t>
  </si>
  <si>
    <t>33.963.114/0001-2377</t>
  </si>
  <si>
    <t>(27) 99787-3341</t>
  </si>
  <si>
    <t>33.963.114/0001-2378</t>
  </si>
  <si>
    <t>(27) 99787-3342</t>
  </si>
  <si>
    <t>33.963.114/0001-2379</t>
  </si>
  <si>
    <t>(27) 99787-3343</t>
  </si>
  <si>
    <t>33.963.114/0001-2380</t>
  </si>
  <si>
    <t>(27) 99787-3344</t>
  </si>
  <si>
    <t>33.963.114/0001-2381</t>
  </si>
  <si>
    <t>(27) 99787-3345</t>
  </si>
  <si>
    <t>33.963.114/0001-2382</t>
  </si>
  <si>
    <t>(27) 99787-3346</t>
  </si>
  <si>
    <t>33.963.114/0001-2383</t>
  </si>
  <si>
    <t>(27) 99787-3347</t>
  </si>
  <si>
    <t>33.963.114/0001-2384</t>
  </si>
  <si>
    <t>(27) 99787-3348</t>
  </si>
  <si>
    <t>33.963.114/0001-2385</t>
  </si>
  <si>
    <t>(27) 99787-3349</t>
  </si>
  <si>
    <t>33.963.114/0001-2386</t>
  </si>
  <si>
    <t>(27) 99787-3350</t>
  </si>
  <si>
    <t>33.963.114/0001-2387</t>
  </si>
  <si>
    <t>(27) 99787-3351</t>
  </si>
  <si>
    <t>33.963.114/0001-2388</t>
  </si>
  <si>
    <t>(27) 99787-3352</t>
  </si>
  <si>
    <t>33.963.114/0001-2389</t>
  </si>
  <si>
    <t>(27) 99787-3353</t>
  </si>
  <si>
    <t>33.963.114/0001-2390</t>
  </si>
  <si>
    <t>(27) 99787-3354</t>
  </si>
  <si>
    <t>33.963.114/0001-2391</t>
  </si>
  <si>
    <t>(27) 99787-3355</t>
  </si>
  <si>
    <t>33.963.114/0001-2392</t>
  </si>
  <si>
    <t>(27) 99787-3356</t>
  </si>
  <si>
    <t>33.963.114/0001-2393</t>
  </si>
  <si>
    <t>(27) 99787-3357</t>
  </si>
  <si>
    <t>33.963.114/0001-2394</t>
  </si>
  <si>
    <t>(27) 99787-3358</t>
  </si>
  <si>
    <t>33.963.114/0001-2395</t>
  </si>
  <si>
    <t>(27) 99787-3359</t>
  </si>
  <si>
    <t>33.963.114/0001-2396</t>
  </si>
  <si>
    <t>(27) 99787-3360</t>
  </si>
  <si>
    <t>33.963.114/0001-2397</t>
  </si>
  <si>
    <t>(27) 99787-3361</t>
  </si>
  <si>
    <t>33.963.114/0001-2398</t>
  </si>
  <si>
    <t>(27) 99787-3362</t>
  </si>
  <si>
    <t>33.963.114/0001-2399</t>
  </si>
  <si>
    <t>(27) 99787-3363</t>
  </si>
  <si>
    <t>33.963.114/0001-2400</t>
  </si>
  <si>
    <t>(27) 99787-3364</t>
  </si>
  <si>
    <t>33.963.114/0001-2401</t>
  </si>
  <si>
    <t>(27) 99787-3365</t>
  </si>
  <si>
    <t>33.963.114/0001-2402</t>
  </si>
  <si>
    <t>(27) 99787-3366</t>
  </si>
  <si>
    <t>33.963.114/0001-2403</t>
  </si>
  <si>
    <t>(27) 99787-3367</t>
  </si>
  <si>
    <t>33.963.114/0001-2404</t>
  </si>
  <si>
    <t>(27) 99787-3368</t>
  </si>
  <si>
    <t>33.963.114/0001-2405</t>
  </si>
  <si>
    <t>(27) 99787-3369</t>
  </si>
  <si>
    <t>33.963.114/0001-2406</t>
  </si>
  <si>
    <t>(27) 99787-3370</t>
  </si>
  <si>
    <t>33.963.114/0001-2407</t>
  </si>
  <si>
    <t>(27) 99787-3371</t>
  </si>
  <si>
    <t>33.963.114/0001-2408</t>
  </si>
  <si>
    <t>(27) 99787-3372</t>
  </si>
  <si>
    <t>33.963.114/0001-2409</t>
  </si>
  <si>
    <t>(27) 99787-3373</t>
  </si>
  <si>
    <t>33.963.114/0001-2410</t>
  </si>
  <si>
    <t>(27) 99787-3374</t>
  </si>
  <si>
    <t>33.963.114/0001-2411</t>
  </si>
  <si>
    <t>(27) 99787-3375</t>
  </si>
  <si>
    <t>33.963.114/0001-2412</t>
  </si>
  <si>
    <t>(27) 99787-3376</t>
  </si>
  <si>
    <t>33.963.114/0001-2413</t>
  </si>
  <si>
    <t>(27) 99787-3377</t>
  </si>
  <si>
    <t>33.963.114/0001-2414</t>
  </si>
  <si>
    <t>(27) 99787-3378</t>
  </si>
  <si>
    <t>33.963.114/0001-2415</t>
  </si>
  <si>
    <t>(27) 99787-3379</t>
  </si>
  <si>
    <t>33.963.114/0001-2416</t>
  </si>
  <si>
    <t>(27) 99787-3380</t>
  </si>
  <si>
    <t>33.963.114/0001-2417</t>
  </si>
  <si>
    <t>(27) 99787-3381</t>
  </si>
  <si>
    <t>33.963.114/0001-2418</t>
  </si>
  <si>
    <t>(27) 99787-3382</t>
  </si>
  <si>
    <t>33.963.114/0001-2419</t>
  </si>
  <si>
    <t>(27) 99787-3383</t>
  </si>
  <si>
    <t>33.963.114/0001-2420</t>
  </si>
  <si>
    <t>(27) 99787-3384</t>
  </si>
  <si>
    <t>33.963.114/0001-2421</t>
  </si>
  <si>
    <t>(27) 99787-3385</t>
  </si>
  <si>
    <t>33.963.114/0001-2422</t>
  </si>
  <si>
    <t>(27) 99787-3386</t>
  </si>
  <si>
    <t>33.963.114/0001-2423</t>
  </si>
  <si>
    <t>(27) 99787-3387</t>
  </si>
  <si>
    <t>33.963.114/0001-2424</t>
  </si>
  <si>
    <t>(27) 99787-3388</t>
  </si>
  <si>
    <t>33.963.114/0001-2425</t>
  </si>
  <si>
    <t>(27) 99787-3389</t>
  </si>
  <si>
    <t>33.963.114/0001-2426</t>
  </si>
  <si>
    <t>(27) 99787-3390</t>
  </si>
  <si>
    <t>33.963.114/0001-2427</t>
  </si>
  <si>
    <t>(27) 99787-3391</t>
  </si>
  <si>
    <t>33.963.114/0001-2428</t>
  </si>
  <si>
    <t>(27) 99787-3392</t>
  </si>
  <si>
    <t>33.963.114/0001-2429</t>
  </si>
  <si>
    <t>(27) 99787-3393</t>
  </si>
  <si>
    <t>33.963.114/0001-2430</t>
  </si>
  <si>
    <t>(27) 99787-3394</t>
  </si>
  <si>
    <t>33.963.114/0001-2431</t>
  </si>
  <si>
    <t>(27) 99787-3395</t>
  </si>
  <si>
    <t>33.963.114/0001-2432</t>
  </si>
  <si>
    <t>(27) 99787-3396</t>
  </si>
  <si>
    <t>33.963.114/0001-2433</t>
  </si>
  <si>
    <t>(27) 99787-3397</t>
  </si>
  <si>
    <t>33.963.114/0001-2434</t>
  </si>
  <si>
    <t>(27) 99787-3398</t>
  </si>
  <si>
    <t>33.963.114/0001-2435</t>
  </si>
  <si>
    <t>(27) 99787-3399</t>
  </si>
  <si>
    <t>33.963.114/0001-2436</t>
  </si>
  <si>
    <t>(27) 99787-3400</t>
  </si>
  <si>
    <t>33.963.114/0001-2437</t>
  </si>
  <si>
    <t>(27) 99787-3401</t>
  </si>
  <si>
    <t>33.963.114/0001-2438</t>
  </si>
  <si>
    <t>(27) 99787-3402</t>
  </si>
  <si>
    <t>33.963.114/0001-2439</t>
  </si>
  <si>
    <t>(27) 99787-3403</t>
  </si>
  <si>
    <t>33.963.114/0001-2440</t>
  </si>
  <si>
    <t>(27) 99787-3404</t>
  </si>
  <si>
    <t>33.963.114/0001-2441</t>
  </si>
  <si>
    <t>(27) 99787-3405</t>
  </si>
  <si>
    <t>33.963.114/0001-2442</t>
  </si>
  <si>
    <t>(27) 99787-3406</t>
  </si>
  <si>
    <t>33.963.114/0001-2443</t>
  </si>
  <si>
    <t>(27) 99787-3407</t>
  </si>
  <si>
    <t>33.963.114/0001-2444</t>
  </si>
  <si>
    <t>(27) 99787-3408</t>
  </si>
  <si>
    <t>33.963.114/0001-2445</t>
  </si>
  <si>
    <t>(27) 99787-3409</t>
  </si>
  <si>
    <t>33.963.114/0001-2446</t>
  </si>
  <si>
    <t>(27) 99787-3410</t>
  </si>
  <si>
    <t>33.963.114/0001-2447</t>
  </si>
  <si>
    <t>(27) 99787-3411</t>
  </si>
  <si>
    <t>33.963.114/0001-2448</t>
  </si>
  <si>
    <t>(27) 99787-3412</t>
  </si>
  <si>
    <t>33.963.114/0001-2449</t>
  </si>
  <si>
    <t>(27) 99787-3413</t>
  </si>
  <si>
    <t>33.963.114/0001-2450</t>
  </si>
  <si>
    <t>(27) 99787-3414</t>
  </si>
  <si>
    <t>33.963.114/0001-2451</t>
  </si>
  <si>
    <t>(27) 99787-3415</t>
  </si>
  <si>
    <t>33.963.114/0001-2452</t>
  </si>
  <si>
    <t>(27) 99787-3416</t>
  </si>
  <si>
    <t>33.963.114/0001-2453</t>
  </si>
  <si>
    <t>(27) 99787-3417</t>
  </si>
  <si>
    <t>33.963.114/0001-2454</t>
  </si>
  <si>
    <t>(27) 99787-3418</t>
  </si>
  <si>
    <t>33.963.114/0001-2455</t>
  </si>
  <si>
    <t>(27) 99787-3419</t>
  </si>
  <si>
    <t>33.963.114/0001-2456</t>
  </si>
  <si>
    <t>(27) 99787-3420</t>
  </si>
  <si>
    <t>33.963.114/0001-2457</t>
  </si>
  <si>
    <t>(27) 99787-3421</t>
  </si>
  <si>
    <t>33.963.114/0001-2458</t>
  </si>
  <si>
    <t>(27) 99787-3422</t>
  </si>
  <si>
    <t>33.963.114/0001-2459</t>
  </si>
  <si>
    <t>(27) 99787-3423</t>
  </si>
  <si>
    <t>33.963.114/0001-2460</t>
  </si>
  <si>
    <t>(27) 99787-3424</t>
  </si>
  <si>
    <t>33.963.114/0001-2461</t>
  </si>
  <si>
    <t>(27) 99787-3425</t>
  </si>
  <si>
    <t>33.963.114/0001-2462</t>
  </si>
  <si>
    <t>(27) 99787-3426</t>
  </si>
  <si>
    <t>33.963.114/0001-2463</t>
  </si>
  <si>
    <t>(27) 99787-3427</t>
  </si>
  <si>
    <t>33.963.114/0001-2464</t>
  </si>
  <si>
    <t>(27) 99787-3428</t>
  </si>
  <si>
    <t>33.963.114/0001-2465</t>
  </si>
  <si>
    <t>(27) 99787-3429</t>
  </si>
  <si>
    <t>33.963.114/0001-2466</t>
  </si>
  <si>
    <t>(27) 99787-3430</t>
  </si>
  <si>
    <t>33.963.114/0001-2467</t>
  </si>
  <si>
    <t>(27) 99787-3431</t>
  </si>
  <si>
    <t>33.963.114/0001-2468</t>
  </si>
  <si>
    <t>(27) 99787-3432</t>
  </si>
  <si>
    <t>33.963.114/0001-2469</t>
  </si>
  <si>
    <t>(27) 99787-3433</t>
  </si>
  <si>
    <t>33.963.114/0001-2470</t>
  </si>
  <si>
    <t>(27) 99787-3434</t>
  </si>
  <si>
    <t>33.963.114/0001-2471</t>
  </si>
  <si>
    <t>(27) 99787-3435</t>
  </si>
  <si>
    <t>33.963.114/0001-2472</t>
  </si>
  <si>
    <t>(27) 99787-3436</t>
  </si>
  <si>
    <t>33.963.114/0001-2473</t>
  </si>
  <si>
    <t>(27) 99787-3437</t>
  </si>
  <si>
    <t>33.963.114/0001-2474</t>
  </si>
  <si>
    <t>(27) 99787-3438</t>
  </si>
  <si>
    <t>33.963.114/0001-2475</t>
  </si>
  <si>
    <t>(27) 99787-3439</t>
  </si>
  <si>
    <t>33.963.114/0001-2476</t>
  </si>
  <si>
    <t>(27) 99787-3440</t>
  </si>
  <si>
    <t>33.963.114/0001-2477</t>
  </si>
  <si>
    <t>(27) 99787-3441</t>
  </si>
  <si>
    <t>33.963.114/0001-2478</t>
  </si>
  <si>
    <t>(27) 99787-3442</t>
  </si>
  <si>
    <t>33.963.114/0001-2479</t>
  </si>
  <si>
    <t>(27) 99787-3443</t>
  </si>
  <si>
    <t>33.963.114/0001-2480</t>
  </si>
  <si>
    <t>(27) 99787-3444</t>
  </si>
  <si>
    <t>33.963.114/0001-2481</t>
  </si>
  <si>
    <t>(27) 99787-3445</t>
  </si>
  <si>
    <t>33.963.114/0001-2482</t>
  </si>
  <si>
    <t>(27) 99787-3446</t>
  </si>
  <si>
    <t>33.963.114/0001-2483</t>
  </si>
  <si>
    <t>(27) 99787-3447</t>
  </si>
  <si>
    <t>33.963.114/0001-2484</t>
  </si>
  <si>
    <t>(27) 99787-3448</t>
  </si>
  <si>
    <t>33.963.114/0001-2485</t>
  </si>
  <si>
    <t>(27) 99787-3449</t>
  </si>
  <si>
    <t>33.963.114/0001-2486</t>
  </si>
  <si>
    <t>(27) 99787-3450</t>
  </si>
  <si>
    <t>33.963.114/0001-2487</t>
  </si>
  <si>
    <t>(27) 99787-3451</t>
  </si>
  <si>
    <t>33.963.114/0001-2488</t>
  </si>
  <si>
    <t>(27) 99787-3452</t>
  </si>
  <si>
    <t>33.963.114/0001-2489</t>
  </si>
  <si>
    <t>(27) 99787-3453</t>
  </si>
  <si>
    <t>33.963.114/0001-2490</t>
  </si>
  <si>
    <t>(27) 99787-3454</t>
  </si>
  <si>
    <t>33.963.114/0001-2491</t>
  </si>
  <si>
    <t>(27) 99787-3455</t>
  </si>
  <si>
    <t>33.963.114/0001-2492</t>
  </si>
  <si>
    <t>(27) 99787-3456</t>
  </si>
  <si>
    <t>33.963.114/0001-2493</t>
  </si>
  <si>
    <t>(27) 99787-3457</t>
  </si>
  <si>
    <t>33.963.114/0001-2494</t>
  </si>
  <si>
    <t>(27) 99787-3458</t>
  </si>
  <si>
    <t>33.963.114/0001-2495</t>
  </si>
  <si>
    <t>(27) 99787-3459</t>
  </si>
  <si>
    <t>33.963.114/0001-2496</t>
  </si>
  <si>
    <t>(27) 99787-3460</t>
  </si>
  <si>
    <t>33.963.114/0001-2497</t>
  </si>
  <si>
    <t>(27) 99787-3461</t>
  </si>
  <si>
    <t>33.963.114/0001-2498</t>
  </si>
  <si>
    <t>(27) 99787-3462</t>
  </si>
  <si>
    <t>33.963.114/0001-2499</t>
  </si>
  <si>
    <t>(27) 99787-3463</t>
  </si>
  <si>
    <t>33.963.114/0001-2500</t>
  </si>
  <si>
    <t>(27) 99787-3464</t>
  </si>
  <si>
    <t>33.963.114/0001-2501</t>
  </si>
  <si>
    <t>(27) 99787-3465</t>
  </si>
  <si>
    <t>33.963.114/0001-2502</t>
  </si>
  <si>
    <t>(27) 99787-3466</t>
  </si>
  <si>
    <t>33.963.114/0001-2503</t>
  </si>
  <si>
    <t>(27) 99787-3467</t>
  </si>
  <si>
    <t>33.963.114/0001-2504</t>
  </si>
  <si>
    <t>(27) 99787-3468</t>
  </si>
  <si>
    <t>33.963.114/0001-2505</t>
  </si>
  <si>
    <t>(27) 99787-3469</t>
  </si>
  <si>
    <t>33.963.114/0001-2506</t>
  </si>
  <si>
    <t>(27) 99787-3470</t>
  </si>
  <si>
    <t>33.963.114/0001-2507</t>
  </si>
  <si>
    <t>(27) 99787-3471</t>
  </si>
  <si>
    <t>33.963.114/0001-2508</t>
  </si>
  <si>
    <t>(27) 99787-3472</t>
  </si>
  <si>
    <t>33.963.114/0001-2509</t>
  </si>
  <si>
    <t>(27) 99787-3473</t>
  </si>
  <si>
    <t>33.963.114/0001-2510</t>
  </si>
  <si>
    <t>(27) 99787-3474</t>
  </si>
  <si>
    <t>33.963.114/0001-2511</t>
  </si>
  <si>
    <t>(27) 99787-3475</t>
  </si>
  <si>
    <t>33.963.114/0001-2512</t>
  </si>
  <si>
    <t>(27) 99787-3476</t>
  </si>
  <si>
    <t>33.963.114/0001-2513</t>
  </si>
  <si>
    <t>(27) 99787-3477</t>
  </si>
  <si>
    <t>33.963.114/0001-2514</t>
  </si>
  <si>
    <t>(27) 99787-3478</t>
  </si>
  <si>
    <t>33.963.114/0001-2515</t>
  </si>
  <si>
    <t>(27) 99787-3479</t>
  </si>
  <si>
    <t>33.963.114/0001-2516</t>
  </si>
  <si>
    <t>(27) 99787-3480</t>
  </si>
  <si>
    <t>33.963.114/0001-2517</t>
  </si>
  <si>
    <t>(27) 99787-3481</t>
  </si>
  <si>
    <t>33.963.114/0001-2518</t>
  </si>
  <si>
    <t>(27) 99787-3482</t>
  </si>
  <si>
    <t>33.963.114/0001-2519</t>
  </si>
  <si>
    <t>(27) 99787-3483</t>
  </si>
  <si>
    <t>33.963.114/0001-2520</t>
  </si>
  <si>
    <t>(27) 99787-3484</t>
  </si>
  <si>
    <t>33.963.114/0001-2521</t>
  </si>
  <si>
    <t>(27) 99787-3485</t>
  </si>
  <si>
    <t>33.963.114/0001-2522</t>
  </si>
  <si>
    <t>(27) 99787-3486</t>
  </si>
  <si>
    <t>33.963.114/0001-2523</t>
  </si>
  <si>
    <t>(27) 99787-3487</t>
  </si>
  <si>
    <t>33.963.114/0001-2524</t>
  </si>
  <si>
    <t>(27) 99787-3488</t>
  </si>
  <si>
    <t>33.963.114/0001-2525</t>
  </si>
  <si>
    <t>(27) 99787-3489</t>
  </si>
  <si>
    <t>33.963.114/0001-2526</t>
  </si>
  <si>
    <t>(27) 99787-3490</t>
  </si>
  <si>
    <t>33.963.114/0001-2527</t>
  </si>
  <si>
    <t>(27) 99787-3491</t>
  </si>
  <si>
    <t>33.963.114/0001-2528</t>
  </si>
  <si>
    <t>(27) 99787-3492</t>
  </si>
  <si>
    <t>33.963.114/0001-2529</t>
  </si>
  <si>
    <t>(27) 99787-3493</t>
  </si>
  <si>
    <t>33.963.114/0001-2530</t>
  </si>
  <si>
    <t>(27) 99787-3494</t>
  </si>
  <si>
    <t>33.963.114/0001-2531</t>
  </si>
  <si>
    <t>(27) 99787-3495</t>
  </si>
  <si>
    <t>33.963.114/0001-2532</t>
  </si>
  <si>
    <t>(27) 99787-3496</t>
  </si>
  <si>
    <t>33.963.114/0001-2533</t>
  </si>
  <si>
    <t>(27) 99787-3497</t>
  </si>
  <si>
    <t>33.963.114/0001-2534</t>
  </si>
  <si>
    <t>(27) 99787-3498</t>
  </si>
  <si>
    <t>33.963.114/0001-2535</t>
  </si>
  <si>
    <t>(27) 99787-3499</t>
  </si>
  <si>
    <t>33.963.114/0001-2536</t>
  </si>
  <si>
    <t>(27) 99787-3500</t>
  </si>
  <si>
    <t>33.963.114/0001-2537</t>
  </si>
  <si>
    <t>(27) 99787-3501</t>
  </si>
  <si>
    <t>33.963.114/0001-2538</t>
  </si>
  <si>
    <t>(27) 99787-3502</t>
  </si>
  <si>
    <t>33.963.114/0001-2539</t>
  </si>
  <si>
    <t>(27) 99787-3503</t>
  </si>
  <si>
    <t>33.963.114/0001-2540</t>
  </si>
  <si>
    <t>(27) 99787-3504</t>
  </si>
  <si>
    <t>33.963.114/0001-2541</t>
  </si>
  <si>
    <t>(27) 99787-3505</t>
  </si>
  <si>
    <t>33.963.114/0001-2542</t>
  </si>
  <si>
    <t>(27) 99787-3506</t>
  </si>
  <si>
    <t>33.963.114/0001-2543</t>
  </si>
  <si>
    <t>(27) 99787-3507</t>
  </si>
  <si>
    <t>33.963.114/0001-2544</t>
  </si>
  <si>
    <t>(27) 99787-3508</t>
  </si>
  <si>
    <t>33.963.114/0001-2545</t>
  </si>
  <si>
    <t>(27) 99787-3509</t>
  </si>
  <si>
    <t>33.963.114/0001-2546</t>
  </si>
  <si>
    <t>(27) 99787-3510</t>
  </si>
  <si>
    <t>33.963.114/0001-2547</t>
  </si>
  <si>
    <t>(27) 99787-3511</t>
  </si>
  <si>
    <t>33.963.114/0001-2548</t>
  </si>
  <si>
    <t>(27) 99787-3512</t>
  </si>
  <si>
    <t>33.963.114/0001-2549</t>
  </si>
  <si>
    <t>(27) 99787-3513</t>
  </si>
  <si>
    <t>33.963.114/0001-2550</t>
  </si>
  <si>
    <t>(27) 99787-3514</t>
  </si>
  <si>
    <t>33.963.114/0001-2551</t>
  </si>
  <si>
    <t>(27) 99787-3515</t>
  </si>
  <si>
    <t>33.963.114/0001-2552</t>
  </si>
  <si>
    <t>(27) 99787-3516</t>
  </si>
  <si>
    <t>33.963.114/0001-2553</t>
  </si>
  <si>
    <t>(27) 99787-3517</t>
  </si>
  <si>
    <t>33.963.114/0001-2554</t>
  </si>
  <si>
    <t>(27) 99787-3518</t>
  </si>
  <si>
    <t>33.963.114/0001-2555</t>
  </si>
  <si>
    <t>(27) 99787-3519</t>
  </si>
  <si>
    <t>33.963.114/0001-2556</t>
  </si>
  <si>
    <t>(27) 99787-3520</t>
  </si>
  <si>
    <t>33.963.114/0001-2557</t>
  </si>
  <si>
    <t>(27) 99787-3521</t>
  </si>
  <si>
    <t>33.963.114/0001-2558</t>
  </si>
  <si>
    <t>(27) 99787-3522</t>
  </si>
  <si>
    <t>33.963.114/0001-2559</t>
  </si>
  <si>
    <t>(27) 99787-3523</t>
  </si>
  <si>
    <t>33.963.114/0001-2560</t>
  </si>
  <si>
    <t>(27) 99787-3524</t>
  </si>
  <si>
    <t>33.963.114/0001-2561</t>
  </si>
  <si>
    <t>(27) 99787-3525</t>
  </si>
  <si>
    <t>33.963.114/0001-2562</t>
  </si>
  <si>
    <t>(27) 99787-3526</t>
  </si>
  <si>
    <t>33.963.114/0001-2563</t>
  </si>
  <si>
    <t>(27) 99787-3527</t>
  </si>
  <si>
    <t>33.963.114/0001-2564</t>
  </si>
  <si>
    <t>(27) 99787-3528</t>
  </si>
  <si>
    <t>33.963.114/0001-2565</t>
  </si>
  <si>
    <t>(27) 99787-3529</t>
  </si>
  <si>
    <t>33.963.114/0001-2566</t>
  </si>
  <si>
    <t>(27) 99787-3530</t>
  </si>
  <si>
    <t>33.963.114/0001-2567</t>
  </si>
  <si>
    <t>(27) 99787-3531</t>
  </si>
  <si>
    <t>33.963.114/0001-2568</t>
  </si>
  <si>
    <t>(27) 99787-3532</t>
  </si>
  <si>
    <t>33.963.114/0001-2569</t>
  </si>
  <si>
    <t>(27) 99787-3533</t>
  </si>
  <si>
    <t>33.963.114/0001-2570</t>
  </si>
  <si>
    <t>(27) 99787-3534</t>
  </si>
  <si>
    <t>33.963.114/0001-2571</t>
  </si>
  <si>
    <t>(27) 99787-3535</t>
  </si>
  <si>
    <t>33.963.114/0001-2572</t>
  </si>
  <si>
    <t>(27) 99787-3536</t>
  </si>
  <si>
    <t>33.963.114/0001-2573</t>
  </si>
  <si>
    <t>(27) 99787-3537</t>
  </si>
  <si>
    <t>33.963.114/0001-2574</t>
  </si>
  <si>
    <t>(27) 99787-3538</t>
  </si>
  <si>
    <t>33.963.114/0001-2575</t>
  </si>
  <si>
    <t>(27) 99787-3539</t>
  </si>
  <si>
    <t>33.963.114/0001-2576</t>
  </si>
  <si>
    <t>(27) 99787-3540</t>
  </si>
  <si>
    <t>33.963.114/0001-2577</t>
  </si>
  <si>
    <t>(27) 99787-3541</t>
  </si>
  <si>
    <t>33.963.114/0001-2578</t>
  </si>
  <si>
    <t>(27) 99787-3542</t>
  </si>
  <si>
    <t>33.963.114/0001-2579</t>
  </si>
  <si>
    <t>(27) 99787-3543</t>
  </si>
  <si>
    <t>33.963.114/0001-2580</t>
  </si>
  <si>
    <t>(27) 99787-3544</t>
  </si>
  <si>
    <t>33.963.114/0001-2581</t>
  </si>
  <si>
    <t>(27) 99787-3545</t>
  </si>
  <si>
    <t>33.963.114/0001-2582</t>
  </si>
  <si>
    <t>(27) 99787-3546</t>
  </si>
  <si>
    <t>33.963.114/0001-2583</t>
  </si>
  <si>
    <t>(27) 99787-3547</t>
  </si>
  <si>
    <t>33.963.114/0001-2584</t>
  </si>
  <si>
    <t>(27) 99787-3548</t>
  </si>
  <si>
    <t>33.963.114/0001-2585</t>
  </si>
  <si>
    <t>(27) 99787-3549</t>
  </si>
  <si>
    <t>33.963.114/0001-2586</t>
  </si>
  <si>
    <t>(27) 99787-3550</t>
  </si>
  <si>
    <t>33.963.114/0001-2587</t>
  </si>
  <si>
    <t>(27) 99787-3551</t>
  </si>
  <si>
    <t>33.963.114/0001-2588</t>
  </si>
  <si>
    <t>(27) 99787-3552</t>
  </si>
  <si>
    <t>33.963.114/0001-2589</t>
  </si>
  <si>
    <t>(27) 99787-3553</t>
  </si>
  <si>
    <t>33.963.114/0001-2590</t>
  </si>
  <si>
    <t>(27) 99787-3554</t>
  </si>
  <si>
    <t>33.963.114/0001-2591</t>
  </si>
  <si>
    <t>(27) 99787-3555</t>
  </si>
  <si>
    <t>33.963.114/0001-2592</t>
  </si>
  <si>
    <t>(27) 99787-3556</t>
  </si>
  <si>
    <t>33.963.114/0001-2593</t>
  </si>
  <si>
    <t>(27) 99787-3557</t>
  </si>
  <si>
    <t>33.963.114/0001-2594</t>
  </si>
  <si>
    <t>(27) 99787-3558</t>
  </si>
  <si>
    <t>33.963.114/0001-2595</t>
  </si>
  <si>
    <t>(27) 99787-3559</t>
  </si>
  <si>
    <t>33.963.114/0001-2596</t>
  </si>
  <si>
    <t>(27) 99787-3560</t>
  </si>
  <si>
    <t>33.963.114/0001-2597</t>
  </si>
  <si>
    <t>(27) 99787-3561</t>
  </si>
  <si>
    <t>33.963.114/0001-2598</t>
  </si>
  <si>
    <t>(27) 99787-3562</t>
  </si>
  <si>
    <t>33.963.114/0001-2599</t>
  </si>
  <si>
    <t>(27) 99787-3563</t>
  </si>
  <si>
    <t>33.963.114/0001-2600</t>
  </si>
  <si>
    <t>(27) 99787-3564</t>
  </si>
  <si>
    <t>33.963.114/0001-2601</t>
  </si>
  <si>
    <t>(27) 99787-3565</t>
  </si>
  <si>
    <t>33.963.114/0001-2602</t>
  </si>
  <si>
    <t>(27) 99787-3566</t>
  </si>
  <si>
    <t>33.963.114/0001-2603</t>
  </si>
  <si>
    <t>(27) 99787-3567</t>
  </si>
  <si>
    <t>33.963.114/0001-2604</t>
  </si>
  <si>
    <t>(27) 99787-3568</t>
  </si>
  <si>
    <t>33.963.114/0001-2605</t>
  </si>
  <si>
    <t>(27) 99787-3569</t>
  </si>
  <si>
    <t>33.963.114/0001-2606</t>
  </si>
  <si>
    <t>(27) 99787-3570</t>
  </si>
  <si>
    <t>33.963.114/0001-2607</t>
  </si>
  <si>
    <t>(27) 99787-3571</t>
  </si>
  <si>
    <t>33.963.114/0001-2608</t>
  </si>
  <si>
    <t>(27) 99787-3572</t>
  </si>
  <si>
    <t>33.963.114/0001-2609</t>
  </si>
  <si>
    <t>(27) 99787-3573</t>
  </si>
  <si>
    <t>33.963.114/0001-2610</t>
  </si>
  <si>
    <t>(27) 99787-3574</t>
  </si>
  <si>
    <t>33.963.114/0001-2611</t>
  </si>
  <si>
    <t>(27) 99787-3575</t>
  </si>
  <si>
    <t>33.963.114/0001-2612</t>
  </si>
  <si>
    <t>(27) 99787-3576</t>
  </si>
  <si>
    <t>33.963.114/0001-2613</t>
  </si>
  <si>
    <t>(27) 99787-3577</t>
  </si>
  <si>
    <t>33.963.114/0001-2614</t>
  </si>
  <si>
    <t>(27) 99787-3578</t>
  </si>
  <si>
    <t>33.963.114/0001-2615</t>
  </si>
  <si>
    <t>(27) 99787-3579</t>
  </si>
  <si>
    <t>33.963.114/0001-2616</t>
  </si>
  <si>
    <t>(27) 99787-3580</t>
  </si>
  <si>
    <t>33.963.114/0001-2617</t>
  </si>
  <si>
    <t>(27) 99787-3581</t>
  </si>
  <si>
    <t>33.963.114/0001-2618</t>
  </si>
  <si>
    <t>(27) 99787-3582</t>
  </si>
  <si>
    <t>33.963.114/0001-2619</t>
  </si>
  <si>
    <t>(27) 99787-3583</t>
  </si>
  <si>
    <t>33.963.114/0001-2620</t>
  </si>
  <si>
    <t>(27) 99787-3584</t>
  </si>
  <si>
    <t>33.963.114/0001-2621</t>
  </si>
  <si>
    <t>(27) 99787-3585</t>
  </si>
  <si>
    <t>33.963.114/0001-2622</t>
  </si>
  <si>
    <t>(27) 99787-3586</t>
  </si>
  <si>
    <t>33.963.114/0001-2623</t>
  </si>
  <si>
    <t>(27) 99787-3587</t>
  </si>
  <si>
    <t>33.963.114/0001-2624</t>
  </si>
  <si>
    <t>(27) 99787-3588</t>
  </si>
  <si>
    <t>33.963.114/0001-2625</t>
  </si>
  <si>
    <t>(27) 99787-3589</t>
  </si>
  <si>
    <t>33.963.114/0001-2626</t>
  </si>
  <si>
    <t>(27) 99787-3590</t>
  </si>
  <si>
    <t>33.963.114/0001-2627</t>
  </si>
  <si>
    <t>(27) 99787-3591</t>
  </si>
  <si>
    <t>33.963.114/0001-2628</t>
  </si>
  <si>
    <t>(27) 99787-3592</t>
  </si>
  <si>
    <t>33.963.114/0001-2629</t>
  </si>
  <si>
    <t>(27) 99787-3593</t>
  </si>
  <si>
    <t>33.963.114/0001-2630</t>
  </si>
  <si>
    <t>(27) 99787-3594</t>
  </si>
  <si>
    <t>33.963.114/0001-2631</t>
  </si>
  <si>
    <t>(27) 99787-3595</t>
  </si>
  <si>
    <t>33.963.114/0001-2632</t>
  </si>
  <si>
    <t>(27) 99787-3596</t>
  </si>
  <si>
    <t>33.963.114/0001-2633</t>
  </si>
  <si>
    <t>(27) 99787-3597</t>
  </si>
  <si>
    <t>33.963.114/0001-2634</t>
  </si>
  <si>
    <t>(27) 99787-3598</t>
  </si>
  <si>
    <t>33.963.114/0001-2635</t>
  </si>
  <si>
    <t>(27) 99787-3599</t>
  </si>
  <si>
    <t>33.963.114/0001-2636</t>
  </si>
  <si>
    <t>(27) 99787-3600</t>
  </si>
  <si>
    <t>33.963.114/0001-2637</t>
  </si>
  <si>
    <t>(27) 99787-3601</t>
  </si>
  <si>
    <t>33.963.114/0001-2638</t>
  </si>
  <si>
    <t>(27) 99787-3602</t>
  </si>
  <si>
    <t>33.963.114/0001-2639</t>
  </si>
  <si>
    <t>(27) 99787-3603</t>
  </si>
  <si>
    <t>33.963.114/0001-2640</t>
  </si>
  <si>
    <t>(27) 99787-3604</t>
  </si>
  <si>
    <t>33.963.114/0001-2641</t>
  </si>
  <si>
    <t>(27) 99787-3605</t>
  </si>
  <si>
    <t>33.963.114/0001-2642</t>
  </si>
  <si>
    <t>(27) 99787-3606</t>
  </si>
  <si>
    <t>33.963.114/0001-2643</t>
  </si>
  <si>
    <t>(27) 99787-3607</t>
  </si>
  <si>
    <t>33.963.114/0001-2644</t>
  </si>
  <si>
    <t>(27) 99787-3608</t>
  </si>
  <si>
    <t>33.963.114/0001-2645</t>
  </si>
  <si>
    <t>(27) 99787-3609</t>
  </si>
  <si>
    <t>33.963.114/0001-2646</t>
  </si>
  <si>
    <t>(27) 99787-3610</t>
  </si>
  <si>
    <t>33.963.114/0001-2647</t>
  </si>
  <si>
    <t>(27) 99787-3611</t>
  </si>
  <si>
    <t>33.963.114/0001-2648</t>
  </si>
  <si>
    <t>(27) 99787-3612</t>
  </si>
  <si>
    <t>33.963.114/0001-2649</t>
  </si>
  <si>
    <t>(27) 99787-3613</t>
  </si>
  <si>
    <t>33.963.114/0001-2650</t>
  </si>
  <si>
    <t>(27) 99787-3614</t>
  </si>
  <si>
    <t>33.963.114/0001-2651</t>
  </si>
  <si>
    <t>(27) 99787-3615</t>
  </si>
  <si>
    <t>33.963.114/0001-2652</t>
  </si>
  <si>
    <t>(27) 99787-3616</t>
  </si>
  <si>
    <t>33.963.114/0001-2653</t>
  </si>
  <si>
    <t>(27) 99787-3617</t>
  </si>
  <si>
    <t>33.963.114/0001-2654</t>
  </si>
  <si>
    <t>(27) 99787-3618</t>
  </si>
  <si>
    <t>33.963.114/0001-2655</t>
  </si>
  <si>
    <t>(27) 99787-3619</t>
  </si>
  <si>
    <t>33.963.114/0001-2656</t>
  </si>
  <si>
    <t>(27) 99787-3620</t>
  </si>
  <si>
    <t>33.963.114/0001-2657</t>
  </si>
  <si>
    <t>(27) 99787-3621</t>
  </si>
  <si>
    <t>33.963.114/0001-2658</t>
  </si>
  <si>
    <t>(27) 99787-3622</t>
  </si>
  <si>
    <t>33.963.114/0001-2659</t>
  </si>
  <si>
    <t>(27) 99787-3623</t>
  </si>
  <si>
    <t>33.963.114/0001-2660</t>
  </si>
  <si>
    <t>(27) 99787-3624</t>
  </si>
  <si>
    <t>33.963.114/0001-2661</t>
  </si>
  <si>
    <t>(27) 99787-3625</t>
  </si>
  <si>
    <t>33.963.114/0001-2662</t>
  </si>
  <si>
    <t>(27) 99787-3626</t>
  </si>
  <si>
    <t>33.963.114/0001-2663</t>
  </si>
  <si>
    <t>(27) 99787-3627</t>
  </si>
  <si>
    <t>33.963.114/0001-2664</t>
  </si>
  <si>
    <t>(27) 99787-3628</t>
  </si>
  <si>
    <t>33.963.114/0001-2665</t>
  </si>
  <si>
    <t>(27) 99787-3629</t>
  </si>
  <si>
    <t>33.963.114/0001-2666</t>
  </si>
  <si>
    <t>(27) 99787-3630</t>
  </si>
  <si>
    <t>33.963.114/0001-2667</t>
  </si>
  <si>
    <t>(27) 99787-3631</t>
  </si>
  <si>
    <t>33.963.114/0001-2668</t>
  </si>
  <si>
    <t>(27) 99787-3632</t>
  </si>
  <si>
    <t>33.963.114/0001-2669</t>
  </si>
  <si>
    <t>(27) 99787-3633</t>
  </si>
  <si>
    <t>33.963.114/0001-2670</t>
  </si>
  <si>
    <t>(27) 99787-3634</t>
  </si>
  <si>
    <t>33.963.114/0001-2671</t>
  </si>
  <si>
    <t>(27) 99787-3635</t>
  </si>
  <si>
    <t>33.963.114/0001-2672</t>
  </si>
  <si>
    <t>(27) 99787-3636</t>
  </si>
  <si>
    <t>33.963.114/0001-2673</t>
  </si>
  <si>
    <t>(27) 99787-3637</t>
  </si>
  <si>
    <t>33.963.114/0001-2674</t>
  </si>
  <si>
    <t>(27) 99787-3638</t>
  </si>
  <si>
    <t>33.963.114/0001-2675</t>
  </si>
  <si>
    <t>(27) 99787-3639</t>
  </si>
  <si>
    <t>33.963.114/0001-2676</t>
  </si>
  <si>
    <t>(27) 99787-3640</t>
  </si>
  <si>
    <t>33.963.114/0001-2677</t>
  </si>
  <si>
    <t>(27) 99787-3641</t>
  </si>
  <si>
    <t>33.963.114/0001-2678</t>
  </si>
  <si>
    <t>(27) 99787-3642</t>
  </si>
  <si>
    <t>33.963.114/0001-2679</t>
  </si>
  <si>
    <t>(27) 99787-3643</t>
  </si>
  <si>
    <t>33.963.114/0001-2680</t>
  </si>
  <si>
    <t>(27) 99787-3644</t>
  </si>
  <si>
    <t>33.963.114/0001-2681</t>
  </si>
  <si>
    <t>(27) 99787-3645</t>
  </si>
  <si>
    <t>33.963.114/0001-2682</t>
  </si>
  <si>
    <t>(27) 99787-3646</t>
  </si>
  <si>
    <t>33.963.114/0001-2683</t>
  </si>
  <si>
    <t>(27) 99787-3647</t>
  </si>
  <si>
    <t>33.963.114/0001-2684</t>
  </si>
  <si>
    <t>(27) 99787-3648</t>
  </si>
  <si>
    <t>33.963.114/0001-2685</t>
  </si>
  <si>
    <t>(27) 99787-3649</t>
  </si>
  <si>
    <t>33.963.114/0001-2686</t>
  </si>
  <si>
    <t>(27) 99787-3650</t>
  </si>
  <si>
    <t>33.963.114/0001-2687</t>
  </si>
  <si>
    <t>(27) 99787-3651</t>
  </si>
  <si>
    <t>33.963.114/0001-2688</t>
  </si>
  <si>
    <t>(27) 99787-3652</t>
  </si>
  <si>
    <t>33.963.114/0001-2689</t>
  </si>
  <si>
    <t>(27) 99787-3653</t>
  </si>
  <si>
    <t>33.963.114/0001-2690</t>
  </si>
  <si>
    <t>(27) 99787-3654</t>
  </si>
  <si>
    <t>33.963.114/0001-2691</t>
  </si>
  <si>
    <t>(27) 99787-3655</t>
  </si>
  <si>
    <t>33.963.114/0001-2692</t>
  </si>
  <si>
    <t>(27) 99787-3656</t>
  </si>
  <si>
    <t>33.963.114/0001-2693</t>
  </si>
  <si>
    <t>(27) 99787-3657</t>
  </si>
  <si>
    <t>33.963.114/0001-2694</t>
  </si>
  <si>
    <t>(27) 99787-3658</t>
  </si>
  <si>
    <t>33.963.114/0001-2695</t>
  </si>
  <si>
    <t>(27) 99787-3659</t>
  </si>
  <si>
    <t>33.963.114/0001-2696</t>
  </si>
  <si>
    <t>(27) 99787-3660</t>
  </si>
  <si>
    <t>33.963.114/0001-2697</t>
  </si>
  <si>
    <t>(27) 99787-3661</t>
  </si>
  <si>
    <t>33.963.114/0001-2698</t>
  </si>
  <si>
    <t>(27) 99787-3662</t>
  </si>
  <si>
    <t>33.963.114/0001-2699</t>
  </si>
  <si>
    <t>(27) 99787-3663</t>
  </si>
  <si>
    <t>33.963.114/0001-2700</t>
  </si>
  <si>
    <t>(27) 99787-3664</t>
  </si>
  <si>
    <t>33.963.114/0001-2701</t>
  </si>
  <si>
    <t>(27) 99787-3665</t>
  </si>
  <si>
    <t>33.963.114/0001-2702</t>
  </si>
  <si>
    <t>(27) 99787-3666</t>
  </si>
  <si>
    <t>33.963.114/0001-2703</t>
  </si>
  <si>
    <t>(27) 99787-3667</t>
  </si>
  <si>
    <t>33.963.114/0001-2704</t>
  </si>
  <si>
    <t>(27) 99787-3668</t>
  </si>
  <si>
    <t>33.963.114/0001-2705</t>
  </si>
  <si>
    <t>(27) 99787-3669</t>
  </si>
  <si>
    <t>33.963.114/0001-2706</t>
  </si>
  <si>
    <t>(27) 99787-3670</t>
  </si>
  <si>
    <t>33.963.114/0001-2707</t>
  </si>
  <si>
    <t>(27) 99787-3671</t>
  </si>
  <si>
    <t>33.963.114/0001-2708</t>
  </si>
  <si>
    <t>(27) 99787-3672</t>
  </si>
  <si>
    <t>33.963.114/0001-2709</t>
  </si>
  <si>
    <t>(27) 99787-3673</t>
  </si>
  <si>
    <t>33.963.114/0001-2710</t>
  </si>
  <si>
    <t>(27) 99787-3674</t>
  </si>
  <si>
    <t>33.963.114/0001-2711</t>
  </si>
  <si>
    <t>(27) 99787-3675</t>
  </si>
  <si>
    <t>33.963.114/0001-2712</t>
  </si>
  <si>
    <t>(27) 99787-3676</t>
  </si>
  <si>
    <t>33.963.114/0001-2713</t>
  </si>
  <si>
    <t>(27) 99787-3677</t>
  </si>
  <si>
    <t>33.963.114/0001-2714</t>
  </si>
  <si>
    <t>(27) 99787-3678</t>
  </si>
  <si>
    <t>33.963.114/0001-2715</t>
  </si>
  <si>
    <t>(27) 99787-3679</t>
  </si>
  <si>
    <t>33.963.114/0001-2716</t>
  </si>
  <si>
    <t>(27) 99787-3680</t>
  </si>
  <si>
    <t>33.963.114/0001-2717</t>
  </si>
  <si>
    <t>(27) 99787-3681</t>
  </si>
  <si>
    <t>33.963.114/0001-2718</t>
  </si>
  <si>
    <t>(27) 99787-3682</t>
  </si>
  <si>
    <t>33.963.114/0001-2719</t>
  </si>
  <si>
    <t>(27) 99787-3683</t>
  </si>
  <si>
    <t>33.963.114/0001-2720</t>
  </si>
  <si>
    <t>(27) 99787-3684</t>
  </si>
  <si>
    <t>33.963.114/0001-2721</t>
  </si>
  <si>
    <t>(27) 99787-3685</t>
  </si>
  <si>
    <t>33.963.114/0001-2722</t>
  </si>
  <si>
    <t>(27) 99787-3686</t>
  </si>
  <si>
    <t>33.963.114/0001-2723</t>
  </si>
  <si>
    <t>(27) 99787-3687</t>
  </si>
  <si>
    <t>33.963.114/0001-2724</t>
  </si>
  <si>
    <t>(27) 99787-3688</t>
  </si>
  <si>
    <t>33.963.114/0001-2725</t>
  </si>
  <si>
    <t>(27) 99787-3689</t>
  </si>
  <si>
    <t>33.963.114/0001-2726</t>
  </si>
  <si>
    <t>(27) 99787-3690</t>
  </si>
  <si>
    <t>33.963.114/0001-2727</t>
  </si>
  <si>
    <t>(27) 99787-3691</t>
  </si>
  <si>
    <t>33.963.114/0001-2728</t>
  </si>
  <si>
    <t>(27) 99787-3692</t>
  </si>
  <si>
    <t>33.963.114/0001-2729</t>
  </si>
  <si>
    <t>(27) 99787-3693</t>
  </si>
  <si>
    <t>33.963.114/0001-2730</t>
  </si>
  <si>
    <t>(27) 99787-3694</t>
  </si>
  <si>
    <t>33.963.114/0001-2731</t>
  </si>
  <si>
    <t>(27) 99787-3695</t>
  </si>
  <si>
    <t>33.963.114/0001-2732</t>
  </si>
  <si>
    <t>(27) 99787-3696</t>
  </si>
  <si>
    <t>33.963.114/0001-2733</t>
  </si>
  <si>
    <t>(27) 99787-3697</t>
  </si>
  <si>
    <t>33.963.114/0001-2734</t>
  </si>
  <si>
    <t>(27) 99787-3698</t>
  </si>
  <si>
    <t>33.963.114/0001-2735</t>
  </si>
  <si>
    <t>(27) 99787-3699</t>
  </si>
  <si>
    <t>33.963.114/0001-2736</t>
  </si>
  <si>
    <t>(27) 99787-3700</t>
  </si>
  <si>
    <t>33.963.114/0001-2737</t>
  </si>
  <si>
    <t>(27) 99787-3701</t>
  </si>
  <si>
    <t>33.963.114/0001-2738</t>
  </si>
  <si>
    <t>(27) 99787-3702</t>
  </si>
  <si>
    <t>33.963.114/0001-2739</t>
  </si>
  <si>
    <t>(27) 99787-3703</t>
  </si>
  <si>
    <t>33.963.114/0001-2740</t>
  </si>
  <si>
    <t>(27) 99787-3704</t>
  </si>
  <si>
    <t>33.963.114/0001-2741</t>
  </si>
  <si>
    <t>(27) 99787-3705</t>
  </si>
  <si>
    <t>33.963.114/0001-2742</t>
  </si>
  <si>
    <t>(27) 99787-3706</t>
  </si>
  <si>
    <t>33.963.114/0001-2743</t>
  </si>
  <si>
    <t>(27) 99787-3707</t>
  </si>
  <si>
    <t>33.963.114/0001-2744</t>
  </si>
  <si>
    <t>(27) 99787-3708</t>
  </si>
  <si>
    <t>33.963.114/0001-2745</t>
  </si>
  <si>
    <t>(27) 99787-3709</t>
  </si>
  <si>
    <t>33.963.114/0001-2746</t>
  </si>
  <si>
    <t>(27) 99787-3710</t>
  </si>
  <si>
    <t>33.963.114/0001-2747</t>
  </si>
  <si>
    <t>(27) 99787-3711</t>
  </si>
  <si>
    <t>33.963.114/0001-2748</t>
  </si>
  <si>
    <t>(27) 99787-3712</t>
  </si>
  <si>
    <t>33.963.114/0001-2749</t>
  </si>
  <si>
    <t>(27) 99787-3713</t>
  </si>
  <si>
    <t>33.963.114/0001-2750</t>
  </si>
  <si>
    <t>(27) 99787-3714</t>
  </si>
  <si>
    <t>33.963.114/0001-2751</t>
  </si>
  <si>
    <t>(27) 99787-3715</t>
  </si>
  <si>
    <t>33.963.114/0001-2752</t>
  </si>
  <si>
    <t>(27) 99787-3716</t>
  </si>
  <si>
    <t>33.963.114/0001-2753</t>
  </si>
  <si>
    <t>(27) 99787-3717</t>
  </si>
  <si>
    <t>33.963.114/0001-2754</t>
  </si>
  <si>
    <t>(27) 99787-3718</t>
  </si>
  <si>
    <t>33.963.114/0001-2755</t>
  </si>
  <si>
    <t>(27) 99787-3719</t>
  </si>
  <si>
    <t>33.963.114/0001-2756</t>
  </si>
  <si>
    <t>(27) 99787-3720</t>
  </si>
  <si>
    <t>33.963.114/0001-2757</t>
  </si>
  <si>
    <t>(27) 99787-3721</t>
  </si>
  <si>
    <t>33.963.114/0001-2758</t>
  </si>
  <si>
    <t>(27) 99787-3722</t>
  </si>
  <si>
    <t>33.963.114/0001-2759</t>
  </si>
  <si>
    <t>(27) 99787-3723</t>
  </si>
  <si>
    <t>33.963.114/0001-2760</t>
  </si>
  <si>
    <t>(27) 99787-3724</t>
  </si>
  <si>
    <t>33.963.114/0001-2761</t>
  </si>
  <si>
    <t>(27) 99787-3725</t>
  </si>
  <si>
    <t>33.963.114/0001-2762</t>
  </si>
  <si>
    <t>(27) 99787-3726</t>
  </si>
  <si>
    <t>33.963.114/0001-2763</t>
  </si>
  <si>
    <t>(27) 99787-3727</t>
  </si>
  <si>
    <t>33.963.114/0001-2764</t>
  </si>
  <si>
    <t>(27) 99787-3728</t>
  </si>
  <si>
    <t>33.963.114/0001-2765</t>
  </si>
  <si>
    <t>(27) 99787-3729</t>
  </si>
  <si>
    <t>33.963.114/0001-2766</t>
  </si>
  <si>
    <t>(27) 99787-3730</t>
  </si>
  <si>
    <t>33.963.114/0001-2767</t>
  </si>
  <si>
    <t>(27) 99787-3731</t>
  </si>
  <si>
    <t>33.963.114/0001-2768</t>
  </si>
  <si>
    <t>(27) 99787-3732</t>
  </si>
  <si>
    <t>33.963.114/0001-2769</t>
  </si>
  <si>
    <t>(27) 99787-3733</t>
  </si>
  <si>
    <t>33.963.114/0001-2770</t>
  </si>
  <si>
    <t>(27) 99787-3734</t>
  </si>
  <si>
    <t>33.963.114/0001-2771</t>
  </si>
  <si>
    <t>(27) 99787-3735</t>
  </si>
  <si>
    <t>33.963.114/0001-2772</t>
  </si>
  <si>
    <t>(27) 99787-3736</t>
  </si>
  <si>
    <t>33.963.114/0001-2773</t>
  </si>
  <si>
    <t>(27) 99787-3737</t>
  </si>
  <si>
    <t>33.963.114/0001-2774</t>
  </si>
  <si>
    <t>(27) 99787-3738</t>
  </si>
  <si>
    <t>33.963.114/0001-2775</t>
  </si>
  <si>
    <t>(27) 99787-3739</t>
  </si>
  <si>
    <t>33.963.114/0001-2776</t>
  </si>
  <si>
    <t>(27) 99787-3740</t>
  </si>
  <si>
    <t>33.963.114/0001-2777</t>
  </si>
  <si>
    <t>(27) 99787-3741</t>
  </si>
  <si>
    <t>33.963.114/0001-2778</t>
  </si>
  <si>
    <t>(27) 99787-3742</t>
  </si>
  <si>
    <t>33.963.114/0001-2779</t>
  </si>
  <si>
    <t>(27) 99787-3743</t>
  </si>
  <si>
    <t>33.963.114/0001-2780</t>
  </si>
  <si>
    <t>(27) 99787-3744</t>
  </si>
  <si>
    <t>33.963.114/0001-2781</t>
  </si>
  <si>
    <t>(27) 99787-3745</t>
  </si>
  <si>
    <t>33.963.114/0001-2782</t>
  </si>
  <si>
    <t>(27) 99787-3746</t>
  </si>
  <si>
    <t>33.963.114/0001-2783</t>
  </si>
  <si>
    <t>(27) 99787-3747</t>
  </si>
  <si>
    <t>33.963.114/0001-2784</t>
  </si>
  <si>
    <t>(27) 99787-3748</t>
  </si>
  <si>
    <t>33.963.114/0001-2785</t>
  </si>
  <si>
    <t>(27) 99787-3749</t>
  </si>
  <si>
    <t>33.963.114/0001-2786</t>
  </si>
  <si>
    <t>(27) 99787-3750</t>
  </si>
  <si>
    <t>33.963.114/0001-2787</t>
  </si>
  <si>
    <t>(27) 99787-3751</t>
  </si>
  <si>
    <t>33.963.114/0001-2788</t>
  </si>
  <si>
    <t>(27) 99787-3752</t>
  </si>
  <si>
    <t>33.963.114/0001-2789</t>
  </si>
  <si>
    <t>(27) 99787-3753</t>
  </si>
  <si>
    <t>33.963.114/0001-2790</t>
  </si>
  <si>
    <t>(27) 99787-3754</t>
  </si>
  <si>
    <t>33.963.114/0001-2791</t>
  </si>
  <si>
    <t>(27) 99787-3755</t>
  </si>
  <si>
    <t>33.963.114/0001-2792</t>
  </si>
  <si>
    <t>(27) 99787-3756</t>
  </si>
  <si>
    <t>33.963.114/0001-2793</t>
  </si>
  <si>
    <t>(27) 99787-3757</t>
  </si>
  <si>
    <t>33.963.114/0001-2794</t>
  </si>
  <si>
    <t>(27) 99787-3758</t>
  </si>
  <si>
    <t>33.963.114/0001-2795</t>
  </si>
  <si>
    <t>(27) 99787-3759</t>
  </si>
  <si>
    <t>33.963.114/0001-2796</t>
  </si>
  <si>
    <t>(27) 99787-3760</t>
  </si>
  <si>
    <t>33.963.114/0001-2797</t>
  </si>
  <si>
    <t>(27) 99787-3761</t>
  </si>
  <si>
    <t>33.963.114/0001-2798</t>
  </si>
  <si>
    <t>(27) 99787-3762</t>
  </si>
  <si>
    <t>33.963.114/0001-2799</t>
  </si>
  <si>
    <t>(27) 99787-3763</t>
  </si>
  <si>
    <t>33.963.114/0001-2800</t>
  </si>
  <si>
    <t>(27) 99787-3764</t>
  </si>
  <si>
    <t>33.963.114/0001-2801</t>
  </si>
  <si>
    <t>(27) 99787-3765</t>
  </si>
  <si>
    <t>33.963.114/0001-2802</t>
  </si>
  <si>
    <t>(27) 99787-3766</t>
  </si>
  <si>
    <t>33.963.114/0001-2803</t>
  </si>
  <si>
    <t>(27) 99787-3767</t>
  </si>
  <si>
    <t>33.963.114/0001-2804</t>
  </si>
  <si>
    <t>(27) 99787-3768</t>
  </si>
  <si>
    <t>33.963.114/0001-2805</t>
  </si>
  <si>
    <t>(27) 99787-3769</t>
  </si>
  <si>
    <t>33.963.114/0001-2806</t>
  </si>
  <si>
    <t>(27) 99787-3770</t>
  </si>
  <si>
    <t>33.963.114/0001-2807</t>
  </si>
  <si>
    <t>(27) 99787-3771</t>
  </si>
  <si>
    <t>33.963.114/0001-2808</t>
  </si>
  <si>
    <t>(27) 99787-3772</t>
  </si>
  <si>
    <t>33.963.114/0001-2809</t>
  </si>
  <si>
    <t>(27) 99787-3773</t>
  </si>
  <si>
    <t>33.963.114/0001-2810</t>
  </si>
  <si>
    <t>(27) 99787-3774</t>
  </si>
  <si>
    <t>33.963.114/0001-2811</t>
  </si>
  <si>
    <t>(27) 99787-3775</t>
  </si>
  <si>
    <t>33.963.114/0001-2812</t>
  </si>
  <si>
    <t>(27) 99787-3776</t>
  </si>
  <si>
    <t>33.963.114/0001-2813</t>
  </si>
  <si>
    <t>(27) 99787-3777</t>
  </si>
  <si>
    <t>33.963.114/0001-2814</t>
  </si>
  <si>
    <t>(27) 99787-3778</t>
  </si>
  <si>
    <t>33.963.114/0001-2815</t>
  </si>
  <si>
    <t>(27) 99787-3779</t>
  </si>
  <si>
    <t>33.963.114/0001-2816</t>
  </si>
  <si>
    <t>(27) 99787-3780</t>
  </si>
  <si>
    <t>33.963.114/0001-2817</t>
  </si>
  <si>
    <t>(27) 99787-3781</t>
  </si>
  <si>
    <t>33.963.114/0001-2818</t>
  </si>
  <si>
    <t>(27) 99787-3782</t>
  </si>
  <si>
    <t>33.963.114/0001-2819</t>
  </si>
  <si>
    <t>(27) 99787-3783</t>
  </si>
  <si>
    <t>33.963.114/0001-2820</t>
  </si>
  <si>
    <t>(27) 99787-3784</t>
  </si>
  <si>
    <t>33.963.114/0001-2821</t>
  </si>
  <si>
    <t>(27) 99787-3785</t>
  </si>
  <si>
    <t>33.963.114/0001-2822</t>
  </si>
  <si>
    <t>(27) 99787-3786</t>
  </si>
  <si>
    <t>33.963.114/0001-2823</t>
  </si>
  <si>
    <t>(27) 99787-3787</t>
  </si>
  <si>
    <t>33.963.114/0001-2824</t>
  </si>
  <si>
    <t>(27) 99787-3788</t>
  </si>
  <si>
    <t>33.963.114/0001-2825</t>
  </si>
  <si>
    <t>(27) 99787-3789</t>
  </si>
  <si>
    <t>33.963.114/0001-2826</t>
  </si>
  <si>
    <t>(27) 99787-3790</t>
  </si>
  <si>
    <t>33.963.114/0001-2827</t>
  </si>
  <si>
    <t>(27) 99787-3791</t>
  </si>
  <si>
    <t>33.963.114/0001-2828</t>
  </si>
  <si>
    <t>(27) 99787-3792</t>
  </si>
  <si>
    <t>33.963.114/0001-2829</t>
  </si>
  <si>
    <t>(27) 99787-3793</t>
  </si>
  <si>
    <t>33.963.114/0001-2830</t>
  </si>
  <si>
    <t>(27) 99787-3794</t>
  </si>
  <si>
    <t>33.963.114/0001-2831</t>
  </si>
  <si>
    <t>(27) 99787-3795</t>
  </si>
  <si>
    <t>33.963.114/0001-2832</t>
  </si>
  <si>
    <t>(27) 99787-3796</t>
  </si>
  <si>
    <t>33.963.114/0001-2833</t>
  </si>
  <si>
    <t>(27) 99787-3797</t>
  </si>
  <si>
    <t>33.963.114/0001-2834</t>
  </si>
  <si>
    <t>(27) 99787-3798</t>
  </si>
  <si>
    <t>33.963.114/0001-2835</t>
  </si>
  <si>
    <t>(27) 99787-3799</t>
  </si>
  <si>
    <t>33.963.114/0001-2836</t>
  </si>
  <si>
    <t>(27) 99787-3800</t>
  </si>
  <si>
    <t>33.963.114/0001-2837</t>
  </si>
  <si>
    <t>(27) 99787-3801</t>
  </si>
  <si>
    <t>33.963.114/0001-2838</t>
  </si>
  <si>
    <t>(27) 99787-3802</t>
  </si>
  <si>
    <t>33.963.114/0001-2839</t>
  </si>
  <si>
    <t>(27) 99787-3803</t>
  </si>
  <si>
    <t>33.963.114/0001-2840</t>
  </si>
  <si>
    <t>(27) 99787-3804</t>
  </si>
  <si>
    <t>33.963.114/0001-2841</t>
  </si>
  <si>
    <t>(27) 99787-3805</t>
  </si>
  <si>
    <t>33.963.114/0001-2842</t>
  </si>
  <si>
    <t>(27) 99787-3806</t>
  </si>
  <si>
    <t>33.963.114/0001-2843</t>
  </si>
  <si>
    <t>(27) 99787-3807</t>
  </si>
  <si>
    <t>33.963.114/0001-2844</t>
  </si>
  <si>
    <t>(27) 99787-3808</t>
  </si>
  <si>
    <t>33.963.114/0001-2845</t>
  </si>
  <si>
    <t>(27) 99787-3809</t>
  </si>
  <si>
    <t>33.963.114/0001-2846</t>
  </si>
  <si>
    <t>(27) 99787-3810</t>
  </si>
  <si>
    <t>33.963.114/0001-2847</t>
  </si>
  <si>
    <t>(27) 99787-3811</t>
  </si>
  <si>
    <t>33.963.114/0001-2848</t>
  </si>
  <si>
    <t>(27) 99787-3812</t>
  </si>
  <si>
    <t>33.963.114/0001-2849</t>
  </si>
  <si>
    <t>(27) 99787-3813</t>
  </si>
  <si>
    <t>33.963.114/0001-2850</t>
  </si>
  <si>
    <t>(27) 99787-3814</t>
  </si>
  <si>
    <t>33.963.114/0001-2851</t>
  </si>
  <si>
    <t>(27) 99787-3815</t>
  </si>
  <si>
    <t>33.963.114/0001-2852</t>
  </si>
  <si>
    <t>(27) 99787-3816</t>
  </si>
  <si>
    <t>33.963.114/0001-2853</t>
  </si>
  <si>
    <t>(27) 99787-3817</t>
  </si>
  <si>
    <t>33.963.114/0001-2854</t>
  </si>
  <si>
    <t>(27) 99787-3818</t>
  </si>
  <si>
    <t>33.963.114/0001-2855</t>
  </si>
  <si>
    <t>(27) 99787-3819</t>
  </si>
  <si>
    <t>33.963.114/0001-2856</t>
  </si>
  <si>
    <t>(27) 99787-3820</t>
  </si>
  <si>
    <t>33.963.114/0001-2857</t>
  </si>
  <si>
    <t>(27) 99787-3821</t>
  </si>
  <si>
    <t>33.963.114/0001-2858</t>
  </si>
  <si>
    <t>(27) 99787-3822</t>
  </si>
  <si>
    <t>33.963.114/0001-2859</t>
  </si>
  <si>
    <t>(27) 99787-3823</t>
  </si>
  <si>
    <t>33.963.114/0001-2860</t>
  </si>
  <si>
    <t>(27) 99787-3824</t>
  </si>
  <si>
    <t>33.963.114/0001-2861</t>
  </si>
  <si>
    <t>(27) 99787-3825</t>
  </si>
  <si>
    <t>33.963.114/0001-2862</t>
  </si>
  <si>
    <t>(27) 99787-3826</t>
  </si>
  <si>
    <t>33.963.114/0001-2863</t>
  </si>
  <si>
    <t>(27) 99787-3827</t>
  </si>
  <si>
    <t>33.963.114/0001-2864</t>
  </si>
  <si>
    <t>(27) 99787-3828</t>
  </si>
  <si>
    <t>33.963.114/0001-2865</t>
  </si>
  <si>
    <t>(27) 99787-3829</t>
  </si>
  <si>
    <t>33.963.114/0001-2866</t>
  </si>
  <si>
    <t>(27) 99787-3830</t>
  </si>
  <si>
    <t>33.963.114/0001-2867</t>
  </si>
  <si>
    <t>(27) 99787-3831</t>
  </si>
  <si>
    <t>33.963.114/0001-2868</t>
  </si>
  <si>
    <t>(27) 99787-3832</t>
  </si>
  <si>
    <t>33.963.114/0001-2869</t>
  </si>
  <si>
    <t>(27) 99787-3833</t>
  </si>
  <si>
    <t>33.963.114/0001-2870</t>
  </si>
  <si>
    <t>(27) 99787-3834</t>
  </si>
  <si>
    <t>33.963.114/0001-2871</t>
  </si>
  <si>
    <t>(27) 99787-3835</t>
  </si>
  <si>
    <t>33.963.114/0001-2872</t>
  </si>
  <si>
    <t>(27) 99787-3836</t>
  </si>
  <si>
    <t>33.963.114/0001-2873</t>
  </si>
  <si>
    <t>(27) 99787-3837</t>
  </si>
  <si>
    <t>33.963.114/0001-2874</t>
  </si>
  <si>
    <t>(27) 99787-3838</t>
  </si>
  <si>
    <t>33.963.114/0001-2875</t>
  </si>
  <si>
    <t>(27) 99787-3839</t>
  </si>
  <si>
    <t>33.963.114/0001-2876</t>
  </si>
  <si>
    <t>(27) 99787-3840</t>
  </si>
  <si>
    <t>33.963.114/0001-2877</t>
  </si>
  <si>
    <t>(27) 99787-3841</t>
  </si>
  <si>
    <t>33.963.114/0001-2878</t>
  </si>
  <si>
    <t>(27) 99787-3842</t>
  </si>
  <si>
    <t>33.963.114/0001-2879</t>
  </si>
  <si>
    <t>(27) 99787-3843</t>
  </si>
  <si>
    <t>33.963.114/0001-2880</t>
  </si>
  <si>
    <t>(27) 99787-3844</t>
  </si>
  <si>
    <t>33.963.114/0001-2881</t>
  </si>
  <si>
    <t>(27) 99787-3845</t>
  </si>
  <si>
    <t>33.963.114/0001-2882</t>
  </si>
  <si>
    <t>(27) 99787-3846</t>
  </si>
  <si>
    <t>33.963.114/0001-2883</t>
  </si>
  <si>
    <t>(27) 99787-3847</t>
  </si>
  <si>
    <t>33.963.114/0001-2884</t>
  </si>
  <si>
    <t>(27) 99787-3848</t>
  </si>
  <si>
    <t>33.963.114/0001-2885</t>
  </si>
  <si>
    <t>(27) 99787-3849</t>
  </si>
  <si>
    <t>33.963.114/0001-2886</t>
  </si>
  <si>
    <t>(27) 99787-3850</t>
  </si>
  <si>
    <t>33.963.114/0001-2887</t>
  </si>
  <si>
    <t>(27) 99787-3851</t>
  </si>
  <si>
    <t>33.963.114/0001-2888</t>
  </si>
  <si>
    <t>(27) 99787-3852</t>
  </si>
  <si>
    <t>33.963.114/0001-2889</t>
  </si>
  <si>
    <t>(27) 99787-3853</t>
  </si>
  <si>
    <t>33.963.114/0001-2890</t>
  </si>
  <si>
    <t>(27) 99787-3854</t>
  </si>
  <si>
    <t>33.963.114/0001-2891</t>
  </si>
  <si>
    <t>(27) 99787-3855</t>
  </si>
  <si>
    <t>33.963.114/0001-2892</t>
  </si>
  <si>
    <t>(27) 99787-3856</t>
  </si>
  <si>
    <t>33.963.114/0001-2893</t>
  </si>
  <si>
    <t>(27) 99787-3857</t>
  </si>
  <si>
    <t>33.963.114/0001-2894</t>
  </si>
  <si>
    <t>(27) 99787-3858</t>
  </si>
  <si>
    <t>33.963.114/0001-2895</t>
  </si>
  <si>
    <t>(27) 99787-3859</t>
  </si>
  <si>
    <t>33.963.114/0001-2896</t>
  </si>
  <si>
    <t>(27) 99787-3860</t>
  </si>
  <si>
    <t>33.963.114/0001-2897</t>
  </si>
  <si>
    <t>(27) 99787-3861</t>
  </si>
  <si>
    <t>33.963.114/0001-2898</t>
  </si>
  <si>
    <t>(27) 99787-3862</t>
  </si>
  <si>
    <t>33.963.114/0001-2899</t>
  </si>
  <si>
    <t>(27) 99787-3863</t>
  </si>
  <si>
    <t>33.963.114/0001-2900</t>
  </si>
  <si>
    <t>(27) 99787-3864</t>
  </si>
  <si>
    <t>33.963.114/0001-2901</t>
  </si>
  <si>
    <t>(27) 99787-3865</t>
  </si>
  <si>
    <t>33.963.114/0001-2902</t>
  </si>
  <si>
    <t>(27) 99787-3866</t>
  </si>
  <si>
    <t>33.963.114/0001-2903</t>
  </si>
  <si>
    <t>(27) 99787-3867</t>
  </si>
  <si>
    <t>33.963.114/0001-2904</t>
  </si>
  <si>
    <t>(27) 99787-3868</t>
  </si>
  <si>
    <t>33.963.114/0001-2905</t>
  </si>
  <si>
    <t>(27) 99787-3869</t>
  </si>
  <si>
    <t>33.963.114/0001-2906</t>
  </si>
  <si>
    <t>(27) 99787-3870</t>
  </si>
  <si>
    <t>33.963.114/0001-2907</t>
  </si>
  <si>
    <t>(27) 99787-3871</t>
  </si>
  <si>
    <t>33.963.114/0001-2908</t>
  </si>
  <si>
    <t>(27) 99787-3872</t>
  </si>
  <si>
    <t>33.963.114/0001-2909</t>
  </si>
  <si>
    <t>(27) 99787-3873</t>
  </si>
  <si>
    <t>33.963.114/0001-2910</t>
  </si>
  <si>
    <t>(27) 99787-3874</t>
  </si>
  <si>
    <t>33.963.114/0001-2911</t>
  </si>
  <si>
    <t>(27) 99787-3875</t>
  </si>
  <si>
    <t>33.963.114/0001-2912</t>
  </si>
  <si>
    <t>(27) 99787-3876</t>
  </si>
  <si>
    <t>33.963.114/0001-2913</t>
  </si>
  <si>
    <t>(27) 99787-3877</t>
  </si>
  <si>
    <t>33.963.114/0001-2914</t>
  </si>
  <si>
    <t>(27) 99787-3878</t>
  </si>
  <si>
    <t>33.963.114/0001-2915</t>
  </si>
  <si>
    <t>(27) 99787-3879</t>
  </si>
  <si>
    <t>33.963.114/0001-2916</t>
  </si>
  <si>
    <t>(27) 99787-3880</t>
  </si>
  <si>
    <t>33.963.114/0001-2917</t>
  </si>
  <si>
    <t>(27) 99787-3881</t>
  </si>
  <si>
    <t>33.963.114/0001-2918</t>
  </si>
  <si>
    <t>(27) 99787-3882</t>
  </si>
  <si>
    <t>33.963.114/0001-2919</t>
  </si>
  <si>
    <t>(27) 99787-3883</t>
  </si>
  <si>
    <t>33.963.114/0001-2920</t>
  </si>
  <si>
    <t>(27) 99787-3884</t>
  </si>
  <si>
    <t>33.963.114/0001-2921</t>
  </si>
  <si>
    <t>(27) 99787-3885</t>
  </si>
  <si>
    <t>33.963.114/0001-2922</t>
  </si>
  <si>
    <t>(27) 99787-3886</t>
  </si>
  <si>
    <t>33.963.114/0001-2923</t>
  </si>
  <si>
    <t>(27) 99787-3887</t>
  </si>
  <si>
    <t>33.963.114/0001-2924</t>
  </si>
  <si>
    <t>(27) 99787-3888</t>
  </si>
  <si>
    <t>33.963.114/0001-2925</t>
  </si>
  <si>
    <t>(27) 99787-3889</t>
  </si>
  <si>
    <t>33.963.114/0001-2926</t>
  </si>
  <si>
    <t>(27) 99787-3890</t>
  </si>
  <si>
    <t>33.963.114/0001-2927</t>
  </si>
  <si>
    <t>(27) 99787-3891</t>
  </si>
  <si>
    <t>33.963.114/0001-2928</t>
  </si>
  <si>
    <t>(27) 99787-3892</t>
  </si>
  <si>
    <t>33.963.114/0001-2929</t>
  </si>
  <si>
    <t>(27) 99787-3893</t>
  </si>
  <si>
    <t>33.963.114/0001-2930</t>
  </si>
  <si>
    <t>(27) 99787-3894</t>
  </si>
  <si>
    <t>33.963.114/0001-2931</t>
  </si>
  <si>
    <t>(27) 99787-3895</t>
  </si>
  <si>
    <t>33.963.114/0001-2932</t>
  </si>
  <si>
    <t>(27) 99787-3896</t>
  </si>
  <si>
    <t>33.963.114/0001-2933</t>
  </si>
  <si>
    <t>(27) 99787-3897</t>
  </si>
  <si>
    <t>33.963.114/0001-2934</t>
  </si>
  <si>
    <t>(27) 99787-3898</t>
  </si>
  <si>
    <t>33.963.114/0001-2935</t>
  </si>
  <si>
    <t>(27) 99787-3899</t>
  </si>
  <si>
    <t>33.963.114/0001-2936</t>
  </si>
  <si>
    <t>(27) 99787-3900</t>
  </si>
  <si>
    <t>33.963.114/0001-2937</t>
  </si>
  <si>
    <t>(27) 99787-3901</t>
  </si>
  <si>
    <t>33.963.114/0001-2938</t>
  </si>
  <si>
    <t>(27) 99787-3902</t>
  </si>
  <si>
    <t>33.963.114/0001-2939</t>
  </si>
  <si>
    <t>(27) 99787-3903</t>
  </si>
  <si>
    <t>33.963.114/0001-2940</t>
  </si>
  <si>
    <t>(27) 99787-3904</t>
  </si>
  <si>
    <t>33.963.114/0001-2941</t>
  </si>
  <si>
    <t>(27) 99787-3905</t>
  </si>
  <si>
    <t>33.963.114/0001-2942</t>
  </si>
  <si>
    <t>(27) 99787-3906</t>
  </si>
  <si>
    <t>33.963.114/0001-2943</t>
  </si>
  <si>
    <t>(27) 99787-3907</t>
  </si>
  <si>
    <t>33.963.114/0001-2944</t>
  </si>
  <si>
    <t>(27) 99787-3908</t>
  </si>
  <si>
    <t>33.963.114/0001-2945</t>
  </si>
  <si>
    <t>(27) 99787-3909</t>
  </si>
  <si>
    <t>33.963.114/0001-2946</t>
  </si>
  <si>
    <t>(27) 99787-3910</t>
  </si>
  <si>
    <t>33.963.114/0001-2947</t>
  </si>
  <si>
    <t>(27) 99787-3911</t>
  </si>
  <si>
    <t>33.963.114/0001-2948</t>
  </si>
  <si>
    <t>(27) 99787-3912</t>
  </si>
  <si>
    <t>33.963.114/0001-2949</t>
  </si>
  <si>
    <t>(27) 99787-3913</t>
  </si>
  <si>
    <t>33.963.114/0001-2950</t>
  </si>
  <si>
    <t>(27) 99787-3914</t>
  </si>
  <si>
    <t>33.963.114/0001-2951</t>
  </si>
  <si>
    <t>(27) 99787-3915</t>
  </si>
  <si>
    <t>33.963.114/0001-2952</t>
  </si>
  <si>
    <t>(27) 99787-3916</t>
  </si>
  <si>
    <t>33.963.114/0001-2953</t>
  </si>
  <si>
    <t>(27) 99787-3917</t>
  </si>
  <si>
    <t>33.963.114/0001-2954</t>
  </si>
  <si>
    <t>(27) 99787-3918</t>
  </si>
  <si>
    <t>33.963.114/0001-2955</t>
  </si>
  <si>
    <t>(27) 99787-3919</t>
  </si>
  <si>
    <t>33.963.114/0001-2956</t>
  </si>
  <si>
    <t>(27) 99787-3920</t>
  </si>
  <si>
    <t>33.963.114/0001-2957</t>
  </si>
  <si>
    <t>(27) 99787-3921</t>
  </si>
  <si>
    <t>33.963.114/0001-2958</t>
  </si>
  <si>
    <t>(27) 99787-3922</t>
  </si>
  <si>
    <t>33.963.114/0001-2959</t>
  </si>
  <si>
    <t>(27) 99787-3923</t>
  </si>
  <si>
    <t>33.963.114/0001-2960</t>
  </si>
  <si>
    <t>(27) 99787-3924</t>
  </si>
  <si>
    <t>33.963.114/0001-2961</t>
  </si>
  <si>
    <t>(27) 99787-3925</t>
  </si>
  <si>
    <t>33.963.114/0001-2962</t>
  </si>
  <si>
    <t>(27) 99787-3926</t>
  </si>
  <si>
    <t>33.963.114/0001-2963</t>
  </si>
  <si>
    <t>(27) 99787-3927</t>
  </si>
  <si>
    <t>33.963.114/0001-2964</t>
  </si>
  <si>
    <t>(27) 99787-3928</t>
  </si>
  <si>
    <t>33.963.114/0001-2965</t>
  </si>
  <si>
    <t>(27) 99787-3929</t>
  </si>
  <si>
    <t>33.963.114/0001-2966</t>
  </si>
  <si>
    <t>(27) 99787-3930</t>
  </si>
  <si>
    <t>33.963.114/0001-2967</t>
  </si>
  <si>
    <t>(27) 99787-3931</t>
  </si>
  <si>
    <t>33.963.114/0001-2968</t>
  </si>
  <si>
    <t>(27) 99787-3932</t>
  </si>
  <si>
    <t>33.963.114/0001-2969</t>
  </si>
  <si>
    <t>(27) 99787-3933</t>
  </si>
  <si>
    <t>33.963.114/0001-2970</t>
  </si>
  <si>
    <t>(27) 99787-3934</t>
  </si>
  <si>
    <t>33.963.114/0001-2971</t>
  </si>
  <si>
    <t>(27) 99787-3935</t>
  </si>
  <si>
    <t>33.963.114/0001-2972</t>
  </si>
  <si>
    <t>(27) 99787-3936</t>
  </si>
  <si>
    <t>33.963.114/0001-2973</t>
  </si>
  <si>
    <t>(27) 99787-3937</t>
  </si>
  <si>
    <t>33.963.114/0001-2974</t>
  </si>
  <si>
    <t>(27) 99787-3938</t>
  </si>
  <si>
    <t>33.963.114/0001-2975</t>
  </si>
  <si>
    <t>(27) 99787-3939</t>
  </si>
  <si>
    <t>33.963.114/0001-2976</t>
  </si>
  <si>
    <t>(27) 99787-3940</t>
  </si>
  <si>
    <t>33.963.114/0001-2977</t>
  </si>
  <si>
    <t>(27) 99787-3941</t>
  </si>
  <si>
    <t>33.963.114/0001-2978</t>
  </si>
  <si>
    <t>(27) 99787-3942</t>
  </si>
  <si>
    <t>33.963.114/0001-2979</t>
  </si>
  <si>
    <t>(27) 99787-3943</t>
  </si>
  <si>
    <t>33.963.114/0001-2980</t>
  </si>
  <si>
    <t>(27) 99787-3944</t>
  </si>
  <si>
    <t>33.963.114/0001-2981</t>
  </si>
  <si>
    <t>(27) 99787-3945</t>
  </si>
  <si>
    <t>33.963.114/0001-2982</t>
  </si>
  <si>
    <t>(27) 99787-3946</t>
  </si>
  <si>
    <t>33.963.114/0001-2983</t>
  </si>
  <si>
    <t>(27) 99787-3947</t>
  </si>
  <si>
    <t>33.963.114/0001-2984</t>
  </si>
  <si>
    <t>(27) 99787-3948</t>
  </si>
  <si>
    <t>33.963.114/0001-2985</t>
  </si>
  <si>
    <t>(27) 99787-3949</t>
  </si>
  <si>
    <t>33.963.114/0001-2986</t>
  </si>
  <si>
    <t>(27) 99787-3950</t>
  </si>
  <si>
    <t>33.963.114/0001-2987</t>
  </si>
  <si>
    <t>(27) 99787-3951</t>
  </si>
  <si>
    <t>33.963.114/0001-2988</t>
  </si>
  <si>
    <t>(27) 99787-3952</t>
  </si>
  <si>
    <t>33.963.114/0001-2989</t>
  </si>
  <si>
    <t>(27) 99787-3953</t>
  </si>
  <si>
    <t>33.963.114/0001-2990</t>
  </si>
  <si>
    <t>(27) 99787-3954</t>
  </si>
  <si>
    <t>33.963.114/0001-2991</t>
  </si>
  <si>
    <t>(27) 99787-3955</t>
  </si>
  <si>
    <t>33.963.114/0001-2992</t>
  </si>
  <si>
    <t>(27) 99787-3956</t>
  </si>
  <si>
    <t>33.963.114/0001-2993</t>
  </si>
  <si>
    <t>(27) 99787-3957</t>
  </si>
  <si>
    <t>33.963.114/0001-2994</t>
  </si>
  <si>
    <t>(27) 99787-3958</t>
  </si>
  <si>
    <t>33.963.114/0001-2995</t>
  </si>
  <si>
    <t>(27) 99787-3959</t>
  </si>
  <si>
    <t>33.963.114/0001-2996</t>
  </si>
  <si>
    <t>(27) 99787-3960</t>
  </si>
  <si>
    <t>33.963.114/0001-2997</t>
  </si>
  <si>
    <t>(27) 99787-3961</t>
  </si>
  <si>
    <t>33.963.114/0001-2998</t>
  </si>
  <si>
    <t>(27) 99787-3962</t>
  </si>
  <si>
    <t>33.963.114/0001-2999</t>
  </si>
  <si>
    <t>(27) 99787-3963</t>
  </si>
  <si>
    <t>33.963.114/0001-3000</t>
  </si>
  <si>
    <t>(27) 99787-3964</t>
  </si>
  <si>
    <t>33.963.114/0001-3001</t>
  </si>
  <si>
    <t>(27) 99787-3965</t>
  </si>
  <si>
    <t>33.963.114/0001-3002</t>
  </si>
  <si>
    <t>(27) 99787-3966</t>
  </si>
  <si>
    <t>33.963.114/0001-3003</t>
  </si>
  <si>
    <t>(27) 99787-3967</t>
  </si>
  <si>
    <t>33.963.114/0001-3004</t>
  </si>
  <si>
    <t>(27) 99787-3968</t>
  </si>
  <si>
    <t>33.963.114/0001-3005</t>
  </si>
  <si>
    <t>(27) 99787-3969</t>
  </si>
  <si>
    <t>33.963.114/0001-3006</t>
  </si>
  <si>
    <t>(27) 99787-3970</t>
  </si>
  <si>
    <t>33.963.114/0001-3007</t>
  </si>
  <si>
    <t>(27) 99787-3971</t>
  </si>
  <si>
    <t>33.963.114/0001-3008</t>
  </si>
  <si>
    <t>(27) 99787-3972</t>
  </si>
  <si>
    <t>33.963.114/0001-3009</t>
  </si>
  <si>
    <t>(27) 99787-3973</t>
  </si>
  <si>
    <t>33.963.114/0001-3010</t>
  </si>
  <si>
    <t>(27) 99787-3974</t>
  </si>
  <si>
    <t>33.963.114/0001-3011</t>
  </si>
  <si>
    <t>(27) 99787-3975</t>
  </si>
  <si>
    <t>33.963.114/0001-3012</t>
  </si>
  <si>
    <t>(27) 99787-3976</t>
  </si>
  <si>
    <t>33.963.114/0001-3013</t>
  </si>
  <si>
    <t>(27) 99787-3977</t>
  </si>
  <si>
    <t>33.963.114/0001-3014</t>
  </si>
  <si>
    <t>(27) 99787-3978</t>
  </si>
  <si>
    <t>33.963.114/0001-3015</t>
  </si>
  <si>
    <t>(27) 99787-3979</t>
  </si>
  <si>
    <t>33.963.114/0001-3016</t>
  </si>
  <si>
    <t>(27) 99787-3980</t>
  </si>
  <si>
    <t>33.963.114/0001-3017</t>
  </si>
  <si>
    <t>(27) 99787-3981</t>
  </si>
  <si>
    <t>33.963.114/0001-3018</t>
  </si>
  <si>
    <t>(27) 99787-3982</t>
  </si>
  <si>
    <t>33.963.114/0001-3019</t>
  </si>
  <si>
    <t>(27) 99787-3983</t>
  </si>
  <si>
    <t>33.963.114/0001-3020</t>
  </si>
  <si>
    <t>(27) 99787-3984</t>
  </si>
  <si>
    <t>33.963.114/0001-3021</t>
  </si>
  <si>
    <t>(27) 99787-3985</t>
  </si>
  <si>
    <t>33.963.114/0001-3022</t>
  </si>
  <si>
    <t>(27) 99787-3986</t>
  </si>
  <si>
    <t>33.963.114/0001-3023</t>
  </si>
  <si>
    <t>(27) 99787-3987</t>
  </si>
  <si>
    <t>33.963.114/0001-3024</t>
  </si>
  <si>
    <t>(27) 99787-3988</t>
  </si>
  <si>
    <t>33.963.114/0001-3025</t>
  </si>
  <si>
    <t>(27) 99787-3989</t>
  </si>
  <si>
    <t>33.963.114/0001-3026</t>
  </si>
  <si>
    <t>(27) 99787-3990</t>
  </si>
  <si>
    <t>33.963.114/0001-3027</t>
  </si>
  <si>
    <t>(27) 99787-3991</t>
  </si>
  <si>
    <t>33.963.114/0001-3028</t>
  </si>
  <si>
    <t>(27) 99787-3992</t>
  </si>
  <si>
    <t>33.963.114/0001-3029</t>
  </si>
  <si>
    <t>(27) 99787-3993</t>
  </si>
  <si>
    <t>33.963.114/0001-3030</t>
  </si>
  <si>
    <t>(27) 99787-3994</t>
  </si>
  <si>
    <t>33.963.114/0001-3031</t>
  </si>
  <si>
    <t>(27) 99787-3995</t>
  </si>
  <si>
    <t>33.963.114/0001-3032</t>
  </si>
  <si>
    <t>(27) 99787-3996</t>
  </si>
  <si>
    <t>33.963.114/0001-3033</t>
  </si>
  <si>
    <t>(27) 99787-3997</t>
  </si>
  <si>
    <t>33.963.114/0001-3034</t>
  </si>
  <si>
    <t>(27) 99787-3998</t>
  </si>
  <si>
    <t>33.963.114/0001-3035</t>
  </si>
  <si>
    <t>(27) 99787-3999</t>
  </si>
  <si>
    <t>33.963.114/0001-3036</t>
  </si>
  <si>
    <t>(27) 99787-4000</t>
  </si>
  <si>
    <t>33.963.114/0001-3037</t>
  </si>
  <si>
    <t>(27) 99787-4001</t>
  </si>
  <si>
    <t>33.963.114/0001-3038</t>
  </si>
  <si>
    <t>(27) 99787-4002</t>
  </si>
  <si>
    <t>33.963.114/0001-3039</t>
  </si>
  <si>
    <t>(27) 99787-4003</t>
  </si>
  <si>
    <t>33.963.114/0001-3040</t>
  </si>
  <si>
    <t>(27) 99787-4004</t>
  </si>
  <si>
    <t>33.963.114/0001-3041</t>
  </si>
  <si>
    <t>(27) 99787-4005</t>
  </si>
  <si>
    <t>33.963.114/0001-3042</t>
  </si>
  <si>
    <t>(27) 99787-4006</t>
  </si>
  <si>
    <t>33.963.114/0001-3043</t>
  </si>
  <si>
    <t>(27) 99787-4007</t>
  </si>
  <si>
    <t>33.963.114/0001-3044</t>
  </si>
  <si>
    <t>(27) 99787-4008</t>
  </si>
  <si>
    <t>33.963.114/0001-3045</t>
  </si>
  <si>
    <t>(27) 99787-4009</t>
  </si>
  <si>
    <t>33.963.114/0001-3046</t>
  </si>
  <si>
    <t>(27) 99787-4010</t>
  </si>
  <si>
    <t>33.963.114/0001-3047</t>
  </si>
  <si>
    <t>(27) 99787-4011</t>
  </si>
  <si>
    <t>33.963.114/0001-3048</t>
  </si>
  <si>
    <t>(27) 99787-4012</t>
  </si>
  <si>
    <t>33.963.114/0001-3049</t>
  </si>
  <si>
    <t>(27) 99787-4013</t>
  </si>
  <si>
    <t>33.963.114/0001-3050</t>
  </si>
  <si>
    <t>(27) 99787-4014</t>
  </si>
  <si>
    <t>33.963.114/0001-3051</t>
  </si>
  <si>
    <t>(27) 99787-4015</t>
  </si>
  <si>
    <t>33.963.114/0001-3052</t>
  </si>
  <si>
    <t>(27) 99787-4016</t>
  </si>
  <si>
    <t>33.963.114/0001-3053</t>
  </si>
  <si>
    <t>(27) 99787-4017</t>
  </si>
  <si>
    <t>33.963.114/0001-3054</t>
  </si>
  <si>
    <t>(27) 99787-4018</t>
  </si>
  <si>
    <t>33.963.114/0001-3055</t>
  </si>
  <si>
    <t>(27) 99787-4019</t>
  </si>
  <si>
    <t>33.963.114/0001-3056</t>
  </si>
  <si>
    <t>(27) 99787-4020</t>
  </si>
  <si>
    <t>33.963.114/0001-3057</t>
  </si>
  <si>
    <t>(27) 99787-4021</t>
  </si>
  <si>
    <t>33.963.114/0001-3058</t>
  </si>
  <si>
    <t>(27) 99787-4022</t>
  </si>
  <si>
    <t>33.963.114/0001-3059</t>
  </si>
  <si>
    <t>(27) 99787-4023</t>
  </si>
  <si>
    <t>33.963.114/0001-3060</t>
  </si>
  <si>
    <t>(27) 99787-4024</t>
  </si>
  <si>
    <t>33.963.114/0001-3061</t>
  </si>
  <si>
    <t>(27) 99787-4025</t>
  </si>
  <si>
    <t>33.963.114/0001-3062</t>
  </si>
  <si>
    <t>(27) 99787-4026</t>
  </si>
  <si>
    <t>33.963.114/0001-3063</t>
  </si>
  <si>
    <t>(27) 99787-4027</t>
  </si>
  <si>
    <t>33.963.114/0001-3064</t>
  </si>
  <si>
    <t>(27) 99787-4028</t>
  </si>
  <si>
    <t>33.963.114/0001-3065</t>
  </si>
  <si>
    <t>(27) 99787-4029</t>
  </si>
  <si>
    <t>33.963.114/0001-3066</t>
  </si>
  <si>
    <t>(27) 99787-4030</t>
  </si>
  <si>
    <t>33.963.114/0001-3067</t>
  </si>
  <si>
    <t>(27) 99787-4031</t>
  </si>
  <si>
    <t>33.963.114/0001-3068</t>
  </si>
  <si>
    <t>(27) 99787-4032</t>
  </si>
  <si>
    <t>33.963.114/0001-3069</t>
  </si>
  <si>
    <t>(27) 99787-4033</t>
  </si>
  <si>
    <t>33.963.114/0001-3070</t>
  </si>
  <si>
    <t>(27) 99787-4034</t>
  </si>
  <si>
    <t>33.963.114/0001-3071</t>
  </si>
  <si>
    <t>(27) 99787-4035</t>
  </si>
  <si>
    <t>33.963.114/0001-3072</t>
  </si>
  <si>
    <t>(27) 99787-4036</t>
  </si>
  <si>
    <t>33.963.114/0001-3073</t>
  </si>
  <si>
    <t>(27) 99787-4037</t>
  </si>
  <si>
    <t>33.963.114/0001-3074</t>
  </si>
  <si>
    <t>(27) 99787-4038</t>
  </si>
  <si>
    <t>33.963.114/0001-3075</t>
  </si>
  <si>
    <t>(27) 99787-4039</t>
  </si>
  <si>
    <t>33.963.114/0001-3076</t>
  </si>
  <si>
    <t>(27) 99787-4040</t>
  </si>
  <si>
    <t>33.963.114/0001-3077</t>
  </si>
  <si>
    <t>(27) 99787-4041</t>
  </si>
  <si>
    <t>33.963.114/0001-3078</t>
  </si>
  <si>
    <t>(27) 99787-4042</t>
  </si>
  <si>
    <t>33.963.114/0001-3079</t>
  </si>
  <si>
    <t>(27) 99787-4043</t>
  </si>
  <si>
    <t>33.963.114/0001-3080</t>
  </si>
  <si>
    <t>(27) 99787-4044</t>
  </si>
  <si>
    <t>33.963.114/0001-3081</t>
  </si>
  <si>
    <t>(27) 99787-4045</t>
  </si>
  <si>
    <t>33.963.114/0001-3082</t>
  </si>
  <si>
    <t>(27) 99787-4046</t>
  </si>
  <si>
    <t>33.963.114/0001-3083</t>
  </si>
  <si>
    <t>(27) 99787-4047</t>
  </si>
  <si>
    <t>33.963.114/0001-3084</t>
  </si>
  <si>
    <t>(27) 99787-4048</t>
  </si>
  <si>
    <t>33.963.114/0001-3085</t>
  </si>
  <si>
    <t>(27) 99787-4049</t>
  </si>
  <si>
    <t>33.963.114/0001-3086</t>
  </si>
  <si>
    <t>(27) 99787-4050</t>
  </si>
  <si>
    <t>33.963.114/0001-3087</t>
  </si>
  <si>
    <t>(27) 99787-4051</t>
  </si>
  <si>
    <t>33.963.114/0001-3088</t>
  </si>
  <si>
    <t>(27) 99787-4052</t>
  </si>
  <si>
    <t>33.963.114/0001-3089</t>
  </si>
  <si>
    <t>(27) 99787-4053</t>
  </si>
  <si>
    <t>33.963.114/0001-3090</t>
  </si>
  <si>
    <t>(27) 99787-4054</t>
  </si>
  <si>
    <t>33.963.114/0001-3091</t>
  </si>
  <si>
    <t>(27) 99787-4055</t>
  </si>
  <si>
    <t>33.963.114/0001-3092</t>
  </si>
  <si>
    <t>(27) 99787-4056</t>
  </si>
  <si>
    <t>33.963.114/0001-3093</t>
  </si>
  <si>
    <t>(27) 99787-4057</t>
  </si>
  <si>
    <t>33.963.114/0001-3094</t>
  </si>
  <si>
    <t>(27) 99787-4058</t>
  </si>
  <si>
    <t>33.963.114/0001-3095</t>
  </si>
  <si>
    <t>(27) 99787-4059</t>
  </si>
  <si>
    <t>33.963.114/0001-3096</t>
  </si>
  <si>
    <t>(27) 99787-4060</t>
  </si>
  <si>
    <t>33.963.114/0001-3097</t>
  </si>
  <si>
    <t>(27) 99787-4061</t>
  </si>
  <si>
    <t>33.963.114/0001-3098</t>
  </si>
  <si>
    <t>(27) 99787-4062</t>
  </si>
  <si>
    <t>33.963.114/0001-3099</t>
  </si>
  <si>
    <t>(27) 99787-4063</t>
  </si>
  <si>
    <t>33.963.114/0001-3100</t>
  </si>
  <si>
    <t>(27) 99787-4064</t>
  </si>
  <si>
    <t>33.963.114/0001-3101</t>
  </si>
  <si>
    <t>(27) 99787-4065</t>
  </si>
  <si>
    <t>33.963.114/0001-3102</t>
  </si>
  <si>
    <t>(27) 99787-4066</t>
  </si>
  <si>
    <t>33.963.114/0001-3103</t>
  </si>
  <si>
    <t>(27) 99787-4067</t>
  </si>
  <si>
    <t>33.963.114/0001-3104</t>
  </si>
  <si>
    <t>(27) 99787-4068</t>
  </si>
  <si>
    <t>33.963.114/0001-3105</t>
  </si>
  <si>
    <t>(27) 99787-4069</t>
  </si>
  <si>
    <t>33.963.114/0001-3106</t>
  </si>
  <si>
    <t>(27) 99787-4070</t>
  </si>
  <si>
    <t>33.963.114/0001-3107</t>
  </si>
  <si>
    <t>(27) 99787-4071</t>
  </si>
  <si>
    <t>33.963.114/0001-3108</t>
  </si>
  <si>
    <t>(27) 99787-4072</t>
  </si>
  <si>
    <t>33.963.114/0001-3109</t>
  </si>
  <si>
    <t>(27) 99787-4073</t>
  </si>
  <si>
    <t>33.963.114/0001-3110</t>
  </si>
  <si>
    <t>(27) 99787-4074</t>
  </si>
  <si>
    <t>33.963.114/0001-3111</t>
  </si>
  <si>
    <t>(27) 99787-4075</t>
  </si>
  <si>
    <t>33.963.114/0001-3112</t>
  </si>
  <si>
    <t>(27) 99787-4076</t>
  </si>
  <si>
    <t>33.963.114/0001-3113</t>
  </si>
  <si>
    <t>(27) 99787-4077</t>
  </si>
  <si>
    <t>33.963.114/0001-3114</t>
  </si>
  <si>
    <t>(27) 99787-4078</t>
  </si>
  <si>
    <t>33.963.114/0001-3115</t>
  </si>
  <si>
    <t>(27) 99787-4079</t>
  </si>
  <si>
    <t>33.963.114/0001-3116</t>
  </si>
  <si>
    <t>(27) 99787-4080</t>
  </si>
  <si>
    <t>33.963.114/0001-3117</t>
  </si>
  <si>
    <t>(27) 99787-4081</t>
  </si>
  <si>
    <t>33.963.114/0001-3118</t>
  </si>
  <si>
    <t>(27) 99787-4082</t>
  </si>
  <si>
    <t>33.963.114/0001-3119</t>
  </si>
  <si>
    <t>(27) 99787-4083</t>
  </si>
  <si>
    <t>33.963.114/0001-3120</t>
  </si>
  <si>
    <t>(27) 99787-4084</t>
  </si>
  <si>
    <t>33.963.114/0001-3121</t>
  </si>
  <si>
    <t>(27) 99787-4085</t>
  </si>
  <si>
    <t>33.963.114/0001-3122</t>
  </si>
  <si>
    <t>(27) 99787-4086</t>
  </si>
  <si>
    <t>33.963.114/0001-3123</t>
  </si>
  <si>
    <t>(27) 99787-4087</t>
  </si>
  <si>
    <t>33.963.114/0001-3124</t>
  </si>
  <si>
    <t>(27) 99787-4088</t>
  </si>
  <si>
    <t>33.963.114/0001-3125</t>
  </si>
  <si>
    <t>(27) 99787-4089</t>
  </si>
  <si>
    <t>33.963.114/0001-3126</t>
  </si>
  <si>
    <t>(27) 99787-4090</t>
  </si>
  <si>
    <t>33.963.114/0001-3127</t>
  </si>
  <si>
    <t>(27) 99787-4091</t>
  </si>
  <si>
    <t>33.963.114/0001-3128</t>
  </si>
  <si>
    <t>(27) 99787-4092</t>
  </si>
  <si>
    <t>33.963.114/0001-3129</t>
  </si>
  <si>
    <t>(27) 99787-4093</t>
  </si>
  <si>
    <t>33.963.114/0001-3130</t>
  </si>
  <si>
    <t>(27) 99787-4094</t>
  </si>
  <si>
    <t>33.963.114/0001-3131</t>
  </si>
  <si>
    <t>(27) 99787-4095</t>
  </si>
  <si>
    <t>33.963.114/0001-3132</t>
  </si>
  <si>
    <t>(27) 99787-4096</t>
  </si>
  <si>
    <t>33.963.114/0001-3133</t>
  </si>
  <si>
    <t>(27) 99787-4097</t>
  </si>
  <si>
    <t>33.963.114/0001-3134</t>
  </si>
  <si>
    <t>(27) 99787-4098</t>
  </si>
  <si>
    <t>33.963.114/0001-3135</t>
  </si>
  <si>
    <t>(27) 99787-4099</t>
  </si>
  <si>
    <t>33.963.114/0001-3136</t>
  </si>
  <si>
    <t>(27) 99787-4100</t>
  </si>
  <si>
    <t>33.963.114/0001-3137</t>
  </si>
  <si>
    <t>(27) 99787-4101</t>
  </si>
  <si>
    <t>33.963.114/0001-3138</t>
  </si>
  <si>
    <t>(27) 99787-4102</t>
  </si>
  <si>
    <t>33.963.114/0001-3139</t>
  </si>
  <si>
    <t>(27) 99787-4103</t>
  </si>
  <si>
    <t>33.963.114/0001-3140</t>
  </si>
  <si>
    <t>(27) 99787-4104</t>
  </si>
  <si>
    <t>33.963.114/0001-3141</t>
  </si>
  <si>
    <t>(27) 99787-4105</t>
  </si>
  <si>
    <t>33.963.114/0001-3142</t>
  </si>
  <si>
    <t>(27) 99787-4106</t>
  </si>
  <si>
    <t>33.963.114/0001-3143</t>
  </si>
  <si>
    <t>(27) 99787-4107</t>
  </si>
  <si>
    <t>33.963.114/0001-3144</t>
  </si>
  <si>
    <t>(27) 99787-4108</t>
  </si>
  <si>
    <t>33.963.114/0001-3145</t>
  </si>
  <si>
    <t>(27) 99787-4109</t>
  </si>
  <si>
    <t>33.963.114/0001-3146</t>
  </si>
  <si>
    <t>(27) 99787-4110</t>
  </si>
  <si>
    <t>33.963.114/0001-3147</t>
  </si>
  <si>
    <t>(27) 99787-4111</t>
  </si>
  <si>
    <t>33.963.114/0001-3148</t>
  </si>
  <si>
    <t>(27) 99787-4112</t>
  </si>
  <si>
    <t>33.963.114/0001-3149</t>
  </si>
  <si>
    <t>(27) 99787-4113</t>
  </si>
  <si>
    <t>33.963.114/0001-3150</t>
  </si>
  <si>
    <t>(27) 99787-4114</t>
  </si>
  <si>
    <t>33.963.114/0001-3151</t>
  </si>
  <si>
    <t>(27) 99787-4115</t>
  </si>
  <si>
    <t>33.963.114/0001-3152</t>
  </si>
  <si>
    <t>(27) 99787-4116</t>
  </si>
  <si>
    <t>33.963.114/0001-3153</t>
  </si>
  <si>
    <t>(27) 99787-4117</t>
  </si>
  <si>
    <t>33.963.114/0001-3154</t>
  </si>
  <si>
    <t>(27) 99787-4118</t>
  </si>
  <si>
    <t>33.963.114/0001-3155</t>
  </si>
  <si>
    <t>(27) 99787-4119</t>
  </si>
  <si>
    <t>33.963.114/0001-3156</t>
  </si>
  <si>
    <t>(27) 99787-4120</t>
  </si>
  <si>
    <t>33.963.114/0001-3157</t>
  </si>
  <si>
    <t>(27) 99787-4121</t>
  </si>
  <si>
    <t>33.963.114/0001-3158</t>
  </si>
  <si>
    <t>(27) 99787-4122</t>
  </si>
  <si>
    <t>33.963.114/0001-3159</t>
  </si>
  <si>
    <t>(27) 99787-4123</t>
  </si>
  <si>
    <t>33.963.114/0001-3160</t>
  </si>
  <si>
    <t>(27) 99787-4124</t>
  </si>
  <si>
    <t>33.963.114/0001-3161</t>
  </si>
  <si>
    <t>(27) 99787-4125</t>
  </si>
  <si>
    <t>33.963.114/0001-3162</t>
  </si>
  <si>
    <t>(27) 99787-4126</t>
  </si>
  <si>
    <t>33.963.114/0001-3163</t>
  </si>
  <si>
    <t>(27) 99787-4127</t>
  </si>
  <si>
    <t>33.963.114/0001-3164</t>
  </si>
  <si>
    <t>(27) 99787-4128</t>
  </si>
  <si>
    <t>33.963.114/0001-3165</t>
  </si>
  <si>
    <t>(27) 99787-4129</t>
  </si>
  <si>
    <t>33.963.114/0001-3166</t>
  </si>
  <si>
    <t>(27) 99787-4130</t>
  </si>
  <si>
    <t>33.963.114/0001-3167</t>
  </si>
  <si>
    <t>(27) 99787-4131</t>
  </si>
  <si>
    <t>33.963.114/0001-3168</t>
  </si>
  <si>
    <t>(27) 99787-4132</t>
  </si>
  <si>
    <t>33.963.114/0001-3169</t>
  </si>
  <si>
    <t>(27) 99787-4133</t>
  </si>
  <si>
    <t>33.963.114/0001-3170</t>
  </si>
  <si>
    <t>(27) 99787-4134</t>
  </si>
  <si>
    <t>33.963.114/0001-3171</t>
  </si>
  <si>
    <t>(27) 99787-4135</t>
  </si>
  <si>
    <t>33.963.114/0001-3172</t>
  </si>
  <si>
    <t>(27) 99787-4136</t>
  </si>
  <si>
    <t>33.963.114/0001-3173</t>
  </si>
  <si>
    <t>(27) 99787-4137</t>
  </si>
  <si>
    <t>33.963.114/0001-3174</t>
  </si>
  <si>
    <t>(27) 99787-4138</t>
  </si>
  <si>
    <t>33.963.114/0001-3175</t>
  </si>
  <si>
    <t>(27) 99787-4139</t>
  </si>
  <si>
    <t>33.963.114/0001-3176</t>
  </si>
  <si>
    <t>(27) 99787-4140</t>
  </si>
  <si>
    <t>33.963.114/0001-3177</t>
  </si>
  <si>
    <t>(27) 99787-4141</t>
  </si>
  <si>
    <t>33.963.114/0001-3178</t>
  </si>
  <si>
    <t>(27) 99787-4142</t>
  </si>
  <si>
    <t>33.963.114/0001-3179</t>
  </si>
  <si>
    <t>(27) 99787-4143</t>
  </si>
  <si>
    <t>33.963.114/0001-3180</t>
  </si>
  <si>
    <t>(27) 99787-4144</t>
  </si>
  <si>
    <t>33.963.114/0001-3181</t>
  </si>
  <si>
    <t>(27) 99787-4145</t>
  </si>
  <si>
    <t>33.963.114/0001-3182</t>
  </si>
  <si>
    <t>(27) 99787-4146</t>
  </si>
  <si>
    <t>33.963.114/0001-3183</t>
  </si>
  <si>
    <t>(27) 99787-4147</t>
  </si>
  <si>
    <t>33.963.114/0001-3184</t>
  </si>
  <si>
    <t>(27) 99787-4148</t>
  </si>
  <si>
    <t>33.963.114/0001-3185</t>
  </si>
  <si>
    <t>(27) 99787-4149</t>
  </si>
  <si>
    <t>33.963.114/0001-3186</t>
  </si>
  <si>
    <t>(27) 99787-4150</t>
  </si>
  <si>
    <t>33.963.114/0001-3187</t>
  </si>
  <si>
    <t>(27) 99787-4151</t>
  </si>
  <si>
    <t>33.963.114/0001-3188</t>
  </si>
  <si>
    <t>(27) 99787-4152</t>
  </si>
  <si>
    <t>33.963.114/0001-3189</t>
  </si>
  <si>
    <t>(27) 99787-4153</t>
  </si>
  <si>
    <t>33.963.114/0001-3190</t>
  </si>
  <si>
    <t>(27) 99787-4154</t>
  </si>
  <si>
    <t>33.963.114/0001-3191</t>
  </si>
  <si>
    <t>(27) 99787-4155</t>
  </si>
  <si>
    <t>33.963.114/0001-3192</t>
  </si>
  <si>
    <t>(27) 99787-4156</t>
  </si>
  <si>
    <t>33.963.114/0001-3193</t>
  </si>
  <si>
    <t>(27) 99787-4157</t>
  </si>
  <si>
    <t>33.963.114/0001-3194</t>
  </si>
  <si>
    <t>(27) 99787-4158</t>
  </si>
  <si>
    <t>33.963.114/0001-3195</t>
  </si>
  <si>
    <t>(27) 99787-4159</t>
  </si>
  <si>
    <t>33.963.114/0001-3196</t>
  </si>
  <si>
    <t>(27) 99787-4160</t>
  </si>
  <si>
    <t>33.963.114/0001-3197</t>
  </si>
  <si>
    <t>(27) 99787-4161</t>
  </si>
  <si>
    <t>33.963.114/0001-3198</t>
  </si>
  <si>
    <t>(27) 99787-4162</t>
  </si>
  <si>
    <t>33.963.114/0001-3199</t>
  </si>
  <si>
    <t>(27) 99787-4163</t>
  </si>
  <si>
    <t>33.963.114/0001-3200</t>
  </si>
  <si>
    <t>(27) 99787-4164</t>
  </si>
  <si>
    <t>33.963.114/0001-3201</t>
  </si>
  <si>
    <t>(27) 99787-4165</t>
  </si>
  <si>
    <t>33.963.114/0001-3202</t>
  </si>
  <si>
    <t>(27) 99787-4166</t>
  </si>
  <si>
    <t>33.963.114/0001-3203</t>
  </si>
  <si>
    <t>(27) 99787-4167</t>
  </si>
  <si>
    <t>33.963.114/0001-3204</t>
  </si>
  <si>
    <t>(27) 99787-4168</t>
  </si>
  <si>
    <t>33.963.114/0001-3205</t>
  </si>
  <si>
    <t>(27) 99787-4169</t>
  </si>
  <si>
    <t>33.963.114/0001-3206</t>
  </si>
  <si>
    <t>(27) 99787-4170</t>
  </si>
  <si>
    <t>33.963.114/0001-3207</t>
  </si>
  <si>
    <t>(27) 99787-4171</t>
  </si>
  <si>
    <t>33.963.114/0001-3208</t>
  </si>
  <si>
    <t>(27) 99787-4172</t>
  </si>
  <si>
    <t>33.963.114/0001-3209</t>
  </si>
  <si>
    <t>(27) 99787-4173</t>
  </si>
  <si>
    <t>33.963.114/0001-3210</t>
  </si>
  <si>
    <t>(27) 99787-4174</t>
  </si>
  <si>
    <t>33.963.114/0001-3211</t>
  </si>
  <si>
    <t>(27) 99787-4175</t>
  </si>
  <si>
    <t>33.963.114/0001-3212</t>
  </si>
  <si>
    <t>(27) 99787-4176</t>
  </si>
  <si>
    <t>33.963.114/0001-3213</t>
  </si>
  <si>
    <t>(27) 99787-4177</t>
  </si>
  <si>
    <t>33.963.114/0001-3214</t>
  </si>
  <si>
    <t>(27) 99787-4178</t>
  </si>
  <si>
    <t>33.963.114/0001-3215</t>
  </si>
  <si>
    <t>(27) 99787-4179</t>
  </si>
  <si>
    <t>33.963.114/0001-3216</t>
  </si>
  <si>
    <t>(27) 99787-4180</t>
  </si>
  <si>
    <t>33.963.114/0001-3217</t>
  </si>
  <si>
    <t>(27) 99787-4181</t>
  </si>
  <si>
    <t>33.963.114/0001-3218</t>
  </si>
  <si>
    <t>(27) 99787-4182</t>
  </si>
  <si>
    <t>33.963.114/0001-3219</t>
  </si>
  <si>
    <t>(27) 99787-4183</t>
  </si>
  <si>
    <t>33.963.114/0001-3220</t>
  </si>
  <si>
    <t>(27) 99787-4184</t>
  </si>
  <si>
    <t>33.963.114/0001-3221</t>
  </si>
  <si>
    <t>(27) 99787-4185</t>
  </si>
  <si>
    <t>33.963.114/0001-3222</t>
  </si>
  <si>
    <t>(27) 99787-4186</t>
  </si>
  <si>
    <t>33.963.114/0001-3223</t>
  </si>
  <si>
    <t>(27) 99787-4187</t>
  </si>
  <si>
    <t>33.963.114/0001-3224</t>
  </si>
  <si>
    <t>(27) 99787-4188</t>
  </si>
  <si>
    <t>33.963.114/0001-3225</t>
  </si>
  <si>
    <t>(27) 99787-4189</t>
  </si>
  <si>
    <t>33.963.114/0001-3226</t>
  </si>
  <si>
    <t>(27) 99787-4190</t>
  </si>
  <si>
    <t>33.963.114/0001-3227</t>
  </si>
  <si>
    <t>(27) 99787-4191</t>
  </si>
  <si>
    <t>33.963.114/0001-3228</t>
  </si>
  <si>
    <t>(27) 99787-4192</t>
  </si>
  <si>
    <t>33.963.114/0001-3229</t>
  </si>
  <si>
    <t>(27) 99787-4193</t>
  </si>
  <si>
    <t>33.963.114/0001-3230</t>
  </si>
  <si>
    <t>(27) 99787-4194</t>
  </si>
  <si>
    <t>33.963.114/0001-3231</t>
  </si>
  <si>
    <t>(27) 99787-4195</t>
  </si>
  <si>
    <t>33.963.114/0001-3232</t>
  </si>
  <si>
    <t>(27) 99787-4196</t>
  </si>
  <si>
    <t>33.963.114/0001-3233</t>
  </si>
  <si>
    <t>(27) 99787-4197</t>
  </si>
  <si>
    <t>33.963.114/0001-3234</t>
  </si>
  <si>
    <t>(27) 99787-4198</t>
  </si>
  <si>
    <t>33.963.114/0001-3235</t>
  </si>
  <si>
    <t>(27) 99787-4199</t>
  </si>
  <si>
    <t>33.963.114/0001-3236</t>
  </si>
  <si>
    <t>(27) 99787-4200</t>
  </si>
  <si>
    <t>33.963.114/0001-3237</t>
  </si>
  <si>
    <t>(27) 99787-4201</t>
  </si>
  <si>
    <t>33.963.114/0001-3238</t>
  </si>
  <si>
    <t>(27) 99787-4202</t>
  </si>
  <si>
    <t>33.963.114/0001-3239</t>
  </si>
  <si>
    <t>(27) 99787-4203</t>
  </si>
  <si>
    <t>33.963.114/0001-3240</t>
  </si>
  <si>
    <t>(27) 99787-4204</t>
  </si>
  <si>
    <t>33.963.114/0001-3241</t>
  </si>
  <si>
    <t>(27) 99787-4205</t>
  </si>
  <si>
    <t>33.963.114/0001-3242</t>
  </si>
  <si>
    <t>(27) 99787-4206</t>
  </si>
  <si>
    <t>33.963.114/0001-3243</t>
  </si>
  <si>
    <t>(27) 99787-4207</t>
  </si>
  <si>
    <t>33.963.114/0001-3244</t>
  </si>
  <si>
    <t>(27) 99787-4208</t>
  </si>
  <si>
    <t>33.963.114/0001-3245</t>
  </si>
  <si>
    <t>(27) 99787-4209</t>
  </si>
  <si>
    <t>33.963.114/0001-3246</t>
  </si>
  <si>
    <t>(27) 99787-4210</t>
  </si>
  <si>
    <t>33.963.114/0001-3247</t>
  </si>
  <si>
    <t>(27) 99787-4211</t>
  </si>
  <si>
    <t>33.963.114/0001-3248</t>
  </si>
  <si>
    <t>(27) 99787-4212</t>
  </si>
  <si>
    <t>33.963.114/0001-3249</t>
  </si>
  <si>
    <t>(27) 99787-4213</t>
  </si>
  <si>
    <t>33.963.114/0001-3250</t>
  </si>
  <si>
    <t>(27) 99787-4214</t>
  </si>
  <si>
    <t>33.963.114/0001-3251</t>
  </si>
  <si>
    <t>(27) 99787-4215</t>
  </si>
  <si>
    <t>33.963.114/0001-3252</t>
  </si>
  <si>
    <t>(27) 99787-4216</t>
  </si>
  <si>
    <t>33.963.114/0001-3253</t>
  </si>
  <si>
    <t>(27) 99787-4217</t>
  </si>
  <si>
    <t>33.963.114/0001-3254</t>
  </si>
  <si>
    <t>(27) 99787-4218</t>
  </si>
  <si>
    <t>33.963.114/0001-3255</t>
  </si>
  <si>
    <t>(27) 99787-4219</t>
  </si>
  <si>
    <t>33.963.114/0001-3256</t>
  </si>
  <si>
    <t>(27) 99787-4220</t>
  </si>
  <si>
    <t>33.963.114/0001-3257</t>
  </si>
  <si>
    <t>(27) 99787-4221</t>
  </si>
  <si>
    <t>33.963.114/0001-3258</t>
  </si>
  <si>
    <t>(27) 99787-4222</t>
  </si>
  <si>
    <t>33.963.114/0001-3259</t>
  </si>
  <si>
    <t>(27) 99787-4223</t>
  </si>
  <si>
    <t>33.963.114/0001-3260</t>
  </si>
  <si>
    <t>(27) 99787-4224</t>
  </si>
  <si>
    <t>33.963.114/0001-3261</t>
  </si>
  <si>
    <t>(27) 99787-4225</t>
  </si>
  <si>
    <t>33.963.114/0001-3262</t>
  </si>
  <si>
    <t>(27) 99787-4226</t>
  </si>
  <si>
    <t>33.963.114/0001-3263</t>
  </si>
  <si>
    <t>(27) 99787-4227</t>
  </si>
  <si>
    <t>33.963.114/0001-3264</t>
  </si>
  <si>
    <t>(27) 99787-4228</t>
  </si>
  <si>
    <t>33.963.114/0001-3265</t>
  </si>
  <si>
    <t>(27) 99787-4229</t>
  </si>
  <si>
    <t>33.963.114/0001-3266</t>
  </si>
  <si>
    <t>(27) 99787-4230</t>
  </si>
  <si>
    <t>33.963.114/0001-3267</t>
  </si>
  <si>
    <t>(27) 99787-4231</t>
  </si>
  <si>
    <t>33.963.114/0001-3268</t>
  </si>
  <si>
    <t>(27) 99787-4232</t>
  </si>
  <si>
    <t>33.963.114/0001-3269</t>
  </si>
  <si>
    <t>(27) 99787-4233</t>
  </si>
  <si>
    <t>33.963.114/0001-3270</t>
  </si>
  <si>
    <t>(27) 99787-4234</t>
  </si>
  <si>
    <t>33.963.114/0001-3271</t>
  </si>
  <si>
    <t>(27) 99787-4235</t>
  </si>
  <si>
    <t>33.963.114/0001-3272</t>
  </si>
  <si>
    <t>(27) 99787-4236</t>
  </si>
  <si>
    <t>33.963.114/0001-3273</t>
  </si>
  <si>
    <t>(27) 99787-4237</t>
  </si>
  <si>
    <t>33.963.114/0001-3274</t>
  </si>
  <si>
    <t>(27) 99787-4238</t>
  </si>
  <si>
    <t>33.963.114/0001-3275</t>
  </si>
  <si>
    <t>(27) 99787-4239</t>
  </si>
  <si>
    <t>33.963.114/0001-3276</t>
  </si>
  <si>
    <t>(27) 99787-4240</t>
  </si>
  <si>
    <t>33.963.114/0001-3277</t>
  </si>
  <si>
    <t>(27) 99787-4241</t>
  </si>
  <si>
    <t>33.963.114/0001-3278</t>
  </si>
  <si>
    <t>(27) 99787-4242</t>
  </si>
  <si>
    <t>33.963.114/0001-3279</t>
  </si>
  <si>
    <t>(27) 99787-4243</t>
  </si>
  <si>
    <t>33.963.114/0001-3280</t>
  </si>
  <si>
    <t>(27) 99787-4244</t>
  </si>
  <si>
    <t>33.963.114/0001-3281</t>
  </si>
  <si>
    <t>(27) 99787-4245</t>
  </si>
  <si>
    <t>33.963.114/0001-3282</t>
  </si>
  <si>
    <t>(27) 99787-4246</t>
  </si>
  <si>
    <t>33.963.114/0001-3283</t>
  </si>
  <si>
    <t>(27) 99787-4247</t>
  </si>
  <si>
    <t>33.963.114/0001-3284</t>
  </si>
  <si>
    <t>(27) 99787-4248</t>
  </si>
  <si>
    <t>33.963.114/0001-3285</t>
  </si>
  <si>
    <t>(27) 99787-4249</t>
  </si>
  <si>
    <t>33.963.114/0001-3286</t>
  </si>
  <si>
    <t>(27) 99787-4250</t>
  </si>
  <si>
    <t>33.963.114/0001-3287</t>
  </si>
  <si>
    <t>(27) 99787-4251</t>
  </si>
  <si>
    <t>33.963.114/0001-3288</t>
  </si>
  <si>
    <t>(27) 99787-4252</t>
  </si>
  <si>
    <t>33.963.114/0001-3289</t>
  </si>
  <si>
    <t>(27) 99787-4253</t>
  </si>
  <si>
    <t>33.963.114/0001-3290</t>
  </si>
  <si>
    <t>(27) 99787-4254</t>
  </si>
  <si>
    <t>33.963.114/0001-3291</t>
  </si>
  <si>
    <t>(27) 99787-4255</t>
  </si>
  <si>
    <t>33.963.114/0001-3292</t>
  </si>
  <si>
    <t>(27) 99787-4256</t>
  </si>
  <si>
    <t>33.963.114/0001-3293</t>
  </si>
  <si>
    <t>(27) 99787-4257</t>
  </si>
  <si>
    <t>33.963.114/0001-3294</t>
  </si>
  <si>
    <t>(27) 99787-4258</t>
  </si>
  <si>
    <t>33.963.114/0001-3295</t>
  </si>
  <si>
    <t>(27) 99787-4259</t>
  </si>
  <si>
    <t>33.963.114/0001-3296</t>
  </si>
  <si>
    <t>(27) 99787-4260</t>
  </si>
  <si>
    <t>33.963.114/0001-3297</t>
  </si>
  <si>
    <t>(27) 99787-4261</t>
  </si>
  <si>
    <t>33.963.114/0001-3298</t>
  </si>
  <si>
    <t>(27) 99787-4262</t>
  </si>
  <si>
    <t>33.963.114/0001-3299</t>
  </si>
  <si>
    <t>(27) 99787-4263</t>
  </si>
  <si>
    <t>33.963.114/0001-3300</t>
  </si>
  <si>
    <t>(27) 99787-4264</t>
  </si>
  <si>
    <t>33.963.114/0001-3301</t>
  </si>
  <si>
    <t>(27) 99787-4265</t>
  </si>
  <si>
    <t>33.963.114/0001-3302</t>
  </si>
  <si>
    <t>(27) 99787-4266</t>
  </si>
  <si>
    <t>33.963.114/0001-3303</t>
  </si>
  <si>
    <t>(27) 99787-4267</t>
  </si>
  <si>
    <t>33.963.114/0001-3304</t>
  </si>
  <si>
    <t>(27) 99787-4268</t>
  </si>
  <si>
    <t>33.963.114/0001-3305</t>
  </si>
  <si>
    <t>(27) 99787-4269</t>
  </si>
  <si>
    <t>33.963.114/0001-3306</t>
  </si>
  <si>
    <t>(27) 99787-4270</t>
  </si>
  <si>
    <t>33.963.114/0001-3307</t>
  </si>
  <si>
    <t>(27) 99787-4271</t>
  </si>
  <si>
    <t>33.963.114/0001-3308</t>
  </si>
  <si>
    <t>(27) 99787-4272</t>
  </si>
  <si>
    <t>33.963.114/0001-3309</t>
  </si>
  <si>
    <t>(27) 99787-4273</t>
  </si>
  <si>
    <t>33.963.114/0001-3310</t>
  </si>
  <si>
    <t>(27) 99787-4274</t>
  </si>
  <si>
    <t>33.963.114/0001-3311</t>
  </si>
  <si>
    <t>(27) 99787-4275</t>
  </si>
  <si>
    <t>33.963.114/0001-3312</t>
  </si>
  <si>
    <t>(27) 99787-4276</t>
  </si>
  <si>
    <t>33.963.114/0001-3313</t>
  </si>
  <si>
    <t>(27) 99787-4277</t>
  </si>
  <si>
    <t>33.963.114/0001-3314</t>
  </si>
  <si>
    <t>(27) 99787-4278</t>
  </si>
  <si>
    <t>33.963.114/0001-3315</t>
  </si>
  <si>
    <t>(27) 99787-4279</t>
  </si>
  <si>
    <t>33.963.114/0001-3316</t>
  </si>
  <si>
    <t>(27) 99787-4280</t>
  </si>
  <si>
    <t>33.963.114/0001-3317</t>
  </si>
  <si>
    <t>(27) 99787-4281</t>
  </si>
  <si>
    <t>33.963.114/0001-3318</t>
  </si>
  <si>
    <t>(27) 99787-4282</t>
  </si>
  <si>
    <t>33.963.114/0001-3319</t>
  </si>
  <si>
    <t>(27) 99787-4283</t>
  </si>
  <si>
    <t>33.963.114/0001-3320</t>
  </si>
  <si>
    <t>(27) 99787-4284</t>
  </si>
  <si>
    <t>33.963.114/0001-3321</t>
  </si>
  <si>
    <t>(27) 99787-4285</t>
  </si>
  <si>
    <t>33.963.114/0001-3322</t>
  </si>
  <si>
    <t>(27) 99787-4286</t>
  </si>
  <si>
    <t>33.963.114/0001-3323</t>
  </si>
  <si>
    <t>(27) 99787-4287</t>
  </si>
  <si>
    <t>33.963.114/0001-3324</t>
  </si>
  <si>
    <t>(27) 99787-4288</t>
  </si>
  <si>
    <t>33.963.114/0001-3325</t>
  </si>
  <si>
    <t>(27) 99787-4289</t>
  </si>
  <si>
    <t>33.963.114/0001-3326</t>
  </si>
  <si>
    <t>(27) 99787-4290</t>
  </si>
  <si>
    <t>33.963.114/0001-3327</t>
  </si>
  <si>
    <t>(27) 99787-4291</t>
  </si>
  <si>
    <t>33.963.114/0001-3328</t>
  </si>
  <si>
    <t>(27) 99787-4292</t>
  </si>
  <si>
    <t>33.963.114/0001-3329</t>
  </si>
  <si>
    <t>(27) 99787-4293</t>
  </si>
  <si>
    <t>33.963.114/0001-3330</t>
  </si>
  <si>
    <t>(27) 99787-4294</t>
  </si>
  <si>
    <t>33.963.114/0001-3331</t>
  </si>
  <si>
    <t>(27) 99787-4295</t>
  </si>
  <si>
    <t>33.963.114/0001-3332</t>
  </si>
  <si>
    <t>(27) 99787-4296</t>
  </si>
  <si>
    <t>33.963.114/0001-3333</t>
  </si>
  <si>
    <t>(27) 99787-4297</t>
  </si>
  <si>
    <t>33.963.114/0001-3334</t>
  </si>
  <si>
    <t>(27) 99787-4298</t>
  </si>
  <si>
    <t>33.963.114/0001-3335</t>
  </si>
  <si>
    <t>(27) 99787-4299</t>
  </si>
  <si>
    <t>33.963.114/0001-3336</t>
  </si>
  <si>
    <t>(27) 99787-4300</t>
  </si>
  <si>
    <t>33.963.114/0001-3337</t>
  </si>
  <si>
    <t>(27) 99787-4301</t>
  </si>
  <si>
    <t>33.963.114/0001-3338</t>
  </si>
  <si>
    <t>(27) 99787-4302</t>
  </si>
  <si>
    <t>33.963.114/0001-3339</t>
  </si>
  <si>
    <t>(27) 99787-4303</t>
  </si>
  <si>
    <t>33.963.114/0001-3340</t>
  </si>
  <si>
    <t>(27) 99787-4304</t>
  </si>
  <si>
    <t>33.963.114/0001-3341</t>
  </si>
  <si>
    <t>(27) 99787-4305</t>
  </si>
  <si>
    <t>33.963.114/0001-3342</t>
  </si>
  <si>
    <t>(27) 99787-4306</t>
  </si>
  <si>
    <t>33.963.114/0001-3343</t>
  </si>
  <si>
    <t>(27) 99787-4307</t>
  </si>
  <si>
    <t>33.963.114/0001-3344</t>
  </si>
  <si>
    <t>(27) 99787-4308</t>
  </si>
  <si>
    <t>33.963.114/0001-3345</t>
  </si>
  <si>
    <t>(27) 99787-4309</t>
  </si>
  <si>
    <t>33.963.114/0001-3346</t>
  </si>
  <si>
    <t>(27) 99787-4310</t>
  </si>
  <si>
    <t>33.963.114/0001-3347</t>
  </si>
  <si>
    <t>(27) 99787-4311</t>
  </si>
  <si>
    <t>33.963.114/0001-3348</t>
  </si>
  <si>
    <t>(27) 99787-4312</t>
  </si>
  <si>
    <t>33.963.114/0001-3349</t>
  </si>
  <si>
    <t>(27) 99787-4313</t>
  </si>
  <si>
    <t>33.963.114/0001-3350</t>
  </si>
  <si>
    <t>(27) 99787-4314</t>
  </si>
  <si>
    <t>33.963.114/0001-3351</t>
  </si>
  <si>
    <t>(27) 99787-4315</t>
  </si>
  <si>
    <t>33.963.114/0001-3352</t>
  </si>
  <si>
    <t>(27) 99787-4316</t>
  </si>
  <si>
    <t>33.963.114/0001-3353</t>
  </si>
  <si>
    <t>(27) 99787-4317</t>
  </si>
  <si>
    <t>33.963.114/0001-3354</t>
  </si>
  <si>
    <t>(27) 99787-4318</t>
  </si>
  <si>
    <t>33.963.114/0001-3355</t>
  </si>
  <si>
    <t>(27) 99787-4319</t>
  </si>
  <si>
    <t>33.963.114/0001-3356</t>
  </si>
  <si>
    <t>(27) 99787-4320</t>
  </si>
  <si>
    <t>33.963.114/0001-3357</t>
  </si>
  <si>
    <t>(27) 99787-4321</t>
  </si>
  <si>
    <t>33.963.114/0001-3358</t>
  </si>
  <si>
    <t>(27) 99787-4322</t>
  </si>
  <si>
    <t>33.963.114/0001-3359</t>
  </si>
  <si>
    <t>(27) 99787-4323</t>
  </si>
  <si>
    <t>33.963.114/0001-3360</t>
  </si>
  <si>
    <t>(27) 99787-4324</t>
  </si>
  <si>
    <t>33.963.114/0001-3361</t>
  </si>
  <si>
    <t>(27) 99787-4325</t>
  </si>
  <si>
    <t>33.963.114/0001-3362</t>
  </si>
  <si>
    <t>(27) 99787-4326</t>
  </si>
  <si>
    <t>33.963.114/0001-3363</t>
  </si>
  <si>
    <t>(27) 99787-4327</t>
  </si>
  <si>
    <t>33.963.114/0001-3364</t>
  </si>
  <si>
    <t>(27) 99787-4328</t>
  </si>
  <si>
    <t>33.963.114/0001-3365</t>
  </si>
  <si>
    <t>(27) 99787-4329</t>
  </si>
  <si>
    <t>33.963.114/0001-3366</t>
  </si>
  <si>
    <t>(27) 99787-4330</t>
  </si>
  <si>
    <t>33.963.114/0001-3367</t>
  </si>
  <si>
    <t>(27) 99787-4331</t>
  </si>
  <si>
    <t>33.963.114/0001-3368</t>
  </si>
  <si>
    <t>(27) 99787-4332</t>
  </si>
  <si>
    <t>33.963.114/0001-3369</t>
  </si>
  <si>
    <t>(27) 99787-4333</t>
  </si>
  <si>
    <t>33.963.114/0001-3370</t>
  </si>
  <si>
    <t>(27) 99787-4334</t>
  </si>
  <si>
    <t>33.963.114/0001-3371</t>
  </si>
  <si>
    <t>(27) 99787-4335</t>
  </si>
  <si>
    <t>APLICAÇÃO DE MANTA GEOTÊXTIL NAS JUNTAS RÍGIDAS DE ADUELAS PRÉ-MOLDADAS DE CONCRETO ARMADO. AF_01/2023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</si>
  <si>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</si>
  <si>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</si>
  <si>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</si>
  <si>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</si>
  <si>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</si>
  <si>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</si>
  <si>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</si>
  <si>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</si>
  <si>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</si>
  <si>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</si>
  <si>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</si>
  <si>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</si>
  <si>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</si>
  <si>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</si>
  <si>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</si>
  <si>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</si>
  <si>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</si>
  <si>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</si>
  <si>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</si>
  <si>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</si>
  <si>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</si>
  <si>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</si>
  <si>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</si>
  <si>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</si>
  <si>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</si>
  <si>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</si>
  <si>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</si>
  <si>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</si>
  <si>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</si>
  <si>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</si>
  <si>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</si>
  <si>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</si>
  <si>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</si>
  <si>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</si>
  <si>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</si>
  <si>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</si>
  <si>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</si>
  <si>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</si>
  <si>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</si>
  <si>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</si>
  <si>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</si>
  <si>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</si>
  <si>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</si>
  <si>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</si>
  <si>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</si>
  <si>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</si>
  <si>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</si>
  <si>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</si>
  <si>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</si>
  <si>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</si>
  <si>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</si>
  <si>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</si>
  <si>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</si>
  <si>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</si>
  <si>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</si>
  <si>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</si>
  <si>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</si>
  <si>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</si>
  <si>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</si>
  <si>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</si>
  <si>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</si>
  <si>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</si>
  <si>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</si>
  <si>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</si>
  <si>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</si>
  <si>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</si>
  <si>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</si>
  <si>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</si>
  <si>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</si>
  <si>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</si>
  <si>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</si>
  <si>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</si>
  <si>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</si>
  <si>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</si>
  <si>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</si>
  <si>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</si>
  <si>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</si>
  <si>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</si>
  <si>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</si>
  <si>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</si>
  <si>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</si>
  <si>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</si>
  <si>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</si>
  <si>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</si>
  <si>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</si>
  <si>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</si>
  <si>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</si>
  <si>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</si>
  <si>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</si>
  <si>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</si>
  <si>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</si>
  <si>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</si>
  <si>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</si>
  <si>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</si>
  <si>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</si>
  <si>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</si>
  <si>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</si>
  <si>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</si>
  <si>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</si>
  <si>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</si>
  <si>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</si>
  <si>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</si>
  <si>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</si>
  <si>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</si>
  <si>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</si>
  <si>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</si>
  <si>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</si>
  <si>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</si>
  <si>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</si>
  <si>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</si>
  <si>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</si>
  <si>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</si>
  <si>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</si>
  <si>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</si>
  <si>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</si>
  <si>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</si>
  <si>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</si>
  <si>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</si>
  <si>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</si>
  <si>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</si>
  <si>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</si>
  <si>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</si>
  <si>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</si>
  <si>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</si>
  <si>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</si>
  <si>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</si>
  <si>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</si>
  <si>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</si>
  <si>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</si>
  <si>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</si>
  <si>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</si>
  <si>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</si>
  <si>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</si>
  <si>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</si>
  <si>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</si>
  <si>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</si>
  <si>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</si>
  <si>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</si>
  <si>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</si>
  <si>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</si>
  <si>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</si>
  <si>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</si>
  <si>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</si>
  <si>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</si>
  <si>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</si>
  <si>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</si>
  <si>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</si>
  <si>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</si>
  <si>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</si>
  <si>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</si>
  <si>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</si>
  <si>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</si>
  <si>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</si>
  <si>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</si>
  <si>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</si>
  <si>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</si>
  <si>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</si>
  <si>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</si>
  <si>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</si>
  <si>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</si>
  <si>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</si>
  <si>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</si>
  <si>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</si>
  <si>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</si>
  <si>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</si>
  <si>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</si>
  <si>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</si>
  <si>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</si>
  <si>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</si>
  <si>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</si>
  <si>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</si>
  <si>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</si>
  <si>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</si>
  <si>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</si>
  <si>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</si>
  <si>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</si>
  <si>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</si>
  <si>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</si>
  <si>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</si>
  <si>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</si>
  <si>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</si>
  <si>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</si>
  <si>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</si>
  <si>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</si>
  <si>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</si>
  <si>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</si>
  <si>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</si>
  <si>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</si>
  <si>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</si>
  <si>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</si>
  <si>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</si>
  <si>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</si>
  <si>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</si>
  <si>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</si>
  <si>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</si>
  <si>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</si>
  <si>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</si>
  <si>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</si>
  <si>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</si>
  <si>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</si>
  <si>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</si>
  <si>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</si>
  <si>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</si>
  <si>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</si>
  <si>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</si>
  <si>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</si>
  <si>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</si>
  <si>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</si>
  <si>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</si>
  <si>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</si>
  <si>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</si>
  <si>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</si>
  <si>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</si>
  <si>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</si>
  <si>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</si>
  <si>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</si>
  <si>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</si>
  <si>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</si>
  <si>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</si>
  <si>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</si>
  <si>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</si>
  <si>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</si>
  <si>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</si>
  <si>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</si>
  <si>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</si>
  <si>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</si>
  <si>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</si>
  <si>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</si>
  <si>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</si>
  <si>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</si>
  <si>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</si>
  <si>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</si>
  <si>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</si>
  <si>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</si>
  <si>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</si>
  <si>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</si>
  <si>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</si>
  <si>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</si>
  <si>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</si>
  <si>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</si>
  <si>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</si>
  <si>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</si>
  <si>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</si>
  <si>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</si>
  <si>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</si>
  <si>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</si>
  <si>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</si>
  <si>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</si>
  <si>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</si>
  <si>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</si>
  <si>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</si>
  <si>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</si>
  <si>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</si>
  <si>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</si>
  <si>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</si>
  <si>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</si>
  <si>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</si>
  <si>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</si>
  <si>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</si>
  <si>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</si>
  <si>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</si>
  <si>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</si>
  <si>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</si>
  <si>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</si>
  <si>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</si>
  <si>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</si>
  <si>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</si>
  <si>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</si>
  <si>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</si>
  <si>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</si>
  <si>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</si>
  <si>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</si>
  <si>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</si>
  <si>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</si>
  <si>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</si>
  <si>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</si>
  <si>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</si>
  <si>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</si>
  <si>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</si>
  <si>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</si>
  <si>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</si>
  <si>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</si>
  <si>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</si>
  <si>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</si>
  <si>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</si>
  <si>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</si>
  <si>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</si>
  <si>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</si>
  <si>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</si>
  <si>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</si>
  <si>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</si>
  <si>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</si>
  <si>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</si>
  <si>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</si>
  <si>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</si>
  <si>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</si>
  <si>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</si>
  <si>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</si>
  <si>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</si>
  <si>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</si>
  <si>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</si>
  <si>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</si>
  <si>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</si>
  <si>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</si>
  <si>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</si>
  <si>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</si>
  <si>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</si>
  <si>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</si>
  <si>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</si>
  <si>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</si>
  <si>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</si>
  <si>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</si>
  <si>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</si>
  <si>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</si>
  <si>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</si>
  <si>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</si>
  <si>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</si>
  <si>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</si>
  <si>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</si>
  <si>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</si>
  <si>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</si>
  <si>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</si>
  <si>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</si>
  <si>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</si>
  <si>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</si>
  <si>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</si>
  <si>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</si>
  <si>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</si>
  <si>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</si>
  <si>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</si>
  <si>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</si>
  <si>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</si>
  <si>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</si>
  <si>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</si>
  <si>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</si>
  <si>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</si>
  <si>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</si>
  <si>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</si>
  <si>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</si>
  <si>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</si>
  <si>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</si>
  <si>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</si>
  <si>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</si>
  <si>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</si>
  <si>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</si>
  <si>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</si>
  <si>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</si>
  <si>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</si>
  <si>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</si>
  <si>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</si>
  <si>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</si>
  <si>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</si>
  <si>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</si>
  <si>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</si>
  <si>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</si>
  <si>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</si>
  <si>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</si>
  <si>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</si>
  <si>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</si>
  <si>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</si>
  <si>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</si>
  <si>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</si>
  <si>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</si>
  <si>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</si>
  <si>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</si>
  <si>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</si>
  <si>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</si>
  <si>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</si>
  <si>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</si>
  <si>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</si>
  <si>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</si>
  <si>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</si>
  <si>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</si>
  <si>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</si>
  <si>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</si>
  <si>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</si>
  <si>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</si>
  <si>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</si>
  <si>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</si>
  <si>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</si>
  <si>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</si>
  <si>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</si>
  <si>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</si>
  <si>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</si>
  <si>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</si>
  <si>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</si>
  <si>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</si>
  <si>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</si>
  <si>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</si>
  <si>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</si>
  <si>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</si>
  <si>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</si>
  <si>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</si>
  <si>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</si>
  <si>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</si>
  <si>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</si>
  <si>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</si>
  <si>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</si>
  <si>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</si>
  <si>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</si>
  <si>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</si>
  <si>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</si>
  <si>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</si>
  <si>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</si>
  <si>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</si>
  <si>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</si>
  <si>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</si>
  <si>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</si>
  <si>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</si>
  <si>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</si>
  <si>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</si>
  <si>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</si>
  <si>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</si>
  <si>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</si>
  <si>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</si>
  <si>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</si>
  <si>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</si>
  <si>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</si>
  <si>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</si>
  <si>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</si>
  <si>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</si>
  <si>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</si>
  <si>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</si>
  <si>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</si>
  <si>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</si>
  <si>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</si>
  <si>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</si>
  <si>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</si>
  <si>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</si>
  <si>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</si>
  <si>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</si>
  <si>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</si>
  <si>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</si>
  <si>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</si>
  <si>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</si>
  <si>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</si>
  <si>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</si>
  <si>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</si>
  <si>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</si>
  <si>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</si>
  <si>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</si>
  <si>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</si>
  <si>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</si>
  <si>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</si>
  <si>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</si>
  <si>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</si>
  <si>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</si>
  <si>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</si>
  <si>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</si>
  <si>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</si>
  <si>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</si>
  <si>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</si>
  <si>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</si>
  <si>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</si>
  <si>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</si>
  <si>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</si>
  <si>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</si>
  <si>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</si>
  <si>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</si>
  <si>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</si>
  <si>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</si>
  <si>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</si>
  <si>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</si>
  <si>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</si>
  <si>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</si>
  <si>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</si>
  <si>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</si>
  <si>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</si>
  <si>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</si>
  <si>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</si>
  <si>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</si>
  <si>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</si>
  <si>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</si>
  <si>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</si>
  <si>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</si>
  <si>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</si>
  <si>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</si>
  <si>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</si>
  <si>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</si>
  <si>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</si>
  <si>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</si>
  <si>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</si>
  <si>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</si>
  <si>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</si>
  <si>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</si>
  <si>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</si>
  <si>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</si>
  <si>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</si>
  <si>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</si>
  <si>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</si>
  <si>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</si>
  <si>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</si>
  <si>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</si>
  <si>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</si>
  <si>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</si>
  <si>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</si>
  <si>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</si>
  <si>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</si>
  <si>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</si>
  <si>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</si>
  <si>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</si>
  <si>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</si>
  <si>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</si>
  <si>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</si>
  <si>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</si>
  <si>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</si>
  <si>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</si>
  <si>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</si>
  <si>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</si>
  <si>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</si>
  <si>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</si>
  <si>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</si>
  <si>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</si>
  <si>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</si>
  <si>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</si>
  <si>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</si>
  <si>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</si>
  <si>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</si>
  <si>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</si>
  <si>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</si>
  <si>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</si>
  <si>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</si>
  <si>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</si>
  <si>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</si>
  <si>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</si>
  <si>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</si>
  <si>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</si>
  <si>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</si>
  <si>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</si>
  <si>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</si>
  <si>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</si>
  <si>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</si>
  <si>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</si>
  <si>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</si>
  <si>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</si>
  <si>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</si>
  <si>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</si>
  <si>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</si>
  <si>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</si>
  <si>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</si>
  <si>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</si>
  <si>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</si>
  <si>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</si>
  <si>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</si>
  <si>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</si>
  <si>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</si>
  <si>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</si>
  <si>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</si>
  <si>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</si>
  <si>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</si>
  <si>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</si>
  <si>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</si>
  <si>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</si>
  <si>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</si>
  <si>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</si>
  <si>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</si>
  <si>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</si>
  <si>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</si>
  <si>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</si>
  <si>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</si>
  <si>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</si>
  <si>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</si>
  <si>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</si>
  <si>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</si>
  <si>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</si>
  <si>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</si>
  <si>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</si>
  <si>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</si>
  <si>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</si>
  <si>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</si>
  <si>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</si>
  <si>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</si>
  <si>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</si>
  <si>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</si>
  <si>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</si>
  <si>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</si>
  <si>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</si>
  <si>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</si>
  <si>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</si>
  <si>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</si>
  <si>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</si>
  <si>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</si>
  <si>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</si>
  <si>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</si>
  <si>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</si>
  <si>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</si>
  <si>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</si>
  <si>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</si>
  <si>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</si>
  <si>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</si>
  <si>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</si>
  <si>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</si>
  <si>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</si>
  <si>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</si>
  <si>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</si>
  <si>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</si>
  <si>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</si>
  <si>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</si>
  <si>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</si>
  <si>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</si>
  <si>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</si>
  <si>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</si>
  <si>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</si>
  <si>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</si>
  <si>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</si>
  <si>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</si>
  <si>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</si>
  <si>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</si>
  <si>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</si>
  <si>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</si>
  <si>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</si>
  <si>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</si>
  <si>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</si>
  <si>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</si>
  <si>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</si>
  <si>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</si>
  <si>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</si>
  <si>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</si>
  <si>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</si>
  <si>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</si>
  <si>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</si>
  <si>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</si>
  <si>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</si>
  <si>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</si>
  <si>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</si>
  <si>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</si>
  <si>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</si>
  <si>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</si>
  <si>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</si>
  <si>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</si>
  <si>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</si>
  <si>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</si>
  <si>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</si>
  <si>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</si>
  <si>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</si>
  <si>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</si>
  <si>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</si>
  <si>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</si>
  <si>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</si>
  <si>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</si>
  <si>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</si>
  <si>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</si>
  <si>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</si>
  <si>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</si>
  <si>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</si>
  <si>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</si>
  <si>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</si>
  <si>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</si>
  <si>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</si>
  <si>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</si>
  <si>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</si>
  <si>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</si>
  <si>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</si>
  <si>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</si>
  <si>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</si>
  <si>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</si>
  <si>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</si>
  <si>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</si>
  <si>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</si>
  <si>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</si>
  <si>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</si>
  <si>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</si>
  <si>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</si>
  <si>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</si>
  <si>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</si>
  <si>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</si>
  <si>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</si>
  <si>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</si>
  <si>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</si>
  <si>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</si>
  <si>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</si>
  <si>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</si>
  <si>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</si>
  <si>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</si>
  <si>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</si>
  <si>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</si>
  <si>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</si>
  <si>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</si>
  <si>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</si>
  <si>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</si>
  <si>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</si>
  <si>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</si>
  <si>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</si>
  <si>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</si>
  <si>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</si>
  <si>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</si>
  <si>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</si>
  <si>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</si>
  <si>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</si>
  <si>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</si>
  <si>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</si>
  <si>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</si>
  <si>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</si>
  <si>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</si>
  <si>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</si>
  <si>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</si>
  <si>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</si>
  <si>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</si>
  <si>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</si>
  <si>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</si>
  <si>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</si>
  <si>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</si>
  <si>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</si>
  <si>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</si>
  <si>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</si>
  <si>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</si>
  <si>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</si>
  <si>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</si>
  <si>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</si>
  <si>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</si>
  <si>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</si>
  <si>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</si>
  <si>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</si>
  <si>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</si>
  <si>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</si>
  <si>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</si>
  <si>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</si>
  <si>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</si>
  <si>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</si>
  <si>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</si>
  <si>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</si>
  <si>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</si>
  <si>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</si>
  <si>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</si>
  <si>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</si>
  <si>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</si>
  <si>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</si>
  <si>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</si>
  <si>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</si>
  <si>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</si>
  <si>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</si>
  <si>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</si>
  <si>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</si>
  <si>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</si>
  <si>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</si>
  <si>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</si>
  <si>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</si>
  <si>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</si>
  <si>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</si>
  <si>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</si>
  <si>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</si>
  <si>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</si>
  <si>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</si>
  <si>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</si>
  <si>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</si>
  <si>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</si>
  <si>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</si>
  <si>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</si>
  <si>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</si>
  <si>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</si>
  <si>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</si>
  <si>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</si>
  <si>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</si>
  <si>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</si>
  <si>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</si>
  <si>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</si>
  <si>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</si>
  <si>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</si>
  <si>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</si>
  <si>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</si>
  <si>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</si>
  <si>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</si>
  <si>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</si>
  <si>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</si>
  <si>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</si>
  <si>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</si>
  <si>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</si>
  <si>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</si>
  <si>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</si>
  <si>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</si>
  <si>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</si>
  <si>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</si>
  <si>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</si>
  <si>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</si>
  <si>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</si>
  <si>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</si>
  <si>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</si>
  <si>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</si>
  <si>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</si>
  <si>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</si>
  <si>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</si>
  <si>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</si>
  <si>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</si>
  <si>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</si>
  <si>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</si>
  <si>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</si>
  <si>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</si>
  <si>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</si>
  <si>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</si>
  <si>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</si>
  <si>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</si>
  <si>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</si>
  <si>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</si>
  <si>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</si>
  <si>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</si>
  <si>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</si>
  <si>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</si>
  <si>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</si>
  <si>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</si>
  <si>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</si>
  <si>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</si>
  <si>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</si>
  <si>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</si>
  <si>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</si>
  <si>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</si>
  <si>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</si>
  <si>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</si>
  <si>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</si>
  <si>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</si>
  <si>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</si>
  <si>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</si>
  <si>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</si>
  <si>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</si>
  <si>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</si>
  <si>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</si>
  <si>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</si>
  <si>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</si>
  <si>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</si>
  <si>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</si>
  <si>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</si>
  <si>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</si>
  <si>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</si>
  <si>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</si>
  <si>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</si>
  <si>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</si>
  <si>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</si>
  <si>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</si>
  <si>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</si>
  <si>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</si>
  <si>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</si>
  <si>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</si>
  <si>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</si>
  <si>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</si>
  <si>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</si>
  <si>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</si>
  <si>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</si>
  <si>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</si>
  <si>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</si>
  <si>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</si>
  <si>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</si>
  <si>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</si>
  <si>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</si>
  <si>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</si>
  <si>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</si>
  <si>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</si>
  <si>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</si>
  <si>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</si>
  <si>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</si>
  <si>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</si>
  <si>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</si>
  <si>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</si>
  <si>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</si>
  <si>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</si>
  <si>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</si>
  <si>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</si>
  <si>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</si>
  <si>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</si>
  <si>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</si>
  <si>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</si>
  <si>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</si>
  <si>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</si>
  <si>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</si>
  <si>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</si>
  <si>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</si>
  <si>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</si>
  <si>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</si>
  <si>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</si>
  <si>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</si>
  <si>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</si>
  <si>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</si>
  <si>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</si>
  <si>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</si>
  <si>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</si>
  <si>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</si>
  <si>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</si>
  <si>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</si>
  <si>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</si>
  <si>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</si>
  <si>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</si>
  <si>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</si>
  <si>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</si>
  <si>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</si>
  <si>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</si>
  <si>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</si>
  <si>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</si>
  <si>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</si>
  <si>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</si>
  <si>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</si>
  <si>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</si>
  <si>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</si>
  <si>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</si>
  <si>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</si>
  <si>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</si>
  <si>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</si>
  <si>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</si>
  <si>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</si>
  <si>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</si>
  <si>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</si>
  <si>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</si>
  <si>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</si>
  <si>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</si>
  <si>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</si>
  <si>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</si>
  <si>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</si>
  <si>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</si>
  <si>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</si>
  <si>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</si>
  <si>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</si>
  <si>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</si>
  <si>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</si>
  <si>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</si>
  <si>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</si>
  <si>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</si>
  <si>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</si>
  <si>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</si>
  <si>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</si>
  <si>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</si>
  <si>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</si>
  <si>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</si>
  <si>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</si>
  <si>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</si>
  <si>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</si>
  <si>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</si>
  <si>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</si>
  <si>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</si>
  <si>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</si>
  <si>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</si>
  <si>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</si>
  <si>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</si>
  <si>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</si>
  <si>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</si>
  <si>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</si>
  <si>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</si>
  <si>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</si>
  <si>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</si>
  <si>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</si>
  <si>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</si>
  <si>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</si>
  <si>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</si>
  <si>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</si>
  <si>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</si>
  <si>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</si>
  <si>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</si>
  <si>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</si>
  <si>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</si>
  <si>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</si>
  <si>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</si>
  <si>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</si>
  <si>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</si>
  <si>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</si>
  <si>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</si>
  <si>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</si>
  <si>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</si>
  <si>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</si>
  <si>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</si>
  <si>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</si>
  <si>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</si>
  <si>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</si>
  <si>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</si>
  <si>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</si>
  <si>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</si>
  <si>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</si>
  <si>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</si>
  <si>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</si>
  <si>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</si>
  <si>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</si>
  <si>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</si>
  <si>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</si>
  <si>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</si>
  <si>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</si>
  <si>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</si>
  <si>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</si>
  <si>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</si>
  <si>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</si>
  <si>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</si>
  <si>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</si>
  <si>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</si>
  <si>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</si>
  <si>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</si>
  <si>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</si>
  <si>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</si>
  <si>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</si>
  <si>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</si>
  <si>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</si>
  <si>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</si>
  <si>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</si>
  <si>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</si>
  <si>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</si>
  <si>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</si>
  <si>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</si>
  <si>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</si>
  <si>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</si>
  <si>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</si>
  <si>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</si>
  <si>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</si>
  <si>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</si>
  <si>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</si>
  <si>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</si>
  <si>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</si>
  <si>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</si>
  <si>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</si>
  <si>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</si>
  <si>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</si>
  <si>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</si>
  <si>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</si>
  <si>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</si>
  <si>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</si>
  <si>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</si>
  <si>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</si>
  <si>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</si>
  <si>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</si>
  <si>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</si>
  <si>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</si>
  <si>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</si>
  <si>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</si>
  <si>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</si>
  <si>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</si>
  <si>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</si>
  <si>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</si>
  <si>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</si>
  <si>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</si>
  <si>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</si>
  <si>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</si>
  <si>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</si>
  <si>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</si>
  <si>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</si>
  <si>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</si>
  <si>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</si>
  <si>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</si>
  <si>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</si>
  <si>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</si>
  <si>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</si>
  <si>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</si>
  <si>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</si>
  <si>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</si>
  <si>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</si>
  <si>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</si>
  <si>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</si>
  <si>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</si>
  <si>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</si>
  <si>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</si>
  <si>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</si>
  <si>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</si>
  <si>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</si>
  <si>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</si>
  <si>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</si>
  <si>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</si>
  <si>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</si>
  <si>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</si>
  <si>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</si>
  <si>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</si>
  <si>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</si>
  <si>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</si>
  <si>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</si>
  <si>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</si>
  <si>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</si>
  <si>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</si>
  <si>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</si>
  <si>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</si>
  <si>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</si>
  <si>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</si>
  <si>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</si>
  <si>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</si>
  <si>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</si>
  <si>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</si>
  <si>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</si>
  <si>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</si>
  <si>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</si>
  <si>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</si>
  <si>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</si>
  <si>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</si>
  <si>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</si>
  <si>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</si>
  <si>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</si>
  <si>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</si>
  <si>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</si>
  <si>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</si>
  <si>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</si>
  <si>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</si>
  <si>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</si>
  <si>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</si>
  <si>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</si>
  <si>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</si>
  <si>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</si>
  <si>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</si>
  <si>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</si>
  <si>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</si>
  <si>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</si>
  <si>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</si>
  <si>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</si>
  <si>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</si>
  <si>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</si>
  <si>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</si>
  <si>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</si>
  <si>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</si>
  <si>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</si>
  <si>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</si>
  <si>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</si>
  <si>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</si>
  <si>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</si>
  <si>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</si>
  <si>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</si>
  <si>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</si>
  <si>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</si>
  <si>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</si>
  <si>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</si>
  <si>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</si>
  <si>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</si>
  <si>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</si>
  <si>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</si>
  <si>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</si>
  <si>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</si>
  <si>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</si>
  <si>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</si>
  <si>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</si>
  <si>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</si>
  <si>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</si>
  <si>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</si>
  <si>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</si>
  <si>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</si>
  <si>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</si>
  <si>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</si>
  <si>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</si>
  <si>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</si>
  <si>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</si>
  <si>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</si>
  <si>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</si>
  <si>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</si>
  <si>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</si>
  <si>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</si>
  <si>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</si>
  <si>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</si>
  <si>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</si>
  <si>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</si>
  <si>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</si>
  <si>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</si>
  <si>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</si>
  <si>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</si>
  <si>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</si>
  <si>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</si>
  <si>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</si>
  <si>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</si>
  <si>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</si>
  <si>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</si>
  <si>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</si>
  <si>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</si>
  <si>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</si>
  <si>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</si>
  <si>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</si>
  <si>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</si>
  <si>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</si>
  <si>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</si>
  <si>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</si>
  <si>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</si>
  <si>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</si>
  <si>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</si>
  <si>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</si>
  <si>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</si>
  <si>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</si>
  <si>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</si>
  <si>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</si>
  <si>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</si>
  <si>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</si>
  <si>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</si>
  <si>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</si>
  <si>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</si>
  <si>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</si>
  <si>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</si>
  <si>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</si>
  <si>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</si>
  <si>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</si>
  <si>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</si>
  <si>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</si>
  <si>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</si>
  <si>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</si>
  <si>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</si>
  <si>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</si>
  <si>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</si>
  <si>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</si>
  <si>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</si>
  <si>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</si>
  <si>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</si>
  <si>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</si>
  <si>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</si>
  <si>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</si>
  <si>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</si>
  <si>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</si>
  <si>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</si>
  <si>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</si>
  <si>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</si>
  <si>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</si>
  <si>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</si>
  <si>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</si>
  <si>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</si>
  <si>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</si>
  <si>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</si>
  <si>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</si>
  <si>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</si>
  <si>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</si>
  <si>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</si>
  <si>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</si>
  <si>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</si>
  <si>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</si>
  <si>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</si>
  <si>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</si>
  <si>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</si>
  <si>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</si>
  <si>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</si>
  <si>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</si>
  <si>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</si>
  <si>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</si>
  <si>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</si>
  <si>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</si>
  <si>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</si>
  <si>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</si>
  <si>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</si>
  <si>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</si>
  <si>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</si>
  <si>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</si>
  <si>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</si>
  <si>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</si>
  <si>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</si>
  <si>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</si>
  <si>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</si>
  <si>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</si>
  <si>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</si>
  <si>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</si>
  <si>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</si>
  <si>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 NAO ESTRUTURAL (CPB NAO ESTRUTURAL)</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</si>
  <si>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</si>
  <si>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</si>
  <si>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</si>
  <si>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</si>
  <si>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</si>
  <si>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</si>
  <si>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</si>
  <si>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</si>
  <si>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</si>
  <si>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</si>
  <si>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</si>
  <si>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</si>
  <si>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</si>
  <si>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</si>
  <si>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</si>
  <si>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</si>
  <si>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</si>
  <si>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</si>
  <si>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</si>
  <si>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</si>
  <si>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</si>
  <si>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</si>
  <si>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</si>
  <si>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</si>
  <si>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</si>
  <si>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</si>
  <si>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</si>
  <si>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</si>
  <si>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</si>
  <si>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</si>
  <si>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</si>
  <si>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</si>
  <si>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</si>
  <si>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</si>
  <si>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</si>
  <si>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</si>
  <si>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</si>
  <si>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</si>
  <si>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</si>
  <si>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</si>
  <si>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</si>
  <si>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</si>
  <si>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</si>
  <si>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</si>
  <si>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</si>
  <si>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</si>
  <si>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</si>
  <si>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</si>
  <si>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</si>
  <si>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</si>
  <si>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</si>
  <si>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</si>
  <si>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</si>
  <si>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</si>
  <si>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</si>
  <si>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</si>
  <si>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</si>
  <si>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</si>
  <si>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</si>
  <si>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</si>
  <si>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</si>
  <si>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</si>
  <si>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</si>
  <si>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</si>
  <si>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</si>
  <si>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</si>
  <si>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</si>
  <si>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</si>
  <si>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</si>
  <si>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</si>
  <si>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</si>
  <si>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</si>
  <si>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</si>
  <si>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</si>
  <si>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</si>
  <si>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</si>
  <si>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</si>
  <si>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</si>
  <si>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</si>
  <si>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</si>
  <si>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</si>
  <si>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</si>
  <si>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</si>
  <si>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</si>
  <si>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</si>
  <si>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</si>
  <si>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</si>
  <si>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</si>
  <si>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</si>
  <si>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</si>
  <si>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</si>
  <si>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</si>
  <si>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</si>
  <si>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</si>
  <si>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</si>
  <si>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</si>
  <si>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</si>
  <si>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</si>
  <si>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</si>
  <si>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</si>
  <si>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</si>
  <si>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</si>
  <si>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</si>
  <si>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</si>
  <si>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</si>
  <si>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</si>
  <si>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</si>
  <si>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</si>
  <si>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</si>
  <si>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</si>
  <si>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</si>
  <si>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</si>
  <si>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</si>
  <si>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</si>
  <si>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</si>
  <si>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</si>
  <si>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</si>
  <si>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</si>
  <si>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</si>
  <si>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</si>
  <si>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</si>
  <si>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</si>
  <si>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</si>
  <si>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</si>
  <si>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</si>
  <si>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</si>
  <si>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</si>
  <si>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</si>
  <si>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</si>
  <si>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</si>
  <si>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</si>
  <si>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</si>
  <si>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</si>
  <si>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</si>
  <si>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</si>
  <si>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</si>
  <si>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</si>
  <si>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</si>
  <si>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</si>
  <si>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</si>
  <si>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</si>
  <si>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</si>
  <si>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</si>
  <si>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</si>
  <si>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</si>
  <si>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</si>
  <si>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</si>
  <si>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</si>
  <si>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</si>
  <si>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</si>
  <si>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</si>
  <si>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</si>
  <si>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</si>
  <si>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</si>
  <si>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</si>
  <si>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</si>
  <si>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</si>
  <si>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</si>
  <si>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</si>
  <si>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</si>
  <si>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</si>
  <si>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</si>
  <si>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</si>
  <si>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</si>
  <si>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</si>
  <si>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</si>
  <si>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</si>
  <si>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</si>
  <si>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</si>
  <si>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</si>
  <si>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</si>
  <si>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</si>
  <si>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</si>
  <si>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</si>
  <si>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</si>
  <si>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</si>
  <si>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</si>
  <si>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</si>
  <si>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</si>
  <si>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</si>
  <si>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</si>
  <si>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</si>
  <si>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</si>
  <si>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</si>
  <si>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</si>
  <si>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</si>
  <si>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</si>
  <si>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</si>
  <si>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</si>
  <si>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</si>
  <si>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</si>
  <si>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</si>
  <si>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</si>
  <si>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</si>
  <si>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</si>
  <si>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</si>
  <si>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</si>
  <si>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</si>
  <si>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</si>
  <si>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</si>
  <si>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</si>
  <si>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</si>
  <si>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</si>
  <si>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</si>
  <si>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</si>
  <si>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</si>
  <si>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</si>
  <si>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</si>
  <si>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</si>
  <si>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</si>
  <si>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</si>
  <si>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</si>
  <si>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</si>
  <si>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</si>
  <si>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</si>
  <si>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</si>
  <si>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</si>
  <si>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</si>
  <si>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</si>
  <si>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</si>
  <si>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</si>
  <si>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</si>
  <si>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</si>
  <si>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</si>
  <si>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</si>
  <si>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</si>
  <si>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</si>
  <si>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</si>
  <si>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</si>
  <si>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</si>
  <si>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</si>
  <si>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</si>
  <si>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</si>
  <si>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</si>
  <si>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</si>
  <si>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</si>
  <si>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</si>
  <si>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</si>
  <si>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</si>
  <si>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</si>
  <si>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</si>
  <si>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</si>
  <si>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</si>
  <si>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</si>
  <si>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</si>
  <si>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</si>
  <si>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</si>
  <si>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</si>
  <si>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</si>
  <si>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</si>
  <si>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</si>
  <si>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</si>
  <si>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</si>
  <si>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</si>
  <si>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</si>
  <si>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</si>
  <si>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</si>
  <si>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</si>
  <si>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</si>
  <si>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</si>
  <si>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</si>
  <si>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</si>
  <si>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</si>
  <si>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</si>
  <si>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</si>
  <si>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</si>
  <si>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</si>
  <si>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</si>
  <si>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</si>
  <si>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</si>
  <si>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</si>
  <si>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</si>
  <si>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</si>
  <si>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</si>
  <si>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</si>
  <si>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</si>
  <si>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</si>
  <si>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</si>
  <si>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</si>
  <si>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</si>
  <si>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</si>
  <si>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</si>
  <si>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</si>
  <si>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</si>
  <si>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</si>
  <si>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</si>
  <si>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</si>
  <si>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</si>
  <si>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</si>
  <si>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</si>
  <si>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</si>
  <si>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</si>
  <si>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</si>
  <si>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</si>
  <si>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</si>
  <si>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</si>
  <si>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</si>
  <si>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</si>
  <si>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</si>
  <si>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</si>
  <si>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</si>
  <si>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</si>
  <si>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</si>
  <si>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</si>
  <si>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</si>
  <si>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</si>
  <si>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</si>
  <si>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</si>
  <si>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</si>
  <si>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</si>
  <si>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</si>
  <si>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</si>
  <si>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</si>
  <si>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</si>
  <si>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</si>
  <si>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</si>
  <si>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</si>
  <si>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</si>
  <si>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</si>
  <si>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</si>
  <si>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</si>
  <si>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</si>
  <si>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</si>
  <si>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</si>
  <si>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</si>
  <si>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</si>
  <si>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</si>
  <si>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</si>
  <si>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</si>
  <si>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</si>
  <si>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</si>
  <si>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</si>
  <si>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</si>
  <si>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</si>
  <si>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</si>
  <si>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</si>
  <si>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</si>
  <si>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</si>
  <si>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</si>
  <si>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</si>
  <si>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</si>
  <si>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</si>
  <si>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</si>
  <si>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</si>
  <si>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</si>
  <si>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</si>
  <si>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</si>
  <si>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</si>
  <si>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</si>
  <si>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</si>
  <si>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</si>
  <si>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</si>
  <si>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</si>
  <si>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</si>
  <si>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</si>
  <si>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</si>
  <si>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</si>
  <si>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</si>
  <si>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</si>
  <si>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</si>
  <si>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</si>
  <si>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</si>
  <si>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</si>
  <si>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</si>
  <si>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</si>
  <si>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</si>
  <si>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</si>
  <si>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</si>
  <si>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</si>
  <si>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</si>
  <si>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</si>
  <si>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</si>
  <si>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</si>
  <si>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</si>
  <si>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</si>
  <si>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</si>
  <si>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</si>
  <si>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</si>
  <si>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</si>
  <si>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</si>
  <si>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</si>
  <si>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</si>
  <si>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</si>
  <si>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</si>
  <si>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</si>
  <si>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</si>
  <si>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</si>
  <si>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</si>
  <si>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</si>
  <si>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</si>
  <si>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</si>
  <si>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</si>
  <si>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</si>
  <si>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</si>
  <si>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</si>
  <si>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</si>
  <si>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</si>
  <si>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</si>
  <si>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</si>
  <si>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</si>
  <si>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</si>
  <si>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</si>
  <si>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</si>
  <si>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</si>
  <si>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</si>
  <si>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</si>
  <si>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</si>
  <si>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</si>
  <si>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</si>
  <si>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</si>
  <si>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</si>
  <si>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</si>
  <si>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</si>
  <si>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</si>
  <si>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</si>
  <si>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</si>
  <si>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</si>
  <si>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</si>
  <si>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</si>
  <si>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</si>
  <si>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</si>
  <si>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</si>
  <si>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</si>
  <si>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</si>
  <si>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</si>
  <si>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</si>
  <si>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</si>
  <si>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</si>
  <si>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</si>
  <si>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</si>
  <si>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</si>
  <si>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</si>
  <si>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</si>
  <si>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</si>
  <si>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</si>
  <si>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</si>
  <si>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</si>
  <si>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</si>
  <si>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</si>
  <si>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</si>
  <si>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</si>
  <si>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</si>
  <si>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</si>
  <si>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</si>
  <si>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</si>
  <si>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</si>
  <si>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</si>
  <si>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</si>
  <si>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</si>
  <si>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</si>
  <si>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</si>
  <si>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</si>
  <si>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</si>
  <si>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</si>
  <si>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</si>
  <si>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</si>
  <si>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</si>
  <si>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</si>
  <si>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</si>
  <si>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</si>
  <si>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</si>
  <si>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</si>
  <si>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</si>
  <si>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</si>
  <si>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</si>
  <si>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</si>
  <si>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</si>
  <si>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</si>
  <si>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</si>
  <si>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</si>
  <si>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</si>
  <si>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</si>
  <si>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</si>
  <si>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</si>
  <si>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</si>
  <si>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</si>
  <si>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</si>
  <si>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</si>
  <si>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</si>
  <si>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</si>
  <si>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</si>
  <si>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</si>
  <si>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</si>
  <si>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</si>
  <si>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</si>
  <si>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</si>
  <si>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</si>
  <si>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</si>
  <si>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</si>
  <si>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</si>
  <si>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</si>
  <si>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</si>
  <si>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</si>
  <si>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</si>
  <si>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</si>
  <si>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</si>
  <si>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</si>
  <si>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</si>
  <si>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</si>
  <si>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</si>
  <si>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</si>
  <si>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</si>
  <si>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</si>
  <si>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</si>
  <si>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</si>
  <si>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</si>
  <si>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</si>
  <si>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</si>
  <si>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</si>
  <si>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</si>
  <si>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</si>
  <si>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</si>
  <si>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</si>
  <si>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</si>
  <si>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</si>
  <si>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</si>
  <si>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</si>
  <si>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</si>
  <si>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</si>
  <si>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</si>
  <si>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</si>
  <si>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</si>
  <si>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</si>
  <si>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</si>
  <si>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</si>
  <si>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</si>
  <si>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</si>
  <si>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</si>
  <si>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</si>
  <si>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</si>
  <si>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</si>
  <si>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</si>
  <si>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</si>
  <si>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</si>
  <si>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</si>
  <si>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</si>
  <si>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</si>
  <si>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</si>
  <si>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</si>
  <si>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</si>
  <si>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</si>
  <si>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</si>
  <si>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</si>
  <si>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</si>
  <si>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</si>
  <si>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</si>
  <si>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</si>
  <si>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</si>
  <si>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</si>
  <si>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</si>
  <si>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</si>
  <si>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</si>
  <si>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</si>
  <si>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</si>
  <si>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</si>
  <si>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</si>
  <si>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</si>
  <si>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</si>
  <si>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</si>
  <si>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</si>
  <si>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</si>
  <si>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</si>
  <si>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</si>
  <si>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</si>
  <si>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</si>
  <si>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</si>
  <si>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</si>
  <si>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</si>
  <si>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</si>
  <si>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</si>
  <si>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</si>
  <si>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</si>
  <si>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</si>
  <si>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</si>
  <si>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</si>
  <si>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</si>
  <si>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</si>
  <si>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</si>
  <si>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</si>
  <si>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</si>
  <si>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</si>
  <si>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</si>
  <si>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</si>
  <si>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</si>
  <si>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</si>
  <si>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</si>
  <si>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</si>
  <si>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</si>
  <si>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</si>
  <si>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</si>
  <si>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</si>
  <si>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</si>
  <si>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</si>
  <si>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</si>
  <si>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</si>
  <si>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</si>
  <si>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</si>
  <si>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</si>
  <si>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</si>
  <si>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</si>
  <si>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</si>
  <si>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</si>
  <si>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</si>
  <si>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</si>
  <si>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</si>
  <si>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</si>
  <si>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</si>
  <si>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</si>
  <si>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</si>
  <si>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</si>
  <si>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</si>
  <si>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</si>
  <si>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</si>
  <si>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</si>
  <si>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</si>
  <si>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</si>
  <si>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</si>
  <si>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</si>
  <si>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</si>
  <si>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</si>
  <si>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</si>
  <si>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</si>
  <si>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</si>
  <si>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</si>
  <si>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</si>
  <si>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</si>
  <si>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</si>
  <si>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</si>
  <si>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</si>
  <si>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</si>
  <si>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</si>
  <si>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</si>
  <si>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</si>
  <si>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</si>
  <si>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</si>
  <si>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</si>
  <si>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</si>
  <si>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</si>
  <si>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</si>
  <si>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</si>
  <si>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</si>
  <si>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</si>
  <si>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</si>
  <si>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</si>
  <si>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</si>
  <si>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</si>
  <si>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</si>
  <si>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</si>
  <si>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</si>
  <si>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</si>
  <si>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</si>
  <si>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</si>
  <si>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</si>
  <si>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</si>
  <si>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</si>
  <si>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</si>
  <si>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</si>
  <si>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</si>
  <si>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</si>
  <si>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</si>
  <si>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</si>
  <si>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</si>
  <si>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</si>
  <si>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</si>
  <si>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</si>
  <si>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</si>
  <si>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</si>
  <si>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</si>
  <si>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</si>
  <si>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</si>
  <si>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</si>
  <si>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</si>
  <si>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</si>
  <si>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</si>
  <si>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</si>
  <si>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</si>
  <si>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</si>
  <si>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</si>
  <si>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</si>
  <si>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</si>
  <si>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</si>
  <si>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</si>
  <si>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</si>
  <si>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</si>
  <si>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</si>
  <si>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</si>
  <si>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</si>
  <si>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</si>
  <si>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</si>
  <si>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</si>
  <si>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</si>
  <si>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</si>
  <si>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</si>
  <si>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</si>
  <si>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</si>
  <si>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</si>
  <si>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</si>
  <si>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</si>
  <si>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</si>
  <si>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</si>
  <si>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</si>
  <si>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</si>
  <si>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</si>
  <si>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</si>
  <si>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</si>
  <si>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</si>
  <si>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</si>
  <si>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</si>
  <si>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</si>
  <si>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</si>
  <si>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</si>
  <si>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</si>
  <si>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</si>
  <si>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</si>
  <si>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</si>
  <si>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</si>
  <si>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</si>
  <si>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</si>
  <si>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</si>
  <si>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</si>
  <si>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</si>
  <si>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</si>
  <si>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</si>
  <si>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</si>
  <si>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</si>
  <si>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</si>
  <si>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</si>
  <si>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</si>
  <si>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</si>
  <si>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</si>
  <si>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</si>
  <si>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</si>
  <si>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</si>
  <si>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</si>
  <si>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</si>
  <si>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</si>
  <si>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</si>
  <si>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</si>
  <si>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</si>
  <si>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</si>
  <si>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</si>
  <si>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</si>
  <si>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</si>
  <si>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</si>
  <si>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</si>
  <si>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</si>
  <si>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</si>
  <si>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</si>
  <si>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</si>
  <si>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</si>
  <si>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</si>
  <si>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</si>
  <si>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</si>
  <si>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</si>
  <si>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</si>
  <si>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</si>
  <si>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</si>
  <si>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</si>
  <si>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</si>
  <si>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</si>
  <si>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</si>
  <si>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</si>
  <si>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</si>
  <si>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</si>
  <si>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</si>
  <si>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</si>
  <si>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</si>
  <si>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</si>
  <si>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</si>
  <si>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</si>
  <si>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</si>
  <si>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</si>
  <si>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</si>
  <si>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</si>
  <si>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</si>
  <si>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</si>
  <si>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</si>
  <si>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</si>
  <si>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</si>
  <si>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</si>
  <si>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</si>
  <si>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</si>
  <si>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</si>
  <si>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</si>
  <si>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</si>
  <si>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</si>
  <si>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</si>
  <si>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</si>
  <si>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</si>
  <si>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</si>
  <si>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</si>
  <si>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</si>
  <si>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</si>
  <si>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</si>
  <si>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</si>
  <si>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</si>
  <si>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</si>
  <si>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</si>
  <si>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</si>
  <si>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</si>
  <si>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</si>
  <si>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</si>
  <si>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</si>
  <si>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</si>
  <si>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</si>
  <si>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</si>
  <si>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</si>
  <si>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</si>
  <si>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</si>
  <si>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</si>
  <si>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</si>
  <si>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</si>
  <si>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</si>
  <si>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</si>
  <si>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</si>
  <si>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</si>
  <si>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</si>
  <si>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</si>
  <si>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</si>
  <si>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</si>
  <si>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</si>
  <si>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</si>
  <si>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</si>
  <si>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</si>
  <si>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</si>
  <si>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</si>
  <si>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</si>
  <si>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</si>
  <si>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</si>
  <si>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</si>
  <si>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</si>
  <si>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</si>
  <si>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</si>
  <si>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</si>
  <si>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</si>
  <si>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</si>
  <si>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</si>
  <si>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</si>
  <si>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</si>
  <si>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</si>
  <si>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</si>
  <si>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</si>
  <si>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</si>
  <si>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</si>
  <si>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</si>
  <si>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</si>
  <si>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</si>
  <si>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</si>
  <si>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</si>
  <si>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</si>
  <si>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</si>
  <si>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</si>
  <si>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</si>
  <si>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</si>
  <si>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</si>
  <si>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</si>
  <si>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</si>
  <si>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</si>
  <si>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</si>
  <si>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</si>
  <si>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</si>
  <si>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</si>
  <si>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</si>
  <si>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</si>
  <si>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</si>
  <si>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</si>
  <si>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</si>
  <si>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</si>
  <si>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</si>
  <si>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</si>
  <si>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</si>
  <si>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</si>
  <si>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</si>
  <si>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</si>
  <si>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</si>
  <si>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</si>
  <si>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</si>
  <si>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</si>
  <si>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</si>
  <si>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</si>
  <si>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</si>
  <si>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</si>
  <si>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</si>
  <si>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</si>
  <si>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</si>
  <si>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</si>
  <si>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</si>
  <si>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</si>
  <si>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</si>
  <si>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</si>
  <si>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</si>
  <si>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</si>
  <si>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</si>
  <si>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</si>
  <si>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</si>
  <si>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</si>
  <si>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</si>
  <si>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</si>
  <si>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</si>
  <si>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</si>
  <si>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</si>
  <si>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</si>
  <si>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</si>
  <si>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</si>
  <si>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</si>
  <si>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</si>
  <si>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</si>
  <si>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</si>
  <si>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</si>
  <si>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</si>
  <si>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</si>
  <si>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</si>
  <si>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</si>
  <si>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</si>
  <si>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</si>
  <si>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</si>
  <si>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</si>
  <si>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</si>
  <si>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</si>
  <si>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</si>
  <si>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</si>
  <si>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</si>
  <si>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</si>
  <si>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</si>
  <si>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</si>
  <si>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</si>
  <si>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</si>
  <si>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</si>
  <si>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</si>
  <si>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</si>
  <si>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</si>
  <si>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</si>
  <si>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</si>
  <si>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</si>
  <si>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</si>
  <si>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</si>
  <si>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</si>
  <si>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</si>
  <si>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</si>
  <si>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</si>
  <si>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</si>
  <si>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</si>
  <si>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</si>
  <si>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</si>
  <si>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</si>
  <si>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</si>
  <si>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</si>
  <si>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</si>
  <si>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</si>
  <si>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</si>
  <si>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</si>
  <si>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</si>
  <si>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</si>
  <si>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</si>
  <si>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</si>
  <si>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</si>
  <si>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</si>
  <si>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</si>
  <si>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</si>
  <si>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</si>
  <si>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</si>
  <si>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</si>
  <si>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</si>
  <si>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</si>
  <si>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</si>
  <si>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</si>
  <si>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</si>
  <si>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</si>
  <si>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</si>
  <si>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</si>
  <si>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</si>
  <si>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</si>
  <si>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</si>
  <si>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</si>
  <si>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</si>
  <si>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</si>
  <si>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</si>
  <si>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</si>
  <si>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</si>
  <si>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</si>
  <si>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</si>
  <si>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</si>
  <si>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</si>
  <si>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</si>
  <si>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</si>
  <si>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</si>
  <si>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</si>
  <si>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</si>
  <si>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</si>
  <si>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</si>
  <si>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</si>
  <si>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</si>
  <si>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</si>
  <si>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</si>
  <si>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</si>
  <si>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</si>
  <si>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</si>
  <si>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</si>
  <si>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</si>
  <si>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</si>
  <si>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</si>
  <si>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</si>
  <si>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</si>
  <si>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</si>
  <si>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</si>
  <si>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</si>
  <si>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</si>
  <si>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</si>
  <si>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</si>
  <si>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</si>
  <si>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</si>
  <si>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</si>
  <si>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</si>
  <si>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</si>
  <si>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</si>
  <si>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</si>
  <si>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</si>
  <si>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</si>
  <si>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</si>
  <si>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</si>
  <si>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</si>
  <si>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</si>
  <si>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</si>
  <si>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</si>
  <si>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</si>
  <si>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</si>
  <si>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</si>
  <si>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</si>
  <si>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</si>
  <si>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</si>
  <si>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</si>
  <si>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</si>
  <si>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</si>
  <si>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</si>
  <si>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</si>
  <si>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</si>
  <si>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</si>
  <si>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</si>
  <si>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</si>
  <si>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</si>
  <si>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</si>
  <si>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</si>
  <si>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</si>
  <si>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</si>
  <si>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</si>
  <si>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</si>
  <si>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</si>
  <si>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</si>
  <si>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</si>
  <si>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</si>
  <si>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</si>
  <si>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</si>
  <si>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</si>
  <si>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</si>
  <si>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</si>
  <si>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</si>
  <si>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</si>
  <si>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</si>
  <si>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</si>
  <si>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</si>
  <si>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</si>
  <si>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</si>
  <si>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</si>
  <si>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</si>
  <si>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</si>
  <si>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</si>
  <si>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</si>
  <si>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</si>
  <si>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</si>
  <si>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</si>
  <si>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</si>
  <si>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</si>
  <si>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</si>
  <si>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</si>
  <si>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</si>
  <si>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</si>
  <si>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</si>
  <si>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</si>
  <si>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</si>
  <si>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</si>
  <si>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</si>
  <si>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</si>
  <si>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</si>
  <si>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</si>
  <si>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</si>
  <si>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</si>
  <si>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</si>
  <si>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</si>
  <si>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</si>
  <si>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</si>
  <si>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</si>
  <si>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</si>
  <si>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</si>
  <si>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</si>
  <si>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</si>
  <si>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</si>
  <si>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</si>
  <si>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</si>
  <si>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</si>
  <si>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</si>
  <si>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</si>
  <si>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</si>
  <si>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</si>
  <si>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</si>
  <si>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</si>
  <si>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</si>
  <si>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</si>
  <si>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</si>
  <si>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</si>
  <si>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</si>
  <si>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</si>
  <si>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</si>
  <si>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</si>
  <si>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</si>
  <si>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</si>
  <si>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</si>
  <si>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</si>
  <si>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</si>
  <si>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</si>
  <si>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</si>
  <si>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</si>
  <si>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</si>
  <si>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</si>
  <si>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</si>
  <si>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</si>
  <si>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</si>
  <si>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</si>
  <si>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</si>
  <si>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</si>
  <si>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</si>
  <si>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</si>
  <si>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</si>
  <si>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</si>
  <si>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</si>
  <si>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</si>
  <si>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</si>
  <si>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</si>
  <si>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</si>
  <si>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</si>
  <si>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</si>
  <si>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</si>
  <si>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</si>
  <si>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</si>
  <si>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</si>
  <si>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</si>
  <si>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</si>
  <si>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</si>
  <si>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</si>
  <si>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</si>
  <si>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</si>
  <si>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</si>
  <si>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</si>
  <si>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</si>
  <si>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</si>
  <si>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</si>
  <si>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</si>
  <si>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</si>
  <si>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</si>
  <si>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</si>
  <si>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</si>
  <si>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</si>
  <si>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</si>
  <si>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</si>
  <si>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</si>
  <si>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</si>
  <si>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</si>
  <si>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</si>
  <si>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</si>
  <si>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</si>
  <si>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</si>
  <si>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</si>
  <si>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</si>
  <si>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</si>
  <si>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</si>
  <si>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</si>
  <si>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</si>
  <si>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</si>
  <si>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</si>
  <si>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</si>
  <si>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</si>
  <si>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</si>
  <si>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</si>
  <si>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</si>
  <si>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</si>
  <si>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</si>
  <si>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</si>
  <si>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</si>
  <si>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</si>
  <si>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</si>
  <si>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</si>
  <si>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</si>
  <si>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</si>
  <si>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</si>
  <si>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</si>
  <si>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</si>
  <si>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</si>
  <si>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</si>
  <si>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</si>
  <si>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</si>
  <si>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</si>
  <si>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</si>
  <si>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</si>
  <si>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</si>
  <si>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</si>
  <si>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</si>
  <si>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</si>
  <si>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</si>
  <si>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</si>
  <si>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</si>
  <si>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</si>
  <si>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</si>
  <si>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</si>
  <si>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</si>
  <si>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</si>
  <si>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</si>
  <si>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</si>
  <si>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</si>
  <si>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</si>
  <si>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</si>
  <si>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</si>
  <si>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</si>
  <si>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</si>
  <si>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</si>
  <si>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</si>
  <si>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</si>
  <si>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</si>
  <si>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</si>
  <si>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</si>
  <si>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</si>
  <si>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</si>
  <si>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</si>
  <si>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</si>
  <si>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</si>
  <si>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</si>
  <si>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</si>
  <si>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</si>
  <si>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</si>
  <si>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</si>
  <si>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</si>
  <si>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</si>
  <si>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</si>
  <si>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</si>
  <si>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</si>
  <si>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</si>
  <si>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</si>
  <si>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</si>
  <si>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</si>
  <si>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</si>
  <si>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</si>
  <si>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</si>
  <si>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</si>
  <si>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</si>
  <si>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</si>
  <si>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</si>
  <si>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</si>
  <si>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</si>
  <si>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</si>
  <si>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</si>
  <si>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</si>
  <si>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</si>
  <si>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</si>
  <si>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</si>
  <si>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</si>
  <si>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</si>
  <si>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</si>
  <si>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</si>
  <si>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</si>
  <si>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</si>
  <si>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</si>
  <si>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</si>
  <si>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</si>
  <si>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</si>
  <si>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</si>
  <si>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</si>
  <si>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</si>
  <si>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</si>
  <si>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</si>
  <si>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</si>
  <si>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</si>
  <si>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</si>
  <si>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</si>
  <si>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</si>
  <si>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</si>
  <si>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</si>
  <si>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</si>
  <si>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</si>
  <si>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</si>
  <si>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</si>
  <si>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</si>
  <si>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</si>
  <si>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</si>
  <si>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</si>
  <si>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</si>
  <si>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</si>
  <si>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</si>
  <si>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</si>
  <si>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</si>
  <si>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</si>
  <si>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</si>
  <si>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</si>
  <si>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</si>
  <si>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</si>
  <si>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</si>
  <si>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</si>
  <si>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</si>
  <si>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</si>
  <si>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</si>
  <si>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</si>
  <si>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</si>
  <si>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</si>
  <si>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</si>
  <si>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</si>
  <si>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</si>
  <si>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</si>
  <si>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</si>
  <si>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</si>
  <si>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</si>
  <si>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</si>
  <si>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</si>
  <si>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</si>
  <si>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</si>
  <si>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</si>
  <si>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</si>
  <si>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</si>
  <si>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</si>
  <si>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</si>
  <si>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</si>
  <si>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</si>
  <si>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</si>
  <si>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</si>
  <si>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</si>
  <si>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</si>
  <si>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</si>
  <si>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</si>
  <si>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</si>
  <si>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</si>
  <si>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</si>
  <si>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</si>
  <si>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</si>
  <si>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</si>
  <si>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</si>
  <si>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</si>
  <si>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</si>
  <si>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</si>
  <si>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</si>
  <si>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</si>
  <si>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</si>
  <si>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</si>
  <si>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</si>
  <si>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</si>
  <si>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</si>
  <si>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</si>
  <si>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</si>
  <si>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</si>
  <si>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</si>
  <si>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</si>
  <si>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</si>
  <si>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</si>
  <si>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</si>
  <si>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</si>
  <si>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</si>
  <si>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</si>
  <si>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</si>
  <si>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</si>
  <si>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</si>
  <si>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</si>
  <si>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</si>
  <si>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</si>
  <si>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</si>
  <si>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</si>
  <si>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</si>
  <si>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</si>
  <si>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</si>
  <si>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</si>
  <si>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</si>
  <si>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</si>
  <si>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</si>
  <si>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</si>
  <si>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</si>
  <si>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</si>
  <si>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</si>
  <si>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</si>
  <si>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</si>
  <si>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</si>
  <si>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</si>
  <si>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</si>
  <si>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</si>
  <si>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</si>
  <si>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</si>
  <si>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</si>
  <si>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</si>
  <si>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</si>
  <si>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</si>
  <si>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</si>
  <si>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</si>
  <si>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</si>
  <si>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</si>
  <si>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</si>
  <si>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</si>
  <si>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</si>
  <si>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</si>
  <si>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</si>
  <si>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</si>
  <si>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</si>
  <si>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</si>
  <si>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</si>
  <si>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</si>
  <si>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</si>
  <si>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</si>
  <si>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</si>
  <si>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</si>
  <si>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</si>
  <si>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</si>
  <si>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</si>
  <si>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</si>
  <si>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</si>
  <si>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</si>
  <si>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</si>
  <si>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</si>
  <si>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</si>
  <si>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</si>
  <si>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</si>
  <si>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</si>
  <si>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</si>
  <si>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</si>
  <si>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</si>
  <si>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</si>
  <si>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</si>
  <si>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</si>
  <si>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</si>
  <si>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</si>
  <si>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</si>
  <si>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</si>
  <si>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</si>
  <si>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</si>
  <si>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</si>
  <si>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</si>
  <si>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</si>
  <si>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</si>
  <si>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</si>
  <si>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</si>
  <si>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</si>
  <si>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</si>
  <si>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</si>
  <si>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</si>
  <si>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</si>
  <si>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</si>
  <si>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</si>
  <si>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</si>
  <si>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</si>
  <si>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</si>
  <si>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</si>
  <si>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</si>
  <si>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</si>
  <si>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</si>
  <si>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</si>
  <si>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</si>
  <si>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</si>
  <si>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</si>
  <si>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</si>
  <si>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</si>
  <si>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</si>
  <si>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</si>
  <si>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</si>
  <si>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</si>
  <si>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</si>
  <si>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</si>
  <si>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</si>
  <si>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</si>
  <si>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</si>
  <si>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</si>
  <si>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</si>
  <si>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</si>
  <si>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</si>
  <si>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</si>
  <si>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</si>
  <si>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</si>
  <si>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</si>
  <si>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</si>
  <si>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</si>
  <si>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</si>
  <si>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</si>
  <si>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</si>
  <si>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</si>
  <si>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</si>
  <si>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</si>
  <si>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</si>
  <si>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</si>
  <si>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</si>
  <si>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</si>
  <si>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</si>
  <si>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</si>
  <si>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</si>
  <si>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</si>
  <si>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</si>
  <si>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</si>
  <si>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</si>
  <si>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</si>
  <si>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</si>
  <si>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</si>
  <si>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</si>
  <si>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</si>
  <si>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</si>
  <si>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</si>
  <si>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</si>
  <si>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</si>
  <si>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</si>
  <si>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</si>
  <si>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</si>
  <si>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</si>
  <si>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</si>
  <si>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</si>
  <si>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</si>
  <si>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</si>
  <si>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</si>
  <si>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</si>
  <si>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</si>
  <si>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</si>
  <si>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</si>
  <si>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</si>
  <si>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</si>
  <si>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</si>
  <si>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</si>
  <si>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</si>
  <si>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</si>
  <si>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</si>
  <si>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</si>
  <si>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</si>
  <si>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</si>
  <si>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</si>
  <si>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</si>
  <si>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</si>
  <si>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</si>
  <si>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</si>
  <si>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</si>
  <si>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</si>
  <si>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</si>
  <si>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</si>
  <si>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</si>
  <si>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</si>
  <si>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</si>
  <si>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</si>
  <si>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</si>
  <si>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</si>
  <si>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</si>
  <si>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</si>
  <si>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</si>
  <si>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</si>
  <si>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</si>
  <si>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</si>
  <si>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</si>
  <si>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</si>
  <si>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</si>
  <si>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</si>
  <si>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</si>
  <si>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</si>
  <si>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</si>
  <si>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</si>
  <si>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</si>
  <si>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</si>
  <si>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</si>
  <si>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</si>
  <si>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</si>
  <si>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</si>
  <si>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</si>
  <si>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</si>
  <si>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</si>
  <si>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</si>
  <si>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</si>
  <si>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</si>
  <si>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</si>
  <si>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</si>
  <si>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</si>
  <si>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</si>
  <si>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</si>
  <si>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</si>
  <si>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</si>
  <si>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</si>
  <si>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</si>
  <si>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</si>
  <si>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</si>
  <si>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</si>
  <si>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</si>
  <si>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</si>
  <si>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</si>
  <si>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</si>
  <si>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</si>
  <si>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</si>
  <si>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</si>
  <si>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</si>
  <si>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</si>
  <si>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</si>
  <si>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</si>
  <si>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</si>
  <si>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</si>
  <si>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</si>
  <si>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</si>
  <si>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</si>
  <si>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</si>
  <si>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</si>
  <si>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</si>
  <si>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</si>
  <si>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</si>
  <si>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</si>
  <si>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</si>
  <si>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</si>
  <si>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</si>
  <si>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</si>
  <si>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</si>
  <si>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</si>
  <si>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</si>
  <si>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</si>
  <si>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</si>
  <si>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</si>
  <si>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</si>
  <si>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</si>
  <si>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</si>
  <si>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</si>
  <si>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</si>
  <si>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</si>
  <si>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</si>
  <si>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</si>
  <si>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</si>
  <si>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</si>
  <si>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</si>
  <si>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</si>
  <si>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</si>
  <si>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</si>
  <si>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</si>
  <si>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</si>
  <si>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</si>
  <si>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</si>
  <si>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</si>
  <si>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</si>
  <si>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</si>
  <si>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</si>
  <si>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</si>
  <si>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</si>
  <si>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</si>
  <si>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</si>
  <si>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</si>
  <si>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</si>
  <si>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</si>
  <si>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</si>
  <si>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</si>
  <si>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</si>
  <si>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</si>
  <si>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</si>
  <si>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</si>
  <si>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</si>
  <si>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</si>
  <si>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</si>
  <si>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</si>
  <si>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</si>
  <si>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</si>
  <si>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</si>
  <si>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</si>
  <si>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</si>
  <si>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</si>
  <si>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</si>
  <si>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</si>
  <si>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</si>
  <si>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</si>
  <si>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</si>
  <si>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</si>
  <si>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</si>
  <si>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</si>
  <si>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</si>
  <si>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</si>
  <si>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</si>
  <si>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</si>
  <si>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</si>
  <si>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</si>
  <si>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</si>
  <si>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</si>
  <si>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</si>
  <si>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</si>
  <si>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</si>
  <si>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</si>
  <si>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</si>
  <si>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</si>
  <si>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</si>
  <si>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</si>
  <si>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</si>
  <si>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</si>
  <si>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</si>
  <si>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</si>
  <si>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</si>
  <si>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</si>
  <si>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</si>
  <si>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</si>
  <si>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</si>
  <si>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</si>
  <si>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</si>
  <si>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</si>
  <si>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</si>
  <si>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</si>
  <si>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</si>
  <si>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</si>
  <si>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</si>
  <si>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</si>
  <si>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</si>
  <si>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</si>
  <si>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</si>
  <si>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</si>
  <si>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</si>
  <si>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</si>
  <si>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</si>
  <si>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</si>
  <si>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</si>
  <si>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</si>
  <si>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</si>
  <si>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</si>
  <si>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</si>
  <si>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</si>
  <si>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</si>
  <si>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</si>
  <si>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</si>
  <si>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</si>
  <si>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</si>
  <si>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</si>
  <si>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</si>
  <si>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</si>
  <si>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</si>
  <si>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</si>
  <si>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</si>
  <si>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</si>
  <si>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</si>
  <si>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</si>
  <si>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</si>
  <si>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</si>
  <si>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</si>
  <si>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</si>
  <si>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</si>
  <si>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</si>
  <si>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</si>
  <si>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</si>
  <si>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</si>
  <si>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</si>
  <si>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</si>
  <si>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</si>
  <si>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</si>
  <si>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</si>
  <si>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</si>
  <si>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</si>
  <si>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</si>
  <si>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</si>
  <si>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</si>
  <si>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</si>
  <si>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</si>
  <si>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</si>
  <si>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</si>
  <si>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</si>
  <si>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</si>
  <si>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</si>
  <si>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</si>
  <si>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</si>
  <si>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</si>
  <si>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</si>
  <si>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</si>
  <si>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</si>
  <si>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</si>
  <si>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</si>
  <si>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</si>
  <si>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</si>
  <si>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</si>
  <si>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</si>
  <si>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</si>
  <si>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</si>
  <si>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</si>
  <si>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</si>
  <si>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</si>
  <si>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</si>
  <si>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</si>
  <si>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</si>
  <si>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</si>
  <si>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</si>
  <si>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</si>
  <si>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</si>
  <si>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</si>
  <si>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</si>
  <si>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</si>
  <si>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</si>
  <si>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</si>
  <si>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</si>
  <si>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</si>
  <si>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</si>
  <si>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</si>
  <si>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</si>
  <si>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</si>
  <si>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</si>
  <si>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</si>
  <si>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</si>
  <si>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</si>
  <si>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</si>
  <si>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</si>
  <si>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</si>
  <si>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</si>
  <si>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</si>
  <si>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</si>
  <si>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</si>
  <si>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</si>
  <si>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</si>
  <si>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</si>
  <si>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</si>
  <si>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</si>
  <si>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</si>
  <si>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</si>
  <si>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</si>
  <si>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</si>
  <si>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</si>
  <si>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</si>
  <si>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</si>
  <si>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</si>
  <si>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</si>
  <si>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</si>
  <si>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</si>
  <si>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</si>
  <si>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</si>
  <si>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</si>
  <si>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</si>
  <si>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</si>
  <si>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</si>
  <si>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</si>
  <si>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</si>
  <si>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</si>
  <si>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</si>
  <si>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</si>
  <si>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</si>
  <si>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</si>
  <si>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</si>
  <si>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</si>
  <si>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</si>
  <si>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</si>
  <si>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</si>
  <si>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</si>
  <si>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</si>
  <si>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</si>
  <si>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</si>
  <si>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</si>
  <si>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</si>
  <si>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</si>
  <si>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</si>
  <si>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</si>
  <si>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</si>
  <si>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</si>
  <si>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</si>
  <si>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</si>
  <si>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</si>
  <si>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</si>
  <si>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</si>
  <si>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</si>
  <si>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</si>
  <si>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</si>
  <si>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</si>
  <si>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</si>
  <si>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</si>
  <si>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</si>
  <si>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</si>
  <si>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</si>
  <si>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</si>
  <si>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</si>
  <si>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</si>
  <si>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</si>
  <si>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</si>
  <si>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</si>
  <si>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</si>
  <si>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</si>
  <si>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</si>
  <si>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</si>
  <si>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</si>
  <si>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</si>
  <si>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</si>
  <si>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</si>
  <si>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</si>
  <si>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</si>
  <si>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</si>
  <si>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</si>
  <si>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</si>
  <si>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</si>
  <si>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</si>
  <si>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</si>
  <si>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</si>
  <si>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</si>
  <si>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</si>
  <si>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</si>
  <si>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</si>
  <si>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</si>
  <si>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</si>
  <si>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</si>
  <si>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</si>
  <si>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</si>
  <si>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</si>
  <si>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</si>
  <si>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</si>
  <si>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</si>
  <si>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</si>
  <si>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</si>
  <si>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</si>
  <si>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</si>
  <si>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</si>
  <si>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</si>
  <si>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</si>
  <si>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</si>
  <si>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</si>
  <si>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</si>
  <si>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</si>
  <si>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</si>
  <si>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</si>
  <si>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</si>
  <si>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</si>
  <si>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</si>
  <si>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</si>
  <si>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</si>
  <si>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</si>
  <si>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</si>
  <si>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</si>
  <si>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</si>
  <si>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</si>
  <si>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</si>
  <si>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</si>
  <si>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</si>
  <si>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</si>
  <si>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</si>
  <si>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</si>
  <si>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</si>
  <si>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</si>
  <si>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</si>
  <si>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</si>
  <si>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</si>
  <si>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</si>
  <si>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</si>
  <si>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</si>
  <si>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</si>
  <si>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</si>
  <si>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</si>
  <si>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</si>
  <si>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</si>
  <si>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</si>
  <si>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</si>
  <si>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</si>
  <si>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</si>
  <si>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</si>
  <si>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</si>
  <si>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</si>
  <si>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</si>
  <si>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</si>
  <si>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</si>
  <si>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</si>
  <si>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</si>
  <si>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</si>
  <si>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</si>
  <si>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</si>
  <si>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</si>
  <si>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</si>
  <si>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</si>
  <si>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</si>
  <si>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</si>
  <si>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</si>
  <si>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</si>
  <si>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</si>
  <si>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</si>
  <si>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</si>
  <si>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</si>
  <si>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</si>
  <si>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</si>
  <si>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</si>
  <si>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</si>
  <si>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</si>
  <si>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</si>
  <si>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</si>
  <si>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</si>
  <si>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</si>
  <si>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</si>
  <si>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</si>
  <si>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</si>
  <si>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</si>
  <si>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</si>
  <si>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</si>
  <si>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</si>
  <si>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</si>
  <si>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</si>
  <si>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</si>
  <si>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</si>
  <si>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</si>
  <si>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</si>
  <si>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</si>
  <si>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</si>
  <si>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</si>
  <si>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</si>
  <si>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</si>
  <si>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</si>
  <si>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</si>
  <si>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</si>
  <si>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</si>
  <si>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</si>
  <si>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</si>
  <si>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</si>
  <si>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</si>
  <si>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</si>
  <si>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</si>
  <si>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</si>
  <si>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</si>
  <si>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</si>
  <si>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</si>
  <si>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</si>
  <si>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</si>
  <si>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</si>
  <si>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</si>
  <si>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</si>
  <si>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</si>
  <si>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</si>
  <si>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</si>
  <si>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</si>
  <si>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</si>
  <si>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</si>
  <si>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</si>
  <si>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</si>
  <si>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</si>
  <si>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</si>
  <si>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</si>
  <si>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</si>
  <si>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</si>
  <si>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</si>
  <si>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</si>
  <si>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</si>
  <si>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</si>
  <si>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</si>
  <si>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</si>
  <si>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</si>
  <si>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</si>
  <si>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</si>
  <si>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</si>
  <si>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</si>
  <si>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</si>
  <si>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</si>
  <si>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</si>
  <si>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</si>
  <si>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</si>
  <si>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</si>
  <si>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</si>
  <si>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</si>
  <si>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</si>
  <si>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</si>
  <si>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</si>
  <si>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</si>
  <si>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</si>
  <si>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</si>
  <si>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</si>
  <si>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</si>
  <si>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</si>
  <si>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</si>
  <si>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</si>
  <si>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</si>
  <si>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</si>
  <si>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</si>
  <si>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</si>
  <si>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</si>
  <si>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</si>
  <si>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</si>
  <si>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</si>
  <si>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</si>
  <si>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</si>
  <si>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</si>
  <si>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</si>
  <si>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</si>
  <si>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</si>
  <si>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</si>
  <si>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</si>
  <si>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</si>
  <si>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</si>
  <si>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</si>
  <si>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</si>
  <si>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</si>
  <si>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</si>
  <si>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</si>
  <si>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</si>
  <si>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</si>
  <si>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</si>
  <si>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</si>
  <si>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</si>
  <si>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</si>
  <si>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</si>
  <si>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</si>
  <si>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</si>
  <si>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</si>
  <si>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</si>
  <si>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</si>
  <si>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</si>
  <si>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</si>
  <si>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</si>
  <si>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</si>
  <si>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</si>
  <si>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</si>
  <si>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</si>
  <si>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</si>
  <si>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</si>
  <si>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</si>
  <si>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</si>
  <si>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</si>
  <si>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</si>
  <si>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</si>
  <si>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</si>
  <si>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</si>
  <si>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</si>
  <si>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</si>
  <si>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</si>
  <si>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</si>
  <si>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</si>
  <si>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</si>
  <si>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</si>
  <si>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</si>
  <si>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</si>
  <si>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</si>
  <si>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</si>
  <si>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</si>
  <si>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</si>
  <si>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</si>
  <si>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</si>
  <si>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</si>
  <si>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</si>
  <si>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</si>
  <si>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</si>
  <si>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</si>
  <si>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</si>
  <si>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</si>
  <si>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</si>
  <si>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</si>
  <si>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</si>
  <si>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</si>
  <si>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</si>
  <si>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</si>
  <si>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</si>
  <si>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</si>
  <si>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</si>
  <si>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</si>
  <si>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</si>
  <si>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</si>
  <si>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</si>
  <si>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</si>
  <si>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</si>
  <si>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</si>
  <si>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</si>
  <si>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</si>
  <si>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</si>
  <si>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</si>
  <si>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</si>
  <si>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</si>
  <si>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</si>
  <si>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</si>
  <si>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</si>
  <si>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</si>
  <si>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</si>
  <si>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</si>
  <si>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</si>
  <si>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</si>
  <si>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</si>
  <si>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</si>
  <si>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</si>
  <si>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</si>
  <si>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</si>
  <si>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</si>
  <si>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</si>
  <si>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</si>
  <si>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</si>
  <si>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</si>
  <si>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</si>
  <si>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</si>
  <si>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</si>
  <si>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</si>
  <si>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</si>
  <si>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</si>
  <si>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</si>
  <si>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</si>
  <si>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</si>
  <si>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</si>
  <si>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</si>
  <si>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</si>
  <si>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</si>
  <si>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</si>
  <si>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</si>
  <si>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</si>
  <si>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</si>
  <si>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</si>
  <si>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</si>
  <si>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</si>
  <si>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</si>
  <si>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</si>
  <si>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</si>
  <si>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</si>
  <si>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</si>
  <si>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</si>
  <si>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</si>
  <si>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</si>
  <si>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</si>
  <si>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</si>
  <si>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</si>
  <si>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</si>
  <si>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</si>
  <si>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</si>
  <si>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</si>
  <si>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</si>
  <si>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</si>
  <si>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</si>
  <si>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</si>
  <si>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</si>
  <si>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</si>
  <si>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</si>
  <si>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</si>
  <si>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</si>
  <si>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</si>
  <si>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</si>
  <si>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</si>
  <si>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</si>
  <si>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</si>
  <si>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</si>
  <si>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</si>
  <si>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</si>
  <si>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</si>
  <si>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</si>
  <si>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</si>
  <si>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</si>
  <si>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</si>
  <si>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</si>
  <si>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</si>
  <si>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</si>
  <si>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</si>
  <si>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</si>
  <si>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</si>
  <si>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</si>
  <si>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</si>
  <si>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</si>
  <si>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</si>
  <si>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</si>
  <si>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</si>
  <si>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</si>
  <si>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</si>
  <si>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</si>
  <si>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</si>
  <si>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</si>
  <si>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</si>
  <si>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</si>
  <si>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</si>
  <si>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</si>
  <si>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</si>
  <si>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</si>
  <si>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</si>
  <si>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</si>
  <si>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</si>
  <si>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</si>
  <si>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</si>
  <si>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</si>
  <si>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</si>
  <si>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</si>
  <si>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</si>
  <si>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</si>
  <si>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</si>
  <si>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</si>
  <si>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</si>
  <si>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</si>
  <si>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</si>
  <si>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</si>
  <si>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</si>
  <si>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</si>
  <si>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</si>
  <si>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</si>
  <si>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</si>
  <si>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</si>
  <si>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</si>
  <si>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</si>
  <si>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</si>
  <si>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</si>
  <si>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</si>
  <si>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</si>
  <si>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</si>
  <si>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</si>
  <si>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</si>
  <si>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</si>
  <si>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</si>
  <si>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</si>
  <si>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</si>
  <si>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</si>
  <si>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</si>
  <si>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</si>
  <si>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</si>
  <si>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</si>
  <si>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</si>
  <si>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</si>
  <si>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</si>
  <si>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</si>
  <si>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</si>
  <si>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</si>
  <si>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</si>
  <si>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</si>
  <si>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</si>
  <si>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</si>
  <si>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</si>
  <si>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</si>
  <si>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</si>
  <si>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</si>
  <si>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</si>
  <si>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</si>
  <si>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</si>
  <si>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</si>
  <si>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</si>
  <si>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</si>
  <si>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</si>
  <si>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</si>
  <si>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</si>
  <si>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</si>
  <si>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</si>
  <si>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</si>
  <si>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</si>
  <si>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</si>
  <si>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</si>
  <si>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</si>
  <si>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</si>
  <si>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</si>
  <si>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</si>
  <si>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</si>
  <si>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</si>
  <si>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</si>
  <si>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</si>
  <si>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</si>
  <si>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</si>
  <si>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</si>
  <si>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</si>
  <si>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</si>
  <si>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</si>
  <si>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</si>
  <si>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</si>
  <si>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</si>
  <si>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</si>
  <si>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</si>
  <si>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</si>
  <si>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</si>
  <si>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</si>
  <si>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</si>
  <si>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</si>
  <si>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</si>
  <si>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</si>
  <si>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</si>
  <si>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</si>
  <si>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</si>
  <si>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</si>
  <si>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</si>
  <si>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</si>
  <si>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</si>
  <si>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</si>
  <si>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</si>
  <si>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</si>
  <si>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</si>
  <si>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</si>
  <si>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</si>
  <si>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</si>
  <si>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</si>
  <si>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</si>
  <si>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</si>
  <si>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</si>
  <si>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</si>
  <si>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</si>
  <si>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</si>
  <si>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</si>
  <si>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</si>
  <si>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</si>
  <si>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</si>
  <si>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</si>
  <si>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</si>
  <si>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</si>
  <si>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</si>
  <si>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</si>
  <si>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</si>
  <si>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</si>
  <si>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</si>
  <si>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</si>
  <si>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</si>
  <si>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</si>
  <si>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</si>
  <si>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</si>
  <si>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</si>
  <si>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</si>
  <si>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</si>
  <si>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</si>
  <si>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</si>
  <si>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</si>
  <si>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</si>
  <si>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</si>
  <si>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</si>
  <si>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</si>
  <si>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</si>
  <si>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</si>
  <si>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</si>
  <si>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</si>
  <si>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</si>
  <si>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</si>
  <si>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</si>
  <si>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</si>
  <si>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</si>
  <si>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</si>
  <si>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</si>
  <si>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</si>
  <si>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</si>
  <si>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</si>
  <si>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</si>
  <si>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</si>
  <si>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</si>
  <si>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</si>
  <si>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</si>
  <si>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</si>
  <si>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</si>
  <si>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</si>
  <si>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</si>
  <si>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</si>
  <si>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</si>
  <si>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</si>
  <si>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</si>
  <si>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</si>
  <si>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</si>
  <si>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</si>
  <si>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</si>
  <si>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</si>
  <si>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</si>
  <si>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</si>
  <si>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</si>
  <si>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</si>
  <si>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</si>
  <si>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</si>
  <si>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</si>
  <si>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</si>
  <si>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</si>
  <si>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</si>
  <si>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</si>
  <si>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</si>
  <si>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</si>
  <si>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</si>
  <si>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</si>
  <si>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</si>
  <si>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</si>
  <si>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</si>
  <si>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</si>
  <si>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</si>
  <si>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</si>
  <si>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</si>
  <si>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</si>
  <si>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</si>
  <si>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</si>
  <si>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</si>
  <si>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</si>
  <si>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</si>
  <si>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</si>
  <si>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</si>
  <si>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</si>
  <si>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</si>
  <si>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</si>
  <si>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</si>
  <si>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</si>
  <si>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</si>
  <si>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</si>
  <si>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</si>
  <si>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</si>
  <si>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</si>
  <si>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</si>
  <si>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</si>
  <si>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</si>
  <si>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</si>
  <si>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</si>
  <si>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</si>
  <si>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</si>
  <si>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</si>
  <si>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</si>
  <si>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</si>
  <si>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</si>
  <si>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</si>
  <si>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</si>
  <si>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</si>
  <si>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</si>
  <si>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</si>
  <si>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</si>
  <si>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</si>
  <si>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</si>
  <si>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</si>
  <si>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</si>
  <si>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</si>
  <si>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</si>
  <si>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</si>
  <si>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</si>
  <si>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</si>
  <si>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</si>
  <si>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</si>
  <si>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</si>
  <si>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</si>
  <si>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</si>
  <si>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</si>
  <si>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</si>
  <si>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</si>
  <si>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</si>
  <si>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</si>
  <si>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</si>
  <si>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</si>
  <si>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</si>
  <si>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</si>
  <si>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</si>
  <si>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</si>
  <si>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</si>
  <si>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</si>
  <si>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</si>
  <si>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</si>
  <si>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</si>
  <si>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</si>
  <si>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</si>
  <si>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</si>
  <si>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</si>
  <si>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</si>
  <si>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</si>
  <si>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</si>
  <si>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</si>
  <si>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</si>
  <si>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</si>
  <si>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</si>
  <si>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</si>
  <si>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</si>
  <si>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</si>
  <si>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</si>
  <si>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</si>
  <si>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</si>
  <si>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</si>
  <si>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</si>
  <si>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</si>
  <si>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</si>
  <si>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</si>
  <si>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</si>
  <si>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</si>
  <si>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</si>
  <si>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</si>
  <si>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</si>
  <si>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</si>
  <si>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</si>
  <si>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</si>
  <si>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</si>
  <si>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</si>
  <si>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</si>
  <si>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</si>
  <si>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</si>
  <si>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</si>
  <si>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</si>
  <si>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</si>
  <si>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</si>
  <si>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</si>
  <si>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</si>
  <si>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</si>
  <si>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</si>
  <si>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</si>
  <si>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</si>
  <si>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</si>
  <si>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</si>
  <si>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</si>
  <si>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</si>
  <si>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</si>
  <si>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</si>
  <si>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</si>
  <si>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</si>
  <si>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</si>
  <si>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</si>
  <si>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</si>
  <si>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</si>
  <si>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</si>
  <si>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</si>
  <si>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</si>
  <si>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</si>
  <si>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</si>
  <si>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</si>
  <si>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</si>
  <si>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</si>
  <si>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</si>
  <si>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</si>
  <si>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</si>
  <si>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</si>
  <si>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</si>
  <si>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</si>
  <si>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</si>
  <si>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</si>
  <si>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</si>
  <si>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</si>
  <si>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</si>
  <si>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</si>
  <si>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</si>
  <si>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</si>
  <si>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</si>
  <si>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</si>
  <si>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</si>
  <si>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</si>
  <si>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</si>
  <si>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</si>
  <si>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</si>
  <si>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</si>
  <si>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</si>
  <si>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</si>
  <si>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</si>
  <si>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</si>
  <si>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</si>
  <si>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</si>
  <si>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</si>
  <si>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</si>
  <si>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</si>
  <si>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</si>
  <si>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</si>
  <si>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</si>
  <si>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</si>
  <si>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</si>
  <si>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</si>
  <si>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</si>
  <si>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</si>
  <si>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</si>
  <si>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</si>
  <si>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</si>
  <si>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</si>
  <si>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</si>
  <si>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</si>
  <si>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</si>
  <si>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</si>
  <si>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</si>
  <si>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</si>
  <si>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</si>
  <si>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</si>
  <si>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</si>
  <si>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</si>
  <si>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</si>
  <si>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</si>
  <si>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</si>
  <si>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</si>
  <si>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</si>
  <si>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</si>
  <si>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</si>
  <si>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</si>
  <si>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</si>
  <si>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</si>
  <si>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</si>
  <si>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</si>
  <si>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</si>
  <si>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</si>
  <si>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</si>
  <si>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</si>
  <si>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</si>
  <si>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</si>
  <si>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</si>
  <si>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</si>
  <si>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</si>
  <si>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</si>
  <si>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</si>
  <si>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</si>
  <si>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</si>
  <si>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</si>
  <si>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</si>
  <si>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</si>
  <si>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</si>
  <si>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</si>
  <si>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</si>
  <si>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</si>
  <si>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</si>
  <si>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</si>
  <si>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</si>
  <si>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</si>
  <si>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</si>
  <si>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</si>
  <si>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</si>
  <si>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</si>
  <si>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</si>
  <si>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</si>
  <si>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</si>
  <si>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</si>
  <si>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</si>
  <si>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</si>
  <si>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</si>
  <si>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</si>
  <si>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</si>
  <si>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</si>
  <si>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</si>
  <si>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</si>
  <si>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</si>
  <si>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</si>
  <si>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</si>
  <si>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</si>
  <si>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</si>
  <si>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</si>
  <si>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</si>
  <si>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</si>
  <si>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</si>
  <si>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</si>
  <si>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</si>
  <si>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</si>
  <si>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</si>
  <si>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</si>
  <si>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</si>
  <si>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</si>
  <si>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</si>
  <si>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</si>
  <si>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</si>
  <si>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</si>
  <si>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</si>
  <si>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</si>
  <si>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</si>
  <si>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</si>
  <si>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</si>
  <si>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</si>
  <si>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</si>
  <si>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</si>
  <si>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</si>
  <si>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</si>
  <si>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</si>
  <si>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</si>
  <si>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</si>
  <si>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</si>
  <si>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</si>
  <si>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</si>
  <si>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</si>
  <si>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</si>
  <si>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</si>
  <si>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</si>
  <si>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</si>
  <si>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</si>
  <si>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</si>
  <si>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</si>
  <si>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</si>
  <si>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</si>
  <si>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</si>
  <si>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</si>
  <si>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</si>
  <si>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</si>
  <si>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</si>
  <si>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</si>
  <si>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</si>
  <si>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</si>
  <si>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</si>
  <si>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</si>
  <si>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</si>
  <si>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</si>
  <si>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</si>
  <si>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</si>
  <si>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</si>
  <si>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</si>
  <si>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</si>
  <si>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</si>
  <si>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</si>
  <si>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</si>
  <si>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</si>
  <si>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</si>
  <si>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</si>
  <si>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</si>
  <si>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</si>
  <si>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</si>
  <si>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</si>
  <si>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</si>
  <si>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</si>
  <si>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</si>
  <si>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</si>
  <si>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</si>
  <si>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</si>
  <si>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</si>
  <si>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</si>
  <si>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</si>
  <si>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</si>
  <si>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</si>
  <si>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</si>
  <si>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</si>
  <si>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</si>
  <si>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</si>
  <si>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</si>
  <si>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</si>
  <si>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</si>
  <si>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</si>
  <si>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</si>
  <si>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</si>
  <si>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</si>
  <si>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</si>
  <si>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</si>
  <si>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</si>
  <si>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</si>
  <si>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</si>
  <si>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</si>
  <si>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</si>
  <si>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</si>
  <si>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</si>
  <si>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</si>
  <si>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</si>
  <si>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</si>
  <si>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</si>
  <si>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</si>
  <si>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</si>
  <si>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</si>
  <si>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</si>
  <si>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</si>
  <si>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</si>
  <si>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</si>
  <si>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</si>
  <si>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</si>
  <si>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</si>
  <si>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</si>
  <si>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</si>
  <si>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</si>
  <si>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</si>
  <si>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</si>
  <si>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</si>
  <si>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</si>
  <si>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</si>
  <si>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</si>
  <si>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</si>
  <si>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</si>
  <si>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</si>
  <si>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</si>
  <si>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</si>
  <si>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</si>
  <si>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</si>
  <si>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</si>
  <si>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</si>
  <si>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</si>
  <si>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</si>
  <si>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</si>
  <si>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</si>
  <si>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</si>
  <si>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</si>
  <si>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</si>
  <si>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</si>
  <si>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</si>
  <si>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</si>
  <si>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</si>
  <si>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</si>
  <si>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</si>
  <si>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</si>
  <si>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</si>
  <si>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</si>
  <si>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</si>
  <si>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</si>
  <si>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</si>
  <si>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</si>
  <si>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</si>
  <si>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</si>
  <si>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</si>
  <si>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</si>
  <si>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</si>
  <si>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</si>
  <si>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</si>
  <si>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</si>
  <si>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</si>
  <si>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</si>
  <si>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</si>
  <si>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</si>
  <si>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</si>
  <si>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</si>
  <si>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</si>
  <si>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</si>
  <si>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</si>
  <si>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</si>
  <si>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</si>
  <si>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</si>
  <si>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</si>
  <si>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</si>
  <si>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</si>
  <si>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</si>
  <si>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</si>
  <si>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</si>
  <si>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</si>
  <si>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</si>
  <si>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</si>
  <si>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</si>
  <si>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</si>
  <si>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</si>
  <si>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</si>
  <si>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</si>
  <si>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</si>
  <si>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</si>
  <si>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</si>
  <si>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</si>
  <si>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</si>
  <si>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</si>
  <si>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</si>
  <si>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</si>
  <si>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</si>
  <si>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</si>
  <si>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</si>
  <si>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</si>
  <si>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</si>
  <si>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</si>
  <si>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</si>
  <si>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</si>
  <si>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</si>
  <si>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</si>
  <si>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</si>
  <si>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</si>
  <si>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</si>
  <si>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</si>
  <si>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</si>
  <si>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</si>
  <si>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</si>
  <si>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</si>
  <si>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</si>
  <si>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</si>
  <si>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</si>
  <si>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</si>
  <si>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</si>
  <si>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</si>
  <si>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</si>
  <si>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</si>
  <si>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</si>
  <si>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</si>
  <si>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</si>
  <si>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</si>
  <si>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</si>
  <si>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</si>
  <si>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</si>
  <si>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</si>
  <si>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</si>
  <si>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</si>
  <si>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</si>
  <si>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</si>
  <si>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</si>
  <si>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</si>
  <si>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</si>
  <si>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</si>
  <si>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</si>
  <si>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</si>
  <si>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</si>
  <si>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</si>
  <si>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</si>
  <si>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</si>
  <si>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</si>
  <si>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</si>
  <si>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</si>
  <si>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</si>
  <si>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</si>
  <si>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</si>
  <si>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</si>
  <si>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</si>
  <si>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</si>
  <si>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</si>
  <si>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</si>
  <si>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</si>
  <si>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</si>
  <si>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</si>
  <si>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</si>
  <si>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</si>
  <si>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</si>
  <si>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</si>
  <si>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</si>
  <si>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</si>
  <si>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</si>
  <si>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</si>
  <si>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</si>
  <si>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</si>
  <si>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</si>
  <si>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</si>
  <si>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</si>
  <si>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</si>
  <si>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</si>
  <si>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</si>
  <si>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</si>
  <si>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</si>
  <si>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</si>
  <si>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</si>
  <si>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</si>
  <si>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</si>
  <si>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</si>
  <si>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</si>
  <si>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</si>
  <si>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</si>
  <si>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</si>
  <si>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</si>
  <si>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</si>
  <si>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</si>
  <si>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</si>
  <si>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</si>
  <si>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</si>
  <si>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</si>
  <si>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</si>
  <si>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</si>
  <si>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</si>
  <si>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</si>
  <si>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</si>
  <si>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</si>
  <si>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</si>
  <si>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</si>
  <si>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</si>
  <si>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</si>
  <si>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</si>
  <si>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</si>
  <si>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</si>
  <si>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</si>
  <si>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</si>
  <si>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</si>
  <si>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</si>
  <si>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</si>
  <si>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</si>
  <si>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</si>
  <si>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</si>
  <si>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</si>
  <si>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</si>
  <si>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</si>
  <si>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</si>
  <si>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</si>
  <si>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</si>
  <si>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</si>
  <si>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</si>
  <si>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</si>
  <si>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</si>
  <si>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</si>
  <si>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</si>
  <si>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</si>
  <si>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</si>
  <si>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</si>
  <si>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</si>
  <si>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</si>
  <si>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</si>
  <si>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</si>
  <si>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</si>
  <si>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</si>
  <si>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</si>
  <si>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</si>
  <si>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</si>
  <si>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</si>
  <si>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</si>
  <si>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</si>
  <si>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</si>
  <si>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</si>
  <si>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</si>
  <si>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</si>
  <si>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</si>
  <si>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</si>
  <si>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</si>
  <si>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</si>
  <si>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</si>
  <si>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</si>
  <si>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</si>
  <si>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</si>
  <si>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</si>
  <si>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</si>
  <si>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</si>
  <si>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</si>
  <si>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</si>
  <si>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</si>
  <si>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</si>
  <si>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</si>
  <si>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</si>
  <si>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</si>
  <si>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</si>
  <si>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</si>
  <si>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</si>
  <si>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</si>
  <si>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</si>
  <si>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</si>
  <si>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</si>
  <si>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</si>
  <si>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</si>
  <si>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</si>
  <si>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</si>
  <si>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</si>
  <si>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</si>
  <si>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</si>
  <si>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</si>
  <si>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</si>
  <si>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</si>
  <si>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</si>
  <si>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</si>
  <si>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</si>
  <si>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</si>
  <si>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</si>
  <si>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</si>
  <si>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</si>
  <si>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</si>
  <si>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</si>
  <si>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</si>
  <si>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</si>
  <si>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</si>
  <si>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</si>
  <si>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</si>
  <si>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</si>
  <si>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</si>
  <si>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</si>
  <si>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</si>
  <si>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</si>
  <si>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</si>
  <si>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</si>
  <si>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</si>
  <si>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</si>
  <si>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</si>
  <si>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</si>
  <si>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</si>
  <si>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</si>
  <si>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</si>
  <si>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</si>
  <si>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</si>
  <si>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</si>
  <si>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</si>
  <si>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</si>
  <si>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</si>
  <si>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</si>
  <si>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</si>
  <si>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</si>
  <si>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</si>
  <si>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</si>
  <si>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</si>
  <si>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</si>
  <si>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</si>
  <si>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</si>
  <si>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</si>
  <si>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</si>
  <si>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</si>
  <si>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</si>
  <si>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</si>
  <si>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</si>
  <si>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</si>
  <si>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</si>
  <si>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</si>
  <si>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</si>
  <si>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</si>
  <si>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</si>
  <si>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</si>
  <si>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</si>
  <si>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</si>
  <si>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</si>
  <si>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</si>
  <si>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</si>
  <si>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</si>
  <si>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</si>
  <si>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</si>
  <si>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</si>
  <si>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</si>
  <si>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</si>
  <si>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</si>
  <si>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</si>
  <si>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</si>
  <si>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</si>
  <si>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</si>
  <si>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</si>
  <si>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</si>
  <si>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</si>
  <si>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</si>
  <si>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</si>
  <si>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</si>
  <si>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</si>
  <si>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</si>
  <si>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</si>
  <si>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</si>
  <si>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</si>
  <si>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</si>
  <si>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</si>
  <si>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</si>
  <si>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</si>
  <si>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</si>
  <si>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</si>
  <si>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</si>
  <si>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</si>
  <si>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</si>
  <si>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</si>
  <si>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</si>
  <si>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</si>
  <si>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</si>
  <si>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</si>
  <si>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</si>
  <si>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</si>
  <si>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</si>
  <si>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</si>
  <si>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</si>
  <si>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</si>
  <si>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</si>
  <si>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</si>
  <si>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</si>
  <si>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</si>
  <si>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</si>
  <si>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</si>
  <si>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</si>
  <si>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</si>
  <si>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</si>
  <si>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</si>
  <si>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</si>
  <si>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</si>
  <si>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</si>
  <si>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</si>
  <si>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</si>
  <si>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</si>
  <si>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</si>
  <si>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</si>
  <si>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</si>
  <si>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</si>
  <si>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</si>
  <si>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</si>
  <si>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</si>
  <si>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</si>
  <si>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</si>
  <si>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</si>
  <si>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</si>
  <si>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</si>
  <si>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</si>
  <si>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</si>
  <si>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</si>
  <si>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</si>
  <si>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</si>
  <si>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</si>
  <si>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</si>
  <si>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</si>
  <si>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</si>
  <si>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</si>
  <si>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</si>
  <si>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</si>
  <si>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</si>
  <si>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</si>
  <si>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</si>
  <si>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</si>
  <si>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</si>
  <si>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</si>
  <si>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</si>
  <si>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</si>
  <si>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</si>
  <si>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</si>
  <si>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</si>
  <si>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</si>
  <si>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</si>
  <si>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</si>
  <si>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</si>
  <si>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</si>
  <si>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</si>
  <si>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</si>
  <si>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</si>
  <si>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</si>
  <si>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</si>
  <si>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</si>
  <si>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</si>
  <si>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</si>
  <si>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</si>
  <si>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</si>
  <si>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</si>
  <si>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</si>
  <si>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</si>
  <si>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</si>
  <si>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</si>
  <si>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</si>
  <si>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</si>
  <si>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</si>
  <si>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</si>
  <si>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</si>
  <si>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</si>
  <si>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</si>
  <si>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</si>
  <si>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</si>
  <si>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</si>
  <si>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</si>
  <si>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</si>
  <si>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</si>
  <si>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</si>
  <si>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</si>
  <si>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</si>
  <si>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</si>
  <si>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</si>
  <si>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</si>
  <si>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</si>
  <si>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</si>
  <si>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</si>
  <si>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</si>
  <si>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</si>
  <si>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</si>
  <si>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</si>
  <si>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</si>
  <si>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</si>
  <si>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</si>
  <si>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</si>
  <si>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</si>
  <si>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</si>
  <si>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</si>
  <si>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</si>
  <si>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</si>
  <si>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</si>
  <si>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</si>
  <si>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</si>
  <si>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</si>
  <si>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</si>
  <si>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</si>
  <si>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</si>
  <si>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</si>
  <si>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</si>
  <si>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</si>
  <si>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</si>
  <si>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</si>
  <si>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</si>
  <si>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</si>
  <si>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</si>
  <si>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</si>
  <si>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</si>
  <si>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</si>
  <si>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</si>
  <si>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</si>
  <si>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</si>
  <si>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</si>
  <si>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</si>
  <si>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</si>
  <si>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</si>
  <si>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</si>
  <si>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</si>
  <si>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</si>
  <si>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</si>
  <si>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</si>
  <si>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</si>
  <si>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</si>
  <si>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</si>
  <si>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</si>
  <si>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</si>
  <si>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</si>
  <si>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</si>
  <si>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</si>
  <si>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</si>
  <si>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</si>
  <si>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</si>
  <si>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</si>
  <si>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</si>
  <si>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</si>
  <si>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</si>
  <si>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</si>
  <si>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</si>
  <si>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</si>
  <si>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</si>
  <si>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</si>
  <si>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</si>
  <si>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</si>
  <si>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</si>
  <si>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</si>
  <si>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</si>
  <si>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</si>
  <si>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</si>
  <si>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</si>
  <si>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</si>
  <si>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</si>
  <si>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</si>
  <si>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</si>
  <si>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</si>
  <si>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</si>
  <si>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</si>
  <si>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</si>
  <si>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</si>
  <si>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</si>
  <si>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</si>
  <si>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</si>
  <si>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</si>
  <si>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</si>
  <si>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</si>
  <si>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</si>
  <si>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</si>
  <si>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</si>
  <si>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</si>
  <si>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</si>
  <si>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</si>
  <si>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</si>
  <si>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</si>
  <si>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</si>
  <si>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</si>
  <si>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</si>
  <si>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</si>
  <si>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</si>
  <si>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</si>
  <si>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</si>
  <si>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</si>
  <si>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</si>
  <si>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</si>
  <si>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</si>
  <si>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</si>
  <si>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</si>
  <si>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</si>
  <si>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</si>
  <si>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</si>
  <si>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</si>
  <si>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</si>
  <si>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</si>
  <si>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</si>
  <si>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</si>
  <si>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</si>
  <si>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</si>
  <si>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</si>
  <si>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</si>
  <si>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</si>
  <si>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</si>
  <si>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</si>
  <si>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</si>
  <si>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</si>
  <si>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</si>
  <si>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</si>
  <si>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</si>
  <si>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</si>
  <si>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</si>
  <si>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</si>
  <si>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</si>
  <si>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</si>
  <si>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</si>
  <si>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</si>
  <si>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</si>
  <si>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</si>
  <si>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</si>
  <si>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</si>
  <si>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</si>
  <si>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</si>
  <si>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</si>
  <si>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</si>
  <si>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</si>
  <si>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</si>
  <si>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</si>
  <si>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</si>
  <si>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</si>
  <si>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</si>
  <si>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</si>
  <si>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</si>
  <si>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</si>
  <si>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</si>
  <si>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</si>
  <si>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</si>
  <si>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</si>
  <si>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</si>
  <si>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</si>
  <si>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</si>
  <si>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</si>
  <si>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</si>
  <si>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</si>
  <si>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</si>
  <si>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</si>
  <si>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</si>
  <si>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</si>
  <si>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</si>
  <si>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</si>
  <si>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</si>
  <si>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</si>
  <si>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</si>
  <si>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</si>
  <si>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</si>
  <si>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</si>
  <si>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</si>
  <si>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</si>
  <si>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</si>
  <si>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</si>
  <si>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</si>
  <si>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</si>
  <si>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</si>
  <si>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</si>
  <si>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</si>
  <si>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</si>
  <si>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</si>
  <si>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</si>
  <si>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</si>
  <si>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</si>
  <si>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</si>
  <si>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</si>
  <si>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</si>
  <si>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</si>
  <si>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</si>
  <si>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</si>
  <si>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</si>
  <si>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</si>
  <si>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</si>
  <si>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</si>
  <si>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</si>
  <si>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</si>
  <si>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</si>
  <si>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</si>
  <si>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</si>
  <si>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</si>
  <si>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</si>
  <si>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</si>
  <si>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</si>
  <si>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</si>
  <si>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</si>
  <si>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</si>
  <si>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</si>
  <si>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</si>
  <si>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</si>
  <si>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</si>
  <si>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</si>
  <si>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</si>
  <si>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</si>
  <si>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</si>
  <si>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</si>
  <si>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</si>
  <si>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</si>
  <si>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</si>
  <si>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</si>
  <si>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</si>
  <si>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</si>
  <si>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</si>
  <si>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</si>
  <si>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</si>
  <si>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</si>
  <si>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</si>
  <si>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</si>
  <si>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</si>
  <si>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</si>
  <si>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</si>
  <si>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</si>
  <si>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</si>
  <si>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</si>
  <si>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</si>
  <si>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</si>
  <si>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</si>
  <si>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</si>
  <si>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</si>
  <si>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</si>
  <si>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</si>
  <si>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</si>
  <si>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</si>
  <si>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</si>
  <si>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</si>
  <si>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</si>
  <si>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</si>
  <si>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</si>
  <si>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</si>
  <si>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</si>
  <si>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</si>
  <si>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</si>
  <si>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</si>
  <si>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</si>
  <si>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</si>
  <si>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</si>
  <si>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</si>
  <si>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</si>
  <si>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</si>
  <si>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</si>
  <si>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</si>
  <si>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</si>
  <si>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</si>
  <si>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</si>
  <si>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</si>
  <si>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</si>
  <si>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</si>
  <si>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</si>
  <si>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</si>
  <si>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</si>
  <si>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</si>
  <si>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</si>
  <si>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</si>
  <si>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</si>
  <si>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</si>
  <si>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</si>
  <si>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</si>
  <si>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</si>
  <si>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</si>
  <si>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</si>
  <si>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</si>
  <si>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</si>
  <si>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</si>
  <si>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</si>
  <si>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</si>
  <si>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</si>
  <si>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</si>
  <si>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</si>
  <si>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</si>
  <si>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</si>
  <si>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</si>
  <si>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</si>
  <si>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</si>
  <si>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</si>
  <si>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</si>
  <si>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</si>
  <si>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</si>
  <si>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</si>
  <si>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</si>
  <si>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</si>
  <si>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</si>
  <si>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</si>
  <si>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</si>
  <si>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</si>
  <si>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</si>
  <si>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</si>
  <si>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</si>
  <si>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</si>
  <si>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</si>
  <si>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</si>
  <si>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</si>
  <si>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</si>
  <si>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</si>
  <si>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</si>
  <si>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</si>
  <si>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</si>
  <si>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</si>
  <si>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</si>
  <si>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</si>
  <si>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</si>
  <si>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</si>
  <si>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</si>
  <si>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</si>
  <si>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</si>
  <si>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</si>
  <si>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</si>
  <si>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</si>
  <si>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</si>
  <si>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</si>
  <si>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</si>
  <si>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</si>
  <si>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</si>
  <si>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</si>
  <si>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</si>
  <si>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</si>
  <si>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</si>
  <si>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</si>
  <si>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</si>
  <si>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</si>
  <si>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</si>
  <si>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</si>
  <si>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</si>
  <si>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</si>
  <si>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</si>
  <si>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</si>
  <si>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</si>
  <si>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</si>
  <si>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</si>
  <si>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</si>
  <si>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</si>
  <si>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</si>
  <si>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</si>
  <si>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</si>
  <si>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</si>
  <si>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</si>
  <si>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</si>
  <si>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</si>
  <si>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</si>
  <si>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</si>
  <si>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</si>
  <si>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</si>
  <si>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</si>
  <si>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</si>
  <si>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</si>
  <si>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</si>
  <si>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</si>
  <si>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</si>
  <si>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</si>
  <si>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</si>
  <si>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</si>
  <si>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</si>
  <si>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</si>
  <si>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</si>
  <si>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</si>
  <si>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</si>
  <si>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</si>
  <si>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</si>
  <si>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</si>
  <si>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</si>
  <si>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</si>
  <si>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</si>
  <si>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</si>
  <si>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</si>
  <si>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</si>
  <si>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</si>
  <si>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</si>
  <si>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</si>
  <si>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</si>
  <si>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</si>
  <si>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</si>
  <si>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</si>
  <si>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</si>
  <si>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</si>
  <si>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</si>
  <si>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</si>
  <si>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</si>
  <si>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</si>
  <si>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</si>
  <si>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</si>
  <si>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</si>
  <si>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</si>
  <si>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</si>
  <si>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</si>
  <si>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</si>
  <si>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</si>
  <si>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</si>
  <si>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</si>
  <si>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</si>
  <si>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</si>
  <si>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</si>
  <si>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</si>
  <si>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</si>
  <si>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</si>
  <si>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</si>
  <si>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</si>
  <si>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</si>
  <si>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</si>
  <si>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</si>
  <si>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</si>
  <si>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</si>
  <si>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</si>
  <si>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</si>
  <si>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</si>
  <si>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</si>
  <si>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</si>
  <si>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</si>
  <si>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</si>
  <si>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</si>
  <si>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</si>
  <si>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</si>
  <si>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</si>
  <si>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</si>
  <si>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</si>
  <si>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</si>
  <si>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</si>
  <si>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</si>
  <si>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</si>
  <si>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</si>
  <si>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</si>
  <si>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</si>
  <si>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</si>
  <si>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</si>
  <si>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</si>
  <si>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</si>
  <si>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</si>
  <si>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</si>
  <si>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</si>
  <si>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</si>
  <si>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</si>
  <si>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</si>
  <si>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</si>
  <si>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</si>
  <si>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</si>
  <si>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</si>
  <si>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</si>
  <si>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</si>
  <si>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</si>
  <si>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</si>
  <si>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</si>
  <si>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</si>
  <si>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</si>
  <si>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</si>
  <si>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</si>
  <si>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</si>
  <si>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</si>
  <si>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</si>
  <si>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</si>
  <si>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</si>
  <si>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</si>
  <si>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</si>
  <si>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</si>
  <si>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</si>
  <si>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</si>
  <si>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</si>
  <si>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</si>
  <si>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</si>
  <si>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</si>
  <si>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</si>
  <si>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</si>
  <si>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</si>
  <si>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</si>
  <si>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</si>
  <si>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</si>
  <si>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</si>
  <si>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</si>
  <si>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</si>
  <si>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</si>
  <si>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</si>
  <si>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</si>
  <si>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</si>
  <si>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</si>
  <si>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</si>
  <si>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</si>
  <si>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</si>
  <si>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</si>
  <si>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</si>
  <si>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</si>
  <si>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</si>
  <si>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</si>
  <si>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</si>
  <si>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</si>
  <si>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</si>
  <si>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</si>
  <si>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</si>
  <si>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</si>
  <si>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</si>
  <si>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</si>
  <si>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</si>
  <si>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</si>
  <si>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</si>
  <si>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</si>
  <si>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</si>
  <si>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</si>
  <si>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</si>
  <si>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</si>
  <si>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</si>
  <si>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</si>
  <si>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</si>
  <si>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</si>
  <si>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</si>
  <si>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</si>
  <si>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</si>
  <si>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</si>
  <si>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</si>
  <si>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</si>
  <si>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</si>
  <si>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</si>
  <si>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</si>
  <si>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</si>
  <si>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</si>
  <si>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</si>
  <si>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</si>
  <si>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</si>
  <si>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</si>
  <si>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</si>
  <si>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S01.010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CANTEIRO</t>
    </r>
    <r>
      <rPr>
        <sz val="10"/>
        <color rgb="FFFFFFFF"/>
        <rFont val="Times New Roman"/>
        <family val="1"/>
      </rPr>
      <t xml:space="preserve"> </t>
    </r>
    <r>
      <rPr>
        <b/>
        <sz val="10"/>
        <color rgb="FFFFFFFF"/>
        <rFont val="Calibri"/>
        <family val="1"/>
      </rPr>
      <t>DE</t>
    </r>
    <r>
      <rPr>
        <sz val="10"/>
        <color rgb="FFFFFFFF"/>
        <rFont val="Times New Roman"/>
        <family val="1"/>
      </rPr>
      <t xml:space="preserve"> </t>
    </r>
    <r>
      <rPr>
        <b/>
        <sz val="10"/>
        <color rgb="FFFFFFFF"/>
        <rFont val="Calibri"/>
        <family val="1"/>
      </rPr>
      <t>OBRAS</t>
    </r>
  </si>
  <si>
    <r>
      <rPr>
        <sz val="10"/>
        <rFont val="Calibri"/>
        <family val="1"/>
      </rPr>
      <t>BARRACAO</t>
    </r>
    <r>
      <rPr>
        <sz val="10"/>
        <rFont val="Times New Roman"/>
        <family val="1"/>
      </rPr>
      <t xml:space="preserve"> </t>
    </r>
    <r>
      <rPr>
        <sz val="10"/>
        <rFont val="Calibri"/>
        <family val="1"/>
      </rPr>
      <t>PARA</t>
    </r>
    <r>
      <rPr>
        <sz val="10"/>
        <rFont val="Times New Roman"/>
        <family val="1"/>
      </rPr>
      <t xml:space="preserve"> </t>
    </r>
    <r>
      <rPr>
        <sz val="10"/>
        <rFont val="Calibri"/>
        <family val="1"/>
      </rPr>
      <t>ESCRITORIO/FISCALIZACAO</t>
    </r>
  </si>
  <si>
    <r>
      <rPr>
        <sz val="10"/>
        <rFont val="Calibri"/>
        <family val="1"/>
      </rPr>
      <t>M2</t>
    </r>
  </si>
  <si>
    <r>
      <rPr>
        <sz val="10"/>
        <rFont val="Calibri"/>
        <family val="1"/>
      </rPr>
      <t>BARRACAO</t>
    </r>
    <r>
      <rPr>
        <sz val="10"/>
        <rFont val="Times New Roman"/>
        <family val="1"/>
      </rPr>
      <t xml:space="preserve"> </t>
    </r>
    <r>
      <rPr>
        <sz val="10"/>
        <rFont val="Calibri"/>
        <family val="1"/>
      </rPr>
      <t>ABERTO</t>
    </r>
    <r>
      <rPr>
        <sz val="10"/>
        <rFont val="Times New Roman"/>
        <family val="1"/>
      </rPr>
      <t xml:space="preserve"> </t>
    </r>
    <r>
      <rPr>
        <sz val="10"/>
        <rFont val="Calibri"/>
        <family val="1"/>
      </rPr>
      <t>PARA</t>
    </r>
    <r>
      <rPr>
        <sz val="10"/>
        <rFont val="Times New Roman"/>
        <family val="1"/>
      </rPr>
      <t xml:space="preserve"> </t>
    </r>
    <r>
      <rPr>
        <sz val="10"/>
        <rFont val="Calibri"/>
        <family val="1"/>
      </rPr>
      <t>GUARDA</t>
    </r>
    <r>
      <rPr>
        <sz val="10"/>
        <rFont val="Times New Roman"/>
        <family val="1"/>
      </rPr>
      <t xml:space="preserve"> </t>
    </r>
    <r>
      <rPr>
        <sz val="10"/>
        <rFont val="Calibri"/>
        <family val="1"/>
      </rPr>
      <t>DE</t>
    </r>
    <r>
      <rPr>
        <sz val="10"/>
        <rFont val="Times New Roman"/>
        <family val="1"/>
      </rPr>
      <t xml:space="preserve"> </t>
    </r>
    <r>
      <rPr>
        <sz val="10"/>
        <rFont val="Calibri"/>
        <family val="1"/>
      </rPr>
      <t>TUBOS</t>
    </r>
  </si>
  <si>
    <r>
      <rPr>
        <sz val="10"/>
        <rFont val="Calibri"/>
        <family val="1"/>
      </rPr>
      <t>BARRACAO</t>
    </r>
    <r>
      <rPr>
        <sz val="10"/>
        <rFont val="Times New Roman"/>
        <family val="1"/>
      </rPr>
      <t xml:space="preserve"> </t>
    </r>
    <r>
      <rPr>
        <sz val="10"/>
        <rFont val="Calibri"/>
        <family val="1"/>
      </rPr>
      <t>ABERTO</t>
    </r>
    <r>
      <rPr>
        <sz val="10"/>
        <rFont val="Times New Roman"/>
        <family val="1"/>
      </rPr>
      <t xml:space="preserve"> </t>
    </r>
    <r>
      <rPr>
        <sz val="10"/>
        <rFont val="Calibri"/>
        <family val="1"/>
      </rPr>
      <t>PARA</t>
    </r>
    <r>
      <rPr>
        <sz val="10"/>
        <rFont val="Times New Roman"/>
        <family val="1"/>
      </rPr>
      <t xml:space="preserve"> </t>
    </r>
    <r>
      <rPr>
        <sz val="10"/>
        <rFont val="Calibri"/>
        <family val="1"/>
      </rPr>
      <t>SERVICOS</t>
    </r>
    <r>
      <rPr>
        <sz val="10"/>
        <rFont val="Times New Roman"/>
        <family val="1"/>
      </rPr>
      <t xml:space="preserve"> </t>
    </r>
    <r>
      <rPr>
        <sz val="10"/>
        <rFont val="Calibri"/>
        <family val="1"/>
      </rPr>
      <t>GERAIS</t>
    </r>
  </si>
  <si>
    <r>
      <rPr>
        <sz val="10"/>
        <rFont val="Calibri"/>
        <family val="1"/>
      </rPr>
      <t>BARRACAO</t>
    </r>
    <r>
      <rPr>
        <sz val="10"/>
        <rFont val="Times New Roman"/>
        <family val="1"/>
      </rPr>
      <t xml:space="preserve"> </t>
    </r>
    <r>
      <rPr>
        <sz val="10"/>
        <rFont val="Calibri"/>
        <family val="1"/>
      </rPr>
      <t>FECHADO</t>
    </r>
    <r>
      <rPr>
        <sz val="10"/>
        <rFont val="Times New Roman"/>
        <family val="1"/>
      </rPr>
      <t xml:space="preserve"> </t>
    </r>
    <r>
      <rPr>
        <sz val="10"/>
        <rFont val="Calibri"/>
        <family val="1"/>
      </rPr>
      <t>DEPOSITO/ALMOXARIFADO</t>
    </r>
  </si>
  <si>
    <r>
      <rPr>
        <sz val="10"/>
        <rFont val="Calibri"/>
        <family val="1"/>
      </rPr>
      <t>BARRACAO</t>
    </r>
    <r>
      <rPr>
        <sz val="10"/>
        <rFont val="Times New Roman"/>
        <family val="1"/>
      </rPr>
      <t xml:space="preserve"> </t>
    </r>
    <r>
      <rPr>
        <sz val="10"/>
        <rFont val="Calibri"/>
        <family val="1"/>
      </rPr>
      <t>PARA</t>
    </r>
    <r>
      <rPr>
        <sz val="10"/>
        <rFont val="Times New Roman"/>
        <family val="1"/>
      </rPr>
      <t xml:space="preserve"> </t>
    </r>
    <r>
      <rPr>
        <sz val="10"/>
        <rFont val="Calibri"/>
        <family val="1"/>
      </rPr>
      <t>REFEITORIO</t>
    </r>
  </si>
  <si>
    <r>
      <rPr>
        <sz val="10"/>
        <rFont val="Calibri"/>
        <family val="1"/>
      </rPr>
      <t>BARRACAO</t>
    </r>
    <r>
      <rPr>
        <sz val="10"/>
        <rFont val="Times New Roman"/>
        <family val="1"/>
      </rPr>
      <t xml:space="preserve"> </t>
    </r>
    <r>
      <rPr>
        <sz val="10"/>
        <rFont val="Calibri"/>
        <family val="1"/>
      </rPr>
      <t>PARA</t>
    </r>
    <r>
      <rPr>
        <sz val="10"/>
        <rFont val="Times New Roman"/>
        <family val="1"/>
      </rPr>
      <t xml:space="preserve"> </t>
    </r>
    <r>
      <rPr>
        <sz val="10"/>
        <rFont val="Calibri"/>
        <family val="1"/>
      </rPr>
      <t>VESTIARIO</t>
    </r>
    <r>
      <rPr>
        <sz val="10"/>
        <rFont val="Times New Roman"/>
        <family val="1"/>
      </rPr>
      <t xml:space="preserve"> </t>
    </r>
    <r>
      <rPr>
        <sz val="10"/>
        <rFont val="Calibri"/>
        <family val="1"/>
      </rPr>
      <t>E</t>
    </r>
    <r>
      <rPr>
        <sz val="10"/>
        <rFont val="Times New Roman"/>
        <family val="1"/>
      </rPr>
      <t xml:space="preserve"> </t>
    </r>
    <r>
      <rPr>
        <sz val="10"/>
        <rFont val="Calibri"/>
        <family val="1"/>
      </rPr>
      <t>SANITARIO</t>
    </r>
  </si>
  <si>
    <r>
      <rPr>
        <sz val="10"/>
        <rFont val="Calibri"/>
        <family val="1"/>
      </rPr>
      <t>PADRAO</t>
    </r>
    <r>
      <rPr>
        <sz val="10"/>
        <rFont val="Times New Roman"/>
        <family val="1"/>
      </rPr>
      <t xml:space="preserve"> </t>
    </r>
    <r>
      <rPr>
        <sz val="10"/>
        <rFont val="Calibri"/>
        <family val="1"/>
      </rPr>
      <t>DE</t>
    </r>
    <r>
      <rPr>
        <sz val="10"/>
        <rFont val="Times New Roman"/>
        <family val="1"/>
      </rPr>
      <t xml:space="preserve"> </t>
    </r>
    <r>
      <rPr>
        <sz val="10"/>
        <rFont val="Calibri"/>
        <family val="1"/>
      </rPr>
      <t>ENTRADA</t>
    </r>
    <r>
      <rPr>
        <sz val="10"/>
        <rFont val="Times New Roman"/>
        <family val="1"/>
      </rPr>
      <t xml:space="preserve"> </t>
    </r>
    <r>
      <rPr>
        <sz val="10"/>
        <rFont val="Calibri"/>
        <family val="1"/>
      </rPr>
      <t>PROVISORIO</t>
    </r>
    <r>
      <rPr>
        <sz val="10"/>
        <rFont val="Times New Roman"/>
        <family val="1"/>
      </rPr>
      <t xml:space="preserve"> </t>
    </r>
    <r>
      <rPr>
        <sz val="10"/>
        <rFont val="Calibri"/>
        <family val="1"/>
      </rPr>
      <t>DE</t>
    </r>
    <r>
      <rPr>
        <sz val="10"/>
        <rFont val="Times New Roman"/>
        <family val="1"/>
      </rPr>
      <t xml:space="preserve"> </t>
    </r>
    <r>
      <rPr>
        <sz val="10"/>
        <rFont val="Calibri"/>
        <family val="1"/>
      </rPr>
      <t>ENERGIA</t>
    </r>
  </si>
  <si>
    <r>
      <rPr>
        <sz val="10"/>
        <rFont val="Calibri"/>
        <family val="1"/>
      </rPr>
      <t>UN</t>
    </r>
  </si>
  <si>
    <r>
      <rPr>
        <sz val="10"/>
        <rFont val="Calibri"/>
        <family val="1"/>
      </rPr>
      <t>PADRAO</t>
    </r>
    <r>
      <rPr>
        <sz val="10"/>
        <rFont val="Times New Roman"/>
        <family val="1"/>
      </rPr>
      <t xml:space="preserve"> </t>
    </r>
    <r>
      <rPr>
        <sz val="10"/>
        <rFont val="Calibri"/>
        <family val="1"/>
      </rPr>
      <t>ENTRADA</t>
    </r>
    <r>
      <rPr>
        <sz val="10"/>
        <rFont val="Times New Roman"/>
        <family val="1"/>
      </rPr>
      <t xml:space="preserve"> </t>
    </r>
    <r>
      <rPr>
        <sz val="10"/>
        <rFont val="Calibri"/>
        <family val="1"/>
      </rPr>
      <t>PROVISORIO</t>
    </r>
    <r>
      <rPr>
        <sz val="10"/>
        <rFont val="Times New Roman"/>
        <family val="1"/>
      </rPr>
      <t xml:space="preserve"> </t>
    </r>
    <r>
      <rPr>
        <sz val="10"/>
        <rFont val="Calibri"/>
        <family val="1"/>
      </rPr>
      <t>AGUA</t>
    </r>
  </si>
  <si>
    <r>
      <rPr>
        <sz val="10"/>
        <rFont val="Calibri"/>
        <family val="1"/>
      </rPr>
      <t>TAPUME</t>
    </r>
    <r>
      <rPr>
        <sz val="10"/>
        <rFont val="Times New Roman"/>
        <family val="1"/>
      </rPr>
      <t xml:space="preserve"> </t>
    </r>
    <r>
      <rPr>
        <sz val="10"/>
        <rFont val="Calibri"/>
        <family val="1"/>
      </rPr>
      <t>CHAPA</t>
    </r>
    <r>
      <rPr>
        <sz val="10"/>
        <rFont val="Times New Roman"/>
        <family val="1"/>
      </rPr>
      <t xml:space="preserve"> </t>
    </r>
    <r>
      <rPr>
        <sz val="10"/>
        <rFont val="Calibri"/>
        <family val="1"/>
      </rPr>
      <t>COMPENSADA</t>
    </r>
    <r>
      <rPr>
        <sz val="10"/>
        <rFont val="Times New Roman"/>
        <family val="1"/>
      </rPr>
      <t xml:space="preserve"> </t>
    </r>
    <r>
      <rPr>
        <sz val="10"/>
        <rFont val="Calibri"/>
        <family val="1"/>
      </rPr>
      <t>RESINADA</t>
    </r>
    <r>
      <rPr>
        <sz val="10"/>
        <rFont val="Times New Roman"/>
        <family val="1"/>
      </rPr>
      <t xml:space="preserve"> </t>
    </r>
    <r>
      <rPr>
        <sz val="10"/>
        <rFont val="Calibri"/>
        <family val="1"/>
      </rPr>
      <t>E=6MM</t>
    </r>
  </si>
  <si>
    <r>
      <rPr>
        <sz val="10"/>
        <rFont val="Calibri"/>
        <family val="1"/>
      </rPr>
      <t>TAPUME</t>
    </r>
    <r>
      <rPr>
        <sz val="10"/>
        <rFont val="Times New Roman"/>
        <family val="1"/>
      </rPr>
      <t xml:space="preserve"> </t>
    </r>
    <r>
      <rPr>
        <sz val="10"/>
        <rFont val="Calibri"/>
        <family val="1"/>
      </rPr>
      <t>TELHA</t>
    </r>
    <r>
      <rPr>
        <sz val="10"/>
        <rFont val="Times New Roman"/>
        <family val="1"/>
      </rPr>
      <t xml:space="preserve"> </t>
    </r>
    <r>
      <rPr>
        <sz val="10"/>
        <rFont val="Calibri"/>
        <family val="1"/>
      </rPr>
      <t>METAL</t>
    </r>
    <r>
      <rPr>
        <sz val="10"/>
        <rFont val="Times New Roman"/>
        <family val="1"/>
      </rPr>
      <t xml:space="preserve"> </t>
    </r>
    <r>
      <rPr>
        <sz val="10"/>
        <rFont val="Calibri"/>
        <family val="1"/>
      </rPr>
      <t>E=0,50MM</t>
    </r>
    <r>
      <rPr>
        <sz val="10"/>
        <rFont val="Times New Roman"/>
        <family val="1"/>
      </rPr>
      <t xml:space="preserve"> </t>
    </r>
    <r>
      <rPr>
        <sz val="10"/>
        <rFont val="Calibri"/>
        <family val="1"/>
      </rPr>
      <t>H=2,00M</t>
    </r>
  </si>
  <si>
    <r>
      <rPr>
        <sz val="10"/>
        <rFont val="Calibri"/>
        <family val="1"/>
      </rPr>
      <t>M</t>
    </r>
  </si>
  <si>
    <r>
      <rPr>
        <sz val="10"/>
        <rFont val="Calibri"/>
        <family val="1"/>
      </rPr>
      <t>PLACA</t>
    </r>
    <r>
      <rPr>
        <sz val="10"/>
        <rFont val="Times New Roman"/>
        <family val="1"/>
      </rPr>
      <t xml:space="preserve"> </t>
    </r>
    <r>
      <rPr>
        <sz val="10"/>
        <rFont val="Calibri"/>
        <family val="1"/>
      </rPr>
      <t>OBRA</t>
    </r>
    <r>
      <rPr>
        <sz val="10"/>
        <rFont val="Times New Roman"/>
        <family val="1"/>
      </rPr>
      <t xml:space="preserve"> </t>
    </r>
    <r>
      <rPr>
        <sz val="10"/>
        <rFont val="Calibri"/>
        <family val="1"/>
      </rPr>
      <t>PAD</t>
    </r>
    <r>
      <rPr>
        <sz val="10"/>
        <rFont val="Times New Roman"/>
        <family val="1"/>
      </rPr>
      <t xml:space="preserve"> </t>
    </r>
    <r>
      <rPr>
        <sz val="10"/>
        <rFont val="Calibri"/>
        <family val="1"/>
      </rPr>
      <t>CESAN</t>
    </r>
    <r>
      <rPr>
        <sz val="10"/>
        <rFont val="Times New Roman"/>
        <family val="1"/>
      </rPr>
      <t xml:space="preserve"> </t>
    </r>
    <r>
      <rPr>
        <sz val="10"/>
        <rFont val="Calibri"/>
        <family val="1"/>
      </rPr>
      <t>E</t>
    </r>
    <r>
      <rPr>
        <sz val="10"/>
        <rFont val="Times New Roman"/>
        <family val="1"/>
      </rPr>
      <t xml:space="preserve"> </t>
    </r>
    <r>
      <rPr>
        <sz val="10"/>
        <rFont val="Calibri"/>
        <family val="1"/>
      </rPr>
      <t>AGENTE</t>
    </r>
    <r>
      <rPr>
        <sz val="10"/>
        <rFont val="Times New Roman"/>
        <family val="1"/>
      </rPr>
      <t xml:space="preserve"> </t>
    </r>
    <r>
      <rPr>
        <sz val="10"/>
        <rFont val="Calibri"/>
        <family val="1"/>
      </rPr>
      <t>FINANCEIRO</t>
    </r>
  </si>
  <si>
    <r>
      <rPr>
        <sz val="10"/>
        <rFont val="Calibri"/>
        <family val="1"/>
      </rPr>
      <t>FOSSA</t>
    </r>
    <r>
      <rPr>
        <sz val="10"/>
        <rFont val="Times New Roman"/>
        <family val="1"/>
      </rPr>
      <t xml:space="preserve"> </t>
    </r>
    <r>
      <rPr>
        <sz val="10"/>
        <rFont val="Calibri"/>
        <family val="1"/>
      </rPr>
      <t>SEPTICA</t>
    </r>
    <r>
      <rPr>
        <sz val="10"/>
        <rFont val="Times New Roman"/>
        <family val="1"/>
      </rPr>
      <t xml:space="preserve"> </t>
    </r>
    <r>
      <rPr>
        <sz val="10"/>
        <rFont val="Calibri"/>
        <family val="1"/>
      </rPr>
      <t>PRE-MOLDADA</t>
    </r>
    <r>
      <rPr>
        <sz val="10"/>
        <rFont val="Times New Roman"/>
        <family val="1"/>
      </rPr>
      <t xml:space="preserve"> </t>
    </r>
    <r>
      <rPr>
        <sz val="10"/>
        <rFont val="Calibri"/>
        <family val="1"/>
      </rPr>
      <t>CAP</t>
    </r>
    <r>
      <rPr>
        <sz val="10"/>
        <rFont val="Times New Roman"/>
        <family val="1"/>
      </rPr>
      <t xml:space="preserve"> </t>
    </r>
    <r>
      <rPr>
        <sz val="10"/>
        <rFont val="Calibri"/>
        <family val="1"/>
      </rPr>
      <t>10</t>
    </r>
    <r>
      <rPr>
        <sz val="10"/>
        <rFont val="Times New Roman"/>
        <family val="1"/>
      </rPr>
      <t xml:space="preserve"> </t>
    </r>
    <r>
      <rPr>
        <sz val="10"/>
        <rFont val="Calibri"/>
        <family val="1"/>
      </rPr>
      <t>PESSOAS</t>
    </r>
  </si>
  <si>
    <r>
      <rPr>
        <sz val="10"/>
        <rFont val="Calibri"/>
        <family val="1"/>
      </rPr>
      <t>FILTRO</t>
    </r>
    <r>
      <rPr>
        <sz val="10"/>
        <rFont val="Times New Roman"/>
        <family val="1"/>
      </rPr>
      <t xml:space="preserve"> </t>
    </r>
    <r>
      <rPr>
        <sz val="10"/>
        <rFont val="Calibri"/>
        <family val="1"/>
      </rPr>
      <t>ANAEROBICO</t>
    </r>
    <r>
      <rPr>
        <sz val="10"/>
        <rFont val="Times New Roman"/>
        <family val="1"/>
      </rPr>
      <t xml:space="preserve"> </t>
    </r>
    <r>
      <rPr>
        <sz val="10"/>
        <rFont val="Calibri"/>
        <family val="1"/>
      </rPr>
      <t>PRE-MOLDADO</t>
    </r>
    <r>
      <rPr>
        <sz val="10"/>
        <rFont val="Times New Roman"/>
        <family val="1"/>
      </rPr>
      <t xml:space="preserve"> </t>
    </r>
    <r>
      <rPr>
        <sz val="10"/>
        <rFont val="Calibri"/>
        <family val="1"/>
      </rPr>
      <t>CAP</t>
    </r>
    <r>
      <rPr>
        <sz val="10"/>
        <rFont val="Times New Roman"/>
        <family val="1"/>
      </rPr>
      <t xml:space="preserve"> </t>
    </r>
    <r>
      <rPr>
        <sz val="10"/>
        <rFont val="Calibri"/>
        <family val="1"/>
      </rPr>
      <t>10</t>
    </r>
    <r>
      <rPr>
        <sz val="10"/>
        <rFont val="Times New Roman"/>
        <family val="1"/>
      </rPr>
      <t xml:space="preserve"> </t>
    </r>
    <r>
      <rPr>
        <sz val="10"/>
        <rFont val="Calibri"/>
        <family val="1"/>
      </rPr>
      <t>PES</t>
    </r>
  </si>
  <si>
    <r>
      <rPr>
        <sz val="10"/>
        <rFont val="Calibri"/>
        <family val="1"/>
      </rPr>
      <t>SUMIDOURO</t>
    </r>
    <r>
      <rPr>
        <sz val="10"/>
        <rFont val="Times New Roman"/>
        <family val="1"/>
      </rPr>
      <t xml:space="preserve"> </t>
    </r>
    <r>
      <rPr>
        <sz val="10"/>
        <rFont val="Calibri"/>
        <family val="1"/>
      </rPr>
      <t>PRE-MOLDADO</t>
    </r>
    <r>
      <rPr>
        <sz val="10"/>
        <rFont val="Times New Roman"/>
        <family val="1"/>
      </rPr>
      <t xml:space="preserve"> </t>
    </r>
    <r>
      <rPr>
        <sz val="10"/>
        <rFont val="Calibri"/>
        <family val="1"/>
      </rPr>
      <t>CAP</t>
    </r>
    <r>
      <rPr>
        <sz val="10"/>
        <rFont val="Times New Roman"/>
        <family val="1"/>
      </rPr>
      <t xml:space="preserve"> </t>
    </r>
    <r>
      <rPr>
        <sz val="10"/>
        <rFont val="Calibri"/>
        <family val="1"/>
      </rPr>
      <t>10</t>
    </r>
    <r>
      <rPr>
        <sz val="10"/>
        <rFont val="Times New Roman"/>
        <family val="1"/>
      </rPr>
      <t xml:space="preserve"> </t>
    </r>
    <r>
      <rPr>
        <sz val="10"/>
        <rFont val="Calibri"/>
        <family val="1"/>
      </rPr>
      <t>PESSOAS</t>
    </r>
  </si>
  <si>
    <r>
      <rPr>
        <sz val="10"/>
        <rFont val="Calibri"/>
        <family val="1"/>
      </rPr>
      <t>CONTAINER</t>
    </r>
    <r>
      <rPr>
        <sz val="10"/>
        <rFont val="Times New Roman"/>
        <family val="1"/>
      </rPr>
      <t xml:space="preserve"> </t>
    </r>
    <r>
      <rPr>
        <sz val="10"/>
        <rFont val="Calibri"/>
        <family val="1"/>
      </rPr>
      <t>ESCRITORIO</t>
    </r>
    <r>
      <rPr>
        <sz val="10"/>
        <rFont val="Times New Roman"/>
        <family val="1"/>
      </rPr>
      <t xml:space="preserve"> </t>
    </r>
    <r>
      <rPr>
        <sz val="10"/>
        <rFont val="Calibri"/>
        <family val="1"/>
      </rPr>
      <t>DE</t>
    </r>
    <r>
      <rPr>
        <sz val="10"/>
        <rFont val="Times New Roman"/>
        <family val="1"/>
      </rPr>
      <t xml:space="preserve"> </t>
    </r>
    <r>
      <rPr>
        <sz val="10"/>
        <rFont val="Calibri"/>
        <family val="1"/>
      </rPr>
      <t>6,0X2,4M</t>
    </r>
    <r>
      <rPr>
        <sz val="10"/>
        <rFont val="Times New Roman"/>
        <family val="1"/>
      </rPr>
      <t xml:space="preserve"> </t>
    </r>
    <r>
      <rPr>
        <sz val="10"/>
        <rFont val="Calibri"/>
        <family val="1"/>
      </rPr>
      <t>C/</t>
    </r>
    <r>
      <rPr>
        <sz val="10"/>
        <rFont val="Times New Roman"/>
        <family val="1"/>
      </rPr>
      <t xml:space="preserve"> </t>
    </r>
    <r>
      <rPr>
        <sz val="10"/>
        <rFont val="Calibri"/>
        <family val="1"/>
      </rPr>
      <t>BANH</t>
    </r>
  </si>
  <si>
    <r>
      <rPr>
        <sz val="10"/>
        <rFont val="Calibri"/>
        <family val="1"/>
      </rPr>
      <t>UNM</t>
    </r>
  </si>
  <si>
    <r>
      <rPr>
        <sz val="10"/>
        <rFont val="Calibri"/>
        <family val="1"/>
      </rPr>
      <t>CONTAINER</t>
    </r>
    <r>
      <rPr>
        <sz val="10"/>
        <rFont val="Times New Roman"/>
        <family val="1"/>
      </rPr>
      <t xml:space="preserve"> </t>
    </r>
    <r>
      <rPr>
        <sz val="10"/>
        <rFont val="Calibri"/>
        <family val="1"/>
      </rPr>
      <t>DEPOSITO</t>
    </r>
    <r>
      <rPr>
        <sz val="10"/>
        <rFont val="Times New Roman"/>
        <family val="1"/>
      </rPr>
      <t xml:space="preserve"> </t>
    </r>
    <r>
      <rPr>
        <sz val="10"/>
        <rFont val="Calibri"/>
        <family val="1"/>
      </rPr>
      <t>MAT</t>
    </r>
    <r>
      <rPr>
        <sz val="10"/>
        <rFont val="Times New Roman"/>
        <family val="1"/>
      </rPr>
      <t xml:space="preserve"> </t>
    </r>
    <r>
      <rPr>
        <sz val="10"/>
        <rFont val="Calibri"/>
        <family val="1"/>
      </rPr>
      <t>6,0X2,4M</t>
    </r>
    <r>
      <rPr>
        <sz val="10"/>
        <rFont val="Times New Roman"/>
        <family val="1"/>
      </rPr>
      <t xml:space="preserve"> </t>
    </r>
    <r>
      <rPr>
        <sz val="10"/>
        <rFont val="Calibri"/>
        <family val="1"/>
      </rPr>
      <t>C/</t>
    </r>
    <r>
      <rPr>
        <sz val="10"/>
        <rFont val="Times New Roman"/>
        <family val="1"/>
      </rPr>
      <t xml:space="preserve"> </t>
    </r>
    <r>
      <rPr>
        <sz val="10"/>
        <rFont val="Calibri"/>
        <family val="1"/>
      </rPr>
      <t>BANH</t>
    </r>
  </si>
  <si>
    <r>
      <rPr>
        <sz val="10"/>
        <rFont val="Calibri"/>
        <family val="1"/>
      </rPr>
      <t>CONTAINER</t>
    </r>
    <r>
      <rPr>
        <sz val="10"/>
        <rFont val="Times New Roman"/>
        <family val="1"/>
      </rPr>
      <t xml:space="preserve"> </t>
    </r>
    <r>
      <rPr>
        <sz val="10"/>
        <rFont val="Calibri"/>
        <family val="1"/>
      </rPr>
      <t>DEPOSITO</t>
    </r>
    <r>
      <rPr>
        <sz val="10"/>
        <rFont val="Times New Roman"/>
        <family val="1"/>
      </rPr>
      <t xml:space="preserve"> </t>
    </r>
    <r>
      <rPr>
        <sz val="10"/>
        <rFont val="Calibri"/>
        <family val="1"/>
      </rPr>
      <t>MAT</t>
    </r>
    <r>
      <rPr>
        <sz val="10"/>
        <rFont val="Times New Roman"/>
        <family val="1"/>
      </rPr>
      <t xml:space="preserve"> </t>
    </r>
    <r>
      <rPr>
        <sz val="10"/>
        <rFont val="Calibri"/>
        <family val="1"/>
      </rPr>
      <t>6,0X2,4M</t>
    </r>
    <r>
      <rPr>
        <sz val="10"/>
        <rFont val="Times New Roman"/>
        <family val="1"/>
      </rPr>
      <t xml:space="preserve"> </t>
    </r>
    <r>
      <rPr>
        <sz val="10"/>
        <rFont val="Calibri"/>
        <family val="1"/>
      </rPr>
      <t>S/</t>
    </r>
    <r>
      <rPr>
        <sz val="10"/>
        <rFont val="Times New Roman"/>
        <family val="1"/>
      </rPr>
      <t xml:space="preserve"> </t>
    </r>
    <r>
      <rPr>
        <sz val="10"/>
        <rFont val="Calibri"/>
        <family val="1"/>
      </rPr>
      <t>BANH</t>
    </r>
  </si>
  <si>
    <r>
      <rPr>
        <sz val="10"/>
        <rFont val="Calibri"/>
        <family val="1"/>
      </rPr>
      <t>CONTAINER</t>
    </r>
    <r>
      <rPr>
        <sz val="10"/>
        <rFont val="Times New Roman"/>
        <family val="1"/>
      </rPr>
      <t xml:space="preserve"> </t>
    </r>
    <r>
      <rPr>
        <sz val="10"/>
        <rFont val="Calibri"/>
        <family val="1"/>
      </rPr>
      <t>SANIT/VESTIARIO</t>
    </r>
    <r>
      <rPr>
        <sz val="10"/>
        <rFont val="Times New Roman"/>
        <family val="1"/>
      </rPr>
      <t xml:space="preserve"> </t>
    </r>
    <r>
      <rPr>
        <sz val="10"/>
        <rFont val="Calibri"/>
        <family val="1"/>
      </rPr>
      <t>DE</t>
    </r>
    <r>
      <rPr>
        <sz val="10"/>
        <rFont val="Times New Roman"/>
        <family val="1"/>
      </rPr>
      <t xml:space="preserve"> </t>
    </r>
    <r>
      <rPr>
        <sz val="10"/>
        <rFont val="Calibri"/>
        <family val="1"/>
      </rPr>
      <t>6,0X2,4M</t>
    </r>
  </si>
  <si>
    <r>
      <rPr>
        <sz val="10"/>
        <rFont val="Calibri"/>
        <family val="1"/>
      </rPr>
      <t>MOBILIZACAO</t>
    </r>
    <r>
      <rPr>
        <sz val="10"/>
        <rFont val="Times New Roman"/>
        <family val="1"/>
      </rPr>
      <t xml:space="preserve"> </t>
    </r>
    <r>
      <rPr>
        <sz val="10"/>
        <rFont val="Calibri"/>
        <family val="1"/>
      </rPr>
      <t>DE</t>
    </r>
    <r>
      <rPr>
        <sz val="10"/>
        <rFont val="Times New Roman"/>
        <family val="1"/>
      </rPr>
      <t xml:space="preserve"> </t>
    </r>
    <r>
      <rPr>
        <sz val="10"/>
        <rFont val="Calibri"/>
        <family val="1"/>
      </rPr>
      <t>CONTAINER</t>
    </r>
    <r>
      <rPr>
        <sz val="10"/>
        <rFont val="Times New Roman"/>
        <family val="1"/>
      </rPr>
      <t xml:space="preserve"> </t>
    </r>
    <r>
      <rPr>
        <sz val="10"/>
        <rFont val="Calibri"/>
        <family val="1"/>
      </rPr>
      <t>6,0X2,4M</t>
    </r>
  </si>
  <si>
    <r>
      <rPr>
        <sz val="10"/>
        <rFont val="Calibri"/>
        <family val="1"/>
      </rPr>
      <t>DESMOBILIZACAO</t>
    </r>
    <r>
      <rPr>
        <sz val="10"/>
        <rFont val="Times New Roman"/>
        <family val="1"/>
      </rPr>
      <t xml:space="preserve"> </t>
    </r>
    <r>
      <rPr>
        <sz val="10"/>
        <rFont val="Calibri"/>
        <family val="1"/>
      </rPr>
      <t>DE</t>
    </r>
    <r>
      <rPr>
        <sz val="10"/>
        <rFont val="Times New Roman"/>
        <family val="1"/>
      </rPr>
      <t xml:space="preserve"> </t>
    </r>
    <r>
      <rPr>
        <sz val="10"/>
        <rFont val="Calibri"/>
        <family val="1"/>
      </rPr>
      <t>CONTAINER</t>
    </r>
    <r>
      <rPr>
        <sz val="10"/>
        <rFont val="Times New Roman"/>
        <family val="1"/>
      </rPr>
      <t xml:space="preserve"> </t>
    </r>
    <r>
      <rPr>
        <sz val="10"/>
        <rFont val="Calibri"/>
        <family val="1"/>
      </rPr>
      <t>6,0X2,4M</t>
    </r>
  </si>
  <si>
    <r>
      <rPr>
        <sz val="10"/>
        <rFont val="Calibri"/>
        <family val="1"/>
      </rPr>
      <t>BANHEIRO</t>
    </r>
    <r>
      <rPr>
        <sz val="10"/>
        <rFont val="Times New Roman"/>
        <family val="1"/>
      </rPr>
      <t xml:space="preserve"> </t>
    </r>
    <r>
      <rPr>
        <sz val="10"/>
        <rFont val="Calibri"/>
        <family val="1"/>
      </rPr>
      <t>QUIMICO</t>
    </r>
  </si>
  <si>
    <r>
      <rPr>
        <sz val="10"/>
        <rFont val="Calibri"/>
        <family val="1"/>
      </rPr>
      <t>SANITARIO</t>
    </r>
    <r>
      <rPr>
        <sz val="10"/>
        <rFont val="Times New Roman"/>
        <family val="1"/>
      </rPr>
      <t xml:space="preserve"> </t>
    </r>
    <r>
      <rPr>
        <sz val="10"/>
        <rFont val="Calibri"/>
        <family val="1"/>
      </rPr>
      <t>HIDRAULICO</t>
    </r>
    <r>
      <rPr>
        <sz val="10"/>
        <rFont val="Times New Roman"/>
        <family val="1"/>
      </rPr>
      <t xml:space="preserve"> </t>
    </r>
    <r>
      <rPr>
        <sz val="10"/>
        <rFont val="Calibri"/>
        <family val="1"/>
      </rPr>
      <t>PORTATIL</t>
    </r>
  </si>
  <si>
    <r>
      <rPr>
        <sz val="10"/>
        <rFont val="Calibri"/>
        <family val="1"/>
      </rPr>
      <t>TRANSP</t>
    </r>
    <r>
      <rPr>
        <sz val="10"/>
        <rFont val="Times New Roman"/>
        <family val="1"/>
      </rPr>
      <t xml:space="preserve"> </t>
    </r>
    <r>
      <rPr>
        <sz val="10"/>
        <rFont val="Calibri"/>
        <family val="1"/>
      </rPr>
      <t>MAT</t>
    </r>
    <r>
      <rPr>
        <sz val="10"/>
        <rFont val="Times New Roman"/>
        <family val="1"/>
      </rPr>
      <t xml:space="preserve"> </t>
    </r>
    <r>
      <rPr>
        <sz val="10"/>
        <rFont val="Calibri"/>
        <family val="1"/>
      </rPr>
      <t>FORNEC</t>
    </r>
    <r>
      <rPr>
        <sz val="10"/>
        <rFont val="Times New Roman"/>
        <family val="1"/>
      </rPr>
      <t xml:space="preserve"> </t>
    </r>
    <r>
      <rPr>
        <sz val="10"/>
        <rFont val="Calibri"/>
        <family val="1"/>
      </rPr>
      <t>CESAN</t>
    </r>
    <r>
      <rPr>
        <sz val="10"/>
        <rFont val="Times New Roman"/>
        <family val="1"/>
      </rPr>
      <t xml:space="preserve"> </t>
    </r>
    <r>
      <rPr>
        <sz val="10"/>
        <rFont val="Calibri"/>
        <family val="1"/>
      </rPr>
      <t>DIST</t>
    </r>
    <r>
      <rPr>
        <sz val="10"/>
        <rFont val="Times New Roman"/>
        <family val="1"/>
      </rPr>
      <t xml:space="preserve"> </t>
    </r>
    <r>
      <rPr>
        <sz val="10"/>
        <rFont val="Calibri"/>
        <family val="1"/>
      </rPr>
      <t>51</t>
    </r>
    <r>
      <rPr>
        <sz val="10"/>
        <rFont val="Times New Roman"/>
        <family val="1"/>
      </rPr>
      <t xml:space="preserve"> </t>
    </r>
    <r>
      <rPr>
        <sz val="10"/>
        <rFont val="Calibri"/>
        <family val="1"/>
      </rPr>
      <t>A</t>
    </r>
    <r>
      <rPr>
        <sz val="10"/>
        <rFont val="Times New Roman"/>
        <family val="1"/>
      </rPr>
      <t xml:space="preserve"> </t>
    </r>
    <r>
      <rPr>
        <sz val="10"/>
        <rFont val="Calibri"/>
        <family val="1"/>
      </rPr>
      <t>100KM</t>
    </r>
  </si>
  <si>
    <r>
      <rPr>
        <sz val="10"/>
        <rFont val="Calibri"/>
        <family val="1"/>
      </rPr>
      <t>TK</t>
    </r>
  </si>
  <si>
    <r>
      <rPr>
        <sz val="10"/>
        <rFont val="Calibri"/>
        <family val="1"/>
      </rPr>
      <t>TRANSP</t>
    </r>
    <r>
      <rPr>
        <sz val="10"/>
        <rFont val="Times New Roman"/>
        <family val="1"/>
      </rPr>
      <t xml:space="preserve"> </t>
    </r>
    <r>
      <rPr>
        <sz val="10"/>
        <rFont val="Calibri"/>
        <family val="1"/>
      </rPr>
      <t>MAT</t>
    </r>
    <r>
      <rPr>
        <sz val="10"/>
        <rFont val="Times New Roman"/>
        <family val="1"/>
      </rPr>
      <t xml:space="preserve"> </t>
    </r>
    <r>
      <rPr>
        <sz val="10"/>
        <rFont val="Calibri"/>
        <family val="1"/>
      </rPr>
      <t>FORNEC</t>
    </r>
    <r>
      <rPr>
        <sz val="10"/>
        <rFont val="Times New Roman"/>
        <family val="1"/>
      </rPr>
      <t xml:space="preserve"> </t>
    </r>
    <r>
      <rPr>
        <sz val="10"/>
        <rFont val="Calibri"/>
        <family val="1"/>
      </rPr>
      <t>CESAN</t>
    </r>
    <r>
      <rPr>
        <sz val="10"/>
        <rFont val="Times New Roman"/>
        <family val="1"/>
      </rPr>
      <t xml:space="preserve"> </t>
    </r>
    <r>
      <rPr>
        <sz val="10"/>
        <rFont val="Calibri"/>
        <family val="1"/>
      </rPr>
      <t>DIST</t>
    </r>
    <r>
      <rPr>
        <sz val="10"/>
        <rFont val="Times New Roman"/>
        <family val="1"/>
      </rPr>
      <t xml:space="preserve"> </t>
    </r>
    <r>
      <rPr>
        <sz val="10"/>
        <rFont val="Calibri"/>
        <family val="1"/>
      </rPr>
      <t>101</t>
    </r>
    <r>
      <rPr>
        <sz val="10"/>
        <rFont val="Times New Roman"/>
        <family val="1"/>
      </rPr>
      <t xml:space="preserve"> </t>
    </r>
    <r>
      <rPr>
        <sz val="10"/>
        <rFont val="Calibri"/>
        <family val="1"/>
      </rPr>
      <t>A</t>
    </r>
    <r>
      <rPr>
        <sz val="10"/>
        <rFont val="Times New Roman"/>
        <family val="1"/>
      </rPr>
      <t xml:space="preserve"> </t>
    </r>
    <r>
      <rPr>
        <sz val="10"/>
        <rFont val="Calibri"/>
        <family val="1"/>
      </rPr>
      <t>200KM</t>
    </r>
  </si>
  <si>
    <r>
      <rPr>
        <sz val="10"/>
        <rFont val="Calibri"/>
        <family val="1"/>
      </rPr>
      <t>TRANSP</t>
    </r>
    <r>
      <rPr>
        <sz val="10"/>
        <rFont val="Times New Roman"/>
        <family val="1"/>
      </rPr>
      <t xml:space="preserve"> </t>
    </r>
    <r>
      <rPr>
        <sz val="10"/>
        <rFont val="Calibri"/>
        <family val="1"/>
      </rPr>
      <t>MAT</t>
    </r>
    <r>
      <rPr>
        <sz val="10"/>
        <rFont val="Times New Roman"/>
        <family val="1"/>
      </rPr>
      <t xml:space="preserve"> </t>
    </r>
    <r>
      <rPr>
        <sz val="10"/>
        <rFont val="Calibri"/>
        <family val="1"/>
      </rPr>
      <t>FORNEC</t>
    </r>
    <r>
      <rPr>
        <sz val="10"/>
        <rFont val="Times New Roman"/>
        <family val="1"/>
      </rPr>
      <t xml:space="preserve"> </t>
    </r>
    <r>
      <rPr>
        <sz val="10"/>
        <rFont val="Calibri"/>
        <family val="1"/>
      </rPr>
      <t>CESAN</t>
    </r>
    <r>
      <rPr>
        <sz val="10"/>
        <rFont val="Times New Roman"/>
        <family val="1"/>
      </rPr>
      <t xml:space="preserve"> </t>
    </r>
    <r>
      <rPr>
        <sz val="10"/>
        <rFont val="Calibri"/>
        <family val="1"/>
      </rPr>
      <t>DIST</t>
    </r>
    <r>
      <rPr>
        <sz val="10"/>
        <rFont val="Times New Roman"/>
        <family val="1"/>
      </rPr>
      <t xml:space="preserve"> </t>
    </r>
    <r>
      <rPr>
        <sz val="10"/>
        <rFont val="Calibri"/>
        <family val="1"/>
      </rPr>
      <t>ACI</t>
    </r>
    <r>
      <rPr>
        <sz val="10"/>
        <rFont val="Times New Roman"/>
        <family val="1"/>
      </rPr>
      <t xml:space="preserve"> </t>
    </r>
    <r>
      <rPr>
        <sz val="10"/>
        <rFont val="Calibri"/>
        <family val="1"/>
      </rPr>
      <t>200KM</t>
    </r>
  </si>
  <si>
    <r>
      <rPr>
        <sz val="10"/>
        <rFont val="Calibri"/>
        <family val="1"/>
      </rPr>
      <t>GRUPO</t>
    </r>
    <r>
      <rPr>
        <sz val="10"/>
        <rFont val="Times New Roman"/>
        <family val="1"/>
      </rPr>
      <t xml:space="preserve"> </t>
    </r>
    <r>
      <rPr>
        <sz val="10"/>
        <rFont val="Calibri"/>
        <family val="1"/>
      </rPr>
      <t>GERADOR</t>
    </r>
    <r>
      <rPr>
        <sz val="10"/>
        <rFont val="Times New Roman"/>
        <family val="1"/>
      </rPr>
      <t xml:space="preserve"> </t>
    </r>
    <r>
      <rPr>
        <sz val="10"/>
        <rFont val="Calibri"/>
        <family val="1"/>
      </rPr>
      <t>ATE</t>
    </r>
    <r>
      <rPr>
        <sz val="10"/>
        <rFont val="Times New Roman"/>
        <family val="1"/>
      </rPr>
      <t xml:space="preserve"> </t>
    </r>
    <r>
      <rPr>
        <sz val="10"/>
        <rFont val="Calibri"/>
        <family val="1"/>
      </rPr>
      <t>20</t>
    </r>
    <r>
      <rPr>
        <sz val="10"/>
        <rFont val="Times New Roman"/>
        <family val="1"/>
      </rPr>
      <t xml:space="preserve"> </t>
    </r>
    <r>
      <rPr>
        <sz val="10"/>
        <rFont val="Calibri"/>
        <family val="1"/>
      </rPr>
      <t>KVA</t>
    </r>
  </si>
  <si>
    <r>
      <rPr>
        <sz val="10"/>
        <rFont val="Calibri"/>
        <family val="1"/>
      </rPr>
      <t>HRS</t>
    </r>
  </si>
  <si>
    <r>
      <rPr>
        <sz val="10"/>
        <rFont val="Calibri"/>
        <family val="1"/>
      </rPr>
      <t>MES</t>
    </r>
  </si>
  <si>
    <r>
      <rPr>
        <sz val="10"/>
        <rFont val="Calibri"/>
        <family val="1"/>
      </rPr>
      <t>GRUPO</t>
    </r>
    <r>
      <rPr>
        <sz val="10"/>
        <rFont val="Times New Roman"/>
        <family val="1"/>
      </rPr>
      <t xml:space="preserve"> </t>
    </r>
    <r>
      <rPr>
        <sz val="10"/>
        <rFont val="Calibri"/>
        <family val="1"/>
      </rPr>
      <t>GERADOR</t>
    </r>
    <r>
      <rPr>
        <sz val="10"/>
        <rFont val="Times New Roman"/>
        <family val="1"/>
      </rPr>
      <t xml:space="preserve"> </t>
    </r>
    <r>
      <rPr>
        <sz val="10"/>
        <rFont val="Calibri"/>
        <family val="1"/>
      </rPr>
      <t>DE</t>
    </r>
    <r>
      <rPr>
        <sz val="10"/>
        <rFont val="Times New Roman"/>
        <family val="1"/>
      </rPr>
      <t xml:space="preserve"> </t>
    </r>
    <r>
      <rPr>
        <sz val="10"/>
        <rFont val="Calibri"/>
        <family val="1"/>
      </rPr>
      <t>21</t>
    </r>
    <r>
      <rPr>
        <sz val="10"/>
        <rFont val="Times New Roman"/>
        <family val="1"/>
      </rPr>
      <t xml:space="preserve"> </t>
    </r>
    <r>
      <rPr>
        <sz val="10"/>
        <rFont val="Calibri"/>
        <family val="1"/>
      </rPr>
      <t>A</t>
    </r>
    <r>
      <rPr>
        <sz val="10"/>
        <rFont val="Times New Roman"/>
        <family val="1"/>
      </rPr>
      <t xml:space="preserve"> </t>
    </r>
    <r>
      <rPr>
        <sz val="10"/>
        <rFont val="Calibri"/>
        <family val="1"/>
      </rPr>
      <t>80</t>
    </r>
    <r>
      <rPr>
        <sz val="10"/>
        <rFont val="Times New Roman"/>
        <family val="1"/>
      </rPr>
      <t xml:space="preserve"> </t>
    </r>
    <r>
      <rPr>
        <sz val="10"/>
        <rFont val="Calibri"/>
        <family val="1"/>
      </rPr>
      <t>KVA</t>
    </r>
  </si>
  <si>
    <r>
      <rPr>
        <sz val="10"/>
        <rFont val="Calibri"/>
        <family val="1"/>
      </rPr>
      <t>GRUPO</t>
    </r>
    <r>
      <rPr>
        <sz val="10"/>
        <rFont val="Times New Roman"/>
        <family val="1"/>
      </rPr>
      <t xml:space="preserve"> </t>
    </r>
    <r>
      <rPr>
        <sz val="10"/>
        <rFont val="Calibri"/>
        <family val="1"/>
      </rPr>
      <t>GERADOR</t>
    </r>
    <r>
      <rPr>
        <sz val="10"/>
        <rFont val="Times New Roman"/>
        <family val="1"/>
      </rPr>
      <t xml:space="preserve"> </t>
    </r>
    <r>
      <rPr>
        <sz val="10"/>
        <rFont val="Calibri"/>
        <family val="1"/>
      </rPr>
      <t>DE</t>
    </r>
    <r>
      <rPr>
        <sz val="10"/>
        <rFont val="Times New Roman"/>
        <family val="1"/>
      </rPr>
      <t xml:space="preserve"> </t>
    </r>
    <r>
      <rPr>
        <sz val="10"/>
        <rFont val="Calibri"/>
        <family val="1"/>
      </rPr>
      <t>81</t>
    </r>
    <r>
      <rPr>
        <sz val="10"/>
        <rFont val="Times New Roman"/>
        <family val="1"/>
      </rPr>
      <t xml:space="preserve"> </t>
    </r>
    <r>
      <rPr>
        <sz val="10"/>
        <rFont val="Calibri"/>
        <family val="1"/>
      </rPr>
      <t>A</t>
    </r>
    <r>
      <rPr>
        <sz val="10"/>
        <rFont val="Times New Roman"/>
        <family val="1"/>
      </rPr>
      <t xml:space="preserve"> </t>
    </r>
    <r>
      <rPr>
        <sz val="10"/>
        <rFont val="Calibri"/>
        <family val="1"/>
      </rPr>
      <t>125</t>
    </r>
    <r>
      <rPr>
        <sz val="10"/>
        <rFont val="Times New Roman"/>
        <family val="1"/>
      </rPr>
      <t xml:space="preserve"> </t>
    </r>
    <r>
      <rPr>
        <sz val="10"/>
        <rFont val="Calibri"/>
        <family val="1"/>
      </rPr>
      <t>KVA</t>
    </r>
  </si>
  <si>
    <r>
      <rPr>
        <sz val="10"/>
        <rFont val="Calibri"/>
        <family val="1"/>
      </rPr>
      <t>GRUPO</t>
    </r>
    <r>
      <rPr>
        <sz val="10"/>
        <rFont val="Times New Roman"/>
        <family val="1"/>
      </rPr>
      <t xml:space="preserve"> </t>
    </r>
    <r>
      <rPr>
        <sz val="10"/>
        <rFont val="Calibri"/>
        <family val="1"/>
      </rPr>
      <t>GERADOR</t>
    </r>
    <r>
      <rPr>
        <sz val="10"/>
        <rFont val="Times New Roman"/>
        <family val="1"/>
      </rPr>
      <t xml:space="preserve"> </t>
    </r>
    <r>
      <rPr>
        <sz val="10"/>
        <rFont val="Calibri"/>
        <family val="1"/>
      </rPr>
      <t>DE</t>
    </r>
    <r>
      <rPr>
        <sz val="10"/>
        <rFont val="Times New Roman"/>
        <family val="1"/>
      </rPr>
      <t xml:space="preserve"> </t>
    </r>
    <r>
      <rPr>
        <sz val="10"/>
        <rFont val="Calibri"/>
        <family val="1"/>
      </rPr>
      <t>126</t>
    </r>
    <r>
      <rPr>
        <sz val="10"/>
        <rFont val="Times New Roman"/>
        <family val="1"/>
      </rPr>
      <t xml:space="preserve"> </t>
    </r>
    <r>
      <rPr>
        <sz val="10"/>
        <rFont val="Calibri"/>
        <family val="1"/>
      </rPr>
      <t>A</t>
    </r>
    <r>
      <rPr>
        <sz val="10"/>
        <rFont val="Times New Roman"/>
        <family val="1"/>
      </rPr>
      <t xml:space="preserve"> </t>
    </r>
    <r>
      <rPr>
        <sz val="10"/>
        <rFont val="Calibri"/>
        <family val="1"/>
      </rPr>
      <t>180</t>
    </r>
    <r>
      <rPr>
        <sz val="10"/>
        <rFont val="Times New Roman"/>
        <family val="1"/>
      </rPr>
      <t xml:space="preserve"> </t>
    </r>
    <r>
      <rPr>
        <sz val="10"/>
        <rFont val="Calibri"/>
        <family val="1"/>
      </rPr>
      <t>KVA</t>
    </r>
  </si>
  <si>
    <r>
      <rPr>
        <sz val="10"/>
        <rFont val="Calibri"/>
        <family val="1"/>
      </rPr>
      <t>MOB</t>
    </r>
    <r>
      <rPr>
        <sz val="10"/>
        <rFont val="Times New Roman"/>
        <family val="1"/>
      </rPr>
      <t xml:space="preserve"> </t>
    </r>
    <r>
      <rPr>
        <sz val="10"/>
        <rFont val="Calibri"/>
        <family val="1"/>
      </rPr>
      <t>E</t>
    </r>
    <r>
      <rPr>
        <sz val="10"/>
        <rFont val="Times New Roman"/>
        <family val="1"/>
      </rPr>
      <t xml:space="preserve"> </t>
    </r>
    <r>
      <rPr>
        <sz val="10"/>
        <rFont val="Calibri"/>
        <family val="1"/>
      </rPr>
      <t>DESMOB</t>
    </r>
    <r>
      <rPr>
        <sz val="10"/>
        <rFont val="Times New Roman"/>
        <family val="1"/>
      </rPr>
      <t xml:space="preserve"> </t>
    </r>
    <r>
      <rPr>
        <sz val="10"/>
        <rFont val="Calibri"/>
        <family val="1"/>
      </rPr>
      <t>DE</t>
    </r>
    <r>
      <rPr>
        <sz val="10"/>
        <rFont val="Times New Roman"/>
        <family val="1"/>
      </rPr>
      <t xml:space="preserve"> </t>
    </r>
    <r>
      <rPr>
        <sz val="10"/>
        <rFont val="Calibri"/>
        <family val="1"/>
      </rPr>
      <t>EQUIPAMENTOS</t>
    </r>
    <r>
      <rPr>
        <sz val="10"/>
        <rFont val="Times New Roman"/>
        <family val="1"/>
      </rPr>
      <t xml:space="preserve"> </t>
    </r>
    <r>
      <rPr>
        <sz val="10"/>
        <rFont val="Calibri"/>
        <family val="1"/>
      </rPr>
      <t>&lt;=50KM</t>
    </r>
  </si>
  <si>
    <r>
      <rPr>
        <sz val="10"/>
        <rFont val="Calibri"/>
        <family val="1"/>
      </rPr>
      <t>MOB</t>
    </r>
    <r>
      <rPr>
        <sz val="10"/>
        <rFont val="Times New Roman"/>
        <family val="1"/>
      </rPr>
      <t xml:space="preserve"> </t>
    </r>
    <r>
      <rPr>
        <sz val="10"/>
        <rFont val="Calibri"/>
        <family val="1"/>
      </rPr>
      <t>E</t>
    </r>
    <r>
      <rPr>
        <sz val="10"/>
        <rFont val="Times New Roman"/>
        <family val="1"/>
      </rPr>
      <t xml:space="preserve"> </t>
    </r>
    <r>
      <rPr>
        <sz val="10"/>
        <rFont val="Calibri"/>
        <family val="1"/>
      </rPr>
      <t>DESMOB</t>
    </r>
    <r>
      <rPr>
        <sz val="10"/>
        <rFont val="Times New Roman"/>
        <family val="1"/>
      </rPr>
      <t xml:space="preserve"> </t>
    </r>
    <r>
      <rPr>
        <sz val="10"/>
        <rFont val="Calibri"/>
        <family val="1"/>
      </rPr>
      <t>DE</t>
    </r>
    <r>
      <rPr>
        <sz val="10"/>
        <rFont val="Times New Roman"/>
        <family val="1"/>
      </rPr>
      <t xml:space="preserve"> </t>
    </r>
    <r>
      <rPr>
        <sz val="10"/>
        <rFont val="Calibri"/>
        <family val="1"/>
      </rPr>
      <t>EQUIPAMENTOS</t>
    </r>
    <r>
      <rPr>
        <sz val="10"/>
        <rFont val="Times New Roman"/>
        <family val="1"/>
      </rPr>
      <t xml:space="preserve"> </t>
    </r>
    <r>
      <rPr>
        <sz val="10"/>
        <rFont val="Calibri"/>
        <family val="1"/>
      </rPr>
      <t>&gt;50KM</t>
    </r>
  </si>
  <si>
    <r>
      <rPr>
        <sz val="10"/>
        <rFont val="Calibri"/>
        <family val="1"/>
      </rPr>
      <t>KM</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</si>
  <si>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S02.010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SERVIÇOS</t>
    </r>
    <r>
      <rPr>
        <sz val="10"/>
        <color rgb="FFFFFFFF"/>
        <rFont val="Times New Roman"/>
        <family val="1"/>
      </rPr>
      <t xml:space="preserve"> </t>
    </r>
    <r>
      <rPr>
        <b/>
        <sz val="10"/>
        <color rgb="FFFFFFFF"/>
        <rFont val="Calibri"/>
        <family val="1"/>
      </rPr>
      <t>TÉCNICOS</t>
    </r>
  </si>
  <si>
    <r>
      <rPr>
        <sz val="10"/>
        <rFont val="Calibri"/>
        <family val="1"/>
      </rPr>
      <t>CADASTRO</t>
    </r>
    <r>
      <rPr>
        <sz val="10"/>
        <rFont val="Times New Roman"/>
        <family val="1"/>
      </rPr>
      <t xml:space="preserve"> </t>
    </r>
    <r>
      <rPr>
        <sz val="10"/>
        <rFont val="Calibri"/>
        <family val="1"/>
      </rPr>
      <t>DE</t>
    </r>
    <r>
      <rPr>
        <sz val="10"/>
        <rFont val="Times New Roman"/>
        <family val="1"/>
      </rPr>
      <t xml:space="preserve"> </t>
    </r>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OU</t>
    </r>
    <r>
      <rPr>
        <sz val="10"/>
        <rFont val="Times New Roman"/>
        <family val="1"/>
      </rPr>
      <t xml:space="preserve"> </t>
    </r>
    <r>
      <rPr>
        <sz val="10"/>
        <rFont val="Calibri"/>
        <family val="1"/>
      </rPr>
      <t>ESGOTO</t>
    </r>
  </si>
  <si>
    <r>
      <rPr>
        <sz val="10"/>
        <rFont val="Calibri"/>
        <family val="1"/>
      </rPr>
      <t>CADASTRO</t>
    </r>
    <r>
      <rPr>
        <sz val="10"/>
        <rFont val="Times New Roman"/>
        <family val="1"/>
      </rPr>
      <t xml:space="preserve"> </t>
    </r>
    <r>
      <rPr>
        <sz val="10"/>
        <rFont val="Calibri"/>
        <family val="1"/>
      </rPr>
      <t>DA</t>
    </r>
    <r>
      <rPr>
        <sz val="10"/>
        <rFont val="Times New Roman"/>
        <family val="1"/>
      </rPr>
      <t xml:space="preserve"> </t>
    </r>
    <r>
      <rPr>
        <sz val="10"/>
        <rFont val="Calibri"/>
        <family val="1"/>
      </rPr>
      <t>OBRA</t>
    </r>
    <r>
      <rPr>
        <sz val="10"/>
        <rFont val="Times New Roman"/>
        <family val="1"/>
      </rPr>
      <t xml:space="preserve"> </t>
    </r>
    <r>
      <rPr>
        <sz val="10"/>
        <rFont val="Calibri"/>
        <family val="1"/>
      </rPr>
      <t>CIVIL</t>
    </r>
    <r>
      <rPr>
        <sz val="10"/>
        <rFont val="Times New Roman"/>
        <family val="1"/>
      </rPr>
      <t xml:space="preserve"> </t>
    </r>
    <r>
      <rPr>
        <sz val="10"/>
        <rFont val="Calibri"/>
        <family val="1"/>
      </rPr>
      <t>LOCALIZADA</t>
    </r>
  </si>
  <si>
    <r>
      <rPr>
        <sz val="10"/>
        <rFont val="Calibri"/>
        <family val="1"/>
      </rPr>
      <t>LOC</t>
    </r>
    <r>
      <rPr>
        <sz val="10"/>
        <rFont val="Times New Roman"/>
        <family val="1"/>
      </rPr>
      <t xml:space="preserve"> </t>
    </r>
    <r>
      <rPr>
        <sz val="10"/>
        <rFont val="Calibri"/>
        <family val="1"/>
      </rPr>
      <t>NIV</t>
    </r>
    <r>
      <rPr>
        <sz val="10"/>
        <rFont val="Times New Roman"/>
        <family val="1"/>
      </rPr>
      <t xml:space="preserve"> </t>
    </r>
    <r>
      <rPr>
        <sz val="10"/>
        <rFont val="Calibri"/>
        <family val="1"/>
      </rPr>
      <t>REDE</t>
    </r>
    <r>
      <rPr>
        <sz val="10"/>
        <rFont val="Times New Roman"/>
        <family val="1"/>
      </rPr>
      <t xml:space="preserve"> </t>
    </r>
    <r>
      <rPr>
        <sz val="10"/>
        <rFont val="Calibri"/>
        <family val="1"/>
      </rPr>
      <t>COL/RECAL/EMISARIO/ADUTORA</t>
    </r>
  </si>
  <si>
    <r>
      <rPr>
        <sz val="10"/>
        <rFont val="Calibri"/>
        <family val="1"/>
      </rPr>
      <t>LOC</t>
    </r>
    <r>
      <rPr>
        <sz val="10"/>
        <rFont val="Times New Roman"/>
        <family val="1"/>
      </rPr>
      <t xml:space="preserve"> </t>
    </r>
    <r>
      <rPr>
        <sz val="10"/>
        <rFont val="Calibri"/>
        <family val="1"/>
      </rPr>
      <t>NIV</t>
    </r>
    <r>
      <rPr>
        <sz val="10"/>
        <rFont val="Times New Roman"/>
        <family val="1"/>
      </rPr>
      <t xml:space="preserve"> </t>
    </r>
    <r>
      <rPr>
        <sz val="10"/>
        <rFont val="Calibri"/>
        <family val="1"/>
      </rPr>
      <t>E</t>
    </r>
    <r>
      <rPr>
        <sz val="10"/>
        <rFont val="Times New Roman"/>
        <family val="1"/>
      </rPr>
      <t xml:space="preserve"> </t>
    </r>
    <r>
      <rPr>
        <sz val="10"/>
        <rFont val="Calibri"/>
        <family val="1"/>
      </rPr>
      <t>ACOMP</t>
    </r>
    <r>
      <rPr>
        <sz val="10"/>
        <rFont val="Times New Roman"/>
        <family val="1"/>
      </rPr>
      <t xml:space="preserve"> </t>
    </r>
    <r>
      <rPr>
        <sz val="10"/>
        <rFont val="Calibri"/>
        <family val="1"/>
      </rPr>
      <t>TOPOG</t>
    </r>
    <r>
      <rPr>
        <sz val="10"/>
        <rFont val="Times New Roman"/>
        <family val="1"/>
      </rPr>
      <t xml:space="preserve"> </t>
    </r>
    <r>
      <rPr>
        <sz val="10"/>
        <rFont val="Calibri"/>
        <family val="1"/>
      </rPr>
      <t>REDES</t>
    </r>
    <r>
      <rPr>
        <sz val="10"/>
        <rFont val="Times New Roman"/>
        <family val="1"/>
      </rPr>
      <t xml:space="preserve"> </t>
    </r>
    <r>
      <rPr>
        <sz val="10"/>
        <rFont val="Calibri"/>
        <family val="1"/>
      </rPr>
      <t>DIST</t>
    </r>
    <r>
      <rPr>
        <sz val="10"/>
        <rFont val="Times New Roman"/>
        <family val="1"/>
      </rPr>
      <t xml:space="preserve"> </t>
    </r>
    <r>
      <rPr>
        <sz val="10"/>
        <rFont val="Calibri"/>
        <family val="1"/>
      </rPr>
      <t>AGUA</t>
    </r>
  </si>
  <si>
    <r>
      <rPr>
        <sz val="10"/>
        <rFont val="Calibri"/>
        <family val="1"/>
      </rPr>
      <t>ACOMP</t>
    </r>
    <r>
      <rPr>
        <sz val="10"/>
        <rFont val="Times New Roman"/>
        <family val="1"/>
      </rPr>
      <t xml:space="preserve"> </t>
    </r>
    <r>
      <rPr>
        <sz val="10"/>
        <rFont val="Calibri"/>
        <family val="1"/>
      </rPr>
      <t>TOPOGRAFICO</t>
    </r>
    <r>
      <rPr>
        <sz val="10"/>
        <rFont val="Times New Roman"/>
        <family val="1"/>
      </rPr>
      <t xml:space="preserve"> </t>
    </r>
    <r>
      <rPr>
        <sz val="10"/>
        <rFont val="Calibri"/>
        <family val="1"/>
      </rPr>
      <t>REDES</t>
    </r>
    <r>
      <rPr>
        <sz val="10"/>
        <rFont val="Times New Roman"/>
        <family val="1"/>
      </rPr>
      <t xml:space="preserve"> </t>
    </r>
    <r>
      <rPr>
        <sz val="10"/>
        <rFont val="Calibri"/>
        <family val="1"/>
      </rPr>
      <t>COLETORAS</t>
    </r>
    <r>
      <rPr>
        <sz val="10"/>
        <rFont val="Times New Roman"/>
        <family val="1"/>
      </rPr>
      <t xml:space="preserve"> </t>
    </r>
    <r>
      <rPr>
        <sz val="10"/>
        <rFont val="Calibri"/>
        <family val="1"/>
      </rPr>
      <t>ESGOTO</t>
    </r>
  </si>
  <si>
    <r>
      <rPr>
        <sz val="10"/>
        <rFont val="Calibri"/>
        <family val="1"/>
      </rPr>
      <t>ACOMP</t>
    </r>
    <r>
      <rPr>
        <sz val="10"/>
        <rFont val="Times New Roman"/>
        <family val="1"/>
      </rPr>
      <t xml:space="preserve"> </t>
    </r>
    <r>
      <rPr>
        <sz val="10"/>
        <rFont val="Calibri"/>
        <family val="1"/>
      </rPr>
      <t>TOPOGR</t>
    </r>
    <r>
      <rPr>
        <sz val="10"/>
        <rFont val="Times New Roman"/>
        <family val="1"/>
      </rPr>
      <t xml:space="preserve"> </t>
    </r>
    <r>
      <rPr>
        <sz val="10"/>
        <rFont val="Calibri"/>
        <family val="1"/>
      </rPr>
      <t>RECAL/EMISARIO/ADUTORA</t>
    </r>
  </si>
  <si>
    <r>
      <rPr>
        <sz val="10"/>
        <rFont val="Calibri"/>
        <family val="1"/>
      </rPr>
      <t>TESTE</t>
    </r>
    <r>
      <rPr>
        <sz val="10"/>
        <rFont val="Times New Roman"/>
        <family val="1"/>
      </rPr>
      <t xml:space="preserve"> </t>
    </r>
    <r>
      <rPr>
        <sz val="10"/>
        <rFont val="Calibri"/>
        <family val="1"/>
      </rPr>
      <t>DE</t>
    </r>
    <r>
      <rPr>
        <sz val="10"/>
        <rFont val="Times New Roman"/>
        <family val="1"/>
      </rPr>
      <t xml:space="preserve"> </t>
    </r>
    <r>
      <rPr>
        <sz val="10"/>
        <rFont val="Calibri"/>
        <family val="1"/>
      </rPr>
      <t>DEFORMACAO</t>
    </r>
    <r>
      <rPr>
        <sz val="10"/>
        <rFont val="Times New Roman"/>
        <family val="1"/>
      </rPr>
      <t xml:space="preserve"> </t>
    </r>
    <r>
      <rPr>
        <sz val="10"/>
        <rFont val="Calibri"/>
        <family val="1"/>
      </rPr>
      <t>E</t>
    </r>
    <r>
      <rPr>
        <sz val="10"/>
        <rFont val="Times New Roman"/>
        <family val="1"/>
      </rPr>
      <t xml:space="preserve"> </t>
    </r>
    <r>
      <rPr>
        <sz val="10"/>
        <rFont val="Calibri"/>
        <family val="1"/>
      </rPr>
      <t>DECLIVIDADE</t>
    </r>
  </si>
  <si>
    <r>
      <rPr>
        <sz val="10"/>
        <rFont val="Calibri"/>
        <family val="1"/>
      </rPr>
      <t>TESTE</t>
    </r>
    <r>
      <rPr>
        <sz val="10"/>
        <rFont val="Times New Roman"/>
        <family val="1"/>
      </rPr>
      <t xml:space="preserve"> </t>
    </r>
    <r>
      <rPr>
        <sz val="10"/>
        <rFont val="Calibri"/>
        <family val="1"/>
      </rPr>
      <t>DE</t>
    </r>
    <r>
      <rPr>
        <sz val="10"/>
        <rFont val="Times New Roman"/>
        <family val="1"/>
      </rPr>
      <t xml:space="preserve"> </t>
    </r>
    <r>
      <rPr>
        <sz val="10"/>
        <rFont val="Calibri"/>
        <family val="1"/>
      </rPr>
      <t>ESTANQUEIDADE</t>
    </r>
  </si>
  <si>
    <r>
      <rPr>
        <sz val="10"/>
        <rFont val="Calibri"/>
        <family val="1"/>
      </rPr>
      <t>LOCACAO</t>
    </r>
    <r>
      <rPr>
        <sz val="10"/>
        <rFont val="Times New Roman"/>
        <family val="1"/>
      </rPr>
      <t xml:space="preserve"> </t>
    </r>
    <r>
      <rPr>
        <sz val="10"/>
        <rFont val="Calibri"/>
        <family val="1"/>
      </rPr>
      <t>OBRA</t>
    </r>
    <r>
      <rPr>
        <sz val="10"/>
        <rFont val="Times New Roman"/>
        <family val="1"/>
      </rPr>
      <t xml:space="preserve"> </t>
    </r>
    <r>
      <rPr>
        <sz val="10"/>
        <rFont val="Calibri"/>
        <family val="1"/>
      </rPr>
      <t>COM</t>
    </r>
    <r>
      <rPr>
        <sz val="10"/>
        <rFont val="Times New Roman"/>
        <family val="1"/>
      </rPr>
      <t xml:space="preserve"> </t>
    </r>
    <r>
      <rPr>
        <sz val="10"/>
        <rFont val="Calibri"/>
        <family val="1"/>
      </rPr>
      <t>EQUIPAMENTO</t>
    </r>
    <r>
      <rPr>
        <sz val="10"/>
        <rFont val="Times New Roman"/>
        <family val="1"/>
      </rPr>
      <t xml:space="preserve"> </t>
    </r>
    <r>
      <rPr>
        <sz val="10"/>
        <rFont val="Calibri"/>
        <family val="1"/>
      </rPr>
      <t>TOPOGRAFICO</t>
    </r>
  </si>
  <si>
    <r>
      <rPr>
        <sz val="10"/>
        <rFont val="Calibri"/>
        <family val="1"/>
      </rPr>
      <t>LOCACAO</t>
    </r>
    <r>
      <rPr>
        <sz val="10"/>
        <rFont val="Times New Roman"/>
        <family val="1"/>
      </rPr>
      <t xml:space="preserve"> </t>
    </r>
    <r>
      <rPr>
        <sz val="10"/>
        <rFont val="Calibri"/>
        <family val="1"/>
      </rPr>
      <t>OBRA</t>
    </r>
    <r>
      <rPr>
        <sz val="10"/>
        <rFont val="Times New Roman"/>
        <family val="1"/>
      </rPr>
      <t xml:space="preserve"> </t>
    </r>
    <r>
      <rPr>
        <sz val="10"/>
        <rFont val="Calibri"/>
        <family val="1"/>
      </rPr>
      <t>SEM</t>
    </r>
    <r>
      <rPr>
        <sz val="10"/>
        <rFont val="Times New Roman"/>
        <family val="1"/>
      </rPr>
      <t xml:space="preserve"> </t>
    </r>
    <r>
      <rPr>
        <sz val="10"/>
        <rFont val="Calibri"/>
        <family val="1"/>
      </rPr>
      <t>EQUIPAMENTO</t>
    </r>
    <r>
      <rPr>
        <sz val="10"/>
        <rFont val="Times New Roman"/>
        <family val="1"/>
      </rPr>
      <t xml:space="preserve"> </t>
    </r>
    <r>
      <rPr>
        <sz val="10"/>
        <rFont val="Calibri"/>
        <family val="1"/>
      </rPr>
      <t>TOPOGRAFICO</t>
    </r>
  </si>
  <si>
    <r>
      <rPr>
        <sz val="10"/>
        <rFont val="Calibri"/>
        <family val="1"/>
      </rPr>
      <t>LOCACAO</t>
    </r>
    <r>
      <rPr>
        <sz val="10"/>
        <rFont val="Times New Roman"/>
        <family val="1"/>
      </rPr>
      <t xml:space="preserve"> </t>
    </r>
    <r>
      <rPr>
        <sz val="10"/>
        <rFont val="Calibri"/>
        <family val="1"/>
      </rPr>
      <t>AREA</t>
    </r>
    <r>
      <rPr>
        <sz val="10"/>
        <rFont val="Times New Roman"/>
        <family val="1"/>
      </rPr>
      <t xml:space="preserve"> </t>
    </r>
    <r>
      <rPr>
        <sz val="10"/>
        <rFont val="Calibri"/>
        <family val="1"/>
      </rPr>
      <t>COM</t>
    </r>
    <r>
      <rPr>
        <sz val="10"/>
        <rFont val="Times New Roman"/>
        <family val="1"/>
      </rPr>
      <t xml:space="preserve"> </t>
    </r>
    <r>
      <rPr>
        <sz val="10"/>
        <rFont val="Calibri"/>
        <family val="1"/>
      </rPr>
      <t>EQUIPAMENTO</t>
    </r>
    <r>
      <rPr>
        <sz val="10"/>
        <rFont val="Times New Roman"/>
        <family val="1"/>
      </rPr>
      <t xml:space="preserve"> </t>
    </r>
    <r>
      <rPr>
        <sz val="10"/>
        <rFont val="Calibri"/>
        <family val="1"/>
      </rPr>
      <t>TOPOGRAFICO</t>
    </r>
  </si>
  <si>
    <r>
      <rPr>
        <sz val="10"/>
        <rFont val="Calibri"/>
        <family val="1"/>
      </rPr>
      <t>EQUIPE</t>
    </r>
    <r>
      <rPr>
        <sz val="10"/>
        <rFont val="Times New Roman"/>
        <family val="1"/>
      </rPr>
      <t xml:space="preserve"> </t>
    </r>
    <r>
      <rPr>
        <sz val="10"/>
        <rFont val="Calibri"/>
        <family val="1"/>
      </rPr>
      <t>TOPOGRAFICA</t>
    </r>
    <r>
      <rPr>
        <sz val="10"/>
        <rFont val="Times New Roman"/>
        <family val="1"/>
      </rPr>
      <t xml:space="preserve"> </t>
    </r>
    <r>
      <rPr>
        <sz val="10"/>
        <rFont val="Calibri"/>
        <family val="1"/>
      </rPr>
      <t>OBRA</t>
    </r>
    <r>
      <rPr>
        <sz val="10"/>
        <rFont val="Times New Roman"/>
        <family val="1"/>
      </rPr>
      <t xml:space="preserve"> </t>
    </r>
    <r>
      <rPr>
        <sz val="10"/>
        <rFont val="Calibri"/>
        <family val="1"/>
      </rPr>
      <t>POR</t>
    </r>
    <r>
      <rPr>
        <sz val="10"/>
        <rFont val="Times New Roman"/>
        <family val="1"/>
      </rPr>
      <t xml:space="preserve"> </t>
    </r>
    <r>
      <rPr>
        <sz val="10"/>
        <rFont val="Calibri"/>
        <family val="1"/>
      </rPr>
      <t>DIA</t>
    </r>
  </si>
  <si>
    <r>
      <rPr>
        <sz val="10"/>
        <rFont val="Calibri"/>
        <family val="1"/>
      </rPr>
      <t>UND</t>
    </r>
  </si>
  <si>
    <r>
      <rPr>
        <sz val="10"/>
        <rFont val="Calibri"/>
        <family val="1"/>
      </rPr>
      <t>ENSAIO</t>
    </r>
    <r>
      <rPr>
        <sz val="10"/>
        <rFont val="Times New Roman"/>
        <family val="1"/>
      </rPr>
      <t xml:space="preserve"> </t>
    </r>
    <r>
      <rPr>
        <sz val="10"/>
        <rFont val="Calibri"/>
        <family val="1"/>
      </rPr>
      <t>COMPRESSAO</t>
    </r>
    <r>
      <rPr>
        <sz val="10"/>
        <rFont val="Times New Roman"/>
        <family val="1"/>
      </rPr>
      <t xml:space="preserve"> </t>
    </r>
    <r>
      <rPr>
        <sz val="10"/>
        <rFont val="Calibri"/>
        <family val="1"/>
      </rPr>
      <t>SIMPLES</t>
    </r>
    <r>
      <rPr>
        <sz val="10"/>
        <rFont val="Times New Roman"/>
        <family val="1"/>
      </rPr>
      <t xml:space="preserve"> </t>
    </r>
    <r>
      <rPr>
        <sz val="10"/>
        <rFont val="Calibri"/>
        <family val="1"/>
      </rPr>
      <t>-</t>
    </r>
    <r>
      <rPr>
        <sz val="10"/>
        <rFont val="Times New Roman"/>
        <family val="1"/>
      </rPr>
      <t xml:space="preserve"> </t>
    </r>
    <r>
      <rPr>
        <sz val="10"/>
        <rFont val="Calibri"/>
        <family val="1"/>
      </rPr>
      <t>CONTRAPROVA</t>
    </r>
  </si>
  <si>
    <r>
      <rPr>
        <sz val="10"/>
        <rFont val="Calibri"/>
        <family val="1"/>
      </rPr>
      <t>MARCO</t>
    </r>
    <r>
      <rPr>
        <sz val="10"/>
        <rFont val="Times New Roman"/>
        <family val="1"/>
      </rPr>
      <t xml:space="preserve"> </t>
    </r>
    <r>
      <rPr>
        <sz val="10"/>
        <rFont val="Calibri"/>
        <family val="1"/>
      </rPr>
      <t>LOCALIZADOR</t>
    </r>
    <r>
      <rPr>
        <sz val="10"/>
        <rFont val="Times New Roman"/>
        <family val="1"/>
      </rPr>
      <t xml:space="preserve"> </t>
    </r>
    <r>
      <rPr>
        <sz val="10"/>
        <rFont val="Calibri"/>
        <family val="1"/>
      </rPr>
      <t>DE</t>
    </r>
    <r>
      <rPr>
        <sz val="10"/>
        <rFont val="Times New Roman"/>
        <family val="1"/>
      </rPr>
      <t xml:space="preserve"> </t>
    </r>
    <r>
      <rPr>
        <sz val="10"/>
        <rFont val="Calibri"/>
        <family val="1"/>
      </rPr>
      <t>DUTOS</t>
    </r>
  </si>
  <si>
    <r>
      <rPr>
        <sz val="10"/>
        <rFont val="Calibri"/>
        <family val="1"/>
      </rPr>
      <t>SINALIZACAO</t>
    </r>
    <r>
      <rPr>
        <sz val="10"/>
        <rFont val="Times New Roman"/>
        <family val="1"/>
      </rPr>
      <t xml:space="preserve"> </t>
    </r>
    <r>
      <rPr>
        <sz val="10"/>
        <rFont val="Calibri"/>
        <family val="1"/>
      </rPr>
      <t>COM</t>
    </r>
    <r>
      <rPr>
        <sz val="10"/>
        <rFont val="Times New Roman"/>
        <family val="1"/>
      </rPr>
      <t xml:space="preserve"> </t>
    </r>
    <r>
      <rPr>
        <sz val="10"/>
        <rFont val="Calibri"/>
        <family val="1"/>
      </rPr>
      <t>FITA</t>
    </r>
    <r>
      <rPr>
        <sz val="10"/>
        <rFont val="Times New Roman"/>
        <family val="1"/>
      </rPr>
      <t xml:space="preserve"> </t>
    </r>
    <r>
      <rPr>
        <sz val="10"/>
        <rFont val="Calibri"/>
        <family val="1"/>
      </rPr>
      <t>SUBTERRANEA</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</si>
  <si>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S03.010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SERVIÇOS</t>
    </r>
    <r>
      <rPr>
        <sz val="10"/>
        <color rgb="FFFFFFFF"/>
        <rFont val="Times New Roman"/>
        <family val="1"/>
      </rPr>
      <t xml:space="preserve"> </t>
    </r>
    <r>
      <rPr>
        <b/>
        <sz val="10"/>
        <color rgb="FFFFFFFF"/>
        <rFont val="Calibri"/>
        <family val="1"/>
      </rPr>
      <t>PRELIMINARES</t>
    </r>
  </si>
  <si>
    <r>
      <rPr>
        <sz val="10"/>
        <rFont val="Calibri"/>
        <family val="1"/>
      </rPr>
      <t>TAPUME</t>
    </r>
    <r>
      <rPr>
        <sz val="10"/>
        <rFont val="Times New Roman"/>
        <family val="1"/>
      </rPr>
      <t xml:space="preserve"> </t>
    </r>
    <r>
      <rPr>
        <sz val="10"/>
        <rFont val="Calibri"/>
        <family val="1"/>
      </rPr>
      <t>VEDACAO</t>
    </r>
    <r>
      <rPr>
        <sz val="10"/>
        <rFont val="Times New Roman"/>
        <family val="1"/>
      </rPr>
      <t xml:space="preserve"> </t>
    </r>
    <r>
      <rPr>
        <sz val="10"/>
        <rFont val="Calibri"/>
        <family val="1"/>
      </rPr>
      <t>DESCONTINUO</t>
    </r>
    <r>
      <rPr>
        <sz val="10"/>
        <rFont val="Times New Roman"/>
        <family val="1"/>
      </rPr>
      <t xml:space="preserve"> </t>
    </r>
    <r>
      <rPr>
        <sz val="10"/>
        <rFont val="Calibri"/>
        <family val="1"/>
      </rPr>
      <t>COM</t>
    </r>
    <r>
      <rPr>
        <sz val="10"/>
        <rFont val="Times New Roman"/>
        <family val="1"/>
      </rPr>
      <t xml:space="preserve"> </t>
    </r>
    <r>
      <rPr>
        <sz val="10"/>
        <rFont val="Calibri"/>
        <family val="1"/>
      </rPr>
      <t>TABUAS</t>
    </r>
  </si>
  <si>
    <r>
      <rPr>
        <sz val="10"/>
        <rFont val="Calibri"/>
        <family val="1"/>
      </rPr>
      <t>TAPUME</t>
    </r>
    <r>
      <rPr>
        <sz val="10"/>
        <rFont val="Times New Roman"/>
        <family val="1"/>
      </rPr>
      <t xml:space="preserve"> </t>
    </r>
    <r>
      <rPr>
        <sz val="10"/>
        <rFont val="Calibri"/>
        <family val="1"/>
      </rPr>
      <t>PROT</t>
    </r>
    <r>
      <rPr>
        <sz val="10"/>
        <rFont val="Times New Roman"/>
        <family val="1"/>
      </rPr>
      <t xml:space="preserve"> </t>
    </r>
    <r>
      <rPr>
        <sz val="10"/>
        <rFont val="Calibri"/>
        <family val="1"/>
      </rPr>
      <t>CHAPA</t>
    </r>
    <r>
      <rPr>
        <sz val="10"/>
        <rFont val="Times New Roman"/>
        <family val="1"/>
      </rPr>
      <t xml:space="preserve"> </t>
    </r>
    <r>
      <rPr>
        <sz val="10"/>
        <rFont val="Calibri"/>
        <family val="1"/>
      </rPr>
      <t>COMPENS</t>
    </r>
    <r>
      <rPr>
        <sz val="10"/>
        <rFont val="Times New Roman"/>
        <family val="1"/>
      </rPr>
      <t xml:space="preserve"> </t>
    </r>
    <r>
      <rPr>
        <sz val="10"/>
        <rFont val="Calibri"/>
        <family val="1"/>
      </rPr>
      <t>RESINADA</t>
    </r>
    <r>
      <rPr>
        <sz val="10"/>
        <rFont val="Times New Roman"/>
        <family val="1"/>
      </rPr>
      <t xml:space="preserve"> </t>
    </r>
    <r>
      <rPr>
        <sz val="10"/>
        <rFont val="Calibri"/>
        <family val="1"/>
      </rPr>
      <t>12MM</t>
    </r>
  </si>
  <si>
    <r>
      <rPr>
        <sz val="10"/>
        <rFont val="Calibri"/>
        <family val="1"/>
      </rPr>
      <t>TAPUME</t>
    </r>
    <r>
      <rPr>
        <sz val="10"/>
        <rFont val="Times New Roman"/>
        <family val="1"/>
      </rPr>
      <t xml:space="preserve"> </t>
    </r>
    <r>
      <rPr>
        <sz val="10"/>
        <rFont val="Calibri"/>
        <family val="1"/>
      </rPr>
      <t>PROT</t>
    </r>
    <r>
      <rPr>
        <sz val="10"/>
        <rFont val="Times New Roman"/>
        <family val="1"/>
      </rPr>
      <t xml:space="preserve"> </t>
    </r>
    <r>
      <rPr>
        <sz val="10"/>
        <rFont val="Calibri"/>
        <family val="1"/>
      </rPr>
      <t>TELHA</t>
    </r>
    <r>
      <rPr>
        <sz val="10"/>
        <rFont val="Times New Roman"/>
        <family val="1"/>
      </rPr>
      <t xml:space="preserve"> </t>
    </r>
    <r>
      <rPr>
        <sz val="10"/>
        <rFont val="Calibri"/>
        <family val="1"/>
      </rPr>
      <t>MET</t>
    </r>
    <r>
      <rPr>
        <sz val="10"/>
        <rFont val="Times New Roman"/>
        <family val="1"/>
      </rPr>
      <t xml:space="preserve"> </t>
    </r>
    <r>
      <rPr>
        <sz val="10"/>
        <rFont val="Calibri"/>
        <family val="1"/>
      </rPr>
      <t>E=0,50MM</t>
    </r>
    <r>
      <rPr>
        <sz val="10"/>
        <rFont val="Times New Roman"/>
        <family val="1"/>
      </rPr>
      <t xml:space="preserve"> </t>
    </r>
    <r>
      <rPr>
        <sz val="10"/>
        <rFont val="Calibri"/>
        <family val="1"/>
      </rPr>
      <t>H=2,0M</t>
    </r>
  </si>
  <si>
    <r>
      <rPr>
        <sz val="10"/>
        <rFont val="Calibri"/>
        <family val="1"/>
      </rPr>
      <t>PASSADICOS</t>
    </r>
    <r>
      <rPr>
        <sz val="10"/>
        <rFont val="Times New Roman"/>
        <family val="1"/>
      </rPr>
      <t xml:space="preserve"> </t>
    </r>
    <r>
      <rPr>
        <sz val="10"/>
        <rFont val="Calibri"/>
        <family val="1"/>
      </rPr>
      <t>COM</t>
    </r>
    <r>
      <rPr>
        <sz val="10"/>
        <rFont val="Times New Roman"/>
        <family val="1"/>
      </rPr>
      <t xml:space="preserve"> </t>
    </r>
    <r>
      <rPr>
        <sz val="10"/>
        <rFont val="Calibri"/>
        <family val="1"/>
      </rPr>
      <t>PRANCHAS</t>
    </r>
    <r>
      <rPr>
        <sz val="10"/>
        <rFont val="Times New Roman"/>
        <family val="1"/>
      </rPr>
      <t xml:space="preserve"> </t>
    </r>
    <r>
      <rPr>
        <sz val="10"/>
        <rFont val="Calibri"/>
        <family val="1"/>
      </rPr>
      <t>DE</t>
    </r>
    <r>
      <rPr>
        <sz val="10"/>
        <rFont val="Times New Roman"/>
        <family val="1"/>
      </rPr>
      <t xml:space="preserve"> </t>
    </r>
    <r>
      <rPr>
        <sz val="10"/>
        <rFont val="Calibri"/>
        <family val="1"/>
      </rPr>
      <t>MADEIRA</t>
    </r>
  </si>
  <si>
    <r>
      <rPr>
        <sz val="10"/>
        <rFont val="Calibri"/>
        <family val="1"/>
      </rPr>
      <t>PASSADICOS</t>
    </r>
    <r>
      <rPr>
        <sz val="10"/>
        <rFont val="Times New Roman"/>
        <family val="1"/>
      </rPr>
      <t xml:space="preserve"> </t>
    </r>
    <r>
      <rPr>
        <sz val="10"/>
        <rFont val="Calibri"/>
        <family val="1"/>
      </rPr>
      <t>COM</t>
    </r>
    <r>
      <rPr>
        <sz val="10"/>
        <rFont val="Times New Roman"/>
        <family val="1"/>
      </rPr>
      <t xml:space="preserve"> </t>
    </r>
    <r>
      <rPr>
        <sz val="10"/>
        <rFont val="Calibri"/>
        <family val="1"/>
      </rPr>
      <t>CHAPAS</t>
    </r>
    <r>
      <rPr>
        <sz val="10"/>
        <rFont val="Times New Roman"/>
        <family val="1"/>
      </rPr>
      <t xml:space="preserve"> </t>
    </r>
    <r>
      <rPr>
        <sz val="10"/>
        <rFont val="Calibri"/>
        <family val="1"/>
      </rPr>
      <t>DE</t>
    </r>
    <r>
      <rPr>
        <sz val="10"/>
        <rFont val="Times New Roman"/>
        <family val="1"/>
      </rPr>
      <t xml:space="preserve"> </t>
    </r>
    <r>
      <rPr>
        <sz val="10"/>
        <rFont val="Calibri"/>
        <family val="1"/>
      </rPr>
      <t>ACO</t>
    </r>
  </si>
  <si>
    <r>
      <rPr>
        <sz val="10"/>
        <rFont val="Calibri"/>
        <family val="1"/>
      </rPr>
      <t>KG</t>
    </r>
  </si>
  <si>
    <r>
      <rPr>
        <sz val="10"/>
        <rFont val="Calibri"/>
        <family val="1"/>
      </rPr>
      <t>TELA</t>
    </r>
    <r>
      <rPr>
        <sz val="10"/>
        <rFont val="Times New Roman"/>
        <family val="1"/>
      </rPr>
      <t xml:space="preserve"> </t>
    </r>
    <r>
      <rPr>
        <sz val="10"/>
        <rFont val="Calibri"/>
        <family val="1"/>
      </rPr>
      <t>DE</t>
    </r>
    <r>
      <rPr>
        <sz val="10"/>
        <rFont val="Times New Roman"/>
        <family val="1"/>
      </rPr>
      <t xml:space="preserve"> </t>
    </r>
    <r>
      <rPr>
        <sz val="10"/>
        <rFont val="Calibri"/>
        <family val="1"/>
      </rPr>
      <t>PROTECAO</t>
    </r>
    <r>
      <rPr>
        <sz val="10"/>
        <rFont val="Times New Roman"/>
        <family val="1"/>
      </rPr>
      <t xml:space="preserve"> </t>
    </r>
    <r>
      <rPr>
        <sz val="10"/>
        <rFont val="Calibri"/>
        <family val="1"/>
      </rPr>
      <t>FACHADA</t>
    </r>
  </si>
  <si>
    <r>
      <rPr>
        <sz val="10"/>
        <rFont val="Calibri"/>
        <family val="1"/>
      </rPr>
      <t>ESCORAMENTO</t>
    </r>
    <r>
      <rPr>
        <sz val="10"/>
        <rFont val="Times New Roman"/>
        <family val="1"/>
      </rPr>
      <t xml:space="preserve"> </t>
    </r>
    <r>
      <rPr>
        <sz val="10"/>
        <rFont val="Calibri"/>
        <family val="1"/>
      </rPr>
      <t>DE</t>
    </r>
    <r>
      <rPr>
        <sz val="10"/>
        <rFont val="Times New Roman"/>
        <family val="1"/>
      </rPr>
      <t xml:space="preserve"> </t>
    </r>
    <r>
      <rPr>
        <sz val="10"/>
        <rFont val="Calibri"/>
        <family val="1"/>
      </rPr>
      <t>MURO</t>
    </r>
  </si>
  <si>
    <r>
      <rPr>
        <sz val="10"/>
        <rFont val="Calibri"/>
        <family val="1"/>
      </rPr>
      <t>ESCORAMENTO</t>
    </r>
    <r>
      <rPr>
        <sz val="10"/>
        <rFont val="Times New Roman"/>
        <family val="1"/>
      </rPr>
      <t xml:space="preserve"> </t>
    </r>
    <r>
      <rPr>
        <sz val="10"/>
        <rFont val="Calibri"/>
        <family val="1"/>
      </rPr>
      <t>DE</t>
    </r>
    <r>
      <rPr>
        <sz val="10"/>
        <rFont val="Times New Roman"/>
        <family val="1"/>
      </rPr>
      <t xml:space="preserve"> </t>
    </r>
    <r>
      <rPr>
        <sz val="10"/>
        <rFont val="Calibri"/>
        <family val="1"/>
      </rPr>
      <t>ARVORES</t>
    </r>
  </si>
  <si>
    <r>
      <rPr>
        <sz val="10"/>
        <rFont val="Calibri"/>
        <family val="1"/>
      </rPr>
      <t>ESCORAMENTO</t>
    </r>
    <r>
      <rPr>
        <sz val="10"/>
        <rFont val="Times New Roman"/>
        <family val="1"/>
      </rPr>
      <t xml:space="preserve"> </t>
    </r>
    <r>
      <rPr>
        <sz val="10"/>
        <rFont val="Calibri"/>
        <family val="1"/>
      </rPr>
      <t>DE</t>
    </r>
    <r>
      <rPr>
        <sz val="10"/>
        <rFont val="Times New Roman"/>
        <family val="1"/>
      </rPr>
      <t xml:space="preserve"> </t>
    </r>
    <r>
      <rPr>
        <sz val="10"/>
        <rFont val="Calibri"/>
        <family val="1"/>
      </rPr>
      <t>POSTES</t>
    </r>
  </si>
  <si>
    <r>
      <rPr>
        <sz val="10"/>
        <rFont val="Calibri"/>
        <family val="1"/>
      </rPr>
      <t>ANDAIME</t>
    </r>
    <r>
      <rPr>
        <sz val="10"/>
        <rFont val="Times New Roman"/>
        <family val="1"/>
      </rPr>
      <t xml:space="preserve"> </t>
    </r>
    <r>
      <rPr>
        <sz val="10"/>
        <rFont val="Calibri"/>
        <family val="1"/>
      </rPr>
      <t>TIPO</t>
    </r>
    <r>
      <rPr>
        <sz val="10"/>
        <rFont val="Times New Roman"/>
        <family val="1"/>
      </rPr>
      <t xml:space="preserve"> </t>
    </r>
    <r>
      <rPr>
        <sz val="10"/>
        <rFont val="Calibri"/>
        <family val="1"/>
      </rPr>
      <t>BALANCIM</t>
    </r>
    <r>
      <rPr>
        <sz val="10"/>
        <rFont val="Times New Roman"/>
        <family val="1"/>
      </rPr>
      <t xml:space="preserve"> </t>
    </r>
    <r>
      <rPr>
        <sz val="10"/>
        <rFont val="Calibri"/>
        <family val="1"/>
      </rPr>
      <t>LEVE</t>
    </r>
  </si>
  <si>
    <r>
      <rPr>
        <sz val="10"/>
        <rFont val="Calibri"/>
        <family val="1"/>
      </rPr>
      <t>ANDAIME</t>
    </r>
    <r>
      <rPr>
        <sz val="10"/>
        <rFont val="Times New Roman"/>
        <family val="1"/>
      </rPr>
      <t xml:space="preserve"> </t>
    </r>
    <r>
      <rPr>
        <sz val="10"/>
        <rFont val="Calibri"/>
        <family val="1"/>
      </rPr>
      <t>FACHADEIRO</t>
    </r>
    <r>
      <rPr>
        <sz val="10"/>
        <rFont val="Times New Roman"/>
        <family val="1"/>
      </rPr>
      <t xml:space="preserve"> </t>
    </r>
    <r>
      <rPr>
        <sz val="10"/>
        <rFont val="Calibri"/>
        <family val="1"/>
      </rPr>
      <t>(M2XMES)</t>
    </r>
  </si>
  <si>
    <r>
      <rPr>
        <sz val="10"/>
        <rFont val="Calibri"/>
        <family val="1"/>
      </rPr>
      <t>MONTAGEM/DESMONTAGEM</t>
    </r>
    <r>
      <rPr>
        <sz val="10"/>
        <rFont val="Times New Roman"/>
        <family val="1"/>
      </rPr>
      <t xml:space="preserve"> </t>
    </r>
    <r>
      <rPr>
        <sz val="10"/>
        <rFont val="Calibri"/>
        <family val="1"/>
      </rPr>
      <t>ANDAIME</t>
    </r>
    <r>
      <rPr>
        <sz val="10"/>
        <rFont val="Times New Roman"/>
        <family val="1"/>
      </rPr>
      <t xml:space="preserve"> </t>
    </r>
    <r>
      <rPr>
        <sz val="10"/>
        <rFont val="Calibri"/>
        <family val="1"/>
      </rPr>
      <t>FACHADEIRO</t>
    </r>
  </si>
  <si>
    <r>
      <rPr>
        <sz val="10"/>
        <rFont val="Calibri"/>
        <family val="1"/>
      </rPr>
      <t>TRANSP</t>
    </r>
    <r>
      <rPr>
        <sz val="10"/>
        <rFont val="Times New Roman"/>
        <family val="1"/>
      </rPr>
      <t xml:space="preserve"> </t>
    </r>
    <r>
      <rPr>
        <sz val="10"/>
        <rFont val="Calibri"/>
        <family val="1"/>
      </rPr>
      <t>MANUAL</t>
    </r>
    <r>
      <rPr>
        <sz val="10"/>
        <rFont val="Times New Roman"/>
        <family val="1"/>
      </rPr>
      <t xml:space="preserve"> </t>
    </r>
    <r>
      <rPr>
        <sz val="10"/>
        <rFont val="Calibri"/>
        <family val="1"/>
      </rPr>
      <t>MAT</t>
    </r>
    <r>
      <rPr>
        <sz val="10"/>
        <rFont val="Times New Roman"/>
        <family val="1"/>
      </rPr>
      <t xml:space="preserve"> </t>
    </r>
    <r>
      <rPr>
        <sz val="10"/>
        <rFont val="Calibri"/>
        <family val="1"/>
      </rPr>
      <t>DIFIC</t>
    </r>
    <r>
      <rPr>
        <sz val="10"/>
        <rFont val="Times New Roman"/>
        <family val="1"/>
      </rPr>
      <t xml:space="preserve"> </t>
    </r>
    <r>
      <rPr>
        <sz val="10"/>
        <rFont val="Calibri"/>
        <family val="1"/>
      </rPr>
      <t>ACESS</t>
    </r>
    <r>
      <rPr>
        <sz val="10"/>
        <rFont val="Times New Roman"/>
        <family val="1"/>
      </rPr>
      <t xml:space="preserve"> </t>
    </r>
    <r>
      <rPr>
        <sz val="10"/>
        <rFont val="Calibri"/>
        <family val="1"/>
      </rPr>
      <t>ATE</t>
    </r>
    <r>
      <rPr>
        <sz val="10"/>
        <rFont val="Times New Roman"/>
        <family val="1"/>
      </rPr>
      <t xml:space="preserve"> </t>
    </r>
    <r>
      <rPr>
        <sz val="10"/>
        <rFont val="Calibri"/>
        <family val="1"/>
      </rPr>
      <t>500M</t>
    </r>
  </si>
  <si>
    <r>
      <rPr>
        <sz val="10"/>
        <rFont val="Calibri"/>
        <family val="1"/>
      </rPr>
      <t>TRANSP</t>
    </r>
    <r>
      <rPr>
        <sz val="10"/>
        <rFont val="Times New Roman"/>
        <family val="1"/>
      </rPr>
      <t xml:space="preserve"> </t>
    </r>
    <r>
      <rPr>
        <sz val="10"/>
        <rFont val="Calibri"/>
        <family val="1"/>
      </rPr>
      <t>MANUAL</t>
    </r>
    <r>
      <rPr>
        <sz val="10"/>
        <rFont val="Times New Roman"/>
        <family val="1"/>
      </rPr>
      <t xml:space="preserve"> </t>
    </r>
    <r>
      <rPr>
        <sz val="10"/>
        <rFont val="Calibri"/>
        <family val="1"/>
      </rPr>
      <t>MAT</t>
    </r>
    <r>
      <rPr>
        <sz val="10"/>
        <rFont val="Times New Roman"/>
        <family val="1"/>
      </rPr>
      <t xml:space="preserve"> </t>
    </r>
    <r>
      <rPr>
        <sz val="10"/>
        <rFont val="Calibri"/>
        <family val="1"/>
      </rPr>
      <t>DIFIC</t>
    </r>
    <r>
      <rPr>
        <sz val="10"/>
        <rFont val="Times New Roman"/>
        <family val="1"/>
      </rPr>
      <t xml:space="preserve"> </t>
    </r>
    <r>
      <rPr>
        <sz val="10"/>
        <rFont val="Calibri"/>
        <family val="1"/>
      </rPr>
      <t>ACESS</t>
    </r>
    <r>
      <rPr>
        <sz val="10"/>
        <rFont val="Times New Roman"/>
        <family val="1"/>
      </rPr>
      <t xml:space="preserve"> </t>
    </r>
    <r>
      <rPr>
        <sz val="10"/>
        <rFont val="Calibri"/>
        <family val="1"/>
      </rPr>
      <t>ACIMA</t>
    </r>
    <r>
      <rPr>
        <sz val="10"/>
        <rFont val="Times New Roman"/>
        <family val="1"/>
      </rPr>
      <t xml:space="preserve"> </t>
    </r>
    <r>
      <rPr>
        <sz val="10"/>
        <rFont val="Calibri"/>
        <family val="1"/>
      </rPr>
      <t>500M</t>
    </r>
  </si>
  <si>
    <r>
      <rPr>
        <sz val="10"/>
        <rFont val="Calibri"/>
        <family val="1"/>
      </rPr>
      <t>TRANSPORTE</t>
    </r>
    <r>
      <rPr>
        <sz val="10"/>
        <rFont val="Times New Roman"/>
        <family val="1"/>
      </rPr>
      <t xml:space="preserve"> </t>
    </r>
    <r>
      <rPr>
        <sz val="10"/>
        <rFont val="Calibri"/>
        <family val="1"/>
      </rPr>
      <t>MANUAL</t>
    </r>
    <r>
      <rPr>
        <sz val="10"/>
        <rFont val="Times New Roman"/>
        <family val="1"/>
      </rPr>
      <t xml:space="preserve"> </t>
    </r>
    <r>
      <rPr>
        <sz val="10"/>
        <rFont val="Calibri"/>
        <family val="1"/>
      </rPr>
      <t>DE</t>
    </r>
    <r>
      <rPr>
        <sz val="10"/>
        <rFont val="Times New Roman"/>
        <family val="1"/>
      </rPr>
      <t xml:space="preserve"> </t>
    </r>
    <r>
      <rPr>
        <sz val="10"/>
        <rFont val="Calibri"/>
        <family val="1"/>
      </rPr>
      <t>MATERIAIS</t>
    </r>
  </si>
  <si>
    <r>
      <rPr>
        <sz val="10"/>
        <rFont val="Calibri"/>
        <family val="1"/>
      </rPr>
      <t>TO</t>
    </r>
  </si>
  <si>
    <r>
      <rPr>
        <sz val="10"/>
        <rFont val="Calibri"/>
        <family val="1"/>
      </rPr>
      <t>CORTE</t>
    </r>
    <r>
      <rPr>
        <sz val="10"/>
        <rFont val="Times New Roman"/>
        <family val="1"/>
      </rPr>
      <t xml:space="preserve"> </t>
    </r>
    <r>
      <rPr>
        <sz val="10"/>
        <rFont val="Calibri"/>
        <family val="1"/>
      </rPr>
      <t>DESTOC</t>
    </r>
    <r>
      <rPr>
        <sz val="10"/>
        <rFont val="Times New Roman"/>
        <family val="1"/>
      </rPr>
      <t xml:space="preserve"> </t>
    </r>
    <r>
      <rPr>
        <sz val="10"/>
        <rFont val="Calibri"/>
        <family val="1"/>
      </rPr>
      <t>ARVORE</t>
    </r>
    <r>
      <rPr>
        <sz val="10"/>
        <rFont val="Times New Roman"/>
        <family val="1"/>
      </rPr>
      <t xml:space="preserve"> </t>
    </r>
    <r>
      <rPr>
        <sz val="10"/>
        <rFont val="Calibri"/>
        <family val="1"/>
      </rPr>
      <t>DIAM</t>
    </r>
    <r>
      <rPr>
        <sz val="10"/>
        <rFont val="Times New Roman"/>
        <family val="1"/>
      </rPr>
      <t xml:space="preserve"> </t>
    </r>
    <r>
      <rPr>
        <sz val="10"/>
        <rFont val="Calibri"/>
        <family val="1"/>
      </rPr>
      <t>DE</t>
    </r>
    <r>
      <rPr>
        <sz val="10"/>
        <rFont val="Times New Roman"/>
        <family val="1"/>
      </rPr>
      <t xml:space="preserve"> </t>
    </r>
    <r>
      <rPr>
        <sz val="10"/>
        <rFont val="Calibri"/>
        <family val="1"/>
      </rPr>
      <t>10,01</t>
    </r>
    <r>
      <rPr>
        <sz val="10"/>
        <rFont val="Times New Roman"/>
        <family val="1"/>
      </rPr>
      <t xml:space="preserve"> </t>
    </r>
    <r>
      <rPr>
        <sz val="10"/>
        <rFont val="Calibri"/>
        <family val="1"/>
      </rPr>
      <t>A</t>
    </r>
    <r>
      <rPr>
        <sz val="10"/>
        <rFont val="Times New Roman"/>
        <family val="1"/>
      </rPr>
      <t xml:space="preserve"> </t>
    </r>
    <r>
      <rPr>
        <sz val="10"/>
        <rFont val="Calibri"/>
        <family val="1"/>
      </rPr>
      <t>30CM</t>
    </r>
  </si>
  <si>
    <r>
      <rPr>
        <sz val="10"/>
        <rFont val="Calibri"/>
        <family val="1"/>
      </rPr>
      <t>CORTE</t>
    </r>
    <r>
      <rPr>
        <sz val="10"/>
        <rFont val="Times New Roman"/>
        <family val="1"/>
      </rPr>
      <t xml:space="preserve"> </t>
    </r>
    <r>
      <rPr>
        <sz val="10"/>
        <rFont val="Calibri"/>
        <family val="1"/>
      </rPr>
      <t>DESTOC</t>
    </r>
    <r>
      <rPr>
        <sz val="10"/>
        <rFont val="Times New Roman"/>
        <family val="1"/>
      </rPr>
      <t xml:space="preserve"> </t>
    </r>
    <r>
      <rPr>
        <sz val="10"/>
        <rFont val="Calibri"/>
        <family val="1"/>
      </rPr>
      <t>ARVORE</t>
    </r>
    <r>
      <rPr>
        <sz val="10"/>
        <rFont val="Times New Roman"/>
        <family val="1"/>
      </rPr>
      <t xml:space="preserve"> </t>
    </r>
    <r>
      <rPr>
        <sz val="10"/>
        <rFont val="Calibri"/>
        <family val="1"/>
      </rPr>
      <t>DIAM</t>
    </r>
    <r>
      <rPr>
        <sz val="10"/>
        <rFont val="Times New Roman"/>
        <family val="1"/>
      </rPr>
      <t xml:space="preserve"> </t>
    </r>
    <r>
      <rPr>
        <sz val="10"/>
        <rFont val="Calibri"/>
        <family val="1"/>
      </rPr>
      <t>MAIOR</t>
    </r>
    <r>
      <rPr>
        <sz val="10"/>
        <rFont val="Times New Roman"/>
        <family val="1"/>
      </rPr>
      <t xml:space="preserve"> </t>
    </r>
    <r>
      <rPr>
        <sz val="10"/>
        <rFont val="Calibri"/>
        <family val="1"/>
      </rPr>
      <t>30,0CM</t>
    </r>
  </si>
  <si>
    <r>
      <rPr>
        <sz val="10"/>
        <rFont val="Calibri"/>
        <family val="1"/>
      </rPr>
      <t>LIMPEZA</t>
    </r>
    <r>
      <rPr>
        <sz val="10"/>
        <rFont val="Times New Roman"/>
        <family val="1"/>
      </rPr>
      <t xml:space="preserve"> </t>
    </r>
    <r>
      <rPr>
        <sz val="10"/>
        <rFont val="Calibri"/>
        <family val="1"/>
      </rPr>
      <t>DE</t>
    </r>
    <r>
      <rPr>
        <sz val="10"/>
        <rFont val="Times New Roman"/>
        <family val="1"/>
      </rPr>
      <t xml:space="preserve"> </t>
    </r>
    <r>
      <rPr>
        <sz val="10"/>
        <rFont val="Calibri"/>
        <family val="1"/>
      </rPr>
      <t>AREA</t>
    </r>
    <r>
      <rPr>
        <sz val="10"/>
        <rFont val="Times New Roman"/>
        <family val="1"/>
      </rPr>
      <t xml:space="preserve"> </t>
    </r>
    <r>
      <rPr>
        <sz val="10"/>
        <rFont val="Calibri"/>
        <family val="1"/>
      </rPr>
      <t>(VARREDURA)</t>
    </r>
  </si>
  <si>
    <r>
      <rPr>
        <sz val="10"/>
        <rFont val="Calibri"/>
        <family val="1"/>
      </rPr>
      <t>LIMPEZA</t>
    </r>
    <r>
      <rPr>
        <sz val="10"/>
        <rFont val="Times New Roman"/>
        <family val="1"/>
      </rPr>
      <t xml:space="preserve"> </t>
    </r>
    <r>
      <rPr>
        <sz val="10"/>
        <rFont val="Calibri"/>
        <family val="1"/>
      </rPr>
      <t>DE</t>
    </r>
    <r>
      <rPr>
        <sz val="10"/>
        <rFont val="Times New Roman"/>
        <family val="1"/>
      </rPr>
      <t xml:space="preserve"> </t>
    </r>
    <r>
      <rPr>
        <sz val="10"/>
        <rFont val="Calibri"/>
        <family val="1"/>
      </rPr>
      <t>RUA</t>
    </r>
    <r>
      <rPr>
        <sz val="10"/>
        <rFont val="Times New Roman"/>
        <family val="1"/>
      </rPr>
      <t xml:space="preserve"> </t>
    </r>
    <r>
      <rPr>
        <sz val="10"/>
        <rFont val="Calibri"/>
        <family val="1"/>
      </rPr>
      <t>COM</t>
    </r>
    <r>
      <rPr>
        <sz val="10"/>
        <rFont val="Times New Roman"/>
        <family val="1"/>
      </rPr>
      <t xml:space="preserve"> </t>
    </r>
    <r>
      <rPr>
        <sz val="10"/>
        <rFont val="Calibri"/>
        <family val="1"/>
      </rPr>
      <t>LAVAGEM</t>
    </r>
  </si>
  <si>
    <r>
      <rPr>
        <sz val="10"/>
        <rFont val="Calibri"/>
        <family val="1"/>
      </rPr>
      <t>LIMPEZA</t>
    </r>
    <r>
      <rPr>
        <sz val="10"/>
        <rFont val="Times New Roman"/>
        <family val="1"/>
      </rPr>
      <t xml:space="preserve"> </t>
    </r>
    <r>
      <rPr>
        <sz val="10"/>
        <rFont val="Calibri"/>
        <family val="1"/>
      </rPr>
      <t>GERAL</t>
    </r>
    <r>
      <rPr>
        <sz val="10"/>
        <rFont val="Times New Roman"/>
        <family val="1"/>
      </rPr>
      <t xml:space="preserve"> </t>
    </r>
    <r>
      <rPr>
        <sz val="10"/>
        <rFont val="Calibri"/>
        <family val="1"/>
      </rPr>
      <t>DA</t>
    </r>
    <r>
      <rPr>
        <sz val="10"/>
        <rFont val="Times New Roman"/>
        <family val="1"/>
      </rPr>
      <t xml:space="preserve"> </t>
    </r>
    <r>
      <rPr>
        <sz val="10"/>
        <rFont val="Calibri"/>
        <family val="1"/>
      </rPr>
      <t>EDIFICACAO</t>
    </r>
  </si>
  <si>
    <r>
      <rPr>
        <sz val="10"/>
        <rFont val="Calibri"/>
        <family val="1"/>
      </rPr>
      <t>LIMPEZA</t>
    </r>
    <r>
      <rPr>
        <sz val="10"/>
        <rFont val="Times New Roman"/>
        <family val="1"/>
      </rPr>
      <t xml:space="preserve"> </t>
    </r>
    <r>
      <rPr>
        <sz val="10"/>
        <rFont val="Calibri"/>
        <family val="1"/>
      </rPr>
      <t>MANUAL</t>
    </r>
    <r>
      <rPr>
        <sz val="10"/>
        <rFont val="Times New Roman"/>
        <family val="1"/>
      </rPr>
      <t xml:space="preserve"> </t>
    </r>
    <r>
      <rPr>
        <sz val="10"/>
        <rFont val="Calibri"/>
        <family val="1"/>
      </rPr>
      <t>DE</t>
    </r>
    <r>
      <rPr>
        <sz val="10"/>
        <rFont val="Times New Roman"/>
        <family val="1"/>
      </rPr>
      <t xml:space="preserve"> </t>
    </r>
    <r>
      <rPr>
        <sz val="10"/>
        <rFont val="Calibri"/>
        <family val="1"/>
      </rPr>
      <t>TERRENO</t>
    </r>
  </si>
  <si>
    <r>
      <rPr>
        <sz val="10"/>
        <rFont val="Calibri"/>
        <family val="1"/>
      </rPr>
      <t>LIMPEZA</t>
    </r>
    <r>
      <rPr>
        <sz val="10"/>
        <rFont val="Times New Roman"/>
        <family val="1"/>
      </rPr>
      <t xml:space="preserve"> </t>
    </r>
    <r>
      <rPr>
        <sz val="10"/>
        <rFont val="Calibri"/>
        <family val="1"/>
      </rPr>
      <t>MANUAL</t>
    </r>
    <r>
      <rPr>
        <sz val="10"/>
        <rFont val="Times New Roman"/>
        <family val="1"/>
      </rPr>
      <t xml:space="preserve"> </t>
    </r>
    <r>
      <rPr>
        <sz val="10"/>
        <rFont val="Calibri"/>
        <family val="1"/>
      </rPr>
      <t>TERRENO</t>
    </r>
    <r>
      <rPr>
        <sz val="10"/>
        <rFont val="Times New Roman"/>
        <family val="1"/>
      </rPr>
      <t xml:space="preserve"> </t>
    </r>
    <r>
      <rPr>
        <sz val="10"/>
        <rFont val="Calibri"/>
        <family val="1"/>
      </rPr>
      <t>VEGETACAO</t>
    </r>
    <r>
      <rPr>
        <sz val="10"/>
        <rFont val="Times New Roman"/>
        <family val="1"/>
      </rPr>
      <t xml:space="preserve"> </t>
    </r>
    <r>
      <rPr>
        <sz val="10"/>
        <rFont val="Calibri"/>
        <family val="1"/>
      </rPr>
      <t>DENSA</t>
    </r>
  </si>
  <si>
    <r>
      <rPr>
        <sz val="10"/>
        <rFont val="Calibri"/>
        <family val="1"/>
      </rPr>
      <t>LIMPEZA</t>
    </r>
    <r>
      <rPr>
        <sz val="10"/>
        <rFont val="Times New Roman"/>
        <family val="1"/>
      </rPr>
      <t xml:space="preserve"> </t>
    </r>
    <r>
      <rPr>
        <sz val="10"/>
        <rFont val="Calibri"/>
        <family val="1"/>
      </rPr>
      <t>MECANICA</t>
    </r>
    <r>
      <rPr>
        <sz val="10"/>
        <rFont val="Times New Roman"/>
        <family val="1"/>
      </rPr>
      <t xml:space="preserve"> </t>
    </r>
    <r>
      <rPr>
        <sz val="10"/>
        <rFont val="Calibri"/>
        <family val="1"/>
      </rPr>
      <t>DE</t>
    </r>
    <r>
      <rPr>
        <sz val="10"/>
        <rFont val="Times New Roman"/>
        <family val="1"/>
      </rPr>
      <t xml:space="preserve"> </t>
    </r>
    <r>
      <rPr>
        <sz val="10"/>
        <rFont val="Calibri"/>
        <family val="1"/>
      </rPr>
      <t>TERRENO</t>
    </r>
  </si>
  <si>
    <r>
      <rPr>
        <sz val="10"/>
        <rFont val="Calibri"/>
        <family val="1"/>
      </rPr>
      <t>LIMPEZA</t>
    </r>
    <r>
      <rPr>
        <sz val="10"/>
        <rFont val="Times New Roman"/>
        <family val="1"/>
      </rPr>
      <t xml:space="preserve"> </t>
    </r>
    <r>
      <rPr>
        <sz val="10"/>
        <rFont val="Calibri"/>
        <family val="1"/>
      </rPr>
      <t>ARMADURAS</t>
    </r>
    <r>
      <rPr>
        <sz val="10"/>
        <rFont val="Times New Roman"/>
        <family val="1"/>
      </rPr>
      <t xml:space="preserve"> </t>
    </r>
    <r>
      <rPr>
        <sz val="10"/>
        <rFont val="Calibri"/>
        <family val="1"/>
      </rPr>
      <t>COM</t>
    </r>
    <r>
      <rPr>
        <sz val="10"/>
        <rFont val="Times New Roman"/>
        <family val="1"/>
      </rPr>
      <t xml:space="preserve"> </t>
    </r>
    <r>
      <rPr>
        <sz val="10"/>
        <rFont val="Calibri"/>
        <family val="1"/>
      </rPr>
      <t>ESCOVA</t>
    </r>
    <r>
      <rPr>
        <sz val="10"/>
        <rFont val="Times New Roman"/>
        <family val="1"/>
      </rPr>
      <t xml:space="preserve"> </t>
    </r>
    <r>
      <rPr>
        <sz val="10"/>
        <rFont val="Calibri"/>
        <family val="1"/>
      </rPr>
      <t>DE</t>
    </r>
    <r>
      <rPr>
        <sz val="10"/>
        <rFont val="Times New Roman"/>
        <family val="1"/>
      </rPr>
      <t xml:space="preserve"> </t>
    </r>
    <r>
      <rPr>
        <sz val="10"/>
        <rFont val="Calibri"/>
        <family val="1"/>
      </rPr>
      <t>ACO</t>
    </r>
  </si>
  <si>
    <r>
      <rPr>
        <sz val="10"/>
        <rFont val="Calibri"/>
        <family val="1"/>
      </rPr>
      <t>LIMPEZA</t>
    </r>
    <r>
      <rPr>
        <sz val="10"/>
        <rFont val="Times New Roman"/>
        <family val="1"/>
      </rPr>
      <t xml:space="preserve"> </t>
    </r>
    <r>
      <rPr>
        <sz val="10"/>
        <rFont val="Calibri"/>
        <family val="1"/>
      </rPr>
      <t>DE</t>
    </r>
    <r>
      <rPr>
        <sz val="10"/>
        <rFont val="Times New Roman"/>
        <family val="1"/>
      </rPr>
      <t xml:space="preserve"> </t>
    </r>
    <r>
      <rPr>
        <sz val="10"/>
        <rFont val="Calibri"/>
        <family val="1"/>
      </rPr>
      <t>CONCRETO</t>
    </r>
    <r>
      <rPr>
        <sz val="10"/>
        <rFont val="Times New Roman"/>
        <family val="1"/>
      </rPr>
      <t xml:space="preserve"> </t>
    </r>
    <r>
      <rPr>
        <sz val="10"/>
        <rFont val="Calibri"/>
        <family val="1"/>
      </rPr>
      <t>C/</t>
    </r>
    <r>
      <rPr>
        <sz val="10"/>
        <rFont val="Times New Roman"/>
        <family val="1"/>
      </rPr>
      <t xml:space="preserve"> </t>
    </r>
    <r>
      <rPr>
        <sz val="10"/>
        <rFont val="Calibri"/>
        <family val="1"/>
      </rPr>
      <t>HIDROJATEAMENTO</t>
    </r>
  </si>
  <si>
    <r>
      <rPr>
        <sz val="10"/>
        <rFont val="Calibri"/>
        <family val="1"/>
      </rPr>
      <t>LIMPEZA</t>
    </r>
    <r>
      <rPr>
        <sz val="10"/>
        <rFont val="Times New Roman"/>
        <family val="1"/>
      </rPr>
      <t xml:space="preserve"> </t>
    </r>
    <r>
      <rPr>
        <sz val="10"/>
        <rFont val="Calibri"/>
        <family val="1"/>
      </rPr>
      <t>DE</t>
    </r>
    <r>
      <rPr>
        <sz val="10"/>
        <rFont val="Times New Roman"/>
        <family val="1"/>
      </rPr>
      <t xml:space="preserve"> </t>
    </r>
    <r>
      <rPr>
        <sz val="10"/>
        <rFont val="Calibri"/>
        <family val="1"/>
      </rPr>
      <t>CALHAS</t>
    </r>
  </si>
  <si>
    <r>
      <rPr>
        <sz val="10"/>
        <rFont val="Calibri"/>
        <family val="1"/>
      </rPr>
      <t>LIMP</t>
    </r>
    <r>
      <rPr>
        <sz val="10"/>
        <rFont val="Times New Roman"/>
        <family val="1"/>
      </rPr>
      <t xml:space="preserve"> </t>
    </r>
    <r>
      <rPr>
        <sz val="10"/>
        <rFont val="Calibri"/>
        <family val="1"/>
      </rPr>
      <t>MANUAL</t>
    </r>
    <r>
      <rPr>
        <sz val="10"/>
        <rFont val="Times New Roman"/>
        <family val="1"/>
      </rPr>
      <t xml:space="preserve"> </t>
    </r>
    <r>
      <rPr>
        <sz val="10"/>
        <rFont val="Calibri"/>
        <family val="1"/>
      </rPr>
      <t>CANALETA</t>
    </r>
    <r>
      <rPr>
        <sz val="10"/>
        <rFont val="Times New Roman"/>
        <family val="1"/>
      </rPr>
      <t xml:space="preserve"> </t>
    </r>
    <r>
      <rPr>
        <sz val="10"/>
        <rFont val="Calibri"/>
        <family val="1"/>
      </rPr>
      <t>DE</t>
    </r>
    <r>
      <rPr>
        <sz val="10"/>
        <rFont val="Times New Roman"/>
        <family val="1"/>
      </rPr>
      <t xml:space="preserve"> </t>
    </r>
    <r>
      <rPr>
        <sz val="10"/>
        <rFont val="Calibri"/>
        <family val="1"/>
      </rPr>
      <t>AGUAS</t>
    </r>
    <r>
      <rPr>
        <sz val="10"/>
        <rFont val="Times New Roman"/>
        <family val="1"/>
      </rPr>
      <t xml:space="preserve"> </t>
    </r>
    <r>
      <rPr>
        <sz val="10"/>
        <rFont val="Calibri"/>
        <family val="1"/>
      </rPr>
      <t>PLUVIAIS</t>
    </r>
  </si>
  <si>
    <r>
      <rPr>
        <sz val="10"/>
        <rFont val="Calibri"/>
        <family val="1"/>
      </rPr>
      <t>LIMPEZA</t>
    </r>
    <r>
      <rPr>
        <sz val="10"/>
        <rFont val="Times New Roman"/>
        <family val="1"/>
      </rPr>
      <t xml:space="preserve"> </t>
    </r>
    <r>
      <rPr>
        <sz val="10"/>
        <rFont val="Calibri"/>
        <family val="1"/>
      </rPr>
      <t>PAREDES</t>
    </r>
    <r>
      <rPr>
        <sz val="10"/>
        <rFont val="Times New Roman"/>
        <family val="1"/>
      </rPr>
      <t xml:space="preserve"> </t>
    </r>
    <r>
      <rPr>
        <sz val="10"/>
        <rFont val="Calibri"/>
        <family val="1"/>
      </rPr>
      <t>E</t>
    </r>
    <r>
      <rPr>
        <sz val="10"/>
        <rFont val="Times New Roman"/>
        <family val="1"/>
      </rPr>
      <t xml:space="preserve"> </t>
    </r>
    <r>
      <rPr>
        <sz val="10"/>
        <rFont val="Calibri"/>
        <family val="1"/>
      </rPr>
      <t>FUNDO</t>
    </r>
    <r>
      <rPr>
        <sz val="10"/>
        <rFont val="Times New Roman"/>
        <family val="1"/>
      </rPr>
      <t xml:space="preserve"> </t>
    </r>
    <r>
      <rPr>
        <sz val="10"/>
        <rFont val="Calibri"/>
        <family val="1"/>
      </rPr>
      <t>COM</t>
    </r>
    <r>
      <rPr>
        <sz val="10"/>
        <rFont val="Times New Roman"/>
        <family val="1"/>
      </rPr>
      <t xml:space="preserve"> </t>
    </r>
    <r>
      <rPr>
        <sz val="10"/>
        <rFont val="Calibri"/>
        <family val="1"/>
      </rPr>
      <t>ESCOVACAO</t>
    </r>
  </si>
  <si>
    <r>
      <rPr>
        <sz val="10"/>
        <rFont val="Calibri"/>
        <family val="1"/>
      </rPr>
      <t>LIMPEZA</t>
    </r>
    <r>
      <rPr>
        <sz val="10"/>
        <rFont val="Times New Roman"/>
        <family val="1"/>
      </rPr>
      <t xml:space="preserve"> </t>
    </r>
    <r>
      <rPr>
        <sz val="10"/>
        <rFont val="Calibri"/>
        <family val="1"/>
      </rPr>
      <t>E</t>
    </r>
    <r>
      <rPr>
        <sz val="10"/>
        <rFont val="Times New Roman"/>
        <family val="1"/>
      </rPr>
      <t xml:space="preserve"> </t>
    </r>
    <r>
      <rPr>
        <sz val="10"/>
        <rFont val="Calibri"/>
        <family val="1"/>
      </rPr>
      <t>LAVAGEM</t>
    </r>
    <r>
      <rPr>
        <sz val="10"/>
        <rFont val="Times New Roman"/>
        <family val="1"/>
      </rPr>
      <t xml:space="preserve"> </t>
    </r>
    <r>
      <rPr>
        <sz val="10"/>
        <rFont val="Calibri"/>
        <family val="1"/>
      </rPr>
      <t>COM</t>
    </r>
    <r>
      <rPr>
        <sz val="10"/>
        <rFont val="Times New Roman"/>
        <family val="1"/>
      </rPr>
      <t xml:space="preserve"> </t>
    </r>
    <r>
      <rPr>
        <sz val="10"/>
        <rFont val="Calibri"/>
        <family val="1"/>
      </rPr>
      <t>BOMBA</t>
    </r>
    <r>
      <rPr>
        <sz val="10"/>
        <rFont val="Times New Roman"/>
        <family val="1"/>
      </rPr>
      <t xml:space="preserve"> </t>
    </r>
    <r>
      <rPr>
        <sz val="10"/>
        <rFont val="Calibri"/>
        <family val="1"/>
      </rPr>
      <t>ALTA</t>
    </r>
    <r>
      <rPr>
        <sz val="10"/>
        <rFont val="Times New Roman"/>
        <family val="1"/>
      </rPr>
      <t xml:space="preserve"> </t>
    </r>
    <r>
      <rPr>
        <sz val="10"/>
        <rFont val="Calibri"/>
        <family val="1"/>
      </rPr>
      <t>PRESSAO</t>
    </r>
  </si>
  <si>
    <r>
      <rPr>
        <sz val="10"/>
        <rFont val="Calibri"/>
        <family val="1"/>
      </rPr>
      <t>LIMPEZA</t>
    </r>
    <r>
      <rPr>
        <sz val="10"/>
        <rFont val="Times New Roman"/>
        <family val="1"/>
      </rPr>
      <t xml:space="preserve"> </t>
    </r>
    <r>
      <rPr>
        <sz val="10"/>
        <rFont val="Calibri"/>
        <family val="1"/>
      </rPr>
      <t>MANUAL</t>
    </r>
    <r>
      <rPr>
        <sz val="10"/>
        <rFont val="Times New Roman"/>
        <family val="1"/>
      </rPr>
      <t xml:space="preserve"> </t>
    </r>
    <r>
      <rPr>
        <sz val="10"/>
        <rFont val="Calibri"/>
        <family val="1"/>
      </rPr>
      <t>DE</t>
    </r>
    <r>
      <rPr>
        <sz val="10"/>
        <rFont val="Times New Roman"/>
        <family val="1"/>
      </rPr>
      <t xml:space="preserve"> </t>
    </r>
    <r>
      <rPr>
        <sz val="10"/>
        <rFont val="Calibri"/>
        <family val="1"/>
      </rPr>
      <t>CAIXA</t>
    </r>
  </si>
  <si>
    <r>
      <rPr>
        <sz val="10"/>
        <rFont val="Calibri"/>
        <family val="1"/>
      </rPr>
      <t>LIMPEZA</t>
    </r>
    <r>
      <rPr>
        <sz val="10"/>
        <rFont val="Times New Roman"/>
        <family val="1"/>
      </rPr>
      <t xml:space="preserve"> </t>
    </r>
    <r>
      <rPr>
        <sz val="10"/>
        <rFont val="Calibri"/>
        <family val="1"/>
      </rPr>
      <t>MANUAL</t>
    </r>
    <r>
      <rPr>
        <sz val="10"/>
        <rFont val="Times New Roman"/>
        <family val="1"/>
      </rPr>
      <t xml:space="preserve"> </t>
    </r>
    <r>
      <rPr>
        <sz val="10"/>
        <rFont val="Calibri"/>
        <family val="1"/>
      </rPr>
      <t>DE</t>
    </r>
    <r>
      <rPr>
        <sz val="10"/>
        <rFont val="Times New Roman"/>
        <family val="1"/>
      </rPr>
      <t xml:space="preserve"> </t>
    </r>
    <r>
      <rPr>
        <sz val="10"/>
        <rFont val="Calibri"/>
        <family val="1"/>
      </rPr>
      <t>POCOS</t>
    </r>
    <r>
      <rPr>
        <sz val="10"/>
        <rFont val="Times New Roman"/>
        <family val="1"/>
      </rPr>
      <t xml:space="preserve"> </t>
    </r>
    <r>
      <rPr>
        <sz val="10"/>
        <rFont val="Calibri"/>
        <family val="1"/>
      </rPr>
      <t>VISITA</t>
    </r>
  </si>
  <si>
    <r>
      <rPr>
        <sz val="10"/>
        <rFont val="Calibri"/>
        <family val="1"/>
      </rPr>
      <t>LIMPEZA</t>
    </r>
    <r>
      <rPr>
        <sz val="10"/>
        <rFont val="Times New Roman"/>
        <family val="1"/>
      </rPr>
      <t xml:space="preserve"> </t>
    </r>
    <r>
      <rPr>
        <sz val="10"/>
        <rFont val="Calibri"/>
        <family val="1"/>
      </rPr>
      <t>E</t>
    </r>
    <r>
      <rPr>
        <sz val="10"/>
        <rFont val="Times New Roman"/>
        <family val="1"/>
      </rPr>
      <t xml:space="preserve"> </t>
    </r>
    <r>
      <rPr>
        <sz val="10"/>
        <rFont val="Calibri"/>
        <family val="1"/>
      </rPr>
      <t>DESOBSTRUCAO</t>
    </r>
    <r>
      <rPr>
        <sz val="10"/>
        <rFont val="Times New Roman"/>
        <family val="1"/>
      </rPr>
      <t xml:space="preserve"> </t>
    </r>
    <r>
      <rPr>
        <sz val="10"/>
        <rFont val="Calibri"/>
        <family val="1"/>
      </rPr>
      <t>PV</t>
    </r>
    <r>
      <rPr>
        <sz val="10"/>
        <rFont val="Times New Roman"/>
        <family val="1"/>
      </rPr>
      <t xml:space="preserve"> </t>
    </r>
    <r>
      <rPr>
        <sz val="10"/>
        <rFont val="Calibri"/>
        <family val="1"/>
      </rPr>
      <t>E</t>
    </r>
    <r>
      <rPr>
        <sz val="10"/>
        <rFont val="Times New Roman"/>
        <family val="1"/>
      </rPr>
      <t xml:space="preserve"> </t>
    </r>
    <r>
      <rPr>
        <sz val="10"/>
        <rFont val="Calibri"/>
        <family val="1"/>
      </rPr>
      <t>CAIXA</t>
    </r>
  </si>
  <si>
    <r>
      <rPr>
        <sz val="10"/>
        <rFont val="Calibri"/>
        <family val="1"/>
      </rPr>
      <t>LIMPEZA</t>
    </r>
    <r>
      <rPr>
        <sz val="10"/>
        <rFont val="Times New Roman"/>
        <family val="1"/>
      </rPr>
      <t xml:space="preserve"> </t>
    </r>
    <r>
      <rPr>
        <sz val="10"/>
        <rFont val="Calibri"/>
        <family val="1"/>
      </rPr>
      <t>E</t>
    </r>
    <r>
      <rPr>
        <sz val="10"/>
        <rFont val="Times New Roman"/>
        <family val="1"/>
      </rPr>
      <t xml:space="preserve"> </t>
    </r>
    <r>
      <rPr>
        <sz val="10"/>
        <rFont val="Calibri"/>
        <family val="1"/>
      </rPr>
      <t>DESOBS</t>
    </r>
    <r>
      <rPr>
        <sz val="10"/>
        <rFont val="Times New Roman"/>
        <family val="1"/>
      </rPr>
      <t xml:space="preserve"> </t>
    </r>
    <r>
      <rPr>
        <sz val="10"/>
        <rFont val="Calibri"/>
        <family val="1"/>
      </rPr>
      <t>REDES</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A</t>
    </r>
    <r>
      <rPr>
        <sz val="10"/>
        <rFont val="Times New Roman"/>
        <family val="1"/>
      </rPr>
      <t xml:space="preserve"> </t>
    </r>
    <r>
      <rPr>
        <sz val="10"/>
        <rFont val="Calibri"/>
        <family val="1"/>
      </rPr>
      <t>DN</t>
    </r>
    <r>
      <rPr>
        <sz val="10"/>
        <rFont val="Times New Roman"/>
        <family val="1"/>
      </rPr>
      <t xml:space="preserve"> </t>
    </r>
    <r>
      <rPr>
        <sz val="10"/>
        <rFont val="Calibri"/>
        <family val="1"/>
      </rPr>
      <t>400</t>
    </r>
  </si>
  <si>
    <r>
      <rPr>
        <sz val="10"/>
        <rFont val="Calibri"/>
        <family val="1"/>
      </rPr>
      <t>RETIRADA</t>
    </r>
    <r>
      <rPr>
        <sz val="10"/>
        <rFont val="Times New Roman"/>
        <family val="1"/>
      </rPr>
      <t xml:space="preserve"> </t>
    </r>
    <r>
      <rPr>
        <sz val="10"/>
        <rFont val="Calibri"/>
        <family val="1"/>
      </rPr>
      <t>MAT</t>
    </r>
    <r>
      <rPr>
        <sz val="10"/>
        <rFont val="Times New Roman"/>
        <family val="1"/>
      </rPr>
      <t xml:space="preserve"> </t>
    </r>
    <r>
      <rPr>
        <sz val="10"/>
        <rFont val="Calibri"/>
        <family val="1"/>
      </rPr>
      <t>LEITO</t>
    </r>
    <r>
      <rPr>
        <sz val="10"/>
        <rFont val="Times New Roman"/>
        <family val="1"/>
      </rPr>
      <t xml:space="preserve"> </t>
    </r>
    <r>
      <rPr>
        <sz val="10"/>
        <rFont val="Calibri"/>
        <family val="1"/>
      </rPr>
      <t>FILTRANTE</t>
    </r>
    <r>
      <rPr>
        <sz val="10"/>
        <rFont val="Times New Roman"/>
        <family val="1"/>
      </rPr>
      <t xml:space="preserve"> </t>
    </r>
    <r>
      <rPr>
        <sz val="10"/>
        <rFont val="Calibri"/>
        <family val="1"/>
      </rPr>
      <t>C/</t>
    </r>
    <r>
      <rPr>
        <sz val="10"/>
        <rFont val="Times New Roman"/>
        <family val="1"/>
      </rPr>
      <t xml:space="preserve"> </t>
    </r>
    <r>
      <rPr>
        <sz val="10"/>
        <rFont val="Calibri"/>
        <family val="1"/>
      </rPr>
      <t>REAPROV</t>
    </r>
  </si>
  <si>
    <r>
      <rPr>
        <sz val="10"/>
        <rFont val="Calibri"/>
        <family val="1"/>
      </rPr>
      <t>M3</t>
    </r>
  </si>
  <si>
    <r>
      <rPr>
        <sz val="10"/>
        <rFont val="Calibri"/>
        <family val="1"/>
      </rPr>
      <t>RASPAGEM/LIMP</t>
    </r>
    <r>
      <rPr>
        <sz val="10"/>
        <rFont val="Times New Roman"/>
        <family val="1"/>
      </rPr>
      <t xml:space="preserve"> </t>
    </r>
    <r>
      <rPr>
        <sz val="10"/>
        <rFont val="Calibri"/>
        <family val="1"/>
      </rPr>
      <t>MECANICA</t>
    </r>
    <r>
      <rPr>
        <sz val="10"/>
        <rFont val="Times New Roman"/>
        <family val="1"/>
      </rPr>
      <t xml:space="preserve"> </t>
    </r>
    <r>
      <rPr>
        <sz val="10"/>
        <rFont val="Calibri"/>
        <family val="1"/>
      </rPr>
      <t>TERRENO</t>
    </r>
    <r>
      <rPr>
        <sz val="10"/>
        <rFont val="Times New Roman"/>
        <family val="1"/>
      </rPr>
      <t xml:space="preserve"> </t>
    </r>
    <r>
      <rPr>
        <sz val="10"/>
        <rFont val="Calibri"/>
        <family val="1"/>
      </rPr>
      <t>C/</t>
    </r>
    <r>
      <rPr>
        <sz val="10"/>
        <rFont val="Times New Roman"/>
        <family val="1"/>
      </rPr>
      <t xml:space="preserve"> </t>
    </r>
    <r>
      <rPr>
        <sz val="10"/>
        <rFont val="Calibri"/>
        <family val="1"/>
      </rPr>
      <t>TRATOR</t>
    </r>
  </si>
  <si>
    <r>
      <rPr>
        <sz val="10"/>
        <rFont val="Calibri"/>
        <family val="1"/>
      </rPr>
      <t>REGULARIZACAO</t>
    </r>
    <r>
      <rPr>
        <sz val="10"/>
        <rFont val="Times New Roman"/>
        <family val="1"/>
      </rPr>
      <t xml:space="preserve"> </t>
    </r>
    <r>
      <rPr>
        <sz val="10"/>
        <rFont val="Calibri"/>
        <family val="1"/>
      </rPr>
      <t>E</t>
    </r>
    <r>
      <rPr>
        <sz val="10"/>
        <rFont val="Times New Roman"/>
        <family val="1"/>
      </rPr>
      <t xml:space="preserve"> </t>
    </r>
    <r>
      <rPr>
        <sz val="10"/>
        <rFont val="Calibri"/>
        <family val="1"/>
      </rPr>
      <t>ACERTO</t>
    </r>
    <r>
      <rPr>
        <sz val="10"/>
        <rFont val="Times New Roman"/>
        <family val="1"/>
      </rPr>
      <t xml:space="preserve"> </t>
    </r>
    <r>
      <rPr>
        <sz val="10"/>
        <rFont val="Calibri"/>
        <family val="1"/>
      </rPr>
      <t>MANUAL</t>
    </r>
    <r>
      <rPr>
        <sz val="10"/>
        <rFont val="Times New Roman"/>
        <family val="1"/>
      </rPr>
      <t xml:space="preserve"> </t>
    </r>
    <r>
      <rPr>
        <sz val="10"/>
        <rFont val="Calibri"/>
        <family val="1"/>
      </rPr>
      <t>DO</t>
    </r>
    <r>
      <rPr>
        <sz val="10"/>
        <rFont val="Times New Roman"/>
        <family val="1"/>
      </rPr>
      <t xml:space="preserve"> </t>
    </r>
    <r>
      <rPr>
        <sz val="10"/>
        <rFont val="Calibri"/>
        <family val="1"/>
      </rPr>
      <t>TERRENO</t>
    </r>
  </si>
  <si>
    <r>
      <rPr>
        <sz val="10"/>
        <rFont val="Calibri"/>
        <family val="1"/>
      </rPr>
      <t>REGULARIZACAO</t>
    </r>
    <r>
      <rPr>
        <sz val="10"/>
        <rFont val="Times New Roman"/>
        <family val="1"/>
      </rPr>
      <t xml:space="preserve"> </t>
    </r>
    <r>
      <rPr>
        <sz val="10"/>
        <rFont val="Calibri"/>
        <family val="1"/>
      </rPr>
      <t>MECANICA</t>
    </r>
    <r>
      <rPr>
        <sz val="10"/>
        <rFont val="Times New Roman"/>
        <family val="1"/>
      </rPr>
      <t xml:space="preserve"> </t>
    </r>
    <r>
      <rPr>
        <sz val="10"/>
        <rFont val="Calibri"/>
        <family val="1"/>
      </rPr>
      <t>DE</t>
    </r>
    <r>
      <rPr>
        <sz val="10"/>
        <rFont val="Times New Roman"/>
        <family val="1"/>
      </rPr>
      <t xml:space="preserve"> </t>
    </r>
    <r>
      <rPr>
        <sz val="10"/>
        <rFont val="Calibri"/>
        <family val="1"/>
      </rPr>
      <t>TERRENO</t>
    </r>
  </si>
  <si>
    <r>
      <rPr>
        <sz val="10"/>
        <rFont val="Calibri"/>
        <family val="1"/>
      </rPr>
      <t>REMOCAO</t>
    </r>
    <r>
      <rPr>
        <sz val="10"/>
        <rFont val="Times New Roman"/>
        <family val="1"/>
      </rPr>
      <t xml:space="preserve"> </t>
    </r>
    <r>
      <rPr>
        <sz val="10"/>
        <rFont val="Calibri"/>
        <family val="1"/>
      </rPr>
      <t>DE</t>
    </r>
    <r>
      <rPr>
        <sz val="10"/>
        <rFont val="Times New Roman"/>
        <family val="1"/>
      </rPr>
      <t xml:space="preserve"> </t>
    </r>
    <r>
      <rPr>
        <sz val="10"/>
        <rFont val="Calibri"/>
        <family val="1"/>
      </rPr>
      <t>ENTULHO</t>
    </r>
    <r>
      <rPr>
        <sz val="10"/>
        <rFont val="Times New Roman"/>
        <family val="1"/>
      </rPr>
      <t xml:space="preserve"> </t>
    </r>
    <r>
      <rPr>
        <sz val="10"/>
        <rFont val="Calibri"/>
        <family val="1"/>
      </rPr>
      <t>SEM</t>
    </r>
    <r>
      <rPr>
        <sz val="10"/>
        <rFont val="Times New Roman"/>
        <family val="1"/>
      </rPr>
      <t xml:space="preserve"> </t>
    </r>
    <r>
      <rPr>
        <sz val="10"/>
        <rFont val="Calibri"/>
        <family val="1"/>
      </rPr>
      <t>CAMINHAO</t>
    </r>
  </si>
  <si>
    <r>
      <rPr>
        <sz val="10"/>
        <rFont val="Calibri"/>
        <family val="1"/>
      </rPr>
      <t>PODA</t>
    </r>
    <r>
      <rPr>
        <sz val="10"/>
        <rFont val="Times New Roman"/>
        <family val="1"/>
      </rPr>
      <t xml:space="preserve"> </t>
    </r>
    <r>
      <rPr>
        <sz val="10"/>
        <rFont val="Calibri"/>
        <family val="1"/>
      </rPr>
      <t>MANUAL</t>
    </r>
    <r>
      <rPr>
        <sz val="10"/>
        <rFont val="Times New Roman"/>
        <family val="1"/>
      </rPr>
      <t xml:space="preserve"> </t>
    </r>
    <r>
      <rPr>
        <sz val="10"/>
        <rFont val="Calibri"/>
        <family val="1"/>
      </rPr>
      <t>DE</t>
    </r>
    <r>
      <rPr>
        <sz val="10"/>
        <rFont val="Times New Roman"/>
        <family val="1"/>
      </rPr>
      <t xml:space="preserve"> </t>
    </r>
    <r>
      <rPr>
        <sz val="10"/>
        <rFont val="Calibri"/>
        <family val="1"/>
      </rPr>
      <t>GRAMA</t>
    </r>
    <r>
      <rPr>
        <sz val="10"/>
        <rFont val="Times New Roman"/>
        <family val="1"/>
      </rPr>
      <t xml:space="preserve"> </t>
    </r>
    <r>
      <rPr>
        <sz val="10"/>
        <rFont val="Calibri"/>
        <family val="1"/>
      </rPr>
      <t>INCLUSIVE</t>
    </r>
    <r>
      <rPr>
        <sz val="10"/>
        <rFont val="Times New Roman"/>
        <family val="1"/>
      </rPr>
      <t xml:space="preserve"> </t>
    </r>
    <r>
      <rPr>
        <sz val="10"/>
        <rFont val="Calibri"/>
        <family val="1"/>
      </rPr>
      <t>BOTA</t>
    </r>
    <r>
      <rPr>
        <sz val="10"/>
        <rFont val="Times New Roman"/>
        <family val="1"/>
      </rPr>
      <t xml:space="preserve"> </t>
    </r>
    <r>
      <rPr>
        <sz val="10"/>
        <rFont val="Calibri"/>
        <family val="1"/>
      </rPr>
      <t>FORA</t>
    </r>
  </si>
  <si>
    <r>
      <rPr>
        <sz val="10"/>
        <rFont val="Calibri"/>
        <family val="1"/>
      </rPr>
      <t>PODA</t>
    </r>
    <r>
      <rPr>
        <sz val="10"/>
        <rFont val="Times New Roman"/>
        <family val="1"/>
      </rPr>
      <t xml:space="preserve"> </t>
    </r>
    <r>
      <rPr>
        <sz val="10"/>
        <rFont val="Calibri"/>
        <family val="1"/>
      </rPr>
      <t>MEC</t>
    </r>
    <r>
      <rPr>
        <sz val="10"/>
        <rFont val="Times New Roman"/>
        <family val="1"/>
      </rPr>
      <t xml:space="preserve"> </t>
    </r>
    <r>
      <rPr>
        <sz val="10"/>
        <rFont val="Calibri"/>
        <family val="1"/>
      </rPr>
      <t>DE</t>
    </r>
    <r>
      <rPr>
        <sz val="10"/>
        <rFont val="Times New Roman"/>
        <family val="1"/>
      </rPr>
      <t xml:space="preserve"> </t>
    </r>
    <r>
      <rPr>
        <sz val="10"/>
        <rFont val="Calibri"/>
        <family val="1"/>
      </rPr>
      <t>GRAMA</t>
    </r>
    <r>
      <rPr>
        <sz val="10"/>
        <rFont val="Times New Roman"/>
        <family val="1"/>
      </rPr>
      <t xml:space="preserve"> </t>
    </r>
    <r>
      <rPr>
        <sz val="10"/>
        <rFont val="Calibri"/>
        <family val="1"/>
      </rPr>
      <t>INCLUSIVE</t>
    </r>
    <r>
      <rPr>
        <sz val="10"/>
        <rFont val="Times New Roman"/>
        <family val="1"/>
      </rPr>
      <t xml:space="preserve"> </t>
    </r>
    <r>
      <rPr>
        <sz val="10"/>
        <rFont val="Calibri"/>
        <family val="1"/>
      </rPr>
      <t>BOTA</t>
    </r>
    <r>
      <rPr>
        <sz val="10"/>
        <rFont val="Times New Roman"/>
        <family val="1"/>
      </rPr>
      <t xml:space="preserve"> </t>
    </r>
    <r>
      <rPr>
        <sz val="10"/>
        <rFont val="Calibri"/>
        <family val="1"/>
      </rPr>
      <t>FORA</t>
    </r>
  </si>
  <si>
    <r>
      <rPr>
        <sz val="10"/>
        <rFont val="Calibri"/>
        <family val="1"/>
      </rPr>
      <t>PLACA</t>
    </r>
    <r>
      <rPr>
        <sz val="10"/>
        <rFont val="Times New Roman"/>
        <family val="1"/>
      </rPr>
      <t xml:space="preserve"> </t>
    </r>
    <r>
      <rPr>
        <sz val="10"/>
        <rFont val="Calibri"/>
        <family val="1"/>
      </rPr>
      <t>SINALIZACAO</t>
    </r>
    <r>
      <rPr>
        <sz val="10"/>
        <rFont val="Times New Roman"/>
        <family val="1"/>
      </rPr>
      <t xml:space="preserve"> </t>
    </r>
    <r>
      <rPr>
        <sz val="10"/>
        <rFont val="Calibri"/>
        <family val="1"/>
      </rPr>
      <t>TRANSITO</t>
    </r>
    <r>
      <rPr>
        <sz val="10"/>
        <rFont val="Times New Roman"/>
        <family val="1"/>
      </rPr>
      <t xml:space="preserve"> </t>
    </r>
    <r>
      <rPr>
        <sz val="10"/>
        <rFont val="Calibri"/>
        <family val="1"/>
      </rPr>
      <t>EM</t>
    </r>
    <r>
      <rPr>
        <sz val="10"/>
        <rFont val="Times New Roman"/>
        <family val="1"/>
      </rPr>
      <t xml:space="preserve"> </t>
    </r>
    <r>
      <rPr>
        <sz val="10"/>
        <rFont val="Calibri"/>
        <family val="1"/>
      </rPr>
      <t>CAVALETE</t>
    </r>
  </si>
  <si>
    <r>
      <rPr>
        <sz val="10"/>
        <rFont val="Calibri"/>
        <family val="1"/>
      </rPr>
      <t>TELA</t>
    </r>
    <r>
      <rPr>
        <sz val="10"/>
        <rFont val="Times New Roman"/>
        <family val="1"/>
      </rPr>
      <t xml:space="preserve"> </t>
    </r>
    <r>
      <rPr>
        <sz val="10"/>
        <rFont val="Calibri"/>
        <family val="1"/>
      </rPr>
      <t>TAPUME</t>
    </r>
    <r>
      <rPr>
        <sz val="10"/>
        <rFont val="Times New Roman"/>
        <family val="1"/>
      </rPr>
      <t xml:space="preserve"> </t>
    </r>
    <r>
      <rPr>
        <sz val="10"/>
        <rFont val="Calibri"/>
        <family val="1"/>
      </rPr>
      <t>CONTINUO</t>
    </r>
    <r>
      <rPr>
        <sz val="10"/>
        <rFont val="Times New Roman"/>
        <family val="1"/>
      </rPr>
      <t xml:space="preserve"> </t>
    </r>
    <r>
      <rPr>
        <sz val="10"/>
        <rFont val="Calibri"/>
        <family val="1"/>
      </rPr>
      <t>PARA</t>
    </r>
    <r>
      <rPr>
        <sz val="10"/>
        <rFont val="Times New Roman"/>
        <family val="1"/>
      </rPr>
      <t xml:space="preserve"> </t>
    </r>
    <r>
      <rPr>
        <sz val="10"/>
        <rFont val="Calibri"/>
        <family val="1"/>
      </rPr>
      <t>SINALIZACAO</t>
    </r>
  </si>
  <si>
    <r>
      <rPr>
        <sz val="10"/>
        <rFont val="Calibri"/>
        <family val="1"/>
      </rPr>
      <t>CONES</t>
    </r>
    <r>
      <rPr>
        <sz val="10"/>
        <rFont val="Times New Roman"/>
        <family val="1"/>
      </rPr>
      <t xml:space="preserve"> </t>
    </r>
    <r>
      <rPr>
        <sz val="10"/>
        <rFont val="Calibri"/>
        <family val="1"/>
      </rPr>
      <t>DE</t>
    </r>
    <r>
      <rPr>
        <sz val="10"/>
        <rFont val="Times New Roman"/>
        <family val="1"/>
      </rPr>
      <t xml:space="preserve"> </t>
    </r>
    <r>
      <rPr>
        <sz val="10"/>
        <rFont val="Calibri"/>
        <family val="1"/>
      </rPr>
      <t>SINALIZACAO</t>
    </r>
  </si>
  <si>
    <r>
      <rPr>
        <sz val="10"/>
        <rFont val="Calibri"/>
        <family val="1"/>
      </rPr>
      <t>CONES</t>
    </r>
    <r>
      <rPr>
        <sz val="10"/>
        <rFont val="Times New Roman"/>
        <family val="1"/>
      </rPr>
      <t xml:space="preserve"> </t>
    </r>
    <r>
      <rPr>
        <sz val="10"/>
        <rFont val="Calibri"/>
        <family val="1"/>
      </rPr>
      <t>DE</t>
    </r>
    <r>
      <rPr>
        <sz val="10"/>
        <rFont val="Times New Roman"/>
        <family val="1"/>
      </rPr>
      <t xml:space="preserve"> </t>
    </r>
    <r>
      <rPr>
        <sz val="10"/>
        <rFont val="Calibri"/>
        <family val="1"/>
      </rPr>
      <t>SINALIZACAO</t>
    </r>
    <r>
      <rPr>
        <sz val="10"/>
        <rFont val="Times New Roman"/>
        <family val="1"/>
      </rPr>
      <t xml:space="preserve"> </t>
    </r>
    <r>
      <rPr>
        <sz val="10"/>
        <rFont val="Calibri"/>
        <family val="1"/>
      </rPr>
      <t>COM</t>
    </r>
    <r>
      <rPr>
        <sz val="10"/>
        <rFont val="Times New Roman"/>
        <family val="1"/>
      </rPr>
      <t xml:space="preserve"> </t>
    </r>
    <r>
      <rPr>
        <sz val="10"/>
        <rFont val="Calibri"/>
        <family val="1"/>
      </rPr>
      <t>SINALIZADOR</t>
    </r>
  </si>
  <si>
    <r>
      <rPr>
        <sz val="10"/>
        <rFont val="Calibri"/>
        <family val="1"/>
      </rPr>
      <t>BANDEROLA</t>
    </r>
    <r>
      <rPr>
        <sz val="10"/>
        <rFont val="Times New Roman"/>
        <family val="1"/>
      </rPr>
      <t xml:space="preserve"> </t>
    </r>
    <r>
      <rPr>
        <sz val="10"/>
        <rFont val="Calibri"/>
        <family val="1"/>
      </rPr>
      <t>DE</t>
    </r>
    <r>
      <rPr>
        <sz val="10"/>
        <rFont val="Times New Roman"/>
        <family val="1"/>
      </rPr>
      <t xml:space="preserve"> </t>
    </r>
    <r>
      <rPr>
        <sz val="10"/>
        <rFont val="Calibri"/>
        <family val="1"/>
      </rPr>
      <t>SINALIZACAO</t>
    </r>
  </si>
  <si>
    <r>
      <rPr>
        <sz val="10"/>
        <rFont val="Calibri"/>
        <family val="1"/>
      </rPr>
      <t>SINAL</t>
    </r>
    <r>
      <rPr>
        <sz val="10"/>
        <rFont val="Times New Roman"/>
        <family val="1"/>
      </rPr>
      <t xml:space="preserve"> </t>
    </r>
    <r>
      <rPr>
        <sz val="10"/>
        <rFont val="Calibri"/>
        <family val="1"/>
      </rPr>
      <t>PARE</t>
    </r>
    <r>
      <rPr>
        <sz val="10"/>
        <rFont val="Times New Roman"/>
        <family val="1"/>
      </rPr>
      <t xml:space="preserve"> </t>
    </r>
    <r>
      <rPr>
        <sz val="10"/>
        <rFont val="Calibri"/>
        <family val="1"/>
      </rPr>
      <t>E</t>
    </r>
    <r>
      <rPr>
        <sz val="10"/>
        <rFont val="Times New Roman"/>
        <family val="1"/>
      </rPr>
      <t xml:space="preserve"> </t>
    </r>
    <r>
      <rPr>
        <sz val="10"/>
        <rFont val="Calibri"/>
        <family val="1"/>
      </rPr>
      <t>SIGA</t>
    </r>
    <r>
      <rPr>
        <sz val="10"/>
        <rFont val="Times New Roman"/>
        <family val="1"/>
      </rPr>
      <t xml:space="preserve"> </t>
    </r>
    <r>
      <rPr>
        <sz val="10"/>
        <rFont val="Calibri"/>
        <family val="1"/>
      </rPr>
      <t>C/</t>
    </r>
    <r>
      <rPr>
        <sz val="10"/>
        <rFont val="Times New Roman"/>
        <family val="1"/>
      </rPr>
      <t xml:space="preserve"> </t>
    </r>
    <r>
      <rPr>
        <sz val="10"/>
        <rFont val="Calibri"/>
        <family val="1"/>
      </rPr>
      <t>PLACAS</t>
    </r>
    <r>
      <rPr>
        <sz val="10"/>
        <rFont val="Times New Roman"/>
        <family val="1"/>
      </rPr>
      <t xml:space="preserve"> </t>
    </r>
    <r>
      <rPr>
        <sz val="10"/>
        <rFont val="Calibri"/>
        <family val="1"/>
      </rPr>
      <t>BLOQ</t>
    </r>
    <r>
      <rPr>
        <sz val="10"/>
        <rFont val="Times New Roman"/>
        <family val="1"/>
      </rPr>
      <t xml:space="preserve"> </t>
    </r>
    <r>
      <rPr>
        <sz val="10"/>
        <rFont val="Calibri"/>
        <family val="1"/>
      </rPr>
      <t>E</t>
    </r>
    <r>
      <rPr>
        <sz val="10"/>
        <rFont val="Times New Roman"/>
        <family val="1"/>
      </rPr>
      <t xml:space="preserve"> </t>
    </r>
    <r>
      <rPr>
        <sz val="10"/>
        <rFont val="Calibri"/>
        <family val="1"/>
      </rPr>
      <t>RADIO</t>
    </r>
  </si>
  <si>
    <r>
      <rPr>
        <sz val="10"/>
        <rFont val="Calibri"/>
        <family val="1"/>
      </rPr>
      <t>SINALIZACAO</t>
    </r>
    <r>
      <rPr>
        <sz val="10"/>
        <rFont val="Times New Roman"/>
        <family val="1"/>
      </rPr>
      <t xml:space="preserve"> </t>
    </r>
    <r>
      <rPr>
        <sz val="10"/>
        <rFont val="Calibri"/>
        <family val="1"/>
      </rPr>
      <t>NOTURNA</t>
    </r>
    <r>
      <rPr>
        <sz val="10"/>
        <rFont val="Times New Roman"/>
        <family val="1"/>
      </rPr>
      <t xml:space="preserve"> </t>
    </r>
    <r>
      <rPr>
        <sz val="10"/>
        <rFont val="Calibri"/>
        <family val="1"/>
      </rPr>
      <t>COM</t>
    </r>
    <r>
      <rPr>
        <sz val="10"/>
        <rFont val="Times New Roman"/>
        <family val="1"/>
      </rPr>
      <t xml:space="preserve"> </t>
    </r>
    <r>
      <rPr>
        <sz val="10"/>
        <rFont val="Calibri"/>
        <family val="1"/>
      </rPr>
      <t>ENERGIA</t>
    </r>
    <r>
      <rPr>
        <sz val="10"/>
        <rFont val="Times New Roman"/>
        <family val="1"/>
      </rPr>
      <t xml:space="preserve"> </t>
    </r>
    <r>
      <rPr>
        <sz val="10"/>
        <rFont val="Calibri"/>
        <family val="1"/>
      </rPr>
      <t>ELETRICA</t>
    </r>
  </si>
  <si>
    <r>
      <rPr>
        <sz val="10"/>
        <rFont val="Calibri"/>
        <family val="1"/>
      </rPr>
      <t>SINALIZACAO</t>
    </r>
    <r>
      <rPr>
        <sz val="10"/>
        <rFont val="Times New Roman"/>
        <family val="1"/>
      </rPr>
      <t xml:space="preserve"> </t>
    </r>
    <r>
      <rPr>
        <sz val="10"/>
        <rFont val="Calibri"/>
        <family val="1"/>
      </rPr>
      <t>COM</t>
    </r>
    <r>
      <rPr>
        <sz val="10"/>
        <rFont val="Times New Roman"/>
        <family val="1"/>
      </rPr>
      <t xml:space="preserve"> </t>
    </r>
    <r>
      <rPr>
        <sz val="10"/>
        <rFont val="Calibri"/>
        <family val="1"/>
      </rPr>
      <t>FAIXA</t>
    </r>
    <r>
      <rPr>
        <sz val="10"/>
        <rFont val="Times New Roman"/>
        <family val="1"/>
      </rPr>
      <t xml:space="preserve"> </t>
    </r>
    <r>
      <rPr>
        <sz val="10"/>
        <rFont val="Calibri"/>
        <family val="1"/>
      </rPr>
      <t>DUPLA</t>
    </r>
    <r>
      <rPr>
        <sz val="10"/>
        <rFont val="Times New Roman"/>
        <family val="1"/>
      </rPr>
      <t xml:space="preserve"> </t>
    </r>
    <r>
      <rPr>
        <sz val="10"/>
        <rFont val="Calibri"/>
        <family val="1"/>
      </rPr>
      <t>ZEBRADA</t>
    </r>
  </si>
  <si>
    <r>
      <rPr>
        <sz val="10"/>
        <rFont val="Calibri"/>
        <family val="1"/>
      </rPr>
      <t>APICOAMENTO</t>
    </r>
    <r>
      <rPr>
        <sz val="10"/>
        <rFont val="Times New Roman"/>
        <family val="1"/>
      </rPr>
      <t xml:space="preserve"> </t>
    </r>
    <r>
      <rPr>
        <sz val="10"/>
        <rFont val="Calibri"/>
        <family val="1"/>
      </rPr>
      <t>MANUAL</t>
    </r>
    <r>
      <rPr>
        <sz val="10"/>
        <rFont val="Times New Roman"/>
        <family val="1"/>
      </rPr>
      <t xml:space="preserve"> </t>
    </r>
    <r>
      <rPr>
        <sz val="10"/>
        <rFont val="Calibri"/>
        <family val="1"/>
      </rPr>
      <t>DE</t>
    </r>
    <r>
      <rPr>
        <sz val="10"/>
        <rFont val="Times New Roman"/>
        <family val="1"/>
      </rPr>
      <t xml:space="preserve"> </t>
    </r>
    <r>
      <rPr>
        <sz val="10"/>
        <rFont val="Calibri"/>
        <family val="1"/>
      </rPr>
      <t>CONCRETO</t>
    </r>
  </si>
  <si>
    <r>
      <rPr>
        <sz val="10"/>
        <rFont val="Calibri"/>
        <family val="1"/>
      </rPr>
      <t>DEMOLICAO</t>
    </r>
    <r>
      <rPr>
        <sz val="10"/>
        <rFont val="Times New Roman"/>
        <family val="1"/>
      </rPr>
      <t xml:space="preserve"> </t>
    </r>
    <r>
      <rPr>
        <sz val="10"/>
        <rFont val="Calibri"/>
        <family val="1"/>
      </rPr>
      <t>DE</t>
    </r>
    <r>
      <rPr>
        <sz val="10"/>
        <rFont val="Times New Roman"/>
        <family val="1"/>
      </rPr>
      <t xml:space="preserve"> </t>
    </r>
    <r>
      <rPr>
        <sz val="10"/>
        <rFont val="Calibri"/>
        <family val="1"/>
      </rPr>
      <t>ALVEN</t>
    </r>
    <r>
      <rPr>
        <sz val="10"/>
        <rFont val="Times New Roman"/>
        <family val="1"/>
      </rPr>
      <t xml:space="preserve"> </t>
    </r>
    <r>
      <rPr>
        <sz val="10"/>
        <rFont val="Calibri"/>
        <family val="1"/>
      </rPr>
      <t>LAJOTA/TIJOLO/BLOCO</t>
    </r>
  </si>
  <si>
    <r>
      <rPr>
        <sz val="10"/>
        <rFont val="Calibri"/>
        <family val="1"/>
      </rPr>
      <t>DEMOLICAO</t>
    </r>
    <r>
      <rPr>
        <sz val="10"/>
        <rFont val="Times New Roman"/>
        <family val="1"/>
      </rPr>
      <t xml:space="preserve"> </t>
    </r>
    <r>
      <rPr>
        <sz val="10"/>
        <rFont val="Calibri"/>
        <family val="1"/>
      </rPr>
      <t>ALVENARIA</t>
    </r>
    <r>
      <rPr>
        <sz val="10"/>
        <rFont val="Times New Roman"/>
        <family val="1"/>
      </rPr>
      <t xml:space="preserve"> </t>
    </r>
    <r>
      <rPr>
        <sz val="10"/>
        <rFont val="Calibri"/>
        <family val="1"/>
      </rPr>
      <t>DE</t>
    </r>
    <r>
      <rPr>
        <sz val="10"/>
        <rFont val="Times New Roman"/>
        <family val="1"/>
      </rPr>
      <t xml:space="preserve"> </t>
    </r>
    <r>
      <rPr>
        <sz val="10"/>
        <rFont val="Calibri"/>
        <family val="1"/>
      </rPr>
      <t>ELEMENTO</t>
    </r>
    <r>
      <rPr>
        <sz val="10"/>
        <rFont val="Times New Roman"/>
        <family val="1"/>
      </rPr>
      <t xml:space="preserve"> </t>
    </r>
    <r>
      <rPr>
        <sz val="10"/>
        <rFont val="Calibri"/>
        <family val="1"/>
      </rPr>
      <t>VAZADO</t>
    </r>
  </si>
  <si>
    <r>
      <rPr>
        <sz val="10"/>
        <rFont val="Calibri"/>
        <family val="1"/>
      </rPr>
      <t>DEMOLICAO</t>
    </r>
    <r>
      <rPr>
        <sz val="10"/>
        <rFont val="Times New Roman"/>
        <family val="1"/>
      </rPr>
      <t xml:space="preserve"> </t>
    </r>
    <r>
      <rPr>
        <sz val="10"/>
        <rFont val="Calibri"/>
        <family val="1"/>
      </rPr>
      <t>MANUAL</t>
    </r>
    <r>
      <rPr>
        <sz val="10"/>
        <rFont val="Times New Roman"/>
        <family val="1"/>
      </rPr>
      <t xml:space="preserve"> </t>
    </r>
    <r>
      <rPr>
        <sz val="10"/>
        <rFont val="Calibri"/>
        <family val="1"/>
      </rPr>
      <t>CONCRETO</t>
    </r>
    <r>
      <rPr>
        <sz val="10"/>
        <rFont val="Times New Roman"/>
        <family val="1"/>
      </rPr>
      <t xml:space="preserve"> </t>
    </r>
    <r>
      <rPr>
        <sz val="10"/>
        <rFont val="Calibri"/>
        <family val="1"/>
      </rPr>
      <t>ARMADO</t>
    </r>
    <r>
      <rPr>
        <sz val="10"/>
        <rFont val="Times New Roman"/>
        <family val="1"/>
      </rPr>
      <t xml:space="preserve"> </t>
    </r>
    <r>
      <rPr>
        <sz val="10"/>
        <rFont val="Calibri"/>
        <family val="1"/>
      </rPr>
      <t>S/REAPR</t>
    </r>
  </si>
  <si>
    <r>
      <rPr>
        <sz val="10"/>
        <rFont val="Calibri"/>
        <family val="1"/>
      </rPr>
      <t>DEMOLICAO</t>
    </r>
    <r>
      <rPr>
        <sz val="10"/>
        <rFont val="Times New Roman"/>
        <family val="1"/>
      </rPr>
      <t xml:space="preserve"> </t>
    </r>
    <r>
      <rPr>
        <sz val="10"/>
        <rFont val="Calibri"/>
        <family val="1"/>
      </rPr>
      <t>MECANIC</t>
    </r>
    <r>
      <rPr>
        <sz val="10"/>
        <rFont val="Times New Roman"/>
        <family val="1"/>
      </rPr>
      <t xml:space="preserve"> </t>
    </r>
    <r>
      <rPr>
        <sz val="10"/>
        <rFont val="Calibri"/>
        <family val="1"/>
      </rPr>
      <t>CONCRETO</t>
    </r>
    <r>
      <rPr>
        <sz val="10"/>
        <rFont val="Times New Roman"/>
        <family val="1"/>
      </rPr>
      <t xml:space="preserve"> </t>
    </r>
    <r>
      <rPr>
        <sz val="10"/>
        <rFont val="Calibri"/>
        <family val="1"/>
      </rPr>
      <t>ARMADO</t>
    </r>
    <r>
      <rPr>
        <sz val="10"/>
        <rFont val="Times New Roman"/>
        <family val="1"/>
      </rPr>
      <t xml:space="preserve"> </t>
    </r>
    <r>
      <rPr>
        <sz val="10"/>
        <rFont val="Calibri"/>
        <family val="1"/>
      </rPr>
      <t>S/REAP</t>
    </r>
  </si>
  <si>
    <r>
      <rPr>
        <sz val="10"/>
        <rFont val="Calibri"/>
        <family val="1"/>
      </rPr>
      <t>DEMOLICAO</t>
    </r>
    <r>
      <rPr>
        <sz val="10"/>
        <rFont val="Times New Roman"/>
        <family val="1"/>
      </rPr>
      <t xml:space="preserve"> </t>
    </r>
    <r>
      <rPr>
        <sz val="10"/>
        <rFont val="Calibri"/>
        <family val="1"/>
      </rPr>
      <t>MANUAL</t>
    </r>
    <r>
      <rPr>
        <sz val="10"/>
        <rFont val="Times New Roman"/>
        <family val="1"/>
      </rPr>
      <t xml:space="preserve"> </t>
    </r>
    <r>
      <rPr>
        <sz val="10"/>
        <rFont val="Calibri"/>
        <family val="1"/>
      </rPr>
      <t>CONCRETO</t>
    </r>
    <r>
      <rPr>
        <sz val="10"/>
        <rFont val="Times New Roman"/>
        <family val="1"/>
      </rPr>
      <t xml:space="preserve"> </t>
    </r>
    <r>
      <rPr>
        <sz val="10"/>
        <rFont val="Calibri"/>
        <family val="1"/>
      </rPr>
      <t>SIMPLES/CICLOP</t>
    </r>
  </si>
  <si>
    <r>
      <rPr>
        <sz val="10"/>
        <rFont val="Calibri"/>
        <family val="1"/>
      </rPr>
      <t>DEMOLICAO</t>
    </r>
    <r>
      <rPr>
        <sz val="10"/>
        <rFont val="Times New Roman"/>
        <family val="1"/>
      </rPr>
      <t xml:space="preserve"> </t>
    </r>
    <r>
      <rPr>
        <sz val="10"/>
        <rFont val="Calibri"/>
        <family val="1"/>
      </rPr>
      <t>MANUAL</t>
    </r>
    <r>
      <rPr>
        <sz val="10"/>
        <rFont val="Times New Roman"/>
        <family val="1"/>
      </rPr>
      <t xml:space="preserve"> </t>
    </r>
    <r>
      <rPr>
        <sz val="10"/>
        <rFont val="Calibri"/>
        <family val="1"/>
      </rPr>
      <t>DE</t>
    </r>
    <r>
      <rPr>
        <sz val="10"/>
        <rFont val="Times New Roman"/>
        <family val="1"/>
      </rPr>
      <t xml:space="preserve"> </t>
    </r>
    <r>
      <rPr>
        <sz val="10"/>
        <rFont val="Calibri"/>
        <family val="1"/>
      </rPr>
      <t>PISO</t>
    </r>
    <r>
      <rPr>
        <sz val="10"/>
        <rFont val="Times New Roman"/>
        <family val="1"/>
      </rPr>
      <t xml:space="preserve"> </t>
    </r>
    <r>
      <rPr>
        <sz val="10"/>
        <rFont val="Calibri"/>
        <family val="1"/>
      </rPr>
      <t>EM</t>
    </r>
    <r>
      <rPr>
        <sz val="10"/>
        <rFont val="Times New Roman"/>
        <family val="1"/>
      </rPr>
      <t xml:space="preserve"> </t>
    </r>
    <r>
      <rPr>
        <sz val="10"/>
        <rFont val="Calibri"/>
        <family val="1"/>
      </rPr>
      <t>CERAMICA</t>
    </r>
  </si>
  <si>
    <r>
      <rPr>
        <sz val="10"/>
        <rFont val="Calibri"/>
        <family val="1"/>
      </rPr>
      <t>DEMOLICAO</t>
    </r>
    <r>
      <rPr>
        <sz val="10"/>
        <rFont val="Times New Roman"/>
        <family val="1"/>
      </rPr>
      <t xml:space="preserve"> </t>
    </r>
    <r>
      <rPr>
        <sz val="10"/>
        <rFont val="Calibri"/>
        <family val="1"/>
      </rPr>
      <t>MANUAL</t>
    </r>
    <r>
      <rPr>
        <sz val="10"/>
        <rFont val="Times New Roman"/>
        <family val="1"/>
      </rPr>
      <t xml:space="preserve"> </t>
    </r>
    <r>
      <rPr>
        <sz val="10"/>
        <rFont val="Calibri"/>
        <family val="1"/>
      </rPr>
      <t>DE</t>
    </r>
    <r>
      <rPr>
        <sz val="10"/>
        <rFont val="Times New Roman"/>
        <family val="1"/>
      </rPr>
      <t xml:space="preserve"> </t>
    </r>
    <r>
      <rPr>
        <sz val="10"/>
        <rFont val="Calibri"/>
        <family val="1"/>
      </rPr>
      <t>PISO</t>
    </r>
    <r>
      <rPr>
        <sz val="10"/>
        <rFont val="Times New Roman"/>
        <family val="1"/>
      </rPr>
      <t xml:space="preserve"> </t>
    </r>
    <r>
      <rPr>
        <sz val="10"/>
        <rFont val="Calibri"/>
        <family val="1"/>
      </rPr>
      <t>EM</t>
    </r>
    <r>
      <rPr>
        <sz val="10"/>
        <rFont val="Times New Roman"/>
        <family val="1"/>
      </rPr>
      <t xml:space="preserve"> </t>
    </r>
    <r>
      <rPr>
        <sz val="10"/>
        <rFont val="Calibri"/>
        <family val="1"/>
      </rPr>
      <t>GRANITO</t>
    </r>
  </si>
  <si>
    <r>
      <rPr>
        <sz val="10"/>
        <rFont val="Calibri"/>
        <family val="1"/>
      </rPr>
      <t>DEMOLICAO</t>
    </r>
    <r>
      <rPr>
        <sz val="10"/>
        <rFont val="Times New Roman"/>
        <family val="1"/>
      </rPr>
      <t xml:space="preserve"> </t>
    </r>
    <r>
      <rPr>
        <sz val="10"/>
        <rFont val="Calibri"/>
        <family val="1"/>
      </rPr>
      <t>DE</t>
    </r>
    <r>
      <rPr>
        <sz val="10"/>
        <rFont val="Times New Roman"/>
        <family val="1"/>
      </rPr>
      <t xml:space="preserve"> </t>
    </r>
    <r>
      <rPr>
        <sz val="10"/>
        <rFont val="Calibri"/>
        <family val="1"/>
      </rPr>
      <t>REVESTIMENTO</t>
    </r>
    <r>
      <rPr>
        <sz val="10"/>
        <rFont val="Times New Roman"/>
        <family val="1"/>
      </rPr>
      <t xml:space="preserve"> </t>
    </r>
    <r>
      <rPr>
        <sz val="10"/>
        <rFont val="Calibri"/>
        <family val="1"/>
      </rPr>
      <t>EM</t>
    </r>
    <r>
      <rPr>
        <sz val="10"/>
        <rFont val="Times New Roman"/>
        <family val="1"/>
      </rPr>
      <t xml:space="preserve"> </t>
    </r>
    <r>
      <rPr>
        <sz val="10"/>
        <rFont val="Calibri"/>
        <family val="1"/>
      </rPr>
      <t>CERAMICA</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</si>
  <si>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BANCADA</t>
    </r>
    <r>
      <rPr>
        <sz val="10"/>
        <rFont val="Times New Roman"/>
        <family val="1"/>
      </rPr>
      <t xml:space="preserve"> </t>
    </r>
    <r>
      <rPr>
        <sz val="10"/>
        <rFont val="Calibri"/>
        <family val="1"/>
      </rPr>
      <t>MARMORE/GRANITO</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</si>
  <si>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BACIA/LAVATORIOS</t>
    </r>
    <r>
      <rPr>
        <sz val="10"/>
        <rFont val="Times New Roman"/>
        <family val="1"/>
      </rPr>
      <t xml:space="preserve"> </t>
    </r>
    <r>
      <rPr>
        <sz val="10"/>
        <rFont val="Calibri"/>
        <family val="1"/>
      </rPr>
      <t>C/</t>
    </r>
    <r>
      <rPr>
        <sz val="10"/>
        <rFont val="Times New Roman"/>
        <family val="1"/>
      </rPr>
      <t xml:space="preserve"> </t>
    </r>
    <r>
      <rPr>
        <sz val="10"/>
        <rFont val="Calibri"/>
        <family val="1"/>
      </rPr>
      <t>REAPROV.</t>
    </r>
  </si>
  <si>
    <r>
      <rPr>
        <sz val="10"/>
        <rFont val="Calibri"/>
        <family val="1"/>
      </rPr>
      <t>RETIRADA</t>
    </r>
    <r>
      <rPr>
        <sz val="10"/>
        <rFont val="Times New Roman"/>
        <family val="1"/>
      </rPr>
      <t xml:space="preserve"> </t>
    </r>
    <r>
      <rPr>
        <sz val="10"/>
        <rFont val="Calibri"/>
        <family val="1"/>
      </rPr>
      <t>COBERT</t>
    </r>
    <r>
      <rPr>
        <sz val="10"/>
        <rFont val="Times New Roman"/>
        <family val="1"/>
      </rPr>
      <t xml:space="preserve"> </t>
    </r>
    <r>
      <rPr>
        <sz val="10"/>
        <rFont val="Calibri"/>
        <family val="1"/>
      </rPr>
      <t>CANALETE</t>
    </r>
    <r>
      <rPr>
        <sz val="10"/>
        <rFont val="Times New Roman"/>
        <family val="1"/>
      </rPr>
      <t xml:space="preserve"> </t>
    </r>
    <r>
      <rPr>
        <sz val="10"/>
        <rFont val="Calibri"/>
        <family val="1"/>
      </rPr>
      <t>49</t>
    </r>
    <r>
      <rPr>
        <sz val="10"/>
        <rFont val="Times New Roman"/>
        <family val="1"/>
      </rPr>
      <t xml:space="preserve"> </t>
    </r>
    <r>
      <rPr>
        <sz val="10"/>
        <rFont val="Calibri"/>
        <family val="1"/>
      </rPr>
      <t>OU</t>
    </r>
    <r>
      <rPr>
        <sz val="10"/>
        <rFont val="Times New Roman"/>
        <family val="1"/>
      </rPr>
      <t xml:space="preserve"> </t>
    </r>
    <r>
      <rPr>
        <sz val="10"/>
        <rFont val="Calibri"/>
        <family val="1"/>
      </rPr>
      <t>90</t>
    </r>
    <r>
      <rPr>
        <sz val="10"/>
        <rFont val="Times New Roman"/>
        <family val="1"/>
      </rPr>
      <t xml:space="preserve"> </t>
    </r>
    <r>
      <rPr>
        <sz val="10"/>
        <rFont val="Calibri"/>
        <family val="1"/>
      </rPr>
      <t>C/</t>
    </r>
    <r>
      <rPr>
        <sz val="10"/>
        <rFont val="Times New Roman"/>
        <family val="1"/>
      </rPr>
      <t xml:space="preserve"> </t>
    </r>
    <r>
      <rPr>
        <sz val="10"/>
        <rFont val="Calibri"/>
        <family val="1"/>
      </rPr>
      <t>REA</t>
    </r>
  </si>
  <si>
    <r>
      <rPr>
        <sz val="10"/>
        <rFont val="Calibri"/>
        <family val="1"/>
      </rPr>
      <t>RETIRADA</t>
    </r>
    <r>
      <rPr>
        <sz val="10"/>
        <rFont val="Times New Roman"/>
        <family val="1"/>
      </rPr>
      <t xml:space="preserve"> </t>
    </r>
    <r>
      <rPr>
        <sz val="10"/>
        <rFont val="Calibri"/>
        <family val="1"/>
      </rPr>
      <t>COBERT</t>
    </r>
    <r>
      <rPr>
        <sz val="10"/>
        <rFont val="Times New Roman"/>
        <family val="1"/>
      </rPr>
      <t xml:space="preserve"> </t>
    </r>
    <r>
      <rPr>
        <sz val="10"/>
        <rFont val="Calibri"/>
        <family val="1"/>
      </rPr>
      <t>TELHA</t>
    </r>
    <r>
      <rPr>
        <sz val="10"/>
        <rFont val="Times New Roman"/>
        <family val="1"/>
      </rPr>
      <t xml:space="preserve"> </t>
    </r>
    <r>
      <rPr>
        <sz val="10"/>
        <rFont val="Calibri"/>
        <family val="1"/>
      </rPr>
      <t>FIBROCIM</t>
    </r>
    <r>
      <rPr>
        <sz val="10"/>
        <rFont val="Times New Roman"/>
        <family val="1"/>
      </rPr>
      <t xml:space="preserve"> </t>
    </r>
    <r>
      <rPr>
        <sz val="10"/>
        <rFont val="Calibri"/>
        <family val="1"/>
      </rPr>
      <t>C/</t>
    </r>
    <r>
      <rPr>
        <sz val="10"/>
        <rFont val="Times New Roman"/>
        <family val="1"/>
      </rPr>
      <t xml:space="preserve"> </t>
    </r>
    <r>
      <rPr>
        <sz val="10"/>
        <rFont val="Calibri"/>
        <family val="1"/>
      </rPr>
      <t>REPROV</t>
    </r>
  </si>
  <si>
    <r>
      <rPr>
        <sz val="10"/>
        <rFont val="Calibri"/>
        <family val="1"/>
      </rPr>
      <t>RETIRADA</t>
    </r>
    <r>
      <rPr>
        <sz val="10"/>
        <rFont val="Times New Roman"/>
        <family val="1"/>
      </rPr>
      <t xml:space="preserve"> </t>
    </r>
    <r>
      <rPr>
        <sz val="10"/>
        <rFont val="Calibri"/>
        <family val="1"/>
      </rPr>
      <t>DA</t>
    </r>
    <r>
      <rPr>
        <sz val="10"/>
        <rFont val="Times New Roman"/>
        <family val="1"/>
      </rPr>
      <t xml:space="preserve"> </t>
    </r>
    <r>
      <rPr>
        <sz val="10"/>
        <rFont val="Calibri"/>
        <family val="1"/>
      </rPr>
      <t>ESTRUTURA</t>
    </r>
    <r>
      <rPr>
        <sz val="10"/>
        <rFont val="Times New Roman"/>
        <family val="1"/>
      </rPr>
      <t xml:space="preserve"> </t>
    </r>
    <r>
      <rPr>
        <sz val="10"/>
        <rFont val="Calibri"/>
        <family val="1"/>
      </rPr>
      <t>MADEIRA</t>
    </r>
    <r>
      <rPr>
        <sz val="10"/>
        <rFont val="Times New Roman"/>
        <family val="1"/>
      </rPr>
      <t xml:space="preserve"> </t>
    </r>
    <r>
      <rPr>
        <sz val="10"/>
        <rFont val="Calibri"/>
        <family val="1"/>
      </rPr>
      <t>DO</t>
    </r>
    <r>
      <rPr>
        <sz val="10"/>
        <rFont val="Times New Roman"/>
        <family val="1"/>
      </rPr>
      <t xml:space="preserve"> </t>
    </r>
    <r>
      <rPr>
        <sz val="10"/>
        <rFont val="Calibri"/>
        <family val="1"/>
      </rPr>
      <t>TELHADO</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</si>
  <si>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MASSA</t>
    </r>
    <r>
      <rPr>
        <sz val="10"/>
        <rFont val="Times New Roman"/>
        <family val="1"/>
      </rPr>
      <t xml:space="preserve"> </t>
    </r>
    <r>
      <rPr>
        <sz val="10"/>
        <rFont val="Calibri"/>
        <family val="1"/>
      </rPr>
      <t>UNICA/REBOCO/EMBOCO</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</si>
  <si>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ARAME</t>
    </r>
    <r>
      <rPr>
        <sz val="10"/>
        <rFont val="Times New Roman"/>
        <family val="1"/>
      </rPr>
      <t xml:space="preserve"> </t>
    </r>
    <r>
      <rPr>
        <sz val="10"/>
        <rFont val="Calibri"/>
        <family val="1"/>
      </rPr>
      <t>FARPADO</t>
    </r>
    <r>
      <rPr>
        <sz val="10"/>
        <rFont val="Times New Roman"/>
        <family val="1"/>
      </rPr>
      <t xml:space="preserve"> </t>
    </r>
    <r>
      <rPr>
        <sz val="10"/>
        <rFont val="Calibri"/>
        <family val="1"/>
      </rPr>
      <t>DE</t>
    </r>
    <r>
      <rPr>
        <sz val="10"/>
        <rFont val="Times New Roman"/>
        <family val="1"/>
      </rPr>
      <t xml:space="preserve"> </t>
    </r>
    <r>
      <rPr>
        <sz val="10"/>
        <rFont val="Calibri"/>
        <family val="1"/>
      </rPr>
      <t>CERCA</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</si>
  <si>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CERCA</t>
    </r>
    <r>
      <rPr>
        <sz val="10"/>
        <rFont val="Times New Roman"/>
        <family val="1"/>
      </rPr>
      <t xml:space="preserve"> </t>
    </r>
    <r>
      <rPr>
        <sz val="10"/>
        <rFont val="Calibri"/>
        <family val="1"/>
      </rPr>
      <t>EM</t>
    </r>
    <r>
      <rPr>
        <sz val="10"/>
        <rFont val="Times New Roman"/>
        <family val="1"/>
      </rPr>
      <t xml:space="preserve"> </t>
    </r>
    <r>
      <rPr>
        <sz val="10"/>
        <rFont val="Calibri"/>
        <family val="1"/>
      </rPr>
      <t>TELA</t>
    </r>
    <r>
      <rPr>
        <sz val="10"/>
        <rFont val="Times New Roman"/>
        <family val="1"/>
      </rPr>
      <t xml:space="preserve"> </t>
    </r>
    <r>
      <rPr>
        <sz val="10"/>
        <rFont val="Calibri"/>
        <family val="1"/>
      </rPr>
      <t>GALVANIZADA</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</si>
  <si>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CERCA</t>
    </r>
    <r>
      <rPr>
        <sz val="10"/>
        <rFont val="Times New Roman"/>
        <family val="1"/>
      </rPr>
      <t xml:space="preserve"> </t>
    </r>
    <r>
      <rPr>
        <sz val="10"/>
        <rFont val="Calibri"/>
        <family val="1"/>
      </rPr>
      <t>SEM</t>
    </r>
    <r>
      <rPr>
        <sz val="10"/>
        <rFont val="Times New Roman"/>
        <family val="1"/>
      </rPr>
      <t xml:space="preserve"> </t>
    </r>
    <r>
      <rPr>
        <sz val="10"/>
        <rFont val="Calibri"/>
        <family val="1"/>
      </rPr>
      <t>REAPROVEITAMENTO</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</si>
  <si>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DIVISORIAS</t>
    </r>
    <r>
      <rPr>
        <sz val="10"/>
        <rFont val="Times New Roman"/>
        <family val="1"/>
      </rPr>
      <t xml:space="preserve"> </t>
    </r>
    <r>
      <rPr>
        <sz val="10"/>
        <rFont val="Calibri"/>
        <family val="1"/>
      </rPr>
      <t>COM</t>
    </r>
    <r>
      <rPr>
        <sz val="10"/>
        <rFont val="Times New Roman"/>
        <family val="1"/>
      </rPr>
      <t xml:space="preserve"> </t>
    </r>
    <r>
      <rPr>
        <sz val="10"/>
        <rFont val="Calibri"/>
        <family val="1"/>
      </rPr>
      <t>REAPROVEITAM</t>
    </r>
  </si>
  <si>
    <r>
      <rPr>
        <sz val="10"/>
        <rFont val="Calibri"/>
        <family val="1"/>
      </rPr>
      <t>RETIR</t>
    </r>
    <r>
      <rPr>
        <sz val="10"/>
        <rFont val="Times New Roman"/>
        <family val="1"/>
      </rPr>
      <t xml:space="preserve"> </t>
    </r>
    <r>
      <rPr>
        <sz val="10"/>
        <rFont val="Calibri"/>
        <family val="1"/>
      </rPr>
      <t>ESQUADRIA</t>
    </r>
    <r>
      <rPr>
        <sz val="10"/>
        <rFont val="Times New Roman"/>
        <family val="1"/>
      </rPr>
      <t xml:space="preserve"> </t>
    </r>
    <r>
      <rPr>
        <sz val="10"/>
        <rFont val="Calibri"/>
        <family val="1"/>
      </rPr>
      <t>PORTA/JANELA</t>
    </r>
    <r>
      <rPr>
        <sz val="10"/>
        <rFont val="Times New Roman"/>
        <family val="1"/>
      </rPr>
      <t xml:space="preserve"> </t>
    </r>
    <r>
      <rPr>
        <sz val="10"/>
        <rFont val="Calibri"/>
        <family val="1"/>
      </rPr>
      <t>C/</t>
    </r>
    <r>
      <rPr>
        <sz val="10"/>
        <rFont val="Times New Roman"/>
        <family val="1"/>
      </rPr>
      <t xml:space="preserve"> </t>
    </r>
    <r>
      <rPr>
        <sz val="10"/>
        <rFont val="Calibri"/>
        <family val="1"/>
      </rPr>
      <t>REAPRPV.</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</si>
  <si>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FORRO</t>
    </r>
    <r>
      <rPr>
        <sz val="10"/>
        <rFont val="Times New Roman"/>
        <family val="1"/>
      </rPr>
      <t xml:space="preserve"> </t>
    </r>
    <r>
      <rPr>
        <sz val="10"/>
        <rFont val="Calibri"/>
        <family val="1"/>
      </rPr>
      <t>EM</t>
    </r>
    <r>
      <rPr>
        <sz val="10"/>
        <rFont val="Times New Roman"/>
        <family val="1"/>
      </rPr>
      <t xml:space="preserve"> </t>
    </r>
    <r>
      <rPr>
        <sz val="10"/>
        <rFont val="Calibri"/>
        <family val="1"/>
      </rPr>
      <t>PVC</t>
    </r>
    <r>
      <rPr>
        <sz val="10"/>
        <rFont val="Times New Roman"/>
        <family val="1"/>
      </rPr>
      <t xml:space="preserve"> </t>
    </r>
    <r>
      <rPr>
        <sz val="10"/>
        <rFont val="Calibri"/>
        <family val="1"/>
      </rPr>
      <t>C/</t>
    </r>
    <r>
      <rPr>
        <sz val="10"/>
        <rFont val="Times New Roman"/>
        <family val="1"/>
      </rPr>
      <t xml:space="preserve"> </t>
    </r>
    <r>
      <rPr>
        <sz val="10"/>
        <rFont val="Calibri"/>
        <family val="1"/>
      </rPr>
      <t>REAPROVEITAM</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</si>
  <si>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GUARDA</t>
    </r>
    <r>
      <rPr>
        <sz val="10"/>
        <rFont val="Times New Roman"/>
        <family val="1"/>
      </rPr>
      <t xml:space="preserve"> </t>
    </r>
    <r>
      <rPr>
        <sz val="10"/>
        <rFont val="Calibri"/>
        <family val="1"/>
      </rPr>
      <t>CORPO</t>
    </r>
  </si>
  <si>
    <r>
      <rPr>
        <sz val="10"/>
        <rFont val="Calibri"/>
        <family val="1"/>
      </rPr>
      <t>REMOCAO</t>
    </r>
    <r>
      <rPr>
        <sz val="10"/>
        <rFont val="Times New Roman"/>
        <family val="1"/>
      </rPr>
      <t xml:space="preserve"> </t>
    </r>
    <r>
      <rPr>
        <sz val="10"/>
        <rFont val="Calibri"/>
        <family val="1"/>
      </rPr>
      <t>DE</t>
    </r>
    <r>
      <rPr>
        <sz val="10"/>
        <rFont val="Times New Roman"/>
        <family val="1"/>
      </rPr>
      <t xml:space="preserve"> </t>
    </r>
    <r>
      <rPr>
        <sz val="10"/>
        <rFont val="Calibri"/>
        <family val="1"/>
      </rPr>
      <t>PINTURA</t>
    </r>
    <r>
      <rPr>
        <sz val="10"/>
        <rFont val="Times New Roman"/>
        <family val="1"/>
      </rPr>
      <t xml:space="preserve"> </t>
    </r>
    <r>
      <rPr>
        <sz val="10"/>
        <rFont val="Calibri"/>
        <family val="1"/>
      </rPr>
      <t>ESTRUTURA</t>
    </r>
    <r>
      <rPr>
        <sz val="10"/>
        <rFont val="Times New Roman"/>
        <family val="1"/>
      </rPr>
      <t xml:space="preserve"> </t>
    </r>
    <r>
      <rPr>
        <sz val="10"/>
        <rFont val="Calibri"/>
        <family val="1"/>
      </rPr>
      <t>METALICA</t>
    </r>
  </si>
  <si>
    <r>
      <rPr>
        <sz val="10"/>
        <rFont val="Calibri"/>
        <family val="1"/>
      </rPr>
      <t>RETIRADA</t>
    </r>
    <r>
      <rPr>
        <sz val="10"/>
        <rFont val="Times New Roman"/>
        <family val="1"/>
      </rPr>
      <t xml:space="preserve"> </t>
    </r>
    <r>
      <rPr>
        <sz val="10"/>
        <rFont val="Calibri"/>
        <family val="1"/>
      </rPr>
      <t>PONTO</t>
    </r>
    <r>
      <rPr>
        <sz val="10"/>
        <rFont val="Times New Roman"/>
        <family val="1"/>
      </rPr>
      <t xml:space="preserve"> </t>
    </r>
    <r>
      <rPr>
        <sz val="10"/>
        <rFont val="Calibri"/>
        <family val="1"/>
      </rPr>
      <t>ELETRICOS,</t>
    </r>
    <r>
      <rPr>
        <sz val="10"/>
        <rFont val="Times New Roman"/>
        <family val="1"/>
      </rPr>
      <t xml:space="preserve"> </t>
    </r>
    <r>
      <rPr>
        <sz val="10"/>
        <rFont val="Calibri"/>
        <family val="1"/>
      </rPr>
      <t>INC</t>
    </r>
    <r>
      <rPr>
        <sz val="10"/>
        <rFont val="Times New Roman"/>
        <family val="1"/>
      </rPr>
      <t xml:space="preserve"> </t>
    </r>
    <r>
      <rPr>
        <sz val="10"/>
        <rFont val="Calibri"/>
        <family val="1"/>
      </rPr>
      <t>DISJUNTOR</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</si>
  <si>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PORTAO</t>
    </r>
    <r>
      <rPr>
        <sz val="10"/>
        <rFont val="Times New Roman"/>
        <family val="1"/>
      </rPr>
      <t xml:space="preserve"> </t>
    </r>
    <r>
      <rPr>
        <sz val="10"/>
        <rFont val="Calibri"/>
        <family val="1"/>
      </rPr>
      <t>COM</t>
    </r>
    <r>
      <rPr>
        <sz val="10"/>
        <rFont val="Times New Roman"/>
        <family val="1"/>
      </rPr>
      <t xml:space="preserve"> </t>
    </r>
    <r>
      <rPr>
        <sz val="10"/>
        <rFont val="Calibri"/>
        <family val="1"/>
      </rPr>
      <t>REAPROVEITAMENTO</t>
    </r>
  </si>
  <si>
    <r>
      <rPr>
        <sz val="10"/>
        <rFont val="Calibri"/>
        <family val="1"/>
      </rPr>
      <t>RETIR</t>
    </r>
    <r>
      <rPr>
        <sz val="10"/>
        <rFont val="Times New Roman"/>
        <family val="1"/>
      </rPr>
      <t xml:space="preserve"> </t>
    </r>
    <r>
      <rPr>
        <sz val="10"/>
        <rFont val="Calibri"/>
        <family val="1"/>
      </rPr>
      <t>RODAPE/DEGRAU/SOLEIRA/BANC</t>
    </r>
    <r>
      <rPr>
        <sz val="10"/>
        <rFont val="Times New Roman"/>
        <family val="1"/>
      </rPr>
      <t xml:space="preserve"> </t>
    </r>
    <r>
      <rPr>
        <sz val="10"/>
        <rFont val="Calibri"/>
        <family val="1"/>
      </rPr>
      <t>GRANITO</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</si>
  <si>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TELHA</t>
    </r>
    <r>
      <rPr>
        <sz val="10"/>
        <rFont val="Times New Roman"/>
        <family val="1"/>
      </rPr>
      <t xml:space="preserve"> </t>
    </r>
    <r>
      <rPr>
        <sz val="10"/>
        <rFont val="Calibri"/>
        <family val="1"/>
      </rPr>
      <t>CERAMICA</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</si>
  <si>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TORNEIRAS</t>
    </r>
    <r>
      <rPr>
        <sz val="10"/>
        <rFont val="Times New Roman"/>
        <family val="1"/>
      </rPr>
      <t xml:space="preserve"> </t>
    </r>
    <r>
      <rPr>
        <sz val="10"/>
        <rFont val="Calibri"/>
        <family val="1"/>
      </rPr>
      <t>E</t>
    </r>
    <r>
      <rPr>
        <sz val="10"/>
        <rFont val="Times New Roman"/>
        <family val="1"/>
      </rPr>
      <t xml:space="preserve"> </t>
    </r>
    <r>
      <rPr>
        <sz val="10"/>
        <rFont val="Calibri"/>
        <family val="1"/>
      </rPr>
      <t>REGISTROS</t>
    </r>
  </si>
  <si>
    <r>
      <rPr>
        <sz val="10"/>
        <rFont val="Calibri"/>
        <family val="1"/>
      </rPr>
      <t>RETIRADA</t>
    </r>
    <r>
      <rPr>
        <sz val="10"/>
        <rFont val="Times New Roman"/>
        <family val="1"/>
      </rPr>
      <t xml:space="preserve"> </t>
    </r>
    <r>
      <rPr>
        <sz val="10"/>
        <rFont val="Calibri"/>
        <family val="1"/>
      </rPr>
      <t>PISO</t>
    </r>
    <r>
      <rPr>
        <sz val="10"/>
        <rFont val="Times New Roman"/>
        <family val="1"/>
      </rPr>
      <t xml:space="preserve"> </t>
    </r>
    <r>
      <rPr>
        <sz val="10"/>
        <rFont val="Calibri"/>
        <family val="1"/>
      </rPr>
      <t>PAVIFLEX/PLACAS</t>
    </r>
    <r>
      <rPr>
        <sz val="10"/>
        <rFont val="Times New Roman"/>
        <family val="1"/>
      </rPr>
      <t xml:space="preserve"> </t>
    </r>
    <r>
      <rPr>
        <sz val="10"/>
        <rFont val="Calibri"/>
        <family val="1"/>
      </rPr>
      <t>BORRACHA</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</si>
  <si>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GRADES</t>
    </r>
    <r>
      <rPr>
        <sz val="10"/>
        <rFont val="Times New Roman"/>
        <family val="1"/>
      </rPr>
      <t xml:space="preserve"> </t>
    </r>
    <r>
      <rPr>
        <sz val="10"/>
        <rFont val="Calibri"/>
        <family val="1"/>
      </rPr>
      <t>OU</t>
    </r>
    <r>
      <rPr>
        <sz val="10"/>
        <rFont val="Times New Roman"/>
        <family val="1"/>
      </rPr>
      <t xml:space="preserve"> </t>
    </r>
    <r>
      <rPr>
        <sz val="10"/>
        <rFont val="Calibri"/>
        <family val="1"/>
      </rPr>
      <t>GRADIS</t>
    </r>
  </si>
  <si>
    <r>
      <rPr>
        <sz val="10"/>
        <rFont val="Calibri"/>
        <family val="1"/>
      </rPr>
      <t>DESATIVACAO</t>
    </r>
    <r>
      <rPr>
        <sz val="10"/>
        <rFont val="Times New Roman"/>
        <family val="1"/>
      </rPr>
      <t xml:space="preserve"> </t>
    </r>
    <r>
      <rPr>
        <sz val="10"/>
        <rFont val="Calibri"/>
        <family val="1"/>
      </rPr>
      <t>E</t>
    </r>
    <r>
      <rPr>
        <sz val="10"/>
        <rFont val="Times New Roman"/>
        <family val="1"/>
      </rPr>
      <t xml:space="preserve"> </t>
    </r>
    <r>
      <rPr>
        <sz val="10"/>
        <rFont val="Calibri"/>
        <family val="1"/>
      </rPr>
      <t>VEDACAO</t>
    </r>
    <r>
      <rPr>
        <sz val="10"/>
        <rFont val="Times New Roman"/>
        <family val="1"/>
      </rPr>
      <t xml:space="preserve"> </t>
    </r>
    <r>
      <rPr>
        <sz val="10"/>
        <rFont val="Calibri"/>
        <family val="1"/>
      </rPr>
      <t>DE</t>
    </r>
    <r>
      <rPr>
        <sz val="10"/>
        <rFont val="Times New Roman"/>
        <family val="1"/>
      </rPr>
      <t xml:space="preserve"> </t>
    </r>
    <r>
      <rPr>
        <sz val="10"/>
        <rFont val="Calibri"/>
        <family val="1"/>
      </rPr>
      <t>PONTO</t>
    </r>
    <r>
      <rPr>
        <sz val="10"/>
        <rFont val="Times New Roman"/>
        <family val="1"/>
      </rPr>
      <t xml:space="preserve"> </t>
    </r>
    <r>
      <rPr>
        <sz val="10"/>
        <rFont val="Calibri"/>
        <family val="1"/>
      </rPr>
      <t>DE</t>
    </r>
    <r>
      <rPr>
        <sz val="10"/>
        <rFont val="Times New Roman"/>
        <family val="1"/>
      </rPr>
      <t xml:space="preserve"> </t>
    </r>
    <r>
      <rPr>
        <sz val="10"/>
        <rFont val="Calibri"/>
        <family val="1"/>
      </rPr>
      <t>AGUA</t>
    </r>
  </si>
  <si>
    <r>
      <rPr>
        <sz val="10"/>
        <rFont val="Calibri"/>
        <family val="1"/>
      </rPr>
      <t>FURO</t>
    </r>
    <r>
      <rPr>
        <sz val="10"/>
        <rFont val="Times New Roman"/>
        <family val="1"/>
      </rPr>
      <t xml:space="preserve"> </t>
    </r>
    <r>
      <rPr>
        <sz val="10"/>
        <rFont val="Calibri"/>
        <family val="1"/>
      </rPr>
      <t>EM</t>
    </r>
    <r>
      <rPr>
        <sz val="10"/>
        <rFont val="Times New Roman"/>
        <family val="1"/>
      </rPr>
      <t xml:space="preserve"> </t>
    </r>
    <r>
      <rPr>
        <sz val="10"/>
        <rFont val="Calibri"/>
        <family val="1"/>
      </rPr>
      <t>ROCHA</t>
    </r>
    <r>
      <rPr>
        <sz val="10"/>
        <rFont val="Times New Roman"/>
        <family val="1"/>
      </rPr>
      <t xml:space="preserve"> </t>
    </r>
    <r>
      <rPr>
        <sz val="10"/>
        <rFont val="Calibri"/>
        <family val="1"/>
      </rPr>
      <t>DN</t>
    </r>
    <r>
      <rPr>
        <sz val="10"/>
        <rFont val="Times New Roman"/>
        <family val="1"/>
      </rPr>
      <t xml:space="preserve"> </t>
    </r>
    <r>
      <rPr>
        <sz val="10"/>
        <rFont val="Calibri"/>
        <family val="1"/>
      </rPr>
      <t>32MM/50CM</t>
    </r>
    <r>
      <rPr>
        <sz val="10"/>
        <rFont val="Times New Roman"/>
        <family val="1"/>
      </rPr>
      <t xml:space="preserve"> </t>
    </r>
    <r>
      <rPr>
        <sz val="10"/>
        <rFont val="Calibri"/>
        <family val="1"/>
      </rPr>
      <t>C/</t>
    </r>
    <r>
      <rPr>
        <sz val="10"/>
        <rFont val="Times New Roman"/>
        <family val="1"/>
      </rPr>
      <t xml:space="preserve"> </t>
    </r>
    <r>
      <rPr>
        <sz val="10"/>
        <rFont val="Calibri"/>
        <family val="1"/>
      </rPr>
      <t>ENCH</t>
    </r>
    <r>
      <rPr>
        <sz val="10"/>
        <rFont val="Times New Roman"/>
        <family val="1"/>
      </rPr>
      <t xml:space="preserve"> </t>
    </r>
    <r>
      <rPr>
        <sz val="10"/>
        <rFont val="Calibri"/>
        <family val="1"/>
      </rPr>
      <t>GROUT</t>
    </r>
  </si>
  <si>
    <r>
      <rPr>
        <sz val="10"/>
        <rFont val="Calibri"/>
        <family val="1"/>
      </rPr>
      <t>FURO</t>
    </r>
    <r>
      <rPr>
        <sz val="10"/>
        <rFont val="Times New Roman"/>
        <family val="1"/>
      </rPr>
      <t xml:space="preserve"> </t>
    </r>
    <r>
      <rPr>
        <sz val="10"/>
        <rFont val="Calibri"/>
        <family val="1"/>
      </rPr>
      <t>EM</t>
    </r>
    <r>
      <rPr>
        <sz val="10"/>
        <rFont val="Times New Roman"/>
        <family val="1"/>
      </rPr>
      <t xml:space="preserve"> </t>
    </r>
    <r>
      <rPr>
        <sz val="10"/>
        <rFont val="Calibri"/>
        <family val="1"/>
      </rPr>
      <t>PAREDE</t>
    </r>
    <r>
      <rPr>
        <sz val="10"/>
        <rFont val="Times New Roman"/>
        <family val="1"/>
      </rPr>
      <t xml:space="preserve"> </t>
    </r>
    <r>
      <rPr>
        <sz val="10"/>
        <rFont val="Calibri"/>
        <family val="1"/>
      </rPr>
      <t>CONCRETO</t>
    </r>
    <r>
      <rPr>
        <sz val="10"/>
        <rFont val="Times New Roman"/>
        <family val="1"/>
      </rPr>
      <t xml:space="preserve"> </t>
    </r>
    <r>
      <rPr>
        <sz val="10"/>
        <rFont val="Calibri"/>
        <family val="1"/>
      </rPr>
      <t>3/8"</t>
    </r>
    <r>
      <rPr>
        <sz val="10"/>
        <rFont val="Times New Roman"/>
        <family val="1"/>
      </rPr>
      <t xml:space="preserve"> </t>
    </r>
    <r>
      <rPr>
        <sz val="10"/>
        <rFont val="Calibri"/>
        <family val="1"/>
      </rPr>
      <t>15</t>
    </r>
    <r>
      <rPr>
        <sz val="10"/>
        <rFont val="Times New Roman"/>
        <family val="1"/>
      </rPr>
      <t xml:space="preserve"> </t>
    </r>
    <r>
      <rPr>
        <sz val="10"/>
        <rFont val="Calibri"/>
        <family val="1"/>
      </rPr>
      <t>A</t>
    </r>
    <r>
      <rPr>
        <sz val="10"/>
        <rFont val="Times New Roman"/>
        <family val="1"/>
      </rPr>
      <t xml:space="preserve"> </t>
    </r>
    <r>
      <rPr>
        <sz val="10"/>
        <rFont val="Calibri"/>
        <family val="1"/>
      </rPr>
      <t>20CM</t>
    </r>
  </si>
  <si>
    <r>
      <rPr>
        <sz val="10"/>
        <rFont val="Calibri"/>
        <family val="1"/>
      </rPr>
      <t>ABERTUR/FECHAM</t>
    </r>
    <r>
      <rPr>
        <sz val="10"/>
        <rFont val="Times New Roman"/>
        <family val="1"/>
      </rPr>
      <t xml:space="preserve"> </t>
    </r>
    <r>
      <rPr>
        <sz val="10"/>
        <rFont val="Calibri"/>
        <family val="1"/>
      </rPr>
      <t>ALVENAR</t>
    </r>
    <r>
      <rPr>
        <sz val="10"/>
        <rFont val="Times New Roman"/>
        <family val="1"/>
      </rPr>
      <t xml:space="preserve"> </t>
    </r>
    <r>
      <rPr>
        <sz val="10"/>
        <rFont val="Calibri"/>
        <family val="1"/>
      </rPr>
      <t>TUBO</t>
    </r>
    <r>
      <rPr>
        <sz val="10"/>
        <rFont val="Times New Roman"/>
        <family val="1"/>
      </rPr>
      <t xml:space="preserve"> </t>
    </r>
    <r>
      <rPr>
        <sz val="10"/>
        <rFont val="Calibri"/>
        <family val="1"/>
      </rPr>
      <t>DN15A25MM</t>
    </r>
  </si>
  <si>
    <r>
      <rPr>
        <sz val="10"/>
        <rFont val="Calibri"/>
        <family val="1"/>
      </rPr>
      <t>ABERTUR/FECHAM</t>
    </r>
    <r>
      <rPr>
        <sz val="10"/>
        <rFont val="Times New Roman"/>
        <family val="1"/>
      </rPr>
      <t xml:space="preserve"> </t>
    </r>
    <r>
      <rPr>
        <sz val="10"/>
        <rFont val="Calibri"/>
        <family val="1"/>
      </rPr>
      <t>ALVENAR</t>
    </r>
    <r>
      <rPr>
        <sz val="10"/>
        <rFont val="Times New Roman"/>
        <family val="1"/>
      </rPr>
      <t xml:space="preserve"> </t>
    </r>
    <r>
      <rPr>
        <sz val="10"/>
        <rFont val="Calibri"/>
        <family val="1"/>
      </rPr>
      <t>TUBO</t>
    </r>
    <r>
      <rPr>
        <sz val="10"/>
        <rFont val="Times New Roman"/>
        <family val="1"/>
      </rPr>
      <t xml:space="preserve"> </t>
    </r>
    <r>
      <rPr>
        <sz val="10"/>
        <rFont val="Calibri"/>
        <family val="1"/>
      </rPr>
      <t>DN32A50MM</t>
    </r>
  </si>
  <si>
    <r>
      <rPr>
        <sz val="10"/>
        <rFont val="Calibri"/>
        <family val="1"/>
      </rPr>
      <t>ABERTUR/FECHAM</t>
    </r>
    <r>
      <rPr>
        <sz val="10"/>
        <rFont val="Times New Roman"/>
        <family val="1"/>
      </rPr>
      <t xml:space="preserve"> </t>
    </r>
    <r>
      <rPr>
        <sz val="10"/>
        <rFont val="Calibri"/>
        <family val="1"/>
      </rPr>
      <t>ALVENAR</t>
    </r>
    <r>
      <rPr>
        <sz val="10"/>
        <rFont val="Times New Roman"/>
        <family val="1"/>
      </rPr>
      <t xml:space="preserve"> </t>
    </r>
    <r>
      <rPr>
        <sz val="10"/>
        <rFont val="Calibri"/>
        <family val="1"/>
      </rPr>
      <t>TUBO</t>
    </r>
    <r>
      <rPr>
        <sz val="10"/>
        <rFont val="Times New Roman"/>
        <family val="1"/>
      </rPr>
      <t xml:space="preserve"> </t>
    </r>
    <r>
      <rPr>
        <sz val="10"/>
        <rFont val="Calibri"/>
        <family val="1"/>
      </rPr>
      <t>DN75</t>
    </r>
    <r>
      <rPr>
        <sz val="10"/>
        <rFont val="Times New Roman"/>
        <family val="1"/>
      </rPr>
      <t xml:space="preserve"> </t>
    </r>
    <r>
      <rPr>
        <sz val="10"/>
        <rFont val="Calibri"/>
        <family val="1"/>
      </rPr>
      <t>A</t>
    </r>
    <r>
      <rPr>
        <sz val="10"/>
        <rFont val="Times New Roman"/>
        <family val="1"/>
      </rPr>
      <t xml:space="preserve"> </t>
    </r>
    <r>
      <rPr>
        <sz val="10"/>
        <rFont val="Calibri"/>
        <family val="1"/>
      </rPr>
      <t>100MM</t>
    </r>
  </si>
  <si>
    <r>
      <rPr>
        <sz val="10"/>
        <rFont val="Calibri"/>
        <family val="1"/>
      </rPr>
      <t>CACAMBA</t>
    </r>
    <r>
      <rPr>
        <sz val="10"/>
        <rFont val="Times New Roman"/>
        <family val="1"/>
      </rPr>
      <t xml:space="preserve"> </t>
    </r>
    <r>
      <rPr>
        <sz val="10"/>
        <rFont val="Calibri"/>
        <family val="1"/>
      </rPr>
      <t>ESTAC.</t>
    </r>
    <r>
      <rPr>
        <sz val="10"/>
        <rFont val="Times New Roman"/>
        <family val="1"/>
      </rPr>
      <t xml:space="preserve"> </t>
    </r>
    <r>
      <rPr>
        <sz val="10"/>
        <rFont val="Calibri"/>
        <family val="1"/>
      </rPr>
      <t>P/</t>
    </r>
    <r>
      <rPr>
        <sz val="10"/>
        <rFont val="Times New Roman"/>
        <family val="1"/>
      </rPr>
      <t xml:space="preserve"> </t>
    </r>
    <r>
      <rPr>
        <sz val="10"/>
        <rFont val="Calibri"/>
        <family val="1"/>
      </rPr>
      <t>CARREG.MANUAL</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</si>
  <si>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TAMPAS</t>
    </r>
    <r>
      <rPr>
        <sz val="10"/>
        <rFont val="Times New Roman"/>
        <family val="1"/>
      </rPr>
      <t xml:space="preserve"> </t>
    </r>
    <r>
      <rPr>
        <sz val="10"/>
        <rFont val="Calibri"/>
        <family val="1"/>
      </rPr>
      <t>CHAPA</t>
    </r>
    <r>
      <rPr>
        <sz val="10"/>
        <rFont val="Times New Roman"/>
        <family val="1"/>
      </rPr>
      <t xml:space="preserve"> </t>
    </r>
    <r>
      <rPr>
        <sz val="10"/>
        <rFont val="Calibri"/>
        <family val="1"/>
      </rPr>
      <t>ACO</t>
    </r>
  </si>
  <si>
    <r>
      <rPr>
        <sz val="10"/>
        <rFont val="Calibri"/>
        <family val="1"/>
      </rPr>
      <t>DEMOLICAO</t>
    </r>
    <r>
      <rPr>
        <sz val="10"/>
        <rFont val="Times New Roman"/>
        <family val="1"/>
      </rPr>
      <t xml:space="preserve"> </t>
    </r>
    <r>
      <rPr>
        <sz val="10"/>
        <rFont val="Calibri"/>
        <family val="1"/>
      </rPr>
      <t>DE</t>
    </r>
    <r>
      <rPr>
        <sz val="10"/>
        <rFont val="Times New Roman"/>
        <family val="1"/>
      </rPr>
      <t xml:space="preserve"> </t>
    </r>
    <r>
      <rPr>
        <sz val="10"/>
        <rFont val="Calibri"/>
        <family val="1"/>
      </rPr>
      <t>PISO</t>
    </r>
    <r>
      <rPr>
        <sz val="10"/>
        <rFont val="Times New Roman"/>
        <family val="1"/>
      </rPr>
      <t xml:space="preserve"> </t>
    </r>
    <r>
      <rPr>
        <sz val="10"/>
        <rFont val="Calibri"/>
        <family val="1"/>
      </rPr>
      <t>CIMENTADO</t>
    </r>
    <r>
      <rPr>
        <sz val="10"/>
        <rFont val="Times New Roman"/>
        <family val="1"/>
      </rPr>
      <t xml:space="preserve"> </t>
    </r>
    <r>
      <rPr>
        <sz val="10"/>
        <rFont val="Calibri"/>
        <family val="1"/>
      </rPr>
      <t>SOBRE</t>
    </r>
    <r>
      <rPr>
        <sz val="10"/>
        <rFont val="Times New Roman"/>
        <family val="1"/>
      </rPr>
      <t xml:space="preserve"> </t>
    </r>
    <r>
      <rPr>
        <sz val="10"/>
        <rFont val="Calibri"/>
        <family val="1"/>
      </rPr>
      <t>LASTR</t>
    </r>
  </si>
  <si>
    <r>
      <rPr>
        <sz val="10"/>
        <rFont val="Calibri"/>
        <family val="1"/>
      </rPr>
      <t>RETIRADA</t>
    </r>
    <r>
      <rPr>
        <sz val="10"/>
        <rFont val="Times New Roman"/>
        <family val="1"/>
      </rPr>
      <t xml:space="preserve"> </t>
    </r>
    <r>
      <rPr>
        <sz val="10"/>
        <rFont val="Calibri"/>
        <family val="1"/>
      </rPr>
      <t>MAT</t>
    </r>
    <r>
      <rPr>
        <sz val="10"/>
        <rFont val="Times New Roman"/>
        <family val="1"/>
      </rPr>
      <t xml:space="preserve"> </t>
    </r>
    <r>
      <rPr>
        <sz val="10"/>
        <rFont val="Calibri"/>
        <family val="1"/>
      </rPr>
      <t>LEITO</t>
    </r>
    <r>
      <rPr>
        <sz val="10"/>
        <rFont val="Times New Roman"/>
        <family val="1"/>
      </rPr>
      <t xml:space="preserve"> </t>
    </r>
    <r>
      <rPr>
        <sz val="10"/>
        <rFont val="Calibri"/>
        <family val="1"/>
      </rPr>
      <t>FILTRANTE</t>
    </r>
    <r>
      <rPr>
        <sz val="10"/>
        <rFont val="Times New Roman"/>
        <family val="1"/>
      </rPr>
      <t xml:space="preserve"> </t>
    </r>
    <r>
      <rPr>
        <sz val="10"/>
        <rFont val="Calibri"/>
        <family val="1"/>
      </rPr>
      <t>S/</t>
    </r>
    <r>
      <rPr>
        <sz val="10"/>
        <rFont val="Times New Roman"/>
        <family val="1"/>
      </rPr>
      <t xml:space="preserve"> </t>
    </r>
    <r>
      <rPr>
        <sz val="10"/>
        <rFont val="Calibri"/>
        <family val="1"/>
      </rPr>
      <t>REAPROV</t>
    </r>
  </si>
  <si>
    <r>
      <rPr>
        <sz val="10"/>
        <rFont val="Calibri"/>
        <family val="1"/>
      </rPr>
      <t>ANDAIME</t>
    </r>
    <r>
      <rPr>
        <sz val="10"/>
        <rFont val="Times New Roman"/>
        <family val="1"/>
      </rPr>
      <t xml:space="preserve"> </t>
    </r>
    <r>
      <rPr>
        <sz val="10"/>
        <rFont val="Calibri"/>
        <family val="1"/>
      </rPr>
      <t>TUBULAR</t>
    </r>
    <r>
      <rPr>
        <sz val="10"/>
        <rFont val="Times New Roman"/>
        <family val="1"/>
      </rPr>
      <t xml:space="preserve"> </t>
    </r>
    <r>
      <rPr>
        <sz val="10"/>
        <rFont val="Calibri"/>
        <family val="1"/>
      </rPr>
      <t>P/ESTRUTURAS</t>
    </r>
    <r>
      <rPr>
        <sz val="10"/>
        <rFont val="Times New Roman"/>
        <family val="1"/>
      </rPr>
      <t xml:space="preserve"> </t>
    </r>
    <r>
      <rPr>
        <sz val="10"/>
        <rFont val="Calibri"/>
        <family val="1"/>
      </rPr>
      <t>CONCRETO</t>
    </r>
  </si>
  <si>
    <r>
      <rPr>
        <sz val="10"/>
        <rFont val="Calibri"/>
        <family val="1"/>
      </rPr>
      <t>MONTAGEM/DESMONTAGEM</t>
    </r>
    <r>
      <rPr>
        <sz val="10"/>
        <rFont val="Times New Roman"/>
        <family val="1"/>
      </rPr>
      <t xml:space="preserve"> </t>
    </r>
    <r>
      <rPr>
        <sz val="10"/>
        <rFont val="Calibri"/>
        <family val="1"/>
      </rPr>
      <t>ANDAIME</t>
    </r>
    <r>
      <rPr>
        <sz val="10"/>
        <rFont val="Times New Roman"/>
        <family val="1"/>
      </rPr>
      <t xml:space="preserve"> </t>
    </r>
    <r>
      <rPr>
        <sz val="10"/>
        <rFont val="Calibri"/>
        <family val="1"/>
      </rPr>
      <t>TUBULAR</t>
    </r>
  </si>
  <si>
    <r>
      <rPr>
        <sz val="10"/>
        <rFont val="Calibri"/>
        <family val="1"/>
      </rPr>
      <t>LOCACAO</t>
    </r>
    <r>
      <rPr>
        <sz val="10"/>
        <rFont val="Times New Roman"/>
        <family val="1"/>
      </rPr>
      <t xml:space="preserve"> </t>
    </r>
    <r>
      <rPr>
        <sz val="10"/>
        <rFont val="Calibri"/>
        <family val="1"/>
      </rPr>
      <t>ANDAIME</t>
    </r>
    <r>
      <rPr>
        <sz val="10"/>
        <rFont val="Times New Roman"/>
        <family val="1"/>
      </rPr>
      <t xml:space="preserve"> </t>
    </r>
    <r>
      <rPr>
        <sz val="10"/>
        <rFont val="Calibri"/>
        <family val="1"/>
      </rPr>
      <t>METALICO</t>
    </r>
    <r>
      <rPr>
        <sz val="10"/>
        <rFont val="Times New Roman"/>
        <family val="1"/>
      </rPr>
      <t xml:space="preserve"> </t>
    </r>
    <r>
      <rPr>
        <sz val="10"/>
        <rFont val="Calibri"/>
        <family val="1"/>
      </rPr>
      <t>TUBULAR</t>
    </r>
    <r>
      <rPr>
        <sz val="10"/>
        <rFont val="Times New Roman"/>
        <family val="1"/>
      </rPr>
      <t xml:space="preserve"> </t>
    </r>
    <r>
      <rPr>
        <sz val="10"/>
        <rFont val="Calibri"/>
        <family val="1"/>
      </rPr>
      <t>(MXMES)</t>
    </r>
  </si>
  <si>
    <r>
      <rPr>
        <sz val="10"/>
        <rFont val="Calibri"/>
        <family val="1"/>
      </rPr>
      <t>PLACAS</t>
    </r>
    <r>
      <rPr>
        <sz val="10"/>
        <rFont val="Times New Roman"/>
        <family val="1"/>
      </rPr>
      <t xml:space="preserve"> </t>
    </r>
    <r>
      <rPr>
        <sz val="10"/>
        <rFont val="Calibri"/>
        <family val="1"/>
      </rPr>
      <t>INDICATIVAS</t>
    </r>
    <r>
      <rPr>
        <sz val="10"/>
        <rFont val="Times New Roman"/>
        <family val="1"/>
      </rPr>
      <t xml:space="preserve"> </t>
    </r>
    <r>
      <rPr>
        <sz val="10"/>
        <rFont val="Calibri"/>
        <family val="1"/>
      </rPr>
      <t>EM</t>
    </r>
    <r>
      <rPr>
        <sz val="10"/>
        <rFont val="Times New Roman"/>
        <family val="1"/>
      </rPr>
      <t xml:space="preserve"> </t>
    </r>
    <r>
      <rPr>
        <sz val="10"/>
        <rFont val="Calibri"/>
        <family val="1"/>
      </rPr>
      <t>ACRILICO</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</si>
  <si>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GUARDA</t>
    </r>
    <r>
      <rPr>
        <sz val="10"/>
        <rFont val="Times New Roman"/>
        <family val="1"/>
      </rPr>
      <t xml:space="preserve"> </t>
    </r>
    <r>
      <rPr>
        <sz val="10"/>
        <rFont val="Calibri"/>
        <family val="1"/>
      </rPr>
      <t>CORPO</t>
    </r>
    <r>
      <rPr>
        <sz val="10"/>
        <rFont val="Times New Roman"/>
        <family val="1"/>
      </rPr>
      <t xml:space="preserve"> </t>
    </r>
    <r>
      <rPr>
        <sz val="10"/>
        <rFont val="Calibri"/>
        <family val="1"/>
      </rPr>
      <t>C</t>
    </r>
    <r>
      <rPr>
        <sz val="10"/>
        <rFont val="Times New Roman"/>
        <family val="1"/>
      </rPr>
      <t xml:space="preserve"> </t>
    </r>
    <r>
      <rPr>
        <sz val="10"/>
        <rFont val="Calibri"/>
        <family val="1"/>
      </rPr>
      <t>REAPROVEITAM</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</si>
  <si>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S04.010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MOVIMENTO</t>
    </r>
    <r>
      <rPr>
        <sz val="10"/>
        <color rgb="FFFFFFFF"/>
        <rFont val="Times New Roman"/>
        <family val="1"/>
      </rPr>
      <t xml:space="preserve"> </t>
    </r>
    <r>
      <rPr>
        <b/>
        <sz val="10"/>
        <color rgb="FFFFFFFF"/>
        <rFont val="Calibri"/>
        <family val="1"/>
      </rPr>
      <t>DE</t>
    </r>
    <r>
      <rPr>
        <sz val="10"/>
        <color rgb="FFFFFFFF"/>
        <rFont val="Times New Roman"/>
        <family val="1"/>
      </rPr>
      <t xml:space="preserve"> </t>
    </r>
    <r>
      <rPr>
        <b/>
        <sz val="10"/>
        <color rgb="FFFFFFFF"/>
        <rFont val="Calibri"/>
        <family val="1"/>
      </rPr>
      <t>TERRA</t>
    </r>
  </si>
  <si>
    <r>
      <rPr>
        <sz val="10"/>
        <rFont val="Calibri"/>
        <family val="1"/>
      </rPr>
      <t>ESCAVACAO</t>
    </r>
    <r>
      <rPr>
        <sz val="10"/>
        <rFont val="Times New Roman"/>
        <family val="1"/>
      </rPr>
      <t xml:space="preserve"> </t>
    </r>
    <r>
      <rPr>
        <sz val="10"/>
        <rFont val="Calibri"/>
        <family val="1"/>
      </rPr>
      <t>MANUAL</t>
    </r>
    <r>
      <rPr>
        <sz val="10"/>
        <rFont val="Times New Roman"/>
        <family val="1"/>
      </rPr>
      <t xml:space="preserve"> </t>
    </r>
    <r>
      <rPr>
        <sz val="10"/>
        <rFont val="Calibri"/>
        <family val="1"/>
      </rPr>
      <t>SOLO</t>
    </r>
    <r>
      <rPr>
        <sz val="10"/>
        <rFont val="Times New Roman"/>
        <family val="1"/>
      </rPr>
      <t xml:space="preserve"> </t>
    </r>
    <r>
      <rPr>
        <sz val="10"/>
        <rFont val="Calibri"/>
        <family val="1"/>
      </rPr>
      <t>1ªCAT</t>
    </r>
    <r>
      <rPr>
        <sz val="10"/>
        <rFont val="Times New Roman"/>
        <family val="1"/>
      </rPr>
      <t xml:space="preserve"> </t>
    </r>
    <r>
      <rPr>
        <sz val="10"/>
        <rFont val="Calibri"/>
        <family val="1"/>
      </rPr>
      <t>PROF</t>
    </r>
    <r>
      <rPr>
        <sz val="10"/>
        <rFont val="Times New Roman"/>
        <family val="1"/>
      </rPr>
      <t xml:space="preserve"> </t>
    </r>
    <r>
      <rPr>
        <sz val="10"/>
        <rFont val="Calibri"/>
        <family val="1"/>
      </rPr>
      <t>ATE</t>
    </r>
    <r>
      <rPr>
        <sz val="10"/>
        <rFont val="Times New Roman"/>
        <family val="1"/>
      </rPr>
      <t xml:space="preserve"> </t>
    </r>
    <r>
      <rPr>
        <sz val="10"/>
        <rFont val="Calibri"/>
        <family val="1"/>
      </rPr>
      <t>3M</t>
    </r>
  </si>
  <si>
    <r>
      <rPr>
        <sz val="10"/>
        <rFont val="Calibri"/>
        <family val="1"/>
      </rPr>
      <t>ESCAVACAO</t>
    </r>
    <r>
      <rPr>
        <sz val="10"/>
        <rFont val="Times New Roman"/>
        <family val="1"/>
      </rPr>
      <t xml:space="preserve"> </t>
    </r>
    <r>
      <rPr>
        <sz val="10"/>
        <rFont val="Calibri"/>
        <family val="1"/>
      </rPr>
      <t>MANUAL</t>
    </r>
    <r>
      <rPr>
        <sz val="10"/>
        <rFont val="Times New Roman"/>
        <family val="1"/>
      </rPr>
      <t xml:space="preserve"> </t>
    </r>
    <r>
      <rPr>
        <sz val="10"/>
        <rFont val="Calibri"/>
        <family val="1"/>
      </rPr>
      <t>SOLO</t>
    </r>
    <r>
      <rPr>
        <sz val="10"/>
        <rFont val="Times New Roman"/>
        <family val="1"/>
      </rPr>
      <t xml:space="preserve"> </t>
    </r>
    <r>
      <rPr>
        <sz val="10"/>
        <rFont val="Calibri"/>
        <family val="1"/>
      </rPr>
      <t>1ªCAT</t>
    </r>
    <r>
      <rPr>
        <sz val="10"/>
        <rFont val="Times New Roman"/>
        <family val="1"/>
      </rPr>
      <t xml:space="preserve"> </t>
    </r>
    <r>
      <rPr>
        <sz val="10"/>
        <rFont val="Calibri"/>
        <family val="1"/>
      </rPr>
      <t>PROF</t>
    </r>
    <r>
      <rPr>
        <sz val="10"/>
        <rFont val="Times New Roman"/>
        <family val="1"/>
      </rPr>
      <t xml:space="preserve"> </t>
    </r>
    <r>
      <rPr>
        <sz val="10"/>
        <rFont val="Calibri"/>
        <family val="1"/>
      </rPr>
      <t>ACI</t>
    </r>
    <r>
      <rPr>
        <sz val="10"/>
        <rFont val="Times New Roman"/>
        <family val="1"/>
      </rPr>
      <t xml:space="preserve"> </t>
    </r>
    <r>
      <rPr>
        <sz val="10"/>
        <rFont val="Calibri"/>
        <family val="1"/>
      </rPr>
      <t>3M</t>
    </r>
  </si>
  <si>
    <r>
      <rPr>
        <sz val="10"/>
        <rFont val="Calibri"/>
        <family val="1"/>
      </rPr>
      <t>ESCAVACAO</t>
    </r>
    <r>
      <rPr>
        <sz val="10"/>
        <rFont val="Times New Roman"/>
        <family val="1"/>
      </rPr>
      <t xml:space="preserve"> </t>
    </r>
    <r>
      <rPr>
        <sz val="10"/>
        <rFont val="Calibri"/>
        <family val="1"/>
      </rPr>
      <t>MANUAL</t>
    </r>
    <r>
      <rPr>
        <sz val="10"/>
        <rFont val="Times New Roman"/>
        <family val="1"/>
      </rPr>
      <t xml:space="preserve"> </t>
    </r>
    <r>
      <rPr>
        <sz val="10"/>
        <rFont val="Calibri"/>
        <family val="1"/>
      </rPr>
      <t>VALA</t>
    </r>
    <r>
      <rPr>
        <sz val="10"/>
        <rFont val="Times New Roman"/>
        <family val="1"/>
      </rPr>
      <t xml:space="preserve"> </t>
    </r>
    <r>
      <rPr>
        <sz val="10"/>
        <rFont val="Calibri"/>
        <family val="1"/>
      </rPr>
      <t>ATE</t>
    </r>
    <r>
      <rPr>
        <sz val="10"/>
        <rFont val="Times New Roman"/>
        <family val="1"/>
      </rPr>
      <t xml:space="preserve"> </t>
    </r>
    <r>
      <rPr>
        <sz val="10"/>
        <rFont val="Calibri"/>
        <family val="1"/>
      </rPr>
      <t>1M</t>
    </r>
    <r>
      <rPr>
        <sz val="10"/>
        <rFont val="Times New Roman"/>
        <family val="1"/>
      </rPr>
      <t xml:space="preserve"> </t>
    </r>
    <r>
      <rPr>
        <sz val="10"/>
        <rFont val="Calibri"/>
        <family val="1"/>
      </rPr>
      <t>SOLO</t>
    </r>
    <r>
      <rPr>
        <sz val="10"/>
        <rFont val="Times New Roman"/>
        <family val="1"/>
      </rPr>
      <t xml:space="preserve"> </t>
    </r>
    <r>
      <rPr>
        <sz val="10"/>
        <rFont val="Calibri"/>
        <family val="1"/>
      </rPr>
      <t>MOLE</t>
    </r>
  </si>
  <si>
    <r>
      <rPr>
        <sz val="10"/>
        <rFont val="Calibri"/>
        <family val="1"/>
      </rPr>
      <t>ESCAVACAO</t>
    </r>
    <r>
      <rPr>
        <sz val="10"/>
        <rFont val="Times New Roman"/>
        <family val="1"/>
      </rPr>
      <t xml:space="preserve"> </t>
    </r>
    <r>
      <rPr>
        <sz val="10"/>
        <rFont val="Calibri"/>
        <family val="1"/>
      </rPr>
      <t>MANUAL</t>
    </r>
    <r>
      <rPr>
        <sz val="10"/>
        <rFont val="Times New Roman"/>
        <family val="1"/>
      </rPr>
      <t xml:space="preserve"> </t>
    </r>
    <r>
      <rPr>
        <sz val="10"/>
        <rFont val="Calibri"/>
        <family val="1"/>
      </rPr>
      <t>DE</t>
    </r>
    <r>
      <rPr>
        <sz val="10"/>
        <rFont val="Times New Roman"/>
        <family val="1"/>
      </rPr>
      <t xml:space="preserve"> </t>
    </r>
    <r>
      <rPr>
        <sz val="10"/>
        <rFont val="Calibri"/>
        <family val="1"/>
      </rPr>
      <t>SOLO</t>
    </r>
    <r>
      <rPr>
        <sz val="10"/>
        <rFont val="Times New Roman"/>
        <family val="1"/>
      </rPr>
      <t xml:space="preserve"> </t>
    </r>
    <r>
      <rPr>
        <sz val="10"/>
        <rFont val="Calibri"/>
        <family val="1"/>
      </rPr>
      <t>TURFOSO</t>
    </r>
  </si>
  <si>
    <r>
      <rPr>
        <sz val="10"/>
        <rFont val="Calibri"/>
        <family val="1"/>
      </rPr>
      <t>ESCAVACAO</t>
    </r>
    <r>
      <rPr>
        <sz val="10"/>
        <rFont val="Times New Roman"/>
        <family val="1"/>
      </rPr>
      <t xml:space="preserve"> </t>
    </r>
    <r>
      <rPr>
        <sz val="10"/>
        <rFont val="Calibri"/>
        <family val="1"/>
      </rPr>
      <t>MANUAL</t>
    </r>
    <r>
      <rPr>
        <sz val="10"/>
        <rFont val="Times New Roman"/>
        <family val="1"/>
      </rPr>
      <t xml:space="preserve"> </t>
    </r>
    <r>
      <rPr>
        <sz val="10"/>
        <rFont val="Calibri"/>
        <family val="1"/>
      </rPr>
      <t>SOLO</t>
    </r>
    <r>
      <rPr>
        <sz val="10"/>
        <rFont val="Times New Roman"/>
        <family val="1"/>
      </rPr>
      <t xml:space="preserve"> </t>
    </r>
    <r>
      <rPr>
        <sz val="10"/>
        <rFont val="Calibri"/>
        <family val="1"/>
      </rPr>
      <t>2ªCAT</t>
    </r>
    <r>
      <rPr>
        <sz val="10"/>
        <rFont val="Times New Roman"/>
        <family val="1"/>
      </rPr>
      <t xml:space="preserve"> </t>
    </r>
    <r>
      <rPr>
        <sz val="10"/>
        <rFont val="Calibri"/>
        <family val="1"/>
      </rPr>
      <t>PROF</t>
    </r>
    <r>
      <rPr>
        <sz val="10"/>
        <rFont val="Times New Roman"/>
        <family val="1"/>
      </rPr>
      <t xml:space="preserve"> </t>
    </r>
    <r>
      <rPr>
        <sz val="10"/>
        <rFont val="Calibri"/>
        <family val="1"/>
      </rPr>
      <t>ATE</t>
    </r>
    <r>
      <rPr>
        <sz val="10"/>
        <rFont val="Times New Roman"/>
        <family val="1"/>
      </rPr>
      <t xml:space="preserve"> </t>
    </r>
    <r>
      <rPr>
        <sz val="10"/>
        <rFont val="Calibri"/>
        <family val="1"/>
      </rPr>
      <t>3M</t>
    </r>
  </si>
  <si>
    <r>
      <rPr>
        <sz val="10"/>
        <rFont val="Calibri"/>
        <family val="1"/>
      </rPr>
      <t>ESCAVACAO</t>
    </r>
    <r>
      <rPr>
        <sz val="10"/>
        <rFont val="Times New Roman"/>
        <family val="1"/>
      </rPr>
      <t xml:space="preserve"> </t>
    </r>
    <r>
      <rPr>
        <sz val="10"/>
        <rFont val="Calibri"/>
        <family val="1"/>
      </rPr>
      <t>MECAN</t>
    </r>
    <r>
      <rPr>
        <sz val="10"/>
        <rFont val="Times New Roman"/>
        <family val="1"/>
      </rPr>
      <t xml:space="preserve"> </t>
    </r>
    <r>
      <rPr>
        <sz val="10"/>
        <rFont val="Calibri"/>
        <family val="1"/>
      </rPr>
      <t>SOLO</t>
    </r>
    <r>
      <rPr>
        <sz val="10"/>
        <rFont val="Times New Roman"/>
        <family val="1"/>
      </rPr>
      <t xml:space="preserve"> </t>
    </r>
    <r>
      <rPr>
        <sz val="10"/>
        <rFont val="Calibri"/>
        <family val="1"/>
      </rPr>
      <t>1ªCAT</t>
    </r>
    <r>
      <rPr>
        <sz val="10"/>
        <rFont val="Times New Roman"/>
        <family val="1"/>
      </rPr>
      <t xml:space="preserve"> </t>
    </r>
    <r>
      <rPr>
        <sz val="10"/>
        <rFont val="Calibri"/>
        <family val="1"/>
      </rPr>
      <t>PROF</t>
    </r>
    <r>
      <rPr>
        <sz val="10"/>
        <rFont val="Times New Roman"/>
        <family val="1"/>
      </rPr>
      <t xml:space="preserve"> </t>
    </r>
    <r>
      <rPr>
        <sz val="10"/>
        <rFont val="Calibri"/>
        <family val="1"/>
      </rPr>
      <t>ATE</t>
    </r>
    <r>
      <rPr>
        <sz val="10"/>
        <rFont val="Times New Roman"/>
        <family val="1"/>
      </rPr>
      <t xml:space="preserve"> </t>
    </r>
    <r>
      <rPr>
        <sz val="10"/>
        <rFont val="Calibri"/>
        <family val="1"/>
      </rPr>
      <t>3M</t>
    </r>
  </si>
  <si>
    <r>
      <rPr>
        <sz val="10"/>
        <rFont val="Calibri"/>
        <family val="1"/>
      </rPr>
      <t>ESCAVACAO</t>
    </r>
    <r>
      <rPr>
        <sz val="10"/>
        <rFont val="Times New Roman"/>
        <family val="1"/>
      </rPr>
      <t xml:space="preserve"> </t>
    </r>
    <r>
      <rPr>
        <sz val="10"/>
        <rFont val="Calibri"/>
        <family val="1"/>
      </rPr>
      <t>MECAN</t>
    </r>
    <r>
      <rPr>
        <sz val="10"/>
        <rFont val="Times New Roman"/>
        <family val="1"/>
      </rPr>
      <t xml:space="preserve"> </t>
    </r>
    <r>
      <rPr>
        <sz val="10"/>
        <rFont val="Calibri"/>
        <family val="1"/>
      </rPr>
      <t>SOLO</t>
    </r>
    <r>
      <rPr>
        <sz val="10"/>
        <rFont val="Times New Roman"/>
        <family val="1"/>
      </rPr>
      <t xml:space="preserve"> </t>
    </r>
    <r>
      <rPr>
        <sz val="10"/>
        <rFont val="Calibri"/>
        <family val="1"/>
      </rPr>
      <t>1ªCAT</t>
    </r>
    <r>
      <rPr>
        <sz val="10"/>
        <rFont val="Times New Roman"/>
        <family val="1"/>
      </rPr>
      <t xml:space="preserve"> </t>
    </r>
    <r>
      <rPr>
        <sz val="10"/>
        <rFont val="Calibri"/>
        <family val="1"/>
      </rPr>
      <t>PROF</t>
    </r>
    <r>
      <rPr>
        <sz val="10"/>
        <rFont val="Times New Roman"/>
        <family val="1"/>
      </rPr>
      <t xml:space="preserve"> </t>
    </r>
    <r>
      <rPr>
        <sz val="10"/>
        <rFont val="Calibri"/>
        <family val="1"/>
      </rPr>
      <t>ACI</t>
    </r>
    <r>
      <rPr>
        <sz val="10"/>
        <rFont val="Times New Roman"/>
        <family val="1"/>
      </rPr>
      <t xml:space="preserve"> </t>
    </r>
    <r>
      <rPr>
        <sz val="10"/>
        <rFont val="Calibri"/>
        <family val="1"/>
      </rPr>
      <t>3M</t>
    </r>
  </si>
  <si>
    <r>
      <rPr>
        <sz val="10"/>
        <rFont val="Calibri"/>
        <family val="1"/>
      </rPr>
      <t>ESCAVACAO</t>
    </r>
    <r>
      <rPr>
        <sz val="10"/>
        <rFont val="Times New Roman"/>
        <family val="1"/>
      </rPr>
      <t xml:space="preserve"> </t>
    </r>
    <r>
      <rPr>
        <sz val="10"/>
        <rFont val="Calibri"/>
        <family val="1"/>
      </rPr>
      <t>MECANICA</t>
    </r>
    <r>
      <rPr>
        <sz val="10"/>
        <rFont val="Times New Roman"/>
        <family val="1"/>
      </rPr>
      <t xml:space="preserve"> </t>
    </r>
    <r>
      <rPr>
        <sz val="10"/>
        <rFont val="Calibri"/>
        <family val="1"/>
      </rPr>
      <t>DE</t>
    </r>
    <r>
      <rPr>
        <sz val="10"/>
        <rFont val="Times New Roman"/>
        <family val="1"/>
      </rPr>
      <t xml:space="preserve"> </t>
    </r>
    <r>
      <rPr>
        <sz val="10"/>
        <rFont val="Calibri"/>
        <family val="1"/>
      </rPr>
      <t>MATERIAL</t>
    </r>
    <r>
      <rPr>
        <sz val="10"/>
        <rFont val="Times New Roman"/>
        <family val="1"/>
      </rPr>
      <t xml:space="preserve"> </t>
    </r>
    <r>
      <rPr>
        <sz val="10"/>
        <rFont val="Calibri"/>
        <family val="1"/>
      </rPr>
      <t>TURFOSO</t>
    </r>
  </si>
  <si>
    <r>
      <rPr>
        <sz val="10"/>
        <rFont val="Calibri"/>
        <family val="1"/>
      </rPr>
      <t>ESCAVACAO</t>
    </r>
    <r>
      <rPr>
        <sz val="10"/>
        <rFont val="Times New Roman"/>
        <family val="1"/>
      </rPr>
      <t xml:space="preserve"> </t>
    </r>
    <r>
      <rPr>
        <sz val="10"/>
        <rFont val="Calibri"/>
        <family val="1"/>
      </rPr>
      <t>MECAN</t>
    </r>
    <r>
      <rPr>
        <sz val="10"/>
        <rFont val="Times New Roman"/>
        <family val="1"/>
      </rPr>
      <t xml:space="preserve"> </t>
    </r>
    <r>
      <rPr>
        <sz val="10"/>
        <rFont val="Calibri"/>
        <family val="1"/>
      </rPr>
      <t>SOLO</t>
    </r>
    <r>
      <rPr>
        <sz val="10"/>
        <rFont val="Times New Roman"/>
        <family val="1"/>
      </rPr>
      <t xml:space="preserve"> </t>
    </r>
    <r>
      <rPr>
        <sz val="10"/>
        <rFont val="Calibri"/>
        <family val="1"/>
      </rPr>
      <t>2ªCAT</t>
    </r>
    <r>
      <rPr>
        <sz val="10"/>
        <rFont val="Times New Roman"/>
        <family val="1"/>
      </rPr>
      <t xml:space="preserve"> </t>
    </r>
    <r>
      <rPr>
        <sz val="10"/>
        <rFont val="Calibri"/>
        <family val="1"/>
      </rPr>
      <t>PROF</t>
    </r>
    <r>
      <rPr>
        <sz val="10"/>
        <rFont val="Times New Roman"/>
        <family val="1"/>
      </rPr>
      <t xml:space="preserve"> </t>
    </r>
    <r>
      <rPr>
        <sz val="10"/>
        <rFont val="Calibri"/>
        <family val="1"/>
      </rPr>
      <t>ATE</t>
    </r>
    <r>
      <rPr>
        <sz val="10"/>
        <rFont val="Times New Roman"/>
        <family val="1"/>
      </rPr>
      <t xml:space="preserve"> </t>
    </r>
    <r>
      <rPr>
        <sz val="10"/>
        <rFont val="Calibri"/>
        <family val="1"/>
      </rPr>
      <t>3M</t>
    </r>
  </si>
  <si>
    <r>
      <rPr>
        <sz val="10"/>
        <rFont val="Calibri"/>
        <family val="1"/>
      </rPr>
      <t>ESCAVACAO</t>
    </r>
    <r>
      <rPr>
        <sz val="10"/>
        <rFont val="Times New Roman"/>
        <family val="1"/>
      </rPr>
      <t xml:space="preserve"> </t>
    </r>
    <r>
      <rPr>
        <sz val="10"/>
        <rFont val="Calibri"/>
        <family val="1"/>
      </rPr>
      <t>MECAN</t>
    </r>
    <r>
      <rPr>
        <sz val="10"/>
        <rFont val="Times New Roman"/>
        <family val="1"/>
      </rPr>
      <t xml:space="preserve"> </t>
    </r>
    <r>
      <rPr>
        <sz val="10"/>
        <rFont val="Calibri"/>
        <family val="1"/>
      </rPr>
      <t>SOLO</t>
    </r>
    <r>
      <rPr>
        <sz val="10"/>
        <rFont val="Times New Roman"/>
        <family val="1"/>
      </rPr>
      <t xml:space="preserve"> </t>
    </r>
    <r>
      <rPr>
        <sz val="10"/>
        <rFont val="Calibri"/>
        <family val="1"/>
      </rPr>
      <t>2ªCAT</t>
    </r>
    <r>
      <rPr>
        <sz val="10"/>
        <rFont val="Times New Roman"/>
        <family val="1"/>
      </rPr>
      <t xml:space="preserve"> </t>
    </r>
    <r>
      <rPr>
        <sz val="10"/>
        <rFont val="Calibri"/>
        <family val="1"/>
      </rPr>
      <t>PROF</t>
    </r>
    <r>
      <rPr>
        <sz val="10"/>
        <rFont val="Times New Roman"/>
        <family val="1"/>
      </rPr>
      <t xml:space="preserve"> </t>
    </r>
    <r>
      <rPr>
        <sz val="10"/>
        <rFont val="Calibri"/>
        <family val="1"/>
      </rPr>
      <t>ACI</t>
    </r>
    <r>
      <rPr>
        <sz val="10"/>
        <rFont val="Times New Roman"/>
        <family val="1"/>
      </rPr>
      <t xml:space="preserve"> </t>
    </r>
    <r>
      <rPr>
        <sz val="10"/>
        <rFont val="Calibri"/>
        <family val="1"/>
      </rPr>
      <t>3M</t>
    </r>
  </si>
  <si>
    <r>
      <rPr>
        <sz val="10"/>
        <rFont val="Calibri"/>
        <family val="1"/>
      </rPr>
      <t>ESCAVACAO</t>
    </r>
    <r>
      <rPr>
        <sz val="10"/>
        <rFont val="Times New Roman"/>
        <family val="1"/>
      </rPr>
      <t xml:space="preserve"> </t>
    </r>
    <r>
      <rPr>
        <sz val="10"/>
        <rFont val="Calibri"/>
        <family val="1"/>
      </rPr>
      <t>CAVA/VALA</t>
    </r>
    <r>
      <rPr>
        <sz val="10"/>
        <rFont val="Times New Roman"/>
        <family val="1"/>
      </rPr>
      <t xml:space="preserve"> </t>
    </r>
    <r>
      <rPr>
        <sz val="10"/>
        <rFont val="Calibri"/>
        <family val="1"/>
      </rPr>
      <t>COM</t>
    </r>
    <r>
      <rPr>
        <sz val="10"/>
        <rFont val="Times New Roman"/>
        <family val="1"/>
      </rPr>
      <t xml:space="preserve"> </t>
    </r>
    <r>
      <rPr>
        <sz val="10"/>
        <rFont val="Calibri"/>
        <family val="1"/>
      </rPr>
      <t>ARGAM</t>
    </r>
    <r>
      <rPr>
        <sz val="10"/>
        <rFont val="Times New Roman"/>
        <family val="1"/>
      </rPr>
      <t xml:space="preserve"> </t>
    </r>
    <r>
      <rPr>
        <sz val="10"/>
        <rFont val="Calibri"/>
        <family val="1"/>
      </rPr>
      <t>EXPANSIVA</t>
    </r>
  </si>
  <si>
    <r>
      <rPr>
        <sz val="10"/>
        <rFont val="Calibri"/>
        <family val="1"/>
      </rPr>
      <t>ESC</t>
    </r>
    <r>
      <rPr>
        <sz val="10"/>
        <rFont val="Times New Roman"/>
        <family val="1"/>
      </rPr>
      <t xml:space="preserve"> </t>
    </r>
    <r>
      <rPr>
        <sz val="10"/>
        <rFont val="Calibri"/>
        <family val="1"/>
      </rPr>
      <t>ROCHA</t>
    </r>
    <r>
      <rPr>
        <sz val="10"/>
        <rFont val="Times New Roman"/>
        <family val="1"/>
      </rPr>
      <t xml:space="preserve"> </t>
    </r>
    <r>
      <rPr>
        <sz val="10"/>
        <rFont val="Calibri"/>
        <family val="1"/>
      </rPr>
      <t>MACICO</t>
    </r>
    <r>
      <rPr>
        <sz val="10"/>
        <rFont val="Times New Roman"/>
        <family val="1"/>
      </rPr>
      <t xml:space="preserve"> </t>
    </r>
    <r>
      <rPr>
        <sz val="10"/>
        <rFont val="Calibri"/>
        <family val="1"/>
      </rPr>
      <t>OU</t>
    </r>
    <r>
      <rPr>
        <sz val="10"/>
        <rFont val="Times New Roman"/>
        <family val="1"/>
      </rPr>
      <t xml:space="preserve"> </t>
    </r>
    <r>
      <rPr>
        <sz val="10"/>
        <rFont val="Calibri"/>
        <family val="1"/>
      </rPr>
      <t>AFLORADA</t>
    </r>
    <r>
      <rPr>
        <sz val="10"/>
        <rFont val="Times New Roman"/>
        <family val="1"/>
      </rPr>
      <t xml:space="preserve"> </t>
    </r>
    <r>
      <rPr>
        <sz val="10"/>
        <rFont val="Calibri"/>
        <family val="1"/>
      </rPr>
      <t>C/</t>
    </r>
    <r>
      <rPr>
        <sz val="10"/>
        <rFont val="Times New Roman"/>
        <family val="1"/>
      </rPr>
      <t xml:space="preserve"> </t>
    </r>
    <r>
      <rPr>
        <sz val="10"/>
        <rFont val="Calibri"/>
        <family val="1"/>
      </rPr>
      <t>ARG</t>
    </r>
    <r>
      <rPr>
        <sz val="10"/>
        <rFont val="Times New Roman"/>
        <family val="1"/>
      </rPr>
      <t xml:space="preserve"> </t>
    </r>
    <r>
      <rPr>
        <sz val="10"/>
        <rFont val="Calibri"/>
        <family val="1"/>
      </rPr>
      <t>EXPA</t>
    </r>
  </si>
  <si>
    <r>
      <rPr>
        <sz val="10"/>
        <rFont val="Calibri"/>
        <family val="1"/>
      </rPr>
      <t>ESCAVACAO</t>
    </r>
    <r>
      <rPr>
        <sz val="10"/>
        <rFont val="Times New Roman"/>
        <family val="1"/>
      </rPr>
      <t xml:space="preserve"> </t>
    </r>
    <r>
      <rPr>
        <sz val="10"/>
        <rFont val="Calibri"/>
        <family val="1"/>
      </rPr>
      <t>MEC</t>
    </r>
    <r>
      <rPr>
        <sz val="10"/>
        <rFont val="Times New Roman"/>
        <family val="1"/>
      </rPr>
      <t xml:space="preserve"> </t>
    </r>
    <r>
      <rPr>
        <sz val="10"/>
        <rFont val="Calibri"/>
        <family val="1"/>
      </rPr>
      <t>EM</t>
    </r>
    <r>
      <rPr>
        <sz val="10"/>
        <rFont val="Times New Roman"/>
        <family val="1"/>
      </rPr>
      <t xml:space="preserve"> </t>
    </r>
    <r>
      <rPr>
        <sz val="10"/>
        <rFont val="Calibri"/>
        <family val="1"/>
      </rPr>
      <t>ROCHA</t>
    </r>
    <r>
      <rPr>
        <sz val="10"/>
        <rFont val="Times New Roman"/>
        <family val="1"/>
      </rPr>
      <t xml:space="preserve"> </t>
    </r>
    <r>
      <rPr>
        <sz val="10"/>
        <rFont val="Calibri"/>
        <family val="1"/>
      </rPr>
      <t>S/</t>
    </r>
    <r>
      <rPr>
        <sz val="10"/>
        <rFont val="Times New Roman"/>
        <family val="1"/>
      </rPr>
      <t xml:space="preserve"> </t>
    </r>
    <r>
      <rPr>
        <sz val="10"/>
        <rFont val="Calibri"/>
        <family val="1"/>
      </rPr>
      <t>USO</t>
    </r>
    <r>
      <rPr>
        <sz val="10"/>
        <rFont val="Times New Roman"/>
        <family val="1"/>
      </rPr>
      <t xml:space="preserve"> </t>
    </r>
    <r>
      <rPr>
        <sz val="10"/>
        <rFont val="Calibri"/>
        <family val="1"/>
      </rPr>
      <t>EXPLOSIVOS</t>
    </r>
  </si>
  <si>
    <r>
      <rPr>
        <sz val="10"/>
        <rFont val="Calibri"/>
        <family val="1"/>
      </rPr>
      <t>ESCAVACAO</t>
    </r>
    <r>
      <rPr>
        <sz val="10"/>
        <rFont val="Times New Roman"/>
        <family val="1"/>
      </rPr>
      <t xml:space="preserve"> </t>
    </r>
    <r>
      <rPr>
        <sz val="10"/>
        <rFont val="Calibri"/>
        <family val="1"/>
      </rPr>
      <t>EM</t>
    </r>
    <r>
      <rPr>
        <sz val="10"/>
        <rFont val="Times New Roman"/>
        <family val="1"/>
      </rPr>
      <t xml:space="preserve"> </t>
    </r>
    <r>
      <rPr>
        <sz val="10"/>
        <rFont val="Calibri"/>
        <family val="1"/>
      </rPr>
      <t>CAVA</t>
    </r>
    <r>
      <rPr>
        <sz val="10"/>
        <rFont val="Times New Roman"/>
        <family val="1"/>
      </rPr>
      <t xml:space="preserve"> </t>
    </r>
    <r>
      <rPr>
        <sz val="10"/>
        <rFont val="Calibri"/>
        <family val="1"/>
      </rPr>
      <t>C/</t>
    </r>
    <r>
      <rPr>
        <sz val="10"/>
        <rFont val="Times New Roman"/>
        <family val="1"/>
      </rPr>
      <t xml:space="preserve"> </t>
    </r>
    <r>
      <rPr>
        <sz val="10"/>
        <rFont val="Calibri"/>
        <family val="1"/>
      </rPr>
      <t>USO</t>
    </r>
    <r>
      <rPr>
        <sz val="10"/>
        <rFont val="Times New Roman"/>
        <family val="1"/>
      </rPr>
      <t xml:space="preserve"> </t>
    </r>
    <r>
      <rPr>
        <sz val="10"/>
        <rFont val="Calibri"/>
        <family val="1"/>
      </rPr>
      <t>EXPLOSIVOS</t>
    </r>
  </si>
  <si>
    <r>
      <rPr>
        <sz val="10"/>
        <rFont val="Calibri"/>
        <family val="1"/>
      </rPr>
      <t>ESCAVACAO</t>
    </r>
    <r>
      <rPr>
        <sz val="10"/>
        <rFont val="Times New Roman"/>
        <family val="1"/>
      </rPr>
      <t xml:space="preserve"> </t>
    </r>
    <r>
      <rPr>
        <sz val="10"/>
        <rFont val="Calibri"/>
        <family val="1"/>
      </rPr>
      <t>MEC</t>
    </r>
    <r>
      <rPr>
        <sz val="10"/>
        <rFont val="Times New Roman"/>
        <family val="1"/>
      </rPr>
      <t xml:space="preserve"> </t>
    </r>
    <r>
      <rPr>
        <sz val="10"/>
        <rFont val="Calibri"/>
        <family val="1"/>
      </rPr>
      <t>E</t>
    </r>
    <r>
      <rPr>
        <sz val="10"/>
        <rFont val="Times New Roman"/>
        <family val="1"/>
      </rPr>
      <t xml:space="preserve"> </t>
    </r>
    <r>
      <rPr>
        <sz val="10"/>
        <rFont val="Calibri"/>
        <family val="1"/>
      </rPr>
      <t>REMOCAO</t>
    </r>
    <r>
      <rPr>
        <sz val="10"/>
        <rFont val="Times New Roman"/>
        <family val="1"/>
      </rPr>
      <t xml:space="preserve"> </t>
    </r>
    <r>
      <rPr>
        <sz val="10"/>
        <rFont val="Calibri"/>
        <family val="1"/>
      </rPr>
      <t>DE</t>
    </r>
    <r>
      <rPr>
        <sz val="10"/>
        <rFont val="Times New Roman"/>
        <family val="1"/>
      </rPr>
      <t xml:space="preserve"> </t>
    </r>
    <r>
      <rPr>
        <sz val="10"/>
        <rFont val="Calibri"/>
        <family val="1"/>
      </rPr>
      <t>SOLOS</t>
    </r>
    <r>
      <rPr>
        <sz val="10"/>
        <rFont val="Times New Roman"/>
        <family val="1"/>
      </rPr>
      <t xml:space="preserve"> </t>
    </r>
    <r>
      <rPr>
        <sz val="10"/>
        <rFont val="Calibri"/>
        <family val="1"/>
      </rPr>
      <t>MOLES</t>
    </r>
  </si>
  <si>
    <r>
      <rPr>
        <sz val="10"/>
        <rFont val="Calibri"/>
        <family val="1"/>
      </rPr>
      <t>REGULARIZACAO</t>
    </r>
    <r>
      <rPr>
        <sz val="10"/>
        <rFont val="Times New Roman"/>
        <family val="1"/>
      </rPr>
      <t xml:space="preserve"> </t>
    </r>
    <r>
      <rPr>
        <sz val="10"/>
        <rFont val="Calibri"/>
        <family val="1"/>
      </rPr>
      <t>DO</t>
    </r>
    <r>
      <rPr>
        <sz val="10"/>
        <rFont val="Times New Roman"/>
        <family val="1"/>
      </rPr>
      <t xml:space="preserve"> </t>
    </r>
    <r>
      <rPr>
        <sz val="10"/>
        <rFont val="Calibri"/>
        <family val="1"/>
      </rPr>
      <t>FUNDO</t>
    </r>
    <r>
      <rPr>
        <sz val="10"/>
        <rFont val="Times New Roman"/>
        <family val="1"/>
      </rPr>
      <t xml:space="preserve"> </t>
    </r>
    <r>
      <rPr>
        <sz val="10"/>
        <rFont val="Calibri"/>
        <family val="1"/>
      </rPr>
      <t>DE</t>
    </r>
    <r>
      <rPr>
        <sz val="10"/>
        <rFont val="Times New Roman"/>
        <family val="1"/>
      </rPr>
      <t xml:space="preserve"> </t>
    </r>
    <r>
      <rPr>
        <sz val="10"/>
        <rFont val="Calibri"/>
        <family val="1"/>
      </rPr>
      <t>VALA</t>
    </r>
    <r>
      <rPr>
        <sz val="10"/>
        <rFont val="Times New Roman"/>
        <family val="1"/>
      </rPr>
      <t xml:space="preserve"> </t>
    </r>
    <r>
      <rPr>
        <sz val="10"/>
        <rFont val="Calibri"/>
        <family val="1"/>
      </rPr>
      <t>COM</t>
    </r>
    <r>
      <rPr>
        <sz val="10"/>
        <rFont val="Times New Roman"/>
        <family val="1"/>
      </rPr>
      <t xml:space="preserve"> </t>
    </r>
    <r>
      <rPr>
        <sz val="10"/>
        <rFont val="Calibri"/>
        <family val="1"/>
      </rPr>
      <t>AREIA</t>
    </r>
  </si>
  <si>
    <r>
      <rPr>
        <sz val="10"/>
        <rFont val="Calibri"/>
        <family val="1"/>
      </rPr>
      <t>REGULARIZACAO</t>
    </r>
    <r>
      <rPr>
        <sz val="10"/>
        <rFont val="Times New Roman"/>
        <family val="1"/>
      </rPr>
      <t xml:space="preserve"> </t>
    </r>
    <r>
      <rPr>
        <sz val="10"/>
        <rFont val="Calibri"/>
        <family val="1"/>
      </rPr>
      <t>DO</t>
    </r>
    <r>
      <rPr>
        <sz val="10"/>
        <rFont val="Times New Roman"/>
        <family val="1"/>
      </rPr>
      <t xml:space="preserve"> </t>
    </r>
    <r>
      <rPr>
        <sz val="10"/>
        <rFont val="Calibri"/>
        <family val="1"/>
      </rPr>
      <t>FUNDO</t>
    </r>
    <r>
      <rPr>
        <sz val="10"/>
        <rFont val="Times New Roman"/>
        <family val="1"/>
      </rPr>
      <t xml:space="preserve"> </t>
    </r>
    <r>
      <rPr>
        <sz val="10"/>
        <rFont val="Calibri"/>
        <family val="1"/>
      </rPr>
      <t>DE</t>
    </r>
    <r>
      <rPr>
        <sz val="10"/>
        <rFont val="Times New Roman"/>
        <family val="1"/>
      </rPr>
      <t xml:space="preserve"> </t>
    </r>
    <r>
      <rPr>
        <sz val="10"/>
        <rFont val="Calibri"/>
        <family val="1"/>
      </rPr>
      <t>CAVA</t>
    </r>
    <r>
      <rPr>
        <sz val="10"/>
        <rFont val="Times New Roman"/>
        <family val="1"/>
      </rPr>
      <t xml:space="preserve"> </t>
    </r>
    <r>
      <rPr>
        <sz val="10"/>
        <rFont val="Calibri"/>
        <family val="1"/>
      </rPr>
      <t>C/</t>
    </r>
    <r>
      <rPr>
        <sz val="10"/>
        <rFont val="Times New Roman"/>
        <family val="1"/>
      </rPr>
      <t xml:space="preserve"> </t>
    </r>
    <r>
      <rPr>
        <sz val="10"/>
        <rFont val="Calibri"/>
        <family val="1"/>
      </rPr>
      <t>BRITA</t>
    </r>
  </si>
  <si>
    <r>
      <rPr>
        <sz val="10"/>
        <rFont val="Calibri"/>
        <family val="1"/>
      </rPr>
      <t>REGULARIZACAO</t>
    </r>
    <r>
      <rPr>
        <sz val="10"/>
        <rFont val="Times New Roman"/>
        <family val="1"/>
      </rPr>
      <t xml:space="preserve"> </t>
    </r>
    <r>
      <rPr>
        <sz val="10"/>
        <rFont val="Calibri"/>
        <family val="1"/>
      </rPr>
      <t>DO</t>
    </r>
    <r>
      <rPr>
        <sz val="10"/>
        <rFont val="Times New Roman"/>
        <family val="1"/>
      </rPr>
      <t xml:space="preserve"> </t>
    </r>
    <r>
      <rPr>
        <sz val="10"/>
        <rFont val="Calibri"/>
        <family val="1"/>
      </rPr>
      <t>FUNDO</t>
    </r>
    <r>
      <rPr>
        <sz val="10"/>
        <rFont val="Times New Roman"/>
        <family val="1"/>
      </rPr>
      <t xml:space="preserve"> </t>
    </r>
    <r>
      <rPr>
        <sz val="10"/>
        <rFont val="Calibri"/>
        <family val="1"/>
      </rPr>
      <t>VALA</t>
    </r>
  </si>
  <si>
    <r>
      <rPr>
        <sz val="10"/>
        <rFont val="Calibri"/>
        <family val="1"/>
      </rPr>
      <t>REATERRO</t>
    </r>
    <r>
      <rPr>
        <sz val="10"/>
        <rFont val="Times New Roman"/>
        <family val="1"/>
      </rPr>
      <t xml:space="preserve"> </t>
    </r>
    <r>
      <rPr>
        <sz val="10"/>
        <rFont val="Calibri"/>
        <family val="1"/>
      </rPr>
      <t>MAN</t>
    </r>
    <r>
      <rPr>
        <sz val="10"/>
        <rFont val="Times New Roman"/>
        <family val="1"/>
      </rPr>
      <t xml:space="preserve"> </t>
    </r>
    <r>
      <rPr>
        <sz val="10"/>
        <rFont val="Calibri"/>
        <family val="1"/>
      </rPr>
      <t>SEM</t>
    </r>
    <r>
      <rPr>
        <sz val="10"/>
        <rFont val="Times New Roman"/>
        <family val="1"/>
      </rPr>
      <t xml:space="preserve"> </t>
    </r>
    <r>
      <rPr>
        <sz val="10"/>
        <rFont val="Calibri"/>
        <family val="1"/>
      </rPr>
      <t>COMPACTACAO</t>
    </r>
    <r>
      <rPr>
        <sz val="10"/>
        <rFont val="Times New Roman"/>
        <family val="1"/>
      </rPr>
      <t xml:space="preserve"> </t>
    </r>
    <r>
      <rPr>
        <sz val="10"/>
        <rFont val="Calibri"/>
        <family val="1"/>
      </rPr>
      <t>CONTROLADA</t>
    </r>
  </si>
  <si>
    <r>
      <rPr>
        <sz val="10"/>
        <rFont val="Calibri"/>
        <family val="1"/>
      </rPr>
      <t>REATERRO</t>
    </r>
    <r>
      <rPr>
        <sz val="10"/>
        <rFont val="Times New Roman"/>
        <family val="1"/>
      </rPr>
      <t xml:space="preserve"> </t>
    </r>
    <r>
      <rPr>
        <sz val="10"/>
        <rFont val="Calibri"/>
        <family val="1"/>
      </rPr>
      <t>MEC</t>
    </r>
    <r>
      <rPr>
        <sz val="10"/>
        <rFont val="Times New Roman"/>
        <family val="1"/>
      </rPr>
      <t xml:space="preserve"> </t>
    </r>
    <r>
      <rPr>
        <sz val="10"/>
        <rFont val="Calibri"/>
        <family val="1"/>
      </rPr>
      <t>SEM</t>
    </r>
    <r>
      <rPr>
        <sz val="10"/>
        <rFont val="Times New Roman"/>
        <family val="1"/>
      </rPr>
      <t xml:space="preserve"> </t>
    </r>
    <r>
      <rPr>
        <sz val="10"/>
        <rFont val="Calibri"/>
        <family val="1"/>
      </rPr>
      <t>COMPACTACAO</t>
    </r>
    <r>
      <rPr>
        <sz val="10"/>
        <rFont val="Times New Roman"/>
        <family val="1"/>
      </rPr>
      <t xml:space="preserve"> </t>
    </r>
    <r>
      <rPr>
        <sz val="10"/>
        <rFont val="Calibri"/>
        <family val="1"/>
      </rPr>
      <t>CONTROLADA</t>
    </r>
  </si>
  <si>
    <r>
      <rPr>
        <sz val="10"/>
        <rFont val="Calibri"/>
        <family val="1"/>
      </rPr>
      <t>REATERRO</t>
    </r>
    <r>
      <rPr>
        <sz val="10"/>
        <rFont val="Times New Roman"/>
        <family val="1"/>
      </rPr>
      <t xml:space="preserve"> </t>
    </r>
    <r>
      <rPr>
        <sz val="10"/>
        <rFont val="Calibri"/>
        <family val="1"/>
      </rPr>
      <t>COM</t>
    </r>
    <r>
      <rPr>
        <sz val="10"/>
        <rFont val="Times New Roman"/>
        <family val="1"/>
      </rPr>
      <t xml:space="preserve"> </t>
    </r>
    <r>
      <rPr>
        <sz val="10"/>
        <rFont val="Calibri"/>
        <family val="1"/>
      </rPr>
      <t>APILOAMENTO</t>
    </r>
    <r>
      <rPr>
        <sz val="10"/>
        <rFont val="Times New Roman"/>
        <family val="1"/>
      </rPr>
      <t xml:space="preserve"> </t>
    </r>
    <r>
      <rPr>
        <sz val="10"/>
        <rFont val="Calibri"/>
        <family val="1"/>
      </rPr>
      <t>MANUAL</t>
    </r>
  </si>
  <si>
    <r>
      <rPr>
        <sz val="10"/>
        <rFont val="Calibri"/>
        <family val="1"/>
      </rPr>
      <t>REATERRO</t>
    </r>
    <r>
      <rPr>
        <sz val="10"/>
        <rFont val="Times New Roman"/>
        <family val="1"/>
      </rPr>
      <t xml:space="preserve"> </t>
    </r>
    <r>
      <rPr>
        <sz val="10"/>
        <rFont val="Calibri"/>
        <family val="1"/>
      </rPr>
      <t>COM</t>
    </r>
    <r>
      <rPr>
        <sz val="10"/>
        <rFont val="Times New Roman"/>
        <family val="1"/>
      </rPr>
      <t xml:space="preserve"> </t>
    </r>
    <r>
      <rPr>
        <sz val="10"/>
        <rFont val="Calibri"/>
        <family val="1"/>
      </rPr>
      <t>COMPACTACAO</t>
    </r>
    <r>
      <rPr>
        <sz val="10"/>
        <rFont val="Times New Roman"/>
        <family val="1"/>
      </rPr>
      <t xml:space="preserve"> </t>
    </r>
    <r>
      <rPr>
        <sz val="10"/>
        <rFont val="Calibri"/>
        <family val="1"/>
      </rPr>
      <t>MECANICA</t>
    </r>
  </si>
  <si>
    <r>
      <rPr>
        <sz val="10"/>
        <rFont val="Calibri"/>
        <family val="1"/>
      </rPr>
      <t>REATERRO</t>
    </r>
    <r>
      <rPr>
        <sz val="10"/>
        <rFont val="Times New Roman"/>
        <family val="1"/>
      </rPr>
      <t xml:space="preserve"> </t>
    </r>
    <r>
      <rPr>
        <sz val="10"/>
        <rFont val="Calibri"/>
        <family val="1"/>
      </rPr>
      <t>COM</t>
    </r>
    <r>
      <rPr>
        <sz val="10"/>
        <rFont val="Times New Roman"/>
        <family val="1"/>
      </rPr>
      <t xml:space="preserve"> </t>
    </r>
    <r>
      <rPr>
        <sz val="10"/>
        <rFont val="Calibri"/>
        <family val="1"/>
      </rPr>
      <t>ADENSAMENTO</t>
    </r>
    <r>
      <rPr>
        <sz val="10"/>
        <rFont val="Times New Roman"/>
        <family val="1"/>
      </rPr>
      <t xml:space="preserve"> </t>
    </r>
    <r>
      <rPr>
        <sz val="10"/>
        <rFont val="Calibri"/>
        <family val="1"/>
      </rPr>
      <t>HIDRAULICO</t>
    </r>
  </si>
  <si>
    <r>
      <rPr>
        <sz val="10"/>
        <rFont val="Calibri"/>
        <family val="1"/>
      </rPr>
      <t>ATERRO</t>
    </r>
    <r>
      <rPr>
        <sz val="10"/>
        <rFont val="Times New Roman"/>
        <family val="1"/>
      </rPr>
      <t xml:space="preserve"> </t>
    </r>
    <r>
      <rPr>
        <sz val="10"/>
        <rFont val="Calibri"/>
        <family val="1"/>
      </rPr>
      <t>COM</t>
    </r>
    <r>
      <rPr>
        <sz val="10"/>
        <rFont val="Times New Roman"/>
        <family val="1"/>
      </rPr>
      <t xml:space="preserve"> </t>
    </r>
    <r>
      <rPr>
        <sz val="10"/>
        <rFont val="Calibri"/>
        <family val="1"/>
      </rPr>
      <t>AREIA</t>
    </r>
    <r>
      <rPr>
        <sz val="10"/>
        <rFont val="Times New Roman"/>
        <family val="1"/>
      </rPr>
      <t xml:space="preserve"> </t>
    </r>
    <r>
      <rPr>
        <sz val="10"/>
        <rFont val="Calibri"/>
        <family val="1"/>
      </rPr>
      <t>SEM</t>
    </r>
    <r>
      <rPr>
        <sz val="10"/>
        <rFont val="Times New Roman"/>
        <family val="1"/>
      </rPr>
      <t xml:space="preserve"> </t>
    </r>
    <r>
      <rPr>
        <sz val="10"/>
        <rFont val="Calibri"/>
        <family val="1"/>
      </rPr>
      <t>COMPAC</t>
    </r>
    <r>
      <rPr>
        <sz val="10"/>
        <rFont val="Times New Roman"/>
        <family val="1"/>
      </rPr>
      <t xml:space="preserve"> </t>
    </r>
    <r>
      <rPr>
        <sz val="10"/>
        <rFont val="Calibri"/>
        <family val="1"/>
      </rPr>
      <t>CONTROLADA</t>
    </r>
  </si>
  <si>
    <r>
      <rPr>
        <sz val="10"/>
        <rFont val="Calibri"/>
        <family val="1"/>
      </rPr>
      <t>ATERRO</t>
    </r>
    <r>
      <rPr>
        <sz val="10"/>
        <rFont val="Times New Roman"/>
        <family val="1"/>
      </rPr>
      <t xml:space="preserve"> </t>
    </r>
    <r>
      <rPr>
        <sz val="10"/>
        <rFont val="Calibri"/>
        <family val="1"/>
      </rPr>
      <t>COM</t>
    </r>
    <r>
      <rPr>
        <sz val="10"/>
        <rFont val="Times New Roman"/>
        <family val="1"/>
      </rPr>
      <t xml:space="preserve"> </t>
    </r>
    <r>
      <rPr>
        <sz val="10"/>
        <rFont val="Calibri"/>
        <family val="1"/>
      </rPr>
      <t>AREIA</t>
    </r>
    <r>
      <rPr>
        <sz val="10"/>
        <rFont val="Times New Roman"/>
        <family val="1"/>
      </rPr>
      <t xml:space="preserve"> </t>
    </r>
    <r>
      <rPr>
        <sz val="10"/>
        <rFont val="Calibri"/>
        <family val="1"/>
      </rPr>
      <t>COM</t>
    </r>
    <r>
      <rPr>
        <sz val="10"/>
        <rFont val="Times New Roman"/>
        <family val="1"/>
      </rPr>
      <t xml:space="preserve"> </t>
    </r>
    <r>
      <rPr>
        <sz val="10"/>
        <rFont val="Calibri"/>
        <family val="1"/>
      </rPr>
      <t>COMPAC</t>
    </r>
    <r>
      <rPr>
        <sz val="10"/>
        <rFont val="Times New Roman"/>
        <family val="1"/>
      </rPr>
      <t xml:space="preserve"> </t>
    </r>
    <r>
      <rPr>
        <sz val="10"/>
        <rFont val="Calibri"/>
        <family val="1"/>
      </rPr>
      <t>MECANICA</t>
    </r>
  </si>
  <si>
    <r>
      <rPr>
        <sz val="10"/>
        <rFont val="Calibri"/>
        <family val="1"/>
      </rPr>
      <t>ATERRO</t>
    </r>
    <r>
      <rPr>
        <sz val="10"/>
        <rFont val="Times New Roman"/>
        <family val="1"/>
      </rPr>
      <t xml:space="preserve"> </t>
    </r>
    <r>
      <rPr>
        <sz val="10"/>
        <rFont val="Calibri"/>
        <family val="1"/>
      </rPr>
      <t>COM</t>
    </r>
    <r>
      <rPr>
        <sz val="10"/>
        <rFont val="Times New Roman"/>
        <family val="1"/>
      </rPr>
      <t xml:space="preserve"> </t>
    </r>
    <r>
      <rPr>
        <sz val="10"/>
        <rFont val="Calibri"/>
        <family val="1"/>
      </rPr>
      <t>AREIA</t>
    </r>
    <r>
      <rPr>
        <sz val="10"/>
        <rFont val="Times New Roman"/>
        <family val="1"/>
      </rPr>
      <t xml:space="preserve"> </t>
    </r>
    <r>
      <rPr>
        <sz val="10"/>
        <rFont val="Calibri"/>
        <family val="1"/>
      </rPr>
      <t>COM</t>
    </r>
    <r>
      <rPr>
        <sz val="10"/>
        <rFont val="Times New Roman"/>
        <family val="1"/>
      </rPr>
      <t xml:space="preserve"> </t>
    </r>
    <r>
      <rPr>
        <sz val="10"/>
        <rFont val="Calibri"/>
        <family val="1"/>
      </rPr>
      <t>ADENSAMENTO</t>
    </r>
    <r>
      <rPr>
        <sz val="10"/>
        <rFont val="Times New Roman"/>
        <family val="1"/>
      </rPr>
      <t xml:space="preserve"> </t>
    </r>
    <r>
      <rPr>
        <sz val="10"/>
        <rFont val="Calibri"/>
        <family val="1"/>
      </rPr>
      <t>HIDR</t>
    </r>
  </si>
  <si>
    <r>
      <rPr>
        <sz val="10"/>
        <rFont val="Calibri"/>
        <family val="1"/>
      </rPr>
      <t>ATERRO</t>
    </r>
    <r>
      <rPr>
        <sz val="10"/>
        <rFont val="Times New Roman"/>
        <family val="1"/>
      </rPr>
      <t xml:space="preserve"> </t>
    </r>
    <r>
      <rPr>
        <sz val="10"/>
        <rFont val="Calibri"/>
        <family val="1"/>
      </rPr>
      <t>COM</t>
    </r>
    <r>
      <rPr>
        <sz val="10"/>
        <rFont val="Times New Roman"/>
        <family val="1"/>
      </rPr>
      <t xml:space="preserve"> </t>
    </r>
    <r>
      <rPr>
        <sz val="10"/>
        <rFont val="Calibri"/>
        <family val="1"/>
      </rPr>
      <t>ARGILA</t>
    </r>
    <r>
      <rPr>
        <sz val="10"/>
        <rFont val="Times New Roman"/>
        <family val="1"/>
      </rPr>
      <t xml:space="preserve"> </t>
    </r>
    <r>
      <rPr>
        <sz val="10"/>
        <rFont val="Calibri"/>
        <family val="1"/>
      </rPr>
      <t>S/</t>
    </r>
    <r>
      <rPr>
        <sz val="10"/>
        <rFont val="Times New Roman"/>
        <family val="1"/>
      </rPr>
      <t xml:space="preserve"> </t>
    </r>
    <r>
      <rPr>
        <sz val="10"/>
        <rFont val="Calibri"/>
        <family val="1"/>
      </rPr>
      <t>COMPAC</t>
    </r>
    <r>
      <rPr>
        <sz val="10"/>
        <rFont val="Times New Roman"/>
        <family val="1"/>
      </rPr>
      <t xml:space="preserve"> </t>
    </r>
    <r>
      <rPr>
        <sz val="10"/>
        <rFont val="Calibri"/>
        <family val="1"/>
      </rPr>
      <t>CONTROLADA</t>
    </r>
  </si>
  <si>
    <r>
      <rPr>
        <sz val="10"/>
        <rFont val="Calibri"/>
        <family val="1"/>
      </rPr>
      <t>ATERRO</t>
    </r>
    <r>
      <rPr>
        <sz val="10"/>
        <rFont val="Times New Roman"/>
        <family val="1"/>
      </rPr>
      <t xml:space="preserve"> </t>
    </r>
    <r>
      <rPr>
        <sz val="10"/>
        <rFont val="Calibri"/>
        <family val="1"/>
      </rPr>
      <t>COM</t>
    </r>
    <r>
      <rPr>
        <sz val="10"/>
        <rFont val="Times New Roman"/>
        <family val="1"/>
      </rPr>
      <t xml:space="preserve"> </t>
    </r>
    <r>
      <rPr>
        <sz val="10"/>
        <rFont val="Calibri"/>
        <family val="1"/>
      </rPr>
      <t>ARGILA</t>
    </r>
    <r>
      <rPr>
        <sz val="10"/>
        <rFont val="Times New Roman"/>
        <family val="1"/>
      </rPr>
      <t xml:space="preserve"> </t>
    </r>
    <r>
      <rPr>
        <sz val="10"/>
        <rFont val="Calibri"/>
        <family val="1"/>
      </rPr>
      <t>C/</t>
    </r>
    <r>
      <rPr>
        <sz val="10"/>
        <rFont val="Times New Roman"/>
        <family val="1"/>
      </rPr>
      <t xml:space="preserve"> </t>
    </r>
    <r>
      <rPr>
        <sz val="10"/>
        <rFont val="Calibri"/>
        <family val="1"/>
      </rPr>
      <t>APILOAMENTO</t>
    </r>
    <r>
      <rPr>
        <sz val="10"/>
        <rFont val="Times New Roman"/>
        <family val="1"/>
      </rPr>
      <t xml:space="preserve"> </t>
    </r>
    <r>
      <rPr>
        <sz val="10"/>
        <rFont val="Calibri"/>
        <family val="1"/>
      </rPr>
      <t>MANUAL</t>
    </r>
  </si>
  <si>
    <r>
      <rPr>
        <sz val="10"/>
        <rFont val="Calibri"/>
        <family val="1"/>
      </rPr>
      <t>ATERRO</t>
    </r>
    <r>
      <rPr>
        <sz val="10"/>
        <rFont val="Times New Roman"/>
        <family val="1"/>
      </rPr>
      <t xml:space="preserve"> </t>
    </r>
    <r>
      <rPr>
        <sz val="10"/>
        <rFont val="Calibri"/>
        <family val="1"/>
      </rPr>
      <t>COM</t>
    </r>
    <r>
      <rPr>
        <sz val="10"/>
        <rFont val="Times New Roman"/>
        <family val="1"/>
      </rPr>
      <t xml:space="preserve"> </t>
    </r>
    <r>
      <rPr>
        <sz val="10"/>
        <rFont val="Calibri"/>
        <family val="1"/>
      </rPr>
      <t>ARGILA</t>
    </r>
    <r>
      <rPr>
        <sz val="10"/>
        <rFont val="Times New Roman"/>
        <family val="1"/>
      </rPr>
      <t xml:space="preserve"> </t>
    </r>
    <r>
      <rPr>
        <sz val="10"/>
        <rFont val="Calibri"/>
        <family val="1"/>
      </rPr>
      <t>C/</t>
    </r>
    <r>
      <rPr>
        <sz val="10"/>
        <rFont val="Times New Roman"/>
        <family val="1"/>
      </rPr>
      <t xml:space="preserve"> </t>
    </r>
    <r>
      <rPr>
        <sz val="10"/>
        <rFont val="Calibri"/>
        <family val="1"/>
      </rPr>
      <t>COMPAC</t>
    </r>
    <r>
      <rPr>
        <sz val="10"/>
        <rFont val="Times New Roman"/>
        <family val="1"/>
      </rPr>
      <t xml:space="preserve"> </t>
    </r>
    <r>
      <rPr>
        <sz val="10"/>
        <rFont val="Calibri"/>
        <family val="1"/>
      </rPr>
      <t>MECANICA</t>
    </r>
  </si>
  <si>
    <r>
      <rPr>
        <sz val="10"/>
        <rFont val="Calibri"/>
        <family val="1"/>
      </rPr>
      <t>ATERRO</t>
    </r>
    <r>
      <rPr>
        <sz val="10"/>
        <rFont val="Times New Roman"/>
        <family val="1"/>
      </rPr>
      <t xml:space="preserve"> </t>
    </r>
    <r>
      <rPr>
        <sz val="10"/>
        <rFont val="Calibri"/>
        <family val="1"/>
      </rPr>
      <t>COM</t>
    </r>
    <r>
      <rPr>
        <sz val="10"/>
        <rFont val="Times New Roman"/>
        <family val="1"/>
      </rPr>
      <t xml:space="preserve"> </t>
    </r>
    <r>
      <rPr>
        <sz val="10"/>
        <rFont val="Calibri"/>
        <family val="1"/>
      </rPr>
      <t>ARGILA</t>
    </r>
    <r>
      <rPr>
        <sz val="10"/>
        <rFont val="Times New Roman"/>
        <family val="1"/>
      </rPr>
      <t xml:space="preserve"> </t>
    </r>
    <r>
      <rPr>
        <sz val="10"/>
        <rFont val="Calibri"/>
        <family val="1"/>
      </rPr>
      <t>MECANIZADO</t>
    </r>
    <r>
      <rPr>
        <sz val="10"/>
        <rFont val="Times New Roman"/>
        <family val="1"/>
      </rPr>
      <t xml:space="preserve"> </t>
    </r>
    <r>
      <rPr>
        <sz val="10"/>
        <rFont val="Calibri"/>
        <family val="1"/>
      </rPr>
      <t>100%</t>
    </r>
    <r>
      <rPr>
        <sz val="10"/>
        <rFont val="Times New Roman"/>
        <family val="1"/>
      </rPr>
      <t xml:space="preserve"> </t>
    </r>
    <r>
      <rPr>
        <sz val="10"/>
        <rFont val="Calibri"/>
        <family val="1"/>
      </rPr>
      <t>PN</t>
    </r>
  </si>
  <si>
    <r>
      <rPr>
        <sz val="10"/>
        <rFont val="Calibri"/>
        <family val="1"/>
      </rPr>
      <t>CORTE</t>
    </r>
    <r>
      <rPr>
        <sz val="10"/>
        <rFont val="Times New Roman"/>
        <family val="1"/>
      </rPr>
      <t xml:space="preserve"> </t>
    </r>
    <r>
      <rPr>
        <sz val="10"/>
        <rFont val="Calibri"/>
        <family val="1"/>
      </rPr>
      <t>TERRENO</t>
    </r>
    <r>
      <rPr>
        <sz val="10"/>
        <rFont val="Times New Roman"/>
        <family val="1"/>
      </rPr>
      <t xml:space="preserve"> </t>
    </r>
    <r>
      <rPr>
        <sz val="10"/>
        <rFont val="Calibri"/>
        <family val="1"/>
      </rPr>
      <t>NATURAL</t>
    </r>
    <r>
      <rPr>
        <sz val="10"/>
        <rFont val="Times New Roman"/>
        <family val="1"/>
      </rPr>
      <t xml:space="preserve"> </t>
    </r>
    <r>
      <rPr>
        <sz val="10"/>
        <rFont val="Calibri"/>
        <family val="1"/>
      </rPr>
      <t>COM</t>
    </r>
    <r>
      <rPr>
        <sz val="10"/>
        <rFont val="Times New Roman"/>
        <family val="1"/>
      </rPr>
      <t xml:space="preserve"> </t>
    </r>
    <r>
      <rPr>
        <sz val="10"/>
        <rFont val="Calibri"/>
        <family val="1"/>
      </rPr>
      <t>EQUIP</t>
    </r>
    <r>
      <rPr>
        <sz val="10"/>
        <rFont val="Times New Roman"/>
        <family val="1"/>
      </rPr>
      <t xml:space="preserve"> </t>
    </r>
    <r>
      <rPr>
        <sz val="10"/>
        <rFont val="Calibri"/>
        <family val="1"/>
      </rPr>
      <t>MECANICO</t>
    </r>
  </si>
  <si>
    <r>
      <rPr>
        <sz val="10"/>
        <rFont val="Calibri"/>
        <family val="1"/>
      </rPr>
      <t>CORTE</t>
    </r>
    <r>
      <rPr>
        <sz val="10"/>
        <rFont val="Times New Roman"/>
        <family val="1"/>
      </rPr>
      <t xml:space="preserve"> </t>
    </r>
    <r>
      <rPr>
        <sz val="10"/>
        <rFont val="Calibri"/>
        <family val="1"/>
      </rPr>
      <t>ATERRO</t>
    </r>
    <r>
      <rPr>
        <sz val="10"/>
        <rFont val="Times New Roman"/>
        <family val="1"/>
      </rPr>
      <t xml:space="preserve"> </t>
    </r>
    <r>
      <rPr>
        <sz val="10"/>
        <rFont val="Calibri"/>
        <family val="1"/>
      </rPr>
      <t>COMPENS</t>
    </r>
    <r>
      <rPr>
        <sz val="10"/>
        <rFont val="Times New Roman"/>
        <family val="1"/>
      </rPr>
      <t xml:space="preserve"> </t>
    </r>
    <r>
      <rPr>
        <sz val="10"/>
        <rFont val="Calibri"/>
        <family val="1"/>
      </rPr>
      <t>INCL</t>
    </r>
    <r>
      <rPr>
        <sz val="10"/>
        <rFont val="Times New Roman"/>
        <family val="1"/>
      </rPr>
      <t xml:space="preserve"> </t>
    </r>
    <r>
      <rPr>
        <sz val="10"/>
        <rFont val="Calibri"/>
        <family val="1"/>
      </rPr>
      <t>COMPAC.</t>
    </r>
    <r>
      <rPr>
        <sz val="10"/>
        <rFont val="Times New Roman"/>
        <family val="1"/>
      </rPr>
      <t xml:space="preserve"> </t>
    </r>
    <r>
      <rPr>
        <sz val="10"/>
        <rFont val="Calibri"/>
        <family val="1"/>
      </rPr>
      <t>100%PN</t>
    </r>
  </si>
  <si>
    <r>
      <rPr>
        <sz val="10"/>
        <rFont val="Calibri"/>
        <family val="1"/>
      </rPr>
      <t>CORTE,</t>
    </r>
    <r>
      <rPr>
        <sz val="10"/>
        <rFont val="Times New Roman"/>
        <family val="1"/>
      </rPr>
      <t xml:space="preserve"> </t>
    </r>
    <r>
      <rPr>
        <sz val="10"/>
        <rFont val="Calibri"/>
        <family val="1"/>
      </rPr>
      <t>CARGA,</t>
    </r>
    <r>
      <rPr>
        <sz val="10"/>
        <rFont val="Times New Roman"/>
        <family val="1"/>
      </rPr>
      <t xml:space="preserve"> </t>
    </r>
    <r>
      <rPr>
        <sz val="10"/>
        <rFont val="Calibri"/>
        <family val="1"/>
      </rPr>
      <t>DESC</t>
    </r>
    <r>
      <rPr>
        <sz val="10"/>
        <rFont val="Times New Roman"/>
        <family val="1"/>
      </rPr>
      <t xml:space="preserve"> </t>
    </r>
    <r>
      <rPr>
        <sz val="10"/>
        <rFont val="Calibri"/>
        <family val="1"/>
      </rPr>
      <t>E</t>
    </r>
    <r>
      <rPr>
        <sz val="10"/>
        <rFont val="Times New Roman"/>
        <family val="1"/>
      </rPr>
      <t xml:space="preserve"> </t>
    </r>
    <r>
      <rPr>
        <sz val="10"/>
        <rFont val="Calibri"/>
        <family val="1"/>
      </rPr>
      <t>ESPALH</t>
    </r>
    <r>
      <rPr>
        <sz val="10"/>
        <rFont val="Times New Roman"/>
        <family val="1"/>
      </rPr>
      <t xml:space="preserve"> </t>
    </r>
    <r>
      <rPr>
        <sz val="10"/>
        <rFont val="Calibri"/>
        <family val="1"/>
      </rPr>
      <t>MAT</t>
    </r>
    <r>
      <rPr>
        <sz val="10"/>
        <rFont val="Times New Roman"/>
        <family val="1"/>
      </rPr>
      <t xml:space="preserve"> </t>
    </r>
    <r>
      <rPr>
        <sz val="10"/>
        <rFont val="Calibri"/>
        <family val="1"/>
      </rPr>
      <t>DIST</t>
    </r>
    <r>
      <rPr>
        <sz val="10"/>
        <rFont val="Times New Roman"/>
        <family val="1"/>
      </rPr>
      <t xml:space="preserve"> </t>
    </r>
    <r>
      <rPr>
        <sz val="10"/>
        <rFont val="Calibri"/>
        <family val="1"/>
      </rPr>
      <t>1,5</t>
    </r>
  </si>
  <si>
    <r>
      <rPr>
        <sz val="10"/>
        <rFont val="Calibri"/>
        <family val="1"/>
      </rPr>
      <t>CORTE</t>
    </r>
    <r>
      <rPr>
        <sz val="10"/>
        <rFont val="Times New Roman"/>
        <family val="1"/>
      </rPr>
      <t xml:space="preserve"> </t>
    </r>
    <r>
      <rPr>
        <sz val="10"/>
        <rFont val="Calibri"/>
        <family val="1"/>
      </rPr>
      <t>E</t>
    </r>
    <r>
      <rPr>
        <sz val="10"/>
        <rFont val="Times New Roman"/>
        <family val="1"/>
      </rPr>
      <t xml:space="preserve"> </t>
    </r>
    <r>
      <rPr>
        <sz val="10"/>
        <rFont val="Calibri"/>
        <family val="1"/>
      </rPr>
      <t>CARGA</t>
    </r>
    <r>
      <rPr>
        <sz val="10"/>
        <rFont val="Times New Roman"/>
        <family val="1"/>
      </rPr>
      <t xml:space="preserve"> </t>
    </r>
    <r>
      <rPr>
        <sz val="10"/>
        <rFont val="Calibri"/>
        <family val="1"/>
      </rPr>
      <t>DE</t>
    </r>
    <r>
      <rPr>
        <sz val="10"/>
        <rFont val="Times New Roman"/>
        <family val="1"/>
      </rPr>
      <t xml:space="preserve"> </t>
    </r>
    <r>
      <rPr>
        <sz val="10"/>
        <rFont val="Calibri"/>
        <family val="1"/>
      </rPr>
      <t>MATERIAL</t>
    </r>
    <r>
      <rPr>
        <sz val="10"/>
        <rFont val="Times New Roman"/>
        <family val="1"/>
      </rPr>
      <t xml:space="preserve"> </t>
    </r>
    <r>
      <rPr>
        <sz val="10"/>
        <rFont val="Calibri"/>
        <family val="1"/>
      </rPr>
      <t>COM</t>
    </r>
    <r>
      <rPr>
        <sz val="10"/>
        <rFont val="Times New Roman"/>
        <family val="1"/>
      </rPr>
      <t xml:space="preserve"> </t>
    </r>
    <r>
      <rPr>
        <sz val="10"/>
        <rFont val="Calibri"/>
        <family val="1"/>
      </rPr>
      <t>EQUIP</t>
    </r>
    <r>
      <rPr>
        <sz val="10"/>
        <rFont val="Times New Roman"/>
        <family val="1"/>
      </rPr>
      <t xml:space="preserve"> </t>
    </r>
    <r>
      <rPr>
        <sz val="10"/>
        <rFont val="Calibri"/>
        <family val="1"/>
      </rPr>
      <t>MECA</t>
    </r>
  </si>
  <si>
    <r>
      <rPr>
        <sz val="10"/>
        <rFont val="Calibri"/>
        <family val="1"/>
      </rPr>
      <t>CARGA</t>
    </r>
    <r>
      <rPr>
        <sz val="10"/>
        <rFont val="Times New Roman"/>
        <family val="1"/>
      </rPr>
      <t xml:space="preserve"> </t>
    </r>
    <r>
      <rPr>
        <sz val="10"/>
        <rFont val="Calibri"/>
        <family val="1"/>
      </rPr>
      <t>E</t>
    </r>
    <r>
      <rPr>
        <sz val="10"/>
        <rFont val="Times New Roman"/>
        <family val="1"/>
      </rPr>
      <t xml:space="preserve"> </t>
    </r>
    <r>
      <rPr>
        <sz val="10"/>
        <rFont val="Calibri"/>
        <family val="1"/>
      </rPr>
      <t>DESCARGA</t>
    </r>
    <r>
      <rPr>
        <sz val="10"/>
        <rFont val="Times New Roman"/>
        <family val="1"/>
      </rPr>
      <t xml:space="preserve"> </t>
    </r>
    <r>
      <rPr>
        <sz val="10"/>
        <rFont val="Calibri"/>
        <family val="1"/>
      </rPr>
      <t>QQ</t>
    </r>
    <r>
      <rPr>
        <sz val="10"/>
        <rFont val="Times New Roman"/>
        <family val="1"/>
      </rPr>
      <t xml:space="preserve"> </t>
    </r>
    <r>
      <rPr>
        <sz val="10"/>
        <rFont val="Calibri"/>
        <family val="1"/>
      </rPr>
      <t>TIPO</t>
    </r>
    <r>
      <rPr>
        <sz val="10"/>
        <rFont val="Times New Roman"/>
        <family val="1"/>
      </rPr>
      <t xml:space="preserve"> </t>
    </r>
    <r>
      <rPr>
        <sz val="10"/>
        <rFont val="Calibri"/>
        <family val="1"/>
      </rPr>
      <t>SOLO(BOTA</t>
    </r>
    <r>
      <rPr>
        <sz val="10"/>
        <rFont val="Times New Roman"/>
        <family val="1"/>
      </rPr>
      <t xml:space="preserve"> </t>
    </r>
    <r>
      <rPr>
        <sz val="10"/>
        <rFont val="Calibri"/>
        <family val="1"/>
      </rPr>
      <t>FORA)</t>
    </r>
  </si>
  <si>
    <r>
      <rPr>
        <sz val="10"/>
        <rFont val="Calibri"/>
        <family val="1"/>
      </rPr>
      <t>CARGA</t>
    </r>
    <r>
      <rPr>
        <sz val="10"/>
        <rFont val="Times New Roman"/>
        <family val="1"/>
      </rPr>
      <t xml:space="preserve"> </t>
    </r>
    <r>
      <rPr>
        <sz val="10"/>
        <rFont val="Calibri"/>
        <family val="1"/>
      </rPr>
      <t>E</t>
    </r>
    <r>
      <rPr>
        <sz val="10"/>
        <rFont val="Times New Roman"/>
        <family val="1"/>
      </rPr>
      <t xml:space="preserve"> </t>
    </r>
    <r>
      <rPr>
        <sz val="10"/>
        <rFont val="Calibri"/>
        <family val="1"/>
      </rPr>
      <t>DESCARGA</t>
    </r>
    <r>
      <rPr>
        <sz val="10"/>
        <rFont val="Times New Roman"/>
        <family val="1"/>
      </rPr>
      <t xml:space="preserve"> </t>
    </r>
    <r>
      <rPr>
        <sz val="10"/>
        <rFont val="Calibri"/>
        <family val="1"/>
      </rPr>
      <t>DE</t>
    </r>
    <r>
      <rPr>
        <sz val="10"/>
        <rFont val="Times New Roman"/>
        <family val="1"/>
      </rPr>
      <t xml:space="preserve"> </t>
    </r>
    <r>
      <rPr>
        <sz val="10"/>
        <rFont val="Calibri"/>
        <family val="1"/>
      </rPr>
      <t>ROCHA</t>
    </r>
    <r>
      <rPr>
        <sz val="10"/>
        <rFont val="Times New Roman"/>
        <family val="1"/>
      </rPr>
      <t xml:space="preserve"> </t>
    </r>
    <r>
      <rPr>
        <sz val="10"/>
        <rFont val="Calibri"/>
        <family val="1"/>
      </rPr>
      <t>(BOTA</t>
    </r>
    <r>
      <rPr>
        <sz val="10"/>
        <rFont val="Times New Roman"/>
        <family val="1"/>
      </rPr>
      <t xml:space="preserve"> </t>
    </r>
    <r>
      <rPr>
        <sz val="10"/>
        <rFont val="Calibri"/>
        <family val="1"/>
      </rPr>
      <t>FORA)</t>
    </r>
  </si>
  <si>
    <r>
      <rPr>
        <sz val="10"/>
        <rFont val="Calibri"/>
        <family val="1"/>
      </rPr>
      <t>CARGA</t>
    </r>
    <r>
      <rPr>
        <sz val="10"/>
        <rFont val="Times New Roman"/>
        <family val="1"/>
      </rPr>
      <t xml:space="preserve"> </t>
    </r>
    <r>
      <rPr>
        <sz val="10"/>
        <rFont val="Calibri"/>
        <family val="1"/>
      </rPr>
      <t>MAN</t>
    </r>
    <r>
      <rPr>
        <sz val="10"/>
        <rFont val="Times New Roman"/>
        <family val="1"/>
      </rPr>
      <t xml:space="preserve"> </t>
    </r>
    <r>
      <rPr>
        <sz val="10"/>
        <rFont val="Calibri"/>
        <family val="1"/>
      </rPr>
      <t>E</t>
    </r>
    <r>
      <rPr>
        <sz val="10"/>
        <rFont val="Times New Roman"/>
        <family val="1"/>
      </rPr>
      <t xml:space="preserve"> </t>
    </r>
    <r>
      <rPr>
        <sz val="10"/>
        <rFont val="Calibri"/>
        <family val="1"/>
      </rPr>
      <t>DESC</t>
    </r>
    <r>
      <rPr>
        <sz val="10"/>
        <rFont val="Times New Roman"/>
        <family val="1"/>
      </rPr>
      <t xml:space="preserve"> </t>
    </r>
    <r>
      <rPr>
        <sz val="10"/>
        <rFont val="Calibri"/>
        <family val="1"/>
      </rPr>
      <t>DE</t>
    </r>
    <r>
      <rPr>
        <sz val="10"/>
        <rFont val="Times New Roman"/>
        <family val="1"/>
      </rPr>
      <t xml:space="preserve"> </t>
    </r>
    <r>
      <rPr>
        <sz val="10"/>
        <rFont val="Calibri"/>
        <family val="1"/>
      </rPr>
      <t>ENTULHO</t>
    </r>
    <r>
      <rPr>
        <sz val="10"/>
        <rFont val="Times New Roman"/>
        <family val="1"/>
      </rPr>
      <t xml:space="preserve"> </t>
    </r>
    <r>
      <rPr>
        <sz val="10"/>
        <rFont val="Calibri"/>
        <family val="1"/>
      </rPr>
      <t>EM</t>
    </r>
    <r>
      <rPr>
        <sz val="10"/>
        <rFont val="Times New Roman"/>
        <family val="1"/>
      </rPr>
      <t xml:space="preserve"> </t>
    </r>
    <r>
      <rPr>
        <sz val="10"/>
        <rFont val="Calibri"/>
        <family val="1"/>
      </rPr>
      <t>CAMINHAO</t>
    </r>
  </si>
  <si>
    <r>
      <rPr>
        <sz val="10"/>
        <rFont val="Calibri"/>
        <family val="1"/>
      </rPr>
      <t>TRANSPORTE</t>
    </r>
    <r>
      <rPr>
        <sz val="10"/>
        <rFont val="Times New Roman"/>
        <family val="1"/>
      </rPr>
      <t xml:space="preserve"> </t>
    </r>
    <r>
      <rPr>
        <sz val="10"/>
        <rFont val="Calibri"/>
        <family val="1"/>
      </rPr>
      <t>DE</t>
    </r>
    <r>
      <rPr>
        <sz val="10"/>
        <rFont val="Times New Roman"/>
        <family val="1"/>
      </rPr>
      <t xml:space="preserve"> </t>
    </r>
    <r>
      <rPr>
        <sz val="10"/>
        <rFont val="Calibri"/>
        <family val="1"/>
      </rPr>
      <t>SOLOS</t>
    </r>
    <r>
      <rPr>
        <sz val="10"/>
        <rFont val="Times New Roman"/>
        <family val="1"/>
      </rPr>
      <t xml:space="preserve"> </t>
    </r>
    <r>
      <rPr>
        <sz val="10"/>
        <rFont val="Calibri"/>
        <family val="1"/>
      </rPr>
      <t>PARA</t>
    </r>
    <r>
      <rPr>
        <sz val="10"/>
        <rFont val="Times New Roman"/>
        <family val="1"/>
      </rPr>
      <t xml:space="preserve"> </t>
    </r>
    <r>
      <rPr>
        <sz val="10"/>
        <rFont val="Calibri"/>
        <family val="1"/>
      </rPr>
      <t>BOTA</t>
    </r>
    <r>
      <rPr>
        <sz val="10"/>
        <rFont val="Times New Roman"/>
        <family val="1"/>
      </rPr>
      <t xml:space="preserve"> </t>
    </r>
    <r>
      <rPr>
        <sz val="10"/>
        <rFont val="Calibri"/>
        <family val="1"/>
      </rPr>
      <t>FORA</t>
    </r>
  </si>
  <si>
    <r>
      <rPr>
        <sz val="10"/>
        <rFont val="Calibri"/>
        <family val="1"/>
      </rPr>
      <t>MK</t>
    </r>
  </si>
  <si>
    <r>
      <rPr>
        <sz val="10"/>
        <rFont val="Calibri"/>
        <family val="1"/>
      </rPr>
      <t>TRANSPORTE</t>
    </r>
    <r>
      <rPr>
        <sz val="10"/>
        <rFont val="Times New Roman"/>
        <family val="1"/>
      </rPr>
      <t xml:space="preserve"> </t>
    </r>
    <r>
      <rPr>
        <sz val="10"/>
        <rFont val="Calibri"/>
        <family val="1"/>
      </rPr>
      <t>DE</t>
    </r>
    <r>
      <rPr>
        <sz val="10"/>
        <rFont val="Times New Roman"/>
        <family val="1"/>
      </rPr>
      <t xml:space="preserve"> </t>
    </r>
    <r>
      <rPr>
        <sz val="10"/>
        <rFont val="Calibri"/>
        <family val="1"/>
      </rPr>
      <t>MATERIAIS</t>
    </r>
    <r>
      <rPr>
        <sz val="10"/>
        <rFont val="Times New Roman"/>
        <family val="1"/>
      </rPr>
      <t xml:space="preserve"> </t>
    </r>
    <r>
      <rPr>
        <sz val="10"/>
        <rFont val="Calibri"/>
        <family val="1"/>
      </rPr>
      <t>PARA</t>
    </r>
    <r>
      <rPr>
        <sz val="10"/>
        <rFont val="Times New Roman"/>
        <family val="1"/>
      </rPr>
      <t xml:space="preserve"> </t>
    </r>
    <r>
      <rPr>
        <sz val="10"/>
        <rFont val="Calibri"/>
        <family val="1"/>
      </rPr>
      <t>ATERRO</t>
    </r>
  </si>
  <si>
    <r>
      <rPr>
        <sz val="10"/>
        <rFont val="Calibri"/>
        <family val="1"/>
      </rPr>
      <t>ESPALHAMENTO/REGUL</t>
    </r>
    <r>
      <rPr>
        <sz val="10"/>
        <rFont val="Times New Roman"/>
        <family val="1"/>
      </rPr>
      <t xml:space="preserve"> </t>
    </r>
    <r>
      <rPr>
        <sz val="10"/>
        <rFont val="Calibri"/>
        <family val="1"/>
      </rPr>
      <t>DE</t>
    </r>
    <r>
      <rPr>
        <sz val="10"/>
        <rFont val="Times New Roman"/>
        <family val="1"/>
      </rPr>
      <t xml:space="preserve"> </t>
    </r>
    <r>
      <rPr>
        <sz val="10"/>
        <rFont val="Calibri"/>
        <family val="1"/>
      </rPr>
      <t>MATERIAL</t>
    </r>
    <r>
      <rPr>
        <sz val="10"/>
        <rFont val="Times New Roman"/>
        <family val="1"/>
      </rPr>
      <t xml:space="preserve"> </t>
    </r>
    <r>
      <rPr>
        <sz val="10"/>
        <rFont val="Calibri"/>
        <family val="1"/>
      </rPr>
      <t>ESCAVADO</t>
    </r>
  </si>
  <si>
    <r>
      <rPr>
        <sz val="10"/>
        <rFont val="Calibri"/>
        <family val="1"/>
      </rPr>
      <t>BOTA-FORA</t>
    </r>
    <r>
      <rPr>
        <sz val="10"/>
        <rFont val="Times New Roman"/>
        <family val="1"/>
      </rPr>
      <t xml:space="preserve"> </t>
    </r>
    <r>
      <rPr>
        <sz val="10"/>
        <rFont val="Calibri"/>
        <family val="1"/>
      </rPr>
      <t>DE</t>
    </r>
    <r>
      <rPr>
        <sz val="10"/>
        <rFont val="Times New Roman"/>
        <family val="1"/>
      </rPr>
      <t xml:space="preserve"> </t>
    </r>
    <r>
      <rPr>
        <sz val="10"/>
        <rFont val="Calibri"/>
        <family val="1"/>
      </rPr>
      <t>MATERIAIS</t>
    </r>
    <r>
      <rPr>
        <sz val="10"/>
        <rFont val="Times New Roman"/>
        <family val="1"/>
      </rPr>
      <t xml:space="preserve"> </t>
    </r>
    <r>
      <rPr>
        <sz val="10"/>
        <rFont val="Calibri"/>
        <family val="1"/>
      </rPr>
      <t>SEM</t>
    </r>
    <r>
      <rPr>
        <sz val="10"/>
        <rFont val="Times New Roman"/>
        <family val="1"/>
      </rPr>
      <t xml:space="preserve"> </t>
    </r>
    <r>
      <rPr>
        <sz val="10"/>
        <rFont val="Calibri"/>
        <family val="1"/>
      </rPr>
      <t>USO</t>
    </r>
    <r>
      <rPr>
        <sz val="10"/>
        <rFont val="Times New Roman"/>
        <family val="1"/>
      </rPr>
      <t xml:space="preserve"> </t>
    </r>
    <r>
      <rPr>
        <sz val="10"/>
        <rFont val="Calibri"/>
        <family val="1"/>
      </rPr>
      <t>CAMINHAO</t>
    </r>
  </si>
  <si>
    <r>
      <rPr>
        <sz val="10"/>
        <rFont val="Calibri"/>
        <family val="1"/>
      </rPr>
      <t>COMPAC</t>
    </r>
    <r>
      <rPr>
        <sz val="10"/>
        <rFont val="Times New Roman"/>
        <family val="1"/>
      </rPr>
      <t xml:space="preserve"> </t>
    </r>
    <r>
      <rPr>
        <sz val="10"/>
        <rFont val="Calibri"/>
        <family val="1"/>
      </rPr>
      <t>MEC</t>
    </r>
    <r>
      <rPr>
        <sz val="10"/>
        <rFont val="Times New Roman"/>
        <family val="1"/>
      </rPr>
      <t xml:space="preserve"> </t>
    </r>
    <r>
      <rPr>
        <sz val="10"/>
        <rFont val="Calibri"/>
        <family val="1"/>
      </rPr>
      <t>ATERRO</t>
    </r>
    <r>
      <rPr>
        <sz val="10"/>
        <rFont val="Times New Roman"/>
        <family val="1"/>
      </rPr>
      <t xml:space="preserve"> </t>
    </r>
    <r>
      <rPr>
        <sz val="10"/>
        <rFont val="Calibri"/>
        <family val="1"/>
      </rPr>
      <t>ARGILOGO</t>
    </r>
    <r>
      <rPr>
        <sz val="10"/>
        <rFont val="Times New Roman"/>
        <family val="1"/>
      </rPr>
      <t xml:space="preserve"> </t>
    </r>
    <r>
      <rPr>
        <sz val="10"/>
        <rFont val="Calibri"/>
        <family val="1"/>
      </rPr>
      <t>100%</t>
    </r>
    <r>
      <rPr>
        <sz val="10"/>
        <rFont val="Times New Roman"/>
        <family val="1"/>
      </rPr>
      <t xml:space="preserve"> </t>
    </r>
    <r>
      <rPr>
        <sz val="10"/>
        <rFont val="Calibri"/>
        <family val="1"/>
      </rPr>
      <t>PN</t>
    </r>
  </si>
  <si>
    <r>
      <rPr>
        <sz val="10"/>
        <rFont val="Calibri"/>
        <family val="1"/>
      </rPr>
      <t>RECOMPOSICAO</t>
    </r>
    <r>
      <rPr>
        <sz val="10"/>
        <rFont val="Times New Roman"/>
        <family val="1"/>
      </rPr>
      <t xml:space="preserve"> </t>
    </r>
    <r>
      <rPr>
        <sz val="10"/>
        <rFont val="Calibri"/>
        <family val="1"/>
      </rPr>
      <t>DE</t>
    </r>
    <r>
      <rPr>
        <sz val="10"/>
        <rFont val="Times New Roman"/>
        <family val="1"/>
      </rPr>
      <t xml:space="preserve"> </t>
    </r>
    <r>
      <rPr>
        <sz val="10"/>
        <rFont val="Calibri"/>
        <family val="1"/>
      </rPr>
      <t>CAVA</t>
    </r>
    <r>
      <rPr>
        <sz val="10"/>
        <rFont val="Times New Roman"/>
        <family val="1"/>
      </rPr>
      <t xml:space="preserve"> </t>
    </r>
    <r>
      <rPr>
        <sz val="10"/>
        <rFont val="Calibri"/>
        <family val="1"/>
      </rPr>
      <t>COM</t>
    </r>
    <r>
      <rPr>
        <sz val="10"/>
        <rFont val="Times New Roman"/>
        <family val="1"/>
      </rPr>
      <t xml:space="preserve"> </t>
    </r>
    <r>
      <rPr>
        <sz val="10"/>
        <rFont val="Calibri"/>
        <family val="1"/>
      </rPr>
      <t>BRITA</t>
    </r>
    <r>
      <rPr>
        <sz val="10"/>
        <rFont val="Times New Roman"/>
        <family val="1"/>
      </rPr>
      <t xml:space="preserve"> </t>
    </r>
    <r>
      <rPr>
        <sz val="10"/>
        <rFont val="Calibri"/>
        <family val="1"/>
      </rPr>
      <t>02</t>
    </r>
  </si>
  <si>
    <r>
      <rPr>
        <sz val="10"/>
        <rFont val="Calibri"/>
        <family val="1"/>
      </rPr>
      <t>RECOMPOSICAO</t>
    </r>
    <r>
      <rPr>
        <sz val="10"/>
        <rFont val="Times New Roman"/>
        <family val="1"/>
      </rPr>
      <t xml:space="preserve"> </t>
    </r>
    <r>
      <rPr>
        <sz val="10"/>
        <rFont val="Calibri"/>
        <family val="1"/>
      </rPr>
      <t>DE</t>
    </r>
    <r>
      <rPr>
        <sz val="10"/>
        <rFont val="Times New Roman"/>
        <family val="1"/>
      </rPr>
      <t xml:space="preserve"> </t>
    </r>
    <r>
      <rPr>
        <sz val="10"/>
        <rFont val="Calibri"/>
        <family val="1"/>
      </rPr>
      <t>CAVA</t>
    </r>
    <r>
      <rPr>
        <sz val="10"/>
        <rFont val="Times New Roman"/>
        <family val="1"/>
      </rPr>
      <t xml:space="preserve"> </t>
    </r>
    <r>
      <rPr>
        <sz val="10"/>
        <rFont val="Calibri"/>
        <family val="1"/>
      </rPr>
      <t>COM</t>
    </r>
    <r>
      <rPr>
        <sz val="10"/>
        <rFont val="Times New Roman"/>
        <family val="1"/>
      </rPr>
      <t xml:space="preserve"> </t>
    </r>
    <r>
      <rPr>
        <sz val="10"/>
        <rFont val="Calibri"/>
        <family val="1"/>
      </rPr>
      <t>SOLO</t>
    </r>
    <r>
      <rPr>
        <sz val="10"/>
        <rFont val="Times New Roman"/>
        <family val="1"/>
      </rPr>
      <t xml:space="preserve"> </t>
    </r>
    <r>
      <rPr>
        <sz val="10"/>
        <rFont val="Calibri"/>
        <family val="1"/>
      </rPr>
      <t>BRITA</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</si>
  <si>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S05.010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ESCORAMENTO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CONTENÇÃO</t>
    </r>
  </si>
  <si>
    <r>
      <rPr>
        <sz val="10"/>
        <rFont val="Calibri"/>
        <family val="1"/>
      </rPr>
      <t>ESCORAMENTO</t>
    </r>
    <r>
      <rPr>
        <sz val="10"/>
        <rFont val="Times New Roman"/>
        <family val="1"/>
      </rPr>
      <t xml:space="preserve"> </t>
    </r>
    <r>
      <rPr>
        <sz val="10"/>
        <rFont val="Calibri"/>
        <family val="1"/>
      </rPr>
      <t>METALICO</t>
    </r>
    <r>
      <rPr>
        <sz val="10"/>
        <rFont val="Times New Roman"/>
        <family val="1"/>
      </rPr>
      <t xml:space="preserve"> </t>
    </r>
    <r>
      <rPr>
        <sz val="10"/>
        <rFont val="Calibri"/>
        <family val="1"/>
      </rPr>
      <t>TIPO</t>
    </r>
    <r>
      <rPr>
        <sz val="10"/>
        <rFont val="Times New Roman"/>
        <family val="1"/>
      </rPr>
      <t xml:space="preserve"> </t>
    </r>
    <r>
      <rPr>
        <sz val="10"/>
        <rFont val="Calibri"/>
        <family val="1"/>
      </rPr>
      <t>GAIOLA</t>
    </r>
  </si>
  <si>
    <r>
      <rPr>
        <sz val="10"/>
        <rFont val="Calibri"/>
        <family val="1"/>
      </rPr>
      <t>ESCORAMENTO</t>
    </r>
    <r>
      <rPr>
        <sz val="10"/>
        <rFont val="Times New Roman"/>
        <family val="1"/>
      </rPr>
      <t xml:space="preserve"> </t>
    </r>
    <r>
      <rPr>
        <sz val="10"/>
        <rFont val="Calibri"/>
        <family val="1"/>
      </rPr>
      <t>VALAS</t>
    </r>
    <r>
      <rPr>
        <sz val="10"/>
        <rFont val="Times New Roman"/>
        <family val="1"/>
      </rPr>
      <t xml:space="preserve"> </t>
    </r>
    <r>
      <rPr>
        <sz val="10"/>
        <rFont val="Calibri"/>
        <family val="1"/>
      </rPr>
      <t>COM</t>
    </r>
    <r>
      <rPr>
        <sz val="10"/>
        <rFont val="Times New Roman"/>
        <family val="1"/>
      </rPr>
      <t xml:space="preserve"> </t>
    </r>
    <r>
      <rPr>
        <sz val="10"/>
        <rFont val="Calibri"/>
        <family val="1"/>
      </rPr>
      <t>PRANCHA</t>
    </r>
    <r>
      <rPr>
        <sz val="10"/>
        <rFont val="Times New Roman"/>
        <family val="1"/>
      </rPr>
      <t xml:space="preserve"> </t>
    </r>
    <r>
      <rPr>
        <sz val="10"/>
        <rFont val="Calibri"/>
        <family val="1"/>
      </rPr>
      <t>METALICA</t>
    </r>
  </si>
  <si>
    <r>
      <rPr>
        <sz val="10"/>
        <rFont val="Calibri"/>
        <family val="1"/>
      </rPr>
      <t>ESCORAMENTO</t>
    </r>
    <r>
      <rPr>
        <sz val="10"/>
        <rFont val="Times New Roman"/>
        <family val="1"/>
      </rPr>
      <t xml:space="preserve"> </t>
    </r>
    <r>
      <rPr>
        <sz val="10"/>
        <rFont val="Calibri"/>
        <family val="1"/>
      </rPr>
      <t>CAVAS</t>
    </r>
    <r>
      <rPr>
        <sz val="10"/>
        <rFont val="Times New Roman"/>
        <family val="1"/>
      </rPr>
      <t xml:space="preserve"> </t>
    </r>
    <r>
      <rPr>
        <sz val="10"/>
        <rFont val="Calibri"/>
        <family val="1"/>
      </rPr>
      <t>COM</t>
    </r>
    <r>
      <rPr>
        <sz val="10"/>
        <rFont val="Times New Roman"/>
        <family val="1"/>
      </rPr>
      <t xml:space="preserve"> </t>
    </r>
    <r>
      <rPr>
        <sz val="10"/>
        <rFont val="Calibri"/>
        <family val="1"/>
      </rPr>
      <t>PRANCHA</t>
    </r>
    <r>
      <rPr>
        <sz val="10"/>
        <rFont val="Times New Roman"/>
        <family val="1"/>
      </rPr>
      <t xml:space="preserve"> </t>
    </r>
    <r>
      <rPr>
        <sz val="10"/>
        <rFont val="Calibri"/>
        <family val="1"/>
      </rPr>
      <t>METALICA</t>
    </r>
  </si>
  <si>
    <r>
      <rPr>
        <sz val="10"/>
        <rFont val="Calibri"/>
        <family val="1"/>
      </rPr>
      <t>ENROCAMENTO</t>
    </r>
    <r>
      <rPr>
        <sz val="10"/>
        <rFont val="Times New Roman"/>
        <family val="1"/>
      </rPr>
      <t xml:space="preserve"> </t>
    </r>
    <r>
      <rPr>
        <sz val="10"/>
        <rFont val="Calibri"/>
        <family val="1"/>
      </rPr>
      <t>COM</t>
    </r>
    <r>
      <rPr>
        <sz val="10"/>
        <rFont val="Times New Roman"/>
        <family val="1"/>
      </rPr>
      <t xml:space="preserve"> </t>
    </r>
    <r>
      <rPr>
        <sz val="10"/>
        <rFont val="Calibri"/>
        <family val="1"/>
      </rPr>
      <t>PEDRA</t>
    </r>
    <r>
      <rPr>
        <sz val="10"/>
        <rFont val="Times New Roman"/>
        <family val="1"/>
      </rPr>
      <t xml:space="preserve"> </t>
    </r>
    <r>
      <rPr>
        <sz val="10"/>
        <rFont val="Calibri"/>
        <family val="1"/>
      </rPr>
      <t>DE</t>
    </r>
    <r>
      <rPr>
        <sz val="10"/>
        <rFont val="Times New Roman"/>
        <family val="1"/>
      </rPr>
      <t xml:space="preserve"> </t>
    </r>
    <r>
      <rPr>
        <sz val="10"/>
        <rFont val="Calibri"/>
        <family val="1"/>
      </rPr>
      <t>MAO</t>
    </r>
  </si>
  <si>
    <r>
      <rPr>
        <sz val="10"/>
        <rFont val="Calibri"/>
        <family val="1"/>
      </rPr>
      <t>ENSECADEIRA</t>
    </r>
    <r>
      <rPr>
        <sz val="10"/>
        <rFont val="Times New Roman"/>
        <family val="1"/>
      </rPr>
      <t xml:space="preserve"> </t>
    </r>
    <r>
      <rPr>
        <sz val="10"/>
        <rFont val="Calibri"/>
        <family val="1"/>
      </rPr>
      <t>COM</t>
    </r>
    <r>
      <rPr>
        <sz val="10"/>
        <rFont val="Times New Roman"/>
        <family val="1"/>
      </rPr>
      <t xml:space="preserve"> </t>
    </r>
    <r>
      <rPr>
        <sz val="10"/>
        <rFont val="Calibri"/>
        <family val="1"/>
      </rPr>
      <t>SACOS</t>
    </r>
    <r>
      <rPr>
        <sz val="10"/>
        <rFont val="Times New Roman"/>
        <family val="1"/>
      </rPr>
      <t xml:space="preserve"> </t>
    </r>
    <r>
      <rPr>
        <sz val="10"/>
        <rFont val="Calibri"/>
        <family val="1"/>
      </rPr>
      <t>DE</t>
    </r>
    <r>
      <rPr>
        <sz val="10"/>
        <rFont val="Times New Roman"/>
        <family val="1"/>
      </rPr>
      <t xml:space="preserve"> </t>
    </r>
    <r>
      <rPr>
        <sz val="10"/>
        <rFont val="Calibri"/>
        <family val="1"/>
      </rPr>
      <t>AREIA</t>
    </r>
  </si>
  <si>
    <r>
      <rPr>
        <sz val="10"/>
        <rFont val="Calibri"/>
        <family val="1"/>
      </rPr>
      <t>ENSECADEIRA</t>
    </r>
    <r>
      <rPr>
        <sz val="10"/>
        <rFont val="Times New Roman"/>
        <family val="1"/>
      </rPr>
      <t xml:space="preserve"> </t>
    </r>
    <r>
      <rPr>
        <sz val="10"/>
        <rFont val="Calibri"/>
        <family val="1"/>
      </rPr>
      <t>SACOS</t>
    </r>
    <r>
      <rPr>
        <sz val="10"/>
        <rFont val="Times New Roman"/>
        <family val="1"/>
      </rPr>
      <t xml:space="preserve"> </t>
    </r>
    <r>
      <rPr>
        <sz val="10"/>
        <rFont val="Calibri"/>
        <family val="1"/>
      </rPr>
      <t>E</t>
    </r>
    <r>
      <rPr>
        <sz val="10"/>
        <rFont val="Times New Roman"/>
        <family val="1"/>
      </rPr>
      <t xml:space="preserve"> </t>
    </r>
    <r>
      <rPr>
        <sz val="10"/>
        <rFont val="Calibri"/>
        <family val="1"/>
      </rPr>
      <t>SOLO</t>
    </r>
    <r>
      <rPr>
        <sz val="10"/>
        <rFont val="Times New Roman"/>
        <family val="1"/>
      </rPr>
      <t xml:space="preserve"> </t>
    </r>
    <r>
      <rPr>
        <sz val="10"/>
        <rFont val="Calibri"/>
        <family val="1"/>
      </rPr>
      <t>LOCAL</t>
    </r>
  </si>
  <si>
    <r>
      <rPr>
        <sz val="10"/>
        <rFont val="Calibri"/>
        <family val="1"/>
      </rPr>
      <t>ENSECADEIRA</t>
    </r>
    <r>
      <rPr>
        <sz val="10"/>
        <rFont val="Times New Roman"/>
        <family val="1"/>
      </rPr>
      <t xml:space="preserve"> </t>
    </r>
    <r>
      <rPr>
        <sz val="10"/>
        <rFont val="Calibri"/>
        <family val="1"/>
      </rPr>
      <t>COM</t>
    </r>
    <r>
      <rPr>
        <sz val="10"/>
        <rFont val="Times New Roman"/>
        <family val="1"/>
      </rPr>
      <t xml:space="preserve"> </t>
    </r>
    <r>
      <rPr>
        <sz val="10"/>
        <rFont val="Calibri"/>
        <family val="1"/>
      </rPr>
      <t>PRANCHAS</t>
    </r>
    <r>
      <rPr>
        <sz val="10"/>
        <rFont val="Times New Roman"/>
        <family val="1"/>
      </rPr>
      <t xml:space="preserve"> </t>
    </r>
    <r>
      <rPr>
        <sz val="10"/>
        <rFont val="Calibri"/>
        <family val="1"/>
      </rPr>
      <t>DE</t>
    </r>
    <r>
      <rPr>
        <sz val="10"/>
        <rFont val="Times New Roman"/>
        <family val="1"/>
      </rPr>
      <t xml:space="preserve"> </t>
    </r>
    <r>
      <rPr>
        <sz val="10"/>
        <rFont val="Calibri"/>
        <family val="1"/>
      </rPr>
      <t>MADEIRA</t>
    </r>
  </si>
  <si>
    <r>
      <rPr>
        <sz val="10"/>
        <rFont val="Calibri"/>
        <family val="1"/>
      </rPr>
      <t>DAMAS</t>
    </r>
    <r>
      <rPr>
        <sz val="10"/>
        <rFont val="Times New Roman"/>
        <family val="1"/>
      </rPr>
      <t xml:space="preserve"> </t>
    </r>
    <r>
      <rPr>
        <sz val="10"/>
        <rFont val="Calibri"/>
        <family val="1"/>
      </rPr>
      <t>EM</t>
    </r>
    <r>
      <rPr>
        <sz val="10"/>
        <rFont val="Times New Roman"/>
        <family val="1"/>
      </rPr>
      <t xml:space="preserve"> </t>
    </r>
    <r>
      <rPr>
        <sz val="10"/>
        <rFont val="Calibri"/>
        <family val="1"/>
      </rPr>
      <t>SOLO</t>
    </r>
    <r>
      <rPr>
        <sz val="10"/>
        <rFont val="Times New Roman"/>
        <family val="1"/>
      </rPr>
      <t xml:space="preserve"> </t>
    </r>
    <r>
      <rPr>
        <sz val="10"/>
        <rFont val="Calibri"/>
        <family val="1"/>
      </rPr>
      <t>CIMENTO</t>
    </r>
    <r>
      <rPr>
        <sz val="10"/>
        <rFont val="Times New Roman"/>
        <family val="1"/>
      </rPr>
      <t xml:space="preserve"> </t>
    </r>
    <r>
      <rPr>
        <sz val="10"/>
        <rFont val="Calibri"/>
        <family val="1"/>
      </rPr>
      <t>6:1</t>
    </r>
    <r>
      <rPr>
        <sz val="10"/>
        <rFont val="Times New Roman"/>
        <family val="1"/>
      </rPr>
      <t xml:space="preserve"> </t>
    </r>
    <r>
      <rPr>
        <sz val="10"/>
        <rFont val="Calibri"/>
        <family val="1"/>
      </rPr>
      <t>(ESTRUTURANTE)</t>
    </r>
  </si>
  <si>
    <r>
      <rPr>
        <sz val="10"/>
        <rFont val="Calibri"/>
        <family val="1"/>
      </rPr>
      <t>DAMAS</t>
    </r>
    <r>
      <rPr>
        <sz val="10"/>
        <rFont val="Times New Roman"/>
        <family val="1"/>
      </rPr>
      <t xml:space="preserve"> </t>
    </r>
    <r>
      <rPr>
        <sz val="10"/>
        <rFont val="Calibri"/>
        <family val="1"/>
      </rPr>
      <t>EM</t>
    </r>
    <r>
      <rPr>
        <sz val="10"/>
        <rFont val="Times New Roman"/>
        <family val="1"/>
      </rPr>
      <t xml:space="preserve"> </t>
    </r>
    <r>
      <rPr>
        <sz val="10"/>
        <rFont val="Calibri"/>
        <family val="1"/>
      </rPr>
      <t>SOLO</t>
    </r>
    <r>
      <rPr>
        <sz val="10"/>
        <rFont val="Times New Roman"/>
        <family val="1"/>
      </rPr>
      <t xml:space="preserve"> </t>
    </r>
    <r>
      <rPr>
        <sz val="10"/>
        <rFont val="Calibri"/>
        <family val="1"/>
      </rPr>
      <t>CIMENTO</t>
    </r>
    <r>
      <rPr>
        <sz val="10"/>
        <rFont val="Times New Roman"/>
        <family val="1"/>
      </rPr>
      <t xml:space="preserve"> </t>
    </r>
    <r>
      <rPr>
        <sz val="10"/>
        <rFont val="Calibri"/>
        <family val="1"/>
      </rPr>
      <t>12:1</t>
    </r>
  </si>
  <si>
    <r>
      <rPr>
        <sz val="10"/>
        <rFont val="Calibri"/>
        <family val="1"/>
      </rPr>
      <t>DAMAS</t>
    </r>
    <r>
      <rPr>
        <sz val="10"/>
        <rFont val="Times New Roman"/>
        <family val="1"/>
      </rPr>
      <t xml:space="preserve"> </t>
    </r>
    <r>
      <rPr>
        <sz val="10"/>
        <rFont val="Calibri"/>
        <family val="1"/>
      </rPr>
      <t>CONTENCAO</t>
    </r>
    <r>
      <rPr>
        <sz val="10"/>
        <rFont val="Times New Roman"/>
        <family val="1"/>
      </rPr>
      <t xml:space="preserve"> </t>
    </r>
    <r>
      <rPr>
        <sz val="10"/>
        <rFont val="Calibri"/>
        <family val="1"/>
      </rPr>
      <t>MADEIRA</t>
    </r>
  </si>
  <si>
    <r>
      <rPr>
        <sz val="10"/>
        <rFont val="Calibri"/>
        <family val="1"/>
      </rPr>
      <t>GABIAO</t>
    </r>
    <r>
      <rPr>
        <sz val="10"/>
        <rFont val="Times New Roman"/>
        <family val="1"/>
      </rPr>
      <t xml:space="preserve"> </t>
    </r>
    <r>
      <rPr>
        <sz val="10"/>
        <rFont val="Calibri"/>
        <family val="1"/>
      </rPr>
      <t>TIPO</t>
    </r>
    <r>
      <rPr>
        <sz val="10"/>
        <rFont val="Times New Roman"/>
        <family val="1"/>
      </rPr>
      <t xml:space="preserve"> </t>
    </r>
    <r>
      <rPr>
        <sz val="10"/>
        <rFont val="Calibri"/>
        <family val="1"/>
      </rPr>
      <t>COLCHAO</t>
    </r>
    <r>
      <rPr>
        <sz val="10"/>
        <rFont val="Times New Roman"/>
        <family val="1"/>
      </rPr>
      <t xml:space="preserve"> </t>
    </r>
    <r>
      <rPr>
        <sz val="10"/>
        <rFont val="Calibri"/>
        <family val="1"/>
      </rPr>
      <t>H=0,30</t>
    </r>
    <r>
      <rPr>
        <sz val="10"/>
        <rFont val="Times New Roman"/>
        <family val="1"/>
      </rPr>
      <t xml:space="preserve"> </t>
    </r>
    <r>
      <rPr>
        <sz val="10"/>
        <rFont val="Calibri"/>
        <family val="1"/>
      </rPr>
      <t>ZN/AL+PVC</t>
    </r>
  </si>
  <si>
    <r>
      <rPr>
        <sz val="10"/>
        <rFont val="Calibri"/>
        <family val="1"/>
      </rPr>
      <t>MURO</t>
    </r>
    <r>
      <rPr>
        <sz val="10"/>
        <rFont val="Times New Roman"/>
        <family val="1"/>
      </rPr>
      <t xml:space="preserve"> </t>
    </r>
    <r>
      <rPr>
        <sz val="10"/>
        <rFont val="Calibri"/>
        <family val="1"/>
      </rPr>
      <t>GABIAO</t>
    </r>
    <r>
      <rPr>
        <sz val="10"/>
        <rFont val="Times New Roman"/>
        <family val="1"/>
      </rPr>
      <t xml:space="preserve"> </t>
    </r>
    <r>
      <rPr>
        <sz val="10"/>
        <rFont val="Calibri"/>
        <family val="1"/>
      </rPr>
      <t>TIPO</t>
    </r>
    <r>
      <rPr>
        <sz val="10"/>
        <rFont val="Times New Roman"/>
        <family val="1"/>
      </rPr>
      <t xml:space="preserve"> </t>
    </r>
    <r>
      <rPr>
        <sz val="10"/>
        <rFont val="Calibri"/>
        <family val="1"/>
      </rPr>
      <t>CAIXA</t>
    </r>
    <r>
      <rPr>
        <sz val="10"/>
        <rFont val="Times New Roman"/>
        <family val="1"/>
      </rPr>
      <t xml:space="preserve"> </t>
    </r>
    <r>
      <rPr>
        <sz val="10"/>
        <rFont val="Calibri"/>
        <family val="1"/>
      </rPr>
      <t>2X1X1M</t>
    </r>
    <r>
      <rPr>
        <sz val="10"/>
        <rFont val="Times New Roman"/>
        <family val="1"/>
      </rPr>
      <t xml:space="preserve"> </t>
    </r>
    <r>
      <rPr>
        <sz val="10"/>
        <rFont val="Calibri"/>
        <family val="1"/>
      </rPr>
      <t>ZN/AL</t>
    </r>
  </si>
  <si>
    <r>
      <rPr>
        <sz val="10"/>
        <rFont val="Calibri"/>
        <family val="1"/>
      </rPr>
      <t>RIP-RAP</t>
    </r>
    <r>
      <rPr>
        <sz val="10"/>
        <rFont val="Times New Roman"/>
        <family val="1"/>
      </rPr>
      <t xml:space="preserve"> </t>
    </r>
    <r>
      <rPr>
        <sz val="10"/>
        <rFont val="Calibri"/>
        <family val="1"/>
      </rPr>
      <t>EM</t>
    </r>
    <r>
      <rPr>
        <sz val="10"/>
        <rFont val="Times New Roman"/>
        <family val="1"/>
      </rPr>
      <t xml:space="preserve"> </t>
    </r>
    <r>
      <rPr>
        <sz val="10"/>
        <rFont val="Calibri"/>
        <family val="1"/>
      </rPr>
      <t>PLACAS</t>
    </r>
    <r>
      <rPr>
        <sz val="10"/>
        <rFont val="Times New Roman"/>
        <family val="1"/>
      </rPr>
      <t xml:space="preserve"> </t>
    </r>
    <r>
      <rPr>
        <sz val="10"/>
        <rFont val="Calibri"/>
        <family val="1"/>
      </rPr>
      <t>CONCRETO</t>
    </r>
    <r>
      <rPr>
        <sz val="10"/>
        <rFont val="Times New Roman"/>
        <family val="1"/>
      </rPr>
      <t xml:space="preserve"> </t>
    </r>
    <r>
      <rPr>
        <sz val="10"/>
        <rFont val="Calibri"/>
        <family val="1"/>
      </rPr>
      <t>ARMADO</t>
    </r>
    <r>
      <rPr>
        <sz val="10"/>
        <rFont val="Times New Roman"/>
        <family val="1"/>
      </rPr>
      <t xml:space="preserve"> </t>
    </r>
    <r>
      <rPr>
        <sz val="10"/>
        <rFont val="Calibri"/>
        <family val="1"/>
      </rPr>
      <t>E=5CM</t>
    </r>
  </si>
  <si>
    <r>
      <rPr>
        <sz val="10"/>
        <rFont val="Calibri"/>
        <family val="1"/>
      </rPr>
      <t>INJECAO</t>
    </r>
    <r>
      <rPr>
        <sz val="10"/>
        <rFont val="Times New Roman"/>
        <family val="1"/>
      </rPr>
      <t xml:space="preserve"> </t>
    </r>
    <r>
      <rPr>
        <sz val="10"/>
        <rFont val="Calibri"/>
        <family val="1"/>
      </rPr>
      <t>DE</t>
    </r>
    <r>
      <rPr>
        <sz val="10"/>
        <rFont val="Times New Roman"/>
        <family val="1"/>
      </rPr>
      <t xml:space="preserve"> </t>
    </r>
    <r>
      <rPr>
        <sz val="10"/>
        <rFont val="Calibri"/>
        <family val="1"/>
      </rPr>
      <t>SOLO-CIMENTO</t>
    </r>
    <r>
      <rPr>
        <sz val="10"/>
        <rFont val="Times New Roman"/>
        <family val="1"/>
      </rPr>
      <t xml:space="preserve"> </t>
    </r>
    <r>
      <rPr>
        <sz val="10"/>
        <rFont val="Calibri"/>
        <family val="1"/>
      </rPr>
      <t>10:1</t>
    </r>
  </si>
  <si>
    <r>
      <rPr>
        <sz val="10"/>
        <rFont val="Calibri"/>
        <family val="1"/>
      </rPr>
      <t>SOLO</t>
    </r>
    <r>
      <rPr>
        <sz val="10"/>
        <rFont val="Times New Roman"/>
        <family val="1"/>
      </rPr>
      <t xml:space="preserve"> </t>
    </r>
    <r>
      <rPr>
        <sz val="10"/>
        <rFont val="Calibri"/>
        <family val="1"/>
      </rPr>
      <t>CIMENTO</t>
    </r>
    <r>
      <rPr>
        <sz val="10"/>
        <rFont val="Times New Roman"/>
        <family val="1"/>
      </rPr>
      <t xml:space="preserve"> </t>
    </r>
    <r>
      <rPr>
        <sz val="10"/>
        <rFont val="Calibri"/>
        <family val="1"/>
      </rPr>
      <t>1:6</t>
    </r>
    <r>
      <rPr>
        <sz val="10"/>
        <rFont val="Times New Roman"/>
        <family val="1"/>
      </rPr>
      <t xml:space="preserve"> </t>
    </r>
    <r>
      <rPr>
        <sz val="10"/>
        <rFont val="Calibri"/>
        <family val="1"/>
      </rPr>
      <t>ENSACADO</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</si>
  <si>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S06.010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ESGOTAMENTO</t>
    </r>
  </si>
  <si>
    <r>
      <rPr>
        <sz val="10"/>
        <rFont val="Calibri"/>
        <family val="1"/>
      </rPr>
      <t>ESGOT</t>
    </r>
    <r>
      <rPr>
        <sz val="10"/>
        <rFont val="Times New Roman"/>
        <family val="1"/>
      </rPr>
      <t xml:space="preserve"> </t>
    </r>
    <r>
      <rPr>
        <sz val="10"/>
        <rFont val="Calibri"/>
        <family val="1"/>
      </rPr>
      <t>C/</t>
    </r>
    <r>
      <rPr>
        <sz val="10"/>
        <rFont val="Times New Roman"/>
        <family val="1"/>
      </rPr>
      <t xml:space="preserve"> </t>
    </r>
    <r>
      <rPr>
        <sz val="10"/>
        <rFont val="Calibri"/>
        <family val="1"/>
      </rPr>
      <t>AUX</t>
    </r>
    <r>
      <rPr>
        <sz val="10"/>
        <rFont val="Times New Roman"/>
        <family val="1"/>
      </rPr>
      <t xml:space="preserve"> </t>
    </r>
    <r>
      <rPr>
        <sz val="10"/>
        <rFont val="Calibri"/>
        <family val="1"/>
      </rPr>
      <t>DE</t>
    </r>
    <r>
      <rPr>
        <sz val="10"/>
        <rFont val="Times New Roman"/>
        <family val="1"/>
      </rPr>
      <t xml:space="preserve"> </t>
    </r>
    <r>
      <rPr>
        <sz val="10"/>
        <rFont val="Calibri"/>
        <family val="1"/>
      </rPr>
      <t>CJ</t>
    </r>
    <r>
      <rPr>
        <sz val="10"/>
        <rFont val="Times New Roman"/>
        <family val="1"/>
      </rPr>
      <t xml:space="preserve"> </t>
    </r>
    <r>
      <rPr>
        <sz val="10"/>
        <rFont val="Calibri"/>
        <family val="1"/>
      </rPr>
      <t>MOTO-BOMBA</t>
    </r>
    <r>
      <rPr>
        <sz val="10"/>
        <rFont val="Times New Roman"/>
        <family val="1"/>
      </rPr>
      <t xml:space="preserve"> </t>
    </r>
    <r>
      <rPr>
        <sz val="10"/>
        <rFont val="Calibri"/>
        <family val="1"/>
      </rPr>
      <t>ATE</t>
    </r>
    <r>
      <rPr>
        <sz val="10"/>
        <rFont val="Times New Roman"/>
        <family val="1"/>
      </rPr>
      <t xml:space="preserve"> </t>
    </r>
    <r>
      <rPr>
        <sz val="10"/>
        <rFont val="Calibri"/>
        <family val="1"/>
      </rPr>
      <t>10M3/H</t>
    </r>
  </si>
  <si>
    <r>
      <rPr>
        <sz val="10"/>
        <rFont val="Calibri"/>
        <family val="1"/>
      </rPr>
      <t>ESGOT</t>
    </r>
    <r>
      <rPr>
        <sz val="10"/>
        <rFont val="Times New Roman"/>
        <family val="1"/>
      </rPr>
      <t xml:space="preserve"> </t>
    </r>
    <r>
      <rPr>
        <sz val="10"/>
        <rFont val="Calibri"/>
        <family val="1"/>
      </rPr>
      <t>C/</t>
    </r>
    <r>
      <rPr>
        <sz val="10"/>
        <rFont val="Times New Roman"/>
        <family val="1"/>
      </rPr>
      <t xml:space="preserve"> </t>
    </r>
    <r>
      <rPr>
        <sz val="10"/>
        <rFont val="Calibri"/>
        <family val="1"/>
      </rPr>
      <t>AUX</t>
    </r>
    <r>
      <rPr>
        <sz val="10"/>
        <rFont val="Times New Roman"/>
        <family val="1"/>
      </rPr>
      <t xml:space="preserve"> </t>
    </r>
    <r>
      <rPr>
        <sz val="10"/>
        <rFont val="Calibri"/>
        <family val="1"/>
      </rPr>
      <t>DE</t>
    </r>
    <r>
      <rPr>
        <sz val="10"/>
        <rFont val="Times New Roman"/>
        <family val="1"/>
      </rPr>
      <t xml:space="preserve"> </t>
    </r>
    <r>
      <rPr>
        <sz val="10"/>
        <rFont val="Calibri"/>
        <family val="1"/>
      </rPr>
      <t>CJ</t>
    </r>
    <r>
      <rPr>
        <sz val="10"/>
        <rFont val="Times New Roman"/>
        <family val="1"/>
      </rPr>
      <t xml:space="preserve"> </t>
    </r>
    <r>
      <rPr>
        <sz val="10"/>
        <rFont val="Calibri"/>
        <family val="1"/>
      </rPr>
      <t>MOTO-BOMBA</t>
    </r>
    <r>
      <rPr>
        <sz val="10"/>
        <rFont val="Times New Roman"/>
        <family val="1"/>
      </rPr>
      <t xml:space="preserve"> </t>
    </r>
    <r>
      <rPr>
        <sz val="10"/>
        <rFont val="Calibri"/>
        <family val="1"/>
      </rPr>
      <t>ACI</t>
    </r>
    <r>
      <rPr>
        <sz val="10"/>
        <rFont val="Times New Roman"/>
        <family val="1"/>
      </rPr>
      <t xml:space="preserve"> </t>
    </r>
    <r>
      <rPr>
        <sz val="10"/>
        <rFont val="Calibri"/>
        <family val="1"/>
      </rPr>
      <t>10M3/H</t>
    </r>
  </si>
  <si>
    <r>
      <rPr>
        <sz val="10"/>
        <rFont val="Calibri"/>
        <family val="1"/>
      </rPr>
      <t>REBAI</t>
    </r>
    <r>
      <rPr>
        <sz val="10"/>
        <rFont val="Times New Roman"/>
        <family val="1"/>
      </rPr>
      <t xml:space="preserve"> </t>
    </r>
    <r>
      <rPr>
        <sz val="10"/>
        <rFont val="Calibri"/>
        <family val="1"/>
      </rPr>
      <t>LENCOL</t>
    </r>
    <r>
      <rPr>
        <sz val="10"/>
        <rFont val="Times New Roman"/>
        <family val="1"/>
      </rPr>
      <t xml:space="preserve"> </t>
    </r>
    <r>
      <rPr>
        <sz val="10"/>
        <rFont val="Calibri"/>
        <family val="1"/>
      </rPr>
      <t>FREATICO</t>
    </r>
    <r>
      <rPr>
        <sz val="10"/>
        <rFont val="Times New Roman"/>
        <family val="1"/>
      </rPr>
      <t xml:space="preserve"> </t>
    </r>
    <r>
      <rPr>
        <sz val="10"/>
        <rFont val="Calibri"/>
        <family val="1"/>
      </rPr>
      <t>C/</t>
    </r>
    <r>
      <rPr>
        <sz val="10"/>
        <rFont val="Times New Roman"/>
        <family val="1"/>
      </rPr>
      <t xml:space="preserve"> </t>
    </r>
    <r>
      <rPr>
        <sz val="10"/>
        <rFont val="Calibri"/>
        <family val="1"/>
      </rPr>
      <t>PONT</t>
    </r>
    <r>
      <rPr>
        <sz val="10"/>
        <rFont val="Times New Roman"/>
        <family val="1"/>
      </rPr>
      <t xml:space="preserve"> </t>
    </r>
    <r>
      <rPr>
        <sz val="10"/>
        <rFont val="Calibri"/>
        <family val="1"/>
      </rPr>
      <t>FILTRANTES</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</si>
  <si>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S07.010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FUNDACOES</t>
    </r>
    <r>
      <rPr>
        <sz val="10"/>
        <color rgb="FFFFFFFF"/>
        <rFont val="Times New Roman"/>
        <family val="1"/>
      </rPr>
      <t xml:space="preserve"> </t>
    </r>
    <r>
      <rPr>
        <b/>
        <sz val="10"/>
        <color rgb="FFFFFFFF"/>
        <rFont val="Calibri"/>
        <family val="1"/>
      </rPr>
      <t>E</t>
    </r>
    <r>
      <rPr>
        <sz val="10"/>
        <color rgb="FFFFFFFF"/>
        <rFont val="Times New Roman"/>
        <family val="1"/>
      </rPr>
      <t xml:space="preserve"> </t>
    </r>
    <r>
      <rPr>
        <b/>
        <sz val="10"/>
        <color rgb="FFFFFFFF"/>
        <rFont val="Calibri"/>
        <family val="1"/>
      </rPr>
      <t>ESTRUTURAS</t>
    </r>
  </si>
  <si>
    <r>
      <rPr>
        <sz val="10"/>
        <rFont val="Calibri"/>
        <family val="1"/>
      </rPr>
      <t>LASTRO</t>
    </r>
    <r>
      <rPr>
        <sz val="10"/>
        <rFont val="Times New Roman"/>
        <family val="1"/>
      </rPr>
      <t xml:space="preserve"> </t>
    </r>
    <r>
      <rPr>
        <sz val="10"/>
        <rFont val="Calibri"/>
        <family val="1"/>
      </rPr>
      <t>DE</t>
    </r>
    <r>
      <rPr>
        <sz val="10"/>
        <rFont val="Times New Roman"/>
        <family val="1"/>
      </rPr>
      <t xml:space="preserve"> </t>
    </r>
    <r>
      <rPr>
        <sz val="10"/>
        <rFont val="Calibri"/>
        <family val="1"/>
      </rPr>
      <t>AREIA</t>
    </r>
    <r>
      <rPr>
        <sz val="10"/>
        <rFont val="Times New Roman"/>
        <family val="1"/>
      </rPr>
      <t xml:space="preserve"> </t>
    </r>
    <r>
      <rPr>
        <sz val="10"/>
        <rFont val="Calibri"/>
        <family val="1"/>
      </rPr>
      <t>MEDIA</t>
    </r>
    <r>
      <rPr>
        <sz val="10"/>
        <rFont val="Times New Roman"/>
        <family val="1"/>
      </rPr>
      <t xml:space="preserve"> </t>
    </r>
    <r>
      <rPr>
        <sz val="10"/>
        <rFont val="Calibri"/>
        <family val="1"/>
      </rPr>
      <t>LAVADA</t>
    </r>
  </si>
  <si>
    <r>
      <rPr>
        <sz val="10"/>
        <rFont val="Calibri"/>
        <family val="1"/>
      </rPr>
      <t>LASTRO</t>
    </r>
    <r>
      <rPr>
        <sz val="10"/>
        <rFont val="Times New Roman"/>
        <family val="1"/>
      </rPr>
      <t xml:space="preserve"> </t>
    </r>
    <r>
      <rPr>
        <sz val="10"/>
        <rFont val="Calibri"/>
        <family val="1"/>
      </rPr>
      <t>DE</t>
    </r>
    <r>
      <rPr>
        <sz val="10"/>
        <rFont val="Times New Roman"/>
        <family val="1"/>
      </rPr>
      <t xml:space="preserve"> </t>
    </r>
    <r>
      <rPr>
        <sz val="10"/>
        <rFont val="Calibri"/>
        <family val="1"/>
      </rPr>
      <t>PO</t>
    </r>
    <r>
      <rPr>
        <sz val="10"/>
        <rFont val="Times New Roman"/>
        <family val="1"/>
      </rPr>
      <t xml:space="preserve"> </t>
    </r>
    <r>
      <rPr>
        <sz val="10"/>
        <rFont val="Calibri"/>
        <family val="1"/>
      </rPr>
      <t>DE</t>
    </r>
    <r>
      <rPr>
        <sz val="10"/>
        <rFont val="Times New Roman"/>
        <family val="1"/>
      </rPr>
      <t xml:space="preserve"> </t>
    </r>
    <r>
      <rPr>
        <sz val="10"/>
        <rFont val="Calibri"/>
        <family val="1"/>
      </rPr>
      <t>PEDRA</t>
    </r>
  </si>
  <si>
    <r>
      <rPr>
        <sz val="10"/>
        <rFont val="Calibri"/>
        <family val="1"/>
      </rPr>
      <t>LASTRO</t>
    </r>
    <r>
      <rPr>
        <sz val="10"/>
        <rFont val="Times New Roman"/>
        <family val="1"/>
      </rPr>
      <t xml:space="preserve"> </t>
    </r>
    <r>
      <rPr>
        <sz val="10"/>
        <rFont val="Calibri"/>
        <family val="1"/>
      </rPr>
      <t>DE</t>
    </r>
    <r>
      <rPr>
        <sz val="10"/>
        <rFont val="Times New Roman"/>
        <family val="1"/>
      </rPr>
      <t xml:space="preserve"> </t>
    </r>
    <r>
      <rPr>
        <sz val="10"/>
        <rFont val="Calibri"/>
        <family val="1"/>
      </rPr>
      <t>BRITA</t>
    </r>
    <r>
      <rPr>
        <sz val="10"/>
        <rFont val="Times New Roman"/>
        <family val="1"/>
      </rPr>
      <t xml:space="preserve"> </t>
    </r>
    <r>
      <rPr>
        <sz val="10"/>
        <rFont val="Calibri"/>
        <family val="1"/>
      </rPr>
      <t>"0"</t>
    </r>
  </si>
  <si>
    <r>
      <rPr>
        <sz val="10"/>
        <rFont val="Calibri"/>
        <family val="1"/>
      </rPr>
      <t>LASTRO</t>
    </r>
    <r>
      <rPr>
        <sz val="10"/>
        <rFont val="Times New Roman"/>
        <family val="1"/>
      </rPr>
      <t xml:space="preserve"> </t>
    </r>
    <r>
      <rPr>
        <sz val="10"/>
        <rFont val="Calibri"/>
        <family val="1"/>
      </rPr>
      <t>DE</t>
    </r>
    <r>
      <rPr>
        <sz val="10"/>
        <rFont val="Times New Roman"/>
        <family val="1"/>
      </rPr>
      <t xml:space="preserve"> </t>
    </r>
    <r>
      <rPr>
        <sz val="10"/>
        <rFont val="Calibri"/>
        <family val="1"/>
      </rPr>
      <t>BRITA</t>
    </r>
    <r>
      <rPr>
        <sz val="10"/>
        <rFont val="Times New Roman"/>
        <family val="1"/>
      </rPr>
      <t xml:space="preserve"> </t>
    </r>
    <r>
      <rPr>
        <sz val="10"/>
        <rFont val="Calibri"/>
        <family val="1"/>
      </rPr>
      <t>"1"</t>
    </r>
  </si>
  <si>
    <r>
      <rPr>
        <sz val="10"/>
        <rFont val="Calibri"/>
        <family val="1"/>
      </rPr>
      <t>LASTRO</t>
    </r>
    <r>
      <rPr>
        <sz val="10"/>
        <rFont val="Times New Roman"/>
        <family val="1"/>
      </rPr>
      <t xml:space="preserve"> </t>
    </r>
    <r>
      <rPr>
        <sz val="10"/>
        <rFont val="Calibri"/>
        <family val="1"/>
      </rPr>
      <t>DE</t>
    </r>
    <r>
      <rPr>
        <sz val="10"/>
        <rFont val="Times New Roman"/>
        <family val="1"/>
      </rPr>
      <t xml:space="preserve"> </t>
    </r>
    <r>
      <rPr>
        <sz val="10"/>
        <rFont val="Calibri"/>
        <family val="1"/>
      </rPr>
      <t>BRITA</t>
    </r>
    <r>
      <rPr>
        <sz val="10"/>
        <rFont val="Times New Roman"/>
        <family val="1"/>
      </rPr>
      <t xml:space="preserve"> </t>
    </r>
    <r>
      <rPr>
        <sz val="10"/>
        <rFont val="Calibri"/>
        <family val="1"/>
      </rPr>
      <t>"2"</t>
    </r>
  </si>
  <si>
    <r>
      <rPr>
        <sz val="10"/>
        <rFont val="Calibri"/>
        <family val="1"/>
      </rPr>
      <t>LASTRO</t>
    </r>
    <r>
      <rPr>
        <sz val="10"/>
        <rFont val="Times New Roman"/>
        <family val="1"/>
      </rPr>
      <t xml:space="preserve"> </t>
    </r>
    <r>
      <rPr>
        <sz val="10"/>
        <rFont val="Calibri"/>
        <family val="1"/>
      </rPr>
      <t>DE</t>
    </r>
    <r>
      <rPr>
        <sz val="10"/>
        <rFont val="Times New Roman"/>
        <family val="1"/>
      </rPr>
      <t xml:space="preserve"> </t>
    </r>
    <r>
      <rPr>
        <sz val="10"/>
        <rFont val="Calibri"/>
        <family val="1"/>
      </rPr>
      <t>BRITA</t>
    </r>
    <r>
      <rPr>
        <sz val="10"/>
        <rFont val="Times New Roman"/>
        <family val="1"/>
      </rPr>
      <t xml:space="preserve"> </t>
    </r>
    <r>
      <rPr>
        <sz val="10"/>
        <rFont val="Calibri"/>
        <family val="1"/>
      </rPr>
      <t>3</t>
    </r>
    <r>
      <rPr>
        <sz val="10"/>
        <rFont val="Times New Roman"/>
        <family val="1"/>
      </rPr>
      <t xml:space="preserve"> </t>
    </r>
    <r>
      <rPr>
        <sz val="10"/>
        <rFont val="Calibri"/>
        <family val="1"/>
      </rPr>
      <t>A</t>
    </r>
    <r>
      <rPr>
        <sz val="10"/>
        <rFont val="Times New Roman"/>
        <family val="1"/>
      </rPr>
      <t xml:space="preserve"> </t>
    </r>
    <r>
      <rPr>
        <sz val="10"/>
        <rFont val="Calibri"/>
        <family val="1"/>
      </rPr>
      <t>4</t>
    </r>
  </si>
  <si>
    <r>
      <rPr>
        <sz val="10"/>
        <rFont val="Calibri"/>
        <family val="1"/>
      </rPr>
      <t>LASTRO</t>
    </r>
    <r>
      <rPr>
        <sz val="10"/>
        <rFont val="Times New Roman"/>
        <family val="1"/>
      </rPr>
      <t xml:space="preserve"> </t>
    </r>
    <r>
      <rPr>
        <sz val="10"/>
        <rFont val="Calibri"/>
        <family val="1"/>
      </rPr>
      <t>DE</t>
    </r>
    <r>
      <rPr>
        <sz val="10"/>
        <rFont val="Times New Roman"/>
        <family val="1"/>
      </rPr>
      <t xml:space="preserve"> </t>
    </r>
    <r>
      <rPr>
        <sz val="10"/>
        <rFont val="Calibri"/>
        <family val="1"/>
      </rPr>
      <t>PEDRA</t>
    </r>
    <r>
      <rPr>
        <sz val="10"/>
        <rFont val="Times New Roman"/>
        <family val="1"/>
      </rPr>
      <t xml:space="preserve"> </t>
    </r>
    <r>
      <rPr>
        <sz val="10"/>
        <rFont val="Calibri"/>
        <family val="1"/>
      </rPr>
      <t>DE</t>
    </r>
    <r>
      <rPr>
        <sz val="10"/>
        <rFont val="Times New Roman"/>
        <family val="1"/>
      </rPr>
      <t xml:space="preserve"> </t>
    </r>
    <r>
      <rPr>
        <sz val="10"/>
        <rFont val="Calibri"/>
        <family val="1"/>
      </rPr>
      <t>MAO</t>
    </r>
  </si>
  <si>
    <r>
      <rPr>
        <sz val="10"/>
        <rFont val="Calibri"/>
        <family val="1"/>
      </rPr>
      <t>TIJOLO</t>
    </r>
    <r>
      <rPr>
        <sz val="10"/>
        <rFont val="Times New Roman"/>
        <family val="1"/>
      </rPr>
      <t xml:space="preserve"> </t>
    </r>
    <r>
      <rPr>
        <sz val="10"/>
        <rFont val="Calibri"/>
        <family val="1"/>
      </rPr>
      <t>CERAMICO</t>
    </r>
    <r>
      <rPr>
        <sz val="10"/>
        <rFont val="Times New Roman"/>
        <family val="1"/>
      </rPr>
      <t xml:space="preserve"> </t>
    </r>
    <r>
      <rPr>
        <sz val="10"/>
        <rFont val="Calibri"/>
        <family val="1"/>
      </rPr>
      <t>PARA</t>
    </r>
    <r>
      <rPr>
        <sz val="10"/>
        <rFont val="Times New Roman"/>
        <family val="1"/>
      </rPr>
      <t xml:space="preserve"> </t>
    </r>
    <r>
      <rPr>
        <sz val="10"/>
        <rFont val="Calibri"/>
        <family val="1"/>
      </rPr>
      <t>LEITO</t>
    </r>
    <r>
      <rPr>
        <sz val="10"/>
        <rFont val="Times New Roman"/>
        <family val="1"/>
      </rPr>
      <t xml:space="preserve"> </t>
    </r>
    <r>
      <rPr>
        <sz val="10"/>
        <rFont val="Calibri"/>
        <family val="1"/>
      </rPr>
      <t>DE</t>
    </r>
    <r>
      <rPr>
        <sz val="10"/>
        <rFont val="Times New Roman"/>
        <family val="1"/>
      </rPr>
      <t xml:space="preserve"> </t>
    </r>
    <r>
      <rPr>
        <sz val="10"/>
        <rFont val="Calibri"/>
        <family val="1"/>
      </rPr>
      <t>SECAGEM</t>
    </r>
  </si>
  <si>
    <r>
      <rPr>
        <sz val="10"/>
        <rFont val="Calibri"/>
        <family val="1"/>
      </rPr>
      <t>LASTRO</t>
    </r>
    <r>
      <rPr>
        <sz val="10"/>
        <rFont val="Times New Roman"/>
        <family val="1"/>
      </rPr>
      <t xml:space="preserve"> </t>
    </r>
    <r>
      <rPr>
        <sz val="10"/>
        <rFont val="Calibri"/>
        <family val="1"/>
      </rPr>
      <t>DE</t>
    </r>
    <r>
      <rPr>
        <sz val="10"/>
        <rFont val="Times New Roman"/>
        <family val="1"/>
      </rPr>
      <t xml:space="preserve"> </t>
    </r>
    <r>
      <rPr>
        <sz val="10"/>
        <rFont val="Calibri"/>
        <family val="1"/>
      </rPr>
      <t>CONCRETO</t>
    </r>
    <r>
      <rPr>
        <sz val="10"/>
        <rFont val="Times New Roman"/>
        <family val="1"/>
      </rPr>
      <t xml:space="preserve"> </t>
    </r>
    <r>
      <rPr>
        <sz val="10"/>
        <rFont val="Calibri"/>
        <family val="1"/>
      </rPr>
      <t>MAGRO</t>
    </r>
  </si>
  <si>
    <r>
      <rPr>
        <sz val="10"/>
        <rFont val="Calibri"/>
        <family val="1"/>
      </rPr>
      <t>FORMA</t>
    </r>
    <r>
      <rPr>
        <sz val="10"/>
        <rFont val="Times New Roman"/>
        <family val="1"/>
      </rPr>
      <t xml:space="preserve"> </t>
    </r>
    <r>
      <rPr>
        <sz val="10"/>
        <rFont val="Calibri"/>
        <family val="1"/>
      </rPr>
      <t>PLANA</t>
    </r>
    <r>
      <rPr>
        <sz val="10"/>
        <rFont val="Times New Roman"/>
        <family val="1"/>
      </rPr>
      <t xml:space="preserve"> </t>
    </r>
    <r>
      <rPr>
        <sz val="10"/>
        <rFont val="Calibri"/>
        <family val="1"/>
      </rPr>
      <t>METALICA</t>
    </r>
    <r>
      <rPr>
        <sz val="10"/>
        <rFont val="Times New Roman"/>
        <family val="1"/>
      </rPr>
      <t xml:space="preserve"> </t>
    </r>
    <r>
      <rPr>
        <sz val="10"/>
        <rFont val="Calibri"/>
        <family val="1"/>
      </rPr>
      <t>ESCO/DESF/CIMB</t>
    </r>
  </si>
  <si>
    <r>
      <rPr>
        <sz val="10"/>
        <rFont val="Calibri"/>
        <family val="1"/>
      </rPr>
      <t>FORMA</t>
    </r>
    <r>
      <rPr>
        <sz val="10"/>
        <rFont val="Times New Roman"/>
        <family val="1"/>
      </rPr>
      <t xml:space="preserve"> </t>
    </r>
    <r>
      <rPr>
        <sz val="10"/>
        <rFont val="Calibri"/>
        <family val="1"/>
      </rPr>
      <t>CURVA</t>
    </r>
    <r>
      <rPr>
        <sz val="10"/>
        <rFont val="Times New Roman"/>
        <family val="1"/>
      </rPr>
      <t xml:space="preserve"> </t>
    </r>
    <r>
      <rPr>
        <sz val="10"/>
        <rFont val="Calibri"/>
        <family val="1"/>
      </rPr>
      <t>METALICA</t>
    </r>
    <r>
      <rPr>
        <sz val="10"/>
        <rFont val="Times New Roman"/>
        <family val="1"/>
      </rPr>
      <t xml:space="preserve"> </t>
    </r>
    <r>
      <rPr>
        <sz val="10"/>
        <rFont val="Calibri"/>
        <family val="1"/>
      </rPr>
      <t>ESCO/DESF/CIMB</t>
    </r>
  </si>
  <si>
    <r>
      <rPr>
        <sz val="10"/>
        <rFont val="Calibri"/>
        <family val="1"/>
      </rPr>
      <t>FORMA</t>
    </r>
    <r>
      <rPr>
        <sz val="10"/>
        <rFont val="Times New Roman"/>
        <family val="1"/>
      </rPr>
      <t xml:space="preserve"> </t>
    </r>
    <r>
      <rPr>
        <sz val="10"/>
        <rFont val="Calibri"/>
        <family val="1"/>
      </rPr>
      <t>PLANA</t>
    </r>
    <r>
      <rPr>
        <sz val="10"/>
        <rFont val="Times New Roman"/>
        <family val="1"/>
      </rPr>
      <t xml:space="preserve"> </t>
    </r>
    <r>
      <rPr>
        <sz val="10"/>
        <rFont val="Calibri"/>
        <family val="1"/>
      </rPr>
      <t>DE</t>
    </r>
    <r>
      <rPr>
        <sz val="10"/>
        <rFont val="Times New Roman"/>
        <family val="1"/>
      </rPr>
      <t xml:space="preserve"> </t>
    </r>
    <r>
      <rPr>
        <sz val="10"/>
        <rFont val="Calibri"/>
        <family val="1"/>
      </rPr>
      <t>MADEIRA</t>
    </r>
    <r>
      <rPr>
        <sz val="10"/>
        <rFont val="Times New Roman"/>
        <family val="1"/>
      </rPr>
      <t xml:space="preserve"> </t>
    </r>
    <r>
      <rPr>
        <sz val="10"/>
        <rFont val="Calibri"/>
        <family val="1"/>
      </rPr>
      <t>-</t>
    </r>
    <r>
      <rPr>
        <sz val="10"/>
        <rFont val="Times New Roman"/>
        <family val="1"/>
      </rPr>
      <t xml:space="preserve"> </t>
    </r>
    <r>
      <rPr>
        <sz val="10"/>
        <rFont val="Calibri"/>
        <family val="1"/>
      </rPr>
      <t>PILAR/VIGA/PARE</t>
    </r>
  </si>
  <si>
    <r>
      <rPr>
        <sz val="10"/>
        <rFont val="Calibri"/>
        <family val="1"/>
      </rPr>
      <t>FORMA</t>
    </r>
    <r>
      <rPr>
        <sz val="10"/>
        <rFont val="Times New Roman"/>
        <family val="1"/>
      </rPr>
      <t xml:space="preserve"> </t>
    </r>
    <r>
      <rPr>
        <sz val="10"/>
        <rFont val="Calibri"/>
        <family val="1"/>
      </rPr>
      <t>CURVA</t>
    </r>
    <r>
      <rPr>
        <sz val="10"/>
        <rFont val="Times New Roman"/>
        <family val="1"/>
      </rPr>
      <t xml:space="preserve"> </t>
    </r>
    <r>
      <rPr>
        <sz val="10"/>
        <rFont val="Calibri"/>
        <family val="1"/>
      </rPr>
      <t>MADEIRA</t>
    </r>
    <r>
      <rPr>
        <sz val="10"/>
        <rFont val="Times New Roman"/>
        <family val="1"/>
      </rPr>
      <t xml:space="preserve"> </t>
    </r>
    <r>
      <rPr>
        <sz val="10"/>
        <rFont val="Calibri"/>
        <family val="1"/>
      </rPr>
      <t>-</t>
    </r>
    <r>
      <rPr>
        <sz val="10"/>
        <rFont val="Times New Roman"/>
        <family val="1"/>
      </rPr>
      <t xml:space="preserve"> </t>
    </r>
    <r>
      <rPr>
        <sz val="10"/>
        <rFont val="Calibri"/>
        <family val="1"/>
      </rPr>
      <t>PILAR/VIGA/PAREDE</t>
    </r>
  </si>
  <si>
    <r>
      <rPr>
        <sz val="10"/>
        <rFont val="Calibri"/>
        <family val="1"/>
      </rPr>
      <t>FORMA</t>
    </r>
    <r>
      <rPr>
        <sz val="10"/>
        <rFont val="Times New Roman"/>
        <family val="1"/>
      </rPr>
      <t xml:space="preserve"> </t>
    </r>
    <r>
      <rPr>
        <sz val="10"/>
        <rFont val="Calibri"/>
        <family val="1"/>
      </rPr>
      <t>PLANA</t>
    </r>
    <r>
      <rPr>
        <sz val="10"/>
        <rFont val="Times New Roman"/>
        <family val="1"/>
      </rPr>
      <t xml:space="preserve"> </t>
    </r>
    <r>
      <rPr>
        <sz val="10"/>
        <rFont val="Calibri"/>
        <family val="1"/>
      </rPr>
      <t>CHAPA</t>
    </r>
    <r>
      <rPr>
        <sz val="10"/>
        <rFont val="Times New Roman"/>
        <family val="1"/>
      </rPr>
      <t xml:space="preserve"> </t>
    </r>
    <r>
      <rPr>
        <sz val="10"/>
        <rFont val="Calibri"/>
        <family val="1"/>
      </rPr>
      <t>12MM-VIGA/PILAR/PAREDE</t>
    </r>
  </si>
  <si>
    <r>
      <rPr>
        <sz val="10"/>
        <rFont val="Calibri"/>
        <family val="1"/>
      </rPr>
      <t>FORMA</t>
    </r>
    <r>
      <rPr>
        <sz val="10"/>
        <rFont val="Times New Roman"/>
        <family val="1"/>
      </rPr>
      <t xml:space="preserve"> </t>
    </r>
    <r>
      <rPr>
        <sz val="10"/>
        <rFont val="Calibri"/>
        <family val="1"/>
      </rPr>
      <t>PLANA</t>
    </r>
    <r>
      <rPr>
        <sz val="10"/>
        <rFont val="Times New Roman"/>
        <family val="1"/>
      </rPr>
      <t xml:space="preserve"> </t>
    </r>
    <r>
      <rPr>
        <sz val="10"/>
        <rFont val="Calibri"/>
        <family val="1"/>
      </rPr>
      <t>CHAPA</t>
    </r>
    <r>
      <rPr>
        <sz val="10"/>
        <rFont val="Times New Roman"/>
        <family val="1"/>
      </rPr>
      <t xml:space="preserve"> </t>
    </r>
    <r>
      <rPr>
        <sz val="10"/>
        <rFont val="Calibri"/>
        <family val="1"/>
      </rPr>
      <t>12MM-LAJE</t>
    </r>
  </si>
  <si>
    <r>
      <rPr>
        <sz val="10"/>
        <rFont val="Calibri"/>
        <family val="1"/>
      </rPr>
      <t>FORMA</t>
    </r>
    <r>
      <rPr>
        <sz val="10"/>
        <rFont val="Times New Roman"/>
        <family val="1"/>
      </rPr>
      <t xml:space="preserve"> </t>
    </r>
    <r>
      <rPr>
        <sz val="10"/>
        <rFont val="Calibri"/>
        <family val="1"/>
      </rPr>
      <t>CURVA</t>
    </r>
    <r>
      <rPr>
        <sz val="10"/>
        <rFont val="Times New Roman"/>
        <family val="1"/>
      </rPr>
      <t xml:space="preserve"> </t>
    </r>
    <r>
      <rPr>
        <sz val="10"/>
        <rFont val="Calibri"/>
        <family val="1"/>
      </rPr>
      <t>CHAPA</t>
    </r>
    <r>
      <rPr>
        <sz val="10"/>
        <rFont val="Times New Roman"/>
        <family val="1"/>
      </rPr>
      <t xml:space="preserve"> </t>
    </r>
    <r>
      <rPr>
        <sz val="10"/>
        <rFont val="Calibri"/>
        <family val="1"/>
      </rPr>
      <t>COMPENSADA</t>
    </r>
    <r>
      <rPr>
        <sz val="10"/>
        <rFont val="Times New Roman"/>
        <family val="1"/>
      </rPr>
      <t xml:space="preserve"> </t>
    </r>
    <r>
      <rPr>
        <sz val="10"/>
        <rFont val="Calibri"/>
        <family val="1"/>
      </rPr>
      <t>PLAST</t>
    </r>
    <r>
      <rPr>
        <sz val="10"/>
        <rFont val="Times New Roman"/>
        <family val="1"/>
      </rPr>
      <t xml:space="preserve"> </t>
    </r>
    <r>
      <rPr>
        <sz val="10"/>
        <rFont val="Calibri"/>
        <family val="1"/>
      </rPr>
      <t>12MM</t>
    </r>
  </si>
  <si>
    <r>
      <rPr>
        <sz val="10"/>
        <rFont val="Calibri"/>
        <family val="1"/>
      </rPr>
      <t>CIMBRAMENTO</t>
    </r>
    <r>
      <rPr>
        <sz val="10"/>
        <rFont val="Times New Roman"/>
        <family val="1"/>
      </rPr>
      <t xml:space="preserve"> </t>
    </r>
    <r>
      <rPr>
        <sz val="10"/>
        <rFont val="Calibri"/>
        <family val="1"/>
      </rPr>
      <t>DE</t>
    </r>
    <r>
      <rPr>
        <sz val="10"/>
        <rFont val="Times New Roman"/>
        <family val="1"/>
      </rPr>
      <t xml:space="preserve"> </t>
    </r>
    <r>
      <rPr>
        <sz val="10"/>
        <rFont val="Calibri"/>
        <family val="1"/>
      </rPr>
      <t>MADEIRA</t>
    </r>
    <r>
      <rPr>
        <sz val="10"/>
        <rFont val="Times New Roman"/>
        <family val="1"/>
      </rPr>
      <t xml:space="preserve"> </t>
    </r>
    <r>
      <rPr>
        <sz val="10"/>
        <rFont val="Calibri"/>
        <family val="1"/>
      </rPr>
      <t>PARA</t>
    </r>
    <r>
      <rPr>
        <sz val="10"/>
        <rFont val="Times New Roman"/>
        <family val="1"/>
      </rPr>
      <t xml:space="preserve"> </t>
    </r>
    <r>
      <rPr>
        <sz val="10"/>
        <rFont val="Calibri"/>
        <family val="1"/>
      </rPr>
      <t>EDIFICACOES</t>
    </r>
  </si>
  <si>
    <r>
      <rPr>
        <sz val="10"/>
        <rFont val="Calibri"/>
        <family val="1"/>
      </rPr>
      <t>TAMPONAMENTO</t>
    </r>
    <r>
      <rPr>
        <sz val="10"/>
        <rFont val="Times New Roman"/>
        <family val="1"/>
      </rPr>
      <t xml:space="preserve"> </t>
    </r>
    <r>
      <rPr>
        <sz val="10"/>
        <rFont val="Calibri"/>
        <family val="1"/>
      </rPr>
      <t>DE</t>
    </r>
    <r>
      <rPr>
        <sz val="10"/>
        <rFont val="Times New Roman"/>
        <family val="1"/>
      </rPr>
      <t xml:space="preserve"> </t>
    </r>
    <r>
      <rPr>
        <sz val="10"/>
        <rFont val="Calibri"/>
        <family val="1"/>
      </rPr>
      <t>FURO</t>
    </r>
    <r>
      <rPr>
        <sz val="10"/>
        <rFont val="Times New Roman"/>
        <family val="1"/>
      </rPr>
      <t xml:space="preserve"> </t>
    </r>
    <r>
      <rPr>
        <sz val="10"/>
        <rFont val="Calibri"/>
        <family val="1"/>
      </rPr>
      <t>DE</t>
    </r>
    <r>
      <rPr>
        <sz val="10"/>
        <rFont val="Times New Roman"/>
        <family val="1"/>
      </rPr>
      <t xml:space="preserve"> </t>
    </r>
    <r>
      <rPr>
        <sz val="10"/>
        <rFont val="Calibri"/>
        <family val="1"/>
      </rPr>
      <t>FORMA</t>
    </r>
    <r>
      <rPr>
        <sz val="10"/>
        <rFont val="Times New Roman"/>
        <family val="1"/>
      </rPr>
      <t xml:space="preserve"> </t>
    </r>
    <r>
      <rPr>
        <sz val="10"/>
        <rFont val="Calibri"/>
        <family val="1"/>
      </rPr>
      <t>METALICA</t>
    </r>
  </si>
  <si>
    <r>
      <rPr>
        <sz val="10"/>
        <rFont val="Calibri"/>
        <family val="1"/>
      </rPr>
      <t>ARMADURA</t>
    </r>
    <r>
      <rPr>
        <sz val="10"/>
        <rFont val="Times New Roman"/>
        <family val="1"/>
      </rPr>
      <t xml:space="preserve"> </t>
    </r>
    <r>
      <rPr>
        <sz val="10"/>
        <rFont val="Calibri"/>
        <family val="1"/>
      </rPr>
      <t>CA-25</t>
    </r>
  </si>
  <si>
    <r>
      <rPr>
        <sz val="10"/>
        <rFont val="Calibri"/>
        <family val="1"/>
      </rPr>
      <t>ARMADURA</t>
    </r>
    <r>
      <rPr>
        <sz val="10"/>
        <rFont val="Times New Roman"/>
        <family val="1"/>
      </rPr>
      <t xml:space="preserve"> </t>
    </r>
    <r>
      <rPr>
        <sz val="10"/>
        <rFont val="Calibri"/>
        <family val="1"/>
      </rPr>
      <t>CA-50</t>
    </r>
  </si>
  <si>
    <r>
      <rPr>
        <sz val="10"/>
        <rFont val="Calibri"/>
        <family val="1"/>
      </rPr>
      <t>ARMADURA</t>
    </r>
    <r>
      <rPr>
        <sz val="10"/>
        <rFont val="Times New Roman"/>
        <family val="1"/>
      </rPr>
      <t xml:space="preserve"> </t>
    </r>
    <r>
      <rPr>
        <sz val="10"/>
        <rFont val="Calibri"/>
        <family val="1"/>
      </rPr>
      <t>CA-60</t>
    </r>
  </si>
  <si>
    <r>
      <rPr>
        <sz val="10"/>
        <rFont val="Calibri"/>
        <family val="1"/>
      </rPr>
      <t>CONCRETO</t>
    </r>
    <r>
      <rPr>
        <sz val="10"/>
        <rFont val="Times New Roman"/>
        <family val="1"/>
      </rPr>
      <t xml:space="preserve"> </t>
    </r>
    <r>
      <rPr>
        <sz val="10"/>
        <rFont val="Calibri"/>
        <family val="1"/>
      </rPr>
      <t>FCK</t>
    </r>
    <r>
      <rPr>
        <sz val="10"/>
        <rFont val="Times New Roman"/>
        <family val="1"/>
      </rPr>
      <t xml:space="preserve"> </t>
    </r>
    <r>
      <rPr>
        <sz val="10"/>
        <rFont val="Calibri"/>
        <family val="1"/>
      </rPr>
      <t>100</t>
    </r>
    <r>
      <rPr>
        <sz val="10"/>
        <rFont val="Times New Roman"/>
        <family val="1"/>
      </rPr>
      <t xml:space="preserve"> </t>
    </r>
    <r>
      <rPr>
        <sz val="10"/>
        <rFont val="Calibri"/>
        <family val="1"/>
      </rPr>
      <t>KG/CM2,</t>
    </r>
    <r>
      <rPr>
        <sz val="10"/>
        <rFont val="Times New Roman"/>
        <family val="1"/>
      </rPr>
      <t xml:space="preserve"> </t>
    </r>
    <r>
      <rPr>
        <sz val="10"/>
        <rFont val="Calibri"/>
        <family val="1"/>
      </rPr>
      <t>VIRADO</t>
    </r>
    <r>
      <rPr>
        <sz val="10"/>
        <rFont val="Times New Roman"/>
        <family val="1"/>
      </rPr>
      <t xml:space="preserve"> </t>
    </r>
    <r>
      <rPr>
        <sz val="10"/>
        <rFont val="Calibri"/>
        <family val="1"/>
      </rPr>
      <t>NA</t>
    </r>
    <r>
      <rPr>
        <sz val="10"/>
        <rFont val="Times New Roman"/>
        <family val="1"/>
      </rPr>
      <t xml:space="preserve"> </t>
    </r>
    <r>
      <rPr>
        <sz val="10"/>
        <rFont val="Calibri"/>
        <family val="1"/>
      </rPr>
      <t>OBRA</t>
    </r>
  </si>
  <si>
    <r>
      <rPr>
        <sz val="10"/>
        <rFont val="Calibri"/>
        <family val="1"/>
      </rPr>
      <t>CONCRETO</t>
    </r>
    <r>
      <rPr>
        <sz val="10"/>
        <rFont val="Times New Roman"/>
        <family val="1"/>
      </rPr>
      <t xml:space="preserve"> </t>
    </r>
    <r>
      <rPr>
        <sz val="10"/>
        <rFont val="Calibri"/>
        <family val="1"/>
      </rPr>
      <t>FCK</t>
    </r>
    <r>
      <rPr>
        <sz val="10"/>
        <rFont val="Times New Roman"/>
        <family val="1"/>
      </rPr>
      <t xml:space="preserve"> </t>
    </r>
    <r>
      <rPr>
        <sz val="10"/>
        <rFont val="Calibri"/>
        <family val="1"/>
      </rPr>
      <t>150</t>
    </r>
    <r>
      <rPr>
        <sz val="10"/>
        <rFont val="Times New Roman"/>
        <family val="1"/>
      </rPr>
      <t xml:space="preserve"> </t>
    </r>
    <r>
      <rPr>
        <sz val="10"/>
        <rFont val="Calibri"/>
        <family val="1"/>
      </rPr>
      <t>KG/CM2,</t>
    </r>
    <r>
      <rPr>
        <sz val="10"/>
        <rFont val="Times New Roman"/>
        <family val="1"/>
      </rPr>
      <t xml:space="preserve"> </t>
    </r>
    <r>
      <rPr>
        <sz val="10"/>
        <rFont val="Calibri"/>
        <family val="1"/>
      </rPr>
      <t>VIRADO</t>
    </r>
    <r>
      <rPr>
        <sz val="10"/>
        <rFont val="Times New Roman"/>
        <family val="1"/>
      </rPr>
      <t xml:space="preserve"> </t>
    </r>
    <r>
      <rPr>
        <sz val="10"/>
        <rFont val="Calibri"/>
        <family val="1"/>
      </rPr>
      <t>NA</t>
    </r>
    <r>
      <rPr>
        <sz val="10"/>
        <rFont val="Times New Roman"/>
        <family val="1"/>
      </rPr>
      <t xml:space="preserve"> </t>
    </r>
    <r>
      <rPr>
        <sz val="10"/>
        <rFont val="Calibri"/>
        <family val="1"/>
      </rPr>
      <t>OBRA</t>
    </r>
  </si>
  <si>
    <r>
      <rPr>
        <sz val="10"/>
        <rFont val="Calibri"/>
        <family val="1"/>
      </rPr>
      <t>CONCRETO</t>
    </r>
    <r>
      <rPr>
        <sz val="10"/>
        <rFont val="Times New Roman"/>
        <family val="1"/>
      </rPr>
      <t xml:space="preserve"> </t>
    </r>
    <r>
      <rPr>
        <sz val="10"/>
        <rFont val="Calibri"/>
        <family val="1"/>
      </rPr>
      <t>FCK</t>
    </r>
    <r>
      <rPr>
        <sz val="10"/>
        <rFont val="Times New Roman"/>
        <family val="1"/>
      </rPr>
      <t xml:space="preserve"> </t>
    </r>
    <r>
      <rPr>
        <sz val="10"/>
        <rFont val="Calibri"/>
        <family val="1"/>
      </rPr>
      <t>200</t>
    </r>
    <r>
      <rPr>
        <sz val="10"/>
        <rFont val="Times New Roman"/>
        <family val="1"/>
      </rPr>
      <t xml:space="preserve"> </t>
    </r>
    <r>
      <rPr>
        <sz val="10"/>
        <rFont val="Calibri"/>
        <family val="1"/>
      </rPr>
      <t>KG/CM2,</t>
    </r>
    <r>
      <rPr>
        <sz val="10"/>
        <rFont val="Times New Roman"/>
        <family val="1"/>
      </rPr>
      <t xml:space="preserve"> </t>
    </r>
    <r>
      <rPr>
        <sz val="10"/>
        <rFont val="Calibri"/>
        <family val="1"/>
      </rPr>
      <t>VIRADO</t>
    </r>
    <r>
      <rPr>
        <sz val="10"/>
        <rFont val="Times New Roman"/>
        <family val="1"/>
      </rPr>
      <t xml:space="preserve"> </t>
    </r>
    <r>
      <rPr>
        <sz val="10"/>
        <rFont val="Calibri"/>
        <family val="1"/>
      </rPr>
      <t>NA</t>
    </r>
    <r>
      <rPr>
        <sz val="10"/>
        <rFont val="Times New Roman"/>
        <family val="1"/>
      </rPr>
      <t xml:space="preserve"> </t>
    </r>
    <r>
      <rPr>
        <sz val="10"/>
        <rFont val="Calibri"/>
        <family val="1"/>
      </rPr>
      <t>OBRA</t>
    </r>
  </si>
  <si>
    <r>
      <rPr>
        <sz val="10"/>
        <rFont val="Calibri"/>
        <family val="1"/>
      </rPr>
      <t>CONCRETO</t>
    </r>
    <r>
      <rPr>
        <sz val="10"/>
        <rFont val="Times New Roman"/>
        <family val="1"/>
      </rPr>
      <t xml:space="preserve"> </t>
    </r>
    <r>
      <rPr>
        <sz val="10"/>
        <rFont val="Calibri"/>
        <family val="1"/>
      </rPr>
      <t>FCK</t>
    </r>
    <r>
      <rPr>
        <sz val="10"/>
        <rFont val="Times New Roman"/>
        <family val="1"/>
      </rPr>
      <t xml:space="preserve"> </t>
    </r>
    <r>
      <rPr>
        <sz val="10"/>
        <rFont val="Calibri"/>
        <family val="1"/>
      </rPr>
      <t>250</t>
    </r>
    <r>
      <rPr>
        <sz val="10"/>
        <rFont val="Times New Roman"/>
        <family val="1"/>
      </rPr>
      <t xml:space="preserve"> </t>
    </r>
    <r>
      <rPr>
        <sz val="10"/>
        <rFont val="Calibri"/>
        <family val="1"/>
      </rPr>
      <t>KG/CM2,</t>
    </r>
    <r>
      <rPr>
        <sz val="10"/>
        <rFont val="Times New Roman"/>
        <family val="1"/>
      </rPr>
      <t xml:space="preserve"> </t>
    </r>
    <r>
      <rPr>
        <sz val="10"/>
        <rFont val="Calibri"/>
        <family val="1"/>
      </rPr>
      <t>VIRADO</t>
    </r>
    <r>
      <rPr>
        <sz val="10"/>
        <rFont val="Times New Roman"/>
        <family val="1"/>
      </rPr>
      <t xml:space="preserve"> </t>
    </r>
    <r>
      <rPr>
        <sz val="10"/>
        <rFont val="Calibri"/>
        <family val="1"/>
      </rPr>
      <t>NA</t>
    </r>
    <r>
      <rPr>
        <sz val="10"/>
        <rFont val="Times New Roman"/>
        <family val="1"/>
      </rPr>
      <t xml:space="preserve"> </t>
    </r>
    <r>
      <rPr>
        <sz val="10"/>
        <rFont val="Calibri"/>
        <family val="1"/>
      </rPr>
      <t>OBRA</t>
    </r>
  </si>
  <si>
    <r>
      <rPr>
        <sz val="10"/>
        <rFont val="Calibri"/>
        <family val="1"/>
      </rPr>
      <t>CONCRETO</t>
    </r>
    <r>
      <rPr>
        <sz val="10"/>
        <rFont val="Times New Roman"/>
        <family val="1"/>
      </rPr>
      <t xml:space="preserve"> </t>
    </r>
    <r>
      <rPr>
        <sz val="10"/>
        <rFont val="Calibri"/>
        <family val="1"/>
      </rPr>
      <t>USINADO</t>
    </r>
    <r>
      <rPr>
        <sz val="10"/>
        <rFont val="Times New Roman"/>
        <family val="1"/>
      </rPr>
      <t xml:space="preserve"> </t>
    </r>
    <r>
      <rPr>
        <sz val="10"/>
        <rFont val="Calibri"/>
        <family val="1"/>
      </rPr>
      <t>FCK</t>
    </r>
    <r>
      <rPr>
        <sz val="10"/>
        <rFont val="Times New Roman"/>
        <family val="1"/>
      </rPr>
      <t xml:space="preserve"> </t>
    </r>
    <r>
      <rPr>
        <sz val="10"/>
        <rFont val="Calibri"/>
        <family val="1"/>
      </rPr>
      <t>150</t>
    </r>
    <r>
      <rPr>
        <sz val="10"/>
        <rFont val="Times New Roman"/>
        <family val="1"/>
      </rPr>
      <t xml:space="preserve"> </t>
    </r>
    <r>
      <rPr>
        <sz val="10"/>
        <rFont val="Calibri"/>
        <family val="1"/>
      </rPr>
      <t>KG/CM2</t>
    </r>
  </si>
  <si>
    <r>
      <rPr>
        <sz val="10"/>
        <rFont val="Calibri"/>
        <family val="1"/>
      </rPr>
      <t>CONCRETO</t>
    </r>
    <r>
      <rPr>
        <sz val="10"/>
        <rFont val="Times New Roman"/>
        <family val="1"/>
      </rPr>
      <t xml:space="preserve"> </t>
    </r>
    <r>
      <rPr>
        <sz val="10"/>
        <rFont val="Calibri"/>
        <family val="1"/>
      </rPr>
      <t>USINADO</t>
    </r>
    <r>
      <rPr>
        <sz val="10"/>
        <rFont val="Times New Roman"/>
        <family val="1"/>
      </rPr>
      <t xml:space="preserve"> </t>
    </r>
    <r>
      <rPr>
        <sz val="10"/>
        <rFont val="Calibri"/>
        <family val="1"/>
      </rPr>
      <t>FCK</t>
    </r>
    <r>
      <rPr>
        <sz val="10"/>
        <rFont val="Times New Roman"/>
        <family val="1"/>
      </rPr>
      <t xml:space="preserve"> </t>
    </r>
    <r>
      <rPr>
        <sz val="10"/>
        <rFont val="Calibri"/>
        <family val="1"/>
      </rPr>
      <t>200</t>
    </r>
    <r>
      <rPr>
        <sz val="10"/>
        <rFont val="Times New Roman"/>
        <family val="1"/>
      </rPr>
      <t xml:space="preserve"> </t>
    </r>
    <r>
      <rPr>
        <sz val="10"/>
        <rFont val="Calibri"/>
        <family val="1"/>
      </rPr>
      <t>KG/CM2</t>
    </r>
  </si>
  <si>
    <r>
      <rPr>
        <sz val="10"/>
        <rFont val="Calibri"/>
        <family val="1"/>
      </rPr>
      <t>CONCRETO</t>
    </r>
    <r>
      <rPr>
        <sz val="10"/>
        <rFont val="Times New Roman"/>
        <family val="1"/>
      </rPr>
      <t xml:space="preserve"> </t>
    </r>
    <r>
      <rPr>
        <sz val="10"/>
        <rFont val="Calibri"/>
        <family val="1"/>
      </rPr>
      <t>USINADO</t>
    </r>
    <r>
      <rPr>
        <sz val="10"/>
        <rFont val="Times New Roman"/>
        <family val="1"/>
      </rPr>
      <t xml:space="preserve"> </t>
    </r>
    <r>
      <rPr>
        <sz val="10"/>
        <rFont val="Calibri"/>
        <family val="1"/>
      </rPr>
      <t>FCK</t>
    </r>
    <r>
      <rPr>
        <sz val="10"/>
        <rFont val="Times New Roman"/>
        <family val="1"/>
      </rPr>
      <t xml:space="preserve"> </t>
    </r>
    <r>
      <rPr>
        <sz val="10"/>
        <rFont val="Calibri"/>
        <family val="1"/>
      </rPr>
      <t>250</t>
    </r>
    <r>
      <rPr>
        <sz val="10"/>
        <rFont val="Times New Roman"/>
        <family val="1"/>
      </rPr>
      <t xml:space="preserve"> </t>
    </r>
    <r>
      <rPr>
        <sz val="10"/>
        <rFont val="Calibri"/>
        <family val="1"/>
      </rPr>
      <t>KG/CM2</t>
    </r>
  </si>
  <si>
    <r>
      <rPr>
        <sz val="10"/>
        <rFont val="Calibri"/>
        <family val="1"/>
      </rPr>
      <t>CONCRETO</t>
    </r>
    <r>
      <rPr>
        <sz val="10"/>
        <rFont val="Times New Roman"/>
        <family val="1"/>
      </rPr>
      <t xml:space="preserve"> </t>
    </r>
    <r>
      <rPr>
        <sz val="10"/>
        <rFont val="Calibri"/>
        <family val="1"/>
      </rPr>
      <t>USINADO</t>
    </r>
    <r>
      <rPr>
        <sz val="10"/>
        <rFont val="Times New Roman"/>
        <family val="1"/>
      </rPr>
      <t xml:space="preserve"> </t>
    </r>
    <r>
      <rPr>
        <sz val="10"/>
        <rFont val="Calibri"/>
        <family val="1"/>
      </rPr>
      <t>FCK</t>
    </r>
    <r>
      <rPr>
        <sz val="10"/>
        <rFont val="Times New Roman"/>
        <family val="1"/>
      </rPr>
      <t xml:space="preserve"> </t>
    </r>
    <r>
      <rPr>
        <sz val="10"/>
        <rFont val="Calibri"/>
        <family val="1"/>
      </rPr>
      <t>300</t>
    </r>
    <r>
      <rPr>
        <sz val="10"/>
        <rFont val="Times New Roman"/>
        <family val="1"/>
      </rPr>
      <t xml:space="preserve"> </t>
    </r>
    <r>
      <rPr>
        <sz val="10"/>
        <rFont val="Calibri"/>
        <family val="1"/>
      </rPr>
      <t>KG/CM2</t>
    </r>
  </si>
  <si>
    <r>
      <rPr>
        <sz val="10"/>
        <rFont val="Calibri"/>
        <family val="1"/>
      </rPr>
      <t>CONCRETO</t>
    </r>
    <r>
      <rPr>
        <sz val="10"/>
        <rFont val="Times New Roman"/>
        <family val="1"/>
      </rPr>
      <t xml:space="preserve"> </t>
    </r>
    <r>
      <rPr>
        <sz val="10"/>
        <rFont val="Calibri"/>
        <family val="1"/>
      </rPr>
      <t>USINADO</t>
    </r>
    <r>
      <rPr>
        <sz val="10"/>
        <rFont val="Times New Roman"/>
        <family val="1"/>
      </rPr>
      <t xml:space="preserve"> </t>
    </r>
    <r>
      <rPr>
        <sz val="10"/>
        <rFont val="Calibri"/>
        <family val="1"/>
      </rPr>
      <t>FCK</t>
    </r>
    <r>
      <rPr>
        <sz val="10"/>
        <rFont val="Times New Roman"/>
        <family val="1"/>
      </rPr>
      <t xml:space="preserve"> </t>
    </r>
    <r>
      <rPr>
        <sz val="10"/>
        <rFont val="Calibri"/>
        <family val="1"/>
      </rPr>
      <t>350</t>
    </r>
    <r>
      <rPr>
        <sz val="10"/>
        <rFont val="Times New Roman"/>
        <family val="1"/>
      </rPr>
      <t xml:space="preserve"> </t>
    </r>
    <r>
      <rPr>
        <sz val="10"/>
        <rFont val="Calibri"/>
        <family val="1"/>
      </rPr>
      <t>KG/CM2</t>
    </r>
  </si>
  <si>
    <r>
      <rPr>
        <sz val="10"/>
        <rFont val="Calibri"/>
        <family val="1"/>
      </rPr>
      <t>CONCRETO</t>
    </r>
    <r>
      <rPr>
        <sz val="10"/>
        <rFont val="Times New Roman"/>
        <family val="1"/>
      </rPr>
      <t xml:space="preserve"> </t>
    </r>
    <r>
      <rPr>
        <sz val="10"/>
        <rFont val="Calibri"/>
        <family val="1"/>
      </rPr>
      <t>USINADO</t>
    </r>
    <r>
      <rPr>
        <sz val="10"/>
        <rFont val="Times New Roman"/>
        <family val="1"/>
      </rPr>
      <t xml:space="preserve"> </t>
    </r>
    <r>
      <rPr>
        <sz val="10"/>
        <rFont val="Calibri"/>
        <family val="1"/>
      </rPr>
      <t>FCK</t>
    </r>
    <r>
      <rPr>
        <sz val="10"/>
        <rFont val="Times New Roman"/>
        <family val="1"/>
      </rPr>
      <t xml:space="preserve"> </t>
    </r>
    <r>
      <rPr>
        <sz val="10"/>
        <rFont val="Calibri"/>
        <family val="1"/>
      </rPr>
      <t>400</t>
    </r>
    <r>
      <rPr>
        <sz val="10"/>
        <rFont val="Times New Roman"/>
        <family val="1"/>
      </rPr>
      <t xml:space="preserve"> </t>
    </r>
    <r>
      <rPr>
        <sz val="10"/>
        <rFont val="Calibri"/>
        <family val="1"/>
      </rPr>
      <t>KG/CM2</t>
    </r>
  </si>
  <si>
    <r>
      <rPr>
        <sz val="10"/>
        <rFont val="Calibri"/>
        <family val="1"/>
      </rPr>
      <t>CONCRETO</t>
    </r>
    <r>
      <rPr>
        <sz val="10"/>
        <rFont val="Times New Roman"/>
        <family val="1"/>
      </rPr>
      <t xml:space="preserve"> </t>
    </r>
    <r>
      <rPr>
        <sz val="10"/>
        <rFont val="Calibri"/>
        <family val="1"/>
      </rPr>
      <t>USINADO</t>
    </r>
    <r>
      <rPr>
        <sz val="10"/>
        <rFont val="Times New Roman"/>
        <family val="1"/>
      </rPr>
      <t xml:space="preserve"> </t>
    </r>
    <r>
      <rPr>
        <sz val="10"/>
        <rFont val="Calibri"/>
        <family val="1"/>
      </rPr>
      <t>FCK</t>
    </r>
    <r>
      <rPr>
        <sz val="10"/>
        <rFont val="Times New Roman"/>
        <family val="1"/>
      </rPr>
      <t xml:space="preserve"> </t>
    </r>
    <r>
      <rPr>
        <sz val="10"/>
        <rFont val="Calibri"/>
        <family val="1"/>
      </rPr>
      <t>200</t>
    </r>
    <r>
      <rPr>
        <sz val="10"/>
        <rFont val="Times New Roman"/>
        <family val="1"/>
      </rPr>
      <t xml:space="preserve"> </t>
    </r>
    <r>
      <rPr>
        <sz val="10"/>
        <rFont val="Calibri"/>
        <family val="1"/>
      </rPr>
      <t>KG/CM2</t>
    </r>
    <r>
      <rPr>
        <sz val="10"/>
        <rFont val="Times New Roman"/>
        <family val="1"/>
      </rPr>
      <t xml:space="preserve"> </t>
    </r>
    <r>
      <rPr>
        <sz val="10"/>
        <rFont val="Calibri"/>
        <family val="1"/>
      </rPr>
      <t>BOMBEADO</t>
    </r>
  </si>
  <si>
    <r>
      <rPr>
        <sz val="10"/>
        <rFont val="Calibri"/>
        <family val="1"/>
      </rPr>
      <t>CONCRETO</t>
    </r>
    <r>
      <rPr>
        <sz val="10"/>
        <rFont val="Times New Roman"/>
        <family val="1"/>
      </rPr>
      <t xml:space="preserve"> </t>
    </r>
    <r>
      <rPr>
        <sz val="10"/>
        <rFont val="Calibri"/>
        <family val="1"/>
      </rPr>
      <t>USINADO</t>
    </r>
    <r>
      <rPr>
        <sz val="10"/>
        <rFont val="Times New Roman"/>
        <family val="1"/>
      </rPr>
      <t xml:space="preserve"> </t>
    </r>
    <r>
      <rPr>
        <sz val="10"/>
        <rFont val="Calibri"/>
        <family val="1"/>
      </rPr>
      <t>FCK</t>
    </r>
    <r>
      <rPr>
        <sz val="10"/>
        <rFont val="Times New Roman"/>
        <family val="1"/>
      </rPr>
      <t xml:space="preserve"> </t>
    </r>
    <r>
      <rPr>
        <sz val="10"/>
        <rFont val="Calibri"/>
        <family val="1"/>
      </rPr>
      <t>250</t>
    </r>
    <r>
      <rPr>
        <sz val="10"/>
        <rFont val="Times New Roman"/>
        <family val="1"/>
      </rPr>
      <t xml:space="preserve"> </t>
    </r>
    <r>
      <rPr>
        <sz val="10"/>
        <rFont val="Calibri"/>
        <family val="1"/>
      </rPr>
      <t>KG/CM2</t>
    </r>
    <r>
      <rPr>
        <sz val="10"/>
        <rFont val="Times New Roman"/>
        <family val="1"/>
      </rPr>
      <t xml:space="preserve"> </t>
    </r>
    <r>
      <rPr>
        <sz val="10"/>
        <rFont val="Calibri"/>
        <family val="1"/>
      </rPr>
      <t>BOMBEADO</t>
    </r>
  </si>
  <si>
    <r>
      <rPr>
        <sz val="10"/>
        <rFont val="Calibri"/>
        <family val="1"/>
      </rPr>
      <t>CONCRETO</t>
    </r>
    <r>
      <rPr>
        <sz val="10"/>
        <rFont val="Times New Roman"/>
        <family val="1"/>
      </rPr>
      <t xml:space="preserve"> </t>
    </r>
    <r>
      <rPr>
        <sz val="10"/>
        <rFont val="Calibri"/>
        <family val="1"/>
      </rPr>
      <t>USINADO</t>
    </r>
    <r>
      <rPr>
        <sz val="10"/>
        <rFont val="Times New Roman"/>
        <family val="1"/>
      </rPr>
      <t xml:space="preserve"> </t>
    </r>
    <r>
      <rPr>
        <sz val="10"/>
        <rFont val="Calibri"/>
        <family val="1"/>
      </rPr>
      <t>FCK</t>
    </r>
    <r>
      <rPr>
        <sz val="10"/>
        <rFont val="Times New Roman"/>
        <family val="1"/>
      </rPr>
      <t xml:space="preserve"> </t>
    </r>
    <r>
      <rPr>
        <sz val="10"/>
        <rFont val="Calibri"/>
        <family val="1"/>
      </rPr>
      <t>300</t>
    </r>
    <r>
      <rPr>
        <sz val="10"/>
        <rFont val="Times New Roman"/>
        <family val="1"/>
      </rPr>
      <t xml:space="preserve"> </t>
    </r>
    <r>
      <rPr>
        <sz val="10"/>
        <rFont val="Calibri"/>
        <family val="1"/>
      </rPr>
      <t>KG/CM2</t>
    </r>
    <r>
      <rPr>
        <sz val="10"/>
        <rFont val="Times New Roman"/>
        <family val="1"/>
      </rPr>
      <t xml:space="preserve"> </t>
    </r>
    <r>
      <rPr>
        <sz val="10"/>
        <rFont val="Calibri"/>
        <family val="1"/>
      </rPr>
      <t>BOMBEADO</t>
    </r>
  </si>
  <si>
    <r>
      <rPr>
        <sz val="10"/>
        <rFont val="Calibri"/>
        <family val="1"/>
      </rPr>
      <t>CONCRETO</t>
    </r>
    <r>
      <rPr>
        <sz val="10"/>
        <rFont val="Times New Roman"/>
        <family val="1"/>
      </rPr>
      <t xml:space="preserve"> </t>
    </r>
    <r>
      <rPr>
        <sz val="10"/>
        <rFont val="Calibri"/>
        <family val="1"/>
      </rPr>
      <t>USINADO</t>
    </r>
    <r>
      <rPr>
        <sz val="10"/>
        <rFont val="Times New Roman"/>
        <family val="1"/>
      </rPr>
      <t xml:space="preserve"> </t>
    </r>
    <r>
      <rPr>
        <sz val="10"/>
        <rFont val="Calibri"/>
        <family val="1"/>
      </rPr>
      <t>FCK</t>
    </r>
    <r>
      <rPr>
        <sz val="10"/>
        <rFont val="Times New Roman"/>
        <family val="1"/>
      </rPr>
      <t xml:space="preserve"> </t>
    </r>
    <r>
      <rPr>
        <sz val="10"/>
        <rFont val="Calibri"/>
        <family val="1"/>
      </rPr>
      <t>350</t>
    </r>
    <r>
      <rPr>
        <sz val="10"/>
        <rFont val="Times New Roman"/>
        <family val="1"/>
      </rPr>
      <t xml:space="preserve"> </t>
    </r>
    <r>
      <rPr>
        <sz val="10"/>
        <rFont val="Calibri"/>
        <family val="1"/>
      </rPr>
      <t>KG/CM2</t>
    </r>
    <r>
      <rPr>
        <sz val="10"/>
        <rFont val="Times New Roman"/>
        <family val="1"/>
      </rPr>
      <t xml:space="preserve"> </t>
    </r>
    <r>
      <rPr>
        <sz val="10"/>
        <rFont val="Calibri"/>
        <family val="1"/>
      </rPr>
      <t>BOMBEADO</t>
    </r>
  </si>
  <si>
    <r>
      <rPr>
        <sz val="10"/>
        <rFont val="Calibri"/>
        <family val="1"/>
      </rPr>
      <t>CONCRETO</t>
    </r>
    <r>
      <rPr>
        <sz val="10"/>
        <rFont val="Times New Roman"/>
        <family val="1"/>
      </rPr>
      <t xml:space="preserve"> </t>
    </r>
    <r>
      <rPr>
        <sz val="10"/>
        <rFont val="Calibri"/>
        <family val="1"/>
      </rPr>
      <t>USINADO</t>
    </r>
    <r>
      <rPr>
        <sz val="10"/>
        <rFont val="Times New Roman"/>
        <family val="1"/>
      </rPr>
      <t xml:space="preserve"> </t>
    </r>
    <r>
      <rPr>
        <sz val="10"/>
        <rFont val="Calibri"/>
        <family val="1"/>
      </rPr>
      <t>FCK</t>
    </r>
    <r>
      <rPr>
        <sz val="10"/>
        <rFont val="Times New Roman"/>
        <family val="1"/>
      </rPr>
      <t xml:space="preserve"> </t>
    </r>
    <r>
      <rPr>
        <sz val="10"/>
        <rFont val="Calibri"/>
        <family val="1"/>
      </rPr>
      <t>400</t>
    </r>
    <r>
      <rPr>
        <sz val="10"/>
        <rFont val="Times New Roman"/>
        <family val="1"/>
      </rPr>
      <t xml:space="preserve"> </t>
    </r>
    <r>
      <rPr>
        <sz val="10"/>
        <rFont val="Calibri"/>
        <family val="1"/>
      </rPr>
      <t>KG/CM2</t>
    </r>
    <r>
      <rPr>
        <sz val="10"/>
        <rFont val="Times New Roman"/>
        <family val="1"/>
      </rPr>
      <t xml:space="preserve"> </t>
    </r>
    <r>
      <rPr>
        <sz val="10"/>
        <rFont val="Calibri"/>
        <family val="1"/>
      </rPr>
      <t>BOMBEADO</t>
    </r>
  </si>
  <si>
    <r>
      <rPr>
        <sz val="10"/>
        <rFont val="Calibri"/>
        <family val="1"/>
      </rPr>
      <t>CONCRETO</t>
    </r>
    <r>
      <rPr>
        <sz val="10"/>
        <rFont val="Times New Roman"/>
        <family val="1"/>
      </rPr>
      <t xml:space="preserve"> </t>
    </r>
    <r>
      <rPr>
        <sz val="10"/>
        <rFont val="Calibri"/>
        <family val="1"/>
      </rPr>
      <t>CICLOPICO</t>
    </r>
  </si>
  <si>
    <r>
      <rPr>
        <sz val="10"/>
        <rFont val="Calibri"/>
        <family val="1"/>
      </rPr>
      <t>LAJE</t>
    </r>
    <r>
      <rPr>
        <sz val="10"/>
        <rFont val="Times New Roman"/>
        <family val="1"/>
      </rPr>
      <t xml:space="preserve"> </t>
    </r>
    <r>
      <rPr>
        <sz val="10"/>
        <rFont val="Calibri"/>
        <family val="1"/>
      </rPr>
      <t>PRE-MOLDADA</t>
    </r>
    <r>
      <rPr>
        <sz val="10"/>
        <rFont val="Times New Roman"/>
        <family val="1"/>
      </rPr>
      <t xml:space="preserve"> </t>
    </r>
    <r>
      <rPr>
        <sz val="10"/>
        <rFont val="Calibri"/>
        <family val="1"/>
      </rPr>
      <t>PARA</t>
    </r>
    <r>
      <rPr>
        <sz val="10"/>
        <rFont val="Times New Roman"/>
        <family val="1"/>
      </rPr>
      <t xml:space="preserve"> </t>
    </r>
    <r>
      <rPr>
        <sz val="10"/>
        <rFont val="Calibri"/>
        <family val="1"/>
      </rPr>
      <t>FORRO</t>
    </r>
    <r>
      <rPr>
        <sz val="10"/>
        <rFont val="Times New Roman"/>
        <family val="1"/>
      </rPr>
      <t xml:space="preserve"> </t>
    </r>
    <r>
      <rPr>
        <sz val="10"/>
        <rFont val="Calibri"/>
        <family val="1"/>
      </rPr>
      <t>SIMPLES</t>
    </r>
  </si>
  <si>
    <r>
      <rPr>
        <sz val="10"/>
        <rFont val="Calibri"/>
        <family val="1"/>
      </rPr>
      <t>LAJE</t>
    </r>
    <r>
      <rPr>
        <sz val="10"/>
        <rFont val="Times New Roman"/>
        <family val="1"/>
      </rPr>
      <t xml:space="preserve"> </t>
    </r>
    <r>
      <rPr>
        <sz val="10"/>
        <rFont val="Calibri"/>
        <family val="1"/>
      </rPr>
      <t>PRE-MOLDADA</t>
    </r>
    <r>
      <rPr>
        <sz val="10"/>
        <rFont val="Times New Roman"/>
        <family val="1"/>
      </rPr>
      <t xml:space="preserve"> </t>
    </r>
    <r>
      <rPr>
        <sz val="10"/>
        <rFont val="Calibri"/>
        <family val="1"/>
      </rPr>
      <t>SOBRECARGA</t>
    </r>
    <r>
      <rPr>
        <sz val="10"/>
        <rFont val="Times New Roman"/>
        <family val="1"/>
      </rPr>
      <t xml:space="preserve"> </t>
    </r>
    <r>
      <rPr>
        <sz val="10"/>
        <rFont val="Calibri"/>
        <family val="1"/>
      </rPr>
      <t>300KG/M2</t>
    </r>
  </si>
  <si>
    <r>
      <rPr>
        <sz val="10"/>
        <rFont val="Calibri"/>
        <family val="1"/>
      </rPr>
      <t>CRAVACAO</t>
    </r>
    <r>
      <rPr>
        <sz val="10"/>
        <rFont val="Times New Roman"/>
        <family val="1"/>
      </rPr>
      <t xml:space="preserve"> </t>
    </r>
    <r>
      <rPr>
        <sz val="10"/>
        <rFont val="Calibri"/>
        <family val="1"/>
      </rPr>
      <t>DE</t>
    </r>
    <r>
      <rPr>
        <sz val="10"/>
        <rFont val="Times New Roman"/>
        <family val="1"/>
      </rPr>
      <t xml:space="preserve"> </t>
    </r>
    <r>
      <rPr>
        <sz val="10"/>
        <rFont val="Calibri"/>
        <family val="1"/>
      </rPr>
      <t>ESTACAS</t>
    </r>
    <r>
      <rPr>
        <sz val="10"/>
        <rFont val="Times New Roman"/>
        <family val="1"/>
      </rPr>
      <t xml:space="preserve"> </t>
    </r>
    <r>
      <rPr>
        <sz val="10"/>
        <rFont val="Calibri"/>
        <family val="1"/>
      </rPr>
      <t>COM</t>
    </r>
    <r>
      <rPr>
        <sz val="10"/>
        <rFont val="Times New Roman"/>
        <family val="1"/>
      </rPr>
      <t xml:space="preserve"> </t>
    </r>
    <r>
      <rPr>
        <sz val="10"/>
        <rFont val="Calibri"/>
        <family val="1"/>
      </rPr>
      <t>TRILHO</t>
    </r>
    <r>
      <rPr>
        <sz val="10"/>
        <rFont val="Times New Roman"/>
        <family val="1"/>
      </rPr>
      <t xml:space="preserve"> </t>
    </r>
    <r>
      <rPr>
        <sz val="10"/>
        <rFont val="Calibri"/>
        <family val="1"/>
      </rPr>
      <t>TR-57</t>
    </r>
  </si>
  <si>
    <r>
      <rPr>
        <sz val="10"/>
        <rFont val="Calibri"/>
        <family val="1"/>
      </rPr>
      <t>CRAVACAO</t>
    </r>
    <r>
      <rPr>
        <sz val="10"/>
        <rFont val="Times New Roman"/>
        <family val="1"/>
      </rPr>
      <t xml:space="preserve"> </t>
    </r>
    <r>
      <rPr>
        <sz val="10"/>
        <rFont val="Calibri"/>
        <family val="1"/>
      </rPr>
      <t>DE</t>
    </r>
    <r>
      <rPr>
        <sz val="10"/>
        <rFont val="Times New Roman"/>
        <family val="1"/>
      </rPr>
      <t xml:space="preserve"> </t>
    </r>
    <r>
      <rPr>
        <sz val="10"/>
        <rFont val="Calibri"/>
        <family val="1"/>
      </rPr>
      <t>ESTACAS</t>
    </r>
    <r>
      <rPr>
        <sz val="10"/>
        <rFont val="Times New Roman"/>
        <family val="1"/>
      </rPr>
      <t xml:space="preserve"> </t>
    </r>
    <r>
      <rPr>
        <sz val="10"/>
        <rFont val="Calibri"/>
        <family val="1"/>
      </rPr>
      <t>COM</t>
    </r>
    <r>
      <rPr>
        <sz val="10"/>
        <rFont val="Times New Roman"/>
        <family val="1"/>
      </rPr>
      <t xml:space="preserve"> </t>
    </r>
    <r>
      <rPr>
        <sz val="10"/>
        <rFont val="Calibri"/>
        <family val="1"/>
      </rPr>
      <t>TRILHO</t>
    </r>
    <r>
      <rPr>
        <sz val="10"/>
        <rFont val="Times New Roman"/>
        <family val="1"/>
      </rPr>
      <t xml:space="preserve"> </t>
    </r>
    <r>
      <rPr>
        <sz val="10"/>
        <rFont val="Calibri"/>
        <family val="1"/>
      </rPr>
      <t>TR-68</t>
    </r>
  </si>
  <si>
    <r>
      <rPr>
        <sz val="10"/>
        <rFont val="Calibri"/>
        <family val="1"/>
      </rPr>
      <t>CRAVACAO</t>
    </r>
    <r>
      <rPr>
        <sz val="10"/>
        <rFont val="Times New Roman"/>
        <family val="1"/>
      </rPr>
      <t xml:space="preserve"> </t>
    </r>
    <r>
      <rPr>
        <sz val="10"/>
        <rFont val="Calibri"/>
        <family val="1"/>
      </rPr>
      <t>DE</t>
    </r>
    <r>
      <rPr>
        <sz val="10"/>
        <rFont val="Times New Roman"/>
        <family val="1"/>
      </rPr>
      <t xml:space="preserve"> </t>
    </r>
    <r>
      <rPr>
        <sz val="10"/>
        <rFont val="Calibri"/>
        <family val="1"/>
      </rPr>
      <t>ESTACA</t>
    </r>
    <r>
      <rPr>
        <sz val="10"/>
        <rFont val="Times New Roman"/>
        <family val="1"/>
      </rPr>
      <t xml:space="preserve"> </t>
    </r>
    <r>
      <rPr>
        <sz val="10"/>
        <rFont val="Calibri"/>
        <family val="1"/>
      </rPr>
      <t>CONC</t>
    </r>
    <r>
      <rPr>
        <sz val="10"/>
        <rFont val="Times New Roman"/>
        <family val="1"/>
      </rPr>
      <t xml:space="preserve"> </t>
    </r>
    <r>
      <rPr>
        <sz val="10"/>
        <rFont val="Calibri"/>
        <family val="1"/>
      </rPr>
      <t>DN</t>
    </r>
    <r>
      <rPr>
        <sz val="10"/>
        <rFont val="Times New Roman"/>
        <family val="1"/>
      </rPr>
      <t xml:space="preserve"> </t>
    </r>
    <r>
      <rPr>
        <sz val="10"/>
        <rFont val="Calibri"/>
        <family val="1"/>
      </rPr>
      <t>180MM</t>
    </r>
    <r>
      <rPr>
        <sz val="10"/>
        <rFont val="Times New Roman"/>
        <family val="1"/>
      </rPr>
      <t xml:space="preserve"> </t>
    </r>
    <r>
      <rPr>
        <sz val="10"/>
        <rFont val="Calibri"/>
        <family val="1"/>
      </rPr>
      <t>35</t>
    </r>
    <r>
      <rPr>
        <sz val="10"/>
        <rFont val="Times New Roman"/>
        <family val="1"/>
      </rPr>
      <t xml:space="preserve"> </t>
    </r>
    <r>
      <rPr>
        <sz val="10"/>
        <rFont val="Calibri"/>
        <family val="1"/>
      </rPr>
      <t>TON</t>
    </r>
  </si>
  <si>
    <r>
      <rPr>
        <sz val="10"/>
        <rFont val="Calibri"/>
        <family val="1"/>
      </rPr>
      <t>CRAVACAO</t>
    </r>
    <r>
      <rPr>
        <sz val="10"/>
        <rFont val="Times New Roman"/>
        <family val="1"/>
      </rPr>
      <t xml:space="preserve"> </t>
    </r>
    <r>
      <rPr>
        <sz val="10"/>
        <rFont val="Calibri"/>
        <family val="1"/>
      </rPr>
      <t>DE</t>
    </r>
    <r>
      <rPr>
        <sz val="10"/>
        <rFont val="Times New Roman"/>
        <family val="1"/>
      </rPr>
      <t xml:space="preserve"> </t>
    </r>
    <r>
      <rPr>
        <sz val="10"/>
        <rFont val="Calibri"/>
        <family val="1"/>
      </rPr>
      <t>ESTACA</t>
    </r>
    <r>
      <rPr>
        <sz val="10"/>
        <rFont val="Times New Roman"/>
        <family val="1"/>
      </rPr>
      <t xml:space="preserve"> </t>
    </r>
    <r>
      <rPr>
        <sz val="10"/>
        <rFont val="Calibri"/>
        <family val="1"/>
      </rPr>
      <t>CONC</t>
    </r>
    <r>
      <rPr>
        <sz val="10"/>
        <rFont val="Times New Roman"/>
        <family val="1"/>
      </rPr>
      <t xml:space="preserve"> </t>
    </r>
    <r>
      <rPr>
        <sz val="10"/>
        <rFont val="Calibri"/>
        <family val="1"/>
      </rPr>
      <t>DN</t>
    </r>
    <r>
      <rPr>
        <sz val="10"/>
        <rFont val="Times New Roman"/>
        <family val="1"/>
      </rPr>
      <t xml:space="preserve"> </t>
    </r>
    <r>
      <rPr>
        <sz val="10"/>
        <rFont val="Calibri"/>
        <family val="1"/>
      </rPr>
      <t>230MM</t>
    </r>
    <r>
      <rPr>
        <sz val="10"/>
        <rFont val="Times New Roman"/>
        <family val="1"/>
      </rPr>
      <t xml:space="preserve"> </t>
    </r>
    <r>
      <rPr>
        <sz val="10"/>
        <rFont val="Calibri"/>
        <family val="1"/>
      </rPr>
      <t>55</t>
    </r>
    <r>
      <rPr>
        <sz val="10"/>
        <rFont val="Times New Roman"/>
        <family val="1"/>
      </rPr>
      <t xml:space="preserve"> </t>
    </r>
    <r>
      <rPr>
        <sz val="10"/>
        <rFont val="Calibri"/>
        <family val="1"/>
      </rPr>
      <t>TON</t>
    </r>
  </si>
  <si>
    <r>
      <rPr>
        <sz val="10"/>
        <rFont val="Calibri"/>
        <family val="1"/>
      </rPr>
      <t>CRAVACAO</t>
    </r>
    <r>
      <rPr>
        <sz val="10"/>
        <rFont val="Times New Roman"/>
        <family val="1"/>
      </rPr>
      <t xml:space="preserve"> </t>
    </r>
    <r>
      <rPr>
        <sz val="10"/>
        <rFont val="Calibri"/>
        <family val="1"/>
      </rPr>
      <t>ESTACA</t>
    </r>
    <r>
      <rPr>
        <sz val="10"/>
        <rFont val="Times New Roman"/>
        <family val="1"/>
      </rPr>
      <t xml:space="preserve"> </t>
    </r>
    <r>
      <rPr>
        <sz val="10"/>
        <rFont val="Calibri"/>
        <family val="1"/>
      </rPr>
      <t>EUCALIPTO</t>
    </r>
    <r>
      <rPr>
        <sz val="10"/>
        <rFont val="Times New Roman"/>
        <family val="1"/>
      </rPr>
      <t xml:space="preserve"> </t>
    </r>
    <r>
      <rPr>
        <sz val="10"/>
        <rFont val="Calibri"/>
        <family val="1"/>
      </rPr>
      <t>TRATADO</t>
    </r>
    <r>
      <rPr>
        <sz val="10"/>
        <rFont val="Times New Roman"/>
        <family val="1"/>
      </rPr>
      <t xml:space="preserve"> </t>
    </r>
    <r>
      <rPr>
        <sz val="10"/>
        <rFont val="Calibri"/>
        <family val="1"/>
      </rPr>
      <t>0,15M</t>
    </r>
  </si>
  <si>
    <r>
      <rPr>
        <sz val="10"/>
        <rFont val="Calibri"/>
        <family val="1"/>
      </rPr>
      <t>CRAV</t>
    </r>
    <r>
      <rPr>
        <sz val="10"/>
        <rFont val="Times New Roman"/>
        <family val="1"/>
      </rPr>
      <t xml:space="preserve"> </t>
    </r>
    <r>
      <rPr>
        <sz val="10"/>
        <rFont val="Calibri"/>
        <family val="1"/>
      </rPr>
      <t>ESTACA</t>
    </r>
    <r>
      <rPr>
        <sz val="10"/>
        <rFont val="Times New Roman"/>
        <family val="1"/>
      </rPr>
      <t xml:space="preserve"> </t>
    </r>
    <r>
      <rPr>
        <sz val="10"/>
        <rFont val="Calibri"/>
        <family val="1"/>
      </rPr>
      <t>PERFIL</t>
    </r>
    <r>
      <rPr>
        <sz val="10"/>
        <rFont val="Times New Roman"/>
        <family val="1"/>
      </rPr>
      <t xml:space="preserve"> </t>
    </r>
    <r>
      <rPr>
        <sz val="10"/>
        <rFont val="Calibri"/>
        <family val="1"/>
      </rPr>
      <t>"I"</t>
    </r>
    <r>
      <rPr>
        <sz val="10"/>
        <rFont val="Times New Roman"/>
        <family val="1"/>
      </rPr>
      <t xml:space="preserve"> </t>
    </r>
    <r>
      <rPr>
        <sz val="10"/>
        <rFont val="Calibri"/>
        <family val="1"/>
      </rPr>
      <t>BITOLA</t>
    </r>
    <r>
      <rPr>
        <sz val="10"/>
        <rFont val="Times New Roman"/>
        <family val="1"/>
      </rPr>
      <t xml:space="preserve"> </t>
    </r>
    <r>
      <rPr>
        <sz val="10"/>
        <rFont val="Calibri"/>
        <family val="1"/>
      </rPr>
      <t>W</t>
    </r>
    <r>
      <rPr>
        <sz val="10"/>
        <rFont val="Times New Roman"/>
        <family val="1"/>
      </rPr>
      <t xml:space="preserve"> </t>
    </r>
    <r>
      <rPr>
        <sz val="10"/>
        <rFont val="Calibri"/>
        <family val="1"/>
      </rPr>
      <t>150X13</t>
    </r>
  </si>
  <si>
    <r>
      <rPr>
        <sz val="10"/>
        <rFont val="Calibri"/>
        <family val="1"/>
      </rPr>
      <t>CRAV</t>
    </r>
    <r>
      <rPr>
        <sz val="10"/>
        <rFont val="Times New Roman"/>
        <family val="1"/>
      </rPr>
      <t xml:space="preserve"> </t>
    </r>
    <r>
      <rPr>
        <sz val="10"/>
        <rFont val="Calibri"/>
        <family val="1"/>
      </rPr>
      <t>ESTACA</t>
    </r>
    <r>
      <rPr>
        <sz val="10"/>
        <rFont val="Times New Roman"/>
        <family val="1"/>
      </rPr>
      <t xml:space="preserve"> </t>
    </r>
    <r>
      <rPr>
        <sz val="10"/>
        <rFont val="Calibri"/>
        <family val="1"/>
      </rPr>
      <t>PERFIL</t>
    </r>
    <r>
      <rPr>
        <sz val="10"/>
        <rFont val="Times New Roman"/>
        <family val="1"/>
      </rPr>
      <t xml:space="preserve"> </t>
    </r>
    <r>
      <rPr>
        <sz val="10"/>
        <rFont val="Calibri"/>
        <family val="1"/>
      </rPr>
      <t>"I"</t>
    </r>
    <r>
      <rPr>
        <sz val="10"/>
        <rFont val="Times New Roman"/>
        <family val="1"/>
      </rPr>
      <t xml:space="preserve"> </t>
    </r>
    <r>
      <rPr>
        <sz val="10"/>
        <rFont val="Calibri"/>
        <family val="1"/>
      </rPr>
      <t>BITOLA</t>
    </r>
    <r>
      <rPr>
        <sz val="10"/>
        <rFont val="Times New Roman"/>
        <family val="1"/>
      </rPr>
      <t xml:space="preserve"> </t>
    </r>
    <r>
      <rPr>
        <sz val="10"/>
        <rFont val="Calibri"/>
        <family val="1"/>
      </rPr>
      <t>W</t>
    </r>
    <r>
      <rPr>
        <sz val="10"/>
        <rFont val="Times New Roman"/>
        <family val="1"/>
      </rPr>
      <t xml:space="preserve"> </t>
    </r>
    <r>
      <rPr>
        <sz val="10"/>
        <rFont val="Calibri"/>
        <family val="1"/>
      </rPr>
      <t>200X35,9</t>
    </r>
  </si>
  <si>
    <r>
      <rPr>
        <sz val="10"/>
        <rFont val="Calibri"/>
        <family val="1"/>
      </rPr>
      <t>CRAV</t>
    </r>
    <r>
      <rPr>
        <sz val="10"/>
        <rFont val="Times New Roman"/>
        <family val="1"/>
      </rPr>
      <t xml:space="preserve"> </t>
    </r>
    <r>
      <rPr>
        <sz val="10"/>
        <rFont val="Calibri"/>
        <family val="1"/>
      </rPr>
      <t>ESTACA</t>
    </r>
    <r>
      <rPr>
        <sz val="10"/>
        <rFont val="Times New Roman"/>
        <family val="1"/>
      </rPr>
      <t xml:space="preserve"> </t>
    </r>
    <r>
      <rPr>
        <sz val="10"/>
        <rFont val="Calibri"/>
        <family val="1"/>
      </rPr>
      <t>PERFIL</t>
    </r>
    <r>
      <rPr>
        <sz val="10"/>
        <rFont val="Times New Roman"/>
        <family val="1"/>
      </rPr>
      <t xml:space="preserve"> </t>
    </r>
    <r>
      <rPr>
        <sz val="10"/>
        <rFont val="Calibri"/>
        <family val="1"/>
      </rPr>
      <t>"I"</t>
    </r>
    <r>
      <rPr>
        <sz val="10"/>
        <rFont val="Times New Roman"/>
        <family val="1"/>
      </rPr>
      <t xml:space="preserve"> </t>
    </r>
    <r>
      <rPr>
        <sz val="10"/>
        <rFont val="Calibri"/>
        <family val="1"/>
      </rPr>
      <t>BITOLA</t>
    </r>
    <r>
      <rPr>
        <sz val="10"/>
        <rFont val="Times New Roman"/>
        <family val="1"/>
      </rPr>
      <t xml:space="preserve"> </t>
    </r>
    <r>
      <rPr>
        <sz val="10"/>
        <rFont val="Calibri"/>
        <family val="1"/>
      </rPr>
      <t>W</t>
    </r>
    <r>
      <rPr>
        <sz val="10"/>
        <rFont val="Times New Roman"/>
        <family val="1"/>
      </rPr>
      <t xml:space="preserve"> </t>
    </r>
    <r>
      <rPr>
        <sz val="10"/>
        <rFont val="Calibri"/>
        <family val="1"/>
      </rPr>
      <t>200X46,1</t>
    </r>
  </si>
  <si>
    <r>
      <rPr>
        <sz val="10"/>
        <rFont val="Calibri"/>
        <family val="1"/>
      </rPr>
      <t>PILAR</t>
    </r>
    <r>
      <rPr>
        <sz val="10"/>
        <rFont val="Times New Roman"/>
        <family val="1"/>
      </rPr>
      <t xml:space="preserve"> </t>
    </r>
    <r>
      <rPr>
        <sz val="10"/>
        <rFont val="Calibri"/>
        <family val="1"/>
      </rPr>
      <t>40X20CM</t>
    </r>
    <r>
      <rPr>
        <sz val="10"/>
        <rFont val="Times New Roman"/>
        <family val="1"/>
      </rPr>
      <t xml:space="preserve"> </t>
    </r>
    <r>
      <rPr>
        <sz val="10"/>
        <rFont val="Calibri"/>
        <family val="1"/>
      </rPr>
      <t>REDE</t>
    </r>
    <r>
      <rPr>
        <sz val="10"/>
        <rFont val="Times New Roman"/>
        <family val="1"/>
      </rPr>
      <t xml:space="preserve"> </t>
    </r>
    <r>
      <rPr>
        <sz val="10"/>
        <rFont val="Calibri"/>
        <family val="1"/>
      </rPr>
      <t>DN150</t>
    </r>
    <r>
      <rPr>
        <sz val="10"/>
        <rFont val="Times New Roman"/>
        <family val="1"/>
      </rPr>
      <t xml:space="preserve"> </t>
    </r>
    <r>
      <rPr>
        <sz val="10"/>
        <rFont val="Calibri"/>
        <family val="1"/>
      </rPr>
      <t>A</t>
    </r>
    <r>
      <rPr>
        <sz val="10"/>
        <rFont val="Times New Roman"/>
        <family val="1"/>
      </rPr>
      <t xml:space="preserve"> </t>
    </r>
    <r>
      <rPr>
        <sz val="10"/>
        <rFont val="Calibri"/>
        <family val="1"/>
      </rPr>
      <t>250-RIO</t>
    </r>
  </si>
  <si>
    <r>
      <rPr>
        <sz val="10"/>
        <rFont val="Calibri"/>
        <family val="1"/>
      </rPr>
      <t>PILAR</t>
    </r>
    <r>
      <rPr>
        <sz val="10"/>
        <rFont val="Times New Roman"/>
        <family val="1"/>
      </rPr>
      <t xml:space="preserve"> </t>
    </r>
    <r>
      <rPr>
        <sz val="10"/>
        <rFont val="Calibri"/>
        <family val="1"/>
      </rPr>
      <t>60X20CM</t>
    </r>
    <r>
      <rPr>
        <sz val="10"/>
        <rFont val="Times New Roman"/>
        <family val="1"/>
      </rPr>
      <t xml:space="preserve"> </t>
    </r>
    <r>
      <rPr>
        <sz val="10"/>
        <rFont val="Calibri"/>
        <family val="1"/>
      </rPr>
      <t>REDE</t>
    </r>
    <r>
      <rPr>
        <sz val="10"/>
        <rFont val="Times New Roman"/>
        <family val="1"/>
      </rPr>
      <t xml:space="preserve"> </t>
    </r>
    <r>
      <rPr>
        <sz val="10"/>
        <rFont val="Calibri"/>
        <family val="1"/>
      </rPr>
      <t>DN300</t>
    </r>
    <r>
      <rPr>
        <sz val="10"/>
        <rFont val="Times New Roman"/>
        <family val="1"/>
      </rPr>
      <t xml:space="preserve"> </t>
    </r>
    <r>
      <rPr>
        <sz val="10"/>
        <rFont val="Calibri"/>
        <family val="1"/>
      </rPr>
      <t>A</t>
    </r>
    <r>
      <rPr>
        <sz val="10"/>
        <rFont val="Times New Roman"/>
        <family val="1"/>
      </rPr>
      <t xml:space="preserve"> </t>
    </r>
    <r>
      <rPr>
        <sz val="10"/>
        <rFont val="Calibri"/>
        <family val="1"/>
      </rPr>
      <t>400-RIO</t>
    </r>
  </si>
  <si>
    <r>
      <rPr>
        <sz val="10"/>
        <rFont val="Calibri"/>
        <family val="1"/>
      </rPr>
      <t>PILAR</t>
    </r>
    <r>
      <rPr>
        <sz val="10"/>
        <rFont val="Times New Roman"/>
        <family val="1"/>
      </rPr>
      <t xml:space="preserve"> </t>
    </r>
    <r>
      <rPr>
        <sz val="10"/>
        <rFont val="Calibri"/>
        <family val="1"/>
      </rPr>
      <t>40X15CM</t>
    </r>
    <r>
      <rPr>
        <sz val="10"/>
        <rFont val="Times New Roman"/>
        <family val="1"/>
      </rPr>
      <t xml:space="preserve"> </t>
    </r>
    <r>
      <rPr>
        <sz val="10"/>
        <rFont val="Calibri"/>
        <family val="1"/>
      </rPr>
      <t>REDE</t>
    </r>
    <r>
      <rPr>
        <sz val="10"/>
        <rFont val="Times New Roman"/>
        <family val="1"/>
      </rPr>
      <t xml:space="preserve"> </t>
    </r>
    <r>
      <rPr>
        <sz val="10"/>
        <rFont val="Calibri"/>
        <family val="1"/>
      </rPr>
      <t>DN150</t>
    </r>
    <r>
      <rPr>
        <sz val="10"/>
        <rFont val="Times New Roman"/>
        <family val="1"/>
      </rPr>
      <t xml:space="preserve"> </t>
    </r>
    <r>
      <rPr>
        <sz val="10"/>
        <rFont val="Calibri"/>
        <family val="1"/>
      </rPr>
      <t>A</t>
    </r>
    <r>
      <rPr>
        <sz val="10"/>
        <rFont val="Times New Roman"/>
        <family val="1"/>
      </rPr>
      <t xml:space="preserve"> </t>
    </r>
    <r>
      <rPr>
        <sz val="10"/>
        <rFont val="Calibri"/>
        <family val="1"/>
      </rPr>
      <t>250-CORREGO</t>
    </r>
  </si>
  <si>
    <r>
      <rPr>
        <sz val="10"/>
        <rFont val="Calibri"/>
        <family val="1"/>
      </rPr>
      <t>PILAR</t>
    </r>
    <r>
      <rPr>
        <sz val="10"/>
        <rFont val="Times New Roman"/>
        <family val="1"/>
      </rPr>
      <t xml:space="preserve"> </t>
    </r>
    <r>
      <rPr>
        <sz val="10"/>
        <rFont val="Calibri"/>
        <family val="1"/>
      </rPr>
      <t>60X15CM</t>
    </r>
    <r>
      <rPr>
        <sz val="10"/>
        <rFont val="Times New Roman"/>
        <family val="1"/>
      </rPr>
      <t xml:space="preserve"> </t>
    </r>
    <r>
      <rPr>
        <sz val="10"/>
        <rFont val="Calibri"/>
        <family val="1"/>
      </rPr>
      <t>REDE</t>
    </r>
    <r>
      <rPr>
        <sz val="10"/>
        <rFont val="Times New Roman"/>
        <family val="1"/>
      </rPr>
      <t xml:space="preserve"> </t>
    </r>
    <r>
      <rPr>
        <sz val="10"/>
        <rFont val="Calibri"/>
        <family val="1"/>
      </rPr>
      <t>DN300</t>
    </r>
    <r>
      <rPr>
        <sz val="10"/>
        <rFont val="Times New Roman"/>
        <family val="1"/>
      </rPr>
      <t xml:space="preserve"> </t>
    </r>
    <r>
      <rPr>
        <sz val="10"/>
        <rFont val="Calibri"/>
        <family val="1"/>
      </rPr>
      <t>A</t>
    </r>
    <r>
      <rPr>
        <sz val="10"/>
        <rFont val="Times New Roman"/>
        <family val="1"/>
      </rPr>
      <t xml:space="preserve"> </t>
    </r>
    <r>
      <rPr>
        <sz val="10"/>
        <rFont val="Calibri"/>
        <family val="1"/>
      </rPr>
      <t>400-CORREGO</t>
    </r>
  </si>
  <si>
    <r>
      <rPr>
        <sz val="10"/>
        <rFont val="Calibri"/>
        <family val="1"/>
      </rPr>
      <t>BASE</t>
    </r>
    <r>
      <rPr>
        <sz val="10"/>
        <rFont val="Times New Roman"/>
        <family val="1"/>
      </rPr>
      <t xml:space="preserve"> </t>
    </r>
    <r>
      <rPr>
        <sz val="10"/>
        <rFont val="Calibri"/>
        <family val="1"/>
      </rPr>
      <t>80X60X40CM</t>
    </r>
    <r>
      <rPr>
        <sz val="10"/>
        <rFont val="Times New Roman"/>
        <family val="1"/>
      </rPr>
      <t xml:space="preserve"> </t>
    </r>
    <r>
      <rPr>
        <sz val="10"/>
        <rFont val="Calibri"/>
        <family val="1"/>
      </rPr>
      <t>REDE</t>
    </r>
    <r>
      <rPr>
        <sz val="10"/>
        <rFont val="Times New Roman"/>
        <family val="1"/>
      </rPr>
      <t xml:space="preserve"> </t>
    </r>
    <r>
      <rPr>
        <sz val="10"/>
        <rFont val="Calibri"/>
        <family val="1"/>
      </rPr>
      <t>DN150</t>
    </r>
    <r>
      <rPr>
        <sz val="10"/>
        <rFont val="Times New Roman"/>
        <family val="1"/>
      </rPr>
      <t xml:space="preserve"> </t>
    </r>
    <r>
      <rPr>
        <sz val="10"/>
        <rFont val="Calibri"/>
        <family val="1"/>
      </rPr>
      <t>A</t>
    </r>
    <r>
      <rPr>
        <sz val="10"/>
        <rFont val="Times New Roman"/>
        <family val="1"/>
      </rPr>
      <t xml:space="preserve"> </t>
    </r>
    <r>
      <rPr>
        <sz val="10"/>
        <rFont val="Calibri"/>
        <family val="1"/>
      </rPr>
      <t>400-RIO</t>
    </r>
  </si>
  <si>
    <r>
      <rPr>
        <sz val="10"/>
        <rFont val="Calibri"/>
        <family val="1"/>
      </rPr>
      <t>BASE</t>
    </r>
    <r>
      <rPr>
        <sz val="10"/>
        <rFont val="Times New Roman"/>
        <family val="1"/>
      </rPr>
      <t xml:space="preserve"> </t>
    </r>
    <r>
      <rPr>
        <sz val="10"/>
        <rFont val="Calibri"/>
        <family val="1"/>
      </rPr>
      <t>60X60X30CM</t>
    </r>
    <r>
      <rPr>
        <sz val="10"/>
        <rFont val="Times New Roman"/>
        <family val="1"/>
      </rPr>
      <t xml:space="preserve"> </t>
    </r>
    <r>
      <rPr>
        <sz val="10"/>
        <rFont val="Calibri"/>
        <family val="1"/>
      </rPr>
      <t>REDE</t>
    </r>
    <r>
      <rPr>
        <sz val="10"/>
        <rFont val="Times New Roman"/>
        <family val="1"/>
      </rPr>
      <t xml:space="preserve"> </t>
    </r>
    <r>
      <rPr>
        <sz val="10"/>
        <rFont val="Calibri"/>
        <family val="1"/>
      </rPr>
      <t>DN150</t>
    </r>
    <r>
      <rPr>
        <sz val="10"/>
        <rFont val="Times New Roman"/>
        <family val="1"/>
      </rPr>
      <t xml:space="preserve"> </t>
    </r>
    <r>
      <rPr>
        <sz val="10"/>
        <rFont val="Calibri"/>
        <family val="1"/>
      </rPr>
      <t>A</t>
    </r>
    <r>
      <rPr>
        <sz val="10"/>
        <rFont val="Times New Roman"/>
        <family val="1"/>
      </rPr>
      <t xml:space="preserve"> </t>
    </r>
    <r>
      <rPr>
        <sz val="10"/>
        <rFont val="Calibri"/>
        <family val="1"/>
      </rPr>
      <t>250-CORREGO</t>
    </r>
  </si>
  <si>
    <r>
      <rPr>
        <sz val="10"/>
        <rFont val="Calibri"/>
        <family val="1"/>
      </rPr>
      <t>BASE</t>
    </r>
    <r>
      <rPr>
        <sz val="10"/>
        <rFont val="Times New Roman"/>
        <family val="1"/>
      </rPr>
      <t xml:space="preserve"> </t>
    </r>
    <r>
      <rPr>
        <sz val="10"/>
        <rFont val="Calibri"/>
        <family val="1"/>
      </rPr>
      <t>80X60X30CM</t>
    </r>
    <r>
      <rPr>
        <sz val="10"/>
        <rFont val="Times New Roman"/>
        <family val="1"/>
      </rPr>
      <t xml:space="preserve"> </t>
    </r>
    <r>
      <rPr>
        <sz val="10"/>
        <rFont val="Calibri"/>
        <family val="1"/>
      </rPr>
      <t>REDE</t>
    </r>
    <r>
      <rPr>
        <sz val="10"/>
        <rFont val="Times New Roman"/>
        <family val="1"/>
      </rPr>
      <t xml:space="preserve"> </t>
    </r>
    <r>
      <rPr>
        <sz val="10"/>
        <rFont val="Calibri"/>
        <family val="1"/>
      </rPr>
      <t>DN300</t>
    </r>
    <r>
      <rPr>
        <sz val="10"/>
        <rFont val="Times New Roman"/>
        <family val="1"/>
      </rPr>
      <t xml:space="preserve"> </t>
    </r>
    <r>
      <rPr>
        <sz val="10"/>
        <rFont val="Calibri"/>
        <family val="1"/>
      </rPr>
      <t>A</t>
    </r>
    <r>
      <rPr>
        <sz val="10"/>
        <rFont val="Times New Roman"/>
        <family val="1"/>
      </rPr>
      <t xml:space="preserve"> </t>
    </r>
    <r>
      <rPr>
        <sz val="10"/>
        <rFont val="Calibri"/>
        <family val="1"/>
      </rPr>
      <t>400-CORREGO</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</si>
  <si>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S08.010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DISPOSITIVOS</t>
    </r>
    <r>
      <rPr>
        <sz val="10"/>
        <color rgb="FFFFFFFF"/>
        <rFont val="Times New Roman"/>
        <family val="1"/>
      </rPr>
      <t xml:space="preserve"> </t>
    </r>
    <r>
      <rPr>
        <b/>
        <sz val="10"/>
        <color rgb="FFFFFFFF"/>
        <rFont val="Calibri"/>
        <family val="1"/>
      </rPr>
      <t>ESPECIAIS</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CAIXAS</t>
    </r>
    <r>
      <rPr>
        <sz val="10"/>
        <color rgb="FFFFFFFF"/>
        <rFont val="Times New Roman"/>
        <family val="1"/>
      </rPr>
      <t xml:space="preserve"> </t>
    </r>
    <r>
      <rPr>
        <b/>
        <sz val="10"/>
        <color rgb="FFFFFFFF"/>
        <rFont val="Calibri"/>
        <family val="1"/>
      </rPr>
      <t>E</t>
    </r>
    <r>
      <rPr>
        <sz val="10"/>
        <color rgb="FFFFFFFF"/>
        <rFont val="Times New Roman"/>
        <family val="1"/>
      </rPr>
      <t xml:space="preserve"> </t>
    </r>
    <r>
      <rPr>
        <b/>
        <sz val="10"/>
        <color rgb="FFFFFFFF"/>
        <rFont val="Calibri"/>
        <family val="1"/>
      </rPr>
      <t>POÇOS</t>
    </r>
    <r>
      <rPr>
        <sz val="10"/>
        <color rgb="FFFFFFFF"/>
        <rFont val="Times New Roman"/>
        <family val="1"/>
      </rPr>
      <t xml:space="preserve"> </t>
    </r>
    <r>
      <rPr>
        <b/>
        <sz val="10"/>
        <color rgb="FFFFFFFF"/>
        <rFont val="Calibri"/>
        <family val="1"/>
      </rPr>
      <t>DE</t>
    </r>
    <r>
      <rPr>
        <sz val="10"/>
        <color rgb="FFFFFFFF"/>
        <rFont val="Times New Roman"/>
        <family val="1"/>
      </rPr>
      <t xml:space="preserve"> </t>
    </r>
    <r>
      <rPr>
        <b/>
        <sz val="10"/>
        <color rgb="FFFFFFFF"/>
        <rFont val="Calibri"/>
        <family val="1"/>
      </rPr>
      <t>VISITA</t>
    </r>
  </si>
  <si>
    <r>
      <rPr>
        <sz val="10"/>
        <rFont val="Calibri"/>
        <family val="1"/>
      </rPr>
      <t>PV-ANEL</t>
    </r>
    <r>
      <rPr>
        <sz val="10"/>
        <rFont val="Times New Roman"/>
        <family val="1"/>
      </rPr>
      <t xml:space="preserve"> </t>
    </r>
    <r>
      <rPr>
        <sz val="10"/>
        <rFont val="Calibri"/>
        <family val="1"/>
      </rPr>
      <t>CONCR</t>
    </r>
    <r>
      <rPr>
        <sz val="10"/>
        <rFont val="Times New Roman"/>
        <family val="1"/>
      </rPr>
      <t xml:space="preserve"> </t>
    </r>
    <r>
      <rPr>
        <sz val="10"/>
        <rFont val="Calibri"/>
        <family val="1"/>
      </rPr>
      <t>DN</t>
    </r>
    <r>
      <rPr>
        <sz val="10"/>
        <rFont val="Times New Roman"/>
        <family val="1"/>
      </rPr>
      <t xml:space="preserve"> </t>
    </r>
    <r>
      <rPr>
        <sz val="10"/>
        <rFont val="Calibri"/>
        <family val="1"/>
      </rPr>
      <t>600</t>
    </r>
    <r>
      <rPr>
        <sz val="10"/>
        <rFont val="Times New Roman"/>
        <family val="1"/>
      </rPr>
      <t xml:space="preserve"> </t>
    </r>
    <r>
      <rPr>
        <sz val="10"/>
        <rFont val="Calibri"/>
        <family val="1"/>
      </rPr>
      <t>PROF</t>
    </r>
    <r>
      <rPr>
        <sz val="10"/>
        <rFont val="Times New Roman"/>
        <family val="1"/>
      </rPr>
      <t xml:space="preserve"> </t>
    </r>
    <r>
      <rPr>
        <sz val="10"/>
        <rFont val="Calibri"/>
        <family val="1"/>
      </rPr>
      <t>ATE</t>
    </r>
    <r>
      <rPr>
        <sz val="10"/>
        <rFont val="Times New Roman"/>
        <family val="1"/>
      </rPr>
      <t xml:space="preserve"> </t>
    </r>
    <r>
      <rPr>
        <sz val="10"/>
        <rFont val="Calibri"/>
        <family val="1"/>
      </rPr>
      <t>1,25M</t>
    </r>
  </si>
  <si>
    <r>
      <rPr>
        <sz val="10"/>
        <rFont val="Calibri"/>
        <family val="1"/>
      </rPr>
      <t>PV-ANEL</t>
    </r>
    <r>
      <rPr>
        <sz val="10"/>
        <rFont val="Times New Roman"/>
        <family val="1"/>
      </rPr>
      <t xml:space="preserve"> </t>
    </r>
    <r>
      <rPr>
        <sz val="10"/>
        <rFont val="Calibri"/>
        <family val="1"/>
      </rPr>
      <t>CONCR</t>
    </r>
    <r>
      <rPr>
        <sz val="10"/>
        <rFont val="Times New Roman"/>
        <family val="1"/>
      </rPr>
      <t xml:space="preserve"> </t>
    </r>
    <r>
      <rPr>
        <sz val="10"/>
        <rFont val="Calibri"/>
        <family val="1"/>
      </rPr>
      <t>DN</t>
    </r>
    <r>
      <rPr>
        <sz val="10"/>
        <rFont val="Times New Roman"/>
        <family val="1"/>
      </rPr>
      <t xml:space="preserve"> </t>
    </r>
    <r>
      <rPr>
        <sz val="10"/>
        <rFont val="Calibri"/>
        <family val="1"/>
      </rPr>
      <t>1000</t>
    </r>
    <r>
      <rPr>
        <sz val="10"/>
        <rFont val="Times New Roman"/>
        <family val="1"/>
      </rPr>
      <t xml:space="preserve"> </t>
    </r>
    <r>
      <rPr>
        <sz val="10"/>
        <rFont val="Calibri"/>
        <family val="1"/>
      </rPr>
      <t>PROF</t>
    </r>
    <r>
      <rPr>
        <sz val="10"/>
        <rFont val="Times New Roman"/>
        <family val="1"/>
      </rPr>
      <t xml:space="preserve"> </t>
    </r>
    <r>
      <rPr>
        <sz val="10"/>
        <rFont val="Calibri"/>
        <family val="1"/>
      </rPr>
      <t>DE1,26A1,75M</t>
    </r>
  </si>
  <si>
    <r>
      <rPr>
        <sz val="10"/>
        <rFont val="Calibri"/>
        <family val="1"/>
      </rPr>
      <t>PV-ANEL</t>
    </r>
    <r>
      <rPr>
        <sz val="10"/>
        <rFont val="Times New Roman"/>
        <family val="1"/>
      </rPr>
      <t xml:space="preserve"> </t>
    </r>
    <r>
      <rPr>
        <sz val="10"/>
        <rFont val="Calibri"/>
        <family val="1"/>
      </rPr>
      <t>CONCR</t>
    </r>
    <r>
      <rPr>
        <sz val="10"/>
        <rFont val="Times New Roman"/>
        <family val="1"/>
      </rPr>
      <t xml:space="preserve"> </t>
    </r>
    <r>
      <rPr>
        <sz val="10"/>
        <rFont val="Calibri"/>
        <family val="1"/>
      </rPr>
      <t>DN</t>
    </r>
    <r>
      <rPr>
        <sz val="10"/>
        <rFont val="Times New Roman"/>
        <family val="1"/>
      </rPr>
      <t xml:space="preserve"> </t>
    </r>
    <r>
      <rPr>
        <sz val="10"/>
        <rFont val="Calibri"/>
        <family val="1"/>
      </rPr>
      <t>1000</t>
    </r>
    <r>
      <rPr>
        <sz val="10"/>
        <rFont val="Times New Roman"/>
        <family val="1"/>
      </rPr>
      <t xml:space="preserve"> </t>
    </r>
    <r>
      <rPr>
        <sz val="10"/>
        <rFont val="Calibri"/>
        <family val="1"/>
      </rPr>
      <t>PROF</t>
    </r>
    <r>
      <rPr>
        <sz val="10"/>
        <rFont val="Times New Roman"/>
        <family val="1"/>
      </rPr>
      <t xml:space="preserve"> </t>
    </r>
    <r>
      <rPr>
        <sz val="10"/>
        <rFont val="Calibri"/>
        <family val="1"/>
      </rPr>
      <t>DE1,76A2,25M</t>
    </r>
  </si>
  <si>
    <r>
      <rPr>
        <sz val="10"/>
        <rFont val="Calibri"/>
        <family val="1"/>
      </rPr>
      <t>PV-ANEL</t>
    </r>
    <r>
      <rPr>
        <sz val="10"/>
        <rFont val="Times New Roman"/>
        <family val="1"/>
      </rPr>
      <t xml:space="preserve"> </t>
    </r>
    <r>
      <rPr>
        <sz val="10"/>
        <rFont val="Calibri"/>
        <family val="1"/>
      </rPr>
      <t>CONCR</t>
    </r>
    <r>
      <rPr>
        <sz val="10"/>
        <rFont val="Times New Roman"/>
        <family val="1"/>
      </rPr>
      <t xml:space="preserve"> </t>
    </r>
    <r>
      <rPr>
        <sz val="10"/>
        <rFont val="Calibri"/>
        <family val="1"/>
      </rPr>
      <t>DN</t>
    </r>
    <r>
      <rPr>
        <sz val="10"/>
        <rFont val="Times New Roman"/>
        <family val="1"/>
      </rPr>
      <t xml:space="preserve"> </t>
    </r>
    <r>
      <rPr>
        <sz val="10"/>
        <rFont val="Calibri"/>
        <family val="1"/>
      </rPr>
      <t>1000</t>
    </r>
    <r>
      <rPr>
        <sz val="10"/>
        <rFont val="Times New Roman"/>
        <family val="1"/>
      </rPr>
      <t xml:space="preserve"> </t>
    </r>
    <r>
      <rPr>
        <sz val="10"/>
        <rFont val="Calibri"/>
        <family val="1"/>
      </rPr>
      <t>PROF</t>
    </r>
    <r>
      <rPr>
        <sz val="10"/>
        <rFont val="Times New Roman"/>
        <family val="1"/>
      </rPr>
      <t xml:space="preserve"> </t>
    </r>
    <r>
      <rPr>
        <sz val="10"/>
        <rFont val="Calibri"/>
        <family val="1"/>
      </rPr>
      <t>DE2,26A2,75M</t>
    </r>
  </si>
  <si>
    <r>
      <rPr>
        <sz val="10"/>
        <rFont val="Calibri"/>
        <family val="1"/>
      </rPr>
      <t>PV-ANEL</t>
    </r>
    <r>
      <rPr>
        <sz val="10"/>
        <rFont val="Times New Roman"/>
        <family val="1"/>
      </rPr>
      <t xml:space="preserve"> </t>
    </r>
    <r>
      <rPr>
        <sz val="10"/>
        <rFont val="Calibri"/>
        <family val="1"/>
      </rPr>
      <t>CONCR</t>
    </r>
    <r>
      <rPr>
        <sz val="10"/>
        <rFont val="Times New Roman"/>
        <family val="1"/>
      </rPr>
      <t xml:space="preserve"> </t>
    </r>
    <r>
      <rPr>
        <sz val="10"/>
        <rFont val="Calibri"/>
        <family val="1"/>
      </rPr>
      <t>DN</t>
    </r>
    <r>
      <rPr>
        <sz val="10"/>
        <rFont val="Times New Roman"/>
        <family val="1"/>
      </rPr>
      <t xml:space="preserve"> </t>
    </r>
    <r>
      <rPr>
        <sz val="10"/>
        <rFont val="Calibri"/>
        <family val="1"/>
      </rPr>
      <t>1200</t>
    </r>
    <r>
      <rPr>
        <sz val="10"/>
        <rFont val="Times New Roman"/>
        <family val="1"/>
      </rPr>
      <t xml:space="preserve"> </t>
    </r>
    <r>
      <rPr>
        <sz val="10"/>
        <rFont val="Calibri"/>
        <family val="1"/>
      </rPr>
      <t>PROF</t>
    </r>
    <r>
      <rPr>
        <sz val="10"/>
        <rFont val="Times New Roman"/>
        <family val="1"/>
      </rPr>
      <t xml:space="preserve"> </t>
    </r>
    <r>
      <rPr>
        <sz val="10"/>
        <rFont val="Calibri"/>
        <family val="1"/>
      </rPr>
      <t>DE2,76A3,25M</t>
    </r>
  </si>
  <si>
    <r>
      <rPr>
        <sz val="10"/>
        <rFont val="Calibri"/>
        <family val="1"/>
      </rPr>
      <t>PV-ANEL</t>
    </r>
    <r>
      <rPr>
        <sz val="10"/>
        <rFont val="Times New Roman"/>
        <family val="1"/>
      </rPr>
      <t xml:space="preserve"> </t>
    </r>
    <r>
      <rPr>
        <sz val="10"/>
        <rFont val="Calibri"/>
        <family val="1"/>
      </rPr>
      <t>CONCR</t>
    </r>
    <r>
      <rPr>
        <sz val="10"/>
        <rFont val="Times New Roman"/>
        <family val="1"/>
      </rPr>
      <t xml:space="preserve"> </t>
    </r>
    <r>
      <rPr>
        <sz val="10"/>
        <rFont val="Calibri"/>
        <family val="1"/>
      </rPr>
      <t>DN</t>
    </r>
    <r>
      <rPr>
        <sz val="10"/>
        <rFont val="Times New Roman"/>
        <family val="1"/>
      </rPr>
      <t xml:space="preserve"> </t>
    </r>
    <r>
      <rPr>
        <sz val="10"/>
        <rFont val="Calibri"/>
        <family val="1"/>
      </rPr>
      <t>1200</t>
    </r>
    <r>
      <rPr>
        <sz val="10"/>
        <rFont val="Times New Roman"/>
        <family val="1"/>
      </rPr>
      <t xml:space="preserve"> </t>
    </r>
    <r>
      <rPr>
        <sz val="10"/>
        <rFont val="Calibri"/>
        <family val="1"/>
      </rPr>
      <t>PROF</t>
    </r>
    <r>
      <rPr>
        <sz val="10"/>
        <rFont val="Times New Roman"/>
        <family val="1"/>
      </rPr>
      <t xml:space="preserve"> </t>
    </r>
    <r>
      <rPr>
        <sz val="10"/>
        <rFont val="Calibri"/>
        <family val="1"/>
      </rPr>
      <t>DE3,26A3,75M</t>
    </r>
  </si>
  <si>
    <r>
      <rPr>
        <sz val="10"/>
        <rFont val="Calibri"/>
        <family val="1"/>
      </rPr>
      <t>PV-ANEL</t>
    </r>
    <r>
      <rPr>
        <sz val="10"/>
        <rFont val="Times New Roman"/>
        <family val="1"/>
      </rPr>
      <t xml:space="preserve"> </t>
    </r>
    <r>
      <rPr>
        <sz val="10"/>
        <rFont val="Calibri"/>
        <family val="1"/>
      </rPr>
      <t>CONCR</t>
    </r>
    <r>
      <rPr>
        <sz val="10"/>
        <rFont val="Times New Roman"/>
        <family val="1"/>
      </rPr>
      <t xml:space="preserve"> </t>
    </r>
    <r>
      <rPr>
        <sz val="10"/>
        <rFont val="Calibri"/>
        <family val="1"/>
      </rPr>
      <t>DN</t>
    </r>
    <r>
      <rPr>
        <sz val="10"/>
        <rFont val="Times New Roman"/>
        <family val="1"/>
      </rPr>
      <t xml:space="preserve"> </t>
    </r>
    <r>
      <rPr>
        <sz val="10"/>
        <rFont val="Calibri"/>
        <family val="1"/>
      </rPr>
      <t>1200</t>
    </r>
    <r>
      <rPr>
        <sz val="10"/>
        <rFont val="Times New Roman"/>
        <family val="1"/>
      </rPr>
      <t xml:space="preserve"> </t>
    </r>
    <r>
      <rPr>
        <sz val="10"/>
        <rFont val="Calibri"/>
        <family val="1"/>
      </rPr>
      <t>PROF</t>
    </r>
    <r>
      <rPr>
        <sz val="10"/>
        <rFont val="Times New Roman"/>
        <family val="1"/>
      </rPr>
      <t xml:space="preserve"> </t>
    </r>
    <r>
      <rPr>
        <sz val="10"/>
        <rFont val="Calibri"/>
        <family val="1"/>
      </rPr>
      <t>DE3,76A4,25M</t>
    </r>
  </si>
  <si>
    <r>
      <rPr>
        <sz val="10"/>
        <rFont val="Calibri"/>
        <family val="1"/>
      </rPr>
      <t>PV-ANEL</t>
    </r>
    <r>
      <rPr>
        <sz val="10"/>
        <rFont val="Times New Roman"/>
        <family val="1"/>
      </rPr>
      <t xml:space="preserve"> </t>
    </r>
    <r>
      <rPr>
        <sz val="10"/>
        <rFont val="Calibri"/>
        <family val="1"/>
      </rPr>
      <t>CONCR</t>
    </r>
    <r>
      <rPr>
        <sz val="10"/>
        <rFont val="Times New Roman"/>
        <family val="1"/>
      </rPr>
      <t xml:space="preserve"> </t>
    </r>
    <r>
      <rPr>
        <sz val="10"/>
        <rFont val="Calibri"/>
        <family val="1"/>
      </rPr>
      <t>DN</t>
    </r>
    <r>
      <rPr>
        <sz val="10"/>
        <rFont val="Times New Roman"/>
        <family val="1"/>
      </rPr>
      <t xml:space="preserve"> </t>
    </r>
    <r>
      <rPr>
        <sz val="10"/>
        <rFont val="Calibri"/>
        <family val="1"/>
      </rPr>
      <t>1200</t>
    </r>
    <r>
      <rPr>
        <sz val="10"/>
        <rFont val="Times New Roman"/>
        <family val="1"/>
      </rPr>
      <t xml:space="preserve"> </t>
    </r>
    <r>
      <rPr>
        <sz val="10"/>
        <rFont val="Calibri"/>
        <family val="1"/>
      </rPr>
      <t>PROF</t>
    </r>
    <r>
      <rPr>
        <sz val="10"/>
        <rFont val="Times New Roman"/>
        <family val="1"/>
      </rPr>
      <t xml:space="preserve"> </t>
    </r>
    <r>
      <rPr>
        <sz val="10"/>
        <rFont val="Calibri"/>
        <family val="1"/>
      </rPr>
      <t>DE4,26A4,75M</t>
    </r>
  </si>
  <si>
    <r>
      <rPr>
        <sz val="10"/>
        <rFont val="Calibri"/>
        <family val="1"/>
      </rPr>
      <t>PV-ANEL</t>
    </r>
    <r>
      <rPr>
        <sz val="10"/>
        <rFont val="Times New Roman"/>
        <family val="1"/>
      </rPr>
      <t xml:space="preserve"> </t>
    </r>
    <r>
      <rPr>
        <sz val="10"/>
        <rFont val="Calibri"/>
        <family val="1"/>
      </rPr>
      <t>CONCR</t>
    </r>
    <r>
      <rPr>
        <sz val="10"/>
        <rFont val="Times New Roman"/>
        <family val="1"/>
      </rPr>
      <t xml:space="preserve"> </t>
    </r>
    <r>
      <rPr>
        <sz val="10"/>
        <rFont val="Calibri"/>
        <family val="1"/>
      </rPr>
      <t>DN</t>
    </r>
    <r>
      <rPr>
        <sz val="10"/>
        <rFont val="Times New Roman"/>
        <family val="1"/>
      </rPr>
      <t xml:space="preserve"> </t>
    </r>
    <r>
      <rPr>
        <sz val="10"/>
        <rFont val="Calibri"/>
        <family val="1"/>
      </rPr>
      <t>1200</t>
    </r>
    <r>
      <rPr>
        <sz val="10"/>
        <rFont val="Times New Roman"/>
        <family val="1"/>
      </rPr>
      <t xml:space="preserve"> </t>
    </r>
    <r>
      <rPr>
        <sz val="10"/>
        <rFont val="Calibri"/>
        <family val="1"/>
      </rPr>
      <t>PROF</t>
    </r>
    <r>
      <rPr>
        <sz val="10"/>
        <rFont val="Times New Roman"/>
        <family val="1"/>
      </rPr>
      <t xml:space="preserve"> </t>
    </r>
    <r>
      <rPr>
        <sz val="10"/>
        <rFont val="Calibri"/>
        <family val="1"/>
      </rPr>
      <t>DE4,76A5,25M</t>
    </r>
  </si>
  <si>
    <r>
      <rPr>
        <sz val="10"/>
        <rFont val="Calibri"/>
        <family val="1"/>
      </rPr>
      <t>PV-ANEL</t>
    </r>
    <r>
      <rPr>
        <sz val="10"/>
        <rFont val="Times New Roman"/>
        <family val="1"/>
      </rPr>
      <t xml:space="preserve"> </t>
    </r>
    <r>
      <rPr>
        <sz val="10"/>
        <rFont val="Calibri"/>
        <family val="1"/>
      </rPr>
      <t>CONCR</t>
    </r>
    <r>
      <rPr>
        <sz val="10"/>
        <rFont val="Times New Roman"/>
        <family val="1"/>
      </rPr>
      <t xml:space="preserve"> </t>
    </r>
    <r>
      <rPr>
        <sz val="10"/>
        <rFont val="Calibri"/>
        <family val="1"/>
      </rPr>
      <t>DN</t>
    </r>
    <r>
      <rPr>
        <sz val="10"/>
        <rFont val="Times New Roman"/>
        <family val="1"/>
      </rPr>
      <t xml:space="preserve"> </t>
    </r>
    <r>
      <rPr>
        <sz val="10"/>
        <rFont val="Calibri"/>
        <family val="1"/>
      </rPr>
      <t>1200</t>
    </r>
    <r>
      <rPr>
        <sz val="10"/>
        <rFont val="Times New Roman"/>
        <family val="1"/>
      </rPr>
      <t xml:space="preserve"> </t>
    </r>
    <r>
      <rPr>
        <sz val="10"/>
        <rFont val="Calibri"/>
        <family val="1"/>
      </rPr>
      <t>PROF</t>
    </r>
    <r>
      <rPr>
        <sz val="10"/>
        <rFont val="Times New Roman"/>
        <family val="1"/>
      </rPr>
      <t xml:space="preserve"> </t>
    </r>
    <r>
      <rPr>
        <sz val="10"/>
        <rFont val="Calibri"/>
        <family val="1"/>
      </rPr>
      <t>DE5,26A5,75M</t>
    </r>
  </si>
  <si>
    <r>
      <rPr>
        <sz val="10"/>
        <rFont val="Calibri"/>
        <family val="1"/>
      </rPr>
      <t>PV-ANEL</t>
    </r>
    <r>
      <rPr>
        <sz val="10"/>
        <rFont val="Times New Roman"/>
        <family val="1"/>
      </rPr>
      <t xml:space="preserve"> </t>
    </r>
    <r>
      <rPr>
        <sz val="10"/>
        <rFont val="Calibri"/>
        <family val="1"/>
      </rPr>
      <t>CONCR</t>
    </r>
    <r>
      <rPr>
        <sz val="10"/>
        <rFont val="Times New Roman"/>
        <family val="1"/>
      </rPr>
      <t xml:space="preserve"> </t>
    </r>
    <r>
      <rPr>
        <sz val="10"/>
        <rFont val="Calibri"/>
        <family val="1"/>
      </rPr>
      <t>DN</t>
    </r>
    <r>
      <rPr>
        <sz val="10"/>
        <rFont val="Times New Roman"/>
        <family val="1"/>
      </rPr>
      <t xml:space="preserve"> </t>
    </r>
    <r>
      <rPr>
        <sz val="10"/>
        <rFont val="Calibri"/>
        <family val="1"/>
      </rPr>
      <t>1200</t>
    </r>
    <r>
      <rPr>
        <sz val="10"/>
        <rFont val="Times New Roman"/>
        <family val="1"/>
      </rPr>
      <t xml:space="preserve"> </t>
    </r>
    <r>
      <rPr>
        <sz val="10"/>
        <rFont val="Calibri"/>
        <family val="1"/>
      </rPr>
      <t>PROF</t>
    </r>
    <r>
      <rPr>
        <sz val="10"/>
        <rFont val="Times New Roman"/>
        <family val="1"/>
      </rPr>
      <t xml:space="preserve"> </t>
    </r>
    <r>
      <rPr>
        <sz val="10"/>
        <rFont val="Calibri"/>
        <family val="1"/>
      </rPr>
      <t>DE5,76A6,25M</t>
    </r>
  </si>
  <si>
    <r>
      <rPr>
        <sz val="10"/>
        <rFont val="Calibri"/>
        <family val="1"/>
      </rPr>
      <t>PV</t>
    </r>
    <r>
      <rPr>
        <sz val="10"/>
        <rFont val="Times New Roman"/>
        <family val="1"/>
      </rPr>
      <t xml:space="preserve"> </t>
    </r>
    <r>
      <rPr>
        <sz val="10"/>
        <rFont val="Calibri"/>
        <family val="1"/>
      </rPr>
      <t>DN600</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PROF</t>
    </r>
    <r>
      <rPr>
        <sz val="10"/>
        <rFont val="Times New Roman"/>
        <family val="1"/>
      </rPr>
      <t xml:space="preserve"> </t>
    </r>
    <r>
      <rPr>
        <sz val="10"/>
        <rFont val="Calibri"/>
        <family val="1"/>
      </rPr>
      <t>ATE</t>
    </r>
    <r>
      <rPr>
        <sz val="10"/>
        <rFont val="Times New Roman"/>
        <family val="1"/>
      </rPr>
      <t xml:space="preserve"> </t>
    </r>
    <r>
      <rPr>
        <sz val="10"/>
        <rFont val="Calibri"/>
        <family val="1"/>
      </rPr>
      <t>1,25M-ENTER</t>
    </r>
  </si>
  <si>
    <r>
      <rPr>
        <sz val="10"/>
        <rFont val="Calibri"/>
        <family val="1"/>
      </rPr>
      <t>PV</t>
    </r>
    <r>
      <rPr>
        <sz val="10"/>
        <rFont val="Times New Roman"/>
        <family val="1"/>
      </rPr>
      <t xml:space="preserve"> </t>
    </r>
    <r>
      <rPr>
        <sz val="10"/>
        <rFont val="Calibri"/>
        <family val="1"/>
      </rPr>
      <t>DN600</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PROF</t>
    </r>
    <r>
      <rPr>
        <sz val="10"/>
        <rFont val="Times New Roman"/>
        <family val="1"/>
      </rPr>
      <t xml:space="preserve"> </t>
    </r>
    <r>
      <rPr>
        <sz val="10"/>
        <rFont val="Calibri"/>
        <family val="1"/>
      </rPr>
      <t>1,26A1,75M-ENTER</t>
    </r>
  </si>
  <si>
    <r>
      <rPr>
        <sz val="10"/>
        <rFont val="Calibri"/>
        <family val="1"/>
      </rPr>
      <t>PV</t>
    </r>
    <r>
      <rPr>
        <sz val="10"/>
        <rFont val="Times New Roman"/>
        <family val="1"/>
      </rPr>
      <t xml:space="preserve"> </t>
    </r>
    <r>
      <rPr>
        <sz val="10"/>
        <rFont val="Calibri"/>
        <family val="1"/>
      </rPr>
      <t>DN600</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PROF</t>
    </r>
    <r>
      <rPr>
        <sz val="10"/>
        <rFont val="Times New Roman"/>
        <family val="1"/>
      </rPr>
      <t xml:space="preserve"> </t>
    </r>
    <r>
      <rPr>
        <sz val="10"/>
        <rFont val="Calibri"/>
        <family val="1"/>
      </rPr>
      <t>1,76A2,25M-ENTER</t>
    </r>
  </si>
  <si>
    <r>
      <rPr>
        <sz val="10"/>
        <rFont val="Calibri"/>
        <family val="1"/>
      </rPr>
      <t>PV</t>
    </r>
    <r>
      <rPr>
        <sz val="10"/>
        <rFont val="Times New Roman"/>
        <family val="1"/>
      </rPr>
      <t xml:space="preserve"> </t>
    </r>
    <r>
      <rPr>
        <sz val="10"/>
        <rFont val="Calibri"/>
        <family val="1"/>
      </rPr>
      <t>DN600</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PROF</t>
    </r>
    <r>
      <rPr>
        <sz val="10"/>
        <rFont val="Times New Roman"/>
        <family val="1"/>
      </rPr>
      <t xml:space="preserve"> </t>
    </r>
    <r>
      <rPr>
        <sz val="10"/>
        <rFont val="Calibri"/>
        <family val="1"/>
      </rPr>
      <t>2,26A2,75M-ENTER</t>
    </r>
  </si>
  <si>
    <r>
      <rPr>
        <sz val="10"/>
        <rFont val="Calibri"/>
        <family val="1"/>
      </rPr>
      <t>PV</t>
    </r>
    <r>
      <rPr>
        <sz val="10"/>
        <rFont val="Times New Roman"/>
        <family val="1"/>
      </rPr>
      <t xml:space="preserve"> </t>
    </r>
    <r>
      <rPr>
        <sz val="10"/>
        <rFont val="Calibri"/>
        <family val="1"/>
      </rPr>
      <t>DN800</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PROF</t>
    </r>
    <r>
      <rPr>
        <sz val="10"/>
        <rFont val="Times New Roman"/>
        <family val="1"/>
      </rPr>
      <t xml:space="preserve"> </t>
    </r>
    <r>
      <rPr>
        <sz val="10"/>
        <rFont val="Calibri"/>
        <family val="1"/>
      </rPr>
      <t>ATE</t>
    </r>
    <r>
      <rPr>
        <sz val="10"/>
        <rFont val="Times New Roman"/>
        <family val="1"/>
      </rPr>
      <t xml:space="preserve"> </t>
    </r>
    <r>
      <rPr>
        <sz val="10"/>
        <rFont val="Calibri"/>
        <family val="1"/>
      </rPr>
      <t>1,25M-ENTER</t>
    </r>
  </si>
  <si>
    <r>
      <rPr>
        <sz val="10"/>
        <rFont val="Calibri"/>
        <family val="1"/>
      </rPr>
      <t>PV</t>
    </r>
    <r>
      <rPr>
        <sz val="10"/>
        <rFont val="Times New Roman"/>
        <family val="1"/>
      </rPr>
      <t xml:space="preserve"> </t>
    </r>
    <r>
      <rPr>
        <sz val="10"/>
        <rFont val="Calibri"/>
        <family val="1"/>
      </rPr>
      <t>DN800</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PROF</t>
    </r>
    <r>
      <rPr>
        <sz val="10"/>
        <rFont val="Times New Roman"/>
        <family val="1"/>
      </rPr>
      <t xml:space="preserve"> </t>
    </r>
    <r>
      <rPr>
        <sz val="10"/>
        <rFont val="Calibri"/>
        <family val="1"/>
      </rPr>
      <t>1,26A1,75M-ENTER</t>
    </r>
  </si>
  <si>
    <r>
      <rPr>
        <sz val="10"/>
        <rFont val="Calibri"/>
        <family val="1"/>
      </rPr>
      <t>PV</t>
    </r>
    <r>
      <rPr>
        <sz val="10"/>
        <rFont val="Times New Roman"/>
        <family val="1"/>
      </rPr>
      <t xml:space="preserve"> </t>
    </r>
    <r>
      <rPr>
        <sz val="10"/>
        <rFont val="Calibri"/>
        <family val="1"/>
      </rPr>
      <t>DN800</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PROF</t>
    </r>
    <r>
      <rPr>
        <sz val="10"/>
        <rFont val="Times New Roman"/>
        <family val="1"/>
      </rPr>
      <t xml:space="preserve"> </t>
    </r>
    <r>
      <rPr>
        <sz val="10"/>
        <rFont val="Calibri"/>
        <family val="1"/>
      </rPr>
      <t>1,76A2,25M-ENTER</t>
    </r>
  </si>
  <si>
    <r>
      <rPr>
        <sz val="10"/>
        <rFont val="Calibri"/>
        <family val="1"/>
      </rPr>
      <t>PV</t>
    </r>
    <r>
      <rPr>
        <sz val="10"/>
        <rFont val="Times New Roman"/>
        <family val="1"/>
      </rPr>
      <t xml:space="preserve"> </t>
    </r>
    <r>
      <rPr>
        <sz val="10"/>
        <rFont val="Calibri"/>
        <family val="1"/>
      </rPr>
      <t>DN800</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PROF</t>
    </r>
    <r>
      <rPr>
        <sz val="10"/>
        <rFont val="Times New Roman"/>
        <family val="1"/>
      </rPr>
      <t xml:space="preserve"> </t>
    </r>
    <r>
      <rPr>
        <sz val="10"/>
        <rFont val="Calibri"/>
        <family val="1"/>
      </rPr>
      <t>2,26A2,75M-ENTER</t>
    </r>
  </si>
  <si>
    <r>
      <rPr>
        <sz val="10"/>
        <rFont val="Calibri"/>
        <family val="1"/>
      </rPr>
      <t>PV</t>
    </r>
    <r>
      <rPr>
        <sz val="10"/>
        <rFont val="Times New Roman"/>
        <family val="1"/>
      </rPr>
      <t xml:space="preserve"> </t>
    </r>
    <r>
      <rPr>
        <sz val="10"/>
        <rFont val="Calibri"/>
        <family val="1"/>
      </rPr>
      <t>DN800</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PROF</t>
    </r>
    <r>
      <rPr>
        <sz val="10"/>
        <rFont val="Times New Roman"/>
        <family val="1"/>
      </rPr>
      <t xml:space="preserve"> </t>
    </r>
    <r>
      <rPr>
        <sz val="10"/>
        <rFont val="Calibri"/>
        <family val="1"/>
      </rPr>
      <t>2,76A3,25M-ENTER</t>
    </r>
  </si>
  <si>
    <r>
      <rPr>
        <sz val="10"/>
        <rFont val="Calibri"/>
        <family val="1"/>
      </rPr>
      <t>PV</t>
    </r>
    <r>
      <rPr>
        <sz val="10"/>
        <rFont val="Times New Roman"/>
        <family val="1"/>
      </rPr>
      <t xml:space="preserve"> </t>
    </r>
    <r>
      <rPr>
        <sz val="10"/>
        <rFont val="Calibri"/>
        <family val="1"/>
      </rPr>
      <t>DN800</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PROF</t>
    </r>
    <r>
      <rPr>
        <sz val="10"/>
        <rFont val="Times New Roman"/>
        <family val="1"/>
      </rPr>
      <t xml:space="preserve"> </t>
    </r>
    <r>
      <rPr>
        <sz val="10"/>
        <rFont val="Calibri"/>
        <family val="1"/>
      </rPr>
      <t>3,26A3,75M-ENTER</t>
    </r>
  </si>
  <si>
    <r>
      <rPr>
        <sz val="10"/>
        <rFont val="Calibri"/>
        <family val="1"/>
      </rPr>
      <t>PV</t>
    </r>
    <r>
      <rPr>
        <sz val="10"/>
        <rFont val="Times New Roman"/>
        <family val="1"/>
      </rPr>
      <t xml:space="preserve"> </t>
    </r>
    <r>
      <rPr>
        <sz val="10"/>
        <rFont val="Calibri"/>
        <family val="1"/>
      </rPr>
      <t>DN600</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PROF</t>
    </r>
    <r>
      <rPr>
        <sz val="10"/>
        <rFont val="Times New Roman"/>
        <family val="1"/>
      </rPr>
      <t xml:space="preserve"> </t>
    </r>
    <r>
      <rPr>
        <sz val="10"/>
        <rFont val="Calibri"/>
        <family val="1"/>
      </rPr>
      <t>ATE</t>
    </r>
    <r>
      <rPr>
        <sz val="10"/>
        <rFont val="Times New Roman"/>
        <family val="1"/>
      </rPr>
      <t xml:space="preserve"> </t>
    </r>
    <r>
      <rPr>
        <sz val="10"/>
        <rFont val="Calibri"/>
        <family val="1"/>
      </rPr>
      <t>1,25M-AEREO</t>
    </r>
  </si>
  <si>
    <r>
      <rPr>
        <sz val="10"/>
        <rFont val="Calibri"/>
        <family val="1"/>
      </rPr>
      <t>PV</t>
    </r>
    <r>
      <rPr>
        <sz val="10"/>
        <rFont val="Times New Roman"/>
        <family val="1"/>
      </rPr>
      <t xml:space="preserve"> </t>
    </r>
    <r>
      <rPr>
        <sz val="10"/>
        <rFont val="Calibri"/>
        <family val="1"/>
      </rPr>
      <t>DN600</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PROF</t>
    </r>
    <r>
      <rPr>
        <sz val="10"/>
        <rFont val="Times New Roman"/>
        <family val="1"/>
      </rPr>
      <t xml:space="preserve"> </t>
    </r>
    <r>
      <rPr>
        <sz val="10"/>
        <rFont val="Calibri"/>
        <family val="1"/>
      </rPr>
      <t>1,26A1,75M-AEREO</t>
    </r>
  </si>
  <si>
    <r>
      <rPr>
        <sz val="10"/>
        <rFont val="Calibri"/>
        <family val="1"/>
      </rPr>
      <t>PV</t>
    </r>
    <r>
      <rPr>
        <sz val="10"/>
        <rFont val="Times New Roman"/>
        <family val="1"/>
      </rPr>
      <t xml:space="preserve"> </t>
    </r>
    <r>
      <rPr>
        <sz val="10"/>
        <rFont val="Calibri"/>
        <family val="1"/>
      </rPr>
      <t>DN800</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PROF</t>
    </r>
    <r>
      <rPr>
        <sz val="10"/>
        <rFont val="Times New Roman"/>
        <family val="1"/>
      </rPr>
      <t xml:space="preserve"> </t>
    </r>
    <r>
      <rPr>
        <sz val="10"/>
        <rFont val="Calibri"/>
        <family val="1"/>
      </rPr>
      <t>ATE</t>
    </r>
    <r>
      <rPr>
        <sz val="10"/>
        <rFont val="Times New Roman"/>
        <family val="1"/>
      </rPr>
      <t xml:space="preserve"> </t>
    </r>
    <r>
      <rPr>
        <sz val="10"/>
        <rFont val="Calibri"/>
        <family val="1"/>
      </rPr>
      <t>1,25M-AEREO</t>
    </r>
  </si>
  <si>
    <r>
      <rPr>
        <sz val="10"/>
        <rFont val="Calibri"/>
        <family val="1"/>
      </rPr>
      <t>PV</t>
    </r>
    <r>
      <rPr>
        <sz val="10"/>
        <rFont val="Times New Roman"/>
        <family val="1"/>
      </rPr>
      <t xml:space="preserve"> </t>
    </r>
    <r>
      <rPr>
        <sz val="10"/>
        <rFont val="Calibri"/>
        <family val="1"/>
      </rPr>
      <t>DN800</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PROF</t>
    </r>
    <r>
      <rPr>
        <sz val="10"/>
        <rFont val="Times New Roman"/>
        <family val="1"/>
      </rPr>
      <t xml:space="preserve"> </t>
    </r>
    <r>
      <rPr>
        <sz val="10"/>
        <rFont val="Calibri"/>
        <family val="1"/>
      </rPr>
      <t>1,26A1,75M-AEREO</t>
    </r>
  </si>
  <si>
    <r>
      <rPr>
        <sz val="10"/>
        <rFont val="Calibri"/>
        <family val="1"/>
      </rPr>
      <t>PV</t>
    </r>
    <r>
      <rPr>
        <sz val="10"/>
        <rFont val="Times New Roman"/>
        <family val="1"/>
      </rPr>
      <t xml:space="preserve"> </t>
    </r>
    <r>
      <rPr>
        <sz val="10"/>
        <rFont val="Calibri"/>
        <family val="1"/>
      </rPr>
      <t>DN800</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PROF</t>
    </r>
    <r>
      <rPr>
        <sz val="10"/>
        <rFont val="Times New Roman"/>
        <family val="1"/>
      </rPr>
      <t xml:space="preserve"> </t>
    </r>
    <r>
      <rPr>
        <sz val="10"/>
        <rFont val="Calibri"/>
        <family val="1"/>
      </rPr>
      <t>1,76A2,25M-AEREO</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</si>
  <si>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S09.010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FECHAMENTO</t>
    </r>
  </si>
  <si>
    <r>
      <rPr>
        <sz val="10"/>
        <rFont val="Calibri"/>
        <family val="1"/>
      </rPr>
      <t>ALVENARIA</t>
    </r>
    <r>
      <rPr>
        <sz val="10"/>
        <rFont val="Times New Roman"/>
        <family val="1"/>
      </rPr>
      <t xml:space="preserve"> </t>
    </r>
    <r>
      <rPr>
        <sz val="10"/>
        <rFont val="Calibri"/>
        <family val="1"/>
      </rPr>
      <t>DE</t>
    </r>
    <r>
      <rPr>
        <sz val="10"/>
        <rFont val="Times New Roman"/>
        <family val="1"/>
      </rPr>
      <t xml:space="preserve"> </t>
    </r>
    <r>
      <rPr>
        <sz val="10"/>
        <rFont val="Calibri"/>
        <family val="1"/>
      </rPr>
      <t>TIJOLO</t>
    </r>
    <r>
      <rPr>
        <sz val="10"/>
        <rFont val="Times New Roman"/>
        <family val="1"/>
      </rPr>
      <t xml:space="preserve"> </t>
    </r>
    <r>
      <rPr>
        <sz val="10"/>
        <rFont val="Calibri"/>
        <family val="1"/>
      </rPr>
      <t>MACICO,</t>
    </r>
    <r>
      <rPr>
        <sz val="10"/>
        <rFont val="Times New Roman"/>
        <family val="1"/>
      </rPr>
      <t xml:space="preserve"> </t>
    </r>
    <r>
      <rPr>
        <sz val="10"/>
        <rFont val="Calibri"/>
        <family val="1"/>
      </rPr>
      <t>E=10CM</t>
    </r>
  </si>
  <si>
    <r>
      <rPr>
        <sz val="10"/>
        <rFont val="Calibri"/>
        <family val="1"/>
      </rPr>
      <t>ALVENARIA</t>
    </r>
    <r>
      <rPr>
        <sz val="10"/>
        <rFont val="Times New Roman"/>
        <family val="1"/>
      </rPr>
      <t xml:space="preserve"> </t>
    </r>
    <r>
      <rPr>
        <sz val="10"/>
        <rFont val="Calibri"/>
        <family val="1"/>
      </rPr>
      <t>DE</t>
    </r>
    <r>
      <rPr>
        <sz val="10"/>
        <rFont val="Times New Roman"/>
        <family val="1"/>
      </rPr>
      <t xml:space="preserve"> </t>
    </r>
    <r>
      <rPr>
        <sz val="10"/>
        <rFont val="Calibri"/>
        <family val="1"/>
      </rPr>
      <t>TIJOLO</t>
    </r>
    <r>
      <rPr>
        <sz val="10"/>
        <rFont val="Times New Roman"/>
        <family val="1"/>
      </rPr>
      <t xml:space="preserve"> </t>
    </r>
    <r>
      <rPr>
        <sz val="10"/>
        <rFont val="Calibri"/>
        <family val="1"/>
      </rPr>
      <t>MACICO,</t>
    </r>
    <r>
      <rPr>
        <sz val="10"/>
        <rFont val="Times New Roman"/>
        <family val="1"/>
      </rPr>
      <t xml:space="preserve"> </t>
    </r>
    <r>
      <rPr>
        <sz val="10"/>
        <rFont val="Calibri"/>
        <family val="1"/>
      </rPr>
      <t>E=20CM</t>
    </r>
  </si>
  <si>
    <r>
      <rPr>
        <sz val="10"/>
        <rFont val="Calibri"/>
        <family val="1"/>
      </rPr>
      <t>ALVENARIA</t>
    </r>
    <r>
      <rPr>
        <sz val="10"/>
        <rFont val="Times New Roman"/>
        <family val="1"/>
      </rPr>
      <t xml:space="preserve"> </t>
    </r>
    <r>
      <rPr>
        <sz val="10"/>
        <rFont val="Calibri"/>
        <family val="1"/>
      </rPr>
      <t>DE</t>
    </r>
    <r>
      <rPr>
        <sz val="10"/>
        <rFont val="Times New Roman"/>
        <family val="1"/>
      </rPr>
      <t xml:space="preserve"> </t>
    </r>
    <r>
      <rPr>
        <sz val="10"/>
        <rFont val="Calibri"/>
        <family val="1"/>
      </rPr>
      <t>LAJOTA</t>
    </r>
    <r>
      <rPr>
        <sz val="10"/>
        <rFont val="Times New Roman"/>
        <family val="1"/>
      </rPr>
      <t xml:space="preserve"> </t>
    </r>
    <r>
      <rPr>
        <sz val="10"/>
        <rFont val="Calibri"/>
        <family val="1"/>
      </rPr>
      <t>FURADA</t>
    </r>
    <r>
      <rPr>
        <sz val="10"/>
        <rFont val="Times New Roman"/>
        <family val="1"/>
      </rPr>
      <t xml:space="preserve"> </t>
    </r>
    <r>
      <rPr>
        <sz val="10"/>
        <rFont val="Calibri"/>
        <family val="1"/>
      </rPr>
      <t>E=10CM</t>
    </r>
  </si>
  <si>
    <r>
      <rPr>
        <sz val="10"/>
        <rFont val="Calibri"/>
        <family val="1"/>
      </rPr>
      <t>ALVENARIA</t>
    </r>
    <r>
      <rPr>
        <sz val="10"/>
        <rFont val="Times New Roman"/>
        <family val="1"/>
      </rPr>
      <t xml:space="preserve"> </t>
    </r>
    <r>
      <rPr>
        <sz val="10"/>
        <rFont val="Calibri"/>
        <family val="1"/>
      </rPr>
      <t>DE</t>
    </r>
    <r>
      <rPr>
        <sz val="10"/>
        <rFont val="Times New Roman"/>
        <family val="1"/>
      </rPr>
      <t xml:space="preserve"> </t>
    </r>
    <r>
      <rPr>
        <sz val="10"/>
        <rFont val="Calibri"/>
        <family val="1"/>
      </rPr>
      <t>LAJOTA</t>
    </r>
    <r>
      <rPr>
        <sz val="10"/>
        <rFont val="Times New Roman"/>
        <family val="1"/>
      </rPr>
      <t xml:space="preserve"> </t>
    </r>
    <r>
      <rPr>
        <sz val="10"/>
        <rFont val="Calibri"/>
        <family val="1"/>
      </rPr>
      <t>FURADA</t>
    </r>
    <r>
      <rPr>
        <sz val="10"/>
        <rFont val="Times New Roman"/>
        <family val="1"/>
      </rPr>
      <t xml:space="preserve"> </t>
    </r>
    <r>
      <rPr>
        <sz val="10"/>
        <rFont val="Calibri"/>
        <family val="1"/>
      </rPr>
      <t>E=20CM</t>
    </r>
  </si>
  <si>
    <r>
      <rPr>
        <sz val="10"/>
        <rFont val="Calibri"/>
        <family val="1"/>
      </rPr>
      <t>ALVENARIA</t>
    </r>
    <r>
      <rPr>
        <sz val="10"/>
        <rFont val="Times New Roman"/>
        <family val="1"/>
      </rPr>
      <t xml:space="preserve"> </t>
    </r>
    <r>
      <rPr>
        <sz val="10"/>
        <rFont val="Calibri"/>
        <family val="1"/>
      </rPr>
      <t>BLOCO</t>
    </r>
    <r>
      <rPr>
        <sz val="10"/>
        <rFont val="Times New Roman"/>
        <family val="1"/>
      </rPr>
      <t xml:space="preserve"> </t>
    </r>
    <r>
      <rPr>
        <sz val="10"/>
        <rFont val="Calibri"/>
        <family val="1"/>
      </rPr>
      <t>CONCRETO</t>
    </r>
    <r>
      <rPr>
        <sz val="10"/>
        <rFont val="Times New Roman"/>
        <family val="1"/>
      </rPr>
      <t xml:space="preserve"> </t>
    </r>
    <r>
      <rPr>
        <sz val="10"/>
        <rFont val="Calibri"/>
        <family val="1"/>
      </rPr>
      <t>E=9CM</t>
    </r>
  </si>
  <si>
    <r>
      <rPr>
        <sz val="10"/>
        <rFont val="Calibri"/>
        <family val="1"/>
      </rPr>
      <t>ALVENARIA</t>
    </r>
    <r>
      <rPr>
        <sz val="10"/>
        <rFont val="Times New Roman"/>
        <family val="1"/>
      </rPr>
      <t xml:space="preserve"> </t>
    </r>
    <r>
      <rPr>
        <sz val="10"/>
        <rFont val="Calibri"/>
        <family val="1"/>
      </rPr>
      <t>BLOCO</t>
    </r>
    <r>
      <rPr>
        <sz val="10"/>
        <rFont val="Times New Roman"/>
        <family val="1"/>
      </rPr>
      <t xml:space="preserve"> </t>
    </r>
    <r>
      <rPr>
        <sz val="10"/>
        <rFont val="Calibri"/>
        <family val="1"/>
      </rPr>
      <t>CONCRETO</t>
    </r>
    <r>
      <rPr>
        <sz val="10"/>
        <rFont val="Times New Roman"/>
        <family val="1"/>
      </rPr>
      <t xml:space="preserve"> </t>
    </r>
    <r>
      <rPr>
        <sz val="10"/>
        <rFont val="Calibri"/>
        <family val="1"/>
      </rPr>
      <t>E=14CM</t>
    </r>
  </si>
  <si>
    <r>
      <rPr>
        <sz val="10"/>
        <rFont val="Calibri"/>
        <family val="1"/>
      </rPr>
      <t>ALVENARIA</t>
    </r>
    <r>
      <rPr>
        <sz val="10"/>
        <rFont val="Times New Roman"/>
        <family val="1"/>
      </rPr>
      <t xml:space="preserve"> </t>
    </r>
    <r>
      <rPr>
        <sz val="10"/>
        <rFont val="Calibri"/>
        <family val="1"/>
      </rPr>
      <t>BLOCO</t>
    </r>
    <r>
      <rPr>
        <sz val="10"/>
        <rFont val="Times New Roman"/>
        <family val="1"/>
      </rPr>
      <t xml:space="preserve"> </t>
    </r>
    <r>
      <rPr>
        <sz val="10"/>
        <rFont val="Calibri"/>
        <family val="1"/>
      </rPr>
      <t>CONCRETO</t>
    </r>
    <r>
      <rPr>
        <sz val="10"/>
        <rFont val="Times New Roman"/>
        <family val="1"/>
      </rPr>
      <t xml:space="preserve"> </t>
    </r>
    <r>
      <rPr>
        <sz val="10"/>
        <rFont val="Calibri"/>
        <family val="1"/>
      </rPr>
      <t>E=19CM</t>
    </r>
  </si>
  <si>
    <r>
      <rPr>
        <sz val="10"/>
        <rFont val="Calibri"/>
        <family val="1"/>
      </rPr>
      <t>ALVENARIA</t>
    </r>
    <r>
      <rPr>
        <sz val="10"/>
        <rFont val="Times New Roman"/>
        <family val="1"/>
      </rPr>
      <t xml:space="preserve"> </t>
    </r>
    <r>
      <rPr>
        <sz val="10"/>
        <rFont val="Calibri"/>
        <family val="1"/>
      </rPr>
      <t>BLOCO</t>
    </r>
    <r>
      <rPr>
        <sz val="10"/>
        <rFont val="Times New Roman"/>
        <family val="1"/>
      </rPr>
      <t xml:space="preserve"> </t>
    </r>
    <r>
      <rPr>
        <sz val="10"/>
        <rFont val="Calibri"/>
        <family val="1"/>
      </rPr>
      <t>CONCRETO</t>
    </r>
    <r>
      <rPr>
        <sz val="10"/>
        <rFont val="Times New Roman"/>
        <family val="1"/>
      </rPr>
      <t xml:space="preserve"> </t>
    </r>
    <r>
      <rPr>
        <sz val="10"/>
        <rFont val="Calibri"/>
        <family val="1"/>
      </rPr>
      <t>E=9CM</t>
    </r>
    <r>
      <rPr>
        <sz val="10"/>
        <rFont val="Times New Roman"/>
        <family val="1"/>
      </rPr>
      <t xml:space="preserve"> </t>
    </r>
    <r>
      <rPr>
        <sz val="10"/>
        <rFont val="Calibri"/>
        <family val="1"/>
      </rPr>
      <t>APARENTE</t>
    </r>
  </si>
  <si>
    <r>
      <rPr>
        <sz val="10"/>
        <rFont val="Calibri"/>
        <family val="1"/>
      </rPr>
      <t>ALVENARIA</t>
    </r>
    <r>
      <rPr>
        <sz val="10"/>
        <rFont val="Times New Roman"/>
        <family val="1"/>
      </rPr>
      <t xml:space="preserve"> </t>
    </r>
    <r>
      <rPr>
        <sz val="10"/>
        <rFont val="Calibri"/>
        <family val="1"/>
      </rPr>
      <t>BLOCO</t>
    </r>
    <r>
      <rPr>
        <sz val="10"/>
        <rFont val="Times New Roman"/>
        <family val="1"/>
      </rPr>
      <t xml:space="preserve"> </t>
    </r>
    <r>
      <rPr>
        <sz val="10"/>
        <rFont val="Calibri"/>
        <family val="1"/>
      </rPr>
      <t>CONCRETO</t>
    </r>
    <r>
      <rPr>
        <sz val="10"/>
        <rFont val="Times New Roman"/>
        <family val="1"/>
      </rPr>
      <t xml:space="preserve"> </t>
    </r>
    <r>
      <rPr>
        <sz val="10"/>
        <rFont val="Calibri"/>
        <family val="1"/>
      </rPr>
      <t>E=14CM</t>
    </r>
    <r>
      <rPr>
        <sz val="10"/>
        <rFont val="Times New Roman"/>
        <family val="1"/>
      </rPr>
      <t xml:space="preserve"> </t>
    </r>
    <r>
      <rPr>
        <sz val="10"/>
        <rFont val="Calibri"/>
        <family val="1"/>
      </rPr>
      <t>APARENTE</t>
    </r>
  </si>
  <si>
    <r>
      <rPr>
        <sz val="10"/>
        <rFont val="Calibri"/>
        <family val="1"/>
      </rPr>
      <t>ALVENARIA</t>
    </r>
    <r>
      <rPr>
        <sz val="10"/>
        <rFont val="Times New Roman"/>
        <family val="1"/>
      </rPr>
      <t xml:space="preserve"> </t>
    </r>
    <r>
      <rPr>
        <sz val="10"/>
        <rFont val="Calibri"/>
        <family val="1"/>
      </rPr>
      <t>BLOCO</t>
    </r>
    <r>
      <rPr>
        <sz val="10"/>
        <rFont val="Times New Roman"/>
        <family val="1"/>
      </rPr>
      <t xml:space="preserve"> </t>
    </r>
    <r>
      <rPr>
        <sz val="10"/>
        <rFont val="Calibri"/>
        <family val="1"/>
      </rPr>
      <t>CONCRETO</t>
    </r>
    <r>
      <rPr>
        <sz val="10"/>
        <rFont val="Times New Roman"/>
        <family val="1"/>
      </rPr>
      <t xml:space="preserve"> </t>
    </r>
    <r>
      <rPr>
        <sz val="10"/>
        <rFont val="Calibri"/>
        <family val="1"/>
      </rPr>
      <t>E=19CM</t>
    </r>
    <r>
      <rPr>
        <sz val="10"/>
        <rFont val="Times New Roman"/>
        <family val="1"/>
      </rPr>
      <t xml:space="preserve"> </t>
    </r>
    <r>
      <rPr>
        <sz val="10"/>
        <rFont val="Calibri"/>
        <family val="1"/>
      </rPr>
      <t>APARENTE</t>
    </r>
  </si>
  <si>
    <r>
      <rPr>
        <sz val="10"/>
        <rFont val="Calibri"/>
        <family val="1"/>
      </rPr>
      <t>ALVENARIA</t>
    </r>
    <r>
      <rPr>
        <sz val="10"/>
        <rFont val="Times New Roman"/>
        <family val="1"/>
      </rPr>
      <t xml:space="preserve"> </t>
    </r>
    <r>
      <rPr>
        <sz val="10"/>
        <rFont val="Calibri"/>
        <family val="1"/>
      </rPr>
      <t>BLOCO</t>
    </r>
    <r>
      <rPr>
        <sz val="10"/>
        <rFont val="Times New Roman"/>
        <family val="1"/>
      </rPr>
      <t xml:space="preserve"> </t>
    </r>
    <r>
      <rPr>
        <sz val="10"/>
        <rFont val="Calibri"/>
        <family val="1"/>
      </rPr>
      <t>CONCR</t>
    </r>
    <r>
      <rPr>
        <sz val="10"/>
        <rFont val="Times New Roman"/>
        <family val="1"/>
      </rPr>
      <t xml:space="preserve"> </t>
    </r>
    <r>
      <rPr>
        <sz val="10"/>
        <rFont val="Calibri"/>
        <family val="1"/>
      </rPr>
      <t>E=14CM</t>
    </r>
    <r>
      <rPr>
        <sz val="10"/>
        <rFont val="Times New Roman"/>
        <family val="1"/>
      </rPr>
      <t xml:space="preserve"> </t>
    </r>
    <r>
      <rPr>
        <sz val="10"/>
        <rFont val="Calibri"/>
        <family val="1"/>
      </rPr>
      <t>ESTRUTURAL</t>
    </r>
  </si>
  <si>
    <r>
      <rPr>
        <sz val="10"/>
        <rFont val="Calibri"/>
        <family val="1"/>
      </rPr>
      <t>ALVENARIA</t>
    </r>
    <r>
      <rPr>
        <sz val="10"/>
        <rFont val="Times New Roman"/>
        <family val="1"/>
      </rPr>
      <t xml:space="preserve"> </t>
    </r>
    <r>
      <rPr>
        <sz val="10"/>
        <rFont val="Calibri"/>
        <family val="1"/>
      </rPr>
      <t>BLOCO</t>
    </r>
    <r>
      <rPr>
        <sz val="10"/>
        <rFont val="Times New Roman"/>
        <family val="1"/>
      </rPr>
      <t xml:space="preserve"> </t>
    </r>
    <r>
      <rPr>
        <sz val="10"/>
        <rFont val="Calibri"/>
        <family val="1"/>
      </rPr>
      <t>CONCR</t>
    </r>
    <r>
      <rPr>
        <sz val="10"/>
        <rFont val="Times New Roman"/>
        <family val="1"/>
      </rPr>
      <t xml:space="preserve"> </t>
    </r>
    <r>
      <rPr>
        <sz val="10"/>
        <rFont val="Calibri"/>
        <family val="1"/>
      </rPr>
      <t>E=19CM</t>
    </r>
    <r>
      <rPr>
        <sz val="10"/>
        <rFont val="Times New Roman"/>
        <family val="1"/>
      </rPr>
      <t xml:space="preserve"> </t>
    </r>
    <r>
      <rPr>
        <sz val="10"/>
        <rFont val="Calibri"/>
        <family val="1"/>
      </rPr>
      <t>ESTRUTURAL</t>
    </r>
  </si>
  <si>
    <r>
      <rPr>
        <sz val="10"/>
        <rFont val="Calibri"/>
        <family val="1"/>
      </rPr>
      <t>ALVENARIA</t>
    </r>
    <r>
      <rPr>
        <sz val="10"/>
        <rFont val="Times New Roman"/>
        <family val="1"/>
      </rPr>
      <t xml:space="preserve"> </t>
    </r>
    <r>
      <rPr>
        <sz val="10"/>
        <rFont val="Calibri"/>
        <family val="1"/>
      </rPr>
      <t>BLOCO</t>
    </r>
    <r>
      <rPr>
        <sz val="10"/>
        <rFont val="Times New Roman"/>
        <family val="1"/>
      </rPr>
      <t xml:space="preserve"> </t>
    </r>
    <r>
      <rPr>
        <sz val="10"/>
        <rFont val="Calibri"/>
        <family val="1"/>
      </rPr>
      <t>CONCR</t>
    </r>
    <r>
      <rPr>
        <sz val="10"/>
        <rFont val="Times New Roman"/>
        <family val="1"/>
      </rPr>
      <t xml:space="preserve"> </t>
    </r>
    <r>
      <rPr>
        <sz val="10"/>
        <rFont val="Calibri"/>
        <family val="1"/>
      </rPr>
      <t>E=14CM</t>
    </r>
    <r>
      <rPr>
        <sz val="10"/>
        <rFont val="Times New Roman"/>
        <family val="1"/>
      </rPr>
      <t xml:space="preserve"> </t>
    </r>
    <r>
      <rPr>
        <sz val="10"/>
        <rFont val="Calibri"/>
        <family val="1"/>
      </rPr>
      <t>ESTRUT/APAR</t>
    </r>
  </si>
  <si>
    <r>
      <rPr>
        <sz val="10"/>
        <rFont val="Calibri"/>
        <family val="1"/>
      </rPr>
      <t>ALVENARIA</t>
    </r>
    <r>
      <rPr>
        <sz val="10"/>
        <rFont val="Times New Roman"/>
        <family val="1"/>
      </rPr>
      <t xml:space="preserve"> </t>
    </r>
    <r>
      <rPr>
        <sz val="10"/>
        <rFont val="Calibri"/>
        <family val="1"/>
      </rPr>
      <t>BLOCO</t>
    </r>
    <r>
      <rPr>
        <sz val="10"/>
        <rFont val="Times New Roman"/>
        <family val="1"/>
      </rPr>
      <t xml:space="preserve"> </t>
    </r>
    <r>
      <rPr>
        <sz val="10"/>
        <rFont val="Calibri"/>
        <family val="1"/>
      </rPr>
      <t>CONCR</t>
    </r>
    <r>
      <rPr>
        <sz val="10"/>
        <rFont val="Times New Roman"/>
        <family val="1"/>
      </rPr>
      <t xml:space="preserve"> </t>
    </r>
    <r>
      <rPr>
        <sz val="10"/>
        <rFont val="Calibri"/>
        <family val="1"/>
      </rPr>
      <t>E=19CM</t>
    </r>
    <r>
      <rPr>
        <sz val="10"/>
        <rFont val="Times New Roman"/>
        <family val="1"/>
      </rPr>
      <t xml:space="preserve"> </t>
    </r>
    <r>
      <rPr>
        <sz val="10"/>
        <rFont val="Calibri"/>
        <family val="1"/>
      </rPr>
      <t>ESTRUT/APAR</t>
    </r>
  </si>
  <si>
    <r>
      <rPr>
        <sz val="10"/>
        <rFont val="Calibri"/>
        <family val="1"/>
      </rPr>
      <t>ALVENAR</t>
    </r>
    <r>
      <rPr>
        <sz val="10"/>
        <rFont val="Times New Roman"/>
        <family val="1"/>
      </rPr>
      <t xml:space="preserve"> </t>
    </r>
    <r>
      <rPr>
        <sz val="10"/>
        <rFont val="Calibri"/>
        <family val="1"/>
      </rPr>
      <t>BL</t>
    </r>
    <r>
      <rPr>
        <sz val="10"/>
        <rFont val="Times New Roman"/>
        <family val="1"/>
      </rPr>
      <t xml:space="preserve"> </t>
    </r>
    <r>
      <rPr>
        <sz val="10"/>
        <rFont val="Calibri"/>
        <family val="1"/>
      </rPr>
      <t>CONCR</t>
    </r>
    <r>
      <rPr>
        <sz val="10"/>
        <rFont val="Times New Roman"/>
        <family val="1"/>
      </rPr>
      <t xml:space="preserve"> </t>
    </r>
    <r>
      <rPr>
        <sz val="10"/>
        <rFont val="Calibri"/>
        <family val="1"/>
      </rPr>
      <t>U</t>
    </r>
    <r>
      <rPr>
        <sz val="10"/>
        <rFont val="Times New Roman"/>
        <family val="1"/>
      </rPr>
      <t xml:space="preserve"> </t>
    </r>
    <r>
      <rPr>
        <sz val="10"/>
        <rFont val="Calibri"/>
        <family val="1"/>
      </rPr>
      <t>E=14CM</t>
    </r>
    <r>
      <rPr>
        <sz val="10"/>
        <rFont val="Times New Roman"/>
        <family val="1"/>
      </rPr>
      <t xml:space="preserve"> </t>
    </r>
    <r>
      <rPr>
        <sz val="10"/>
        <rFont val="Calibri"/>
        <family val="1"/>
      </rPr>
      <t>ARM/CONC/AMAR</t>
    </r>
  </si>
  <si>
    <r>
      <rPr>
        <sz val="10"/>
        <rFont val="Calibri"/>
        <family val="1"/>
      </rPr>
      <t>ALVENAR</t>
    </r>
    <r>
      <rPr>
        <sz val="10"/>
        <rFont val="Times New Roman"/>
        <family val="1"/>
      </rPr>
      <t xml:space="preserve"> </t>
    </r>
    <r>
      <rPr>
        <sz val="10"/>
        <rFont val="Calibri"/>
        <family val="1"/>
      </rPr>
      <t>BL</t>
    </r>
    <r>
      <rPr>
        <sz val="10"/>
        <rFont val="Times New Roman"/>
        <family val="1"/>
      </rPr>
      <t xml:space="preserve"> </t>
    </r>
    <r>
      <rPr>
        <sz val="10"/>
        <rFont val="Calibri"/>
        <family val="1"/>
      </rPr>
      <t>CONCR</t>
    </r>
    <r>
      <rPr>
        <sz val="10"/>
        <rFont val="Times New Roman"/>
        <family val="1"/>
      </rPr>
      <t xml:space="preserve"> </t>
    </r>
    <r>
      <rPr>
        <sz val="10"/>
        <rFont val="Calibri"/>
        <family val="1"/>
      </rPr>
      <t>U</t>
    </r>
    <r>
      <rPr>
        <sz val="10"/>
        <rFont val="Times New Roman"/>
        <family val="1"/>
      </rPr>
      <t xml:space="preserve"> </t>
    </r>
    <r>
      <rPr>
        <sz val="10"/>
        <rFont val="Calibri"/>
        <family val="1"/>
      </rPr>
      <t>E=19CM</t>
    </r>
    <r>
      <rPr>
        <sz val="10"/>
        <rFont val="Times New Roman"/>
        <family val="1"/>
      </rPr>
      <t xml:space="preserve"> </t>
    </r>
    <r>
      <rPr>
        <sz val="10"/>
        <rFont val="Calibri"/>
        <family val="1"/>
      </rPr>
      <t>ARM/CONC/AMAR</t>
    </r>
  </si>
  <si>
    <r>
      <rPr>
        <sz val="10"/>
        <rFont val="Calibri"/>
        <family val="1"/>
      </rPr>
      <t>ALVENARIA</t>
    </r>
    <r>
      <rPr>
        <sz val="10"/>
        <rFont val="Times New Roman"/>
        <family val="1"/>
      </rPr>
      <t xml:space="preserve"> </t>
    </r>
    <r>
      <rPr>
        <sz val="10"/>
        <rFont val="Calibri"/>
        <family val="1"/>
      </rPr>
      <t>ELEMENTO</t>
    </r>
    <r>
      <rPr>
        <sz val="10"/>
        <rFont val="Times New Roman"/>
        <family val="1"/>
      </rPr>
      <t xml:space="preserve"> </t>
    </r>
    <r>
      <rPr>
        <sz val="10"/>
        <rFont val="Calibri"/>
        <family val="1"/>
      </rPr>
      <t>VAZADO</t>
    </r>
    <r>
      <rPr>
        <sz val="10"/>
        <rFont val="Times New Roman"/>
        <family val="1"/>
      </rPr>
      <t xml:space="preserve"> </t>
    </r>
    <r>
      <rPr>
        <sz val="10"/>
        <rFont val="Calibri"/>
        <family val="1"/>
      </rPr>
      <t>CERAM</t>
    </r>
    <r>
      <rPr>
        <sz val="10"/>
        <rFont val="Times New Roman"/>
        <family val="1"/>
      </rPr>
      <t xml:space="preserve"> </t>
    </r>
    <r>
      <rPr>
        <sz val="10"/>
        <rFont val="Calibri"/>
        <family val="1"/>
      </rPr>
      <t>E=7-9CM</t>
    </r>
  </si>
  <si>
    <r>
      <rPr>
        <sz val="10"/>
        <rFont val="Calibri"/>
        <family val="1"/>
      </rPr>
      <t>ALVENARIA</t>
    </r>
    <r>
      <rPr>
        <sz val="10"/>
        <rFont val="Times New Roman"/>
        <family val="1"/>
      </rPr>
      <t xml:space="preserve"> </t>
    </r>
    <r>
      <rPr>
        <sz val="10"/>
        <rFont val="Calibri"/>
        <family val="1"/>
      </rPr>
      <t>ELEMENTO</t>
    </r>
    <r>
      <rPr>
        <sz val="10"/>
        <rFont val="Times New Roman"/>
        <family val="1"/>
      </rPr>
      <t xml:space="preserve"> </t>
    </r>
    <r>
      <rPr>
        <sz val="10"/>
        <rFont val="Calibri"/>
        <family val="1"/>
      </rPr>
      <t>VAZADO</t>
    </r>
    <r>
      <rPr>
        <sz val="10"/>
        <rFont val="Times New Roman"/>
        <family val="1"/>
      </rPr>
      <t xml:space="preserve"> </t>
    </r>
    <r>
      <rPr>
        <sz val="10"/>
        <rFont val="Calibri"/>
        <family val="1"/>
      </rPr>
      <t>CONCR</t>
    </r>
    <r>
      <rPr>
        <sz val="10"/>
        <rFont val="Times New Roman"/>
        <family val="1"/>
      </rPr>
      <t xml:space="preserve"> </t>
    </r>
    <r>
      <rPr>
        <sz val="10"/>
        <rFont val="Calibri"/>
        <family val="1"/>
      </rPr>
      <t>E=10CM</t>
    </r>
  </si>
  <si>
    <r>
      <rPr>
        <sz val="10"/>
        <rFont val="Calibri"/>
        <family val="1"/>
      </rPr>
      <t>ALVENARIA</t>
    </r>
    <r>
      <rPr>
        <sz val="10"/>
        <rFont val="Times New Roman"/>
        <family val="1"/>
      </rPr>
      <t xml:space="preserve"> </t>
    </r>
    <r>
      <rPr>
        <sz val="10"/>
        <rFont val="Calibri"/>
        <family val="1"/>
      </rPr>
      <t>ELEMENT</t>
    </r>
    <r>
      <rPr>
        <sz val="10"/>
        <rFont val="Times New Roman"/>
        <family val="1"/>
      </rPr>
      <t xml:space="preserve"> </t>
    </r>
    <r>
      <rPr>
        <sz val="10"/>
        <rFont val="Calibri"/>
        <family val="1"/>
      </rPr>
      <t>VAZADO</t>
    </r>
    <r>
      <rPr>
        <sz val="10"/>
        <rFont val="Times New Roman"/>
        <family val="1"/>
      </rPr>
      <t xml:space="preserve"> </t>
    </r>
    <r>
      <rPr>
        <sz val="10"/>
        <rFont val="Calibri"/>
        <family val="1"/>
      </rPr>
      <t>CONCR</t>
    </r>
    <r>
      <rPr>
        <sz val="10"/>
        <rFont val="Times New Roman"/>
        <family val="1"/>
      </rPr>
      <t xml:space="preserve"> </t>
    </r>
    <r>
      <rPr>
        <sz val="10"/>
        <rFont val="Calibri"/>
        <family val="1"/>
      </rPr>
      <t>VENEZIANA</t>
    </r>
  </si>
  <si>
    <r>
      <rPr>
        <sz val="10"/>
        <rFont val="Calibri"/>
        <family val="1"/>
      </rPr>
      <t>ALVENARIA</t>
    </r>
    <r>
      <rPr>
        <sz val="10"/>
        <rFont val="Times New Roman"/>
        <family val="1"/>
      </rPr>
      <t xml:space="preserve"> </t>
    </r>
    <r>
      <rPr>
        <sz val="10"/>
        <rFont val="Calibri"/>
        <family val="1"/>
      </rPr>
      <t>DE</t>
    </r>
    <r>
      <rPr>
        <sz val="10"/>
        <rFont val="Times New Roman"/>
        <family val="1"/>
      </rPr>
      <t xml:space="preserve"> </t>
    </r>
    <r>
      <rPr>
        <sz val="10"/>
        <rFont val="Calibri"/>
        <family val="1"/>
      </rPr>
      <t>PEDRA</t>
    </r>
  </si>
  <si>
    <r>
      <rPr>
        <sz val="10"/>
        <rFont val="Calibri"/>
        <family val="1"/>
      </rPr>
      <t>GUARDA</t>
    </r>
    <r>
      <rPr>
        <sz val="10"/>
        <rFont val="Times New Roman"/>
        <family val="1"/>
      </rPr>
      <t xml:space="preserve"> </t>
    </r>
    <r>
      <rPr>
        <sz val="10"/>
        <rFont val="Calibri"/>
        <family val="1"/>
      </rPr>
      <t>CORPO</t>
    </r>
    <r>
      <rPr>
        <sz val="10"/>
        <rFont val="Times New Roman"/>
        <family val="1"/>
      </rPr>
      <t xml:space="preserve"> </t>
    </r>
    <r>
      <rPr>
        <sz val="10"/>
        <rFont val="Calibri"/>
        <family val="1"/>
      </rPr>
      <t>PRFV</t>
    </r>
    <r>
      <rPr>
        <sz val="10"/>
        <rFont val="Times New Roman"/>
        <family val="1"/>
      </rPr>
      <t xml:space="preserve"> </t>
    </r>
    <r>
      <rPr>
        <sz val="10"/>
        <rFont val="Calibri"/>
        <family val="1"/>
      </rPr>
      <t>2"X2"</t>
    </r>
    <r>
      <rPr>
        <sz val="10"/>
        <rFont val="Times New Roman"/>
        <family val="1"/>
      </rPr>
      <t xml:space="preserve">  </t>
    </r>
    <r>
      <rPr>
        <sz val="10"/>
        <rFont val="Calibri"/>
        <family val="1"/>
      </rPr>
      <t>PADRAO</t>
    </r>
    <r>
      <rPr>
        <sz val="10"/>
        <rFont val="Times New Roman"/>
        <family val="1"/>
      </rPr>
      <t xml:space="preserve"> </t>
    </r>
    <r>
      <rPr>
        <sz val="10"/>
        <rFont val="Calibri"/>
        <family val="1"/>
      </rPr>
      <t>A2.3</t>
    </r>
  </si>
  <si>
    <r>
      <rPr>
        <sz val="10"/>
        <rFont val="Calibri"/>
        <family val="1"/>
      </rPr>
      <t>GUARDA-CORPO</t>
    </r>
    <r>
      <rPr>
        <sz val="10"/>
        <rFont val="Times New Roman"/>
        <family val="1"/>
      </rPr>
      <t xml:space="preserve"> </t>
    </r>
    <r>
      <rPr>
        <sz val="10"/>
        <rFont val="Calibri"/>
        <family val="1"/>
      </rPr>
      <t>GALV</t>
    </r>
    <r>
      <rPr>
        <sz val="10"/>
        <rFont val="Times New Roman"/>
        <family val="1"/>
      </rPr>
      <t xml:space="preserve"> </t>
    </r>
    <r>
      <rPr>
        <sz val="10"/>
        <rFont val="Calibri"/>
        <family val="1"/>
      </rPr>
      <t>1.1/2"</t>
    </r>
    <r>
      <rPr>
        <sz val="10"/>
        <rFont val="Times New Roman"/>
        <family val="1"/>
      </rPr>
      <t xml:space="preserve">  </t>
    </r>
    <r>
      <rPr>
        <sz val="10"/>
        <rFont val="Calibri"/>
        <family val="1"/>
      </rPr>
      <t>PAD</t>
    </r>
    <r>
      <rPr>
        <sz val="10"/>
        <rFont val="Times New Roman"/>
        <family val="1"/>
      </rPr>
      <t xml:space="preserve"> </t>
    </r>
    <r>
      <rPr>
        <sz val="10"/>
        <rFont val="Calibri"/>
        <family val="1"/>
      </rPr>
      <t>A2.2</t>
    </r>
    <r>
      <rPr>
        <sz val="10"/>
        <rFont val="Times New Roman"/>
        <family val="1"/>
      </rPr>
      <t xml:space="preserve"> </t>
    </r>
    <r>
      <rPr>
        <sz val="10"/>
        <rFont val="Calibri"/>
        <family val="1"/>
      </rPr>
      <t>S/TEL</t>
    </r>
  </si>
  <si>
    <r>
      <rPr>
        <sz val="10"/>
        <rFont val="Calibri"/>
        <family val="1"/>
      </rPr>
      <t>GUARDA-CORPO</t>
    </r>
    <r>
      <rPr>
        <sz val="10"/>
        <rFont val="Times New Roman"/>
        <family val="1"/>
      </rPr>
      <t xml:space="preserve"> </t>
    </r>
    <r>
      <rPr>
        <sz val="10"/>
        <rFont val="Calibri"/>
        <family val="1"/>
      </rPr>
      <t>GALV</t>
    </r>
    <r>
      <rPr>
        <sz val="10"/>
        <rFont val="Times New Roman"/>
        <family val="1"/>
      </rPr>
      <t xml:space="preserve"> </t>
    </r>
    <r>
      <rPr>
        <sz val="10"/>
        <rFont val="Calibri"/>
        <family val="1"/>
      </rPr>
      <t>1.1/2"</t>
    </r>
    <r>
      <rPr>
        <sz val="10"/>
        <rFont val="Times New Roman"/>
        <family val="1"/>
      </rPr>
      <t xml:space="preserve">  </t>
    </r>
    <r>
      <rPr>
        <sz val="10"/>
        <rFont val="Calibri"/>
        <family val="1"/>
      </rPr>
      <t>PAD</t>
    </r>
    <r>
      <rPr>
        <sz val="10"/>
        <rFont val="Times New Roman"/>
        <family val="1"/>
      </rPr>
      <t xml:space="preserve"> </t>
    </r>
    <r>
      <rPr>
        <sz val="10"/>
        <rFont val="Calibri"/>
        <family val="1"/>
      </rPr>
      <t>A2.2</t>
    </r>
    <r>
      <rPr>
        <sz val="10"/>
        <rFont val="Times New Roman"/>
        <family val="1"/>
      </rPr>
      <t xml:space="preserve"> </t>
    </r>
    <r>
      <rPr>
        <sz val="10"/>
        <rFont val="Calibri"/>
        <family val="1"/>
      </rPr>
      <t>C/TEL</t>
    </r>
  </si>
  <si>
    <r>
      <rPr>
        <sz val="10"/>
        <rFont val="Calibri"/>
        <family val="1"/>
      </rPr>
      <t>CORRIMAO</t>
    </r>
    <r>
      <rPr>
        <sz val="10"/>
        <rFont val="Times New Roman"/>
        <family val="1"/>
      </rPr>
      <t xml:space="preserve"> </t>
    </r>
    <r>
      <rPr>
        <sz val="10"/>
        <rFont val="Calibri"/>
        <family val="1"/>
      </rPr>
      <t>PRFV</t>
    </r>
    <r>
      <rPr>
        <sz val="10"/>
        <rFont val="Times New Roman"/>
        <family val="1"/>
      </rPr>
      <t xml:space="preserve"> </t>
    </r>
    <r>
      <rPr>
        <sz val="10"/>
        <rFont val="Calibri"/>
        <family val="1"/>
      </rPr>
      <t>2"X2"</t>
    </r>
    <r>
      <rPr>
        <sz val="10"/>
        <rFont val="Times New Roman"/>
        <family val="1"/>
      </rPr>
      <t xml:space="preserve"> </t>
    </r>
    <r>
      <rPr>
        <sz val="10"/>
        <rFont val="Calibri"/>
        <family val="1"/>
      </rPr>
      <t>PADRAO</t>
    </r>
    <r>
      <rPr>
        <sz val="10"/>
        <rFont val="Times New Roman"/>
        <family val="1"/>
      </rPr>
      <t xml:space="preserve"> </t>
    </r>
    <r>
      <rPr>
        <sz val="10"/>
        <rFont val="Calibri"/>
        <family val="1"/>
      </rPr>
      <t>A2.3</t>
    </r>
  </si>
  <si>
    <r>
      <rPr>
        <sz val="10"/>
        <rFont val="Calibri"/>
        <family val="1"/>
      </rPr>
      <t>CORRIMAO</t>
    </r>
    <r>
      <rPr>
        <sz val="10"/>
        <rFont val="Times New Roman"/>
        <family val="1"/>
      </rPr>
      <t xml:space="preserve"> </t>
    </r>
    <r>
      <rPr>
        <sz val="10"/>
        <rFont val="Calibri"/>
        <family val="1"/>
      </rPr>
      <t>ACO</t>
    </r>
    <r>
      <rPr>
        <sz val="10"/>
        <rFont val="Times New Roman"/>
        <family val="1"/>
      </rPr>
      <t xml:space="preserve"> </t>
    </r>
    <r>
      <rPr>
        <sz val="10"/>
        <rFont val="Calibri"/>
        <family val="1"/>
      </rPr>
      <t>GALV.</t>
    </r>
    <r>
      <rPr>
        <sz val="10"/>
        <rFont val="Times New Roman"/>
        <family val="1"/>
      </rPr>
      <t xml:space="preserve"> </t>
    </r>
    <r>
      <rPr>
        <sz val="10"/>
        <rFont val="Calibri"/>
        <family val="1"/>
      </rPr>
      <t>1.1/2",</t>
    </r>
    <r>
      <rPr>
        <sz val="10"/>
        <rFont val="Times New Roman"/>
        <family val="1"/>
      </rPr>
      <t xml:space="preserve"> </t>
    </r>
    <r>
      <rPr>
        <sz val="10"/>
        <rFont val="Calibri"/>
        <family val="1"/>
      </rPr>
      <t>PAD</t>
    </r>
    <r>
      <rPr>
        <sz val="10"/>
        <rFont val="Times New Roman"/>
        <family val="1"/>
      </rPr>
      <t xml:space="preserve"> </t>
    </r>
    <r>
      <rPr>
        <sz val="10"/>
        <rFont val="Calibri"/>
        <family val="1"/>
      </rPr>
      <t>A2.4</t>
    </r>
  </si>
  <si>
    <r>
      <rPr>
        <sz val="10"/>
        <rFont val="Calibri"/>
        <family val="1"/>
      </rPr>
      <t>FORRO</t>
    </r>
    <r>
      <rPr>
        <sz val="10"/>
        <rFont val="Times New Roman"/>
        <family val="1"/>
      </rPr>
      <t xml:space="preserve"> </t>
    </r>
    <r>
      <rPr>
        <sz val="10"/>
        <rFont val="Calibri"/>
        <family val="1"/>
      </rPr>
      <t>EM</t>
    </r>
    <r>
      <rPr>
        <sz val="10"/>
        <rFont val="Times New Roman"/>
        <family val="1"/>
      </rPr>
      <t xml:space="preserve"> </t>
    </r>
    <r>
      <rPr>
        <sz val="10"/>
        <rFont val="Calibri"/>
        <family val="1"/>
      </rPr>
      <t>GESSO</t>
    </r>
    <r>
      <rPr>
        <sz val="10"/>
        <rFont val="Times New Roman"/>
        <family val="1"/>
      </rPr>
      <t xml:space="preserve"> </t>
    </r>
    <r>
      <rPr>
        <sz val="10"/>
        <rFont val="Calibri"/>
        <family val="1"/>
      </rPr>
      <t>LISO</t>
    </r>
  </si>
  <si>
    <r>
      <rPr>
        <sz val="10"/>
        <rFont val="Calibri"/>
        <family val="1"/>
      </rPr>
      <t>FORRO</t>
    </r>
    <r>
      <rPr>
        <sz val="10"/>
        <rFont val="Times New Roman"/>
        <family val="1"/>
      </rPr>
      <t xml:space="preserve"> </t>
    </r>
    <r>
      <rPr>
        <sz val="10"/>
        <rFont val="Calibri"/>
        <family val="1"/>
      </rPr>
      <t>EM</t>
    </r>
    <r>
      <rPr>
        <sz val="10"/>
        <rFont val="Times New Roman"/>
        <family val="1"/>
      </rPr>
      <t xml:space="preserve"> </t>
    </r>
    <r>
      <rPr>
        <sz val="10"/>
        <rFont val="Calibri"/>
        <family val="1"/>
      </rPr>
      <t>REGUAS</t>
    </r>
    <r>
      <rPr>
        <sz val="10"/>
        <rFont val="Times New Roman"/>
        <family val="1"/>
      </rPr>
      <t xml:space="preserve"> </t>
    </r>
    <r>
      <rPr>
        <sz val="10"/>
        <rFont val="Calibri"/>
        <family val="1"/>
      </rPr>
      <t>DE</t>
    </r>
    <r>
      <rPr>
        <sz val="10"/>
        <rFont val="Times New Roman"/>
        <family val="1"/>
      </rPr>
      <t xml:space="preserve"> </t>
    </r>
    <r>
      <rPr>
        <sz val="10"/>
        <rFont val="Calibri"/>
        <family val="1"/>
      </rPr>
      <t>PVC</t>
    </r>
  </si>
  <si>
    <r>
      <rPr>
        <sz val="10"/>
        <rFont val="Calibri"/>
        <family val="1"/>
      </rPr>
      <t>LINHA</t>
    </r>
    <r>
      <rPr>
        <sz val="10"/>
        <rFont val="Times New Roman"/>
        <family val="1"/>
      </rPr>
      <t xml:space="preserve"> </t>
    </r>
    <r>
      <rPr>
        <sz val="10"/>
        <rFont val="Calibri"/>
        <family val="1"/>
      </rPr>
      <t>DE</t>
    </r>
    <r>
      <rPr>
        <sz val="10"/>
        <rFont val="Times New Roman"/>
        <family val="1"/>
      </rPr>
      <t xml:space="preserve"> </t>
    </r>
    <r>
      <rPr>
        <sz val="10"/>
        <rFont val="Calibri"/>
        <family val="1"/>
      </rPr>
      <t>SOMBRA</t>
    </r>
    <r>
      <rPr>
        <sz val="10"/>
        <rFont val="Times New Roman"/>
        <family val="1"/>
      </rPr>
      <t xml:space="preserve"> </t>
    </r>
    <r>
      <rPr>
        <sz val="10"/>
        <rFont val="Calibri"/>
        <family val="1"/>
      </rPr>
      <t>PARA</t>
    </r>
    <r>
      <rPr>
        <sz val="10"/>
        <rFont val="Times New Roman"/>
        <family val="1"/>
      </rPr>
      <t xml:space="preserve"> </t>
    </r>
    <r>
      <rPr>
        <sz val="10"/>
        <rFont val="Calibri"/>
        <family val="1"/>
      </rPr>
      <t>FORRO</t>
    </r>
    <r>
      <rPr>
        <sz val="10"/>
        <rFont val="Times New Roman"/>
        <family val="1"/>
      </rPr>
      <t xml:space="preserve"> </t>
    </r>
    <r>
      <rPr>
        <sz val="10"/>
        <rFont val="Calibri"/>
        <family val="1"/>
      </rPr>
      <t>DE</t>
    </r>
    <r>
      <rPr>
        <sz val="10"/>
        <rFont val="Times New Roman"/>
        <family val="1"/>
      </rPr>
      <t xml:space="preserve"> </t>
    </r>
    <r>
      <rPr>
        <sz val="10"/>
        <rFont val="Calibri"/>
        <family val="1"/>
      </rPr>
      <t>GESSO</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</si>
  <si>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S10.010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PISOS</t>
    </r>
    <r>
      <rPr>
        <sz val="10"/>
        <color rgb="FFFFFFFF"/>
        <rFont val="Times New Roman"/>
        <family val="1"/>
      </rPr>
      <t xml:space="preserve"> </t>
    </r>
    <r>
      <rPr>
        <b/>
        <sz val="10"/>
        <color rgb="FFFFFFFF"/>
        <rFont val="Calibri"/>
        <family val="1"/>
      </rPr>
      <t>E</t>
    </r>
    <r>
      <rPr>
        <sz val="10"/>
        <color rgb="FFFFFFFF"/>
        <rFont val="Times New Roman"/>
        <family val="1"/>
      </rPr>
      <t xml:space="preserve"> </t>
    </r>
    <r>
      <rPr>
        <b/>
        <sz val="10"/>
        <color rgb="FFFFFFFF"/>
        <rFont val="Calibri"/>
        <family val="1"/>
      </rPr>
      <t>REVESTIMENTOS</t>
    </r>
  </si>
  <si>
    <r>
      <rPr>
        <sz val="10"/>
        <rFont val="Calibri"/>
        <family val="1"/>
      </rPr>
      <t>PISO</t>
    </r>
    <r>
      <rPr>
        <sz val="10"/>
        <rFont val="Times New Roman"/>
        <family val="1"/>
      </rPr>
      <t xml:space="preserve"> </t>
    </r>
    <r>
      <rPr>
        <sz val="10"/>
        <rFont val="Calibri"/>
        <family val="1"/>
      </rPr>
      <t>CERAMICO</t>
    </r>
    <r>
      <rPr>
        <sz val="10"/>
        <rFont val="Times New Roman"/>
        <family val="1"/>
      </rPr>
      <t xml:space="preserve"> </t>
    </r>
    <r>
      <rPr>
        <sz val="10"/>
        <rFont val="Calibri"/>
        <family val="1"/>
      </rPr>
      <t>PEI-5</t>
    </r>
    <r>
      <rPr>
        <sz val="10"/>
        <rFont val="Times New Roman"/>
        <family val="1"/>
      </rPr>
      <t xml:space="preserve"> </t>
    </r>
    <r>
      <rPr>
        <sz val="10"/>
        <rFont val="Calibri"/>
        <family val="1"/>
      </rPr>
      <t>TIPO</t>
    </r>
    <r>
      <rPr>
        <sz val="10"/>
        <rFont val="Times New Roman"/>
        <family val="1"/>
      </rPr>
      <t xml:space="preserve"> </t>
    </r>
    <r>
      <rPr>
        <sz val="10"/>
        <rFont val="Calibri"/>
        <family val="1"/>
      </rPr>
      <t>"A"</t>
    </r>
  </si>
  <si>
    <r>
      <rPr>
        <sz val="10"/>
        <rFont val="Calibri"/>
        <family val="1"/>
      </rPr>
      <t>REVESTIMENTO</t>
    </r>
    <r>
      <rPr>
        <sz val="10"/>
        <rFont val="Times New Roman"/>
        <family val="1"/>
      </rPr>
      <t xml:space="preserve"> </t>
    </r>
    <r>
      <rPr>
        <sz val="10"/>
        <rFont val="Calibri"/>
        <family val="1"/>
      </rPr>
      <t>CERAMICO</t>
    </r>
    <r>
      <rPr>
        <sz val="10"/>
        <rFont val="Times New Roman"/>
        <family val="1"/>
      </rPr>
      <t xml:space="preserve"> </t>
    </r>
    <r>
      <rPr>
        <sz val="10"/>
        <rFont val="Calibri"/>
        <family val="1"/>
      </rPr>
      <t>PEI-3</t>
    </r>
    <r>
      <rPr>
        <sz val="10"/>
        <rFont val="Times New Roman"/>
        <family val="1"/>
      </rPr>
      <t xml:space="preserve"> </t>
    </r>
    <r>
      <rPr>
        <sz val="10"/>
        <rFont val="Calibri"/>
        <family val="1"/>
      </rPr>
      <t>TIPO</t>
    </r>
    <r>
      <rPr>
        <sz val="10"/>
        <rFont val="Times New Roman"/>
        <family val="1"/>
      </rPr>
      <t xml:space="preserve"> </t>
    </r>
    <r>
      <rPr>
        <sz val="10"/>
        <rFont val="Calibri"/>
        <family val="1"/>
      </rPr>
      <t>"A"</t>
    </r>
  </si>
  <si>
    <r>
      <rPr>
        <sz val="10"/>
        <rFont val="Calibri"/>
        <family val="1"/>
      </rPr>
      <t>PISO</t>
    </r>
    <r>
      <rPr>
        <sz val="10"/>
        <rFont val="Times New Roman"/>
        <family val="1"/>
      </rPr>
      <t xml:space="preserve"> </t>
    </r>
    <r>
      <rPr>
        <sz val="10"/>
        <rFont val="Calibri"/>
        <family val="1"/>
      </rPr>
      <t>LADRILHO</t>
    </r>
    <r>
      <rPr>
        <sz val="10"/>
        <rFont val="Times New Roman"/>
        <family val="1"/>
      </rPr>
      <t xml:space="preserve"> </t>
    </r>
    <r>
      <rPr>
        <sz val="10"/>
        <rFont val="Calibri"/>
        <family val="1"/>
      </rPr>
      <t>HIDRAULICO</t>
    </r>
    <r>
      <rPr>
        <sz val="10"/>
        <rFont val="Times New Roman"/>
        <family val="1"/>
      </rPr>
      <t xml:space="preserve"> </t>
    </r>
    <r>
      <rPr>
        <sz val="10"/>
        <rFont val="Calibri"/>
        <family val="1"/>
      </rPr>
      <t>20X20CM</t>
    </r>
  </si>
  <si>
    <r>
      <rPr>
        <sz val="10"/>
        <rFont val="Calibri"/>
        <family val="1"/>
      </rPr>
      <t>PLACAS</t>
    </r>
    <r>
      <rPr>
        <sz val="10"/>
        <rFont val="Times New Roman"/>
        <family val="1"/>
      </rPr>
      <t xml:space="preserve"> </t>
    </r>
    <r>
      <rPr>
        <sz val="10"/>
        <rFont val="Calibri"/>
        <family val="1"/>
      </rPr>
      <t>CONCR.</t>
    </r>
    <r>
      <rPr>
        <sz val="10"/>
        <rFont val="Times New Roman"/>
        <family val="1"/>
      </rPr>
      <t xml:space="preserve"> </t>
    </r>
    <r>
      <rPr>
        <sz val="10"/>
        <rFont val="Calibri"/>
        <family val="1"/>
      </rPr>
      <t>ARMADO</t>
    </r>
    <r>
      <rPr>
        <sz val="10"/>
        <rFont val="Times New Roman"/>
        <family val="1"/>
      </rPr>
      <t xml:space="preserve"> </t>
    </r>
    <r>
      <rPr>
        <sz val="10"/>
        <rFont val="Calibri"/>
        <family val="1"/>
      </rPr>
      <t>E=8,0CM</t>
    </r>
    <r>
      <rPr>
        <sz val="10"/>
        <rFont val="Times New Roman"/>
        <family val="1"/>
      </rPr>
      <t xml:space="preserve"> </t>
    </r>
    <r>
      <rPr>
        <sz val="10"/>
        <rFont val="Calibri"/>
        <family val="1"/>
      </rPr>
      <t>50X50CM-VIA</t>
    </r>
  </si>
  <si>
    <r>
      <rPr>
        <sz val="10"/>
        <rFont val="Calibri"/>
        <family val="1"/>
      </rPr>
      <t>PLACAS</t>
    </r>
    <r>
      <rPr>
        <sz val="10"/>
        <rFont val="Times New Roman"/>
        <family val="1"/>
      </rPr>
      <t xml:space="preserve"> </t>
    </r>
    <r>
      <rPr>
        <sz val="10"/>
        <rFont val="Calibri"/>
        <family val="1"/>
      </rPr>
      <t>CONCR</t>
    </r>
    <r>
      <rPr>
        <sz val="10"/>
        <rFont val="Times New Roman"/>
        <family val="1"/>
      </rPr>
      <t xml:space="preserve"> </t>
    </r>
    <r>
      <rPr>
        <sz val="10"/>
        <rFont val="Calibri"/>
        <family val="1"/>
      </rPr>
      <t>ARMADO</t>
    </r>
    <r>
      <rPr>
        <sz val="10"/>
        <rFont val="Times New Roman"/>
        <family val="1"/>
      </rPr>
      <t xml:space="preserve"> </t>
    </r>
    <r>
      <rPr>
        <sz val="10"/>
        <rFont val="Calibri"/>
        <family val="1"/>
      </rPr>
      <t>E=4,0CM</t>
    </r>
    <r>
      <rPr>
        <sz val="10"/>
        <rFont val="Times New Roman"/>
        <family val="1"/>
      </rPr>
      <t xml:space="preserve"> </t>
    </r>
    <r>
      <rPr>
        <sz val="10"/>
        <rFont val="Calibri"/>
        <family val="1"/>
      </rPr>
      <t>40X40CM-JARD</t>
    </r>
  </si>
  <si>
    <r>
      <rPr>
        <sz val="10"/>
        <rFont val="Calibri"/>
        <family val="1"/>
      </rPr>
      <t>PISO</t>
    </r>
    <r>
      <rPr>
        <sz val="10"/>
        <rFont val="Times New Roman"/>
        <family val="1"/>
      </rPr>
      <t xml:space="preserve"> </t>
    </r>
    <r>
      <rPr>
        <sz val="10"/>
        <rFont val="Calibri"/>
        <family val="1"/>
      </rPr>
      <t>ALTA</t>
    </r>
    <r>
      <rPr>
        <sz val="10"/>
        <rFont val="Times New Roman"/>
        <family val="1"/>
      </rPr>
      <t xml:space="preserve"> </t>
    </r>
    <r>
      <rPr>
        <sz val="10"/>
        <rFont val="Calibri"/>
        <family val="1"/>
      </rPr>
      <t>RESIST</t>
    </r>
    <r>
      <rPr>
        <sz val="10"/>
        <rFont val="Times New Roman"/>
        <family val="1"/>
      </rPr>
      <t xml:space="preserve"> </t>
    </r>
    <r>
      <rPr>
        <sz val="10"/>
        <rFont val="Calibri"/>
        <family val="1"/>
      </rPr>
      <t>C/</t>
    </r>
    <r>
      <rPr>
        <sz val="10"/>
        <rFont val="Times New Roman"/>
        <family val="1"/>
      </rPr>
      <t xml:space="preserve"> </t>
    </r>
    <r>
      <rPr>
        <sz val="10"/>
        <rFont val="Calibri"/>
        <family val="1"/>
      </rPr>
      <t>JUNTA</t>
    </r>
    <r>
      <rPr>
        <sz val="10"/>
        <rFont val="Times New Roman"/>
        <family val="1"/>
      </rPr>
      <t xml:space="preserve"> </t>
    </r>
    <r>
      <rPr>
        <sz val="10"/>
        <rFont val="Calibri"/>
        <family val="1"/>
      </rPr>
      <t>E</t>
    </r>
    <r>
      <rPr>
        <sz val="10"/>
        <rFont val="Times New Roman"/>
        <family val="1"/>
      </rPr>
      <t xml:space="preserve"> </t>
    </r>
    <r>
      <rPr>
        <sz val="10"/>
        <rFont val="Calibri"/>
        <family val="1"/>
      </rPr>
      <t>AGREGADO</t>
    </r>
    <r>
      <rPr>
        <sz val="10"/>
        <rFont val="Times New Roman"/>
        <family val="1"/>
      </rPr>
      <t xml:space="preserve"> </t>
    </r>
    <r>
      <rPr>
        <sz val="10"/>
        <rFont val="Calibri"/>
        <family val="1"/>
      </rPr>
      <t>8MM</t>
    </r>
  </si>
  <si>
    <r>
      <rPr>
        <sz val="10"/>
        <rFont val="Calibri"/>
        <family val="1"/>
      </rPr>
      <t>PISO</t>
    </r>
    <r>
      <rPr>
        <sz val="10"/>
        <rFont val="Times New Roman"/>
        <family val="1"/>
      </rPr>
      <t xml:space="preserve"> </t>
    </r>
    <r>
      <rPr>
        <sz val="10"/>
        <rFont val="Calibri"/>
        <family val="1"/>
      </rPr>
      <t>CIMENTADO</t>
    </r>
    <r>
      <rPr>
        <sz val="10"/>
        <rFont val="Times New Roman"/>
        <family val="1"/>
      </rPr>
      <t xml:space="preserve"> </t>
    </r>
    <r>
      <rPr>
        <sz val="10"/>
        <rFont val="Calibri"/>
        <family val="1"/>
      </rPr>
      <t>E=2,0CM</t>
    </r>
    <r>
      <rPr>
        <sz val="10"/>
        <rFont val="Times New Roman"/>
        <family val="1"/>
      </rPr>
      <t xml:space="preserve"> </t>
    </r>
    <r>
      <rPr>
        <sz val="10"/>
        <rFont val="Calibri"/>
        <family val="1"/>
      </rPr>
      <t>SOB/</t>
    </r>
    <r>
      <rPr>
        <sz val="10"/>
        <rFont val="Times New Roman"/>
        <family val="1"/>
      </rPr>
      <t xml:space="preserve"> </t>
    </r>
    <r>
      <rPr>
        <sz val="10"/>
        <rFont val="Calibri"/>
        <family val="1"/>
      </rPr>
      <t>LASTRO</t>
    </r>
    <r>
      <rPr>
        <sz val="10"/>
        <rFont val="Times New Roman"/>
        <family val="1"/>
      </rPr>
      <t xml:space="preserve"> </t>
    </r>
    <r>
      <rPr>
        <sz val="10"/>
        <rFont val="Calibri"/>
        <family val="1"/>
      </rPr>
      <t>8,0CM</t>
    </r>
  </si>
  <si>
    <r>
      <rPr>
        <sz val="10"/>
        <rFont val="Calibri"/>
        <family val="1"/>
      </rPr>
      <t>RODAPE</t>
    </r>
    <r>
      <rPr>
        <sz val="10"/>
        <rFont val="Times New Roman"/>
        <family val="1"/>
      </rPr>
      <t xml:space="preserve"> </t>
    </r>
    <r>
      <rPr>
        <sz val="10"/>
        <rFont val="Calibri"/>
        <family val="1"/>
      </rPr>
      <t>CERAMICO</t>
    </r>
    <r>
      <rPr>
        <sz val="10"/>
        <rFont val="Times New Roman"/>
        <family val="1"/>
      </rPr>
      <t xml:space="preserve"> </t>
    </r>
    <r>
      <rPr>
        <sz val="10"/>
        <rFont val="Calibri"/>
        <family val="1"/>
      </rPr>
      <t>PEI-5</t>
    </r>
    <r>
      <rPr>
        <sz val="10"/>
        <rFont val="Times New Roman"/>
        <family val="1"/>
      </rPr>
      <t xml:space="preserve"> </t>
    </r>
    <r>
      <rPr>
        <sz val="10"/>
        <rFont val="Calibri"/>
        <family val="1"/>
      </rPr>
      <t>TIPO</t>
    </r>
    <r>
      <rPr>
        <sz val="10"/>
        <rFont val="Times New Roman"/>
        <family val="1"/>
      </rPr>
      <t xml:space="preserve"> </t>
    </r>
    <r>
      <rPr>
        <sz val="10"/>
        <rFont val="Calibri"/>
        <family val="1"/>
      </rPr>
      <t>"A"</t>
    </r>
  </si>
  <si>
    <r>
      <rPr>
        <sz val="10"/>
        <rFont val="Calibri"/>
        <family val="1"/>
      </rPr>
      <t>RODAPE</t>
    </r>
    <r>
      <rPr>
        <sz val="10"/>
        <rFont val="Times New Roman"/>
        <family val="1"/>
      </rPr>
      <t xml:space="preserve"> </t>
    </r>
    <r>
      <rPr>
        <sz val="10"/>
        <rFont val="Calibri"/>
        <family val="1"/>
      </rPr>
      <t>DE</t>
    </r>
    <r>
      <rPr>
        <sz val="10"/>
        <rFont val="Times New Roman"/>
        <family val="1"/>
      </rPr>
      <t xml:space="preserve"> </t>
    </r>
    <r>
      <rPr>
        <sz val="10"/>
        <rFont val="Calibri"/>
        <family val="1"/>
      </rPr>
      <t>MADEIRA</t>
    </r>
    <r>
      <rPr>
        <sz val="10"/>
        <rFont val="Times New Roman"/>
        <family val="1"/>
      </rPr>
      <t xml:space="preserve"> </t>
    </r>
    <r>
      <rPr>
        <sz val="10"/>
        <rFont val="Calibri"/>
        <family val="1"/>
      </rPr>
      <t>MACICA</t>
    </r>
    <r>
      <rPr>
        <sz val="10"/>
        <rFont val="Times New Roman"/>
        <family val="1"/>
      </rPr>
      <t xml:space="preserve"> </t>
    </r>
    <r>
      <rPr>
        <sz val="10"/>
        <rFont val="Calibri"/>
        <family val="1"/>
      </rPr>
      <t>H=7,0CM</t>
    </r>
  </si>
  <si>
    <r>
      <rPr>
        <sz val="10"/>
        <rFont val="Calibri"/>
        <family val="1"/>
      </rPr>
      <t>SOLEIRA,</t>
    </r>
    <r>
      <rPr>
        <sz val="10"/>
        <rFont val="Times New Roman"/>
        <family val="1"/>
      </rPr>
      <t xml:space="preserve"> </t>
    </r>
    <r>
      <rPr>
        <sz val="10"/>
        <rFont val="Calibri"/>
        <family val="1"/>
      </rPr>
      <t>RODAPE</t>
    </r>
    <r>
      <rPr>
        <sz val="10"/>
        <rFont val="Times New Roman"/>
        <family val="1"/>
      </rPr>
      <t xml:space="preserve"> </t>
    </r>
    <r>
      <rPr>
        <sz val="10"/>
        <rFont val="Calibri"/>
        <family val="1"/>
      </rPr>
      <t>E</t>
    </r>
    <r>
      <rPr>
        <sz val="10"/>
        <rFont val="Times New Roman"/>
        <family val="1"/>
      </rPr>
      <t xml:space="preserve"> </t>
    </r>
    <r>
      <rPr>
        <sz val="10"/>
        <rFont val="Calibri"/>
        <family val="1"/>
      </rPr>
      <t>PEITORIL</t>
    </r>
    <r>
      <rPr>
        <sz val="10"/>
        <rFont val="Times New Roman"/>
        <family val="1"/>
      </rPr>
      <t xml:space="preserve"> </t>
    </r>
    <r>
      <rPr>
        <sz val="10"/>
        <rFont val="Calibri"/>
        <family val="1"/>
      </rPr>
      <t>GRANITO</t>
    </r>
    <r>
      <rPr>
        <sz val="10"/>
        <rFont val="Times New Roman"/>
        <family val="1"/>
      </rPr>
      <t xml:space="preserve"> </t>
    </r>
    <r>
      <rPr>
        <sz val="10"/>
        <rFont val="Calibri"/>
        <family val="1"/>
      </rPr>
      <t>E=2CM</t>
    </r>
  </si>
  <si>
    <r>
      <rPr>
        <sz val="10"/>
        <rFont val="Calibri"/>
        <family val="1"/>
      </rPr>
      <t>REGUL</t>
    </r>
    <r>
      <rPr>
        <sz val="10"/>
        <rFont val="Times New Roman"/>
        <family val="1"/>
      </rPr>
      <t xml:space="preserve"> </t>
    </r>
    <r>
      <rPr>
        <sz val="10"/>
        <rFont val="Calibri"/>
        <family val="1"/>
      </rPr>
      <t>BASE</t>
    </r>
    <r>
      <rPr>
        <sz val="10"/>
        <rFont val="Times New Roman"/>
        <family val="1"/>
      </rPr>
      <t xml:space="preserve"> </t>
    </r>
    <r>
      <rPr>
        <sz val="10"/>
        <rFont val="Calibri"/>
        <family val="1"/>
      </rPr>
      <t>DE</t>
    </r>
    <r>
      <rPr>
        <sz val="10"/>
        <rFont val="Times New Roman"/>
        <family val="1"/>
      </rPr>
      <t xml:space="preserve"> </t>
    </r>
    <r>
      <rPr>
        <sz val="10"/>
        <rFont val="Calibri"/>
        <family val="1"/>
      </rPr>
      <t>PISO</t>
    </r>
    <r>
      <rPr>
        <sz val="10"/>
        <rFont val="Times New Roman"/>
        <family val="1"/>
      </rPr>
      <t xml:space="preserve"> </t>
    </r>
    <r>
      <rPr>
        <sz val="10"/>
        <rFont val="Calibri"/>
        <family val="1"/>
      </rPr>
      <t>C/</t>
    </r>
    <r>
      <rPr>
        <sz val="10"/>
        <rFont val="Times New Roman"/>
        <family val="1"/>
      </rPr>
      <t xml:space="preserve"> </t>
    </r>
    <r>
      <rPr>
        <sz val="10"/>
        <rFont val="Calibri"/>
        <family val="1"/>
      </rPr>
      <t>ARGAM</t>
    </r>
    <r>
      <rPr>
        <sz val="10"/>
        <rFont val="Times New Roman"/>
        <family val="1"/>
      </rPr>
      <t xml:space="preserve"> </t>
    </r>
    <r>
      <rPr>
        <sz val="10"/>
        <rFont val="Calibri"/>
        <family val="1"/>
      </rPr>
      <t>1:3,</t>
    </r>
    <r>
      <rPr>
        <sz val="10"/>
        <rFont val="Times New Roman"/>
        <family val="1"/>
      </rPr>
      <t xml:space="preserve"> </t>
    </r>
    <r>
      <rPr>
        <sz val="10"/>
        <rFont val="Calibri"/>
        <family val="1"/>
      </rPr>
      <t>E=3CM</t>
    </r>
  </si>
  <si>
    <r>
      <rPr>
        <sz val="10"/>
        <rFont val="Calibri"/>
        <family val="1"/>
      </rPr>
      <t>EMBOCO</t>
    </r>
    <r>
      <rPr>
        <sz val="10"/>
        <rFont val="Times New Roman"/>
        <family val="1"/>
      </rPr>
      <t xml:space="preserve"> </t>
    </r>
    <r>
      <rPr>
        <sz val="10"/>
        <rFont val="Calibri"/>
        <family val="1"/>
      </rPr>
      <t>ARGAMASSA</t>
    </r>
    <r>
      <rPr>
        <sz val="10"/>
        <rFont val="Times New Roman"/>
        <family val="1"/>
      </rPr>
      <t xml:space="preserve"> </t>
    </r>
    <r>
      <rPr>
        <sz val="10"/>
        <rFont val="Calibri"/>
        <family val="1"/>
      </rPr>
      <t>CIMENTO/CAL/AREIA</t>
    </r>
    <r>
      <rPr>
        <sz val="10"/>
        <rFont val="Times New Roman"/>
        <family val="1"/>
      </rPr>
      <t xml:space="preserve"> </t>
    </r>
    <r>
      <rPr>
        <sz val="10"/>
        <rFont val="Calibri"/>
        <family val="1"/>
      </rPr>
      <t>1:2:9</t>
    </r>
  </si>
  <si>
    <r>
      <rPr>
        <sz val="10"/>
        <rFont val="Calibri"/>
        <family val="1"/>
      </rPr>
      <t>EMBOCO</t>
    </r>
    <r>
      <rPr>
        <sz val="10"/>
        <rFont val="Times New Roman"/>
        <family val="1"/>
      </rPr>
      <t xml:space="preserve"> </t>
    </r>
    <r>
      <rPr>
        <sz val="10"/>
        <rFont val="Calibri"/>
        <family val="1"/>
      </rPr>
      <t>ARGAMASSA</t>
    </r>
    <r>
      <rPr>
        <sz val="10"/>
        <rFont val="Times New Roman"/>
        <family val="1"/>
      </rPr>
      <t xml:space="preserve"> </t>
    </r>
    <r>
      <rPr>
        <sz val="10"/>
        <rFont val="Calibri"/>
        <family val="1"/>
      </rPr>
      <t>CIMENTO/AREIA</t>
    </r>
    <r>
      <rPr>
        <sz val="10"/>
        <rFont val="Times New Roman"/>
        <family val="1"/>
      </rPr>
      <t xml:space="preserve"> </t>
    </r>
    <r>
      <rPr>
        <sz val="10"/>
        <rFont val="Calibri"/>
        <family val="1"/>
      </rPr>
      <t>1:3</t>
    </r>
  </si>
  <si>
    <r>
      <rPr>
        <sz val="10"/>
        <rFont val="Calibri"/>
        <family val="1"/>
      </rPr>
      <t>REBOCO</t>
    </r>
    <r>
      <rPr>
        <sz val="10"/>
        <rFont val="Times New Roman"/>
        <family val="1"/>
      </rPr>
      <t xml:space="preserve"> </t>
    </r>
    <r>
      <rPr>
        <sz val="10"/>
        <rFont val="Calibri"/>
        <family val="1"/>
      </rPr>
      <t>COMUM</t>
    </r>
    <r>
      <rPr>
        <sz val="10"/>
        <rFont val="Times New Roman"/>
        <family val="1"/>
      </rPr>
      <t xml:space="preserve"> </t>
    </r>
    <r>
      <rPr>
        <sz val="10"/>
        <rFont val="Calibri"/>
        <family val="1"/>
      </rPr>
      <t>ARGAMASSA</t>
    </r>
    <r>
      <rPr>
        <sz val="10"/>
        <rFont val="Times New Roman"/>
        <family val="1"/>
      </rPr>
      <t xml:space="preserve"> </t>
    </r>
    <r>
      <rPr>
        <sz val="10"/>
        <rFont val="Calibri"/>
        <family val="1"/>
      </rPr>
      <t>CIMENTO/AREIA</t>
    </r>
    <r>
      <rPr>
        <sz val="10"/>
        <rFont val="Times New Roman"/>
        <family val="1"/>
      </rPr>
      <t xml:space="preserve"> </t>
    </r>
    <r>
      <rPr>
        <sz val="10"/>
        <rFont val="Calibri"/>
        <family val="1"/>
      </rPr>
      <t>1:3</t>
    </r>
  </si>
  <si>
    <r>
      <rPr>
        <sz val="10"/>
        <rFont val="Calibri"/>
        <family val="1"/>
      </rPr>
      <t>REBOCO</t>
    </r>
    <r>
      <rPr>
        <sz val="10"/>
        <rFont val="Times New Roman"/>
        <family val="1"/>
      </rPr>
      <t xml:space="preserve"> </t>
    </r>
    <r>
      <rPr>
        <sz val="10"/>
        <rFont val="Calibri"/>
        <family val="1"/>
      </rPr>
      <t>PAULISTA</t>
    </r>
    <r>
      <rPr>
        <sz val="10"/>
        <rFont val="Times New Roman"/>
        <family val="1"/>
      </rPr>
      <t xml:space="preserve"> </t>
    </r>
    <r>
      <rPr>
        <sz val="10"/>
        <rFont val="Calibri"/>
        <family val="1"/>
      </rPr>
      <t>ARGAM</t>
    </r>
    <r>
      <rPr>
        <sz val="10"/>
        <rFont val="Times New Roman"/>
        <family val="1"/>
      </rPr>
      <t xml:space="preserve"> </t>
    </r>
    <r>
      <rPr>
        <sz val="10"/>
        <rFont val="Calibri"/>
        <family val="1"/>
      </rPr>
      <t>CIMENTO/AREIA</t>
    </r>
    <r>
      <rPr>
        <sz val="10"/>
        <rFont val="Times New Roman"/>
        <family val="1"/>
      </rPr>
      <t xml:space="preserve"> </t>
    </r>
    <r>
      <rPr>
        <sz val="10"/>
        <rFont val="Calibri"/>
        <family val="1"/>
      </rPr>
      <t>1:3</t>
    </r>
  </si>
  <si>
    <r>
      <rPr>
        <sz val="10"/>
        <rFont val="Calibri"/>
        <family val="1"/>
      </rPr>
      <t>REBOCO</t>
    </r>
    <r>
      <rPr>
        <sz val="10"/>
        <rFont val="Times New Roman"/>
        <family val="1"/>
      </rPr>
      <t xml:space="preserve"> </t>
    </r>
    <r>
      <rPr>
        <sz val="10"/>
        <rFont val="Calibri"/>
        <family val="1"/>
      </rPr>
      <t>PAULISTA</t>
    </r>
    <r>
      <rPr>
        <sz val="10"/>
        <rFont val="Times New Roman"/>
        <family val="1"/>
      </rPr>
      <t xml:space="preserve"> </t>
    </r>
    <r>
      <rPr>
        <sz val="10"/>
        <rFont val="Calibri"/>
        <family val="1"/>
      </rPr>
      <t>TETO/PLATIB</t>
    </r>
    <r>
      <rPr>
        <sz val="10"/>
        <rFont val="Times New Roman"/>
        <family val="1"/>
      </rPr>
      <t xml:space="preserve"> </t>
    </r>
    <r>
      <rPr>
        <sz val="10"/>
        <rFont val="Calibri"/>
        <family val="1"/>
      </rPr>
      <t>TRAÇO</t>
    </r>
    <r>
      <rPr>
        <sz val="10"/>
        <rFont val="Times New Roman"/>
        <family val="1"/>
      </rPr>
      <t xml:space="preserve"> </t>
    </r>
    <r>
      <rPr>
        <sz val="10"/>
        <rFont val="Calibri"/>
        <family val="1"/>
      </rPr>
      <t>1:2:9</t>
    </r>
  </si>
  <si>
    <r>
      <rPr>
        <sz val="10"/>
        <rFont val="Calibri"/>
        <family val="1"/>
      </rPr>
      <t>CALAFETO</t>
    </r>
    <r>
      <rPr>
        <sz val="10"/>
        <rFont val="Times New Roman"/>
        <family val="1"/>
      </rPr>
      <t xml:space="preserve"> </t>
    </r>
    <r>
      <rPr>
        <sz val="10"/>
        <rFont val="Calibri"/>
        <family val="1"/>
      </rPr>
      <t>ARGAMASSA</t>
    </r>
    <r>
      <rPr>
        <sz val="10"/>
        <rFont val="Times New Roman"/>
        <family val="1"/>
      </rPr>
      <t xml:space="preserve"> </t>
    </r>
    <r>
      <rPr>
        <sz val="10"/>
        <rFont val="Calibri"/>
        <family val="1"/>
      </rPr>
      <t>CIMENTO/AREIA</t>
    </r>
    <r>
      <rPr>
        <sz val="10"/>
        <rFont val="Times New Roman"/>
        <family val="1"/>
      </rPr>
      <t xml:space="preserve"> </t>
    </r>
    <r>
      <rPr>
        <sz val="10"/>
        <rFont val="Calibri"/>
        <family val="1"/>
      </rPr>
      <t>1:3</t>
    </r>
  </si>
  <si>
    <r>
      <rPr>
        <sz val="10"/>
        <rFont val="Calibri"/>
        <family val="1"/>
      </rPr>
      <t>CHAPISCO</t>
    </r>
    <r>
      <rPr>
        <sz val="10"/>
        <rFont val="Times New Roman"/>
        <family val="1"/>
      </rPr>
      <t xml:space="preserve"> </t>
    </r>
    <r>
      <rPr>
        <sz val="10"/>
        <rFont val="Calibri"/>
        <family val="1"/>
      </rPr>
      <t>INT/EXT</t>
    </r>
    <r>
      <rPr>
        <sz val="10"/>
        <rFont val="Times New Roman"/>
        <family val="1"/>
      </rPr>
      <t xml:space="preserve"> </t>
    </r>
    <r>
      <rPr>
        <sz val="10"/>
        <rFont val="Calibri"/>
        <family val="1"/>
      </rPr>
      <t>ARGAM</t>
    </r>
    <r>
      <rPr>
        <sz val="10"/>
        <rFont val="Times New Roman"/>
        <family val="1"/>
      </rPr>
      <t xml:space="preserve"> </t>
    </r>
    <r>
      <rPr>
        <sz val="10"/>
        <rFont val="Calibri"/>
        <family val="1"/>
      </rPr>
      <t>CIMENTO/AREIA</t>
    </r>
    <r>
      <rPr>
        <sz val="10"/>
        <rFont val="Times New Roman"/>
        <family val="1"/>
      </rPr>
      <t xml:space="preserve"> </t>
    </r>
    <r>
      <rPr>
        <sz val="10"/>
        <rFont val="Calibri"/>
        <family val="1"/>
      </rPr>
      <t>1:3</t>
    </r>
  </si>
  <si>
    <r>
      <rPr>
        <sz val="10"/>
        <rFont val="Calibri"/>
        <family val="1"/>
      </rPr>
      <t>CHAPISCO</t>
    </r>
    <r>
      <rPr>
        <sz val="10"/>
        <rFont val="Times New Roman"/>
        <family val="1"/>
      </rPr>
      <t xml:space="preserve"> </t>
    </r>
    <r>
      <rPr>
        <sz val="10"/>
        <rFont val="Calibri"/>
        <family val="1"/>
      </rPr>
      <t>TETO/PLATIB</t>
    </r>
    <r>
      <rPr>
        <sz val="10"/>
        <rFont val="Times New Roman"/>
        <family val="1"/>
      </rPr>
      <t xml:space="preserve"> </t>
    </r>
    <r>
      <rPr>
        <sz val="10"/>
        <rFont val="Calibri"/>
        <family val="1"/>
      </rPr>
      <t>ARG</t>
    </r>
    <r>
      <rPr>
        <sz val="10"/>
        <rFont val="Times New Roman"/>
        <family val="1"/>
      </rPr>
      <t xml:space="preserve"> </t>
    </r>
    <r>
      <rPr>
        <sz val="10"/>
        <rFont val="Calibri"/>
        <family val="1"/>
      </rPr>
      <t>CIMEN/AREIA</t>
    </r>
    <r>
      <rPr>
        <sz val="10"/>
        <rFont val="Times New Roman"/>
        <family val="1"/>
      </rPr>
      <t xml:space="preserve"> </t>
    </r>
    <r>
      <rPr>
        <sz val="10"/>
        <rFont val="Calibri"/>
        <family val="1"/>
      </rPr>
      <t>1:3</t>
    </r>
  </si>
  <si>
    <r>
      <rPr>
        <sz val="10"/>
        <rFont val="Calibri"/>
        <family val="1"/>
      </rPr>
      <t>CHAPISCO</t>
    </r>
    <r>
      <rPr>
        <sz val="10"/>
        <rFont val="Times New Roman"/>
        <family val="1"/>
      </rPr>
      <t xml:space="preserve"> </t>
    </r>
    <r>
      <rPr>
        <sz val="10"/>
        <rFont val="Calibri"/>
        <family val="1"/>
      </rPr>
      <t>ACABAM</t>
    </r>
    <r>
      <rPr>
        <sz val="10"/>
        <rFont val="Times New Roman"/>
        <family val="1"/>
      </rPr>
      <t xml:space="preserve"> </t>
    </r>
    <r>
      <rPr>
        <sz val="10"/>
        <rFont val="Calibri"/>
        <family val="1"/>
      </rPr>
      <t>ARGAM</t>
    </r>
    <r>
      <rPr>
        <sz val="10"/>
        <rFont val="Times New Roman"/>
        <family val="1"/>
      </rPr>
      <t xml:space="preserve"> </t>
    </r>
    <r>
      <rPr>
        <sz val="10"/>
        <rFont val="Calibri"/>
        <family val="1"/>
      </rPr>
      <t>CIMENTO/AREIA</t>
    </r>
    <r>
      <rPr>
        <sz val="10"/>
        <rFont val="Times New Roman"/>
        <family val="1"/>
      </rPr>
      <t xml:space="preserve"> </t>
    </r>
    <r>
      <rPr>
        <sz val="10"/>
        <rFont val="Calibri"/>
        <family val="1"/>
      </rPr>
      <t>1:3</t>
    </r>
  </si>
  <si>
    <r>
      <rPr>
        <sz val="10"/>
        <rFont val="Calibri"/>
        <family val="1"/>
      </rPr>
      <t>EMASSAMENTO</t>
    </r>
    <r>
      <rPr>
        <sz val="10"/>
        <rFont val="Times New Roman"/>
        <family val="1"/>
      </rPr>
      <t xml:space="preserve"> </t>
    </r>
    <r>
      <rPr>
        <sz val="10"/>
        <rFont val="Calibri"/>
        <family val="1"/>
      </rPr>
      <t>ESQUADRIAS</t>
    </r>
    <r>
      <rPr>
        <sz val="10"/>
        <rFont val="Times New Roman"/>
        <family val="1"/>
      </rPr>
      <t xml:space="preserve"> </t>
    </r>
    <r>
      <rPr>
        <sz val="10"/>
        <rFont val="Calibri"/>
        <family val="1"/>
      </rPr>
      <t>MADEIRA</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</si>
  <si>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EMASSAM</t>
    </r>
    <r>
      <rPr>
        <sz val="10"/>
        <rFont val="Times New Roman"/>
        <family val="1"/>
      </rPr>
      <t xml:space="preserve"> </t>
    </r>
    <r>
      <rPr>
        <sz val="10"/>
        <rFont val="Calibri"/>
        <family val="1"/>
      </rPr>
      <t>PAREDE/TETO</t>
    </r>
    <r>
      <rPr>
        <sz val="10"/>
        <rFont val="Times New Roman"/>
        <family val="1"/>
      </rPr>
      <t xml:space="preserve"> </t>
    </r>
    <r>
      <rPr>
        <sz val="10"/>
        <rFont val="Calibri"/>
        <family val="1"/>
      </rPr>
      <t>MASSA</t>
    </r>
    <r>
      <rPr>
        <sz val="10"/>
        <rFont val="Times New Roman"/>
        <family val="1"/>
      </rPr>
      <t xml:space="preserve"> </t>
    </r>
    <r>
      <rPr>
        <sz val="10"/>
        <rFont val="Calibri"/>
        <family val="1"/>
      </rPr>
      <t>PVA</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</si>
  <si>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EMASSAM</t>
    </r>
    <r>
      <rPr>
        <sz val="10"/>
        <rFont val="Times New Roman"/>
        <family val="1"/>
      </rPr>
      <t xml:space="preserve"> </t>
    </r>
    <r>
      <rPr>
        <sz val="10"/>
        <rFont val="Calibri"/>
        <family val="1"/>
      </rPr>
      <t>PAREDE/TETO</t>
    </r>
    <r>
      <rPr>
        <sz val="10"/>
        <rFont val="Times New Roman"/>
        <family val="1"/>
      </rPr>
      <t xml:space="preserve"> </t>
    </r>
    <r>
      <rPr>
        <sz val="10"/>
        <rFont val="Calibri"/>
        <family val="1"/>
      </rPr>
      <t>MASSA</t>
    </r>
    <r>
      <rPr>
        <sz val="10"/>
        <rFont val="Times New Roman"/>
        <family val="1"/>
      </rPr>
      <t xml:space="preserve"> </t>
    </r>
    <r>
      <rPr>
        <sz val="10"/>
        <rFont val="Calibri"/>
        <family val="1"/>
      </rPr>
      <t>ACRIL</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</si>
  <si>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PINTURA</t>
    </r>
    <r>
      <rPr>
        <sz val="10"/>
        <rFont val="Times New Roman"/>
        <family val="1"/>
      </rPr>
      <t xml:space="preserve"> </t>
    </r>
    <r>
      <rPr>
        <sz val="10"/>
        <rFont val="Calibri"/>
        <family val="1"/>
      </rPr>
      <t>CAL</t>
    </r>
    <r>
      <rPr>
        <sz val="10"/>
        <rFont val="Times New Roman"/>
        <family val="1"/>
      </rPr>
      <t xml:space="preserve"> </t>
    </r>
    <r>
      <rPr>
        <sz val="10"/>
        <rFont val="Calibri"/>
        <family val="1"/>
      </rPr>
      <t>PAREDE</t>
    </r>
    <r>
      <rPr>
        <sz val="10"/>
        <rFont val="Times New Roman"/>
        <family val="1"/>
      </rPr>
      <t xml:space="preserve"> </t>
    </r>
    <r>
      <rPr>
        <sz val="10"/>
        <rFont val="Calibri"/>
        <family val="1"/>
      </rPr>
      <t>EXT/MEIO</t>
    </r>
    <r>
      <rPr>
        <sz val="10"/>
        <rFont val="Times New Roman"/>
        <family val="1"/>
      </rPr>
      <t xml:space="preserve"> </t>
    </r>
    <r>
      <rPr>
        <sz val="10"/>
        <rFont val="Calibri"/>
        <family val="1"/>
      </rPr>
      <t>FIO</t>
    </r>
    <r>
      <rPr>
        <sz val="10"/>
        <rFont val="Times New Roman"/>
        <family val="1"/>
      </rPr>
      <t xml:space="preserve"> </t>
    </r>
    <r>
      <rPr>
        <sz val="10"/>
        <rFont val="Calibri"/>
        <family val="1"/>
      </rPr>
      <t>1</t>
    </r>
    <r>
      <rPr>
        <sz val="10"/>
        <rFont val="Times New Roman"/>
        <family val="1"/>
      </rPr>
      <t xml:space="preserve"> </t>
    </r>
    <r>
      <rPr>
        <sz val="10"/>
        <rFont val="Calibri"/>
        <family val="1"/>
      </rPr>
      <t>DEMAO</t>
    </r>
  </si>
  <si>
    <r>
      <rPr>
        <sz val="10"/>
        <rFont val="Calibri"/>
        <family val="1"/>
      </rPr>
      <t>PINTURA</t>
    </r>
    <r>
      <rPr>
        <sz val="10"/>
        <rFont val="Times New Roman"/>
        <family val="1"/>
      </rPr>
      <t xml:space="preserve"> </t>
    </r>
    <r>
      <rPr>
        <sz val="10"/>
        <rFont val="Calibri"/>
        <family val="1"/>
      </rPr>
      <t>PVA</t>
    </r>
    <r>
      <rPr>
        <sz val="10"/>
        <rFont val="Times New Roman"/>
        <family val="1"/>
      </rPr>
      <t xml:space="preserve"> </t>
    </r>
    <r>
      <rPr>
        <sz val="10"/>
        <rFont val="Calibri"/>
        <family val="1"/>
      </rPr>
      <t>LATEX</t>
    </r>
    <r>
      <rPr>
        <sz val="10"/>
        <rFont val="Times New Roman"/>
        <family val="1"/>
      </rPr>
      <t xml:space="preserve">  </t>
    </r>
    <r>
      <rPr>
        <sz val="10"/>
        <rFont val="Calibri"/>
        <family val="1"/>
      </rPr>
      <t>PAREDE/TETO</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</si>
  <si>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PINTURA</t>
    </r>
    <r>
      <rPr>
        <sz val="10"/>
        <rFont val="Times New Roman"/>
        <family val="1"/>
      </rPr>
      <t xml:space="preserve"> </t>
    </r>
    <r>
      <rPr>
        <sz val="10"/>
        <rFont val="Calibri"/>
        <family val="1"/>
      </rPr>
      <t>PVA</t>
    </r>
    <r>
      <rPr>
        <sz val="10"/>
        <rFont val="Times New Roman"/>
        <family val="1"/>
      </rPr>
      <t xml:space="preserve"> </t>
    </r>
    <r>
      <rPr>
        <sz val="10"/>
        <rFont val="Calibri"/>
        <family val="1"/>
      </rPr>
      <t>LATEX</t>
    </r>
    <r>
      <rPr>
        <sz val="10"/>
        <rFont val="Times New Roman"/>
        <family val="1"/>
      </rPr>
      <t xml:space="preserve">  </t>
    </r>
    <r>
      <rPr>
        <sz val="10"/>
        <rFont val="Calibri"/>
        <family val="1"/>
      </rPr>
      <t>PAREDE/TETO</t>
    </r>
    <r>
      <rPr>
        <sz val="10"/>
        <rFont val="Times New Roman"/>
        <family val="1"/>
      </rPr>
      <t xml:space="preserve"> </t>
    </r>
    <r>
      <rPr>
        <sz val="10"/>
        <rFont val="Calibri"/>
        <family val="1"/>
      </rPr>
      <t>3</t>
    </r>
    <r>
      <rPr>
        <sz val="10"/>
        <rFont val="Times New Roman"/>
        <family val="1"/>
      </rPr>
      <t xml:space="preserve"> </t>
    </r>
    <r>
      <rPr>
        <sz val="10"/>
        <rFont val="Calibri"/>
        <family val="1"/>
      </rPr>
      <t>DEMAOS</t>
    </r>
  </si>
  <si>
    <r>
      <rPr>
        <sz val="10"/>
        <rFont val="Calibri"/>
        <family val="1"/>
      </rPr>
      <t>PINTURA</t>
    </r>
    <r>
      <rPr>
        <sz val="10"/>
        <rFont val="Times New Roman"/>
        <family val="1"/>
      </rPr>
      <t xml:space="preserve"> </t>
    </r>
    <r>
      <rPr>
        <sz val="10"/>
        <rFont val="Calibri"/>
        <family val="1"/>
      </rPr>
      <t>ACRILICA</t>
    </r>
    <r>
      <rPr>
        <sz val="10"/>
        <rFont val="Times New Roman"/>
        <family val="1"/>
      </rPr>
      <t xml:space="preserve"> </t>
    </r>
    <r>
      <rPr>
        <sz val="10"/>
        <rFont val="Calibri"/>
        <family val="1"/>
      </rPr>
      <t>SOBRE</t>
    </r>
    <r>
      <rPr>
        <sz val="10"/>
        <rFont val="Times New Roman"/>
        <family val="1"/>
      </rPr>
      <t xml:space="preserve"> </t>
    </r>
    <r>
      <rPr>
        <sz val="10"/>
        <rFont val="Calibri"/>
        <family val="1"/>
      </rPr>
      <t>CHAPISCO</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</si>
  <si>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PINTURA</t>
    </r>
    <r>
      <rPr>
        <sz val="10"/>
        <rFont val="Times New Roman"/>
        <family val="1"/>
      </rPr>
      <t xml:space="preserve"> </t>
    </r>
    <r>
      <rPr>
        <sz val="10"/>
        <rFont val="Calibri"/>
        <family val="1"/>
      </rPr>
      <t>LATEX</t>
    </r>
    <r>
      <rPr>
        <sz val="10"/>
        <rFont val="Times New Roman"/>
        <family val="1"/>
      </rPr>
      <t xml:space="preserve"> </t>
    </r>
    <r>
      <rPr>
        <sz val="10"/>
        <rFont val="Calibri"/>
        <family val="1"/>
      </rPr>
      <t>SOBRE</t>
    </r>
    <r>
      <rPr>
        <sz val="10"/>
        <rFont val="Times New Roman"/>
        <family val="1"/>
      </rPr>
      <t xml:space="preserve"> </t>
    </r>
    <r>
      <rPr>
        <sz val="10"/>
        <rFont val="Calibri"/>
        <family val="1"/>
      </rPr>
      <t>CHAPISCO</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</si>
  <si>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PINTURA</t>
    </r>
    <r>
      <rPr>
        <sz val="10"/>
        <rFont val="Times New Roman"/>
        <family val="1"/>
      </rPr>
      <t xml:space="preserve"> </t>
    </r>
    <r>
      <rPr>
        <sz val="10"/>
        <rFont val="Calibri"/>
        <family val="1"/>
      </rPr>
      <t>TEXTURA</t>
    </r>
    <r>
      <rPr>
        <sz val="10"/>
        <rFont val="Times New Roman"/>
        <family val="1"/>
      </rPr>
      <t xml:space="preserve"> </t>
    </r>
    <r>
      <rPr>
        <sz val="10"/>
        <rFont val="Calibri"/>
        <family val="1"/>
      </rPr>
      <t>ACRILICA</t>
    </r>
    <r>
      <rPr>
        <sz val="10"/>
        <rFont val="Times New Roman"/>
        <family val="1"/>
      </rPr>
      <t xml:space="preserve"> </t>
    </r>
    <r>
      <rPr>
        <sz val="10"/>
        <rFont val="Calibri"/>
        <family val="1"/>
      </rPr>
      <t>FINA/LISA</t>
    </r>
  </si>
  <si>
    <r>
      <rPr>
        <sz val="10"/>
        <rFont val="Calibri"/>
        <family val="1"/>
      </rPr>
      <t>PINTURA</t>
    </r>
    <r>
      <rPr>
        <sz val="10"/>
        <rFont val="Times New Roman"/>
        <family val="1"/>
      </rPr>
      <t xml:space="preserve"> </t>
    </r>
    <r>
      <rPr>
        <sz val="10"/>
        <rFont val="Calibri"/>
        <family val="1"/>
      </rPr>
      <t>TEXTURA</t>
    </r>
    <r>
      <rPr>
        <sz val="10"/>
        <rFont val="Times New Roman"/>
        <family val="1"/>
      </rPr>
      <t xml:space="preserve"> </t>
    </r>
    <r>
      <rPr>
        <sz val="10"/>
        <rFont val="Calibri"/>
        <family val="1"/>
      </rPr>
      <t>ACRILICA</t>
    </r>
    <r>
      <rPr>
        <sz val="10"/>
        <rFont val="Times New Roman"/>
        <family val="1"/>
      </rPr>
      <t xml:space="preserve"> </t>
    </r>
    <r>
      <rPr>
        <sz val="10"/>
        <rFont val="Calibri"/>
        <family val="1"/>
      </rPr>
      <t>GROSSA/RUSTICA</t>
    </r>
  </si>
  <si>
    <r>
      <rPr>
        <sz val="10"/>
        <rFont val="Calibri"/>
        <family val="1"/>
      </rPr>
      <t>PINTURA</t>
    </r>
    <r>
      <rPr>
        <sz val="10"/>
        <rFont val="Times New Roman"/>
        <family val="1"/>
      </rPr>
      <t xml:space="preserve"> </t>
    </r>
    <r>
      <rPr>
        <sz val="10"/>
        <rFont val="Calibri"/>
        <family val="1"/>
      </rPr>
      <t>ESMALTE</t>
    </r>
    <r>
      <rPr>
        <sz val="10"/>
        <rFont val="Times New Roman"/>
        <family val="1"/>
      </rPr>
      <t xml:space="preserve"> </t>
    </r>
    <r>
      <rPr>
        <sz val="10"/>
        <rFont val="Calibri"/>
        <family val="1"/>
      </rPr>
      <t>SINTETICO</t>
    </r>
    <r>
      <rPr>
        <sz val="10"/>
        <rFont val="Times New Roman"/>
        <family val="1"/>
      </rPr>
      <t xml:space="preserve"> </t>
    </r>
    <r>
      <rPr>
        <sz val="10"/>
        <rFont val="Calibri"/>
        <family val="1"/>
      </rPr>
      <t>ACO</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</si>
  <si>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PINTURA</t>
    </r>
    <r>
      <rPr>
        <sz val="10"/>
        <rFont val="Times New Roman"/>
        <family val="1"/>
      </rPr>
      <t xml:space="preserve"> </t>
    </r>
    <r>
      <rPr>
        <sz val="10"/>
        <rFont val="Calibri"/>
        <family val="1"/>
      </rPr>
      <t>ESMALTE</t>
    </r>
    <r>
      <rPr>
        <sz val="10"/>
        <rFont val="Times New Roman"/>
        <family val="1"/>
      </rPr>
      <t xml:space="preserve"> </t>
    </r>
    <r>
      <rPr>
        <sz val="10"/>
        <rFont val="Calibri"/>
        <family val="1"/>
      </rPr>
      <t>SINTET</t>
    </r>
    <r>
      <rPr>
        <sz val="10"/>
        <rFont val="Times New Roman"/>
        <family val="1"/>
      </rPr>
      <t xml:space="preserve"> </t>
    </r>
    <r>
      <rPr>
        <sz val="10"/>
        <rFont val="Calibri"/>
        <family val="1"/>
      </rPr>
      <t>TUBUL</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</si>
  <si>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PINT</t>
    </r>
    <r>
      <rPr>
        <sz val="10"/>
        <rFont val="Times New Roman"/>
        <family val="1"/>
      </rPr>
      <t xml:space="preserve"> </t>
    </r>
    <r>
      <rPr>
        <sz val="10"/>
        <rFont val="Calibri"/>
        <family val="1"/>
      </rPr>
      <t>ESMALTE</t>
    </r>
    <r>
      <rPr>
        <sz val="10"/>
        <rFont val="Times New Roman"/>
        <family val="1"/>
      </rPr>
      <t xml:space="preserve"> </t>
    </r>
    <r>
      <rPr>
        <sz val="10"/>
        <rFont val="Calibri"/>
        <family val="1"/>
      </rPr>
      <t>SINT</t>
    </r>
    <r>
      <rPr>
        <sz val="10"/>
        <rFont val="Times New Roman"/>
        <family val="1"/>
      </rPr>
      <t xml:space="preserve"> </t>
    </r>
    <r>
      <rPr>
        <sz val="10"/>
        <rFont val="Calibri"/>
        <family val="1"/>
      </rPr>
      <t>PAREDE/TETO</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</si>
  <si>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PINT</t>
    </r>
    <r>
      <rPr>
        <sz val="10"/>
        <rFont val="Times New Roman"/>
        <family val="1"/>
      </rPr>
      <t xml:space="preserve"> </t>
    </r>
    <r>
      <rPr>
        <sz val="10"/>
        <rFont val="Calibri"/>
        <family val="1"/>
      </rPr>
      <t>ESMALTE</t>
    </r>
    <r>
      <rPr>
        <sz val="10"/>
        <rFont val="Times New Roman"/>
        <family val="1"/>
      </rPr>
      <t xml:space="preserve"> </t>
    </r>
    <r>
      <rPr>
        <sz val="10"/>
        <rFont val="Calibri"/>
        <family val="1"/>
      </rPr>
      <t>SINT</t>
    </r>
    <r>
      <rPr>
        <sz val="10"/>
        <rFont val="Times New Roman"/>
        <family val="1"/>
      </rPr>
      <t xml:space="preserve"> </t>
    </r>
    <r>
      <rPr>
        <sz val="10"/>
        <rFont val="Calibri"/>
        <family val="1"/>
      </rPr>
      <t>PAREDE/TETO</t>
    </r>
    <r>
      <rPr>
        <sz val="10"/>
        <rFont val="Times New Roman"/>
        <family val="1"/>
      </rPr>
      <t xml:space="preserve"> </t>
    </r>
    <r>
      <rPr>
        <sz val="10"/>
        <rFont val="Calibri"/>
        <family val="1"/>
      </rPr>
      <t>3</t>
    </r>
    <r>
      <rPr>
        <sz val="10"/>
        <rFont val="Times New Roman"/>
        <family val="1"/>
      </rPr>
      <t xml:space="preserve"> </t>
    </r>
    <r>
      <rPr>
        <sz val="10"/>
        <rFont val="Calibri"/>
        <family val="1"/>
      </rPr>
      <t>DEMAOS</t>
    </r>
  </si>
  <si>
    <r>
      <rPr>
        <sz val="10"/>
        <rFont val="Calibri"/>
        <family val="1"/>
      </rPr>
      <t>PINTURA</t>
    </r>
    <r>
      <rPr>
        <sz val="10"/>
        <rFont val="Times New Roman"/>
        <family val="1"/>
      </rPr>
      <t xml:space="preserve"> </t>
    </r>
    <r>
      <rPr>
        <sz val="10"/>
        <rFont val="Calibri"/>
        <family val="1"/>
      </rPr>
      <t>ESMALTE</t>
    </r>
    <r>
      <rPr>
        <sz val="10"/>
        <rFont val="Times New Roman"/>
        <family val="1"/>
      </rPr>
      <t xml:space="preserve"> </t>
    </r>
    <r>
      <rPr>
        <sz val="10"/>
        <rFont val="Calibri"/>
        <family val="1"/>
      </rPr>
      <t>SINTET</t>
    </r>
    <r>
      <rPr>
        <sz val="10"/>
        <rFont val="Times New Roman"/>
        <family val="1"/>
      </rPr>
      <t xml:space="preserve"> </t>
    </r>
    <r>
      <rPr>
        <sz val="10"/>
        <rFont val="Calibri"/>
        <family val="1"/>
      </rPr>
      <t>MADEIRA</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</si>
  <si>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PINTURA</t>
    </r>
    <r>
      <rPr>
        <sz val="10"/>
        <rFont val="Times New Roman"/>
        <family val="1"/>
      </rPr>
      <t xml:space="preserve"> </t>
    </r>
    <r>
      <rPr>
        <sz val="10"/>
        <rFont val="Calibri"/>
        <family val="1"/>
      </rPr>
      <t>ACRILICA</t>
    </r>
    <r>
      <rPr>
        <sz val="10"/>
        <rFont val="Times New Roman"/>
        <family val="1"/>
      </rPr>
      <t xml:space="preserve"> </t>
    </r>
    <r>
      <rPr>
        <sz val="10"/>
        <rFont val="Calibri"/>
        <family val="1"/>
      </rPr>
      <t>PAREDE/TETO</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</si>
  <si>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PINTURA</t>
    </r>
    <r>
      <rPr>
        <sz val="10"/>
        <rFont val="Times New Roman"/>
        <family val="1"/>
      </rPr>
      <t xml:space="preserve"> </t>
    </r>
    <r>
      <rPr>
        <sz val="10"/>
        <rFont val="Calibri"/>
        <family val="1"/>
      </rPr>
      <t>ACRILICA</t>
    </r>
    <r>
      <rPr>
        <sz val="10"/>
        <rFont val="Times New Roman"/>
        <family val="1"/>
      </rPr>
      <t xml:space="preserve"> </t>
    </r>
    <r>
      <rPr>
        <sz val="10"/>
        <rFont val="Calibri"/>
        <family val="1"/>
      </rPr>
      <t>PAREDE/TETO</t>
    </r>
    <r>
      <rPr>
        <sz val="10"/>
        <rFont val="Times New Roman"/>
        <family val="1"/>
      </rPr>
      <t xml:space="preserve"> </t>
    </r>
    <r>
      <rPr>
        <sz val="10"/>
        <rFont val="Calibri"/>
        <family val="1"/>
      </rPr>
      <t>3</t>
    </r>
    <r>
      <rPr>
        <sz val="10"/>
        <rFont val="Times New Roman"/>
        <family val="1"/>
      </rPr>
      <t xml:space="preserve"> </t>
    </r>
    <r>
      <rPr>
        <sz val="10"/>
        <rFont val="Calibri"/>
        <family val="1"/>
      </rPr>
      <t>DEMAOS</t>
    </r>
  </si>
  <si>
    <r>
      <rPr>
        <sz val="10"/>
        <rFont val="Calibri"/>
        <family val="1"/>
      </rPr>
      <t>PINTURA</t>
    </r>
    <r>
      <rPr>
        <sz val="10"/>
        <rFont val="Times New Roman"/>
        <family val="1"/>
      </rPr>
      <t xml:space="preserve"> </t>
    </r>
    <r>
      <rPr>
        <sz val="10"/>
        <rFont val="Calibri"/>
        <family val="1"/>
      </rPr>
      <t>EM</t>
    </r>
    <r>
      <rPr>
        <sz val="10"/>
        <rFont val="Times New Roman"/>
        <family val="1"/>
      </rPr>
      <t xml:space="preserve"> </t>
    </r>
    <r>
      <rPr>
        <sz val="10"/>
        <rFont val="Calibri"/>
        <family val="1"/>
      </rPr>
      <t>VERNIZ</t>
    </r>
    <r>
      <rPr>
        <sz val="10"/>
        <rFont val="Times New Roman"/>
        <family val="1"/>
      </rPr>
      <t xml:space="preserve"> </t>
    </r>
    <r>
      <rPr>
        <sz val="10"/>
        <rFont val="Calibri"/>
        <family val="1"/>
      </rPr>
      <t>ACRILICO</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</si>
  <si>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PINTURA</t>
    </r>
    <r>
      <rPr>
        <sz val="10"/>
        <rFont val="Times New Roman"/>
        <family val="1"/>
      </rPr>
      <t xml:space="preserve"> </t>
    </r>
    <r>
      <rPr>
        <sz val="10"/>
        <rFont val="Calibri"/>
        <family val="1"/>
      </rPr>
      <t>EPOXI</t>
    </r>
    <r>
      <rPr>
        <sz val="10"/>
        <rFont val="Times New Roman"/>
        <family val="1"/>
      </rPr>
      <t xml:space="preserve"> </t>
    </r>
    <r>
      <rPr>
        <sz val="10"/>
        <rFont val="Calibri"/>
        <family val="1"/>
      </rPr>
      <t>PAREDES</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</si>
  <si>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PINT</t>
    </r>
    <r>
      <rPr>
        <sz val="10"/>
        <rFont val="Times New Roman"/>
        <family val="1"/>
      </rPr>
      <t xml:space="preserve"> </t>
    </r>
    <r>
      <rPr>
        <sz val="10"/>
        <rFont val="Calibri"/>
        <family val="1"/>
      </rPr>
      <t>ANTICORROSIVA</t>
    </r>
    <r>
      <rPr>
        <sz val="10"/>
        <rFont val="Times New Roman"/>
        <family val="1"/>
      </rPr>
      <t xml:space="preserve"> </t>
    </r>
    <r>
      <rPr>
        <sz val="10"/>
        <rFont val="Calibri"/>
        <family val="1"/>
      </rPr>
      <t>ZARCAO</t>
    </r>
    <r>
      <rPr>
        <sz val="10"/>
        <rFont val="Times New Roman"/>
        <family val="1"/>
      </rPr>
      <t xml:space="preserve"> </t>
    </r>
    <r>
      <rPr>
        <sz val="10"/>
        <rFont val="Calibri"/>
        <family val="1"/>
      </rPr>
      <t>FERRO</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</si>
  <si>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PINTURA</t>
    </r>
    <r>
      <rPr>
        <sz val="10"/>
        <rFont val="Times New Roman"/>
        <family val="1"/>
      </rPr>
      <t xml:space="preserve"> </t>
    </r>
    <r>
      <rPr>
        <sz val="10"/>
        <rFont val="Calibri"/>
        <family val="1"/>
      </rPr>
      <t>ACRILICA</t>
    </r>
    <r>
      <rPr>
        <sz val="10"/>
        <rFont val="Times New Roman"/>
        <family val="1"/>
      </rPr>
      <t xml:space="preserve"> </t>
    </r>
    <r>
      <rPr>
        <sz val="10"/>
        <rFont val="Calibri"/>
        <family val="1"/>
      </rPr>
      <t>PARA</t>
    </r>
    <r>
      <rPr>
        <sz val="10"/>
        <rFont val="Times New Roman"/>
        <family val="1"/>
      </rPr>
      <t xml:space="preserve"> </t>
    </r>
    <r>
      <rPr>
        <sz val="10"/>
        <rFont val="Calibri"/>
        <family val="1"/>
      </rPr>
      <t>PISO</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</si>
  <si>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PINTURA</t>
    </r>
    <r>
      <rPr>
        <sz val="10"/>
        <rFont val="Times New Roman"/>
        <family val="1"/>
      </rPr>
      <t xml:space="preserve"> </t>
    </r>
    <r>
      <rPr>
        <sz val="10"/>
        <rFont val="Calibri"/>
        <family val="1"/>
      </rPr>
      <t>COM</t>
    </r>
    <r>
      <rPr>
        <sz val="10"/>
        <rFont val="Times New Roman"/>
        <family val="1"/>
      </rPr>
      <t xml:space="preserve"> </t>
    </r>
    <r>
      <rPr>
        <sz val="10"/>
        <rFont val="Calibri"/>
        <family val="1"/>
      </rPr>
      <t>NATA</t>
    </r>
    <r>
      <rPr>
        <sz val="10"/>
        <rFont val="Times New Roman"/>
        <family val="1"/>
      </rPr>
      <t xml:space="preserve"> </t>
    </r>
    <r>
      <rPr>
        <sz val="10"/>
        <rFont val="Calibri"/>
        <family val="1"/>
      </rPr>
      <t>DE</t>
    </r>
    <r>
      <rPr>
        <sz val="10"/>
        <rFont val="Times New Roman"/>
        <family val="1"/>
      </rPr>
      <t xml:space="preserve"> </t>
    </r>
    <r>
      <rPr>
        <sz val="10"/>
        <rFont val="Calibri"/>
        <family val="1"/>
      </rPr>
      <t>CIMENTO</t>
    </r>
  </si>
  <si>
    <r>
      <rPr>
        <sz val="10"/>
        <rFont val="Calibri"/>
        <family val="1"/>
      </rPr>
      <t>BANCADA</t>
    </r>
    <r>
      <rPr>
        <sz val="10"/>
        <rFont val="Times New Roman"/>
        <family val="1"/>
      </rPr>
      <t xml:space="preserve"> </t>
    </r>
    <r>
      <rPr>
        <sz val="10"/>
        <rFont val="Calibri"/>
        <family val="1"/>
      </rPr>
      <t>DE</t>
    </r>
    <r>
      <rPr>
        <sz val="10"/>
        <rFont val="Times New Roman"/>
        <family val="1"/>
      </rPr>
      <t xml:space="preserve"> </t>
    </r>
    <r>
      <rPr>
        <sz val="10"/>
        <rFont val="Calibri"/>
        <family val="1"/>
      </rPr>
      <t>APOIO</t>
    </r>
    <r>
      <rPr>
        <sz val="10"/>
        <rFont val="Times New Roman"/>
        <family val="1"/>
      </rPr>
      <t xml:space="preserve"> </t>
    </r>
    <r>
      <rPr>
        <sz val="10"/>
        <rFont val="Calibri"/>
        <family val="1"/>
      </rPr>
      <t>GRANITO</t>
    </r>
    <r>
      <rPr>
        <sz val="10"/>
        <rFont val="Times New Roman"/>
        <family val="1"/>
      </rPr>
      <t xml:space="preserve"> </t>
    </r>
    <r>
      <rPr>
        <sz val="10"/>
        <rFont val="Calibri"/>
        <family val="1"/>
      </rPr>
      <t>CINZA</t>
    </r>
    <r>
      <rPr>
        <sz val="10"/>
        <rFont val="Times New Roman"/>
        <family val="1"/>
      </rPr>
      <t xml:space="preserve"> </t>
    </r>
    <r>
      <rPr>
        <sz val="10"/>
        <rFont val="Calibri"/>
        <family val="1"/>
      </rPr>
      <t>E=2,0CM</t>
    </r>
  </si>
  <si>
    <r>
      <rPr>
        <sz val="10"/>
        <rFont val="Calibri"/>
        <family val="1"/>
      </rPr>
      <t>SELADOR</t>
    </r>
    <r>
      <rPr>
        <sz val="10"/>
        <rFont val="Times New Roman"/>
        <family val="1"/>
      </rPr>
      <t xml:space="preserve"> </t>
    </r>
    <r>
      <rPr>
        <sz val="10"/>
        <rFont val="Calibri"/>
        <family val="1"/>
      </rPr>
      <t>ACRILICO</t>
    </r>
    <r>
      <rPr>
        <sz val="10"/>
        <rFont val="Times New Roman"/>
        <family val="1"/>
      </rPr>
      <t xml:space="preserve"> </t>
    </r>
    <r>
      <rPr>
        <sz val="10"/>
        <rFont val="Calibri"/>
        <family val="1"/>
      </rPr>
      <t>PAREDE/TETO</t>
    </r>
  </si>
  <si>
    <r>
      <rPr>
        <sz val="10"/>
        <rFont val="Calibri"/>
        <family val="1"/>
      </rPr>
      <t>POLIURETANO</t>
    </r>
    <r>
      <rPr>
        <sz val="10"/>
        <rFont val="Times New Roman"/>
        <family val="1"/>
      </rPr>
      <t xml:space="preserve"> </t>
    </r>
    <r>
      <rPr>
        <sz val="10"/>
        <rFont val="Calibri"/>
        <family val="1"/>
      </rPr>
      <t>ACRIL</t>
    </r>
    <r>
      <rPr>
        <sz val="10"/>
        <rFont val="Times New Roman"/>
        <family val="1"/>
      </rPr>
      <t xml:space="preserve"> </t>
    </r>
    <r>
      <rPr>
        <sz val="10"/>
        <rFont val="Calibri"/>
        <family val="1"/>
      </rPr>
      <t>ESTR</t>
    </r>
    <r>
      <rPr>
        <sz val="10"/>
        <rFont val="Times New Roman"/>
        <family val="1"/>
      </rPr>
      <t xml:space="preserve"> </t>
    </r>
    <r>
      <rPr>
        <sz val="10"/>
        <rFont val="Calibri"/>
        <family val="1"/>
      </rPr>
      <t>METAL</t>
    </r>
    <r>
      <rPr>
        <sz val="10"/>
        <rFont val="Times New Roman"/>
        <family val="1"/>
      </rPr>
      <t xml:space="preserve"> </t>
    </r>
    <r>
      <rPr>
        <sz val="10"/>
        <rFont val="Calibri"/>
        <family val="1"/>
      </rPr>
      <t>DUAS</t>
    </r>
    <r>
      <rPr>
        <sz val="10"/>
        <rFont val="Times New Roman"/>
        <family val="1"/>
      </rPr>
      <t xml:space="preserve"> </t>
    </r>
    <r>
      <rPr>
        <sz val="10"/>
        <rFont val="Calibri"/>
        <family val="1"/>
      </rPr>
      <t>DEMAOS</t>
    </r>
  </si>
  <si>
    <r>
      <rPr>
        <sz val="10"/>
        <rFont val="Calibri"/>
        <family val="1"/>
      </rPr>
      <t>REBOCO</t>
    </r>
    <r>
      <rPr>
        <sz val="10"/>
        <rFont val="Times New Roman"/>
        <family val="1"/>
      </rPr>
      <t xml:space="preserve"> </t>
    </r>
    <r>
      <rPr>
        <sz val="10"/>
        <rFont val="Calibri"/>
        <family val="1"/>
      </rPr>
      <t>IMPERME</t>
    </r>
    <r>
      <rPr>
        <sz val="10"/>
        <rFont val="Times New Roman"/>
        <family val="1"/>
      </rPr>
      <t xml:space="preserve"> </t>
    </r>
    <r>
      <rPr>
        <sz val="10"/>
        <rFont val="Calibri"/>
        <family val="1"/>
      </rPr>
      <t>C/</t>
    </r>
    <r>
      <rPr>
        <sz val="10"/>
        <rFont val="Times New Roman"/>
        <family val="1"/>
      </rPr>
      <t xml:space="preserve"> </t>
    </r>
    <r>
      <rPr>
        <sz val="10"/>
        <rFont val="Calibri"/>
        <family val="1"/>
      </rPr>
      <t>ARGAMASSA</t>
    </r>
    <r>
      <rPr>
        <sz val="10"/>
        <rFont val="Times New Roman"/>
        <family val="1"/>
      </rPr>
      <t xml:space="preserve"> </t>
    </r>
    <r>
      <rPr>
        <sz val="10"/>
        <rFont val="Calibri"/>
        <family val="1"/>
      </rPr>
      <t>TIXOTROPICA</t>
    </r>
  </si>
  <si>
    <r>
      <rPr>
        <sz val="10"/>
        <rFont val="Calibri"/>
        <family val="1"/>
      </rPr>
      <t>PINTURA</t>
    </r>
    <r>
      <rPr>
        <sz val="10"/>
        <rFont val="Times New Roman"/>
        <family val="1"/>
      </rPr>
      <t xml:space="preserve"> </t>
    </r>
    <r>
      <rPr>
        <sz val="10"/>
        <rFont val="Calibri"/>
        <family val="1"/>
      </rPr>
      <t>EM</t>
    </r>
    <r>
      <rPr>
        <sz val="10"/>
        <rFont val="Times New Roman"/>
        <family val="1"/>
      </rPr>
      <t xml:space="preserve"> </t>
    </r>
    <r>
      <rPr>
        <sz val="10"/>
        <rFont val="Calibri"/>
        <family val="1"/>
      </rPr>
      <t>VERNIZ</t>
    </r>
    <r>
      <rPr>
        <sz val="10"/>
        <rFont val="Times New Roman"/>
        <family val="1"/>
      </rPr>
      <t xml:space="preserve"> </t>
    </r>
    <r>
      <rPr>
        <sz val="10"/>
        <rFont val="Calibri"/>
        <family val="1"/>
      </rPr>
      <t>REDUTOR</t>
    </r>
    <r>
      <rPr>
        <sz val="10"/>
        <rFont val="Times New Roman"/>
        <family val="1"/>
      </rPr>
      <t xml:space="preserve"> </t>
    </r>
    <r>
      <rPr>
        <sz val="10"/>
        <rFont val="Calibri"/>
        <family val="1"/>
      </rPr>
      <t>EPOXI</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</si>
  <si>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S11.010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IMPERMEABILIZAÇÃO</t>
    </r>
  </si>
  <si>
    <r>
      <rPr>
        <sz val="10"/>
        <rFont val="Calibri"/>
        <family val="1"/>
      </rPr>
      <t>ARGAMASSA</t>
    </r>
    <r>
      <rPr>
        <sz val="10"/>
        <rFont val="Times New Roman"/>
        <family val="1"/>
      </rPr>
      <t xml:space="preserve"> </t>
    </r>
    <r>
      <rPr>
        <sz val="10"/>
        <rFont val="Calibri"/>
        <family val="1"/>
      </rPr>
      <t>FLUIDA</t>
    </r>
    <r>
      <rPr>
        <sz val="10"/>
        <rFont val="Times New Roman"/>
        <family val="1"/>
      </rPr>
      <t xml:space="preserve"> </t>
    </r>
    <r>
      <rPr>
        <sz val="10"/>
        <rFont val="Calibri"/>
        <family val="1"/>
      </rPr>
      <t>SIKAGROUT250</t>
    </r>
    <r>
      <rPr>
        <sz val="10"/>
        <rFont val="Times New Roman"/>
        <family val="1"/>
      </rPr>
      <t xml:space="preserve"> </t>
    </r>
    <r>
      <rPr>
        <sz val="10"/>
        <rFont val="Calibri"/>
        <family val="1"/>
      </rPr>
      <t>OU</t>
    </r>
    <r>
      <rPr>
        <sz val="10"/>
        <rFont val="Times New Roman"/>
        <family val="1"/>
      </rPr>
      <t xml:space="preserve"> </t>
    </r>
    <r>
      <rPr>
        <sz val="10"/>
        <rFont val="Calibri"/>
        <family val="1"/>
      </rPr>
      <t>SIMILAR</t>
    </r>
  </si>
  <si>
    <r>
      <rPr>
        <sz val="10"/>
        <rFont val="Calibri"/>
        <family val="1"/>
      </rPr>
      <t>SIKA</t>
    </r>
    <r>
      <rPr>
        <sz val="10"/>
        <rFont val="Times New Roman"/>
        <family val="1"/>
      </rPr>
      <t xml:space="preserve"> </t>
    </r>
    <r>
      <rPr>
        <sz val="10"/>
        <rFont val="Calibri"/>
        <family val="1"/>
      </rPr>
      <t>TOP</t>
    </r>
    <r>
      <rPr>
        <sz val="10"/>
        <rFont val="Times New Roman"/>
        <family val="1"/>
      </rPr>
      <t xml:space="preserve"> </t>
    </r>
    <r>
      <rPr>
        <sz val="10"/>
        <rFont val="Calibri"/>
        <family val="1"/>
      </rPr>
      <t>108</t>
    </r>
    <r>
      <rPr>
        <sz val="10"/>
        <rFont val="Times New Roman"/>
        <family val="1"/>
      </rPr>
      <t xml:space="preserve"> </t>
    </r>
    <r>
      <rPr>
        <sz val="10"/>
        <rFont val="Calibri"/>
        <family val="1"/>
      </rPr>
      <t>OU</t>
    </r>
    <r>
      <rPr>
        <sz val="10"/>
        <rFont val="Times New Roman"/>
        <family val="1"/>
      </rPr>
      <t xml:space="preserve"> </t>
    </r>
    <r>
      <rPr>
        <sz val="10"/>
        <rFont val="Calibri"/>
        <family val="1"/>
      </rPr>
      <t>SIMILAR</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</si>
  <si>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IMPERMEABILIZ</t>
    </r>
    <r>
      <rPr>
        <sz val="10"/>
        <rFont val="Times New Roman"/>
        <family val="1"/>
      </rPr>
      <t xml:space="preserve"> </t>
    </r>
    <r>
      <rPr>
        <sz val="10"/>
        <rFont val="Calibri"/>
        <family val="1"/>
      </rPr>
      <t>FLEX</t>
    </r>
    <r>
      <rPr>
        <sz val="10"/>
        <rFont val="Times New Roman"/>
        <family val="1"/>
      </rPr>
      <t xml:space="preserve"> </t>
    </r>
    <r>
      <rPr>
        <sz val="10"/>
        <rFont val="Calibri"/>
        <family val="1"/>
      </rPr>
      <t>PR</t>
    </r>
    <r>
      <rPr>
        <sz val="10"/>
        <rFont val="Times New Roman"/>
        <family val="1"/>
      </rPr>
      <t xml:space="preserve"> </t>
    </r>
    <r>
      <rPr>
        <sz val="10"/>
        <rFont val="Calibri"/>
        <family val="1"/>
      </rPr>
      <t>IGOLFLEX</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</si>
  <si>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IMPERMEABILIZ</t>
    </r>
    <r>
      <rPr>
        <sz val="10"/>
        <rFont val="Times New Roman"/>
        <family val="1"/>
      </rPr>
      <t xml:space="preserve"> </t>
    </r>
    <r>
      <rPr>
        <sz val="10"/>
        <rFont val="Calibri"/>
        <family val="1"/>
      </rPr>
      <t>FLEX</t>
    </r>
    <r>
      <rPr>
        <sz val="10"/>
        <rFont val="Times New Roman"/>
        <family val="1"/>
      </rPr>
      <t xml:space="preserve"> </t>
    </r>
    <r>
      <rPr>
        <sz val="10"/>
        <rFont val="Calibri"/>
        <family val="1"/>
      </rPr>
      <t>PR</t>
    </r>
    <r>
      <rPr>
        <sz val="10"/>
        <rFont val="Times New Roman"/>
        <family val="1"/>
      </rPr>
      <t xml:space="preserve"> </t>
    </r>
    <r>
      <rPr>
        <sz val="10"/>
        <rFont val="Calibri"/>
        <family val="1"/>
      </rPr>
      <t>IGOLFLEX</t>
    </r>
    <r>
      <rPr>
        <sz val="10"/>
        <rFont val="Times New Roman"/>
        <family val="1"/>
      </rPr>
      <t xml:space="preserve"> </t>
    </r>
    <r>
      <rPr>
        <sz val="10"/>
        <rFont val="Calibri"/>
        <family val="1"/>
      </rPr>
      <t>3</t>
    </r>
    <r>
      <rPr>
        <sz val="10"/>
        <rFont val="Times New Roman"/>
        <family val="1"/>
      </rPr>
      <t xml:space="preserve"> </t>
    </r>
    <r>
      <rPr>
        <sz val="10"/>
        <rFont val="Calibri"/>
        <family val="1"/>
      </rPr>
      <t>DEMAOS</t>
    </r>
  </si>
  <si>
    <r>
      <rPr>
        <sz val="10"/>
        <rFont val="Calibri"/>
        <family val="1"/>
      </rPr>
      <t>IMPERMEABILIZ</t>
    </r>
    <r>
      <rPr>
        <sz val="10"/>
        <rFont val="Times New Roman"/>
        <family val="1"/>
      </rPr>
      <t xml:space="preserve"> </t>
    </r>
    <r>
      <rPr>
        <sz val="10"/>
        <rFont val="Calibri"/>
        <family val="1"/>
      </rPr>
      <t>FLEX</t>
    </r>
    <r>
      <rPr>
        <sz val="10"/>
        <rFont val="Times New Roman"/>
        <family val="1"/>
      </rPr>
      <t xml:space="preserve"> </t>
    </r>
    <r>
      <rPr>
        <sz val="10"/>
        <rFont val="Calibri"/>
        <family val="1"/>
      </rPr>
      <t>BRA</t>
    </r>
    <r>
      <rPr>
        <sz val="10"/>
        <rFont val="Times New Roman"/>
        <family val="1"/>
      </rPr>
      <t xml:space="preserve"> </t>
    </r>
    <r>
      <rPr>
        <sz val="10"/>
        <rFont val="Calibri"/>
        <family val="1"/>
      </rPr>
      <t>IGOLFLEX</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</si>
  <si>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IMPERMEABILIZ</t>
    </r>
    <r>
      <rPr>
        <sz val="10"/>
        <rFont val="Times New Roman"/>
        <family val="1"/>
      </rPr>
      <t xml:space="preserve"> </t>
    </r>
    <r>
      <rPr>
        <sz val="10"/>
        <rFont val="Calibri"/>
        <family val="1"/>
      </rPr>
      <t>FLEX</t>
    </r>
    <r>
      <rPr>
        <sz val="10"/>
        <rFont val="Times New Roman"/>
        <family val="1"/>
      </rPr>
      <t xml:space="preserve"> </t>
    </r>
    <r>
      <rPr>
        <sz val="10"/>
        <rFont val="Calibri"/>
        <family val="1"/>
      </rPr>
      <t>BRA</t>
    </r>
    <r>
      <rPr>
        <sz val="10"/>
        <rFont val="Times New Roman"/>
        <family val="1"/>
      </rPr>
      <t xml:space="preserve"> </t>
    </r>
    <r>
      <rPr>
        <sz val="10"/>
        <rFont val="Calibri"/>
        <family val="1"/>
      </rPr>
      <t>IGOLFLEX</t>
    </r>
    <r>
      <rPr>
        <sz val="10"/>
        <rFont val="Times New Roman"/>
        <family val="1"/>
      </rPr>
      <t xml:space="preserve"> </t>
    </r>
    <r>
      <rPr>
        <sz val="10"/>
        <rFont val="Calibri"/>
        <family val="1"/>
      </rPr>
      <t>3</t>
    </r>
    <r>
      <rPr>
        <sz val="10"/>
        <rFont val="Times New Roman"/>
        <family val="1"/>
      </rPr>
      <t xml:space="preserve"> </t>
    </r>
    <r>
      <rPr>
        <sz val="10"/>
        <rFont val="Calibri"/>
        <family val="1"/>
      </rPr>
      <t>DEMAOS</t>
    </r>
  </si>
  <si>
    <r>
      <rPr>
        <sz val="10"/>
        <rFont val="Calibri"/>
        <family val="1"/>
      </rPr>
      <t>IMPERM</t>
    </r>
    <r>
      <rPr>
        <sz val="10"/>
        <rFont val="Times New Roman"/>
        <family val="1"/>
      </rPr>
      <t xml:space="preserve"> </t>
    </r>
    <r>
      <rPr>
        <sz val="10"/>
        <rFont val="Calibri"/>
        <family val="1"/>
      </rPr>
      <t>ASFALT</t>
    </r>
    <r>
      <rPr>
        <sz val="10"/>
        <rFont val="Times New Roman"/>
        <family val="1"/>
      </rPr>
      <t xml:space="preserve"> </t>
    </r>
    <r>
      <rPr>
        <sz val="10"/>
        <rFont val="Calibri"/>
        <family val="1"/>
      </rPr>
      <t>DISPER</t>
    </r>
    <r>
      <rPr>
        <sz val="10"/>
        <rFont val="Times New Roman"/>
        <family val="1"/>
      </rPr>
      <t xml:space="preserve"> </t>
    </r>
    <r>
      <rPr>
        <sz val="10"/>
        <rFont val="Calibri"/>
        <family val="1"/>
      </rPr>
      <t>AGUA</t>
    </r>
    <r>
      <rPr>
        <sz val="10"/>
        <rFont val="Times New Roman"/>
        <family val="1"/>
      </rPr>
      <t xml:space="preserve"> </t>
    </r>
    <r>
      <rPr>
        <sz val="10"/>
        <rFont val="Calibri"/>
        <family val="1"/>
      </rPr>
      <t>IGOL2</t>
    </r>
    <r>
      <rPr>
        <sz val="10"/>
        <rFont val="Times New Roman"/>
        <family val="1"/>
      </rPr>
      <t xml:space="preserve"> </t>
    </r>
    <r>
      <rPr>
        <sz val="10"/>
        <rFont val="Calibri"/>
        <family val="1"/>
      </rPr>
      <t>2</t>
    </r>
    <r>
      <rPr>
        <sz val="10"/>
        <rFont val="Times New Roman"/>
        <family val="1"/>
      </rPr>
      <t xml:space="preserve"> </t>
    </r>
    <r>
      <rPr>
        <sz val="10"/>
        <rFont val="Calibri"/>
        <family val="1"/>
      </rPr>
      <t>DEMAOS</t>
    </r>
  </si>
  <si>
    <r>
      <rPr>
        <sz val="10"/>
        <rFont val="Calibri"/>
        <family val="1"/>
      </rPr>
      <t>ARGAM</t>
    </r>
    <r>
      <rPr>
        <sz val="10"/>
        <rFont val="Times New Roman"/>
        <family val="1"/>
      </rPr>
      <t xml:space="preserve"> </t>
    </r>
    <r>
      <rPr>
        <sz val="10"/>
        <rFont val="Calibri"/>
        <family val="1"/>
      </rPr>
      <t>POLIM</t>
    </r>
    <r>
      <rPr>
        <sz val="10"/>
        <rFont val="Times New Roman"/>
        <family val="1"/>
      </rPr>
      <t xml:space="preserve"> </t>
    </r>
    <r>
      <rPr>
        <sz val="10"/>
        <rFont val="Calibri"/>
        <family val="1"/>
      </rPr>
      <t>SEMIFLEX</t>
    </r>
    <r>
      <rPr>
        <sz val="10"/>
        <rFont val="Times New Roman"/>
        <family val="1"/>
      </rPr>
      <t xml:space="preserve">  </t>
    </r>
    <r>
      <rPr>
        <sz val="10"/>
        <rFont val="Calibri"/>
        <family val="1"/>
      </rPr>
      <t>SIKATOP107</t>
    </r>
    <r>
      <rPr>
        <sz val="10"/>
        <rFont val="Times New Roman"/>
        <family val="1"/>
      </rPr>
      <t xml:space="preserve"> </t>
    </r>
    <r>
      <rPr>
        <sz val="10"/>
        <rFont val="Calibri"/>
        <family val="1"/>
      </rPr>
      <t>1</t>
    </r>
    <r>
      <rPr>
        <sz val="10"/>
        <rFont val="Times New Roman"/>
        <family val="1"/>
      </rPr>
      <t xml:space="preserve"> </t>
    </r>
    <r>
      <rPr>
        <sz val="10"/>
        <rFont val="Calibri"/>
        <family val="1"/>
      </rPr>
      <t>DEMAO</t>
    </r>
  </si>
  <si>
    <r>
      <rPr>
        <sz val="10"/>
        <rFont val="Calibri"/>
        <family val="1"/>
      </rPr>
      <t>ARGAM</t>
    </r>
    <r>
      <rPr>
        <sz val="10"/>
        <rFont val="Times New Roman"/>
        <family val="1"/>
      </rPr>
      <t xml:space="preserve"> </t>
    </r>
    <r>
      <rPr>
        <sz val="10"/>
        <rFont val="Calibri"/>
        <family val="1"/>
      </rPr>
      <t>POLIM</t>
    </r>
    <r>
      <rPr>
        <sz val="10"/>
        <rFont val="Times New Roman"/>
        <family val="1"/>
      </rPr>
      <t xml:space="preserve"> </t>
    </r>
    <r>
      <rPr>
        <sz val="10"/>
        <rFont val="Calibri"/>
        <family val="1"/>
      </rPr>
      <t>SEMIFLEX</t>
    </r>
    <r>
      <rPr>
        <sz val="10"/>
        <rFont val="Times New Roman"/>
        <family val="1"/>
      </rPr>
      <t xml:space="preserve">  </t>
    </r>
    <r>
      <rPr>
        <sz val="10"/>
        <rFont val="Calibri"/>
        <family val="1"/>
      </rPr>
      <t>SIKATOP107</t>
    </r>
    <r>
      <rPr>
        <sz val="10"/>
        <rFont val="Times New Roman"/>
        <family val="1"/>
      </rPr>
      <t xml:space="preserve"> </t>
    </r>
    <r>
      <rPr>
        <sz val="10"/>
        <rFont val="Calibri"/>
        <family val="1"/>
      </rPr>
      <t>2DEMAOS</t>
    </r>
  </si>
  <si>
    <r>
      <rPr>
        <sz val="10"/>
        <rFont val="Calibri"/>
        <family val="1"/>
      </rPr>
      <t>ARGAM</t>
    </r>
    <r>
      <rPr>
        <sz val="10"/>
        <rFont val="Times New Roman"/>
        <family val="1"/>
      </rPr>
      <t xml:space="preserve"> </t>
    </r>
    <r>
      <rPr>
        <sz val="10"/>
        <rFont val="Calibri"/>
        <family val="1"/>
      </rPr>
      <t>POLIM</t>
    </r>
    <r>
      <rPr>
        <sz val="10"/>
        <rFont val="Times New Roman"/>
        <family val="1"/>
      </rPr>
      <t xml:space="preserve"> </t>
    </r>
    <r>
      <rPr>
        <sz val="10"/>
        <rFont val="Calibri"/>
        <family val="1"/>
      </rPr>
      <t>SEMIFLEX</t>
    </r>
    <r>
      <rPr>
        <sz val="10"/>
        <rFont val="Times New Roman"/>
        <family val="1"/>
      </rPr>
      <t xml:space="preserve">  </t>
    </r>
    <r>
      <rPr>
        <sz val="10"/>
        <rFont val="Calibri"/>
        <family val="1"/>
      </rPr>
      <t>SIKATOP107</t>
    </r>
    <r>
      <rPr>
        <sz val="10"/>
        <rFont val="Times New Roman"/>
        <family val="1"/>
      </rPr>
      <t xml:space="preserve"> </t>
    </r>
    <r>
      <rPr>
        <sz val="10"/>
        <rFont val="Calibri"/>
        <family val="1"/>
      </rPr>
      <t>3DEMAOS</t>
    </r>
  </si>
  <si>
    <r>
      <rPr>
        <sz val="10"/>
        <rFont val="Calibri"/>
        <family val="1"/>
      </rPr>
      <t>ARGAM</t>
    </r>
    <r>
      <rPr>
        <sz val="10"/>
        <rFont val="Times New Roman"/>
        <family val="1"/>
      </rPr>
      <t xml:space="preserve"> </t>
    </r>
    <r>
      <rPr>
        <sz val="10"/>
        <rFont val="Calibri"/>
        <family val="1"/>
      </rPr>
      <t>POLIM</t>
    </r>
    <r>
      <rPr>
        <sz val="10"/>
        <rFont val="Times New Roman"/>
        <family val="1"/>
      </rPr>
      <t xml:space="preserve"> </t>
    </r>
    <r>
      <rPr>
        <sz val="10"/>
        <rFont val="Calibri"/>
        <family val="1"/>
      </rPr>
      <t>FLEXIVEL</t>
    </r>
    <r>
      <rPr>
        <sz val="10"/>
        <rFont val="Times New Roman"/>
        <family val="1"/>
      </rPr>
      <t xml:space="preserve"> </t>
    </r>
    <r>
      <rPr>
        <sz val="10"/>
        <rFont val="Calibri"/>
        <family val="1"/>
      </rPr>
      <t>SIKATOPFLEX</t>
    </r>
    <r>
      <rPr>
        <sz val="10"/>
        <rFont val="Times New Roman"/>
        <family val="1"/>
      </rPr>
      <t xml:space="preserve"> </t>
    </r>
    <r>
      <rPr>
        <sz val="10"/>
        <rFont val="Calibri"/>
        <family val="1"/>
      </rPr>
      <t>1</t>
    </r>
    <r>
      <rPr>
        <sz val="10"/>
        <rFont val="Times New Roman"/>
        <family val="1"/>
      </rPr>
      <t xml:space="preserve"> </t>
    </r>
    <r>
      <rPr>
        <sz val="10"/>
        <rFont val="Calibri"/>
        <family val="1"/>
      </rPr>
      <t>DEMAO</t>
    </r>
  </si>
  <si>
    <r>
      <rPr>
        <sz val="10"/>
        <rFont val="Calibri"/>
        <family val="1"/>
      </rPr>
      <t>ARGAM</t>
    </r>
    <r>
      <rPr>
        <sz val="10"/>
        <rFont val="Times New Roman"/>
        <family val="1"/>
      </rPr>
      <t xml:space="preserve"> </t>
    </r>
    <r>
      <rPr>
        <sz val="10"/>
        <rFont val="Calibri"/>
        <family val="1"/>
      </rPr>
      <t>POLIM</t>
    </r>
    <r>
      <rPr>
        <sz val="10"/>
        <rFont val="Times New Roman"/>
        <family val="1"/>
      </rPr>
      <t xml:space="preserve"> </t>
    </r>
    <r>
      <rPr>
        <sz val="10"/>
        <rFont val="Calibri"/>
        <family val="1"/>
      </rPr>
      <t>FLEXIVEL</t>
    </r>
    <r>
      <rPr>
        <sz val="10"/>
        <rFont val="Times New Roman"/>
        <family val="1"/>
      </rPr>
      <t xml:space="preserve"> </t>
    </r>
    <r>
      <rPr>
        <sz val="10"/>
        <rFont val="Calibri"/>
        <family val="1"/>
      </rPr>
      <t>SIKATOPFLEX</t>
    </r>
    <r>
      <rPr>
        <sz val="10"/>
        <rFont val="Times New Roman"/>
        <family val="1"/>
      </rPr>
      <t xml:space="preserve"> </t>
    </r>
    <r>
      <rPr>
        <sz val="10"/>
        <rFont val="Calibri"/>
        <family val="1"/>
      </rPr>
      <t>2DEMAOS</t>
    </r>
  </si>
  <si>
    <r>
      <rPr>
        <sz val="10"/>
        <rFont val="Calibri"/>
        <family val="1"/>
      </rPr>
      <t>ARGAM</t>
    </r>
    <r>
      <rPr>
        <sz val="10"/>
        <rFont val="Times New Roman"/>
        <family val="1"/>
      </rPr>
      <t xml:space="preserve"> </t>
    </r>
    <r>
      <rPr>
        <sz val="10"/>
        <rFont val="Calibri"/>
        <family val="1"/>
      </rPr>
      <t>POLIM</t>
    </r>
    <r>
      <rPr>
        <sz val="10"/>
        <rFont val="Times New Roman"/>
        <family val="1"/>
      </rPr>
      <t xml:space="preserve"> </t>
    </r>
    <r>
      <rPr>
        <sz val="10"/>
        <rFont val="Calibri"/>
        <family val="1"/>
      </rPr>
      <t>FLEXIVEL</t>
    </r>
    <r>
      <rPr>
        <sz val="10"/>
        <rFont val="Times New Roman"/>
        <family val="1"/>
      </rPr>
      <t xml:space="preserve"> </t>
    </r>
    <r>
      <rPr>
        <sz val="10"/>
        <rFont val="Calibri"/>
        <family val="1"/>
      </rPr>
      <t>SIKATOPFLEX</t>
    </r>
    <r>
      <rPr>
        <sz val="10"/>
        <rFont val="Times New Roman"/>
        <family val="1"/>
      </rPr>
      <t xml:space="preserve"> </t>
    </r>
    <r>
      <rPr>
        <sz val="10"/>
        <rFont val="Calibri"/>
        <family val="1"/>
      </rPr>
      <t>3DEMAOS</t>
    </r>
  </si>
  <si>
    <r>
      <rPr>
        <sz val="10"/>
        <rFont val="Calibri"/>
        <family val="1"/>
      </rPr>
      <t>IMPERMEABILIZANTE</t>
    </r>
    <r>
      <rPr>
        <sz val="10"/>
        <rFont val="Times New Roman"/>
        <family val="1"/>
      </rPr>
      <t xml:space="preserve"> </t>
    </r>
    <r>
      <rPr>
        <sz val="10"/>
        <rFont val="Calibri"/>
        <family val="1"/>
      </rPr>
      <t>RESINA</t>
    </r>
    <r>
      <rPr>
        <sz val="10"/>
        <rFont val="Times New Roman"/>
        <family val="1"/>
      </rPr>
      <t xml:space="preserve"> </t>
    </r>
    <r>
      <rPr>
        <sz val="10"/>
        <rFont val="Calibri"/>
        <family val="1"/>
      </rPr>
      <t>EPOX</t>
    </r>
    <r>
      <rPr>
        <sz val="10"/>
        <rFont val="Times New Roman"/>
        <family val="1"/>
      </rPr>
      <t xml:space="preserve"> </t>
    </r>
    <r>
      <rPr>
        <sz val="10"/>
        <rFont val="Calibri"/>
        <family val="1"/>
      </rPr>
      <t>SIKAGARD62</t>
    </r>
  </si>
  <si>
    <r>
      <rPr>
        <sz val="10"/>
        <rFont val="Calibri"/>
        <family val="1"/>
      </rPr>
      <t>MANTA</t>
    </r>
    <r>
      <rPr>
        <sz val="10"/>
        <rFont val="Times New Roman"/>
        <family val="1"/>
      </rPr>
      <t xml:space="preserve"> </t>
    </r>
    <r>
      <rPr>
        <sz val="10"/>
        <rFont val="Calibri"/>
        <family val="1"/>
      </rPr>
      <t>ASFALTICA</t>
    </r>
    <r>
      <rPr>
        <sz val="10"/>
        <rFont val="Times New Roman"/>
        <family val="1"/>
      </rPr>
      <t xml:space="preserve"> </t>
    </r>
    <r>
      <rPr>
        <sz val="10"/>
        <rFont val="Calibri"/>
        <family val="1"/>
      </rPr>
      <t>E=4MM</t>
    </r>
    <r>
      <rPr>
        <sz val="10"/>
        <rFont val="Times New Roman"/>
        <family val="1"/>
      </rPr>
      <t xml:space="preserve"> </t>
    </r>
    <r>
      <rPr>
        <sz val="10"/>
        <rFont val="Calibri"/>
        <family val="1"/>
      </rPr>
      <t>ESTRUTURADA</t>
    </r>
  </si>
  <si>
    <r>
      <rPr>
        <sz val="10"/>
        <rFont val="Calibri"/>
        <family val="1"/>
      </rPr>
      <t>REJUNTE</t>
    </r>
    <r>
      <rPr>
        <sz val="10"/>
        <rFont val="Times New Roman"/>
        <family val="1"/>
      </rPr>
      <t xml:space="preserve"> </t>
    </r>
    <r>
      <rPr>
        <sz val="10"/>
        <rFont val="Calibri"/>
        <family val="1"/>
      </rPr>
      <t>MASTIQUE</t>
    </r>
    <r>
      <rPr>
        <sz val="10"/>
        <rFont val="Times New Roman"/>
        <family val="1"/>
      </rPr>
      <t xml:space="preserve"> </t>
    </r>
    <r>
      <rPr>
        <sz val="10"/>
        <rFont val="Calibri"/>
        <family val="1"/>
      </rPr>
      <t>2X1</t>
    </r>
    <r>
      <rPr>
        <sz val="10"/>
        <rFont val="Times New Roman"/>
        <family val="1"/>
      </rPr>
      <t xml:space="preserve"> </t>
    </r>
    <r>
      <rPr>
        <sz val="10"/>
        <rFont val="Calibri"/>
        <family val="1"/>
      </rPr>
      <t>-</t>
    </r>
    <r>
      <rPr>
        <sz val="10"/>
        <rFont val="Times New Roman"/>
        <family val="1"/>
      </rPr>
      <t xml:space="preserve"> </t>
    </r>
    <r>
      <rPr>
        <sz val="10"/>
        <rFont val="Calibri"/>
        <family val="1"/>
      </rPr>
      <t>SIKAFLEX</t>
    </r>
    <r>
      <rPr>
        <sz val="10"/>
        <rFont val="Times New Roman"/>
        <family val="1"/>
      </rPr>
      <t xml:space="preserve"> </t>
    </r>
    <r>
      <rPr>
        <sz val="10"/>
        <rFont val="Calibri"/>
        <family val="1"/>
      </rPr>
      <t>OU</t>
    </r>
    <r>
      <rPr>
        <sz val="10"/>
        <rFont val="Times New Roman"/>
        <family val="1"/>
      </rPr>
      <t xml:space="preserve"> </t>
    </r>
    <r>
      <rPr>
        <sz val="10"/>
        <rFont val="Calibri"/>
        <family val="1"/>
      </rPr>
      <t>SIMIL</t>
    </r>
  </si>
  <si>
    <r>
      <rPr>
        <sz val="10"/>
        <rFont val="Calibri"/>
        <family val="1"/>
      </rPr>
      <t>IMPERMEABILIZACA</t>
    </r>
    <r>
      <rPr>
        <sz val="10"/>
        <rFont val="Times New Roman"/>
        <family val="1"/>
      </rPr>
      <t xml:space="preserve"> </t>
    </r>
    <r>
      <rPr>
        <sz val="10"/>
        <rFont val="Calibri"/>
        <family val="1"/>
      </rPr>
      <t>EPOXI</t>
    </r>
    <r>
      <rPr>
        <sz val="10"/>
        <rFont val="Times New Roman"/>
        <family val="1"/>
      </rPr>
      <t xml:space="preserve"> </t>
    </r>
    <r>
      <rPr>
        <sz val="10"/>
        <rFont val="Calibri"/>
        <family val="1"/>
      </rPr>
      <t>ALCATRAO</t>
    </r>
    <r>
      <rPr>
        <sz val="10"/>
        <rFont val="Times New Roman"/>
        <family val="1"/>
      </rPr>
      <t xml:space="preserve"> </t>
    </r>
    <r>
      <rPr>
        <sz val="10"/>
        <rFont val="Calibri"/>
        <family val="1"/>
      </rPr>
      <t>3</t>
    </r>
    <r>
      <rPr>
        <sz val="10"/>
        <rFont val="Times New Roman"/>
        <family val="1"/>
      </rPr>
      <t xml:space="preserve"> </t>
    </r>
    <r>
      <rPr>
        <sz val="10"/>
        <rFont val="Calibri"/>
        <family val="1"/>
      </rPr>
      <t>DEMAOS</t>
    </r>
  </si>
  <si>
    <r>
      <rPr>
        <sz val="10"/>
        <rFont val="Calibri"/>
        <family val="1"/>
      </rPr>
      <t>TECIDO</t>
    </r>
    <r>
      <rPr>
        <sz val="10"/>
        <rFont val="Times New Roman"/>
        <family val="1"/>
      </rPr>
      <t xml:space="preserve"> </t>
    </r>
    <r>
      <rPr>
        <sz val="10"/>
        <rFont val="Calibri"/>
        <family val="1"/>
      </rPr>
      <t>DE</t>
    </r>
    <r>
      <rPr>
        <sz val="10"/>
        <rFont val="Times New Roman"/>
        <family val="1"/>
      </rPr>
      <t xml:space="preserve"> </t>
    </r>
    <r>
      <rPr>
        <sz val="10"/>
        <rFont val="Calibri"/>
        <family val="1"/>
      </rPr>
      <t>POLIESTER</t>
    </r>
    <r>
      <rPr>
        <sz val="10"/>
        <rFont val="Times New Roman"/>
        <family val="1"/>
      </rPr>
      <t xml:space="preserve"> </t>
    </r>
    <r>
      <rPr>
        <sz val="10"/>
        <rFont val="Calibri"/>
        <family val="1"/>
      </rPr>
      <t>1</t>
    </r>
    <r>
      <rPr>
        <sz val="10"/>
        <rFont val="Times New Roman"/>
        <family val="1"/>
      </rPr>
      <t xml:space="preserve"> </t>
    </r>
    <r>
      <rPr>
        <sz val="10"/>
        <rFont val="Calibri"/>
        <family val="1"/>
      </rPr>
      <t>CAMADA</t>
    </r>
  </si>
  <si>
    <r>
      <rPr>
        <sz val="10"/>
        <rFont val="Calibri"/>
        <family val="1"/>
      </rPr>
      <t>ISOPOR</t>
    </r>
    <r>
      <rPr>
        <sz val="10"/>
        <rFont val="Times New Roman"/>
        <family val="1"/>
      </rPr>
      <t xml:space="preserve"> </t>
    </r>
    <r>
      <rPr>
        <sz val="10"/>
        <rFont val="Calibri"/>
        <family val="1"/>
      </rPr>
      <t>COM</t>
    </r>
    <r>
      <rPr>
        <sz val="10"/>
        <rFont val="Times New Roman"/>
        <family val="1"/>
      </rPr>
      <t xml:space="preserve"> </t>
    </r>
    <r>
      <rPr>
        <sz val="10"/>
        <rFont val="Calibri"/>
        <family val="1"/>
      </rPr>
      <t>E=2,5CM</t>
    </r>
  </si>
  <si>
    <r>
      <rPr>
        <sz val="10"/>
        <rFont val="Calibri"/>
        <family val="1"/>
      </rPr>
      <t>ISOPOR</t>
    </r>
    <r>
      <rPr>
        <sz val="10"/>
        <rFont val="Times New Roman"/>
        <family val="1"/>
      </rPr>
      <t xml:space="preserve"> </t>
    </r>
    <r>
      <rPr>
        <sz val="10"/>
        <rFont val="Calibri"/>
        <family val="1"/>
      </rPr>
      <t>COM</t>
    </r>
    <r>
      <rPr>
        <sz val="10"/>
        <rFont val="Times New Roman"/>
        <family val="1"/>
      </rPr>
      <t xml:space="preserve"> </t>
    </r>
    <r>
      <rPr>
        <sz val="10"/>
        <rFont val="Calibri"/>
        <family val="1"/>
      </rPr>
      <t>E=1,0CM</t>
    </r>
  </si>
  <si>
    <r>
      <rPr>
        <sz val="10"/>
        <rFont val="Calibri"/>
        <family val="1"/>
      </rPr>
      <t>JUNTA</t>
    </r>
    <r>
      <rPr>
        <sz val="10"/>
        <rFont val="Times New Roman"/>
        <family val="1"/>
      </rPr>
      <t xml:space="preserve"> </t>
    </r>
    <r>
      <rPr>
        <sz val="10"/>
        <rFont val="Calibri"/>
        <family val="1"/>
      </rPr>
      <t>DILAT</t>
    </r>
    <r>
      <rPr>
        <sz val="10"/>
        <rFont val="Times New Roman"/>
        <family val="1"/>
      </rPr>
      <t xml:space="preserve"> </t>
    </r>
    <r>
      <rPr>
        <sz val="10"/>
        <rFont val="Calibri"/>
        <family val="1"/>
      </rPr>
      <t>ELAST</t>
    </r>
    <r>
      <rPr>
        <sz val="10"/>
        <rFont val="Times New Roman"/>
        <family val="1"/>
      </rPr>
      <t xml:space="preserve"> </t>
    </r>
    <r>
      <rPr>
        <sz val="10"/>
        <rFont val="Calibri"/>
        <family val="1"/>
      </rPr>
      <t>CONCR</t>
    </r>
    <r>
      <rPr>
        <sz val="10"/>
        <rFont val="Times New Roman"/>
        <family val="1"/>
      </rPr>
      <t xml:space="preserve"> </t>
    </r>
    <r>
      <rPr>
        <sz val="10"/>
        <rFont val="Calibri"/>
        <family val="1"/>
      </rPr>
      <t>FUNGENBAND</t>
    </r>
    <r>
      <rPr>
        <sz val="10"/>
        <rFont val="Times New Roman"/>
        <family val="1"/>
      </rPr>
      <t xml:space="preserve"> </t>
    </r>
    <r>
      <rPr>
        <sz val="10"/>
        <rFont val="Calibri"/>
        <family val="1"/>
      </rPr>
      <t>O-22</t>
    </r>
  </si>
  <si>
    <r>
      <rPr>
        <sz val="10"/>
        <rFont val="Calibri"/>
        <family val="1"/>
      </rPr>
      <t>REVEST</t>
    </r>
    <r>
      <rPr>
        <sz val="10"/>
        <rFont val="Times New Roman"/>
        <family val="1"/>
      </rPr>
      <t xml:space="preserve"> </t>
    </r>
    <r>
      <rPr>
        <sz val="10"/>
        <rFont val="Calibri"/>
        <family val="1"/>
      </rPr>
      <t>REPARO</t>
    </r>
    <r>
      <rPr>
        <sz val="10"/>
        <rFont val="Times New Roman"/>
        <family val="1"/>
      </rPr>
      <t xml:space="preserve"> </t>
    </r>
    <r>
      <rPr>
        <sz val="10"/>
        <rFont val="Calibri"/>
        <family val="1"/>
      </rPr>
      <t>ESTRUTUR</t>
    </r>
    <r>
      <rPr>
        <sz val="10"/>
        <rFont val="Times New Roman"/>
        <family val="1"/>
      </rPr>
      <t xml:space="preserve"> </t>
    </r>
    <r>
      <rPr>
        <sz val="10"/>
        <rFont val="Calibri"/>
        <family val="1"/>
      </rPr>
      <t>SIKATOP122</t>
    </r>
    <r>
      <rPr>
        <sz val="10"/>
        <rFont val="Times New Roman"/>
        <family val="1"/>
      </rPr>
      <t xml:space="preserve"> </t>
    </r>
    <r>
      <rPr>
        <sz val="10"/>
        <rFont val="Calibri"/>
        <family val="1"/>
      </rPr>
      <t>E=20MM</t>
    </r>
  </si>
  <si>
    <r>
      <rPr>
        <sz val="10"/>
        <rFont val="Calibri"/>
        <family val="1"/>
      </rPr>
      <t>GEOGRELHA</t>
    </r>
    <r>
      <rPr>
        <sz val="10"/>
        <rFont val="Times New Roman"/>
        <family val="1"/>
      </rPr>
      <t xml:space="preserve"> </t>
    </r>
    <r>
      <rPr>
        <sz val="10"/>
        <rFont val="Calibri"/>
        <family val="1"/>
      </rPr>
      <t>DE</t>
    </r>
    <r>
      <rPr>
        <sz val="10"/>
        <rFont val="Times New Roman"/>
        <family val="1"/>
      </rPr>
      <t xml:space="preserve"> </t>
    </r>
    <r>
      <rPr>
        <sz val="10"/>
        <rFont val="Calibri"/>
        <family val="1"/>
      </rPr>
      <t>POLIESTER</t>
    </r>
    <r>
      <rPr>
        <sz val="10"/>
        <rFont val="Times New Roman"/>
        <family val="1"/>
      </rPr>
      <t xml:space="preserve"> </t>
    </r>
    <r>
      <rPr>
        <sz val="10"/>
        <rFont val="Calibri"/>
        <family val="1"/>
      </rPr>
      <t>RESISTENCIA</t>
    </r>
    <r>
      <rPr>
        <sz val="10"/>
        <rFont val="Times New Roman"/>
        <family val="1"/>
      </rPr>
      <t xml:space="preserve"> </t>
    </r>
    <r>
      <rPr>
        <sz val="10"/>
        <rFont val="Calibri"/>
        <family val="1"/>
      </rPr>
      <t>200KN</t>
    </r>
  </si>
  <si>
    <r>
      <rPr>
        <sz val="10"/>
        <rFont val="Calibri"/>
        <family val="1"/>
      </rPr>
      <t>MANTA</t>
    </r>
    <r>
      <rPr>
        <sz val="10"/>
        <rFont val="Times New Roman"/>
        <family val="1"/>
      </rPr>
      <t xml:space="preserve"> </t>
    </r>
    <r>
      <rPr>
        <sz val="10"/>
        <rFont val="Calibri"/>
        <family val="1"/>
      </rPr>
      <t>GEOTEXTIL</t>
    </r>
    <r>
      <rPr>
        <sz val="10"/>
        <rFont val="Times New Roman"/>
        <family val="1"/>
      </rPr>
      <t xml:space="preserve"> </t>
    </r>
    <r>
      <rPr>
        <sz val="10"/>
        <rFont val="Calibri"/>
        <family val="1"/>
      </rPr>
      <t>POLIESTER</t>
    </r>
    <r>
      <rPr>
        <sz val="10"/>
        <rFont val="Times New Roman"/>
        <family val="1"/>
      </rPr>
      <t xml:space="preserve"> </t>
    </r>
    <r>
      <rPr>
        <sz val="10"/>
        <rFont val="Calibri"/>
        <family val="1"/>
      </rPr>
      <t>10KN/M</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</si>
  <si>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S12.010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ESQUADRIAS</t>
    </r>
    <r>
      <rPr>
        <sz val="10"/>
        <color rgb="FFFFFFFF"/>
        <rFont val="Times New Roman"/>
        <family val="1"/>
      </rPr>
      <t xml:space="preserve"> </t>
    </r>
    <r>
      <rPr>
        <b/>
        <sz val="10"/>
        <color rgb="FFFFFFFF"/>
        <rFont val="Calibri"/>
        <family val="1"/>
      </rPr>
      <t>E</t>
    </r>
    <r>
      <rPr>
        <sz val="10"/>
        <color rgb="FFFFFFFF"/>
        <rFont val="Times New Roman"/>
        <family val="1"/>
      </rPr>
      <t xml:space="preserve"> </t>
    </r>
    <r>
      <rPr>
        <b/>
        <sz val="10"/>
        <color rgb="FFFFFFFF"/>
        <rFont val="Calibri"/>
        <family val="1"/>
      </rPr>
      <t>VIDROS</t>
    </r>
  </si>
  <si>
    <r>
      <rPr>
        <sz val="10"/>
        <rFont val="Calibri"/>
        <family val="1"/>
      </rPr>
      <t>PORTA</t>
    </r>
    <r>
      <rPr>
        <sz val="10"/>
        <rFont val="Times New Roman"/>
        <family val="1"/>
      </rPr>
      <t xml:space="preserve"> </t>
    </r>
    <r>
      <rPr>
        <sz val="10"/>
        <rFont val="Calibri"/>
        <family val="1"/>
      </rPr>
      <t>MADEIRA</t>
    </r>
    <r>
      <rPr>
        <sz val="10"/>
        <rFont val="Times New Roman"/>
        <family val="1"/>
      </rPr>
      <t xml:space="preserve"> </t>
    </r>
    <r>
      <rPr>
        <sz val="10"/>
        <rFont val="Calibri"/>
        <family val="1"/>
      </rPr>
      <t>PRANCHETA,</t>
    </r>
    <r>
      <rPr>
        <sz val="10"/>
        <rFont val="Times New Roman"/>
        <family val="1"/>
      </rPr>
      <t xml:space="preserve"> </t>
    </r>
    <r>
      <rPr>
        <sz val="10"/>
        <rFont val="Calibri"/>
        <family val="1"/>
      </rPr>
      <t>COMPLETA</t>
    </r>
  </si>
  <si>
    <r>
      <rPr>
        <sz val="10"/>
        <rFont val="Calibri"/>
        <family val="1"/>
      </rPr>
      <t>PORTA</t>
    </r>
    <r>
      <rPr>
        <sz val="10"/>
        <rFont val="Times New Roman"/>
        <family val="1"/>
      </rPr>
      <t xml:space="preserve"> </t>
    </r>
    <r>
      <rPr>
        <sz val="10"/>
        <rFont val="Calibri"/>
        <family val="1"/>
      </rPr>
      <t>DE</t>
    </r>
    <r>
      <rPr>
        <sz val="10"/>
        <rFont val="Times New Roman"/>
        <family val="1"/>
      </rPr>
      <t xml:space="preserve"> </t>
    </r>
    <r>
      <rPr>
        <sz val="10"/>
        <rFont val="Calibri"/>
        <family val="1"/>
      </rPr>
      <t>MADEIRA</t>
    </r>
    <r>
      <rPr>
        <sz val="10"/>
        <rFont val="Times New Roman"/>
        <family val="1"/>
      </rPr>
      <t xml:space="preserve"> </t>
    </r>
    <r>
      <rPr>
        <sz val="10"/>
        <rFont val="Calibri"/>
        <family val="1"/>
      </rPr>
      <t>ALMOFADA,</t>
    </r>
    <r>
      <rPr>
        <sz val="10"/>
        <rFont val="Times New Roman"/>
        <family val="1"/>
      </rPr>
      <t xml:space="preserve"> </t>
    </r>
    <r>
      <rPr>
        <sz val="10"/>
        <rFont val="Calibri"/>
        <family val="1"/>
      </rPr>
      <t>COMPLETA</t>
    </r>
  </si>
  <si>
    <r>
      <rPr>
        <sz val="10"/>
        <rFont val="Calibri"/>
        <family val="1"/>
      </rPr>
      <t>PORTA</t>
    </r>
    <r>
      <rPr>
        <sz val="10"/>
        <rFont val="Times New Roman"/>
        <family val="1"/>
      </rPr>
      <t xml:space="preserve"> </t>
    </r>
    <r>
      <rPr>
        <sz val="10"/>
        <rFont val="Calibri"/>
        <family val="1"/>
      </rPr>
      <t>ALUMINIO</t>
    </r>
    <r>
      <rPr>
        <sz val="10"/>
        <rFont val="Times New Roman"/>
        <family val="1"/>
      </rPr>
      <t xml:space="preserve"> </t>
    </r>
    <r>
      <rPr>
        <sz val="10"/>
        <rFont val="Calibri"/>
        <family val="1"/>
      </rPr>
      <t>DE</t>
    </r>
    <r>
      <rPr>
        <sz val="10"/>
        <rFont val="Times New Roman"/>
        <family val="1"/>
      </rPr>
      <t xml:space="preserve"> </t>
    </r>
    <r>
      <rPr>
        <sz val="10"/>
        <rFont val="Calibri"/>
        <family val="1"/>
      </rPr>
      <t>ABRIR/CORRER,</t>
    </r>
    <r>
      <rPr>
        <sz val="10"/>
        <rFont val="Times New Roman"/>
        <family val="1"/>
      </rPr>
      <t xml:space="preserve"> </t>
    </r>
    <r>
      <rPr>
        <sz val="10"/>
        <rFont val="Calibri"/>
        <family val="1"/>
      </rPr>
      <t>COMPLETA</t>
    </r>
  </si>
  <si>
    <r>
      <rPr>
        <sz val="10"/>
        <rFont val="Calibri"/>
        <family val="1"/>
      </rPr>
      <t>JANELA/BASCULA</t>
    </r>
    <r>
      <rPr>
        <sz val="10"/>
        <rFont val="Times New Roman"/>
        <family val="1"/>
      </rPr>
      <t xml:space="preserve"> </t>
    </r>
    <r>
      <rPr>
        <sz val="10"/>
        <rFont val="Calibri"/>
        <family val="1"/>
      </rPr>
      <t>ALUM</t>
    </r>
    <r>
      <rPr>
        <sz val="10"/>
        <rFont val="Times New Roman"/>
        <family val="1"/>
      </rPr>
      <t xml:space="preserve"> </t>
    </r>
    <r>
      <rPr>
        <sz val="10"/>
        <rFont val="Calibri"/>
        <family val="1"/>
      </rPr>
      <t>ABRIR/CORRER,</t>
    </r>
    <r>
      <rPr>
        <sz val="10"/>
        <rFont val="Times New Roman"/>
        <family val="1"/>
      </rPr>
      <t xml:space="preserve"> </t>
    </r>
    <r>
      <rPr>
        <sz val="10"/>
        <rFont val="Calibri"/>
        <family val="1"/>
      </rPr>
      <t>COMPL</t>
    </r>
  </si>
  <si>
    <r>
      <rPr>
        <sz val="10"/>
        <rFont val="Calibri"/>
        <family val="1"/>
      </rPr>
      <t>VIDRO</t>
    </r>
    <r>
      <rPr>
        <sz val="10"/>
        <rFont val="Times New Roman"/>
        <family val="1"/>
      </rPr>
      <t xml:space="preserve"> </t>
    </r>
    <r>
      <rPr>
        <sz val="10"/>
        <rFont val="Calibri"/>
        <family val="1"/>
      </rPr>
      <t>LISO</t>
    </r>
    <r>
      <rPr>
        <sz val="10"/>
        <rFont val="Times New Roman"/>
        <family val="1"/>
      </rPr>
      <t xml:space="preserve"> </t>
    </r>
    <r>
      <rPr>
        <sz val="10"/>
        <rFont val="Calibri"/>
        <family val="1"/>
      </rPr>
      <t>TRANSPARENTE</t>
    </r>
    <r>
      <rPr>
        <sz val="10"/>
        <rFont val="Times New Roman"/>
        <family val="1"/>
      </rPr>
      <t xml:space="preserve"> </t>
    </r>
    <r>
      <rPr>
        <sz val="10"/>
        <rFont val="Calibri"/>
        <family val="1"/>
      </rPr>
      <t>E=4MM</t>
    </r>
  </si>
  <si>
    <r>
      <rPr>
        <sz val="10"/>
        <rFont val="Calibri"/>
        <family val="1"/>
      </rPr>
      <t>DIVISORIA</t>
    </r>
    <r>
      <rPr>
        <sz val="10"/>
        <rFont val="Times New Roman"/>
        <family val="1"/>
      </rPr>
      <t xml:space="preserve"> </t>
    </r>
    <r>
      <rPr>
        <sz val="10"/>
        <rFont val="Calibri"/>
        <family val="1"/>
      </rPr>
      <t>GRANITO</t>
    </r>
    <r>
      <rPr>
        <sz val="10"/>
        <rFont val="Times New Roman"/>
        <family val="1"/>
      </rPr>
      <t xml:space="preserve"> </t>
    </r>
    <r>
      <rPr>
        <sz val="10"/>
        <rFont val="Calibri"/>
        <family val="1"/>
      </rPr>
      <t>CINZA</t>
    </r>
    <r>
      <rPr>
        <sz val="10"/>
        <rFont val="Times New Roman"/>
        <family val="1"/>
      </rPr>
      <t xml:space="preserve"> </t>
    </r>
    <r>
      <rPr>
        <sz val="10"/>
        <rFont val="Calibri"/>
        <family val="1"/>
      </rPr>
      <t>POLIDO</t>
    </r>
    <r>
      <rPr>
        <sz val="10"/>
        <rFont val="Times New Roman"/>
        <family val="1"/>
      </rPr>
      <t xml:space="preserve"> </t>
    </r>
    <r>
      <rPr>
        <sz val="10"/>
        <rFont val="Calibri"/>
        <family val="1"/>
      </rPr>
      <t>DUAS</t>
    </r>
    <r>
      <rPr>
        <sz val="10"/>
        <rFont val="Times New Roman"/>
        <family val="1"/>
      </rPr>
      <t xml:space="preserve"> </t>
    </r>
    <r>
      <rPr>
        <sz val="10"/>
        <rFont val="Calibri"/>
        <family val="1"/>
      </rPr>
      <t>FACE</t>
    </r>
  </si>
  <si>
    <r>
      <rPr>
        <sz val="10"/>
        <rFont val="Calibri"/>
        <family val="1"/>
      </rPr>
      <t>ESPELHO</t>
    </r>
    <r>
      <rPr>
        <sz val="10"/>
        <rFont val="Times New Roman"/>
        <family val="1"/>
      </rPr>
      <t xml:space="preserve"> </t>
    </r>
    <r>
      <rPr>
        <sz val="10"/>
        <rFont val="Calibri"/>
        <family val="1"/>
      </rPr>
      <t>DE</t>
    </r>
    <r>
      <rPr>
        <sz val="10"/>
        <rFont val="Times New Roman"/>
        <family val="1"/>
      </rPr>
      <t xml:space="preserve"> </t>
    </r>
    <r>
      <rPr>
        <sz val="10"/>
        <rFont val="Calibri"/>
        <family val="1"/>
      </rPr>
      <t>CRISTAL</t>
    </r>
    <r>
      <rPr>
        <sz val="10"/>
        <rFont val="Times New Roman"/>
        <family val="1"/>
      </rPr>
      <t xml:space="preserve"> </t>
    </r>
    <r>
      <rPr>
        <sz val="10"/>
        <rFont val="Calibri"/>
        <family val="1"/>
      </rPr>
      <t>E=4MM</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</si>
  <si>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S13.010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COBERTURA</t>
    </r>
  </si>
  <si>
    <r>
      <rPr>
        <sz val="10"/>
        <rFont val="Calibri"/>
        <family val="1"/>
      </rPr>
      <t>COBERT</t>
    </r>
    <r>
      <rPr>
        <sz val="10"/>
        <rFont val="Times New Roman"/>
        <family val="1"/>
      </rPr>
      <t xml:space="preserve"> </t>
    </r>
    <r>
      <rPr>
        <sz val="10"/>
        <rFont val="Calibri"/>
        <family val="1"/>
      </rPr>
      <t>TELHAS</t>
    </r>
    <r>
      <rPr>
        <sz val="10"/>
        <rFont val="Times New Roman"/>
        <family val="1"/>
      </rPr>
      <t xml:space="preserve"> </t>
    </r>
    <r>
      <rPr>
        <sz val="10"/>
        <rFont val="Calibri"/>
        <family val="1"/>
      </rPr>
      <t>FIBR</t>
    </r>
    <r>
      <rPr>
        <sz val="10"/>
        <rFont val="Times New Roman"/>
        <family val="1"/>
      </rPr>
      <t xml:space="preserve"> </t>
    </r>
    <r>
      <rPr>
        <sz val="10"/>
        <rFont val="Calibri"/>
        <family val="1"/>
      </rPr>
      <t>OND</t>
    </r>
    <r>
      <rPr>
        <sz val="10"/>
        <rFont val="Times New Roman"/>
        <family val="1"/>
      </rPr>
      <t xml:space="preserve"> </t>
    </r>
    <r>
      <rPr>
        <sz val="10"/>
        <rFont val="Calibri"/>
        <family val="1"/>
      </rPr>
      <t>E=6MM,</t>
    </r>
    <r>
      <rPr>
        <sz val="10"/>
        <rFont val="Times New Roman"/>
        <family val="1"/>
      </rPr>
      <t xml:space="preserve"> </t>
    </r>
    <r>
      <rPr>
        <sz val="10"/>
        <rFont val="Calibri"/>
        <family val="1"/>
      </rPr>
      <t>C/</t>
    </r>
    <r>
      <rPr>
        <sz val="10"/>
        <rFont val="Times New Roman"/>
        <family val="1"/>
      </rPr>
      <t xml:space="preserve"> </t>
    </r>
    <r>
      <rPr>
        <sz val="10"/>
        <rFont val="Calibri"/>
        <family val="1"/>
      </rPr>
      <t>MADEIR</t>
    </r>
  </si>
  <si>
    <r>
      <rPr>
        <sz val="10"/>
        <rFont val="Calibri"/>
        <family val="1"/>
      </rPr>
      <t>COBERT</t>
    </r>
    <r>
      <rPr>
        <sz val="10"/>
        <rFont val="Times New Roman"/>
        <family val="1"/>
      </rPr>
      <t xml:space="preserve"> </t>
    </r>
    <r>
      <rPr>
        <sz val="10"/>
        <rFont val="Calibri"/>
        <family val="1"/>
      </rPr>
      <t>TELHAS</t>
    </r>
    <r>
      <rPr>
        <sz val="10"/>
        <rFont val="Times New Roman"/>
        <family val="1"/>
      </rPr>
      <t xml:space="preserve"> </t>
    </r>
    <r>
      <rPr>
        <sz val="10"/>
        <rFont val="Calibri"/>
        <family val="1"/>
      </rPr>
      <t>FIBR</t>
    </r>
    <r>
      <rPr>
        <sz val="10"/>
        <rFont val="Times New Roman"/>
        <family val="1"/>
      </rPr>
      <t xml:space="preserve"> </t>
    </r>
    <r>
      <rPr>
        <sz val="10"/>
        <rFont val="Calibri"/>
        <family val="1"/>
      </rPr>
      <t>OND</t>
    </r>
    <r>
      <rPr>
        <sz val="10"/>
        <rFont val="Times New Roman"/>
        <family val="1"/>
      </rPr>
      <t xml:space="preserve"> </t>
    </r>
    <r>
      <rPr>
        <sz val="10"/>
        <rFont val="Calibri"/>
        <family val="1"/>
      </rPr>
      <t>E=6MM,</t>
    </r>
    <r>
      <rPr>
        <sz val="10"/>
        <rFont val="Times New Roman"/>
        <family val="1"/>
      </rPr>
      <t xml:space="preserve"> </t>
    </r>
    <r>
      <rPr>
        <sz val="10"/>
        <rFont val="Calibri"/>
        <family val="1"/>
      </rPr>
      <t>S/</t>
    </r>
    <r>
      <rPr>
        <sz val="10"/>
        <rFont val="Times New Roman"/>
        <family val="1"/>
      </rPr>
      <t xml:space="preserve"> </t>
    </r>
    <r>
      <rPr>
        <sz val="10"/>
        <rFont val="Calibri"/>
        <family val="1"/>
      </rPr>
      <t>MADEIR</t>
    </r>
  </si>
  <si>
    <r>
      <rPr>
        <sz val="10"/>
        <rFont val="Calibri"/>
        <family val="1"/>
      </rPr>
      <t>COBERT</t>
    </r>
    <r>
      <rPr>
        <sz val="10"/>
        <rFont val="Times New Roman"/>
        <family val="1"/>
      </rPr>
      <t xml:space="preserve"> </t>
    </r>
    <r>
      <rPr>
        <sz val="10"/>
        <rFont val="Calibri"/>
        <family val="1"/>
      </rPr>
      <t>TELHAS</t>
    </r>
    <r>
      <rPr>
        <sz val="10"/>
        <rFont val="Times New Roman"/>
        <family val="1"/>
      </rPr>
      <t xml:space="preserve"> </t>
    </r>
    <r>
      <rPr>
        <sz val="10"/>
        <rFont val="Calibri"/>
        <family val="1"/>
      </rPr>
      <t>FIBR</t>
    </r>
    <r>
      <rPr>
        <sz val="10"/>
        <rFont val="Times New Roman"/>
        <family val="1"/>
      </rPr>
      <t xml:space="preserve"> </t>
    </r>
    <r>
      <rPr>
        <sz val="10"/>
        <rFont val="Calibri"/>
        <family val="1"/>
      </rPr>
      <t>OND</t>
    </r>
    <r>
      <rPr>
        <sz val="10"/>
        <rFont val="Times New Roman"/>
        <family val="1"/>
      </rPr>
      <t xml:space="preserve"> </t>
    </r>
    <r>
      <rPr>
        <sz val="10"/>
        <rFont val="Calibri"/>
        <family val="1"/>
      </rPr>
      <t>E=8MM,</t>
    </r>
    <r>
      <rPr>
        <sz val="10"/>
        <rFont val="Times New Roman"/>
        <family val="1"/>
      </rPr>
      <t xml:space="preserve"> </t>
    </r>
    <r>
      <rPr>
        <sz val="10"/>
        <rFont val="Calibri"/>
        <family val="1"/>
      </rPr>
      <t>C/</t>
    </r>
    <r>
      <rPr>
        <sz val="10"/>
        <rFont val="Times New Roman"/>
        <family val="1"/>
      </rPr>
      <t xml:space="preserve"> </t>
    </r>
    <r>
      <rPr>
        <sz val="10"/>
        <rFont val="Calibri"/>
        <family val="1"/>
      </rPr>
      <t>MADEIR</t>
    </r>
  </si>
  <si>
    <r>
      <rPr>
        <sz val="10"/>
        <rFont val="Calibri"/>
        <family val="1"/>
      </rPr>
      <t>COBERT</t>
    </r>
    <r>
      <rPr>
        <sz val="10"/>
        <rFont val="Times New Roman"/>
        <family val="1"/>
      </rPr>
      <t xml:space="preserve"> </t>
    </r>
    <r>
      <rPr>
        <sz val="10"/>
        <rFont val="Calibri"/>
        <family val="1"/>
      </rPr>
      <t>TELHAS</t>
    </r>
    <r>
      <rPr>
        <sz val="10"/>
        <rFont val="Times New Roman"/>
        <family val="1"/>
      </rPr>
      <t xml:space="preserve"> </t>
    </r>
    <r>
      <rPr>
        <sz val="10"/>
        <rFont val="Calibri"/>
        <family val="1"/>
      </rPr>
      <t>FIBR</t>
    </r>
    <r>
      <rPr>
        <sz val="10"/>
        <rFont val="Times New Roman"/>
        <family val="1"/>
      </rPr>
      <t xml:space="preserve"> </t>
    </r>
    <r>
      <rPr>
        <sz val="10"/>
        <rFont val="Calibri"/>
        <family val="1"/>
      </rPr>
      <t>OND</t>
    </r>
    <r>
      <rPr>
        <sz val="10"/>
        <rFont val="Times New Roman"/>
        <family val="1"/>
      </rPr>
      <t xml:space="preserve"> </t>
    </r>
    <r>
      <rPr>
        <sz val="10"/>
        <rFont val="Calibri"/>
        <family val="1"/>
      </rPr>
      <t>E=8MM,</t>
    </r>
    <r>
      <rPr>
        <sz val="10"/>
        <rFont val="Times New Roman"/>
        <family val="1"/>
      </rPr>
      <t xml:space="preserve"> </t>
    </r>
    <r>
      <rPr>
        <sz val="10"/>
        <rFont val="Calibri"/>
        <family val="1"/>
      </rPr>
      <t>S/</t>
    </r>
    <r>
      <rPr>
        <sz val="10"/>
        <rFont val="Times New Roman"/>
        <family val="1"/>
      </rPr>
      <t xml:space="preserve"> </t>
    </r>
    <r>
      <rPr>
        <sz val="10"/>
        <rFont val="Calibri"/>
        <family val="1"/>
      </rPr>
      <t>MADEIR</t>
    </r>
  </si>
  <si>
    <r>
      <rPr>
        <sz val="10"/>
        <rFont val="Calibri"/>
        <family val="1"/>
      </rPr>
      <t>COBERTURA</t>
    </r>
    <r>
      <rPr>
        <sz val="10"/>
        <rFont val="Times New Roman"/>
        <family val="1"/>
      </rPr>
      <t xml:space="preserve"> </t>
    </r>
    <r>
      <rPr>
        <sz val="10"/>
        <rFont val="Calibri"/>
        <family val="1"/>
      </rPr>
      <t>TELHAS</t>
    </r>
    <r>
      <rPr>
        <sz val="10"/>
        <rFont val="Times New Roman"/>
        <family val="1"/>
      </rPr>
      <t xml:space="preserve"> </t>
    </r>
    <r>
      <rPr>
        <sz val="10"/>
        <rFont val="Calibri"/>
        <family val="1"/>
      </rPr>
      <t>CANALETE</t>
    </r>
    <r>
      <rPr>
        <sz val="10"/>
        <rFont val="Times New Roman"/>
        <family val="1"/>
      </rPr>
      <t xml:space="preserve"> </t>
    </r>
    <r>
      <rPr>
        <sz val="10"/>
        <rFont val="Calibri"/>
        <family val="1"/>
      </rPr>
      <t>49,</t>
    </r>
    <r>
      <rPr>
        <sz val="10"/>
        <rFont val="Times New Roman"/>
        <family val="1"/>
      </rPr>
      <t xml:space="preserve"> </t>
    </r>
    <r>
      <rPr>
        <sz val="10"/>
        <rFont val="Calibri"/>
        <family val="1"/>
      </rPr>
      <t>C/</t>
    </r>
    <r>
      <rPr>
        <sz val="10"/>
        <rFont val="Times New Roman"/>
        <family val="1"/>
      </rPr>
      <t xml:space="preserve"> </t>
    </r>
    <r>
      <rPr>
        <sz val="10"/>
        <rFont val="Calibri"/>
        <family val="1"/>
      </rPr>
      <t>MADEIR</t>
    </r>
  </si>
  <si>
    <r>
      <rPr>
        <sz val="10"/>
        <rFont val="Calibri"/>
        <family val="1"/>
      </rPr>
      <t>COBERTURA</t>
    </r>
    <r>
      <rPr>
        <sz val="10"/>
        <rFont val="Times New Roman"/>
        <family val="1"/>
      </rPr>
      <t xml:space="preserve"> </t>
    </r>
    <r>
      <rPr>
        <sz val="10"/>
        <rFont val="Calibri"/>
        <family val="1"/>
      </rPr>
      <t>TELHAS</t>
    </r>
    <r>
      <rPr>
        <sz val="10"/>
        <rFont val="Times New Roman"/>
        <family val="1"/>
      </rPr>
      <t xml:space="preserve"> </t>
    </r>
    <r>
      <rPr>
        <sz val="10"/>
        <rFont val="Calibri"/>
        <family val="1"/>
      </rPr>
      <t>CANALETE</t>
    </r>
    <r>
      <rPr>
        <sz val="10"/>
        <rFont val="Times New Roman"/>
        <family val="1"/>
      </rPr>
      <t xml:space="preserve"> </t>
    </r>
    <r>
      <rPr>
        <sz val="10"/>
        <rFont val="Calibri"/>
        <family val="1"/>
      </rPr>
      <t>49,</t>
    </r>
    <r>
      <rPr>
        <sz val="10"/>
        <rFont val="Times New Roman"/>
        <family val="1"/>
      </rPr>
      <t xml:space="preserve"> </t>
    </r>
    <r>
      <rPr>
        <sz val="10"/>
        <rFont val="Calibri"/>
        <family val="1"/>
      </rPr>
      <t>S/</t>
    </r>
    <r>
      <rPr>
        <sz val="10"/>
        <rFont val="Times New Roman"/>
        <family val="1"/>
      </rPr>
      <t xml:space="preserve"> </t>
    </r>
    <r>
      <rPr>
        <sz val="10"/>
        <rFont val="Calibri"/>
        <family val="1"/>
      </rPr>
      <t>MADEIR</t>
    </r>
  </si>
  <si>
    <r>
      <rPr>
        <sz val="10"/>
        <rFont val="Calibri"/>
        <family val="1"/>
      </rPr>
      <t>COBERTURA</t>
    </r>
    <r>
      <rPr>
        <sz val="10"/>
        <rFont val="Times New Roman"/>
        <family val="1"/>
      </rPr>
      <t xml:space="preserve"> </t>
    </r>
    <r>
      <rPr>
        <sz val="10"/>
        <rFont val="Calibri"/>
        <family val="1"/>
      </rPr>
      <t>TELHAS</t>
    </r>
    <r>
      <rPr>
        <sz val="10"/>
        <rFont val="Times New Roman"/>
        <family val="1"/>
      </rPr>
      <t xml:space="preserve"> </t>
    </r>
    <r>
      <rPr>
        <sz val="10"/>
        <rFont val="Calibri"/>
        <family val="1"/>
      </rPr>
      <t>CANALETE</t>
    </r>
    <r>
      <rPr>
        <sz val="10"/>
        <rFont val="Times New Roman"/>
        <family val="1"/>
      </rPr>
      <t xml:space="preserve"> </t>
    </r>
    <r>
      <rPr>
        <sz val="10"/>
        <rFont val="Calibri"/>
        <family val="1"/>
      </rPr>
      <t>90,</t>
    </r>
    <r>
      <rPr>
        <sz val="10"/>
        <rFont val="Times New Roman"/>
        <family val="1"/>
      </rPr>
      <t xml:space="preserve"> </t>
    </r>
    <r>
      <rPr>
        <sz val="10"/>
        <rFont val="Calibri"/>
        <family val="1"/>
      </rPr>
      <t>C/</t>
    </r>
    <r>
      <rPr>
        <sz val="10"/>
        <rFont val="Times New Roman"/>
        <family val="1"/>
      </rPr>
      <t xml:space="preserve"> </t>
    </r>
    <r>
      <rPr>
        <sz val="10"/>
        <rFont val="Calibri"/>
        <family val="1"/>
      </rPr>
      <t>MADEIR</t>
    </r>
  </si>
  <si>
    <r>
      <rPr>
        <sz val="10"/>
        <rFont val="Calibri"/>
        <family val="1"/>
      </rPr>
      <t>COBERTURA</t>
    </r>
    <r>
      <rPr>
        <sz val="10"/>
        <rFont val="Times New Roman"/>
        <family val="1"/>
      </rPr>
      <t xml:space="preserve"> </t>
    </r>
    <r>
      <rPr>
        <sz val="10"/>
        <rFont val="Calibri"/>
        <family val="1"/>
      </rPr>
      <t>TELHAS</t>
    </r>
    <r>
      <rPr>
        <sz val="10"/>
        <rFont val="Times New Roman"/>
        <family val="1"/>
      </rPr>
      <t xml:space="preserve"> </t>
    </r>
    <r>
      <rPr>
        <sz val="10"/>
        <rFont val="Calibri"/>
        <family val="1"/>
      </rPr>
      <t>CANALETE</t>
    </r>
    <r>
      <rPr>
        <sz val="10"/>
        <rFont val="Times New Roman"/>
        <family val="1"/>
      </rPr>
      <t xml:space="preserve"> </t>
    </r>
    <r>
      <rPr>
        <sz val="10"/>
        <rFont val="Calibri"/>
        <family val="1"/>
      </rPr>
      <t>90</t>
    </r>
    <r>
      <rPr>
        <sz val="10"/>
        <rFont val="Times New Roman"/>
        <family val="1"/>
      </rPr>
      <t xml:space="preserve"> </t>
    </r>
    <r>
      <rPr>
        <sz val="10"/>
        <rFont val="Calibri"/>
        <family val="1"/>
      </rPr>
      <t>S</t>
    </r>
    <r>
      <rPr>
        <sz val="10"/>
        <rFont val="Times New Roman"/>
        <family val="1"/>
      </rPr>
      <t xml:space="preserve"> </t>
    </r>
    <r>
      <rPr>
        <sz val="10"/>
        <rFont val="Calibri"/>
        <family val="1"/>
      </rPr>
      <t>MADEIRAM</t>
    </r>
  </si>
  <si>
    <r>
      <rPr>
        <sz val="10"/>
        <rFont val="Calibri"/>
        <family val="1"/>
      </rPr>
      <t>COBERT</t>
    </r>
    <r>
      <rPr>
        <sz val="10"/>
        <rFont val="Times New Roman"/>
        <family val="1"/>
      </rPr>
      <t xml:space="preserve"> </t>
    </r>
    <r>
      <rPr>
        <sz val="10"/>
        <rFont val="Calibri"/>
        <family val="1"/>
      </rPr>
      <t>TELHAS</t>
    </r>
    <r>
      <rPr>
        <sz val="10"/>
        <rFont val="Times New Roman"/>
        <family val="1"/>
      </rPr>
      <t xml:space="preserve"> </t>
    </r>
    <r>
      <rPr>
        <sz val="10"/>
        <rFont val="Calibri"/>
        <family val="1"/>
      </rPr>
      <t>ALUMINIO</t>
    </r>
    <r>
      <rPr>
        <sz val="10"/>
        <rFont val="Times New Roman"/>
        <family val="1"/>
      </rPr>
      <t xml:space="preserve"> </t>
    </r>
    <r>
      <rPr>
        <sz val="10"/>
        <rFont val="Calibri"/>
        <family val="1"/>
      </rPr>
      <t>ONDULADA</t>
    </r>
    <r>
      <rPr>
        <sz val="10"/>
        <rFont val="Times New Roman"/>
        <family val="1"/>
      </rPr>
      <t xml:space="preserve"> </t>
    </r>
    <r>
      <rPr>
        <sz val="10"/>
        <rFont val="Calibri"/>
        <family val="1"/>
      </rPr>
      <t>E=5,0MM</t>
    </r>
  </si>
  <si>
    <r>
      <rPr>
        <sz val="10"/>
        <rFont val="Calibri"/>
        <family val="1"/>
      </rPr>
      <t>COBERT</t>
    </r>
    <r>
      <rPr>
        <sz val="10"/>
        <rFont val="Times New Roman"/>
        <family val="1"/>
      </rPr>
      <t xml:space="preserve"> </t>
    </r>
    <r>
      <rPr>
        <sz val="10"/>
        <rFont val="Calibri"/>
        <family val="1"/>
      </rPr>
      <t>TELHAS</t>
    </r>
    <r>
      <rPr>
        <sz val="10"/>
        <rFont val="Times New Roman"/>
        <family val="1"/>
      </rPr>
      <t xml:space="preserve"> </t>
    </r>
    <r>
      <rPr>
        <sz val="10"/>
        <rFont val="Calibri"/>
        <family val="1"/>
      </rPr>
      <t>CERAMICA</t>
    </r>
    <r>
      <rPr>
        <sz val="10"/>
        <rFont val="Times New Roman"/>
        <family val="1"/>
      </rPr>
      <t xml:space="preserve"> </t>
    </r>
    <r>
      <rPr>
        <sz val="10"/>
        <rFont val="Calibri"/>
        <family val="1"/>
      </rPr>
      <t>FRANCESA,</t>
    </r>
    <r>
      <rPr>
        <sz val="10"/>
        <rFont val="Times New Roman"/>
        <family val="1"/>
      </rPr>
      <t xml:space="preserve"> </t>
    </r>
    <r>
      <rPr>
        <sz val="10"/>
        <rFont val="Calibri"/>
        <family val="1"/>
      </rPr>
      <t>C/MADEI</t>
    </r>
  </si>
  <si>
    <r>
      <rPr>
        <sz val="10"/>
        <rFont val="Calibri"/>
        <family val="1"/>
      </rPr>
      <t>COBERT</t>
    </r>
    <r>
      <rPr>
        <sz val="10"/>
        <rFont val="Times New Roman"/>
        <family val="1"/>
      </rPr>
      <t xml:space="preserve"> </t>
    </r>
    <r>
      <rPr>
        <sz val="10"/>
        <rFont val="Calibri"/>
        <family val="1"/>
      </rPr>
      <t>TELHAS</t>
    </r>
    <r>
      <rPr>
        <sz val="10"/>
        <rFont val="Times New Roman"/>
        <family val="1"/>
      </rPr>
      <t xml:space="preserve"> </t>
    </r>
    <r>
      <rPr>
        <sz val="10"/>
        <rFont val="Calibri"/>
        <family val="1"/>
      </rPr>
      <t>CERAMICA</t>
    </r>
    <r>
      <rPr>
        <sz val="10"/>
        <rFont val="Times New Roman"/>
        <family val="1"/>
      </rPr>
      <t xml:space="preserve"> </t>
    </r>
    <r>
      <rPr>
        <sz val="10"/>
        <rFont val="Calibri"/>
        <family val="1"/>
      </rPr>
      <t>COLONIAL,</t>
    </r>
    <r>
      <rPr>
        <sz val="10"/>
        <rFont val="Times New Roman"/>
        <family val="1"/>
      </rPr>
      <t xml:space="preserve"> </t>
    </r>
    <r>
      <rPr>
        <sz val="10"/>
        <rFont val="Calibri"/>
        <family val="1"/>
      </rPr>
      <t>C/MADEI</t>
    </r>
  </si>
  <si>
    <r>
      <rPr>
        <sz val="10"/>
        <rFont val="Calibri"/>
        <family val="1"/>
      </rPr>
      <t>COBERT</t>
    </r>
    <r>
      <rPr>
        <sz val="10"/>
        <rFont val="Times New Roman"/>
        <family val="1"/>
      </rPr>
      <t xml:space="preserve"> </t>
    </r>
    <r>
      <rPr>
        <sz val="10"/>
        <rFont val="Calibri"/>
        <family val="1"/>
      </rPr>
      <t>TELHAS</t>
    </r>
    <r>
      <rPr>
        <sz val="10"/>
        <rFont val="Times New Roman"/>
        <family val="1"/>
      </rPr>
      <t xml:space="preserve"> </t>
    </r>
    <r>
      <rPr>
        <sz val="10"/>
        <rFont val="Calibri"/>
        <family val="1"/>
      </rPr>
      <t>TRANSL</t>
    </r>
    <r>
      <rPr>
        <sz val="10"/>
        <rFont val="Times New Roman"/>
        <family val="1"/>
      </rPr>
      <t xml:space="preserve"> </t>
    </r>
    <r>
      <rPr>
        <sz val="10"/>
        <rFont val="Calibri"/>
        <family val="1"/>
      </rPr>
      <t>TRAP,</t>
    </r>
    <r>
      <rPr>
        <sz val="10"/>
        <rFont val="Times New Roman"/>
        <family val="1"/>
      </rPr>
      <t xml:space="preserve"> </t>
    </r>
    <r>
      <rPr>
        <sz val="10"/>
        <rFont val="Calibri"/>
        <family val="1"/>
      </rPr>
      <t>ESTRU</t>
    </r>
    <r>
      <rPr>
        <sz val="10"/>
        <rFont val="Times New Roman"/>
        <family val="1"/>
      </rPr>
      <t xml:space="preserve"> </t>
    </r>
    <r>
      <rPr>
        <sz val="10"/>
        <rFont val="Calibri"/>
        <family val="1"/>
      </rPr>
      <t>METAL</t>
    </r>
  </si>
  <si>
    <r>
      <rPr>
        <sz val="10"/>
        <rFont val="Calibri"/>
        <family val="1"/>
      </rPr>
      <t>CUMEEIRA</t>
    </r>
    <r>
      <rPr>
        <sz val="10"/>
        <rFont val="Times New Roman"/>
        <family val="1"/>
      </rPr>
      <t xml:space="preserve"> </t>
    </r>
    <r>
      <rPr>
        <sz val="10"/>
        <rFont val="Calibri"/>
        <family val="1"/>
      </rPr>
      <t>UNIVERSAL</t>
    </r>
    <r>
      <rPr>
        <sz val="10"/>
        <rFont val="Times New Roman"/>
        <family val="1"/>
      </rPr>
      <t xml:space="preserve"> </t>
    </r>
    <r>
      <rPr>
        <sz val="10"/>
        <rFont val="Calibri"/>
        <family val="1"/>
      </rPr>
      <t>DE</t>
    </r>
    <r>
      <rPr>
        <sz val="10"/>
        <rFont val="Times New Roman"/>
        <family val="1"/>
      </rPr>
      <t xml:space="preserve"> </t>
    </r>
    <r>
      <rPr>
        <sz val="10"/>
        <rFont val="Calibri"/>
        <family val="1"/>
      </rPr>
      <t>FIBROCIMENTO</t>
    </r>
  </si>
  <si>
    <r>
      <rPr>
        <sz val="10"/>
        <rFont val="Calibri"/>
        <family val="1"/>
      </rPr>
      <t>RUFO</t>
    </r>
    <r>
      <rPr>
        <sz val="10"/>
        <rFont val="Times New Roman"/>
        <family val="1"/>
      </rPr>
      <t xml:space="preserve"> </t>
    </r>
    <r>
      <rPr>
        <sz val="10"/>
        <rFont val="Calibri"/>
        <family val="1"/>
      </rPr>
      <t>EM</t>
    </r>
    <r>
      <rPr>
        <sz val="10"/>
        <rFont val="Times New Roman"/>
        <family val="1"/>
      </rPr>
      <t xml:space="preserve"> </t>
    </r>
    <r>
      <rPr>
        <sz val="10"/>
        <rFont val="Calibri"/>
        <family val="1"/>
      </rPr>
      <t>ALUMINIO</t>
    </r>
    <r>
      <rPr>
        <sz val="10"/>
        <rFont val="Times New Roman"/>
        <family val="1"/>
      </rPr>
      <t xml:space="preserve"> </t>
    </r>
    <r>
      <rPr>
        <sz val="10"/>
        <rFont val="Calibri"/>
        <family val="1"/>
      </rPr>
      <t>ESP=0,5MM</t>
    </r>
    <r>
      <rPr>
        <sz val="10"/>
        <rFont val="Times New Roman"/>
        <family val="1"/>
      </rPr>
      <t xml:space="preserve"> </t>
    </r>
    <r>
      <rPr>
        <sz val="10"/>
        <rFont val="Calibri"/>
        <family val="1"/>
      </rPr>
      <t>LARGURA</t>
    </r>
    <r>
      <rPr>
        <sz val="10"/>
        <rFont val="Times New Roman"/>
        <family val="1"/>
      </rPr>
      <t xml:space="preserve"> </t>
    </r>
    <r>
      <rPr>
        <sz val="10"/>
        <rFont val="Calibri"/>
        <family val="1"/>
      </rPr>
      <t>40CM</t>
    </r>
  </si>
  <si>
    <r>
      <rPr>
        <sz val="10"/>
        <rFont val="Calibri"/>
        <family val="1"/>
      </rPr>
      <t>CALHA</t>
    </r>
    <r>
      <rPr>
        <sz val="10"/>
        <rFont val="Times New Roman"/>
        <family val="1"/>
      </rPr>
      <t xml:space="preserve"> </t>
    </r>
    <r>
      <rPr>
        <sz val="10"/>
        <rFont val="Calibri"/>
        <family val="1"/>
      </rPr>
      <t>EM</t>
    </r>
    <r>
      <rPr>
        <sz val="10"/>
        <rFont val="Times New Roman"/>
        <family val="1"/>
      </rPr>
      <t xml:space="preserve"> </t>
    </r>
    <r>
      <rPr>
        <sz val="10"/>
        <rFont val="Calibri"/>
        <family val="1"/>
      </rPr>
      <t>PVC</t>
    </r>
    <r>
      <rPr>
        <sz val="10"/>
        <rFont val="Times New Roman"/>
        <family val="1"/>
      </rPr>
      <t xml:space="preserve"> </t>
    </r>
    <r>
      <rPr>
        <sz val="10"/>
        <rFont val="Calibri"/>
        <family val="1"/>
      </rPr>
      <t>L=20CM</t>
    </r>
    <r>
      <rPr>
        <sz val="10"/>
        <rFont val="Times New Roman"/>
        <family val="1"/>
      </rPr>
      <t xml:space="preserve"> </t>
    </r>
    <r>
      <rPr>
        <sz val="10"/>
        <rFont val="Calibri"/>
        <family val="1"/>
      </rPr>
      <t>COM</t>
    </r>
    <r>
      <rPr>
        <sz val="10"/>
        <rFont val="Times New Roman"/>
        <family val="1"/>
      </rPr>
      <t xml:space="preserve"> </t>
    </r>
    <r>
      <rPr>
        <sz val="10"/>
        <rFont val="Calibri"/>
        <family val="1"/>
      </rPr>
      <t>SUPORTE</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</si>
  <si>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S14.010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INSTALAÇÕES</t>
    </r>
    <r>
      <rPr>
        <sz val="10"/>
        <color rgb="FFFFFFFF"/>
        <rFont val="Times New Roman"/>
        <family val="1"/>
      </rPr>
      <t xml:space="preserve"> </t>
    </r>
    <r>
      <rPr>
        <b/>
        <sz val="10"/>
        <color rgb="FFFFFFFF"/>
        <rFont val="Calibri"/>
        <family val="1"/>
      </rPr>
      <t>HIDROSSANITÁRIAS</t>
    </r>
  </si>
  <si>
    <r>
      <rPr>
        <sz val="10"/>
        <rFont val="Calibri"/>
        <family val="1"/>
      </rPr>
      <t>BACIA</t>
    </r>
    <r>
      <rPr>
        <sz val="10"/>
        <rFont val="Times New Roman"/>
        <family val="1"/>
      </rPr>
      <t xml:space="preserve"> </t>
    </r>
    <r>
      <rPr>
        <sz val="10"/>
        <rFont val="Calibri"/>
        <family val="1"/>
      </rPr>
      <t>SANITARIA</t>
    </r>
    <r>
      <rPr>
        <sz val="10"/>
        <rFont val="Times New Roman"/>
        <family val="1"/>
      </rPr>
      <t xml:space="preserve"> </t>
    </r>
    <r>
      <rPr>
        <sz val="10"/>
        <rFont val="Calibri"/>
        <family val="1"/>
      </rPr>
      <t>LOUCA</t>
    </r>
    <r>
      <rPr>
        <sz val="10"/>
        <rFont val="Times New Roman"/>
        <family val="1"/>
      </rPr>
      <t xml:space="preserve"> </t>
    </r>
    <r>
      <rPr>
        <sz val="10"/>
        <rFont val="Calibri"/>
        <family val="1"/>
      </rPr>
      <t>CAIXA</t>
    </r>
    <r>
      <rPr>
        <sz val="10"/>
        <rFont val="Times New Roman"/>
        <family val="1"/>
      </rPr>
      <t xml:space="preserve"> </t>
    </r>
    <r>
      <rPr>
        <sz val="10"/>
        <rFont val="Calibri"/>
        <family val="1"/>
      </rPr>
      <t>ACOPLADA</t>
    </r>
  </si>
  <si>
    <r>
      <rPr>
        <sz val="10"/>
        <rFont val="Calibri"/>
        <family val="1"/>
      </rPr>
      <t>BACIA</t>
    </r>
    <r>
      <rPr>
        <sz val="10"/>
        <rFont val="Times New Roman"/>
        <family val="1"/>
      </rPr>
      <t xml:space="preserve"> </t>
    </r>
    <r>
      <rPr>
        <sz val="10"/>
        <rFont val="Calibri"/>
        <family val="1"/>
      </rPr>
      <t>SANITARIA</t>
    </r>
    <r>
      <rPr>
        <sz val="10"/>
        <rFont val="Times New Roman"/>
        <family val="1"/>
      </rPr>
      <t xml:space="preserve"> </t>
    </r>
    <r>
      <rPr>
        <sz val="10"/>
        <rFont val="Calibri"/>
        <family val="1"/>
      </rPr>
      <t>LOUCA</t>
    </r>
    <r>
      <rPr>
        <sz val="10"/>
        <rFont val="Times New Roman"/>
        <family val="1"/>
      </rPr>
      <t xml:space="preserve"> </t>
    </r>
    <r>
      <rPr>
        <sz val="10"/>
        <rFont val="Calibri"/>
        <family val="1"/>
      </rPr>
      <t>CONVENCIONAL</t>
    </r>
  </si>
  <si>
    <r>
      <rPr>
        <sz val="10"/>
        <rFont val="Calibri"/>
        <family val="1"/>
      </rPr>
      <t>BACIA</t>
    </r>
    <r>
      <rPr>
        <sz val="10"/>
        <rFont val="Times New Roman"/>
        <family val="1"/>
      </rPr>
      <t xml:space="preserve"> </t>
    </r>
    <r>
      <rPr>
        <sz val="10"/>
        <rFont val="Calibri"/>
        <family val="1"/>
      </rPr>
      <t>SANITARIA</t>
    </r>
    <r>
      <rPr>
        <sz val="10"/>
        <rFont val="Times New Roman"/>
        <family val="1"/>
      </rPr>
      <t xml:space="preserve"> </t>
    </r>
    <r>
      <rPr>
        <sz val="10"/>
        <rFont val="Calibri"/>
        <family val="1"/>
      </rPr>
      <t>LOUCA</t>
    </r>
    <r>
      <rPr>
        <sz val="10"/>
        <rFont val="Times New Roman"/>
        <family val="1"/>
      </rPr>
      <t xml:space="preserve"> </t>
    </r>
    <r>
      <rPr>
        <sz val="10"/>
        <rFont val="Calibri"/>
        <family val="1"/>
      </rPr>
      <t>CONVENCIONAL</t>
    </r>
    <r>
      <rPr>
        <sz val="10"/>
        <rFont val="Times New Roman"/>
        <family val="1"/>
      </rPr>
      <t xml:space="preserve"> </t>
    </r>
    <r>
      <rPr>
        <sz val="10"/>
        <rFont val="Calibri"/>
        <family val="1"/>
      </rPr>
      <t>PCD</t>
    </r>
  </si>
  <si>
    <r>
      <rPr>
        <sz val="10"/>
        <rFont val="Calibri"/>
        <family val="1"/>
      </rPr>
      <t>MICTORIO</t>
    </r>
    <r>
      <rPr>
        <sz val="10"/>
        <rFont val="Times New Roman"/>
        <family val="1"/>
      </rPr>
      <t xml:space="preserve"> </t>
    </r>
    <r>
      <rPr>
        <sz val="10"/>
        <rFont val="Calibri"/>
        <family val="1"/>
      </rPr>
      <t>LOUCA</t>
    </r>
    <r>
      <rPr>
        <sz val="10"/>
        <rFont val="Times New Roman"/>
        <family val="1"/>
      </rPr>
      <t xml:space="preserve"> </t>
    </r>
    <r>
      <rPr>
        <sz val="10"/>
        <rFont val="Calibri"/>
        <family val="1"/>
      </rPr>
      <t>SIFONADO</t>
    </r>
  </si>
  <si>
    <r>
      <rPr>
        <sz val="10"/>
        <rFont val="Calibri"/>
        <family val="1"/>
      </rPr>
      <t>LAVATORIO</t>
    </r>
    <r>
      <rPr>
        <sz val="10"/>
        <rFont val="Times New Roman"/>
        <family val="1"/>
      </rPr>
      <t xml:space="preserve"> </t>
    </r>
    <r>
      <rPr>
        <sz val="10"/>
        <rFont val="Calibri"/>
        <family val="1"/>
      </rPr>
      <t>LOUCA</t>
    </r>
    <r>
      <rPr>
        <sz val="10"/>
        <rFont val="Times New Roman"/>
        <family val="1"/>
      </rPr>
      <t xml:space="preserve"> </t>
    </r>
    <r>
      <rPr>
        <sz val="10"/>
        <rFont val="Calibri"/>
        <family val="1"/>
      </rPr>
      <t>COM</t>
    </r>
    <r>
      <rPr>
        <sz val="10"/>
        <rFont val="Times New Roman"/>
        <family val="1"/>
      </rPr>
      <t xml:space="preserve"> </t>
    </r>
    <r>
      <rPr>
        <sz val="10"/>
        <rFont val="Calibri"/>
        <family val="1"/>
      </rPr>
      <t>COLUNA</t>
    </r>
  </si>
  <si>
    <r>
      <rPr>
        <sz val="10"/>
        <rFont val="Calibri"/>
        <family val="1"/>
      </rPr>
      <t>LAVATORIO</t>
    </r>
    <r>
      <rPr>
        <sz val="10"/>
        <rFont val="Times New Roman"/>
        <family val="1"/>
      </rPr>
      <t xml:space="preserve"> </t>
    </r>
    <r>
      <rPr>
        <sz val="10"/>
        <rFont val="Calibri"/>
        <family val="1"/>
      </rPr>
      <t>LOUCA</t>
    </r>
    <r>
      <rPr>
        <sz val="10"/>
        <rFont val="Times New Roman"/>
        <family val="1"/>
      </rPr>
      <t xml:space="preserve"> </t>
    </r>
    <r>
      <rPr>
        <sz val="10"/>
        <rFont val="Calibri"/>
        <family val="1"/>
      </rPr>
      <t>COM</t>
    </r>
    <r>
      <rPr>
        <sz val="10"/>
        <rFont val="Times New Roman"/>
        <family val="1"/>
      </rPr>
      <t xml:space="preserve"> </t>
    </r>
    <r>
      <rPr>
        <sz val="10"/>
        <rFont val="Calibri"/>
        <family val="1"/>
      </rPr>
      <t>COLUNA</t>
    </r>
    <r>
      <rPr>
        <sz val="10"/>
        <rFont val="Times New Roman"/>
        <family val="1"/>
      </rPr>
      <t xml:space="preserve"> </t>
    </r>
    <r>
      <rPr>
        <sz val="10"/>
        <rFont val="Calibri"/>
        <family val="1"/>
      </rPr>
      <t>SUSPENSA</t>
    </r>
    <r>
      <rPr>
        <sz val="10"/>
        <rFont val="Times New Roman"/>
        <family val="1"/>
      </rPr>
      <t xml:space="preserve"> </t>
    </r>
    <r>
      <rPr>
        <sz val="10"/>
        <rFont val="Calibri"/>
        <family val="1"/>
      </rPr>
      <t>PCD</t>
    </r>
  </si>
  <si>
    <r>
      <rPr>
        <sz val="10"/>
        <rFont val="Calibri"/>
        <family val="1"/>
      </rPr>
      <t>LAVATORIO</t>
    </r>
    <r>
      <rPr>
        <sz val="10"/>
        <rFont val="Times New Roman"/>
        <family val="1"/>
      </rPr>
      <t xml:space="preserve"> </t>
    </r>
    <r>
      <rPr>
        <sz val="10"/>
        <rFont val="Calibri"/>
        <family val="1"/>
      </rPr>
      <t>LOUCA</t>
    </r>
    <r>
      <rPr>
        <sz val="10"/>
        <rFont val="Times New Roman"/>
        <family val="1"/>
      </rPr>
      <t xml:space="preserve"> </t>
    </r>
    <r>
      <rPr>
        <sz val="10"/>
        <rFont val="Calibri"/>
        <family val="1"/>
      </rPr>
      <t>SEM</t>
    </r>
    <r>
      <rPr>
        <sz val="10"/>
        <rFont val="Times New Roman"/>
        <family val="1"/>
      </rPr>
      <t xml:space="preserve"> </t>
    </r>
    <r>
      <rPr>
        <sz val="10"/>
        <rFont val="Calibri"/>
        <family val="1"/>
      </rPr>
      <t>COLUNA</t>
    </r>
    <r>
      <rPr>
        <sz val="10"/>
        <rFont val="Times New Roman"/>
        <family val="1"/>
      </rPr>
      <t xml:space="preserve"> </t>
    </r>
    <r>
      <rPr>
        <sz val="10"/>
        <rFont val="Calibri"/>
        <family val="1"/>
      </rPr>
      <t>SUSPENSO</t>
    </r>
  </si>
  <si>
    <r>
      <rPr>
        <sz val="10"/>
        <rFont val="Calibri"/>
        <family val="1"/>
      </rPr>
      <t>CUBA</t>
    </r>
    <r>
      <rPr>
        <sz val="10"/>
        <rFont val="Times New Roman"/>
        <family val="1"/>
      </rPr>
      <t xml:space="preserve"> </t>
    </r>
    <r>
      <rPr>
        <sz val="10"/>
        <rFont val="Calibri"/>
        <family val="1"/>
      </rPr>
      <t>LOUCA</t>
    </r>
    <r>
      <rPr>
        <sz val="10"/>
        <rFont val="Times New Roman"/>
        <family val="1"/>
      </rPr>
      <t xml:space="preserve"> </t>
    </r>
    <r>
      <rPr>
        <sz val="10"/>
        <rFont val="Calibri"/>
        <family val="1"/>
      </rPr>
      <t>DE</t>
    </r>
    <r>
      <rPr>
        <sz val="10"/>
        <rFont val="Times New Roman"/>
        <family val="1"/>
      </rPr>
      <t xml:space="preserve"> </t>
    </r>
    <r>
      <rPr>
        <sz val="10"/>
        <rFont val="Calibri"/>
        <family val="1"/>
      </rPr>
      <t>EMBUTIR</t>
    </r>
  </si>
  <si>
    <r>
      <rPr>
        <sz val="10"/>
        <rFont val="Calibri"/>
        <family val="1"/>
      </rPr>
      <t>CUBA</t>
    </r>
    <r>
      <rPr>
        <sz val="10"/>
        <rFont val="Times New Roman"/>
        <family val="1"/>
      </rPr>
      <t xml:space="preserve"> </t>
    </r>
    <r>
      <rPr>
        <sz val="10"/>
        <rFont val="Calibri"/>
        <family val="1"/>
      </rPr>
      <t>ACO</t>
    </r>
    <r>
      <rPr>
        <sz val="10"/>
        <rFont val="Times New Roman"/>
        <family val="1"/>
      </rPr>
      <t xml:space="preserve"> </t>
    </r>
    <r>
      <rPr>
        <sz val="10"/>
        <rFont val="Calibri"/>
        <family val="1"/>
      </rPr>
      <t>INOX</t>
    </r>
    <r>
      <rPr>
        <sz val="10"/>
        <rFont val="Times New Roman"/>
        <family val="1"/>
      </rPr>
      <t xml:space="preserve"> </t>
    </r>
    <r>
      <rPr>
        <sz val="10"/>
        <rFont val="Calibri"/>
        <family val="1"/>
      </rPr>
      <t>DE</t>
    </r>
    <r>
      <rPr>
        <sz val="10"/>
        <rFont val="Times New Roman"/>
        <family val="1"/>
      </rPr>
      <t xml:space="preserve"> </t>
    </r>
    <r>
      <rPr>
        <sz val="10"/>
        <rFont val="Calibri"/>
        <family val="1"/>
      </rPr>
      <t>EMBUTIR</t>
    </r>
  </si>
  <si>
    <r>
      <rPr>
        <sz val="10"/>
        <rFont val="Calibri"/>
        <family val="1"/>
      </rPr>
      <t>TANQUE</t>
    </r>
    <r>
      <rPr>
        <sz val="10"/>
        <rFont val="Times New Roman"/>
        <family val="1"/>
      </rPr>
      <t xml:space="preserve"> </t>
    </r>
    <r>
      <rPr>
        <sz val="10"/>
        <rFont val="Calibri"/>
        <family val="1"/>
      </rPr>
      <t>LOUCA</t>
    </r>
    <r>
      <rPr>
        <sz val="10"/>
        <rFont val="Times New Roman"/>
        <family val="1"/>
      </rPr>
      <t xml:space="preserve"> </t>
    </r>
    <r>
      <rPr>
        <sz val="10"/>
        <rFont val="Calibri"/>
        <family val="1"/>
      </rPr>
      <t>SUSPENSO</t>
    </r>
    <r>
      <rPr>
        <sz val="10"/>
        <rFont val="Times New Roman"/>
        <family val="1"/>
      </rPr>
      <t xml:space="preserve"> </t>
    </r>
    <r>
      <rPr>
        <sz val="10"/>
        <rFont val="Calibri"/>
        <family val="1"/>
      </rPr>
      <t>SEM</t>
    </r>
    <r>
      <rPr>
        <sz val="10"/>
        <rFont val="Times New Roman"/>
        <family val="1"/>
      </rPr>
      <t xml:space="preserve"> </t>
    </r>
    <r>
      <rPr>
        <sz val="10"/>
        <rFont val="Calibri"/>
        <family val="1"/>
      </rPr>
      <t>COLUNA</t>
    </r>
  </si>
  <si>
    <r>
      <rPr>
        <sz val="10"/>
        <rFont val="Calibri"/>
        <family val="1"/>
      </rPr>
      <t>CHUVEIRO</t>
    </r>
    <r>
      <rPr>
        <sz val="10"/>
        <rFont val="Times New Roman"/>
        <family val="1"/>
      </rPr>
      <t xml:space="preserve"> </t>
    </r>
    <r>
      <rPr>
        <sz val="10"/>
        <rFont val="Calibri"/>
        <family val="1"/>
      </rPr>
      <t>PLASTICO</t>
    </r>
    <r>
      <rPr>
        <sz val="10"/>
        <rFont val="Times New Roman"/>
        <family val="1"/>
      </rPr>
      <t xml:space="preserve"> </t>
    </r>
    <r>
      <rPr>
        <sz val="10"/>
        <rFont val="Calibri"/>
        <family val="1"/>
      </rPr>
      <t>BRANCO</t>
    </r>
    <r>
      <rPr>
        <sz val="10"/>
        <rFont val="Times New Roman"/>
        <family val="1"/>
      </rPr>
      <t xml:space="preserve"> </t>
    </r>
    <r>
      <rPr>
        <sz val="10"/>
        <rFont val="Calibri"/>
        <family val="1"/>
      </rPr>
      <t>ELETRICO</t>
    </r>
  </si>
  <si>
    <r>
      <rPr>
        <sz val="10"/>
        <rFont val="Calibri"/>
        <family val="1"/>
      </rPr>
      <t>CHUVEIRO</t>
    </r>
    <r>
      <rPr>
        <sz val="10"/>
        <rFont val="Times New Roman"/>
        <family val="1"/>
      </rPr>
      <t xml:space="preserve"> </t>
    </r>
    <r>
      <rPr>
        <sz val="10"/>
        <rFont val="Calibri"/>
        <family val="1"/>
      </rPr>
      <t>PLASTICO</t>
    </r>
    <r>
      <rPr>
        <sz val="10"/>
        <rFont val="Times New Roman"/>
        <family val="1"/>
      </rPr>
      <t xml:space="preserve"> </t>
    </r>
    <r>
      <rPr>
        <sz val="10"/>
        <rFont val="Calibri"/>
        <family val="1"/>
      </rPr>
      <t>BRANCO</t>
    </r>
    <r>
      <rPr>
        <sz val="10"/>
        <rFont val="Times New Roman"/>
        <family val="1"/>
      </rPr>
      <t xml:space="preserve"> </t>
    </r>
    <r>
      <rPr>
        <sz val="10"/>
        <rFont val="Calibri"/>
        <family val="1"/>
      </rPr>
      <t>COMUM</t>
    </r>
  </si>
  <si>
    <r>
      <rPr>
        <sz val="10"/>
        <rFont val="Calibri"/>
        <family val="1"/>
      </rPr>
      <t>DUCHA</t>
    </r>
    <r>
      <rPr>
        <sz val="10"/>
        <rFont val="Times New Roman"/>
        <family val="1"/>
      </rPr>
      <t xml:space="preserve"> </t>
    </r>
    <r>
      <rPr>
        <sz val="10"/>
        <rFont val="Calibri"/>
        <family val="1"/>
      </rPr>
      <t>HIGIENICA</t>
    </r>
    <r>
      <rPr>
        <sz val="10"/>
        <rFont val="Times New Roman"/>
        <family val="1"/>
      </rPr>
      <t xml:space="preserve"> </t>
    </r>
    <r>
      <rPr>
        <sz val="10"/>
        <rFont val="Calibri"/>
        <family val="1"/>
      </rPr>
      <t>METAL</t>
    </r>
    <r>
      <rPr>
        <sz val="10"/>
        <rFont val="Times New Roman"/>
        <family val="1"/>
      </rPr>
      <t xml:space="preserve"> </t>
    </r>
    <r>
      <rPr>
        <sz val="10"/>
        <rFont val="Calibri"/>
        <family val="1"/>
      </rPr>
      <t>CROMADO</t>
    </r>
  </si>
  <si>
    <r>
      <rPr>
        <sz val="10"/>
        <rFont val="Calibri"/>
        <family val="1"/>
      </rPr>
      <t>TORNEIRA</t>
    </r>
    <r>
      <rPr>
        <sz val="10"/>
        <rFont val="Times New Roman"/>
        <family val="1"/>
      </rPr>
      <t xml:space="preserve"> </t>
    </r>
    <r>
      <rPr>
        <sz val="10"/>
        <rFont val="Calibri"/>
        <family val="1"/>
      </rPr>
      <t>BANCADA</t>
    </r>
    <r>
      <rPr>
        <sz val="10"/>
        <rFont val="Times New Roman"/>
        <family val="1"/>
      </rPr>
      <t xml:space="preserve"> </t>
    </r>
    <r>
      <rPr>
        <sz val="10"/>
        <rFont val="Calibri"/>
        <family val="1"/>
      </rPr>
      <t>METAL</t>
    </r>
    <r>
      <rPr>
        <sz val="10"/>
        <rFont val="Times New Roman"/>
        <family val="1"/>
      </rPr>
      <t xml:space="preserve"> </t>
    </r>
    <r>
      <rPr>
        <sz val="10"/>
        <rFont val="Calibri"/>
        <family val="1"/>
      </rPr>
      <t>MANUAL</t>
    </r>
    <r>
      <rPr>
        <sz val="10"/>
        <rFont val="Times New Roman"/>
        <family val="1"/>
      </rPr>
      <t xml:space="preserve"> </t>
    </r>
    <r>
      <rPr>
        <sz val="10"/>
        <rFont val="Calibri"/>
        <family val="1"/>
      </rPr>
      <t>LAVATORIO</t>
    </r>
  </si>
  <si>
    <r>
      <rPr>
        <sz val="10"/>
        <rFont val="Calibri"/>
        <family val="1"/>
      </rPr>
      <t>TORNEIRA</t>
    </r>
    <r>
      <rPr>
        <sz val="10"/>
        <rFont val="Times New Roman"/>
        <family val="1"/>
      </rPr>
      <t xml:space="preserve"> </t>
    </r>
    <r>
      <rPr>
        <sz val="10"/>
        <rFont val="Calibri"/>
        <family val="1"/>
      </rPr>
      <t>BANCADA</t>
    </r>
    <r>
      <rPr>
        <sz val="10"/>
        <rFont val="Times New Roman"/>
        <family val="1"/>
      </rPr>
      <t xml:space="preserve"> </t>
    </r>
    <r>
      <rPr>
        <sz val="10"/>
        <rFont val="Calibri"/>
        <family val="1"/>
      </rPr>
      <t>METAL</t>
    </r>
    <r>
      <rPr>
        <sz val="10"/>
        <rFont val="Times New Roman"/>
        <family val="1"/>
      </rPr>
      <t xml:space="preserve"> </t>
    </r>
    <r>
      <rPr>
        <sz val="10"/>
        <rFont val="Calibri"/>
        <family val="1"/>
      </rPr>
      <t>AUTOMAT</t>
    </r>
    <r>
      <rPr>
        <sz val="10"/>
        <rFont val="Times New Roman"/>
        <family val="1"/>
      </rPr>
      <t xml:space="preserve"> </t>
    </r>
    <r>
      <rPr>
        <sz val="10"/>
        <rFont val="Calibri"/>
        <family val="1"/>
      </rPr>
      <t>LAVATORIO</t>
    </r>
  </si>
  <si>
    <r>
      <rPr>
        <sz val="10"/>
        <rFont val="Calibri"/>
        <family val="1"/>
      </rPr>
      <t>TORNEIRA</t>
    </r>
    <r>
      <rPr>
        <sz val="10"/>
        <rFont val="Times New Roman"/>
        <family val="1"/>
      </rPr>
      <t xml:space="preserve"> </t>
    </r>
    <r>
      <rPr>
        <sz val="10"/>
        <rFont val="Calibri"/>
        <family val="1"/>
      </rPr>
      <t>BANCADA</t>
    </r>
    <r>
      <rPr>
        <sz val="10"/>
        <rFont val="Times New Roman"/>
        <family val="1"/>
      </rPr>
      <t xml:space="preserve"> </t>
    </r>
    <r>
      <rPr>
        <sz val="10"/>
        <rFont val="Calibri"/>
        <family val="1"/>
      </rPr>
      <t>METAL</t>
    </r>
    <r>
      <rPr>
        <sz val="10"/>
        <rFont val="Times New Roman"/>
        <family val="1"/>
      </rPr>
      <t xml:space="preserve"> </t>
    </r>
    <r>
      <rPr>
        <sz val="10"/>
        <rFont val="Calibri"/>
        <family val="1"/>
      </rPr>
      <t>MANUAL</t>
    </r>
    <r>
      <rPr>
        <sz val="10"/>
        <rFont val="Times New Roman"/>
        <family val="1"/>
      </rPr>
      <t xml:space="preserve"> </t>
    </r>
    <r>
      <rPr>
        <sz val="10"/>
        <rFont val="Calibri"/>
        <family val="1"/>
      </rPr>
      <t>PIA</t>
    </r>
    <r>
      <rPr>
        <sz val="10"/>
        <rFont val="Times New Roman"/>
        <family val="1"/>
      </rPr>
      <t xml:space="preserve"> </t>
    </r>
    <r>
      <rPr>
        <sz val="10"/>
        <rFont val="Calibri"/>
        <family val="1"/>
      </rPr>
      <t>COZINH</t>
    </r>
  </si>
  <si>
    <r>
      <rPr>
        <sz val="10"/>
        <rFont val="Calibri"/>
        <family val="1"/>
      </rPr>
      <t>TORNEIRA</t>
    </r>
    <r>
      <rPr>
        <sz val="10"/>
        <rFont val="Times New Roman"/>
        <family val="1"/>
      </rPr>
      <t xml:space="preserve"> </t>
    </r>
    <r>
      <rPr>
        <sz val="10"/>
        <rFont val="Calibri"/>
        <family val="1"/>
      </rPr>
      <t>PVC</t>
    </r>
    <r>
      <rPr>
        <sz val="10"/>
        <rFont val="Times New Roman"/>
        <family val="1"/>
      </rPr>
      <t xml:space="preserve"> </t>
    </r>
    <r>
      <rPr>
        <sz val="10"/>
        <rFont val="Calibri"/>
        <family val="1"/>
      </rPr>
      <t>MANUAL</t>
    </r>
    <r>
      <rPr>
        <sz val="10"/>
        <rFont val="Times New Roman"/>
        <family val="1"/>
      </rPr>
      <t xml:space="preserve"> </t>
    </r>
    <r>
      <rPr>
        <sz val="10"/>
        <rFont val="Calibri"/>
        <family val="1"/>
      </rPr>
      <t>USO</t>
    </r>
    <r>
      <rPr>
        <sz val="10"/>
        <rFont val="Times New Roman"/>
        <family val="1"/>
      </rPr>
      <t xml:space="preserve"> </t>
    </r>
    <r>
      <rPr>
        <sz val="10"/>
        <rFont val="Calibri"/>
        <family val="1"/>
      </rPr>
      <t>GERAL</t>
    </r>
  </si>
  <si>
    <r>
      <rPr>
        <sz val="10"/>
        <rFont val="Calibri"/>
        <family val="1"/>
      </rPr>
      <t>CABIDE</t>
    </r>
    <r>
      <rPr>
        <sz val="10"/>
        <rFont val="Times New Roman"/>
        <family val="1"/>
      </rPr>
      <t xml:space="preserve"> </t>
    </r>
    <r>
      <rPr>
        <sz val="10"/>
        <rFont val="Calibri"/>
        <family val="1"/>
      </rPr>
      <t>METAL</t>
    </r>
    <r>
      <rPr>
        <sz val="10"/>
        <rFont val="Times New Roman"/>
        <family val="1"/>
      </rPr>
      <t xml:space="preserve"> </t>
    </r>
    <r>
      <rPr>
        <sz val="10"/>
        <rFont val="Calibri"/>
        <family val="1"/>
      </rPr>
      <t>CROMADO</t>
    </r>
    <r>
      <rPr>
        <sz val="10"/>
        <rFont val="Times New Roman"/>
        <family val="1"/>
      </rPr>
      <t xml:space="preserve"> </t>
    </r>
    <r>
      <rPr>
        <sz val="10"/>
        <rFont val="Calibri"/>
        <family val="1"/>
      </rPr>
      <t>UM</t>
    </r>
    <r>
      <rPr>
        <sz val="10"/>
        <rFont val="Times New Roman"/>
        <family val="1"/>
      </rPr>
      <t xml:space="preserve"> </t>
    </r>
    <r>
      <rPr>
        <sz val="10"/>
        <rFont val="Calibri"/>
        <family val="1"/>
      </rPr>
      <t>GANCHO</t>
    </r>
  </si>
  <si>
    <r>
      <rPr>
        <sz val="10"/>
        <rFont val="Calibri"/>
        <family val="1"/>
      </rPr>
      <t>PAPELEIRA</t>
    </r>
    <r>
      <rPr>
        <sz val="10"/>
        <rFont val="Times New Roman"/>
        <family val="1"/>
      </rPr>
      <t xml:space="preserve"> </t>
    </r>
    <r>
      <rPr>
        <sz val="10"/>
        <rFont val="Calibri"/>
        <family val="1"/>
      </rPr>
      <t>METAL</t>
    </r>
    <r>
      <rPr>
        <sz val="10"/>
        <rFont val="Times New Roman"/>
        <family val="1"/>
      </rPr>
      <t xml:space="preserve"> </t>
    </r>
    <r>
      <rPr>
        <sz val="10"/>
        <rFont val="Calibri"/>
        <family val="1"/>
      </rPr>
      <t>CROMADO</t>
    </r>
  </si>
  <si>
    <r>
      <rPr>
        <sz val="10"/>
        <rFont val="Calibri"/>
        <family val="1"/>
      </rPr>
      <t>PAPELEIRA</t>
    </r>
    <r>
      <rPr>
        <sz val="10"/>
        <rFont val="Times New Roman"/>
        <family val="1"/>
      </rPr>
      <t xml:space="preserve"> </t>
    </r>
    <r>
      <rPr>
        <sz val="10"/>
        <rFont val="Calibri"/>
        <family val="1"/>
      </rPr>
      <t>PLASTICA</t>
    </r>
    <r>
      <rPr>
        <sz val="10"/>
        <rFont val="Times New Roman"/>
        <family val="1"/>
      </rPr>
      <t xml:space="preserve"> </t>
    </r>
    <r>
      <rPr>
        <sz val="10"/>
        <rFont val="Calibri"/>
        <family val="1"/>
      </rPr>
      <t>PAPEL</t>
    </r>
    <r>
      <rPr>
        <sz val="10"/>
        <rFont val="Times New Roman"/>
        <family val="1"/>
      </rPr>
      <t xml:space="preserve"> </t>
    </r>
    <r>
      <rPr>
        <sz val="10"/>
        <rFont val="Calibri"/>
        <family val="1"/>
      </rPr>
      <t>HIGIENICO</t>
    </r>
    <r>
      <rPr>
        <sz val="10"/>
        <rFont val="Times New Roman"/>
        <family val="1"/>
      </rPr>
      <t xml:space="preserve"> </t>
    </r>
    <r>
      <rPr>
        <sz val="10"/>
        <rFont val="Calibri"/>
        <family val="1"/>
      </rPr>
      <t>ROLAO</t>
    </r>
  </si>
  <si>
    <r>
      <rPr>
        <sz val="10"/>
        <rFont val="Calibri"/>
        <family val="1"/>
      </rPr>
      <t>TOALHEIRO</t>
    </r>
    <r>
      <rPr>
        <sz val="10"/>
        <rFont val="Times New Roman"/>
        <family val="1"/>
      </rPr>
      <t xml:space="preserve"> </t>
    </r>
    <r>
      <rPr>
        <sz val="10"/>
        <rFont val="Calibri"/>
        <family val="1"/>
      </rPr>
      <t>PLASTICO</t>
    </r>
    <r>
      <rPr>
        <sz val="10"/>
        <rFont val="Times New Roman"/>
        <family val="1"/>
      </rPr>
      <t xml:space="preserve"> </t>
    </r>
    <r>
      <rPr>
        <sz val="10"/>
        <rFont val="Calibri"/>
        <family val="1"/>
      </rPr>
      <t>PAPEL</t>
    </r>
    <r>
      <rPr>
        <sz val="10"/>
        <rFont val="Times New Roman"/>
        <family val="1"/>
      </rPr>
      <t xml:space="preserve"> </t>
    </r>
    <r>
      <rPr>
        <sz val="10"/>
        <rFont val="Calibri"/>
        <family val="1"/>
      </rPr>
      <t>TOALHA</t>
    </r>
  </si>
  <si>
    <r>
      <rPr>
        <sz val="10"/>
        <rFont val="Calibri"/>
        <family val="1"/>
      </rPr>
      <t>SABONETEIRA</t>
    </r>
    <r>
      <rPr>
        <sz val="10"/>
        <rFont val="Times New Roman"/>
        <family val="1"/>
      </rPr>
      <t xml:space="preserve"> </t>
    </r>
    <r>
      <rPr>
        <sz val="10"/>
        <rFont val="Calibri"/>
        <family val="1"/>
      </rPr>
      <t>PLASTICA</t>
    </r>
    <r>
      <rPr>
        <sz val="10"/>
        <rFont val="Times New Roman"/>
        <family val="1"/>
      </rPr>
      <t xml:space="preserve"> </t>
    </r>
    <r>
      <rPr>
        <sz val="10"/>
        <rFont val="Calibri"/>
        <family val="1"/>
      </rPr>
      <t>TIPO</t>
    </r>
    <r>
      <rPr>
        <sz val="10"/>
        <rFont val="Times New Roman"/>
        <family val="1"/>
      </rPr>
      <t xml:space="preserve"> </t>
    </r>
    <r>
      <rPr>
        <sz val="10"/>
        <rFont val="Calibri"/>
        <family val="1"/>
      </rPr>
      <t>DISPENSER</t>
    </r>
  </si>
  <si>
    <r>
      <rPr>
        <sz val="10"/>
        <rFont val="Calibri"/>
        <family val="1"/>
      </rPr>
      <t>RALO</t>
    </r>
    <r>
      <rPr>
        <sz val="10"/>
        <rFont val="Times New Roman"/>
        <family val="1"/>
      </rPr>
      <t xml:space="preserve"> </t>
    </r>
    <r>
      <rPr>
        <sz val="10"/>
        <rFont val="Calibri"/>
        <family val="1"/>
      </rPr>
      <t>SECO</t>
    </r>
    <r>
      <rPr>
        <sz val="10"/>
        <rFont val="Times New Roman"/>
        <family val="1"/>
      </rPr>
      <t xml:space="preserve"> </t>
    </r>
    <r>
      <rPr>
        <sz val="10"/>
        <rFont val="Calibri"/>
        <family val="1"/>
      </rPr>
      <t>PVC</t>
    </r>
    <r>
      <rPr>
        <sz val="10"/>
        <rFont val="Times New Roman"/>
        <family val="1"/>
      </rPr>
      <t xml:space="preserve"> </t>
    </r>
    <r>
      <rPr>
        <sz val="10"/>
        <rFont val="Calibri"/>
        <family val="1"/>
      </rPr>
      <t>100X53X40MM</t>
    </r>
    <r>
      <rPr>
        <sz val="10"/>
        <rFont val="Times New Roman"/>
        <family val="1"/>
      </rPr>
      <t xml:space="preserve"> </t>
    </r>
    <r>
      <rPr>
        <sz val="10"/>
        <rFont val="Calibri"/>
        <family val="1"/>
      </rPr>
      <t>QUADRADO</t>
    </r>
  </si>
  <si>
    <r>
      <rPr>
        <sz val="10"/>
        <rFont val="Calibri"/>
        <family val="1"/>
      </rPr>
      <t>RALO</t>
    </r>
    <r>
      <rPr>
        <sz val="10"/>
        <rFont val="Times New Roman"/>
        <family val="1"/>
      </rPr>
      <t xml:space="preserve"> </t>
    </r>
    <r>
      <rPr>
        <sz val="10"/>
        <rFont val="Calibri"/>
        <family val="1"/>
      </rPr>
      <t>SINFONADO</t>
    </r>
    <r>
      <rPr>
        <sz val="10"/>
        <rFont val="Times New Roman"/>
        <family val="1"/>
      </rPr>
      <t xml:space="preserve"> </t>
    </r>
    <r>
      <rPr>
        <sz val="10"/>
        <rFont val="Calibri"/>
        <family val="1"/>
      </rPr>
      <t>PVC</t>
    </r>
    <r>
      <rPr>
        <sz val="10"/>
        <rFont val="Times New Roman"/>
        <family val="1"/>
      </rPr>
      <t xml:space="preserve"> </t>
    </r>
    <r>
      <rPr>
        <sz val="10"/>
        <rFont val="Calibri"/>
        <family val="1"/>
      </rPr>
      <t>100X40MM</t>
    </r>
    <r>
      <rPr>
        <sz val="10"/>
        <rFont val="Times New Roman"/>
        <family val="1"/>
      </rPr>
      <t xml:space="preserve"> </t>
    </r>
    <r>
      <rPr>
        <sz val="10"/>
        <rFont val="Calibri"/>
        <family val="1"/>
      </rPr>
      <t>CILINDRICO</t>
    </r>
  </si>
  <si>
    <r>
      <rPr>
        <sz val="10"/>
        <rFont val="Calibri"/>
        <family val="1"/>
      </rPr>
      <t>CAIXA</t>
    </r>
    <r>
      <rPr>
        <sz val="10"/>
        <rFont val="Times New Roman"/>
        <family val="1"/>
      </rPr>
      <t xml:space="preserve"> </t>
    </r>
    <r>
      <rPr>
        <sz val="10"/>
        <rFont val="Calibri"/>
        <family val="1"/>
      </rPr>
      <t>SINFONADA</t>
    </r>
    <r>
      <rPr>
        <sz val="10"/>
        <rFont val="Times New Roman"/>
        <family val="1"/>
      </rPr>
      <t xml:space="preserve"> </t>
    </r>
    <r>
      <rPr>
        <sz val="10"/>
        <rFont val="Calibri"/>
        <family val="1"/>
      </rPr>
      <t>PVC</t>
    </r>
    <r>
      <rPr>
        <sz val="10"/>
        <rFont val="Times New Roman"/>
        <family val="1"/>
      </rPr>
      <t xml:space="preserve"> </t>
    </r>
    <r>
      <rPr>
        <sz val="10"/>
        <rFont val="Calibri"/>
        <family val="1"/>
      </rPr>
      <t>100X100X50MM</t>
    </r>
    <r>
      <rPr>
        <sz val="10"/>
        <rFont val="Times New Roman"/>
        <family val="1"/>
      </rPr>
      <t xml:space="preserve"> </t>
    </r>
    <r>
      <rPr>
        <sz val="10"/>
        <rFont val="Calibri"/>
        <family val="1"/>
      </rPr>
      <t>REDONDA</t>
    </r>
  </si>
  <si>
    <r>
      <rPr>
        <sz val="10"/>
        <rFont val="Calibri"/>
        <family val="1"/>
      </rPr>
      <t>CAIXA</t>
    </r>
    <r>
      <rPr>
        <sz val="10"/>
        <rFont val="Times New Roman"/>
        <family val="1"/>
      </rPr>
      <t xml:space="preserve"> </t>
    </r>
    <r>
      <rPr>
        <sz val="10"/>
        <rFont val="Calibri"/>
        <family val="1"/>
      </rPr>
      <t>DESCARGA</t>
    </r>
    <r>
      <rPr>
        <sz val="10"/>
        <rFont val="Times New Roman"/>
        <family val="1"/>
      </rPr>
      <t xml:space="preserve"> </t>
    </r>
    <r>
      <rPr>
        <sz val="10"/>
        <rFont val="Calibri"/>
        <family val="1"/>
      </rPr>
      <t>EXTERNA</t>
    </r>
    <r>
      <rPr>
        <sz val="10"/>
        <rFont val="Times New Roman"/>
        <family val="1"/>
      </rPr>
      <t xml:space="preserve"> </t>
    </r>
    <r>
      <rPr>
        <sz val="10"/>
        <rFont val="Calibri"/>
        <family val="1"/>
      </rPr>
      <t>PLASTICA</t>
    </r>
    <r>
      <rPr>
        <sz val="10"/>
        <rFont val="Times New Roman"/>
        <family val="1"/>
      </rPr>
      <t xml:space="preserve"> </t>
    </r>
    <r>
      <rPr>
        <sz val="10"/>
        <rFont val="Calibri"/>
        <family val="1"/>
      </rPr>
      <t>COMPLETA</t>
    </r>
  </si>
  <si>
    <r>
      <rPr>
        <sz val="10"/>
        <rFont val="Calibri"/>
        <family val="1"/>
      </rPr>
      <t>CAIXA</t>
    </r>
    <r>
      <rPr>
        <sz val="10"/>
        <rFont val="Times New Roman"/>
        <family val="1"/>
      </rPr>
      <t xml:space="preserve"> </t>
    </r>
    <r>
      <rPr>
        <sz val="10"/>
        <rFont val="Calibri"/>
        <family val="1"/>
      </rPr>
      <t>GORDURA</t>
    </r>
    <r>
      <rPr>
        <sz val="10"/>
        <rFont val="Times New Roman"/>
        <family val="1"/>
      </rPr>
      <t xml:space="preserve"> </t>
    </r>
    <r>
      <rPr>
        <sz val="10"/>
        <rFont val="Calibri"/>
        <family val="1"/>
      </rPr>
      <t>CIRCULAR</t>
    </r>
    <r>
      <rPr>
        <sz val="10"/>
        <rFont val="Times New Roman"/>
        <family val="1"/>
      </rPr>
      <t xml:space="preserve"> </t>
    </r>
    <r>
      <rPr>
        <sz val="10"/>
        <rFont val="Calibri"/>
        <family val="1"/>
      </rPr>
      <t>PREMOLD</t>
    </r>
    <r>
      <rPr>
        <sz val="10"/>
        <rFont val="Times New Roman"/>
        <family val="1"/>
      </rPr>
      <t xml:space="preserve"> </t>
    </r>
    <r>
      <rPr>
        <sz val="10"/>
        <rFont val="Calibri"/>
        <family val="1"/>
      </rPr>
      <t>40X45</t>
    </r>
  </si>
  <si>
    <r>
      <rPr>
        <sz val="10"/>
        <rFont val="Calibri"/>
        <family val="1"/>
      </rPr>
      <t>CAIXA</t>
    </r>
    <r>
      <rPr>
        <sz val="10"/>
        <rFont val="Times New Roman"/>
        <family val="1"/>
      </rPr>
      <t xml:space="preserve"> </t>
    </r>
    <r>
      <rPr>
        <sz val="10"/>
        <rFont val="Calibri"/>
        <family val="1"/>
      </rPr>
      <t>PASSAGEM</t>
    </r>
    <r>
      <rPr>
        <sz val="10"/>
        <rFont val="Times New Roman"/>
        <family val="1"/>
      </rPr>
      <t xml:space="preserve"> </t>
    </r>
    <r>
      <rPr>
        <sz val="10"/>
        <rFont val="Calibri"/>
        <family val="1"/>
      </rPr>
      <t>PRE-MOLDADA</t>
    </r>
    <r>
      <rPr>
        <sz val="10"/>
        <rFont val="Times New Roman"/>
        <family val="1"/>
      </rPr>
      <t xml:space="preserve"> </t>
    </r>
    <r>
      <rPr>
        <sz val="10"/>
        <rFont val="Calibri"/>
        <family val="1"/>
      </rPr>
      <t>40X40X40CM</t>
    </r>
  </si>
  <si>
    <r>
      <rPr>
        <sz val="10"/>
        <rFont val="Calibri"/>
        <family val="1"/>
      </rPr>
      <t>CAIXA</t>
    </r>
    <r>
      <rPr>
        <sz val="10"/>
        <rFont val="Times New Roman"/>
        <family val="1"/>
      </rPr>
      <t xml:space="preserve"> </t>
    </r>
    <r>
      <rPr>
        <sz val="10"/>
        <rFont val="Calibri"/>
        <family val="1"/>
      </rPr>
      <t>DE</t>
    </r>
    <r>
      <rPr>
        <sz val="10"/>
        <rFont val="Times New Roman"/>
        <family val="1"/>
      </rPr>
      <t xml:space="preserve"> </t>
    </r>
    <r>
      <rPr>
        <sz val="10"/>
        <rFont val="Calibri"/>
        <family val="1"/>
      </rPr>
      <t>PASSAGEM</t>
    </r>
    <r>
      <rPr>
        <sz val="10"/>
        <rFont val="Times New Roman"/>
        <family val="1"/>
      </rPr>
      <t xml:space="preserve"> </t>
    </r>
    <r>
      <rPr>
        <sz val="10"/>
        <rFont val="Calibri"/>
        <family val="1"/>
      </rPr>
      <t>PRE-MOLDADA</t>
    </r>
    <r>
      <rPr>
        <sz val="10"/>
        <rFont val="Times New Roman"/>
        <family val="1"/>
      </rPr>
      <t xml:space="preserve"> </t>
    </r>
    <r>
      <rPr>
        <sz val="10"/>
        <rFont val="Calibri"/>
        <family val="1"/>
      </rPr>
      <t>60X60X50</t>
    </r>
  </si>
  <si>
    <r>
      <rPr>
        <sz val="10"/>
        <rFont val="Calibri"/>
        <family val="1"/>
      </rPr>
      <t>CAIXA</t>
    </r>
    <r>
      <rPr>
        <sz val="10"/>
        <rFont val="Times New Roman"/>
        <family val="1"/>
      </rPr>
      <t xml:space="preserve"> </t>
    </r>
    <r>
      <rPr>
        <sz val="10"/>
        <rFont val="Calibri"/>
        <family val="1"/>
      </rPr>
      <t>DAGUA</t>
    </r>
    <r>
      <rPr>
        <sz val="10"/>
        <rFont val="Times New Roman"/>
        <family val="1"/>
      </rPr>
      <t xml:space="preserve"> </t>
    </r>
    <r>
      <rPr>
        <sz val="10"/>
        <rFont val="Calibri"/>
        <family val="1"/>
      </rPr>
      <t>FIBRA</t>
    </r>
    <r>
      <rPr>
        <sz val="10"/>
        <rFont val="Times New Roman"/>
        <family val="1"/>
      </rPr>
      <t xml:space="preserve"> </t>
    </r>
    <r>
      <rPr>
        <sz val="10"/>
        <rFont val="Calibri"/>
        <family val="1"/>
      </rPr>
      <t>VIDRO</t>
    </r>
    <r>
      <rPr>
        <sz val="10"/>
        <rFont val="Times New Roman"/>
        <family val="1"/>
      </rPr>
      <t xml:space="preserve"> </t>
    </r>
    <r>
      <rPr>
        <sz val="10"/>
        <rFont val="Calibri"/>
        <family val="1"/>
      </rPr>
      <t>500L</t>
    </r>
    <r>
      <rPr>
        <sz val="10"/>
        <rFont val="Times New Roman"/>
        <family val="1"/>
      </rPr>
      <t xml:space="preserve"> </t>
    </r>
    <r>
      <rPr>
        <sz val="10"/>
        <rFont val="Calibri"/>
        <family val="1"/>
      </rPr>
      <t>COMPLETA</t>
    </r>
  </si>
  <si>
    <r>
      <rPr>
        <sz val="10"/>
        <rFont val="Calibri"/>
        <family val="1"/>
      </rPr>
      <t>CAIXA</t>
    </r>
    <r>
      <rPr>
        <sz val="10"/>
        <rFont val="Times New Roman"/>
        <family val="1"/>
      </rPr>
      <t xml:space="preserve"> </t>
    </r>
    <r>
      <rPr>
        <sz val="10"/>
        <rFont val="Calibri"/>
        <family val="1"/>
      </rPr>
      <t>DAGUA</t>
    </r>
    <r>
      <rPr>
        <sz val="10"/>
        <rFont val="Times New Roman"/>
        <family val="1"/>
      </rPr>
      <t xml:space="preserve"> </t>
    </r>
    <r>
      <rPr>
        <sz val="10"/>
        <rFont val="Calibri"/>
        <family val="1"/>
      </rPr>
      <t>FIBRA</t>
    </r>
    <r>
      <rPr>
        <sz val="10"/>
        <rFont val="Times New Roman"/>
        <family val="1"/>
      </rPr>
      <t xml:space="preserve"> </t>
    </r>
    <r>
      <rPr>
        <sz val="10"/>
        <rFont val="Calibri"/>
        <family val="1"/>
      </rPr>
      <t>VIDRO</t>
    </r>
    <r>
      <rPr>
        <sz val="10"/>
        <rFont val="Times New Roman"/>
        <family val="1"/>
      </rPr>
      <t xml:space="preserve"> </t>
    </r>
    <r>
      <rPr>
        <sz val="10"/>
        <rFont val="Calibri"/>
        <family val="1"/>
      </rPr>
      <t>1000L</t>
    </r>
    <r>
      <rPr>
        <sz val="10"/>
        <rFont val="Times New Roman"/>
        <family val="1"/>
      </rPr>
      <t xml:space="preserve"> </t>
    </r>
    <r>
      <rPr>
        <sz val="10"/>
        <rFont val="Calibri"/>
        <family val="1"/>
      </rPr>
      <t>COMPLETA</t>
    </r>
  </si>
  <si>
    <r>
      <rPr>
        <sz val="10"/>
        <rFont val="Calibri"/>
        <family val="1"/>
      </rPr>
      <t>PONTO</t>
    </r>
    <r>
      <rPr>
        <sz val="10"/>
        <rFont val="Times New Roman"/>
        <family val="1"/>
      </rPr>
      <t xml:space="preserve"> </t>
    </r>
    <r>
      <rPr>
        <sz val="10"/>
        <rFont val="Calibri"/>
        <family val="1"/>
      </rPr>
      <t>AGUA</t>
    </r>
    <r>
      <rPr>
        <sz val="10"/>
        <rFont val="Times New Roman"/>
        <family val="1"/>
      </rPr>
      <t xml:space="preserve"> </t>
    </r>
    <r>
      <rPr>
        <sz val="10"/>
        <rFont val="Calibri"/>
        <family val="1"/>
      </rPr>
      <t>FRIA</t>
    </r>
  </si>
  <si>
    <r>
      <rPr>
        <sz val="10"/>
        <rFont val="Calibri"/>
        <family val="1"/>
      </rPr>
      <t>PONTO</t>
    </r>
    <r>
      <rPr>
        <sz val="10"/>
        <rFont val="Times New Roman"/>
        <family val="1"/>
      </rPr>
      <t xml:space="preserve"> </t>
    </r>
    <r>
      <rPr>
        <sz val="10"/>
        <rFont val="Calibri"/>
        <family val="1"/>
      </rPr>
      <t>DRENO</t>
    </r>
    <r>
      <rPr>
        <sz val="10"/>
        <rFont val="Times New Roman"/>
        <family val="1"/>
      </rPr>
      <t xml:space="preserve"> </t>
    </r>
    <r>
      <rPr>
        <sz val="10"/>
        <rFont val="Calibri"/>
        <family val="1"/>
      </rPr>
      <t>AR-CONDICIONADO</t>
    </r>
  </si>
  <si>
    <r>
      <rPr>
        <sz val="10"/>
        <rFont val="Calibri"/>
        <family val="1"/>
      </rPr>
      <t>PONTO</t>
    </r>
    <r>
      <rPr>
        <sz val="10"/>
        <rFont val="Times New Roman"/>
        <family val="1"/>
      </rPr>
      <t xml:space="preserve"> </t>
    </r>
    <r>
      <rPr>
        <sz val="10"/>
        <rFont val="Calibri"/>
        <family val="1"/>
      </rPr>
      <t>REGISTRO</t>
    </r>
    <r>
      <rPr>
        <sz val="10"/>
        <rFont val="Times New Roman"/>
        <family val="1"/>
      </rPr>
      <t xml:space="preserve"> </t>
    </r>
    <r>
      <rPr>
        <sz val="10"/>
        <rFont val="Calibri"/>
        <family val="1"/>
      </rPr>
      <t>DE</t>
    </r>
    <r>
      <rPr>
        <sz val="10"/>
        <rFont val="Times New Roman"/>
        <family val="1"/>
      </rPr>
      <t xml:space="preserve"> </t>
    </r>
    <r>
      <rPr>
        <sz val="10"/>
        <rFont val="Calibri"/>
        <family val="1"/>
      </rPr>
      <t>PRESSAO</t>
    </r>
  </si>
  <si>
    <r>
      <rPr>
        <sz val="10"/>
        <rFont val="Calibri"/>
        <family val="1"/>
      </rPr>
      <t>PONTO</t>
    </r>
    <r>
      <rPr>
        <sz val="10"/>
        <rFont val="Times New Roman"/>
        <family val="1"/>
      </rPr>
      <t xml:space="preserve"> </t>
    </r>
    <r>
      <rPr>
        <sz val="10"/>
        <rFont val="Calibri"/>
        <family val="1"/>
      </rPr>
      <t>REGISTRO</t>
    </r>
    <r>
      <rPr>
        <sz val="10"/>
        <rFont val="Times New Roman"/>
        <family val="1"/>
      </rPr>
      <t xml:space="preserve"> </t>
    </r>
    <r>
      <rPr>
        <sz val="10"/>
        <rFont val="Calibri"/>
        <family val="1"/>
      </rPr>
      <t>DE</t>
    </r>
    <r>
      <rPr>
        <sz val="10"/>
        <rFont val="Times New Roman"/>
        <family val="1"/>
      </rPr>
      <t xml:space="preserve"> </t>
    </r>
    <r>
      <rPr>
        <sz val="10"/>
        <rFont val="Calibri"/>
        <family val="1"/>
      </rPr>
      <t>GAVETA</t>
    </r>
    <r>
      <rPr>
        <sz val="10"/>
        <rFont val="Times New Roman"/>
        <family val="1"/>
      </rPr>
      <t xml:space="preserve"> </t>
    </r>
    <r>
      <rPr>
        <sz val="10"/>
        <rFont val="Calibri"/>
        <family val="1"/>
      </rPr>
      <t>3/4"</t>
    </r>
  </si>
  <si>
    <r>
      <rPr>
        <sz val="10"/>
        <rFont val="Calibri"/>
        <family val="1"/>
      </rPr>
      <t>PONTO</t>
    </r>
    <r>
      <rPr>
        <sz val="10"/>
        <rFont val="Times New Roman"/>
        <family val="1"/>
      </rPr>
      <t xml:space="preserve"> </t>
    </r>
    <r>
      <rPr>
        <sz val="10"/>
        <rFont val="Calibri"/>
        <family val="1"/>
      </rPr>
      <t>REGISTRO</t>
    </r>
    <r>
      <rPr>
        <sz val="10"/>
        <rFont val="Times New Roman"/>
        <family val="1"/>
      </rPr>
      <t xml:space="preserve"> </t>
    </r>
    <r>
      <rPr>
        <sz val="10"/>
        <rFont val="Calibri"/>
        <family val="1"/>
      </rPr>
      <t>DE</t>
    </r>
    <r>
      <rPr>
        <sz val="10"/>
        <rFont val="Times New Roman"/>
        <family val="1"/>
      </rPr>
      <t xml:space="preserve"> </t>
    </r>
    <r>
      <rPr>
        <sz val="10"/>
        <rFont val="Calibri"/>
        <family val="1"/>
      </rPr>
      <t>GAVETA</t>
    </r>
    <r>
      <rPr>
        <sz val="10"/>
        <rFont val="Times New Roman"/>
        <family val="1"/>
      </rPr>
      <t xml:space="preserve"> </t>
    </r>
    <r>
      <rPr>
        <sz val="10"/>
        <rFont val="Calibri"/>
        <family val="1"/>
      </rPr>
      <t>1/2"</t>
    </r>
  </si>
  <si>
    <r>
      <rPr>
        <sz val="10"/>
        <rFont val="Calibri"/>
        <family val="1"/>
      </rPr>
      <t>PONTO</t>
    </r>
    <r>
      <rPr>
        <sz val="10"/>
        <rFont val="Times New Roman"/>
        <family val="1"/>
      </rPr>
      <t xml:space="preserve"> </t>
    </r>
    <r>
      <rPr>
        <sz val="10"/>
        <rFont val="Calibri"/>
        <family val="1"/>
      </rPr>
      <t>VALVULA</t>
    </r>
    <r>
      <rPr>
        <sz val="10"/>
        <rFont val="Times New Roman"/>
        <family val="1"/>
      </rPr>
      <t xml:space="preserve"> </t>
    </r>
    <r>
      <rPr>
        <sz val="10"/>
        <rFont val="Calibri"/>
        <family val="1"/>
      </rPr>
      <t>DESCARGA</t>
    </r>
    <r>
      <rPr>
        <sz val="10"/>
        <rFont val="Times New Roman"/>
        <family val="1"/>
      </rPr>
      <t xml:space="preserve"> </t>
    </r>
    <r>
      <rPr>
        <sz val="10"/>
        <rFont val="Calibri"/>
        <family val="1"/>
      </rPr>
      <t>MICTORIO</t>
    </r>
  </si>
  <si>
    <r>
      <rPr>
        <sz val="10"/>
        <rFont val="Calibri"/>
        <family val="1"/>
      </rPr>
      <t>PONTO</t>
    </r>
    <r>
      <rPr>
        <sz val="10"/>
        <rFont val="Times New Roman"/>
        <family val="1"/>
      </rPr>
      <t xml:space="preserve"> </t>
    </r>
    <r>
      <rPr>
        <sz val="10"/>
        <rFont val="Calibri"/>
        <family val="1"/>
      </rPr>
      <t>VALVULA</t>
    </r>
    <r>
      <rPr>
        <sz val="10"/>
        <rFont val="Times New Roman"/>
        <family val="1"/>
      </rPr>
      <t xml:space="preserve"> </t>
    </r>
    <r>
      <rPr>
        <sz val="10"/>
        <rFont val="Calibri"/>
        <family val="1"/>
      </rPr>
      <t>DESCARGA</t>
    </r>
    <r>
      <rPr>
        <sz val="10"/>
        <rFont val="Times New Roman"/>
        <family val="1"/>
      </rPr>
      <t xml:space="preserve"> </t>
    </r>
    <r>
      <rPr>
        <sz val="10"/>
        <rFont val="Calibri"/>
        <family val="1"/>
      </rPr>
      <t>BACIA</t>
    </r>
    <r>
      <rPr>
        <sz val="10"/>
        <rFont val="Times New Roman"/>
        <family val="1"/>
      </rPr>
      <t xml:space="preserve"> </t>
    </r>
    <r>
      <rPr>
        <sz val="10"/>
        <rFont val="Calibri"/>
        <family val="1"/>
      </rPr>
      <t>SANITARIA</t>
    </r>
  </si>
  <si>
    <r>
      <rPr>
        <sz val="10"/>
        <rFont val="Calibri"/>
        <family val="1"/>
      </rPr>
      <t>PONTO</t>
    </r>
    <r>
      <rPr>
        <sz val="10"/>
        <rFont val="Times New Roman"/>
        <family val="1"/>
      </rPr>
      <t xml:space="preserve"> </t>
    </r>
    <r>
      <rPr>
        <sz val="10"/>
        <rFont val="Calibri"/>
        <family val="1"/>
      </rPr>
      <t>VALVULA</t>
    </r>
    <r>
      <rPr>
        <sz val="10"/>
        <rFont val="Times New Roman"/>
        <family val="1"/>
      </rPr>
      <t xml:space="preserve"> </t>
    </r>
    <r>
      <rPr>
        <sz val="10"/>
        <rFont val="Calibri"/>
        <family val="1"/>
      </rPr>
      <t>DESCARGA</t>
    </r>
    <r>
      <rPr>
        <sz val="10"/>
        <rFont val="Times New Roman"/>
        <family val="1"/>
      </rPr>
      <t xml:space="preserve"> </t>
    </r>
    <r>
      <rPr>
        <sz val="10"/>
        <rFont val="Calibri"/>
        <family val="1"/>
      </rPr>
      <t>BACIA</t>
    </r>
    <r>
      <rPr>
        <sz val="10"/>
        <rFont val="Times New Roman"/>
        <family val="1"/>
      </rPr>
      <t xml:space="preserve"> </t>
    </r>
    <r>
      <rPr>
        <sz val="10"/>
        <rFont val="Calibri"/>
        <family val="1"/>
      </rPr>
      <t>SANITAR</t>
    </r>
    <r>
      <rPr>
        <sz val="10"/>
        <rFont val="Times New Roman"/>
        <family val="1"/>
      </rPr>
      <t xml:space="preserve"> </t>
    </r>
    <r>
      <rPr>
        <sz val="10"/>
        <rFont val="Calibri"/>
        <family val="1"/>
      </rPr>
      <t>PCD</t>
    </r>
  </si>
  <si>
    <r>
      <rPr>
        <sz val="10"/>
        <rFont val="Calibri"/>
        <family val="1"/>
      </rPr>
      <t>PONTO</t>
    </r>
    <r>
      <rPr>
        <sz val="10"/>
        <rFont val="Times New Roman"/>
        <family val="1"/>
      </rPr>
      <t xml:space="preserve"> </t>
    </r>
    <r>
      <rPr>
        <sz val="10"/>
        <rFont val="Calibri"/>
        <family val="1"/>
      </rPr>
      <t>ESGOTO</t>
    </r>
    <r>
      <rPr>
        <sz val="10"/>
        <rFont val="Times New Roman"/>
        <family val="1"/>
      </rPr>
      <t xml:space="preserve"> </t>
    </r>
    <r>
      <rPr>
        <sz val="10"/>
        <rFont val="Calibri"/>
        <family val="1"/>
      </rPr>
      <t>PRIMARIO</t>
    </r>
  </si>
  <si>
    <r>
      <rPr>
        <sz val="10"/>
        <rFont val="Calibri"/>
        <family val="1"/>
      </rPr>
      <t>PONTO</t>
    </r>
    <r>
      <rPr>
        <sz val="10"/>
        <rFont val="Times New Roman"/>
        <family val="1"/>
      </rPr>
      <t xml:space="preserve"> </t>
    </r>
    <r>
      <rPr>
        <sz val="10"/>
        <rFont val="Calibri"/>
        <family val="1"/>
      </rPr>
      <t>ESGOTO</t>
    </r>
    <r>
      <rPr>
        <sz val="10"/>
        <rFont val="Times New Roman"/>
        <family val="1"/>
      </rPr>
      <t xml:space="preserve"> </t>
    </r>
    <r>
      <rPr>
        <sz val="10"/>
        <rFont val="Calibri"/>
        <family val="1"/>
      </rPr>
      <t>SECUNDARIO</t>
    </r>
  </si>
  <si>
    <r>
      <rPr>
        <sz val="10"/>
        <rFont val="Calibri"/>
        <family val="1"/>
      </rPr>
      <t>PONTO</t>
    </r>
    <r>
      <rPr>
        <sz val="10"/>
        <rFont val="Times New Roman"/>
        <family val="1"/>
      </rPr>
      <t xml:space="preserve"> </t>
    </r>
    <r>
      <rPr>
        <sz val="10"/>
        <rFont val="Calibri"/>
        <family val="1"/>
      </rPr>
      <t>VENTILACAO</t>
    </r>
    <r>
      <rPr>
        <sz val="10"/>
        <rFont val="Times New Roman"/>
        <family val="1"/>
      </rPr>
      <t xml:space="preserve"> </t>
    </r>
    <r>
      <rPr>
        <sz val="10"/>
        <rFont val="Calibri"/>
        <family val="1"/>
      </rPr>
      <t>ESGOTO</t>
    </r>
  </si>
  <si>
    <r>
      <rPr>
        <sz val="10"/>
        <rFont val="Calibri"/>
        <family val="1"/>
      </rPr>
      <t>TANQUE</t>
    </r>
    <r>
      <rPr>
        <sz val="10"/>
        <rFont val="Times New Roman"/>
        <family val="1"/>
      </rPr>
      <t xml:space="preserve"> </t>
    </r>
    <r>
      <rPr>
        <sz val="10"/>
        <rFont val="Calibri"/>
        <family val="1"/>
      </rPr>
      <t>PRE-MOLDADO</t>
    </r>
    <r>
      <rPr>
        <sz val="10"/>
        <rFont val="Times New Roman"/>
        <family val="1"/>
      </rPr>
      <t xml:space="preserve"> </t>
    </r>
    <r>
      <rPr>
        <sz val="10"/>
        <rFont val="Calibri"/>
        <family val="1"/>
      </rPr>
      <t>DE</t>
    </r>
    <r>
      <rPr>
        <sz val="10"/>
        <rFont val="Times New Roman"/>
        <family val="1"/>
      </rPr>
      <t xml:space="preserve"> </t>
    </r>
    <r>
      <rPr>
        <sz val="10"/>
        <rFont val="Calibri"/>
        <family val="1"/>
      </rPr>
      <t>CONCRETO</t>
    </r>
  </si>
  <si>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SOLD</t>
    </r>
    <r>
      <rPr>
        <sz val="10"/>
        <rFont val="Times New Roman"/>
        <family val="1"/>
      </rPr>
      <t xml:space="preserve"> </t>
    </r>
    <r>
      <rPr>
        <sz val="10"/>
        <rFont val="Calibri"/>
        <family val="1"/>
      </rPr>
      <t>AGUA</t>
    </r>
    <r>
      <rPr>
        <sz val="10"/>
        <rFont val="Times New Roman"/>
        <family val="1"/>
      </rPr>
      <t xml:space="preserve"> </t>
    </r>
    <r>
      <rPr>
        <sz val="10"/>
        <rFont val="Calibri"/>
        <family val="1"/>
      </rPr>
      <t>20MM,</t>
    </r>
    <r>
      <rPr>
        <sz val="10"/>
        <rFont val="Times New Roman"/>
        <family val="1"/>
      </rPr>
      <t xml:space="preserve"> </t>
    </r>
    <r>
      <rPr>
        <sz val="10"/>
        <rFont val="Calibri"/>
        <family val="1"/>
      </rPr>
      <t>INC</t>
    </r>
    <r>
      <rPr>
        <sz val="10"/>
        <rFont val="Times New Roman"/>
        <family val="1"/>
      </rPr>
      <t xml:space="preserve"> </t>
    </r>
    <r>
      <rPr>
        <sz val="10"/>
        <rFont val="Calibri"/>
        <family val="1"/>
      </rPr>
      <t>CONEXOES</t>
    </r>
  </si>
  <si>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SOLD</t>
    </r>
    <r>
      <rPr>
        <sz val="10"/>
        <rFont val="Times New Roman"/>
        <family val="1"/>
      </rPr>
      <t xml:space="preserve"> </t>
    </r>
    <r>
      <rPr>
        <sz val="10"/>
        <rFont val="Calibri"/>
        <family val="1"/>
      </rPr>
      <t>AGUA</t>
    </r>
    <r>
      <rPr>
        <sz val="10"/>
        <rFont val="Times New Roman"/>
        <family val="1"/>
      </rPr>
      <t xml:space="preserve"> </t>
    </r>
    <r>
      <rPr>
        <sz val="10"/>
        <rFont val="Calibri"/>
        <family val="1"/>
      </rPr>
      <t>25MM,</t>
    </r>
    <r>
      <rPr>
        <sz val="10"/>
        <rFont val="Times New Roman"/>
        <family val="1"/>
      </rPr>
      <t xml:space="preserve"> </t>
    </r>
    <r>
      <rPr>
        <sz val="10"/>
        <rFont val="Calibri"/>
        <family val="1"/>
      </rPr>
      <t>INC</t>
    </r>
    <r>
      <rPr>
        <sz val="10"/>
        <rFont val="Times New Roman"/>
        <family val="1"/>
      </rPr>
      <t xml:space="preserve"> </t>
    </r>
    <r>
      <rPr>
        <sz val="10"/>
        <rFont val="Calibri"/>
        <family val="1"/>
      </rPr>
      <t>CONEXOES</t>
    </r>
  </si>
  <si>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SOLD</t>
    </r>
    <r>
      <rPr>
        <sz val="10"/>
        <rFont val="Times New Roman"/>
        <family val="1"/>
      </rPr>
      <t xml:space="preserve"> </t>
    </r>
    <r>
      <rPr>
        <sz val="10"/>
        <rFont val="Calibri"/>
        <family val="1"/>
      </rPr>
      <t>AGUA</t>
    </r>
    <r>
      <rPr>
        <sz val="10"/>
        <rFont val="Times New Roman"/>
        <family val="1"/>
      </rPr>
      <t xml:space="preserve"> </t>
    </r>
    <r>
      <rPr>
        <sz val="10"/>
        <rFont val="Calibri"/>
        <family val="1"/>
      </rPr>
      <t>32MM,</t>
    </r>
    <r>
      <rPr>
        <sz val="10"/>
        <rFont val="Times New Roman"/>
        <family val="1"/>
      </rPr>
      <t xml:space="preserve"> </t>
    </r>
    <r>
      <rPr>
        <sz val="10"/>
        <rFont val="Calibri"/>
        <family val="1"/>
      </rPr>
      <t>INC</t>
    </r>
    <r>
      <rPr>
        <sz val="10"/>
        <rFont val="Times New Roman"/>
        <family val="1"/>
      </rPr>
      <t xml:space="preserve"> </t>
    </r>
    <r>
      <rPr>
        <sz val="10"/>
        <rFont val="Calibri"/>
        <family val="1"/>
      </rPr>
      <t>CONEXOES</t>
    </r>
  </si>
  <si>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SOLD</t>
    </r>
    <r>
      <rPr>
        <sz val="10"/>
        <rFont val="Times New Roman"/>
        <family val="1"/>
      </rPr>
      <t xml:space="preserve"> </t>
    </r>
    <r>
      <rPr>
        <sz val="10"/>
        <rFont val="Calibri"/>
        <family val="1"/>
      </rPr>
      <t>AGUA</t>
    </r>
    <r>
      <rPr>
        <sz val="10"/>
        <rFont val="Times New Roman"/>
        <family val="1"/>
      </rPr>
      <t xml:space="preserve"> </t>
    </r>
    <r>
      <rPr>
        <sz val="10"/>
        <rFont val="Calibri"/>
        <family val="1"/>
      </rPr>
      <t>50MM,</t>
    </r>
    <r>
      <rPr>
        <sz val="10"/>
        <rFont val="Times New Roman"/>
        <family val="1"/>
      </rPr>
      <t xml:space="preserve"> </t>
    </r>
    <r>
      <rPr>
        <sz val="10"/>
        <rFont val="Calibri"/>
        <family val="1"/>
      </rPr>
      <t>INC</t>
    </r>
    <r>
      <rPr>
        <sz val="10"/>
        <rFont val="Times New Roman"/>
        <family val="1"/>
      </rPr>
      <t xml:space="preserve"> </t>
    </r>
    <r>
      <rPr>
        <sz val="10"/>
        <rFont val="Calibri"/>
        <family val="1"/>
      </rPr>
      <t>CONEXOES</t>
    </r>
  </si>
  <si>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SOLD</t>
    </r>
    <r>
      <rPr>
        <sz val="10"/>
        <rFont val="Times New Roman"/>
        <family val="1"/>
      </rPr>
      <t xml:space="preserve"> </t>
    </r>
    <r>
      <rPr>
        <sz val="10"/>
        <rFont val="Calibri"/>
        <family val="1"/>
      </rPr>
      <t>ESGOTO</t>
    </r>
    <r>
      <rPr>
        <sz val="10"/>
        <rFont val="Times New Roman"/>
        <family val="1"/>
      </rPr>
      <t xml:space="preserve"> </t>
    </r>
    <r>
      <rPr>
        <sz val="10"/>
        <rFont val="Calibri"/>
        <family val="1"/>
      </rPr>
      <t>40MM,</t>
    </r>
    <r>
      <rPr>
        <sz val="10"/>
        <rFont val="Times New Roman"/>
        <family val="1"/>
      </rPr>
      <t xml:space="preserve"> </t>
    </r>
    <r>
      <rPr>
        <sz val="10"/>
        <rFont val="Calibri"/>
        <family val="1"/>
      </rPr>
      <t>INC</t>
    </r>
    <r>
      <rPr>
        <sz val="10"/>
        <rFont val="Times New Roman"/>
        <family val="1"/>
      </rPr>
      <t xml:space="preserve"> </t>
    </r>
    <r>
      <rPr>
        <sz val="10"/>
        <rFont val="Calibri"/>
        <family val="1"/>
      </rPr>
      <t>CONEXOES</t>
    </r>
  </si>
  <si>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SOLD</t>
    </r>
    <r>
      <rPr>
        <sz val="10"/>
        <rFont val="Times New Roman"/>
        <family val="1"/>
      </rPr>
      <t xml:space="preserve"> </t>
    </r>
    <r>
      <rPr>
        <sz val="10"/>
        <rFont val="Calibri"/>
        <family val="1"/>
      </rPr>
      <t>ESGOTO</t>
    </r>
    <r>
      <rPr>
        <sz val="10"/>
        <rFont val="Times New Roman"/>
        <family val="1"/>
      </rPr>
      <t xml:space="preserve"> </t>
    </r>
    <r>
      <rPr>
        <sz val="10"/>
        <rFont val="Calibri"/>
        <family val="1"/>
      </rPr>
      <t>50MM,</t>
    </r>
    <r>
      <rPr>
        <sz val="10"/>
        <rFont val="Times New Roman"/>
        <family val="1"/>
      </rPr>
      <t xml:space="preserve"> </t>
    </r>
    <r>
      <rPr>
        <sz val="10"/>
        <rFont val="Calibri"/>
        <family val="1"/>
      </rPr>
      <t>INC</t>
    </r>
    <r>
      <rPr>
        <sz val="10"/>
        <rFont val="Times New Roman"/>
        <family val="1"/>
      </rPr>
      <t xml:space="preserve"> </t>
    </r>
    <r>
      <rPr>
        <sz val="10"/>
        <rFont val="Calibri"/>
        <family val="1"/>
      </rPr>
      <t>CONEXOES</t>
    </r>
  </si>
  <si>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SOLD</t>
    </r>
    <r>
      <rPr>
        <sz val="10"/>
        <rFont val="Times New Roman"/>
        <family val="1"/>
      </rPr>
      <t xml:space="preserve"> </t>
    </r>
    <r>
      <rPr>
        <sz val="10"/>
        <rFont val="Calibri"/>
        <family val="1"/>
      </rPr>
      <t>ESGOTO</t>
    </r>
    <r>
      <rPr>
        <sz val="10"/>
        <rFont val="Times New Roman"/>
        <family val="1"/>
      </rPr>
      <t xml:space="preserve"> </t>
    </r>
    <r>
      <rPr>
        <sz val="10"/>
        <rFont val="Calibri"/>
        <family val="1"/>
      </rPr>
      <t>75MM,</t>
    </r>
    <r>
      <rPr>
        <sz val="10"/>
        <rFont val="Times New Roman"/>
        <family val="1"/>
      </rPr>
      <t xml:space="preserve"> </t>
    </r>
    <r>
      <rPr>
        <sz val="10"/>
        <rFont val="Calibri"/>
        <family val="1"/>
      </rPr>
      <t>INC</t>
    </r>
    <r>
      <rPr>
        <sz val="10"/>
        <rFont val="Times New Roman"/>
        <family val="1"/>
      </rPr>
      <t xml:space="preserve"> </t>
    </r>
    <r>
      <rPr>
        <sz val="10"/>
        <rFont val="Calibri"/>
        <family val="1"/>
      </rPr>
      <t>CONEXOES</t>
    </r>
  </si>
  <si>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SOLD</t>
    </r>
    <r>
      <rPr>
        <sz val="10"/>
        <rFont val="Times New Roman"/>
        <family val="1"/>
      </rPr>
      <t xml:space="preserve"> </t>
    </r>
    <r>
      <rPr>
        <sz val="10"/>
        <rFont val="Calibri"/>
        <family val="1"/>
      </rPr>
      <t>ESGOTO</t>
    </r>
    <r>
      <rPr>
        <sz val="10"/>
        <rFont val="Times New Roman"/>
        <family val="1"/>
      </rPr>
      <t xml:space="preserve"> </t>
    </r>
    <r>
      <rPr>
        <sz val="10"/>
        <rFont val="Calibri"/>
        <family val="1"/>
      </rPr>
      <t>100MM,</t>
    </r>
    <r>
      <rPr>
        <sz val="10"/>
        <rFont val="Times New Roman"/>
        <family val="1"/>
      </rPr>
      <t xml:space="preserve"> </t>
    </r>
    <r>
      <rPr>
        <sz val="10"/>
        <rFont val="Calibri"/>
        <family val="1"/>
      </rPr>
      <t>INC</t>
    </r>
    <r>
      <rPr>
        <sz val="10"/>
        <rFont val="Times New Roman"/>
        <family val="1"/>
      </rPr>
      <t xml:space="preserve"> </t>
    </r>
    <r>
      <rPr>
        <sz val="10"/>
        <rFont val="Calibri"/>
        <family val="1"/>
      </rPr>
      <t>CONEXOES</t>
    </r>
  </si>
  <si>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SOLD</t>
    </r>
    <r>
      <rPr>
        <sz val="10"/>
        <rFont val="Times New Roman"/>
        <family val="1"/>
      </rPr>
      <t xml:space="preserve"> </t>
    </r>
    <r>
      <rPr>
        <sz val="10"/>
        <rFont val="Calibri"/>
        <family val="1"/>
      </rPr>
      <t>ESGOTO</t>
    </r>
    <r>
      <rPr>
        <sz val="10"/>
        <rFont val="Times New Roman"/>
        <family val="1"/>
      </rPr>
      <t xml:space="preserve"> </t>
    </r>
    <r>
      <rPr>
        <sz val="10"/>
        <rFont val="Calibri"/>
        <family val="1"/>
      </rPr>
      <t>200MM,</t>
    </r>
    <r>
      <rPr>
        <sz val="10"/>
        <rFont val="Times New Roman"/>
        <family val="1"/>
      </rPr>
      <t xml:space="preserve"> </t>
    </r>
    <r>
      <rPr>
        <sz val="10"/>
        <rFont val="Calibri"/>
        <family val="1"/>
      </rPr>
      <t>INC</t>
    </r>
    <r>
      <rPr>
        <sz val="10"/>
        <rFont val="Times New Roman"/>
        <family val="1"/>
      </rPr>
      <t xml:space="preserve"> </t>
    </r>
    <r>
      <rPr>
        <sz val="10"/>
        <rFont val="Calibri"/>
        <family val="1"/>
      </rPr>
      <t>CONEXOES</t>
    </r>
  </si>
  <si>
    <r>
      <rPr>
        <sz val="10"/>
        <rFont val="Calibri"/>
        <family val="1"/>
      </rPr>
      <t>REGISTRO</t>
    </r>
    <r>
      <rPr>
        <sz val="10"/>
        <rFont val="Times New Roman"/>
        <family val="1"/>
      </rPr>
      <t xml:space="preserve"> </t>
    </r>
    <r>
      <rPr>
        <sz val="10"/>
        <rFont val="Calibri"/>
        <family val="1"/>
      </rPr>
      <t>DE</t>
    </r>
    <r>
      <rPr>
        <sz val="10"/>
        <rFont val="Times New Roman"/>
        <family val="1"/>
      </rPr>
      <t xml:space="preserve"> </t>
    </r>
    <r>
      <rPr>
        <sz val="10"/>
        <rFont val="Calibri"/>
        <family val="1"/>
      </rPr>
      <t>GAVETA</t>
    </r>
    <r>
      <rPr>
        <sz val="10"/>
        <rFont val="Times New Roman"/>
        <family val="1"/>
      </rPr>
      <t xml:space="preserve"> </t>
    </r>
    <r>
      <rPr>
        <sz val="10"/>
        <rFont val="Calibri"/>
        <family val="1"/>
      </rPr>
      <t>BRUTO</t>
    </r>
    <r>
      <rPr>
        <sz val="10"/>
        <rFont val="Times New Roman"/>
        <family val="1"/>
      </rPr>
      <t xml:space="preserve"> </t>
    </r>
    <r>
      <rPr>
        <sz val="10"/>
        <rFont val="Calibri"/>
        <family val="1"/>
      </rPr>
      <t>DN</t>
    </r>
    <r>
      <rPr>
        <sz val="10"/>
        <rFont val="Times New Roman"/>
        <family val="1"/>
      </rPr>
      <t xml:space="preserve"> </t>
    </r>
    <r>
      <rPr>
        <sz val="10"/>
        <rFont val="Calibri"/>
        <family val="1"/>
      </rPr>
      <t>25</t>
    </r>
    <r>
      <rPr>
        <sz val="10"/>
        <rFont val="Times New Roman"/>
        <family val="1"/>
      </rPr>
      <t xml:space="preserve"> </t>
    </r>
    <r>
      <rPr>
        <sz val="10"/>
        <rFont val="Calibri"/>
        <family val="1"/>
      </rPr>
      <t>MM</t>
    </r>
    <r>
      <rPr>
        <sz val="10"/>
        <rFont val="Times New Roman"/>
        <family val="1"/>
      </rPr>
      <t xml:space="preserve"> </t>
    </r>
    <r>
      <rPr>
        <sz val="10"/>
        <rFont val="Calibri"/>
        <family val="1"/>
      </rPr>
      <t>(1")</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</si>
  <si>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S15.010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INSTALAÇÕES</t>
    </r>
    <r>
      <rPr>
        <sz val="10"/>
        <color rgb="FFFFFFFF"/>
        <rFont val="Times New Roman"/>
        <family val="1"/>
      </rPr>
      <t xml:space="preserve"> </t>
    </r>
    <r>
      <rPr>
        <b/>
        <sz val="10"/>
        <color rgb="FFFFFFFF"/>
        <rFont val="Calibri"/>
        <family val="1"/>
      </rPr>
      <t>ELÉTRICAS/TELEFONIA/CABEAMENTO</t>
    </r>
  </si>
  <si>
    <r>
      <rPr>
        <sz val="10"/>
        <rFont val="Calibri"/>
        <family val="1"/>
      </rPr>
      <t>PONTO</t>
    </r>
    <r>
      <rPr>
        <sz val="10"/>
        <rFont val="Times New Roman"/>
        <family val="1"/>
      </rPr>
      <t xml:space="preserve"> </t>
    </r>
    <r>
      <rPr>
        <sz val="10"/>
        <rFont val="Calibri"/>
        <family val="1"/>
      </rPr>
      <t>ILUMINACAO</t>
    </r>
    <r>
      <rPr>
        <sz val="10"/>
        <rFont val="Times New Roman"/>
        <family val="1"/>
      </rPr>
      <t xml:space="preserve"> </t>
    </r>
    <r>
      <rPr>
        <sz val="10"/>
        <rFont val="Calibri"/>
        <family val="1"/>
      </rPr>
      <t>APARENTE</t>
    </r>
    <r>
      <rPr>
        <sz val="10"/>
        <rFont val="Times New Roman"/>
        <family val="1"/>
      </rPr>
      <t xml:space="preserve"> </t>
    </r>
    <r>
      <rPr>
        <sz val="10"/>
        <rFont val="Calibri"/>
        <family val="1"/>
      </rPr>
      <t>TETO</t>
    </r>
  </si>
  <si>
    <r>
      <rPr>
        <sz val="10"/>
        <rFont val="Calibri"/>
        <family val="1"/>
      </rPr>
      <t>PONTO</t>
    </r>
    <r>
      <rPr>
        <sz val="10"/>
        <rFont val="Times New Roman"/>
        <family val="1"/>
      </rPr>
      <t xml:space="preserve"> </t>
    </r>
    <r>
      <rPr>
        <sz val="10"/>
        <rFont val="Calibri"/>
        <family val="1"/>
      </rPr>
      <t>ILUMINACAO</t>
    </r>
    <r>
      <rPr>
        <sz val="10"/>
        <rFont val="Times New Roman"/>
        <family val="1"/>
      </rPr>
      <t xml:space="preserve"> </t>
    </r>
    <r>
      <rPr>
        <sz val="10"/>
        <rFont val="Calibri"/>
        <family val="1"/>
      </rPr>
      <t>EMBUTIDO</t>
    </r>
    <r>
      <rPr>
        <sz val="10"/>
        <rFont val="Times New Roman"/>
        <family val="1"/>
      </rPr>
      <t xml:space="preserve"> </t>
    </r>
    <r>
      <rPr>
        <sz val="10"/>
        <rFont val="Calibri"/>
        <family val="1"/>
      </rPr>
      <t>PAREDE</t>
    </r>
  </si>
  <si>
    <r>
      <rPr>
        <sz val="10"/>
        <rFont val="Calibri"/>
        <family val="1"/>
      </rPr>
      <t>PONTO</t>
    </r>
    <r>
      <rPr>
        <sz val="10"/>
        <rFont val="Times New Roman"/>
        <family val="1"/>
      </rPr>
      <t xml:space="preserve"> </t>
    </r>
    <r>
      <rPr>
        <sz val="10"/>
        <rFont val="Calibri"/>
        <family val="1"/>
      </rPr>
      <t>INTERRUPTOR</t>
    </r>
    <r>
      <rPr>
        <sz val="10"/>
        <rFont val="Times New Roman"/>
        <family val="1"/>
      </rPr>
      <t xml:space="preserve"> </t>
    </r>
    <r>
      <rPr>
        <sz val="10"/>
        <rFont val="Calibri"/>
        <family val="1"/>
      </rPr>
      <t>SIMPLES</t>
    </r>
    <r>
      <rPr>
        <sz val="10"/>
        <rFont val="Times New Roman"/>
        <family val="1"/>
      </rPr>
      <t xml:space="preserve"> </t>
    </r>
    <r>
      <rPr>
        <sz val="10"/>
        <rFont val="Calibri"/>
        <family val="1"/>
      </rPr>
      <t>EMBUT</t>
    </r>
    <r>
      <rPr>
        <sz val="10"/>
        <rFont val="Times New Roman"/>
        <family val="1"/>
      </rPr>
      <t xml:space="preserve"> </t>
    </r>
    <r>
      <rPr>
        <sz val="10"/>
        <rFont val="Calibri"/>
        <family val="1"/>
      </rPr>
      <t>1TECLA</t>
    </r>
  </si>
  <si>
    <r>
      <rPr>
        <sz val="10"/>
        <rFont val="Calibri"/>
        <family val="1"/>
      </rPr>
      <t>PONTO</t>
    </r>
    <r>
      <rPr>
        <sz val="10"/>
        <rFont val="Times New Roman"/>
        <family val="1"/>
      </rPr>
      <t xml:space="preserve"> </t>
    </r>
    <r>
      <rPr>
        <sz val="10"/>
        <rFont val="Calibri"/>
        <family val="1"/>
      </rPr>
      <t>INTERRUPTOR</t>
    </r>
    <r>
      <rPr>
        <sz val="10"/>
        <rFont val="Times New Roman"/>
        <family val="1"/>
      </rPr>
      <t xml:space="preserve"> </t>
    </r>
    <r>
      <rPr>
        <sz val="10"/>
        <rFont val="Calibri"/>
        <family val="1"/>
      </rPr>
      <t>SIMPLES</t>
    </r>
    <r>
      <rPr>
        <sz val="10"/>
        <rFont val="Times New Roman"/>
        <family val="1"/>
      </rPr>
      <t xml:space="preserve"> </t>
    </r>
    <r>
      <rPr>
        <sz val="10"/>
        <rFont val="Calibri"/>
        <family val="1"/>
      </rPr>
      <t>EMBUT</t>
    </r>
    <r>
      <rPr>
        <sz val="10"/>
        <rFont val="Times New Roman"/>
        <family val="1"/>
      </rPr>
      <t xml:space="preserve"> </t>
    </r>
    <r>
      <rPr>
        <sz val="10"/>
        <rFont val="Calibri"/>
        <family val="1"/>
      </rPr>
      <t>2TECLAS</t>
    </r>
  </si>
  <si>
    <r>
      <rPr>
        <sz val="10"/>
        <rFont val="Calibri"/>
        <family val="1"/>
      </rPr>
      <t>PONTO</t>
    </r>
    <r>
      <rPr>
        <sz val="10"/>
        <rFont val="Times New Roman"/>
        <family val="1"/>
      </rPr>
      <t xml:space="preserve"> </t>
    </r>
    <r>
      <rPr>
        <sz val="10"/>
        <rFont val="Calibri"/>
        <family val="1"/>
      </rPr>
      <t>INTERRUPTOR</t>
    </r>
    <r>
      <rPr>
        <sz val="10"/>
        <rFont val="Times New Roman"/>
        <family val="1"/>
      </rPr>
      <t xml:space="preserve"> </t>
    </r>
    <r>
      <rPr>
        <sz val="10"/>
        <rFont val="Calibri"/>
        <family val="1"/>
      </rPr>
      <t>SIMPLES</t>
    </r>
    <r>
      <rPr>
        <sz val="10"/>
        <rFont val="Times New Roman"/>
        <family val="1"/>
      </rPr>
      <t xml:space="preserve"> </t>
    </r>
    <r>
      <rPr>
        <sz val="10"/>
        <rFont val="Calibri"/>
        <family val="1"/>
      </rPr>
      <t>EMBUT</t>
    </r>
    <r>
      <rPr>
        <sz val="10"/>
        <rFont val="Times New Roman"/>
        <family val="1"/>
      </rPr>
      <t xml:space="preserve"> </t>
    </r>
    <r>
      <rPr>
        <sz val="10"/>
        <rFont val="Calibri"/>
        <family val="1"/>
      </rPr>
      <t>3TECLAS</t>
    </r>
  </si>
  <si>
    <r>
      <rPr>
        <sz val="10"/>
        <rFont val="Calibri"/>
        <family val="1"/>
      </rPr>
      <t>PONTO</t>
    </r>
    <r>
      <rPr>
        <sz val="10"/>
        <rFont val="Times New Roman"/>
        <family val="1"/>
      </rPr>
      <t xml:space="preserve"> </t>
    </r>
    <r>
      <rPr>
        <sz val="10"/>
        <rFont val="Calibri"/>
        <family val="1"/>
      </rPr>
      <t>TOMADA</t>
    </r>
    <r>
      <rPr>
        <sz val="10"/>
        <rFont val="Times New Roman"/>
        <family val="1"/>
      </rPr>
      <t xml:space="preserve"> </t>
    </r>
    <r>
      <rPr>
        <sz val="10"/>
        <rFont val="Calibri"/>
        <family val="1"/>
      </rPr>
      <t>EMBUTIDO</t>
    </r>
    <r>
      <rPr>
        <sz val="10"/>
        <rFont val="Times New Roman"/>
        <family val="1"/>
      </rPr>
      <t xml:space="preserve"> </t>
    </r>
    <r>
      <rPr>
        <sz val="10"/>
        <rFont val="Calibri"/>
        <family val="1"/>
      </rPr>
      <t>2P+T</t>
    </r>
    <r>
      <rPr>
        <sz val="10"/>
        <rFont val="Times New Roman"/>
        <family val="1"/>
      </rPr>
      <t xml:space="preserve"> </t>
    </r>
    <r>
      <rPr>
        <sz val="10"/>
        <rFont val="Calibri"/>
        <family val="1"/>
      </rPr>
      <t>10A/250V</t>
    </r>
  </si>
  <si>
    <r>
      <rPr>
        <sz val="10"/>
        <rFont val="Calibri"/>
        <family val="1"/>
      </rPr>
      <t>PONTO</t>
    </r>
    <r>
      <rPr>
        <sz val="10"/>
        <rFont val="Times New Roman"/>
        <family val="1"/>
      </rPr>
      <t xml:space="preserve"> </t>
    </r>
    <r>
      <rPr>
        <sz val="10"/>
        <rFont val="Calibri"/>
        <family val="1"/>
      </rPr>
      <t>TOMADA</t>
    </r>
    <r>
      <rPr>
        <sz val="10"/>
        <rFont val="Times New Roman"/>
        <family val="1"/>
      </rPr>
      <t xml:space="preserve"> </t>
    </r>
    <r>
      <rPr>
        <sz val="10"/>
        <rFont val="Calibri"/>
        <family val="1"/>
      </rPr>
      <t>EMBUTIDO</t>
    </r>
    <r>
      <rPr>
        <sz val="10"/>
        <rFont val="Times New Roman"/>
        <family val="1"/>
      </rPr>
      <t xml:space="preserve"> </t>
    </r>
    <r>
      <rPr>
        <sz val="10"/>
        <rFont val="Calibri"/>
        <family val="1"/>
      </rPr>
      <t>2P+T</t>
    </r>
    <r>
      <rPr>
        <sz val="10"/>
        <rFont val="Times New Roman"/>
        <family val="1"/>
      </rPr>
      <t xml:space="preserve"> </t>
    </r>
    <r>
      <rPr>
        <sz val="10"/>
        <rFont val="Calibri"/>
        <family val="1"/>
      </rPr>
      <t>20A/250V</t>
    </r>
  </si>
  <si>
    <r>
      <rPr>
        <sz val="10"/>
        <rFont val="Calibri"/>
        <family val="1"/>
      </rPr>
      <t>PONTO</t>
    </r>
    <r>
      <rPr>
        <sz val="10"/>
        <rFont val="Times New Roman"/>
        <family val="1"/>
      </rPr>
      <t xml:space="preserve"> </t>
    </r>
    <r>
      <rPr>
        <sz val="10"/>
        <rFont val="Calibri"/>
        <family val="1"/>
      </rPr>
      <t>TOMADA</t>
    </r>
    <r>
      <rPr>
        <sz val="10"/>
        <rFont val="Times New Roman"/>
        <family val="1"/>
      </rPr>
      <t xml:space="preserve"> </t>
    </r>
    <r>
      <rPr>
        <sz val="10"/>
        <rFont val="Calibri"/>
        <family val="1"/>
      </rPr>
      <t>EMBUTIDO</t>
    </r>
    <r>
      <rPr>
        <sz val="10"/>
        <rFont val="Times New Roman"/>
        <family val="1"/>
      </rPr>
      <t xml:space="preserve"> </t>
    </r>
    <r>
      <rPr>
        <sz val="10"/>
        <rFont val="Calibri"/>
        <family val="1"/>
      </rPr>
      <t>3P+T</t>
    </r>
    <r>
      <rPr>
        <sz val="10"/>
        <rFont val="Times New Roman"/>
        <family val="1"/>
      </rPr>
      <t xml:space="preserve"> </t>
    </r>
    <r>
      <rPr>
        <sz val="10"/>
        <rFont val="Calibri"/>
        <family val="1"/>
      </rPr>
      <t>30A/440V</t>
    </r>
  </si>
  <si>
    <r>
      <rPr>
        <sz val="10"/>
        <rFont val="Calibri"/>
        <family val="1"/>
      </rPr>
      <t>PONTO</t>
    </r>
    <r>
      <rPr>
        <sz val="10"/>
        <rFont val="Times New Roman"/>
        <family val="1"/>
      </rPr>
      <t xml:space="preserve"> </t>
    </r>
    <r>
      <rPr>
        <sz val="10"/>
        <rFont val="Calibri"/>
        <family val="1"/>
      </rPr>
      <t>TOMADA</t>
    </r>
    <r>
      <rPr>
        <sz val="10"/>
        <rFont val="Times New Roman"/>
        <family val="1"/>
      </rPr>
      <t xml:space="preserve"> </t>
    </r>
    <r>
      <rPr>
        <sz val="10"/>
        <rFont val="Calibri"/>
        <family val="1"/>
      </rPr>
      <t>PISO</t>
    </r>
    <r>
      <rPr>
        <sz val="10"/>
        <rFont val="Times New Roman"/>
        <family val="1"/>
      </rPr>
      <t xml:space="preserve"> </t>
    </r>
    <r>
      <rPr>
        <sz val="10"/>
        <rFont val="Calibri"/>
        <family val="1"/>
      </rPr>
      <t>EMBUTID</t>
    </r>
    <r>
      <rPr>
        <sz val="10"/>
        <rFont val="Times New Roman"/>
        <family val="1"/>
      </rPr>
      <t xml:space="preserve"> </t>
    </r>
    <r>
      <rPr>
        <sz val="10"/>
        <rFont val="Calibri"/>
        <family val="1"/>
      </rPr>
      <t>2P+T</t>
    </r>
    <r>
      <rPr>
        <sz val="10"/>
        <rFont val="Times New Roman"/>
        <family val="1"/>
      </rPr>
      <t xml:space="preserve"> </t>
    </r>
    <r>
      <rPr>
        <sz val="10"/>
        <rFont val="Calibri"/>
        <family val="1"/>
      </rPr>
      <t>10A/250V</t>
    </r>
  </si>
  <si>
    <r>
      <rPr>
        <sz val="10"/>
        <rFont val="Calibri"/>
        <family val="1"/>
      </rPr>
      <t>PONTO</t>
    </r>
    <r>
      <rPr>
        <sz val="10"/>
        <rFont val="Times New Roman"/>
        <family val="1"/>
      </rPr>
      <t xml:space="preserve"> </t>
    </r>
    <r>
      <rPr>
        <sz val="10"/>
        <rFont val="Calibri"/>
        <family val="1"/>
      </rPr>
      <t>TOMADA</t>
    </r>
    <r>
      <rPr>
        <sz val="10"/>
        <rFont val="Times New Roman"/>
        <family val="1"/>
      </rPr>
      <t xml:space="preserve"> </t>
    </r>
    <r>
      <rPr>
        <sz val="10"/>
        <rFont val="Calibri"/>
        <family val="1"/>
      </rPr>
      <t>CHUVEIRO</t>
    </r>
    <r>
      <rPr>
        <sz val="10"/>
        <rFont val="Times New Roman"/>
        <family val="1"/>
      </rPr>
      <t xml:space="preserve"> </t>
    </r>
    <r>
      <rPr>
        <sz val="10"/>
        <rFont val="Calibri"/>
        <family val="1"/>
      </rPr>
      <t>ELETRICO</t>
    </r>
    <r>
      <rPr>
        <sz val="10"/>
        <rFont val="Times New Roman"/>
        <family val="1"/>
      </rPr>
      <t xml:space="preserve"> </t>
    </r>
    <r>
      <rPr>
        <sz val="10"/>
        <rFont val="Calibri"/>
        <family val="1"/>
      </rPr>
      <t>EMBUTIDO</t>
    </r>
  </si>
  <si>
    <r>
      <rPr>
        <sz val="10"/>
        <rFont val="Calibri"/>
        <family val="1"/>
      </rPr>
      <t>PONTO</t>
    </r>
    <r>
      <rPr>
        <sz val="10"/>
        <rFont val="Times New Roman"/>
        <family val="1"/>
      </rPr>
      <t xml:space="preserve"> </t>
    </r>
    <r>
      <rPr>
        <sz val="10"/>
        <rFont val="Calibri"/>
        <family val="1"/>
      </rPr>
      <t>TOMADA</t>
    </r>
    <r>
      <rPr>
        <sz val="10"/>
        <rFont val="Times New Roman"/>
        <family val="1"/>
      </rPr>
      <t xml:space="preserve"> </t>
    </r>
    <r>
      <rPr>
        <sz val="10"/>
        <rFont val="Calibri"/>
        <family val="1"/>
      </rPr>
      <t>AR</t>
    </r>
    <r>
      <rPr>
        <sz val="10"/>
        <rFont val="Times New Roman"/>
        <family val="1"/>
      </rPr>
      <t xml:space="preserve"> </t>
    </r>
    <r>
      <rPr>
        <sz val="10"/>
        <rFont val="Calibri"/>
        <family val="1"/>
      </rPr>
      <t>CONDICIONADO</t>
    </r>
    <r>
      <rPr>
        <sz val="10"/>
        <rFont val="Times New Roman"/>
        <family val="1"/>
      </rPr>
      <t xml:space="preserve"> </t>
    </r>
    <r>
      <rPr>
        <sz val="10"/>
        <rFont val="Calibri"/>
        <family val="1"/>
      </rPr>
      <t>EMBUTIDO</t>
    </r>
  </si>
  <si>
    <r>
      <rPr>
        <sz val="10"/>
        <rFont val="Calibri"/>
        <family val="1"/>
      </rPr>
      <t>PONTO</t>
    </r>
    <r>
      <rPr>
        <sz val="10"/>
        <rFont val="Times New Roman"/>
        <family val="1"/>
      </rPr>
      <t xml:space="preserve"> </t>
    </r>
    <r>
      <rPr>
        <sz val="10"/>
        <rFont val="Calibri"/>
        <family val="1"/>
      </rPr>
      <t>TOMADA</t>
    </r>
    <r>
      <rPr>
        <sz val="10"/>
        <rFont val="Times New Roman"/>
        <family val="1"/>
      </rPr>
      <t xml:space="preserve"> </t>
    </r>
    <r>
      <rPr>
        <sz val="10"/>
        <rFont val="Calibri"/>
        <family val="1"/>
      </rPr>
      <t>DE</t>
    </r>
    <r>
      <rPr>
        <sz val="10"/>
        <rFont val="Times New Roman"/>
        <family val="1"/>
      </rPr>
      <t xml:space="preserve"> </t>
    </r>
    <r>
      <rPr>
        <sz val="10"/>
        <rFont val="Calibri"/>
        <family val="1"/>
      </rPr>
      <t>TELEFONE</t>
    </r>
    <r>
      <rPr>
        <sz val="10"/>
        <rFont val="Times New Roman"/>
        <family val="1"/>
      </rPr>
      <t xml:space="preserve"> </t>
    </r>
    <r>
      <rPr>
        <sz val="10"/>
        <rFont val="Calibri"/>
        <family val="1"/>
      </rPr>
      <t>RJ11</t>
    </r>
    <r>
      <rPr>
        <sz val="10"/>
        <rFont val="Times New Roman"/>
        <family val="1"/>
      </rPr>
      <t xml:space="preserve"> </t>
    </r>
    <r>
      <rPr>
        <sz val="10"/>
        <rFont val="Calibri"/>
        <family val="1"/>
      </rPr>
      <t>EMBUTIDO</t>
    </r>
  </si>
  <si>
    <r>
      <rPr>
        <sz val="10"/>
        <rFont val="Calibri"/>
        <family val="1"/>
      </rPr>
      <t>PONTO</t>
    </r>
    <r>
      <rPr>
        <sz val="10"/>
        <rFont val="Times New Roman"/>
        <family val="1"/>
      </rPr>
      <t xml:space="preserve"> </t>
    </r>
    <r>
      <rPr>
        <sz val="10"/>
        <rFont val="Calibri"/>
        <family val="1"/>
      </rPr>
      <t>ANTENA</t>
    </r>
    <r>
      <rPr>
        <sz val="10"/>
        <rFont val="Times New Roman"/>
        <family val="1"/>
      </rPr>
      <t xml:space="preserve"> </t>
    </r>
    <r>
      <rPr>
        <sz val="10"/>
        <rFont val="Calibri"/>
        <family val="1"/>
      </rPr>
      <t>DE</t>
    </r>
    <r>
      <rPr>
        <sz val="10"/>
        <rFont val="Times New Roman"/>
        <family val="1"/>
      </rPr>
      <t xml:space="preserve"> </t>
    </r>
    <r>
      <rPr>
        <sz val="10"/>
        <rFont val="Calibri"/>
        <family val="1"/>
      </rPr>
      <t>TV</t>
    </r>
    <r>
      <rPr>
        <sz val="10"/>
        <rFont val="Times New Roman"/>
        <family val="1"/>
      </rPr>
      <t xml:space="preserve"> </t>
    </r>
    <r>
      <rPr>
        <sz val="10"/>
        <rFont val="Calibri"/>
        <family val="1"/>
      </rPr>
      <t>EMBUTIDO</t>
    </r>
  </si>
  <si>
    <r>
      <rPr>
        <sz val="10"/>
        <rFont val="Calibri"/>
        <family val="1"/>
      </rPr>
      <t>CAIXA</t>
    </r>
    <r>
      <rPr>
        <sz val="10"/>
        <rFont val="Times New Roman"/>
        <family val="1"/>
      </rPr>
      <t xml:space="preserve"> </t>
    </r>
    <r>
      <rPr>
        <sz val="10"/>
        <rFont val="Calibri"/>
        <family val="1"/>
      </rPr>
      <t>PASSAGEM</t>
    </r>
    <r>
      <rPr>
        <sz val="10"/>
        <rFont val="Times New Roman"/>
        <family val="1"/>
      </rPr>
      <t xml:space="preserve"> </t>
    </r>
    <r>
      <rPr>
        <sz val="10"/>
        <rFont val="Calibri"/>
        <family val="1"/>
      </rPr>
      <t>ALV</t>
    </r>
    <r>
      <rPr>
        <sz val="10"/>
        <rFont val="Times New Roman"/>
        <family val="1"/>
      </rPr>
      <t xml:space="preserve"> </t>
    </r>
    <r>
      <rPr>
        <sz val="10"/>
        <rFont val="Calibri"/>
        <family val="1"/>
      </rPr>
      <t>ELET</t>
    </r>
    <r>
      <rPr>
        <sz val="10"/>
        <rFont val="Times New Roman"/>
        <family val="1"/>
      </rPr>
      <t xml:space="preserve"> </t>
    </r>
    <r>
      <rPr>
        <sz val="10"/>
        <rFont val="Calibri"/>
        <family val="1"/>
      </rPr>
      <t>500X500MM</t>
    </r>
    <r>
      <rPr>
        <sz val="10"/>
        <rFont val="Times New Roman"/>
        <family val="1"/>
      </rPr>
      <t xml:space="preserve"> </t>
    </r>
    <r>
      <rPr>
        <sz val="10"/>
        <rFont val="Calibri"/>
        <family val="1"/>
      </rPr>
      <t>DT-103</t>
    </r>
  </si>
  <si>
    <r>
      <rPr>
        <sz val="10"/>
        <rFont val="Calibri"/>
        <family val="1"/>
      </rPr>
      <t>CAIXA</t>
    </r>
    <r>
      <rPr>
        <sz val="10"/>
        <rFont val="Times New Roman"/>
        <family val="1"/>
      </rPr>
      <t xml:space="preserve"> </t>
    </r>
    <r>
      <rPr>
        <sz val="10"/>
        <rFont val="Calibri"/>
        <family val="1"/>
      </rPr>
      <t>PASSAGEM</t>
    </r>
    <r>
      <rPr>
        <sz val="10"/>
        <rFont val="Times New Roman"/>
        <family val="1"/>
      </rPr>
      <t xml:space="preserve"> </t>
    </r>
    <r>
      <rPr>
        <sz val="10"/>
        <rFont val="Calibri"/>
        <family val="1"/>
      </rPr>
      <t>ALV</t>
    </r>
    <r>
      <rPr>
        <sz val="10"/>
        <rFont val="Times New Roman"/>
        <family val="1"/>
      </rPr>
      <t xml:space="preserve"> </t>
    </r>
    <r>
      <rPr>
        <sz val="10"/>
        <rFont val="Calibri"/>
        <family val="1"/>
      </rPr>
      <t>ELET</t>
    </r>
    <r>
      <rPr>
        <sz val="10"/>
        <rFont val="Times New Roman"/>
        <family val="1"/>
      </rPr>
      <t xml:space="preserve"> </t>
    </r>
    <r>
      <rPr>
        <sz val="10"/>
        <rFont val="Calibri"/>
        <family val="1"/>
      </rPr>
      <t>300X300MM</t>
    </r>
    <r>
      <rPr>
        <sz val="10"/>
        <rFont val="Times New Roman"/>
        <family val="1"/>
      </rPr>
      <t xml:space="preserve"> </t>
    </r>
    <r>
      <rPr>
        <sz val="10"/>
        <rFont val="Calibri"/>
        <family val="1"/>
      </rPr>
      <t>DT-104</t>
    </r>
  </si>
  <si>
    <r>
      <rPr>
        <sz val="10"/>
        <rFont val="Calibri"/>
        <family val="1"/>
      </rPr>
      <t>POSTE</t>
    </r>
    <r>
      <rPr>
        <sz val="10"/>
        <rFont val="Times New Roman"/>
        <family val="1"/>
      </rPr>
      <t xml:space="preserve"> </t>
    </r>
    <r>
      <rPr>
        <sz val="10"/>
        <rFont val="Calibri"/>
        <family val="1"/>
      </rPr>
      <t>ILUM</t>
    </r>
    <r>
      <rPr>
        <sz val="10"/>
        <rFont val="Times New Roman"/>
        <family val="1"/>
      </rPr>
      <t xml:space="preserve"> </t>
    </r>
    <r>
      <rPr>
        <sz val="10"/>
        <rFont val="Calibri"/>
        <family val="1"/>
      </rPr>
      <t>C/LUMINARIA</t>
    </r>
    <r>
      <rPr>
        <sz val="10"/>
        <rFont val="Times New Roman"/>
        <family val="1"/>
      </rPr>
      <t xml:space="preserve"> </t>
    </r>
    <r>
      <rPr>
        <sz val="10"/>
        <rFont val="Calibri"/>
        <family val="1"/>
      </rPr>
      <t>DECORATIVA</t>
    </r>
    <r>
      <rPr>
        <sz val="10"/>
        <rFont val="Times New Roman"/>
        <family val="1"/>
      </rPr>
      <t xml:space="preserve"> </t>
    </r>
    <r>
      <rPr>
        <sz val="10"/>
        <rFont val="Calibri"/>
        <family val="1"/>
      </rPr>
      <t>DT-118</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</si>
  <si>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16.010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INSTALAÇÕES</t>
    </r>
    <r>
      <rPr>
        <sz val="10"/>
        <color rgb="FFFFFFFF"/>
        <rFont val="Times New Roman"/>
        <family val="1"/>
      </rPr>
      <t xml:space="preserve"> </t>
    </r>
    <r>
      <rPr>
        <b/>
        <sz val="10"/>
        <color rgb="FFFFFFFF"/>
        <rFont val="Calibri"/>
        <family val="1"/>
      </rPr>
      <t>ELETROMECÂNICAS</t>
    </r>
  </si>
  <si>
    <r>
      <rPr>
        <sz val="10"/>
        <rFont val="Calibri"/>
        <family val="1"/>
      </rPr>
      <t>MONT</t>
    </r>
    <r>
      <rPr>
        <sz val="10"/>
        <rFont val="Times New Roman"/>
        <family val="1"/>
      </rPr>
      <t xml:space="preserve"> </t>
    </r>
    <r>
      <rPr>
        <sz val="10"/>
        <rFont val="Calibri"/>
        <family val="1"/>
      </rPr>
      <t>E</t>
    </r>
    <r>
      <rPr>
        <sz val="10"/>
        <rFont val="Times New Roman"/>
        <family val="1"/>
      </rPr>
      <t xml:space="preserve"> </t>
    </r>
    <r>
      <rPr>
        <sz val="10"/>
        <rFont val="Calibri"/>
        <family val="1"/>
      </rPr>
      <t>ASSENT</t>
    </r>
    <r>
      <rPr>
        <sz val="10"/>
        <rFont val="Times New Roman"/>
        <family val="1"/>
      </rPr>
      <t xml:space="preserve"> </t>
    </r>
    <r>
      <rPr>
        <sz val="10"/>
        <rFont val="Calibri"/>
        <family val="1"/>
      </rPr>
      <t>CJ</t>
    </r>
    <r>
      <rPr>
        <sz val="10"/>
        <rFont val="Times New Roman"/>
        <family val="1"/>
      </rPr>
      <t xml:space="preserve"> </t>
    </r>
    <r>
      <rPr>
        <sz val="10"/>
        <rFont val="Calibri"/>
        <family val="1"/>
      </rPr>
      <t>MOTOBOMBA</t>
    </r>
    <r>
      <rPr>
        <sz val="10"/>
        <rFont val="Times New Roman"/>
        <family val="1"/>
      </rPr>
      <t xml:space="preserve"> </t>
    </r>
    <r>
      <rPr>
        <sz val="10"/>
        <rFont val="Calibri"/>
        <family val="1"/>
      </rPr>
      <t>POT</t>
    </r>
    <r>
      <rPr>
        <sz val="10"/>
        <rFont val="Times New Roman"/>
        <family val="1"/>
      </rPr>
      <t xml:space="preserve"> </t>
    </r>
    <r>
      <rPr>
        <sz val="10"/>
        <rFont val="Calibri"/>
        <family val="1"/>
      </rPr>
      <t>ATE</t>
    </r>
    <r>
      <rPr>
        <sz val="10"/>
        <rFont val="Times New Roman"/>
        <family val="1"/>
      </rPr>
      <t xml:space="preserve"> </t>
    </r>
    <r>
      <rPr>
        <sz val="10"/>
        <rFont val="Calibri"/>
        <family val="1"/>
      </rPr>
      <t>10CV</t>
    </r>
  </si>
  <si>
    <r>
      <rPr>
        <sz val="10"/>
        <rFont val="Calibri"/>
        <family val="1"/>
      </rPr>
      <t>MONT</t>
    </r>
    <r>
      <rPr>
        <sz val="10"/>
        <rFont val="Times New Roman"/>
        <family val="1"/>
      </rPr>
      <t xml:space="preserve"> </t>
    </r>
    <r>
      <rPr>
        <sz val="10"/>
        <rFont val="Calibri"/>
        <family val="1"/>
      </rPr>
      <t>E</t>
    </r>
    <r>
      <rPr>
        <sz val="10"/>
        <rFont val="Times New Roman"/>
        <family val="1"/>
      </rPr>
      <t xml:space="preserve"> </t>
    </r>
    <r>
      <rPr>
        <sz val="10"/>
        <rFont val="Calibri"/>
        <family val="1"/>
      </rPr>
      <t>ASSENT</t>
    </r>
    <r>
      <rPr>
        <sz val="10"/>
        <rFont val="Times New Roman"/>
        <family val="1"/>
      </rPr>
      <t xml:space="preserve"> </t>
    </r>
    <r>
      <rPr>
        <sz val="10"/>
        <rFont val="Calibri"/>
        <family val="1"/>
      </rPr>
      <t>CJ</t>
    </r>
    <r>
      <rPr>
        <sz val="10"/>
        <rFont val="Times New Roman"/>
        <family val="1"/>
      </rPr>
      <t xml:space="preserve"> </t>
    </r>
    <r>
      <rPr>
        <sz val="10"/>
        <rFont val="Calibri"/>
        <family val="1"/>
      </rPr>
      <t>MOTOBOMBA</t>
    </r>
    <r>
      <rPr>
        <sz val="10"/>
        <rFont val="Times New Roman"/>
        <family val="1"/>
      </rPr>
      <t xml:space="preserve"> </t>
    </r>
    <r>
      <rPr>
        <sz val="10"/>
        <rFont val="Calibri"/>
        <family val="1"/>
      </rPr>
      <t>POT</t>
    </r>
    <r>
      <rPr>
        <sz val="10"/>
        <rFont val="Times New Roman"/>
        <family val="1"/>
      </rPr>
      <t xml:space="preserve"> </t>
    </r>
    <r>
      <rPr>
        <sz val="10"/>
        <rFont val="Calibri"/>
        <family val="1"/>
      </rPr>
      <t>10A20CV</t>
    </r>
  </si>
  <si>
    <r>
      <rPr>
        <sz val="10"/>
        <rFont val="Calibri"/>
        <family val="1"/>
      </rPr>
      <t>MONT</t>
    </r>
    <r>
      <rPr>
        <sz val="10"/>
        <rFont val="Times New Roman"/>
        <family val="1"/>
      </rPr>
      <t xml:space="preserve"> </t>
    </r>
    <r>
      <rPr>
        <sz val="10"/>
        <rFont val="Calibri"/>
        <family val="1"/>
      </rPr>
      <t>E</t>
    </r>
    <r>
      <rPr>
        <sz val="10"/>
        <rFont val="Times New Roman"/>
        <family val="1"/>
      </rPr>
      <t xml:space="preserve"> </t>
    </r>
    <r>
      <rPr>
        <sz val="10"/>
        <rFont val="Calibri"/>
        <family val="1"/>
      </rPr>
      <t>ASSENT</t>
    </r>
    <r>
      <rPr>
        <sz val="10"/>
        <rFont val="Times New Roman"/>
        <family val="1"/>
      </rPr>
      <t xml:space="preserve"> </t>
    </r>
    <r>
      <rPr>
        <sz val="10"/>
        <rFont val="Calibri"/>
        <family val="1"/>
      </rPr>
      <t>CJ</t>
    </r>
    <r>
      <rPr>
        <sz val="10"/>
        <rFont val="Times New Roman"/>
        <family val="1"/>
      </rPr>
      <t xml:space="preserve"> </t>
    </r>
    <r>
      <rPr>
        <sz val="10"/>
        <rFont val="Calibri"/>
        <family val="1"/>
      </rPr>
      <t>MOTOBOMBA</t>
    </r>
    <r>
      <rPr>
        <sz val="10"/>
        <rFont val="Times New Roman"/>
        <family val="1"/>
      </rPr>
      <t xml:space="preserve"> </t>
    </r>
    <r>
      <rPr>
        <sz val="10"/>
        <rFont val="Calibri"/>
        <family val="1"/>
      </rPr>
      <t>POT</t>
    </r>
    <r>
      <rPr>
        <sz val="10"/>
        <rFont val="Times New Roman"/>
        <family val="1"/>
      </rPr>
      <t xml:space="preserve"> </t>
    </r>
    <r>
      <rPr>
        <sz val="10"/>
        <rFont val="Calibri"/>
        <family val="1"/>
      </rPr>
      <t>20A30CV</t>
    </r>
  </si>
  <si>
    <r>
      <rPr>
        <sz val="10"/>
        <rFont val="Calibri"/>
        <family val="1"/>
      </rPr>
      <t>MONT</t>
    </r>
    <r>
      <rPr>
        <sz val="10"/>
        <rFont val="Times New Roman"/>
        <family val="1"/>
      </rPr>
      <t xml:space="preserve"> </t>
    </r>
    <r>
      <rPr>
        <sz val="10"/>
        <rFont val="Calibri"/>
        <family val="1"/>
      </rPr>
      <t>E</t>
    </r>
    <r>
      <rPr>
        <sz val="10"/>
        <rFont val="Times New Roman"/>
        <family val="1"/>
      </rPr>
      <t xml:space="preserve"> </t>
    </r>
    <r>
      <rPr>
        <sz val="10"/>
        <rFont val="Calibri"/>
        <family val="1"/>
      </rPr>
      <t>ASSENT</t>
    </r>
    <r>
      <rPr>
        <sz val="10"/>
        <rFont val="Times New Roman"/>
        <family val="1"/>
      </rPr>
      <t xml:space="preserve"> </t>
    </r>
    <r>
      <rPr>
        <sz val="10"/>
        <rFont val="Calibri"/>
        <family val="1"/>
      </rPr>
      <t>CJ</t>
    </r>
    <r>
      <rPr>
        <sz val="10"/>
        <rFont val="Times New Roman"/>
        <family val="1"/>
      </rPr>
      <t xml:space="preserve"> </t>
    </r>
    <r>
      <rPr>
        <sz val="10"/>
        <rFont val="Calibri"/>
        <family val="1"/>
      </rPr>
      <t>MOTOBOMBA</t>
    </r>
    <r>
      <rPr>
        <sz val="10"/>
        <rFont val="Times New Roman"/>
        <family val="1"/>
      </rPr>
      <t xml:space="preserve"> </t>
    </r>
    <r>
      <rPr>
        <sz val="10"/>
        <rFont val="Calibri"/>
        <family val="1"/>
      </rPr>
      <t>POT</t>
    </r>
    <r>
      <rPr>
        <sz val="10"/>
        <rFont val="Times New Roman"/>
        <family val="1"/>
      </rPr>
      <t xml:space="preserve"> </t>
    </r>
    <r>
      <rPr>
        <sz val="10"/>
        <rFont val="Calibri"/>
        <family val="1"/>
      </rPr>
      <t>30A50CV</t>
    </r>
  </si>
  <si>
    <r>
      <rPr>
        <sz val="10"/>
        <rFont val="Calibri"/>
        <family val="1"/>
      </rPr>
      <t>MONT</t>
    </r>
    <r>
      <rPr>
        <sz val="10"/>
        <rFont val="Times New Roman"/>
        <family val="1"/>
      </rPr>
      <t xml:space="preserve"> </t>
    </r>
    <r>
      <rPr>
        <sz val="10"/>
        <rFont val="Calibri"/>
        <family val="1"/>
      </rPr>
      <t>E</t>
    </r>
    <r>
      <rPr>
        <sz val="10"/>
        <rFont val="Times New Roman"/>
        <family val="1"/>
      </rPr>
      <t xml:space="preserve"> </t>
    </r>
    <r>
      <rPr>
        <sz val="10"/>
        <rFont val="Calibri"/>
        <family val="1"/>
      </rPr>
      <t>ASSENT</t>
    </r>
    <r>
      <rPr>
        <sz val="10"/>
        <rFont val="Times New Roman"/>
        <family val="1"/>
      </rPr>
      <t xml:space="preserve"> </t>
    </r>
    <r>
      <rPr>
        <sz val="10"/>
        <rFont val="Calibri"/>
        <family val="1"/>
      </rPr>
      <t>CJ</t>
    </r>
    <r>
      <rPr>
        <sz val="10"/>
        <rFont val="Times New Roman"/>
        <family val="1"/>
      </rPr>
      <t xml:space="preserve"> </t>
    </r>
    <r>
      <rPr>
        <sz val="10"/>
        <rFont val="Calibri"/>
        <family val="1"/>
      </rPr>
      <t>MOTOBOMBA</t>
    </r>
    <r>
      <rPr>
        <sz val="10"/>
        <rFont val="Times New Roman"/>
        <family val="1"/>
      </rPr>
      <t xml:space="preserve"> </t>
    </r>
    <r>
      <rPr>
        <sz val="10"/>
        <rFont val="Calibri"/>
        <family val="1"/>
      </rPr>
      <t>POT</t>
    </r>
    <r>
      <rPr>
        <sz val="10"/>
        <rFont val="Times New Roman"/>
        <family val="1"/>
      </rPr>
      <t xml:space="preserve"> </t>
    </r>
    <r>
      <rPr>
        <sz val="10"/>
        <rFont val="Calibri"/>
        <family val="1"/>
      </rPr>
      <t>50A100CV</t>
    </r>
  </si>
  <si>
    <r>
      <rPr>
        <sz val="10"/>
        <rFont val="Calibri"/>
        <family val="1"/>
      </rPr>
      <t>MONT</t>
    </r>
    <r>
      <rPr>
        <sz val="10"/>
        <rFont val="Times New Roman"/>
        <family val="1"/>
      </rPr>
      <t xml:space="preserve"> </t>
    </r>
    <r>
      <rPr>
        <sz val="10"/>
        <rFont val="Calibri"/>
        <family val="1"/>
      </rPr>
      <t>E</t>
    </r>
    <r>
      <rPr>
        <sz val="10"/>
        <rFont val="Times New Roman"/>
        <family val="1"/>
      </rPr>
      <t xml:space="preserve"> </t>
    </r>
    <r>
      <rPr>
        <sz val="10"/>
        <rFont val="Calibri"/>
        <family val="1"/>
      </rPr>
      <t>ASSENT</t>
    </r>
    <r>
      <rPr>
        <sz val="10"/>
        <rFont val="Times New Roman"/>
        <family val="1"/>
      </rPr>
      <t xml:space="preserve"> </t>
    </r>
    <r>
      <rPr>
        <sz val="10"/>
        <rFont val="Calibri"/>
        <family val="1"/>
      </rPr>
      <t>CJ</t>
    </r>
    <r>
      <rPr>
        <sz val="10"/>
        <rFont val="Times New Roman"/>
        <family val="1"/>
      </rPr>
      <t xml:space="preserve"> </t>
    </r>
    <r>
      <rPr>
        <sz val="10"/>
        <rFont val="Calibri"/>
        <family val="1"/>
      </rPr>
      <t>MOTOBOMBA</t>
    </r>
    <r>
      <rPr>
        <sz val="10"/>
        <rFont val="Times New Roman"/>
        <family val="1"/>
      </rPr>
      <t xml:space="preserve"> </t>
    </r>
    <r>
      <rPr>
        <sz val="10"/>
        <rFont val="Calibri"/>
        <family val="1"/>
      </rPr>
      <t>POT</t>
    </r>
    <r>
      <rPr>
        <sz val="10"/>
        <rFont val="Times New Roman"/>
        <family val="1"/>
      </rPr>
      <t xml:space="preserve"> </t>
    </r>
    <r>
      <rPr>
        <sz val="10"/>
        <rFont val="Calibri"/>
        <family val="1"/>
      </rPr>
      <t>100A300CV</t>
    </r>
  </si>
  <si>
    <r>
      <rPr>
        <sz val="10"/>
        <rFont val="Calibri"/>
        <family val="1"/>
      </rPr>
      <t>MONT</t>
    </r>
    <r>
      <rPr>
        <sz val="10"/>
        <rFont val="Times New Roman"/>
        <family val="1"/>
      </rPr>
      <t xml:space="preserve"> </t>
    </r>
    <r>
      <rPr>
        <sz val="10"/>
        <rFont val="Calibri"/>
        <family val="1"/>
      </rPr>
      <t>E</t>
    </r>
    <r>
      <rPr>
        <sz val="10"/>
        <rFont val="Times New Roman"/>
        <family val="1"/>
      </rPr>
      <t xml:space="preserve"> </t>
    </r>
    <r>
      <rPr>
        <sz val="10"/>
        <rFont val="Calibri"/>
        <family val="1"/>
      </rPr>
      <t>ASSENT</t>
    </r>
    <r>
      <rPr>
        <sz val="10"/>
        <rFont val="Times New Roman"/>
        <family val="1"/>
      </rPr>
      <t xml:space="preserve"> </t>
    </r>
    <r>
      <rPr>
        <sz val="10"/>
        <rFont val="Calibri"/>
        <family val="1"/>
      </rPr>
      <t>CJ</t>
    </r>
    <r>
      <rPr>
        <sz val="10"/>
        <rFont val="Times New Roman"/>
        <family val="1"/>
      </rPr>
      <t xml:space="preserve"> </t>
    </r>
    <r>
      <rPr>
        <sz val="10"/>
        <rFont val="Calibri"/>
        <family val="1"/>
      </rPr>
      <t>MOTOBOMBA</t>
    </r>
    <r>
      <rPr>
        <sz val="10"/>
        <rFont val="Times New Roman"/>
        <family val="1"/>
      </rPr>
      <t xml:space="preserve"> </t>
    </r>
    <r>
      <rPr>
        <sz val="10"/>
        <rFont val="Calibri"/>
        <family val="1"/>
      </rPr>
      <t>POT</t>
    </r>
    <r>
      <rPr>
        <sz val="10"/>
        <rFont val="Times New Roman"/>
        <family val="1"/>
      </rPr>
      <t xml:space="preserve"> </t>
    </r>
    <r>
      <rPr>
        <sz val="10"/>
        <rFont val="Calibri"/>
        <family val="1"/>
      </rPr>
      <t>300A500CV</t>
    </r>
  </si>
  <si>
    <r>
      <rPr>
        <sz val="10"/>
        <rFont val="Calibri"/>
        <family val="1"/>
      </rPr>
      <t>MONT</t>
    </r>
    <r>
      <rPr>
        <sz val="10"/>
        <rFont val="Times New Roman"/>
        <family val="1"/>
      </rPr>
      <t xml:space="preserve"> </t>
    </r>
    <r>
      <rPr>
        <sz val="10"/>
        <rFont val="Calibri"/>
        <family val="1"/>
      </rPr>
      <t>E</t>
    </r>
    <r>
      <rPr>
        <sz val="10"/>
        <rFont val="Times New Roman"/>
        <family val="1"/>
      </rPr>
      <t xml:space="preserve"> </t>
    </r>
    <r>
      <rPr>
        <sz val="10"/>
        <rFont val="Calibri"/>
        <family val="1"/>
      </rPr>
      <t>ASSENT</t>
    </r>
    <r>
      <rPr>
        <sz val="10"/>
        <rFont val="Times New Roman"/>
        <family val="1"/>
      </rPr>
      <t xml:space="preserve"> </t>
    </r>
    <r>
      <rPr>
        <sz val="10"/>
        <rFont val="Calibri"/>
        <family val="1"/>
      </rPr>
      <t>CJ</t>
    </r>
    <r>
      <rPr>
        <sz val="10"/>
        <rFont val="Times New Roman"/>
        <family val="1"/>
      </rPr>
      <t xml:space="preserve"> </t>
    </r>
    <r>
      <rPr>
        <sz val="10"/>
        <rFont val="Calibri"/>
        <family val="1"/>
      </rPr>
      <t>MOTOBOMBA</t>
    </r>
    <r>
      <rPr>
        <sz val="10"/>
        <rFont val="Times New Roman"/>
        <family val="1"/>
      </rPr>
      <t xml:space="preserve"> </t>
    </r>
    <r>
      <rPr>
        <sz val="10"/>
        <rFont val="Calibri"/>
        <family val="1"/>
      </rPr>
      <t>POT</t>
    </r>
    <r>
      <rPr>
        <sz val="10"/>
        <rFont val="Times New Roman"/>
        <family val="1"/>
      </rPr>
      <t xml:space="preserve"> </t>
    </r>
    <r>
      <rPr>
        <sz val="10"/>
        <rFont val="Calibri"/>
        <family val="1"/>
      </rPr>
      <t>&gt;500CV</t>
    </r>
  </si>
  <si>
    <r>
      <rPr>
        <sz val="10"/>
        <rFont val="Calibri"/>
        <family val="1"/>
      </rPr>
      <t>MONT</t>
    </r>
    <r>
      <rPr>
        <sz val="10"/>
        <rFont val="Times New Roman"/>
        <family val="1"/>
      </rPr>
      <t xml:space="preserve"> </t>
    </r>
    <r>
      <rPr>
        <sz val="10"/>
        <rFont val="Calibri"/>
        <family val="1"/>
      </rPr>
      <t>E</t>
    </r>
    <r>
      <rPr>
        <sz val="10"/>
        <rFont val="Times New Roman"/>
        <family val="1"/>
      </rPr>
      <t xml:space="preserve"> </t>
    </r>
    <r>
      <rPr>
        <sz val="10"/>
        <rFont val="Calibri"/>
        <family val="1"/>
      </rPr>
      <t>INST</t>
    </r>
    <r>
      <rPr>
        <sz val="10"/>
        <rFont val="Times New Roman"/>
        <family val="1"/>
      </rPr>
      <t xml:space="preserve"> </t>
    </r>
    <r>
      <rPr>
        <sz val="10"/>
        <rFont val="Calibri"/>
        <family val="1"/>
      </rPr>
      <t>QUADRO</t>
    </r>
    <r>
      <rPr>
        <sz val="10"/>
        <rFont val="Times New Roman"/>
        <family val="1"/>
      </rPr>
      <t xml:space="preserve"> </t>
    </r>
    <r>
      <rPr>
        <sz val="10"/>
        <rFont val="Calibri"/>
        <family val="1"/>
      </rPr>
      <t>COMANDO</t>
    </r>
    <r>
      <rPr>
        <sz val="10"/>
        <rFont val="Times New Roman"/>
        <family val="1"/>
      </rPr>
      <t xml:space="preserve"> </t>
    </r>
    <r>
      <rPr>
        <sz val="10"/>
        <rFont val="Calibri"/>
        <family val="1"/>
      </rPr>
      <t>POT</t>
    </r>
    <r>
      <rPr>
        <sz val="10"/>
        <rFont val="Times New Roman"/>
        <family val="1"/>
      </rPr>
      <t xml:space="preserve"> </t>
    </r>
    <r>
      <rPr>
        <sz val="10"/>
        <rFont val="Calibri"/>
        <family val="1"/>
      </rPr>
      <t>ATE</t>
    </r>
    <r>
      <rPr>
        <sz val="10"/>
        <rFont val="Times New Roman"/>
        <family val="1"/>
      </rPr>
      <t xml:space="preserve"> </t>
    </r>
    <r>
      <rPr>
        <sz val="10"/>
        <rFont val="Calibri"/>
        <family val="1"/>
      </rPr>
      <t>10CV</t>
    </r>
  </si>
  <si>
    <r>
      <rPr>
        <sz val="10"/>
        <rFont val="Calibri"/>
        <family val="1"/>
      </rPr>
      <t>MONT</t>
    </r>
    <r>
      <rPr>
        <sz val="10"/>
        <rFont val="Times New Roman"/>
        <family val="1"/>
      </rPr>
      <t xml:space="preserve"> </t>
    </r>
    <r>
      <rPr>
        <sz val="10"/>
        <rFont val="Calibri"/>
        <family val="1"/>
      </rPr>
      <t>E</t>
    </r>
    <r>
      <rPr>
        <sz val="10"/>
        <rFont val="Times New Roman"/>
        <family val="1"/>
      </rPr>
      <t xml:space="preserve"> </t>
    </r>
    <r>
      <rPr>
        <sz val="10"/>
        <rFont val="Calibri"/>
        <family val="1"/>
      </rPr>
      <t>INST</t>
    </r>
    <r>
      <rPr>
        <sz val="10"/>
        <rFont val="Times New Roman"/>
        <family val="1"/>
      </rPr>
      <t xml:space="preserve"> </t>
    </r>
    <r>
      <rPr>
        <sz val="10"/>
        <rFont val="Calibri"/>
        <family val="1"/>
      </rPr>
      <t>QUADRO</t>
    </r>
    <r>
      <rPr>
        <sz val="10"/>
        <rFont val="Times New Roman"/>
        <family val="1"/>
      </rPr>
      <t xml:space="preserve"> </t>
    </r>
    <r>
      <rPr>
        <sz val="10"/>
        <rFont val="Calibri"/>
        <family val="1"/>
      </rPr>
      <t>COMANDO</t>
    </r>
    <r>
      <rPr>
        <sz val="10"/>
        <rFont val="Times New Roman"/>
        <family val="1"/>
      </rPr>
      <t xml:space="preserve"> </t>
    </r>
    <r>
      <rPr>
        <sz val="10"/>
        <rFont val="Calibri"/>
        <family val="1"/>
      </rPr>
      <t>POT</t>
    </r>
    <r>
      <rPr>
        <sz val="10"/>
        <rFont val="Times New Roman"/>
        <family val="1"/>
      </rPr>
      <t xml:space="preserve"> </t>
    </r>
    <r>
      <rPr>
        <sz val="10"/>
        <rFont val="Calibri"/>
        <family val="1"/>
      </rPr>
      <t>10A20CV</t>
    </r>
  </si>
  <si>
    <r>
      <rPr>
        <sz val="10"/>
        <rFont val="Calibri"/>
        <family val="1"/>
      </rPr>
      <t>MONT</t>
    </r>
    <r>
      <rPr>
        <sz val="10"/>
        <rFont val="Times New Roman"/>
        <family val="1"/>
      </rPr>
      <t xml:space="preserve"> </t>
    </r>
    <r>
      <rPr>
        <sz val="10"/>
        <rFont val="Calibri"/>
        <family val="1"/>
      </rPr>
      <t>E</t>
    </r>
    <r>
      <rPr>
        <sz val="10"/>
        <rFont val="Times New Roman"/>
        <family val="1"/>
      </rPr>
      <t xml:space="preserve"> </t>
    </r>
    <r>
      <rPr>
        <sz val="10"/>
        <rFont val="Calibri"/>
        <family val="1"/>
      </rPr>
      <t>INST</t>
    </r>
    <r>
      <rPr>
        <sz val="10"/>
        <rFont val="Times New Roman"/>
        <family val="1"/>
      </rPr>
      <t xml:space="preserve"> </t>
    </r>
    <r>
      <rPr>
        <sz val="10"/>
        <rFont val="Calibri"/>
        <family val="1"/>
      </rPr>
      <t>QUADRO</t>
    </r>
    <r>
      <rPr>
        <sz val="10"/>
        <rFont val="Times New Roman"/>
        <family val="1"/>
      </rPr>
      <t xml:space="preserve"> </t>
    </r>
    <r>
      <rPr>
        <sz val="10"/>
        <rFont val="Calibri"/>
        <family val="1"/>
      </rPr>
      <t>COMANDO</t>
    </r>
    <r>
      <rPr>
        <sz val="10"/>
        <rFont val="Times New Roman"/>
        <family val="1"/>
      </rPr>
      <t xml:space="preserve"> </t>
    </r>
    <r>
      <rPr>
        <sz val="10"/>
        <rFont val="Calibri"/>
        <family val="1"/>
      </rPr>
      <t>POT</t>
    </r>
    <r>
      <rPr>
        <sz val="10"/>
        <rFont val="Times New Roman"/>
        <family val="1"/>
      </rPr>
      <t xml:space="preserve"> </t>
    </r>
    <r>
      <rPr>
        <sz val="10"/>
        <rFont val="Calibri"/>
        <family val="1"/>
      </rPr>
      <t>20A30CV</t>
    </r>
  </si>
  <si>
    <r>
      <rPr>
        <sz val="10"/>
        <rFont val="Calibri"/>
        <family val="1"/>
      </rPr>
      <t>MONT</t>
    </r>
    <r>
      <rPr>
        <sz val="10"/>
        <rFont val="Times New Roman"/>
        <family val="1"/>
      </rPr>
      <t xml:space="preserve"> </t>
    </r>
    <r>
      <rPr>
        <sz val="10"/>
        <rFont val="Calibri"/>
        <family val="1"/>
      </rPr>
      <t>E</t>
    </r>
    <r>
      <rPr>
        <sz val="10"/>
        <rFont val="Times New Roman"/>
        <family val="1"/>
      </rPr>
      <t xml:space="preserve"> </t>
    </r>
    <r>
      <rPr>
        <sz val="10"/>
        <rFont val="Calibri"/>
        <family val="1"/>
      </rPr>
      <t>INST</t>
    </r>
    <r>
      <rPr>
        <sz val="10"/>
        <rFont val="Times New Roman"/>
        <family val="1"/>
      </rPr>
      <t xml:space="preserve"> </t>
    </r>
    <r>
      <rPr>
        <sz val="10"/>
        <rFont val="Calibri"/>
        <family val="1"/>
      </rPr>
      <t>QUADRO</t>
    </r>
    <r>
      <rPr>
        <sz val="10"/>
        <rFont val="Times New Roman"/>
        <family val="1"/>
      </rPr>
      <t xml:space="preserve"> </t>
    </r>
    <r>
      <rPr>
        <sz val="10"/>
        <rFont val="Calibri"/>
        <family val="1"/>
      </rPr>
      <t>COMANDO</t>
    </r>
    <r>
      <rPr>
        <sz val="10"/>
        <rFont val="Times New Roman"/>
        <family val="1"/>
      </rPr>
      <t xml:space="preserve"> </t>
    </r>
    <r>
      <rPr>
        <sz val="10"/>
        <rFont val="Calibri"/>
        <family val="1"/>
      </rPr>
      <t>POT</t>
    </r>
    <r>
      <rPr>
        <sz val="10"/>
        <rFont val="Times New Roman"/>
        <family val="1"/>
      </rPr>
      <t xml:space="preserve"> </t>
    </r>
    <r>
      <rPr>
        <sz val="10"/>
        <rFont val="Calibri"/>
        <family val="1"/>
      </rPr>
      <t>30A50CV</t>
    </r>
  </si>
  <si>
    <r>
      <rPr>
        <sz val="10"/>
        <rFont val="Calibri"/>
        <family val="1"/>
      </rPr>
      <t>MONT</t>
    </r>
    <r>
      <rPr>
        <sz val="10"/>
        <rFont val="Times New Roman"/>
        <family val="1"/>
      </rPr>
      <t xml:space="preserve"> </t>
    </r>
    <r>
      <rPr>
        <sz val="10"/>
        <rFont val="Calibri"/>
        <family val="1"/>
      </rPr>
      <t>E</t>
    </r>
    <r>
      <rPr>
        <sz val="10"/>
        <rFont val="Times New Roman"/>
        <family val="1"/>
      </rPr>
      <t xml:space="preserve"> </t>
    </r>
    <r>
      <rPr>
        <sz val="10"/>
        <rFont val="Calibri"/>
        <family val="1"/>
      </rPr>
      <t>INST</t>
    </r>
    <r>
      <rPr>
        <sz val="10"/>
        <rFont val="Times New Roman"/>
        <family val="1"/>
      </rPr>
      <t xml:space="preserve"> </t>
    </r>
    <r>
      <rPr>
        <sz val="10"/>
        <rFont val="Calibri"/>
        <family val="1"/>
      </rPr>
      <t>QUADRO</t>
    </r>
    <r>
      <rPr>
        <sz val="10"/>
        <rFont val="Times New Roman"/>
        <family val="1"/>
      </rPr>
      <t xml:space="preserve"> </t>
    </r>
    <r>
      <rPr>
        <sz val="10"/>
        <rFont val="Calibri"/>
        <family val="1"/>
      </rPr>
      <t>COMANDO</t>
    </r>
    <r>
      <rPr>
        <sz val="10"/>
        <rFont val="Times New Roman"/>
        <family val="1"/>
      </rPr>
      <t xml:space="preserve"> </t>
    </r>
    <r>
      <rPr>
        <sz val="10"/>
        <rFont val="Calibri"/>
        <family val="1"/>
      </rPr>
      <t>POT</t>
    </r>
    <r>
      <rPr>
        <sz val="10"/>
        <rFont val="Times New Roman"/>
        <family val="1"/>
      </rPr>
      <t xml:space="preserve"> </t>
    </r>
    <r>
      <rPr>
        <sz val="10"/>
        <rFont val="Calibri"/>
        <family val="1"/>
      </rPr>
      <t>50A100CV</t>
    </r>
  </si>
  <si>
    <r>
      <rPr>
        <sz val="10"/>
        <rFont val="Calibri"/>
        <family val="1"/>
      </rPr>
      <t>MONT</t>
    </r>
    <r>
      <rPr>
        <sz val="10"/>
        <rFont val="Times New Roman"/>
        <family val="1"/>
      </rPr>
      <t xml:space="preserve"> </t>
    </r>
    <r>
      <rPr>
        <sz val="10"/>
        <rFont val="Calibri"/>
        <family val="1"/>
      </rPr>
      <t>E</t>
    </r>
    <r>
      <rPr>
        <sz val="10"/>
        <rFont val="Times New Roman"/>
        <family val="1"/>
      </rPr>
      <t xml:space="preserve"> </t>
    </r>
    <r>
      <rPr>
        <sz val="10"/>
        <rFont val="Calibri"/>
        <family val="1"/>
      </rPr>
      <t>INST</t>
    </r>
    <r>
      <rPr>
        <sz val="10"/>
        <rFont val="Times New Roman"/>
        <family val="1"/>
      </rPr>
      <t xml:space="preserve"> </t>
    </r>
    <r>
      <rPr>
        <sz val="10"/>
        <rFont val="Calibri"/>
        <family val="1"/>
      </rPr>
      <t>QUADRO</t>
    </r>
    <r>
      <rPr>
        <sz val="10"/>
        <rFont val="Times New Roman"/>
        <family val="1"/>
      </rPr>
      <t xml:space="preserve"> </t>
    </r>
    <r>
      <rPr>
        <sz val="10"/>
        <rFont val="Calibri"/>
        <family val="1"/>
      </rPr>
      <t>COMANDO</t>
    </r>
    <r>
      <rPr>
        <sz val="10"/>
        <rFont val="Times New Roman"/>
        <family val="1"/>
      </rPr>
      <t xml:space="preserve"> </t>
    </r>
    <r>
      <rPr>
        <sz val="10"/>
        <rFont val="Calibri"/>
        <family val="1"/>
      </rPr>
      <t>POT</t>
    </r>
    <r>
      <rPr>
        <sz val="10"/>
        <rFont val="Times New Roman"/>
        <family val="1"/>
      </rPr>
      <t xml:space="preserve"> </t>
    </r>
    <r>
      <rPr>
        <sz val="10"/>
        <rFont val="Calibri"/>
        <family val="1"/>
      </rPr>
      <t>100A300CV</t>
    </r>
  </si>
  <si>
    <r>
      <rPr>
        <sz val="10"/>
        <rFont val="Calibri"/>
        <family val="1"/>
      </rPr>
      <t>MONT</t>
    </r>
    <r>
      <rPr>
        <sz val="10"/>
        <rFont val="Times New Roman"/>
        <family val="1"/>
      </rPr>
      <t xml:space="preserve"> </t>
    </r>
    <r>
      <rPr>
        <sz val="10"/>
        <rFont val="Calibri"/>
        <family val="1"/>
      </rPr>
      <t>E</t>
    </r>
    <r>
      <rPr>
        <sz val="10"/>
        <rFont val="Times New Roman"/>
        <family val="1"/>
      </rPr>
      <t xml:space="preserve"> </t>
    </r>
    <r>
      <rPr>
        <sz val="10"/>
        <rFont val="Calibri"/>
        <family val="1"/>
      </rPr>
      <t>INST</t>
    </r>
    <r>
      <rPr>
        <sz val="10"/>
        <rFont val="Times New Roman"/>
        <family val="1"/>
      </rPr>
      <t xml:space="preserve"> </t>
    </r>
    <r>
      <rPr>
        <sz val="10"/>
        <rFont val="Calibri"/>
        <family val="1"/>
      </rPr>
      <t>QUADRO</t>
    </r>
    <r>
      <rPr>
        <sz val="10"/>
        <rFont val="Times New Roman"/>
        <family val="1"/>
      </rPr>
      <t xml:space="preserve"> </t>
    </r>
    <r>
      <rPr>
        <sz val="10"/>
        <rFont val="Calibri"/>
        <family val="1"/>
      </rPr>
      <t>COMANDO</t>
    </r>
    <r>
      <rPr>
        <sz val="10"/>
        <rFont val="Times New Roman"/>
        <family val="1"/>
      </rPr>
      <t xml:space="preserve"> </t>
    </r>
    <r>
      <rPr>
        <sz val="10"/>
        <rFont val="Calibri"/>
        <family val="1"/>
      </rPr>
      <t>POT</t>
    </r>
    <r>
      <rPr>
        <sz val="10"/>
        <rFont val="Times New Roman"/>
        <family val="1"/>
      </rPr>
      <t xml:space="preserve"> </t>
    </r>
    <r>
      <rPr>
        <sz val="10"/>
        <rFont val="Calibri"/>
        <family val="1"/>
      </rPr>
      <t>300A500CV</t>
    </r>
  </si>
  <si>
    <r>
      <rPr>
        <sz val="10"/>
        <rFont val="Calibri"/>
        <family val="1"/>
      </rPr>
      <t>MONT</t>
    </r>
    <r>
      <rPr>
        <sz val="10"/>
        <rFont val="Times New Roman"/>
        <family val="1"/>
      </rPr>
      <t xml:space="preserve"> </t>
    </r>
    <r>
      <rPr>
        <sz val="10"/>
        <rFont val="Calibri"/>
        <family val="1"/>
      </rPr>
      <t>E</t>
    </r>
    <r>
      <rPr>
        <sz val="10"/>
        <rFont val="Times New Roman"/>
        <family val="1"/>
      </rPr>
      <t xml:space="preserve"> </t>
    </r>
    <r>
      <rPr>
        <sz val="10"/>
        <rFont val="Calibri"/>
        <family val="1"/>
      </rPr>
      <t>INST</t>
    </r>
    <r>
      <rPr>
        <sz val="10"/>
        <rFont val="Times New Roman"/>
        <family val="1"/>
      </rPr>
      <t xml:space="preserve"> </t>
    </r>
    <r>
      <rPr>
        <sz val="10"/>
        <rFont val="Calibri"/>
        <family val="1"/>
      </rPr>
      <t>QUADRO</t>
    </r>
    <r>
      <rPr>
        <sz val="10"/>
        <rFont val="Times New Roman"/>
        <family val="1"/>
      </rPr>
      <t xml:space="preserve"> </t>
    </r>
    <r>
      <rPr>
        <sz val="10"/>
        <rFont val="Calibri"/>
        <family val="1"/>
      </rPr>
      <t>COMANDO</t>
    </r>
    <r>
      <rPr>
        <sz val="10"/>
        <rFont val="Times New Roman"/>
        <family val="1"/>
      </rPr>
      <t xml:space="preserve"> </t>
    </r>
    <r>
      <rPr>
        <sz val="10"/>
        <rFont val="Calibri"/>
        <family val="1"/>
      </rPr>
      <t>POT</t>
    </r>
    <r>
      <rPr>
        <sz val="10"/>
        <rFont val="Times New Roman"/>
        <family val="1"/>
      </rPr>
      <t xml:space="preserve"> </t>
    </r>
    <r>
      <rPr>
        <sz val="10"/>
        <rFont val="Calibri"/>
        <family val="1"/>
      </rPr>
      <t>&gt;</t>
    </r>
    <r>
      <rPr>
        <sz val="10"/>
        <rFont val="Times New Roman"/>
        <family val="1"/>
      </rPr>
      <t xml:space="preserve"> </t>
    </r>
    <r>
      <rPr>
        <sz val="10"/>
        <rFont val="Calibri"/>
        <family val="1"/>
      </rPr>
      <t>500CV</t>
    </r>
  </si>
  <si>
    <r>
      <rPr>
        <sz val="10"/>
        <rFont val="Calibri"/>
        <family val="1"/>
      </rPr>
      <t>TAMPA</t>
    </r>
    <r>
      <rPr>
        <sz val="10"/>
        <rFont val="Times New Roman"/>
        <family val="1"/>
      </rPr>
      <t xml:space="preserve"> </t>
    </r>
    <r>
      <rPr>
        <sz val="10"/>
        <rFont val="Calibri"/>
        <family val="1"/>
      </rPr>
      <t>FIBRA</t>
    </r>
    <r>
      <rPr>
        <sz val="10"/>
        <rFont val="Times New Roman"/>
        <family val="1"/>
      </rPr>
      <t xml:space="preserve"> </t>
    </r>
    <r>
      <rPr>
        <sz val="10"/>
        <rFont val="Calibri"/>
        <family val="1"/>
      </rPr>
      <t>VIDRO</t>
    </r>
    <r>
      <rPr>
        <sz val="10"/>
        <rFont val="Times New Roman"/>
        <family val="1"/>
      </rPr>
      <t xml:space="preserve"> </t>
    </r>
    <r>
      <rPr>
        <sz val="10"/>
        <rFont val="Calibri"/>
        <family val="1"/>
      </rPr>
      <t>E=6MM</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</si>
  <si>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S17.010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ASSENTAMENTO</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</si>
  <si>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50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</si>
  <si>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80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</si>
  <si>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100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</si>
  <si>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150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</si>
  <si>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200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</si>
  <si>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250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</si>
  <si>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300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</si>
  <si>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350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</si>
  <si>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400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</si>
  <si>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450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</si>
  <si>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500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</si>
  <si>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600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</si>
  <si>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700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</si>
  <si>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800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</si>
  <si>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900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</si>
  <si>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1000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</si>
  <si>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JE</t>
    </r>
    <r>
      <rPr>
        <sz val="10"/>
        <rFont val="Times New Roman"/>
        <family val="1"/>
      </rPr>
      <t xml:space="preserve"> </t>
    </r>
    <r>
      <rPr>
        <sz val="10"/>
        <rFont val="Calibri"/>
        <family val="1"/>
      </rPr>
      <t>DN</t>
    </r>
    <r>
      <rPr>
        <sz val="10"/>
        <rFont val="Times New Roman"/>
        <family val="1"/>
      </rPr>
      <t xml:space="preserve"> </t>
    </r>
    <r>
      <rPr>
        <sz val="10"/>
        <rFont val="Calibri"/>
        <family val="1"/>
      </rPr>
      <t>1200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</si>
  <si>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DN</t>
    </r>
    <r>
      <rPr>
        <sz val="10"/>
        <rFont val="Times New Roman"/>
        <family val="1"/>
      </rPr>
      <t xml:space="preserve"> </t>
    </r>
    <r>
      <rPr>
        <sz val="10"/>
        <rFont val="Calibri"/>
        <family val="1"/>
      </rPr>
      <t>50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</si>
  <si>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DN</t>
    </r>
    <r>
      <rPr>
        <sz val="10"/>
        <rFont val="Times New Roman"/>
        <family val="1"/>
      </rPr>
      <t xml:space="preserve"> </t>
    </r>
    <r>
      <rPr>
        <sz val="10"/>
        <rFont val="Calibri"/>
        <family val="1"/>
      </rPr>
      <t>75</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</si>
  <si>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DN</t>
    </r>
    <r>
      <rPr>
        <sz val="10"/>
        <rFont val="Times New Roman"/>
        <family val="1"/>
      </rPr>
      <t xml:space="preserve"> </t>
    </r>
    <r>
      <rPr>
        <sz val="10"/>
        <rFont val="Calibri"/>
        <family val="1"/>
      </rPr>
      <t>100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</si>
  <si>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EB-644</t>
    </r>
    <r>
      <rPr>
        <sz val="10"/>
        <rFont val="Times New Roman"/>
        <family val="1"/>
      </rPr>
      <t xml:space="preserve"> </t>
    </r>
    <r>
      <rPr>
        <sz val="10"/>
        <rFont val="Calibri"/>
        <family val="1"/>
      </rPr>
      <t>DN</t>
    </r>
    <r>
      <rPr>
        <sz val="10"/>
        <rFont val="Times New Roman"/>
        <family val="1"/>
      </rPr>
      <t xml:space="preserve"> </t>
    </r>
    <r>
      <rPr>
        <sz val="10"/>
        <rFont val="Calibri"/>
        <family val="1"/>
      </rPr>
      <t>100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</si>
  <si>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EB-644</t>
    </r>
    <r>
      <rPr>
        <sz val="10"/>
        <rFont val="Times New Roman"/>
        <family val="1"/>
      </rPr>
      <t xml:space="preserve"> </t>
    </r>
    <r>
      <rPr>
        <sz val="10"/>
        <rFont val="Calibri"/>
        <family val="1"/>
      </rPr>
      <t>DN</t>
    </r>
    <r>
      <rPr>
        <sz val="10"/>
        <rFont val="Times New Roman"/>
        <family val="1"/>
      </rPr>
      <t xml:space="preserve"> </t>
    </r>
    <r>
      <rPr>
        <sz val="10"/>
        <rFont val="Calibri"/>
        <family val="1"/>
      </rPr>
      <t>150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</si>
  <si>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EB-644</t>
    </r>
    <r>
      <rPr>
        <sz val="10"/>
        <rFont val="Times New Roman"/>
        <family val="1"/>
      </rPr>
      <t xml:space="preserve"> </t>
    </r>
    <r>
      <rPr>
        <sz val="10"/>
        <rFont val="Calibri"/>
        <family val="1"/>
      </rPr>
      <t>DN</t>
    </r>
    <r>
      <rPr>
        <sz val="10"/>
        <rFont val="Times New Roman"/>
        <family val="1"/>
      </rPr>
      <t xml:space="preserve"> </t>
    </r>
    <r>
      <rPr>
        <sz val="10"/>
        <rFont val="Calibri"/>
        <family val="1"/>
      </rPr>
      <t>200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</si>
  <si>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EB-644</t>
    </r>
    <r>
      <rPr>
        <sz val="10"/>
        <rFont val="Times New Roman"/>
        <family val="1"/>
      </rPr>
      <t xml:space="preserve"> </t>
    </r>
    <r>
      <rPr>
        <sz val="10"/>
        <rFont val="Calibri"/>
        <family val="1"/>
      </rPr>
      <t>DN</t>
    </r>
    <r>
      <rPr>
        <sz val="10"/>
        <rFont val="Times New Roman"/>
        <family val="1"/>
      </rPr>
      <t xml:space="preserve"> </t>
    </r>
    <r>
      <rPr>
        <sz val="10"/>
        <rFont val="Calibri"/>
        <family val="1"/>
      </rPr>
      <t>250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</si>
  <si>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EB-644</t>
    </r>
    <r>
      <rPr>
        <sz val="10"/>
        <rFont val="Times New Roman"/>
        <family val="1"/>
      </rPr>
      <t xml:space="preserve"> </t>
    </r>
    <r>
      <rPr>
        <sz val="10"/>
        <rFont val="Calibri"/>
        <family val="1"/>
      </rPr>
      <t>DN</t>
    </r>
    <r>
      <rPr>
        <sz val="10"/>
        <rFont val="Times New Roman"/>
        <family val="1"/>
      </rPr>
      <t xml:space="preserve"> </t>
    </r>
    <r>
      <rPr>
        <sz val="10"/>
        <rFont val="Calibri"/>
        <family val="1"/>
      </rPr>
      <t>300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</si>
  <si>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EB-644</t>
    </r>
    <r>
      <rPr>
        <sz val="10"/>
        <rFont val="Times New Roman"/>
        <family val="1"/>
      </rPr>
      <t xml:space="preserve"> </t>
    </r>
    <r>
      <rPr>
        <sz val="10"/>
        <rFont val="Calibri"/>
        <family val="1"/>
      </rPr>
      <t>DN</t>
    </r>
    <r>
      <rPr>
        <sz val="10"/>
        <rFont val="Times New Roman"/>
        <family val="1"/>
      </rPr>
      <t xml:space="preserve"> </t>
    </r>
    <r>
      <rPr>
        <sz val="10"/>
        <rFont val="Calibri"/>
        <family val="1"/>
      </rPr>
      <t>350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</si>
  <si>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EB-644</t>
    </r>
    <r>
      <rPr>
        <sz val="10"/>
        <rFont val="Times New Roman"/>
        <family val="1"/>
      </rPr>
      <t xml:space="preserve"> </t>
    </r>
    <r>
      <rPr>
        <sz val="10"/>
        <rFont val="Calibri"/>
        <family val="1"/>
      </rPr>
      <t>DN</t>
    </r>
    <r>
      <rPr>
        <sz val="10"/>
        <rFont val="Times New Roman"/>
        <family val="1"/>
      </rPr>
      <t xml:space="preserve"> </t>
    </r>
    <r>
      <rPr>
        <sz val="10"/>
        <rFont val="Calibri"/>
        <family val="1"/>
      </rPr>
      <t>400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</si>
  <si>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100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</si>
  <si>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150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</si>
  <si>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200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</si>
  <si>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250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</si>
  <si>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300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</si>
  <si>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350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</si>
  <si>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400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</si>
  <si>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500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</si>
  <si>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EB-608</t>
    </r>
    <r>
      <rPr>
        <sz val="10"/>
        <rFont val="Times New Roman"/>
        <family val="1"/>
      </rPr>
      <t xml:space="preserve"> </t>
    </r>
    <r>
      <rPr>
        <sz val="10"/>
        <rFont val="Calibri"/>
        <family val="1"/>
      </rPr>
      <t>DN</t>
    </r>
    <r>
      <rPr>
        <sz val="10"/>
        <rFont val="Times New Roman"/>
        <family val="1"/>
      </rPr>
      <t xml:space="preserve"> </t>
    </r>
    <r>
      <rPr>
        <sz val="10"/>
        <rFont val="Calibri"/>
        <family val="1"/>
      </rPr>
      <t>40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</si>
  <si>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EB-608</t>
    </r>
    <r>
      <rPr>
        <sz val="10"/>
        <rFont val="Times New Roman"/>
        <family val="1"/>
      </rPr>
      <t xml:space="preserve"> </t>
    </r>
    <r>
      <rPr>
        <sz val="10"/>
        <rFont val="Calibri"/>
        <family val="1"/>
      </rPr>
      <t>DN</t>
    </r>
    <r>
      <rPr>
        <sz val="10"/>
        <rFont val="Times New Roman"/>
        <family val="1"/>
      </rPr>
      <t xml:space="preserve"> </t>
    </r>
    <r>
      <rPr>
        <sz val="10"/>
        <rFont val="Calibri"/>
        <family val="1"/>
      </rPr>
      <t>50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</si>
  <si>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EB-608</t>
    </r>
    <r>
      <rPr>
        <sz val="10"/>
        <rFont val="Times New Roman"/>
        <family val="1"/>
      </rPr>
      <t xml:space="preserve"> </t>
    </r>
    <r>
      <rPr>
        <sz val="10"/>
        <rFont val="Calibri"/>
        <family val="1"/>
      </rPr>
      <t>DN</t>
    </r>
    <r>
      <rPr>
        <sz val="10"/>
        <rFont val="Times New Roman"/>
        <family val="1"/>
      </rPr>
      <t xml:space="preserve"> </t>
    </r>
    <r>
      <rPr>
        <sz val="10"/>
        <rFont val="Calibri"/>
        <family val="1"/>
      </rPr>
      <t>75</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</si>
  <si>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EB-608</t>
    </r>
    <r>
      <rPr>
        <sz val="10"/>
        <rFont val="Times New Roman"/>
        <family val="1"/>
      </rPr>
      <t xml:space="preserve"> </t>
    </r>
    <r>
      <rPr>
        <sz val="10"/>
        <rFont val="Calibri"/>
        <family val="1"/>
      </rPr>
      <t>DN</t>
    </r>
    <r>
      <rPr>
        <sz val="10"/>
        <rFont val="Times New Roman"/>
        <family val="1"/>
      </rPr>
      <t xml:space="preserve"> </t>
    </r>
    <r>
      <rPr>
        <sz val="10"/>
        <rFont val="Calibri"/>
        <family val="1"/>
      </rPr>
      <t>100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</si>
  <si>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ROSCA</t>
    </r>
    <r>
      <rPr>
        <sz val="10"/>
        <rFont val="Times New Roman"/>
        <family val="1"/>
      </rPr>
      <t xml:space="preserve"> </t>
    </r>
    <r>
      <rPr>
        <sz val="10"/>
        <rFont val="Calibri"/>
        <family val="1"/>
      </rPr>
      <t>1/2"</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</si>
  <si>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ROSCA</t>
    </r>
    <r>
      <rPr>
        <sz val="10"/>
        <rFont val="Times New Roman"/>
        <family val="1"/>
      </rPr>
      <t xml:space="preserve"> </t>
    </r>
    <r>
      <rPr>
        <sz val="10"/>
        <rFont val="Calibri"/>
        <family val="1"/>
      </rPr>
      <t>3/4"</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</si>
  <si>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ROSCA</t>
    </r>
    <r>
      <rPr>
        <sz val="10"/>
        <rFont val="Times New Roman"/>
        <family val="1"/>
      </rPr>
      <t xml:space="preserve"> </t>
    </r>
    <r>
      <rPr>
        <sz val="10"/>
        <rFont val="Calibri"/>
        <family val="1"/>
      </rPr>
      <t>1"</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</si>
  <si>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ROSCA</t>
    </r>
    <r>
      <rPr>
        <sz val="10"/>
        <rFont val="Times New Roman"/>
        <family val="1"/>
      </rPr>
      <t xml:space="preserve"> </t>
    </r>
    <r>
      <rPr>
        <sz val="10"/>
        <rFont val="Calibri"/>
        <family val="1"/>
      </rPr>
      <t>1.1/4"</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</si>
  <si>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ROSCA</t>
    </r>
    <r>
      <rPr>
        <sz val="10"/>
        <rFont val="Times New Roman"/>
        <family val="1"/>
      </rPr>
      <t xml:space="preserve"> </t>
    </r>
    <r>
      <rPr>
        <sz val="10"/>
        <rFont val="Calibri"/>
        <family val="1"/>
      </rPr>
      <t>1.1/2"</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</si>
  <si>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ROSCA</t>
    </r>
    <r>
      <rPr>
        <sz val="10"/>
        <rFont val="Times New Roman"/>
        <family val="1"/>
      </rPr>
      <t xml:space="preserve"> </t>
    </r>
    <r>
      <rPr>
        <sz val="10"/>
        <rFont val="Calibri"/>
        <family val="1"/>
      </rPr>
      <t>2"</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</si>
  <si>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ROSCA</t>
    </r>
    <r>
      <rPr>
        <sz val="10"/>
        <rFont val="Times New Roman"/>
        <family val="1"/>
      </rPr>
      <t xml:space="preserve"> </t>
    </r>
    <r>
      <rPr>
        <sz val="10"/>
        <rFont val="Calibri"/>
        <family val="1"/>
      </rPr>
      <t>2.1/2"</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</si>
  <si>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ROSCA</t>
    </r>
    <r>
      <rPr>
        <sz val="10"/>
        <rFont val="Times New Roman"/>
        <family val="1"/>
      </rPr>
      <t xml:space="preserve"> </t>
    </r>
    <r>
      <rPr>
        <sz val="10"/>
        <rFont val="Calibri"/>
        <family val="1"/>
      </rPr>
      <t>3"</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</si>
  <si>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ROSCA</t>
    </r>
    <r>
      <rPr>
        <sz val="10"/>
        <rFont val="Times New Roman"/>
        <family val="1"/>
      </rPr>
      <t xml:space="preserve"> </t>
    </r>
    <r>
      <rPr>
        <sz val="10"/>
        <rFont val="Calibri"/>
        <family val="1"/>
      </rPr>
      <t>4"</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</si>
  <si>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SOLDA</t>
    </r>
    <r>
      <rPr>
        <sz val="10"/>
        <rFont val="Times New Roman"/>
        <family val="1"/>
      </rPr>
      <t xml:space="preserve"> </t>
    </r>
    <r>
      <rPr>
        <sz val="10"/>
        <rFont val="Calibri"/>
        <family val="1"/>
      </rPr>
      <t>D</t>
    </r>
    <r>
      <rPr>
        <sz val="10"/>
        <rFont val="Times New Roman"/>
        <family val="1"/>
      </rPr>
      <t xml:space="preserve"> </t>
    </r>
    <r>
      <rPr>
        <sz val="10"/>
        <rFont val="Calibri"/>
        <family val="1"/>
      </rPr>
      <t>20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</si>
  <si>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SOLDA</t>
    </r>
    <r>
      <rPr>
        <sz val="10"/>
        <rFont val="Times New Roman"/>
        <family val="1"/>
      </rPr>
      <t xml:space="preserve"> </t>
    </r>
    <r>
      <rPr>
        <sz val="10"/>
        <rFont val="Calibri"/>
        <family val="1"/>
      </rPr>
      <t>D</t>
    </r>
    <r>
      <rPr>
        <sz val="10"/>
        <rFont val="Times New Roman"/>
        <family val="1"/>
      </rPr>
      <t xml:space="preserve"> </t>
    </r>
    <r>
      <rPr>
        <sz val="10"/>
        <rFont val="Calibri"/>
        <family val="1"/>
      </rPr>
      <t>25</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</si>
  <si>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SOLDA</t>
    </r>
    <r>
      <rPr>
        <sz val="10"/>
        <rFont val="Times New Roman"/>
        <family val="1"/>
      </rPr>
      <t xml:space="preserve"> </t>
    </r>
    <r>
      <rPr>
        <sz val="10"/>
        <rFont val="Calibri"/>
        <family val="1"/>
      </rPr>
      <t>D</t>
    </r>
    <r>
      <rPr>
        <sz val="10"/>
        <rFont val="Times New Roman"/>
        <family val="1"/>
      </rPr>
      <t xml:space="preserve"> </t>
    </r>
    <r>
      <rPr>
        <sz val="10"/>
        <rFont val="Calibri"/>
        <family val="1"/>
      </rPr>
      <t>32</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</si>
  <si>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SOLDA</t>
    </r>
    <r>
      <rPr>
        <sz val="10"/>
        <rFont val="Times New Roman"/>
        <family val="1"/>
      </rPr>
      <t xml:space="preserve"> </t>
    </r>
    <r>
      <rPr>
        <sz val="10"/>
        <rFont val="Calibri"/>
        <family val="1"/>
      </rPr>
      <t>D</t>
    </r>
    <r>
      <rPr>
        <sz val="10"/>
        <rFont val="Times New Roman"/>
        <family val="1"/>
      </rPr>
      <t xml:space="preserve"> </t>
    </r>
    <r>
      <rPr>
        <sz val="10"/>
        <rFont val="Calibri"/>
        <family val="1"/>
      </rPr>
      <t>40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</si>
  <si>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SOLDA</t>
    </r>
    <r>
      <rPr>
        <sz val="10"/>
        <rFont val="Times New Roman"/>
        <family val="1"/>
      </rPr>
      <t xml:space="preserve"> </t>
    </r>
    <r>
      <rPr>
        <sz val="10"/>
        <rFont val="Calibri"/>
        <family val="1"/>
      </rPr>
      <t>D</t>
    </r>
    <r>
      <rPr>
        <sz val="10"/>
        <rFont val="Times New Roman"/>
        <family val="1"/>
      </rPr>
      <t xml:space="preserve"> </t>
    </r>
    <r>
      <rPr>
        <sz val="10"/>
        <rFont val="Calibri"/>
        <family val="1"/>
      </rPr>
      <t>50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</si>
  <si>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SOLDA</t>
    </r>
    <r>
      <rPr>
        <sz val="10"/>
        <rFont val="Times New Roman"/>
        <family val="1"/>
      </rPr>
      <t xml:space="preserve"> </t>
    </r>
    <r>
      <rPr>
        <sz val="10"/>
        <rFont val="Calibri"/>
        <family val="1"/>
      </rPr>
      <t>D</t>
    </r>
    <r>
      <rPr>
        <sz val="10"/>
        <rFont val="Times New Roman"/>
        <family val="1"/>
      </rPr>
      <t xml:space="preserve"> </t>
    </r>
    <r>
      <rPr>
        <sz val="10"/>
        <rFont val="Calibri"/>
        <family val="1"/>
      </rPr>
      <t>60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</si>
  <si>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PVC</t>
    </r>
    <r>
      <rPr>
        <sz val="10"/>
        <rFont val="Times New Roman"/>
        <family val="1"/>
      </rPr>
      <t xml:space="preserve"> </t>
    </r>
    <r>
      <rPr>
        <sz val="10"/>
        <rFont val="Calibri"/>
        <family val="1"/>
      </rPr>
      <t>SOLDA</t>
    </r>
    <r>
      <rPr>
        <sz val="10"/>
        <rFont val="Times New Roman"/>
        <family val="1"/>
      </rPr>
      <t xml:space="preserve"> </t>
    </r>
    <r>
      <rPr>
        <sz val="10"/>
        <rFont val="Calibri"/>
        <family val="1"/>
      </rPr>
      <t>D</t>
    </r>
    <r>
      <rPr>
        <sz val="10"/>
        <rFont val="Times New Roman"/>
        <family val="1"/>
      </rPr>
      <t xml:space="preserve"> </t>
    </r>
    <r>
      <rPr>
        <sz val="10"/>
        <rFont val="Calibri"/>
        <family val="1"/>
      </rPr>
      <t>110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</si>
  <si>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FOGO</t>
    </r>
    <r>
      <rPr>
        <sz val="10"/>
        <rFont val="Times New Roman"/>
        <family val="1"/>
      </rPr>
      <t xml:space="preserve"> </t>
    </r>
    <r>
      <rPr>
        <sz val="10"/>
        <rFont val="Calibri"/>
        <family val="1"/>
      </rPr>
      <t>ROSCA</t>
    </r>
    <r>
      <rPr>
        <sz val="10"/>
        <rFont val="Times New Roman"/>
        <family val="1"/>
      </rPr>
      <t xml:space="preserve"> </t>
    </r>
    <r>
      <rPr>
        <sz val="10"/>
        <rFont val="Calibri"/>
        <family val="1"/>
      </rPr>
      <t>D</t>
    </r>
    <r>
      <rPr>
        <sz val="10"/>
        <rFont val="Times New Roman"/>
        <family val="1"/>
      </rPr>
      <t xml:space="preserve"> </t>
    </r>
    <r>
      <rPr>
        <sz val="10"/>
        <rFont val="Calibri"/>
        <family val="1"/>
      </rPr>
      <t>1/2"</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</si>
  <si>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FOGO</t>
    </r>
    <r>
      <rPr>
        <sz val="10"/>
        <rFont val="Times New Roman"/>
        <family val="1"/>
      </rPr>
      <t xml:space="preserve"> </t>
    </r>
    <r>
      <rPr>
        <sz val="10"/>
        <rFont val="Calibri"/>
        <family val="1"/>
      </rPr>
      <t>ROSCA</t>
    </r>
    <r>
      <rPr>
        <sz val="10"/>
        <rFont val="Times New Roman"/>
        <family val="1"/>
      </rPr>
      <t xml:space="preserve"> </t>
    </r>
    <r>
      <rPr>
        <sz val="10"/>
        <rFont val="Calibri"/>
        <family val="1"/>
      </rPr>
      <t>D</t>
    </r>
    <r>
      <rPr>
        <sz val="10"/>
        <rFont val="Times New Roman"/>
        <family val="1"/>
      </rPr>
      <t xml:space="preserve"> </t>
    </r>
    <r>
      <rPr>
        <sz val="10"/>
        <rFont val="Calibri"/>
        <family val="1"/>
      </rPr>
      <t>3/4"</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</si>
  <si>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FOGO</t>
    </r>
    <r>
      <rPr>
        <sz val="10"/>
        <rFont val="Times New Roman"/>
        <family val="1"/>
      </rPr>
      <t xml:space="preserve"> </t>
    </r>
    <r>
      <rPr>
        <sz val="10"/>
        <rFont val="Calibri"/>
        <family val="1"/>
      </rPr>
      <t>ROSCA</t>
    </r>
    <r>
      <rPr>
        <sz val="10"/>
        <rFont val="Times New Roman"/>
        <family val="1"/>
      </rPr>
      <t xml:space="preserve"> </t>
    </r>
    <r>
      <rPr>
        <sz val="10"/>
        <rFont val="Calibri"/>
        <family val="1"/>
      </rPr>
      <t>D</t>
    </r>
    <r>
      <rPr>
        <sz val="10"/>
        <rFont val="Times New Roman"/>
        <family val="1"/>
      </rPr>
      <t xml:space="preserve"> </t>
    </r>
    <r>
      <rPr>
        <sz val="10"/>
        <rFont val="Calibri"/>
        <family val="1"/>
      </rPr>
      <t>2"</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</si>
  <si>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FOGO</t>
    </r>
    <r>
      <rPr>
        <sz val="10"/>
        <rFont val="Times New Roman"/>
        <family val="1"/>
      </rPr>
      <t xml:space="preserve"> </t>
    </r>
    <r>
      <rPr>
        <sz val="10"/>
        <rFont val="Calibri"/>
        <family val="1"/>
      </rPr>
      <t>ROSCA</t>
    </r>
    <r>
      <rPr>
        <sz val="10"/>
        <rFont val="Times New Roman"/>
        <family val="1"/>
      </rPr>
      <t xml:space="preserve"> </t>
    </r>
    <r>
      <rPr>
        <sz val="10"/>
        <rFont val="Calibri"/>
        <family val="1"/>
      </rPr>
      <t>D</t>
    </r>
    <r>
      <rPr>
        <sz val="10"/>
        <rFont val="Times New Roman"/>
        <family val="1"/>
      </rPr>
      <t xml:space="preserve"> </t>
    </r>
    <r>
      <rPr>
        <sz val="10"/>
        <rFont val="Calibri"/>
        <family val="1"/>
      </rPr>
      <t>2.1/2"</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</si>
  <si>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FOGO</t>
    </r>
    <r>
      <rPr>
        <sz val="10"/>
        <rFont val="Times New Roman"/>
        <family val="1"/>
      </rPr>
      <t xml:space="preserve"> </t>
    </r>
    <r>
      <rPr>
        <sz val="10"/>
        <rFont val="Calibri"/>
        <family val="1"/>
      </rPr>
      <t>ROSCA</t>
    </r>
    <r>
      <rPr>
        <sz val="10"/>
        <rFont val="Times New Roman"/>
        <family val="1"/>
      </rPr>
      <t xml:space="preserve"> </t>
    </r>
    <r>
      <rPr>
        <sz val="10"/>
        <rFont val="Calibri"/>
        <family val="1"/>
      </rPr>
      <t>D</t>
    </r>
    <r>
      <rPr>
        <sz val="10"/>
        <rFont val="Times New Roman"/>
        <family val="1"/>
      </rPr>
      <t xml:space="preserve"> </t>
    </r>
    <r>
      <rPr>
        <sz val="10"/>
        <rFont val="Calibri"/>
        <family val="1"/>
      </rPr>
      <t>3"</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</si>
  <si>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FOGO</t>
    </r>
    <r>
      <rPr>
        <sz val="10"/>
        <rFont val="Times New Roman"/>
        <family val="1"/>
      </rPr>
      <t xml:space="preserve"> </t>
    </r>
    <r>
      <rPr>
        <sz val="10"/>
        <rFont val="Calibri"/>
        <family val="1"/>
      </rPr>
      <t>ROSCA</t>
    </r>
    <r>
      <rPr>
        <sz val="10"/>
        <rFont val="Times New Roman"/>
        <family val="1"/>
      </rPr>
      <t xml:space="preserve"> </t>
    </r>
    <r>
      <rPr>
        <sz val="10"/>
        <rFont val="Calibri"/>
        <family val="1"/>
      </rPr>
      <t>D</t>
    </r>
    <r>
      <rPr>
        <sz val="10"/>
        <rFont val="Times New Roman"/>
        <family val="1"/>
      </rPr>
      <t xml:space="preserve"> </t>
    </r>
    <r>
      <rPr>
        <sz val="10"/>
        <rFont val="Calibri"/>
        <family val="1"/>
      </rPr>
      <t>4"</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</si>
  <si>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FOGO</t>
    </r>
    <r>
      <rPr>
        <sz val="10"/>
        <rFont val="Times New Roman"/>
        <family val="1"/>
      </rPr>
      <t xml:space="preserve"> </t>
    </r>
    <r>
      <rPr>
        <sz val="10"/>
        <rFont val="Calibri"/>
        <family val="1"/>
      </rPr>
      <t>ROSCA</t>
    </r>
    <r>
      <rPr>
        <sz val="10"/>
        <rFont val="Times New Roman"/>
        <family val="1"/>
      </rPr>
      <t xml:space="preserve"> </t>
    </r>
    <r>
      <rPr>
        <sz val="10"/>
        <rFont val="Calibri"/>
        <family val="1"/>
      </rPr>
      <t>D</t>
    </r>
    <r>
      <rPr>
        <sz val="10"/>
        <rFont val="Times New Roman"/>
        <family val="1"/>
      </rPr>
      <t xml:space="preserve"> </t>
    </r>
    <r>
      <rPr>
        <sz val="10"/>
        <rFont val="Calibri"/>
        <family val="1"/>
      </rPr>
      <t>6"</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</si>
  <si>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CONCRETO</t>
    </r>
    <r>
      <rPr>
        <sz val="10"/>
        <rFont val="Times New Roman"/>
        <family val="1"/>
      </rPr>
      <t xml:space="preserve"> </t>
    </r>
    <r>
      <rPr>
        <sz val="10"/>
        <rFont val="Calibri"/>
        <family val="1"/>
      </rPr>
      <t>DN</t>
    </r>
    <r>
      <rPr>
        <sz val="10"/>
        <rFont val="Times New Roman"/>
        <family val="1"/>
      </rPr>
      <t xml:space="preserve"> </t>
    </r>
    <r>
      <rPr>
        <sz val="10"/>
        <rFont val="Calibri"/>
        <family val="1"/>
      </rPr>
      <t>200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</si>
  <si>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CONCRETO</t>
    </r>
    <r>
      <rPr>
        <sz val="10"/>
        <rFont val="Times New Roman"/>
        <family val="1"/>
      </rPr>
      <t xml:space="preserve"> </t>
    </r>
    <r>
      <rPr>
        <sz val="10"/>
        <rFont val="Calibri"/>
        <family val="1"/>
      </rPr>
      <t>DN</t>
    </r>
    <r>
      <rPr>
        <sz val="10"/>
        <rFont val="Times New Roman"/>
        <family val="1"/>
      </rPr>
      <t xml:space="preserve"> </t>
    </r>
    <r>
      <rPr>
        <sz val="10"/>
        <rFont val="Calibri"/>
        <family val="1"/>
      </rPr>
      <t>300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</si>
  <si>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CONCRETO</t>
    </r>
    <r>
      <rPr>
        <sz val="10"/>
        <rFont val="Times New Roman"/>
        <family val="1"/>
      </rPr>
      <t xml:space="preserve"> </t>
    </r>
    <r>
      <rPr>
        <sz val="10"/>
        <rFont val="Calibri"/>
        <family val="1"/>
      </rPr>
      <t>DN</t>
    </r>
    <r>
      <rPr>
        <sz val="10"/>
        <rFont val="Times New Roman"/>
        <family val="1"/>
      </rPr>
      <t xml:space="preserve"> </t>
    </r>
    <r>
      <rPr>
        <sz val="10"/>
        <rFont val="Calibri"/>
        <family val="1"/>
      </rPr>
      <t>400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</si>
  <si>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CONCRETO</t>
    </r>
    <r>
      <rPr>
        <sz val="10"/>
        <rFont val="Times New Roman"/>
        <family val="1"/>
      </rPr>
      <t xml:space="preserve"> </t>
    </r>
    <r>
      <rPr>
        <sz val="10"/>
        <rFont val="Calibri"/>
        <family val="1"/>
      </rPr>
      <t>DN</t>
    </r>
    <r>
      <rPr>
        <sz val="10"/>
        <rFont val="Times New Roman"/>
        <family val="1"/>
      </rPr>
      <t xml:space="preserve"> </t>
    </r>
    <r>
      <rPr>
        <sz val="10"/>
        <rFont val="Calibri"/>
        <family val="1"/>
      </rPr>
      <t>500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</si>
  <si>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CONCRETO</t>
    </r>
    <r>
      <rPr>
        <sz val="10"/>
        <rFont val="Times New Roman"/>
        <family val="1"/>
      </rPr>
      <t xml:space="preserve"> </t>
    </r>
    <r>
      <rPr>
        <sz val="10"/>
        <rFont val="Calibri"/>
        <family val="1"/>
      </rPr>
      <t>DN</t>
    </r>
    <r>
      <rPr>
        <sz val="10"/>
        <rFont val="Times New Roman"/>
        <family val="1"/>
      </rPr>
      <t xml:space="preserve"> </t>
    </r>
    <r>
      <rPr>
        <sz val="10"/>
        <rFont val="Calibri"/>
        <family val="1"/>
      </rPr>
      <t>600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</si>
  <si>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CONCRETO</t>
    </r>
    <r>
      <rPr>
        <sz val="10"/>
        <rFont val="Times New Roman"/>
        <family val="1"/>
      </rPr>
      <t xml:space="preserve"> </t>
    </r>
    <r>
      <rPr>
        <sz val="10"/>
        <rFont val="Calibri"/>
        <family val="1"/>
      </rPr>
      <t>DN</t>
    </r>
    <r>
      <rPr>
        <sz val="10"/>
        <rFont val="Times New Roman"/>
        <family val="1"/>
      </rPr>
      <t xml:space="preserve"> </t>
    </r>
    <r>
      <rPr>
        <sz val="10"/>
        <rFont val="Calibri"/>
        <family val="1"/>
      </rPr>
      <t>700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</si>
  <si>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CONCRETO</t>
    </r>
    <r>
      <rPr>
        <sz val="10"/>
        <rFont val="Times New Roman"/>
        <family val="1"/>
      </rPr>
      <t xml:space="preserve"> </t>
    </r>
    <r>
      <rPr>
        <sz val="10"/>
        <rFont val="Calibri"/>
        <family val="1"/>
      </rPr>
      <t>DN</t>
    </r>
    <r>
      <rPr>
        <sz val="10"/>
        <rFont val="Times New Roman"/>
        <family val="1"/>
      </rPr>
      <t xml:space="preserve"> </t>
    </r>
    <r>
      <rPr>
        <sz val="10"/>
        <rFont val="Calibri"/>
        <family val="1"/>
      </rPr>
      <t>800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</si>
  <si>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CONCRETO</t>
    </r>
    <r>
      <rPr>
        <sz val="10"/>
        <rFont val="Times New Roman"/>
        <family val="1"/>
      </rPr>
      <t xml:space="preserve"> </t>
    </r>
    <r>
      <rPr>
        <sz val="10"/>
        <rFont val="Calibri"/>
        <family val="1"/>
      </rPr>
      <t>DN</t>
    </r>
    <r>
      <rPr>
        <sz val="10"/>
        <rFont val="Times New Roman"/>
        <family val="1"/>
      </rPr>
      <t xml:space="preserve"> </t>
    </r>
    <r>
      <rPr>
        <sz val="10"/>
        <rFont val="Calibri"/>
        <family val="1"/>
      </rPr>
      <t>900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</si>
  <si>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CONCRETO</t>
    </r>
    <r>
      <rPr>
        <sz val="10"/>
        <rFont val="Times New Roman"/>
        <family val="1"/>
      </rPr>
      <t xml:space="preserve"> </t>
    </r>
    <r>
      <rPr>
        <sz val="10"/>
        <rFont val="Calibri"/>
        <family val="1"/>
      </rPr>
      <t>DN</t>
    </r>
    <r>
      <rPr>
        <sz val="10"/>
        <rFont val="Times New Roman"/>
        <family val="1"/>
      </rPr>
      <t xml:space="preserve"> </t>
    </r>
    <r>
      <rPr>
        <sz val="10"/>
        <rFont val="Calibri"/>
        <family val="1"/>
      </rPr>
      <t>1000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</si>
  <si>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CONCRETO</t>
    </r>
    <r>
      <rPr>
        <sz val="10"/>
        <rFont val="Times New Roman"/>
        <family val="1"/>
      </rPr>
      <t xml:space="preserve"> </t>
    </r>
    <r>
      <rPr>
        <sz val="10"/>
        <rFont val="Calibri"/>
        <family val="1"/>
      </rPr>
      <t>DN</t>
    </r>
    <r>
      <rPr>
        <sz val="10"/>
        <rFont val="Times New Roman"/>
        <family val="1"/>
      </rPr>
      <t xml:space="preserve"> </t>
    </r>
    <r>
      <rPr>
        <sz val="10"/>
        <rFont val="Calibri"/>
        <family val="1"/>
      </rPr>
      <t>1200</t>
    </r>
  </si>
  <si>
    <r>
      <rPr>
        <sz val="10"/>
        <rFont val="Calibri"/>
        <family val="1"/>
      </rPr>
      <t>ASSENTAMENTO</t>
    </r>
    <r>
      <rPr>
        <sz val="10"/>
        <rFont val="Times New Roman"/>
        <family val="1"/>
      </rPr>
      <t xml:space="preserve"> </t>
    </r>
    <r>
      <rPr>
        <sz val="10"/>
        <rFont val="Calibri"/>
        <family val="1"/>
      </rPr>
      <t>TUBO</t>
    </r>
    <r>
      <rPr>
        <sz val="10"/>
        <rFont val="Times New Roman"/>
        <family val="1"/>
      </rPr>
      <t xml:space="preserve"> </t>
    </r>
    <r>
      <rPr>
        <sz val="10"/>
        <rFont val="Calibri"/>
        <family val="1"/>
      </rPr>
      <t>CONCRETO</t>
    </r>
    <r>
      <rPr>
        <sz val="10"/>
        <rFont val="Times New Roman"/>
        <family val="1"/>
      </rPr>
      <t xml:space="preserve"> </t>
    </r>
    <r>
      <rPr>
        <sz val="10"/>
        <rFont val="Calibri"/>
        <family val="1"/>
      </rPr>
      <t>DN</t>
    </r>
    <r>
      <rPr>
        <sz val="10"/>
        <rFont val="Times New Roman"/>
        <family val="1"/>
      </rPr>
      <t xml:space="preserve"> </t>
    </r>
    <r>
      <rPr>
        <sz val="10"/>
        <rFont val="Calibri"/>
        <family val="1"/>
      </rPr>
      <t>1500</t>
    </r>
  </si>
  <si>
    <r>
      <rPr>
        <sz val="10"/>
        <rFont val="Calibri"/>
        <family val="1"/>
      </rPr>
      <t>ASSENT</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DN</t>
    </r>
    <r>
      <rPr>
        <sz val="10"/>
        <rFont val="Times New Roman"/>
        <family val="1"/>
      </rPr>
      <t xml:space="preserve"> </t>
    </r>
    <r>
      <rPr>
        <sz val="10"/>
        <rFont val="Calibri"/>
        <family val="1"/>
      </rPr>
      <t>80</t>
    </r>
    <r>
      <rPr>
        <sz val="10"/>
        <rFont val="Times New Roman"/>
        <family val="1"/>
      </rPr>
      <t xml:space="preserve"> </t>
    </r>
    <r>
      <rPr>
        <sz val="10"/>
        <rFont val="Calibri"/>
        <family val="1"/>
      </rPr>
      <t>SOBRE</t>
    </r>
    <r>
      <rPr>
        <sz val="10"/>
        <rFont val="Times New Roman"/>
        <family val="1"/>
      </rPr>
      <t xml:space="preserve"> </t>
    </r>
    <r>
      <rPr>
        <sz val="10"/>
        <rFont val="Calibri"/>
        <family val="1"/>
      </rPr>
      <t>PILARES</t>
    </r>
  </si>
  <si>
    <r>
      <rPr>
        <sz val="10"/>
        <rFont val="Calibri"/>
        <family val="1"/>
      </rPr>
      <t>ASSENT</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SOBRE</t>
    </r>
    <r>
      <rPr>
        <sz val="10"/>
        <rFont val="Times New Roman"/>
        <family val="1"/>
      </rPr>
      <t xml:space="preserve"> </t>
    </r>
    <r>
      <rPr>
        <sz val="10"/>
        <rFont val="Calibri"/>
        <family val="1"/>
      </rPr>
      <t>PILARES</t>
    </r>
  </si>
  <si>
    <r>
      <rPr>
        <sz val="10"/>
        <rFont val="Calibri"/>
        <family val="1"/>
      </rPr>
      <t>ASSENT</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DN</t>
    </r>
    <r>
      <rPr>
        <sz val="10"/>
        <rFont val="Times New Roman"/>
        <family val="1"/>
      </rPr>
      <t xml:space="preserve"> </t>
    </r>
    <r>
      <rPr>
        <sz val="10"/>
        <rFont val="Calibri"/>
        <family val="1"/>
      </rPr>
      <t>150</t>
    </r>
    <r>
      <rPr>
        <sz val="10"/>
        <rFont val="Times New Roman"/>
        <family val="1"/>
      </rPr>
      <t xml:space="preserve"> </t>
    </r>
    <r>
      <rPr>
        <sz val="10"/>
        <rFont val="Calibri"/>
        <family val="1"/>
      </rPr>
      <t>SOBRE</t>
    </r>
    <r>
      <rPr>
        <sz val="10"/>
        <rFont val="Times New Roman"/>
        <family val="1"/>
      </rPr>
      <t xml:space="preserve"> </t>
    </r>
    <r>
      <rPr>
        <sz val="10"/>
        <rFont val="Calibri"/>
        <family val="1"/>
      </rPr>
      <t>PILARES</t>
    </r>
  </si>
  <si>
    <r>
      <rPr>
        <sz val="10"/>
        <rFont val="Calibri"/>
        <family val="1"/>
      </rPr>
      <t>ASSENT</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DN</t>
    </r>
    <r>
      <rPr>
        <sz val="10"/>
        <rFont val="Times New Roman"/>
        <family val="1"/>
      </rPr>
      <t xml:space="preserve"> </t>
    </r>
    <r>
      <rPr>
        <sz val="10"/>
        <rFont val="Calibri"/>
        <family val="1"/>
      </rPr>
      <t>200</t>
    </r>
    <r>
      <rPr>
        <sz val="10"/>
        <rFont val="Times New Roman"/>
        <family val="1"/>
      </rPr>
      <t xml:space="preserve"> </t>
    </r>
    <r>
      <rPr>
        <sz val="10"/>
        <rFont val="Calibri"/>
        <family val="1"/>
      </rPr>
      <t>SOBRE</t>
    </r>
    <r>
      <rPr>
        <sz val="10"/>
        <rFont val="Times New Roman"/>
        <family val="1"/>
      </rPr>
      <t xml:space="preserve"> </t>
    </r>
    <r>
      <rPr>
        <sz val="10"/>
        <rFont val="Calibri"/>
        <family val="1"/>
      </rPr>
      <t>PILARES</t>
    </r>
  </si>
  <si>
    <r>
      <rPr>
        <sz val="10"/>
        <rFont val="Calibri"/>
        <family val="1"/>
      </rPr>
      <t>ASSENT</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DN</t>
    </r>
    <r>
      <rPr>
        <sz val="10"/>
        <rFont val="Times New Roman"/>
        <family val="1"/>
      </rPr>
      <t xml:space="preserve"> </t>
    </r>
    <r>
      <rPr>
        <sz val="10"/>
        <rFont val="Calibri"/>
        <family val="1"/>
      </rPr>
      <t>250</t>
    </r>
    <r>
      <rPr>
        <sz val="10"/>
        <rFont val="Times New Roman"/>
        <family val="1"/>
      </rPr>
      <t xml:space="preserve"> </t>
    </r>
    <r>
      <rPr>
        <sz val="10"/>
        <rFont val="Calibri"/>
        <family val="1"/>
      </rPr>
      <t>SOBRE</t>
    </r>
    <r>
      <rPr>
        <sz val="10"/>
        <rFont val="Times New Roman"/>
        <family val="1"/>
      </rPr>
      <t xml:space="preserve"> </t>
    </r>
    <r>
      <rPr>
        <sz val="10"/>
        <rFont val="Calibri"/>
        <family val="1"/>
      </rPr>
      <t>PILARES</t>
    </r>
  </si>
  <si>
    <r>
      <rPr>
        <sz val="10"/>
        <rFont val="Calibri"/>
        <family val="1"/>
      </rPr>
      <t>ASSENT</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DN</t>
    </r>
    <r>
      <rPr>
        <sz val="10"/>
        <rFont val="Times New Roman"/>
        <family val="1"/>
      </rPr>
      <t xml:space="preserve"> </t>
    </r>
    <r>
      <rPr>
        <sz val="10"/>
        <rFont val="Calibri"/>
        <family val="1"/>
      </rPr>
      <t>300</t>
    </r>
    <r>
      <rPr>
        <sz val="10"/>
        <rFont val="Times New Roman"/>
        <family val="1"/>
      </rPr>
      <t xml:space="preserve"> </t>
    </r>
    <r>
      <rPr>
        <sz val="10"/>
        <rFont val="Calibri"/>
        <family val="1"/>
      </rPr>
      <t>SOBRE</t>
    </r>
    <r>
      <rPr>
        <sz val="10"/>
        <rFont val="Times New Roman"/>
        <family val="1"/>
      </rPr>
      <t xml:space="preserve"> </t>
    </r>
    <r>
      <rPr>
        <sz val="10"/>
        <rFont val="Calibri"/>
        <family val="1"/>
      </rPr>
      <t>PILARES</t>
    </r>
  </si>
  <si>
    <r>
      <rPr>
        <sz val="10"/>
        <rFont val="Calibri"/>
        <family val="1"/>
      </rPr>
      <t>ASSENT</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DN</t>
    </r>
    <r>
      <rPr>
        <sz val="10"/>
        <rFont val="Times New Roman"/>
        <family val="1"/>
      </rPr>
      <t xml:space="preserve"> </t>
    </r>
    <r>
      <rPr>
        <sz val="10"/>
        <rFont val="Calibri"/>
        <family val="1"/>
      </rPr>
      <t>350</t>
    </r>
    <r>
      <rPr>
        <sz val="10"/>
        <rFont val="Times New Roman"/>
        <family val="1"/>
      </rPr>
      <t xml:space="preserve"> </t>
    </r>
    <r>
      <rPr>
        <sz val="10"/>
        <rFont val="Calibri"/>
        <family val="1"/>
      </rPr>
      <t>SOBRE</t>
    </r>
    <r>
      <rPr>
        <sz val="10"/>
        <rFont val="Times New Roman"/>
        <family val="1"/>
      </rPr>
      <t xml:space="preserve"> </t>
    </r>
    <r>
      <rPr>
        <sz val="10"/>
        <rFont val="Calibri"/>
        <family val="1"/>
      </rPr>
      <t>PILARES</t>
    </r>
  </si>
  <si>
    <r>
      <rPr>
        <sz val="10"/>
        <rFont val="Calibri"/>
        <family val="1"/>
      </rPr>
      <t>ASSENT</t>
    </r>
    <r>
      <rPr>
        <sz val="10"/>
        <rFont val="Times New Roman"/>
        <family val="1"/>
      </rPr>
      <t xml:space="preserve"> </t>
    </r>
    <r>
      <rPr>
        <sz val="10"/>
        <rFont val="Calibri"/>
        <family val="1"/>
      </rPr>
      <t>TUBO</t>
    </r>
    <r>
      <rPr>
        <sz val="10"/>
        <rFont val="Times New Roman"/>
        <family val="1"/>
      </rPr>
      <t xml:space="preserve"> </t>
    </r>
    <r>
      <rPr>
        <sz val="10"/>
        <rFont val="Calibri"/>
        <family val="1"/>
      </rPr>
      <t>FOFO</t>
    </r>
    <r>
      <rPr>
        <sz val="10"/>
        <rFont val="Times New Roman"/>
        <family val="1"/>
      </rPr>
      <t xml:space="preserve"> </t>
    </r>
    <r>
      <rPr>
        <sz val="10"/>
        <rFont val="Calibri"/>
        <family val="1"/>
      </rPr>
      <t>DN</t>
    </r>
    <r>
      <rPr>
        <sz val="10"/>
        <rFont val="Times New Roman"/>
        <family val="1"/>
      </rPr>
      <t xml:space="preserve"> </t>
    </r>
    <r>
      <rPr>
        <sz val="10"/>
        <rFont val="Calibri"/>
        <family val="1"/>
      </rPr>
      <t>400</t>
    </r>
    <r>
      <rPr>
        <sz val="10"/>
        <rFont val="Times New Roman"/>
        <family val="1"/>
      </rPr>
      <t xml:space="preserve"> </t>
    </r>
    <r>
      <rPr>
        <sz val="10"/>
        <rFont val="Calibri"/>
        <family val="1"/>
      </rPr>
      <t>SOBRE</t>
    </r>
    <r>
      <rPr>
        <sz val="10"/>
        <rFont val="Times New Roman"/>
        <family val="1"/>
      </rPr>
      <t xml:space="preserve"> </t>
    </r>
    <r>
      <rPr>
        <sz val="10"/>
        <rFont val="Calibri"/>
        <family val="1"/>
      </rPr>
      <t>PILARES</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</si>
  <si>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S18.010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SERVIÇOS</t>
    </r>
    <r>
      <rPr>
        <sz val="10"/>
        <color rgb="FFFFFFFF"/>
        <rFont val="Times New Roman"/>
        <family val="1"/>
      </rPr>
      <t xml:space="preserve"> </t>
    </r>
    <r>
      <rPr>
        <b/>
        <sz val="10"/>
        <color rgb="FFFFFFFF"/>
        <rFont val="Calibri"/>
        <family val="1"/>
      </rPr>
      <t>DE</t>
    </r>
    <r>
      <rPr>
        <sz val="10"/>
        <color rgb="FFFFFFFF"/>
        <rFont val="Times New Roman"/>
        <family val="1"/>
      </rPr>
      <t xml:space="preserve"> </t>
    </r>
    <r>
      <rPr>
        <b/>
        <sz val="10"/>
        <color rgb="FFFFFFFF"/>
        <rFont val="Calibri"/>
        <family val="1"/>
      </rPr>
      <t>FUNDIÇÃO</t>
    </r>
    <r>
      <rPr>
        <sz val="10"/>
        <color rgb="FFFFFFFF"/>
        <rFont val="Times New Roman"/>
        <family val="1"/>
      </rPr>
      <t xml:space="preserve"> </t>
    </r>
    <r>
      <rPr>
        <b/>
        <sz val="10"/>
        <color rgb="FFFFFFFF"/>
        <rFont val="Calibri"/>
        <family val="1"/>
      </rPr>
      <t>E</t>
    </r>
    <r>
      <rPr>
        <sz val="10"/>
        <color rgb="FFFFFFFF"/>
        <rFont val="Times New Roman"/>
        <family val="1"/>
      </rPr>
      <t xml:space="preserve"> </t>
    </r>
    <r>
      <rPr>
        <b/>
        <sz val="10"/>
        <color rgb="FFFFFFFF"/>
        <rFont val="Calibri"/>
        <family val="1"/>
      </rPr>
      <t>USINAGEM</t>
    </r>
  </si>
  <si>
    <r>
      <rPr>
        <sz val="10"/>
        <rFont val="Calibri"/>
        <family val="1"/>
      </rPr>
      <t>PECAS</t>
    </r>
    <r>
      <rPr>
        <sz val="10"/>
        <rFont val="Times New Roman"/>
        <family val="1"/>
      </rPr>
      <t xml:space="preserve"> </t>
    </r>
    <r>
      <rPr>
        <sz val="10"/>
        <rFont val="Calibri"/>
        <family val="1"/>
      </rPr>
      <t>EM</t>
    </r>
    <r>
      <rPr>
        <sz val="10"/>
        <rFont val="Times New Roman"/>
        <family val="1"/>
      </rPr>
      <t xml:space="preserve"> </t>
    </r>
    <r>
      <rPr>
        <sz val="10"/>
        <rFont val="Calibri"/>
        <family val="1"/>
      </rPr>
      <t>CHAPAS/PERFIL/BARRA</t>
    </r>
    <r>
      <rPr>
        <sz val="10"/>
        <rFont val="Times New Roman"/>
        <family val="1"/>
      </rPr>
      <t xml:space="preserve"> </t>
    </r>
    <r>
      <rPr>
        <sz val="10"/>
        <rFont val="Calibri"/>
        <family val="1"/>
      </rPr>
      <t>EM</t>
    </r>
    <r>
      <rPr>
        <sz val="10"/>
        <rFont val="Times New Roman"/>
        <family val="1"/>
      </rPr>
      <t xml:space="preserve"> </t>
    </r>
    <r>
      <rPr>
        <sz val="10"/>
        <rFont val="Calibri"/>
        <family val="1"/>
      </rPr>
      <t>ACO</t>
    </r>
  </si>
  <si>
    <r>
      <rPr>
        <sz val="10"/>
        <rFont val="Calibri"/>
        <family val="1"/>
      </rPr>
      <t>TUBOS</t>
    </r>
    <r>
      <rPr>
        <sz val="10"/>
        <rFont val="Times New Roman"/>
        <family val="1"/>
      </rPr>
      <t xml:space="preserve"> </t>
    </r>
    <r>
      <rPr>
        <sz val="10"/>
        <rFont val="Calibri"/>
        <family val="1"/>
      </rPr>
      <t>E</t>
    </r>
    <r>
      <rPr>
        <sz val="10"/>
        <rFont val="Times New Roman"/>
        <family val="1"/>
      </rPr>
      <t xml:space="preserve"> </t>
    </r>
    <r>
      <rPr>
        <sz val="10"/>
        <rFont val="Calibri"/>
        <family val="1"/>
      </rPr>
      <t>CONEXOES</t>
    </r>
    <r>
      <rPr>
        <sz val="10"/>
        <rFont val="Times New Roman"/>
        <family val="1"/>
      </rPr>
      <t xml:space="preserve"> </t>
    </r>
    <r>
      <rPr>
        <sz val="10"/>
        <rFont val="Calibri"/>
        <family val="1"/>
      </rPr>
      <t>FLANGEADOS</t>
    </r>
    <r>
      <rPr>
        <sz val="10"/>
        <rFont val="Times New Roman"/>
        <family val="1"/>
      </rPr>
      <t xml:space="preserve"> </t>
    </r>
    <r>
      <rPr>
        <sz val="10"/>
        <rFont val="Calibri"/>
        <family val="1"/>
      </rPr>
      <t>EM</t>
    </r>
    <r>
      <rPr>
        <sz val="10"/>
        <rFont val="Times New Roman"/>
        <family val="1"/>
      </rPr>
      <t xml:space="preserve"> </t>
    </r>
    <r>
      <rPr>
        <sz val="10"/>
        <rFont val="Calibri"/>
        <family val="1"/>
      </rPr>
      <t>ACO</t>
    </r>
  </si>
  <si>
    <r>
      <rPr>
        <sz val="10"/>
        <rFont val="Calibri"/>
        <family val="1"/>
      </rPr>
      <t>TUBOS</t>
    </r>
    <r>
      <rPr>
        <sz val="10"/>
        <rFont val="Times New Roman"/>
        <family val="1"/>
      </rPr>
      <t xml:space="preserve"> </t>
    </r>
    <r>
      <rPr>
        <sz val="10"/>
        <rFont val="Calibri"/>
        <family val="1"/>
      </rPr>
      <t>E</t>
    </r>
    <r>
      <rPr>
        <sz val="10"/>
        <rFont val="Times New Roman"/>
        <family val="1"/>
      </rPr>
      <t xml:space="preserve"> </t>
    </r>
    <r>
      <rPr>
        <sz val="10"/>
        <rFont val="Calibri"/>
        <family val="1"/>
      </rPr>
      <t>CONEXOES</t>
    </r>
    <r>
      <rPr>
        <sz val="10"/>
        <rFont val="Times New Roman"/>
        <family val="1"/>
      </rPr>
      <t xml:space="preserve"> </t>
    </r>
    <r>
      <rPr>
        <sz val="10"/>
        <rFont val="Calibri"/>
        <family val="1"/>
      </rPr>
      <t>EM</t>
    </r>
    <r>
      <rPr>
        <sz val="10"/>
        <rFont val="Times New Roman"/>
        <family val="1"/>
      </rPr>
      <t xml:space="preserve"> </t>
    </r>
    <r>
      <rPr>
        <sz val="10"/>
        <rFont val="Calibri"/>
        <family val="1"/>
      </rPr>
      <t>ACO</t>
    </r>
    <r>
      <rPr>
        <sz val="10"/>
        <rFont val="Times New Roman"/>
        <family val="1"/>
      </rPr>
      <t xml:space="preserve"> </t>
    </r>
    <r>
      <rPr>
        <sz val="10"/>
        <rFont val="Calibri"/>
        <family val="1"/>
      </rPr>
      <t>SOLDADO</t>
    </r>
  </si>
  <si>
    <r>
      <rPr>
        <sz val="10"/>
        <rFont val="Calibri"/>
        <family val="1"/>
      </rPr>
      <t>PECAS</t>
    </r>
    <r>
      <rPr>
        <sz val="10"/>
        <rFont val="Times New Roman"/>
        <family val="1"/>
      </rPr>
      <t xml:space="preserve"> </t>
    </r>
    <r>
      <rPr>
        <sz val="10"/>
        <rFont val="Calibri"/>
        <family val="1"/>
      </rPr>
      <t>EM</t>
    </r>
    <r>
      <rPr>
        <sz val="10"/>
        <rFont val="Times New Roman"/>
        <family val="1"/>
      </rPr>
      <t xml:space="preserve"> </t>
    </r>
    <r>
      <rPr>
        <sz val="10"/>
        <rFont val="Calibri"/>
        <family val="1"/>
      </rPr>
      <t>CHAPAS/PERFIL/BARRA</t>
    </r>
    <r>
      <rPr>
        <sz val="10"/>
        <rFont val="Times New Roman"/>
        <family val="1"/>
      </rPr>
      <t xml:space="preserve"> </t>
    </r>
    <r>
      <rPr>
        <sz val="10"/>
        <rFont val="Calibri"/>
        <family val="1"/>
      </rPr>
      <t>EM</t>
    </r>
    <r>
      <rPr>
        <sz val="10"/>
        <rFont val="Times New Roman"/>
        <family val="1"/>
      </rPr>
      <t xml:space="preserve"> </t>
    </r>
    <r>
      <rPr>
        <sz val="10"/>
        <rFont val="Calibri"/>
        <family val="1"/>
      </rPr>
      <t>ACO</t>
    </r>
    <r>
      <rPr>
        <sz val="10"/>
        <rFont val="Times New Roman"/>
        <family val="1"/>
      </rPr>
      <t xml:space="preserve"> </t>
    </r>
    <r>
      <rPr>
        <sz val="10"/>
        <rFont val="Calibri"/>
        <family val="1"/>
      </rPr>
      <t>INOX</t>
    </r>
  </si>
  <si>
    <r>
      <rPr>
        <sz val="10"/>
        <rFont val="Calibri"/>
        <family val="1"/>
      </rPr>
      <t>TUBOS</t>
    </r>
    <r>
      <rPr>
        <sz val="10"/>
        <rFont val="Times New Roman"/>
        <family val="1"/>
      </rPr>
      <t xml:space="preserve"> </t>
    </r>
    <r>
      <rPr>
        <sz val="10"/>
        <rFont val="Calibri"/>
        <family val="1"/>
      </rPr>
      <t>E</t>
    </r>
    <r>
      <rPr>
        <sz val="10"/>
        <rFont val="Times New Roman"/>
        <family val="1"/>
      </rPr>
      <t xml:space="preserve"> </t>
    </r>
    <r>
      <rPr>
        <sz val="10"/>
        <rFont val="Calibri"/>
        <family val="1"/>
      </rPr>
      <t>CONEXOES</t>
    </r>
    <r>
      <rPr>
        <sz val="10"/>
        <rFont val="Times New Roman"/>
        <family val="1"/>
      </rPr>
      <t xml:space="preserve"> </t>
    </r>
    <r>
      <rPr>
        <sz val="10"/>
        <rFont val="Calibri"/>
        <family val="1"/>
      </rPr>
      <t>EM</t>
    </r>
    <r>
      <rPr>
        <sz val="10"/>
        <rFont val="Times New Roman"/>
        <family val="1"/>
      </rPr>
      <t xml:space="preserve"> </t>
    </r>
    <r>
      <rPr>
        <sz val="10"/>
        <rFont val="Calibri"/>
        <family val="1"/>
      </rPr>
      <t>ACO</t>
    </r>
    <r>
      <rPr>
        <sz val="10"/>
        <rFont val="Times New Roman"/>
        <family val="1"/>
      </rPr>
      <t xml:space="preserve"> </t>
    </r>
    <r>
      <rPr>
        <sz val="10"/>
        <rFont val="Calibri"/>
        <family val="1"/>
      </rPr>
      <t>INOX</t>
    </r>
  </si>
  <si>
    <r>
      <rPr>
        <sz val="10"/>
        <rFont val="Calibri"/>
        <family val="1"/>
      </rPr>
      <t>PECAS</t>
    </r>
    <r>
      <rPr>
        <sz val="10"/>
        <rFont val="Times New Roman"/>
        <family val="1"/>
      </rPr>
      <t xml:space="preserve"> </t>
    </r>
    <r>
      <rPr>
        <sz val="10"/>
        <rFont val="Calibri"/>
        <family val="1"/>
      </rPr>
      <t>EM</t>
    </r>
    <r>
      <rPr>
        <sz val="10"/>
        <rFont val="Times New Roman"/>
        <family val="1"/>
      </rPr>
      <t xml:space="preserve"> </t>
    </r>
    <r>
      <rPr>
        <sz val="10"/>
        <rFont val="Calibri"/>
        <family val="1"/>
      </rPr>
      <t>ESTRUTURA</t>
    </r>
    <r>
      <rPr>
        <sz val="10"/>
        <rFont val="Times New Roman"/>
        <family val="1"/>
      </rPr>
      <t xml:space="preserve"> </t>
    </r>
    <r>
      <rPr>
        <sz val="10"/>
        <rFont val="Calibri"/>
        <family val="1"/>
      </rPr>
      <t>PESADA</t>
    </r>
    <r>
      <rPr>
        <sz val="10"/>
        <rFont val="Times New Roman"/>
        <family val="1"/>
      </rPr>
      <t xml:space="preserve"> </t>
    </r>
    <r>
      <rPr>
        <sz val="10"/>
        <rFont val="Calibri"/>
        <family val="1"/>
      </rPr>
      <t>EM</t>
    </r>
    <r>
      <rPr>
        <sz val="10"/>
        <rFont val="Times New Roman"/>
        <family val="1"/>
      </rPr>
      <t xml:space="preserve"> </t>
    </r>
    <r>
      <rPr>
        <sz val="10"/>
        <rFont val="Calibri"/>
        <family val="1"/>
      </rPr>
      <t>ACO</t>
    </r>
  </si>
  <si>
    <r>
      <rPr>
        <sz val="10"/>
        <rFont val="Calibri"/>
        <family val="1"/>
      </rPr>
      <t>CORTE</t>
    </r>
    <r>
      <rPr>
        <sz val="10"/>
        <rFont val="Times New Roman"/>
        <family val="1"/>
      </rPr>
      <t xml:space="preserve"> </t>
    </r>
    <r>
      <rPr>
        <sz val="10"/>
        <rFont val="Calibri"/>
        <family val="1"/>
      </rPr>
      <t>SOLDA</t>
    </r>
    <r>
      <rPr>
        <sz val="10"/>
        <rFont val="Times New Roman"/>
        <family val="1"/>
      </rPr>
      <t xml:space="preserve"> </t>
    </r>
    <r>
      <rPr>
        <sz val="10"/>
        <rFont val="Calibri"/>
        <family val="1"/>
      </rPr>
      <t>DE</t>
    </r>
    <r>
      <rPr>
        <sz val="10"/>
        <rFont val="Times New Roman"/>
        <family val="1"/>
      </rPr>
      <t xml:space="preserve"> </t>
    </r>
    <r>
      <rPr>
        <sz val="10"/>
        <rFont val="Calibri"/>
        <family val="1"/>
      </rPr>
      <t>TUBOS</t>
    </r>
    <r>
      <rPr>
        <sz val="10"/>
        <rFont val="Times New Roman"/>
        <family val="1"/>
      </rPr>
      <t xml:space="preserve"> </t>
    </r>
    <r>
      <rPr>
        <sz val="10"/>
        <rFont val="Calibri"/>
        <family val="1"/>
      </rPr>
      <t>ATE</t>
    </r>
    <r>
      <rPr>
        <sz val="10"/>
        <rFont val="Times New Roman"/>
        <family val="1"/>
      </rPr>
      <t xml:space="preserve"> </t>
    </r>
    <r>
      <rPr>
        <sz val="10"/>
        <rFont val="Calibri"/>
        <family val="1"/>
      </rPr>
      <t>DN</t>
    </r>
    <r>
      <rPr>
        <sz val="10"/>
        <rFont val="Times New Roman"/>
        <family val="1"/>
      </rPr>
      <t xml:space="preserve"> </t>
    </r>
    <r>
      <rPr>
        <sz val="10"/>
        <rFont val="Calibri"/>
        <family val="1"/>
      </rPr>
      <t>150</t>
    </r>
  </si>
  <si>
    <r>
      <rPr>
        <sz val="10"/>
        <rFont val="Calibri"/>
        <family val="1"/>
      </rPr>
      <t>CORTE</t>
    </r>
    <r>
      <rPr>
        <sz val="10"/>
        <rFont val="Times New Roman"/>
        <family val="1"/>
      </rPr>
      <t xml:space="preserve"> </t>
    </r>
    <r>
      <rPr>
        <sz val="10"/>
        <rFont val="Calibri"/>
        <family val="1"/>
      </rPr>
      <t>SOLDA</t>
    </r>
    <r>
      <rPr>
        <sz val="10"/>
        <rFont val="Times New Roman"/>
        <family val="1"/>
      </rPr>
      <t xml:space="preserve"> </t>
    </r>
    <r>
      <rPr>
        <sz val="10"/>
        <rFont val="Calibri"/>
        <family val="1"/>
      </rPr>
      <t>DE</t>
    </r>
    <r>
      <rPr>
        <sz val="10"/>
        <rFont val="Times New Roman"/>
        <family val="1"/>
      </rPr>
      <t xml:space="preserve"> </t>
    </r>
    <r>
      <rPr>
        <sz val="10"/>
        <rFont val="Calibri"/>
        <family val="1"/>
      </rPr>
      <t>TUBOS</t>
    </r>
    <r>
      <rPr>
        <sz val="10"/>
        <rFont val="Times New Roman"/>
        <family val="1"/>
      </rPr>
      <t xml:space="preserve"> </t>
    </r>
    <r>
      <rPr>
        <sz val="10"/>
        <rFont val="Calibri"/>
        <family val="1"/>
      </rPr>
      <t>DN</t>
    </r>
    <r>
      <rPr>
        <sz val="10"/>
        <rFont val="Times New Roman"/>
        <family val="1"/>
      </rPr>
      <t xml:space="preserve"> </t>
    </r>
    <r>
      <rPr>
        <sz val="10"/>
        <rFont val="Calibri"/>
        <family val="1"/>
      </rPr>
      <t>200</t>
    </r>
  </si>
  <si>
    <r>
      <rPr>
        <sz val="10"/>
        <rFont val="Calibri"/>
        <family val="1"/>
      </rPr>
      <t>CORTE</t>
    </r>
    <r>
      <rPr>
        <sz val="10"/>
        <rFont val="Times New Roman"/>
        <family val="1"/>
      </rPr>
      <t xml:space="preserve"> </t>
    </r>
    <r>
      <rPr>
        <sz val="10"/>
        <rFont val="Calibri"/>
        <family val="1"/>
      </rPr>
      <t>SOLDA</t>
    </r>
    <r>
      <rPr>
        <sz val="10"/>
        <rFont val="Times New Roman"/>
        <family val="1"/>
      </rPr>
      <t xml:space="preserve"> </t>
    </r>
    <r>
      <rPr>
        <sz val="10"/>
        <rFont val="Calibri"/>
        <family val="1"/>
      </rPr>
      <t>DE</t>
    </r>
    <r>
      <rPr>
        <sz val="10"/>
        <rFont val="Times New Roman"/>
        <family val="1"/>
      </rPr>
      <t xml:space="preserve"> </t>
    </r>
    <r>
      <rPr>
        <sz val="10"/>
        <rFont val="Calibri"/>
        <family val="1"/>
      </rPr>
      <t>TUBOS</t>
    </r>
    <r>
      <rPr>
        <sz val="10"/>
        <rFont val="Times New Roman"/>
        <family val="1"/>
      </rPr>
      <t xml:space="preserve"> </t>
    </r>
    <r>
      <rPr>
        <sz val="10"/>
        <rFont val="Calibri"/>
        <family val="1"/>
      </rPr>
      <t>DN</t>
    </r>
    <r>
      <rPr>
        <sz val="10"/>
        <rFont val="Times New Roman"/>
        <family val="1"/>
      </rPr>
      <t xml:space="preserve"> </t>
    </r>
    <r>
      <rPr>
        <sz val="10"/>
        <rFont val="Calibri"/>
        <family val="1"/>
      </rPr>
      <t>250</t>
    </r>
  </si>
  <si>
    <r>
      <rPr>
        <sz val="10"/>
        <rFont val="Calibri"/>
        <family val="1"/>
      </rPr>
      <t>CORTE</t>
    </r>
    <r>
      <rPr>
        <sz val="10"/>
        <rFont val="Times New Roman"/>
        <family val="1"/>
      </rPr>
      <t xml:space="preserve"> </t>
    </r>
    <r>
      <rPr>
        <sz val="10"/>
        <rFont val="Calibri"/>
        <family val="1"/>
      </rPr>
      <t>SOLDA</t>
    </r>
    <r>
      <rPr>
        <sz val="10"/>
        <rFont val="Times New Roman"/>
        <family val="1"/>
      </rPr>
      <t xml:space="preserve"> </t>
    </r>
    <r>
      <rPr>
        <sz val="10"/>
        <rFont val="Calibri"/>
        <family val="1"/>
      </rPr>
      <t>DE</t>
    </r>
    <r>
      <rPr>
        <sz val="10"/>
        <rFont val="Times New Roman"/>
        <family val="1"/>
      </rPr>
      <t xml:space="preserve"> </t>
    </r>
    <r>
      <rPr>
        <sz val="10"/>
        <rFont val="Calibri"/>
        <family val="1"/>
      </rPr>
      <t>TUBOS</t>
    </r>
    <r>
      <rPr>
        <sz val="10"/>
        <rFont val="Times New Roman"/>
        <family val="1"/>
      </rPr>
      <t xml:space="preserve"> </t>
    </r>
    <r>
      <rPr>
        <sz val="10"/>
        <rFont val="Calibri"/>
        <family val="1"/>
      </rPr>
      <t>DN</t>
    </r>
    <r>
      <rPr>
        <sz val="10"/>
        <rFont val="Times New Roman"/>
        <family val="1"/>
      </rPr>
      <t xml:space="preserve"> </t>
    </r>
    <r>
      <rPr>
        <sz val="10"/>
        <rFont val="Calibri"/>
        <family val="1"/>
      </rPr>
      <t>300</t>
    </r>
  </si>
  <si>
    <r>
      <rPr>
        <sz val="10"/>
        <rFont val="Calibri"/>
        <family val="1"/>
      </rPr>
      <t>CORTE</t>
    </r>
    <r>
      <rPr>
        <sz val="10"/>
        <rFont val="Times New Roman"/>
        <family val="1"/>
      </rPr>
      <t xml:space="preserve"> </t>
    </r>
    <r>
      <rPr>
        <sz val="10"/>
        <rFont val="Calibri"/>
        <family val="1"/>
      </rPr>
      <t>SOLDA</t>
    </r>
    <r>
      <rPr>
        <sz val="10"/>
        <rFont val="Times New Roman"/>
        <family val="1"/>
      </rPr>
      <t xml:space="preserve"> </t>
    </r>
    <r>
      <rPr>
        <sz val="10"/>
        <rFont val="Calibri"/>
        <family val="1"/>
      </rPr>
      <t>DE</t>
    </r>
    <r>
      <rPr>
        <sz val="10"/>
        <rFont val="Times New Roman"/>
        <family val="1"/>
      </rPr>
      <t xml:space="preserve"> </t>
    </r>
    <r>
      <rPr>
        <sz val="10"/>
        <rFont val="Calibri"/>
        <family val="1"/>
      </rPr>
      <t>TUBOS</t>
    </r>
    <r>
      <rPr>
        <sz val="10"/>
        <rFont val="Times New Roman"/>
        <family val="1"/>
      </rPr>
      <t xml:space="preserve"> </t>
    </r>
    <r>
      <rPr>
        <sz val="10"/>
        <rFont val="Calibri"/>
        <family val="1"/>
      </rPr>
      <t>DN</t>
    </r>
    <r>
      <rPr>
        <sz val="10"/>
        <rFont val="Times New Roman"/>
        <family val="1"/>
      </rPr>
      <t xml:space="preserve"> </t>
    </r>
    <r>
      <rPr>
        <sz val="10"/>
        <rFont val="Calibri"/>
        <family val="1"/>
      </rPr>
      <t>400</t>
    </r>
  </si>
  <si>
    <r>
      <rPr>
        <sz val="10"/>
        <rFont val="Calibri"/>
        <family val="1"/>
      </rPr>
      <t>CORTE</t>
    </r>
    <r>
      <rPr>
        <sz val="10"/>
        <rFont val="Times New Roman"/>
        <family val="1"/>
      </rPr>
      <t xml:space="preserve"> </t>
    </r>
    <r>
      <rPr>
        <sz val="10"/>
        <rFont val="Calibri"/>
        <family val="1"/>
      </rPr>
      <t>SOLDA</t>
    </r>
    <r>
      <rPr>
        <sz val="10"/>
        <rFont val="Times New Roman"/>
        <family val="1"/>
      </rPr>
      <t xml:space="preserve"> </t>
    </r>
    <r>
      <rPr>
        <sz val="10"/>
        <rFont val="Calibri"/>
        <family val="1"/>
      </rPr>
      <t>DE</t>
    </r>
    <r>
      <rPr>
        <sz val="10"/>
        <rFont val="Times New Roman"/>
        <family val="1"/>
      </rPr>
      <t xml:space="preserve"> </t>
    </r>
    <r>
      <rPr>
        <sz val="10"/>
        <rFont val="Calibri"/>
        <family val="1"/>
      </rPr>
      <t>TUBOS</t>
    </r>
    <r>
      <rPr>
        <sz val="10"/>
        <rFont val="Times New Roman"/>
        <family val="1"/>
      </rPr>
      <t xml:space="preserve"> </t>
    </r>
    <r>
      <rPr>
        <sz val="10"/>
        <rFont val="Calibri"/>
        <family val="1"/>
      </rPr>
      <t>DN</t>
    </r>
    <r>
      <rPr>
        <sz val="10"/>
        <rFont val="Times New Roman"/>
        <family val="1"/>
      </rPr>
      <t xml:space="preserve"> </t>
    </r>
    <r>
      <rPr>
        <sz val="10"/>
        <rFont val="Calibri"/>
        <family val="1"/>
      </rPr>
      <t>500</t>
    </r>
  </si>
  <si>
    <r>
      <rPr>
        <sz val="10"/>
        <rFont val="Calibri"/>
        <family val="1"/>
      </rPr>
      <t>CORTE</t>
    </r>
    <r>
      <rPr>
        <sz val="10"/>
        <rFont val="Times New Roman"/>
        <family val="1"/>
      </rPr>
      <t xml:space="preserve"> </t>
    </r>
    <r>
      <rPr>
        <sz val="10"/>
        <rFont val="Calibri"/>
        <family val="1"/>
      </rPr>
      <t>SOLDA</t>
    </r>
    <r>
      <rPr>
        <sz val="10"/>
        <rFont val="Times New Roman"/>
        <family val="1"/>
      </rPr>
      <t xml:space="preserve"> </t>
    </r>
    <r>
      <rPr>
        <sz val="10"/>
        <rFont val="Calibri"/>
        <family val="1"/>
      </rPr>
      <t>DE</t>
    </r>
    <r>
      <rPr>
        <sz val="10"/>
        <rFont val="Times New Roman"/>
        <family val="1"/>
      </rPr>
      <t xml:space="preserve"> </t>
    </r>
    <r>
      <rPr>
        <sz val="10"/>
        <rFont val="Calibri"/>
        <family val="1"/>
      </rPr>
      <t>TUBOS</t>
    </r>
    <r>
      <rPr>
        <sz val="10"/>
        <rFont val="Times New Roman"/>
        <family val="1"/>
      </rPr>
      <t xml:space="preserve"> </t>
    </r>
    <r>
      <rPr>
        <sz val="10"/>
        <rFont val="Calibri"/>
        <family val="1"/>
      </rPr>
      <t>DN</t>
    </r>
    <r>
      <rPr>
        <sz val="10"/>
        <rFont val="Times New Roman"/>
        <family val="1"/>
      </rPr>
      <t xml:space="preserve"> </t>
    </r>
    <r>
      <rPr>
        <sz val="10"/>
        <rFont val="Calibri"/>
        <family val="1"/>
      </rPr>
      <t>600</t>
    </r>
  </si>
  <si>
    <r>
      <rPr>
        <sz val="10"/>
        <rFont val="Calibri"/>
        <family val="1"/>
      </rPr>
      <t>CORTE</t>
    </r>
    <r>
      <rPr>
        <sz val="10"/>
        <rFont val="Times New Roman"/>
        <family val="1"/>
      </rPr>
      <t xml:space="preserve"> </t>
    </r>
    <r>
      <rPr>
        <sz val="10"/>
        <rFont val="Calibri"/>
        <family val="1"/>
      </rPr>
      <t>SOLDA</t>
    </r>
    <r>
      <rPr>
        <sz val="10"/>
        <rFont val="Times New Roman"/>
        <family val="1"/>
      </rPr>
      <t xml:space="preserve"> </t>
    </r>
    <r>
      <rPr>
        <sz val="10"/>
        <rFont val="Calibri"/>
        <family val="1"/>
      </rPr>
      <t>DE</t>
    </r>
    <r>
      <rPr>
        <sz val="10"/>
        <rFont val="Times New Roman"/>
        <family val="1"/>
      </rPr>
      <t xml:space="preserve"> </t>
    </r>
    <r>
      <rPr>
        <sz val="10"/>
        <rFont val="Calibri"/>
        <family val="1"/>
      </rPr>
      <t>TUBOS</t>
    </r>
    <r>
      <rPr>
        <sz val="10"/>
        <rFont val="Times New Roman"/>
        <family val="1"/>
      </rPr>
      <t xml:space="preserve"> </t>
    </r>
    <r>
      <rPr>
        <sz val="10"/>
        <rFont val="Calibri"/>
        <family val="1"/>
      </rPr>
      <t>DN</t>
    </r>
    <r>
      <rPr>
        <sz val="10"/>
        <rFont val="Times New Roman"/>
        <family val="1"/>
      </rPr>
      <t xml:space="preserve"> </t>
    </r>
    <r>
      <rPr>
        <sz val="10"/>
        <rFont val="Calibri"/>
        <family val="1"/>
      </rPr>
      <t>700</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</si>
  <si>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S19.010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INTERLIGAÇÕES</t>
    </r>
  </si>
  <si>
    <r>
      <rPr>
        <sz val="10"/>
        <rFont val="Calibri"/>
        <family val="1"/>
      </rPr>
      <t>INTERLIGACAO</t>
    </r>
    <r>
      <rPr>
        <sz val="10"/>
        <rFont val="Times New Roman"/>
        <family val="1"/>
      </rPr>
      <t xml:space="preserve"> </t>
    </r>
    <r>
      <rPr>
        <sz val="10"/>
        <rFont val="Calibri"/>
        <family val="1"/>
      </rPr>
      <t>DE</t>
    </r>
    <r>
      <rPr>
        <sz val="10"/>
        <rFont val="Times New Roman"/>
        <family val="1"/>
      </rPr>
      <t xml:space="preserve"> </t>
    </r>
    <r>
      <rPr>
        <sz val="10"/>
        <rFont val="Calibri"/>
        <family val="1"/>
      </rPr>
      <t>REDE</t>
    </r>
    <r>
      <rPr>
        <sz val="10"/>
        <rFont val="Times New Roman"/>
        <family val="1"/>
      </rPr>
      <t xml:space="preserve"> </t>
    </r>
    <r>
      <rPr>
        <sz val="10"/>
        <rFont val="Calibri"/>
        <family val="1"/>
      </rPr>
      <t>ATE</t>
    </r>
    <r>
      <rPr>
        <sz val="10"/>
        <rFont val="Times New Roman"/>
        <family val="1"/>
      </rPr>
      <t xml:space="preserve"> </t>
    </r>
    <r>
      <rPr>
        <sz val="10"/>
        <rFont val="Calibri"/>
        <family val="1"/>
      </rPr>
      <t>DN</t>
    </r>
    <r>
      <rPr>
        <sz val="10"/>
        <rFont val="Times New Roman"/>
        <family val="1"/>
      </rPr>
      <t xml:space="preserve"> </t>
    </r>
    <r>
      <rPr>
        <sz val="10"/>
        <rFont val="Calibri"/>
        <family val="1"/>
      </rPr>
      <t>100</t>
    </r>
  </si>
  <si>
    <r>
      <rPr>
        <sz val="10"/>
        <rFont val="Calibri"/>
        <family val="1"/>
      </rPr>
      <t>INTERLIGACAO</t>
    </r>
    <r>
      <rPr>
        <sz val="10"/>
        <rFont val="Times New Roman"/>
        <family val="1"/>
      </rPr>
      <t xml:space="preserve"> </t>
    </r>
    <r>
      <rPr>
        <sz val="10"/>
        <rFont val="Calibri"/>
        <family val="1"/>
      </rPr>
      <t>DE</t>
    </r>
    <r>
      <rPr>
        <sz val="10"/>
        <rFont val="Times New Roman"/>
        <family val="1"/>
      </rPr>
      <t xml:space="preserve"> </t>
    </r>
    <r>
      <rPr>
        <sz val="10"/>
        <rFont val="Calibri"/>
        <family val="1"/>
      </rPr>
      <t>REDE</t>
    </r>
    <r>
      <rPr>
        <sz val="10"/>
        <rFont val="Times New Roman"/>
        <family val="1"/>
      </rPr>
      <t xml:space="preserve"> </t>
    </r>
    <r>
      <rPr>
        <sz val="10"/>
        <rFont val="Calibri"/>
        <family val="1"/>
      </rPr>
      <t>DN</t>
    </r>
    <r>
      <rPr>
        <sz val="10"/>
        <rFont val="Times New Roman"/>
        <family val="1"/>
      </rPr>
      <t xml:space="preserve"> </t>
    </r>
    <r>
      <rPr>
        <sz val="10"/>
        <rFont val="Calibri"/>
        <family val="1"/>
      </rPr>
      <t>150</t>
    </r>
  </si>
  <si>
    <r>
      <rPr>
        <sz val="10"/>
        <rFont val="Calibri"/>
        <family val="1"/>
      </rPr>
      <t>INTERLIGACAO</t>
    </r>
    <r>
      <rPr>
        <sz val="10"/>
        <rFont val="Times New Roman"/>
        <family val="1"/>
      </rPr>
      <t xml:space="preserve"> </t>
    </r>
    <r>
      <rPr>
        <sz val="10"/>
        <rFont val="Calibri"/>
        <family val="1"/>
      </rPr>
      <t>DE</t>
    </r>
    <r>
      <rPr>
        <sz val="10"/>
        <rFont val="Times New Roman"/>
        <family val="1"/>
      </rPr>
      <t xml:space="preserve"> </t>
    </r>
    <r>
      <rPr>
        <sz val="10"/>
        <rFont val="Calibri"/>
        <family val="1"/>
      </rPr>
      <t>REDE</t>
    </r>
    <r>
      <rPr>
        <sz val="10"/>
        <rFont val="Times New Roman"/>
        <family val="1"/>
      </rPr>
      <t xml:space="preserve">  </t>
    </r>
    <r>
      <rPr>
        <sz val="10"/>
        <rFont val="Calibri"/>
        <family val="1"/>
      </rPr>
      <t>DN</t>
    </r>
    <r>
      <rPr>
        <sz val="10"/>
        <rFont val="Times New Roman"/>
        <family val="1"/>
      </rPr>
      <t xml:space="preserve"> </t>
    </r>
    <r>
      <rPr>
        <sz val="10"/>
        <rFont val="Calibri"/>
        <family val="1"/>
      </rPr>
      <t>200</t>
    </r>
    <r>
      <rPr>
        <sz val="10"/>
        <rFont val="Times New Roman"/>
        <family val="1"/>
      </rPr>
      <t xml:space="preserve"> </t>
    </r>
    <r>
      <rPr>
        <sz val="10"/>
        <rFont val="Calibri"/>
        <family val="1"/>
      </rPr>
      <t>A</t>
    </r>
    <r>
      <rPr>
        <sz val="10"/>
        <rFont val="Times New Roman"/>
        <family val="1"/>
      </rPr>
      <t xml:space="preserve"> </t>
    </r>
    <r>
      <rPr>
        <sz val="10"/>
        <rFont val="Calibri"/>
        <family val="1"/>
      </rPr>
      <t>DN</t>
    </r>
    <r>
      <rPr>
        <sz val="10"/>
        <rFont val="Times New Roman"/>
        <family val="1"/>
      </rPr>
      <t xml:space="preserve"> </t>
    </r>
    <r>
      <rPr>
        <sz val="10"/>
        <rFont val="Calibri"/>
        <family val="1"/>
      </rPr>
      <t>300</t>
    </r>
  </si>
  <si>
    <r>
      <rPr>
        <sz val="10"/>
        <rFont val="Calibri"/>
        <family val="1"/>
      </rPr>
      <t>INTERLIGACAO</t>
    </r>
    <r>
      <rPr>
        <sz val="10"/>
        <rFont val="Times New Roman"/>
        <family val="1"/>
      </rPr>
      <t xml:space="preserve"> </t>
    </r>
    <r>
      <rPr>
        <sz val="10"/>
        <rFont val="Calibri"/>
        <family val="1"/>
      </rPr>
      <t>DE</t>
    </r>
    <r>
      <rPr>
        <sz val="10"/>
        <rFont val="Times New Roman"/>
        <family val="1"/>
      </rPr>
      <t xml:space="preserve"> </t>
    </r>
    <r>
      <rPr>
        <sz val="10"/>
        <rFont val="Calibri"/>
        <family val="1"/>
      </rPr>
      <t>REDE</t>
    </r>
    <r>
      <rPr>
        <sz val="10"/>
        <rFont val="Times New Roman"/>
        <family val="1"/>
      </rPr>
      <t xml:space="preserve">  </t>
    </r>
    <r>
      <rPr>
        <sz val="10"/>
        <rFont val="Calibri"/>
        <family val="1"/>
      </rPr>
      <t>DN</t>
    </r>
    <r>
      <rPr>
        <sz val="10"/>
        <rFont val="Times New Roman"/>
        <family val="1"/>
      </rPr>
      <t xml:space="preserve"> </t>
    </r>
    <r>
      <rPr>
        <sz val="10"/>
        <rFont val="Calibri"/>
        <family val="1"/>
      </rPr>
      <t>350</t>
    </r>
    <r>
      <rPr>
        <sz val="10"/>
        <rFont val="Times New Roman"/>
        <family val="1"/>
      </rPr>
      <t xml:space="preserve"> </t>
    </r>
    <r>
      <rPr>
        <sz val="10"/>
        <rFont val="Calibri"/>
        <family val="1"/>
      </rPr>
      <t>A</t>
    </r>
    <r>
      <rPr>
        <sz val="10"/>
        <rFont val="Times New Roman"/>
        <family val="1"/>
      </rPr>
      <t xml:space="preserve"> </t>
    </r>
    <r>
      <rPr>
        <sz val="10"/>
        <rFont val="Calibri"/>
        <family val="1"/>
      </rPr>
      <t>DN</t>
    </r>
    <r>
      <rPr>
        <sz val="10"/>
        <rFont val="Times New Roman"/>
        <family val="1"/>
      </rPr>
      <t xml:space="preserve"> </t>
    </r>
    <r>
      <rPr>
        <sz val="10"/>
        <rFont val="Calibri"/>
        <family val="1"/>
      </rPr>
      <t>500</t>
    </r>
  </si>
  <si>
    <r>
      <rPr>
        <sz val="10"/>
        <rFont val="Calibri"/>
        <family val="1"/>
      </rPr>
      <t>INTERLIGACAO</t>
    </r>
    <r>
      <rPr>
        <sz val="10"/>
        <rFont val="Times New Roman"/>
        <family val="1"/>
      </rPr>
      <t xml:space="preserve"> </t>
    </r>
    <r>
      <rPr>
        <sz val="10"/>
        <rFont val="Calibri"/>
        <family val="1"/>
      </rPr>
      <t>DE</t>
    </r>
    <r>
      <rPr>
        <sz val="10"/>
        <rFont val="Times New Roman"/>
        <family val="1"/>
      </rPr>
      <t xml:space="preserve"> </t>
    </r>
    <r>
      <rPr>
        <sz val="10"/>
        <rFont val="Calibri"/>
        <family val="1"/>
      </rPr>
      <t>REDE</t>
    </r>
    <r>
      <rPr>
        <sz val="10"/>
        <rFont val="Times New Roman"/>
        <family val="1"/>
      </rPr>
      <t xml:space="preserve">  </t>
    </r>
    <r>
      <rPr>
        <sz val="10"/>
        <rFont val="Calibri"/>
        <family val="1"/>
      </rPr>
      <t>DN</t>
    </r>
    <r>
      <rPr>
        <sz val="10"/>
        <rFont val="Times New Roman"/>
        <family val="1"/>
      </rPr>
      <t xml:space="preserve"> </t>
    </r>
    <r>
      <rPr>
        <sz val="10"/>
        <rFont val="Calibri"/>
        <family val="1"/>
      </rPr>
      <t>600</t>
    </r>
    <r>
      <rPr>
        <sz val="10"/>
        <rFont val="Times New Roman"/>
        <family val="1"/>
      </rPr>
      <t xml:space="preserve"> </t>
    </r>
    <r>
      <rPr>
        <sz val="10"/>
        <rFont val="Calibri"/>
        <family val="1"/>
      </rPr>
      <t>A</t>
    </r>
    <r>
      <rPr>
        <sz val="10"/>
        <rFont val="Times New Roman"/>
        <family val="1"/>
      </rPr>
      <t xml:space="preserve"> </t>
    </r>
    <r>
      <rPr>
        <sz val="10"/>
        <rFont val="Calibri"/>
        <family val="1"/>
      </rPr>
      <t>DN</t>
    </r>
    <r>
      <rPr>
        <sz val="10"/>
        <rFont val="Times New Roman"/>
        <family val="1"/>
      </rPr>
      <t xml:space="preserve"> </t>
    </r>
    <r>
      <rPr>
        <sz val="10"/>
        <rFont val="Calibri"/>
        <family val="1"/>
      </rPr>
      <t>700</t>
    </r>
  </si>
  <si>
    <r>
      <rPr>
        <sz val="10"/>
        <rFont val="Calibri"/>
        <family val="1"/>
      </rPr>
      <t>INTERLIGACAO</t>
    </r>
    <r>
      <rPr>
        <sz val="10"/>
        <rFont val="Times New Roman"/>
        <family val="1"/>
      </rPr>
      <t xml:space="preserve"> </t>
    </r>
    <r>
      <rPr>
        <sz val="10"/>
        <rFont val="Calibri"/>
        <family val="1"/>
      </rPr>
      <t>DE</t>
    </r>
    <r>
      <rPr>
        <sz val="10"/>
        <rFont val="Times New Roman"/>
        <family val="1"/>
      </rPr>
      <t xml:space="preserve"> </t>
    </r>
    <r>
      <rPr>
        <sz val="10"/>
        <rFont val="Calibri"/>
        <family val="1"/>
      </rPr>
      <t>REDE</t>
    </r>
    <r>
      <rPr>
        <sz val="10"/>
        <rFont val="Times New Roman"/>
        <family val="1"/>
      </rPr>
      <t xml:space="preserve">  </t>
    </r>
    <r>
      <rPr>
        <sz val="10"/>
        <rFont val="Calibri"/>
        <family val="1"/>
      </rPr>
      <t>DN</t>
    </r>
    <r>
      <rPr>
        <sz val="10"/>
        <rFont val="Times New Roman"/>
        <family val="1"/>
      </rPr>
      <t xml:space="preserve"> </t>
    </r>
    <r>
      <rPr>
        <sz val="10"/>
        <rFont val="Calibri"/>
        <family val="1"/>
      </rPr>
      <t>800</t>
    </r>
    <r>
      <rPr>
        <sz val="10"/>
        <rFont val="Times New Roman"/>
        <family val="1"/>
      </rPr>
      <t xml:space="preserve"> </t>
    </r>
    <r>
      <rPr>
        <sz val="10"/>
        <rFont val="Calibri"/>
        <family val="1"/>
      </rPr>
      <t>A</t>
    </r>
    <r>
      <rPr>
        <sz val="10"/>
        <rFont val="Times New Roman"/>
        <family val="1"/>
      </rPr>
      <t xml:space="preserve"> </t>
    </r>
    <r>
      <rPr>
        <sz val="10"/>
        <rFont val="Calibri"/>
        <family val="1"/>
      </rPr>
      <t>DN</t>
    </r>
    <r>
      <rPr>
        <sz val="10"/>
        <rFont val="Times New Roman"/>
        <family val="1"/>
      </rPr>
      <t xml:space="preserve"> </t>
    </r>
    <r>
      <rPr>
        <sz val="10"/>
        <rFont val="Calibri"/>
        <family val="1"/>
      </rPr>
      <t>900</t>
    </r>
  </si>
  <si>
    <r>
      <rPr>
        <sz val="10"/>
        <rFont val="Calibri"/>
        <family val="1"/>
      </rPr>
      <t>INTERLIGACAO</t>
    </r>
    <r>
      <rPr>
        <sz val="10"/>
        <rFont val="Times New Roman"/>
        <family val="1"/>
      </rPr>
      <t xml:space="preserve"> </t>
    </r>
    <r>
      <rPr>
        <sz val="10"/>
        <rFont val="Calibri"/>
        <family val="1"/>
      </rPr>
      <t>DE</t>
    </r>
    <r>
      <rPr>
        <sz val="10"/>
        <rFont val="Times New Roman"/>
        <family val="1"/>
      </rPr>
      <t xml:space="preserve"> </t>
    </r>
    <r>
      <rPr>
        <sz val="10"/>
        <rFont val="Calibri"/>
        <family val="1"/>
      </rPr>
      <t>REDE</t>
    </r>
    <r>
      <rPr>
        <sz val="10"/>
        <rFont val="Times New Roman"/>
        <family val="1"/>
      </rPr>
      <t xml:space="preserve">  </t>
    </r>
    <r>
      <rPr>
        <sz val="10"/>
        <rFont val="Calibri"/>
        <family val="1"/>
      </rPr>
      <t>DN</t>
    </r>
    <r>
      <rPr>
        <sz val="10"/>
        <rFont val="Times New Roman"/>
        <family val="1"/>
      </rPr>
      <t xml:space="preserve"> </t>
    </r>
    <r>
      <rPr>
        <sz val="10"/>
        <rFont val="Calibri"/>
        <family val="1"/>
      </rPr>
      <t>1000</t>
    </r>
  </si>
  <si>
    <r>
      <rPr>
        <sz val="10"/>
        <rFont val="Calibri"/>
        <family val="1"/>
      </rPr>
      <t>INTERLIGACAO</t>
    </r>
    <r>
      <rPr>
        <sz val="10"/>
        <rFont val="Times New Roman"/>
        <family val="1"/>
      </rPr>
      <t xml:space="preserve"> </t>
    </r>
    <r>
      <rPr>
        <sz val="10"/>
        <rFont val="Calibri"/>
        <family val="1"/>
      </rPr>
      <t>DE</t>
    </r>
    <r>
      <rPr>
        <sz val="10"/>
        <rFont val="Times New Roman"/>
        <family val="1"/>
      </rPr>
      <t xml:space="preserve"> </t>
    </r>
    <r>
      <rPr>
        <sz val="10"/>
        <rFont val="Calibri"/>
        <family val="1"/>
      </rPr>
      <t>REDE</t>
    </r>
    <r>
      <rPr>
        <sz val="10"/>
        <rFont val="Times New Roman"/>
        <family val="1"/>
      </rPr>
      <t xml:space="preserve"> </t>
    </r>
    <r>
      <rPr>
        <sz val="10"/>
        <rFont val="Calibri"/>
        <family val="1"/>
      </rPr>
      <t>DN</t>
    </r>
    <r>
      <rPr>
        <sz val="10"/>
        <rFont val="Times New Roman"/>
        <family val="1"/>
      </rPr>
      <t xml:space="preserve"> </t>
    </r>
    <r>
      <rPr>
        <sz val="10"/>
        <rFont val="Calibri"/>
        <family val="1"/>
      </rPr>
      <t>75-C/</t>
    </r>
    <r>
      <rPr>
        <sz val="10"/>
        <rFont val="Times New Roman"/>
        <family val="1"/>
      </rPr>
      <t xml:space="preserve"> </t>
    </r>
    <r>
      <rPr>
        <sz val="10"/>
        <rFont val="Calibri"/>
        <family val="1"/>
      </rPr>
      <t>REDE</t>
    </r>
    <r>
      <rPr>
        <sz val="10"/>
        <rFont val="Times New Roman"/>
        <family val="1"/>
      </rPr>
      <t xml:space="preserve"> </t>
    </r>
    <r>
      <rPr>
        <sz val="10"/>
        <rFont val="Calibri"/>
        <family val="1"/>
      </rPr>
      <t>CARGA</t>
    </r>
  </si>
  <si>
    <r>
      <rPr>
        <sz val="10"/>
        <rFont val="Calibri"/>
        <family val="1"/>
      </rPr>
      <t>INTERLIGACAO</t>
    </r>
    <r>
      <rPr>
        <sz val="10"/>
        <rFont val="Times New Roman"/>
        <family val="1"/>
      </rPr>
      <t xml:space="preserve"> </t>
    </r>
    <r>
      <rPr>
        <sz val="10"/>
        <rFont val="Calibri"/>
        <family val="1"/>
      </rPr>
      <t>DE</t>
    </r>
    <r>
      <rPr>
        <sz val="10"/>
        <rFont val="Times New Roman"/>
        <family val="1"/>
      </rPr>
      <t xml:space="preserve"> </t>
    </r>
    <r>
      <rPr>
        <sz val="10"/>
        <rFont val="Calibri"/>
        <family val="1"/>
      </rPr>
      <t>REDE</t>
    </r>
    <r>
      <rPr>
        <sz val="10"/>
        <rFont val="Times New Roman"/>
        <family val="1"/>
      </rPr>
      <t xml:space="preserve"> </t>
    </r>
    <r>
      <rPr>
        <sz val="10"/>
        <rFont val="Calibri"/>
        <family val="1"/>
      </rPr>
      <t>DN</t>
    </r>
    <r>
      <rPr>
        <sz val="10"/>
        <rFont val="Times New Roman"/>
        <family val="1"/>
      </rPr>
      <t xml:space="preserve"> </t>
    </r>
    <r>
      <rPr>
        <sz val="10"/>
        <rFont val="Calibri"/>
        <family val="1"/>
      </rPr>
      <t>100-C/</t>
    </r>
    <r>
      <rPr>
        <sz val="10"/>
        <rFont val="Times New Roman"/>
        <family val="1"/>
      </rPr>
      <t xml:space="preserve"> </t>
    </r>
    <r>
      <rPr>
        <sz val="10"/>
        <rFont val="Calibri"/>
        <family val="1"/>
      </rPr>
      <t>REDE</t>
    </r>
    <r>
      <rPr>
        <sz val="10"/>
        <rFont val="Times New Roman"/>
        <family val="1"/>
      </rPr>
      <t xml:space="preserve"> </t>
    </r>
    <r>
      <rPr>
        <sz val="10"/>
        <rFont val="Calibri"/>
        <family val="1"/>
      </rPr>
      <t>CARG</t>
    </r>
  </si>
  <si>
    <r>
      <rPr>
        <sz val="10"/>
        <rFont val="Calibri"/>
        <family val="1"/>
      </rPr>
      <t>INTERLIGACAO</t>
    </r>
    <r>
      <rPr>
        <sz val="10"/>
        <rFont val="Times New Roman"/>
        <family val="1"/>
      </rPr>
      <t xml:space="preserve"> </t>
    </r>
    <r>
      <rPr>
        <sz val="10"/>
        <rFont val="Calibri"/>
        <family val="1"/>
      </rPr>
      <t>DE</t>
    </r>
    <r>
      <rPr>
        <sz val="10"/>
        <rFont val="Times New Roman"/>
        <family val="1"/>
      </rPr>
      <t xml:space="preserve"> </t>
    </r>
    <r>
      <rPr>
        <sz val="10"/>
        <rFont val="Calibri"/>
        <family val="1"/>
      </rPr>
      <t>REDE</t>
    </r>
    <r>
      <rPr>
        <sz val="10"/>
        <rFont val="Times New Roman"/>
        <family val="1"/>
      </rPr>
      <t xml:space="preserve"> </t>
    </r>
    <r>
      <rPr>
        <sz val="10"/>
        <rFont val="Calibri"/>
        <family val="1"/>
      </rPr>
      <t>DN</t>
    </r>
    <r>
      <rPr>
        <sz val="10"/>
        <rFont val="Times New Roman"/>
        <family val="1"/>
      </rPr>
      <t xml:space="preserve"> </t>
    </r>
    <r>
      <rPr>
        <sz val="10"/>
        <rFont val="Calibri"/>
        <family val="1"/>
      </rPr>
      <t>150-C/</t>
    </r>
    <r>
      <rPr>
        <sz val="10"/>
        <rFont val="Times New Roman"/>
        <family val="1"/>
      </rPr>
      <t xml:space="preserve"> </t>
    </r>
    <r>
      <rPr>
        <sz val="10"/>
        <rFont val="Calibri"/>
        <family val="1"/>
      </rPr>
      <t>REDE</t>
    </r>
    <r>
      <rPr>
        <sz val="10"/>
        <rFont val="Times New Roman"/>
        <family val="1"/>
      </rPr>
      <t xml:space="preserve"> </t>
    </r>
    <r>
      <rPr>
        <sz val="10"/>
        <rFont val="Calibri"/>
        <family val="1"/>
      </rPr>
      <t>CARG</t>
    </r>
  </si>
  <si>
    <r>
      <rPr>
        <sz val="10"/>
        <rFont val="Calibri"/>
        <family val="1"/>
      </rPr>
      <t>INTERLIGACAO</t>
    </r>
    <r>
      <rPr>
        <sz val="10"/>
        <rFont val="Times New Roman"/>
        <family val="1"/>
      </rPr>
      <t xml:space="preserve"> </t>
    </r>
    <r>
      <rPr>
        <sz val="10"/>
        <rFont val="Calibri"/>
        <family val="1"/>
      </rPr>
      <t>DE</t>
    </r>
    <r>
      <rPr>
        <sz val="10"/>
        <rFont val="Times New Roman"/>
        <family val="1"/>
      </rPr>
      <t xml:space="preserve"> </t>
    </r>
    <r>
      <rPr>
        <sz val="10"/>
        <rFont val="Calibri"/>
        <family val="1"/>
      </rPr>
      <t>REDE</t>
    </r>
    <r>
      <rPr>
        <sz val="10"/>
        <rFont val="Times New Roman"/>
        <family val="1"/>
      </rPr>
      <t xml:space="preserve"> </t>
    </r>
    <r>
      <rPr>
        <sz val="10"/>
        <rFont val="Calibri"/>
        <family val="1"/>
      </rPr>
      <t>DN</t>
    </r>
    <r>
      <rPr>
        <sz val="10"/>
        <rFont val="Times New Roman"/>
        <family val="1"/>
      </rPr>
      <t xml:space="preserve"> </t>
    </r>
    <r>
      <rPr>
        <sz val="10"/>
        <rFont val="Calibri"/>
        <family val="1"/>
      </rPr>
      <t>200-C/</t>
    </r>
    <r>
      <rPr>
        <sz val="10"/>
        <rFont val="Times New Roman"/>
        <family val="1"/>
      </rPr>
      <t xml:space="preserve"> </t>
    </r>
    <r>
      <rPr>
        <sz val="10"/>
        <rFont val="Calibri"/>
        <family val="1"/>
      </rPr>
      <t>REDE</t>
    </r>
    <r>
      <rPr>
        <sz val="10"/>
        <rFont val="Times New Roman"/>
        <family val="1"/>
      </rPr>
      <t xml:space="preserve"> </t>
    </r>
    <r>
      <rPr>
        <sz val="10"/>
        <rFont val="Calibri"/>
        <family val="1"/>
      </rPr>
      <t>CARG</t>
    </r>
  </si>
  <si>
    <r>
      <rPr>
        <sz val="10"/>
        <rFont val="Calibri"/>
        <family val="1"/>
      </rPr>
      <t>INTERLIGACAO</t>
    </r>
    <r>
      <rPr>
        <sz val="10"/>
        <rFont val="Times New Roman"/>
        <family val="1"/>
      </rPr>
      <t xml:space="preserve"> </t>
    </r>
    <r>
      <rPr>
        <sz val="10"/>
        <rFont val="Calibri"/>
        <family val="1"/>
      </rPr>
      <t>DE</t>
    </r>
    <r>
      <rPr>
        <sz val="10"/>
        <rFont val="Times New Roman"/>
        <family val="1"/>
      </rPr>
      <t xml:space="preserve"> </t>
    </r>
    <r>
      <rPr>
        <sz val="10"/>
        <rFont val="Calibri"/>
        <family val="1"/>
      </rPr>
      <t>REDE</t>
    </r>
    <r>
      <rPr>
        <sz val="10"/>
        <rFont val="Times New Roman"/>
        <family val="1"/>
      </rPr>
      <t xml:space="preserve"> </t>
    </r>
    <r>
      <rPr>
        <sz val="10"/>
        <rFont val="Calibri"/>
        <family val="1"/>
      </rPr>
      <t>DN</t>
    </r>
    <r>
      <rPr>
        <sz val="10"/>
        <rFont val="Times New Roman"/>
        <family val="1"/>
      </rPr>
      <t xml:space="preserve"> </t>
    </r>
    <r>
      <rPr>
        <sz val="10"/>
        <rFont val="Calibri"/>
        <family val="1"/>
      </rPr>
      <t>250-C/</t>
    </r>
    <r>
      <rPr>
        <sz val="10"/>
        <rFont val="Times New Roman"/>
        <family val="1"/>
      </rPr>
      <t xml:space="preserve"> </t>
    </r>
    <r>
      <rPr>
        <sz val="10"/>
        <rFont val="Calibri"/>
        <family val="1"/>
      </rPr>
      <t>REDE</t>
    </r>
    <r>
      <rPr>
        <sz val="10"/>
        <rFont val="Times New Roman"/>
        <family val="1"/>
      </rPr>
      <t xml:space="preserve"> </t>
    </r>
    <r>
      <rPr>
        <sz val="10"/>
        <rFont val="Calibri"/>
        <family val="1"/>
      </rPr>
      <t>CARG</t>
    </r>
  </si>
  <si>
    <r>
      <rPr>
        <sz val="10"/>
        <rFont val="Calibri"/>
        <family val="1"/>
      </rPr>
      <t>INTERLIGACAO</t>
    </r>
    <r>
      <rPr>
        <sz val="10"/>
        <rFont val="Times New Roman"/>
        <family val="1"/>
      </rPr>
      <t xml:space="preserve"> </t>
    </r>
    <r>
      <rPr>
        <sz val="10"/>
        <rFont val="Calibri"/>
        <family val="1"/>
      </rPr>
      <t>DE</t>
    </r>
    <r>
      <rPr>
        <sz val="10"/>
        <rFont val="Times New Roman"/>
        <family val="1"/>
      </rPr>
      <t xml:space="preserve"> </t>
    </r>
    <r>
      <rPr>
        <sz val="10"/>
        <rFont val="Calibri"/>
        <family val="1"/>
      </rPr>
      <t>REDE</t>
    </r>
    <r>
      <rPr>
        <sz val="10"/>
        <rFont val="Times New Roman"/>
        <family val="1"/>
      </rPr>
      <t xml:space="preserve"> </t>
    </r>
    <r>
      <rPr>
        <sz val="10"/>
        <rFont val="Calibri"/>
        <family val="1"/>
      </rPr>
      <t>DN</t>
    </r>
    <r>
      <rPr>
        <sz val="10"/>
        <rFont val="Times New Roman"/>
        <family val="1"/>
      </rPr>
      <t xml:space="preserve"> </t>
    </r>
    <r>
      <rPr>
        <sz val="10"/>
        <rFont val="Calibri"/>
        <family val="1"/>
      </rPr>
      <t>300-C/</t>
    </r>
    <r>
      <rPr>
        <sz val="10"/>
        <rFont val="Times New Roman"/>
        <family val="1"/>
      </rPr>
      <t xml:space="preserve"> </t>
    </r>
    <r>
      <rPr>
        <sz val="10"/>
        <rFont val="Calibri"/>
        <family val="1"/>
      </rPr>
      <t>REDE</t>
    </r>
    <r>
      <rPr>
        <sz val="10"/>
        <rFont val="Times New Roman"/>
        <family val="1"/>
      </rPr>
      <t xml:space="preserve"> </t>
    </r>
    <r>
      <rPr>
        <sz val="10"/>
        <rFont val="Calibri"/>
        <family val="1"/>
      </rPr>
      <t>CARG</t>
    </r>
  </si>
  <si>
    <r>
      <rPr>
        <sz val="10"/>
        <rFont val="Calibri"/>
        <family val="1"/>
      </rPr>
      <t>INTERLIGACAO</t>
    </r>
    <r>
      <rPr>
        <sz val="10"/>
        <rFont val="Times New Roman"/>
        <family val="1"/>
      </rPr>
      <t xml:space="preserve"> </t>
    </r>
    <r>
      <rPr>
        <sz val="10"/>
        <rFont val="Calibri"/>
        <family val="1"/>
      </rPr>
      <t>DE</t>
    </r>
    <r>
      <rPr>
        <sz val="10"/>
        <rFont val="Times New Roman"/>
        <family val="1"/>
      </rPr>
      <t xml:space="preserve"> </t>
    </r>
    <r>
      <rPr>
        <sz val="10"/>
        <rFont val="Calibri"/>
        <family val="1"/>
      </rPr>
      <t>REDE</t>
    </r>
    <r>
      <rPr>
        <sz val="10"/>
        <rFont val="Times New Roman"/>
        <family val="1"/>
      </rPr>
      <t xml:space="preserve"> </t>
    </r>
    <r>
      <rPr>
        <sz val="10"/>
        <rFont val="Calibri"/>
        <family val="1"/>
      </rPr>
      <t>DN</t>
    </r>
    <r>
      <rPr>
        <sz val="10"/>
        <rFont val="Times New Roman"/>
        <family val="1"/>
      </rPr>
      <t xml:space="preserve"> </t>
    </r>
    <r>
      <rPr>
        <sz val="10"/>
        <rFont val="Calibri"/>
        <family val="1"/>
      </rPr>
      <t>350-C/</t>
    </r>
    <r>
      <rPr>
        <sz val="10"/>
        <rFont val="Times New Roman"/>
        <family val="1"/>
      </rPr>
      <t xml:space="preserve"> </t>
    </r>
    <r>
      <rPr>
        <sz val="10"/>
        <rFont val="Calibri"/>
        <family val="1"/>
      </rPr>
      <t>REDE</t>
    </r>
    <r>
      <rPr>
        <sz val="10"/>
        <rFont val="Times New Roman"/>
        <family val="1"/>
      </rPr>
      <t xml:space="preserve"> </t>
    </r>
    <r>
      <rPr>
        <sz val="10"/>
        <rFont val="Calibri"/>
        <family val="1"/>
      </rPr>
      <t>CARG</t>
    </r>
  </si>
  <si>
    <r>
      <rPr>
        <sz val="10"/>
        <rFont val="Calibri"/>
        <family val="1"/>
      </rPr>
      <t>INTERLIGACAO</t>
    </r>
    <r>
      <rPr>
        <sz val="10"/>
        <rFont val="Times New Roman"/>
        <family val="1"/>
      </rPr>
      <t xml:space="preserve"> </t>
    </r>
    <r>
      <rPr>
        <sz val="10"/>
        <rFont val="Calibri"/>
        <family val="1"/>
      </rPr>
      <t>DE</t>
    </r>
    <r>
      <rPr>
        <sz val="10"/>
        <rFont val="Times New Roman"/>
        <family val="1"/>
      </rPr>
      <t xml:space="preserve"> </t>
    </r>
    <r>
      <rPr>
        <sz val="10"/>
        <rFont val="Calibri"/>
        <family val="1"/>
      </rPr>
      <t>REDE</t>
    </r>
    <r>
      <rPr>
        <sz val="10"/>
        <rFont val="Times New Roman"/>
        <family val="1"/>
      </rPr>
      <t xml:space="preserve"> </t>
    </r>
    <r>
      <rPr>
        <sz val="10"/>
        <rFont val="Calibri"/>
        <family val="1"/>
      </rPr>
      <t>DN</t>
    </r>
    <r>
      <rPr>
        <sz val="10"/>
        <rFont val="Times New Roman"/>
        <family val="1"/>
      </rPr>
      <t xml:space="preserve"> </t>
    </r>
    <r>
      <rPr>
        <sz val="10"/>
        <rFont val="Calibri"/>
        <family val="1"/>
      </rPr>
      <t>400-C/</t>
    </r>
    <r>
      <rPr>
        <sz val="10"/>
        <rFont val="Times New Roman"/>
        <family val="1"/>
      </rPr>
      <t xml:space="preserve"> </t>
    </r>
    <r>
      <rPr>
        <sz val="10"/>
        <rFont val="Calibri"/>
        <family val="1"/>
      </rPr>
      <t>REDE</t>
    </r>
    <r>
      <rPr>
        <sz val="10"/>
        <rFont val="Times New Roman"/>
        <family val="1"/>
      </rPr>
      <t xml:space="preserve"> </t>
    </r>
    <r>
      <rPr>
        <sz val="10"/>
        <rFont val="Calibri"/>
        <family val="1"/>
      </rPr>
      <t>CARG</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</si>
  <si>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S20.010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LIGAÇÕES</t>
    </r>
    <r>
      <rPr>
        <sz val="10"/>
        <color rgb="FFFFFFFF"/>
        <rFont val="Times New Roman"/>
        <family val="1"/>
      </rPr>
      <t xml:space="preserve"> </t>
    </r>
    <r>
      <rPr>
        <b/>
        <sz val="10"/>
        <color rgb="FFFFFFFF"/>
        <rFont val="Calibri"/>
        <family val="1"/>
      </rPr>
      <t>PREDIAIS</t>
    </r>
  </si>
  <si>
    <r>
      <rPr>
        <sz val="10"/>
        <rFont val="Calibri"/>
        <family val="1"/>
      </rPr>
      <t>LIG</t>
    </r>
    <r>
      <rPr>
        <sz val="10"/>
        <rFont val="Times New Roman"/>
        <family val="1"/>
      </rPr>
      <t xml:space="preserve"> </t>
    </r>
    <r>
      <rPr>
        <sz val="10"/>
        <rFont val="Calibri"/>
        <family val="1"/>
      </rPr>
      <t>PRED</t>
    </r>
    <r>
      <rPr>
        <sz val="10"/>
        <rFont val="Times New Roman"/>
        <family val="1"/>
      </rPr>
      <t xml:space="preserve"> </t>
    </r>
    <r>
      <rPr>
        <sz val="10"/>
        <rFont val="Calibri"/>
        <family val="1"/>
      </rPr>
      <t>ESG</t>
    </r>
    <r>
      <rPr>
        <sz val="10"/>
        <rFont val="Times New Roman"/>
        <family val="1"/>
      </rPr>
      <t xml:space="preserve"> </t>
    </r>
    <r>
      <rPr>
        <sz val="10"/>
        <rFont val="Calibri"/>
        <family val="1"/>
      </rPr>
      <t>LONGA</t>
    </r>
    <r>
      <rPr>
        <sz val="10"/>
        <rFont val="Times New Roman"/>
        <family val="1"/>
      </rPr>
      <t xml:space="preserve"> </t>
    </r>
    <r>
      <rPr>
        <sz val="10"/>
        <rFont val="Calibri"/>
        <family val="1"/>
      </rPr>
      <t>C/MAT</t>
    </r>
    <r>
      <rPr>
        <sz val="10"/>
        <rFont val="Times New Roman"/>
        <family val="1"/>
      </rPr>
      <t xml:space="preserve"> </t>
    </r>
    <r>
      <rPr>
        <sz val="10"/>
        <rFont val="Calibri"/>
        <family val="1"/>
      </rPr>
      <t>S/PAV</t>
    </r>
    <r>
      <rPr>
        <sz val="10"/>
        <rFont val="Times New Roman"/>
        <family val="1"/>
      </rPr>
      <t xml:space="preserve"> </t>
    </r>
    <r>
      <rPr>
        <sz val="10"/>
        <rFont val="Calibri"/>
        <family val="1"/>
      </rPr>
      <t>H0,6A1,0M</t>
    </r>
  </si>
  <si>
    <r>
      <rPr>
        <sz val="10"/>
        <rFont val="Calibri"/>
        <family val="1"/>
      </rPr>
      <t>LIG</t>
    </r>
    <r>
      <rPr>
        <sz val="10"/>
        <rFont val="Times New Roman"/>
        <family val="1"/>
      </rPr>
      <t xml:space="preserve"> </t>
    </r>
    <r>
      <rPr>
        <sz val="10"/>
        <rFont val="Calibri"/>
        <family val="1"/>
      </rPr>
      <t>PRED</t>
    </r>
    <r>
      <rPr>
        <sz val="10"/>
        <rFont val="Times New Roman"/>
        <family val="1"/>
      </rPr>
      <t xml:space="preserve"> </t>
    </r>
    <r>
      <rPr>
        <sz val="10"/>
        <rFont val="Calibri"/>
        <family val="1"/>
      </rPr>
      <t>ESG</t>
    </r>
    <r>
      <rPr>
        <sz val="10"/>
        <rFont val="Times New Roman"/>
        <family val="1"/>
      </rPr>
      <t xml:space="preserve"> </t>
    </r>
    <r>
      <rPr>
        <sz val="10"/>
        <rFont val="Calibri"/>
        <family val="1"/>
      </rPr>
      <t>LONGA</t>
    </r>
    <r>
      <rPr>
        <sz val="10"/>
        <rFont val="Times New Roman"/>
        <family val="1"/>
      </rPr>
      <t xml:space="preserve"> </t>
    </r>
    <r>
      <rPr>
        <sz val="10"/>
        <rFont val="Calibri"/>
        <family val="1"/>
      </rPr>
      <t>C/MAT</t>
    </r>
    <r>
      <rPr>
        <sz val="10"/>
        <rFont val="Times New Roman"/>
        <family val="1"/>
      </rPr>
      <t xml:space="preserve"> </t>
    </r>
    <r>
      <rPr>
        <sz val="10"/>
        <rFont val="Calibri"/>
        <family val="1"/>
      </rPr>
      <t>PARAL</t>
    </r>
    <r>
      <rPr>
        <sz val="10"/>
        <rFont val="Times New Roman"/>
        <family val="1"/>
      </rPr>
      <t xml:space="preserve"> </t>
    </r>
    <r>
      <rPr>
        <sz val="10"/>
        <rFont val="Calibri"/>
        <family val="1"/>
      </rPr>
      <t>H0,6A1,0M</t>
    </r>
  </si>
  <si>
    <r>
      <rPr>
        <sz val="10"/>
        <rFont val="Calibri"/>
        <family val="1"/>
      </rPr>
      <t>LIG</t>
    </r>
    <r>
      <rPr>
        <sz val="10"/>
        <rFont val="Times New Roman"/>
        <family val="1"/>
      </rPr>
      <t xml:space="preserve"> </t>
    </r>
    <r>
      <rPr>
        <sz val="10"/>
        <rFont val="Calibri"/>
        <family val="1"/>
      </rPr>
      <t>PRED</t>
    </r>
    <r>
      <rPr>
        <sz val="10"/>
        <rFont val="Times New Roman"/>
        <family val="1"/>
      </rPr>
      <t xml:space="preserve"> </t>
    </r>
    <r>
      <rPr>
        <sz val="10"/>
        <rFont val="Calibri"/>
        <family val="1"/>
      </rPr>
      <t>ESG</t>
    </r>
    <r>
      <rPr>
        <sz val="10"/>
        <rFont val="Times New Roman"/>
        <family val="1"/>
      </rPr>
      <t xml:space="preserve"> </t>
    </r>
    <r>
      <rPr>
        <sz val="10"/>
        <rFont val="Calibri"/>
        <family val="1"/>
      </rPr>
      <t>LONGA</t>
    </r>
    <r>
      <rPr>
        <sz val="10"/>
        <rFont val="Times New Roman"/>
        <family val="1"/>
      </rPr>
      <t xml:space="preserve"> </t>
    </r>
    <r>
      <rPr>
        <sz val="10"/>
        <rFont val="Calibri"/>
        <family val="1"/>
      </rPr>
      <t>C/MAT</t>
    </r>
    <r>
      <rPr>
        <sz val="10"/>
        <rFont val="Times New Roman"/>
        <family val="1"/>
      </rPr>
      <t xml:space="preserve"> </t>
    </r>
    <r>
      <rPr>
        <sz val="10"/>
        <rFont val="Calibri"/>
        <family val="1"/>
      </rPr>
      <t>BLOCO</t>
    </r>
    <r>
      <rPr>
        <sz val="10"/>
        <rFont val="Times New Roman"/>
        <family val="1"/>
      </rPr>
      <t xml:space="preserve"> </t>
    </r>
    <r>
      <rPr>
        <sz val="10"/>
        <rFont val="Calibri"/>
        <family val="1"/>
      </rPr>
      <t>H0,6A1,0M</t>
    </r>
  </si>
  <si>
    <r>
      <rPr>
        <sz val="10"/>
        <rFont val="Calibri"/>
        <family val="1"/>
      </rPr>
      <t>LIG</t>
    </r>
    <r>
      <rPr>
        <sz val="10"/>
        <rFont val="Times New Roman"/>
        <family val="1"/>
      </rPr>
      <t xml:space="preserve"> </t>
    </r>
    <r>
      <rPr>
        <sz val="10"/>
        <rFont val="Calibri"/>
        <family val="1"/>
      </rPr>
      <t>PRED</t>
    </r>
    <r>
      <rPr>
        <sz val="10"/>
        <rFont val="Times New Roman"/>
        <family val="1"/>
      </rPr>
      <t xml:space="preserve"> </t>
    </r>
    <r>
      <rPr>
        <sz val="10"/>
        <rFont val="Calibri"/>
        <family val="1"/>
      </rPr>
      <t>ESG</t>
    </r>
    <r>
      <rPr>
        <sz val="10"/>
        <rFont val="Times New Roman"/>
        <family val="1"/>
      </rPr>
      <t xml:space="preserve"> </t>
    </r>
    <r>
      <rPr>
        <sz val="10"/>
        <rFont val="Calibri"/>
        <family val="1"/>
      </rPr>
      <t>LONGA</t>
    </r>
    <r>
      <rPr>
        <sz val="10"/>
        <rFont val="Times New Roman"/>
        <family val="1"/>
      </rPr>
      <t xml:space="preserve"> </t>
    </r>
    <r>
      <rPr>
        <sz val="10"/>
        <rFont val="Calibri"/>
        <family val="1"/>
      </rPr>
      <t>C/MAT</t>
    </r>
    <r>
      <rPr>
        <sz val="10"/>
        <rFont val="Times New Roman"/>
        <family val="1"/>
      </rPr>
      <t xml:space="preserve"> </t>
    </r>
    <r>
      <rPr>
        <sz val="10"/>
        <rFont val="Calibri"/>
        <family val="1"/>
      </rPr>
      <t>ASFAL</t>
    </r>
    <r>
      <rPr>
        <sz val="10"/>
        <rFont val="Times New Roman"/>
        <family val="1"/>
      </rPr>
      <t xml:space="preserve"> </t>
    </r>
    <r>
      <rPr>
        <sz val="10"/>
        <rFont val="Calibri"/>
        <family val="1"/>
      </rPr>
      <t>H0,6A1,0M</t>
    </r>
  </si>
  <si>
    <r>
      <rPr>
        <sz val="10"/>
        <rFont val="Calibri"/>
        <family val="1"/>
      </rPr>
      <t>LIG</t>
    </r>
    <r>
      <rPr>
        <sz val="10"/>
        <rFont val="Times New Roman"/>
        <family val="1"/>
      </rPr>
      <t xml:space="preserve"> </t>
    </r>
    <r>
      <rPr>
        <sz val="10"/>
        <rFont val="Calibri"/>
        <family val="1"/>
      </rPr>
      <t>PRED</t>
    </r>
    <r>
      <rPr>
        <sz val="10"/>
        <rFont val="Times New Roman"/>
        <family val="1"/>
      </rPr>
      <t xml:space="preserve"> </t>
    </r>
    <r>
      <rPr>
        <sz val="10"/>
        <rFont val="Calibri"/>
        <family val="1"/>
      </rPr>
      <t>ESG</t>
    </r>
    <r>
      <rPr>
        <sz val="10"/>
        <rFont val="Times New Roman"/>
        <family val="1"/>
      </rPr>
      <t xml:space="preserve"> </t>
    </r>
    <r>
      <rPr>
        <sz val="10"/>
        <rFont val="Calibri"/>
        <family val="1"/>
      </rPr>
      <t>CURTA</t>
    </r>
    <r>
      <rPr>
        <sz val="10"/>
        <rFont val="Times New Roman"/>
        <family val="1"/>
      </rPr>
      <t xml:space="preserve"> </t>
    </r>
    <r>
      <rPr>
        <sz val="10"/>
        <rFont val="Calibri"/>
        <family val="1"/>
      </rPr>
      <t>C/MAT</t>
    </r>
    <r>
      <rPr>
        <sz val="10"/>
        <rFont val="Times New Roman"/>
        <family val="1"/>
      </rPr>
      <t xml:space="preserve"> </t>
    </r>
    <r>
      <rPr>
        <sz val="10"/>
        <rFont val="Calibri"/>
        <family val="1"/>
      </rPr>
      <t>S/PAV</t>
    </r>
    <r>
      <rPr>
        <sz val="10"/>
        <rFont val="Times New Roman"/>
        <family val="1"/>
      </rPr>
      <t xml:space="preserve"> </t>
    </r>
    <r>
      <rPr>
        <sz val="10"/>
        <rFont val="Calibri"/>
        <family val="1"/>
      </rPr>
      <t>H0,6A1,0M</t>
    </r>
  </si>
  <si>
    <r>
      <rPr>
        <sz val="10"/>
        <rFont val="Calibri"/>
        <family val="1"/>
      </rPr>
      <t>LIG</t>
    </r>
    <r>
      <rPr>
        <sz val="10"/>
        <rFont val="Times New Roman"/>
        <family val="1"/>
      </rPr>
      <t xml:space="preserve"> </t>
    </r>
    <r>
      <rPr>
        <sz val="10"/>
        <rFont val="Calibri"/>
        <family val="1"/>
      </rPr>
      <t>PRED</t>
    </r>
    <r>
      <rPr>
        <sz val="10"/>
        <rFont val="Times New Roman"/>
        <family val="1"/>
      </rPr>
      <t xml:space="preserve"> </t>
    </r>
    <r>
      <rPr>
        <sz val="10"/>
        <rFont val="Calibri"/>
        <family val="1"/>
      </rPr>
      <t>ESG</t>
    </r>
    <r>
      <rPr>
        <sz val="10"/>
        <rFont val="Times New Roman"/>
        <family val="1"/>
      </rPr>
      <t xml:space="preserve"> </t>
    </r>
    <r>
      <rPr>
        <sz val="10"/>
        <rFont val="Calibri"/>
        <family val="1"/>
      </rPr>
      <t>CURTA</t>
    </r>
    <r>
      <rPr>
        <sz val="10"/>
        <rFont val="Times New Roman"/>
        <family val="1"/>
      </rPr>
      <t xml:space="preserve"> </t>
    </r>
    <r>
      <rPr>
        <sz val="10"/>
        <rFont val="Calibri"/>
        <family val="1"/>
      </rPr>
      <t>C/MAT</t>
    </r>
    <r>
      <rPr>
        <sz val="10"/>
        <rFont val="Times New Roman"/>
        <family val="1"/>
      </rPr>
      <t xml:space="preserve"> </t>
    </r>
    <r>
      <rPr>
        <sz val="10"/>
        <rFont val="Calibri"/>
        <family val="1"/>
      </rPr>
      <t>PARAL</t>
    </r>
    <r>
      <rPr>
        <sz val="10"/>
        <rFont val="Times New Roman"/>
        <family val="1"/>
      </rPr>
      <t xml:space="preserve"> </t>
    </r>
    <r>
      <rPr>
        <sz val="10"/>
        <rFont val="Calibri"/>
        <family val="1"/>
      </rPr>
      <t>H0,6A1,0M</t>
    </r>
  </si>
  <si>
    <r>
      <rPr>
        <sz val="10"/>
        <rFont val="Calibri"/>
        <family val="1"/>
      </rPr>
      <t>LIG</t>
    </r>
    <r>
      <rPr>
        <sz val="10"/>
        <rFont val="Times New Roman"/>
        <family val="1"/>
      </rPr>
      <t xml:space="preserve"> </t>
    </r>
    <r>
      <rPr>
        <sz val="10"/>
        <rFont val="Calibri"/>
        <family val="1"/>
      </rPr>
      <t>PRED</t>
    </r>
    <r>
      <rPr>
        <sz val="10"/>
        <rFont val="Times New Roman"/>
        <family val="1"/>
      </rPr>
      <t xml:space="preserve"> </t>
    </r>
    <r>
      <rPr>
        <sz val="10"/>
        <rFont val="Calibri"/>
        <family val="1"/>
      </rPr>
      <t>ESG</t>
    </r>
    <r>
      <rPr>
        <sz val="10"/>
        <rFont val="Times New Roman"/>
        <family val="1"/>
      </rPr>
      <t xml:space="preserve"> </t>
    </r>
    <r>
      <rPr>
        <sz val="10"/>
        <rFont val="Calibri"/>
        <family val="1"/>
      </rPr>
      <t>CURTA</t>
    </r>
    <r>
      <rPr>
        <sz val="10"/>
        <rFont val="Times New Roman"/>
        <family val="1"/>
      </rPr>
      <t xml:space="preserve"> </t>
    </r>
    <r>
      <rPr>
        <sz val="10"/>
        <rFont val="Calibri"/>
        <family val="1"/>
      </rPr>
      <t>C/MAT</t>
    </r>
    <r>
      <rPr>
        <sz val="10"/>
        <rFont val="Times New Roman"/>
        <family val="1"/>
      </rPr>
      <t xml:space="preserve"> </t>
    </r>
    <r>
      <rPr>
        <sz val="10"/>
        <rFont val="Calibri"/>
        <family val="1"/>
      </rPr>
      <t>BLOCO</t>
    </r>
    <r>
      <rPr>
        <sz val="10"/>
        <rFont val="Times New Roman"/>
        <family val="1"/>
      </rPr>
      <t xml:space="preserve"> </t>
    </r>
    <r>
      <rPr>
        <sz val="10"/>
        <rFont val="Calibri"/>
        <family val="1"/>
      </rPr>
      <t>H0,6A1,0M</t>
    </r>
  </si>
  <si>
    <r>
      <rPr>
        <sz val="10"/>
        <rFont val="Calibri"/>
        <family val="1"/>
      </rPr>
      <t>LIG</t>
    </r>
    <r>
      <rPr>
        <sz val="10"/>
        <rFont val="Times New Roman"/>
        <family val="1"/>
      </rPr>
      <t xml:space="preserve"> </t>
    </r>
    <r>
      <rPr>
        <sz val="10"/>
        <rFont val="Calibri"/>
        <family val="1"/>
      </rPr>
      <t>PRED</t>
    </r>
    <r>
      <rPr>
        <sz val="10"/>
        <rFont val="Times New Roman"/>
        <family val="1"/>
      </rPr>
      <t xml:space="preserve"> </t>
    </r>
    <r>
      <rPr>
        <sz val="10"/>
        <rFont val="Calibri"/>
        <family val="1"/>
      </rPr>
      <t>ESG</t>
    </r>
    <r>
      <rPr>
        <sz val="10"/>
        <rFont val="Times New Roman"/>
        <family val="1"/>
      </rPr>
      <t xml:space="preserve"> </t>
    </r>
    <r>
      <rPr>
        <sz val="10"/>
        <rFont val="Calibri"/>
        <family val="1"/>
      </rPr>
      <t>CURTA</t>
    </r>
    <r>
      <rPr>
        <sz val="10"/>
        <rFont val="Times New Roman"/>
        <family val="1"/>
      </rPr>
      <t xml:space="preserve"> </t>
    </r>
    <r>
      <rPr>
        <sz val="10"/>
        <rFont val="Calibri"/>
        <family val="1"/>
      </rPr>
      <t>C/MAT</t>
    </r>
    <r>
      <rPr>
        <sz val="10"/>
        <rFont val="Times New Roman"/>
        <family val="1"/>
      </rPr>
      <t xml:space="preserve"> </t>
    </r>
    <r>
      <rPr>
        <sz val="10"/>
        <rFont val="Calibri"/>
        <family val="1"/>
      </rPr>
      <t>ASFAL</t>
    </r>
    <r>
      <rPr>
        <sz val="10"/>
        <rFont val="Times New Roman"/>
        <family val="1"/>
      </rPr>
      <t xml:space="preserve"> </t>
    </r>
    <r>
      <rPr>
        <sz val="10"/>
        <rFont val="Calibri"/>
        <family val="1"/>
      </rPr>
      <t>H0,6A1,0M</t>
    </r>
  </si>
  <si>
    <r>
      <rPr>
        <sz val="10"/>
        <rFont val="Calibri"/>
        <family val="1"/>
      </rPr>
      <t>LIG</t>
    </r>
    <r>
      <rPr>
        <sz val="10"/>
        <rFont val="Times New Roman"/>
        <family val="1"/>
      </rPr>
      <t xml:space="preserve"> </t>
    </r>
    <r>
      <rPr>
        <sz val="10"/>
        <rFont val="Calibri"/>
        <family val="1"/>
      </rPr>
      <t>PRED</t>
    </r>
    <r>
      <rPr>
        <sz val="10"/>
        <rFont val="Times New Roman"/>
        <family val="1"/>
      </rPr>
      <t xml:space="preserve"> </t>
    </r>
    <r>
      <rPr>
        <sz val="10"/>
        <rFont val="Calibri"/>
        <family val="1"/>
      </rPr>
      <t>AGUA</t>
    </r>
    <r>
      <rPr>
        <sz val="10"/>
        <rFont val="Times New Roman"/>
        <family val="1"/>
      </rPr>
      <t xml:space="preserve"> </t>
    </r>
    <r>
      <rPr>
        <sz val="10"/>
        <rFont val="Calibri"/>
        <family val="1"/>
      </rPr>
      <t>DN</t>
    </r>
    <r>
      <rPr>
        <sz val="10"/>
        <rFont val="Times New Roman"/>
        <family val="1"/>
      </rPr>
      <t xml:space="preserve"> </t>
    </r>
    <r>
      <rPr>
        <sz val="10"/>
        <rFont val="Calibri"/>
        <family val="1"/>
      </rPr>
      <t>20,</t>
    </r>
    <r>
      <rPr>
        <sz val="10"/>
        <rFont val="Times New Roman"/>
        <family val="1"/>
      </rPr>
      <t xml:space="preserve"> </t>
    </r>
    <r>
      <rPr>
        <sz val="10"/>
        <rFont val="Calibri"/>
        <family val="1"/>
      </rPr>
      <t>C/</t>
    </r>
    <r>
      <rPr>
        <sz val="10"/>
        <rFont val="Times New Roman"/>
        <family val="1"/>
      </rPr>
      <t xml:space="preserve"> </t>
    </r>
    <r>
      <rPr>
        <sz val="10"/>
        <rFont val="Calibri"/>
        <family val="1"/>
      </rPr>
      <t>COLAR,</t>
    </r>
    <r>
      <rPr>
        <sz val="10"/>
        <rFont val="Times New Roman"/>
        <family val="1"/>
      </rPr>
      <t xml:space="preserve"> </t>
    </r>
    <r>
      <rPr>
        <sz val="10"/>
        <rFont val="Calibri"/>
        <family val="1"/>
      </rPr>
      <t>S/PAV</t>
    </r>
  </si>
  <si>
    <r>
      <rPr>
        <sz val="10"/>
        <rFont val="Calibri"/>
        <family val="1"/>
      </rPr>
      <t>LIG</t>
    </r>
    <r>
      <rPr>
        <sz val="10"/>
        <rFont val="Times New Roman"/>
        <family val="1"/>
      </rPr>
      <t xml:space="preserve"> </t>
    </r>
    <r>
      <rPr>
        <sz val="10"/>
        <rFont val="Calibri"/>
        <family val="1"/>
      </rPr>
      <t>PRED</t>
    </r>
    <r>
      <rPr>
        <sz val="10"/>
        <rFont val="Times New Roman"/>
        <family val="1"/>
      </rPr>
      <t xml:space="preserve"> </t>
    </r>
    <r>
      <rPr>
        <sz val="10"/>
        <rFont val="Calibri"/>
        <family val="1"/>
      </rPr>
      <t>AGUA</t>
    </r>
    <r>
      <rPr>
        <sz val="10"/>
        <rFont val="Times New Roman"/>
        <family val="1"/>
      </rPr>
      <t xml:space="preserve"> </t>
    </r>
    <r>
      <rPr>
        <sz val="10"/>
        <rFont val="Calibri"/>
        <family val="1"/>
      </rPr>
      <t>DN</t>
    </r>
    <r>
      <rPr>
        <sz val="10"/>
        <rFont val="Times New Roman"/>
        <family val="1"/>
      </rPr>
      <t xml:space="preserve"> </t>
    </r>
    <r>
      <rPr>
        <sz val="10"/>
        <rFont val="Calibri"/>
        <family val="1"/>
      </rPr>
      <t>20,</t>
    </r>
    <r>
      <rPr>
        <sz val="10"/>
        <rFont val="Times New Roman"/>
        <family val="1"/>
      </rPr>
      <t xml:space="preserve"> </t>
    </r>
    <r>
      <rPr>
        <sz val="10"/>
        <rFont val="Calibri"/>
        <family val="1"/>
      </rPr>
      <t>C/</t>
    </r>
    <r>
      <rPr>
        <sz val="10"/>
        <rFont val="Times New Roman"/>
        <family val="1"/>
      </rPr>
      <t xml:space="preserve"> </t>
    </r>
    <r>
      <rPr>
        <sz val="10"/>
        <rFont val="Calibri"/>
        <family val="1"/>
      </rPr>
      <t>COLAR,</t>
    </r>
    <r>
      <rPr>
        <sz val="10"/>
        <rFont val="Times New Roman"/>
        <family val="1"/>
      </rPr>
      <t xml:space="preserve"> </t>
    </r>
    <r>
      <rPr>
        <sz val="10"/>
        <rFont val="Calibri"/>
        <family val="1"/>
      </rPr>
      <t>ASFALTO</t>
    </r>
  </si>
  <si>
    <r>
      <rPr>
        <sz val="10"/>
        <rFont val="Calibri"/>
        <family val="1"/>
      </rPr>
      <t>LIG</t>
    </r>
    <r>
      <rPr>
        <sz val="10"/>
        <rFont val="Times New Roman"/>
        <family val="1"/>
      </rPr>
      <t xml:space="preserve"> </t>
    </r>
    <r>
      <rPr>
        <sz val="10"/>
        <rFont val="Calibri"/>
        <family val="1"/>
      </rPr>
      <t>PRED</t>
    </r>
    <r>
      <rPr>
        <sz val="10"/>
        <rFont val="Times New Roman"/>
        <family val="1"/>
      </rPr>
      <t xml:space="preserve"> </t>
    </r>
    <r>
      <rPr>
        <sz val="10"/>
        <rFont val="Calibri"/>
        <family val="1"/>
      </rPr>
      <t>AGUA</t>
    </r>
    <r>
      <rPr>
        <sz val="10"/>
        <rFont val="Times New Roman"/>
        <family val="1"/>
      </rPr>
      <t xml:space="preserve"> </t>
    </r>
    <r>
      <rPr>
        <sz val="10"/>
        <rFont val="Calibri"/>
        <family val="1"/>
      </rPr>
      <t>DN</t>
    </r>
    <r>
      <rPr>
        <sz val="10"/>
        <rFont val="Times New Roman"/>
        <family val="1"/>
      </rPr>
      <t xml:space="preserve"> </t>
    </r>
    <r>
      <rPr>
        <sz val="10"/>
        <rFont val="Calibri"/>
        <family val="1"/>
      </rPr>
      <t>20,</t>
    </r>
    <r>
      <rPr>
        <sz val="10"/>
        <rFont val="Times New Roman"/>
        <family val="1"/>
      </rPr>
      <t xml:space="preserve"> </t>
    </r>
    <r>
      <rPr>
        <sz val="10"/>
        <rFont val="Calibri"/>
        <family val="1"/>
      </rPr>
      <t>C/</t>
    </r>
    <r>
      <rPr>
        <sz val="10"/>
        <rFont val="Times New Roman"/>
        <family val="1"/>
      </rPr>
      <t xml:space="preserve"> </t>
    </r>
    <r>
      <rPr>
        <sz val="10"/>
        <rFont val="Calibri"/>
        <family val="1"/>
      </rPr>
      <t>COLAR,</t>
    </r>
    <r>
      <rPr>
        <sz val="10"/>
        <rFont val="Times New Roman"/>
        <family val="1"/>
      </rPr>
      <t xml:space="preserve"> </t>
    </r>
    <r>
      <rPr>
        <sz val="10"/>
        <rFont val="Calibri"/>
        <family val="1"/>
      </rPr>
      <t>PARALELO</t>
    </r>
  </si>
  <si>
    <r>
      <rPr>
        <sz val="10"/>
        <rFont val="Calibri"/>
        <family val="1"/>
      </rPr>
      <t>LIG</t>
    </r>
    <r>
      <rPr>
        <sz val="10"/>
        <rFont val="Times New Roman"/>
        <family val="1"/>
      </rPr>
      <t xml:space="preserve"> </t>
    </r>
    <r>
      <rPr>
        <sz val="10"/>
        <rFont val="Calibri"/>
        <family val="1"/>
      </rPr>
      <t>PRED</t>
    </r>
    <r>
      <rPr>
        <sz val="10"/>
        <rFont val="Times New Roman"/>
        <family val="1"/>
      </rPr>
      <t xml:space="preserve"> </t>
    </r>
    <r>
      <rPr>
        <sz val="10"/>
        <rFont val="Calibri"/>
        <family val="1"/>
      </rPr>
      <t>AGUA</t>
    </r>
    <r>
      <rPr>
        <sz val="10"/>
        <rFont val="Times New Roman"/>
        <family val="1"/>
      </rPr>
      <t xml:space="preserve"> </t>
    </r>
    <r>
      <rPr>
        <sz val="10"/>
        <rFont val="Calibri"/>
        <family val="1"/>
      </rPr>
      <t>DN</t>
    </r>
    <r>
      <rPr>
        <sz val="10"/>
        <rFont val="Times New Roman"/>
        <family val="1"/>
      </rPr>
      <t xml:space="preserve"> </t>
    </r>
    <r>
      <rPr>
        <sz val="10"/>
        <rFont val="Calibri"/>
        <family val="1"/>
      </rPr>
      <t>20,</t>
    </r>
    <r>
      <rPr>
        <sz val="10"/>
        <rFont val="Times New Roman"/>
        <family val="1"/>
      </rPr>
      <t xml:space="preserve"> </t>
    </r>
    <r>
      <rPr>
        <sz val="10"/>
        <rFont val="Calibri"/>
        <family val="1"/>
      </rPr>
      <t>C/</t>
    </r>
    <r>
      <rPr>
        <sz val="10"/>
        <rFont val="Times New Roman"/>
        <family val="1"/>
      </rPr>
      <t xml:space="preserve"> </t>
    </r>
    <r>
      <rPr>
        <sz val="10"/>
        <rFont val="Calibri"/>
        <family val="1"/>
      </rPr>
      <t>COLAR,</t>
    </r>
    <r>
      <rPr>
        <sz val="10"/>
        <rFont val="Times New Roman"/>
        <family val="1"/>
      </rPr>
      <t xml:space="preserve"> </t>
    </r>
    <r>
      <rPr>
        <sz val="10"/>
        <rFont val="Calibri"/>
        <family val="1"/>
      </rPr>
      <t>BLOCO</t>
    </r>
  </si>
  <si>
    <r>
      <rPr>
        <sz val="10"/>
        <rFont val="Calibri"/>
        <family val="1"/>
      </rPr>
      <t>LIG</t>
    </r>
    <r>
      <rPr>
        <sz val="10"/>
        <rFont val="Times New Roman"/>
        <family val="1"/>
      </rPr>
      <t xml:space="preserve"> </t>
    </r>
    <r>
      <rPr>
        <sz val="10"/>
        <rFont val="Calibri"/>
        <family val="1"/>
      </rPr>
      <t>PRED</t>
    </r>
    <r>
      <rPr>
        <sz val="10"/>
        <rFont val="Times New Roman"/>
        <family val="1"/>
      </rPr>
      <t xml:space="preserve"> </t>
    </r>
    <r>
      <rPr>
        <sz val="10"/>
        <rFont val="Calibri"/>
        <family val="1"/>
      </rPr>
      <t>AGUA</t>
    </r>
    <r>
      <rPr>
        <sz val="10"/>
        <rFont val="Times New Roman"/>
        <family val="1"/>
      </rPr>
      <t xml:space="preserve"> </t>
    </r>
    <r>
      <rPr>
        <sz val="10"/>
        <rFont val="Calibri"/>
        <family val="1"/>
      </rPr>
      <t>DN</t>
    </r>
    <r>
      <rPr>
        <sz val="10"/>
        <rFont val="Times New Roman"/>
        <family val="1"/>
      </rPr>
      <t xml:space="preserve"> </t>
    </r>
    <r>
      <rPr>
        <sz val="10"/>
        <rFont val="Calibri"/>
        <family val="1"/>
      </rPr>
      <t>20,</t>
    </r>
    <r>
      <rPr>
        <sz val="10"/>
        <rFont val="Times New Roman"/>
        <family val="1"/>
      </rPr>
      <t xml:space="preserve"> </t>
    </r>
    <r>
      <rPr>
        <sz val="10"/>
        <rFont val="Calibri"/>
        <family val="1"/>
      </rPr>
      <t>C/</t>
    </r>
    <r>
      <rPr>
        <sz val="10"/>
        <rFont val="Times New Roman"/>
        <family val="1"/>
      </rPr>
      <t xml:space="preserve"> </t>
    </r>
    <r>
      <rPr>
        <sz val="10"/>
        <rFont val="Calibri"/>
        <family val="1"/>
      </rPr>
      <t>TE,</t>
    </r>
    <r>
      <rPr>
        <sz val="10"/>
        <rFont val="Times New Roman"/>
        <family val="1"/>
      </rPr>
      <t xml:space="preserve"> </t>
    </r>
    <r>
      <rPr>
        <sz val="10"/>
        <rFont val="Calibri"/>
        <family val="1"/>
      </rPr>
      <t>S/PAVIMENTO</t>
    </r>
  </si>
  <si>
    <r>
      <rPr>
        <sz val="10"/>
        <rFont val="Calibri"/>
        <family val="1"/>
      </rPr>
      <t>LIG</t>
    </r>
    <r>
      <rPr>
        <sz val="10"/>
        <rFont val="Times New Roman"/>
        <family val="1"/>
      </rPr>
      <t xml:space="preserve"> </t>
    </r>
    <r>
      <rPr>
        <sz val="10"/>
        <rFont val="Calibri"/>
        <family val="1"/>
      </rPr>
      <t>PRED</t>
    </r>
    <r>
      <rPr>
        <sz val="10"/>
        <rFont val="Times New Roman"/>
        <family val="1"/>
      </rPr>
      <t xml:space="preserve"> </t>
    </r>
    <r>
      <rPr>
        <sz val="10"/>
        <rFont val="Calibri"/>
        <family val="1"/>
      </rPr>
      <t>AGUA</t>
    </r>
    <r>
      <rPr>
        <sz val="10"/>
        <rFont val="Times New Roman"/>
        <family val="1"/>
      </rPr>
      <t xml:space="preserve"> </t>
    </r>
    <r>
      <rPr>
        <sz val="10"/>
        <rFont val="Calibri"/>
        <family val="1"/>
      </rPr>
      <t>DN</t>
    </r>
    <r>
      <rPr>
        <sz val="10"/>
        <rFont val="Times New Roman"/>
        <family val="1"/>
      </rPr>
      <t xml:space="preserve"> </t>
    </r>
    <r>
      <rPr>
        <sz val="10"/>
        <rFont val="Calibri"/>
        <family val="1"/>
      </rPr>
      <t>20,</t>
    </r>
    <r>
      <rPr>
        <sz val="10"/>
        <rFont val="Times New Roman"/>
        <family val="1"/>
      </rPr>
      <t xml:space="preserve"> </t>
    </r>
    <r>
      <rPr>
        <sz val="10"/>
        <rFont val="Calibri"/>
        <family val="1"/>
      </rPr>
      <t>C/</t>
    </r>
    <r>
      <rPr>
        <sz val="10"/>
        <rFont val="Times New Roman"/>
        <family val="1"/>
      </rPr>
      <t xml:space="preserve"> </t>
    </r>
    <r>
      <rPr>
        <sz val="10"/>
        <rFont val="Calibri"/>
        <family val="1"/>
      </rPr>
      <t>TE,</t>
    </r>
    <r>
      <rPr>
        <sz val="10"/>
        <rFont val="Times New Roman"/>
        <family val="1"/>
      </rPr>
      <t xml:space="preserve"> </t>
    </r>
    <r>
      <rPr>
        <sz val="10"/>
        <rFont val="Calibri"/>
        <family val="1"/>
      </rPr>
      <t>ASFALTO</t>
    </r>
  </si>
  <si>
    <r>
      <rPr>
        <sz val="10"/>
        <rFont val="Calibri"/>
        <family val="1"/>
      </rPr>
      <t>LIG</t>
    </r>
    <r>
      <rPr>
        <sz val="10"/>
        <rFont val="Times New Roman"/>
        <family val="1"/>
      </rPr>
      <t xml:space="preserve"> </t>
    </r>
    <r>
      <rPr>
        <sz val="10"/>
        <rFont val="Calibri"/>
        <family val="1"/>
      </rPr>
      <t>PRED</t>
    </r>
    <r>
      <rPr>
        <sz val="10"/>
        <rFont val="Times New Roman"/>
        <family val="1"/>
      </rPr>
      <t xml:space="preserve"> </t>
    </r>
    <r>
      <rPr>
        <sz val="10"/>
        <rFont val="Calibri"/>
        <family val="1"/>
      </rPr>
      <t>AGUA</t>
    </r>
    <r>
      <rPr>
        <sz val="10"/>
        <rFont val="Times New Roman"/>
        <family val="1"/>
      </rPr>
      <t xml:space="preserve"> </t>
    </r>
    <r>
      <rPr>
        <sz val="10"/>
        <rFont val="Calibri"/>
        <family val="1"/>
      </rPr>
      <t>DN</t>
    </r>
    <r>
      <rPr>
        <sz val="10"/>
        <rFont val="Times New Roman"/>
        <family val="1"/>
      </rPr>
      <t xml:space="preserve"> </t>
    </r>
    <r>
      <rPr>
        <sz val="10"/>
        <rFont val="Calibri"/>
        <family val="1"/>
      </rPr>
      <t>20,</t>
    </r>
    <r>
      <rPr>
        <sz val="10"/>
        <rFont val="Times New Roman"/>
        <family val="1"/>
      </rPr>
      <t xml:space="preserve"> </t>
    </r>
    <r>
      <rPr>
        <sz val="10"/>
        <rFont val="Calibri"/>
        <family val="1"/>
      </rPr>
      <t>C/</t>
    </r>
    <r>
      <rPr>
        <sz val="10"/>
        <rFont val="Times New Roman"/>
        <family val="1"/>
      </rPr>
      <t xml:space="preserve"> </t>
    </r>
    <r>
      <rPr>
        <sz val="10"/>
        <rFont val="Calibri"/>
        <family val="1"/>
      </rPr>
      <t>TE,</t>
    </r>
    <r>
      <rPr>
        <sz val="10"/>
        <rFont val="Times New Roman"/>
        <family val="1"/>
      </rPr>
      <t xml:space="preserve"> </t>
    </r>
    <r>
      <rPr>
        <sz val="10"/>
        <rFont val="Calibri"/>
        <family val="1"/>
      </rPr>
      <t>PARALELO</t>
    </r>
  </si>
  <si>
    <r>
      <rPr>
        <sz val="10"/>
        <rFont val="Calibri"/>
        <family val="1"/>
      </rPr>
      <t>LIG</t>
    </r>
    <r>
      <rPr>
        <sz val="10"/>
        <rFont val="Times New Roman"/>
        <family val="1"/>
      </rPr>
      <t xml:space="preserve"> </t>
    </r>
    <r>
      <rPr>
        <sz val="10"/>
        <rFont val="Calibri"/>
        <family val="1"/>
      </rPr>
      <t>PRED</t>
    </r>
    <r>
      <rPr>
        <sz val="10"/>
        <rFont val="Times New Roman"/>
        <family val="1"/>
      </rPr>
      <t xml:space="preserve"> </t>
    </r>
    <r>
      <rPr>
        <sz val="10"/>
        <rFont val="Calibri"/>
        <family val="1"/>
      </rPr>
      <t>AGUA</t>
    </r>
    <r>
      <rPr>
        <sz val="10"/>
        <rFont val="Times New Roman"/>
        <family val="1"/>
      </rPr>
      <t xml:space="preserve"> </t>
    </r>
    <r>
      <rPr>
        <sz val="10"/>
        <rFont val="Calibri"/>
        <family val="1"/>
      </rPr>
      <t>DN</t>
    </r>
    <r>
      <rPr>
        <sz val="10"/>
        <rFont val="Times New Roman"/>
        <family val="1"/>
      </rPr>
      <t xml:space="preserve"> </t>
    </r>
    <r>
      <rPr>
        <sz val="10"/>
        <rFont val="Calibri"/>
        <family val="1"/>
      </rPr>
      <t>20,</t>
    </r>
    <r>
      <rPr>
        <sz val="10"/>
        <rFont val="Times New Roman"/>
        <family val="1"/>
      </rPr>
      <t xml:space="preserve"> </t>
    </r>
    <r>
      <rPr>
        <sz val="10"/>
        <rFont val="Calibri"/>
        <family val="1"/>
      </rPr>
      <t>C/</t>
    </r>
    <r>
      <rPr>
        <sz val="10"/>
        <rFont val="Times New Roman"/>
        <family val="1"/>
      </rPr>
      <t xml:space="preserve"> </t>
    </r>
    <r>
      <rPr>
        <sz val="10"/>
        <rFont val="Calibri"/>
        <family val="1"/>
      </rPr>
      <t>TE,</t>
    </r>
    <r>
      <rPr>
        <sz val="10"/>
        <rFont val="Times New Roman"/>
        <family val="1"/>
      </rPr>
      <t xml:space="preserve"> </t>
    </r>
    <r>
      <rPr>
        <sz val="10"/>
        <rFont val="Calibri"/>
        <family val="1"/>
      </rPr>
      <t>BLOCO</t>
    </r>
  </si>
  <si>
    <r>
      <rPr>
        <sz val="10"/>
        <rFont val="Calibri"/>
        <family val="1"/>
      </rPr>
      <t>PADRAO</t>
    </r>
    <r>
      <rPr>
        <sz val="10"/>
        <rFont val="Times New Roman"/>
        <family val="1"/>
      </rPr>
      <t xml:space="preserve"> </t>
    </r>
    <r>
      <rPr>
        <sz val="10"/>
        <rFont val="Calibri"/>
        <family val="1"/>
      </rPr>
      <t>1A</t>
    </r>
    <r>
      <rPr>
        <sz val="10"/>
        <rFont val="Times New Roman"/>
        <family val="1"/>
      </rPr>
      <t xml:space="preserve"> </t>
    </r>
    <r>
      <rPr>
        <sz val="10"/>
        <rFont val="Calibri"/>
        <family val="1"/>
      </rPr>
      <t>CX</t>
    </r>
    <r>
      <rPr>
        <sz val="10"/>
        <rFont val="Times New Roman"/>
        <family val="1"/>
      </rPr>
      <t xml:space="preserve"> </t>
    </r>
    <r>
      <rPr>
        <sz val="10"/>
        <rFont val="Calibri"/>
        <family val="1"/>
      </rPr>
      <t>TERMOPL</t>
    </r>
    <r>
      <rPr>
        <sz val="10"/>
        <rFont val="Times New Roman"/>
        <family val="1"/>
      </rPr>
      <t xml:space="preserve"> </t>
    </r>
    <r>
      <rPr>
        <sz val="10"/>
        <rFont val="Calibri"/>
        <family val="1"/>
      </rPr>
      <t>GRAND</t>
    </r>
    <r>
      <rPr>
        <sz val="10"/>
        <rFont val="Times New Roman"/>
        <family val="1"/>
      </rPr>
      <t xml:space="preserve"> </t>
    </r>
    <r>
      <rPr>
        <sz val="10"/>
        <rFont val="Calibri"/>
        <family val="1"/>
      </rPr>
      <t>CALC</t>
    </r>
    <r>
      <rPr>
        <sz val="10"/>
        <rFont val="Times New Roman"/>
        <family val="1"/>
      </rPr>
      <t xml:space="preserve"> </t>
    </r>
    <r>
      <rPr>
        <sz val="10"/>
        <rFont val="Calibri"/>
        <family val="1"/>
      </rPr>
      <t>HD</t>
    </r>
    <r>
      <rPr>
        <sz val="10"/>
        <rFont val="Times New Roman"/>
        <family val="1"/>
      </rPr>
      <t xml:space="preserve"> </t>
    </r>
    <r>
      <rPr>
        <sz val="10"/>
        <rFont val="Calibri"/>
        <family val="1"/>
      </rPr>
      <t>3/4"</t>
    </r>
  </si>
  <si>
    <r>
      <rPr>
        <sz val="10"/>
        <rFont val="Calibri"/>
        <family val="1"/>
      </rPr>
      <t>PADRAO</t>
    </r>
    <r>
      <rPr>
        <sz val="10"/>
        <rFont val="Times New Roman"/>
        <family val="1"/>
      </rPr>
      <t xml:space="preserve"> </t>
    </r>
    <r>
      <rPr>
        <sz val="10"/>
        <rFont val="Calibri"/>
        <family val="1"/>
      </rPr>
      <t>1C</t>
    </r>
    <r>
      <rPr>
        <sz val="10"/>
        <rFont val="Times New Roman"/>
        <family val="1"/>
      </rPr>
      <t xml:space="preserve"> </t>
    </r>
    <r>
      <rPr>
        <sz val="10"/>
        <rFont val="Calibri"/>
        <family val="1"/>
      </rPr>
      <t>CAVALETE</t>
    </r>
    <r>
      <rPr>
        <sz val="10"/>
        <rFont val="Times New Roman"/>
        <family val="1"/>
      </rPr>
      <t xml:space="preserve"> </t>
    </r>
    <r>
      <rPr>
        <sz val="10"/>
        <rFont val="Calibri"/>
        <family val="1"/>
      </rPr>
      <t>PVC</t>
    </r>
    <r>
      <rPr>
        <sz val="10"/>
        <rFont val="Times New Roman"/>
        <family val="1"/>
      </rPr>
      <t xml:space="preserve"> </t>
    </r>
    <r>
      <rPr>
        <sz val="10"/>
        <rFont val="Calibri"/>
        <family val="1"/>
      </rPr>
      <t>HD</t>
    </r>
    <r>
      <rPr>
        <sz val="10"/>
        <rFont val="Times New Roman"/>
        <family val="1"/>
      </rPr>
      <t xml:space="preserve"> </t>
    </r>
    <r>
      <rPr>
        <sz val="10"/>
        <rFont val="Calibri"/>
        <family val="1"/>
      </rPr>
      <t>DN</t>
    </r>
    <r>
      <rPr>
        <sz val="10"/>
        <rFont val="Times New Roman"/>
        <family val="1"/>
      </rPr>
      <t xml:space="preserve"> </t>
    </r>
    <r>
      <rPr>
        <sz val="10"/>
        <rFont val="Calibri"/>
        <family val="1"/>
      </rPr>
      <t>3/4"</t>
    </r>
  </si>
  <si>
    <r>
      <rPr>
        <sz val="10"/>
        <rFont val="Calibri"/>
        <family val="1"/>
      </rPr>
      <t>PADRAO</t>
    </r>
    <r>
      <rPr>
        <sz val="10"/>
        <rFont val="Times New Roman"/>
        <family val="1"/>
      </rPr>
      <t xml:space="preserve"> </t>
    </r>
    <r>
      <rPr>
        <sz val="10"/>
        <rFont val="Calibri"/>
        <family val="1"/>
      </rPr>
      <t>2A</t>
    </r>
    <r>
      <rPr>
        <sz val="10"/>
        <rFont val="Times New Roman"/>
        <family val="1"/>
      </rPr>
      <t xml:space="preserve"> </t>
    </r>
    <r>
      <rPr>
        <sz val="10"/>
        <rFont val="Calibri"/>
        <family val="1"/>
      </rPr>
      <t>CX</t>
    </r>
    <r>
      <rPr>
        <sz val="10"/>
        <rFont val="Times New Roman"/>
        <family val="1"/>
      </rPr>
      <t xml:space="preserve"> </t>
    </r>
    <r>
      <rPr>
        <sz val="10"/>
        <rFont val="Calibri"/>
        <family val="1"/>
      </rPr>
      <t>TERMOPL</t>
    </r>
    <r>
      <rPr>
        <sz val="10"/>
        <rFont val="Times New Roman"/>
        <family val="1"/>
      </rPr>
      <t xml:space="preserve"> </t>
    </r>
    <r>
      <rPr>
        <sz val="10"/>
        <rFont val="Calibri"/>
        <family val="1"/>
      </rPr>
      <t>GRAND</t>
    </r>
    <r>
      <rPr>
        <sz val="10"/>
        <rFont val="Times New Roman"/>
        <family val="1"/>
      </rPr>
      <t xml:space="preserve"> </t>
    </r>
    <r>
      <rPr>
        <sz val="10"/>
        <rFont val="Calibri"/>
        <family val="1"/>
      </rPr>
      <t>CALC</t>
    </r>
    <r>
      <rPr>
        <sz val="10"/>
        <rFont val="Times New Roman"/>
        <family val="1"/>
      </rPr>
      <t xml:space="preserve"> </t>
    </r>
    <r>
      <rPr>
        <sz val="10"/>
        <rFont val="Calibri"/>
        <family val="1"/>
      </rPr>
      <t>HD</t>
    </r>
    <r>
      <rPr>
        <sz val="10"/>
        <rFont val="Times New Roman"/>
        <family val="1"/>
      </rPr>
      <t xml:space="preserve"> </t>
    </r>
    <r>
      <rPr>
        <sz val="10"/>
        <rFont val="Calibri"/>
        <family val="1"/>
      </rPr>
      <t>1"</t>
    </r>
  </si>
  <si>
    <r>
      <rPr>
        <sz val="10"/>
        <rFont val="Calibri"/>
        <family val="1"/>
      </rPr>
      <t>PADRAO</t>
    </r>
    <r>
      <rPr>
        <sz val="10"/>
        <rFont val="Times New Roman"/>
        <family val="1"/>
      </rPr>
      <t xml:space="preserve"> </t>
    </r>
    <r>
      <rPr>
        <sz val="10"/>
        <rFont val="Calibri"/>
        <family val="1"/>
      </rPr>
      <t>2B</t>
    </r>
    <r>
      <rPr>
        <sz val="10"/>
        <rFont val="Times New Roman"/>
        <family val="1"/>
      </rPr>
      <t xml:space="preserve"> </t>
    </r>
    <r>
      <rPr>
        <sz val="10"/>
        <rFont val="Calibri"/>
        <family val="1"/>
      </rPr>
      <t>CX</t>
    </r>
    <r>
      <rPr>
        <sz val="10"/>
        <rFont val="Times New Roman"/>
        <family val="1"/>
      </rPr>
      <t xml:space="preserve"> </t>
    </r>
    <r>
      <rPr>
        <sz val="10"/>
        <rFont val="Calibri"/>
        <family val="1"/>
      </rPr>
      <t>ENTERRADA</t>
    </r>
    <r>
      <rPr>
        <sz val="10"/>
        <rFont val="Times New Roman"/>
        <family val="1"/>
      </rPr>
      <t xml:space="preserve"> </t>
    </r>
    <r>
      <rPr>
        <sz val="10"/>
        <rFont val="Calibri"/>
        <family val="1"/>
      </rPr>
      <t>ALVENAR</t>
    </r>
    <r>
      <rPr>
        <sz val="10"/>
        <rFont val="Times New Roman"/>
        <family val="1"/>
      </rPr>
      <t xml:space="preserve"> </t>
    </r>
    <r>
      <rPr>
        <sz val="10"/>
        <rFont val="Calibri"/>
        <family val="1"/>
      </rPr>
      <t>HD</t>
    </r>
    <r>
      <rPr>
        <sz val="10"/>
        <rFont val="Times New Roman"/>
        <family val="1"/>
      </rPr>
      <t xml:space="preserve"> </t>
    </r>
    <r>
      <rPr>
        <sz val="10"/>
        <rFont val="Calibri"/>
        <family val="1"/>
      </rPr>
      <t>DN</t>
    </r>
    <r>
      <rPr>
        <sz val="10"/>
        <rFont val="Times New Roman"/>
        <family val="1"/>
      </rPr>
      <t xml:space="preserve"> </t>
    </r>
    <r>
      <rPr>
        <sz val="10"/>
        <rFont val="Calibri"/>
        <family val="1"/>
      </rPr>
      <t>1"</t>
    </r>
  </si>
  <si>
    <r>
      <rPr>
        <sz val="10"/>
        <rFont val="Calibri"/>
        <family val="1"/>
      </rPr>
      <t>CAIXA</t>
    </r>
    <r>
      <rPr>
        <sz val="10"/>
        <rFont val="Times New Roman"/>
        <family val="1"/>
      </rPr>
      <t xml:space="preserve"> </t>
    </r>
    <r>
      <rPr>
        <sz val="10"/>
        <rFont val="Calibri"/>
        <family val="1"/>
      </rPr>
      <t>LIGACAO</t>
    </r>
    <r>
      <rPr>
        <sz val="10"/>
        <rFont val="Times New Roman"/>
        <family val="1"/>
      </rPr>
      <t xml:space="preserve"> </t>
    </r>
    <r>
      <rPr>
        <sz val="10"/>
        <rFont val="Calibri"/>
        <family val="1"/>
      </rPr>
      <t>PREDIAL</t>
    </r>
    <r>
      <rPr>
        <sz val="10"/>
        <rFont val="Times New Roman"/>
        <family val="1"/>
      </rPr>
      <t xml:space="preserve"> </t>
    </r>
    <r>
      <rPr>
        <sz val="10"/>
        <rFont val="Calibri"/>
        <family val="1"/>
      </rPr>
      <t>EM</t>
    </r>
    <r>
      <rPr>
        <sz val="10"/>
        <rFont val="Times New Roman"/>
        <family val="1"/>
      </rPr>
      <t xml:space="preserve"> </t>
    </r>
    <r>
      <rPr>
        <sz val="10"/>
        <rFont val="Calibri"/>
        <family val="1"/>
      </rPr>
      <t>ANEL</t>
    </r>
    <r>
      <rPr>
        <sz val="10"/>
        <rFont val="Times New Roman"/>
        <family val="1"/>
      </rPr>
      <t xml:space="preserve"> </t>
    </r>
    <r>
      <rPr>
        <sz val="10"/>
        <rFont val="Calibri"/>
        <family val="1"/>
      </rPr>
      <t>CONCRETO</t>
    </r>
  </si>
  <si>
    <r>
      <rPr>
        <sz val="10"/>
        <rFont val="Calibri"/>
        <family val="1"/>
      </rPr>
      <t>TAMPA</t>
    </r>
    <r>
      <rPr>
        <sz val="10"/>
        <rFont val="Times New Roman"/>
        <family val="1"/>
      </rPr>
      <t xml:space="preserve"> </t>
    </r>
    <r>
      <rPr>
        <sz val="10"/>
        <rFont val="Calibri"/>
        <family val="1"/>
      </rPr>
      <t>CAIXA</t>
    </r>
    <r>
      <rPr>
        <sz val="10"/>
        <rFont val="Times New Roman"/>
        <family val="1"/>
      </rPr>
      <t xml:space="preserve"> </t>
    </r>
    <r>
      <rPr>
        <sz val="10"/>
        <rFont val="Calibri"/>
        <family val="1"/>
      </rPr>
      <t>DE</t>
    </r>
    <r>
      <rPr>
        <sz val="10"/>
        <rFont val="Times New Roman"/>
        <family val="1"/>
      </rPr>
      <t xml:space="preserve"> </t>
    </r>
    <r>
      <rPr>
        <sz val="10"/>
        <rFont val="Calibri"/>
        <family val="1"/>
      </rPr>
      <t>LIGACAO</t>
    </r>
    <r>
      <rPr>
        <sz val="10"/>
        <rFont val="Times New Roman"/>
        <family val="1"/>
      </rPr>
      <t xml:space="preserve"> </t>
    </r>
    <r>
      <rPr>
        <sz val="10"/>
        <rFont val="Calibri"/>
        <family val="1"/>
      </rPr>
      <t>PREDIAL</t>
    </r>
    <r>
      <rPr>
        <sz val="10"/>
        <rFont val="Times New Roman"/>
        <family val="1"/>
      </rPr>
      <t xml:space="preserve"> </t>
    </r>
    <r>
      <rPr>
        <sz val="10"/>
        <rFont val="Calibri"/>
        <family val="1"/>
      </rPr>
      <t>ESGOTO</t>
    </r>
  </si>
  <si>
    <r>
      <rPr>
        <sz val="10"/>
        <rFont val="Calibri"/>
        <family val="1"/>
      </rPr>
      <t>CAIXA</t>
    </r>
    <r>
      <rPr>
        <sz val="10"/>
        <rFont val="Times New Roman"/>
        <family val="1"/>
      </rPr>
      <t xml:space="preserve"> </t>
    </r>
    <r>
      <rPr>
        <sz val="10"/>
        <rFont val="Calibri"/>
        <family val="1"/>
      </rPr>
      <t>LIGACAO</t>
    </r>
    <r>
      <rPr>
        <sz val="10"/>
        <rFont val="Times New Roman"/>
        <family val="1"/>
      </rPr>
      <t xml:space="preserve"> </t>
    </r>
    <r>
      <rPr>
        <sz val="10"/>
        <rFont val="Calibri"/>
        <family val="1"/>
      </rPr>
      <t>ANEL</t>
    </r>
    <r>
      <rPr>
        <sz val="10"/>
        <rFont val="Times New Roman"/>
        <family val="1"/>
      </rPr>
      <t xml:space="preserve"> </t>
    </r>
    <r>
      <rPr>
        <sz val="10"/>
        <rFont val="Calibri"/>
        <family val="1"/>
      </rPr>
      <t>CONCRETO-BEIRA</t>
    </r>
    <r>
      <rPr>
        <sz val="10"/>
        <rFont val="Times New Roman"/>
        <family val="1"/>
      </rPr>
      <t xml:space="preserve"> </t>
    </r>
    <r>
      <rPr>
        <sz val="10"/>
        <rFont val="Calibri"/>
        <family val="1"/>
      </rPr>
      <t>RIO</t>
    </r>
  </si>
  <si>
    <r>
      <rPr>
        <sz val="10"/>
        <rFont val="Calibri"/>
        <family val="1"/>
      </rPr>
      <t>REDE</t>
    </r>
    <r>
      <rPr>
        <sz val="10"/>
        <rFont val="Times New Roman"/>
        <family val="1"/>
      </rPr>
      <t xml:space="preserve"> </t>
    </r>
    <r>
      <rPr>
        <sz val="10"/>
        <rFont val="Calibri"/>
        <family val="1"/>
      </rPr>
      <t>CONDOM</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100-BEIRA</t>
    </r>
    <r>
      <rPr>
        <sz val="10"/>
        <rFont val="Times New Roman"/>
        <family val="1"/>
      </rPr>
      <t xml:space="preserve"> </t>
    </r>
    <r>
      <rPr>
        <sz val="10"/>
        <rFont val="Calibri"/>
        <family val="1"/>
      </rPr>
      <t>RIO</t>
    </r>
  </si>
  <si>
    <r>
      <rPr>
        <sz val="10"/>
        <rFont val="Calibri"/>
        <family val="1"/>
      </rPr>
      <t>REDE</t>
    </r>
    <r>
      <rPr>
        <sz val="10"/>
        <rFont val="Times New Roman"/>
        <family val="1"/>
      </rPr>
      <t xml:space="preserve"> </t>
    </r>
    <r>
      <rPr>
        <sz val="10"/>
        <rFont val="Calibri"/>
        <family val="1"/>
      </rPr>
      <t>CONDOM</t>
    </r>
    <r>
      <rPr>
        <sz val="10"/>
        <rFont val="Times New Roman"/>
        <family val="1"/>
      </rPr>
      <t xml:space="preserve"> </t>
    </r>
    <r>
      <rPr>
        <sz val="10"/>
        <rFont val="Calibri"/>
        <family val="1"/>
      </rPr>
      <t>FOFO</t>
    </r>
    <r>
      <rPr>
        <sz val="10"/>
        <rFont val="Times New Roman"/>
        <family val="1"/>
      </rPr>
      <t xml:space="preserve"> </t>
    </r>
    <r>
      <rPr>
        <sz val="10"/>
        <rFont val="Calibri"/>
        <family val="1"/>
      </rPr>
      <t>NBR15420</t>
    </r>
    <r>
      <rPr>
        <sz val="10"/>
        <rFont val="Times New Roman"/>
        <family val="1"/>
      </rPr>
      <t xml:space="preserve"> </t>
    </r>
    <r>
      <rPr>
        <sz val="10"/>
        <rFont val="Calibri"/>
        <family val="1"/>
      </rPr>
      <t>100-BEIRA</t>
    </r>
    <r>
      <rPr>
        <sz val="10"/>
        <rFont val="Times New Roman"/>
        <family val="1"/>
      </rPr>
      <t xml:space="preserve"> </t>
    </r>
    <r>
      <rPr>
        <sz val="10"/>
        <rFont val="Calibri"/>
        <family val="1"/>
      </rPr>
      <t>RIO</t>
    </r>
  </si>
  <si>
    <r>
      <rPr>
        <sz val="10"/>
        <rFont val="Calibri"/>
        <family val="1"/>
      </rPr>
      <t>LIGACAO</t>
    </r>
    <r>
      <rPr>
        <sz val="10"/>
        <rFont val="Times New Roman"/>
        <family val="1"/>
      </rPr>
      <t xml:space="preserve"> </t>
    </r>
    <r>
      <rPr>
        <sz val="10"/>
        <rFont val="Calibri"/>
        <family val="1"/>
      </rPr>
      <t>INTRA-DOMICILIAR</t>
    </r>
    <r>
      <rPr>
        <sz val="10"/>
        <rFont val="Times New Roman"/>
        <family val="1"/>
      </rPr>
      <t xml:space="preserve"> </t>
    </r>
    <r>
      <rPr>
        <sz val="10"/>
        <rFont val="Calibri"/>
        <family val="1"/>
      </rPr>
      <t>NA</t>
    </r>
    <r>
      <rPr>
        <sz val="10"/>
        <rFont val="Times New Roman"/>
        <family val="1"/>
      </rPr>
      <t xml:space="preserve"> </t>
    </r>
    <r>
      <rPr>
        <sz val="10"/>
        <rFont val="Calibri"/>
        <family val="1"/>
      </rPr>
      <t>CALCADA</t>
    </r>
  </si>
  <si>
    <r>
      <rPr>
        <sz val="10"/>
        <rFont val="Calibri"/>
        <family val="1"/>
      </rPr>
      <t>LIGACAO</t>
    </r>
    <r>
      <rPr>
        <sz val="10"/>
        <rFont val="Times New Roman"/>
        <family val="1"/>
      </rPr>
      <t xml:space="preserve"> </t>
    </r>
    <r>
      <rPr>
        <sz val="10"/>
        <rFont val="Calibri"/>
        <family val="1"/>
      </rPr>
      <t>INTRA-DOMICILIAR-INST.</t>
    </r>
    <r>
      <rPr>
        <sz val="10"/>
        <rFont val="Times New Roman"/>
        <family val="1"/>
      </rPr>
      <t xml:space="preserve"> </t>
    </r>
    <r>
      <rPr>
        <sz val="10"/>
        <rFont val="Calibri"/>
        <family val="1"/>
      </rPr>
      <t>EXISTENTE</t>
    </r>
  </si>
  <si>
    <r>
      <rPr>
        <sz val="10"/>
        <rFont val="Calibri"/>
        <family val="1"/>
      </rPr>
      <t>LIGACAO</t>
    </r>
    <r>
      <rPr>
        <sz val="10"/>
        <rFont val="Times New Roman"/>
        <family val="1"/>
      </rPr>
      <t xml:space="preserve"> </t>
    </r>
    <r>
      <rPr>
        <sz val="10"/>
        <rFont val="Calibri"/>
        <family val="1"/>
      </rPr>
      <t>INTRA-DOMICILIAR</t>
    </r>
    <r>
      <rPr>
        <sz val="10"/>
        <rFont val="Times New Roman"/>
        <family val="1"/>
      </rPr>
      <t xml:space="preserve"> </t>
    </r>
    <r>
      <rPr>
        <sz val="10"/>
        <rFont val="Calibri"/>
        <family val="1"/>
      </rPr>
      <t>PADRAO</t>
    </r>
    <r>
      <rPr>
        <sz val="10"/>
        <rFont val="Times New Roman"/>
        <family val="1"/>
      </rPr>
      <t xml:space="preserve"> </t>
    </r>
    <r>
      <rPr>
        <sz val="10"/>
        <rFont val="Calibri"/>
        <family val="1"/>
      </rPr>
      <t>ATE</t>
    </r>
    <r>
      <rPr>
        <sz val="10"/>
        <rFont val="Times New Roman"/>
        <family val="1"/>
      </rPr>
      <t xml:space="preserve"> </t>
    </r>
    <r>
      <rPr>
        <sz val="10"/>
        <rFont val="Calibri"/>
        <family val="1"/>
      </rPr>
      <t>6M</t>
    </r>
  </si>
  <si>
    <r>
      <rPr>
        <sz val="10"/>
        <rFont val="Calibri"/>
        <family val="1"/>
      </rPr>
      <t>LIGACAO</t>
    </r>
    <r>
      <rPr>
        <sz val="10"/>
        <rFont val="Times New Roman"/>
        <family val="1"/>
      </rPr>
      <t xml:space="preserve"> </t>
    </r>
    <r>
      <rPr>
        <sz val="10"/>
        <rFont val="Calibri"/>
        <family val="1"/>
      </rPr>
      <t>INTRADOMIC</t>
    </r>
    <r>
      <rPr>
        <sz val="10"/>
        <rFont val="Times New Roman"/>
        <family val="1"/>
      </rPr>
      <t xml:space="preserve"> </t>
    </r>
    <r>
      <rPr>
        <sz val="10"/>
        <rFont val="Calibri"/>
        <family val="1"/>
      </rPr>
      <t>PAD</t>
    </r>
    <r>
      <rPr>
        <sz val="10"/>
        <rFont val="Times New Roman"/>
        <family val="1"/>
      </rPr>
      <t xml:space="preserve"> </t>
    </r>
    <r>
      <rPr>
        <sz val="10"/>
        <rFont val="Calibri"/>
        <family val="1"/>
      </rPr>
      <t>DIST&gt;6</t>
    </r>
    <r>
      <rPr>
        <sz val="10"/>
        <rFont val="Times New Roman"/>
        <family val="1"/>
      </rPr>
      <t xml:space="preserve"> </t>
    </r>
    <r>
      <rPr>
        <sz val="10"/>
        <rFont val="Calibri"/>
        <family val="1"/>
      </rPr>
      <t>E</t>
    </r>
    <r>
      <rPr>
        <sz val="10"/>
        <rFont val="Times New Roman"/>
        <family val="1"/>
      </rPr>
      <t xml:space="preserve"> </t>
    </r>
    <r>
      <rPr>
        <sz val="10"/>
        <rFont val="Calibri"/>
        <family val="1"/>
      </rPr>
      <t>&lt;=12M</t>
    </r>
  </si>
  <si>
    <r>
      <rPr>
        <sz val="10"/>
        <rFont val="Calibri"/>
        <family val="1"/>
      </rPr>
      <t>LIGACAO</t>
    </r>
    <r>
      <rPr>
        <sz val="10"/>
        <rFont val="Times New Roman"/>
        <family val="1"/>
      </rPr>
      <t xml:space="preserve"> </t>
    </r>
    <r>
      <rPr>
        <sz val="10"/>
        <rFont val="Calibri"/>
        <family val="1"/>
      </rPr>
      <t>INTRADOMIC</t>
    </r>
    <r>
      <rPr>
        <sz val="10"/>
        <rFont val="Times New Roman"/>
        <family val="1"/>
      </rPr>
      <t xml:space="preserve"> </t>
    </r>
    <r>
      <rPr>
        <sz val="10"/>
        <rFont val="Calibri"/>
        <family val="1"/>
      </rPr>
      <t>PAD</t>
    </r>
    <r>
      <rPr>
        <sz val="10"/>
        <rFont val="Times New Roman"/>
        <family val="1"/>
      </rPr>
      <t xml:space="preserve"> </t>
    </r>
    <r>
      <rPr>
        <sz val="10"/>
        <rFont val="Calibri"/>
        <family val="1"/>
      </rPr>
      <t>DIST&gt;12</t>
    </r>
    <r>
      <rPr>
        <sz val="10"/>
        <rFont val="Times New Roman"/>
        <family val="1"/>
      </rPr>
      <t xml:space="preserve"> </t>
    </r>
    <r>
      <rPr>
        <sz val="10"/>
        <rFont val="Calibri"/>
        <family val="1"/>
      </rPr>
      <t>E</t>
    </r>
    <r>
      <rPr>
        <sz val="10"/>
        <rFont val="Times New Roman"/>
        <family val="1"/>
      </rPr>
      <t xml:space="preserve"> </t>
    </r>
    <r>
      <rPr>
        <sz val="10"/>
        <rFont val="Calibri"/>
        <family val="1"/>
      </rPr>
      <t>&lt;=18M</t>
    </r>
  </si>
  <si>
    <r>
      <rPr>
        <sz val="10"/>
        <rFont val="Calibri"/>
        <family val="1"/>
      </rPr>
      <t>LIG</t>
    </r>
    <r>
      <rPr>
        <sz val="10"/>
        <rFont val="Times New Roman"/>
        <family val="1"/>
      </rPr>
      <t xml:space="preserve"> </t>
    </r>
    <r>
      <rPr>
        <sz val="10"/>
        <rFont val="Calibri"/>
        <family val="1"/>
      </rPr>
      <t>INTRADOMICILIAR</t>
    </r>
    <r>
      <rPr>
        <sz val="10"/>
        <rFont val="Times New Roman"/>
        <family val="1"/>
      </rPr>
      <t xml:space="preserve"> </t>
    </r>
    <r>
      <rPr>
        <sz val="10"/>
        <rFont val="Calibri"/>
        <family val="1"/>
      </rPr>
      <t>CALÇADA(INTERIOR)</t>
    </r>
  </si>
  <si>
    <r>
      <rPr>
        <sz val="10"/>
        <rFont val="Calibri"/>
        <family val="1"/>
      </rPr>
      <t>LIG</t>
    </r>
    <r>
      <rPr>
        <sz val="10"/>
        <rFont val="Times New Roman"/>
        <family val="1"/>
      </rPr>
      <t xml:space="preserve"> </t>
    </r>
    <r>
      <rPr>
        <sz val="10"/>
        <rFont val="Calibri"/>
        <family val="1"/>
      </rPr>
      <t>INTRADOMICILIAR-INST</t>
    </r>
    <r>
      <rPr>
        <sz val="10"/>
        <rFont val="Times New Roman"/>
        <family val="1"/>
      </rPr>
      <t xml:space="preserve"> </t>
    </r>
    <r>
      <rPr>
        <sz val="10"/>
        <rFont val="Calibri"/>
        <family val="1"/>
      </rPr>
      <t>EXIST(INTERIOR)</t>
    </r>
  </si>
  <si>
    <r>
      <rPr>
        <sz val="10"/>
        <rFont val="Calibri"/>
        <family val="1"/>
      </rPr>
      <t>LIG</t>
    </r>
    <r>
      <rPr>
        <sz val="10"/>
        <rFont val="Times New Roman"/>
        <family val="1"/>
      </rPr>
      <t xml:space="preserve"> </t>
    </r>
    <r>
      <rPr>
        <sz val="10"/>
        <rFont val="Calibri"/>
        <family val="1"/>
      </rPr>
      <t>INTRADOMIC</t>
    </r>
    <r>
      <rPr>
        <sz val="10"/>
        <rFont val="Times New Roman"/>
        <family val="1"/>
      </rPr>
      <t xml:space="preserve"> </t>
    </r>
    <r>
      <rPr>
        <sz val="10"/>
        <rFont val="Calibri"/>
        <family val="1"/>
      </rPr>
      <t>PADRAO</t>
    </r>
    <r>
      <rPr>
        <sz val="10"/>
        <rFont val="Times New Roman"/>
        <family val="1"/>
      </rPr>
      <t xml:space="preserve"> </t>
    </r>
    <r>
      <rPr>
        <sz val="10"/>
        <rFont val="Calibri"/>
        <family val="1"/>
      </rPr>
      <t>ATÉ</t>
    </r>
    <r>
      <rPr>
        <sz val="10"/>
        <rFont val="Times New Roman"/>
        <family val="1"/>
      </rPr>
      <t xml:space="preserve"> </t>
    </r>
    <r>
      <rPr>
        <sz val="10"/>
        <rFont val="Calibri"/>
        <family val="1"/>
      </rPr>
      <t>6M</t>
    </r>
    <r>
      <rPr>
        <sz val="10"/>
        <rFont val="Times New Roman"/>
        <family val="1"/>
      </rPr>
      <t xml:space="preserve"> </t>
    </r>
    <r>
      <rPr>
        <sz val="10"/>
        <rFont val="Calibri"/>
        <family val="1"/>
      </rPr>
      <t>(INTERIOR)</t>
    </r>
  </si>
  <si>
    <r>
      <rPr>
        <sz val="10"/>
        <rFont val="Calibri"/>
        <family val="1"/>
      </rPr>
      <t>LIG</t>
    </r>
    <r>
      <rPr>
        <sz val="10"/>
        <rFont val="Times New Roman"/>
        <family val="1"/>
      </rPr>
      <t xml:space="preserve"> </t>
    </r>
    <r>
      <rPr>
        <sz val="10"/>
        <rFont val="Calibri"/>
        <family val="1"/>
      </rPr>
      <t>INTRADOMIC</t>
    </r>
    <r>
      <rPr>
        <sz val="10"/>
        <rFont val="Times New Roman"/>
        <family val="1"/>
      </rPr>
      <t xml:space="preserve"> </t>
    </r>
    <r>
      <rPr>
        <sz val="10"/>
        <rFont val="Calibri"/>
        <family val="1"/>
      </rPr>
      <t>PAD</t>
    </r>
    <r>
      <rPr>
        <sz val="10"/>
        <rFont val="Times New Roman"/>
        <family val="1"/>
      </rPr>
      <t xml:space="preserve"> </t>
    </r>
    <r>
      <rPr>
        <sz val="10"/>
        <rFont val="Calibri"/>
        <family val="1"/>
      </rPr>
      <t>DIST&gt;6E&lt;=12M(INTERIO</t>
    </r>
  </si>
  <si>
    <r>
      <rPr>
        <sz val="10"/>
        <rFont val="Calibri"/>
        <family val="1"/>
      </rPr>
      <t>LIG</t>
    </r>
    <r>
      <rPr>
        <sz val="10"/>
        <rFont val="Times New Roman"/>
        <family val="1"/>
      </rPr>
      <t xml:space="preserve"> </t>
    </r>
    <r>
      <rPr>
        <sz val="10"/>
        <rFont val="Calibri"/>
        <family val="1"/>
      </rPr>
      <t>INTRADOMIC</t>
    </r>
    <r>
      <rPr>
        <sz val="10"/>
        <rFont val="Times New Roman"/>
        <family val="1"/>
      </rPr>
      <t xml:space="preserve"> </t>
    </r>
    <r>
      <rPr>
        <sz val="10"/>
        <rFont val="Calibri"/>
        <family val="1"/>
      </rPr>
      <t>PAD</t>
    </r>
    <r>
      <rPr>
        <sz val="10"/>
        <rFont val="Times New Roman"/>
        <family val="1"/>
      </rPr>
      <t xml:space="preserve"> </t>
    </r>
    <r>
      <rPr>
        <sz val="10"/>
        <rFont val="Calibri"/>
        <family val="1"/>
      </rPr>
      <t>DIST&gt;12E&lt;=18M(INTERIO</t>
    </r>
  </si>
  <si>
    <r>
      <rPr>
        <sz val="10"/>
        <rFont val="Calibri"/>
        <family val="1"/>
      </rPr>
      <t>LIG</t>
    </r>
    <r>
      <rPr>
        <sz val="10"/>
        <rFont val="Times New Roman"/>
        <family val="1"/>
      </rPr>
      <t xml:space="preserve"> </t>
    </r>
    <r>
      <rPr>
        <sz val="10"/>
        <rFont val="Calibri"/>
        <family val="1"/>
      </rPr>
      <t>ESG</t>
    </r>
    <r>
      <rPr>
        <sz val="10"/>
        <rFont val="Times New Roman"/>
        <family val="1"/>
      </rPr>
      <t xml:space="preserve"> </t>
    </r>
    <r>
      <rPr>
        <sz val="10"/>
        <rFont val="Calibri"/>
        <family val="1"/>
      </rPr>
      <t>DENTRO</t>
    </r>
    <r>
      <rPr>
        <sz val="10"/>
        <rFont val="Times New Roman"/>
        <family val="1"/>
      </rPr>
      <t xml:space="preserve"> </t>
    </r>
    <r>
      <rPr>
        <sz val="10"/>
        <rFont val="Calibri"/>
        <family val="1"/>
      </rPr>
      <t>PI</t>
    </r>
    <r>
      <rPr>
        <sz val="10"/>
        <rFont val="Times New Roman"/>
        <family val="1"/>
      </rPr>
      <t xml:space="preserve"> </t>
    </r>
    <r>
      <rPr>
        <sz val="10"/>
        <rFont val="Calibri"/>
        <family val="1"/>
      </rPr>
      <t>NA</t>
    </r>
    <r>
      <rPr>
        <sz val="10"/>
        <rFont val="Times New Roman"/>
        <family val="1"/>
      </rPr>
      <t xml:space="preserve"> </t>
    </r>
    <r>
      <rPr>
        <sz val="10"/>
        <rFont val="Calibri"/>
        <family val="1"/>
      </rPr>
      <t>REDE</t>
    </r>
    <r>
      <rPr>
        <sz val="10"/>
        <rFont val="Times New Roman"/>
        <family val="1"/>
      </rPr>
      <t xml:space="preserve"> </t>
    </r>
    <r>
      <rPr>
        <sz val="10"/>
        <rFont val="Calibri"/>
        <family val="1"/>
      </rPr>
      <t>E</t>
    </r>
    <r>
      <rPr>
        <sz val="10"/>
        <rFont val="Times New Roman"/>
        <family val="1"/>
      </rPr>
      <t xml:space="preserve"> </t>
    </r>
    <r>
      <rPr>
        <sz val="10"/>
        <rFont val="Calibri"/>
        <family val="1"/>
      </rPr>
      <t>CAP</t>
    </r>
    <r>
      <rPr>
        <sz val="10"/>
        <rFont val="Times New Roman"/>
        <family val="1"/>
      </rPr>
      <t xml:space="preserve"> </t>
    </r>
    <r>
      <rPr>
        <sz val="10"/>
        <rFont val="Calibri"/>
        <family val="1"/>
      </rPr>
      <t>DRENAGEM</t>
    </r>
  </si>
  <si>
    <r>
      <rPr>
        <sz val="10"/>
        <rFont val="Calibri"/>
        <family val="1"/>
      </rPr>
      <t>PESQ</t>
    </r>
    <r>
      <rPr>
        <sz val="10"/>
        <rFont val="Times New Roman"/>
        <family val="1"/>
      </rPr>
      <t xml:space="preserve"> </t>
    </r>
    <r>
      <rPr>
        <sz val="10"/>
        <rFont val="Calibri"/>
        <family val="1"/>
      </rPr>
      <t>RAMAL</t>
    </r>
    <r>
      <rPr>
        <sz val="10"/>
        <rFont val="Times New Roman"/>
        <family val="1"/>
      </rPr>
      <t xml:space="preserve"> </t>
    </r>
    <r>
      <rPr>
        <sz val="10"/>
        <rFont val="Calibri"/>
        <family val="1"/>
      </rPr>
      <t>PREDIAL</t>
    </r>
    <r>
      <rPr>
        <sz val="10"/>
        <rFont val="Times New Roman"/>
        <family val="1"/>
      </rPr>
      <t xml:space="preserve"> </t>
    </r>
    <r>
      <rPr>
        <sz val="10"/>
        <rFont val="Calibri"/>
        <family val="1"/>
      </rPr>
      <t>P/</t>
    </r>
    <r>
      <rPr>
        <sz val="10"/>
        <rFont val="Times New Roman"/>
        <family val="1"/>
      </rPr>
      <t xml:space="preserve"> </t>
    </r>
    <r>
      <rPr>
        <sz val="10"/>
        <rFont val="Calibri"/>
        <family val="1"/>
      </rPr>
      <t>NOVA</t>
    </r>
    <r>
      <rPr>
        <sz val="10"/>
        <rFont val="Times New Roman"/>
        <family val="1"/>
      </rPr>
      <t xml:space="preserve"> </t>
    </r>
    <r>
      <rPr>
        <sz val="10"/>
        <rFont val="Calibri"/>
        <family val="1"/>
      </rPr>
      <t>LIGACAO</t>
    </r>
    <r>
      <rPr>
        <sz val="10"/>
        <rFont val="Times New Roman"/>
        <family val="1"/>
      </rPr>
      <t xml:space="preserve"> </t>
    </r>
    <r>
      <rPr>
        <sz val="10"/>
        <rFont val="Calibri"/>
        <family val="1"/>
      </rPr>
      <t>ESGOT</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</si>
  <si>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S21.010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PAVIMENTAÇÃO</t>
    </r>
    <r>
      <rPr>
        <sz val="10"/>
        <color rgb="FFFFFFFF"/>
        <rFont val="Times New Roman"/>
        <family val="1"/>
      </rPr>
      <t xml:space="preserve"> </t>
    </r>
    <r>
      <rPr>
        <b/>
        <sz val="10"/>
        <color rgb="FFFFFFFF"/>
        <rFont val="Calibri"/>
        <family val="1"/>
      </rPr>
      <t>E</t>
    </r>
    <r>
      <rPr>
        <sz val="10"/>
        <color rgb="FFFFFFFF"/>
        <rFont val="Times New Roman"/>
        <family val="1"/>
      </rPr>
      <t xml:space="preserve">  </t>
    </r>
    <r>
      <rPr>
        <b/>
        <sz val="10"/>
        <color rgb="FFFFFFFF"/>
        <rFont val="Calibri"/>
        <family val="1"/>
      </rPr>
      <t>URBANIZAÇÃO</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</si>
  <si>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PAVIMENTO</t>
    </r>
    <r>
      <rPr>
        <sz val="10"/>
        <rFont val="Times New Roman"/>
        <family val="1"/>
      </rPr>
      <t xml:space="preserve"> </t>
    </r>
    <r>
      <rPr>
        <sz val="10"/>
        <rFont val="Calibri"/>
        <family val="1"/>
      </rPr>
      <t>ASFALTICO</t>
    </r>
  </si>
  <si>
    <r>
      <rPr>
        <sz val="10"/>
        <rFont val="Calibri"/>
        <family val="1"/>
      </rPr>
      <t>RETIRADA</t>
    </r>
    <r>
      <rPr>
        <sz val="10"/>
        <rFont val="Times New Roman"/>
        <family val="1"/>
      </rPr>
      <t xml:space="preserve"> </t>
    </r>
    <r>
      <rPr>
        <sz val="10"/>
        <rFont val="Calibri"/>
        <family val="1"/>
      </rPr>
      <t>PAV</t>
    </r>
    <r>
      <rPr>
        <sz val="10"/>
        <rFont val="Times New Roman"/>
        <family val="1"/>
      </rPr>
      <t xml:space="preserve"> </t>
    </r>
    <r>
      <rPr>
        <sz val="10"/>
        <rFont val="Calibri"/>
        <family val="1"/>
      </rPr>
      <t>ASFALTICO</t>
    </r>
    <r>
      <rPr>
        <sz val="10"/>
        <rFont val="Times New Roman"/>
        <family val="1"/>
      </rPr>
      <t xml:space="preserve"> </t>
    </r>
    <r>
      <rPr>
        <sz val="10"/>
        <rFont val="Calibri"/>
        <family val="1"/>
      </rPr>
      <t>C/</t>
    </r>
    <r>
      <rPr>
        <sz val="10"/>
        <rFont val="Times New Roman"/>
        <family val="1"/>
      </rPr>
      <t xml:space="preserve"> </t>
    </r>
    <r>
      <rPr>
        <sz val="10"/>
        <rFont val="Calibri"/>
        <family val="1"/>
      </rPr>
      <t>BASE</t>
    </r>
    <r>
      <rPr>
        <sz val="10"/>
        <rFont val="Times New Roman"/>
        <family val="1"/>
      </rPr>
      <t xml:space="preserve"> </t>
    </r>
    <r>
      <rPr>
        <sz val="10"/>
        <rFont val="Calibri"/>
        <family val="1"/>
      </rPr>
      <t>PARALELO</t>
    </r>
  </si>
  <si>
    <r>
      <rPr>
        <sz val="10"/>
        <rFont val="Calibri"/>
        <family val="1"/>
      </rPr>
      <t>RETIRADA</t>
    </r>
    <r>
      <rPr>
        <sz val="10"/>
        <rFont val="Times New Roman"/>
        <family val="1"/>
      </rPr>
      <t xml:space="preserve"> </t>
    </r>
    <r>
      <rPr>
        <sz val="10"/>
        <rFont val="Calibri"/>
        <family val="1"/>
      </rPr>
      <t>PAV</t>
    </r>
    <r>
      <rPr>
        <sz val="10"/>
        <rFont val="Times New Roman"/>
        <family val="1"/>
      </rPr>
      <t xml:space="preserve"> </t>
    </r>
    <r>
      <rPr>
        <sz val="10"/>
        <rFont val="Calibri"/>
        <family val="1"/>
      </rPr>
      <t>ASFALTICO</t>
    </r>
    <r>
      <rPr>
        <sz val="10"/>
        <rFont val="Times New Roman"/>
        <family val="1"/>
      </rPr>
      <t xml:space="preserve"> </t>
    </r>
    <r>
      <rPr>
        <sz val="10"/>
        <rFont val="Calibri"/>
        <family val="1"/>
      </rPr>
      <t>C/</t>
    </r>
    <r>
      <rPr>
        <sz val="10"/>
        <rFont val="Times New Roman"/>
        <family val="1"/>
      </rPr>
      <t xml:space="preserve"> </t>
    </r>
    <r>
      <rPr>
        <sz val="10"/>
        <rFont val="Calibri"/>
        <family val="1"/>
      </rPr>
      <t>BASE</t>
    </r>
    <r>
      <rPr>
        <sz val="10"/>
        <rFont val="Times New Roman"/>
        <family val="1"/>
      </rPr>
      <t xml:space="preserve"> </t>
    </r>
    <r>
      <rPr>
        <sz val="10"/>
        <rFont val="Calibri"/>
        <family val="1"/>
      </rPr>
      <t>BLOCOS</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</si>
  <si>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PAVIMENTO</t>
    </r>
    <r>
      <rPr>
        <sz val="10"/>
        <rFont val="Times New Roman"/>
        <family val="1"/>
      </rPr>
      <t xml:space="preserve"> </t>
    </r>
    <r>
      <rPr>
        <sz val="10"/>
        <rFont val="Calibri"/>
        <family val="1"/>
      </rPr>
      <t>EM</t>
    </r>
    <r>
      <rPr>
        <sz val="10"/>
        <rFont val="Times New Roman"/>
        <family val="1"/>
      </rPr>
      <t xml:space="preserve"> </t>
    </r>
    <r>
      <rPr>
        <sz val="10"/>
        <rFont val="Calibri"/>
        <family val="1"/>
      </rPr>
      <t>PARALELEPIPEDO</t>
    </r>
  </si>
  <si>
    <r>
      <rPr>
        <sz val="10"/>
        <rFont val="Calibri"/>
        <family val="1"/>
      </rPr>
      <t>RETIRADA</t>
    </r>
    <r>
      <rPr>
        <sz val="10"/>
        <rFont val="Times New Roman"/>
        <family val="1"/>
      </rPr>
      <t xml:space="preserve"> </t>
    </r>
    <r>
      <rPr>
        <sz val="10"/>
        <rFont val="Calibri"/>
        <family val="1"/>
      </rPr>
      <t>PAVIMENTO</t>
    </r>
    <r>
      <rPr>
        <sz val="10"/>
        <rFont val="Times New Roman"/>
        <family val="1"/>
      </rPr>
      <t xml:space="preserve"> </t>
    </r>
    <r>
      <rPr>
        <sz val="10"/>
        <rFont val="Calibri"/>
        <family val="1"/>
      </rPr>
      <t>EM</t>
    </r>
    <r>
      <rPr>
        <sz val="10"/>
        <rFont val="Times New Roman"/>
        <family val="1"/>
      </rPr>
      <t xml:space="preserve"> </t>
    </r>
    <r>
      <rPr>
        <sz val="10"/>
        <rFont val="Calibri"/>
        <family val="1"/>
      </rPr>
      <t>BLOCOS</t>
    </r>
    <r>
      <rPr>
        <sz val="10"/>
        <rFont val="Times New Roman"/>
        <family val="1"/>
      </rPr>
      <t xml:space="preserve"> </t>
    </r>
    <r>
      <rPr>
        <sz val="10"/>
        <rFont val="Calibri"/>
        <family val="1"/>
      </rPr>
      <t>ARTICULADOS</t>
    </r>
  </si>
  <si>
    <r>
      <rPr>
        <sz val="10"/>
        <rFont val="Calibri"/>
        <family val="1"/>
      </rPr>
      <t>RETIRADA</t>
    </r>
    <r>
      <rPr>
        <sz val="10"/>
        <rFont val="Times New Roman"/>
        <family val="1"/>
      </rPr>
      <t xml:space="preserve"> </t>
    </r>
    <r>
      <rPr>
        <sz val="10"/>
        <rFont val="Calibri"/>
        <family val="1"/>
      </rPr>
      <t>PAVIMENTO</t>
    </r>
    <r>
      <rPr>
        <sz val="10"/>
        <rFont val="Times New Roman"/>
        <family val="1"/>
      </rPr>
      <t xml:space="preserve"> </t>
    </r>
    <r>
      <rPr>
        <sz val="10"/>
        <rFont val="Calibri"/>
        <family val="1"/>
      </rPr>
      <t>PAVI-S</t>
    </r>
  </si>
  <si>
    <r>
      <rPr>
        <sz val="10"/>
        <rFont val="Calibri"/>
        <family val="1"/>
      </rPr>
      <t>RETIRADA</t>
    </r>
    <r>
      <rPr>
        <sz val="10"/>
        <rFont val="Times New Roman"/>
        <family val="1"/>
      </rPr>
      <t xml:space="preserve"> </t>
    </r>
    <r>
      <rPr>
        <sz val="10"/>
        <rFont val="Calibri"/>
        <family val="1"/>
      </rPr>
      <t>PAVIMENTO</t>
    </r>
    <r>
      <rPr>
        <sz val="10"/>
        <rFont val="Times New Roman"/>
        <family val="1"/>
      </rPr>
      <t xml:space="preserve"> </t>
    </r>
    <r>
      <rPr>
        <sz val="10"/>
        <rFont val="Calibri"/>
        <family val="1"/>
      </rPr>
      <t>EM</t>
    </r>
    <r>
      <rPr>
        <sz val="10"/>
        <rFont val="Times New Roman"/>
        <family val="1"/>
      </rPr>
      <t xml:space="preserve"> </t>
    </r>
    <r>
      <rPr>
        <sz val="10"/>
        <rFont val="Calibri"/>
        <family val="1"/>
      </rPr>
      <t>PEDRA</t>
    </r>
    <r>
      <rPr>
        <sz val="10"/>
        <rFont val="Times New Roman"/>
        <family val="1"/>
      </rPr>
      <t xml:space="preserve"> </t>
    </r>
    <r>
      <rPr>
        <sz val="10"/>
        <rFont val="Calibri"/>
        <family val="1"/>
      </rPr>
      <t>PORTUGUESA</t>
    </r>
  </si>
  <si>
    <r>
      <rPr>
        <sz val="10"/>
        <rFont val="Calibri"/>
        <family val="1"/>
      </rPr>
      <t>RETIRADA</t>
    </r>
    <r>
      <rPr>
        <sz val="10"/>
        <rFont val="Times New Roman"/>
        <family val="1"/>
      </rPr>
      <t xml:space="preserve"> </t>
    </r>
    <r>
      <rPr>
        <sz val="10"/>
        <rFont val="Calibri"/>
        <family val="1"/>
      </rPr>
      <t>CALCADA</t>
    </r>
    <r>
      <rPr>
        <sz val="10"/>
        <rFont val="Times New Roman"/>
        <family val="1"/>
      </rPr>
      <t xml:space="preserve"> </t>
    </r>
    <r>
      <rPr>
        <sz val="10"/>
        <rFont val="Calibri"/>
        <family val="1"/>
      </rPr>
      <t>EM</t>
    </r>
    <r>
      <rPr>
        <sz val="10"/>
        <rFont val="Times New Roman"/>
        <family val="1"/>
      </rPr>
      <t xml:space="preserve"> </t>
    </r>
    <r>
      <rPr>
        <sz val="10"/>
        <rFont val="Calibri"/>
        <family val="1"/>
      </rPr>
      <t>CERAMICA</t>
    </r>
    <r>
      <rPr>
        <sz val="10"/>
        <rFont val="Times New Roman"/>
        <family val="1"/>
      </rPr>
      <t xml:space="preserve"> </t>
    </r>
    <r>
      <rPr>
        <sz val="10"/>
        <rFont val="Calibri"/>
        <family val="1"/>
      </rPr>
      <t>INCL.</t>
    </r>
    <r>
      <rPr>
        <sz val="10"/>
        <rFont val="Times New Roman"/>
        <family val="1"/>
      </rPr>
      <t xml:space="preserve"> </t>
    </r>
    <r>
      <rPr>
        <sz val="10"/>
        <rFont val="Calibri"/>
        <family val="1"/>
      </rPr>
      <t>LASTR</t>
    </r>
  </si>
  <si>
    <r>
      <rPr>
        <sz val="10"/>
        <rFont val="Calibri"/>
        <family val="1"/>
      </rPr>
      <t>RETIRADA</t>
    </r>
    <r>
      <rPr>
        <sz val="10"/>
        <rFont val="Times New Roman"/>
        <family val="1"/>
      </rPr>
      <t xml:space="preserve"> </t>
    </r>
    <r>
      <rPr>
        <sz val="10"/>
        <rFont val="Calibri"/>
        <family val="1"/>
      </rPr>
      <t>CALCADA</t>
    </r>
    <r>
      <rPr>
        <sz val="10"/>
        <rFont val="Times New Roman"/>
        <family val="1"/>
      </rPr>
      <t xml:space="preserve"> </t>
    </r>
    <r>
      <rPr>
        <sz val="10"/>
        <rFont val="Calibri"/>
        <family val="1"/>
      </rPr>
      <t>CACOS</t>
    </r>
    <r>
      <rPr>
        <sz val="10"/>
        <rFont val="Times New Roman"/>
        <family val="1"/>
      </rPr>
      <t xml:space="preserve"> </t>
    </r>
    <r>
      <rPr>
        <sz val="10"/>
        <rFont val="Calibri"/>
        <family val="1"/>
      </rPr>
      <t>MARMORE/GRANITO</t>
    </r>
  </si>
  <si>
    <r>
      <rPr>
        <sz val="10"/>
        <rFont val="Calibri"/>
        <family val="1"/>
      </rPr>
      <t>RETIRADA</t>
    </r>
    <r>
      <rPr>
        <sz val="10"/>
        <rFont val="Times New Roman"/>
        <family val="1"/>
      </rPr>
      <t xml:space="preserve"> </t>
    </r>
    <r>
      <rPr>
        <sz val="10"/>
        <rFont val="Calibri"/>
        <family val="1"/>
      </rPr>
      <t>PAVIM</t>
    </r>
    <r>
      <rPr>
        <sz val="10"/>
        <rFont val="Times New Roman"/>
        <family val="1"/>
      </rPr>
      <t xml:space="preserve"> </t>
    </r>
    <r>
      <rPr>
        <sz val="10"/>
        <rFont val="Calibri"/>
        <family val="1"/>
      </rPr>
      <t>CIMENTADO</t>
    </r>
    <r>
      <rPr>
        <sz val="10"/>
        <rFont val="Times New Roman"/>
        <family val="1"/>
      </rPr>
      <t xml:space="preserve"> </t>
    </r>
    <r>
      <rPr>
        <sz val="10"/>
        <rFont val="Calibri"/>
        <family val="1"/>
      </rPr>
      <t>LISO</t>
    </r>
    <r>
      <rPr>
        <sz val="10"/>
        <rFont val="Times New Roman"/>
        <family val="1"/>
      </rPr>
      <t xml:space="preserve"> </t>
    </r>
    <r>
      <rPr>
        <sz val="10"/>
        <rFont val="Calibri"/>
        <family val="1"/>
      </rPr>
      <t>INCL</t>
    </r>
    <r>
      <rPr>
        <sz val="10"/>
        <rFont val="Times New Roman"/>
        <family val="1"/>
      </rPr>
      <t xml:space="preserve"> </t>
    </r>
    <r>
      <rPr>
        <sz val="10"/>
        <rFont val="Calibri"/>
        <family val="1"/>
      </rPr>
      <t>LASTR</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</si>
  <si>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MEIO-FIO</t>
    </r>
    <r>
      <rPr>
        <sz val="10"/>
        <rFont val="Times New Roman"/>
        <family val="1"/>
      </rPr>
      <t xml:space="preserve"> </t>
    </r>
    <r>
      <rPr>
        <sz val="10"/>
        <rFont val="Calibri"/>
        <family val="1"/>
      </rPr>
      <t>CONCRETO</t>
    </r>
    <r>
      <rPr>
        <sz val="10"/>
        <rFont val="Times New Roman"/>
        <family val="1"/>
      </rPr>
      <t xml:space="preserve"> </t>
    </r>
    <r>
      <rPr>
        <sz val="10"/>
        <rFont val="Calibri"/>
        <family val="1"/>
      </rPr>
      <t>OU</t>
    </r>
    <r>
      <rPr>
        <sz val="10"/>
        <rFont val="Times New Roman"/>
        <family val="1"/>
      </rPr>
      <t xml:space="preserve"> </t>
    </r>
    <r>
      <rPr>
        <sz val="10"/>
        <rFont val="Calibri"/>
        <family val="1"/>
      </rPr>
      <t>PEDRA</t>
    </r>
  </si>
  <si>
    <r>
      <rPr>
        <sz val="10"/>
        <rFont val="Calibri"/>
        <family val="1"/>
      </rPr>
      <t>RETIRADA</t>
    </r>
    <r>
      <rPr>
        <sz val="10"/>
        <rFont val="Times New Roman"/>
        <family val="1"/>
      </rPr>
      <t xml:space="preserve"> </t>
    </r>
    <r>
      <rPr>
        <sz val="10"/>
        <rFont val="Calibri"/>
        <family val="1"/>
      </rPr>
      <t>DE</t>
    </r>
    <r>
      <rPr>
        <sz val="10"/>
        <rFont val="Times New Roman"/>
        <family val="1"/>
      </rPr>
      <t xml:space="preserve"> </t>
    </r>
    <r>
      <rPr>
        <sz val="10"/>
        <rFont val="Calibri"/>
        <family val="1"/>
      </rPr>
      <t>SARJETA</t>
    </r>
    <r>
      <rPr>
        <sz val="10"/>
        <rFont val="Times New Roman"/>
        <family val="1"/>
      </rPr>
      <t xml:space="preserve"> </t>
    </r>
    <r>
      <rPr>
        <sz val="10"/>
        <rFont val="Calibri"/>
        <family val="1"/>
      </rPr>
      <t>DE</t>
    </r>
    <r>
      <rPr>
        <sz val="10"/>
        <rFont val="Times New Roman"/>
        <family val="1"/>
      </rPr>
      <t xml:space="preserve"> </t>
    </r>
    <r>
      <rPr>
        <sz val="10"/>
        <rFont val="Calibri"/>
        <family val="1"/>
      </rPr>
      <t>CONCRETO</t>
    </r>
  </si>
  <si>
    <r>
      <rPr>
        <sz val="10"/>
        <rFont val="Calibri"/>
        <family val="1"/>
      </rPr>
      <t>RECOMPOSICAO</t>
    </r>
    <r>
      <rPr>
        <sz val="10"/>
        <rFont val="Times New Roman"/>
        <family val="1"/>
      </rPr>
      <t xml:space="preserve"> </t>
    </r>
    <r>
      <rPr>
        <sz val="10"/>
        <rFont val="Calibri"/>
        <family val="1"/>
      </rPr>
      <t>PAVIMENTO</t>
    </r>
    <r>
      <rPr>
        <sz val="10"/>
        <rFont val="Times New Roman"/>
        <family val="1"/>
      </rPr>
      <t xml:space="preserve"> </t>
    </r>
    <r>
      <rPr>
        <sz val="10"/>
        <rFont val="Calibri"/>
        <family val="1"/>
      </rPr>
      <t>PARALELEPIPEDO</t>
    </r>
  </si>
  <si>
    <r>
      <rPr>
        <sz val="10"/>
        <rFont val="Calibri"/>
        <family val="1"/>
      </rPr>
      <t>RECOMPOSICAO</t>
    </r>
    <r>
      <rPr>
        <sz val="10"/>
        <rFont val="Times New Roman"/>
        <family val="1"/>
      </rPr>
      <t xml:space="preserve"> </t>
    </r>
    <r>
      <rPr>
        <sz val="10"/>
        <rFont val="Calibri"/>
        <family val="1"/>
      </rPr>
      <t>PAVIMENTO</t>
    </r>
    <r>
      <rPr>
        <sz val="10"/>
        <rFont val="Times New Roman"/>
        <family val="1"/>
      </rPr>
      <t xml:space="preserve"> </t>
    </r>
    <r>
      <rPr>
        <sz val="10"/>
        <rFont val="Calibri"/>
        <family val="1"/>
      </rPr>
      <t>BLOCO</t>
    </r>
    <r>
      <rPr>
        <sz val="10"/>
        <rFont val="Times New Roman"/>
        <family val="1"/>
      </rPr>
      <t xml:space="preserve"> </t>
    </r>
    <r>
      <rPr>
        <sz val="10"/>
        <rFont val="Calibri"/>
        <family val="1"/>
      </rPr>
      <t>CONC</t>
    </r>
    <r>
      <rPr>
        <sz val="10"/>
        <rFont val="Times New Roman"/>
        <family val="1"/>
      </rPr>
      <t xml:space="preserve"> </t>
    </r>
    <r>
      <rPr>
        <sz val="10"/>
        <rFont val="Calibri"/>
        <family val="1"/>
      </rPr>
      <t>SEXTAV</t>
    </r>
  </si>
  <si>
    <r>
      <rPr>
        <sz val="10"/>
        <rFont val="Calibri"/>
        <family val="1"/>
      </rPr>
      <t>RECOMPOSICAO</t>
    </r>
    <r>
      <rPr>
        <sz val="10"/>
        <rFont val="Times New Roman"/>
        <family val="1"/>
      </rPr>
      <t xml:space="preserve"> </t>
    </r>
    <r>
      <rPr>
        <sz val="10"/>
        <rFont val="Calibri"/>
        <family val="1"/>
      </rPr>
      <t>PAVIMENTO</t>
    </r>
    <r>
      <rPr>
        <sz val="10"/>
        <rFont val="Times New Roman"/>
        <family val="1"/>
      </rPr>
      <t xml:space="preserve"> </t>
    </r>
    <r>
      <rPr>
        <sz val="10"/>
        <rFont val="Calibri"/>
        <family val="1"/>
      </rPr>
      <t>BLOCO</t>
    </r>
    <r>
      <rPr>
        <sz val="10"/>
        <rFont val="Times New Roman"/>
        <family val="1"/>
      </rPr>
      <t xml:space="preserve"> </t>
    </r>
    <r>
      <rPr>
        <sz val="10"/>
        <rFont val="Calibri"/>
        <family val="1"/>
      </rPr>
      <t>CONC</t>
    </r>
    <r>
      <rPr>
        <sz val="10"/>
        <rFont val="Times New Roman"/>
        <family val="1"/>
      </rPr>
      <t xml:space="preserve"> </t>
    </r>
    <r>
      <rPr>
        <sz val="10"/>
        <rFont val="Calibri"/>
        <family val="1"/>
      </rPr>
      <t>PAVI-S</t>
    </r>
  </si>
  <si>
    <r>
      <rPr>
        <sz val="10"/>
        <rFont val="Calibri"/>
        <family val="1"/>
      </rPr>
      <t>RECOMPOSICAO</t>
    </r>
    <r>
      <rPr>
        <sz val="10"/>
        <rFont val="Times New Roman"/>
        <family val="1"/>
      </rPr>
      <t xml:space="preserve"> </t>
    </r>
    <r>
      <rPr>
        <sz val="10"/>
        <rFont val="Calibri"/>
        <family val="1"/>
      </rPr>
      <t>PAVIMENTO</t>
    </r>
    <r>
      <rPr>
        <sz val="10"/>
        <rFont val="Times New Roman"/>
        <family val="1"/>
      </rPr>
      <t xml:space="preserve"> </t>
    </r>
    <r>
      <rPr>
        <sz val="10"/>
        <rFont val="Calibri"/>
        <family val="1"/>
      </rPr>
      <t>PEDRA</t>
    </r>
    <r>
      <rPr>
        <sz val="10"/>
        <rFont val="Times New Roman"/>
        <family val="1"/>
      </rPr>
      <t xml:space="preserve"> </t>
    </r>
    <r>
      <rPr>
        <sz val="10"/>
        <rFont val="Calibri"/>
        <family val="1"/>
      </rPr>
      <t>PORTUGUESA</t>
    </r>
  </si>
  <si>
    <r>
      <rPr>
        <sz val="10"/>
        <rFont val="Calibri"/>
        <family val="1"/>
      </rPr>
      <t>RECOMP</t>
    </r>
    <r>
      <rPr>
        <sz val="10"/>
        <rFont val="Times New Roman"/>
        <family val="1"/>
      </rPr>
      <t xml:space="preserve"> </t>
    </r>
    <r>
      <rPr>
        <sz val="10"/>
        <rFont val="Calibri"/>
        <family val="1"/>
      </rPr>
      <t>DE</t>
    </r>
    <r>
      <rPr>
        <sz val="10"/>
        <rFont val="Times New Roman"/>
        <family val="1"/>
      </rPr>
      <t xml:space="preserve"> </t>
    </r>
    <r>
      <rPr>
        <sz val="10"/>
        <rFont val="Calibri"/>
        <family val="1"/>
      </rPr>
      <t>PAVIMENTO</t>
    </r>
    <r>
      <rPr>
        <sz val="10"/>
        <rFont val="Times New Roman"/>
        <family val="1"/>
      </rPr>
      <t xml:space="preserve"> </t>
    </r>
    <r>
      <rPr>
        <sz val="10"/>
        <rFont val="Calibri"/>
        <family val="1"/>
      </rPr>
      <t>EM</t>
    </r>
    <r>
      <rPr>
        <sz val="10"/>
        <rFont val="Times New Roman"/>
        <family val="1"/>
      </rPr>
      <t xml:space="preserve"> </t>
    </r>
    <r>
      <rPr>
        <sz val="10"/>
        <rFont val="Calibri"/>
        <family val="1"/>
      </rPr>
      <t>PLACAS</t>
    </r>
    <r>
      <rPr>
        <sz val="10"/>
        <rFont val="Times New Roman"/>
        <family val="1"/>
      </rPr>
      <t xml:space="preserve"> </t>
    </r>
    <r>
      <rPr>
        <sz val="10"/>
        <rFont val="Calibri"/>
        <family val="1"/>
      </rPr>
      <t>CONCRETO</t>
    </r>
  </si>
  <si>
    <r>
      <rPr>
        <sz val="10"/>
        <rFont val="Calibri"/>
        <family val="1"/>
      </rPr>
      <t>RECOMPOSICAO</t>
    </r>
    <r>
      <rPr>
        <sz val="10"/>
        <rFont val="Times New Roman"/>
        <family val="1"/>
      </rPr>
      <t xml:space="preserve"> </t>
    </r>
    <r>
      <rPr>
        <sz val="10"/>
        <rFont val="Calibri"/>
        <family val="1"/>
      </rPr>
      <t>DE</t>
    </r>
    <r>
      <rPr>
        <sz val="10"/>
        <rFont val="Times New Roman"/>
        <family val="1"/>
      </rPr>
      <t xml:space="preserve"> </t>
    </r>
    <r>
      <rPr>
        <sz val="10"/>
        <rFont val="Calibri"/>
        <family val="1"/>
      </rPr>
      <t>PAVIMENTO</t>
    </r>
    <r>
      <rPr>
        <sz val="10"/>
        <rFont val="Times New Roman"/>
        <family val="1"/>
      </rPr>
      <t xml:space="preserve"> </t>
    </r>
    <r>
      <rPr>
        <sz val="10"/>
        <rFont val="Calibri"/>
        <family val="1"/>
      </rPr>
      <t>EM</t>
    </r>
    <r>
      <rPr>
        <sz val="10"/>
        <rFont val="Times New Roman"/>
        <family val="1"/>
      </rPr>
      <t xml:space="preserve"> </t>
    </r>
    <r>
      <rPr>
        <sz val="10"/>
        <rFont val="Calibri"/>
        <family val="1"/>
      </rPr>
      <t>CERAMICA</t>
    </r>
  </si>
  <si>
    <r>
      <rPr>
        <sz val="10"/>
        <rFont val="Calibri"/>
        <family val="1"/>
      </rPr>
      <t>RECOMP</t>
    </r>
    <r>
      <rPr>
        <sz val="10"/>
        <rFont val="Times New Roman"/>
        <family val="1"/>
      </rPr>
      <t xml:space="preserve"> </t>
    </r>
    <r>
      <rPr>
        <sz val="10"/>
        <rFont val="Calibri"/>
        <family val="1"/>
      </rPr>
      <t>PAVIMENTO</t>
    </r>
    <r>
      <rPr>
        <sz val="10"/>
        <rFont val="Times New Roman"/>
        <family val="1"/>
      </rPr>
      <t xml:space="preserve"> </t>
    </r>
    <r>
      <rPr>
        <sz val="10"/>
        <rFont val="Calibri"/>
        <family val="1"/>
      </rPr>
      <t>CIMENTADO</t>
    </r>
    <r>
      <rPr>
        <sz val="10"/>
        <rFont val="Times New Roman"/>
        <family val="1"/>
      </rPr>
      <t xml:space="preserve"> </t>
    </r>
    <r>
      <rPr>
        <sz val="10"/>
        <rFont val="Calibri"/>
        <family val="1"/>
      </rPr>
      <t>INCL</t>
    </r>
    <r>
      <rPr>
        <sz val="10"/>
        <rFont val="Times New Roman"/>
        <family val="1"/>
      </rPr>
      <t xml:space="preserve"> </t>
    </r>
    <r>
      <rPr>
        <sz val="10"/>
        <rFont val="Calibri"/>
        <family val="1"/>
      </rPr>
      <t>LASTRO</t>
    </r>
  </si>
  <si>
    <r>
      <rPr>
        <sz val="10"/>
        <rFont val="Calibri"/>
        <family val="1"/>
      </rPr>
      <t>RECOMPOSICAO</t>
    </r>
    <r>
      <rPr>
        <sz val="10"/>
        <rFont val="Times New Roman"/>
        <family val="1"/>
      </rPr>
      <t xml:space="preserve"> </t>
    </r>
    <r>
      <rPr>
        <sz val="10"/>
        <rFont val="Calibri"/>
        <family val="1"/>
      </rPr>
      <t>MEIO</t>
    </r>
    <r>
      <rPr>
        <sz val="10"/>
        <rFont val="Times New Roman"/>
        <family val="1"/>
      </rPr>
      <t xml:space="preserve"> </t>
    </r>
    <r>
      <rPr>
        <sz val="10"/>
        <rFont val="Calibri"/>
        <family val="1"/>
      </rPr>
      <t>FIO</t>
    </r>
    <r>
      <rPr>
        <sz val="10"/>
        <rFont val="Times New Roman"/>
        <family val="1"/>
      </rPr>
      <t xml:space="preserve"> </t>
    </r>
    <r>
      <rPr>
        <sz val="10"/>
        <rFont val="Calibri"/>
        <family val="1"/>
      </rPr>
      <t>CONCRETO</t>
    </r>
    <r>
      <rPr>
        <sz val="10"/>
        <rFont val="Times New Roman"/>
        <family val="1"/>
      </rPr>
      <t xml:space="preserve"> </t>
    </r>
    <r>
      <rPr>
        <sz val="10"/>
        <rFont val="Calibri"/>
        <family val="1"/>
      </rPr>
      <t>OU</t>
    </r>
    <r>
      <rPr>
        <sz val="10"/>
        <rFont val="Times New Roman"/>
        <family val="1"/>
      </rPr>
      <t xml:space="preserve"> </t>
    </r>
    <r>
      <rPr>
        <sz val="10"/>
        <rFont val="Calibri"/>
        <family val="1"/>
      </rPr>
      <t>PEDRA</t>
    </r>
  </si>
  <si>
    <r>
      <rPr>
        <sz val="10"/>
        <rFont val="Calibri"/>
        <family val="1"/>
      </rPr>
      <t>RECOMPOSICAO</t>
    </r>
    <r>
      <rPr>
        <sz val="10"/>
        <rFont val="Times New Roman"/>
        <family val="1"/>
      </rPr>
      <t xml:space="preserve"> </t>
    </r>
    <r>
      <rPr>
        <sz val="10"/>
        <rFont val="Calibri"/>
        <family val="1"/>
      </rPr>
      <t>DE</t>
    </r>
    <r>
      <rPr>
        <sz val="10"/>
        <rFont val="Times New Roman"/>
        <family val="1"/>
      </rPr>
      <t xml:space="preserve"> </t>
    </r>
    <r>
      <rPr>
        <sz val="10"/>
        <rFont val="Calibri"/>
        <family val="1"/>
      </rPr>
      <t>SARJETA</t>
    </r>
    <r>
      <rPr>
        <sz val="10"/>
        <rFont val="Times New Roman"/>
        <family val="1"/>
      </rPr>
      <t xml:space="preserve"> </t>
    </r>
    <r>
      <rPr>
        <sz val="10"/>
        <rFont val="Calibri"/>
        <family val="1"/>
      </rPr>
      <t>DE</t>
    </r>
    <r>
      <rPr>
        <sz val="10"/>
        <rFont val="Times New Roman"/>
        <family val="1"/>
      </rPr>
      <t xml:space="preserve"> </t>
    </r>
    <r>
      <rPr>
        <sz val="10"/>
        <rFont val="Calibri"/>
        <family val="1"/>
      </rPr>
      <t>CONCRETO</t>
    </r>
  </si>
  <si>
    <r>
      <rPr>
        <sz val="10"/>
        <rFont val="Calibri"/>
        <family val="1"/>
      </rPr>
      <t>BASE</t>
    </r>
    <r>
      <rPr>
        <sz val="10"/>
        <rFont val="Times New Roman"/>
        <family val="1"/>
      </rPr>
      <t xml:space="preserve"> </t>
    </r>
    <r>
      <rPr>
        <sz val="10"/>
        <rFont val="Calibri"/>
        <family val="1"/>
      </rPr>
      <t>EM</t>
    </r>
    <r>
      <rPr>
        <sz val="10"/>
        <rFont val="Times New Roman"/>
        <family val="1"/>
      </rPr>
      <t xml:space="preserve"> </t>
    </r>
    <r>
      <rPr>
        <sz val="10"/>
        <rFont val="Calibri"/>
        <family val="1"/>
      </rPr>
      <t>SOLO</t>
    </r>
    <r>
      <rPr>
        <sz val="10"/>
        <rFont val="Times New Roman"/>
        <family val="1"/>
      </rPr>
      <t xml:space="preserve"> </t>
    </r>
    <r>
      <rPr>
        <sz val="10"/>
        <rFont val="Calibri"/>
        <family val="1"/>
      </rPr>
      <t>BRITA</t>
    </r>
  </si>
  <si>
    <r>
      <rPr>
        <sz val="10"/>
        <rFont val="Calibri"/>
        <family val="1"/>
      </rPr>
      <t>PINTURA</t>
    </r>
    <r>
      <rPr>
        <sz val="10"/>
        <rFont val="Times New Roman"/>
        <family val="1"/>
      </rPr>
      <t xml:space="preserve"> </t>
    </r>
    <r>
      <rPr>
        <sz val="10"/>
        <rFont val="Calibri"/>
        <family val="1"/>
      </rPr>
      <t>LIGACAO</t>
    </r>
    <r>
      <rPr>
        <sz val="10"/>
        <rFont val="Times New Roman"/>
        <family val="1"/>
      </rPr>
      <t xml:space="preserve"> </t>
    </r>
    <r>
      <rPr>
        <sz val="10"/>
        <rFont val="Calibri"/>
        <family val="1"/>
      </rPr>
      <t>SOBRE</t>
    </r>
    <r>
      <rPr>
        <sz val="10"/>
        <rFont val="Times New Roman"/>
        <family val="1"/>
      </rPr>
      <t xml:space="preserve"> </t>
    </r>
    <r>
      <rPr>
        <sz val="10"/>
        <rFont val="Calibri"/>
        <family val="1"/>
      </rPr>
      <t>BASE(RR-2C)</t>
    </r>
  </si>
  <si>
    <r>
      <rPr>
        <sz val="10"/>
        <rFont val="Calibri"/>
        <family val="1"/>
      </rPr>
      <t>RECOMPOSICAO</t>
    </r>
    <r>
      <rPr>
        <sz val="10"/>
        <rFont val="Times New Roman"/>
        <family val="1"/>
      </rPr>
      <t xml:space="preserve"> </t>
    </r>
    <r>
      <rPr>
        <sz val="10"/>
        <rFont val="Calibri"/>
        <family val="1"/>
      </rPr>
      <t>DE</t>
    </r>
    <r>
      <rPr>
        <sz val="10"/>
        <rFont val="Times New Roman"/>
        <family val="1"/>
      </rPr>
      <t xml:space="preserve"> </t>
    </r>
    <r>
      <rPr>
        <sz val="10"/>
        <rFont val="Calibri"/>
        <family val="1"/>
      </rPr>
      <t>PAVIMENTO</t>
    </r>
    <r>
      <rPr>
        <sz val="10"/>
        <rFont val="Times New Roman"/>
        <family val="1"/>
      </rPr>
      <t xml:space="preserve"> </t>
    </r>
    <r>
      <rPr>
        <sz val="10"/>
        <rFont val="Calibri"/>
        <family val="1"/>
      </rPr>
      <t>ASFALTICO</t>
    </r>
  </si>
  <si>
    <r>
      <rPr>
        <sz val="10"/>
        <rFont val="Calibri"/>
        <family val="1"/>
      </rPr>
      <t>RECOMP</t>
    </r>
    <r>
      <rPr>
        <sz val="10"/>
        <rFont val="Times New Roman"/>
        <family val="1"/>
      </rPr>
      <t xml:space="preserve"> </t>
    </r>
    <r>
      <rPr>
        <sz val="10"/>
        <rFont val="Calibri"/>
        <family val="1"/>
      </rPr>
      <t>PAV</t>
    </r>
    <r>
      <rPr>
        <sz val="10"/>
        <rFont val="Times New Roman"/>
        <family val="1"/>
      </rPr>
      <t xml:space="preserve"> </t>
    </r>
    <r>
      <rPr>
        <sz val="10"/>
        <rFont val="Calibri"/>
        <family val="1"/>
      </rPr>
      <t>ASFALTICO</t>
    </r>
    <r>
      <rPr>
        <sz val="10"/>
        <rFont val="Times New Roman"/>
        <family val="1"/>
      </rPr>
      <t xml:space="preserve"> </t>
    </r>
    <r>
      <rPr>
        <sz val="10"/>
        <rFont val="Calibri"/>
        <family val="1"/>
      </rPr>
      <t>AREAS</t>
    </r>
    <r>
      <rPr>
        <sz val="10"/>
        <rFont val="Times New Roman"/>
        <family val="1"/>
      </rPr>
      <t xml:space="preserve"> </t>
    </r>
    <r>
      <rPr>
        <sz val="10"/>
        <rFont val="Calibri"/>
        <family val="1"/>
      </rPr>
      <t>TAPA</t>
    </r>
    <r>
      <rPr>
        <sz val="10"/>
        <rFont val="Times New Roman"/>
        <family val="1"/>
      </rPr>
      <t xml:space="preserve"> </t>
    </r>
    <r>
      <rPr>
        <sz val="10"/>
        <rFont val="Calibri"/>
        <family val="1"/>
      </rPr>
      <t>BURACO</t>
    </r>
  </si>
  <si>
    <r>
      <rPr>
        <sz val="10"/>
        <rFont val="Calibri"/>
        <family val="1"/>
      </rPr>
      <t>TRANSPORTE</t>
    </r>
    <r>
      <rPr>
        <sz val="10"/>
        <rFont val="Times New Roman"/>
        <family val="1"/>
      </rPr>
      <t xml:space="preserve"> </t>
    </r>
    <r>
      <rPr>
        <sz val="10"/>
        <rFont val="Calibri"/>
        <family val="1"/>
      </rPr>
      <t>DE</t>
    </r>
    <r>
      <rPr>
        <sz val="10"/>
        <rFont val="Times New Roman"/>
        <family val="1"/>
      </rPr>
      <t xml:space="preserve"> </t>
    </r>
    <r>
      <rPr>
        <sz val="10"/>
        <rFont val="Calibri"/>
        <family val="1"/>
      </rPr>
      <t>MASSA</t>
    </r>
    <r>
      <rPr>
        <sz val="10"/>
        <rFont val="Times New Roman"/>
        <family val="1"/>
      </rPr>
      <t xml:space="preserve"> </t>
    </r>
    <r>
      <rPr>
        <sz val="10"/>
        <rFont val="Calibri"/>
        <family val="1"/>
      </rPr>
      <t>ASFALTICA</t>
    </r>
  </si>
  <si>
    <r>
      <rPr>
        <sz val="10"/>
        <rFont val="Calibri"/>
        <family val="1"/>
      </rPr>
      <t>PAVIMENTACAO</t>
    </r>
    <r>
      <rPr>
        <sz val="10"/>
        <rFont val="Times New Roman"/>
        <family val="1"/>
      </rPr>
      <t xml:space="preserve"> </t>
    </r>
    <r>
      <rPr>
        <sz val="10"/>
        <rFont val="Calibri"/>
        <family val="1"/>
      </rPr>
      <t>BLOCO</t>
    </r>
    <r>
      <rPr>
        <sz val="10"/>
        <rFont val="Times New Roman"/>
        <family val="1"/>
      </rPr>
      <t xml:space="preserve"> </t>
    </r>
    <r>
      <rPr>
        <sz val="10"/>
        <rFont val="Calibri"/>
        <family val="1"/>
      </rPr>
      <t>CONCR</t>
    </r>
    <r>
      <rPr>
        <sz val="10"/>
        <rFont val="Times New Roman"/>
        <family val="1"/>
      </rPr>
      <t xml:space="preserve"> </t>
    </r>
    <r>
      <rPr>
        <sz val="10"/>
        <rFont val="Calibri"/>
        <family val="1"/>
      </rPr>
      <t>SEXTAVADO</t>
    </r>
    <r>
      <rPr>
        <sz val="10"/>
        <rFont val="Times New Roman"/>
        <family val="1"/>
      </rPr>
      <t xml:space="preserve"> </t>
    </r>
    <r>
      <rPr>
        <sz val="10"/>
        <rFont val="Calibri"/>
        <family val="1"/>
      </rPr>
      <t>E=6CM</t>
    </r>
  </si>
  <si>
    <r>
      <rPr>
        <sz val="10"/>
        <rFont val="Calibri"/>
        <family val="1"/>
      </rPr>
      <t>PAVIMENTACAO</t>
    </r>
    <r>
      <rPr>
        <sz val="10"/>
        <rFont val="Times New Roman"/>
        <family val="1"/>
      </rPr>
      <t xml:space="preserve"> </t>
    </r>
    <r>
      <rPr>
        <sz val="10"/>
        <rFont val="Calibri"/>
        <family val="1"/>
      </rPr>
      <t>BLOCO</t>
    </r>
    <r>
      <rPr>
        <sz val="10"/>
        <rFont val="Times New Roman"/>
        <family val="1"/>
      </rPr>
      <t xml:space="preserve"> </t>
    </r>
    <r>
      <rPr>
        <sz val="10"/>
        <rFont val="Calibri"/>
        <family val="1"/>
      </rPr>
      <t>CONCR</t>
    </r>
    <r>
      <rPr>
        <sz val="10"/>
        <rFont val="Times New Roman"/>
        <family val="1"/>
      </rPr>
      <t xml:space="preserve"> </t>
    </r>
    <r>
      <rPr>
        <sz val="10"/>
        <rFont val="Calibri"/>
        <family val="1"/>
      </rPr>
      <t>SEXTAVADO</t>
    </r>
    <r>
      <rPr>
        <sz val="10"/>
        <rFont val="Times New Roman"/>
        <family val="1"/>
      </rPr>
      <t xml:space="preserve"> </t>
    </r>
    <r>
      <rPr>
        <sz val="10"/>
        <rFont val="Calibri"/>
        <family val="1"/>
      </rPr>
      <t>E=8CM</t>
    </r>
  </si>
  <si>
    <r>
      <rPr>
        <sz val="10"/>
        <rFont val="Calibri"/>
        <family val="1"/>
      </rPr>
      <t>PAVIMENTACAO</t>
    </r>
    <r>
      <rPr>
        <sz val="10"/>
        <rFont val="Times New Roman"/>
        <family val="1"/>
      </rPr>
      <t xml:space="preserve"> </t>
    </r>
    <r>
      <rPr>
        <sz val="10"/>
        <rFont val="Calibri"/>
        <family val="1"/>
      </rPr>
      <t>BLOCO</t>
    </r>
    <r>
      <rPr>
        <sz val="10"/>
        <rFont val="Times New Roman"/>
        <family val="1"/>
      </rPr>
      <t xml:space="preserve"> </t>
    </r>
    <r>
      <rPr>
        <sz val="10"/>
        <rFont val="Calibri"/>
        <family val="1"/>
      </rPr>
      <t>CONCR</t>
    </r>
    <r>
      <rPr>
        <sz val="10"/>
        <rFont val="Times New Roman"/>
        <family val="1"/>
      </rPr>
      <t xml:space="preserve"> </t>
    </r>
    <r>
      <rPr>
        <sz val="10"/>
        <rFont val="Calibri"/>
        <family val="1"/>
      </rPr>
      <t>PAVI-S</t>
    </r>
    <r>
      <rPr>
        <sz val="10"/>
        <rFont val="Times New Roman"/>
        <family val="1"/>
      </rPr>
      <t xml:space="preserve"> </t>
    </r>
    <r>
      <rPr>
        <sz val="10"/>
        <rFont val="Calibri"/>
        <family val="1"/>
      </rPr>
      <t>E=6CM</t>
    </r>
  </si>
  <si>
    <r>
      <rPr>
        <sz val="10"/>
        <rFont val="Calibri"/>
        <family val="1"/>
      </rPr>
      <t>PAVIMENTACAO</t>
    </r>
    <r>
      <rPr>
        <sz val="10"/>
        <rFont val="Times New Roman"/>
        <family val="1"/>
      </rPr>
      <t xml:space="preserve"> </t>
    </r>
    <r>
      <rPr>
        <sz val="10"/>
        <rFont val="Calibri"/>
        <family val="1"/>
      </rPr>
      <t>BLOCO</t>
    </r>
    <r>
      <rPr>
        <sz val="10"/>
        <rFont val="Times New Roman"/>
        <family val="1"/>
      </rPr>
      <t xml:space="preserve"> </t>
    </r>
    <r>
      <rPr>
        <sz val="10"/>
        <rFont val="Calibri"/>
        <family val="1"/>
      </rPr>
      <t>CONCR</t>
    </r>
    <r>
      <rPr>
        <sz val="10"/>
        <rFont val="Times New Roman"/>
        <family val="1"/>
      </rPr>
      <t xml:space="preserve"> </t>
    </r>
    <r>
      <rPr>
        <sz val="10"/>
        <rFont val="Calibri"/>
        <family val="1"/>
      </rPr>
      <t>PAVI-S</t>
    </r>
    <r>
      <rPr>
        <sz val="10"/>
        <rFont val="Times New Roman"/>
        <family val="1"/>
      </rPr>
      <t xml:space="preserve"> </t>
    </r>
    <r>
      <rPr>
        <sz val="10"/>
        <rFont val="Calibri"/>
        <family val="1"/>
      </rPr>
      <t>E=8CM</t>
    </r>
  </si>
  <si>
    <r>
      <rPr>
        <sz val="10"/>
        <rFont val="Calibri"/>
        <family val="1"/>
      </rPr>
      <t>PAVIMENTACAO</t>
    </r>
    <r>
      <rPr>
        <sz val="10"/>
        <rFont val="Times New Roman"/>
        <family val="1"/>
      </rPr>
      <t xml:space="preserve"> </t>
    </r>
    <r>
      <rPr>
        <sz val="10"/>
        <rFont val="Calibri"/>
        <family val="1"/>
      </rPr>
      <t>PARALELEPIPEDO</t>
    </r>
  </si>
  <si>
    <r>
      <rPr>
        <sz val="10"/>
        <rFont val="Calibri"/>
        <family val="1"/>
      </rPr>
      <t>MEIO</t>
    </r>
    <r>
      <rPr>
        <sz val="10"/>
        <rFont val="Times New Roman"/>
        <family val="1"/>
      </rPr>
      <t xml:space="preserve"> </t>
    </r>
    <r>
      <rPr>
        <sz val="10"/>
        <rFont val="Calibri"/>
        <family val="1"/>
      </rPr>
      <t>FIO</t>
    </r>
    <r>
      <rPr>
        <sz val="10"/>
        <rFont val="Times New Roman"/>
        <family val="1"/>
      </rPr>
      <t xml:space="preserve"> </t>
    </r>
    <r>
      <rPr>
        <sz val="10"/>
        <rFont val="Calibri"/>
        <family val="1"/>
      </rPr>
      <t>DE</t>
    </r>
    <r>
      <rPr>
        <sz val="10"/>
        <rFont val="Times New Roman"/>
        <family val="1"/>
      </rPr>
      <t xml:space="preserve"> </t>
    </r>
    <r>
      <rPr>
        <sz val="10"/>
        <rFont val="Calibri"/>
        <family val="1"/>
      </rPr>
      <t>CONCRETO</t>
    </r>
    <r>
      <rPr>
        <sz val="10"/>
        <rFont val="Times New Roman"/>
        <family val="1"/>
      </rPr>
      <t xml:space="preserve"> </t>
    </r>
    <r>
      <rPr>
        <sz val="10"/>
        <rFont val="Calibri"/>
        <family val="1"/>
      </rPr>
      <t>SECAO</t>
    </r>
    <r>
      <rPr>
        <sz val="10"/>
        <rFont val="Times New Roman"/>
        <family val="1"/>
      </rPr>
      <t xml:space="preserve"> </t>
    </r>
    <r>
      <rPr>
        <sz val="10"/>
        <rFont val="Calibri"/>
        <family val="1"/>
      </rPr>
      <t>15x12x30CM</t>
    </r>
  </si>
  <si>
    <r>
      <rPr>
        <sz val="10"/>
        <rFont val="Calibri"/>
        <family val="1"/>
      </rPr>
      <t>PAVIMENTO</t>
    </r>
    <r>
      <rPr>
        <sz val="10"/>
        <rFont val="Times New Roman"/>
        <family val="1"/>
      </rPr>
      <t xml:space="preserve"> </t>
    </r>
    <r>
      <rPr>
        <sz val="10"/>
        <rFont val="Calibri"/>
        <family val="1"/>
      </rPr>
      <t>EM</t>
    </r>
    <r>
      <rPr>
        <sz val="10"/>
        <rFont val="Times New Roman"/>
        <family val="1"/>
      </rPr>
      <t xml:space="preserve"> </t>
    </r>
    <r>
      <rPr>
        <sz val="10"/>
        <rFont val="Calibri"/>
        <family val="1"/>
      </rPr>
      <t>PEDRISCO</t>
    </r>
    <r>
      <rPr>
        <sz val="10"/>
        <rFont val="Times New Roman"/>
        <family val="1"/>
      </rPr>
      <t xml:space="preserve"> </t>
    </r>
    <r>
      <rPr>
        <sz val="10"/>
        <rFont val="Calibri"/>
        <family val="1"/>
      </rPr>
      <t>E=5,0CM</t>
    </r>
  </si>
  <si>
    <r>
      <rPr>
        <sz val="10"/>
        <rFont val="Calibri"/>
        <family val="1"/>
      </rPr>
      <t>PAVIMENTO</t>
    </r>
    <r>
      <rPr>
        <sz val="10"/>
        <rFont val="Times New Roman"/>
        <family val="1"/>
      </rPr>
      <t xml:space="preserve"> </t>
    </r>
    <r>
      <rPr>
        <sz val="10"/>
        <rFont val="Calibri"/>
        <family val="1"/>
      </rPr>
      <t>EM</t>
    </r>
    <r>
      <rPr>
        <sz val="10"/>
        <rFont val="Times New Roman"/>
        <family val="1"/>
      </rPr>
      <t xml:space="preserve"> </t>
    </r>
    <r>
      <rPr>
        <sz val="10"/>
        <rFont val="Calibri"/>
        <family val="1"/>
      </rPr>
      <t>PEDRISCO</t>
    </r>
    <r>
      <rPr>
        <sz val="10"/>
        <rFont val="Times New Roman"/>
        <family val="1"/>
      </rPr>
      <t xml:space="preserve"> </t>
    </r>
    <r>
      <rPr>
        <sz val="10"/>
        <rFont val="Calibri"/>
        <family val="1"/>
      </rPr>
      <t>E=10,0CM</t>
    </r>
  </si>
  <si>
    <r>
      <rPr>
        <sz val="10"/>
        <rFont val="Calibri"/>
        <family val="1"/>
      </rPr>
      <t>MURO</t>
    </r>
    <r>
      <rPr>
        <sz val="10"/>
        <rFont val="Times New Roman"/>
        <family val="1"/>
      </rPr>
      <t xml:space="preserve"> </t>
    </r>
    <r>
      <rPr>
        <sz val="10"/>
        <rFont val="Calibri"/>
        <family val="1"/>
      </rPr>
      <t>TIPO</t>
    </r>
    <r>
      <rPr>
        <sz val="10"/>
        <rFont val="Times New Roman"/>
        <family val="1"/>
      </rPr>
      <t xml:space="preserve"> </t>
    </r>
    <r>
      <rPr>
        <sz val="10"/>
        <rFont val="Calibri"/>
        <family val="1"/>
      </rPr>
      <t>1:</t>
    </r>
    <r>
      <rPr>
        <sz val="10"/>
        <rFont val="Times New Roman"/>
        <family val="1"/>
      </rPr>
      <t xml:space="preserve"> </t>
    </r>
    <r>
      <rPr>
        <sz val="10"/>
        <rFont val="Calibri"/>
        <family val="1"/>
      </rPr>
      <t>BLOCO/MOURAO/ARAME</t>
    </r>
  </si>
  <si>
    <r>
      <rPr>
        <sz val="10"/>
        <rFont val="Calibri"/>
        <family val="1"/>
      </rPr>
      <t>MURO</t>
    </r>
    <r>
      <rPr>
        <sz val="10"/>
        <rFont val="Times New Roman"/>
        <family val="1"/>
      </rPr>
      <t xml:space="preserve"> </t>
    </r>
    <r>
      <rPr>
        <sz val="10"/>
        <rFont val="Calibri"/>
        <family val="1"/>
      </rPr>
      <t>TIPO</t>
    </r>
    <r>
      <rPr>
        <sz val="10"/>
        <rFont val="Times New Roman"/>
        <family val="1"/>
      </rPr>
      <t xml:space="preserve"> </t>
    </r>
    <r>
      <rPr>
        <sz val="10"/>
        <rFont val="Calibri"/>
        <family val="1"/>
      </rPr>
      <t>2:</t>
    </r>
    <r>
      <rPr>
        <sz val="10"/>
        <rFont val="Times New Roman"/>
        <family val="1"/>
      </rPr>
      <t xml:space="preserve"> </t>
    </r>
    <r>
      <rPr>
        <sz val="10"/>
        <rFont val="Calibri"/>
        <family val="1"/>
      </rPr>
      <t>BLOCO/MOURAO/TELA</t>
    </r>
    <r>
      <rPr>
        <sz val="10"/>
        <rFont val="Times New Roman"/>
        <family val="1"/>
      </rPr>
      <t xml:space="preserve"> </t>
    </r>
    <r>
      <rPr>
        <sz val="10"/>
        <rFont val="Calibri"/>
        <family val="1"/>
      </rPr>
      <t>/ARAME</t>
    </r>
  </si>
  <si>
    <r>
      <rPr>
        <sz val="10"/>
        <rFont val="Calibri"/>
        <family val="1"/>
      </rPr>
      <t>MURO</t>
    </r>
    <r>
      <rPr>
        <sz val="10"/>
        <rFont val="Times New Roman"/>
        <family val="1"/>
      </rPr>
      <t xml:space="preserve"> </t>
    </r>
    <r>
      <rPr>
        <sz val="10"/>
        <rFont val="Calibri"/>
        <family val="1"/>
      </rPr>
      <t>TIPO</t>
    </r>
    <r>
      <rPr>
        <sz val="10"/>
        <rFont val="Times New Roman"/>
        <family val="1"/>
      </rPr>
      <t xml:space="preserve"> </t>
    </r>
    <r>
      <rPr>
        <sz val="10"/>
        <rFont val="Calibri"/>
        <family val="1"/>
      </rPr>
      <t>3:</t>
    </r>
    <r>
      <rPr>
        <sz val="10"/>
        <rFont val="Times New Roman"/>
        <family val="1"/>
      </rPr>
      <t xml:space="preserve"> </t>
    </r>
    <r>
      <rPr>
        <sz val="10"/>
        <rFont val="Calibri"/>
        <family val="1"/>
      </rPr>
      <t>MOURAO/ARAME</t>
    </r>
  </si>
  <si>
    <r>
      <rPr>
        <sz val="10"/>
        <rFont val="Calibri"/>
        <family val="1"/>
      </rPr>
      <t>MURO</t>
    </r>
    <r>
      <rPr>
        <sz val="10"/>
        <rFont val="Times New Roman"/>
        <family val="1"/>
      </rPr>
      <t xml:space="preserve"> </t>
    </r>
    <r>
      <rPr>
        <sz val="10"/>
        <rFont val="Calibri"/>
        <family val="1"/>
      </rPr>
      <t>TIPO</t>
    </r>
    <r>
      <rPr>
        <sz val="10"/>
        <rFont val="Times New Roman"/>
        <family val="1"/>
      </rPr>
      <t xml:space="preserve"> </t>
    </r>
    <r>
      <rPr>
        <sz val="10"/>
        <rFont val="Calibri"/>
        <family val="1"/>
      </rPr>
      <t>4:</t>
    </r>
    <r>
      <rPr>
        <sz val="10"/>
        <rFont val="Times New Roman"/>
        <family val="1"/>
      </rPr>
      <t xml:space="preserve"> </t>
    </r>
    <r>
      <rPr>
        <sz val="10"/>
        <rFont val="Calibri"/>
        <family val="1"/>
      </rPr>
      <t>MOURAO/TELA/ARAME</t>
    </r>
  </si>
  <si>
    <r>
      <rPr>
        <sz val="10"/>
        <rFont val="Calibri"/>
        <family val="1"/>
      </rPr>
      <t>MURO</t>
    </r>
    <r>
      <rPr>
        <sz val="10"/>
        <rFont val="Times New Roman"/>
        <family val="1"/>
      </rPr>
      <t xml:space="preserve"> </t>
    </r>
    <r>
      <rPr>
        <sz val="10"/>
        <rFont val="Calibri"/>
        <family val="1"/>
      </rPr>
      <t>TIPO</t>
    </r>
    <r>
      <rPr>
        <sz val="10"/>
        <rFont val="Times New Roman"/>
        <family val="1"/>
      </rPr>
      <t xml:space="preserve"> </t>
    </r>
    <r>
      <rPr>
        <sz val="10"/>
        <rFont val="Calibri"/>
        <family val="1"/>
      </rPr>
      <t>5:</t>
    </r>
    <r>
      <rPr>
        <sz val="10"/>
        <rFont val="Times New Roman"/>
        <family val="1"/>
      </rPr>
      <t xml:space="preserve"> </t>
    </r>
    <r>
      <rPr>
        <sz val="10"/>
        <rFont val="Calibri"/>
        <family val="1"/>
      </rPr>
      <t>BLOCO</t>
    </r>
    <r>
      <rPr>
        <sz val="10"/>
        <rFont val="Times New Roman"/>
        <family val="1"/>
      </rPr>
      <t xml:space="preserve"> </t>
    </r>
    <r>
      <rPr>
        <sz val="10"/>
        <rFont val="Calibri"/>
        <family val="1"/>
      </rPr>
      <t>DE</t>
    </r>
    <r>
      <rPr>
        <sz val="10"/>
        <rFont val="Times New Roman"/>
        <family val="1"/>
      </rPr>
      <t xml:space="preserve"> </t>
    </r>
    <r>
      <rPr>
        <sz val="10"/>
        <rFont val="Calibri"/>
        <family val="1"/>
      </rPr>
      <t>CONCRETO</t>
    </r>
    <r>
      <rPr>
        <sz val="10"/>
        <rFont val="Times New Roman"/>
        <family val="1"/>
      </rPr>
      <t xml:space="preserve"> </t>
    </r>
    <r>
      <rPr>
        <sz val="10"/>
        <rFont val="Calibri"/>
        <family val="1"/>
      </rPr>
      <t>APARENTE</t>
    </r>
  </si>
  <si>
    <r>
      <rPr>
        <sz val="10"/>
        <rFont val="Calibri"/>
        <family val="1"/>
      </rPr>
      <t>CERCA</t>
    </r>
    <r>
      <rPr>
        <sz val="10"/>
        <rFont val="Times New Roman"/>
        <family val="1"/>
      </rPr>
      <t xml:space="preserve"> </t>
    </r>
    <r>
      <rPr>
        <sz val="10"/>
        <rFont val="Calibri"/>
        <family val="1"/>
      </rPr>
      <t>6</t>
    </r>
    <r>
      <rPr>
        <sz val="10"/>
        <rFont val="Times New Roman"/>
        <family val="1"/>
      </rPr>
      <t xml:space="preserve"> </t>
    </r>
    <r>
      <rPr>
        <sz val="10"/>
        <rFont val="Calibri"/>
        <family val="1"/>
      </rPr>
      <t>FIOS</t>
    </r>
    <r>
      <rPr>
        <sz val="10"/>
        <rFont val="Times New Roman"/>
        <family val="1"/>
      </rPr>
      <t xml:space="preserve"> </t>
    </r>
    <r>
      <rPr>
        <sz val="10"/>
        <rFont val="Calibri"/>
        <family val="1"/>
      </rPr>
      <t>ARAME</t>
    </r>
    <r>
      <rPr>
        <sz val="10"/>
        <rFont val="Times New Roman"/>
        <family val="1"/>
      </rPr>
      <t xml:space="preserve"> </t>
    </r>
    <r>
      <rPr>
        <sz val="10"/>
        <rFont val="Calibri"/>
        <family val="1"/>
      </rPr>
      <t>LISO/MOURAO</t>
    </r>
    <r>
      <rPr>
        <sz val="10"/>
        <rFont val="Times New Roman"/>
        <family val="1"/>
      </rPr>
      <t xml:space="preserve"> </t>
    </r>
    <r>
      <rPr>
        <sz val="10"/>
        <rFont val="Calibri"/>
        <family val="1"/>
      </rPr>
      <t>MADEIRA</t>
    </r>
  </si>
  <si>
    <r>
      <rPr>
        <sz val="10"/>
        <rFont val="Calibri"/>
        <family val="1"/>
      </rPr>
      <t>CERCA</t>
    </r>
    <r>
      <rPr>
        <sz val="10"/>
        <rFont val="Times New Roman"/>
        <family val="1"/>
      </rPr>
      <t xml:space="preserve"> </t>
    </r>
    <r>
      <rPr>
        <sz val="10"/>
        <rFont val="Calibri"/>
        <family val="1"/>
      </rPr>
      <t>6</t>
    </r>
    <r>
      <rPr>
        <sz val="10"/>
        <rFont val="Times New Roman"/>
        <family val="1"/>
      </rPr>
      <t xml:space="preserve"> </t>
    </r>
    <r>
      <rPr>
        <sz val="10"/>
        <rFont val="Calibri"/>
        <family val="1"/>
      </rPr>
      <t>FIOS</t>
    </r>
    <r>
      <rPr>
        <sz val="10"/>
        <rFont val="Times New Roman"/>
        <family val="1"/>
      </rPr>
      <t xml:space="preserve"> </t>
    </r>
    <r>
      <rPr>
        <sz val="10"/>
        <rFont val="Calibri"/>
        <family val="1"/>
      </rPr>
      <t>ARAME</t>
    </r>
    <r>
      <rPr>
        <sz val="10"/>
        <rFont val="Times New Roman"/>
        <family val="1"/>
      </rPr>
      <t xml:space="preserve"> </t>
    </r>
    <r>
      <rPr>
        <sz val="10"/>
        <rFont val="Calibri"/>
        <family val="1"/>
      </rPr>
      <t>FARPADO/MOURAO</t>
    </r>
    <r>
      <rPr>
        <sz val="10"/>
        <rFont val="Times New Roman"/>
        <family val="1"/>
      </rPr>
      <t xml:space="preserve"> </t>
    </r>
    <r>
      <rPr>
        <sz val="10"/>
        <rFont val="Calibri"/>
        <family val="1"/>
      </rPr>
      <t>MADEIR</t>
    </r>
  </si>
  <si>
    <r>
      <rPr>
        <sz val="10"/>
        <rFont val="Calibri"/>
        <family val="1"/>
      </rPr>
      <t>PORTAO</t>
    </r>
    <r>
      <rPr>
        <sz val="10"/>
        <rFont val="Times New Roman"/>
        <family val="1"/>
      </rPr>
      <t xml:space="preserve"> </t>
    </r>
    <r>
      <rPr>
        <sz val="10"/>
        <rFont val="Calibri"/>
        <family val="1"/>
      </rPr>
      <t>TIPO</t>
    </r>
    <r>
      <rPr>
        <sz val="10"/>
        <rFont val="Times New Roman"/>
        <family val="1"/>
      </rPr>
      <t xml:space="preserve"> </t>
    </r>
    <r>
      <rPr>
        <sz val="10"/>
        <rFont val="Calibri"/>
        <family val="1"/>
      </rPr>
      <t>1:</t>
    </r>
    <r>
      <rPr>
        <sz val="10"/>
        <rFont val="Times New Roman"/>
        <family val="1"/>
      </rPr>
      <t xml:space="preserve"> </t>
    </r>
    <r>
      <rPr>
        <sz val="10"/>
        <rFont val="Calibri"/>
        <family val="1"/>
      </rPr>
      <t>TUBO</t>
    </r>
    <r>
      <rPr>
        <sz val="10"/>
        <rFont val="Times New Roman"/>
        <family val="1"/>
      </rPr>
      <t xml:space="preserve"> </t>
    </r>
    <r>
      <rPr>
        <sz val="10"/>
        <rFont val="Calibri"/>
        <family val="1"/>
      </rPr>
      <t>FERRO</t>
    </r>
    <r>
      <rPr>
        <sz val="10"/>
        <rFont val="Times New Roman"/>
        <family val="1"/>
      </rPr>
      <t xml:space="preserve"> </t>
    </r>
    <r>
      <rPr>
        <sz val="10"/>
        <rFont val="Calibri"/>
        <family val="1"/>
      </rPr>
      <t>GALV/TELA</t>
    </r>
    <r>
      <rPr>
        <sz val="10"/>
        <rFont val="Times New Roman"/>
        <family val="1"/>
      </rPr>
      <t xml:space="preserve"> </t>
    </r>
    <r>
      <rPr>
        <sz val="10"/>
        <rFont val="Calibri"/>
        <family val="1"/>
      </rPr>
      <t>L=4M</t>
    </r>
  </si>
  <si>
    <r>
      <rPr>
        <sz val="10"/>
        <rFont val="Calibri"/>
        <family val="1"/>
      </rPr>
      <t>PORTAO</t>
    </r>
    <r>
      <rPr>
        <sz val="10"/>
        <rFont val="Times New Roman"/>
        <family val="1"/>
      </rPr>
      <t xml:space="preserve"> </t>
    </r>
    <r>
      <rPr>
        <sz val="10"/>
        <rFont val="Calibri"/>
        <family val="1"/>
      </rPr>
      <t>TIPO</t>
    </r>
    <r>
      <rPr>
        <sz val="10"/>
        <rFont val="Times New Roman"/>
        <family val="1"/>
      </rPr>
      <t xml:space="preserve"> </t>
    </r>
    <r>
      <rPr>
        <sz val="10"/>
        <rFont val="Calibri"/>
        <family val="1"/>
      </rPr>
      <t>1:</t>
    </r>
    <r>
      <rPr>
        <sz val="10"/>
        <rFont val="Times New Roman"/>
        <family val="1"/>
      </rPr>
      <t xml:space="preserve"> </t>
    </r>
    <r>
      <rPr>
        <sz val="10"/>
        <rFont val="Calibri"/>
        <family val="1"/>
      </rPr>
      <t>TUBO</t>
    </r>
    <r>
      <rPr>
        <sz val="10"/>
        <rFont val="Times New Roman"/>
        <family val="1"/>
      </rPr>
      <t xml:space="preserve"> </t>
    </r>
    <r>
      <rPr>
        <sz val="10"/>
        <rFont val="Calibri"/>
        <family val="1"/>
      </rPr>
      <t>FERRO</t>
    </r>
    <r>
      <rPr>
        <sz val="10"/>
        <rFont val="Times New Roman"/>
        <family val="1"/>
      </rPr>
      <t xml:space="preserve"> </t>
    </r>
    <r>
      <rPr>
        <sz val="10"/>
        <rFont val="Calibri"/>
        <family val="1"/>
      </rPr>
      <t>GALV/TELA</t>
    </r>
    <r>
      <rPr>
        <sz val="10"/>
        <rFont val="Times New Roman"/>
        <family val="1"/>
      </rPr>
      <t xml:space="preserve"> </t>
    </r>
    <r>
      <rPr>
        <sz val="10"/>
        <rFont val="Calibri"/>
        <family val="1"/>
      </rPr>
      <t>L=1M</t>
    </r>
  </si>
  <si>
    <r>
      <rPr>
        <sz val="10"/>
        <rFont val="Calibri"/>
        <family val="1"/>
      </rPr>
      <t>PORTAO</t>
    </r>
    <r>
      <rPr>
        <sz val="10"/>
        <rFont val="Times New Roman"/>
        <family val="1"/>
      </rPr>
      <t xml:space="preserve"> </t>
    </r>
    <r>
      <rPr>
        <sz val="10"/>
        <rFont val="Calibri"/>
        <family val="1"/>
      </rPr>
      <t>TIPO</t>
    </r>
    <r>
      <rPr>
        <sz val="10"/>
        <rFont val="Times New Roman"/>
        <family val="1"/>
      </rPr>
      <t xml:space="preserve"> </t>
    </r>
    <r>
      <rPr>
        <sz val="10"/>
        <rFont val="Calibri"/>
        <family val="1"/>
      </rPr>
      <t>2:</t>
    </r>
    <r>
      <rPr>
        <sz val="10"/>
        <rFont val="Times New Roman"/>
        <family val="1"/>
      </rPr>
      <t xml:space="preserve"> </t>
    </r>
    <r>
      <rPr>
        <sz val="10"/>
        <rFont val="Calibri"/>
        <family val="1"/>
      </rPr>
      <t>CHAPA</t>
    </r>
    <r>
      <rPr>
        <sz val="10"/>
        <rFont val="Times New Roman"/>
        <family val="1"/>
      </rPr>
      <t xml:space="preserve"> </t>
    </r>
    <r>
      <rPr>
        <sz val="10"/>
        <rFont val="Calibri"/>
        <family val="1"/>
      </rPr>
      <t>DE</t>
    </r>
    <r>
      <rPr>
        <sz val="10"/>
        <rFont val="Times New Roman"/>
        <family val="1"/>
      </rPr>
      <t xml:space="preserve"> </t>
    </r>
    <r>
      <rPr>
        <sz val="10"/>
        <rFont val="Calibri"/>
        <family val="1"/>
      </rPr>
      <t>ACO</t>
    </r>
    <r>
      <rPr>
        <sz val="10"/>
        <rFont val="Times New Roman"/>
        <family val="1"/>
      </rPr>
      <t xml:space="preserve"> </t>
    </r>
    <r>
      <rPr>
        <sz val="10"/>
        <rFont val="Calibri"/>
        <family val="1"/>
      </rPr>
      <t>L=4M</t>
    </r>
    <r>
      <rPr>
        <sz val="10"/>
        <rFont val="Times New Roman"/>
        <family val="1"/>
      </rPr>
      <t xml:space="preserve"> </t>
    </r>
    <r>
      <rPr>
        <sz val="10"/>
        <rFont val="Calibri"/>
        <family val="1"/>
      </rPr>
      <t>H=3M</t>
    </r>
  </si>
  <si>
    <r>
      <rPr>
        <sz val="10"/>
        <rFont val="Calibri"/>
        <family val="1"/>
      </rPr>
      <t>PINTURA</t>
    </r>
    <r>
      <rPr>
        <sz val="10"/>
        <rFont val="Times New Roman"/>
        <family val="1"/>
      </rPr>
      <t xml:space="preserve"> </t>
    </r>
    <r>
      <rPr>
        <sz val="10"/>
        <rFont val="Calibri"/>
        <family val="1"/>
      </rPr>
      <t>LETREIRO/LOGOMARCA</t>
    </r>
    <r>
      <rPr>
        <sz val="10"/>
        <rFont val="Times New Roman"/>
        <family val="1"/>
      </rPr>
      <t xml:space="preserve"> </t>
    </r>
    <r>
      <rPr>
        <sz val="10"/>
        <rFont val="Calibri"/>
        <family val="1"/>
      </rPr>
      <t>CESAN</t>
    </r>
  </si>
  <si>
    <r>
      <rPr>
        <sz val="10"/>
        <rFont val="Calibri"/>
        <family val="1"/>
      </rPr>
      <t>GRAMA</t>
    </r>
    <r>
      <rPr>
        <sz val="10"/>
        <rFont val="Times New Roman"/>
        <family val="1"/>
      </rPr>
      <t xml:space="preserve"> </t>
    </r>
    <r>
      <rPr>
        <sz val="10"/>
        <rFont val="Calibri"/>
        <family val="1"/>
      </rPr>
      <t>ESMERALDA</t>
    </r>
    <r>
      <rPr>
        <sz val="10"/>
        <rFont val="Times New Roman"/>
        <family val="1"/>
      </rPr>
      <t xml:space="preserve"> </t>
    </r>
    <r>
      <rPr>
        <sz val="10"/>
        <rFont val="Calibri"/>
        <family val="1"/>
      </rPr>
      <t>PLACAS,</t>
    </r>
    <r>
      <rPr>
        <sz val="10"/>
        <rFont val="Times New Roman"/>
        <family val="1"/>
      </rPr>
      <t xml:space="preserve"> </t>
    </r>
    <r>
      <rPr>
        <sz val="10"/>
        <rFont val="Calibri"/>
        <family val="1"/>
      </rPr>
      <t>TERRA</t>
    </r>
    <r>
      <rPr>
        <sz val="10"/>
        <rFont val="Times New Roman"/>
        <family val="1"/>
      </rPr>
      <t xml:space="preserve"> </t>
    </r>
    <r>
      <rPr>
        <sz val="10"/>
        <rFont val="Calibri"/>
        <family val="1"/>
      </rPr>
      <t>VEG.</t>
    </r>
    <r>
      <rPr>
        <sz val="10"/>
        <rFont val="Times New Roman"/>
        <family val="1"/>
      </rPr>
      <t xml:space="preserve"> </t>
    </r>
    <r>
      <rPr>
        <sz val="10"/>
        <rFont val="Calibri"/>
        <family val="1"/>
      </rPr>
      <t>2,0CM</t>
    </r>
  </si>
  <si>
    <r>
      <rPr>
        <sz val="10"/>
        <rFont val="Calibri"/>
        <family val="1"/>
      </rPr>
      <t>PLANTIO</t>
    </r>
    <r>
      <rPr>
        <sz val="10"/>
        <rFont val="Times New Roman"/>
        <family val="1"/>
      </rPr>
      <t xml:space="preserve"> </t>
    </r>
    <r>
      <rPr>
        <sz val="10"/>
        <rFont val="Calibri"/>
        <family val="1"/>
      </rPr>
      <t>DE</t>
    </r>
    <r>
      <rPr>
        <sz val="10"/>
        <rFont val="Times New Roman"/>
        <family val="1"/>
      </rPr>
      <t xml:space="preserve"> </t>
    </r>
    <r>
      <rPr>
        <sz val="10"/>
        <rFont val="Calibri"/>
        <family val="1"/>
      </rPr>
      <t>ARVORES</t>
    </r>
    <r>
      <rPr>
        <sz val="10"/>
        <rFont val="Times New Roman"/>
        <family val="1"/>
      </rPr>
      <t xml:space="preserve"> </t>
    </r>
    <r>
      <rPr>
        <sz val="10"/>
        <rFont val="Calibri"/>
        <family val="1"/>
      </rPr>
      <t>H=2,0M</t>
    </r>
  </si>
  <si>
    <r>
      <rPr>
        <sz val="10"/>
        <rFont val="Calibri"/>
        <family val="1"/>
      </rPr>
      <t>BANCO</t>
    </r>
    <r>
      <rPr>
        <sz val="10"/>
        <rFont val="Times New Roman"/>
        <family val="1"/>
      </rPr>
      <t xml:space="preserve"> </t>
    </r>
    <r>
      <rPr>
        <sz val="10"/>
        <rFont val="Calibri"/>
        <family val="1"/>
      </rPr>
      <t>PRE-MOLDADO</t>
    </r>
    <r>
      <rPr>
        <sz val="10"/>
        <rFont val="Times New Roman"/>
        <family val="1"/>
      </rPr>
      <t xml:space="preserve"> </t>
    </r>
    <r>
      <rPr>
        <sz val="10"/>
        <rFont val="Calibri"/>
        <family val="1"/>
      </rPr>
      <t>DE</t>
    </r>
    <r>
      <rPr>
        <sz val="10"/>
        <rFont val="Times New Roman"/>
        <family val="1"/>
      </rPr>
      <t xml:space="preserve"> </t>
    </r>
    <r>
      <rPr>
        <sz val="10"/>
        <rFont val="Calibri"/>
        <family val="1"/>
      </rPr>
      <t>CONCRETO</t>
    </r>
  </si>
  <si>
    <r>
      <rPr>
        <sz val="10"/>
        <rFont val="Calibri"/>
        <family val="1"/>
      </rPr>
      <t>CAIXA</t>
    </r>
    <r>
      <rPr>
        <sz val="10"/>
        <rFont val="Times New Roman"/>
        <family val="1"/>
      </rPr>
      <t xml:space="preserve"> </t>
    </r>
    <r>
      <rPr>
        <sz val="10"/>
        <rFont val="Calibri"/>
        <family val="1"/>
      </rPr>
      <t>RALO</t>
    </r>
    <r>
      <rPr>
        <sz val="10"/>
        <rFont val="Times New Roman"/>
        <family val="1"/>
      </rPr>
      <t xml:space="preserve"> </t>
    </r>
    <r>
      <rPr>
        <sz val="10"/>
        <rFont val="Calibri"/>
        <family val="1"/>
      </rPr>
      <t>EM</t>
    </r>
    <r>
      <rPr>
        <sz val="10"/>
        <rFont val="Times New Roman"/>
        <family val="1"/>
      </rPr>
      <t xml:space="preserve"> </t>
    </r>
    <r>
      <rPr>
        <sz val="10"/>
        <rFont val="Calibri"/>
        <family val="1"/>
      </rPr>
      <t>CONCRETO,</t>
    </r>
    <r>
      <rPr>
        <sz val="10"/>
        <rFont val="Times New Roman"/>
        <family val="1"/>
      </rPr>
      <t xml:space="preserve"> </t>
    </r>
    <r>
      <rPr>
        <sz val="10"/>
        <rFont val="Calibri"/>
        <family val="1"/>
      </rPr>
      <t>COMPLETA</t>
    </r>
  </si>
  <si>
    <r>
      <rPr>
        <sz val="10"/>
        <rFont val="Calibri"/>
        <family val="1"/>
      </rPr>
      <t>MEIA</t>
    </r>
    <r>
      <rPr>
        <sz val="10"/>
        <rFont val="Times New Roman"/>
        <family val="1"/>
      </rPr>
      <t xml:space="preserve"> </t>
    </r>
    <r>
      <rPr>
        <sz val="10"/>
        <rFont val="Calibri"/>
        <family val="1"/>
      </rPr>
      <t>CANA</t>
    </r>
    <r>
      <rPr>
        <sz val="10"/>
        <rFont val="Times New Roman"/>
        <family val="1"/>
      </rPr>
      <t xml:space="preserve"> </t>
    </r>
    <r>
      <rPr>
        <sz val="10"/>
        <rFont val="Calibri"/>
        <family val="1"/>
      </rPr>
      <t>DE</t>
    </r>
    <r>
      <rPr>
        <sz val="10"/>
        <rFont val="Times New Roman"/>
        <family val="1"/>
      </rPr>
      <t xml:space="preserve"> </t>
    </r>
    <r>
      <rPr>
        <sz val="10"/>
        <rFont val="Calibri"/>
        <family val="1"/>
      </rPr>
      <t>CONCRETO</t>
    </r>
    <r>
      <rPr>
        <sz val="10"/>
        <rFont val="Times New Roman"/>
        <family val="1"/>
      </rPr>
      <t xml:space="preserve"> </t>
    </r>
    <r>
      <rPr>
        <sz val="10"/>
        <rFont val="Calibri"/>
        <family val="1"/>
      </rPr>
      <t>DN</t>
    </r>
    <r>
      <rPr>
        <sz val="10"/>
        <rFont val="Times New Roman"/>
        <family val="1"/>
      </rPr>
      <t xml:space="preserve"> </t>
    </r>
    <r>
      <rPr>
        <sz val="10"/>
        <rFont val="Calibri"/>
        <family val="1"/>
      </rPr>
      <t>200</t>
    </r>
  </si>
  <si>
    <r>
      <rPr>
        <sz val="10"/>
        <rFont val="Calibri"/>
        <family val="1"/>
      </rPr>
      <t>MEIA</t>
    </r>
    <r>
      <rPr>
        <sz val="10"/>
        <rFont val="Times New Roman"/>
        <family val="1"/>
      </rPr>
      <t xml:space="preserve"> </t>
    </r>
    <r>
      <rPr>
        <sz val="10"/>
        <rFont val="Calibri"/>
        <family val="1"/>
      </rPr>
      <t>CANA</t>
    </r>
    <r>
      <rPr>
        <sz val="10"/>
        <rFont val="Times New Roman"/>
        <family val="1"/>
      </rPr>
      <t xml:space="preserve"> </t>
    </r>
    <r>
      <rPr>
        <sz val="10"/>
        <rFont val="Calibri"/>
        <family val="1"/>
      </rPr>
      <t>DE</t>
    </r>
    <r>
      <rPr>
        <sz val="10"/>
        <rFont val="Times New Roman"/>
        <family val="1"/>
      </rPr>
      <t xml:space="preserve"> </t>
    </r>
    <r>
      <rPr>
        <sz val="10"/>
        <rFont val="Calibri"/>
        <family val="1"/>
      </rPr>
      <t>CONCRETO</t>
    </r>
    <r>
      <rPr>
        <sz val="10"/>
        <rFont val="Times New Roman"/>
        <family val="1"/>
      </rPr>
      <t xml:space="preserve"> </t>
    </r>
    <r>
      <rPr>
        <sz val="10"/>
        <rFont val="Calibri"/>
        <family val="1"/>
      </rPr>
      <t>DN</t>
    </r>
    <r>
      <rPr>
        <sz val="10"/>
        <rFont val="Times New Roman"/>
        <family val="1"/>
      </rPr>
      <t xml:space="preserve"> </t>
    </r>
    <r>
      <rPr>
        <sz val="10"/>
        <rFont val="Calibri"/>
        <family val="1"/>
      </rPr>
      <t>300</t>
    </r>
  </si>
  <si>
    <r>
      <rPr>
        <sz val="10"/>
        <rFont val="Calibri"/>
        <family val="1"/>
      </rPr>
      <t>MEIA</t>
    </r>
    <r>
      <rPr>
        <sz val="10"/>
        <rFont val="Times New Roman"/>
        <family val="1"/>
      </rPr>
      <t xml:space="preserve"> </t>
    </r>
    <r>
      <rPr>
        <sz val="10"/>
        <rFont val="Calibri"/>
        <family val="1"/>
      </rPr>
      <t>CANA</t>
    </r>
    <r>
      <rPr>
        <sz val="10"/>
        <rFont val="Times New Roman"/>
        <family val="1"/>
      </rPr>
      <t xml:space="preserve"> </t>
    </r>
    <r>
      <rPr>
        <sz val="10"/>
        <rFont val="Calibri"/>
        <family val="1"/>
      </rPr>
      <t>DE</t>
    </r>
    <r>
      <rPr>
        <sz val="10"/>
        <rFont val="Times New Roman"/>
        <family val="1"/>
      </rPr>
      <t xml:space="preserve"> </t>
    </r>
    <r>
      <rPr>
        <sz val="10"/>
        <rFont val="Calibri"/>
        <family val="1"/>
      </rPr>
      <t>CONCRETO</t>
    </r>
    <r>
      <rPr>
        <sz val="10"/>
        <rFont val="Times New Roman"/>
        <family val="1"/>
      </rPr>
      <t xml:space="preserve"> </t>
    </r>
    <r>
      <rPr>
        <sz val="10"/>
        <rFont val="Calibri"/>
        <family val="1"/>
      </rPr>
      <t>DN</t>
    </r>
    <r>
      <rPr>
        <sz val="10"/>
        <rFont val="Times New Roman"/>
        <family val="1"/>
      </rPr>
      <t xml:space="preserve"> </t>
    </r>
    <r>
      <rPr>
        <sz val="10"/>
        <rFont val="Calibri"/>
        <family val="1"/>
      </rPr>
      <t>400</t>
    </r>
  </si>
  <si>
    <r>
      <rPr>
        <sz val="10"/>
        <rFont val="Calibri"/>
        <family val="1"/>
      </rPr>
      <t>MEIA</t>
    </r>
    <r>
      <rPr>
        <sz val="10"/>
        <rFont val="Times New Roman"/>
        <family val="1"/>
      </rPr>
      <t xml:space="preserve"> </t>
    </r>
    <r>
      <rPr>
        <sz val="10"/>
        <rFont val="Calibri"/>
        <family val="1"/>
      </rPr>
      <t>CANA</t>
    </r>
    <r>
      <rPr>
        <sz val="10"/>
        <rFont val="Times New Roman"/>
        <family val="1"/>
      </rPr>
      <t xml:space="preserve"> </t>
    </r>
    <r>
      <rPr>
        <sz val="10"/>
        <rFont val="Calibri"/>
        <family val="1"/>
      </rPr>
      <t>DE</t>
    </r>
    <r>
      <rPr>
        <sz val="10"/>
        <rFont val="Times New Roman"/>
        <family val="1"/>
      </rPr>
      <t xml:space="preserve"> </t>
    </r>
    <r>
      <rPr>
        <sz val="10"/>
        <rFont val="Calibri"/>
        <family val="1"/>
      </rPr>
      <t>CONCRETO</t>
    </r>
    <r>
      <rPr>
        <sz val="10"/>
        <rFont val="Times New Roman"/>
        <family val="1"/>
      </rPr>
      <t xml:space="preserve"> </t>
    </r>
    <r>
      <rPr>
        <sz val="10"/>
        <rFont val="Calibri"/>
        <family val="1"/>
      </rPr>
      <t>DN</t>
    </r>
    <r>
      <rPr>
        <sz val="10"/>
        <rFont val="Times New Roman"/>
        <family val="1"/>
      </rPr>
      <t xml:space="preserve"> </t>
    </r>
    <r>
      <rPr>
        <sz val="10"/>
        <rFont val="Calibri"/>
        <family val="1"/>
      </rPr>
      <t>500</t>
    </r>
  </si>
  <si>
    <r>
      <rPr>
        <sz val="10"/>
        <rFont val="Calibri"/>
        <family val="1"/>
      </rPr>
      <t>MEIA</t>
    </r>
    <r>
      <rPr>
        <sz val="10"/>
        <rFont val="Times New Roman"/>
        <family val="1"/>
      </rPr>
      <t xml:space="preserve"> </t>
    </r>
    <r>
      <rPr>
        <sz val="10"/>
        <rFont val="Calibri"/>
        <family val="1"/>
      </rPr>
      <t>CANA</t>
    </r>
    <r>
      <rPr>
        <sz val="10"/>
        <rFont val="Times New Roman"/>
        <family val="1"/>
      </rPr>
      <t xml:space="preserve"> </t>
    </r>
    <r>
      <rPr>
        <sz val="10"/>
        <rFont val="Calibri"/>
        <family val="1"/>
      </rPr>
      <t>DE</t>
    </r>
    <r>
      <rPr>
        <sz val="10"/>
        <rFont val="Times New Roman"/>
        <family val="1"/>
      </rPr>
      <t xml:space="preserve"> </t>
    </r>
    <r>
      <rPr>
        <sz val="10"/>
        <rFont val="Calibri"/>
        <family val="1"/>
      </rPr>
      <t>CONCRETO</t>
    </r>
    <r>
      <rPr>
        <sz val="10"/>
        <rFont val="Times New Roman"/>
        <family val="1"/>
      </rPr>
      <t xml:space="preserve"> </t>
    </r>
    <r>
      <rPr>
        <sz val="10"/>
        <rFont val="Calibri"/>
        <family val="1"/>
      </rPr>
      <t>DN</t>
    </r>
    <r>
      <rPr>
        <sz val="10"/>
        <rFont val="Times New Roman"/>
        <family val="1"/>
      </rPr>
      <t xml:space="preserve"> </t>
    </r>
    <r>
      <rPr>
        <sz val="10"/>
        <rFont val="Calibri"/>
        <family val="1"/>
      </rPr>
      <t>600</t>
    </r>
  </si>
  <si>
    <r>
      <rPr>
        <sz val="10"/>
        <rFont val="Calibri"/>
        <family val="1"/>
      </rPr>
      <t>SARJETA</t>
    </r>
    <r>
      <rPr>
        <sz val="10"/>
        <rFont val="Times New Roman"/>
        <family val="1"/>
      </rPr>
      <t xml:space="preserve"> </t>
    </r>
    <r>
      <rPr>
        <sz val="10"/>
        <rFont val="Calibri"/>
        <family val="1"/>
      </rPr>
      <t>EM</t>
    </r>
    <r>
      <rPr>
        <sz val="10"/>
        <rFont val="Times New Roman"/>
        <family val="1"/>
      </rPr>
      <t xml:space="preserve"> </t>
    </r>
    <r>
      <rPr>
        <sz val="10"/>
        <rFont val="Calibri"/>
        <family val="1"/>
      </rPr>
      <t>CONCRETO</t>
    </r>
  </si>
  <si>
    <r>
      <rPr>
        <sz val="10"/>
        <rFont val="Calibri"/>
        <family val="1"/>
      </rPr>
      <t>REDE</t>
    </r>
    <r>
      <rPr>
        <sz val="10"/>
        <rFont val="Times New Roman"/>
        <family val="1"/>
      </rPr>
      <t xml:space="preserve"> </t>
    </r>
    <r>
      <rPr>
        <sz val="10"/>
        <rFont val="Calibri"/>
        <family val="1"/>
      </rPr>
      <t>DREN</t>
    </r>
    <r>
      <rPr>
        <sz val="10"/>
        <rFont val="Times New Roman"/>
        <family val="1"/>
      </rPr>
      <t xml:space="preserve"> </t>
    </r>
    <r>
      <rPr>
        <sz val="10"/>
        <rFont val="Calibri"/>
        <family val="1"/>
      </rPr>
      <t>TUBO</t>
    </r>
    <r>
      <rPr>
        <sz val="10"/>
        <rFont val="Times New Roman"/>
        <family val="1"/>
      </rPr>
      <t xml:space="preserve"> </t>
    </r>
    <r>
      <rPr>
        <sz val="10"/>
        <rFont val="Calibri"/>
        <family val="1"/>
      </rPr>
      <t>CONCR</t>
    </r>
    <r>
      <rPr>
        <sz val="10"/>
        <rFont val="Times New Roman"/>
        <family val="1"/>
      </rPr>
      <t xml:space="preserve"> </t>
    </r>
    <r>
      <rPr>
        <sz val="10"/>
        <rFont val="Calibri"/>
        <family val="1"/>
      </rPr>
      <t>CA-1</t>
    </r>
    <r>
      <rPr>
        <sz val="10"/>
        <rFont val="Times New Roman"/>
        <family val="1"/>
      </rPr>
      <t xml:space="preserve"> </t>
    </r>
    <r>
      <rPr>
        <sz val="10"/>
        <rFont val="Calibri"/>
        <family val="1"/>
      </rPr>
      <t>DN</t>
    </r>
    <r>
      <rPr>
        <sz val="10"/>
        <rFont val="Times New Roman"/>
        <family val="1"/>
      </rPr>
      <t xml:space="preserve"> </t>
    </r>
    <r>
      <rPr>
        <sz val="10"/>
        <rFont val="Calibri"/>
        <family val="1"/>
      </rPr>
      <t>400</t>
    </r>
    <r>
      <rPr>
        <sz val="10"/>
        <rFont val="Times New Roman"/>
        <family val="1"/>
      </rPr>
      <t xml:space="preserve"> </t>
    </r>
    <r>
      <rPr>
        <sz val="10"/>
        <rFont val="Calibri"/>
        <family val="1"/>
      </rPr>
      <t>S/</t>
    </r>
    <r>
      <rPr>
        <sz val="10"/>
        <rFont val="Times New Roman"/>
        <family val="1"/>
      </rPr>
      <t xml:space="preserve"> </t>
    </r>
    <r>
      <rPr>
        <sz val="10"/>
        <rFont val="Calibri"/>
        <family val="1"/>
      </rPr>
      <t>PAV</t>
    </r>
  </si>
  <si>
    <r>
      <rPr>
        <sz val="10"/>
        <rFont val="Calibri"/>
        <family val="1"/>
      </rPr>
      <t>REDE</t>
    </r>
    <r>
      <rPr>
        <sz val="10"/>
        <rFont val="Times New Roman"/>
        <family val="1"/>
      </rPr>
      <t xml:space="preserve"> </t>
    </r>
    <r>
      <rPr>
        <sz val="10"/>
        <rFont val="Calibri"/>
        <family val="1"/>
      </rPr>
      <t>DREN</t>
    </r>
    <r>
      <rPr>
        <sz val="10"/>
        <rFont val="Times New Roman"/>
        <family val="1"/>
      </rPr>
      <t xml:space="preserve"> </t>
    </r>
    <r>
      <rPr>
        <sz val="10"/>
        <rFont val="Calibri"/>
        <family val="1"/>
      </rPr>
      <t>TUBO</t>
    </r>
    <r>
      <rPr>
        <sz val="10"/>
        <rFont val="Times New Roman"/>
        <family val="1"/>
      </rPr>
      <t xml:space="preserve"> </t>
    </r>
    <r>
      <rPr>
        <sz val="10"/>
        <rFont val="Calibri"/>
        <family val="1"/>
      </rPr>
      <t>CONCR</t>
    </r>
    <r>
      <rPr>
        <sz val="10"/>
        <rFont val="Times New Roman"/>
        <family val="1"/>
      </rPr>
      <t xml:space="preserve"> </t>
    </r>
    <r>
      <rPr>
        <sz val="10"/>
        <rFont val="Calibri"/>
        <family val="1"/>
      </rPr>
      <t>CA-2</t>
    </r>
    <r>
      <rPr>
        <sz val="10"/>
        <rFont val="Times New Roman"/>
        <family val="1"/>
      </rPr>
      <t xml:space="preserve"> </t>
    </r>
    <r>
      <rPr>
        <sz val="10"/>
        <rFont val="Calibri"/>
        <family val="1"/>
      </rPr>
      <t>DN</t>
    </r>
    <r>
      <rPr>
        <sz val="10"/>
        <rFont val="Times New Roman"/>
        <family val="1"/>
      </rPr>
      <t xml:space="preserve"> </t>
    </r>
    <r>
      <rPr>
        <sz val="10"/>
        <rFont val="Calibri"/>
        <family val="1"/>
      </rPr>
      <t>300</t>
    </r>
    <r>
      <rPr>
        <sz val="10"/>
        <rFont val="Times New Roman"/>
        <family val="1"/>
      </rPr>
      <t xml:space="preserve"> </t>
    </r>
    <r>
      <rPr>
        <sz val="10"/>
        <rFont val="Calibri"/>
        <family val="1"/>
      </rPr>
      <t>S/</t>
    </r>
    <r>
      <rPr>
        <sz val="10"/>
        <rFont val="Times New Roman"/>
        <family val="1"/>
      </rPr>
      <t xml:space="preserve"> </t>
    </r>
    <r>
      <rPr>
        <sz val="10"/>
        <rFont val="Calibri"/>
        <family val="1"/>
      </rPr>
      <t>PAV</t>
    </r>
  </si>
  <si>
    <r>
      <rPr>
        <sz val="10"/>
        <rFont val="Calibri"/>
        <family val="1"/>
      </rPr>
      <t>REDE</t>
    </r>
    <r>
      <rPr>
        <sz val="10"/>
        <rFont val="Times New Roman"/>
        <family val="1"/>
      </rPr>
      <t xml:space="preserve"> </t>
    </r>
    <r>
      <rPr>
        <sz val="10"/>
        <rFont val="Calibri"/>
        <family val="1"/>
      </rPr>
      <t>DREN</t>
    </r>
    <r>
      <rPr>
        <sz val="10"/>
        <rFont val="Times New Roman"/>
        <family val="1"/>
      </rPr>
      <t xml:space="preserve"> </t>
    </r>
    <r>
      <rPr>
        <sz val="10"/>
        <rFont val="Calibri"/>
        <family val="1"/>
      </rPr>
      <t>TUBO</t>
    </r>
    <r>
      <rPr>
        <sz val="10"/>
        <rFont val="Times New Roman"/>
        <family val="1"/>
      </rPr>
      <t xml:space="preserve"> </t>
    </r>
    <r>
      <rPr>
        <sz val="10"/>
        <rFont val="Calibri"/>
        <family val="1"/>
      </rPr>
      <t>CONCR</t>
    </r>
    <r>
      <rPr>
        <sz val="10"/>
        <rFont val="Times New Roman"/>
        <family val="1"/>
      </rPr>
      <t xml:space="preserve"> </t>
    </r>
    <r>
      <rPr>
        <sz val="10"/>
        <rFont val="Calibri"/>
        <family val="1"/>
      </rPr>
      <t>CA-2</t>
    </r>
    <r>
      <rPr>
        <sz val="10"/>
        <rFont val="Times New Roman"/>
        <family val="1"/>
      </rPr>
      <t xml:space="preserve"> </t>
    </r>
    <r>
      <rPr>
        <sz val="10"/>
        <rFont val="Calibri"/>
        <family val="1"/>
      </rPr>
      <t>DN</t>
    </r>
    <r>
      <rPr>
        <sz val="10"/>
        <rFont val="Times New Roman"/>
        <family val="1"/>
      </rPr>
      <t xml:space="preserve"> </t>
    </r>
    <r>
      <rPr>
        <sz val="10"/>
        <rFont val="Calibri"/>
        <family val="1"/>
      </rPr>
      <t>400</t>
    </r>
    <r>
      <rPr>
        <sz val="10"/>
        <rFont val="Times New Roman"/>
        <family val="1"/>
      </rPr>
      <t xml:space="preserve"> </t>
    </r>
    <r>
      <rPr>
        <sz val="10"/>
        <rFont val="Calibri"/>
        <family val="1"/>
      </rPr>
      <t>S/</t>
    </r>
    <r>
      <rPr>
        <sz val="10"/>
        <rFont val="Times New Roman"/>
        <family val="1"/>
      </rPr>
      <t xml:space="preserve"> </t>
    </r>
    <r>
      <rPr>
        <sz val="10"/>
        <rFont val="Calibri"/>
        <family val="1"/>
      </rPr>
      <t>PAV</t>
    </r>
  </si>
  <si>
    <r>
      <rPr>
        <sz val="10"/>
        <rFont val="Calibri"/>
        <family val="1"/>
      </rPr>
      <t>TAMPAO</t>
    </r>
    <r>
      <rPr>
        <sz val="10"/>
        <rFont val="Times New Roman"/>
        <family val="1"/>
      </rPr>
      <t xml:space="preserve"> </t>
    </r>
    <r>
      <rPr>
        <sz val="10"/>
        <rFont val="Calibri"/>
        <family val="1"/>
      </rPr>
      <t>FERRO</t>
    </r>
    <r>
      <rPr>
        <sz val="10"/>
        <rFont val="Times New Roman"/>
        <family val="1"/>
      </rPr>
      <t xml:space="preserve"> </t>
    </r>
    <r>
      <rPr>
        <sz val="10"/>
        <rFont val="Calibri"/>
        <family val="1"/>
      </rPr>
      <t>FUNDIDO</t>
    </r>
    <r>
      <rPr>
        <sz val="10"/>
        <rFont val="Times New Roman"/>
        <family val="1"/>
      </rPr>
      <t xml:space="preserve"> </t>
    </r>
    <r>
      <rPr>
        <sz val="10"/>
        <rFont val="Calibri"/>
        <family val="1"/>
      </rPr>
      <t>DN</t>
    </r>
    <r>
      <rPr>
        <sz val="10"/>
        <rFont val="Times New Roman"/>
        <family val="1"/>
      </rPr>
      <t xml:space="preserve"> </t>
    </r>
    <r>
      <rPr>
        <sz val="10"/>
        <rFont val="Calibri"/>
        <family val="1"/>
      </rPr>
      <t>600MM</t>
    </r>
  </si>
  <si>
    <r>
      <rPr>
        <sz val="10"/>
        <rFont val="Calibri"/>
        <family val="1"/>
      </rPr>
      <t>TAMPAO</t>
    </r>
    <r>
      <rPr>
        <sz val="10"/>
        <rFont val="Times New Roman"/>
        <family val="1"/>
      </rPr>
      <t xml:space="preserve"> </t>
    </r>
    <r>
      <rPr>
        <sz val="10"/>
        <rFont val="Calibri"/>
        <family val="1"/>
      </rPr>
      <t>FERRO</t>
    </r>
    <r>
      <rPr>
        <sz val="10"/>
        <rFont val="Times New Roman"/>
        <family val="1"/>
      </rPr>
      <t xml:space="preserve"> </t>
    </r>
    <r>
      <rPr>
        <sz val="10"/>
        <rFont val="Calibri"/>
        <family val="1"/>
      </rPr>
      <t>FUNDIDO</t>
    </r>
    <r>
      <rPr>
        <sz val="10"/>
        <rFont val="Times New Roman"/>
        <family val="1"/>
      </rPr>
      <t xml:space="preserve"> </t>
    </r>
    <r>
      <rPr>
        <sz val="10"/>
        <rFont val="Calibri"/>
        <family val="1"/>
      </rPr>
      <t>DN</t>
    </r>
    <r>
      <rPr>
        <sz val="10"/>
        <rFont val="Times New Roman"/>
        <family val="1"/>
      </rPr>
      <t xml:space="preserve"> </t>
    </r>
    <r>
      <rPr>
        <sz val="10"/>
        <rFont val="Calibri"/>
        <family val="1"/>
      </rPr>
      <t>800MM</t>
    </r>
  </si>
  <si>
    <r>
      <rPr>
        <sz val="10"/>
        <rFont val="Calibri"/>
        <family val="1"/>
      </rPr>
      <t>CONCERTINA</t>
    </r>
    <r>
      <rPr>
        <sz val="10"/>
        <rFont val="Times New Roman"/>
        <family val="1"/>
      </rPr>
      <t xml:space="preserve"> </t>
    </r>
    <r>
      <rPr>
        <sz val="10"/>
        <rFont val="Calibri"/>
        <family val="1"/>
      </rPr>
      <t>CLIP</t>
    </r>
    <r>
      <rPr>
        <sz val="10"/>
        <rFont val="Times New Roman"/>
        <family val="1"/>
      </rPr>
      <t xml:space="preserve"> </t>
    </r>
    <r>
      <rPr>
        <sz val="10"/>
        <rFont val="Calibri"/>
        <family val="1"/>
      </rPr>
      <t>(DUPLA)</t>
    </r>
    <r>
      <rPr>
        <sz val="10"/>
        <rFont val="Times New Roman"/>
        <family val="1"/>
      </rPr>
      <t xml:space="preserve"> </t>
    </r>
    <r>
      <rPr>
        <sz val="10"/>
        <rFont val="Calibri"/>
        <family val="1"/>
      </rPr>
      <t>ACO</t>
    </r>
    <r>
      <rPr>
        <sz val="10"/>
        <rFont val="Times New Roman"/>
        <family val="1"/>
      </rPr>
      <t xml:space="preserve"> </t>
    </r>
    <r>
      <rPr>
        <sz val="10"/>
        <rFont val="Calibri"/>
        <family val="1"/>
      </rPr>
      <t>GALV</t>
    </r>
    <r>
      <rPr>
        <sz val="10"/>
        <rFont val="Times New Roman"/>
        <family val="1"/>
      </rPr>
      <t xml:space="preserve"> </t>
    </r>
    <r>
      <rPr>
        <sz val="10"/>
        <rFont val="Calibri"/>
        <family val="1"/>
      </rPr>
      <t>D=2,76</t>
    </r>
  </si>
  <si>
    <r>
      <rPr>
        <sz val="10"/>
        <rFont val="Calibri"/>
        <family val="1"/>
      </rPr>
      <t>SINALIZACAO</t>
    </r>
    <r>
      <rPr>
        <sz val="10"/>
        <rFont val="Times New Roman"/>
        <family val="1"/>
      </rPr>
      <t xml:space="preserve"> </t>
    </r>
    <r>
      <rPr>
        <sz val="10"/>
        <rFont val="Calibri"/>
        <family val="1"/>
      </rPr>
      <t>HORIZONT</t>
    </r>
    <r>
      <rPr>
        <sz val="10"/>
        <rFont val="Times New Roman"/>
        <family val="1"/>
      </rPr>
      <t xml:space="preserve"> </t>
    </r>
    <r>
      <rPr>
        <sz val="10"/>
        <rFont val="Calibri"/>
        <family val="1"/>
      </rPr>
      <t>TERMOPLAST</t>
    </r>
    <r>
      <rPr>
        <sz val="10"/>
        <rFont val="Times New Roman"/>
        <family val="1"/>
      </rPr>
      <t xml:space="preserve"> </t>
    </r>
    <r>
      <rPr>
        <sz val="10"/>
        <rFont val="Calibri"/>
        <family val="1"/>
      </rPr>
      <t>EXTRUSAO</t>
    </r>
  </si>
  <si>
    <r>
      <rPr>
        <sz val="10"/>
        <rFont val="Calibri"/>
        <family val="1"/>
      </rPr>
      <t>ASFALTO</t>
    </r>
    <r>
      <rPr>
        <sz val="10"/>
        <rFont val="Times New Roman"/>
        <family val="1"/>
      </rPr>
      <t xml:space="preserve"> </t>
    </r>
    <r>
      <rPr>
        <sz val="10"/>
        <rFont val="Calibri"/>
        <family val="1"/>
      </rPr>
      <t>A</t>
    </r>
    <r>
      <rPr>
        <sz val="10"/>
        <rFont val="Times New Roman"/>
        <family val="1"/>
      </rPr>
      <t xml:space="preserve"> </t>
    </r>
    <r>
      <rPr>
        <sz val="10"/>
        <rFont val="Calibri"/>
        <family val="1"/>
      </rPr>
      <t>FRIO</t>
    </r>
    <r>
      <rPr>
        <sz val="10"/>
        <rFont val="Times New Roman"/>
        <family val="1"/>
      </rPr>
      <t xml:space="preserve"> </t>
    </r>
    <r>
      <rPr>
        <sz val="10"/>
        <rFont val="Calibri"/>
        <family val="1"/>
      </rPr>
      <t>ENSACADO</t>
    </r>
  </si>
  <si>
    <r>
      <rPr>
        <sz val="10"/>
        <rFont val="Calibri"/>
        <family val="1"/>
      </rPr>
      <t>RETIRADA</t>
    </r>
    <r>
      <rPr>
        <sz val="10"/>
        <rFont val="Times New Roman"/>
        <family val="1"/>
      </rPr>
      <t xml:space="preserve"> </t>
    </r>
    <r>
      <rPr>
        <sz val="10"/>
        <rFont val="Calibri"/>
        <family val="1"/>
      </rPr>
      <t>CALCADA</t>
    </r>
    <r>
      <rPr>
        <sz val="10"/>
        <rFont val="Times New Roman"/>
        <family val="1"/>
      </rPr>
      <t xml:space="preserve"> </t>
    </r>
    <r>
      <rPr>
        <sz val="10"/>
        <rFont val="Calibri"/>
        <family val="1"/>
      </rPr>
      <t>EM</t>
    </r>
    <r>
      <rPr>
        <sz val="10"/>
        <rFont val="Times New Roman"/>
        <family val="1"/>
      </rPr>
      <t xml:space="preserve"> </t>
    </r>
    <r>
      <rPr>
        <sz val="10"/>
        <rFont val="Calibri"/>
        <family val="1"/>
      </rPr>
      <t>CIMENTADO</t>
    </r>
    <r>
      <rPr>
        <sz val="10"/>
        <rFont val="Times New Roman"/>
        <family val="1"/>
      </rPr>
      <t xml:space="preserve"> </t>
    </r>
    <r>
      <rPr>
        <sz val="10"/>
        <rFont val="Calibri"/>
        <family val="1"/>
      </rPr>
      <t>DESEMP</t>
    </r>
  </si>
  <si>
    <r>
      <rPr>
        <sz val="10"/>
        <rFont val="Calibri"/>
        <family val="1"/>
      </rPr>
      <t>RECOMP</t>
    </r>
    <r>
      <rPr>
        <sz val="10"/>
        <rFont val="Times New Roman"/>
        <family val="1"/>
      </rPr>
      <t xml:space="preserve"> </t>
    </r>
    <r>
      <rPr>
        <sz val="10"/>
        <rFont val="Calibri"/>
        <family val="1"/>
      </rPr>
      <t>DE</t>
    </r>
    <r>
      <rPr>
        <sz val="10"/>
        <rFont val="Times New Roman"/>
        <family val="1"/>
      </rPr>
      <t xml:space="preserve"> </t>
    </r>
    <r>
      <rPr>
        <sz val="10"/>
        <rFont val="Calibri"/>
        <family val="1"/>
      </rPr>
      <t>CALCADA</t>
    </r>
    <r>
      <rPr>
        <sz val="10"/>
        <rFont val="Times New Roman"/>
        <family val="1"/>
      </rPr>
      <t xml:space="preserve"> </t>
    </r>
    <r>
      <rPr>
        <sz val="10"/>
        <rFont val="Calibri"/>
        <family val="1"/>
      </rPr>
      <t>EM</t>
    </r>
    <r>
      <rPr>
        <sz val="10"/>
        <rFont val="Times New Roman"/>
        <family val="1"/>
      </rPr>
      <t xml:space="preserve"> </t>
    </r>
    <r>
      <rPr>
        <sz val="10"/>
        <rFont val="Calibri"/>
        <family val="1"/>
      </rPr>
      <t>CIMENTADO</t>
    </r>
    <r>
      <rPr>
        <sz val="10"/>
        <rFont val="Times New Roman"/>
        <family val="1"/>
      </rPr>
      <t xml:space="preserve"> </t>
    </r>
    <r>
      <rPr>
        <sz val="10"/>
        <rFont val="Calibri"/>
        <family val="1"/>
      </rPr>
      <t>DESEMP</t>
    </r>
  </si>
  <si>
    <r>
      <rPr>
        <sz val="10"/>
        <rFont val="Calibri"/>
        <family val="1"/>
      </rPr>
      <t>BASE</t>
    </r>
    <r>
      <rPr>
        <sz val="10"/>
        <rFont val="Times New Roman"/>
        <family val="1"/>
      </rPr>
      <t xml:space="preserve"> </t>
    </r>
    <r>
      <rPr>
        <sz val="10"/>
        <rFont val="Calibri"/>
        <family val="1"/>
      </rPr>
      <t>EM</t>
    </r>
    <r>
      <rPr>
        <sz val="10"/>
        <rFont val="Times New Roman"/>
        <family val="1"/>
      </rPr>
      <t xml:space="preserve"> </t>
    </r>
    <r>
      <rPr>
        <sz val="10"/>
        <rFont val="Calibri"/>
        <family val="1"/>
      </rPr>
      <t>CASCALHO</t>
    </r>
  </si>
  <si>
    <r>
      <rPr>
        <sz val="10"/>
        <rFont val="Calibri"/>
        <family val="1"/>
      </rPr>
      <t>SINALIZACAO</t>
    </r>
    <r>
      <rPr>
        <sz val="10"/>
        <rFont val="Times New Roman"/>
        <family val="1"/>
      </rPr>
      <t xml:space="preserve"> </t>
    </r>
    <r>
      <rPr>
        <sz val="10"/>
        <rFont val="Calibri"/>
        <family val="1"/>
      </rPr>
      <t>HORIZONT</t>
    </r>
    <r>
      <rPr>
        <sz val="10"/>
        <rFont val="Times New Roman"/>
        <family val="1"/>
      </rPr>
      <t xml:space="preserve"> </t>
    </r>
    <r>
      <rPr>
        <sz val="10"/>
        <rFont val="Calibri"/>
        <family val="1"/>
      </rPr>
      <t>TINTA</t>
    </r>
    <r>
      <rPr>
        <sz val="10"/>
        <rFont val="Times New Roman"/>
        <family val="1"/>
      </rPr>
      <t xml:space="preserve"> </t>
    </r>
    <r>
      <rPr>
        <sz val="10"/>
        <rFont val="Calibri"/>
        <family val="1"/>
      </rPr>
      <t>BASE</t>
    </r>
    <r>
      <rPr>
        <sz val="10"/>
        <rFont val="Times New Roman"/>
        <family val="1"/>
      </rPr>
      <t xml:space="preserve"> </t>
    </r>
    <r>
      <rPr>
        <sz val="10"/>
        <rFont val="Calibri"/>
        <family val="1"/>
      </rPr>
      <t>ACRILICA</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</si>
  <si>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S23.010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SERVIÇOS</t>
    </r>
    <r>
      <rPr>
        <sz val="10"/>
        <color rgb="FFFFFFFF"/>
        <rFont val="Times New Roman"/>
        <family val="1"/>
      </rPr>
      <t xml:space="preserve"> </t>
    </r>
    <r>
      <rPr>
        <b/>
        <sz val="10"/>
        <color rgb="FFFFFFFF"/>
        <rFont val="Calibri"/>
        <family val="1"/>
      </rPr>
      <t>ESPECIAIS</t>
    </r>
  </si>
  <si>
    <r>
      <rPr>
        <sz val="10"/>
        <rFont val="Calibri"/>
        <family val="1"/>
      </rPr>
      <t>LASTRO</t>
    </r>
    <r>
      <rPr>
        <sz val="10"/>
        <rFont val="Times New Roman"/>
        <family val="1"/>
      </rPr>
      <t xml:space="preserve"> </t>
    </r>
    <r>
      <rPr>
        <sz val="10"/>
        <rFont val="Calibri"/>
        <family val="1"/>
      </rPr>
      <t>DE</t>
    </r>
    <r>
      <rPr>
        <sz val="10"/>
        <rFont val="Times New Roman"/>
        <family val="1"/>
      </rPr>
      <t xml:space="preserve"> </t>
    </r>
    <r>
      <rPr>
        <sz val="10"/>
        <rFont val="Calibri"/>
        <family val="1"/>
      </rPr>
      <t>BRITA</t>
    </r>
    <r>
      <rPr>
        <sz val="10"/>
        <rFont val="Times New Roman"/>
        <family val="1"/>
      </rPr>
      <t xml:space="preserve"> </t>
    </r>
    <r>
      <rPr>
        <sz val="10"/>
        <rFont val="Calibri"/>
        <family val="1"/>
      </rPr>
      <t>"0"</t>
    </r>
    <r>
      <rPr>
        <sz val="10"/>
        <rFont val="Times New Roman"/>
        <family val="1"/>
      </rPr>
      <t xml:space="preserve"> </t>
    </r>
    <r>
      <rPr>
        <sz val="10"/>
        <rFont val="Calibri"/>
        <family val="1"/>
      </rPr>
      <t>PARA</t>
    </r>
    <r>
      <rPr>
        <sz val="10"/>
        <rFont val="Times New Roman"/>
        <family val="1"/>
      </rPr>
      <t xml:space="preserve"> </t>
    </r>
    <r>
      <rPr>
        <sz val="10"/>
        <rFont val="Calibri"/>
        <family val="1"/>
      </rPr>
      <t>BIOFILTRO</t>
    </r>
  </si>
  <si>
    <r>
      <rPr>
        <sz val="10"/>
        <rFont val="Calibri"/>
        <family val="1"/>
      </rPr>
      <t>LASTRO</t>
    </r>
    <r>
      <rPr>
        <sz val="10"/>
        <rFont val="Times New Roman"/>
        <family val="1"/>
      </rPr>
      <t xml:space="preserve"> </t>
    </r>
    <r>
      <rPr>
        <sz val="10"/>
        <rFont val="Calibri"/>
        <family val="1"/>
      </rPr>
      <t>DE</t>
    </r>
    <r>
      <rPr>
        <sz val="10"/>
        <rFont val="Times New Roman"/>
        <family val="1"/>
      </rPr>
      <t xml:space="preserve"> </t>
    </r>
    <r>
      <rPr>
        <sz val="10"/>
        <rFont val="Calibri"/>
        <family val="1"/>
      </rPr>
      <t>BRITA</t>
    </r>
    <r>
      <rPr>
        <sz val="10"/>
        <rFont val="Times New Roman"/>
        <family val="1"/>
      </rPr>
      <t xml:space="preserve"> </t>
    </r>
    <r>
      <rPr>
        <sz val="10"/>
        <rFont val="Calibri"/>
        <family val="1"/>
      </rPr>
      <t>"1"</t>
    </r>
    <r>
      <rPr>
        <sz val="10"/>
        <rFont val="Times New Roman"/>
        <family val="1"/>
      </rPr>
      <t xml:space="preserve"> </t>
    </r>
    <r>
      <rPr>
        <sz val="10"/>
        <rFont val="Calibri"/>
        <family val="1"/>
      </rPr>
      <t>PARA</t>
    </r>
    <r>
      <rPr>
        <sz val="10"/>
        <rFont val="Times New Roman"/>
        <family val="1"/>
      </rPr>
      <t xml:space="preserve"> </t>
    </r>
    <r>
      <rPr>
        <sz val="10"/>
        <rFont val="Calibri"/>
        <family val="1"/>
      </rPr>
      <t>BIOFILTRO</t>
    </r>
  </si>
  <si>
    <r>
      <rPr>
        <sz val="10"/>
        <rFont val="Calibri"/>
        <family val="1"/>
      </rPr>
      <t>LASTRO</t>
    </r>
    <r>
      <rPr>
        <sz val="10"/>
        <rFont val="Times New Roman"/>
        <family val="1"/>
      </rPr>
      <t xml:space="preserve"> </t>
    </r>
    <r>
      <rPr>
        <sz val="10"/>
        <rFont val="Calibri"/>
        <family val="1"/>
      </rPr>
      <t>DE</t>
    </r>
    <r>
      <rPr>
        <sz val="10"/>
        <rFont val="Times New Roman"/>
        <family val="1"/>
      </rPr>
      <t xml:space="preserve"> </t>
    </r>
    <r>
      <rPr>
        <sz val="10"/>
        <rFont val="Calibri"/>
        <family val="1"/>
      </rPr>
      <t>BRITA</t>
    </r>
    <r>
      <rPr>
        <sz val="10"/>
        <rFont val="Times New Roman"/>
        <family val="1"/>
      </rPr>
      <t xml:space="preserve"> </t>
    </r>
    <r>
      <rPr>
        <sz val="10"/>
        <rFont val="Calibri"/>
        <family val="1"/>
      </rPr>
      <t>"2"</t>
    </r>
    <r>
      <rPr>
        <sz val="10"/>
        <rFont val="Times New Roman"/>
        <family val="1"/>
      </rPr>
      <t xml:space="preserve"> </t>
    </r>
    <r>
      <rPr>
        <sz val="10"/>
        <rFont val="Calibri"/>
        <family val="1"/>
      </rPr>
      <t>PARA</t>
    </r>
    <r>
      <rPr>
        <sz val="10"/>
        <rFont val="Times New Roman"/>
        <family val="1"/>
      </rPr>
      <t xml:space="preserve"> </t>
    </r>
    <r>
      <rPr>
        <sz val="10"/>
        <rFont val="Calibri"/>
        <family val="1"/>
      </rPr>
      <t>BIOFILTRO</t>
    </r>
  </si>
  <si>
    <r>
      <rPr>
        <sz val="10"/>
        <rFont val="Calibri"/>
        <family val="1"/>
      </rPr>
      <t>TURFA/CAVACO/CARVAO/AREIA</t>
    </r>
    <r>
      <rPr>
        <sz val="10"/>
        <rFont val="Times New Roman"/>
        <family val="1"/>
      </rPr>
      <t xml:space="preserve"> </t>
    </r>
    <r>
      <rPr>
        <sz val="10"/>
        <rFont val="Calibri"/>
        <family val="1"/>
      </rPr>
      <t>P/</t>
    </r>
    <r>
      <rPr>
        <sz val="10"/>
        <rFont val="Times New Roman"/>
        <family val="1"/>
      </rPr>
      <t xml:space="preserve"> </t>
    </r>
    <r>
      <rPr>
        <sz val="10"/>
        <rFont val="Calibri"/>
        <family val="1"/>
      </rPr>
      <t>BIOFILTRO</t>
    </r>
  </si>
  <si>
    <r>
      <rPr>
        <sz val="10"/>
        <rFont val="Calibri"/>
        <family val="1"/>
      </rPr>
      <t>TELA</t>
    </r>
    <r>
      <rPr>
        <sz val="10"/>
        <rFont val="Times New Roman"/>
        <family val="1"/>
      </rPr>
      <t xml:space="preserve"> </t>
    </r>
    <r>
      <rPr>
        <sz val="10"/>
        <rFont val="Calibri"/>
        <family val="1"/>
      </rPr>
      <t>TIPO</t>
    </r>
    <r>
      <rPr>
        <sz val="10"/>
        <rFont val="Times New Roman"/>
        <family val="1"/>
      </rPr>
      <t xml:space="preserve"> </t>
    </r>
    <r>
      <rPr>
        <sz val="10"/>
        <rFont val="Calibri"/>
        <family val="1"/>
      </rPr>
      <t>MOSQUITEIRO</t>
    </r>
    <r>
      <rPr>
        <sz val="10"/>
        <rFont val="Times New Roman"/>
        <family val="1"/>
      </rPr>
      <t xml:space="preserve"> </t>
    </r>
    <r>
      <rPr>
        <sz val="10"/>
        <rFont val="Calibri"/>
        <family val="1"/>
      </rPr>
      <t>PARA</t>
    </r>
    <r>
      <rPr>
        <sz val="10"/>
        <rFont val="Times New Roman"/>
        <family val="1"/>
      </rPr>
      <t xml:space="preserve"> </t>
    </r>
    <r>
      <rPr>
        <sz val="10"/>
        <rFont val="Calibri"/>
        <family val="1"/>
      </rPr>
      <t>BIOFILTRO</t>
    </r>
  </si>
  <si>
    <r>
      <rPr>
        <sz val="10"/>
        <rFont val="Calibri"/>
        <family val="1"/>
      </rPr>
      <t>AREIA</t>
    </r>
    <r>
      <rPr>
        <sz val="10"/>
        <rFont val="Times New Roman"/>
        <family val="1"/>
      </rPr>
      <t xml:space="preserve"> </t>
    </r>
    <r>
      <rPr>
        <sz val="10"/>
        <rFont val="Calibri"/>
        <family val="1"/>
      </rPr>
      <t>GROSSA</t>
    </r>
  </si>
  <si>
    <r>
      <rPr>
        <sz val="10"/>
        <rFont val="Calibri"/>
        <family val="1"/>
      </rPr>
      <t>ENROCAMENTO</t>
    </r>
    <r>
      <rPr>
        <sz val="10"/>
        <rFont val="Times New Roman"/>
        <family val="1"/>
      </rPr>
      <t xml:space="preserve"> </t>
    </r>
    <r>
      <rPr>
        <sz val="10"/>
        <rFont val="Calibri"/>
        <family val="1"/>
      </rPr>
      <t>COM</t>
    </r>
    <r>
      <rPr>
        <sz val="10"/>
        <rFont val="Times New Roman"/>
        <family val="1"/>
      </rPr>
      <t xml:space="preserve"> </t>
    </r>
    <r>
      <rPr>
        <sz val="10"/>
        <rFont val="Calibri"/>
        <family val="1"/>
      </rPr>
      <t>PEDRA</t>
    </r>
    <r>
      <rPr>
        <sz val="10"/>
        <rFont val="Times New Roman"/>
        <family val="1"/>
      </rPr>
      <t xml:space="preserve"> </t>
    </r>
    <r>
      <rPr>
        <sz val="10"/>
        <rFont val="Calibri"/>
        <family val="1"/>
      </rPr>
      <t>DE</t>
    </r>
    <r>
      <rPr>
        <sz val="10"/>
        <rFont val="Times New Roman"/>
        <family val="1"/>
      </rPr>
      <t xml:space="preserve"> </t>
    </r>
    <r>
      <rPr>
        <sz val="10"/>
        <rFont val="Calibri"/>
        <family val="1"/>
      </rPr>
      <t>MAO</t>
    </r>
    <r>
      <rPr>
        <sz val="10"/>
        <rFont val="Times New Roman"/>
        <family val="1"/>
      </rPr>
      <t xml:space="preserve"> </t>
    </r>
    <r>
      <rPr>
        <sz val="10"/>
        <rFont val="Calibri"/>
        <family val="1"/>
      </rPr>
      <t>ARGAMASSADA</t>
    </r>
  </si>
  <si>
    <r>
      <rPr>
        <sz val="10"/>
        <rFont val="Calibri"/>
        <family val="1"/>
      </rPr>
      <t>CAIXA</t>
    </r>
    <r>
      <rPr>
        <sz val="10"/>
        <rFont val="Times New Roman"/>
        <family val="1"/>
      </rPr>
      <t xml:space="preserve"> </t>
    </r>
    <r>
      <rPr>
        <sz val="10"/>
        <rFont val="Calibri"/>
        <family val="1"/>
      </rPr>
      <t>DE</t>
    </r>
    <r>
      <rPr>
        <sz val="10"/>
        <rFont val="Times New Roman"/>
        <family val="1"/>
      </rPr>
      <t xml:space="preserve"> </t>
    </r>
    <r>
      <rPr>
        <sz val="10"/>
        <rFont val="Calibri"/>
        <family val="1"/>
      </rPr>
      <t>PASSAGEM</t>
    </r>
    <r>
      <rPr>
        <sz val="10"/>
        <rFont val="Times New Roman"/>
        <family val="1"/>
      </rPr>
      <t xml:space="preserve"> </t>
    </r>
    <r>
      <rPr>
        <sz val="10"/>
        <rFont val="Calibri"/>
        <family val="1"/>
      </rPr>
      <t>60X60X100</t>
    </r>
  </si>
  <si>
    <r>
      <rPr>
        <sz val="10"/>
        <rFont val="Calibri"/>
        <family val="1"/>
      </rPr>
      <t>DEFENSA</t>
    </r>
    <r>
      <rPr>
        <sz val="10"/>
        <rFont val="Times New Roman"/>
        <family val="1"/>
      </rPr>
      <t xml:space="preserve"> </t>
    </r>
    <r>
      <rPr>
        <sz val="10"/>
        <rFont val="Calibri"/>
        <family val="1"/>
      </rPr>
      <t>METALICA</t>
    </r>
  </si>
  <si>
    <r>
      <rPr>
        <sz val="10"/>
        <rFont val="Calibri"/>
        <family val="1"/>
      </rPr>
      <t>CARVAO</t>
    </r>
    <r>
      <rPr>
        <sz val="10"/>
        <rFont val="Times New Roman"/>
        <family val="1"/>
      </rPr>
      <t xml:space="preserve"> </t>
    </r>
    <r>
      <rPr>
        <sz val="10"/>
        <rFont val="Calibri"/>
        <family val="1"/>
      </rPr>
      <t>ANTRACITO</t>
    </r>
    <r>
      <rPr>
        <sz val="10"/>
        <rFont val="Times New Roman"/>
        <family val="1"/>
      </rPr>
      <t xml:space="preserve"> </t>
    </r>
    <r>
      <rPr>
        <sz val="10"/>
        <rFont val="Calibri"/>
        <family val="1"/>
      </rPr>
      <t>TE=1,1A1,3MM</t>
    </r>
    <r>
      <rPr>
        <sz val="10"/>
        <rFont val="Times New Roman"/>
        <family val="1"/>
      </rPr>
      <t xml:space="preserve"> </t>
    </r>
    <r>
      <rPr>
        <sz val="10"/>
        <rFont val="Calibri"/>
        <family val="1"/>
      </rPr>
      <t>CU=1,5MM</t>
    </r>
  </si>
  <si>
    <r>
      <rPr>
        <sz val="10"/>
        <rFont val="Calibri"/>
        <family val="1"/>
      </rPr>
      <t>SEIXO</t>
    </r>
    <r>
      <rPr>
        <sz val="10"/>
        <rFont val="Times New Roman"/>
        <family val="1"/>
      </rPr>
      <t xml:space="preserve"> </t>
    </r>
    <r>
      <rPr>
        <sz val="10"/>
        <rFont val="Calibri"/>
        <family val="1"/>
      </rPr>
      <t>ROLADO</t>
    </r>
    <r>
      <rPr>
        <sz val="10"/>
        <rFont val="Times New Roman"/>
        <family val="1"/>
      </rPr>
      <t xml:space="preserve"> </t>
    </r>
    <r>
      <rPr>
        <sz val="10"/>
        <rFont val="Calibri"/>
        <family val="1"/>
      </rPr>
      <t>PARA</t>
    </r>
    <r>
      <rPr>
        <sz val="10"/>
        <rFont val="Times New Roman"/>
        <family val="1"/>
      </rPr>
      <t xml:space="preserve"> </t>
    </r>
    <r>
      <rPr>
        <sz val="10"/>
        <rFont val="Calibri"/>
        <family val="1"/>
      </rPr>
      <t>FILTRO</t>
    </r>
    <r>
      <rPr>
        <sz val="10"/>
        <rFont val="Times New Roman"/>
        <family val="1"/>
      </rPr>
      <t xml:space="preserve"> </t>
    </r>
    <r>
      <rPr>
        <sz val="10"/>
        <rFont val="Calibri"/>
        <family val="1"/>
      </rPr>
      <t>50MMX25MM</t>
    </r>
  </si>
  <si>
    <r>
      <rPr>
        <sz val="10"/>
        <rFont val="Calibri"/>
        <family val="1"/>
      </rPr>
      <t>SEIXO</t>
    </r>
    <r>
      <rPr>
        <sz val="10"/>
        <rFont val="Times New Roman"/>
        <family val="1"/>
      </rPr>
      <t xml:space="preserve"> </t>
    </r>
    <r>
      <rPr>
        <sz val="10"/>
        <rFont val="Calibri"/>
        <family val="1"/>
      </rPr>
      <t>ROLADO</t>
    </r>
    <r>
      <rPr>
        <sz val="10"/>
        <rFont val="Times New Roman"/>
        <family val="1"/>
      </rPr>
      <t xml:space="preserve"> </t>
    </r>
    <r>
      <rPr>
        <sz val="10"/>
        <rFont val="Calibri"/>
        <family val="1"/>
      </rPr>
      <t>PARA</t>
    </r>
    <r>
      <rPr>
        <sz val="10"/>
        <rFont val="Times New Roman"/>
        <family val="1"/>
      </rPr>
      <t xml:space="preserve"> </t>
    </r>
    <r>
      <rPr>
        <sz val="10"/>
        <rFont val="Calibri"/>
        <family val="1"/>
      </rPr>
      <t>FILTRO</t>
    </r>
    <r>
      <rPr>
        <sz val="10"/>
        <rFont val="Times New Roman"/>
        <family val="1"/>
      </rPr>
      <t xml:space="preserve"> </t>
    </r>
    <r>
      <rPr>
        <sz val="10"/>
        <rFont val="Calibri"/>
        <family val="1"/>
      </rPr>
      <t>19MMX12,7MM</t>
    </r>
  </si>
  <si>
    <r>
      <rPr>
        <sz val="10"/>
        <rFont val="Calibri"/>
        <family val="1"/>
      </rPr>
      <t>SEIXO</t>
    </r>
    <r>
      <rPr>
        <sz val="10"/>
        <rFont val="Times New Roman"/>
        <family val="1"/>
      </rPr>
      <t xml:space="preserve"> </t>
    </r>
    <r>
      <rPr>
        <sz val="10"/>
        <rFont val="Calibri"/>
        <family val="1"/>
      </rPr>
      <t>ROLADO</t>
    </r>
    <r>
      <rPr>
        <sz val="10"/>
        <rFont val="Times New Roman"/>
        <family val="1"/>
      </rPr>
      <t xml:space="preserve"> </t>
    </r>
    <r>
      <rPr>
        <sz val="10"/>
        <rFont val="Calibri"/>
        <family val="1"/>
      </rPr>
      <t>PARA</t>
    </r>
    <r>
      <rPr>
        <sz val="10"/>
        <rFont val="Times New Roman"/>
        <family val="1"/>
      </rPr>
      <t xml:space="preserve"> </t>
    </r>
    <r>
      <rPr>
        <sz val="10"/>
        <rFont val="Calibri"/>
        <family val="1"/>
      </rPr>
      <t>FILTRO</t>
    </r>
    <r>
      <rPr>
        <sz val="10"/>
        <rFont val="Times New Roman"/>
        <family val="1"/>
      </rPr>
      <t xml:space="preserve"> </t>
    </r>
    <r>
      <rPr>
        <sz val="10"/>
        <rFont val="Calibri"/>
        <family val="1"/>
      </rPr>
      <t>12,7MMX6,3MM</t>
    </r>
  </si>
  <si>
    <r>
      <rPr>
        <sz val="10"/>
        <rFont val="Calibri"/>
        <family val="1"/>
      </rPr>
      <t>SEIXO</t>
    </r>
    <r>
      <rPr>
        <sz val="10"/>
        <rFont val="Times New Roman"/>
        <family val="1"/>
      </rPr>
      <t xml:space="preserve"> </t>
    </r>
    <r>
      <rPr>
        <sz val="10"/>
        <rFont val="Calibri"/>
        <family val="1"/>
      </rPr>
      <t>ROLADO</t>
    </r>
    <r>
      <rPr>
        <sz val="10"/>
        <rFont val="Times New Roman"/>
        <family val="1"/>
      </rPr>
      <t xml:space="preserve"> </t>
    </r>
    <r>
      <rPr>
        <sz val="10"/>
        <rFont val="Calibri"/>
        <family val="1"/>
      </rPr>
      <t>PARA</t>
    </r>
    <r>
      <rPr>
        <sz val="10"/>
        <rFont val="Times New Roman"/>
        <family val="1"/>
      </rPr>
      <t xml:space="preserve"> </t>
    </r>
    <r>
      <rPr>
        <sz val="10"/>
        <rFont val="Calibri"/>
        <family val="1"/>
      </rPr>
      <t>FILTRO</t>
    </r>
    <r>
      <rPr>
        <sz val="10"/>
        <rFont val="Times New Roman"/>
        <family val="1"/>
      </rPr>
      <t xml:space="preserve"> </t>
    </r>
    <r>
      <rPr>
        <sz val="10"/>
        <rFont val="Calibri"/>
        <family val="1"/>
      </rPr>
      <t>6,3MMX3,2MM</t>
    </r>
  </si>
  <si>
    <r>
      <rPr>
        <sz val="10"/>
        <rFont val="Calibri"/>
        <family val="1"/>
      </rPr>
      <t>SEIXO</t>
    </r>
    <r>
      <rPr>
        <sz val="10"/>
        <rFont val="Times New Roman"/>
        <family val="1"/>
      </rPr>
      <t xml:space="preserve"> </t>
    </r>
    <r>
      <rPr>
        <sz val="10"/>
        <rFont val="Calibri"/>
        <family val="1"/>
      </rPr>
      <t>ROLADO</t>
    </r>
    <r>
      <rPr>
        <sz val="10"/>
        <rFont val="Times New Roman"/>
        <family val="1"/>
      </rPr>
      <t xml:space="preserve"> </t>
    </r>
    <r>
      <rPr>
        <sz val="10"/>
        <rFont val="Calibri"/>
        <family val="1"/>
      </rPr>
      <t>PARA</t>
    </r>
    <r>
      <rPr>
        <sz val="10"/>
        <rFont val="Times New Roman"/>
        <family val="1"/>
      </rPr>
      <t xml:space="preserve"> </t>
    </r>
    <r>
      <rPr>
        <sz val="10"/>
        <rFont val="Calibri"/>
        <family val="1"/>
      </rPr>
      <t>FILTRO</t>
    </r>
    <r>
      <rPr>
        <sz val="10"/>
        <rFont val="Times New Roman"/>
        <family val="1"/>
      </rPr>
      <t xml:space="preserve"> </t>
    </r>
    <r>
      <rPr>
        <sz val="10"/>
        <rFont val="Calibri"/>
        <family val="1"/>
      </rPr>
      <t>3,2MMX2,0MM</t>
    </r>
  </si>
  <si>
    <r>
      <rPr>
        <sz val="10"/>
        <rFont val="Calibri"/>
        <family val="1"/>
      </rPr>
      <t>AREIA</t>
    </r>
    <r>
      <rPr>
        <sz val="10"/>
        <rFont val="Times New Roman"/>
        <family val="1"/>
      </rPr>
      <t xml:space="preserve"> </t>
    </r>
    <r>
      <rPr>
        <sz val="10"/>
        <rFont val="Calibri"/>
        <family val="1"/>
      </rPr>
      <t>PARA</t>
    </r>
    <r>
      <rPr>
        <sz val="10"/>
        <rFont val="Times New Roman"/>
        <family val="1"/>
      </rPr>
      <t xml:space="preserve"> </t>
    </r>
    <r>
      <rPr>
        <sz val="10"/>
        <rFont val="Calibri"/>
        <family val="1"/>
      </rPr>
      <t>FILTRO</t>
    </r>
    <r>
      <rPr>
        <sz val="10"/>
        <rFont val="Times New Roman"/>
        <family val="1"/>
      </rPr>
      <t xml:space="preserve"> </t>
    </r>
    <r>
      <rPr>
        <sz val="10"/>
        <rFont val="Calibri"/>
        <family val="1"/>
      </rPr>
      <t>TE=0,50MM</t>
    </r>
    <r>
      <rPr>
        <sz val="10"/>
        <rFont val="Times New Roman"/>
        <family val="1"/>
      </rPr>
      <t xml:space="preserve"> </t>
    </r>
    <r>
      <rPr>
        <sz val="10"/>
        <rFont val="Calibri"/>
        <family val="1"/>
      </rPr>
      <t>CU=1,5MM</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</si>
  <si>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S25.010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SISTEMA</t>
    </r>
    <r>
      <rPr>
        <sz val="10"/>
        <color rgb="FFFFFFFF"/>
        <rFont val="Times New Roman"/>
        <family val="1"/>
      </rPr>
      <t xml:space="preserve"> </t>
    </r>
    <r>
      <rPr>
        <b/>
        <sz val="10"/>
        <color rgb="FFFFFFFF"/>
        <rFont val="Calibri"/>
        <family val="1"/>
      </rPr>
      <t>ABASTECIMENTO</t>
    </r>
    <r>
      <rPr>
        <sz val="10"/>
        <color rgb="FFFFFFFF"/>
        <rFont val="Times New Roman"/>
        <family val="1"/>
      </rPr>
      <t xml:space="preserve"> </t>
    </r>
    <r>
      <rPr>
        <b/>
        <sz val="10"/>
        <color rgb="FFFFFFFF"/>
        <rFont val="Calibri"/>
        <family val="1"/>
      </rPr>
      <t>DE</t>
    </r>
    <r>
      <rPr>
        <sz val="10"/>
        <color rgb="FFFFFFFF"/>
        <rFont val="Times New Roman"/>
        <family val="1"/>
      </rPr>
      <t xml:space="preserve"> </t>
    </r>
    <r>
      <rPr>
        <b/>
        <sz val="10"/>
        <color rgb="FFFFFFFF"/>
        <rFont val="Calibri"/>
        <family val="1"/>
      </rPr>
      <t>ÁGUA</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</si>
  <si>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15</t>
    </r>
    <r>
      <rPr>
        <sz val="10"/>
        <rFont val="Times New Roman"/>
        <family val="1"/>
      </rPr>
      <t xml:space="preserve"> </t>
    </r>
    <r>
      <rPr>
        <sz val="10"/>
        <rFont val="Calibri"/>
        <family val="1"/>
      </rPr>
      <t>DN</t>
    </r>
    <r>
      <rPr>
        <sz val="10"/>
        <rFont val="Times New Roman"/>
        <family val="1"/>
      </rPr>
      <t xml:space="preserve"> </t>
    </r>
    <r>
      <rPr>
        <sz val="10"/>
        <rFont val="Calibri"/>
        <family val="1"/>
      </rPr>
      <t>50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</si>
  <si>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15</t>
    </r>
    <r>
      <rPr>
        <sz val="10"/>
        <rFont val="Times New Roman"/>
        <family val="1"/>
      </rPr>
      <t xml:space="preserve"> </t>
    </r>
    <r>
      <rPr>
        <sz val="10"/>
        <rFont val="Calibri"/>
        <family val="1"/>
      </rPr>
      <t>DN</t>
    </r>
    <r>
      <rPr>
        <sz val="10"/>
        <rFont val="Times New Roman"/>
        <family val="1"/>
      </rPr>
      <t xml:space="preserve"> </t>
    </r>
    <r>
      <rPr>
        <sz val="10"/>
        <rFont val="Calibri"/>
        <family val="1"/>
      </rPr>
      <t>50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</si>
  <si>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15</t>
    </r>
    <r>
      <rPr>
        <sz val="10"/>
        <rFont val="Times New Roman"/>
        <family val="1"/>
      </rPr>
      <t xml:space="preserve"> </t>
    </r>
    <r>
      <rPr>
        <sz val="10"/>
        <rFont val="Calibri"/>
        <family val="1"/>
      </rPr>
      <t>DN</t>
    </r>
    <r>
      <rPr>
        <sz val="10"/>
        <rFont val="Times New Roman"/>
        <family val="1"/>
      </rPr>
      <t xml:space="preserve"> </t>
    </r>
    <r>
      <rPr>
        <sz val="10"/>
        <rFont val="Calibri"/>
        <family val="1"/>
      </rPr>
      <t>50</t>
    </r>
    <r>
      <rPr>
        <sz val="10"/>
        <rFont val="Times New Roman"/>
        <family val="1"/>
      </rPr>
      <t xml:space="preserve"> </t>
    </r>
    <r>
      <rPr>
        <sz val="10"/>
        <rFont val="Calibri"/>
        <family val="1"/>
      </rPr>
      <t>BLOCO/PAVI´S</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</si>
  <si>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15</t>
    </r>
    <r>
      <rPr>
        <sz val="10"/>
        <rFont val="Times New Roman"/>
        <family val="1"/>
      </rPr>
      <t xml:space="preserve"> </t>
    </r>
    <r>
      <rPr>
        <sz val="10"/>
        <rFont val="Calibri"/>
        <family val="1"/>
      </rPr>
      <t>DN</t>
    </r>
    <r>
      <rPr>
        <sz val="10"/>
        <rFont val="Times New Roman"/>
        <family val="1"/>
      </rPr>
      <t xml:space="preserve"> </t>
    </r>
    <r>
      <rPr>
        <sz val="10"/>
        <rFont val="Calibri"/>
        <family val="1"/>
      </rPr>
      <t>50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</si>
  <si>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15</t>
    </r>
    <r>
      <rPr>
        <sz val="10"/>
        <rFont val="Times New Roman"/>
        <family val="1"/>
      </rPr>
      <t xml:space="preserve"> </t>
    </r>
    <r>
      <rPr>
        <sz val="10"/>
        <rFont val="Calibri"/>
        <family val="1"/>
      </rPr>
      <t>DN</t>
    </r>
    <r>
      <rPr>
        <sz val="10"/>
        <rFont val="Times New Roman"/>
        <family val="1"/>
      </rPr>
      <t xml:space="preserve"> </t>
    </r>
    <r>
      <rPr>
        <sz val="10"/>
        <rFont val="Calibri"/>
        <family val="1"/>
      </rPr>
      <t>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</si>
  <si>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15</t>
    </r>
    <r>
      <rPr>
        <sz val="10"/>
        <rFont val="Times New Roman"/>
        <family val="1"/>
      </rPr>
      <t xml:space="preserve"> </t>
    </r>
    <r>
      <rPr>
        <sz val="10"/>
        <rFont val="Calibri"/>
        <family val="1"/>
      </rPr>
      <t>DN</t>
    </r>
    <r>
      <rPr>
        <sz val="10"/>
        <rFont val="Times New Roman"/>
        <family val="1"/>
      </rPr>
      <t xml:space="preserve"> </t>
    </r>
    <r>
      <rPr>
        <sz val="10"/>
        <rFont val="Calibri"/>
        <family val="1"/>
      </rPr>
      <t>75</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</si>
  <si>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15</t>
    </r>
    <r>
      <rPr>
        <sz val="10"/>
        <rFont val="Times New Roman"/>
        <family val="1"/>
      </rPr>
      <t xml:space="preserve"> </t>
    </r>
    <r>
      <rPr>
        <sz val="10"/>
        <rFont val="Calibri"/>
        <family val="1"/>
      </rPr>
      <t>DN</t>
    </r>
    <r>
      <rPr>
        <sz val="10"/>
        <rFont val="Times New Roman"/>
        <family val="1"/>
      </rPr>
      <t xml:space="preserve"> </t>
    </r>
    <r>
      <rPr>
        <sz val="10"/>
        <rFont val="Calibri"/>
        <family val="1"/>
      </rPr>
      <t>75</t>
    </r>
    <r>
      <rPr>
        <sz val="10"/>
        <rFont val="Times New Roman"/>
        <family val="1"/>
      </rPr>
      <t xml:space="preserve"> </t>
    </r>
    <r>
      <rPr>
        <sz val="10"/>
        <rFont val="Calibri"/>
        <family val="1"/>
      </rPr>
      <t>BLOCO/PAVI´S</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</si>
  <si>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15</t>
    </r>
    <r>
      <rPr>
        <sz val="10"/>
        <rFont val="Times New Roman"/>
        <family val="1"/>
      </rPr>
      <t xml:space="preserve"> </t>
    </r>
    <r>
      <rPr>
        <sz val="10"/>
        <rFont val="Calibri"/>
        <family val="1"/>
      </rPr>
      <t>DN</t>
    </r>
    <r>
      <rPr>
        <sz val="10"/>
        <rFont val="Times New Roman"/>
        <family val="1"/>
      </rPr>
      <t xml:space="preserve"> </t>
    </r>
    <r>
      <rPr>
        <sz val="10"/>
        <rFont val="Calibri"/>
        <family val="1"/>
      </rPr>
      <t>75</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</si>
  <si>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15</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</si>
  <si>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15</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</si>
  <si>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15</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BLOCO/PAVI´S</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</si>
  <si>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15</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</si>
  <si>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20</t>
    </r>
    <r>
      <rPr>
        <sz val="10"/>
        <rFont val="Times New Roman"/>
        <family val="1"/>
      </rPr>
      <t xml:space="preserve"> </t>
    </r>
    <r>
      <rPr>
        <sz val="10"/>
        <rFont val="Calibri"/>
        <family val="1"/>
      </rPr>
      <t>DN</t>
    </r>
    <r>
      <rPr>
        <sz val="10"/>
        <rFont val="Times New Roman"/>
        <family val="1"/>
      </rPr>
      <t xml:space="preserve"> </t>
    </r>
    <r>
      <rPr>
        <sz val="10"/>
        <rFont val="Calibri"/>
        <family val="1"/>
      </rPr>
      <t>50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</si>
  <si>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20</t>
    </r>
    <r>
      <rPr>
        <sz val="10"/>
        <rFont val="Times New Roman"/>
        <family val="1"/>
      </rPr>
      <t xml:space="preserve"> </t>
    </r>
    <r>
      <rPr>
        <sz val="10"/>
        <rFont val="Calibri"/>
        <family val="1"/>
      </rPr>
      <t>DN</t>
    </r>
    <r>
      <rPr>
        <sz val="10"/>
        <rFont val="Times New Roman"/>
        <family val="1"/>
      </rPr>
      <t xml:space="preserve"> </t>
    </r>
    <r>
      <rPr>
        <sz val="10"/>
        <rFont val="Calibri"/>
        <family val="1"/>
      </rPr>
      <t>50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</si>
  <si>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20</t>
    </r>
    <r>
      <rPr>
        <sz val="10"/>
        <rFont val="Times New Roman"/>
        <family val="1"/>
      </rPr>
      <t xml:space="preserve"> </t>
    </r>
    <r>
      <rPr>
        <sz val="10"/>
        <rFont val="Calibri"/>
        <family val="1"/>
      </rPr>
      <t>DN</t>
    </r>
    <r>
      <rPr>
        <sz val="10"/>
        <rFont val="Times New Roman"/>
        <family val="1"/>
      </rPr>
      <t xml:space="preserve"> </t>
    </r>
    <r>
      <rPr>
        <sz val="10"/>
        <rFont val="Calibri"/>
        <family val="1"/>
      </rPr>
      <t>50</t>
    </r>
    <r>
      <rPr>
        <sz val="10"/>
        <rFont val="Times New Roman"/>
        <family val="1"/>
      </rPr>
      <t xml:space="preserve"> </t>
    </r>
    <r>
      <rPr>
        <sz val="10"/>
        <rFont val="Calibri"/>
        <family val="1"/>
      </rPr>
      <t>BLOCO/PAVI´S</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</si>
  <si>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20</t>
    </r>
    <r>
      <rPr>
        <sz val="10"/>
        <rFont val="Times New Roman"/>
        <family val="1"/>
      </rPr>
      <t xml:space="preserve"> </t>
    </r>
    <r>
      <rPr>
        <sz val="10"/>
        <rFont val="Calibri"/>
        <family val="1"/>
      </rPr>
      <t>DN</t>
    </r>
    <r>
      <rPr>
        <sz val="10"/>
        <rFont val="Times New Roman"/>
        <family val="1"/>
      </rPr>
      <t xml:space="preserve"> </t>
    </r>
    <r>
      <rPr>
        <sz val="10"/>
        <rFont val="Calibri"/>
        <family val="1"/>
      </rPr>
      <t>50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</si>
  <si>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20</t>
    </r>
    <r>
      <rPr>
        <sz val="10"/>
        <rFont val="Times New Roman"/>
        <family val="1"/>
      </rPr>
      <t xml:space="preserve"> </t>
    </r>
    <r>
      <rPr>
        <sz val="10"/>
        <rFont val="Calibri"/>
        <family val="1"/>
      </rPr>
      <t>DN</t>
    </r>
    <r>
      <rPr>
        <sz val="10"/>
        <rFont val="Times New Roman"/>
        <family val="1"/>
      </rPr>
      <t xml:space="preserve"> </t>
    </r>
    <r>
      <rPr>
        <sz val="10"/>
        <rFont val="Calibri"/>
        <family val="1"/>
      </rPr>
      <t>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</si>
  <si>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20</t>
    </r>
    <r>
      <rPr>
        <sz val="10"/>
        <rFont val="Times New Roman"/>
        <family val="1"/>
      </rPr>
      <t xml:space="preserve"> </t>
    </r>
    <r>
      <rPr>
        <sz val="10"/>
        <rFont val="Calibri"/>
        <family val="1"/>
      </rPr>
      <t>DN</t>
    </r>
    <r>
      <rPr>
        <sz val="10"/>
        <rFont val="Times New Roman"/>
        <family val="1"/>
      </rPr>
      <t xml:space="preserve"> </t>
    </r>
    <r>
      <rPr>
        <sz val="10"/>
        <rFont val="Calibri"/>
        <family val="1"/>
      </rPr>
      <t>75</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</si>
  <si>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20</t>
    </r>
    <r>
      <rPr>
        <sz val="10"/>
        <rFont val="Times New Roman"/>
        <family val="1"/>
      </rPr>
      <t xml:space="preserve"> </t>
    </r>
    <r>
      <rPr>
        <sz val="10"/>
        <rFont val="Calibri"/>
        <family val="1"/>
      </rPr>
      <t>DN</t>
    </r>
    <r>
      <rPr>
        <sz val="10"/>
        <rFont val="Times New Roman"/>
        <family val="1"/>
      </rPr>
      <t xml:space="preserve"> </t>
    </r>
    <r>
      <rPr>
        <sz val="10"/>
        <rFont val="Calibri"/>
        <family val="1"/>
      </rPr>
      <t>75</t>
    </r>
    <r>
      <rPr>
        <sz val="10"/>
        <rFont val="Times New Roman"/>
        <family val="1"/>
      </rPr>
      <t xml:space="preserve"> </t>
    </r>
    <r>
      <rPr>
        <sz val="10"/>
        <rFont val="Calibri"/>
        <family val="1"/>
      </rPr>
      <t>BLOCO/PAVI´S</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</si>
  <si>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20</t>
    </r>
    <r>
      <rPr>
        <sz val="10"/>
        <rFont val="Times New Roman"/>
        <family val="1"/>
      </rPr>
      <t xml:space="preserve"> </t>
    </r>
    <r>
      <rPr>
        <sz val="10"/>
        <rFont val="Calibri"/>
        <family val="1"/>
      </rPr>
      <t>DN</t>
    </r>
    <r>
      <rPr>
        <sz val="10"/>
        <rFont val="Times New Roman"/>
        <family val="1"/>
      </rPr>
      <t xml:space="preserve"> </t>
    </r>
    <r>
      <rPr>
        <sz val="10"/>
        <rFont val="Calibri"/>
        <family val="1"/>
      </rPr>
      <t>75</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</si>
  <si>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20</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</si>
  <si>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20</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</si>
  <si>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20</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BLOCO/PAVI´S</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</si>
  <si>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PBA</t>
    </r>
    <r>
      <rPr>
        <sz val="10"/>
        <rFont val="Times New Roman"/>
        <family val="1"/>
      </rPr>
      <t xml:space="preserve"> </t>
    </r>
    <r>
      <rPr>
        <sz val="10"/>
        <rFont val="Calibri"/>
        <family val="1"/>
      </rPr>
      <t>20</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</si>
  <si>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</si>
  <si>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</si>
  <si>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BLOCO/PAVI´S</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</si>
  <si>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</si>
  <si>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150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</si>
  <si>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150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</si>
  <si>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150</t>
    </r>
    <r>
      <rPr>
        <sz val="10"/>
        <rFont val="Times New Roman"/>
        <family val="1"/>
      </rPr>
      <t xml:space="preserve"> </t>
    </r>
    <r>
      <rPr>
        <sz val="10"/>
        <rFont val="Calibri"/>
        <family val="1"/>
      </rPr>
      <t>BLOCO/PAVI´S</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</si>
  <si>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150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</si>
  <si>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200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</si>
  <si>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200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</si>
  <si>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200</t>
    </r>
    <r>
      <rPr>
        <sz val="10"/>
        <rFont val="Times New Roman"/>
        <family val="1"/>
      </rPr>
      <t xml:space="preserve"> </t>
    </r>
    <r>
      <rPr>
        <sz val="10"/>
        <rFont val="Calibri"/>
        <family val="1"/>
      </rPr>
      <t>BLOCO/PAVI´S</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</si>
  <si>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200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</si>
  <si>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250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</si>
  <si>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250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</si>
  <si>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250</t>
    </r>
    <r>
      <rPr>
        <sz val="10"/>
        <rFont val="Times New Roman"/>
        <family val="1"/>
      </rPr>
      <t xml:space="preserve"> </t>
    </r>
    <r>
      <rPr>
        <sz val="10"/>
        <rFont val="Calibri"/>
        <family val="1"/>
      </rPr>
      <t>BLOCO/PAVI´S</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</si>
  <si>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250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</si>
  <si>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300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</si>
  <si>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300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</si>
  <si>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300</t>
    </r>
    <r>
      <rPr>
        <sz val="10"/>
        <rFont val="Times New Roman"/>
        <family val="1"/>
      </rPr>
      <t xml:space="preserve"> </t>
    </r>
    <r>
      <rPr>
        <sz val="10"/>
        <rFont val="Calibri"/>
        <family val="1"/>
      </rPr>
      <t>BLOCO/PAVI´S</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</si>
  <si>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300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</si>
  <si>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350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</si>
  <si>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350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</si>
  <si>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350</t>
    </r>
    <r>
      <rPr>
        <sz val="10"/>
        <rFont val="Times New Roman"/>
        <family val="1"/>
      </rPr>
      <t xml:space="preserve"> </t>
    </r>
    <r>
      <rPr>
        <sz val="10"/>
        <rFont val="Calibri"/>
        <family val="1"/>
      </rPr>
      <t>BLOCO/PAVI´S</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</si>
  <si>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350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</si>
  <si>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400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</si>
  <si>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400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</si>
  <si>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400</t>
    </r>
    <r>
      <rPr>
        <sz val="10"/>
        <rFont val="Times New Roman"/>
        <family val="1"/>
      </rPr>
      <t xml:space="preserve"> </t>
    </r>
    <r>
      <rPr>
        <sz val="10"/>
        <rFont val="Calibri"/>
        <family val="1"/>
      </rPr>
      <t>BLOCO/PAVI´S</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</si>
  <si>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PVC</t>
    </r>
    <r>
      <rPr>
        <sz val="10"/>
        <rFont val="Times New Roman"/>
        <family val="1"/>
      </rPr>
      <t xml:space="preserve"> </t>
    </r>
    <r>
      <rPr>
        <sz val="10"/>
        <rFont val="Calibri"/>
        <family val="1"/>
      </rPr>
      <t>DEFOFO</t>
    </r>
    <r>
      <rPr>
        <sz val="10"/>
        <rFont val="Times New Roman"/>
        <family val="1"/>
      </rPr>
      <t xml:space="preserve"> </t>
    </r>
    <r>
      <rPr>
        <sz val="10"/>
        <rFont val="Calibri"/>
        <family val="1"/>
      </rPr>
      <t>DN</t>
    </r>
    <r>
      <rPr>
        <sz val="10"/>
        <rFont val="Times New Roman"/>
        <family val="1"/>
      </rPr>
      <t xml:space="preserve"> </t>
    </r>
    <r>
      <rPr>
        <sz val="10"/>
        <rFont val="Calibri"/>
        <family val="1"/>
      </rPr>
      <t>400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</si>
  <si>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80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</si>
  <si>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80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</si>
  <si>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80</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</si>
  <si>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80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</si>
  <si>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</si>
  <si>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</si>
  <si>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</si>
  <si>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</si>
  <si>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150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</si>
  <si>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150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</si>
  <si>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150</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</si>
  <si>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150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</si>
  <si>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200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</si>
  <si>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200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</si>
  <si>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200</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</si>
  <si>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200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</si>
  <si>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250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</si>
  <si>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250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</si>
  <si>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250</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</si>
  <si>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250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</si>
  <si>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300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</si>
  <si>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300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</si>
  <si>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300</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</si>
  <si>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300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</si>
  <si>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350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</si>
  <si>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350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</si>
  <si>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350</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</si>
  <si>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350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</si>
  <si>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400</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</si>
  <si>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400</t>
    </r>
    <r>
      <rPr>
        <sz val="10"/>
        <rFont val="Times New Roman"/>
        <family val="1"/>
      </rPr>
      <t xml:space="preserve"> </t>
    </r>
    <r>
      <rPr>
        <sz val="10"/>
        <rFont val="Calibri"/>
        <family val="1"/>
      </rPr>
      <t>ASFALTO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</si>
  <si>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400</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</si>
  <si>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400</t>
    </r>
    <r>
      <rPr>
        <sz val="10"/>
        <rFont val="Times New Roman"/>
        <family val="1"/>
      </rPr>
      <t xml:space="preserve"> </t>
    </r>
    <r>
      <rPr>
        <sz val="10"/>
        <rFont val="Calibri"/>
        <family val="1"/>
      </rPr>
      <t>PARALELO</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</si>
  <si>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80</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</si>
  <si>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80</t>
    </r>
    <r>
      <rPr>
        <sz val="10"/>
        <rFont val="Times New Roman"/>
        <family val="1"/>
      </rPr>
      <t xml:space="preserve"> </t>
    </r>
    <r>
      <rPr>
        <sz val="10"/>
        <rFont val="Calibri"/>
        <family val="1"/>
      </rPr>
      <t>ASFALTO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</si>
  <si>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80</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</si>
  <si>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80</t>
    </r>
    <r>
      <rPr>
        <sz val="10"/>
        <rFont val="Times New Roman"/>
        <family val="1"/>
      </rPr>
      <t xml:space="preserve"> </t>
    </r>
    <r>
      <rPr>
        <sz val="10"/>
        <rFont val="Calibri"/>
        <family val="1"/>
      </rPr>
      <t>PARALELO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</si>
  <si>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</si>
  <si>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ASFALTO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</si>
  <si>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</si>
  <si>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PARALELO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</si>
  <si>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150</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</si>
  <si>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150</t>
    </r>
    <r>
      <rPr>
        <sz val="10"/>
        <rFont val="Times New Roman"/>
        <family val="1"/>
      </rPr>
      <t xml:space="preserve"> </t>
    </r>
    <r>
      <rPr>
        <sz val="10"/>
        <rFont val="Calibri"/>
        <family val="1"/>
      </rPr>
      <t>ASFALTO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</si>
  <si>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150</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</si>
  <si>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150</t>
    </r>
    <r>
      <rPr>
        <sz val="10"/>
        <rFont val="Times New Roman"/>
        <family val="1"/>
      </rPr>
      <t xml:space="preserve"> </t>
    </r>
    <r>
      <rPr>
        <sz val="10"/>
        <rFont val="Calibri"/>
        <family val="1"/>
      </rPr>
      <t>PARALELO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</si>
  <si>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200</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</si>
  <si>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200</t>
    </r>
    <r>
      <rPr>
        <sz val="10"/>
        <rFont val="Times New Roman"/>
        <family val="1"/>
      </rPr>
      <t xml:space="preserve"> </t>
    </r>
    <r>
      <rPr>
        <sz val="10"/>
        <rFont val="Calibri"/>
        <family val="1"/>
      </rPr>
      <t>ASFALTO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</si>
  <si>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200</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</si>
  <si>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200</t>
    </r>
    <r>
      <rPr>
        <sz val="10"/>
        <rFont val="Times New Roman"/>
        <family val="1"/>
      </rPr>
      <t xml:space="preserve"> </t>
    </r>
    <r>
      <rPr>
        <sz val="10"/>
        <rFont val="Calibri"/>
        <family val="1"/>
      </rPr>
      <t>PARALELO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</si>
  <si>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250</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</si>
  <si>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250</t>
    </r>
    <r>
      <rPr>
        <sz val="10"/>
        <rFont val="Times New Roman"/>
        <family val="1"/>
      </rPr>
      <t xml:space="preserve"> </t>
    </r>
    <r>
      <rPr>
        <sz val="10"/>
        <rFont val="Calibri"/>
        <family val="1"/>
      </rPr>
      <t>ASFALTO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</si>
  <si>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250</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</si>
  <si>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250</t>
    </r>
    <r>
      <rPr>
        <sz val="10"/>
        <rFont val="Times New Roman"/>
        <family val="1"/>
      </rPr>
      <t xml:space="preserve"> </t>
    </r>
    <r>
      <rPr>
        <sz val="10"/>
        <rFont val="Calibri"/>
        <family val="1"/>
      </rPr>
      <t>PARALELO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</si>
  <si>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300</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</si>
  <si>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300</t>
    </r>
    <r>
      <rPr>
        <sz val="10"/>
        <rFont val="Times New Roman"/>
        <family val="1"/>
      </rPr>
      <t xml:space="preserve"> </t>
    </r>
    <r>
      <rPr>
        <sz val="10"/>
        <rFont val="Calibri"/>
        <family val="1"/>
      </rPr>
      <t>ASFALTO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</si>
  <si>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300</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</si>
  <si>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300</t>
    </r>
    <r>
      <rPr>
        <sz val="10"/>
        <rFont val="Times New Roman"/>
        <family val="1"/>
      </rPr>
      <t xml:space="preserve"> </t>
    </r>
    <r>
      <rPr>
        <sz val="10"/>
        <rFont val="Calibri"/>
        <family val="1"/>
      </rPr>
      <t>PARALELO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</si>
  <si>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350</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</si>
  <si>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350</t>
    </r>
    <r>
      <rPr>
        <sz val="10"/>
        <rFont val="Times New Roman"/>
        <family val="1"/>
      </rPr>
      <t xml:space="preserve"> </t>
    </r>
    <r>
      <rPr>
        <sz val="10"/>
        <rFont val="Calibri"/>
        <family val="1"/>
      </rPr>
      <t>ASFALTO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</si>
  <si>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350</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</si>
  <si>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350</t>
    </r>
    <r>
      <rPr>
        <sz val="10"/>
        <rFont val="Times New Roman"/>
        <family val="1"/>
      </rPr>
      <t xml:space="preserve"> </t>
    </r>
    <r>
      <rPr>
        <sz val="10"/>
        <rFont val="Calibri"/>
        <family val="1"/>
      </rPr>
      <t>PARALELO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</si>
  <si>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400</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</si>
  <si>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400</t>
    </r>
    <r>
      <rPr>
        <sz val="10"/>
        <rFont val="Times New Roman"/>
        <family val="1"/>
      </rPr>
      <t xml:space="preserve"> </t>
    </r>
    <r>
      <rPr>
        <sz val="10"/>
        <rFont val="Calibri"/>
        <family val="1"/>
      </rPr>
      <t>ASFALTO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</si>
  <si>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400</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</si>
  <si>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AGUA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400</t>
    </r>
    <r>
      <rPr>
        <sz val="10"/>
        <rFont val="Times New Roman"/>
        <family val="1"/>
      </rPr>
      <t xml:space="preserve"> </t>
    </r>
    <r>
      <rPr>
        <sz val="10"/>
        <rFont val="Calibri"/>
        <family val="1"/>
      </rPr>
      <t>PARALELO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</si>
  <si>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DE</t>
    </r>
    <r>
      <rPr>
        <sz val="10"/>
        <rFont val="Times New Roman"/>
        <family val="1"/>
      </rPr>
      <t xml:space="preserve"> </t>
    </r>
    <r>
      <rPr>
        <sz val="10"/>
        <rFont val="Calibri"/>
        <family val="1"/>
      </rPr>
      <t>AGUA</t>
    </r>
    <r>
      <rPr>
        <sz val="10"/>
        <rFont val="Times New Roman"/>
        <family val="1"/>
      </rPr>
      <t xml:space="preserve"> </t>
    </r>
    <r>
      <rPr>
        <sz val="10"/>
        <rFont val="Calibri"/>
        <family val="1"/>
      </rPr>
      <t>AEREA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80</t>
    </r>
  </si>
  <si>
    <r>
      <rPr>
        <sz val="10"/>
        <rFont val="Calibri"/>
        <family val="1"/>
      </rPr>
      <t>REDE</t>
    </r>
    <r>
      <rPr>
        <sz val="10"/>
        <rFont val="Times New Roman"/>
        <family val="1"/>
      </rPr>
      <t xml:space="preserve"> </t>
    </r>
    <r>
      <rPr>
        <sz val="10"/>
        <rFont val="Calibri"/>
        <family val="1"/>
      </rPr>
      <t>DE</t>
    </r>
    <r>
      <rPr>
        <sz val="10"/>
        <rFont val="Times New Roman"/>
        <family val="1"/>
      </rPr>
      <t xml:space="preserve"> </t>
    </r>
    <r>
      <rPr>
        <sz val="10"/>
        <rFont val="Calibri"/>
        <family val="1"/>
      </rPr>
      <t>AGUA</t>
    </r>
    <r>
      <rPr>
        <sz val="10"/>
        <rFont val="Times New Roman"/>
        <family val="1"/>
      </rPr>
      <t xml:space="preserve"> </t>
    </r>
    <r>
      <rPr>
        <sz val="10"/>
        <rFont val="Calibri"/>
        <family val="1"/>
      </rPr>
      <t>AEREA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100</t>
    </r>
  </si>
  <si>
    <r>
      <rPr>
        <sz val="10"/>
        <rFont val="Calibri"/>
        <family val="1"/>
      </rPr>
      <t>REDE</t>
    </r>
    <r>
      <rPr>
        <sz val="10"/>
        <rFont val="Times New Roman"/>
        <family val="1"/>
      </rPr>
      <t xml:space="preserve"> </t>
    </r>
    <r>
      <rPr>
        <sz val="10"/>
        <rFont val="Calibri"/>
        <family val="1"/>
      </rPr>
      <t>DE</t>
    </r>
    <r>
      <rPr>
        <sz val="10"/>
        <rFont val="Times New Roman"/>
        <family val="1"/>
      </rPr>
      <t xml:space="preserve"> </t>
    </r>
    <r>
      <rPr>
        <sz val="10"/>
        <rFont val="Calibri"/>
        <family val="1"/>
      </rPr>
      <t>AGUA</t>
    </r>
    <r>
      <rPr>
        <sz val="10"/>
        <rFont val="Times New Roman"/>
        <family val="1"/>
      </rPr>
      <t xml:space="preserve"> </t>
    </r>
    <r>
      <rPr>
        <sz val="10"/>
        <rFont val="Calibri"/>
        <family val="1"/>
      </rPr>
      <t>AEREA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150</t>
    </r>
  </si>
  <si>
    <r>
      <rPr>
        <sz val="10"/>
        <rFont val="Calibri"/>
        <family val="1"/>
      </rPr>
      <t>REDE</t>
    </r>
    <r>
      <rPr>
        <sz val="10"/>
        <rFont val="Times New Roman"/>
        <family val="1"/>
      </rPr>
      <t xml:space="preserve"> </t>
    </r>
    <r>
      <rPr>
        <sz val="10"/>
        <rFont val="Calibri"/>
        <family val="1"/>
      </rPr>
      <t>DE</t>
    </r>
    <r>
      <rPr>
        <sz val="10"/>
        <rFont val="Times New Roman"/>
        <family val="1"/>
      </rPr>
      <t xml:space="preserve"> </t>
    </r>
    <r>
      <rPr>
        <sz val="10"/>
        <rFont val="Calibri"/>
        <family val="1"/>
      </rPr>
      <t>AGUA</t>
    </r>
    <r>
      <rPr>
        <sz val="10"/>
        <rFont val="Times New Roman"/>
        <family val="1"/>
      </rPr>
      <t xml:space="preserve"> </t>
    </r>
    <r>
      <rPr>
        <sz val="10"/>
        <rFont val="Calibri"/>
        <family val="1"/>
      </rPr>
      <t>AEREA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200</t>
    </r>
  </si>
  <si>
    <r>
      <rPr>
        <sz val="10"/>
        <rFont val="Calibri"/>
        <family val="1"/>
      </rPr>
      <t>REDE</t>
    </r>
    <r>
      <rPr>
        <sz val="10"/>
        <rFont val="Times New Roman"/>
        <family val="1"/>
      </rPr>
      <t xml:space="preserve"> </t>
    </r>
    <r>
      <rPr>
        <sz val="10"/>
        <rFont val="Calibri"/>
        <family val="1"/>
      </rPr>
      <t>DE</t>
    </r>
    <r>
      <rPr>
        <sz val="10"/>
        <rFont val="Times New Roman"/>
        <family val="1"/>
      </rPr>
      <t xml:space="preserve"> </t>
    </r>
    <r>
      <rPr>
        <sz val="10"/>
        <rFont val="Calibri"/>
        <family val="1"/>
      </rPr>
      <t>AGUA</t>
    </r>
    <r>
      <rPr>
        <sz val="10"/>
        <rFont val="Times New Roman"/>
        <family val="1"/>
      </rPr>
      <t xml:space="preserve"> </t>
    </r>
    <r>
      <rPr>
        <sz val="10"/>
        <rFont val="Calibri"/>
        <family val="1"/>
      </rPr>
      <t>AEREA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250</t>
    </r>
  </si>
  <si>
    <r>
      <rPr>
        <sz val="10"/>
        <rFont val="Calibri"/>
        <family val="1"/>
      </rPr>
      <t>REDE</t>
    </r>
    <r>
      <rPr>
        <sz val="10"/>
        <rFont val="Times New Roman"/>
        <family val="1"/>
      </rPr>
      <t xml:space="preserve"> </t>
    </r>
    <r>
      <rPr>
        <sz val="10"/>
        <rFont val="Calibri"/>
        <family val="1"/>
      </rPr>
      <t>DE</t>
    </r>
    <r>
      <rPr>
        <sz val="10"/>
        <rFont val="Times New Roman"/>
        <family val="1"/>
      </rPr>
      <t xml:space="preserve"> </t>
    </r>
    <r>
      <rPr>
        <sz val="10"/>
        <rFont val="Calibri"/>
        <family val="1"/>
      </rPr>
      <t>AGUA</t>
    </r>
    <r>
      <rPr>
        <sz val="10"/>
        <rFont val="Times New Roman"/>
        <family val="1"/>
      </rPr>
      <t xml:space="preserve"> </t>
    </r>
    <r>
      <rPr>
        <sz val="10"/>
        <rFont val="Calibri"/>
        <family val="1"/>
      </rPr>
      <t>AEREA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300</t>
    </r>
  </si>
  <si>
    <r>
      <rPr>
        <sz val="10"/>
        <rFont val="Calibri"/>
        <family val="1"/>
      </rPr>
      <t>REDE</t>
    </r>
    <r>
      <rPr>
        <sz val="10"/>
        <rFont val="Times New Roman"/>
        <family val="1"/>
      </rPr>
      <t xml:space="preserve"> </t>
    </r>
    <r>
      <rPr>
        <sz val="10"/>
        <rFont val="Calibri"/>
        <family val="1"/>
      </rPr>
      <t>DE</t>
    </r>
    <r>
      <rPr>
        <sz val="10"/>
        <rFont val="Times New Roman"/>
        <family val="1"/>
      </rPr>
      <t xml:space="preserve"> </t>
    </r>
    <r>
      <rPr>
        <sz val="10"/>
        <rFont val="Calibri"/>
        <family val="1"/>
      </rPr>
      <t>AGUA</t>
    </r>
    <r>
      <rPr>
        <sz val="10"/>
        <rFont val="Times New Roman"/>
        <family val="1"/>
      </rPr>
      <t xml:space="preserve"> </t>
    </r>
    <r>
      <rPr>
        <sz val="10"/>
        <rFont val="Calibri"/>
        <family val="1"/>
      </rPr>
      <t>AEREA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80</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</si>
  <si>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DE</t>
    </r>
    <r>
      <rPr>
        <sz val="10"/>
        <rFont val="Times New Roman"/>
        <family val="1"/>
      </rPr>
      <t xml:space="preserve"> </t>
    </r>
    <r>
      <rPr>
        <sz val="10"/>
        <rFont val="Calibri"/>
        <family val="1"/>
      </rPr>
      <t>AGUA</t>
    </r>
    <r>
      <rPr>
        <sz val="10"/>
        <rFont val="Times New Roman"/>
        <family val="1"/>
      </rPr>
      <t xml:space="preserve"> </t>
    </r>
    <r>
      <rPr>
        <sz val="10"/>
        <rFont val="Calibri"/>
        <family val="1"/>
      </rPr>
      <t>AEREA</t>
    </r>
    <r>
      <rPr>
        <sz val="10"/>
        <rFont val="Times New Roman"/>
        <family val="1"/>
      </rPr>
      <t xml:space="preserve"> </t>
    </r>
    <r>
      <rPr>
        <sz val="10"/>
        <rFont val="Calibri"/>
        <family val="1"/>
      </rPr>
      <t>FOFO</t>
    </r>
    <r>
      <rPr>
        <sz val="10"/>
        <rFont val="Times New Roman"/>
        <family val="1"/>
      </rPr>
      <t xml:space="preserve"> </t>
    </r>
    <r>
      <rPr>
        <sz val="10"/>
        <rFont val="Calibri"/>
        <family val="1"/>
      </rPr>
      <t>K-9</t>
    </r>
    <r>
      <rPr>
        <sz val="10"/>
        <rFont val="Times New Roman"/>
        <family val="1"/>
      </rPr>
      <t xml:space="preserve"> </t>
    </r>
    <r>
      <rPr>
        <sz val="10"/>
        <rFont val="Calibri"/>
        <family val="1"/>
      </rPr>
      <t>DN</t>
    </r>
    <r>
      <rPr>
        <sz val="10"/>
        <rFont val="Times New Roman"/>
        <family val="1"/>
      </rPr>
      <t xml:space="preserve"> </t>
    </r>
    <r>
      <rPr>
        <sz val="10"/>
        <rFont val="Calibri"/>
        <family val="1"/>
      </rPr>
      <t>100</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</si>
  <si>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DE</t>
    </r>
    <r>
      <rPr>
        <sz val="10"/>
        <rFont val="Times New Roman"/>
        <family val="1"/>
      </rPr>
      <t xml:space="preserve"> </t>
    </r>
    <r>
      <rPr>
        <sz val="10"/>
        <rFont val="Calibri"/>
        <family val="1"/>
      </rPr>
      <t>AGUA</t>
    </r>
    <r>
      <rPr>
        <sz val="10"/>
        <rFont val="Times New Roman"/>
        <family val="1"/>
      </rPr>
      <t xml:space="preserve"> </t>
    </r>
    <r>
      <rPr>
        <sz val="10"/>
        <rFont val="Calibri"/>
        <family val="1"/>
      </rPr>
      <t>AEREA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150</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</si>
  <si>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DE</t>
    </r>
    <r>
      <rPr>
        <sz val="10"/>
        <rFont val="Times New Roman"/>
        <family val="1"/>
      </rPr>
      <t xml:space="preserve"> </t>
    </r>
    <r>
      <rPr>
        <sz val="10"/>
        <rFont val="Calibri"/>
        <family val="1"/>
      </rPr>
      <t>AGUA</t>
    </r>
    <r>
      <rPr>
        <sz val="10"/>
        <rFont val="Times New Roman"/>
        <family val="1"/>
      </rPr>
      <t xml:space="preserve"> </t>
    </r>
    <r>
      <rPr>
        <sz val="10"/>
        <rFont val="Calibri"/>
        <family val="1"/>
      </rPr>
      <t>AEREA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200</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</si>
  <si>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DE</t>
    </r>
    <r>
      <rPr>
        <sz val="10"/>
        <rFont val="Times New Roman"/>
        <family val="1"/>
      </rPr>
      <t xml:space="preserve"> </t>
    </r>
    <r>
      <rPr>
        <sz val="10"/>
        <rFont val="Calibri"/>
        <family val="1"/>
      </rPr>
      <t>AGUA</t>
    </r>
    <r>
      <rPr>
        <sz val="10"/>
        <rFont val="Times New Roman"/>
        <family val="1"/>
      </rPr>
      <t xml:space="preserve"> </t>
    </r>
    <r>
      <rPr>
        <sz val="10"/>
        <rFont val="Calibri"/>
        <family val="1"/>
      </rPr>
      <t>AEREA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250</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</si>
  <si>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DE</t>
    </r>
    <r>
      <rPr>
        <sz val="10"/>
        <rFont val="Times New Roman"/>
        <family val="1"/>
      </rPr>
      <t xml:space="preserve"> </t>
    </r>
    <r>
      <rPr>
        <sz val="10"/>
        <rFont val="Calibri"/>
        <family val="1"/>
      </rPr>
      <t>AGUA</t>
    </r>
    <r>
      <rPr>
        <sz val="10"/>
        <rFont val="Times New Roman"/>
        <family val="1"/>
      </rPr>
      <t xml:space="preserve"> </t>
    </r>
    <r>
      <rPr>
        <sz val="10"/>
        <rFont val="Calibri"/>
        <family val="1"/>
      </rPr>
      <t>AEREA</t>
    </r>
    <r>
      <rPr>
        <sz val="10"/>
        <rFont val="Times New Roman"/>
        <family val="1"/>
      </rPr>
      <t xml:space="preserve"> </t>
    </r>
    <r>
      <rPr>
        <sz val="10"/>
        <rFont val="Calibri"/>
        <family val="1"/>
      </rPr>
      <t>FOFO</t>
    </r>
    <r>
      <rPr>
        <sz val="10"/>
        <rFont val="Times New Roman"/>
        <family val="1"/>
      </rPr>
      <t xml:space="preserve"> </t>
    </r>
    <r>
      <rPr>
        <sz val="10"/>
        <rFont val="Calibri"/>
        <family val="1"/>
      </rPr>
      <t>K-7</t>
    </r>
    <r>
      <rPr>
        <sz val="10"/>
        <rFont val="Times New Roman"/>
        <family val="1"/>
      </rPr>
      <t xml:space="preserve"> </t>
    </r>
    <r>
      <rPr>
        <sz val="10"/>
        <rFont val="Calibri"/>
        <family val="1"/>
      </rPr>
      <t>DN</t>
    </r>
    <r>
      <rPr>
        <sz val="10"/>
        <rFont val="Times New Roman"/>
        <family val="1"/>
      </rPr>
      <t xml:space="preserve"> </t>
    </r>
    <r>
      <rPr>
        <sz val="10"/>
        <rFont val="Calibri"/>
        <family val="1"/>
      </rPr>
      <t>300</t>
    </r>
    <r>
      <rPr>
        <sz val="10"/>
        <rFont val="Times New Roman"/>
        <family val="1"/>
      </rPr>
      <t xml:space="preserve"> </t>
    </r>
    <r>
      <rPr>
        <sz val="10"/>
        <rFont val="Calibri"/>
        <family val="1"/>
      </rPr>
      <t>S/F</t>
    </r>
  </si>
  <si>
    <r>
      <rPr>
        <b/>
        <sz val="10"/>
        <color rgb="FFFFFFFF"/>
        <rFont val="Calibri"/>
        <family val="1"/>
      </rPr>
      <t>GRUPO</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S26.010</t>
    </r>
    <r>
      <rPr>
        <sz val="10"/>
        <color rgb="FFFFFFFF"/>
        <rFont val="Times New Roman"/>
        <family val="1"/>
      </rPr>
      <t xml:space="preserve"> </t>
    </r>
    <r>
      <rPr>
        <b/>
        <sz val="10"/>
        <color rgb="FFFFFFFF"/>
        <rFont val="Calibri"/>
        <family val="1"/>
      </rPr>
      <t>-</t>
    </r>
    <r>
      <rPr>
        <sz val="10"/>
        <color rgb="FFFFFFFF"/>
        <rFont val="Times New Roman"/>
        <family val="1"/>
      </rPr>
      <t xml:space="preserve"> </t>
    </r>
    <r>
      <rPr>
        <b/>
        <sz val="10"/>
        <color rgb="FFFFFFFF"/>
        <rFont val="Calibri"/>
        <family val="1"/>
      </rPr>
      <t>SISTEMA</t>
    </r>
    <r>
      <rPr>
        <sz val="10"/>
        <color rgb="FFFFFFFF"/>
        <rFont val="Times New Roman"/>
        <family val="1"/>
      </rPr>
      <t xml:space="preserve"> </t>
    </r>
    <r>
      <rPr>
        <b/>
        <sz val="10"/>
        <color rgb="FFFFFFFF"/>
        <rFont val="Calibri"/>
        <family val="1"/>
      </rPr>
      <t>ESGOTAMENTO</t>
    </r>
    <r>
      <rPr>
        <sz val="10"/>
        <color rgb="FFFFFFFF"/>
        <rFont val="Times New Roman"/>
        <family val="1"/>
      </rPr>
      <t xml:space="preserve"> </t>
    </r>
    <r>
      <rPr>
        <b/>
        <sz val="10"/>
        <color rgb="FFFFFFFF"/>
        <rFont val="Calibri"/>
        <family val="1"/>
      </rPr>
      <t>SANITÁRIO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</si>
  <si>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</si>
  <si>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</si>
  <si>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</si>
  <si>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</si>
  <si>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1,26A1,75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</si>
  <si>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1,26A1,75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</si>
  <si>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1,26A1,75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</si>
  <si>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1,26A1,75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</si>
  <si>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1,76A2,25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</si>
  <si>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1,76A2,25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</si>
  <si>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1,76A2,25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</si>
  <si>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1,76A2,25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</si>
  <si>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2,26A2,75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</si>
  <si>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2,26A2,75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</si>
  <si>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2,26A2,75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</si>
  <si>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2,26A2,75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</si>
  <si>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2,76A3,25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</si>
  <si>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2,76A3,25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</si>
  <si>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2,76A3,25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</si>
  <si>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2,76A3,25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</si>
  <si>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3,26A3,75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</si>
  <si>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3,26A3,75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</si>
  <si>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3,26A3,75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</si>
  <si>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3,26A3,75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</si>
  <si>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3,76A4,25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</si>
  <si>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3,76A4,25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</si>
  <si>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3,76A4,25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</si>
  <si>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150</t>
    </r>
    <r>
      <rPr>
        <sz val="10"/>
        <rFont val="Times New Roman"/>
        <family val="1"/>
      </rPr>
      <t xml:space="preserve"> </t>
    </r>
    <r>
      <rPr>
        <sz val="10"/>
        <rFont val="Calibri"/>
        <family val="1"/>
      </rPr>
      <t>3,76A4,25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</si>
  <si>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</si>
  <si>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</si>
  <si>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</si>
  <si>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</si>
  <si>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1,26A1,75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</si>
  <si>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1,26A1,75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</si>
  <si>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1,26A1,75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</si>
  <si>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1,26A1,75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</si>
  <si>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1,76A2,25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</si>
  <si>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1,76A2,25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</si>
  <si>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1,76A2,25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</si>
  <si>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1,76A2,25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</si>
  <si>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2,26A2,75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</si>
  <si>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2,26A2,75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</si>
  <si>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2,26A2,75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</si>
  <si>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2,26A2,75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</si>
  <si>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2,76A3,25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</si>
  <si>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2,76A3,25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</si>
  <si>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2,76A3,25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</si>
  <si>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2,76A3,25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</si>
  <si>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3,26A3,75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</si>
  <si>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3,26A3,75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</si>
  <si>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3,26A3,75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</si>
  <si>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3,26A3,75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</si>
  <si>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3,76A4,25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</si>
  <si>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3,76A4,25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</si>
  <si>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3,76A4,25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</si>
  <si>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200</t>
    </r>
    <r>
      <rPr>
        <sz val="10"/>
        <rFont val="Times New Roman"/>
        <family val="1"/>
      </rPr>
      <t xml:space="preserve"> </t>
    </r>
    <r>
      <rPr>
        <sz val="10"/>
        <rFont val="Calibri"/>
        <family val="1"/>
      </rPr>
      <t>3,76A4,25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</si>
  <si>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</si>
  <si>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</si>
  <si>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</si>
  <si>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</si>
  <si>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1,26A1,75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</si>
  <si>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1,26A1,75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</si>
  <si>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1,26A1,75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</si>
  <si>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1,26A1,75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</si>
  <si>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1,76A2,25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</si>
  <si>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1,76A2,25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</si>
  <si>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1,76A2,25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</si>
  <si>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1,76A2,25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</si>
  <si>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2,26A2,75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</si>
  <si>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2,26A2,75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</si>
  <si>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2,26A2,75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</si>
  <si>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2,26A2,75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</si>
  <si>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2,76A3,25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</si>
  <si>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2,76A3,25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</si>
  <si>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2,76A3,25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</si>
  <si>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2,76A3,25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</si>
  <si>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3,26A3,75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</si>
  <si>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3,26A3,75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</si>
  <si>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3,26A3,75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</si>
  <si>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3,26A3,75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</si>
  <si>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3,76A4,25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</si>
  <si>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3,76A4,25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</si>
  <si>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3,76A4,25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</si>
  <si>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250</t>
    </r>
    <r>
      <rPr>
        <sz val="10"/>
        <rFont val="Times New Roman"/>
        <family val="1"/>
      </rPr>
      <t xml:space="preserve"> </t>
    </r>
    <r>
      <rPr>
        <sz val="10"/>
        <rFont val="Calibri"/>
        <family val="1"/>
      </rPr>
      <t>3,76A4,25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</si>
  <si>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</si>
  <si>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</si>
  <si>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</si>
  <si>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</si>
  <si>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1,26A1,75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</si>
  <si>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1,26A1,75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</si>
  <si>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1,26A1,75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</si>
  <si>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1,26A1,75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</si>
  <si>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1,76A2,25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</si>
  <si>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1,76A2,25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</si>
  <si>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1,76A2,25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</si>
  <si>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1,76A2,25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</si>
  <si>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2,26A2,75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</si>
  <si>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2,26A2,75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</si>
  <si>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2,26A2,75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</si>
  <si>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2,26A2,75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</si>
  <si>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2,76A3,25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</si>
  <si>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2,76A3,25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</si>
  <si>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2,76A3,25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</si>
  <si>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2,76A3,25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</si>
  <si>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3,26A3,75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</si>
  <si>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3,26A3,75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</si>
  <si>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3,26A3,75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</si>
  <si>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3,26A3,75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</si>
  <si>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3,76A4,25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</si>
  <si>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3,76A4,25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</si>
  <si>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3,76A4,25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</si>
  <si>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300</t>
    </r>
    <r>
      <rPr>
        <sz val="10"/>
        <rFont val="Times New Roman"/>
        <family val="1"/>
      </rPr>
      <t xml:space="preserve"> </t>
    </r>
    <r>
      <rPr>
        <sz val="10"/>
        <rFont val="Calibri"/>
        <family val="1"/>
      </rPr>
      <t>3,76A4,25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</si>
  <si>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</si>
  <si>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</si>
  <si>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</si>
  <si>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</si>
  <si>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1,26A1,75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</si>
  <si>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1,26A1,75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</si>
  <si>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1,26A1,75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</si>
  <si>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1,26A1,75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</si>
  <si>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1,76A2,25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</si>
  <si>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1,76A2,25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</si>
  <si>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1,76A2,25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</si>
  <si>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1,76A2,25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</si>
  <si>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2,26A2,75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</si>
  <si>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2,26A2,75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</si>
  <si>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2,26A2,75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</si>
  <si>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2,26A2,75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</si>
  <si>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2,76A3,25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</si>
  <si>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2,76A3,25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</si>
  <si>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2,76A3,25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</si>
  <si>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2,76A3,25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</si>
  <si>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3,26A3,75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</si>
  <si>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3,26A3,75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</si>
  <si>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3,26A3,75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</si>
  <si>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3,26A3,75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</si>
  <si>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3,76A4,25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</si>
  <si>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3,76A4,25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</si>
  <si>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3,76A4,25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</si>
  <si>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350</t>
    </r>
    <r>
      <rPr>
        <sz val="10"/>
        <rFont val="Times New Roman"/>
        <family val="1"/>
      </rPr>
      <t xml:space="preserve"> </t>
    </r>
    <r>
      <rPr>
        <sz val="10"/>
        <rFont val="Calibri"/>
        <family val="1"/>
      </rPr>
      <t>3,76A4,25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</si>
  <si>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</si>
  <si>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</si>
  <si>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</si>
  <si>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</si>
  <si>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1,26A1,75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</si>
  <si>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1,26A1,75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</si>
  <si>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1,26A1,75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</si>
  <si>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1,26A1,75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</si>
  <si>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1,76A2,25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</si>
  <si>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1,76A2,25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</si>
  <si>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1,76A2,25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</si>
  <si>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1,76A2,25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</si>
  <si>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2,26A2,75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</si>
  <si>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2,26A2,75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</si>
  <si>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2,26A2,75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</si>
  <si>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2,26A2,75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</si>
  <si>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2,76A3,25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</si>
  <si>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2,76A3,25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</si>
  <si>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2,76A3,25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</si>
  <si>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2,76A3,25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</si>
  <si>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3,26A3,75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</si>
  <si>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3,26A3,75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</si>
  <si>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3,26A3,75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</si>
  <si>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3,26A3,75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</si>
  <si>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3,76A4,25</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</si>
  <si>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3,76A4,25</t>
    </r>
    <r>
      <rPr>
        <sz val="10"/>
        <rFont val="Times New Roman"/>
        <family val="1"/>
      </rPr>
      <t xml:space="preserve"> </t>
    </r>
    <r>
      <rPr>
        <sz val="10"/>
        <rFont val="Calibri"/>
        <family val="1"/>
      </rPr>
      <t>ASFAL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</si>
  <si>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3,76A4,25</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</si>
  <si>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PVC</t>
    </r>
    <r>
      <rPr>
        <sz val="10"/>
        <rFont val="Times New Roman"/>
        <family val="1"/>
      </rPr>
      <t xml:space="preserve"> </t>
    </r>
    <r>
      <rPr>
        <sz val="10"/>
        <rFont val="Calibri"/>
        <family val="1"/>
      </rPr>
      <t>NBR7362</t>
    </r>
    <r>
      <rPr>
        <sz val="10"/>
        <rFont val="Times New Roman"/>
        <family val="1"/>
      </rPr>
      <t xml:space="preserve"> </t>
    </r>
    <r>
      <rPr>
        <sz val="10"/>
        <rFont val="Calibri"/>
        <family val="1"/>
      </rPr>
      <t>400</t>
    </r>
    <r>
      <rPr>
        <sz val="10"/>
        <rFont val="Times New Roman"/>
        <family val="1"/>
      </rPr>
      <t xml:space="preserve"> </t>
    </r>
    <r>
      <rPr>
        <sz val="10"/>
        <rFont val="Calibri"/>
        <family val="1"/>
      </rPr>
      <t>3,76A4,25</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</si>
  <si>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</si>
  <si>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</si>
  <si>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</si>
  <si>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</si>
  <si>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</si>
  <si>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</si>
  <si>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1,26A1,75m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</si>
  <si>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1,26A1,75m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</si>
  <si>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1,26A1,75m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</si>
  <si>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1,26A1,75m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</si>
  <si>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1,76A2,25m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</si>
  <si>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1,76A2,25m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</si>
  <si>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1,76A2,25m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</si>
  <si>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1,76A2,25m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</si>
  <si>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2,26A2,75m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</si>
  <si>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2,26A2,75m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</si>
  <si>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2,26A2,75m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</si>
  <si>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2,26A2,75m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</si>
  <si>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2,76A3,25m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</si>
  <si>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2,76A3,25m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</si>
  <si>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2,76A3,25m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</si>
  <si>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2,76A3,25m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</si>
  <si>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3,26A3,75m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</si>
  <si>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3,26A3,75m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</si>
  <si>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3,26A3,75m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</si>
  <si>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3,26A3,75m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</si>
  <si>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3,76A4,25m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</si>
  <si>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3,76A4,25m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</si>
  <si>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3,76A4,25m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</si>
  <si>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3,76A4,25m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</si>
  <si>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</si>
  <si>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</si>
  <si>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</si>
  <si>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</si>
  <si>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1,26A1,75m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</si>
  <si>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1,26A1,75m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</si>
  <si>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1,26A1,75m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</si>
  <si>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1,26A1,75m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</si>
  <si>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1,76A2,25m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</si>
  <si>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1,76A2,25m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</si>
  <si>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1,76A2,25m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</si>
  <si>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1,76A2,25m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</si>
  <si>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2,26A2,75m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</si>
  <si>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2,26A2,75m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</si>
  <si>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2,26A2,75m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</si>
  <si>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2,26A2,75m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</si>
  <si>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2,76A3,25m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</si>
  <si>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2,76A3,25m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</si>
  <si>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2,76A3,25m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</si>
  <si>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2,76A3,25m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</si>
  <si>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3,26A3,75m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</si>
  <si>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3,26A3,75m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</si>
  <si>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3,26A3,75m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</si>
  <si>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3,26A3,75m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</si>
  <si>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3,76A4,25m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</si>
  <si>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3,76A4,25m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</si>
  <si>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3,76A4,25m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</si>
  <si>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3,76A4,25m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</si>
  <si>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</si>
  <si>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</si>
  <si>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</si>
  <si>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</si>
  <si>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1,26A1,75m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</si>
  <si>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1,26A1,75m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</si>
  <si>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1,26A1,75m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</si>
  <si>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1,26A1,75m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</si>
  <si>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1,76A2,25m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</si>
  <si>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1,76A2,25m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</si>
  <si>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1,76A2,25m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</si>
  <si>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1,76A2,25m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</si>
  <si>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2,26A2,75m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</si>
  <si>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2,26A2,75m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</si>
  <si>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2,26A2,75m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</si>
  <si>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2,26A2,75m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</si>
  <si>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2,76A3,25m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</si>
  <si>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2,76A3,25m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</si>
  <si>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2,76A3,25m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</si>
  <si>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2,76A3,25m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</si>
  <si>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3,26A3,75m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</si>
  <si>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3,26A3,75m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</si>
  <si>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3,26A3,75m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</si>
  <si>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3,26A3,75m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</si>
  <si>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3,76A4,25m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</si>
  <si>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3,76A4,25m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</si>
  <si>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3,76A4,25m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</si>
  <si>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3,76A4,25m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</si>
  <si>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</si>
  <si>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</si>
  <si>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</si>
  <si>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</si>
  <si>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1,26A1,75m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</si>
  <si>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1,26A1,75m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</si>
  <si>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1,26A1,75m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</si>
  <si>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1,26A1,75m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</si>
  <si>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1,76A2,25m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</si>
  <si>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1,76A2,25m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</si>
  <si>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1,76A2,25m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</si>
  <si>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1,76A2,25m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</si>
  <si>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2,26A2,75m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</si>
  <si>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2,26A2,75m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</si>
  <si>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2,26A2,75m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</si>
  <si>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2,26A2,75m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</si>
  <si>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2,76A3,25m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</si>
  <si>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2,76A3,25m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</si>
  <si>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2,76A3,25m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</si>
  <si>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2,76A3,25m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</si>
  <si>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3,26A3,75m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</si>
  <si>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3,26A3,75m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</si>
  <si>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3,26A3,75m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</si>
  <si>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3,26A3,75m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</si>
  <si>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3,76A4,25m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</si>
  <si>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3,76A4,25m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</si>
  <si>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3,76A4,25m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</si>
  <si>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3,76A4,25m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</si>
  <si>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</si>
  <si>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</si>
  <si>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</si>
  <si>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</si>
  <si>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1,26A1,75m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</si>
  <si>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1,26A1,75m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</si>
  <si>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1,26A1,75m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</si>
  <si>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1,26A1,75m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</si>
  <si>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1,76A2,25m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</si>
  <si>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1,76A2,25m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</si>
  <si>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1,76A2,25m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</si>
  <si>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1,76A2,25m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</si>
  <si>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2,26A2,75m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</si>
  <si>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2,26A2,75m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</si>
  <si>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2,26A2,75m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</si>
  <si>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2,26A2,75m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</si>
  <si>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2,76A3,25m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</si>
  <si>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2,76A3,25m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</si>
  <si>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2,76A3,25m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</si>
  <si>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2,76A3,25m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</si>
  <si>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3,26A3,75m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</si>
  <si>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3,26A3,75m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</si>
  <si>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3,26A3,75m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</si>
  <si>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3,26A3,75m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</si>
  <si>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3,76A4,25m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</si>
  <si>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3,76A4,25m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</si>
  <si>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3,76A4,25m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</si>
  <si>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3,76A4,25m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</si>
  <si>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</si>
  <si>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</si>
  <si>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</si>
  <si>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</si>
  <si>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1,26A1,75m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</si>
  <si>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1,26A1,75m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</si>
  <si>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1,26A1,75m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</si>
  <si>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1,26A1,75m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</si>
  <si>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1,76A2,25m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</si>
  <si>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1,76A2,25m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</si>
  <si>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1,76A2,25m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</si>
  <si>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1,76A2,25m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</si>
  <si>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2,26A2,75m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</si>
  <si>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2,26A2,75m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</si>
  <si>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2,26A2,75m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</si>
  <si>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2,26A2,75m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</si>
  <si>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2,76A3,25m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</si>
  <si>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2,76A3,25m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</si>
  <si>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2,76A3,25m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</si>
  <si>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2,76A3,25m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</si>
  <si>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3,26A3,75m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</si>
  <si>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3,26A3,75m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</si>
  <si>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3,26A3,75m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</si>
  <si>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3,26A3,75m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</si>
  <si>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3,76A4,25m</t>
    </r>
    <r>
      <rPr>
        <sz val="10"/>
        <rFont val="Times New Roman"/>
        <family val="1"/>
      </rPr>
      <t xml:space="preserve"> </t>
    </r>
    <r>
      <rPr>
        <sz val="10"/>
        <rFont val="Calibri"/>
        <family val="1"/>
      </rPr>
      <t>S/PAV</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</si>
  <si>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3,76A4,25m</t>
    </r>
    <r>
      <rPr>
        <sz val="10"/>
        <rFont val="Times New Roman"/>
        <family val="1"/>
      </rPr>
      <t xml:space="preserve"> </t>
    </r>
    <r>
      <rPr>
        <sz val="10"/>
        <rFont val="Calibri"/>
        <family val="1"/>
      </rPr>
      <t>ASF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</si>
  <si>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3,76A4,25m</t>
    </r>
    <r>
      <rPr>
        <sz val="10"/>
        <rFont val="Times New Roman"/>
        <family val="1"/>
      </rPr>
      <t xml:space="preserve"> </t>
    </r>
    <r>
      <rPr>
        <sz val="10"/>
        <rFont val="Calibri"/>
        <family val="1"/>
      </rPr>
      <t>BLOCO</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</si>
  <si>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3,76A4,25m</t>
    </r>
    <r>
      <rPr>
        <sz val="10"/>
        <rFont val="Times New Roman"/>
        <family val="1"/>
      </rPr>
      <t xml:space="preserve"> </t>
    </r>
    <r>
      <rPr>
        <sz val="10"/>
        <rFont val="Calibri"/>
        <family val="1"/>
      </rPr>
      <t>PARAL</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</si>
  <si>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</si>
  <si>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</si>
  <si>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</si>
  <si>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</si>
  <si>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1,26A1,75m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</si>
  <si>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1,26A1,75m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</si>
  <si>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1,26A1,75m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</si>
  <si>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1,26A1,75m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</si>
  <si>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1,76A2,25m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</si>
  <si>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1,76A2,25m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</si>
  <si>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1,76A2,25m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</si>
  <si>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1,76A2,25m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</si>
  <si>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2,26A2,75m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</si>
  <si>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2,26A2,75m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</si>
  <si>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2,26A2,75m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</si>
  <si>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2,26A2,75m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</si>
  <si>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2,76A3,25m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</si>
  <si>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2,76A3,25m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</si>
  <si>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2,76A3,25m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</si>
  <si>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2,76A3,25m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</si>
  <si>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3,26A3,75m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</si>
  <si>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3,26A3,75m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</si>
  <si>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3,26A3,75m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</si>
  <si>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3,26A3,75m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</si>
  <si>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3,76A4,25m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</si>
  <si>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3,76A4,25m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</si>
  <si>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3,76A4,25m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</si>
  <si>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3,76A4,25m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</si>
  <si>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</si>
  <si>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</si>
  <si>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</si>
  <si>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</si>
  <si>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1,26A1,75m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</si>
  <si>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1,26A1,75m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</si>
  <si>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1,26A1,75m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</si>
  <si>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1,26A1,75m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</si>
  <si>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1,76A2,25m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</si>
  <si>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1,76A2,25m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</si>
  <si>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1,76A2,25m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</si>
  <si>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1,76A2,25m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</si>
  <si>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2,26A2,75m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</si>
  <si>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2,26A2,75m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</si>
  <si>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2,26A2,75m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</si>
  <si>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2,26A2,75m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</si>
  <si>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2,76A3,25m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</si>
  <si>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2,76A3,25m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</si>
  <si>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2,76A3,25m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</si>
  <si>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2,76A3,25m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</si>
  <si>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3,26A3,75m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</si>
  <si>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3,26A3,75m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</si>
  <si>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3,26A3,75m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</si>
  <si>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3,26A3,75m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</si>
  <si>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3,76A4,25m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</si>
  <si>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3,76A4,25m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</si>
  <si>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3,76A4,25m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</si>
  <si>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3,76A4,25m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</si>
  <si>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</si>
  <si>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</si>
  <si>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</si>
  <si>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</si>
  <si>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1,26A1,75m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</si>
  <si>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1,26A1,75m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</si>
  <si>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1,26A1,75m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</si>
  <si>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1,26A1,75m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</si>
  <si>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1,76A2,25m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</si>
  <si>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1,76A2,25m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</si>
  <si>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1,76A2,25m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</si>
  <si>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1,76A2,25m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</si>
  <si>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2,26A2,75m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</si>
  <si>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2,26A2,75m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</si>
  <si>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2,26A2,75m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</si>
  <si>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2,26A2,75m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</si>
  <si>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2,76A3,25m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</si>
  <si>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2,76A3,25m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</si>
  <si>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2,76A3,25m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</si>
  <si>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2,76A3,25m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</si>
  <si>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3,26A3,75m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</si>
  <si>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3,26A3,75m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</si>
  <si>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3,26A3,75m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</si>
  <si>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3,26A3,75m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</si>
  <si>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3,76A4,25m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</si>
  <si>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3,76A4,25m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</si>
  <si>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3,76A4,25m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</si>
  <si>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3,76A4,25m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</si>
  <si>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</si>
  <si>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</si>
  <si>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</si>
  <si>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</si>
  <si>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1,26A1,75m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</si>
  <si>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1,26A1,75m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</si>
  <si>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1,26A1,75m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</si>
  <si>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1,26A1,75m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</si>
  <si>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1,76A2,25m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</si>
  <si>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1,76A2,25m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</si>
  <si>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1,76A2,25m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</si>
  <si>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1,76A2,25m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</si>
  <si>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2,26A2,75m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</si>
  <si>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2,26A2,75m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</si>
  <si>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2,26A2,75m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</si>
  <si>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2,26A2,75m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</si>
  <si>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2,76A3,25m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</si>
  <si>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2,76A3,25m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</si>
  <si>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2,76A3,25m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</si>
  <si>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2,76A3,25m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</si>
  <si>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3,26A3,75m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</si>
  <si>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3,26A3,75m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</si>
  <si>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3,26A3,75m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</si>
  <si>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3,26A3,75m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</si>
  <si>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3,76A4,25m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</si>
  <si>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3,76A4,25m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</si>
  <si>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3,76A4,25m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</si>
  <si>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3,76A4,25m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</si>
  <si>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</si>
  <si>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</si>
  <si>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</si>
  <si>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</si>
  <si>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1,26A1,75m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</si>
  <si>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1,26A1,75m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</si>
  <si>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1,26A1,75m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</si>
  <si>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1,26A1,75m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</si>
  <si>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1,76A2,25m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</si>
  <si>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1,76A2,25m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</si>
  <si>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1,76A2,25m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</si>
  <si>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1,76A2,25m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</si>
  <si>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2,26A2,75m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</si>
  <si>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2,26A2,75m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</si>
  <si>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2,26A2,75m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</si>
  <si>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2,26A2,75m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</si>
  <si>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2,76A3,25m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</si>
  <si>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2,76A3,25m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</si>
  <si>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2,76A3,25m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</si>
  <si>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2,76A3,25m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</si>
  <si>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3,26A3,75m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</si>
  <si>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3,26A3,75m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</si>
  <si>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3,26A3,75m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</si>
  <si>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3,26A3,75m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</si>
  <si>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3,76A4,25m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</si>
  <si>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3,76A4,25m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</si>
  <si>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3,76A4,25m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</si>
  <si>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3,76A4,25m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</si>
  <si>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</si>
  <si>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</si>
  <si>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</si>
  <si>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</si>
  <si>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1,26A1,75m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</si>
  <si>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1,26A1,75m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</si>
  <si>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1,26A1,75m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</si>
  <si>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1,26A1,75m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</si>
  <si>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1,76A2,25m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</si>
  <si>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1,76A2,25m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</si>
  <si>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1,76A2,25m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</si>
  <si>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1,76A2,25m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</si>
  <si>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2,26A2,75m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</si>
  <si>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2,26A2,75m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</si>
  <si>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2,26A2,75m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</si>
  <si>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2,26A2,75m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</si>
  <si>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2,76A3,25m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</si>
  <si>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2,76A3,25m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</si>
  <si>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2,76A3,25m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</si>
  <si>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2,76A3,25m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</si>
  <si>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3,26A3,75m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</si>
  <si>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3,26A3,75m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</si>
  <si>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3,26A3,75m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</si>
  <si>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3,26A3,75m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</si>
  <si>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3,76A4,25m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</si>
  <si>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3,76A4,25m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</si>
  <si>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3,76A4,25m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</si>
  <si>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3,76A4,25m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</si>
  <si>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</si>
  <si>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</si>
  <si>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</si>
  <si>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</si>
  <si>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1,26A1,75m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</si>
  <si>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1,26A1,75m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</si>
  <si>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1,26A1,75m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</si>
  <si>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1,26A1,75m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</si>
  <si>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1,76A2,25m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</si>
  <si>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1,76A2,25m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</si>
  <si>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1,76A2,25m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</si>
  <si>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1,76A2,25m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</si>
  <si>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2,26A2,75m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</si>
  <si>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2,26A2,75m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</si>
  <si>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2,26A2,75m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</si>
  <si>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2,26A2,75m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</si>
  <si>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2,76A3,25m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</si>
  <si>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2,76A3,25m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</si>
  <si>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2,76A3,25m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</si>
  <si>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2,76A3,25m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</si>
  <si>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3,26A3,75m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</si>
  <si>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3,26A3,75m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</si>
  <si>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3,26A3,75m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</si>
  <si>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3,26A3,75m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</si>
  <si>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3,76A4,25m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</si>
  <si>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3,76A4,25m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</si>
  <si>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3,76A4,25m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</si>
  <si>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350</t>
    </r>
    <r>
      <rPr>
        <sz val="10"/>
        <rFont val="Times New Roman"/>
        <family val="1"/>
      </rPr>
      <t xml:space="preserve"> </t>
    </r>
    <r>
      <rPr>
        <sz val="10"/>
        <rFont val="Calibri"/>
        <family val="1"/>
      </rPr>
      <t>3,76A4,25m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</si>
  <si>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</si>
  <si>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</si>
  <si>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</si>
  <si>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ATE</t>
    </r>
    <r>
      <rPr>
        <sz val="10"/>
        <rFont val="Times New Roman"/>
        <family val="1"/>
      </rPr>
      <t xml:space="preserve"> </t>
    </r>
    <r>
      <rPr>
        <sz val="10"/>
        <rFont val="Calibri"/>
        <family val="1"/>
      </rPr>
      <t>1,25m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</si>
  <si>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1,26A1,75m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</si>
  <si>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1,26A1,75m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</si>
  <si>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1,26A1,75m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</si>
  <si>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1,26A1,75m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</si>
  <si>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1,76A2,25m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</si>
  <si>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1,76A2,25m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</si>
  <si>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1,76A2,25m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</si>
  <si>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1,76A2,25m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</si>
  <si>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2,26A2,75m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</si>
  <si>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2,26A2,75m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</si>
  <si>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2,26A2,75m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</si>
  <si>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2,26A2,75m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</si>
  <si>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2,76A3,25m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</si>
  <si>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2,76A3,25m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</si>
  <si>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2,76A3,25m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</si>
  <si>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2,76A3,25m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</si>
  <si>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3,26A3,75m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</si>
  <si>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3,26A3,75m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</si>
  <si>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3,26A3,75m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</si>
  <si>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3,26A3,75m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</si>
  <si>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3,76A4,25m</t>
    </r>
    <r>
      <rPr>
        <sz val="10"/>
        <rFont val="Times New Roman"/>
        <family val="1"/>
      </rPr>
      <t xml:space="preserve"> </t>
    </r>
    <r>
      <rPr>
        <sz val="10"/>
        <rFont val="Calibri"/>
        <family val="1"/>
      </rPr>
      <t>S/PAV</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</si>
  <si>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3,76A4,25m</t>
    </r>
    <r>
      <rPr>
        <sz val="10"/>
        <rFont val="Times New Roman"/>
        <family val="1"/>
      </rPr>
      <t xml:space="preserve"> </t>
    </r>
    <r>
      <rPr>
        <sz val="10"/>
        <rFont val="Calibri"/>
        <family val="1"/>
      </rPr>
      <t>ASF</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</si>
  <si>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3,76A4,25m</t>
    </r>
    <r>
      <rPr>
        <sz val="10"/>
        <rFont val="Times New Roman"/>
        <family val="1"/>
      </rPr>
      <t xml:space="preserve"> </t>
    </r>
    <r>
      <rPr>
        <sz val="10"/>
        <rFont val="Calibri"/>
        <family val="1"/>
      </rPr>
      <t>BLOCO</t>
    </r>
    <r>
      <rPr>
        <sz val="10"/>
        <rFont val="Times New Roman"/>
        <family val="1"/>
      </rPr>
      <t xml:space="preserve"> </t>
    </r>
    <r>
      <rPr>
        <sz val="10"/>
        <rFont val="Calibri"/>
        <family val="1"/>
      </rPr>
      <t>S/F</t>
    </r>
  </si>
  <si>
    <r>
      <rPr>
        <sz val="10"/>
        <rFont val="Calibri"/>
        <family val="1"/>
      </rPr>
      <t>REDE</t>
    </r>
    <r>
      <rPr>
        <sz val="10"/>
        <rFont val="Times New Roman"/>
        <family val="1"/>
      </rPr>
      <t xml:space="preserve"> </t>
    </r>
    <r>
      <rPr>
        <sz val="10"/>
        <rFont val="Calibri"/>
        <family val="1"/>
      </rPr>
      <t>ESG</t>
    </r>
    <r>
      <rPr>
        <sz val="10"/>
        <rFont val="Times New Roman"/>
        <family val="1"/>
      </rPr>
      <t xml:space="preserve"> </t>
    </r>
    <r>
      <rPr>
        <sz val="10"/>
        <rFont val="Calibri"/>
        <family val="1"/>
      </rPr>
      <t>FOFO</t>
    </r>
    <r>
      <rPr>
        <sz val="10"/>
        <rFont val="Times New Roman"/>
        <family val="1"/>
      </rPr>
      <t xml:space="preserve"> </t>
    </r>
    <r>
      <rPr>
        <sz val="10"/>
        <rFont val="Calibri"/>
        <family val="1"/>
      </rPr>
      <t>400</t>
    </r>
    <r>
      <rPr>
        <sz val="10"/>
        <rFont val="Times New Roman"/>
        <family val="1"/>
      </rPr>
      <t xml:space="preserve"> </t>
    </r>
    <r>
      <rPr>
        <sz val="10"/>
        <rFont val="Calibri"/>
        <family val="1"/>
      </rPr>
      <t>3,76A4,25m</t>
    </r>
    <r>
      <rPr>
        <sz val="10"/>
        <rFont val="Times New Roman"/>
        <family val="1"/>
      </rPr>
      <t xml:space="preserve"> </t>
    </r>
    <r>
      <rPr>
        <sz val="10"/>
        <rFont val="Calibri"/>
        <family val="1"/>
      </rPr>
      <t>PARAL</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</si>
  <si>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ATE</t>
    </r>
    <r>
      <rPr>
        <sz val="10"/>
        <rFont val="Times New Roman"/>
        <family val="1"/>
      </rPr>
      <t xml:space="preserve"> </t>
    </r>
    <r>
      <rPr>
        <sz val="10"/>
        <rFont val="Calibri"/>
        <family val="1"/>
      </rPr>
      <t>1,25-BEIRA</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</si>
  <si>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1,26A1,75M-B.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</si>
  <si>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1,76A2,25M-B.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</si>
  <si>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2,26A2,75M-B.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</si>
  <si>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ATE</t>
    </r>
    <r>
      <rPr>
        <sz val="10"/>
        <rFont val="Times New Roman"/>
        <family val="1"/>
      </rPr>
      <t xml:space="preserve"> </t>
    </r>
    <r>
      <rPr>
        <sz val="10"/>
        <rFont val="Calibri"/>
        <family val="1"/>
      </rPr>
      <t>1,25-BEIRA</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</si>
  <si>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1,26A1,75M-B.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</si>
  <si>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1,76A2,25M-B.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</si>
  <si>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2,26A2,75M-B.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</si>
  <si>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ATE</t>
    </r>
    <r>
      <rPr>
        <sz val="10"/>
        <rFont val="Times New Roman"/>
        <family val="1"/>
      </rPr>
      <t xml:space="preserve"> </t>
    </r>
    <r>
      <rPr>
        <sz val="10"/>
        <rFont val="Calibri"/>
        <family val="1"/>
      </rPr>
      <t>1,25-BEIRA</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</si>
  <si>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1,26A1,75M-B.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</si>
  <si>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1,76A2,25M-B.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</si>
  <si>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2,26A2,75M-B.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</si>
  <si>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ATE</t>
    </r>
    <r>
      <rPr>
        <sz val="10"/>
        <rFont val="Times New Roman"/>
        <family val="1"/>
      </rPr>
      <t xml:space="preserve"> </t>
    </r>
    <r>
      <rPr>
        <sz val="10"/>
        <rFont val="Calibri"/>
        <family val="1"/>
      </rPr>
      <t>1,25-BEIRA</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</si>
  <si>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1,26A1,75M-B.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</si>
  <si>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1,76A2,25M-B.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</si>
  <si>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2,26A2,75M-B.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</si>
  <si>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ATE</t>
    </r>
    <r>
      <rPr>
        <sz val="10"/>
        <rFont val="Times New Roman"/>
        <family val="1"/>
      </rPr>
      <t xml:space="preserve"> </t>
    </r>
    <r>
      <rPr>
        <sz val="10"/>
        <rFont val="Calibri"/>
        <family val="1"/>
      </rPr>
      <t>1,25-BEIRA</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</si>
  <si>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1,26A1,75M-B.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</si>
  <si>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1,76A2,25M-B.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</si>
  <si>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2,26A2,75M-B.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</si>
  <si>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ATE</t>
    </r>
    <r>
      <rPr>
        <sz val="10"/>
        <rFont val="Times New Roman"/>
        <family val="1"/>
      </rPr>
      <t xml:space="preserve"> </t>
    </r>
    <r>
      <rPr>
        <sz val="10"/>
        <rFont val="Calibri"/>
        <family val="1"/>
      </rPr>
      <t>1,25-BEIRA</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</si>
  <si>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1,26A1,75M-B.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</si>
  <si>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1,76A2,25M-B.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</si>
  <si>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2,26A2,75M-B.</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</si>
  <si>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AEREO</t>
    </r>
    <r>
      <rPr>
        <sz val="10"/>
        <rFont val="Times New Roman"/>
        <family val="1"/>
      </rPr>
      <t xml:space="preserve"> </t>
    </r>
    <r>
      <rPr>
        <sz val="10"/>
        <rFont val="Calibri"/>
        <family val="1"/>
      </rPr>
      <t>-</t>
    </r>
    <r>
      <rPr>
        <sz val="10"/>
        <rFont val="Times New Roman"/>
        <family val="1"/>
      </rPr>
      <t xml:space="preserve"> </t>
    </r>
    <r>
      <rPr>
        <sz val="10"/>
        <rFont val="Calibri"/>
        <family val="1"/>
      </rPr>
      <t>BEIRA</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</si>
  <si>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AEREO</t>
    </r>
    <r>
      <rPr>
        <sz val="10"/>
        <rFont val="Times New Roman"/>
        <family val="1"/>
      </rPr>
      <t xml:space="preserve"> </t>
    </r>
    <r>
      <rPr>
        <sz val="10"/>
        <rFont val="Calibri"/>
        <family val="1"/>
      </rPr>
      <t>-</t>
    </r>
    <r>
      <rPr>
        <sz val="10"/>
        <rFont val="Times New Roman"/>
        <family val="1"/>
      </rPr>
      <t xml:space="preserve"> </t>
    </r>
    <r>
      <rPr>
        <sz val="10"/>
        <rFont val="Calibri"/>
        <family val="1"/>
      </rPr>
      <t>BEIRA</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</si>
  <si>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AEREO</t>
    </r>
    <r>
      <rPr>
        <sz val="10"/>
        <rFont val="Times New Roman"/>
        <family val="1"/>
      </rPr>
      <t xml:space="preserve"> </t>
    </r>
    <r>
      <rPr>
        <sz val="10"/>
        <rFont val="Calibri"/>
        <family val="1"/>
      </rPr>
      <t>-</t>
    </r>
    <r>
      <rPr>
        <sz val="10"/>
        <rFont val="Times New Roman"/>
        <family val="1"/>
      </rPr>
      <t xml:space="preserve"> </t>
    </r>
    <r>
      <rPr>
        <sz val="10"/>
        <rFont val="Calibri"/>
        <family val="1"/>
      </rPr>
      <t>BEIRA</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</si>
  <si>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AEREO</t>
    </r>
    <r>
      <rPr>
        <sz val="10"/>
        <rFont val="Times New Roman"/>
        <family val="1"/>
      </rPr>
      <t xml:space="preserve"> </t>
    </r>
    <r>
      <rPr>
        <sz val="10"/>
        <rFont val="Calibri"/>
        <family val="1"/>
      </rPr>
      <t>-</t>
    </r>
    <r>
      <rPr>
        <sz val="10"/>
        <rFont val="Times New Roman"/>
        <family val="1"/>
      </rPr>
      <t xml:space="preserve"> </t>
    </r>
    <r>
      <rPr>
        <sz val="10"/>
        <rFont val="Calibri"/>
        <family val="1"/>
      </rPr>
      <t>BEIRA</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</si>
  <si>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AEREO</t>
    </r>
    <r>
      <rPr>
        <sz val="10"/>
        <rFont val="Times New Roman"/>
        <family val="1"/>
      </rPr>
      <t xml:space="preserve"> </t>
    </r>
    <r>
      <rPr>
        <sz val="10"/>
        <rFont val="Calibri"/>
        <family val="1"/>
      </rPr>
      <t>-</t>
    </r>
    <r>
      <rPr>
        <sz val="10"/>
        <rFont val="Times New Roman"/>
        <family val="1"/>
      </rPr>
      <t xml:space="preserve"> </t>
    </r>
    <r>
      <rPr>
        <sz val="10"/>
        <rFont val="Calibri"/>
        <family val="1"/>
      </rPr>
      <t>BEIRA</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</si>
  <si>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AEREO</t>
    </r>
    <r>
      <rPr>
        <sz val="10"/>
        <rFont val="Times New Roman"/>
        <family val="1"/>
      </rPr>
      <t xml:space="preserve"> </t>
    </r>
    <r>
      <rPr>
        <sz val="10"/>
        <rFont val="Calibri"/>
        <family val="1"/>
      </rPr>
      <t>-</t>
    </r>
    <r>
      <rPr>
        <sz val="10"/>
        <rFont val="Times New Roman"/>
        <family val="1"/>
      </rPr>
      <t xml:space="preserve"> </t>
    </r>
    <r>
      <rPr>
        <sz val="10"/>
        <rFont val="Calibri"/>
        <family val="1"/>
      </rPr>
      <t>BEIRA</t>
    </r>
    <r>
      <rPr>
        <sz val="10"/>
        <rFont val="Times New Roman"/>
        <family val="1"/>
      </rPr>
      <t xml:space="preserve"> </t>
    </r>
    <r>
      <rPr>
        <sz val="10"/>
        <rFont val="Calibri"/>
        <family val="1"/>
      </rPr>
      <t>RIO</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</si>
  <si>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ATE</t>
    </r>
    <r>
      <rPr>
        <sz val="10"/>
        <rFont val="Times New Roman"/>
        <family val="1"/>
      </rPr>
      <t xml:space="preserve"> </t>
    </r>
    <r>
      <rPr>
        <sz val="10"/>
        <rFont val="Calibri"/>
        <family val="1"/>
      </rPr>
      <t>1,25-BEIRA</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</si>
  <si>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1,26</t>
    </r>
    <r>
      <rPr>
        <sz val="10"/>
        <rFont val="Times New Roman"/>
        <family val="1"/>
      </rPr>
      <t xml:space="preserve"> </t>
    </r>
    <r>
      <rPr>
        <sz val="10"/>
        <rFont val="Calibri"/>
        <family val="1"/>
      </rPr>
      <t>A</t>
    </r>
    <r>
      <rPr>
        <sz val="10"/>
        <rFont val="Times New Roman"/>
        <family val="1"/>
      </rPr>
      <t xml:space="preserve"> </t>
    </r>
    <r>
      <rPr>
        <sz val="10"/>
        <rFont val="Calibri"/>
        <family val="1"/>
      </rPr>
      <t>1,75M-B.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</si>
  <si>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1,76A2,25M-B.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</si>
  <si>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2,26A2,75M-B.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</si>
  <si>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ATE</t>
    </r>
    <r>
      <rPr>
        <sz val="10"/>
        <rFont val="Times New Roman"/>
        <family val="1"/>
      </rPr>
      <t xml:space="preserve"> </t>
    </r>
    <r>
      <rPr>
        <sz val="10"/>
        <rFont val="Calibri"/>
        <family val="1"/>
      </rPr>
      <t>1,25-BEIRA</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</si>
  <si>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1,26A1,75M-B.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</si>
  <si>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1,76A2,25M-B.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</si>
  <si>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2,26A2,75M-B.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</si>
  <si>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ATE</t>
    </r>
    <r>
      <rPr>
        <sz val="10"/>
        <rFont val="Times New Roman"/>
        <family val="1"/>
      </rPr>
      <t xml:space="preserve"> </t>
    </r>
    <r>
      <rPr>
        <sz val="10"/>
        <rFont val="Calibri"/>
        <family val="1"/>
      </rPr>
      <t>1,25-BEIRA</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</si>
  <si>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1,26A1,75M-B.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</si>
  <si>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1,76A2,25M-B.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</si>
  <si>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2,26A2,75M-B.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</si>
  <si>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ATE</t>
    </r>
    <r>
      <rPr>
        <sz val="10"/>
        <rFont val="Times New Roman"/>
        <family val="1"/>
      </rPr>
      <t xml:space="preserve"> </t>
    </r>
    <r>
      <rPr>
        <sz val="10"/>
        <rFont val="Calibri"/>
        <family val="1"/>
      </rPr>
      <t>1,25-BEIRA</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</si>
  <si>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1,26A1,75M-B.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</si>
  <si>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1,76A2,25M-B.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</si>
  <si>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2,26A2,75M-B.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</si>
  <si>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ATE</t>
    </r>
    <r>
      <rPr>
        <sz val="10"/>
        <rFont val="Times New Roman"/>
        <family val="1"/>
      </rPr>
      <t xml:space="preserve"> </t>
    </r>
    <r>
      <rPr>
        <sz val="10"/>
        <rFont val="Calibri"/>
        <family val="1"/>
      </rPr>
      <t>1,25-BEIRA</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</si>
  <si>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1,26A1,75M-B.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</si>
  <si>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1,76A2,25M-B.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</si>
  <si>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2,26A2,75M-B.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</si>
  <si>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ATE</t>
    </r>
    <r>
      <rPr>
        <sz val="10"/>
        <rFont val="Times New Roman"/>
        <family val="1"/>
      </rPr>
      <t xml:space="preserve"> </t>
    </r>
    <r>
      <rPr>
        <sz val="10"/>
        <rFont val="Calibri"/>
        <family val="1"/>
      </rPr>
      <t>1,25-BEIRA</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</si>
  <si>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1,26A1,75M-B.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</si>
  <si>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1,76A2,25M-B.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</si>
  <si>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2,26A2,75M-B.</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</si>
  <si>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80</t>
    </r>
    <r>
      <rPr>
        <sz val="10"/>
        <rFont val="Times New Roman"/>
        <family val="1"/>
      </rPr>
      <t xml:space="preserve"> </t>
    </r>
    <r>
      <rPr>
        <sz val="10"/>
        <rFont val="Calibri"/>
        <family val="1"/>
      </rPr>
      <t>AEREO</t>
    </r>
    <r>
      <rPr>
        <sz val="10"/>
        <rFont val="Times New Roman"/>
        <family val="1"/>
      </rPr>
      <t xml:space="preserve"> </t>
    </r>
    <r>
      <rPr>
        <sz val="10"/>
        <rFont val="Calibri"/>
        <family val="1"/>
      </rPr>
      <t>-</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</si>
  <si>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100</t>
    </r>
    <r>
      <rPr>
        <sz val="10"/>
        <rFont val="Times New Roman"/>
        <family val="1"/>
      </rPr>
      <t xml:space="preserve"> </t>
    </r>
    <r>
      <rPr>
        <sz val="10"/>
        <rFont val="Calibri"/>
        <family val="1"/>
      </rPr>
      <t>AEREO</t>
    </r>
    <r>
      <rPr>
        <sz val="10"/>
        <rFont val="Times New Roman"/>
        <family val="1"/>
      </rPr>
      <t xml:space="preserve"> </t>
    </r>
    <r>
      <rPr>
        <sz val="10"/>
        <rFont val="Calibri"/>
        <family val="1"/>
      </rPr>
      <t>-</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</si>
  <si>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150</t>
    </r>
    <r>
      <rPr>
        <sz val="10"/>
        <rFont val="Times New Roman"/>
        <family val="1"/>
      </rPr>
      <t xml:space="preserve"> </t>
    </r>
    <r>
      <rPr>
        <sz val="10"/>
        <rFont val="Calibri"/>
        <family val="1"/>
      </rPr>
      <t>AEREO</t>
    </r>
    <r>
      <rPr>
        <sz val="10"/>
        <rFont val="Times New Roman"/>
        <family val="1"/>
      </rPr>
      <t xml:space="preserve"> </t>
    </r>
    <r>
      <rPr>
        <sz val="10"/>
        <rFont val="Calibri"/>
        <family val="1"/>
      </rPr>
      <t>-</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</si>
  <si>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200</t>
    </r>
    <r>
      <rPr>
        <sz val="10"/>
        <rFont val="Times New Roman"/>
        <family val="1"/>
      </rPr>
      <t xml:space="preserve"> </t>
    </r>
    <r>
      <rPr>
        <sz val="10"/>
        <rFont val="Calibri"/>
        <family val="1"/>
      </rPr>
      <t>AEREO</t>
    </r>
    <r>
      <rPr>
        <sz val="10"/>
        <rFont val="Times New Roman"/>
        <family val="1"/>
      </rPr>
      <t xml:space="preserve"> </t>
    </r>
    <r>
      <rPr>
        <sz val="10"/>
        <rFont val="Calibri"/>
        <family val="1"/>
      </rPr>
      <t>-</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</si>
  <si>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250</t>
    </r>
    <r>
      <rPr>
        <sz val="10"/>
        <rFont val="Times New Roman"/>
        <family val="1"/>
      </rPr>
      <t xml:space="preserve"> </t>
    </r>
    <r>
      <rPr>
        <sz val="10"/>
        <rFont val="Calibri"/>
        <family val="1"/>
      </rPr>
      <t>AEREO</t>
    </r>
    <r>
      <rPr>
        <sz val="10"/>
        <rFont val="Times New Roman"/>
        <family val="1"/>
      </rPr>
      <t xml:space="preserve"> </t>
    </r>
    <r>
      <rPr>
        <sz val="10"/>
        <rFont val="Calibri"/>
        <family val="1"/>
      </rPr>
      <t>-</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</si>
  <si>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sz val="10"/>
        <rFont val="Calibri"/>
        <family val="1"/>
      </rPr>
      <t>INTERCEP</t>
    </r>
    <r>
      <rPr>
        <sz val="10"/>
        <rFont val="Times New Roman"/>
        <family val="1"/>
      </rPr>
      <t xml:space="preserve"> </t>
    </r>
    <r>
      <rPr>
        <sz val="10"/>
        <rFont val="Calibri"/>
        <family val="1"/>
      </rPr>
      <t>FOFO</t>
    </r>
    <r>
      <rPr>
        <sz val="10"/>
        <rFont val="Times New Roman"/>
        <family val="1"/>
      </rPr>
      <t xml:space="preserve"> </t>
    </r>
    <r>
      <rPr>
        <sz val="10"/>
        <rFont val="Calibri"/>
        <family val="1"/>
      </rPr>
      <t>300</t>
    </r>
    <r>
      <rPr>
        <sz val="10"/>
        <rFont val="Times New Roman"/>
        <family val="1"/>
      </rPr>
      <t xml:space="preserve"> </t>
    </r>
    <r>
      <rPr>
        <sz val="10"/>
        <rFont val="Calibri"/>
        <family val="1"/>
      </rPr>
      <t>AEREO</t>
    </r>
    <r>
      <rPr>
        <sz val="10"/>
        <rFont val="Times New Roman"/>
        <family val="1"/>
      </rPr>
      <t xml:space="preserve"> </t>
    </r>
    <r>
      <rPr>
        <sz val="10"/>
        <rFont val="Calibri"/>
        <family val="1"/>
      </rPr>
      <t>-</t>
    </r>
    <r>
      <rPr>
        <sz val="10"/>
        <rFont val="Times New Roman"/>
        <family val="1"/>
      </rPr>
      <t xml:space="preserve"> </t>
    </r>
    <r>
      <rPr>
        <sz val="10"/>
        <rFont val="Calibri"/>
        <family val="1"/>
      </rPr>
      <t>BEIRA</t>
    </r>
    <r>
      <rPr>
        <sz val="10"/>
        <rFont val="Times New Roman"/>
        <family val="1"/>
      </rPr>
      <t xml:space="preserve"> </t>
    </r>
    <r>
      <rPr>
        <sz val="10"/>
        <rFont val="Calibri"/>
        <family val="1"/>
      </rPr>
      <t>RIO</t>
    </r>
    <r>
      <rPr>
        <sz val="10"/>
        <rFont val="Times New Roman"/>
        <family val="1"/>
      </rPr>
      <t xml:space="preserve"> </t>
    </r>
    <r>
      <rPr>
        <sz val="10"/>
        <rFont val="Calibri"/>
        <family val="1"/>
      </rPr>
      <t>S/F</t>
    </r>
  </si>
  <si>
    <r>
      <rPr>
        <b/>
        <sz val="11"/>
        <rFont val="Calibri"/>
        <family val="1"/>
      </rPr>
      <t>DATA</t>
    </r>
    <r>
      <rPr>
        <sz val="11"/>
        <rFont val="Times New Roman"/>
        <family val="1"/>
      </rPr>
      <t xml:space="preserve"> </t>
    </r>
    <r>
      <rPr>
        <b/>
        <sz val="11"/>
        <rFont val="Calibri"/>
        <family val="1"/>
      </rPr>
      <t>BASE:</t>
    </r>
    <r>
      <rPr>
        <sz val="11"/>
        <rFont val="Times New Roman"/>
        <family val="1"/>
      </rPr>
      <t xml:space="preserve"> </t>
    </r>
    <r>
      <rPr>
        <b/>
        <sz val="11"/>
        <rFont val="Calibri"/>
        <family val="1"/>
      </rPr>
      <t>MARÇO/2023</t>
    </r>
    <r>
      <rPr>
        <sz val="11"/>
        <rFont val="Times New Roman"/>
        <family val="1"/>
      </rPr>
      <t xml:space="preserve">                                                                                                                         </t>
    </r>
    <r>
      <rPr>
        <b/>
        <vertAlign val="superscript"/>
        <sz val="9"/>
        <rFont val="Calibri"/>
        <family val="1"/>
      </rPr>
      <t>E-DOC</t>
    </r>
  </si>
  <si>
    <r>
      <rPr>
        <b/>
        <sz val="11"/>
        <rFont val="Calibri"/>
        <family val="1"/>
      </rPr>
      <t>LS:</t>
    </r>
    <r>
      <rPr>
        <sz val="11"/>
        <rFont val="Times New Roman"/>
        <family val="1"/>
      </rPr>
      <t xml:space="preserve"> </t>
    </r>
    <r>
      <rPr>
        <b/>
        <sz val="11"/>
        <rFont val="Calibri"/>
        <family val="1"/>
      </rPr>
      <t>157,27%</t>
    </r>
  </si>
  <si>
    <r>
      <rPr>
        <b/>
        <sz val="11"/>
        <rFont val="Calibri"/>
        <family val="1"/>
      </rPr>
      <t>SEM</t>
    </r>
    <r>
      <rPr>
        <sz val="11"/>
        <rFont val="Times New Roman"/>
        <family val="1"/>
      </rPr>
      <t xml:space="preserve">  </t>
    </r>
    <r>
      <rPr>
        <b/>
        <sz val="11"/>
        <rFont val="Calibri"/>
        <family val="1"/>
      </rPr>
      <t>BDI</t>
    </r>
  </si>
  <si>
    <r>
      <rPr>
        <b/>
        <sz val="10"/>
        <rFont val="Calibri"/>
        <family val="1"/>
      </rPr>
      <t>CÓDIGO</t>
    </r>
  </si>
  <si>
    <r>
      <rPr>
        <b/>
        <sz val="10"/>
        <rFont val="Calibri"/>
        <family val="1"/>
      </rPr>
      <t>DESCRIÇÃO</t>
    </r>
  </si>
  <si>
    <r>
      <rPr>
        <b/>
        <sz val="10"/>
        <rFont val="Calibri"/>
        <family val="1"/>
      </rPr>
      <t>UNIDADE</t>
    </r>
  </si>
  <si>
    <r>
      <rPr>
        <b/>
        <sz val="10"/>
        <rFont val="Calibri"/>
        <family val="1"/>
      </rPr>
      <t>PRECO</t>
    </r>
    <r>
      <rPr>
        <sz val="10"/>
        <rFont val="Times New Roman"/>
        <family val="1"/>
      </rPr>
      <t xml:space="preserve"> </t>
    </r>
    <r>
      <rPr>
        <b/>
        <sz val="10"/>
        <rFont val="Calibri"/>
        <family val="1"/>
      </rPr>
      <t>UNITÁRIO</t>
    </r>
  </si>
  <si>
    <t>ADITIVO IMPERMEABILIZANTE PEGA NORMAL P/ ARGAMASSA E CONCRETO - SIKA 1, VEDACIT PRO OU EQUIVALENTE</t>
  </si>
  <si>
    <t>ESMALTE SINTETICO BRANCO FOSCO - LINHA PREMIUM</t>
  </si>
  <si>
    <t>TINTA LATEX PVA - LINHA PREMIUM</t>
  </si>
  <si>
    <t>TINTA LATEX ACRILICA FOSCA - LINHA PREMIUM</t>
  </si>
  <si>
    <t>TINTA ESMALTE SINT. BRILHANTE COR BRANCA - LINHA PREMIUM (GALÃO 3,6 LITROS)</t>
  </si>
  <si>
    <t>VERNIZ TRIPLA PROTECAO INCOLOR FOSCO PREMIUM, SUVINIL OU EQUIVALENTE</t>
  </si>
  <si>
    <t>VERNIZ COPAL INCOLOR BRILHANTE PREMIUM, SUVINIL, EUCATEX, MONTANA OU EQUIVALENTE</t>
  </si>
  <si>
    <t>PLACA DE OBRA CHAPA DE AÇO Nº 22, REQUADRO EM METALON - IMPRESSÃO DIGITAL</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</si>
  <si>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</si>
  <si>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</si>
  <si>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</si>
  <si>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</si>
  <si>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</si>
  <si>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ELETROCALHA STANDARD PERFURADA S/ TAMPA 300X100MM - CH16</t>
  </si>
  <si>
    <t>CONECTOR RJ45 CAT 5E MACHO - PARA REDE DE DADOS</t>
  </si>
  <si>
    <t>REGISTRO DE PRESSAO CROMADO COM ACABAMENTO 1/2"</t>
  </si>
  <si>
    <t>REGISTRO DE PRESSAO CROMADO COM ACABAMENTO 3/4"</t>
  </si>
  <si>
    <t>REGISTRO DE PRESSAO BRUTO COM VOLANTE 3/4"</t>
  </si>
  <si>
    <t>REGISTRO PRESSAO BRUTO COM VOLANTE 1/2"</t>
  </si>
  <si>
    <t>VALVULA DESCARGA ANTI-VANDALISMO P/ MICTORIO - PRESSMATIC - DOCOL OU EQUIVALENTE</t>
  </si>
  <si>
    <t>LUMINARIA EMB 4X09/10W (2X16W) CORPO CH ACO PINT ELETROST REFLETOR E ALETAS - REF. CE416AL-N - AMES, 6026 ? LUMAVI; SO003000 - CLARON/EQUIVALENTE</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</si>
  <si>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</si>
  <si>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</si>
  <si>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</si>
  <si>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</si>
  <si>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</si>
  <si>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Preço Improd.</t>
  </si>
  <si>
    <t>MASSA ACRILICA A BASE D AGUA SUVINIL/CORAL/EQUIVALENTE</t>
  </si>
  <si>
    <t>MASSA PARA MADEIRA A BASE D AGUA SUVINIL/CORAL/EQUIVALENTE</t>
  </si>
  <si>
    <t>DATA E LOCAL:</t>
  </si>
  <si>
    <t>FABRICIO BENÍCIO DE BRITO</t>
  </si>
  <si>
    <t xml:space="preserve">CREA: ES-014512/D </t>
  </si>
  <si>
    <t>REFORMA PÓRTICO PARQUE ELCI PEREIRA</t>
  </si>
  <si>
    <t>RAMPA LIGANDO PISO DO PÓRTICO AO PASSEIO</t>
  </si>
  <si>
    <t>PISO INTERTRAVADO SOB O PÓRTICO</t>
  </si>
  <si>
    <t>5.5</t>
  </si>
  <si>
    <t>5.6</t>
  </si>
  <si>
    <t>Categoria: Mão-de-obra</t>
  </si>
  <si>
    <t>RELE FOTOCONTROLADOR T2 AN2000 LN PP TECNOWATT/EQUIV</t>
  </si>
  <si>
    <t>FIXADOR OMEGA EM LATAO PARA CABOS 35 MM² FURO DE 5MM</t>
  </si>
  <si>
    <t>ADAPTADOR LATAO ROSCA PARA ENGATE RAPIDO 63X63MM</t>
  </si>
  <si>
    <t>SUPORTE EM BARRA CHATA GALVANIZADA PARA CALHA</t>
  </si>
  <si>
    <t>GOL 1.0 TOTAL FLEX 12V 5 PORTAS BASICO GASOLINA (PRECO AQUIS)</t>
  </si>
  <si>
    <t>IDER</t>
  </si>
  <si>
    <t>09.180.920/0001-03</t>
  </si>
  <si>
    <t>(27) 3722-4034</t>
  </si>
  <si>
    <t>SITE</t>
  </si>
  <si>
    <t>7.3</t>
  </si>
  <si>
    <t>METRAGEM LINEAR CONFORME QUADRO DE QUANTITATIVOS DA PRANCHA 02/02 DO PROJETO</t>
  </si>
  <si>
    <t>MEIO-FIO</t>
  </si>
  <si>
    <t>RAMPA ENTRE PISO DO PÓRTICO E CALÇADA DA PARTE INTERNA DO PARQUE - ÁREA CONFORME PROJETO</t>
  </si>
  <si>
    <t>PODOTÁTIL DIRECIONAL, DA RAMPA ENTRE PISO DO PÓRTICO E CALÇADA INTERNA DO PARQUE</t>
  </si>
  <si>
    <t>PODOTÁTIL DE ALERTA, DA RAMPA ENTRE PISO DO PÓRTICO E CALÇADA INTERNA DO PARQUE</t>
  </si>
  <si>
    <t>VÃOS A DESCONTAR</t>
  </si>
  <si>
    <t>GUARITA PARTE EXTERNA _ PA-01</t>
  </si>
  <si>
    <t>GUARITA PARTE EXTERNA _ PA-02</t>
  </si>
  <si>
    <t>GUARITA PARTE EXTERNA _ PA-03</t>
  </si>
  <si>
    <t>GUARITA PARTE EXTERNA _ PA-04</t>
  </si>
  <si>
    <t>GUARITA PARTE INTERNA _ PA-04</t>
  </si>
  <si>
    <t>GUARITA PARTE INTERNA _ PA-01</t>
  </si>
  <si>
    <t>GUARITA PARTE INTERNA _ PA-02</t>
  </si>
  <si>
    <t>GUARITA PARTE INTERNA _ PA-03</t>
  </si>
  <si>
    <t>VALOR IGUAL AO DO LIXAMENTO</t>
  </si>
  <si>
    <t>PORTA DE MADEIRA DA GUARITA</t>
  </si>
  <si>
    <t>PLACA DE OBRA</t>
  </si>
  <si>
    <t xml:space="preserve">TUBO DE PVC ARMADO E CHEIO DE CONCRETO </t>
  </si>
  <si>
    <t>TUBO DE ESGOTO PRIMARIO DE PVC BRANCO SERIE NORMAL (4") - 100MM -
TIGRE, AMANCO OU EQUIVALENTE</t>
  </si>
  <si>
    <t xml:space="preserve">BASE DE CONCRETO PARA OS BALIZADORES </t>
  </si>
  <si>
    <t xml:space="preserve">BALIZADORES </t>
  </si>
  <si>
    <t>ESCAVAÇÃO PARA OS BALIZADORES</t>
  </si>
  <si>
    <t xml:space="preserve">CAIXA DE PASSAGEM </t>
  </si>
  <si>
    <t>SAÍDA DO QUADRO ATÉ A CAIXA DE PASSAGEM 01</t>
  </si>
  <si>
    <t>CAIXA DE PASSAGEM 01 ATÉ 02</t>
  </si>
  <si>
    <t>CAIXA DE PASSAGEM 02 ATÉ A COLUNA 02</t>
  </si>
  <si>
    <t>CAIXA DE PASSAGEM 02 ATÉ 03</t>
  </si>
  <si>
    <t>CAIXA DE PASSAGEM 03 ATÉ O REFLETOR 01</t>
  </si>
  <si>
    <t>CAIXA DE PASSAGEM 03 ATÉ O REFLETOR 02</t>
  </si>
  <si>
    <t xml:space="preserve">CAIXA DE PASSAGEM 01 ATÉ AS ÁRVORES </t>
  </si>
  <si>
    <t xml:space="preserve">SUBIDA DA COLUNA 02 E ALIMENTAÇÃO DOS PERFIL DE LED </t>
  </si>
  <si>
    <t>RASGO PARA SUBIR COM ELETRODUTO NA COLUNA 02</t>
  </si>
  <si>
    <t xml:space="preserve">RASGO PARA DESCER COM O ELETROTUDO ATÉ O PERFIL NA COLUNA 02 </t>
  </si>
  <si>
    <t>RASGO PARA DESCER COM O ELETROTUDO ATÉ O PERFIL NA COLUNA 01</t>
  </si>
  <si>
    <t>5.7</t>
  </si>
  <si>
    <t xml:space="preserve">ARANDELA ESTILO COLONIAL - COR PRETO </t>
  </si>
  <si>
    <t>MM ILUMINACAO LTDA</t>
  </si>
  <si>
    <t>(27) 3722-8023</t>
  </si>
  <si>
    <t>24.205.016/0001-07</t>
  </si>
  <si>
    <t>Starlumen do Brasil Ltda</t>
  </si>
  <si>
    <t>04.057.418/0001-96</t>
  </si>
  <si>
    <t>Giltec Comercial Elétrica LTDA</t>
  </si>
  <si>
    <t>ARANDELA ESTILO COLONIAL, NA COR PRETO, FORNECIMENTO E INSTALAÇÃO.</t>
  </si>
  <si>
    <t>09.146.882/0001-72</t>
  </si>
  <si>
    <t xml:space="preserve">Cia Light Iluminacao LTDA </t>
  </si>
  <si>
    <t>47.674.429/0003-90</t>
  </si>
  <si>
    <t xml:space="preserve">ANDRA S A ELECTRIC SOLUTIONS </t>
  </si>
  <si>
    <t>5.8</t>
  </si>
  <si>
    <t>PERFIL SOBREPOR BOB 30X13X2000MM - NA COR PRETO</t>
  </si>
  <si>
    <t>PERFIL SOBREPOR BOB 30X13X2000MM, NA COR PRETO, FORNECIMENTO E INSTALAÇÃO.</t>
  </si>
  <si>
    <t xml:space="preserve">ARANDELA ESTILO COLONIAL </t>
  </si>
  <si>
    <t xml:space="preserve">COMPRIMENTO </t>
  </si>
  <si>
    <t xml:space="preserve">PERFIL DE SOBREPOR 2 METROS </t>
  </si>
  <si>
    <t>5.9</t>
  </si>
  <si>
    <t>REVESTIMENTO E PINTURA</t>
  </si>
  <si>
    <t xml:space="preserve">FITA DE LED </t>
  </si>
  <si>
    <t xml:space="preserve">MM ILUMINACAO LTDA </t>
  </si>
  <si>
    <t>REVESTIMENTO COLUNA 01</t>
  </si>
  <si>
    <t>REVESTIMENTO COLUNA 02 (FRENTE)</t>
  </si>
  <si>
    <t>REVESTIMENTO COLUNA 02 (LATERAIS E FUNDOS)</t>
  </si>
  <si>
    <t>REVESTIMENTO BASE DA GUARITA</t>
  </si>
  <si>
    <t>DESCONTO</t>
  </si>
  <si>
    <t>Revestimento Cerâmica Natural - Tijolinho</t>
  </si>
  <si>
    <t>44.124.554/0001-76</t>
  </si>
  <si>
    <t>GOASIS ARTE E CIMENTO LTDA</t>
  </si>
  <si>
    <t>Revestimento Cerâmica Natural - Tijolinho, FORNECIMENTO E INSTALAÇÃO</t>
  </si>
  <si>
    <t>M²</t>
  </si>
  <si>
    <t>COEFICIENTE</t>
  </si>
  <si>
    <t>BALIZADORES</t>
  </si>
  <si>
    <t xml:space="preserve">COMPRIMENTO DO PERÍMETRO </t>
  </si>
  <si>
    <t xml:space="preserve">REPETIÇÕES </t>
  </si>
  <si>
    <t>O BDI ADOTADO SEGUE RESOLUÇÃO TC Nº 366, DE 22 DE NOVEMBRO DE 2022. 1° FAIXA ATÉ R$330.000,00</t>
  </si>
  <si>
    <t>Magazine Luiza S/A</t>
  </si>
  <si>
    <t>47.960.950/1088-36</t>
  </si>
  <si>
    <t>37.848.043/0001-31</t>
  </si>
  <si>
    <t>Soleto Decor Ltda</t>
  </si>
  <si>
    <t xml:space="preserve">33.180.859/0001-89 </t>
  </si>
  <si>
    <t>Tony Acabamentos</t>
  </si>
  <si>
    <t>33.180.859/0001-89</t>
  </si>
  <si>
    <t xml:space="preserve">CAIXA EM ACM PERFURADO PARA SUPORTE DO LETREIRO </t>
  </si>
  <si>
    <t>LETREIRO PAQUE MUNICIPAL ELCI PEREIRA</t>
  </si>
  <si>
    <t>BRASÃO DA CIDADE</t>
  </si>
  <si>
    <t>LETREIRO (BEM VINDOS) E (VOLTE SEMPRE)</t>
  </si>
  <si>
    <t>5.10</t>
  </si>
  <si>
    <t>REFLETOR LED 50W BIVOLT RGB</t>
  </si>
  <si>
    <t>28.287.087/0001-49</t>
  </si>
  <si>
    <t>3RW Elétrica</t>
  </si>
  <si>
    <t>14.977.876/0001-05</t>
  </si>
  <si>
    <t>Lumienergy</t>
  </si>
  <si>
    <t>REFLETOR LED 50W BIVOLT RGB, FORNECIMENTO E INSTALAÇÃO</t>
  </si>
  <si>
    <t>ILUMINAÇÃO DO LETREIRO ( BEM VINDOS)</t>
  </si>
  <si>
    <t>ILUMINAÇÃO DO LETREIRO ( VOLTE SEMPRE)</t>
  </si>
  <si>
    <t>ILUMINAÇÃO EM BAIXO DAS ÁRVORES DA ENTRADA</t>
  </si>
  <si>
    <t xml:space="preserve">SUBIDA DA COLUNA 02 E ALIMENTAÇÃO DOS LED DO LETREIRO </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</si>
  <si>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</si>
  <si>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</si>
  <si>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</si>
  <si>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</si>
  <si>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</si>
  <si>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</si>
  <si>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</si>
  <si>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</si>
  <si>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</si>
  <si>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</si>
  <si>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</si>
  <si>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</si>
  <si>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</si>
  <si>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</si>
  <si>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</si>
  <si>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</si>
  <si>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</si>
  <si>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DE BLOCOS DE CONCRETO ESTRUTURAL 14X19X29 CM (ESPESSURA 14 CM), FBK = 14,0 MPA, UTILIZANDO PALHETA. AF_10/2022</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</si>
  <si>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</si>
  <si>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</si>
  <si>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</si>
  <si>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</si>
  <si>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</si>
  <si>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</si>
  <si>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</si>
  <si>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</si>
  <si>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</si>
  <si>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</si>
  <si>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</si>
  <si>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</si>
  <si>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</si>
  <si>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</si>
  <si>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</si>
  <si>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</si>
  <si>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</si>
  <si>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</si>
  <si>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</si>
  <si>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</si>
  <si>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</si>
  <si>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</si>
  <si>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</si>
  <si>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</si>
  <si>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</si>
  <si>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</si>
  <si>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</si>
  <si>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</si>
  <si>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</si>
  <si>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</si>
  <si>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</si>
  <si>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</si>
  <si>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</si>
  <si>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</si>
  <si>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</si>
  <si>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</si>
  <si>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</si>
  <si>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 DE SOLO-CIMENTO (TIJOLO ECOLÓGICO) DE 7X15X30CM (ESPESSURA 15CM). AF_05/2020</t>
  </si>
  <si>
    <t>ARGAMASSA INDUSTRIALIZADA PARA REVESTIMENTOS, MISTURA E PROJEÇÃO DE 2 M³/H DE ARGAMASSA. AF_08/2019</t>
  </si>
  <si>
    <t>ARGAMASSA PARA REVESTIMENTO DECORATIVO MONOCAMADA (MONOCAPA), MISTURA E PROJEÇÃO DE 2 M3/H DE ARGAMASSA. AF_08/2019</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</si>
  <si>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</si>
  <si>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</si>
  <si>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</si>
  <si>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</si>
  <si>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1:1,5:7,5 (EM VOLUME DE CIMENTO, CAL E AREIA MÉDIA ÚMIDA) PARA EMBOÇO/MASSA ÚNICA/ASSENTAMENTO DE ALVENARIA DE VEDAÇÃO, PREPARO MECÂNICO COM BETONEIRA 250 L. AF_08/2019</t>
  </si>
  <si>
    <t>ARGAMASSA TRAÇO 1:1,93 (EM VOLUME DE CIMENTO E AREIA MÉDIA ÚMIDA), FCK 20MPA, PREPARO MECÂNICO COM MISTURADOR DUPLO HORIZONTAL DE ALTA TURBULÊNCIA. AF_03/2020</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</si>
  <si>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</si>
  <si>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</si>
  <si>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</si>
  <si>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</si>
  <si>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</si>
  <si>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</si>
  <si>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</si>
  <si>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1:3 (EM VOLUME DE CIMENTO E AREIA MÉDIA ÚMIDA), PREPARO MECÂNICO COM BETONEIRA 250 L. AF_08/2019</t>
  </si>
  <si>
    <t>ARGAMASSA TRAÇO 1:4 (CIMENTO E AREIA MÉDIA), PREPARO MECÂNICO COM BETONEIRA 400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</si>
  <si>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</si>
  <si>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</si>
  <si>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</si>
  <si>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</si>
  <si>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</si>
  <si>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</si>
  <si>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</si>
  <si>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</si>
  <si>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</si>
  <si>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</si>
  <si>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</si>
  <si>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MONTAGEM DE ARMADURA DE ESTACAS, DIÂMETRO = 32,0 MM. AF_09/2021_PS</t>
  </si>
  <si>
    <t>CORTE E DOBRA DE AÇO CA-50, DIÂMETRO DE 32 MM. AF_06/2022</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</si>
  <si>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</si>
  <si>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</si>
  <si>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</si>
  <si>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</si>
  <si>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</si>
  <si>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</si>
  <si>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</si>
  <si>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ASSENTAMENTO DE TUBO DE PVC CORRUGADO DE DUPLA PAREDE PARA REDE COLETORA DE ESGOTO, DN 400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</si>
  <si>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</si>
  <si>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300 MM, JUNTA ELÁSTICA (NÃO INCLUI FORNECIMENTO).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</si>
  <si>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</si>
  <si>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</si>
  <si>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</si>
  <si>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</si>
  <si>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</si>
  <si>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</si>
  <si>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</si>
  <si>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</si>
  <si>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</si>
  <si>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</si>
  <si>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</si>
  <si>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</si>
  <si>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</si>
  <si>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</si>
  <si>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</si>
  <si>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</si>
  <si>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</si>
  <si>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</si>
  <si>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</si>
  <si>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</si>
  <si>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</si>
  <si>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</si>
  <si>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</si>
  <si>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</si>
  <si>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</si>
  <si>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</si>
  <si>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</si>
  <si>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</si>
  <si>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</si>
  <si>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</si>
  <si>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</si>
  <si>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</si>
  <si>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</si>
  <si>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</si>
  <si>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</si>
  <si>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</si>
  <si>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</si>
  <si>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</si>
  <si>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</si>
  <si>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</si>
  <si>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</si>
  <si>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</si>
  <si>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</si>
  <si>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</si>
  <si>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</si>
  <si>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</si>
  <si>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</si>
  <si>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</si>
  <si>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</si>
  <si>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</si>
  <si>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</si>
  <si>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</si>
  <si>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</si>
  <si>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</si>
  <si>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</si>
  <si>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</si>
  <si>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</si>
  <si>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</si>
  <si>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</si>
  <si>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</si>
  <si>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</si>
  <si>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</si>
  <si>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</si>
  <si>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</si>
  <si>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</si>
  <si>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</si>
  <si>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</si>
  <si>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</si>
  <si>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</si>
  <si>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</si>
  <si>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</si>
  <si>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</si>
  <si>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</si>
  <si>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</si>
  <si>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</si>
  <si>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</si>
  <si>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</si>
  <si>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</si>
  <si>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</si>
  <si>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</si>
  <si>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</si>
  <si>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</si>
  <si>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</si>
  <si>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</si>
  <si>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</si>
  <si>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</si>
  <si>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</si>
  <si>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</si>
  <si>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</si>
  <si>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</si>
  <si>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</si>
  <si>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</si>
  <si>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</si>
  <si>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</si>
  <si>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</si>
  <si>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</si>
  <si>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</si>
  <si>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</si>
  <si>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</si>
  <si>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</si>
  <si>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</si>
  <si>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</si>
  <si>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</si>
  <si>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</si>
  <si>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</si>
  <si>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</si>
  <si>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</si>
  <si>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</si>
  <si>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</si>
  <si>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</si>
  <si>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</si>
  <si>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</si>
  <si>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</si>
  <si>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</si>
  <si>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</si>
  <si>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</si>
  <si>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</si>
  <si>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</si>
  <si>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</si>
  <si>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</si>
  <si>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</si>
  <si>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</si>
  <si>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</si>
  <si>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</si>
  <si>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</si>
  <si>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</si>
  <si>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</si>
  <si>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</si>
  <si>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</si>
  <si>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</si>
  <si>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</si>
  <si>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</si>
  <si>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</si>
  <si>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</si>
  <si>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</si>
  <si>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</si>
  <si>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</si>
  <si>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</si>
  <si>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</si>
  <si>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</si>
  <si>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</si>
  <si>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</si>
  <si>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</si>
  <si>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</si>
  <si>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</si>
  <si>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</si>
  <si>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</si>
  <si>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</si>
  <si>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</si>
  <si>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</si>
  <si>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</si>
  <si>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</si>
  <si>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</si>
  <si>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</si>
  <si>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</si>
  <si>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</si>
  <si>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</si>
  <si>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</si>
  <si>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</si>
  <si>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</si>
  <si>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</si>
  <si>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</si>
  <si>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</si>
  <si>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</si>
  <si>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</si>
  <si>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</si>
  <si>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</si>
  <si>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</si>
  <si>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</si>
  <si>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</si>
  <si>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</si>
  <si>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</si>
  <si>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</si>
  <si>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</si>
  <si>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</si>
  <si>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</si>
  <si>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</si>
  <si>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</si>
  <si>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</si>
  <si>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</si>
  <si>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</si>
  <si>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</si>
  <si>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</si>
  <si>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</si>
  <si>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</si>
  <si>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</si>
  <si>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</si>
  <si>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</si>
  <si>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</si>
  <si>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</si>
  <si>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</si>
  <si>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</si>
  <si>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</si>
  <si>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</si>
  <si>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</si>
  <si>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</si>
  <si>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</si>
  <si>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</si>
  <si>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</si>
  <si>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</si>
  <si>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</si>
  <si>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</si>
  <si>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</si>
  <si>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</si>
  <si>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</si>
  <si>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</si>
  <si>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</si>
  <si>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</si>
  <si>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</si>
  <si>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</si>
  <si>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</si>
  <si>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</si>
  <si>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</si>
  <si>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</si>
  <si>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</si>
  <si>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</si>
  <si>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</si>
  <si>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</si>
  <si>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</si>
  <si>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</si>
  <si>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</si>
  <si>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</si>
  <si>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</si>
  <si>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</si>
  <si>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</si>
  <si>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</si>
  <si>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</si>
  <si>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</si>
  <si>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</si>
  <si>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</si>
  <si>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</si>
  <si>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</si>
  <si>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</si>
  <si>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</si>
  <si>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</si>
  <si>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</si>
  <si>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</si>
  <si>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</si>
  <si>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</si>
  <si>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</si>
  <si>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</si>
  <si>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</si>
  <si>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</si>
  <si>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</si>
  <si>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</si>
  <si>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</si>
  <si>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</si>
  <si>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</si>
  <si>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</si>
  <si>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</si>
  <si>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</si>
  <si>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</si>
  <si>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</si>
  <si>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</si>
  <si>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</si>
  <si>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</si>
  <si>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</si>
  <si>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</si>
  <si>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</si>
  <si>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</si>
  <si>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</si>
  <si>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</si>
  <si>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</si>
  <si>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</si>
  <si>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</si>
  <si>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</si>
  <si>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</si>
  <si>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</si>
  <si>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</si>
  <si>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</si>
  <si>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</si>
  <si>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</si>
  <si>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</si>
  <si>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</si>
  <si>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</si>
  <si>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</si>
  <si>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</si>
  <si>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</si>
  <si>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</si>
  <si>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</si>
  <si>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</si>
  <si>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</si>
  <si>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</si>
  <si>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</si>
  <si>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</si>
  <si>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</si>
  <si>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</si>
  <si>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</si>
  <si>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</si>
  <si>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</si>
  <si>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</si>
  <si>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</si>
  <si>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</si>
  <si>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</si>
  <si>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</si>
  <si>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</si>
  <si>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</si>
  <si>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</si>
  <si>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</si>
  <si>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</si>
  <si>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</si>
  <si>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</si>
  <si>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</si>
  <si>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</si>
  <si>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</si>
  <si>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</si>
  <si>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</si>
  <si>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</si>
  <si>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</si>
  <si>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</si>
  <si>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</si>
  <si>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</si>
  <si>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</si>
  <si>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</si>
  <si>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</si>
  <si>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</si>
  <si>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</si>
  <si>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MANUAL DE VALAS COM AREIA PARA ATERRO. AF_08/2023</t>
  </si>
  <si>
    <t>ATERRO MANUAL DE VALAS COM SOLO ARGILO-ARENOSO.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</si>
  <si>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</si>
  <si>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</si>
  <si>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</si>
  <si>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</si>
  <si>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</si>
  <si>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ESCAVADEIRA HIDRÁULICA (CAPACIDADE DA CAÇAMBA: 0,8 M³/POTÊNCIA: 111 HP), LARGURA ATÉ 2,5 M, PROFUNDIDADE DE 3,0 A 6,0 M, COM SOLO ARGILO-ARENOSO. AF_08/2023</t>
  </si>
  <si>
    <t>ATERRO MECANIZADO DE VALA COM MINICARREGADEIRA, COM AREIA PARA ATERRO. AF_08/2023</t>
  </si>
  <si>
    <t>ATERRO MECANIZADO DE VALA COM MINICARREGADEIRA,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</si>
  <si>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</si>
  <si>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</si>
  <si>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</si>
  <si>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</si>
  <si>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COMPACTAÇÃO DE VALAS COM ROLO COMPRESSOR. AF_08/2023</t>
  </si>
  <si>
    <t>REATERRO MANUAL DE VALAS, COM COMPACTADOR DE SOLOS DE PERCUSSÃO. AF_08/2023</t>
  </si>
  <si>
    <t>REATERRO MANUAL DE VALAS, COM PLACA VIBRATÓRIA.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</si>
  <si>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</si>
  <si>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</si>
  <si>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</si>
  <si>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</si>
  <si>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</si>
  <si>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</si>
  <si>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</si>
  <si>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</si>
  <si>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</si>
  <si>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</si>
  <si>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MINICARREGADEIRA, COM COMPACTADOR DE SOLOS DE PERCUSSÃO. AF_08/2023</t>
  </si>
  <si>
    <t>REATERRO MECANIZADO DE VALA COM MINICARREGADEIRA, COM PLACA VIBRATÓRIA.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</si>
  <si>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</si>
  <si>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</si>
  <si>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</si>
  <si>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</si>
  <si>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</si>
  <si>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</si>
  <si>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</si>
  <si>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</si>
  <si>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</si>
  <si>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</si>
  <si>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</si>
  <si>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</si>
  <si>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</si>
  <si>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</si>
  <si>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</si>
  <si>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</si>
  <si>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</si>
  <si>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</si>
  <si>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</si>
  <si>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</si>
  <si>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</si>
  <si>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</si>
  <si>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</si>
  <si>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</si>
  <si>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</si>
  <si>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</si>
  <si>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</si>
  <si>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</si>
  <si>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</si>
  <si>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</si>
  <si>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</si>
  <si>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</si>
  <si>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</si>
  <si>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</si>
  <si>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</si>
  <si>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</si>
  <si>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</si>
  <si>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</si>
  <si>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</si>
  <si>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</si>
  <si>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</si>
  <si>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</si>
  <si>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</si>
  <si>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</si>
  <si>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</si>
  <si>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</si>
  <si>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</si>
  <si>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</si>
  <si>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</si>
  <si>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</si>
  <si>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</si>
  <si>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</si>
  <si>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</si>
  <si>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</si>
  <si>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</si>
  <si>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</si>
  <si>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</si>
  <si>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</si>
  <si>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</si>
  <si>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</si>
  <si>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</si>
  <si>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</si>
  <si>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</si>
  <si>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</si>
  <si>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</si>
  <si>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</si>
  <si>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</si>
  <si>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</si>
  <si>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</si>
  <si>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</si>
  <si>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</si>
  <si>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</si>
  <si>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</si>
  <si>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</si>
  <si>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</si>
  <si>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</si>
  <si>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</si>
  <si>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</si>
  <si>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</si>
  <si>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</si>
  <si>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</si>
  <si>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</si>
  <si>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</si>
  <si>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</si>
  <si>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</si>
  <si>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</si>
  <si>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</si>
  <si>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</si>
  <si>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</si>
  <si>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</si>
  <si>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</si>
  <si>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</si>
  <si>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</si>
  <si>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</si>
  <si>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</si>
  <si>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</si>
  <si>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</si>
  <si>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</si>
  <si>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</si>
  <si>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</si>
  <si>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</si>
  <si>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</si>
  <si>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</si>
  <si>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</si>
  <si>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</si>
  <si>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</si>
  <si>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</si>
  <si>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</si>
  <si>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</si>
  <si>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</si>
  <si>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</si>
  <si>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</si>
  <si>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</si>
  <si>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</si>
  <si>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</si>
  <si>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</si>
  <si>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</si>
  <si>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</si>
  <si>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</si>
  <si>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</si>
  <si>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</si>
  <si>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</si>
  <si>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</si>
  <si>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</si>
  <si>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</si>
  <si>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</si>
  <si>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</si>
  <si>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</si>
  <si>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</si>
  <si>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</si>
  <si>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</si>
  <si>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</si>
  <si>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</si>
  <si>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</si>
  <si>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</si>
  <si>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</si>
  <si>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</si>
  <si>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</si>
  <si>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</si>
  <si>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</si>
  <si>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</si>
  <si>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</si>
  <si>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</si>
  <si>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</si>
  <si>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</si>
  <si>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</si>
  <si>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</si>
  <si>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</si>
  <si>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</si>
  <si>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</si>
  <si>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</si>
  <si>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</si>
  <si>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</si>
  <si>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</si>
  <si>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</si>
  <si>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</si>
  <si>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</si>
  <si>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</si>
  <si>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</si>
  <si>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</si>
  <si>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</si>
  <si>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</si>
  <si>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</si>
  <si>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</si>
  <si>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</si>
  <si>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</si>
  <si>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</si>
  <si>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</si>
  <si>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</si>
  <si>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</si>
  <si>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</si>
  <si>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</si>
  <si>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</si>
  <si>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</si>
  <si>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</si>
  <si>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</si>
  <si>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</si>
  <si>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</si>
  <si>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</si>
  <si>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</si>
  <si>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</si>
  <si>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</si>
  <si>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</si>
  <si>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</si>
  <si>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</si>
  <si>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</si>
  <si>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</si>
  <si>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</si>
  <si>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</si>
  <si>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</si>
  <si>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</si>
  <si>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</si>
  <si>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</si>
  <si>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</si>
  <si>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</si>
  <si>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</si>
  <si>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</si>
  <si>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</si>
  <si>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</si>
  <si>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</si>
  <si>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</si>
  <si>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</si>
  <si>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</si>
  <si>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</si>
  <si>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</si>
  <si>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</si>
  <si>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</si>
  <si>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</si>
  <si>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</si>
  <si>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</si>
  <si>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</si>
  <si>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</si>
  <si>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</si>
  <si>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</si>
  <si>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</si>
  <si>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</si>
  <si>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</si>
  <si>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</si>
  <si>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</si>
  <si>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</si>
  <si>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</si>
  <si>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</si>
  <si>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</si>
  <si>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</si>
  <si>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</si>
  <si>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</si>
  <si>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</si>
  <si>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</si>
  <si>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</si>
  <si>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</si>
  <si>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</si>
  <si>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</si>
  <si>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</si>
  <si>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</si>
  <si>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</si>
  <si>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</si>
  <si>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</si>
  <si>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</si>
  <si>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</si>
  <si>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</si>
  <si>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</si>
  <si>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</si>
  <si>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</si>
  <si>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</si>
  <si>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</si>
  <si>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</si>
  <si>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</si>
  <si>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</si>
  <si>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</si>
  <si>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</si>
  <si>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</si>
  <si>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</si>
  <si>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</si>
  <si>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</si>
  <si>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</si>
  <si>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</si>
  <si>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</si>
  <si>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</si>
  <si>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</si>
  <si>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CAIXA D´ÁGUA EM POLIETILENO, 3000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</si>
  <si>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</si>
  <si>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</si>
  <si>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</si>
  <si>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</si>
  <si>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750 LITROS - FORNECIMENTO E INSTALAÇÃO. AF_06/2021</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</si>
  <si>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</si>
  <si>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</si>
  <si>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</si>
  <si>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CANALETA DE CONCRETO POLIMÉRICO COM GRELHA, LARGURA DE 13 CM - FORNECIMENTO E INSTALAÇÃO.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</si>
  <si>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</si>
  <si>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</si>
  <si>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</si>
  <si>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</si>
  <si>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</si>
  <si>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</si>
  <si>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CANALETA PRÉ-MOLDADA DE CONCRETO, COM GRELHA PERFURADA DE CONCRETO, GEOMETRIA RETANGULAR, COM DIMENSÕES INTERNAS: L=0,20 M; H=0,20 M; C=*0,60* M - FORNECIMENTO E INSTALAÇÃO. AF_05/2025</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</si>
  <si>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</si>
  <si>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</si>
  <si>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</si>
  <si>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</si>
  <si>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</si>
  <si>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</si>
  <si>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</si>
  <si>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</si>
  <si>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</si>
  <si>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</si>
  <si>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</si>
  <si>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</si>
  <si>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</si>
  <si>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</si>
  <si>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B=*1,20* M; B=*0,4* M; H=0,4 M. AF_05/2025</t>
  </si>
  <si>
    <t>EXECUÇÃO DE VALETA DE CONCRETO ARMADO MOLDADO IN LOCO, ESPESSURA DE 0,08 M, GEOMETRIA TRAPEIZOIDAL, COM DIMENSÕES INTERNAS: B=0,6 M; B=0,20 M; H=0,20 M. AF_05/2025</t>
  </si>
  <si>
    <t>EXECUÇÃO DE VALETA DE CONCRETO ARMADO MOLDADO IN LOCO, ESPESSURA DE 0,08 M, GEOMETRIA TRAPEIZOIDAL, COM DIMENSÕES INTERNAS: B=0,7 M; B=0,30 M; H=0,20 M. AF_05/2025</t>
  </si>
  <si>
    <t>EXECUÇÃO DE VALETA DE CONCRETO ARMADO MOLDADO IN LOCO, ESPESSURA DE 0,08 M, GEOMETRIA TRAPEIZOIDAL, COM DIMENSÕES INTERNAS: B=0,8 M; B=0,30 M; H=0,25 M. AF_05/2025</t>
  </si>
  <si>
    <t>EXECUÇÃO DE VALETA DE CONCRETO ARMADO MOLDADO IN LOCO, ESPESSURA DE 0,08 M, GEOMETRIA TRAPEIZOIDAL, COM DIMENSÕES INTERNAS: B=0,9 M; B=0,30 M; H=0,30 M. AF_05/2025</t>
  </si>
  <si>
    <t>EXECUÇÃO DE VALETA DE CONCRETO ARMADO MOLDADO IN LOCO, ESPESSURA DE 0,08 M, GEOMETRIA TRAPEIZOIDAL, COM DIMENSÕES INTERNAS: B=1,0 M; B=0,40 M; H=0,30 M. AF_05/2025</t>
  </si>
  <si>
    <t>EXECUÇÃO DE VALETA DE CONCRETO ARMADO MOLDADO IN LOCO, ESPESSURA DE 0,08 M, GEOMETRIA TRAPEIZOIDAL, COM DIMENSÕES INTERNAS: B=1,1 M; B=0,40 M; H=0,35 M. AF_05/2025</t>
  </si>
  <si>
    <t>EXECUÇÃO DE VALETA DE CONCRETO MOLDADO IN LOCO, ESPESSURA DE 0,08 M, GEOMETRIA TRAPEIZOIDAL, COM DIMENSÕES INTERNAS: B=*1,0* M; B=0,40 M; H=*0,30* M. AF_05/2025</t>
  </si>
  <si>
    <t>EXECUÇÃO DE VALETA DE CONCRETO MOLDADO IN LOCO, ESPESSURA DE 0,08 M, GEOMETRIA TRAPEIZOIDAL, COM DIMENSÕES INTERNAS: B=*1,2* M; B=*0,4* M; H= 0,4 M. AF_05/2025</t>
  </si>
  <si>
    <t>EXECUÇÃO DE VALETA DE CONCRETO MOLDADO IN LOCO, ESPESSURA DE 0,08 M, GEOMETRIA TRAPEIZOIDAL, COM DIMENSÕES INTERNAS: B=*1,5* M; B=*0,50* M; H=*0,50* M. AF_05/2025</t>
  </si>
  <si>
    <t>EXECUÇÃO DE VALETA DE CONCRETO MOLDADO IN LOCO, ESPESSURA DE 0,08 M, GEOMETRIA TRAPEIZOIDAL, COM DIMENSÕES INTERNAS: B=*1,8* M; B=*0,60* M; H=*0,6* M. AF_05/2025</t>
  </si>
  <si>
    <t>EXECUÇÃO DE VALETA DE CONCRETO MOLDADO IN LOCO, ESPESSURA DE 0,08 M, GEOMETRIA TRAPEIZOIDAL, COM DIMENSÕES INTERNAS: B=*2,0* M; B=*0,8* M; H=0,6 M. AF_05/2025</t>
  </si>
  <si>
    <t>EXECUÇÃO DE VALETA DE CONCRETO MOLDADO IN LOCO, ESPESSURA DE 0,08 M, GEOMETRIA TRAPEIZOIDAL, COM DIMENSÕES INTERNAS: B=0,6M; B=0,20 M; H=0,20 M. AF_05/2025</t>
  </si>
  <si>
    <t>EXECUÇÃO DE VALETA DE CONCRETO MOLDADO IN LOCO, ESPESSURA DE 0,08 M, GEOMETRIA TRAPEIZOIDAL, COM DIMENSÕES INTERNAS: B=0,7 M; B=0,30 M; H=0,20 M. AF_05/2025</t>
  </si>
  <si>
    <t>EXECUÇÃO DE VALETA DE CONCRETO MOLDADO IN LOCO, ESPESSURA DE 0,08 M, GEOMETRIA TRAPEIZOIDAL, COM DIMENSÕES INTERNAS: B=0,8 M; B=0,30 M; H=0,25 M. AF_05/2025</t>
  </si>
  <si>
    <t>EXECUÇÃO DE VALETA DE CONCRETO MOLDADO IN LOCO, ESPESSURA DE 0,08 M, GEOMETRIA TRAPEIZOIDAL, COM DIMENSÕES INTERNAS: B=0,9 M; B=0,30 M; H=0,30 M. AF_05/2025</t>
  </si>
  <si>
    <t>EXECUÇÃO DE VALETA DE CONCRETO MOLDADO IN LOCO, ESPESSURA DE 0,08 M, GEOMETRIA TRAPEIZOIDAL, COM DIMENSÕES INTERNAS: B=1,2 M; B=0,6 M; H=0,3 M. AF_05/2025</t>
  </si>
  <si>
    <t>EXECUÇÃO DE VALETA DE CONCRETO MOLDADO IN LOCO, ESPESSURA DE 0,08 M, GEOMETRIA TRAPEIZOIDAL, COM DIMENSÕES INTERNAS: B=1,6 M; B=1,0 M; H=0,3 M. AF_05/2025</t>
  </si>
  <si>
    <t>GRELHA ARTICULADA PARA CALHA DE PISO 20X50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</si>
  <si>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</si>
  <si>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</si>
  <si>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</si>
  <si>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GRELHA PARA CALHA DE PISO 20X50 CM - FORNECIMENTO E INSTALAÇÃO. AF_05/2025</t>
  </si>
  <si>
    <t>PREPARO DE SOLO E GABARITO DE MADEIRA PARA VALETA MOLDADA IN LOCO COM GEOMETRIA TRAPEZOIDAL. AF_05/2025</t>
  </si>
  <si>
    <t>ALAMBRADO EM PERFIS METÁLICOS RETANGULARES COM GRADIL METÁLICO (EXCLUSIVE MURETA EM CONCRETO).AF_05/2018</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</si>
  <si>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</si>
  <si>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</si>
  <si>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</si>
  <si>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</si>
  <si>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</si>
  <si>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</si>
  <si>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</si>
  <si>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</si>
  <si>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</si>
  <si>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</si>
  <si>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</si>
  <si>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</si>
  <si>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</si>
  <si>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</si>
  <si>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</si>
  <si>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</si>
  <si>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</si>
  <si>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</si>
  <si>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</si>
  <si>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</si>
  <si>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</si>
  <si>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</si>
  <si>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</si>
  <si>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CONCRETAGEM DE ESCADAS, FCK=25 MPA, COM USO DE BOMBA - LANÇAMENTO, ADENSAMENTO E ACABAMENTO. AF_02/2022_PS</t>
  </si>
  <si>
    <t>CONCRETAGEM DE MURETAS, FCK=25 MPA, COM USO DE BOMBA - LANÇAMENTO, ADENSAMENTO E ACABAMENTO. AF_02/2022_PS</t>
  </si>
  <si>
    <t>CONCRETAGEM DE PILARES, FCK = 25 MPA, COM USO DE BALDES - LANÇAMENTO, ADENSAMENTO E ACABAMENTO. AF_02/2022</t>
  </si>
  <si>
    <t>CONCRETAGEM DE PILARES, FCK = 25 MPA, COM USO DE BOMBA - LANÇAMENTO, ADENSAMENTO E ACABAMENTO. AF_02/2022_PS</t>
  </si>
  <si>
    <t>CONCRETAGEM DE RESERVATÓRIOS, FCK=25 MPA, COM USO DE BOMBA - LANÇAMENTO, ADENSAMENTO E ACABAMENTO. AF_02/2022_PS</t>
  </si>
  <si>
    <t>CONCRETAGEM DE VIGAS E LAJES, FCK=25 MPA, PARA LAJES MACIÇAS OU NERVURADAS COM JERICAS EM ELEVADOR DE CABO EM EDIFICAÇÃO DE MULTIPAVIMENTOS ATÉ 16 ANDARES - LANÇAMENTO, ADENSAMENTO E ACABAMENTO. AF_02/2022</t>
  </si>
  <si>
    <t>CONCRETAGEM DE VIGAS E LAJES, FCK=25 MPA, PARA LAJES MACIÇAS OU NERVURADAS COM USO DE BOMBA - LANÇAMENTO, ADENSAMENTO E ACABAMENTO. AF_02/2022_PS</t>
  </si>
  <si>
    <t>CONCRETAGEM DE VIGAS E LAJES, FCK=25 MPA, PARA LAJES PREMOLDADAS COM JERICAS EM CREMALHEIRA EM EDIFICAÇÃO DE MULTIPAVIMENTOS ATÉ 16 ANDARES - LANÇAMENTO, ADENSAMENTO E ACABAMENTO. AF_02/2022</t>
  </si>
  <si>
    <t>CONCRETAGEM DE VIGAS E LAJES, FCK=25 MPA, PARA LAJES PREMOLDADAS COM USO DE BOMBA - LANÇAMENTO, ADENSAMENTO E ACABAMENTO. AF_02/2022_PS</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</si>
  <si>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</si>
  <si>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</si>
  <si>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</si>
  <si>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</si>
  <si>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</si>
  <si>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</si>
  <si>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</si>
  <si>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</si>
  <si>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</si>
  <si>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</si>
  <si>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</si>
  <si>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</si>
  <si>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</si>
  <si>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</si>
  <si>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</si>
  <si>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</si>
  <si>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</si>
  <si>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</si>
  <si>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</si>
  <si>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</si>
  <si>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</si>
  <si>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</si>
  <si>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</si>
  <si>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</si>
  <si>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</si>
  <si>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</si>
  <si>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</si>
  <si>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</si>
  <si>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</si>
  <si>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</si>
  <si>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</si>
  <si>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</si>
  <si>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</si>
  <si>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</si>
  <si>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</si>
  <si>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</si>
  <si>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</si>
  <si>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</si>
  <si>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</si>
  <si>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</si>
  <si>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</si>
  <si>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</si>
  <si>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</si>
  <si>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</si>
  <si>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</si>
  <si>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</si>
  <si>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</si>
  <si>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</si>
  <si>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</si>
  <si>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</si>
  <si>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</si>
  <si>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</si>
  <si>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</si>
  <si>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</si>
  <si>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</si>
  <si>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</si>
  <si>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</si>
  <si>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</si>
  <si>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</si>
  <si>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</si>
  <si>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</si>
  <si>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</si>
  <si>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</si>
  <si>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</si>
  <si>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</si>
  <si>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</si>
  <si>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</si>
  <si>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</si>
  <si>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</si>
  <si>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</si>
  <si>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</si>
  <si>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</si>
  <si>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</si>
  <si>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</si>
  <si>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</si>
  <si>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</si>
  <si>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</si>
  <si>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</si>
  <si>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</si>
  <si>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</si>
  <si>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CONTRAPISO EM ARGAMASSA PRONTA, PREPARO MANUAL, APLICADO EM ÁREAS SECAS SOBRE LAJE, ADERIDO, ACABAMENTO NÃO REFORÇADO, ESPESSURA 2CM. AF_07/2021</t>
  </si>
  <si>
    <t>APARELHO PARA CORTE E SOLDA OXI-ACETILENO SOBRE RODAS, INCLUSIVE CILINDROS E MAÇARICOS - CHI DIURNO. AF_05/2023</t>
  </si>
  <si>
    <t>APARELHO PARA CORTE E SOLDA OXI-ACETILENO SOBRE RODAS, INCLUSIVE CILINDROS E MAÇARICOS - CHP DIURNO. AF_05/2023</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</si>
  <si>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</si>
  <si>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</si>
  <si>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400 L, CAPACIDADE DE MISTURA 310 L, MOTOR A DIESEL POTÊNCIA 5,0 HP, SEM CARREGADOR - CHI DIURNO. AF_05/2023</t>
  </si>
  <si>
    <t>BETONEIRA CAPACIDADE NOMINAL 400 L, CAPACIDADE DE MISTURA 310 L, MOTOR A DIESEL POTÊNCIA 5,0 HP, SEM CARREGADOR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</si>
  <si>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</si>
  <si>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</si>
  <si>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BETONEIRA CAPACIDADE NOMINAL DE 400 L, CAPACIDADE DE MISTURA 280 L, MOTOR ELÉTRICO TRIFÁSICO POTÊNCIA DE 2 CV, SEM CARREGADOR - CHI DIURNO. AF_05/2023</t>
  </si>
  <si>
    <t>BETONEIRA CAPACIDADE NOMINAL DE 400 L, CAPACIDADE DE MISTURA 280 L, MOTOR ELÉTRICO TRIFÁSICO POTÊNCIA DE 2 CV, SEM CARREGADOR - CHP DIURNO. AF_05/2023</t>
  </si>
  <si>
    <t>BETONEIRA CAPACIDADE NOMINAL DE 600 L, CAPACIDADE DE MISTURA 360 L, MOTOR ELÉTRICO TRIFÁSICO POTÊNCIA DE 4 CV, SEM CARREGADOR - CHI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</si>
  <si>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</si>
  <si>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CHI DIURNO. AF_05/2023</t>
  </si>
  <si>
    <t>BETONEIRA CAPACIDADE NOMINAL DE 600 L, CAPACIDADE DE MISTURA 440 L, MOTOR A DIESEL POTÊNCIA 10 HP, COM CARREGADOR - CHP DIURNO. AF_05/2023</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</si>
  <si>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</si>
  <si>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</si>
  <si>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CALDEIRA A GÁS COM TERMOSTATO, CAPACIDADE 100 LITROS - CHI DIURNO. AF_05/2023</t>
  </si>
  <si>
    <t>CALDEIRA A GÁS COM TERMOSTATO, CAPACIDADE 100 LITROS - CHP DIURNO. AF_05/2023</t>
  </si>
  <si>
    <t>CAMINHÃO PARA EQUIPAMENTO DE LIMPEZA A SUCÇÃO COM CAMINHÃO TRUCADO DE PESO BRUTO TOTAL 23000 KG, CARGA ÚTIL MÁXIMA 15935 KG, DISTÂNCIA ENTRE EIXOS 4,80 M, POTÊNCIA 230 CV, INCLUSIVE LIMPADORA A SUCÇÃO, TANQUE 12000 L - CHI DIURNO.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</si>
  <si>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</si>
  <si>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</si>
  <si>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</si>
  <si>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</si>
  <si>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</si>
  <si>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</si>
  <si>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</si>
  <si>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</si>
  <si>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</si>
  <si>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</si>
  <si>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</si>
  <si>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</si>
  <si>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</si>
  <si>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</si>
  <si>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</si>
  <si>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DESEMPENADEIRA DE CONCRETO, PESO DE 78 KG, 4 PÁS, MOTOR A GASOLINA, POTÊNCIA 5,5 HP - CHI DIURNO. AF_05/2023</t>
  </si>
  <si>
    <t>DESEMPENADEIRA DE CONCRETO, PESO DE 78 KG, 4 PÁS, MOTOR A GASOLINA, POTÊNCIA 5,5 HP - CHP DIURNO. AF_05/2023</t>
  </si>
  <si>
    <t>DOBRADEIRA TDC, ESPESSURA 1,5MM - CHI DIURNO. AF_05/2023</t>
  </si>
  <si>
    <t>DOBRADEIRA TDC, ESPESSURA 1,5MM - CHP DIURNO. AF_05/2023</t>
  </si>
  <si>
    <t>DOSADOR DE AREIA, CAPACIDADE DE 26 LITROS - CHI DIURNO. AF_05/2023</t>
  </si>
  <si>
    <t>DOSADOR DE AREIA, CAPACIDADE DE 26 LITROS - CHP DIURNO. AF_05/2023</t>
  </si>
  <si>
    <t>ENCERADEIRA INDUSTRIAL, 400 MM, 220V, 1 HP - CHI DIURNO. AF_05/2023</t>
  </si>
  <si>
    <t>ENCERADEIRA INDUSTRIAL, 400 MM, 220V, 1 HP - CHP DIURNO. AF_05/2023</t>
  </si>
  <si>
    <t>ESCAVADEIRA HIDRÁULICA DE BRAÇO LONGO (LONGO ALCANCE) SOBRE ESTEIRAS, CAÇAMBA 0,52 M3, PESO OPERACIONAL 24 T, POTÊNCIA LÍQUIDA 155 HP - CHI DIURNO. AF_06/2023</t>
  </si>
  <si>
    <t>ESCAVADEIRA HIDRÁULICA DE BRAÇO LONGO (LONGO ALCANCE) SOBRE ESTEIRAS, CAÇAMBA 0,52 M3, PESO OPERACIONAL 24 T, POTÊNCIA LÍQUIDA 155 HP - CHP DIURNO. AF_06/2023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</si>
  <si>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</si>
  <si>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</si>
  <si>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</si>
  <si>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</si>
  <si>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</si>
  <si>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</si>
  <si>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</si>
  <si>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</si>
  <si>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GRADE DE DISCO CONTROLE REMOTO REBOCÁVEL, COM 24 DISCOS 24" X 6 MM COM PNEUS PARA TRANSPORTE - CHI DIURNO. AF_06/2014</t>
  </si>
  <si>
    <t>GRUA ASCENCIONAL, LANCA DE 42 M, CAPACIDADE DE 1,5 T A 30 M, ALTURA ATE 39 M - CHP DIURNO. AF_05/2023</t>
  </si>
  <si>
    <t>GRUA ASCENCIONAL, LANÇA DE 42 M, CAPACIDADE DE 1,5 T A 30 M, ALTURA ATÉ 39 M - CHI DIURNO. AF_05/2023</t>
  </si>
  <si>
    <t>GRUA ASCENSIONAL, LANCA DE 30 M, CAPACIDADE DE 1,0 T A 30 M, ALTURA ATE 39 M - CHP DIURNO. AF_05/2023</t>
  </si>
  <si>
    <t>GRUA ASCENSIONAL, LANÇA DE 30 M, CAPACIDADE DE 1,0 T A 30 M, ALTURA ATÉ 39 M - CHI DIURNO. AF_05/2023</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</si>
  <si>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</si>
  <si>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</si>
  <si>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</si>
  <si>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</si>
  <si>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</si>
  <si>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</si>
  <si>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</si>
  <si>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</si>
  <si>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</si>
  <si>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</si>
  <si>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</si>
  <si>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</si>
  <si>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</si>
  <si>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</si>
  <si>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</si>
  <si>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</si>
  <si>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</si>
  <si>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</si>
  <si>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LAVADORA DE ALTA PRESSAO (LAVA-JATO) PARA AGUA FRIA, PRESSAO DE OPERACAO ENTRE 1400 E 1900 LIB/POL2, VAZAO MAXIMA ENTRE 400 E 700 L/H - CHI DIURNO. AF_05/2023</t>
  </si>
  <si>
    <t>LAVADORA DE ALTA PRESSAO (LAVA-JATO) PARA AGUA FRIA, PRESSAO DE OPERACAO ENTRE 1400 E 1900 LIB/POL2, VAZAO MAXIMA ENTRE 400 E 700 L/H - CHP DIURNO. AF_05/2023</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</si>
  <si>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</si>
  <si>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</si>
  <si>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MANIPULADOR TELESCÓPICO, POTÊNCIA DE 85 HP, CAPACIDADE DE CARGA DE 3.500 KG, ALTURA MÁXIMA DE ELEVAÇÃO DE 12,3 M - CHI DIURNO. AF_05/2023</t>
  </si>
  <si>
    <t>MANIPULADOR TELESCÓPICO, POTÊNCIA DE 85 HP, CAPACIDADE DE CARGA DE 3.500 KG, ALTURA MÁXIMA DE ELEVAÇÃO DE 12,3 M - CHP DIURNO. AF_05/2023</t>
  </si>
  <si>
    <t>MARTELETE PERFURADOR/ ROMPEDOR ELÉTRICO, POTÊNCIA 800 W, 220 V - CHI DIURNO. AF_05/2023</t>
  </si>
  <si>
    <t>MARTELETE PERFURADOR/ ROMPEDOR ELÉTRICO, POTÊNCIA 800 W, 220 V - CHP DIURNO. AF_05/2023</t>
  </si>
  <si>
    <t>MARTELO DEMOLIDOR ELÉTRICO, COM POTÊNCIA DE 2.000 W, 1.000 IMPACTOS POR MINUTO, PESO DE 30 KG - CHI DIURNO. AF_01/2021</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</si>
  <si>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</si>
  <si>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</si>
  <si>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</si>
  <si>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</si>
  <si>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MINIESCAVADEIRA SOBRE ESTEIRAS, POTÊNCIA LÍQUIDA DE *30* HP, PESO OPERACIONAL DE *3.500* KG - CHI DIURNO. AF_04/2017</t>
  </si>
  <si>
    <t>MINIESCAVADEIRA SOBRE ESTEIRAS, POTÊNCIA LÍQUIDA DE *30* HP, PESO OPERACIONAL DE *3.500* KG - CHP DIURNO. AF_04/2017</t>
  </si>
  <si>
    <t>MISTURADOR DE ARGAMASSA, EIXO HORIZONTAL, CAPACIDADE DE MISTURA 160 KG, MOTOR ELÉTRICO POTÊNCIA 3 CV - CHI DIURNO. AF_05/2023</t>
  </si>
  <si>
    <t>MISTURADOR DE ARGAMASSA, EIXO HORIZONTAL, CAPACIDADE DE MISTURA 160 KG, MOTOR ELÉTRICO POTÊNCIA 3 CV - CHP DIURNO. AF_05/2023</t>
  </si>
  <si>
    <t>MISTURADOR DE ARGAMASSA, EIXO HORIZONTAL, CAPACIDADE DE MISTURA 300 KG, MOTOR ELÉTRICO POTÊNCIA 5 CV - CHI DIURNO. AF_05/2023</t>
  </si>
  <si>
    <t>MISTURADOR DE ARGAMASSA, EIXO HORIZONTAL, CAPACIDADE DE MISTURA 300 KG, MOTOR ELÉTRICO POTÊNCIA 5 CV - CHP DIURNO. AF_05/2023</t>
  </si>
  <si>
    <t>MISTURADOR DE ARGAMASSA, EIXO HORIZONTAL, CAPACIDADE DE MISTURA 600 KG, MOTOR ELÉTRICO POTÊNCIA 7,5 CV - CHI DIURNO. AF_05/2023</t>
  </si>
  <si>
    <t>MISTURADOR DE ARGAMASSA, EIXO HORIZONTAL, CAPACIDADE DE MISTURA 600 KG, MOTOR ELÉTRICO POTÊNCIA 7,5 CV - CHP DIURNO. AF_05/2023</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</si>
  <si>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</si>
  <si>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</si>
  <si>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</si>
  <si>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</si>
  <si>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FORMER DOBRAS DIVERSAS: 220V/380V TRIFÁSICO OU MONOFÁSICO, CAPACIDADE 0,5-1,27MM, MOTOR 2CV - CHI DIURNO. AF_05/2023</t>
  </si>
  <si>
    <t>MÁQUINA FORMER DOBRAS DIVERSAS: 220V/380V TRIFÁSICO OU MONOFÁSICO, CAPACIDADE 0,5-1,27MM, MOTOR 2CV - CHP DIURNO. AF_05/2023</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</si>
  <si>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</si>
  <si>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</si>
  <si>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</si>
  <si>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</si>
  <si>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</si>
  <si>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</si>
  <si>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</si>
  <si>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</si>
  <si>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</si>
  <si>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</si>
  <si>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</si>
  <si>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</si>
  <si>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</si>
  <si>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</si>
  <si>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</si>
  <si>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</si>
  <si>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PENEIRA ROTATIVA COM MOTOR ELÉTRICO TRIFÁSICO DE 2 CV, CILINDRO DE 1 M X 0,60 M, COM FUROS DE 3,17 MM - CHI DIURNO. AF_05/2023</t>
  </si>
  <si>
    <t>PENEIRA ROTATIVA COM MOTOR ELÉTRICO TRIFÁSICO DE 2 CV, CILINDRO DE 1 M X 0,60 M, COM FUROS DE 3,17 MM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</si>
  <si>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</si>
  <si>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</si>
  <si>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</si>
  <si>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</si>
  <si>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</si>
  <si>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</si>
  <si>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</si>
  <si>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</si>
  <si>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</si>
  <si>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</si>
  <si>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</si>
  <si>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</si>
  <si>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</si>
  <si>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</si>
  <si>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</si>
  <si>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</si>
  <si>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</si>
  <si>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</si>
  <si>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PLATAFORMA ELEVATÓRIA - CHI DIURNO. AF_04/2019</t>
  </si>
  <si>
    <t>PLATAFORMA ELEVATÓRIA - CHP DIURNO. AF_04/2019</t>
  </si>
  <si>
    <t>POLIDORA DE PISO (POLITRIZ), PESO DE 100KG, DIÂMETRO 450 MM, MOTOR ELÉTRICO, POTÊNCIA 4 HP - CHI DIURNO. AF_05/2023</t>
  </si>
  <si>
    <t>POLIDORA DE PISO (POLITRIZ), PESO DE 100KG, DIÂMETRO 450 MM, MOTOR ELÉTRICO, POTÊNCIA 4 HP - CHP DIURNO. AF_05/2023</t>
  </si>
  <si>
    <t>PROJETOR PNEUMÁTICO DE ARGAMASSA PARA CHAPISCO E REBOCO COM RECIPIENTE ACOPLADO, TIPO CANEQUINHA, COM COMPRESSOR DE AR REBOCÁVEL VAZÃO 89 PCM E MOTOR DIESEL DE 20 CV - CHI DIURNO. AF_05/2023</t>
  </si>
  <si>
    <t>PROJETOR PNEUMÁTICO DE ARGAMASSA PARA CHAPISCO E REBOCO COM RECIPIENTE ACOPLADO, TIPO CANEQUINHA, COM COMPRESSOR DE AR REBOCÁVEL VAZÃO 89 PCM E MOTOR DIESEL DE 20 CV - CHP DIURNO. AF_05/2023</t>
  </si>
  <si>
    <t>PULVERIZADOR DE TINTA ELÉTRICO/MÁQUINA DE PINTURA AIRLESS, VAZÃO 2 L/MIN - CHI DIURNO. AF_05/2023</t>
  </si>
  <si>
    <t>PULVERIZADOR DE TINTA ELÉTRICO/MÁQUINA DE PINTURA AIRLESS, VAZÃO 2 L/MIN - CHP DIURNO. AF_05/2023</t>
  </si>
  <si>
    <t>PÓRTICO ROLANTE MONOVIGA, PERFIL I, 4 PERNAS, CAPACIDADE 5 T - CHI DIURNO. AF_04/2019</t>
  </si>
  <si>
    <t>PÓRTICO ROLANTE MONOVIGA, PERFIL I, 4 PERNAS, CAPACIDADE 5 T - CHP DIURNO. AF_04/2019</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</si>
  <si>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</si>
  <si>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</si>
  <si>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</si>
  <si>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</si>
  <si>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</si>
  <si>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</si>
  <si>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TANQUE DE ASFALTO ESTACIONÁRIO COM MAÇARICO, CAPACIDADE 20.000 L - CHI DIURNO. AF_05/2023</t>
  </si>
  <si>
    <t>TANQUE DE ASFALTO ESTACIONÁRIO COM MAÇARICO, CAPACIDADE 20.000 L - CHP DIURNO. AF_05/2023</t>
  </si>
  <si>
    <t>TANQUE DE ASFALTO ESTACIONÁRIO COM SERPENTINA, CAPACIDADE 30.000 L - CHI DIURNO. AF_05/2023</t>
  </si>
  <si>
    <t>TANQUE DE ASFALTO ESTACIONÁRIO COM SERPENTINA, CAPACIDADE 30.000 L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</si>
  <si>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</si>
  <si>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</si>
  <si>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TORRE, COMPOSTA POR GUINCHO MECÂNICO, GUINCHO MANUAL, CABOS DE AÇO, PITEIRA E SOQUETE - CHI DIURNO. AF_05/2023</t>
  </si>
  <si>
    <t>TORRE, COMPOSTA POR GUINCHO MECÂNICO, GUINCHO MANUAL, CABOS DE AÇO, PITEIRA E SOQUETE - CHP DIURNO. AF_05/2023</t>
  </si>
  <si>
    <t>UNIDADE DOSADORA AIRLESS TIPO HOT SPRAY - CHI DIURNO. AF_05/2023</t>
  </si>
  <si>
    <t>UNIDADE DOSADORA AIRLESS TIPO HOT SPRAY - CHP DIURNO. AF_05/2023</t>
  </si>
  <si>
    <t>USINA DE ASFALTO À FRIO, CAPACIDADE DE 40 A 60 TON/HORA, ELÉTRICA POTÊNCIA 30 CV - CHI DIURNO. AF_05/2023</t>
  </si>
  <si>
    <t>USINA DE ASFALTO À FRIO, CAPACIDADE DE 40 A 60 TON/HORA, ELÉTRICA POTÊNCIA 30 CV - CHP DIURNO. AF_05/2023</t>
  </si>
  <si>
    <t>USINA DE MISTURA ASFÁLTICA À QUENTE, TIPO CONTRA FLUXO, PROD 40 A 80 TON/HORA - CHI DIURNO. AF_05/2023</t>
  </si>
  <si>
    <t>USINA DE MISTURA ASFÁLTICA À QUENTE, TIPO CONTRA FLUXO, PROD 40 A 80 TON/HORA - CHP DIURNO. AF_05/2023</t>
  </si>
  <si>
    <t>VARREDEIRA DE GRAMA SINTÉTICA A GASOLINA, 2,4 CV, 4 TEMPOS - CHI DIURNO. AF_05/2023</t>
  </si>
  <si>
    <t>VARREDEIRA DE GRAMA SINTÉTICA A GASOLINA, 2,4 CV, 4 TEMPOS - CHP DIURNO. AF_05/2023</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</si>
  <si>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</si>
  <si>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</si>
  <si>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</si>
  <si>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</si>
  <si>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</si>
  <si>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ARGAMASSAS, DE FORMA DE FORMA MECANIZADA COM MARTELETE, SEM REAPROVEITAMENTO. AF_09/2023</t>
  </si>
  <si>
    <t>DEMOLIÇÃO DE ARGAMASSAS, DE FORMA MANUAL, SEM REAPROVEITAMENTO. AF_09/2023</t>
  </si>
  <si>
    <t>DEMOLIÇÃO DE ESTRUTURAS DE CONCRETO ARMADO EM GERAL, DE FORMA MECANIZADA COM ROMPEDOR ACOPLADO EM ESCAVADEIRA HIDRÁULICA, SEM REAPROVEITAMENTO. AF_09/2023</t>
  </si>
  <si>
    <t>DEMOLIÇÃO DE GUIAS, SARJETAS OU SARJETÕES, DE FORMA MECANIZADA, SEM REAPROVEITAMENTO. AF_09/2023</t>
  </si>
  <si>
    <t>DEMOLIÇÃO DE LAJES, EM CONCRETO ARMADO, DE FORMA MANUAL, SEM REAPROVEITAMENTO. AF_09/2023</t>
  </si>
  <si>
    <t>DEMOLIÇÃO DE LAJES, EM CONCRETO ARMADO, DE FORMA MECANIZADA COM MARTELETE,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</si>
  <si>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</si>
  <si>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</si>
  <si>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PISO DE CONCRETO SIMPLES, DE FORMA MANUAL, SEM REAPROVEITAMENTO. AF_09/2023</t>
  </si>
  <si>
    <t>DEMOLIÇÃO DE PISO DE CONCRETO SIMPLES, DE FORMA MECANIZADA COM MARTELETE, SEM REAPROVEITAMENTO. AF_09/2023</t>
  </si>
  <si>
    <t>DEMOLIÇÃO DE REVESTIMENTO CERÂMICO, DE FORMA MANUAL, SEM REAPROVEITAMENTO. AF_09/2023</t>
  </si>
  <si>
    <t>DEMOLIÇÃO DE REVESTIMENTO CERÂMICO, DE FORMA MECANIZADA COM MARTELETE, SEM REAPROVEITAMENTO. AF_09/2023</t>
  </si>
  <si>
    <t>DEMOLIÇÃO DE RODAPÉ CERÂMICO, DE FORMA MANUAL, SEM REAPROVEITAMENTO. AF_09/2023</t>
  </si>
  <si>
    <t>DEMOLIÇÃO PARCIAL DE PAVIMENTO ASFÁLTICO, DE FORMA MECANIZADA, SEM REAPROVEITAMENTO. AF_09/2023</t>
  </si>
  <si>
    <t>REMOÇAO DE GUIAS PRÉ-FABRICADAS DE CONCRETO, DE FORMA MECANIZADA, COM REAPROVEITAMENTO. AF_09/2023</t>
  </si>
  <si>
    <t>REMOÇÃO CALHAS E RUFOS, DE FORMA MANUAL, SEM REAPROVEITAMENTO. AF_09/2023</t>
  </si>
  <si>
    <t>REMOÇÃO DE ACESSÓRIOS, DE FORMA MANUAL, SEM REAPROVEITAMENTO. AF_09/2023</t>
  </si>
  <si>
    <t>REMOÇÃO DE ALAMBRADOS PARA QUADRAS POLIESPORTIVAS, ESTRUTURADO POR TUBOS DE AÇO GALVANIZADO, COM TELA DE ARAME GALVANIZADO, DE FORMA MANUAL, SEM REAPROVEITAMENTO. AF_09/2023</t>
  </si>
  <si>
    <t>REMOÇÃO DE CABOS ELÉTRICOS, COM SEÇÃO DE 10 MM², FORMA MANUAL, SEM REAPROVEITAMENTO. AF_09/2023</t>
  </si>
  <si>
    <t>REMOÇÃO DE CABOS ELÉTRICOS, COM SEÇÃO DE 16 MM², FORMA MANUAL, SEM REAPROVEITAMENTO. AF_09/2023</t>
  </si>
  <si>
    <t>REMOÇÃO DE CABOS ELÉTRICOS, COM SEÇÃO DE 25 MM², FORMA MANUAL,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</si>
  <si>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</si>
  <si>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</si>
  <si>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CERCAS E MOURÕES, DE FORMA MANUAL, SEM REAPROVEITAMENTO. AF_09/2023</t>
  </si>
  <si>
    <t>REMOÇÃO DE CHAPAS E PERFIS DE DRYWALL, DE FORMA MANUAL, SEM REAPROVEITAMENTO. AF_09/2023</t>
  </si>
  <si>
    <t>REMOÇÃO DE FORRO DE GESSO, DE FORMA MANUAL, SEM REAPROVEITAMENTO. AF_09/2023</t>
  </si>
  <si>
    <t>REMOÇÃO DE FORROS DE DRYWALL, PVC E FIBROMINERAL, DE FORMA MANUAL, SEM REAPROVEITAMENTO. AF_09/2023</t>
  </si>
  <si>
    <t>REMOÇÃO DE INTERRUPTORES/TOMADAS ELÉTRICAS, DE FORMA MANUAL, SEM REAPROVEITAMENTO. AF_09/2023</t>
  </si>
  <si>
    <t>REMOÇÃO DE JANELAS, DE FORMA MANUAL, SEM REAPROVEITAMENTO. AF_09/2023</t>
  </si>
  <si>
    <t>REMOÇÃO DE LOUÇAS, DE FORMA MANUAL, SEM REAPROVEITAMENTO. AF_09/2023</t>
  </si>
  <si>
    <t>REMOÇÃO DE LUMINÁRIAS, DE FORMA MANUAL, SEM REAPROVEITAMENTO. AF_09/2023</t>
  </si>
  <si>
    <t>REMOÇÃO DE METAIS SANITÁRIOS, DE FORMA MANUAL, SEM REAPROVEITAMENTO. AF_09/2023</t>
  </si>
  <si>
    <t>REMOÇÃO DE PISO DE BLOCO INTERTRAVADO OU DE PEDRA PORTUGUESA, DE FORMA MANUAL, COM REAPROVEITAMENTO. AF_09/2023</t>
  </si>
  <si>
    <t>REMOÇÃO DE PISO DE MADEIRA (ASSOALHO E BARROTE), DE FORMA MANUAL, SEM REAPROVEITAMENTO. AF_09/2023</t>
  </si>
  <si>
    <t>REMOÇÃO DE PLACAS DE SINALIZAÇÃO VIÁRIA, DE FORMA MANUAL, SEM REAPROVEITAMENTO. AF_09/2023</t>
  </si>
  <si>
    <t>REMOÇÃO DE PLACAS E PILARETES DE CONCRETO, DE FORMA MANUAL, SEM REAPROVEITAMENTO. AF_09/2023</t>
  </si>
  <si>
    <t>REMOÇÃO DE PORTAS, DE FORMA MANUAL, SEM REAPROVEITAMENTO. AF_09/2023</t>
  </si>
  <si>
    <t>REMOÇÃO DE PROTEÇÃO TÉRMICA PARA COBERTURA EM EPS, DE FORMA MANUAL, SEM REAPROVEITAMENTO. AF_09/2023</t>
  </si>
  <si>
    <t>REMOÇÃO DE SUPORTE METÁLICO OU DE MADEIRA PARA PLACAS DE SINALIZAÇÃO VIÁRIA, DE FORMA MANUAL, SEM REAPROVEITAMENTO. AF_09/2023</t>
  </si>
  <si>
    <t>REMOÇÃO DE TAPUME/ CHAPAS METÁLICAS E DE MADEIRA, DE FORMA MANUAL, SEM REAPROVEITAMENTO. AF_09/2023</t>
  </si>
  <si>
    <t>REMOÇÃO DE TELA DE ARAME GALVANIZADO DE ALAMBRADOS PARA QUADRAS POLIESPORTIVAS, DE FORMA MANUAL, SEM REMOÇÃO DA ESTRUTURA DE SUSTENTAÇÃO, SEM REAPROVEITAMENTO. AF_09/2023</t>
  </si>
  <si>
    <t>REMOÇÃO DE TELHAS DE FIBROCIMENTO METÁLICA E CERÂMICA, DE FORMA MANUAL, SEM REAPROVEITAMENTO. AF_09/2023</t>
  </si>
  <si>
    <t>REMOÇÃO DE TELHAS DE FIBROCIMENTO, METÁLICA E CERÂMICA, DE FORMA MECANIZADA, COM USO DE GUINDASTE, SEM REAPROVEITAMENTO. AF_09/2023</t>
  </si>
  <si>
    <t>REMOÇÃO DE TESOURAS DE MADEIRA, COM VÃO MAIOR OU IGUAL A 8M, DE FORMA MANUAL, SEM REAPROVEITAMENTO. AF_09/2023</t>
  </si>
  <si>
    <t>REMOÇÃO DE TESOURAS DE MADEIRA, COM VÃO MAIOR OU IGUAL A 8M, DE FORMA MECANIZADA, COM REAPROVEITAMENTO. AF_09/2023</t>
  </si>
  <si>
    <t>REMOÇÃO DE TESOURAS DE MADEIRA, COM VÃO MENOR QUE 8M, DE FORMA MANUAL, SEM REAPROVEITAMENTO. AF_09/2023</t>
  </si>
  <si>
    <t>REMOÇÃO DE TESOURAS DE MADEIRA, COM VÃO MENOR QUE 8M, DE FORMA MECANIZADA, COM REAPROVEITAMENTO. AF_09/2023</t>
  </si>
  <si>
    <t>REMOÇÃO DE TESOURAS METÁLICAS, COM VÃO MAIOR OU IGUAL A 8M, DE FORMA MANUAL, SEM REAPROVEITAMENTO. AF_09/2023</t>
  </si>
  <si>
    <t>REMOÇÃO DE TESOURAS METÁLICAS, COM VÃO MAIOR OU IGUAL A 8M, DE FORMA MECANIZADA, COM REAPROVEITAMENTO. AF_09/2023</t>
  </si>
  <si>
    <t>REMOÇÃO DE TESOURAS METÁLICAS, COM VÃO MENOR QUE 8M, DE FORMA MANUAL, SEM REAPROVEITAMENTO. AF_09/2023</t>
  </si>
  <si>
    <t>REMOÇÃO DE TESOURAS METÁLICAS, COM VÃO MENOR QUE 8M, DE FORMA MECANIZADA, COM REAPROVEITAMENTO. AF_09/2023</t>
  </si>
  <si>
    <t>REMOÇÃO DE TRAMA DE MADEIRA PARA COBERTURA, DE FORMA MANUAL, SEM REAPROVEITAMENTO. AF_09/2023</t>
  </si>
  <si>
    <t>REMOÇÃO DE TRAMA METÁLICA OU DE MADEIRA PARA FORRO, DE FORMA MANUAL, SEM REAPROVEITAMENTO. AF_09/2023</t>
  </si>
  <si>
    <t>REMOÇÃO DE TRAMA METÁLICA PARA COBERTURA, DE FORMA MANUAL, SEM REAPROVEITAMENTO. AF_09/2023</t>
  </si>
  <si>
    <t>REMOÇÃO DE TUBULAÇÕES (TUBOS E CONEXÕES) DE ÁGUA FRIA, DE FORMA MANUAL, SEM REAPROVEITAMENTO. AF_09/2023</t>
  </si>
  <si>
    <t>REMOÇÃO DE VIDRO, EM FACHADAS DE VIDRO, DE FORMA MECANIZADA, COM USO DE PLATAFORMA ELEVATÓRIA, SEM REAPROVEITAMENTO. AF_09/2023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</si>
  <si>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</si>
  <si>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</si>
  <si>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</si>
  <si>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</si>
  <si>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</si>
  <si>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</si>
  <si>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</si>
  <si>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</si>
  <si>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BATE ESTACA PARA INSTALAÇÃO DE DEFENSAS METÁLICAS (GUARD RAIL) FIXO, INCLUSIVE CAMINHÃO TOCO PBT 9.700 KG, POTÊNCIA DE 160 CV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</si>
  <si>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</si>
  <si>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</si>
  <si>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</si>
  <si>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</si>
  <si>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</si>
  <si>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</si>
  <si>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</si>
  <si>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BETONEIRA CAPACIDADE NOMINAL DE 250 L, CAPACIDADE DE MISTURA DE 175 L, MOTOR ELÉTRICO MONOFÁSICO POTÊNCIA 1CV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</si>
  <si>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</si>
  <si>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</si>
  <si>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</si>
  <si>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</si>
  <si>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</si>
  <si>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</si>
  <si>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</si>
  <si>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</si>
  <si>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</si>
  <si>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</si>
  <si>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</si>
  <si>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</si>
  <si>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</si>
  <si>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</si>
  <si>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</si>
  <si>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</si>
  <si>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CALDEIRA A GÁS COM TERMOSTATO, CAPACIDADE 100 LITROS - DEPRECIAÇÃO. AF_05/2023</t>
  </si>
  <si>
    <t>CALDEIRA A GÁS COM TERMOSTATO, CAPACIDADE 100 LITROS - JUROS. AF_05/2023</t>
  </si>
  <si>
    <t>CALDEIRA A GÁS COM TERMOSTATO, CAPACIDADE 100 LITROS - MANUTENÇÃO. AF_05/2023</t>
  </si>
  <si>
    <t>CALDEIRA A GÁS COM TERMOSTATO, CAPACIDADE 100 LITROS - MATERIAIS NA OPERAÇÃO.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</si>
  <si>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</si>
  <si>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</si>
  <si>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</si>
  <si>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</si>
  <si>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</si>
  <si>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</si>
  <si>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</si>
  <si>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</si>
  <si>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</si>
  <si>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CAMINHÃO TANQUE PARA HIDROSSEMEADURA, COM CAPACIDADE DE 8.000 LITROS, INCLUINDO BOMBA PARA LANÇAMENTO COM MOTOR DIESEL COM POTÊNCIA DE 105 CV - MATERIAIS NA OPERAÇÃO.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</si>
  <si>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</si>
  <si>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</si>
  <si>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</si>
  <si>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</si>
  <si>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</si>
  <si>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</si>
  <si>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COMPRESSOR DE AR, VAZAO DE 10 PCM, RESERVATORIO 100 L, PRESSAO DE TRABALHO ENTRE 6,9 E 9,7 BAR, POTENCIA 2 HP, TENSAO 110/220 V - MATERIAIS NA OPERAÇÃO.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</si>
  <si>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</si>
  <si>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</si>
  <si>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</si>
  <si>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</si>
  <si>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</si>
  <si>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</si>
  <si>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</si>
  <si>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E BOMBA HIDRÁULICA PARA PROTENSAO DE CORDOALHAS, ESFORÇO MAXIMO DE 115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</si>
  <si>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</si>
  <si>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</si>
  <si>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</si>
  <si>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</si>
  <si>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</si>
  <si>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</si>
  <si>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</si>
  <si>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</si>
  <si>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</si>
  <si>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</si>
  <si>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</si>
  <si>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</si>
  <si>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DISTRIBUIDOR DE AGREGADOS AUTOPROPELIDO, CAP 3 M3, A DIESEL, POTÊNCIA 176CV - MATERIAIS NA OPERAÇÃO. AF_07/2016</t>
  </si>
  <si>
    <t>DOBRADEIRA TDC, ESPESSURA 1,5MM - DEPRECIAÇÃO. AF_05/2023</t>
  </si>
  <si>
    <t>DOBRADEIRA TDC, ESPESSURA 1,5MM - JUROS. AF_05/2023</t>
  </si>
  <si>
    <t>DOBRADEIRA TDC, ESPESSURA 1,5MM - MANUTENÇÃO. AF_05/2023</t>
  </si>
  <si>
    <t>DOSADOR DE AREIA, CAPACIDADE DE 26 LITROS - DEPRECIAÇÃO. AF_05/2023</t>
  </si>
  <si>
    <t>DOSADOR DE AREIA, CAPACIDADE DE 26 LITROS - JUROS. AF_05/2023</t>
  </si>
  <si>
    <t>DOSADOR DE AREIA, CAPACIDADE DE 26 LITROS - MANUTENÇÃO. AF_05/2023</t>
  </si>
  <si>
    <t>ENCERADEIRA INDUSTRIAL, 400 MM, 220V, 1 HP - DEPRECIAÇÃO. AF_05/2023</t>
  </si>
  <si>
    <t>ENCERADEIRA INDUSTRIAL, 400 MM, 220V, 1 HP - JUROS. AF_05/2023</t>
  </si>
  <si>
    <t>ENCERADEIRA INDUSTRIAL, 400 MM, 220V, 1 HP - MANUTENÇÃO. AF_05/2023</t>
  </si>
  <si>
    <t>ENCERADEIRA INDUSTRIAL, 400 MM, 220V, 1 HP - MATERIAIS NA OPERAÇÃO.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</si>
  <si>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</si>
  <si>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</si>
  <si>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</si>
  <si>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DE BRAÇO LONGO (LONGO ALCANCE) SOBRE ESTEIRAS, CAÇAMBA 0,52 M3, PESO OPERACIONAL 24 T, POTÊNCIA LÍQUIDA 155 HP - MATERIAIS NA OPERAÇÃO. AF_06/2023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</si>
  <si>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</si>
  <si>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</si>
  <si>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</si>
  <si>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</si>
  <si>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</si>
  <si>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</si>
  <si>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</si>
  <si>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</si>
  <si>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</si>
  <si>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</si>
  <si>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</si>
  <si>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</si>
  <si>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</si>
  <si>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</si>
  <si>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</si>
  <si>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</si>
  <si>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</si>
  <si>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</si>
  <si>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</si>
  <si>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</si>
  <si>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</si>
  <si>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</si>
  <si>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</si>
  <si>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</si>
  <si>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</si>
  <si>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</si>
  <si>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</si>
  <si>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</si>
  <si>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GRUPO GERADOR DIESEL, COM CARENAGEM, POTÊNCIA STANDART ENTRE 400 E 460 KVA, VELOCIDADE DE 1800 RPM, FREQUÊNCIA DE 60 HZ - MATERIAIS NA OPERAÇÃO.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</si>
  <si>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</si>
  <si>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</si>
  <si>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</si>
  <si>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DERRICK, LANÇA DE *20* M, CARGA MÁXIMA 10T, POTÊNCIA 45 KW - MATERIAIS NA OPERAÇÃO.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</si>
  <si>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</si>
  <si>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</si>
  <si>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</si>
  <si>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</si>
  <si>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</si>
  <si>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</si>
  <si>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</si>
  <si>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</si>
  <si>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</si>
  <si>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</si>
  <si>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HIDRÁULICO RODOVIÁRIO, LANCA TELESCÓPICA DE *50+20* M, CAPACIDADE MÁXIMA DE 90T, 4 EIXOS, POTÊNCIA 330 KW, MOTOR DIESEL - MATERIAIS NA OPERAÇÃO.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</si>
  <si>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</si>
  <si>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</si>
  <si>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</si>
  <si>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</si>
  <si>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</si>
  <si>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</si>
  <si>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</si>
  <si>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</si>
  <si>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</si>
  <si>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</si>
  <si>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</si>
  <si>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</si>
  <si>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</si>
  <si>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</si>
  <si>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</si>
  <si>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</si>
  <si>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</si>
  <si>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</si>
  <si>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</si>
  <si>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</si>
  <si>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</si>
  <si>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</si>
  <si>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</si>
  <si>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</si>
  <si>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</si>
  <si>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</si>
  <si>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</si>
  <si>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</si>
  <si>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</si>
  <si>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</si>
  <si>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</si>
  <si>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MARTELETE PERFURADOR/ ROMPEDOR ELÉTRICO, POTÊNCIA 800 W, 220 V - MATERIAIS NA OPERAÇÃO. AF_05/2023</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</si>
  <si>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</si>
  <si>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</si>
  <si>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</si>
  <si>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 MATERIAIS NA OPERAÇÃO. AF_03/2022</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</si>
  <si>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</si>
  <si>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</si>
  <si>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</si>
  <si>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</si>
  <si>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</si>
  <si>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</si>
  <si>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</si>
  <si>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</si>
  <si>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</si>
  <si>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</si>
  <si>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</si>
  <si>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</si>
  <si>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</si>
  <si>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</si>
  <si>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</si>
  <si>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</si>
  <si>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</si>
  <si>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</si>
  <si>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</si>
  <si>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</si>
  <si>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</si>
  <si>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</si>
  <si>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MISTURADOR PARA PREPARO DE LAMA ESTABILIZANTE COM CAPACIDADE DE *4000* L, COM BOMBA CENTRÍFUGA 5,5 HP A 23,07 HP, PARA SISTEMA DE FURO DIRECIONAL - MATERIAIS NA OPERAÇÃO.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</si>
  <si>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</si>
  <si>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</si>
  <si>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</si>
  <si>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</si>
  <si>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</si>
  <si>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</si>
  <si>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FORMER DOBRAS DIVERSAS: 220V/380V TRIFÁSICO OU MONOFÁSICO, CAPACIDADE 0,5-1,27MM, MOTOR 2CV - MATERIAIS NA OPERAÇÃO.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</si>
  <si>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</si>
  <si>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</si>
  <si>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</si>
  <si>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</si>
  <si>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MÁQUINA METALEIRA UNIVERSAL MODELO IW 110/180 BTD - DEPRECIAÇÃO. AF_05/2023</t>
  </si>
  <si>
    <t>MÁQUINA METALEIRA UNIVERSAL MODELO IW 110/180 BTD - JUROS. AF_05/2023</t>
  </si>
  <si>
    <t>MÁQUINA METALEIRA UNIVERSAL MODELO IW 110/180 BTD - MANUTENÇÃO. AF_05/2023</t>
  </si>
  <si>
    <t>MÁQUINA METALEIRA UNIVERSAL MODELO IW 110/180 BTD - MATERIAIS NA OPERAÇÃO.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</si>
  <si>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</si>
  <si>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</si>
  <si>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</si>
  <si>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1600 MM, POTÊNCIA DE 3500 W - MATERIAIS NA OPERAÇÃO.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</si>
  <si>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</si>
  <si>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</si>
  <si>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</si>
  <si>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ELETROFUSÃO PARA TUBOS DE POLIETILENO DE ALTA DENSIDADE (PEAD) COM DIÂMETRO EXTERNO DE 20 A 800 MM, POTÊNCIA ENTRE 2750 E 3000 W - MATERIAIS NA OPERAÇÃO.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</si>
  <si>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</si>
  <si>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</si>
  <si>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</si>
  <si>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</si>
  <si>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</si>
  <si>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</si>
  <si>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</si>
  <si>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710 A 1200 MM, POTÊNCIA ENTRE 16000 E 29500 W - MATERIAIS NA OPERAÇÃO.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</si>
  <si>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</si>
  <si>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</si>
  <si>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</si>
  <si>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PARA SOLDA POR TERMOFUSÃO PARA TUBOS DE POLIETILENO DE ALTA DENSIDADE (PEAD) COM DIÂMETRO EXTERNO DE 90 A 315 MM, POTÊNCIA ENTRE 2500 E 5350 W - MATERIAIS NA OPERAÇÃO.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</si>
  <si>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</si>
  <si>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</si>
  <si>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</si>
  <si>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MÁQUINA SOLDA ARCO COM PISTOLA DE SOLDAGEM PARA STUD BOLT DE 5 MM A 22 MM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</si>
  <si>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</si>
  <si>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</si>
  <si>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</si>
  <si>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</si>
  <si>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</si>
  <si>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</si>
  <si>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</si>
  <si>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</si>
  <si>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</si>
  <si>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</si>
  <si>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</si>
  <si>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</si>
  <si>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</si>
  <si>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</si>
  <si>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</si>
  <si>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</si>
  <si>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</si>
  <si>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</si>
  <si>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</si>
  <si>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</si>
  <si>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</si>
  <si>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</si>
  <si>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</si>
  <si>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</si>
  <si>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</si>
  <si>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</si>
  <si>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</si>
  <si>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</si>
  <si>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</si>
  <si>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MATERIAIS NA OPERAÇÃO.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</si>
  <si>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</si>
  <si>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</si>
  <si>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</si>
  <si>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</si>
  <si>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</si>
  <si>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</si>
  <si>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</si>
  <si>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PLATAFORMA ELEVATÓRIA - DEPRECIAÇÃO. AF_04/2019</t>
  </si>
  <si>
    <t>PLATAFORMA ELEVATÓRIA - JUROS. AF_04/2019</t>
  </si>
  <si>
    <t>PLATAFORMA ELEVATÓRIA - MANUTENÇÃO. AF_04/2019</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</si>
  <si>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</si>
  <si>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</si>
  <si>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</si>
  <si>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</si>
  <si>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</si>
  <si>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</si>
  <si>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</si>
  <si>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</si>
  <si>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</si>
  <si>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</si>
  <si>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</si>
  <si>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PULVERIZADOR DE TINTA ELÉTRICO/MÁQUINA DE PINTURA AIRLESS, VAZÃO 2 L/MIN - MATERIAIS NA OPERAÇÃO.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</si>
  <si>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</si>
  <si>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</si>
  <si>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</si>
  <si>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</si>
  <si>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</si>
  <si>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JUROS.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</si>
  <si>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</si>
  <si>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</si>
  <si>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</si>
  <si>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</si>
  <si>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</si>
  <si>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</si>
  <si>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</si>
  <si>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</si>
  <si>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</si>
  <si>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</si>
  <si>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SERRA FITA HORIZONTAL, ELÉTRICA, COM CONTROLE HIDRÁULICO, PAINEL DE COMANDO EM 24 V, MOTOR ELÉTRICO 1,5 CV, DIMENSÕES DA FITA 3880 X 27 X 0,9 MM, TRIFÁSICA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</si>
  <si>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</si>
  <si>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</si>
  <si>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</si>
  <si>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</si>
  <si>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</si>
  <si>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</si>
  <si>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</si>
  <si>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</si>
  <si>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</si>
  <si>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</si>
  <si>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</si>
  <si>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TARTARUGA DE OXICORTE CG1, MONOFÁSICA, 220 V, FREQUÊNCIA 50 HZ, VELOCIDADE DE CORTE (MM/MIN) 50 A 750, DIÂMETRO MÍNIMO DO COMPASSO MM 200 - MATERIAIS NA OPERAÇÃO. AF_05/2023</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</si>
  <si>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</si>
  <si>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</si>
  <si>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</si>
  <si>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</si>
  <si>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UNIDADE DOSADORA AIRLESS TIPO HOT SPRAY - DEPRECIAÇÃO. AF_05/2023</t>
  </si>
  <si>
    <t>UNIDADE DOSADORA AIRLESS TIPO HOT SPRAY - JUROS. AF_05/2023</t>
  </si>
  <si>
    <t>UNIDADE DOSADORA AIRLESS TIPO HOT SPRAY - MANUTENÇÃO. AF_05/2023</t>
  </si>
  <si>
    <t>UNIDADE DOSADORA AIRLESS TIPO HOT SPRAY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</si>
  <si>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</si>
  <si>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</si>
  <si>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</si>
  <si>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</si>
  <si>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</si>
  <si>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</si>
  <si>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</si>
  <si>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</si>
  <si>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</si>
  <si>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</si>
  <si>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</si>
  <si>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VARREDEIRA DE GRAMA SINTÉTICA A GASOLINA, 2,4 CV, 4 TEMPOS - MATERIAIS NA OPERAÇÃO. AF_05/2023</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</si>
  <si>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</si>
  <si>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</si>
  <si>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</si>
  <si>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 DE MATERIAIS DE 1A CATEGORIA E COMPOSTOS ORGÂNICOS E INORGÂNICOS COM DRAGLINE (CAÇAMBA: 0,76 M3/ 43 T).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</si>
  <si>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</si>
  <si>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</si>
  <si>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</si>
  <si>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CAIXA DE PASSAGEM PARA AR CONDICIONADO - FORNECIMENTO E INSTALAÇÃO. AF_08/2022</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</si>
  <si>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</si>
  <si>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</si>
  <si>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</si>
  <si>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 EM MURO DE CONTENÇÃO, EXECUTADO NO PÉ DO MURO, COM TUBO DE PEAD CORRUGADO FLEXÍVEL PERFURADO, ENVOLVIDO COM GEOCOMPOSTO DRENANTE. AF_07/2021</t>
  </si>
  <si>
    <t>DRENO EM MURO DE CONTENÇÃO, EXECUTADO NO PÉ DO MURO, COM TUBO DE PVC CORRUGADO RÍGIDO PERFURADO,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</si>
  <si>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</si>
  <si>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</si>
  <si>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</si>
  <si>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</si>
  <si>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</si>
  <si>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</si>
  <si>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</si>
  <si>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GEOCOMPOSTO DRENANTE, INSTALADO EM MURO DE CONTENÇÃO - EXCLUSIVE DRENO NO PÉ DO MURO. AF_07/2021</t>
  </si>
  <si>
    <t>JUNÇÃO DUPLA DE PVC, SÉRIE NORMAL, PARA ESGOTO PREDIAL, DN 100 X 100 X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</si>
  <si>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</si>
  <si>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</si>
  <si>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</si>
  <si>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</si>
  <si>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</si>
  <si>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</si>
  <si>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</si>
  <si>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</si>
  <si>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</si>
  <si>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</si>
  <si>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</si>
  <si>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</si>
  <si>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</si>
  <si>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</si>
  <si>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</si>
  <si>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</si>
  <si>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</si>
  <si>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</si>
  <si>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</si>
  <si>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</si>
  <si>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</si>
  <si>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</si>
  <si>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</si>
  <si>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</si>
  <si>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</si>
  <si>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</si>
  <si>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</si>
  <si>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</si>
  <si>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</si>
  <si>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</si>
  <si>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</si>
  <si>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</si>
  <si>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</si>
  <si>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</si>
  <si>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</si>
  <si>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</si>
  <si>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</si>
  <si>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</si>
  <si>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</si>
  <si>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</si>
  <si>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</si>
  <si>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</si>
  <si>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</si>
  <si>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</si>
  <si>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</si>
  <si>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</si>
  <si>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</si>
  <si>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</si>
  <si>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</si>
  <si>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</si>
  <si>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PINTURA ANTICORROSIVA DE DUTO METÁLICO.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</si>
  <si>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</si>
  <si>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</si>
  <si>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</si>
  <si>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</si>
  <si>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</si>
  <si>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</si>
  <si>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</si>
  <si>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</si>
  <si>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</si>
  <si>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</si>
  <si>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</si>
  <si>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</si>
  <si>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</si>
  <si>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</si>
  <si>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</si>
  <si>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</si>
  <si>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</si>
  <si>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</si>
  <si>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</si>
  <si>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</si>
  <si>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</si>
  <si>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</si>
  <si>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</si>
  <si>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</si>
  <si>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</si>
  <si>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</si>
  <si>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</si>
  <si>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</si>
  <si>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</si>
  <si>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</si>
  <si>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</si>
  <si>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</si>
  <si>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</si>
  <si>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</si>
  <si>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</si>
  <si>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</si>
  <si>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</si>
  <si>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</si>
  <si>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</si>
  <si>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</si>
  <si>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</si>
  <si>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</si>
  <si>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</si>
  <si>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</si>
  <si>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</si>
  <si>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</si>
  <si>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</si>
  <si>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</si>
  <si>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</si>
  <si>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</si>
  <si>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</si>
  <si>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</si>
  <si>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</si>
  <si>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</si>
  <si>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</si>
  <si>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</si>
  <si>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</si>
  <si>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</si>
  <si>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</si>
  <si>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</si>
  <si>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</si>
  <si>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</si>
  <si>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</si>
  <si>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</si>
  <si>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</si>
  <si>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</si>
  <si>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</si>
  <si>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</si>
  <si>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</si>
  <si>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</si>
  <si>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</si>
  <si>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</si>
  <si>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</si>
  <si>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</si>
  <si>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</si>
  <si>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</si>
  <si>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</si>
  <si>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</si>
  <si>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</si>
  <si>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</si>
  <si>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</si>
  <si>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</si>
  <si>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</si>
  <si>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</si>
  <si>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</si>
  <si>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</si>
  <si>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</si>
  <si>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</si>
  <si>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</si>
  <si>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</si>
  <si>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</si>
  <si>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</si>
  <si>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</si>
  <si>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</si>
  <si>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</si>
  <si>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</si>
  <si>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</si>
  <si>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</si>
  <si>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</si>
  <si>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</si>
  <si>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</si>
  <si>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</si>
  <si>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</si>
  <si>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</si>
  <si>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</si>
  <si>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</si>
  <si>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</si>
  <si>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</si>
  <si>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</si>
  <si>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</si>
  <si>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</si>
  <si>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</si>
  <si>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</si>
  <si>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</si>
  <si>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</si>
  <si>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</si>
  <si>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</si>
  <si>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</si>
  <si>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EM ANDAIME FACHADEIRO. AF_03/2024</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</si>
  <si>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</si>
  <si>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</si>
  <si>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</si>
  <si>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</si>
  <si>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</si>
  <si>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</si>
  <si>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</si>
  <si>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</si>
  <si>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</si>
  <si>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</si>
  <si>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</si>
  <si>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</si>
  <si>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</si>
  <si>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</si>
  <si>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</si>
  <si>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</si>
  <si>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</si>
  <si>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</si>
  <si>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</si>
  <si>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</si>
  <si>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</si>
  <si>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</si>
  <si>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</si>
  <si>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</si>
  <si>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</si>
  <si>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</si>
  <si>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</si>
  <si>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</si>
  <si>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</si>
  <si>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</si>
  <si>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</si>
  <si>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</si>
  <si>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</si>
  <si>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</si>
  <si>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GUARDA-CORPO PARA POÇO DE CREMALHEIRA, COM MONTANTE METÁLICO FIXADO EM LAJE COM CHUMBADOR PARABOLT E FECHAMENTO EM PAINEL DE TELA METÁLICA (EXCLUSO PROTEÇÃO). AF_03/2024</t>
  </si>
  <si>
    <t>INSTALAÇÃO DE GAMBIARRA PARA SINALIZAÇÃO, INCLUINDO LÂMPADA, E SINALIZADOR. AF_03/2024</t>
  </si>
  <si>
    <t>INSTALAÇÃO DE SINALIZADOR NOTURNO LED.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</si>
  <si>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</si>
  <si>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</si>
  <si>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</si>
  <si>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</si>
  <si>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</si>
  <si>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</si>
  <si>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</si>
  <si>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</si>
  <si>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</si>
  <si>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</si>
  <si>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</si>
  <si>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</si>
  <si>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</si>
  <si>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</si>
  <si>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PRINCIPAL PARA ALVENARIA ESTRUTURAL PARA SER APOIADA EM ANDAIME, INCLUSIVE MONTAGEM E DESMONTAGEM.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</si>
  <si>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</si>
  <si>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</si>
  <si>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</si>
  <si>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</si>
  <si>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</si>
  <si>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</si>
  <si>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</si>
  <si>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</si>
  <si>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</si>
  <si>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</si>
  <si>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</si>
  <si>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</si>
  <si>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</si>
  <si>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</si>
  <si>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</si>
  <si>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</si>
  <si>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</si>
  <si>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</si>
  <si>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</si>
  <si>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</si>
  <si>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</si>
  <si>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</si>
  <si>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</si>
  <si>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</si>
  <si>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</si>
  <si>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</si>
  <si>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</si>
  <si>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</si>
  <si>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</si>
  <si>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</si>
  <si>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</si>
  <si>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</si>
  <si>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</si>
  <si>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</si>
  <si>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</si>
  <si>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</si>
  <si>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</si>
  <si>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FABRICAÇÃO DE FÔRMA PARA ESCADA DUPLA COM 2 LANCES EM X E LAJE CASCATA, EM MADEIRA SERRADA, E=25 MM. AF_11/2020</t>
  </si>
  <si>
    <t>FABRICAÇÃO DE FÔRMA PARA ESCADA DUPLA COM 2 LANCES EM X E LAJE PLANA, EM MADEIRA SERRADA, E=25 MM. AF_11/2020</t>
  </si>
  <si>
    <t>MONTAGEM E DESMONTAGEM DE FÔRMA PARA ESCADAS, COM 2 LANCES EM "U" E LAJE PLANA, EM MADEIRA SERRADA, 2 UTILIZAÇÕES. AF_11/2020</t>
  </si>
  <si>
    <t>ESCAVAÇÃO HORIZONTAL, INCLUINDO ESCARIFICAÇÃO, CARGA, DESCARGA E TRANSPORTE EM SOLO DE 2A CATEGORIA COM TRATOR DE ESTEIRAS (100HP/LÂMINA: 2,19M3) E CAMINHÃO BASCULANTE DE 10M3, DMT ATÉ 200M. AF_07/2020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</si>
  <si>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</si>
  <si>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</si>
  <si>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</si>
  <si>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</si>
  <si>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</si>
  <si>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</si>
  <si>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</si>
  <si>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</si>
  <si>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</si>
  <si>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</si>
  <si>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</si>
  <si>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</si>
  <si>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</si>
  <si>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</si>
  <si>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</si>
  <si>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</si>
  <si>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</si>
  <si>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</si>
  <si>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</si>
  <si>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</si>
  <si>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</si>
  <si>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</si>
  <si>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</si>
  <si>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</si>
  <si>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</si>
  <si>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</si>
  <si>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</si>
  <si>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</si>
  <si>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</si>
  <si>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</si>
  <si>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</si>
  <si>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</si>
  <si>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</si>
  <si>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</si>
  <si>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</si>
  <si>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</si>
  <si>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</si>
  <si>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</si>
  <si>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</si>
  <si>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</si>
  <si>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</si>
  <si>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</si>
  <si>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</si>
  <si>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</si>
  <si>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</si>
  <si>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</si>
  <si>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</si>
  <si>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</si>
  <si>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</si>
  <si>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</si>
  <si>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</si>
  <si>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</si>
  <si>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</si>
  <si>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</si>
  <si>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</si>
  <si>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</si>
  <si>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</si>
  <si>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12 CAMINHÕES BASCULANTES DE 10 M³, DMT DE 6 KM E VELOCIDADE MÉDIA22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</si>
  <si>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</si>
  <si>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</si>
  <si>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</si>
  <si>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</si>
  <si>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</si>
  <si>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</si>
  <si>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</si>
  <si>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</si>
  <si>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</si>
  <si>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</si>
  <si>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</si>
  <si>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</si>
  <si>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</si>
  <si>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</si>
  <si>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</si>
  <si>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</si>
  <si>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</si>
  <si>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</si>
  <si>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</si>
  <si>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</si>
  <si>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</si>
  <si>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</si>
  <si>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</si>
  <si>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</si>
  <si>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</si>
  <si>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</si>
  <si>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</si>
  <si>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</si>
  <si>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</si>
  <si>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</si>
  <si>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</si>
  <si>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</si>
  <si>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</si>
  <si>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</si>
  <si>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</si>
  <si>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</si>
  <si>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</si>
  <si>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</si>
  <si>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</si>
  <si>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</si>
  <si>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</si>
  <si>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</si>
  <si>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</si>
  <si>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</si>
  <si>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</si>
  <si>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</si>
  <si>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</si>
  <si>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</si>
  <si>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</si>
  <si>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</si>
  <si>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</si>
  <si>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</si>
  <si>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</si>
  <si>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</si>
  <si>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</si>
  <si>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</si>
  <si>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</si>
  <si>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</si>
  <si>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</si>
  <si>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</si>
  <si>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</si>
  <si>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</si>
  <si>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</si>
  <si>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</si>
  <si>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</si>
  <si>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</si>
  <si>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</si>
  <si>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</si>
  <si>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</si>
  <si>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</si>
  <si>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</si>
  <si>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</si>
  <si>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</si>
  <si>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</si>
  <si>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</si>
  <si>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</si>
  <si>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</si>
  <si>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</si>
  <si>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</si>
  <si>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</si>
  <si>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</si>
  <si>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</si>
  <si>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</si>
  <si>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</si>
  <si>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</si>
  <si>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</si>
  <si>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</si>
  <si>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</si>
  <si>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</si>
  <si>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</si>
  <si>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</si>
  <si>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</si>
  <si>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</si>
  <si>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</si>
  <si>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</si>
  <si>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</si>
  <si>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</si>
  <si>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</si>
  <si>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</si>
  <si>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</si>
  <si>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</si>
  <si>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</si>
  <si>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</si>
  <si>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</si>
  <si>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</si>
  <si>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</si>
  <si>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</si>
  <si>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</si>
  <si>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</si>
  <si>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</si>
  <si>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1,00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</si>
  <si>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</si>
  <si>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</si>
  <si>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</si>
  <si>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</si>
  <si>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FABRICAÇÃO DE CONJUNTO DE MÓDULO METÁLICO, COMPRIMENTO DE 3,6 M E ALTURA DE 3,0 M (ESTRONCAS DE 2,00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</si>
  <si>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</si>
  <si>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</si>
  <si>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</si>
  <si>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</si>
  <si>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</si>
  <si>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</si>
  <si>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</si>
  <si>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</si>
  <si>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</si>
  <si>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</si>
  <si>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</si>
  <si>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</si>
  <si>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</si>
  <si>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</si>
  <si>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</si>
  <si>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</si>
  <si>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</si>
  <si>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</si>
  <si>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</si>
  <si>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</si>
  <si>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</si>
  <si>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</si>
  <si>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</si>
  <si>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</si>
  <si>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</si>
  <si>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</si>
  <si>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</si>
  <si>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</si>
  <si>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</si>
  <si>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</si>
  <si>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</si>
  <si>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</si>
  <si>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</si>
  <si>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</si>
  <si>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</si>
  <si>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</si>
  <si>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</si>
  <si>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</si>
  <si>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</si>
  <si>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</si>
  <si>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</si>
  <si>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BATENTE DE AÇO GALVANIZADO, COM PERFIL PRÉ-FABRICADO, FIXADO COM ARGAMASSA, COM SOLDA, GRAPAS E FUROS PARA FERRAGENS INCLUSOS. AF_12/2019</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</si>
  <si>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</si>
  <si>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</si>
  <si>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</si>
  <si>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</si>
  <si>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</si>
  <si>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</si>
  <si>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</si>
  <si>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</si>
  <si>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</si>
  <si>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</si>
  <si>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</si>
  <si>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ESCAVADA MECANICAMENTE, SEM FLUIDO ESTABILIZANTE, COM 60CM DE DIÂMETRO, CONCRETO LANÇADO POR BOMBA LANÇA (EXCLUSIVE BOMBEAMENTO, MOBILIZAÇÃO E DESMOBILIZAÇÃO). AF_01/2020</t>
  </si>
  <si>
    <t>ESTACA METÁLICA PARA FUNDAÇÃO, UTILIZANDO PERFIL LAMINADO HP310X125 (EXCLUSIVE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</si>
  <si>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</si>
  <si>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</si>
  <si>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</si>
  <si>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</si>
  <si>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</si>
  <si>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</si>
  <si>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</si>
  <si>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</si>
  <si>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</si>
  <si>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50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</si>
  <si>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</si>
  <si>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</si>
  <si>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</si>
  <si>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</si>
  <si>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</si>
  <si>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</si>
  <si>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</si>
  <si>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</si>
  <si>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</si>
  <si>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</si>
  <si>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</si>
  <si>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</si>
  <si>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</si>
  <si>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</si>
  <si>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</si>
  <si>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</si>
  <si>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</si>
  <si>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</si>
  <si>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</si>
  <si>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</si>
  <si>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</si>
  <si>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</si>
  <si>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</si>
  <si>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</si>
  <si>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</si>
  <si>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</si>
  <si>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</si>
  <si>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</si>
  <si>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</si>
  <si>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</si>
  <si>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</si>
  <si>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</si>
  <si>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</si>
  <si>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</si>
  <si>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</si>
  <si>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</si>
  <si>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</si>
  <si>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</si>
  <si>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</si>
  <si>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</si>
  <si>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</si>
  <si>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</si>
  <si>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</si>
  <si>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</si>
  <si>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</si>
  <si>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</si>
  <si>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</si>
  <si>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</si>
  <si>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</si>
  <si>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</si>
  <si>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</si>
  <si>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</si>
  <si>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</si>
  <si>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</si>
  <si>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</si>
  <si>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</si>
  <si>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</si>
  <si>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</si>
  <si>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</si>
  <si>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</si>
  <si>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</si>
  <si>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</si>
  <si>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</si>
  <si>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</si>
  <si>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</si>
  <si>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</si>
  <si>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</si>
  <si>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</si>
  <si>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</si>
  <si>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FABRICAÇÃO, MONTAGEM E DESMONTAGEM DE FÔRMA PARA CORTINA DE CONTENÇÃO, EM CHAPA DE MADEIRA COMPENSADA PLASTIFICADA, E = 18 MM, 10 UTILIZAÇÕES.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</si>
  <si>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</si>
  <si>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</si>
  <si>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</si>
  <si>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</si>
  <si>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</si>
  <si>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</si>
  <si>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</si>
  <si>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</si>
  <si>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</si>
  <si>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</si>
  <si>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</si>
  <si>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</si>
  <si>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</si>
  <si>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</si>
  <si>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</si>
  <si>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</si>
  <si>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</si>
  <si>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</si>
  <si>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</si>
  <si>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</si>
  <si>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</si>
  <si>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</si>
  <si>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</si>
  <si>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</si>
  <si>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</si>
  <si>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</si>
  <si>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</si>
  <si>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</si>
  <si>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</si>
  <si>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</si>
  <si>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</si>
  <si>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</si>
  <si>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</si>
  <si>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</si>
  <si>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</si>
  <si>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</si>
  <si>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</si>
  <si>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</si>
  <si>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</si>
  <si>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</si>
  <si>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</si>
  <si>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</si>
  <si>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</si>
  <si>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</si>
  <si>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</si>
  <si>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</si>
  <si>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</si>
  <si>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</si>
  <si>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</si>
  <si>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</si>
  <si>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</si>
  <si>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</si>
  <si>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</si>
  <si>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</si>
  <si>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</si>
  <si>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</si>
  <si>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</si>
  <si>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</si>
  <si>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</si>
  <si>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</si>
  <si>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</si>
  <si>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</si>
  <si>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</si>
  <si>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</si>
  <si>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</si>
  <si>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</si>
  <si>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</si>
  <si>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</si>
  <si>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</si>
  <si>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</si>
  <si>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</si>
  <si>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LONGARINA, PARA TIRANTES PERMANENTES, COM PERFIL METÁLICO, INCLUINDO CUNHA E SOLIDARIZAÇÃO. AF_11/2023</t>
  </si>
  <si>
    <t>EXECUÇÃO DE LONGARINA, PARA TIRANTES PROVISÓRIOS, COM PERFIL METÁLICO, INCLUINDO CUNHA E SOLIDARIZAÇÃO.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</si>
  <si>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</si>
  <si>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</si>
  <si>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</si>
  <si>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</si>
  <si>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</si>
  <si>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</si>
  <si>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</si>
  <si>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</si>
  <si>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</si>
  <si>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</si>
  <si>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</si>
  <si>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</si>
  <si>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</si>
  <si>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</si>
  <si>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22 M E MENOR QUE 30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</si>
  <si>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</si>
  <si>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</si>
  <si>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</si>
  <si>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</si>
  <si>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</si>
  <si>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</si>
  <si>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</si>
  <si>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</si>
  <si>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200 MM EXECUTADO COM HASTE UTILIZANDO PERFURATRIZ SOBRE ESTEIRA. AF_11/2023</t>
  </si>
  <si>
    <t>EXECUÇÃO DE PROTEÇÃO DA CABEÇA DO TIRANTE COM USO DE FÔRMAS METÁLICAS, 50 UTILIZAÇÕES, E CONCRETO FCK =15 MPA. AF_11/2023</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</si>
  <si>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</si>
  <si>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</si>
  <si>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</si>
  <si>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</si>
  <si>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</si>
  <si>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</si>
  <si>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</si>
  <si>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</si>
  <si>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</si>
  <si>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</si>
  <si>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</si>
  <si>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</si>
  <si>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</si>
  <si>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</si>
  <si>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</si>
  <si>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</si>
  <si>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</si>
  <si>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</si>
  <si>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</si>
  <si>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</si>
  <si>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</si>
  <si>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</si>
  <si>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</si>
  <si>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</si>
  <si>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PERFURAÇÃO DE CORTINA PRÉ-MOLDADA COM MARTELETE ROMPEDOR. AF_11/2023</t>
  </si>
  <si>
    <t>PERFURAÇÃO DE PAREDE DIAFRAGMA COM COROA DIAMANTADA DE DIÂMETRO DE 102 MM.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</si>
  <si>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</si>
  <si>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</si>
  <si>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</si>
  <si>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</si>
  <si>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</si>
  <si>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</si>
  <si>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ACABAMENTOS PARA FORRO (MOLDURA DE GESSO). AF_08/2023</t>
  </si>
  <si>
    <t>ACABAMENTOS PARA FORRO (MOLDURA EM DRYWALL, COM LARGURA DE 15 CM). AF_08/2023_PS</t>
  </si>
  <si>
    <t>ACABAMENTOS PARA FORRO (RODA-FORRO EM MADEIRA PINUS). AF_08/2023</t>
  </si>
  <si>
    <t>ACABAMENTOS PARA FORRO (RODA-FORRO EM PERFIL METÁLICO E PLÁSTICO). AF_08/2023</t>
  </si>
  <si>
    <t>ACABAMENTOS PARA FORRO (SANCA DE GESSO, MONTADA NA OBRA). AF_08/2023_PS</t>
  </si>
  <si>
    <t>FORRO EM DRYWALL PARA AMBIENTES RESIDENCIAIS, INCLUSIVE ESTRUTURA UNIDIRECIONAL DE FIXAÇÃO. AF_08/2023_PS</t>
  </si>
  <si>
    <t>FORRO EM DRYWALL, PARA AMBIENTES COMERCIAIS, INCLUSIVE ESTRUTURA BIRECIONAL DE FIXAÇÃO. AF_08/2023_PS</t>
  </si>
  <si>
    <t>FORRO EM FIBRA MINERAL, PARA AMBIENTES COMERCIAIS, INCLUSIVE ESTRUTURA DE FIXAÇÃO. AF_08/2023</t>
  </si>
  <si>
    <t>FORRO EM MADEIRA PINUS, PARA AMBIENTES RESIDENCIAIS E COMERCIAIS, INCLUSIVE ESTRUTURA BIDIRECIONAL DE FIXAÇÃO. AF_08/2023</t>
  </si>
  <si>
    <t>FORRO EM MADEIRA PINUS, PARA AMBIENTES RESIDENCIAIS, INCLUSIVE ESTRUTURA UNIDIRECIONAL DE FIXAÇÃO. AF_08/2023</t>
  </si>
  <si>
    <t>FORRO EM PLACAS DE GESSO, PARA AMBIENTES COMERCIAIS. AF_08/2023_PS</t>
  </si>
  <si>
    <t>FORRO EM PLACAS DE GESSO, PARA AMBIENTES RESIDENCIAIS. AF_08/2023_PS</t>
  </si>
  <si>
    <t>FORRO EM RÉGUAS DE PVC, FRISADO, PARA AMBIENTES COMERCIAIS, INCLUSIVE ESTRUTURA BIDIRECIONAL DE FIXAÇÃO. AF_08/2023_PS</t>
  </si>
  <si>
    <t>FORRO EM RÉGUAS DE PVC, FRISADO, PARA AMBIENTES RESIDENCIAIS, INCLUSIVE ESTRUTURA UNIDIRECIONAL DE FIXAÇÃO. AF_08/2023_PS</t>
  </si>
  <si>
    <t>FORRO EM RÉGUAS DE PVC, LISO, PARA AMBIENTES COMERCIAIS, INCLUSIVE ESTRUTURA BIDIRECIONAL DE FIXAÇÃO. AF_08/2023_PS</t>
  </si>
  <si>
    <t>FORRO EM RÉGUAS DE PVC, LISO, PARA AMBIENTES RESIDENCIAIS, INCLUSIVE ESTRUTURA UNIDIRECIONAL DE FIXAÇÃO. AF_08/2023_PS</t>
  </si>
  <si>
    <t>FORRO METÁLICO, PARA AMBIENTES COMERCIAIS, INCLUSIVE ESTRUTURA DE FIXAÇÃO. AF_08/2023</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</si>
  <si>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</si>
  <si>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</si>
  <si>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</si>
  <si>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</si>
  <si>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</si>
  <si>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</si>
  <si>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</si>
  <si>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</si>
  <si>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</si>
  <si>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</si>
  <si>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</si>
  <si>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</si>
  <si>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</si>
  <si>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</si>
  <si>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ARMAÇÃO DE BLOCO E SAPATA UTILIZANDO AÇO CA-50 DE 25 MM - MONTAGEM. AF_01/2024</t>
  </si>
  <si>
    <t>ARMAÇÃO DE BLOCO UTILIZANDO AÇO CA-50 DE 10 MM - MONTAGEM. AF_01/2024</t>
  </si>
  <si>
    <t>ARMAÇÃO DE BLOCO UTILIZANDO AÇO CA-50 DE 6,3 MM - MONTAGEM. AF_01/2024</t>
  </si>
  <si>
    <t>ARMAÇÃO DE BLOCO UTILIZANDO AÇO CA-50 DE 8 MM - MONTAGEM. AF_01/2024</t>
  </si>
  <si>
    <t>ARMAÇÃO DE BLOCO UTILIZANDO AÇO CA-60 DE 5 MM - MONTAGEM. AF_01/2024</t>
  </si>
  <si>
    <t>ARMAÇÃO DE BLOCO, SAPATA ISOLADA E SAPATA CORRIDA UTILIZANDO AÇO CA-50 DE 20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</si>
  <si>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</si>
  <si>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</si>
  <si>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SAPATA ISOLADA, VIGA BALDRAME E SAPATA CORRIDA UTILIZANDO AÇO CA-50 DE 10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</si>
  <si>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</si>
  <si>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</si>
  <si>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CA-60 DE 5 MM - MONTAGEM. AF_01/2024</t>
  </si>
  <si>
    <t>CONCRETAGEM DE BLOCO DE COROAMENTO OU VIGA BALDRAME, FCK 30 MPA, COM USO DE BOMBA - LANÇAMENTO, ADENSAMENTO E ACABAMENTO. AF_01/2024</t>
  </si>
  <si>
    <t>CONCRETAGEM DE BLOCO DE COROAMENTO OU VIGA BALDRAME, FCK 30 MPA, COM USO DE JERICA - LANÇAMENTO, ADENSAMENTO E ACABAMENTO. AF_01/2024</t>
  </si>
  <si>
    <t>CONCRETAGEM DE SAPATA CORRIDA, FCK 30 MPA, COM USO DE BOMBA - LANÇAMENTO, ADENSAMENTO E ACABAMENTO. AF_01/2024</t>
  </si>
  <si>
    <t>CONCRETAGEM DE SAPATA CORRIDA, FCK 30 MPA, COM USO DE JERICA - LANÇAMENTO, ADENSAMENTO E ACABAMENTO. AF_01/2024</t>
  </si>
  <si>
    <t>CONCRETAGEM DE SAPATA, FCK 30 MPA, COM USO DE BOMBA - LANÇAMENTO, ADENSAMENTO E ACABAMENTO. AF_01/2024</t>
  </si>
  <si>
    <t>CONCRETAGEM DE SAPATA, FCK 30 MPA, COM USO DE JERICA - LANÇAMENTO, ADENSAMENTO E ACABAMENTO. AF_01/2024</t>
  </si>
  <si>
    <t>ESCAVAÇÃO MANUAL PARA BLOCO DE COROAMENTO OU SAPATA (INCLUINDO ESCAVAÇÃO PARA COLOCAÇÃO DE FÔRMAS). AF_01/2024</t>
  </si>
  <si>
    <t>ESCAVAÇÃO MANUAL PARA BLOCO DE COROAMENTO OU SAPATA (SEM ESCAVAÇÃO PARA COLOCAÇÃO DE FÔRMAS). AF_01/2024</t>
  </si>
  <si>
    <t>ESCAVAÇÃO MANUAL PARA VIGA BALDRAME OU SAPATA CORRIDA (INCLUINDO ESCAVAÇÃO PARA COLOCAÇÃO DE FÔRMAS). AF_01/2024</t>
  </si>
  <si>
    <t>ESCAVAÇÃO MANUAL PARA VIGA BALDRAME OU SAPATA CORRIDA (SEM ESCAVAÇÃO PARA COLOCAÇÃO DE FÔRMAS). AF_01/2024</t>
  </si>
  <si>
    <t>ESCAVAÇÃO MECANIZADA PARA BLOCO DE COROAMENTO OU SAPATA COM RETROESCAVADEIRA (INCLUINDO ESCAVAÇÃO PARA COLOCAÇÃO DE FÔRMAS). AF_01/2024</t>
  </si>
  <si>
    <t>ESCAVAÇÃO MECANIZADA PARA BLOCO DE COROAMENTO OU SAPATA COM RETROESCAVADEIRA (SEM ESCAVAÇÃO PARA COLOCAÇÃO DE FÔRMAS). AF_01/2024</t>
  </si>
  <si>
    <t>ESCAVAÇÃO MECANIZADA PARA VIGA BALDRAME OU SAPATA CORRIDA COM MINI-ESCAVADEIRA (INCLUINDO ESCAVAÇÃO PARA COLOCAÇÃO DE FÔRMAS). AF_01/2024</t>
  </si>
  <si>
    <t>ESCAVAÇÃO MECANIZADA PARA VIGA BALDRAME OU SAPATA CORRIDA COM MINI-ESCAVADEIRA (SEM ESCAVAÇÃO PARA COLOCAÇÃO DE FÔRMAS). AF_01/2024</t>
  </si>
  <si>
    <t>FABRICAÇÃO, MONTAGEM E DESMONTAGEM DE FÔRMA PARA BLOCO DE COROAMENTO,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</si>
  <si>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</si>
  <si>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BLOCO DE COROAMENTO, EM MADEIRA SERRADA, E=25 MM, 1 UTILIZAÇÃO. AF_01/2024</t>
  </si>
  <si>
    <t>FABRICAÇÃO, MONTAGEM E DESMONTAGEM DE FÔRMA PARA BLOCO DE COROAMENTO, EM MADEIRA SERRADA, E=25 MM, 2 UTILIZAÇÕES. AF_01/2024</t>
  </si>
  <si>
    <t>FABRICAÇÃO, MONTAGEM E DESMONTAGEM DE FÔRMA PARA BLOCO DE COROAMENTO,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</si>
  <si>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</si>
  <si>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</si>
  <si>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</si>
  <si>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</si>
  <si>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</si>
  <si>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EM CHAPA DE MADEIRA COMPENSADA RESINADA, E=17 MM, 2 UTILIZAÇÕES. AF_01/2024</t>
  </si>
  <si>
    <t>FABRICAÇÃO, MONTAGEM E DESMONTAGEM DE FÔRMA PARA SAPATA, EM CHAPA DE MADEIRA COMPENSADA RESINADA, E=17 MM, 4 UTILIZAÇÕES. AF_01/2024</t>
  </si>
  <si>
    <t>FABRICAÇÃO, MONTAGEM E DESMONTAGEM DE FÔRMA PARA SAPATA, EM MADEIRA SERRADA, E=25 MM, 1 UTILIZAÇÃO. AF_01/2024</t>
  </si>
  <si>
    <t>FABRICAÇÃO, MONTAGEM E DESMONTAGEM DE FÔRMA PARA SAPATA, EM MADEIRA SERRADA, E=25 MM, 2 UTILIZAÇÕES. AF_01/2024</t>
  </si>
  <si>
    <t>FABRICAÇÃO, MONTAGEM E DESMONTAGEM DE FÔRMA PARA SAPATA, EM MADEIRA SERRADA, E=25 MM, 4 UTILIZAÇÕES. AF_01/2024</t>
  </si>
  <si>
    <t>FABRICAÇÃO, MONTAGEM E DESMONTAGEM DE FÔRMA PARA VIGA BALDRAME, EM CHAPA DE MADEIRA COMPENSADA RESINADA, E=17 MM, 2 UTILIZAÇÕES. AF_01/2024</t>
  </si>
  <si>
    <t>FABRICAÇÃO, MONTAGEM E DESMONTAGEM DE FÔRMA PARA VIGA BALDRAME, EM CHAPA DE MADEIRA COMPENSADA RESINADA, E=17 MM, 4 UTILIZAÇÕES. AF_01/2024</t>
  </si>
  <si>
    <t>FABRICAÇÃO, MONTAGEM E DESMONTAGEM DE FÔRMA PARA VIGA BALDRAME, EM MADEIRA SERRADA, E=25 MM, 1 UTILIZAÇÃO. AF_01/2024</t>
  </si>
  <si>
    <t>FABRICAÇÃO, MONTAGEM E DESMONTAGEM DE FÔRMA PARA VIGA BALDRAME, EM MADEIRA SERRADA, E=25 MM, 2 UTILIZAÇÕES. AF_01/2024</t>
  </si>
  <si>
    <t>FABRICAÇÃO, MONTAGEM E DESMONTAGEM DE FÔRMA PARA VIGA BALDRAME, EM MADEIRA SERRADA, E=25 MM, 4 UTILIZAÇÕES. AF_01/2024</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</si>
  <si>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</si>
  <si>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</si>
  <si>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</si>
  <si>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</si>
  <si>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VIGA, ESCORAMENTO METÁLICO, PÉ-DIREITO DUPLO, EM CHAPA DE MADEIRA RESINADA, 6 UTILIZAÇÕES. AF_09/2020</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</si>
  <si>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</si>
  <si>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</si>
  <si>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</si>
  <si>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</si>
  <si>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EM MADEIRA, 2 UTILIZAÇÕES.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</si>
  <si>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</si>
  <si>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</si>
  <si>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EM MADEIRA, 2 UTILIZAÇÕES. AF_05/2024</t>
  </si>
  <si>
    <t>MONTAGEM E DESMONTAGEM DE FÔRMA DE PILARES CIRCULARES, PÉ-DIREITO SIMPLES, METÁLICA. AF_05/2024</t>
  </si>
  <si>
    <t>MONTAGEM E DESMONTAGEM DE FÔRMA DE PILARES CIRCULARES, PÉ-DIREITO SIMPLES, PLÁSTICA. AF_05/2024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</si>
  <si>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</si>
  <si>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</si>
  <si>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</si>
  <si>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</si>
  <si>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</si>
  <si>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</si>
  <si>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</si>
  <si>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</si>
  <si>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</si>
  <si>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</si>
  <si>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</si>
  <si>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</si>
  <si>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</si>
  <si>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</si>
  <si>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</si>
  <si>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</si>
  <si>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</si>
  <si>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</si>
  <si>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</si>
  <si>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</si>
  <si>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</si>
  <si>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</si>
  <si>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</si>
  <si>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</si>
  <si>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</si>
  <si>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</si>
  <si>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</si>
  <si>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</si>
  <si>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</si>
  <si>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</si>
  <si>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</si>
  <si>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</si>
  <si>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</si>
  <si>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</si>
  <si>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</si>
  <si>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</si>
  <si>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</si>
  <si>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</si>
  <si>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</si>
  <si>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</si>
  <si>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</si>
  <si>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</si>
  <si>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</si>
  <si>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</si>
  <si>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</si>
  <si>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</si>
  <si>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DESEMPENADO (SEM TALISCAS) EM PAREDES, ESPESSURA DE 0,5CM. AF_03/2023</t>
  </si>
  <si>
    <t>APLICAÇÃO MANUAL DE GESSO DESEMPENADO (SEM TALISCAS) EM PAREDES, ESPESSURA DE 1,0CM.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</si>
  <si>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</si>
  <si>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</si>
  <si>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</si>
  <si>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</si>
  <si>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</si>
  <si>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MENOR QUE 5M², ESPESSURA DE 1,0CM. AF_03/2023</t>
  </si>
  <si>
    <t>APLICAÇÃO MANUAL DE GESSO DESEMPENADO (SEM TALISCAS) EM TETO DE AMBIENTES DE ÁREA ENTRE 5M² E 10M², ESPESSURA DE 0,5CM. AF_03/2023</t>
  </si>
  <si>
    <t>APLICAÇÃO MANUAL DE GESSO DESEMPENADO (SEM TALISCAS) EM TETO DE AMBIENTES DE ÁREA ENTRE 5M² E 10M², ESPESSURA DE 1,0CM. AF_03/2023</t>
  </si>
  <si>
    <t>APLICAÇÃO MANUAL DE GESSO DESEMPENADO (SEM TALISCAS) EM TETO DE AMBIENTES DE ÁREA MAIOR QUE 10M², ESPESSURA DE 0,5CM. AF_03/2023</t>
  </si>
  <si>
    <t>APLICAÇÃO MANUAL DE GESSO DESEMPENADO (SEM TALISCAS) EM TETO DE AMBIENTES DE ÁREA MAIOR QUE 10M², ESPESSURA DE 1,0CM. AF_03/2023</t>
  </si>
  <si>
    <t>APLICAÇÃO MANUAL DE GESSO DESEMPENADO (SEM TALISCAS) EM TETO DE AMBIENTES DE ÁREA MENOR QUE 5M², ESPESSURA DE 0,5CM. AF_03/2023</t>
  </si>
  <si>
    <t>APLICAÇÃO MANUAL DE GESSO DESEMPENADO (SEM TALISCAS) EM TETO DE AMBIENTES DE ÁREA MENOR QUE 5M², ESPESSURA DE 1,0CM. AF_03/2023</t>
  </si>
  <si>
    <t>APLICAÇÃO MANUAL DE GESSO SARRAFEADO (COM TALISCAS) EM PAREDES COM PÉ DIREITO DUPLO, ESPESSURA DE 1,0CM. AF_03/2023</t>
  </si>
  <si>
    <t>APLICAÇÃO MANUAL DE GESSO SARRAFEADO (COM TALISCAS) EM PAREDES COM PÉ DIREITO DUPLO, ESPESSURA DE 1,5CM. AF_03/2023</t>
  </si>
  <si>
    <t>APLICAÇÃO MANUAL DE GESSO SARRAFEADO (COM TALISCAS) EM PAREDES, ESPESSURA DE 1,0CM. AF_03/2023</t>
  </si>
  <si>
    <t>APLICAÇÃO MANUAL DE GESSO SARRAFEADO (COM TALISCAS) EM PAREDES, ESPESSURA DE 1,5CM. AF_03/2023</t>
  </si>
  <si>
    <t>CORRIMÃO DUPLO, DIÂMETRO EXTERNO = 1 1/2", EM ALUMÍNIO. AF_04/2019</t>
  </si>
  <si>
    <t>CORRIMÃO DUPLO, DIÂMETRO EXTERNO = 1 1/2", EM AÇO GALVANIZADO. AF_04/2019</t>
  </si>
  <si>
    <t>CORRIMÃO DUPLO, DIÂMETRO EXTERNO = 1 1/2", EM AÇO INOX. AF_04/2019</t>
  </si>
  <si>
    <t>CORRIMÃO SIMPLES, DIÂMETRO EXTERNO = 1 1/2", EM ALUMÍNIO. AF_04/2019_PS</t>
  </si>
  <si>
    <t>CORRIMÃO SIMPLES, DIÂMETRO EXTERNO = 1 1/2", EM AÇO GALVANIZADO. AF_04/2019_PS</t>
  </si>
  <si>
    <t>CORRIMÃO SIMPLES, DIÂMETRO EXTERNO = 1 1/2", EM AÇO INOX. AF_04/2019</t>
  </si>
  <si>
    <t>GUARDA-CORPO DE AÇO GALVANIZADO DE 1,10M DE ALTURA, MONTANTES TUBULARES DE 1.1/2 ESPAÇADOS DE 1,20M, TRAVESSA SUPERIOR DE 2, GRADIL FORMADO POR BARRAS CHATAS EM FERRO DE 32X4,8MM, FIXADO COM CHUMBADOR MECÂNICO. AF_04/2019_PS</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</si>
  <si>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</si>
  <si>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</si>
  <si>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</si>
  <si>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</si>
  <si>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</si>
  <si>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</si>
  <si>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</si>
  <si>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</si>
  <si>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</si>
  <si>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</si>
  <si>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1.1/4" ESPAÇADOS DE 1,20M, TRAVESSA SUPERIOR DE 1.1/2", GRADIL FORMADO POR TUBOS HORIZONTAIS DE 1" E VERTICAIS DE 3/4", FIXADO COM CHUMBADOR MECÂNICO. AF_04/2019_PS</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</si>
  <si>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</si>
  <si>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100X50MM ESPAÇADOS DE 1,20M, TRAVESSA SUPERIOR DE 3", GRADIL EM CANTONEIRA 51X51X4,8 MM E BARRAS CHATAS NA VERTICAL DE 32X4,8 MM, FIXADO COM ADESIVO ESTRUTURAL EPOXI.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</si>
  <si>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</si>
  <si>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</si>
  <si>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</si>
  <si>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ASSENTAMENTO DE GUIA (MEIO-FIO) EM TRECHO CURVO, CONFECCIONADA EM CONCRETO PRÉ-FABRICADO, DIMENSÕES 100X15X13X20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</si>
  <si>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</si>
  <si>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CURVO,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</si>
  <si>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</si>
  <si>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</si>
  <si>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RETO, CONFECCIONADA EM CONCRETO PRÉ-FABRICADO, DIMENSÕES 100X15X13X30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</si>
  <si>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</si>
  <si>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RETO, CONFECCIONADA EM CONCRETO PRÉ-FABRICADO, DIMENSÕES 80X08X08X25 CM (COMPRIMENTO X BASE INFERIOR X BASE SUPERIOR X ALTURA). AF_01/2024</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</si>
  <si>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</si>
  <si>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</si>
  <si>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EXECUÇÃO DE ESCORAS DE CONCRETO PARA CONTENÇÃO DE GUIAS PRÉ-FABRICADAS. AF_01/2024</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</si>
  <si>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</si>
  <si>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</si>
  <si>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</si>
  <si>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</si>
  <si>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</si>
  <si>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</si>
  <si>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</si>
  <si>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</si>
  <si>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</si>
  <si>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</si>
  <si>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</si>
  <si>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</si>
  <si>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</si>
  <si>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</si>
  <si>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</si>
  <si>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</si>
  <si>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</si>
  <si>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</si>
  <si>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</si>
  <si>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</si>
  <si>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</si>
  <si>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</si>
  <si>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</si>
  <si>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</si>
  <si>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</si>
  <si>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</si>
  <si>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</si>
  <si>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</si>
  <si>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</si>
  <si>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</si>
  <si>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</si>
  <si>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</si>
  <si>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</si>
  <si>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</si>
  <si>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</si>
  <si>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</si>
  <si>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</si>
  <si>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</si>
  <si>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</si>
  <si>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</si>
  <si>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</si>
  <si>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</si>
  <si>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</si>
  <si>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</si>
  <si>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</si>
  <si>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</si>
  <si>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</si>
  <si>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</si>
  <si>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</si>
  <si>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</si>
  <si>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CIRCULAR, DE SOBREPOR, COM LED DE 12/13 W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</si>
  <si>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</si>
  <si>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</si>
  <si>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</si>
  <si>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</si>
  <si>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</si>
  <si>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</si>
  <si>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</si>
  <si>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</si>
  <si>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</si>
  <si>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</si>
  <si>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</si>
  <si>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</si>
  <si>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</si>
  <si>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PERFIL COM FITA LED - FORNECIMENTO E INSTALAÇÃO. AF_09/2024</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</si>
  <si>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</si>
  <si>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</si>
  <si>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</si>
  <si>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</si>
  <si>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COM MANTA ASFÁLTICA COLADA COM ASFALTO DERRETIDO, DUAS CAMADAS, E = 3MM E E=4MM. AF_09/2023</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</si>
  <si>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</si>
  <si>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</si>
  <si>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</si>
  <si>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IMPERMEABILIZAÇÃO DE SUPERFÍCIE COM EMULSÃO ASFÁLTICA, 2 DEMÃOS. AF_09/2023</t>
  </si>
  <si>
    <t>IMPERMEABILIZAÇÃO DE SUPERFÍCIE COM MANTA ASFÁLTICA COLADA COM ASFALTO DERRETIDO, UMA CAMADA, E=4MM. AF_09/2023</t>
  </si>
  <si>
    <t>IMPERMEABILIZAÇÃO DE SUPERFÍCIE COM MANTA ASFÁLTICA, DUAS CAMADAS, INCLUSIVE APLICAÇÃO DE PRIMER ASFÁLTICO, E=3MM E E=4MM. AF_09/2023</t>
  </si>
  <si>
    <t>IMPERMEABILIZAÇÃO DE SUPERFÍCIE COM MANTA ASFÁLTICA, UMA CAMADA, INCLUSIVE APLICAÇÃO DE PRIMER ASFÁLTICO, E=4MM. AF_09/2023</t>
  </si>
  <si>
    <t>IMPERMEABILIZAÇÃO DE SUPERFÍCIE COM MEMBRANA A BASE DE POLIURÉIA, 2 DEMÃOS. AF_09/2023</t>
  </si>
  <si>
    <t>IMPERMEABILIZAÇÃO DE SUPERFÍCIE COM MEMBRANA À BASE DE POLIURETANO, 2 DEMÃOS. AF_09/2023</t>
  </si>
  <si>
    <t>IMPERMEABILIZAÇÃO DE SUPERFÍCIE COM MEMBRANA À BASE DE RESINA ACRÍLICA, 3 DEMÃOS. AF_09/2023</t>
  </si>
  <si>
    <t>PROTEÇÃO MECÂNICA DE SUPERFICIE HORIZONTAL COM ARGAMASSA DE CIMENTO E AREIA, TRAÇO 1:3, E=3CM. AF_09/2023</t>
  </si>
  <si>
    <t>PROTEÇÃO MECÂNICA DE SUPERFICIE HORIZONTAL COM ARGAMASSA DE CIMENTO E AREIA, TRAÇO 1:3, E=4CM. AF_09/2023</t>
  </si>
  <si>
    <t>PROTEÇÃO MECÂNICA DE SUPERFICIE HORIZONTAL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</si>
  <si>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</si>
  <si>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</si>
  <si>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HORIZONTAL COM ARGAMASSA DE CIMENTO E AREIA, TRAÇO 1:3, E=2CM. AF_09/2023</t>
  </si>
  <si>
    <t>PROTEÇÃO MECÂNICA DE SUPERFÍCIE VERTICAL COM ARGAMASSA DE CIMENTO E AREIA, TRAÇO 1:3, E=2CM. AF_09/2023</t>
  </si>
  <si>
    <t>PROTEÇÃO MECÂNICA DE SUPERFÍCIE VERTICAL COM ARGAMASSA DE CIMENTO E AREIA, TRAÇO 1:3, E=3CM. AF_09/2023</t>
  </si>
  <si>
    <t>PROTEÇÃO MECÂNICA DE SUPERFÍCIE VERTICAL COM ARGAMASSA DE CIMENTO E AREIA, TRAÇO 1:3, E=4CM. AF_09/2023</t>
  </si>
  <si>
    <t>PROTEÇÃO MECÂNICA DE SUPERFÍCIE VERTICAL COM ARGAMASSA DE CIMENTO E AREIA, TRAÇO 1:3, E=5CM. AF_09/2023</t>
  </si>
  <si>
    <t>PROTEÇÃO MECÂNICA DE SUPERFÍCIE VERTICAL COM CONCRETO 15 MPA, E=5CM. AF_09/2023</t>
  </si>
  <si>
    <t>TRATAMENTO DE JUNTA DE DILATAÇÃO COM MANTA ASFÁLTICA ADERIDA COM MAÇARICO. AF_09/2023</t>
  </si>
  <si>
    <t>TRATAMENTO DE JUNTA DE DILATAÇÃO, COM TARUGO DE POLIETILENO E SELANTE PU, INCLUSO PREENCHIMENTO COM ESPUMA EXPANSIVA PU. AF_09/2023</t>
  </si>
  <si>
    <t>TRATAMENTO DE JUNTA SERRADA, COM TARUGO DE POLIETILENO E SELANTE À BASE DE SILICONE. AF_09/2023</t>
  </si>
  <si>
    <t>TRATAMENTO DE RALO OU PONTO EMERGENTE COM ARGAMASSA POLIMÉRICA / MEMBRANA ACRÍLICA REFORÇADO COM TELA DE POLIÉSTER (MAV). AF_09/2023</t>
  </si>
  <si>
    <t>TRATAMENTO DE RALO OU PONTO EMERGENTE COM MANTA ASFÁLTICA COLADA COM ASFÁLTO DERRETIDO, E=4MM. AF_09/2023</t>
  </si>
  <si>
    <t>TRATAMENTO DE RODAPÉ COM MANTA ASFÁLTICA COLADA COM ASFALTO DERRETIDO, E=4MM. AF_09/2023</t>
  </si>
  <si>
    <t>TRATAMENTO DE RODAPÉ COM TELA DE POLIÉSTER. AF_09/2023</t>
  </si>
  <si>
    <t>CABO DE COBRE FLEXÍVEL ISOLADO, 1,5 MM², ANTI-CHAMA 0,6/1,0 KV, PARA CIRCUITOS TERMINAIS - FORNECIMENTO E INSTALAÇÃO. AF_03/2023</t>
  </si>
  <si>
    <t>CABO DE COBRE FLEXÍVEL ISOLADO, 1,5 MM², ANTI-CHAMA 450/750 V, PARA CIRCUITOS TERMINAIS - FORNECIMENTO E INSTALAÇÃO. AF_03/2023</t>
  </si>
  <si>
    <t>CABO DE COBRE FLEXÍVEL ISOLADO, 10 MM², ANTI-CHAMA 0,6/1,0 KV, PARA CIRCUITOS TERMINAIS - FORNECIMENTO E INSTALAÇÃO. AF_03/2023</t>
  </si>
  <si>
    <t>CABO DE COBRE FLEXÍVEL ISOLADO, 10 MM², ANTI-CHAMA 450/750 V, PARA CIRCUITOS TERMINAIS - FORNECIMENTO E INSTALAÇÃO. AF_03/2023</t>
  </si>
  <si>
    <t>CABO DE COBRE FLEXÍVEL ISOLADO, 16 MM², ANTI-CHAMA 0,6/1,0 KV, PARA CIRCUITOS TERMINAIS - FORNECIMENTO E INSTALAÇÃO. AF_03/2023</t>
  </si>
  <si>
    <t>CABO DE COBRE FLEXÍVEL ISOLADO, 16 MM², ANTI-CHAMA 450/750 V, PARA CIRCUITOS TERMINAIS - FORNECIMENTO E INSTALAÇÃO. AF_03/2023</t>
  </si>
  <si>
    <t>CABO DE COBRE FLEXÍVEL ISOLADO, 2,5 MM², ANTI-CHAMA 0,6/1,0 KV, PARA CIRCUITOS TERMINAIS - FORNECIMENTO E INSTALAÇÃO. AF_03/2023</t>
  </si>
  <si>
    <t>CABO DE COBRE FLEXÍVEL ISOLADO, 2,5 MM², ANTI-CHAMA 450/750 V, PARA CIRCUITOS TERMINAIS - FORNECIMENTO E INSTALAÇÃO. AF_03/2023</t>
  </si>
  <si>
    <t>CABO DE COBRE FLEXÍVEL ISOLADO, 4 MM², ANTI-CHAMA 0,6/1,0 KV, PARA CIRCUITOS TERMINAIS - FORNECIMENTO E INSTALAÇÃO. AF_03/2023</t>
  </si>
  <si>
    <t>CABO DE COBRE FLEXÍVEL ISOLADO, 4 MM², ANTI-CHAMA 450/750 V, PARA CIRCUITOS TERMINAIS - FORNECIMENTO E INSTALAÇÃO. AF_03/2023</t>
  </si>
  <si>
    <t>CABO DE COBRE FLEXÍVEL ISOLADO, 6 MM², ANTI-CHAMA 0,6/1,0 KV, PARA CIRCUITOS TERMINAIS - FORNECIMENTO E INSTALAÇÃO. AF_03/2023</t>
  </si>
  <si>
    <t>CABO DE COBRE FLEXÍVEL ISOLADO, 6 MM², ANTI-CHAMA 450/750 V, PARA CIRCUITOS TERMINAIS - FORNECIMENTO E INSTALAÇÃO. AF_03/2023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</si>
  <si>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</si>
  <si>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</si>
  <si>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</si>
  <si>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</si>
  <si>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</si>
  <si>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</si>
  <si>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CAIXA OCTOGONAL 3" X 3", PVC, INSTALADA EM LAJE - FORNECIMENTO E INSTALAÇÃO. AF_03/2023</t>
  </si>
  <si>
    <t>CAIXA OCTOGONAL 4" X 4", METÁLICA, INSTALADA EM LAJE - FORNECIMENTO E INSTALAÇÃO. AF_03/2023</t>
  </si>
  <si>
    <t>CAIXA OCTOGONAL 4" X 4", PVC, INSTALADA EM LAJE - FORNECIMENTO E INSTALAÇÃO. AF_03/2023</t>
  </si>
  <si>
    <t>CAIXA RETANGULAR 4" X 2" ALTA (2,00 M DO PISO), METÁLICA, INSTALADA EM PAREDE - FORNECIMENTO E INSTALAÇÃO. AF_03/2023</t>
  </si>
  <si>
    <t>CAIXA RETANGULAR 4" X 2" ALTA (2,00 M DO PISO), PVC, INSTALADA EM PAREDE - FORNECIMENTO E INSTALAÇÃO. AF_03/2023</t>
  </si>
  <si>
    <t>CAIXA RETANGULAR 4" X 2" BAIXA (0,30 M DO PISO), METÁLICA, INSTALADA EM PAREDE - FORNECIMENTO E INSTALAÇÃO. AF_03/2023</t>
  </si>
  <si>
    <t>CAIXA RETANGULAR 4" X 2" BAIXA (0,30 M DO PISO), PVC, INSTALADA EM PAREDE - FORNECIMENTO E INSTALAÇÃO. AF_03/2023</t>
  </si>
  <si>
    <t>CAIXA RETANGULAR 4" X 2" MÉDIA (1,30 M DO PISO), METÁLICA, INSTALADA EM PAREDE - FORNECIMENTO E INSTALAÇÃO. AF_03/2023</t>
  </si>
  <si>
    <t>CAIXA RETANGULAR 4" X 2" MÉDIA (1,30 M DO PISO), PVC, INSTALADA EM PAREDE - FORNECIMENTO E INSTALAÇÃO. AF_03/2023</t>
  </si>
  <si>
    <t>CAIXA RETANGULAR 4" X 4" ALTA (2,00 M DO PISO), METÁLICA, INSTALADA EM PAREDE - FORNECIMENTO E INSTALAÇÃO. AF_03/2023</t>
  </si>
  <si>
    <t>CAIXA RETANGULAR 4" X 4" ALTA (2,00 M DO PISO), PVC, INSTALADA EM PAREDE - FORNECIMENTO E INSTALAÇÃO. AF_03/2023</t>
  </si>
  <si>
    <t>CAIXA RETANGULAR 4" X 4" BAIXA (0,30 M DO PISO), METÁLICA, INSTALADA EM PAREDE - FORNECIMENTO E INSTALAÇÃO. AF_03/2023</t>
  </si>
  <si>
    <t>CAIXA RETANGULAR 4" X 4" BAIXA (0,30 M DO PISO), PVC, INSTALADA EM PAREDE - FORNECIMENTO E INSTALAÇÃO. AF_03/2023</t>
  </si>
  <si>
    <t>CAIXA RETANGULAR 4" X 4" MÉDIA (1,30 M DO PISO), METÁLICA, INSTALADA EM PAREDE - FORNECIMENTO E INSTALAÇÃO. AF_03/2023</t>
  </si>
  <si>
    <t>CAIXA RETANGULAR 4" X 4" MÉDIA (1,30 M DO PISO), PVC, INSTALADA EM PAREDE - FORNECIMENTO E INSTALAÇÃO. AF_03/2023</t>
  </si>
  <si>
    <t>CAIXA SEXTAVADA 3" X 3", METÁLICA, INSTALADA EM LAJE - FORNECIMENTO E INSTALAÇÃO. AF_03/2023</t>
  </si>
  <si>
    <t>CAMPAINHA CIGARRA (1 MÓDULO), 10A/250V, INCLUINDO SUPORTE E PLACA - FORNECIMENTO E INSTALAÇÃO. AF_03/2023</t>
  </si>
  <si>
    <t>CAMPAINHA CIGARRA (1 MÓDULO), 10A/250V, SEM SUPORTE E SEM PLACA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</si>
  <si>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</si>
  <si>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</si>
  <si>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</si>
  <si>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CURVA 180 GRAUS PARA ELETRODUTO, PVC, ROSCÁVEL, DN 20 MM (1/2"), PARA CIRCUITOS TERMINAIS, INSTALADA EM FORRO - FORNECIMENTO E INSTALAÇÃO. AF_03/2023</t>
  </si>
  <si>
    <t>CURVA 180 GRAUS PARA ELETRODUTO, PVC, ROSCÁVEL, DN 20 MM (1/2"), PARA CIRCUITOS TERMINAIS, INSTALADA EM LAJE - FORNECIMENTO E INSTALAÇÃO. AF_03/2023</t>
  </si>
  <si>
    <t>CURVA 180 GRAUS PARA ELETRODUTO, PVC, ROSCÁVEL, DN 20 MM (1/2"), PARA CIRCUITOS TERMINAIS, INSTALADA EM PAREDE - FORNECIMENTO E INSTALAÇÃO. AF_03/2023</t>
  </si>
  <si>
    <t>CURVA 180 GRAUS PARA ELETRODUTO, PVC, ROSCÁVEL, DN 25 MM (3/4"), PARA CIRCUITOS TERMINAIS, INSTALADA EM FORRO - FORNECIMENTO E INSTALAÇÃO. AF_03/2023</t>
  </si>
  <si>
    <t>CURVA 180 GRAUS PARA ELETRODUTO, PVC, ROSCÁVEL, DN 25 MM (3/4"), PARA CIRCUITOS TERMINAIS, INSTALADA EM LAJE - FORNECIMENTO E INSTALAÇÃO. AF_03/2023</t>
  </si>
  <si>
    <t>CURVA 180 GRAUS PARA ELETRODUTO, PVC, ROSCÁVEL, DN 25 MM (3/4"), PARA CIRCUITOS TERMINAIS, INSTALADA EM PAREDE - FORNECIMENTO E INSTALAÇÃO. AF_03/2023</t>
  </si>
  <si>
    <t>CURVA 180 GRAUS PARA ELETRODUTO, PVC, ROSCÁVEL, DN 32 MM (1"), PARA CIRCUITOS TERMINAIS, INSTALADA EM FORRO - FORNECIMENTO E INSTALAÇÃO. AF_03/2023</t>
  </si>
  <si>
    <t>CURVA 180 GRAUS PARA ELETRODUTO, PVC, ROSCÁVEL, DN 32 MM (1"), PARA CIRCUITOS TERMINAIS, INSTALADA EM LAJE - FORNECIMENTO E INSTALAÇÃO. AF_03/2023</t>
  </si>
  <si>
    <t>CURVA 180 GRAUS PARA ELETRODUTO, PVC, ROSCÁVEL, DN 32 MM (1"), PARA CIRCUITOS TERMINAIS, INSTALADA EM PAREDE - FORNECIMENTO E INSTALAÇÃO. AF_03/2023</t>
  </si>
  <si>
    <t>CURVA 180 GRAUS PARA ELETRODUTO, PVC, ROSCÁVEL, DN 40 MM (1 1/4"), PARA CIRCUITOS TERMINAIS, INSTALADA EM FORRO - FORNECIMENTO E INSTALAÇÃO. AF_03/2023</t>
  </si>
  <si>
    <t>CURVA 180 GRAUS PARA ELETRODUTO, PVC, ROSCÁVEL, DN 40 MM (1 1/4"), PARA CIRCUITOS TERMINAIS, INSTALADA EM LAJE - FORNECIMENTO E INSTALAÇÃO. AF_03/2023</t>
  </si>
  <si>
    <t>CURVA 180 GRAUS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</si>
  <si>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</si>
  <si>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90 GRAUS PARA ELETRODUTO, PVC, ROSCÁVEL, DN 20 MM (1/2"), PARA CIRCUITOS TERMINAIS, INSTALADA EM LAJE - FORNECIMENTO E INSTALAÇÃO. AF_03/2023</t>
  </si>
  <si>
    <t>CURVA 90 GRAUS PARA ELETRODUTO, PVC, ROSCÁVEL, DN 20 MM (1/2"), PARA CIRCUITOS TERMINAIS, INSTALADA EM PAREDE - FORNECIMENTO E INSTALAÇÃO. AF_03/2023</t>
  </si>
  <si>
    <t>CURVA 90 GRAUS PARA ELETRODUTO, PVC, ROSCÁVEL, DN 25 MM (3/4"), PARA CIRCUITOS TERMINAIS, INSTALADA EM FORRO - FORNECIMENTO E INSTALAÇÃO. AF_03/2023</t>
  </si>
  <si>
    <t>CURVA 90 GRAUS PARA ELETRODUTO, PVC, ROSCÁVEL, DN 25 MM (3/4"), PARA CIRCUITOS TERMINAIS, INSTALADA EM LAJE - FORNECIMENTO E INSTALAÇÃO. AF_03/2023</t>
  </si>
  <si>
    <t>CURVA 90 GRAUS PARA ELETRODUTO, PVC, ROSCÁVEL, DN 25 MM (3/4"), PARA CIRCUITOS TERMINAIS, INSTALADA EM PAREDE - FORNECIMENTO E INSTALAÇÃO. AF_03/2023</t>
  </si>
  <si>
    <t>CURVA 90 GRAUS PARA ELETRODUTO, PVC, ROSCÁVEL, DN 32 MM (1"), PARA CIRCUITOS TERMINAIS, INSTALADA EM FORRO - FORNECIMENTO E INSTALAÇÃO. AF_03/2023</t>
  </si>
  <si>
    <t>CURVA 90 GRAUS PARA ELETRODUTO, PVC, ROSCÁVEL, DN 32 MM (1"), PARA CIRCUITOS TERMINAIS, INSTALADA EM LAJE - FORNECIMENTO E INSTALAÇÃO. AF_03/2023</t>
  </si>
  <si>
    <t>CURVA 90 GRAUS PARA ELETRODUTO, PVC, ROSCÁVEL, DN 32 MM (1"), PARA CIRCUITOS TERMINAIS, INSTALADA EM PAREDE - FORNECIMENTO E INSTALAÇÃO. AF_03/2023</t>
  </si>
  <si>
    <t>CURVA 90 GRAUS PARA ELETRODUTO, PVC, ROSCÁVEL, DN 40 MM (1 1/4"), PARA CIRCUITOS TERMINAIS, INSTALADA EM FORRO - FORNECIMENTO E INSTALAÇÃO. AF_03/2023</t>
  </si>
  <si>
    <t>CURVA 90 GRAUS PARA ELETRODUTO, PVC, ROSCÁVEL, DN 40 MM (1 1/4"), PARA CIRCUITOS TERMINAIS, INSTALADA EM LAJE - FORNECIMENTO E INSTALAÇÃO. AF_03/2023</t>
  </si>
  <si>
    <t>CURVA 90 GRAUS PARA ELETRODUTO, PVC, ROSCÁVEL, DN 40 MM (1 1/4"), PARA CIRCUITOS TERMINAIS, INSTALADA EM PAREDE - FORNECIMENTO E INSTALAÇÃO. AF_03/2023</t>
  </si>
  <si>
    <t>DIMMER ROTATIVO (1 MÓDULO), 220V/600W, INCLUINDO SUPORTE E PLACA - FORNECIMENTO E INSTALAÇÃO. AF_03/2023</t>
  </si>
  <si>
    <t>DIMMER ROTATIVO (1 MÓDULO), 220V/600W, SEM SUPORTE E SEM PLACA - FORNECIMENTO E INSTALAÇÃO. AF_03/2023</t>
  </si>
  <si>
    <t>ELETRODUTO FLEXÍVEL CORRUGADO REFORÇADO, PVC, DN 20 MM (1/2"),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</si>
  <si>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</si>
  <si>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20 MM (1/2"), PARA CIRCUITOS TERMINAIS, INSTALADO EM PAREDE - FORNECIMENTO E INSTALAÇÃO. AF_03/2023</t>
  </si>
  <si>
    <t>ELETRODUTO FLEXÍVEL CORRUGADO REFORÇADO, PVC, DN 25 MM (3/4"), PARA CIRCUITOS TERMINAIS, INSTALADO EM FORRO - FORNECIMENTO E INSTALAÇÃO. AF_03/2023</t>
  </si>
  <si>
    <t>ELETRODUTO FLEXÍVEL CORRUGADO REFORÇADO, PVC, DN 25 MM (3/4"), PARA CIRCUITOS TERMINAIS, INSTALADO EM LAJE - FORNECIMENTO E INSTALAÇÃO. AF_03/2023</t>
  </si>
  <si>
    <t>ELETRODUTO FLEXÍVEL CORRUGADO REFORÇADO, PVC, DN 25 MM (3/4"), PARA CIRCUITOS TERMINAIS, INSTALADO EM PAREDE - FORNECIMENTO E INSTALAÇÃO. AF_03/2023</t>
  </si>
  <si>
    <t>ELETRODUTO FLEXÍVEL CORRUGADO REFORÇADO, PVC, DN 32 MM (1"), PARA CIRCUITOS TERMINAIS, INSTALADO EM FORRO - FORNECIMENTO E INSTALAÇÃO. AF_03/2023</t>
  </si>
  <si>
    <t>ELETRODUTO FLEXÍVEL CORRUGADO REFORÇADO, PVC, DN 32 MM (1"), PARA CIRCUITOS TERMINAIS, INSTALADO EM LAJE - FORNECIMENTO E INSTALAÇÃO. AF_03/2023</t>
  </si>
  <si>
    <t>ELETRODUTO FLEXÍVEL CORRUGADO REFORÇADO, PVC, DN 32 MM (1"), PARA CIRCUITOS TERMINAIS, INSTALADO EM PAREDE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</si>
  <si>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</si>
  <si>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</si>
  <si>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</si>
  <si>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</si>
  <si>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PEAD, DN 40 MM (1 1/4"), PARA CIRCUITOS TERMINAIS, INSTALADO EM LAJE - FORNECIMENTO E INSTALAÇÃO. AF_03/2023</t>
  </si>
  <si>
    <t>ELETRODUTO FLEXÍVEL CORRUGADO, PEAD, DN 40 MM (1 1/4"), PARA CIRCUITOS TERMINAIS, INSTALADO EM PAREDE - FORNECIMENTO E INSTALAÇÃO. AF_03/2023</t>
  </si>
  <si>
    <t>ELETRODUTO FLEXÍVEL CORRUGADO, PVC, DN 20 MM (1/2"), PARA CIRCUITOS TERMINAIS, INSTALADO EM FORRO - FORNECIMENTO E INSTALAÇÃO. AF_03/2023</t>
  </si>
  <si>
    <t>ELETRODUTO FLEXÍVEL CORRUGADO, PVC, DN 20 MM (1/2"), PARA CIRCUITOS TERMINAIS, INSTALADO EM PAREDE - FORNECIMENTO E INSTALAÇÃO. AF_03/2023</t>
  </si>
  <si>
    <t>ELETRODUTO FLEXÍVEL CORRUGADO, PVC, DN 25 MM (3/4"), PARA CIRCUITOS TERMINAIS, INSTALADO EM FORRO - FORNECIMENTO E INSTALAÇÃO. AF_03/2023</t>
  </si>
  <si>
    <t>ELETRODUTO FLEXÍVEL CORRUGADO, PVC, DN 25 MM (3/4"), PARA CIRCUITOS TERMINAIS, INSTALADO EM PAREDE - FORNECIMENTO E INSTALAÇÃO. AF_03/2023</t>
  </si>
  <si>
    <t>ELETRODUTO FLEXÍVEL CORRUGADO, PVC, DN 32 MM (1"), PARA CIRCUITOS TERMINAIS, INSTALADO EM FORRO - FORNECIMENTO E INSTALAÇÃO. AF_03/2023</t>
  </si>
  <si>
    <t>ELETRODUTO FLEXÍVEL CORRUGADO, PVC, DN 32 MM (1"), PARA CIRCUITOS TERMINAIS, INSTALADO EM PAREDE - FORNECIMENTO E INSTALAÇÃO. AF_03/2023</t>
  </si>
  <si>
    <t>ELETRODUTO FLEXÍVEL LISO, PEAD, DN 32 MM (1"), PARA CIRCUITOS TERMINAIS, INSTALADO EM FORRO - FORNECIMENTO E INSTALAÇÃO. AF_03/2023</t>
  </si>
  <si>
    <t>ELETRODUTO FLEXÍVEL LISO, PEAD, DN 32 MM (1"), PARA CIRCUITOS TERMINAIS, INSTALADO EM LAJE - FORNECIMENTO E INSTALAÇÃO. AF_03/2023</t>
  </si>
  <si>
    <t>ELETRODUTO FLEXÍVEL LISO, PEAD, DN 32 MM (1"), PARA CIRCUITOS TERMINAIS, INSTALADO EM PAREDE - FORNECIMENTO E INSTALAÇÃO. AF_03/2023</t>
  </si>
  <si>
    <t>ELETRODUTO FLEXÍVEL LISO, PEAD, DN 40 MM (1 1/4"), PARA CIRCUITOS TERMINAIS, INSTALADO EM FORRO - FORNECIMENTO E INSTALAÇÃO. AF_03/2023</t>
  </si>
  <si>
    <t>ELETRODUTO FLEXÍVEL LISO, PEAD, DN 40 MM (1 1/4"), PARA CIRCUITOS TERMINAIS, INSTALADO EM LAJE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</si>
  <si>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</si>
  <si>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</si>
  <si>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20 MM (1/2"),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</si>
  <si>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</si>
  <si>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FORRO - FORNECIMENTO E INSTALAÇÃO. AF_03/2023</t>
  </si>
  <si>
    <t>ELETRODUTO RÍGIDO ROSCÁVEL, PVC, DN 25 MM (3/4"), PARA CIRCUITOS TERMINAIS, INSTALADO EM LAJE - FORNECIMENTO E INSTALAÇÃO. AF_03/2023</t>
  </si>
  <si>
    <t>ELETRODUTO RÍGIDO ROSCÁVEL, PVC, DN 25 MM (3/4"), PARA CIRCUITOS TERMINAIS, INSTALADO EM PAREDE - FORNECIMENTO E INSTALAÇÃO. AF_03/2023</t>
  </si>
  <si>
    <t>ELETRODUTO RÍGIDO ROSCÁVEL, PVC, DN 32 MM (1"), PARA CIRCUITOS TERMINAIS, INSTALADO EM FORRO - FORNECIMENTO E INSTALAÇÃO. AF_03/2023</t>
  </si>
  <si>
    <t>ELETRODUTO RÍGIDO ROSCÁVEL, PVC, DN 32 MM (1"), PARA CIRCUITOS TERMINAIS, INSTALADO EM LAJE - FORNECIMENTO E INSTALAÇÃO. AF_03/2023</t>
  </si>
  <si>
    <t>ELETRODUTO RÍGIDO ROSCÁVEL, PVC, DN 32 MM (1"), PARA CIRCUITOS TERMINAIS, INSTALADO EM PAREDE - FORNECIMENTO E INSTALAÇÃO. AF_03/2023</t>
  </si>
  <si>
    <t>ELETRODUTO RÍGIDO ROSCÁVEL, PVC, DN 40 MM (1 1/4"), PARA CIRCUITOS TERMINAIS, INSTALADO EM FORRO - FORNECIMENTO E INSTALAÇÃO. AF_03/2023</t>
  </si>
  <si>
    <t>ELETRODUTO RÍGIDO ROSCÁVEL, PVC, DN 40 MM (1 1/4"), PARA CIRCUITOS TERMINAIS, INSTALADO EM LAJE - FORNECIMENTO E INSTALAÇÃO. AF_03/2023</t>
  </si>
  <si>
    <t>ELETRODUTO RÍGIDO ROSCÁVEL, PVC, DN 40 MM (1 1/4"), PARA CIRCUITOS TERMINAIS, INSTALADO EM PAREDE - FORNECIMENTO E INSTALAÇÃO. AF_03/2023</t>
  </si>
  <si>
    <t>INTERRUPTOR BIPOLAR (1 MÓDULO), 10A/250V, INCLUINDO SUPORTE E PLACA - FORNECIMENTO E INSTALAÇÃO. AF_03/2023</t>
  </si>
  <si>
    <t>INTERRUPTOR BIPOLAR (1 MÓDULO), 10A/250V, SEM SUPORTE E SEM PLACA - FORNECIMENTO E INSTALAÇÃO. AF_03/2023</t>
  </si>
  <si>
    <t>INTERRUPTOR INTERMEDIÁRIO (1 MÓDULO), 10A/250V, INCLUINDO SUPORTE E PLACA - FORNECIMENTO E INSTALAÇÃO. AF_03/2023</t>
  </si>
  <si>
    <t>INTERRUPTOR INTERMEDIÁRIO (1 MÓDULO), 10A/250V, SEM SUPORTE E SEM PLACA - FORNECIMENTO E INSTALAÇÃO. AF_03/2023</t>
  </si>
  <si>
    <t>INTERRUPTOR PARALELO (1 MÓDULO) COM 1 TOMADA DE EMBUTIR 2P+T 10 A, INCLUINDO SUPORTE E PLACA - FORNECIMENTO E INSTALAÇÃO. AF_03/2023</t>
  </si>
  <si>
    <t>INTERRUPTOR PARALELO (1 MÓDULO) COM 1 TOMADA DE EMBUTIR 2P+T 10 A, SEM SUPORTE E SEM PLACA - FORNECIMENTO E INSTALAÇÃO. AF_03/2023</t>
  </si>
  <si>
    <t>INTERRUPTOR PARALELO (1 MÓDULO) COM 2 TOMADAS DE EMBUTIR 2P+T 10 A, INCLUINDO SUPORTE E PLACA - FORNECIMENTO E INSTALAÇÃO. AF_03/2023</t>
  </si>
  <si>
    <t>INTERRUPTOR PARALELO (1 MÓDULO) COM 2 TOMADAS DE EMBUTIR 2P+T 10 A, SEM SUPORTE E SEM PLACA - FORNECIMENTO E INSTALAÇÃO. AF_03/2023</t>
  </si>
  <si>
    <t>INTERRUPTOR PARALELO (1 MÓDULO), 10A/250V, INCLUINDO SUPORTE E PLACA - FORNECIMENTO E INSTALAÇÃO. AF_03/2023</t>
  </si>
  <si>
    <t>INTERRUPTOR PARALELO (1 MÓDULO), 10A/250V, SEM SUPORTE E SEM PLACA - FORNECIMENTO E INSTALAÇÃO. AF_03/2023</t>
  </si>
  <si>
    <t>INTERRUPTOR PARALELO (2 MÓDULOS) COM 1 TOMADA DE EMBUTIR 2P+T 10 A, INCLUINDO SUPORTE E PLACA - FORNECIMENTO E INSTALAÇÃO. AF_03/2023</t>
  </si>
  <si>
    <t>INTERRUPTOR PARALELO (2 MÓDULOS) COM 1 TOMADA DE EMBUTIR 2P+T 10 A, SEM SUPORTE E SEM PLACA - FORNECIMENTO E INSTALAÇÃO. AF_03/2023</t>
  </si>
  <si>
    <t>INTERRUPTOR PARALELO (2 MÓDULOS), 10A/250V, INCLUINDO SUPORTE E PLACA - FORNECIMENTO E INSTALAÇÃO. AF_03/2023</t>
  </si>
  <si>
    <t>INTERRUPTOR PARALELO (2 MÓDULOS), 10A/250V, SEM SUPORTE E SEM PLACA - FORNECIMENTO E INSTALAÇÃO. AF_03/2023</t>
  </si>
  <si>
    <t>INTERRUPTOR PARALELO (3 MÓDULOS), 10A/250V, INCLUINDO SUPORTE E PLACA - FORNECIMENTO E INSTALAÇÃO. AF_03/2023</t>
  </si>
  <si>
    <t>INTERRUPTOR PARALELO (3 MÓDULOS), 10A/250V, SEM SUPORTE E SEM PLACA - FORNECIMENTO E INSTALAÇÃO. AF_03/2023</t>
  </si>
  <si>
    <t>INTERRUPTOR PULSADOR CAMPAINHA (1 MÓDULO), 10A/250V, INCLUINDO SUPORTE E PLACA - FORNECIMENTO E INSTALAÇÃO. AF_03/2023</t>
  </si>
  <si>
    <t>INTERRUPTOR PULSADOR CAMPAINHA (1 MÓDULO), 10A/250V, SEM SUPORTE E SEM PLACA - FORNECIMENTO E INSTALAÇÃO. AF_03/2023</t>
  </si>
  <si>
    <t>INTERRUPTOR PULSADOR MINUTERIA (1 MÓDULO), 10A/250V, INCLUINDO SUPORTE E PLACA - FORNECIMENTO E INSTALAÇÃO. AF_03/2023</t>
  </si>
  <si>
    <t>INTERRUPTOR PULSADOR MINUTERIA (1 MÓDULO), 10A/250V, SEM SUPORTE E SEM PLACA - FORNECIMENTO E INSTALAÇÃO. AF_03/2023</t>
  </si>
  <si>
    <t>INTERRUPTOR SIMPLES (1 MÓDULO) COM 1 TOMADA DE EMBUTIR 2P+T 10 A, INCLUINDO SUPORTE E PLACA - FORNECIMENTO E INSTALAÇÃO. AF_03/2023</t>
  </si>
  <si>
    <t>INTERRUPTOR SIMPLES (1 MÓDULO) COM 1 TOMADA DE EMBUTIR 2P+T 10 A, SEM SUPORTE E SEM PLACA - FORNECIMENTO E INSTALAÇÃO. AF_03/2023</t>
  </si>
  <si>
    <t>INTERRUPTOR SIMPLES (1 MÓDULO) COM 2 TOMADAS DE EMBUTIR 2P+T 10 A, INCLUINDO SUPORTE E PLACA - FORNECIMENTO E INSTALAÇÃO. AF_03/2023</t>
  </si>
  <si>
    <t>INTERRUPTOR SIMPLES (1 MÓDULO) COM 2 TOMADAS DE EMBUTIR 2P+T 10 A, SEM SUPORTE E SEM PLACA - FORNECIMENTO E INSTALAÇÃO. AF_03/2023</t>
  </si>
  <si>
    <t>INTERRUPTOR SIMPLES (1 MÓDULO) COM 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</si>
  <si>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</si>
  <si>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</si>
  <si>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</si>
  <si>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10A/250V, INCLUINDO SUPORTE E PLACA - FORNECIMENTO E INSTALAÇÃO. AF_03/2023</t>
  </si>
  <si>
    <t>INTERRUPTOR SIMPLES (1 MÓDULO), 10A/250V, SEM SUPORTE E SEM PLACA - FORNECIMENTO E INSTALAÇÃO. AF_03/2023</t>
  </si>
  <si>
    <t>INTERRUPTOR SIMPLES (1 MÓDULO), INTERRUPTOR PARALELO (1 MÓDULO) E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</si>
  <si>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</si>
  <si>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(2 MÓDULOS) COM 1 TOMADA DE EMBUTIR 2P+T 10 A, INCLUINDO SUPORTE E PLACA - FORNECIMENTO E INSTALAÇÃO. AF_03/2023</t>
  </si>
  <si>
    <t>INTERRUPTOR SIMPLES (2 MÓDULOS) COM 1 TOMADA DE EMBUTIR 2P+T 10 A, SEM SUPORTE E SEM PLACA - FORNECIMENTO E INSTALAÇÃO. AF_03/2023</t>
  </si>
  <si>
    <t>INTERRUPTOR SIMPLES (2 MÓDULOS) COM INTERRUPTOR PARALELO (1 MÓDULO),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</si>
  <si>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</si>
  <si>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(2 MÓDULOS), 10A/250V, INCLUINDO SUPORTE E PLACA - FORNECIMENTO E INSTALAÇÃO. AF_03/2023</t>
  </si>
  <si>
    <t>INTERRUPTOR SIMPLES (2 MÓDULOS) COM INTERRUPTOR PARALELO (2 MÓDULOS), 10A/250V, SEM SUPORTE E SEM PLACA - FORNECIMENTO E INSTALAÇÃO. AF_03/2023</t>
  </si>
  <si>
    <t>INTERRUPTOR SIMPLES (2 MÓDULOS), 10A/250V, INCLUINDO SUPORTE E PLACA - FORNECIMENTO E INSTALAÇÃO. AF_03/2023</t>
  </si>
  <si>
    <t>INTERRUPTOR SIMPLES (2 MÓDULOS), 10A/250V, SEM SUPORTE E SEM PLACA - FORNECIMENTO E INSTALAÇÃO. AF_03/2023</t>
  </si>
  <si>
    <t>INTERRUPTOR SIMPLES (3 MÓDULOS) COM INTERRUPTOR PARALELO (1 MÓDULO), 10A/250V, INCLUINDO SUPORTE E PLACA - FORNECIMENTO E INSTALAÇÃO. AF_03/2023</t>
  </si>
  <si>
    <t>INTERRUPTOR SIMPLES (3 MÓDULOS) COM INTERRUPTOR PARALELO (1 MÓDULO), 10A/250V, SEM SUPORTE E SEM PLACA - FORNECIMENTO E INSTALAÇÃO. AF_03/2023</t>
  </si>
  <si>
    <t>INTERRUPTOR SIMPLES (3 MÓDULOS), 10A/250V, INCLUINDO SUPORTE E PLACA - FORNECIMENTO E INSTALAÇÃO. AF_03/2023</t>
  </si>
  <si>
    <t>INTERRUPTOR SIMPLES (3 MÓDULOS), 10A/250V, SEM SUPORTE E SEM PLACA - FORNECIMENTO E INSTALAÇÃO. AF_03/2023</t>
  </si>
  <si>
    <t>INTERRUPTOR SIMPLES (4 MÓDULOS), 10A/250V, INCLUINDO SUPORTE E PLACA - FORNECIMENTO E INSTALAÇÃO. AF_03/2023</t>
  </si>
  <si>
    <t>INTERRUPTOR SIMPLES (4 MÓDULOS), 10A/250V, SEM SUPORTE E SEM PLACA - FORNECIMENTO E INSTALAÇÃO. AF_03/2023</t>
  </si>
  <si>
    <t>INTERRUPTOR SIMPLES (6 MÓDULOS), 10A/250V, INCLUINDO SUPORTE E PLACA - FORNECIMENTO E INSTALAÇÃO. AF_03/2023</t>
  </si>
  <si>
    <t>INTERRUPTOR SIMPLES (6 MÓDULOS), 10A/250V, SEM SUPORTE E SEM PLACA - FORNECIMENTO E INSTALAÇÃO. AF_03/2023</t>
  </si>
  <si>
    <t>LUVA PARA ELETRODUTO, PVC, ROSCÁVEL, DN 20 MM (1/2"), PARA CIRCUITOS TERMINAIS, INSTALADA EM FORRO - FORNECIMENTO E INSTALAÇÃO. AF_03/2023</t>
  </si>
  <si>
    <t>LUVA PARA ELETRODUTO, PVC, ROSCÁVEL, DN 20 MM (1/2"),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</si>
  <si>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</si>
  <si>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FORRO - FORNECIMENTO E INSTALAÇÃO. AF_03/2023</t>
  </si>
  <si>
    <t>LUVA PARA ELETRODUTO, PVC, ROSCÁVEL, DN 25 MM (3/4"), PARA CIRCUITOS TERMINAIS, INSTALADA EM LAJE - FORNECIMENTO E INSTALAÇÃO. AF_03/2023</t>
  </si>
  <si>
    <t>LUVA PARA ELETRODUTO, PVC, ROSCÁVEL, DN 25 MM (3/4"), PARA CIRCUITOS TERMINAIS, INSTALADA EM PAREDE - FORNECIMENTO E INSTALAÇÃO. AF_03/2023</t>
  </si>
  <si>
    <t>LUVA PARA ELETRODUTO, PVC, ROSCÁVEL, DN 32 MM (1"), PARA CIRCUITOS TERMINAIS, INSTALADA EM FORRO - FORNECIMENTO E INSTALAÇÃO. AF_03/2023</t>
  </si>
  <si>
    <t>LUVA PARA ELETRODUTO, PVC, ROSCÁVEL, DN 32 MM (1"), PARA CIRCUITOS TERMINAIS, INSTALADA EM LAJE - FORNECIMENTO E INSTALAÇÃO. AF_03/2023</t>
  </si>
  <si>
    <t>LUVA PARA ELETRODUTO, PVC, ROSCÁVEL, DN 32 MM (1"), PARA CIRCUITOS TERMINAIS, INSTALADA EM PAREDE - FORNECIMENTO E INSTALAÇÃO. AF_03/2023</t>
  </si>
  <si>
    <t>LUVA PARA ELETRODUTO, PVC, ROSCÁVEL, DN 40 MM (1 1/4"), PARA CIRCUITOS TERMINAIS, INSTALADA EM FORRO - FORNECIMENTO E INSTALAÇÃO. AF_03/2023</t>
  </si>
  <si>
    <t>LUVA PARA ELETRODUTO, PVC, ROSCÁVEL, DN 40 MM (1 1/4"), PARA CIRCUITOS TERMINAIS, INSTALADA EM LAJE - FORNECIMENTO E INSTALAÇÃO. AF_03/2023</t>
  </si>
  <si>
    <t>LUVA PARA ELETRODUTO, PVC, ROSCÁVEL, DN 40 MM (1 1/4"), PARA CIRCUITOS TERMINAIS, INSTALADA EM PAREDE - FORNECIMENTO E INSTALAÇÃO. AF_03/2023</t>
  </si>
  <si>
    <t>SUPORTE PARAFUSADO COM PLACA DE ENCAIXE 4" X 2" ALTO (2,00 M DO PISO) PARA PONTO ELÉTRICO - FORNECIMENTO E INSTALAÇÃO. AF_03/2023</t>
  </si>
  <si>
    <t>SUPORTE PARAFUSADO COM PLACA DE ENCAIXE 4" X 2" BAIXO (0,30 M DO PISO) PARA PONTO ELÉTRICO - FORNECIMENTO E INSTALAÇÃO. AF_03/2023</t>
  </si>
  <si>
    <t>SUPORTE PARAFUSADO COM PLACA DE ENCAIXE 4" X 2" MÉDIO (1,30 M DO PISO) PARA PONTO ELÉTRICO - FORNECIMENTO E INSTALAÇÃO. AF_03/2023</t>
  </si>
  <si>
    <t>SUPORTE PARAFUSADO COM PLACA DE ENCAIXE 4" X 4" ALTO (2,00 M DO PISO) PARA PONTO ELÉTRICO - FORNECIMENTO E INSTALAÇÃO. AF_03/2023</t>
  </si>
  <si>
    <t>SUPORTE PARAFUSADO COM PLACA DE ENCAIXE 4" X 4" BAIXO (0,30 M DO PISO) PARA PONTO ELÉTRICO - FORNECIMENTO E INSTALAÇÃO. AF_03/2023</t>
  </si>
  <si>
    <t>SUPORTE PARAFUSADO COM PLACA DE ENCAIXE 4" X 4" MÉDIO (1,30 M DO PISO) PARA PONTO ELÉTRICO - FORNECIMENTO E INSTALAÇÃO. AF_03/2023</t>
  </si>
  <si>
    <t>TOMADA ALTA DE EMBUTIR (1 MÓDULO), 2P+T 10 A, INCLUINDO SUPORTE E PLACA - FORNECIMENTO E INSTALAÇÃO. AF_03/2023</t>
  </si>
  <si>
    <t>TOMADA ALTA DE EMBUTIR (1 MÓDULO), 2P+T 10 A, SEM SUPORTE E SEM PLACA - FORNECIMENTO E INSTALAÇÃO. AF_03/2023</t>
  </si>
  <si>
    <t>TOMADA ALTA DE EMBUTIR (1 MÓDULO), 2P+T 20 A, INCLUINDO SUPORTE E PLACA - FORNECIMENTO E INSTALAÇÃO. AF_03/2023</t>
  </si>
  <si>
    <t>TOMADA ALTA DE EMBUTIR (1 MÓDULO), 2P+T 20 A, SEM SUPORTE E SEM PLACA - FORNECIMENTO E INSTALAÇÃO. AF_03/2023</t>
  </si>
  <si>
    <t>TOMADA BAIXA DE EMBUTIR (1 MÓDULO), 2P+T 10 A, INCLUINDO SUPORTE E PLACA - FORNECIMENTO E INSTALAÇÃO. AF_03/2023</t>
  </si>
  <si>
    <t>TOMADA BAIXA DE EMBUTIR (1 MÓDULO), 2P+T 10 A, SEM SUPORTE E SEM PLACA - FORNECIMENTO E INSTALAÇÃO. AF_03/2023</t>
  </si>
  <si>
    <t>TOMADA BAIXA DE EMBUTIR (1 MÓDULO), 2P+T 20 A, INCLUINDO SUPORTE E PLACA - FORNECIMENTO E INSTALAÇÃO. AF_03/2023</t>
  </si>
  <si>
    <t>TOMADA BAIXA DE EMBUTIR (1 MÓDULO), 2P+T 20 A, SEM SUPORTE E SEM PLACA - FORNECIMENTO E INSTALAÇÃO. AF_03/2023</t>
  </si>
  <si>
    <t>TOMADA BAIXA DE EMBUTIR (2 MÓDULOS), 2P+T 10 A, INCLUINDO SUPORTE E PLACA - FORNECIMENTO E INSTALAÇÃO. AF_03/2023</t>
  </si>
  <si>
    <t>TOMADA BAIXA DE EMBUTIR (2 MÓDULOS), 2P+T 10 A, SEM SUPORTE E SEM PLACA - FORNECIMENTO E INSTALAÇÃO. AF_03/2023</t>
  </si>
  <si>
    <t>TOMADA BAIXA DE EMBUTIR (2 MÓDULOS), 2P+T 20 A, INCLUINDO SUPORTE E PLACA - FORNECIMENTO E INSTALAÇÃO. AF_03/2023</t>
  </si>
  <si>
    <t>TOMADA BAIXA DE EMBUTIR (2 MÓDULOS), 2P+T 20 A, SEM SUPORTE E SEM PLACA - FORNECIMENTO E INSTALAÇÃO. AF_03/2023</t>
  </si>
  <si>
    <t>TOMADA BAIXA DE EMBUTIR (3 MÓDULOS), 2P+T 10 A, INCLUINDO SUPORTE E PLACA - FORNECIMENTO E INSTALAÇÃO. AF_03/2023</t>
  </si>
  <si>
    <t>TOMADA BAIXA DE EMBUTIR (3 MÓDULOS), 2P+T 10 A, SEM SUPORTE E SEM PLACA - FORNECIMENTO E INSTALAÇÃO. AF_03/2023</t>
  </si>
  <si>
    <t>TOMADA BAIXA DE EMBUTIR (3 MÓDULOS), 2P+T 20 A, INCLUINDO SUPORTE E PLACA - FORNECIMENTO E INSTALAÇÃO. AF_03/2023</t>
  </si>
  <si>
    <t>TOMADA BAIXA DE EMBUTIR (3 MÓDULOS), 2P+T 20 A, SEM SUPORTE E SEM PLACA - FORNECIMENTO E INSTALAÇÃO. AF_03/2023</t>
  </si>
  <si>
    <t>TOMADA BAIXA DE EMBUTIR (4 MÓDULOS), 2P+T 10 A, INCLUINDO SUPORTE E PLACA - FORNECIMENTO E INSTALAÇÃO. AF_03/2023</t>
  </si>
  <si>
    <t>TOMADA BAIXA DE EMBUTIR (4 MÓDULOS), 2P+T 10 A, SEM SUPORTE E SEM PLACA - FORNECIMENTO E INSTALAÇÃO. AF_03/2023</t>
  </si>
  <si>
    <t>TOMADA BAIXA DE EMBUTIR (6 MÓDULOS), 2P+T 10 A, INCLUINDO SUPORTE E PLACA - FORNECIMENTO E INSTALAÇÃO. AF_03/2023</t>
  </si>
  <si>
    <t>TOMADA BAIXA DE EMBUTIR (6 MÓDULOS), 2P+T 10 A, SEM SUPORTE E SEM PLACA - FORNECIMENTO E INSTALAÇÃO. AF_03/2023</t>
  </si>
  <si>
    <t>TOMADA MÉDIA DE EMBUTIR (1 MÓDULO), 2P+T 10 A, INCLUINDO SUPORTE E PLACA - FORNECIMENTO E INSTALAÇÃO. AF_03/2023</t>
  </si>
  <si>
    <t>TOMADA MÉDIA DE EMBUTIR (1 MÓDULO), 2P+T 10 A, SEM SUPORTE E SEM PLACA - FORNECIMENTO E INSTALAÇÃO. AF_03/2023</t>
  </si>
  <si>
    <t>TOMADA MÉDIA DE EMBUTIR (1 MÓDULO), 2P+T 20 A, INCLUINDO SUPORTE E PLACA - FORNECIMENTO E INSTALAÇÃO. AF_03/2023</t>
  </si>
  <si>
    <t>TOMADA MÉDIA DE EMBUTIR (1 MÓDULO), 2P+T 20 A, SEM SUPORTE E SEM PLACA - FORNECIMENTO E INSTALAÇÃO. AF_03/2023</t>
  </si>
  <si>
    <t>TOMADA MÉDIA DE EMBUTIR (2 MÓDULOS), 2P+T 10 A, INCLUINDO SUPORTE E PLACA - FORNECIMENTO E INSTALAÇÃO. AF_03/2023</t>
  </si>
  <si>
    <t>TOMADA MÉDIA DE EMBUTIR (2 MÓDULOS), 2P+T 10 A, SEM SUPORTE E SEM PLACA - FORNECIMENTO E INSTALAÇÃO. AF_03/2023</t>
  </si>
  <si>
    <t>TOMADA MÉDIA DE EMBUTIR (2 MÓDULOS), 2P+T 20 A, INCLUINDO SUPORTE E PLACA - FORNECIMENTO E INSTALAÇÃO. AF_03/2023</t>
  </si>
  <si>
    <t>TOMADA MÉDIA DE EMBUTIR (2 MÓDULOS), 2P+T 20 A, SEM SUPORTE E SEM PLACA - FORNECIMENTO E INSTALAÇÃO. AF_03/2023</t>
  </si>
  <si>
    <t>TOMADA MÉDIA DE EMBUTIR (3 MÓDULOS), 2P+T 10 A, INCLUINDO SUPORTE E PLACA - FORNECIMENTO E INSTALAÇÃO. AF_03/2023</t>
  </si>
  <si>
    <t>TOMADA MÉDIA DE EMBUTIR (3 MÓDULOS), 2P+T 10 A, SEM SUPORTE E SEM PLACA - FORNECIMENTO E INSTALAÇÃO. AF_03/2023</t>
  </si>
  <si>
    <t>TOMADA MÉDIA DE EMBUTIR (3 MÓDULOS), 2P+T 20 A, INCLUINDO SUPORTE E PLACA - FORNECIMENTO E INSTALAÇÃO. AF_03/2023</t>
  </si>
  <si>
    <t>TOMADA MÉDIA DE EMBUTIR (3 MÓDULOS), 2P+T 20 A, SEM SUPORTE E SEM PLACA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</si>
  <si>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</si>
  <si>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</si>
  <si>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</si>
  <si>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</si>
  <si>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</si>
  <si>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</si>
  <si>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</si>
  <si>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</si>
  <si>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</si>
  <si>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</si>
  <si>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</si>
  <si>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CONDULETE DE PVC, TIPO X, PARA ELETRODUTO DE PVC SOLDÁVEL DN 25 MM (3/4"),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</si>
  <si>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</si>
  <si>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</si>
  <si>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</si>
  <si>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</si>
  <si>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</si>
  <si>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</si>
  <si>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</si>
  <si>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</si>
  <si>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</si>
  <si>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</si>
  <si>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</si>
  <si>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</si>
  <si>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</si>
  <si>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</si>
  <si>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</si>
  <si>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</si>
  <si>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</si>
  <si>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</si>
  <si>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</si>
  <si>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</si>
  <si>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</si>
  <si>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</si>
  <si>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</si>
  <si>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</si>
  <si>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</si>
  <si>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</si>
  <si>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</si>
  <si>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</si>
  <si>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</si>
  <si>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</si>
  <si>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</si>
  <si>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</si>
  <si>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</si>
  <si>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COTOVELO HORIZONTAL PARA BARRAMENTO BLINDADO, 1000A - FORNECIMENTO E INSTALAÇÃO. AF_10/2020</t>
  </si>
  <si>
    <t>COTOVELO HORIZONTAL PARA BARRAMENTO BLINDADO, 1250A - FORNECIMENTO E INSTALAÇÃO. AF_10/2020</t>
  </si>
  <si>
    <t>COTOVELO HORIZONTAL PARA BARRAMENTO BLINDADO, 1600A - FORNECIMENTO E INSTALAÇÃO. AF_10/2020</t>
  </si>
  <si>
    <t>COTOVELO HORIZONTAL PARA BARRAMENTO BLINDADO, 2000A - FORNECIMENTO E INSTALAÇÃO. AF_10/2020</t>
  </si>
  <si>
    <t>COTOVELO HORIZONTAL PARA BARRAMENTO BLINDADO, 2500A - FORNECIMENTO E INSTALAÇÃO. AF_10/2020</t>
  </si>
  <si>
    <t>COTOVELO HORIZONTAL PARA BARRAMENTO BLINDADO, 250A - FORNECIMENTO E INSTALAÇÃO. AF_10/2020</t>
  </si>
  <si>
    <t>COTOVELO HORIZONTAL PARA BARRAMENTO BLINDADO, 3000A - FORNECIMENTO E INSTALAÇÃO. AF_10/2020</t>
  </si>
  <si>
    <t>COTOVELO HORIZONTAL PARA BARRAMENTO BLINDADO, 3500A. - FORNECIMENTO E INSTALAÇÃO. AF_10/2020</t>
  </si>
  <si>
    <t>COTOVELO HORIZONTAL PARA BARRAMENTO BLINDADO, 350A - FORNECIMENTO E INSTALAÇÃO. AF_10/2020</t>
  </si>
  <si>
    <t>COTOVELO HORIZONTAL PARA BARRAMENTO BLINDADO, 450A - FORNECIMENTO E INSTALAÇÃO. AF_10/2020</t>
  </si>
  <si>
    <t>COTOVELO HORIZONTAL PARA BARRAMENTO BLINDADO, 550A - FORNECIMENTO E INSTALAÇÃO. AF_10/2020</t>
  </si>
  <si>
    <t>COTOVELO HORIZONTAL PARA BARRAMENTO BLINDADO, 630A - FORNECIMENTO E INSTALAÇÃO. AF_10/2020</t>
  </si>
  <si>
    <t>COTOVELO VERTICAL PARA BARRAMENTO BLINDADO, 1000A - FORNECIMENTO E INSTALAÇÃO. AF_10/2020</t>
  </si>
  <si>
    <t>COTOVELO VERTICAL PARA BARRAMENTO BLINDADO, 1250A - FORNECIMENTO E INSTALAÇÃO. AF_10/2020</t>
  </si>
  <si>
    <t>COTOVELO VERTICAL PARA BARRAMENTO BLINDADO, 1600A - FORNECIMENTO E INSTALAÇÃO. AF_10/2020</t>
  </si>
  <si>
    <t>COTOVELO VERTICAL PARA BARRAMENTO BLINDADO, 2000A - FORNECIMENTO E INSTALAÇÃO. AF_10/2020</t>
  </si>
  <si>
    <t>COTOVELO VERTICAL PARA BARRAMENTO BLINDADO, 2500A - FORNECIMENTO E INSTALAÇÃO. AF_10/2020</t>
  </si>
  <si>
    <t>COTOVELO VERTICAL PARA BARRAMENTO BLINDADO, 250A - FORNECIMENTO E INSTALAÇÃO. AF_10/2020</t>
  </si>
  <si>
    <t>COTOVELO VERTICAL PARA BARRAMENTO BLINDADO, 3000A - FORNECIMENTO E INSTALAÇÃO. AF_10/2020</t>
  </si>
  <si>
    <t>COTOVELO VERTICAL PARA BARRAMENTO BLINDADO, 3500A - FORNECIMENTO E INSTALAÇÃO. AF_10/2020</t>
  </si>
  <si>
    <t>COTOVELO VERTICAL PARA BARRAMENTO BLINDADO, 350A - FORNECIMENTO E INSTALAÇÃO. AF_10/2020</t>
  </si>
  <si>
    <t>COTOVELO VERTICAL PARA BARRAMENTO BLINDADO, 450A - FORNECIMENTO E INSTALAÇÃO. AF_10/2020</t>
  </si>
  <si>
    <t>COTOVELO VERTICAL PARA BARRAMENTO BLINDADO, 550A - FORNECIMENTO E INSTALAÇÃO. AF_10/2020</t>
  </si>
  <si>
    <t>COTOVELO VERTICAL PARA BARRAMENTO BLINDADO, 630A - FORNECIMENTO E INSTALAÇÃO. AF_10/2020</t>
  </si>
  <si>
    <t>DISJUNTOR BAIXA TENSÃO TRIPOLAR A SECO 800A/600V - FORNECIMENTO E INSTALAÇÃO. AF_10/2020</t>
  </si>
  <si>
    <t>DISJUNTOR BIPOLAR TIPO DR, CORRENTE NOMINAL DE 25A - FORNECIMENTO E INSTALAÇÃO. AF_10/2020</t>
  </si>
  <si>
    <t>DISJUNTOR BIPOLAR TIPO DR, CORRENTE NOMINAL DE 40A - FORNECIMENTO E INSTALAÇÃO. AF_10/2020</t>
  </si>
  <si>
    <t>DISJUNTOR TERMOMAGNÉTICO TRIPOLAR, CORRENTE NOMINAL DE 125A - FORNECIMENTO E INSTALAÇÃO. AF_10/2020</t>
  </si>
  <si>
    <t>DISJUNTOR TERMOMAGNÉTICO TRIPOLAR, CORRENTE NOMINAL DE 200A - FORNECIMENTO E INSTALAÇÃO. AF_10/2020</t>
  </si>
  <si>
    <t>DISJUNTOR TERMOMAGNÉTICO TRIPOLAR, CORRENTE NOMINAL DE 250A - FORNECIMENTO E INSTALAÇÃO. AF_10/2020</t>
  </si>
  <si>
    <t>DISJUNTOR TERMOMAGNÉTICO TRIPOLAR, CORRENTE NOMINAL DE 400A - FORNECIMENTO E INSTALAÇÃO. AF_10/2020</t>
  </si>
  <si>
    <t>DISJUNTOR TERMOMAGNÉTICO TRIPOLAR, CORRENTE NOMINAL DE 600A - FORNECIMENTO E INSTALAÇÃO. AF_10/2020</t>
  </si>
  <si>
    <t>DISJUNTOR TETRAPOLAR TIPO DR, CORRENTE NOMINAL DE 25A - FORNECIMENTO E INSTALAÇÃO. AF_10/2020</t>
  </si>
  <si>
    <t>DISJUNTOR TETRAPOLAR TIPO DR, CORRENTE NOMINAL DE 40A - FORNECIMENTO E INSTALAÇÃO. AF_10/2020</t>
  </si>
  <si>
    <t>GABARITO PARA BARRAMENTO BLINDADO - FORNECIMENTO E INSTALAÇÃO. AF_10/2020</t>
  </si>
  <si>
    <t>PEÇA RETA DE BARRAMENTO BLINDADO, 1000A - FORNECIMENTO E INSTALAÇÃO. AF_10/2020</t>
  </si>
  <si>
    <t>PEÇA RETA DE BARRAMENTO BLINDADO, 1250A - FORNECIMENTO E INSTALAÇÃO. AF_10/2020</t>
  </si>
  <si>
    <t>PEÇA RETA DE BARRAMENTO BLINDADO, 1600A - FORNECIMENTO E INSTALAÇÃO. AF_10/2020</t>
  </si>
  <si>
    <t>PEÇA RETA DE BARRAMENTO BLINDADO, 2000A - FORNECIMENTO E INSTALAÇÃO. AF_10/2020</t>
  </si>
  <si>
    <t>PEÇA RETA DE BARRAMENTO BLINDADO, 2500A - FORNECIMENTO E INSTALAÇÃO. AF_10/2020</t>
  </si>
  <si>
    <t>PEÇA RETA DE BARRAMENTO BLINDADO, 250A - FORNECIMENTO E INSTALAÇÃO. AF_10/2020</t>
  </si>
  <si>
    <t>PEÇA RETA DE BARRAMENTO BLINDADO, 350A - FORNECIMENTO E INSTALAÇÃO. AF_10/2020</t>
  </si>
  <si>
    <t>PEÇA RETA DE BARRAMENTO BLINDADO, 450A - FORNECIMENTO E INSTALAÇÃO. AF_10/2020</t>
  </si>
  <si>
    <t>PEÇA RETA DE BARRAMENTO BLINDADO, 550A - FORNECIMENTO E INSTALAÇÃO. AF_10/2020</t>
  </si>
  <si>
    <t>PEÇA RETA DE BARRAMENTO BLINDADO, 630A - FORNECIMENTO E INSTALAÇÃO. AF_10/2020</t>
  </si>
  <si>
    <t>QUADRO DE DISTRIBUIÇÃO DE LUZ EM PVC PARA 12 DISJUNTORES - FORNECIMENTO E INSTALAÇÃO. AF_10/2020</t>
  </si>
  <si>
    <t>QUADRO DE DISTRIBUIÇÃO DE LUZ EM PVC PARA 24 DISJUNTORES - FORNECIMENTO E INSTALAÇÃO. AF_10/2020</t>
  </si>
  <si>
    <t>QUADRO DE DISTRIBUIÇÃO DE LUZ EM PVC PARA 4 DISJUNTORES - FORNECIMENTO E INSTALAÇÃO. AF_10/2020</t>
  </si>
  <si>
    <t>QUADRO DE DISTRIBUIÇÃO DE LUZ EM PVC PARA 8 DISJUNTORES - FORNECIMENTO E INSTALAÇÃO. AF_10/2020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</si>
  <si>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</si>
  <si>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</si>
  <si>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</si>
  <si>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</si>
  <si>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</si>
  <si>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</si>
  <si>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</si>
  <si>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</si>
  <si>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</si>
  <si>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</si>
  <si>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</si>
  <si>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</si>
  <si>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</si>
  <si>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</si>
  <si>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</si>
  <si>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</si>
  <si>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</si>
  <si>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</si>
  <si>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</si>
  <si>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</si>
  <si>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</si>
  <si>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</si>
  <si>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</si>
  <si>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</si>
  <si>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</si>
  <si>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</si>
  <si>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</si>
  <si>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</si>
  <si>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</si>
  <si>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</si>
  <si>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</si>
  <si>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</si>
  <si>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</si>
  <si>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</si>
  <si>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</si>
  <si>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</si>
  <si>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</si>
  <si>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</si>
  <si>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</si>
  <si>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</si>
  <si>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</si>
  <si>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</si>
  <si>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</si>
  <si>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</si>
  <si>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</si>
  <si>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</si>
  <si>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</si>
  <si>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</si>
  <si>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</si>
  <si>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</si>
  <si>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</si>
  <si>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</si>
  <si>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</si>
  <si>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</si>
  <si>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</si>
  <si>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</si>
  <si>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</si>
  <si>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</si>
  <si>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</si>
  <si>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</si>
  <si>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</si>
  <si>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</si>
  <si>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</si>
  <si>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</si>
  <si>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</si>
  <si>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</si>
  <si>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</si>
  <si>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</si>
  <si>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</si>
  <si>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</si>
  <si>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</si>
  <si>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</si>
  <si>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</si>
  <si>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</si>
  <si>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</si>
  <si>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</si>
  <si>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</si>
  <si>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</si>
  <si>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</si>
  <si>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</si>
  <si>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</si>
  <si>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</si>
  <si>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</si>
  <si>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</si>
  <si>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</si>
  <si>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</si>
  <si>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</si>
  <si>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</si>
  <si>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</si>
  <si>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</si>
  <si>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</si>
  <si>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</si>
  <si>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</si>
  <si>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</si>
  <si>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</si>
  <si>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</si>
  <si>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114 MM,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</si>
  <si>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</si>
  <si>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</si>
  <si>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</si>
  <si>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</si>
  <si>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</si>
  <si>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</si>
  <si>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</si>
  <si>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</si>
  <si>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</si>
  <si>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</si>
  <si>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</si>
  <si>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</si>
  <si>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</si>
  <si>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</si>
  <si>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</si>
  <si>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</si>
  <si>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110 MM, INSTALADO EM RESERVAÇÃO PREDIAL DE ÁGUA - FORNECIMENTO E INSTALAÇÃO. AF_04/2024</t>
  </si>
  <si>
    <t>CURVA 90 GRAUS, PVC, SOLDÁVEL, DN 25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</si>
  <si>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</si>
  <si>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</si>
  <si>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</si>
  <si>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</si>
  <si>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</si>
  <si>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</si>
  <si>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104 MM, 45 GRAUS, SEM ANEL DE SOLDA, BOLSA X BOLSA,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</si>
  <si>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</si>
  <si>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</si>
  <si>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</si>
  <si>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</si>
  <si>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</si>
  <si>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</si>
  <si>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</si>
  <si>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</si>
  <si>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</si>
  <si>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</si>
  <si>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</si>
  <si>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</si>
  <si>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</si>
  <si>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</si>
  <si>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</si>
  <si>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</si>
  <si>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</si>
  <si>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</si>
  <si>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</si>
  <si>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</si>
  <si>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</si>
  <si>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</si>
  <si>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</si>
  <si>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</si>
  <si>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</si>
  <si>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</si>
  <si>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</si>
  <si>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</si>
  <si>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</si>
  <si>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</si>
  <si>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</si>
  <si>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</si>
  <si>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</si>
  <si>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</si>
  <si>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</si>
  <si>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</si>
  <si>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</si>
  <si>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</si>
  <si>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</si>
  <si>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</si>
  <si>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</si>
  <si>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</si>
  <si>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</si>
  <si>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</si>
  <si>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</si>
  <si>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</si>
  <si>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</si>
  <si>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</si>
  <si>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</si>
  <si>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</si>
  <si>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</si>
  <si>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</si>
  <si>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</si>
  <si>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</si>
  <si>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</si>
  <si>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</si>
  <si>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</si>
  <si>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</si>
  <si>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</si>
  <si>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</si>
  <si>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</si>
  <si>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</si>
  <si>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</si>
  <si>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</si>
  <si>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</si>
  <si>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</si>
  <si>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</si>
  <si>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</si>
  <si>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</si>
  <si>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</si>
  <si>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</si>
  <si>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</si>
  <si>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</si>
  <si>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</si>
  <si>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</si>
  <si>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</si>
  <si>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</si>
  <si>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</si>
  <si>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</si>
  <si>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</si>
  <si>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</si>
  <si>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</si>
  <si>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</si>
  <si>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</si>
  <si>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</si>
  <si>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</si>
  <si>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</si>
  <si>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</si>
  <si>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</si>
  <si>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</si>
  <si>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</si>
  <si>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</si>
  <si>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</si>
  <si>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</si>
  <si>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</si>
  <si>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</si>
  <si>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</si>
  <si>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</si>
  <si>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</si>
  <si>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</si>
  <si>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</si>
  <si>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</si>
  <si>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</si>
  <si>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</si>
  <si>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</si>
  <si>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</si>
  <si>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</si>
  <si>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</si>
  <si>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</si>
  <si>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</si>
  <si>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</si>
  <si>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</si>
  <si>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</si>
  <si>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</si>
  <si>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</si>
  <si>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</si>
  <si>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</si>
  <si>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</si>
  <si>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</si>
  <si>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</si>
  <si>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</si>
  <si>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</si>
  <si>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</si>
  <si>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</si>
  <si>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</si>
  <si>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</si>
  <si>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</si>
  <si>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</si>
  <si>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</si>
  <si>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</si>
  <si>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</si>
  <si>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</si>
  <si>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</si>
  <si>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</si>
  <si>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</si>
  <si>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</si>
  <si>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</si>
  <si>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</si>
  <si>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</si>
  <si>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</si>
  <si>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</si>
  <si>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</si>
  <si>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</si>
  <si>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</si>
  <si>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</si>
  <si>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</si>
  <si>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</si>
  <si>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</si>
  <si>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</si>
  <si>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</si>
  <si>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</si>
  <si>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</si>
  <si>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</si>
  <si>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</si>
  <si>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</si>
  <si>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</si>
  <si>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</si>
  <si>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</si>
  <si>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</si>
  <si>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110MM,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</si>
  <si>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</si>
  <si>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</si>
  <si>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</si>
  <si>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</si>
  <si>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</si>
  <si>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</si>
  <si>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</si>
  <si>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</si>
  <si>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</si>
  <si>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</si>
  <si>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</si>
  <si>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</si>
  <si>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</si>
  <si>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</si>
  <si>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</si>
  <si>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</si>
  <si>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</si>
  <si>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</si>
  <si>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</si>
  <si>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</si>
  <si>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</si>
  <si>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</si>
  <si>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</si>
  <si>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</si>
  <si>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</si>
  <si>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</si>
  <si>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110 MM INSTALADO EM RESERVAÇÃO PREDIAL DE ÁGUA - FORNECIMENTO E INSTALAÇÃO. AF_04/2024</t>
  </si>
  <si>
    <t>TÊ, PVC, SOLDÁVEL, DN 25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</si>
  <si>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</si>
  <si>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</si>
  <si>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</si>
  <si>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</si>
  <si>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</si>
  <si>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</si>
  <si>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</si>
  <si>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</si>
  <si>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</si>
  <si>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</si>
  <si>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</si>
  <si>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</si>
  <si>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</si>
  <si>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</si>
  <si>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</si>
  <si>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</si>
  <si>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</si>
  <si>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</si>
  <si>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</si>
  <si>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</si>
  <si>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</si>
  <si>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</si>
  <si>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</si>
  <si>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</si>
  <si>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</si>
  <si>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</si>
  <si>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</si>
  <si>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</si>
  <si>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</si>
  <si>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</si>
  <si>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</si>
  <si>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</si>
  <si>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</si>
  <si>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</si>
  <si>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</si>
  <si>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</si>
  <si>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</si>
  <si>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</si>
  <si>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</si>
  <si>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</si>
  <si>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</si>
  <si>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</si>
  <si>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20 MM, FIXAÇÃO DAS CONEXÕES POR CRIMPAGEM - FORNECIMENTO E INSTALAÇÃO. AF_02/2023</t>
  </si>
  <si>
    <t>LUVA DE REDUÇÃO, PARA INSTALAÇÕES EM PEX ÁGUA, DN 32 X 25 MM, COM ANEL DESLIZANTE - FORNECIMENTO E INSTALAÇÃO. AF_02/2023</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</si>
  <si>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</si>
  <si>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</si>
  <si>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</si>
  <si>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</si>
  <si>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</si>
  <si>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</si>
  <si>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</si>
  <si>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</si>
  <si>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</si>
  <si>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</si>
  <si>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</si>
  <si>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</si>
  <si>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</si>
  <si>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</si>
  <si>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</si>
  <si>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</si>
  <si>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</si>
  <si>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</si>
  <si>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</si>
  <si>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</si>
  <si>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</si>
  <si>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</si>
  <si>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</si>
  <si>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</si>
  <si>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</si>
  <si>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</si>
  <si>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</si>
  <si>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</si>
  <si>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</si>
  <si>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</si>
  <si>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</si>
  <si>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TÊ, ROSCA FÊMEA, METÁLICO, PARA INSTALAÇÕES EM PEX ÁGUA, DN 16 MM X ½", CONEXÃO POR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</si>
  <si>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</si>
  <si>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</si>
  <si>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</si>
  <si>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</si>
  <si>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</si>
  <si>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</si>
  <si>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</si>
  <si>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</si>
  <si>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</si>
  <si>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</si>
  <si>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</si>
  <si>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</si>
  <si>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</si>
  <si>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</si>
  <si>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</si>
  <si>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</si>
  <si>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</si>
  <si>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</si>
  <si>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</si>
  <si>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</si>
  <si>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90 GRAUS, PPR, DN 110 MM, CLASSE PN 25, INSTALADO EM PRUMADA DE ÁGUA FORNECIMENTO E INSTALAÇÃO .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</si>
  <si>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</si>
  <si>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</si>
  <si>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</si>
  <si>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</si>
  <si>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</si>
  <si>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</si>
  <si>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</si>
  <si>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</si>
  <si>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</si>
  <si>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</si>
  <si>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</si>
  <si>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</si>
  <si>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</si>
  <si>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</si>
  <si>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</si>
  <si>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</si>
  <si>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</si>
  <si>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</si>
  <si>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</si>
  <si>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</si>
  <si>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</si>
  <si>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</si>
  <si>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</si>
  <si>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</si>
  <si>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</si>
  <si>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</si>
  <si>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</si>
  <si>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</si>
  <si>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</si>
  <si>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</si>
  <si>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</si>
  <si>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</si>
  <si>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</si>
  <si>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</si>
  <si>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</si>
  <si>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</si>
  <si>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</si>
  <si>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</si>
  <si>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</si>
  <si>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</si>
  <si>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</si>
  <si>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</si>
  <si>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</si>
  <si>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</si>
  <si>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</si>
  <si>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</si>
  <si>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</si>
  <si>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</si>
  <si>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</si>
  <si>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</si>
  <si>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</si>
  <si>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</si>
  <si>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</si>
  <si>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</si>
  <si>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</si>
  <si>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</si>
  <si>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</si>
  <si>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</si>
  <si>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RALO LINEAR, EM PVC COM GRELHA INOX, JUNTA SOLDÁVEL, FORNECIDO E INSTALADO EM RAMAL DE DESCARGA OU EM RAMAL DE ESGOTO SANITÁRIO.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</si>
  <si>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</si>
  <si>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</si>
  <si>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</si>
  <si>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</si>
  <si>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</si>
  <si>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</si>
  <si>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RAMAL DE DISTRIBUIÇÃO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</si>
  <si>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</si>
  <si>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</si>
  <si>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</si>
  <si>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</si>
  <si>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</si>
  <si>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</si>
  <si>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</si>
  <si>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</si>
  <si>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</si>
  <si>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</si>
  <si>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</si>
  <si>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</si>
  <si>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</si>
  <si>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</si>
  <si>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</si>
  <si>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</si>
  <si>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</si>
  <si>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</si>
  <si>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</si>
  <si>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</si>
  <si>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</si>
  <si>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25MM, X 3/4 INSTALADO EM RAMAL DE DISTRIBUIÇÃO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</si>
  <si>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</si>
  <si>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</si>
  <si>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</si>
  <si>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</si>
  <si>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RAMAL DE DISTRIBUIÇÃO DE ÁGUA - FORNECIMENTO E INSTALAÇÃO. AF_06/2022</t>
  </si>
  <si>
    <t>LUVA COM ROSCA, PVC, SOLDÁVEL, DN 40MM X 1.1/4, INSTALADO EM PRUMADA DE ÁGUA - FORNECIMENTO E INSTALAÇÃO. AF_06/2022</t>
  </si>
  <si>
    <t>LUVA COM ROSCA, PVC, SOLDÁVEL, DN 50MM X 1.1/2", INSTALADO EM RAMAL DE DISTRIBUIÇÃO DE ÁGUA - FORNECIMENTO E INSTALAÇÃO. AF_06/2022</t>
  </si>
  <si>
    <t>LUVA COM ROSCA, PVC, SOLDÁVEL, DN 50MM X 1.1/2,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</si>
  <si>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</si>
  <si>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</si>
  <si>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</si>
  <si>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40MM, INSTALADO EM RAMAL DE DISTRIBUIÇÃO DE ÁGUA - FORNECIMENTO E INSTALAÇÃO. AF_06/2022</t>
  </si>
  <si>
    <t>LUVA DE CORRER, PVC, SOLDÁVEL, DN 60MM, INSTALADO EM PRUMADA DE ÁGUA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</si>
  <si>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</si>
  <si>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</si>
  <si>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</si>
  <si>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</si>
  <si>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</si>
  <si>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</si>
  <si>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</si>
  <si>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</si>
  <si>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</si>
  <si>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</si>
  <si>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</si>
  <si>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</si>
  <si>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</si>
  <si>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</si>
  <si>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</si>
  <si>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</si>
  <si>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</si>
  <si>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</si>
  <si>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</si>
  <si>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</si>
  <si>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</si>
  <si>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</si>
  <si>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</si>
  <si>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</si>
  <si>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</si>
  <si>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</si>
  <si>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</si>
  <si>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SOLDÁVEL E COM ROSCA NA BOLSA CENTRAL, PVC, SOLDÁVEL, DN 20MM X 1/2, INSTALADO EM RAMAL DE DISTRIBUIÇÃO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</si>
  <si>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</si>
  <si>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</si>
  <si>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</si>
  <si>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</si>
  <si>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</si>
  <si>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</si>
  <si>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</si>
  <si>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</si>
  <si>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</si>
  <si>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</si>
  <si>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</si>
  <si>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</si>
  <si>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</si>
  <si>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RAMAL DE DISTRIBUIÇÃO DE ÁGUA - FORNECIMENTO E INSTALAÇÃO. AF_06/2022</t>
  </si>
  <si>
    <t>CONECTOR, CPVC, SOLDÁVEL, DN 42MM X 1.1/2, INSTALADO EM PRUMADA DE ÁGUA FORNECIMENTO E INSTALAÇÃO. AF_06/2022</t>
  </si>
  <si>
    <t>CONECTOR, CPVC, SOLDÁVEL, DN22MM X 3/4", INSTALADO EM RAMAL OU SUB-RAMAL DE ÁGUA -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</si>
  <si>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</si>
  <si>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</si>
  <si>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</si>
  <si>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</si>
  <si>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</si>
  <si>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</si>
  <si>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</si>
  <si>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</si>
  <si>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</si>
  <si>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</si>
  <si>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</si>
  <si>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42MM, INSTALADO EM RAMAL DE DISTRIBUIÇÃO DE ÁGUA -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</si>
  <si>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</si>
  <si>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</si>
  <si>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</si>
  <si>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</si>
  <si>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</si>
  <si>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</si>
  <si>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</si>
  <si>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</si>
  <si>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</si>
  <si>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42MM, INSTALADO EM RAMAL DE DISTRIBUIÇÃO DE ÁGUA -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</si>
  <si>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</si>
  <si>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</si>
  <si>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</si>
  <si>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</si>
  <si>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</si>
  <si>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</si>
  <si>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</si>
  <si>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</si>
  <si>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</si>
  <si>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</si>
  <si>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</si>
  <si>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</si>
  <si>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</si>
  <si>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</si>
  <si>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CORRER, CPVC, SOLDÁVEL, DN 42MM, INSTALADO EM RAMAL DE DISTRIBUIÇÃO DE ÁGUA -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</si>
  <si>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</si>
  <si>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</si>
  <si>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</si>
  <si>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</si>
  <si>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DE TRANSIÇÃO, CPVC, SOLDÁVEL, DN42MM X 1.1/2, INSTALADO EM PRUMADA DE ÁGUA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</si>
  <si>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</si>
  <si>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</si>
  <si>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</si>
  <si>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</si>
  <si>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</si>
  <si>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</si>
  <si>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</si>
  <si>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42MM, INSTALADO EM RAMAL DE DISTRIBUIÇÃO DE ÁGUA -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</si>
  <si>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</si>
  <si>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</si>
  <si>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</si>
  <si>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REDUÇÃO, CPVC, SOLDÁVEL, DN 28 X 22 MM, INSTALADO EM RAMAL DE DISTRIBUIÇÃO DE ÁGUA -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</si>
  <si>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</si>
  <si>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</si>
  <si>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MISTURADOR DE TRANSIÇÃO, CPVC, SOLDÁVEL, DN 22MM X 3/4", INSTALADO EM RAMAL OU SUB-RAMAL DE ÁGUA -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</si>
  <si>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</si>
  <si>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</si>
  <si>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</si>
  <si>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</si>
  <si>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</si>
  <si>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</si>
  <si>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</si>
  <si>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</si>
  <si>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</si>
  <si>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</si>
  <si>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</si>
  <si>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</si>
  <si>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</si>
  <si>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</si>
  <si>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</si>
  <si>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</si>
  <si>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</si>
  <si>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</si>
  <si>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</si>
  <si>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</si>
  <si>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</si>
  <si>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</si>
  <si>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</si>
  <si>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</si>
  <si>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</si>
  <si>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</si>
  <si>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</si>
  <si>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OU SUB-RAMAL DE ÁGUA FORNECIMENTO E INSTALAÇÃO. AF_06/2022</t>
  </si>
  <si>
    <t>UNIÃO, CPVC, SOLDÁVEL, DN42MM, INSTALADO EM PRUMADA DE ÁGUA FORNECIMENTO E INSTALAÇÃO. AF_06/2022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</si>
  <si>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</si>
  <si>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</si>
  <si>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</si>
  <si>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</si>
  <si>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</si>
  <si>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</si>
  <si>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</si>
  <si>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</si>
  <si>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</si>
  <si>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</si>
  <si>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</si>
  <si>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FIXA EM VIDRO TEMPERADO 10 MM, SEM ABERTURA. AF_01/2021_PS</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</si>
  <si>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</si>
  <si>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</si>
  <si>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</si>
  <si>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</si>
  <si>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CEGO PARA DIVISÓRIA (N1) - PAINEL CEGO MSO/COMEIA E=35MM, S/ BONECA, INCLUSO BATENTE, TESTEIRO, DOBRADIÇAS E FECHADURA. AF_01/2021</t>
  </si>
  <si>
    <t>PORTA/PAINEL CEGO PARA DIVISÓRIA (N1) PVC E=35MM, S/ BONECA, INCLUSO BATENTE, TESTEIRO, DOBRADIÇAS E FECHADURA. AF_01/2021</t>
  </si>
  <si>
    <t>PORTA/PAINEL PARA DIVISÓRIA MDF, LINHA 90 MM, *0,80 X 2,10* M - PERFIS DE ALUMINIO EXTRUDADO, INCLUSO PORTAL, BATENTES, DOBRADIÇAS E FECHADURA. AF_01/2021</t>
  </si>
  <si>
    <t>PORTA/VIDRO PARA DIVISÓRIA (N2) - PAINEL C/ MSO/COMEIA E=35MM, S/ BONECA, INCLUSO BATENTE, TESTEIRO, DOBRADIÇAS E FECHADURA. AF_01/2021</t>
  </si>
  <si>
    <t>PORTA/VIDRO PARA DIVISÓRIA (N2) - PAINEL DE PVC E=35MM, S/ BONECA, INCLUSO BATENTE, TESTEIRO, DOBRADIÇAS E FECHADURA. AF_01/2021</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</si>
  <si>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</si>
  <si>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</si>
  <si>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</si>
  <si>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LUVA COM REDUÇÃO, EM AÇO, CONEXÃO SOLDADA, DN 25 X 20 MM (1 X 3/4"), INSTALADO EM REDE DE ALIMENTAÇÃO PARA HIDRANTE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</si>
  <si>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</si>
  <si>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</si>
  <si>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</si>
  <si>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</si>
  <si>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</si>
  <si>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TUBO DE AÇO GALVANIZADO COM COSTURA, CLASSE MÉDIA, CONEXÃO ROSQUEADA, DN 25 (1"), INSTALADO EM RAMAIS E SUB-RAMAIS DE GÁS - FORNECIMENTO E INSTALAÇÃO. AF_10/2020</t>
  </si>
  <si>
    <t>TUBO DE AÇO PRETO SEM COSTURA, CLASSE MÉDIA, CONEXÃO SOLDADA, DN 25 (1"), INSTALADO EM RAMAIS E SUB-RAMAIS DE GÁS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</si>
  <si>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</si>
  <si>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</si>
  <si>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</si>
  <si>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</si>
  <si>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</si>
  <si>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</si>
  <si>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</si>
  <si>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</si>
  <si>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</si>
  <si>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</si>
  <si>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</si>
  <si>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</si>
  <si>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</si>
  <si>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</si>
  <si>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</si>
  <si>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</si>
  <si>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</si>
  <si>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</si>
  <si>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</si>
  <si>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</si>
  <si>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</si>
  <si>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</si>
  <si>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</si>
  <si>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</si>
  <si>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</si>
  <si>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</si>
  <si>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</si>
  <si>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</si>
  <si>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</si>
  <si>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</si>
  <si>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</si>
  <si>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</si>
  <si>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</si>
  <si>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</si>
  <si>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</si>
  <si>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</si>
  <si>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</si>
  <si>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</si>
  <si>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</si>
  <si>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</si>
  <si>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</si>
  <si>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</si>
  <si>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</si>
  <si>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</si>
  <si>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</si>
  <si>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</si>
  <si>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</si>
  <si>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</si>
  <si>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</si>
  <si>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</si>
  <si>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</si>
  <si>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</si>
  <si>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</si>
  <si>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</si>
  <si>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</si>
  <si>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</si>
  <si>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</si>
  <si>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</si>
  <si>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</si>
  <si>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</si>
  <si>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</si>
  <si>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</si>
  <si>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</si>
  <si>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</si>
  <si>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</si>
  <si>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</si>
  <si>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</si>
  <si>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</si>
  <si>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</si>
  <si>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</si>
  <si>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</si>
  <si>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</si>
  <si>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</si>
  <si>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</si>
  <si>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</si>
  <si>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</si>
  <si>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</si>
  <si>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COTOVELO EM COBRE, DN 15 MM, 90 GRAUS, SEM ANEL DE SOLDA, INSTALADO EM RAMAL DE DISTRIBUIÇÃO FORNECIMENTO E INSTALAÇÃO. AF_04/2022</t>
  </si>
  <si>
    <t>CURVA EM COBRE, DN 35 MM, 45 GRAUS, SEM ANEL DE SOLDA, BOLSA X BOLSA, INSTALADO EM PRUMADA DE HIDRÁULICA PREDIAL - FORNECIMENTO E INSTALAÇÃO. AF_04/2022</t>
  </si>
  <si>
    <t>LUVA PASSANTE EM COBRE, DN 28 MM, SEM ANEL DE SOLDA, INSTALADO EM RAMAL E SUB-RAMAL DE HIDRÁULICA PREDIAL - FORNECIMENTO E INSTALAÇÃO. AF_04/2022</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</si>
  <si>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</si>
  <si>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</si>
  <si>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</si>
  <si>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</si>
  <si>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</si>
  <si>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CATRACA ELETRÔNICA.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</si>
  <si>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</si>
  <si>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</si>
  <si>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</si>
  <si>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</si>
  <si>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</si>
  <si>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</si>
  <si>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</si>
  <si>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</si>
  <si>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</si>
  <si>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</si>
  <si>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</si>
  <si>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</si>
  <si>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</si>
  <si>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</si>
  <si>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</si>
  <si>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</si>
  <si>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</si>
  <si>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</si>
  <si>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</si>
  <si>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</si>
  <si>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</si>
  <si>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</si>
  <si>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</si>
  <si>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</si>
  <si>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</si>
  <si>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</si>
  <si>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</si>
  <si>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</si>
  <si>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</si>
  <si>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PISO PARA CONSTRUÇÃO TEMPORÁRIA EM MADEIRA, SEM REAPROVEITAMENTO. AF_03/2024</t>
  </si>
  <si>
    <t>TAPUME COM CHAPA METÁLICA. AF_03/2024</t>
  </si>
  <si>
    <t>TAPUME COM COMPENSADO DE MADEIRA. AF_03/2024</t>
  </si>
  <si>
    <t>TAPUME COM TELHA METÁLICA. AF_03/2024</t>
  </si>
  <si>
    <t>TAPUME EM CHAPA DE MADEIRA OSB. AF_03/2024</t>
  </si>
  <si>
    <t>LAJE PRÉ-MOLDADA UNIDIRECIONAL, BIAPOIADA, ENCHIMENTO EM CERÂMICA, VIGOTA PROTENDIDA, ALTURA TOTAL DA LAJE (ENCHIMENTO+CAPA) = (12+4). AF_11/2020</t>
  </si>
  <si>
    <t>LAJE PRÉ-MOLDADA UNIDIRECIONAL, BIAPOIADA, ENCHIMENTO EM CERÂMICA, VIGOTA PROTENDIDA, ALTURA TOTAL DA LAJE (ENCHIMENTO+CAPA) = (16+4). AF_11/2020</t>
  </si>
  <si>
    <t>LAJE PRÉ-MOLDADA UNIDIRECIONAL, BIAPOIADA, ENCHIMENTO EM CERÂMICA, VIGOTA PROTENDIDA, ALTURA TOTAL DA LAJE (ENCHIMENTO+CAPA) = (20+5). AF_11/2020</t>
  </si>
  <si>
    <t>LAJE PRÉ-MOLDADA UNIDIRECIONAL, BIAPOIADA, ENCHIMENTO EM CERÂMICA, VIGOTA PROTENDIDA, ALTURA TOTAL DA LAJE (ENCHIMENTO+CAPA) = (8+4). AF_11/2020</t>
  </si>
  <si>
    <t>LAJE PRÉ-MOLDADA UNIDIRECIONAL, BIAPOIADA, ENCHIMENTO EM CERÂMICA, VIGOTA TRELIÇADA, ALTURA TOTAL DA LAJE (ENCHIMENTO+CAPA) = (12+4). AF_11/2020</t>
  </si>
  <si>
    <t>LAJE PRÉ-MOLDADA UNIDIRECIONAL, BIAPOIADA, ENCHIMENTO EM CERÂMICA, VIGOTA TRELIÇADA, ALTURA TOTAL DA LAJE (ENCHIMENTO+CAPA) = (16+4). AF_11/2020</t>
  </si>
  <si>
    <t>LAJE PRÉ-MOLDADA UNIDIRECIONAL, BIAPOIADA, ENCHIMENTO EM CERÂMICA, VIGOTA TRELIÇADA, ALTURA TOTAL DA LAJE (ENCHIMENTO+CAPA) = (20+5). AF_11/2020</t>
  </si>
  <si>
    <t>LAJE PRÉ-MOLDADA UNIDIRECIONAL, BIAPOIADA, ENCHIMENTO EM CERÂMICA, VIGOTA TRELIÇADA, ALTURA TOTAL DA LAJE (ENCHIMENTO+CAPA) = (8+4). AF_11/2020</t>
  </si>
  <si>
    <t>LAJE PRÉ-MOLDADA UNIDIRECIONAL, BIAPOIADA, ENCHIMENTO EM EPS, VIGOTA PROTENDIDA, ALTURA TOTAL DA LAJE (ENCHIMENTO+CAPA) = (12+4). AF_11/2020</t>
  </si>
  <si>
    <t>LAJE PRÉ-MOLDADA UNIDIRECIONAL, BIAPOIADA, ENCHIMENTO EM EPS, VIGOTA PROTENDIDA, ALTURA TOTAL DA LAJE (ENCHIMENTO+CAPA) = (16+4). AF_11/2020</t>
  </si>
  <si>
    <t>LAJE PRÉ-MOLDADA UNIDIRECIONAL, BIAPOIADA, ENCHIMENTO EM EPS, VIGOTA PROTENDIDA, ALTURA TOTAL DA LAJE (ENCHIMENTO+CAPA) = (20+5). AF_11/2020</t>
  </si>
  <si>
    <t>LAJE PRÉ-MOLDADA UNIDIRECIONAL, BIAPOIADA, ENCHIMENTO EM EPS, VIGOTA PROTENDIDA, ALTURA TOTAL DA LAJE (ENCHIMENTO+CAPA) = (8+4). AF_11/2020</t>
  </si>
  <si>
    <t>LAJE PRÉ-MOLDADA UNIDIRECIONAL, BIAPOIADA, ENCHIMENTO EM EPS, VIGOTA TRELIÇADA, ALTURA TOTAL DA LAJE (ENCHIMENTO+CAPA) = (12+4). AF_11/2020</t>
  </si>
  <si>
    <t>LAJE PRÉ-MOLDADA UNIDIRECIONAL, BIAPOIADA, ENCHIMENTO EM EPS, VIGOTA TRELIÇADA, ALTURA TOTAL DA LAJE (ENCHIMENTO+CAPA) = (16+4). AF_11/2020</t>
  </si>
  <si>
    <t>LAJE PRÉ-MOLDADA UNIDIRECIONAL, BIAPOIADA, ENCHIMENTO EM EPS, VIGOTA TRELIÇADA, ALTURA TOTAL DA LAJE (ENCHIMENTO+CAPA) = (20+5). AF_11/2020</t>
  </si>
  <si>
    <t>LAJE PRÉ-MOLDADA UNIDIRECIONAL, BIAPOIADA, ENCHIMENTO EM EPS, VIGOTA TRELIÇADA, ALTURA TOTAL DA LAJE (ENCHIMENTO+CAPA) = (8+4). AF_11/2020</t>
  </si>
  <si>
    <t>LASTRO COM MATERIAL GRANULAR (AREIA MÉDIA), APLICADO EM PISOS OU LAJES SOBRE SOLO, ESPESSURA DE *10 CM*. AF_01/2024</t>
  </si>
  <si>
    <t>LASTRO COM MATERIAL GRANULAR (PEDRA BRITADA N.1 E PEDRA BRITADA N.2), APLICADO EM PISOS OU LAJES SOBRE SOLO,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</si>
  <si>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</si>
  <si>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</si>
  <si>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APLICADO EM BLOCOS DE COROAMENTO, ESPESSURA DE *10 CM*. AF_01/2024</t>
  </si>
  <si>
    <t>LASTRO COM MATERIAL GRANULAR, APLICADO EM PISOS OU LAJES SOBRE SOLO, ESPESSURA DE *5 CM*. AF_01/2024</t>
  </si>
  <si>
    <t>LASTRO COM MATERIAL GRANULAR, APLICAÇÃO EM BLOCOS DE COROAMENTO, ESPESSURA DE *5 CM*. AF_01/2024</t>
  </si>
  <si>
    <t>LASTRO DE CONCRETO MAGRO, APLICADO EM BLOCOS DE COROAMENTO OU SAPATAS, ESPESSURA DE 3 CM. AF_01/2024</t>
  </si>
  <si>
    <t>LASTRO DE CONCRETO MAGRO, APLICADO EM BLOCOS DE COROAMENTO OU SAPATAS, ESPESSURA DE 5 CM. AF_01/2024</t>
  </si>
  <si>
    <t>LASTRO DE CONCRETO MAGRO, APLICADO EM BLOCOS DE COROAMENTO OU SAPATAS. AF_01/2024</t>
  </si>
  <si>
    <t>LASTRO DE CONCRETO MAGRO, APLICADO EM PISOS, LAJES SOBRE SOLO OU RADIERS, ESPESSURA DE 3 CM. AF_01/2024</t>
  </si>
  <si>
    <t>LASTRO DE CONCRETO MAGRO, APLICADO EM PISOS, LAJES SOBRE SOLO OU RADIERS, ESPESSURA DE 5 CM. AF_01/2024</t>
  </si>
  <si>
    <t>LASTRO DE CONCRETO MAGRO, APLICADO EM PISOS, LAJES SOBRE SOLO OU RADIERS. AF_01/2024</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</si>
  <si>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</si>
  <si>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</si>
  <si>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</si>
  <si>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</si>
  <si>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</si>
  <si>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</si>
  <si>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</si>
  <si>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</si>
  <si>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</si>
  <si>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PISO UTILIZANDO DETERGENTE NEUTRO E ESCOVAÇÃO . AF_04/2019</t>
  </si>
  <si>
    <t>CURSO DE CAPACITAÇÃO PARA INSTALADOR DE PISO ELEVADO (ENCARGOS COMPLEMENTARES) - HORISTA</t>
  </si>
  <si>
    <t>CURSO DE CAPACITAÇÃO PARA MONTADOR DE FÔRMAS DO SISTEMA DE PAREDES DE CONCRETO (ENCARGOS COMPLEMENTARES) - HORISTA</t>
  </si>
  <si>
    <t>CURSO DE CAPACITAÇÃO PARA MONTADOR DE TUBO AÇO/EQUIPAMENTOS (ENCARGOS COMPLEMENTARES) - HORISTA</t>
  </si>
  <si>
    <t>CURSO DE CAPACITAÇÃO PARA MOTORISTA DE CAMINHÃO (ENCARGOS COMPLEMENTARES) - MENSALISTA</t>
  </si>
  <si>
    <t>CURSO DE CAPACITAÇÃO PARA SOLDADOR A (PARA SOLDA A SER TESTADA COM RAIOS X) (ENCARGOS COMPLEMENTARES) - HORISTA</t>
  </si>
  <si>
    <t>INSTALADOR DE PISO ELEVADO COM ENCARGOS COMPLEMENTARES</t>
  </si>
  <si>
    <t>MONTADOR DE FÔRMAS DO SISTEMA DE PAREDES DE CONCRETO COM ENCARGOS COMPLEMENTARES</t>
  </si>
  <si>
    <t>MOTORISTA DE VEÍCULO LEVE COM ENCARGOS COMPLEMENTARES</t>
  </si>
  <si>
    <t>EXECUÇÃO DE LINHAS DE REFERÊNCIA EM GABARITO OU CAVALETE. AF_03/2024</t>
  </si>
  <si>
    <t>LOCAÇÃO COM CAVALETE COM ALTURA DE 0,50 M - 2 UTILIZAÇÕES. AF_03/2024</t>
  </si>
  <si>
    <t>LOCAÇÃO COM CAVALETE COM ALTURA DE 1,00 M - 2 UTILIZAÇÕES. AF_03/2024</t>
  </si>
  <si>
    <t>LOCAÇÃO COM USO EXCLUSIVO DE EQUIPAMENTO TOPOGRÁFICO.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</si>
  <si>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</si>
  <si>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</si>
  <si>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PAVIMENTAÇÃO. AF_03/2024</t>
  </si>
  <si>
    <t>LOCAÇÃO DE PONTO PARA REFERÊNCIA TOPOGRÁFICA. AF_03/2024</t>
  </si>
  <si>
    <t>LOCAÇÃO DE PRAÇAS EM PONTALETEAMENTO. AF_03/2024</t>
  </si>
  <si>
    <t>LOCAÇÃO DE REDE DE ÁGUA OU ESGOTO. AF_03/2024</t>
  </si>
  <si>
    <t>MARCAÇÃO DE PONTOS EM GABARITO OU CAVALETE, COM USO DE ESTAÇÃO TOTAL. AF_03/2024</t>
  </si>
  <si>
    <t>MARCAÇÃO DE PONTOS EM GABARITO OU CAVALETE. AF_03/2024</t>
  </si>
  <si>
    <t>ACABAMENTO MONOCOMANDO PARA CHUVEIRO - FORNECIMENTO E INSTALAÇÃO. AF_01/2020</t>
  </si>
  <si>
    <t>ASSENTO SANITÁRIO PARA PCD - FORNECIMENTO E INSTALACAO.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</si>
  <si>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</si>
  <si>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</si>
  <si>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</si>
  <si>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</si>
  <si>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</si>
  <si>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</si>
  <si>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</si>
  <si>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</si>
  <si>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</si>
  <si>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</si>
  <si>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CHUVEIRO ELÉTRICO COMUM CORPO PLÁSTICO, TIPO DUCHA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</si>
  <si>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</si>
  <si>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</si>
  <si>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</si>
  <si>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</si>
  <si>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</si>
  <si>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</si>
  <si>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</si>
  <si>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</si>
  <si>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</si>
  <si>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</si>
  <si>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TANQUE DE MÁRMORE SINTÉTICO COM COLUNA, 22L OU EQUIVALENTE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</si>
  <si>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</si>
  <si>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</si>
  <si>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</si>
  <si>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</si>
  <si>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</si>
  <si>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</si>
  <si>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</si>
  <si>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</si>
  <si>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</si>
  <si>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</si>
  <si>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</si>
  <si>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</si>
  <si>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</si>
  <si>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</si>
  <si>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</si>
  <si>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</si>
  <si>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</si>
  <si>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</si>
  <si>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</si>
  <si>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</si>
  <si>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</si>
  <si>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</si>
  <si>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</si>
  <si>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</si>
  <si>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</si>
  <si>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</si>
  <si>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</si>
  <si>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</si>
  <si>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</si>
  <si>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</si>
  <si>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</si>
  <si>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</si>
  <si>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</si>
  <si>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</si>
  <si>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</si>
  <si>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</si>
  <si>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</si>
  <si>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</si>
  <si>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</si>
  <si>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</si>
  <si>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</si>
  <si>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</si>
  <si>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</si>
  <si>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</si>
  <si>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</si>
  <si>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</si>
  <si>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</si>
  <si>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</si>
  <si>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</si>
  <si>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TRAÇO 1:2:8, PREPARO MECÂNICA COM BETONEIRA 400 L, APLICADA COM PROJETOR TIPO CANEQUINHA EM SUPERFÍCIES INTERNAS DA SACADA, ESPESSURA DE 25 MM, SEM USO DE TELA METÁLICA. AF_08/2022</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</si>
  <si>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</si>
  <si>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</si>
  <si>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</si>
  <si>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</si>
  <si>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</si>
  <si>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</si>
  <si>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</si>
  <si>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</si>
  <si>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</si>
  <si>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</si>
  <si>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</si>
  <si>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</si>
  <si>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</si>
  <si>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</si>
  <si>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</si>
  <si>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</si>
  <si>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</si>
  <si>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</si>
  <si>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</si>
  <si>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</si>
  <si>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</si>
  <si>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</si>
  <si>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</si>
  <si>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</si>
  <si>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</si>
  <si>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</si>
  <si>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</si>
  <si>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</si>
  <si>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</si>
  <si>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</si>
  <si>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</si>
  <si>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</si>
  <si>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</si>
  <si>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</si>
  <si>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</si>
  <si>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</si>
  <si>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</si>
  <si>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</si>
  <si>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</si>
  <si>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</si>
  <si>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</si>
  <si>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</si>
  <si>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</si>
  <si>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</si>
  <si>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</si>
  <si>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</si>
  <si>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</si>
  <si>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</si>
  <si>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</si>
  <si>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</si>
  <si>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</si>
  <si>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</si>
  <si>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</si>
  <si>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</si>
  <si>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</si>
  <si>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</si>
  <si>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</si>
  <si>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</si>
  <si>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</si>
  <si>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</si>
  <si>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</si>
  <si>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</si>
  <si>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</si>
  <si>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</si>
  <si>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</si>
  <si>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</si>
  <si>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</si>
  <si>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</si>
  <si>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</si>
  <si>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</si>
  <si>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</si>
  <si>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</si>
  <si>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</si>
  <si>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</si>
  <si>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</si>
  <si>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</si>
  <si>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</si>
  <si>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</si>
  <si>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</si>
  <si>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</si>
  <si>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ASCENSÃO DE GRUA ASCENSIONAL. AF_03/2024</t>
  </si>
  <si>
    <t>ASCENSÃO DE MINI GRUA. AF_03/2024</t>
  </si>
  <si>
    <t>ASCENSÃO E DESCIDA DE ELEVADOR DE CREMALHEIRA. AF_03/2024</t>
  </si>
  <si>
    <t>ASCENSÃO E DESCIDA DE GRUA FIXA. AF_03/2024</t>
  </si>
  <si>
    <t>MONTAGEM E DESMONTAGEM DE GRUA ASCENSIONAL, UTILIZAÇÃO DE GUINDASTE AUTOPROPELIDO 90T. AF_03/2024</t>
  </si>
  <si>
    <t>MONTAGEM E DESMONTAGEM DE GRUA ASCENSIONAL, UTILIZAÇÃO DE GUINDASTE DERRICK.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</si>
  <si>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</si>
  <si>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</si>
  <si>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</si>
  <si>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</si>
  <si>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APLICAÇÃO DE ADUBO EM SOLO. AF_07/2024</t>
  </si>
  <si>
    <t>APLICAÇÃO DE CALCÁRIO PARA CORREÇÃO DO PH DO SOLO. AF_07/2024</t>
  </si>
  <si>
    <t>ESPALHAMENTO DE TERRA VEGETAL PARA O PLANTIO. AF_07/2024</t>
  </si>
  <si>
    <t>PLANTIO DE ARBUSTO OU CERCA VIVA. AF_07/2024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</si>
  <si>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</si>
  <si>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</si>
  <si>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</si>
  <si>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</si>
  <si>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</si>
  <si>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</si>
  <si>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</si>
  <si>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MAIOR QUE 2,00 M E MENOR OU IGUAL A 4,00 M. AF_07/2024</t>
  </si>
  <si>
    <t>PLANTIO DE PALMEIRA COM ALTURA DE MUDA MAIOR QUE 4,00 M . AF_07/2024</t>
  </si>
  <si>
    <t>PLANTIO DE PALMEIRA COM ALTURA DE MUDA MENOR OU IGUAL A 2,00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</si>
  <si>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</si>
  <si>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</si>
  <si>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</si>
  <si>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2,00 M E MENOR OU IGUAL A 4,00 M . AF_07/2024</t>
  </si>
  <si>
    <t>PLANTIO DE ÁRVORE ORNAMENTAL COM ALTURA DE MUDA MAIOR QUE 4,00 M. AF_07/2024</t>
  </si>
  <si>
    <t>PLANTIO DE ÁRVORE ORNAMENTAL COM ALTURA DE MUDA MENOR OU IGUAL A 2,00 M . AF_07/2024</t>
  </si>
  <si>
    <t>REVOLVIMENTO E LIMPEZA MANUAL DE SOLO. AF_07/2024</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</si>
  <si>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</si>
  <si>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</si>
  <si>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</si>
  <si>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</si>
  <si>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</si>
  <si>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</si>
  <si>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</si>
  <si>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</si>
  <si>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</si>
  <si>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</si>
  <si>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</si>
  <si>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</si>
  <si>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</si>
  <si>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</si>
  <si>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</si>
  <si>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</si>
  <si>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</si>
  <si>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</si>
  <si>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</si>
  <si>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</si>
  <si>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</si>
  <si>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AUTOADENSÁVEL REFORÇADO COM FIBRAS DE POLIPROPILENO,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</si>
  <si>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</si>
  <si>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</si>
  <si>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</si>
  <si>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</si>
  <si>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</si>
  <si>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</si>
  <si>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</si>
  <si>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</si>
  <si>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</si>
  <si>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</si>
  <si>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</si>
  <si>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</si>
  <si>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</si>
  <si>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BOMBEÁVEL FCK 25 MPA - LANÇAMENTO, ADENSAMENTO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</si>
  <si>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</si>
  <si>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</si>
  <si>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</si>
  <si>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</si>
  <si>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</si>
  <si>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</si>
  <si>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</si>
  <si>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</si>
  <si>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</si>
  <si>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</si>
  <si>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</si>
  <si>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</si>
  <si>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</si>
  <si>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</si>
  <si>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</si>
  <si>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</si>
  <si>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</si>
  <si>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</si>
  <si>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</si>
  <si>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</si>
  <si>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</si>
  <si>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</si>
  <si>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</si>
  <si>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</si>
  <si>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</si>
  <si>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</si>
  <si>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</si>
  <si>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</si>
  <si>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</si>
  <si>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</si>
  <si>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</si>
  <si>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</si>
  <si>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</si>
  <si>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</si>
  <si>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</si>
  <si>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</si>
  <si>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</si>
  <si>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</si>
  <si>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</si>
  <si>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</si>
  <si>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</si>
  <si>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</si>
  <si>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</si>
  <si>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REFORÇO DE MADEIRA EM PAREDE DRYWALL. AF_07/2023</t>
  </si>
  <si>
    <t>INSTALAÇÃO DE REFORÇO METÁLICO EM PAREDE DRYWALL. AF_07/2023</t>
  </si>
  <si>
    <t>PAREDE COM SISTEMA EM CHAPAS DE GESSO PARA DRYWALL, USO INTERNO COM DUAS FACES DUPLAS E ESTRUTURA METÁLICA COM GUIAS DUPLAS, SEM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</si>
  <si>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</si>
  <si>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</si>
  <si>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</si>
  <si>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</si>
  <si>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</si>
  <si>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SIMPLES,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</si>
  <si>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</si>
  <si>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</si>
  <si>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</si>
  <si>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</si>
  <si>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</si>
  <si>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</si>
  <si>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</si>
  <si>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PAREDE COM SISTEMA EM CHAPAS DE GESSO PARA DRYWALL, USO INTERNO, COM UMA FACE SIMPLES E ESTRUTURA METÁLICA COM GUIAS SIMPLES PARA PAREDES COM ÁREA LÍQUIDA MENOR QUE 6 M2, COM VÃOS. AF_07/2023_PS</t>
  </si>
  <si>
    <t>PAREDE COM SISTEMA EM CHAPAS DE GESSO PARA DRYWALL, USO INTERNO, COM UMA FACE SIMPLES E ESTRUTURA METÁLICA COM GUIAS SIMPLES,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</si>
  <si>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</si>
  <si>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</si>
  <si>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</si>
  <si>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</si>
  <si>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SIMPLES, SEM VÃOS. AF_07/2023_PS</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</si>
  <si>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</si>
  <si>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</si>
  <si>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</si>
  <si>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</si>
  <si>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</si>
  <si>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</si>
  <si>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</si>
  <si>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</si>
  <si>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</si>
  <si>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</si>
  <si>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</si>
  <si>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</si>
  <si>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</si>
  <si>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</si>
  <si>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</si>
  <si>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</si>
  <si>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</si>
  <si>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</si>
  <si>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</si>
  <si>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</si>
  <si>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</si>
  <si>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</si>
  <si>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</si>
  <si>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</si>
  <si>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</si>
  <si>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</si>
  <si>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</si>
  <si>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</si>
  <si>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</si>
  <si>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</si>
  <si>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</si>
  <si>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</si>
  <si>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</si>
  <si>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</si>
  <si>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</si>
  <si>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</si>
  <si>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</si>
  <si>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PASSEIO EM PISO INTERTRAVADO, COM BLOCO RAQUETE 22 X 13,5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</si>
  <si>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</si>
  <si>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</si>
  <si>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</si>
  <si>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</si>
  <si>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</si>
  <si>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</si>
  <si>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</si>
  <si>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</si>
  <si>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PAVIMENTO EM PISO INTERTRAVADO, COM BLOCO RAQUETE 22 X 13,5 CM, ESPESSURA 6 CM. AF_10/2022</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</si>
  <si>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</si>
  <si>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</si>
  <si>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</si>
  <si>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</si>
  <si>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</si>
  <si>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</si>
  <si>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</si>
  <si>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</si>
  <si>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</si>
  <si>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</si>
  <si>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</si>
  <si>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</si>
  <si>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</si>
  <si>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</si>
  <si>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</si>
  <si>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</si>
  <si>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</si>
  <si>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</si>
  <si>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</si>
  <si>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</si>
  <si>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</si>
  <si>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</si>
  <si>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</si>
  <si>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</si>
  <si>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</si>
  <si>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</si>
  <si>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</si>
  <si>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</si>
  <si>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</si>
  <si>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</si>
  <si>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</si>
  <si>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</si>
  <si>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</si>
  <si>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</si>
  <si>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</si>
  <si>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</si>
  <si>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</si>
  <si>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</si>
  <si>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</si>
  <si>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</si>
  <si>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</si>
  <si>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</si>
  <si>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</si>
  <si>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</si>
  <si>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</si>
  <si>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</si>
  <si>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</si>
  <si>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</si>
  <si>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</si>
  <si>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</si>
  <si>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</si>
  <si>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</si>
  <si>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</si>
  <si>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</si>
  <si>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</si>
  <si>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</si>
  <si>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</si>
  <si>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</si>
  <si>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</si>
  <si>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</si>
  <si>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</si>
  <si>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</si>
  <si>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</si>
  <si>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</si>
  <si>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</si>
  <si>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</si>
  <si>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</si>
  <si>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</si>
  <si>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</si>
  <si>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</si>
  <si>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</si>
  <si>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</si>
  <si>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</si>
  <si>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</si>
  <si>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</si>
  <si>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</si>
  <si>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</si>
  <si>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</si>
  <si>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</si>
  <si>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</si>
  <si>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</si>
  <si>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</si>
  <si>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</si>
  <si>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</si>
  <si>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</si>
  <si>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</si>
  <si>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</si>
  <si>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</si>
  <si>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</si>
  <si>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</si>
  <si>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</si>
  <si>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</si>
  <si>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</si>
  <si>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</si>
  <si>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</si>
  <si>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</si>
  <si>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</si>
  <si>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</si>
  <si>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</si>
  <si>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</si>
  <si>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</si>
  <si>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</si>
  <si>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</si>
  <si>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</si>
  <si>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</si>
  <si>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</si>
  <si>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</si>
  <si>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</si>
  <si>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</si>
  <si>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</si>
  <si>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</si>
  <si>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</si>
  <si>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</si>
  <si>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</si>
  <si>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</si>
  <si>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</si>
  <si>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</si>
  <si>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</si>
  <si>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</si>
  <si>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EMASSAMENTO COM MASSA LÁTEX, APLICAÇÃO EM PAREDE, DUAS DEMÃOS, LIXAMENTO MANUAL. AF_04/2023</t>
  </si>
  <si>
    <t>EMASSAMENTO COM MASSA LÁTEX, APLICAÇÃO EM PAREDE, DUAS DEMÃOS, LIXAMENTO MECANIZADO. AF_04/2023</t>
  </si>
  <si>
    <t>EMASSAMENTO COM MASSA LÁTEX, APLICAÇÃO EM PAREDE, UMA DEMÃO, LIXAMENTO MANUAL. AF_04/2023</t>
  </si>
  <si>
    <t>EMASSAMENTO COM MASSA LÁTEX, APLICAÇÃO EM PAREDE, UMA DEMÃO, LIXAMENTO MECANIZADO. AF_04/2023</t>
  </si>
  <si>
    <t>EMASSAMENTO COM MASSA LÁTEX, APLICAÇÃO EM TETO, DUAS DEMÃOS, LIXAMENTO MANUAL. AF_04/2023</t>
  </si>
  <si>
    <t>EMASSAMENTO COM MASSA LÁTEX, APLICAÇÃO EM TETO, DUAS DEMÃOS, LIXAMENTO MECANIZADO. AF_04/2023</t>
  </si>
  <si>
    <t>EMASSAMENTO COM MASSA LÁTEX, APLICAÇÃO EM TETO, UMA DEMÃO, LIXAMENTO MANUAL. AF_04/2023</t>
  </si>
  <si>
    <t>EMASSAMENTO COM MASSA LÁTEX, APLICAÇÃO EM TETO, UMA DEMÃO, LIXAMENTO MECANIZADO. AF_04/2023</t>
  </si>
  <si>
    <t>FUNDO SELADOR ACRÍLICO, APLICAÇÃO MANUAL EM PAREDE, UMA DEMÃO. AF_04/2023</t>
  </si>
  <si>
    <t>FUNDO SELADOR ACRÍLICO, APLICAÇÃO MANUAL EM TETO, UMA DEMÃO. AF_04/2023</t>
  </si>
  <si>
    <t>FUNDO SELADOR ACRÍLICO, APLICAÇÃO MECÂNICA EM PAREDE, UMA DEMÃO. AF_04/2023</t>
  </si>
  <si>
    <t>FUNDO SELADOR ACRÍLICO, APLICAÇÃO MECÂNICA EM TETO, UMA DEMÃO. AF_04/2023</t>
  </si>
  <si>
    <t>PINTURA LÁTEX ACRÍLICA ECONÔMICA, APLICAÇÃO MANUAL EM PAREDES, DUAS DEMÃOS. AF_04/2023</t>
  </si>
  <si>
    <t>PINTURA LÁTEX ACRÍLICA ECONÔMICA, APLICAÇÃO MANUAL EM TETO, DUAS DEMÃOS. AF_04/2023</t>
  </si>
  <si>
    <t>PINTURA LÁTEX ACRÍLICA ECONÔMICA, APLICAÇÃO MECÂNICA EM PAREDES, DUAS DEMÃOS. AF_04/2023</t>
  </si>
  <si>
    <t>PINTURA LÁTEX ACRÍLICA ECONÔMICA, APLICAÇÃO MECÂNICA EM TETO, DUAS DEMÃOS. AF_04/2023</t>
  </si>
  <si>
    <t>PINTURA LÁTEX ACRÍLICA PREMIUM, APLICAÇÃO MANUAL EM PAREDES, DUAS DEMÃOS. AF_04/2023</t>
  </si>
  <si>
    <t>PINTURA LÁTEX ACRÍLICA PREMIUM, APLICAÇÃO MANUAL EM TETO, DUAS DEMÃOS. AF_04/2023</t>
  </si>
  <si>
    <t>PINTURA LÁTEX ACRÍLICA STANDARD, APLICAÇÃO MANUAL EM PAREDES, DUAS DEMÃOS. AF_04/2023</t>
  </si>
  <si>
    <t>PINTURA LÁTEX ACRÍLICA STANDARD, APLICAÇÃO MANUAL EM TETO, DUAS DEMÃOS. AF_04/2023</t>
  </si>
  <si>
    <t>TEXTURA ACRÍLICA, APLICAÇÃO MANUAL EM PAREDE, UMA DEMÃO. AF_04/2023</t>
  </si>
  <si>
    <t>TEXTURA ACRÍLICA, APLICAÇÃO MANUAL EM TETO, UMA DEMÃO.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</si>
  <si>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</si>
  <si>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</si>
  <si>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</si>
  <si>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</si>
  <si>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</si>
  <si>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</si>
  <si>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</si>
  <si>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</si>
  <si>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</si>
  <si>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</si>
  <si>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</si>
  <si>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</si>
  <si>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</si>
  <si>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</si>
  <si>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</si>
  <si>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</si>
  <si>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</si>
  <si>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</si>
  <si>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</si>
  <si>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</si>
  <si>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</si>
  <si>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</si>
  <si>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</si>
  <si>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</si>
  <si>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</si>
  <si>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</si>
  <si>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</si>
  <si>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FAIXA DE PEDESTRE OU ZEBRADA COM TINTA RETRORREFLETIVA A BASE DE RESINA ACRÍLICA COM MICROESFERAS DE VIDRO, E = 30 CM, APLICAÇÃO MECÂNICA COM DEMARCADORA A TRAÇÃO MANUAL. AF_05/2021</t>
  </si>
  <si>
    <t>PINTURA DE NÚMEROS E LETRAS PARA SINALIZAÇÃO HORIZONTAL, ALTURA 100 MM, APLICADOR SPRAY E MOLDE PLÁSTICO.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</si>
  <si>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</si>
  <si>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</si>
  <si>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</si>
  <si>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</si>
  <si>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</si>
  <si>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</si>
  <si>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</si>
  <si>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</si>
  <si>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</si>
  <si>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</si>
  <si>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</si>
  <si>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</si>
  <si>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EM PEDRA ASSENTADO SOBRE ARGAMASSA 1:3 (CIMENTO E AREIA).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</si>
  <si>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</si>
  <si>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</si>
  <si>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</si>
  <si>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</si>
  <si>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</si>
  <si>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</si>
  <si>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</si>
  <si>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</si>
  <si>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</si>
  <si>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</si>
  <si>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</si>
  <si>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</si>
  <si>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</si>
  <si>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</si>
  <si>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</si>
  <si>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</si>
  <si>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</si>
  <si>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</si>
  <si>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</si>
  <si>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</si>
  <si>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</si>
  <si>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</si>
  <si>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</si>
  <si>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</si>
  <si>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</si>
  <si>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</si>
  <si>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</si>
  <si>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</si>
  <si>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</si>
  <si>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</si>
  <si>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</si>
  <si>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</si>
  <si>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</si>
  <si>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</si>
  <si>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</si>
  <si>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</si>
  <si>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</si>
  <si>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</si>
  <si>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</si>
  <si>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</si>
  <si>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</si>
  <si>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</si>
  <si>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</si>
  <si>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</si>
  <si>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</si>
  <si>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</si>
  <si>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</si>
  <si>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</si>
  <si>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</si>
  <si>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</si>
  <si>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</si>
  <si>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</si>
  <si>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</si>
  <si>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</si>
  <si>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</si>
  <si>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</si>
  <si>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</si>
  <si>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</si>
  <si>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</si>
  <si>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</si>
  <si>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</si>
  <si>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</si>
  <si>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</si>
  <si>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</si>
  <si>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</si>
  <si>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</si>
  <si>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</si>
  <si>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</si>
  <si>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</si>
  <si>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</si>
  <si>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</si>
  <si>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</si>
  <si>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</si>
  <si>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</si>
  <si>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</si>
  <si>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</si>
  <si>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</si>
  <si>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</si>
  <si>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</si>
  <si>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</si>
  <si>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</si>
  <si>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</si>
  <si>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</si>
  <si>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</si>
  <si>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</si>
  <si>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</si>
  <si>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</si>
  <si>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</si>
  <si>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</si>
  <si>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</si>
  <si>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</si>
  <si>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</si>
  <si>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</si>
  <si>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</si>
  <si>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</si>
  <si>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</si>
  <si>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</si>
  <si>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</si>
  <si>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</si>
  <si>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</si>
  <si>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</si>
  <si>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</si>
  <si>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</si>
  <si>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</si>
  <si>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</si>
  <si>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</si>
  <si>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</si>
  <si>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</si>
  <si>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</si>
  <si>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</si>
  <si>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</si>
  <si>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</si>
  <si>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</si>
  <si>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</si>
  <si>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</si>
  <si>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</si>
  <si>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</si>
  <si>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</si>
  <si>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</si>
  <si>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</si>
  <si>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</si>
  <si>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</si>
  <si>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</si>
  <si>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</si>
  <si>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</si>
  <si>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</si>
  <si>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</si>
  <si>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</si>
  <si>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</si>
  <si>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</si>
  <si>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</si>
  <si>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</si>
  <si>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</si>
  <si>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</si>
  <si>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</si>
  <si>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</si>
  <si>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</si>
  <si>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</si>
  <si>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</si>
  <si>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</si>
  <si>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</si>
  <si>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</si>
  <si>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</si>
  <si>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</si>
  <si>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</si>
  <si>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</si>
  <si>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</si>
  <si>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</si>
  <si>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</si>
  <si>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</si>
  <si>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</si>
  <si>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</si>
  <si>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</si>
  <si>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</si>
  <si>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</si>
  <si>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</si>
  <si>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</si>
  <si>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</si>
  <si>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</si>
  <si>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</si>
  <si>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</si>
  <si>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</si>
  <si>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</si>
  <si>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</si>
  <si>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</si>
  <si>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</si>
  <si>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</si>
  <si>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</si>
  <si>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</si>
  <si>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</si>
  <si>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</si>
  <si>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</si>
  <si>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</si>
  <si>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</si>
  <si>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</si>
  <si>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</si>
  <si>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</si>
  <si>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</si>
  <si>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</si>
  <si>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</si>
  <si>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</si>
  <si>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</si>
  <si>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</si>
  <si>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</si>
  <si>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</si>
  <si>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</si>
  <si>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</si>
  <si>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</si>
  <si>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</si>
  <si>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</si>
  <si>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</si>
  <si>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</si>
  <si>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</si>
  <si>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</si>
  <si>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</si>
  <si>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</si>
  <si>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</si>
  <si>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</si>
  <si>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</si>
  <si>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</si>
  <si>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</si>
  <si>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</si>
  <si>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</si>
  <si>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</si>
  <si>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</si>
  <si>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</si>
  <si>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</si>
  <si>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</si>
  <si>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</si>
  <si>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</si>
  <si>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</si>
  <si>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</si>
  <si>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</si>
  <si>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</si>
  <si>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</si>
  <si>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</si>
  <si>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</si>
  <si>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</si>
  <si>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</si>
  <si>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CHUMBAMENTO LINEAR EM ALVENARIA PARA ELETRODUTOS COM DIÂMETROS MENORES OU IGUAIS A 40 MM. AF_09/2023</t>
  </si>
  <si>
    <t>CHUMBAMENTO LINEAR EM ALVENARIA PARA RAMAIS/DISTRIBUIÇÃO DE INSTALAÇÕES HIDRÁULICAS COM DIÂMETROS MAIORES QUE 40 MM E MENORES OU IGUAIS A 75 MM. AF_09/2023</t>
  </si>
  <si>
    <t>CHUMBAMENTO LINEAR EM ALVENARIA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</si>
  <si>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</si>
  <si>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</si>
  <si>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CHUMBAMENTO LINEAR EM CONTRAPISO PARA RAMAIS/DISTRIBUIÇÃO DE INSTALAÇÕES HIDRÁULICAS COM DIÂMETROS MENORES OU IGUAIS A 40 MM.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</si>
  <si>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</si>
  <si>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</si>
  <si>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MAIOR QUE 75 MM E MENORES OU IGUAIS A 150 MM. AF_09/2023</t>
  </si>
  <si>
    <t>CHUMBAMENTO PONTUAL EM PASSAGEM DE TUBO COM DIÂMETRO MENOR OU IGUAL A 40 MM. AF_09/2023</t>
  </si>
  <si>
    <t>CHUMBAMENTO PONTUAL EM PASSAGEM DE TUBO COM DIÂMETROS ENTRE 40 MM E 75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</si>
  <si>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</si>
  <si>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</si>
  <si>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ELETRODUTOS, DIÂMETROS MENORES OU IGUAIS A 40 MM, COM ABRAÇADEIRA METÁLICA RÍGIDA TIPO D COM PARAFUSO DE FIXAÇÃO 1 1/4", FIXADA DIRETAMENTE NA LAJE OU PAREDE.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</si>
  <si>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</si>
  <si>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</si>
  <si>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</si>
  <si>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</si>
  <si>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</si>
  <si>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</si>
  <si>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FLEXÍVEL 18 MM, FIXADA DIRETAMENTE NA LAJE. AF_09/2023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</si>
  <si>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</si>
  <si>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</si>
  <si>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</si>
  <si>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</si>
  <si>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</si>
  <si>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</si>
  <si>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</si>
  <si>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</si>
  <si>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</si>
  <si>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FURO MANUAL EM ALVENARIA, PARA INSTALAÇÕES ELÉTRICAS, DIÂMETROS MAIORES QUE 40 MM E MENORES OU IGUAIS A 75 MM. AF_09/2023</t>
  </si>
  <si>
    <t>FURO MANUAL EM ALVENARIA, PARA INSTALAÇÕES ELÉTRICAS, DIÂMETROS MAIORES QUE 75 MM E MENORES OU IGUAIS A 100 MM. AF_09/2023</t>
  </si>
  <si>
    <t>FURO MANUAL EM ALVENARIA, PARA INSTALAÇÕES ELÉTRICAS,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</si>
  <si>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</si>
  <si>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</si>
  <si>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MANUAL EM ALVENARIA, PARA INSTALAÇÕES HIDRÁULICAS,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</si>
  <si>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</si>
  <si>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</si>
  <si>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</si>
  <si>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</si>
  <si>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</si>
  <si>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ALVENARIA, PARA INSTALAÇÕES HIDRÁULICAS,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</si>
  <si>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</si>
  <si>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</si>
  <si>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FURO MECANIZADO EM CONCRETO, COM MARTELO DEMOLIDOR, PARA INSTALAÇÕES ELÉTRICAS,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</si>
  <si>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</si>
  <si>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</si>
  <si>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FURO MECANIZADO EM CONCRETO, COM MARTELO DEMOLIDOR, PARA INSTALAÇÕES HIDRÁULICAS,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</si>
  <si>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</si>
  <si>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</si>
  <si>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</si>
  <si>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</si>
  <si>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</si>
  <si>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HIDRÁULICAS, DIÂMETROS MENORES OU IGUAIS A 40 MM. AF_09/2023</t>
  </si>
  <si>
    <t>PASSANTE TIPO PEÇA EM FÔRMA DE MADEIRA, FIXADO EM LAJE, PARA PASSAGEM DE NO MÁXIMO 5 TUBOS DE 50 MM DE DIÂMETRO.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</si>
  <si>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</si>
  <si>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</si>
  <si>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100 MM, FIXADO EM LAJE, PARA PASSAGEM DE TUBULAÇÕES COM NO MÁXIMO 75 MM DE DIÂMETRO. AF_09/2023</t>
  </si>
  <si>
    <t>PASSANTE TIPO TUBO COM DIÂMETRO DE 150 MM, FIXADO EM LAJE, PARA PASSAGEM DE TUBULAÇÕES COM NO MÁXIMO 100 MM DE DIÂMETRO. AF_09/2023</t>
  </si>
  <si>
    <t>PASSANTE TIPO TUBO COM DIÂMETRO DE 40 MM, FIXADO EM LAJE, PARA PASSAGEM DE TUBULAÇÕES COM NO MÁXIMO 32 MM DE DIÂMETRO. AF_09/2023</t>
  </si>
  <si>
    <t>PASSANTE TIPO TUBO COM DIÂMETRO DE 50 MM, FIXADO EM LAJE, PARA PASSAGEM DE TUBULAÇÕES COM NO MÁXIMO 40 MM DE DIÂMETRO. AF_09/2023</t>
  </si>
  <si>
    <t>PASSANTE TIPO TUBO COM DIÂMETRO DE 75 MM, FIXADO EM LAJE, PARA PASSAGEM DE TUBULAÇÕES COM NO MÁXIMO 50 MM DE DIÂMETRO. AF_09/2023</t>
  </si>
  <si>
    <t>QUEBRA EM ALVENARIA PARA INSTALAÇÃO DE ABRIGO PARA MANGUEIRAS (90X60 CM). AF_09/2023</t>
  </si>
  <si>
    <t>QUEBRA EM ALVENARIA PARA INSTALAÇÃO DE CAIXA DE TOMADA (4X4 OU 4X2). AF_09/2023</t>
  </si>
  <si>
    <t>QUEBRA EM ALVENARIA PARA INSTALAÇÃO DE QUADRO DISTRIBUIÇÃO GRANDE (76X40 CM). AF_09/2023</t>
  </si>
  <si>
    <t>QUEBRA EM ALVENARIA PARA INSTALAÇÃO DE QUADRO DISTRIBUIÇÃO PEQUENO (19X25 CM). AF_09/2023</t>
  </si>
  <si>
    <t>RASGO LINEAR MANUAL EM ALVENARIA, PARA ELETRODUTOS, DIÂMETROS MENORES OU IGUAIS A 40 MM. AF_09/2023</t>
  </si>
  <si>
    <t>RASGO LINEAR MANUAL EM ALVENARIA, PARA RAMAIS/ DISTRIBUIÇÃO DE INSTALAÇÕES HIDRÁULICAS, DIÂMETROS MAIORES QUE 40 MM E MENORES OU IGUAIS A 75 MM. AF_09/2023</t>
  </si>
  <si>
    <t>RASGO LINEAR MANUAL EM ALVENARIA, PARA RAMAIS/ DISTRIBUIÇÃO DE INSTALAÇÕES HIDRÁULICAS, DIÂMETROS MENORES OU IGUAIS A 40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</si>
  <si>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</si>
  <si>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</si>
  <si>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RASGO LINEAR MECANIZADO EM ALVENARIA,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</si>
  <si>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</si>
  <si>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</si>
  <si>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RASGO LINEAR MECANIZADO EM CONCRETO, PARA RAMAIS/ DISTRIBUIÇÃO DE INSTALAÇÕES HIDRÁULICAS, DIÂMETROS MENORES OU IGUAIS A 40 MM. AF_09/2023</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</si>
  <si>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</si>
  <si>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</si>
  <si>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MECANIZADO EM CONTRAPISO, PARA RAMAIS/ DISTRIBUIÇÃO DE INSTALAÇÕES HIDRÁULICAS, DIÂMETROS MENORES OU IGUAIS A 40 MM. AF_09/2023_PS</t>
  </si>
  <si>
    <t>SUPORTE PARA 2 ELETRODUTOS, ESPAÇADO A CADA 80 CM, EM PERFILADO COM COMPRIMENTO DE 25 CM FIXADO EM LAJE, POR METRO DE ELETRODUTO FIXADO. AF_09/2023</t>
  </si>
  <si>
    <t>SUPORTE PARA 2 TUBOS HORIZONTAIS, ESPAÇADO A CADA 56 CM, EM PERFILADO COM COMPRIMENTO DE 25 CM FIXADO EM LAJE, POR METRO DE TUBULAÇÃO FIXADA. AF_09/2023</t>
  </si>
  <si>
    <t>SUPORTE PARA 2 TUBOS VERTICAIS, ESPAÇADO A CADA 150 CM, EM PERFILADO COM COMPRIMENTO DE 25 CM FIXADO EM PAREDE, POR METRO DE TUBULAÇÃO FIXADA. AF_09/2023</t>
  </si>
  <si>
    <t>SUPORTE PARA 4 ELETRODUTOS, ESPAÇADO A CADA 80 CM, EM PERFILADO COM COMPRIMENTO DE 42 CM FIXADO EM LAJE, POR METRO DE ELETRODUTO FIXADO.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</si>
  <si>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</si>
  <si>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</si>
  <si>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SUPORTE PARA DUTO EM CHAPA GALVANIZADA BITOLA 24, EM PERFILADO COM COMPRIMENTO DE 55 CM FIXADO EM LAJE, POR METRO DE DUTO FIXADO. AF_09/2023</t>
  </si>
  <si>
    <t>SUPORTE PARA DUTO EM CHAPA GALVANIZADA BITOLA 26, EM PERFILADO COM COMPRIMENTO DE 35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</si>
  <si>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</si>
  <si>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</si>
  <si>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</si>
  <si>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</si>
  <si>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</si>
  <si>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</si>
  <si>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</si>
  <si>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</si>
  <si>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BLOCOS 16 FACES PARA PISO INTERTRAVADO, ESPESSURA DE 4 CM, EM CALÇADA, COM REAPROVEITAMENTO DOS BLOCOS 16 FACES - INCLUSO RETIRADA E COLOCAÇÃO DO MATERIAL. AF_12/2020</t>
  </si>
  <si>
    <t>REASSENTAMENTO DE BLOCOS RETANGULAR PARA PISO INTERTRAVADO, ESPESSURA DE 4 CM, EM CALÇADA, COM REAPROVEITAMENTO DOS BLOCOS RETANGULAR - INCLUSO RETIRADA E COLOCAÇÃO DO MATERIAL.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</si>
  <si>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</si>
  <si>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</si>
  <si>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REASSENTAMENTO DE PEDRAS POLIÉDRICAS, REJUNTAMENTO COM PÓ DE PEDRA,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</si>
  <si>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</si>
  <si>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</si>
  <si>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</si>
  <si>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</si>
  <si>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</si>
  <si>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</si>
  <si>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</si>
  <si>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</si>
  <si>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</si>
  <si>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</si>
  <si>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</si>
  <si>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</si>
  <si>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</si>
  <si>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</si>
  <si>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</si>
  <si>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</si>
  <si>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</si>
  <si>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</si>
  <si>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</si>
  <si>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</si>
  <si>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</si>
  <si>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</si>
  <si>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</si>
  <si>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</si>
  <si>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</si>
  <si>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</si>
  <si>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</si>
  <si>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</si>
  <si>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</si>
  <si>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</si>
  <si>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</si>
  <si>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</si>
  <si>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</si>
  <si>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</si>
  <si>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</si>
  <si>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</si>
  <si>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</si>
  <si>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</si>
  <si>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</si>
  <si>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</si>
  <si>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</si>
  <si>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</si>
  <si>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</si>
  <si>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</si>
  <si>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</si>
  <si>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</si>
  <si>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</si>
  <si>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</si>
  <si>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</si>
  <si>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</si>
  <si>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</si>
  <si>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</si>
  <si>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</si>
  <si>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</si>
  <si>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</si>
  <si>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</si>
  <si>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</si>
  <si>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</si>
  <si>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</si>
  <si>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</si>
  <si>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</si>
  <si>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</si>
  <si>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</si>
  <si>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</si>
  <si>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</si>
  <si>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</si>
  <si>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</si>
  <si>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</si>
  <si>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</si>
  <si>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</si>
  <si>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</si>
  <si>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</si>
  <si>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</si>
  <si>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</si>
  <si>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</si>
  <si>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</si>
  <si>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</si>
  <si>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</si>
  <si>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</si>
  <si>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</si>
  <si>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</si>
  <si>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</si>
  <si>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</si>
  <si>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</si>
  <si>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</si>
  <si>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</si>
  <si>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</si>
  <si>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</si>
  <si>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</si>
  <si>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</si>
  <si>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</si>
  <si>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</si>
  <si>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</si>
  <si>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</si>
  <si>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</si>
  <si>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</si>
  <si>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</si>
  <si>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</si>
  <si>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</si>
  <si>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</si>
  <si>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</si>
  <si>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</si>
  <si>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</si>
  <si>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</si>
  <si>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</si>
  <si>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</si>
  <si>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</si>
  <si>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</si>
  <si>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</si>
  <si>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</si>
  <si>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</si>
  <si>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</si>
  <si>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</si>
  <si>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</si>
  <si>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</si>
  <si>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</si>
  <si>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</si>
  <si>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</si>
  <si>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</si>
  <si>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</si>
  <si>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</si>
  <si>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</si>
  <si>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</si>
  <si>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</si>
  <si>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OBRA COM CHAPA GALVANIZADA E ESTRUTURA DE MADEIRA. AF_03/2022_PS</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</si>
  <si>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</si>
  <si>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</si>
  <si>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</si>
  <si>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</si>
  <si>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</si>
  <si>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</si>
  <si>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</si>
  <si>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</si>
  <si>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</si>
  <si>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</si>
  <si>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</si>
  <si>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</si>
  <si>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</si>
  <si>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</si>
  <si>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</si>
  <si>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</si>
  <si>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</si>
  <si>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</si>
  <si>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</si>
  <si>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</si>
  <si>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</si>
  <si>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</si>
  <si>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</si>
  <si>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</si>
  <si>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</si>
  <si>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</si>
  <si>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</si>
  <si>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</si>
  <si>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</si>
  <si>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</si>
  <si>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</si>
  <si>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</si>
  <si>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</si>
  <si>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</si>
  <si>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</si>
  <si>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</si>
  <si>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DE MADEIRA PARA PLACAS DE SINALIZAÇÃO, EM SOLO, COM H= DE 2,5 M E SEÇÃO DE 7,5 X 7,5 CM.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</si>
  <si>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</si>
  <si>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</si>
  <si>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</si>
  <si>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</si>
  <si>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BASE METÁLICA PARA MASTRO 1 ½" PARA SPDA - FORNECIMENTO E INSTALAÇÃO. AF_08/2023</t>
  </si>
  <si>
    <t>CAPTOR TIPO FRANKLIN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</si>
  <si>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</si>
  <si>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</si>
  <si>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</si>
  <si>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</si>
  <si>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</si>
  <si>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</si>
  <si>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</si>
  <si>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</si>
  <si>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</si>
  <si>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</si>
  <si>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</si>
  <si>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</si>
  <si>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</si>
  <si>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ISOLADOR - FORNECIMENTO E INSTALAÇÃO. AF_08/2023</t>
  </si>
  <si>
    <t>CORDOALHA DE COBRE NU 35 MM², NÃO ENTERRADA, COM PRESILHA - FORNECIMENTO E INSTALAÇÃO. AF_08/2023</t>
  </si>
  <si>
    <t>CORDOALHA DE COBRE NU 50 MM², ENTERRADA - FORNECIMENTO E INSTALAÇÃO. AF_08/2023</t>
  </si>
  <si>
    <t>CORDOALHA DE COBRE NU 50 MM², NÃO ENTERRADA, COM ISOLADOR - FORNECIMENTO E INSTALAÇÃO. AF_08/2023</t>
  </si>
  <si>
    <t>CORDOALHA DE COBRE NU 50 MM², NÃO ENTERRADA, COM PRESILHA - FORNECIMENTO E INSTALAÇÃO. AF_08/2023</t>
  </si>
  <si>
    <t>CORDOALHA DE COBRE NU 70 MM², ENTERRADA - FORNECIMENTO E INSTALAÇÃO. AF_08/2023</t>
  </si>
  <si>
    <t>CORDOALHA DE COBRE NU 70 MM², NÃO ENTERRADA, COM ISOLADOR - FORNECIMENTO E INSTALAÇÃO. AF_08/2023</t>
  </si>
  <si>
    <t>CORDOALHA DE COBRE NU 70 MM², NÃO ENTERRADA, COM PRESILHA - FORNECIMENTO E INSTALAÇÃO. AF_08/2023</t>
  </si>
  <si>
    <t>CORDOALHA DE COBRE NU 95 MM², ENTERRADA - FORNECIMENTO E INSTALAÇÃO. AF_08/2023</t>
  </si>
  <si>
    <t>CORDOALHA DE COBRE NU 95 MM², NÃO ENTERRADA, COM ISOLADOR - FORNECIMENTO E INSTALAÇÃO. AF_08/2023</t>
  </si>
  <si>
    <t>ELETRODUTO PVC RÍGIDO, DIÂMETRO 40MM, COM 3 METROS, PARA SPDA - FORNECIMENTO E INSTALAÇÃO. AF_08/2023</t>
  </si>
  <si>
    <t>FITA DE ALUMÍNIO 70 MM² PARA SPDA - FORNECIMENTO E INSTALAÇÃO. AF_08/2023</t>
  </si>
  <si>
    <t>HASTE DE ATERRAMENTO, DIÂMETRO 3/4", COM 3 METROS - FORNECIMENTO E INSTALAÇÃO. AF_08/2023</t>
  </si>
  <si>
    <t>HASTE DE ATERRAMENTO, DIÂMETRO 5/8", COM 3 METROS - FORNECIMENTO E INSTALAÇÃO. AF_08/2023</t>
  </si>
  <si>
    <t>MASTRO 1 ½", COM 3 METROS, PARA SPDA - FORNECIMENTO E INSTALAÇÃO. AF_08/2023</t>
  </si>
  <si>
    <t>MINI CAPTOR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</si>
  <si>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</si>
  <si>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</si>
  <si>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</si>
  <si>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SUPORTE ISOLADOR PARA FIXAÇÃO DA CORDOALHA DE COBRE EM ALVENARIA OU CONCRETO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</si>
  <si>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</si>
  <si>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</si>
  <si>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</si>
  <si>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</si>
  <si>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</si>
  <si>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</si>
  <si>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</si>
  <si>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</si>
  <si>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</si>
  <si>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20 MM - FORNECIMENTO E INSTALAÇÃO. AF_03/2024</t>
  </si>
  <si>
    <t>CAIXA EM CONCRETO PRÉ-MOLDADO PARA ABRIGO DE HIDRÔMETRO COM DN 25 MM - FORNECIMENTO E INSTALAÇÃO (EXCLUSIVE HIDRÔMETRO).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</si>
  <si>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</si>
  <si>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</si>
  <si>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</si>
  <si>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</si>
  <si>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</si>
  <si>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</si>
  <si>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</si>
  <si>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</si>
  <si>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</si>
  <si>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</si>
  <si>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</si>
  <si>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</si>
  <si>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</si>
  <si>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</si>
  <si>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</si>
  <si>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</si>
  <si>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</si>
  <si>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</si>
  <si>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</si>
  <si>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</si>
  <si>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</si>
  <si>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</si>
  <si>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</si>
  <si>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</si>
  <si>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</si>
  <si>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</si>
  <si>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</si>
  <si>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</si>
  <si>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</si>
  <si>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</si>
  <si>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</si>
  <si>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</si>
  <si>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</si>
  <si>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</si>
  <si>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</si>
  <si>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</si>
  <si>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</si>
  <si>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</si>
  <si>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</si>
  <si>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</si>
  <si>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</si>
  <si>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</si>
  <si>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</si>
  <si>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</si>
  <si>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</si>
  <si>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</si>
  <si>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</si>
  <si>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</si>
  <si>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</si>
  <si>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</si>
  <si>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</si>
  <si>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</si>
  <si>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</si>
  <si>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</si>
  <si>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</si>
  <si>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</si>
  <si>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</si>
  <si>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CUMEEIRA NORMAL PARA TELHA TRAPEZOIDAL DE AÇO, E = 0,5 MM, INCLUSO ACESSÓRIOS DE FIXAÇÃO E IÇAMENTO. AF_07/2019</t>
  </si>
  <si>
    <t>ISOLAMENTO TERMOACÚSTICO COM LÃ MINERAL NA SUBCOBERTURA, INCLUSO TRANSPORTE VERTICAL. AF_07/2019</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</si>
  <si>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</si>
  <si>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</si>
  <si>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</si>
  <si>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</si>
  <si>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</si>
  <si>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</si>
  <si>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</si>
  <si>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</si>
  <si>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</si>
  <si>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</si>
  <si>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</si>
  <si>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</si>
  <si>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</si>
  <si>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</si>
  <si>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</si>
  <si>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</si>
  <si>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</si>
  <si>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</si>
  <si>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</si>
  <si>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</si>
  <si>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</si>
  <si>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</si>
  <si>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</si>
  <si>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</si>
  <si>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</si>
  <si>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</si>
  <si>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</si>
  <si>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</si>
  <si>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</si>
  <si>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</si>
  <si>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</si>
  <si>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</si>
  <si>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</si>
  <si>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</si>
  <si>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</si>
  <si>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</si>
  <si>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</si>
  <si>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</si>
  <si>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</si>
  <si>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</si>
  <si>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</si>
  <si>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</si>
  <si>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</si>
  <si>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</si>
  <si>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</si>
  <si>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</si>
  <si>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</si>
  <si>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</si>
  <si>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</si>
  <si>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</si>
  <si>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</si>
  <si>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</si>
  <si>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</si>
  <si>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</si>
  <si>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</si>
  <si>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</si>
  <si>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</si>
  <si>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</si>
  <si>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</si>
  <si>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</si>
  <si>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</si>
  <si>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</si>
  <si>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</si>
  <si>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</si>
  <si>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</si>
  <si>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</si>
  <si>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</si>
  <si>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</si>
  <si>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</si>
  <si>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</si>
  <si>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</si>
  <si>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</si>
  <si>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</si>
  <si>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</si>
  <si>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</si>
  <si>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</si>
  <si>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</si>
  <si>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</si>
  <si>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</si>
  <si>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</si>
  <si>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</si>
  <si>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</si>
  <si>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</si>
  <si>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</si>
  <si>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</si>
  <si>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</si>
  <si>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</si>
  <si>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</si>
  <si>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</si>
  <si>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</si>
  <si>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</si>
  <si>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</si>
  <si>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</si>
  <si>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</si>
  <si>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</si>
  <si>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</si>
  <si>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</si>
  <si>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</si>
  <si>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</si>
  <si>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</si>
  <si>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</si>
  <si>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</si>
  <si>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</si>
  <si>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</si>
  <si>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</si>
  <si>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</si>
  <si>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</si>
  <si>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</si>
  <si>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</si>
  <si>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</si>
  <si>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</si>
  <si>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</si>
  <si>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TRANSPORTE HORIZONTAL MANUAL, DE CALHA QUADRADA NÚMERO 24 - CORTE 33 (UNIDADE: MXKM). AF_07/2019</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</si>
  <si>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</si>
  <si>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</si>
  <si>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</si>
  <si>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</si>
  <si>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</si>
  <si>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</si>
  <si>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</si>
  <si>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</si>
  <si>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</si>
  <si>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</si>
  <si>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</si>
  <si>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</si>
  <si>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</si>
  <si>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</si>
  <si>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</si>
  <si>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</si>
  <si>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</si>
  <si>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</si>
  <si>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</si>
  <si>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</si>
  <si>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</si>
  <si>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</si>
  <si>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</si>
  <si>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</si>
  <si>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</si>
  <si>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</si>
  <si>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</si>
  <si>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</si>
  <si>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</si>
  <si>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</si>
  <si>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</si>
  <si>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</si>
  <si>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</si>
  <si>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</si>
  <si>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</si>
  <si>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</si>
  <si>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</si>
  <si>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</si>
  <si>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</si>
  <si>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</si>
  <si>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</si>
  <si>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</si>
  <si>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</si>
  <si>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</si>
  <si>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</si>
  <si>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</si>
  <si>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</si>
  <si>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</si>
  <si>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</si>
  <si>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</si>
  <si>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</si>
  <si>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</si>
  <si>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</si>
  <si>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</si>
  <si>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</si>
  <si>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</si>
  <si>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</si>
  <si>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</si>
  <si>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</si>
  <si>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</si>
  <si>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</si>
  <si>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</si>
  <si>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</si>
  <si>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</si>
  <si>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</si>
  <si>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</si>
  <si>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</si>
  <si>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</si>
  <si>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</si>
  <si>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</si>
  <si>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</si>
  <si>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</si>
  <si>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</si>
  <si>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</si>
  <si>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</si>
  <si>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ALARGAMENTO DE BASE DE TUBULÃO A CÉU ABERTO, ESCAVAÇÃO MANUAL, CONCRETO USINADO E LANÇADO COM BOMBA OU DIRETAMENTE DO CAMINHÃO (EXCLUSIVE BOMBEAMENTO).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</si>
  <si>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</si>
  <si>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</si>
  <si>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</si>
  <si>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</si>
  <si>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</si>
  <si>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</si>
  <si>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</si>
  <si>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</si>
  <si>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</si>
  <si>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</si>
  <si>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</si>
  <si>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</si>
  <si>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</si>
  <si>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</si>
  <si>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</si>
  <si>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</si>
  <si>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</si>
  <si>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PRÉ MISTURADO A FRIO, PARA CAMADA DE BINDER, PADRÃO DNIT FAIXA B. AF_03/2020</t>
  </si>
  <si>
    <t>USINAGEM DE PRÉ MISTURADO A FRIO, PARA CAMADA DE ROLAMENTO, PADRÃO DNIT FAIXA C. AF_03/2020</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</si>
  <si>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</si>
  <si>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</si>
  <si>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</si>
  <si>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</si>
  <si>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</si>
  <si>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</si>
  <si>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</si>
  <si>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</si>
  <si>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</si>
  <si>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</si>
  <si>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</si>
  <si>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</si>
  <si>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</si>
  <si>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</si>
  <si>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</si>
  <si>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</si>
  <si>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</si>
  <si>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</si>
  <si>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</si>
  <si>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</si>
  <si>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</si>
  <si>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</si>
  <si>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</si>
  <si>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</si>
  <si>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</si>
  <si>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</si>
  <si>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</si>
  <si>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</si>
  <si>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</si>
  <si>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</si>
  <si>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</si>
  <si>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</si>
  <si>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</si>
  <si>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</si>
  <si>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</si>
  <si>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</si>
  <si>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</si>
  <si>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</si>
  <si>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</si>
  <si>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</si>
  <si>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</si>
  <si>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</si>
  <si>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</si>
  <si>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</si>
  <si>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</si>
  <si>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</si>
  <si>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</si>
  <si>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</si>
  <si>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</si>
  <si>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PRESSÃO BRUTO, LATÃO, ROSCÁVEL, 3/4''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</si>
  <si>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</si>
  <si>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</si>
  <si>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</si>
  <si>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</si>
  <si>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</si>
  <si>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VÁLVULA DE RETENÇÃO HORIZONTAL, DE BRONZE, ROSCÁVEL, 1 1/2" - FORNECIMENTO E INSTALAÇÃO. AF_08/2021</t>
  </si>
  <si>
    <t>VÁLVULA DE RETENÇÃO HORIZONTAL, DE BRONZE, ROSCÁVEL, 2" - FORNECIMENTO E INSTALAÇÃO. AF_08/2021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</si>
  <si>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</si>
  <si>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</si>
  <si>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</si>
  <si>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</si>
  <si>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</si>
  <si>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</si>
  <si>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</si>
  <si>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</si>
  <si>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</si>
  <si>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</si>
  <si>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</si>
  <si>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</si>
  <si>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</si>
  <si>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</si>
  <si>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</si>
  <si>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</si>
  <si>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</si>
  <si>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</si>
  <si>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</si>
  <si>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</si>
  <si>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</si>
  <si>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</si>
  <si>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</si>
  <si>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</si>
  <si>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</si>
  <si>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</si>
  <si>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</si>
  <si>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</si>
  <si>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</si>
  <si>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</si>
  <si>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</si>
  <si>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</si>
  <si>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</si>
  <si>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</si>
  <si>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</si>
  <si>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</si>
  <si>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</si>
  <si>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</si>
  <si>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</si>
  <si>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</si>
  <si>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</si>
  <si>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</si>
  <si>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</si>
  <si>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</si>
  <si>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</si>
  <si>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</si>
  <si>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</si>
  <si>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</si>
  <si>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</si>
  <si>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</si>
  <si>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</si>
  <si>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</si>
  <si>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</si>
  <si>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</si>
  <si>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</si>
  <si>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</si>
  <si>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</si>
  <si>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</si>
  <si>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</si>
  <si>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</si>
  <si>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</si>
  <si>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</si>
  <si>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</si>
  <si>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</si>
  <si>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</si>
  <si>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</si>
  <si>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</si>
  <si>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</si>
  <si>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</si>
  <si>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</si>
  <si>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</si>
  <si>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</si>
  <si>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</si>
  <si>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</si>
  <si>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</si>
  <si>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Sub-base c/ mistura de argila 30%, pó de pedra 30% e brita 40%, inclusive fornecimento e
transporte do pó de pedra e da brita</t>
  </si>
  <si>
    <t xml:space="preserve">M3 </t>
  </si>
  <si>
    <t>Demolição de lajes, em concreto armado, de forma mecanizada com martelete demolidor elétrico, sem reaproveitamento</t>
  </si>
  <si>
    <t>SERVIÇOS ADMINISTRATIVOS E TÉCNICOS - MENSALISTAS</t>
  </si>
  <si>
    <t>Engenheiro Junior</t>
  </si>
  <si>
    <t>Engenheiro Pleno</t>
  </si>
  <si>
    <t>Engenhero Sênior</t>
  </si>
  <si>
    <t>Almoxarife</t>
  </si>
  <si>
    <t>Auxiliar de Almoxarife</t>
  </si>
  <si>
    <t>Vigia</t>
  </si>
  <si>
    <t>Encarregado de turma</t>
  </si>
  <si>
    <t>Mestre de Obras Senior</t>
  </si>
  <si>
    <t>Coordenador Tecnico Especialista</t>
  </si>
  <si>
    <t>Técnico Nível Superior</t>
  </si>
  <si>
    <t>Técnico Segundo Grau Nivel "A"</t>
  </si>
  <si>
    <t>Técnico Segundo Grau Nivel "B"</t>
  </si>
  <si>
    <t>Técnico Segundo Grau Nivel "C"</t>
  </si>
  <si>
    <t>Técnico Segundo Grau Nivel "D"</t>
  </si>
  <si>
    <t>Cotador (Auxiliar de Engenharia)</t>
  </si>
  <si>
    <t>Laje pré-fabricada treliçada (H=8cm) para forro simples revestido, vão até 3.5m, capeamento 2cm, elemento de enchimento bloco cerâmico, espessura final da laje - 10cm, Fck = 150Kg/cm2</t>
  </si>
  <si>
    <t>Laje pré-fabricada treliçada (H=8cm), sobrecarga 300 kg/m2, vão de 3.5 a 4.3m, capeamento 4cm, elemento de enchimento em bloco cerâmico, espessura final da laje ? 12cm, Fck = 150 Kg/cm2</t>
  </si>
  <si>
    <t>Escarificação manual de concreto, exclusive limpeza do concreto afetado por processo de hidrojateamento e tratamento de armaduras corroídas</t>
  </si>
  <si>
    <t>Escarificação manual de concreto, com profundidade máxima de 5cm, exclusive limpeza do concreto afetado por processo de hidrojateamento e tratamento de armaduras corroídas</t>
  </si>
  <si>
    <t>Tratamento de armaduras corroídas com lixamento manual com escova de aço, até a completa remoção de partículas soltas, materiais indesejáveis e corrosão, exclusive aplicação de argamassa cimentícia, polimérica com inibidor de corrosão</t>
  </si>
  <si>
    <t>Tratamento de armadura com duas demãos (esp. 1mm) de Sika Top 108 ou equivalente, exclusive aplicação de graute cimentício</t>
  </si>
  <si>
    <t>Retirada (corte) de armadura deteriorada, superior a 20% do diâmetro original</t>
  </si>
  <si>
    <t>Recomposição de concreto estrutural, com utilização de argamassa de uso geral Graute cimentício, com profundidade máxima 5cm</t>
  </si>
  <si>
    <t>Recomposição de concreto estrutural, com utilização de argamassa de uso geral Graute cimentício</t>
  </si>
  <si>
    <t>Impermeabilização de superfície com argamassa impemeabilizante, semiflexível bicomponente, 4 demãos , SIKA Top 107, VIAPLUS 1000 ou equivalente</t>
  </si>
  <si>
    <t>Aplicação de primer convertedor de ferrugem a 2 demãos, exclusive pintura de proteção e acabamento</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</si>
  <si>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dimensões:b=0.40m; B=0.70m e H=1.00m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</si>
  <si>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B=0.90m e H=1,50m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</si>
  <si>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B=1.05m e H=2.00m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</si>
  <si>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B=1.23 e H=2.50m</t>
  </si>
  <si>
    <t>Elemento vazado de concreto (Cobogó) 40 x 40 x 10 cm, tipo reto, assentados com argamassa de cimento e areia peneirada no traço 1:3, espessura das juntas 15 mm, preparo manual</t>
  </si>
  <si>
    <t>Alvenaria de embasamento com pedra de mão (rachão) empregando argamassa de cimento e areia traço 1:3, preparo manual</t>
  </si>
  <si>
    <t>Elemento vazado de concreto (Cobogó) 20 x 20 x 10cm, tipo cruzeta,assentados com argamassa de cimento e areia peneirada no traço 1:3, espessura das juntas 15 mm, preparo manual</t>
  </si>
  <si>
    <t>Divisória sanitária de granito cinza andorinha esp. 3 cm, assentada com argamassa de cimento e areia no traço 1:3</t>
  </si>
  <si>
    <t>Divisória sanitária de granito cinza andorinha esp. 3 cm, fixada com cantoneira de ferro cromado</t>
  </si>
  <si>
    <t>Assentamento de divisória sanitária de mármore ou granito com 3 cm de espessura, empregando argamassa de cimento e areia no traço 1:3, exclusive fornecimento da divisória</t>
  </si>
  <si>
    <t>Fornecimento e montagem de sistema de divisórias modulares tipo MD-1 (Alta/Painel/Painel), espessura de 35mm, painéis em chapa duraplac, pintura melamínica e protegidas por resina de brilho mate, cor: Cinza, miolo em estrutura celular (colméia), estrutura em perfil de aço na cor: preta</t>
  </si>
  <si>
    <t>Fornecimento e montagem de porta para divisórias sem visor, espessura de 35mm, painéis em chapa duraplac, pintura melamínica e protegidas por resina de brilho mate, cor: Cinza, miolo em estrutura celular (Colméia), estrutura em perfis de aço na cor: preta, inclusive dobradiça e fechadura tubular</t>
  </si>
  <si>
    <t>Verga/contraverga reta de concreto armado moldada in loco 10 x 5 cm, Fck = 15 MPa, inclusive forma, armação e desforma, comprimento inferior a 2.0 metros</t>
  </si>
  <si>
    <t>Verga/contraverga curva de concreto armado 10 x 5 cm, Fck = 15 MPa, inclusive forma, armação e desforma, comprimento inferior a 2.0 metros</t>
  </si>
  <si>
    <t>Alvenaria de blocos de concreto estrutural 14x19x39cm cheios "Classe B", com resistência mínima à compressão 15MPa, assentados c/ argamassa de cimento e areia média no traço 1:4, preparo com betoneira, esp. juntas 10mm e esp. da parede s/ revestimento 14cm</t>
  </si>
  <si>
    <t>Alvenaria de blocos de concreto estrutural 19x19x39cm cheios "Classe B", com resistência mínima à compressão 15MPa, assentados c/ argamassa de cimento e areia média no traço 1:4, preparo com betoneira, esp. juntas 10mm e esp. da parede s/ revestimento 19cm</t>
  </si>
  <si>
    <t>Alvenaria de blocos de concreto estrutural 9x19x39cm cheios "Classe B", com resistência mínima à compressão 15MPa, assentados c/ argamassa de cimento e areia média no traço 1:4, preparo com betoneira, esp. juntas 10mm e esp. da parede s/ revestimento 9cm</t>
  </si>
  <si>
    <t>Alvenaria de vedação com blocos de concreto 9x19x39cm, c/ resistência mínimo a compressão de 3 MPa, assentados c/ argamassa de cimento, cal hidratada CH1 e areia no traço 1:0,5:8, preparo com betoneira, esp. juntas 10mm e esp. da parede s/ revestimento 9cm</t>
  </si>
  <si>
    <t>Alvenaria de vedação com blocos de concreto 14x19x39cm, c/ resistência mínimo a compressão de 3 MPa, assentados c/ argamassa de cimento, cal hidratada CH1 e areia no traço 1:0,5:8, preparo com betoneira, esp. juntas 10mm e esp. da parede s/ revestimento 14cm</t>
  </si>
  <si>
    <t>Alvenaria de vedação com blocos de concreto 19x19x39cm, c/ resistência mínimo a compressão de 3 MPa, assentados c/ argamassa de cimento, cal hidratada CH1 e areia no traço 1:0,5:8, preparo com betoneira, esp. juntas 10mm e esp. da parede s/ revestimento 19cm</t>
  </si>
  <si>
    <t>Alvenaria de vedação com blocos cerâmicos furados 9x19x19cm, assentados c/ argamassa de cimento, cal hidratada CH1 e areia no traço 1:0,5:8, preparo com betoneira, juntas 10mm e esp. das paredes s/revestimento, 9cm (bloco comprado na praça de Vitória, posto obra)</t>
  </si>
  <si>
    <t>Alvenaria de vedação com blocos cerâmicos furados 9x19x19cm, assentados c/ argamassa de cimento, cal hidratada CH1 e areia no traço 1:0,5:8, preparo com betoneira, juntas 10mm e esp. das paredes s/revestimento, 9cm (bloco comprado na fábrica, posto obra)</t>
  </si>
  <si>
    <t>Alvenaria de vedação com blocos cerâmicos furados 9x19x19cm, assentados c/ argamassa de cimento, cal hidratada CH1 e areia no traço 1:0,5:8, preparo com betoneira, juntas 10mm e esp. das paredes s/revestimento, 19cm, bloco deitado (bloco comprado praça de Vitória, posto obra)</t>
  </si>
  <si>
    <t>Alvenaria de vedação com blocos cerâmicos furados 9x19x19cm, assentados c/ argamassa de cimento, cal hidratada CH1 e areia no traço 1:0,5:8, preparo com betoneira, juntas 10mm e esp. das paredes s/revestimento, 19cm, bloco deitado (bloco comprado fábrica, posto obra)</t>
  </si>
  <si>
    <t>Marco em madeira de lei tipo Peroba, Ipê, Angelim Pedra ou equivalente, com 15 x 3cm de batente, nas dimensões: 0,60 x 2,10 m</t>
  </si>
  <si>
    <t>Marco em madeira de lei tipo Peroba, Ipê, Angelim Pedra ou equivalente, com 15 x 3cm de batente, nas dimensões: 0,70 x 2,10 m</t>
  </si>
  <si>
    <t>Marco em madeira de lei tipo Peroba, Ipê, Angelim Pedra ou equivalente, com 15 x 3cm de batente, nas dimensões: 0,80 x 2,10 m</t>
  </si>
  <si>
    <t>Alizar em madeira de lei tipo Peroba, Ipê, Angelim Pedra ou equivalente, com 5 x 1,5cm</t>
  </si>
  <si>
    <t>Marco em madeira de lei tipo Peroba, Ipê, Angelim Pedra ou equivalente, com 15 x 3cm de batente, nas dimensões: 0,90 x 2,10 m</t>
  </si>
  <si>
    <t>Marco em madeira de lei tipo Peroba, Ipê, Angelim Pedra ou equivalente, com 15 x 3cm de batente</t>
  </si>
  <si>
    <t>Caixilho em madeira de lei tipo Peroba, Ipê, Angelim Pedra ou equivalente, com 9 x 3 cm para janela</t>
  </si>
  <si>
    <t>Alizar em madeira de lei tipo Peroba, Ipê, Angelim Pedra ou equivalente, com 7 x 1,5 cm</t>
  </si>
  <si>
    <t>Tarjeta fio redondo 3? para travamento de portas - IMAB, STAN, ALIANÇA ou equivalente</t>
  </si>
  <si>
    <t>Fechadura com maçaneta tipo alavanca e chave tipo yale - IMAB, STAN, ALIANÇA ou equivalente</t>
  </si>
  <si>
    <t>Fechadura com maçaneta tipo alavanca e chave comum para porta interna - IMAB, STAN, ALIANÇA ou equivalente</t>
  </si>
  <si>
    <t>Tarjeta tipo livre/ocupado - IMAB, STA, ALIANÇA ou equivalente</t>
  </si>
  <si>
    <t>Fechadura com maçaneta tipo bola e chave tipo yale - IMAB, STAN, ALIANÇA ou equivalente</t>
  </si>
  <si>
    <t>Fechadura de sobrepor, tipo caixão, com chave comum - IMAB, STAN, ALIANÇA ou equivalente</t>
  </si>
  <si>
    <t>Fechadura com maçaneta tipo alavanca e chave tipo banheiro - IMAB, STAN, ALIANÇA ou equivalente</t>
  </si>
  <si>
    <t>Dobradiça de latão cromado de 3 x 2.1/2?, inclusive parafusos - IMAB, STAN, ALIANÇA ou equivalente</t>
  </si>
  <si>
    <t>Porta em madeira de lei tipo angelim pedra ou equivalente,esp. 30 a 35mm c/ enchimento em madeira 1a qualidade, tipo sarrafeada para pintura, inclusive alizares, dobradiças e fechadura tipo alavanca em latão cromado LaFonte ou equivalente, exclusive marco, nas dimensões: 0,60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</si>
  <si>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0,70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</si>
  <si>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0,80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</si>
  <si>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0,90 x 2,10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</si>
  <si>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</si>
  <si>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</si>
  <si>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1,60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</si>
  <si>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1,60 m</t>
  </si>
  <si>
    <t>Porta em madeira de lei angelim pedra ou equivalente, esp. 30 a 35mm, maciça, tipo veneziana, inclusive dobradiças, exclusive alizar, marco e fechadura, nas dimensões: 0,60 x 2,10 m</t>
  </si>
  <si>
    <t>Porta em madeira de lei angelim pedra ou equivalente, esp. 30 a 35mm, maciça, tipo veneziana, inclusive dobradiças, exclusive alizar, marco e fechadura, nas dimensões: 0,70 x 2,10 m</t>
  </si>
  <si>
    <t>Porta em madeira de lei angelim pedra ou equivalente, esp. 30 a 35mm, maciça, tipo veneziana, inclusive dobradiças, exclusive alizar, marco e fechadura,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</si>
  <si>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0,70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</si>
  <si>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</si>
  <si>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0,90 x 2,10 m</t>
  </si>
  <si>
    <t>Substituição de fechadura com maçaneta tipo alavanca e chave tipo yale - IMAB, STAN, ALIANÇA ou equivalente</t>
  </si>
  <si>
    <t>Substituição de fechadura com maçaneta tipo alavanca e chave comum para porta interna - IMAB, STAN, ALIANÇA ou equivalente</t>
  </si>
  <si>
    <t>Substituição de fechadura com maçaneta tipo bola e chave tipo yale - IMAB, STAN, ALIANÇA ou equivalente</t>
  </si>
  <si>
    <t>Recolocação de folha de porta em madeira de 1 folha, excl. ferragens, porta, marcos e alizares</t>
  </si>
  <si>
    <t>Substituição de tarjeta tipo livre/ocupado - IMAB, STA, ALIANÇA ou equivalente</t>
  </si>
  <si>
    <t>Substituição de targeta fio redondo 2", ref. IMAB, STAN, ALIANÇA ou equivalente</t>
  </si>
  <si>
    <t>Substituição de dobradiça de latão cromado de 3 x 2.1/2?, inclusive parafusos - IMAB, STAN, ALIANÇA ou equivalente</t>
  </si>
  <si>
    <t>Reparo na porta com plaina, inclusive retirada e recolocação de folha de porta</t>
  </si>
  <si>
    <t>Remoção e reinstalação de alizar de madeira, exclusive alizar</t>
  </si>
  <si>
    <t>Remoção e reinstalação de marco de madeira, exclusive marco, inclusive acessórios de fixação: pregos e argamassa de cimento, cal hidratado e areia, para chumbamento</t>
  </si>
  <si>
    <t>Porta de madeira de lei sarrafeada com enchimento em madeira de 1ª qualidade, esp. 30 a 35mm, semi-sólida, para pintura, inclusive alizares, dobradiças, fechadura tipo "livre/ocupado" em latão cromado La Fonte ou equivalente, exclusive marco, nas dimensões: 0.60 x 1.60 m</t>
  </si>
  <si>
    <t>Porta de madeira de lei sarrafeada com enchimento em madeira de 1ª qualidade, esp. 30 a 35mm, semi-sólida, para pintura, inclusive alizares, dobradiças, fechadura tipo "livre/ocupado" em latão cromado La Fonte ou equivalente, exclusive marco, nas dimensões: 0.80 x 1.60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</si>
  <si>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0.60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</si>
  <si>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0.70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</si>
  <si>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0.80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</si>
  <si>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0.90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</si>
  <si>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1.60 x 2.10 m (duas folhas)</t>
  </si>
  <si>
    <t>Rufo de concreto armado Fck=20 MPa, nas dimensões de 35 x 7 cm, moldado "in loco", inclusive forma e armação e desforma, conforme projeto</t>
  </si>
  <si>
    <t>Tratamento em estrutura de madeira com imunizante cupinicida, a uma demão</t>
  </si>
  <si>
    <t>Índice de imperm.c/ manta asfáltica atendendo NBR 9952, asfalto polimérico, esp.4mm reforç.c/ filme int.em polietileno, regul.base c/ arg.1:4 esp.mín.15mm, proteção mec. arg. 1:4 esp.20mm, imprimação e juntas dilat.</t>
  </si>
  <si>
    <t>Índice de imperm.c/ manta asfáltica atendendo NBR 9952, asfalto polimerizado esp.3mm, reforç.c/ filme int. polietileno, regul. base c/ arg.1:4 esp.mín.15mm, proteção mec. arg.1:4 esp.20mm, imprimação e juntas dilat.</t>
  </si>
  <si>
    <t>Cerâmica 10 x 10 cm, branco brilhante ref Galeria Mesh BR telada, ELIANE, STRUFALDI, CERAL, empregando argamassa colante, inclusive rejuntamento junta plus cinza claro esp. 3 mm</t>
  </si>
  <si>
    <t>Regularização de base para revestimento cerâmico, com argamassa de cimento e areia no traço 1:5, espessura: 3 cm</t>
  </si>
  <si>
    <t>Porcelanato esmaltado, acabamento acetinado, dim. 60x60cm, ref. de cor CIMENTO CINZA BOLD Portobello/equiv, utilizando dupla colagem de argamassa colante para porcelanato tipo ACIII e rejunte 3mm para porcelanato</t>
  </si>
  <si>
    <t>Porcelanato natural retificado, acabamento acetinado, dim. 60x60cm, ref. PLATINA NA Eliane/equiv, utilizando dupla colagem de argamassa colante para porcelanato tipo ACIII e rejunte e rejunte 3mm para porcelanato</t>
  </si>
  <si>
    <t>Rodapé de granito cinza andorinha altura de 7 cm e espessura de 2 cm, assentado com argamassa de cimento, cal hidratada CH1 e areia no traço 1:0,5:8, inclusive rejuntamento com cimento branco</t>
  </si>
  <si>
    <t>Tubo de aço carbono galvanizado, com costura, classe leve, diâmetro 15mm (1/2"), inclusive conexões</t>
  </si>
  <si>
    <t>Tubo de aço carbono galvanizado, com costura, classe leve, diâmetro 20mm (3/4"), inclusive conexões</t>
  </si>
  <si>
    <t>Tubo de aço carbono galvanizado, com costura, classe leve, diâmetro 25mm (1"), inclusive conexões</t>
  </si>
  <si>
    <t>Tubo de aço carbono galvanizado, com costura, classe leve, diâmetro 32mm (1.1/4"), inclusive conexões</t>
  </si>
  <si>
    <t>Tubo de aço carbono galvanizado, com costura, classe leve, diâmetro 40mm (1.1/2"), inclusive conexões</t>
  </si>
  <si>
    <t>Tubo de aço carbono galvanizado, com costura, classe leve, diâmetro 50mm (2"), inclusive conexões</t>
  </si>
  <si>
    <t>Tubo de aço carbono galvanizado, com costura, classe leve, diâmetro 65mm (2.1/2"), inclusive conexões</t>
  </si>
  <si>
    <t>Tubo de aço carbono galvanizado, com costura, classe leve, diâmetro 80mm (3"), inclusive conexões</t>
  </si>
  <si>
    <t>Tubo de aço carbono galvanizado, com costura, classe leve, diâmetro 100mm (4"), inclusive conexões</t>
  </si>
  <si>
    <t>Tubo de PVC rígido soldável marrom, DN 20mm (1/2"), inclusive conexões</t>
  </si>
  <si>
    <t>Tubo de PVC rígido soldável marrom, DN 25mm (3/4"), inclusive conexões</t>
  </si>
  <si>
    <t>Tubo de PVC rígido soldável marrom, DN 32mm (1"), inclusive conexões</t>
  </si>
  <si>
    <t>Tubo de PVC rígido soldável marrom, DN 40mm (1.1/4"), inclusive conexões</t>
  </si>
  <si>
    <t>Tubo de PVC rígido soldável marrom, DN 50mm (1.1/2"), inclusive conexões</t>
  </si>
  <si>
    <t>Tubo de PVC rígido soldável marrom, DN 60mm (2"), inclusive conexões</t>
  </si>
  <si>
    <t>Tubo de PVC rígido soldável marrom, DN 75mm (2.1/2"), inclusive conexões</t>
  </si>
  <si>
    <t>Tubo de PVC rígido soldável marrom, DN 85mm (3"), inclusive conexões</t>
  </si>
  <si>
    <t>Tubo de PVC rígido soldável branco, para esgoto, série normal, diâmetro 40mm (1 1/2"), inclusive conexões</t>
  </si>
  <si>
    <t>Tubo de PVC rígido soldável branco, para esgoto, série normal, diâmetro 50mm (2"), inclusive conexões</t>
  </si>
  <si>
    <t>Tubo de PVC rígido soldável branco, para esgoto, série normal, diâmetro 75mm (3"), inclusive conexões</t>
  </si>
  <si>
    <t>Tubo de PVC rígido soldável branco, para esgoto, série normal, diâmetro 100mm (4"), inclusive conexões</t>
  </si>
  <si>
    <t>Tubo de PVC rígido soldável branco, para esgoto, série normal, diâmetro 150mm (6"), inclusive conexões</t>
  </si>
  <si>
    <t>FURO EM CONCRETO</t>
  </si>
  <si>
    <t>Furo mecanizado em concreto, com martelo demolidor elétrico, para passagem de instalações hidráulicas, diâmetros menores ou iguais a 1.1/2"</t>
  </si>
  <si>
    <t>cm</t>
  </si>
  <si>
    <t>Furo mecanizado em concreto, com martelo demolidor elétrico, para passagem de instalações hidráulicas, diâmetros maiores 1.1/2" e menores ou iguais a 3"</t>
  </si>
  <si>
    <t>Furo mecanizado em concreto, com martelo demolidor elétrico, para passagem de instalações hidráulicas, diâmetros maiores 3" e menores ou iguais a 4"</t>
  </si>
  <si>
    <t>Quadro de distribuição em PVC para 08 circuitos, inclusive 6 disjuntores monopolares 15 A, sem barramento</t>
  </si>
  <si>
    <t>Eletroduto de PVC rígido roscável, diâmetro 1/2", inclusive conexões</t>
  </si>
  <si>
    <t>Eletroduto de PVC rígido roscável, diâmetro 3/4", inclusive conexões</t>
  </si>
  <si>
    <t>Eletroduto de PVC rígido roscável, diâmetro 1", inclusive conexões</t>
  </si>
  <si>
    <t>Eletroduto de PVC rígido roscável, diâmetro 1.1/4", inclusive conexões</t>
  </si>
  <si>
    <t>Eletroduto de PVC rígido roscável, diâmetro 1.1/2", inclusive conexões</t>
  </si>
  <si>
    <t>Eletroduto de PVC rígido roscável, diâmetro 2", inclusive conexões</t>
  </si>
  <si>
    <t>Eletroduto de PVC rígido roscável, diâmetro 3", inclusive conexões</t>
  </si>
  <si>
    <t>Eletroduto flexível corrugado diâmetro 3/4", Amarelo ? Tigreflex ou equivalente</t>
  </si>
  <si>
    <t>Eletroduto flexível corrugado diâmetro 1", Amarelo ? Tigreflex ou equivalente</t>
  </si>
  <si>
    <t>Eletroduto de PVC rígido roscável, diâmetro 4", inclusive conexões</t>
  </si>
  <si>
    <t>Eletroduto de PVC rígido roscável, diâmetro 6", inclusive conexões</t>
  </si>
  <si>
    <t>Eletroduto PEAD parede simples, corrugado, cor preta, diâmetro 1.1/2", referencia Kanaflex, Plastibras ou equivalente</t>
  </si>
  <si>
    <t>Eletroduto PEAD parede simples, corrugado, cor preta, diâmetro 1.1/4", referencia Kanaflex, Plastibras ou equivalente</t>
  </si>
  <si>
    <t>Eletroduto PEAD parede simples, corrugado, cor preta, diâmetro 2", referencia Kanaflex, Plastibras ou equivalente</t>
  </si>
  <si>
    <t>Eletroduto PEAD parede simples, corrugado, cor preta, diâmetro 3", referencia Kanaflex, Plastibras ou equivalente</t>
  </si>
  <si>
    <t>Eletroduto PEAD parede simples, corrugado, cor preta, diâmetro 4", referencia Kanaflex, Plastibras ou equivalente</t>
  </si>
  <si>
    <t>Eletroduto PEAD parede simples, corrugado, cor preta, diâmetro 6", referencia Kanaflex, Plastibras ou equivalente</t>
  </si>
  <si>
    <t>Mini-Disjuntor monopolar 16A, curva C, 5kA, 127/220Vca, referência Siemens, GE, Schneider ou equivalente</t>
  </si>
  <si>
    <t>Mini-Disjuntor monopolar 20A, curva C, 5kA, 127/220Vca, referência Siemens, GE, Schneider ou equivalente</t>
  </si>
  <si>
    <t>Mini-Disjuntor monopolar 25A, curva C, 5kA, 127/220Vca, referência Siemens, GE, Schneider ou equivalente</t>
  </si>
  <si>
    <t>Mini-Disjuntor monopolar 32A, curva C, 5kA, 127/220Vca, referência Siemens, GE, Schneider ou equivalente</t>
  </si>
  <si>
    <t>Mini-Disjuntor monopolar 40A, curva C, 5kA, 127/220Vca, referência Siemens, GE, Schneider ou equivalente</t>
  </si>
  <si>
    <t>Mini-Disjuntor bipolar 16A, curva C, 5kA, 127/220Vca, referência Siemens, GE, Schneider ou equivalente</t>
  </si>
  <si>
    <t>Mini-Disjuntor bipolar 20A, curva C, 5kA, 127/220Vca, referência Siemens, GE, Schneider ou equivalente</t>
  </si>
  <si>
    <t>Mini-Disjuntor bipolar 50A, curva C, 5kA, 127/220Vca, referência Siemens, GE, Schneider ou equivalente</t>
  </si>
  <si>
    <t>Mini-Disjuntor tripolar 16A, curva C, 5kA, 127/220Vca, referência Siemens, GE, Schneider ou equivalente</t>
  </si>
  <si>
    <t>Mini-Disjuntor tripolar 40A, curva C, 5kA, 127/220Vca, referência Siemens, GE, Schneider ou equivalente</t>
  </si>
  <si>
    <t>Mini-Disjuntor tripolar 50A, curva C, 5kA, 127/220Vca, referência Siemens, GE, Schneider ou equivalente</t>
  </si>
  <si>
    <t>Mini-Disjuntor tripolar 90 A, curva C, 5kA, 127/220Vca, referência Siemens, GE, Schneider ou equivalente</t>
  </si>
  <si>
    <t>Mini-Disjuntor tripolar 100A, curva C, 20kA, 127/220Vca, referência Siemens, GE, Schneider ou equivalente</t>
  </si>
  <si>
    <t>Mini-Disjuntor tripolar 70A, curva C, 5kA, 127/220Vca, referência Siemens, GE, Schneider ou equivalente</t>
  </si>
  <si>
    <t>Mini-Disjuntor monopolar 50A, curva C, 5kA, 127/220Vca, referência Siemens, GE, Schneider ou equivalente</t>
  </si>
  <si>
    <t>Mini-Disjuntor monopolar 63A, curva C, 5kA, 127/220Vca, referência Siemens, GE, Schneider ou equivalente</t>
  </si>
  <si>
    <t>Mini-Disjuntor monopolar 70A, curva C, 5kA, 127220Vca, referência Siemens, GE, Schneider ou equivalente</t>
  </si>
  <si>
    <t>Mini-Disjuntor monopolar 80A, curva C, 5kA, 127/220Vca, referência Siemens, GE, Schneider ou equivalente</t>
  </si>
  <si>
    <t>Mini-Disjuntor bipolar 25A, curva C, 5kA, 127/220Vca, referência Siemens, GE, Schneider ou equivalente</t>
  </si>
  <si>
    <t>Mini-Disjuntor bipolar 32A, curva C, 5kA, 127/220Vca, referência Siemens, GE, Schneider ou equivalente</t>
  </si>
  <si>
    <t>Mini-Disjuntor bipolar 40A, curva C, 5kA, 127/220Vca, referência Siemens, GE, Schneider ou equivalente</t>
  </si>
  <si>
    <t>Mini-Disjuntor bipolar 63A, curva C, 5kA, 127/220Vca, referência Siemens, GE, Schneider ou equivalente</t>
  </si>
  <si>
    <t>Mini-Disjuntor bipolar 70A, curva C, 5kA, 220/127Vca, referência Siemens, GE, Schneider ou equivalente</t>
  </si>
  <si>
    <t>ni-Disjuntor bipolar 80A, curva C, 5kA, 127/220Vca, referência Siemens, GE, Schneider ou equivalente</t>
  </si>
  <si>
    <t>Mini-Disjuntor tripolar 20A, curva C, 5kA, 127/220Vca, referência Siemens, GE, Schneider ou equivalente</t>
  </si>
  <si>
    <t>Mini-Disjuntor tripolar 25A, curva C, 5kA, 127/220Vca, referência Siemens, GE, Schneider ou equivalente</t>
  </si>
  <si>
    <t>Mini-Disjuntor tripolar 32A, curva C, 5kA, 127/220Vca, referência. Siemens, GE, Schneider ou equivalente</t>
  </si>
  <si>
    <t>Mini-Disjuntor tripolar 63A, curva C, 5kA, 127/220Vca, referência Siemens, GE, Schneider ou equivalente</t>
  </si>
  <si>
    <t>Mini-Disjuntor tripolar 80A, curva C, 5kA, 127/220Vca, referência Siemens, GE, Schneider ou equivalente</t>
  </si>
  <si>
    <t>Mini-Disjuntor tripolar 125A, curva C, 20kA, 127/220Vca, referência Siemens, GE, Schneider ou equivalente</t>
  </si>
  <si>
    <t>Disjuntor caixa moldada termomagnetico fixo, tripolar 175A, Icu: 50kA, 400/500Vca, referência Siemens, Soprano, Schneider ou equivalente</t>
  </si>
  <si>
    <t>Disjuntor caixa moldada termomagnetico fixo, tripolar 200A, Icu: 50kA, 400/500Vca, referência Siemens, Soprano, Schneider ou equivalente</t>
  </si>
  <si>
    <t>Disjuntor caixa moldada termomagnetico fixo, tripolar 400A, Icu: 65kA, 380/415Vca, referência Siemens, Soprano, Schneider ou equivalente</t>
  </si>
  <si>
    <t>Dispositivo de proteção contra surto (DPS) bipolar, 40kA, 275Vca, referência Siemens, Steck, Clamper ou equivalente</t>
  </si>
  <si>
    <t>Mini-Disjuntor monopolar 10A, curva C, 5kA, 127/220Vca, referência Siemens, GE, Schneider ou equivalente</t>
  </si>
  <si>
    <t>Mini-Disjuntor tripolar 125A, curva C, 15kA, 220/380Vca, referência Siemens, GE, Schneider ou equivalente</t>
  </si>
  <si>
    <t>Fusivel retardado NH gG(gL), tamanho 01 ? 100A, 120kA em 500Vca, referência Siemens, WEG, Negrini ou equivalente</t>
  </si>
  <si>
    <t>Fusivel retardado NH gG(gL), tamanho 01 ? 160A, 120kA em 500Vca, referência Siemens, WEG, Negrini ou equivalente</t>
  </si>
  <si>
    <t>Fusivel retardado NH gG(gL), tamanho 02 ? 250A, 120kA em 500Vca, referência Siemens, WEG, Negrini ou equivalente</t>
  </si>
  <si>
    <t>Fusivel retardado NH gG(gL), tamanho 02 ? 300A, 120kA em 500Vca, referência Siemens, WEG, Negrini ou equivalente</t>
  </si>
  <si>
    <t>Fusivel retardado NH gG(gL), tamanho 02 ? 355A, 120kA em 500Vca, referência Siemens, WEG, Negrini ou equivalente</t>
  </si>
  <si>
    <t>Fusivel retardado NH gG(gL), tamanho 01 ? 125A, 120kA em 500Vca, referência Siemens, WEG, Negrini ou equivalente</t>
  </si>
  <si>
    <t>Interruptor Diferencial Bipolar DR 25A, 30mA ? 6kA, referência Siemens, Schneider, WEG ou equivalente</t>
  </si>
  <si>
    <t>Interruptor Diferencial Bipolar DR 40A, 30mA ? 6kA, referência Siemens, Schneider, WEG ou equivalente</t>
  </si>
  <si>
    <t>Interruptor Diferencial Bipolar DR 80A, 30mA - 6kA, referência Siemens, Schneider, WEG ou equivalente</t>
  </si>
  <si>
    <t>Cabo de cobre termoplástico (PVC) flexível isolado 450/750V, antichama BWF livre de chumbo, 70ºC - 1,5mm2</t>
  </si>
  <si>
    <t>Cabo de cobre termoplástico (PVC) flexível isolado 450/750V, antichama BWF livre de chumbo, 70ºC - 2,5mm2</t>
  </si>
  <si>
    <t>Cabo de cobre termoplástico (PVC) flexível isolado 450/750V, antichama BWF livre de chumbo, 70ºC ? 4,0mm2</t>
  </si>
  <si>
    <t>Cabo de cobre termoplástico (PVC) flexível isolado 450/750V, antichama BWF livre de chumbo, 70ºC ? 6,0mm2</t>
  </si>
  <si>
    <t>Cabo de cobre termoplástico (PVC) flexível isolado 450/750V, antichama BWF livre de chumbo, 70ºC ? 10,0mm2</t>
  </si>
  <si>
    <t>Cabo de cobre termoplástico (PVC) flexível isolado 450/750V, antichama BWF livre de chumbo, 70ºC ? 16,0mm2</t>
  </si>
  <si>
    <t>Cabo de cobre termoplástico (PVC) flexível isolado 450/750V, antichama BWF livre de chumbo, 70ºC ? 25,0mm2</t>
  </si>
  <si>
    <t>Cabo de cobre nu, seção de 25,0 mm2, têmpera meio dura, encordoamento classe 2A</t>
  </si>
  <si>
    <t>Cabo de cobre nu, seção de 10,0 mm2, têmpera meio dura, encordoamento classe 2A</t>
  </si>
  <si>
    <t>Cabo de cobre termoplástico (PVC) flexível isolado 0,60/1kV, antichama, HEPR 90ºC ? 2,5mm2</t>
  </si>
  <si>
    <t>Cabo de cobre termoplástico (PVC) flexível isolado 0,60/1kV, antichama, HEPR 90ºC ? 4,0mm2</t>
  </si>
  <si>
    <t>Cabo de cobre termoplástico (PVC) flexível isolado 0,60/1kV, antichama, HEPR 90ºC ? 6,0mm2</t>
  </si>
  <si>
    <t>Cabo de cobre termoplástico (PVC) flexível isolado 0,60/1kV, antichama, HEPR 90ºC ? 10,0mm2</t>
  </si>
  <si>
    <t>Cabo de cobre termoplástico (PVC) flexível isolado 0,60/1kV, antichama, HEPR 90ºC ? 16,0mm2</t>
  </si>
  <si>
    <t>Cabo de cobre termoplástico (PVC) flexível isolado 0,60/1kV, antichama, HEPR 90ºC ? 25,0mm2</t>
  </si>
  <si>
    <t>Cabo de cobre termoplástico (PVC) flexível isolado 0,60/1kV, antichama, HEPR 90ºC ? 35,0mm2</t>
  </si>
  <si>
    <t>Cabo de cobre termoplástico (PVC) flexível isolado 0,60/1kV, antichama, HEPR 90ºC ? 50,0mm2</t>
  </si>
  <si>
    <t>Cabo de cobre termoplástico (PVC) flexível isolado 0,60/1kV, antichama, HEPR 90ºC ? 95,0mm2</t>
  </si>
  <si>
    <t>Cabo de cobre termoplástico (PVC) flexível isolado 0,60/1kV, antichama, HEPR 90ºC ? 120,0mm2</t>
  </si>
  <si>
    <t>Cabo de cobre termoplástico (PVC) flexível isolado 0,60/1kV, antichama, HEPR 90ºC ? 300,0mm2</t>
  </si>
  <si>
    <t>Cabo de cobre termoplástico (PVC) flexível isolado 0,60/1kV, antichama, HEPR 90ºC ? 70,0mm2</t>
  </si>
  <si>
    <t>Cabo de cobre termoplástico (PVC) flexível isolado 0,60/1kV, antichama, HEPR 90ºC ? 150,0mm2</t>
  </si>
  <si>
    <t>Cabo de cobre termoplástico (PVC) flexível isolado 0,60/1kV, antichama, HEPR 90ºC ? 185,0mm2</t>
  </si>
  <si>
    <t>Cabo de cobre termoplástico (PVC) flexível isolado 0,60/1kV, antichama, HEPR 90ºC ? 240,0mm2</t>
  </si>
  <si>
    <t>Cabo de cobre termoplástico (PVC/ST2) blindado isolado 8,7/15kV, XLPE 90ºC ? 25,0mm2</t>
  </si>
  <si>
    <t>Cabo de cobre termoplástico (PVC/ST2) blindado isolado 8,7/15kV, XLPE 90ºC ? 35,0mm2</t>
  </si>
  <si>
    <t>Cabo de cobre termoplástico (PVC) flexível isolado 0,60/1kV, antichama, HEPR 90ºC ? 2x2,5mm2</t>
  </si>
  <si>
    <t>Cabo de cobre termoplástico (PVC) flexível isolado 0,60/1kV, antichama, HEPR 90ºC ? 3x2,5mm2</t>
  </si>
  <si>
    <t>Cabo de cobre termoplástico (PVC) flexível isolado 0,60/1kV, antichama, HEPR 90ºC ? 3x4,0mm2</t>
  </si>
  <si>
    <t>Cabo de cobre, têmpera mole, classe 5, isolamento não halogenado, 450/750V, com baixa emissao de fumaca, 70ºC em regime permanente - 1,50 mm2</t>
  </si>
  <si>
    <t>Cabo de cobre, tempera mole, classe 5, isolamento não halogenado, 450/750V, com baixa emissao de fumaca, 70ºC em regime permanente - 2,50 mm2</t>
  </si>
  <si>
    <t>Cabo de cobre, tempera mole, classe 5, isolamento não halogenado, 450/750V, com baixa emissao de fumaca, 70ºC em regime permanente - 4,0 mm2</t>
  </si>
  <si>
    <t>Cabo de cobre, tempera mole, classe 5, isolamento não halogenado, 450/750V, com baixa emissao de fumaca, 70ºC em regime permanente - 6,0 mm2</t>
  </si>
  <si>
    <t>Cabo de cobre, tempera mole, classe 5, isolamento não halogenado, 450/750V, com baixa emissao de fumaca, 70ºC em regime permanente - 10,0 mm2</t>
  </si>
  <si>
    <t>Cabo de cobre, tempera mole, classe 5, isolamento não halogenado, 450/750V, com baixa emissao de fumaca, 70ºC em regime permanente - 16,0 mm2</t>
  </si>
  <si>
    <t>Cabo de cobre, tempera mole, classe 5, isolamento não halogenado, 450/750V, com baixa emissao de fumaca, 70ºC em regime permanente - 25,0 mm2</t>
  </si>
  <si>
    <t>Ponto padrão de interruptor de 1 tecla intermediário - considerando eletroduto PVC rígido de 3/4" inclusive conexões (3.3m), fio isolado PVC de 2.5mm2 (15.8m) e caixa PVC 4x2" (1 und)</t>
  </si>
  <si>
    <t>Terminal em bronze a pressão para ligação de cabo a barra até 4.0mm2</t>
  </si>
  <si>
    <t>Terminal em bronze a pressão para ligação de cabo a barra de 6.0 mm2</t>
  </si>
  <si>
    <t>Terminal em bronze a pressão para ligação de cabo a barra de 10.0 mm2</t>
  </si>
  <si>
    <t>erminal em bronze a pressão para ligação de cabo a barra de 16.0 mm2</t>
  </si>
  <si>
    <t>Terminal em bronze a pressão para ligação de cabo a barra de 25.0 mm2</t>
  </si>
  <si>
    <t>Terminal em bronze a pressão para ligação de cabo a barra de 35.0 mm2</t>
  </si>
  <si>
    <t>Terminal em bronze a pressão para ligação de cabo a barra de 50.0 mm2</t>
  </si>
  <si>
    <t>Terminal em bronze a pressão para ligação de cabo a barra de 70 mm2</t>
  </si>
  <si>
    <t>Terminal em bronze a pressão para ligação de cabo a barra de 95 mm2</t>
  </si>
  <si>
    <t>Terminal em bronze a pressão para ligação de cabo a barra de 120 mm2</t>
  </si>
  <si>
    <t>Terminal em bronze a pressão para ligação de cabo a barra de 150 mm2</t>
  </si>
  <si>
    <t>Terminal em bronze a pressão para ligação de cabo a barra de 185 mm2</t>
  </si>
  <si>
    <t>Terminal em bronze a pressão para ligação de cabo a barra de 240 mm2</t>
  </si>
  <si>
    <t>Terminal em bronze a pressão para ligação de cabo a barra de 300 mm2</t>
  </si>
  <si>
    <t>Terminal em bronze a pressão para ligação de cabo a barra duplo de 185 mm2</t>
  </si>
  <si>
    <t>Terminal em bronze a pressão para ligação de cabo a barra duplo de 240 mm2</t>
  </si>
  <si>
    <t>Terminal em bronze a pressão para ligação de cabo a barra duplo de 300 mm2</t>
  </si>
  <si>
    <t>Conector parafuso fendido split bolt para cabo até 10.0 mm2</t>
  </si>
  <si>
    <t>Conector parafuso fendido split bolt para cabo de 35.0 mm2</t>
  </si>
  <si>
    <t>Conector de porcelana 3 polos para cabos de 6 mm² (30A)</t>
  </si>
  <si>
    <t>Conector de porcelana 3 polos para cabos de 10 mm² (50A)</t>
  </si>
  <si>
    <t>Conector de aluminio tipo prensa cabos IP66 curto para Ø 1/2" com rosca, para cabos de 12,5 a 15mm</t>
  </si>
  <si>
    <t>Conector de aluminio tipo prensa cabos IP66 curto para Ø 3/4" com rosca, para cabos de 17,5 a 20mm</t>
  </si>
  <si>
    <t>Conector de aluminio tipo prensa cabos IP66 curto para Ø 1" com rosca, para cabos de 22,5 a 25mm</t>
  </si>
  <si>
    <t>Abrigo de gás para 2 cilindros 45 Kg, exec. em alv. bloco conc cheio, dim: 2.10x1.00x1.80m, inclusive cilindros e rede interna do abrigo compreendendo tubos e válvulas de esfera que interligam os cilindros, conforme Norma Técnica 18/2015 do CBMES, exclusive extintor de incêndio</t>
  </si>
  <si>
    <t>Abrigo de gás para 4 cilindros 45 Kg, exec. em alv. bloco conc cheio, dim: 4.05x1.00x1.80m, inclusive cilindros e rede interna do abrigo compreendendo tubos e válvulas de esfera que interligam os cilindros, conforme Norma Técnica 18/2015 do CBMES, exclusive extintor de incêndio</t>
  </si>
  <si>
    <t>Abrigo de parede para hidrante 60x90x17cm sobrepor, em chapa de aço com pintura eletrostática vermelha, visor transparente e inscrição "HIDRANTE", registro globo angular 45º 2.1/2? (63mm), adaptador em latão storz engate rápido 2.1/2?, mangueira de incêndio 20m ? 2.1/2? ? Tipo 2, com acoplamento em latão e esguicho regulável em latão 2.1/2? em latão, fornecimento e instalação</t>
  </si>
  <si>
    <t>Hidrante de recalque no passeio, composto por caixa metálica 40x60x40 cm, com registro globo angular 90º DN 65 mm (2.1/2?), adaptador Storz para engate rápido e tampão Storz com corrente de segurança, para conexão de viatura do Corpo de Bombeiros ao sistema de combate a incêndio</t>
  </si>
  <si>
    <t>Extintor de incêndio de água pressurizada capacidade 2A (10L), inclusive suporte de parede universal, parafuso e bucha S8, exclusive placa sinalizadora em PVC fotoluminescente e pintura de sinalização</t>
  </si>
  <si>
    <t>Extintor de incêndio portátil de pó químico ABC com capacidade 2A-20B:C (6 kg), inclusive suporte de parede universal, parafuso e bucha S8, exclusive placa sinalizadora em PVC fotoluminescente e pintura de sinalização</t>
  </si>
  <si>
    <t>Extintor de incêndio de gás carbônico CO2 5 B:C (6 Kg), inclusive suporte de parede universal, parafuso e bucha S8, exclusive placa sinalizadora em PVC fotoluminescente e pintura de sinalização</t>
  </si>
  <si>
    <t>Extintor de incêndio portátil de pó químico ABC com capacidade 2A-20B:C (4 kg), inclusive suporte de parede universal, parafuso e bucha S8, exclusive placa sinalizadora em PVC fotoluminescente e pintura de sinalização</t>
  </si>
  <si>
    <t>Placa de sinalização de segurança do tipo ?SAÍDA DE EMERGÊNCIA? com seta vertical, conforme Código 14 - 315/158 da ABNT NBR 13434 e Código S3 da NT 14/2010 do Corpo de Bombeiros do Espírito Santo (CBMES)</t>
  </si>
  <si>
    <t>Execução de abrigo para hidrante de recalque no passeio, em caixa de alvenaria 60x40x40 cm com blocos de concreto, incluindo registro angular Ø 65 mm (2 ½"), interligado à rede de incêndio, e tampa de ferro fundido 40x40 cm com moldura metálica e inscrição ?INCÊNDIO? pintada com tinta esmalte sintético vermelha a duas demãoes e uma demão de fundo anticorrosivo e lastro de brita 5cm</t>
  </si>
  <si>
    <t>Conjunto completo de Porta corta-fogo simples para saída de emergência Dim.: 80x210x5cm,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</si>
  <si>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</si>
  <si>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P-120,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</si>
  <si>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Tubo de aço carbono galvanizado, com costura, classe leve, diâmetro 50mm (2"), inclusive pintura com uma demão de primer Epoxi e duas demãos de tinta à base de Epoxi na cor vermelha</t>
  </si>
  <si>
    <t>Tubo de aço carbono galvanizado, com costura, classe leve, diâmetro 65mm (2.1/2"), inclusive pintura com uma demão de primer Epoxi e duas demãos de tinta à base de Epoxi na cor vermelha</t>
  </si>
  <si>
    <t>Tubo de aço carbono galvanizado, com costura, classe leve, diâmetro 80mm (3"), inclusive pintura com uma demão de primer Epoxi e duas demãos de tinta à base de Epoxi na cor vermelha</t>
  </si>
  <si>
    <t>Tubo de aço carbono galvanizado, com costura, classe leve, diâmetro 100mm (4"), inclusive pintura com uma demão de primer Epoxi e duas demãos de tinta à base de Epoxi na cor vermelha</t>
  </si>
  <si>
    <t>Registro de gaveta bruto diâmetro 2" (50mm), volante em aço com acabamento pintura epóxi vermelha ? Docol, Deca ou equivalente</t>
  </si>
  <si>
    <t>Registro de gaveta bruto diâmetro 2.1/2" (65mm), volante em aço com acabamento pintura epóxi vermelha ? Docol, Deca ou equivalente</t>
  </si>
  <si>
    <t>Registro de gaveta bruto diâmetro 3" (75mm) , volante em aço com acabamento pintura epóxi vermelha ? Docol, Deca ou equivalente</t>
  </si>
  <si>
    <t>Registro de gaveta bruto diâmetro 4" (100mm), volante em aço com acabamento pintura epóxi vermelha ? Docol, Deca ou equivalente</t>
  </si>
  <si>
    <t>Tê de ferro fundido maleável 90º classe leve, diâmetro 50mm (2"), inclusive pintura com uma demão de primer Epoxi e duas demãos de tinta à base de Epoxi na cor vermelha</t>
  </si>
  <si>
    <t>Tê de ferro fundido maleável 90º classe leve, diâmetro 65mm (2.1/2"), inclusive pintura com uma demão de primer Epoxi e duas demãos de tinta à base de Epoxi na cor vermelha</t>
  </si>
  <si>
    <t>Tê de ferro fundido maleável 90º classe leve, diâmetro 80mm (3"), inclusive pintura com uma demão de primer Epoxi e duas demãos de tinta à base de Epoxi na cor vermelha</t>
  </si>
  <si>
    <t>Tê de ferro fundido maleável 90º classe leve, diâmetro 100mm (4"), inclusive pintura com uma demão de primer Epoxi e duas demãos de tinta à base de Epoxi na cor vermelha</t>
  </si>
  <si>
    <t>Cotovelo de ferro fundido maleável 90º classe leve, diâmetro 50mm (2"), inclusive pintura com uma demão de primer Epoxi e duas demãos de tinta à base de Epoxi na cor vermelha</t>
  </si>
  <si>
    <t>Cotovelo de ferro fundido maleável 90º classe leve, diâmetro 65mm (2.1/2"), inclusive pintura com uma demão de primer Epoxi e duas demãos de tinta à base de Epoxi na cor vermelha</t>
  </si>
  <si>
    <t>Cotovelo de ferro fundido maleável 90º classe leve, diâmetro 80mm (3"), inclusive pintura com uma demão de primer Epoxi e duas demãos de tinta à base de Epoxi na cor vermelha</t>
  </si>
  <si>
    <t>Cotovelo de ferro fundido maleável 90º classe leve, diâmetro 100mm (4"), inclusive pintura com uma demão de primer Epoxi e duas demãos de tinta à base de Epoxi na cor vermelha</t>
  </si>
  <si>
    <t>Cotovelo de ferro fundido maleável 45º classe leve, diâmetro 50mm (2"), inclusive pintura com uma demão de primer Epoxi e duas demãos de tinta à base de Epoxi na cor vermelha</t>
  </si>
  <si>
    <t>Cotovelo de ferro fundido maleável 45º classe leve, diâmetro 65mm (2.1/2"), inclusive pintura com uma demão de primer Epoxi e duas demãos de tinta à base de Epoxi na cor vermelha</t>
  </si>
  <si>
    <t>Cotovelo de ferro fundido maleável 45º classe leve, diâmetro 80mm (3"), inclusive pintura com uma demão de primer Epoxi e duas demãos de tinta à base de Epoxi na cor vermelha</t>
  </si>
  <si>
    <t>Cotovelo de ferro fundido maleável 45º classe leve, diâmetro 100mm (4"), inclusive pintura com uma demão de primer Epoxi e duas demãos de tinta à base de Epoxi na cor vermelha</t>
  </si>
  <si>
    <t>Válvula de retenção horizontal em bronze, tipo portinhola diâmetro 2" (50mm), inclusive pintura com uma demão de primer Epoxi e duas demãos de tinta à base de Epoxi na cor vermelha</t>
  </si>
  <si>
    <t>Válvula de retenção horizontal em bronze, tipo portinhola diâmetro 2.1/2" (65mm), inclusive pintura com uma demão de primer Epoxi e duas demãos de tinta à base de Epoxi na cor vermelha</t>
  </si>
  <si>
    <t>Válvula de retenção horizontal em bronze, tipo portinhola diâmetro 3" (75mm), inclusive pintura com uma demão de primer Epoxi e duas demãos de tinta à base de Epoxi na cor vermelha</t>
  </si>
  <si>
    <t>Válvula de retenção horizontal em bronze, tipo portinhola diâmetro 4" (100mm), inclusive pintura com uma demão de primer Epoxi e duas demãos de tinta à base de Epoxi na cor vermelha</t>
  </si>
  <si>
    <t>Válvula de retenção vertical em bronze, classe 125 diâmetro 2" (50mm), inclusive pintura com uma demão de primer Epoxi e duas demãos de tinta à base de Epoxi na cor vermelha</t>
  </si>
  <si>
    <t>Válvula de retenção vertical em bronze, classe 125 diâmetro 2.1/2" (65mm), inclusive pintura com uma demão de primer Epoxi e duas demãos de tinta à base de Epoxi na cor vermelha</t>
  </si>
  <si>
    <t>Válvula de retenção vertical em bronze, classe 125 diâmetro 3" (75mm), inclusive pintura com uma demão de primer Epoxi e duas demãos de tinta à base de Epoxi na cor vermelha</t>
  </si>
  <si>
    <t>Válvula de retenção vertical em bronze, classe 125 diâmetro 4" (100mm), inclusive pintura com uma demão de primer Epoxi e duas demãos de tinta à base de Epoxi na cor vermelha</t>
  </si>
  <si>
    <t>Tanque de pressurização/cilindro de pressão, capacidade de 10 litros, fornecimento (vazio) e instalação, exclusive conexões</t>
  </si>
  <si>
    <t>Fornecimento e instalação de Bateria estacionária 12V - 60 AH, para centrais de alarme / iluminação de emergência, Moura ou equivalente</t>
  </si>
  <si>
    <t>Conjunto completo de Porta corta-fogo simples para saída de emergência Dim.: 100x210x5cm, conforme ABNT NBR 11742, classe P-90, chapa de aço galvanizada 24 com revestimento interno de fibra de manta cerâmica de baixa densidade, fechamento automático, inclusive contra-marco, três (3) dobradiças tipo mola com parafusos sextavados, barra antipânico e fechadura tipo trinco sobrepor sem chave, sinalização e pintura de acabamento</t>
  </si>
  <si>
    <t>Abrigo de parede para hidrante 80x90x17cm sobrepor, em chapa de aço com pintura eletrostática vermelha, visor transparente e inscrição "HIDRANTE", registro globo angular 45º 2.1/2? (63mm), adaptador em latão storz engate rápido 2.1/2?, 2 (duas) mangueiras de incêndio 15m ?2.1/2? - Tipo 2 e esguicho regulável em latão 2.1/2?, fornecimento e instalação</t>
  </si>
  <si>
    <t>Central de Alarme de Incêndio Endereçável, com capacidade para até 256 endereços, distribuídos em 4 laços, incluindo fornecimento, instalação e configuração completa</t>
  </si>
  <si>
    <t>Acionador manual de alarme de incêndio endereçável, tipo quebra-vidro, na cor vermelha, incluso martelo ? Fornecimento, instalação e configuração</t>
  </si>
  <si>
    <t>Detector de fumaça óptico (fotoelétrico) endereçável, alimentação bivolt 12/24V ? Fornecimento, instalação e configuração</t>
  </si>
  <si>
    <t>Sirene eletrônica média tipo corneta em ABS, IP52 ? 12 e 24V ? Fornecimento e instalação</t>
  </si>
  <si>
    <t>Indice de imperm.c/ manta asfáltica atendendo à norma 9952, asfalto polimerizado esp.3mm, reforçada com fio int. polietileno, reg. base com arg. 1:4 esp min 15mm, proteção mecânica arg. 1:4 esp. 20mm, imprimação e juntas de dilat</t>
  </si>
  <si>
    <t>Patch Panel 24 Portas RJ45/IDC Cat.6, inclusive fixação em Rack 19"</t>
  </si>
  <si>
    <t>Lavatório de louça branca com coluna ? Aspen Vogue Plus - Deca ou equivalente, inclusive válvula de saída cromada 1?, sifão em metal cromado 1? x 1/2", engate flexível trançado inox 1/2? x 30cm e parafusos para fixação, exclusive torneira</t>
  </si>
  <si>
    <t>Mictório de louça branca com sifão integrado antivandalismo - M715 - Deca ou equivalente, inclusive engate flexível trançado inox 1/2? x 30cm</t>
  </si>
  <si>
    <t>Cabide de louça branca com 2 ganchos ? Icasa, Celite ou equivalente</t>
  </si>
  <si>
    <t>Bacia convencional infantil de louça branca - Studio Kids - Deca ou equivalente, inclusive assento plástico, tubo de ligação metal cromado com canopla, anel de vedação e parafusos para fixação</t>
  </si>
  <si>
    <t>Cuba de louça branca de embutir redonda, 36cm - L-41 ? Deca ou equivalente, inclusive válvula de saída cromada 1?, sifão em metálico tipo copo cromado 1? x 1/2" e engate flexível trançado inox 1/2? x 30cm, exclusive torneira</t>
  </si>
  <si>
    <t>Bacia convencional de louça branca, padrão popular - Logasa, Celite ou equivalente, inclusive assento plástico, tubo de ligação metal cromado com canopla, anel de vedação e parafusos para fixação</t>
  </si>
  <si>
    <t>Lavatório de louça branca sem coluna, padrão popular - Colibri - Logasa ou equivalente, inclusive sifão em PVC rígido 1? x1/2?, válvula em PVC 1?, engate flexível em PVC 1/2" x 30cm e parafusos para fixação, exclusive torneira</t>
  </si>
  <si>
    <t>Cabide de louça branca com um gancho - A680 - Deca ou equivalente</t>
  </si>
  <si>
    <t>Lavatório de louça branca com coluna, padrão popular Izy ? Deca, Celite ou equivalente, inclusive sifão em PVC rígido 1? x1/2?, válvula em PVC 1?, engate flexível em PVC 1/2" x 30cm e parafusos para fixação, exclusive torneira</t>
  </si>
  <si>
    <t>Recolocação de bacia sanitária, inclusive fornecimento de tubo de ligação metal cromado com canopla, engate flexível trançado inox 1/2? x 30cm, anel de vedação e parafusos para fixação), exclusive bacia sanitária</t>
  </si>
  <si>
    <t>Recolocação de lavatório sanitário, inclusive fornecimento de , inclusive válvula de saída cromada 1?, sifão em metal cromado 1? x 1/2" e engate flexível trançado inox 1/2? x 30cm, exclusive lavatório</t>
  </si>
  <si>
    <t>Recolocação de lavatório sanitário, inclusive fornecimento de acessórios (Sifão, válvula e engate em PVC), exclusive lavatório</t>
  </si>
  <si>
    <t>Lavatório suspenso de Canto - Izy - L101 - Deca ou equivalente, inclusive válvula de saída cromada 1?, sifão em metal cromado 1? x 1/2", engate flexível trançado inox 1/2? x 30cm e parafusos para fixação, exclusive torneira</t>
  </si>
  <si>
    <t>Bacia convencional de louça branca sem abertura frontal para portadores de necessidades especiais, Vogue Plus Conforto - P510, inclusive assento em poliéster, ref. AP51 - Deca ou equivalente, tubo de ligação metal cromado com canopla, anel de vedação e parafusos para fixação</t>
  </si>
  <si>
    <t>Lavatório de louça branca com coluna suspensa, Vogue Plus Confort - L51+CS1V para portadores de necessidades especiais - DECA, inclusive válvula de saída cromada 1?, sifão em metal cromado 1? x 1/2", engate flexível trançado inox 1/2? x 30cm e parafusos para fixação, exclusive torneira</t>
  </si>
  <si>
    <t>Bacia sanitária de louça branca com caixa acoplada e válvula de acionamento simples - Izy - Deca, Celite ou equivalente, inclusive assento plástico, tubo de ligação metal cromado com canopla, engate flexível trançado inox 1/2? x 30cm, anel de vedação e parafusos para fixação</t>
  </si>
  <si>
    <t>Lavatório de louça branca com coluna, Ravena L91 + C9 - Deca ou equivalente, inclusive válvula de saída cromada 1?, sifão em metal cromado 1? x 1/2", engate flexível trançado inox 1/2? x 30cm e parafusos para fixação, exclusive torneira</t>
  </si>
  <si>
    <t>Lavatório suspenso de canto - L76 - Deca ou equivalente, para portadores de necessidades especiais, inclusive válvula de saída cromada 1?, sifão em metal cromado 1? x 1/2", engate flexível trançado inox 1/2? x 30cm e parafusos para fixação, exclusive torneira</t>
  </si>
  <si>
    <t>Cuba de louça branca de embutir oval - L37 - Deca ou equivalente, inclusive válvula de saída cromada 1?, sifão em metálico tipo copo cromado 1? x 1/2" e engate flexível trançado inox 1/2? x 30cm, exclusive torneira</t>
  </si>
  <si>
    <t>Bacia convencional de louça branca- Ravena - P9 - Deca ou equivalente, inclusive assento plástico, tubo de ligação metal cromado com canopla, anel de vedação e parafusos para fixação</t>
  </si>
  <si>
    <t>Bacia convencional de louça branca com abertura frontal para portadores de necessidades especiais, Vogue Plus Conforto - P51, inclusive assento em poliéster com abertura, ref. AP51 - Deca ou equivalente, tubo de ligação metal cromado com canopla, anel de vedação e parafusos para fixação</t>
  </si>
  <si>
    <t>Bacia sanitária de louça branca com caixa acoplada e válvula de duplo acionamento, Ravena - P9 - Deca ou equivalente, inclusive assento plástico, tubo de ligação metal cromado com canopla, engate flexível trançado inox 1/2? x 30cm, anel de vedação e parafusos para fixação</t>
  </si>
  <si>
    <t>Torneira bica baixa de mesa para lavatório PressMatic Alfa - Docol, Decamatic Smart - Deca ou equivalente</t>
  </si>
  <si>
    <t>Torneira de parede para tanque longa 3/4" 1158 Primor - Docol ou equivalente</t>
  </si>
  <si>
    <t>Torneira angular de acionamento restrito para jardim, 3/4" ? Docol ou equivalente</t>
  </si>
  <si>
    <t>Torneira para uso geral 1130 Trio - Docol ou equivalente</t>
  </si>
  <si>
    <t>Torneira em polipropileno de parede para pia Slim - Krona ou equivalente</t>
  </si>
  <si>
    <t>Torneira de parede para tanque longa 1/2" 1158 Primor ? Docol ou equivalente</t>
  </si>
  <si>
    <t>Torneira de parede de cozinha bica alta 360º Gali - Docol ou equivalente</t>
  </si>
  <si>
    <t>Registro de pressão bruto com volante, diâmetro 1/2" (15mm) ? Docol, Deca ou equivalente</t>
  </si>
  <si>
    <t>Registro de gaveta bruto ABNT diâmetro 1/2" (15mm) - Docol, Deca ou equivalente</t>
  </si>
  <si>
    <t>Registro de gaveta bruto ABNT diâmetro 3/4" (20mm) ? Docol, Deca ou equivalente</t>
  </si>
  <si>
    <t>Registro de gaveta bruto ABNT diâmetro 1" (25mm) ? Docol, Deca ou equivalente</t>
  </si>
  <si>
    <t>Registro de gaveta bruto ABNT diâmetro 1.1/4" (32mm) - Docol, Deca ou equivalente</t>
  </si>
  <si>
    <t>Registro de gaveta bruto ABNT diâmetro 1.1/2" (40mm) ? Docol, Deca ou equivalente</t>
  </si>
  <si>
    <t>Registro de gaveta bruto ABNT diâmetro 2" (50mm) ? Docol, Deca ou equivalente</t>
  </si>
  <si>
    <t>Registro de gaveta bruto industrial diâmetro 2.1/2? (65mm) ? Docol, Deca ou equivalente</t>
  </si>
  <si>
    <t>Registro de gaveta bruto industrial diâmetro 3? (75mm) ? Docol, Deca ou equivalente</t>
  </si>
  <si>
    <t>Registro de gaveta ABNT com acabamento canopla metal cromado C40, diâmetro 1.1/2" (40mm) - Docol, Deca ou equivalente</t>
  </si>
  <si>
    <t>Válvula de descarga com acabamento canopla metal cromado, diâmetro 1.1/4" (32mm), referência Docol, Deca ou equivalente</t>
  </si>
  <si>
    <t>Válvula de descarga com acabamento canopla metal cromado, diâmetro 40mm (1.1/2"), referência Fabrimar, Deca, Docol ou equivalente</t>
  </si>
  <si>
    <t>Válvula de PVC 1? para lavatório com unho - Astra, Cipla, Akros ou equivalente</t>
  </si>
  <si>
    <t>Válvula de PVC 2.1/4? para tanque com unho - Astra, Cipla, Akros ou equivalente</t>
  </si>
  <si>
    <t>Acabamento para válvula de descarga clássica ? Docol, Deca ou Equivalente</t>
  </si>
  <si>
    <t>Conjunto Parafuso de fixação para instalação em bacia ou mictório, inclusive colocação</t>
  </si>
  <si>
    <t>Torneira de parede para cozinha 1157-P-CR linha: Pratika ? Fabrimar ou equivalente</t>
  </si>
  <si>
    <t>Válvula de descarga com acabamento canopla metal cromado sistema antivandalismo, diâmetro 1.1/2" (40mm), referência Docol, Deca ou equivalente</t>
  </si>
  <si>
    <t>Torneira para lavatório de parede sistema antivandalismo Biopress 1182-AV-BIO-140 ? Fabrimar ou equivalente</t>
  </si>
  <si>
    <t>Chuveiro de vazão constante com vávula anti-vandalismo Pressmatic ? Docol ou equivalente</t>
  </si>
  <si>
    <t>Chuveiro em metal cromado com desviador flexível e ducha manual Linha Max 1975C ? Deca ou equivalente</t>
  </si>
  <si>
    <t>Válvula de retenção horizontal em bronze, tipo portinhola diâmetro 1/2" (15mm)</t>
  </si>
  <si>
    <t>Válvula de retenção horizontal em bronze, tipo portinhola diâmetro 3/4" (20mm)</t>
  </si>
  <si>
    <t>Válvula de retenção horizontal em bronze, tipo portinhola diâmetro 1" (25mm)</t>
  </si>
  <si>
    <t>Válvula de retenção horizontal em bronze, tipo portinhola diâmetro 1.1/4" (32mm)</t>
  </si>
  <si>
    <t>Válvula de retenção horizontal em bronze, tipo portinhola diâmetro 1.1/2" (40mm)</t>
  </si>
  <si>
    <t>Válvula de retenção horizontal em bronze, tipo portinhola diâmetro 2" (50mm)</t>
  </si>
  <si>
    <t>Válvula de retenção horizontal em bronze, tipo portinhola diâmetro 2.1/2" (65mm)</t>
  </si>
  <si>
    <t>Válvula de retenção horizontal em bronze, tipo portinhola diâmetro 3" (80mm)</t>
  </si>
  <si>
    <t>Válvula de Retenção Vertical em bronze, classe 125 diâmetro 1/2" (15mm)</t>
  </si>
  <si>
    <t>Válvula de Retenção Vertical em bronze, classe 125 diâmetro 3/4" (20mm)</t>
  </si>
  <si>
    <t>Válvula de Retenção Vertical em bronze, classe 125 diâmetro 1" (25mm)</t>
  </si>
  <si>
    <t>Válvula de Retenção Vertical em bronze, classe 125 diâmetro 1.1/4" (32mm)</t>
  </si>
  <si>
    <t>Válvula de Retenção Vertical em bronze, classe 125 diâmetro 1.1/2" (40mm)</t>
  </si>
  <si>
    <t>Válvula de Retenção Vertical em bronze, classe 125 diâmetro 2" (50mm)</t>
  </si>
  <si>
    <t>Válvula de Retenção Vertical em bronze, classe 125 diâmetro 2.1/2" (65mm)</t>
  </si>
  <si>
    <t>Válvula de Retenção Vertical em bronze, classe 125 diâmetro 3" (80mm)</t>
  </si>
  <si>
    <t>Reservatório de polietileno de 500 L, exclusive adaptadores com flanges de PVC e torneira de bóia</t>
  </si>
  <si>
    <t>Filtro de água curto Aqualar AP200, inclusive refil ? 3M ou equivalente</t>
  </si>
  <si>
    <t>Tanque em Mármore Sintético Duplo 102x50cm com dois bojo 37 Litros, inclusive vávula em PVC 2.1/4? com unho, sifão sanfonado em PVC ajustável flexível multiuso 66 cm e fixação em cantoneira de ferro 1" x 1/8"</t>
  </si>
  <si>
    <t>Reservatório de polietileno de 310 L, exclusive adaptadores com flanges de PVC e torneira de bóia</t>
  </si>
  <si>
    <t>Reservatório de polietileno de 1.500 L, exclusive adaptadores com flanges de PVC e torneira de bóia</t>
  </si>
  <si>
    <t>Reservatório de polietileno de 3.000 L, exclusive adaptadores com flanges de PVC e torneira de bóia</t>
  </si>
  <si>
    <t>Reservatório de polietileno de 2.000 L, exclusive adaptadores com flanges de PVC e torneira de bóia</t>
  </si>
  <si>
    <t>Tanque Simples em Mármore Sintético 60x50cm com um bojo 34 Litros, inclusive vávula em PVC 2.1/4? com unho, sifão sanfonado em PVC ajustável flexível multiuso 66 cm e parafusos de fixação</t>
  </si>
  <si>
    <t>Bebedouro elétrico de pressão para acessibilidade BDF300 PNE ? IBBL ou equivalente</t>
  </si>
  <si>
    <t>Tanque cilíndrico vertical em polietileno, capacidade de 20.000 litros, com boca de inspeção 60cm, tampa de 1/4 de volta e vedação total, inclusive transporte horizontal manual até base de torre, transporte vertical com guindaste hidráulico</t>
  </si>
  <si>
    <t>Barra de apoio reta, em aço inox polido AISI 304, comprimento 40 cm, conforme requisitos de acessibilidade da NBR 9050 - fornecimento e instalação</t>
  </si>
  <si>
    <t>Barra de apoio reta, em aço inox polido AISI 304, comprimento 60 cm, conforme requisitos de acessibilidade da NBR 9050 - fornecimento e instalação</t>
  </si>
  <si>
    <t>Barra de apoio reta, em aço inox polido AISI 304, comprimento 80 cm, conforme requisitos de acessibilidade da NBR 9050 - fornecimento e instalação</t>
  </si>
  <si>
    <t>Barra de apoio reta, em aço inox polido AISI 304, comprimento 90 cm, conforme requisitos de acessibilidade da NBR 9050 - fornecimento e instalação</t>
  </si>
  <si>
    <t>Barra de apoio articulada, em aço inox polido AISI 304, comprimento 80 cm, conforme requisitos de acessibilidade da NBR 9050 - fornecimento e instalação</t>
  </si>
  <si>
    <t>Assento poliéster convencional branco com fixação cromada com proteção antibactéria, Vogue Plus - AP.51.17 - Deca ou equivalente</t>
  </si>
  <si>
    <t>Kit composto por (02) duas Barra de apoio lateral fixa em formato "U", em aço inox polido AISI 304, 30 cm, para instalação em lavatórios, conforme requisitos de acessibilidade da NBR 9050 - fornecimento e instalação</t>
  </si>
  <si>
    <t>Barra de apoio reta, em aço inox polido AISI 304, comprimento 70 cm, conforme requisitos de acessibilidade da NBR 9050 - fornecimento e instalação</t>
  </si>
  <si>
    <t>Luminária industrial a prova de tempo, 45 graus, Wetzel, Naville, Total Light, ou equivalente, exclusive lampada</t>
  </si>
  <si>
    <t>Arandela para lâmpada led bivolt E27, luz branca - formato tradicional</t>
  </si>
  <si>
    <t>Luminária com plafonier e globo de plástico dimensões 20x10cm, inclusive lampada LED 9W</t>
  </si>
  <si>
    <t>Tomada padrão brasileiro linha branca, NBR 14136 (1 módulos) - 2 polos + terra 10A/250V, inclusive suporte e placa 4x2"</t>
  </si>
  <si>
    <t>Tomada padrão brasileiro linha branca, NBR 14136 (1 módulos) - 2 polos + terra 20A/250V, inclusive suporte e placa 4x2"</t>
  </si>
  <si>
    <t>Poste circular de concreto de 11m padrão ESCELSA, incl. luminária tipo LED 1 pétala pot 100W, IP66, temp cor sup 5000K, vida util superior a 60.000 H, mod EDN100, HBP-100 ou 001100G3-1006 - AMES Iluminação, ECP, HDA Iluminação ou equiv</t>
  </si>
  <si>
    <t>Emassamento de paredes e forros, com duas demãos de massa corrida, referência Suvinil, Coral, Metalatex ou equivalente, inclusive uma demão de liquido selador PVA, referência Suvinil, Coral ou Metalatex ou equivalente</t>
  </si>
  <si>
    <t>Emassamento de paredes e forros, com duas demãos de massa acrílica premium, referência Suvinil, Coral ou Sherwin Williams ou equivalente, inclusive uma demão de liquido selador acrílico, referência Suvinil, Coral ou Metalatex ou equivalente</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</si>
  <si>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</si>
  <si>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</si>
  <si>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</si>
  <si>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</si>
  <si>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</si>
  <si>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</si>
  <si>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</si>
  <si>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</si>
  <si>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</si>
  <si>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</si>
  <si>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</si>
  <si>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</si>
  <si>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</si>
  <si>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</si>
  <si>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</si>
  <si>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</si>
  <si>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</si>
  <si>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duas demãos de tinta esmalte sintético referência Suvinil, Coral ou Metalatex, inclusive fundo branco nivelador, referência Suvinil, Coral e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</si>
  <si>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</si>
  <si>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</si>
  <si>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</si>
  <si>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Pintura sobre metal, aplicação manual, com duas demãos de tinta esmalte sintético, referência Suvinil, Coral ou Metalatex, inclusive uma demão de fundo anticorrosivo</t>
  </si>
  <si>
    <t>Pintura de letras em chapas de ferro, dimensões 20x30cm, aplicação manual, com duas demãos de tinta esmalte sintético, referência Suvinil, Coral, Metalatex ou equivalente, inclusive uma demão de fundo anti-corrosivo</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</si>
  <si>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</si>
  <si>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</si>
  <si>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 aplicação manual, para execução de faixa demarcatória L=8cm, com três demãos de tinta à base de epóxi, marcas de referência Suvinil, Coral ou Metalatex ou equivalente</t>
  </si>
  <si>
    <t>Fornecimento e instalação Portão de correr em Gradil Nylofor 3D, em painel de aço galvanizado, Dim.: 3,50 x 2,43m - Belgo ou equivalente, malha retangular 200x50mm e fio de aço Ø5,0mm, incl. poste de aço galv. 60x40mm</t>
  </si>
  <si>
    <t>Fornecimento e instalação Portão de Abrir em Gradil Nylofor 3D, em painel de aço galvanizado, Dim.: 1,00 x 2,43m - Belgo ou equivalente, malha retangular 200x50mm e fio de aço Ø5,0mm, incl. poste de aço galv. 60x40mm</t>
  </si>
  <si>
    <t>Cercamento em gradil em aço galvanizado soldado e revestido em poliéster por processo de pintura eletrostática 100micra, malha 5x20cm, fio diâm. 5,00mm. Inclusive acessórios e poste. Dimensões dos painéis: 2,50x2,03m - Nylofor ou equivalente</t>
  </si>
  <si>
    <t>Assentamento de meio-fio pré-moldado de concreto com dimensões de 15 x 12 x 30 x 100 cm, rejuntado com argamassa de cimento e areia no traço 1:3</t>
  </si>
  <si>
    <t>Execução de passeio cimentado com acabamento camurçado, em argamassa traço 1:3 (cimento e areia) com 1,5 cm de espessura, sobre lastro de concreto de 8 cm, incluindo preparo da caixa.</t>
  </si>
  <si>
    <t>Execução de lastro de brita nº 2, aplicado sob passeios e ciclovias, compreendendo a escavação do terreno natural, nivelamento e compactação mecânica da base, bem como o fornecimento, espalhamento e regularização da camada de brita</t>
  </si>
  <si>
    <t>Execução de meio-fio de concreto moldado in loco, com dimensões de 10 x 30 cm, utilizando fôrmas de chapa compensada resinada de 6 mm, incluindo escavação, reaterro e bota-fora</t>
  </si>
  <si>
    <t>Blocos pré-moldados de concreto intertravados tipo pavi-s ou equivalente, espessura de 6 cm e resistência a compressão mínima de 35MPa, assentados sobre colchão de pó de pedra na espessura de 10 cm e rejuntamento com areia, utilizando compactador de placa vibratória e cortadora de piso</t>
  </si>
  <si>
    <t>Fornecimento e assentamento de ladrilho hidráulico pastilhado (tátil de alerta), vermelho, dim. 20x20 cm, esp. 1.5cm, assentado com pasta de cimento colante AC-I, exclusive regularização e lastro</t>
  </si>
  <si>
    <t>Fornecimento e assentamento de ladrilho hidráulico ranhurado (tátil direcional), vermelho, dim. 20x20 cm, esp. 1.5cm, assentado com pasta de cimento colante AC-I, exclusive regularização e lastro</t>
  </si>
  <si>
    <t>Limpeza de pisos e revestimentos cerâmicos, utilizando detergente neutro, escovação manual e vassoura a seco</t>
  </si>
  <si>
    <t>Letra tipo Caixa em chapa de aço inox 304 escovado N16 - Largura: 7,5 cm, Altura: 15cm e Prof. 3cm, inclusive fixação invisível</t>
  </si>
  <si>
    <t>Letra tipo Caixa em chapa de aço inox 304 escovado N16 - Largura: 15 cm, Altura: 30cm e Prof. 3cm, inclusive fixação invisível</t>
  </si>
  <si>
    <t>(Gol 1.0 total flex - gasolina - preço LABOR) Seguro total, manutenção, combustível, eventuais taxas e emolumentos, bem como eventual substituição do veículo (se necessário), sem motorista, utilização até 2.000 (dois mil) km/mês</t>
  </si>
  <si>
    <t>ITENS DE SERVIÇOS AUXILIARES</t>
  </si>
  <si>
    <t>SERVIÇOS AUXILIARES 01</t>
  </si>
  <si>
    <t>Argamassa traço 1:3 de cimento e areia média, preparo mecânico com betoneira 400 l</t>
  </si>
  <si>
    <t>Argamassa de cimento e areia sem peneirar traço 1:4, preparo mecânico com betoneira 400 l</t>
  </si>
  <si>
    <t>Argamassa mista de cimento, cal hidratada e areia sem peneirar traço 1:0,5:8, preparo mecânico com betoneira 400 l</t>
  </si>
  <si>
    <t>Fornecimento, preparo e aplicação de concreto Fck=15 MPa (brita 1) - (5% de perdas já incluído no custo)</t>
  </si>
  <si>
    <t>Tela soldada em aço CA-60 B, diâmetro 4.2mm, com malha de 10 x 10 cm, para armação</t>
  </si>
  <si>
    <t>Forma curva de tábuas de pinho e chapas de madeira compensada tipo resinada, de 6mm espessura, levando-se em conta a utilização 2 vezes (incluido o material, corte, montagem, escoramento e desfôrma)</t>
  </si>
  <si>
    <t>Junta de dilatação para piso 5x15mm, inclusive corte e preenchimento com mastique</t>
  </si>
  <si>
    <t>Dreno em muro de contenção, executado no pé do muro, com tubo de pead corrugado flexível perfurado 100mm (4"), enchimento com brita, envolvido com manta geotêxtil</t>
  </si>
  <si>
    <t>Forma para cortina de concreto ou parede estrutural em compensado plastificado # 12 mm , travamento com tirantes aço CA 50 Ø 6,3 mm e tensores - desmontagem</t>
  </si>
  <si>
    <t>Forma para cortina de concreto ou parede estrutural em compensado plastificado # 12 mm , travamento com tirantes aço CA-50 Ø 6,3 mm e tensores - montagem</t>
  </si>
  <si>
    <t>Forma para galeria de concreto e muro de arrimo moldados no local em compensado plastificado # 12 mm, travamento com barras de aço CA 50 Ø 6,3 mm e tensores - fabricação</t>
  </si>
  <si>
    <t>Forma para galeria de concreto e muro de arrimo moldados no local em compensado plastificado # 12 mm, travamento com barras de aço CA 50 Ø 6,3 mm e tensores, 8 reaproveitamentos</t>
  </si>
  <si>
    <t>Forma para vigas com tábuas e sarrafos - desmontagem</t>
  </si>
  <si>
    <t>Forma para vigas com tábuas e sarrafos - fabricação</t>
  </si>
  <si>
    <t>Forma para vigas com tábuas e sarrafos - montagem</t>
  </si>
  <si>
    <t>Forma para vigas com tábuas e sarrafos, 5 reaproveitamentos</t>
  </si>
  <si>
    <t>Concreto magro para lastro, traço 1:4,5:4,5 (em massa seca de cimento/ areia média/ brita 1) - preparo mecânico com betoneira 400 l.</t>
  </si>
  <si>
    <t>Alizar de madeira de lei de 1ª (Peroba, Ipê, Angelim Pedra ou equivalente) de 5 x 2,5 cm</t>
  </si>
  <si>
    <t>Regularização de base para revestimento de pisos c/ argamassa de alta resistência, empregando argamassa de cimento e areia no traço 1:3 e espessura de 3 cm</t>
  </si>
  <si>
    <t>Tubo de PVC rígido soldável marrom, DN 25mm (3/4")</t>
  </si>
  <si>
    <t>Joelho 90° de PVC soldável marrom, diâmetro 25mm (3/4")</t>
  </si>
  <si>
    <t>Luva de PVC soldável marrom, diâmetro 25mm (3/4")</t>
  </si>
  <si>
    <t>Tubo de PVC rígido roscável, diâm. 1" (32mm), inclusive conexões</t>
  </si>
  <si>
    <t>Registro de gaveta bruto, diâmetro 20mm (3/4")</t>
  </si>
  <si>
    <t>Tubo de PVC rígido soldável branco, para esgoto, diâmetro 50mm (2")</t>
  </si>
  <si>
    <t>Poste de concreto, com seção circular, com 11m de comprimento e carga nominal no topo, de 200 kg, inclusive escavação e exclusive transporte</t>
  </si>
  <si>
    <t>Cruzeta (conjunto com 2 cruzetas) de 2400x90x135mm, sela para cruzeta, parafuso de cabeça abaulada diâm.10x150mm, arruela quadrada de 36mm furo de 18mm, porca quadrada</t>
  </si>
  <si>
    <t>cj</t>
  </si>
  <si>
    <t>Terminal mecânico para cabo de 16 e 25 mm2</t>
  </si>
  <si>
    <t>Caixa para medidor monofásico P-980-009 c/ caixa p/ disjuntor P-940-003, padrão ESCELSA</t>
  </si>
  <si>
    <t>Caixa para medidor polifásico P-980-009 até 41000W c/ caixa p/ disjuntor, padrão ESCELSA</t>
  </si>
  <si>
    <t>Niple para eletroduto de PVC roscável, diâmetro 85mm (3")</t>
  </si>
  <si>
    <t>Eletroduto de aço galvanizado, diâmetro 85mm (3")</t>
  </si>
  <si>
    <t>Eletroduto de aço galvanizado, inclusive conexões, diâmetro 65mm (2.1/2")</t>
  </si>
  <si>
    <t>Eletroduto de aço galvanizado, inclusive conexões, diâmetro 100 mm (4")</t>
  </si>
  <si>
    <t>Cabo de cobre nú, seção de 16.0 mm2</t>
  </si>
  <si>
    <t>Sifão sanfonado em PVC ajustável flexível multiuso 66 cm - fornecimento e instalação</t>
  </si>
  <si>
    <t>Pintura de esquadrias e elementos de madeira, aplicação manual, com duas demãos de tinta esmalte sintético referência Suvinil, Coral ou Metalatex</t>
  </si>
  <si>
    <t>Pintura de superfície metálica, tubo diâmetro 2" com uma demão de primer Epoxi e duas demãos de tinta à base de Epoxi</t>
  </si>
  <si>
    <t>Pintura de superfície metálica, tubo diâmetro 3" com uma demão de primer Epoxi e duas demãos de tinta à base de Epoxi</t>
  </si>
  <si>
    <t>Fundo anticorrosivo zarcao, uma demao</t>
  </si>
  <si>
    <t>Pintura sobre metal, aplicação manual, com duas demãos de tinta esmalte sintético, referência Suvinil, Coral ou Metalatex</t>
  </si>
  <si>
    <t>Pintura de superfície metálica em conexões de diâmetro 2" (50mm) com uma demão de primer Epoxi e duas demãos de tinta à base de Epoxi</t>
  </si>
  <si>
    <t>Pintura de superfície metálica em conexões de diâmetro 2.1/2" (65mm) com uma demão de primer Epoxi e duas demãos de tinta à base de Epoxi</t>
  </si>
  <si>
    <t>Pintura de superfície metálica em conexões de diâmetro 3" (80mm) com uma demão de primer Epoxi e duas demãos de tinta à base de Epoxi</t>
  </si>
  <si>
    <t>Pintura de superfície metálica em conexões de diâmetro 4" (100mm) com uma demão de primer Epoxi e duas demãos de tinta à base de Epoxi</t>
  </si>
  <si>
    <t>Pintura de superfície metálica, tubo diâmetro 2.1/2" com uma demão de primer Epoxi e duas demãos de tinta à base de Epoxi</t>
  </si>
  <si>
    <t>Limpeza de piso cerâmico ou porcelanato com vassoura a seco</t>
  </si>
  <si>
    <t>Limpeza de piso e revestimento cerâmico, utilizando detergente neutro e escovação manual</t>
  </si>
  <si>
    <t>Limpeza de revestimento cerâmico em parede utilizando detergente neutro e escovação manual</t>
  </si>
  <si>
    <t>Limpeza de superfície com jato de alta pressão</t>
  </si>
  <si>
    <t>Fornecimento e assentamento de tampão de ferro fundido com suporte articulado, para poço de visita, conforme padrão e especificações da PMV</t>
  </si>
  <si>
    <t>SERVIÇOS AUXILIARES 02</t>
  </si>
  <si>
    <t>Betoneira capacidade nominal de 400 l, capacidade de mistura 280 l, motor elétrico trifásico potência de 2 cv, sem carregador - chp diurno</t>
  </si>
  <si>
    <t>chp</t>
  </si>
  <si>
    <t>Caminhão basculante 6 m3 toco, peso bruto total 16.000 kg, carga útil máxima 11.130 kg, distância entre eixos 5,36 m, potência 185 cv, inclusive caçamba metálica - chp diurno</t>
  </si>
  <si>
    <t>Vibrador de imersão, diâmetro de ponteira 45mm, motor elétrico trifásico potência de 2 cv - chp diurno</t>
  </si>
  <si>
    <t>Guindauto hidráulico, capacidade máxima de carga 6200 kg, momento máximo de carga 11,7 tm, alcance máximo horizontal 9,70 m, inclusive caminhão toco pbt 16.000 kg, potência de 189 cv - chp diurno</t>
  </si>
  <si>
    <t>Pá carregadeira sobre rodas, potência líquida 128 hp, capacidade da caçamba 1,7 a 2,8 m3, peso operacional 11632 kg - chp diurno.</t>
  </si>
  <si>
    <t>Cortadora de piso com motor 4 tempos a gasolina, potência de 13 hp, com disco de corte diamantado segmentado para concreto, diâmetro de 350 mm, furo de 1" (14 x 1") - chp diurno</t>
  </si>
  <si>
    <t>Compactador de solos de percusão (soquete) com motor a gasolina, potência 3 cv - chp diurno</t>
  </si>
  <si>
    <t>Retroescavadeira sobre rodas com carregadeira, tração 4x2, potência líq. 79 hp, caçamba carreg. cap. mín. 1 m3, caçamba retro cap. 0,20 m3, peso operacional mín. 6.570 kg, profundidade escavação máx. 4,37 m - chp diurno</t>
  </si>
  <si>
    <t>Caminhão pipa 6.000 l, peso bruto total 13.000 kg, distância entre eixos 4,80 m, potência 189 cv inclusive tanque de aço para transporte de água, capacidade 6 m3 - chp diurno</t>
  </si>
  <si>
    <t>Guindaste hidráulico autopropelido, com lança telescópica 40 m, capacidade máxima 60 t, potência 260 kw - chp diurno</t>
  </si>
  <si>
    <t>Martelo demolidor elétrico, com potência de 2.000 w, 1.000 impactos por minuto, peso de 30 kg - chp diurno</t>
  </si>
  <si>
    <t>Lavadora de alta pressao (lava-jato) para agua fria, pressao de operacao entre 1400 e 1900 lib/pol2, vazao maxima entre 400 e 700 l/h - chp diurno</t>
  </si>
  <si>
    <t>Betoneira capacidade nominal de 400 l, capacidade de mistura 280 l, motor elétrico trifásico potência de 2 cv, sem carregador - chi diurno</t>
  </si>
  <si>
    <t>chi</t>
  </si>
  <si>
    <t>Cortadora de piso com motor 4 tempos a gasolina, potência de 13 hp, com disco de corte diamantado segmentado para concreto, diâmetro de 350 mm, furo de 1" (14 x 1") - chi diurno</t>
  </si>
  <si>
    <t>Compactador de solos de percusão (soquete) com motor a gasolina, potência 3 cv - chi diurno</t>
  </si>
  <si>
    <t>Martelo demolidor elétrico, com potência de 2.000 w, 1.000 impactos por minuto, peso de 30 kg - chi diurno</t>
  </si>
  <si>
    <t>Guindaste hidráulico autopropelido, com lança telescópica 40 m, capacidade máxima 60 t, potência 260 kw - chi diurno</t>
  </si>
  <si>
    <t>Betoneira capacidade nominal de 400 l, capacidade de mistura 280 l, motor elétrico trifásico potência de 2 cv, sem carregador - depreciação</t>
  </si>
  <si>
    <t>h</t>
  </si>
  <si>
    <t>Caminhão basculante 6m3 toco, peso bruto total 16.000kg, carga útil máx. 11.130kg, dist. entre eixos 5,36m, pot. 185cv, incl. caçamba metálica - depreciação</t>
  </si>
  <si>
    <t>Vibrador de imersão, diâmetro de ponteira 45mm, motor elétrico trifásico potência de 2 cv - depreciação</t>
  </si>
  <si>
    <t>Guindauto hidráulico, capacidade máxima de carga 6200 kg, momento máximo de carga 11,7 tm, alcance máximo horizontal 9,70 m, inclusive caminhão toco pbt 16.000 kg, potência de 189 cv - depreciação</t>
  </si>
  <si>
    <t>Pá carregadeira sobre rodas, potência líquida 128 hp, capacidade da caçamba 1,7 a 2,8 m3, peso operacional 11632 kg - depreciação</t>
  </si>
  <si>
    <t>Cortadora de piso com motor 4 tempos a gasolina, potência de 13 hp, com disco de corte diamantado segmentado para concreto, diâmetro de 350 mm, furo de 1" (14 x 1") - depreciação</t>
  </si>
  <si>
    <t>Compactador de solos de percussão (soquete) com motor a gasolina 4 tempos, potência 4 cv - depreciação</t>
  </si>
  <si>
    <t>Retroescavadeira sobre rodas com carregadeira, tração 4x2, potência líq. 79 hp, caçamba carreg. cap. mín. 1 m3, caçamba retro cap. 0,20 m3, peso operacional mín. 6.570 kg, profundidade escavação máx. 4,37 m - depreciação</t>
  </si>
  <si>
    <t>Caminhão pipa 6.000 l, peso bruto total 13.000 kg, distância entre eixos 4,80 m, potência 189 cv inclusive tanque de aço para transporte de água, capacidade 6 m3 - depreciação.</t>
  </si>
  <si>
    <t>Guindaste hidráulico autopropelido, com lança telescópica 40 m, capacidade máxima 60 t, potência 260 kw - depreciação.</t>
  </si>
  <si>
    <t>Martelo demolidor elétrico, com potência de 2.000 w, 1.000 impactos por minuto, peso de 30 kg - depreciação</t>
  </si>
  <si>
    <t>Lavadora de alta pressao (lava-jato) para agua fria, pressao de operacao entre 1400 e 1900 lib/pol2, vazao maxima entre 400 e 700 l/h - depreciação</t>
  </si>
  <si>
    <t>Betoneira capacidade nominal de 400 l, capacidade de mistura 280 l, motor elétrico trifásico potência de 2 cv, sem carregador - juros</t>
  </si>
  <si>
    <t>Caminhão basculante 6m3 toco, peso bruto total 16.000kg, carga útil máx. 11.130kg, dist. entre eixos 5,36m, pot. 185cv, incl. caçamba metálica - juros.</t>
  </si>
  <si>
    <t>Vibrador de imersão, diâmetro de ponteira 45mm, motor elétrico trifásico potência de 2 cv - juros</t>
  </si>
  <si>
    <t>Guindauto hidráulico, capacidade máxima de carga 6200 kg, momento máximo de carga 11,7 tm, alcance máximo horizontal 9,70 m, inclusive caminhão toco pbt 16.000 kg, potência de 189 cv - juros.</t>
  </si>
  <si>
    <t>Pá carregadeira sobre rodas, potência líquida 128 hp, capacidade da caçamba 1,7 a 2,8 m3, peso operacional 11632 kg - juros.</t>
  </si>
  <si>
    <t>Cortadora de piso com motor 4 tempos a gasolina, potência de 13 hp, com disco de corte diamantado segmentado para concreto, diâmetro de 350 mm, furo de 1" (14 x 1") - juros</t>
  </si>
  <si>
    <t>Compactador de solos de percussão (soquete) com motor a gasolina 4 tempos, potência 4 cv - juros</t>
  </si>
  <si>
    <t>Retroescavadeira sobre rodas com carregadeira, tração 4x2, potência líq. 79 hp, caçamba carreg. cap. mín. 1 m3, caçamba retro cap. 0,20 m3, peso operacional mín. 6.570 kg, profundidade escavação máx. 4,37 m - juros</t>
  </si>
  <si>
    <t>Caminhão pipa 6.000 l, peso bruto total 13.000 kg, distância entre eixos 4,80 m, potência 189 cv inclusive tanque de aço para transporte de água, capacidade 6 m3 - juros</t>
  </si>
  <si>
    <t>Guindaste hidráulico autopropelido, com lança telescópica 40 m, capacidade máxima 60 t, potência 260 kw - juros</t>
  </si>
  <si>
    <t>Martelo demolidor elétrico, com potência de 2.000 w, 1.000 impactos por minuto, peso de 30 kg - juros</t>
  </si>
  <si>
    <t>Lavadora de alta pressao (lava-jato) para agua fria, pressao de operacao entre 1400 e 1900 lib/pol2, vazao maxima entre 400 e 700 l/h - juros</t>
  </si>
  <si>
    <t>Betoneira capacidade nominal de 400 l, capacidade de mistura 280 l, motor elétrico trifásico potência de 2 cv, sem carregador - manutenção</t>
  </si>
  <si>
    <t>Caminhão basculante 6m3 toco, peso bruto total 16.000kg, carga útil máx. 11.130kg, dist. entre eixos 5,36m, pot. 185 cv, incl. caçamba metálica - manutenção</t>
  </si>
  <si>
    <t>Vibrador de imersão, diâmetro de ponteira 45mm, motor elétrico trifásico potência de 2 cv - manutenção</t>
  </si>
  <si>
    <t>Guindauto hidráulico, capacidade máxima de carga 6200 kg, momento máximo de carga 11,7 tm, alcance máximo horizontal 9,70 m, inclusive caminhão toco pbt 16.000 kg, potência de 189 cv - manutenção.</t>
  </si>
  <si>
    <t>Pá carregadeira sobre rodas, potência líquida 128 hp, capacidade da caçamba 1,7 a 2,8 m3, peso operacional 11632 kg - manutenção.</t>
  </si>
  <si>
    <t>Cortadora de piso com motor 4 tempos a gasolina, potência de 13 hp, com disco de corte diamantado segmentado para concreto, diâmetro de 350 mm, furo de 1" (14 x 1") - manutenção</t>
  </si>
  <si>
    <t>Compactador de solos de percusão (soquete) com motor a gasolina, potência 3 cv - manutenção</t>
  </si>
  <si>
    <t>Retroescavadeira sobre rodas com carregadeira, tração 4x2, potência líq. 79 hp, caçamba carreg. cap. mín. 1 m3, caçamba retro cap. 0,20 m3, peso operacional mín. 6.570 kg, profundidade escavação máx. 4,37 m - manutenção</t>
  </si>
  <si>
    <t>Caminhão pipa 6.000 l, peso bruto total 13.000 kg, distância entre eixos 4,80 m, potência 189 cv inclusive tanque de aço para transporte de água, capacidade 6 m3 - manutenção</t>
  </si>
  <si>
    <t>Martelo demolidor elétrico, com potência de 2.000 w, 1.000 impactos por minuto, peso de 30 kg - manutenção</t>
  </si>
  <si>
    <t>Lavadora de alta pressao (lava-jato) para agua fria, pressao de operacao entre 1400 e 1900 lib/pol2, vazao maxima entre 400 e 700 l/h - manutenção</t>
  </si>
  <si>
    <t>Guindaste hidráulico autopropelido, com lança telescópica 40 m, capacidade máxima 60 t, potência 260 kw - manutenção</t>
  </si>
  <si>
    <t>Betoneira capacidade nominal de 400 l, capacidade de mistura 280 l, motor elétrico trifásico potência de 2 cv, sem carregador - materiais na operação</t>
  </si>
  <si>
    <t>Caminhão basculante 6m3 toco, peso bruto total 16.000 kg, carga útil máx. 11.130kg, dist. entre eixos 5,36m, pot. 185cv, incl. caçamba metálica - materiais na operação</t>
  </si>
  <si>
    <t>Vibrador de imersão, diâmetro de ponteira 45mm, motor elétrico trifásico potência de 2 cv - materiais na operação.</t>
  </si>
  <si>
    <t>Guindauto hidráulico, capacidade máxima de carga 6200 kg, momento máximo de carga 11,7 tm, alcance máximo horizontal 9,70 m, inclusive caminhão toco pbt 16.000 kg, potência de 189 cv - materiais na operação.</t>
  </si>
  <si>
    <t>Pá carregadeira sobre rodas, potência líquida 128 hp, capacidade da caçamba 1,7 a 2,8 m3, peso operacional 11632 kg - materiais na operação.</t>
  </si>
  <si>
    <t>Cortadora de piso com motor 4 tempos a gasolina, potência de 13 hp, com disco de corte diamantado segmentado para concreto, diâmetro de 350 mm, furo de 1" (14 x 1") - materiais na operação</t>
  </si>
  <si>
    <t>Compactador de solos de percusão (soquete) com motor a gasolina, potência 3 cv - materiais na operação</t>
  </si>
  <si>
    <t>Retroescavadeira sobre rodas com carregadeira, tração 4x2, potência líq. 79 hp, caçamba carreg. cap. mín. 1 m3, caçamba retro cap. 0,20 m3, peso operacional mín. 6.570 kg, profundidade escavação máx. 4,37 m - materiais na operação</t>
  </si>
  <si>
    <t>Caminhão pipa 6.000 l, peso bruto total 13.000 kg, distância entre eixos 4,80 m, potência 189 cv inclusive tanque de aço para transporte de água, capacidade 6 m3 - materiais na operação</t>
  </si>
  <si>
    <t>Martelo demolidor elétrico, com potência de 2.000 w, 1.000 impactos por minuto, peso de 30 kg - materiais na operação</t>
  </si>
  <si>
    <t>Lavadora de alta pressao (lava-jato) para agua fria, pressao de operacao entre 1400 e 1900 lib/pol2, vazao maxima entre 400 e 700 l/h - materiais na operação</t>
  </si>
  <si>
    <t>Guindaste hidráulico autopropelido, com lança telescópica 40 m, capacidade máxima 60 t, potência 260 kw - materiais na operação</t>
  </si>
  <si>
    <t>Caminhão basculante 6m3 toco, peso bruto total 16.000kg, carga útil máx. 11.130 kg, dist. entre eixos 5,36 m, pot. 185cv, incl. caçamba metálica - impostos e seguros</t>
  </si>
  <si>
    <t>Guindauto hidráulico, capacidade máxima de carga 6200 kg, momento máximo de carga 11,7 tm, alcance máximo horizontal 9,70 m, inclusive caminhão toco pbt 16.000 kg, potência de 189 cv - impostos e seguros.</t>
  </si>
  <si>
    <t>Caminhão pipa 6.000 l, peso bruto total 13.000 kg, distância entre eixos 4,80 m, potência 189 cv inclusive tanque de aço para transporte de água, capacidade 6 m3 - impostos e seguros</t>
  </si>
  <si>
    <t>Guindaste hidráulico autopropelido, com lança telescópica 40 m, capacidade máxima 60 t, potência 260 kw - impostos e seguros</t>
  </si>
  <si>
    <t>Adaptador de PVC soldável com flanges livres para caixa d água, diâmetro 25mm x 3/4"</t>
  </si>
  <si>
    <t>Adaptador de PVC soldável com flanges livres para caixa d água, diâmetro 32mm x 1"</t>
  </si>
  <si>
    <t>Adaptador de PVC soldável com flanges livres para caixa d água, diâmetro 40mm x 1 1/4"</t>
  </si>
  <si>
    <t>Adaptador de PVC soldável com flanges livres para caixa d água, diâmetro 50mm x 1 1/2"</t>
  </si>
  <si>
    <t>Adaptador de PVC soldável com flanges livres para caixa d água, diâmetro 60mm x 2"</t>
  </si>
  <si>
    <t>Adaptador de PVC soldável com flanges livres para caixa d água, diâmetro 75mm x 2 1/2"</t>
  </si>
  <si>
    <t>Adaptador de PVC soldável com anel para caixa d água, DN 32mm</t>
  </si>
  <si>
    <t>Adaptador de PVC com flanges livres para caixa d água de 20mm x 1/2"</t>
  </si>
  <si>
    <t>Execução de pavimentação com blocos intertravados de concreto tipo  pavi-s , espessura de 8 cm e resistência mínima de 35 MPa, assentados sobre colchão de pó de pedra de 10 cm, com rejuntamento em areia, compactação com placa vibratória e cortes com cortadora de piso</t>
  </si>
  <si>
    <t>Execução de pavimentação com blocos intertravados de concreto tipo  pavi-s , espessura de 10 cm e resistência mínima de 35 MPa, assentados sobre colchão de pó de pedra de 10 cm, com rejuntamento em areia, compactação com placa vibratória e cortes com cortadora de piso</t>
  </si>
  <si>
    <t>Adaptador de PVC soldável com anel para caixa d água, DN 25mm</t>
  </si>
  <si>
    <t>ENCANADOR (OFICIAL - SINDUSCON)</t>
  </si>
  <si>
    <t>LADRILHISTA (OFICIAL - SINDUSCON)</t>
  </si>
  <si>
    <t>PASTILHEIRO (OFICIAL - SINDUSCON)</t>
  </si>
  <si>
    <t>PEDREIRO (OFICIAL - SINDUSCON)</t>
  </si>
  <si>
    <t>PINTOR (OFICIAL - SINDUSCON)</t>
  </si>
  <si>
    <t>SERRALHEIRO (OFICIAL - SINDUSCON)</t>
  </si>
  <si>
    <t>SOLDADOR (OFICIAL - SINDUSCON)</t>
  </si>
  <si>
    <t>TELHADISTA (OFICIAL - SINDUSCON)</t>
  </si>
  <si>
    <t>OPERADOR DE MAQUINAS AUXILIARES (OPERADOR DE MAQUINAS PESADAS I - SINDICOPES)</t>
  </si>
  <si>
    <t>MOTORISTA II - VEICULO C/ CAPAC. CARGA ACIMA DE 4 TONELADAS ATE 12 TONELADAS</t>
  </si>
  <si>
    <t>MOTORISTA III - VEICULO C/ CAPAC. CARGA ACIMA DE 12 TONELADAS</t>
  </si>
  <si>
    <t>OPERADOR DE MAQUINAS PESADAS II - SINDICOPES</t>
  </si>
  <si>
    <t>MÃO DE OBRA (SALÁRIOS - MENSALISTAS)</t>
  </si>
  <si>
    <t>ENGENHEIRO PLENO</t>
  </si>
  <si>
    <t>ENGENHEIRO SENIOR</t>
  </si>
  <si>
    <t>TECNICO 2 GRAU NIVEL A</t>
  </si>
  <si>
    <t>TECNICO 2 GRAU NIVEL B</t>
  </si>
  <si>
    <t>TECNICO 2 GRAU NIVEL C</t>
  </si>
  <si>
    <t>MESTRE DE OBRAS SENIOR</t>
  </si>
  <si>
    <t>ENCARREGADO DE TURMA</t>
  </si>
  <si>
    <t>COORDENADOR TECNICO ESPECIALISTA</t>
  </si>
  <si>
    <t>TECNICO 2 GRAU NIVEL D</t>
  </si>
  <si>
    <t>ALMOXARIFE</t>
  </si>
  <si>
    <t>AUXILIAR DE ALMOXARIFE</t>
  </si>
  <si>
    <t>COTADOR</t>
  </si>
  <si>
    <t>TECNICO NIVEL SUPERIOR</t>
  </si>
  <si>
    <t>VIGIA</t>
  </si>
  <si>
    <t>SARRAFO DE MADEIRA PINUS 8 X 2.5 CM (BRUTA)</t>
  </si>
  <si>
    <t>ESPACADOR EM PVC CIRCULAR COMP.: 30 MM</t>
  </si>
  <si>
    <t>BLOCO CERÂMICO 08 FUROS 09X19X19CM - PRAÇA VITÓRIA</t>
  </si>
  <si>
    <t>BLOCO CERÂMICO 08 FUROS 09X19X19CM - DA FABRICA</t>
  </si>
  <si>
    <t>MANTA GEOTEXTIL DE POLIESTER BIDIM RT-10</t>
  </si>
  <si>
    <t>MANTA ASFALTICA 3MM TIPO III - APP (AREIA/POLIESTER/POLIESTER) NBR 9952, INCL. ARG. REGULAR., PRIMER E PROTECAO</t>
  </si>
  <si>
    <t>MANTA ASFALTICA 4MM TIPO III - APP (AREIA/POLIESTER/POLIESTER) NBR 9952, INCL. ARG. REGULAR. PRIMER E PROTECAO</t>
  </si>
  <si>
    <t>FUNDO CONVERTEDOR DE FERRUGEM - PFC - QUIMATIC OU EQUIVALENTE</t>
  </si>
  <si>
    <t>CONJUNTO PARAFUSO ACO INOX 304 ROSCA SOBERBA 7,2MM PARA FIXACAO DE BACIA/MICTORIOS</t>
  </si>
  <si>
    <t>PARAFUSO SEXTAVADO COM PORCA E ARRUELA 3/8" X 1.1/2" - ZINCADO</t>
  </si>
  <si>
    <t>PREGO 17X21</t>
  </si>
  <si>
    <t>CHUMB. EXPANSÃO PB644 PARABOLT/SIM. D=6.3/C=44.4MM (1/4" X 1.3/4")</t>
  </si>
  <si>
    <t>PREGO CABECA DUPLA 17 X 27</t>
  </si>
  <si>
    <t>COLA BRANCA "PVA" CASCOLA, FORMICA, MUNDIAL OU EQUIVALENTE</t>
  </si>
  <si>
    <t>TENSOR PARA FORMAS P/ FIXACAO DE TIRANTE EM FORMAS PARA CONCRETO - 80 UTILIZAÇÕES</t>
  </si>
  <si>
    <t>CONE PLASTICO 1/2" P/ VEDACAO DE TUBO PROTETOR DE BARRAS DE ANCORAGEM EM FORMAS P/ CONCRETO</t>
  </si>
  <si>
    <t>TUBO DE ACO CARBONO SCHEDULE 40 Ø 3/4" - PRETO SEM COSTURA</t>
  </si>
  <si>
    <t>BARRA APOIO RETA INOX 70CM ACCESS - JACKWAL OU EQUIVALENTE</t>
  </si>
  <si>
    <t>DETERGENTE NEUTRO USO GERAL CONCENTRADO</t>
  </si>
  <si>
    <t>ESQUADRIAS METÁLICAS (CONT)</t>
  </si>
  <si>
    <t>PORTAO ABRIR NYLOFOR-3D L=1.00M H=2.43M</t>
  </si>
  <si>
    <t>PERFIL "U" EM ALUMINIO ANODIZADO FOSCO 1/2" X 1/2" ESP. 1/16"</t>
  </si>
  <si>
    <t>PORTAO CORRER NYLOFOR 3D 3.50X2.43M, KIT COMPLETO</t>
  </si>
  <si>
    <t>ESQUADRIAS METALICAS (CONTINUACAO)</t>
  </si>
  <si>
    <t>POSTE INTERMEDIARIO NYLOFOR 3D, C/ H=2,08M COM TAMPA</t>
  </si>
  <si>
    <t>FORRO PVC L=20CM COR BRANCO 7 A 8 MM COLOCADO COLOCADO -ESTRUTURADO POR PERFIS DE AÇO GALVANIZADO E TIRANTES RIGIDOS</t>
  </si>
  <si>
    <t>LIXA DE MADEIRA GRAO 220 - NORTON OU EQUIVALENTE</t>
  </si>
  <si>
    <t>AGUARRAS MINERAL</t>
  </si>
  <si>
    <t>SILICONE ACETICO INCOLOR BISNAGA 280G (300ML)</t>
  </si>
  <si>
    <t>VERNIZES E OUTROS MATERIAIS PARA PINTURA (CONT.)</t>
  </si>
  <si>
    <t>DILUENTE P/ TINTA EPÓXI</t>
  </si>
  <si>
    <t>CONECTOR PORCELANA 3P P/ CABOS 10MM2 (50A)</t>
  </si>
  <si>
    <t>CONECTOR PORCELANA 3P P/ CABOS 6MM2 (30A)</t>
  </si>
  <si>
    <t>LAMPADA LED TUBULAR T8 9W 600MM BRANCO FRIO, BASE G13, BIVOLT - CERTIFICADA INMETRO</t>
  </si>
  <si>
    <t>ELETRODUTO FLEXIVEL CORRUGADO 25MM (3/4") PVC AMARELO TIGREFLEX OU EQUIVALENTE</t>
  </si>
  <si>
    <t>ELETRODUTO FLEXIVEL CORRUGADO 32MM (1") PVC AMARELO TIGREFLEX OU EQUIVALENTE</t>
  </si>
  <si>
    <t>DUTO CORRUGADO DE PEAD COR PRETA 1.1/2"</t>
  </si>
  <si>
    <t>DUTO CORRUGADO DE PEAD COR PRETA 1.1/4"</t>
  </si>
  <si>
    <t>CABO DE COBRE TERMOPLÁSTICO (PVC) FLEXÍVEL ISOLADO 0,60/1KV, ANTI-CHAMA, HEPR 90ºC ? 4X4,0MM2</t>
  </si>
  <si>
    <t>CABO DE COBRE TERMOPLÁSTICO (PVC) FLEXÍVEL ISOLADO 0,60/1KV, ANTI-CHAMA, HEPR 90ºC ? 4X16,0MM2</t>
  </si>
  <si>
    <t>CABO DE COBRE TERMOPLÁSTICO (PVC) FLEXÍVEL ISOLADO 0,60/1KV, ANTI-CHAMA, HEPR 90ºC ? 3X4,0MM2</t>
  </si>
  <si>
    <t>CABO FLEXIVEL 70ºC TEMPERA MOLE ANTICHAMA 450/750V - 1,5 MM2 - NBR NM 280, CLASSE 5</t>
  </si>
  <si>
    <t>CABO FLEXIVEL 70ºC TEMPERA MOLE ANTICHAMA 450/750V - 2,5 MM2 - NBR NM 280, CLASSE 5</t>
  </si>
  <si>
    <t>CABO FLEXIVEL 70ºC TEMPERA MOLE ANTICHAMA 450/750V - 4 MM2 - NBR NM 280, CLASSE 5</t>
  </si>
  <si>
    <t>CABO FLEXIVEL 70ºC TEMPERA MOLE ANTICHAMA 450/750V - 6 MM2 - NBR NM 280, CLASSE 5</t>
  </si>
  <si>
    <t>CABO DE COBRE TERMOPLÁSTICO (PVC) FLEXÍVEL ISOLADO 0,60/1KV, ANTI-CHAMA, HEPR 90ºC ? 2X2,5MM2</t>
  </si>
  <si>
    <t>CABO FLEXIVEL 70ºC TEMPERA MOLE ANTICHAMA 450/750V - 10 MM2 - NBR NM 280, CLASSE 5</t>
  </si>
  <si>
    <t>CABO FLEXIVEL 70ºC TEMPERA MOLE ANTICHAMA 450/750V - 16 MM2 - NBR NM 280, CLASSE 5</t>
  </si>
  <si>
    <t>CABO FLEXIVEL 70ºC TEMPERA MOLE ANTICHAMA 450/750V - 25 MM2 - NBR NM 280, CLASSE 5</t>
  </si>
  <si>
    <t>CABO DE COBRE TERMOPLÁSTICO (PVC) FLEXÍVEL ISOLADO 0,60/1KV, ANTI-CHAMA, HEPR 90ºC ? 3X2,5MM2</t>
  </si>
  <si>
    <t>CONECTOR DE ALUMINIO TIPO PRENSA CABOS IP66 CURTO 3/4" COM ROSCA</t>
  </si>
  <si>
    <t>FUSIVEL RETARDADO NH - 01, IN=100A - GG(GL)</t>
  </si>
  <si>
    <t>FUSIVEL RETARDADO NH - 01, IN=160A - GG(GL)</t>
  </si>
  <si>
    <t>FUSIVEL RETARDADO NH - 02, IN=300A - GG(GL)</t>
  </si>
  <si>
    <t>FUSIVEL RETARDADO NH - 02, IN=250A - GG(GL)</t>
  </si>
  <si>
    <t>DISJUNTOR CAIXA MOLDADA TERMOMAGNETICO FIXO, TRIPOLAR 400A, ICU: 65KA, 380/415VCA</t>
  </si>
  <si>
    <t>DISJUNTOR CAIXA MOLDADA TERMOMAGNETICO FIXO, TRIPOLAR 200A, ICU: 50KA, 400/500VCA</t>
  </si>
  <si>
    <t>DISJUNTOR CAIXA MOLDADA TERMOMAGNETICO FIXO, TRIPOLAR 175A, ICU: 50KA, 400/500VCA</t>
  </si>
  <si>
    <t>ESPELHO 4X2", LINHA BRANCA COM SUPORTE PARA ENCAIXE</t>
  </si>
  <si>
    <t>ESPELHO 4X4", LINHA BRANCA COM SUPORTE PARA ENCAIXE</t>
  </si>
  <si>
    <t>SUPORTE SIMPLES PARA TOPO DE POSTE DIAMETRO 110 - 114MM (ILUMINAÇÃO PÚBLICA) REF FORT LIGHT - REPUME - FORTE NOBRE OU EQUIV</t>
  </si>
  <si>
    <t>CHUVEIRO ELETRICO 3 TEMPERATURAS 127/5500W - MAXI DUCHA ULTRA - LORENZETTI OU EQUIVALENTE</t>
  </si>
  <si>
    <t>ABRACADEIRA EM ACO GALV. P/ AMARRACAO DE ELETRODUTOS, TIPO "U" SIMPLES - 3/4"</t>
  </si>
  <si>
    <t>ABRACADEIRA EM ACO GALV. P/ AMARRACAO DE ELETRODUTOS, TIPO "U" SIMPLES - 1.1/2"</t>
  </si>
  <si>
    <t>SAIDA HORIZONTAL PARA ELETRODUTO Ø 3/4" (ELETROCALHA)</t>
  </si>
  <si>
    <t>SAIDA HORIZONTAL PARA ELETRODUTO Ø 1" (ELETROCALHA)</t>
  </si>
  <si>
    <t>SAIDA HORIZONTAL PARA ELETRODUTO Ø 2" (ELETROCALHA)</t>
  </si>
  <si>
    <t>CONSUMO DE ENERGIA ELETRICA COMERCIAL, BAIXA TENSAO CONSUMO ATE 100KWH, INCLUIDO ICMS, PIS/PASEP E CONFINS</t>
  </si>
  <si>
    <t>KWH</t>
  </si>
  <si>
    <t>CONECTOR DE ALUMINIO TIPO PRENSA CABOS IP66 CURTO 1/2" COM ROSCA</t>
  </si>
  <si>
    <t>CONECTOR DE ALUMINIO TIPO PRENSA CABOS IP66 CURTO 1" COM ROSCA</t>
  </si>
  <si>
    <t>PATCH PANEL RJ45/IDC 24 PORTAS CAT 6, D-LINK, AMP, CABLIX, MAXI TELECOM, TILFLEX OU EQUIVALENTE</t>
  </si>
  <si>
    <t>ADAPTADOR PVC SOLDAVEL C/ ANEL P/ CAIXA D`AGUA DN 20MM</t>
  </si>
  <si>
    <t>ADAPTADOR PVC SOLDAVEL C/ ANEL P/ CAIXA D`AGUA DN 25MM</t>
  </si>
  <si>
    <t>ADAPTADOR PVC SOLDAVEL C/ ANEL P/ CAIXA D`AGUA DN 32MM</t>
  </si>
  <si>
    <t>ADAPTADOR SOLDAVEL LONGO PVC C/ FLANGES LIVRES P/ CAIXA D`AGUA DN 40MM X 1.1/4"</t>
  </si>
  <si>
    <t>ADAPTADOR SOLDAVEL LONGO PVC C/ FLANGES LIVRES P/ CAIXA D`AGUA DN 50MM X 1.1/2"</t>
  </si>
  <si>
    <t>ADAPTADOR SOLDAVEL LONGO PVC C/ FLANGES LIVRES P/ CAIXA D`AGUA DN 60MM X 2"</t>
  </si>
  <si>
    <t>ADAPTADOR SOLDAVEL LONGO PVC C/ FLANGES LIVRES P/ CAIXA D`AGUA DN 75MM X 2.2/12"</t>
  </si>
  <si>
    <t>TUBOS (PVC E CONEXOES - CONT)</t>
  </si>
  <si>
    <t>LIXA D AGUA N. 100</t>
  </si>
  <si>
    <t>REGISTRO DE GAVETA BRUTO ABNT 15MM - 1/2"</t>
  </si>
  <si>
    <t>REGISTRO DE GAVETA BRUTO ABNT 20MM - 3/4"</t>
  </si>
  <si>
    <t>REGISTRO DE GAVETA BRUTO ABNT 25MM - 1"</t>
  </si>
  <si>
    <t>REGISTRO DE GAVETA BRUTO ABNT 32MM - 1.1/4"</t>
  </si>
  <si>
    <t>REGISTRO DE GAVETA BRUTO ABNT 40MM - 1.1/2"</t>
  </si>
  <si>
    <t>REGISTRO DE GAVETA BRUTO ABNT 50MM - 2" COM VOLANTE</t>
  </si>
  <si>
    <t>REGISTRO DE GAVETA BRUTO INDUSTRIAL 65MM - 2.1/2" COM VOLANTE</t>
  </si>
  <si>
    <t>REGISTRO DE GAVETA BRUTO INDUSTRIAL 80MM - 3" COM VOLANTE</t>
  </si>
  <si>
    <t>VALVULA DE PVC 2.1/4" PARA TANQUE C/ UNHO</t>
  </si>
  <si>
    <t>VALVULA DE PVC 1" PARA LAVATORIO C/ UNHO</t>
  </si>
  <si>
    <t>VALVULA DE DESCARGA COM ACABAMENTO CANOPLA METAL CROMADO 1.1/4" - DOCOL OU EQUIVALENTE</t>
  </si>
  <si>
    <t>RESERVATORIO/TANQUE DE POLIETILENO 20.000 L COM TAMPA ROSCAVEL DIAMETRO 60CM - FORTLEV, BAKOF TEC, ROTOPLASTYC OU EQUIVALENTE</t>
  </si>
  <si>
    <t>BACIA LOUCA BRANCA LINHA RAVENA P.909 - DECA OU EQUIVALENTE</t>
  </si>
  <si>
    <t>BACIA LOUCA BRANCA COM CAIXA ACOPLADA COM ACIONAMENTO SIMPLES</t>
  </si>
  <si>
    <t>CABIDE DE LOUCA BRANCA COM 2 GANCHOS - ICASA, CELITE OU EQUIVALENTE</t>
  </si>
  <si>
    <t>LAVATORIO DE LOUCA BRANCA COM COLUNA - ASPEN - DECA, CELITE OU EQUIVALENTE</t>
  </si>
  <si>
    <t>BACIA CONVENCIONAL INFANTIL DE LOUCA BRANCA - STUDIO KIDS - DECA OU EQUIVALENTE</t>
  </si>
  <si>
    <t>CABIDE 1 GANCHO REF.08 ACAB. CROMADO REF IDEA DOCOL, LORENZETTI OU EQUIV</t>
  </si>
  <si>
    <t>ACABAMENTO (CANOPLA) CLASSICA PARA VALVULA DE DESCARGA - DOCOL, DECA, HIDRA OU EQUIVALENTE</t>
  </si>
  <si>
    <t>BACIA CONVENCIONAL DE LOUÇA BRANCA - LOGASA, CELITE OU EQUIVALENTE</t>
  </si>
  <si>
    <t>LAVATORIO LOUÇA BRANCA SEM COLUNA LINHA COLIBRI - LOGASA OU EQUIVALENTE</t>
  </si>
  <si>
    <t>MICTORIO LOUCA BRANCA C/ SIFAO INTEGRADO ANTIVANDALISMO - M-715 - DECA OU EQUIVALENTE</t>
  </si>
  <si>
    <t>TORNEIRA LONGA DE PAREDE PARA TANQUE 3/4" (20MM) - REF. 1158-PRIMOR - DOCOL OU EQUIVALENTE</t>
  </si>
  <si>
    <t>TORNEIRA BICA BAIXA DE PRESSAO CROMADA P/ LAVATORIO 1/2" - PRESSMATIC ALFA, DOCOL, DECAMATIC SMART - DECA OU EQUIVALENTE</t>
  </si>
  <si>
    <t>TORNEIRA ANGULAR DE JARDIM CROMADA 1/2" OU 3/4", ACIONAMENTO RESTRITO - DOCOL OU EQUIVALENTE</t>
  </si>
  <si>
    <t>TORNEIRA DE PVC BRANCA 1/2" PARA PIA SLIM - KRONA, TIGRE OU EQUIVALENTE</t>
  </si>
  <si>
    <t>TORNEIRA DE PAREDE DE COZINHA BICA ALTA REF. GALI - DOCOL OU EQUIVALENTE</t>
  </si>
  <si>
    <t>TORNEIRA LONGA DE PAREDE PARA TANQUE 1/2" (15MM) - REF. 1158-PRIMOR - DOCOL OU EQUIVALENTE</t>
  </si>
  <si>
    <t>CHUVEIRO CROMADO COM DESVIADOR FLEXIVEL - LINHA MAX - DECA OU EQUIVALENTE</t>
  </si>
  <si>
    <t>EXTINTOR DE INCENDIO DE GAS CARBONICO CO2 5 B:C (6 KG)</t>
  </si>
  <si>
    <t>SUPORTE DE PAREDE UNIVERSAL PARA EXTINTOR</t>
  </si>
  <si>
    <t>EXTINTOR DE INCENDIO DE AGUA PRESSURIZADA 2A (10 LITROS)</t>
  </si>
  <si>
    <t>EXTINTOR DE INCENDIO DE PORTATIL PO QUIMICO SECO ABC 2A-20B:C (4KG)</t>
  </si>
  <si>
    <t>EXTINTOR DE INCENDIO PORTATIL PO QUIMICO SECO ABC 2A - 20B:C (6KG)</t>
  </si>
  <si>
    <t>TAMPAO E SUPORTE DE FERRO FUNDIDO Ø 60CM CLASSE D400 PARA PV</t>
  </si>
  <si>
    <t>TAMPA DE FERRO FUNDIDO ARTICULADA DIM: 40X60CM - TRAFEGO LEVE</t>
  </si>
  <si>
    <t>IRRIGACAO E DRENAGEM</t>
  </si>
  <si>
    <t>TUBO DRENO CORRUGADO, PERFURADO DE PEAD (POLIETILENO DE ALTA DENSIDADE), NBR 15073 / DNIT 093/2006 - DIAM. 100MM (4")</t>
  </si>
  <si>
    <t>ENGATE FLEXIVEL EM PVC 1/2" X 30CM</t>
  </si>
  <si>
    <t>ENGATE FLEXIVEL TRANÇADO INOX 1/2? X 30CM</t>
  </si>
  <si>
    <t>CHAPA ACO INOX 304 Nº 13 (2,50 MM) ACABAMENTO ESCOVADO</t>
  </si>
  <si>
    <t>LUMINARIA PUBLICA LED PETALA POT 100W, IP66, TEMP COR SUP 5000K, VIDA UTIL SUPERIOR A 60.000 H, MOD. EDN100, HBP-100 OU 001100G3-1006 - AMES ILUMINAÇÃO, ECP, HDA ILUMINAÇÃO OU EQUIVALENTE</t>
  </si>
  <si>
    <t>QUADRO DISTRIB. PVC DE EMBUTIR P/ 8 CIRCUITOS SEM BARRAMENTO C/ TRINCO</t>
  </si>
  <si>
    <t>LAMPADA LED TUBULAR T8 18W 1200MM BRANCO FRIO, BASE G13, BIVOLT - CERTIFICADA INMETRO</t>
  </si>
  <si>
    <t>CONSUMO DE ENERGIA ELETRICA INDUSTRIAL ATE 2000 KWH, SEM DEMANDA</t>
  </si>
  <si>
    <t>LUMINARIAS (CONTINUAÇÃO)</t>
  </si>
  <si>
    <t>ARANDELA PROVA DE TEMPO 45º INDUSTRIAL C/ GRADE SEM LAMPADA REF. EY16 IND TGVP NAVILLE; WYN-26/2 WETZEL; TL3553-M TOTAL LIGHT OU EQUIV</t>
  </si>
  <si>
    <t>PLAFONIER DE PLASTICO COM GLOBO EM PLASTICO BRANCO LEITOSO DIM 20X10CM</t>
  </si>
  <si>
    <t>CERAMICA 10X10CM ELIANE BRANCO BRILHANTE GALERIA MESH (TELADA) OU EQUIVALENTE REF ELIANE CERAL, STRUFALD OU EQUIV</t>
  </si>
  <si>
    <t>PORCELANATO ACABAMENTO ACETINADO 60X60CM CIMENTO CINZA BOLD</t>
  </si>
  <si>
    <t>PORCELANATO NATURAL RETIFICADO, 60X60CM, PLATINA NA ELIANE/EQUIV</t>
  </si>
  <si>
    <t>TINTAS E VERNIZES</t>
  </si>
  <si>
    <t>FIXADOR PARA GRADIL NYLOFOR/EQUIV (FIXAÇÃO NO POSTE) COM TAMPA DE ACABAMENTO</t>
  </si>
  <si>
    <t>PAINEL GRADIL NYLOFOR 3D DIM 2.50M X 2.03M EM AÇO GALVANIZADO SOLDADO PROCESSO DE PINTURA ELETROSTÁTICA 100MICRA, MALHA 5X20CM, FIO DIÂM. 5,00MM</t>
  </si>
  <si>
    <t>OLEO DIESEL</t>
  </si>
  <si>
    <t>FITA CREPE 24 MM X 50 M - 3M OU EQUIVALENTE</t>
  </si>
  <si>
    <t>RL</t>
  </si>
  <si>
    <t>GUINDASTE HIDRAULICO AUTOPROPELIDO, COM LANCA TELESCOPICA 40 M, CAPACIDADE MAXIMA 60 T, POTENCIA 260 KW, TRACAO 6 X 6</t>
  </si>
  <si>
    <t>EQUIPAMENTOS (CUSTO SINAPI / TCPO)</t>
  </si>
  <si>
    <t>BETONEIRA CAPACIDADE NOMINAL 400L, CAPACIDADE DE MISTURA 280L, MOTOR ELETRICO TRIFASICO 220/380V POTENCIA 2CV, SEM CARREGADOR</t>
  </si>
  <si>
    <t>CAMINHAO TOCO, PESO BRUTO TOTAL 16000 KG, CARGA UTIL MAXIMA 11130 KG, DISTANCIA ENTRE EIXOS 5,36 M, POTENCIA 185 CV (INCLUI CABINE E CHASSI, NAO INCLUI CARROCERIA)</t>
  </si>
  <si>
    <t>GUINDAUTO HIDRAULICO, CAPACIDADE MAXIMA DE CARGA 6200 KG, MOMENTO MAXIMO DE CARGA 11,7 TM , ALCANCE MAXIMO HORIZONTAL 9,70 M, PARA MONTAGEM SOBRE CHASSI DE CAMINHAO PBT MINIMO 13000 KG (INCLUI MONTAGEM, NAO INCLUI CAMINHAO)</t>
  </si>
  <si>
    <t>RETROESCAVADEIRA SOBRE RODAS COM CARREGADEIRA, TRACAO 4 X 2, POTENCIA LIQUIDA 79 HP, PESO OPERACIONAL MINIMO DE 6570 KG, CAPACIDADE DA CARREGADEIRA DE 1,00 M3 E DA RETROESCAVADEIRA MINIMA DE 0,20 M3, PROFUNDIDADE DE ESCAVACAO MAXIMA DE 4,37 M</t>
  </si>
  <si>
    <t>MARTELO DEMOLIDOR ELETRICO, COM POTENCIA DE 2.000 W, FREQUENCIA DE 1.000 IMPACTOS POR MINUTO, FORCA DE IMPACTO ENTRE 60 E 65 J, PESO DE 30 KG</t>
  </si>
  <si>
    <t>LAVADORA DE ALTA PRESSAO (LAVA - JATO) PARA AGUA FRIA, PRESSAO DE OPERACAO ENTRE 1400 E 1900 LIB/POL2, VAZAO MAXIMA ENTRE 400 E 700 L/H, POTENCIA DE OPERACAO ENTRE 2,50 E 3,00 CV</t>
  </si>
  <si>
    <t>Categoria: Serv.Terceiro</t>
  </si>
  <si>
    <t>SERVIÇO TERCERIZADO</t>
  </si>
  <si>
    <t>DIVISÓRIAS E FORROS</t>
  </si>
  <si>
    <t>DIVISORIA MODULARES TIPO MD-1 (ALTA/PAINEL/PAINEL) ESP.35MM, PAINEIS EM CHAPAS DURAPLAC, COR CINZA, MIOLO COLMEIA, ESTRUTRADA EM PERFIS DE AÇO NA COR PRETA</t>
  </si>
  <si>
    <t>PORTA P/ DIVISORIA 80X210 CM, SEM VISOR, MIOLO CELULAR 35MM, COR CINZA, COMPLETA, ESTRUTURADA EM PERFIL DE AÇO NA COR PRETA, INCLUSIVE DOBRADIÇAS E FECHADURA TUBULAR</t>
  </si>
  <si>
    <t>LIXA EM FOLHA D ÁGUA GRANA Nº 240 - NORTON OU EQUIVALENTE</t>
  </si>
  <si>
    <t>SINAPI 05/25, DER 03/25, DER-R 10/24</t>
  </si>
  <si>
    <t>CV DESIGN</t>
  </si>
  <si>
    <t>58.790.388/0001-51</t>
  </si>
  <si>
    <t>27 99735-8301</t>
  </si>
  <si>
    <t xml:space="preserve">ACM Perfurado com estrutura metálica, fornecimento e instalação </t>
  </si>
  <si>
    <t xml:space="preserve">Letreiro em acrilico com iluminação interna, fornecimento e instalação </t>
  </si>
  <si>
    <t xml:space="preserve">Brasão em ACM, fornecimento e instalação </t>
  </si>
  <si>
    <t xml:space="preserve">Letreiros em ACM  (BEM VINDOS) e (VOLTE SEMPRE), fornecimento e instalação </t>
  </si>
  <si>
    <t xml:space="preserve"> FITA SLIM TENSÃO DE REDE 127V 3000K 10W</t>
  </si>
  <si>
    <t>ILUMINA INSTALAÇÃO LTDA</t>
  </si>
  <si>
    <t>21.238.576/0001-61</t>
  </si>
  <si>
    <t>LUMINA COMÉRCIO DE ILUMINAÇÃO LTDA</t>
  </si>
  <si>
    <t>38.230.659/001-07</t>
  </si>
  <si>
    <t xml:space="preserve"> FITA SLIM TENSÃO DE REDE 127V 3000K 10W, FORNECIMENTO E INSTALAÇÃO</t>
  </si>
  <si>
    <t xml:space="preserve">MEIO FIO A RETIRAR </t>
  </si>
  <si>
    <t xml:space="preserve">COEFICIENTE DE EMPOLAMENTO </t>
  </si>
  <si>
    <t xml:space="preserve">COMPRIMETO </t>
  </si>
  <si>
    <t>FASE, NEUTRO E TERRA</t>
  </si>
  <si>
    <t>BAIXO GUANDU - ES, 15 DE JULHO DE 2025.</t>
  </si>
  <si>
    <t xml:space="preserve">ÁREA DO PISO DO PÓRTICO </t>
  </si>
  <si>
    <t>ÁREA DA RAMPA LIGANDO PISO DO PÓRTICO AO PASSEIO</t>
  </si>
  <si>
    <t>LETREIRO</t>
  </si>
  <si>
    <t>2799920-8055</t>
  </si>
  <si>
    <t>Novarte Comunicação Visual Ltda</t>
  </si>
  <si>
    <t>43930538/0001-08</t>
  </si>
  <si>
    <t xml:space="preserve">                                                                                                                                                                                                                                                                                                                                                                                                                                                                                                                                                                                                                                                                                                                                                                                                                                                                                                                                                                                                                                                                                                                                                                                                                                                                                                                                                                                                                                                                                                                                                                                                                                                                                                                                                                    </t>
  </si>
  <si>
    <t>ÁREA RETIRADA</t>
  </si>
  <si>
    <t xml:space="preserve">ÁREA COM BLOCOS </t>
  </si>
  <si>
    <t>CALÇADA EM VOLTA DA GUARITA</t>
  </si>
  <si>
    <t>RAMPA DE ACESSO A CALÇADA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</si>
</sst>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R$-416]\ * #,##0.00_-;\-[$R$-416]\ * #,##0.00_-;_-[$R$-416]\ * &quot;-&quot;??_-;_-@_-"/>
    <numFmt numFmtId="177" formatCode="_(&quot;$&quot;* #,##0.00_);_(&quot;$&quot;* \(#,##0.00\);_(&quot;$&quot;* &quot;-&quot;??_);_(@_)"/>
  </numFmts>
  <fonts count="131">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9"/>
      <name val="Arial"/>
      <family val="2"/>
    </font>
    <font>
      <sz val="10"/>
      <color rgb="FF000000"/>
      <name val="Times New Roman"/>
      <family val="1"/>
    </font>
    <font>
      <b/>
      <sz val="7"/>
      <name val="Arial"/>
      <family val="2"/>
    </font>
    <font>
      <b/>
      <sz val="8"/>
      <color rgb="FF000000"/>
      <name val="Verdana-Bold"/>
    </font>
    <font>
      <sz val="8"/>
      <color rgb="FF000000"/>
      <name val="ArialMT"/>
    </font>
    <font>
      <b/>
      <sz val="8"/>
      <color rgb="FF000000"/>
      <name val="Arial-BoldMT"/>
    </font>
    <font>
      <sz val="10"/>
      <color rgb="FF000000"/>
      <name val="ArialMT"/>
    </font>
    <font>
      <b/>
      <sz val="12"/>
      <color rgb="FF1F416C"/>
      <name val="Verdana-Bold"/>
    </font>
    <font>
      <b/>
      <sz val="7"/>
      <color rgb="FF000000"/>
      <name val="Helvetica-Bold"/>
    </font>
    <font>
      <sz val="7"/>
      <color rgb="FF000000"/>
      <name val="Arial MT"/>
      <family val="2"/>
    </font>
    <font>
      <sz val="7"/>
      <name val="Arial MT"/>
    </font>
    <font>
      <sz val="10"/>
      <name val="Calibri"/>
      <family val="2"/>
    </font>
    <font>
      <sz val="10"/>
      <name val="Times New Roman"/>
      <family val="1"/>
    </font>
    <font>
      <b/>
      <sz val="10"/>
      <color rgb="FFFFFFFF"/>
      <name val="Calibri"/>
      <family val="1"/>
    </font>
    <font>
      <sz val="10"/>
      <color rgb="FFFFFFFF"/>
      <name val="Times New Roman"/>
      <family val="1"/>
    </font>
    <font>
      <sz val="10"/>
      <name val="Calibri"/>
      <family val="1"/>
    </font>
    <font>
      <b/>
      <sz val="11"/>
      <name val="Calibri"/>
      <family val="1"/>
    </font>
    <font>
      <sz val="11"/>
      <name val="Times New Roman"/>
      <family val="1"/>
    </font>
    <font>
      <b/>
      <vertAlign val="superscript"/>
      <sz val="9"/>
      <name val="Calibri"/>
      <family val="1"/>
    </font>
    <font>
      <b/>
      <sz val="10"/>
      <name val="Calibri"/>
      <family val="2"/>
    </font>
    <font>
      <b/>
      <sz val="10"/>
      <name val="Calibri"/>
      <family val="1"/>
    </font>
    <font>
      <b/>
      <sz val="8"/>
      <color theme="1"/>
      <name val="Liberation Sans"/>
    </font>
    <font>
      <sz val="9"/>
      <color indexed="81"/>
      <name val="Segoe UI"/>
      <family val="2"/>
    </font>
    <font>
      <b/>
      <sz val="9"/>
      <color indexed="81"/>
      <name val="Segoe UI"/>
      <family val="2"/>
    </font>
  </fonts>
  <fills count="118">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rgb="FFE5E5E5"/>
      </patternFill>
    </fill>
    <fill>
      <patternFill patternType="solid">
        <fgColor rgb="FF233F61"/>
      </patternFill>
    </fill>
    <fill>
      <patternFill patternType="solid">
        <fgColor rgb="FF94B2D7"/>
      </patternFill>
    </fill>
    <fill>
      <patternFill patternType="solid">
        <fgColor theme="2"/>
        <bgColor indexed="64"/>
      </patternFill>
    </fill>
  </fills>
  <borders count="58">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right/>
      <top/>
      <bottom style="thin">
        <color rgb="FF000000"/>
      </bottom>
      <diagonal/>
    </border>
    <border>
      <left/>
      <right/>
      <top style="thin">
        <color indexed="64"/>
      </top>
      <bottom/>
      <diagonal/>
    </border>
    <border>
      <left/>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06">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9"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8" fontId="54"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59" fillId="0" borderId="0"/>
    <xf numFmtId="173" fontId="59" fillId="0" borderId="0" applyBorder="0" applyProtection="0"/>
    <xf numFmtId="9" fontId="59" fillId="0" borderId="0" applyBorder="0" applyProtection="0"/>
    <xf numFmtId="171" fontId="54" fillId="0" borderId="0" applyBorder="0" applyProtection="0"/>
    <xf numFmtId="0" fontId="5" fillId="0" borderId="0"/>
    <xf numFmtId="0" fontId="5" fillId="0" borderId="0"/>
    <xf numFmtId="0" fontId="60" fillId="27" borderId="0" applyNumberFormat="0" applyBorder="0" applyAlignment="0" applyProtection="0"/>
    <xf numFmtId="0" fontId="60" fillId="26" borderId="0" applyNumberFormat="0" applyBorder="0" applyAlignment="0" applyProtection="0"/>
    <xf numFmtId="0" fontId="60" fillId="27" borderId="0" applyNumberFormat="0" applyBorder="0" applyAlignment="0" applyProtection="0"/>
    <xf numFmtId="0" fontId="60" fillId="29"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1" borderId="0" applyNumberFormat="0" applyBorder="0" applyAlignment="0" applyProtection="0"/>
    <xf numFmtId="0" fontId="60" fillId="30" borderId="0" applyNumberFormat="0" applyBorder="0" applyAlignment="0" applyProtection="0"/>
    <xf numFmtId="0" fontId="60" fillId="31" borderId="0" applyNumberFormat="0" applyBorder="0" applyAlignment="0" applyProtection="0"/>
    <xf numFmtId="0" fontId="60" fillId="33"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5"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60" fillId="37"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39"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1"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33"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9"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5"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4" fillId="47" borderId="0" applyNumberFormat="0" applyBorder="0" applyAlignment="0" applyProtection="0"/>
    <xf numFmtId="0" fontId="64" fillId="46" borderId="0" applyNumberFormat="0" applyBorder="0" applyAlignment="0" applyProtection="0"/>
    <xf numFmtId="0" fontId="64" fillId="47" borderId="0" applyNumberFormat="0" applyBorder="0" applyAlignment="0" applyProtection="0"/>
    <xf numFmtId="0" fontId="64" fillId="41"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3" borderId="0" applyNumberFormat="0" applyBorder="0" applyAlignment="0" applyProtection="0"/>
    <xf numFmtId="0" fontId="64" fillId="42" borderId="0" applyNumberFormat="0" applyBorder="0" applyAlignment="0" applyProtection="0"/>
    <xf numFmtId="0" fontId="64" fillId="43" borderId="0" applyNumberFormat="0" applyBorder="0" applyAlignment="0" applyProtection="0"/>
    <xf numFmtId="0" fontId="64" fillId="49" borderId="0" applyNumberFormat="0" applyBorder="0" applyAlignment="0" applyProtection="0"/>
    <xf numFmtId="0" fontId="64" fillId="48" borderId="0" applyNumberFormat="0" applyBorder="0" applyAlignment="0" applyProtection="0"/>
    <xf numFmtId="0" fontId="64" fillId="49" borderId="0" applyNumberFormat="0" applyBorder="0" applyAlignment="0" applyProtection="0"/>
    <xf numFmtId="0" fontId="64" fillId="51" borderId="0" applyNumberFormat="0" applyBorder="0" applyAlignment="0" applyProtection="0"/>
    <xf numFmtId="0" fontId="64" fillId="50" borderId="0" applyNumberFormat="0" applyBorder="0" applyAlignment="0" applyProtection="0"/>
    <xf numFmtId="0" fontId="64" fillId="51" borderId="0" applyNumberFormat="0" applyBorder="0" applyAlignment="0" applyProtection="0"/>
    <xf numFmtId="0" fontId="64" fillId="53" borderId="0" applyNumberFormat="0" applyBorder="0" applyAlignment="0" applyProtection="0"/>
    <xf numFmtId="0" fontId="64" fillId="52" borderId="0" applyNumberFormat="0" applyBorder="0" applyAlignment="0" applyProtection="0"/>
    <xf numFmtId="0" fontId="64" fillId="53" borderId="0" applyNumberFormat="0" applyBorder="0" applyAlignment="0" applyProtection="0"/>
    <xf numFmtId="0" fontId="65" fillId="31" borderId="0" applyNumberFormat="0" applyBorder="0" applyAlignment="0" applyProtection="0"/>
    <xf numFmtId="0" fontId="65" fillId="30" borderId="0" applyNumberFormat="0" applyBorder="0" applyAlignment="0" applyProtection="0"/>
    <xf numFmtId="0" fontId="65" fillId="31" borderId="0" applyNumberFormat="0" applyBorder="0" applyAlignment="0" applyProtection="0"/>
    <xf numFmtId="0" fontId="66" fillId="55" borderId="9" applyNumberFormat="0" applyAlignment="0" applyProtection="0"/>
    <xf numFmtId="0" fontId="66" fillId="54" borderId="9" applyNumberFormat="0" applyAlignment="0" applyProtection="0"/>
    <xf numFmtId="0" fontId="66" fillId="55" borderId="9" applyNumberFormat="0" applyAlignment="0" applyProtection="0"/>
    <xf numFmtId="0" fontId="67" fillId="57" borderId="10" applyNumberFormat="0" applyAlignment="0" applyProtection="0"/>
    <xf numFmtId="0" fontId="67" fillId="56" borderId="10" applyNumberFormat="0" applyAlignment="0" applyProtection="0"/>
    <xf numFmtId="0" fontId="67" fillId="57" borderId="10" applyNumberFormat="0" applyAlignment="0" applyProtection="0"/>
    <xf numFmtId="0" fontId="68" fillId="0" borderId="11" applyNumberFormat="0" applyFill="0" applyAlignment="0" applyProtection="0"/>
    <xf numFmtId="0" fontId="64" fillId="59" borderId="0" applyNumberFormat="0" applyBorder="0" applyAlignment="0" applyProtection="0"/>
    <xf numFmtId="0" fontId="64" fillId="58" borderId="0" applyNumberFormat="0" applyBorder="0" applyAlignment="0" applyProtection="0"/>
    <xf numFmtId="0" fontId="64" fillId="59" borderId="0" applyNumberFormat="0" applyBorder="0" applyAlignment="0" applyProtection="0"/>
    <xf numFmtId="0" fontId="64" fillId="61" borderId="0" applyNumberFormat="0" applyBorder="0" applyAlignment="0" applyProtection="0"/>
    <xf numFmtId="0" fontId="64" fillId="60" borderId="0" applyNumberFormat="0" applyBorder="0" applyAlignment="0" applyProtection="0"/>
    <xf numFmtId="0" fontId="64" fillId="61" borderId="0" applyNumberFormat="0" applyBorder="0" applyAlignment="0" applyProtection="0"/>
    <xf numFmtId="0" fontId="64" fillId="63" borderId="0" applyNumberFormat="0" applyBorder="0" applyAlignment="0" applyProtection="0"/>
    <xf numFmtId="0" fontId="64" fillId="62" borderId="0" applyNumberFormat="0" applyBorder="0" applyAlignment="0" applyProtection="0"/>
    <xf numFmtId="0" fontId="64" fillId="63" borderId="0" applyNumberFormat="0" applyBorder="0" applyAlignment="0" applyProtection="0"/>
    <xf numFmtId="0" fontId="64" fillId="49" borderId="0" applyNumberFormat="0" applyBorder="0" applyAlignment="0" applyProtection="0"/>
    <xf numFmtId="0" fontId="64" fillId="48" borderId="0" applyNumberFormat="0" applyBorder="0" applyAlignment="0" applyProtection="0"/>
    <xf numFmtId="0" fontId="64" fillId="49" borderId="0" applyNumberFormat="0" applyBorder="0" applyAlignment="0" applyProtection="0"/>
    <xf numFmtId="0" fontId="64" fillId="51" borderId="0" applyNumberFormat="0" applyBorder="0" applyAlignment="0" applyProtection="0"/>
    <xf numFmtId="0" fontId="64" fillId="50" borderId="0" applyNumberFormat="0" applyBorder="0" applyAlignment="0" applyProtection="0"/>
    <xf numFmtId="0" fontId="64" fillId="51" borderId="0" applyNumberFormat="0" applyBorder="0" applyAlignment="0" applyProtection="0"/>
    <xf numFmtId="0" fontId="64" fillId="65" borderId="0" applyNumberFormat="0" applyBorder="0" applyAlignment="0" applyProtection="0"/>
    <xf numFmtId="0" fontId="64" fillId="64" borderId="0" applyNumberFormat="0" applyBorder="0" applyAlignment="0" applyProtection="0"/>
    <xf numFmtId="0" fontId="64" fillId="65" borderId="0" applyNumberFormat="0" applyBorder="0" applyAlignment="0" applyProtection="0"/>
    <xf numFmtId="0" fontId="69" fillId="37" borderId="9" applyNumberFormat="0" applyAlignment="0" applyProtection="0"/>
    <xf numFmtId="0" fontId="69" fillId="36" borderId="9" applyNumberFormat="0" applyAlignment="0" applyProtection="0"/>
    <xf numFmtId="0" fontId="69" fillId="37" borderId="9" applyNumberFormat="0" applyAlignment="0" applyProtection="0"/>
    <xf numFmtId="0" fontId="60" fillId="0" borderId="0"/>
    <xf numFmtId="0" fontId="70" fillId="29" borderId="0" applyNumberFormat="0" applyBorder="0" applyAlignment="0" applyProtection="0"/>
    <xf numFmtId="0" fontId="70" fillId="28" borderId="0" applyNumberFormat="0" applyBorder="0" applyAlignment="0" applyProtection="0"/>
    <xf numFmtId="0" fontId="70" fillId="29" borderId="0" applyNumberFormat="0" applyBorder="0" applyAlignment="0" applyProtection="0"/>
    <xf numFmtId="44" fontId="60" fillId="0" borderId="0" applyFont="0" applyFill="0" applyBorder="0" applyAlignment="0" applyProtection="0"/>
    <xf numFmtId="175" fontId="54" fillId="0" borderId="0" applyFill="0" applyBorder="0" applyAlignment="0" applyProtection="0"/>
    <xf numFmtId="174" fontId="54" fillId="0" borderId="0" applyFont="0" applyFill="0" applyBorder="0" applyAlignment="0" applyProtection="0"/>
    <xf numFmtId="44" fontId="5" fillId="0" borderId="0" applyFont="0" applyFill="0" applyBorder="0" applyAlignment="0" applyProtection="0"/>
    <xf numFmtId="0" fontId="71" fillId="67" borderId="0" applyNumberFormat="0" applyBorder="0" applyAlignment="0" applyProtection="0"/>
    <xf numFmtId="0" fontId="71" fillId="66" borderId="0" applyNumberFormat="0" applyBorder="0" applyAlignment="0" applyProtection="0"/>
    <xf numFmtId="0" fontId="71" fillId="67" borderId="0" applyNumberFormat="0" applyBorder="0" applyAlignment="0" applyProtection="0"/>
    <xf numFmtId="0" fontId="54" fillId="0" borderId="0"/>
    <xf numFmtId="0" fontId="61" fillId="0" borderId="0" applyNumberFormat="0" applyFill="0" applyBorder="0" applyProtection="0">
      <alignment vertical="top" wrapText="1"/>
    </xf>
    <xf numFmtId="0" fontId="54" fillId="0" borderId="0"/>
    <xf numFmtId="0" fontId="54" fillId="0" borderId="0"/>
    <xf numFmtId="0" fontId="54" fillId="0" borderId="0"/>
    <xf numFmtId="0" fontId="79" fillId="0" borderId="0"/>
    <xf numFmtId="0" fontId="5" fillId="0" borderId="0"/>
    <xf numFmtId="0" fontId="54" fillId="0" borderId="0"/>
    <xf numFmtId="0" fontId="54" fillId="0" borderId="0"/>
    <xf numFmtId="0" fontId="54" fillId="68" borderId="12" applyNumberFormat="0" applyFont="0" applyAlignment="0" applyProtection="0"/>
    <xf numFmtId="0" fontId="54" fillId="69" borderId="12" applyNumberFormat="0" applyAlignment="0" applyProtection="0"/>
    <xf numFmtId="0" fontId="54" fillId="68" borderId="12" applyNumberFormat="0" applyFont="0" applyAlignment="0" applyProtection="0"/>
    <xf numFmtId="0" fontId="54" fillId="68" borderId="12" applyNumberFormat="0" applyFont="0" applyAlignment="0" applyProtection="0"/>
    <xf numFmtId="0" fontId="54" fillId="69" borderId="12" applyNumberFormat="0" applyAlignment="0" applyProtection="0"/>
    <xf numFmtId="0" fontId="54" fillId="68" borderId="12" applyNumberFormat="0" applyFont="0" applyAlignment="0" applyProtection="0"/>
    <xf numFmtId="0" fontId="54" fillId="69" borderId="12" applyNumberFormat="0" applyAlignment="0" applyProtection="0"/>
    <xf numFmtId="0" fontId="54" fillId="68" borderId="12" applyNumberFormat="0" applyFont="0" applyAlignment="0" applyProtection="0"/>
    <xf numFmtId="0" fontId="54" fillId="68" borderId="12" applyNumberFormat="0" applyFont="0" applyAlignment="0" applyProtection="0"/>
    <xf numFmtId="0" fontId="54" fillId="68" borderId="12" applyNumberFormat="0" applyFont="0" applyAlignment="0" applyProtection="0"/>
    <xf numFmtId="0" fontId="54" fillId="68" borderId="12" applyNumberFormat="0" applyFont="0" applyAlignment="0" applyProtection="0"/>
    <xf numFmtId="0" fontId="54" fillId="68" borderId="12" applyNumberFormat="0" applyFont="0" applyAlignment="0" applyProtection="0"/>
    <xf numFmtId="0" fontId="54" fillId="68" borderId="12" applyNumberFormat="0" applyFont="0" applyAlignment="0" applyProtection="0"/>
    <xf numFmtId="0" fontId="54" fillId="68" borderId="12" applyNumberFormat="0" applyFont="0" applyAlignment="0" applyProtection="0"/>
    <xf numFmtId="0" fontId="54" fillId="68" borderId="12" applyNumberFormat="0" applyFont="0" applyAlignment="0" applyProtection="0"/>
    <xf numFmtId="9" fontId="60" fillId="0" borderId="0" applyFont="0" applyFill="0" applyBorder="0" applyAlignment="0" applyProtection="0"/>
    <xf numFmtId="9" fontId="54" fillId="0" borderId="0" applyFont="0" applyFill="0" applyBorder="0" applyAlignment="0" applyProtection="0"/>
    <xf numFmtId="9" fontId="54" fillId="0" borderId="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72" fillId="55" borderId="13" applyNumberFormat="0" applyAlignment="0" applyProtection="0"/>
    <xf numFmtId="0" fontId="72" fillId="54" borderId="13" applyNumberFormat="0" applyAlignment="0" applyProtection="0"/>
    <xf numFmtId="0" fontId="72" fillId="55" borderId="13" applyNumberFormat="0" applyAlignment="0" applyProtection="0"/>
    <xf numFmtId="43" fontId="54" fillId="0" borderId="0" applyFont="0" applyFill="0" applyBorder="0" applyAlignment="0" applyProtection="0"/>
    <xf numFmtId="172" fontId="54" fillId="0" borderId="0" applyFill="0" applyBorder="0" applyAlignment="0" applyProtection="0"/>
    <xf numFmtId="43" fontId="54" fillId="0" borderId="0" applyFont="0" applyFill="0" applyBorder="0" applyAlignment="0" applyProtection="0"/>
    <xf numFmtId="172" fontId="54" fillId="0" borderId="0" applyFill="0" applyBorder="0" applyAlignment="0" applyProtection="0"/>
    <xf numFmtId="0" fontId="62" fillId="0" borderId="0" applyNumberFormat="0" applyFill="0" applyBorder="0" applyAlignment="0" applyProtection="0"/>
    <xf numFmtId="0" fontId="73" fillId="0" borderId="0" applyNumberFormat="0" applyFill="0" applyBorder="0" applyAlignment="0" applyProtection="0"/>
    <xf numFmtId="0" fontId="75" fillId="0" borderId="14" applyNumberFormat="0" applyFill="0" applyAlignment="0" applyProtection="0"/>
    <xf numFmtId="0" fontId="75" fillId="0" borderId="14" applyNumberFormat="0" applyFill="0" applyAlignment="0" applyProtection="0"/>
    <xf numFmtId="0" fontId="74" fillId="0" borderId="0" applyNumberFormat="0" applyFill="0" applyBorder="0" applyAlignment="0" applyProtection="0"/>
    <xf numFmtId="0" fontId="75" fillId="0" borderId="14" applyNumberFormat="0" applyFill="0" applyAlignment="0" applyProtection="0"/>
    <xf numFmtId="0" fontId="74" fillId="0" borderId="0" applyNumberFormat="0" applyFill="0" applyBorder="0" applyAlignment="0" applyProtection="0"/>
    <xf numFmtId="0" fontId="76" fillId="0" borderId="15" applyNumberFormat="0" applyFill="0" applyAlignment="0" applyProtection="0"/>
    <xf numFmtId="0" fontId="77" fillId="0" borderId="16" applyNumberFormat="0" applyFill="0" applyAlignment="0" applyProtection="0"/>
    <xf numFmtId="0" fontId="77" fillId="0" borderId="0" applyNumberFormat="0" applyFill="0" applyBorder="0" applyAlignment="0" applyProtection="0"/>
    <xf numFmtId="0" fontId="74" fillId="0" borderId="0" applyNumberFormat="0" applyFill="0" applyBorder="0" applyAlignment="0" applyProtection="0"/>
    <xf numFmtId="0" fontId="78" fillId="0" borderId="17" applyNumberFormat="0" applyFill="0" applyAlignment="0" applyProtection="0"/>
    <xf numFmtId="43" fontId="60" fillId="0" borderId="0" applyFont="0" applyFill="0" applyBorder="0" applyAlignment="0" applyProtection="0"/>
    <xf numFmtId="43" fontId="60" fillId="0" borderId="0" applyFont="0" applyFill="0" applyBorder="0" applyAlignment="0" applyProtection="0"/>
    <xf numFmtId="172" fontId="54" fillId="0" borderId="0" applyFill="0" applyBorder="0" applyAlignment="0" applyProtection="0"/>
    <xf numFmtId="43" fontId="54" fillId="0" borderId="0" applyFont="0" applyFill="0" applyBorder="0" applyAlignment="0" applyProtection="0"/>
    <xf numFmtId="172" fontId="54" fillId="0" borderId="0" applyFill="0" applyBorder="0" applyAlignment="0" applyProtection="0"/>
    <xf numFmtId="43" fontId="54" fillId="0" borderId="0" applyFont="0" applyFill="0" applyBorder="0" applyAlignment="0" applyProtection="0"/>
    <xf numFmtId="172" fontId="54" fillId="0" borderId="0" applyFill="0" applyBorder="0" applyAlignment="0" applyProtection="0"/>
    <xf numFmtId="43" fontId="54" fillId="0" borderId="0" applyFont="0" applyFill="0" applyBorder="0" applyAlignment="0" applyProtection="0"/>
    <xf numFmtId="43" fontId="63" fillId="0" borderId="0" applyFont="0" applyFill="0" applyBorder="0" applyAlignment="0" applyProtection="0"/>
    <xf numFmtId="43" fontId="54" fillId="0" borderId="0" applyFont="0" applyFill="0" applyBorder="0" applyAlignment="0" applyProtection="0"/>
    <xf numFmtId="43" fontId="6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3" fontId="59" fillId="0" borderId="0" applyBorder="0" applyProtection="0"/>
    <xf numFmtId="0" fontId="59" fillId="0" borderId="0"/>
    <xf numFmtId="0" fontId="59" fillId="0" borderId="0"/>
    <xf numFmtId="0" fontId="59" fillId="0" borderId="0"/>
    <xf numFmtId="0" fontId="90" fillId="0" borderId="0" applyNumberFormat="0" applyFill="0" applyBorder="0" applyAlignment="0" applyProtection="0"/>
    <xf numFmtId="0" fontId="91" fillId="0" borderId="31" applyNumberFormat="0" applyFill="0" applyAlignment="0" applyProtection="0"/>
    <xf numFmtId="0" fontId="92" fillId="0" borderId="32" applyNumberFormat="0" applyFill="0" applyAlignment="0" applyProtection="0"/>
    <xf numFmtId="0" fontId="93" fillId="0" borderId="33" applyNumberFormat="0" applyFill="0" applyAlignment="0" applyProtection="0"/>
    <xf numFmtId="0" fontId="93" fillId="0" borderId="0" applyNumberFormat="0" applyFill="0" applyBorder="0" applyAlignment="0" applyProtection="0"/>
    <xf numFmtId="0" fontId="94" fillId="81" borderId="0" applyNumberFormat="0" applyBorder="0" applyAlignment="0" applyProtection="0"/>
    <xf numFmtId="0" fontId="95" fillId="82" borderId="0" applyNumberFormat="0" applyBorder="0" applyAlignment="0" applyProtection="0"/>
    <xf numFmtId="0" fontId="96" fillId="84" borderId="34" applyNumberFormat="0" applyAlignment="0" applyProtection="0"/>
    <xf numFmtId="0" fontId="97" fillId="85" borderId="35" applyNumberFormat="0" applyAlignment="0" applyProtection="0"/>
    <xf numFmtId="0" fontId="98" fillId="85" borderId="34" applyNumberFormat="0" applyAlignment="0" applyProtection="0"/>
    <xf numFmtId="0" fontId="99" fillId="0" borderId="36" applyNumberFormat="0" applyFill="0" applyAlignment="0" applyProtection="0"/>
    <xf numFmtId="0" fontId="100" fillId="86" borderId="37"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39" applyNumberFormat="0" applyFill="0" applyAlignment="0" applyProtection="0"/>
    <xf numFmtId="0" fontId="104" fillId="88" borderId="0" applyNumberFormat="0" applyBorder="0" applyAlignment="0" applyProtection="0"/>
    <xf numFmtId="0" fontId="2" fillId="89" borderId="0" applyNumberFormat="0" applyBorder="0" applyAlignment="0" applyProtection="0"/>
    <xf numFmtId="0" fontId="2" fillId="90" borderId="0" applyNumberFormat="0" applyBorder="0" applyAlignment="0" applyProtection="0"/>
    <xf numFmtId="0" fontId="104" fillId="92" borderId="0" applyNumberFormat="0" applyBorder="0" applyAlignment="0" applyProtection="0"/>
    <xf numFmtId="0" fontId="2" fillId="93" borderId="0" applyNumberFormat="0" applyBorder="0" applyAlignment="0" applyProtection="0"/>
    <xf numFmtId="0" fontId="2" fillId="94" borderId="0" applyNumberFormat="0" applyBorder="0" applyAlignment="0" applyProtection="0"/>
    <xf numFmtId="0" fontId="104" fillId="96" borderId="0" applyNumberFormat="0" applyBorder="0" applyAlignment="0" applyProtection="0"/>
    <xf numFmtId="0" fontId="2" fillId="97" borderId="0" applyNumberFormat="0" applyBorder="0" applyAlignment="0" applyProtection="0"/>
    <xf numFmtId="0" fontId="2" fillId="98" borderId="0" applyNumberFormat="0" applyBorder="0" applyAlignment="0" applyProtection="0"/>
    <xf numFmtId="0" fontId="104" fillId="100" borderId="0" applyNumberFormat="0" applyBorder="0" applyAlignment="0" applyProtection="0"/>
    <xf numFmtId="0" fontId="2" fillId="101" borderId="0" applyNumberFormat="0" applyBorder="0" applyAlignment="0" applyProtection="0"/>
    <xf numFmtId="0" fontId="2" fillId="102" borderId="0" applyNumberFormat="0" applyBorder="0" applyAlignment="0" applyProtection="0"/>
    <xf numFmtId="0" fontId="104" fillId="104" borderId="0" applyNumberFormat="0" applyBorder="0" applyAlignment="0" applyProtection="0"/>
    <xf numFmtId="0" fontId="2" fillId="105" borderId="0" applyNumberFormat="0" applyBorder="0" applyAlignment="0" applyProtection="0"/>
    <xf numFmtId="0" fontId="2" fillId="106" borderId="0" applyNumberFormat="0" applyBorder="0" applyAlignment="0" applyProtection="0"/>
    <xf numFmtId="0" fontId="104" fillId="108"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0" borderId="0"/>
    <xf numFmtId="0" fontId="106" fillId="83" borderId="0" applyNumberFormat="0" applyBorder="0" applyAlignment="0" applyProtection="0"/>
    <xf numFmtId="0" fontId="2" fillId="87" borderId="38" applyNumberFormat="0" applyFont="0" applyAlignment="0" applyProtection="0"/>
    <xf numFmtId="0" fontId="104" fillId="91" borderId="0" applyNumberFormat="0" applyBorder="0" applyAlignment="0" applyProtection="0"/>
    <xf numFmtId="0" fontId="104" fillId="95" borderId="0" applyNumberFormat="0" applyBorder="0" applyAlignment="0" applyProtection="0"/>
    <xf numFmtId="0" fontId="104" fillId="99" borderId="0" applyNumberFormat="0" applyBorder="0" applyAlignment="0" applyProtection="0"/>
    <xf numFmtId="0" fontId="104" fillId="103" borderId="0" applyNumberFormat="0" applyBorder="0" applyAlignment="0" applyProtection="0"/>
    <xf numFmtId="0" fontId="104" fillId="107" borderId="0" applyNumberFormat="0" applyBorder="0" applyAlignment="0" applyProtection="0"/>
    <xf numFmtId="0" fontId="104" fillId="111" borderId="0" applyNumberFormat="0" applyBorder="0" applyAlignment="0" applyProtection="0"/>
    <xf numFmtId="177" fontId="54" fillId="0" borderId="0" applyFont="0" applyFill="0" applyBorder="0" applyAlignment="0" applyProtection="0"/>
    <xf numFmtId="0" fontId="108" fillId="0" borderId="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44" fontId="60" fillId="0" borderId="0" applyFont="0" applyFill="0" applyBorder="0" applyAlignment="0" applyProtection="0"/>
    <xf numFmtId="44" fontId="1" fillId="0" borderId="0" applyFont="0" applyFill="0" applyBorder="0" applyAlignment="0" applyProtection="0"/>
    <xf numFmtId="0" fontId="1" fillId="0" borderId="0"/>
    <xf numFmtId="43" fontId="54" fillId="0" borderId="0" applyFont="0" applyFill="0" applyBorder="0" applyAlignment="0" applyProtection="0"/>
    <xf numFmtId="43" fontId="5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3" fillId="0" borderId="0" applyFont="0" applyFill="0" applyBorder="0" applyAlignment="0" applyProtection="0"/>
    <xf numFmtId="43" fontId="54" fillId="0" borderId="0" applyFont="0" applyFill="0" applyBorder="0" applyAlignment="0" applyProtection="0"/>
    <xf numFmtId="43" fontId="6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 fillId="105" borderId="0" applyNumberFormat="0" applyBorder="0" applyAlignment="0" applyProtection="0"/>
    <xf numFmtId="0" fontId="1" fillId="106" borderId="0" applyNumberFormat="0" applyBorder="0" applyAlignment="0" applyProtection="0"/>
    <xf numFmtId="0" fontId="1" fillId="109" borderId="0" applyNumberFormat="0" applyBorder="0" applyAlignment="0" applyProtection="0"/>
    <xf numFmtId="0" fontId="1" fillId="110" borderId="0" applyNumberFormat="0" applyBorder="0" applyAlignment="0" applyProtection="0"/>
    <xf numFmtId="0" fontId="1" fillId="0" borderId="0"/>
    <xf numFmtId="0" fontId="1" fillId="87" borderId="38" applyNumberFormat="0" applyFont="0" applyAlignment="0" applyProtection="0"/>
    <xf numFmtId="0" fontId="1" fillId="0" borderId="0"/>
  </cellStyleXfs>
  <cellXfs count="530">
    <xf numFmtId="0" fontId="0" fillId="0" borderId="0" xfId="0"/>
    <xf numFmtId="0" fontId="31" fillId="0" borderId="0" xfId="17" applyFont="1"/>
    <xf numFmtId="0" fontId="32" fillId="0" borderId="0" xfId="17" applyFont="1"/>
    <xf numFmtId="0" fontId="31" fillId="0" borderId="0" xfId="17" applyFont="1" applyAlignment="1">
      <alignment horizontal="right"/>
    </xf>
    <xf numFmtId="0" fontId="31" fillId="12" borderId="2" xfId="17" applyFont="1" applyFill="1" applyBorder="1" applyAlignment="1">
      <alignment horizontal="center" vertical="center" wrapText="1"/>
    </xf>
    <xf numFmtId="0" fontId="32" fillId="0" borderId="0" xfId="17" applyFont="1" applyAlignment="1">
      <alignment horizontal="center"/>
    </xf>
    <xf numFmtId="0" fontId="32" fillId="0" borderId="2" xfId="17" applyFont="1" applyBorder="1"/>
    <xf numFmtId="166" fontId="32" fillId="0" borderId="2" xfId="8" applyFont="1" applyBorder="1"/>
    <xf numFmtId="0" fontId="32" fillId="0" borderId="2" xfId="17" applyFont="1" applyBorder="1" applyAlignment="1">
      <alignment wrapText="1"/>
    </xf>
    <xf numFmtId="10" fontId="32" fillId="0" borderId="0" xfId="17" applyNumberFormat="1" applyFont="1"/>
    <xf numFmtId="0" fontId="32" fillId="0" borderId="0" xfId="17" applyFont="1" applyAlignment="1">
      <alignment horizontal="right"/>
    </xf>
    <xf numFmtId="0" fontId="32" fillId="0" borderId="2" xfId="17" applyFont="1" applyBorder="1" applyAlignment="1">
      <alignment horizontal="right"/>
    </xf>
    <xf numFmtId="0" fontId="48" fillId="0" borderId="0" xfId="0" applyFont="1"/>
    <xf numFmtId="49" fontId="48" fillId="0" borderId="0" xfId="0" applyNumberFormat="1" applyFont="1"/>
    <xf numFmtId="43" fontId="48" fillId="0" borderId="0" xfId="27" applyFont="1" applyFill="1"/>
    <xf numFmtId="166" fontId="32" fillId="0" borderId="2" xfId="8" applyFont="1" applyBorder="1" applyAlignment="1">
      <alignment horizontal="center"/>
    </xf>
    <xf numFmtId="0" fontId="49" fillId="13" borderId="0" xfId="0" applyFont="1" applyFill="1" applyAlignment="1" applyProtection="1">
      <alignment vertical="center"/>
      <protection hidden="1"/>
    </xf>
    <xf numFmtId="0" fontId="8" fillId="0" borderId="0" xfId="0" applyFont="1" applyAlignment="1" applyProtection="1">
      <alignment vertical="center"/>
      <protection hidden="1"/>
    </xf>
    <xf numFmtId="44" fontId="49" fillId="13" borderId="0" xfId="1" applyFont="1" applyFill="1" applyAlignment="1" applyProtection="1">
      <alignment horizontal="center" vertical="center"/>
      <protection hidden="1"/>
    </xf>
    <xf numFmtId="10" fontId="49" fillId="13" borderId="0" xfId="30"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49" fillId="0" borderId="0" xfId="0" applyFont="1" applyAlignment="1" applyProtection="1">
      <alignment vertical="center"/>
      <protection hidden="1"/>
    </xf>
    <xf numFmtId="0" fontId="56" fillId="0" borderId="0" xfId="0" applyFont="1" applyProtection="1">
      <protection hidden="1"/>
    </xf>
    <xf numFmtId="0" fontId="57" fillId="0" borderId="0" xfId="0" applyFont="1" applyAlignment="1" applyProtection="1">
      <alignment horizontal="center" vertical="center"/>
      <protection hidden="1"/>
    </xf>
    <xf numFmtId="0" fontId="56"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43" fillId="0" borderId="0" xfId="0" applyFont="1" applyAlignment="1" applyProtection="1">
      <alignment vertical="center"/>
      <protection hidden="1"/>
    </xf>
    <xf numFmtId="169" fontId="43" fillId="0" borderId="0" xfId="27" applyNumberFormat="1" applyFont="1" applyBorder="1" applyAlignment="1" applyProtection="1">
      <alignment vertical="center"/>
      <protection hidden="1"/>
    </xf>
    <xf numFmtId="0" fontId="43" fillId="0" borderId="0" xfId="0" applyFont="1" applyAlignment="1" applyProtection="1">
      <alignment horizontal="center" vertical="center"/>
      <protection hidden="1"/>
    </xf>
    <xf numFmtId="4" fontId="43" fillId="0" borderId="0" xfId="0" applyNumberFormat="1" applyFont="1" applyAlignment="1" applyProtection="1">
      <alignment vertical="center"/>
      <protection hidden="1"/>
    </xf>
    <xf numFmtId="0" fontId="46" fillId="0" borderId="0" xfId="0" applyFont="1" applyAlignment="1" applyProtection="1">
      <alignment vertical="center"/>
      <protection hidden="1"/>
    </xf>
    <xf numFmtId="0" fontId="25" fillId="0" borderId="0" xfId="0" applyFont="1" applyProtection="1">
      <protection hidden="1"/>
    </xf>
    <xf numFmtId="0" fontId="26" fillId="0" borderId="0" xfId="0" applyFont="1" applyProtection="1">
      <protection hidden="1"/>
    </xf>
    <xf numFmtId="0" fontId="26" fillId="0" borderId="0" xfId="0" applyFont="1" applyAlignment="1" applyProtection="1">
      <alignment horizontal="left"/>
      <protection hidden="1"/>
    </xf>
    <xf numFmtId="0" fontId="27" fillId="0" borderId="0" xfId="0" applyFont="1" applyAlignment="1" applyProtection="1">
      <alignment horizontal="center"/>
      <protection hidden="1"/>
    </xf>
    <xf numFmtId="0" fontId="28" fillId="0" borderId="0" xfId="0" applyFont="1" applyProtection="1">
      <protection hidden="1"/>
    </xf>
    <xf numFmtId="0" fontId="28" fillId="0" borderId="0" xfId="0" applyFont="1" applyAlignment="1" applyProtection="1">
      <alignment horizontal="left"/>
      <protection hidden="1"/>
    </xf>
    <xf numFmtId="0" fontId="29" fillId="0" borderId="0" xfId="0" applyFont="1" applyAlignment="1" applyProtection="1">
      <alignment horizontal="right" vertical="center"/>
      <protection hidden="1"/>
    </xf>
    <xf numFmtId="0" fontId="27" fillId="0" borderId="0" xfId="0" applyFont="1" applyProtection="1">
      <protection hidden="1"/>
    </xf>
    <xf numFmtId="0" fontId="28" fillId="0" borderId="0" xfId="0" applyFont="1" applyAlignment="1" applyProtection="1">
      <alignment horizontal="right" vertical="center"/>
      <protection hidden="1"/>
    </xf>
    <xf numFmtId="10" fontId="27" fillId="0" borderId="0" xfId="0" applyNumberFormat="1" applyFont="1" applyAlignment="1" applyProtection="1">
      <alignment horizontal="left" vertical="center"/>
      <protection hidden="1"/>
    </xf>
    <xf numFmtId="0" fontId="27" fillId="0" borderId="0" xfId="0" applyFont="1" applyAlignment="1" applyProtection="1">
      <alignment horizontal="center" wrapText="1"/>
      <protection hidden="1"/>
    </xf>
    <xf numFmtId="0" fontId="27" fillId="0" borderId="0" xfId="0" applyFont="1" applyAlignment="1" applyProtection="1">
      <alignment wrapText="1"/>
      <protection hidden="1"/>
    </xf>
    <xf numFmtId="0" fontId="32" fillId="0" borderId="0" xfId="17" applyFont="1" applyProtection="1">
      <protection hidden="1"/>
    </xf>
    <xf numFmtId="0" fontId="33" fillId="0" borderId="0" xfId="17" applyFont="1" applyProtection="1">
      <protection hidden="1"/>
    </xf>
    <xf numFmtId="0" fontId="34" fillId="0" borderId="0" xfId="17" applyFont="1" applyProtection="1">
      <protection hidden="1"/>
    </xf>
    <xf numFmtId="0" fontId="31" fillId="0" borderId="0" xfId="17" applyFont="1" applyAlignment="1" applyProtection="1">
      <alignment horizontal="center"/>
      <protection hidden="1"/>
    </xf>
    <xf numFmtId="0" fontId="31" fillId="0" borderId="0" xfId="17" applyFont="1" applyProtection="1">
      <protection hidden="1"/>
    </xf>
    <xf numFmtId="0" fontId="32" fillId="8" borderId="0" xfId="17" applyFont="1" applyFill="1" applyProtection="1">
      <protection hidden="1"/>
    </xf>
    <xf numFmtId="0" fontId="34" fillId="0" borderId="0" xfId="17" applyFont="1" applyAlignment="1" applyProtection="1">
      <alignment horizontal="center"/>
      <protection hidden="1"/>
    </xf>
    <xf numFmtId="0" fontId="32" fillId="0" borderId="0" xfId="17" applyFont="1" applyAlignment="1" applyProtection="1">
      <alignment horizontal="center"/>
      <protection hidden="1"/>
    </xf>
    <xf numFmtId="0" fontId="32" fillId="0" borderId="0" xfId="17" applyFont="1" applyAlignment="1" applyProtection="1">
      <alignment horizontal="right"/>
      <protection hidden="1"/>
    </xf>
    <xf numFmtId="0" fontId="32" fillId="0" borderId="2" xfId="17" applyFont="1" applyBorder="1" applyAlignment="1" applyProtection="1">
      <alignment horizontal="justify" vertical="top" wrapText="1"/>
      <protection hidden="1"/>
    </xf>
    <xf numFmtId="2" fontId="32" fillId="8" borderId="3" xfId="17" applyNumberFormat="1" applyFont="1" applyFill="1" applyBorder="1" applyAlignment="1" applyProtection="1">
      <alignment horizontal="center" vertical="top" wrapText="1"/>
      <protection hidden="1"/>
    </xf>
    <xf numFmtId="0" fontId="32" fillId="0" borderId="4" xfId="17" applyFont="1" applyBorder="1" applyAlignment="1" applyProtection="1">
      <alignment horizontal="center" vertical="top" wrapText="1"/>
      <protection hidden="1"/>
    </xf>
    <xf numFmtId="0" fontId="28" fillId="0" borderId="0" xfId="17" applyFont="1" applyAlignment="1" applyProtection="1">
      <alignment horizontal="center" wrapText="1"/>
      <protection hidden="1"/>
    </xf>
    <xf numFmtId="0" fontId="38" fillId="0" borderId="5" xfId="17" applyFont="1" applyBorder="1" applyAlignment="1" applyProtection="1">
      <alignment horizontal="justify" vertical="top" wrapText="1"/>
      <protection hidden="1"/>
    </xf>
    <xf numFmtId="2" fontId="32" fillId="0" borderId="5" xfId="17" applyNumberFormat="1" applyFont="1" applyBorder="1" applyAlignment="1" applyProtection="1">
      <alignment horizontal="center" vertical="top" wrapText="1"/>
      <protection hidden="1"/>
    </xf>
    <xf numFmtId="0" fontId="32" fillId="0" borderId="5" xfId="17" applyFont="1" applyBorder="1" applyAlignment="1" applyProtection="1">
      <alignment horizontal="center" vertical="top" wrapText="1"/>
      <protection hidden="1"/>
    </xf>
    <xf numFmtId="0" fontId="31" fillId="0" borderId="2" xfId="17" applyFont="1" applyBorder="1" applyAlignment="1" applyProtection="1">
      <alignment horizontal="justify"/>
      <protection hidden="1"/>
    </xf>
    <xf numFmtId="2" fontId="31" fillId="0" borderId="3" xfId="17" applyNumberFormat="1" applyFont="1" applyBorder="1" applyAlignment="1" applyProtection="1">
      <alignment horizontal="center"/>
      <protection hidden="1"/>
    </xf>
    <xf numFmtId="0" fontId="31" fillId="0" borderId="4" xfId="17" applyFont="1" applyBorder="1" applyAlignment="1" applyProtection="1">
      <alignment horizontal="center" vertical="top" wrapText="1"/>
      <protection hidden="1"/>
    </xf>
    <xf numFmtId="0" fontId="38" fillId="0" borderId="2" xfId="17" applyFont="1" applyBorder="1" applyAlignment="1" applyProtection="1">
      <alignment horizontal="left" vertical="top" wrapText="1" indent="2"/>
      <protection hidden="1"/>
    </xf>
    <xf numFmtId="0" fontId="33" fillId="0" borderId="0" xfId="17" applyFont="1" applyAlignment="1" applyProtection="1">
      <alignment horizontal="center"/>
      <protection hidden="1"/>
    </xf>
    <xf numFmtId="2" fontId="32" fillId="0" borderId="3" xfId="17" applyNumberFormat="1" applyFont="1" applyBorder="1" applyAlignment="1" applyProtection="1">
      <alignment horizontal="center" vertical="top" wrapText="1"/>
      <protection hidden="1"/>
    </xf>
    <xf numFmtId="2" fontId="32" fillId="0" borderId="4" xfId="17" applyNumberFormat="1" applyFont="1" applyBorder="1" applyAlignment="1" applyProtection="1">
      <alignment horizontal="center" vertical="top" wrapText="1"/>
      <protection hidden="1"/>
    </xf>
    <xf numFmtId="10" fontId="41" fillId="0" borderId="0" xfId="19" applyNumberFormat="1" applyFont="1" applyAlignment="1" applyProtection="1">
      <alignment horizontal="left" vertical="center" wrapText="1"/>
      <protection hidden="1"/>
    </xf>
    <xf numFmtId="10" fontId="42" fillId="0" borderId="0" xfId="19" applyNumberFormat="1" applyFont="1" applyProtection="1">
      <protection hidden="1"/>
    </xf>
    <xf numFmtId="165" fontId="42" fillId="0" borderId="0" xfId="19" applyNumberFormat="1" applyFont="1" applyAlignment="1" applyProtection="1">
      <alignment horizontal="center"/>
      <protection hidden="1"/>
    </xf>
    <xf numFmtId="0" fontId="43" fillId="0" borderId="0" xfId="17" applyFont="1" applyAlignment="1" applyProtection="1">
      <alignment horizontal="left"/>
      <protection hidden="1"/>
    </xf>
    <xf numFmtId="0" fontId="31" fillId="0" borderId="0" xfId="0" applyFont="1" applyAlignment="1" applyProtection="1">
      <alignment vertical="center"/>
      <protection hidden="1"/>
    </xf>
    <xf numFmtId="0" fontId="44" fillId="0" borderId="0" xfId="0" applyFont="1" applyAlignment="1" applyProtection="1">
      <alignment vertical="center"/>
      <protection hidden="1"/>
    </xf>
    <xf numFmtId="0" fontId="44" fillId="0" borderId="0" xfId="0" applyFont="1" applyProtection="1">
      <protection hidden="1"/>
    </xf>
    <xf numFmtId="0" fontId="22" fillId="0" borderId="0" xfId="0" applyFont="1" applyAlignment="1" applyProtection="1">
      <alignment vertical="center"/>
      <protection hidden="1"/>
    </xf>
    <xf numFmtId="0" fontId="22" fillId="13" borderId="0" xfId="0" applyFont="1" applyFill="1" applyAlignment="1" applyProtection="1">
      <alignment vertical="center"/>
      <protection hidden="1"/>
    </xf>
    <xf numFmtId="44" fontId="22" fillId="13" borderId="0" xfId="1" applyFont="1" applyFill="1" applyAlignment="1" applyProtection="1">
      <alignment horizontal="center" vertical="center"/>
      <protection hidden="1"/>
    </xf>
    <xf numFmtId="10" fontId="22" fillId="13" borderId="0" xfId="30" applyNumberFormat="1" applyFont="1" applyFill="1" applyAlignment="1" applyProtection="1">
      <alignment horizontal="center" vertical="center"/>
      <protection hidden="1"/>
    </xf>
    <xf numFmtId="0" fontId="56" fillId="13" borderId="0" xfId="0" applyFont="1" applyFill="1" applyAlignment="1" applyProtection="1">
      <alignment vertical="center"/>
      <protection hidden="1"/>
    </xf>
    <xf numFmtId="0" fontId="57" fillId="19" borderId="6" xfId="0" applyFont="1" applyFill="1" applyBorder="1" applyAlignment="1" applyProtection="1">
      <alignment horizontal="center" vertical="center" readingOrder="1"/>
      <protection hidden="1"/>
    </xf>
    <xf numFmtId="0" fontId="57" fillId="19" borderId="6" xfId="0" applyFont="1" applyFill="1" applyBorder="1" applyAlignment="1" applyProtection="1">
      <alignment horizontal="center" vertical="center" wrapText="1" readingOrder="1"/>
      <protection hidden="1"/>
    </xf>
    <xf numFmtId="43" fontId="57" fillId="19" borderId="6" xfId="27" applyFont="1" applyFill="1" applyBorder="1" applyAlignment="1" applyProtection="1">
      <alignment horizontal="center" vertical="center" readingOrder="1"/>
      <protection hidden="1"/>
    </xf>
    <xf numFmtId="43" fontId="57" fillId="19" borderId="6" xfId="1" applyNumberFormat="1" applyFont="1" applyFill="1" applyBorder="1" applyAlignment="1" applyProtection="1">
      <alignment horizontal="center" vertical="center" wrapText="1" readingOrder="1"/>
      <protection hidden="1"/>
    </xf>
    <xf numFmtId="43" fontId="57" fillId="19" borderId="6" xfId="0" applyNumberFormat="1" applyFont="1" applyFill="1" applyBorder="1" applyAlignment="1" applyProtection="1">
      <alignment horizontal="center" vertical="center" wrapText="1" readingOrder="1"/>
      <protection hidden="1"/>
    </xf>
    <xf numFmtId="0" fontId="56" fillId="13" borderId="0" xfId="0" applyFont="1" applyFill="1" applyAlignment="1" applyProtection="1">
      <alignment horizontal="center" vertical="center"/>
      <protection hidden="1"/>
    </xf>
    <xf numFmtId="4" fontId="57" fillId="19" borderId="7" xfId="0" applyNumberFormat="1" applyFont="1" applyFill="1" applyBorder="1" applyAlignment="1" applyProtection="1">
      <alignment horizontal="center" vertical="center" readingOrder="1"/>
      <protection hidden="1"/>
    </xf>
    <xf numFmtId="44" fontId="57" fillId="19" borderId="7" xfId="1" applyFont="1" applyFill="1" applyBorder="1" applyAlignment="1" applyProtection="1">
      <alignment horizontal="center" vertical="center" readingOrder="1"/>
      <protection hidden="1"/>
    </xf>
    <xf numFmtId="10" fontId="57" fillId="19" borderId="7" xfId="30"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3" borderId="0" xfId="0" applyNumberFormat="1" applyFont="1" applyFill="1" applyAlignment="1" applyProtection="1">
      <alignment horizontal="center" vertical="center" readingOrder="1"/>
      <protection hidden="1"/>
    </xf>
    <xf numFmtId="44" fontId="51" fillId="13" borderId="6" xfId="1" applyFont="1" applyFill="1" applyBorder="1" applyAlignment="1" applyProtection="1">
      <alignment horizontal="center" vertical="center" readingOrder="1"/>
      <protection hidden="1"/>
    </xf>
    <xf numFmtId="0" fontId="49" fillId="0" borderId="6" xfId="0" applyFont="1" applyBorder="1" applyAlignment="1" applyProtection="1">
      <alignment horizontal="center" vertical="center"/>
      <protection hidden="1"/>
    </xf>
    <xf numFmtId="44" fontId="49" fillId="13" borderId="6" xfId="0" applyNumberFormat="1" applyFont="1" applyFill="1" applyBorder="1" applyAlignment="1" applyProtection="1">
      <alignment horizontal="center" vertical="center" readingOrder="1"/>
      <protection hidden="1"/>
    </xf>
    <xf numFmtId="10" fontId="49" fillId="13" borderId="6" xfId="30" applyNumberFormat="1" applyFont="1" applyFill="1" applyBorder="1" applyAlignment="1" applyProtection="1">
      <alignment horizontal="center" vertical="center" readingOrder="1"/>
      <protection hidden="1"/>
    </xf>
    <xf numFmtId="44" fontId="49" fillId="0" borderId="6" xfId="0" applyNumberFormat="1" applyFont="1" applyBorder="1" applyAlignment="1" applyProtection="1">
      <alignment horizontal="center" vertical="center"/>
      <protection hidden="1"/>
    </xf>
    <xf numFmtId="44" fontId="49" fillId="0" borderId="6" xfId="1" applyFont="1" applyBorder="1" applyAlignment="1" applyProtection="1">
      <alignment horizontal="center" vertical="center"/>
      <protection hidden="1"/>
    </xf>
    <xf numFmtId="44" fontId="49" fillId="13" borderId="6" xfId="1" applyFont="1" applyFill="1" applyBorder="1" applyAlignment="1" applyProtection="1">
      <alignment horizontal="center" vertical="center" readingOrder="1"/>
      <protection hidden="1"/>
    </xf>
    <xf numFmtId="44" fontId="81" fillId="13" borderId="6" xfId="1" applyFont="1" applyFill="1" applyBorder="1" applyAlignment="1" applyProtection="1">
      <alignment horizontal="center" vertical="center" readingOrder="1"/>
      <protection hidden="1"/>
    </xf>
    <xf numFmtId="43" fontId="22" fillId="13" borderId="0" xfId="1" applyNumberFormat="1" applyFont="1" applyFill="1" applyAlignment="1" applyProtection="1">
      <alignment horizontal="left" vertical="center" readingOrder="1"/>
      <protection hidden="1"/>
    </xf>
    <xf numFmtId="0" fontId="57" fillId="13" borderId="0" xfId="0" applyFont="1" applyFill="1" applyAlignment="1" applyProtection="1">
      <alignment horizontal="center" vertical="center" readingOrder="1"/>
      <protection hidden="1"/>
    </xf>
    <xf numFmtId="44" fontId="49" fillId="0" borderId="0" xfId="1" applyFont="1" applyFill="1" applyBorder="1" applyAlignment="1" applyProtection="1">
      <alignment horizontal="center" vertical="center"/>
      <protection hidden="1"/>
    </xf>
    <xf numFmtId="10" fontId="56" fillId="0" borderId="0" xfId="30" applyNumberFormat="1" applyFont="1" applyFill="1" applyBorder="1" applyAlignment="1" applyProtection="1">
      <alignment horizontal="center" vertical="center"/>
      <protection hidden="1"/>
    </xf>
    <xf numFmtId="0" fontId="56" fillId="0" borderId="0" xfId="0" applyFont="1" applyAlignment="1" applyProtection="1">
      <alignment horizontal="center" vertical="center"/>
      <protection hidden="1"/>
    </xf>
    <xf numFmtId="44" fontId="56"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49" fillId="0" borderId="0" xfId="0" applyFont="1" applyAlignment="1" applyProtection="1">
      <alignment horizontal="center" vertical="center"/>
      <protection hidden="1"/>
    </xf>
    <xf numFmtId="0" fontId="49" fillId="0" borderId="0" xfId="0" applyFont="1" applyAlignment="1" applyProtection="1">
      <alignment horizontal="center" vertical="center" readingOrder="1"/>
      <protection hidden="1"/>
    </xf>
    <xf numFmtId="44" fontId="56" fillId="0" borderId="0" xfId="0" applyNumberFormat="1" applyFont="1" applyAlignment="1" applyProtection="1">
      <alignment horizontal="center" vertical="center"/>
      <protection hidden="1"/>
    </xf>
    <xf numFmtId="10" fontId="56" fillId="0" borderId="0" xfId="0" applyNumberFormat="1" applyFont="1" applyAlignment="1" applyProtection="1">
      <alignment horizontal="center" vertical="center"/>
      <protection hidden="1"/>
    </xf>
    <xf numFmtId="0" fontId="56"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36" fillId="0" borderId="0" xfId="0" applyFont="1"/>
    <xf numFmtId="0" fontId="36" fillId="0" borderId="0" xfId="0" applyFont="1" applyAlignment="1">
      <alignment horizontal="right" indent="1"/>
    </xf>
    <xf numFmtId="0" fontId="22" fillId="0" borderId="0" xfId="0" applyFont="1" applyAlignment="1">
      <alignment horizontal="left" indent="1"/>
    </xf>
    <xf numFmtId="0" fontId="36" fillId="0" borderId="19" xfId="0" applyFont="1" applyBorder="1" applyAlignment="1">
      <alignment horizontal="right" indent="1"/>
    </xf>
    <xf numFmtId="0" fontId="36" fillId="0" borderId="19" xfId="0" applyFont="1" applyBorder="1" applyAlignment="1">
      <alignment horizontal="right" wrapText="1" indent="1"/>
    </xf>
    <xf numFmtId="43" fontId="22" fillId="15"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3" borderId="6" xfId="0" applyFont="1" applyFill="1" applyBorder="1" applyAlignment="1" applyProtection="1">
      <alignment horizontal="left" vertical="center" wrapText="1" readingOrder="1"/>
      <protection hidden="1"/>
    </xf>
    <xf numFmtId="0" fontId="22" fillId="13" borderId="6" xfId="0" applyFont="1" applyFill="1" applyBorder="1" applyAlignment="1" applyProtection="1">
      <alignment horizontal="center" vertical="center" readingOrder="1"/>
      <protection hidden="1"/>
    </xf>
    <xf numFmtId="43" fontId="22" fillId="13" borderId="6" xfId="0" applyNumberFormat="1" applyFont="1" applyFill="1" applyBorder="1" applyAlignment="1" applyProtection="1">
      <alignment horizontal="center" vertical="center" readingOrder="1"/>
      <protection hidden="1"/>
    </xf>
    <xf numFmtId="44" fontId="22" fillId="13" borderId="6" xfId="0" applyNumberFormat="1" applyFont="1" applyFill="1" applyBorder="1" applyAlignment="1" applyProtection="1">
      <alignment horizontal="left" vertical="center" wrapText="1" readingOrder="1"/>
      <protection hidden="1"/>
    </xf>
    <xf numFmtId="9" fontId="22" fillId="0" borderId="6" xfId="30"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7" applyFont="1" applyBorder="1" applyAlignment="1" applyProtection="1">
      <alignment horizontal="center" vertical="center"/>
      <protection hidden="1"/>
    </xf>
    <xf numFmtId="43" fontId="22" fillId="13" borderId="6" xfId="27" applyFont="1" applyFill="1" applyBorder="1" applyAlignment="1" applyProtection="1">
      <alignment horizontal="center" vertical="center" readingOrder="1"/>
      <protection hidden="1"/>
    </xf>
    <xf numFmtId="43" fontId="57" fillId="19" borderId="18" xfId="1" applyNumberFormat="1" applyFont="1" applyFill="1" applyBorder="1" applyAlignment="1" applyProtection="1">
      <alignment horizontal="center" vertical="center" wrapText="1" readingOrder="1"/>
      <protection hidden="1"/>
    </xf>
    <xf numFmtId="0" fontId="50" fillId="13" borderId="6" xfId="0" applyFont="1" applyFill="1" applyBorder="1" applyAlignment="1" applyProtection="1">
      <alignment horizontal="right" vertical="center" readingOrder="1"/>
      <protection hidden="1"/>
    </xf>
    <xf numFmtId="0" fontId="84" fillId="0" borderId="0" xfId="0" applyFont="1"/>
    <xf numFmtId="0" fontId="85" fillId="0" borderId="0" xfId="0" applyFont="1"/>
    <xf numFmtId="44" fontId="49" fillId="13" borderId="0" xfId="1" applyFont="1" applyFill="1" applyBorder="1" applyAlignment="1" applyProtection="1">
      <alignment vertical="center"/>
      <protection hidden="1"/>
    </xf>
    <xf numFmtId="4" fontId="49" fillId="13" borderId="0" xfId="0" applyNumberFormat="1" applyFont="1" applyFill="1" applyAlignment="1" applyProtection="1">
      <alignment horizontal="center" vertical="center"/>
      <protection hidden="1"/>
    </xf>
    <xf numFmtId="44" fontId="49" fillId="13" borderId="0" xfId="1" applyFont="1" applyFill="1" applyBorder="1" applyAlignment="1" applyProtection="1">
      <alignment horizontal="center" vertical="center"/>
      <protection hidden="1"/>
    </xf>
    <xf numFmtId="10" fontId="49" fillId="13" borderId="0" xfId="30" applyNumberFormat="1" applyFont="1" applyFill="1" applyBorder="1" applyAlignment="1" applyProtection="1">
      <alignment horizontal="center" vertical="center"/>
      <protection hidden="1"/>
    </xf>
    <xf numFmtId="167" fontId="86" fillId="16" borderId="0" xfId="0" quotePrefix="1" applyNumberFormat="1" applyFont="1" applyFill="1" applyAlignment="1">
      <alignment horizontal="center" vertical="center"/>
    </xf>
    <xf numFmtId="164" fontId="86" fillId="23" borderId="0" xfId="0" applyNumberFormat="1" applyFont="1" applyFill="1" applyAlignment="1">
      <alignment horizontal="center" vertical="center"/>
    </xf>
    <xf numFmtId="49" fontId="86" fillId="23" borderId="0" xfId="0" applyNumberFormat="1" applyFont="1" applyFill="1" applyAlignment="1">
      <alignment horizontal="center" vertical="center"/>
    </xf>
    <xf numFmtId="44" fontId="86" fillId="23" borderId="0" xfId="1" applyFont="1" applyFill="1" applyBorder="1" applyAlignment="1">
      <alignment horizontal="center" vertical="center"/>
    </xf>
    <xf numFmtId="49" fontId="48" fillId="0" borderId="0" xfId="0" applyNumberFormat="1" applyFont="1" applyAlignment="1">
      <alignment horizontal="left" vertical="center"/>
    </xf>
    <xf numFmtId="49" fontId="48" fillId="0" borderId="0" xfId="0" applyNumberFormat="1" applyFont="1" applyAlignment="1">
      <alignment horizontal="center" vertical="center"/>
    </xf>
    <xf numFmtId="44" fontId="48" fillId="0" borderId="0" xfId="1" applyFont="1" applyFill="1" applyAlignment="1">
      <alignment horizontal="center" vertical="center"/>
    </xf>
    <xf numFmtId="0" fontId="86" fillId="16" borderId="0" xfId="0" applyFont="1" applyFill="1" applyAlignment="1">
      <alignment horizontal="center" vertical="center"/>
    </xf>
    <xf numFmtId="17" fontId="86" fillId="16" borderId="0" xfId="0" quotePrefix="1" applyNumberFormat="1" applyFont="1" applyFill="1" applyAlignment="1">
      <alignment horizontal="center" vertical="center"/>
    </xf>
    <xf numFmtId="164" fontId="86" fillId="23" borderId="0" xfId="0" applyNumberFormat="1" applyFont="1" applyFill="1" applyAlignment="1">
      <alignment horizontal="center" vertical="center" wrapText="1"/>
    </xf>
    <xf numFmtId="0" fontId="48" fillId="0" borderId="0" xfId="0" applyFont="1" applyAlignment="1">
      <alignment horizontal="center"/>
    </xf>
    <xf numFmtId="0" fontId="48" fillId="0" borderId="0" xfId="0" applyFont="1" applyAlignment="1">
      <alignment horizontal="left"/>
    </xf>
    <xf numFmtId="44" fontId="48" fillId="0" borderId="0" xfId="1" applyFont="1" applyBorder="1" applyAlignment="1">
      <alignment horizontal="center"/>
    </xf>
    <xf numFmtId="44" fontId="48" fillId="0" borderId="0" xfId="1" applyFont="1" applyAlignment="1">
      <alignment horizontal="center"/>
    </xf>
    <xf numFmtId="44" fontId="48" fillId="0" borderId="0" xfId="1" applyFont="1" applyFill="1" applyBorder="1" applyAlignment="1">
      <alignment horizontal="center" vertical="top"/>
    </xf>
    <xf numFmtId="49" fontId="84" fillId="16" borderId="0" xfId="0" applyNumberFormat="1" applyFont="1" applyFill="1" applyAlignment="1">
      <alignment horizontal="center" vertical="center"/>
    </xf>
    <xf numFmtId="49" fontId="85" fillId="0" borderId="0" xfId="0" applyNumberFormat="1" applyFont="1" applyAlignment="1">
      <alignment horizontal="left" vertical="center"/>
    </xf>
    <xf numFmtId="49" fontId="85" fillId="0" borderId="0" xfId="0" applyNumberFormat="1" applyFont="1" applyAlignment="1">
      <alignment vertical="center"/>
    </xf>
    <xf numFmtId="49" fontId="85" fillId="0" borderId="0" xfId="0" applyNumberFormat="1" applyFont="1" applyAlignment="1">
      <alignment horizontal="center" vertical="center"/>
    </xf>
    <xf numFmtId="44" fontId="85" fillId="0" borderId="0" xfId="1" applyFont="1" applyFill="1" applyBorder="1" applyAlignment="1">
      <alignment horizontal="center" vertical="center"/>
    </xf>
    <xf numFmtId="49" fontId="84" fillId="0" borderId="0" xfId="0" applyNumberFormat="1" applyFont="1" applyAlignment="1">
      <alignment horizontal="left" vertical="center"/>
    </xf>
    <xf numFmtId="49" fontId="84" fillId="0" borderId="0" xfId="0" applyNumberFormat="1" applyFont="1" applyAlignment="1">
      <alignment horizontal="center" vertical="center"/>
    </xf>
    <xf numFmtId="0" fontId="85" fillId="0" borderId="0" xfId="0" applyFont="1" applyAlignment="1">
      <alignment horizontal="center" vertical="center"/>
    </xf>
    <xf numFmtId="0" fontId="85" fillId="0" borderId="0" xfId="0" applyFont="1" applyAlignment="1">
      <alignment vertical="center"/>
    </xf>
    <xf numFmtId="0" fontId="85" fillId="0" borderId="0" xfId="0" applyFont="1" applyAlignment="1">
      <alignment horizontal="center"/>
    </xf>
    <xf numFmtId="0" fontId="84" fillId="0" borderId="0" xfId="0" applyFont="1" applyAlignment="1">
      <alignment horizontal="center"/>
    </xf>
    <xf numFmtId="0" fontId="22" fillId="0" borderId="0" xfId="0" applyFont="1" applyAlignment="1">
      <alignment horizontal="center"/>
    </xf>
    <xf numFmtId="0" fontId="36" fillId="23" borderId="19" xfId="0" applyFont="1" applyFill="1" applyBorder="1" applyAlignment="1">
      <alignment horizontal="center"/>
    </xf>
    <xf numFmtId="0" fontId="22" fillId="74" borderId="19" xfId="0" applyFont="1" applyFill="1" applyBorder="1" applyAlignment="1">
      <alignment horizontal="center"/>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7"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8"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7"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30" applyNumberFormat="1" applyFont="1" applyFill="1" applyBorder="1" applyAlignment="1" applyProtection="1">
      <alignment horizontal="center" vertical="center" readingOrder="1"/>
      <protection hidden="1"/>
    </xf>
    <xf numFmtId="44" fontId="86" fillId="23" borderId="0" xfId="0" applyNumberFormat="1" applyFont="1" applyFill="1" applyAlignment="1">
      <alignment horizontal="center" vertical="center" wrapText="1"/>
    </xf>
    <xf numFmtId="44" fontId="85" fillId="0" borderId="0" xfId="1" applyFont="1" applyBorder="1" applyAlignment="1">
      <alignment horizontal="center" vertical="center"/>
    </xf>
    <xf numFmtId="44" fontId="85" fillId="0" borderId="0" xfId="1" applyFont="1" applyBorder="1" applyAlignment="1">
      <alignment horizontal="center"/>
    </xf>
    <xf numFmtId="0" fontId="57" fillId="0" borderId="6" xfId="0" applyFont="1" applyBorder="1" applyAlignment="1" applyProtection="1">
      <alignment horizontal="right" vertical="center" readingOrder="1"/>
      <protection hidden="1"/>
    </xf>
    <xf numFmtId="4" fontId="57" fillId="0" borderId="6" xfId="0" applyNumberFormat="1" applyFont="1" applyBorder="1" applyAlignment="1" applyProtection="1">
      <alignment horizontal="right" vertical="center" wrapText="1" readingOrder="1"/>
      <protection hidden="1"/>
    </xf>
    <xf numFmtId="10" fontId="56" fillId="0" borderId="6" xfId="0" applyNumberFormat="1" applyFont="1" applyBorder="1" applyAlignment="1" applyProtection="1">
      <alignment horizontal="center" vertical="center" wrapText="1" readingOrder="1"/>
      <protection hidden="1"/>
    </xf>
    <xf numFmtId="4" fontId="57" fillId="0" borderId="6" xfId="0" applyNumberFormat="1" applyFont="1" applyBorder="1" applyAlignment="1" applyProtection="1">
      <alignment horizontal="right" vertical="center" readingOrder="1"/>
      <protection hidden="1"/>
    </xf>
    <xf numFmtId="10" fontId="56" fillId="0" borderId="6" xfId="0" applyNumberFormat="1" applyFont="1" applyBorder="1" applyAlignment="1" applyProtection="1">
      <alignment horizontal="center" vertical="center" readingOrder="1"/>
      <protection hidden="1"/>
    </xf>
    <xf numFmtId="17" fontId="56" fillId="0" borderId="6" xfId="0" applyNumberFormat="1" applyFont="1" applyBorder="1" applyAlignment="1" applyProtection="1">
      <alignment horizontal="center" vertical="center" wrapText="1" readingOrder="1"/>
      <protection hidden="1"/>
    </xf>
    <xf numFmtId="17" fontId="56" fillId="0" borderId="6" xfId="0" quotePrefix="1" applyNumberFormat="1" applyFont="1" applyBorder="1" applyAlignment="1" applyProtection="1">
      <alignment horizontal="center" vertical="center" readingOrder="1"/>
      <protection hidden="1"/>
    </xf>
    <xf numFmtId="0" fontId="51" fillId="19" borderId="6" xfId="0" applyFont="1" applyFill="1" applyBorder="1" applyAlignment="1" applyProtection="1">
      <alignment horizontal="center" vertical="center" readingOrder="1"/>
      <protection hidden="1"/>
    </xf>
    <xf numFmtId="0" fontId="51" fillId="23" borderId="6" xfId="0" applyFont="1" applyFill="1" applyBorder="1" applyAlignment="1" applyProtection="1">
      <alignment horizontal="center" vertical="center"/>
      <protection hidden="1"/>
    </xf>
    <xf numFmtId="9" fontId="49" fillId="0" borderId="6" xfId="30" applyFont="1" applyBorder="1" applyAlignment="1" applyProtection="1">
      <alignment horizontal="center" vertical="center"/>
      <protection hidden="1"/>
    </xf>
    <xf numFmtId="43" fontId="49" fillId="0" borderId="6" xfId="1" applyNumberFormat="1" applyFont="1" applyBorder="1" applyAlignment="1" applyProtection="1">
      <alignment horizontal="center" vertical="center"/>
      <protection hidden="1"/>
    </xf>
    <xf numFmtId="17" fontId="84" fillId="16" borderId="0" xfId="0" quotePrefix="1" applyNumberFormat="1" applyFont="1" applyFill="1" applyAlignment="1">
      <alignment horizontal="center" vertical="center"/>
    </xf>
    <xf numFmtId="0" fontId="32" fillId="79" borderId="0" xfId="17" applyFont="1" applyFill="1" applyProtection="1">
      <protection hidden="1"/>
    </xf>
    <xf numFmtId="0" fontId="32" fillId="79" borderId="0" xfId="17" applyFont="1" applyFill="1" applyAlignment="1" applyProtection="1">
      <alignment horizontal="center"/>
      <protection hidden="1"/>
    </xf>
    <xf numFmtId="0" fontId="32" fillId="79" borderId="0" xfId="17" applyFont="1" applyFill="1" applyAlignment="1" applyProtection="1">
      <alignment horizontal="right"/>
      <protection hidden="1"/>
    </xf>
    <xf numFmtId="0" fontId="45" fillId="80" borderId="0" xfId="0" applyFont="1" applyFill="1" applyAlignment="1" applyProtection="1">
      <alignment horizontal="center" vertical="center"/>
      <protection hidden="1"/>
    </xf>
    <xf numFmtId="0" fontId="44" fillId="80" borderId="0" xfId="0" applyFont="1" applyFill="1" applyAlignment="1" applyProtection="1">
      <alignment horizontal="center" vertical="center"/>
      <protection hidden="1"/>
    </xf>
    <xf numFmtId="0" fontId="89" fillId="0" borderId="0" xfId="0" applyFont="1"/>
    <xf numFmtId="0" fontId="105" fillId="0" borderId="0" xfId="0" applyFont="1" applyAlignment="1">
      <alignment horizontal="left"/>
    </xf>
    <xf numFmtId="0" fontId="50" fillId="13" borderId="19" xfId="0" applyFont="1" applyFill="1" applyBorder="1" applyAlignment="1" applyProtection="1">
      <alignment horizontal="right" vertical="center" readingOrder="1"/>
      <protection hidden="1"/>
    </xf>
    <xf numFmtId="0" fontId="55" fillId="21" borderId="19" xfId="0" applyFont="1" applyFill="1" applyBorder="1" applyAlignment="1" applyProtection="1">
      <alignment horizontal="center" vertical="center"/>
      <protection hidden="1"/>
    </xf>
    <xf numFmtId="0" fontId="53" fillId="15" borderId="19" xfId="0" applyFont="1" applyFill="1" applyBorder="1" applyAlignment="1" applyProtection="1">
      <alignment horizontal="center" vertical="center"/>
      <protection hidden="1"/>
    </xf>
    <xf numFmtId="43" fontId="55" fillId="15" borderId="19" xfId="27" applyFont="1" applyFill="1" applyBorder="1" applyAlignment="1" applyProtection="1">
      <alignment horizontal="center" vertical="center"/>
      <protection hidden="1"/>
    </xf>
    <xf numFmtId="0" fontId="55" fillId="20" borderId="19" xfId="0" applyFont="1" applyFill="1" applyBorder="1" applyAlignment="1" applyProtection="1">
      <alignment horizontal="center" vertical="center"/>
      <protection hidden="1"/>
    </xf>
    <xf numFmtId="0" fontId="55" fillId="20" borderId="19" xfId="0" applyFont="1" applyFill="1" applyBorder="1" applyAlignment="1" applyProtection="1">
      <alignment horizontal="center" vertical="center" wrapText="1"/>
      <protection hidden="1"/>
    </xf>
    <xf numFmtId="43" fontId="55" fillId="20" borderId="19" xfId="27" applyFont="1" applyFill="1" applyBorder="1" applyAlignment="1" applyProtection="1">
      <alignment horizontal="center" vertical="center"/>
      <protection hidden="1"/>
    </xf>
    <xf numFmtId="0" fontId="46" fillId="79" borderId="0" xfId="0" applyFont="1" applyFill="1" applyAlignment="1" applyProtection="1">
      <alignment vertical="center"/>
      <protection hidden="1"/>
    </xf>
    <xf numFmtId="0" fontId="55" fillId="79" borderId="19" xfId="0" applyFont="1" applyFill="1" applyBorder="1" applyAlignment="1" applyProtection="1">
      <alignment horizontal="center" vertical="center"/>
      <protection hidden="1"/>
    </xf>
    <xf numFmtId="0" fontId="55" fillId="79" borderId="19" xfId="0" applyFont="1" applyFill="1" applyBorder="1" applyAlignment="1" applyProtection="1">
      <alignment horizontal="center" vertical="center" wrapText="1"/>
      <protection hidden="1"/>
    </xf>
    <xf numFmtId="43" fontId="55" fillId="79" borderId="19" xfId="27" applyFont="1" applyFill="1" applyBorder="1" applyAlignment="1" applyProtection="1">
      <alignment horizontal="center" vertical="center"/>
      <protection hidden="1"/>
    </xf>
    <xf numFmtId="0" fontId="46" fillId="0" borderId="19" xfId="0" applyFont="1" applyBorder="1" applyAlignment="1" applyProtection="1">
      <alignment horizontal="left" vertical="center"/>
      <protection hidden="1"/>
    </xf>
    <xf numFmtId="0" fontId="46" fillId="0" borderId="19" xfId="0" applyFont="1" applyBorder="1" applyAlignment="1" applyProtection="1">
      <alignment vertical="center"/>
      <protection hidden="1"/>
    </xf>
    <xf numFmtId="2" fontId="55" fillId="79" borderId="19" xfId="0" applyNumberFormat="1" applyFont="1" applyFill="1" applyBorder="1" applyAlignment="1" applyProtection="1">
      <alignment horizontal="center" vertical="center" wrapText="1"/>
      <protection hidden="1"/>
    </xf>
    <xf numFmtId="2" fontId="55" fillId="79" borderId="19" xfId="0" applyNumberFormat="1" applyFont="1" applyFill="1" applyBorder="1" applyAlignment="1" applyProtection="1">
      <alignment horizontal="center" vertical="center"/>
      <protection hidden="1"/>
    </xf>
    <xf numFmtId="0" fontId="103" fillId="112" borderId="2" xfId="0" applyFont="1" applyFill="1" applyBorder="1" applyAlignment="1">
      <alignment horizontal="left" wrapText="1"/>
    </xf>
    <xf numFmtId="0" fontId="103" fillId="112" borderId="2" xfId="0" applyFont="1" applyFill="1" applyBorder="1" applyAlignment="1">
      <alignment horizontal="center" wrapText="1"/>
    </xf>
    <xf numFmtId="0" fontId="103" fillId="0" borderId="2" xfId="0" applyFont="1" applyBorder="1" applyAlignment="1">
      <alignment vertical="top"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40" xfId="0" applyBorder="1"/>
    <xf numFmtId="0" fontId="0" fillId="0" borderId="41" xfId="0" applyBorder="1"/>
    <xf numFmtId="4" fontId="0" fillId="0" borderId="2" xfId="0" applyNumberFormat="1" applyBorder="1" applyAlignment="1">
      <alignment horizontal="right" vertical="top" wrapText="1"/>
    </xf>
    <xf numFmtId="0" fontId="103" fillId="0" borderId="2" xfId="0" applyFont="1" applyBorder="1" applyAlignment="1">
      <alignment horizontal="left" vertical="top" wrapText="1"/>
    </xf>
    <xf numFmtId="0" fontId="0" fillId="0" borderId="2" xfId="0" applyBorder="1" applyAlignment="1">
      <alignment horizontal="left" vertical="top" wrapText="1"/>
    </xf>
    <xf numFmtId="0" fontId="52" fillId="18" borderId="19" xfId="0" applyFont="1" applyFill="1" applyBorder="1" applyAlignment="1" applyProtection="1">
      <alignment horizontal="center" vertical="center"/>
      <protection hidden="1"/>
    </xf>
    <xf numFmtId="4" fontId="52" fillId="18" borderId="19" xfId="0" applyNumberFormat="1" applyFont="1" applyFill="1" applyBorder="1" applyAlignment="1" applyProtection="1">
      <alignment horizontal="center" vertical="center"/>
      <protection hidden="1"/>
    </xf>
    <xf numFmtId="0" fontId="44" fillId="25" borderId="19" xfId="0" applyFont="1" applyFill="1" applyBorder="1" applyAlignment="1" applyProtection="1">
      <alignment horizontal="center" vertical="center"/>
      <protection hidden="1"/>
    </xf>
    <xf numFmtId="4" fontId="44" fillId="75" borderId="19" xfId="0" applyNumberFormat="1" applyFont="1" applyFill="1" applyBorder="1" applyAlignment="1" applyProtection="1">
      <alignment horizontal="center" vertical="center"/>
      <protection hidden="1"/>
    </xf>
    <xf numFmtId="44" fontId="45" fillId="25" borderId="19" xfId="1" applyFont="1" applyFill="1" applyBorder="1" applyAlignment="1" applyProtection="1">
      <alignment vertical="center"/>
      <protection hidden="1"/>
    </xf>
    <xf numFmtId="0" fontId="44" fillId="0" borderId="19" xfId="0" applyFont="1" applyBorder="1" applyProtection="1">
      <protection hidden="1"/>
    </xf>
    <xf numFmtId="0" fontId="44" fillId="0" borderId="19" xfId="0" applyFont="1" applyBorder="1" applyAlignment="1" applyProtection="1">
      <alignment horizontal="center"/>
      <protection hidden="1"/>
    </xf>
    <xf numFmtId="0" fontId="47" fillId="17" borderId="19" xfId="0" applyFont="1" applyFill="1" applyBorder="1" applyAlignment="1" applyProtection="1">
      <alignment horizontal="center" vertical="center"/>
      <protection hidden="1"/>
    </xf>
    <xf numFmtId="17" fontId="47" fillId="71" borderId="19" xfId="0" applyNumberFormat="1" applyFont="1" applyFill="1" applyBorder="1" applyAlignment="1" applyProtection="1">
      <alignment horizontal="center" vertical="center"/>
      <protection hidden="1"/>
    </xf>
    <xf numFmtId="0" fontId="44" fillId="14" borderId="19" xfId="0" applyFont="1" applyFill="1" applyBorder="1" applyAlignment="1" applyProtection="1">
      <alignment horizontal="center" vertical="center"/>
      <protection hidden="1"/>
    </xf>
    <xf numFmtId="0" fontId="44" fillId="14" borderId="19" xfId="0" applyFont="1" applyFill="1" applyBorder="1" applyAlignment="1" applyProtection="1">
      <alignment vertical="center" wrapText="1"/>
      <protection hidden="1"/>
    </xf>
    <xf numFmtId="0" fontId="44" fillId="14" borderId="19" xfId="0" applyFont="1" applyFill="1" applyBorder="1" applyAlignment="1" applyProtection="1">
      <alignment horizontal="center" vertical="center" wrapText="1"/>
      <protection hidden="1"/>
    </xf>
    <xf numFmtId="44" fontId="44" fillId="22" borderId="19" xfId="1" applyFont="1" applyFill="1" applyBorder="1" applyAlignment="1" applyProtection="1">
      <alignment horizontal="center" vertical="center"/>
      <protection hidden="1"/>
    </xf>
    <xf numFmtId="44" fontId="44" fillId="14" borderId="19" xfId="1" applyFont="1" applyFill="1" applyBorder="1" applyAlignment="1" applyProtection="1">
      <alignment horizontal="center" vertical="center"/>
      <protection hidden="1"/>
    </xf>
    <xf numFmtId="0" fontId="56" fillId="20" borderId="19" xfId="0" applyFont="1" applyFill="1" applyBorder="1" applyAlignment="1" applyProtection="1">
      <alignment horizontal="left" vertical="center"/>
      <protection hidden="1"/>
    </xf>
    <xf numFmtId="0" fontId="56" fillId="20" borderId="19" xfId="0" applyFont="1" applyFill="1" applyBorder="1" applyAlignment="1" applyProtection="1">
      <alignment horizontal="center" vertical="center" wrapText="1"/>
      <protection hidden="1"/>
    </xf>
    <xf numFmtId="0" fontId="45" fillId="70" borderId="19" xfId="0" applyFont="1" applyFill="1" applyBorder="1" applyAlignment="1" applyProtection="1">
      <alignment vertical="center"/>
      <protection hidden="1"/>
    </xf>
    <xf numFmtId="44" fontId="44" fillId="70" borderId="19" xfId="1" applyFont="1" applyFill="1" applyBorder="1" applyAlignment="1" applyProtection="1">
      <alignment vertical="center"/>
      <protection hidden="1"/>
    </xf>
    <xf numFmtId="176" fontId="56" fillId="0" borderId="0" xfId="0" applyNumberFormat="1" applyFont="1" applyAlignment="1" applyProtection="1">
      <alignment horizontal="center" vertical="center"/>
      <protection hidden="1"/>
    </xf>
    <xf numFmtId="0" fontId="57" fillId="23" borderId="19" xfId="0" applyFont="1" applyFill="1" applyBorder="1" applyAlignment="1" applyProtection="1">
      <alignment horizontal="center" vertical="center"/>
      <protection hidden="1"/>
    </xf>
    <xf numFmtId="170" fontId="57" fillId="23" borderId="19" xfId="0" applyNumberFormat="1" applyFont="1" applyFill="1" applyBorder="1" applyAlignment="1" applyProtection="1">
      <alignment horizontal="center" vertical="center"/>
      <protection hidden="1"/>
    </xf>
    <xf numFmtId="43" fontId="44" fillId="24" borderId="19" xfId="1" applyNumberFormat="1" applyFont="1" applyFill="1" applyBorder="1" applyAlignment="1" applyProtection="1">
      <alignment horizontal="center" vertical="center"/>
      <protection hidden="1"/>
    </xf>
    <xf numFmtId="43" fontId="44" fillId="24" borderId="19" xfId="1" applyNumberFormat="1" applyFont="1" applyFill="1" applyBorder="1" applyAlignment="1" applyProtection="1">
      <alignment horizontal="justify" vertical="center"/>
      <protection hidden="1"/>
    </xf>
    <xf numFmtId="10" fontId="44" fillId="24" borderId="19" xfId="1" applyNumberFormat="1" applyFont="1" applyFill="1" applyBorder="1" applyAlignment="1" applyProtection="1">
      <alignment horizontal="center" vertical="center"/>
      <protection hidden="1"/>
    </xf>
    <xf numFmtId="10" fontId="57" fillId="14" borderId="19" xfId="30" applyNumberFormat="1" applyFont="1" applyFill="1" applyBorder="1" applyAlignment="1" applyProtection="1">
      <alignment horizontal="center" vertical="center" readingOrder="1"/>
      <protection hidden="1"/>
    </xf>
    <xf numFmtId="43" fontId="56" fillId="0" borderId="19" xfId="1" applyNumberFormat="1" applyFont="1" applyFill="1" applyBorder="1" applyAlignment="1" applyProtection="1">
      <alignment horizontal="center" vertical="center"/>
      <protection hidden="1"/>
    </xf>
    <xf numFmtId="43" fontId="56" fillId="20" borderId="19" xfId="1" applyNumberFormat="1" applyFont="1" applyFill="1" applyBorder="1" applyAlignment="1" applyProtection="1">
      <alignment vertical="center"/>
      <protection hidden="1"/>
    </xf>
    <xf numFmtId="10" fontId="56" fillId="0" borderId="19" xfId="30" applyNumberFormat="1" applyFont="1" applyFill="1" applyBorder="1" applyAlignment="1" applyProtection="1">
      <alignment horizontal="center" vertical="center"/>
      <protection hidden="1"/>
    </xf>
    <xf numFmtId="10" fontId="56" fillId="20" borderId="19" xfId="30" applyNumberFormat="1" applyFont="1" applyFill="1" applyBorder="1" applyAlignment="1" applyProtection="1">
      <alignment horizontal="center" vertical="center"/>
      <protection hidden="1"/>
    </xf>
    <xf numFmtId="0" fontId="57" fillId="0" borderId="19" xfId="0" applyFont="1" applyBorder="1" applyAlignment="1" applyProtection="1">
      <alignment vertical="center"/>
      <protection hidden="1"/>
    </xf>
    <xf numFmtId="43" fontId="56" fillId="23" borderId="19" xfId="0" applyNumberFormat="1" applyFont="1" applyFill="1" applyBorder="1" applyAlignment="1" applyProtection="1">
      <alignment vertical="center"/>
      <protection hidden="1"/>
    </xf>
    <xf numFmtId="10" fontId="56" fillId="23" borderId="19" xfId="0" applyNumberFormat="1" applyFont="1" applyFill="1" applyBorder="1" applyAlignment="1" applyProtection="1">
      <alignment horizontal="center" vertical="center"/>
      <protection hidden="1"/>
    </xf>
    <xf numFmtId="0" fontId="53" fillId="113" borderId="19" xfId="0" applyFont="1" applyFill="1" applyBorder="1" applyAlignment="1" applyProtection="1">
      <alignment horizontal="center" vertical="center"/>
      <protection hidden="1"/>
    </xf>
    <xf numFmtId="0" fontId="22" fillId="16" borderId="6" xfId="0" applyFont="1" applyFill="1" applyBorder="1" applyAlignment="1" applyProtection="1">
      <alignment horizontal="center" vertical="center"/>
      <protection hidden="1"/>
    </xf>
    <xf numFmtId="44" fontId="22" fillId="0" borderId="18"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5" borderId="6" xfId="1" applyFont="1" applyFill="1" applyBorder="1" applyAlignment="1" applyProtection="1">
      <alignment horizontal="right" vertical="center" wrapText="1" readingOrder="1"/>
      <protection hidden="1"/>
    </xf>
    <xf numFmtId="0" fontId="56" fillId="0" borderId="6" xfId="0" applyFont="1" applyBorder="1" applyAlignment="1" applyProtection="1">
      <alignment horizontal="left" vertical="center" wrapText="1" readingOrder="1"/>
      <protection hidden="1"/>
    </xf>
    <xf numFmtId="0" fontId="22" fillId="0" borderId="42" xfId="0" applyFont="1" applyBorder="1" applyAlignment="1" applyProtection="1">
      <alignment horizontal="center" vertical="center"/>
      <protection hidden="1"/>
    </xf>
    <xf numFmtId="0" fontId="22" fillId="0" borderId="42" xfId="0" applyFont="1" applyBorder="1" applyAlignment="1" applyProtection="1">
      <alignment horizontal="center" vertical="center" readingOrder="1"/>
      <protection hidden="1"/>
    </xf>
    <xf numFmtId="0" fontId="22" fillId="0" borderId="42" xfId="0" applyFont="1" applyBorder="1" applyAlignment="1" applyProtection="1">
      <alignment horizontal="left" vertical="center" wrapText="1" readingOrder="1"/>
      <protection hidden="1"/>
    </xf>
    <xf numFmtId="0" fontId="22" fillId="0" borderId="42" xfId="0" applyFont="1" applyBorder="1" applyAlignment="1" applyProtection="1">
      <alignment horizontal="center" vertical="center" wrapText="1" readingOrder="1"/>
      <protection hidden="1"/>
    </xf>
    <xf numFmtId="43" fontId="22" fillId="0" borderId="42" xfId="27" applyFont="1" applyFill="1" applyBorder="1" applyAlignment="1" applyProtection="1">
      <alignment horizontal="center" vertical="center" readingOrder="1"/>
      <protection hidden="1"/>
    </xf>
    <xf numFmtId="0" fontId="22" fillId="0" borderId="44" xfId="0" applyFont="1" applyBorder="1" applyAlignment="1" applyProtection="1">
      <alignment horizontal="center" vertical="center"/>
      <protection hidden="1"/>
    </xf>
    <xf numFmtId="0" fontId="22" fillId="0" borderId="44" xfId="0" applyFont="1" applyBorder="1" applyAlignment="1" applyProtection="1">
      <alignment horizontal="center" vertical="center" readingOrder="1"/>
      <protection hidden="1"/>
    </xf>
    <xf numFmtId="0" fontId="22" fillId="0" borderId="44" xfId="0" applyFont="1" applyBorder="1" applyAlignment="1" applyProtection="1">
      <alignment horizontal="left" vertical="center" wrapText="1" readingOrder="1"/>
      <protection hidden="1"/>
    </xf>
    <xf numFmtId="0" fontId="22" fillId="0" borderId="44" xfId="0" applyFont="1" applyBorder="1" applyAlignment="1" applyProtection="1">
      <alignment horizontal="center" vertical="center" wrapText="1" readingOrder="1"/>
      <protection hidden="1"/>
    </xf>
    <xf numFmtId="43" fontId="22" fillId="0" borderId="44" xfId="27" applyFont="1" applyFill="1" applyBorder="1" applyAlignment="1" applyProtection="1">
      <alignment horizontal="center" vertical="center" readingOrder="1"/>
      <protection hidden="1"/>
    </xf>
    <xf numFmtId="44" fontId="22" fillId="15" borderId="44" xfId="1" applyFont="1" applyFill="1" applyBorder="1" applyAlignment="1" applyProtection="1">
      <alignment horizontal="right" vertical="center" wrapText="1" readingOrder="1"/>
      <protection hidden="1"/>
    </xf>
    <xf numFmtId="44" fontId="22" fillId="0" borderId="45" xfId="1" applyFont="1" applyFill="1" applyBorder="1" applyAlignment="1" applyProtection="1">
      <alignment horizontal="right" vertical="center" readingOrder="1"/>
      <protection hidden="1"/>
    </xf>
    <xf numFmtId="44" fontId="22" fillId="15" borderId="42" xfId="1" applyFont="1" applyFill="1" applyBorder="1" applyAlignment="1" applyProtection="1">
      <alignment horizontal="right" vertical="center" wrapText="1" readingOrder="1"/>
      <protection hidden="1"/>
    </xf>
    <xf numFmtId="44" fontId="22" fillId="0" borderId="43" xfId="1" applyFont="1" applyFill="1" applyBorder="1" applyAlignment="1" applyProtection="1">
      <alignment horizontal="right" vertical="center" readingOrder="1"/>
      <protection hidden="1"/>
    </xf>
    <xf numFmtId="44" fontId="22" fillId="0" borderId="42" xfId="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left" vertical="center" wrapText="1" readingOrder="1"/>
      <protection hidden="1"/>
    </xf>
    <xf numFmtId="0" fontId="22" fillId="0" borderId="0" xfId="0" applyFont="1" applyAlignment="1" applyProtection="1">
      <alignment horizontal="center" vertical="center" wrapText="1" readingOrder="1"/>
      <protection hidden="1"/>
    </xf>
    <xf numFmtId="43" fontId="22" fillId="0" borderId="0" xfId="27"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right" vertical="center" wrapText="1" readingOrder="1"/>
      <protection hidden="1"/>
    </xf>
    <xf numFmtId="44" fontId="22" fillId="0" borderId="0" xfId="1" applyFont="1" applyFill="1" applyBorder="1" applyAlignment="1" applyProtection="1">
      <alignment horizontal="right" vertical="center" readingOrder="1"/>
      <protection hidden="1"/>
    </xf>
    <xf numFmtId="43" fontId="36" fillId="0" borderId="0" xfId="1" applyNumberFormat="1" applyFont="1" applyFill="1" applyBorder="1" applyAlignment="1" applyProtection="1">
      <alignment horizontal="right" vertical="center" wrapText="1" readingOrder="1"/>
      <protection hidden="1"/>
    </xf>
    <xf numFmtId="44" fontId="36" fillId="0" borderId="0" xfId="1" applyFont="1" applyFill="1" applyBorder="1" applyAlignment="1" applyProtection="1">
      <alignment horizontal="right" vertical="center" readingOrder="1"/>
      <protection hidden="1"/>
    </xf>
    <xf numFmtId="0" fontId="36" fillId="0" borderId="0" xfId="0" applyFont="1" applyAlignment="1" applyProtection="1">
      <alignment horizontal="left" vertical="center" wrapText="1" readingOrder="1"/>
      <protection hidden="1"/>
    </xf>
    <xf numFmtId="0" fontId="36" fillId="0" borderId="0" xfId="0" applyFont="1" applyAlignment="1" applyProtection="1">
      <alignment horizontal="center" vertical="center" wrapText="1" readingOrder="1"/>
      <protection hidden="1"/>
    </xf>
    <xf numFmtId="43" fontId="36" fillId="0" borderId="0" xfId="27" applyFont="1" applyFill="1" applyBorder="1" applyAlignment="1" applyProtection="1">
      <alignment horizontal="center" vertical="center" readingOrder="1"/>
      <protection hidden="1"/>
    </xf>
    <xf numFmtId="43" fontId="46" fillId="0" borderId="19" xfId="27" applyFont="1" applyBorder="1" applyAlignment="1" applyProtection="1">
      <alignment horizontal="center" vertical="center"/>
      <protection hidden="1"/>
    </xf>
    <xf numFmtId="0" fontId="46" fillId="0" borderId="19" xfId="0" applyFont="1" applyBorder="1" applyAlignment="1" applyProtection="1">
      <alignment horizontal="center" vertical="center"/>
      <protection hidden="1"/>
    </xf>
    <xf numFmtId="0" fontId="0" fillId="0" borderId="0" xfId="0" applyAlignment="1">
      <alignment horizontal="right"/>
    </xf>
    <xf numFmtId="0" fontId="105" fillId="0" borderId="0" xfId="0" applyFont="1" applyAlignment="1">
      <alignment horizontal="right"/>
    </xf>
    <xf numFmtId="1" fontId="86" fillId="16" borderId="0" xfId="0" applyNumberFormat="1" applyFont="1" applyFill="1" applyAlignment="1">
      <alignment horizontal="center" vertical="center"/>
    </xf>
    <xf numFmtId="1" fontId="86" fillId="23" borderId="0" xfId="0" applyNumberFormat="1" applyFont="1" applyFill="1" applyAlignment="1">
      <alignment horizontal="center" vertical="center" wrapText="1"/>
    </xf>
    <xf numFmtId="1" fontId="48" fillId="0" borderId="0" xfId="0" applyNumberFormat="1" applyFont="1" applyAlignment="1">
      <alignment horizontal="center"/>
    </xf>
    <xf numFmtId="0" fontId="53" fillId="79" borderId="19" xfId="0" applyFont="1" applyFill="1" applyBorder="1" applyAlignment="1" applyProtection="1">
      <alignment horizontal="center" vertical="center" wrapText="1"/>
      <protection hidden="1"/>
    </xf>
    <xf numFmtId="0" fontId="86" fillId="23" borderId="0" xfId="0" applyFont="1" applyFill="1" applyAlignment="1">
      <alignment horizontal="center" vertical="center"/>
    </xf>
    <xf numFmtId="0" fontId="48" fillId="0" borderId="0" xfId="0" applyFont="1" applyAlignment="1">
      <alignment horizontal="center" vertical="center"/>
    </xf>
    <xf numFmtId="0" fontId="36" fillId="13" borderId="19" xfId="0" applyFont="1" applyFill="1" applyBorder="1" applyAlignment="1" applyProtection="1">
      <alignment horizontal="right" vertical="center" readingOrder="1"/>
      <protection hidden="1"/>
    </xf>
    <xf numFmtId="0" fontId="54" fillId="0" borderId="0" xfId="0" applyFont="1" applyAlignment="1" applyProtection="1">
      <alignment vertical="center"/>
      <protection hidden="1"/>
    </xf>
    <xf numFmtId="0" fontId="107" fillId="0" borderId="0" xfId="0" applyFont="1" applyAlignment="1" applyProtection="1">
      <alignment vertical="center"/>
      <protection hidden="1"/>
    </xf>
    <xf numFmtId="49" fontId="86" fillId="16" borderId="0" xfId="0" applyNumberFormat="1" applyFont="1" applyFill="1" applyAlignment="1">
      <alignment vertical="center"/>
    </xf>
    <xf numFmtId="49" fontId="85" fillId="0" borderId="0" xfId="0" applyNumberFormat="1" applyFont="1" applyAlignment="1">
      <alignment vertical="center" wrapText="1"/>
    </xf>
    <xf numFmtId="0" fontId="57" fillId="0" borderId="6" xfId="0" applyFont="1" applyBorder="1" applyAlignment="1" applyProtection="1">
      <alignment horizontal="left" vertical="center" readingOrder="1"/>
      <protection hidden="1"/>
    </xf>
    <xf numFmtId="0" fontId="53" fillId="0" borderId="19" xfId="27" applyNumberFormat="1" applyFont="1" applyFill="1" applyBorder="1" applyAlignment="1" applyProtection="1">
      <alignment horizontal="center" vertical="center"/>
      <protection hidden="1"/>
    </xf>
    <xf numFmtId="0" fontId="53" fillId="79" borderId="19" xfId="27" applyNumberFormat="1" applyFont="1" applyFill="1" applyBorder="1" applyAlignment="1" applyProtection="1">
      <alignment horizontal="center" vertical="center"/>
      <protection hidden="1"/>
    </xf>
    <xf numFmtId="0" fontId="109" fillId="114" borderId="2" xfId="260" applyFont="1" applyFill="1" applyBorder="1" applyAlignment="1">
      <alignment horizontal="right" vertical="top" wrapText="1"/>
    </xf>
    <xf numFmtId="0" fontId="109" fillId="114" borderId="2" xfId="260" applyFont="1" applyFill="1" applyBorder="1" applyAlignment="1">
      <alignment horizontal="left" vertical="top" wrapText="1"/>
    </xf>
    <xf numFmtId="0" fontId="109" fillId="114" borderId="2" xfId="260" applyFont="1" applyFill="1" applyBorder="1" applyAlignment="1">
      <alignment horizontal="center" vertical="top" wrapText="1"/>
    </xf>
    <xf numFmtId="0" fontId="108" fillId="0" borderId="0" xfId="260" applyAlignment="1">
      <alignment horizontal="left" vertical="top"/>
    </xf>
    <xf numFmtId="0" fontId="0" fillId="0" borderId="0" xfId="0" applyAlignment="1">
      <alignment horizontal="left" vertical="top"/>
    </xf>
    <xf numFmtId="0" fontId="108" fillId="0" borderId="0" xfId="260" applyAlignment="1">
      <alignment vertical="top"/>
    </xf>
    <xf numFmtId="4" fontId="57" fillId="0" borderId="42" xfId="0" applyNumberFormat="1" applyFont="1" applyBorder="1" applyAlignment="1" applyProtection="1">
      <alignment horizontal="right" vertical="center" wrapText="1" readingOrder="1"/>
      <protection hidden="1"/>
    </xf>
    <xf numFmtId="0" fontId="49" fillId="14" borderId="6" xfId="0" applyFont="1" applyFill="1" applyBorder="1" applyAlignment="1" applyProtection="1">
      <alignment vertical="center" readingOrder="1"/>
      <protection hidden="1"/>
    </xf>
    <xf numFmtId="0" fontId="51" fillId="14" borderId="6" xfId="0" applyFont="1" applyFill="1" applyBorder="1" applyAlignment="1" applyProtection="1">
      <alignment vertical="center" readingOrder="1"/>
      <protection hidden="1"/>
    </xf>
    <xf numFmtId="0" fontId="52" fillId="18" borderId="6" xfId="0" applyFont="1" applyFill="1" applyBorder="1" applyAlignment="1" applyProtection="1">
      <alignment horizontal="center" vertical="center"/>
      <protection hidden="1"/>
    </xf>
    <xf numFmtId="4" fontId="52" fillId="18" borderId="6" xfId="0" applyNumberFormat="1" applyFont="1" applyFill="1" applyBorder="1" applyAlignment="1" applyProtection="1">
      <alignment horizontal="center" vertical="center"/>
      <protection hidden="1"/>
    </xf>
    <xf numFmtId="169" fontId="52" fillId="18" borderId="6" xfId="27" applyNumberFormat="1" applyFont="1" applyFill="1" applyBorder="1" applyAlignment="1" applyProtection="1">
      <alignment horizontal="center" vertical="center"/>
      <protection hidden="1"/>
    </xf>
    <xf numFmtId="0" fontId="0" fillId="0" borderId="6" xfId="0" applyBorder="1" applyProtection="1">
      <protection hidden="1"/>
    </xf>
    <xf numFmtId="0" fontId="31" fillId="25" borderId="6" xfId="0" applyFont="1" applyFill="1" applyBorder="1" applyAlignment="1" applyProtection="1">
      <alignment horizontal="center" vertical="center"/>
      <protection hidden="1"/>
    </xf>
    <xf numFmtId="0" fontId="31" fillId="75" borderId="6" xfId="0" applyFont="1" applyFill="1" applyBorder="1" applyAlignment="1" applyProtection="1">
      <alignment horizontal="center" vertical="center" wrapText="1"/>
      <protection hidden="1"/>
    </xf>
    <xf numFmtId="44" fontId="31" fillId="25" borderId="6" xfId="1" applyFont="1" applyFill="1" applyBorder="1" applyAlignment="1" applyProtection="1">
      <alignment vertical="center"/>
      <protection hidden="1"/>
    </xf>
    <xf numFmtId="0" fontId="47" fillId="17" borderId="6" xfId="0" applyFont="1" applyFill="1" applyBorder="1" applyAlignment="1" applyProtection="1">
      <alignment horizontal="right" vertical="center"/>
      <protection hidden="1"/>
    </xf>
    <xf numFmtId="44" fontId="47" fillId="17" borderId="6" xfId="1" applyFont="1" applyFill="1" applyBorder="1" applyAlignment="1" applyProtection="1">
      <alignment horizontal="center" vertical="center"/>
      <protection hidden="1"/>
    </xf>
    <xf numFmtId="0" fontId="47" fillId="72" borderId="6" xfId="0" applyFont="1" applyFill="1" applyBorder="1" applyAlignment="1" applyProtection="1">
      <alignment horizontal="center" vertical="center"/>
      <protection hidden="1"/>
    </xf>
    <xf numFmtId="169" fontId="47" fillId="72" borderId="6" xfId="27" applyNumberFormat="1" applyFont="1" applyFill="1" applyBorder="1" applyAlignment="1" applyProtection="1">
      <alignment horizontal="center" vertical="center"/>
      <protection hidden="1"/>
    </xf>
    <xf numFmtId="4" fontId="47" fillId="72" borderId="6" xfId="0" applyNumberFormat="1" applyFont="1" applyFill="1" applyBorder="1" applyAlignment="1" applyProtection="1">
      <alignment horizontal="center" vertical="center"/>
      <protection hidden="1"/>
    </xf>
    <xf numFmtId="0" fontId="43" fillId="14" borderId="6" xfId="0" applyFont="1" applyFill="1" applyBorder="1" applyAlignment="1" applyProtection="1">
      <alignment horizontal="center" vertical="center" readingOrder="1"/>
      <protection hidden="1"/>
    </xf>
    <xf numFmtId="0" fontId="43" fillId="22" borderId="6" xfId="0" applyFont="1" applyFill="1" applyBorder="1" applyAlignment="1" applyProtection="1">
      <alignment horizontal="left" vertical="center" wrapText="1"/>
      <protection hidden="1"/>
    </xf>
    <xf numFmtId="0" fontId="43" fillId="22" borderId="6" xfId="0" applyFont="1" applyFill="1" applyBorder="1" applyAlignment="1" applyProtection="1">
      <alignment horizontal="center" vertical="center" wrapText="1"/>
      <protection hidden="1"/>
    </xf>
    <xf numFmtId="169" fontId="43" fillId="14" borderId="6" xfId="27" applyNumberFormat="1" applyFont="1" applyFill="1" applyBorder="1" applyAlignment="1" applyProtection="1">
      <alignment horizontal="center" vertical="center" readingOrder="1"/>
      <protection hidden="1"/>
    </xf>
    <xf numFmtId="44" fontId="43" fillId="22" borderId="6" xfId="1" applyFont="1" applyFill="1" applyBorder="1" applyAlignment="1" applyProtection="1">
      <alignment horizontal="center" vertical="center"/>
      <protection hidden="1"/>
    </xf>
    <xf numFmtId="0" fontId="51" fillId="13" borderId="19" xfId="0" applyFont="1" applyFill="1" applyBorder="1" applyAlignment="1" applyProtection="1">
      <alignment horizontal="left" vertical="center" readingOrder="1"/>
      <protection hidden="1"/>
    </xf>
    <xf numFmtId="0" fontId="110" fillId="0" borderId="19" xfId="0" applyFont="1" applyBorder="1" applyAlignment="1">
      <alignment vertical="center" wrapText="1"/>
    </xf>
    <xf numFmtId="0" fontId="111" fillId="0" borderId="0" xfId="0" applyFont="1"/>
    <xf numFmtId="0" fontId="112" fillId="0" borderId="0" xfId="0" applyFont="1"/>
    <xf numFmtId="0" fontId="113" fillId="0" borderId="0" xfId="0" applyFont="1"/>
    <xf numFmtId="0" fontId="114" fillId="0" borderId="0" xfId="0" applyFont="1"/>
    <xf numFmtId="0" fontId="115" fillId="0" borderId="19" xfId="0" applyFont="1" applyBorder="1" applyAlignment="1">
      <alignment vertical="center" wrapText="1"/>
    </xf>
    <xf numFmtId="0" fontId="53" fillId="79" borderId="19" xfId="0" applyFont="1" applyFill="1" applyBorder="1" applyAlignment="1" applyProtection="1">
      <alignment horizontal="left" vertical="center" wrapText="1"/>
      <protection hidden="1"/>
    </xf>
    <xf numFmtId="0" fontId="0" fillId="0" borderId="18" xfId="0" applyBorder="1" applyProtection="1">
      <protection hidden="1"/>
    </xf>
    <xf numFmtId="0" fontId="52" fillId="18" borderId="42" xfId="0" applyFont="1" applyFill="1" applyBorder="1" applyAlignment="1" applyProtection="1">
      <alignment horizontal="center" vertical="center"/>
      <protection hidden="1"/>
    </xf>
    <xf numFmtId="4" fontId="52" fillId="18" borderId="42" xfId="0" applyNumberFormat="1" applyFont="1" applyFill="1" applyBorder="1" applyAlignment="1" applyProtection="1">
      <alignment horizontal="center" vertical="center"/>
      <protection hidden="1"/>
    </xf>
    <xf numFmtId="169" fontId="52" fillId="18" borderId="42" xfId="27" applyNumberFormat="1" applyFont="1" applyFill="1" applyBorder="1" applyAlignment="1" applyProtection="1">
      <alignment horizontal="center" vertical="center"/>
      <protection hidden="1"/>
    </xf>
    <xf numFmtId="0" fontId="43" fillId="0" borderId="47" xfId="0" applyFont="1" applyBorder="1" applyAlignment="1" applyProtection="1">
      <alignment horizontal="center" vertical="center" readingOrder="1"/>
      <protection hidden="1"/>
    </xf>
    <xf numFmtId="0" fontId="43" fillId="0" borderId="47" xfId="0" applyFont="1" applyBorder="1" applyAlignment="1" applyProtection="1">
      <alignment horizontal="left" vertical="center" wrapText="1"/>
      <protection hidden="1"/>
    </xf>
    <xf numFmtId="0" fontId="43" fillId="0" borderId="47" xfId="0" applyFont="1" applyBorder="1" applyAlignment="1" applyProtection="1">
      <alignment horizontal="center" vertical="center" wrapText="1"/>
      <protection hidden="1"/>
    </xf>
    <xf numFmtId="169" fontId="43" fillId="0" borderId="47" xfId="27" applyNumberFormat="1" applyFont="1" applyFill="1" applyBorder="1" applyAlignment="1" applyProtection="1">
      <alignment horizontal="center" vertical="center" readingOrder="1"/>
      <protection hidden="1"/>
    </xf>
    <xf numFmtId="44" fontId="43" fillId="0" borderId="47" xfId="1" applyFont="1" applyFill="1" applyBorder="1" applyAlignment="1" applyProtection="1">
      <alignment horizontal="center" vertical="center"/>
      <protection hidden="1"/>
    </xf>
    <xf numFmtId="10" fontId="22" fillId="0" borderId="0" xfId="30" applyNumberFormat="1" applyFont="1" applyAlignment="1" applyProtection="1">
      <alignment vertical="center"/>
      <protection hidden="1"/>
    </xf>
    <xf numFmtId="0" fontId="86" fillId="16" borderId="0" xfId="0" applyFont="1" applyFill="1" applyAlignment="1">
      <alignment vertical="center"/>
    </xf>
    <xf numFmtId="4" fontId="0" fillId="0" borderId="0" xfId="0" applyNumberFormat="1" applyAlignment="1">
      <alignment horizontal="right"/>
    </xf>
    <xf numFmtId="4" fontId="105" fillId="0" borderId="0" xfId="0" applyNumberFormat="1" applyFont="1" applyAlignment="1">
      <alignment horizontal="right"/>
    </xf>
    <xf numFmtId="1" fontId="116" fillId="0" borderId="2" xfId="0" applyNumberFormat="1" applyFont="1" applyBorder="1" applyAlignment="1">
      <alignment horizontal="right" vertical="top" shrinkToFit="1"/>
    </xf>
    <xf numFmtId="0" fontId="117" fillId="0" borderId="2" xfId="0" applyFont="1" applyBorder="1" applyAlignment="1">
      <alignment horizontal="left" vertical="top" wrapText="1"/>
    </xf>
    <xf numFmtId="0" fontId="117" fillId="0" borderId="2" xfId="0" applyFont="1" applyBorder="1" applyAlignment="1">
      <alignment horizontal="center" vertical="top" wrapText="1"/>
    </xf>
    <xf numFmtId="2" fontId="116" fillId="0" borderId="2" xfId="0" applyNumberFormat="1" applyFont="1" applyBorder="1" applyAlignment="1">
      <alignment horizontal="right" vertical="top" shrinkToFit="1"/>
    </xf>
    <xf numFmtId="0" fontId="0" fillId="0" borderId="2" xfId="0" applyBorder="1" applyAlignment="1">
      <alignment horizontal="left" wrapText="1"/>
    </xf>
    <xf numFmtId="0" fontId="0" fillId="0" borderId="2" xfId="0" applyBorder="1" applyAlignment="1">
      <alignment horizontal="left" vertical="center" wrapText="1"/>
    </xf>
    <xf numFmtId="4" fontId="116" fillId="0" borderId="2" xfId="0" applyNumberFormat="1" applyFont="1" applyBorder="1" applyAlignment="1">
      <alignment horizontal="right" vertical="top" shrinkToFit="1"/>
    </xf>
    <xf numFmtId="0" fontId="109" fillId="114" borderId="2" xfId="0" applyFont="1" applyFill="1" applyBorder="1" applyAlignment="1">
      <alignment horizontal="right" vertical="top" wrapText="1"/>
    </xf>
    <xf numFmtId="0" fontId="109" fillId="114" borderId="2" xfId="0" applyFont="1" applyFill="1" applyBorder="1" applyAlignment="1">
      <alignment horizontal="left" vertical="top" wrapText="1"/>
    </xf>
    <xf numFmtId="0" fontId="109" fillId="114" borderId="2" xfId="0" applyFont="1" applyFill="1" applyBorder="1" applyAlignment="1">
      <alignment horizontal="center" vertical="top" wrapText="1"/>
    </xf>
    <xf numFmtId="4" fontId="54" fillId="0" borderId="0" xfId="138" applyNumberFormat="1" applyAlignment="1">
      <alignment horizontal="right"/>
    </xf>
    <xf numFmtId="0" fontId="54" fillId="0" borderId="0" xfId="138"/>
    <xf numFmtId="0" fontId="54" fillId="0" borderId="0" xfId="138" applyAlignment="1">
      <alignment horizontal="right"/>
    </xf>
    <xf numFmtId="1" fontId="116" fillId="0" borderId="2" xfId="260" applyNumberFormat="1" applyFont="1" applyBorder="1" applyAlignment="1">
      <alignment horizontal="right" vertical="top" shrinkToFit="1"/>
    </xf>
    <xf numFmtId="0" fontId="117" fillId="0" borderId="2" xfId="260" applyFont="1" applyBorder="1" applyAlignment="1">
      <alignment horizontal="left" vertical="top" wrapText="1"/>
    </xf>
    <xf numFmtId="0" fontId="117" fillId="0" borderId="2" xfId="260" applyFont="1" applyBorder="1" applyAlignment="1">
      <alignment horizontal="center" vertical="top" wrapText="1"/>
    </xf>
    <xf numFmtId="0" fontId="108" fillId="0" borderId="2" xfId="260" applyBorder="1" applyAlignment="1">
      <alignment horizontal="left" vertical="top" wrapText="1"/>
    </xf>
    <xf numFmtId="1" fontId="42" fillId="0" borderId="2" xfId="260" applyNumberFormat="1" applyFont="1" applyBorder="1" applyAlignment="1">
      <alignment horizontal="right" vertical="top" shrinkToFit="1"/>
    </xf>
    <xf numFmtId="0" fontId="118" fillId="0" borderId="2" xfId="260" applyFont="1" applyBorder="1" applyAlignment="1">
      <alignment horizontal="center" vertical="top" wrapText="1"/>
    </xf>
    <xf numFmtId="2" fontId="42" fillId="0" borderId="2" xfId="260" applyNumberFormat="1" applyFont="1" applyBorder="1" applyAlignment="1">
      <alignment horizontal="right" vertical="top" shrinkToFit="1"/>
    </xf>
    <xf numFmtId="4" fontId="42" fillId="0" borderId="2" xfId="260" applyNumberFormat="1" applyFont="1" applyBorder="1" applyAlignment="1">
      <alignment horizontal="right" vertical="top" shrinkToFit="1"/>
    </xf>
    <xf numFmtId="0" fontId="118" fillId="0" borderId="2" xfId="260" applyFont="1" applyBorder="1" applyAlignment="1">
      <alignment horizontal="left" vertical="top" wrapText="1" indent="2"/>
    </xf>
    <xf numFmtId="0" fontId="108" fillId="115" borderId="2" xfId="260" applyFill="1" applyBorder="1" applyAlignment="1">
      <alignment horizontal="left" wrapText="1"/>
    </xf>
    <xf numFmtId="0" fontId="0" fillId="0" borderId="2" xfId="0" applyBorder="1" applyAlignment="1">
      <alignment horizontal="right" vertical="top" wrapText="1" indent="1"/>
    </xf>
    <xf numFmtId="0" fontId="126" fillId="116" borderId="2" xfId="0" applyFont="1" applyFill="1" applyBorder="1" applyAlignment="1">
      <alignment horizontal="left" vertical="top" wrapText="1" indent="1"/>
    </xf>
    <xf numFmtId="0" fontId="126" fillId="116" borderId="2" xfId="0" applyFont="1" applyFill="1" applyBorder="1" applyAlignment="1">
      <alignment horizontal="left" vertical="top" wrapText="1"/>
    </xf>
    <xf numFmtId="0" fontId="126" fillId="116" borderId="2" xfId="0" applyFont="1" applyFill="1" applyBorder="1" applyAlignment="1">
      <alignment horizontal="right" vertical="top" wrapText="1"/>
    </xf>
    <xf numFmtId="0" fontId="0" fillId="116" borderId="2" xfId="0" applyFill="1" applyBorder="1" applyAlignment="1">
      <alignment horizontal="left" vertical="top" wrapText="1" indent="3"/>
    </xf>
    <xf numFmtId="1" fontId="42" fillId="0" borderId="2" xfId="0" applyNumberFormat="1" applyFont="1" applyBorder="1" applyAlignment="1">
      <alignment horizontal="right" vertical="top" shrinkToFit="1"/>
    </xf>
    <xf numFmtId="0" fontId="118" fillId="0" borderId="2" xfId="0" applyFont="1" applyBorder="1" applyAlignment="1">
      <alignment horizontal="center" vertical="top" wrapText="1"/>
    </xf>
    <xf numFmtId="2" fontId="42" fillId="0" borderId="2" xfId="0" applyNumberFormat="1" applyFont="1" applyBorder="1" applyAlignment="1">
      <alignment horizontal="right" vertical="top" shrinkToFit="1"/>
    </xf>
    <xf numFmtId="4" fontId="42" fillId="0" borderId="2" xfId="0" applyNumberFormat="1" applyFont="1" applyBorder="1" applyAlignment="1">
      <alignment horizontal="right" vertical="top" shrinkToFit="1"/>
    </xf>
    <xf numFmtId="0" fontId="118" fillId="0" borderId="2" xfId="0" applyFont="1" applyBorder="1" applyAlignment="1">
      <alignment horizontal="left" vertical="top" wrapText="1" indent="2"/>
    </xf>
    <xf numFmtId="0" fontId="0" fillId="115" borderId="2" xfId="0" applyFill="1" applyBorder="1" applyAlignment="1">
      <alignment horizontal="left" wrapText="1"/>
    </xf>
    <xf numFmtId="0" fontId="128" fillId="0" borderId="0" xfId="0" applyFont="1" applyAlignment="1" applyProtection="1">
      <alignment horizontal="right" vertical="center"/>
      <protection hidden="1"/>
    </xf>
    <xf numFmtId="0" fontId="46" fillId="0" borderId="0" xfId="0" applyFont="1" applyAlignment="1" applyProtection="1">
      <alignment horizontal="left" vertical="center"/>
      <protection hidden="1"/>
    </xf>
    <xf numFmtId="0" fontId="46" fillId="0" borderId="0" xfId="0" applyFont="1" applyAlignment="1" applyProtection="1">
      <alignment horizontal="center" vertical="center"/>
      <protection hidden="1"/>
    </xf>
    <xf numFmtId="43" fontId="46" fillId="0" borderId="0" xfId="27" applyFont="1" applyBorder="1" applyAlignment="1" applyProtection="1">
      <alignment horizontal="center" vertical="center"/>
      <protection hidden="1"/>
    </xf>
    <xf numFmtId="0" fontId="22" fillId="0" borderId="51" xfId="0" applyFont="1" applyBorder="1" applyAlignment="1" applyProtection="1">
      <alignment horizontal="left" vertical="center" wrapText="1"/>
      <protection hidden="1"/>
    </xf>
    <xf numFmtId="0" fontId="22" fillId="0" borderId="51" xfId="0" applyFont="1" applyBorder="1" applyAlignment="1" applyProtection="1">
      <alignment horizontal="left" vertical="center"/>
      <protection hidden="1"/>
    </xf>
    <xf numFmtId="43" fontId="22" fillId="0" borderId="51" xfId="27" applyFont="1" applyBorder="1" applyAlignment="1" applyProtection="1">
      <alignment horizontal="center" vertical="center"/>
      <protection hidden="1"/>
    </xf>
    <xf numFmtId="43" fontId="22" fillId="0" borderId="51" xfId="0" applyNumberFormat="1" applyFont="1" applyBorder="1" applyAlignment="1" applyProtection="1">
      <alignment horizontal="left" vertical="center"/>
      <protection hidden="1"/>
    </xf>
    <xf numFmtId="43" fontId="22" fillId="13" borderId="0" xfId="265" applyNumberFormat="1" applyFont="1" applyFill="1" applyBorder="1" applyAlignment="1" applyProtection="1">
      <alignment horizontal="left" vertical="center" readingOrder="1"/>
      <protection hidden="1"/>
    </xf>
    <xf numFmtId="0" fontId="22" fillId="13" borderId="0" xfId="0" applyFont="1" applyFill="1" applyAlignment="1" applyProtection="1">
      <alignment horizontal="left" vertical="center" wrapText="1" readingOrder="1"/>
      <protection hidden="1"/>
    </xf>
    <xf numFmtId="44" fontId="22" fillId="13" borderId="0" xfId="0" applyNumberFormat="1" applyFont="1" applyFill="1" applyAlignment="1" applyProtection="1">
      <alignment horizontal="left" vertical="center" wrapText="1" readingOrder="1"/>
      <protection hidden="1"/>
    </xf>
    <xf numFmtId="0" fontId="22" fillId="13" borderId="0" xfId="0" applyFont="1" applyFill="1" applyAlignment="1" applyProtection="1">
      <alignment horizontal="center" vertical="center" readingOrder="1"/>
      <protection hidden="1"/>
    </xf>
    <xf numFmtId="43" fontId="22" fillId="13" borderId="0" xfId="27" applyFont="1" applyFill="1" applyBorder="1" applyAlignment="1" applyProtection="1">
      <alignment horizontal="center" vertical="center" readingOrder="1"/>
      <protection hidden="1"/>
    </xf>
    <xf numFmtId="43" fontId="22" fillId="13" borderId="0" xfId="0" applyNumberFormat="1" applyFont="1" applyFill="1" applyAlignment="1" applyProtection="1">
      <alignment horizontal="center" vertical="center" readingOrder="1"/>
      <protection hidden="1"/>
    </xf>
    <xf numFmtId="2" fontId="53" fillId="79" borderId="19" xfId="27" applyNumberFormat="1" applyFont="1" applyFill="1" applyBorder="1" applyAlignment="1" applyProtection="1">
      <alignment horizontal="center" vertical="center"/>
      <protection hidden="1"/>
    </xf>
    <xf numFmtId="0" fontId="53" fillId="79" borderId="0" xfId="0" applyFont="1" applyFill="1" applyAlignment="1" applyProtection="1">
      <alignment horizontal="center" vertical="center" wrapText="1"/>
      <protection hidden="1"/>
    </xf>
    <xf numFmtId="0" fontId="53" fillId="79" borderId="0" xfId="27" applyNumberFormat="1" applyFont="1" applyFill="1" applyBorder="1" applyAlignment="1" applyProtection="1">
      <alignment horizontal="center" vertical="center"/>
      <protection hidden="1"/>
    </xf>
    <xf numFmtId="0" fontId="53" fillId="0" borderId="0" xfId="27" applyNumberFormat="1" applyFont="1" applyFill="1" applyBorder="1" applyAlignment="1" applyProtection="1">
      <alignment horizontal="center" vertical="center"/>
      <protection hidden="1"/>
    </xf>
    <xf numFmtId="43" fontId="53" fillId="79" borderId="19" xfId="27" applyFont="1" applyFill="1" applyBorder="1" applyAlignment="1" applyProtection="1">
      <alignment horizontal="center" vertical="center"/>
      <protection hidden="1"/>
    </xf>
    <xf numFmtId="0" fontId="47" fillId="17" borderId="19" xfId="0" applyFont="1" applyFill="1" applyBorder="1" applyAlignment="1" applyProtection="1">
      <alignment vertical="center"/>
      <protection hidden="1"/>
    </xf>
    <xf numFmtId="0" fontId="47" fillId="17" borderId="19" xfId="0" applyFont="1" applyFill="1" applyBorder="1" applyAlignment="1" applyProtection="1">
      <alignment horizontal="center" vertical="center" wrapText="1"/>
      <protection hidden="1"/>
    </xf>
    <xf numFmtId="0" fontId="57" fillId="20" borderId="19" xfId="0" applyFont="1" applyFill="1" applyBorder="1" applyAlignment="1" applyProtection="1">
      <alignment horizontal="center" vertical="center" wrapText="1"/>
      <protection hidden="1"/>
    </xf>
    <xf numFmtId="0" fontId="51" fillId="117" borderId="6" xfId="0" applyFont="1" applyFill="1" applyBorder="1" applyAlignment="1" applyProtection="1">
      <alignment horizontal="left" vertical="center" wrapText="1" readingOrder="1"/>
      <protection hidden="1"/>
    </xf>
    <xf numFmtId="0" fontId="0" fillId="0" borderId="0" xfId="0" applyAlignment="1">
      <alignment vertical="center" wrapText="1"/>
    </xf>
    <xf numFmtId="0" fontId="0" fillId="15" borderId="0" xfId="0" applyFill="1" applyProtection="1">
      <protection hidden="1"/>
    </xf>
    <xf numFmtId="0" fontId="22" fillId="0" borderId="19" xfId="0" applyFont="1" applyBorder="1" applyAlignment="1">
      <alignment vertical="top" wrapText="1"/>
    </xf>
    <xf numFmtId="0" fontId="83" fillId="0" borderId="19" xfId="0" applyFont="1" applyBorder="1" applyAlignment="1">
      <alignment horizontal="center" vertical="center"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3" fillId="0" borderId="22" xfId="0" applyFont="1" applyBorder="1" applyAlignment="1">
      <alignment horizontal="left" vertical="top" wrapText="1"/>
    </xf>
    <xf numFmtId="0" fontId="22" fillId="0" borderId="19" xfId="0" applyFont="1" applyBorder="1" applyAlignment="1">
      <alignment wrapText="1"/>
    </xf>
    <xf numFmtId="0" fontId="22" fillId="0" borderId="20" xfId="0" applyFont="1" applyBorder="1" applyAlignment="1">
      <alignment horizontal="left" indent="1"/>
    </xf>
    <xf numFmtId="0" fontId="22" fillId="0" borderId="21" xfId="0" applyFont="1" applyBorder="1" applyAlignment="1">
      <alignment horizontal="left" indent="1"/>
    </xf>
    <xf numFmtId="0" fontId="22" fillId="0" borderId="22" xfId="0"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14" fontId="22" fillId="0" borderId="22" xfId="0" quotePrefix="1" applyNumberFormat="1" applyFont="1" applyBorder="1" applyAlignment="1">
      <alignment horizontal="left" indent="1"/>
    </xf>
    <xf numFmtId="0" fontId="86" fillId="16" borderId="0" xfId="0" applyFont="1" applyFill="1" applyAlignment="1">
      <alignment horizontal="center" vertical="center"/>
    </xf>
    <xf numFmtId="0" fontId="117" fillId="0" borderId="0" xfId="0" applyFont="1" applyAlignment="1">
      <alignment horizontal="left" vertical="top" wrapText="1" indent="1"/>
    </xf>
    <xf numFmtId="0" fontId="86" fillId="16" borderId="49" xfId="0" applyFont="1" applyFill="1" applyBorder="1" applyAlignment="1">
      <alignment horizontal="center" vertical="center"/>
    </xf>
    <xf numFmtId="0" fontId="103" fillId="0" borderId="3" xfId="0" applyFont="1" applyBorder="1" applyAlignment="1">
      <alignment vertical="top" wrapText="1"/>
    </xf>
    <xf numFmtId="0" fontId="103" fillId="0" borderId="5" xfId="0" applyFont="1" applyBorder="1" applyAlignment="1">
      <alignment vertical="top" wrapText="1"/>
    </xf>
    <xf numFmtId="0" fontId="103" fillId="0" borderId="4"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0" fillId="0" borderId="4" xfId="0" applyBorder="1" applyAlignment="1">
      <alignment wrapText="1"/>
    </xf>
    <xf numFmtId="0" fontId="0" fillId="115" borderId="3" xfId="0" applyFill="1" applyBorder="1" applyAlignment="1">
      <alignment horizontal="left" vertical="top" wrapText="1"/>
    </xf>
    <xf numFmtId="0" fontId="0" fillId="115" borderId="4" xfId="0" applyFill="1" applyBorder="1" applyAlignment="1">
      <alignment horizontal="left" vertical="top" wrapText="1"/>
    </xf>
    <xf numFmtId="0" fontId="108" fillId="115" borderId="3" xfId="260" applyFill="1" applyBorder="1" applyAlignment="1">
      <alignment horizontal="left" vertical="top" wrapText="1"/>
    </xf>
    <xf numFmtId="0" fontId="108" fillId="115" borderId="5" xfId="260" applyFill="1" applyBorder="1" applyAlignment="1">
      <alignment horizontal="left" vertical="top" wrapText="1"/>
    </xf>
    <xf numFmtId="0" fontId="0" fillId="0" borderId="3" xfId="0" applyBorder="1" applyAlignment="1">
      <alignment horizontal="left" vertical="top" wrapText="1"/>
    </xf>
    <xf numFmtId="0" fontId="0" fillId="0" borderId="5" xfId="0" applyBorder="1" applyAlignment="1">
      <alignment horizontal="left" vertical="top" wrapText="1"/>
    </xf>
    <xf numFmtId="0" fontId="0" fillId="0" borderId="4" xfId="0" applyBorder="1" applyAlignment="1">
      <alignment horizontal="left" vertical="top" wrapText="1"/>
    </xf>
    <xf numFmtId="0" fontId="0" fillId="115" borderId="5" xfId="0" applyFill="1" applyBorder="1" applyAlignment="1">
      <alignment horizontal="left" vertical="top" wrapText="1"/>
    </xf>
    <xf numFmtId="0" fontId="108" fillId="115" borderId="4" xfId="260" applyFill="1" applyBorder="1" applyAlignment="1">
      <alignment horizontal="left" vertical="top" wrapText="1"/>
    </xf>
    <xf numFmtId="49" fontId="84" fillId="16" borderId="0" xfId="0" applyNumberFormat="1" applyFont="1" applyFill="1" applyAlignment="1">
      <alignment horizontal="center" vertical="center"/>
    </xf>
    <xf numFmtId="10" fontId="41" fillId="0" borderId="2" xfId="19" applyNumberFormat="1" applyFont="1" applyBorder="1" applyAlignment="1">
      <alignment horizontal="center" vertical="center" wrapText="1"/>
    </xf>
    <xf numFmtId="0" fontId="31" fillId="12" borderId="2" xfId="17" applyFont="1" applyFill="1" applyBorder="1" applyAlignment="1">
      <alignment horizontal="center" vertical="center" wrapText="1"/>
    </xf>
    <xf numFmtId="166" fontId="31" fillId="12" borderId="2" xfId="8" applyFont="1" applyFill="1" applyBorder="1" applyAlignment="1">
      <alignment horizontal="center" vertical="center" wrapText="1"/>
    </xf>
    <xf numFmtId="10" fontId="41" fillId="0" borderId="8" xfId="19" applyNumberFormat="1" applyFont="1" applyBorder="1" applyAlignment="1" applyProtection="1">
      <alignment horizontal="center" vertical="center" wrapText="1"/>
      <protection hidden="1"/>
    </xf>
    <xf numFmtId="0" fontId="31" fillId="0" borderId="0" xfId="17" applyFont="1" applyProtection="1">
      <protection hidden="1"/>
    </xf>
    <xf numFmtId="10" fontId="40" fillId="11" borderId="2" xfId="9" applyNumberFormat="1" applyFont="1" applyFill="1" applyBorder="1" applyAlignment="1" applyProtection="1">
      <alignment horizontal="center" vertical="center" wrapText="1"/>
      <protection hidden="1"/>
    </xf>
    <xf numFmtId="0" fontId="25" fillId="0" borderId="0" xfId="0" applyFont="1" applyAlignment="1" applyProtection="1">
      <alignment horizontal="center"/>
      <protection hidden="1"/>
    </xf>
    <xf numFmtId="10" fontId="27" fillId="8" borderId="0" xfId="0" applyNumberFormat="1" applyFont="1" applyFill="1" applyAlignment="1" applyProtection="1">
      <alignment vertical="center" wrapText="1"/>
      <protection hidden="1"/>
    </xf>
    <xf numFmtId="10" fontId="29" fillId="8" borderId="0" xfId="0" applyNumberFormat="1" applyFont="1" applyFill="1" applyAlignment="1" applyProtection="1">
      <alignment vertical="center" wrapText="1"/>
      <protection hidden="1"/>
    </xf>
    <xf numFmtId="0" fontId="29" fillId="8" borderId="0" xfId="27" applyNumberFormat="1" applyFont="1" applyFill="1" applyBorder="1" applyAlignment="1" applyProtection="1">
      <alignment horizontal="left" vertical="center" wrapText="1"/>
      <protection hidden="1"/>
    </xf>
    <xf numFmtId="0" fontId="22" fillId="13" borderId="29" xfId="0" applyFont="1" applyFill="1" applyBorder="1" applyAlignment="1" applyProtection="1">
      <alignment horizontal="center" vertical="center" readingOrder="1"/>
      <protection hidden="1"/>
    </xf>
    <xf numFmtId="0" fontId="46" fillId="0" borderId="26" xfId="0" applyFont="1" applyBorder="1" applyAlignment="1" applyProtection="1">
      <alignment horizontal="center" vertical="center"/>
      <protection hidden="1"/>
    </xf>
    <xf numFmtId="0" fontId="46" fillId="0" borderId="0" xfId="0" applyFont="1" applyAlignment="1" applyProtection="1">
      <alignment horizontal="center" vertical="center"/>
      <protection hidden="1"/>
    </xf>
    <xf numFmtId="0" fontId="57" fillId="77" borderId="6" xfId="0" applyFont="1" applyFill="1" applyBorder="1" applyAlignment="1" applyProtection="1">
      <alignment horizontal="center" vertical="center" textRotation="90"/>
      <protection hidden="1"/>
    </xf>
    <xf numFmtId="0" fontId="57" fillId="76" borderId="23" xfId="0" applyFont="1" applyFill="1" applyBorder="1" applyAlignment="1" applyProtection="1">
      <alignment horizontal="center" vertical="center" readingOrder="1"/>
      <protection hidden="1"/>
    </xf>
    <xf numFmtId="0" fontId="57" fillId="76" borderId="24" xfId="0" applyFont="1" applyFill="1" applyBorder="1" applyAlignment="1" applyProtection="1">
      <alignment horizontal="center" vertical="center" readingOrder="1"/>
      <protection hidden="1"/>
    </xf>
    <xf numFmtId="0" fontId="22" fillId="78" borderId="25" xfId="0" applyFont="1" applyFill="1" applyBorder="1" applyAlignment="1" applyProtection="1">
      <alignment horizontal="center" vertical="center"/>
      <protection hidden="1"/>
    </xf>
    <xf numFmtId="0" fontId="22" fillId="78" borderId="26" xfId="0" applyFont="1" applyFill="1" applyBorder="1" applyAlignment="1" applyProtection="1">
      <alignment horizontal="center" vertical="center"/>
      <protection hidden="1"/>
    </xf>
    <xf numFmtId="0" fontId="22" fillId="78" borderId="27" xfId="0" applyFont="1" applyFill="1" applyBorder="1" applyAlignment="1" applyProtection="1">
      <alignment horizontal="center" vertical="center"/>
      <protection hidden="1"/>
    </xf>
    <xf numFmtId="0" fontId="22" fillId="78" borderId="28" xfId="0" applyFont="1" applyFill="1" applyBorder="1" applyAlignment="1" applyProtection="1">
      <alignment horizontal="center" vertical="center"/>
      <protection hidden="1"/>
    </xf>
    <xf numFmtId="0" fontId="22" fillId="78" borderId="29" xfId="0" applyFont="1" applyFill="1" applyBorder="1" applyAlignment="1" applyProtection="1">
      <alignment horizontal="center" vertical="center"/>
      <protection hidden="1"/>
    </xf>
    <xf numFmtId="0" fontId="22" fillId="78" borderId="30" xfId="0" applyFont="1" applyFill="1" applyBorder="1" applyAlignment="1" applyProtection="1">
      <alignment horizontal="center" vertical="center"/>
      <protection hidden="1"/>
    </xf>
    <xf numFmtId="0" fontId="80" fillId="13" borderId="46" xfId="0" applyFont="1" applyFill="1" applyBorder="1" applyAlignment="1" applyProtection="1">
      <alignment horizontal="center" vertical="center" readingOrder="1"/>
      <protection hidden="1"/>
    </xf>
    <xf numFmtId="0" fontId="80" fillId="13" borderId="47" xfId="0" applyFont="1" applyFill="1" applyBorder="1" applyAlignment="1" applyProtection="1">
      <alignment horizontal="center" vertical="center" readingOrder="1"/>
      <protection hidden="1"/>
    </xf>
    <xf numFmtId="0" fontId="80" fillId="13" borderId="18" xfId="0" applyFont="1" applyFill="1" applyBorder="1" applyAlignment="1" applyProtection="1">
      <alignment horizontal="center" vertical="center" readingOrder="1"/>
      <protection hidden="1"/>
    </xf>
    <xf numFmtId="0" fontId="56" fillId="0" borderId="42" xfId="0" applyFont="1" applyBorder="1" applyAlignment="1" applyProtection="1">
      <alignment horizontal="left" vertical="center" readingOrder="1"/>
      <protection hidden="1"/>
    </xf>
    <xf numFmtId="0" fontId="51" fillId="19" borderId="6" xfId="0" applyFont="1" applyFill="1" applyBorder="1" applyAlignment="1" applyProtection="1">
      <alignment horizontal="center" vertical="center" readingOrder="1"/>
      <protection hidden="1"/>
    </xf>
    <xf numFmtId="0" fontId="51" fillId="23" borderId="6" xfId="0" applyFont="1" applyFill="1" applyBorder="1" applyAlignment="1" applyProtection="1">
      <alignment horizontal="center" vertical="center"/>
      <protection hidden="1"/>
    </xf>
    <xf numFmtId="10" fontId="56" fillId="0" borderId="46" xfId="0" applyNumberFormat="1" applyFont="1" applyBorder="1" applyAlignment="1" applyProtection="1">
      <alignment horizontal="left" vertical="center" wrapText="1" readingOrder="1"/>
      <protection hidden="1"/>
    </xf>
    <xf numFmtId="10" fontId="56" fillId="0" borderId="47" xfId="0" applyNumberFormat="1" applyFont="1" applyBorder="1" applyAlignment="1" applyProtection="1">
      <alignment horizontal="left" vertical="center" wrapText="1" readingOrder="1"/>
      <protection hidden="1"/>
    </xf>
    <xf numFmtId="10" fontId="56" fillId="0" borderId="18" xfId="0" applyNumberFormat="1" applyFont="1" applyBorder="1" applyAlignment="1" applyProtection="1">
      <alignment horizontal="left" vertical="center" wrapText="1" readingOrder="1"/>
      <protection hidden="1"/>
    </xf>
    <xf numFmtId="17" fontId="56" fillId="0" borderId="48" xfId="0" applyNumberFormat="1" applyFont="1" applyBorder="1" applyAlignment="1" applyProtection="1">
      <alignment horizontal="center" vertical="center" wrapText="1" readingOrder="1"/>
      <protection hidden="1"/>
    </xf>
    <xf numFmtId="17" fontId="56" fillId="0" borderId="43" xfId="0" applyNumberFormat="1" applyFont="1" applyBorder="1" applyAlignment="1" applyProtection="1">
      <alignment horizontal="center" vertical="center" wrapText="1" readingOrder="1"/>
      <protection hidden="1"/>
    </xf>
    <xf numFmtId="0" fontId="80" fillId="13" borderId="0" xfId="0" applyFont="1" applyFill="1" applyAlignment="1" applyProtection="1">
      <alignment horizontal="center" vertical="center" readingOrder="1"/>
      <protection hidden="1"/>
    </xf>
    <xf numFmtId="10" fontId="56" fillId="0" borderId="6" xfId="0" applyNumberFormat="1" applyFont="1" applyBorder="1" applyAlignment="1" applyProtection="1">
      <alignment horizontal="left" vertical="center" readingOrder="1"/>
      <protection hidden="1"/>
    </xf>
    <xf numFmtId="0" fontId="56" fillId="0" borderId="6" xfId="0" applyFont="1" applyBorder="1" applyAlignment="1" applyProtection="1">
      <alignment horizontal="left" vertical="center" readingOrder="1"/>
      <protection hidden="1"/>
    </xf>
    <xf numFmtId="0" fontId="36" fillId="0" borderId="0" xfId="0" applyFont="1" applyAlignment="1" applyProtection="1">
      <alignment horizontal="center" vertical="center"/>
      <protection hidden="1"/>
    </xf>
    <xf numFmtId="0" fontId="53" fillId="15" borderId="20" xfId="0" applyFont="1" applyFill="1" applyBorder="1" applyAlignment="1" applyProtection="1">
      <alignment horizontal="left" vertical="center" wrapText="1"/>
      <protection hidden="1"/>
    </xf>
    <xf numFmtId="0" fontId="53" fillId="15" borderId="21" xfId="0" applyFont="1" applyFill="1" applyBorder="1" applyAlignment="1" applyProtection="1">
      <alignment horizontal="left" vertical="center" wrapText="1"/>
      <protection hidden="1"/>
    </xf>
    <xf numFmtId="0" fontId="53" fillId="15" borderId="22" xfId="0" applyFont="1" applyFill="1" applyBorder="1" applyAlignment="1" applyProtection="1">
      <alignment horizontal="left" vertical="center" wrapText="1"/>
      <protection hidden="1"/>
    </xf>
    <xf numFmtId="0" fontId="55" fillId="21" borderId="20" xfId="0" applyFont="1" applyFill="1" applyBorder="1" applyAlignment="1" applyProtection="1">
      <alignment horizontal="left" vertical="center"/>
      <protection hidden="1"/>
    </xf>
    <xf numFmtId="0" fontId="55" fillId="21" borderId="21" xfId="0" applyFont="1" applyFill="1" applyBorder="1" applyAlignment="1" applyProtection="1">
      <alignment horizontal="left" vertical="center"/>
      <protection hidden="1"/>
    </xf>
    <xf numFmtId="0" fontId="55" fillId="21" borderId="22" xfId="0" applyFont="1" applyFill="1" applyBorder="1" applyAlignment="1" applyProtection="1">
      <alignment horizontal="left" vertical="center"/>
      <protection hidden="1"/>
    </xf>
    <xf numFmtId="0" fontId="53" fillId="15" borderId="19" xfId="0" applyFont="1" applyFill="1" applyBorder="1" applyAlignment="1" applyProtection="1">
      <alignment horizontal="left" vertical="center" wrapText="1"/>
      <protection hidden="1"/>
    </xf>
    <xf numFmtId="0" fontId="46" fillId="0" borderId="0" xfId="0" applyFont="1" applyAlignment="1" applyProtection="1">
      <alignment horizontal="left" vertical="center"/>
      <protection hidden="1"/>
    </xf>
    <xf numFmtId="0" fontId="80" fillId="13" borderId="19" xfId="0" applyFont="1" applyFill="1" applyBorder="1" applyAlignment="1" applyProtection="1">
      <alignment horizontal="center" vertical="center" readingOrder="1"/>
      <protection hidden="1"/>
    </xf>
    <xf numFmtId="0" fontId="55" fillId="21" borderId="19" xfId="0" applyFont="1" applyFill="1" applyBorder="1" applyAlignment="1" applyProtection="1">
      <alignment horizontal="left" vertical="center"/>
      <protection hidden="1"/>
    </xf>
    <xf numFmtId="10" fontId="49" fillId="22" borderId="19" xfId="0" applyNumberFormat="1" applyFont="1" applyFill="1" applyBorder="1" applyAlignment="1" applyProtection="1">
      <alignment vertical="center" readingOrder="1"/>
      <protection hidden="1"/>
    </xf>
    <xf numFmtId="0" fontId="49" fillId="22" borderId="19" xfId="0" applyFont="1" applyFill="1" applyBorder="1" applyAlignment="1" applyProtection="1">
      <alignment horizontal="left" vertical="center" readingOrder="1"/>
      <protection hidden="1"/>
    </xf>
    <xf numFmtId="0" fontId="47" fillId="73" borderId="6" xfId="0" applyFont="1" applyFill="1" applyBorder="1" applyAlignment="1" applyProtection="1">
      <alignment horizontal="center" vertical="center"/>
      <protection hidden="1"/>
    </xf>
    <xf numFmtId="0" fontId="52" fillId="18" borderId="42" xfId="0" applyFont="1" applyFill="1" applyBorder="1" applyAlignment="1" applyProtection="1">
      <alignment horizontal="center" vertical="center"/>
      <protection hidden="1"/>
    </xf>
    <xf numFmtId="0" fontId="31" fillId="75" borderId="6" xfId="0" applyFont="1" applyFill="1" applyBorder="1" applyAlignment="1" applyProtection="1">
      <alignment horizontal="left" vertical="center" wrapText="1"/>
      <protection hidden="1"/>
    </xf>
    <xf numFmtId="0" fontId="80" fillId="13" borderId="6" xfId="0" applyFont="1" applyFill="1" applyBorder="1" applyAlignment="1" applyProtection="1">
      <alignment horizontal="center" vertical="center" readingOrder="1"/>
      <protection hidden="1"/>
    </xf>
    <xf numFmtId="0" fontId="49" fillId="22" borderId="6" xfId="0" applyFont="1" applyFill="1" applyBorder="1" applyAlignment="1" applyProtection="1">
      <alignment vertical="center" readingOrder="1"/>
      <protection hidden="1"/>
    </xf>
    <xf numFmtId="10" fontId="49" fillId="22" borderId="6" xfId="0" applyNumberFormat="1" applyFont="1" applyFill="1" applyBorder="1" applyAlignment="1" applyProtection="1">
      <alignment horizontal="left" vertical="center" readingOrder="1"/>
      <protection hidden="1"/>
    </xf>
    <xf numFmtId="0" fontId="49" fillId="22" borderId="6" xfId="0" applyFont="1" applyFill="1" applyBorder="1" applyAlignment="1" applyProtection="1">
      <alignment horizontal="left" vertical="center" readingOrder="1"/>
      <protection hidden="1"/>
    </xf>
    <xf numFmtId="0" fontId="52" fillId="18" borderId="6" xfId="0" applyFont="1" applyFill="1" applyBorder="1" applyAlignment="1" applyProtection="1">
      <alignment horizontal="center" vertical="center"/>
      <protection hidden="1"/>
    </xf>
    <xf numFmtId="0" fontId="56" fillId="20" borderId="52" xfId="0" applyFont="1" applyFill="1" applyBorder="1" applyAlignment="1" applyProtection="1">
      <alignment horizontal="center" vertical="center"/>
      <protection hidden="1"/>
    </xf>
    <xf numFmtId="0" fontId="56" fillId="20" borderId="53" xfId="0" applyFont="1" applyFill="1" applyBorder="1" applyAlignment="1" applyProtection="1">
      <alignment horizontal="center" vertical="center"/>
      <protection hidden="1"/>
    </xf>
    <xf numFmtId="0" fontId="56" fillId="20" borderId="56" xfId="0" applyFont="1" applyFill="1" applyBorder="1" applyAlignment="1" applyProtection="1">
      <alignment horizontal="center" vertical="center"/>
      <protection hidden="1"/>
    </xf>
    <xf numFmtId="0" fontId="56" fillId="20" borderId="57" xfId="0" applyFont="1" applyFill="1" applyBorder="1" applyAlignment="1" applyProtection="1">
      <alignment horizontal="center" vertical="center"/>
      <protection hidden="1"/>
    </xf>
    <xf numFmtId="0" fontId="44" fillId="14" borderId="20" xfId="0" applyFont="1" applyFill="1" applyBorder="1" applyAlignment="1" applyProtection="1">
      <alignment horizontal="center" vertical="center" wrapText="1"/>
      <protection hidden="1"/>
    </xf>
    <xf numFmtId="0" fontId="44" fillId="14" borderId="22" xfId="0" applyFont="1" applyFill="1" applyBorder="1" applyAlignment="1" applyProtection="1">
      <alignment horizontal="center" vertical="center" wrapText="1"/>
      <protection hidden="1"/>
    </xf>
    <xf numFmtId="0" fontId="47" fillId="17" borderId="52" xfId="0" applyFont="1" applyFill="1" applyBorder="1" applyAlignment="1" applyProtection="1">
      <alignment horizontal="center" vertical="center"/>
      <protection hidden="1"/>
    </xf>
    <xf numFmtId="0" fontId="47" fillId="17" borderId="53" xfId="0" applyFont="1" applyFill="1" applyBorder="1" applyAlignment="1" applyProtection="1">
      <alignment horizontal="center" vertical="center"/>
      <protection hidden="1"/>
    </xf>
    <xf numFmtId="0" fontId="47" fillId="17" borderId="54" xfId="0" applyFont="1" applyFill="1" applyBorder="1" applyAlignment="1" applyProtection="1">
      <alignment horizontal="center" vertical="center"/>
      <protection hidden="1"/>
    </xf>
    <xf numFmtId="0" fontId="47" fillId="17" borderId="55" xfId="0" applyFont="1" applyFill="1" applyBorder="1" applyAlignment="1" applyProtection="1">
      <alignment horizontal="center" vertical="center"/>
      <protection hidden="1"/>
    </xf>
    <xf numFmtId="0" fontId="47" fillId="17" borderId="56" xfId="0" applyFont="1" applyFill="1" applyBorder="1" applyAlignment="1" applyProtection="1">
      <alignment horizontal="center" vertical="center"/>
      <protection hidden="1"/>
    </xf>
    <xf numFmtId="0" fontId="47" fillId="17" borderId="57" xfId="0" applyFont="1" applyFill="1" applyBorder="1" applyAlignment="1" applyProtection="1">
      <alignment horizontal="center" vertical="center"/>
      <protection hidden="1"/>
    </xf>
    <xf numFmtId="0" fontId="57" fillId="20" borderId="19" xfId="0" applyFont="1" applyFill="1" applyBorder="1" applyAlignment="1" applyProtection="1">
      <alignment horizontal="center" vertical="center" wrapText="1"/>
      <protection hidden="1"/>
    </xf>
    <xf numFmtId="0" fontId="57" fillId="20" borderId="19" xfId="0" applyFont="1" applyFill="1" applyBorder="1" applyAlignment="1" applyProtection="1">
      <alignment horizontal="center" vertical="center"/>
      <protection hidden="1"/>
    </xf>
    <xf numFmtId="10" fontId="49" fillId="22" borderId="19" xfId="0" applyNumberFormat="1" applyFont="1" applyFill="1" applyBorder="1" applyAlignment="1" applyProtection="1">
      <alignment horizontal="left" vertical="center" wrapText="1" readingOrder="1"/>
      <protection hidden="1"/>
    </xf>
    <xf numFmtId="0" fontId="47" fillId="17" borderId="19" xfId="0" applyFont="1" applyFill="1" applyBorder="1" applyAlignment="1" applyProtection="1">
      <alignment horizontal="center" vertical="center"/>
      <protection hidden="1"/>
    </xf>
    <xf numFmtId="0" fontId="52" fillId="18" borderId="19" xfId="0" applyFont="1" applyFill="1" applyBorder="1" applyAlignment="1" applyProtection="1">
      <alignment horizontal="center" vertical="center"/>
      <protection hidden="1"/>
    </xf>
    <xf numFmtId="0" fontId="44" fillId="75" borderId="19" xfId="0" applyFont="1" applyFill="1" applyBorder="1" applyAlignment="1" applyProtection="1">
      <alignment horizontal="left" vertical="center" wrapText="1"/>
      <protection hidden="1"/>
    </xf>
    <xf numFmtId="0" fontId="57" fillId="20" borderId="53" xfId="0" applyFont="1" applyFill="1" applyBorder="1" applyAlignment="1" applyProtection="1">
      <alignment horizontal="center" vertical="center"/>
      <protection hidden="1"/>
    </xf>
    <xf numFmtId="0" fontId="57" fillId="20" borderId="57" xfId="0" applyFont="1" applyFill="1" applyBorder="1" applyAlignment="1" applyProtection="1">
      <alignment horizontal="center" vertical="center"/>
      <protection hidden="1"/>
    </xf>
    <xf numFmtId="0" fontId="82" fillId="13" borderId="19" xfId="0" applyFont="1" applyFill="1" applyBorder="1" applyAlignment="1" applyProtection="1">
      <alignment horizontal="center" vertical="center" readingOrder="1"/>
      <protection hidden="1"/>
    </xf>
    <xf numFmtId="0" fontId="0" fillId="0" borderId="0" xfId="0" applyProtection="1">
      <protection hidden="1"/>
    </xf>
    <xf numFmtId="0" fontId="56" fillId="0" borderId="29" xfId="0" applyFont="1" applyBorder="1" applyAlignment="1" applyProtection="1">
      <alignment horizontal="center"/>
      <protection hidden="1"/>
    </xf>
    <xf numFmtId="0" fontId="56" fillId="0" borderId="50" xfId="0" applyFont="1" applyBorder="1" applyAlignment="1" applyProtection="1">
      <alignment horizontal="left" indent="1"/>
      <protection hidden="1"/>
    </xf>
    <xf numFmtId="0" fontId="45" fillId="20" borderId="19" xfId="0" applyFont="1" applyFill="1" applyBorder="1" applyAlignment="1" applyProtection="1">
      <alignment horizontal="left" vertical="center" wrapText="1"/>
      <protection hidden="1"/>
    </xf>
    <xf numFmtId="0" fontId="57" fillId="0" borderId="19" xfId="0" applyFont="1" applyBorder="1" applyAlignment="1" applyProtection="1">
      <alignment horizontal="center" vertical="center"/>
      <protection hidden="1"/>
    </xf>
    <xf numFmtId="0" fontId="49" fillId="0" borderId="19" xfId="0" applyFont="1" applyBorder="1" applyAlignment="1" applyProtection="1">
      <alignment horizontal="left" vertical="center" readingOrder="1"/>
      <protection hidden="1"/>
    </xf>
    <xf numFmtId="10" fontId="49" fillId="0" borderId="19" xfId="0" applyNumberFormat="1" applyFont="1" applyBorder="1" applyAlignment="1" applyProtection="1">
      <alignment horizontal="left" vertical="center" wrapText="1" readingOrder="1"/>
      <protection hidden="1"/>
    </xf>
    <xf numFmtId="0" fontId="49" fillId="0" borderId="19" xfId="0" applyFont="1" applyBorder="1" applyAlignment="1" applyProtection="1">
      <alignment horizontal="left" vertical="center" wrapText="1" readingOrder="1"/>
      <protection hidden="1"/>
    </xf>
  </cellXfs>
  <cellStyles count="306">
    <cellStyle name="20% - Ênfase1" xfId="233" builtinId="30" customBuiltin="1"/>
    <cellStyle name="20% - Ênfase1 2" xfId="42"/>
    <cellStyle name="20% - Ênfase1 2 2" xfId="43"/>
    <cellStyle name="20% - Ênfase1 2 2 2" xfId="44"/>
    <cellStyle name="20% - Ênfase1 3" xfId="291"/>
    <cellStyle name="20% - Ênfase2" xfId="236" builtinId="34" customBuiltin="1"/>
    <cellStyle name="20% - Ênfase2 2" xfId="45"/>
    <cellStyle name="20% - Ênfase2 2 2" xfId="46"/>
    <cellStyle name="20% - Ênfase2 2 2 2" xfId="47"/>
    <cellStyle name="20% - Ênfase2 3" xfId="293"/>
    <cellStyle name="20% - Ênfase3" xfId="239" builtinId="38" customBuiltin="1"/>
    <cellStyle name="20% - Ênfase3 2" xfId="48"/>
    <cellStyle name="20% - Ênfase3 2 2" xfId="49"/>
    <cellStyle name="20% - Ênfase3 2 2 2" xfId="50"/>
    <cellStyle name="20% - Ênfase3 3" xfId="295"/>
    <cellStyle name="20% - Ênfase4" xfId="242" builtinId="42" customBuiltin="1"/>
    <cellStyle name="20% - Ênfase4 2" xfId="51"/>
    <cellStyle name="20% - Ênfase4 2 2" xfId="52"/>
    <cellStyle name="20% - Ênfase4 2 2 2" xfId="53"/>
    <cellStyle name="20% - Ênfase4 3" xfId="297"/>
    <cellStyle name="20% - Ênfase5" xfId="245" builtinId="46" customBuiltin="1"/>
    <cellStyle name="20% - Ênfase5 2" xfId="54"/>
    <cellStyle name="20% - Ênfase5 2 2" xfId="55"/>
    <cellStyle name="20% - Ênfase5 2 2 2" xfId="56"/>
    <cellStyle name="20% - Ênfase5 3" xfId="299"/>
    <cellStyle name="20% - Ênfase6" xfId="248" builtinId="50" customBuiltin="1"/>
    <cellStyle name="20% - Ênfase6 2" xfId="57"/>
    <cellStyle name="20% - Ênfase6 2 2" xfId="58"/>
    <cellStyle name="20% - Ênfase6 2 2 2" xfId="59"/>
    <cellStyle name="20% - Ênfase6 3" xfId="301"/>
    <cellStyle name="40% - Ênfase1" xfId="234" builtinId="31" customBuiltin="1"/>
    <cellStyle name="40% - Ênfase1 2" xfId="60"/>
    <cellStyle name="40% - Ênfase1 2 2" xfId="61"/>
    <cellStyle name="40% - Ênfase1 2 2 2" xfId="62"/>
    <cellStyle name="40% - Ênfase1 3" xfId="292"/>
    <cellStyle name="40% - Ênfase2" xfId="237" builtinId="35" customBuiltin="1"/>
    <cellStyle name="40% - Ênfase2 2" xfId="63"/>
    <cellStyle name="40% - Ênfase2 2 2" xfId="64"/>
    <cellStyle name="40% - Ênfase2 2 2 2" xfId="65"/>
    <cellStyle name="40% - Ênfase2 3" xfId="294"/>
    <cellStyle name="40% - Ênfase3" xfId="240" builtinId="39" customBuiltin="1"/>
    <cellStyle name="40% - Ênfase3 2" xfId="66"/>
    <cellStyle name="40% - Ênfase3 2 2" xfId="67"/>
    <cellStyle name="40% - Ênfase3 2 2 2" xfId="68"/>
    <cellStyle name="40% - Ênfase3 3" xfId="296"/>
    <cellStyle name="40% - Ênfase4" xfId="243" builtinId="43" customBuiltin="1"/>
    <cellStyle name="40% - Ênfase4 2" xfId="69"/>
    <cellStyle name="40% - Ênfase4 2 2" xfId="70"/>
    <cellStyle name="40% - Ênfase4 2 2 2" xfId="71"/>
    <cellStyle name="40% - Ênfase4 3" xfId="298"/>
    <cellStyle name="40% - Ênfase5" xfId="246" builtinId="47" customBuiltin="1"/>
    <cellStyle name="40% - Ênfase5 2" xfId="72"/>
    <cellStyle name="40% - Ênfase5 2 2" xfId="73"/>
    <cellStyle name="40% - Ênfase5 2 2 2" xfId="74"/>
    <cellStyle name="40% - Ênfase5 3" xfId="300"/>
    <cellStyle name="40% - Ênfase6" xfId="249" builtinId="51" customBuiltin="1"/>
    <cellStyle name="40% - Ênfase6 2" xfId="75"/>
    <cellStyle name="40% - Ênfase6 2 2" xfId="76"/>
    <cellStyle name="40% - Ênfase6 2 2 2" xfId="77"/>
    <cellStyle name="40% - Ênfase6 3" xfId="302"/>
    <cellStyle name="60% - Ênfase1 2" xfId="78"/>
    <cellStyle name="60% - Ênfase1 2 2" xfId="79"/>
    <cellStyle name="60% - Ênfase1 2 2 2" xfId="80"/>
    <cellStyle name="60% - Ênfase1 3" xfId="253"/>
    <cellStyle name="60% - Ênfase2 2" xfId="81"/>
    <cellStyle name="60% - Ênfase2 2 2" xfId="82"/>
    <cellStyle name="60% - Ênfase2 2 2 2" xfId="83"/>
    <cellStyle name="60% - Ênfase2 3" xfId="254"/>
    <cellStyle name="60% - Ênfase3 2" xfId="84"/>
    <cellStyle name="60% - Ênfase3 2 2" xfId="85"/>
    <cellStyle name="60% - Ênfase3 2 2 2" xfId="86"/>
    <cellStyle name="60% - Ênfase3 3" xfId="255"/>
    <cellStyle name="60% - Ênfase4 2" xfId="87"/>
    <cellStyle name="60% - Ênfase4 2 2" xfId="88"/>
    <cellStyle name="60% - Ênfase4 2 2 2" xfId="89"/>
    <cellStyle name="60% - Ênfase4 3" xfId="256"/>
    <cellStyle name="60% - Ênfase5 2" xfId="90"/>
    <cellStyle name="60% - Ênfase5 2 2" xfId="91"/>
    <cellStyle name="60% - Ênfase5 2 2 2" xfId="92"/>
    <cellStyle name="60% - Ênfase5 3" xfId="257"/>
    <cellStyle name="60% - Ênfase6 2" xfId="93"/>
    <cellStyle name="60% - Ênfase6 2 2" xfId="94"/>
    <cellStyle name="60% - Ênfase6 2 2 2" xfId="95"/>
    <cellStyle name="60% - Ênfase6 3" xfId="258"/>
    <cellStyle name="Accent" xfId="2"/>
    <cellStyle name="Accent 1" xfId="3"/>
    <cellStyle name="Accent 2" xfId="4"/>
    <cellStyle name="Accent 3" xfId="5"/>
    <cellStyle name="Bad" xfId="6"/>
    <cellStyle name="Bom" xfId="222" builtinId="26" customBuiltin="1"/>
    <cellStyle name="Bom 2" xfId="96"/>
    <cellStyle name="Bom 2 2" xfId="97"/>
    <cellStyle name="Bom 2 2 2" xfId="98"/>
    <cellStyle name="Cálculo" xfId="226" builtinId="22" customBuiltin="1"/>
    <cellStyle name="Cálculo 2" xfId="99"/>
    <cellStyle name="Cálculo 2 2" xfId="100"/>
    <cellStyle name="Cálculo 2 2 2" xfId="101"/>
    <cellStyle name="Célula de Verificação" xfId="228" builtinId="23" customBuiltin="1"/>
    <cellStyle name="Célula de Verificação 2" xfId="102"/>
    <cellStyle name="Célula de Verificação 2 2" xfId="103"/>
    <cellStyle name="Célula de Verificação 2 2 2" xfId="104"/>
    <cellStyle name="Célula Vinculada" xfId="227" builtinId="24" customBuiltin="1"/>
    <cellStyle name="Célula Vinculada 2" xfId="105"/>
    <cellStyle name="Ênfase1" xfId="232" builtinId="29" customBuiltin="1"/>
    <cellStyle name="Ênfase1 2" xfId="106"/>
    <cellStyle name="Ênfase1 2 2" xfId="107"/>
    <cellStyle name="Ênfase1 2 2 2" xfId="108"/>
    <cellStyle name="Ênfase2" xfId="235" builtinId="33" customBuiltin="1"/>
    <cellStyle name="Ênfase2 2" xfId="109"/>
    <cellStyle name="Ênfase2 2 2" xfId="110"/>
    <cellStyle name="Ênfase2 2 2 2" xfId="111"/>
    <cellStyle name="Ênfase3" xfId="238" builtinId="37" customBuiltin="1"/>
    <cellStyle name="Ênfase3 2" xfId="112"/>
    <cellStyle name="Ênfase3 2 2" xfId="113"/>
    <cellStyle name="Ênfase3 2 2 2" xfId="114"/>
    <cellStyle name="Ênfase4" xfId="241" builtinId="41" customBuiltin="1"/>
    <cellStyle name="Ênfase4 2" xfId="115"/>
    <cellStyle name="Ênfase4 2 2" xfId="116"/>
    <cellStyle name="Ênfase4 2 2 2" xfId="117"/>
    <cellStyle name="Ênfase5" xfId="244" builtinId="45" customBuiltin="1"/>
    <cellStyle name="Ênfase5 2" xfId="118"/>
    <cellStyle name="Ênfase5 2 2" xfId="119"/>
    <cellStyle name="Ênfase5 2 2 2" xfId="120"/>
    <cellStyle name="Ênfase6" xfId="247" builtinId="49" customBuiltin="1"/>
    <cellStyle name="Ênfase6 2" xfId="121"/>
    <cellStyle name="Ênfase6 2 2" xfId="122"/>
    <cellStyle name="Ênfase6 2 2 2" xfId="123"/>
    <cellStyle name="Entrada" xfId="224" builtinId="20" customBuiltin="1"/>
    <cellStyle name="Entrada 2" xfId="124"/>
    <cellStyle name="Entrada 2 2" xfId="125"/>
    <cellStyle name="Entrada 2 2 2" xfId="126"/>
    <cellStyle name="Error" xfId="7"/>
    <cellStyle name="Excel Built-in Normal" xfId="127"/>
    <cellStyle name="Excel_BuiltIn_Comma" xfId="8"/>
    <cellStyle name="Excel_BuiltIn_Percent" xfId="9"/>
    <cellStyle name="Footnote" xfId="10"/>
    <cellStyle name="Good" xfId="11"/>
    <cellStyle name="Heading (user)" xfId="12"/>
    <cellStyle name="Heading 1" xfId="13"/>
    <cellStyle name="Heading 2" xfId="14"/>
    <cellStyle name="Hyperlink" xfId="15"/>
    <cellStyle name="Incorreto" xfId="223" builtinId="27" customBuiltin="1"/>
    <cellStyle name="Incorreto 2" xfId="128"/>
    <cellStyle name="Incorreto 2 2" xfId="129"/>
    <cellStyle name="Incorreto 2 2 2" xfId="130"/>
    <cellStyle name="Moeda" xfId="1" builtinId="4"/>
    <cellStyle name="Moeda 2" xfId="29"/>
    <cellStyle name="Moeda 2 2" xfId="35"/>
    <cellStyle name="Moeda 2 2 2" xfId="268"/>
    <cellStyle name="Moeda 2 3" xfId="132"/>
    <cellStyle name="Moeda 2 4" xfId="264"/>
    <cellStyle name="Moeda 3" xfId="32"/>
    <cellStyle name="Moeda 3 2" xfId="133"/>
    <cellStyle name="Moeda 3 3" xfId="265"/>
    <cellStyle name="Moeda 4" xfId="134"/>
    <cellStyle name="Moeda 4 2" xfId="272"/>
    <cellStyle name="Moeda 5" xfId="131"/>
    <cellStyle name="Moeda 5 2" xfId="271"/>
    <cellStyle name="Moeda 6" xfId="213"/>
    <cellStyle name="Moeda 7" xfId="37"/>
    <cellStyle name="Moeda 8" xfId="259"/>
    <cellStyle name="Moeda 9" xfId="261"/>
    <cellStyle name="Neutra 2" xfId="135"/>
    <cellStyle name="Neutra 2 2" xfId="136"/>
    <cellStyle name="Neutra 2 2 2" xfId="137"/>
    <cellStyle name="Neutral" xfId="16"/>
    <cellStyle name="Neutro 2" xfId="251"/>
    <cellStyle name="Normal" xfId="0" builtinId="0" customBuiltin="1"/>
    <cellStyle name="Normal 10" xfId="215"/>
    <cellStyle name="Normal 11" xfId="250"/>
    <cellStyle name="Normal 11 2" xfId="303"/>
    <cellStyle name="Normal 12" xfId="138"/>
    <cellStyle name="Normal 13" xfId="260"/>
    <cellStyle name="Normal 14" xfId="305"/>
    <cellStyle name="Normal 2" xfId="17"/>
    <cellStyle name="Normal 2 2" xfId="140"/>
    <cellStyle name="Normal 2 2 2" xfId="141"/>
    <cellStyle name="Normal 2 3" xfId="139"/>
    <cellStyle name="Normal 2_Modelo de Detalhamento do  BDI" xfId="142"/>
    <cellStyle name="Normal 3" xfId="40"/>
    <cellStyle name="Normal 3 2" xfId="144"/>
    <cellStyle name="Normal 3 2 2" xfId="273"/>
    <cellStyle name="Normal 3 3" xfId="143"/>
    <cellStyle name="Normal 3 4" xfId="269"/>
    <cellStyle name="Normal 4" xfId="145"/>
    <cellStyle name="Normal 5" xfId="146"/>
    <cellStyle name="Normal 6" xfId="41"/>
    <cellStyle name="Normal 6 2" xfId="270"/>
    <cellStyle name="Normal 7" xfId="36"/>
    <cellStyle name="Normal 8" xfId="214"/>
    <cellStyle name="Normal 9" xfId="216"/>
    <cellStyle name="Nota 2" xfId="147"/>
    <cellStyle name="Nota 2 2" xfId="148"/>
    <cellStyle name="Nota 2 2 2" xfId="149"/>
    <cellStyle name="Nota 2 2 3" xfId="150"/>
    <cellStyle name="Nota 2 2 4" xfId="151"/>
    <cellStyle name="Nota 2 3" xfId="152"/>
    <cellStyle name="Nota 2 3 2" xfId="153"/>
    <cellStyle name="Nota 2 4" xfId="154"/>
    <cellStyle name="Nota 3" xfId="155"/>
    <cellStyle name="Nota 4" xfId="156"/>
    <cellStyle name="Nota 4 2" xfId="157"/>
    <cellStyle name="Nota 5" xfId="158"/>
    <cellStyle name="Nota 5 2" xfId="159"/>
    <cellStyle name="Nota 6" xfId="160"/>
    <cellStyle name="Nota 7" xfId="161"/>
    <cellStyle name="Nota 8" xfId="252"/>
    <cellStyle name="Nota 8 2" xfId="304"/>
    <cellStyle name="Note" xfId="18"/>
    <cellStyle name="Porcentagem" xfId="30" builtinId="5"/>
    <cellStyle name="Porcentagem 10" xfId="38"/>
    <cellStyle name="Porcentagem 2" xfId="19"/>
    <cellStyle name="Porcentagem 2 2" xfId="164"/>
    <cellStyle name="Porcentagem 2 3" xfId="163"/>
    <cellStyle name="Porcentagem 3" xfId="165"/>
    <cellStyle name="Porcentagem 3 2" xfId="166"/>
    <cellStyle name="Porcentagem 4" xfId="167"/>
    <cellStyle name="Porcentagem 5" xfId="168"/>
    <cellStyle name="Porcentagem 5 2" xfId="169"/>
    <cellStyle name="Porcentagem 5 3" xfId="170"/>
    <cellStyle name="Porcentagem 5 3 2" xfId="171"/>
    <cellStyle name="Porcentagem 6" xfId="172"/>
    <cellStyle name="Porcentagem 6 2" xfId="173"/>
    <cellStyle name="Porcentagem 7" xfId="174"/>
    <cellStyle name="Porcentagem 8" xfId="175"/>
    <cellStyle name="Porcentagem 9" xfId="162"/>
    <cellStyle name="Saída" xfId="225" builtinId="21" customBuiltin="1"/>
    <cellStyle name="Saída 2" xfId="176"/>
    <cellStyle name="Saída 2 2" xfId="177"/>
    <cellStyle name="Saída 2 2 2" xfId="178"/>
    <cellStyle name="Sem título1" xfId="20"/>
    <cellStyle name="Sem título2" xfId="21"/>
    <cellStyle name="Sem título3" xfId="22"/>
    <cellStyle name="Sem título4" xfId="23"/>
    <cellStyle name="Separador de milhares 2" xfId="179"/>
    <cellStyle name="Separador de milhares 2 2" xfId="180"/>
    <cellStyle name="Separador de milhares 2 2 2" xfId="181"/>
    <cellStyle name="Separador de milhares 2 2 2 2" xfId="182"/>
    <cellStyle name="Separador de milhares 2 2 2 3" xfId="275"/>
    <cellStyle name="Separador de milhares 2 3" xfId="274"/>
    <cellStyle name="Status" xfId="24"/>
    <cellStyle name="Text" xfId="25"/>
    <cellStyle name="Texto de Aviso" xfId="229" builtinId="11" customBuiltin="1"/>
    <cellStyle name="Texto de Aviso 2" xfId="183"/>
    <cellStyle name="Texto Explicativo" xfId="230" builtinId="53" customBuiltin="1"/>
    <cellStyle name="Texto Explicativo 2" xfId="184"/>
    <cellStyle name="Texto Explicativo 3" xfId="39"/>
    <cellStyle name="Título" xfId="217" builtinId="15" customBuiltin="1"/>
    <cellStyle name="Título 1" xfId="218" builtinId="16" customBuiltin="1"/>
    <cellStyle name="Título 1 1" xfId="185"/>
    <cellStyle name="Título 1 1 1" xfId="186"/>
    <cellStyle name="Título 1 2" xfId="187"/>
    <cellStyle name="Título 1 2 2" xfId="188"/>
    <cellStyle name="Título 1 2 2 2" xfId="189"/>
    <cellStyle name="Título 2" xfId="219" builtinId="17" customBuiltin="1"/>
    <cellStyle name="Título 2 2" xfId="190"/>
    <cellStyle name="Título 3" xfId="220" builtinId="18" customBuiltin="1"/>
    <cellStyle name="Título 3 2" xfId="191"/>
    <cellStyle name="Título 4" xfId="221" builtinId="19" customBuiltin="1"/>
    <cellStyle name="Título 4 2" xfId="192"/>
    <cellStyle name="Título 5" xfId="193"/>
    <cellStyle name="Total" xfId="231" builtinId="25" customBuiltin="1"/>
    <cellStyle name="Total 2" xfId="194"/>
    <cellStyle name="Vírgula" xfId="27" builtinId="3"/>
    <cellStyle name="Vírgula 2" xfId="28"/>
    <cellStyle name="Vírgula 2 2" xfId="34"/>
    <cellStyle name="Vírgula 2 2 2" xfId="198"/>
    <cellStyle name="Vírgula 2 2 2 2" xfId="278"/>
    <cellStyle name="Vírgula 2 2 3" xfId="199"/>
    <cellStyle name="Vírgula 2 2 4" xfId="197"/>
    <cellStyle name="Vírgula 2 2 5" xfId="267"/>
    <cellStyle name="Vírgula 2 3" xfId="200"/>
    <cellStyle name="Vírgula 2 3 2" xfId="201"/>
    <cellStyle name="Vírgula 2 3 3" xfId="279"/>
    <cellStyle name="Vírgula 2 4" xfId="202"/>
    <cellStyle name="Vírgula 2 4 2" xfId="280"/>
    <cellStyle name="Vírgula 2 5" xfId="196"/>
    <cellStyle name="Vírgula 2 5 2" xfId="277"/>
    <cellStyle name="Vírgula 2 6" xfId="263"/>
    <cellStyle name="Vírgula 3" xfId="33"/>
    <cellStyle name="Vírgula 3 2" xfId="204"/>
    <cellStyle name="Vírgula 3 2 2" xfId="282"/>
    <cellStyle name="Vírgula 3 3" xfId="203"/>
    <cellStyle name="Vírgula 3 3 2" xfId="281"/>
    <cellStyle name="Vírgula 3 4" xfId="266"/>
    <cellStyle name="Vírgula 4" xfId="205"/>
    <cellStyle name="Vírgula 4 2" xfId="31"/>
    <cellStyle name="Vírgula 4 2 2" xfId="206"/>
    <cellStyle name="Vírgula 4 2 2 2" xfId="284"/>
    <cellStyle name="Vírgula 4 3" xfId="207"/>
    <cellStyle name="Vírgula 4 3 2" xfId="208"/>
    <cellStyle name="Vírgula 4 3 2 2" xfId="286"/>
    <cellStyle name="Vírgula 4 3 3" xfId="285"/>
    <cellStyle name="Vírgula 4 4" xfId="283"/>
    <cellStyle name="Vírgula 5" xfId="209"/>
    <cellStyle name="Vírgula 5 2" xfId="210"/>
    <cellStyle name="Vírgula 5 2 2" xfId="288"/>
    <cellStyle name="Vírgula 5 3" xfId="287"/>
    <cellStyle name="Vírgula 6" xfId="211"/>
    <cellStyle name="Vírgula 6 2" xfId="289"/>
    <cellStyle name="Vírgula 7" xfId="212"/>
    <cellStyle name="Vírgula 7 2" xfId="290"/>
    <cellStyle name="Vírgula 8" xfId="195"/>
    <cellStyle name="Vírgula 8 2" xfId="276"/>
    <cellStyle name="Vírgula 9" xfId="262"/>
    <cellStyle name="Warning" xfId="26"/>
  </cellStyles>
  <dxfs count="102">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247650</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54\Obras\SECRETARIA%20DE%20OBRAS%202023\AGUINALDO%202023\Projetos\Bairro%20Ros&#225;rio%20II\Reforma%20de%20Canaletas\Planilha%20Or&#231;ament&#225;ria%20-%20Reforma%20de%20canaleta%20existente%20e%20Drenagem%20_%20Rev.0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DER"/>
      <sheetName val="CDER-R"/>
      <sheetName val="IIOPES"/>
      <sheetName val="SICRO"/>
      <sheetName val="CCESAN"/>
      <sheetName val="CSCORIO"/>
      <sheetName val="DADOS"/>
      <sheetName val="Auxiliar"/>
      <sheetName val="BDI"/>
      <sheetName val="ORCAMENTO"/>
      <sheetName val="LICITACAO"/>
      <sheetName val="ABC"/>
      <sheetName val="MEMÓRIA DE CÁLCULO"/>
      <sheetName val="COMPOSICAO"/>
      <sheetName val="MERCADO"/>
      <sheetName val="CRONOGRAMA"/>
      <sheetName val="Planilha1"/>
      <sheetName val="Planilh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topLeftCell="A39523" zoomScaleNormal="100" workbookViewId="0">
      <selection activeCell="D39539" sqref="D39539"/>
    </sheetView>
  </sheetViews>
  <sheetFormatPr defaultColWidth="15.625" defaultRowHeight="12.75"/>
  <cols>
    <col min="1" max="1" width="15.625" style="112"/>
    <col min="2" max="16384" width="15.625" style="111"/>
  </cols>
  <sheetData>
    <row r="1" spans="1:5">
      <c r="A1" s="115" t="s">
        <v>3338</v>
      </c>
      <c r="B1" s="422" t="s">
        <v>3341</v>
      </c>
      <c r="C1" s="423"/>
      <c r="D1" s="423"/>
      <c r="E1" s="424"/>
    </row>
    <row r="2" spans="1:5">
      <c r="A2" s="115" t="s">
        <v>3336</v>
      </c>
      <c r="B2" s="419" t="s">
        <v>3337</v>
      </c>
      <c r="C2" s="420"/>
      <c r="D2" s="420"/>
      <c r="E2" s="421"/>
    </row>
    <row r="3" spans="1:5">
      <c r="A3" s="113"/>
      <c r="B3" s="114"/>
      <c r="C3" s="114"/>
      <c r="D3" s="114"/>
      <c r="E3" s="114"/>
    </row>
    <row r="4" spans="1:5">
      <c r="A4" s="116" t="s">
        <v>3339</v>
      </c>
      <c r="B4" s="419" t="s">
        <v>3335</v>
      </c>
      <c r="C4" s="420"/>
      <c r="D4" s="420"/>
      <c r="E4" s="421"/>
    </row>
    <row r="6" spans="1:5" ht="18">
      <c r="A6" s="414" t="s">
        <v>3340</v>
      </c>
      <c r="B6" s="414"/>
      <c r="C6" s="414"/>
      <c r="D6" s="414"/>
      <c r="E6" s="414"/>
    </row>
    <row r="7" spans="1:5" ht="30" customHeight="1">
      <c r="A7" s="413" t="s">
        <v>3343</v>
      </c>
      <c r="B7" s="413"/>
      <c r="C7" s="413"/>
      <c r="D7" s="413"/>
      <c r="E7" s="413"/>
    </row>
    <row r="8" spans="1:5" ht="52.5" customHeight="1">
      <c r="A8" s="418" t="s">
        <v>3344</v>
      </c>
      <c r="B8" s="418"/>
      <c r="C8" s="418"/>
      <c r="D8" s="418"/>
      <c r="E8" s="418"/>
    </row>
    <row r="9" spans="1:5" ht="136.5" customHeight="1">
      <c r="A9" s="418" t="s">
        <v>3345</v>
      </c>
      <c r="B9" s="418"/>
      <c r="C9" s="418"/>
      <c r="D9" s="418"/>
      <c r="E9" s="418"/>
    </row>
    <row r="10" spans="1:5" ht="52.5" customHeight="1">
      <c r="A10" s="418" t="s">
        <v>3346</v>
      </c>
      <c r="B10" s="418"/>
      <c r="C10" s="418"/>
      <c r="D10" s="418"/>
      <c r="E10" s="418"/>
    </row>
    <row r="11" spans="1:5" ht="99" customHeight="1">
      <c r="A11" s="418" t="s">
        <v>3347</v>
      </c>
      <c r="B11" s="418"/>
      <c r="C11" s="418"/>
      <c r="D11" s="418"/>
      <c r="E11" s="418"/>
    </row>
    <row r="12" spans="1:5" ht="69.75" customHeight="1">
      <c r="A12" s="413" t="s">
        <v>3348</v>
      </c>
      <c r="B12" s="413"/>
      <c r="C12" s="413"/>
      <c r="D12" s="413"/>
      <c r="E12" s="413"/>
    </row>
    <row r="13" spans="1:5" ht="49.5" customHeight="1">
      <c r="A13" s="413" t="s">
        <v>3342</v>
      </c>
      <c r="B13" s="413"/>
      <c r="C13" s="413"/>
      <c r="D13" s="413"/>
      <c r="E13" s="413"/>
    </row>
    <row r="14" spans="1:5" ht="18">
      <c r="A14" s="414" t="s">
        <v>3349</v>
      </c>
      <c r="B14" s="414"/>
      <c r="C14" s="414"/>
      <c r="D14" s="414"/>
      <c r="E14" s="414"/>
    </row>
    <row r="15" spans="1:5" ht="150.75" customHeight="1">
      <c r="A15" s="415" t="s">
        <v>3350</v>
      </c>
      <c r="B15" s="416"/>
      <c r="C15" s="416"/>
      <c r="D15" s="416"/>
      <c r="E15" s="417"/>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643</v>
      </c>
    </row>
    <row r="2" spans="1:13">
      <c r="A2" s="3"/>
    </row>
    <row r="3" spans="1:13" ht="12.75" customHeight="1">
      <c r="A3" s="445" t="s">
        <v>644</v>
      </c>
      <c r="B3" s="445" t="s">
        <v>645</v>
      </c>
      <c r="C3" s="445"/>
    </row>
    <row r="4" spans="1:13">
      <c r="A4" s="445"/>
      <c r="B4" s="4" t="s">
        <v>646</v>
      </c>
      <c r="C4" s="4" t="s">
        <v>647</v>
      </c>
      <c r="E4" s="5"/>
    </row>
    <row r="5" spans="1:13">
      <c r="A5" s="6" t="s">
        <v>648</v>
      </c>
      <c r="B5" s="7">
        <v>20.34</v>
      </c>
      <c r="C5" s="7">
        <v>25</v>
      </c>
    </row>
    <row r="6" spans="1:13">
      <c r="A6" s="6" t="s">
        <v>621</v>
      </c>
      <c r="B6" s="7">
        <v>11.1</v>
      </c>
      <c r="C6" s="7">
        <v>16.8</v>
      </c>
    </row>
    <row r="7" spans="1:13">
      <c r="A7" s="6" t="s">
        <v>649</v>
      </c>
      <c r="B7" s="7">
        <v>22.8</v>
      </c>
      <c r="C7" s="7">
        <v>30.95</v>
      </c>
    </row>
    <row r="8" spans="1:13">
      <c r="A8" s="6" t="s">
        <v>642</v>
      </c>
      <c r="B8" s="7">
        <v>20.76</v>
      </c>
      <c r="C8" s="7">
        <v>26.44</v>
      </c>
    </row>
    <row r="9" spans="1:13">
      <c r="A9" s="8" t="s">
        <v>650</v>
      </c>
      <c r="B9" s="7">
        <v>19.600000000000001</v>
      </c>
      <c r="C9" s="7">
        <v>24.23</v>
      </c>
    </row>
    <row r="10" spans="1:13">
      <c r="A10" s="445" t="s">
        <v>651</v>
      </c>
      <c r="B10" s="446" t="s">
        <v>16</v>
      </c>
      <c r="C10" s="446"/>
    </row>
    <row r="11" spans="1:13">
      <c r="A11" s="445"/>
      <c r="B11" s="4" t="s">
        <v>646</v>
      </c>
      <c r="C11" s="4" t="s">
        <v>647</v>
      </c>
    </row>
    <row r="12" spans="1:13">
      <c r="A12" s="6" t="str">
        <f>BDI!$B$13</f>
        <v>Edificações</v>
      </c>
      <c r="B12" s="7">
        <f>LOOKUP(A12,A5:A9,B5:B9)</f>
        <v>20.34</v>
      </c>
      <c r="C12" s="7">
        <f>LOOKUP(A12,A5:A9,C5:C9)</f>
        <v>25</v>
      </c>
    </row>
    <row r="14" spans="1:13">
      <c r="A14" s="445" t="s">
        <v>652</v>
      </c>
      <c r="B14" s="445"/>
      <c r="M14" s="9"/>
    </row>
    <row r="15" spans="1:13">
      <c r="A15" s="10" t="s">
        <v>679</v>
      </c>
      <c r="B15" s="15">
        <f>ROUND((((1+(BDI!$C$17+BDI!$C$18+BDI!$C$19)/100)*(1+(BDI!$C$20/100))*(1+(BDI!$C$22/100)))/(1-((BDI!$C$28/100)*BDI!$C$29+BDI!$C$31+BDI!$C$32+4.5)/100)-1),4)*100</f>
        <v>31.480000000000004</v>
      </c>
      <c r="M15" s="9"/>
    </row>
    <row r="16" spans="1:13">
      <c r="A16" s="11" t="s">
        <v>619</v>
      </c>
      <c r="B16" s="15">
        <f>ROUND((((1+(BDI!$C$17+BDI!$C$18+BDI!$C$19)/100)*(1+(BDI!$C$20/100))*(1+(BDI!$C$22/100)))/(1-((BDI!$C$28/100)*BDI!$C$29+BDI!$C$31+BDI!$C$32)/100)-1),4)*100</f>
        <v>25</v>
      </c>
    </row>
    <row r="17" spans="1:2">
      <c r="A17" s="444" t="str">
        <f>IF(B16&lt;B12,"Não Atende o Limite Inferior",IF(B16&gt;C12,"Não Atende o Limite Superior","Atende"))</f>
        <v>Atende</v>
      </c>
      <c r="B17" s="444"/>
    </row>
  </sheetData>
  <mergeCells count="6">
    <mergeCell ref="A17:B17"/>
    <mergeCell ref="A3:A4"/>
    <mergeCell ref="B3:C3"/>
    <mergeCell ref="A10:A11"/>
    <mergeCell ref="B10:C10"/>
    <mergeCell ref="A14:B14"/>
  </mergeCells>
  <conditionalFormatting sqref="A17">
    <cfRule type="cellIs" dxfId="101"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60"/>
  <sheetViews>
    <sheetView workbookViewId="0">
      <selection activeCell="B9" sqref="B9"/>
    </sheetView>
  </sheetViews>
  <sheetFormatPr defaultColWidth="9" defaultRowHeight="14.25"/>
  <cols>
    <col min="1" max="1" width="10.125" style="44" customWidth="1"/>
    <col min="2" max="2" width="37.375" style="44" customWidth="1"/>
    <col min="3" max="3" width="10.875" style="51" customWidth="1"/>
    <col min="4" max="4" width="2.875" style="44" customWidth="1"/>
    <col min="5" max="5" width="10.125" style="44" customWidth="1"/>
    <col min="6" max="6" width="31.875" style="44" customWidth="1"/>
    <col min="7" max="257" width="8.5" style="44" customWidth="1"/>
    <col min="258" max="1024" width="8.5" style="26" customWidth="1"/>
    <col min="1025" max="16384" width="9" style="26"/>
  </cols>
  <sheetData>
    <row r="1" spans="1:8" s="33" customFormat="1" ht="15.75">
      <c r="A1" s="450" t="s">
        <v>615</v>
      </c>
      <c r="B1" s="450"/>
      <c r="C1" s="450"/>
      <c r="D1" s="450"/>
      <c r="E1" s="32"/>
      <c r="F1" s="32"/>
      <c r="H1" s="34"/>
    </row>
    <row r="2" spans="1:8" s="36" customFormat="1" ht="12.75">
      <c r="A2" s="35"/>
      <c r="B2" s="35"/>
      <c r="C2" s="35"/>
      <c r="D2" s="35"/>
      <c r="E2" s="35"/>
      <c r="F2" s="35"/>
      <c r="H2" s="37"/>
    </row>
    <row r="3" spans="1:8" s="39" customFormat="1" ht="12.75" customHeight="1">
      <c r="A3" s="38" t="s">
        <v>616</v>
      </c>
      <c r="B3" s="451" t="s">
        <v>4286</v>
      </c>
      <c r="C3" s="451"/>
      <c r="D3" s="451"/>
      <c r="E3" s="35"/>
    </row>
    <row r="4" spans="1:8" s="39" customFormat="1" ht="12.75" customHeight="1">
      <c r="A4" s="38" t="s">
        <v>617</v>
      </c>
      <c r="B4" s="452" t="s">
        <v>5001</v>
      </c>
      <c r="C4" s="452"/>
      <c r="D4" s="452"/>
      <c r="E4" s="35"/>
    </row>
    <row r="5" spans="1:8" s="39" customFormat="1" ht="12.75">
      <c r="A5" s="38" t="s">
        <v>3329</v>
      </c>
      <c r="B5" s="453" t="s">
        <v>5002</v>
      </c>
      <c r="C5" s="453"/>
      <c r="D5" s="453"/>
      <c r="E5" s="35"/>
    </row>
    <row r="6" spans="1:8" s="39" customFormat="1" ht="12.75">
      <c r="A6" s="40"/>
      <c r="B6" s="41"/>
      <c r="C6" s="42"/>
      <c r="D6" s="43"/>
      <c r="E6" s="35"/>
    </row>
    <row r="7" spans="1:8">
      <c r="A7" s="448" t="s">
        <v>618</v>
      </c>
      <c r="B7" s="448"/>
      <c r="C7" s="448"/>
      <c r="D7" s="448"/>
    </row>
    <row r="8" spans="1:8" s="45" customFormat="1" ht="8.1" customHeight="1">
      <c r="B8" s="46"/>
      <c r="C8" s="47"/>
      <c r="D8" s="48"/>
    </row>
    <row r="9" spans="1:8">
      <c r="B9" s="49" t="s">
        <v>619</v>
      </c>
      <c r="C9" s="47"/>
      <c r="D9" s="48"/>
    </row>
    <row r="10" spans="1:8" ht="8.1" customHeight="1">
      <c r="C10" s="47"/>
      <c r="D10" s="48"/>
    </row>
    <row r="11" spans="1:8" hidden="1">
      <c r="A11" s="448" t="s">
        <v>620</v>
      </c>
      <c r="B11" s="448"/>
      <c r="C11" s="448"/>
      <c r="D11" s="448"/>
    </row>
    <row r="12" spans="1:8" s="45" customFormat="1" ht="6" hidden="1">
      <c r="C12" s="50"/>
      <c r="D12" s="46"/>
    </row>
    <row r="13" spans="1:8" hidden="1">
      <c r="B13" s="49" t="s">
        <v>648</v>
      </c>
      <c r="C13" s="50"/>
      <c r="D13" s="46"/>
    </row>
    <row r="14" spans="1:8" ht="8.1" hidden="1" customHeight="1">
      <c r="B14" s="51"/>
      <c r="D14" s="51"/>
      <c r="E14" s="51"/>
      <c r="F14" s="51"/>
    </row>
    <row r="15" spans="1:8">
      <c r="A15" s="448" t="s">
        <v>622</v>
      </c>
      <c r="B15" s="448"/>
      <c r="C15" s="448"/>
      <c r="D15" s="448"/>
    </row>
    <row r="16" spans="1:8" s="45" customFormat="1" ht="6">
      <c r="C16" s="50"/>
      <c r="D16" s="50"/>
    </row>
    <row r="17" spans="1:6">
      <c r="A17" s="52"/>
      <c r="B17" s="53" t="s">
        <v>623</v>
      </c>
      <c r="C17" s="54">
        <v>4</v>
      </c>
      <c r="D17" s="55" t="s">
        <v>624</v>
      </c>
      <c r="F17" s="56"/>
    </row>
    <row r="18" spans="1:6">
      <c r="A18" s="52"/>
      <c r="B18" s="53" t="s">
        <v>625</v>
      </c>
      <c r="C18" s="54">
        <v>0.97</v>
      </c>
      <c r="D18" s="55" t="s">
        <v>624</v>
      </c>
      <c r="F18" s="56"/>
    </row>
    <row r="19" spans="1:6">
      <c r="A19" s="52"/>
      <c r="B19" s="53" t="s">
        <v>626</v>
      </c>
      <c r="C19" s="54">
        <v>0.8</v>
      </c>
      <c r="D19" s="55" t="s">
        <v>624</v>
      </c>
      <c r="F19" s="56"/>
    </row>
    <row r="20" spans="1:6">
      <c r="A20" s="52"/>
      <c r="B20" s="53" t="s">
        <v>627</v>
      </c>
      <c r="C20" s="54">
        <v>1.23</v>
      </c>
      <c r="D20" s="55" t="s">
        <v>624</v>
      </c>
      <c r="F20" s="56"/>
    </row>
    <row r="21" spans="1:6" ht="8.1" customHeight="1">
      <c r="B21" s="57"/>
      <c r="C21" s="58"/>
      <c r="D21" s="59"/>
      <c r="F21" s="56"/>
    </row>
    <row r="22" spans="1:6">
      <c r="A22" s="52"/>
      <c r="B22" s="53" t="s">
        <v>628</v>
      </c>
      <c r="C22" s="54">
        <v>6.65</v>
      </c>
      <c r="D22" s="55" t="s">
        <v>624</v>
      </c>
      <c r="F22" s="56"/>
    </row>
    <row r="23" spans="1:6" ht="8.1" customHeight="1">
      <c r="D23" s="51"/>
    </row>
    <row r="24" spans="1:6" ht="12.75" customHeight="1">
      <c r="A24" s="448" t="s">
        <v>629</v>
      </c>
      <c r="B24" s="448"/>
      <c r="C24" s="448"/>
      <c r="D24" s="448"/>
    </row>
    <row r="25" spans="1:6" ht="8.1" customHeight="1">
      <c r="A25" s="48"/>
      <c r="B25" s="48"/>
      <c r="C25" s="48"/>
      <c r="D25" s="48"/>
    </row>
    <row r="26" spans="1:6" ht="12.75" customHeight="1">
      <c r="A26" s="48"/>
      <c r="B26" s="60" t="s">
        <v>630</v>
      </c>
      <c r="C26" s="61">
        <f>C29+C31+C32+C33</f>
        <v>8.65</v>
      </c>
      <c r="D26" s="62" t="s">
        <v>624</v>
      </c>
    </row>
    <row r="27" spans="1:6" ht="12.75" customHeight="1">
      <c r="A27" s="48"/>
      <c r="B27" s="48"/>
      <c r="C27" s="48"/>
      <c r="D27" s="48"/>
    </row>
    <row r="28" spans="1:6" ht="13.5" customHeight="1">
      <c r="A28" s="48"/>
      <c r="B28" s="63" t="s">
        <v>631</v>
      </c>
      <c r="C28" s="54">
        <v>100</v>
      </c>
      <c r="D28" s="62" t="s">
        <v>624</v>
      </c>
    </row>
    <row r="29" spans="1:6" ht="12.75" customHeight="1">
      <c r="A29" s="48"/>
      <c r="B29" s="63" t="s">
        <v>632</v>
      </c>
      <c r="C29" s="54">
        <v>5</v>
      </c>
      <c r="D29" s="62" t="s">
        <v>624</v>
      </c>
    </row>
    <row r="30" spans="1:6" s="45" customFormat="1" ht="8.1" customHeight="1">
      <c r="C30" s="64"/>
      <c r="D30" s="50"/>
    </row>
    <row r="31" spans="1:6">
      <c r="B31" s="63" t="s">
        <v>633</v>
      </c>
      <c r="C31" s="65">
        <v>3</v>
      </c>
      <c r="D31" s="66" t="s">
        <v>624</v>
      </c>
      <c r="F31" s="56"/>
    </row>
    <row r="32" spans="1:6" ht="12.75" customHeight="1">
      <c r="B32" s="63" t="s">
        <v>634</v>
      </c>
      <c r="C32" s="65">
        <v>0.65</v>
      </c>
      <c r="D32" s="66" t="s">
        <v>624</v>
      </c>
    </row>
    <row r="33" spans="1:6" ht="12.75" customHeight="1">
      <c r="B33" s="63" t="s">
        <v>635</v>
      </c>
      <c r="C33" s="65">
        <f>IF(B9="Com Desoneração",4.5,0)</f>
        <v>0</v>
      </c>
      <c r="D33" s="55" t="s">
        <v>624</v>
      </c>
    </row>
    <row r="34" spans="1:6" ht="8.1" customHeight="1">
      <c r="D34" s="51"/>
    </row>
    <row r="35" spans="1:6">
      <c r="A35" s="448" t="s">
        <v>636</v>
      </c>
      <c r="B35" s="448"/>
      <c r="C35" s="448"/>
      <c r="D35" s="448"/>
    </row>
    <row r="36" spans="1:6" s="45" customFormat="1" ht="6">
      <c r="C36" s="50"/>
      <c r="D36" s="46"/>
    </row>
    <row r="37" spans="1:6" ht="12.75" customHeight="1">
      <c r="B37" s="51" t="s">
        <v>637</v>
      </c>
      <c r="C37" s="449">
        <f>ROUND((((1+($C$17+$C$18+$C$19)/100)*(1+($C$20/100))*(1+($C$22/100)))/(1-$C$26/100)-1),4)</f>
        <v>0.25</v>
      </c>
      <c r="D37" s="449"/>
      <c r="E37" s="447" t="str">
        <f>Auxiliar!$A$17</f>
        <v>Atende</v>
      </c>
      <c r="F37" s="67"/>
    </row>
    <row r="38" spans="1:6" ht="12.75" customHeight="1">
      <c r="B38" s="51" t="s">
        <v>638</v>
      </c>
      <c r="C38" s="449"/>
      <c r="D38" s="449"/>
      <c r="E38" s="447"/>
      <c r="F38" s="68"/>
    </row>
    <row r="39" spans="1:6">
      <c r="C39" s="69"/>
    </row>
    <row r="40" spans="1:6">
      <c r="A40" s="70" t="s">
        <v>639</v>
      </c>
    </row>
    <row r="41" spans="1:6">
      <c r="A41" s="70" t="str">
        <f>CONCATENATE("do ISS para ",B13," é de ",C28," %",", com a respectiva alíquota de ",C29,"  %")</f>
        <v>do ISS para Edificações é de 100 %, com a respectiva alíquota de 5  %</v>
      </c>
    </row>
    <row r="42" spans="1:6">
      <c r="A42" s="70"/>
    </row>
    <row r="43" spans="1:6">
      <c r="A43" s="27" t="s">
        <v>640</v>
      </c>
      <c r="B43" s="71"/>
      <c r="C43" s="72"/>
      <c r="D43" s="72"/>
    </row>
    <row r="44" spans="1:6">
      <c r="A44" s="27" t="str">
        <f>CONCATENATE("elaboração do orçamento foi ",B9,", e que esta é a alternativa mais adequada para ")</f>
        <v xml:space="preserve">elaboração do orçamento foi Sem Desoneração, e que esta é a alternativa mais adequada para </v>
      </c>
      <c r="C44" s="72"/>
      <c r="D44" s="72"/>
    </row>
    <row r="45" spans="1:6">
      <c r="A45" s="27" t="s">
        <v>641</v>
      </c>
      <c r="C45" s="72"/>
      <c r="D45" s="72"/>
    </row>
    <row r="46" spans="1:6">
      <c r="A46" s="192"/>
      <c r="B46" s="192"/>
      <c r="C46" s="193"/>
      <c r="D46" s="192"/>
    </row>
    <row r="47" spans="1:6">
      <c r="A47" s="192"/>
      <c r="B47" s="192"/>
      <c r="C47" s="193"/>
      <c r="D47" s="192"/>
    </row>
    <row r="48" spans="1:6">
      <c r="A48" s="192"/>
      <c r="B48" s="192"/>
      <c r="C48" s="193"/>
      <c r="D48" s="192"/>
    </row>
    <row r="49" spans="1:4">
      <c r="A49" s="194"/>
      <c r="B49" s="195"/>
      <c r="C49" s="193"/>
      <c r="D49" s="192"/>
    </row>
    <row r="50" spans="1:4">
      <c r="A50" s="194"/>
      <c r="B50" s="196"/>
      <c r="C50" s="193"/>
      <c r="D50" s="192"/>
    </row>
    <row r="51" spans="1:4">
      <c r="A51" s="192"/>
      <c r="B51" s="192"/>
      <c r="C51" s="193"/>
      <c r="D51" s="192"/>
    </row>
    <row r="52" spans="1:4">
      <c r="A52" s="192"/>
      <c r="B52" s="192"/>
      <c r="C52" s="193"/>
      <c r="D52" s="192"/>
    </row>
    <row r="53" spans="1:4">
      <c r="A53" s="192"/>
      <c r="B53" s="192"/>
      <c r="C53" s="192"/>
      <c r="D53" s="192"/>
    </row>
    <row r="54" spans="1:4">
      <c r="A54" s="192"/>
      <c r="B54" s="192"/>
      <c r="C54" s="193"/>
      <c r="D54" s="192"/>
    </row>
    <row r="55" spans="1:4">
      <c r="A55" s="192"/>
      <c r="B55" s="195"/>
      <c r="C55" s="193"/>
      <c r="D55" s="192"/>
    </row>
    <row r="56" spans="1:4">
      <c r="A56" s="194"/>
      <c r="B56" s="196"/>
      <c r="C56" s="193"/>
      <c r="D56" s="192"/>
    </row>
    <row r="57" spans="1:4">
      <c r="A57" s="194"/>
      <c r="B57" s="196"/>
      <c r="C57" s="193"/>
      <c r="D57" s="192"/>
    </row>
    <row r="58" spans="1:4">
      <c r="A58" s="192"/>
      <c r="B58" s="192"/>
      <c r="C58" s="193"/>
      <c r="D58" s="192"/>
    </row>
    <row r="59" spans="1:4">
      <c r="A59" s="192"/>
      <c r="B59" s="192"/>
      <c r="C59" s="193"/>
      <c r="D59" s="192"/>
    </row>
    <row r="60" spans="1:4">
      <c r="A60" s="192"/>
      <c r="B60" s="192"/>
      <c r="C60" s="193"/>
      <c r="D60" s="192"/>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100" priority="4" stopIfTrue="1" operator="equal">
      <formula>"Atende"</formula>
    </cfRule>
  </conditionalFormatting>
  <conditionalFormatting sqref="E37">
    <cfRule type="cellIs" dxfId="99" priority="1" stopIfTrue="1" operator="equal">
      <formula>"Atende"</formula>
    </cfRule>
  </conditionalFormatting>
  <dataValidations count="4">
    <dataValidation type="list" allowBlank="1" showErrorMessage="1" sqref="B9">
      <formula1>"Com Desoneração,Sem Desoneração"</formula1>
    </dataValidation>
    <dataValidation type="list" allowBlank="1" showErrorMessage="1" sqref="B13">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formula1>0</formula1>
      <formula2>100</formula2>
    </dataValidation>
    <dataValidation type="decimal" allowBlank="1" showErrorMessage="1" errorTitle="Atenção" error="O valor deve estar entre 2%  e  5%" sqref="C29">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56"/>
  <sheetViews>
    <sheetView showGridLines="0" tabSelected="1" view="pageBreakPreview" topLeftCell="B19" zoomScale="90" zoomScaleNormal="90" zoomScaleSheetLayoutView="90" zoomScalePageLayoutView="70" workbookViewId="0">
      <selection activeCell="J49" sqref="J49"/>
    </sheetView>
  </sheetViews>
  <sheetFormatPr defaultColWidth="9" defaultRowHeight="18.75" customHeight="1"/>
  <cols>
    <col min="1" max="1" width="22.5" style="300" customWidth="1"/>
    <col min="2" max="2" width="9.875" style="127" customWidth="1"/>
    <col min="3" max="3" width="9.875" style="123" customWidth="1"/>
    <col min="4" max="4" width="13.875" style="123" bestFit="1" customWidth="1"/>
    <col min="5" max="5" width="57.625" style="122" customWidth="1"/>
    <col min="6" max="6" width="11.75" style="123" customWidth="1"/>
    <col min="7" max="7" width="8.875" style="129" customWidth="1"/>
    <col min="8" max="8" width="12.5" style="124" customWidth="1"/>
    <col min="9" max="9" width="11.875" style="124" customWidth="1"/>
    <col min="10" max="10" width="16.75" style="98" customWidth="1"/>
    <col min="11" max="11" width="2.375" style="75" customWidth="1"/>
    <col min="12" max="12" width="9.875" style="89" customWidth="1"/>
    <col min="13" max="13" width="13.5" style="76" customWidth="1"/>
    <col min="14" max="14" width="8.875" style="77" bestFit="1" customWidth="1"/>
    <col min="15" max="15" width="8.875" style="76" bestFit="1" customWidth="1"/>
    <col min="16" max="16" width="2.375" style="75" customWidth="1"/>
    <col min="17" max="17" width="14.125" style="74" bestFit="1" customWidth="1"/>
    <col min="18" max="18" width="11.25" style="74" bestFit="1" customWidth="1"/>
    <col min="19" max="19" width="15.625" style="74" customWidth="1"/>
    <col min="20" max="20" width="3.5" style="74" customWidth="1"/>
    <col min="21" max="23" width="15.625" style="74" customWidth="1"/>
    <col min="24" max="24" width="3.5" style="74" customWidth="1"/>
    <col min="25" max="25" width="2.75" style="74" bestFit="1" customWidth="1"/>
    <col min="26" max="26" width="15.625" style="74" customWidth="1"/>
    <col min="27" max="27" width="8.75" style="74" bestFit="1" customWidth="1"/>
    <col min="28" max="28" width="9.625" style="74" bestFit="1" customWidth="1"/>
    <col min="29" max="29" width="4.375" style="74" bestFit="1" customWidth="1"/>
    <col min="30" max="31" width="15.625" style="74" customWidth="1"/>
    <col min="32" max="16384" width="9" style="74"/>
  </cols>
  <sheetData>
    <row r="1" spans="1:31" ht="18.75" customHeight="1">
      <c r="B1" s="466" t="s">
        <v>3328</v>
      </c>
      <c r="C1" s="467"/>
      <c r="D1" s="467"/>
      <c r="E1" s="467"/>
      <c r="F1" s="467"/>
      <c r="G1" s="467"/>
      <c r="H1" s="467"/>
      <c r="I1" s="467"/>
      <c r="J1" s="468"/>
      <c r="L1" s="460"/>
      <c r="M1" s="461"/>
      <c r="N1" s="461"/>
      <c r="O1" s="462"/>
      <c r="Q1" s="471" t="s">
        <v>1577</v>
      </c>
      <c r="R1" s="470" t="s">
        <v>1580</v>
      </c>
      <c r="S1" s="187" t="s">
        <v>657</v>
      </c>
      <c r="T1" s="24"/>
      <c r="U1" s="188" t="s">
        <v>3321</v>
      </c>
      <c r="V1" s="187" t="s">
        <v>3322</v>
      </c>
      <c r="W1" s="187" t="s">
        <v>3323</v>
      </c>
      <c r="X1" s="24"/>
      <c r="Y1" s="457" t="s">
        <v>4275</v>
      </c>
      <c r="Z1" s="188" t="s">
        <v>4276</v>
      </c>
      <c r="AA1" s="188" t="s">
        <v>4277</v>
      </c>
      <c r="AB1" s="188" t="s">
        <v>4278</v>
      </c>
      <c r="AC1" s="188" t="s">
        <v>4279</v>
      </c>
      <c r="AD1" s="188" t="s">
        <v>4280</v>
      </c>
      <c r="AE1" s="188" t="s">
        <v>657</v>
      </c>
    </row>
    <row r="2" spans="1:31" s="24" customFormat="1" ht="19.149999999999999" customHeight="1" thickBot="1">
      <c r="A2" s="301"/>
      <c r="B2" s="304" t="str">
        <f>BDI!$A$4</f>
        <v>OBRA:</v>
      </c>
      <c r="C2" s="472" t="s">
        <v>38197</v>
      </c>
      <c r="D2" s="473"/>
      <c r="E2" s="473"/>
      <c r="F2" s="473"/>
      <c r="G2" s="473"/>
      <c r="H2" s="474"/>
      <c r="I2" s="183" t="s">
        <v>17</v>
      </c>
      <c r="J2" s="184">
        <v>0.3659</v>
      </c>
      <c r="K2" s="78"/>
      <c r="L2" s="463"/>
      <c r="M2" s="464"/>
      <c r="N2" s="464"/>
      <c r="O2" s="465"/>
      <c r="P2" s="78"/>
      <c r="Q2" s="471"/>
      <c r="R2" s="470"/>
      <c r="S2" s="90">
        <f>SUBTOTAL(9,J5:J46)</f>
        <v>392534.94</v>
      </c>
      <c r="U2" s="94">
        <v>453850</v>
      </c>
      <c r="V2" s="92" t="e">
        <f>#REF!</f>
        <v>#REF!</v>
      </c>
      <c r="W2" s="94" t="e">
        <f>U2-V2</f>
        <v>#REF!</v>
      </c>
      <c r="Y2" s="457"/>
      <c r="Z2" s="91">
        <f>LARGE(M:M,AC2)</f>
        <v>101.5</v>
      </c>
      <c r="AA2" s="91" t="s">
        <v>4261</v>
      </c>
      <c r="AB2" s="189">
        <v>0.5</v>
      </c>
      <c r="AC2" s="91">
        <f>ROUND(COUNTIF(L3:L46,"&gt;0")*SUM($AB2:$AB$4),0)</f>
        <v>33</v>
      </c>
      <c r="AD2" s="190">
        <f>SUMIF(O:O,AA2,M:M)</f>
        <v>7318.0700000000006</v>
      </c>
      <c r="AE2" s="190">
        <f>AD2+AE3</f>
        <v>261626.46000000002</v>
      </c>
    </row>
    <row r="3" spans="1:31" s="24" customFormat="1" ht="42" customHeight="1">
      <c r="A3" s="301"/>
      <c r="B3" s="304" t="str">
        <f>BDI!$A$5</f>
        <v>ENDEREÇO:</v>
      </c>
      <c r="C3" s="469" t="s">
        <v>5551</v>
      </c>
      <c r="D3" s="469"/>
      <c r="E3" s="469"/>
      <c r="F3" s="313" t="s">
        <v>3330</v>
      </c>
      <c r="G3" s="475" t="str">
        <f>UPPER(BDI!$B$9)</f>
        <v>SEM DESONERAÇÃO</v>
      </c>
      <c r="H3" s="476"/>
      <c r="I3" s="180" t="s">
        <v>653</v>
      </c>
      <c r="J3" s="411" t="s">
        <v>44104</v>
      </c>
      <c r="K3" s="99"/>
      <c r="L3" s="458" t="s">
        <v>4282</v>
      </c>
      <c r="M3" s="459"/>
      <c r="N3" s="459"/>
      <c r="O3" s="459"/>
      <c r="P3" s="99"/>
      <c r="Q3" s="94" t="s">
        <v>1578</v>
      </c>
      <c r="R3" s="93">
        <v>6.2300000000000001E-2</v>
      </c>
      <c r="S3" s="94">
        <f>S2*R3</f>
        <v>24454.926761999999</v>
      </c>
      <c r="U3" s="95">
        <v>5000</v>
      </c>
      <c r="V3" s="96" t="e">
        <f>IF(V2&lt;U2,V2*0.01,U3+ABS(W2))</f>
        <v>#REF!</v>
      </c>
      <c r="W3" s="97" t="s">
        <v>3324</v>
      </c>
      <c r="Y3" s="457"/>
      <c r="Z3" s="91">
        <f>LARGE(M:M,AC3)</f>
        <v>1132.32</v>
      </c>
      <c r="AA3" s="91" t="s">
        <v>4281</v>
      </c>
      <c r="AB3" s="189">
        <v>0.3</v>
      </c>
      <c r="AC3" s="91">
        <f>ROUND(COUNTIF(L4:L46,"&gt;0")*SUM($AB3:$AB$4),0)</f>
        <v>17</v>
      </c>
      <c r="AD3" s="190">
        <f>SUMIF(O:O,AA3,M:M)</f>
        <v>18643.689999999999</v>
      </c>
      <c r="AE3" s="190">
        <f>AD3+AE4</f>
        <v>254308.39</v>
      </c>
    </row>
    <row r="4" spans="1:31" s="24" customFormat="1" ht="19.899999999999999" customHeight="1">
      <c r="A4" s="301" t="s">
        <v>654</v>
      </c>
      <c r="B4" s="79" t="s">
        <v>655</v>
      </c>
      <c r="C4" s="79" t="s">
        <v>656</v>
      </c>
      <c r="D4" s="79" t="s">
        <v>18</v>
      </c>
      <c r="E4" s="80" t="s">
        <v>667</v>
      </c>
      <c r="F4" s="79" t="s">
        <v>19</v>
      </c>
      <c r="G4" s="81" t="s">
        <v>4279</v>
      </c>
      <c r="H4" s="82" t="s">
        <v>1575</v>
      </c>
      <c r="I4" s="83" t="s">
        <v>4273</v>
      </c>
      <c r="J4" s="130" t="s">
        <v>657</v>
      </c>
      <c r="K4" s="84"/>
      <c r="L4" s="85" t="s">
        <v>4279</v>
      </c>
      <c r="M4" s="86" t="s">
        <v>658</v>
      </c>
      <c r="N4" s="87" t="s">
        <v>659</v>
      </c>
      <c r="O4" s="86" t="s">
        <v>4262</v>
      </c>
      <c r="P4" s="84"/>
      <c r="Q4" s="91" t="s">
        <v>1579</v>
      </c>
      <c r="R4" s="93" t="e">
        <f>S4/S2</f>
        <v>#VALUE!</v>
      </c>
      <c r="S4" s="92" t="str">
        <f>IFERROR(INDEX($J:$J,MATCH("ADMINISTRAÇÃO LOCAL",$E:$E,0)+1),"SEM ADM LOCAL")</f>
        <v>SEM ADM LOCAL</v>
      </c>
      <c r="Y4" s="457"/>
      <c r="Z4" s="91">
        <f>LARGE(M:M,AC4)</f>
        <v>2975.17</v>
      </c>
      <c r="AA4" s="91" t="s">
        <v>4274</v>
      </c>
      <c r="AB4" s="189">
        <v>0.2</v>
      </c>
      <c r="AC4" s="91">
        <f>ROUND(COUNTIF(L5:L46,"&gt;0")*SUM($AB$4:$AB4),0)</f>
        <v>7</v>
      </c>
      <c r="AD4" s="190">
        <f>SUMIF(O:O,AA4,M:M)</f>
        <v>235664.7</v>
      </c>
      <c r="AE4" s="190">
        <f>AD4</f>
        <v>235664.7</v>
      </c>
    </row>
    <row r="5" spans="1:31" ht="19.899999999999999" customHeight="1">
      <c r="A5" s="300" t="str">
        <f>CONCATENATE(C5,D5)</f>
        <v/>
      </c>
      <c r="B5" s="127">
        <v>1</v>
      </c>
      <c r="C5" s="167"/>
      <c r="D5" s="167"/>
      <c r="E5" s="168" t="s">
        <v>660</v>
      </c>
      <c r="F5" s="169"/>
      <c r="G5" s="170"/>
      <c r="H5" s="171"/>
      <c r="I5" s="117"/>
      <c r="J5" s="259">
        <f>SUM(J6:J6)</f>
        <v>2671.04</v>
      </c>
      <c r="K5" s="173"/>
      <c r="L5" s="174"/>
      <c r="M5" s="175"/>
      <c r="N5" s="176"/>
      <c r="O5" s="175"/>
      <c r="P5" s="173"/>
    </row>
    <row r="6" spans="1:31" ht="36" customHeight="1">
      <c r="A6" s="300" t="str">
        <f>CONCATENATE(C6,D6)</f>
        <v>DER20305</v>
      </c>
      <c r="B6" s="127" t="s">
        <v>3315</v>
      </c>
      <c r="C6" s="167" t="s">
        <v>1439</v>
      </c>
      <c r="D6" s="167">
        <v>20305</v>
      </c>
      <c r="E6" s="168" t="str">
        <f>IFERROR(PROPER(
IF($C6="DER",INDEX(CDER!$B:$B,MATCH($D6,CDER!$A:$A,0)),
IF($C6="SINAPI",INDEX(CSINAPI!$B:$B,MATCH($D6,CSINAPI!$A:$A,0)),
IF($C6="CESAN",INDEX(CCESAN!$B:$B,MATCH($D6,CCESAN!$A:$A,0)),
IF($C6="SCORIO",INDEX(CSCORIO!$B:$B,MATCH($D6,CSCORIO!$A:$A,0)),
IF($C6="MERC",INDEX(MERCADO!$B:$B,MATCH($D6,MERCADO!$A:$A,0)),
IF($C6="COMP",INDEX(COMPOSICAO!$B:$B,MATCH($D6,COMPOSICAO!$A:$A,0)),
""))))))),"*Verificar código*")</f>
        <v>Placa De Obra Nas Dimensões De 2.0 X 4.0 M, Padrão Der</v>
      </c>
      <c r="F6" s="169" t="str">
        <f>IFERROR(LOWER(
IF($C6="DER",INDEX(CDER!$C:$C,MATCH($D6,CDER!$A:$A,0)),
IF($C6="SINAPI",INDEX(CSINAPI!$C:$C,MATCH($D6,CSINAPI!$A:$A,0)),
IF($C6="CESAN",INDEX(CCESAN!$C:$C,MATCH($D6,CCESAN!$A:$A,0)),
IF($C6="SCORIO",INDEX(CSCORIO!$C:$C,MATCH($D6,CSCORIO!$A:$A,0)),
IF($C6="MERC",INDEX(MERCADO!$D:$D,MATCH($D6,MERCADO!$A:$A,0)),
IF($C6="COMP",INDEX(COMPOSICAO!$H:$H,MATCH($D6,COMPOSICAO!$A:$A,0)),
""))))))),"")</f>
        <v>m2</v>
      </c>
      <c r="G6" s="170">
        <f>VLOOKUP(B6,'MEMÓRIA DE CÁLCULO'!A:J,10,0)</f>
        <v>8</v>
      </c>
      <c r="H6" s="260">
        <f>IFERROR(
IF($C6="DER",INDEX(CDER!$D:$D,MATCH($D6,CDER!$A:$A,0)),
IF($C6="SINAPI",INDEX(CSINAPI!$D:$D,MATCH($D6,CSINAPI!$A:$A,0)),
IF($C6="CESAN",INDEX(CCESAN!$D:$D,MATCH($D6,CCESAN!$A:$A,0)),
IF($C6="SCORIO",INDEX(CSCORIO!$D:$D,MATCH($D6,CSCORIO!$A:$A,0)),
IF($C6="MERC",INDEX(MERCADO!$E:$E,MATCH($D6,MERCADO!$A:$A,0)),
IF($C6="COMP",INDEX(COMPOSICAO!$I:$I,MATCH($D6,COMPOSICAO!$A:$A,0)),
0)))))),0)</f>
        <v>244.44</v>
      </c>
      <c r="I6" s="261">
        <f>IFERROR(ROUND(H6*(1+$J$2),2),"")</f>
        <v>333.88</v>
      </c>
      <c r="J6" s="259">
        <f t="shared" ref="J6:J10" si="0">IFERROR(ROUND($I6*$G6,2),"")</f>
        <v>2671.04</v>
      </c>
      <c r="K6" s="173"/>
      <c r="L6" s="174">
        <f>IF((COUNTIF($A$5:$A6,$A6))&gt;1,0,SUMIF(A:A,$A6,G:G))</f>
        <v>8</v>
      </c>
      <c r="M6" s="175">
        <f t="shared" ref="M6" si="1">ROUND(L6*I6,2)</f>
        <v>2671.04</v>
      </c>
      <c r="N6" s="176">
        <f>M6/$J$46</f>
        <v>2.0413775140628247E-2</v>
      </c>
      <c r="O6" s="175" t="str">
        <f t="shared" ref="O6" si="2">VLOOKUP(M6,$Z$2:$AA$4,2,1)</f>
        <v>B</v>
      </c>
      <c r="P6" s="173"/>
      <c r="Q6" s="350">
        <f>J6/$J$5</f>
        <v>1</v>
      </c>
    </row>
    <row r="7" spans="1:31" ht="19.899999999999999" customHeight="1">
      <c r="B7" s="127">
        <v>2</v>
      </c>
      <c r="C7" s="167"/>
      <c r="D7" s="167"/>
      <c r="E7" s="168" t="s">
        <v>8700</v>
      </c>
      <c r="F7" s="169"/>
      <c r="G7" s="170">
        <f>VLOOKUP(B7,'MEMÓRIA DE CÁLCULO'!A:J,10,0)</f>
        <v>0</v>
      </c>
      <c r="H7" s="260"/>
      <c r="I7" s="261"/>
      <c r="J7" s="259">
        <f>SUM(J8:J10)</f>
        <v>977.95</v>
      </c>
      <c r="K7" s="173"/>
      <c r="L7" s="174"/>
      <c r="M7" s="175"/>
      <c r="N7" s="176"/>
      <c r="O7" s="175"/>
      <c r="P7" s="173"/>
    </row>
    <row r="8" spans="1:31" ht="30" customHeight="1">
      <c r="B8" s="127" t="s">
        <v>4654</v>
      </c>
      <c r="C8" s="167" t="s">
        <v>1439</v>
      </c>
      <c r="D8" s="167">
        <v>10216</v>
      </c>
      <c r="E8" s="168" t="str">
        <f>IFERROR(PROPER(
IF($C8="DER",INDEX(CDER!$B:$B,MATCH($D8,CDER!$A:$A,0)),
IF($C8="CDER-R",INDEX('CDER-R'!B:B,MATCH($D8,'CDER-R'!A:A,0)),
IF($C8="SINAPI",INDEX(CSINAPI!$B:$B,MATCH($D8,CSINAPI!$A:$A,0)),
IF($C8="CESAN",INDEX(CCESAN!$B:$B,MATCH($D8,CCESAN!$A:$A,0)),
IF($C8="SCORIO",INDEX(CSCORIO!$B:$B,MATCH($D8,CSCORIO!$A:$A,0)),
IF($C8="MERC",INDEX(MERCADO!$B:$B,MATCH($D8,MERCADO!$A:$A,0)),
IF($C8="COMP",INDEX(COMPOSICAO!$B:$B,MATCH($D8,COMPOSICAO!$A:$A,0)),
"")))))))),"*Verificar código*")</f>
        <v>Retirada De Meio-Fio De Concreto</v>
      </c>
      <c r="F8" s="169" t="str">
        <f>IFERROR(LOWER(
IF($C8="DER",INDEX(CDER!$C:$C,MATCH($D8,CDER!$A:$A,0)),
IF($C8="CDER-R",INDEX('CDER-R'!C:C,MATCH($D8,'CDER-R'!A:A,0)),
IF($C8="SINAPI",INDEX(CSINAPI!$C:$C,MATCH($D8,CSINAPI!$A:$A,0)),
IF($C8="CESAN",INDEX(CCESAN!$C:$C,MATCH($D8,CCESAN!$A:$A,0)),
IF($C8="SCORIO",INDEX(CSCORIO!$C:$C,MATCH($D8,CSCORIO!$A:$A,0)),
IF($C8="MERC",INDEX(MERCADO!$D:$D,MATCH($D8,MERCADO!$A:$A,0)),
IF($C8="COMP",INDEX(COMPOSICAO!$H:$H,MATCH($D8,COMPOSICAO!$A:$A,0)),
"")))))))),"")</f>
        <v>m</v>
      </c>
      <c r="G8" s="170">
        <f>VLOOKUP(B8,'MEMÓRIA DE CÁLCULO'!A:J,10,0)</f>
        <v>30.97</v>
      </c>
      <c r="H8" s="260">
        <f>IFERROR(
IF($C8="DER",INDEX(CDER!$D:$D,MATCH($D8,CDER!$A:$A,0)),
IF($C8="CDER-R",INDEX('CDER-R'!D:D,MATCH($D8,'CDER-R'!A:A,0)),
IF($C8="SINAPI",INDEX(CSINAPI!$D:$D,MATCH($D8,CSINAPI!$A:$A,0)),
IF($C8="CESAN",INDEX(CCESAN!$D:$D,MATCH($D8,CCESAN!$A:$A,0)),
IF($C8="SCORIO",INDEX(CSCORIO!$D:$D,MATCH($D8,CSCORIO!$A:$A,0)),
IF($C8="MERC",INDEX(MERCADO!$E:$E,MATCH($D8,MERCADO!$A:$A,0)),
IF($C8="COMP",INDEX(COMPOSICAO!$I:$I,MATCH($D8,COMPOSICAO!$A:$A,0)),
0))))))),0)</f>
        <v>10.14</v>
      </c>
      <c r="I8" s="261">
        <f t="shared" ref="I8" si="3">IFERROR(ROUND(H8*(1+$J$2),2),"")</f>
        <v>13.85</v>
      </c>
      <c r="J8" s="259">
        <f t="shared" si="0"/>
        <v>428.93</v>
      </c>
      <c r="K8" s="173"/>
      <c r="L8" s="174">
        <f t="shared" ref="L8" si="4">G8</f>
        <v>30.97</v>
      </c>
      <c r="M8" s="175">
        <f t="shared" ref="M8" si="5">ROUND(L8*I8,2)</f>
        <v>428.93</v>
      </c>
      <c r="N8" s="176">
        <f t="shared" ref="N8:N36" si="6">M8/$J$46</f>
        <v>3.2781540415230299E-3</v>
      </c>
      <c r="O8" s="175" t="str">
        <f t="shared" ref="O8" si="7">VLOOKUP(M8,$Z$2:$AA$4,2,1)</f>
        <v>C</v>
      </c>
      <c r="P8" s="173"/>
      <c r="Q8" s="350">
        <f>J8/$J$7</f>
        <v>0.43860115547829642</v>
      </c>
    </row>
    <row r="9" spans="1:31" ht="30" customHeight="1">
      <c r="B9" s="127" t="s">
        <v>4655</v>
      </c>
      <c r="C9" s="167" t="s">
        <v>1439</v>
      </c>
      <c r="D9" s="167">
        <v>10201</v>
      </c>
      <c r="E9" s="168" t="str">
        <f>IFERROR(PROPER(
IF($C9="DER",INDEX(CDER!$B:$B,MATCH($D9,CDER!$A:$A,0)),
IF($C9="CDER-R",INDEX('CDER-R'!B:B,MATCH($D9,'CDER-R'!A:A,0)),
IF($C9="SINAPI",INDEX(CSINAPI!$B:$B,MATCH($D9,CSINAPI!$A:$A,0)),
IF($C9="CESAN",INDEX(CCESAN!$B:$B,MATCH($D9,CCESAN!$A:$A,0)),
IF($C9="SCORIO",INDEX(CSCORIO!$B:$B,MATCH($D9,CSCORIO!$A:$A,0)),
IF($C9="MERC",INDEX(MERCADO!$B:$B,MATCH($D9,MERCADO!$A:$A,0)),
IF($C9="COMP",INDEX(COMPOSICAO!$B:$B,MATCH($D9,COMPOSICAO!$A:$A,0)),
"")))))))),"*Verificar código*")</f>
        <v>Demolição De Piso Cimentado Inclusive Lastro De Concreto</v>
      </c>
      <c r="F9" s="169" t="str">
        <f>IFERROR(LOWER(
IF($C9="DER",INDEX(CDER!$C:$C,MATCH($D9,CDER!$A:$A,0)),
IF($C9="CDER-R",INDEX('CDER-R'!C:C,MATCH($D9,'CDER-R'!A:A,0)),
IF($C9="SINAPI",INDEX(CSINAPI!$C:$C,MATCH($D9,CSINAPI!$A:$A,0)),
IF($C9="CESAN",INDEX(CCESAN!$C:$C,MATCH($D9,CCESAN!$A:$A,0)),
IF($C9="SCORIO",INDEX(CSCORIO!$C:$C,MATCH($D9,CSCORIO!$A:$A,0)),
IF($C9="MERC",INDEX(MERCADO!$D:$D,MATCH($D9,MERCADO!$A:$A,0)),
IF($C9="COMP",INDEX(COMPOSICAO!$H:$H,MATCH($D9,COMPOSICAO!$A:$A,0)),
"")))))))),"")</f>
        <v>m2</v>
      </c>
      <c r="G9" s="170">
        <f>VLOOKUP(B9,'MEMÓRIA DE CÁLCULO'!A:J,10,0)</f>
        <v>6.48</v>
      </c>
      <c r="H9" s="260">
        <f>IFERROR(
IF($C9="DER",INDEX(CDER!$D:$D,MATCH($D9,CDER!$A:$A,0)),
IF($C9="CDER-R",INDEX('CDER-R'!D:D,MATCH($D9,'CDER-R'!A:A,0)),
IF($C9="SINAPI",INDEX(CSINAPI!$D:$D,MATCH($D9,CSINAPI!$A:$A,0)),
IF($C9="CESAN",INDEX(CCESAN!$D:$D,MATCH($D9,CCESAN!$A:$A,0)),
IF($C9="SCORIO",INDEX(CSCORIO!$D:$D,MATCH($D9,CSCORIO!$A:$A,0)),
IF($C9="MERC",INDEX(MERCADO!$E:$E,MATCH($D9,MERCADO!$A:$A,0)),
IF($C9="COMP",INDEX(COMPOSICAO!$I:$I,MATCH($D9,COMPOSICAO!$A:$A,0)),
0))))))),0)</f>
        <v>26.37</v>
      </c>
      <c r="I9" s="261">
        <f t="shared" ref="I9" si="8">IFERROR(ROUND(H9*(1+$J$2),2),"")</f>
        <v>36.020000000000003</v>
      </c>
      <c r="J9" s="259">
        <f t="shared" si="0"/>
        <v>233.41</v>
      </c>
      <c r="K9" s="173"/>
      <c r="L9" s="174">
        <f t="shared" ref="L9" si="9">G9</f>
        <v>6.48</v>
      </c>
      <c r="M9" s="175">
        <f t="shared" ref="M9" si="10">ROUND(L9*I9,2)</f>
        <v>233.41</v>
      </c>
      <c r="N9" s="176">
        <f t="shared" si="6"/>
        <v>1.7838666794859077E-3</v>
      </c>
      <c r="O9" s="175" t="str">
        <f t="shared" ref="O9" si="11">VLOOKUP(M9,$Z$2:$AA$4,2,1)</f>
        <v>C</v>
      </c>
      <c r="P9" s="173"/>
      <c r="Q9" s="350">
        <f t="shared" ref="Q9" si="12">J9/$J$7</f>
        <v>0.23867273377984558</v>
      </c>
    </row>
    <row r="10" spans="1:31" ht="46.5" customHeight="1">
      <c r="B10" s="127" t="s">
        <v>4656</v>
      </c>
      <c r="C10" s="167" t="s">
        <v>1439</v>
      </c>
      <c r="D10" s="167">
        <v>30304</v>
      </c>
      <c r="E10" s="168" t="str">
        <f>IFERROR(PROPER(
IF($C10="DER",INDEX(CDER!$B:$B,MATCH($D10,CDER!$A:$A,0)),
IF($C10="CDER-R",INDEX('CDER-R'!B:B,MATCH($D10,'CDER-R'!A:A,0)),
IF($C10="SINAPI",INDEX(CSINAPI!$B:$B,MATCH($D10,CSINAPI!$A:$A,0)),
IF($C10="CESAN",INDEX(CCESAN!$B:$B,MATCH($D10,CCESAN!$A:$A,0)),
IF($C10="SCORIO",INDEX(CSCORIO!$B:$B,MATCH($D10,CSCORIO!$A:$A,0)),
IF($C10="MERC",INDEX(MERCADO!$B:$B,MATCH($D10,MERCADO!$A:$A,0)),
IF($C10="COMP",INDEX(COMPOSICAO!$B:$B,MATCH($D10,COMPOSICAO!$A:$A,0)),
"")))))))),"*Verificar código*")</f>
        <v>Índice De Preço Para Remoção De Entulho Decorrente Da Execução De Obras (Classe A Conama - Nbr 10.004 - Classe Ii-B), Incluindo Aluguel Da Caçamba, Carga, Transporte E Descarga Em Área Licenciada</v>
      </c>
      <c r="F10" s="169" t="str">
        <f>IFERROR(LOWER(
IF($C10="DER",INDEX(CDER!$C:$C,MATCH($D10,CDER!$A:$A,0)),
IF($C10="CDER-R",INDEX('CDER-R'!C:C,MATCH($D10,'CDER-R'!A:A,0)),
IF($C10="SINAPI",INDEX(CSINAPI!$C:$C,MATCH($D10,CSINAPI!$A:$A,0)),
IF($C10="CESAN",INDEX(CCESAN!$C:$C,MATCH($D10,CCESAN!$A:$A,0)),
IF($C10="SCORIO",INDEX(CSCORIO!$C:$C,MATCH($D10,CSCORIO!$A:$A,0)),
IF($C10="MERC",INDEX(MERCADO!$D:$D,MATCH($D10,MERCADO!$A:$A,0)),
IF($C10="COMP",INDEX(COMPOSICAO!$H:$H,MATCH($D10,COMPOSICAO!$A:$A,0)),
"")))))))),"")</f>
        <v>m3</v>
      </c>
      <c r="G10" s="170">
        <f>VLOOKUP(B10,'MEMÓRIA DE CÁLCULO'!A:J,10,0)</f>
        <v>2.71</v>
      </c>
      <c r="H10" s="260">
        <f>IFERROR(
IF($C10="DER",INDEX(CDER!$D:$D,MATCH($D10,CDER!$A:$A,0)),
IF($C10="CDER-R",INDEX('CDER-R'!D:D,MATCH($D10,'CDER-R'!A:A,0)),
IF($C10="SINAPI",INDEX(CSINAPI!$D:$D,MATCH($D10,CSINAPI!$A:$A,0)),
IF($C10="CESAN",INDEX(CCESAN!$D:$D,MATCH($D10,CCESAN!$A:$A,0)),
IF($C10="SCORIO",INDEX(CSCORIO!$D:$D,MATCH($D10,CSCORIO!$A:$A,0)),
IF($C10="MERC",INDEX(MERCADO!$E:$E,MATCH($D10,MERCADO!$A:$A,0)),
IF($C10="COMP",INDEX(COMPOSICAO!$I:$I,MATCH($D10,COMPOSICAO!$A:$A,0)),
0))))))),0)</f>
        <v>85.26</v>
      </c>
      <c r="I10" s="261">
        <f t="shared" ref="I10" si="13">IFERROR(ROUND(H10*(1+$J$2),2),"")</f>
        <v>116.46</v>
      </c>
      <c r="J10" s="259">
        <f t="shared" si="0"/>
        <v>315.61</v>
      </c>
      <c r="K10" s="173"/>
      <c r="L10" s="174">
        <f t="shared" ref="L10" si="14">G10</f>
        <v>2.71</v>
      </c>
      <c r="M10" s="175">
        <f t="shared" ref="M10" si="15">ROUND(L10*I10,2)</f>
        <v>315.61</v>
      </c>
      <c r="N10" s="176">
        <f t="shared" si="6"/>
        <v>2.4120910102932496E-3</v>
      </c>
      <c r="O10" s="175" t="str">
        <f t="shared" ref="O10" si="16">VLOOKUP(M10,$Z$2:$AA$4,2,1)</f>
        <v>C</v>
      </c>
      <c r="P10" s="173"/>
      <c r="Q10" s="350">
        <f t="shared" ref="Q10" si="17">J10/$J$7</f>
        <v>0.32272611074185797</v>
      </c>
    </row>
    <row r="11" spans="1:31" ht="19.899999999999999" customHeight="1">
      <c r="B11" s="127">
        <v>3</v>
      </c>
      <c r="C11" s="167"/>
      <c r="D11" s="167"/>
      <c r="E11" s="168" t="s">
        <v>1560</v>
      </c>
      <c r="F11" s="169"/>
      <c r="G11" s="170">
        <f>VLOOKUP(B11,'MEMÓRIA DE CÁLCULO'!A:J,10,0)</f>
        <v>0</v>
      </c>
      <c r="H11" s="260"/>
      <c r="I11" s="261"/>
      <c r="J11" s="259">
        <f>SUM(J12:J16)</f>
        <v>18727.07</v>
      </c>
      <c r="K11" s="173"/>
      <c r="L11" s="174"/>
      <c r="M11" s="175"/>
      <c r="N11" s="176">
        <f t="shared" si="6"/>
        <v>0</v>
      </c>
      <c r="O11" s="175"/>
      <c r="P11" s="173"/>
    </row>
    <row r="12" spans="1:31" ht="44.25" customHeight="1">
      <c r="B12" s="127" t="s">
        <v>4652</v>
      </c>
      <c r="C12" s="167" t="s">
        <v>5892</v>
      </c>
      <c r="D12" s="167">
        <v>40792</v>
      </c>
      <c r="E12" s="168" t="str">
        <f>IFERROR(PROPER(
IF($C12="DER",INDEX(CDER!$B:$B,MATCH($D12,CDER!$A:$A,0)),
IF($C12="CDER-R",INDEX('CDER-R'!B:B,MATCH($D12,'CDER-R'!A:A,0)),
IF($C12="SINAPI",INDEX(CSINAPI!$B:$B,MATCH($D12,CSINAPI!$A:$A,0)),
IF($C12="CESAN",INDEX(CCESAN!$B:$B,MATCH($D12,CCESAN!$A:$A,0)),
IF($C12="SCORIO",INDEX(CSCORIO!$B:$B,MATCH($D12,CSCORIO!$A:$A,0)),
IF($C12="MERC",INDEX(MERCADO!$B:$B,MATCH($D12,MERCADO!$A:$A,0)),
IF($C12="COMP",INDEX(COMPOSICAO!$B:$B,MATCH($D12,COMPOSICAO!$A:$A,0)),
"")))))))),"*Verificar código*")</f>
        <v>Sub-Base C/ Mistura De Argila 30%, Pó De Pedra 30% E Brita 40%, Inclusive Fornecimento E
Transporte Do Pó De Pedra E Da Brita</v>
      </c>
      <c r="F12" s="169" t="str">
        <f>IFERROR(LOWER(
IF($C12="DER",INDEX(CDER!$C:$C,MATCH($D12,CDER!$A:$A,0)),
IF($C12="CDER-R",INDEX('CDER-R'!C:C,MATCH($D12,'CDER-R'!A:A,0)),
IF($C12="SINAPI",INDEX(CSINAPI!$C:$C,MATCH($D12,CSINAPI!$A:$A,0)),
IF($C12="CESAN",INDEX(CCESAN!$C:$C,MATCH($D12,CCESAN!$A:$A,0)),
IF($C12="SCORIO",INDEX(CSCORIO!$C:$C,MATCH($D12,CSCORIO!$A:$A,0)),
IF($C12="MERC",INDEX(MERCADO!$D:$D,MATCH($D12,MERCADO!$A:$A,0)),
IF($C12="COMP",INDEX(COMPOSICAO!$H:$H,MATCH($D12,COMPOSICAO!$A:$A,0)),
"")))))))),"")</f>
        <v xml:space="preserve">m3 </v>
      </c>
      <c r="G12" s="170">
        <f>VLOOKUP(B12,'MEMÓRIA DE CÁLCULO'!A:J,10,0)</f>
        <v>54.75</v>
      </c>
      <c r="H12" s="260">
        <f>IFERROR(
IF($C12="DER",INDEX(CDER!$D:$D,MATCH($D12,CDER!$A:$A,0)),
IF($C12="CDER-R",INDEX('CDER-R'!D:D,MATCH($D12,'CDER-R'!A:A,0)),
IF($C12="SINAPI",INDEX(CSINAPI!$D:$D,MATCH($D12,CSINAPI!$A:$A,0)),
IF($C12="CESAN",INDEX(CCESAN!$D:$D,MATCH($D12,CCESAN!$A:$A,0)),
IF($C12="SCORIO",INDEX(CSCORIO!$D:$D,MATCH($D12,CSCORIO!$A:$A,0)),
IF($C12="MERC",INDEX(MERCADO!$E:$E,MATCH($D12,MERCADO!$A:$A,0)),
IF($C12="COMP",INDEX(COMPOSICAO!$I:$I,MATCH($D12,COMPOSICAO!$A:$A,0)),
0))))))),0)</f>
        <v>161.47</v>
      </c>
      <c r="I12" s="261">
        <f t="shared" ref="I12:I16" si="18">IFERROR(ROUND(H12*(1+$J$2),2),"")</f>
        <v>220.55</v>
      </c>
      <c r="J12" s="259">
        <f>IFERROR(ROUND($I12*$G12,2),"")</f>
        <v>12075.11</v>
      </c>
      <c r="K12" s="173"/>
      <c r="L12" s="174">
        <f>G12</f>
        <v>54.75</v>
      </c>
      <c r="M12" s="175">
        <f>ROUND(L12*I12,2)</f>
        <v>12075.11</v>
      </c>
      <c r="N12" s="176">
        <f t="shared" si="6"/>
        <v>9.2285619211375181E-2</v>
      </c>
      <c r="O12" s="175" t="str">
        <f>VLOOKUP(M12,$Z$2:$AA$4,2,1)</f>
        <v>A</v>
      </c>
      <c r="P12" s="173"/>
      <c r="Q12" s="350" t="e">
        <f>J12/#REF!</f>
        <v>#REF!</v>
      </c>
    </row>
    <row r="13" spans="1:31" ht="57" customHeight="1">
      <c r="B13" s="127" t="s">
        <v>4662</v>
      </c>
      <c r="C13" s="167" t="s">
        <v>662</v>
      </c>
      <c r="D13" s="167">
        <v>101864</v>
      </c>
      <c r="E13" s="168" t="str">
        <f>IFERROR(PROPER(
IF($C13="DER",INDEX(CDER!$B:$B,MATCH($D13,CDER!$A:$A,0)),
IF($C13="CDER-R",INDEX('CDER-R'!B:B,MATCH($D13,'CDER-R'!A:A,0)),
IF($C13="SINAPI",INDEX(CSINAPI!$B:$B,MATCH($D13,CSINAPI!$A:$A,0)),
IF($C13="CESAN",INDEX(CCESAN!$B:$B,MATCH($D13,CCESAN!$A:$A,0)),
IF($C13="SCORIO",INDEX(CSCORIO!$B:$B,MATCH($D13,CSCORIO!$A:$A,0)),
IF($C13="MERC",INDEX(MERCADO!$B:$B,MATCH($D13,MERCADO!$A:$A,0)),
IF($C13="COMP",INDEX(COMPOSICAO!$B:$B,MATCH($D13,COMPOSICAO!$A:$A,0)),
"")))))))),"*Verificar código*")</f>
        <v>Reassentamento De Blocos Retangular Para Piso Intertravado, Espessura De 8 Cm, Em Via/Estacionamento, Com Reaproveitamento Dos Blocos Retangular - Incluso Retirada E Colocação Do Material. Af_12/2020</v>
      </c>
      <c r="F13" s="169" t="str">
        <f>IFERROR(LOWER(
IF($C13="DER",INDEX(CDER!$C:$C,MATCH($D13,CDER!$A:$A,0)),
IF($C13="CDER-R",INDEX('CDER-R'!C:C,MATCH($D13,'CDER-R'!A:A,0)),
IF($C13="SINAPI",INDEX(CSINAPI!$C:$C,MATCH($D13,CSINAPI!$A:$A,0)),
IF($C13="CESAN",INDEX(CCESAN!$C:$C,MATCH($D13,CCESAN!$A:$A,0)),
IF($C13="SCORIO",INDEX(CSCORIO!$C:$C,MATCH($D13,CSCORIO!$A:$A,0)),
IF($C13="MERC",INDEX(MERCADO!$D:$D,MATCH($D13,MERCADO!$A:$A,0)),
IF($C13="COMP",INDEX(COMPOSICAO!$H:$H,MATCH($D13,COMPOSICAO!$A:$A,0)),
"")))))))),"")</f>
        <v>m2</v>
      </c>
      <c r="G13" s="170">
        <f>VLOOKUP(B13,'MEMÓRIA DE CÁLCULO'!A:J,10,0)</f>
        <v>54.75</v>
      </c>
      <c r="H13" s="260">
        <f>IFERROR(
IF($C13="DER",INDEX(CDER!$D:$D,MATCH($D13,CDER!$A:$A,0)),
IF($C13="CDER-R",INDEX('CDER-R'!D:D,MATCH($D13,'CDER-R'!A:A,0)),
IF($C13="SINAPI",INDEX(CSINAPI!$D:$D,MATCH($D13,CSINAPI!$A:$A,0)),
IF($C13="CESAN",INDEX(CCESAN!$D:$D,MATCH($D13,CCESAN!$A:$A,0)),
IF($C13="SCORIO",INDEX(CSCORIO!$D:$D,MATCH($D13,CSCORIO!$A:$A,0)),
IF($C13="MERC",INDEX(MERCADO!$E:$E,MATCH($D13,MERCADO!$A:$A,0)),
IF($C13="COMP",INDEX(COMPOSICAO!$I:$I,MATCH($D13,COMPOSICAO!$A:$A,0)),
0))))))),0)</f>
        <v>36.21</v>
      </c>
      <c r="I13" s="261">
        <f t="shared" ref="I13" si="19">IFERROR(ROUND(H13*(1+$J$2),2),"")</f>
        <v>49.46</v>
      </c>
      <c r="J13" s="259">
        <f>IFERROR(ROUND($I13*$G13,2),"")</f>
        <v>2707.94</v>
      </c>
      <c r="K13" s="173"/>
      <c r="L13" s="174">
        <f>G13</f>
        <v>54.75</v>
      </c>
      <c r="M13" s="175">
        <f>ROUND(L13*I13,2)</f>
        <v>2707.94</v>
      </c>
      <c r="N13" s="176">
        <f t="shared" si="6"/>
        <v>2.0695788252633001E-2</v>
      </c>
      <c r="O13" s="175" t="str">
        <f>VLOOKUP(M13,$Z$2:$AA$4,2,1)</f>
        <v>B</v>
      </c>
      <c r="P13" s="173"/>
      <c r="Q13" s="350" t="e">
        <f>J13/#REF!</f>
        <v>#REF!</v>
      </c>
    </row>
    <row r="14" spans="1:31" ht="47.25" customHeight="1">
      <c r="B14" s="127" t="s">
        <v>4663</v>
      </c>
      <c r="C14" s="167" t="s">
        <v>662</v>
      </c>
      <c r="D14" s="167">
        <v>94994</v>
      </c>
      <c r="E14" s="168" t="str">
        <f>IFERROR(PROPER(
IF($C14="DER",INDEX(CDER!$B:$B,MATCH($D14,CDER!$A:$A,0)),
IF($C14="CDER-R",INDEX('CDER-R'!B:B,MATCH($D14,'CDER-R'!A:A,0)),
IF($C14="SINAPI",INDEX(CSINAPI!$B:$B,MATCH($D14,CSINAPI!$A:$A,0)),
IF($C14="CESAN",INDEX(CCESAN!$B:$B,MATCH($D14,CCESAN!$A:$A,0)),
IF($C14="SCORIO",INDEX(CSCORIO!$B:$B,MATCH($D14,CSCORIO!$A:$A,0)),
IF($C14="MERC",INDEX(MERCADO!$B:$B,MATCH($D14,MERCADO!$A:$A,0)),
IF($C14="COMP",INDEX(COMPOSICAO!$B:$B,MATCH($D14,COMPOSICAO!$A:$A,0)),
"")))))))),"*Verificar código*")</f>
        <v>Execução De Passeio (Calçada) Ou Piso De Concreto Com Concreto Moldado In Loco, Feito Em Obra, Acabamento Convencional, Espessura 8 Cm, Armado. Af_08/2022</v>
      </c>
      <c r="F14" s="169" t="str">
        <f>IFERROR(LOWER(
IF($C14="DER",INDEX(CDER!$C:$C,MATCH($D14,CDER!$A:$A,0)),
IF($C14="CDER-R",INDEX('CDER-R'!C:C,MATCH($D14,'CDER-R'!A:A,0)),
IF($C14="SINAPI",INDEX(CSINAPI!$C:$C,MATCH($D14,CSINAPI!$A:$A,0)),
IF($C14="CESAN",INDEX(CCESAN!$C:$C,MATCH($D14,CCESAN!$A:$A,0)),
IF($C14="SCORIO",INDEX(CSCORIO!$C:$C,MATCH($D14,CSCORIO!$A:$A,0)),
IF($C14="MERC",INDEX(MERCADO!$D:$D,MATCH($D14,MERCADO!$A:$A,0)),
IF($C14="COMP",INDEX(COMPOSICAO!$H:$H,MATCH($D14,COMPOSICAO!$A:$A,0)),
"")))))))),"")</f>
        <v>m2</v>
      </c>
      <c r="G14" s="170">
        <f>VLOOKUP(B14,'MEMÓRIA DE CÁLCULO'!A:J,10,0)</f>
        <v>6.47</v>
      </c>
      <c r="H14" s="260">
        <f>IFERROR(
IF($C14="DER",INDEX(CDER!$D:$D,MATCH($D14,CDER!$A:$A,0)),
IF($C14="CDER-R",INDEX('CDER-R'!D:D,MATCH($D14,'CDER-R'!A:A,0)),
IF($C14="SINAPI",INDEX(CSINAPI!$D:$D,MATCH($D14,CSINAPI!$A:$A,0)),
IF($C14="CESAN",INDEX(CCESAN!$D:$D,MATCH($D14,CCESAN!$A:$A,0)),
IF($C14="SCORIO",INDEX(CSCORIO!$D:$D,MATCH($D14,CSCORIO!$A:$A,0)),
IF($C14="MERC",INDEX(MERCADO!$E:$E,MATCH($D14,MERCADO!$A:$A,0)),
IF($C14="COMP",INDEX(COMPOSICAO!$I:$I,MATCH($D14,COMPOSICAO!$A:$A,0)),
0))))))),0)</f>
        <v>104.46</v>
      </c>
      <c r="I14" s="261">
        <f t="shared" ref="I14" si="20">IFERROR(ROUND(H14*(1+$J$2),2),"")</f>
        <v>142.68</v>
      </c>
      <c r="J14" s="259">
        <f>IFERROR(ROUND($I14*$G14,2),"")</f>
        <v>923.14</v>
      </c>
      <c r="K14" s="173"/>
      <c r="L14" s="174">
        <f>G14</f>
        <v>6.47</v>
      </c>
      <c r="M14" s="175">
        <f>ROUND(L14*I14,2)</f>
        <v>923.14</v>
      </c>
      <c r="N14" s="176">
        <f t="shared" si="6"/>
        <v>7.0552190844463429E-3</v>
      </c>
      <c r="O14" s="175" t="str">
        <f>VLOOKUP(M14,$Z$2:$AA$4,2,1)</f>
        <v>C</v>
      </c>
      <c r="P14" s="173"/>
      <c r="Q14" s="350" t="e">
        <f>J14/#REF!</f>
        <v>#REF!</v>
      </c>
    </row>
    <row r="15" spans="1:31" ht="47.25" customHeight="1">
      <c r="B15" s="127" t="s">
        <v>4664</v>
      </c>
      <c r="C15" s="167" t="s">
        <v>1439</v>
      </c>
      <c r="D15" s="167">
        <v>200202</v>
      </c>
      <c r="E15" s="168" t="str">
        <f>IFERROR(PROPER(
IF($C15="DER",INDEX(CDER!$B:$B,MATCH($D15,CDER!$A:$A,0)),
IF($C15="CDER-R",INDEX('CDER-R'!B:B,MATCH($D15,'CDER-R'!A:A,0)),
IF($C15="SINAPI",INDEX(CSINAPI!$B:$B,MATCH($D15,CSINAPI!$A:$A,0)),
IF($C15="CESAN",INDEX(CCESAN!$B:$B,MATCH($D15,CCESAN!$A:$A,0)),
IF($C15="SCORIO",INDEX(CSCORIO!$B:$B,MATCH($D15,CSCORIO!$A:$A,0)),
IF($C15="MERC",INDEX(MERCADO!$B:$B,MATCH($D15,MERCADO!$A:$A,0)),
IF($C15="COMP",INDEX(COMPOSICAO!$B:$B,MATCH($D15,COMPOSICAO!$A:$A,0)),
"")))))))),"*Verificar código*")</f>
        <v>Assentamento De Meio-Fio Pré-Moldado De Concreto Com Dimensões De 15 X 12 X 30 X 100 Cm, Rejuntado Com Argamassa De Cimento E Areia No Traço 1:3</v>
      </c>
      <c r="F15" s="169" t="str">
        <f>IFERROR(LOWER(
IF($C15="DER",INDEX(CDER!$C:$C,MATCH($D15,CDER!$A:$A,0)),
IF($C15="CDER-R",INDEX('CDER-R'!C:C,MATCH($D15,'CDER-R'!A:A,0)),
IF($C15="SINAPI",INDEX(CSINAPI!$C:$C,MATCH($D15,CSINAPI!$A:$A,0)),
IF($C15="CESAN",INDEX(CCESAN!$C:$C,MATCH($D15,CCESAN!$A:$A,0)),
IF($C15="SCORIO",INDEX(CSCORIO!$C:$C,MATCH($D15,CSCORIO!$A:$A,0)),
IF($C15="MERC",INDEX(MERCADO!$D:$D,MATCH($D15,MERCADO!$A:$A,0)),
IF($C15="COMP",INDEX(COMPOSICAO!$H:$H,MATCH($D15,COMPOSICAO!$A:$A,0)),
"")))))))),"")</f>
        <v>m</v>
      </c>
      <c r="G15" s="170">
        <f>VLOOKUP(B15,'MEMÓRIA DE CÁLCULO'!A:J,10,0)</f>
        <v>30.97</v>
      </c>
      <c r="H15" s="260">
        <f>IFERROR(
IF($C15="DER",INDEX(CDER!$D:$D,MATCH($D15,CDER!$A:$A,0)),
IF($C15="CDER-R",INDEX('CDER-R'!D:D,MATCH($D15,'CDER-R'!A:A,0)),
IF($C15="SINAPI",INDEX(CSINAPI!$D:$D,MATCH($D15,CSINAPI!$A:$A,0)),
IF($C15="CESAN",INDEX(CCESAN!$D:$D,MATCH($D15,CCESAN!$A:$A,0)),
IF($C15="SCORIO",INDEX(CSCORIO!$D:$D,MATCH($D15,CSCORIO!$A:$A,0)),
IF($C15="MERC",INDEX(MERCADO!$E:$E,MATCH($D15,MERCADO!$A:$A,0)),
IF($C15="COMP",INDEX(COMPOSICAO!$I:$I,MATCH($D15,COMPOSICAO!$A:$A,0)),
0))))))),0)</f>
        <v>66.989999999999995</v>
      </c>
      <c r="I15" s="261">
        <f t="shared" si="18"/>
        <v>91.5</v>
      </c>
      <c r="J15" s="259">
        <f>IFERROR(ROUND($I15*$G15,2),"")</f>
        <v>2833.76</v>
      </c>
      <c r="K15" s="173"/>
      <c r="L15" s="174">
        <f>G15</f>
        <v>30.97</v>
      </c>
      <c r="M15" s="175">
        <f>ROUND(L15*I15,2)</f>
        <v>2833.76</v>
      </c>
      <c r="N15" s="176">
        <f t="shared" si="6"/>
        <v>2.1657384180883366E-2</v>
      </c>
      <c r="O15" s="175" t="str">
        <f>VLOOKUP(M15,$Z$2:$AA$4,2,1)</f>
        <v>B</v>
      </c>
      <c r="P15" s="173"/>
      <c r="Q15" s="350" t="e">
        <f>J15/#REF!</f>
        <v>#REF!</v>
      </c>
    </row>
    <row r="16" spans="1:31" ht="54.75" customHeight="1">
      <c r="B16" s="127" t="s">
        <v>4665</v>
      </c>
      <c r="C16" s="167" t="s">
        <v>1439</v>
      </c>
      <c r="D16" s="167">
        <v>200253</v>
      </c>
      <c r="E16" s="168" t="str">
        <f>IFERROR(PROPER(
IF($C16="DER",INDEX(CDER!$B:$B,MATCH($D16,CDER!$A:$A,0)),
IF($C16="CDER-R",INDEX('CDER-R'!B:B,MATCH($D16,'CDER-R'!A:A,0)),
IF($C16="SINAPI",INDEX(CSINAPI!$B:$B,MATCH($D16,CSINAPI!$A:$A,0)),
IF($C16="CESAN",INDEX(CCESAN!$B:$B,MATCH($D16,CCESAN!$A:$A,0)),
IF($C16="SCORIO",INDEX(CSCORIO!$B:$B,MATCH($D16,CSCORIO!$A:$A,0)),
IF($C16="MERC",INDEX(MERCADO!$B:$B,MATCH($D16,MERCADO!$A:$A,0)),
IF($C16="COMP",INDEX(COMPOSICAO!$B:$B,MATCH($D16,COMPOSICAO!$A:$A,0)),
"")))))))),"*Verificar código*")</f>
        <v>Fornecimento E Assentamento De Ladrilho Hidráulico Pastilhado (Tátil De Alerta), Vermelho, Dim. 20X20 Cm, Esp. 1.5Cm, Assentado Com Pasta De Cimento Colante Ac-I, Exclusive Regularização E Lastro</v>
      </c>
      <c r="F16" s="169" t="str">
        <f>IFERROR(LOWER(
IF($C16="DER",INDEX(CDER!$C:$C,MATCH($D16,CDER!$A:$A,0)),
IF($C16="CDER-R",INDEX('CDER-R'!C:C,MATCH($D16,'CDER-R'!A:A,0)),
IF($C16="SINAPI",INDEX(CSINAPI!$C:$C,MATCH($D16,CSINAPI!$A:$A,0)),
IF($C16="CESAN",INDEX(CCESAN!$C:$C,MATCH($D16,CCESAN!$A:$A,0)),
IF($C16="SCORIO",INDEX(CSCORIO!$C:$C,MATCH($D16,CSCORIO!$A:$A,0)),
IF($C16="MERC",INDEX(MERCADO!$D:$D,MATCH($D16,MERCADO!$A:$A,0)),
IF($C16="COMP",INDEX(COMPOSICAO!$H:$H,MATCH($D16,COMPOSICAO!$A:$A,0)),
"")))))))),"")</f>
        <v>m2</v>
      </c>
      <c r="G16" s="170">
        <f>VLOOKUP(B16,'MEMÓRIA DE CÁLCULO'!A:J,10,0)</f>
        <v>1.6</v>
      </c>
      <c r="H16" s="260">
        <f>IFERROR(
IF($C16="DER",INDEX(CDER!$D:$D,MATCH($D16,CDER!$A:$A,0)),
IF($C16="CDER-R",INDEX('CDER-R'!D:D,MATCH($D16,'CDER-R'!A:A,0)),
IF($C16="SINAPI",INDEX(CSINAPI!$D:$D,MATCH($D16,CSINAPI!$A:$A,0)),
IF($C16="CESAN",INDEX(CCESAN!$D:$D,MATCH($D16,CCESAN!$A:$A,0)),
IF($C16="SCORIO",INDEX(CSCORIO!$D:$D,MATCH($D16,CSCORIO!$A:$A,0)),
IF($C16="MERC",INDEX(MERCADO!$E:$E,MATCH($D16,MERCADO!$A:$A,0)),
IF($C16="COMP",INDEX(COMPOSICAO!$I:$I,MATCH($D16,COMPOSICAO!$A:$A,0)),
0))))))),0)</f>
        <v>85.62</v>
      </c>
      <c r="I16" s="261">
        <f t="shared" si="18"/>
        <v>116.95</v>
      </c>
      <c r="J16" s="259">
        <f>IFERROR(ROUND($I16*$G16,2),"")</f>
        <v>187.12</v>
      </c>
      <c r="K16" s="173"/>
      <c r="L16" s="174">
        <f>G16</f>
        <v>1.6</v>
      </c>
      <c r="M16" s="175">
        <f>ROUND(L16*I16,2)</f>
        <v>187.12</v>
      </c>
      <c r="N16" s="176">
        <f t="shared" si="6"/>
        <v>1.4300892552392916E-3</v>
      </c>
      <c r="O16" s="175" t="str">
        <f>VLOOKUP(M16,$Z$2:$AA$4,2,1)</f>
        <v>C</v>
      </c>
      <c r="P16" s="173"/>
      <c r="Q16" s="350" t="e">
        <f>J16/#REF!</f>
        <v>#REF!</v>
      </c>
    </row>
    <row r="17" spans="2:17" ht="19.899999999999999" customHeight="1">
      <c r="B17" s="127">
        <v>4</v>
      </c>
      <c r="C17" s="167"/>
      <c r="D17" s="167"/>
      <c r="E17" s="168" t="s">
        <v>38233</v>
      </c>
      <c r="F17" s="169"/>
      <c r="G17" s="170">
        <f>VLOOKUP(B17,'MEMÓRIA DE CÁLCULO'!A:J,10,0)</f>
        <v>0</v>
      </c>
      <c r="H17" s="260"/>
      <c r="I17" s="261"/>
      <c r="J17" s="259">
        <f>SUM(J18:J20)</f>
        <v>1778.75</v>
      </c>
      <c r="K17" s="173"/>
      <c r="L17" s="174"/>
      <c r="M17" s="175"/>
      <c r="N17" s="176">
        <f t="shared" si="6"/>
        <v>0</v>
      </c>
      <c r="O17" s="175"/>
      <c r="P17" s="173"/>
    </row>
    <row r="18" spans="2:17" ht="33.75" customHeight="1">
      <c r="B18" s="127" t="s">
        <v>4651</v>
      </c>
      <c r="C18" s="167" t="s">
        <v>663</v>
      </c>
      <c r="D18" s="167">
        <v>1</v>
      </c>
      <c r="E18" s="168" t="str">
        <f>IFERROR(PROPER(
IF($C18="DER",INDEX(CDER!$B:$B,MATCH($D18,CDER!$A:$A,0)),
IF($C18="CDER-R",INDEX('CDER-R'!B:B,MATCH($D18,'CDER-R'!A:A,0)),
IF($C18="SINAPI",INDEX(CSINAPI!$B:$B,MATCH($D18,CSINAPI!$A:$A,0)),
IF($C18="CESAN",INDEX(CCESAN!$B:$B,MATCH($D18,CCESAN!$A:$A,0)),
IF($C18="SCORIO",INDEX(CSCORIO!$B:$B,MATCH($D18,CSCORIO!$A:$A,0)),
IF($C18="MERC",INDEX(MERCADO!$B:$B,MATCH($D18,MERCADO!$A:$A,0)),
IF($C18="COMP",INDEX(COMPOSICAO!$B:$B,MATCH($D18,COMPOSICAO!$A:$A,0)),
"")))))))),"*Verificar código*")</f>
        <v xml:space="preserve">Tubo De Pvc Armado E Cheio De Concreto </v>
      </c>
      <c r="F18" s="169" t="str">
        <f>IFERROR(LOWER(
IF($C18="DER",INDEX(CDER!$C:$C,MATCH($D18,CDER!$A:$A,0)),
IF($C18="CDER-R",INDEX('CDER-R'!C:C,MATCH($D18,'CDER-R'!A:A,0)),
IF($C18="SINAPI",INDEX(CSINAPI!$C:$C,MATCH($D18,CSINAPI!$A:$A,0)),
IF($C18="CESAN",INDEX(CCESAN!$C:$C,MATCH($D18,CCESAN!$A:$A,0)),
IF($C18="SCORIO",INDEX(CSCORIO!$C:$C,MATCH($D18,CSCORIO!$A:$A,0)),
IF($C18="MERC",INDEX(MERCADO!$D:$D,MATCH($D18,MERCADO!$A:$A,0)),
IF($C18="COMP",INDEX(COMPOSICAO!$H:$H,MATCH($D18,COMPOSICAO!$A:$A,0)),
"")))))))),"")</f>
        <v>m</v>
      </c>
      <c r="G18" s="170">
        <f>VLOOKUP(B18,'MEMÓRIA DE CÁLCULO'!A:J,10,0)</f>
        <v>17</v>
      </c>
      <c r="H18" s="260">
        <f>IFERROR(
IF($C18="DER",INDEX(CDER!$D:$D,MATCH($D18,CDER!$A:$A,0)),
IF($C18="CDER-R",INDEX('CDER-R'!D:D,MATCH($D18,'CDER-R'!A:A,0)),
IF($C18="SINAPI",INDEX(CSINAPI!$D:$D,MATCH($D18,CSINAPI!$A:$A,0)),
IF($C18="CESAN",INDEX(CCESAN!$D:$D,MATCH($D18,CCESAN!$A:$A,0)),
IF($C18="SCORIO",INDEX(CSCORIO!$D:$D,MATCH($D18,CSCORIO!$A:$A,0)),
IF($C18="MERC",INDEX(MERCADO!$E:$E,MATCH($D18,MERCADO!$A:$A,0)),
IF($C18="COMP",INDEX(COMPOSICAO!$I:$I,MATCH($D18,COMPOSICAO!$A:$A,0)),
0))))))),0)</f>
        <v>51.38000000000001</v>
      </c>
      <c r="I18" s="261">
        <f t="shared" ref="I18" si="21">IFERROR(ROUND(H18*(1+$J$2),2),"")</f>
        <v>70.180000000000007</v>
      </c>
      <c r="J18" s="259">
        <f>IFERROR(ROUND($I18*$G18,2),"")</f>
        <v>1193.06</v>
      </c>
      <c r="K18" s="173"/>
      <c r="L18" s="174">
        <f>G18</f>
        <v>17</v>
      </c>
      <c r="M18" s="175">
        <f>ROUND(L18*I18,2)</f>
        <v>1193.06</v>
      </c>
      <c r="N18" s="176">
        <f t="shared" si="6"/>
        <v>9.1181182495499637E-3</v>
      </c>
      <c r="O18" s="175" t="str">
        <f>VLOOKUP(M18,$Z$2:$AA$4,2,1)</f>
        <v>B</v>
      </c>
      <c r="P18" s="173"/>
      <c r="Q18" s="350" t="e">
        <f>J18/#REF!</f>
        <v>#REF!</v>
      </c>
    </row>
    <row r="19" spans="2:17" ht="39" customHeight="1">
      <c r="B19" s="127" t="s">
        <v>4653</v>
      </c>
      <c r="C19" s="167" t="s">
        <v>1439</v>
      </c>
      <c r="D19" s="167">
        <v>40324</v>
      </c>
      <c r="E19" s="168" t="str">
        <f>IFERROR(PROPER(
IF($C19="DER",INDEX(CDER!$B:$B,MATCH($D19,CDER!$A:$A,0)),
IF($C19="CDER-R",INDEX('CDER-R'!B:B,MATCH($D19,'CDER-R'!A:A,0)),
IF($C19="SINAPI",INDEX(CSINAPI!$B:$B,MATCH($D19,CSINAPI!$A:$A,0)),
IF($C19="CESAN",INDEX(CCESAN!$B:$B,MATCH($D19,CCESAN!$A:$A,0)),
IF($C19="SCORIO",INDEX(CSCORIO!$B:$B,MATCH($D19,CSCORIO!$A:$A,0)),
IF($C19="MERC",INDEX(MERCADO!$B:$B,MATCH($D19,MERCADO!$A:$A,0)),
IF($C19="COMP",INDEX(COMPOSICAO!$B:$B,MATCH($D19,COMPOSICAO!$A:$A,0)),
"")))))))),"*Verificar código*")</f>
        <v>Fornecimento, Preparo E Aplicação De Concreto Fck=25 Mpa (Brita 1 E 2) - (5% De Perdas Já Incluído No Custo)</v>
      </c>
      <c r="F19" s="169" t="str">
        <f>IFERROR(LOWER(
IF($C19="DER",INDEX(CDER!$C:$C,MATCH($D19,CDER!$A:$A,0)),
IF($C19="CDER-R",INDEX('CDER-R'!C:C,MATCH($D19,'CDER-R'!A:A,0)),
IF($C19="SINAPI",INDEX(CSINAPI!$C:$C,MATCH($D19,CSINAPI!$A:$A,0)),
IF($C19="CESAN",INDEX(CCESAN!$C:$C,MATCH($D19,CCESAN!$A:$A,0)),
IF($C19="SCORIO",INDEX(CSCORIO!$C:$C,MATCH($D19,CSCORIO!$A:$A,0)),
IF($C19="MERC",INDEX(MERCADO!$D:$D,MATCH($D19,MERCADO!$A:$A,0)),
IF($C19="COMP",INDEX(COMPOSICAO!$H:$H,MATCH($D19,COMPOSICAO!$A:$A,0)),
"")))))))),"")</f>
        <v>m3</v>
      </c>
      <c r="G19" s="170">
        <f>VLOOKUP(B19,'MEMÓRIA DE CÁLCULO'!A:J,10,0)</f>
        <v>0.45</v>
      </c>
      <c r="H19" s="260">
        <f>IFERROR(
IF($C19="DER",INDEX(CDER!$D:$D,MATCH($D19,CDER!$A:$A,0)),
IF($C19="CDER-R",INDEX('CDER-R'!D:D,MATCH($D19,'CDER-R'!A:A,0)),
IF($C19="SINAPI",INDEX(CSINAPI!$D:$D,MATCH($D19,CSINAPI!$A:$A,0)),
IF($C19="CESAN",INDEX(CCESAN!$D:$D,MATCH($D19,CCESAN!$A:$A,0)),
IF($C19="SCORIO",INDEX(CSCORIO!$D:$D,MATCH($D19,CSCORIO!$A:$A,0)),
IF($C19="MERC",INDEX(MERCADO!$E:$E,MATCH($D19,MERCADO!$A:$A,0)),
IF($C19="COMP",INDEX(COMPOSICAO!$I:$I,MATCH($D19,COMPOSICAO!$A:$A,0)),
0))))))),0)</f>
        <v>849.57</v>
      </c>
      <c r="I19" s="261">
        <f t="shared" ref="I19" si="22">IFERROR(ROUND(H19*(1+$J$2),2),"")</f>
        <v>1160.43</v>
      </c>
      <c r="J19" s="259">
        <f>IFERROR(ROUND($I19*$G19,2),"")</f>
        <v>522.19000000000005</v>
      </c>
      <c r="K19" s="173"/>
      <c r="L19" s="174">
        <f>G19</f>
        <v>0.45</v>
      </c>
      <c r="M19" s="175">
        <f>ROUND(L19*I19,2)</f>
        <v>522.19000000000005</v>
      </c>
      <c r="N19" s="176">
        <f t="shared" si="6"/>
        <v>3.9909058796141822E-3</v>
      </c>
      <c r="O19" s="175" t="str">
        <f>VLOOKUP(M19,$Z$2:$AA$4,2,1)</f>
        <v>C</v>
      </c>
      <c r="P19" s="173"/>
      <c r="Q19" s="350" t="e">
        <f>J19/#REF!</f>
        <v>#REF!</v>
      </c>
    </row>
    <row r="20" spans="2:17" ht="44.25" customHeight="1">
      <c r="B20" s="127" t="s">
        <v>4666</v>
      </c>
      <c r="C20" s="167" t="s">
        <v>1439</v>
      </c>
      <c r="D20" s="167">
        <v>30101</v>
      </c>
      <c r="E20" s="168" t="str">
        <f>IFERROR(PROPER(
IF($C20="DER",INDEX(CDER!$B:$B,MATCH($D20,CDER!$A:$A,0)),
IF($C20="CDER-R",INDEX('CDER-R'!B:B,MATCH($D20,'CDER-R'!A:A,0)),
IF($C20="SINAPI",INDEX(CSINAPI!$B:$B,MATCH($D20,CSINAPI!$A:$A,0)),
IF($C20="CESAN",INDEX(CCESAN!$B:$B,MATCH($D20,CCESAN!$A:$A,0)),
IF($C20="SCORIO",INDEX(CSCORIO!$B:$B,MATCH($D20,CSCORIO!$A:$A,0)),
IF($C20="MERC",INDEX(MERCADO!$B:$B,MATCH($D20,MERCADO!$A:$A,0)),
IF($C20="COMP",INDEX(COMPOSICAO!$B:$B,MATCH($D20,COMPOSICAO!$A:$A,0)),
"")))))))),"*Verificar código*")</f>
        <v>Escavação Manual Em Material De 1A. Categoria, Até 1.50 M De Profundidade</v>
      </c>
      <c r="F20" s="169" t="str">
        <f>IFERROR(LOWER(
IF($C20="DER",INDEX(CDER!$C:$C,MATCH($D20,CDER!$A:$A,0)),
IF($C20="CDER-R",INDEX('CDER-R'!C:C,MATCH($D20,'CDER-R'!A:A,0)),
IF($C20="SINAPI",INDEX(CSINAPI!$C:$C,MATCH($D20,CSINAPI!$A:$A,0)),
IF($C20="CESAN",INDEX(CCESAN!$C:$C,MATCH($D20,CCESAN!$A:$A,0)),
IF($C20="SCORIO",INDEX(CSCORIO!$C:$C,MATCH($D20,CSCORIO!$A:$A,0)),
IF($C20="MERC",INDEX(MERCADO!$D:$D,MATCH($D20,MERCADO!$A:$A,0)),
IF($C20="COMP",INDEX(COMPOSICAO!$H:$H,MATCH($D20,COMPOSICAO!$A:$A,0)),
"")))))))),"")</f>
        <v>m3</v>
      </c>
      <c r="G20" s="170">
        <f>VLOOKUP(B20,'MEMÓRIA DE CÁLCULO'!A:J,10,0)</f>
        <v>0.8</v>
      </c>
      <c r="H20" s="260">
        <f>IFERROR(
IF($C20="DER",INDEX(CDER!$D:$D,MATCH($D20,CDER!$A:$A,0)),
IF($C20="CDER-R",INDEX('CDER-R'!D:D,MATCH($D20,'CDER-R'!A:A,0)),
IF($C20="SINAPI",INDEX(CSINAPI!$D:$D,MATCH($D20,CSINAPI!$A:$A,0)),
IF($C20="CESAN",INDEX(CCESAN!$D:$D,MATCH($D20,CCESAN!$A:$A,0)),
IF($C20="SCORIO",INDEX(CSCORIO!$D:$D,MATCH($D20,CSCORIO!$A:$A,0)),
IF($C20="MERC",INDEX(MERCADO!$E:$E,MATCH($D20,MERCADO!$A:$A,0)),
IF($C20="COMP",INDEX(COMPOSICAO!$I:$I,MATCH($D20,COMPOSICAO!$A:$A,0)),
0))))))),0)</f>
        <v>58.11</v>
      </c>
      <c r="I20" s="261">
        <f t="shared" ref="I20" si="23">IFERROR(ROUND(H20*(1+$J$2),2),"")</f>
        <v>79.37</v>
      </c>
      <c r="J20" s="259">
        <f>IFERROR(ROUND($I20*$G20,2),"")</f>
        <v>63.5</v>
      </c>
      <c r="K20" s="173"/>
      <c r="L20" s="174">
        <f>G20</f>
        <v>0.8</v>
      </c>
      <c r="M20" s="175">
        <f>ROUND(L20*I20,2)</f>
        <v>63.5</v>
      </c>
      <c r="N20" s="176">
        <f t="shared" si="6"/>
        <v>4.8530711686455225E-4</v>
      </c>
      <c r="O20" s="175" t="e">
        <f>VLOOKUP(M20,$Z$2:$AA$4,2,1)</f>
        <v>#N/A</v>
      </c>
      <c r="P20" s="173"/>
      <c r="Q20" s="350" t="e">
        <f>J20/#REF!</f>
        <v>#REF!</v>
      </c>
    </row>
    <row r="21" spans="2:17" ht="19.899999999999999" customHeight="1">
      <c r="B21" s="127">
        <v>5</v>
      </c>
      <c r="C21" s="167"/>
      <c r="D21" s="167"/>
      <c r="E21" s="168" t="s">
        <v>1508</v>
      </c>
      <c r="F21" s="169"/>
      <c r="G21" s="170">
        <f>VLOOKUP(B21,'MEMÓRIA DE CÁLCULO'!A:J,10,0)</f>
        <v>0</v>
      </c>
      <c r="H21" s="260"/>
      <c r="I21" s="261"/>
      <c r="J21" s="259">
        <f>SUM(J22:J31)</f>
        <v>14540.440000000002</v>
      </c>
      <c r="K21" s="173"/>
      <c r="L21" s="174"/>
      <c r="M21" s="175"/>
      <c r="N21" s="176">
        <f t="shared" si="6"/>
        <v>0</v>
      </c>
      <c r="O21" s="175"/>
      <c r="P21" s="173"/>
    </row>
    <row r="22" spans="2:17" ht="48.6" customHeight="1">
      <c r="B22" s="127" t="s">
        <v>4667</v>
      </c>
      <c r="C22" s="167" t="s">
        <v>1439</v>
      </c>
      <c r="D22" s="167">
        <v>150633</v>
      </c>
      <c r="E22" s="168" t="str">
        <f>IFERROR(PROPER(
IF($C22="DER",INDEX(CDER!$B:$B,MATCH($D22,CDER!$A:$A,0)),
IF($C22="CDER-R",INDEX('CDER-R'!B:B,MATCH($D22,'CDER-R'!A:A,0)),
IF($C22="SINAPI",INDEX(CSINAPI!$B:$B,MATCH($D22,CSINAPI!$A:$A,0)),
IF($C22="CESAN",INDEX(CCESAN!$B:$B,MATCH($D22,CCESAN!$A:$A,0)),
IF($C22="SCORIO",INDEX(CSCORIO!$B:$B,MATCH($D22,CSCORIO!$A:$A,0)),
IF($C22="MERC",INDEX(MERCADO!$B:$B,MATCH($D22,MERCADO!$A:$A,0)),
IF($C22="COMP",INDEX(COMPOSICAO!$B:$B,MATCH($D22,COMPOSICAO!$A:$A,0)),
"")))))))),"*Verificar código*")</f>
        <v>Caixa De Passagem 200X200X100Mm, Chapa 18, Com Tampa Parafusada</v>
      </c>
      <c r="F22" s="169" t="str">
        <f>IFERROR(LOWER(
IF($C22="DER",INDEX(CDER!$C:$C,MATCH($D22,CDER!$A:$A,0)),
IF($C22="CDER-R",INDEX('CDER-R'!C:C,MATCH($D22,'CDER-R'!A:A,0)),
IF($C22="SINAPI",INDEX(CSINAPI!$C:$C,MATCH($D22,CSINAPI!$A:$A,0)),
IF($C22="CESAN",INDEX(CCESAN!$C:$C,MATCH($D22,CCESAN!$A:$A,0)),
IF($C22="SCORIO",INDEX(CSCORIO!$C:$C,MATCH($D22,CSCORIO!$A:$A,0)),
IF($C22="MERC",INDEX(MERCADO!$D:$D,MATCH($D22,MERCADO!$A:$A,0)),
IF($C22="COMP",INDEX(COMPOSICAO!$H:$H,MATCH($D22,COMPOSICAO!$A:$A,0)),
"")))))))),"")</f>
        <v>und</v>
      </c>
      <c r="G22" s="170">
        <f>VLOOKUP(B22,'MEMÓRIA DE CÁLCULO'!A:J,10,0)</f>
        <v>3</v>
      </c>
      <c r="H22" s="260">
        <f>IFERROR(
IF($C22="DER",INDEX(CDER!$D:$D,MATCH($D22,CDER!$A:$A,0)),
IF($C22="CDER-R",INDEX('CDER-R'!D:D,MATCH($D22,'CDER-R'!A:A,0)),
IF($C22="SINAPI",INDEX(CSINAPI!$D:$D,MATCH($D22,CSINAPI!$A:$A,0)),
IF($C22="CESAN",INDEX(CCESAN!$D:$D,MATCH($D22,CCESAN!$A:$A,0)),
IF($C22="SCORIO",INDEX(CSCORIO!$D:$D,MATCH($D22,CSCORIO!$A:$A,0)),
IF($C22="MERC",INDEX(MERCADO!$E:$E,MATCH($D22,MERCADO!$A:$A,0)),
IF($C22="COMP",INDEX(COMPOSICAO!$I:$I,MATCH($D22,COMPOSICAO!$A:$A,0)),
0))))))),0)</f>
        <v>126.56</v>
      </c>
      <c r="I22" s="261">
        <f t="shared" ref="I22" si="24">IFERROR(ROUND(H22*(1+$J$2),2),"")</f>
        <v>172.87</v>
      </c>
      <c r="J22" s="259">
        <f>IFERROR(ROUND($I22*$G22,2),"")</f>
        <v>518.61</v>
      </c>
      <c r="K22" s="173"/>
      <c r="L22" s="174">
        <f>G22</f>
        <v>3</v>
      </c>
      <c r="M22" s="175">
        <f>ROUND(L22*I22,2)</f>
        <v>518.61</v>
      </c>
      <c r="N22" s="176">
        <f t="shared" si="6"/>
        <v>3.9635452579074876E-3</v>
      </c>
      <c r="O22" s="175" t="str">
        <f>VLOOKUP(M22,$Z$2:$AA$4,2,1)</f>
        <v>C</v>
      </c>
      <c r="P22" s="173"/>
      <c r="Q22" s="350">
        <f>J22/$J$21</f>
        <v>3.5666733606410803E-2</v>
      </c>
    </row>
    <row r="23" spans="2:17" ht="48.6" customHeight="1">
      <c r="B23" s="127" t="s">
        <v>4927</v>
      </c>
      <c r="C23" s="167" t="s">
        <v>662</v>
      </c>
      <c r="D23" s="167">
        <v>97667</v>
      </c>
      <c r="E23" s="168" t="str">
        <f>IFERROR(PROPER(
IF($C23="DER",INDEX(CDER!$B:$B,MATCH($D23,CDER!$A:$A,0)),
IF($C23="CDER-R",INDEX('CDER-R'!B:B,MATCH($D23,'CDER-R'!A:A,0)),
IF($C23="SINAPI",INDEX(CSINAPI!$B:$B,MATCH($D23,CSINAPI!$A:$A,0)),
IF($C23="CESAN",INDEX(CCESAN!$B:$B,MATCH($D23,CCESAN!$A:$A,0)),
IF($C23="SCORIO",INDEX(CSCORIO!$B:$B,MATCH($D23,CSCORIO!$A:$A,0)),
IF($C23="MERC",INDEX(MERCADO!$B:$B,MATCH($D23,MERCADO!$A:$A,0)),
IF($C23="COMP",INDEX(COMPOSICAO!$B:$B,MATCH($D23,COMPOSICAO!$A:$A,0)),
"")))))))),"*Verificar código*")</f>
        <v>Eletroduto Flexível Corrugado, Pead, Dn 50 (1 1/2"), Para Rede Enterrada De Distribuição De Energia Elétrica - Fornecimento E Instalação. Af_12/2021</v>
      </c>
      <c r="F23" s="169" t="str">
        <f>IFERROR(LOWER(
IF($C23="DER",INDEX(CDER!$C:$C,MATCH($D23,CDER!$A:$A,0)),
IF($C23="CDER-R",INDEX('CDER-R'!C:C,MATCH($D23,'CDER-R'!A:A,0)),
IF($C23="SINAPI",INDEX(CSINAPI!$C:$C,MATCH($D23,CSINAPI!$A:$A,0)),
IF($C23="CESAN",INDEX(CCESAN!$C:$C,MATCH($D23,CCESAN!$A:$A,0)),
IF($C23="SCORIO",INDEX(CSCORIO!$C:$C,MATCH($D23,CSCORIO!$A:$A,0)),
IF($C23="MERC",INDEX(MERCADO!$D:$D,MATCH($D23,MERCADO!$A:$A,0)),
IF($C23="COMP",INDEX(COMPOSICAO!$H:$H,MATCH($D23,COMPOSICAO!$A:$A,0)),
"")))))))),"")</f>
        <v>m</v>
      </c>
      <c r="G23" s="170">
        <f>VLOOKUP(B23,'MEMÓRIA DE CÁLCULO'!A:J,10,0)</f>
        <v>37</v>
      </c>
      <c r="H23" s="260">
        <f>IFERROR(
IF($C23="DER",INDEX(CDER!$D:$D,MATCH($D23,CDER!$A:$A,0)),
IF($C23="CDER-R",INDEX('CDER-R'!D:D,MATCH($D23,'CDER-R'!A:A,0)),
IF($C23="SINAPI",INDEX(CSINAPI!$D:$D,MATCH($D23,CSINAPI!$A:$A,0)),
IF($C23="CESAN",INDEX(CCESAN!$D:$D,MATCH($D23,CCESAN!$A:$A,0)),
IF($C23="SCORIO",INDEX(CSCORIO!$D:$D,MATCH($D23,CSCORIO!$A:$A,0)),
IF($C23="MERC",INDEX(MERCADO!$E:$E,MATCH($D23,MERCADO!$A:$A,0)),
IF($C23="COMP",INDEX(COMPOSICAO!$I:$I,MATCH($D23,COMPOSICAO!$A:$A,0)),
0))))))),0)</f>
        <v>10.23</v>
      </c>
      <c r="I23" s="261">
        <f t="shared" ref="I23" si="25">IFERROR(ROUND(H23*(1+$J$2),2),"")</f>
        <v>13.97</v>
      </c>
      <c r="J23" s="259">
        <f>IFERROR(ROUND($I23*$G23,2),"")</f>
        <v>516.89</v>
      </c>
      <c r="K23" s="173"/>
      <c r="L23" s="174">
        <f>G23</f>
        <v>37</v>
      </c>
      <c r="M23" s="175">
        <f>ROUND(L23*I23,2)</f>
        <v>516.89</v>
      </c>
      <c r="N23" s="176">
        <f t="shared" si="6"/>
        <v>3.9503999312774556E-3</v>
      </c>
      <c r="O23" s="175" t="str">
        <f>VLOOKUP(M23,$Z$2:$AA$4,2,1)</f>
        <v>C</v>
      </c>
      <c r="P23" s="173"/>
      <c r="Q23" s="350">
        <f>J23/$J$21</f>
        <v>3.5548442825664141E-2</v>
      </c>
    </row>
    <row r="24" spans="2:17" ht="39.75" customHeight="1">
      <c r="B24" s="127" t="s">
        <v>4669</v>
      </c>
      <c r="C24" s="167" t="s">
        <v>1439</v>
      </c>
      <c r="D24" s="167">
        <v>151405</v>
      </c>
      <c r="E24" s="168" t="str">
        <f>IFERROR(PROPER(
IF($C24="DER",INDEX(CDER!$B:$B,MATCH($D24,CDER!$A:$A,0)),
IF($C24="CDER-R",INDEX('CDER-R'!B:B,MATCH($D24,'CDER-R'!A:A,0)),
IF($C24="SINAPI",INDEX(CSINAPI!$B:$B,MATCH($D24,CSINAPI!$A:$A,0)),
IF($C24="CESAN",INDEX(CCESAN!$B:$B,MATCH($D24,CCESAN!$A:$A,0)),
IF($C24="SCORIO",INDEX(CSCORIO!$B:$B,MATCH($D24,CSCORIO!$A:$A,0)),
IF($C24="MERC",INDEX(MERCADO!$B:$B,MATCH($D24,MERCADO!$A:$A,0)),
IF($C24="COMP",INDEX(COMPOSICAO!$B:$B,MATCH($D24,COMPOSICAO!$A:$A,0)),
"")))))))),"*Verificar código*")</f>
        <v>Cabo De Cobre Termoplástico (Pvc) Flexível Isolado 450/750V, Antichama Bwf Livre De Chumbo, 70ºc ? 10,0Mm2</v>
      </c>
      <c r="F24" s="169" t="str">
        <f>IFERROR(LOWER(
IF($C24="DER",INDEX(CDER!$C:$C,MATCH($D24,CDER!$A:$A,0)),
IF($C24="CDER-R",INDEX('CDER-R'!C:C,MATCH($D24,'CDER-R'!A:A,0)),
IF($C24="SINAPI",INDEX(CSINAPI!$C:$C,MATCH($D24,CSINAPI!$A:$A,0)),
IF($C24="CESAN",INDEX(CCESAN!$C:$C,MATCH($D24,CCESAN!$A:$A,0)),
IF($C24="SCORIO",INDEX(CSCORIO!$C:$C,MATCH($D24,CSCORIO!$A:$A,0)),
IF($C24="MERC",INDEX(MERCADO!$D:$D,MATCH($D24,MERCADO!$A:$A,0)),
IF($C24="COMP",INDEX(COMPOSICAO!$H:$H,MATCH($D24,COMPOSICAO!$A:$A,0)),
"")))))))),"")</f>
        <v>m</v>
      </c>
      <c r="G24" s="170">
        <f>VLOOKUP(B24,'MEMÓRIA DE CÁLCULO'!A:J,10,0)</f>
        <v>260.7</v>
      </c>
      <c r="H24" s="260">
        <f>IFERROR(
IF($C24="DER",INDEX(CDER!$D:$D,MATCH($D24,CDER!$A:$A,0)),
IF($C24="CDER-R",INDEX('CDER-R'!D:D,MATCH($D24,'CDER-R'!A:A,0)),
IF($C24="SINAPI",INDEX(CSINAPI!$D:$D,MATCH($D24,CSINAPI!$A:$A,0)),
IF($C24="CESAN",INDEX(CCESAN!$D:$D,MATCH($D24,CCESAN!$A:$A,0)),
IF($C24="SCORIO",INDEX(CSCORIO!$D:$D,MATCH($D24,CSCORIO!$A:$A,0)),
IF($C24="MERC",INDEX(MERCADO!$E:$E,MATCH($D24,MERCADO!$A:$A,0)),
IF($C24="COMP",INDEX(COMPOSICAO!$I:$I,MATCH($D24,COMPOSICAO!$A:$A,0)),
0))))))),0)</f>
        <v>15.93</v>
      </c>
      <c r="I24" s="261">
        <f t="shared" ref="I24" si="26">IFERROR(ROUND(H24*(1+$J$2),2),"")</f>
        <v>21.76</v>
      </c>
      <c r="J24" s="259">
        <f t="shared" ref="J24:J31" si="27">IFERROR(ROUND($I24*$G24,2),"")</f>
        <v>5672.83</v>
      </c>
      <c r="K24" s="173"/>
      <c r="L24" s="174">
        <f t="shared" ref="L24" si="28">G24</f>
        <v>260.7</v>
      </c>
      <c r="M24" s="175">
        <f t="shared" ref="M24" si="29">ROUND(L24*I24,2)</f>
        <v>5672.83</v>
      </c>
      <c r="N24" s="176">
        <f t="shared" si="6"/>
        <v>4.3355350736421071E-2</v>
      </c>
      <c r="O24" s="175" t="str">
        <f t="shared" ref="O24" si="30">VLOOKUP(M24,$Z$2:$AA$4,2,1)</f>
        <v>A</v>
      </c>
      <c r="P24" s="173"/>
      <c r="Q24" s="350">
        <f>J24/$J$21</f>
        <v>0.39014156380412141</v>
      </c>
    </row>
    <row r="25" spans="2:17" ht="47.25" customHeight="1">
      <c r="B25" s="127" t="s">
        <v>4670</v>
      </c>
      <c r="C25" s="167" t="s">
        <v>1439</v>
      </c>
      <c r="D25" s="167">
        <v>150701</v>
      </c>
      <c r="E25" s="168" t="str">
        <f>IFERROR(PROPER(
IF($C25="DER",INDEX(CDER!$B:$B,MATCH($D25,CDER!$A:$A,0)),
IF($C25="CDER-R",INDEX('CDER-R'!B:B,MATCH($D25,'CDER-R'!A:A,0)),
IF($C25="SINAPI",INDEX(CSINAPI!$B:$B,MATCH($D25,CSINAPI!$A:$A,0)),
IF($C25="CESAN",INDEX(CCESAN!$B:$B,MATCH($D25,CCESAN!$A:$A,0)),
IF($C25="SCORIO",INDEX(CSCORIO!$B:$B,MATCH($D25,CSCORIO!$A:$A,0)),
IF($C25="MERC",INDEX(MERCADO!$B:$B,MATCH($D25,MERCADO!$A:$A,0)),
IF($C25="COMP",INDEX(COMPOSICAO!$B:$B,MATCH($D25,COMPOSICAO!$A:$A,0)),
"")))))))),"*Verificar código*")</f>
        <v>Envelopamento De Concreto Simples Com Consumo Mínimo De Cimento De 250Kg/M3, Inclusive Escavação Para Profundidade Mínima Do Eletroduto De 50 Cm, De 25 X 25 Cm, Para 1 Eletroduto</v>
      </c>
      <c r="F25" s="169" t="str">
        <f>IFERROR(LOWER(
IF($C25="DER",INDEX(CDER!$C:$C,MATCH($D25,CDER!$A:$A,0)),
IF($C25="CDER-R",INDEX('CDER-R'!C:C,MATCH($D25,'CDER-R'!A:A,0)),
IF($C25="SINAPI",INDEX(CSINAPI!$C:$C,MATCH($D25,CSINAPI!$A:$A,0)),
IF($C25="CESAN",INDEX(CCESAN!$C:$C,MATCH($D25,CCESAN!$A:$A,0)),
IF($C25="SCORIO",INDEX(CSCORIO!$C:$C,MATCH($D25,CSCORIO!$A:$A,0)),
IF($C25="MERC",INDEX(MERCADO!$D:$D,MATCH($D25,MERCADO!$A:$A,0)),
IF($C25="COMP",INDEX(COMPOSICAO!$H:$H,MATCH($D25,COMPOSICAO!$A:$A,0)),
"")))))))),"")</f>
        <v>m</v>
      </c>
      <c r="G25" s="170">
        <f>VLOOKUP(B25,'MEMÓRIA DE CÁLCULO'!A:J,10,0)</f>
        <v>37</v>
      </c>
      <c r="H25" s="260">
        <f>IFERROR(
IF($C25="DER",INDEX(CDER!$D:$D,MATCH($D25,CDER!$A:$A,0)),
IF($C25="CDER-R",INDEX('CDER-R'!D:D,MATCH($D25,'CDER-R'!A:A,0)),
IF($C25="SINAPI",INDEX(CSINAPI!$D:$D,MATCH($D25,CSINAPI!$A:$A,0)),
IF($C25="CESAN",INDEX(CCESAN!$D:$D,MATCH($D25,CCESAN!$A:$A,0)),
IF($C25="SCORIO",INDEX(CSCORIO!$D:$D,MATCH($D25,CSCORIO!$A:$A,0)),
IF($C25="MERC",INDEX(MERCADO!$E:$E,MATCH($D25,MERCADO!$A:$A,0)),
IF($C25="COMP",INDEX(COMPOSICAO!$I:$I,MATCH($D25,COMPOSICAO!$A:$A,0)),
0))))))),0)</f>
        <v>58.87</v>
      </c>
      <c r="I25" s="261">
        <f t="shared" ref="I25:I26" si="31">IFERROR(ROUND(H25*(1+$J$2),2),"")</f>
        <v>80.41</v>
      </c>
      <c r="J25" s="259">
        <f>IFERROR(ROUND($I25*$G25,2),"")</f>
        <v>2975.17</v>
      </c>
      <c r="K25" s="173"/>
      <c r="L25" s="174">
        <f>G25</f>
        <v>37</v>
      </c>
      <c r="M25" s="175">
        <f>ROUND(L25*I25,2)</f>
        <v>2975.17</v>
      </c>
      <c r="N25" s="176">
        <f t="shared" si="6"/>
        <v>2.2738128738297794E-2</v>
      </c>
      <c r="O25" s="175" t="str">
        <f>VLOOKUP(M25,$Z$2:$AA$4,2,1)</f>
        <v>A</v>
      </c>
      <c r="P25" s="173"/>
      <c r="Q25" s="350" t="e">
        <f>J25/#REF!</f>
        <v>#REF!</v>
      </c>
    </row>
    <row r="26" spans="2:17" ht="39.75" customHeight="1">
      <c r="B26" s="127" t="s">
        <v>38200</v>
      </c>
      <c r="C26" s="167" t="s">
        <v>1439</v>
      </c>
      <c r="D26" s="167">
        <v>151602</v>
      </c>
      <c r="E26" s="168" t="str">
        <f>IFERROR(PROPER(
IF($C26="DER",INDEX(CDER!$B:$B,MATCH($D26,CDER!$A:$A,0)),
IF($C26="CDER-R",INDEX('CDER-R'!B:B,MATCH($D26,'CDER-R'!A:A,0)),
IF($C26="SINAPI",INDEX(CSINAPI!$B:$B,MATCH($D26,CSINAPI!$A:$A,0)),
IF($C26="CESAN",INDEX(CCESAN!$B:$B,MATCH($D26,CCESAN!$A:$A,0)),
IF($C26="SCORIO",INDEX(CSCORIO!$B:$B,MATCH($D26,CSCORIO!$A:$A,0)),
IF($C26="MERC",INDEX(MERCADO!$B:$B,MATCH($D26,MERCADO!$A:$A,0)),
IF($C26="COMP",INDEX(COMPOSICAO!$B:$B,MATCH($D26,COMPOSICAO!$A:$A,0)),
"")))))))),"*Verificar código*")</f>
        <v>Abertura E Fechamento De Rasgos Em Alvenaria, Para Passagem De Eletroduto Diâm. 1 1/4"A 2"</v>
      </c>
      <c r="F26" s="169" t="str">
        <f>IFERROR(LOWER(
IF($C26="DER",INDEX(CDER!$C:$C,MATCH($D26,CDER!$A:$A,0)),
IF($C26="CDER-R",INDEX('CDER-R'!C:C,MATCH($D26,'CDER-R'!A:A,0)),
IF($C26="SINAPI",INDEX(CSINAPI!$C:$C,MATCH($D26,CSINAPI!$A:$A,0)),
IF($C26="CESAN",INDEX(CCESAN!$C:$C,MATCH($D26,CCESAN!$A:$A,0)),
IF($C26="SCORIO",INDEX(CSCORIO!$C:$C,MATCH($D26,CSCORIO!$A:$A,0)),
IF($C26="MERC",INDEX(MERCADO!$D:$D,MATCH($D26,MERCADO!$A:$A,0)),
IF($C26="COMP",INDEX(COMPOSICAO!$H:$H,MATCH($D26,COMPOSICAO!$A:$A,0)),
"")))))))),"")</f>
        <v>m</v>
      </c>
      <c r="G26" s="170">
        <f>VLOOKUP(B26,'MEMÓRIA DE CÁLCULO'!A:J,10,0)</f>
        <v>10</v>
      </c>
      <c r="H26" s="260">
        <f>IFERROR(
IF($C26="DER",INDEX(CDER!$D:$D,MATCH($D26,CDER!$A:$A,0)),
IF($C26="CDER-R",INDEX('CDER-R'!D:D,MATCH($D26,'CDER-R'!A:A,0)),
IF($C26="SINAPI",INDEX(CSINAPI!$D:$D,MATCH($D26,CSINAPI!$A:$A,0)),
IF($C26="CESAN",INDEX(CCESAN!$D:$D,MATCH($D26,CCESAN!$A:$A,0)),
IF($C26="SCORIO",INDEX(CSCORIO!$D:$D,MATCH($D26,CSCORIO!$A:$A,0)),
IF($C26="MERC",INDEX(MERCADO!$E:$E,MATCH($D26,MERCADO!$A:$A,0)),
IF($C26="COMP",INDEX(COMPOSICAO!$I:$I,MATCH($D26,COMPOSICAO!$A:$A,0)),
0))))))),0)</f>
        <v>19.38</v>
      </c>
      <c r="I26" s="261">
        <f t="shared" si="31"/>
        <v>26.47</v>
      </c>
      <c r="J26" s="259">
        <f t="shared" si="27"/>
        <v>264.7</v>
      </c>
      <c r="K26" s="173"/>
      <c r="L26" s="174">
        <f t="shared" ref="L26" si="32">G26</f>
        <v>10</v>
      </c>
      <c r="M26" s="175">
        <f t="shared" ref="M26" si="33">ROUND(L26*I26,2)</f>
        <v>264.7</v>
      </c>
      <c r="N26" s="176">
        <f t="shared" si="6"/>
        <v>2.0230046273078265E-3</v>
      </c>
      <c r="O26" s="175" t="str">
        <f t="shared" ref="O26" si="34">VLOOKUP(M26,$Z$2:$AA$4,2,1)</f>
        <v>C</v>
      </c>
      <c r="P26" s="173"/>
      <c r="Q26" s="350">
        <f t="shared" ref="Q26:Q31" si="35">J26/$J$21</f>
        <v>1.8204400967233449E-2</v>
      </c>
    </row>
    <row r="27" spans="2:17" ht="42" customHeight="1">
      <c r="B27" s="127" t="s">
        <v>38201</v>
      </c>
      <c r="C27" s="167" t="s">
        <v>1439</v>
      </c>
      <c r="D27" s="167">
        <v>151133</v>
      </c>
      <c r="E27" s="168" t="str">
        <f>IFERROR(PROPER(
IF($C27="DER",INDEX(CDER!$B:$B,MATCH($D27,CDER!$A:$A,0)),
IF($C27="CDER-R",INDEX('CDER-R'!B:B,MATCH($D27,'CDER-R'!A:A,0)),
IF($C27="SINAPI",INDEX(CSINAPI!$B:$B,MATCH($D27,CSINAPI!$A:$A,0)),
IF($C27="CESAN",INDEX(CCESAN!$B:$B,MATCH($D27,CCESAN!$A:$A,0)),
IF($C27="SCORIO",INDEX(CSCORIO!$B:$B,MATCH($D27,CSCORIO!$A:$A,0)),
IF($C27="MERC",INDEX(MERCADO!$B:$B,MATCH($D27,MERCADO!$A:$A,0)),
IF($C27="COMP",INDEX(COMPOSICAO!$B:$B,MATCH($D27,COMPOSICAO!$A:$A,0)),
"")))))))),"*Verificar código*")</f>
        <v>Eletroduto Flexível Corrugado Diâmetro 1", Amarelo ? Tigreflex Ou Equivalente</v>
      </c>
      <c r="F27" s="169" t="str">
        <f>IFERROR(LOWER(
IF($C27="DER",INDEX(CDER!$C:$C,MATCH($D27,CDER!$A:$A,0)),
IF($C27="CDER-R",INDEX('CDER-R'!C:C,MATCH($D27,'CDER-R'!A:A,0)),
IF($C27="SINAPI",INDEX(CSINAPI!$C:$C,MATCH($D27,CSINAPI!$A:$A,0)),
IF($C27="CESAN",INDEX(CCESAN!$C:$C,MATCH($D27,CCESAN!$A:$A,0)),
IF($C27="SCORIO",INDEX(CSCORIO!$C:$C,MATCH($D27,CSCORIO!$A:$A,0)),
IF($C27="MERC",INDEX(MERCADO!$D:$D,MATCH($D27,MERCADO!$A:$A,0)),
IF($C27="COMP",INDEX(COMPOSICAO!$H:$H,MATCH($D27,COMPOSICAO!$A:$A,0)),
"")))))))),"")</f>
        <v>m</v>
      </c>
      <c r="G27" s="170">
        <f>VLOOKUP(B27,'MEMÓRIA DE CÁLCULO'!A:J,10,0)</f>
        <v>10</v>
      </c>
      <c r="H27" s="260">
        <f>IFERROR(
IF($C27="DER",INDEX(CDER!$D:$D,MATCH($D27,CDER!$A:$A,0)),
IF($C27="CDER-R",INDEX('CDER-R'!D:D,MATCH($D27,'CDER-R'!A:A,0)),
IF($C27="SINAPI",INDEX(CSINAPI!$D:$D,MATCH($D27,CSINAPI!$A:$A,0)),
IF($C27="CESAN",INDEX(CCESAN!$D:$D,MATCH($D27,CCESAN!$A:$A,0)),
IF($C27="SCORIO",INDEX(CSCORIO!$D:$D,MATCH($D27,CSCORIO!$A:$A,0)),
IF($C27="MERC",INDEX(MERCADO!$E:$E,MATCH($D27,MERCADO!$A:$A,0)),
IF($C27="COMP",INDEX(COMPOSICAO!$I:$I,MATCH($D27,COMPOSICAO!$A:$A,0)),
0))))))),0)</f>
        <v>7.43</v>
      </c>
      <c r="I27" s="261">
        <f t="shared" ref="I27" si="36">IFERROR(ROUND(H27*(1+$J$2),2),"")</f>
        <v>10.15</v>
      </c>
      <c r="J27" s="259">
        <f t="shared" si="27"/>
        <v>101.5</v>
      </c>
      <c r="K27" s="173"/>
      <c r="L27" s="174">
        <f t="shared" ref="L27" si="37">G27</f>
        <v>10</v>
      </c>
      <c r="M27" s="175">
        <f t="shared" ref="M27" si="38">ROUND(L27*I27,2)</f>
        <v>101.5</v>
      </c>
      <c r="N27" s="176">
        <f t="shared" si="6"/>
        <v>7.75727123807119E-4</v>
      </c>
      <c r="O27" s="175" t="str">
        <f t="shared" ref="O27" si="39">VLOOKUP(M27,$Z$2:$AA$4,2,1)</f>
        <v>C</v>
      </c>
      <c r="P27" s="173"/>
      <c r="Q27" s="350">
        <f t="shared" si="35"/>
        <v>6.9805315382478099E-3</v>
      </c>
    </row>
    <row r="28" spans="2:17" ht="32.25" customHeight="1">
      <c r="B28" s="127" t="s">
        <v>38247</v>
      </c>
      <c r="C28" s="167" t="s">
        <v>663</v>
      </c>
      <c r="D28" s="167">
        <v>2</v>
      </c>
      <c r="E28" s="168" t="str">
        <f>IFERROR(PROPER(
IF($C28="DER",INDEX(CDER!$B:$B,MATCH($D28,CDER!$A:$A,0)),
IF($C28="CDER-R",INDEX('CDER-R'!B:B,MATCH($D28,'CDER-R'!A:A,0)),
IF($C28="SINAPI",INDEX(CSINAPI!$B:$B,MATCH($D28,CSINAPI!$A:$A,0)),
IF($C28="CESAN",INDEX(CCESAN!$B:$B,MATCH($D28,CCESAN!$A:$A,0)),
IF($C28="SCORIO",INDEX(CSCORIO!$B:$B,MATCH($D28,CSCORIO!$A:$A,0)),
IF($C28="MERC",INDEX(MERCADO!$B:$B,MATCH($D28,MERCADO!$A:$A,0)),
IF($C28="COMP",INDEX(COMPOSICAO!$B:$B,MATCH($D28,COMPOSICAO!$A:$A,0)),
"")))))))),"*Verificar código*")</f>
        <v>Arandela Estilo Colonial, Na Cor Preto, Fornecimento E Instalação.</v>
      </c>
      <c r="F28" s="169" t="str">
        <f>IFERROR(LOWER(
IF($C28="DER",INDEX(CDER!$C:$C,MATCH($D28,CDER!$A:$A,0)),
IF($C28="CDER-R",INDEX('CDER-R'!C:C,MATCH($D28,'CDER-R'!A:A,0)),
IF($C28="SINAPI",INDEX(CSINAPI!$C:$C,MATCH($D28,CSINAPI!$A:$A,0)),
IF($C28="CESAN",INDEX(CCESAN!$C:$C,MATCH($D28,CCESAN!$A:$A,0)),
IF($C28="SCORIO",INDEX(CSCORIO!$C:$C,MATCH($D28,CSCORIO!$A:$A,0)),
IF($C28="MERC",INDEX(MERCADO!$D:$D,MATCH($D28,MERCADO!$A:$A,0)),
IF($C28="COMP",INDEX(COMPOSICAO!$H:$H,MATCH($D28,COMPOSICAO!$A:$A,0)),
"")))))))),"")</f>
        <v>und</v>
      </c>
      <c r="G28" s="170">
        <f>VLOOKUP(B28,'MEMÓRIA DE CÁLCULO'!A:J,10,0)</f>
        <v>4</v>
      </c>
      <c r="H28" s="260">
        <f>IFERROR(
IF($C28="DER",INDEX(CDER!$D:$D,MATCH($D28,CDER!$A:$A,0)),
IF($C28="CDER-R",INDEX('CDER-R'!D:D,MATCH($D28,'CDER-R'!A:A,0)),
IF($C28="SINAPI",INDEX(CSINAPI!$D:$D,MATCH($D28,CSINAPI!$A:$A,0)),
IF($C28="CESAN",INDEX(CCESAN!$D:$D,MATCH($D28,CCESAN!$A:$A,0)),
IF($C28="SCORIO",INDEX(CSCORIO!$D:$D,MATCH($D28,CSCORIO!$A:$A,0)),
IF($C28="MERC",INDEX(MERCADO!$E:$E,MATCH($D28,MERCADO!$A:$A,0)),
IF($C28="COMP",INDEX(COMPOSICAO!$I:$I,MATCH($D28,COMPOSICAO!$A:$A,0)),
0))))))),0)</f>
        <v>207.25</v>
      </c>
      <c r="I28" s="261">
        <f t="shared" ref="I28" si="40">IFERROR(ROUND(H28*(1+$J$2),2),"")</f>
        <v>283.08</v>
      </c>
      <c r="J28" s="259">
        <f t="shared" si="27"/>
        <v>1132.32</v>
      </c>
      <c r="K28" s="173"/>
      <c r="L28" s="174">
        <f t="shared" ref="L28" si="41">G28</f>
        <v>4</v>
      </c>
      <c r="M28" s="175">
        <f t="shared" ref="M28" si="42">ROUND(L28*I28,2)</f>
        <v>1132.32</v>
      </c>
      <c r="N28" s="176">
        <f t="shared" si="6"/>
        <v>8.6539047963475561E-3</v>
      </c>
      <c r="O28" s="175" t="str">
        <f t="shared" ref="O28" si="43">VLOOKUP(M28,$Z$2:$AA$4,2,1)</f>
        <v>B</v>
      </c>
      <c r="P28" s="173"/>
      <c r="Q28" s="350">
        <f t="shared" si="35"/>
        <v>7.7873847008756256E-2</v>
      </c>
    </row>
    <row r="29" spans="2:17" ht="39.75" customHeight="1">
      <c r="B29" s="127" t="s">
        <v>38260</v>
      </c>
      <c r="C29" s="167" t="s">
        <v>663</v>
      </c>
      <c r="D29" s="167">
        <v>3</v>
      </c>
      <c r="E29" s="168" t="str">
        <f>IFERROR(PROPER(
IF($C29="DER",INDEX(CDER!$B:$B,MATCH($D29,CDER!$A:$A,0)),
IF($C29="CDER-R",INDEX('CDER-R'!B:B,MATCH($D29,'CDER-R'!A:A,0)),
IF($C29="SINAPI",INDEX(CSINAPI!$B:$B,MATCH($D29,CSINAPI!$A:$A,0)),
IF($C29="CESAN",INDEX(CCESAN!$B:$B,MATCH($D29,CCESAN!$A:$A,0)),
IF($C29="SCORIO",INDEX(CSCORIO!$B:$B,MATCH($D29,CSCORIO!$A:$A,0)),
IF($C29="MERC",INDEX(MERCADO!$B:$B,MATCH($D29,MERCADO!$A:$A,0)),
IF($C29="COMP",INDEX(COMPOSICAO!$B:$B,MATCH($D29,COMPOSICAO!$A:$A,0)),
"")))))))),"*Verificar código*")</f>
        <v>Perfil Sobrepor Bob 30X13X2000Mm, Na Cor Preto, Fornecimento E Instalação.</v>
      </c>
      <c r="F29" s="169" t="str">
        <f>IFERROR(LOWER(
IF($C29="DER",INDEX(CDER!$C:$C,MATCH($D29,CDER!$A:$A,0)),
IF($C29="CDER-R",INDEX('CDER-R'!C:C,MATCH($D29,'CDER-R'!A:A,0)),
IF($C29="SINAPI",INDEX(CSINAPI!$C:$C,MATCH($D29,CSINAPI!$A:$A,0)),
IF($C29="CESAN",INDEX(CCESAN!$C:$C,MATCH($D29,CCESAN!$A:$A,0)),
IF($C29="SCORIO",INDEX(CSCORIO!$C:$C,MATCH($D29,CSCORIO!$A:$A,0)),
IF($C29="MERC",INDEX(MERCADO!$D:$D,MATCH($D29,MERCADO!$A:$A,0)),
IF($C29="COMP",INDEX(COMPOSICAO!$H:$H,MATCH($D29,COMPOSICAO!$A:$A,0)),
"")))))))),"")</f>
        <v>und</v>
      </c>
      <c r="G29" s="170">
        <f>VLOOKUP(B29,'MEMÓRIA DE CÁLCULO'!A:J,10,0)</f>
        <v>4</v>
      </c>
      <c r="H29" s="260">
        <f>IFERROR(
IF($C29="DER",INDEX(CDER!$D:$D,MATCH($D29,CDER!$A:$A,0)),
IF($C29="CDER-R",INDEX('CDER-R'!D:D,MATCH($D29,'CDER-R'!A:A,0)),
IF($C29="SINAPI",INDEX(CSINAPI!$D:$D,MATCH($D29,CSINAPI!$A:$A,0)),
IF($C29="CESAN",INDEX(CCESAN!$D:$D,MATCH($D29,CCESAN!$A:$A,0)),
IF($C29="SCORIO",INDEX(CSCORIO!$D:$D,MATCH($D29,CSCORIO!$A:$A,0)),
IF($C29="MERC",INDEX(MERCADO!$E:$E,MATCH($D29,MERCADO!$A:$A,0)),
IF($C29="COMP",INDEX(COMPOSICAO!$I:$I,MATCH($D29,COMPOSICAO!$A:$A,0)),
0))))))),0)</f>
        <v>253.9</v>
      </c>
      <c r="I29" s="261">
        <f t="shared" ref="I29" si="44">IFERROR(ROUND(H29*(1+$J$2),2),"")</f>
        <v>346.8</v>
      </c>
      <c r="J29" s="259">
        <f t="shared" si="27"/>
        <v>1387.2</v>
      </c>
      <c r="K29" s="173"/>
      <c r="L29" s="174">
        <f t="shared" ref="L29" si="45">G29</f>
        <v>4</v>
      </c>
      <c r="M29" s="175">
        <f t="shared" ref="M29" si="46">ROUND(L29*I29,2)</f>
        <v>1387.2</v>
      </c>
      <c r="N29" s="176">
        <f t="shared" si="6"/>
        <v>1.0601858779756014E-2</v>
      </c>
      <c r="O29" s="175" t="str">
        <f t="shared" ref="O29" si="47">VLOOKUP(M29,$Z$2:$AA$4,2,1)</f>
        <v>B</v>
      </c>
      <c r="P29" s="173"/>
      <c r="Q29" s="350">
        <f t="shared" si="35"/>
        <v>9.5402890146377956E-2</v>
      </c>
    </row>
    <row r="30" spans="2:17" ht="42" customHeight="1">
      <c r="B30" s="127" t="s">
        <v>38266</v>
      </c>
      <c r="C30" s="167" t="s">
        <v>663</v>
      </c>
      <c r="D30" s="167">
        <v>4</v>
      </c>
      <c r="E30" s="168" t="str">
        <f>IFERROR(PROPER(
IF($C30="DER",INDEX(CDER!$B:$B,MATCH($D30,CDER!$A:$A,0)),
IF($C30="CDER-R",INDEX('CDER-R'!B:B,MATCH($D30,'CDER-R'!A:A,0)),
IF($C30="SINAPI",INDEX(CSINAPI!$B:$B,MATCH($D30,CSINAPI!$A:$A,0)),
IF($C30="CESAN",INDEX(CCESAN!$B:$B,MATCH($D30,CCESAN!$A:$A,0)),
IF($C30="SCORIO",INDEX(CSCORIO!$B:$B,MATCH($D30,CSCORIO!$A:$A,0)),
IF($C30="MERC",INDEX(MERCADO!$B:$B,MATCH($D30,MERCADO!$A:$A,0)),
IF($C30="COMP",INDEX(COMPOSICAO!$B:$B,MATCH($D30,COMPOSICAO!$A:$A,0)),
"")))))))),"*Verificar código*")</f>
        <v xml:space="preserve"> Fita Slim Tensão De Rede 127V 3000K 10W, Fornecimento E Instalação</v>
      </c>
      <c r="F30" s="169" t="str">
        <f>IFERROR(LOWER(
IF($C30="DER",INDEX(CDER!$C:$C,MATCH($D30,CDER!$A:$A,0)),
IF($C30="CDER-R",INDEX('CDER-R'!C:C,MATCH($D30,'CDER-R'!A:A,0)),
IF($C30="SINAPI",INDEX(CSINAPI!$C:$C,MATCH($D30,CSINAPI!$A:$A,0)),
IF($C30="CESAN",INDEX(CCESAN!$C:$C,MATCH($D30,CCESAN!$A:$A,0)),
IF($C30="SCORIO",INDEX(CSCORIO!$C:$C,MATCH($D30,CSCORIO!$A:$A,0)),
IF($C30="MERC",INDEX(MERCADO!$D:$D,MATCH($D30,MERCADO!$A:$A,0)),
IF($C30="COMP",INDEX(COMPOSICAO!$H:$H,MATCH($D30,COMPOSICAO!$A:$A,0)),
"")))))))),"")</f>
        <v>m</v>
      </c>
      <c r="G30" s="170">
        <f>VLOOKUP(B30,'MEMÓRIA DE CÁLCULO'!A:J,10,0)</f>
        <v>16</v>
      </c>
      <c r="H30" s="260">
        <f>IFERROR(
IF($C30="DER",INDEX(CDER!$D:$D,MATCH($D30,CDER!$A:$A,0)),
IF($C30="CDER-R",INDEX('CDER-R'!D:D,MATCH($D30,'CDER-R'!A:A,0)),
IF($C30="SINAPI",INDEX(CSINAPI!$D:$D,MATCH($D30,CSINAPI!$A:$A,0)),
IF($C30="CESAN",INDEX(CCESAN!$D:$D,MATCH($D30,CCESAN!$A:$A,0)),
IF($C30="SCORIO",INDEX(CSCORIO!$D:$D,MATCH($D30,CSCORIO!$A:$A,0)),
IF($C30="MERC",INDEX(MERCADO!$E:$E,MATCH($D30,MERCADO!$A:$A,0)),
IF($C30="COMP",INDEX(COMPOSICAO!$I:$I,MATCH($D30,COMPOSICAO!$A:$A,0)),
0))))))),0)</f>
        <v>39.769999999999996</v>
      </c>
      <c r="I30" s="261">
        <f t="shared" ref="I30" si="48">IFERROR(ROUND(H30*(1+$J$2),2),"")</f>
        <v>54.32</v>
      </c>
      <c r="J30" s="259">
        <f t="shared" si="27"/>
        <v>869.12</v>
      </c>
      <c r="K30" s="173"/>
      <c r="L30" s="174">
        <f t="shared" ref="L30" si="49">G30</f>
        <v>16</v>
      </c>
      <c r="M30" s="175">
        <f t="shared" ref="M30" si="50">ROUND(L30*I30,2)</f>
        <v>869.12</v>
      </c>
      <c r="N30" s="176">
        <f t="shared" si="6"/>
        <v>6.6423641166821991E-3</v>
      </c>
      <c r="O30" s="175" t="str">
        <f t="shared" ref="O30" si="51">VLOOKUP(M30,$Z$2:$AA$4,2,1)</f>
        <v>C</v>
      </c>
      <c r="P30" s="173"/>
      <c r="Q30" s="350">
        <f t="shared" si="35"/>
        <v>5.9772606606127453E-2</v>
      </c>
    </row>
    <row r="31" spans="2:17" ht="36.75" customHeight="1">
      <c r="B31" s="127" t="s">
        <v>38296</v>
      </c>
      <c r="C31" s="167" t="s">
        <v>663</v>
      </c>
      <c r="D31" s="167">
        <v>6</v>
      </c>
      <c r="E31" s="168" t="str">
        <f>IFERROR(PROPER(
IF($C31="DER",INDEX(CDER!$B:$B,MATCH($D31,CDER!$A:$A,0)),
IF($C31="CDER-R",INDEX('CDER-R'!B:B,MATCH($D31,'CDER-R'!A:A,0)),
IF($C31="SINAPI",INDEX(CSINAPI!$B:$B,MATCH($D31,CSINAPI!$A:$A,0)),
IF($C31="CESAN",INDEX(CCESAN!$B:$B,MATCH($D31,CCESAN!$A:$A,0)),
IF($C31="SCORIO",INDEX(CSCORIO!$B:$B,MATCH($D31,CSCORIO!$A:$A,0)),
IF($C31="MERC",INDEX(MERCADO!$B:$B,MATCH($D31,MERCADO!$A:$A,0)),
IF($C31="COMP",INDEX(COMPOSICAO!$B:$B,MATCH($D31,COMPOSICAO!$A:$A,0)),
"")))))))),"*Verificar código*")</f>
        <v>Refletor Led 50W Bivolt Rgb, Fornecimento E Instalação</v>
      </c>
      <c r="F31" s="169" t="str">
        <f>IFERROR(LOWER(
IF($C31="DER",INDEX(CDER!$C:$C,MATCH($D31,CDER!$A:$A,0)),
IF($C31="CDER-R",INDEX('CDER-R'!C:C,MATCH($D31,'CDER-R'!A:A,0)),
IF($C31="SINAPI",INDEX(CSINAPI!$C:$C,MATCH($D31,CSINAPI!$A:$A,0)),
IF($C31="CESAN",INDEX(CCESAN!$C:$C,MATCH($D31,CCESAN!$A:$A,0)),
IF($C31="SCORIO",INDEX(CSCORIO!$C:$C,MATCH($D31,CSCORIO!$A:$A,0)),
IF($C31="MERC",INDEX(MERCADO!$D:$D,MATCH($D31,MERCADO!$A:$A,0)),
IF($C31="COMP",INDEX(COMPOSICAO!$H:$H,MATCH($D31,COMPOSICAO!$A:$A,0)),
"")))))))),"")</f>
        <v>und</v>
      </c>
      <c r="G31" s="170">
        <f>VLOOKUP(B31,'MEMÓRIA DE CÁLCULO'!A:J,10,0)</f>
        <v>5</v>
      </c>
      <c r="H31" s="260">
        <f>IFERROR(
IF($C31="DER",INDEX(CDER!$D:$D,MATCH($D31,CDER!$A:$A,0)),
IF($C31="CDER-R",INDEX('CDER-R'!D:D,MATCH($D31,'CDER-R'!A:A,0)),
IF($C31="SINAPI",INDEX(CSINAPI!$D:$D,MATCH($D31,CSINAPI!$A:$A,0)),
IF($C31="CESAN",INDEX(CCESAN!$D:$D,MATCH($D31,CCESAN!$A:$A,0)),
IF($C31="SCORIO",INDEX(CSCORIO!$D:$D,MATCH($D31,CSCORIO!$A:$A,0)),
IF($C31="MERC",INDEX(MERCADO!$E:$E,MATCH($D31,MERCADO!$A:$A,0)),
IF($C31="COMP",INDEX(COMPOSICAO!$I:$I,MATCH($D31,COMPOSICAO!$A:$A,0)),
0))))))),0)</f>
        <v>161.37</v>
      </c>
      <c r="I31" s="261">
        <f t="shared" ref="I31" si="52">IFERROR(ROUND(H31*(1+$J$2),2),"")</f>
        <v>220.42</v>
      </c>
      <c r="J31" s="259">
        <f t="shared" si="27"/>
        <v>1102.0999999999999</v>
      </c>
      <c r="K31" s="173"/>
      <c r="L31" s="174">
        <f t="shared" ref="L31" si="53">G31</f>
        <v>5</v>
      </c>
      <c r="M31" s="175">
        <f t="shared" ref="M31" si="54">ROUND(L31*I31,2)</f>
        <v>1102.0999999999999</v>
      </c>
      <c r="N31" s="176">
        <f t="shared" si="6"/>
        <v>8.4229444645105983E-3</v>
      </c>
      <c r="O31" s="175" t="str">
        <f t="shared" ref="O31" si="55">VLOOKUP(M31,$Z$2:$AA$4,2,1)</f>
        <v>C</v>
      </c>
      <c r="P31" s="173"/>
      <c r="Q31" s="350">
        <f t="shared" si="35"/>
        <v>7.579550550052129E-2</v>
      </c>
    </row>
    <row r="32" spans="2:17" ht="19.899999999999999" customHeight="1">
      <c r="B32" s="127">
        <v>6</v>
      </c>
      <c r="C32" s="167"/>
      <c r="D32" s="167"/>
      <c r="E32" s="168" t="s">
        <v>44125</v>
      </c>
      <c r="F32" s="169"/>
      <c r="G32" s="170"/>
      <c r="H32" s="260"/>
      <c r="I32" s="261"/>
      <c r="J32" s="259">
        <f>SUM(J33:J36)</f>
        <v>70397.599999999991</v>
      </c>
      <c r="K32" s="173"/>
      <c r="L32" s="174"/>
      <c r="M32" s="175"/>
      <c r="N32" s="176">
        <f t="shared" si="6"/>
        <v>0</v>
      </c>
      <c r="O32" s="175"/>
      <c r="P32" s="173"/>
    </row>
    <row r="33" spans="1:17" ht="42.75" customHeight="1">
      <c r="B33" s="127" t="s">
        <v>4672</v>
      </c>
      <c r="C33" s="167" t="s">
        <v>664</v>
      </c>
      <c r="D33" s="167">
        <v>6</v>
      </c>
      <c r="E33" s="168" t="str">
        <f>IFERROR(PROPER(
IF($C33="DER",INDEX(CDER!$B:$B,MATCH($D33,CDER!$A:$A,0)),
IF($C33="CDER-R",INDEX('CDER-R'!B:B,MATCH($D33,'CDER-R'!A:A,0)),
IF($C33="SINAPI",INDEX(CSINAPI!$B:$B,MATCH($D33,CSINAPI!$A:$A,0)),
IF($C33="CESAN",INDEX(CCESAN!$B:$B,MATCH($D33,CCESAN!$A:$A,0)),
IF($C33="SCORIO",INDEX(CSCORIO!$B:$B,MATCH($D33,CSCORIO!$A:$A,0)),
IF($C33="MERC",INDEX(MERCADO!$B:$B,MATCH($D33,MERCADO!$A:$A,0)),
IF($C33="COMP",INDEX(COMPOSICAO!$B:$B,MATCH($D33,COMPOSICAO!$A:$A,0)),
"")))))))),"*Verificar código*")</f>
        <v xml:space="preserve">Acm Perfurado Com Estrutura Metálica, Fornecimento E Instalação </v>
      </c>
      <c r="F33" s="169" t="str">
        <f>IFERROR(LOWER(
IF($C33="DER",INDEX(CDER!$C:$C,MATCH($D33,CDER!$A:$A,0)),
IF($C33="CDER-R",INDEX('CDER-R'!C:C,MATCH($D33,'CDER-R'!A:A,0)),
IF($C33="SINAPI",INDEX(CSINAPI!$C:$C,MATCH($D33,CSINAPI!$A:$A,0)),
IF($C33="CESAN",INDEX(CCESAN!$C:$C,MATCH($D33,CCESAN!$A:$A,0)),
IF($C33="SCORIO",INDEX(CSCORIO!$C:$C,MATCH($D33,CSCORIO!$A:$A,0)),
IF($C33="MERC",INDEX(MERCADO!$D:$D,MATCH($D33,MERCADO!$A:$A,0)),
IF($C33="COMP",INDEX(COMPOSICAO!$H:$H,MATCH($D33,COMPOSICAO!$A:$A,0)),
"")))))))),"")</f>
        <v>und</v>
      </c>
      <c r="G33" s="170">
        <f>VLOOKUP(B33,'MEMÓRIA DE CÁLCULO'!A:J,10,0)</f>
        <v>1</v>
      </c>
      <c r="H33" s="260">
        <f>IFERROR(
IF($C33="DER",INDEX(CDER!$D:$D,MATCH($D33,CDER!$A:$A,0)),
IF($C33="CDER-R",INDEX('CDER-R'!D:D,MATCH($D33,'CDER-R'!A:A,0)),
IF($C33="SINAPI",INDEX(CSINAPI!$D:$D,MATCH($D33,CSINAPI!$A:$A,0)),
IF($C33="CESAN",INDEX(CCESAN!$D:$D,MATCH($D33,CCESAN!$A:$A,0)),
IF($C33="SCORIO",INDEX(CSCORIO!$D:$D,MATCH($D33,CSCORIO!$A:$A,0)),
IF($C33="MERC",INDEX(MERCADO!$E:$E,MATCH($D33,MERCADO!$A:$A,0)),
IF($C33="COMP",INDEX(COMPOSICAO!$I:$I,MATCH($D33,COMPOSICAO!$A:$A,0)),
0))))))),0)</f>
        <v>20850</v>
      </c>
      <c r="I33" s="261">
        <f t="shared" ref="I33" si="56">IFERROR(ROUND(H33*(1+$J$2),2),"")</f>
        <v>28479.02</v>
      </c>
      <c r="J33" s="259">
        <f t="shared" ref="J33:J35" si="57">IFERROR(ROUND($I33*$G33,2),"")</f>
        <v>28479.02</v>
      </c>
      <c r="K33" s="173"/>
      <c r="L33" s="174">
        <f t="shared" ref="L33:L35" si="58">G33</f>
        <v>1</v>
      </c>
      <c r="M33" s="175">
        <f t="shared" ref="M33:M35" si="59">ROUND(L33*I33,2)</f>
        <v>28479.02</v>
      </c>
      <c r="N33" s="176">
        <f t="shared" si="6"/>
        <v>0.21765466279256568</v>
      </c>
      <c r="O33" s="175" t="str">
        <f t="shared" ref="O33:O35" si="60">VLOOKUP(M33,$Z$2:$AA$4,2,1)</f>
        <v>A</v>
      </c>
      <c r="P33" s="173"/>
      <c r="Q33" s="350">
        <f>J33/$J$37</f>
        <v>1.3563272366358117</v>
      </c>
    </row>
    <row r="34" spans="1:17" ht="41.25" customHeight="1">
      <c r="B34" s="127" t="s">
        <v>4673</v>
      </c>
      <c r="C34" s="167" t="s">
        <v>664</v>
      </c>
      <c r="D34" s="167">
        <v>7</v>
      </c>
      <c r="E34" s="168" t="str">
        <f>IFERROR(PROPER(
IF($C34="DER",INDEX(CDER!$B:$B,MATCH($D34,CDER!$A:$A,0)),
IF($C34="CDER-R",INDEX('CDER-R'!B:B,MATCH($D34,'CDER-R'!A:A,0)),
IF($C34="SINAPI",INDEX(CSINAPI!$B:$B,MATCH($D34,CSINAPI!$A:$A,0)),
IF($C34="CESAN",INDEX(CCESAN!$B:$B,MATCH($D34,CCESAN!$A:$A,0)),
IF($C34="SCORIO",INDEX(CSCORIO!$B:$B,MATCH($D34,CSCORIO!$A:$A,0)),
IF($C34="MERC",INDEX(MERCADO!$B:$B,MATCH($D34,MERCADO!$A:$A,0)),
IF($C34="COMP",INDEX(COMPOSICAO!$B:$B,MATCH($D34,COMPOSICAO!$A:$A,0)),
"")))))))),"*Verificar código*")</f>
        <v xml:space="preserve">Letreiro Em Acrilico Com Iluminação Interna, Fornecimento E Instalação </v>
      </c>
      <c r="F34" s="169" t="str">
        <f>IFERROR(LOWER(
IF($C34="DER",INDEX(CDER!$C:$C,MATCH($D34,CDER!$A:$A,0)),
IF($C34="CDER-R",INDEX('CDER-R'!C:C,MATCH($D34,'CDER-R'!A:A,0)),
IF($C34="SINAPI",INDEX(CSINAPI!$C:$C,MATCH($D34,CSINAPI!$A:$A,0)),
IF($C34="CESAN",INDEX(CCESAN!$C:$C,MATCH($D34,CCESAN!$A:$A,0)),
IF($C34="SCORIO",INDEX(CSCORIO!$C:$C,MATCH($D34,CSCORIO!$A:$A,0)),
IF($C34="MERC",INDEX(MERCADO!$D:$D,MATCH($D34,MERCADO!$A:$A,0)),
IF($C34="COMP",INDEX(COMPOSICAO!$H:$H,MATCH($D34,COMPOSICAO!$A:$A,0)),
"")))))))),"")</f>
        <v>und</v>
      </c>
      <c r="G34" s="170">
        <f>VLOOKUP(B34,'MEMÓRIA DE CÁLCULO'!A:J,10,0)</f>
        <v>2</v>
      </c>
      <c r="H34" s="260">
        <f>IFERROR(
IF($C34="DER",INDEX(CDER!$D:$D,MATCH($D34,CDER!$A:$A,0)),
IF($C34="CDER-R",INDEX('CDER-R'!D:D,MATCH($D34,'CDER-R'!A:A,0)),
IF($C34="SINAPI",INDEX(CSINAPI!$D:$D,MATCH($D34,CSINAPI!$A:$A,0)),
IF($C34="CESAN",INDEX(CCESAN!$D:$D,MATCH($D34,CCESAN!$A:$A,0)),
IF($C34="SCORIO",INDEX(CSCORIO!$D:$D,MATCH($D34,CSCORIO!$A:$A,0)),
IF($C34="MERC",INDEX(MERCADO!$E:$E,MATCH($D34,MERCADO!$A:$A,0)),
IF($C34="COMP",INDEX(COMPOSICAO!$I:$I,MATCH($D34,COMPOSICAO!$A:$A,0)),
0))))))),0)</f>
        <v>14124.67</v>
      </c>
      <c r="I34" s="261">
        <f t="shared" ref="I34:I36" si="61">IFERROR(ROUND(H34*(1+$J$2),2),"")</f>
        <v>19292.89</v>
      </c>
      <c r="J34" s="259">
        <f t="shared" si="57"/>
        <v>38585.78</v>
      </c>
      <c r="K34" s="173"/>
      <c r="L34" s="174">
        <f t="shared" si="58"/>
        <v>2</v>
      </c>
      <c r="M34" s="175">
        <f t="shared" si="59"/>
        <v>38585.78</v>
      </c>
      <c r="N34" s="176">
        <f t="shared" si="6"/>
        <v>0.29489690777590399</v>
      </c>
      <c r="O34" s="175" t="str">
        <f t="shared" si="60"/>
        <v>A</v>
      </c>
      <c r="P34" s="173"/>
      <c r="Q34" s="350">
        <f>J34/$J$37</f>
        <v>1.8376666177711651</v>
      </c>
    </row>
    <row r="35" spans="1:17" ht="41.25" customHeight="1">
      <c r="B35" s="127" t="s">
        <v>4674</v>
      </c>
      <c r="C35" s="167" t="s">
        <v>664</v>
      </c>
      <c r="D35" s="167">
        <v>8</v>
      </c>
      <c r="E35" s="168" t="str">
        <f>IFERROR(PROPER(
IF($C35="DER",INDEX(CDER!$B:$B,MATCH($D35,CDER!$A:$A,0)),
IF($C35="CDER-R",INDEX('CDER-R'!B:B,MATCH($D35,'CDER-R'!A:A,0)),
IF($C35="SINAPI",INDEX(CSINAPI!$B:$B,MATCH($D35,CSINAPI!$A:$A,0)),
IF($C35="CESAN",INDEX(CCESAN!$B:$B,MATCH($D35,CCESAN!$A:$A,0)),
IF($C35="SCORIO",INDEX(CSCORIO!$B:$B,MATCH($D35,CSCORIO!$A:$A,0)),
IF($C35="MERC",INDEX(MERCADO!$B:$B,MATCH($D35,MERCADO!$A:$A,0)),
IF($C35="COMP",INDEX(COMPOSICAO!$B:$B,MATCH($D35,COMPOSICAO!$A:$A,0)),
"")))))))),"*Verificar código*")</f>
        <v xml:space="preserve">Brasão Em Acm, Fornecimento E Instalação </v>
      </c>
      <c r="F35" s="169" t="str">
        <f>IFERROR(LOWER(
IF($C35="DER",INDEX(CDER!$C:$C,MATCH($D35,CDER!$A:$A,0)),
IF($C35="CDER-R",INDEX('CDER-R'!C:C,MATCH($D35,'CDER-R'!A:A,0)),
IF($C35="SINAPI",INDEX(CSINAPI!$C:$C,MATCH($D35,CSINAPI!$A:$A,0)),
IF($C35="CESAN",INDEX(CCESAN!$C:$C,MATCH($D35,CCESAN!$A:$A,0)),
IF($C35="SCORIO",INDEX(CSCORIO!$C:$C,MATCH($D35,CSCORIO!$A:$A,0)),
IF($C35="MERC",INDEX(MERCADO!$D:$D,MATCH($D35,MERCADO!$A:$A,0)),
IF($C35="COMP",INDEX(COMPOSICAO!$H:$H,MATCH($D35,COMPOSICAO!$A:$A,0)),
"")))))))),"")</f>
        <v>und</v>
      </c>
      <c r="G35" s="170">
        <f>VLOOKUP(B35,'MEMÓRIA DE CÁLCULO'!A:J,10,0)</f>
        <v>2</v>
      </c>
      <c r="H35" s="260">
        <f>IFERROR(
IF($C35="DER",INDEX(CDER!$D:$D,MATCH($D35,CDER!$A:$A,0)),
IF($C35="CDER-R",INDEX('CDER-R'!D:D,MATCH($D35,'CDER-R'!A:A,0)),
IF($C35="SINAPI",INDEX(CSINAPI!$D:$D,MATCH($D35,CSINAPI!$A:$A,0)),
IF($C35="CESAN",INDEX(CCESAN!$D:$D,MATCH($D35,CCESAN!$A:$A,0)),
IF($C35="SCORIO",INDEX(CSCORIO!$D:$D,MATCH($D35,CSCORIO!$A:$A,0)),
IF($C35="MERC",INDEX(MERCADO!$E:$E,MATCH($D35,MERCADO!$A:$A,0)),
IF($C35="COMP",INDEX(COMPOSICAO!$I:$I,MATCH($D35,COMPOSICAO!$A:$A,0)),
0))))))),0)</f>
        <v>520</v>
      </c>
      <c r="I35" s="261">
        <f t="shared" si="61"/>
        <v>710.27</v>
      </c>
      <c r="J35" s="259">
        <f t="shared" si="57"/>
        <v>1420.54</v>
      </c>
      <c r="K35" s="173"/>
      <c r="L35" s="174">
        <f t="shared" si="58"/>
        <v>2</v>
      </c>
      <c r="M35" s="175">
        <f t="shared" si="59"/>
        <v>1420.54</v>
      </c>
      <c r="N35" s="176">
        <f t="shared" si="6"/>
        <v>1.0856664122689307E-2</v>
      </c>
      <c r="O35" s="175" t="str">
        <f t="shared" si="60"/>
        <v>B</v>
      </c>
      <c r="P35" s="173"/>
      <c r="Q35" s="350">
        <f>J35/$J$37</f>
        <v>6.7653911290860291E-2</v>
      </c>
    </row>
    <row r="36" spans="1:17" ht="45.75" customHeight="1">
      <c r="B36" s="127" t="s">
        <v>4675</v>
      </c>
      <c r="C36" s="167" t="s">
        <v>664</v>
      </c>
      <c r="D36" s="167">
        <v>9</v>
      </c>
      <c r="E36" s="168" t="str">
        <f>IFERROR(PROPER(
IF($C36="DER",INDEX(CDER!$B:$B,MATCH($D36,CDER!$A:$A,0)),
IF($C36="CDER-R",INDEX('CDER-R'!B:B,MATCH($D36,'CDER-R'!A:A,0)),
IF($C36="SINAPI",INDEX(CSINAPI!$B:$B,MATCH($D36,CSINAPI!$A:$A,0)),
IF($C36="CESAN",INDEX(CCESAN!$B:$B,MATCH($D36,CCESAN!$A:$A,0)),
IF($C36="SCORIO",INDEX(CSCORIO!$B:$B,MATCH($D36,CSCORIO!$A:$A,0)),
IF($C36="MERC",INDEX(MERCADO!$B:$B,MATCH($D36,MERCADO!$A:$A,0)),
IF($C36="COMP",INDEX(COMPOSICAO!$B:$B,MATCH($D36,COMPOSICAO!$A:$A,0)),
"")))))))),"*Verificar código*")</f>
        <v xml:space="preserve">Letreiros Em Acm  (Bem Vindos) E (Volte Sempre), Fornecimento E Instalação </v>
      </c>
      <c r="F36" s="169" t="str">
        <f>IFERROR(LOWER(
IF($C36="DER",INDEX(CDER!$C:$C,MATCH($D36,CDER!$A:$A,0)),
IF($C36="CDER-R",INDEX('CDER-R'!C:C,MATCH($D36,'CDER-R'!A:A,0)),
IF($C36="SINAPI",INDEX(CSINAPI!$C:$C,MATCH($D36,CSINAPI!$A:$A,0)),
IF($C36="CESAN",INDEX(CCESAN!$C:$C,MATCH($D36,CCESAN!$A:$A,0)),
IF($C36="SCORIO",INDEX(CSCORIO!$C:$C,MATCH($D36,CSCORIO!$A:$A,0)),
IF($C36="MERC",INDEX(MERCADO!$D:$D,MATCH($D36,MERCADO!$A:$A,0)),
IF($C36="COMP",INDEX(COMPOSICAO!$H:$H,MATCH($D36,COMPOSICAO!$A:$A,0)),
"")))))))),"")</f>
        <v>und</v>
      </c>
      <c r="G36" s="170">
        <f>VLOOKUP(B36,'MEMÓRIA DE CÁLCULO'!A:J,10,0)</f>
        <v>1</v>
      </c>
      <c r="H36" s="260">
        <f>IFERROR(
IF($C36="DER",INDEX(CDER!$D:$D,MATCH($D36,CDER!$A:$A,0)),
IF($C36="CDER-R",INDEX('CDER-R'!D:D,MATCH($D36,'CDER-R'!A:A,0)),
IF($C36="SINAPI",INDEX(CSINAPI!$D:$D,MATCH($D36,CSINAPI!$A:$A,0)),
IF($C36="CESAN",INDEX(CCESAN!$D:$D,MATCH($D36,CCESAN!$A:$A,0)),
IF($C36="SCORIO",INDEX(CSCORIO!$D:$D,MATCH($D36,CSCORIO!$A:$A,0)),
IF($C36="MERC",INDEX(MERCADO!$E:$E,MATCH($D36,MERCADO!$A:$A,0)),
IF($C36="COMP",INDEX(COMPOSICAO!$I:$I,MATCH($D36,COMPOSICAO!$A:$A,0)),
0))))))),0)</f>
        <v>1400</v>
      </c>
      <c r="I36" s="261">
        <f t="shared" si="61"/>
        <v>1912.26</v>
      </c>
      <c r="J36" s="259">
        <f>IFERROR(ROUND($I36*$G36,2),"")</f>
        <v>1912.26</v>
      </c>
      <c r="K36" s="173"/>
      <c r="L36" s="174">
        <f>G36</f>
        <v>1</v>
      </c>
      <c r="M36" s="175">
        <f>ROUND(L36*I36,2)</f>
        <v>1912.26</v>
      </c>
      <c r="N36" s="176">
        <f t="shared" si="6"/>
        <v>1.4614699012526121E-2</v>
      </c>
      <c r="O36" s="175" t="str">
        <f>VLOOKUP(M36,$Z$2:$AA$4,2,1)</f>
        <v>B</v>
      </c>
      <c r="P36" s="173"/>
      <c r="Q36" s="350">
        <f>J36/$J$37</f>
        <v>9.1072316446605156E-2</v>
      </c>
    </row>
    <row r="37" spans="1:17" ht="19.899999999999999" customHeight="1">
      <c r="B37" s="127">
        <v>7</v>
      </c>
      <c r="C37" s="167"/>
      <c r="D37" s="167"/>
      <c r="E37" s="168" t="s">
        <v>38267</v>
      </c>
      <c r="F37" s="169"/>
      <c r="G37" s="170"/>
      <c r="H37" s="260"/>
      <c r="I37" s="261"/>
      <c r="J37" s="259">
        <f>SUM(J38:J43)</f>
        <v>20997.16</v>
      </c>
      <c r="K37" s="173"/>
      <c r="L37" s="174"/>
      <c r="M37" s="175"/>
      <c r="N37" s="176">
        <f t="shared" ref="N37:N42" si="62">M37/$J$46</f>
        <v>0</v>
      </c>
      <c r="O37" s="175"/>
      <c r="P37" s="173"/>
    </row>
    <row r="38" spans="1:17" ht="40.5" customHeight="1">
      <c r="B38" s="127" t="s">
        <v>4680</v>
      </c>
      <c r="C38" s="167" t="s">
        <v>663</v>
      </c>
      <c r="D38" s="167">
        <v>5</v>
      </c>
      <c r="E38" s="168" t="str">
        <f>IFERROR(PROPER(
IF($C38="DER",INDEX(CDER!$B:$B,MATCH($D38,CDER!$A:$A,0)),
IF($C38="CDER-R",INDEX('CDER-R'!B:B,MATCH($D38,'CDER-R'!A:A,0)),
IF($C38="SINAPI",INDEX(CSINAPI!$B:$B,MATCH($D38,CSINAPI!$A:$A,0)),
IF($C38="CESAN",INDEX(CCESAN!$B:$B,MATCH($D38,CCESAN!$A:$A,0)),
IF($C38="SCORIO",INDEX(CSCORIO!$B:$B,MATCH($D38,CSCORIO!$A:$A,0)),
IF($C38="MERC",INDEX(MERCADO!$B:$B,MATCH($D38,MERCADO!$A:$A,0)),
IF($C38="COMP",INDEX(COMPOSICAO!$B:$B,MATCH($D38,COMPOSICAO!$A:$A,0)),
"")))))))),"*Verificar código*")</f>
        <v>Revestimento Cerâmica Natural - Tijolinho, Fornecimento E Instalação</v>
      </c>
      <c r="F38" s="169" t="str">
        <f>IFERROR(LOWER(
IF($C38="DER",INDEX(CDER!$C:$C,MATCH($D38,CDER!$A:$A,0)),
IF($C38="CDER-R",INDEX('CDER-R'!C:C,MATCH($D38,'CDER-R'!A:A,0)),
IF($C38="SINAPI",INDEX(CSINAPI!$C:$C,MATCH($D38,CSINAPI!$A:$A,0)),
IF($C38="CESAN",INDEX(CCESAN!$C:$C,MATCH($D38,CCESAN!$A:$A,0)),
IF($C38="SCORIO",INDEX(CSCORIO!$C:$C,MATCH($D38,CSCORIO!$A:$A,0)),
IF($C38="MERC",INDEX(MERCADO!$D:$D,MATCH($D38,MERCADO!$A:$A,0)),
IF($C38="COMP",INDEX(COMPOSICAO!$H:$H,MATCH($D38,COMPOSICAO!$A:$A,0)),
"")))))))),"")</f>
        <v>m²</v>
      </c>
      <c r="G38" s="170">
        <f>VLOOKUP(B38,'MEMÓRIA DE CÁLCULO'!A:J,10,0)</f>
        <v>47.07</v>
      </c>
      <c r="H38" s="260">
        <f>IFERROR(
IF($C38="DER",INDEX(CDER!$D:$D,MATCH($D38,CDER!$A:$A,0)),
IF($C38="CDER-R",INDEX('CDER-R'!D:D,MATCH($D38,'CDER-R'!A:A,0)),
IF($C38="SINAPI",INDEX(CSINAPI!$D:$D,MATCH($D38,CSINAPI!$A:$A,0)),
IF($C38="CESAN",INDEX(CCESAN!$D:$D,MATCH($D38,CCESAN!$A:$A,0)),
IF($C38="SCORIO",INDEX(CSCORIO!$D:$D,MATCH($D38,CSCORIO!$A:$A,0)),
IF($C38="MERC",INDEX(MERCADO!$E:$E,MATCH($D38,MERCADO!$A:$A,0)),
IF($C38="COMP",INDEX(COMPOSICAO!$I:$I,MATCH($D38,COMPOSICAO!$A:$A,0)),
0))))))),0)</f>
        <v>264.91000000000003</v>
      </c>
      <c r="I38" s="261">
        <f t="shared" ref="I38" si="63">IFERROR(ROUND(H38*(1+$J$2),2),"")</f>
        <v>361.84</v>
      </c>
      <c r="J38" s="259">
        <f t="shared" ref="J38:J39" si="64">IFERROR(ROUND($I38*$G38,2),"")</f>
        <v>17031.810000000001</v>
      </c>
      <c r="K38" s="173"/>
      <c r="L38" s="174">
        <f t="shared" ref="L38" si="65">G38</f>
        <v>47.07</v>
      </c>
      <c r="M38" s="175">
        <f t="shared" ref="M38" si="66">ROUND(L38*I38,2)</f>
        <v>17031.810000000001</v>
      </c>
      <c r="N38" s="176">
        <f t="shared" si="62"/>
        <v>0.13016785206432835</v>
      </c>
      <c r="O38" s="175" t="str">
        <f t="shared" ref="O38" si="67">VLOOKUP(M38,$Z$2:$AA$4,2,1)</f>
        <v>A</v>
      </c>
      <c r="P38" s="173"/>
      <c r="Q38" s="350">
        <f t="shared" ref="Q38:Q43" si="68">J38/$J$37</f>
        <v>0.81114826957550457</v>
      </c>
    </row>
    <row r="39" spans="1:17" ht="48.6" customHeight="1">
      <c r="B39" s="127" t="s">
        <v>4681</v>
      </c>
      <c r="C39" s="167" t="s">
        <v>1439</v>
      </c>
      <c r="D39" s="167">
        <v>10246</v>
      </c>
      <c r="E39" s="168" t="str">
        <f>IFERROR(PROPER(
IF($C39="DER",INDEX(CDER!$B:$B,MATCH($D39,CDER!$A:$A,0)),
IF($C39="CDER-R",INDEX('CDER-R'!B:B,MATCH($D39,'CDER-R'!A:A,0)),
IF($C39="SINAPI",INDEX(CSINAPI!$B:$B,MATCH($D39,CSINAPI!$A:$A,0)),
IF($C39="CESAN",INDEX(CCESAN!$B:$B,MATCH($D39,CCESAN!$A:$A,0)),
IF($C39="SCORIO",INDEX(CSCORIO!$B:$B,MATCH($D39,CSCORIO!$A:$A,0)),
IF($C39="MERC",INDEX(MERCADO!$B:$B,MATCH($D39,MERCADO!$A:$A,0)),
IF($C39="COMP",INDEX(COMPOSICAO!$B:$B,MATCH($D39,COMPOSICAO!$A:$A,0)),
"")))))))),"*Verificar código*")</f>
        <v>Lixamento De Parede Com Pintura Antiga Pva Para Recebimento De Nova Camada De Tinta</v>
      </c>
      <c r="F39" s="169" t="str">
        <f>IFERROR(LOWER(
IF($C39="DER",INDEX(CDER!$C:$C,MATCH($D39,CDER!$A:$A,0)),
IF($C39="CDER-R",INDEX('CDER-R'!C:C,MATCH($D39,'CDER-R'!A:A,0)),
IF($C39="SINAPI",INDEX(CSINAPI!$C:$C,MATCH($D39,CSINAPI!$A:$A,0)),
IF($C39="CESAN",INDEX(CCESAN!$C:$C,MATCH($D39,CCESAN!$A:$A,0)),
IF($C39="SCORIO",INDEX(CSCORIO!$C:$C,MATCH($D39,CSCORIO!$A:$A,0)),
IF($C39="MERC",INDEX(MERCADO!$D:$D,MATCH($D39,MERCADO!$A:$A,0)),
IF($C39="COMP",INDEX(COMPOSICAO!$H:$H,MATCH($D39,COMPOSICAO!$A:$A,0)),
"")))))))),"")</f>
        <v>m2</v>
      </c>
      <c r="G39" s="170">
        <f>VLOOKUP(B39,'MEMÓRIA DE CÁLCULO'!A:J,10,0)</f>
        <v>39.299999999999997</v>
      </c>
      <c r="H39" s="260">
        <f>IFERROR(
IF($C39="DER",INDEX(CDER!$D:$D,MATCH($D39,CDER!$A:$A,0)),
IF($C39="CDER-R",INDEX('CDER-R'!D:D,MATCH($D39,'CDER-R'!A:A,0)),
IF($C39="SINAPI",INDEX(CSINAPI!$D:$D,MATCH($D39,CSINAPI!$A:$A,0)),
IF($C39="CESAN",INDEX(CCESAN!$D:$D,MATCH($D39,CCESAN!$A:$A,0)),
IF($C39="SCORIO",INDEX(CSCORIO!$D:$D,MATCH($D39,CSCORIO!$A:$A,0)),
IF($C39="MERC",INDEX(MERCADO!$E:$E,MATCH($D39,MERCADO!$A:$A,0)),
IF($C39="COMP",INDEX(COMPOSICAO!$I:$I,MATCH($D39,COMPOSICAO!$A:$A,0)),
0))))))),0)</f>
        <v>3.84</v>
      </c>
      <c r="I39" s="261">
        <f t="shared" ref="I39" si="69">IFERROR(ROUND(H39*(1+$J$2),2),"")</f>
        <v>5.25</v>
      </c>
      <c r="J39" s="259">
        <f t="shared" si="64"/>
        <v>206.33</v>
      </c>
      <c r="K39" s="173"/>
      <c r="L39" s="174">
        <f t="shared" ref="L39" si="70">G39</f>
        <v>39.299999999999997</v>
      </c>
      <c r="M39" s="175">
        <f t="shared" ref="M39" si="71">ROUND(L39*I39,2)</f>
        <v>206.33</v>
      </c>
      <c r="N39" s="176">
        <f t="shared" si="62"/>
        <v>1.5769042113805208E-3</v>
      </c>
      <c r="O39" s="175" t="str">
        <f t="shared" ref="O39" si="72">VLOOKUP(M39,$Z$2:$AA$4,2,1)</f>
        <v>C</v>
      </c>
      <c r="P39" s="173"/>
      <c r="Q39" s="350">
        <f t="shared" si="68"/>
        <v>9.8265670214448056E-3</v>
      </c>
    </row>
    <row r="40" spans="1:17" ht="54.75" customHeight="1">
      <c r="B40" s="127" t="s">
        <v>38212</v>
      </c>
      <c r="C40" s="167" t="s">
        <v>1439</v>
      </c>
      <c r="D40" s="167">
        <v>190106</v>
      </c>
      <c r="E40" s="168" t="str">
        <f>IFERROR(PROPER(
IF($C40="DER",INDEX(CDER!$B:$B,MATCH($D40,CDER!$A:$A,0)),
IF($C40="CDER-R",INDEX('CDER-R'!B:B,MATCH($D40,'CDER-R'!A:A,0)),
IF($C40="SINAPI",INDEX(CSINAPI!$B:$B,MATCH($D40,CSINAPI!$A:$A,0)),
IF($C40="CESAN",INDEX(CCESAN!$B:$B,MATCH($D40,CCESAN!$A:$A,0)),
IF($C40="SCORIO",INDEX(CSCORIO!$B:$B,MATCH($D40,CSCORIO!$A:$A,0)),
IF($C40="MERC",INDEX(MERCADO!$B:$B,MATCH($D40,MERCADO!$A:$A,0)),
IF($C40="COMP",INDEX(COMPOSICAO!$B:$B,MATCH($D40,COMPOSICAO!$A:$A,0)),
"")))))))),"*Verificar código*")</f>
        <v>Pintura Em Paredes E Forros, Aplicação Manual, Com Três Demão De Tinta Látex Acrílico Premium, Referência Coral E Metalatex, Inclusive Uma Demão De Liquido Selador Acrílico, Referência Suvinil, Coral Ou Metalatex Ou Equivalente</v>
      </c>
      <c r="F40" s="169" t="str">
        <f>IFERROR(LOWER(
IF($C40="DER",INDEX(CDER!$C:$C,MATCH($D40,CDER!$A:$A,0)),
IF($C40="CDER-R",INDEX('CDER-R'!C:C,MATCH($D40,'CDER-R'!A:A,0)),
IF($C40="SINAPI",INDEX(CSINAPI!$C:$C,MATCH($D40,CSINAPI!$A:$A,0)),
IF($C40="CESAN",INDEX(CCESAN!$C:$C,MATCH($D40,CCESAN!$A:$A,0)),
IF($C40="SCORIO",INDEX(CSCORIO!$C:$C,MATCH($D40,CSCORIO!$A:$A,0)),
IF($C40="MERC",INDEX(MERCADO!$D:$D,MATCH($D40,MERCADO!$A:$A,0)),
IF($C40="COMP",INDEX(COMPOSICAO!$H:$H,MATCH($D40,COMPOSICAO!$A:$A,0)),
"")))))))),"")</f>
        <v>m2</v>
      </c>
      <c r="G40" s="170">
        <f>VLOOKUP(B40,'MEMÓRIA DE CÁLCULO'!A:J,10,0)</f>
        <v>39.299999999999997</v>
      </c>
      <c r="H40" s="260">
        <f>IFERROR(
IF($C40="DER",INDEX(CDER!$D:$D,MATCH($D40,CDER!$A:$A,0)),
IF($C40="CDER-R",INDEX('CDER-R'!D:D,MATCH($D40,'CDER-R'!A:A,0)),
IF($C40="SINAPI",INDEX(CSINAPI!$D:$D,MATCH($D40,CSINAPI!$A:$A,0)),
IF($C40="CESAN",INDEX(CCESAN!$D:$D,MATCH($D40,CCESAN!$A:$A,0)),
IF($C40="SCORIO",INDEX(CSCORIO!$D:$D,MATCH($D40,CSCORIO!$A:$A,0)),
IF($C40="MERC",INDEX(MERCADO!$E:$E,MATCH($D40,MERCADO!$A:$A,0)),
IF($C40="COMP",INDEX(COMPOSICAO!$I:$I,MATCH($D40,COMPOSICAO!$A:$A,0)),
0))))))),0)</f>
        <v>27.59</v>
      </c>
      <c r="I40" s="261">
        <f t="shared" ref="I40" si="73">IFERROR(ROUND(H40*(1+$J$2),2),"")</f>
        <v>37.69</v>
      </c>
      <c r="J40" s="259">
        <f>IFERROR(ROUND($I40*$G40,2),"")</f>
        <v>1481.22</v>
      </c>
      <c r="K40" s="173"/>
      <c r="L40" s="174">
        <f>G40</f>
        <v>39.299999999999997</v>
      </c>
      <c r="M40" s="175">
        <f>ROUND(L40*I40,2)</f>
        <v>1481.22</v>
      </c>
      <c r="N40" s="176">
        <f t="shared" si="62"/>
        <v>1.1320419017986017E-2</v>
      </c>
      <c r="O40" s="175" t="str">
        <f>VLOOKUP(M40,$Z$2:$AA$4,2,1)</f>
        <v>B</v>
      </c>
      <c r="P40" s="173"/>
      <c r="Q40" s="350">
        <f t="shared" si="68"/>
        <v>7.0543825926934881E-2</v>
      </c>
    </row>
    <row r="41" spans="1:17" ht="45.75" customHeight="1">
      <c r="B41" s="127" t="s">
        <v>4682</v>
      </c>
      <c r="C41" s="167" t="s">
        <v>662</v>
      </c>
      <c r="D41" s="167">
        <v>102223</v>
      </c>
      <c r="E41" s="168" t="str">
        <f>IFERROR(PROPER(
IF($C41="DER",INDEX(CDER!$B:$B,MATCH($D41,CDER!$A:$A,0)),
IF($C41="CDER-R",INDEX('CDER-R'!B:B,MATCH($D41,'CDER-R'!A:A,0)),
IF($C41="SINAPI",INDEX(CSINAPI!$B:$B,MATCH($D41,CSINAPI!$A:$A,0)),
IF($C41="CESAN",INDEX(CCESAN!$B:$B,MATCH($D41,CCESAN!$A:$A,0)),
IF($C41="SCORIO",INDEX(CSCORIO!$B:$B,MATCH($D41,CSCORIO!$A:$A,0)),
IF($C41="MERC",INDEX(MERCADO!$B:$B,MATCH($D41,MERCADO!$A:$A,0)),
IF($C41="COMP",INDEX(COMPOSICAO!$B:$B,MATCH($D41,COMPOSICAO!$A:$A,0)),
"")))))))),"*Verificar código*")</f>
        <v>Pintura Verniz (Incolor) Alquídico Em Madeira, Uso Interno E Externo, 3 Demãos. Af_01/2021</v>
      </c>
      <c r="F41" s="169" t="str">
        <f>IFERROR(LOWER(
IF($C41="DER",INDEX(CDER!$C:$C,MATCH($D41,CDER!$A:$A,0)),
IF($C41="CDER-R",INDEX('CDER-R'!C:C,MATCH($D41,'CDER-R'!A:A,0)),
IF($C41="SINAPI",INDEX(CSINAPI!$C:$C,MATCH($D41,CSINAPI!$A:$A,0)),
IF($C41="CESAN",INDEX(CCESAN!$C:$C,MATCH($D41,CCESAN!$A:$A,0)),
IF($C41="SCORIO",INDEX(CSCORIO!$C:$C,MATCH($D41,CSCORIO!$A:$A,0)),
IF($C41="MERC",INDEX(MERCADO!$D:$D,MATCH($D41,MERCADO!$A:$A,0)),
IF($C41="COMP",INDEX(COMPOSICAO!$H:$H,MATCH($D41,COMPOSICAO!$A:$A,0)),
"")))))))),"")</f>
        <v>m2</v>
      </c>
      <c r="G41" s="170">
        <f>VLOOKUP(B41,'MEMÓRIA DE CÁLCULO'!A:J,10,0)</f>
        <v>5.04</v>
      </c>
      <c r="H41" s="260">
        <f>IFERROR(
IF($C41="DER",INDEX(CDER!$D:$D,MATCH($D41,CDER!$A:$A,0)),
IF($C41="CDER-R",INDEX('CDER-R'!D:D,MATCH($D41,'CDER-R'!A:A,0)),
IF($C41="SINAPI",INDEX(CSINAPI!$D:$D,MATCH($D41,CSINAPI!$A:$A,0)),
IF($C41="CESAN",INDEX(CCESAN!$D:$D,MATCH($D41,CCESAN!$A:$A,0)),
IF($C41="SCORIO",INDEX(CSCORIO!$D:$D,MATCH($D41,CSCORIO!$A:$A,0)),
IF($C41="MERC",INDEX(MERCADO!$E:$E,MATCH($D41,MERCADO!$A:$A,0)),
IF($C41="COMP",INDEX(COMPOSICAO!$I:$I,MATCH($D41,COMPOSICAO!$A:$A,0)),
0))))))),0)</f>
        <v>34.770000000000003</v>
      </c>
      <c r="I41" s="261">
        <f t="shared" ref="I41" si="74">IFERROR(ROUND(H41*(1+$J$2),2),"")</f>
        <v>47.49</v>
      </c>
      <c r="J41" s="259">
        <f t="shared" ref="J41:J45" si="75">IFERROR(ROUND($I41*$G41,2),"")</f>
        <v>239.35</v>
      </c>
      <c r="K41" s="173"/>
      <c r="L41" s="174">
        <f t="shared" ref="L41" si="76">G41</f>
        <v>5.04</v>
      </c>
      <c r="M41" s="175">
        <f t="shared" ref="M41" si="77">ROUND(L41*I41,2)</f>
        <v>239.35</v>
      </c>
      <c r="N41" s="176">
        <f t="shared" si="62"/>
        <v>1.8292639121500879E-3</v>
      </c>
      <c r="O41" s="175" t="str">
        <f t="shared" ref="O41" si="78">VLOOKUP(M41,$Z$2:$AA$4,2,1)</f>
        <v>C</v>
      </c>
      <c r="P41" s="173"/>
      <c r="Q41" s="350">
        <f t="shared" si="68"/>
        <v>1.1399160648392449E-2</v>
      </c>
    </row>
    <row r="42" spans="1:17" ht="58.5" customHeight="1">
      <c r="B42" s="127" t="s">
        <v>4683</v>
      </c>
      <c r="C42" s="167" t="s">
        <v>1439</v>
      </c>
      <c r="D42" s="167">
        <v>190116</v>
      </c>
      <c r="E42" s="168" t="str">
        <f>IFERROR(PROPER(
IF($C42="DER",INDEX(CDER!$B:$B,MATCH($D42,CDER!$A:$A,0)),
IF($C42="CDER-R",INDEX('CDER-R'!B:B,MATCH($D42,'CDER-R'!A:A,0)),
IF($C42="SINAPI",INDEX(CSINAPI!$B:$B,MATCH($D42,CSINAPI!$A:$A,0)),
IF($C42="CESAN",INDEX(CCESAN!$B:$B,MATCH($D42,CCESAN!$A:$A,0)),
IF($C42="SCORIO",INDEX(CSCORIO!$B:$B,MATCH($D42,CSCORIO!$A:$A,0)),
IF($C42="MERC",INDEX(MERCADO!$B:$B,MATCH($D42,MERCADO!$A:$A,0)),
IF($C42="COMP",INDEX(COMPOSICAO!$B:$B,MATCH($D42,COMPOSICAO!$A:$A,0)),
"")))))))),"*Verificar código*")</f>
        <v>Pintura, Sobre Paredes E Forros, Aplicação Manual, Com Duas Demãos De Tinta Esmalte Sintético, Referência Suvinil, Coral E Metalatex, Inclusive Uma Demão De Liquido Selador Pva, Referência Suvinil, Coral Ou Metalatex Ou Equivalente</v>
      </c>
      <c r="F42" s="169" t="str">
        <f>IFERROR(LOWER(
IF($C42="DER",INDEX(CDER!$C:$C,MATCH($D42,CDER!$A:$A,0)),
IF($C42="CDER-R",INDEX('CDER-R'!C:C,MATCH($D42,'CDER-R'!A:A,0)),
IF($C42="SINAPI",INDEX(CSINAPI!$C:$C,MATCH($D42,CSINAPI!$A:$A,0)),
IF($C42="CESAN",INDEX(CCESAN!$C:$C,MATCH($D42,CCESAN!$A:$A,0)),
IF($C42="SCORIO",INDEX(CSCORIO!$C:$C,MATCH($D42,CSCORIO!$A:$A,0)),
IF($C42="MERC",INDEX(MERCADO!$D:$D,MATCH($D42,MERCADO!$A:$A,0)),
IF($C42="COMP",INDEX(COMPOSICAO!$H:$H,MATCH($D42,COMPOSICAO!$A:$A,0)),
"")))))))),"")</f>
        <v>m2</v>
      </c>
      <c r="G42" s="170">
        <f>VLOOKUP(B42,'MEMÓRIA DE CÁLCULO'!A:J,10,0)</f>
        <v>3.77</v>
      </c>
      <c r="H42" s="260">
        <f>IFERROR(
IF($C42="DER",INDEX(CDER!$D:$D,MATCH($D42,CDER!$A:$A,0)),
IF($C42="CDER-R",INDEX('CDER-R'!D:D,MATCH($D42,'CDER-R'!A:A,0)),
IF($C42="SINAPI",INDEX(CSINAPI!$D:$D,MATCH($D42,CSINAPI!$A:$A,0)),
IF($C42="CESAN",INDEX(CCESAN!$D:$D,MATCH($D42,CCESAN!$A:$A,0)),
IF($C42="SCORIO",INDEX(CSCORIO!$D:$D,MATCH($D42,CSCORIO!$A:$A,0)),
IF($C42="MERC",INDEX(MERCADO!$E:$E,MATCH($D42,MERCADO!$A:$A,0)),
IF($C42="COMP",INDEX(COMPOSICAO!$I:$I,MATCH($D42,COMPOSICAO!$A:$A,0)),
0))))))),0)</f>
        <v>26.04</v>
      </c>
      <c r="I42" s="261">
        <f t="shared" ref="I42" si="79">IFERROR(ROUND(H42*(1+$J$2),2),"")</f>
        <v>35.57</v>
      </c>
      <c r="J42" s="259">
        <f t="shared" si="75"/>
        <v>134.1</v>
      </c>
      <c r="K42" s="173"/>
      <c r="L42" s="174">
        <f t="shared" ref="L42" si="80">G42</f>
        <v>3.77</v>
      </c>
      <c r="M42" s="175">
        <f t="shared" ref="M42" si="81">ROUND(L42*I42,2)</f>
        <v>134.1</v>
      </c>
      <c r="N42" s="176">
        <f t="shared" si="62"/>
        <v>1.0248769192367946E-3</v>
      </c>
      <c r="O42" s="175" t="str">
        <f t="shared" ref="O42" si="82">VLOOKUP(M42,$Z$2:$AA$4,2,1)</f>
        <v>C</v>
      </c>
      <c r="P42" s="173"/>
      <c r="Q42" s="350">
        <f t="shared" si="68"/>
        <v>6.3865779943573318E-3</v>
      </c>
    </row>
    <row r="43" spans="1:17" ht="58.5" customHeight="1">
      <c r="B43" s="127" t="s">
        <v>4684</v>
      </c>
      <c r="C43" s="167" t="s">
        <v>1439</v>
      </c>
      <c r="D43" s="167">
        <v>190602</v>
      </c>
      <c r="E43" s="168" t="str">
        <f>IFERROR(PROPER(
IF($C43="DER",INDEX(CDER!$B:$B,MATCH($D43,CDER!$A:$A,0)),
IF($C43="CDER-R",INDEX('CDER-R'!B:B,MATCH($D43,'CDER-R'!A:A,0)),
IF($C43="SINAPI",INDEX(CSINAPI!$B:$B,MATCH($D43,CSINAPI!$A:$A,0)),
IF($C43="CESAN",INDEX(CCESAN!$B:$B,MATCH($D43,CCESAN!$A:$A,0)),
IF($C43="SCORIO",INDEX(CSCORIO!$B:$B,MATCH($D43,CSCORIO!$A:$A,0)),
IF($C43="MERC",INDEX(MERCADO!$B:$B,MATCH($D43,MERCADO!$A:$A,0)),
IF($C43="COMP",INDEX(COMPOSICAO!$B:$B,MATCH($D43,COMPOSICAO!$A:$A,0)),
"")))))))),"*Verificar código*")</f>
        <v>Pintura Sobre Piso, Aplicação Manual, Com Duas Demãos De Tinta À Base De Resinas Acrílicas, Marcas De Referência Suvinil, Coral, Sherwin Williams Novacor, Metalatex Ou Equivalente</v>
      </c>
      <c r="F43" s="169" t="str">
        <f>IFERROR(LOWER(
IF($C43="DER",INDEX(CDER!$C:$C,MATCH($D43,CDER!$A:$A,0)),
IF($C43="CDER-R",INDEX('CDER-R'!C:C,MATCH($D43,'CDER-R'!A:A,0)),
IF($C43="SINAPI",INDEX(CSINAPI!$C:$C,MATCH($D43,CSINAPI!$A:$A,0)),
IF($C43="CESAN",INDEX(CCESAN!$C:$C,MATCH($D43,CCESAN!$A:$A,0)),
IF($C43="SCORIO",INDEX(CSCORIO!$C:$C,MATCH($D43,CSCORIO!$A:$A,0)),
IF($C43="MERC",INDEX(MERCADO!$D:$D,MATCH($D43,MERCADO!$A:$A,0)),
IF($C43="COMP",INDEX(COMPOSICAO!$H:$H,MATCH($D43,COMPOSICAO!$A:$A,0)),
"")))))))),"")</f>
        <v>m2</v>
      </c>
      <c r="G43" s="170">
        <f>VLOOKUP(B43,'MEMÓRIA DE CÁLCULO'!A:J,10,0)</f>
        <v>69.680000000000007</v>
      </c>
      <c r="H43" s="260">
        <f>IFERROR(
IF($C43="DER",INDEX(CDER!$D:$D,MATCH($D43,CDER!$A:$A,0)),
IF($C43="CDER-R",INDEX('CDER-R'!D:D,MATCH($D43,'CDER-R'!A:A,0)),
IF($C43="SINAPI",INDEX(CSINAPI!$D:$D,MATCH($D43,CSINAPI!$A:$A,0)),
IF($C43="CESAN",INDEX(CCESAN!$D:$D,MATCH($D43,CCESAN!$A:$A,0)),
IF($C43="SCORIO",INDEX(CSCORIO!$D:$D,MATCH($D43,CSCORIO!$A:$A,0)),
IF($C43="MERC",INDEX(MERCADO!$E:$E,MATCH($D43,MERCADO!$A:$A,0)),
IF($C43="COMP",INDEX(COMPOSICAO!$I:$I,MATCH($D43,COMPOSICAO!$A:$A,0)),
0))))))),0)</f>
        <v>20.010000000000002</v>
      </c>
      <c r="I43" s="261">
        <f t="shared" ref="I43" si="83">IFERROR(ROUND(H43*(1+$J$2),2),"")</f>
        <v>27.33</v>
      </c>
      <c r="J43" s="259">
        <f t="shared" si="75"/>
        <v>1904.35</v>
      </c>
      <c r="K43" s="173"/>
      <c r="L43" s="174">
        <f t="shared" ref="L43" si="84">G43</f>
        <v>69.680000000000007</v>
      </c>
      <c r="M43" s="175">
        <f t="shared" ref="M43" si="85">ROUND(L43*I43,2)</f>
        <v>1904.35</v>
      </c>
      <c r="N43" s="176">
        <f t="shared" ref="N43" si="86">M43/$J$46</f>
        <v>1.4554245795291496E-2</v>
      </c>
      <c r="O43" s="175" t="str">
        <f t="shared" ref="O43" si="87">VLOOKUP(M43,$Z$2:$AA$4,2,1)</f>
        <v>B</v>
      </c>
      <c r="P43" s="173"/>
      <c r="Q43" s="350">
        <f t="shared" si="68"/>
        <v>9.0695598833366031E-2</v>
      </c>
    </row>
    <row r="44" spans="1:17" ht="19.899999999999999" customHeight="1">
      <c r="B44" s="127">
        <v>8</v>
      </c>
      <c r="C44" s="167"/>
      <c r="D44" s="167"/>
      <c r="E44" s="168" t="s">
        <v>8701</v>
      </c>
      <c r="F44" s="169"/>
      <c r="G44" s="170">
        <f>VLOOKUP(B44,'MEMÓRIA DE CÁLCULO'!A:J,10,0)</f>
        <v>0</v>
      </c>
      <c r="H44" s="260"/>
      <c r="I44" s="261"/>
      <c r="J44" s="259">
        <f>SUM(J45:J45)</f>
        <v>754.97</v>
      </c>
      <c r="K44" s="173"/>
      <c r="L44" s="174"/>
      <c r="M44" s="175"/>
      <c r="N44" s="176">
        <f t="shared" ref="N44:N45" si="88">M44/$J$46</f>
        <v>0</v>
      </c>
      <c r="O44" s="175"/>
      <c r="P44" s="173"/>
    </row>
    <row r="45" spans="1:17" ht="30" customHeight="1">
      <c r="B45" s="127" t="s">
        <v>4689</v>
      </c>
      <c r="C45" s="167" t="s">
        <v>1439</v>
      </c>
      <c r="D45" s="167">
        <v>200401</v>
      </c>
      <c r="E45" s="168" t="str">
        <f>IFERROR(PROPER(
IF($C45="DER",INDEX(CDER!$B:$B,MATCH($D45,CDER!$A:$A,0)),
IF($C45="CDER-R",INDEX('CDER-R'!B:B,MATCH($D45,'CDER-R'!A:A,0)),
IF($C45="SINAPI",INDEX(CSINAPI!$B:$B,MATCH($D45,CSINAPI!$A:$A,0)),
IF($C45="CESAN",INDEX(CCESAN!$B:$B,MATCH($D45,CCESAN!$A:$A,0)),
IF($C45="SCORIO",INDEX(CSCORIO!$B:$B,MATCH($D45,CSCORIO!$A:$A,0)),
IF($C45="MERC",INDEX(MERCADO!$B:$B,MATCH($D45,MERCADO!$A:$A,0)),
IF($C45="COMP",INDEX(COMPOSICAO!$B:$B,MATCH($D45,COMPOSICAO!$A:$A,0)),
"")))))))),"*Verificar código*")</f>
        <v>Limpeza Geral Da Obra (Edificação)</v>
      </c>
      <c r="F45" s="169" t="str">
        <f>IFERROR(LOWER(
IF($C45="DER",INDEX(CDER!$C:$C,MATCH($D45,CDER!$A:$A,0)),
IF($C45="CDER-R",INDEX('CDER-R'!C:C,MATCH($D45,'CDER-R'!A:A,0)),
IF($C45="SINAPI",INDEX(CSINAPI!$C:$C,MATCH($D45,CSINAPI!$A:$A,0)),
IF($C45="CESAN",INDEX(CCESAN!$C:$C,MATCH($D45,CCESAN!$A:$A,0)),
IF($C45="SCORIO",INDEX(CSCORIO!$C:$C,MATCH($D45,CSCORIO!$A:$A,0)),
IF($C45="MERC",INDEX(MERCADO!$D:$D,MATCH($D45,MERCADO!$A:$A,0)),
IF($C45="COMP",INDEX(COMPOSICAO!$H:$H,MATCH($D45,COMPOSICAO!$A:$A,0)),
"")))))))),"")</f>
        <v>m2</v>
      </c>
      <c r="G45" s="170">
        <f>VLOOKUP(B45,'MEMÓRIA DE CÁLCULO'!A:J,10,0)</f>
        <v>61.23</v>
      </c>
      <c r="H45" s="260">
        <f>IFERROR(
IF($C45="DER",INDEX(CDER!$D:$D,MATCH($D45,CDER!$A:$A,0)),
IF($C45="CDER-R",INDEX('CDER-R'!D:D,MATCH($D45,'CDER-R'!A:A,0)),
IF($C45="SINAPI",INDEX(CSINAPI!$D:$D,MATCH($D45,CSINAPI!$A:$A,0)),
IF($C45="CESAN",INDEX(CCESAN!$D:$D,MATCH($D45,CCESAN!$A:$A,0)),
IF($C45="SCORIO",INDEX(CSCORIO!$D:$D,MATCH($D45,CSCORIO!$A:$A,0)),
IF($C45="MERC",INDEX(MERCADO!$E:$E,MATCH($D45,MERCADO!$A:$A,0)),
IF($C45="COMP",INDEX(COMPOSICAO!$I:$I,MATCH($D45,COMPOSICAO!$A:$A,0)),
0))))))),0)</f>
        <v>9.0299999999999994</v>
      </c>
      <c r="I45" s="261">
        <f t="shared" ref="I45" si="89">IFERROR(ROUND(H45*(1+$J$2),2),"")</f>
        <v>12.33</v>
      </c>
      <c r="J45" s="259">
        <f t="shared" si="75"/>
        <v>754.97</v>
      </c>
      <c r="K45" s="173"/>
      <c r="L45" s="174">
        <f t="shared" ref="L45" si="90">G45</f>
        <v>61.23</v>
      </c>
      <c r="M45" s="175">
        <f t="shared" ref="M45" si="91">ROUND(L45*I45,2)</f>
        <v>754.97</v>
      </c>
      <c r="N45" s="176">
        <f t="shared" si="88"/>
        <v>5.7699577010902527E-3</v>
      </c>
      <c r="O45" s="175" t="str">
        <f t="shared" ref="O45" si="92">VLOOKUP(M45,$Z$2:$AA$4,2,1)</f>
        <v>C</v>
      </c>
      <c r="P45" s="173"/>
      <c r="Q45" s="350">
        <f>J45/$J$44</f>
        <v>1</v>
      </c>
    </row>
    <row r="46" spans="1:17" ht="26.25" customHeight="1">
      <c r="A46" s="74" t="str">
        <f>CONCATENATE(C46,D46)</f>
        <v/>
      </c>
      <c r="C46" s="167"/>
      <c r="D46" s="167"/>
      <c r="E46" s="410" t="s">
        <v>38284</v>
      </c>
      <c r="F46" s="169" t="str">
        <f>IFERROR(LOWER(
IF($C46="IOPES",INDEX(CDER!$C:$C,MATCH($D46,CDER!$A:$A,0)),
IF($C46="SINAPI",INDEX(CSINAPI!$C:$C,MATCH($D46,CSINAPI!$A:$A,0)),
IF($C46="CESAN",INDEX(CCESAN!$C:$C,MATCH($D46,CCESAN!$A:$A,0)),
IF($C46="SCORIO",INDEX(CSCORIO!$C:$C,MATCH($D46,CSCORIO!$A:$A,0)),
IF($C46="MERC",INDEX(MERCADO!$D:$D,MATCH($D46,MERCADO!$A:$A,0)),
IF($C46="COMP",INDEX(COMPOSICAO!$H:$H,MATCH($D46,COMPOSICAO!$A:$A,0)),
""))))))),"")</f>
        <v/>
      </c>
      <c r="G46" s="170"/>
      <c r="H46" s="171"/>
      <c r="I46" s="168" t="s">
        <v>657</v>
      </c>
      <c r="J46" s="259">
        <f>ROUND(SUM(J5+J7+J11+J17+J21+J32+J37+J44),2)</f>
        <v>130844.98</v>
      </c>
      <c r="K46" s="173"/>
      <c r="L46" s="174">
        <f>IF((COUNTIF($A$5:$A46,$A46))&gt;1,0,SUMIF(A:A,$A46,G:G))</f>
        <v>0</v>
      </c>
      <c r="M46" s="175">
        <f>SUM(M5:M45)</f>
        <v>130844.98</v>
      </c>
      <c r="N46" s="176" t="e">
        <f>M46/#REF!</f>
        <v>#REF!</v>
      </c>
      <c r="O46" s="175" t="str">
        <f>VLOOKUP(M46,$Z$2:$AA$4,2,1)</f>
        <v>A</v>
      </c>
      <c r="P46" s="173"/>
    </row>
    <row r="47" spans="1:17" ht="26.1" customHeight="1">
      <c r="B47" s="392"/>
      <c r="C47" s="393"/>
      <c r="D47" s="393"/>
      <c r="E47" s="393"/>
      <c r="F47" s="393"/>
      <c r="G47" s="394"/>
      <c r="H47" s="395"/>
      <c r="I47" s="395"/>
      <c r="J47" s="395"/>
    </row>
    <row r="48" spans="1:17" ht="18.75" customHeight="1" thickBot="1">
      <c r="B48" s="74"/>
      <c r="C48" s="74"/>
      <c r="D48" s="388" t="s">
        <v>38194</v>
      </c>
      <c r="E48" s="31" t="s">
        <v>44122</v>
      </c>
      <c r="F48" s="454"/>
      <c r="G48" s="454"/>
      <c r="H48" s="454"/>
      <c r="I48" s="454"/>
      <c r="J48" s="396"/>
    </row>
    <row r="49" spans="2:10" ht="18.75" customHeight="1">
      <c r="B49" s="74"/>
      <c r="C49" s="74"/>
      <c r="D49" s="74"/>
      <c r="E49" s="397"/>
      <c r="F49" s="455" t="s">
        <v>38195</v>
      </c>
      <c r="G49" s="455"/>
      <c r="H49" s="455"/>
      <c r="I49" s="455"/>
      <c r="J49" s="396"/>
    </row>
    <row r="50" spans="2:10" ht="18.75" customHeight="1">
      <c r="B50" s="74"/>
      <c r="C50" s="74"/>
      <c r="D50" s="74"/>
      <c r="E50" s="398"/>
      <c r="F50" s="456" t="s">
        <v>38196</v>
      </c>
      <c r="G50" s="456"/>
      <c r="H50" s="456"/>
      <c r="I50" s="456"/>
      <c r="J50" s="396"/>
    </row>
    <row r="51" spans="2:10" ht="18.75" customHeight="1">
      <c r="B51" s="74"/>
      <c r="C51" s="74"/>
      <c r="D51" s="74"/>
      <c r="E51" s="397"/>
      <c r="F51" s="399"/>
      <c r="G51" s="400"/>
      <c r="H51" s="401"/>
      <c r="I51" s="401"/>
      <c r="J51" s="396"/>
    </row>
    <row r="52" spans="2:10" ht="18.75" customHeight="1">
      <c r="B52" s="121"/>
      <c r="C52" s="121"/>
      <c r="D52" s="121"/>
    </row>
    <row r="53" spans="2:10" ht="18.75" customHeight="1">
      <c r="B53" s="121"/>
      <c r="C53" s="121"/>
      <c r="D53" s="121"/>
    </row>
    <row r="54" spans="2:10" ht="18.75" customHeight="1">
      <c r="B54" s="121"/>
      <c r="C54" s="121"/>
      <c r="D54" s="121"/>
    </row>
    <row r="55" spans="2:10" ht="18.75" customHeight="1">
      <c r="B55" s="121"/>
      <c r="C55" s="121"/>
      <c r="D55" s="121"/>
    </row>
    <row r="56" spans="2:10" ht="18.75" customHeight="1">
      <c r="B56" s="126"/>
    </row>
  </sheetData>
  <autoFilter ref="B4:O46"/>
  <mergeCells count="12">
    <mergeCell ref="F48:I48"/>
    <mergeCell ref="F49:I49"/>
    <mergeCell ref="F50:I50"/>
    <mergeCell ref="Y1:Y4"/>
    <mergeCell ref="L3:O3"/>
    <mergeCell ref="L1:O2"/>
    <mergeCell ref="B1:J1"/>
    <mergeCell ref="C3:E3"/>
    <mergeCell ref="R1:R2"/>
    <mergeCell ref="Q1:Q2"/>
    <mergeCell ref="C2:H2"/>
    <mergeCell ref="G3:H3"/>
  </mergeCells>
  <phoneticPr fontId="58" type="noConversion"/>
  <conditionalFormatting sqref="E46 C40:D40 G7 B44:J45 L5:O6 B5:J6 C39:J39 C24:J27 B8:J21 B22:B27 E22:J23 B28:J38 E40:J43 L8:O45 B39:B43">
    <cfRule type="expression" dxfId="98" priority="9397">
      <formula>IFERROR($E5,TRUE)</formula>
    </cfRule>
  </conditionalFormatting>
  <conditionalFormatting sqref="N5:N6 N8:N45">
    <cfRule type="expression" dxfId="97" priority="9465">
      <formula>IFERROR($E5,TRUE)</formula>
    </cfRule>
  </conditionalFormatting>
  <conditionalFormatting sqref="B46:D46 F46:J46 C40:D40 G7 B44:J45 L5:O6 B5:J6 C39:J39 C24:J27 B8:J21 B22:B27 E22:J23 B28:J38 E40:J43 L8:O46 B39:B43">
    <cfRule type="expression" dxfId="96" priority="7157">
      <formula>IF(AND($C5="",$D5=""),TRUE,FALSE)</formula>
    </cfRule>
  </conditionalFormatting>
  <conditionalFormatting sqref="R4:S4">
    <cfRule type="cellIs" dxfId="95" priority="17065" operator="lessThan">
      <formula>R$3</formula>
    </cfRule>
    <cfRule type="cellIs" dxfId="94" priority="17066" operator="greaterThan">
      <formula>R$3</formula>
    </cfRule>
  </conditionalFormatting>
  <conditionalFormatting sqref="B44:D46 B5:D6 C39:D40 C24:D27 B8:D21 B22:B27 B28:D38 G5:G46 B39:B43">
    <cfRule type="expression" dxfId="93" priority="9286">
      <formula>IF(OR($C5&lt;&gt;"",$D5&lt;&gt;""),TRUE,FALSE)</formula>
    </cfRule>
  </conditionalFormatting>
  <conditionalFormatting sqref="I5:I6 I8:I46">
    <cfRule type="expression" dxfId="92" priority="7158">
      <formula>IF(OR($C5&lt;&gt;"",$D5&lt;&gt;""),TRUE,FALSE)</formula>
    </cfRule>
  </conditionalFormatting>
  <conditionalFormatting sqref="E5 E46 H6 E6:F6 H8:H45 E8:F45">
    <cfRule type="expression" dxfId="91" priority="7159">
      <formula>IF($E5="*VERIFICAR CÓDIGO*",TRUE,FALSE)</formula>
    </cfRule>
  </conditionalFormatting>
  <conditionalFormatting sqref="F5">
    <cfRule type="expression" dxfId="90" priority="7156">
      <formula>IF($E5="*VERIFICAR CÓDIGO*",TRUE,FALSE)</formula>
    </cfRule>
  </conditionalFormatting>
  <conditionalFormatting sqref="H5">
    <cfRule type="expression" dxfId="89" priority="7155">
      <formula>IF($E5="*VERIFICAR CÓDIGO*",TRUE,FALSE)</formula>
    </cfRule>
  </conditionalFormatting>
  <conditionalFormatting sqref="H5">
    <cfRule type="expression" dxfId="88" priority="7154">
      <formula>IF($E5="*VERIFICAR CÓDIGO*",TRUE,FALSE)</formula>
    </cfRule>
  </conditionalFormatting>
  <conditionalFormatting sqref="O45:O46 O5:O6 O8:O10 O33:O36 O12:O20 O22:O31 O38:O43">
    <cfRule type="cellIs" dxfId="87" priority="6827" operator="equal">
      <formula>"C"</formula>
    </cfRule>
    <cfRule type="cellIs" dxfId="86" priority="6828" operator="equal">
      <formula>"A"</formula>
    </cfRule>
    <cfRule type="cellIs" dxfId="85" priority="6881" operator="equal">
      <formula>"B"</formula>
    </cfRule>
  </conditionalFormatting>
  <conditionalFormatting sqref="H5:H46">
    <cfRule type="expression" dxfId="84" priority="17671">
      <formula>IF((SUMIF(A:A,A5,H:H)/COUNTIF(A:A,A5))&lt;&gt;H5,TRUE,FALSE)</formula>
    </cfRule>
  </conditionalFormatting>
  <conditionalFormatting sqref="B7:F7 L7:O7 H7:J7">
    <cfRule type="expression" dxfId="83" priority="2718">
      <formula>IFERROR($E7,TRUE)</formula>
    </cfRule>
  </conditionalFormatting>
  <conditionalFormatting sqref="N7">
    <cfRule type="expression" dxfId="82" priority="2719">
      <formula>IFERROR($E7,TRUE)</formula>
    </cfRule>
  </conditionalFormatting>
  <conditionalFormatting sqref="B7:F7 L7:O7 H7:J7">
    <cfRule type="expression" dxfId="81" priority="2714">
      <formula>IF(AND($C7="",$D7=""),TRUE,FALSE)</formula>
    </cfRule>
  </conditionalFormatting>
  <conditionalFormatting sqref="B7:D7">
    <cfRule type="expression" dxfId="80" priority="2717">
      <formula>IF(OR($C7&lt;&gt;"",$D7&lt;&gt;""),TRUE,FALSE)</formula>
    </cfRule>
  </conditionalFormatting>
  <conditionalFormatting sqref="I7">
    <cfRule type="expression" dxfId="79" priority="2715">
      <formula>IF(OR($C7&lt;&gt;"",$D7&lt;&gt;""),TRUE,FALSE)</formula>
    </cfRule>
  </conditionalFormatting>
  <conditionalFormatting sqref="E7">
    <cfRule type="expression" dxfId="78" priority="2716">
      <formula>IF($E7="*VERIFICAR CÓDIGO*",TRUE,FALSE)</formula>
    </cfRule>
  </conditionalFormatting>
  <conditionalFormatting sqref="F7">
    <cfRule type="expression" dxfId="77" priority="2713">
      <formula>IF($E7="*VERIFICAR CÓDIGO*",TRUE,FALSE)</formula>
    </cfRule>
  </conditionalFormatting>
  <conditionalFormatting sqref="H7">
    <cfRule type="expression" dxfId="76" priority="2712">
      <formula>IF($E7="*VERIFICAR CÓDIGO*",TRUE,FALSE)</formula>
    </cfRule>
  </conditionalFormatting>
  <conditionalFormatting sqref="H7">
    <cfRule type="expression" dxfId="75" priority="2711">
      <formula>IF($E7="*VERIFICAR CÓDIGO*",TRUE,FALSE)</formula>
    </cfRule>
  </conditionalFormatting>
  <conditionalFormatting sqref="O7">
    <cfRule type="cellIs" dxfId="74" priority="2708" operator="equal">
      <formula>"C"</formula>
    </cfRule>
    <cfRule type="cellIs" dxfId="73" priority="2709" operator="equal">
      <formula>"A"</formula>
    </cfRule>
    <cfRule type="cellIs" dxfId="72" priority="2710" operator="equal">
      <formula>"B"</formula>
    </cfRule>
  </conditionalFormatting>
  <conditionalFormatting sqref="B46:D46 F46:J46 L46:O46">
    <cfRule type="expression" dxfId="71" priority="23762">
      <formula>IFERROR($I46,TRUE)</formula>
    </cfRule>
  </conditionalFormatting>
  <conditionalFormatting sqref="N46">
    <cfRule type="expression" dxfId="70" priority="23767">
      <formula>IFERROR($I46,TRUE)</formula>
    </cfRule>
  </conditionalFormatting>
  <conditionalFormatting sqref="F46 H46:I46">
    <cfRule type="expression" dxfId="69" priority="23770">
      <formula>IF($I46="*VERIFICAR CÓDIGO*",TRUE,FALSE)</formula>
    </cfRule>
  </conditionalFormatting>
  <conditionalFormatting sqref="D46 D41:D43">
    <cfRule type="expression" dxfId="68" priority="25404">
      <formula>IF((COUNTIF($A$5:$A111,A41))&gt;1,TRUE,FALSE)</formula>
    </cfRule>
  </conditionalFormatting>
  <conditionalFormatting sqref="E46">
    <cfRule type="expression" dxfId="67" priority="25406">
      <formula>IF(AND(#REF!="",#REF!=""),TRUE,FALSE)</formula>
    </cfRule>
  </conditionalFormatting>
  <conditionalFormatting sqref="O17">
    <cfRule type="cellIs" dxfId="66" priority="335" operator="equal">
      <formula>"C"</formula>
    </cfRule>
    <cfRule type="cellIs" dxfId="65" priority="336" operator="equal">
      <formula>"A"</formula>
    </cfRule>
    <cfRule type="cellIs" dxfId="64" priority="337" operator="equal">
      <formula>"B"</formula>
    </cfRule>
  </conditionalFormatting>
  <conditionalFormatting sqref="O44">
    <cfRule type="cellIs" dxfId="63" priority="331" operator="equal">
      <formula>"C"</formula>
    </cfRule>
    <cfRule type="cellIs" dxfId="62" priority="332" operator="equal">
      <formula>"A"</formula>
    </cfRule>
    <cfRule type="cellIs" dxfId="61" priority="333" operator="equal">
      <formula>"B"</formula>
    </cfRule>
  </conditionalFormatting>
  <conditionalFormatting sqref="D45 D5:D6">
    <cfRule type="expression" dxfId="60" priority="35406">
      <formula>IF((COUNTIF($A$5:$A52,A5))&gt;1,TRUE,FALSE)</formula>
    </cfRule>
  </conditionalFormatting>
  <conditionalFormatting sqref="O37">
    <cfRule type="cellIs" dxfId="59" priority="307" operator="equal">
      <formula>"C"</formula>
    </cfRule>
    <cfRule type="cellIs" dxfId="58" priority="308" operator="equal">
      <formula>"A"</formula>
    </cfRule>
    <cfRule type="cellIs" dxfId="57" priority="309" operator="equal">
      <formula>"B"</formula>
    </cfRule>
  </conditionalFormatting>
  <conditionalFormatting sqref="O21">
    <cfRule type="cellIs" dxfId="56" priority="275" operator="equal">
      <formula>"C"</formula>
    </cfRule>
    <cfRule type="cellIs" dxfId="55" priority="276" operator="equal">
      <formula>"A"</formula>
    </cfRule>
    <cfRule type="cellIs" dxfId="54" priority="277" operator="equal">
      <formula>"B"</formula>
    </cfRule>
  </conditionalFormatting>
  <conditionalFormatting sqref="D44">
    <cfRule type="expression" dxfId="53" priority="36319">
      <formula>IF((COUNTIF($A$5:$A124,A44))&gt;1,TRUE,FALSE)</formula>
    </cfRule>
  </conditionalFormatting>
  <conditionalFormatting sqref="C41:D43">
    <cfRule type="expression" dxfId="52" priority="182">
      <formula>IFERROR($E41,TRUE)</formula>
    </cfRule>
  </conditionalFormatting>
  <conditionalFormatting sqref="C41:D43">
    <cfRule type="expression" dxfId="51" priority="180">
      <formula>IF(AND($C41="",$D41=""),TRUE,FALSE)</formula>
    </cfRule>
  </conditionalFormatting>
  <conditionalFormatting sqref="C41:D43">
    <cfRule type="expression" dxfId="50" priority="181">
      <formula>IF(OR($C41&lt;&gt;"",$D41&lt;&gt;""),TRUE,FALSE)</formula>
    </cfRule>
  </conditionalFormatting>
  <conditionalFormatting sqref="C45">
    <cfRule type="expression" dxfId="49" priority="39824">
      <formula>IF((COUNTIF($A$5:$A113,XFD45))&gt;1,TRUE,FALSE)</formula>
    </cfRule>
  </conditionalFormatting>
  <conditionalFormatting sqref="O11">
    <cfRule type="cellIs" dxfId="48" priority="30" operator="equal">
      <formula>"C"</formula>
    </cfRule>
    <cfRule type="cellIs" dxfId="47" priority="31" operator="equal">
      <formula>"A"</formula>
    </cfRule>
    <cfRule type="cellIs" dxfId="46" priority="32" operator="equal">
      <formula>"B"</formula>
    </cfRule>
  </conditionalFormatting>
  <conditionalFormatting sqref="C23:D23">
    <cfRule type="expression" dxfId="45" priority="16">
      <formula>IFERROR($E23,TRUE)</formula>
    </cfRule>
  </conditionalFormatting>
  <conditionalFormatting sqref="C23:D23">
    <cfRule type="expression" dxfId="44" priority="14">
      <formula>IF(AND($C23="",$D23=""),TRUE,FALSE)</formula>
    </cfRule>
  </conditionalFormatting>
  <conditionalFormatting sqref="C23:D23">
    <cfRule type="expression" dxfId="43" priority="15">
      <formula>IF(OR($C23&lt;&gt;"",$D23&lt;&gt;""),TRUE,FALSE)</formula>
    </cfRule>
  </conditionalFormatting>
  <conditionalFormatting sqref="D15:D16 D18:D20">
    <cfRule type="expression" dxfId="42" priority="44471">
      <formula>IF((COUNTIF($A$5:$A74,A15))&gt;1,TRUE,FALSE)</formula>
    </cfRule>
  </conditionalFormatting>
  <conditionalFormatting sqref="O32">
    <cfRule type="cellIs" dxfId="41" priority="4" operator="equal">
      <formula>"C"</formula>
    </cfRule>
    <cfRule type="cellIs" dxfId="40" priority="5" operator="equal">
      <formula>"A"</formula>
    </cfRule>
    <cfRule type="cellIs" dxfId="39" priority="6" operator="equal">
      <formula>"B"</formula>
    </cfRule>
  </conditionalFormatting>
  <conditionalFormatting sqref="D40 D36">
    <cfRule type="expression" dxfId="38" priority="44827">
      <formula>IF((COUNTIF($A$5:$A109,A36))&gt;1,TRUE,FALSE)</formula>
    </cfRule>
  </conditionalFormatting>
  <conditionalFormatting sqref="D37">
    <cfRule type="expression" dxfId="37" priority="44833">
      <formula>IF((COUNTIF($A$5:$A124,A37))&gt;1,TRUE,FALSE)</formula>
    </cfRule>
  </conditionalFormatting>
  <conditionalFormatting sqref="D25 D12:D14">
    <cfRule type="expression" dxfId="36" priority="45010">
      <formula>IF((COUNTIF($A$5:$A70,A12))&gt;1,TRUE,FALSE)</formula>
    </cfRule>
  </conditionalFormatting>
  <conditionalFormatting sqref="D25 D10">
    <cfRule type="expression" dxfId="35" priority="45076">
      <formula>IF((COUNTIF($A$5:$A60,A10))&gt;1,TRUE,FALSE)</formula>
    </cfRule>
  </conditionalFormatting>
  <conditionalFormatting sqref="D16">
    <cfRule type="expression" dxfId="34" priority="45217">
      <formula>IF((COUNTIF($A$5:$A79,A16))&gt;1,TRUE,FALSE)</formula>
    </cfRule>
  </conditionalFormatting>
  <conditionalFormatting sqref="C22:D22">
    <cfRule type="expression" dxfId="33" priority="3">
      <formula>IFERROR($E22,TRUE)</formula>
    </cfRule>
  </conditionalFormatting>
  <conditionalFormatting sqref="C22:D22">
    <cfRule type="expression" dxfId="32" priority="1">
      <formula>IF(AND($C22="",$D22=""),TRUE,FALSE)</formula>
    </cfRule>
  </conditionalFormatting>
  <conditionalFormatting sqref="C22:D22">
    <cfRule type="expression" dxfId="31" priority="2">
      <formula>IF(OR($C22&lt;&gt;"",$D22&lt;&gt;""),TRUE,FALSE)</formula>
    </cfRule>
  </conditionalFormatting>
  <conditionalFormatting sqref="D16">
    <cfRule type="expression" dxfId="30" priority="45266">
      <formula>IF((COUNTIF($A$5:$A74,A16))&gt;1,TRUE,FALSE)</formula>
    </cfRule>
  </conditionalFormatting>
  <conditionalFormatting sqref="D11">
    <cfRule type="expression" dxfId="29" priority="45275">
      <formula>IF((COUNTIF($A$5:$A109,A11))&gt;1,TRUE,FALSE)</formula>
    </cfRule>
  </conditionalFormatting>
  <conditionalFormatting sqref="D9">
    <cfRule type="expression" dxfId="28" priority="45285">
      <formula>IF((COUNTIF($A$5:$A55,A9))&gt;1,TRUE,FALSE)</formula>
    </cfRule>
  </conditionalFormatting>
  <conditionalFormatting sqref="D16">
    <cfRule type="expression" dxfId="27" priority="45389">
      <formula>IF((COUNTIF($A$5:$A71,A16))&gt;1,TRUE,FALSE)</formula>
    </cfRule>
  </conditionalFormatting>
  <conditionalFormatting sqref="D15 D18:D20">
    <cfRule type="expression" dxfId="26" priority="45390">
      <formula>IF((COUNTIF($A$5:$A79,A15))&gt;1,TRUE,FALSE)</formula>
    </cfRule>
  </conditionalFormatting>
  <conditionalFormatting sqref="D18:D20">
    <cfRule type="expression" dxfId="25" priority="45408">
      <formula>IF((COUNTIF($A$5:$A78,A18))&gt;1,TRUE,FALSE)</formula>
    </cfRule>
  </conditionalFormatting>
  <conditionalFormatting sqref="D15">
    <cfRule type="expression" dxfId="24" priority="45413">
      <formula>IF((COUNTIF($A$5:$A75,A15))&gt;1,TRUE,FALSE)</formula>
    </cfRule>
  </conditionalFormatting>
  <conditionalFormatting sqref="D15 D18:D20">
    <cfRule type="expression" dxfId="23" priority="45414">
      <formula>IF((COUNTIF($A$5:$A71,A15))&gt;1,TRUE,FALSE)</formula>
    </cfRule>
  </conditionalFormatting>
  <conditionalFormatting sqref="D24">
    <cfRule type="expression" dxfId="22" priority="45443">
      <formula>IF((COUNTIF($A$5:$A108,A24))&gt;1,TRUE,FALSE)</formula>
    </cfRule>
  </conditionalFormatting>
  <conditionalFormatting sqref="D25">
    <cfRule type="expression" dxfId="21" priority="45452">
      <formula>IF((COUNTIF($A$5:$A79,A25))&gt;1,TRUE,FALSE)</formula>
    </cfRule>
  </conditionalFormatting>
  <conditionalFormatting sqref="D33">
    <cfRule type="expression" dxfId="20" priority="45457">
      <formula>IF((COUNTIF($A$5:$A112,A33))&gt;1,TRUE,FALSE)</formula>
    </cfRule>
  </conditionalFormatting>
  <conditionalFormatting sqref="D10">
    <cfRule type="expression" dxfId="19" priority="45458">
      <formula>IF((COUNTIF($A$5:$A57,A10))&gt;1,TRUE,FALSE)</formula>
    </cfRule>
  </conditionalFormatting>
  <conditionalFormatting sqref="D32">
    <cfRule type="expression" dxfId="18" priority="45460">
      <formula>IF((COUNTIF($A$5:$A121,A32))&gt;1,TRUE,FALSE)</formula>
    </cfRule>
  </conditionalFormatting>
  <conditionalFormatting sqref="D21">
    <cfRule type="expression" dxfId="17" priority="45466">
      <formula>IF((COUNTIF($A$5:$A116,A21))&gt;1,TRUE,FALSE)</formula>
    </cfRule>
  </conditionalFormatting>
  <conditionalFormatting sqref="D17">
    <cfRule type="expression" dxfId="16" priority="45467">
      <formula>IF((COUNTIF($A$5:$A126,A17))&gt;1,TRUE,FALSE)</formula>
    </cfRule>
  </conditionalFormatting>
  <conditionalFormatting sqref="D8">
    <cfRule type="expression" dxfId="15" priority="45469">
      <formula>IF((COUNTIF($A$5:$A53,A8))&gt;1,TRUE,FALSE)</formula>
    </cfRule>
  </conditionalFormatting>
  <conditionalFormatting sqref="D9">
    <cfRule type="expression" dxfId="14" priority="45470">
      <formula>IF((COUNTIF($A$5:$A52,A9))&gt;1,TRUE,FALSE)</formula>
    </cfRule>
  </conditionalFormatting>
  <conditionalFormatting sqref="D7:D8">
    <cfRule type="expression" dxfId="13" priority="45485">
      <formula>IF((COUNTIF($A$5:$A55,A7))&gt;1,TRUE,FALSE)</formula>
    </cfRule>
  </conditionalFormatting>
  <conditionalFormatting sqref="D26:D31">
    <cfRule type="expression" dxfId="12" priority="45487">
      <formula>IF((COUNTIF($A$5:$A78,A26))&gt;1,TRUE,FALSE)</formula>
    </cfRule>
  </conditionalFormatting>
  <conditionalFormatting sqref="D12:D14">
    <cfRule type="expression" dxfId="11" priority="45500">
      <formula>IF((COUNTIF($A$5:$A73,A12))&gt;1,TRUE,FALSE)</formula>
    </cfRule>
  </conditionalFormatting>
  <conditionalFormatting sqref="D38:D39">
    <cfRule type="expression" dxfId="10" priority="45518">
      <formula>IF((COUNTIF($A$5:$A114,A38))&gt;1,TRUE,FALSE)</formula>
    </cfRule>
  </conditionalFormatting>
  <conditionalFormatting sqref="D34:D35">
    <cfRule type="expression" dxfId="9" priority="45522">
      <formula>IF((COUNTIF($A$5:$A108,A34))&gt;1,TRUE,FALSE)</formula>
    </cfRule>
  </conditionalFormatting>
  <conditionalFormatting sqref="D26:D31">
    <cfRule type="expression" dxfId="8" priority="45523">
      <formula>IF((COUNTIF($A$5:$A75,A26))&gt;1,TRUE,FALSE)</formula>
    </cfRule>
  </conditionalFormatting>
  <conditionalFormatting sqref="D25:D31">
    <cfRule type="expression" dxfId="7" priority="45524">
      <formula>IF((COUNTIF($A$5:$A78,A25))&gt;1,TRUE,FALSE)</formula>
    </cfRule>
  </conditionalFormatting>
  <conditionalFormatting sqref="D26:D31">
    <cfRule type="expression" dxfId="6" priority="45525">
      <formula>IF((COUNTIF($A$5:$A83,A26))&gt;1,TRUE,FALSE)</formula>
    </cfRule>
  </conditionalFormatting>
  <conditionalFormatting sqref="D26:D31">
    <cfRule type="expression" dxfId="5" priority="45528">
      <formula>IF((COUNTIF($A$5:$A109,A26))&gt;1,TRUE,FALSE)</formula>
    </cfRule>
  </conditionalFormatting>
  <conditionalFormatting sqref="D12:D14">
    <cfRule type="expression" dxfId="4" priority="45529">
      <formula>IF((COUNTIF($A$5:$A78,A12))&gt;1,TRUE,FALSE)</formula>
    </cfRule>
  </conditionalFormatting>
  <conditionalFormatting sqref="D12:D14">
    <cfRule type="expression" dxfId="3" priority="45530">
      <formula>IF((COUNTIF($A$5:$A74,A12))&gt;1,TRUE,FALSE)</formula>
    </cfRule>
  </conditionalFormatting>
  <conditionalFormatting sqref="D22:D23">
    <cfRule type="expression" dxfId="2" priority="45531">
      <formula>IF((COUNTIF($A$5:$A107,A22))&gt;1,TRUE,FALSE)</formula>
    </cfRule>
  </conditionalFormatting>
  <conditionalFormatting sqref="D18:D20">
    <cfRule type="expression" dxfId="1" priority="45532">
      <formula>IF((COUNTIF($A$5:$A114,A18))&gt;1,TRUE,FALSE)</formula>
    </cfRule>
  </conditionalFormatting>
  <dataValidations count="2">
    <dataValidation type="list" errorStyle="warning" allowBlank="1" showInputMessage="1" showErrorMessage="1" error="Selecionar Referencial compatível" sqref="Q1:S2 AF1:XFD2 Z1:AE1 U1:W2 I3">
      <formula1>DADOS</formula1>
    </dataValidation>
    <dataValidation type="list" allowBlank="1" showInputMessage="1" showErrorMessage="1" error="Selecionar Referencial compatível" sqref="C5:C46">
      <formula1>DADOS</formula1>
    </dataValidation>
  </dataValidations>
  <printOptions horizontalCentered="1"/>
  <pageMargins left="0.78740157480314965" right="0.39370078740157483" top="1.7716535433070868" bottom="0.78740157480314965" header="0.19685039370078741" footer="0.19685039370078741"/>
  <pageSetup paperSize="9" scale="54" fitToHeight="0" pageOrder="overThenDown" orientation="portrait" useFirstPageNumber="1" r:id="rId1"/>
  <headerFooter scaleWithDoc="0">
    <oddHeader xml:space="preserve">&amp;C
&amp;G
</oddHeader>
    <oddFooter>Página &amp;P de &amp;N</oddFooter>
  </headerFooter>
  <rowBreaks count="1" manualBreakCount="1">
    <brk id="34" min="1" max="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247650</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WPW158"/>
  <sheetViews>
    <sheetView topLeftCell="B55" zoomScaleNormal="100" zoomScaleSheetLayoutView="100" zoomScalePageLayoutView="90" workbookViewId="0">
      <selection activeCell="D59" sqref="D59"/>
    </sheetView>
  </sheetViews>
  <sheetFormatPr defaultColWidth="9" defaultRowHeight="14.25"/>
  <cols>
    <col min="1" max="1" width="9.875" style="127" customWidth="1"/>
    <col min="2" max="2" width="9.875" style="123" customWidth="1"/>
    <col min="3" max="3" width="11.25" style="123" bestFit="1" customWidth="1"/>
    <col min="4" max="4" width="57.625" style="122" customWidth="1"/>
    <col min="5" max="5" width="9.625" style="123" customWidth="1"/>
    <col min="6" max="6" width="9.625" style="129" customWidth="1"/>
    <col min="7" max="7" width="10.75" style="124" customWidth="1"/>
    <col min="8" max="8" width="12.375" style="98" customWidth="1"/>
  </cols>
  <sheetData>
    <row r="1" spans="1:15987" ht="15">
      <c r="A1" s="477" t="s">
        <v>3328</v>
      </c>
      <c r="B1" s="477"/>
      <c r="C1" s="477"/>
      <c r="D1" s="477"/>
      <c r="E1" s="477"/>
      <c r="F1" s="477"/>
      <c r="G1" s="477"/>
      <c r="H1" s="477"/>
    </row>
    <row r="2" spans="1:15987">
      <c r="A2" s="180" t="s">
        <v>617</v>
      </c>
      <c r="B2" s="478" t="s">
        <v>5001</v>
      </c>
      <c r="C2" s="479"/>
      <c r="D2" s="479"/>
      <c r="E2" s="181"/>
      <c r="F2" s="182"/>
      <c r="G2" s="183" t="s">
        <v>17</v>
      </c>
      <c r="H2" s="184">
        <v>0.3453</v>
      </c>
    </row>
    <row r="3" spans="1:15987" ht="30.75" customHeight="1">
      <c r="A3" s="180" t="s">
        <v>3329</v>
      </c>
      <c r="B3" s="479" t="s">
        <v>5002</v>
      </c>
      <c r="C3" s="479"/>
      <c r="D3" s="479"/>
      <c r="E3" s="181" t="s">
        <v>3330</v>
      </c>
      <c r="F3" s="185" t="s">
        <v>3334</v>
      </c>
      <c r="G3" s="180" t="s">
        <v>653</v>
      </c>
      <c r="H3" s="186" t="s">
        <v>4642</v>
      </c>
    </row>
    <row r="4" spans="1:15987" ht="29.25" customHeight="1">
      <c r="A4" s="79" t="s">
        <v>655</v>
      </c>
      <c r="B4" s="79" t="s">
        <v>656</v>
      </c>
      <c r="C4" s="79" t="s">
        <v>18</v>
      </c>
      <c r="D4" s="80" t="s">
        <v>667</v>
      </c>
      <c r="E4" s="79" t="s">
        <v>19</v>
      </c>
      <c r="F4" s="81" t="s">
        <v>4279</v>
      </c>
      <c r="G4" s="83" t="s">
        <v>4273</v>
      </c>
      <c r="H4" s="130" t="s">
        <v>657</v>
      </c>
    </row>
    <row r="5" spans="1:15987" s="197" customFormat="1" ht="15">
      <c r="A5" s="127">
        <v>1</v>
      </c>
      <c r="B5" s="167"/>
      <c r="C5" s="167"/>
      <c r="D5" s="168" t="s">
        <v>660</v>
      </c>
      <c r="E5" s="169"/>
      <c r="F5" s="170"/>
      <c r="G5" s="171"/>
      <c r="H5" s="259">
        <f>SUM(H6:H8)</f>
        <v>8080.0300000000007</v>
      </c>
    </row>
    <row r="6" spans="1:15987">
      <c r="A6" s="127" t="s">
        <v>3315</v>
      </c>
      <c r="B6" s="167" t="s">
        <v>22</v>
      </c>
      <c r="C6" s="167">
        <v>20305</v>
      </c>
      <c r="D6" s="168" t="s">
        <v>4875</v>
      </c>
      <c r="E6" s="169" t="s">
        <v>25</v>
      </c>
      <c r="F6" s="170">
        <v>8</v>
      </c>
      <c r="G6" s="261">
        <v>335.48</v>
      </c>
      <c r="H6" s="259">
        <f>IFERROR(ROUND($G6*$F6,2),"")</f>
        <v>2683.84</v>
      </c>
    </row>
    <row r="7" spans="1:15987" ht="25.5">
      <c r="A7" s="127" t="s">
        <v>4285</v>
      </c>
      <c r="B7" s="167" t="s">
        <v>22</v>
      </c>
      <c r="C7" s="167">
        <v>30101</v>
      </c>
      <c r="D7" s="168" t="s">
        <v>4643</v>
      </c>
      <c r="E7" s="169" t="s">
        <v>34</v>
      </c>
      <c r="F7" s="170">
        <v>13.43</v>
      </c>
      <c r="G7" s="261">
        <v>57.36</v>
      </c>
      <c r="H7" s="259">
        <f>IFERROR(ROUND($G7*$F7,2),"")</f>
        <v>770.34</v>
      </c>
    </row>
    <row r="8" spans="1:15987" ht="38.25">
      <c r="A8" s="268" t="s">
        <v>4977</v>
      </c>
      <c r="B8" s="269" t="s">
        <v>22</v>
      </c>
      <c r="C8" s="269">
        <v>20802</v>
      </c>
      <c r="D8" s="270" t="s">
        <v>4935</v>
      </c>
      <c r="E8" s="271" t="s">
        <v>25</v>
      </c>
      <c r="F8" s="272">
        <v>10.89</v>
      </c>
      <c r="G8" s="273">
        <v>424.78</v>
      </c>
      <c r="H8" s="274">
        <f>IFERROR(ROUND($G8*$F8,2),"")</f>
        <v>4625.8500000000004</v>
      </c>
    </row>
    <row r="9" spans="1:15987" s="197" customFormat="1" ht="15">
      <c r="A9" s="173">
        <v>2</v>
      </c>
      <c r="B9" s="278"/>
      <c r="C9" s="278"/>
      <c r="D9" s="279" t="s">
        <v>1441</v>
      </c>
      <c r="E9" s="280"/>
      <c r="F9" s="281">
        <v>0</v>
      </c>
      <c r="G9" s="282"/>
      <c r="H9" s="283">
        <f>SUM(H10:H20)</f>
        <v>29445.170000000002</v>
      </c>
      <c r="I9" s="288"/>
      <c r="J9" s="284"/>
      <c r="K9" s="285"/>
      <c r="L9" s="480"/>
      <c r="M9" s="480"/>
      <c r="N9" s="480"/>
      <c r="O9" s="286"/>
      <c r="P9" s="287"/>
      <c r="Q9" s="288"/>
      <c r="R9" s="284"/>
      <c r="S9" s="285"/>
      <c r="T9" s="480"/>
      <c r="U9" s="480"/>
      <c r="V9" s="480"/>
      <c r="W9" s="286"/>
      <c r="X9" s="287"/>
      <c r="Y9" s="288"/>
      <c r="Z9" s="284"/>
      <c r="AA9" s="285"/>
      <c r="AB9" s="480"/>
      <c r="AC9" s="480"/>
      <c r="AD9" s="480"/>
      <c r="AE9" s="286"/>
      <c r="AF9" s="287"/>
      <c r="AG9" s="288"/>
      <c r="AH9" s="284"/>
      <c r="AI9" s="285"/>
      <c r="AJ9" s="480"/>
      <c r="AK9" s="480"/>
      <c r="AL9" s="480"/>
      <c r="AM9" s="286"/>
      <c r="AN9" s="287"/>
      <c r="AO9" s="288"/>
      <c r="AP9" s="284"/>
      <c r="AQ9" s="285"/>
      <c r="AR9" s="480"/>
      <c r="AS9" s="480"/>
      <c r="AT9" s="480"/>
      <c r="AU9" s="286"/>
      <c r="AV9" s="287"/>
      <c r="AW9" s="288"/>
      <c r="AX9" s="284"/>
      <c r="AY9" s="285"/>
      <c r="AZ9" s="480"/>
      <c r="BA9" s="480"/>
      <c r="BB9" s="480"/>
      <c r="BC9" s="286"/>
      <c r="BD9" s="287"/>
      <c r="BE9" s="288"/>
      <c r="BF9" s="284"/>
      <c r="BG9" s="285"/>
      <c r="BH9" s="480"/>
      <c r="BI9" s="480"/>
      <c r="BJ9" s="480"/>
      <c r="BK9" s="286"/>
      <c r="BL9" s="287"/>
      <c r="BM9" s="288"/>
      <c r="BN9" s="284"/>
      <c r="BO9" s="285"/>
      <c r="BP9" s="480"/>
      <c r="BQ9" s="480"/>
      <c r="BR9" s="480"/>
      <c r="BS9" s="286"/>
      <c r="BT9" s="287"/>
      <c r="BU9" s="288"/>
      <c r="BV9" s="284"/>
      <c r="BW9" s="285"/>
      <c r="BX9" s="480"/>
      <c r="BY9" s="480"/>
      <c r="BZ9" s="480"/>
      <c r="CA9" s="286"/>
      <c r="CB9" s="287"/>
      <c r="CC9" s="288"/>
      <c r="CD9" s="284"/>
      <c r="CE9" s="285"/>
      <c r="CF9" s="480"/>
      <c r="CG9" s="480"/>
      <c r="CH9" s="480"/>
      <c r="CI9" s="286"/>
      <c r="CJ9" s="287"/>
      <c r="CK9" s="288"/>
      <c r="CL9" s="284"/>
      <c r="CM9" s="285"/>
      <c r="CN9" s="480"/>
      <c r="CO9" s="480"/>
      <c r="CP9" s="480"/>
      <c r="CQ9" s="286"/>
      <c r="CR9" s="287"/>
      <c r="CS9" s="288"/>
      <c r="CT9" s="284"/>
      <c r="CU9" s="285"/>
      <c r="CV9" s="480"/>
      <c r="CW9" s="480"/>
      <c r="CX9" s="480"/>
      <c r="CY9" s="286"/>
      <c r="CZ9" s="287"/>
      <c r="DA9" s="288"/>
      <c r="DB9" s="284"/>
      <c r="DC9" s="285"/>
      <c r="DD9" s="480"/>
      <c r="DE9" s="480"/>
      <c r="DF9" s="480"/>
      <c r="DG9" s="286"/>
      <c r="DH9" s="287"/>
      <c r="DI9" s="288"/>
      <c r="DJ9" s="284"/>
      <c r="DK9" s="285"/>
      <c r="DL9" s="480"/>
      <c r="DM9" s="480"/>
      <c r="DN9" s="480"/>
      <c r="DO9" s="286"/>
      <c r="DP9" s="287"/>
      <c r="DQ9" s="288"/>
      <c r="DR9" s="284"/>
      <c r="DS9" s="285"/>
      <c r="DT9" s="480"/>
      <c r="DU9" s="480"/>
      <c r="DV9" s="480"/>
      <c r="DW9" s="286"/>
      <c r="DX9" s="287"/>
      <c r="DY9" s="288"/>
      <c r="DZ9" s="284"/>
      <c r="EA9" s="285"/>
      <c r="EB9" s="480"/>
      <c r="EC9" s="480"/>
      <c r="ED9" s="480"/>
      <c r="EE9" s="286"/>
      <c r="EF9" s="287"/>
      <c r="EG9" s="288"/>
      <c r="EH9" s="284"/>
      <c r="EI9" s="285"/>
      <c r="EJ9" s="480"/>
      <c r="EK9" s="480"/>
      <c r="EL9" s="480"/>
      <c r="EM9" s="286"/>
      <c r="EN9" s="287"/>
      <c r="EO9" s="288"/>
      <c r="EP9" s="284"/>
      <c r="EQ9" s="285"/>
      <c r="ER9" s="480"/>
      <c r="ES9" s="480"/>
      <c r="ET9" s="480"/>
      <c r="EU9" s="286"/>
      <c r="EV9" s="287"/>
      <c r="EW9" s="288"/>
      <c r="EX9" s="284"/>
      <c r="EY9" s="285"/>
      <c r="EZ9" s="480"/>
      <c r="FA9" s="480"/>
      <c r="FB9" s="480"/>
      <c r="FC9" s="286"/>
      <c r="FD9" s="287"/>
      <c r="FE9" s="288"/>
      <c r="FF9" s="284"/>
      <c r="FG9" s="285"/>
      <c r="FH9" s="480"/>
      <c r="FI9" s="480"/>
      <c r="FJ9" s="480"/>
      <c r="FK9" s="286"/>
      <c r="FL9" s="287"/>
      <c r="FM9" s="288"/>
      <c r="FN9" s="284"/>
      <c r="FO9" s="285"/>
      <c r="FP9" s="480"/>
      <c r="FQ9" s="480"/>
      <c r="FR9" s="480"/>
      <c r="FS9" s="286"/>
      <c r="FT9" s="287"/>
      <c r="FU9" s="288"/>
      <c r="FV9" s="284"/>
      <c r="FW9" s="285"/>
      <c r="FX9" s="480"/>
      <c r="FY9" s="480"/>
      <c r="FZ9" s="480"/>
      <c r="GA9" s="286"/>
      <c r="GB9" s="287"/>
      <c r="GC9" s="288"/>
      <c r="GD9" s="284"/>
      <c r="GE9" s="285"/>
      <c r="GF9" s="480"/>
      <c r="GG9" s="480"/>
      <c r="GH9" s="480"/>
      <c r="GI9" s="286"/>
      <c r="GJ9" s="287"/>
      <c r="GK9" s="288"/>
      <c r="GL9" s="284"/>
      <c r="GM9" s="285"/>
      <c r="GN9" s="480"/>
      <c r="GO9" s="480"/>
      <c r="GP9" s="480"/>
      <c r="GQ9" s="286"/>
      <c r="GR9" s="287"/>
      <c r="GS9" s="288"/>
      <c r="GT9" s="284"/>
      <c r="GU9" s="285"/>
      <c r="GV9" s="480"/>
      <c r="GW9" s="480"/>
      <c r="GX9" s="480"/>
      <c r="GY9" s="286"/>
      <c r="GZ9" s="287"/>
      <c r="HA9" s="288"/>
      <c r="HB9" s="284"/>
      <c r="HC9" s="285"/>
      <c r="HD9" s="480"/>
      <c r="HE9" s="480"/>
      <c r="HF9" s="480"/>
      <c r="HG9" s="286"/>
      <c r="HH9" s="287"/>
      <c r="HI9" s="288"/>
      <c r="HJ9" s="284"/>
      <c r="HK9" s="285"/>
      <c r="HL9" s="480"/>
      <c r="HM9" s="480"/>
      <c r="HN9" s="480"/>
      <c r="HO9" s="286"/>
      <c r="HP9" s="287"/>
      <c r="HQ9" s="288"/>
      <c r="HR9" s="284"/>
      <c r="HS9" s="285"/>
      <c r="HT9" s="480"/>
      <c r="HU9" s="480"/>
      <c r="HV9" s="480"/>
      <c r="HW9" s="286"/>
      <c r="HX9" s="287"/>
      <c r="HY9" s="288"/>
      <c r="HZ9" s="284"/>
      <c r="IA9" s="285"/>
      <c r="IB9" s="480"/>
      <c r="IC9" s="480"/>
      <c r="ID9" s="480"/>
      <c r="IE9" s="286"/>
      <c r="IF9" s="287"/>
      <c r="IG9" s="288"/>
      <c r="IH9" s="284"/>
      <c r="II9" s="285"/>
      <c r="IJ9" s="480"/>
      <c r="IK9" s="480"/>
      <c r="IL9" s="480"/>
      <c r="IM9" s="286"/>
      <c r="IN9" s="287"/>
      <c r="IO9" s="288"/>
      <c r="IP9" s="284"/>
      <c r="IQ9" s="285"/>
      <c r="IR9" s="480"/>
      <c r="IS9" s="480"/>
      <c r="IT9" s="480"/>
      <c r="IU9" s="286"/>
      <c r="IV9" s="287"/>
      <c r="IW9" s="288"/>
      <c r="IX9" s="284"/>
      <c r="IY9" s="285"/>
      <c r="IZ9" s="480"/>
      <c r="JA9" s="480"/>
      <c r="JB9" s="480"/>
      <c r="JC9" s="286"/>
      <c r="JD9" s="287"/>
      <c r="JE9" s="288"/>
      <c r="JF9" s="284"/>
      <c r="JG9" s="285"/>
      <c r="JH9" s="480"/>
      <c r="JI9" s="480"/>
      <c r="JJ9" s="480"/>
      <c r="JK9" s="286"/>
      <c r="JL9" s="287"/>
      <c r="JM9" s="288"/>
      <c r="JN9" s="284"/>
      <c r="JO9" s="285"/>
      <c r="JP9" s="480"/>
      <c r="JQ9" s="480"/>
      <c r="JR9" s="480"/>
      <c r="JS9" s="286"/>
      <c r="JT9" s="287"/>
      <c r="JU9" s="288"/>
      <c r="JV9" s="284"/>
      <c r="JW9" s="285"/>
      <c r="JX9" s="480"/>
      <c r="JY9" s="480"/>
      <c r="JZ9" s="480"/>
      <c r="KA9" s="286"/>
      <c r="KB9" s="287"/>
      <c r="KC9" s="288"/>
      <c r="KD9" s="284"/>
      <c r="KE9" s="285"/>
      <c r="KF9" s="480"/>
      <c r="KG9" s="480"/>
      <c r="KH9" s="480"/>
      <c r="KI9" s="286"/>
      <c r="KJ9" s="287"/>
      <c r="KK9" s="288"/>
      <c r="KL9" s="284"/>
      <c r="KM9" s="285"/>
      <c r="KN9" s="480"/>
      <c r="KO9" s="480"/>
      <c r="KP9" s="480"/>
      <c r="KQ9" s="286"/>
      <c r="KR9" s="287"/>
      <c r="KS9" s="288"/>
      <c r="KT9" s="284"/>
      <c r="KU9" s="285"/>
      <c r="KV9" s="480"/>
      <c r="KW9" s="480"/>
      <c r="KX9" s="480"/>
      <c r="KY9" s="286"/>
      <c r="KZ9" s="287"/>
      <c r="LA9" s="288"/>
      <c r="LB9" s="284"/>
      <c r="LC9" s="285"/>
      <c r="LD9" s="480"/>
      <c r="LE9" s="480"/>
      <c r="LF9" s="480"/>
      <c r="LG9" s="286"/>
      <c r="LH9" s="287"/>
      <c r="LI9" s="288"/>
      <c r="LJ9" s="284"/>
      <c r="LK9" s="285"/>
      <c r="LL9" s="480"/>
      <c r="LM9" s="480"/>
      <c r="LN9" s="480"/>
      <c r="LO9" s="286"/>
      <c r="LP9" s="287"/>
      <c r="LQ9" s="288"/>
      <c r="LR9" s="284"/>
      <c r="LS9" s="285"/>
      <c r="LT9" s="480"/>
      <c r="LU9" s="480"/>
      <c r="LV9" s="480"/>
      <c r="LW9" s="286"/>
      <c r="LX9" s="287"/>
      <c r="LY9" s="288"/>
      <c r="LZ9" s="284"/>
      <c r="MA9" s="285"/>
      <c r="MB9" s="480"/>
      <c r="MC9" s="480"/>
      <c r="MD9" s="480"/>
      <c r="ME9" s="286"/>
      <c r="MF9" s="287"/>
      <c r="MG9" s="288"/>
      <c r="MH9" s="284"/>
      <c r="MI9" s="285"/>
      <c r="MJ9" s="480"/>
      <c r="MK9" s="480"/>
      <c r="ML9" s="480"/>
      <c r="MM9" s="286"/>
      <c r="MN9" s="287"/>
      <c r="MO9" s="288"/>
      <c r="MP9" s="284"/>
      <c r="MQ9" s="285"/>
      <c r="MR9" s="480"/>
      <c r="MS9" s="480"/>
      <c r="MT9" s="480"/>
      <c r="MU9" s="286"/>
      <c r="MV9" s="287"/>
      <c r="MW9" s="288"/>
      <c r="MX9" s="284"/>
      <c r="MY9" s="285"/>
      <c r="MZ9" s="480"/>
      <c r="NA9" s="480"/>
      <c r="NB9" s="480"/>
      <c r="NC9" s="286"/>
      <c r="ND9" s="287"/>
      <c r="NE9" s="288"/>
      <c r="NF9" s="284"/>
      <c r="NG9" s="285"/>
      <c r="NH9" s="480"/>
      <c r="NI9" s="480"/>
      <c r="NJ9" s="480"/>
      <c r="NK9" s="286"/>
      <c r="NL9" s="287"/>
      <c r="NM9" s="288"/>
      <c r="NN9" s="284"/>
      <c r="NO9" s="285"/>
      <c r="NP9" s="480"/>
      <c r="NQ9" s="480"/>
      <c r="NR9" s="480"/>
      <c r="NS9" s="286"/>
      <c r="NT9" s="287"/>
      <c r="NU9" s="288"/>
      <c r="NV9" s="284"/>
      <c r="NW9" s="285"/>
      <c r="NX9" s="480"/>
      <c r="NY9" s="480"/>
      <c r="NZ9" s="480"/>
      <c r="OA9" s="286"/>
      <c r="OB9" s="287"/>
      <c r="OC9" s="288"/>
      <c r="OD9" s="284"/>
      <c r="OE9" s="285"/>
      <c r="OF9" s="480"/>
      <c r="OG9" s="480"/>
      <c r="OH9" s="480"/>
      <c r="OI9" s="286"/>
      <c r="OJ9" s="287"/>
      <c r="OK9" s="288"/>
      <c r="OL9" s="284"/>
      <c r="OM9" s="285"/>
      <c r="ON9" s="480"/>
      <c r="OO9" s="480"/>
      <c r="OP9" s="480"/>
      <c r="OQ9" s="286"/>
      <c r="OR9" s="287"/>
      <c r="OS9" s="288"/>
      <c r="OT9" s="284"/>
      <c r="OU9" s="285"/>
      <c r="OV9" s="480"/>
      <c r="OW9" s="480"/>
      <c r="OX9" s="480"/>
      <c r="OY9" s="286"/>
      <c r="OZ9" s="287"/>
      <c r="PA9" s="288"/>
      <c r="PB9" s="284"/>
      <c r="PC9" s="285"/>
      <c r="PD9" s="480"/>
      <c r="PE9" s="480"/>
      <c r="PF9" s="480"/>
      <c r="PG9" s="286"/>
      <c r="PH9" s="287"/>
      <c r="PI9" s="288"/>
      <c r="PJ9" s="284"/>
      <c r="PK9" s="285"/>
      <c r="PL9" s="480"/>
      <c r="PM9" s="480"/>
      <c r="PN9" s="480"/>
      <c r="PO9" s="286"/>
      <c r="PP9" s="287"/>
      <c r="PQ9" s="288"/>
      <c r="PR9" s="284"/>
      <c r="PS9" s="285"/>
      <c r="PT9" s="480"/>
      <c r="PU9" s="480"/>
      <c r="PV9" s="480"/>
      <c r="PW9" s="286"/>
      <c r="PX9" s="287"/>
      <c r="PY9" s="288"/>
      <c r="PZ9" s="284"/>
      <c r="QA9" s="285"/>
      <c r="QB9" s="480"/>
      <c r="QC9" s="480"/>
      <c r="QD9" s="480"/>
      <c r="QE9" s="286"/>
      <c r="QF9" s="287"/>
      <c r="QG9" s="288"/>
      <c r="QH9" s="284"/>
      <c r="QI9" s="285"/>
      <c r="QJ9" s="480"/>
      <c r="QK9" s="480"/>
      <c r="QL9" s="480"/>
      <c r="QM9" s="286"/>
      <c r="QN9" s="287"/>
      <c r="QO9" s="288"/>
      <c r="QP9" s="284"/>
      <c r="QQ9" s="285"/>
      <c r="QR9" s="480"/>
      <c r="QS9" s="480"/>
      <c r="QT9" s="480"/>
      <c r="QU9" s="286"/>
      <c r="QV9" s="287"/>
      <c r="QW9" s="288"/>
      <c r="QX9" s="284"/>
      <c r="QY9" s="285"/>
      <c r="QZ9" s="480"/>
      <c r="RA9" s="480"/>
      <c r="RB9" s="480"/>
      <c r="RC9" s="286"/>
      <c r="RD9" s="287"/>
      <c r="RE9" s="288"/>
      <c r="RF9" s="284"/>
      <c r="RG9" s="285"/>
      <c r="RH9" s="480"/>
      <c r="RI9" s="480"/>
      <c r="RJ9" s="480"/>
      <c r="RK9" s="286"/>
      <c r="RL9" s="287"/>
      <c r="RM9" s="288"/>
      <c r="RN9" s="284"/>
      <c r="RO9" s="285"/>
      <c r="RP9" s="480"/>
      <c r="RQ9" s="480"/>
      <c r="RR9" s="480"/>
      <c r="RS9" s="286"/>
      <c r="RT9" s="287"/>
      <c r="RU9" s="288"/>
      <c r="RV9" s="284"/>
      <c r="RW9" s="285"/>
      <c r="RX9" s="480"/>
      <c r="RY9" s="480"/>
      <c r="RZ9" s="480"/>
      <c r="SA9" s="286"/>
      <c r="SB9" s="287"/>
      <c r="SC9" s="288"/>
      <c r="SD9" s="284"/>
      <c r="SE9" s="285"/>
      <c r="SF9" s="480"/>
      <c r="SG9" s="480"/>
      <c r="SH9" s="480"/>
      <c r="SI9" s="286"/>
      <c r="SJ9" s="287"/>
      <c r="SK9" s="288"/>
      <c r="SL9" s="284"/>
      <c r="SM9" s="285"/>
      <c r="SN9" s="480"/>
      <c r="SO9" s="480"/>
      <c r="SP9" s="480"/>
      <c r="SQ9" s="286"/>
      <c r="SR9" s="287"/>
      <c r="SS9" s="288"/>
      <c r="ST9" s="284"/>
      <c r="SU9" s="285"/>
      <c r="SV9" s="480"/>
      <c r="SW9" s="480"/>
      <c r="SX9" s="480"/>
      <c r="SY9" s="286"/>
      <c r="SZ9" s="287"/>
      <c r="TA9" s="288"/>
      <c r="TB9" s="284"/>
      <c r="TC9" s="285"/>
      <c r="TD9" s="480"/>
      <c r="TE9" s="480"/>
      <c r="TF9" s="480"/>
      <c r="TG9" s="286"/>
      <c r="TH9" s="287"/>
      <c r="TI9" s="288"/>
      <c r="TJ9" s="284"/>
      <c r="TK9" s="285"/>
      <c r="TL9" s="480"/>
      <c r="TM9" s="480"/>
      <c r="TN9" s="480"/>
      <c r="TO9" s="286"/>
      <c r="TP9" s="287"/>
      <c r="TQ9" s="288"/>
      <c r="TR9" s="284"/>
      <c r="TS9" s="285"/>
      <c r="TT9" s="480"/>
      <c r="TU9" s="480"/>
      <c r="TV9" s="480"/>
      <c r="TW9" s="286"/>
      <c r="TX9" s="287"/>
      <c r="TY9" s="288"/>
      <c r="TZ9" s="284"/>
      <c r="UA9" s="285"/>
      <c r="UB9" s="480"/>
      <c r="UC9" s="480"/>
      <c r="UD9" s="480"/>
      <c r="UE9" s="286"/>
      <c r="UF9" s="287"/>
      <c r="UG9" s="288"/>
      <c r="UH9" s="284"/>
      <c r="UI9" s="285"/>
      <c r="UJ9" s="480"/>
      <c r="UK9" s="480"/>
      <c r="UL9" s="480"/>
      <c r="UM9" s="286"/>
      <c r="UN9" s="287"/>
      <c r="UO9" s="288"/>
      <c r="UP9" s="284"/>
      <c r="UQ9" s="285"/>
      <c r="UR9" s="480"/>
      <c r="US9" s="480"/>
      <c r="UT9" s="480"/>
      <c r="UU9" s="286"/>
      <c r="UV9" s="287"/>
      <c r="UW9" s="288"/>
      <c r="UX9" s="284"/>
      <c r="UY9" s="285"/>
      <c r="UZ9" s="480"/>
      <c r="VA9" s="480"/>
      <c r="VB9" s="480"/>
      <c r="VC9" s="286"/>
      <c r="VD9" s="287"/>
      <c r="VE9" s="288"/>
      <c r="VF9" s="284"/>
      <c r="VG9" s="285"/>
      <c r="VH9" s="480"/>
      <c r="VI9" s="480"/>
      <c r="VJ9" s="480"/>
      <c r="VK9" s="286"/>
      <c r="VL9" s="287"/>
      <c r="VM9" s="288"/>
      <c r="VN9" s="284"/>
      <c r="VO9" s="285"/>
      <c r="VP9" s="480"/>
      <c r="VQ9" s="480"/>
      <c r="VR9" s="480"/>
      <c r="VS9" s="286"/>
      <c r="VT9" s="287"/>
      <c r="VU9" s="288"/>
      <c r="VV9" s="284"/>
      <c r="VW9" s="285"/>
      <c r="VX9" s="480"/>
      <c r="VY9" s="480"/>
      <c r="VZ9" s="480"/>
      <c r="WA9" s="286"/>
      <c r="WB9" s="287"/>
      <c r="WC9" s="288"/>
      <c r="WD9" s="284"/>
      <c r="WE9" s="285"/>
      <c r="WF9" s="480"/>
      <c r="WG9" s="480"/>
      <c r="WH9" s="480"/>
      <c r="WI9" s="286"/>
      <c r="WJ9" s="287"/>
      <c r="WK9" s="288"/>
      <c r="WL9" s="284"/>
      <c r="WM9" s="285"/>
      <c r="WN9" s="480"/>
      <c r="WO9" s="480"/>
      <c r="WP9" s="480"/>
      <c r="WQ9" s="286"/>
      <c r="WR9" s="287"/>
      <c r="WS9" s="288"/>
      <c r="WT9" s="284"/>
      <c r="WU9" s="285"/>
      <c r="WV9" s="480"/>
      <c r="WW9" s="480"/>
      <c r="WX9" s="480"/>
      <c r="WY9" s="286"/>
      <c r="WZ9" s="287"/>
      <c r="XA9" s="288"/>
      <c r="XB9" s="284"/>
      <c r="XC9" s="285"/>
      <c r="XD9" s="480"/>
      <c r="XE9" s="480"/>
      <c r="XF9" s="480"/>
      <c r="XG9" s="286"/>
      <c r="XH9" s="287"/>
      <c r="XI9" s="288"/>
      <c r="XJ9" s="284"/>
      <c r="XK9" s="285"/>
      <c r="XL9" s="480"/>
      <c r="XM9" s="480"/>
      <c r="XN9" s="480"/>
      <c r="XO9" s="286"/>
      <c r="XP9" s="287"/>
      <c r="XQ9" s="288"/>
      <c r="XR9" s="284"/>
      <c r="XS9" s="285"/>
      <c r="XT9" s="480"/>
      <c r="XU9" s="480"/>
      <c r="XV9" s="480"/>
      <c r="XW9" s="286"/>
      <c r="XX9" s="287"/>
      <c r="XY9" s="288"/>
      <c r="XZ9" s="284"/>
      <c r="YA9" s="285"/>
      <c r="YB9" s="480"/>
      <c r="YC9" s="480"/>
      <c r="YD9" s="480"/>
      <c r="YE9" s="286"/>
      <c r="YF9" s="287"/>
      <c r="YG9" s="288"/>
      <c r="YH9" s="284"/>
      <c r="YI9" s="285"/>
      <c r="YJ9" s="480"/>
      <c r="YK9" s="480"/>
      <c r="YL9" s="480"/>
      <c r="YM9" s="286"/>
      <c r="YN9" s="287"/>
      <c r="YO9" s="288"/>
      <c r="YP9" s="284"/>
      <c r="YQ9" s="285"/>
      <c r="YR9" s="480"/>
      <c r="YS9" s="480"/>
      <c r="YT9" s="480"/>
      <c r="YU9" s="286"/>
      <c r="YV9" s="287"/>
      <c r="YW9" s="288"/>
      <c r="YX9" s="284"/>
      <c r="YY9" s="285"/>
      <c r="YZ9" s="480"/>
      <c r="ZA9" s="480"/>
      <c r="ZB9" s="480"/>
      <c r="ZC9" s="286"/>
      <c r="ZD9" s="287"/>
      <c r="ZE9" s="288"/>
      <c r="ZF9" s="284"/>
      <c r="ZG9" s="285"/>
      <c r="ZH9" s="480"/>
      <c r="ZI9" s="480"/>
      <c r="ZJ9" s="480"/>
      <c r="ZK9" s="286"/>
      <c r="ZL9" s="287"/>
      <c r="ZM9" s="288"/>
      <c r="ZN9" s="284"/>
      <c r="ZO9" s="285"/>
      <c r="ZP9" s="480"/>
      <c r="ZQ9" s="480"/>
      <c r="ZR9" s="480"/>
      <c r="ZS9" s="286"/>
      <c r="ZT9" s="287"/>
      <c r="ZU9" s="288"/>
      <c r="ZV9" s="284"/>
      <c r="ZW9" s="285"/>
      <c r="ZX9" s="480"/>
      <c r="ZY9" s="480"/>
      <c r="ZZ9" s="480"/>
      <c r="AAA9" s="286"/>
      <c r="AAB9" s="287"/>
      <c r="AAC9" s="288"/>
      <c r="AAD9" s="284"/>
      <c r="AAE9" s="285"/>
      <c r="AAF9" s="480"/>
      <c r="AAG9" s="480"/>
      <c r="AAH9" s="480"/>
      <c r="AAI9" s="286"/>
      <c r="AAJ9" s="287"/>
      <c r="AAK9" s="288"/>
      <c r="AAL9" s="284"/>
      <c r="AAM9" s="285"/>
      <c r="AAN9" s="480"/>
      <c r="AAO9" s="480"/>
      <c r="AAP9" s="480"/>
      <c r="AAQ9" s="286"/>
      <c r="AAR9" s="287"/>
      <c r="AAS9" s="288"/>
      <c r="AAT9" s="284"/>
      <c r="AAU9" s="285"/>
      <c r="AAV9" s="480"/>
      <c r="AAW9" s="480"/>
      <c r="AAX9" s="480"/>
      <c r="AAY9" s="286"/>
      <c r="AAZ9" s="287"/>
      <c r="ABA9" s="288"/>
      <c r="ABB9" s="284"/>
      <c r="ABC9" s="285"/>
      <c r="ABD9" s="480"/>
      <c r="ABE9" s="480"/>
      <c r="ABF9" s="480"/>
      <c r="ABG9" s="286"/>
      <c r="ABH9" s="287"/>
      <c r="ABI9" s="288"/>
      <c r="ABJ9" s="284"/>
      <c r="ABK9" s="285"/>
      <c r="ABL9" s="480"/>
      <c r="ABM9" s="480"/>
      <c r="ABN9" s="480"/>
      <c r="ABO9" s="286"/>
      <c r="ABP9" s="287"/>
      <c r="ABQ9" s="288"/>
      <c r="ABR9" s="284"/>
      <c r="ABS9" s="285"/>
      <c r="ABT9" s="480"/>
      <c r="ABU9" s="480"/>
      <c r="ABV9" s="480"/>
      <c r="ABW9" s="286"/>
      <c r="ABX9" s="287"/>
      <c r="ABY9" s="288"/>
      <c r="ABZ9" s="284"/>
      <c r="ACA9" s="285"/>
      <c r="ACB9" s="480"/>
      <c r="ACC9" s="480"/>
      <c r="ACD9" s="480"/>
      <c r="ACE9" s="286"/>
      <c r="ACF9" s="287"/>
      <c r="ACG9" s="288"/>
      <c r="ACH9" s="284"/>
      <c r="ACI9" s="285"/>
      <c r="ACJ9" s="480"/>
      <c r="ACK9" s="480"/>
      <c r="ACL9" s="480"/>
      <c r="ACM9" s="286"/>
      <c r="ACN9" s="287"/>
      <c r="ACO9" s="288"/>
      <c r="ACP9" s="284"/>
      <c r="ACQ9" s="285"/>
      <c r="ACR9" s="480"/>
      <c r="ACS9" s="480"/>
      <c r="ACT9" s="480"/>
      <c r="ACU9" s="286"/>
      <c r="ACV9" s="287"/>
      <c r="ACW9" s="288"/>
      <c r="ACX9" s="284"/>
      <c r="ACY9" s="285"/>
      <c r="ACZ9" s="480"/>
      <c r="ADA9" s="480"/>
      <c r="ADB9" s="480"/>
      <c r="ADC9" s="286"/>
      <c r="ADD9" s="287"/>
      <c r="ADE9" s="288"/>
      <c r="ADF9" s="284"/>
      <c r="ADG9" s="285"/>
      <c r="ADH9" s="480"/>
      <c r="ADI9" s="480"/>
      <c r="ADJ9" s="480"/>
      <c r="ADK9" s="286"/>
      <c r="ADL9" s="287"/>
      <c r="ADM9" s="288"/>
      <c r="ADN9" s="284"/>
      <c r="ADO9" s="285"/>
      <c r="ADP9" s="480"/>
      <c r="ADQ9" s="480"/>
      <c r="ADR9" s="480"/>
      <c r="ADS9" s="286"/>
      <c r="ADT9" s="287"/>
      <c r="ADU9" s="288"/>
      <c r="ADV9" s="284"/>
      <c r="ADW9" s="285"/>
      <c r="ADX9" s="480"/>
      <c r="ADY9" s="480"/>
      <c r="ADZ9" s="480"/>
      <c r="AEA9" s="286"/>
      <c r="AEB9" s="287"/>
      <c r="AEC9" s="288"/>
      <c r="AED9" s="284"/>
      <c r="AEE9" s="285"/>
      <c r="AEF9" s="480"/>
      <c r="AEG9" s="480"/>
      <c r="AEH9" s="480"/>
      <c r="AEI9" s="286"/>
      <c r="AEJ9" s="287"/>
      <c r="AEK9" s="288"/>
      <c r="AEL9" s="284"/>
      <c r="AEM9" s="285"/>
      <c r="AEN9" s="480"/>
      <c r="AEO9" s="480"/>
      <c r="AEP9" s="480"/>
      <c r="AEQ9" s="286"/>
      <c r="AER9" s="287"/>
      <c r="AES9" s="288"/>
      <c r="AET9" s="284"/>
      <c r="AEU9" s="285"/>
      <c r="AEV9" s="480"/>
      <c r="AEW9" s="480"/>
      <c r="AEX9" s="480"/>
      <c r="AEY9" s="286"/>
      <c r="AEZ9" s="287"/>
      <c r="AFA9" s="288"/>
      <c r="AFB9" s="284"/>
      <c r="AFC9" s="285"/>
      <c r="AFD9" s="480"/>
      <c r="AFE9" s="480"/>
      <c r="AFF9" s="480"/>
      <c r="AFG9" s="286"/>
      <c r="AFH9" s="287"/>
      <c r="AFI9" s="288"/>
      <c r="AFJ9" s="284"/>
      <c r="AFK9" s="285"/>
      <c r="AFL9" s="480"/>
      <c r="AFM9" s="480"/>
      <c r="AFN9" s="480"/>
      <c r="AFO9" s="286"/>
      <c r="AFP9" s="287"/>
      <c r="AFQ9" s="288"/>
      <c r="AFR9" s="284"/>
      <c r="AFS9" s="285"/>
      <c r="AFT9" s="480"/>
      <c r="AFU9" s="480"/>
      <c r="AFV9" s="480"/>
      <c r="AFW9" s="286"/>
      <c r="AFX9" s="287"/>
      <c r="AFY9" s="288"/>
      <c r="AFZ9" s="284"/>
      <c r="AGA9" s="285"/>
      <c r="AGB9" s="480"/>
      <c r="AGC9" s="480"/>
      <c r="AGD9" s="480"/>
      <c r="AGE9" s="286"/>
      <c r="AGF9" s="287"/>
      <c r="AGG9" s="288"/>
      <c r="AGH9" s="284"/>
      <c r="AGI9" s="285"/>
      <c r="AGJ9" s="480"/>
      <c r="AGK9" s="480"/>
      <c r="AGL9" s="480"/>
      <c r="AGM9" s="286"/>
      <c r="AGN9" s="287"/>
      <c r="AGO9" s="288"/>
      <c r="AGP9" s="284"/>
      <c r="AGQ9" s="285"/>
      <c r="AGR9" s="480"/>
      <c r="AGS9" s="480"/>
      <c r="AGT9" s="480"/>
      <c r="AGU9" s="286"/>
      <c r="AGV9" s="287"/>
      <c r="AGW9" s="288"/>
      <c r="AGX9" s="284"/>
      <c r="AGY9" s="285"/>
      <c r="AGZ9" s="480"/>
      <c r="AHA9" s="480"/>
      <c r="AHB9" s="480"/>
      <c r="AHC9" s="286"/>
      <c r="AHD9" s="287"/>
      <c r="AHE9" s="288"/>
      <c r="AHF9" s="284"/>
      <c r="AHG9" s="285"/>
      <c r="AHH9" s="480"/>
      <c r="AHI9" s="480"/>
      <c r="AHJ9" s="480"/>
      <c r="AHK9" s="286"/>
      <c r="AHL9" s="287"/>
      <c r="AHM9" s="288"/>
      <c r="AHN9" s="284"/>
      <c r="AHO9" s="285"/>
      <c r="AHP9" s="480"/>
      <c r="AHQ9" s="480"/>
      <c r="AHR9" s="480"/>
      <c r="AHS9" s="286"/>
      <c r="AHT9" s="287"/>
      <c r="AHU9" s="288"/>
      <c r="AHV9" s="284"/>
      <c r="AHW9" s="285"/>
      <c r="AHX9" s="480"/>
      <c r="AHY9" s="480"/>
      <c r="AHZ9" s="480"/>
      <c r="AIA9" s="286"/>
      <c r="AIB9" s="287"/>
      <c r="AIC9" s="288"/>
      <c r="AID9" s="284"/>
      <c r="AIE9" s="285"/>
      <c r="AIF9" s="480"/>
      <c r="AIG9" s="480"/>
      <c r="AIH9" s="480"/>
      <c r="AII9" s="286"/>
      <c r="AIJ9" s="287"/>
      <c r="AIK9" s="288"/>
      <c r="AIL9" s="284"/>
      <c r="AIM9" s="285"/>
      <c r="AIN9" s="480"/>
      <c r="AIO9" s="480"/>
      <c r="AIP9" s="480"/>
      <c r="AIQ9" s="286"/>
      <c r="AIR9" s="287"/>
      <c r="AIS9" s="288"/>
      <c r="AIT9" s="284"/>
      <c r="AIU9" s="285"/>
      <c r="AIV9" s="480"/>
      <c r="AIW9" s="480"/>
      <c r="AIX9" s="480"/>
      <c r="AIY9" s="286"/>
      <c r="AIZ9" s="287"/>
      <c r="AJA9" s="288"/>
      <c r="AJB9" s="284"/>
      <c r="AJC9" s="285"/>
      <c r="AJD9" s="480"/>
      <c r="AJE9" s="480"/>
      <c r="AJF9" s="480"/>
      <c r="AJG9" s="286"/>
      <c r="AJH9" s="287"/>
      <c r="AJI9" s="288"/>
      <c r="AJJ9" s="284"/>
      <c r="AJK9" s="285"/>
      <c r="AJL9" s="480"/>
      <c r="AJM9" s="480"/>
      <c r="AJN9" s="480"/>
      <c r="AJO9" s="286"/>
      <c r="AJP9" s="287"/>
      <c r="AJQ9" s="288"/>
      <c r="AJR9" s="284"/>
      <c r="AJS9" s="285"/>
      <c r="AJT9" s="480"/>
      <c r="AJU9" s="480"/>
      <c r="AJV9" s="480"/>
      <c r="AJW9" s="286"/>
      <c r="AJX9" s="287"/>
      <c r="AJY9" s="288"/>
      <c r="AJZ9" s="284"/>
      <c r="AKA9" s="285"/>
      <c r="AKB9" s="480"/>
      <c r="AKC9" s="480"/>
      <c r="AKD9" s="480"/>
      <c r="AKE9" s="286"/>
      <c r="AKF9" s="287"/>
      <c r="AKG9" s="288"/>
      <c r="AKH9" s="284"/>
      <c r="AKI9" s="285"/>
      <c r="AKJ9" s="480"/>
      <c r="AKK9" s="480"/>
      <c r="AKL9" s="480"/>
      <c r="AKM9" s="286"/>
      <c r="AKN9" s="287"/>
      <c r="AKO9" s="288"/>
      <c r="AKP9" s="284"/>
      <c r="AKQ9" s="285"/>
      <c r="AKR9" s="480"/>
      <c r="AKS9" s="480"/>
      <c r="AKT9" s="480"/>
      <c r="AKU9" s="286"/>
      <c r="AKV9" s="287"/>
      <c r="AKW9" s="288"/>
      <c r="AKX9" s="284"/>
      <c r="AKY9" s="285"/>
      <c r="AKZ9" s="480"/>
      <c r="ALA9" s="480"/>
      <c r="ALB9" s="480"/>
      <c r="ALC9" s="286"/>
      <c r="ALD9" s="287"/>
      <c r="ALE9" s="288"/>
      <c r="ALF9" s="284"/>
      <c r="ALG9" s="285"/>
      <c r="ALH9" s="480"/>
      <c r="ALI9" s="480"/>
      <c r="ALJ9" s="480"/>
      <c r="ALK9" s="286"/>
      <c r="ALL9" s="287"/>
      <c r="ALM9" s="288"/>
      <c r="ALN9" s="284"/>
      <c r="ALO9" s="285"/>
      <c r="ALP9" s="480"/>
      <c r="ALQ9" s="480"/>
      <c r="ALR9" s="480"/>
      <c r="ALS9" s="286"/>
      <c r="ALT9" s="287"/>
      <c r="ALU9" s="288"/>
      <c r="ALV9" s="284"/>
      <c r="ALW9" s="285"/>
      <c r="ALX9" s="480"/>
      <c r="ALY9" s="480"/>
      <c r="ALZ9" s="480"/>
      <c r="AMA9" s="286"/>
      <c r="AMB9" s="287"/>
      <c r="AMC9" s="288"/>
      <c r="AMD9" s="284"/>
      <c r="AME9" s="285"/>
      <c r="AMF9" s="480"/>
      <c r="AMG9" s="480"/>
      <c r="AMH9" s="480"/>
      <c r="AMI9" s="286"/>
      <c r="AMJ9" s="287"/>
      <c r="AMK9" s="288"/>
      <c r="AML9" s="284"/>
      <c r="AMM9" s="285"/>
      <c r="AMN9" s="480"/>
      <c r="AMO9" s="480"/>
      <c r="AMP9" s="480"/>
      <c r="AMQ9" s="286"/>
      <c r="AMR9" s="287"/>
      <c r="AMS9" s="288"/>
      <c r="AMT9" s="284"/>
      <c r="AMU9" s="285"/>
      <c r="AMV9" s="480"/>
      <c r="AMW9" s="480"/>
      <c r="AMX9" s="480"/>
      <c r="AMY9" s="286"/>
      <c r="AMZ9" s="287"/>
      <c r="ANA9" s="288"/>
      <c r="ANB9" s="284"/>
      <c r="ANC9" s="285"/>
      <c r="AND9" s="480"/>
      <c r="ANE9" s="480"/>
      <c r="ANF9" s="480"/>
      <c r="ANG9" s="286"/>
      <c r="ANH9" s="287"/>
      <c r="ANI9" s="288"/>
      <c r="ANJ9" s="284"/>
      <c r="ANK9" s="285"/>
      <c r="ANL9" s="480"/>
      <c r="ANM9" s="480"/>
      <c r="ANN9" s="480"/>
      <c r="ANO9" s="286"/>
      <c r="ANP9" s="287"/>
      <c r="ANQ9" s="288"/>
      <c r="ANR9" s="284"/>
      <c r="ANS9" s="285"/>
      <c r="ANT9" s="480"/>
      <c r="ANU9" s="480"/>
      <c r="ANV9" s="480"/>
      <c r="ANW9" s="286"/>
      <c r="ANX9" s="287"/>
      <c r="ANY9" s="288"/>
      <c r="ANZ9" s="284"/>
      <c r="AOA9" s="285"/>
      <c r="AOB9" s="480"/>
      <c r="AOC9" s="480"/>
      <c r="AOD9" s="480"/>
      <c r="AOE9" s="286"/>
      <c r="AOF9" s="287"/>
      <c r="AOG9" s="288"/>
      <c r="AOH9" s="284"/>
      <c r="AOI9" s="285"/>
      <c r="AOJ9" s="480"/>
      <c r="AOK9" s="480"/>
      <c r="AOL9" s="480"/>
      <c r="AOM9" s="286"/>
      <c r="AON9" s="287"/>
      <c r="AOO9" s="288"/>
      <c r="AOP9" s="284"/>
      <c r="AOQ9" s="285"/>
      <c r="AOR9" s="480"/>
      <c r="AOS9" s="480"/>
      <c r="AOT9" s="480"/>
      <c r="AOU9" s="286"/>
      <c r="AOV9" s="287"/>
      <c r="AOW9" s="288"/>
      <c r="AOX9" s="284"/>
      <c r="AOY9" s="285"/>
      <c r="AOZ9" s="480"/>
      <c r="APA9" s="480"/>
      <c r="APB9" s="480"/>
      <c r="APC9" s="286"/>
      <c r="APD9" s="287"/>
      <c r="APE9" s="288"/>
      <c r="APF9" s="284"/>
      <c r="APG9" s="285"/>
      <c r="APH9" s="480"/>
      <c r="API9" s="480"/>
      <c r="APJ9" s="480"/>
      <c r="APK9" s="286"/>
      <c r="APL9" s="287"/>
      <c r="APM9" s="288"/>
      <c r="APN9" s="284"/>
      <c r="APO9" s="285"/>
      <c r="APP9" s="480"/>
      <c r="APQ9" s="480"/>
      <c r="APR9" s="480"/>
      <c r="APS9" s="286"/>
      <c r="APT9" s="287"/>
      <c r="APU9" s="288"/>
      <c r="APV9" s="284"/>
      <c r="APW9" s="285"/>
      <c r="APX9" s="480"/>
      <c r="APY9" s="480"/>
      <c r="APZ9" s="480"/>
      <c r="AQA9" s="286"/>
      <c r="AQB9" s="287"/>
      <c r="AQC9" s="288"/>
      <c r="AQD9" s="284"/>
      <c r="AQE9" s="285"/>
      <c r="AQF9" s="480"/>
      <c r="AQG9" s="480"/>
      <c r="AQH9" s="480"/>
      <c r="AQI9" s="286"/>
      <c r="AQJ9" s="287"/>
      <c r="AQK9" s="288"/>
      <c r="AQL9" s="284"/>
      <c r="AQM9" s="285"/>
      <c r="AQN9" s="480"/>
      <c r="AQO9" s="480"/>
      <c r="AQP9" s="480"/>
      <c r="AQQ9" s="286"/>
      <c r="AQR9" s="287"/>
      <c r="AQS9" s="288"/>
      <c r="AQT9" s="284"/>
      <c r="AQU9" s="285"/>
      <c r="AQV9" s="480"/>
      <c r="AQW9" s="480"/>
      <c r="AQX9" s="480"/>
      <c r="AQY9" s="286"/>
      <c r="AQZ9" s="287"/>
      <c r="ARA9" s="288"/>
      <c r="ARB9" s="284"/>
      <c r="ARC9" s="285"/>
      <c r="ARD9" s="480"/>
      <c r="ARE9" s="480"/>
      <c r="ARF9" s="480"/>
      <c r="ARG9" s="286"/>
      <c r="ARH9" s="287"/>
      <c r="ARI9" s="288"/>
      <c r="ARJ9" s="284"/>
      <c r="ARK9" s="285"/>
      <c r="ARL9" s="480"/>
      <c r="ARM9" s="480"/>
      <c r="ARN9" s="480"/>
      <c r="ARO9" s="286"/>
      <c r="ARP9" s="287"/>
      <c r="ARQ9" s="288"/>
      <c r="ARR9" s="284"/>
      <c r="ARS9" s="285"/>
      <c r="ART9" s="480"/>
      <c r="ARU9" s="480"/>
      <c r="ARV9" s="480"/>
      <c r="ARW9" s="286"/>
      <c r="ARX9" s="287"/>
      <c r="ARY9" s="288"/>
      <c r="ARZ9" s="284"/>
      <c r="ASA9" s="285"/>
      <c r="ASB9" s="480"/>
      <c r="ASC9" s="480"/>
      <c r="ASD9" s="480"/>
      <c r="ASE9" s="286"/>
      <c r="ASF9" s="287"/>
      <c r="ASG9" s="288"/>
      <c r="ASH9" s="284"/>
      <c r="ASI9" s="285"/>
      <c r="ASJ9" s="480"/>
      <c r="ASK9" s="480"/>
      <c r="ASL9" s="480"/>
      <c r="ASM9" s="286"/>
      <c r="ASN9" s="287"/>
      <c r="ASO9" s="288"/>
      <c r="ASP9" s="284"/>
      <c r="ASQ9" s="285"/>
      <c r="ASR9" s="480"/>
      <c r="ASS9" s="480"/>
      <c r="AST9" s="480"/>
      <c r="ASU9" s="286"/>
      <c r="ASV9" s="287"/>
      <c r="ASW9" s="288"/>
      <c r="ASX9" s="284"/>
      <c r="ASY9" s="285"/>
      <c r="ASZ9" s="480"/>
      <c r="ATA9" s="480"/>
      <c r="ATB9" s="480"/>
      <c r="ATC9" s="286"/>
      <c r="ATD9" s="287"/>
      <c r="ATE9" s="288"/>
      <c r="ATF9" s="284"/>
      <c r="ATG9" s="285"/>
      <c r="ATH9" s="480"/>
      <c r="ATI9" s="480"/>
      <c r="ATJ9" s="480"/>
      <c r="ATK9" s="286"/>
      <c r="ATL9" s="287"/>
      <c r="ATM9" s="288"/>
      <c r="ATN9" s="284"/>
      <c r="ATO9" s="285"/>
      <c r="ATP9" s="480"/>
      <c r="ATQ9" s="480"/>
      <c r="ATR9" s="480"/>
      <c r="ATS9" s="286"/>
      <c r="ATT9" s="287"/>
      <c r="ATU9" s="288"/>
      <c r="ATV9" s="284"/>
      <c r="ATW9" s="285"/>
      <c r="ATX9" s="480"/>
      <c r="ATY9" s="480"/>
      <c r="ATZ9" s="480"/>
      <c r="AUA9" s="286"/>
      <c r="AUB9" s="287"/>
      <c r="AUC9" s="288"/>
      <c r="AUD9" s="284"/>
      <c r="AUE9" s="285"/>
      <c r="AUF9" s="480"/>
      <c r="AUG9" s="480"/>
      <c r="AUH9" s="480"/>
      <c r="AUI9" s="286"/>
      <c r="AUJ9" s="287"/>
      <c r="AUK9" s="288"/>
      <c r="AUL9" s="284"/>
      <c r="AUM9" s="285"/>
      <c r="AUN9" s="480"/>
      <c r="AUO9" s="480"/>
      <c r="AUP9" s="480"/>
      <c r="AUQ9" s="286"/>
      <c r="AUR9" s="287"/>
      <c r="AUS9" s="288"/>
      <c r="AUT9" s="284"/>
      <c r="AUU9" s="285"/>
      <c r="AUV9" s="480"/>
      <c r="AUW9" s="480"/>
      <c r="AUX9" s="480"/>
      <c r="AUY9" s="286"/>
      <c r="AUZ9" s="287"/>
      <c r="AVA9" s="288"/>
      <c r="AVB9" s="284"/>
      <c r="AVC9" s="285"/>
      <c r="AVD9" s="480"/>
      <c r="AVE9" s="480"/>
      <c r="AVF9" s="480"/>
      <c r="AVG9" s="286"/>
      <c r="AVH9" s="287"/>
      <c r="AVI9" s="288"/>
      <c r="AVJ9" s="284"/>
      <c r="AVK9" s="285"/>
      <c r="AVL9" s="480"/>
      <c r="AVM9" s="480"/>
      <c r="AVN9" s="480"/>
      <c r="AVO9" s="286"/>
      <c r="AVP9" s="287"/>
      <c r="AVQ9" s="288"/>
      <c r="AVR9" s="284"/>
      <c r="AVS9" s="285"/>
      <c r="AVT9" s="480"/>
      <c r="AVU9" s="480"/>
      <c r="AVV9" s="480"/>
      <c r="AVW9" s="286"/>
      <c r="AVX9" s="287"/>
      <c r="AVY9" s="288"/>
      <c r="AVZ9" s="284"/>
      <c r="AWA9" s="285"/>
      <c r="AWB9" s="480"/>
      <c r="AWC9" s="480"/>
      <c r="AWD9" s="480"/>
      <c r="AWE9" s="286"/>
      <c r="AWF9" s="287"/>
      <c r="AWG9" s="288"/>
      <c r="AWH9" s="284"/>
      <c r="AWI9" s="285"/>
      <c r="AWJ9" s="480"/>
      <c r="AWK9" s="480"/>
      <c r="AWL9" s="480"/>
      <c r="AWM9" s="286"/>
      <c r="AWN9" s="287"/>
      <c r="AWO9" s="288"/>
      <c r="AWP9" s="284"/>
      <c r="AWQ9" s="285"/>
      <c r="AWR9" s="480"/>
      <c r="AWS9" s="480"/>
      <c r="AWT9" s="480"/>
      <c r="AWU9" s="286"/>
      <c r="AWV9" s="287"/>
      <c r="AWW9" s="288"/>
      <c r="AWX9" s="284"/>
      <c r="AWY9" s="285"/>
      <c r="AWZ9" s="480"/>
      <c r="AXA9" s="480"/>
      <c r="AXB9" s="480"/>
      <c r="AXC9" s="286"/>
      <c r="AXD9" s="287"/>
      <c r="AXE9" s="288"/>
      <c r="AXF9" s="284"/>
      <c r="AXG9" s="285"/>
      <c r="AXH9" s="480"/>
      <c r="AXI9" s="480"/>
      <c r="AXJ9" s="480"/>
      <c r="AXK9" s="286"/>
      <c r="AXL9" s="287"/>
      <c r="AXM9" s="288"/>
      <c r="AXN9" s="284"/>
      <c r="AXO9" s="285"/>
      <c r="AXP9" s="480"/>
      <c r="AXQ9" s="480"/>
      <c r="AXR9" s="480"/>
      <c r="AXS9" s="286"/>
      <c r="AXT9" s="287"/>
      <c r="AXU9" s="288"/>
      <c r="AXV9" s="284"/>
      <c r="AXW9" s="285"/>
      <c r="AXX9" s="480"/>
      <c r="AXY9" s="480"/>
      <c r="AXZ9" s="480"/>
      <c r="AYA9" s="286"/>
      <c r="AYB9" s="287"/>
      <c r="AYC9" s="288"/>
      <c r="AYD9" s="284"/>
      <c r="AYE9" s="285"/>
      <c r="AYF9" s="480"/>
      <c r="AYG9" s="480"/>
      <c r="AYH9" s="480"/>
      <c r="AYI9" s="286"/>
      <c r="AYJ9" s="287"/>
      <c r="AYK9" s="288"/>
      <c r="AYL9" s="284"/>
      <c r="AYM9" s="285"/>
      <c r="AYN9" s="480"/>
      <c r="AYO9" s="480"/>
      <c r="AYP9" s="480"/>
      <c r="AYQ9" s="286"/>
      <c r="AYR9" s="287"/>
      <c r="AYS9" s="288"/>
      <c r="AYT9" s="284"/>
      <c r="AYU9" s="285"/>
      <c r="AYV9" s="480"/>
      <c r="AYW9" s="480"/>
      <c r="AYX9" s="480"/>
      <c r="AYY9" s="286"/>
      <c r="AYZ9" s="287"/>
      <c r="AZA9" s="288"/>
      <c r="AZB9" s="284"/>
      <c r="AZC9" s="285"/>
      <c r="AZD9" s="480"/>
      <c r="AZE9" s="480"/>
      <c r="AZF9" s="480"/>
      <c r="AZG9" s="286"/>
      <c r="AZH9" s="287"/>
      <c r="AZI9" s="288"/>
      <c r="AZJ9" s="284"/>
      <c r="AZK9" s="285"/>
      <c r="AZL9" s="480"/>
      <c r="AZM9" s="480"/>
      <c r="AZN9" s="480"/>
      <c r="AZO9" s="286"/>
      <c r="AZP9" s="287"/>
      <c r="AZQ9" s="288"/>
      <c r="AZR9" s="284"/>
      <c r="AZS9" s="285"/>
      <c r="AZT9" s="480"/>
      <c r="AZU9" s="480"/>
      <c r="AZV9" s="480"/>
      <c r="AZW9" s="286"/>
      <c r="AZX9" s="287"/>
      <c r="AZY9" s="288"/>
      <c r="AZZ9" s="284"/>
      <c r="BAA9" s="285"/>
      <c r="BAB9" s="480"/>
      <c r="BAC9" s="480"/>
      <c r="BAD9" s="480"/>
      <c r="BAE9" s="286"/>
      <c r="BAF9" s="287"/>
      <c r="BAG9" s="288"/>
      <c r="BAH9" s="284"/>
      <c r="BAI9" s="285"/>
      <c r="BAJ9" s="480"/>
      <c r="BAK9" s="480"/>
      <c r="BAL9" s="480"/>
      <c r="BAM9" s="286"/>
      <c r="BAN9" s="287"/>
      <c r="BAO9" s="288"/>
      <c r="BAP9" s="284"/>
      <c r="BAQ9" s="285"/>
      <c r="BAR9" s="480"/>
      <c r="BAS9" s="480"/>
      <c r="BAT9" s="480"/>
      <c r="BAU9" s="286"/>
      <c r="BAV9" s="287"/>
      <c r="BAW9" s="288"/>
      <c r="BAX9" s="284"/>
      <c r="BAY9" s="285"/>
      <c r="BAZ9" s="480"/>
      <c r="BBA9" s="480"/>
      <c r="BBB9" s="480"/>
      <c r="BBC9" s="286"/>
      <c r="BBD9" s="287"/>
      <c r="BBE9" s="288"/>
      <c r="BBF9" s="284"/>
      <c r="BBG9" s="285"/>
      <c r="BBH9" s="480"/>
      <c r="BBI9" s="480"/>
      <c r="BBJ9" s="480"/>
      <c r="BBK9" s="286"/>
      <c r="BBL9" s="287"/>
      <c r="BBM9" s="288"/>
      <c r="BBN9" s="284"/>
      <c r="BBO9" s="285"/>
      <c r="BBP9" s="480"/>
      <c r="BBQ9" s="480"/>
      <c r="BBR9" s="480"/>
      <c r="BBS9" s="286"/>
      <c r="BBT9" s="287"/>
      <c r="BBU9" s="288"/>
      <c r="BBV9" s="284"/>
      <c r="BBW9" s="285"/>
      <c r="BBX9" s="480"/>
      <c r="BBY9" s="480"/>
      <c r="BBZ9" s="480"/>
      <c r="BCA9" s="286"/>
      <c r="BCB9" s="287"/>
      <c r="BCC9" s="288"/>
      <c r="BCD9" s="284"/>
      <c r="BCE9" s="285"/>
      <c r="BCF9" s="480"/>
      <c r="BCG9" s="480"/>
      <c r="BCH9" s="480"/>
      <c r="BCI9" s="286"/>
      <c r="BCJ9" s="287"/>
      <c r="BCK9" s="288"/>
      <c r="BCL9" s="284"/>
      <c r="BCM9" s="285"/>
      <c r="BCN9" s="480"/>
      <c r="BCO9" s="480"/>
      <c r="BCP9" s="480"/>
      <c r="BCQ9" s="286"/>
      <c r="BCR9" s="287"/>
      <c r="BCS9" s="288"/>
      <c r="BCT9" s="284"/>
      <c r="BCU9" s="285"/>
      <c r="BCV9" s="480"/>
      <c r="BCW9" s="480"/>
      <c r="BCX9" s="480"/>
      <c r="BCY9" s="286"/>
      <c r="BCZ9" s="287"/>
      <c r="BDA9" s="288"/>
      <c r="BDB9" s="284"/>
      <c r="BDC9" s="285"/>
      <c r="BDD9" s="480"/>
      <c r="BDE9" s="480"/>
      <c r="BDF9" s="480"/>
      <c r="BDG9" s="286"/>
      <c r="BDH9" s="287"/>
      <c r="BDI9" s="288"/>
      <c r="BDJ9" s="284"/>
      <c r="BDK9" s="285"/>
      <c r="BDL9" s="480"/>
      <c r="BDM9" s="480"/>
      <c r="BDN9" s="480"/>
      <c r="BDO9" s="286"/>
      <c r="BDP9" s="287"/>
      <c r="BDQ9" s="288"/>
      <c r="BDR9" s="284"/>
      <c r="BDS9" s="285"/>
      <c r="BDT9" s="480"/>
      <c r="BDU9" s="480"/>
      <c r="BDV9" s="480"/>
      <c r="BDW9" s="286"/>
      <c r="BDX9" s="287"/>
      <c r="BDY9" s="288"/>
      <c r="BDZ9" s="284"/>
      <c r="BEA9" s="285"/>
      <c r="BEB9" s="480"/>
      <c r="BEC9" s="480"/>
      <c r="BED9" s="480"/>
      <c r="BEE9" s="286"/>
      <c r="BEF9" s="287"/>
      <c r="BEG9" s="288"/>
      <c r="BEH9" s="284"/>
      <c r="BEI9" s="285"/>
      <c r="BEJ9" s="480"/>
      <c r="BEK9" s="480"/>
      <c r="BEL9" s="480"/>
      <c r="BEM9" s="286"/>
      <c r="BEN9" s="287"/>
      <c r="BEO9" s="288"/>
      <c r="BEP9" s="284"/>
      <c r="BEQ9" s="285"/>
      <c r="BER9" s="480"/>
      <c r="BES9" s="480"/>
      <c r="BET9" s="480"/>
      <c r="BEU9" s="286"/>
      <c r="BEV9" s="287"/>
      <c r="BEW9" s="288"/>
      <c r="BEX9" s="284"/>
      <c r="BEY9" s="285"/>
      <c r="BEZ9" s="480"/>
      <c r="BFA9" s="480"/>
      <c r="BFB9" s="480"/>
      <c r="BFC9" s="286"/>
      <c r="BFD9" s="287"/>
      <c r="BFE9" s="288"/>
      <c r="BFF9" s="284"/>
      <c r="BFG9" s="285"/>
      <c r="BFH9" s="480"/>
      <c r="BFI9" s="480"/>
      <c r="BFJ9" s="480"/>
      <c r="BFK9" s="286"/>
      <c r="BFL9" s="287"/>
      <c r="BFM9" s="288"/>
      <c r="BFN9" s="284"/>
      <c r="BFO9" s="285"/>
      <c r="BFP9" s="480"/>
      <c r="BFQ9" s="480"/>
      <c r="BFR9" s="480"/>
      <c r="BFS9" s="286"/>
      <c r="BFT9" s="287"/>
      <c r="BFU9" s="288"/>
      <c r="BFV9" s="284"/>
      <c r="BFW9" s="285"/>
      <c r="BFX9" s="480"/>
      <c r="BFY9" s="480"/>
      <c r="BFZ9" s="480"/>
      <c r="BGA9" s="286"/>
      <c r="BGB9" s="287"/>
      <c r="BGC9" s="288"/>
      <c r="BGD9" s="284"/>
      <c r="BGE9" s="285"/>
      <c r="BGF9" s="480"/>
      <c r="BGG9" s="480"/>
      <c r="BGH9" s="480"/>
      <c r="BGI9" s="286"/>
      <c r="BGJ9" s="287"/>
      <c r="BGK9" s="288"/>
      <c r="BGL9" s="284"/>
      <c r="BGM9" s="285"/>
      <c r="BGN9" s="480"/>
      <c r="BGO9" s="480"/>
      <c r="BGP9" s="480"/>
      <c r="BGQ9" s="286"/>
      <c r="BGR9" s="287"/>
      <c r="BGS9" s="288"/>
      <c r="BGT9" s="284"/>
      <c r="BGU9" s="285"/>
      <c r="BGV9" s="480"/>
      <c r="BGW9" s="480"/>
      <c r="BGX9" s="480"/>
      <c r="BGY9" s="286"/>
      <c r="BGZ9" s="287"/>
      <c r="BHA9" s="288"/>
      <c r="BHB9" s="284"/>
      <c r="BHC9" s="285"/>
      <c r="BHD9" s="480"/>
      <c r="BHE9" s="480"/>
      <c r="BHF9" s="480"/>
      <c r="BHG9" s="286"/>
      <c r="BHH9" s="287"/>
      <c r="BHI9" s="288"/>
      <c r="BHJ9" s="284"/>
      <c r="BHK9" s="285"/>
      <c r="BHL9" s="480"/>
      <c r="BHM9" s="480"/>
      <c r="BHN9" s="480"/>
      <c r="BHO9" s="286"/>
      <c r="BHP9" s="287"/>
      <c r="BHQ9" s="288"/>
      <c r="BHR9" s="284"/>
      <c r="BHS9" s="285"/>
      <c r="BHT9" s="480"/>
      <c r="BHU9" s="480"/>
      <c r="BHV9" s="480"/>
      <c r="BHW9" s="286"/>
      <c r="BHX9" s="287"/>
      <c r="BHY9" s="288"/>
      <c r="BHZ9" s="284"/>
      <c r="BIA9" s="285"/>
      <c r="BIB9" s="480"/>
      <c r="BIC9" s="480"/>
      <c r="BID9" s="480"/>
      <c r="BIE9" s="286"/>
      <c r="BIF9" s="287"/>
      <c r="BIG9" s="288"/>
      <c r="BIH9" s="284"/>
      <c r="BII9" s="285"/>
      <c r="BIJ9" s="480"/>
      <c r="BIK9" s="480"/>
      <c r="BIL9" s="480"/>
      <c r="BIM9" s="286"/>
      <c r="BIN9" s="287"/>
      <c r="BIO9" s="288"/>
      <c r="BIP9" s="284"/>
      <c r="BIQ9" s="285"/>
      <c r="BIR9" s="480"/>
      <c r="BIS9" s="480"/>
      <c r="BIT9" s="480"/>
      <c r="BIU9" s="286"/>
      <c r="BIV9" s="287"/>
      <c r="BIW9" s="288"/>
      <c r="BIX9" s="284"/>
      <c r="BIY9" s="285"/>
      <c r="BIZ9" s="480"/>
      <c r="BJA9" s="480"/>
      <c r="BJB9" s="480"/>
      <c r="BJC9" s="286"/>
      <c r="BJD9" s="287"/>
      <c r="BJE9" s="288"/>
      <c r="BJF9" s="284"/>
      <c r="BJG9" s="285"/>
      <c r="BJH9" s="480"/>
      <c r="BJI9" s="480"/>
      <c r="BJJ9" s="480"/>
      <c r="BJK9" s="286"/>
      <c r="BJL9" s="287"/>
      <c r="BJM9" s="288"/>
      <c r="BJN9" s="284"/>
      <c r="BJO9" s="285"/>
      <c r="BJP9" s="480"/>
      <c r="BJQ9" s="480"/>
      <c r="BJR9" s="480"/>
      <c r="BJS9" s="286"/>
      <c r="BJT9" s="287"/>
      <c r="BJU9" s="288"/>
      <c r="BJV9" s="284"/>
      <c r="BJW9" s="285"/>
      <c r="BJX9" s="480"/>
      <c r="BJY9" s="480"/>
      <c r="BJZ9" s="480"/>
      <c r="BKA9" s="286"/>
      <c r="BKB9" s="287"/>
      <c r="BKC9" s="288"/>
      <c r="BKD9" s="284"/>
      <c r="BKE9" s="285"/>
      <c r="BKF9" s="480"/>
      <c r="BKG9" s="480"/>
      <c r="BKH9" s="480"/>
      <c r="BKI9" s="286"/>
      <c r="BKJ9" s="287"/>
      <c r="BKK9" s="288"/>
      <c r="BKL9" s="284"/>
      <c r="BKM9" s="285"/>
      <c r="BKN9" s="480"/>
      <c r="BKO9" s="480"/>
      <c r="BKP9" s="480"/>
      <c r="BKQ9" s="286"/>
      <c r="BKR9" s="287"/>
      <c r="BKS9" s="288"/>
      <c r="BKT9" s="284"/>
      <c r="BKU9" s="285"/>
      <c r="BKV9" s="480"/>
      <c r="BKW9" s="480"/>
      <c r="BKX9" s="480"/>
      <c r="BKY9" s="286"/>
      <c r="BKZ9" s="287"/>
      <c r="BLA9" s="288"/>
      <c r="BLB9" s="284"/>
      <c r="BLC9" s="285"/>
      <c r="BLD9" s="480"/>
      <c r="BLE9" s="480"/>
      <c r="BLF9" s="480"/>
      <c r="BLG9" s="286"/>
      <c r="BLH9" s="287"/>
      <c r="BLI9" s="288"/>
      <c r="BLJ9" s="284"/>
      <c r="BLK9" s="285"/>
      <c r="BLL9" s="480"/>
      <c r="BLM9" s="480"/>
      <c r="BLN9" s="480"/>
      <c r="BLO9" s="286"/>
      <c r="BLP9" s="287"/>
      <c r="BLQ9" s="288"/>
      <c r="BLR9" s="284"/>
      <c r="BLS9" s="285"/>
      <c r="BLT9" s="480"/>
      <c r="BLU9" s="480"/>
      <c r="BLV9" s="480"/>
      <c r="BLW9" s="286"/>
      <c r="BLX9" s="287"/>
      <c r="BLY9" s="288"/>
      <c r="BLZ9" s="284"/>
      <c r="BMA9" s="285"/>
      <c r="BMB9" s="480"/>
      <c r="BMC9" s="480"/>
      <c r="BMD9" s="480"/>
      <c r="BME9" s="286"/>
      <c r="BMF9" s="287"/>
      <c r="BMG9" s="288"/>
      <c r="BMH9" s="284"/>
      <c r="BMI9" s="285"/>
      <c r="BMJ9" s="480"/>
      <c r="BMK9" s="480"/>
      <c r="BML9" s="480"/>
      <c r="BMM9" s="286"/>
      <c r="BMN9" s="287"/>
      <c r="BMO9" s="288"/>
      <c r="BMP9" s="284"/>
      <c r="BMQ9" s="285"/>
      <c r="BMR9" s="480"/>
      <c r="BMS9" s="480"/>
      <c r="BMT9" s="480"/>
      <c r="BMU9" s="286"/>
      <c r="BMV9" s="287"/>
      <c r="BMW9" s="288"/>
      <c r="BMX9" s="284"/>
      <c r="BMY9" s="285"/>
      <c r="BMZ9" s="480"/>
      <c r="BNA9" s="480"/>
      <c r="BNB9" s="480"/>
      <c r="BNC9" s="286"/>
      <c r="BND9" s="287"/>
      <c r="BNE9" s="288"/>
      <c r="BNF9" s="284"/>
      <c r="BNG9" s="285"/>
      <c r="BNH9" s="480"/>
      <c r="BNI9" s="480"/>
      <c r="BNJ9" s="480"/>
      <c r="BNK9" s="286"/>
      <c r="BNL9" s="287"/>
      <c r="BNM9" s="288"/>
      <c r="BNN9" s="284"/>
      <c r="BNO9" s="285"/>
      <c r="BNP9" s="480"/>
      <c r="BNQ9" s="480"/>
      <c r="BNR9" s="480"/>
      <c r="BNS9" s="286"/>
      <c r="BNT9" s="287"/>
      <c r="BNU9" s="288"/>
      <c r="BNV9" s="284"/>
      <c r="BNW9" s="285"/>
      <c r="BNX9" s="480"/>
      <c r="BNY9" s="480"/>
      <c r="BNZ9" s="480"/>
      <c r="BOA9" s="286"/>
      <c r="BOB9" s="287"/>
      <c r="BOC9" s="288"/>
      <c r="BOD9" s="284"/>
      <c r="BOE9" s="285"/>
      <c r="BOF9" s="480"/>
      <c r="BOG9" s="480"/>
      <c r="BOH9" s="480"/>
      <c r="BOI9" s="286"/>
      <c r="BOJ9" s="287"/>
      <c r="BOK9" s="288"/>
      <c r="BOL9" s="284"/>
      <c r="BOM9" s="285"/>
      <c r="BON9" s="480"/>
      <c r="BOO9" s="480"/>
      <c r="BOP9" s="480"/>
      <c r="BOQ9" s="286"/>
      <c r="BOR9" s="287"/>
      <c r="BOS9" s="288"/>
      <c r="BOT9" s="284"/>
      <c r="BOU9" s="285"/>
      <c r="BOV9" s="480"/>
      <c r="BOW9" s="480"/>
      <c r="BOX9" s="480"/>
      <c r="BOY9" s="286"/>
      <c r="BOZ9" s="287"/>
      <c r="BPA9" s="288"/>
      <c r="BPB9" s="284"/>
      <c r="BPC9" s="285"/>
      <c r="BPD9" s="480"/>
      <c r="BPE9" s="480"/>
      <c r="BPF9" s="480"/>
      <c r="BPG9" s="286"/>
      <c r="BPH9" s="287"/>
      <c r="BPI9" s="288"/>
      <c r="BPJ9" s="284"/>
      <c r="BPK9" s="285"/>
      <c r="BPL9" s="480"/>
      <c r="BPM9" s="480"/>
      <c r="BPN9" s="480"/>
      <c r="BPO9" s="286"/>
      <c r="BPP9" s="287"/>
      <c r="BPQ9" s="288"/>
      <c r="BPR9" s="284"/>
      <c r="BPS9" s="285"/>
      <c r="BPT9" s="480"/>
      <c r="BPU9" s="480"/>
      <c r="BPV9" s="480"/>
      <c r="BPW9" s="286"/>
      <c r="BPX9" s="287"/>
      <c r="BPY9" s="288"/>
      <c r="BPZ9" s="284"/>
      <c r="BQA9" s="285"/>
      <c r="BQB9" s="480"/>
      <c r="BQC9" s="480"/>
      <c r="BQD9" s="480"/>
      <c r="BQE9" s="286"/>
      <c r="BQF9" s="287"/>
      <c r="BQG9" s="288"/>
      <c r="BQH9" s="284"/>
      <c r="BQI9" s="285"/>
      <c r="BQJ9" s="480"/>
      <c r="BQK9" s="480"/>
      <c r="BQL9" s="480"/>
      <c r="BQM9" s="286"/>
      <c r="BQN9" s="287"/>
      <c r="BQO9" s="288"/>
      <c r="BQP9" s="284"/>
      <c r="BQQ9" s="285"/>
      <c r="BQR9" s="480"/>
      <c r="BQS9" s="480"/>
      <c r="BQT9" s="480"/>
      <c r="BQU9" s="286"/>
      <c r="BQV9" s="287"/>
      <c r="BQW9" s="288"/>
      <c r="BQX9" s="284"/>
      <c r="BQY9" s="285"/>
      <c r="BQZ9" s="480"/>
      <c r="BRA9" s="480"/>
      <c r="BRB9" s="480"/>
      <c r="BRC9" s="286"/>
      <c r="BRD9" s="287"/>
      <c r="BRE9" s="288"/>
      <c r="BRF9" s="284"/>
      <c r="BRG9" s="285"/>
      <c r="BRH9" s="480"/>
      <c r="BRI9" s="480"/>
      <c r="BRJ9" s="480"/>
      <c r="BRK9" s="286"/>
      <c r="BRL9" s="287"/>
      <c r="BRM9" s="288"/>
      <c r="BRN9" s="284"/>
      <c r="BRO9" s="285"/>
      <c r="BRP9" s="480"/>
      <c r="BRQ9" s="480"/>
      <c r="BRR9" s="480"/>
      <c r="BRS9" s="286"/>
      <c r="BRT9" s="287"/>
      <c r="BRU9" s="288"/>
      <c r="BRV9" s="284"/>
      <c r="BRW9" s="285"/>
      <c r="BRX9" s="480"/>
      <c r="BRY9" s="480"/>
      <c r="BRZ9" s="480"/>
      <c r="BSA9" s="286"/>
      <c r="BSB9" s="287"/>
      <c r="BSC9" s="288"/>
      <c r="BSD9" s="284"/>
      <c r="BSE9" s="285"/>
      <c r="BSF9" s="480"/>
      <c r="BSG9" s="480"/>
      <c r="BSH9" s="480"/>
      <c r="BSI9" s="286"/>
      <c r="BSJ9" s="287"/>
      <c r="BSK9" s="288"/>
      <c r="BSL9" s="284"/>
      <c r="BSM9" s="285"/>
      <c r="BSN9" s="480"/>
      <c r="BSO9" s="480"/>
      <c r="BSP9" s="480"/>
      <c r="BSQ9" s="286"/>
      <c r="BSR9" s="287"/>
      <c r="BSS9" s="288"/>
      <c r="BST9" s="284"/>
      <c r="BSU9" s="285"/>
      <c r="BSV9" s="480"/>
      <c r="BSW9" s="480"/>
      <c r="BSX9" s="480"/>
      <c r="BSY9" s="286"/>
      <c r="BSZ9" s="287"/>
      <c r="BTA9" s="288"/>
      <c r="BTB9" s="284"/>
      <c r="BTC9" s="285"/>
      <c r="BTD9" s="480"/>
      <c r="BTE9" s="480"/>
      <c r="BTF9" s="480"/>
      <c r="BTG9" s="286"/>
      <c r="BTH9" s="287"/>
      <c r="BTI9" s="288"/>
      <c r="BTJ9" s="284"/>
      <c r="BTK9" s="285"/>
      <c r="BTL9" s="480"/>
      <c r="BTM9" s="480"/>
      <c r="BTN9" s="480"/>
      <c r="BTO9" s="286"/>
      <c r="BTP9" s="287"/>
      <c r="BTQ9" s="288"/>
      <c r="BTR9" s="284"/>
      <c r="BTS9" s="285"/>
      <c r="BTT9" s="480"/>
      <c r="BTU9" s="480"/>
      <c r="BTV9" s="480"/>
      <c r="BTW9" s="286"/>
      <c r="BTX9" s="287"/>
      <c r="BTY9" s="288"/>
      <c r="BTZ9" s="284"/>
      <c r="BUA9" s="285"/>
      <c r="BUB9" s="480"/>
      <c r="BUC9" s="480"/>
      <c r="BUD9" s="480"/>
      <c r="BUE9" s="286"/>
      <c r="BUF9" s="287"/>
      <c r="BUG9" s="288"/>
      <c r="BUH9" s="284"/>
      <c r="BUI9" s="285"/>
      <c r="BUJ9" s="480"/>
      <c r="BUK9" s="480"/>
      <c r="BUL9" s="480"/>
      <c r="BUM9" s="286"/>
      <c r="BUN9" s="287"/>
      <c r="BUO9" s="288"/>
      <c r="BUP9" s="284"/>
      <c r="BUQ9" s="285"/>
      <c r="BUR9" s="480"/>
      <c r="BUS9" s="480"/>
      <c r="BUT9" s="480"/>
      <c r="BUU9" s="286"/>
      <c r="BUV9" s="287"/>
      <c r="BUW9" s="288"/>
      <c r="BUX9" s="284"/>
      <c r="BUY9" s="285"/>
      <c r="BUZ9" s="480"/>
      <c r="BVA9" s="480"/>
      <c r="BVB9" s="480"/>
      <c r="BVC9" s="286"/>
      <c r="BVD9" s="287"/>
      <c r="BVE9" s="288"/>
      <c r="BVF9" s="284"/>
      <c r="BVG9" s="285"/>
      <c r="BVH9" s="480"/>
      <c r="BVI9" s="480"/>
      <c r="BVJ9" s="480"/>
      <c r="BVK9" s="286"/>
      <c r="BVL9" s="287"/>
      <c r="BVM9" s="288"/>
      <c r="BVN9" s="284"/>
      <c r="BVO9" s="285"/>
      <c r="BVP9" s="480"/>
      <c r="BVQ9" s="480"/>
      <c r="BVR9" s="480"/>
      <c r="BVS9" s="286"/>
      <c r="BVT9" s="287"/>
      <c r="BVU9" s="288"/>
      <c r="BVV9" s="284"/>
      <c r="BVW9" s="285"/>
      <c r="BVX9" s="480"/>
      <c r="BVY9" s="480"/>
      <c r="BVZ9" s="480"/>
      <c r="BWA9" s="286"/>
      <c r="BWB9" s="287"/>
      <c r="BWC9" s="288"/>
      <c r="BWD9" s="284"/>
      <c r="BWE9" s="285"/>
      <c r="BWF9" s="480"/>
      <c r="BWG9" s="480"/>
      <c r="BWH9" s="480"/>
      <c r="BWI9" s="286"/>
      <c r="BWJ9" s="287"/>
      <c r="BWK9" s="288"/>
      <c r="BWL9" s="284"/>
      <c r="BWM9" s="285"/>
      <c r="BWN9" s="480"/>
      <c r="BWO9" s="480"/>
      <c r="BWP9" s="480"/>
      <c r="BWQ9" s="286"/>
      <c r="BWR9" s="287"/>
      <c r="BWS9" s="288"/>
      <c r="BWT9" s="284"/>
      <c r="BWU9" s="285"/>
      <c r="BWV9" s="480"/>
      <c r="BWW9" s="480"/>
      <c r="BWX9" s="480"/>
      <c r="BWY9" s="286"/>
      <c r="BWZ9" s="287"/>
      <c r="BXA9" s="288"/>
      <c r="BXB9" s="284"/>
      <c r="BXC9" s="285"/>
      <c r="BXD9" s="480"/>
      <c r="BXE9" s="480"/>
      <c r="BXF9" s="480"/>
      <c r="BXG9" s="286"/>
      <c r="BXH9" s="287"/>
      <c r="BXI9" s="288"/>
      <c r="BXJ9" s="284"/>
      <c r="BXK9" s="285"/>
      <c r="BXL9" s="480"/>
      <c r="BXM9" s="480"/>
      <c r="BXN9" s="480"/>
      <c r="BXO9" s="286"/>
      <c r="BXP9" s="287"/>
      <c r="BXQ9" s="288"/>
      <c r="BXR9" s="284"/>
      <c r="BXS9" s="285"/>
      <c r="BXT9" s="480"/>
      <c r="BXU9" s="480"/>
      <c r="BXV9" s="480"/>
      <c r="BXW9" s="286"/>
      <c r="BXX9" s="287"/>
      <c r="BXY9" s="288"/>
      <c r="BXZ9" s="284"/>
      <c r="BYA9" s="285"/>
      <c r="BYB9" s="480"/>
      <c r="BYC9" s="480"/>
      <c r="BYD9" s="480"/>
      <c r="BYE9" s="286"/>
      <c r="BYF9" s="287"/>
      <c r="BYG9" s="288"/>
      <c r="BYH9" s="284"/>
      <c r="BYI9" s="285"/>
      <c r="BYJ9" s="480"/>
      <c r="BYK9" s="480"/>
      <c r="BYL9" s="480"/>
      <c r="BYM9" s="286"/>
      <c r="BYN9" s="287"/>
      <c r="BYO9" s="288"/>
      <c r="BYP9" s="284"/>
      <c r="BYQ9" s="285"/>
      <c r="BYR9" s="480"/>
      <c r="BYS9" s="480"/>
      <c r="BYT9" s="480"/>
      <c r="BYU9" s="286"/>
      <c r="BYV9" s="287"/>
      <c r="BYW9" s="288"/>
      <c r="BYX9" s="284"/>
      <c r="BYY9" s="285"/>
      <c r="BYZ9" s="480"/>
      <c r="BZA9" s="480"/>
      <c r="BZB9" s="480"/>
      <c r="BZC9" s="286"/>
      <c r="BZD9" s="287"/>
      <c r="BZE9" s="288"/>
      <c r="BZF9" s="284"/>
      <c r="BZG9" s="285"/>
      <c r="BZH9" s="480"/>
      <c r="BZI9" s="480"/>
      <c r="BZJ9" s="480"/>
      <c r="BZK9" s="286"/>
      <c r="BZL9" s="287"/>
      <c r="BZM9" s="288"/>
      <c r="BZN9" s="284"/>
      <c r="BZO9" s="285"/>
      <c r="BZP9" s="480"/>
      <c r="BZQ9" s="480"/>
      <c r="BZR9" s="480"/>
      <c r="BZS9" s="286"/>
      <c r="BZT9" s="287"/>
      <c r="BZU9" s="288"/>
      <c r="BZV9" s="284"/>
      <c r="BZW9" s="285"/>
      <c r="BZX9" s="480"/>
      <c r="BZY9" s="480"/>
      <c r="BZZ9" s="480"/>
      <c r="CAA9" s="286"/>
      <c r="CAB9" s="287"/>
      <c r="CAC9" s="288"/>
      <c r="CAD9" s="284"/>
      <c r="CAE9" s="285"/>
      <c r="CAF9" s="480"/>
      <c r="CAG9" s="480"/>
      <c r="CAH9" s="480"/>
      <c r="CAI9" s="286"/>
      <c r="CAJ9" s="287"/>
      <c r="CAK9" s="288"/>
      <c r="CAL9" s="284"/>
      <c r="CAM9" s="285"/>
      <c r="CAN9" s="480"/>
      <c r="CAO9" s="480"/>
      <c r="CAP9" s="480"/>
      <c r="CAQ9" s="286"/>
      <c r="CAR9" s="287"/>
      <c r="CAS9" s="288"/>
      <c r="CAT9" s="284"/>
      <c r="CAU9" s="285"/>
      <c r="CAV9" s="480"/>
      <c r="CAW9" s="480"/>
      <c r="CAX9" s="480"/>
      <c r="CAY9" s="286"/>
      <c r="CAZ9" s="287"/>
      <c r="CBA9" s="288"/>
      <c r="CBB9" s="284"/>
      <c r="CBC9" s="285"/>
      <c r="CBD9" s="480"/>
      <c r="CBE9" s="480"/>
      <c r="CBF9" s="480"/>
      <c r="CBG9" s="286"/>
      <c r="CBH9" s="287"/>
      <c r="CBI9" s="288"/>
      <c r="CBJ9" s="284"/>
      <c r="CBK9" s="285"/>
      <c r="CBL9" s="480"/>
      <c r="CBM9" s="480"/>
      <c r="CBN9" s="480"/>
      <c r="CBO9" s="286"/>
      <c r="CBP9" s="287"/>
      <c r="CBQ9" s="288"/>
      <c r="CBR9" s="284"/>
      <c r="CBS9" s="285"/>
      <c r="CBT9" s="480"/>
      <c r="CBU9" s="480"/>
      <c r="CBV9" s="480"/>
      <c r="CBW9" s="286"/>
      <c r="CBX9" s="287"/>
      <c r="CBY9" s="288"/>
      <c r="CBZ9" s="284"/>
      <c r="CCA9" s="285"/>
      <c r="CCB9" s="480"/>
      <c r="CCC9" s="480"/>
      <c r="CCD9" s="480"/>
      <c r="CCE9" s="286"/>
      <c r="CCF9" s="287"/>
      <c r="CCG9" s="288"/>
      <c r="CCH9" s="284"/>
      <c r="CCI9" s="285"/>
      <c r="CCJ9" s="480"/>
      <c r="CCK9" s="480"/>
      <c r="CCL9" s="480"/>
      <c r="CCM9" s="286"/>
      <c r="CCN9" s="287"/>
      <c r="CCO9" s="288"/>
      <c r="CCP9" s="284"/>
      <c r="CCQ9" s="285"/>
      <c r="CCR9" s="480"/>
      <c r="CCS9" s="480"/>
      <c r="CCT9" s="480"/>
      <c r="CCU9" s="286"/>
      <c r="CCV9" s="287"/>
      <c r="CCW9" s="288"/>
      <c r="CCX9" s="284"/>
      <c r="CCY9" s="285"/>
      <c r="CCZ9" s="480"/>
      <c r="CDA9" s="480"/>
      <c r="CDB9" s="480"/>
      <c r="CDC9" s="286"/>
      <c r="CDD9" s="287"/>
      <c r="CDE9" s="288"/>
      <c r="CDF9" s="284"/>
      <c r="CDG9" s="285"/>
      <c r="CDH9" s="480"/>
      <c r="CDI9" s="480"/>
      <c r="CDJ9" s="480"/>
      <c r="CDK9" s="286"/>
      <c r="CDL9" s="287"/>
      <c r="CDM9" s="288"/>
      <c r="CDN9" s="284"/>
      <c r="CDO9" s="285"/>
      <c r="CDP9" s="480"/>
      <c r="CDQ9" s="480"/>
      <c r="CDR9" s="480"/>
      <c r="CDS9" s="286"/>
      <c r="CDT9" s="287"/>
      <c r="CDU9" s="288"/>
      <c r="CDV9" s="284"/>
      <c r="CDW9" s="285"/>
      <c r="CDX9" s="480"/>
      <c r="CDY9" s="480"/>
      <c r="CDZ9" s="480"/>
      <c r="CEA9" s="286"/>
      <c r="CEB9" s="287"/>
      <c r="CEC9" s="288"/>
      <c r="CED9" s="284"/>
      <c r="CEE9" s="285"/>
      <c r="CEF9" s="480"/>
      <c r="CEG9" s="480"/>
      <c r="CEH9" s="480"/>
      <c r="CEI9" s="286"/>
      <c r="CEJ9" s="287"/>
      <c r="CEK9" s="288"/>
      <c r="CEL9" s="284"/>
      <c r="CEM9" s="285"/>
      <c r="CEN9" s="480"/>
      <c r="CEO9" s="480"/>
      <c r="CEP9" s="480"/>
      <c r="CEQ9" s="286"/>
      <c r="CER9" s="287"/>
      <c r="CES9" s="288"/>
      <c r="CET9" s="284"/>
      <c r="CEU9" s="285"/>
      <c r="CEV9" s="480"/>
      <c r="CEW9" s="480"/>
      <c r="CEX9" s="480"/>
      <c r="CEY9" s="286"/>
      <c r="CEZ9" s="287"/>
      <c r="CFA9" s="288"/>
      <c r="CFB9" s="284"/>
      <c r="CFC9" s="285"/>
      <c r="CFD9" s="480"/>
      <c r="CFE9" s="480"/>
      <c r="CFF9" s="480"/>
      <c r="CFG9" s="286"/>
      <c r="CFH9" s="287"/>
      <c r="CFI9" s="288"/>
      <c r="CFJ9" s="284"/>
      <c r="CFK9" s="285"/>
      <c r="CFL9" s="480"/>
      <c r="CFM9" s="480"/>
      <c r="CFN9" s="480"/>
      <c r="CFO9" s="286"/>
      <c r="CFP9" s="287"/>
      <c r="CFQ9" s="288"/>
      <c r="CFR9" s="284"/>
      <c r="CFS9" s="285"/>
      <c r="CFT9" s="480"/>
      <c r="CFU9" s="480"/>
      <c r="CFV9" s="480"/>
      <c r="CFW9" s="286"/>
      <c r="CFX9" s="287"/>
      <c r="CFY9" s="288"/>
      <c r="CFZ9" s="284"/>
      <c r="CGA9" s="285"/>
      <c r="CGB9" s="480"/>
      <c r="CGC9" s="480"/>
      <c r="CGD9" s="480"/>
      <c r="CGE9" s="286"/>
      <c r="CGF9" s="287"/>
      <c r="CGG9" s="288"/>
      <c r="CGH9" s="284"/>
      <c r="CGI9" s="285"/>
      <c r="CGJ9" s="480"/>
      <c r="CGK9" s="480"/>
      <c r="CGL9" s="480"/>
      <c r="CGM9" s="286"/>
      <c r="CGN9" s="287"/>
      <c r="CGO9" s="288"/>
      <c r="CGP9" s="284"/>
      <c r="CGQ9" s="285"/>
      <c r="CGR9" s="480"/>
      <c r="CGS9" s="480"/>
      <c r="CGT9" s="480"/>
      <c r="CGU9" s="286"/>
      <c r="CGV9" s="287"/>
      <c r="CGW9" s="288"/>
      <c r="CGX9" s="284"/>
      <c r="CGY9" s="285"/>
      <c r="CGZ9" s="480"/>
      <c r="CHA9" s="480"/>
      <c r="CHB9" s="480"/>
      <c r="CHC9" s="286"/>
      <c r="CHD9" s="287"/>
      <c r="CHE9" s="288"/>
      <c r="CHF9" s="284"/>
      <c r="CHG9" s="285"/>
      <c r="CHH9" s="480"/>
      <c r="CHI9" s="480"/>
      <c r="CHJ9" s="480"/>
      <c r="CHK9" s="286"/>
      <c r="CHL9" s="287"/>
      <c r="CHM9" s="288"/>
      <c r="CHN9" s="284"/>
      <c r="CHO9" s="285"/>
      <c r="CHP9" s="480"/>
      <c r="CHQ9" s="480"/>
      <c r="CHR9" s="480"/>
      <c r="CHS9" s="286"/>
      <c r="CHT9" s="287"/>
      <c r="CHU9" s="288"/>
      <c r="CHV9" s="284"/>
      <c r="CHW9" s="285"/>
      <c r="CHX9" s="480"/>
      <c r="CHY9" s="480"/>
      <c r="CHZ9" s="480"/>
      <c r="CIA9" s="286"/>
      <c r="CIB9" s="287"/>
      <c r="CIC9" s="288"/>
      <c r="CID9" s="284"/>
      <c r="CIE9" s="285"/>
      <c r="CIF9" s="480"/>
      <c r="CIG9" s="480"/>
      <c r="CIH9" s="480"/>
      <c r="CII9" s="286"/>
      <c r="CIJ9" s="287"/>
      <c r="CIK9" s="288"/>
      <c r="CIL9" s="284"/>
      <c r="CIM9" s="285"/>
      <c r="CIN9" s="480"/>
      <c r="CIO9" s="480"/>
      <c r="CIP9" s="480"/>
      <c r="CIQ9" s="286"/>
      <c r="CIR9" s="287"/>
      <c r="CIS9" s="288"/>
      <c r="CIT9" s="284"/>
      <c r="CIU9" s="285"/>
      <c r="CIV9" s="480"/>
      <c r="CIW9" s="480"/>
      <c r="CIX9" s="480"/>
      <c r="CIY9" s="286"/>
      <c r="CIZ9" s="287"/>
      <c r="CJA9" s="288"/>
      <c r="CJB9" s="284"/>
      <c r="CJC9" s="285"/>
      <c r="CJD9" s="480"/>
      <c r="CJE9" s="480"/>
      <c r="CJF9" s="480"/>
      <c r="CJG9" s="286"/>
      <c r="CJH9" s="287"/>
      <c r="CJI9" s="288"/>
      <c r="CJJ9" s="284"/>
      <c r="CJK9" s="285"/>
      <c r="CJL9" s="480"/>
      <c r="CJM9" s="480"/>
      <c r="CJN9" s="480"/>
      <c r="CJO9" s="286"/>
      <c r="CJP9" s="287"/>
      <c r="CJQ9" s="288"/>
      <c r="CJR9" s="284"/>
      <c r="CJS9" s="285"/>
      <c r="CJT9" s="480"/>
      <c r="CJU9" s="480"/>
      <c r="CJV9" s="480"/>
      <c r="CJW9" s="286"/>
      <c r="CJX9" s="287"/>
      <c r="CJY9" s="288"/>
      <c r="CJZ9" s="284"/>
      <c r="CKA9" s="285"/>
      <c r="CKB9" s="480"/>
      <c r="CKC9" s="480"/>
      <c r="CKD9" s="480"/>
      <c r="CKE9" s="286"/>
      <c r="CKF9" s="287"/>
      <c r="CKG9" s="288"/>
      <c r="CKH9" s="284"/>
      <c r="CKI9" s="285"/>
      <c r="CKJ9" s="480"/>
      <c r="CKK9" s="480"/>
      <c r="CKL9" s="480"/>
      <c r="CKM9" s="286"/>
      <c r="CKN9" s="287"/>
      <c r="CKO9" s="288"/>
      <c r="CKP9" s="284"/>
      <c r="CKQ9" s="285"/>
      <c r="CKR9" s="480"/>
      <c r="CKS9" s="480"/>
      <c r="CKT9" s="480"/>
      <c r="CKU9" s="286"/>
      <c r="CKV9" s="287"/>
      <c r="CKW9" s="288"/>
      <c r="CKX9" s="284"/>
      <c r="CKY9" s="285"/>
      <c r="CKZ9" s="480"/>
      <c r="CLA9" s="480"/>
      <c r="CLB9" s="480"/>
      <c r="CLC9" s="286"/>
      <c r="CLD9" s="287"/>
      <c r="CLE9" s="288"/>
      <c r="CLF9" s="284"/>
      <c r="CLG9" s="285"/>
      <c r="CLH9" s="480"/>
      <c r="CLI9" s="480"/>
      <c r="CLJ9" s="480"/>
      <c r="CLK9" s="286"/>
      <c r="CLL9" s="287"/>
      <c r="CLM9" s="288"/>
      <c r="CLN9" s="284"/>
      <c r="CLO9" s="285"/>
      <c r="CLP9" s="480"/>
      <c r="CLQ9" s="480"/>
      <c r="CLR9" s="480"/>
      <c r="CLS9" s="286"/>
      <c r="CLT9" s="287"/>
      <c r="CLU9" s="288"/>
      <c r="CLV9" s="284"/>
      <c r="CLW9" s="285"/>
      <c r="CLX9" s="480"/>
      <c r="CLY9" s="480"/>
      <c r="CLZ9" s="480"/>
      <c r="CMA9" s="286"/>
      <c r="CMB9" s="287"/>
      <c r="CMC9" s="288"/>
      <c r="CMD9" s="284"/>
      <c r="CME9" s="285"/>
      <c r="CMF9" s="480"/>
      <c r="CMG9" s="480"/>
      <c r="CMH9" s="480"/>
      <c r="CMI9" s="286"/>
      <c r="CMJ9" s="287"/>
      <c r="CMK9" s="288"/>
      <c r="CML9" s="284"/>
      <c r="CMM9" s="285"/>
      <c r="CMN9" s="480"/>
      <c r="CMO9" s="480"/>
      <c r="CMP9" s="480"/>
      <c r="CMQ9" s="286"/>
      <c r="CMR9" s="287"/>
      <c r="CMS9" s="288"/>
      <c r="CMT9" s="284"/>
      <c r="CMU9" s="285"/>
      <c r="CMV9" s="480"/>
      <c r="CMW9" s="480"/>
      <c r="CMX9" s="480"/>
      <c r="CMY9" s="286"/>
      <c r="CMZ9" s="287"/>
      <c r="CNA9" s="288"/>
      <c r="CNB9" s="284"/>
      <c r="CNC9" s="285"/>
      <c r="CND9" s="480"/>
      <c r="CNE9" s="480"/>
      <c r="CNF9" s="480"/>
      <c r="CNG9" s="286"/>
      <c r="CNH9" s="287"/>
      <c r="CNI9" s="288"/>
      <c r="CNJ9" s="284"/>
      <c r="CNK9" s="285"/>
      <c r="CNL9" s="480"/>
      <c r="CNM9" s="480"/>
      <c r="CNN9" s="480"/>
      <c r="CNO9" s="286"/>
      <c r="CNP9" s="287"/>
      <c r="CNQ9" s="288"/>
      <c r="CNR9" s="284"/>
      <c r="CNS9" s="285"/>
      <c r="CNT9" s="480"/>
      <c r="CNU9" s="480"/>
      <c r="CNV9" s="480"/>
      <c r="CNW9" s="286"/>
      <c r="CNX9" s="287"/>
      <c r="CNY9" s="288"/>
      <c r="CNZ9" s="284"/>
      <c r="COA9" s="285"/>
      <c r="COB9" s="480"/>
      <c r="COC9" s="480"/>
      <c r="COD9" s="480"/>
      <c r="COE9" s="286"/>
      <c r="COF9" s="287"/>
      <c r="COG9" s="288"/>
      <c r="COH9" s="284"/>
      <c r="COI9" s="285"/>
      <c r="COJ9" s="480"/>
      <c r="COK9" s="480"/>
      <c r="COL9" s="480"/>
      <c r="COM9" s="286"/>
      <c r="CON9" s="287"/>
      <c r="COO9" s="288"/>
      <c r="COP9" s="284"/>
      <c r="COQ9" s="285"/>
      <c r="COR9" s="480"/>
      <c r="COS9" s="480"/>
      <c r="COT9" s="480"/>
      <c r="COU9" s="286"/>
      <c r="COV9" s="287"/>
      <c r="COW9" s="288"/>
      <c r="COX9" s="284"/>
      <c r="COY9" s="285"/>
      <c r="COZ9" s="480"/>
      <c r="CPA9" s="480"/>
      <c r="CPB9" s="480"/>
      <c r="CPC9" s="286"/>
      <c r="CPD9" s="287"/>
      <c r="CPE9" s="288"/>
      <c r="CPF9" s="284"/>
      <c r="CPG9" s="285"/>
      <c r="CPH9" s="480"/>
      <c r="CPI9" s="480"/>
      <c r="CPJ9" s="480"/>
      <c r="CPK9" s="286"/>
      <c r="CPL9" s="287"/>
      <c r="CPM9" s="288"/>
      <c r="CPN9" s="284"/>
      <c r="CPO9" s="285"/>
      <c r="CPP9" s="480"/>
      <c r="CPQ9" s="480"/>
      <c r="CPR9" s="480"/>
      <c r="CPS9" s="286"/>
      <c r="CPT9" s="287"/>
      <c r="CPU9" s="288"/>
      <c r="CPV9" s="284"/>
      <c r="CPW9" s="285"/>
      <c r="CPX9" s="480"/>
      <c r="CPY9" s="480"/>
      <c r="CPZ9" s="480"/>
      <c r="CQA9" s="286"/>
      <c r="CQB9" s="287"/>
      <c r="CQC9" s="288"/>
      <c r="CQD9" s="284"/>
      <c r="CQE9" s="285"/>
      <c r="CQF9" s="480"/>
      <c r="CQG9" s="480"/>
      <c r="CQH9" s="480"/>
      <c r="CQI9" s="286"/>
      <c r="CQJ9" s="287"/>
      <c r="CQK9" s="288"/>
      <c r="CQL9" s="284"/>
      <c r="CQM9" s="285"/>
      <c r="CQN9" s="480"/>
      <c r="CQO9" s="480"/>
      <c r="CQP9" s="480"/>
      <c r="CQQ9" s="286"/>
      <c r="CQR9" s="287"/>
      <c r="CQS9" s="288"/>
      <c r="CQT9" s="284"/>
      <c r="CQU9" s="285"/>
      <c r="CQV9" s="480"/>
      <c r="CQW9" s="480"/>
      <c r="CQX9" s="480"/>
      <c r="CQY9" s="286"/>
      <c r="CQZ9" s="287"/>
      <c r="CRA9" s="288"/>
      <c r="CRB9" s="284"/>
      <c r="CRC9" s="285"/>
      <c r="CRD9" s="480"/>
      <c r="CRE9" s="480"/>
      <c r="CRF9" s="480"/>
      <c r="CRG9" s="286"/>
      <c r="CRH9" s="287"/>
      <c r="CRI9" s="288"/>
      <c r="CRJ9" s="284"/>
      <c r="CRK9" s="285"/>
      <c r="CRL9" s="480"/>
      <c r="CRM9" s="480"/>
      <c r="CRN9" s="480"/>
      <c r="CRO9" s="286"/>
      <c r="CRP9" s="287"/>
      <c r="CRQ9" s="288"/>
      <c r="CRR9" s="284"/>
      <c r="CRS9" s="285"/>
      <c r="CRT9" s="480"/>
      <c r="CRU9" s="480"/>
      <c r="CRV9" s="480"/>
      <c r="CRW9" s="286"/>
      <c r="CRX9" s="287"/>
      <c r="CRY9" s="288"/>
      <c r="CRZ9" s="284"/>
      <c r="CSA9" s="285"/>
      <c r="CSB9" s="480"/>
      <c r="CSC9" s="480"/>
      <c r="CSD9" s="480"/>
      <c r="CSE9" s="286"/>
      <c r="CSF9" s="287"/>
      <c r="CSG9" s="288"/>
      <c r="CSH9" s="284"/>
      <c r="CSI9" s="285"/>
      <c r="CSJ9" s="480"/>
      <c r="CSK9" s="480"/>
      <c r="CSL9" s="480"/>
      <c r="CSM9" s="286"/>
      <c r="CSN9" s="287"/>
      <c r="CSO9" s="288"/>
      <c r="CSP9" s="284"/>
      <c r="CSQ9" s="285"/>
      <c r="CSR9" s="480"/>
      <c r="CSS9" s="480"/>
      <c r="CST9" s="480"/>
      <c r="CSU9" s="286"/>
      <c r="CSV9" s="287"/>
      <c r="CSW9" s="288"/>
      <c r="CSX9" s="284"/>
      <c r="CSY9" s="285"/>
      <c r="CSZ9" s="480"/>
      <c r="CTA9" s="480"/>
      <c r="CTB9" s="480"/>
      <c r="CTC9" s="286"/>
      <c r="CTD9" s="287"/>
      <c r="CTE9" s="288"/>
      <c r="CTF9" s="284"/>
      <c r="CTG9" s="285"/>
      <c r="CTH9" s="480"/>
      <c r="CTI9" s="480"/>
      <c r="CTJ9" s="480"/>
      <c r="CTK9" s="286"/>
      <c r="CTL9" s="287"/>
      <c r="CTM9" s="288"/>
      <c r="CTN9" s="284"/>
      <c r="CTO9" s="285"/>
      <c r="CTP9" s="480"/>
      <c r="CTQ9" s="480"/>
      <c r="CTR9" s="480"/>
      <c r="CTS9" s="286"/>
      <c r="CTT9" s="287"/>
      <c r="CTU9" s="288"/>
      <c r="CTV9" s="284"/>
      <c r="CTW9" s="285"/>
      <c r="CTX9" s="480"/>
      <c r="CTY9" s="480"/>
      <c r="CTZ9" s="480"/>
      <c r="CUA9" s="286"/>
      <c r="CUB9" s="287"/>
      <c r="CUC9" s="288"/>
      <c r="CUD9" s="284"/>
      <c r="CUE9" s="285"/>
      <c r="CUF9" s="480"/>
      <c r="CUG9" s="480"/>
      <c r="CUH9" s="480"/>
      <c r="CUI9" s="286"/>
      <c r="CUJ9" s="287"/>
      <c r="CUK9" s="288"/>
      <c r="CUL9" s="284"/>
      <c r="CUM9" s="285"/>
      <c r="CUN9" s="480"/>
      <c r="CUO9" s="480"/>
      <c r="CUP9" s="480"/>
      <c r="CUQ9" s="286"/>
      <c r="CUR9" s="287"/>
      <c r="CUS9" s="288"/>
      <c r="CUT9" s="284"/>
      <c r="CUU9" s="285"/>
      <c r="CUV9" s="480"/>
      <c r="CUW9" s="480"/>
      <c r="CUX9" s="480"/>
      <c r="CUY9" s="286"/>
      <c r="CUZ9" s="287"/>
      <c r="CVA9" s="288"/>
      <c r="CVB9" s="284"/>
      <c r="CVC9" s="285"/>
      <c r="CVD9" s="480"/>
      <c r="CVE9" s="480"/>
      <c r="CVF9" s="480"/>
      <c r="CVG9" s="286"/>
      <c r="CVH9" s="287"/>
      <c r="CVI9" s="288"/>
      <c r="CVJ9" s="284"/>
      <c r="CVK9" s="285"/>
      <c r="CVL9" s="480"/>
      <c r="CVM9" s="480"/>
      <c r="CVN9" s="480"/>
      <c r="CVO9" s="286"/>
      <c r="CVP9" s="287"/>
      <c r="CVQ9" s="288"/>
      <c r="CVR9" s="284"/>
      <c r="CVS9" s="285"/>
      <c r="CVT9" s="480"/>
      <c r="CVU9" s="480"/>
      <c r="CVV9" s="480"/>
      <c r="CVW9" s="286"/>
      <c r="CVX9" s="287"/>
      <c r="CVY9" s="288"/>
      <c r="CVZ9" s="284"/>
      <c r="CWA9" s="285"/>
      <c r="CWB9" s="480"/>
      <c r="CWC9" s="480"/>
      <c r="CWD9" s="480"/>
      <c r="CWE9" s="286"/>
      <c r="CWF9" s="287"/>
      <c r="CWG9" s="288"/>
      <c r="CWH9" s="284"/>
      <c r="CWI9" s="285"/>
      <c r="CWJ9" s="480"/>
      <c r="CWK9" s="480"/>
      <c r="CWL9" s="480"/>
      <c r="CWM9" s="286"/>
      <c r="CWN9" s="287"/>
      <c r="CWO9" s="288"/>
      <c r="CWP9" s="284"/>
      <c r="CWQ9" s="285"/>
      <c r="CWR9" s="480"/>
      <c r="CWS9" s="480"/>
      <c r="CWT9" s="480"/>
      <c r="CWU9" s="286"/>
      <c r="CWV9" s="287"/>
      <c r="CWW9" s="288"/>
      <c r="CWX9" s="284"/>
      <c r="CWY9" s="285"/>
      <c r="CWZ9" s="480"/>
      <c r="CXA9" s="480"/>
      <c r="CXB9" s="480"/>
      <c r="CXC9" s="286"/>
      <c r="CXD9" s="287"/>
      <c r="CXE9" s="288"/>
      <c r="CXF9" s="284"/>
      <c r="CXG9" s="285"/>
      <c r="CXH9" s="480"/>
      <c r="CXI9" s="480"/>
      <c r="CXJ9" s="480"/>
      <c r="CXK9" s="286"/>
      <c r="CXL9" s="287"/>
      <c r="CXM9" s="288"/>
      <c r="CXN9" s="284"/>
      <c r="CXO9" s="285"/>
      <c r="CXP9" s="480"/>
      <c r="CXQ9" s="480"/>
      <c r="CXR9" s="480"/>
      <c r="CXS9" s="286"/>
      <c r="CXT9" s="287"/>
      <c r="CXU9" s="288"/>
      <c r="CXV9" s="284"/>
      <c r="CXW9" s="285"/>
      <c r="CXX9" s="480"/>
      <c r="CXY9" s="480"/>
      <c r="CXZ9" s="480"/>
      <c r="CYA9" s="286"/>
      <c r="CYB9" s="287"/>
      <c r="CYC9" s="288"/>
      <c r="CYD9" s="284"/>
      <c r="CYE9" s="285"/>
      <c r="CYF9" s="480"/>
      <c r="CYG9" s="480"/>
      <c r="CYH9" s="480"/>
      <c r="CYI9" s="286"/>
      <c r="CYJ9" s="287"/>
      <c r="CYK9" s="288"/>
      <c r="CYL9" s="284"/>
      <c r="CYM9" s="285"/>
      <c r="CYN9" s="480"/>
      <c r="CYO9" s="480"/>
      <c r="CYP9" s="480"/>
      <c r="CYQ9" s="286"/>
      <c r="CYR9" s="287"/>
      <c r="CYS9" s="288"/>
      <c r="CYT9" s="284"/>
      <c r="CYU9" s="285"/>
      <c r="CYV9" s="480"/>
      <c r="CYW9" s="480"/>
      <c r="CYX9" s="480"/>
      <c r="CYY9" s="286"/>
      <c r="CYZ9" s="287"/>
      <c r="CZA9" s="288"/>
      <c r="CZB9" s="284"/>
      <c r="CZC9" s="285"/>
      <c r="CZD9" s="480"/>
      <c r="CZE9" s="480"/>
      <c r="CZF9" s="480"/>
      <c r="CZG9" s="286"/>
      <c r="CZH9" s="287"/>
      <c r="CZI9" s="288"/>
      <c r="CZJ9" s="284"/>
      <c r="CZK9" s="285"/>
      <c r="CZL9" s="480"/>
      <c r="CZM9" s="480"/>
      <c r="CZN9" s="480"/>
      <c r="CZO9" s="286"/>
      <c r="CZP9" s="287"/>
      <c r="CZQ9" s="288"/>
      <c r="CZR9" s="284"/>
      <c r="CZS9" s="285"/>
      <c r="CZT9" s="480"/>
      <c r="CZU9" s="480"/>
      <c r="CZV9" s="480"/>
      <c r="CZW9" s="286"/>
      <c r="CZX9" s="287"/>
      <c r="CZY9" s="288"/>
      <c r="CZZ9" s="284"/>
      <c r="DAA9" s="285"/>
      <c r="DAB9" s="480"/>
      <c r="DAC9" s="480"/>
      <c r="DAD9" s="480"/>
      <c r="DAE9" s="286"/>
      <c r="DAF9" s="287"/>
      <c r="DAG9" s="288"/>
      <c r="DAH9" s="284"/>
      <c r="DAI9" s="285"/>
      <c r="DAJ9" s="480"/>
      <c r="DAK9" s="480"/>
      <c r="DAL9" s="480"/>
      <c r="DAM9" s="286"/>
      <c r="DAN9" s="287"/>
      <c r="DAO9" s="288"/>
      <c r="DAP9" s="284"/>
      <c r="DAQ9" s="285"/>
      <c r="DAR9" s="480"/>
      <c r="DAS9" s="480"/>
      <c r="DAT9" s="480"/>
      <c r="DAU9" s="286"/>
      <c r="DAV9" s="287"/>
      <c r="DAW9" s="288"/>
      <c r="DAX9" s="284"/>
      <c r="DAY9" s="285"/>
      <c r="DAZ9" s="480"/>
      <c r="DBA9" s="480"/>
      <c r="DBB9" s="480"/>
      <c r="DBC9" s="286"/>
      <c r="DBD9" s="287"/>
      <c r="DBE9" s="288"/>
      <c r="DBF9" s="284"/>
      <c r="DBG9" s="285"/>
      <c r="DBH9" s="480"/>
      <c r="DBI9" s="480"/>
      <c r="DBJ9" s="480"/>
      <c r="DBK9" s="286"/>
      <c r="DBL9" s="287"/>
      <c r="DBM9" s="288"/>
      <c r="DBN9" s="284"/>
      <c r="DBO9" s="285"/>
      <c r="DBP9" s="480"/>
      <c r="DBQ9" s="480"/>
      <c r="DBR9" s="480"/>
      <c r="DBS9" s="286"/>
      <c r="DBT9" s="287"/>
      <c r="DBU9" s="288"/>
      <c r="DBV9" s="284"/>
      <c r="DBW9" s="285"/>
      <c r="DBX9" s="480"/>
      <c r="DBY9" s="480"/>
      <c r="DBZ9" s="480"/>
      <c r="DCA9" s="286"/>
      <c r="DCB9" s="287"/>
      <c r="DCC9" s="288"/>
      <c r="DCD9" s="284"/>
      <c r="DCE9" s="285"/>
      <c r="DCF9" s="480"/>
      <c r="DCG9" s="480"/>
      <c r="DCH9" s="480"/>
      <c r="DCI9" s="286"/>
      <c r="DCJ9" s="287"/>
      <c r="DCK9" s="288"/>
      <c r="DCL9" s="284"/>
      <c r="DCM9" s="285"/>
      <c r="DCN9" s="480"/>
      <c r="DCO9" s="480"/>
      <c r="DCP9" s="480"/>
      <c r="DCQ9" s="286"/>
      <c r="DCR9" s="287"/>
      <c r="DCS9" s="288"/>
      <c r="DCT9" s="284"/>
      <c r="DCU9" s="285"/>
      <c r="DCV9" s="480"/>
      <c r="DCW9" s="480"/>
      <c r="DCX9" s="480"/>
      <c r="DCY9" s="286"/>
      <c r="DCZ9" s="287"/>
      <c r="DDA9" s="288"/>
      <c r="DDB9" s="284"/>
      <c r="DDC9" s="285"/>
      <c r="DDD9" s="480"/>
      <c r="DDE9" s="480"/>
      <c r="DDF9" s="480"/>
      <c r="DDG9" s="286"/>
      <c r="DDH9" s="287"/>
      <c r="DDI9" s="288"/>
      <c r="DDJ9" s="284"/>
      <c r="DDK9" s="285"/>
      <c r="DDL9" s="480"/>
      <c r="DDM9" s="480"/>
      <c r="DDN9" s="480"/>
      <c r="DDO9" s="286"/>
      <c r="DDP9" s="287"/>
      <c r="DDQ9" s="288"/>
      <c r="DDR9" s="284"/>
      <c r="DDS9" s="285"/>
      <c r="DDT9" s="480"/>
      <c r="DDU9" s="480"/>
      <c r="DDV9" s="480"/>
      <c r="DDW9" s="286"/>
      <c r="DDX9" s="287"/>
      <c r="DDY9" s="288"/>
      <c r="DDZ9" s="284"/>
      <c r="DEA9" s="285"/>
      <c r="DEB9" s="480"/>
      <c r="DEC9" s="480"/>
      <c r="DED9" s="480"/>
      <c r="DEE9" s="286"/>
      <c r="DEF9" s="287"/>
      <c r="DEG9" s="288"/>
      <c r="DEH9" s="284"/>
      <c r="DEI9" s="285"/>
      <c r="DEJ9" s="480"/>
      <c r="DEK9" s="480"/>
      <c r="DEL9" s="480"/>
      <c r="DEM9" s="286"/>
      <c r="DEN9" s="287"/>
      <c r="DEO9" s="288"/>
      <c r="DEP9" s="284"/>
      <c r="DEQ9" s="285"/>
      <c r="DER9" s="480"/>
      <c r="DES9" s="480"/>
      <c r="DET9" s="480"/>
      <c r="DEU9" s="286"/>
      <c r="DEV9" s="287"/>
      <c r="DEW9" s="288"/>
      <c r="DEX9" s="284"/>
      <c r="DEY9" s="285"/>
      <c r="DEZ9" s="480"/>
      <c r="DFA9" s="480"/>
      <c r="DFB9" s="480"/>
      <c r="DFC9" s="286"/>
      <c r="DFD9" s="287"/>
      <c r="DFE9" s="288"/>
      <c r="DFF9" s="284"/>
      <c r="DFG9" s="285"/>
      <c r="DFH9" s="480"/>
      <c r="DFI9" s="480"/>
      <c r="DFJ9" s="480"/>
      <c r="DFK9" s="286"/>
      <c r="DFL9" s="287"/>
      <c r="DFM9" s="288"/>
      <c r="DFN9" s="284"/>
      <c r="DFO9" s="285"/>
      <c r="DFP9" s="480"/>
      <c r="DFQ9" s="480"/>
      <c r="DFR9" s="480"/>
      <c r="DFS9" s="286"/>
      <c r="DFT9" s="287"/>
      <c r="DFU9" s="288"/>
      <c r="DFV9" s="284"/>
      <c r="DFW9" s="285"/>
      <c r="DFX9" s="480"/>
      <c r="DFY9" s="480"/>
      <c r="DFZ9" s="480"/>
      <c r="DGA9" s="286"/>
      <c r="DGB9" s="287"/>
      <c r="DGC9" s="288"/>
      <c r="DGD9" s="284"/>
      <c r="DGE9" s="285"/>
      <c r="DGF9" s="480"/>
      <c r="DGG9" s="480"/>
      <c r="DGH9" s="480"/>
      <c r="DGI9" s="286"/>
      <c r="DGJ9" s="287"/>
      <c r="DGK9" s="288"/>
      <c r="DGL9" s="284"/>
      <c r="DGM9" s="285"/>
      <c r="DGN9" s="480"/>
      <c r="DGO9" s="480"/>
      <c r="DGP9" s="480"/>
      <c r="DGQ9" s="286"/>
      <c r="DGR9" s="287"/>
      <c r="DGS9" s="288"/>
      <c r="DGT9" s="284"/>
      <c r="DGU9" s="285"/>
      <c r="DGV9" s="480"/>
      <c r="DGW9" s="480"/>
      <c r="DGX9" s="480"/>
      <c r="DGY9" s="286"/>
      <c r="DGZ9" s="287"/>
      <c r="DHA9" s="288"/>
      <c r="DHB9" s="284"/>
      <c r="DHC9" s="285"/>
      <c r="DHD9" s="480"/>
      <c r="DHE9" s="480"/>
      <c r="DHF9" s="480"/>
      <c r="DHG9" s="286"/>
      <c r="DHH9" s="287"/>
      <c r="DHI9" s="288"/>
      <c r="DHJ9" s="284"/>
      <c r="DHK9" s="285"/>
      <c r="DHL9" s="480"/>
      <c r="DHM9" s="480"/>
      <c r="DHN9" s="480"/>
      <c r="DHO9" s="286"/>
      <c r="DHP9" s="287"/>
      <c r="DHQ9" s="288"/>
      <c r="DHR9" s="284"/>
      <c r="DHS9" s="285"/>
      <c r="DHT9" s="480"/>
      <c r="DHU9" s="480"/>
      <c r="DHV9" s="480"/>
      <c r="DHW9" s="286"/>
      <c r="DHX9" s="287"/>
      <c r="DHY9" s="288"/>
      <c r="DHZ9" s="284"/>
      <c r="DIA9" s="285"/>
      <c r="DIB9" s="480"/>
      <c r="DIC9" s="480"/>
      <c r="DID9" s="480"/>
      <c r="DIE9" s="286"/>
      <c r="DIF9" s="287"/>
      <c r="DIG9" s="288"/>
      <c r="DIH9" s="284"/>
      <c r="DII9" s="285"/>
      <c r="DIJ9" s="480"/>
      <c r="DIK9" s="480"/>
      <c r="DIL9" s="480"/>
      <c r="DIM9" s="286"/>
      <c r="DIN9" s="287"/>
      <c r="DIO9" s="288"/>
      <c r="DIP9" s="284"/>
      <c r="DIQ9" s="285"/>
      <c r="DIR9" s="480"/>
      <c r="DIS9" s="480"/>
      <c r="DIT9" s="480"/>
      <c r="DIU9" s="286"/>
      <c r="DIV9" s="287"/>
      <c r="DIW9" s="288"/>
      <c r="DIX9" s="284"/>
      <c r="DIY9" s="285"/>
      <c r="DIZ9" s="480"/>
      <c r="DJA9" s="480"/>
      <c r="DJB9" s="480"/>
      <c r="DJC9" s="286"/>
      <c r="DJD9" s="287"/>
      <c r="DJE9" s="288"/>
      <c r="DJF9" s="284"/>
      <c r="DJG9" s="285"/>
      <c r="DJH9" s="480"/>
      <c r="DJI9" s="480"/>
      <c r="DJJ9" s="480"/>
      <c r="DJK9" s="286"/>
      <c r="DJL9" s="287"/>
      <c r="DJM9" s="288"/>
      <c r="DJN9" s="284"/>
      <c r="DJO9" s="285"/>
      <c r="DJP9" s="480"/>
      <c r="DJQ9" s="480"/>
      <c r="DJR9" s="480"/>
      <c r="DJS9" s="286"/>
      <c r="DJT9" s="287"/>
      <c r="DJU9" s="288"/>
      <c r="DJV9" s="284"/>
      <c r="DJW9" s="285"/>
      <c r="DJX9" s="480"/>
      <c r="DJY9" s="480"/>
      <c r="DJZ9" s="480"/>
      <c r="DKA9" s="286"/>
      <c r="DKB9" s="287"/>
      <c r="DKC9" s="288"/>
      <c r="DKD9" s="284"/>
      <c r="DKE9" s="285"/>
      <c r="DKF9" s="480"/>
      <c r="DKG9" s="480"/>
      <c r="DKH9" s="480"/>
      <c r="DKI9" s="286"/>
      <c r="DKJ9" s="287"/>
      <c r="DKK9" s="288"/>
      <c r="DKL9" s="284"/>
      <c r="DKM9" s="285"/>
      <c r="DKN9" s="480"/>
      <c r="DKO9" s="480"/>
      <c r="DKP9" s="480"/>
      <c r="DKQ9" s="286"/>
      <c r="DKR9" s="287"/>
      <c r="DKS9" s="288"/>
      <c r="DKT9" s="284"/>
      <c r="DKU9" s="285"/>
      <c r="DKV9" s="480"/>
      <c r="DKW9" s="480"/>
      <c r="DKX9" s="480"/>
      <c r="DKY9" s="286"/>
      <c r="DKZ9" s="287"/>
      <c r="DLA9" s="288"/>
      <c r="DLB9" s="284"/>
      <c r="DLC9" s="285"/>
      <c r="DLD9" s="480"/>
      <c r="DLE9" s="480"/>
      <c r="DLF9" s="480"/>
      <c r="DLG9" s="286"/>
      <c r="DLH9" s="287"/>
      <c r="DLI9" s="288"/>
      <c r="DLJ9" s="284"/>
      <c r="DLK9" s="285"/>
      <c r="DLL9" s="480"/>
      <c r="DLM9" s="480"/>
      <c r="DLN9" s="480"/>
      <c r="DLO9" s="286"/>
      <c r="DLP9" s="287"/>
      <c r="DLQ9" s="288"/>
      <c r="DLR9" s="284"/>
      <c r="DLS9" s="285"/>
      <c r="DLT9" s="480"/>
      <c r="DLU9" s="480"/>
      <c r="DLV9" s="480"/>
      <c r="DLW9" s="286"/>
      <c r="DLX9" s="287"/>
      <c r="DLY9" s="288"/>
      <c r="DLZ9" s="284"/>
      <c r="DMA9" s="285"/>
      <c r="DMB9" s="480"/>
      <c r="DMC9" s="480"/>
      <c r="DMD9" s="480"/>
      <c r="DME9" s="286"/>
      <c r="DMF9" s="287"/>
      <c r="DMG9" s="288"/>
      <c r="DMH9" s="284"/>
      <c r="DMI9" s="285"/>
      <c r="DMJ9" s="480"/>
      <c r="DMK9" s="480"/>
      <c r="DML9" s="480"/>
      <c r="DMM9" s="286"/>
      <c r="DMN9" s="287"/>
      <c r="DMO9" s="288"/>
      <c r="DMP9" s="284"/>
      <c r="DMQ9" s="285"/>
      <c r="DMR9" s="480"/>
      <c r="DMS9" s="480"/>
      <c r="DMT9" s="480"/>
      <c r="DMU9" s="286"/>
      <c r="DMV9" s="287"/>
      <c r="DMW9" s="288"/>
      <c r="DMX9" s="284"/>
      <c r="DMY9" s="285"/>
      <c r="DMZ9" s="480"/>
      <c r="DNA9" s="480"/>
      <c r="DNB9" s="480"/>
      <c r="DNC9" s="286"/>
      <c r="DND9" s="287"/>
      <c r="DNE9" s="288"/>
      <c r="DNF9" s="284"/>
      <c r="DNG9" s="285"/>
      <c r="DNH9" s="480"/>
      <c r="DNI9" s="480"/>
      <c r="DNJ9" s="480"/>
      <c r="DNK9" s="286"/>
      <c r="DNL9" s="287"/>
      <c r="DNM9" s="288"/>
      <c r="DNN9" s="284"/>
      <c r="DNO9" s="285"/>
      <c r="DNP9" s="480"/>
      <c r="DNQ9" s="480"/>
      <c r="DNR9" s="480"/>
      <c r="DNS9" s="286"/>
      <c r="DNT9" s="287"/>
      <c r="DNU9" s="288"/>
      <c r="DNV9" s="284"/>
      <c r="DNW9" s="285"/>
      <c r="DNX9" s="480"/>
      <c r="DNY9" s="480"/>
      <c r="DNZ9" s="480"/>
      <c r="DOA9" s="286"/>
      <c r="DOB9" s="287"/>
      <c r="DOC9" s="288"/>
      <c r="DOD9" s="284"/>
      <c r="DOE9" s="285"/>
      <c r="DOF9" s="480"/>
      <c r="DOG9" s="480"/>
      <c r="DOH9" s="480"/>
      <c r="DOI9" s="286"/>
      <c r="DOJ9" s="287"/>
      <c r="DOK9" s="288"/>
      <c r="DOL9" s="284"/>
      <c r="DOM9" s="285"/>
      <c r="DON9" s="480"/>
      <c r="DOO9" s="480"/>
      <c r="DOP9" s="480"/>
      <c r="DOQ9" s="286"/>
      <c r="DOR9" s="287"/>
      <c r="DOS9" s="288"/>
      <c r="DOT9" s="284"/>
      <c r="DOU9" s="285"/>
      <c r="DOV9" s="480"/>
      <c r="DOW9" s="480"/>
      <c r="DOX9" s="480"/>
      <c r="DOY9" s="286"/>
      <c r="DOZ9" s="287"/>
      <c r="DPA9" s="288"/>
      <c r="DPB9" s="284"/>
      <c r="DPC9" s="285"/>
      <c r="DPD9" s="480"/>
      <c r="DPE9" s="480"/>
      <c r="DPF9" s="480"/>
      <c r="DPG9" s="286"/>
      <c r="DPH9" s="287"/>
      <c r="DPI9" s="288"/>
      <c r="DPJ9" s="284"/>
      <c r="DPK9" s="285"/>
      <c r="DPL9" s="480"/>
      <c r="DPM9" s="480"/>
      <c r="DPN9" s="480"/>
      <c r="DPO9" s="286"/>
      <c r="DPP9" s="287"/>
      <c r="DPQ9" s="288"/>
      <c r="DPR9" s="284"/>
      <c r="DPS9" s="285"/>
      <c r="DPT9" s="480"/>
      <c r="DPU9" s="480"/>
      <c r="DPV9" s="480"/>
      <c r="DPW9" s="286"/>
      <c r="DPX9" s="287"/>
      <c r="DPY9" s="288"/>
      <c r="DPZ9" s="284"/>
      <c r="DQA9" s="285"/>
      <c r="DQB9" s="480"/>
      <c r="DQC9" s="480"/>
      <c r="DQD9" s="480"/>
      <c r="DQE9" s="286"/>
      <c r="DQF9" s="287"/>
      <c r="DQG9" s="288"/>
      <c r="DQH9" s="284"/>
      <c r="DQI9" s="285"/>
      <c r="DQJ9" s="480"/>
      <c r="DQK9" s="480"/>
      <c r="DQL9" s="480"/>
      <c r="DQM9" s="286"/>
      <c r="DQN9" s="287"/>
      <c r="DQO9" s="288"/>
      <c r="DQP9" s="284"/>
      <c r="DQQ9" s="285"/>
      <c r="DQR9" s="480"/>
      <c r="DQS9" s="480"/>
      <c r="DQT9" s="480"/>
      <c r="DQU9" s="286"/>
      <c r="DQV9" s="287"/>
      <c r="DQW9" s="288"/>
      <c r="DQX9" s="284"/>
      <c r="DQY9" s="285"/>
      <c r="DQZ9" s="480"/>
      <c r="DRA9" s="480"/>
      <c r="DRB9" s="480"/>
      <c r="DRC9" s="286"/>
      <c r="DRD9" s="287"/>
      <c r="DRE9" s="288"/>
      <c r="DRF9" s="284"/>
      <c r="DRG9" s="285"/>
      <c r="DRH9" s="480"/>
      <c r="DRI9" s="480"/>
      <c r="DRJ9" s="480"/>
      <c r="DRK9" s="286"/>
      <c r="DRL9" s="287"/>
      <c r="DRM9" s="288"/>
      <c r="DRN9" s="284"/>
      <c r="DRO9" s="285"/>
      <c r="DRP9" s="480"/>
      <c r="DRQ9" s="480"/>
      <c r="DRR9" s="480"/>
      <c r="DRS9" s="286"/>
      <c r="DRT9" s="287"/>
      <c r="DRU9" s="288"/>
      <c r="DRV9" s="284"/>
      <c r="DRW9" s="285"/>
      <c r="DRX9" s="480"/>
      <c r="DRY9" s="480"/>
      <c r="DRZ9" s="480"/>
      <c r="DSA9" s="286"/>
      <c r="DSB9" s="287"/>
      <c r="DSC9" s="288"/>
      <c r="DSD9" s="284"/>
      <c r="DSE9" s="285"/>
      <c r="DSF9" s="480"/>
      <c r="DSG9" s="480"/>
      <c r="DSH9" s="480"/>
      <c r="DSI9" s="286"/>
      <c r="DSJ9" s="287"/>
      <c r="DSK9" s="288"/>
      <c r="DSL9" s="284"/>
      <c r="DSM9" s="285"/>
      <c r="DSN9" s="480"/>
      <c r="DSO9" s="480"/>
      <c r="DSP9" s="480"/>
      <c r="DSQ9" s="286"/>
      <c r="DSR9" s="287"/>
      <c r="DSS9" s="288"/>
      <c r="DST9" s="284"/>
      <c r="DSU9" s="285"/>
      <c r="DSV9" s="480"/>
      <c r="DSW9" s="480"/>
      <c r="DSX9" s="480"/>
      <c r="DSY9" s="286"/>
      <c r="DSZ9" s="287"/>
      <c r="DTA9" s="288"/>
      <c r="DTB9" s="284"/>
      <c r="DTC9" s="285"/>
      <c r="DTD9" s="480"/>
      <c r="DTE9" s="480"/>
      <c r="DTF9" s="480"/>
      <c r="DTG9" s="286"/>
      <c r="DTH9" s="287"/>
      <c r="DTI9" s="288"/>
      <c r="DTJ9" s="284"/>
      <c r="DTK9" s="285"/>
      <c r="DTL9" s="480"/>
      <c r="DTM9" s="480"/>
      <c r="DTN9" s="480"/>
      <c r="DTO9" s="286"/>
      <c r="DTP9" s="287"/>
      <c r="DTQ9" s="288"/>
      <c r="DTR9" s="284"/>
      <c r="DTS9" s="285"/>
      <c r="DTT9" s="480"/>
      <c r="DTU9" s="480"/>
      <c r="DTV9" s="480"/>
      <c r="DTW9" s="286"/>
      <c r="DTX9" s="287"/>
      <c r="DTY9" s="288"/>
      <c r="DTZ9" s="284"/>
      <c r="DUA9" s="285"/>
      <c r="DUB9" s="480"/>
      <c r="DUC9" s="480"/>
      <c r="DUD9" s="480"/>
      <c r="DUE9" s="286"/>
      <c r="DUF9" s="287"/>
      <c r="DUG9" s="288"/>
      <c r="DUH9" s="284"/>
      <c r="DUI9" s="285"/>
      <c r="DUJ9" s="480"/>
      <c r="DUK9" s="480"/>
      <c r="DUL9" s="480"/>
      <c r="DUM9" s="286"/>
      <c r="DUN9" s="287"/>
      <c r="DUO9" s="288"/>
      <c r="DUP9" s="284"/>
      <c r="DUQ9" s="285"/>
      <c r="DUR9" s="480"/>
      <c r="DUS9" s="480"/>
      <c r="DUT9" s="480"/>
      <c r="DUU9" s="286"/>
      <c r="DUV9" s="287"/>
      <c r="DUW9" s="288"/>
      <c r="DUX9" s="284"/>
      <c r="DUY9" s="285"/>
      <c r="DUZ9" s="480"/>
      <c r="DVA9" s="480"/>
      <c r="DVB9" s="480"/>
      <c r="DVC9" s="286"/>
      <c r="DVD9" s="287"/>
      <c r="DVE9" s="288"/>
      <c r="DVF9" s="284"/>
      <c r="DVG9" s="285"/>
      <c r="DVH9" s="480"/>
      <c r="DVI9" s="480"/>
      <c r="DVJ9" s="480"/>
      <c r="DVK9" s="286"/>
      <c r="DVL9" s="287"/>
      <c r="DVM9" s="288"/>
      <c r="DVN9" s="284"/>
      <c r="DVO9" s="285"/>
      <c r="DVP9" s="480"/>
      <c r="DVQ9" s="480"/>
      <c r="DVR9" s="480"/>
      <c r="DVS9" s="286"/>
      <c r="DVT9" s="287"/>
      <c r="DVU9" s="288"/>
      <c r="DVV9" s="284"/>
      <c r="DVW9" s="285"/>
      <c r="DVX9" s="480"/>
      <c r="DVY9" s="480"/>
      <c r="DVZ9" s="480"/>
      <c r="DWA9" s="286"/>
      <c r="DWB9" s="287"/>
      <c r="DWC9" s="288"/>
      <c r="DWD9" s="284"/>
      <c r="DWE9" s="285"/>
      <c r="DWF9" s="480"/>
      <c r="DWG9" s="480"/>
      <c r="DWH9" s="480"/>
      <c r="DWI9" s="286"/>
      <c r="DWJ9" s="287"/>
      <c r="DWK9" s="288"/>
      <c r="DWL9" s="284"/>
      <c r="DWM9" s="285"/>
      <c r="DWN9" s="480"/>
      <c r="DWO9" s="480"/>
      <c r="DWP9" s="480"/>
      <c r="DWQ9" s="286"/>
      <c r="DWR9" s="287"/>
      <c r="DWS9" s="288"/>
      <c r="DWT9" s="284"/>
      <c r="DWU9" s="285"/>
      <c r="DWV9" s="480"/>
      <c r="DWW9" s="480"/>
      <c r="DWX9" s="480"/>
      <c r="DWY9" s="286"/>
      <c r="DWZ9" s="287"/>
      <c r="DXA9" s="288"/>
      <c r="DXB9" s="284"/>
      <c r="DXC9" s="285"/>
      <c r="DXD9" s="480"/>
      <c r="DXE9" s="480"/>
      <c r="DXF9" s="480"/>
      <c r="DXG9" s="286"/>
      <c r="DXH9" s="287"/>
      <c r="DXI9" s="288"/>
      <c r="DXJ9" s="284"/>
      <c r="DXK9" s="285"/>
      <c r="DXL9" s="480"/>
      <c r="DXM9" s="480"/>
      <c r="DXN9" s="480"/>
      <c r="DXO9" s="286"/>
      <c r="DXP9" s="287"/>
      <c r="DXQ9" s="288"/>
      <c r="DXR9" s="284"/>
      <c r="DXS9" s="285"/>
      <c r="DXT9" s="480"/>
      <c r="DXU9" s="480"/>
      <c r="DXV9" s="480"/>
      <c r="DXW9" s="286"/>
      <c r="DXX9" s="287"/>
      <c r="DXY9" s="288"/>
      <c r="DXZ9" s="284"/>
      <c r="DYA9" s="285"/>
      <c r="DYB9" s="480"/>
      <c r="DYC9" s="480"/>
      <c r="DYD9" s="480"/>
      <c r="DYE9" s="286"/>
      <c r="DYF9" s="287"/>
      <c r="DYG9" s="288"/>
      <c r="DYH9" s="284"/>
      <c r="DYI9" s="285"/>
      <c r="DYJ9" s="480"/>
      <c r="DYK9" s="480"/>
      <c r="DYL9" s="480"/>
      <c r="DYM9" s="286"/>
      <c r="DYN9" s="287"/>
      <c r="DYO9" s="288"/>
      <c r="DYP9" s="284"/>
      <c r="DYQ9" s="285"/>
      <c r="DYR9" s="480"/>
      <c r="DYS9" s="480"/>
      <c r="DYT9" s="480"/>
      <c r="DYU9" s="286"/>
      <c r="DYV9" s="287"/>
      <c r="DYW9" s="288"/>
      <c r="DYX9" s="284"/>
      <c r="DYY9" s="285"/>
      <c r="DYZ9" s="480"/>
      <c r="DZA9" s="480"/>
      <c r="DZB9" s="480"/>
      <c r="DZC9" s="286"/>
      <c r="DZD9" s="287"/>
      <c r="DZE9" s="288"/>
      <c r="DZF9" s="284"/>
      <c r="DZG9" s="285"/>
      <c r="DZH9" s="480"/>
      <c r="DZI9" s="480"/>
      <c r="DZJ9" s="480"/>
      <c r="DZK9" s="286"/>
      <c r="DZL9" s="287"/>
      <c r="DZM9" s="288"/>
      <c r="DZN9" s="284"/>
      <c r="DZO9" s="285"/>
      <c r="DZP9" s="480"/>
      <c r="DZQ9" s="480"/>
      <c r="DZR9" s="480"/>
      <c r="DZS9" s="286"/>
      <c r="DZT9" s="287"/>
      <c r="DZU9" s="288"/>
      <c r="DZV9" s="284"/>
      <c r="DZW9" s="285"/>
      <c r="DZX9" s="480"/>
      <c r="DZY9" s="480"/>
      <c r="DZZ9" s="480"/>
      <c r="EAA9" s="286"/>
      <c r="EAB9" s="287"/>
      <c r="EAC9" s="288"/>
      <c r="EAD9" s="284"/>
      <c r="EAE9" s="285"/>
      <c r="EAF9" s="480"/>
      <c r="EAG9" s="480"/>
      <c r="EAH9" s="480"/>
      <c r="EAI9" s="286"/>
      <c r="EAJ9" s="287"/>
      <c r="EAK9" s="288"/>
      <c r="EAL9" s="284"/>
      <c r="EAM9" s="285"/>
      <c r="EAN9" s="480"/>
      <c r="EAO9" s="480"/>
      <c r="EAP9" s="480"/>
      <c r="EAQ9" s="286"/>
      <c r="EAR9" s="287"/>
      <c r="EAS9" s="288"/>
      <c r="EAT9" s="284"/>
      <c r="EAU9" s="285"/>
      <c r="EAV9" s="480"/>
      <c r="EAW9" s="480"/>
      <c r="EAX9" s="480"/>
      <c r="EAY9" s="286"/>
      <c r="EAZ9" s="287"/>
      <c r="EBA9" s="288"/>
      <c r="EBB9" s="284"/>
      <c r="EBC9" s="285"/>
      <c r="EBD9" s="480"/>
      <c r="EBE9" s="480"/>
      <c r="EBF9" s="480"/>
      <c r="EBG9" s="286"/>
      <c r="EBH9" s="287"/>
      <c r="EBI9" s="288"/>
      <c r="EBJ9" s="284"/>
      <c r="EBK9" s="285"/>
      <c r="EBL9" s="480"/>
      <c r="EBM9" s="480"/>
      <c r="EBN9" s="480"/>
      <c r="EBO9" s="286"/>
      <c r="EBP9" s="287"/>
      <c r="EBQ9" s="288"/>
      <c r="EBR9" s="284"/>
      <c r="EBS9" s="285"/>
      <c r="EBT9" s="480"/>
      <c r="EBU9" s="480"/>
      <c r="EBV9" s="480"/>
      <c r="EBW9" s="286"/>
      <c r="EBX9" s="287"/>
      <c r="EBY9" s="288"/>
      <c r="EBZ9" s="284"/>
      <c r="ECA9" s="285"/>
      <c r="ECB9" s="480"/>
      <c r="ECC9" s="480"/>
      <c r="ECD9" s="480"/>
      <c r="ECE9" s="286"/>
      <c r="ECF9" s="287"/>
      <c r="ECG9" s="288"/>
      <c r="ECH9" s="284"/>
      <c r="ECI9" s="285"/>
      <c r="ECJ9" s="480"/>
      <c r="ECK9" s="480"/>
      <c r="ECL9" s="480"/>
      <c r="ECM9" s="286"/>
      <c r="ECN9" s="287"/>
      <c r="ECO9" s="288"/>
      <c r="ECP9" s="284"/>
      <c r="ECQ9" s="285"/>
      <c r="ECR9" s="480"/>
      <c r="ECS9" s="480"/>
      <c r="ECT9" s="480"/>
      <c r="ECU9" s="286"/>
      <c r="ECV9" s="287"/>
      <c r="ECW9" s="288"/>
      <c r="ECX9" s="284"/>
      <c r="ECY9" s="285"/>
      <c r="ECZ9" s="480"/>
      <c r="EDA9" s="480"/>
      <c r="EDB9" s="480"/>
      <c r="EDC9" s="286"/>
      <c r="EDD9" s="287"/>
      <c r="EDE9" s="288"/>
      <c r="EDF9" s="284"/>
      <c r="EDG9" s="285"/>
      <c r="EDH9" s="480"/>
      <c r="EDI9" s="480"/>
      <c r="EDJ9" s="480"/>
      <c r="EDK9" s="286"/>
      <c r="EDL9" s="287"/>
      <c r="EDM9" s="288"/>
      <c r="EDN9" s="284"/>
      <c r="EDO9" s="285"/>
      <c r="EDP9" s="480"/>
      <c r="EDQ9" s="480"/>
      <c r="EDR9" s="480"/>
      <c r="EDS9" s="286"/>
      <c r="EDT9" s="287"/>
      <c r="EDU9" s="288"/>
      <c r="EDV9" s="284"/>
      <c r="EDW9" s="285"/>
      <c r="EDX9" s="480"/>
      <c r="EDY9" s="480"/>
      <c r="EDZ9" s="480"/>
      <c r="EEA9" s="286"/>
      <c r="EEB9" s="287"/>
      <c r="EEC9" s="288"/>
      <c r="EED9" s="284"/>
      <c r="EEE9" s="285"/>
      <c r="EEF9" s="480"/>
      <c r="EEG9" s="480"/>
      <c r="EEH9" s="480"/>
      <c r="EEI9" s="286"/>
      <c r="EEJ9" s="287"/>
      <c r="EEK9" s="288"/>
      <c r="EEL9" s="284"/>
      <c r="EEM9" s="285"/>
      <c r="EEN9" s="480"/>
      <c r="EEO9" s="480"/>
      <c r="EEP9" s="480"/>
      <c r="EEQ9" s="286"/>
      <c r="EER9" s="287"/>
      <c r="EES9" s="288"/>
      <c r="EET9" s="284"/>
      <c r="EEU9" s="285"/>
      <c r="EEV9" s="480"/>
      <c r="EEW9" s="480"/>
      <c r="EEX9" s="480"/>
      <c r="EEY9" s="286"/>
      <c r="EEZ9" s="287"/>
      <c r="EFA9" s="288"/>
      <c r="EFB9" s="284"/>
      <c r="EFC9" s="285"/>
      <c r="EFD9" s="480"/>
      <c r="EFE9" s="480"/>
      <c r="EFF9" s="480"/>
      <c r="EFG9" s="286"/>
      <c r="EFH9" s="287"/>
      <c r="EFI9" s="288"/>
      <c r="EFJ9" s="284"/>
      <c r="EFK9" s="285"/>
      <c r="EFL9" s="480"/>
      <c r="EFM9" s="480"/>
      <c r="EFN9" s="480"/>
      <c r="EFO9" s="286"/>
      <c r="EFP9" s="287"/>
      <c r="EFQ9" s="288"/>
      <c r="EFR9" s="284"/>
      <c r="EFS9" s="285"/>
      <c r="EFT9" s="480"/>
      <c r="EFU9" s="480"/>
      <c r="EFV9" s="480"/>
      <c r="EFW9" s="286"/>
      <c r="EFX9" s="287"/>
      <c r="EFY9" s="288"/>
      <c r="EFZ9" s="284"/>
      <c r="EGA9" s="285"/>
      <c r="EGB9" s="480"/>
      <c r="EGC9" s="480"/>
      <c r="EGD9" s="480"/>
      <c r="EGE9" s="286"/>
      <c r="EGF9" s="287"/>
      <c r="EGG9" s="288"/>
      <c r="EGH9" s="284"/>
      <c r="EGI9" s="285"/>
      <c r="EGJ9" s="480"/>
      <c r="EGK9" s="480"/>
      <c r="EGL9" s="480"/>
      <c r="EGM9" s="286"/>
      <c r="EGN9" s="287"/>
      <c r="EGO9" s="288"/>
      <c r="EGP9" s="284"/>
      <c r="EGQ9" s="285"/>
      <c r="EGR9" s="480"/>
      <c r="EGS9" s="480"/>
      <c r="EGT9" s="480"/>
      <c r="EGU9" s="286"/>
      <c r="EGV9" s="287"/>
      <c r="EGW9" s="288"/>
      <c r="EGX9" s="284"/>
      <c r="EGY9" s="285"/>
      <c r="EGZ9" s="480"/>
      <c r="EHA9" s="480"/>
      <c r="EHB9" s="480"/>
      <c r="EHC9" s="286"/>
      <c r="EHD9" s="287"/>
      <c r="EHE9" s="288"/>
      <c r="EHF9" s="284"/>
      <c r="EHG9" s="285"/>
      <c r="EHH9" s="480"/>
      <c r="EHI9" s="480"/>
      <c r="EHJ9" s="480"/>
      <c r="EHK9" s="286"/>
      <c r="EHL9" s="287"/>
      <c r="EHM9" s="288"/>
      <c r="EHN9" s="284"/>
      <c r="EHO9" s="285"/>
      <c r="EHP9" s="480"/>
      <c r="EHQ9" s="480"/>
      <c r="EHR9" s="480"/>
      <c r="EHS9" s="286"/>
      <c r="EHT9" s="287"/>
      <c r="EHU9" s="288"/>
      <c r="EHV9" s="284"/>
      <c r="EHW9" s="285"/>
      <c r="EHX9" s="480"/>
      <c r="EHY9" s="480"/>
      <c r="EHZ9" s="480"/>
      <c r="EIA9" s="286"/>
      <c r="EIB9" s="287"/>
      <c r="EIC9" s="288"/>
      <c r="EID9" s="284"/>
      <c r="EIE9" s="285"/>
      <c r="EIF9" s="480"/>
      <c r="EIG9" s="480"/>
      <c r="EIH9" s="480"/>
      <c r="EII9" s="286"/>
      <c r="EIJ9" s="287"/>
      <c r="EIK9" s="288"/>
      <c r="EIL9" s="284"/>
      <c r="EIM9" s="285"/>
      <c r="EIN9" s="480"/>
      <c r="EIO9" s="480"/>
      <c r="EIP9" s="480"/>
      <c r="EIQ9" s="286"/>
      <c r="EIR9" s="287"/>
      <c r="EIS9" s="288"/>
      <c r="EIT9" s="284"/>
      <c r="EIU9" s="285"/>
      <c r="EIV9" s="480"/>
      <c r="EIW9" s="480"/>
      <c r="EIX9" s="480"/>
      <c r="EIY9" s="286"/>
      <c r="EIZ9" s="287"/>
      <c r="EJA9" s="288"/>
      <c r="EJB9" s="284"/>
      <c r="EJC9" s="285"/>
      <c r="EJD9" s="480"/>
      <c r="EJE9" s="480"/>
      <c r="EJF9" s="480"/>
      <c r="EJG9" s="286"/>
      <c r="EJH9" s="287"/>
      <c r="EJI9" s="288"/>
      <c r="EJJ9" s="284"/>
      <c r="EJK9" s="285"/>
      <c r="EJL9" s="480"/>
      <c r="EJM9" s="480"/>
      <c r="EJN9" s="480"/>
      <c r="EJO9" s="286"/>
      <c r="EJP9" s="287"/>
      <c r="EJQ9" s="288"/>
      <c r="EJR9" s="284"/>
      <c r="EJS9" s="285"/>
      <c r="EJT9" s="480"/>
      <c r="EJU9" s="480"/>
      <c r="EJV9" s="480"/>
      <c r="EJW9" s="286"/>
      <c r="EJX9" s="287"/>
      <c r="EJY9" s="288"/>
      <c r="EJZ9" s="284"/>
      <c r="EKA9" s="285"/>
      <c r="EKB9" s="480"/>
      <c r="EKC9" s="480"/>
      <c r="EKD9" s="480"/>
      <c r="EKE9" s="286"/>
      <c r="EKF9" s="287"/>
      <c r="EKG9" s="288"/>
      <c r="EKH9" s="284"/>
      <c r="EKI9" s="285"/>
      <c r="EKJ9" s="480"/>
      <c r="EKK9" s="480"/>
      <c r="EKL9" s="480"/>
      <c r="EKM9" s="286"/>
      <c r="EKN9" s="287"/>
      <c r="EKO9" s="288"/>
      <c r="EKP9" s="284"/>
      <c r="EKQ9" s="285"/>
      <c r="EKR9" s="480"/>
      <c r="EKS9" s="480"/>
      <c r="EKT9" s="480"/>
      <c r="EKU9" s="286"/>
      <c r="EKV9" s="287"/>
      <c r="EKW9" s="288"/>
      <c r="EKX9" s="284"/>
      <c r="EKY9" s="285"/>
      <c r="EKZ9" s="480"/>
      <c r="ELA9" s="480"/>
      <c r="ELB9" s="480"/>
      <c r="ELC9" s="286"/>
      <c r="ELD9" s="287"/>
      <c r="ELE9" s="288"/>
      <c r="ELF9" s="284"/>
      <c r="ELG9" s="285"/>
      <c r="ELH9" s="480"/>
      <c r="ELI9" s="480"/>
      <c r="ELJ9" s="480"/>
      <c r="ELK9" s="286"/>
      <c r="ELL9" s="287"/>
      <c r="ELM9" s="288"/>
      <c r="ELN9" s="284"/>
      <c r="ELO9" s="285"/>
      <c r="ELP9" s="480"/>
      <c r="ELQ9" s="480"/>
      <c r="ELR9" s="480"/>
      <c r="ELS9" s="286"/>
      <c r="ELT9" s="287"/>
      <c r="ELU9" s="288"/>
      <c r="ELV9" s="284"/>
      <c r="ELW9" s="285"/>
      <c r="ELX9" s="480"/>
      <c r="ELY9" s="480"/>
      <c r="ELZ9" s="480"/>
      <c r="EMA9" s="286"/>
      <c r="EMB9" s="287"/>
      <c r="EMC9" s="288"/>
      <c r="EMD9" s="284"/>
      <c r="EME9" s="285"/>
      <c r="EMF9" s="480"/>
      <c r="EMG9" s="480"/>
      <c r="EMH9" s="480"/>
      <c r="EMI9" s="286"/>
      <c r="EMJ9" s="287"/>
      <c r="EMK9" s="288"/>
      <c r="EML9" s="284"/>
      <c r="EMM9" s="285"/>
      <c r="EMN9" s="480"/>
      <c r="EMO9" s="480"/>
      <c r="EMP9" s="480"/>
      <c r="EMQ9" s="286"/>
      <c r="EMR9" s="287"/>
      <c r="EMS9" s="288"/>
      <c r="EMT9" s="284"/>
      <c r="EMU9" s="285"/>
      <c r="EMV9" s="480"/>
      <c r="EMW9" s="480"/>
      <c r="EMX9" s="480"/>
      <c r="EMY9" s="286"/>
      <c r="EMZ9" s="287"/>
      <c r="ENA9" s="288"/>
      <c r="ENB9" s="284"/>
      <c r="ENC9" s="285"/>
      <c r="END9" s="480"/>
      <c r="ENE9" s="480"/>
      <c r="ENF9" s="480"/>
      <c r="ENG9" s="286"/>
      <c r="ENH9" s="287"/>
      <c r="ENI9" s="288"/>
      <c r="ENJ9" s="284"/>
      <c r="ENK9" s="285"/>
      <c r="ENL9" s="480"/>
      <c r="ENM9" s="480"/>
      <c r="ENN9" s="480"/>
      <c r="ENO9" s="286"/>
      <c r="ENP9" s="287"/>
      <c r="ENQ9" s="288"/>
      <c r="ENR9" s="284"/>
      <c r="ENS9" s="285"/>
      <c r="ENT9" s="480"/>
      <c r="ENU9" s="480"/>
      <c r="ENV9" s="480"/>
      <c r="ENW9" s="286"/>
      <c r="ENX9" s="287"/>
      <c r="ENY9" s="288"/>
      <c r="ENZ9" s="284"/>
      <c r="EOA9" s="285"/>
      <c r="EOB9" s="480"/>
      <c r="EOC9" s="480"/>
      <c r="EOD9" s="480"/>
      <c r="EOE9" s="286"/>
      <c r="EOF9" s="287"/>
      <c r="EOG9" s="288"/>
      <c r="EOH9" s="284"/>
      <c r="EOI9" s="285"/>
      <c r="EOJ9" s="480"/>
      <c r="EOK9" s="480"/>
      <c r="EOL9" s="480"/>
      <c r="EOM9" s="286"/>
      <c r="EON9" s="287"/>
      <c r="EOO9" s="288"/>
      <c r="EOP9" s="284"/>
      <c r="EOQ9" s="285"/>
      <c r="EOR9" s="480"/>
      <c r="EOS9" s="480"/>
      <c r="EOT9" s="480"/>
      <c r="EOU9" s="286"/>
      <c r="EOV9" s="287"/>
      <c r="EOW9" s="288"/>
      <c r="EOX9" s="284"/>
      <c r="EOY9" s="285"/>
      <c r="EOZ9" s="480"/>
      <c r="EPA9" s="480"/>
      <c r="EPB9" s="480"/>
      <c r="EPC9" s="286"/>
      <c r="EPD9" s="287"/>
      <c r="EPE9" s="288"/>
      <c r="EPF9" s="284"/>
      <c r="EPG9" s="285"/>
      <c r="EPH9" s="480"/>
      <c r="EPI9" s="480"/>
      <c r="EPJ9" s="480"/>
      <c r="EPK9" s="286"/>
      <c r="EPL9" s="287"/>
      <c r="EPM9" s="288"/>
      <c r="EPN9" s="284"/>
      <c r="EPO9" s="285"/>
      <c r="EPP9" s="480"/>
      <c r="EPQ9" s="480"/>
      <c r="EPR9" s="480"/>
      <c r="EPS9" s="286"/>
      <c r="EPT9" s="287"/>
      <c r="EPU9" s="288"/>
      <c r="EPV9" s="284"/>
      <c r="EPW9" s="285"/>
      <c r="EPX9" s="480"/>
      <c r="EPY9" s="480"/>
      <c r="EPZ9" s="480"/>
      <c r="EQA9" s="286"/>
      <c r="EQB9" s="287"/>
      <c r="EQC9" s="288"/>
      <c r="EQD9" s="284"/>
      <c r="EQE9" s="285"/>
      <c r="EQF9" s="480"/>
      <c r="EQG9" s="480"/>
      <c r="EQH9" s="480"/>
      <c r="EQI9" s="286"/>
      <c r="EQJ9" s="287"/>
      <c r="EQK9" s="288"/>
      <c r="EQL9" s="284"/>
      <c r="EQM9" s="285"/>
      <c r="EQN9" s="480"/>
      <c r="EQO9" s="480"/>
      <c r="EQP9" s="480"/>
      <c r="EQQ9" s="286"/>
      <c r="EQR9" s="287"/>
      <c r="EQS9" s="288"/>
      <c r="EQT9" s="284"/>
      <c r="EQU9" s="285"/>
      <c r="EQV9" s="480"/>
      <c r="EQW9" s="480"/>
      <c r="EQX9" s="480"/>
      <c r="EQY9" s="286"/>
      <c r="EQZ9" s="287"/>
      <c r="ERA9" s="288"/>
      <c r="ERB9" s="284"/>
      <c r="ERC9" s="285"/>
      <c r="ERD9" s="480"/>
      <c r="ERE9" s="480"/>
      <c r="ERF9" s="480"/>
      <c r="ERG9" s="286"/>
      <c r="ERH9" s="287"/>
      <c r="ERI9" s="288"/>
      <c r="ERJ9" s="284"/>
      <c r="ERK9" s="285"/>
      <c r="ERL9" s="480"/>
      <c r="ERM9" s="480"/>
      <c r="ERN9" s="480"/>
      <c r="ERO9" s="286"/>
      <c r="ERP9" s="287"/>
      <c r="ERQ9" s="288"/>
      <c r="ERR9" s="284"/>
      <c r="ERS9" s="285"/>
      <c r="ERT9" s="480"/>
      <c r="ERU9" s="480"/>
      <c r="ERV9" s="480"/>
      <c r="ERW9" s="286"/>
      <c r="ERX9" s="287"/>
      <c r="ERY9" s="288"/>
      <c r="ERZ9" s="284"/>
      <c r="ESA9" s="285"/>
      <c r="ESB9" s="480"/>
      <c r="ESC9" s="480"/>
      <c r="ESD9" s="480"/>
      <c r="ESE9" s="286"/>
      <c r="ESF9" s="287"/>
      <c r="ESG9" s="288"/>
      <c r="ESH9" s="284"/>
      <c r="ESI9" s="285"/>
      <c r="ESJ9" s="480"/>
      <c r="ESK9" s="480"/>
      <c r="ESL9" s="480"/>
      <c r="ESM9" s="286"/>
      <c r="ESN9" s="287"/>
      <c r="ESO9" s="288"/>
      <c r="ESP9" s="284"/>
      <c r="ESQ9" s="285"/>
      <c r="ESR9" s="480"/>
      <c r="ESS9" s="480"/>
      <c r="EST9" s="480"/>
      <c r="ESU9" s="286"/>
      <c r="ESV9" s="287"/>
      <c r="ESW9" s="288"/>
      <c r="ESX9" s="284"/>
      <c r="ESY9" s="285"/>
      <c r="ESZ9" s="480"/>
      <c r="ETA9" s="480"/>
      <c r="ETB9" s="480"/>
      <c r="ETC9" s="286"/>
      <c r="ETD9" s="287"/>
      <c r="ETE9" s="288"/>
      <c r="ETF9" s="284"/>
      <c r="ETG9" s="285"/>
      <c r="ETH9" s="480"/>
      <c r="ETI9" s="480"/>
      <c r="ETJ9" s="480"/>
      <c r="ETK9" s="286"/>
      <c r="ETL9" s="287"/>
      <c r="ETM9" s="288"/>
      <c r="ETN9" s="284"/>
      <c r="ETO9" s="285"/>
      <c r="ETP9" s="480"/>
      <c r="ETQ9" s="480"/>
      <c r="ETR9" s="480"/>
      <c r="ETS9" s="286"/>
      <c r="ETT9" s="287"/>
      <c r="ETU9" s="288"/>
      <c r="ETV9" s="284"/>
      <c r="ETW9" s="285"/>
      <c r="ETX9" s="480"/>
      <c r="ETY9" s="480"/>
      <c r="ETZ9" s="480"/>
      <c r="EUA9" s="286"/>
      <c r="EUB9" s="287"/>
      <c r="EUC9" s="288"/>
      <c r="EUD9" s="284"/>
      <c r="EUE9" s="285"/>
      <c r="EUF9" s="480"/>
      <c r="EUG9" s="480"/>
      <c r="EUH9" s="480"/>
      <c r="EUI9" s="286"/>
      <c r="EUJ9" s="287"/>
      <c r="EUK9" s="288"/>
      <c r="EUL9" s="284"/>
      <c r="EUM9" s="285"/>
      <c r="EUN9" s="480"/>
      <c r="EUO9" s="480"/>
      <c r="EUP9" s="480"/>
      <c r="EUQ9" s="286"/>
      <c r="EUR9" s="287"/>
      <c r="EUS9" s="288"/>
      <c r="EUT9" s="284"/>
      <c r="EUU9" s="285"/>
      <c r="EUV9" s="480"/>
      <c r="EUW9" s="480"/>
      <c r="EUX9" s="480"/>
      <c r="EUY9" s="286"/>
      <c r="EUZ9" s="287"/>
      <c r="EVA9" s="288"/>
      <c r="EVB9" s="284"/>
      <c r="EVC9" s="285"/>
      <c r="EVD9" s="480"/>
      <c r="EVE9" s="480"/>
      <c r="EVF9" s="480"/>
      <c r="EVG9" s="286"/>
      <c r="EVH9" s="287"/>
      <c r="EVI9" s="288"/>
      <c r="EVJ9" s="284"/>
      <c r="EVK9" s="285"/>
      <c r="EVL9" s="480"/>
      <c r="EVM9" s="480"/>
      <c r="EVN9" s="480"/>
      <c r="EVO9" s="286"/>
      <c r="EVP9" s="287"/>
      <c r="EVQ9" s="288"/>
      <c r="EVR9" s="284"/>
      <c r="EVS9" s="285"/>
      <c r="EVT9" s="480"/>
      <c r="EVU9" s="480"/>
      <c r="EVV9" s="480"/>
      <c r="EVW9" s="286"/>
      <c r="EVX9" s="287"/>
      <c r="EVY9" s="288"/>
      <c r="EVZ9" s="284"/>
      <c r="EWA9" s="285"/>
      <c r="EWB9" s="480"/>
      <c r="EWC9" s="480"/>
      <c r="EWD9" s="480"/>
      <c r="EWE9" s="286"/>
      <c r="EWF9" s="287"/>
      <c r="EWG9" s="288"/>
      <c r="EWH9" s="284"/>
      <c r="EWI9" s="285"/>
      <c r="EWJ9" s="480"/>
      <c r="EWK9" s="480"/>
      <c r="EWL9" s="480"/>
      <c r="EWM9" s="286"/>
      <c r="EWN9" s="287"/>
      <c r="EWO9" s="288"/>
      <c r="EWP9" s="284"/>
      <c r="EWQ9" s="285"/>
      <c r="EWR9" s="480"/>
      <c r="EWS9" s="480"/>
      <c r="EWT9" s="480"/>
      <c r="EWU9" s="286"/>
      <c r="EWV9" s="287"/>
      <c r="EWW9" s="288"/>
      <c r="EWX9" s="284"/>
      <c r="EWY9" s="285"/>
      <c r="EWZ9" s="480"/>
      <c r="EXA9" s="480"/>
      <c r="EXB9" s="480"/>
      <c r="EXC9" s="286"/>
      <c r="EXD9" s="287"/>
      <c r="EXE9" s="288"/>
      <c r="EXF9" s="284"/>
      <c r="EXG9" s="285"/>
      <c r="EXH9" s="480"/>
      <c r="EXI9" s="480"/>
      <c r="EXJ9" s="480"/>
      <c r="EXK9" s="286"/>
      <c r="EXL9" s="287"/>
      <c r="EXM9" s="288"/>
      <c r="EXN9" s="284"/>
      <c r="EXO9" s="285"/>
      <c r="EXP9" s="480"/>
      <c r="EXQ9" s="480"/>
      <c r="EXR9" s="480"/>
      <c r="EXS9" s="286"/>
      <c r="EXT9" s="287"/>
      <c r="EXU9" s="288"/>
      <c r="EXV9" s="284"/>
      <c r="EXW9" s="285"/>
      <c r="EXX9" s="480"/>
      <c r="EXY9" s="480"/>
      <c r="EXZ9" s="480"/>
      <c r="EYA9" s="286"/>
      <c r="EYB9" s="287"/>
      <c r="EYC9" s="288"/>
      <c r="EYD9" s="284"/>
      <c r="EYE9" s="285"/>
      <c r="EYF9" s="480"/>
      <c r="EYG9" s="480"/>
      <c r="EYH9" s="480"/>
      <c r="EYI9" s="286"/>
      <c r="EYJ9" s="287"/>
      <c r="EYK9" s="288"/>
      <c r="EYL9" s="284"/>
      <c r="EYM9" s="285"/>
      <c r="EYN9" s="480"/>
      <c r="EYO9" s="480"/>
      <c r="EYP9" s="480"/>
      <c r="EYQ9" s="286"/>
      <c r="EYR9" s="287"/>
      <c r="EYS9" s="288"/>
      <c r="EYT9" s="284"/>
      <c r="EYU9" s="285"/>
      <c r="EYV9" s="480"/>
      <c r="EYW9" s="480"/>
      <c r="EYX9" s="480"/>
      <c r="EYY9" s="286"/>
      <c r="EYZ9" s="287"/>
      <c r="EZA9" s="288"/>
      <c r="EZB9" s="284"/>
      <c r="EZC9" s="285"/>
      <c r="EZD9" s="480"/>
      <c r="EZE9" s="480"/>
      <c r="EZF9" s="480"/>
      <c r="EZG9" s="286"/>
      <c r="EZH9" s="287"/>
      <c r="EZI9" s="288"/>
      <c r="EZJ9" s="284"/>
      <c r="EZK9" s="285"/>
      <c r="EZL9" s="480"/>
      <c r="EZM9" s="480"/>
      <c r="EZN9" s="480"/>
      <c r="EZO9" s="286"/>
      <c r="EZP9" s="287"/>
      <c r="EZQ9" s="288"/>
      <c r="EZR9" s="284"/>
      <c r="EZS9" s="285"/>
      <c r="EZT9" s="480"/>
      <c r="EZU9" s="480"/>
      <c r="EZV9" s="480"/>
      <c r="EZW9" s="286"/>
      <c r="EZX9" s="287"/>
      <c r="EZY9" s="288"/>
      <c r="EZZ9" s="284"/>
      <c r="FAA9" s="285"/>
      <c r="FAB9" s="480"/>
      <c r="FAC9" s="480"/>
      <c r="FAD9" s="480"/>
      <c r="FAE9" s="286"/>
      <c r="FAF9" s="287"/>
      <c r="FAG9" s="288"/>
      <c r="FAH9" s="284"/>
      <c r="FAI9" s="285"/>
      <c r="FAJ9" s="480"/>
      <c r="FAK9" s="480"/>
      <c r="FAL9" s="480"/>
      <c r="FAM9" s="286"/>
      <c r="FAN9" s="287"/>
      <c r="FAO9" s="288"/>
      <c r="FAP9" s="284"/>
      <c r="FAQ9" s="285"/>
      <c r="FAR9" s="480"/>
      <c r="FAS9" s="480"/>
      <c r="FAT9" s="480"/>
      <c r="FAU9" s="286"/>
      <c r="FAV9" s="287"/>
      <c r="FAW9" s="288"/>
      <c r="FAX9" s="284"/>
      <c r="FAY9" s="285"/>
      <c r="FAZ9" s="480"/>
      <c r="FBA9" s="480"/>
      <c r="FBB9" s="480"/>
      <c r="FBC9" s="286"/>
      <c r="FBD9" s="287"/>
      <c r="FBE9" s="288"/>
      <c r="FBF9" s="284"/>
      <c r="FBG9" s="285"/>
      <c r="FBH9" s="480"/>
      <c r="FBI9" s="480"/>
      <c r="FBJ9" s="480"/>
      <c r="FBK9" s="286"/>
      <c r="FBL9" s="287"/>
      <c r="FBM9" s="288"/>
      <c r="FBN9" s="284"/>
      <c r="FBO9" s="285"/>
      <c r="FBP9" s="480"/>
      <c r="FBQ9" s="480"/>
      <c r="FBR9" s="480"/>
      <c r="FBS9" s="286"/>
      <c r="FBT9" s="287"/>
      <c r="FBU9" s="288"/>
      <c r="FBV9" s="284"/>
      <c r="FBW9" s="285"/>
      <c r="FBX9" s="480"/>
      <c r="FBY9" s="480"/>
      <c r="FBZ9" s="480"/>
      <c r="FCA9" s="286"/>
      <c r="FCB9" s="287"/>
      <c r="FCC9" s="288"/>
      <c r="FCD9" s="284"/>
      <c r="FCE9" s="285"/>
      <c r="FCF9" s="480"/>
      <c r="FCG9" s="480"/>
      <c r="FCH9" s="480"/>
      <c r="FCI9" s="286"/>
      <c r="FCJ9" s="287"/>
      <c r="FCK9" s="288"/>
      <c r="FCL9" s="284"/>
      <c r="FCM9" s="285"/>
      <c r="FCN9" s="480"/>
      <c r="FCO9" s="480"/>
      <c r="FCP9" s="480"/>
      <c r="FCQ9" s="286"/>
      <c r="FCR9" s="287"/>
      <c r="FCS9" s="288"/>
      <c r="FCT9" s="284"/>
      <c r="FCU9" s="285"/>
      <c r="FCV9" s="480"/>
      <c r="FCW9" s="480"/>
      <c r="FCX9" s="480"/>
      <c r="FCY9" s="286"/>
      <c r="FCZ9" s="287"/>
      <c r="FDA9" s="288"/>
      <c r="FDB9" s="284"/>
      <c r="FDC9" s="285"/>
      <c r="FDD9" s="480"/>
      <c r="FDE9" s="480"/>
      <c r="FDF9" s="480"/>
      <c r="FDG9" s="286"/>
      <c r="FDH9" s="287"/>
      <c r="FDI9" s="288"/>
      <c r="FDJ9" s="284"/>
      <c r="FDK9" s="285"/>
      <c r="FDL9" s="480"/>
      <c r="FDM9" s="480"/>
      <c r="FDN9" s="480"/>
      <c r="FDO9" s="286"/>
      <c r="FDP9" s="287"/>
      <c r="FDQ9" s="288"/>
      <c r="FDR9" s="284"/>
      <c r="FDS9" s="285"/>
      <c r="FDT9" s="480"/>
      <c r="FDU9" s="480"/>
      <c r="FDV9" s="480"/>
      <c r="FDW9" s="286"/>
      <c r="FDX9" s="287"/>
      <c r="FDY9" s="288"/>
      <c r="FDZ9" s="284"/>
      <c r="FEA9" s="285"/>
      <c r="FEB9" s="480"/>
      <c r="FEC9" s="480"/>
      <c r="FED9" s="480"/>
      <c r="FEE9" s="286"/>
      <c r="FEF9" s="287"/>
      <c r="FEG9" s="288"/>
      <c r="FEH9" s="284"/>
      <c r="FEI9" s="285"/>
      <c r="FEJ9" s="480"/>
      <c r="FEK9" s="480"/>
      <c r="FEL9" s="480"/>
      <c r="FEM9" s="286"/>
      <c r="FEN9" s="287"/>
      <c r="FEO9" s="288"/>
      <c r="FEP9" s="284"/>
      <c r="FEQ9" s="285"/>
      <c r="FER9" s="480"/>
      <c r="FES9" s="480"/>
      <c r="FET9" s="480"/>
      <c r="FEU9" s="286"/>
      <c r="FEV9" s="287"/>
      <c r="FEW9" s="288"/>
      <c r="FEX9" s="284"/>
      <c r="FEY9" s="285"/>
      <c r="FEZ9" s="480"/>
      <c r="FFA9" s="480"/>
      <c r="FFB9" s="480"/>
      <c r="FFC9" s="286"/>
      <c r="FFD9" s="287"/>
      <c r="FFE9" s="288"/>
      <c r="FFF9" s="284"/>
      <c r="FFG9" s="285"/>
      <c r="FFH9" s="480"/>
      <c r="FFI9" s="480"/>
      <c r="FFJ9" s="480"/>
      <c r="FFK9" s="286"/>
      <c r="FFL9" s="287"/>
      <c r="FFM9" s="288"/>
      <c r="FFN9" s="284"/>
      <c r="FFO9" s="285"/>
      <c r="FFP9" s="480"/>
      <c r="FFQ9" s="480"/>
      <c r="FFR9" s="480"/>
      <c r="FFS9" s="286"/>
      <c r="FFT9" s="287"/>
      <c r="FFU9" s="288"/>
      <c r="FFV9" s="284"/>
      <c r="FFW9" s="285"/>
      <c r="FFX9" s="480"/>
      <c r="FFY9" s="480"/>
      <c r="FFZ9" s="480"/>
      <c r="FGA9" s="286"/>
      <c r="FGB9" s="287"/>
      <c r="FGC9" s="288"/>
      <c r="FGD9" s="284"/>
      <c r="FGE9" s="285"/>
      <c r="FGF9" s="480"/>
      <c r="FGG9" s="480"/>
      <c r="FGH9" s="480"/>
      <c r="FGI9" s="286"/>
      <c r="FGJ9" s="287"/>
      <c r="FGK9" s="288"/>
      <c r="FGL9" s="284"/>
      <c r="FGM9" s="285"/>
      <c r="FGN9" s="480"/>
      <c r="FGO9" s="480"/>
      <c r="FGP9" s="480"/>
      <c r="FGQ9" s="286"/>
      <c r="FGR9" s="287"/>
      <c r="FGS9" s="288"/>
      <c r="FGT9" s="284"/>
      <c r="FGU9" s="285"/>
      <c r="FGV9" s="480"/>
      <c r="FGW9" s="480"/>
      <c r="FGX9" s="480"/>
      <c r="FGY9" s="286"/>
      <c r="FGZ9" s="287"/>
      <c r="FHA9" s="288"/>
      <c r="FHB9" s="284"/>
      <c r="FHC9" s="285"/>
      <c r="FHD9" s="480"/>
      <c r="FHE9" s="480"/>
      <c r="FHF9" s="480"/>
      <c r="FHG9" s="286"/>
      <c r="FHH9" s="287"/>
      <c r="FHI9" s="288"/>
      <c r="FHJ9" s="284"/>
      <c r="FHK9" s="285"/>
      <c r="FHL9" s="480"/>
      <c r="FHM9" s="480"/>
      <c r="FHN9" s="480"/>
      <c r="FHO9" s="286"/>
      <c r="FHP9" s="287"/>
      <c r="FHQ9" s="288"/>
      <c r="FHR9" s="284"/>
      <c r="FHS9" s="285"/>
      <c r="FHT9" s="480"/>
      <c r="FHU9" s="480"/>
      <c r="FHV9" s="480"/>
      <c r="FHW9" s="286"/>
      <c r="FHX9" s="287"/>
      <c r="FHY9" s="288"/>
      <c r="FHZ9" s="284"/>
      <c r="FIA9" s="285"/>
      <c r="FIB9" s="480"/>
      <c r="FIC9" s="480"/>
      <c r="FID9" s="480"/>
      <c r="FIE9" s="286"/>
      <c r="FIF9" s="287"/>
      <c r="FIG9" s="288"/>
      <c r="FIH9" s="284"/>
      <c r="FII9" s="285"/>
      <c r="FIJ9" s="480"/>
      <c r="FIK9" s="480"/>
      <c r="FIL9" s="480"/>
      <c r="FIM9" s="286"/>
      <c r="FIN9" s="287"/>
      <c r="FIO9" s="288"/>
      <c r="FIP9" s="284"/>
      <c r="FIQ9" s="285"/>
      <c r="FIR9" s="480"/>
      <c r="FIS9" s="480"/>
      <c r="FIT9" s="480"/>
      <c r="FIU9" s="286"/>
      <c r="FIV9" s="287"/>
      <c r="FIW9" s="288"/>
      <c r="FIX9" s="284"/>
      <c r="FIY9" s="285"/>
      <c r="FIZ9" s="480"/>
      <c r="FJA9" s="480"/>
      <c r="FJB9" s="480"/>
      <c r="FJC9" s="286"/>
      <c r="FJD9" s="287"/>
      <c r="FJE9" s="288"/>
      <c r="FJF9" s="284"/>
      <c r="FJG9" s="285"/>
      <c r="FJH9" s="480"/>
      <c r="FJI9" s="480"/>
      <c r="FJJ9" s="480"/>
      <c r="FJK9" s="286"/>
      <c r="FJL9" s="287"/>
      <c r="FJM9" s="288"/>
      <c r="FJN9" s="284"/>
      <c r="FJO9" s="285"/>
      <c r="FJP9" s="480"/>
      <c r="FJQ9" s="480"/>
      <c r="FJR9" s="480"/>
      <c r="FJS9" s="286"/>
      <c r="FJT9" s="287"/>
      <c r="FJU9" s="288"/>
      <c r="FJV9" s="284"/>
      <c r="FJW9" s="285"/>
      <c r="FJX9" s="480"/>
      <c r="FJY9" s="480"/>
      <c r="FJZ9" s="480"/>
      <c r="FKA9" s="286"/>
      <c r="FKB9" s="287"/>
      <c r="FKC9" s="288"/>
      <c r="FKD9" s="284"/>
      <c r="FKE9" s="285"/>
      <c r="FKF9" s="480"/>
      <c r="FKG9" s="480"/>
      <c r="FKH9" s="480"/>
      <c r="FKI9" s="286"/>
      <c r="FKJ9" s="287"/>
      <c r="FKK9" s="288"/>
      <c r="FKL9" s="284"/>
      <c r="FKM9" s="285"/>
      <c r="FKN9" s="480"/>
      <c r="FKO9" s="480"/>
      <c r="FKP9" s="480"/>
      <c r="FKQ9" s="286"/>
      <c r="FKR9" s="287"/>
      <c r="FKS9" s="288"/>
      <c r="FKT9" s="284"/>
      <c r="FKU9" s="285"/>
      <c r="FKV9" s="480"/>
      <c r="FKW9" s="480"/>
      <c r="FKX9" s="480"/>
      <c r="FKY9" s="286"/>
      <c r="FKZ9" s="287"/>
      <c r="FLA9" s="288"/>
      <c r="FLB9" s="284"/>
      <c r="FLC9" s="285"/>
      <c r="FLD9" s="480"/>
      <c r="FLE9" s="480"/>
      <c r="FLF9" s="480"/>
      <c r="FLG9" s="286"/>
      <c r="FLH9" s="287"/>
      <c r="FLI9" s="288"/>
      <c r="FLJ9" s="284"/>
      <c r="FLK9" s="285"/>
      <c r="FLL9" s="480"/>
      <c r="FLM9" s="480"/>
      <c r="FLN9" s="480"/>
      <c r="FLO9" s="286"/>
      <c r="FLP9" s="287"/>
      <c r="FLQ9" s="288"/>
      <c r="FLR9" s="284"/>
      <c r="FLS9" s="285"/>
      <c r="FLT9" s="480"/>
      <c r="FLU9" s="480"/>
      <c r="FLV9" s="480"/>
      <c r="FLW9" s="286"/>
      <c r="FLX9" s="287"/>
      <c r="FLY9" s="288"/>
      <c r="FLZ9" s="284"/>
      <c r="FMA9" s="285"/>
      <c r="FMB9" s="480"/>
      <c r="FMC9" s="480"/>
      <c r="FMD9" s="480"/>
      <c r="FME9" s="286"/>
      <c r="FMF9" s="287"/>
      <c r="FMG9" s="288"/>
      <c r="FMH9" s="284"/>
      <c r="FMI9" s="285"/>
      <c r="FMJ9" s="480"/>
      <c r="FMK9" s="480"/>
      <c r="FML9" s="480"/>
      <c r="FMM9" s="286"/>
      <c r="FMN9" s="287"/>
      <c r="FMO9" s="288"/>
      <c r="FMP9" s="284"/>
      <c r="FMQ9" s="285"/>
      <c r="FMR9" s="480"/>
      <c r="FMS9" s="480"/>
      <c r="FMT9" s="480"/>
      <c r="FMU9" s="286"/>
      <c r="FMV9" s="287"/>
      <c r="FMW9" s="288"/>
      <c r="FMX9" s="284"/>
      <c r="FMY9" s="285"/>
      <c r="FMZ9" s="480"/>
      <c r="FNA9" s="480"/>
      <c r="FNB9" s="480"/>
      <c r="FNC9" s="286"/>
      <c r="FND9" s="287"/>
      <c r="FNE9" s="288"/>
      <c r="FNF9" s="284"/>
      <c r="FNG9" s="285"/>
      <c r="FNH9" s="480"/>
      <c r="FNI9" s="480"/>
      <c r="FNJ9" s="480"/>
      <c r="FNK9" s="286"/>
      <c r="FNL9" s="287"/>
      <c r="FNM9" s="288"/>
      <c r="FNN9" s="284"/>
      <c r="FNO9" s="285"/>
      <c r="FNP9" s="480"/>
      <c r="FNQ9" s="480"/>
      <c r="FNR9" s="480"/>
      <c r="FNS9" s="286"/>
      <c r="FNT9" s="287"/>
      <c r="FNU9" s="288"/>
      <c r="FNV9" s="284"/>
      <c r="FNW9" s="285"/>
      <c r="FNX9" s="480"/>
      <c r="FNY9" s="480"/>
      <c r="FNZ9" s="480"/>
      <c r="FOA9" s="286"/>
      <c r="FOB9" s="287"/>
      <c r="FOC9" s="288"/>
      <c r="FOD9" s="284"/>
      <c r="FOE9" s="285"/>
      <c r="FOF9" s="480"/>
      <c r="FOG9" s="480"/>
      <c r="FOH9" s="480"/>
      <c r="FOI9" s="286"/>
      <c r="FOJ9" s="287"/>
      <c r="FOK9" s="288"/>
      <c r="FOL9" s="284"/>
      <c r="FOM9" s="285"/>
      <c r="FON9" s="480"/>
      <c r="FOO9" s="480"/>
      <c r="FOP9" s="480"/>
      <c r="FOQ9" s="286"/>
      <c r="FOR9" s="287"/>
      <c r="FOS9" s="288"/>
      <c r="FOT9" s="284"/>
      <c r="FOU9" s="285"/>
      <c r="FOV9" s="480"/>
      <c r="FOW9" s="480"/>
      <c r="FOX9" s="480"/>
      <c r="FOY9" s="286"/>
      <c r="FOZ9" s="287"/>
      <c r="FPA9" s="288"/>
      <c r="FPB9" s="284"/>
      <c r="FPC9" s="285"/>
      <c r="FPD9" s="480"/>
      <c r="FPE9" s="480"/>
      <c r="FPF9" s="480"/>
      <c r="FPG9" s="286"/>
      <c r="FPH9" s="287"/>
      <c r="FPI9" s="288"/>
      <c r="FPJ9" s="284"/>
      <c r="FPK9" s="285"/>
      <c r="FPL9" s="480"/>
      <c r="FPM9" s="480"/>
      <c r="FPN9" s="480"/>
      <c r="FPO9" s="286"/>
      <c r="FPP9" s="287"/>
      <c r="FPQ9" s="288"/>
      <c r="FPR9" s="284"/>
      <c r="FPS9" s="285"/>
      <c r="FPT9" s="480"/>
      <c r="FPU9" s="480"/>
      <c r="FPV9" s="480"/>
      <c r="FPW9" s="286"/>
      <c r="FPX9" s="287"/>
      <c r="FPY9" s="288"/>
      <c r="FPZ9" s="284"/>
      <c r="FQA9" s="285"/>
      <c r="FQB9" s="480"/>
      <c r="FQC9" s="480"/>
      <c r="FQD9" s="480"/>
      <c r="FQE9" s="286"/>
      <c r="FQF9" s="287"/>
      <c r="FQG9" s="288"/>
      <c r="FQH9" s="284"/>
      <c r="FQI9" s="285"/>
      <c r="FQJ9" s="480"/>
      <c r="FQK9" s="480"/>
      <c r="FQL9" s="480"/>
      <c r="FQM9" s="286"/>
      <c r="FQN9" s="287"/>
      <c r="FQO9" s="288"/>
      <c r="FQP9" s="284"/>
      <c r="FQQ9" s="285"/>
      <c r="FQR9" s="480"/>
      <c r="FQS9" s="480"/>
      <c r="FQT9" s="480"/>
      <c r="FQU9" s="286"/>
      <c r="FQV9" s="287"/>
      <c r="FQW9" s="288"/>
      <c r="FQX9" s="284"/>
      <c r="FQY9" s="285"/>
      <c r="FQZ9" s="480"/>
      <c r="FRA9" s="480"/>
      <c r="FRB9" s="480"/>
      <c r="FRC9" s="286"/>
      <c r="FRD9" s="287"/>
      <c r="FRE9" s="288"/>
      <c r="FRF9" s="284"/>
      <c r="FRG9" s="285"/>
      <c r="FRH9" s="480"/>
      <c r="FRI9" s="480"/>
      <c r="FRJ9" s="480"/>
      <c r="FRK9" s="286"/>
      <c r="FRL9" s="287"/>
      <c r="FRM9" s="288"/>
      <c r="FRN9" s="284"/>
      <c r="FRO9" s="285"/>
      <c r="FRP9" s="480"/>
      <c r="FRQ9" s="480"/>
      <c r="FRR9" s="480"/>
      <c r="FRS9" s="286"/>
      <c r="FRT9" s="287"/>
      <c r="FRU9" s="288"/>
      <c r="FRV9" s="284"/>
      <c r="FRW9" s="285"/>
      <c r="FRX9" s="480"/>
      <c r="FRY9" s="480"/>
      <c r="FRZ9" s="480"/>
      <c r="FSA9" s="286"/>
      <c r="FSB9" s="287"/>
      <c r="FSC9" s="288"/>
      <c r="FSD9" s="284"/>
      <c r="FSE9" s="285"/>
      <c r="FSF9" s="480"/>
      <c r="FSG9" s="480"/>
      <c r="FSH9" s="480"/>
      <c r="FSI9" s="286"/>
      <c r="FSJ9" s="287"/>
      <c r="FSK9" s="288"/>
      <c r="FSL9" s="284"/>
      <c r="FSM9" s="285"/>
      <c r="FSN9" s="480"/>
      <c r="FSO9" s="480"/>
      <c r="FSP9" s="480"/>
      <c r="FSQ9" s="286"/>
      <c r="FSR9" s="287"/>
      <c r="FSS9" s="288"/>
      <c r="FST9" s="284"/>
      <c r="FSU9" s="285"/>
      <c r="FSV9" s="480"/>
      <c r="FSW9" s="480"/>
      <c r="FSX9" s="480"/>
      <c r="FSY9" s="286"/>
      <c r="FSZ9" s="287"/>
      <c r="FTA9" s="288"/>
      <c r="FTB9" s="284"/>
      <c r="FTC9" s="285"/>
      <c r="FTD9" s="480"/>
      <c r="FTE9" s="480"/>
      <c r="FTF9" s="480"/>
      <c r="FTG9" s="286"/>
      <c r="FTH9" s="287"/>
      <c r="FTI9" s="288"/>
      <c r="FTJ9" s="284"/>
      <c r="FTK9" s="285"/>
      <c r="FTL9" s="480"/>
      <c r="FTM9" s="480"/>
      <c r="FTN9" s="480"/>
      <c r="FTO9" s="286"/>
      <c r="FTP9" s="287"/>
      <c r="FTQ9" s="288"/>
      <c r="FTR9" s="284"/>
      <c r="FTS9" s="285"/>
      <c r="FTT9" s="480"/>
      <c r="FTU9" s="480"/>
      <c r="FTV9" s="480"/>
      <c r="FTW9" s="286"/>
      <c r="FTX9" s="287"/>
      <c r="FTY9" s="288"/>
      <c r="FTZ9" s="284"/>
      <c r="FUA9" s="285"/>
      <c r="FUB9" s="480"/>
      <c r="FUC9" s="480"/>
      <c r="FUD9" s="480"/>
      <c r="FUE9" s="286"/>
      <c r="FUF9" s="287"/>
      <c r="FUG9" s="288"/>
      <c r="FUH9" s="284"/>
      <c r="FUI9" s="285"/>
      <c r="FUJ9" s="480"/>
      <c r="FUK9" s="480"/>
      <c r="FUL9" s="480"/>
      <c r="FUM9" s="286"/>
      <c r="FUN9" s="287"/>
      <c r="FUO9" s="288"/>
      <c r="FUP9" s="284"/>
      <c r="FUQ9" s="285"/>
      <c r="FUR9" s="480"/>
      <c r="FUS9" s="480"/>
      <c r="FUT9" s="480"/>
      <c r="FUU9" s="286"/>
      <c r="FUV9" s="287"/>
      <c r="FUW9" s="288"/>
      <c r="FUX9" s="284"/>
      <c r="FUY9" s="285"/>
      <c r="FUZ9" s="480"/>
      <c r="FVA9" s="480"/>
      <c r="FVB9" s="480"/>
      <c r="FVC9" s="286"/>
      <c r="FVD9" s="287"/>
      <c r="FVE9" s="288"/>
      <c r="FVF9" s="284"/>
      <c r="FVG9" s="285"/>
      <c r="FVH9" s="480"/>
      <c r="FVI9" s="480"/>
      <c r="FVJ9" s="480"/>
      <c r="FVK9" s="286"/>
      <c r="FVL9" s="287"/>
      <c r="FVM9" s="288"/>
      <c r="FVN9" s="284"/>
      <c r="FVO9" s="285"/>
      <c r="FVP9" s="480"/>
      <c r="FVQ9" s="480"/>
      <c r="FVR9" s="480"/>
      <c r="FVS9" s="286"/>
      <c r="FVT9" s="287"/>
      <c r="FVU9" s="288"/>
      <c r="FVV9" s="284"/>
      <c r="FVW9" s="285"/>
      <c r="FVX9" s="480"/>
      <c r="FVY9" s="480"/>
      <c r="FVZ9" s="480"/>
      <c r="FWA9" s="286"/>
      <c r="FWB9" s="287"/>
      <c r="FWC9" s="288"/>
      <c r="FWD9" s="284"/>
      <c r="FWE9" s="285"/>
      <c r="FWF9" s="480"/>
      <c r="FWG9" s="480"/>
      <c r="FWH9" s="480"/>
      <c r="FWI9" s="286"/>
      <c r="FWJ9" s="287"/>
      <c r="FWK9" s="288"/>
      <c r="FWL9" s="284"/>
      <c r="FWM9" s="285"/>
      <c r="FWN9" s="480"/>
      <c r="FWO9" s="480"/>
      <c r="FWP9" s="480"/>
      <c r="FWQ9" s="286"/>
      <c r="FWR9" s="287"/>
      <c r="FWS9" s="288"/>
      <c r="FWT9" s="284"/>
      <c r="FWU9" s="285"/>
      <c r="FWV9" s="480"/>
      <c r="FWW9" s="480"/>
      <c r="FWX9" s="480"/>
      <c r="FWY9" s="286"/>
      <c r="FWZ9" s="287"/>
      <c r="FXA9" s="288"/>
      <c r="FXB9" s="284"/>
      <c r="FXC9" s="285"/>
      <c r="FXD9" s="480"/>
      <c r="FXE9" s="480"/>
      <c r="FXF9" s="480"/>
      <c r="FXG9" s="286"/>
      <c r="FXH9" s="287"/>
      <c r="FXI9" s="288"/>
      <c r="FXJ9" s="284"/>
      <c r="FXK9" s="285"/>
      <c r="FXL9" s="480"/>
      <c r="FXM9" s="480"/>
      <c r="FXN9" s="480"/>
      <c r="FXO9" s="286"/>
      <c r="FXP9" s="287"/>
      <c r="FXQ9" s="288"/>
      <c r="FXR9" s="284"/>
      <c r="FXS9" s="285"/>
      <c r="FXT9" s="480"/>
      <c r="FXU9" s="480"/>
      <c r="FXV9" s="480"/>
      <c r="FXW9" s="286"/>
      <c r="FXX9" s="287"/>
      <c r="FXY9" s="288"/>
      <c r="FXZ9" s="284"/>
      <c r="FYA9" s="285"/>
      <c r="FYB9" s="480"/>
      <c r="FYC9" s="480"/>
      <c r="FYD9" s="480"/>
      <c r="FYE9" s="286"/>
      <c r="FYF9" s="287"/>
      <c r="FYG9" s="288"/>
      <c r="FYH9" s="284"/>
      <c r="FYI9" s="285"/>
      <c r="FYJ9" s="480"/>
      <c r="FYK9" s="480"/>
      <c r="FYL9" s="480"/>
      <c r="FYM9" s="286"/>
      <c r="FYN9" s="287"/>
      <c r="FYO9" s="288"/>
      <c r="FYP9" s="284"/>
      <c r="FYQ9" s="285"/>
      <c r="FYR9" s="480"/>
      <c r="FYS9" s="480"/>
      <c r="FYT9" s="480"/>
      <c r="FYU9" s="286"/>
      <c r="FYV9" s="287"/>
      <c r="FYW9" s="288"/>
      <c r="FYX9" s="284"/>
      <c r="FYY9" s="285"/>
      <c r="FYZ9" s="480"/>
      <c r="FZA9" s="480"/>
      <c r="FZB9" s="480"/>
      <c r="FZC9" s="286"/>
      <c r="FZD9" s="287"/>
      <c r="FZE9" s="288"/>
      <c r="FZF9" s="284"/>
      <c r="FZG9" s="285"/>
      <c r="FZH9" s="480"/>
      <c r="FZI9" s="480"/>
      <c r="FZJ9" s="480"/>
      <c r="FZK9" s="286"/>
      <c r="FZL9" s="287"/>
      <c r="FZM9" s="288"/>
      <c r="FZN9" s="284"/>
      <c r="FZO9" s="285"/>
      <c r="FZP9" s="480"/>
      <c r="FZQ9" s="480"/>
      <c r="FZR9" s="480"/>
      <c r="FZS9" s="286"/>
      <c r="FZT9" s="287"/>
      <c r="FZU9" s="288"/>
      <c r="FZV9" s="284"/>
      <c r="FZW9" s="285"/>
      <c r="FZX9" s="480"/>
      <c r="FZY9" s="480"/>
      <c r="FZZ9" s="480"/>
      <c r="GAA9" s="286"/>
      <c r="GAB9" s="287"/>
      <c r="GAC9" s="288"/>
      <c r="GAD9" s="284"/>
      <c r="GAE9" s="285"/>
      <c r="GAF9" s="480"/>
      <c r="GAG9" s="480"/>
      <c r="GAH9" s="480"/>
      <c r="GAI9" s="286"/>
      <c r="GAJ9" s="287"/>
      <c r="GAK9" s="288"/>
      <c r="GAL9" s="284"/>
      <c r="GAM9" s="285"/>
      <c r="GAN9" s="480"/>
      <c r="GAO9" s="480"/>
      <c r="GAP9" s="480"/>
      <c r="GAQ9" s="286"/>
      <c r="GAR9" s="287"/>
      <c r="GAS9" s="288"/>
      <c r="GAT9" s="284"/>
      <c r="GAU9" s="285"/>
      <c r="GAV9" s="480"/>
      <c r="GAW9" s="480"/>
      <c r="GAX9" s="480"/>
      <c r="GAY9" s="286"/>
      <c r="GAZ9" s="287"/>
      <c r="GBA9" s="288"/>
      <c r="GBB9" s="284"/>
      <c r="GBC9" s="285"/>
      <c r="GBD9" s="480"/>
      <c r="GBE9" s="480"/>
      <c r="GBF9" s="480"/>
      <c r="GBG9" s="286"/>
      <c r="GBH9" s="287"/>
      <c r="GBI9" s="288"/>
      <c r="GBJ9" s="284"/>
      <c r="GBK9" s="285"/>
      <c r="GBL9" s="480"/>
      <c r="GBM9" s="480"/>
      <c r="GBN9" s="480"/>
      <c r="GBO9" s="286"/>
      <c r="GBP9" s="287"/>
      <c r="GBQ9" s="288"/>
      <c r="GBR9" s="284"/>
      <c r="GBS9" s="285"/>
      <c r="GBT9" s="480"/>
      <c r="GBU9" s="480"/>
      <c r="GBV9" s="480"/>
      <c r="GBW9" s="286"/>
      <c r="GBX9" s="287"/>
      <c r="GBY9" s="288"/>
      <c r="GBZ9" s="284"/>
      <c r="GCA9" s="285"/>
      <c r="GCB9" s="480"/>
      <c r="GCC9" s="480"/>
      <c r="GCD9" s="480"/>
      <c r="GCE9" s="286"/>
      <c r="GCF9" s="287"/>
      <c r="GCG9" s="288"/>
      <c r="GCH9" s="284"/>
      <c r="GCI9" s="285"/>
      <c r="GCJ9" s="480"/>
      <c r="GCK9" s="480"/>
      <c r="GCL9" s="480"/>
      <c r="GCM9" s="286"/>
      <c r="GCN9" s="287"/>
      <c r="GCO9" s="288"/>
      <c r="GCP9" s="284"/>
      <c r="GCQ9" s="285"/>
      <c r="GCR9" s="480"/>
      <c r="GCS9" s="480"/>
      <c r="GCT9" s="480"/>
      <c r="GCU9" s="286"/>
      <c r="GCV9" s="287"/>
      <c r="GCW9" s="288"/>
      <c r="GCX9" s="284"/>
      <c r="GCY9" s="285"/>
      <c r="GCZ9" s="480"/>
      <c r="GDA9" s="480"/>
      <c r="GDB9" s="480"/>
      <c r="GDC9" s="286"/>
      <c r="GDD9" s="287"/>
      <c r="GDE9" s="288"/>
      <c r="GDF9" s="284"/>
      <c r="GDG9" s="285"/>
      <c r="GDH9" s="480"/>
      <c r="GDI9" s="480"/>
      <c r="GDJ9" s="480"/>
      <c r="GDK9" s="286"/>
      <c r="GDL9" s="287"/>
      <c r="GDM9" s="288"/>
      <c r="GDN9" s="284"/>
      <c r="GDO9" s="285"/>
      <c r="GDP9" s="480"/>
      <c r="GDQ9" s="480"/>
      <c r="GDR9" s="480"/>
      <c r="GDS9" s="286"/>
      <c r="GDT9" s="287"/>
      <c r="GDU9" s="288"/>
      <c r="GDV9" s="284"/>
      <c r="GDW9" s="285"/>
      <c r="GDX9" s="480"/>
      <c r="GDY9" s="480"/>
      <c r="GDZ9" s="480"/>
      <c r="GEA9" s="286"/>
      <c r="GEB9" s="287"/>
      <c r="GEC9" s="288"/>
      <c r="GED9" s="284"/>
      <c r="GEE9" s="285"/>
      <c r="GEF9" s="480"/>
      <c r="GEG9" s="480"/>
      <c r="GEH9" s="480"/>
      <c r="GEI9" s="286"/>
      <c r="GEJ9" s="287"/>
      <c r="GEK9" s="288"/>
      <c r="GEL9" s="284"/>
      <c r="GEM9" s="285"/>
      <c r="GEN9" s="480"/>
      <c r="GEO9" s="480"/>
      <c r="GEP9" s="480"/>
      <c r="GEQ9" s="286"/>
      <c r="GER9" s="287"/>
      <c r="GES9" s="288"/>
      <c r="GET9" s="284"/>
      <c r="GEU9" s="285"/>
      <c r="GEV9" s="480"/>
      <c r="GEW9" s="480"/>
      <c r="GEX9" s="480"/>
      <c r="GEY9" s="286"/>
      <c r="GEZ9" s="287"/>
      <c r="GFA9" s="288"/>
      <c r="GFB9" s="284"/>
      <c r="GFC9" s="285"/>
      <c r="GFD9" s="480"/>
      <c r="GFE9" s="480"/>
      <c r="GFF9" s="480"/>
      <c r="GFG9" s="286"/>
      <c r="GFH9" s="287"/>
      <c r="GFI9" s="288"/>
      <c r="GFJ9" s="284"/>
      <c r="GFK9" s="285"/>
      <c r="GFL9" s="480"/>
      <c r="GFM9" s="480"/>
      <c r="GFN9" s="480"/>
      <c r="GFO9" s="286"/>
      <c r="GFP9" s="287"/>
      <c r="GFQ9" s="288"/>
      <c r="GFR9" s="284"/>
      <c r="GFS9" s="285"/>
      <c r="GFT9" s="480"/>
      <c r="GFU9" s="480"/>
      <c r="GFV9" s="480"/>
      <c r="GFW9" s="286"/>
      <c r="GFX9" s="287"/>
      <c r="GFY9" s="288"/>
      <c r="GFZ9" s="284"/>
      <c r="GGA9" s="285"/>
      <c r="GGB9" s="480"/>
      <c r="GGC9" s="480"/>
      <c r="GGD9" s="480"/>
      <c r="GGE9" s="286"/>
      <c r="GGF9" s="287"/>
      <c r="GGG9" s="288"/>
      <c r="GGH9" s="284"/>
      <c r="GGI9" s="285"/>
      <c r="GGJ9" s="480"/>
      <c r="GGK9" s="480"/>
      <c r="GGL9" s="480"/>
      <c r="GGM9" s="286"/>
      <c r="GGN9" s="287"/>
      <c r="GGO9" s="288"/>
      <c r="GGP9" s="284"/>
      <c r="GGQ9" s="285"/>
      <c r="GGR9" s="480"/>
      <c r="GGS9" s="480"/>
      <c r="GGT9" s="480"/>
      <c r="GGU9" s="286"/>
      <c r="GGV9" s="287"/>
      <c r="GGW9" s="288"/>
      <c r="GGX9" s="284"/>
      <c r="GGY9" s="285"/>
      <c r="GGZ9" s="480"/>
      <c r="GHA9" s="480"/>
      <c r="GHB9" s="480"/>
      <c r="GHC9" s="286"/>
      <c r="GHD9" s="287"/>
      <c r="GHE9" s="288"/>
      <c r="GHF9" s="284"/>
      <c r="GHG9" s="285"/>
      <c r="GHH9" s="480"/>
      <c r="GHI9" s="480"/>
      <c r="GHJ9" s="480"/>
      <c r="GHK9" s="286"/>
      <c r="GHL9" s="287"/>
      <c r="GHM9" s="288"/>
      <c r="GHN9" s="284"/>
      <c r="GHO9" s="285"/>
      <c r="GHP9" s="480"/>
      <c r="GHQ9" s="480"/>
      <c r="GHR9" s="480"/>
      <c r="GHS9" s="286"/>
      <c r="GHT9" s="287"/>
      <c r="GHU9" s="288"/>
      <c r="GHV9" s="284"/>
      <c r="GHW9" s="285"/>
      <c r="GHX9" s="480"/>
      <c r="GHY9" s="480"/>
      <c r="GHZ9" s="480"/>
      <c r="GIA9" s="286"/>
      <c r="GIB9" s="287"/>
      <c r="GIC9" s="288"/>
      <c r="GID9" s="284"/>
      <c r="GIE9" s="285"/>
      <c r="GIF9" s="480"/>
      <c r="GIG9" s="480"/>
      <c r="GIH9" s="480"/>
      <c r="GII9" s="286"/>
      <c r="GIJ9" s="287"/>
      <c r="GIK9" s="288"/>
      <c r="GIL9" s="284"/>
      <c r="GIM9" s="285"/>
      <c r="GIN9" s="480"/>
      <c r="GIO9" s="480"/>
      <c r="GIP9" s="480"/>
      <c r="GIQ9" s="286"/>
      <c r="GIR9" s="287"/>
      <c r="GIS9" s="288"/>
      <c r="GIT9" s="284"/>
      <c r="GIU9" s="285"/>
      <c r="GIV9" s="480"/>
      <c r="GIW9" s="480"/>
      <c r="GIX9" s="480"/>
      <c r="GIY9" s="286"/>
      <c r="GIZ9" s="287"/>
      <c r="GJA9" s="288"/>
      <c r="GJB9" s="284"/>
      <c r="GJC9" s="285"/>
      <c r="GJD9" s="480"/>
      <c r="GJE9" s="480"/>
      <c r="GJF9" s="480"/>
      <c r="GJG9" s="286"/>
      <c r="GJH9" s="287"/>
      <c r="GJI9" s="288"/>
      <c r="GJJ9" s="284"/>
      <c r="GJK9" s="285"/>
      <c r="GJL9" s="480"/>
      <c r="GJM9" s="480"/>
      <c r="GJN9" s="480"/>
      <c r="GJO9" s="286"/>
      <c r="GJP9" s="287"/>
      <c r="GJQ9" s="288"/>
      <c r="GJR9" s="284"/>
      <c r="GJS9" s="285"/>
      <c r="GJT9" s="480"/>
      <c r="GJU9" s="480"/>
      <c r="GJV9" s="480"/>
      <c r="GJW9" s="286"/>
      <c r="GJX9" s="287"/>
      <c r="GJY9" s="288"/>
      <c r="GJZ9" s="284"/>
      <c r="GKA9" s="285"/>
      <c r="GKB9" s="480"/>
      <c r="GKC9" s="480"/>
      <c r="GKD9" s="480"/>
      <c r="GKE9" s="286"/>
      <c r="GKF9" s="287"/>
      <c r="GKG9" s="288"/>
      <c r="GKH9" s="284"/>
      <c r="GKI9" s="285"/>
      <c r="GKJ9" s="480"/>
      <c r="GKK9" s="480"/>
      <c r="GKL9" s="480"/>
      <c r="GKM9" s="286"/>
      <c r="GKN9" s="287"/>
      <c r="GKO9" s="288"/>
      <c r="GKP9" s="284"/>
      <c r="GKQ9" s="285"/>
      <c r="GKR9" s="480"/>
      <c r="GKS9" s="480"/>
      <c r="GKT9" s="480"/>
      <c r="GKU9" s="286"/>
      <c r="GKV9" s="287"/>
      <c r="GKW9" s="288"/>
      <c r="GKX9" s="284"/>
      <c r="GKY9" s="285"/>
      <c r="GKZ9" s="480"/>
      <c r="GLA9" s="480"/>
      <c r="GLB9" s="480"/>
      <c r="GLC9" s="286"/>
      <c r="GLD9" s="287"/>
      <c r="GLE9" s="288"/>
      <c r="GLF9" s="284"/>
      <c r="GLG9" s="285"/>
      <c r="GLH9" s="480"/>
      <c r="GLI9" s="480"/>
      <c r="GLJ9" s="480"/>
      <c r="GLK9" s="286"/>
      <c r="GLL9" s="287"/>
      <c r="GLM9" s="288"/>
      <c r="GLN9" s="284"/>
      <c r="GLO9" s="285"/>
      <c r="GLP9" s="480"/>
      <c r="GLQ9" s="480"/>
      <c r="GLR9" s="480"/>
      <c r="GLS9" s="286"/>
      <c r="GLT9" s="287"/>
      <c r="GLU9" s="288"/>
      <c r="GLV9" s="284"/>
      <c r="GLW9" s="285"/>
      <c r="GLX9" s="480"/>
      <c r="GLY9" s="480"/>
      <c r="GLZ9" s="480"/>
      <c r="GMA9" s="286"/>
      <c r="GMB9" s="287"/>
      <c r="GMC9" s="288"/>
      <c r="GMD9" s="284"/>
      <c r="GME9" s="285"/>
      <c r="GMF9" s="480"/>
      <c r="GMG9" s="480"/>
      <c r="GMH9" s="480"/>
      <c r="GMI9" s="286"/>
      <c r="GMJ9" s="287"/>
      <c r="GMK9" s="288"/>
      <c r="GML9" s="284"/>
      <c r="GMM9" s="285"/>
      <c r="GMN9" s="480"/>
      <c r="GMO9" s="480"/>
      <c r="GMP9" s="480"/>
      <c r="GMQ9" s="286"/>
      <c r="GMR9" s="287"/>
      <c r="GMS9" s="288"/>
      <c r="GMT9" s="284"/>
      <c r="GMU9" s="285"/>
      <c r="GMV9" s="480"/>
      <c r="GMW9" s="480"/>
      <c r="GMX9" s="480"/>
      <c r="GMY9" s="286"/>
      <c r="GMZ9" s="287"/>
      <c r="GNA9" s="288"/>
      <c r="GNB9" s="284"/>
      <c r="GNC9" s="285"/>
      <c r="GND9" s="480"/>
      <c r="GNE9" s="480"/>
      <c r="GNF9" s="480"/>
      <c r="GNG9" s="286"/>
      <c r="GNH9" s="287"/>
      <c r="GNI9" s="288"/>
      <c r="GNJ9" s="284"/>
      <c r="GNK9" s="285"/>
      <c r="GNL9" s="480"/>
      <c r="GNM9" s="480"/>
      <c r="GNN9" s="480"/>
      <c r="GNO9" s="286"/>
      <c r="GNP9" s="287"/>
      <c r="GNQ9" s="288"/>
      <c r="GNR9" s="284"/>
      <c r="GNS9" s="285"/>
      <c r="GNT9" s="480"/>
      <c r="GNU9" s="480"/>
      <c r="GNV9" s="480"/>
      <c r="GNW9" s="286"/>
      <c r="GNX9" s="287"/>
      <c r="GNY9" s="288"/>
      <c r="GNZ9" s="284"/>
      <c r="GOA9" s="285"/>
      <c r="GOB9" s="480"/>
      <c r="GOC9" s="480"/>
      <c r="GOD9" s="480"/>
      <c r="GOE9" s="286"/>
      <c r="GOF9" s="287"/>
      <c r="GOG9" s="288"/>
      <c r="GOH9" s="284"/>
      <c r="GOI9" s="285"/>
      <c r="GOJ9" s="480"/>
      <c r="GOK9" s="480"/>
      <c r="GOL9" s="480"/>
      <c r="GOM9" s="286"/>
      <c r="GON9" s="287"/>
      <c r="GOO9" s="288"/>
      <c r="GOP9" s="284"/>
      <c r="GOQ9" s="285"/>
      <c r="GOR9" s="480"/>
      <c r="GOS9" s="480"/>
      <c r="GOT9" s="480"/>
      <c r="GOU9" s="286"/>
      <c r="GOV9" s="287"/>
      <c r="GOW9" s="288"/>
      <c r="GOX9" s="284"/>
      <c r="GOY9" s="285"/>
      <c r="GOZ9" s="480"/>
      <c r="GPA9" s="480"/>
      <c r="GPB9" s="480"/>
      <c r="GPC9" s="286"/>
      <c r="GPD9" s="287"/>
      <c r="GPE9" s="288"/>
      <c r="GPF9" s="284"/>
      <c r="GPG9" s="285"/>
      <c r="GPH9" s="480"/>
      <c r="GPI9" s="480"/>
      <c r="GPJ9" s="480"/>
      <c r="GPK9" s="286"/>
      <c r="GPL9" s="287"/>
      <c r="GPM9" s="288"/>
      <c r="GPN9" s="284"/>
      <c r="GPO9" s="285"/>
      <c r="GPP9" s="480"/>
      <c r="GPQ9" s="480"/>
      <c r="GPR9" s="480"/>
      <c r="GPS9" s="286"/>
      <c r="GPT9" s="287"/>
      <c r="GPU9" s="288"/>
      <c r="GPV9" s="284"/>
      <c r="GPW9" s="285"/>
      <c r="GPX9" s="480"/>
      <c r="GPY9" s="480"/>
      <c r="GPZ9" s="480"/>
      <c r="GQA9" s="286"/>
      <c r="GQB9" s="287"/>
      <c r="GQC9" s="288"/>
      <c r="GQD9" s="284"/>
      <c r="GQE9" s="285"/>
      <c r="GQF9" s="480"/>
      <c r="GQG9" s="480"/>
      <c r="GQH9" s="480"/>
      <c r="GQI9" s="286"/>
      <c r="GQJ9" s="287"/>
      <c r="GQK9" s="288"/>
      <c r="GQL9" s="284"/>
      <c r="GQM9" s="285"/>
      <c r="GQN9" s="480"/>
      <c r="GQO9" s="480"/>
      <c r="GQP9" s="480"/>
      <c r="GQQ9" s="286"/>
      <c r="GQR9" s="287"/>
      <c r="GQS9" s="288"/>
      <c r="GQT9" s="284"/>
      <c r="GQU9" s="285"/>
      <c r="GQV9" s="480"/>
      <c r="GQW9" s="480"/>
      <c r="GQX9" s="480"/>
      <c r="GQY9" s="286"/>
      <c r="GQZ9" s="287"/>
      <c r="GRA9" s="288"/>
      <c r="GRB9" s="284"/>
      <c r="GRC9" s="285"/>
      <c r="GRD9" s="480"/>
      <c r="GRE9" s="480"/>
      <c r="GRF9" s="480"/>
      <c r="GRG9" s="286"/>
      <c r="GRH9" s="287"/>
      <c r="GRI9" s="288"/>
      <c r="GRJ9" s="284"/>
      <c r="GRK9" s="285"/>
      <c r="GRL9" s="480"/>
      <c r="GRM9" s="480"/>
      <c r="GRN9" s="480"/>
      <c r="GRO9" s="286"/>
      <c r="GRP9" s="287"/>
      <c r="GRQ9" s="288"/>
      <c r="GRR9" s="284"/>
      <c r="GRS9" s="285"/>
      <c r="GRT9" s="480"/>
      <c r="GRU9" s="480"/>
      <c r="GRV9" s="480"/>
      <c r="GRW9" s="286"/>
      <c r="GRX9" s="287"/>
      <c r="GRY9" s="288"/>
      <c r="GRZ9" s="284"/>
      <c r="GSA9" s="285"/>
      <c r="GSB9" s="480"/>
      <c r="GSC9" s="480"/>
      <c r="GSD9" s="480"/>
      <c r="GSE9" s="286"/>
      <c r="GSF9" s="287"/>
      <c r="GSG9" s="288"/>
      <c r="GSH9" s="284"/>
      <c r="GSI9" s="285"/>
      <c r="GSJ9" s="480"/>
      <c r="GSK9" s="480"/>
      <c r="GSL9" s="480"/>
      <c r="GSM9" s="286"/>
      <c r="GSN9" s="287"/>
      <c r="GSO9" s="288"/>
      <c r="GSP9" s="284"/>
      <c r="GSQ9" s="285"/>
      <c r="GSR9" s="480"/>
      <c r="GSS9" s="480"/>
      <c r="GST9" s="480"/>
      <c r="GSU9" s="286"/>
      <c r="GSV9" s="287"/>
      <c r="GSW9" s="288"/>
      <c r="GSX9" s="284"/>
      <c r="GSY9" s="285"/>
      <c r="GSZ9" s="480"/>
      <c r="GTA9" s="480"/>
      <c r="GTB9" s="480"/>
      <c r="GTC9" s="286"/>
      <c r="GTD9" s="287"/>
      <c r="GTE9" s="288"/>
      <c r="GTF9" s="284"/>
      <c r="GTG9" s="285"/>
      <c r="GTH9" s="480"/>
      <c r="GTI9" s="480"/>
      <c r="GTJ9" s="480"/>
      <c r="GTK9" s="286"/>
      <c r="GTL9" s="287"/>
      <c r="GTM9" s="288"/>
      <c r="GTN9" s="284"/>
      <c r="GTO9" s="285"/>
      <c r="GTP9" s="480"/>
      <c r="GTQ9" s="480"/>
      <c r="GTR9" s="480"/>
      <c r="GTS9" s="286"/>
      <c r="GTT9" s="287"/>
      <c r="GTU9" s="288"/>
      <c r="GTV9" s="284"/>
      <c r="GTW9" s="285"/>
      <c r="GTX9" s="480"/>
      <c r="GTY9" s="480"/>
      <c r="GTZ9" s="480"/>
      <c r="GUA9" s="286"/>
      <c r="GUB9" s="287"/>
      <c r="GUC9" s="288"/>
      <c r="GUD9" s="284"/>
      <c r="GUE9" s="285"/>
      <c r="GUF9" s="480"/>
      <c r="GUG9" s="480"/>
      <c r="GUH9" s="480"/>
      <c r="GUI9" s="286"/>
      <c r="GUJ9" s="287"/>
      <c r="GUK9" s="288"/>
      <c r="GUL9" s="284"/>
      <c r="GUM9" s="285"/>
      <c r="GUN9" s="480"/>
      <c r="GUO9" s="480"/>
      <c r="GUP9" s="480"/>
      <c r="GUQ9" s="286"/>
      <c r="GUR9" s="287"/>
      <c r="GUS9" s="288"/>
      <c r="GUT9" s="284"/>
      <c r="GUU9" s="285"/>
      <c r="GUV9" s="480"/>
      <c r="GUW9" s="480"/>
      <c r="GUX9" s="480"/>
      <c r="GUY9" s="286"/>
      <c r="GUZ9" s="287"/>
      <c r="GVA9" s="288"/>
      <c r="GVB9" s="284"/>
      <c r="GVC9" s="285"/>
      <c r="GVD9" s="480"/>
      <c r="GVE9" s="480"/>
      <c r="GVF9" s="480"/>
      <c r="GVG9" s="286"/>
      <c r="GVH9" s="287"/>
      <c r="GVI9" s="288"/>
      <c r="GVJ9" s="284"/>
      <c r="GVK9" s="285"/>
      <c r="GVL9" s="480"/>
      <c r="GVM9" s="480"/>
      <c r="GVN9" s="480"/>
      <c r="GVO9" s="286"/>
      <c r="GVP9" s="287"/>
      <c r="GVQ9" s="288"/>
      <c r="GVR9" s="284"/>
      <c r="GVS9" s="285"/>
      <c r="GVT9" s="480"/>
      <c r="GVU9" s="480"/>
      <c r="GVV9" s="480"/>
      <c r="GVW9" s="286"/>
      <c r="GVX9" s="287"/>
      <c r="GVY9" s="288"/>
      <c r="GVZ9" s="284"/>
      <c r="GWA9" s="285"/>
      <c r="GWB9" s="480"/>
      <c r="GWC9" s="480"/>
      <c r="GWD9" s="480"/>
      <c r="GWE9" s="286"/>
      <c r="GWF9" s="287"/>
      <c r="GWG9" s="288"/>
      <c r="GWH9" s="284"/>
      <c r="GWI9" s="285"/>
      <c r="GWJ9" s="480"/>
      <c r="GWK9" s="480"/>
      <c r="GWL9" s="480"/>
      <c r="GWM9" s="286"/>
      <c r="GWN9" s="287"/>
      <c r="GWO9" s="288"/>
      <c r="GWP9" s="284"/>
      <c r="GWQ9" s="285"/>
      <c r="GWR9" s="480"/>
      <c r="GWS9" s="480"/>
      <c r="GWT9" s="480"/>
      <c r="GWU9" s="286"/>
      <c r="GWV9" s="287"/>
      <c r="GWW9" s="288"/>
      <c r="GWX9" s="284"/>
      <c r="GWY9" s="285"/>
      <c r="GWZ9" s="480"/>
      <c r="GXA9" s="480"/>
      <c r="GXB9" s="480"/>
      <c r="GXC9" s="286"/>
      <c r="GXD9" s="287"/>
      <c r="GXE9" s="288"/>
      <c r="GXF9" s="284"/>
      <c r="GXG9" s="285"/>
      <c r="GXH9" s="480"/>
      <c r="GXI9" s="480"/>
      <c r="GXJ9" s="480"/>
      <c r="GXK9" s="286"/>
      <c r="GXL9" s="287"/>
      <c r="GXM9" s="288"/>
      <c r="GXN9" s="284"/>
      <c r="GXO9" s="285"/>
      <c r="GXP9" s="480"/>
      <c r="GXQ9" s="480"/>
      <c r="GXR9" s="480"/>
      <c r="GXS9" s="286"/>
      <c r="GXT9" s="287"/>
      <c r="GXU9" s="288"/>
      <c r="GXV9" s="284"/>
      <c r="GXW9" s="285"/>
      <c r="GXX9" s="480"/>
      <c r="GXY9" s="480"/>
      <c r="GXZ9" s="480"/>
      <c r="GYA9" s="286"/>
      <c r="GYB9" s="287"/>
      <c r="GYC9" s="288"/>
      <c r="GYD9" s="284"/>
      <c r="GYE9" s="285"/>
      <c r="GYF9" s="480"/>
      <c r="GYG9" s="480"/>
      <c r="GYH9" s="480"/>
      <c r="GYI9" s="286"/>
      <c r="GYJ9" s="287"/>
      <c r="GYK9" s="288"/>
      <c r="GYL9" s="284"/>
      <c r="GYM9" s="285"/>
      <c r="GYN9" s="480"/>
      <c r="GYO9" s="480"/>
      <c r="GYP9" s="480"/>
      <c r="GYQ9" s="286"/>
      <c r="GYR9" s="287"/>
      <c r="GYS9" s="288"/>
      <c r="GYT9" s="284"/>
      <c r="GYU9" s="285"/>
      <c r="GYV9" s="480"/>
      <c r="GYW9" s="480"/>
      <c r="GYX9" s="480"/>
      <c r="GYY9" s="286"/>
      <c r="GYZ9" s="287"/>
      <c r="GZA9" s="288"/>
      <c r="GZB9" s="284"/>
      <c r="GZC9" s="285"/>
      <c r="GZD9" s="480"/>
      <c r="GZE9" s="480"/>
      <c r="GZF9" s="480"/>
      <c r="GZG9" s="286"/>
      <c r="GZH9" s="287"/>
      <c r="GZI9" s="288"/>
      <c r="GZJ9" s="284"/>
      <c r="GZK9" s="285"/>
      <c r="GZL9" s="480"/>
      <c r="GZM9" s="480"/>
      <c r="GZN9" s="480"/>
      <c r="GZO9" s="286"/>
      <c r="GZP9" s="287"/>
      <c r="GZQ9" s="288"/>
      <c r="GZR9" s="284"/>
      <c r="GZS9" s="285"/>
      <c r="GZT9" s="480"/>
      <c r="GZU9" s="480"/>
      <c r="GZV9" s="480"/>
      <c r="GZW9" s="286"/>
      <c r="GZX9" s="287"/>
      <c r="GZY9" s="288"/>
      <c r="GZZ9" s="284"/>
      <c r="HAA9" s="285"/>
      <c r="HAB9" s="480"/>
      <c r="HAC9" s="480"/>
      <c r="HAD9" s="480"/>
      <c r="HAE9" s="286"/>
      <c r="HAF9" s="287"/>
      <c r="HAG9" s="288"/>
      <c r="HAH9" s="284"/>
      <c r="HAI9" s="285"/>
      <c r="HAJ9" s="480"/>
      <c r="HAK9" s="480"/>
      <c r="HAL9" s="480"/>
      <c r="HAM9" s="286"/>
      <c r="HAN9" s="287"/>
      <c r="HAO9" s="288"/>
      <c r="HAP9" s="284"/>
      <c r="HAQ9" s="285"/>
      <c r="HAR9" s="480"/>
      <c r="HAS9" s="480"/>
      <c r="HAT9" s="480"/>
      <c r="HAU9" s="286"/>
      <c r="HAV9" s="287"/>
      <c r="HAW9" s="288"/>
      <c r="HAX9" s="284"/>
      <c r="HAY9" s="285"/>
      <c r="HAZ9" s="480"/>
      <c r="HBA9" s="480"/>
      <c r="HBB9" s="480"/>
      <c r="HBC9" s="286"/>
      <c r="HBD9" s="287"/>
      <c r="HBE9" s="288"/>
      <c r="HBF9" s="284"/>
      <c r="HBG9" s="285"/>
      <c r="HBH9" s="480"/>
      <c r="HBI9" s="480"/>
      <c r="HBJ9" s="480"/>
      <c r="HBK9" s="286"/>
      <c r="HBL9" s="287"/>
      <c r="HBM9" s="288"/>
      <c r="HBN9" s="284"/>
      <c r="HBO9" s="285"/>
      <c r="HBP9" s="480"/>
      <c r="HBQ9" s="480"/>
      <c r="HBR9" s="480"/>
      <c r="HBS9" s="286"/>
      <c r="HBT9" s="287"/>
      <c r="HBU9" s="288"/>
      <c r="HBV9" s="284"/>
      <c r="HBW9" s="285"/>
      <c r="HBX9" s="480"/>
      <c r="HBY9" s="480"/>
      <c r="HBZ9" s="480"/>
      <c r="HCA9" s="286"/>
      <c r="HCB9" s="287"/>
      <c r="HCC9" s="288"/>
      <c r="HCD9" s="284"/>
      <c r="HCE9" s="285"/>
      <c r="HCF9" s="480"/>
      <c r="HCG9" s="480"/>
      <c r="HCH9" s="480"/>
      <c r="HCI9" s="286"/>
      <c r="HCJ9" s="287"/>
      <c r="HCK9" s="288"/>
      <c r="HCL9" s="284"/>
      <c r="HCM9" s="285"/>
      <c r="HCN9" s="480"/>
      <c r="HCO9" s="480"/>
      <c r="HCP9" s="480"/>
      <c r="HCQ9" s="286"/>
      <c r="HCR9" s="287"/>
      <c r="HCS9" s="288"/>
      <c r="HCT9" s="284"/>
      <c r="HCU9" s="285"/>
      <c r="HCV9" s="480"/>
      <c r="HCW9" s="480"/>
      <c r="HCX9" s="480"/>
      <c r="HCY9" s="286"/>
      <c r="HCZ9" s="287"/>
      <c r="HDA9" s="288"/>
      <c r="HDB9" s="284"/>
      <c r="HDC9" s="285"/>
      <c r="HDD9" s="480"/>
      <c r="HDE9" s="480"/>
      <c r="HDF9" s="480"/>
      <c r="HDG9" s="286"/>
      <c r="HDH9" s="287"/>
      <c r="HDI9" s="288"/>
      <c r="HDJ9" s="284"/>
      <c r="HDK9" s="285"/>
      <c r="HDL9" s="480"/>
      <c r="HDM9" s="480"/>
      <c r="HDN9" s="480"/>
      <c r="HDO9" s="286"/>
      <c r="HDP9" s="287"/>
      <c r="HDQ9" s="288"/>
      <c r="HDR9" s="284"/>
      <c r="HDS9" s="285"/>
      <c r="HDT9" s="480"/>
      <c r="HDU9" s="480"/>
      <c r="HDV9" s="480"/>
      <c r="HDW9" s="286"/>
      <c r="HDX9" s="287"/>
      <c r="HDY9" s="288"/>
      <c r="HDZ9" s="284"/>
      <c r="HEA9" s="285"/>
      <c r="HEB9" s="480"/>
      <c r="HEC9" s="480"/>
      <c r="HED9" s="480"/>
      <c r="HEE9" s="286"/>
      <c r="HEF9" s="287"/>
      <c r="HEG9" s="288"/>
      <c r="HEH9" s="284"/>
      <c r="HEI9" s="285"/>
      <c r="HEJ9" s="480"/>
      <c r="HEK9" s="480"/>
      <c r="HEL9" s="480"/>
      <c r="HEM9" s="286"/>
      <c r="HEN9" s="287"/>
      <c r="HEO9" s="288"/>
      <c r="HEP9" s="284"/>
      <c r="HEQ9" s="285"/>
      <c r="HER9" s="480"/>
      <c r="HES9" s="480"/>
      <c r="HET9" s="480"/>
      <c r="HEU9" s="286"/>
      <c r="HEV9" s="287"/>
      <c r="HEW9" s="288"/>
      <c r="HEX9" s="284"/>
      <c r="HEY9" s="285"/>
      <c r="HEZ9" s="480"/>
      <c r="HFA9" s="480"/>
      <c r="HFB9" s="480"/>
      <c r="HFC9" s="286"/>
      <c r="HFD9" s="287"/>
      <c r="HFE9" s="288"/>
      <c r="HFF9" s="284"/>
      <c r="HFG9" s="285"/>
      <c r="HFH9" s="480"/>
      <c r="HFI9" s="480"/>
      <c r="HFJ9" s="480"/>
      <c r="HFK9" s="286"/>
      <c r="HFL9" s="287"/>
      <c r="HFM9" s="288"/>
      <c r="HFN9" s="284"/>
      <c r="HFO9" s="285"/>
      <c r="HFP9" s="480"/>
      <c r="HFQ9" s="480"/>
      <c r="HFR9" s="480"/>
      <c r="HFS9" s="286"/>
      <c r="HFT9" s="287"/>
      <c r="HFU9" s="288"/>
      <c r="HFV9" s="284"/>
      <c r="HFW9" s="285"/>
      <c r="HFX9" s="480"/>
      <c r="HFY9" s="480"/>
      <c r="HFZ9" s="480"/>
      <c r="HGA9" s="286"/>
      <c r="HGB9" s="287"/>
      <c r="HGC9" s="288"/>
      <c r="HGD9" s="284"/>
      <c r="HGE9" s="285"/>
      <c r="HGF9" s="480"/>
      <c r="HGG9" s="480"/>
      <c r="HGH9" s="480"/>
      <c r="HGI9" s="286"/>
      <c r="HGJ9" s="287"/>
      <c r="HGK9" s="288"/>
      <c r="HGL9" s="284"/>
      <c r="HGM9" s="285"/>
      <c r="HGN9" s="480"/>
      <c r="HGO9" s="480"/>
      <c r="HGP9" s="480"/>
      <c r="HGQ9" s="286"/>
      <c r="HGR9" s="287"/>
      <c r="HGS9" s="288"/>
      <c r="HGT9" s="284"/>
      <c r="HGU9" s="285"/>
      <c r="HGV9" s="480"/>
      <c r="HGW9" s="480"/>
      <c r="HGX9" s="480"/>
      <c r="HGY9" s="286"/>
      <c r="HGZ9" s="287"/>
      <c r="HHA9" s="288"/>
      <c r="HHB9" s="284"/>
      <c r="HHC9" s="285"/>
      <c r="HHD9" s="480"/>
      <c r="HHE9" s="480"/>
      <c r="HHF9" s="480"/>
      <c r="HHG9" s="286"/>
      <c r="HHH9" s="287"/>
      <c r="HHI9" s="288"/>
      <c r="HHJ9" s="284"/>
      <c r="HHK9" s="285"/>
      <c r="HHL9" s="480"/>
      <c r="HHM9" s="480"/>
      <c r="HHN9" s="480"/>
      <c r="HHO9" s="286"/>
      <c r="HHP9" s="287"/>
      <c r="HHQ9" s="288"/>
      <c r="HHR9" s="284"/>
      <c r="HHS9" s="285"/>
      <c r="HHT9" s="480"/>
      <c r="HHU9" s="480"/>
      <c r="HHV9" s="480"/>
      <c r="HHW9" s="286"/>
      <c r="HHX9" s="287"/>
      <c r="HHY9" s="288"/>
      <c r="HHZ9" s="284"/>
      <c r="HIA9" s="285"/>
      <c r="HIB9" s="480"/>
      <c r="HIC9" s="480"/>
      <c r="HID9" s="480"/>
      <c r="HIE9" s="286"/>
      <c r="HIF9" s="287"/>
      <c r="HIG9" s="288"/>
      <c r="HIH9" s="284"/>
      <c r="HII9" s="285"/>
      <c r="HIJ9" s="480"/>
      <c r="HIK9" s="480"/>
      <c r="HIL9" s="480"/>
      <c r="HIM9" s="286"/>
      <c r="HIN9" s="287"/>
      <c r="HIO9" s="288"/>
      <c r="HIP9" s="284"/>
      <c r="HIQ9" s="285"/>
      <c r="HIR9" s="480"/>
      <c r="HIS9" s="480"/>
      <c r="HIT9" s="480"/>
      <c r="HIU9" s="286"/>
      <c r="HIV9" s="287"/>
      <c r="HIW9" s="288"/>
      <c r="HIX9" s="284"/>
      <c r="HIY9" s="285"/>
      <c r="HIZ9" s="480"/>
      <c r="HJA9" s="480"/>
      <c r="HJB9" s="480"/>
      <c r="HJC9" s="286"/>
      <c r="HJD9" s="287"/>
      <c r="HJE9" s="288"/>
      <c r="HJF9" s="284"/>
      <c r="HJG9" s="285"/>
      <c r="HJH9" s="480"/>
      <c r="HJI9" s="480"/>
      <c r="HJJ9" s="480"/>
      <c r="HJK9" s="286"/>
      <c r="HJL9" s="287"/>
      <c r="HJM9" s="288"/>
      <c r="HJN9" s="284"/>
      <c r="HJO9" s="285"/>
      <c r="HJP9" s="480"/>
      <c r="HJQ9" s="480"/>
      <c r="HJR9" s="480"/>
      <c r="HJS9" s="286"/>
      <c r="HJT9" s="287"/>
      <c r="HJU9" s="288"/>
      <c r="HJV9" s="284"/>
      <c r="HJW9" s="285"/>
      <c r="HJX9" s="480"/>
      <c r="HJY9" s="480"/>
      <c r="HJZ9" s="480"/>
      <c r="HKA9" s="286"/>
      <c r="HKB9" s="287"/>
      <c r="HKC9" s="288"/>
      <c r="HKD9" s="284"/>
      <c r="HKE9" s="285"/>
      <c r="HKF9" s="480"/>
      <c r="HKG9" s="480"/>
      <c r="HKH9" s="480"/>
      <c r="HKI9" s="286"/>
      <c r="HKJ9" s="287"/>
      <c r="HKK9" s="288"/>
      <c r="HKL9" s="284"/>
      <c r="HKM9" s="285"/>
      <c r="HKN9" s="480"/>
      <c r="HKO9" s="480"/>
      <c r="HKP9" s="480"/>
      <c r="HKQ9" s="286"/>
      <c r="HKR9" s="287"/>
      <c r="HKS9" s="288"/>
      <c r="HKT9" s="284"/>
      <c r="HKU9" s="285"/>
      <c r="HKV9" s="480"/>
      <c r="HKW9" s="480"/>
      <c r="HKX9" s="480"/>
      <c r="HKY9" s="286"/>
      <c r="HKZ9" s="287"/>
      <c r="HLA9" s="288"/>
      <c r="HLB9" s="284"/>
      <c r="HLC9" s="285"/>
      <c r="HLD9" s="480"/>
      <c r="HLE9" s="480"/>
      <c r="HLF9" s="480"/>
      <c r="HLG9" s="286"/>
      <c r="HLH9" s="287"/>
      <c r="HLI9" s="288"/>
      <c r="HLJ9" s="284"/>
      <c r="HLK9" s="285"/>
      <c r="HLL9" s="480"/>
      <c r="HLM9" s="480"/>
      <c r="HLN9" s="480"/>
      <c r="HLO9" s="286"/>
      <c r="HLP9" s="287"/>
      <c r="HLQ9" s="288"/>
      <c r="HLR9" s="284"/>
      <c r="HLS9" s="285"/>
      <c r="HLT9" s="480"/>
      <c r="HLU9" s="480"/>
      <c r="HLV9" s="480"/>
      <c r="HLW9" s="286"/>
      <c r="HLX9" s="287"/>
      <c r="HLY9" s="288"/>
      <c r="HLZ9" s="284"/>
      <c r="HMA9" s="285"/>
      <c r="HMB9" s="480"/>
      <c r="HMC9" s="480"/>
      <c r="HMD9" s="480"/>
      <c r="HME9" s="286"/>
      <c r="HMF9" s="287"/>
      <c r="HMG9" s="288"/>
      <c r="HMH9" s="284"/>
      <c r="HMI9" s="285"/>
      <c r="HMJ9" s="480"/>
      <c r="HMK9" s="480"/>
      <c r="HML9" s="480"/>
      <c r="HMM9" s="286"/>
      <c r="HMN9" s="287"/>
      <c r="HMO9" s="288"/>
      <c r="HMP9" s="284"/>
      <c r="HMQ9" s="285"/>
      <c r="HMR9" s="480"/>
      <c r="HMS9" s="480"/>
      <c r="HMT9" s="480"/>
      <c r="HMU9" s="286"/>
      <c r="HMV9" s="287"/>
      <c r="HMW9" s="288"/>
      <c r="HMX9" s="284"/>
      <c r="HMY9" s="285"/>
      <c r="HMZ9" s="480"/>
      <c r="HNA9" s="480"/>
      <c r="HNB9" s="480"/>
      <c r="HNC9" s="286"/>
      <c r="HND9" s="287"/>
      <c r="HNE9" s="288"/>
      <c r="HNF9" s="284"/>
      <c r="HNG9" s="285"/>
      <c r="HNH9" s="480"/>
      <c r="HNI9" s="480"/>
      <c r="HNJ9" s="480"/>
      <c r="HNK9" s="286"/>
      <c r="HNL9" s="287"/>
      <c r="HNM9" s="288"/>
      <c r="HNN9" s="284"/>
      <c r="HNO9" s="285"/>
      <c r="HNP9" s="480"/>
      <c r="HNQ9" s="480"/>
      <c r="HNR9" s="480"/>
      <c r="HNS9" s="286"/>
      <c r="HNT9" s="287"/>
      <c r="HNU9" s="288"/>
      <c r="HNV9" s="284"/>
      <c r="HNW9" s="285"/>
      <c r="HNX9" s="480"/>
      <c r="HNY9" s="480"/>
      <c r="HNZ9" s="480"/>
      <c r="HOA9" s="286"/>
      <c r="HOB9" s="287"/>
      <c r="HOC9" s="288"/>
      <c r="HOD9" s="284"/>
      <c r="HOE9" s="285"/>
      <c r="HOF9" s="480"/>
      <c r="HOG9" s="480"/>
      <c r="HOH9" s="480"/>
      <c r="HOI9" s="286"/>
      <c r="HOJ9" s="287"/>
      <c r="HOK9" s="288"/>
      <c r="HOL9" s="284"/>
      <c r="HOM9" s="285"/>
      <c r="HON9" s="480"/>
      <c r="HOO9" s="480"/>
      <c r="HOP9" s="480"/>
      <c r="HOQ9" s="286"/>
      <c r="HOR9" s="287"/>
      <c r="HOS9" s="288"/>
      <c r="HOT9" s="284"/>
      <c r="HOU9" s="285"/>
      <c r="HOV9" s="480"/>
      <c r="HOW9" s="480"/>
      <c r="HOX9" s="480"/>
      <c r="HOY9" s="286"/>
      <c r="HOZ9" s="287"/>
      <c r="HPA9" s="288"/>
      <c r="HPB9" s="284"/>
      <c r="HPC9" s="285"/>
      <c r="HPD9" s="480"/>
      <c r="HPE9" s="480"/>
      <c r="HPF9" s="480"/>
      <c r="HPG9" s="286"/>
      <c r="HPH9" s="287"/>
      <c r="HPI9" s="288"/>
      <c r="HPJ9" s="284"/>
      <c r="HPK9" s="285"/>
      <c r="HPL9" s="480"/>
      <c r="HPM9" s="480"/>
      <c r="HPN9" s="480"/>
      <c r="HPO9" s="286"/>
      <c r="HPP9" s="287"/>
      <c r="HPQ9" s="288"/>
      <c r="HPR9" s="284"/>
      <c r="HPS9" s="285"/>
      <c r="HPT9" s="480"/>
      <c r="HPU9" s="480"/>
      <c r="HPV9" s="480"/>
      <c r="HPW9" s="286"/>
      <c r="HPX9" s="287"/>
      <c r="HPY9" s="288"/>
      <c r="HPZ9" s="284"/>
      <c r="HQA9" s="285"/>
      <c r="HQB9" s="480"/>
      <c r="HQC9" s="480"/>
      <c r="HQD9" s="480"/>
      <c r="HQE9" s="286"/>
      <c r="HQF9" s="287"/>
      <c r="HQG9" s="288"/>
      <c r="HQH9" s="284"/>
      <c r="HQI9" s="285"/>
      <c r="HQJ9" s="480"/>
      <c r="HQK9" s="480"/>
      <c r="HQL9" s="480"/>
      <c r="HQM9" s="286"/>
      <c r="HQN9" s="287"/>
      <c r="HQO9" s="288"/>
      <c r="HQP9" s="284"/>
      <c r="HQQ9" s="285"/>
      <c r="HQR9" s="480"/>
      <c r="HQS9" s="480"/>
      <c r="HQT9" s="480"/>
      <c r="HQU9" s="286"/>
      <c r="HQV9" s="287"/>
      <c r="HQW9" s="288"/>
      <c r="HQX9" s="284"/>
      <c r="HQY9" s="285"/>
      <c r="HQZ9" s="480"/>
      <c r="HRA9" s="480"/>
      <c r="HRB9" s="480"/>
      <c r="HRC9" s="286"/>
      <c r="HRD9" s="287"/>
      <c r="HRE9" s="288"/>
      <c r="HRF9" s="284"/>
      <c r="HRG9" s="285"/>
      <c r="HRH9" s="480"/>
      <c r="HRI9" s="480"/>
      <c r="HRJ9" s="480"/>
      <c r="HRK9" s="286"/>
      <c r="HRL9" s="287"/>
      <c r="HRM9" s="288"/>
      <c r="HRN9" s="284"/>
      <c r="HRO9" s="285"/>
      <c r="HRP9" s="480"/>
      <c r="HRQ9" s="480"/>
      <c r="HRR9" s="480"/>
      <c r="HRS9" s="286"/>
      <c r="HRT9" s="287"/>
      <c r="HRU9" s="288"/>
      <c r="HRV9" s="284"/>
      <c r="HRW9" s="285"/>
      <c r="HRX9" s="480"/>
      <c r="HRY9" s="480"/>
      <c r="HRZ9" s="480"/>
      <c r="HSA9" s="286"/>
      <c r="HSB9" s="287"/>
      <c r="HSC9" s="288"/>
      <c r="HSD9" s="284"/>
      <c r="HSE9" s="285"/>
      <c r="HSF9" s="480"/>
      <c r="HSG9" s="480"/>
      <c r="HSH9" s="480"/>
      <c r="HSI9" s="286"/>
      <c r="HSJ9" s="287"/>
      <c r="HSK9" s="288"/>
      <c r="HSL9" s="284"/>
      <c r="HSM9" s="285"/>
      <c r="HSN9" s="480"/>
      <c r="HSO9" s="480"/>
      <c r="HSP9" s="480"/>
      <c r="HSQ9" s="286"/>
      <c r="HSR9" s="287"/>
      <c r="HSS9" s="288"/>
      <c r="HST9" s="284"/>
      <c r="HSU9" s="285"/>
      <c r="HSV9" s="480"/>
      <c r="HSW9" s="480"/>
      <c r="HSX9" s="480"/>
      <c r="HSY9" s="286"/>
      <c r="HSZ9" s="287"/>
      <c r="HTA9" s="288"/>
      <c r="HTB9" s="284"/>
      <c r="HTC9" s="285"/>
      <c r="HTD9" s="480"/>
      <c r="HTE9" s="480"/>
      <c r="HTF9" s="480"/>
      <c r="HTG9" s="286"/>
      <c r="HTH9" s="287"/>
      <c r="HTI9" s="288"/>
      <c r="HTJ9" s="284"/>
      <c r="HTK9" s="285"/>
      <c r="HTL9" s="480"/>
      <c r="HTM9" s="480"/>
      <c r="HTN9" s="480"/>
      <c r="HTO9" s="286"/>
      <c r="HTP9" s="287"/>
      <c r="HTQ9" s="288"/>
      <c r="HTR9" s="284"/>
      <c r="HTS9" s="285"/>
      <c r="HTT9" s="480"/>
      <c r="HTU9" s="480"/>
      <c r="HTV9" s="480"/>
      <c r="HTW9" s="286"/>
      <c r="HTX9" s="287"/>
      <c r="HTY9" s="288"/>
      <c r="HTZ9" s="284"/>
      <c r="HUA9" s="285"/>
      <c r="HUB9" s="480"/>
      <c r="HUC9" s="480"/>
      <c r="HUD9" s="480"/>
      <c r="HUE9" s="286"/>
      <c r="HUF9" s="287"/>
      <c r="HUG9" s="288"/>
      <c r="HUH9" s="284"/>
      <c r="HUI9" s="285"/>
      <c r="HUJ9" s="480"/>
      <c r="HUK9" s="480"/>
      <c r="HUL9" s="480"/>
      <c r="HUM9" s="286"/>
      <c r="HUN9" s="287"/>
      <c r="HUO9" s="288"/>
      <c r="HUP9" s="284"/>
      <c r="HUQ9" s="285"/>
      <c r="HUR9" s="480"/>
      <c r="HUS9" s="480"/>
      <c r="HUT9" s="480"/>
      <c r="HUU9" s="286"/>
      <c r="HUV9" s="287"/>
      <c r="HUW9" s="288"/>
      <c r="HUX9" s="284"/>
      <c r="HUY9" s="285"/>
      <c r="HUZ9" s="480"/>
      <c r="HVA9" s="480"/>
      <c r="HVB9" s="480"/>
      <c r="HVC9" s="286"/>
      <c r="HVD9" s="287"/>
      <c r="HVE9" s="288"/>
      <c r="HVF9" s="284"/>
      <c r="HVG9" s="285"/>
      <c r="HVH9" s="480"/>
      <c r="HVI9" s="480"/>
      <c r="HVJ9" s="480"/>
      <c r="HVK9" s="286"/>
      <c r="HVL9" s="287"/>
      <c r="HVM9" s="288"/>
      <c r="HVN9" s="284"/>
      <c r="HVO9" s="285"/>
      <c r="HVP9" s="480"/>
      <c r="HVQ9" s="480"/>
      <c r="HVR9" s="480"/>
      <c r="HVS9" s="286"/>
      <c r="HVT9" s="287"/>
      <c r="HVU9" s="288"/>
      <c r="HVV9" s="284"/>
      <c r="HVW9" s="285"/>
      <c r="HVX9" s="480"/>
      <c r="HVY9" s="480"/>
      <c r="HVZ9" s="480"/>
      <c r="HWA9" s="286"/>
      <c r="HWB9" s="287"/>
      <c r="HWC9" s="288"/>
      <c r="HWD9" s="284"/>
      <c r="HWE9" s="285"/>
      <c r="HWF9" s="480"/>
      <c r="HWG9" s="480"/>
      <c r="HWH9" s="480"/>
      <c r="HWI9" s="286"/>
      <c r="HWJ9" s="287"/>
      <c r="HWK9" s="288"/>
      <c r="HWL9" s="284"/>
      <c r="HWM9" s="285"/>
      <c r="HWN9" s="480"/>
      <c r="HWO9" s="480"/>
      <c r="HWP9" s="480"/>
      <c r="HWQ9" s="286"/>
      <c r="HWR9" s="287"/>
      <c r="HWS9" s="288"/>
      <c r="HWT9" s="284"/>
      <c r="HWU9" s="285"/>
      <c r="HWV9" s="480"/>
      <c r="HWW9" s="480"/>
      <c r="HWX9" s="480"/>
      <c r="HWY9" s="286"/>
      <c r="HWZ9" s="287"/>
      <c r="HXA9" s="288"/>
      <c r="HXB9" s="284"/>
      <c r="HXC9" s="285"/>
      <c r="HXD9" s="480"/>
      <c r="HXE9" s="480"/>
      <c r="HXF9" s="480"/>
      <c r="HXG9" s="286"/>
      <c r="HXH9" s="287"/>
      <c r="HXI9" s="288"/>
      <c r="HXJ9" s="284"/>
      <c r="HXK9" s="285"/>
      <c r="HXL9" s="480"/>
      <c r="HXM9" s="480"/>
      <c r="HXN9" s="480"/>
      <c r="HXO9" s="286"/>
      <c r="HXP9" s="287"/>
      <c r="HXQ9" s="288"/>
      <c r="HXR9" s="284"/>
      <c r="HXS9" s="285"/>
      <c r="HXT9" s="480"/>
      <c r="HXU9" s="480"/>
      <c r="HXV9" s="480"/>
      <c r="HXW9" s="286"/>
      <c r="HXX9" s="287"/>
      <c r="HXY9" s="288"/>
      <c r="HXZ9" s="284"/>
      <c r="HYA9" s="285"/>
      <c r="HYB9" s="480"/>
      <c r="HYC9" s="480"/>
      <c r="HYD9" s="480"/>
      <c r="HYE9" s="286"/>
      <c r="HYF9" s="287"/>
      <c r="HYG9" s="288"/>
      <c r="HYH9" s="284"/>
      <c r="HYI9" s="285"/>
      <c r="HYJ9" s="480"/>
      <c r="HYK9" s="480"/>
      <c r="HYL9" s="480"/>
      <c r="HYM9" s="286"/>
      <c r="HYN9" s="287"/>
      <c r="HYO9" s="288"/>
      <c r="HYP9" s="284"/>
      <c r="HYQ9" s="285"/>
      <c r="HYR9" s="480"/>
      <c r="HYS9" s="480"/>
      <c r="HYT9" s="480"/>
      <c r="HYU9" s="286"/>
      <c r="HYV9" s="287"/>
      <c r="HYW9" s="288"/>
      <c r="HYX9" s="284"/>
      <c r="HYY9" s="285"/>
      <c r="HYZ9" s="480"/>
      <c r="HZA9" s="480"/>
      <c r="HZB9" s="480"/>
      <c r="HZC9" s="286"/>
      <c r="HZD9" s="287"/>
      <c r="HZE9" s="288"/>
      <c r="HZF9" s="284"/>
      <c r="HZG9" s="285"/>
      <c r="HZH9" s="480"/>
      <c r="HZI9" s="480"/>
      <c r="HZJ9" s="480"/>
      <c r="HZK9" s="286"/>
      <c r="HZL9" s="287"/>
      <c r="HZM9" s="288"/>
      <c r="HZN9" s="284"/>
      <c r="HZO9" s="285"/>
      <c r="HZP9" s="480"/>
      <c r="HZQ9" s="480"/>
      <c r="HZR9" s="480"/>
      <c r="HZS9" s="286"/>
      <c r="HZT9" s="287"/>
      <c r="HZU9" s="288"/>
      <c r="HZV9" s="284"/>
      <c r="HZW9" s="285"/>
      <c r="HZX9" s="480"/>
      <c r="HZY9" s="480"/>
      <c r="HZZ9" s="480"/>
      <c r="IAA9" s="286"/>
      <c r="IAB9" s="287"/>
      <c r="IAC9" s="288"/>
      <c r="IAD9" s="284"/>
      <c r="IAE9" s="285"/>
      <c r="IAF9" s="480"/>
      <c r="IAG9" s="480"/>
      <c r="IAH9" s="480"/>
      <c r="IAI9" s="286"/>
      <c r="IAJ9" s="287"/>
      <c r="IAK9" s="288"/>
      <c r="IAL9" s="284"/>
      <c r="IAM9" s="285"/>
      <c r="IAN9" s="480"/>
      <c r="IAO9" s="480"/>
      <c r="IAP9" s="480"/>
      <c r="IAQ9" s="286"/>
      <c r="IAR9" s="287"/>
      <c r="IAS9" s="288"/>
      <c r="IAT9" s="284"/>
      <c r="IAU9" s="285"/>
      <c r="IAV9" s="480"/>
      <c r="IAW9" s="480"/>
      <c r="IAX9" s="480"/>
      <c r="IAY9" s="286"/>
      <c r="IAZ9" s="287"/>
      <c r="IBA9" s="288"/>
      <c r="IBB9" s="284"/>
      <c r="IBC9" s="285"/>
      <c r="IBD9" s="480"/>
      <c r="IBE9" s="480"/>
      <c r="IBF9" s="480"/>
      <c r="IBG9" s="286"/>
      <c r="IBH9" s="287"/>
      <c r="IBI9" s="288"/>
      <c r="IBJ9" s="284"/>
      <c r="IBK9" s="285"/>
      <c r="IBL9" s="480"/>
      <c r="IBM9" s="480"/>
      <c r="IBN9" s="480"/>
      <c r="IBO9" s="286"/>
      <c r="IBP9" s="287"/>
      <c r="IBQ9" s="288"/>
      <c r="IBR9" s="284"/>
      <c r="IBS9" s="285"/>
      <c r="IBT9" s="480"/>
      <c r="IBU9" s="480"/>
      <c r="IBV9" s="480"/>
      <c r="IBW9" s="286"/>
      <c r="IBX9" s="287"/>
      <c r="IBY9" s="288"/>
      <c r="IBZ9" s="284"/>
      <c r="ICA9" s="285"/>
      <c r="ICB9" s="480"/>
      <c r="ICC9" s="480"/>
      <c r="ICD9" s="480"/>
      <c r="ICE9" s="286"/>
      <c r="ICF9" s="287"/>
      <c r="ICG9" s="288"/>
      <c r="ICH9" s="284"/>
      <c r="ICI9" s="285"/>
      <c r="ICJ9" s="480"/>
      <c r="ICK9" s="480"/>
      <c r="ICL9" s="480"/>
      <c r="ICM9" s="286"/>
      <c r="ICN9" s="287"/>
      <c r="ICO9" s="288"/>
      <c r="ICP9" s="284"/>
      <c r="ICQ9" s="285"/>
      <c r="ICR9" s="480"/>
      <c r="ICS9" s="480"/>
      <c r="ICT9" s="480"/>
      <c r="ICU9" s="286"/>
      <c r="ICV9" s="287"/>
      <c r="ICW9" s="288"/>
      <c r="ICX9" s="284"/>
      <c r="ICY9" s="285"/>
      <c r="ICZ9" s="480"/>
      <c r="IDA9" s="480"/>
      <c r="IDB9" s="480"/>
      <c r="IDC9" s="286"/>
      <c r="IDD9" s="287"/>
      <c r="IDE9" s="288"/>
      <c r="IDF9" s="284"/>
      <c r="IDG9" s="285"/>
      <c r="IDH9" s="480"/>
      <c r="IDI9" s="480"/>
      <c r="IDJ9" s="480"/>
      <c r="IDK9" s="286"/>
      <c r="IDL9" s="287"/>
      <c r="IDM9" s="288"/>
      <c r="IDN9" s="284"/>
      <c r="IDO9" s="285"/>
      <c r="IDP9" s="480"/>
      <c r="IDQ9" s="480"/>
      <c r="IDR9" s="480"/>
      <c r="IDS9" s="286"/>
      <c r="IDT9" s="287"/>
      <c r="IDU9" s="288"/>
      <c r="IDV9" s="284"/>
      <c r="IDW9" s="285"/>
      <c r="IDX9" s="480"/>
      <c r="IDY9" s="480"/>
      <c r="IDZ9" s="480"/>
      <c r="IEA9" s="286"/>
      <c r="IEB9" s="287"/>
      <c r="IEC9" s="288"/>
      <c r="IED9" s="284"/>
      <c r="IEE9" s="285"/>
      <c r="IEF9" s="480"/>
      <c r="IEG9" s="480"/>
      <c r="IEH9" s="480"/>
      <c r="IEI9" s="286"/>
      <c r="IEJ9" s="287"/>
      <c r="IEK9" s="288"/>
      <c r="IEL9" s="284"/>
      <c r="IEM9" s="285"/>
      <c r="IEN9" s="480"/>
      <c r="IEO9" s="480"/>
      <c r="IEP9" s="480"/>
      <c r="IEQ9" s="286"/>
      <c r="IER9" s="287"/>
      <c r="IES9" s="288"/>
      <c r="IET9" s="284"/>
      <c r="IEU9" s="285"/>
      <c r="IEV9" s="480"/>
      <c r="IEW9" s="480"/>
      <c r="IEX9" s="480"/>
      <c r="IEY9" s="286"/>
      <c r="IEZ9" s="287"/>
      <c r="IFA9" s="288"/>
      <c r="IFB9" s="284"/>
      <c r="IFC9" s="285"/>
      <c r="IFD9" s="480"/>
      <c r="IFE9" s="480"/>
      <c r="IFF9" s="480"/>
      <c r="IFG9" s="286"/>
      <c r="IFH9" s="287"/>
      <c r="IFI9" s="288"/>
      <c r="IFJ9" s="284"/>
      <c r="IFK9" s="285"/>
      <c r="IFL9" s="480"/>
      <c r="IFM9" s="480"/>
      <c r="IFN9" s="480"/>
      <c r="IFO9" s="286"/>
      <c r="IFP9" s="287"/>
      <c r="IFQ9" s="288"/>
      <c r="IFR9" s="284"/>
      <c r="IFS9" s="285"/>
      <c r="IFT9" s="480"/>
      <c r="IFU9" s="480"/>
      <c r="IFV9" s="480"/>
      <c r="IFW9" s="286"/>
      <c r="IFX9" s="287"/>
      <c r="IFY9" s="288"/>
      <c r="IFZ9" s="284"/>
      <c r="IGA9" s="285"/>
      <c r="IGB9" s="480"/>
      <c r="IGC9" s="480"/>
      <c r="IGD9" s="480"/>
      <c r="IGE9" s="286"/>
      <c r="IGF9" s="287"/>
      <c r="IGG9" s="288"/>
      <c r="IGH9" s="284"/>
      <c r="IGI9" s="285"/>
      <c r="IGJ9" s="480"/>
      <c r="IGK9" s="480"/>
      <c r="IGL9" s="480"/>
      <c r="IGM9" s="286"/>
      <c r="IGN9" s="287"/>
      <c r="IGO9" s="288"/>
      <c r="IGP9" s="284"/>
      <c r="IGQ9" s="285"/>
      <c r="IGR9" s="480"/>
      <c r="IGS9" s="480"/>
      <c r="IGT9" s="480"/>
      <c r="IGU9" s="286"/>
      <c r="IGV9" s="287"/>
      <c r="IGW9" s="288"/>
      <c r="IGX9" s="284"/>
      <c r="IGY9" s="285"/>
      <c r="IGZ9" s="480"/>
      <c r="IHA9" s="480"/>
      <c r="IHB9" s="480"/>
      <c r="IHC9" s="286"/>
      <c r="IHD9" s="287"/>
      <c r="IHE9" s="288"/>
      <c r="IHF9" s="284"/>
      <c r="IHG9" s="285"/>
      <c r="IHH9" s="480"/>
      <c r="IHI9" s="480"/>
      <c r="IHJ9" s="480"/>
      <c r="IHK9" s="286"/>
      <c r="IHL9" s="287"/>
      <c r="IHM9" s="288"/>
      <c r="IHN9" s="284"/>
      <c r="IHO9" s="285"/>
      <c r="IHP9" s="480"/>
      <c r="IHQ9" s="480"/>
      <c r="IHR9" s="480"/>
      <c r="IHS9" s="286"/>
      <c r="IHT9" s="287"/>
      <c r="IHU9" s="288"/>
      <c r="IHV9" s="284"/>
      <c r="IHW9" s="285"/>
      <c r="IHX9" s="480"/>
      <c r="IHY9" s="480"/>
      <c r="IHZ9" s="480"/>
      <c r="IIA9" s="286"/>
      <c r="IIB9" s="287"/>
      <c r="IIC9" s="288"/>
      <c r="IID9" s="284"/>
      <c r="IIE9" s="285"/>
      <c r="IIF9" s="480"/>
      <c r="IIG9" s="480"/>
      <c r="IIH9" s="480"/>
      <c r="III9" s="286"/>
      <c r="IIJ9" s="287"/>
      <c r="IIK9" s="288"/>
      <c r="IIL9" s="284"/>
      <c r="IIM9" s="285"/>
      <c r="IIN9" s="480"/>
      <c r="IIO9" s="480"/>
      <c r="IIP9" s="480"/>
      <c r="IIQ9" s="286"/>
      <c r="IIR9" s="287"/>
      <c r="IIS9" s="288"/>
      <c r="IIT9" s="284"/>
      <c r="IIU9" s="285"/>
      <c r="IIV9" s="480"/>
      <c r="IIW9" s="480"/>
      <c r="IIX9" s="480"/>
      <c r="IIY9" s="286"/>
      <c r="IIZ9" s="287"/>
      <c r="IJA9" s="288"/>
      <c r="IJB9" s="284"/>
      <c r="IJC9" s="285"/>
      <c r="IJD9" s="480"/>
      <c r="IJE9" s="480"/>
      <c r="IJF9" s="480"/>
      <c r="IJG9" s="286"/>
      <c r="IJH9" s="287"/>
      <c r="IJI9" s="288"/>
      <c r="IJJ9" s="284"/>
      <c r="IJK9" s="285"/>
      <c r="IJL9" s="480"/>
      <c r="IJM9" s="480"/>
      <c r="IJN9" s="480"/>
      <c r="IJO9" s="286"/>
      <c r="IJP9" s="287"/>
      <c r="IJQ9" s="288"/>
      <c r="IJR9" s="284"/>
      <c r="IJS9" s="285"/>
      <c r="IJT9" s="480"/>
      <c r="IJU9" s="480"/>
      <c r="IJV9" s="480"/>
      <c r="IJW9" s="286"/>
      <c r="IJX9" s="287"/>
      <c r="IJY9" s="288"/>
      <c r="IJZ9" s="284"/>
      <c r="IKA9" s="285"/>
      <c r="IKB9" s="480"/>
      <c r="IKC9" s="480"/>
      <c r="IKD9" s="480"/>
      <c r="IKE9" s="286"/>
      <c r="IKF9" s="287"/>
      <c r="IKG9" s="288"/>
      <c r="IKH9" s="284"/>
      <c r="IKI9" s="285"/>
      <c r="IKJ9" s="480"/>
      <c r="IKK9" s="480"/>
      <c r="IKL9" s="480"/>
      <c r="IKM9" s="286"/>
      <c r="IKN9" s="287"/>
      <c r="IKO9" s="288"/>
      <c r="IKP9" s="284"/>
      <c r="IKQ9" s="285"/>
      <c r="IKR9" s="480"/>
      <c r="IKS9" s="480"/>
      <c r="IKT9" s="480"/>
      <c r="IKU9" s="286"/>
      <c r="IKV9" s="287"/>
      <c r="IKW9" s="288"/>
      <c r="IKX9" s="284"/>
      <c r="IKY9" s="285"/>
      <c r="IKZ9" s="480"/>
      <c r="ILA9" s="480"/>
      <c r="ILB9" s="480"/>
      <c r="ILC9" s="286"/>
      <c r="ILD9" s="287"/>
      <c r="ILE9" s="288"/>
      <c r="ILF9" s="284"/>
      <c r="ILG9" s="285"/>
      <c r="ILH9" s="480"/>
      <c r="ILI9" s="480"/>
      <c r="ILJ9" s="480"/>
      <c r="ILK9" s="286"/>
      <c r="ILL9" s="287"/>
      <c r="ILM9" s="288"/>
      <c r="ILN9" s="284"/>
      <c r="ILO9" s="285"/>
      <c r="ILP9" s="480"/>
      <c r="ILQ9" s="480"/>
      <c r="ILR9" s="480"/>
      <c r="ILS9" s="286"/>
      <c r="ILT9" s="287"/>
      <c r="ILU9" s="288"/>
      <c r="ILV9" s="284"/>
      <c r="ILW9" s="285"/>
      <c r="ILX9" s="480"/>
      <c r="ILY9" s="480"/>
      <c r="ILZ9" s="480"/>
      <c r="IMA9" s="286"/>
      <c r="IMB9" s="287"/>
      <c r="IMC9" s="288"/>
      <c r="IMD9" s="284"/>
      <c r="IME9" s="285"/>
      <c r="IMF9" s="480"/>
      <c r="IMG9" s="480"/>
      <c r="IMH9" s="480"/>
      <c r="IMI9" s="286"/>
      <c r="IMJ9" s="287"/>
      <c r="IMK9" s="288"/>
      <c r="IML9" s="284"/>
      <c r="IMM9" s="285"/>
      <c r="IMN9" s="480"/>
      <c r="IMO9" s="480"/>
      <c r="IMP9" s="480"/>
      <c r="IMQ9" s="286"/>
      <c r="IMR9" s="287"/>
      <c r="IMS9" s="288"/>
      <c r="IMT9" s="284"/>
      <c r="IMU9" s="285"/>
      <c r="IMV9" s="480"/>
      <c r="IMW9" s="480"/>
      <c r="IMX9" s="480"/>
      <c r="IMY9" s="286"/>
      <c r="IMZ9" s="287"/>
      <c r="INA9" s="288"/>
      <c r="INB9" s="284"/>
      <c r="INC9" s="285"/>
      <c r="IND9" s="480"/>
      <c r="INE9" s="480"/>
      <c r="INF9" s="480"/>
      <c r="ING9" s="286"/>
      <c r="INH9" s="287"/>
      <c r="INI9" s="288"/>
      <c r="INJ9" s="284"/>
      <c r="INK9" s="285"/>
      <c r="INL9" s="480"/>
      <c r="INM9" s="480"/>
      <c r="INN9" s="480"/>
      <c r="INO9" s="286"/>
      <c r="INP9" s="287"/>
      <c r="INQ9" s="288"/>
      <c r="INR9" s="284"/>
      <c r="INS9" s="285"/>
      <c r="INT9" s="480"/>
      <c r="INU9" s="480"/>
      <c r="INV9" s="480"/>
      <c r="INW9" s="286"/>
      <c r="INX9" s="287"/>
      <c r="INY9" s="288"/>
      <c r="INZ9" s="284"/>
      <c r="IOA9" s="285"/>
      <c r="IOB9" s="480"/>
      <c r="IOC9" s="480"/>
      <c r="IOD9" s="480"/>
      <c r="IOE9" s="286"/>
      <c r="IOF9" s="287"/>
      <c r="IOG9" s="288"/>
      <c r="IOH9" s="284"/>
      <c r="IOI9" s="285"/>
      <c r="IOJ9" s="480"/>
      <c r="IOK9" s="480"/>
      <c r="IOL9" s="480"/>
      <c r="IOM9" s="286"/>
      <c r="ION9" s="287"/>
      <c r="IOO9" s="288"/>
      <c r="IOP9" s="284"/>
      <c r="IOQ9" s="285"/>
      <c r="IOR9" s="480"/>
      <c r="IOS9" s="480"/>
      <c r="IOT9" s="480"/>
      <c r="IOU9" s="286"/>
      <c r="IOV9" s="287"/>
      <c r="IOW9" s="288"/>
      <c r="IOX9" s="284"/>
      <c r="IOY9" s="285"/>
      <c r="IOZ9" s="480"/>
      <c r="IPA9" s="480"/>
      <c r="IPB9" s="480"/>
      <c r="IPC9" s="286"/>
      <c r="IPD9" s="287"/>
      <c r="IPE9" s="288"/>
      <c r="IPF9" s="284"/>
      <c r="IPG9" s="285"/>
      <c r="IPH9" s="480"/>
      <c r="IPI9" s="480"/>
      <c r="IPJ9" s="480"/>
      <c r="IPK9" s="286"/>
      <c r="IPL9" s="287"/>
      <c r="IPM9" s="288"/>
      <c r="IPN9" s="284"/>
      <c r="IPO9" s="285"/>
      <c r="IPP9" s="480"/>
      <c r="IPQ9" s="480"/>
      <c r="IPR9" s="480"/>
      <c r="IPS9" s="286"/>
      <c r="IPT9" s="287"/>
      <c r="IPU9" s="288"/>
      <c r="IPV9" s="284"/>
      <c r="IPW9" s="285"/>
      <c r="IPX9" s="480"/>
      <c r="IPY9" s="480"/>
      <c r="IPZ9" s="480"/>
      <c r="IQA9" s="286"/>
      <c r="IQB9" s="287"/>
      <c r="IQC9" s="288"/>
      <c r="IQD9" s="284"/>
      <c r="IQE9" s="285"/>
      <c r="IQF9" s="480"/>
      <c r="IQG9" s="480"/>
      <c r="IQH9" s="480"/>
      <c r="IQI9" s="286"/>
      <c r="IQJ9" s="287"/>
      <c r="IQK9" s="288"/>
      <c r="IQL9" s="284"/>
      <c r="IQM9" s="285"/>
      <c r="IQN9" s="480"/>
      <c r="IQO9" s="480"/>
      <c r="IQP9" s="480"/>
      <c r="IQQ9" s="286"/>
      <c r="IQR9" s="287"/>
      <c r="IQS9" s="288"/>
      <c r="IQT9" s="284"/>
      <c r="IQU9" s="285"/>
      <c r="IQV9" s="480"/>
      <c r="IQW9" s="480"/>
      <c r="IQX9" s="480"/>
      <c r="IQY9" s="286"/>
      <c r="IQZ9" s="287"/>
      <c r="IRA9" s="288"/>
      <c r="IRB9" s="284"/>
      <c r="IRC9" s="285"/>
      <c r="IRD9" s="480"/>
      <c r="IRE9" s="480"/>
      <c r="IRF9" s="480"/>
      <c r="IRG9" s="286"/>
      <c r="IRH9" s="287"/>
      <c r="IRI9" s="288"/>
      <c r="IRJ9" s="284"/>
      <c r="IRK9" s="285"/>
      <c r="IRL9" s="480"/>
      <c r="IRM9" s="480"/>
      <c r="IRN9" s="480"/>
      <c r="IRO9" s="286"/>
      <c r="IRP9" s="287"/>
      <c r="IRQ9" s="288"/>
      <c r="IRR9" s="284"/>
      <c r="IRS9" s="285"/>
      <c r="IRT9" s="480"/>
      <c r="IRU9" s="480"/>
      <c r="IRV9" s="480"/>
      <c r="IRW9" s="286"/>
      <c r="IRX9" s="287"/>
      <c r="IRY9" s="288"/>
      <c r="IRZ9" s="284"/>
      <c r="ISA9" s="285"/>
      <c r="ISB9" s="480"/>
      <c r="ISC9" s="480"/>
      <c r="ISD9" s="480"/>
      <c r="ISE9" s="286"/>
      <c r="ISF9" s="287"/>
      <c r="ISG9" s="288"/>
      <c r="ISH9" s="284"/>
      <c r="ISI9" s="285"/>
      <c r="ISJ9" s="480"/>
      <c r="ISK9" s="480"/>
      <c r="ISL9" s="480"/>
      <c r="ISM9" s="286"/>
      <c r="ISN9" s="287"/>
      <c r="ISO9" s="288"/>
      <c r="ISP9" s="284"/>
      <c r="ISQ9" s="285"/>
      <c r="ISR9" s="480"/>
      <c r="ISS9" s="480"/>
      <c r="IST9" s="480"/>
      <c r="ISU9" s="286"/>
      <c r="ISV9" s="287"/>
      <c r="ISW9" s="288"/>
      <c r="ISX9" s="284"/>
      <c r="ISY9" s="285"/>
      <c r="ISZ9" s="480"/>
      <c r="ITA9" s="480"/>
      <c r="ITB9" s="480"/>
      <c r="ITC9" s="286"/>
      <c r="ITD9" s="287"/>
      <c r="ITE9" s="288"/>
      <c r="ITF9" s="284"/>
      <c r="ITG9" s="285"/>
      <c r="ITH9" s="480"/>
      <c r="ITI9" s="480"/>
      <c r="ITJ9" s="480"/>
      <c r="ITK9" s="286"/>
      <c r="ITL9" s="287"/>
      <c r="ITM9" s="288"/>
      <c r="ITN9" s="284"/>
      <c r="ITO9" s="285"/>
      <c r="ITP9" s="480"/>
      <c r="ITQ9" s="480"/>
      <c r="ITR9" s="480"/>
      <c r="ITS9" s="286"/>
      <c r="ITT9" s="287"/>
      <c r="ITU9" s="288"/>
      <c r="ITV9" s="284"/>
      <c r="ITW9" s="285"/>
      <c r="ITX9" s="480"/>
      <c r="ITY9" s="480"/>
      <c r="ITZ9" s="480"/>
      <c r="IUA9" s="286"/>
      <c r="IUB9" s="287"/>
      <c r="IUC9" s="288"/>
      <c r="IUD9" s="284"/>
      <c r="IUE9" s="285"/>
      <c r="IUF9" s="480"/>
      <c r="IUG9" s="480"/>
      <c r="IUH9" s="480"/>
      <c r="IUI9" s="286"/>
      <c r="IUJ9" s="287"/>
      <c r="IUK9" s="288"/>
      <c r="IUL9" s="284"/>
      <c r="IUM9" s="285"/>
      <c r="IUN9" s="480"/>
      <c r="IUO9" s="480"/>
      <c r="IUP9" s="480"/>
      <c r="IUQ9" s="286"/>
      <c r="IUR9" s="287"/>
      <c r="IUS9" s="288"/>
      <c r="IUT9" s="284"/>
      <c r="IUU9" s="285"/>
      <c r="IUV9" s="480"/>
      <c r="IUW9" s="480"/>
      <c r="IUX9" s="480"/>
      <c r="IUY9" s="286"/>
      <c r="IUZ9" s="287"/>
      <c r="IVA9" s="288"/>
      <c r="IVB9" s="284"/>
      <c r="IVC9" s="285"/>
      <c r="IVD9" s="480"/>
      <c r="IVE9" s="480"/>
      <c r="IVF9" s="480"/>
      <c r="IVG9" s="286"/>
      <c r="IVH9" s="287"/>
      <c r="IVI9" s="288"/>
      <c r="IVJ9" s="284"/>
      <c r="IVK9" s="285"/>
      <c r="IVL9" s="480"/>
      <c r="IVM9" s="480"/>
      <c r="IVN9" s="480"/>
      <c r="IVO9" s="286"/>
      <c r="IVP9" s="287"/>
      <c r="IVQ9" s="288"/>
      <c r="IVR9" s="284"/>
      <c r="IVS9" s="285"/>
      <c r="IVT9" s="480"/>
      <c r="IVU9" s="480"/>
      <c r="IVV9" s="480"/>
      <c r="IVW9" s="286"/>
      <c r="IVX9" s="287"/>
      <c r="IVY9" s="288"/>
      <c r="IVZ9" s="284"/>
      <c r="IWA9" s="285"/>
      <c r="IWB9" s="480"/>
      <c r="IWC9" s="480"/>
      <c r="IWD9" s="480"/>
      <c r="IWE9" s="286"/>
      <c r="IWF9" s="287"/>
      <c r="IWG9" s="288"/>
      <c r="IWH9" s="284"/>
      <c r="IWI9" s="285"/>
      <c r="IWJ9" s="480"/>
      <c r="IWK9" s="480"/>
      <c r="IWL9" s="480"/>
      <c r="IWM9" s="286"/>
      <c r="IWN9" s="287"/>
      <c r="IWO9" s="288"/>
      <c r="IWP9" s="284"/>
      <c r="IWQ9" s="285"/>
      <c r="IWR9" s="480"/>
      <c r="IWS9" s="480"/>
      <c r="IWT9" s="480"/>
      <c r="IWU9" s="286"/>
      <c r="IWV9" s="287"/>
      <c r="IWW9" s="288"/>
      <c r="IWX9" s="284"/>
      <c r="IWY9" s="285"/>
      <c r="IWZ9" s="480"/>
      <c r="IXA9" s="480"/>
      <c r="IXB9" s="480"/>
      <c r="IXC9" s="286"/>
      <c r="IXD9" s="287"/>
      <c r="IXE9" s="288"/>
      <c r="IXF9" s="284"/>
      <c r="IXG9" s="285"/>
      <c r="IXH9" s="480"/>
      <c r="IXI9" s="480"/>
      <c r="IXJ9" s="480"/>
      <c r="IXK9" s="286"/>
      <c r="IXL9" s="287"/>
      <c r="IXM9" s="288"/>
      <c r="IXN9" s="284"/>
      <c r="IXO9" s="285"/>
      <c r="IXP9" s="480"/>
      <c r="IXQ9" s="480"/>
      <c r="IXR9" s="480"/>
      <c r="IXS9" s="286"/>
      <c r="IXT9" s="287"/>
      <c r="IXU9" s="288"/>
      <c r="IXV9" s="284"/>
      <c r="IXW9" s="285"/>
      <c r="IXX9" s="480"/>
      <c r="IXY9" s="480"/>
      <c r="IXZ9" s="480"/>
      <c r="IYA9" s="286"/>
      <c r="IYB9" s="287"/>
      <c r="IYC9" s="288"/>
      <c r="IYD9" s="284"/>
      <c r="IYE9" s="285"/>
      <c r="IYF9" s="480"/>
      <c r="IYG9" s="480"/>
      <c r="IYH9" s="480"/>
      <c r="IYI9" s="286"/>
      <c r="IYJ9" s="287"/>
      <c r="IYK9" s="288"/>
      <c r="IYL9" s="284"/>
      <c r="IYM9" s="285"/>
      <c r="IYN9" s="480"/>
      <c r="IYO9" s="480"/>
      <c r="IYP9" s="480"/>
      <c r="IYQ9" s="286"/>
      <c r="IYR9" s="287"/>
      <c r="IYS9" s="288"/>
      <c r="IYT9" s="284"/>
      <c r="IYU9" s="285"/>
      <c r="IYV9" s="480"/>
      <c r="IYW9" s="480"/>
      <c r="IYX9" s="480"/>
      <c r="IYY9" s="286"/>
      <c r="IYZ9" s="287"/>
      <c r="IZA9" s="288"/>
      <c r="IZB9" s="284"/>
      <c r="IZC9" s="285"/>
      <c r="IZD9" s="480"/>
      <c r="IZE9" s="480"/>
      <c r="IZF9" s="480"/>
      <c r="IZG9" s="286"/>
      <c r="IZH9" s="287"/>
      <c r="IZI9" s="288"/>
      <c r="IZJ9" s="284"/>
      <c r="IZK9" s="285"/>
      <c r="IZL9" s="480"/>
      <c r="IZM9" s="480"/>
      <c r="IZN9" s="480"/>
      <c r="IZO9" s="286"/>
      <c r="IZP9" s="287"/>
      <c r="IZQ9" s="288"/>
      <c r="IZR9" s="284"/>
      <c r="IZS9" s="285"/>
      <c r="IZT9" s="480"/>
      <c r="IZU9" s="480"/>
      <c r="IZV9" s="480"/>
      <c r="IZW9" s="286"/>
      <c r="IZX9" s="287"/>
      <c r="IZY9" s="288"/>
      <c r="IZZ9" s="284"/>
      <c r="JAA9" s="285"/>
      <c r="JAB9" s="480"/>
      <c r="JAC9" s="480"/>
      <c r="JAD9" s="480"/>
      <c r="JAE9" s="286"/>
      <c r="JAF9" s="287"/>
      <c r="JAG9" s="288"/>
      <c r="JAH9" s="284"/>
      <c r="JAI9" s="285"/>
      <c r="JAJ9" s="480"/>
      <c r="JAK9" s="480"/>
      <c r="JAL9" s="480"/>
      <c r="JAM9" s="286"/>
      <c r="JAN9" s="287"/>
      <c r="JAO9" s="288"/>
      <c r="JAP9" s="284"/>
      <c r="JAQ9" s="285"/>
      <c r="JAR9" s="480"/>
      <c r="JAS9" s="480"/>
      <c r="JAT9" s="480"/>
      <c r="JAU9" s="286"/>
      <c r="JAV9" s="287"/>
      <c r="JAW9" s="288"/>
      <c r="JAX9" s="284"/>
      <c r="JAY9" s="285"/>
      <c r="JAZ9" s="480"/>
      <c r="JBA9" s="480"/>
      <c r="JBB9" s="480"/>
      <c r="JBC9" s="286"/>
      <c r="JBD9" s="287"/>
      <c r="JBE9" s="288"/>
      <c r="JBF9" s="284"/>
      <c r="JBG9" s="285"/>
      <c r="JBH9" s="480"/>
      <c r="JBI9" s="480"/>
      <c r="JBJ9" s="480"/>
      <c r="JBK9" s="286"/>
      <c r="JBL9" s="287"/>
      <c r="JBM9" s="288"/>
      <c r="JBN9" s="284"/>
      <c r="JBO9" s="285"/>
      <c r="JBP9" s="480"/>
      <c r="JBQ9" s="480"/>
      <c r="JBR9" s="480"/>
      <c r="JBS9" s="286"/>
      <c r="JBT9" s="287"/>
      <c r="JBU9" s="288"/>
      <c r="JBV9" s="284"/>
      <c r="JBW9" s="285"/>
      <c r="JBX9" s="480"/>
      <c r="JBY9" s="480"/>
      <c r="JBZ9" s="480"/>
      <c r="JCA9" s="286"/>
      <c r="JCB9" s="287"/>
      <c r="JCC9" s="288"/>
      <c r="JCD9" s="284"/>
      <c r="JCE9" s="285"/>
      <c r="JCF9" s="480"/>
      <c r="JCG9" s="480"/>
      <c r="JCH9" s="480"/>
      <c r="JCI9" s="286"/>
      <c r="JCJ9" s="287"/>
      <c r="JCK9" s="288"/>
      <c r="JCL9" s="284"/>
      <c r="JCM9" s="285"/>
      <c r="JCN9" s="480"/>
      <c r="JCO9" s="480"/>
      <c r="JCP9" s="480"/>
      <c r="JCQ9" s="286"/>
      <c r="JCR9" s="287"/>
      <c r="JCS9" s="288"/>
      <c r="JCT9" s="284"/>
      <c r="JCU9" s="285"/>
      <c r="JCV9" s="480"/>
      <c r="JCW9" s="480"/>
      <c r="JCX9" s="480"/>
      <c r="JCY9" s="286"/>
      <c r="JCZ9" s="287"/>
      <c r="JDA9" s="288"/>
      <c r="JDB9" s="284"/>
      <c r="JDC9" s="285"/>
      <c r="JDD9" s="480"/>
      <c r="JDE9" s="480"/>
      <c r="JDF9" s="480"/>
      <c r="JDG9" s="286"/>
      <c r="JDH9" s="287"/>
      <c r="JDI9" s="288"/>
      <c r="JDJ9" s="284"/>
      <c r="JDK9" s="285"/>
      <c r="JDL9" s="480"/>
      <c r="JDM9" s="480"/>
      <c r="JDN9" s="480"/>
      <c r="JDO9" s="286"/>
      <c r="JDP9" s="287"/>
      <c r="JDQ9" s="288"/>
      <c r="JDR9" s="284"/>
      <c r="JDS9" s="285"/>
      <c r="JDT9" s="480"/>
      <c r="JDU9" s="480"/>
      <c r="JDV9" s="480"/>
      <c r="JDW9" s="286"/>
      <c r="JDX9" s="287"/>
      <c r="JDY9" s="288"/>
      <c r="JDZ9" s="284"/>
      <c r="JEA9" s="285"/>
      <c r="JEB9" s="480"/>
      <c r="JEC9" s="480"/>
      <c r="JED9" s="480"/>
      <c r="JEE9" s="286"/>
      <c r="JEF9" s="287"/>
      <c r="JEG9" s="288"/>
      <c r="JEH9" s="284"/>
      <c r="JEI9" s="285"/>
      <c r="JEJ9" s="480"/>
      <c r="JEK9" s="480"/>
      <c r="JEL9" s="480"/>
      <c r="JEM9" s="286"/>
      <c r="JEN9" s="287"/>
      <c r="JEO9" s="288"/>
      <c r="JEP9" s="284"/>
      <c r="JEQ9" s="285"/>
      <c r="JER9" s="480"/>
      <c r="JES9" s="480"/>
      <c r="JET9" s="480"/>
      <c r="JEU9" s="286"/>
      <c r="JEV9" s="287"/>
      <c r="JEW9" s="288"/>
      <c r="JEX9" s="284"/>
      <c r="JEY9" s="285"/>
      <c r="JEZ9" s="480"/>
      <c r="JFA9" s="480"/>
      <c r="JFB9" s="480"/>
      <c r="JFC9" s="286"/>
      <c r="JFD9" s="287"/>
      <c r="JFE9" s="288"/>
      <c r="JFF9" s="284"/>
      <c r="JFG9" s="285"/>
      <c r="JFH9" s="480"/>
      <c r="JFI9" s="480"/>
      <c r="JFJ9" s="480"/>
      <c r="JFK9" s="286"/>
      <c r="JFL9" s="287"/>
      <c r="JFM9" s="288"/>
      <c r="JFN9" s="284"/>
      <c r="JFO9" s="285"/>
      <c r="JFP9" s="480"/>
      <c r="JFQ9" s="480"/>
      <c r="JFR9" s="480"/>
      <c r="JFS9" s="286"/>
      <c r="JFT9" s="287"/>
      <c r="JFU9" s="288"/>
      <c r="JFV9" s="284"/>
      <c r="JFW9" s="285"/>
      <c r="JFX9" s="480"/>
      <c r="JFY9" s="480"/>
      <c r="JFZ9" s="480"/>
      <c r="JGA9" s="286"/>
      <c r="JGB9" s="287"/>
      <c r="JGC9" s="288"/>
      <c r="JGD9" s="284"/>
      <c r="JGE9" s="285"/>
      <c r="JGF9" s="480"/>
      <c r="JGG9" s="480"/>
      <c r="JGH9" s="480"/>
      <c r="JGI9" s="286"/>
      <c r="JGJ9" s="287"/>
      <c r="JGK9" s="288"/>
      <c r="JGL9" s="284"/>
      <c r="JGM9" s="285"/>
      <c r="JGN9" s="480"/>
      <c r="JGO9" s="480"/>
      <c r="JGP9" s="480"/>
      <c r="JGQ9" s="286"/>
      <c r="JGR9" s="287"/>
      <c r="JGS9" s="288"/>
      <c r="JGT9" s="284"/>
      <c r="JGU9" s="285"/>
      <c r="JGV9" s="480"/>
      <c r="JGW9" s="480"/>
      <c r="JGX9" s="480"/>
      <c r="JGY9" s="286"/>
      <c r="JGZ9" s="287"/>
      <c r="JHA9" s="288"/>
      <c r="JHB9" s="284"/>
      <c r="JHC9" s="285"/>
      <c r="JHD9" s="480"/>
      <c r="JHE9" s="480"/>
      <c r="JHF9" s="480"/>
      <c r="JHG9" s="286"/>
      <c r="JHH9" s="287"/>
      <c r="JHI9" s="288"/>
      <c r="JHJ9" s="284"/>
      <c r="JHK9" s="285"/>
      <c r="JHL9" s="480"/>
      <c r="JHM9" s="480"/>
      <c r="JHN9" s="480"/>
      <c r="JHO9" s="286"/>
      <c r="JHP9" s="287"/>
      <c r="JHQ9" s="288"/>
      <c r="JHR9" s="284"/>
      <c r="JHS9" s="285"/>
      <c r="JHT9" s="480"/>
      <c r="JHU9" s="480"/>
      <c r="JHV9" s="480"/>
      <c r="JHW9" s="286"/>
      <c r="JHX9" s="287"/>
      <c r="JHY9" s="288"/>
      <c r="JHZ9" s="284"/>
      <c r="JIA9" s="285"/>
      <c r="JIB9" s="480"/>
      <c r="JIC9" s="480"/>
      <c r="JID9" s="480"/>
      <c r="JIE9" s="286"/>
      <c r="JIF9" s="287"/>
      <c r="JIG9" s="288"/>
      <c r="JIH9" s="284"/>
      <c r="JII9" s="285"/>
      <c r="JIJ9" s="480"/>
      <c r="JIK9" s="480"/>
      <c r="JIL9" s="480"/>
      <c r="JIM9" s="286"/>
      <c r="JIN9" s="287"/>
      <c r="JIO9" s="288"/>
      <c r="JIP9" s="284"/>
      <c r="JIQ9" s="285"/>
      <c r="JIR9" s="480"/>
      <c r="JIS9" s="480"/>
      <c r="JIT9" s="480"/>
      <c r="JIU9" s="286"/>
      <c r="JIV9" s="287"/>
      <c r="JIW9" s="288"/>
      <c r="JIX9" s="284"/>
      <c r="JIY9" s="285"/>
      <c r="JIZ9" s="480"/>
      <c r="JJA9" s="480"/>
      <c r="JJB9" s="480"/>
      <c r="JJC9" s="286"/>
      <c r="JJD9" s="287"/>
      <c r="JJE9" s="288"/>
      <c r="JJF9" s="284"/>
      <c r="JJG9" s="285"/>
      <c r="JJH9" s="480"/>
      <c r="JJI9" s="480"/>
      <c r="JJJ9" s="480"/>
      <c r="JJK9" s="286"/>
      <c r="JJL9" s="287"/>
      <c r="JJM9" s="288"/>
      <c r="JJN9" s="284"/>
      <c r="JJO9" s="285"/>
      <c r="JJP9" s="480"/>
      <c r="JJQ9" s="480"/>
      <c r="JJR9" s="480"/>
      <c r="JJS9" s="286"/>
      <c r="JJT9" s="287"/>
      <c r="JJU9" s="288"/>
      <c r="JJV9" s="284"/>
      <c r="JJW9" s="285"/>
      <c r="JJX9" s="480"/>
      <c r="JJY9" s="480"/>
      <c r="JJZ9" s="480"/>
      <c r="JKA9" s="286"/>
      <c r="JKB9" s="287"/>
      <c r="JKC9" s="288"/>
      <c r="JKD9" s="284"/>
      <c r="JKE9" s="285"/>
      <c r="JKF9" s="480"/>
      <c r="JKG9" s="480"/>
      <c r="JKH9" s="480"/>
      <c r="JKI9" s="286"/>
      <c r="JKJ9" s="287"/>
      <c r="JKK9" s="288"/>
      <c r="JKL9" s="284"/>
      <c r="JKM9" s="285"/>
      <c r="JKN9" s="480"/>
      <c r="JKO9" s="480"/>
      <c r="JKP9" s="480"/>
      <c r="JKQ9" s="286"/>
      <c r="JKR9" s="287"/>
      <c r="JKS9" s="288"/>
      <c r="JKT9" s="284"/>
      <c r="JKU9" s="285"/>
      <c r="JKV9" s="480"/>
      <c r="JKW9" s="480"/>
      <c r="JKX9" s="480"/>
      <c r="JKY9" s="286"/>
      <c r="JKZ9" s="287"/>
      <c r="JLA9" s="288"/>
      <c r="JLB9" s="284"/>
      <c r="JLC9" s="285"/>
      <c r="JLD9" s="480"/>
      <c r="JLE9" s="480"/>
      <c r="JLF9" s="480"/>
      <c r="JLG9" s="286"/>
      <c r="JLH9" s="287"/>
      <c r="JLI9" s="288"/>
      <c r="JLJ9" s="284"/>
      <c r="JLK9" s="285"/>
      <c r="JLL9" s="480"/>
      <c r="JLM9" s="480"/>
      <c r="JLN9" s="480"/>
      <c r="JLO9" s="286"/>
      <c r="JLP9" s="287"/>
      <c r="JLQ9" s="288"/>
      <c r="JLR9" s="284"/>
      <c r="JLS9" s="285"/>
      <c r="JLT9" s="480"/>
      <c r="JLU9" s="480"/>
      <c r="JLV9" s="480"/>
      <c r="JLW9" s="286"/>
      <c r="JLX9" s="287"/>
      <c r="JLY9" s="288"/>
      <c r="JLZ9" s="284"/>
      <c r="JMA9" s="285"/>
      <c r="JMB9" s="480"/>
      <c r="JMC9" s="480"/>
      <c r="JMD9" s="480"/>
      <c r="JME9" s="286"/>
      <c r="JMF9" s="287"/>
      <c r="JMG9" s="288"/>
      <c r="JMH9" s="284"/>
      <c r="JMI9" s="285"/>
      <c r="JMJ9" s="480"/>
      <c r="JMK9" s="480"/>
      <c r="JML9" s="480"/>
      <c r="JMM9" s="286"/>
      <c r="JMN9" s="287"/>
      <c r="JMO9" s="288"/>
      <c r="JMP9" s="284"/>
      <c r="JMQ9" s="285"/>
      <c r="JMR9" s="480"/>
      <c r="JMS9" s="480"/>
      <c r="JMT9" s="480"/>
      <c r="JMU9" s="286"/>
      <c r="JMV9" s="287"/>
      <c r="JMW9" s="288"/>
      <c r="JMX9" s="284"/>
      <c r="JMY9" s="285"/>
      <c r="JMZ9" s="480"/>
      <c r="JNA9" s="480"/>
      <c r="JNB9" s="480"/>
      <c r="JNC9" s="286"/>
      <c r="JND9" s="287"/>
      <c r="JNE9" s="288"/>
      <c r="JNF9" s="284"/>
      <c r="JNG9" s="285"/>
      <c r="JNH9" s="480"/>
      <c r="JNI9" s="480"/>
      <c r="JNJ9" s="480"/>
      <c r="JNK9" s="286"/>
      <c r="JNL9" s="287"/>
      <c r="JNM9" s="288"/>
      <c r="JNN9" s="284"/>
      <c r="JNO9" s="285"/>
      <c r="JNP9" s="480"/>
      <c r="JNQ9" s="480"/>
      <c r="JNR9" s="480"/>
      <c r="JNS9" s="286"/>
      <c r="JNT9" s="287"/>
      <c r="JNU9" s="288"/>
      <c r="JNV9" s="284"/>
      <c r="JNW9" s="285"/>
      <c r="JNX9" s="480"/>
      <c r="JNY9" s="480"/>
      <c r="JNZ9" s="480"/>
      <c r="JOA9" s="286"/>
      <c r="JOB9" s="287"/>
      <c r="JOC9" s="288"/>
      <c r="JOD9" s="284"/>
      <c r="JOE9" s="285"/>
      <c r="JOF9" s="480"/>
      <c r="JOG9" s="480"/>
      <c r="JOH9" s="480"/>
      <c r="JOI9" s="286"/>
      <c r="JOJ9" s="287"/>
      <c r="JOK9" s="288"/>
      <c r="JOL9" s="284"/>
      <c r="JOM9" s="285"/>
      <c r="JON9" s="480"/>
      <c r="JOO9" s="480"/>
      <c r="JOP9" s="480"/>
      <c r="JOQ9" s="286"/>
      <c r="JOR9" s="287"/>
      <c r="JOS9" s="288"/>
      <c r="JOT9" s="284"/>
      <c r="JOU9" s="285"/>
      <c r="JOV9" s="480"/>
      <c r="JOW9" s="480"/>
      <c r="JOX9" s="480"/>
      <c r="JOY9" s="286"/>
      <c r="JOZ9" s="287"/>
      <c r="JPA9" s="288"/>
      <c r="JPB9" s="284"/>
      <c r="JPC9" s="285"/>
      <c r="JPD9" s="480"/>
      <c r="JPE9" s="480"/>
      <c r="JPF9" s="480"/>
      <c r="JPG9" s="286"/>
      <c r="JPH9" s="287"/>
      <c r="JPI9" s="288"/>
      <c r="JPJ9" s="284"/>
      <c r="JPK9" s="285"/>
      <c r="JPL9" s="480"/>
      <c r="JPM9" s="480"/>
      <c r="JPN9" s="480"/>
      <c r="JPO9" s="286"/>
      <c r="JPP9" s="287"/>
      <c r="JPQ9" s="288"/>
      <c r="JPR9" s="284"/>
      <c r="JPS9" s="285"/>
      <c r="JPT9" s="480"/>
      <c r="JPU9" s="480"/>
      <c r="JPV9" s="480"/>
      <c r="JPW9" s="286"/>
      <c r="JPX9" s="287"/>
      <c r="JPY9" s="288"/>
      <c r="JPZ9" s="284"/>
      <c r="JQA9" s="285"/>
      <c r="JQB9" s="480"/>
      <c r="JQC9" s="480"/>
      <c r="JQD9" s="480"/>
      <c r="JQE9" s="286"/>
      <c r="JQF9" s="287"/>
      <c r="JQG9" s="288"/>
      <c r="JQH9" s="284"/>
      <c r="JQI9" s="285"/>
      <c r="JQJ9" s="480"/>
      <c r="JQK9" s="480"/>
      <c r="JQL9" s="480"/>
      <c r="JQM9" s="286"/>
      <c r="JQN9" s="287"/>
      <c r="JQO9" s="288"/>
      <c r="JQP9" s="284"/>
      <c r="JQQ9" s="285"/>
      <c r="JQR9" s="480"/>
      <c r="JQS9" s="480"/>
      <c r="JQT9" s="480"/>
      <c r="JQU9" s="286"/>
      <c r="JQV9" s="287"/>
      <c r="JQW9" s="288"/>
      <c r="JQX9" s="284"/>
      <c r="JQY9" s="285"/>
      <c r="JQZ9" s="480"/>
      <c r="JRA9" s="480"/>
      <c r="JRB9" s="480"/>
      <c r="JRC9" s="286"/>
      <c r="JRD9" s="287"/>
      <c r="JRE9" s="288"/>
      <c r="JRF9" s="284"/>
      <c r="JRG9" s="285"/>
      <c r="JRH9" s="480"/>
      <c r="JRI9" s="480"/>
      <c r="JRJ9" s="480"/>
      <c r="JRK9" s="286"/>
      <c r="JRL9" s="287"/>
      <c r="JRM9" s="288"/>
      <c r="JRN9" s="284"/>
      <c r="JRO9" s="285"/>
      <c r="JRP9" s="480"/>
      <c r="JRQ9" s="480"/>
      <c r="JRR9" s="480"/>
      <c r="JRS9" s="286"/>
      <c r="JRT9" s="287"/>
      <c r="JRU9" s="288"/>
      <c r="JRV9" s="284"/>
      <c r="JRW9" s="285"/>
      <c r="JRX9" s="480"/>
      <c r="JRY9" s="480"/>
      <c r="JRZ9" s="480"/>
      <c r="JSA9" s="286"/>
      <c r="JSB9" s="287"/>
      <c r="JSC9" s="288"/>
      <c r="JSD9" s="284"/>
      <c r="JSE9" s="285"/>
      <c r="JSF9" s="480"/>
      <c r="JSG9" s="480"/>
      <c r="JSH9" s="480"/>
      <c r="JSI9" s="286"/>
      <c r="JSJ9" s="287"/>
      <c r="JSK9" s="288"/>
      <c r="JSL9" s="284"/>
      <c r="JSM9" s="285"/>
      <c r="JSN9" s="480"/>
      <c r="JSO9" s="480"/>
      <c r="JSP9" s="480"/>
      <c r="JSQ9" s="286"/>
      <c r="JSR9" s="287"/>
      <c r="JSS9" s="288"/>
      <c r="JST9" s="284"/>
      <c r="JSU9" s="285"/>
      <c r="JSV9" s="480"/>
      <c r="JSW9" s="480"/>
      <c r="JSX9" s="480"/>
      <c r="JSY9" s="286"/>
      <c r="JSZ9" s="287"/>
      <c r="JTA9" s="288"/>
      <c r="JTB9" s="284"/>
      <c r="JTC9" s="285"/>
      <c r="JTD9" s="480"/>
      <c r="JTE9" s="480"/>
      <c r="JTF9" s="480"/>
      <c r="JTG9" s="286"/>
      <c r="JTH9" s="287"/>
      <c r="JTI9" s="288"/>
      <c r="JTJ9" s="284"/>
      <c r="JTK9" s="285"/>
      <c r="JTL9" s="480"/>
      <c r="JTM9" s="480"/>
      <c r="JTN9" s="480"/>
      <c r="JTO9" s="286"/>
      <c r="JTP9" s="287"/>
      <c r="JTQ9" s="288"/>
      <c r="JTR9" s="284"/>
      <c r="JTS9" s="285"/>
      <c r="JTT9" s="480"/>
      <c r="JTU9" s="480"/>
      <c r="JTV9" s="480"/>
      <c r="JTW9" s="286"/>
      <c r="JTX9" s="287"/>
      <c r="JTY9" s="288"/>
      <c r="JTZ9" s="284"/>
      <c r="JUA9" s="285"/>
      <c r="JUB9" s="480"/>
      <c r="JUC9" s="480"/>
      <c r="JUD9" s="480"/>
      <c r="JUE9" s="286"/>
      <c r="JUF9" s="287"/>
      <c r="JUG9" s="288"/>
      <c r="JUH9" s="284"/>
      <c r="JUI9" s="285"/>
      <c r="JUJ9" s="480"/>
      <c r="JUK9" s="480"/>
      <c r="JUL9" s="480"/>
      <c r="JUM9" s="286"/>
      <c r="JUN9" s="287"/>
      <c r="JUO9" s="288"/>
      <c r="JUP9" s="284"/>
      <c r="JUQ9" s="285"/>
      <c r="JUR9" s="480"/>
      <c r="JUS9" s="480"/>
      <c r="JUT9" s="480"/>
      <c r="JUU9" s="286"/>
      <c r="JUV9" s="287"/>
      <c r="JUW9" s="288"/>
      <c r="JUX9" s="284"/>
      <c r="JUY9" s="285"/>
      <c r="JUZ9" s="480"/>
      <c r="JVA9" s="480"/>
      <c r="JVB9" s="480"/>
      <c r="JVC9" s="286"/>
      <c r="JVD9" s="287"/>
      <c r="JVE9" s="288"/>
      <c r="JVF9" s="284"/>
      <c r="JVG9" s="285"/>
      <c r="JVH9" s="480"/>
      <c r="JVI9" s="480"/>
      <c r="JVJ9" s="480"/>
      <c r="JVK9" s="286"/>
      <c r="JVL9" s="287"/>
      <c r="JVM9" s="288"/>
      <c r="JVN9" s="284"/>
      <c r="JVO9" s="285"/>
      <c r="JVP9" s="480"/>
      <c r="JVQ9" s="480"/>
      <c r="JVR9" s="480"/>
      <c r="JVS9" s="286"/>
      <c r="JVT9" s="287"/>
      <c r="JVU9" s="288"/>
      <c r="JVV9" s="284"/>
      <c r="JVW9" s="285"/>
      <c r="JVX9" s="480"/>
      <c r="JVY9" s="480"/>
      <c r="JVZ9" s="480"/>
      <c r="JWA9" s="286"/>
      <c r="JWB9" s="287"/>
      <c r="JWC9" s="288"/>
      <c r="JWD9" s="284"/>
      <c r="JWE9" s="285"/>
      <c r="JWF9" s="480"/>
      <c r="JWG9" s="480"/>
      <c r="JWH9" s="480"/>
      <c r="JWI9" s="286"/>
      <c r="JWJ9" s="287"/>
      <c r="JWK9" s="288"/>
      <c r="JWL9" s="284"/>
      <c r="JWM9" s="285"/>
      <c r="JWN9" s="480"/>
      <c r="JWO9" s="480"/>
      <c r="JWP9" s="480"/>
      <c r="JWQ9" s="286"/>
      <c r="JWR9" s="287"/>
      <c r="JWS9" s="288"/>
      <c r="JWT9" s="284"/>
      <c r="JWU9" s="285"/>
      <c r="JWV9" s="480"/>
      <c r="JWW9" s="480"/>
      <c r="JWX9" s="480"/>
      <c r="JWY9" s="286"/>
      <c r="JWZ9" s="287"/>
      <c r="JXA9" s="288"/>
      <c r="JXB9" s="284"/>
      <c r="JXC9" s="285"/>
      <c r="JXD9" s="480"/>
      <c r="JXE9" s="480"/>
      <c r="JXF9" s="480"/>
      <c r="JXG9" s="286"/>
      <c r="JXH9" s="287"/>
      <c r="JXI9" s="288"/>
      <c r="JXJ9" s="284"/>
      <c r="JXK9" s="285"/>
      <c r="JXL9" s="480"/>
      <c r="JXM9" s="480"/>
      <c r="JXN9" s="480"/>
      <c r="JXO9" s="286"/>
      <c r="JXP9" s="287"/>
      <c r="JXQ9" s="288"/>
      <c r="JXR9" s="284"/>
      <c r="JXS9" s="285"/>
      <c r="JXT9" s="480"/>
      <c r="JXU9" s="480"/>
      <c r="JXV9" s="480"/>
      <c r="JXW9" s="286"/>
      <c r="JXX9" s="287"/>
      <c r="JXY9" s="288"/>
      <c r="JXZ9" s="284"/>
      <c r="JYA9" s="285"/>
      <c r="JYB9" s="480"/>
      <c r="JYC9" s="480"/>
      <c r="JYD9" s="480"/>
      <c r="JYE9" s="286"/>
      <c r="JYF9" s="287"/>
      <c r="JYG9" s="288"/>
      <c r="JYH9" s="284"/>
      <c r="JYI9" s="285"/>
      <c r="JYJ9" s="480"/>
      <c r="JYK9" s="480"/>
      <c r="JYL9" s="480"/>
      <c r="JYM9" s="286"/>
      <c r="JYN9" s="287"/>
      <c r="JYO9" s="288"/>
      <c r="JYP9" s="284"/>
      <c r="JYQ9" s="285"/>
      <c r="JYR9" s="480"/>
      <c r="JYS9" s="480"/>
      <c r="JYT9" s="480"/>
      <c r="JYU9" s="286"/>
      <c r="JYV9" s="287"/>
      <c r="JYW9" s="288"/>
      <c r="JYX9" s="284"/>
      <c r="JYY9" s="285"/>
      <c r="JYZ9" s="480"/>
      <c r="JZA9" s="480"/>
      <c r="JZB9" s="480"/>
      <c r="JZC9" s="286"/>
      <c r="JZD9" s="287"/>
      <c r="JZE9" s="288"/>
      <c r="JZF9" s="284"/>
      <c r="JZG9" s="285"/>
      <c r="JZH9" s="480"/>
      <c r="JZI9" s="480"/>
      <c r="JZJ9" s="480"/>
      <c r="JZK9" s="286"/>
      <c r="JZL9" s="287"/>
      <c r="JZM9" s="288"/>
      <c r="JZN9" s="284"/>
      <c r="JZO9" s="285"/>
      <c r="JZP9" s="480"/>
      <c r="JZQ9" s="480"/>
      <c r="JZR9" s="480"/>
      <c r="JZS9" s="286"/>
      <c r="JZT9" s="287"/>
      <c r="JZU9" s="288"/>
      <c r="JZV9" s="284"/>
      <c r="JZW9" s="285"/>
      <c r="JZX9" s="480"/>
      <c r="JZY9" s="480"/>
      <c r="JZZ9" s="480"/>
      <c r="KAA9" s="286"/>
      <c r="KAB9" s="287"/>
      <c r="KAC9" s="288"/>
      <c r="KAD9" s="284"/>
      <c r="KAE9" s="285"/>
      <c r="KAF9" s="480"/>
      <c r="KAG9" s="480"/>
      <c r="KAH9" s="480"/>
      <c r="KAI9" s="286"/>
      <c r="KAJ9" s="287"/>
      <c r="KAK9" s="288"/>
      <c r="KAL9" s="284"/>
      <c r="KAM9" s="285"/>
      <c r="KAN9" s="480"/>
      <c r="KAO9" s="480"/>
      <c r="KAP9" s="480"/>
      <c r="KAQ9" s="286"/>
      <c r="KAR9" s="287"/>
      <c r="KAS9" s="288"/>
      <c r="KAT9" s="284"/>
      <c r="KAU9" s="285"/>
      <c r="KAV9" s="480"/>
      <c r="KAW9" s="480"/>
      <c r="KAX9" s="480"/>
      <c r="KAY9" s="286"/>
      <c r="KAZ9" s="287"/>
      <c r="KBA9" s="288"/>
      <c r="KBB9" s="284"/>
      <c r="KBC9" s="285"/>
      <c r="KBD9" s="480"/>
      <c r="KBE9" s="480"/>
      <c r="KBF9" s="480"/>
      <c r="KBG9" s="286"/>
      <c r="KBH9" s="287"/>
      <c r="KBI9" s="288"/>
      <c r="KBJ9" s="284"/>
      <c r="KBK9" s="285"/>
      <c r="KBL9" s="480"/>
      <c r="KBM9" s="480"/>
      <c r="KBN9" s="480"/>
      <c r="KBO9" s="286"/>
      <c r="KBP9" s="287"/>
      <c r="KBQ9" s="288"/>
      <c r="KBR9" s="284"/>
      <c r="KBS9" s="285"/>
      <c r="KBT9" s="480"/>
      <c r="KBU9" s="480"/>
      <c r="KBV9" s="480"/>
      <c r="KBW9" s="286"/>
      <c r="KBX9" s="287"/>
      <c r="KBY9" s="288"/>
      <c r="KBZ9" s="284"/>
      <c r="KCA9" s="285"/>
      <c r="KCB9" s="480"/>
      <c r="KCC9" s="480"/>
      <c r="KCD9" s="480"/>
      <c r="KCE9" s="286"/>
      <c r="KCF9" s="287"/>
      <c r="KCG9" s="288"/>
      <c r="KCH9" s="284"/>
      <c r="KCI9" s="285"/>
      <c r="KCJ9" s="480"/>
      <c r="KCK9" s="480"/>
      <c r="KCL9" s="480"/>
      <c r="KCM9" s="286"/>
      <c r="KCN9" s="287"/>
      <c r="KCO9" s="288"/>
      <c r="KCP9" s="284"/>
      <c r="KCQ9" s="285"/>
      <c r="KCR9" s="480"/>
      <c r="KCS9" s="480"/>
      <c r="KCT9" s="480"/>
      <c r="KCU9" s="286"/>
      <c r="KCV9" s="287"/>
      <c r="KCW9" s="288"/>
      <c r="KCX9" s="284"/>
      <c r="KCY9" s="285"/>
      <c r="KCZ9" s="480"/>
      <c r="KDA9" s="480"/>
      <c r="KDB9" s="480"/>
      <c r="KDC9" s="286"/>
      <c r="KDD9" s="287"/>
      <c r="KDE9" s="288"/>
      <c r="KDF9" s="284"/>
      <c r="KDG9" s="285"/>
      <c r="KDH9" s="480"/>
      <c r="KDI9" s="480"/>
      <c r="KDJ9" s="480"/>
      <c r="KDK9" s="286"/>
      <c r="KDL9" s="287"/>
      <c r="KDM9" s="288"/>
      <c r="KDN9" s="284"/>
      <c r="KDO9" s="285"/>
      <c r="KDP9" s="480"/>
      <c r="KDQ9" s="480"/>
      <c r="KDR9" s="480"/>
      <c r="KDS9" s="286"/>
      <c r="KDT9" s="287"/>
      <c r="KDU9" s="288"/>
      <c r="KDV9" s="284"/>
      <c r="KDW9" s="285"/>
      <c r="KDX9" s="480"/>
      <c r="KDY9" s="480"/>
      <c r="KDZ9" s="480"/>
      <c r="KEA9" s="286"/>
      <c r="KEB9" s="287"/>
      <c r="KEC9" s="288"/>
      <c r="KED9" s="284"/>
      <c r="KEE9" s="285"/>
      <c r="KEF9" s="480"/>
      <c r="KEG9" s="480"/>
      <c r="KEH9" s="480"/>
      <c r="KEI9" s="286"/>
      <c r="KEJ9" s="287"/>
      <c r="KEK9" s="288"/>
      <c r="KEL9" s="284"/>
      <c r="KEM9" s="285"/>
      <c r="KEN9" s="480"/>
      <c r="KEO9" s="480"/>
      <c r="KEP9" s="480"/>
      <c r="KEQ9" s="286"/>
      <c r="KER9" s="287"/>
      <c r="KES9" s="288"/>
      <c r="KET9" s="284"/>
      <c r="KEU9" s="285"/>
      <c r="KEV9" s="480"/>
      <c r="KEW9" s="480"/>
      <c r="KEX9" s="480"/>
      <c r="KEY9" s="286"/>
      <c r="KEZ9" s="287"/>
      <c r="KFA9" s="288"/>
      <c r="KFB9" s="284"/>
      <c r="KFC9" s="285"/>
      <c r="KFD9" s="480"/>
      <c r="KFE9" s="480"/>
      <c r="KFF9" s="480"/>
      <c r="KFG9" s="286"/>
      <c r="KFH9" s="287"/>
      <c r="KFI9" s="288"/>
      <c r="KFJ9" s="284"/>
      <c r="KFK9" s="285"/>
      <c r="KFL9" s="480"/>
      <c r="KFM9" s="480"/>
      <c r="KFN9" s="480"/>
      <c r="KFO9" s="286"/>
      <c r="KFP9" s="287"/>
      <c r="KFQ9" s="288"/>
      <c r="KFR9" s="284"/>
      <c r="KFS9" s="285"/>
      <c r="KFT9" s="480"/>
      <c r="KFU9" s="480"/>
      <c r="KFV9" s="480"/>
      <c r="KFW9" s="286"/>
      <c r="KFX9" s="287"/>
      <c r="KFY9" s="288"/>
      <c r="KFZ9" s="284"/>
      <c r="KGA9" s="285"/>
      <c r="KGB9" s="480"/>
      <c r="KGC9" s="480"/>
      <c r="KGD9" s="480"/>
      <c r="KGE9" s="286"/>
      <c r="KGF9" s="287"/>
      <c r="KGG9" s="288"/>
      <c r="KGH9" s="284"/>
      <c r="KGI9" s="285"/>
      <c r="KGJ9" s="480"/>
      <c r="KGK9" s="480"/>
      <c r="KGL9" s="480"/>
      <c r="KGM9" s="286"/>
      <c r="KGN9" s="287"/>
      <c r="KGO9" s="288"/>
      <c r="KGP9" s="284"/>
      <c r="KGQ9" s="285"/>
      <c r="KGR9" s="480"/>
      <c r="KGS9" s="480"/>
      <c r="KGT9" s="480"/>
      <c r="KGU9" s="286"/>
      <c r="KGV9" s="287"/>
      <c r="KGW9" s="288"/>
      <c r="KGX9" s="284"/>
      <c r="KGY9" s="285"/>
      <c r="KGZ9" s="480"/>
      <c r="KHA9" s="480"/>
      <c r="KHB9" s="480"/>
      <c r="KHC9" s="286"/>
      <c r="KHD9" s="287"/>
      <c r="KHE9" s="288"/>
      <c r="KHF9" s="284"/>
      <c r="KHG9" s="285"/>
      <c r="KHH9" s="480"/>
      <c r="KHI9" s="480"/>
      <c r="KHJ9" s="480"/>
      <c r="KHK9" s="286"/>
      <c r="KHL9" s="287"/>
      <c r="KHM9" s="288"/>
      <c r="KHN9" s="284"/>
      <c r="KHO9" s="285"/>
      <c r="KHP9" s="480"/>
      <c r="KHQ9" s="480"/>
      <c r="KHR9" s="480"/>
      <c r="KHS9" s="286"/>
      <c r="KHT9" s="287"/>
      <c r="KHU9" s="288"/>
      <c r="KHV9" s="284"/>
      <c r="KHW9" s="285"/>
      <c r="KHX9" s="480"/>
      <c r="KHY9" s="480"/>
      <c r="KHZ9" s="480"/>
      <c r="KIA9" s="286"/>
      <c r="KIB9" s="287"/>
      <c r="KIC9" s="288"/>
      <c r="KID9" s="284"/>
      <c r="KIE9" s="285"/>
      <c r="KIF9" s="480"/>
      <c r="KIG9" s="480"/>
      <c r="KIH9" s="480"/>
      <c r="KII9" s="286"/>
      <c r="KIJ9" s="287"/>
      <c r="KIK9" s="288"/>
      <c r="KIL9" s="284"/>
      <c r="KIM9" s="285"/>
      <c r="KIN9" s="480"/>
      <c r="KIO9" s="480"/>
      <c r="KIP9" s="480"/>
      <c r="KIQ9" s="286"/>
      <c r="KIR9" s="287"/>
      <c r="KIS9" s="288"/>
      <c r="KIT9" s="284"/>
      <c r="KIU9" s="285"/>
      <c r="KIV9" s="480"/>
      <c r="KIW9" s="480"/>
      <c r="KIX9" s="480"/>
      <c r="KIY9" s="286"/>
      <c r="KIZ9" s="287"/>
      <c r="KJA9" s="288"/>
      <c r="KJB9" s="284"/>
      <c r="KJC9" s="285"/>
      <c r="KJD9" s="480"/>
      <c r="KJE9" s="480"/>
      <c r="KJF9" s="480"/>
      <c r="KJG9" s="286"/>
      <c r="KJH9" s="287"/>
      <c r="KJI9" s="288"/>
      <c r="KJJ9" s="284"/>
      <c r="KJK9" s="285"/>
      <c r="KJL9" s="480"/>
      <c r="KJM9" s="480"/>
      <c r="KJN9" s="480"/>
      <c r="KJO9" s="286"/>
      <c r="KJP9" s="287"/>
      <c r="KJQ9" s="288"/>
      <c r="KJR9" s="284"/>
      <c r="KJS9" s="285"/>
      <c r="KJT9" s="480"/>
      <c r="KJU9" s="480"/>
      <c r="KJV9" s="480"/>
      <c r="KJW9" s="286"/>
      <c r="KJX9" s="287"/>
      <c r="KJY9" s="288"/>
      <c r="KJZ9" s="284"/>
      <c r="KKA9" s="285"/>
      <c r="KKB9" s="480"/>
      <c r="KKC9" s="480"/>
      <c r="KKD9" s="480"/>
      <c r="KKE9" s="286"/>
      <c r="KKF9" s="287"/>
      <c r="KKG9" s="288"/>
      <c r="KKH9" s="284"/>
      <c r="KKI9" s="285"/>
      <c r="KKJ9" s="480"/>
      <c r="KKK9" s="480"/>
      <c r="KKL9" s="480"/>
      <c r="KKM9" s="286"/>
      <c r="KKN9" s="287"/>
      <c r="KKO9" s="288"/>
      <c r="KKP9" s="284"/>
      <c r="KKQ9" s="285"/>
      <c r="KKR9" s="480"/>
      <c r="KKS9" s="480"/>
      <c r="KKT9" s="480"/>
      <c r="KKU9" s="286"/>
      <c r="KKV9" s="287"/>
      <c r="KKW9" s="288"/>
      <c r="KKX9" s="284"/>
      <c r="KKY9" s="285"/>
      <c r="KKZ9" s="480"/>
      <c r="KLA9" s="480"/>
      <c r="KLB9" s="480"/>
      <c r="KLC9" s="286"/>
      <c r="KLD9" s="287"/>
      <c r="KLE9" s="288"/>
      <c r="KLF9" s="284"/>
      <c r="KLG9" s="285"/>
      <c r="KLH9" s="480"/>
      <c r="KLI9" s="480"/>
      <c r="KLJ9" s="480"/>
      <c r="KLK9" s="286"/>
      <c r="KLL9" s="287"/>
      <c r="KLM9" s="288"/>
      <c r="KLN9" s="284"/>
      <c r="KLO9" s="285"/>
      <c r="KLP9" s="480"/>
      <c r="KLQ9" s="480"/>
      <c r="KLR9" s="480"/>
      <c r="KLS9" s="286"/>
      <c r="KLT9" s="287"/>
      <c r="KLU9" s="288"/>
      <c r="KLV9" s="284"/>
      <c r="KLW9" s="285"/>
      <c r="KLX9" s="480"/>
      <c r="KLY9" s="480"/>
      <c r="KLZ9" s="480"/>
      <c r="KMA9" s="286"/>
      <c r="KMB9" s="287"/>
      <c r="KMC9" s="288"/>
      <c r="KMD9" s="284"/>
      <c r="KME9" s="285"/>
      <c r="KMF9" s="480"/>
      <c r="KMG9" s="480"/>
      <c r="KMH9" s="480"/>
      <c r="KMI9" s="286"/>
      <c r="KMJ9" s="287"/>
      <c r="KMK9" s="288"/>
      <c r="KML9" s="284"/>
      <c r="KMM9" s="285"/>
      <c r="KMN9" s="480"/>
      <c r="KMO9" s="480"/>
      <c r="KMP9" s="480"/>
      <c r="KMQ9" s="286"/>
      <c r="KMR9" s="287"/>
      <c r="KMS9" s="288"/>
      <c r="KMT9" s="284"/>
      <c r="KMU9" s="285"/>
      <c r="KMV9" s="480"/>
      <c r="KMW9" s="480"/>
      <c r="KMX9" s="480"/>
      <c r="KMY9" s="286"/>
      <c r="KMZ9" s="287"/>
      <c r="KNA9" s="288"/>
      <c r="KNB9" s="284"/>
      <c r="KNC9" s="285"/>
      <c r="KND9" s="480"/>
      <c r="KNE9" s="480"/>
      <c r="KNF9" s="480"/>
      <c r="KNG9" s="286"/>
      <c r="KNH9" s="287"/>
      <c r="KNI9" s="288"/>
      <c r="KNJ9" s="284"/>
      <c r="KNK9" s="285"/>
      <c r="KNL9" s="480"/>
      <c r="KNM9" s="480"/>
      <c r="KNN9" s="480"/>
      <c r="KNO9" s="286"/>
      <c r="KNP9" s="287"/>
      <c r="KNQ9" s="288"/>
      <c r="KNR9" s="284"/>
      <c r="KNS9" s="285"/>
      <c r="KNT9" s="480"/>
      <c r="KNU9" s="480"/>
      <c r="KNV9" s="480"/>
      <c r="KNW9" s="286"/>
      <c r="KNX9" s="287"/>
      <c r="KNY9" s="288"/>
      <c r="KNZ9" s="284"/>
      <c r="KOA9" s="285"/>
      <c r="KOB9" s="480"/>
      <c r="KOC9" s="480"/>
      <c r="KOD9" s="480"/>
      <c r="KOE9" s="286"/>
      <c r="KOF9" s="287"/>
      <c r="KOG9" s="288"/>
      <c r="KOH9" s="284"/>
      <c r="KOI9" s="285"/>
      <c r="KOJ9" s="480"/>
      <c r="KOK9" s="480"/>
      <c r="KOL9" s="480"/>
      <c r="KOM9" s="286"/>
      <c r="KON9" s="287"/>
      <c r="KOO9" s="288"/>
      <c r="KOP9" s="284"/>
      <c r="KOQ9" s="285"/>
      <c r="KOR9" s="480"/>
      <c r="KOS9" s="480"/>
      <c r="KOT9" s="480"/>
      <c r="KOU9" s="286"/>
      <c r="KOV9" s="287"/>
      <c r="KOW9" s="288"/>
      <c r="KOX9" s="284"/>
      <c r="KOY9" s="285"/>
      <c r="KOZ9" s="480"/>
      <c r="KPA9" s="480"/>
      <c r="KPB9" s="480"/>
      <c r="KPC9" s="286"/>
      <c r="KPD9" s="287"/>
      <c r="KPE9" s="288"/>
      <c r="KPF9" s="284"/>
      <c r="KPG9" s="285"/>
      <c r="KPH9" s="480"/>
      <c r="KPI9" s="480"/>
      <c r="KPJ9" s="480"/>
      <c r="KPK9" s="286"/>
      <c r="KPL9" s="287"/>
      <c r="KPM9" s="288"/>
      <c r="KPN9" s="284"/>
      <c r="KPO9" s="285"/>
      <c r="KPP9" s="480"/>
      <c r="KPQ9" s="480"/>
      <c r="KPR9" s="480"/>
      <c r="KPS9" s="286"/>
      <c r="KPT9" s="287"/>
      <c r="KPU9" s="288"/>
      <c r="KPV9" s="284"/>
      <c r="KPW9" s="285"/>
      <c r="KPX9" s="480"/>
      <c r="KPY9" s="480"/>
      <c r="KPZ9" s="480"/>
      <c r="KQA9" s="286"/>
      <c r="KQB9" s="287"/>
      <c r="KQC9" s="288"/>
      <c r="KQD9" s="284"/>
      <c r="KQE9" s="285"/>
      <c r="KQF9" s="480"/>
      <c r="KQG9" s="480"/>
      <c r="KQH9" s="480"/>
      <c r="KQI9" s="286"/>
      <c r="KQJ9" s="287"/>
      <c r="KQK9" s="288"/>
      <c r="KQL9" s="284"/>
      <c r="KQM9" s="285"/>
      <c r="KQN9" s="480"/>
      <c r="KQO9" s="480"/>
      <c r="KQP9" s="480"/>
      <c r="KQQ9" s="286"/>
      <c r="KQR9" s="287"/>
      <c r="KQS9" s="288"/>
      <c r="KQT9" s="284"/>
      <c r="KQU9" s="285"/>
      <c r="KQV9" s="480"/>
      <c r="KQW9" s="480"/>
      <c r="KQX9" s="480"/>
      <c r="KQY9" s="286"/>
      <c r="KQZ9" s="287"/>
      <c r="KRA9" s="288"/>
      <c r="KRB9" s="284"/>
      <c r="KRC9" s="285"/>
      <c r="KRD9" s="480"/>
      <c r="KRE9" s="480"/>
      <c r="KRF9" s="480"/>
      <c r="KRG9" s="286"/>
      <c r="KRH9" s="287"/>
      <c r="KRI9" s="288"/>
      <c r="KRJ9" s="284"/>
      <c r="KRK9" s="285"/>
      <c r="KRL9" s="480"/>
      <c r="KRM9" s="480"/>
      <c r="KRN9" s="480"/>
      <c r="KRO9" s="286"/>
      <c r="KRP9" s="287"/>
      <c r="KRQ9" s="288"/>
      <c r="KRR9" s="284"/>
      <c r="KRS9" s="285"/>
      <c r="KRT9" s="480"/>
      <c r="KRU9" s="480"/>
      <c r="KRV9" s="480"/>
      <c r="KRW9" s="286"/>
      <c r="KRX9" s="287"/>
      <c r="KRY9" s="288"/>
      <c r="KRZ9" s="284"/>
      <c r="KSA9" s="285"/>
      <c r="KSB9" s="480"/>
      <c r="KSC9" s="480"/>
      <c r="KSD9" s="480"/>
      <c r="KSE9" s="286"/>
      <c r="KSF9" s="287"/>
      <c r="KSG9" s="288"/>
      <c r="KSH9" s="284"/>
      <c r="KSI9" s="285"/>
      <c r="KSJ9" s="480"/>
      <c r="KSK9" s="480"/>
      <c r="KSL9" s="480"/>
      <c r="KSM9" s="286"/>
      <c r="KSN9" s="287"/>
      <c r="KSO9" s="288"/>
      <c r="KSP9" s="284"/>
      <c r="KSQ9" s="285"/>
      <c r="KSR9" s="480"/>
      <c r="KSS9" s="480"/>
      <c r="KST9" s="480"/>
      <c r="KSU9" s="286"/>
      <c r="KSV9" s="287"/>
      <c r="KSW9" s="288"/>
      <c r="KSX9" s="284"/>
      <c r="KSY9" s="285"/>
      <c r="KSZ9" s="480"/>
      <c r="KTA9" s="480"/>
      <c r="KTB9" s="480"/>
      <c r="KTC9" s="286"/>
      <c r="KTD9" s="287"/>
      <c r="KTE9" s="288"/>
      <c r="KTF9" s="284"/>
      <c r="KTG9" s="285"/>
      <c r="KTH9" s="480"/>
      <c r="KTI9" s="480"/>
      <c r="KTJ9" s="480"/>
      <c r="KTK9" s="286"/>
      <c r="KTL9" s="287"/>
      <c r="KTM9" s="288"/>
      <c r="KTN9" s="284"/>
      <c r="KTO9" s="285"/>
      <c r="KTP9" s="480"/>
      <c r="KTQ9" s="480"/>
      <c r="KTR9" s="480"/>
      <c r="KTS9" s="286"/>
      <c r="KTT9" s="287"/>
      <c r="KTU9" s="288"/>
      <c r="KTV9" s="284"/>
      <c r="KTW9" s="285"/>
      <c r="KTX9" s="480"/>
      <c r="KTY9" s="480"/>
      <c r="KTZ9" s="480"/>
      <c r="KUA9" s="286"/>
      <c r="KUB9" s="287"/>
      <c r="KUC9" s="288"/>
      <c r="KUD9" s="284"/>
      <c r="KUE9" s="285"/>
      <c r="KUF9" s="480"/>
      <c r="KUG9" s="480"/>
      <c r="KUH9" s="480"/>
      <c r="KUI9" s="286"/>
      <c r="KUJ9" s="287"/>
      <c r="KUK9" s="288"/>
      <c r="KUL9" s="284"/>
      <c r="KUM9" s="285"/>
      <c r="KUN9" s="480"/>
      <c r="KUO9" s="480"/>
      <c r="KUP9" s="480"/>
      <c r="KUQ9" s="286"/>
      <c r="KUR9" s="287"/>
      <c r="KUS9" s="288"/>
      <c r="KUT9" s="284"/>
      <c r="KUU9" s="285"/>
      <c r="KUV9" s="480"/>
      <c r="KUW9" s="480"/>
      <c r="KUX9" s="480"/>
      <c r="KUY9" s="286"/>
      <c r="KUZ9" s="287"/>
      <c r="KVA9" s="288"/>
      <c r="KVB9" s="284"/>
      <c r="KVC9" s="285"/>
      <c r="KVD9" s="480"/>
      <c r="KVE9" s="480"/>
      <c r="KVF9" s="480"/>
      <c r="KVG9" s="286"/>
      <c r="KVH9" s="287"/>
      <c r="KVI9" s="288"/>
      <c r="KVJ9" s="284"/>
      <c r="KVK9" s="285"/>
      <c r="KVL9" s="480"/>
      <c r="KVM9" s="480"/>
      <c r="KVN9" s="480"/>
      <c r="KVO9" s="286"/>
      <c r="KVP9" s="287"/>
      <c r="KVQ9" s="288"/>
      <c r="KVR9" s="284"/>
      <c r="KVS9" s="285"/>
      <c r="KVT9" s="480"/>
      <c r="KVU9" s="480"/>
      <c r="KVV9" s="480"/>
      <c r="KVW9" s="286"/>
      <c r="KVX9" s="287"/>
      <c r="KVY9" s="288"/>
      <c r="KVZ9" s="284"/>
      <c r="KWA9" s="285"/>
      <c r="KWB9" s="480"/>
      <c r="KWC9" s="480"/>
      <c r="KWD9" s="480"/>
      <c r="KWE9" s="286"/>
      <c r="KWF9" s="287"/>
      <c r="KWG9" s="288"/>
      <c r="KWH9" s="284"/>
      <c r="KWI9" s="285"/>
      <c r="KWJ9" s="480"/>
      <c r="KWK9" s="480"/>
      <c r="KWL9" s="480"/>
      <c r="KWM9" s="286"/>
      <c r="KWN9" s="287"/>
      <c r="KWO9" s="288"/>
      <c r="KWP9" s="284"/>
      <c r="KWQ9" s="285"/>
      <c r="KWR9" s="480"/>
      <c r="KWS9" s="480"/>
      <c r="KWT9" s="480"/>
      <c r="KWU9" s="286"/>
      <c r="KWV9" s="287"/>
      <c r="KWW9" s="288"/>
      <c r="KWX9" s="284"/>
      <c r="KWY9" s="285"/>
      <c r="KWZ9" s="480"/>
      <c r="KXA9" s="480"/>
      <c r="KXB9" s="480"/>
      <c r="KXC9" s="286"/>
      <c r="KXD9" s="287"/>
      <c r="KXE9" s="288"/>
      <c r="KXF9" s="284"/>
      <c r="KXG9" s="285"/>
      <c r="KXH9" s="480"/>
      <c r="KXI9" s="480"/>
      <c r="KXJ9" s="480"/>
      <c r="KXK9" s="286"/>
      <c r="KXL9" s="287"/>
      <c r="KXM9" s="288"/>
      <c r="KXN9" s="284"/>
      <c r="KXO9" s="285"/>
      <c r="KXP9" s="480"/>
      <c r="KXQ9" s="480"/>
      <c r="KXR9" s="480"/>
      <c r="KXS9" s="286"/>
      <c r="KXT9" s="287"/>
      <c r="KXU9" s="288"/>
      <c r="KXV9" s="284"/>
      <c r="KXW9" s="285"/>
      <c r="KXX9" s="480"/>
      <c r="KXY9" s="480"/>
      <c r="KXZ9" s="480"/>
      <c r="KYA9" s="286"/>
      <c r="KYB9" s="287"/>
      <c r="KYC9" s="288"/>
      <c r="KYD9" s="284"/>
      <c r="KYE9" s="285"/>
      <c r="KYF9" s="480"/>
      <c r="KYG9" s="480"/>
      <c r="KYH9" s="480"/>
      <c r="KYI9" s="286"/>
      <c r="KYJ9" s="287"/>
      <c r="KYK9" s="288"/>
      <c r="KYL9" s="284"/>
      <c r="KYM9" s="285"/>
      <c r="KYN9" s="480"/>
      <c r="KYO9" s="480"/>
      <c r="KYP9" s="480"/>
      <c r="KYQ9" s="286"/>
      <c r="KYR9" s="287"/>
      <c r="KYS9" s="288"/>
      <c r="KYT9" s="284"/>
      <c r="KYU9" s="285"/>
      <c r="KYV9" s="480"/>
      <c r="KYW9" s="480"/>
      <c r="KYX9" s="480"/>
      <c r="KYY9" s="286"/>
      <c r="KYZ9" s="287"/>
      <c r="KZA9" s="288"/>
      <c r="KZB9" s="284"/>
      <c r="KZC9" s="285"/>
      <c r="KZD9" s="480"/>
      <c r="KZE9" s="480"/>
      <c r="KZF9" s="480"/>
      <c r="KZG9" s="286"/>
      <c r="KZH9" s="287"/>
      <c r="KZI9" s="288"/>
      <c r="KZJ9" s="284"/>
      <c r="KZK9" s="285"/>
      <c r="KZL9" s="480"/>
      <c r="KZM9" s="480"/>
      <c r="KZN9" s="480"/>
      <c r="KZO9" s="286"/>
      <c r="KZP9" s="287"/>
      <c r="KZQ9" s="288"/>
      <c r="KZR9" s="284"/>
      <c r="KZS9" s="285"/>
      <c r="KZT9" s="480"/>
      <c r="KZU9" s="480"/>
      <c r="KZV9" s="480"/>
      <c r="KZW9" s="286"/>
      <c r="KZX9" s="287"/>
      <c r="KZY9" s="288"/>
      <c r="KZZ9" s="284"/>
      <c r="LAA9" s="285"/>
      <c r="LAB9" s="480"/>
      <c r="LAC9" s="480"/>
      <c r="LAD9" s="480"/>
      <c r="LAE9" s="286"/>
      <c r="LAF9" s="287"/>
      <c r="LAG9" s="288"/>
      <c r="LAH9" s="284"/>
      <c r="LAI9" s="285"/>
      <c r="LAJ9" s="480"/>
      <c r="LAK9" s="480"/>
      <c r="LAL9" s="480"/>
      <c r="LAM9" s="286"/>
      <c r="LAN9" s="287"/>
      <c r="LAO9" s="288"/>
      <c r="LAP9" s="284"/>
      <c r="LAQ9" s="285"/>
      <c r="LAR9" s="480"/>
      <c r="LAS9" s="480"/>
      <c r="LAT9" s="480"/>
      <c r="LAU9" s="286"/>
      <c r="LAV9" s="287"/>
      <c r="LAW9" s="288"/>
      <c r="LAX9" s="284"/>
      <c r="LAY9" s="285"/>
      <c r="LAZ9" s="480"/>
      <c r="LBA9" s="480"/>
      <c r="LBB9" s="480"/>
      <c r="LBC9" s="286"/>
      <c r="LBD9" s="287"/>
      <c r="LBE9" s="288"/>
      <c r="LBF9" s="284"/>
      <c r="LBG9" s="285"/>
      <c r="LBH9" s="480"/>
      <c r="LBI9" s="480"/>
      <c r="LBJ9" s="480"/>
      <c r="LBK9" s="286"/>
      <c r="LBL9" s="287"/>
      <c r="LBM9" s="288"/>
      <c r="LBN9" s="284"/>
      <c r="LBO9" s="285"/>
      <c r="LBP9" s="480"/>
      <c r="LBQ9" s="480"/>
      <c r="LBR9" s="480"/>
      <c r="LBS9" s="286"/>
      <c r="LBT9" s="287"/>
      <c r="LBU9" s="288"/>
      <c r="LBV9" s="284"/>
      <c r="LBW9" s="285"/>
      <c r="LBX9" s="480"/>
      <c r="LBY9" s="480"/>
      <c r="LBZ9" s="480"/>
      <c r="LCA9" s="286"/>
      <c r="LCB9" s="287"/>
      <c r="LCC9" s="288"/>
      <c r="LCD9" s="284"/>
      <c r="LCE9" s="285"/>
      <c r="LCF9" s="480"/>
      <c r="LCG9" s="480"/>
      <c r="LCH9" s="480"/>
      <c r="LCI9" s="286"/>
      <c r="LCJ9" s="287"/>
      <c r="LCK9" s="288"/>
      <c r="LCL9" s="284"/>
      <c r="LCM9" s="285"/>
      <c r="LCN9" s="480"/>
      <c r="LCO9" s="480"/>
      <c r="LCP9" s="480"/>
      <c r="LCQ9" s="286"/>
      <c r="LCR9" s="287"/>
      <c r="LCS9" s="288"/>
      <c r="LCT9" s="284"/>
      <c r="LCU9" s="285"/>
      <c r="LCV9" s="480"/>
      <c r="LCW9" s="480"/>
      <c r="LCX9" s="480"/>
      <c r="LCY9" s="286"/>
      <c r="LCZ9" s="287"/>
      <c r="LDA9" s="288"/>
      <c r="LDB9" s="284"/>
      <c r="LDC9" s="285"/>
      <c r="LDD9" s="480"/>
      <c r="LDE9" s="480"/>
      <c r="LDF9" s="480"/>
      <c r="LDG9" s="286"/>
      <c r="LDH9" s="287"/>
      <c r="LDI9" s="288"/>
      <c r="LDJ9" s="284"/>
      <c r="LDK9" s="285"/>
      <c r="LDL9" s="480"/>
      <c r="LDM9" s="480"/>
      <c r="LDN9" s="480"/>
      <c r="LDO9" s="286"/>
      <c r="LDP9" s="287"/>
      <c r="LDQ9" s="288"/>
      <c r="LDR9" s="284"/>
      <c r="LDS9" s="285"/>
      <c r="LDT9" s="480"/>
      <c r="LDU9" s="480"/>
      <c r="LDV9" s="480"/>
      <c r="LDW9" s="286"/>
      <c r="LDX9" s="287"/>
      <c r="LDY9" s="288"/>
      <c r="LDZ9" s="284"/>
      <c r="LEA9" s="285"/>
      <c r="LEB9" s="480"/>
      <c r="LEC9" s="480"/>
      <c r="LED9" s="480"/>
      <c r="LEE9" s="286"/>
      <c r="LEF9" s="287"/>
      <c r="LEG9" s="288"/>
      <c r="LEH9" s="284"/>
      <c r="LEI9" s="285"/>
      <c r="LEJ9" s="480"/>
      <c r="LEK9" s="480"/>
      <c r="LEL9" s="480"/>
      <c r="LEM9" s="286"/>
      <c r="LEN9" s="287"/>
      <c r="LEO9" s="288"/>
      <c r="LEP9" s="284"/>
      <c r="LEQ9" s="285"/>
      <c r="LER9" s="480"/>
      <c r="LES9" s="480"/>
      <c r="LET9" s="480"/>
      <c r="LEU9" s="286"/>
      <c r="LEV9" s="287"/>
      <c r="LEW9" s="288"/>
      <c r="LEX9" s="284"/>
      <c r="LEY9" s="285"/>
      <c r="LEZ9" s="480"/>
      <c r="LFA9" s="480"/>
      <c r="LFB9" s="480"/>
      <c r="LFC9" s="286"/>
      <c r="LFD9" s="287"/>
      <c r="LFE9" s="288"/>
      <c r="LFF9" s="284"/>
      <c r="LFG9" s="285"/>
      <c r="LFH9" s="480"/>
      <c r="LFI9" s="480"/>
      <c r="LFJ9" s="480"/>
      <c r="LFK9" s="286"/>
      <c r="LFL9" s="287"/>
      <c r="LFM9" s="288"/>
      <c r="LFN9" s="284"/>
      <c r="LFO9" s="285"/>
      <c r="LFP9" s="480"/>
      <c r="LFQ9" s="480"/>
      <c r="LFR9" s="480"/>
      <c r="LFS9" s="286"/>
      <c r="LFT9" s="287"/>
      <c r="LFU9" s="288"/>
      <c r="LFV9" s="284"/>
      <c r="LFW9" s="285"/>
      <c r="LFX9" s="480"/>
      <c r="LFY9" s="480"/>
      <c r="LFZ9" s="480"/>
      <c r="LGA9" s="286"/>
      <c r="LGB9" s="287"/>
      <c r="LGC9" s="288"/>
      <c r="LGD9" s="284"/>
      <c r="LGE9" s="285"/>
      <c r="LGF9" s="480"/>
      <c r="LGG9" s="480"/>
      <c r="LGH9" s="480"/>
      <c r="LGI9" s="286"/>
      <c r="LGJ9" s="287"/>
      <c r="LGK9" s="288"/>
      <c r="LGL9" s="284"/>
      <c r="LGM9" s="285"/>
      <c r="LGN9" s="480"/>
      <c r="LGO9" s="480"/>
      <c r="LGP9" s="480"/>
      <c r="LGQ9" s="286"/>
      <c r="LGR9" s="287"/>
      <c r="LGS9" s="288"/>
      <c r="LGT9" s="284"/>
      <c r="LGU9" s="285"/>
      <c r="LGV9" s="480"/>
      <c r="LGW9" s="480"/>
      <c r="LGX9" s="480"/>
      <c r="LGY9" s="286"/>
      <c r="LGZ9" s="287"/>
      <c r="LHA9" s="288"/>
      <c r="LHB9" s="284"/>
      <c r="LHC9" s="285"/>
      <c r="LHD9" s="480"/>
      <c r="LHE9" s="480"/>
      <c r="LHF9" s="480"/>
      <c r="LHG9" s="286"/>
      <c r="LHH9" s="287"/>
      <c r="LHI9" s="288"/>
      <c r="LHJ9" s="284"/>
      <c r="LHK9" s="285"/>
      <c r="LHL9" s="480"/>
      <c r="LHM9" s="480"/>
      <c r="LHN9" s="480"/>
      <c r="LHO9" s="286"/>
      <c r="LHP9" s="287"/>
      <c r="LHQ9" s="288"/>
      <c r="LHR9" s="284"/>
      <c r="LHS9" s="285"/>
      <c r="LHT9" s="480"/>
      <c r="LHU9" s="480"/>
      <c r="LHV9" s="480"/>
      <c r="LHW9" s="286"/>
      <c r="LHX9" s="287"/>
      <c r="LHY9" s="288"/>
      <c r="LHZ9" s="284"/>
      <c r="LIA9" s="285"/>
      <c r="LIB9" s="480"/>
      <c r="LIC9" s="480"/>
      <c r="LID9" s="480"/>
      <c r="LIE9" s="286"/>
      <c r="LIF9" s="287"/>
      <c r="LIG9" s="288"/>
      <c r="LIH9" s="284"/>
      <c r="LII9" s="285"/>
      <c r="LIJ9" s="480"/>
      <c r="LIK9" s="480"/>
      <c r="LIL9" s="480"/>
      <c r="LIM9" s="286"/>
      <c r="LIN9" s="287"/>
      <c r="LIO9" s="288"/>
      <c r="LIP9" s="284"/>
      <c r="LIQ9" s="285"/>
      <c r="LIR9" s="480"/>
      <c r="LIS9" s="480"/>
      <c r="LIT9" s="480"/>
      <c r="LIU9" s="286"/>
      <c r="LIV9" s="287"/>
      <c r="LIW9" s="288"/>
      <c r="LIX9" s="284"/>
      <c r="LIY9" s="285"/>
      <c r="LIZ9" s="480"/>
      <c r="LJA9" s="480"/>
      <c r="LJB9" s="480"/>
      <c r="LJC9" s="286"/>
      <c r="LJD9" s="287"/>
      <c r="LJE9" s="288"/>
      <c r="LJF9" s="284"/>
      <c r="LJG9" s="285"/>
      <c r="LJH9" s="480"/>
      <c r="LJI9" s="480"/>
      <c r="LJJ9" s="480"/>
      <c r="LJK9" s="286"/>
      <c r="LJL9" s="287"/>
      <c r="LJM9" s="288"/>
      <c r="LJN9" s="284"/>
      <c r="LJO9" s="285"/>
      <c r="LJP9" s="480"/>
      <c r="LJQ9" s="480"/>
      <c r="LJR9" s="480"/>
      <c r="LJS9" s="286"/>
      <c r="LJT9" s="287"/>
      <c r="LJU9" s="288"/>
      <c r="LJV9" s="284"/>
      <c r="LJW9" s="285"/>
      <c r="LJX9" s="480"/>
      <c r="LJY9" s="480"/>
      <c r="LJZ9" s="480"/>
      <c r="LKA9" s="286"/>
      <c r="LKB9" s="287"/>
      <c r="LKC9" s="288"/>
      <c r="LKD9" s="284"/>
      <c r="LKE9" s="285"/>
      <c r="LKF9" s="480"/>
      <c r="LKG9" s="480"/>
      <c r="LKH9" s="480"/>
      <c r="LKI9" s="286"/>
      <c r="LKJ9" s="287"/>
      <c r="LKK9" s="288"/>
      <c r="LKL9" s="284"/>
      <c r="LKM9" s="285"/>
      <c r="LKN9" s="480"/>
      <c r="LKO9" s="480"/>
      <c r="LKP9" s="480"/>
      <c r="LKQ9" s="286"/>
      <c r="LKR9" s="287"/>
      <c r="LKS9" s="288"/>
      <c r="LKT9" s="284"/>
      <c r="LKU9" s="285"/>
      <c r="LKV9" s="480"/>
      <c r="LKW9" s="480"/>
      <c r="LKX9" s="480"/>
      <c r="LKY9" s="286"/>
      <c r="LKZ9" s="287"/>
      <c r="LLA9" s="288"/>
      <c r="LLB9" s="284"/>
      <c r="LLC9" s="285"/>
      <c r="LLD9" s="480"/>
      <c r="LLE9" s="480"/>
      <c r="LLF9" s="480"/>
      <c r="LLG9" s="286"/>
      <c r="LLH9" s="287"/>
      <c r="LLI9" s="288"/>
      <c r="LLJ9" s="284"/>
      <c r="LLK9" s="285"/>
      <c r="LLL9" s="480"/>
      <c r="LLM9" s="480"/>
      <c r="LLN9" s="480"/>
      <c r="LLO9" s="286"/>
      <c r="LLP9" s="287"/>
      <c r="LLQ9" s="288"/>
      <c r="LLR9" s="284"/>
      <c r="LLS9" s="285"/>
      <c r="LLT9" s="480"/>
      <c r="LLU9" s="480"/>
      <c r="LLV9" s="480"/>
      <c r="LLW9" s="286"/>
      <c r="LLX9" s="287"/>
      <c r="LLY9" s="288"/>
      <c r="LLZ9" s="284"/>
      <c r="LMA9" s="285"/>
      <c r="LMB9" s="480"/>
      <c r="LMC9" s="480"/>
      <c r="LMD9" s="480"/>
      <c r="LME9" s="286"/>
      <c r="LMF9" s="287"/>
      <c r="LMG9" s="288"/>
      <c r="LMH9" s="284"/>
      <c r="LMI9" s="285"/>
      <c r="LMJ9" s="480"/>
      <c r="LMK9" s="480"/>
      <c r="LML9" s="480"/>
      <c r="LMM9" s="286"/>
      <c r="LMN9" s="287"/>
      <c r="LMO9" s="288"/>
      <c r="LMP9" s="284"/>
      <c r="LMQ9" s="285"/>
      <c r="LMR9" s="480"/>
      <c r="LMS9" s="480"/>
      <c r="LMT9" s="480"/>
      <c r="LMU9" s="286"/>
      <c r="LMV9" s="287"/>
      <c r="LMW9" s="288"/>
      <c r="LMX9" s="284"/>
      <c r="LMY9" s="285"/>
      <c r="LMZ9" s="480"/>
      <c r="LNA9" s="480"/>
      <c r="LNB9" s="480"/>
      <c r="LNC9" s="286"/>
      <c r="LND9" s="287"/>
      <c r="LNE9" s="288"/>
      <c r="LNF9" s="284"/>
      <c r="LNG9" s="285"/>
      <c r="LNH9" s="480"/>
      <c r="LNI9" s="480"/>
      <c r="LNJ9" s="480"/>
      <c r="LNK9" s="286"/>
      <c r="LNL9" s="287"/>
      <c r="LNM9" s="288"/>
      <c r="LNN9" s="284"/>
      <c r="LNO9" s="285"/>
      <c r="LNP9" s="480"/>
      <c r="LNQ9" s="480"/>
      <c r="LNR9" s="480"/>
      <c r="LNS9" s="286"/>
      <c r="LNT9" s="287"/>
      <c r="LNU9" s="288"/>
      <c r="LNV9" s="284"/>
      <c r="LNW9" s="285"/>
      <c r="LNX9" s="480"/>
      <c r="LNY9" s="480"/>
      <c r="LNZ9" s="480"/>
      <c r="LOA9" s="286"/>
      <c r="LOB9" s="287"/>
      <c r="LOC9" s="288"/>
      <c r="LOD9" s="284"/>
      <c r="LOE9" s="285"/>
      <c r="LOF9" s="480"/>
      <c r="LOG9" s="480"/>
      <c r="LOH9" s="480"/>
      <c r="LOI9" s="286"/>
      <c r="LOJ9" s="287"/>
      <c r="LOK9" s="288"/>
      <c r="LOL9" s="284"/>
      <c r="LOM9" s="285"/>
      <c r="LON9" s="480"/>
      <c r="LOO9" s="480"/>
      <c r="LOP9" s="480"/>
      <c r="LOQ9" s="286"/>
      <c r="LOR9" s="287"/>
      <c r="LOS9" s="288"/>
      <c r="LOT9" s="284"/>
      <c r="LOU9" s="285"/>
      <c r="LOV9" s="480"/>
      <c r="LOW9" s="480"/>
      <c r="LOX9" s="480"/>
      <c r="LOY9" s="286"/>
      <c r="LOZ9" s="287"/>
      <c r="LPA9" s="288"/>
      <c r="LPB9" s="284"/>
      <c r="LPC9" s="285"/>
      <c r="LPD9" s="480"/>
      <c r="LPE9" s="480"/>
      <c r="LPF9" s="480"/>
      <c r="LPG9" s="286"/>
      <c r="LPH9" s="287"/>
      <c r="LPI9" s="288"/>
      <c r="LPJ9" s="284"/>
      <c r="LPK9" s="285"/>
      <c r="LPL9" s="480"/>
      <c r="LPM9" s="480"/>
      <c r="LPN9" s="480"/>
      <c r="LPO9" s="286"/>
      <c r="LPP9" s="287"/>
      <c r="LPQ9" s="288"/>
      <c r="LPR9" s="284"/>
      <c r="LPS9" s="285"/>
      <c r="LPT9" s="480"/>
      <c r="LPU9" s="480"/>
      <c r="LPV9" s="480"/>
      <c r="LPW9" s="286"/>
      <c r="LPX9" s="287"/>
      <c r="LPY9" s="288"/>
      <c r="LPZ9" s="284"/>
      <c r="LQA9" s="285"/>
      <c r="LQB9" s="480"/>
      <c r="LQC9" s="480"/>
      <c r="LQD9" s="480"/>
      <c r="LQE9" s="286"/>
      <c r="LQF9" s="287"/>
      <c r="LQG9" s="288"/>
      <c r="LQH9" s="284"/>
      <c r="LQI9" s="285"/>
      <c r="LQJ9" s="480"/>
      <c r="LQK9" s="480"/>
      <c r="LQL9" s="480"/>
      <c r="LQM9" s="286"/>
      <c r="LQN9" s="287"/>
      <c r="LQO9" s="288"/>
      <c r="LQP9" s="284"/>
      <c r="LQQ9" s="285"/>
      <c r="LQR9" s="480"/>
      <c r="LQS9" s="480"/>
      <c r="LQT9" s="480"/>
      <c r="LQU9" s="286"/>
      <c r="LQV9" s="287"/>
      <c r="LQW9" s="288"/>
      <c r="LQX9" s="284"/>
      <c r="LQY9" s="285"/>
      <c r="LQZ9" s="480"/>
      <c r="LRA9" s="480"/>
      <c r="LRB9" s="480"/>
      <c r="LRC9" s="286"/>
      <c r="LRD9" s="287"/>
      <c r="LRE9" s="288"/>
      <c r="LRF9" s="284"/>
      <c r="LRG9" s="285"/>
      <c r="LRH9" s="480"/>
      <c r="LRI9" s="480"/>
      <c r="LRJ9" s="480"/>
      <c r="LRK9" s="286"/>
      <c r="LRL9" s="287"/>
      <c r="LRM9" s="288"/>
      <c r="LRN9" s="284"/>
      <c r="LRO9" s="285"/>
      <c r="LRP9" s="480"/>
      <c r="LRQ9" s="480"/>
      <c r="LRR9" s="480"/>
      <c r="LRS9" s="286"/>
      <c r="LRT9" s="287"/>
      <c r="LRU9" s="288"/>
      <c r="LRV9" s="284"/>
      <c r="LRW9" s="285"/>
      <c r="LRX9" s="480"/>
      <c r="LRY9" s="480"/>
      <c r="LRZ9" s="480"/>
      <c r="LSA9" s="286"/>
      <c r="LSB9" s="287"/>
      <c r="LSC9" s="288"/>
      <c r="LSD9" s="284"/>
      <c r="LSE9" s="285"/>
      <c r="LSF9" s="480"/>
      <c r="LSG9" s="480"/>
      <c r="LSH9" s="480"/>
      <c r="LSI9" s="286"/>
      <c r="LSJ9" s="287"/>
      <c r="LSK9" s="288"/>
      <c r="LSL9" s="284"/>
      <c r="LSM9" s="285"/>
      <c r="LSN9" s="480"/>
      <c r="LSO9" s="480"/>
      <c r="LSP9" s="480"/>
      <c r="LSQ9" s="286"/>
      <c r="LSR9" s="287"/>
      <c r="LSS9" s="288"/>
      <c r="LST9" s="284"/>
      <c r="LSU9" s="285"/>
      <c r="LSV9" s="480"/>
      <c r="LSW9" s="480"/>
      <c r="LSX9" s="480"/>
      <c r="LSY9" s="286"/>
      <c r="LSZ9" s="287"/>
      <c r="LTA9" s="288"/>
      <c r="LTB9" s="284"/>
      <c r="LTC9" s="285"/>
      <c r="LTD9" s="480"/>
      <c r="LTE9" s="480"/>
      <c r="LTF9" s="480"/>
      <c r="LTG9" s="286"/>
      <c r="LTH9" s="287"/>
      <c r="LTI9" s="288"/>
      <c r="LTJ9" s="284"/>
      <c r="LTK9" s="285"/>
      <c r="LTL9" s="480"/>
      <c r="LTM9" s="480"/>
      <c r="LTN9" s="480"/>
      <c r="LTO9" s="286"/>
      <c r="LTP9" s="287"/>
      <c r="LTQ9" s="288"/>
      <c r="LTR9" s="284"/>
      <c r="LTS9" s="285"/>
      <c r="LTT9" s="480"/>
      <c r="LTU9" s="480"/>
      <c r="LTV9" s="480"/>
      <c r="LTW9" s="286"/>
      <c r="LTX9" s="287"/>
      <c r="LTY9" s="288"/>
      <c r="LTZ9" s="284"/>
      <c r="LUA9" s="285"/>
      <c r="LUB9" s="480"/>
      <c r="LUC9" s="480"/>
      <c r="LUD9" s="480"/>
      <c r="LUE9" s="286"/>
      <c r="LUF9" s="287"/>
      <c r="LUG9" s="288"/>
      <c r="LUH9" s="284"/>
      <c r="LUI9" s="285"/>
      <c r="LUJ9" s="480"/>
      <c r="LUK9" s="480"/>
      <c r="LUL9" s="480"/>
      <c r="LUM9" s="286"/>
      <c r="LUN9" s="287"/>
      <c r="LUO9" s="288"/>
      <c r="LUP9" s="284"/>
      <c r="LUQ9" s="285"/>
      <c r="LUR9" s="480"/>
      <c r="LUS9" s="480"/>
      <c r="LUT9" s="480"/>
      <c r="LUU9" s="286"/>
      <c r="LUV9" s="287"/>
      <c r="LUW9" s="288"/>
      <c r="LUX9" s="284"/>
      <c r="LUY9" s="285"/>
      <c r="LUZ9" s="480"/>
      <c r="LVA9" s="480"/>
      <c r="LVB9" s="480"/>
      <c r="LVC9" s="286"/>
      <c r="LVD9" s="287"/>
      <c r="LVE9" s="288"/>
      <c r="LVF9" s="284"/>
      <c r="LVG9" s="285"/>
      <c r="LVH9" s="480"/>
      <c r="LVI9" s="480"/>
      <c r="LVJ9" s="480"/>
      <c r="LVK9" s="286"/>
      <c r="LVL9" s="287"/>
      <c r="LVM9" s="288"/>
      <c r="LVN9" s="284"/>
      <c r="LVO9" s="285"/>
      <c r="LVP9" s="480"/>
      <c r="LVQ9" s="480"/>
      <c r="LVR9" s="480"/>
      <c r="LVS9" s="286"/>
      <c r="LVT9" s="287"/>
      <c r="LVU9" s="288"/>
      <c r="LVV9" s="284"/>
      <c r="LVW9" s="285"/>
      <c r="LVX9" s="480"/>
      <c r="LVY9" s="480"/>
      <c r="LVZ9" s="480"/>
      <c r="LWA9" s="286"/>
      <c r="LWB9" s="287"/>
      <c r="LWC9" s="288"/>
      <c r="LWD9" s="284"/>
      <c r="LWE9" s="285"/>
      <c r="LWF9" s="480"/>
      <c r="LWG9" s="480"/>
      <c r="LWH9" s="480"/>
      <c r="LWI9" s="286"/>
      <c r="LWJ9" s="287"/>
      <c r="LWK9" s="288"/>
      <c r="LWL9" s="284"/>
      <c r="LWM9" s="285"/>
      <c r="LWN9" s="480"/>
      <c r="LWO9" s="480"/>
      <c r="LWP9" s="480"/>
      <c r="LWQ9" s="286"/>
      <c r="LWR9" s="287"/>
      <c r="LWS9" s="288"/>
      <c r="LWT9" s="284"/>
      <c r="LWU9" s="285"/>
      <c r="LWV9" s="480"/>
      <c r="LWW9" s="480"/>
      <c r="LWX9" s="480"/>
      <c r="LWY9" s="286"/>
      <c r="LWZ9" s="287"/>
      <c r="LXA9" s="288"/>
      <c r="LXB9" s="284"/>
      <c r="LXC9" s="285"/>
      <c r="LXD9" s="480"/>
      <c r="LXE9" s="480"/>
      <c r="LXF9" s="480"/>
      <c r="LXG9" s="286"/>
      <c r="LXH9" s="287"/>
      <c r="LXI9" s="288"/>
      <c r="LXJ9" s="284"/>
      <c r="LXK9" s="285"/>
      <c r="LXL9" s="480"/>
      <c r="LXM9" s="480"/>
      <c r="LXN9" s="480"/>
      <c r="LXO9" s="286"/>
      <c r="LXP9" s="287"/>
      <c r="LXQ9" s="288"/>
      <c r="LXR9" s="284"/>
      <c r="LXS9" s="285"/>
      <c r="LXT9" s="480"/>
      <c r="LXU9" s="480"/>
      <c r="LXV9" s="480"/>
      <c r="LXW9" s="286"/>
      <c r="LXX9" s="287"/>
      <c r="LXY9" s="288"/>
      <c r="LXZ9" s="284"/>
      <c r="LYA9" s="285"/>
      <c r="LYB9" s="480"/>
      <c r="LYC9" s="480"/>
      <c r="LYD9" s="480"/>
      <c r="LYE9" s="286"/>
      <c r="LYF9" s="287"/>
      <c r="LYG9" s="288"/>
      <c r="LYH9" s="284"/>
      <c r="LYI9" s="285"/>
      <c r="LYJ9" s="480"/>
      <c r="LYK9" s="480"/>
      <c r="LYL9" s="480"/>
      <c r="LYM9" s="286"/>
      <c r="LYN9" s="287"/>
      <c r="LYO9" s="288"/>
      <c r="LYP9" s="284"/>
      <c r="LYQ9" s="285"/>
      <c r="LYR9" s="480"/>
      <c r="LYS9" s="480"/>
      <c r="LYT9" s="480"/>
      <c r="LYU9" s="286"/>
      <c r="LYV9" s="287"/>
      <c r="LYW9" s="288"/>
      <c r="LYX9" s="284"/>
      <c r="LYY9" s="285"/>
      <c r="LYZ9" s="480"/>
      <c r="LZA9" s="480"/>
      <c r="LZB9" s="480"/>
      <c r="LZC9" s="286"/>
      <c r="LZD9" s="287"/>
      <c r="LZE9" s="288"/>
      <c r="LZF9" s="284"/>
      <c r="LZG9" s="285"/>
      <c r="LZH9" s="480"/>
      <c r="LZI9" s="480"/>
      <c r="LZJ9" s="480"/>
      <c r="LZK9" s="286"/>
      <c r="LZL9" s="287"/>
      <c r="LZM9" s="288"/>
      <c r="LZN9" s="284"/>
      <c r="LZO9" s="285"/>
      <c r="LZP9" s="480"/>
      <c r="LZQ9" s="480"/>
      <c r="LZR9" s="480"/>
      <c r="LZS9" s="286"/>
      <c r="LZT9" s="287"/>
      <c r="LZU9" s="288"/>
      <c r="LZV9" s="284"/>
      <c r="LZW9" s="285"/>
      <c r="LZX9" s="480"/>
      <c r="LZY9" s="480"/>
      <c r="LZZ9" s="480"/>
      <c r="MAA9" s="286"/>
      <c r="MAB9" s="287"/>
      <c r="MAC9" s="288"/>
      <c r="MAD9" s="284"/>
      <c r="MAE9" s="285"/>
      <c r="MAF9" s="480"/>
      <c r="MAG9" s="480"/>
      <c r="MAH9" s="480"/>
      <c r="MAI9" s="286"/>
      <c r="MAJ9" s="287"/>
      <c r="MAK9" s="288"/>
      <c r="MAL9" s="284"/>
      <c r="MAM9" s="285"/>
      <c r="MAN9" s="480"/>
      <c r="MAO9" s="480"/>
      <c r="MAP9" s="480"/>
      <c r="MAQ9" s="286"/>
      <c r="MAR9" s="287"/>
      <c r="MAS9" s="288"/>
      <c r="MAT9" s="284"/>
      <c r="MAU9" s="285"/>
      <c r="MAV9" s="480"/>
      <c r="MAW9" s="480"/>
      <c r="MAX9" s="480"/>
      <c r="MAY9" s="286"/>
      <c r="MAZ9" s="287"/>
      <c r="MBA9" s="288"/>
      <c r="MBB9" s="284"/>
      <c r="MBC9" s="285"/>
      <c r="MBD9" s="480"/>
      <c r="MBE9" s="480"/>
      <c r="MBF9" s="480"/>
      <c r="MBG9" s="286"/>
      <c r="MBH9" s="287"/>
      <c r="MBI9" s="288"/>
      <c r="MBJ9" s="284"/>
      <c r="MBK9" s="285"/>
      <c r="MBL9" s="480"/>
      <c r="MBM9" s="480"/>
      <c r="MBN9" s="480"/>
      <c r="MBO9" s="286"/>
      <c r="MBP9" s="287"/>
      <c r="MBQ9" s="288"/>
      <c r="MBR9" s="284"/>
      <c r="MBS9" s="285"/>
      <c r="MBT9" s="480"/>
      <c r="MBU9" s="480"/>
      <c r="MBV9" s="480"/>
      <c r="MBW9" s="286"/>
      <c r="MBX9" s="287"/>
      <c r="MBY9" s="288"/>
      <c r="MBZ9" s="284"/>
      <c r="MCA9" s="285"/>
      <c r="MCB9" s="480"/>
      <c r="MCC9" s="480"/>
      <c r="MCD9" s="480"/>
      <c r="MCE9" s="286"/>
      <c r="MCF9" s="287"/>
      <c r="MCG9" s="288"/>
      <c r="MCH9" s="284"/>
      <c r="MCI9" s="285"/>
      <c r="MCJ9" s="480"/>
      <c r="MCK9" s="480"/>
      <c r="MCL9" s="480"/>
      <c r="MCM9" s="286"/>
      <c r="MCN9" s="287"/>
      <c r="MCO9" s="288"/>
      <c r="MCP9" s="284"/>
      <c r="MCQ9" s="285"/>
      <c r="MCR9" s="480"/>
      <c r="MCS9" s="480"/>
      <c r="MCT9" s="480"/>
      <c r="MCU9" s="286"/>
      <c r="MCV9" s="287"/>
      <c r="MCW9" s="288"/>
      <c r="MCX9" s="284"/>
      <c r="MCY9" s="285"/>
      <c r="MCZ9" s="480"/>
      <c r="MDA9" s="480"/>
      <c r="MDB9" s="480"/>
      <c r="MDC9" s="286"/>
      <c r="MDD9" s="287"/>
      <c r="MDE9" s="288"/>
      <c r="MDF9" s="284"/>
      <c r="MDG9" s="285"/>
      <c r="MDH9" s="480"/>
      <c r="MDI9" s="480"/>
      <c r="MDJ9" s="480"/>
      <c r="MDK9" s="286"/>
      <c r="MDL9" s="287"/>
      <c r="MDM9" s="288"/>
      <c r="MDN9" s="284"/>
      <c r="MDO9" s="285"/>
      <c r="MDP9" s="480"/>
      <c r="MDQ9" s="480"/>
      <c r="MDR9" s="480"/>
      <c r="MDS9" s="286"/>
      <c r="MDT9" s="287"/>
      <c r="MDU9" s="288"/>
      <c r="MDV9" s="284"/>
      <c r="MDW9" s="285"/>
      <c r="MDX9" s="480"/>
      <c r="MDY9" s="480"/>
      <c r="MDZ9" s="480"/>
      <c r="MEA9" s="286"/>
      <c r="MEB9" s="287"/>
      <c r="MEC9" s="288"/>
      <c r="MED9" s="284"/>
      <c r="MEE9" s="285"/>
      <c r="MEF9" s="480"/>
      <c r="MEG9" s="480"/>
      <c r="MEH9" s="480"/>
      <c r="MEI9" s="286"/>
      <c r="MEJ9" s="287"/>
      <c r="MEK9" s="288"/>
      <c r="MEL9" s="284"/>
      <c r="MEM9" s="285"/>
      <c r="MEN9" s="480"/>
      <c r="MEO9" s="480"/>
      <c r="MEP9" s="480"/>
      <c r="MEQ9" s="286"/>
      <c r="MER9" s="287"/>
      <c r="MES9" s="288"/>
      <c r="MET9" s="284"/>
      <c r="MEU9" s="285"/>
      <c r="MEV9" s="480"/>
      <c r="MEW9" s="480"/>
      <c r="MEX9" s="480"/>
      <c r="MEY9" s="286"/>
      <c r="MEZ9" s="287"/>
      <c r="MFA9" s="288"/>
      <c r="MFB9" s="284"/>
      <c r="MFC9" s="285"/>
      <c r="MFD9" s="480"/>
      <c r="MFE9" s="480"/>
      <c r="MFF9" s="480"/>
      <c r="MFG9" s="286"/>
      <c r="MFH9" s="287"/>
      <c r="MFI9" s="288"/>
      <c r="MFJ9" s="284"/>
      <c r="MFK9" s="285"/>
      <c r="MFL9" s="480"/>
      <c r="MFM9" s="480"/>
      <c r="MFN9" s="480"/>
      <c r="MFO9" s="286"/>
      <c r="MFP9" s="287"/>
      <c r="MFQ9" s="288"/>
      <c r="MFR9" s="284"/>
      <c r="MFS9" s="285"/>
      <c r="MFT9" s="480"/>
      <c r="MFU9" s="480"/>
      <c r="MFV9" s="480"/>
      <c r="MFW9" s="286"/>
      <c r="MFX9" s="287"/>
      <c r="MFY9" s="288"/>
      <c r="MFZ9" s="284"/>
      <c r="MGA9" s="285"/>
      <c r="MGB9" s="480"/>
      <c r="MGC9" s="480"/>
      <c r="MGD9" s="480"/>
      <c r="MGE9" s="286"/>
      <c r="MGF9" s="287"/>
      <c r="MGG9" s="288"/>
      <c r="MGH9" s="284"/>
      <c r="MGI9" s="285"/>
      <c r="MGJ9" s="480"/>
      <c r="MGK9" s="480"/>
      <c r="MGL9" s="480"/>
      <c r="MGM9" s="286"/>
      <c r="MGN9" s="287"/>
      <c r="MGO9" s="288"/>
      <c r="MGP9" s="284"/>
      <c r="MGQ9" s="285"/>
      <c r="MGR9" s="480"/>
      <c r="MGS9" s="480"/>
      <c r="MGT9" s="480"/>
      <c r="MGU9" s="286"/>
      <c r="MGV9" s="287"/>
      <c r="MGW9" s="288"/>
      <c r="MGX9" s="284"/>
      <c r="MGY9" s="285"/>
      <c r="MGZ9" s="480"/>
      <c r="MHA9" s="480"/>
      <c r="MHB9" s="480"/>
      <c r="MHC9" s="286"/>
      <c r="MHD9" s="287"/>
      <c r="MHE9" s="288"/>
      <c r="MHF9" s="284"/>
      <c r="MHG9" s="285"/>
      <c r="MHH9" s="480"/>
      <c r="MHI9" s="480"/>
      <c r="MHJ9" s="480"/>
      <c r="MHK9" s="286"/>
      <c r="MHL9" s="287"/>
      <c r="MHM9" s="288"/>
      <c r="MHN9" s="284"/>
      <c r="MHO9" s="285"/>
      <c r="MHP9" s="480"/>
      <c r="MHQ9" s="480"/>
      <c r="MHR9" s="480"/>
      <c r="MHS9" s="286"/>
      <c r="MHT9" s="287"/>
      <c r="MHU9" s="288"/>
      <c r="MHV9" s="284"/>
      <c r="MHW9" s="285"/>
      <c r="MHX9" s="480"/>
      <c r="MHY9" s="480"/>
      <c r="MHZ9" s="480"/>
      <c r="MIA9" s="286"/>
      <c r="MIB9" s="287"/>
      <c r="MIC9" s="288"/>
      <c r="MID9" s="284"/>
      <c r="MIE9" s="285"/>
      <c r="MIF9" s="480"/>
      <c r="MIG9" s="480"/>
      <c r="MIH9" s="480"/>
      <c r="MII9" s="286"/>
      <c r="MIJ9" s="287"/>
      <c r="MIK9" s="288"/>
      <c r="MIL9" s="284"/>
      <c r="MIM9" s="285"/>
      <c r="MIN9" s="480"/>
      <c r="MIO9" s="480"/>
      <c r="MIP9" s="480"/>
      <c r="MIQ9" s="286"/>
      <c r="MIR9" s="287"/>
      <c r="MIS9" s="288"/>
      <c r="MIT9" s="284"/>
      <c r="MIU9" s="285"/>
      <c r="MIV9" s="480"/>
      <c r="MIW9" s="480"/>
      <c r="MIX9" s="480"/>
      <c r="MIY9" s="286"/>
      <c r="MIZ9" s="287"/>
      <c r="MJA9" s="288"/>
      <c r="MJB9" s="284"/>
      <c r="MJC9" s="285"/>
      <c r="MJD9" s="480"/>
      <c r="MJE9" s="480"/>
      <c r="MJF9" s="480"/>
      <c r="MJG9" s="286"/>
      <c r="MJH9" s="287"/>
      <c r="MJI9" s="288"/>
      <c r="MJJ9" s="284"/>
      <c r="MJK9" s="285"/>
      <c r="MJL9" s="480"/>
      <c r="MJM9" s="480"/>
      <c r="MJN9" s="480"/>
      <c r="MJO9" s="286"/>
      <c r="MJP9" s="287"/>
      <c r="MJQ9" s="288"/>
      <c r="MJR9" s="284"/>
      <c r="MJS9" s="285"/>
      <c r="MJT9" s="480"/>
      <c r="MJU9" s="480"/>
      <c r="MJV9" s="480"/>
      <c r="MJW9" s="286"/>
      <c r="MJX9" s="287"/>
      <c r="MJY9" s="288"/>
      <c r="MJZ9" s="284"/>
      <c r="MKA9" s="285"/>
      <c r="MKB9" s="480"/>
      <c r="MKC9" s="480"/>
      <c r="MKD9" s="480"/>
      <c r="MKE9" s="286"/>
      <c r="MKF9" s="287"/>
      <c r="MKG9" s="288"/>
      <c r="MKH9" s="284"/>
      <c r="MKI9" s="285"/>
      <c r="MKJ9" s="480"/>
      <c r="MKK9" s="480"/>
      <c r="MKL9" s="480"/>
      <c r="MKM9" s="286"/>
      <c r="MKN9" s="287"/>
      <c r="MKO9" s="288"/>
      <c r="MKP9" s="284"/>
      <c r="MKQ9" s="285"/>
      <c r="MKR9" s="480"/>
      <c r="MKS9" s="480"/>
      <c r="MKT9" s="480"/>
      <c r="MKU9" s="286"/>
      <c r="MKV9" s="287"/>
      <c r="MKW9" s="288"/>
      <c r="MKX9" s="284"/>
      <c r="MKY9" s="285"/>
      <c r="MKZ9" s="480"/>
      <c r="MLA9" s="480"/>
      <c r="MLB9" s="480"/>
      <c r="MLC9" s="286"/>
      <c r="MLD9" s="287"/>
      <c r="MLE9" s="288"/>
      <c r="MLF9" s="284"/>
      <c r="MLG9" s="285"/>
      <c r="MLH9" s="480"/>
      <c r="MLI9" s="480"/>
      <c r="MLJ9" s="480"/>
      <c r="MLK9" s="286"/>
      <c r="MLL9" s="287"/>
      <c r="MLM9" s="288"/>
      <c r="MLN9" s="284"/>
      <c r="MLO9" s="285"/>
      <c r="MLP9" s="480"/>
      <c r="MLQ9" s="480"/>
      <c r="MLR9" s="480"/>
      <c r="MLS9" s="286"/>
      <c r="MLT9" s="287"/>
      <c r="MLU9" s="288"/>
      <c r="MLV9" s="284"/>
      <c r="MLW9" s="285"/>
      <c r="MLX9" s="480"/>
      <c r="MLY9" s="480"/>
      <c r="MLZ9" s="480"/>
      <c r="MMA9" s="286"/>
      <c r="MMB9" s="287"/>
      <c r="MMC9" s="288"/>
      <c r="MMD9" s="284"/>
      <c r="MME9" s="285"/>
      <c r="MMF9" s="480"/>
      <c r="MMG9" s="480"/>
      <c r="MMH9" s="480"/>
      <c r="MMI9" s="286"/>
      <c r="MMJ9" s="287"/>
      <c r="MMK9" s="288"/>
      <c r="MML9" s="284"/>
      <c r="MMM9" s="285"/>
      <c r="MMN9" s="480"/>
      <c r="MMO9" s="480"/>
      <c r="MMP9" s="480"/>
      <c r="MMQ9" s="286"/>
      <c r="MMR9" s="287"/>
      <c r="MMS9" s="288"/>
      <c r="MMT9" s="284"/>
      <c r="MMU9" s="285"/>
      <c r="MMV9" s="480"/>
      <c r="MMW9" s="480"/>
      <c r="MMX9" s="480"/>
      <c r="MMY9" s="286"/>
      <c r="MMZ9" s="287"/>
      <c r="MNA9" s="288"/>
      <c r="MNB9" s="284"/>
      <c r="MNC9" s="285"/>
      <c r="MND9" s="480"/>
      <c r="MNE9" s="480"/>
      <c r="MNF9" s="480"/>
      <c r="MNG9" s="286"/>
      <c r="MNH9" s="287"/>
      <c r="MNI9" s="288"/>
      <c r="MNJ9" s="284"/>
      <c r="MNK9" s="285"/>
      <c r="MNL9" s="480"/>
      <c r="MNM9" s="480"/>
      <c r="MNN9" s="480"/>
      <c r="MNO9" s="286"/>
      <c r="MNP9" s="287"/>
      <c r="MNQ9" s="288"/>
      <c r="MNR9" s="284"/>
      <c r="MNS9" s="285"/>
      <c r="MNT9" s="480"/>
      <c r="MNU9" s="480"/>
      <c r="MNV9" s="480"/>
      <c r="MNW9" s="286"/>
      <c r="MNX9" s="287"/>
      <c r="MNY9" s="288"/>
      <c r="MNZ9" s="284"/>
      <c r="MOA9" s="285"/>
      <c r="MOB9" s="480"/>
      <c r="MOC9" s="480"/>
      <c r="MOD9" s="480"/>
      <c r="MOE9" s="286"/>
      <c r="MOF9" s="287"/>
      <c r="MOG9" s="288"/>
      <c r="MOH9" s="284"/>
      <c r="MOI9" s="285"/>
      <c r="MOJ9" s="480"/>
      <c r="MOK9" s="480"/>
      <c r="MOL9" s="480"/>
      <c r="MOM9" s="286"/>
      <c r="MON9" s="287"/>
      <c r="MOO9" s="288"/>
      <c r="MOP9" s="284"/>
      <c r="MOQ9" s="285"/>
      <c r="MOR9" s="480"/>
      <c r="MOS9" s="480"/>
      <c r="MOT9" s="480"/>
      <c r="MOU9" s="286"/>
      <c r="MOV9" s="287"/>
      <c r="MOW9" s="288"/>
      <c r="MOX9" s="284"/>
      <c r="MOY9" s="285"/>
      <c r="MOZ9" s="480"/>
      <c r="MPA9" s="480"/>
      <c r="MPB9" s="480"/>
      <c r="MPC9" s="286"/>
      <c r="MPD9" s="287"/>
      <c r="MPE9" s="288"/>
      <c r="MPF9" s="284"/>
      <c r="MPG9" s="285"/>
      <c r="MPH9" s="480"/>
      <c r="MPI9" s="480"/>
      <c r="MPJ9" s="480"/>
      <c r="MPK9" s="286"/>
      <c r="MPL9" s="287"/>
      <c r="MPM9" s="288"/>
      <c r="MPN9" s="284"/>
      <c r="MPO9" s="285"/>
      <c r="MPP9" s="480"/>
      <c r="MPQ9" s="480"/>
      <c r="MPR9" s="480"/>
      <c r="MPS9" s="286"/>
      <c r="MPT9" s="287"/>
      <c r="MPU9" s="288"/>
      <c r="MPV9" s="284"/>
      <c r="MPW9" s="285"/>
      <c r="MPX9" s="480"/>
      <c r="MPY9" s="480"/>
      <c r="MPZ9" s="480"/>
      <c r="MQA9" s="286"/>
      <c r="MQB9" s="287"/>
      <c r="MQC9" s="288"/>
      <c r="MQD9" s="284"/>
      <c r="MQE9" s="285"/>
      <c r="MQF9" s="480"/>
      <c r="MQG9" s="480"/>
      <c r="MQH9" s="480"/>
      <c r="MQI9" s="286"/>
      <c r="MQJ9" s="287"/>
      <c r="MQK9" s="288"/>
      <c r="MQL9" s="284"/>
      <c r="MQM9" s="285"/>
      <c r="MQN9" s="480"/>
      <c r="MQO9" s="480"/>
      <c r="MQP9" s="480"/>
      <c r="MQQ9" s="286"/>
      <c r="MQR9" s="287"/>
      <c r="MQS9" s="288"/>
      <c r="MQT9" s="284"/>
      <c r="MQU9" s="285"/>
      <c r="MQV9" s="480"/>
      <c r="MQW9" s="480"/>
      <c r="MQX9" s="480"/>
      <c r="MQY9" s="286"/>
      <c r="MQZ9" s="287"/>
      <c r="MRA9" s="288"/>
      <c r="MRB9" s="284"/>
      <c r="MRC9" s="285"/>
      <c r="MRD9" s="480"/>
      <c r="MRE9" s="480"/>
      <c r="MRF9" s="480"/>
      <c r="MRG9" s="286"/>
      <c r="MRH9" s="287"/>
      <c r="MRI9" s="288"/>
      <c r="MRJ9" s="284"/>
      <c r="MRK9" s="285"/>
      <c r="MRL9" s="480"/>
      <c r="MRM9" s="480"/>
      <c r="MRN9" s="480"/>
      <c r="MRO9" s="286"/>
      <c r="MRP9" s="287"/>
      <c r="MRQ9" s="288"/>
      <c r="MRR9" s="284"/>
      <c r="MRS9" s="285"/>
      <c r="MRT9" s="480"/>
      <c r="MRU9" s="480"/>
      <c r="MRV9" s="480"/>
      <c r="MRW9" s="286"/>
      <c r="MRX9" s="287"/>
      <c r="MRY9" s="288"/>
      <c r="MRZ9" s="284"/>
      <c r="MSA9" s="285"/>
      <c r="MSB9" s="480"/>
      <c r="MSC9" s="480"/>
      <c r="MSD9" s="480"/>
      <c r="MSE9" s="286"/>
      <c r="MSF9" s="287"/>
      <c r="MSG9" s="288"/>
      <c r="MSH9" s="284"/>
      <c r="MSI9" s="285"/>
      <c r="MSJ9" s="480"/>
      <c r="MSK9" s="480"/>
      <c r="MSL9" s="480"/>
      <c r="MSM9" s="286"/>
      <c r="MSN9" s="287"/>
      <c r="MSO9" s="288"/>
      <c r="MSP9" s="284"/>
      <c r="MSQ9" s="285"/>
      <c r="MSR9" s="480"/>
      <c r="MSS9" s="480"/>
      <c r="MST9" s="480"/>
      <c r="MSU9" s="286"/>
      <c r="MSV9" s="287"/>
      <c r="MSW9" s="288"/>
      <c r="MSX9" s="284"/>
      <c r="MSY9" s="285"/>
      <c r="MSZ9" s="480"/>
      <c r="MTA9" s="480"/>
      <c r="MTB9" s="480"/>
      <c r="MTC9" s="286"/>
      <c r="MTD9" s="287"/>
      <c r="MTE9" s="288"/>
      <c r="MTF9" s="284"/>
      <c r="MTG9" s="285"/>
      <c r="MTH9" s="480"/>
      <c r="MTI9" s="480"/>
      <c r="MTJ9" s="480"/>
      <c r="MTK9" s="286"/>
      <c r="MTL9" s="287"/>
      <c r="MTM9" s="288"/>
      <c r="MTN9" s="284"/>
      <c r="MTO9" s="285"/>
      <c r="MTP9" s="480"/>
      <c r="MTQ9" s="480"/>
      <c r="MTR9" s="480"/>
      <c r="MTS9" s="286"/>
      <c r="MTT9" s="287"/>
      <c r="MTU9" s="288"/>
      <c r="MTV9" s="284"/>
      <c r="MTW9" s="285"/>
      <c r="MTX9" s="480"/>
      <c r="MTY9" s="480"/>
      <c r="MTZ9" s="480"/>
      <c r="MUA9" s="286"/>
      <c r="MUB9" s="287"/>
      <c r="MUC9" s="288"/>
      <c r="MUD9" s="284"/>
      <c r="MUE9" s="285"/>
      <c r="MUF9" s="480"/>
      <c r="MUG9" s="480"/>
      <c r="MUH9" s="480"/>
      <c r="MUI9" s="286"/>
      <c r="MUJ9" s="287"/>
      <c r="MUK9" s="288"/>
      <c r="MUL9" s="284"/>
      <c r="MUM9" s="285"/>
      <c r="MUN9" s="480"/>
      <c r="MUO9" s="480"/>
      <c r="MUP9" s="480"/>
      <c r="MUQ9" s="286"/>
      <c r="MUR9" s="287"/>
      <c r="MUS9" s="288"/>
      <c r="MUT9" s="284"/>
      <c r="MUU9" s="285"/>
      <c r="MUV9" s="480"/>
      <c r="MUW9" s="480"/>
      <c r="MUX9" s="480"/>
      <c r="MUY9" s="286"/>
      <c r="MUZ9" s="287"/>
      <c r="MVA9" s="288"/>
      <c r="MVB9" s="284"/>
      <c r="MVC9" s="285"/>
      <c r="MVD9" s="480"/>
      <c r="MVE9" s="480"/>
      <c r="MVF9" s="480"/>
      <c r="MVG9" s="286"/>
      <c r="MVH9" s="287"/>
      <c r="MVI9" s="288"/>
      <c r="MVJ9" s="284"/>
      <c r="MVK9" s="285"/>
      <c r="MVL9" s="480"/>
      <c r="MVM9" s="480"/>
      <c r="MVN9" s="480"/>
      <c r="MVO9" s="286"/>
      <c r="MVP9" s="287"/>
      <c r="MVQ9" s="288"/>
      <c r="MVR9" s="284"/>
      <c r="MVS9" s="285"/>
      <c r="MVT9" s="480"/>
      <c r="MVU9" s="480"/>
      <c r="MVV9" s="480"/>
      <c r="MVW9" s="286"/>
      <c r="MVX9" s="287"/>
      <c r="MVY9" s="288"/>
      <c r="MVZ9" s="284"/>
      <c r="MWA9" s="285"/>
      <c r="MWB9" s="480"/>
      <c r="MWC9" s="480"/>
      <c r="MWD9" s="480"/>
      <c r="MWE9" s="286"/>
      <c r="MWF9" s="287"/>
      <c r="MWG9" s="288"/>
      <c r="MWH9" s="284"/>
      <c r="MWI9" s="285"/>
      <c r="MWJ9" s="480"/>
      <c r="MWK9" s="480"/>
      <c r="MWL9" s="480"/>
      <c r="MWM9" s="286"/>
      <c r="MWN9" s="287"/>
      <c r="MWO9" s="288"/>
      <c r="MWP9" s="284"/>
      <c r="MWQ9" s="285"/>
      <c r="MWR9" s="480"/>
      <c r="MWS9" s="480"/>
      <c r="MWT9" s="480"/>
      <c r="MWU9" s="286"/>
      <c r="MWV9" s="287"/>
      <c r="MWW9" s="288"/>
      <c r="MWX9" s="284"/>
      <c r="MWY9" s="285"/>
      <c r="MWZ9" s="480"/>
      <c r="MXA9" s="480"/>
      <c r="MXB9" s="480"/>
      <c r="MXC9" s="286"/>
      <c r="MXD9" s="287"/>
      <c r="MXE9" s="288"/>
      <c r="MXF9" s="284"/>
      <c r="MXG9" s="285"/>
      <c r="MXH9" s="480"/>
      <c r="MXI9" s="480"/>
      <c r="MXJ9" s="480"/>
      <c r="MXK9" s="286"/>
      <c r="MXL9" s="287"/>
      <c r="MXM9" s="288"/>
      <c r="MXN9" s="284"/>
      <c r="MXO9" s="285"/>
      <c r="MXP9" s="480"/>
      <c r="MXQ9" s="480"/>
      <c r="MXR9" s="480"/>
      <c r="MXS9" s="286"/>
      <c r="MXT9" s="287"/>
      <c r="MXU9" s="288"/>
      <c r="MXV9" s="284"/>
      <c r="MXW9" s="285"/>
      <c r="MXX9" s="480"/>
      <c r="MXY9" s="480"/>
      <c r="MXZ9" s="480"/>
      <c r="MYA9" s="286"/>
      <c r="MYB9" s="287"/>
      <c r="MYC9" s="288"/>
      <c r="MYD9" s="284"/>
      <c r="MYE9" s="285"/>
      <c r="MYF9" s="480"/>
      <c r="MYG9" s="480"/>
      <c r="MYH9" s="480"/>
      <c r="MYI9" s="286"/>
      <c r="MYJ9" s="287"/>
      <c r="MYK9" s="288"/>
      <c r="MYL9" s="284"/>
      <c r="MYM9" s="285"/>
      <c r="MYN9" s="480"/>
      <c r="MYO9" s="480"/>
      <c r="MYP9" s="480"/>
      <c r="MYQ9" s="286"/>
      <c r="MYR9" s="287"/>
      <c r="MYS9" s="288"/>
      <c r="MYT9" s="284"/>
      <c r="MYU9" s="285"/>
      <c r="MYV9" s="480"/>
      <c r="MYW9" s="480"/>
      <c r="MYX9" s="480"/>
      <c r="MYY9" s="286"/>
      <c r="MYZ9" s="287"/>
      <c r="MZA9" s="288"/>
      <c r="MZB9" s="284"/>
      <c r="MZC9" s="285"/>
      <c r="MZD9" s="480"/>
      <c r="MZE9" s="480"/>
      <c r="MZF9" s="480"/>
      <c r="MZG9" s="286"/>
      <c r="MZH9" s="287"/>
      <c r="MZI9" s="288"/>
      <c r="MZJ9" s="284"/>
      <c r="MZK9" s="285"/>
      <c r="MZL9" s="480"/>
      <c r="MZM9" s="480"/>
      <c r="MZN9" s="480"/>
      <c r="MZO9" s="286"/>
      <c r="MZP9" s="287"/>
      <c r="MZQ9" s="288"/>
      <c r="MZR9" s="284"/>
      <c r="MZS9" s="285"/>
      <c r="MZT9" s="480"/>
      <c r="MZU9" s="480"/>
      <c r="MZV9" s="480"/>
      <c r="MZW9" s="286"/>
      <c r="MZX9" s="287"/>
      <c r="MZY9" s="288"/>
      <c r="MZZ9" s="284"/>
      <c r="NAA9" s="285"/>
      <c r="NAB9" s="480"/>
      <c r="NAC9" s="480"/>
      <c r="NAD9" s="480"/>
      <c r="NAE9" s="286"/>
      <c r="NAF9" s="287"/>
      <c r="NAG9" s="288"/>
      <c r="NAH9" s="284"/>
      <c r="NAI9" s="285"/>
      <c r="NAJ9" s="480"/>
      <c r="NAK9" s="480"/>
      <c r="NAL9" s="480"/>
      <c r="NAM9" s="286"/>
      <c r="NAN9" s="287"/>
      <c r="NAO9" s="288"/>
      <c r="NAP9" s="284"/>
      <c r="NAQ9" s="285"/>
      <c r="NAR9" s="480"/>
      <c r="NAS9" s="480"/>
      <c r="NAT9" s="480"/>
      <c r="NAU9" s="286"/>
      <c r="NAV9" s="287"/>
      <c r="NAW9" s="288"/>
      <c r="NAX9" s="284"/>
      <c r="NAY9" s="285"/>
      <c r="NAZ9" s="480"/>
      <c r="NBA9" s="480"/>
      <c r="NBB9" s="480"/>
      <c r="NBC9" s="286"/>
      <c r="NBD9" s="287"/>
      <c r="NBE9" s="288"/>
      <c r="NBF9" s="284"/>
      <c r="NBG9" s="285"/>
      <c r="NBH9" s="480"/>
      <c r="NBI9" s="480"/>
      <c r="NBJ9" s="480"/>
      <c r="NBK9" s="286"/>
      <c r="NBL9" s="287"/>
      <c r="NBM9" s="288"/>
      <c r="NBN9" s="284"/>
      <c r="NBO9" s="285"/>
      <c r="NBP9" s="480"/>
      <c r="NBQ9" s="480"/>
      <c r="NBR9" s="480"/>
      <c r="NBS9" s="286"/>
      <c r="NBT9" s="287"/>
      <c r="NBU9" s="288"/>
      <c r="NBV9" s="284"/>
      <c r="NBW9" s="285"/>
      <c r="NBX9" s="480"/>
      <c r="NBY9" s="480"/>
      <c r="NBZ9" s="480"/>
      <c r="NCA9" s="286"/>
      <c r="NCB9" s="287"/>
      <c r="NCC9" s="288"/>
      <c r="NCD9" s="284"/>
      <c r="NCE9" s="285"/>
      <c r="NCF9" s="480"/>
      <c r="NCG9" s="480"/>
      <c r="NCH9" s="480"/>
      <c r="NCI9" s="286"/>
      <c r="NCJ9" s="287"/>
      <c r="NCK9" s="288"/>
      <c r="NCL9" s="284"/>
      <c r="NCM9" s="285"/>
      <c r="NCN9" s="480"/>
      <c r="NCO9" s="480"/>
      <c r="NCP9" s="480"/>
      <c r="NCQ9" s="286"/>
      <c r="NCR9" s="287"/>
      <c r="NCS9" s="288"/>
      <c r="NCT9" s="284"/>
      <c r="NCU9" s="285"/>
      <c r="NCV9" s="480"/>
      <c r="NCW9" s="480"/>
      <c r="NCX9" s="480"/>
      <c r="NCY9" s="286"/>
      <c r="NCZ9" s="287"/>
      <c r="NDA9" s="288"/>
      <c r="NDB9" s="284"/>
      <c r="NDC9" s="285"/>
      <c r="NDD9" s="480"/>
      <c r="NDE9" s="480"/>
      <c r="NDF9" s="480"/>
      <c r="NDG9" s="286"/>
      <c r="NDH9" s="287"/>
      <c r="NDI9" s="288"/>
      <c r="NDJ9" s="284"/>
      <c r="NDK9" s="285"/>
      <c r="NDL9" s="480"/>
      <c r="NDM9" s="480"/>
      <c r="NDN9" s="480"/>
      <c r="NDO9" s="286"/>
      <c r="NDP9" s="287"/>
      <c r="NDQ9" s="288"/>
      <c r="NDR9" s="284"/>
      <c r="NDS9" s="285"/>
      <c r="NDT9" s="480"/>
      <c r="NDU9" s="480"/>
      <c r="NDV9" s="480"/>
      <c r="NDW9" s="286"/>
      <c r="NDX9" s="287"/>
      <c r="NDY9" s="288"/>
      <c r="NDZ9" s="284"/>
      <c r="NEA9" s="285"/>
      <c r="NEB9" s="480"/>
      <c r="NEC9" s="480"/>
      <c r="NED9" s="480"/>
      <c r="NEE9" s="286"/>
      <c r="NEF9" s="287"/>
      <c r="NEG9" s="288"/>
      <c r="NEH9" s="284"/>
      <c r="NEI9" s="285"/>
      <c r="NEJ9" s="480"/>
      <c r="NEK9" s="480"/>
      <c r="NEL9" s="480"/>
      <c r="NEM9" s="286"/>
      <c r="NEN9" s="287"/>
      <c r="NEO9" s="288"/>
      <c r="NEP9" s="284"/>
      <c r="NEQ9" s="285"/>
      <c r="NER9" s="480"/>
      <c r="NES9" s="480"/>
      <c r="NET9" s="480"/>
      <c r="NEU9" s="286"/>
      <c r="NEV9" s="287"/>
      <c r="NEW9" s="288"/>
      <c r="NEX9" s="284"/>
      <c r="NEY9" s="285"/>
      <c r="NEZ9" s="480"/>
      <c r="NFA9" s="480"/>
      <c r="NFB9" s="480"/>
      <c r="NFC9" s="286"/>
      <c r="NFD9" s="287"/>
      <c r="NFE9" s="288"/>
      <c r="NFF9" s="284"/>
      <c r="NFG9" s="285"/>
      <c r="NFH9" s="480"/>
      <c r="NFI9" s="480"/>
      <c r="NFJ9" s="480"/>
      <c r="NFK9" s="286"/>
      <c r="NFL9" s="287"/>
      <c r="NFM9" s="288"/>
      <c r="NFN9" s="284"/>
      <c r="NFO9" s="285"/>
      <c r="NFP9" s="480"/>
      <c r="NFQ9" s="480"/>
      <c r="NFR9" s="480"/>
      <c r="NFS9" s="286"/>
      <c r="NFT9" s="287"/>
      <c r="NFU9" s="288"/>
      <c r="NFV9" s="284"/>
      <c r="NFW9" s="285"/>
      <c r="NFX9" s="480"/>
      <c r="NFY9" s="480"/>
      <c r="NFZ9" s="480"/>
      <c r="NGA9" s="286"/>
      <c r="NGB9" s="287"/>
      <c r="NGC9" s="288"/>
      <c r="NGD9" s="284"/>
      <c r="NGE9" s="285"/>
      <c r="NGF9" s="480"/>
      <c r="NGG9" s="480"/>
      <c r="NGH9" s="480"/>
      <c r="NGI9" s="286"/>
      <c r="NGJ9" s="287"/>
      <c r="NGK9" s="288"/>
      <c r="NGL9" s="284"/>
      <c r="NGM9" s="285"/>
      <c r="NGN9" s="480"/>
      <c r="NGO9" s="480"/>
      <c r="NGP9" s="480"/>
      <c r="NGQ9" s="286"/>
      <c r="NGR9" s="287"/>
      <c r="NGS9" s="288"/>
      <c r="NGT9" s="284"/>
      <c r="NGU9" s="285"/>
      <c r="NGV9" s="480"/>
      <c r="NGW9" s="480"/>
      <c r="NGX9" s="480"/>
      <c r="NGY9" s="286"/>
      <c r="NGZ9" s="287"/>
      <c r="NHA9" s="288"/>
      <c r="NHB9" s="284"/>
      <c r="NHC9" s="285"/>
      <c r="NHD9" s="480"/>
      <c r="NHE9" s="480"/>
      <c r="NHF9" s="480"/>
      <c r="NHG9" s="286"/>
      <c r="NHH9" s="287"/>
      <c r="NHI9" s="288"/>
      <c r="NHJ9" s="284"/>
      <c r="NHK9" s="285"/>
      <c r="NHL9" s="480"/>
      <c r="NHM9" s="480"/>
      <c r="NHN9" s="480"/>
      <c r="NHO9" s="286"/>
      <c r="NHP9" s="287"/>
      <c r="NHQ9" s="288"/>
      <c r="NHR9" s="284"/>
      <c r="NHS9" s="285"/>
      <c r="NHT9" s="480"/>
      <c r="NHU9" s="480"/>
      <c r="NHV9" s="480"/>
      <c r="NHW9" s="286"/>
      <c r="NHX9" s="287"/>
      <c r="NHY9" s="288"/>
      <c r="NHZ9" s="284"/>
      <c r="NIA9" s="285"/>
      <c r="NIB9" s="480"/>
      <c r="NIC9" s="480"/>
      <c r="NID9" s="480"/>
      <c r="NIE9" s="286"/>
      <c r="NIF9" s="287"/>
      <c r="NIG9" s="288"/>
      <c r="NIH9" s="284"/>
      <c r="NII9" s="285"/>
      <c r="NIJ9" s="480"/>
      <c r="NIK9" s="480"/>
      <c r="NIL9" s="480"/>
      <c r="NIM9" s="286"/>
      <c r="NIN9" s="287"/>
      <c r="NIO9" s="288"/>
      <c r="NIP9" s="284"/>
      <c r="NIQ9" s="285"/>
      <c r="NIR9" s="480"/>
      <c r="NIS9" s="480"/>
      <c r="NIT9" s="480"/>
      <c r="NIU9" s="286"/>
      <c r="NIV9" s="287"/>
      <c r="NIW9" s="288"/>
      <c r="NIX9" s="284"/>
      <c r="NIY9" s="285"/>
      <c r="NIZ9" s="480"/>
      <c r="NJA9" s="480"/>
      <c r="NJB9" s="480"/>
      <c r="NJC9" s="286"/>
      <c r="NJD9" s="287"/>
      <c r="NJE9" s="288"/>
      <c r="NJF9" s="284"/>
      <c r="NJG9" s="285"/>
      <c r="NJH9" s="480"/>
      <c r="NJI9" s="480"/>
      <c r="NJJ9" s="480"/>
      <c r="NJK9" s="286"/>
      <c r="NJL9" s="287"/>
      <c r="NJM9" s="288"/>
      <c r="NJN9" s="284"/>
      <c r="NJO9" s="285"/>
      <c r="NJP9" s="480"/>
      <c r="NJQ9" s="480"/>
      <c r="NJR9" s="480"/>
      <c r="NJS9" s="286"/>
      <c r="NJT9" s="287"/>
      <c r="NJU9" s="288"/>
      <c r="NJV9" s="284"/>
      <c r="NJW9" s="285"/>
      <c r="NJX9" s="480"/>
      <c r="NJY9" s="480"/>
      <c r="NJZ9" s="480"/>
      <c r="NKA9" s="286"/>
      <c r="NKB9" s="287"/>
      <c r="NKC9" s="288"/>
      <c r="NKD9" s="284"/>
      <c r="NKE9" s="285"/>
      <c r="NKF9" s="480"/>
      <c r="NKG9" s="480"/>
      <c r="NKH9" s="480"/>
      <c r="NKI9" s="286"/>
      <c r="NKJ9" s="287"/>
      <c r="NKK9" s="288"/>
      <c r="NKL9" s="284"/>
      <c r="NKM9" s="285"/>
      <c r="NKN9" s="480"/>
      <c r="NKO9" s="480"/>
      <c r="NKP9" s="480"/>
      <c r="NKQ9" s="286"/>
      <c r="NKR9" s="287"/>
      <c r="NKS9" s="288"/>
      <c r="NKT9" s="284"/>
      <c r="NKU9" s="285"/>
      <c r="NKV9" s="480"/>
      <c r="NKW9" s="480"/>
      <c r="NKX9" s="480"/>
      <c r="NKY9" s="286"/>
      <c r="NKZ9" s="287"/>
      <c r="NLA9" s="288"/>
      <c r="NLB9" s="284"/>
      <c r="NLC9" s="285"/>
      <c r="NLD9" s="480"/>
      <c r="NLE9" s="480"/>
      <c r="NLF9" s="480"/>
      <c r="NLG9" s="286"/>
      <c r="NLH9" s="287"/>
      <c r="NLI9" s="288"/>
      <c r="NLJ9" s="284"/>
      <c r="NLK9" s="285"/>
      <c r="NLL9" s="480"/>
      <c r="NLM9" s="480"/>
      <c r="NLN9" s="480"/>
      <c r="NLO9" s="286"/>
      <c r="NLP9" s="287"/>
      <c r="NLQ9" s="288"/>
      <c r="NLR9" s="284"/>
      <c r="NLS9" s="285"/>
      <c r="NLT9" s="480"/>
      <c r="NLU9" s="480"/>
      <c r="NLV9" s="480"/>
      <c r="NLW9" s="286"/>
      <c r="NLX9" s="287"/>
      <c r="NLY9" s="288"/>
      <c r="NLZ9" s="284"/>
      <c r="NMA9" s="285"/>
      <c r="NMB9" s="480"/>
      <c r="NMC9" s="480"/>
      <c r="NMD9" s="480"/>
      <c r="NME9" s="286"/>
      <c r="NMF9" s="287"/>
      <c r="NMG9" s="288"/>
      <c r="NMH9" s="284"/>
      <c r="NMI9" s="285"/>
      <c r="NMJ9" s="480"/>
      <c r="NMK9" s="480"/>
      <c r="NML9" s="480"/>
      <c r="NMM9" s="286"/>
      <c r="NMN9" s="287"/>
      <c r="NMO9" s="288"/>
      <c r="NMP9" s="284"/>
      <c r="NMQ9" s="285"/>
      <c r="NMR9" s="480"/>
      <c r="NMS9" s="480"/>
      <c r="NMT9" s="480"/>
      <c r="NMU9" s="286"/>
      <c r="NMV9" s="287"/>
      <c r="NMW9" s="288"/>
      <c r="NMX9" s="284"/>
      <c r="NMY9" s="285"/>
      <c r="NMZ9" s="480"/>
      <c r="NNA9" s="480"/>
      <c r="NNB9" s="480"/>
      <c r="NNC9" s="286"/>
      <c r="NND9" s="287"/>
      <c r="NNE9" s="288"/>
      <c r="NNF9" s="284"/>
      <c r="NNG9" s="285"/>
      <c r="NNH9" s="480"/>
      <c r="NNI9" s="480"/>
      <c r="NNJ9" s="480"/>
      <c r="NNK9" s="286"/>
      <c r="NNL9" s="287"/>
      <c r="NNM9" s="288"/>
      <c r="NNN9" s="284"/>
      <c r="NNO9" s="285"/>
      <c r="NNP9" s="480"/>
      <c r="NNQ9" s="480"/>
      <c r="NNR9" s="480"/>
      <c r="NNS9" s="286"/>
      <c r="NNT9" s="287"/>
      <c r="NNU9" s="288"/>
      <c r="NNV9" s="284"/>
      <c r="NNW9" s="285"/>
      <c r="NNX9" s="480"/>
      <c r="NNY9" s="480"/>
      <c r="NNZ9" s="480"/>
      <c r="NOA9" s="286"/>
      <c r="NOB9" s="287"/>
      <c r="NOC9" s="288"/>
      <c r="NOD9" s="284"/>
      <c r="NOE9" s="285"/>
      <c r="NOF9" s="480"/>
      <c r="NOG9" s="480"/>
      <c r="NOH9" s="480"/>
      <c r="NOI9" s="286"/>
      <c r="NOJ9" s="287"/>
      <c r="NOK9" s="288"/>
      <c r="NOL9" s="284"/>
      <c r="NOM9" s="285"/>
      <c r="NON9" s="480"/>
      <c r="NOO9" s="480"/>
      <c r="NOP9" s="480"/>
      <c r="NOQ9" s="286"/>
      <c r="NOR9" s="287"/>
      <c r="NOS9" s="288"/>
      <c r="NOT9" s="284"/>
      <c r="NOU9" s="285"/>
      <c r="NOV9" s="480"/>
      <c r="NOW9" s="480"/>
      <c r="NOX9" s="480"/>
      <c r="NOY9" s="286"/>
      <c r="NOZ9" s="287"/>
      <c r="NPA9" s="288"/>
      <c r="NPB9" s="284"/>
      <c r="NPC9" s="285"/>
      <c r="NPD9" s="480"/>
      <c r="NPE9" s="480"/>
      <c r="NPF9" s="480"/>
      <c r="NPG9" s="286"/>
      <c r="NPH9" s="287"/>
      <c r="NPI9" s="288"/>
      <c r="NPJ9" s="284"/>
      <c r="NPK9" s="285"/>
      <c r="NPL9" s="480"/>
      <c r="NPM9" s="480"/>
      <c r="NPN9" s="480"/>
      <c r="NPO9" s="286"/>
      <c r="NPP9" s="287"/>
      <c r="NPQ9" s="288"/>
      <c r="NPR9" s="284"/>
      <c r="NPS9" s="285"/>
      <c r="NPT9" s="480"/>
      <c r="NPU9" s="480"/>
      <c r="NPV9" s="480"/>
      <c r="NPW9" s="286"/>
      <c r="NPX9" s="287"/>
      <c r="NPY9" s="288"/>
      <c r="NPZ9" s="284"/>
      <c r="NQA9" s="285"/>
      <c r="NQB9" s="480"/>
      <c r="NQC9" s="480"/>
      <c r="NQD9" s="480"/>
      <c r="NQE9" s="286"/>
      <c r="NQF9" s="287"/>
      <c r="NQG9" s="288"/>
      <c r="NQH9" s="284"/>
      <c r="NQI9" s="285"/>
      <c r="NQJ9" s="480"/>
      <c r="NQK9" s="480"/>
      <c r="NQL9" s="480"/>
      <c r="NQM9" s="286"/>
      <c r="NQN9" s="287"/>
      <c r="NQO9" s="288"/>
      <c r="NQP9" s="284"/>
      <c r="NQQ9" s="285"/>
      <c r="NQR9" s="480"/>
      <c r="NQS9" s="480"/>
      <c r="NQT9" s="480"/>
      <c r="NQU9" s="286"/>
      <c r="NQV9" s="287"/>
      <c r="NQW9" s="288"/>
      <c r="NQX9" s="284"/>
      <c r="NQY9" s="285"/>
      <c r="NQZ9" s="480"/>
      <c r="NRA9" s="480"/>
      <c r="NRB9" s="480"/>
      <c r="NRC9" s="286"/>
      <c r="NRD9" s="287"/>
      <c r="NRE9" s="288"/>
      <c r="NRF9" s="284"/>
      <c r="NRG9" s="285"/>
      <c r="NRH9" s="480"/>
      <c r="NRI9" s="480"/>
      <c r="NRJ9" s="480"/>
      <c r="NRK9" s="286"/>
      <c r="NRL9" s="287"/>
      <c r="NRM9" s="288"/>
      <c r="NRN9" s="284"/>
      <c r="NRO9" s="285"/>
      <c r="NRP9" s="480"/>
      <c r="NRQ9" s="480"/>
      <c r="NRR9" s="480"/>
      <c r="NRS9" s="286"/>
      <c r="NRT9" s="287"/>
      <c r="NRU9" s="288"/>
      <c r="NRV9" s="284"/>
      <c r="NRW9" s="285"/>
      <c r="NRX9" s="480"/>
      <c r="NRY9" s="480"/>
      <c r="NRZ9" s="480"/>
      <c r="NSA9" s="286"/>
      <c r="NSB9" s="287"/>
      <c r="NSC9" s="288"/>
      <c r="NSD9" s="284"/>
      <c r="NSE9" s="285"/>
      <c r="NSF9" s="480"/>
      <c r="NSG9" s="480"/>
      <c r="NSH9" s="480"/>
      <c r="NSI9" s="286"/>
      <c r="NSJ9" s="287"/>
      <c r="NSK9" s="288"/>
      <c r="NSL9" s="284"/>
      <c r="NSM9" s="285"/>
      <c r="NSN9" s="480"/>
      <c r="NSO9" s="480"/>
      <c r="NSP9" s="480"/>
      <c r="NSQ9" s="286"/>
      <c r="NSR9" s="287"/>
      <c r="NSS9" s="288"/>
      <c r="NST9" s="284"/>
      <c r="NSU9" s="285"/>
      <c r="NSV9" s="480"/>
      <c r="NSW9" s="480"/>
      <c r="NSX9" s="480"/>
      <c r="NSY9" s="286"/>
      <c r="NSZ9" s="287"/>
      <c r="NTA9" s="288"/>
      <c r="NTB9" s="284"/>
      <c r="NTC9" s="285"/>
      <c r="NTD9" s="480"/>
      <c r="NTE9" s="480"/>
      <c r="NTF9" s="480"/>
      <c r="NTG9" s="286"/>
      <c r="NTH9" s="287"/>
      <c r="NTI9" s="288"/>
      <c r="NTJ9" s="284"/>
      <c r="NTK9" s="285"/>
      <c r="NTL9" s="480"/>
      <c r="NTM9" s="480"/>
      <c r="NTN9" s="480"/>
      <c r="NTO9" s="286"/>
      <c r="NTP9" s="287"/>
      <c r="NTQ9" s="288"/>
      <c r="NTR9" s="284"/>
      <c r="NTS9" s="285"/>
      <c r="NTT9" s="480"/>
      <c r="NTU9" s="480"/>
      <c r="NTV9" s="480"/>
      <c r="NTW9" s="286"/>
      <c r="NTX9" s="287"/>
      <c r="NTY9" s="288"/>
      <c r="NTZ9" s="284"/>
      <c r="NUA9" s="285"/>
      <c r="NUB9" s="480"/>
      <c r="NUC9" s="480"/>
      <c r="NUD9" s="480"/>
      <c r="NUE9" s="286"/>
      <c r="NUF9" s="287"/>
      <c r="NUG9" s="288"/>
      <c r="NUH9" s="284"/>
      <c r="NUI9" s="285"/>
      <c r="NUJ9" s="480"/>
      <c r="NUK9" s="480"/>
      <c r="NUL9" s="480"/>
      <c r="NUM9" s="286"/>
      <c r="NUN9" s="287"/>
      <c r="NUO9" s="288"/>
      <c r="NUP9" s="284"/>
      <c r="NUQ9" s="285"/>
      <c r="NUR9" s="480"/>
      <c r="NUS9" s="480"/>
      <c r="NUT9" s="480"/>
      <c r="NUU9" s="286"/>
      <c r="NUV9" s="287"/>
      <c r="NUW9" s="288"/>
      <c r="NUX9" s="284"/>
      <c r="NUY9" s="285"/>
      <c r="NUZ9" s="480"/>
      <c r="NVA9" s="480"/>
      <c r="NVB9" s="480"/>
      <c r="NVC9" s="286"/>
      <c r="NVD9" s="287"/>
      <c r="NVE9" s="288"/>
      <c r="NVF9" s="284"/>
      <c r="NVG9" s="285"/>
      <c r="NVH9" s="480"/>
      <c r="NVI9" s="480"/>
      <c r="NVJ9" s="480"/>
      <c r="NVK9" s="286"/>
      <c r="NVL9" s="287"/>
      <c r="NVM9" s="288"/>
      <c r="NVN9" s="284"/>
      <c r="NVO9" s="285"/>
      <c r="NVP9" s="480"/>
      <c r="NVQ9" s="480"/>
      <c r="NVR9" s="480"/>
      <c r="NVS9" s="286"/>
      <c r="NVT9" s="287"/>
      <c r="NVU9" s="288"/>
      <c r="NVV9" s="284"/>
      <c r="NVW9" s="285"/>
      <c r="NVX9" s="480"/>
      <c r="NVY9" s="480"/>
      <c r="NVZ9" s="480"/>
      <c r="NWA9" s="286"/>
      <c r="NWB9" s="287"/>
      <c r="NWC9" s="288"/>
      <c r="NWD9" s="284"/>
      <c r="NWE9" s="285"/>
      <c r="NWF9" s="480"/>
      <c r="NWG9" s="480"/>
      <c r="NWH9" s="480"/>
      <c r="NWI9" s="286"/>
      <c r="NWJ9" s="287"/>
      <c r="NWK9" s="288"/>
      <c r="NWL9" s="284"/>
      <c r="NWM9" s="285"/>
      <c r="NWN9" s="480"/>
      <c r="NWO9" s="480"/>
      <c r="NWP9" s="480"/>
      <c r="NWQ9" s="286"/>
      <c r="NWR9" s="287"/>
      <c r="NWS9" s="288"/>
      <c r="NWT9" s="284"/>
      <c r="NWU9" s="285"/>
      <c r="NWV9" s="480"/>
      <c r="NWW9" s="480"/>
      <c r="NWX9" s="480"/>
      <c r="NWY9" s="286"/>
      <c r="NWZ9" s="287"/>
      <c r="NXA9" s="288"/>
      <c r="NXB9" s="284"/>
      <c r="NXC9" s="285"/>
      <c r="NXD9" s="480"/>
      <c r="NXE9" s="480"/>
      <c r="NXF9" s="480"/>
      <c r="NXG9" s="286"/>
      <c r="NXH9" s="287"/>
      <c r="NXI9" s="288"/>
      <c r="NXJ9" s="284"/>
      <c r="NXK9" s="285"/>
      <c r="NXL9" s="480"/>
      <c r="NXM9" s="480"/>
      <c r="NXN9" s="480"/>
      <c r="NXO9" s="286"/>
      <c r="NXP9" s="287"/>
      <c r="NXQ9" s="288"/>
      <c r="NXR9" s="284"/>
      <c r="NXS9" s="285"/>
      <c r="NXT9" s="480"/>
      <c r="NXU9" s="480"/>
      <c r="NXV9" s="480"/>
      <c r="NXW9" s="286"/>
      <c r="NXX9" s="287"/>
      <c r="NXY9" s="288"/>
      <c r="NXZ9" s="284"/>
      <c r="NYA9" s="285"/>
      <c r="NYB9" s="480"/>
      <c r="NYC9" s="480"/>
      <c r="NYD9" s="480"/>
      <c r="NYE9" s="286"/>
      <c r="NYF9" s="287"/>
      <c r="NYG9" s="288"/>
      <c r="NYH9" s="284"/>
      <c r="NYI9" s="285"/>
      <c r="NYJ9" s="480"/>
      <c r="NYK9" s="480"/>
      <c r="NYL9" s="480"/>
      <c r="NYM9" s="286"/>
      <c r="NYN9" s="287"/>
      <c r="NYO9" s="288"/>
      <c r="NYP9" s="284"/>
      <c r="NYQ9" s="285"/>
      <c r="NYR9" s="480"/>
      <c r="NYS9" s="480"/>
      <c r="NYT9" s="480"/>
      <c r="NYU9" s="286"/>
      <c r="NYV9" s="287"/>
      <c r="NYW9" s="288"/>
      <c r="NYX9" s="284"/>
      <c r="NYY9" s="285"/>
      <c r="NYZ9" s="480"/>
      <c r="NZA9" s="480"/>
      <c r="NZB9" s="480"/>
      <c r="NZC9" s="286"/>
      <c r="NZD9" s="287"/>
      <c r="NZE9" s="288"/>
      <c r="NZF9" s="284"/>
      <c r="NZG9" s="285"/>
      <c r="NZH9" s="480"/>
      <c r="NZI9" s="480"/>
      <c r="NZJ9" s="480"/>
      <c r="NZK9" s="286"/>
      <c r="NZL9" s="287"/>
      <c r="NZM9" s="288"/>
      <c r="NZN9" s="284"/>
      <c r="NZO9" s="285"/>
      <c r="NZP9" s="480"/>
      <c r="NZQ9" s="480"/>
      <c r="NZR9" s="480"/>
      <c r="NZS9" s="286"/>
      <c r="NZT9" s="287"/>
      <c r="NZU9" s="288"/>
      <c r="NZV9" s="284"/>
      <c r="NZW9" s="285"/>
      <c r="NZX9" s="480"/>
      <c r="NZY9" s="480"/>
      <c r="NZZ9" s="480"/>
      <c r="OAA9" s="286"/>
      <c r="OAB9" s="287"/>
      <c r="OAC9" s="288"/>
      <c r="OAD9" s="284"/>
      <c r="OAE9" s="285"/>
      <c r="OAF9" s="480"/>
      <c r="OAG9" s="480"/>
      <c r="OAH9" s="480"/>
      <c r="OAI9" s="286"/>
      <c r="OAJ9" s="287"/>
      <c r="OAK9" s="288"/>
      <c r="OAL9" s="284"/>
      <c r="OAM9" s="285"/>
      <c r="OAN9" s="480"/>
      <c r="OAO9" s="480"/>
      <c r="OAP9" s="480"/>
      <c r="OAQ9" s="286"/>
      <c r="OAR9" s="287"/>
      <c r="OAS9" s="288"/>
      <c r="OAT9" s="284"/>
      <c r="OAU9" s="285"/>
      <c r="OAV9" s="480"/>
      <c r="OAW9" s="480"/>
      <c r="OAX9" s="480"/>
      <c r="OAY9" s="286"/>
      <c r="OAZ9" s="287"/>
      <c r="OBA9" s="288"/>
      <c r="OBB9" s="284"/>
      <c r="OBC9" s="285"/>
      <c r="OBD9" s="480"/>
      <c r="OBE9" s="480"/>
      <c r="OBF9" s="480"/>
      <c r="OBG9" s="286"/>
      <c r="OBH9" s="287"/>
      <c r="OBI9" s="288"/>
      <c r="OBJ9" s="284"/>
      <c r="OBK9" s="285"/>
      <c r="OBL9" s="480"/>
      <c r="OBM9" s="480"/>
      <c r="OBN9" s="480"/>
      <c r="OBO9" s="286"/>
      <c r="OBP9" s="287"/>
      <c r="OBQ9" s="288"/>
      <c r="OBR9" s="284"/>
      <c r="OBS9" s="285"/>
      <c r="OBT9" s="480"/>
      <c r="OBU9" s="480"/>
      <c r="OBV9" s="480"/>
      <c r="OBW9" s="286"/>
      <c r="OBX9" s="287"/>
      <c r="OBY9" s="288"/>
      <c r="OBZ9" s="284"/>
      <c r="OCA9" s="285"/>
      <c r="OCB9" s="480"/>
      <c r="OCC9" s="480"/>
      <c r="OCD9" s="480"/>
      <c r="OCE9" s="286"/>
      <c r="OCF9" s="287"/>
      <c r="OCG9" s="288"/>
      <c r="OCH9" s="284"/>
      <c r="OCI9" s="285"/>
      <c r="OCJ9" s="480"/>
      <c r="OCK9" s="480"/>
      <c r="OCL9" s="480"/>
      <c r="OCM9" s="286"/>
      <c r="OCN9" s="287"/>
      <c r="OCO9" s="288"/>
      <c r="OCP9" s="284"/>
      <c r="OCQ9" s="285"/>
      <c r="OCR9" s="480"/>
      <c r="OCS9" s="480"/>
      <c r="OCT9" s="480"/>
      <c r="OCU9" s="286"/>
      <c r="OCV9" s="287"/>
      <c r="OCW9" s="288"/>
      <c r="OCX9" s="284"/>
      <c r="OCY9" s="285"/>
      <c r="OCZ9" s="480"/>
      <c r="ODA9" s="480"/>
      <c r="ODB9" s="480"/>
      <c r="ODC9" s="286"/>
      <c r="ODD9" s="287"/>
      <c r="ODE9" s="288"/>
      <c r="ODF9" s="284"/>
      <c r="ODG9" s="285"/>
      <c r="ODH9" s="480"/>
      <c r="ODI9" s="480"/>
      <c r="ODJ9" s="480"/>
      <c r="ODK9" s="286"/>
      <c r="ODL9" s="287"/>
      <c r="ODM9" s="288"/>
      <c r="ODN9" s="284"/>
      <c r="ODO9" s="285"/>
      <c r="ODP9" s="480"/>
      <c r="ODQ9" s="480"/>
      <c r="ODR9" s="480"/>
      <c r="ODS9" s="286"/>
      <c r="ODT9" s="287"/>
      <c r="ODU9" s="288"/>
      <c r="ODV9" s="284"/>
      <c r="ODW9" s="285"/>
      <c r="ODX9" s="480"/>
      <c r="ODY9" s="480"/>
      <c r="ODZ9" s="480"/>
      <c r="OEA9" s="286"/>
      <c r="OEB9" s="287"/>
      <c r="OEC9" s="288"/>
      <c r="OED9" s="284"/>
      <c r="OEE9" s="285"/>
      <c r="OEF9" s="480"/>
      <c r="OEG9" s="480"/>
      <c r="OEH9" s="480"/>
      <c r="OEI9" s="286"/>
      <c r="OEJ9" s="287"/>
      <c r="OEK9" s="288"/>
      <c r="OEL9" s="284"/>
      <c r="OEM9" s="285"/>
      <c r="OEN9" s="480"/>
      <c r="OEO9" s="480"/>
      <c r="OEP9" s="480"/>
      <c r="OEQ9" s="286"/>
      <c r="OER9" s="287"/>
      <c r="OES9" s="288"/>
      <c r="OET9" s="284"/>
      <c r="OEU9" s="285"/>
      <c r="OEV9" s="480"/>
      <c r="OEW9" s="480"/>
      <c r="OEX9" s="480"/>
      <c r="OEY9" s="286"/>
      <c r="OEZ9" s="287"/>
      <c r="OFA9" s="288"/>
      <c r="OFB9" s="284"/>
      <c r="OFC9" s="285"/>
      <c r="OFD9" s="480"/>
      <c r="OFE9" s="480"/>
      <c r="OFF9" s="480"/>
      <c r="OFG9" s="286"/>
      <c r="OFH9" s="287"/>
      <c r="OFI9" s="288"/>
      <c r="OFJ9" s="284"/>
      <c r="OFK9" s="285"/>
      <c r="OFL9" s="480"/>
      <c r="OFM9" s="480"/>
      <c r="OFN9" s="480"/>
      <c r="OFO9" s="286"/>
      <c r="OFP9" s="287"/>
      <c r="OFQ9" s="288"/>
      <c r="OFR9" s="284"/>
      <c r="OFS9" s="285"/>
      <c r="OFT9" s="480"/>
      <c r="OFU9" s="480"/>
      <c r="OFV9" s="480"/>
      <c r="OFW9" s="286"/>
      <c r="OFX9" s="287"/>
      <c r="OFY9" s="288"/>
      <c r="OFZ9" s="284"/>
      <c r="OGA9" s="285"/>
      <c r="OGB9" s="480"/>
      <c r="OGC9" s="480"/>
      <c r="OGD9" s="480"/>
      <c r="OGE9" s="286"/>
      <c r="OGF9" s="287"/>
      <c r="OGG9" s="288"/>
      <c r="OGH9" s="284"/>
      <c r="OGI9" s="285"/>
      <c r="OGJ9" s="480"/>
      <c r="OGK9" s="480"/>
      <c r="OGL9" s="480"/>
      <c r="OGM9" s="286"/>
      <c r="OGN9" s="287"/>
      <c r="OGO9" s="288"/>
      <c r="OGP9" s="284"/>
      <c r="OGQ9" s="285"/>
      <c r="OGR9" s="480"/>
      <c r="OGS9" s="480"/>
      <c r="OGT9" s="480"/>
      <c r="OGU9" s="286"/>
      <c r="OGV9" s="287"/>
      <c r="OGW9" s="288"/>
      <c r="OGX9" s="284"/>
      <c r="OGY9" s="285"/>
      <c r="OGZ9" s="480"/>
      <c r="OHA9" s="480"/>
      <c r="OHB9" s="480"/>
      <c r="OHC9" s="286"/>
      <c r="OHD9" s="287"/>
      <c r="OHE9" s="288"/>
      <c r="OHF9" s="284"/>
      <c r="OHG9" s="285"/>
      <c r="OHH9" s="480"/>
      <c r="OHI9" s="480"/>
      <c r="OHJ9" s="480"/>
      <c r="OHK9" s="286"/>
      <c r="OHL9" s="287"/>
      <c r="OHM9" s="288"/>
      <c r="OHN9" s="284"/>
      <c r="OHO9" s="285"/>
      <c r="OHP9" s="480"/>
      <c r="OHQ9" s="480"/>
      <c r="OHR9" s="480"/>
      <c r="OHS9" s="286"/>
      <c r="OHT9" s="287"/>
      <c r="OHU9" s="288"/>
      <c r="OHV9" s="284"/>
      <c r="OHW9" s="285"/>
      <c r="OHX9" s="480"/>
      <c r="OHY9" s="480"/>
      <c r="OHZ9" s="480"/>
      <c r="OIA9" s="286"/>
      <c r="OIB9" s="287"/>
      <c r="OIC9" s="288"/>
      <c r="OID9" s="284"/>
      <c r="OIE9" s="285"/>
      <c r="OIF9" s="480"/>
      <c r="OIG9" s="480"/>
      <c r="OIH9" s="480"/>
      <c r="OII9" s="286"/>
      <c r="OIJ9" s="287"/>
      <c r="OIK9" s="288"/>
      <c r="OIL9" s="284"/>
      <c r="OIM9" s="285"/>
      <c r="OIN9" s="480"/>
      <c r="OIO9" s="480"/>
      <c r="OIP9" s="480"/>
      <c r="OIQ9" s="286"/>
      <c r="OIR9" s="287"/>
      <c r="OIS9" s="288"/>
      <c r="OIT9" s="284"/>
      <c r="OIU9" s="285"/>
      <c r="OIV9" s="480"/>
      <c r="OIW9" s="480"/>
      <c r="OIX9" s="480"/>
      <c r="OIY9" s="286"/>
      <c r="OIZ9" s="287"/>
      <c r="OJA9" s="288"/>
      <c r="OJB9" s="284"/>
      <c r="OJC9" s="285"/>
      <c r="OJD9" s="480"/>
      <c r="OJE9" s="480"/>
      <c r="OJF9" s="480"/>
      <c r="OJG9" s="286"/>
      <c r="OJH9" s="287"/>
      <c r="OJI9" s="288"/>
      <c r="OJJ9" s="284"/>
      <c r="OJK9" s="285"/>
      <c r="OJL9" s="480"/>
      <c r="OJM9" s="480"/>
      <c r="OJN9" s="480"/>
      <c r="OJO9" s="286"/>
      <c r="OJP9" s="287"/>
      <c r="OJQ9" s="288"/>
      <c r="OJR9" s="284"/>
      <c r="OJS9" s="285"/>
      <c r="OJT9" s="480"/>
      <c r="OJU9" s="480"/>
      <c r="OJV9" s="480"/>
      <c r="OJW9" s="286"/>
      <c r="OJX9" s="287"/>
      <c r="OJY9" s="288"/>
      <c r="OJZ9" s="284"/>
      <c r="OKA9" s="285"/>
      <c r="OKB9" s="480"/>
      <c r="OKC9" s="480"/>
      <c r="OKD9" s="480"/>
      <c r="OKE9" s="286"/>
      <c r="OKF9" s="287"/>
      <c r="OKG9" s="288"/>
      <c r="OKH9" s="284"/>
      <c r="OKI9" s="285"/>
      <c r="OKJ9" s="480"/>
      <c r="OKK9" s="480"/>
      <c r="OKL9" s="480"/>
      <c r="OKM9" s="286"/>
      <c r="OKN9" s="287"/>
      <c r="OKO9" s="288"/>
      <c r="OKP9" s="284"/>
      <c r="OKQ9" s="285"/>
      <c r="OKR9" s="480"/>
      <c r="OKS9" s="480"/>
      <c r="OKT9" s="480"/>
      <c r="OKU9" s="286"/>
      <c r="OKV9" s="287"/>
      <c r="OKW9" s="288"/>
      <c r="OKX9" s="284"/>
      <c r="OKY9" s="285"/>
      <c r="OKZ9" s="480"/>
      <c r="OLA9" s="480"/>
      <c r="OLB9" s="480"/>
      <c r="OLC9" s="286"/>
      <c r="OLD9" s="287"/>
      <c r="OLE9" s="288"/>
      <c r="OLF9" s="284"/>
      <c r="OLG9" s="285"/>
      <c r="OLH9" s="480"/>
      <c r="OLI9" s="480"/>
      <c r="OLJ9" s="480"/>
      <c r="OLK9" s="286"/>
      <c r="OLL9" s="287"/>
      <c r="OLM9" s="288"/>
      <c r="OLN9" s="284"/>
      <c r="OLO9" s="285"/>
      <c r="OLP9" s="480"/>
      <c r="OLQ9" s="480"/>
      <c r="OLR9" s="480"/>
      <c r="OLS9" s="286"/>
      <c r="OLT9" s="287"/>
      <c r="OLU9" s="288"/>
      <c r="OLV9" s="284"/>
      <c r="OLW9" s="285"/>
      <c r="OLX9" s="480"/>
      <c r="OLY9" s="480"/>
      <c r="OLZ9" s="480"/>
      <c r="OMA9" s="286"/>
      <c r="OMB9" s="287"/>
      <c r="OMC9" s="288"/>
      <c r="OMD9" s="284"/>
      <c r="OME9" s="285"/>
      <c r="OMF9" s="480"/>
      <c r="OMG9" s="480"/>
      <c r="OMH9" s="480"/>
      <c r="OMI9" s="286"/>
      <c r="OMJ9" s="287"/>
      <c r="OMK9" s="288"/>
      <c r="OML9" s="284"/>
      <c r="OMM9" s="285"/>
      <c r="OMN9" s="480"/>
      <c r="OMO9" s="480"/>
      <c r="OMP9" s="480"/>
      <c r="OMQ9" s="286"/>
      <c r="OMR9" s="287"/>
      <c r="OMS9" s="288"/>
      <c r="OMT9" s="284"/>
      <c r="OMU9" s="285"/>
      <c r="OMV9" s="480"/>
      <c r="OMW9" s="480"/>
      <c r="OMX9" s="480"/>
      <c r="OMY9" s="286"/>
      <c r="OMZ9" s="287"/>
      <c r="ONA9" s="288"/>
      <c r="ONB9" s="284"/>
      <c r="ONC9" s="285"/>
      <c r="OND9" s="480"/>
      <c r="ONE9" s="480"/>
      <c r="ONF9" s="480"/>
      <c r="ONG9" s="286"/>
      <c r="ONH9" s="287"/>
      <c r="ONI9" s="288"/>
      <c r="ONJ9" s="284"/>
      <c r="ONK9" s="285"/>
      <c r="ONL9" s="480"/>
      <c r="ONM9" s="480"/>
      <c r="ONN9" s="480"/>
      <c r="ONO9" s="286"/>
      <c r="ONP9" s="287"/>
      <c r="ONQ9" s="288"/>
      <c r="ONR9" s="284"/>
      <c r="ONS9" s="285"/>
      <c r="ONT9" s="480"/>
      <c r="ONU9" s="480"/>
      <c r="ONV9" s="480"/>
      <c r="ONW9" s="286"/>
      <c r="ONX9" s="287"/>
      <c r="ONY9" s="288"/>
      <c r="ONZ9" s="284"/>
      <c r="OOA9" s="285"/>
      <c r="OOB9" s="480"/>
      <c r="OOC9" s="480"/>
      <c r="OOD9" s="480"/>
      <c r="OOE9" s="286"/>
      <c r="OOF9" s="287"/>
      <c r="OOG9" s="288"/>
      <c r="OOH9" s="284"/>
      <c r="OOI9" s="285"/>
      <c r="OOJ9" s="480"/>
      <c r="OOK9" s="480"/>
      <c r="OOL9" s="480"/>
      <c r="OOM9" s="286"/>
      <c r="OON9" s="287"/>
      <c r="OOO9" s="288"/>
      <c r="OOP9" s="284"/>
      <c r="OOQ9" s="285"/>
      <c r="OOR9" s="480"/>
      <c r="OOS9" s="480"/>
      <c r="OOT9" s="480"/>
      <c r="OOU9" s="286"/>
      <c r="OOV9" s="287"/>
      <c r="OOW9" s="288"/>
      <c r="OOX9" s="284"/>
      <c r="OOY9" s="285"/>
      <c r="OOZ9" s="480"/>
      <c r="OPA9" s="480"/>
      <c r="OPB9" s="480"/>
      <c r="OPC9" s="286"/>
      <c r="OPD9" s="287"/>
      <c r="OPE9" s="288"/>
      <c r="OPF9" s="284"/>
      <c r="OPG9" s="285"/>
      <c r="OPH9" s="480"/>
      <c r="OPI9" s="480"/>
      <c r="OPJ9" s="480"/>
      <c r="OPK9" s="286"/>
      <c r="OPL9" s="287"/>
      <c r="OPM9" s="288"/>
      <c r="OPN9" s="284"/>
      <c r="OPO9" s="285"/>
      <c r="OPP9" s="480"/>
      <c r="OPQ9" s="480"/>
      <c r="OPR9" s="480"/>
      <c r="OPS9" s="286"/>
      <c r="OPT9" s="287"/>
      <c r="OPU9" s="288"/>
      <c r="OPV9" s="284"/>
      <c r="OPW9" s="285"/>
      <c r="OPX9" s="480"/>
      <c r="OPY9" s="480"/>
      <c r="OPZ9" s="480"/>
      <c r="OQA9" s="286"/>
      <c r="OQB9" s="287"/>
      <c r="OQC9" s="288"/>
      <c r="OQD9" s="284"/>
      <c r="OQE9" s="285"/>
      <c r="OQF9" s="480"/>
      <c r="OQG9" s="480"/>
      <c r="OQH9" s="480"/>
      <c r="OQI9" s="286"/>
      <c r="OQJ9" s="287"/>
      <c r="OQK9" s="288"/>
      <c r="OQL9" s="284"/>
      <c r="OQM9" s="285"/>
      <c r="OQN9" s="480"/>
      <c r="OQO9" s="480"/>
      <c r="OQP9" s="480"/>
      <c r="OQQ9" s="286"/>
      <c r="OQR9" s="287"/>
      <c r="OQS9" s="288"/>
      <c r="OQT9" s="284"/>
      <c r="OQU9" s="285"/>
      <c r="OQV9" s="480"/>
      <c r="OQW9" s="480"/>
      <c r="OQX9" s="480"/>
      <c r="OQY9" s="286"/>
      <c r="OQZ9" s="287"/>
      <c r="ORA9" s="288"/>
      <c r="ORB9" s="284"/>
      <c r="ORC9" s="285"/>
      <c r="ORD9" s="480"/>
      <c r="ORE9" s="480"/>
      <c r="ORF9" s="480"/>
      <c r="ORG9" s="286"/>
      <c r="ORH9" s="287"/>
      <c r="ORI9" s="288"/>
      <c r="ORJ9" s="284"/>
      <c r="ORK9" s="285"/>
      <c r="ORL9" s="480"/>
      <c r="ORM9" s="480"/>
      <c r="ORN9" s="480"/>
      <c r="ORO9" s="286"/>
      <c r="ORP9" s="287"/>
      <c r="ORQ9" s="288"/>
      <c r="ORR9" s="284"/>
      <c r="ORS9" s="285"/>
      <c r="ORT9" s="480"/>
      <c r="ORU9" s="480"/>
      <c r="ORV9" s="480"/>
      <c r="ORW9" s="286"/>
      <c r="ORX9" s="287"/>
      <c r="ORY9" s="288"/>
      <c r="ORZ9" s="284"/>
      <c r="OSA9" s="285"/>
      <c r="OSB9" s="480"/>
      <c r="OSC9" s="480"/>
      <c r="OSD9" s="480"/>
      <c r="OSE9" s="286"/>
      <c r="OSF9" s="287"/>
      <c r="OSG9" s="288"/>
      <c r="OSH9" s="284"/>
      <c r="OSI9" s="285"/>
      <c r="OSJ9" s="480"/>
      <c r="OSK9" s="480"/>
      <c r="OSL9" s="480"/>
      <c r="OSM9" s="286"/>
      <c r="OSN9" s="287"/>
      <c r="OSO9" s="288"/>
      <c r="OSP9" s="284"/>
      <c r="OSQ9" s="285"/>
      <c r="OSR9" s="480"/>
      <c r="OSS9" s="480"/>
      <c r="OST9" s="480"/>
      <c r="OSU9" s="286"/>
      <c r="OSV9" s="287"/>
      <c r="OSW9" s="288"/>
      <c r="OSX9" s="284"/>
      <c r="OSY9" s="285"/>
      <c r="OSZ9" s="480"/>
      <c r="OTA9" s="480"/>
      <c r="OTB9" s="480"/>
      <c r="OTC9" s="286"/>
      <c r="OTD9" s="287"/>
      <c r="OTE9" s="288"/>
      <c r="OTF9" s="284"/>
      <c r="OTG9" s="285"/>
      <c r="OTH9" s="480"/>
      <c r="OTI9" s="480"/>
      <c r="OTJ9" s="480"/>
      <c r="OTK9" s="286"/>
      <c r="OTL9" s="287"/>
      <c r="OTM9" s="288"/>
      <c r="OTN9" s="284"/>
      <c r="OTO9" s="285"/>
      <c r="OTP9" s="480"/>
      <c r="OTQ9" s="480"/>
      <c r="OTR9" s="480"/>
      <c r="OTS9" s="286"/>
      <c r="OTT9" s="287"/>
      <c r="OTU9" s="288"/>
      <c r="OTV9" s="284"/>
      <c r="OTW9" s="285"/>
      <c r="OTX9" s="480"/>
      <c r="OTY9" s="480"/>
      <c r="OTZ9" s="480"/>
      <c r="OUA9" s="286"/>
      <c r="OUB9" s="287"/>
      <c r="OUC9" s="288"/>
      <c r="OUD9" s="284"/>
      <c r="OUE9" s="285"/>
      <c r="OUF9" s="480"/>
      <c r="OUG9" s="480"/>
      <c r="OUH9" s="480"/>
      <c r="OUI9" s="286"/>
      <c r="OUJ9" s="287"/>
      <c r="OUK9" s="288"/>
      <c r="OUL9" s="284"/>
      <c r="OUM9" s="285"/>
      <c r="OUN9" s="480"/>
      <c r="OUO9" s="480"/>
      <c r="OUP9" s="480"/>
      <c r="OUQ9" s="286"/>
      <c r="OUR9" s="287"/>
      <c r="OUS9" s="288"/>
      <c r="OUT9" s="284"/>
      <c r="OUU9" s="285"/>
      <c r="OUV9" s="480"/>
      <c r="OUW9" s="480"/>
      <c r="OUX9" s="480"/>
      <c r="OUY9" s="286"/>
      <c r="OUZ9" s="287"/>
      <c r="OVA9" s="288"/>
      <c r="OVB9" s="284"/>
      <c r="OVC9" s="285"/>
      <c r="OVD9" s="480"/>
      <c r="OVE9" s="480"/>
      <c r="OVF9" s="480"/>
      <c r="OVG9" s="286"/>
      <c r="OVH9" s="287"/>
      <c r="OVI9" s="288"/>
      <c r="OVJ9" s="284"/>
      <c r="OVK9" s="285"/>
      <c r="OVL9" s="480"/>
      <c r="OVM9" s="480"/>
      <c r="OVN9" s="480"/>
      <c r="OVO9" s="286"/>
      <c r="OVP9" s="287"/>
      <c r="OVQ9" s="288"/>
      <c r="OVR9" s="284"/>
      <c r="OVS9" s="285"/>
      <c r="OVT9" s="480"/>
      <c r="OVU9" s="480"/>
      <c r="OVV9" s="480"/>
      <c r="OVW9" s="286"/>
      <c r="OVX9" s="287"/>
      <c r="OVY9" s="288"/>
      <c r="OVZ9" s="284"/>
      <c r="OWA9" s="285"/>
      <c r="OWB9" s="480"/>
      <c r="OWC9" s="480"/>
      <c r="OWD9" s="480"/>
      <c r="OWE9" s="286"/>
      <c r="OWF9" s="287"/>
      <c r="OWG9" s="288"/>
      <c r="OWH9" s="284"/>
      <c r="OWI9" s="285"/>
      <c r="OWJ9" s="480"/>
      <c r="OWK9" s="480"/>
      <c r="OWL9" s="480"/>
      <c r="OWM9" s="286"/>
      <c r="OWN9" s="287"/>
      <c r="OWO9" s="288"/>
      <c r="OWP9" s="284"/>
      <c r="OWQ9" s="285"/>
      <c r="OWR9" s="480"/>
      <c r="OWS9" s="480"/>
      <c r="OWT9" s="480"/>
      <c r="OWU9" s="286"/>
      <c r="OWV9" s="287"/>
      <c r="OWW9" s="288"/>
      <c r="OWX9" s="284"/>
      <c r="OWY9" s="285"/>
      <c r="OWZ9" s="480"/>
      <c r="OXA9" s="480"/>
      <c r="OXB9" s="480"/>
      <c r="OXC9" s="286"/>
      <c r="OXD9" s="287"/>
      <c r="OXE9" s="288"/>
      <c r="OXF9" s="284"/>
      <c r="OXG9" s="285"/>
      <c r="OXH9" s="480"/>
      <c r="OXI9" s="480"/>
      <c r="OXJ9" s="480"/>
      <c r="OXK9" s="286"/>
      <c r="OXL9" s="287"/>
      <c r="OXM9" s="288"/>
      <c r="OXN9" s="284"/>
      <c r="OXO9" s="285"/>
      <c r="OXP9" s="480"/>
      <c r="OXQ9" s="480"/>
      <c r="OXR9" s="480"/>
      <c r="OXS9" s="286"/>
      <c r="OXT9" s="287"/>
      <c r="OXU9" s="288"/>
      <c r="OXV9" s="284"/>
      <c r="OXW9" s="285"/>
      <c r="OXX9" s="480"/>
      <c r="OXY9" s="480"/>
      <c r="OXZ9" s="480"/>
      <c r="OYA9" s="286"/>
      <c r="OYB9" s="287"/>
      <c r="OYC9" s="288"/>
      <c r="OYD9" s="284"/>
      <c r="OYE9" s="285"/>
      <c r="OYF9" s="480"/>
      <c r="OYG9" s="480"/>
      <c r="OYH9" s="480"/>
      <c r="OYI9" s="286"/>
      <c r="OYJ9" s="287"/>
      <c r="OYK9" s="288"/>
      <c r="OYL9" s="284"/>
      <c r="OYM9" s="285"/>
      <c r="OYN9" s="480"/>
      <c r="OYO9" s="480"/>
      <c r="OYP9" s="480"/>
      <c r="OYQ9" s="286"/>
      <c r="OYR9" s="287"/>
      <c r="OYS9" s="288"/>
      <c r="OYT9" s="284"/>
      <c r="OYU9" s="285"/>
      <c r="OYV9" s="480"/>
      <c r="OYW9" s="480"/>
      <c r="OYX9" s="480"/>
      <c r="OYY9" s="286"/>
      <c r="OYZ9" s="287"/>
      <c r="OZA9" s="288"/>
      <c r="OZB9" s="284"/>
      <c r="OZC9" s="285"/>
      <c r="OZD9" s="480"/>
      <c r="OZE9" s="480"/>
      <c r="OZF9" s="480"/>
      <c r="OZG9" s="286"/>
      <c r="OZH9" s="287"/>
      <c r="OZI9" s="288"/>
      <c r="OZJ9" s="284"/>
      <c r="OZK9" s="285"/>
      <c r="OZL9" s="480"/>
      <c r="OZM9" s="480"/>
      <c r="OZN9" s="480"/>
      <c r="OZO9" s="286"/>
      <c r="OZP9" s="287"/>
      <c r="OZQ9" s="288"/>
      <c r="OZR9" s="284"/>
      <c r="OZS9" s="285"/>
      <c r="OZT9" s="480"/>
      <c r="OZU9" s="480"/>
      <c r="OZV9" s="480"/>
      <c r="OZW9" s="286"/>
      <c r="OZX9" s="287"/>
      <c r="OZY9" s="288"/>
      <c r="OZZ9" s="284"/>
      <c r="PAA9" s="285"/>
      <c r="PAB9" s="480"/>
      <c r="PAC9" s="480"/>
      <c r="PAD9" s="480"/>
      <c r="PAE9" s="286"/>
      <c r="PAF9" s="287"/>
      <c r="PAG9" s="288"/>
      <c r="PAH9" s="284"/>
      <c r="PAI9" s="285"/>
      <c r="PAJ9" s="480"/>
      <c r="PAK9" s="480"/>
      <c r="PAL9" s="480"/>
      <c r="PAM9" s="286"/>
      <c r="PAN9" s="287"/>
      <c r="PAO9" s="288"/>
      <c r="PAP9" s="284"/>
      <c r="PAQ9" s="285"/>
      <c r="PAR9" s="480"/>
      <c r="PAS9" s="480"/>
      <c r="PAT9" s="480"/>
      <c r="PAU9" s="286"/>
      <c r="PAV9" s="287"/>
      <c r="PAW9" s="288"/>
      <c r="PAX9" s="284"/>
      <c r="PAY9" s="285"/>
      <c r="PAZ9" s="480"/>
      <c r="PBA9" s="480"/>
      <c r="PBB9" s="480"/>
      <c r="PBC9" s="286"/>
      <c r="PBD9" s="287"/>
      <c r="PBE9" s="288"/>
      <c r="PBF9" s="284"/>
      <c r="PBG9" s="285"/>
      <c r="PBH9" s="480"/>
      <c r="PBI9" s="480"/>
      <c r="PBJ9" s="480"/>
      <c r="PBK9" s="286"/>
      <c r="PBL9" s="287"/>
      <c r="PBM9" s="288"/>
      <c r="PBN9" s="284"/>
      <c r="PBO9" s="285"/>
      <c r="PBP9" s="480"/>
      <c r="PBQ9" s="480"/>
      <c r="PBR9" s="480"/>
      <c r="PBS9" s="286"/>
      <c r="PBT9" s="287"/>
      <c r="PBU9" s="288"/>
      <c r="PBV9" s="284"/>
      <c r="PBW9" s="285"/>
      <c r="PBX9" s="480"/>
      <c r="PBY9" s="480"/>
      <c r="PBZ9" s="480"/>
      <c r="PCA9" s="286"/>
      <c r="PCB9" s="287"/>
      <c r="PCC9" s="288"/>
      <c r="PCD9" s="284"/>
      <c r="PCE9" s="285"/>
      <c r="PCF9" s="480"/>
      <c r="PCG9" s="480"/>
      <c r="PCH9" s="480"/>
      <c r="PCI9" s="286"/>
      <c r="PCJ9" s="287"/>
      <c r="PCK9" s="288"/>
      <c r="PCL9" s="284"/>
      <c r="PCM9" s="285"/>
      <c r="PCN9" s="480"/>
      <c r="PCO9" s="480"/>
      <c r="PCP9" s="480"/>
      <c r="PCQ9" s="286"/>
      <c r="PCR9" s="287"/>
      <c r="PCS9" s="288"/>
      <c r="PCT9" s="284"/>
      <c r="PCU9" s="285"/>
      <c r="PCV9" s="480"/>
      <c r="PCW9" s="480"/>
      <c r="PCX9" s="480"/>
      <c r="PCY9" s="286"/>
      <c r="PCZ9" s="287"/>
      <c r="PDA9" s="288"/>
      <c r="PDB9" s="284"/>
      <c r="PDC9" s="285"/>
      <c r="PDD9" s="480"/>
      <c r="PDE9" s="480"/>
      <c r="PDF9" s="480"/>
      <c r="PDG9" s="286"/>
      <c r="PDH9" s="287"/>
      <c r="PDI9" s="288"/>
      <c r="PDJ9" s="284"/>
      <c r="PDK9" s="285"/>
      <c r="PDL9" s="480"/>
      <c r="PDM9" s="480"/>
      <c r="PDN9" s="480"/>
      <c r="PDO9" s="286"/>
      <c r="PDP9" s="287"/>
      <c r="PDQ9" s="288"/>
      <c r="PDR9" s="284"/>
      <c r="PDS9" s="285"/>
      <c r="PDT9" s="480"/>
      <c r="PDU9" s="480"/>
      <c r="PDV9" s="480"/>
      <c r="PDW9" s="286"/>
      <c r="PDX9" s="287"/>
      <c r="PDY9" s="288"/>
      <c r="PDZ9" s="284"/>
      <c r="PEA9" s="285"/>
      <c r="PEB9" s="480"/>
      <c r="PEC9" s="480"/>
      <c r="PED9" s="480"/>
      <c r="PEE9" s="286"/>
      <c r="PEF9" s="287"/>
      <c r="PEG9" s="288"/>
      <c r="PEH9" s="284"/>
      <c r="PEI9" s="285"/>
      <c r="PEJ9" s="480"/>
      <c r="PEK9" s="480"/>
      <c r="PEL9" s="480"/>
      <c r="PEM9" s="286"/>
      <c r="PEN9" s="287"/>
      <c r="PEO9" s="288"/>
      <c r="PEP9" s="284"/>
      <c r="PEQ9" s="285"/>
      <c r="PER9" s="480"/>
      <c r="PES9" s="480"/>
      <c r="PET9" s="480"/>
      <c r="PEU9" s="286"/>
      <c r="PEV9" s="287"/>
      <c r="PEW9" s="288"/>
      <c r="PEX9" s="284"/>
      <c r="PEY9" s="285"/>
      <c r="PEZ9" s="480"/>
      <c r="PFA9" s="480"/>
      <c r="PFB9" s="480"/>
      <c r="PFC9" s="286"/>
      <c r="PFD9" s="287"/>
      <c r="PFE9" s="288"/>
      <c r="PFF9" s="284"/>
      <c r="PFG9" s="285"/>
      <c r="PFH9" s="480"/>
      <c r="PFI9" s="480"/>
      <c r="PFJ9" s="480"/>
      <c r="PFK9" s="286"/>
      <c r="PFL9" s="287"/>
      <c r="PFM9" s="288"/>
      <c r="PFN9" s="284"/>
      <c r="PFO9" s="285"/>
      <c r="PFP9" s="480"/>
      <c r="PFQ9" s="480"/>
      <c r="PFR9" s="480"/>
      <c r="PFS9" s="286"/>
      <c r="PFT9" s="287"/>
      <c r="PFU9" s="288"/>
      <c r="PFV9" s="284"/>
      <c r="PFW9" s="285"/>
      <c r="PFX9" s="480"/>
      <c r="PFY9" s="480"/>
      <c r="PFZ9" s="480"/>
      <c r="PGA9" s="286"/>
      <c r="PGB9" s="287"/>
      <c r="PGC9" s="288"/>
      <c r="PGD9" s="284"/>
      <c r="PGE9" s="285"/>
      <c r="PGF9" s="480"/>
      <c r="PGG9" s="480"/>
      <c r="PGH9" s="480"/>
      <c r="PGI9" s="286"/>
      <c r="PGJ9" s="287"/>
      <c r="PGK9" s="288"/>
      <c r="PGL9" s="284"/>
      <c r="PGM9" s="285"/>
      <c r="PGN9" s="480"/>
      <c r="PGO9" s="480"/>
      <c r="PGP9" s="480"/>
      <c r="PGQ9" s="286"/>
      <c r="PGR9" s="287"/>
      <c r="PGS9" s="288"/>
      <c r="PGT9" s="284"/>
      <c r="PGU9" s="285"/>
      <c r="PGV9" s="480"/>
      <c r="PGW9" s="480"/>
      <c r="PGX9" s="480"/>
      <c r="PGY9" s="286"/>
      <c r="PGZ9" s="287"/>
      <c r="PHA9" s="288"/>
      <c r="PHB9" s="284"/>
      <c r="PHC9" s="285"/>
      <c r="PHD9" s="480"/>
      <c r="PHE9" s="480"/>
      <c r="PHF9" s="480"/>
      <c r="PHG9" s="286"/>
      <c r="PHH9" s="287"/>
      <c r="PHI9" s="288"/>
      <c r="PHJ9" s="284"/>
      <c r="PHK9" s="285"/>
      <c r="PHL9" s="480"/>
      <c r="PHM9" s="480"/>
      <c r="PHN9" s="480"/>
      <c r="PHO9" s="286"/>
      <c r="PHP9" s="287"/>
      <c r="PHQ9" s="288"/>
      <c r="PHR9" s="284"/>
      <c r="PHS9" s="285"/>
      <c r="PHT9" s="480"/>
      <c r="PHU9" s="480"/>
      <c r="PHV9" s="480"/>
      <c r="PHW9" s="286"/>
      <c r="PHX9" s="287"/>
      <c r="PHY9" s="288"/>
      <c r="PHZ9" s="284"/>
      <c r="PIA9" s="285"/>
      <c r="PIB9" s="480"/>
      <c r="PIC9" s="480"/>
      <c r="PID9" s="480"/>
      <c r="PIE9" s="286"/>
      <c r="PIF9" s="287"/>
      <c r="PIG9" s="288"/>
      <c r="PIH9" s="284"/>
      <c r="PII9" s="285"/>
      <c r="PIJ9" s="480"/>
      <c r="PIK9" s="480"/>
      <c r="PIL9" s="480"/>
      <c r="PIM9" s="286"/>
      <c r="PIN9" s="287"/>
      <c r="PIO9" s="288"/>
      <c r="PIP9" s="284"/>
      <c r="PIQ9" s="285"/>
      <c r="PIR9" s="480"/>
      <c r="PIS9" s="480"/>
      <c r="PIT9" s="480"/>
      <c r="PIU9" s="286"/>
      <c r="PIV9" s="287"/>
      <c r="PIW9" s="288"/>
      <c r="PIX9" s="284"/>
      <c r="PIY9" s="285"/>
      <c r="PIZ9" s="480"/>
      <c r="PJA9" s="480"/>
      <c r="PJB9" s="480"/>
      <c r="PJC9" s="286"/>
      <c r="PJD9" s="287"/>
      <c r="PJE9" s="288"/>
      <c r="PJF9" s="284"/>
      <c r="PJG9" s="285"/>
      <c r="PJH9" s="480"/>
      <c r="PJI9" s="480"/>
      <c r="PJJ9" s="480"/>
      <c r="PJK9" s="286"/>
      <c r="PJL9" s="287"/>
      <c r="PJM9" s="288"/>
      <c r="PJN9" s="284"/>
      <c r="PJO9" s="285"/>
      <c r="PJP9" s="480"/>
      <c r="PJQ9" s="480"/>
      <c r="PJR9" s="480"/>
      <c r="PJS9" s="286"/>
      <c r="PJT9" s="287"/>
      <c r="PJU9" s="288"/>
      <c r="PJV9" s="284"/>
      <c r="PJW9" s="285"/>
      <c r="PJX9" s="480"/>
      <c r="PJY9" s="480"/>
      <c r="PJZ9" s="480"/>
      <c r="PKA9" s="286"/>
      <c r="PKB9" s="287"/>
      <c r="PKC9" s="288"/>
      <c r="PKD9" s="284"/>
      <c r="PKE9" s="285"/>
      <c r="PKF9" s="480"/>
      <c r="PKG9" s="480"/>
      <c r="PKH9" s="480"/>
      <c r="PKI9" s="286"/>
      <c r="PKJ9" s="287"/>
      <c r="PKK9" s="288"/>
      <c r="PKL9" s="284"/>
      <c r="PKM9" s="285"/>
      <c r="PKN9" s="480"/>
      <c r="PKO9" s="480"/>
      <c r="PKP9" s="480"/>
      <c r="PKQ9" s="286"/>
      <c r="PKR9" s="287"/>
      <c r="PKS9" s="288"/>
      <c r="PKT9" s="284"/>
      <c r="PKU9" s="285"/>
      <c r="PKV9" s="480"/>
      <c r="PKW9" s="480"/>
      <c r="PKX9" s="480"/>
      <c r="PKY9" s="286"/>
      <c r="PKZ9" s="287"/>
      <c r="PLA9" s="288"/>
      <c r="PLB9" s="284"/>
      <c r="PLC9" s="285"/>
      <c r="PLD9" s="480"/>
      <c r="PLE9" s="480"/>
      <c r="PLF9" s="480"/>
      <c r="PLG9" s="286"/>
      <c r="PLH9" s="287"/>
      <c r="PLI9" s="288"/>
      <c r="PLJ9" s="284"/>
      <c r="PLK9" s="285"/>
      <c r="PLL9" s="480"/>
      <c r="PLM9" s="480"/>
      <c r="PLN9" s="480"/>
      <c r="PLO9" s="286"/>
      <c r="PLP9" s="287"/>
      <c r="PLQ9" s="288"/>
      <c r="PLR9" s="284"/>
      <c r="PLS9" s="285"/>
      <c r="PLT9" s="480"/>
      <c r="PLU9" s="480"/>
      <c r="PLV9" s="480"/>
      <c r="PLW9" s="286"/>
      <c r="PLX9" s="287"/>
      <c r="PLY9" s="288"/>
      <c r="PLZ9" s="284"/>
      <c r="PMA9" s="285"/>
      <c r="PMB9" s="480"/>
      <c r="PMC9" s="480"/>
      <c r="PMD9" s="480"/>
      <c r="PME9" s="286"/>
      <c r="PMF9" s="287"/>
      <c r="PMG9" s="288"/>
      <c r="PMH9" s="284"/>
      <c r="PMI9" s="285"/>
      <c r="PMJ9" s="480"/>
      <c r="PMK9" s="480"/>
      <c r="PML9" s="480"/>
      <c r="PMM9" s="286"/>
      <c r="PMN9" s="287"/>
      <c r="PMO9" s="288"/>
      <c r="PMP9" s="284"/>
      <c r="PMQ9" s="285"/>
      <c r="PMR9" s="480"/>
      <c r="PMS9" s="480"/>
      <c r="PMT9" s="480"/>
      <c r="PMU9" s="286"/>
      <c r="PMV9" s="287"/>
      <c r="PMW9" s="288"/>
      <c r="PMX9" s="284"/>
      <c r="PMY9" s="285"/>
      <c r="PMZ9" s="480"/>
      <c r="PNA9" s="480"/>
      <c r="PNB9" s="480"/>
      <c r="PNC9" s="286"/>
      <c r="PND9" s="287"/>
      <c r="PNE9" s="288"/>
      <c r="PNF9" s="284"/>
      <c r="PNG9" s="285"/>
      <c r="PNH9" s="480"/>
      <c r="PNI9" s="480"/>
      <c r="PNJ9" s="480"/>
      <c r="PNK9" s="286"/>
      <c r="PNL9" s="287"/>
      <c r="PNM9" s="288"/>
      <c r="PNN9" s="284"/>
      <c r="PNO9" s="285"/>
      <c r="PNP9" s="480"/>
      <c r="PNQ9" s="480"/>
      <c r="PNR9" s="480"/>
      <c r="PNS9" s="286"/>
      <c r="PNT9" s="287"/>
      <c r="PNU9" s="288"/>
      <c r="PNV9" s="284"/>
      <c r="PNW9" s="285"/>
      <c r="PNX9" s="480"/>
      <c r="PNY9" s="480"/>
      <c r="PNZ9" s="480"/>
      <c r="POA9" s="286"/>
      <c r="POB9" s="287"/>
      <c r="POC9" s="288"/>
      <c r="POD9" s="284"/>
      <c r="POE9" s="285"/>
      <c r="POF9" s="480"/>
      <c r="POG9" s="480"/>
      <c r="POH9" s="480"/>
      <c r="POI9" s="286"/>
      <c r="POJ9" s="287"/>
      <c r="POK9" s="288"/>
      <c r="POL9" s="284"/>
      <c r="POM9" s="285"/>
      <c r="PON9" s="480"/>
      <c r="POO9" s="480"/>
      <c r="POP9" s="480"/>
      <c r="POQ9" s="286"/>
      <c r="POR9" s="287"/>
      <c r="POS9" s="288"/>
      <c r="POT9" s="284"/>
      <c r="POU9" s="285"/>
      <c r="POV9" s="480"/>
      <c r="POW9" s="480"/>
      <c r="POX9" s="480"/>
      <c r="POY9" s="286"/>
      <c r="POZ9" s="287"/>
      <c r="PPA9" s="288"/>
      <c r="PPB9" s="284"/>
      <c r="PPC9" s="285"/>
      <c r="PPD9" s="480"/>
      <c r="PPE9" s="480"/>
      <c r="PPF9" s="480"/>
      <c r="PPG9" s="286"/>
      <c r="PPH9" s="287"/>
      <c r="PPI9" s="288"/>
      <c r="PPJ9" s="284"/>
      <c r="PPK9" s="285"/>
      <c r="PPL9" s="480"/>
      <c r="PPM9" s="480"/>
      <c r="PPN9" s="480"/>
      <c r="PPO9" s="286"/>
      <c r="PPP9" s="287"/>
      <c r="PPQ9" s="288"/>
      <c r="PPR9" s="284"/>
      <c r="PPS9" s="285"/>
      <c r="PPT9" s="480"/>
      <c r="PPU9" s="480"/>
      <c r="PPV9" s="480"/>
      <c r="PPW9" s="286"/>
      <c r="PPX9" s="287"/>
      <c r="PPY9" s="288"/>
      <c r="PPZ9" s="284"/>
      <c r="PQA9" s="285"/>
      <c r="PQB9" s="480"/>
      <c r="PQC9" s="480"/>
      <c r="PQD9" s="480"/>
      <c r="PQE9" s="286"/>
      <c r="PQF9" s="287"/>
      <c r="PQG9" s="288"/>
      <c r="PQH9" s="284"/>
      <c r="PQI9" s="285"/>
      <c r="PQJ9" s="480"/>
      <c r="PQK9" s="480"/>
      <c r="PQL9" s="480"/>
      <c r="PQM9" s="286"/>
      <c r="PQN9" s="287"/>
      <c r="PQO9" s="288"/>
      <c r="PQP9" s="284"/>
      <c r="PQQ9" s="285"/>
      <c r="PQR9" s="480"/>
      <c r="PQS9" s="480"/>
      <c r="PQT9" s="480"/>
      <c r="PQU9" s="286"/>
      <c r="PQV9" s="287"/>
      <c r="PQW9" s="288"/>
      <c r="PQX9" s="284"/>
      <c r="PQY9" s="285"/>
      <c r="PQZ9" s="480"/>
      <c r="PRA9" s="480"/>
      <c r="PRB9" s="480"/>
      <c r="PRC9" s="286"/>
      <c r="PRD9" s="287"/>
      <c r="PRE9" s="288"/>
      <c r="PRF9" s="284"/>
      <c r="PRG9" s="285"/>
      <c r="PRH9" s="480"/>
      <c r="PRI9" s="480"/>
      <c r="PRJ9" s="480"/>
      <c r="PRK9" s="286"/>
      <c r="PRL9" s="287"/>
      <c r="PRM9" s="288"/>
      <c r="PRN9" s="284"/>
      <c r="PRO9" s="285"/>
      <c r="PRP9" s="480"/>
      <c r="PRQ9" s="480"/>
      <c r="PRR9" s="480"/>
      <c r="PRS9" s="286"/>
      <c r="PRT9" s="287"/>
      <c r="PRU9" s="288"/>
      <c r="PRV9" s="284"/>
      <c r="PRW9" s="285"/>
      <c r="PRX9" s="480"/>
      <c r="PRY9" s="480"/>
      <c r="PRZ9" s="480"/>
      <c r="PSA9" s="286"/>
      <c r="PSB9" s="287"/>
      <c r="PSC9" s="288"/>
      <c r="PSD9" s="284"/>
      <c r="PSE9" s="285"/>
      <c r="PSF9" s="480"/>
      <c r="PSG9" s="480"/>
      <c r="PSH9" s="480"/>
      <c r="PSI9" s="286"/>
      <c r="PSJ9" s="287"/>
      <c r="PSK9" s="288"/>
      <c r="PSL9" s="284"/>
      <c r="PSM9" s="285"/>
      <c r="PSN9" s="480"/>
      <c r="PSO9" s="480"/>
      <c r="PSP9" s="480"/>
      <c r="PSQ9" s="286"/>
      <c r="PSR9" s="287"/>
      <c r="PSS9" s="288"/>
      <c r="PST9" s="284"/>
      <c r="PSU9" s="285"/>
      <c r="PSV9" s="480"/>
      <c r="PSW9" s="480"/>
      <c r="PSX9" s="480"/>
      <c r="PSY9" s="286"/>
      <c r="PSZ9" s="287"/>
      <c r="PTA9" s="288"/>
      <c r="PTB9" s="284"/>
      <c r="PTC9" s="285"/>
      <c r="PTD9" s="480"/>
      <c r="PTE9" s="480"/>
      <c r="PTF9" s="480"/>
      <c r="PTG9" s="286"/>
      <c r="PTH9" s="287"/>
      <c r="PTI9" s="288"/>
      <c r="PTJ9" s="284"/>
      <c r="PTK9" s="285"/>
      <c r="PTL9" s="480"/>
      <c r="PTM9" s="480"/>
      <c r="PTN9" s="480"/>
      <c r="PTO9" s="286"/>
      <c r="PTP9" s="287"/>
      <c r="PTQ9" s="288"/>
      <c r="PTR9" s="284"/>
      <c r="PTS9" s="285"/>
      <c r="PTT9" s="480"/>
      <c r="PTU9" s="480"/>
      <c r="PTV9" s="480"/>
      <c r="PTW9" s="286"/>
      <c r="PTX9" s="287"/>
      <c r="PTY9" s="288"/>
      <c r="PTZ9" s="284"/>
      <c r="PUA9" s="285"/>
      <c r="PUB9" s="480"/>
      <c r="PUC9" s="480"/>
      <c r="PUD9" s="480"/>
      <c r="PUE9" s="286"/>
      <c r="PUF9" s="287"/>
      <c r="PUG9" s="288"/>
      <c r="PUH9" s="284"/>
      <c r="PUI9" s="285"/>
      <c r="PUJ9" s="480"/>
      <c r="PUK9" s="480"/>
      <c r="PUL9" s="480"/>
      <c r="PUM9" s="286"/>
      <c r="PUN9" s="287"/>
      <c r="PUO9" s="288"/>
      <c r="PUP9" s="284"/>
      <c r="PUQ9" s="285"/>
      <c r="PUR9" s="480"/>
      <c r="PUS9" s="480"/>
      <c r="PUT9" s="480"/>
      <c r="PUU9" s="286"/>
      <c r="PUV9" s="287"/>
      <c r="PUW9" s="288"/>
      <c r="PUX9" s="284"/>
      <c r="PUY9" s="285"/>
      <c r="PUZ9" s="480"/>
      <c r="PVA9" s="480"/>
      <c r="PVB9" s="480"/>
      <c r="PVC9" s="286"/>
      <c r="PVD9" s="287"/>
      <c r="PVE9" s="288"/>
      <c r="PVF9" s="284"/>
      <c r="PVG9" s="285"/>
      <c r="PVH9" s="480"/>
      <c r="PVI9" s="480"/>
      <c r="PVJ9" s="480"/>
      <c r="PVK9" s="286"/>
      <c r="PVL9" s="287"/>
      <c r="PVM9" s="288"/>
      <c r="PVN9" s="284"/>
      <c r="PVO9" s="285"/>
      <c r="PVP9" s="480"/>
      <c r="PVQ9" s="480"/>
      <c r="PVR9" s="480"/>
      <c r="PVS9" s="286"/>
      <c r="PVT9" s="287"/>
      <c r="PVU9" s="288"/>
      <c r="PVV9" s="284"/>
      <c r="PVW9" s="285"/>
      <c r="PVX9" s="480"/>
      <c r="PVY9" s="480"/>
      <c r="PVZ9" s="480"/>
      <c r="PWA9" s="286"/>
      <c r="PWB9" s="287"/>
      <c r="PWC9" s="288"/>
      <c r="PWD9" s="284"/>
      <c r="PWE9" s="285"/>
      <c r="PWF9" s="480"/>
      <c r="PWG9" s="480"/>
      <c r="PWH9" s="480"/>
      <c r="PWI9" s="286"/>
      <c r="PWJ9" s="287"/>
      <c r="PWK9" s="288"/>
      <c r="PWL9" s="284"/>
      <c r="PWM9" s="285"/>
      <c r="PWN9" s="480"/>
      <c r="PWO9" s="480"/>
      <c r="PWP9" s="480"/>
      <c r="PWQ9" s="286"/>
      <c r="PWR9" s="287"/>
      <c r="PWS9" s="288"/>
      <c r="PWT9" s="284"/>
      <c r="PWU9" s="285"/>
      <c r="PWV9" s="480"/>
      <c r="PWW9" s="480"/>
      <c r="PWX9" s="480"/>
      <c r="PWY9" s="286"/>
      <c r="PWZ9" s="287"/>
      <c r="PXA9" s="288"/>
      <c r="PXB9" s="284"/>
      <c r="PXC9" s="285"/>
      <c r="PXD9" s="480"/>
      <c r="PXE9" s="480"/>
      <c r="PXF9" s="480"/>
      <c r="PXG9" s="286"/>
      <c r="PXH9" s="287"/>
      <c r="PXI9" s="288"/>
      <c r="PXJ9" s="284"/>
      <c r="PXK9" s="285"/>
      <c r="PXL9" s="480"/>
      <c r="PXM9" s="480"/>
      <c r="PXN9" s="480"/>
      <c r="PXO9" s="286"/>
      <c r="PXP9" s="287"/>
      <c r="PXQ9" s="288"/>
      <c r="PXR9" s="284"/>
      <c r="PXS9" s="285"/>
      <c r="PXT9" s="480"/>
      <c r="PXU9" s="480"/>
      <c r="PXV9" s="480"/>
      <c r="PXW9" s="286"/>
      <c r="PXX9" s="287"/>
      <c r="PXY9" s="288"/>
      <c r="PXZ9" s="284"/>
      <c r="PYA9" s="285"/>
      <c r="PYB9" s="480"/>
      <c r="PYC9" s="480"/>
      <c r="PYD9" s="480"/>
      <c r="PYE9" s="286"/>
      <c r="PYF9" s="287"/>
      <c r="PYG9" s="288"/>
      <c r="PYH9" s="284"/>
      <c r="PYI9" s="285"/>
      <c r="PYJ9" s="480"/>
      <c r="PYK9" s="480"/>
      <c r="PYL9" s="480"/>
      <c r="PYM9" s="286"/>
      <c r="PYN9" s="287"/>
      <c r="PYO9" s="288"/>
      <c r="PYP9" s="284"/>
      <c r="PYQ9" s="285"/>
      <c r="PYR9" s="480"/>
      <c r="PYS9" s="480"/>
      <c r="PYT9" s="480"/>
      <c r="PYU9" s="286"/>
      <c r="PYV9" s="287"/>
      <c r="PYW9" s="288"/>
      <c r="PYX9" s="284"/>
      <c r="PYY9" s="285"/>
      <c r="PYZ9" s="480"/>
      <c r="PZA9" s="480"/>
      <c r="PZB9" s="480"/>
      <c r="PZC9" s="286"/>
      <c r="PZD9" s="287"/>
      <c r="PZE9" s="288"/>
      <c r="PZF9" s="284"/>
      <c r="PZG9" s="285"/>
      <c r="PZH9" s="480"/>
      <c r="PZI9" s="480"/>
      <c r="PZJ9" s="480"/>
      <c r="PZK9" s="286"/>
      <c r="PZL9" s="287"/>
      <c r="PZM9" s="288"/>
      <c r="PZN9" s="284"/>
      <c r="PZO9" s="285"/>
      <c r="PZP9" s="480"/>
      <c r="PZQ9" s="480"/>
      <c r="PZR9" s="480"/>
      <c r="PZS9" s="286"/>
      <c r="PZT9" s="287"/>
      <c r="PZU9" s="288"/>
      <c r="PZV9" s="284"/>
      <c r="PZW9" s="285"/>
      <c r="PZX9" s="480"/>
      <c r="PZY9" s="480"/>
      <c r="PZZ9" s="480"/>
      <c r="QAA9" s="286"/>
      <c r="QAB9" s="287"/>
      <c r="QAC9" s="288"/>
      <c r="QAD9" s="284"/>
      <c r="QAE9" s="285"/>
      <c r="QAF9" s="480"/>
      <c r="QAG9" s="480"/>
      <c r="QAH9" s="480"/>
      <c r="QAI9" s="286"/>
      <c r="QAJ9" s="287"/>
      <c r="QAK9" s="288"/>
      <c r="QAL9" s="284"/>
      <c r="QAM9" s="285"/>
      <c r="QAN9" s="480"/>
      <c r="QAO9" s="480"/>
      <c r="QAP9" s="480"/>
      <c r="QAQ9" s="286"/>
      <c r="QAR9" s="287"/>
      <c r="QAS9" s="288"/>
      <c r="QAT9" s="284"/>
      <c r="QAU9" s="285"/>
      <c r="QAV9" s="480"/>
      <c r="QAW9" s="480"/>
      <c r="QAX9" s="480"/>
      <c r="QAY9" s="286"/>
      <c r="QAZ9" s="287"/>
      <c r="QBA9" s="288"/>
      <c r="QBB9" s="284"/>
      <c r="QBC9" s="285"/>
      <c r="QBD9" s="480"/>
      <c r="QBE9" s="480"/>
      <c r="QBF9" s="480"/>
      <c r="QBG9" s="286"/>
      <c r="QBH9" s="287"/>
      <c r="QBI9" s="288"/>
      <c r="QBJ9" s="284"/>
      <c r="QBK9" s="285"/>
      <c r="QBL9" s="480"/>
      <c r="QBM9" s="480"/>
      <c r="QBN9" s="480"/>
      <c r="QBO9" s="286"/>
      <c r="QBP9" s="287"/>
      <c r="QBQ9" s="288"/>
      <c r="QBR9" s="284"/>
      <c r="QBS9" s="285"/>
      <c r="QBT9" s="480"/>
      <c r="QBU9" s="480"/>
      <c r="QBV9" s="480"/>
      <c r="QBW9" s="286"/>
      <c r="QBX9" s="287"/>
      <c r="QBY9" s="288"/>
      <c r="QBZ9" s="284"/>
      <c r="QCA9" s="285"/>
      <c r="QCB9" s="480"/>
      <c r="QCC9" s="480"/>
      <c r="QCD9" s="480"/>
      <c r="QCE9" s="286"/>
      <c r="QCF9" s="287"/>
      <c r="QCG9" s="288"/>
      <c r="QCH9" s="284"/>
      <c r="QCI9" s="285"/>
      <c r="QCJ9" s="480"/>
      <c r="QCK9" s="480"/>
      <c r="QCL9" s="480"/>
      <c r="QCM9" s="286"/>
      <c r="QCN9" s="287"/>
      <c r="QCO9" s="288"/>
      <c r="QCP9" s="284"/>
      <c r="QCQ9" s="285"/>
      <c r="QCR9" s="480"/>
      <c r="QCS9" s="480"/>
      <c r="QCT9" s="480"/>
      <c r="QCU9" s="286"/>
      <c r="QCV9" s="287"/>
      <c r="QCW9" s="288"/>
      <c r="QCX9" s="284"/>
      <c r="QCY9" s="285"/>
      <c r="QCZ9" s="480"/>
      <c r="QDA9" s="480"/>
      <c r="QDB9" s="480"/>
      <c r="QDC9" s="286"/>
      <c r="QDD9" s="287"/>
      <c r="QDE9" s="288"/>
      <c r="QDF9" s="284"/>
      <c r="QDG9" s="285"/>
      <c r="QDH9" s="480"/>
      <c r="QDI9" s="480"/>
      <c r="QDJ9" s="480"/>
      <c r="QDK9" s="286"/>
      <c r="QDL9" s="287"/>
      <c r="QDM9" s="288"/>
      <c r="QDN9" s="284"/>
      <c r="QDO9" s="285"/>
      <c r="QDP9" s="480"/>
      <c r="QDQ9" s="480"/>
      <c r="QDR9" s="480"/>
      <c r="QDS9" s="286"/>
      <c r="QDT9" s="287"/>
      <c r="QDU9" s="288"/>
      <c r="QDV9" s="284"/>
      <c r="QDW9" s="285"/>
      <c r="QDX9" s="480"/>
      <c r="QDY9" s="480"/>
      <c r="QDZ9" s="480"/>
      <c r="QEA9" s="286"/>
      <c r="QEB9" s="287"/>
      <c r="QEC9" s="288"/>
      <c r="QED9" s="284"/>
      <c r="QEE9" s="285"/>
      <c r="QEF9" s="480"/>
      <c r="QEG9" s="480"/>
      <c r="QEH9" s="480"/>
      <c r="QEI9" s="286"/>
      <c r="QEJ9" s="287"/>
      <c r="QEK9" s="288"/>
      <c r="QEL9" s="284"/>
      <c r="QEM9" s="285"/>
      <c r="QEN9" s="480"/>
      <c r="QEO9" s="480"/>
      <c r="QEP9" s="480"/>
      <c r="QEQ9" s="286"/>
      <c r="QER9" s="287"/>
      <c r="QES9" s="288"/>
      <c r="QET9" s="284"/>
      <c r="QEU9" s="285"/>
      <c r="QEV9" s="480"/>
      <c r="QEW9" s="480"/>
      <c r="QEX9" s="480"/>
      <c r="QEY9" s="286"/>
      <c r="QEZ9" s="287"/>
      <c r="QFA9" s="288"/>
      <c r="QFB9" s="284"/>
      <c r="QFC9" s="285"/>
      <c r="QFD9" s="480"/>
      <c r="QFE9" s="480"/>
      <c r="QFF9" s="480"/>
      <c r="QFG9" s="286"/>
      <c r="QFH9" s="287"/>
      <c r="QFI9" s="288"/>
      <c r="QFJ9" s="284"/>
      <c r="QFK9" s="285"/>
      <c r="QFL9" s="480"/>
      <c r="QFM9" s="480"/>
      <c r="QFN9" s="480"/>
      <c r="QFO9" s="286"/>
      <c r="QFP9" s="287"/>
      <c r="QFQ9" s="288"/>
      <c r="QFR9" s="284"/>
      <c r="QFS9" s="285"/>
      <c r="QFT9" s="480"/>
      <c r="QFU9" s="480"/>
      <c r="QFV9" s="480"/>
      <c r="QFW9" s="286"/>
      <c r="QFX9" s="287"/>
      <c r="QFY9" s="288"/>
      <c r="QFZ9" s="284"/>
      <c r="QGA9" s="285"/>
      <c r="QGB9" s="480"/>
      <c r="QGC9" s="480"/>
      <c r="QGD9" s="480"/>
      <c r="QGE9" s="286"/>
      <c r="QGF9" s="287"/>
      <c r="QGG9" s="288"/>
      <c r="QGH9" s="284"/>
      <c r="QGI9" s="285"/>
      <c r="QGJ9" s="480"/>
      <c r="QGK9" s="480"/>
      <c r="QGL9" s="480"/>
      <c r="QGM9" s="286"/>
      <c r="QGN9" s="287"/>
      <c r="QGO9" s="288"/>
      <c r="QGP9" s="284"/>
      <c r="QGQ9" s="285"/>
      <c r="QGR9" s="480"/>
      <c r="QGS9" s="480"/>
      <c r="QGT9" s="480"/>
      <c r="QGU9" s="286"/>
      <c r="QGV9" s="287"/>
      <c r="QGW9" s="288"/>
      <c r="QGX9" s="284"/>
      <c r="QGY9" s="285"/>
      <c r="QGZ9" s="480"/>
      <c r="QHA9" s="480"/>
      <c r="QHB9" s="480"/>
      <c r="QHC9" s="286"/>
      <c r="QHD9" s="287"/>
      <c r="QHE9" s="288"/>
      <c r="QHF9" s="284"/>
      <c r="QHG9" s="285"/>
      <c r="QHH9" s="480"/>
      <c r="QHI9" s="480"/>
      <c r="QHJ9" s="480"/>
      <c r="QHK9" s="286"/>
      <c r="QHL9" s="287"/>
      <c r="QHM9" s="288"/>
      <c r="QHN9" s="284"/>
      <c r="QHO9" s="285"/>
      <c r="QHP9" s="480"/>
      <c r="QHQ9" s="480"/>
      <c r="QHR9" s="480"/>
      <c r="QHS9" s="286"/>
      <c r="QHT9" s="287"/>
      <c r="QHU9" s="288"/>
      <c r="QHV9" s="284"/>
      <c r="QHW9" s="285"/>
      <c r="QHX9" s="480"/>
      <c r="QHY9" s="480"/>
      <c r="QHZ9" s="480"/>
      <c r="QIA9" s="286"/>
      <c r="QIB9" s="287"/>
      <c r="QIC9" s="288"/>
      <c r="QID9" s="284"/>
      <c r="QIE9" s="285"/>
      <c r="QIF9" s="480"/>
      <c r="QIG9" s="480"/>
      <c r="QIH9" s="480"/>
      <c r="QII9" s="286"/>
      <c r="QIJ9" s="287"/>
      <c r="QIK9" s="288"/>
      <c r="QIL9" s="284"/>
      <c r="QIM9" s="285"/>
      <c r="QIN9" s="480"/>
      <c r="QIO9" s="480"/>
      <c r="QIP9" s="480"/>
      <c r="QIQ9" s="286"/>
      <c r="QIR9" s="287"/>
      <c r="QIS9" s="288"/>
      <c r="QIT9" s="284"/>
      <c r="QIU9" s="285"/>
      <c r="QIV9" s="480"/>
      <c r="QIW9" s="480"/>
      <c r="QIX9" s="480"/>
      <c r="QIY9" s="286"/>
      <c r="QIZ9" s="287"/>
      <c r="QJA9" s="288"/>
      <c r="QJB9" s="284"/>
      <c r="QJC9" s="285"/>
      <c r="QJD9" s="480"/>
      <c r="QJE9" s="480"/>
      <c r="QJF9" s="480"/>
      <c r="QJG9" s="286"/>
      <c r="QJH9" s="287"/>
      <c r="QJI9" s="288"/>
      <c r="QJJ9" s="284"/>
      <c r="QJK9" s="285"/>
      <c r="QJL9" s="480"/>
      <c r="QJM9" s="480"/>
      <c r="QJN9" s="480"/>
      <c r="QJO9" s="286"/>
      <c r="QJP9" s="287"/>
      <c r="QJQ9" s="288"/>
      <c r="QJR9" s="284"/>
      <c r="QJS9" s="285"/>
      <c r="QJT9" s="480"/>
      <c r="QJU9" s="480"/>
      <c r="QJV9" s="480"/>
      <c r="QJW9" s="286"/>
      <c r="QJX9" s="287"/>
      <c r="QJY9" s="288"/>
      <c r="QJZ9" s="284"/>
      <c r="QKA9" s="285"/>
      <c r="QKB9" s="480"/>
      <c r="QKC9" s="480"/>
      <c r="QKD9" s="480"/>
      <c r="QKE9" s="286"/>
      <c r="QKF9" s="287"/>
      <c r="QKG9" s="288"/>
      <c r="QKH9" s="284"/>
      <c r="QKI9" s="285"/>
      <c r="QKJ9" s="480"/>
      <c r="QKK9" s="480"/>
      <c r="QKL9" s="480"/>
      <c r="QKM9" s="286"/>
      <c r="QKN9" s="287"/>
      <c r="QKO9" s="288"/>
      <c r="QKP9" s="284"/>
      <c r="QKQ9" s="285"/>
      <c r="QKR9" s="480"/>
      <c r="QKS9" s="480"/>
      <c r="QKT9" s="480"/>
      <c r="QKU9" s="286"/>
      <c r="QKV9" s="287"/>
      <c r="QKW9" s="288"/>
      <c r="QKX9" s="284"/>
      <c r="QKY9" s="285"/>
      <c r="QKZ9" s="480"/>
      <c r="QLA9" s="480"/>
      <c r="QLB9" s="480"/>
      <c r="QLC9" s="286"/>
      <c r="QLD9" s="287"/>
      <c r="QLE9" s="288"/>
      <c r="QLF9" s="284"/>
      <c r="QLG9" s="285"/>
      <c r="QLH9" s="480"/>
      <c r="QLI9" s="480"/>
      <c r="QLJ9" s="480"/>
      <c r="QLK9" s="286"/>
      <c r="QLL9" s="287"/>
      <c r="QLM9" s="288"/>
      <c r="QLN9" s="284"/>
      <c r="QLO9" s="285"/>
      <c r="QLP9" s="480"/>
      <c r="QLQ9" s="480"/>
      <c r="QLR9" s="480"/>
      <c r="QLS9" s="286"/>
      <c r="QLT9" s="287"/>
      <c r="QLU9" s="288"/>
      <c r="QLV9" s="284"/>
      <c r="QLW9" s="285"/>
      <c r="QLX9" s="480"/>
      <c r="QLY9" s="480"/>
      <c r="QLZ9" s="480"/>
      <c r="QMA9" s="286"/>
      <c r="QMB9" s="287"/>
      <c r="QMC9" s="288"/>
      <c r="QMD9" s="284"/>
      <c r="QME9" s="285"/>
      <c r="QMF9" s="480"/>
      <c r="QMG9" s="480"/>
      <c r="QMH9" s="480"/>
      <c r="QMI9" s="286"/>
      <c r="QMJ9" s="287"/>
      <c r="QMK9" s="288"/>
      <c r="QML9" s="284"/>
      <c r="QMM9" s="285"/>
      <c r="QMN9" s="480"/>
      <c r="QMO9" s="480"/>
      <c r="QMP9" s="480"/>
      <c r="QMQ9" s="286"/>
      <c r="QMR9" s="287"/>
      <c r="QMS9" s="288"/>
      <c r="QMT9" s="284"/>
      <c r="QMU9" s="285"/>
      <c r="QMV9" s="480"/>
      <c r="QMW9" s="480"/>
      <c r="QMX9" s="480"/>
      <c r="QMY9" s="286"/>
      <c r="QMZ9" s="287"/>
      <c r="QNA9" s="288"/>
      <c r="QNB9" s="284"/>
      <c r="QNC9" s="285"/>
      <c r="QND9" s="480"/>
      <c r="QNE9" s="480"/>
      <c r="QNF9" s="480"/>
      <c r="QNG9" s="286"/>
      <c r="QNH9" s="287"/>
      <c r="QNI9" s="288"/>
      <c r="QNJ9" s="284"/>
      <c r="QNK9" s="285"/>
      <c r="QNL9" s="480"/>
      <c r="QNM9" s="480"/>
      <c r="QNN9" s="480"/>
      <c r="QNO9" s="286"/>
      <c r="QNP9" s="287"/>
      <c r="QNQ9" s="288"/>
      <c r="QNR9" s="284"/>
      <c r="QNS9" s="285"/>
      <c r="QNT9" s="480"/>
      <c r="QNU9" s="480"/>
      <c r="QNV9" s="480"/>
      <c r="QNW9" s="286"/>
      <c r="QNX9" s="287"/>
      <c r="QNY9" s="288"/>
      <c r="QNZ9" s="284"/>
      <c r="QOA9" s="285"/>
      <c r="QOB9" s="480"/>
      <c r="QOC9" s="480"/>
      <c r="QOD9" s="480"/>
      <c r="QOE9" s="286"/>
      <c r="QOF9" s="287"/>
      <c r="QOG9" s="288"/>
      <c r="QOH9" s="284"/>
      <c r="QOI9" s="285"/>
      <c r="QOJ9" s="480"/>
      <c r="QOK9" s="480"/>
      <c r="QOL9" s="480"/>
      <c r="QOM9" s="286"/>
      <c r="QON9" s="287"/>
      <c r="QOO9" s="288"/>
      <c r="QOP9" s="284"/>
      <c r="QOQ9" s="285"/>
      <c r="QOR9" s="480"/>
      <c r="QOS9" s="480"/>
      <c r="QOT9" s="480"/>
      <c r="QOU9" s="286"/>
      <c r="QOV9" s="287"/>
      <c r="QOW9" s="288"/>
      <c r="QOX9" s="284"/>
      <c r="QOY9" s="285"/>
      <c r="QOZ9" s="480"/>
      <c r="QPA9" s="480"/>
      <c r="QPB9" s="480"/>
      <c r="QPC9" s="286"/>
      <c r="QPD9" s="287"/>
      <c r="QPE9" s="288"/>
      <c r="QPF9" s="284"/>
      <c r="QPG9" s="285"/>
      <c r="QPH9" s="480"/>
      <c r="QPI9" s="480"/>
      <c r="QPJ9" s="480"/>
      <c r="QPK9" s="286"/>
      <c r="QPL9" s="287"/>
      <c r="QPM9" s="288"/>
      <c r="QPN9" s="284"/>
      <c r="QPO9" s="285"/>
      <c r="QPP9" s="480"/>
      <c r="QPQ9" s="480"/>
      <c r="QPR9" s="480"/>
      <c r="QPS9" s="286"/>
      <c r="QPT9" s="287"/>
      <c r="QPU9" s="288"/>
      <c r="QPV9" s="284"/>
      <c r="QPW9" s="285"/>
      <c r="QPX9" s="480"/>
      <c r="QPY9" s="480"/>
      <c r="QPZ9" s="480"/>
      <c r="QQA9" s="286"/>
      <c r="QQB9" s="287"/>
      <c r="QQC9" s="288"/>
      <c r="QQD9" s="284"/>
      <c r="QQE9" s="285"/>
      <c r="QQF9" s="480"/>
      <c r="QQG9" s="480"/>
      <c r="QQH9" s="480"/>
      <c r="QQI9" s="286"/>
      <c r="QQJ9" s="287"/>
      <c r="QQK9" s="288"/>
      <c r="QQL9" s="284"/>
      <c r="QQM9" s="285"/>
      <c r="QQN9" s="480"/>
      <c r="QQO9" s="480"/>
      <c r="QQP9" s="480"/>
      <c r="QQQ9" s="286"/>
      <c r="QQR9" s="287"/>
      <c r="QQS9" s="288"/>
      <c r="QQT9" s="284"/>
      <c r="QQU9" s="285"/>
      <c r="QQV9" s="480"/>
      <c r="QQW9" s="480"/>
      <c r="QQX9" s="480"/>
      <c r="QQY9" s="286"/>
      <c r="QQZ9" s="287"/>
      <c r="QRA9" s="288"/>
      <c r="QRB9" s="284"/>
      <c r="QRC9" s="285"/>
      <c r="QRD9" s="480"/>
      <c r="QRE9" s="480"/>
      <c r="QRF9" s="480"/>
      <c r="QRG9" s="286"/>
      <c r="QRH9" s="287"/>
      <c r="QRI9" s="288"/>
      <c r="QRJ9" s="284"/>
      <c r="QRK9" s="285"/>
      <c r="QRL9" s="480"/>
      <c r="QRM9" s="480"/>
      <c r="QRN9" s="480"/>
      <c r="QRO9" s="286"/>
      <c r="QRP9" s="287"/>
      <c r="QRQ9" s="288"/>
      <c r="QRR9" s="284"/>
      <c r="QRS9" s="285"/>
      <c r="QRT9" s="480"/>
      <c r="QRU9" s="480"/>
      <c r="QRV9" s="480"/>
      <c r="QRW9" s="286"/>
      <c r="QRX9" s="287"/>
      <c r="QRY9" s="288"/>
      <c r="QRZ9" s="284"/>
      <c r="QSA9" s="285"/>
      <c r="QSB9" s="480"/>
      <c r="QSC9" s="480"/>
      <c r="QSD9" s="480"/>
      <c r="QSE9" s="286"/>
      <c r="QSF9" s="287"/>
      <c r="QSG9" s="288"/>
      <c r="QSH9" s="284"/>
      <c r="QSI9" s="285"/>
      <c r="QSJ9" s="480"/>
      <c r="QSK9" s="480"/>
      <c r="QSL9" s="480"/>
      <c r="QSM9" s="286"/>
      <c r="QSN9" s="287"/>
      <c r="QSO9" s="288"/>
      <c r="QSP9" s="284"/>
      <c r="QSQ9" s="285"/>
      <c r="QSR9" s="480"/>
      <c r="QSS9" s="480"/>
      <c r="QST9" s="480"/>
      <c r="QSU9" s="286"/>
      <c r="QSV9" s="287"/>
      <c r="QSW9" s="288"/>
      <c r="QSX9" s="284"/>
      <c r="QSY9" s="285"/>
      <c r="QSZ9" s="480"/>
      <c r="QTA9" s="480"/>
      <c r="QTB9" s="480"/>
      <c r="QTC9" s="286"/>
      <c r="QTD9" s="287"/>
      <c r="QTE9" s="288"/>
      <c r="QTF9" s="284"/>
      <c r="QTG9" s="285"/>
      <c r="QTH9" s="480"/>
      <c r="QTI9" s="480"/>
      <c r="QTJ9" s="480"/>
      <c r="QTK9" s="286"/>
      <c r="QTL9" s="287"/>
      <c r="QTM9" s="288"/>
      <c r="QTN9" s="284"/>
      <c r="QTO9" s="285"/>
      <c r="QTP9" s="480"/>
      <c r="QTQ9" s="480"/>
      <c r="QTR9" s="480"/>
      <c r="QTS9" s="286"/>
      <c r="QTT9" s="287"/>
      <c r="QTU9" s="288"/>
      <c r="QTV9" s="284"/>
      <c r="QTW9" s="285"/>
      <c r="QTX9" s="480"/>
      <c r="QTY9" s="480"/>
      <c r="QTZ9" s="480"/>
      <c r="QUA9" s="286"/>
      <c r="QUB9" s="287"/>
      <c r="QUC9" s="288"/>
      <c r="QUD9" s="284"/>
      <c r="QUE9" s="285"/>
      <c r="QUF9" s="480"/>
      <c r="QUG9" s="480"/>
      <c r="QUH9" s="480"/>
      <c r="QUI9" s="286"/>
      <c r="QUJ9" s="287"/>
      <c r="QUK9" s="288"/>
      <c r="QUL9" s="284"/>
      <c r="QUM9" s="285"/>
      <c r="QUN9" s="480"/>
      <c r="QUO9" s="480"/>
      <c r="QUP9" s="480"/>
      <c r="QUQ9" s="286"/>
      <c r="QUR9" s="287"/>
      <c r="QUS9" s="288"/>
      <c r="QUT9" s="284"/>
      <c r="QUU9" s="285"/>
      <c r="QUV9" s="480"/>
      <c r="QUW9" s="480"/>
      <c r="QUX9" s="480"/>
      <c r="QUY9" s="286"/>
      <c r="QUZ9" s="287"/>
      <c r="QVA9" s="288"/>
      <c r="QVB9" s="284"/>
      <c r="QVC9" s="285"/>
      <c r="QVD9" s="480"/>
      <c r="QVE9" s="480"/>
      <c r="QVF9" s="480"/>
      <c r="QVG9" s="286"/>
      <c r="QVH9" s="287"/>
      <c r="QVI9" s="288"/>
      <c r="QVJ9" s="284"/>
      <c r="QVK9" s="285"/>
      <c r="QVL9" s="480"/>
      <c r="QVM9" s="480"/>
      <c r="QVN9" s="480"/>
      <c r="QVO9" s="286"/>
      <c r="QVP9" s="287"/>
      <c r="QVQ9" s="288"/>
      <c r="QVR9" s="284"/>
      <c r="QVS9" s="285"/>
      <c r="QVT9" s="480"/>
      <c r="QVU9" s="480"/>
      <c r="QVV9" s="480"/>
      <c r="QVW9" s="286"/>
      <c r="QVX9" s="287"/>
      <c r="QVY9" s="288"/>
      <c r="QVZ9" s="284"/>
      <c r="QWA9" s="285"/>
      <c r="QWB9" s="480"/>
      <c r="QWC9" s="480"/>
      <c r="QWD9" s="480"/>
      <c r="QWE9" s="286"/>
      <c r="QWF9" s="287"/>
      <c r="QWG9" s="288"/>
      <c r="QWH9" s="284"/>
      <c r="QWI9" s="285"/>
      <c r="QWJ9" s="480"/>
      <c r="QWK9" s="480"/>
      <c r="QWL9" s="480"/>
      <c r="QWM9" s="286"/>
      <c r="QWN9" s="287"/>
      <c r="QWO9" s="288"/>
      <c r="QWP9" s="284"/>
      <c r="QWQ9" s="285"/>
      <c r="QWR9" s="480"/>
      <c r="QWS9" s="480"/>
      <c r="QWT9" s="480"/>
      <c r="QWU9" s="286"/>
      <c r="QWV9" s="287"/>
      <c r="QWW9" s="288"/>
      <c r="QWX9" s="284"/>
      <c r="QWY9" s="285"/>
      <c r="QWZ9" s="480"/>
      <c r="QXA9" s="480"/>
      <c r="QXB9" s="480"/>
      <c r="QXC9" s="286"/>
      <c r="QXD9" s="287"/>
      <c r="QXE9" s="288"/>
      <c r="QXF9" s="284"/>
      <c r="QXG9" s="285"/>
      <c r="QXH9" s="480"/>
      <c r="QXI9" s="480"/>
      <c r="QXJ9" s="480"/>
      <c r="QXK9" s="286"/>
      <c r="QXL9" s="287"/>
      <c r="QXM9" s="288"/>
      <c r="QXN9" s="284"/>
      <c r="QXO9" s="285"/>
      <c r="QXP9" s="480"/>
      <c r="QXQ9" s="480"/>
      <c r="QXR9" s="480"/>
      <c r="QXS9" s="286"/>
      <c r="QXT9" s="287"/>
      <c r="QXU9" s="288"/>
      <c r="QXV9" s="284"/>
      <c r="QXW9" s="285"/>
      <c r="QXX9" s="480"/>
      <c r="QXY9" s="480"/>
      <c r="QXZ9" s="480"/>
      <c r="QYA9" s="286"/>
      <c r="QYB9" s="287"/>
      <c r="QYC9" s="288"/>
      <c r="QYD9" s="284"/>
      <c r="QYE9" s="285"/>
      <c r="QYF9" s="480"/>
      <c r="QYG9" s="480"/>
      <c r="QYH9" s="480"/>
      <c r="QYI9" s="286"/>
      <c r="QYJ9" s="287"/>
      <c r="QYK9" s="288"/>
      <c r="QYL9" s="284"/>
      <c r="QYM9" s="285"/>
      <c r="QYN9" s="480"/>
      <c r="QYO9" s="480"/>
      <c r="QYP9" s="480"/>
      <c r="QYQ9" s="286"/>
      <c r="QYR9" s="287"/>
      <c r="QYS9" s="288"/>
      <c r="QYT9" s="284"/>
      <c r="QYU9" s="285"/>
      <c r="QYV9" s="480"/>
      <c r="QYW9" s="480"/>
      <c r="QYX9" s="480"/>
      <c r="QYY9" s="286"/>
      <c r="QYZ9" s="287"/>
      <c r="QZA9" s="288"/>
      <c r="QZB9" s="284"/>
      <c r="QZC9" s="285"/>
      <c r="QZD9" s="480"/>
      <c r="QZE9" s="480"/>
      <c r="QZF9" s="480"/>
      <c r="QZG9" s="286"/>
      <c r="QZH9" s="287"/>
      <c r="QZI9" s="288"/>
      <c r="QZJ9" s="284"/>
      <c r="QZK9" s="285"/>
      <c r="QZL9" s="480"/>
      <c r="QZM9" s="480"/>
      <c r="QZN9" s="480"/>
      <c r="QZO9" s="286"/>
      <c r="QZP9" s="287"/>
      <c r="QZQ9" s="288"/>
      <c r="QZR9" s="284"/>
      <c r="QZS9" s="285"/>
      <c r="QZT9" s="480"/>
      <c r="QZU9" s="480"/>
      <c r="QZV9" s="480"/>
      <c r="QZW9" s="286"/>
      <c r="QZX9" s="287"/>
      <c r="QZY9" s="288"/>
      <c r="QZZ9" s="284"/>
      <c r="RAA9" s="285"/>
      <c r="RAB9" s="480"/>
      <c r="RAC9" s="480"/>
      <c r="RAD9" s="480"/>
      <c r="RAE9" s="286"/>
      <c r="RAF9" s="287"/>
      <c r="RAG9" s="288"/>
      <c r="RAH9" s="284"/>
      <c r="RAI9" s="285"/>
      <c r="RAJ9" s="480"/>
      <c r="RAK9" s="480"/>
      <c r="RAL9" s="480"/>
      <c r="RAM9" s="286"/>
      <c r="RAN9" s="287"/>
      <c r="RAO9" s="288"/>
      <c r="RAP9" s="284"/>
      <c r="RAQ9" s="285"/>
      <c r="RAR9" s="480"/>
      <c r="RAS9" s="480"/>
      <c r="RAT9" s="480"/>
      <c r="RAU9" s="286"/>
      <c r="RAV9" s="287"/>
      <c r="RAW9" s="288"/>
      <c r="RAX9" s="284"/>
      <c r="RAY9" s="285"/>
      <c r="RAZ9" s="480"/>
      <c r="RBA9" s="480"/>
      <c r="RBB9" s="480"/>
      <c r="RBC9" s="286"/>
      <c r="RBD9" s="287"/>
      <c r="RBE9" s="288"/>
      <c r="RBF9" s="284"/>
      <c r="RBG9" s="285"/>
      <c r="RBH9" s="480"/>
      <c r="RBI9" s="480"/>
      <c r="RBJ9" s="480"/>
      <c r="RBK9" s="286"/>
      <c r="RBL9" s="287"/>
      <c r="RBM9" s="288"/>
      <c r="RBN9" s="284"/>
      <c r="RBO9" s="285"/>
      <c r="RBP9" s="480"/>
      <c r="RBQ9" s="480"/>
      <c r="RBR9" s="480"/>
      <c r="RBS9" s="286"/>
      <c r="RBT9" s="287"/>
      <c r="RBU9" s="288"/>
      <c r="RBV9" s="284"/>
      <c r="RBW9" s="285"/>
      <c r="RBX9" s="480"/>
      <c r="RBY9" s="480"/>
      <c r="RBZ9" s="480"/>
      <c r="RCA9" s="286"/>
      <c r="RCB9" s="287"/>
      <c r="RCC9" s="288"/>
      <c r="RCD9" s="284"/>
      <c r="RCE9" s="285"/>
      <c r="RCF9" s="480"/>
      <c r="RCG9" s="480"/>
      <c r="RCH9" s="480"/>
      <c r="RCI9" s="286"/>
      <c r="RCJ9" s="287"/>
      <c r="RCK9" s="288"/>
      <c r="RCL9" s="284"/>
      <c r="RCM9" s="285"/>
      <c r="RCN9" s="480"/>
      <c r="RCO9" s="480"/>
      <c r="RCP9" s="480"/>
      <c r="RCQ9" s="286"/>
      <c r="RCR9" s="287"/>
      <c r="RCS9" s="288"/>
      <c r="RCT9" s="284"/>
      <c r="RCU9" s="285"/>
      <c r="RCV9" s="480"/>
      <c r="RCW9" s="480"/>
      <c r="RCX9" s="480"/>
      <c r="RCY9" s="286"/>
      <c r="RCZ9" s="287"/>
      <c r="RDA9" s="288"/>
      <c r="RDB9" s="284"/>
      <c r="RDC9" s="285"/>
      <c r="RDD9" s="480"/>
      <c r="RDE9" s="480"/>
      <c r="RDF9" s="480"/>
      <c r="RDG9" s="286"/>
      <c r="RDH9" s="287"/>
      <c r="RDI9" s="288"/>
      <c r="RDJ9" s="284"/>
      <c r="RDK9" s="285"/>
      <c r="RDL9" s="480"/>
      <c r="RDM9" s="480"/>
      <c r="RDN9" s="480"/>
      <c r="RDO9" s="286"/>
      <c r="RDP9" s="287"/>
      <c r="RDQ9" s="288"/>
      <c r="RDR9" s="284"/>
      <c r="RDS9" s="285"/>
      <c r="RDT9" s="480"/>
      <c r="RDU9" s="480"/>
      <c r="RDV9" s="480"/>
      <c r="RDW9" s="286"/>
      <c r="RDX9" s="287"/>
      <c r="RDY9" s="288"/>
      <c r="RDZ9" s="284"/>
      <c r="REA9" s="285"/>
      <c r="REB9" s="480"/>
      <c r="REC9" s="480"/>
      <c r="RED9" s="480"/>
      <c r="REE9" s="286"/>
      <c r="REF9" s="287"/>
      <c r="REG9" s="288"/>
      <c r="REH9" s="284"/>
      <c r="REI9" s="285"/>
      <c r="REJ9" s="480"/>
      <c r="REK9" s="480"/>
      <c r="REL9" s="480"/>
      <c r="REM9" s="286"/>
      <c r="REN9" s="287"/>
      <c r="REO9" s="288"/>
      <c r="REP9" s="284"/>
      <c r="REQ9" s="285"/>
      <c r="RER9" s="480"/>
      <c r="RES9" s="480"/>
      <c r="RET9" s="480"/>
      <c r="REU9" s="286"/>
      <c r="REV9" s="287"/>
      <c r="REW9" s="288"/>
      <c r="REX9" s="284"/>
      <c r="REY9" s="285"/>
      <c r="REZ9" s="480"/>
      <c r="RFA9" s="480"/>
      <c r="RFB9" s="480"/>
      <c r="RFC9" s="286"/>
      <c r="RFD9" s="287"/>
      <c r="RFE9" s="288"/>
      <c r="RFF9" s="284"/>
      <c r="RFG9" s="285"/>
      <c r="RFH9" s="480"/>
      <c r="RFI9" s="480"/>
      <c r="RFJ9" s="480"/>
      <c r="RFK9" s="286"/>
      <c r="RFL9" s="287"/>
      <c r="RFM9" s="288"/>
      <c r="RFN9" s="284"/>
      <c r="RFO9" s="285"/>
      <c r="RFP9" s="480"/>
      <c r="RFQ9" s="480"/>
      <c r="RFR9" s="480"/>
      <c r="RFS9" s="286"/>
      <c r="RFT9" s="287"/>
      <c r="RFU9" s="288"/>
      <c r="RFV9" s="284"/>
      <c r="RFW9" s="285"/>
      <c r="RFX9" s="480"/>
      <c r="RFY9" s="480"/>
      <c r="RFZ9" s="480"/>
      <c r="RGA9" s="286"/>
      <c r="RGB9" s="287"/>
      <c r="RGC9" s="288"/>
      <c r="RGD9" s="284"/>
      <c r="RGE9" s="285"/>
      <c r="RGF9" s="480"/>
      <c r="RGG9" s="480"/>
      <c r="RGH9" s="480"/>
      <c r="RGI9" s="286"/>
      <c r="RGJ9" s="287"/>
      <c r="RGK9" s="288"/>
      <c r="RGL9" s="284"/>
      <c r="RGM9" s="285"/>
      <c r="RGN9" s="480"/>
      <c r="RGO9" s="480"/>
      <c r="RGP9" s="480"/>
      <c r="RGQ9" s="286"/>
      <c r="RGR9" s="287"/>
      <c r="RGS9" s="288"/>
      <c r="RGT9" s="284"/>
      <c r="RGU9" s="285"/>
      <c r="RGV9" s="480"/>
      <c r="RGW9" s="480"/>
      <c r="RGX9" s="480"/>
      <c r="RGY9" s="286"/>
      <c r="RGZ9" s="287"/>
      <c r="RHA9" s="288"/>
      <c r="RHB9" s="284"/>
      <c r="RHC9" s="285"/>
      <c r="RHD9" s="480"/>
      <c r="RHE9" s="480"/>
      <c r="RHF9" s="480"/>
      <c r="RHG9" s="286"/>
      <c r="RHH9" s="287"/>
      <c r="RHI9" s="288"/>
      <c r="RHJ9" s="284"/>
      <c r="RHK9" s="285"/>
      <c r="RHL9" s="480"/>
      <c r="RHM9" s="480"/>
      <c r="RHN9" s="480"/>
      <c r="RHO9" s="286"/>
      <c r="RHP9" s="287"/>
      <c r="RHQ9" s="288"/>
      <c r="RHR9" s="284"/>
      <c r="RHS9" s="285"/>
      <c r="RHT9" s="480"/>
      <c r="RHU9" s="480"/>
      <c r="RHV9" s="480"/>
      <c r="RHW9" s="286"/>
      <c r="RHX9" s="287"/>
      <c r="RHY9" s="288"/>
      <c r="RHZ9" s="284"/>
      <c r="RIA9" s="285"/>
      <c r="RIB9" s="480"/>
      <c r="RIC9" s="480"/>
      <c r="RID9" s="480"/>
      <c r="RIE9" s="286"/>
      <c r="RIF9" s="287"/>
      <c r="RIG9" s="288"/>
      <c r="RIH9" s="284"/>
      <c r="RII9" s="285"/>
      <c r="RIJ9" s="480"/>
      <c r="RIK9" s="480"/>
      <c r="RIL9" s="480"/>
      <c r="RIM9" s="286"/>
      <c r="RIN9" s="287"/>
      <c r="RIO9" s="288"/>
      <c r="RIP9" s="284"/>
      <c r="RIQ9" s="285"/>
      <c r="RIR9" s="480"/>
      <c r="RIS9" s="480"/>
      <c r="RIT9" s="480"/>
      <c r="RIU9" s="286"/>
      <c r="RIV9" s="287"/>
      <c r="RIW9" s="288"/>
      <c r="RIX9" s="284"/>
      <c r="RIY9" s="285"/>
      <c r="RIZ9" s="480"/>
      <c r="RJA9" s="480"/>
      <c r="RJB9" s="480"/>
      <c r="RJC9" s="286"/>
      <c r="RJD9" s="287"/>
      <c r="RJE9" s="288"/>
      <c r="RJF9" s="284"/>
      <c r="RJG9" s="285"/>
      <c r="RJH9" s="480"/>
      <c r="RJI9" s="480"/>
      <c r="RJJ9" s="480"/>
      <c r="RJK9" s="286"/>
      <c r="RJL9" s="287"/>
      <c r="RJM9" s="288"/>
      <c r="RJN9" s="284"/>
      <c r="RJO9" s="285"/>
      <c r="RJP9" s="480"/>
      <c r="RJQ9" s="480"/>
      <c r="RJR9" s="480"/>
      <c r="RJS9" s="286"/>
      <c r="RJT9" s="287"/>
      <c r="RJU9" s="288"/>
      <c r="RJV9" s="284"/>
      <c r="RJW9" s="285"/>
      <c r="RJX9" s="480"/>
      <c r="RJY9" s="480"/>
      <c r="RJZ9" s="480"/>
      <c r="RKA9" s="286"/>
      <c r="RKB9" s="287"/>
      <c r="RKC9" s="288"/>
      <c r="RKD9" s="284"/>
      <c r="RKE9" s="285"/>
      <c r="RKF9" s="480"/>
      <c r="RKG9" s="480"/>
      <c r="RKH9" s="480"/>
      <c r="RKI9" s="286"/>
      <c r="RKJ9" s="287"/>
      <c r="RKK9" s="288"/>
      <c r="RKL9" s="284"/>
      <c r="RKM9" s="285"/>
      <c r="RKN9" s="480"/>
      <c r="RKO9" s="480"/>
      <c r="RKP9" s="480"/>
      <c r="RKQ9" s="286"/>
      <c r="RKR9" s="287"/>
      <c r="RKS9" s="288"/>
      <c r="RKT9" s="284"/>
      <c r="RKU9" s="285"/>
      <c r="RKV9" s="480"/>
      <c r="RKW9" s="480"/>
      <c r="RKX9" s="480"/>
      <c r="RKY9" s="286"/>
      <c r="RKZ9" s="287"/>
      <c r="RLA9" s="288"/>
      <c r="RLB9" s="284"/>
      <c r="RLC9" s="285"/>
      <c r="RLD9" s="480"/>
      <c r="RLE9" s="480"/>
      <c r="RLF9" s="480"/>
      <c r="RLG9" s="286"/>
      <c r="RLH9" s="287"/>
      <c r="RLI9" s="288"/>
      <c r="RLJ9" s="284"/>
      <c r="RLK9" s="285"/>
      <c r="RLL9" s="480"/>
      <c r="RLM9" s="480"/>
      <c r="RLN9" s="480"/>
      <c r="RLO9" s="286"/>
      <c r="RLP9" s="287"/>
      <c r="RLQ9" s="288"/>
      <c r="RLR9" s="284"/>
      <c r="RLS9" s="285"/>
      <c r="RLT9" s="480"/>
      <c r="RLU9" s="480"/>
      <c r="RLV9" s="480"/>
      <c r="RLW9" s="286"/>
      <c r="RLX9" s="287"/>
      <c r="RLY9" s="288"/>
      <c r="RLZ9" s="284"/>
      <c r="RMA9" s="285"/>
      <c r="RMB9" s="480"/>
      <c r="RMC9" s="480"/>
      <c r="RMD9" s="480"/>
      <c r="RME9" s="286"/>
      <c r="RMF9" s="287"/>
      <c r="RMG9" s="288"/>
      <c r="RMH9" s="284"/>
      <c r="RMI9" s="285"/>
      <c r="RMJ9" s="480"/>
      <c r="RMK9" s="480"/>
      <c r="RML9" s="480"/>
      <c r="RMM9" s="286"/>
      <c r="RMN9" s="287"/>
      <c r="RMO9" s="288"/>
      <c r="RMP9" s="284"/>
      <c r="RMQ9" s="285"/>
      <c r="RMR9" s="480"/>
      <c r="RMS9" s="480"/>
      <c r="RMT9" s="480"/>
      <c r="RMU9" s="286"/>
      <c r="RMV9" s="287"/>
      <c r="RMW9" s="288"/>
      <c r="RMX9" s="284"/>
      <c r="RMY9" s="285"/>
      <c r="RMZ9" s="480"/>
      <c r="RNA9" s="480"/>
      <c r="RNB9" s="480"/>
      <c r="RNC9" s="286"/>
      <c r="RND9" s="287"/>
      <c r="RNE9" s="288"/>
      <c r="RNF9" s="284"/>
      <c r="RNG9" s="285"/>
      <c r="RNH9" s="480"/>
      <c r="RNI9" s="480"/>
      <c r="RNJ9" s="480"/>
      <c r="RNK9" s="286"/>
      <c r="RNL9" s="287"/>
      <c r="RNM9" s="288"/>
      <c r="RNN9" s="284"/>
      <c r="RNO9" s="285"/>
      <c r="RNP9" s="480"/>
      <c r="RNQ9" s="480"/>
      <c r="RNR9" s="480"/>
      <c r="RNS9" s="286"/>
      <c r="RNT9" s="287"/>
      <c r="RNU9" s="288"/>
      <c r="RNV9" s="284"/>
      <c r="RNW9" s="285"/>
      <c r="RNX9" s="480"/>
      <c r="RNY9" s="480"/>
      <c r="RNZ9" s="480"/>
      <c r="ROA9" s="286"/>
      <c r="ROB9" s="287"/>
      <c r="ROC9" s="288"/>
      <c r="ROD9" s="284"/>
      <c r="ROE9" s="285"/>
      <c r="ROF9" s="480"/>
      <c r="ROG9" s="480"/>
      <c r="ROH9" s="480"/>
      <c r="ROI9" s="286"/>
      <c r="ROJ9" s="287"/>
      <c r="ROK9" s="288"/>
      <c r="ROL9" s="284"/>
      <c r="ROM9" s="285"/>
      <c r="RON9" s="480"/>
      <c r="ROO9" s="480"/>
      <c r="ROP9" s="480"/>
      <c r="ROQ9" s="286"/>
      <c r="ROR9" s="287"/>
      <c r="ROS9" s="288"/>
      <c r="ROT9" s="284"/>
      <c r="ROU9" s="285"/>
      <c r="ROV9" s="480"/>
      <c r="ROW9" s="480"/>
      <c r="ROX9" s="480"/>
      <c r="ROY9" s="286"/>
      <c r="ROZ9" s="287"/>
      <c r="RPA9" s="288"/>
      <c r="RPB9" s="284"/>
      <c r="RPC9" s="285"/>
      <c r="RPD9" s="480"/>
      <c r="RPE9" s="480"/>
      <c r="RPF9" s="480"/>
      <c r="RPG9" s="286"/>
      <c r="RPH9" s="287"/>
      <c r="RPI9" s="288"/>
      <c r="RPJ9" s="284"/>
      <c r="RPK9" s="285"/>
      <c r="RPL9" s="480"/>
      <c r="RPM9" s="480"/>
      <c r="RPN9" s="480"/>
      <c r="RPO9" s="286"/>
      <c r="RPP9" s="287"/>
      <c r="RPQ9" s="288"/>
      <c r="RPR9" s="284"/>
      <c r="RPS9" s="285"/>
      <c r="RPT9" s="480"/>
      <c r="RPU9" s="480"/>
      <c r="RPV9" s="480"/>
      <c r="RPW9" s="286"/>
      <c r="RPX9" s="287"/>
      <c r="RPY9" s="288"/>
      <c r="RPZ9" s="284"/>
      <c r="RQA9" s="285"/>
      <c r="RQB9" s="480"/>
      <c r="RQC9" s="480"/>
      <c r="RQD9" s="480"/>
      <c r="RQE9" s="286"/>
      <c r="RQF9" s="287"/>
      <c r="RQG9" s="288"/>
      <c r="RQH9" s="284"/>
      <c r="RQI9" s="285"/>
      <c r="RQJ9" s="480"/>
      <c r="RQK9" s="480"/>
      <c r="RQL9" s="480"/>
      <c r="RQM9" s="286"/>
      <c r="RQN9" s="287"/>
      <c r="RQO9" s="288"/>
      <c r="RQP9" s="284"/>
      <c r="RQQ9" s="285"/>
      <c r="RQR9" s="480"/>
      <c r="RQS9" s="480"/>
      <c r="RQT9" s="480"/>
      <c r="RQU9" s="286"/>
      <c r="RQV9" s="287"/>
      <c r="RQW9" s="288"/>
      <c r="RQX9" s="284"/>
      <c r="RQY9" s="285"/>
      <c r="RQZ9" s="480"/>
      <c r="RRA9" s="480"/>
      <c r="RRB9" s="480"/>
      <c r="RRC9" s="286"/>
      <c r="RRD9" s="287"/>
      <c r="RRE9" s="288"/>
      <c r="RRF9" s="284"/>
      <c r="RRG9" s="285"/>
      <c r="RRH9" s="480"/>
      <c r="RRI9" s="480"/>
      <c r="RRJ9" s="480"/>
      <c r="RRK9" s="286"/>
      <c r="RRL9" s="287"/>
      <c r="RRM9" s="288"/>
      <c r="RRN9" s="284"/>
      <c r="RRO9" s="285"/>
      <c r="RRP9" s="480"/>
      <c r="RRQ9" s="480"/>
      <c r="RRR9" s="480"/>
      <c r="RRS9" s="286"/>
      <c r="RRT9" s="287"/>
      <c r="RRU9" s="288"/>
      <c r="RRV9" s="284"/>
      <c r="RRW9" s="285"/>
      <c r="RRX9" s="480"/>
      <c r="RRY9" s="480"/>
      <c r="RRZ9" s="480"/>
      <c r="RSA9" s="286"/>
      <c r="RSB9" s="287"/>
      <c r="RSC9" s="288"/>
      <c r="RSD9" s="284"/>
      <c r="RSE9" s="285"/>
      <c r="RSF9" s="480"/>
      <c r="RSG9" s="480"/>
      <c r="RSH9" s="480"/>
      <c r="RSI9" s="286"/>
      <c r="RSJ9" s="287"/>
      <c r="RSK9" s="288"/>
      <c r="RSL9" s="284"/>
      <c r="RSM9" s="285"/>
      <c r="RSN9" s="480"/>
      <c r="RSO9" s="480"/>
      <c r="RSP9" s="480"/>
      <c r="RSQ9" s="286"/>
      <c r="RSR9" s="287"/>
      <c r="RSS9" s="288"/>
      <c r="RST9" s="284"/>
      <c r="RSU9" s="285"/>
      <c r="RSV9" s="480"/>
      <c r="RSW9" s="480"/>
      <c r="RSX9" s="480"/>
      <c r="RSY9" s="286"/>
      <c r="RSZ9" s="287"/>
      <c r="RTA9" s="288"/>
      <c r="RTB9" s="284"/>
      <c r="RTC9" s="285"/>
      <c r="RTD9" s="480"/>
      <c r="RTE9" s="480"/>
      <c r="RTF9" s="480"/>
      <c r="RTG9" s="286"/>
      <c r="RTH9" s="287"/>
      <c r="RTI9" s="288"/>
      <c r="RTJ9" s="284"/>
      <c r="RTK9" s="285"/>
      <c r="RTL9" s="480"/>
      <c r="RTM9" s="480"/>
      <c r="RTN9" s="480"/>
      <c r="RTO9" s="286"/>
      <c r="RTP9" s="287"/>
      <c r="RTQ9" s="288"/>
      <c r="RTR9" s="284"/>
      <c r="RTS9" s="285"/>
      <c r="RTT9" s="480"/>
      <c r="RTU9" s="480"/>
      <c r="RTV9" s="480"/>
      <c r="RTW9" s="286"/>
      <c r="RTX9" s="287"/>
      <c r="RTY9" s="288"/>
      <c r="RTZ9" s="284"/>
      <c r="RUA9" s="285"/>
      <c r="RUB9" s="480"/>
      <c r="RUC9" s="480"/>
      <c r="RUD9" s="480"/>
      <c r="RUE9" s="286"/>
      <c r="RUF9" s="287"/>
      <c r="RUG9" s="288"/>
      <c r="RUH9" s="284"/>
      <c r="RUI9" s="285"/>
      <c r="RUJ9" s="480"/>
      <c r="RUK9" s="480"/>
      <c r="RUL9" s="480"/>
      <c r="RUM9" s="286"/>
      <c r="RUN9" s="287"/>
      <c r="RUO9" s="288"/>
      <c r="RUP9" s="284"/>
      <c r="RUQ9" s="285"/>
      <c r="RUR9" s="480"/>
      <c r="RUS9" s="480"/>
      <c r="RUT9" s="480"/>
      <c r="RUU9" s="286"/>
      <c r="RUV9" s="287"/>
      <c r="RUW9" s="288"/>
      <c r="RUX9" s="284"/>
      <c r="RUY9" s="285"/>
      <c r="RUZ9" s="480"/>
      <c r="RVA9" s="480"/>
      <c r="RVB9" s="480"/>
      <c r="RVC9" s="286"/>
      <c r="RVD9" s="287"/>
      <c r="RVE9" s="288"/>
      <c r="RVF9" s="284"/>
      <c r="RVG9" s="285"/>
      <c r="RVH9" s="480"/>
      <c r="RVI9" s="480"/>
      <c r="RVJ9" s="480"/>
      <c r="RVK9" s="286"/>
      <c r="RVL9" s="287"/>
      <c r="RVM9" s="288"/>
      <c r="RVN9" s="284"/>
      <c r="RVO9" s="285"/>
      <c r="RVP9" s="480"/>
      <c r="RVQ9" s="480"/>
      <c r="RVR9" s="480"/>
      <c r="RVS9" s="286"/>
      <c r="RVT9" s="287"/>
      <c r="RVU9" s="288"/>
      <c r="RVV9" s="284"/>
      <c r="RVW9" s="285"/>
      <c r="RVX9" s="480"/>
      <c r="RVY9" s="480"/>
      <c r="RVZ9" s="480"/>
      <c r="RWA9" s="286"/>
      <c r="RWB9" s="287"/>
      <c r="RWC9" s="288"/>
      <c r="RWD9" s="284"/>
      <c r="RWE9" s="285"/>
      <c r="RWF9" s="480"/>
      <c r="RWG9" s="480"/>
      <c r="RWH9" s="480"/>
      <c r="RWI9" s="286"/>
      <c r="RWJ9" s="287"/>
      <c r="RWK9" s="288"/>
      <c r="RWL9" s="284"/>
      <c r="RWM9" s="285"/>
      <c r="RWN9" s="480"/>
      <c r="RWO9" s="480"/>
      <c r="RWP9" s="480"/>
      <c r="RWQ9" s="286"/>
      <c r="RWR9" s="287"/>
      <c r="RWS9" s="288"/>
      <c r="RWT9" s="284"/>
      <c r="RWU9" s="285"/>
      <c r="RWV9" s="480"/>
      <c r="RWW9" s="480"/>
      <c r="RWX9" s="480"/>
      <c r="RWY9" s="286"/>
      <c r="RWZ9" s="287"/>
      <c r="RXA9" s="288"/>
      <c r="RXB9" s="284"/>
      <c r="RXC9" s="285"/>
      <c r="RXD9" s="480"/>
      <c r="RXE9" s="480"/>
      <c r="RXF9" s="480"/>
      <c r="RXG9" s="286"/>
      <c r="RXH9" s="287"/>
      <c r="RXI9" s="288"/>
      <c r="RXJ9" s="284"/>
      <c r="RXK9" s="285"/>
      <c r="RXL9" s="480"/>
      <c r="RXM9" s="480"/>
      <c r="RXN9" s="480"/>
      <c r="RXO9" s="286"/>
      <c r="RXP9" s="287"/>
      <c r="RXQ9" s="288"/>
      <c r="RXR9" s="284"/>
      <c r="RXS9" s="285"/>
      <c r="RXT9" s="480"/>
      <c r="RXU9" s="480"/>
      <c r="RXV9" s="480"/>
      <c r="RXW9" s="286"/>
      <c r="RXX9" s="287"/>
      <c r="RXY9" s="288"/>
      <c r="RXZ9" s="284"/>
      <c r="RYA9" s="285"/>
      <c r="RYB9" s="480"/>
      <c r="RYC9" s="480"/>
      <c r="RYD9" s="480"/>
      <c r="RYE9" s="286"/>
      <c r="RYF9" s="287"/>
      <c r="RYG9" s="288"/>
      <c r="RYH9" s="284"/>
      <c r="RYI9" s="285"/>
      <c r="RYJ9" s="480"/>
      <c r="RYK9" s="480"/>
      <c r="RYL9" s="480"/>
      <c r="RYM9" s="286"/>
      <c r="RYN9" s="287"/>
      <c r="RYO9" s="288"/>
      <c r="RYP9" s="284"/>
      <c r="RYQ9" s="285"/>
      <c r="RYR9" s="480"/>
      <c r="RYS9" s="480"/>
      <c r="RYT9" s="480"/>
      <c r="RYU9" s="286"/>
      <c r="RYV9" s="287"/>
      <c r="RYW9" s="288"/>
      <c r="RYX9" s="284"/>
      <c r="RYY9" s="285"/>
      <c r="RYZ9" s="480"/>
      <c r="RZA9" s="480"/>
      <c r="RZB9" s="480"/>
      <c r="RZC9" s="286"/>
      <c r="RZD9" s="287"/>
      <c r="RZE9" s="288"/>
      <c r="RZF9" s="284"/>
      <c r="RZG9" s="285"/>
      <c r="RZH9" s="480"/>
      <c r="RZI9" s="480"/>
      <c r="RZJ9" s="480"/>
      <c r="RZK9" s="286"/>
      <c r="RZL9" s="287"/>
      <c r="RZM9" s="288"/>
      <c r="RZN9" s="284"/>
      <c r="RZO9" s="285"/>
      <c r="RZP9" s="480"/>
      <c r="RZQ9" s="480"/>
      <c r="RZR9" s="480"/>
      <c r="RZS9" s="286"/>
      <c r="RZT9" s="287"/>
      <c r="RZU9" s="288"/>
      <c r="RZV9" s="284"/>
      <c r="RZW9" s="285"/>
      <c r="RZX9" s="480"/>
      <c r="RZY9" s="480"/>
      <c r="RZZ9" s="480"/>
      <c r="SAA9" s="286"/>
      <c r="SAB9" s="287"/>
      <c r="SAC9" s="288"/>
      <c r="SAD9" s="284"/>
      <c r="SAE9" s="285"/>
      <c r="SAF9" s="480"/>
      <c r="SAG9" s="480"/>
      <c r="SAH9" s="480"/>
      <c r="SAI9" s="286"/>
      <c r="SAJ9" s="287"/>
      <c r="SAK9" s="288"/>
      <c r="SAL9" s="284"/>
      <c r="SAM9" s="285"/>
      <c r="SAN9" s="480"/>
      <c r="SAO9" s="480"/>
      <c r="SAP9" s="480"/>
      <c r="SAQ9" s="286"/>
      <c r="SAR9" s="287"/>
      <c r="SAS9" s="288"/>
      <c r="SAT9" s="284"/>
      <c r="SAU9" s="285"/>
      <c r="SAV9" s="480"/>
      <c r="SAW9" s="480"/>
      <c r="SAX9" s="480"/>
      <c r="SAY9" s="286"/>
      <c r="SAZ9" s="287"/>
      <c r="SBA9" s="288"/>
      <c r="SBB9" s="284"/>
      <c r="SBC9" s="285"/>
      <c r="SBD9" s="480"/>
      <c r="SBE9" s="480"/>
      <c r="SBF9" s="480"/>
      <c r="SBG9" s="286"/>
      <c r="SBH9" s="287"/>
      <c r="SBI9" s="288"/>
      <c r="SBJ9" s="284"/>
      <c r="SBK9" s="285"/>
      <c r="SBL9" s="480"/>
      <c r="SBM9" s="480"/>
      <c r="SBN9" s="480"/>
      <c r="SBO9" s="286"/>
      <c r="SBP9" s="287"/>
      <c r="SBQ9" s="288"/>
      <c r="SBR9" s="284"/>
      <c r="SBS9" s="285"/>
      <c r="SBT9" s="480"/>
      <c r="SBU9" s="480"/>
      <c r="SBV9" s="480"/>
      <c r="SBW9" s="286"/>
      <c r="SBX9" s="287"/>
      <c r="SBY9" s="288"/>
      <c r="SBZ9" s="284"/>
      <c r="SCA9" s="285"/>
      <c r="SCB9" s="480"/>
      <c r="SCC9" s="480"/>
      <c r="SCD9" s="480"/>
      <c r="SCE9" s="286"/>
      <c r="SCF9" s="287"/>
      <c r="SCG9" s="288"/>
      <c r="SCH9" s="284"/>
      <c r="SCI9" s="285"/>
      <c r="SCJ9" s="480"/>
      <c r="SCK9" s="480"/>
      <c r="SCL9" s="480"/>
      <c r="SCM9" s="286"/>
      <c r="SCN9" s="287"/>
      <c r="SCO9" s="288"/>
      <c r="SCP9" s="284"/>
      <c r="SCQ9" s="285"/>
      <c r="SCR9" s="480"/>
      <c r="SCS9" s="480"/>
      <c r="SCT9" s="480"/>
      <c r="SCU9" s="286"/>
      <c r="SCV9" s="287"/>
      <c r="SCW9" s="288"/>
      <c r="SCX9" s="284"/>
      <c r="SCY9" s="285"/>
      <c r="SCZ9" s="480"/>
      <c r="SDA9" s="480"/>
      <c r="SDB9" s="480"/>
      <c r="SDC9" s="286"/>
      <c r="SDD9" s="287"/>
      <c r="SDE9" s="288"/>
      <c r="SDF9" s="284"/>
      <c r="SDG9" s="285"/>
      <c r="SDH9" s="480"/>
      <c r="SDI9" s="480"/>
      <c r="SDJ9" s="480"/>
      <c r="SDK9" s="286"/>
      <c r="SDL9" s="287"/>
      <c r="SDM9" s="288"/>
      <c r="SDN9" s="284"/>
      <c r="SDO9" s="285"/>
      <c r="SDP9" s="480"/>
      <c r="SDQ9" s="480"/>
      <c r="SDR9" s="480"/>
      <c r="SDS9" s="286"/>
      <c r="SDT9" s="287"/>
      <c r="SDU9" s="288"/>
      <c r="SDV9" s="284"/>
      <c r="SDW9" s="285"/>
      <c r="SDX9" s="480"/>
      <c r="SDY9" s="480"/>
      <c r="SDZ9" s="480"/>
      <c r="SEA9" s="286"/>
      <c r="SEB9" s="287"/>
      <c r="SEC9" s="288"/>
      <c r="SED9" s="284"/>
      <c r="SEE9" s="285"/>
      <c r="SEF9" s="480"/>
      <c r="SEG9" s="480"/>
      <c r="SEH9" s="480"/>
      <c r="SEI9" s="286"/>
      <c r="SEJ9" s="287"/>
      <c r="SEK9" s="288"/>
      <c r="SEL9" s="284"/>
      <c r="SEM9" s="285"/>
      <c r="SEN9" s="480"/>
      <c r="SEO9" s="480"/>
      <c r="SEP9" s="480"/>
      <c r="SEQ9" s="286"/>
      <c r="SER9" s="287"/>
      <c r="SES9" s="288"/>
      <c r="SET9" s="284"/>
      <c r="SEU9" s="285"/>
      <c r="SEV9" s="480"/>
      <c r="SEW9" s="480"/>
      <c r="SEX9" s="480"/>
      <c r="SEY9" s="286"/>
      <c r="SEZ9" s="287"/>
      <c r="SFA9" s="288"/>
      <c r="SFB9" s="284"/>
      <c r="SFC9" s="285"/>
      <c r="SFD9" s="480"/>
      <c r="SFE9" s="480"/>
      <c r="SFF9" s="480"/>
      <c r="SFG9" s="286"/>
      <c r="SFH9" s="287"/>
      <c r="SFI9" s="288"/>
      <c r="SFJ9" s="284"/>
      <c r="SFK9" s="285"/>
      <c r="SFL9" s="480"/>
      <c r="SFM9" s="480"/>
      <c r="SFN9" s="480"/>
      <c r="SFO9" s="286"/>
      <c r="SFP9" s="287"/>
      <c r="SFQ9" s="288"/>
      <c r="SFR9" s="284"/>
      <c r="SFS9" s="285"/>
      <c r="SFT9" s="480"/>
      <c r="SFU9" s="480"/>
      <c r="SFV9" s="480"/>
      <c r="SFW9" s="286"/>
      <c r="SFX9" s="287"/>
      <c r="SFY9" s="288"/>
      <c r="SFZ9" s="284"/>
      <c r="SGA9" s="285"/>
      <c r="SGB9" s="480"/>
      <c r="SGC9" s="480"/>
      <c r="SGD9" s="480"/>
      <c r="SGE9" s="286"/>
      <c r="SGF9" s="287"/>
      <c r="SGG9" s="288"/>
      <c r="SGH9" s="284"/>
      <c r="SGI9" s="285"/>
      <c r="SGJ9" s="480"/>
      <c r="SGK9" s="480"/>
      <c r="SGL9" s="480"/>
      <c r="SGM9" s="286"/>
      <c r="SGN9" s="287"/>
      <c r="SGO9" s="288"/>
      <c r="SGP9" s="284"/>
      <c r="SGQ9" s="285"/>
      <c r="SGR9" s="480"/>
      <c r="SGS9" s="480"/>
      <c r="SGT9" s="480"/>
      <c r="SGU9" s="286"/>
      <c r="SGV9" s="287"/>
      <c r="SGW9" s="288"/>
      <c r="SGX9" s="284"/>
      <c r="SGY9" s="285"/>
      <c r="SGZ9" s="480"/>
      <c r="SHA9" s="480"/>
      <c r="SHB9" s="480"/>
      <c r="SHC9" s="286"/>
      <c r="SHD9" s="287"/>
      <c r="SHE9" s="288"/>
      <c r="SHF9" s="284"/>
      <c r="SHG9" s="285"/>
      <c r="SHH9" s="480"/>
      <c r="SHI9" s="480"/>
      <c r="SHJ9" s="480"/>
      <c r="SHK9" s="286"/>
      <c r="SHL9" s="287"/>
      <c r="SHM9" s="288"/>
      <c r="SHN9" s="284"/>
      <c r="SHO9" s="285"/>
      <c r="SHP9" s="480"/>
      <c r="SHQ9" s="480"/>
      <c r="SHR9" s="480"/>
      <c r="SHS9" s="286"/>
      <c r="SHT9" s="287"/>
      <c r="SHU9" s="288"/>
      <c r="SHV9" s="284"/>
      <c r="SHW9" s="285"/>
      <c r="SHX9" s="480"/>
      <c r="SHY9" s="480"/>
      <c r="SHZ9" s="480"/>
      <c r="SIA9" s="286"/>
      <c r="SIB9" s="287"/>
      <c r="SIC9" s="288"/>
      <c r="SID9" s="284"/>
      <c r="SIE9" s="285"/>
      <c r="SIF9" s="480"/>
      <c r="SIG9" s="480"/>
      <c r="SIH9" s="480"/>
      <c r="SII9" s="286"/>
      <c r="SIJ9" s="287"/>
      <c r="SIK9" s="288"/>
      <c r="SIL9" s="284"/>
      <c r="SIM9" s="285"/>
      <c r="SIN9" s="480"/>
      <c r="SIO9" s="480"/>
      <c r="SIP9" s="480"/>
      <c r="SIQ9" s="286"/>
      <c r="SIR9" s="287"/>
      <c r="SIS9" s="288"/>
      <c r="SIT9" s="284"/>
      <c r="SIU9" s="285"/>
      <c r="SIV9" s="480"/>
      <c r="SIW9" s="480"/>
      <c r="SIX9" s="480"/>
      <c r="SIY9" s="286"/>
      <c r="SIZ9" s="287"/>
      <c r="SJA9" s="288"/>
      <c r="SJB9" s="284"/>
      <c r="SJC9" s="285"/>
      <c r="SJD9" s="480"/>
      <c r="SJE9" s="480"/>
      <c r="SJF9" s="480"/>
      <c r="SJG9" s="286"/>
      <c r="SJH9" s="287"/>
      <c r="SJI9" s="288"/>
      <c r="SJJ9" s="284"/>
      <c r="SJK9" s="285"/>
      <c r="SJL9" s="480"/>
      <c r="SJM9" s="480"/>
      <c r="SJN9" s="480"/>
      <c r="SJO9" s="286"/>
      <c r="SJP9" s="287"/>
      <c r="SJQ9" s="288"/>
      <c r="SJR9" s="284"/>
      <c r="SJS9" s="285"/>
      <c r="SJT9" s="480"/>
      <c r="SJU9" s="480"/>
      <c r="SJV9" s="480"/>
      <c r="SJW9" s="286"/>
      <c r="SJX9" s="287"/>
      <c r="SJY9" s="288"/>
      <c r="SJZ9" s="284"/>
      <c r="SKA9" s="285"/>
      <c r="SKB9" s="480"/>
      <c r="SKC9" s="480"/>
      <c r="SKD9" s="480"/>
      <c r="SKE9" s="286"/>
      <c r="SKF9" s="287"/>
      <c r="SKG9" s="288"/>
      <c r="SKH9" s="284"/>
      <c r="SKI9" s="285"/>
      <c r="SKJ9" s="480"/>
      <c r="SKK9" s="480"/>
      <c r="SKL9" s="480"/>
      <c r="SKM9" s="286"/>
      <c r="SKN9" s="287"/>
      <c r="SKO9" s="288"/>
      <c r="SKP9" s="284"/>
      <c r="SKQ9" s="285"/>
      <c r="SKR9" s="480"/>
      <c r="SKS9" s="480"/>
      <c r="SKT9" s="480"/>
      <c r="SKU9" s="286"/>
      <c r="SKV9" s="287"/>
      <c r="SKW9" s="288"/>
      <c r="SKX9" s="284"/>
      <c r="SKY9" s="285"/>
      <c r="SKZ9" s="480"/>
      <c r="SLA9" s="480"/>
      <c r="SLB9" s="480"/>
      <c r="SLC9" s="286"/>
      <c r="SLD9" s="287"/>
      <c r="SLE9" s="288"/>
      <c r="SLF9" s="284"/>
      <c r="SLG9" s="285"/>
      <c r="SLH9" s="480"/>
      <c r="SLI9" s="480"/>
      <c r="SLJ9" s="480"/>
      <c r="SLK9" s="286"/>
      <c r="SLL9" s="287"/>
      <c r="SLM9" s="288"/>
      <c r="SLN9" s="284"/>
      <c r="SLO9" s="285"/>
      <c r="SLP9" s="480"/>
      <c r="SLQ9" s="480"/>
      <c r="SLR9" s="480"/>
      <c r="SLS9" s="286"/>
      <c r="SLT9" s="287"/>
      <c r="SLU9" s="288"/>
      <c r="SLV9" s="284"/>
      <c r="SLW9" s="285"/>
      <c r="SLX9" s="480"/>
      <c r="SLY9" s="480"/>
      <c r="SLZ9" s="480"/>
      <c r="SMA9" s="286"/>
      <c r="SMB9" s="287"/>
      <c r="SMC9" s="288"/>
      <c r="SMD9" s="284"/>
      <c r="SME9" s="285"/>
      <c r="SMF9" s="480"/>
      <c r="SMG9" s="480"/>
      <c r="SMH9" s="480"/>
      <c r="SMI9" s="286"/>
      <c r="SMJ9" s="287"/>
      <c r="SMK9" s="288"/>
      <c r="SML9" s="284"/>
      <c r="SMM9" s="285"/>
      <c r="SMN9" s="480"/>
      <c r="SMO9" s="480"/>
      <c r="SMP9" s="480"/>
      <c r="SMQ9" s="286"/>
      <c r="SMR9" s="287"/>
      <c r="SMS9" s="288"/>
      <c r="SMT9" s="284"/>
      <c r="SMU9" s="285"/>
      <c r="SMV9" s="480"/>
      <c r="SMW9" s="480"/>
      <c r="SMX9" s="480"/>
      <c r="SMY9" s="286"/>
      <c r="SMZ9" s="287"/>
      <c r="SNA9" s="288"/>
      <c r="SNB9" s="284"/>
      <c r="SNC9" s="285"/>
      <c r="SND9" s="480"/>
      <c r="SNE9" s="480"/>
      <c r="SNF9" s="480"/>
      <c r="SNG9" s="286"/>
      <c r="SNH9" s="287"/>
      <c r="SNI9" s="288"/>
      <c r="SNJ9" s="284"/>
      <c r="SNK9" s="285"/>
      <c r="SNL9" s="480"/>
      <c r="SNM9" s="480"/>
      <c r="SNN9" s="480"/>
      <c r="SNO9" s="286"/>
      <c r="SNP9" s="287"/>
      <c r="SNQ9" s="288"/>
      <c r="SNR9" s="284"/>
      <c r="SNS9" s="285"/>
      <c r="SNT9" s="480"/>
      <c r="SNU9" s="480"/>
      <c r="SNV9" s="480"/>
      <c r="SNW9" s="286"/>
      <c r="SNX9" s="287"/>
      <c r="SNY9" s="288"/>
      <c r="SNZ9" s="284"/>
      <c r="SOA9" s="285"/>
      <c r="SOB9" s="480"/>
      <c r="SOC9" s="480"/>
      <c r="SOD9" s="480"/>
      <c r="SOE9" s="286"/>
      <c r="SOF9" s="287"/>
      <c r="SOG9" s="288"/>
      <c r="SOH9" s="284"/>
      <c r="SOI9" s="285"/>
      <c r="SOJ9" s="480"/>
      <c r="SOK9" s="480"/>
      <c r="SOL9" s="480"/>
      <c r="SOM9" s="286"/>
      <c r="SON9" s="287"/>
      <c r="SOO9" s="288"/>
      <c r="SOP9" s="284"/>
      <c r="SOQ9" s="285"/>
      <c r="SOR9" s="480"/>
      <c r="SOS9" s="480"/>
      <c r="SOT9" s="480"/>
      <c r="SOU9" s="286"/>
      <c r="SOV9" s="287"/>
      <c r="SOW9" s="288"/>
      <c r="SOX9" s="284"/>
      <c r="SOY9" s="285"/>
      <c r="SOZ9" s="480"/>
      <c r="SPA9" s="480"/>
      <c r="SPB9" s="480"/>
      <c r="SPC9" s="286"/>
      <c r="SPD9" s="287"/>
      <c r="SPE9" s="288"/>
      <c r="SPF9" s="284"/>
      <c r="SPG9" s="285"/>
      <c r="SPH9" s="480"/>
      <c r="SPI9" s="480"/>
      <c r="SPJ9" s="480"/>
      <c r="SPK9" s="286"/>
      <c r="SPL9" s="287"/>
      <c r="SPM9" s="288"/>
      <c r="SPN9" s="284"/>
      <c r="SPO9" s="285"/>
      <c r="SPP9" s="480"/>
      <c r="SPQ9" s="480"/>
      <c r="SPR9" s="480"/>
      <c r="SPS9" s="286"/>
      <c r="SPT9" s="287"/>
      <c r="SPU9" s="288"/>
      <c r="SPV9" s="284"/>
      <c r="SPW9" s="285"/>
      <c r="SPX9" s="480"/>
      <c r="SPY9" s="480"/>
      <c r="SPZ9" s="480"/>
      <c r="SQA9" s="286"/>
      <c r="SQB9" s="287"/>
      <c r="SQC9" s="288"/>
      <c r="SQD9" s="284"/>
      <c r="SQE9" s="285"/>
      <c r="SQF9" s="480"/>
      <c r="SQG9" s="480"/>
      <c r="SQH9" s="480"/>
      <c r="SQI9" s="286"/>
      <c r="SQJ9" s="287"/>
      <c r="SQK9" s="288"/>
      <c r="SQL9" s="284"/>
      <c r="SQM9" s="285"/>
      <c r="SQN9" s="480"/>
      <c r="SQO9" s="480"/>
      <c r="SQP9" s="480"/>
      <c r="SQQ9" s="286"/>
      <c r="SQR9" s="287"/>
      <c r="SQS9" s="288"/>
      <c r="SQT9" s="284"/>
      <c r="SQU9" s="285"/>
      <c r="SQV9" s="480"/>
      <c r="SQW9" s="480"/>
      <c r="SQX9" s="480"/>
      <c r="SQY9" s="286"/>
      <c r="SQZ9" s="287"/>
      <c r="SRA9" s="288"/>
      <c r="SRB9" s="284"/>
      <c r="SRC9" s="285"/>
      <c r="SRD9" s="480"/>
      <c r="SRE9" s="480"/>
      <c r="SRF9" s="480"/>
      <c r="SRG9" s="286"/>
      <c r="SRH9" s="287"/>
      <c r="SRI9" s="288"/>
      <c r="SRJ9" s="284"/>
      <c r="SRK9" s="285"/>
      <c r="SRL9" s="480"/>
      <c r="SRM9" s="480"/>
      <c r="SRN9" s="480"/>
      <c r="SRO9" s="286"/>
      <c r="SRP9" s="287"/>
      <c r="SRQ9" s="288"/>
      <c r="SRR9" s="284"/>
      <c r="SRS9" s="285"/>
      <c r="SRT9" s="480"/>
      <c r="SRU9" s="480"/>
      <c r="SRV9" s="480"/>
      <c r="SRW9" s="286"/>
      <c r="SRX9" s="287"/>
      <c r="SRY9" s="288"/>
      <c r="SRZ9" s="284"/>
      <c r="SSA9" s="285"/>
      <c r="SSB9" s="480"/>
      <c r="SSC9" s="480"/>
      <c r="SSD9" s="480"/>
      <c r="SSE9" s="286"/>
      <c r="SSF9" s="287"/>
      <c r="SSG9" s="288"/>
      <c r="SSH9" s="284"/>
      <c r="SSI9" s="285"/>
      <c r="SSJ9" s="480"/>
      <c r="SSK9" s="480"/>
      <c r="SSL9" s="480"/>
      <c r="SSM9" s="286"/>
      <c r="SSN9" s="287"/>
      <c r="SSO9" s="288"/>
      <c r="SSP9" s="284"/>
      <c r="SSQ9" s="285"/>
      <c r="SSR9" s="480"/>
      <c r="SSS9" s="480"/>
      <c r="SST9" s="480"/>
      <c r="SSU9" s="286"/>
      <c r="SSV9" s="287"/>
      <c r="SSW9" s="288"/>
      <c r="SSX9" s="284"/>
      <c r="SSY9" s="285"/>
      <c r="SSZ9" s="480"/>
      <c r="STA9" s="480"/>
      <c r="STB9" s="480"/>
      <c r="STC9" s="286"/>
      <c r="STD9" s="287"/>
      <c r="STE9" s="288"/>
      <c r="STF9" s="284"/>
      <c r="STG9" s="285"/>
      <c r="STH9" s="480"/>
      <c r="STI9" s="480"/>
      <c r="STJ9" s="480"/>
      <c r="STK9" s="286"/>
      <c r="STL9" s="287"/>
      <c r="STM9" s="288"/>
      <c r="STN9" s="284"/>
      <c r="STO9" s="285"/>
      <c r="STP9" s="480"/>
      <c r="STQ9" s="480"/>
      <c r="STR9" s="480"/>
      <c r="STS9" s="286"/>
      <c r="STT9" s="287"/>
      <c r="STU9" s="288"/>
      <c r="STV9" s="284"/>
      <c r="STW9" s="285"/>
      <c r="STX9" s="480"/>
      <c r="STY9" s="480"/>
      <c r="STZ9" s="480"/>
      <c r="SUA9" s="286"/>
      <c r="SUB9" s="287"/>
      <c r="SUC9" s="288"/>
      <c r="SUD9" s="284"/>
      <c r="SUE9" s="285"/>
      <c r="SUF9" s="480"/>
      <c r="SUG9" s="480"/>
      <c r="SUH9" s="480"/>
      <c r="SUI9" s="286"/>
      <c r="SUJ9" s="287"/>
      <c r="SUK9" s="288"/>
      <c r="SUL9" s="284"/>
      <c r="SUM9" s="285"/>
      <c r="SUN9" s="480"/>
      <c r="SUO9" s="480"/>
      <c r="SUP9" s="480"/>
      <c r="SUQ9" s="286"/>
      <c r="SUR9" s="287"/>
      <c r="SUS9" s="288"/>
      <c r="SUT9" s="284"/>
      <c r="SUU9" s="285"/>
      <c r="SUV9" s="480"/>
      <c r="SUW9" s="480"/>
      <c r="SUX9" s="480"/>
      <c r="SUY9" s="286"/>
      <c r="SUZ9" s="287"/>
      <c r="SVA9" s="288"/>
      <c r="SVB9" s="284"/>
      <c r="SVC9" s="285"/>
      <c r="SVD9" s="480"/>
      <c r="SVE9" s="480"/>
      <c r="SVF9" s="480"/>
      <c r="SVG9" s="286"/>
      <c r="SVH9" s="287"/>
      <c r="SVI9" s="288"/>
      <c r="SVJ9" s="284"/>
      <c r="SVK9" s="285"/>
      <c r="SVL9" s="480"/>
      <c r="SVM9" s="480"/>
      <c r="SVN9" s="480"/>
      <c r="SVO9" s="286"/>
      <c r="SVP9" s="287"/>
      <c r="SVQ9" s="288"/>
      <c r="SVR9" s="284"/>
      <c r="SVS9" s="285"/>
      <c r="SVT9" s="480"/>
      <c r="SVU9" s="480"/>
      <c r="SVV9" s="480"/>
      <c r="SVW9" s="286"/>
      <c r="SVX9" s="287"/>
      <c r="SVY9" s="288"/>
      <c r="SVZ9" s="284"/>
      <c r="SWA9" s="285"/>
      <c r="SWB9" s="480"/>
      <c r="SWC9" s="480"/>
      <c r="SWD9" s="480"/>
      <c r="SWE9" s="286"/>
      <c r="SWF9" s="287"/>
      <c r="SWG9" s="288"/>
      <c r="SWH9" s="284"/>
      <c r="SWI9" s="285"/>
      <c r="SWJ9" s="480"/>
      <c r="SWK9" s="480"/>
      <c r="SWL9" s="480"/>
      <c r="SWM9" s="286"/>
      <c r="SWN9" s="287"/>
      <c r="SWO9" s="288"/>
      <c r="SWP9" s="284"/>
      <c r="SWQ9" s="285"/>
      <c r="SWR9" s="480"/>
      <c r="SWS9" s="480"/>
      <c r="SWT9" s="480"/>
      <c r="SWU9" s="286"/>
      <c r="SWV9" s="287"/>
      <c r="SWW9" s="288"/>
      <c r="SWX9" s="284"/>
      <c r="SWY9" s="285"/>
      <c r="SWZ9" s="480"/>
      <c r="SXA9" s="480"/>
      <c r="SXB9" s="480"/>
      <c r="SXC9" s="286"/>
      <c r="SXD9" s="287"/>
      <c r="SXE9" s="288"/>
      <c r="SXF9" s="284"/>
      <c r="SXG9" s="285"/>
      <c r="SXH9" s="480"/>
      <c r="SXI9" s="480"/>
      <c r="SXJ9" s="480"/>
      <c r="SXK9" s="286"/>
      <c r="SXL9" s="287"/>
      <c r="SXM9" s="288"/>
      <c r="SXN9" s="284"/>
      <c r="SXO9" s="285"/>
      <c r="SXP9" s="480"/>
      <c r="SXQ9" s="480"/>
      <c r="SXR9" s="480"/>
      <c r="SXS9" s="286"/>
      <c r="SXT9" s="287"/>
      <c r="SXU9" s="288"/>
      <c r="SXV9" s="284"/>
      <c r="SXW9" s="285"/>
      <c r="SXX9" s="480"/>
      <c r="SXY9" s="480"/>
      <c r="SXZ9" s="480"/>
      <c r="SYA9" s="286"/>
      <c r="SYB9" s="287"/>
      <c r="SYC9" s="288"/>
      <c r="SYD9" s="284"/>
      <c r="SYE9" s="285"/>
      <c r="SYF9" s="480"/>
      <c r="SYG9" s="480"/>
      <c r="SYH9" s="480"/>
      <c r="SYI9" s="286"/>
      <c r="SYJ9" s="287"/>
      <c r="SYK9" s="288"/>
      <c r="SYL9" s="284"/>
      <c r="SYM9" s="285"/>
      <c r="SYN9" s="480"/>
      <c r="SYO9" s="480"/>
      <c r="SYP9" s="480"/>
      <c r="SYQ9" s="286"/>
      <c r="SYR9" s="287"/>
      <c r="SYS9" s="288"/>
      <c r="SYT9" s="284"/>
      <c r="SYU9" s="285"/>
      <c r="SYV9" s="480"/>
      <c r="SYW9" s="480"/>
      <c r="SYX9" s="480"/>
      <c r="SYY9" s="286"/>
      <c r="SYZ9" s="287"/>
      <c r="SZA9" s="288"/>
      <c r="SZB9" s="284"/>
      <c r="SZC9" s="285"/>
      <c r="SZD9" s="480"/>
      <c r="SZE9" s="480"/>
      <c r="SZF9" s="480"/>
      <c r="SZG9" s="286"/>
      <c r="SZH9" s="287"/>
      <c r="SZI9" s="288"/>
      <c r="SZJ9" s="284"/>
      <c r="SZK9" s="285"/>
      <c r="SZL9" s="480"/>
      <c r="SZM9" s="480"/>
      <c r="SZN9" s="480"/>
      <c r="SZO9" s="286"/>
      <c r="SZP9" s="287"/>
      <c r="SZQ9" s="288"/>
      <c r="SZR9" s="284"/>
      <c r="SZS9" s="285"/>
      <c r="SZT9" s="480"/>
      <c r="SZU9" s="480"/>
      <c r="SZV9" s="480"/>
      <c r="SZW9" s="286"/>
      <c r="SZX9" s="287"/>
      <c r="SZY9" s="288"/>
      <c r="SZZ9" s="284"/>
      <c r="TAA9" s="285"/>
      <c r="TAB9" s="480"/>
      <c r="TAC9" s="480"/>
      <c r="TAD9" s="480"/>
      <c r="TAE9" s="286"/>
      <c r="TAF9" s="287"/>
      <c r="TAG9" s="288"/>
      <c r="TAH9" s="284"/>
      <c r="TAI9" s="285"/>
      <c r="TAJ9" s="480"/>
      <c r="TAK9" s="480"/>
      <c r="TAL9" s="480"/>
      <c r="TAM9" s="286"/>
      <c r="TAN9" s="287"/>
      <c r="TAO9" s="288"/>
      <c r="TAP9" s="284"/>
      <c r="TAQ9" s="285"/>
      <c r="TAR9" s="480"/>
      <c r="TAS9" s="480"/>
      <c r="TAT9" s="480"/>
      <c r="TAU9" s="286"/>
      <c r="TAV9" s="287"/>
      <c r="TAW9" s="288"/>
      <c r="TAX9" s="284"/>
      <c r="TAY9" s="285"/>
      <c r="TAZ9" s="480"/>
      <c r="TBA9" s="480"/>
      <c r="TBB9" s="480"/>
      <c r="TBC9" s="286"/>
      <c r="TBD9" s="287"/>
      <c r="TBE9" s="288"/>
      <c r="TBF9" s="284"/>
      <c r="TBG9" s="285"/>
      <c r="TBH9" s="480"/>
      <c r="TBI9" s="480"/>
      <c r="TBJ9" s="480"/>
      <c r="TBK9" s="286"/>
      <c r="TBL9" s="287"/>
      <c r="TBM9" s="288"/>
      <c r="TBN9" s="284"/>
      <c r="TBO9" s="285"/>
      <c r="TBP9" s="480"/>
      <c r="TBQ9" s="480"/>
      <c r="TBR9" s="480"/>
      <c r="TBS9" s="286"/>
      <c r="TBT9" s="287"/>
      <c r="TBU9" s="288"/>
      <c r="TBV9" s="284"/>
      <c r="TBW9" s="285"/>
      <c r="TBX9" s="480"/>
      <c r="TBY9" s="480"/>
      <c r="TBZ9" s="480"/>
      <c r="TCA9" s="286"/>
      <c r="TCB9" s="287"/>
      <c r="TCC9" s="288"/>
      <c r="TCD9" s="284"/>
      <c r="TCE9" s="285"/>
      <c r="TCF9" s="480"/>
      <c r="TCG9" s="480"/>
      <c r="TCH9" s="480"/>
      <c r="TCI9" s="286"/>
      <c r="TCJ9" s="287"/>
      <c r="TCK9" s="288"/>
      <c r="TCL9" s="284"/>
      <c r="TCM9" s="285"/>
      <c r="TCN9" s="480"/>
      <c r="TCO9" s="480"/>
      <c r="TCP9" s="480"/>
      <c r="TCQ9" s="286"/>
      <c r="TCR9" s="287"/>
      <c r="TCS9" s="288"/>
      <c r="TCT9" s="284"/>
      <c r="TCU9" s="285"/>
      <c r="TCV9" s="480"/>
      <c r="TCW9" s="480"/>
      <c r="TCX9" s="480"/>
      <c r="TCY9" s="286"/>
      <c r="TCZ9" s="287"/>
      <c r="TDA9" s="288"/>
      <c r="TDB9" s="284"/>
      <c r="TDC9" s="285"/>
      <c r="TDD9" s="480"/>
      <c r="TDE9" s="480"/>
      <c r="TDF9" s="480"/>
      <c r="TDG9" s="286"/>
      <c r="TDH9" s="287"/>
      <c r="TDI9" s="288"/>
      <c r="TDJ9" s="284"/>
      <c r="TDK9" s="285"/>
      <c r="TDL9" s="480"/>
      <c r="TDM9" s="480"/>
      <c r="TDN9" s="480"/>
      <c r="TDO9" s="286"/>
      <c r="TDP9" s="287"/>
      <c r="TDQ9" s="288"/>
      <c r="TDR9" s="284"/>
      <c r="TDS9" s="285"/>
      <c r="TDT9" s="480"/>
      <c r="TDU9" s="480"/>
      <c r="TDV9" s="480"/>
      <c r="TDW9" s="286"/>
      <c r="TDX9" s="287"/>
      <c r="TDY9" s="288"/>
      <c r="TDZ9" s="284"/>
      <c r="TEA9" s="285"/>
      <c r="TEB9" s="480"/>
      <c r="TEC9" s="480"/>
      <c r="TED9" s="480"/>
      <c r="TEE9" s="286"/>
      <c r="TEF9" s="287"/>
      <c r="TEG9" s="288"/>
      <c r="TEH9" s="284"/>
      <c r="TEI9" s="285"/>
      <c r="TEJ9" s="480"/>
      <c r="TEK9" s="480"/>
      <c r="TEL9" s="480"/>
      <c r="TEM9" s="286"/>
      <c r="TEN9" s="287"/>
      <c r="TEO9" s="288"/>
      <c r="TEP9" s="284"/>
      <c r="TEQ9" s="285"/>
      <c r="TER9" s="480"/>
      <c r="TES9" s="480"/>
      <c r="TET9" s="480"/>
      <c r="TEU9" s="286"/>
      <c r="TEV9" s="287"/>
      <c r="TEW9" s="288"/>
      <c r="TEX9" s="284"/>
      <c r="TEY9" s="285"/>
      <c r="TEZ9" s="480"/>
      <c r="TFA9" s="480"/>
      <c r="TFB9" s="480"/>
      <c r="TFC9" s="286"/>
      <c r="TFD9" s="287"/>
      <c r="TFE9" s="288"/>
      <c r="TFF9" s="284"/>
      <c r="TFG9" s="285"/>
      <c r="TFH9" s="480"/>
      <c r="TFI9" s="480"/>
      <c r="TFJ9" s="480"/>
      <c r="TFK9" s="286"/>
      <c r="TFL9" s="287"/>
      <c r="TFM9" s="288"/>
      <c r="TFN9" s="284"/>
      <c r="TFO9" s="285"/>
      <c r="TFP9" s="480"/>
      <c r="TFQ9" s="480"/>
      <c r="TFR9" s="480"/>
      <c r="TFS9" s="286"/>
      <c r="TFT9" s="287"/>
      <c r="TFU9" s="288"/>
      <c r="TFV9" s="284"/>
      <c r="TFW9" s="285"/>
      <c r="TFX9" s="480"/>
      <c r="TFY9" s="480"/>
      <c r="TFZ9" s="480"/>
      <c r="TGA9" s="286"/>
      <c r="TGB9" s="287"/>
      <c r="TGC9" s="288"/>
      <c r="TGD9" s="284"/>
      <c r="TGE9" s="285"/>
      <c r="TGF9" s="480"/>
      <c r="TGG9" s="480"/>
      <c r="TGH9" s="480"/>
      <c r="TGI9" s="286"/>
      <c r="TGJ9" s="287"/>
      <c r="TGK9" s="288"/>
      <c r="TGL9" s="284"/>
      <c r="TGM9" s="285"/>
      <c r="TGN9" s="480"/>
      <c r="TGO9" s="480"/>
      <c r="TGP9" s="480"/>
      <c r="TGQ9" s="286"/>
      <c r="TGR9" s="287"/>
      <c r="TGS9" s="288"/>
      <c r="TGT9" s="284"/>
      <c r="TGU9" s="285"/>
      <c r="TGV9" s="480"/>
      <c r="TGW9" s="480"/>
      <c r="TGX9" s="480"/>
      <c r="TGY9" s="286"/>
      <c r="TGZ9" s="287"/>
      <c r="THA9" s="288"/>
      <c r="THB9" s="284"/>
      <c r="THC9" s="285"/>
      <c r="THD9" s="480"/>
      <c r="THE9" s="480"/>
      <c r="THF9" s="480"/>
      <c r="THG9" s="286"/>
      <c r="THH9" s="287"/>
      <c r="THI9" s="288"/>
      <c r="THJ9" s="284"/>
      <c r="THK9" s="285"/>
      <c r="THL9" s="480"/>
      <c r="THM9" s="480"/>
      <c r="THN9" s="480"/>
      <c r="THO9" s="286"/>
      <c r="THP9" s="287"/>
      <c r="THQ9" s="288"/>
      <c r="THR9" s="284"/>
      <c r="THS9" s="285"/>
      <c r="THT9" s="480"/>
      <c r="THU9" s="480"/>
      <c r="THV9" s="480"/>
      <c r="THW9" s="286"/>
      <c r="THX9" s="287"/>
      <c r="THY9" s="288"/>
      <c r="THZ9" s="284"/>
      <c r="TIA9" s="285"/>
      <c r="TIB9" s="480"/>
      <c r="TIC9" s="480"/>
      <c r="TID9" s="480"/>
      <c r="TIE9" s="286"/>
      <c r="TIF9" s="287"/>
      <c r="TIG9" s="288"/>
      <c r="TIH9" s="284"/>
      <c r="TII9" s="285"/>
      <c r="TIJ9" s="480"/>
      <c r="TIK9" s="480"/>
      <c r="TIL9" s="480"/>
      <c r="TIM9" s="286"/>
      <c r="TIN9" s="287"/>
      <c r="TIO9" s="288"/>
      <c r="TIP9" s="284"/>
      <c r="TIQ9" s="285"/>
      <c r="TIR9" s="480"/>
      <c r="TIS9" s="480"/>
      <c r="TIT9" s="480"/>
      <c r="TIU9" s="286"/>
      <c r="TIV9" s="287"/>
      <c r="TIW9" s="288"/>
      <c r="TIX9" s="284"/>
      <c r="TIY9" s="285"/>
      <c r="TIZ9" s="480"/>
      <c r="TJA9" s="480"/>
      <c r="TJB9" s="480"/>
      <c r="TJC9" s="286"/>
      <c r="TJD9" s="287"/>
      <c r="TJE9" s="288"/>
      <c r="TJF9" s="284"/>
      <c r="TJG9" s="285"/>
      <c r="TJH9" s="480"/>
      <c r="TJI9" s="480"/>
      <c r="TJJ9" s="480"/>
      <c r="TJK9" s="286"/>
      <c r="TJL9" s="287"/>
      <c r="TJM9" s="288"/>
      <c r="TJN9" s="284"/>
      <c r="TJO9" s="285"/>
      <c r="TJP9" s="480"/>
      <c r="TJQ9" s="480"/>
      <c r="TJR9" s="480"/>
      <c r="TJS9" s="286"/>
      <c r="TJT9" s="287"/>
      <c r="TJU9" s="288"/>
      <c r="TJV9" s="284"/>
      <c r="TJW9" s="285"/>
      <c r="TJX9" s="480"/>
      <c r="TJY9" s="480"/>
      <c r="TJZ9" s="480"/>
      <c r="TKA9" s="286"/>
      <c r="TKB9" s="287"/>
      <c r="TKC9" s="288"/>
      <c r="TKD9" s="284"/>
      <c r="TKE9" s="285"/>
      <c r="TKF9" s="480"/>
      <c r="TKG9" s="480"/>
      <c r="TKH9" s="480"/>
      <c r="TKI9" s="286"/>
      <c r="TKJ9" s="287"/>
      <c r="TKK9" s="288"/>
      <c r="TKL9" s="284"/>
      <c r="TKM9" s="285"/>
      <c r="TKN9" s="480"/>
      <c r="TKO9" s="480"/>
      <c r="TKP9" s="480"/>
      <c r="TKQ9" s="286"/>
      <c r="TKR9" s="287"/>
      <c r="TKS9" s="288"/>
      <c r="TKT9" s="284"/>
      <c r="TKU9" s="285"/>
      <c r="TKV9" s="480"/>
      <c r="TKW9" s="480"/>
      <c r="TKX9" s="480"/>
      <c r="TKY9" s="286"/>
      <c r="TKZ9" s="287"/>
      <c r="TLA9" s="288"/>
      <c r="TLB9" s="284"/>
      <c r="TLC9" s="285"/>
      <c r="TLD9" s="480"/>
      <c r="TLE9" s="480"/>
      <c r="TLF9" s="480"/>
      <c r="TLG9" s="286"/>
      <c r="TLH9" s="287"/>
      <c r="TLI9" s="288"/>
      <c r="TLJ9" s="284"/>
      <c r="TLK9" s="285"/>
      <c r="TLL9" s="480"/>
      <c r="TLM9" s="480"/>
      <c r="TLN9" s="480"/>
      <c r="TLO9" s="286"/>
      <c r="TLP9" s="287"/>
      <c r="TLQ9" s="288"/>
      <c r="TLR9" s="284"/>
      <c r="TLS9" s="285"/>
      <c r="TLT9" s="480"/>
      <c r="TLU9" s="480"/>
      <c r="TLV9" s="480"/>
      <c r="TLW9" s="286"/>
      <c r="TLX9" s="287"/>
      <c r="TLY9" s="288"/>
      <c r="TLZ9" s="284"/>
      <c r="TMA9" s="285"/>
      <c r="TMB9" s="480"/>
      <c r="TMC9" s="480"/>
      <c r="TMD9" s="480"/>
      <c r="TME9" s="286"/>
      <c r="TMF9" s="287"/>
      <c r="TMG9" s="288"/>
      <c r="TMH9" s="284"/>
      <c r="TMI9" s="285"/>
      <c r="TMJ9" s="480"/>
      <c r="TMK9" s="480"/>
      <c r="TML9" s="480"/>
      <c r="TMM9" s="286"/>
      <c r="TMN9" s="287"/>
      <c r="TMO9" s="288"/>
      <c r="TMP9" s="284"/>
      <c r="TMQ9" s="285"/>
      <c r="TMR9" s="480"/>
      <c r="TMS9" s="480"/>
      <c r="TMT9" s="480"/>
      <c r="TMU9" s="286"/>
      <c r="TMV9" s="287"/>
      <c r="TMW9" s="288"/>
      <c r="TMX9" s="284"/>
      <c r="TMY9" s="285"/>
      <c r="TMZ9" s="480"/>
      <c r="TNA9" s="480"/>
      <c r="TNB9" s="480"/>
      <c r="TNC9" s="286"/>
      <c r="TND9" s="287"/>
      <c r="TNE9" s="288"/>
      <c r="TNF9" s="284"/>
      <c r="TNG9" s="285"/>
      <c r="TNH9" s="480"/>
      <c r="TNI9" s="480"/>
      <c r="TNJ9" s="480"/>
      <c r="TNK9" s="286"/>
      <c r="TNL9" s="287"/>
      <c r="TNM9" s="288"/>
      <c r="TNN9" s="284"/>
      <c r="TNO9" s="285"/>
      <c r="TNP9" s="480"/>
      <c r="TNQ9" s="480"/>
      <c r="TNR9" s="480"/>
      <c r="TNS9" s="286"/>
      <c r="TNT9" s="287"/>
      <c r="TNU9" s="288"/>
      <c r="TNV9" s="284"/>
      <c r="TNW9" s="285"/>
      <c r="TNX9" s="480"/>
      <c r="TNY9" s="480"/>
      <c r="TNZ9" s="480"/>
      <c r="TOA9" s="286"/>
      <c r="TOB9" s="287"/>
      <c r="TOC9" s="288"/>
      <c r="TOD9" s="284"/>
      <c r="TOE9" s="285"/>
      <c r="TOF9" s="480"/>
      <c r="TOG9" s="480"/>
      <c r="TOH9" s="480"/>
      <c r="TOI9" s="286"/>
      <c r="TOJ9" s="287"/>
      <c r="TOK9" s="288"/>
      <c r="TOL9" s="284"/>
      <c r="TOM9" s="285"/>
      <c r="TON9" s="480"/>
      <c r="TOO9" s="480"/>
      <c r="TOP9" s="480"/>
      <c r="TOQ9" s="286"/>
      <c r="TOR9" s="287"/>
      <c r="TOS9" s="288"/>
      <c r="TOT9" s="284"/>
      <c r="TOU9" s="285"/>
      <c r="TOV9" s="480"/>
      <c r="TOW9" s="480"/>
      <c r="TOX9" s="480"/>
      <c r="TOY9" s="286"/>
      <c r="TOZ9" s="287"/>
      <c r="TPA9" s="288"/>
      <c r="TPB9" s="284"/>
      <c r="TPC9" s="285"/>
      <c r="TPD9" s="480"/>
      <c r="TPE9" s="480"/>
      <c r="TPF9" s="480"/>
      <c r="TPG9" s="286"/>
      <c r="TPH9" s="287"/>
      <c r="TPI9" s="288"/>
      <c r="TPJ9" s="284"/>
      <c r="TPK9" s="285"/>
      <c r="TPL9" s="480"/>
      <c r="TPM9" s="480"/>
      <c r="TPN9" s="480"/>
      <c r="TPO9" s="286"/>
      <c r="TPP9" s="287"/>
      <c r="TPQ9" s="288"/>
      <c r="TPR9" s="284"/>
      <c r="TPS9" s="285"/>
      <c r="TPT9" s="480"/>
      <c r="TPU9" s="480"/>
      <c r="TPV9" s="480"/>
      <c r="TPW9" s="286"/>
      <c r="TPX9" s="287"/>
      <c r="TPY9" s="288"/>
      <c r="TPZ9" s="284"/>
      <c r="TQA9" s="285"/>
      <c r="TQB9" s="480"/>
      <c r="TQC9" s="480"/>
      <c r="TQD9" s="480"/>
      <c r="TQE9" s="286"/>
      <c r="TQF9" s="287"/>
      <c r="TQG9" s="288"/>
      <c r="TQH9" s="284"/>
      <c r="TQI9" s="285"/>
      <c r="TQJ9" s="480"/>
      <c r="TQK9" s="480"/>
      <c r="TQL9" s="480"/>
      <c r="TQM9" s="286"/>
      <c r="TQN9" s="287"/>
      <c r="TQO9" s="288"/>
      <c r="TQP9" s="284"/>
      <c r="TQQ9" s="285"/>
      <c r="TQR9" s="480"/>
      <c r="TQS9" s="480"/>
      <c r="TQT9" s="480"/>
      <c r="TQU9" s="286"/>
      <c r="TQV9" s="287"/>
      <c r="TQW9" s="288"/>
      <c r="TQX9" s="284"/>
      <c r="TQY9" s="285"/>
      <c r="TQZ9" s="480"/>
      <c r="TRA9" s="480"/>
      <c r="TRB9" s="480"/>
      <c r="TRC9" s="286"/>
      <c r="TRD9" s="287"/>
      <c r="TRE9" s="288"/>
      <c r="TRF9" s="284"/>
      <c r="TRG9" s="285"/>
      <c r="TRH9" s="480"/>
      <c r="TRI9" s="480"/>
      <c r="TRJ9" s="480"/>
      <c r="TRK9" s="286"/>
      <c r="TRL9" s="287"/>
      <c r="TRM9" s="288"/>
      <c r="TRN9" s="284"/>
      <c r="TRO9" s="285"/>
      <c r="TRP9" s="480"/>
      <c r="TRQ9" s="480"/>
      <c r="TRR9" s="480"/>
      <c r="TRS9" s="286"/>
      <c r="TRT9" s="287"/>
      <c r="TRU9" s="288"/>
      <c r="TRV9" s="284"/>
      <c r="TRW9" s="285"/>
      <c r="TRX9" s="480"/>
      <c r="TRY9" s="480"/>
      <c r="TRZ9" s="480"/>
      <c r="TSA9" s="286"/>
      <c r="TSB9" s="287"/>
      <c r="TSC9" s="288"/>
      <c r="TSD9" s="284"/>
      <c r="TSE9" s="285"/>
      <c r="TSF9" s="480"/>
      <c r="TSG9" s="480"/>
      <c r="TSH9" s="480"/>
      <c r="TSI9" s="286"/>
      <c r="TSJ9" s="287"/>
      <c r="TSK9" s="288"/>
      <c r="TSL9" s="284"/>
      <c r="TSM9" s="285"/>
      <c r="TSN9" s="480"/>
      <c r="TSO9" s="480"/>
      <c r="TSP9" s="480"/>
      <c r="TSQ9" s="286"/>
      <c r="TSR9" s="287"/>
      <c r="TSS9" s="288"/>
      <c r="TST9" s="284"/>
      <c r="TSU9" s="285"/>
      <c r="TSV9" s="480"/>
      <c r="TSW9" s="480"/>
      <c r="TSX9" s="480"/>
      <c r="TSY9" s="286"/>
      <c r="TSZ9" s="287"/>
      <c r="TTA9" s="288"/>
      <c r="TTB9" s="284"/>
      <c r="TTC9" s="285"/>
      <c r="TTD9" s="480"/>
      <c r="TTE9" s="480"/>
      <c r="TTF9" s="480"/>
      <c r="TTG9" s="286"/>
      <c r="TTH9" s="287"/>
      <c r="TTI9" s="288"/>
      <c r="TTJ9" s="284"/>
      <c r="TTK9" s="285"/>
      <c r="TTL9" s="480"/>
      <c r="TTM9" s="480"/>
      <c r="TTN9" s="480"/>
      <c r="TTO9" s="286"/>
      <c r="TTP9" s="287"/>
      <c r="TTQ9" s="288"/>
      <c r="TTR9" s="284"/>
      <c r="TTS9" s="285"/>
      <c r="TTT9" s="480"/>
      <c r="TTU9" s="480"/>
      <c r="TTV9" s="480"/>
      <c r="TTW9" s="286"/>
      <c r="TTX9" s="287"/>
      <c r="TTY9" s="288"/>
      <c r="TTZ9" s="284"/>
      <c r="TUA9" s="285"/>
      <c r="TUB9" s="480"/>
      <c r="TUC9" s="480"/>
      <c r="TUD9" s="480"/>
      <c r="TUE9" s="286"/>
      <c r="TUF9" s="287"/>
      <c r="TUG9" s="288"/>
      <c r="TUH9" s="284"/>
      <c r="TUI9" s="285"/>
      <c r="TUJ9" s="480"/>
      <c r="TUK9" s="480"/>
      <c r="TUL9" s="480"/>
      <c r="TUM9" s="286"/>
      <c r="TUN9" s="287"/>
      <c r="TUO9" s="288"/>
      <c r="TUP9" s="284"/>
      <c r="TUQ9" s="285"/>
      <c r="TUR9" s="480"/>
      <c r="TUS9" s="480"/>
      <c r="TUT9" s="480"/>
      <c r="TUU9" s="286"/>
      <c r="TUV9" s="287"/>
      <c r="TUW9" s="288"/>
      <c r="TUX9" s="284"/>
      <c r="TUY9" s="285"/>
      <c r="TUZ9" s="480"/>
      <c r="TVA9" s="480"/>
      <c r="TVB9" s="480"/>
      <c r="TVC9" s="286"/>
      <c r="TVD9" s="287"/>
      <c r="TVE9" s="288"/>
      <c r="TVF9" s="284"/>
      <c r="TVG9" s="285"/>
      <c r="TVH9" s="480"/>
      <c r="TVI9" s="480"/>
      <c r="TVJ9" s="480"/>
      <c r="TVK9" s="286"/>
      <c r="TVL9" s="287"/>
      <c r="TVM9" s="288"/>
      <c r="TVN9" s="284"/>
      <c r="TVO9" s="285"/>
      <c r="TVP9" s="480"/>
      <c r="TVQ9" s="480"/>
      <c r="TVR9" s="480"/>
      <c r="TVS9" s="286"/>
      <c r="TVT9" s="287"/>
      <c r="TVU9" s="288"/>
      <c r="TVV9" s="284"/>
      <c r="TVW9" s="285"/>
      <c r="TVX9" s="480"/>
      <c r="TVY9" s="480"/>
      <c r="TVZ9" s="480"/>
      <c r="TWA9" s="286"/>
      <c r="TWB9" s="287"/>
      <c r="TWC9" s="288"/>
      <c r="TWD9" s="284"/>
      <c r="TWE9" s="285"/>
      <c r="TWF9" s="480"/>
      <c r="TWG9" s="480"/>
      <c r="TWH9" s="480"/>
      <c r="TWI9" s="286"/>
      <c r="TWJ9" s="287"/>
      <c r="TWK9" s="288"/>
      <c r="TWL9" s="284"/>
      <c r="TWM9" s="285"/>
      <c r="TWN9" s="480"/>
      <c r="TWO9" s="480"/>
      <c r="TWP9" s="480"/>
      <c r="TWQ9" s="286"/>
      <c r="TWR9" s="287"/>
      <c r="TWS9" s="288"/>
      <c r="TWT9" s="284"/>
      <c r="TWU9" s="285"/>
      <c r="TWV9" s="480"/>
      <c r="TWW9" s="480"/>
      <c r="TWX9" s="480"/>
      <c r="TWY9" s="286"/>
      <c r="TWZ9" s="287"/>
      <c r="TXA9" s="288"/>
      <c r="TXB9" s="284"/>
      <c r="TXC9" s="285"/>
      <c r="TXD9" s="480"/>
      <c r="TXE9" s="480"/>
      <c r="TXF9" s="480"/>
      <c r="TXG9" s="286"/>
      <c r="TXH9" s="287"/>
      <c r="TXI9" s="288"/>
      <c r="TXJ9" s="284"/>
      <c r="TXK9" s="285"/>
      <c r="TXL9" s="480"/>
      <c r="TXM9" s="480"/>
      <c r="TXN9" s="480"/>
      <c r="TXO9" s="286"/>
      <c r="TXP9" s="287"/>
      <c r="TXQ9" s="288"/>
      <c r="TXR9" s="284"/>
      <c r="TXS9" s="285"/>
      <c r="TXT9" s="480"/>
      <c r="TXU9" s="480"/>
      <c r="TXV9" s="480"/>
      <c r="TXW9" s="286"/>
      <c r="TXX9" s="287"/>
      <c r="TXY9" s="288"/>
      <c r="TXZ9" s="284"/>
      <c r="TYA9" s="285"/>
      <c r="TYB9" s="480"/>
      <c r="TYC9" s="480"/>
      <c r="TYD9" s="480"/>
      <c r="TYE9" s="286"/>
      <c r="TYF9" s="287"/>
      <c r="TYG9" s="288"/>
      <c r="TYH9" s="284"/>
      <c r="TYI9" s="285"/>
      <c r="TYJ9" s="480"/>
      <c r="TYK9" s="480"/>
      <c r="TYL9" s="480"/>
      <c r="TYM9" s="286"/>
      <c r="TYN9" s="287"/>
      <c r="TYO9" s="288"/>
      <c r="TYP9" s="284"/>
      <c r="TYQ9" s="285"/>
      <c r="TYR9" s="480"/>
      <c r="TYS9" s="480"/>
      <c r="TYT9" s="480"/>
      <c r="TYU9" s="286"/>
      <c r="TYV9" s="287"/>
      <c r="TYW9" s="288"/>
      <c r="TYX9" s="284"/>
      <c r="TYY9" s="285"/>
      <c r="TYZ9" s="480"/>
      <c r="TZA9" s="480"/>
      <c r="TZB9" s="480"/>
      <c r="TZC9" s="286"/>
      <c r="TZD9" s="287"/>
      <c r="TZE9" s="288"/>
      <c r="TZF9" s="284"/>
      <c r="TZG9" s="285"/>
      <c r="TZH9" s="480"/>
      <c r="TZI9" s="480"/>
      <c r="TZJ9" s="480"/>
      <c r="TZK9" s="286"/>
      <c r="TZL9" s="287"/>
      <c r="TZM9" s="288"/>
      <c r="TZN9" s="284"/>
      <c r="TZO9" s="285"/>
      <c r="TZP9" s="480"/>
      <c r="TZQ9" s="480"/>
      <c r="TZR9" s="480"/>
      <c r="TZS9" s="286"/>
      <c r="TZT9" s="287"/>
      <c r="TZU9" s="288"/>
      <c r="TZV9" s="284"/>
      <c r="TZW9" s="285"/>
      <c r="TZX9" s="480"/>
      <c r="TZY9" s="480"/>
      <c r="TZZ9" s="480"/>
      <c r="UAA9" s="286"/>
      <c r="UAB9" s="287"/>
      <c r="UAC9" s="288"/>
      <c r="UAD9" s="284"/>
      <c r="UAE9" s="285"/>
      <c r="UAF9" s="480"/>
      <c r="UAG9" s="480"/>
      <c r="UAH9" s="480"/>
      <c r="UAI9" s="286"/>
      <c r="UAJ9" s="287"/>
      <c r="UAK9" s="288"/>
      <c r="UAL9" s="284"/>
      <c r="UAM9" s="285"/>
      <c r="UAN9" s="480"/>
      <c r="UAO9" s="480"/>
      <c r="UAP9" s="480"/>
      <c r="UAQ9" s="286"/>
      <c r="UAR9" s="287"/>
      <c r="UAS9" s="288"/>
      <c r="UAT9" s="284"/>
      <c r="UAU9" s="285"/>
      <c r="UAV9" s="480"/>
      <c r="UAW9" s="480"/>
      <c r="UAX9" s="480"/>
      <c r="UAY9" s="286"/>
      <c r="UAZ9" s="287"/>
      <c r="UBA9" s="288"/>
      <c r="UBB9" s="284"/>
      <c r="UBC9" s="285"/>
      <c r="UBD9" s="480"/>
      <c r="UBE9" s="480"/>
      <c r="UBF9" s="480"/>
      <c r="UBG9" s="286"/>
      <c r="UBH9" s="287"/>
      <c r="UBI9" s="288"/>
      <c r="UBJ9" s="284"/>
      <c r="UBK9" s="285"/>
      <c r="UBL9" s="480"/>
      <c r="UBM9" s="480"/>
      <c r="UBN9" s="480"/>
      <c r="UBO9" s="286"/>
      <c r="UBP9" s="287"/>
      <c r="UBQ9" s="288"/>
      <c r="UBR9" s="284"/>
      <c r="UBS9" s="285"/>
      <c r="UBT9" s="480"/>
      <c r="UBU9" s="480"/>
      <c r="UBV9" s="480"/>
      <c r="UBW9" s="286"/>
      <c r="UBX9" s="287"/>
      <c r="UBY9" s="288"/>
      <c r="UBZ9" s="284"/>
      <c r="UCA9" s="285"/>
      <c r="UCB9" s="480"/>
      <c r="UCC9" s="480"/>
      <c r="UCD9" s="480"/>
      <c r="UCE9" s="286"/>
      <c r="UCF9" s="287"/>
      <c r="UCG9" s="288"/>
      <c r="UCH9" s="284"/>
      <c r="UCI9" s="285"/>
      <c r="UCJ9" s="480"/>
      <c r="UCK9" s="480"/>
      <c r="UCL9" s="480"/>
      <c r="UCM9" s="286"/>
      <c r="UCN9" s="287"/>
      <c r="UCO9" s="288"/>
      <c r="UCP9" s="284"/>
      <c r="UCQ9" s="285"/>
      <c r="UCR9" s="480"/>
      <c r="UCS9" s="480"/>
      <c r="UCT9" s="480"/>
      <c r="UCU9" s="286"/>
      <c r="UCV9" s="287"/>
      <c r="UCW9" s="288"/>
      <c r="UCX9" s="284"/>
      <c r="UCY9" s="285"/>
      <c r="UCZ9" s="480"/>
      <c r="UDA9" s="480"/>
      <c r="UDB9" s="480"/>
      <c r="UDC9" s="286"/>
      <c r="UDD9" s="287"/>
      <c r="UDE9" s="288"/>
      <c r="UDF9" s="284"/>
      <c r="UDG9" s="285"/>
      <c r="UDH9" s="480"/>
      <c r="UDI9" s="480"/>
      <c r="UDJ9" s="480"/>
      <c r="UDK9" s="286"/>
      <c r="UDL9" s="287"/>
      <c r="UDM9" s="288"/>
      <c r="UDN9" s="284"/>
      <c r="UDO9" s="285"/>
      <c r="UDP9" s="480"/>
      <c r="UDQ9" s="480"/>
      <c r="UDR9" s="480"/>
      <c r="UDS9" s="286"/>
      <c r="UDT9" s="287"/>
      <c r="UDU9" s="288"/>
      <c r="UDV9" s="284"/>
      <c r="UDW9" s="285"/>
      <c r="UDX9" s="480"/>
      <c r="UDY9" s="480"/>
      <c r="UDZ9" s="480"/>
      <c r="UEA9" s="286"/>
      <c r="UEB9" s="287"/>
      <c r="UEC9" s="288"/>
      <c r="UED9" s="284"/>
      <c r="UEE9" s="285"/>
      <c r="UEF9" s="480"/>
      <c r="UEG9" s="480"/>
      <c r="UEH9" s="480"/>
      <c r="UEI9" s="286"/>
      <c r="UEJ9" s="287"/>
      <c r="UEK9" s="288"/>
      <c r="UEL9" s="284"/>
      <c r="UEM9" s="285"/>
      <c r="UEN9" s="480"/>
      <c r="UEO9" s="480"/>
      <c r="UEP9" s="480"/>
      <c r="UEQ9" s="286"/>
      <c r="UER9" s="287"/>
      <c r="UES9" s="288"/>
      <c r="UET9" s="284"/>
      <c r="UEU9" s="285"/>
      <c r="UEV9" s="480"/>
      <c r="UEW9" s="480"/>
      <c r="UEX9" s="480"/>
      <c r="UEY9" s="286"/>
      <c r="UEZ9" s="287"/>
      <c r="UFA9" s="288"/>
      <c r="UFB9" s="284"/>
      <c r="UFC9" s="285"/>
      <c r="UFD9" s="480"/>
      <c r="UFE9" s="480"/>
      <c r="UFF9" s="480"/>
      <c r="UFG9" s="286"/>
      <c r="UFH9" s="287"/>
      <c r="UFI9" s="288"/>
      <c r="UFJ9" s="284"/>
      <c r="UFK9" s="285"/>
      <c r="UFL9" s="480"/>
      <c r="UFM9" s="480"/>
      <c r="UFN9" s="480"/>
      <c r="UFO9" s="286"/>
      <c r="UFP9" s="287"/>
      <c r="UFQ9" s="288"/>
      <c r="UFR9" s="284"/>
      <c r="UFS9" s="285"/>
      <c r="UFT9" s="480"/>
      <c r="UFU9" s="480"/>
      <c r="UFV9" s="480"/>
      <c r="UFW9" s="286"/>
      <c r="UFX9" s="287"/>
      <c r="UFY9" s="288"/>
      <c r="UFZ9" s="284"/>
      <c r="UGA9" s="285"/>
      <c r="UGB9" s="480"/>
      <c r="UGC9" s="480"/>
      <c r="UGD9" s="480"/>
      <c r="UGE9" s="286"/>
      <c r="UGF9" s="287"/>
      <c r="UGG9" s="288"/>
      <c r="UGH9" s="284"/>
      <c r="UGI9" s="285"/>
      <c r="UGJ9" s="480"/>
      <c r="UGK9" s="480"/>
      <c r="UGL9" s="480"/>
      <c r="UGM9" s="286"/>
      <c r="UGN9" s="287"/>
      <c r="UGO9" s="288"/>
      <c r="UGP9" s="284"/>
      <c r="UGQ9" s="285"/>
      <c r="UGR9" s="480"/>
      <c r="UGS9" s="480"/>
      <c r="UGT9" s="480"/>
      <c r="UGU9" s="286"/>
      <c r="UGV9" s="287"/>
      <c r="UGW9" s="288"/>
      <c r="UGX9" s="284"/>
      <c r="UGY9" s="285"/>
      <c r="UGZ9" s="480"/>
      <c r="UHA9" s="480"/>
      <c r="UHB9" s="480"/>
      <c r="UHC9" s="286"/>
      <c r="UHD9" s="287"/>
      <c r="UHE9" s="288"/>
      <c r="UHF9" s="284"/>
      <c r="UHG9" s="285"/>
      <c r="UHH9" s="480"/>
      <c r="UHI9" s="480"/>
      <c r="UHJ9" s="480"/>
      <c r="UHK9" s="286"/>
      <c r="UHL9" s="287"/>
      <c r="UHM9" s="288"/>
      <c r="UHN9" s="284"/>
      <c r="UHO9" s="285"/>
      <c r="UHP9" s="480"/>
      <c r="UHQ9" s="480"/>
      <c r="UHR9" s="480"/>
      <c r="UHS9" s="286"/>
      <c r="UHT9" s="287"/>
      <c r="UHU9" s="288"/>
      <c r="UHV9" s="284"/>
      <c r="UHW9" s="285"/>
      <c r="UHX9" s="480"/>
      <c r="UHY9" s="480"/>
      <c r="UHZ9" s="480"/>
      <c r="UIA9" s="286"/>
      <c r="UIB9" s="287"/>
      <c r="UIC9" s="288"/>
      <c r="UID9" s="284"/>
      <c r="UIE9" s="285"/>
      <c r="UIF9" s="480"/>
      <c r="UIG9" s="480"/>
      <c r="UIH9" s="480"/>
      <c r="UII9" s="286"/>
      <c r="UIJ9" s="287"/>
      <c r="UIK9" s="288"/>
      <c r="UIL9" s="284"/>
      <c r="UIM9" s="285"/>
      <c r="UIN9" s="480"/>
      <c r="UIO9" s="480"/>
      <c r="UIP9" s="480"/>
      <c r="UIQ9" s="286"/>
      <c r="UIR9" s="287"/>
      <c r="UIS9" s="288"/>
      <c r="UIT9" s="284"/>
      <c r="UIU9" s="285"/>
      <c r="UIV9" s="480"/>
      <c r="UIW9" s="480"/>
      <c r="UIX9" s="480"/>
      <c r="UIY9" s="286"/>
      <c r="UIZ9" s="287"/>
      <c r="UJA9" s="288"/>
      <c r="UJB9" s="284"/>
      <c r="UJC9" s="285"/>
      <c r="UJD9" s="480"/>
      <c r="UJE9" s="480"/>
      <c r="UJF9" s="480"/>
      <c r="UJG9" s="286"/>
      <c r="UJH9" s="287"/>
      <c r="UJI9" s="288"/>
      <c r="UJJ9" s="284"/>
      <c r="UJK9" s="285"/>
      <c r="UJL9" s="480"/>
      <c r="UJM9" s="480"/>
      <c r="UJN9" s="480"/>
      <c r="UJO9" s="286"/>
      <c r="UJP9" s="287"/>
      <c r="UJQ9" s="288"/>
      <c r="UJR9" s="284"/>
      <c r="UJS9" s="285"/>
      <c r="UJT9" s="480"/>
      <c r="UJU9" s="480"/>
      <c r="UJV9" s="480"/>
      <c r="UJW9" s="286"/>
      <c r="UJX9" s="287"/>
      <c r="UJY9" s="288"/>
      <c r="UJZ9" s="284"/>
      <c r="UKA9" s="285"/>
      <c r="UKB9" s="480"/>
      <c r="UKC9" s="480"/>
      <c r="UKD9" s="480"/>
      <c r="UKE9" s="286"/>
      <c r="UKF9" s="287"/>
      <c r="UKG9" s="288"/>
      <c r="UKH9" s="284"/>
      <c r="UKI9" s="285"/>
      <c r="UKJ9" s="480"/>
      <c r="UKK9" s="480"/>
      <c r="UKL9" s="480"/>
      <c r="UKM9" s="286"/>
      <c r="UKN9" s="287"/>
      <c r="UKO9" s="288"/>
      <c r="UKP9" s="284"/>
      <c r="UKQ9" s="285"/>
      <c r="UKR9" s="480"/>
      <c r="UKS9" s="480"/>
      <c r="UKT9" s="480"/>
      <c r="UKU9" s="286"/>
      <c r="UKV9" s="287"/>
      <c r="UKW9" s="288"/>
      <c r="UKX9" s="284"/>
      <c r="UKY9" s="285"/>
      <c r="UKZ9" s="480"/>
      <c r="ULA9" s="480"/>
      <c r="ULB9" s="480"/>
      <c r="ULC9" s="286"/>
      <c r="ULD9" s="287"/>
      <c r="ULE9" s="288"/>
      <c r="ULF9" s="284"/>
      <c r="ULG9" s="285"/>
      <c r="ULH9" s="480"/>
      <c r="ULI9" s="480"/>
      <c r="ULJ9" s="480"/>
      <c r="ULK9" s="286"/>
      <c r="ULL9" s="287"/>
      <c r="ULM9" s="288"/>
      <c r="ULN9" s="284"/>
      <c r="ULO9" s="285"/>
      <c r="ULP9" s="480"/>
      <c r="ULQ9" s="480"/>
      <c r="ULR9" s="480"/>
      <c r="ULS9" s="286"/>
      <c r="ULT9" s="287"/>
      <c r="ULU9" s="288"/>
      <c r="ULV9" s="284"/>
      <c r="ULW9" s="285"/>
      <c r="ULX9" s="480"/>
      <c r="ULY9" s="480"/>
      <c r="ULZ9" s="480"/>
      <c r="UMA9" s="286"/>
      <c r="UMB9" s="287"/>
      <c r="UMC9" s="288"/>
      <c r="UMD9" s="284"/>
      <c r="UME9" s="285"/>
      <c r="UMF9" s="480"/>
      <c r="UMG9" s="480"/>
      <c r="UMH9" s="480"/>
      <c r="UMI9" s="286"/>
      <c r="UMJ9" s="287"/>
      <c r="UMK9" s="288"/>
      <c r="UML9" s="284"/>
      <c r="UMM9" s="285"/>
      <c r="UMN9" s="480"/>
      <c r="UMO9" s="480"/>
      <c r="UMP9" s="480"/>
      <c r="UMQ9" s="286"/>
      <c r="UMR9" s="287"/>
      <c r="UMS9" s="288"/>
      <c r="UMT9" s="284"/>
      <c r="UMU9" s="285"/>
      <c r="UMV9" s="480"/>
      <c r="UMW9" s="480"/>
      <c r="UMX9" s="480"/>
      <c r="UMY9" s="286"/>
      <c r="UMZ9" s="287"/>
      <c r="UNA9" s="288"/>
      <c r="UNB9" s="284"/>
      <c r="UNC9" s="285"/>
      <c r="UND9" s="480"/>
      <c r="UNE9" s="480"/>
      <c r="UNF9" s="480"/>
      <c r="UNG9" s="286"/>
      <c r="UNH9" s="287"/>
      <c r="UNI9" s="288"/>
      <c r="UNJ9" s="284"/>
      <c r="UNK9" s="285"/>
      <c r="UNL9" s="480"/>
      <c r="UNM9" s="480"/>
      <c r="UNN9" s="480"/>
      <c r="UNO9" s="286"/>
      <c r="UNP9" s="287"/>
      <c r="UNQ9" s="288"/>
      <c r="UNR9" s="284"/>
      <c r="UNS9" s="285"/>
      <c r="UNT9" s="480"/>
      <c r="UNU9" s="480"/>
      <c r="UNV9" s="480"/>
      <c r="UNW9" s="286"/>
      <c r="UNX9" s="287"/>
      <c r="UNY9" s="288"/>
      <c r="UNZ9" s="284"/>
      <c r="UOA9" s="285"/>
      <c r="UOB9" s="480"/>
      <c r="UOC9" s="480"/>
      <c r="UOD9" s="480"/>
      <c r="UOE9" s="286"/>
      <c r="UOF9" s="287"/>
      <c r="UOG9" s="288"/>
      <c r="UOH9" s="284"/>
      <c r="UOI9" s="285"/>
      <c r="UOJ9" s="480"/>
      <c r="UOK9" s="480"/>
      <c r="UOL9" s="480"/>
      <c r="UOM9" s="286"/>
      <c r="UON9" s="287"/>
      <c r="UOO9" s="288"/>
      <c r="UOP9" s="284"/>
      <c r="UOQ9" s="285"/>
      <c r="UOR9" s="480"/>
      <c r="UOS9" s="480"/>
      <c r="UOT9" s="480"/>
      <c r="UOU9" s="286"/>
      <c r="UOV9" s="287"/>
      <c r="UOW9" s="288"/>
      <c r="UOX9" s="284"/>
      <c r="UOY9" s="285"/>
      <c r="UOZ9" s="480"/>
      <c r="UPA9" s="480"/>
      <c r="UPB9" s="480"/>
      <c r="UPC9" s="286"/>
      <c r="UPD9" s="287"/>
      <c r="UPE9" s="288"/>
      <c r="UPF9" s="284"/>
      <c r="UPG9" s="285"/>
      <c r="UPH9" s="480"/>
      <c r="UPI9" s="480"/>
      <c r="UPJ9" s="480"/>
      <c r="UPK9" s="286"/>
      <c r="UPL9" s="287"/>
      <c r="UPM9" s="288"/>
      <c r="UPN9" s="284"/>
      <c r="UPO9" s="285"/>
      <c r="UPP9" s="480"/>
      <c r="UPQ9" s="480"/>
      <c r="UPR9" s="480"/>
      <c r="UPS9" s="286"/>
      <c r="UPT9" s="287"/>
      <c r="UPU9" s="288"/>
      <c r="UPV9" s="284"/>
      <c r="UPW9" s="285"/>
      <c r="UPX9" s="480"/>
      <c r="UPY9" s="480"/>
      <c r="UPZ9" s="480"/>
      <c r="UQA9" s="286"/>
      <c r="UQB9" s="287"/>
      <c r="UQC9" s="288"/>
      <c r="UQD9" s="284"/>
      <c r="UQE9" s="285"/>
      <c r="UQF9" s="480"/>
      <c r="UQG9" s="480"/>
      <c r="UQH9" s="480"/>
      <c r="UQI9" s="286"/>
      <c r="UQJ9" s="287"/>
      <c r="UQK9" s="288"/>
      <c r="UQL9" s="284"/>
      <c r="UQM9" s="285"/>
      <c r="UQN9" s="480"/>
      <c r="UQO9" s="480"/>
      <c r="UQP9" s="480"/>
      <c r="UQQ9" s="286"/>
      <c r="UQR9" s="287"/>
      <c r="UQS9" s="288"/>
      <c r="UQT9" s="284"/>
      <c r="UQU9" s="285"/>
      <c r="UQV9" s="480"/>
      <c r="UQW9" s="480"/>
      <c r="UQX9" s="480"/>
      <c r="UQY9" s="286"/>
      <c r="UQZ9" s="287"/>
      <c r="URA9" s="288"/>
      <c r="URB9" s="284"/>
      <c r="URC9" s="285"/>
      <c r="URD9" s="480"/>
      <c r="URE9" s="480"/>
      <c r="URF9" s="480"/>
      <c r="URG9" s="286"/>
      <c r="URH9" s="287"/>
      <c r="URI9" s="288"/>
      <c r="URJ9" s="284"/>
      <c r="URK9" s="285"/>
      <c r="URL9" s="480"/>
      <c r="URM9" s="480"/>
      <c r="URN9" s="480"/>
      <c r="URO9" s="286"/>
      <c r="URP9" s="287"/>
      <c r="URQ9" s="288"/>
      <c r="URR9" s="284"/>
      <c r="URS9" s="285"/>
      <c r="URT9" s="480"/>
      <c r="URU9" s="480"/>
      <c r="URV9" s="480"/>
      <c r="URW9" s="286"/>
      <c r="URX9" s="287"/>
      <c r="URY9" s="288"/>
      <c r="URZ9" s="284"/>
      <c r="USA9" s="285"/>
      <c r="USB9" s="480"/>
      <c r="USC9" s="480"/>
      <c r="USD9" s="480"/>
      <c r="USE9" s="286"/>
      <c r="USF9" s="287"/>
      <c r="USG9" s="288"/>
      <c r="USH9" s="284"/>
      <c r="USI9" s="285"/>
      <c r="USJ9" s="480"/>
      <c r="USK9" s="480"/>
      <c r="USL9" s="480"/>
      <c r="USM9" s="286"/>
      <c r="USN9" s="287"/>
      <c r="USO9" s="288"/>
      <c r="USP9" s="284"/>
      <c r="USQ9" s="285"/>
      <c r="USR9" s="480"/>
      <c r="USS9" s="480"/>
      <c r="UST9" s="480"/>
      <c r="USU9" s="286"/>
      <c r="USV9" s="287"/>
      <c r="USW9" s="288"/>
      <c r="USX9" s="284"/>
      <c r="USY9" s="285"/>
      <c r="USZ9" s="480"/>
      <c r="UTA9" s="480"/>
      <c r="UTB9" s="480"/>
      <c r="UTC9" s="286"/>
      <c r="UTD9" s="287"/>
      <c r="UTE9" s="288"/>
      <c r="UTF9" s="284"/>
      <c r="UTG9" s="285"/>
      <c r="UTH9" s="480"/>
      <c r="UTI9" s="480"/>
      <c r="UTJ9" s="480"/>
      <c r="UTK9" s="286"/>
      <c r="UTL9" s="287"/>
      <c r="UTM9" s="288"/>
      <c r="UTN9" s="284"/>
      <c r="UTO9" s="285"/>
      <c r="UTP9" s="480"/>
      <c r="UTQ9" s="480"/>
      <c r="UTR9" s="480"/>
      <c r="UTS9" s="286"/>
      <c r="UTT9" s="287"/>
      <c r="UTU9" s="288"/>
      <c r="UTV9" s="284"/>
      <c r="UTW9" s="285"/>
      <c r="UTX9" s="480"/>
      <c r="UTY9" s="480"/>
      <c r="UTZ9" s="480"/>
      <c r="UUA9" s="286"/>
      <c r="UUB9" s="287"/>
      <c r="UUC9" s="288"/>
      <c r="UUD9" s="284"/>
      <c r="UUE9" s="285"/>
      <c r="UUF9" s="480"/>
      <c r="UUG9" s="480"/>
      <c r="UUH9" s="480"/>
      <c r="UUI9" s="286"/>
      <c r="UUJ9" s="287"/>
      <c r="UUK9" s="288"/>
      <c r="UUL9" s="284"/>
      <c r="UUM9" s="285"/>
      <c r="UUN9" s="480"/>
      <c r="UUO9" s="480"/>
      <c r="UUP9" s="480"/>
      <c r="UUQ9" s="286"/>
      <c r="UUR9" s="287"/>
      <c r="UUS9" s="288"/>
      <c r="UUT9" s="284"/>
      <c r="UUU9" s="285"/>
      <c r="UUV9" s="480"/>
      <c r="UUW9" s="480"/>
      <c r="UUX9" s="480"/>
      <c r="UUY9" s="286"/>
      <c r="UUZ9" s="287"/>
      <c r="UVA9" s="288"/>
      <c r="UVB9" s="284"/>
      <c r="UVC9" s="285"/>
      <c r="UVD9" s="480"/>
      <c r="UVE9" s="480"/>
      <c r="UVF9" s="480"/>
      <c r="UVG9" s="286"/>
      <c r="UVH9" s="287"/>
      <c r="UVI9" s="288"/>
      <c r="UVJ9" s="284"/>
      <c r="UVK9" s="285"/>
      <c r="UVL9" s="480"/>
      <c r="UVM9" s="480"/>
      <c r="UVN9" s="480"/>
      <c r="UVO9" s="286"/>
      <c r="UVP9" s="287"/>
      <c r="UVQ9" s="288"/>
      <c r="UVR9" s="284"/>
      <c r="UVS9" s="285"/>
      <c r="UVT9" s="480"/>
      <c r="UVU9" s="480"/>
      <c r="UVV9" s="480"/>
      <c r="UVW9" s="286"/>
      <c r="UVX9" s="287"/>
      <c r="UVY9" s="288"/>
      <c r="UVZ9" s="284"/>
      <c r="UWA9" s="285"/>
      <c r="UWB9" s="480"/>
      <c r="UWC9" s="480"/>
      <c r="UWD9" s="480"/>
      <c r="UWE9" s="286"/>
      <c r="UWF9" s="287"/>
      <c r="UWG9" s="288"/>
      <c r="UWH9" s="284"/>
      <c r="UWI9" s="285"/>
      <c r="UWJ9" s="480"/>
      <c r="UWK9" s="480"/>
      <c r="UWL9" s="480"/>
      <c r="UWM9" s="286"/>
      <c r="UWN9" s="287"/>
      <c r="UWO9" s="288"/>
      <c r="UWP9" s="284"/>
      <c r="UWQ9" s="285"/>
      <c r="UWR9" s="480"/>
      <c r="UWS9" s="480"/>
      <c r="UWT9" s="480"/>
      <c r="UWU9" s="286"/>
      <c r="UWV9" s="287"/>
      <c r="UWW9" s="288"/>
      <c r="UWX9" s="284"/>
      <c r="UWY9" s="285"/>
      <c r="UWZ9" s="480"/>
      <c r="UXA9" s="480"/>
      <c r="UXB9" s="480"/>
      <c r="UXC9" s="286"/>
      <c r="UXD9" s="287"/>
      <c r="UXE9" s="288"/>
      <c r="UXF9" s="284"/>
      <c r="UXG9" s="285"/>
      <c r="UXH9" s="480"/>
      <c r="UXI9" s="480"/>
      <c r="UXJ9" s="480"/>
      <c r="UXK9" s="286"/>
      <c r="UXL9" s="287"/>
      <c r="UXM9" s="288"/>
      <c r="UXN9" s="284"/>
      <c r="UXO9" s="285"/>
      <c r="UXP9" s="480"/>
      <c r="UXQ9" s="480"/>
      <c r="UXR9" s="480"/>
      <c r="UXS9" s="286"/>
      <c r="UXT9" s="287"/>
      <c r="UXU9" s="288"/>
      <c r="UXV9" s="284"/>
      <c r="UXW9" s="285"/>
      <c r="UXX9" s="480"/>
      <c r="UXY9" s="480"/>
      <c r="UXZ9" s="480"/>
      <c r="UYA9" s="286"/>
      <c r="UYB9" s="287"/>
      <c r="UYC9" s="288"/>
      <c r="UYD9" s="284"/>
      <c r="UYE9" s="285"/>
      <c r="UYF9" s="480"/>
      <c r="UYG9" s="480"/>
      <c r="UYH9" s="480"/>
      <c r="UYI9" s="286"/>
      <c r="UYJ9" s="287"/>
      <c r="UYK9" s="288"/>
      <c r="UYL9" s="284"/>
      <c r="UYM9" s="285"/>
      <c r="UYN9" s="480"/>
      <c r="UYO9" s="480"/>
      <c r="UYP9" s="480"/>
      <c r="UYQ9" s="286"/>
      <c r="UYR9" s="287"/>
      <c r="UYS9" s="288"/>
      <c r="UYT9" s="284"/>
      <c r="UYU9" s="285"/>
      <c r="UYV9" s="480"/>
      <c r="UYW9" s="480"/>
      <c r="UYX9" s="480"/>
      <c r="UYY9" s="286"/>
      <c r="UYZ9" s="287"/>
      <c r="UZA9" s="288"/>
      <c r="UZB9" s="284"/>
      <c r="UZC9" s="285"/>
      <c r="UZD9" s="480"/>
      <c r="UZE9" s="480"/>
      <c r="UZF9" s="480"/>
      <c r="UZG9" s="286"/>
      <c r="UZH9" s="287"/>
      <c r="UZI9" s="288"/>
      <c r="UZJ9" s="284"/>
      <c r="UZK9" s="285"/>
      <c r="UZL9" s="480"/>
      <c r="UZM9" s="480"/>
      <c r="UZN9" s="480"/>
      <c r="UZO9" s="286"/>
      <c r="UZP9" s="287"/>
      <c r="UZQ9" s="288"/>
      <c r="UZR9" s="284"/>
      <c r="UZS9" s="285"/>
      <c r="UZT9" s="480"/>
      <c r="UZU9" s="480"/>
      <c r="UZV9" s="480"/>
      <c r="UZW9" s="286"/>
      <c r="UZX9" s="287"/>
      <c r="UZY9" s="288"/>
      <c r="UZZ9" s="284"/>
      <c r="VAA9" s="285"/>
      <c r="VAB9" s="480"/>
      <c r="VAC9" s="480"/>
      <c r="VAD9" s="480"/>
      <c r="VAE9" s="286"/>
      <c r="VAF9" s="287"/>
      <c r="VAG9" s="288"/>
      <c r="VAH9" s="284"/>
      <c r="VAI9" s="285"/>
      <c r="VAJ9" s="480"/>
      <c r="VAK9" s="480"/>
      <c r="VAL9" s="480"/>
      <c r="VAM9" s="286"/>
      <c r="VAN9" s="287"/>
      <c r="VAO9" s="288"/>
      <c r="VAP9" s="284"/>
      <c r="VAQ9" s="285"/>
      <c r="VAR9" s="480"/>
      <c r="VAS9" s="480"/>
      <c r="VAT9" s="480"/>
      <c r="VAU9" s="286"/>
      <c r="VAV9" s="287"/>
      <c r="VAW9" s="288"/>
      <c r="VAX9" s="284"/>
      <c r="VAY9" s="285"/>
      <c r="VAZ9" s="480"/>
      <c r="VBA9" s="480"/>
      <c r="VBB9" s="480"/>
      <c r="VBC9" s="286"/>
      <c r="VBD9" s="287"/>
      <c r="VBE9" s="288"/>
      <c r="VBF9" s="284"/>
      <c r="VBG9" s="285"/>
      <c r="VBH9" s="480"/>
      <c r="VBI9" s="480"/>
      <c r="VBJ9" s="480"/>
      <c r="VBK9" s="286"/>
      <c r="VBL9" s="287"/>
      <c r="VBM9" s="288"/>
      <c r="VBN9" s="284"/>
      <c r="VBO9" s="285"/>
      <c r="VBP9" s="480"/>
      <c r="VBQ9" s="480"/>
      <c r="VBR9" s="480"/>
      <c r="VBS9" s="286"/>
      <c r="VBT9" s="287"/>
      <c r="VBU9" s="288"/>
      <c r="VBV9" s="284"/>
      <c r="VBW9" s="285"/>
      <c r="VBX9" s="480"/>
      <c r="VBY9" s="480"/>
      <c r="VBZ9" s="480"/>
      <c r="VCA9" s="286"/>
      <c r="VCB9" s="287"/>
      <c r="VCC9" s="288"/>
      <c r="VCD9" s="284"/>
      <c r="VCE9" s="285"/>
      <c r="VCF9" s="480"/>
      <c r="VCG9" s="480"/>
      <c r="VCH9" s="480"/>
      <c r="VCI9" s="286"/>
      <c r="VCJ9" s="287"/>
      <c r="VCK9" s="288"/>
      <c r="VCL9" s="284"/>
      <c r="VCM9" s="285"/>
      <c r="VCN9" s="480"/>
      <c r="VCO9" s="480"/>
      <c r="VCP9" s="480"/>
      <c r="VCQ9" s="286"/>
      <c r="VCR9" s="287"/>
      <c r="VCS9" s="288"/>
      <c r="VCT9" s="284"/>
      <c r="VCU9" s="285"/>
      <c r="VCV9" s="480"/>
      <c r="VCW9" s="480"/>
      <c r="VCX9" s="480"/>
      <c r="VCY9" s="286"/>
      <c r="VCZ9" s="287"/>
      <c r="VDA9" s="288"/>
      <c r="VDB9" s="284"/>
      <c r="VDC9" s="285"/>
      <c r="VDD9" s="480"/>
      <c r="VDE9" s="480"/>
      <c r="VDF9" s="480"/>
      <c r="VDG9" s="286"/>
      <c r="VDH9" s="287"/>
      <c r="VDI9" s="288"/>
      <c r="VDJ9" s="284"/>
      <c r="VDK9" s="285"/>
      <c r="VDL9" s="480"/>
      <c r="VDM9" s="480"/>
      <c r="VDN9" s="480"/>
      <c r="VDO9" s="286"/>
      <c r="VDP9" s="287"/>
      <c r="VDQ9" s="288"/>
      <c r="VDR9" s="284"/>
      <c r="VDS9" s="285"/>
      <c r="VDT9" s="480"/>
      <c r="VDU9" s="480"/>
      <c r="VDV9" s="480"/>
      <c r="VDW9" s="286"/>
      <c r="VDX9" s="287"/>
      <c r="VDY9" s="288"/>
      <c r="VDZ9" s="284"/>
      <c r="VEA9" s="285"/>
      <c r="VEB9" s="480"/>
      <c r="VEC9" s="480"/>
      <c r="VED9" s="480"/>
      <c r="VEE9" s="286"/>
      <c r="VEF9" s="287"/>
      <c r="VEG9" s="288"/>
      <c r="VEH9" s="284"/>
      <c r="VEI9" s="285"/>
      <c r="VEJ9" s="480"/>
      <c r="VEK9" s="480"/>
      <c r="VEL9" s="480"/>
      <c r="VEM9" s="286"/>
      <c r="VEN9" s="287"/>
      <c r="VEO9" s="288"/>
      <c r="VEP9" s="284"/>
      <c r="VEQ9" s="285"/>
      <c r="VER9" s="480"/>
      <c r="VES9" s="480"/>
      <c r="VET9" s="480"/>
      <c r="VEU9" s="286"/>
      <c r="VEV9" s="287"/>
      <c r="VEW9" s="288"/>
      <c r="VEX9" s="284"/>
      <c r="VEY9" s="285"/>
      <c r="VEZ9" s="480"/>
      <c r="VFA9" s="480"/>
      <c r="VFB9" s="480"/>
      <c r="VFC9" s="286"/>
      <c r="VFD9" s="287"/>
      <c r="VFE9" s="288"/>
      <c r="VFF9" s="284"/>
      <c r="VFG9" s="285"/>
      <c r="VFH9" s="480"/>
      <c r="VFI9" s="480"/>
      <c r="VFJ9" s="480"/>
      <c r="VFK9" s="286"/>
      <c r="VFL9" s="287"/>
      <c r="VFM9" s="288"/>
      <c r="VFN9" s="284"/>
      <c r="VFO9" s="285"/>
      <c r="VFP9" s="480"/>
      <c r="VFQ9" s="480"/>
      <c r="VFR9" s="480"/>
      <c r="VFS9" s="286"/>
      <c r="VFT9" s="287"/>
      <c r="VFU9" s="288"/>
      <c r="VFV9" s="284"/>
      <c r="VFW9" s="285"/>
      <c r="VFX9" s="480"/>
      <c r="VFY9" s="480"/>
      <c r="VFZ9" s="480"/>
      <c r="VGA9" s="286"/>
      <c r="VGB9" s="287"/>
      <c r="VGC9" s="288"/>
      <c r="VGD9" s="284"/>
      <c r="VGE9" s="285"/>
      <c r="VGF9" s="480"/>
      <c r="VGG9" s="480"/>
      <c r="VGH9" s="480"/>
      <c r="VGI9" s="286"/>
      <c r="VGJ9" s="287"/>
      <c r="VGK9" s="288"/>
      <c r="VGL9" s="284"/>
      <c r="VGM9" s="285"/>
      <c r="VGN9" s="480"/>
      <c r="VGO9" s="480"/>
      <c r="VGP9" s="480"/>
      <c r="VGQ9" s="286"/>
      <c r="VGR9" s="287"/>
      <c r="VGS9" s="288"/>
      <c r="VGT9" s="284"/>
      <c r="VGU9" s="285"/>
      <c r="VGV9" s="480"/>
      <c r="VGW9" s="480"/>
      <c r="VGX9" s="480"/>
      <c r="VGY9" s="286"/>
      <c r="VGZ9" s="287"/>
      <c r="VHA9" s="288"/>
      <c r="VHB9" s="284"/>
      <c r="VHC9" s="285"/>
      <c r="VHD9" s="480"/>
      <c r="VHE9" s="480"/>
      <c r="VHF9" s="480"/>
      <c r="VHG9" s="286"/>
      <c r="VHH9" s="287"/>
      <c r="VHI9" s="288"/>
      <c r="VHJ9" s="284"/>
      <c r="VHK9" s="285"/>
      <c r="VHL9" s="480"/>
      <c r="VHM9" s="480"/>
      <c r="VHN9" s="480"/>
      <c r="VHO9" s="286"/>
      <c r="VHP9" s="287"/>
      <c r="VHQ9" s="288"/>
      <c r="VHR9" s="284"/>
      <c r="VHS9" s="285"/>
      <c r="VHT9" s="480"/>
      <c r="VHU9" s="480"/>
      <c r="VHV9" s="480"/>
      <c r="VHW9" s="286"/>
      <c r="VHX9" s="287"/>
      <c r="VHY9" s="288"/>
      <c r="VHZ9" s="284"/>
      <c r="VIA9" s="285"/>
      <c r="VIB9" s="480"/>
      <c r="VIC9" s="480"/>
      <c r="VID9" s="480"/>
      <c r="VIE9" s="286"/>
      <c r="VIF9" s="287"/>
      <c r="VIG9" s="288"/>
      <c r="VIH9" s="284"/>
      <c r="VII9" s="285"/>
      <c r="VIJ9" s="480"/>
      <c r="VIK9" s="480"/>
      <c r="VIL9" s="480"/>
      <c r="VIM9" s="286"/>
      <c r="VIN9" s="287"/>
      <c r="VIO9" s="288"/>
      <c r="VIP9" s="284"/>
      <c r="VIQ9" s="285"/>
      <c r="VIR9" s="480"/>
      <c r="VIS9" s="480"/>
      <c r="VIT9" s="480"/>
      <c r="VIU9" s="286"/>
      <c r="VIV9" s="287"/>
      <c r="VIW9" s="288"/>
      <c r="VIX9" s="284"/>
      <c r="VIY9" s="285"/>
      <c r="VIZ9" s="480"/>
      <c r="VJA9" s="480"/>
      <c r="VJB9" s="480"/>
      <c r="VJC9" s="286"/>
      <c r="VJD9" s="287"/>
      <c r="VJE9" s="288"/>
      <c r="VJF9" s="284"/>
      <c r="VJG9" s="285"/>
      <c r="VJH9" s="480"/>
      <c r="VJI9" s="480"/>
      <c r="VJJ9" s="480"/>
      <c r="VJK9" s="286"/>
      <c r="VJL9" s="287"/>
      <c r="VJM9" s="288"/>
      <c r="VJN9" s="284"/>
      <c r="VJO9" s="285"/>
      <c r="VJP9" s="480"/>
      <c r="VJQ9" s="480"/>
      <c r="VJR9" s="480"/>
      <c r="VJS9" s="286"/>
      <c r="VJT9" s="287"/>
      <c r="VJU9" s="288"/>
      <c r="VJV9" s="284"/>
      <c r="VJW9" s="285"/>
      <c r="VJX9" s="480"/>
      <c r="VJY9" s="480"/>
      <c r="VJZ9" s="480"/>
      <c r="VKA9" s="286"/>
      <c r="VKB9" s="287"/>
      <c r="VKC9" s="288"/>
      <c r="VKD9" s="284"/>
      <c r="VKE9" s="285"/>
      <c r="VKF9" s="480"/>
      <c r="VKG9" s="480"/>
      <c r="VKH9" s="480"/>
      <c r="VKI9" s="286"/>
      <c r="VKJ9" s="287"/>
      <c r="VKK9" s="288"/>
      <c r="VKL9" s="284"/>
      <c r="VKM9" s="285"/>
      <c r="VKN9" s="480"/>
      <c r="VKO9" s="480"/>
      <c r="VKP9" s="480"/>
      <c r="VKQ9" s="286"/>
      <c r="VKR9" s="287"/>
      <c r="VKS9" s="288"/>
      <c r="VKT9" s="284"/>
      <c r="VKU9" s="285"/>
      <c r="VKV9" s="480"/>
      <c r="VKW9" s="480"/>
      <c r="VKX9" s="480"/>
      <c r="VKY9" s="286"/>
      <c r="VKZ9" s="287"/>
      <c r="VLA9" s="288"/>
      <c r="VLB9" s="284"/>
      <c r="VLC9" s="285"/>
      <c r="VLD9" s="480"/>
      <c r="VLE9" s="480"/>
      <c r="VLF9" s="480"/>
      <c r="VLG9" s="286"/>
      <c r="VLH9" s="287"/>
      <c r="VLI9" s="288"/>
      <c r="VLJ9" s="284"/>
      <c r="VLK9" s="285"/>
      <c r="VLL9" s="480"/>
      <c r="VLM9" s="480"/>
      <c r="VLN9" s="480"/>
      <c r="VLO9" s="286"/>
      <c r="VLP9" s="287"/>
      <c r="VLQ9" s="288"/>
      <c r="VLR9" s="284"/>
      <c r="VLS9" s="285"/>
      <c r="VLT9" s="480"/>
      <c r="VLU9" s="480"/>
      <c r="VLV9" s="480"/>
      <c r="VLW9" s="286"/>
      <c r="VLX9" s="287"/>
      <c r="VLY9" s="288"/>
      <c r="VLZ9" s="284"/>
      <c r="VMA9" s="285"/>
      <c r="VMB9" s="480"/>
      <c r="VMC9" s="480"/>
      <c r="VMD9" s="480"/>
      <c r="VME9" s="286"/>
      <c r="VMF9" s="287"/>
      <c r="VMG9" s="288"/>
      <c r="VMH9" s="284"/>
      <c r="VMI9" s="285"/>
      <c r="VMJ9" s="480"/>
      <c r="VMK9" s="480"/>
      <c r="VML9" s="480"/>
      <c r="VMM9" s="286"/>
      <c r="VMN9" s="287"/>
      <c r="VMO9" s="288"/>
      <c r="VMP9" s="284"/>
      <c r="VMQ9" s="285"/>
      <c r="VMR9" s="480"/>
      <c r="VMS9" s="480"/>
      <c r="VMT9" s="480"/>
      <c r="VMU9" s="286"/>
      <c r="VMV9" s="287"/>
      <c r="VMW9" s="288"/>
      <c r="VMX9" s="284"/>
      <c r="VMY9" s="285"/>
      <c r="VMZ9" s="480"/>
      <c r="VNA9" s="480"/>
      <c r="VNB9" s="480"/>
      <c r="VNC9" s="286"/>
      <c r="VND9" s="287"/>
      <c r="VNE9" s="288"/>
      <c r="VNF9" s="284"/>
      <c r="VNG9" s="285"/>
      <c r="VNH9" s="480"/>
      <c r="VNI9" s="480"/>
      <c r="VNJ9" s="480"/>
      <c r="VNK9" s="286"/>
      <c r="VNL9" s="287"/>
      <c r="VNM9" s="288"/>
      <c r="VNN9" s="284"/>
      <c r="VNO9" s="285"/>
      <c r="VNP9" s="480"/>
      <c r="VNQ9" s="480"/>
      <c r="VNR9" s="480"/>
      <c r="VNS9" s="286"/>
      <c r="VNT9" s="287"/>
      <c r="VNU9" s="288"/>
      <c r="VNV9" s="284"/>
      <c r="VNW9" s="285"/>
      <c r="VNX9" s="480"/>
      <c r="VNY9" s="480"/>
      <c r="VNZ9" s="480"/>
      <c r="VOA9" s="286"/>
      <c r="VOB9" s="287"/>
      <c r="VOC9" s="288"/>
      <c r="VOD9" s="284"/>
      <c r="VOE9" s="285"/>
      <c r="VOF9" s="480"/>
      <c r="VOG9" s="480"/>
      <c r="VOH9" s="480"/>
      <c r="VOI9" s="286"/>
      <c r="VOJ9" s="287"/>
      <c r="VOK9" s="288"/>
      <c r="VOL9" s="284"/>
      <c r="VOM9" s="285"/>
      <c r="VON9" s="480"/>
      <c r="VOO9" s="480"/>
      <c r="VOP9" s="480"/>
      <c r="VOQ9" s="286"/>
      <c r="VOR9" s="287"/>
      <c r="VOS9" s="288"/>
      <c r="VOT9" s="284"/>
      <c r="VOU9" s="285"/>
      <c r="VOV9" s="480"/>
      <c r="VOW9" s="480"/>
      <c r="VOX9" s="480"/>
      <c r="VOY9" s="286"/>
      <c r="VOZ9" s="287"/>
      <c r="VPA9" s="288"/>
      <c r="VPB9" s="284"/>
      <c r="VPC9" s="285"/>
      <c r="VPD9" s="480"/>
      <c r="VPE9" s="480"/>
      <c r="VPF9" s="480"/>
      <c r="VPG9" s="286"/>
      <c r="VPH9" s="287"/>
      <c r="VPI9" s="288"/>
      <c r="VPJ9" s="284"/>
      <c r="VPK9" s="285"/>
      <c r="VPL9" s="480"/>
      <c r="VPM9" s="480"/>
      <c r="VPN9" s="480"/>
      <c r="VPO9" s="286"/>
      <c r="VPP9" s="287"/>
      <c r="VPQ9" s="288"/>
      <c r="VPR9" s="284"/>
      <c r="VPS9" s="285"/>
      <c r="VPT9" s="480"/>
      <c r="VPU9" s="480"/>
      <c r="VPV9" s="480"/>
      <c r="VPW9" s="286"/>
      <c r="VPX9" s="287"/>
      <c r="VPY9" s="288"/>
      <c r="VPZ9" s="284"/>
      <c r="VQA9" s="285"/>
      <c r="VQB9" s="480"/>
      <c r="VQC9" s="480"/>
      <c r="VQD9" s="480"/>
      <c r="VQE9" s="286"/>
      <c r="VQF9" s="287"/>
      <c r="VQG9" s="288"/>
      <c r="VQH9" s="284"/>
      <c r="VQI9" s="285"/>
      <c r="VQJ9" s="480"/>
      <c r="VQK9" s="480"/>
      <c r="VQL9" s="480"/>
      <c r="VQM9" s="286"/>
      <c r="VQN9" s="287"/>
      <c r="VQO9" s="288"/>
      <c r="VQP9" s="284"/>
      <c r="VQQ9" s="285"/>
      <c r="VQR9" s="480"/>
      <c r="VQS9" s="480"/>
      <c r="VQT9" s="480"/>
      <c r="VQU9" s="286"/>
      <c r="VQV9" s="287"/>
      <c r="VQW9" s="288"/>
      <c r="VQX9" s="284"/>
      <c r="VQY9" s="285"/>
      <c r="VQZ9" s="480"/>
      <c r="VRA9" s="480"/>
      <c r="VRB9" s="480"/>
      <c r="VRC9" s="286"/>
      <c r="VRD9" s="287"/>
      <c r="VRE9" s="288"/>
      <c r="VRF9" s="284"/>
      <c r="VRG9" s="285"/>
      <c r="VRH9" s="480"/>
      <c r="VRI9" s="480"/>
      <c r="VRJ9" s="480"/>
      <c r="VRK9" s="286"/>
      <c r="VRL9" s="287"/>
      <c r="VRM9" s="288"/>
      <c r="VRN9" s="284"/>
      <c r="VRO9" s="285"/>
      <c r="VRP9" s="480"/>
      <c r="VRQ9" s="480"/>
      <c r="VRR9" s="480"/>
      <c r="VRS9" s="286"/>
      <c r="VRT9" s="287"/>
      <c r="VRU9" s="288"/>
      <c r="VRV9" s="284"/>
      <c r="VRW9" s="285"/>
      <c r="VRX9" s="480"/>
      <c r="VRY9" s="480"/>
      <c r="VRZ9" s="480"/>
      <c r="VSA9" s="286"/>
      <c r="VSB9" s="287"/>
      <c r="VSC9" s="288"/>
      <c r="VSD9" s="284"/>
      <c r="VSE9" s="285"/>
      <c r="VSF9" s="480"/>
      <c r="VSG9" s="480"/>
      <c r="VSH9" s="480"/>
      <c r="VSI9" s="286"/>
      <c r="VSJ9" s="287"/>
      <c r="VSK9" s="288"/>
      <c r="VSL9" s="284"/>
      <c r="VSM9" s="285"/>
      <c r="VSN9" s="480"/>
      <c r="VSO9" s="480"/>
      <c r="VSP9" s="480"/>
      <c r="VSQ9" s="286"/>
      <c r="VSR9" s="287"/>
      <c r="VSS9" s="288"/>
      <c r="VST9" s="284"/>
      <c r="VSU9" s="285"/>
      <c r="VSV9" s="480"/>
      <c r="VSW9" s="480"/>
      <c r="VSX9" s="480"/>
      <c r="VSY9" s="286"/>
      <c r="VSZ9" s="287"/>
      <c r="VTA9" s="288"/>
      <c r="VTB9" s="284"/>
      <c r="VTC9" s="285"/>
      <c r="VTD9" s="480"/>
      <c r="VTE9" s="480"/>
      <c r="VTF9" s="480"/>
      <c r="VTG9" s="286"/>
      <c r="VTH9" s="287"/>
      <c r="VTI9" s="288"/>
      <c r="VTJ9" s="284"/>
      <c r="VTK9" s="285"/>
      <c r="VTL9" s="480"/>
      <c r="VTM9" s="480"/>
      <c r="VTN9" s="480"/>
      <c r="VTO9" s="286"/>
      <c r="VTP9" s="287"/>
      <c r="VTQ9" s="288"/>
      <c r="VTR9" s="284"/>
      <c r="VTS9" s="285"/>
      <c r="VTT9" s="480"/>
      <c r="VTU9" s="480"/>
      <c r="VTV9" s="480"/>
      <c r="VTW9" s="286"/>
      <c r="VTX9" s="287"/>
      <c r="VTY9" s="288"/>
      <c r="VTZ9" s="284"/>
      <c r="VUA9" s="285"/>
      <c r="VUB9" s="480"/>
      <c r="VUC9" s="480"/>
      <c r="VUD9" s="480"/>
      <c r="VUE9" s="286"/>
      <c r="VUF9" s="287"/>
      <c r="VUG9" s="288"/>
      <c r="VUH9" s="284"/>
      <c r="VUI9" s="285"/>
      <c r="VUJ9" s="480"/>
      <c r="VUK9" s="480"/>
      <c r="VUL9" s="480"/>
      <c r="VUM9" s="286"/>
      <c r="VUN9" s="287"/>
      <c r="VUO9" s="288"/>
      <c r="VUP9" s="284"/>
      <c r="VUQ9" s="285"/>
      <c r="VUR9" s="480"/>
      <c r="VUS9" s="480"/>
      <c r="VUT9" s="480"/>
      <c r="VUU9" s="286"/>
      <c r="VUV9" s="287"/>
      <c r="VUW9" s="288"/>
      <c r="VUX9" s="284"/>
      <c r="VUY9" s="285"/>
      <c r="VUZ9" s="480"/>
      <c r="VVA9" s="480"/>
      <c r="VVB9" s="480"/>
      <c r="VVC9" s="286"/>
      <c r="VVD9" s="287"/>
      <c r="VVE9" s="288"/>
      <c r="VVF9" s="284"/>
      <c r="VVG9" s="285"/>
      <c r="VVH9" s="480"/>
      <c r="VVI9" s="480"/>
      <c r="VVJ9" s="480"/>
      <c r="VVK9" s="286"/>
      <c r="VVL9" s="287"/>
      <c r="VVM9" s="288"/>
      <c r="VVN9" s="284"/>
      <c r="VVO9" s="285"/>
      <c r="VVP9" s="480"/>
      <c r="VVQ9" s="480"/>
      <c r="VVR9" s="480"/>
      <c r="VVS9" s="286"/>
      <c r="VVT9" s="287"/>
      <c r="VVU9" s="288"/>
      <c r="VVV9" s="284"/>
      <c r="VVW9" s="285"/>
      <c r="VVX9" s="480"/>
      <c r="VVY9" s="480"/>
      <c r="VVZ9" s="480"/>
      <c r="VWA9" s="286"/>
      <c r="VWB9" s="287"/>
      <c r="VWC9" s="288"/>
      <c r="VWD9" s="284"/>
      <c r="VWE9" s="285"/>
      <c r="VWF9" s="480"/>
      <c r="VWG9" s="480"/>
      <c r="VWH9" s="480"/>
      <c r="VWI9" s="286"/>
      <c r="VWJ9" s="287"/>
      <c r="VWK9" s="288"/>
      <c r="VWL9" s="284"/>
      <c r="VWM9" s="285"/>
      <c r="VWN9" s="480"/>
      <c r="VWO9" s="480"/>
      <c r="VWP9" s="480"/>
      <c r="VWQ9" s="286"/>
      <c r="VWR9" s="287"/>
      <c r="VWS9" s="288"/>
      <c r="VWT9" s="284"/>
      <c r="VWU9" s="285"/>
      <c r="VWV9" s="480"/>
      <c r="VWW9" s="480"/>
      <c r="VWX9" s="480"/>
      <c r="VWY9" s="286"/>
      <c r="VWZ9" s="287"/>
      <c r="VXA9" s="288"/>
      <c r="VXB9" s="284"/>
      <c r="VXC9" s="285"/>
      <c r="VXD9" s="480"/>
      <c r="VXE9" s="480"/>
      <c r="VXF9" s="480"/>
      <c r="VXG9" s="286"/>
      <c r="VXH9" s="287"/>
      <c r="VXI9" s="288"/>
      <c r="VXJ9" s="284"/>
      <c r="VXK9" s="285"/>
      <c r="VXL9" s="480"/>
      <c r="VXM9" s="480"/>
      <c r="VXN9" s="480"/>
      <c r="VXO9" s="286"/>
      <c r="VXP9" s="287"/>
      <c r="VXQ9" s="288"/>
      <c r="VXR9" s="284"/>
      <c r="VXS9" s="285"/>
      <c r="VXT9" s="480"/>
      <c r="VXU9" s="480"/>
      <c r="VXV9" s="480"/>
      <c r="VXW9" s="286"/>
      <c r="VXX9" s="287"/>
      <c r="VXY9" s="288"/>
      <c r="VXZ9" s="284"/>
      <c r="VYA9" s="285"/>
      <c r="VYB9" s="480"/>
      <c r="VYC9" s="480"/>
      <c r="VYD9" s="480"/>
      <c r="VYE9" s="286"/>
      <c r="VYF9" s="287"/>
      <c r="VYG9" s="288"/>
      <c r="VYH9" s="284"/>
      <c r="VYI9" s="285"/>
      <c r="VYJ9" s="480"/>
      <c r="VYK9" s="480"/>
      <c r="VYL9" s="480"/>
      <c r="VYM9" s="286"/>
      <c r="VYN9" s="287"/>
      <c r="VYO9" s="288"/>
      <c r="VYP9" s="284"/>
      <c r="VYQ9" s="285"/>
      <c r="VYR9" s="480"/>
      <c r="VYS9" s="480"/>
      <c r="VYT9" s="480"/>
      <c r="VYU9" s="286"/>
      <c r="VYV9" s="287"/>
      <c r="VYW9" s="288"/>
      <c r="VYX9" s="284"/>
      <c r="VYY9" s="285"/>
      <c r="VYZ9" s="480"/>
      <c r="VZA9" s="480"/>
      <c r="VZB9" s="480"/>
      <c r="VZC9" s="286"/>
      <c r="VZD9" s="287"/>
      <c r="VZE9" s="288"/>
      <c r="VZF9" s="284"/>
      <c r="VZG9" s="285"/>
      <c r="VZH9" s="480"/>
      <c r="VZI9" s="480"/>
      <c r="VZJ9" s="480"/>
      <c r="VZK9" s="286"/>
      <c r="VZL9" s="287"/>
      <c r="VZM9" s="288"/>
      <c r="VZN9" s="284"/>
      <c r="VZO9" s="285"/>
      <c r="VZP9" s="480"/>
      <c r="VZQ9" s="480"/>
      <c r="VZR9" s="480"/>
      <c r="VZS9" s="286"/>
      <c r="VZT9" s="287"/>
      <c r="VZU9" s="288"/>
      <c r="VZV9" s="284"/>
      <c r="VZW9" s="285"/>
      <c r="VZX9" s="480"/>
      <c r="VZY9" s="480"/>
      <c r="VZZ9" s="480"/>
      <c r="WAA9" s="286"/>
      <c r="WAB9" s="287"/>
      <c r="WAC9" s="288"/>
      <c r="WAD9" s="284"/>
      <c r="WAE9" s="285"/>
      <c r="WAF9" s="480"/>
      <c r="WAG9" s="480"/>
      <c r="WAH9" s="480"/>
      <c r="WAI9" s="286"/>
      <c r="WAJ9" s="287"/>
      <c r="WAK9" s="288"/>
      <c r="WAL9" s="284"/>
      <c r="WAM9" s="285"/>
      <c r="WAN9" s="480"/>
      <c r="WAO9" s="480"/>
      <c r="WAP9" s="480"/>
      <c r="WAQ9" s="286"/>
      <c r="WAR9" s="287"/>
      <c r="WAS9" s="288"/>
      <c r="WAT9" s="284"/>
      <c r="WAU9" s="285"/>
      <c r="WAV9" s="480"/>
      <c r="WAW9" s="480"/>
      <c r="WAX9" s="480"/>
      <c r="WAY9" s="286"/>
      <c r="WAZ9" s="287"/>
      <c r="WBA9" s="288"/>
      <c r="WBB9" s="284"/>
      <c r="WBC9" s="285"/>
      <c r="WBD9" s="480"/>
      <c r="WBE9" s="480"/>
      <c r="WBF9" s="480"/>
      <c r="WBG9" s="286"/>
      <c r="WBH9" s="287"/>
      <c r="WBI9" s="288"/>
      <c r="WBJ9" s="284"/>
      <c r="WBK9" s="285"/>
      <c r="WBL9" s="480"/>
      <c r="WBM9" s="480"/>
      <c r="WBN9" s="480"/>
      <c r="WBO9" s="286"/>
      <c r="WBP9" s="287"/>
      <c r="WBQ9" s="288"/>
      <c r="WBR9" s="284"/>
      <c r="WBS9" s="285"/>
      <c r="WBT9" s="480"/>
      <c r="WBU9" s="480"/>
      <c r="WBV9" s="480"/>
      <c r="WBW9" s="286"/>
      <c r="WBX9" s="287"/>
      <c r="WBY9" s="288"/>
      <c r="WBZ9" s="284"/>
      <c r="WCA9" s="285"/>
      <c r="WCB9" s="480"/>
      <c r="WCC9" s="480"/>
      <c r="WCD9" s="480"/>
      <c r="WCE9" s="286"/>
      <c r="WCF9" s="287"/>
      <c r="WCG9" s="288"/>
      <c r="WCH9" s="284"/>
      <c r="WCI9" s="285"/>
      <c r="WCJ9" s="480"/>
      <c r="WCK9" s="480"/>
      <c r="WCL9" s="480"/>
      <c r="WCM9" s="286"/>
      <c r="WCN9" s="287"/>
      <c r="WCO9" s="288"/>
      <c r="WCP9" s="284"/>
      <c r="WCQ9" s="285"/>
      <c r="WCR9" s="480"/>
      <c r="WCS9" s="480"/>
      <c r="WCT9" s="480"/>
      <c r="WCU9" s="286"/>
      <c r="WCV9" s="287"/>
      <c r="WCW9" s="288"/>
      <c r="WCX9" s="284"/>
      <c r="WCY9" s="285"/>
      <c r="WCZ9" s="480"/>
      <c r="WDA9" s="480"/>
      <c r="WDB9" s="480"/>
      <c r="WDC9" s="286"/>
      <c r="WDD9" s="287"/>
      <c r="WDE9" s="288"/>
      <c r="WDF9" s="284"/>
      <c r="WDG9" s="285"/>
      <c r="WDH9" s="480"/>
      <c r="WDI9" s="480"/>
      <c r="WDJ9" s="480"/>
      <c r="WDK9" s="286"/>
      <c r="WDL9" s="287"/>
      <c r="WDM9" s="288"/>
      <c r="WDN9" s="284"/>
      <c r="WDO9" s="285"/>
      <c r="WDP9" s="480"/>
      <c r="WDQ9" s="480"/>
      <c r="WDR9" s="480"/>
      <c r="WDS9" s="286"/>
      <c r="WDT9" s="287"/>
      <c r="WDU9" s="288"/>
      <c r="WDV9" s="284"/>
      <c r="WDW9" s="285"/>
      <c r="WDX9" s="480"/>
      <c r="WDY9" s="480"/>
      <c r="WDZ9" s="480"/>
      <c r="WEA9" s="286"/>
      <c r="WEB9" s="287"/>
      <c r="WEC9" s="288"/>
      <c r="WED9" s="284"/>
      <c r="WEE9" s="285"/>
      <c r="WEF9" s="480"/>
      <c r="WEG9" s="480"/>
      <c r="WEH9" s="480"/>
      <c r="WEI9" s="286"/>
      <c r="WEJ9" s="287"/>
      <c r="WEK9" s="288"/>
      <c r="WEL9" s="284"/>
      <c r="WEM9" s="285"/>
      <c r="WEN9" s="480"/>
      <c r="WEO9" s="480"/>
      <c r="WEP9" s="480"/>
      <c r="WEQ9" s="286"/>
      <c r="WER9" s="287"/>
      <c r="WES9" s="288"/>
      <c r="WET9" s="284"/>
      <c r="WEU9" s="285"/>
      <c r="WEV9" s="480"/>
      <c r="WEW9" s="480"/>
      <c r="WEX9" s="480"/>
      <c r="WEY9" s="286"/>
      <c r="WEZ9" s="287"/>
      <c r="WFA9" s="288"/>
      <c r="WFB9" s="284"/>
      <c r="WFC9" s="285"/>
      <c r="WFD9" s="480"/>
      <c r="WFE9" s="480"/>
      <c r="WFF9" s="480"/>
      <c r="WFG9" s="286"/>
      <c r="WFH9" s="287"/>
      <c r="WFI9" s="288"/>
      <c r="WFJ9" s="284"/>
      <c r="WFK9" s="285"/>
      <c r="WFL9" s="480"/>
      <c r="WFM9" s="480"/>
      <c r="WFN9" s="480"/>
      <c r="WFO9" s="286"/>
      <c r="WFP9" s="287"/>
      <c r="WFQ9" s="288"/>
      <c r="WFR9" s="284"/>
      <c r="WFS9" s="285"/>
      <c r="WFT9" s="480"/>
      <c r="WFU9" s="480"/>
      <c r="WFV9" s="480"/>
      <c r="WFW9" s="286"/>
      <c r="WFX9" s="287"/>
      <c r="WFY9" s="288"/>
      <c r="WFZ9" s="284"/>
      <c r="WGA9" s="285"/>
      <c r="WGB9" s="480"/>
      <c r="WGC9" s="480"/>
      <c r="WGD9" s="480"/>
      <c r="WGE9" s="286"/>
      <c r="WGF9" s="287"/>
      <c r="WGG9" s="288"/>
      <c r="WGH9" s="284"/>
      <c r="WGI9" s="285"/>
      <c r="WGJ9" s="480"/>
      <c r="WGK9" s="480"/>
      <c r="WGL9" s="480"/>
      <c r="WGM9" s="286"/>
      <c r="WGN9" s="287"/>
      <c r="WGO9" s="288"/>
      <c r="WGP9" s="284"/>
      <c r="WGQ9" s="285"/>
      <c r="WGR9" s="480"/>
      <c r="WGS9" s="480"/>
      <c r="WGT9" s="480"/>
      <c r="WGU9" s="286"/>
      <c r="WGV9" s="287"/>
      <c r="WGW9" s="288"/>
      <c r="WGX9" s="284"/>
      <c r="WGY9" s="285"/>
      <c r="WGZ9" s="480"/>
      <c r="WHA9" s="480"/>
      <c r="WHB9" s="480"/>
      <c r="WHC9" s="286"/>
      <c r="WHD9" s="287"/>
      <c r="WHE9" s="288"/>
      <c r="WHF9" s="284"/>
      <c r="WHG9" s="285"/>
      <c r="WHH9" s="480"/>
      <c r="WHI9" s="480"/>
      <c r="WHJ9" s="480"/>
      <c r="WHK9" s="286"/>
      <c r="WHL9" s="287"/>
      <c r="WHM9" s="288"/>
      <c r="WHN9" s="284"/>
      <c r="WHO9" s="285"/>
      <c r="WHP9" s="480"/>
      <c r="WHQ9" s="480"/>
      <c r="WHR9" s="480"/>
      <c r="WHS9" s="286"/>
      <c r="WHT9" s="287"/>
      <c r="WHU9" s="288"/>
      <c r="WHV9" s="284"/>
      <c r="WHW9" s="285"/>
      <c r="WHX9" s="480"/>
      <c r="WHY9" s="480"/>
      <c r="WHZ9" s="480"/>
      <c r="WIA9" s="286"/>
      <c r="WIB9" s="287"/>
      <c r="WIC9" s="288"/>
      <c r="WID9" s="284"/>
      <c r="WIE9" s="285"/>
      <c r="WIF9" s="480"/>
      <c r="WIG9" s="480"/>
      <c r="WIH9" s="480"/>
      <c r="WII9" s="286"/>
      <c r="WIJ9" s="287"/>
      <c r="WIK9" s="288"/>
      <c r="WIL9" s="284"/>
      <c r="WIM9" s="285"/>
      <c r="WIN9" s="480"/>
      <c r="WIO9" s="480"/>
      <c r="WIP9" s="480"/>
      <c r="WIQ9" s="286"/>
      <c r="WIR9" s="287"/>
      <c r="WIS9" s="288"/>
      <c r="WIT9" s="284"/>
      <c r="WIU9" s="285"/>
      <c r="WIV9" s="480"/>
      <c r="WIW9" s="480"/>
      <c r="WIX9" s="480"/>
      <c r="WIY9" s="286"/>
      <c r="WIZ9" s="287"/>
      <c r="WJA9" s="288"/>
      <c r="WJB9" s="284"/>
      <c r="WJC9" s="285"/>
      <c r="WJD9" s="480"/>
      <c r="WJE9" s="480"/>
      <c r="WJF9" s="480"/>
      <c r="WJG9" s="286"/>
      <c r="WJH9" s="287"/>
      <c r="WJI9" s="288"/>
      <c r="WJJ9" s="284"/>
      <c r="WJK9" s="285"/>
      <c r="WJL9" s="480"/>
      <c r="WJM9" s="480"/>
      <c r="WJN9" s="480"/>
      <c r="WJO9" s="286"/>
      <c r="WJP9" s="287"/>
      <c r="WJQ9" s="288"/>
      <c r="WJR9" s="284"/>
      <c r="WJS9" s="285"/>
      <c r="WJT9" s="480"/>
      <c r="WJU9" s="480"/>
      <c r="WJV9" s="480"/>
      <c r="WJW9" s="286"/>
      <c r="WJX9" s="287"/>
      <c r="WJY9" s="288"/>
      <c r="WJZ9" s="284"/>
      <c r="WKA9" s="285"/>
      <c r="WKB9" s="480"/>
      <c r="WKC9" s="480"/>
      <c r="WKD9" s="480"/>
      <c r="WKE9" s="286"/>
      <c r="WKF9" s="287"/>
      <c r="WKG9" s="288"/>
      <c r="WKH9" s="284"/>
      <c r="WKI9" s="285"/>
      <c r="WKJ9" s="480"/>
      <c r="WKK9" s="480"/>
      <c r="WKL9" s="480"/>
      <c r="WKM9" s="286"/>
      <c r="WKN9" s="287"/>
      <c r="WKO9" s="288"/>
      <c r="WKP9" s="284"/>
      <c r="WKQ9" s="285"/>
      <c r="WKR9" s="480"/>
      <c r="WKS9" s="480"/>
      <c r="WKT9" s="480"/>
      <c r="WKU9" s="286"/>
      <c r="WKV9" s="287"/>
      <c r="WKW9" s="288"/>
      <c r="WKX9" s="284"/>
      <c r="WKY9" s="285"/>
      <c r="WKZ9" s="480"/>
      <c r="WLA9" s="480"/>
      <c r="WLB9" s="480"/>
      <c r="WLC9" s="286"/>
      <c r="WLD9" s="287"/>
      <c r="WLE9" s="288"/>
      <c r="WLF9" s="284"/>
      <c r="WLG9" s="285"/>
      <c r="WLH9" s="480"/>
      <c r="WLI9" s="480"/>
      <c r="WLJ9" s="480"/>
      <c r="WLK9" s="286"/>
      <c r="WLL9" s="287"/>
      <c r="WLM9" s="288"/>
      <c r="WLN9" s="284"/>
      <c r="WLO9" s="285"/>
      <c r="WLP9" s="480"/>
      <c r="WLQ9" s="480"/>
      <c r="WLR9" s="480"/>
      <c r="WLS9" s="286"/>
      <c r="WLT9" s="287"/>
      <c r="WLU9" s="288"/>
      <c r="WLV9" s="284"/>
      <c r="WLW9" s="285"/>
      <c r="WLX9" s="480"/>
      <c r="WLY9" s="480"/>
      <c r="WLZ9" s="480"/>
      <c r="WMA9" s="286"/>
      <c r="WMB9" s="287"/>
      <c r="WMC9" s="288"/>
      <c r="WMD9" s="284"/>
      <c r="WME9" s="285"/>
      <c r="WMF9" s="480"/>
      <c r="WMG9" s="480"/>
      <c r="WMH9" s="480"/>
      <c r="WMI9" s="286"/>
      <c r="WMJ9" s="287"/>
      <c r="WMK9" s="288"/>
      <c r="WML9" s="284"/>
      <c r="WMM9" s="285"/>
      <c r="WMN9" s="480"/>
      <c r="WMO9" s="480"/>
      <c r="WMP9" s="480"/>
      <c r="WMQ9" s="286"/>
      <c r="WMR9" s="287"/>
      <c r="WMS9" s="288"/>
      <c r="WMT9" s="284"/>
      <c r="WMU9" s="285"/>
      <c r="WMV9" s="480"/>
      <c r="WMW9" s="480"/>
      <c r="WMX9" s="480"/>
      <c r="WMY9" s="286"/>
      <c r="WMZ9" s="287"/>
      <c r="WNA9" s="288"/>
      <c r="WNB9" s="284"/>
      <c r="WNC9" s="285"/>
      <c r="WND9" s="480"/>
      <c r="WNE9" s="480"/>
      <c r="WNF9" s="480"/>
      <c r="WNG9" s="286"/>
      <c r="WNH9" s="287"/>
      <c r="WNI9" s="288"/>
      <c r="WNJ9" s="284"/>
      <c r="WNK9" s="285"/>
      <c r="WNL9" s="480"/>
      <c r="WNM9" s="480"/>
      <c r="WNN9" s="480"/>
      <c r="WNO9" s="286"/>
      <c r="WNP9" s="287"/>
      <c r="WNQ9" s="288"/>
      <c r="WNR9" s="284"/>
      <c r="WNS9" s="285"/>
      <c r="WNT9" s="480"/>
      <c r="WNU9" s="480"/>
      <c r="WNV9" s="480"/>
      <c r="WNW9" s="286"/>
      <c r="WNX9" s="287"/>
      <c r="WNY9" s="288"/>
      <c r="WNZ9" s="284"/>
      <c r="WOA9" s="285"/>
      <c r="WOB9" s="480"/>
      <c r="WOC9" s="480"/>
      <c r="WOD9" s="480"/>
      <c r="WOE9" s="286"/>
      <c r="WOF9" s="287"/>
      <c r="WOG9" s="288"/>
      <c r="WOH9" s="284"/>
      <c r="WOI9" s="285"/>
      <c r="WOJ9" s="480"/>
      <c r="WOK9" s="480"/>
      <c r="WOL9" s="480"/>
      <c r="WOM9" s="286"/>
      <c r="WON9" s="287"/>
      <c r="WOO9" s="288"/>
      <c r="WOP9" s="284"/>
      <c r="WOQ9" s="285"/>
      <c r="WOR9" s="480"/>
      <c r="WOS9" s="480"/>
      <c r="WOT9" s="480"/>
      <c r="WOU9" s="286"/>
      <c r="WOV9" s="287"/>
      <c r="WOW9" s="288"/>
      <c r="WOX9" s="284"/>
      <c r="WOY9" s="285"/>
      <c r="WOZ9" s="480"/>
      <c r="WPA9" s="480"/>
      <c r="WPB9" s="480"/>
      <c r="WPC9" s="286"/>
      <c r="WPD9" s="287"/>
      <c r="WPE9" s="288"/>
      <c r="WPF9" s="284"/>
      <c r="WPG9" s="285"/>
      <c r="WPH9" s="480"/>
      <c r="WPI9" s="480"/>
      <c r="WPJ9" s="480"/>
      <c r="WPK9" s="286"/>
      <c r="WPL9" s="287"/>
      <c r="WPM9" s="288"/>
      <c r="WPN9" s="284"/>
      <c r="WPO9" s="285"/>
      <c r="WPP9" s="480"/>
      <c r="WPQ9" s="480"/>
      <c r="WPR9" s="480"/>
      <c r="WPS9" s="286"/>
      <c r="WPT9" s="287"/>
      <c r="WPU9" s="288"/>
      <c r="WPV9" s="284"/>
      <c r="WPW9" s="285"/>
    </row>
    <row r="10" spans="1:15987" s="197" customFormat="1" ht="15.75" customHeight="1">
      <c r="A10" s="263" t="s">
        <v>4654</v>
      </c>
      <c r="B10" s="264" t="s">
        <v>22</v>
      </c>
      <c r="C10" s="264">
        <v>10214</v>
      </c>
      <c r="D10" s="265" t="s">
        <v>4876</v>
      </c>
      <c r="E10" s="266" t="s">
        <v>25</v>
      </c>
      <c r="F10" s="267">
        <v>36.99</v>
      </c>
      <c r="G10" s="277">
        <v>16.04</v>
      </c>
      <c r="H10" s="276">
        <f t="shared" ref="H10:H20" si="0">IFERROR(ROUND($G10*$F10,2),"")</f>
        <v>593.32000000000005</v>
      </c>
    </row>
    <row r="11" spans="1:15987">
      <c r="A11" s="127" t="s">
        <v>4655</v>
      </c>
      <c r="B11" s="167" t="s">
        <v>22</v>
      </c>
      <c r="C11" s="167">
        <v>10209</v>
      </c>
      <c r="D11" s="168" t="s">
        <v>4877</v>
      </c>
      <c r="E11" s="169" t="s">
        <v>34</v>
      </c>
      <c r="F11" s="170">
        <v>11.7</v>
      </c>
      <c r="G11" s="261">
        <v>60.16</v>
      </c>
      <c r="H11" s="259">
        <f t="shared" si="0"/>
        <v>703.87</v>
      </c>
    </row>
    <row r="12" spans="1:15987">
      <c r="A12" s="127" t="s">
        <v>4656</v>
      </c>
      <c r="B12" s="167" t="s">
        <v>22</v>
      </c>
      <c r="C12" s="167">
        <v>10223</v>
      </c>
      <c r="D12" s="168" t="s">
        <v>4878</v>
      </c>
      <c r="E12" s="169" t="s">
        <v>23</v>
      </c>
      <c r="F12" s="170">
        <v>10</v>
      </c>
      <c r="G12" s="261">
        <v>20.84</v>
      </c>
      <c r="H12" s="259">
        <f t="shared" si="0"/>
        <v>208.4</v>
      </c>
    </row>
    <row r="13" spans="1:15987">
      <c r="A13" s="127" t="s">
        <v>4657</v>
      </c>
      <c r="B13" s="167" t="s">
        <v>22</v>
      </c>
      <c r="C13" s="167">
        <v>10323</v>
      </c>
      <c r="D13" s="168" t="s">
        <v>4879</v>
      </c>
      <c r="E13" s="169" t="s">
        <v>23</v>
      </c>
      <c r="F13" s="170">
        <v>6</v>
      </c>
      <c r="G13" s="261">
        <v>11.07</v>
      </c>
      <c r="H13" s="259">
        <f t="shared" si="0"/>
        <v>66.42</v>
      </c>
    </row>
    <row r="14" spans="1:15987">
      <c r="A14" s="127" t="s">
        <v>4658</v>
      </c>
      <c r="B14" s="167" t="s">
        <v>22</v>
      </c>
      <c r="C14" s="167">
        <v>10215</v>
      </c>
      <c r="D14" s="168" t="s">
        <v>4880</v>
      </c>
      <c r="E14" s="169" t="s">
        <v>25</v>
      </c>
      <c r="F14" s="170">
        <v>12</v>
      </c>
      <c r="G14" s="261">
        <v>10.02</v>
      </c>
      <c r="H14" s="259">
        <f t="shared" si="0"/>
        <v>120.24</v>
      </c>
    </row>
    <row r="15" spans="1:15987">
      <c r="A15" s="127" t="s">
        <v>4659</v>
      </c>
      <c r="B15" s="167" t="s">
        <v>22</v>
      </c>
      <c r="C15" s="167">
        <v>10206</v>
      </c>
      <c r="D15" s="168" t="s">
        <v>4881</v>
      </c>
      <c r="E15" s="169" t="s">
        <v>25</v>
      </c>
      <c r="F15" s="170">
        <v>496.55</v>
      </c>
      <c r="G15" s="261">
        <v>50.13</v>
      </c>
      <c r="H15" s="259">
        <f t="shared" si="0"/>
        <v>24892.05</v>
      </c>
    </row>
    <row r="16" spans="1:15987">
      <c r="A16" s="127" t="s">
        <v>4660</v>
      </c>
      <c r="B16" s="167" t="s">
        <v>22</v>
      </c>
      <c r="C16" s="167">
        <v>10202</v>
      </c>
      <c r="D16" s="168" t="s">
        <v>4882</v>
      </c>
      <c r="E16" s="169" t="s">
        <v>25</v>
      </c>
      <c r="F16" s="170">
        <v>67.95</v>
      </c>
      <c r="G16" s="260">
        <v>14.03</v>
      </c>
      <c r="H16" s="259">
        <f t="shared" si="0"/>
        <v>953.34</v>
      </c>
    </row>
    <row r="17" spans="1:8" ht="25.5">
      <c r="A17" s="127" t="s">
        <v>4661</v>
      </c>
      <c r="B17" s="167" t="s">
        <v>662</v>
      </c>
      <c r="C17" s="167">
        <v>97665</v>
      </c>
      <c r="D17" s="168" t="s">
        <v>4883</v>
      </c>
      <c r="E17" s="169" t="s">
        <v>3132</v>
      </c>
      <c r="F17" s="170">
        <v>67</v>
      </c>
      <c r="G17" s="261">
        <v>1.41</v>
      </c>
      <c r="H17" s="259">
        <f t="shared" si="0"/>
        <v>94.47</v>
      </c>
    </row>
    <row r="18" spans="1:8" ht="25.5">
      <c r="A18" s="127" t="s">
        <v>4947</v>
      </c>
      <c r="B18" s="167" t="s">
        <v>662</v>
      </c>
      <c r="C18" s="167">
        <v>97626</v>
      </c>
      <c r="D18" s="168" t="s">
        <v>4884</v>
      </c>
      <c r="E18" s="169" t="s">
        <v>34</v>
      </c>
      <c r="F18" s="170">
        <v>1.53</v>
      </c>
      <c r="G18" s="261">
        <v>633.45000000000005</v>
      </c>
      <c r="H18" s="259">
        <f t="shared" si="0"/>
        <v>969.18</v>
      </c>
    </row>
    <row r="19" spans="1:8">
      <c r="A19" s="127" t="s">
        <v>4948</v>
      </c>
      <c r="B19" s="167" t="s">
        <v>22</v>
      </c>
      <c r="C19" s="167">
        <v>10201</v>
      </c>
      <c r="D19" s="168" t="s">
        <v>4979</v>
      </c>
      <c r="E19" s="169" t="s">
        <v>25</v>
      </c>
      <c r="F19" s="170">
        <v>25.92</v>
      </c>
      <c r="G19" s="261">
        <v>26.07</v>
      </c>
      <c r="H19" s="259">
        <f t="shared" si="0"/>
        <v>675.73</v>
      </c>
    </row>
    <row r="20" spans="1:8">
      <c r="A20" s="127" t="s">
        <v>4949</v>
      </c>
      <c r="B20" s="167" t="s">
        <v>663</v>
      </c>
      <c r="C20" s="167">
        <v>1</v>
      </c>
      <c r="D20" s="168" t="s">
        <v>4936</v>
      </c>
      <c r="E20" s="169" t="s">
        <v>23</v>
      </c>
      <c r="F20" s="170">
        <v>15</v>
      </c>
      <c r="G20" s="261">
        <v>11.21</v>
      </c>
      <c r="H20" s="259">
        <f t="shared" si="0"/>
        <v>168.15</v>
      </c>
    </row>
    <row r="21" spans="1:8" s="197" customFormat="1" ht="15">
      <c r="A21" s="127">
        <v>3</v>
      </c>
      <c r="B21" s="167"/>
      <c r="C21" s="167"/>
      <c r="D21" s="168" t="s">
        <v>4946</v>
      </c>
      <c r="E21" s="169"/>
      <c r="F21" s="170">
        <v>0</v>
      </c>
      <c r="G21" s="261"/>
      <c r="H21" s="259">
        <f>SUM(H22:H26)</f>
        <v>49099.35</v>
      </c>
    </row>
    <row r="22" spans="1:8" ht="38.25">
      <c r="A22" s="127" t="s">
        <v>4652</v>
      </c>
      <c r="B22" s="167" t="s">
        <v>22</v>
      </c>
      <c r="C22" s="167">
        <v>130236</v>
      </c>
      <c r="D22" s="168" t="s">
        <v>4886</v>
      </c>
      <c r="E22" s="169" t="s">
        <v>25</v>
      </c>
      <c r="F22" s="170">
        <v>67.95</v>
      </c>
      <c r="G22" s="261">
        <v>86.56</v>
      </c>
      <c r="H22" s="259">
        <f>IFERROR(ROUND($G22*$F22,2),"")</f>
        <v>5881.75</v>
      </c>
    </row>
    <row r="23" spans="1:8">
      <c r="A23" s="127" t="s">
        <v>4662</v>
      </c>
      <c r="B23" s="167" t="s">
        <v>22</v>
      </c>
      <c r="C23" s="167">
        <v>30201</v>
      </c>
      <c r="D23" s="168" t="s">
        <v>4980</v>
      </c>
      <c r="E23" s="169" t="s">
        <v>34</v>
      </c>
      <c r="F23" s="170">
        <v>13.43</v>
      </c>
      <c r="G23" s="261">
        <v>61.78</v>
      </c>
      <c r="H23" s="259">
        <f>IFERROR(ROUND($G23*$F23,2),"")</f>
        <v>829.71</v>
      </c>
    </row>
    <row r="24" spans="1:8" ht="25.5">
      <c r="A24" s="127" t="s">
        <v>4663</v>
      </c>
      <c r="B24" s="167" t="s">
        <v>22</v>
      </c>
      <c r="C24" s="167">
        <v>130109</v>
      </c>
      <c r="D24" s="168" t="s">
        <v>4981</v>
      </c>
      <c r="E24" s="169" t="s">
        <v>25</v>
      </c>
      <c r="F24" s="170">
        <v>25.92</v>
      </c>
      <c r="G24" s="261">
        <v>78.23</v>
      </c>
      <c r="H24" s="259">
        <f>IFERROR(ROUND($G24*$F24,2),"")</f>
        <v>2027.72</v>
      </c>
    </row>
    <row r="25" spans="1:8" s="197" customFormat="1" ht="51">
      <c r="A25" s="127" t="s">
        <v>4664</v>
      </c>
      <c r="B25" s="167" t="s">
        <v>22</v>
      </c>
      <c r="C25" s="167">
        <v>130231</v>
      </c>
      <c r="D25" s="168" t="s">
        <v>4982</v>
      </c>
      <c r="E25" s="169" t="s">
        <v>25</v>
      </c>
      <c r="F25" s="170">
        <v>25.92</v>
      </c>
      <c r="G25" s="261">
        <v>148.79</v>
      </c>
      <c r="H25" s="259">
        <f>IFERROR(ROUND($G25*$F25,2),"")</f>
        <v>3856.64</v>
      </c>
    </row>
    <row r="26" spans="1:8">
      <c r="A26" s="127" t="s">
        <v>4665</v>
      </c>
      <c r="B26" s="167" t="s">
        <v>663</v>
      </c>
      <c r="C26" s="167">
        <v>4</v>
      </c>
      <c r="D26" s="168" t="s">
        <v>4983</v>
      </c>
      <c r="E26" s="169" t="s">
        <v>4698</v>
      </c>
      <c r="F26" s="170">
        <v>580.25</v>
      </c>
      <c r="G26" s="261">
        <v>62.91</v>
      </c>
      <c r="H26" s="259">
        <f>IFERROR(ROUND($G26*$F26,2),"")</f>
        <v>36503.53</v>
      </c>
    </row>
    <row r="27" spans="1:8" s="197" customFormat="1" ht="15">
      <c r="A27" s="127">
        <v>4</v>
      </c>
      <c r="B27" s="167"/>
      <c r="C27" s="167"/>
      <c r="D27" s="168" t="s">
        <v>4650</v>
      </c>
      <c r="E27" s="169"/>
      <c r="F27" s="170">
        <v>0</v>
      </c>
      <c r="G27" s="261"/>
      <c r="H27" s="259">
        <f>SUM(H28:H49)</f>
        <v>52646.84</v>
      </c>
    </row>
    <row r="28" spans="1:8" ht="25.5">
      <c r="A28" s="127" t="s">
        <v>4651</v>
      </c>
      <c r="B28" s="167" t="s">
        <v>22</v>
      </c>
      <c r="C28" s="167">
        <v>50301</v>
      </c>
      <c r="D28" s="168" t="s">
        <v>4887</v>
      </c>
      <c r="E28" s="169" t="s">
        <v>41</v>
      </c>
      <c r="F28" s="170">
        <v>17.899999999999999</v>
      </c>
      <c r="G28" s="261">
        <v>11.09</v>
      </c>
      <c r="H28" s="259">
        <f t="shared" ref="H28:H49" si="1">IFERROR(ROUND($G28*$F28,2),"")</f>
        <v>198.51</v>
      </c>
    </row>
    <row r="29" spans="1:8">
      <c r="A29" s="127" t="s">
        <v>4653</v>
      </c>
      <c r="B29" s="167" t="s">
        <v>22</v>
      </c>
      <c r="C29" s="167">
        <v>130308</v>
      </c>
      <c r="D29" s="168" t="s">
        <v>4888</v>
      </c>
      <c r="E29" s="169" t="s">
        <v>41</v>
      </c>
      <c r="F29" s="170">
        <v>6.2</v>
      </c>
      <c r="G29" s="261">
        <v>48.42</v>
      </c>
      <c r="H29" s="259">
        <f t="shared" si="1"/>
        <v>300.2</v>
      </c>
    </row>
    <row r="30" spans="1:8" ht="38.25">
      <c r="A30" s="127" t="s">
        <v>4666</v>
      </c>
      <c r="B30" s="167" t="s">
        <v>22</v>
      </c>
      <c r="C30" s="167">
        <v>190417</v>
      </c>
      <c r="D30" s="168" t="s">
        <v>4889</v>
      </c>
      <c r="E30" s="169" t="s">
        <v>25</v>
      </c>
      <c r="F30" s="170">
        <v>165.21</v>
      </c>
      <c r="G30" s="261">
        <v>23.46</v>
      </c>
      <c r="H30" s="259">
        <f t="shared" si="1"/>
        <v>3875.83</v>
      </c>
    </row>
    <row r="31" spans="1:8" ht="25.5">
      <c r="A31" s="127" t="s">
        <v>4668</v>
      </c>
      <c r="B31" s="167" t="s">
        <v>22</v>
      </c>
      <c r="C31" s="167">
        <v>190303</v>
      </c>
      <c r="D31" s="168" t="s">
        <v>4937</v>
      </c>
      <c r="E31" s="169" t="s">
        <v>25</v>
      </c>
      <c r="F31" s="170">
        <v>89.35</v>
      </c>
      <c r="G31" s="261">
        <v>31.17</v>
      </c>
      <c r="H31" s="259">
        <f t="shared" si="1"/>
        <v>2785.04</v>
      </c>
    </row>
    <row r="32" spans="1:8" ht="38.25">
      <c r="A32" s="127" t="s">
        <v>4950</v>
      </c>
      <c r="B32" s="167" t="s">
        <v>22</v>
      </c>
      <c r="C32" s="167">
        <v>71701</v>
      </c>
      <c r="D32" s="168" t="s">
        <v>4890</v>
      </c>
      <c r="E32" s="169" t="s">
        <v>25</v>
      </c>
      <c r="F32" s="170">
        <v>6</v>
      </c>
      <c r="G32" s="261">
        <v>459.27</v>
      </c>
      <c r="H32" s="259">
        <f t="shared" si="1"/>
        <v>2755.62</v>
      </c>
    </row>
    <row r="33" spans="1:8">
      <c r="A33" s="127" t="s">
        <v>4951</v>
      </c>
      <c r="B33" s="167" t="s">
        <v>22</v>
      </c>
      <c r="C33" s="167">
        <v>80102</v>
      </c>
      <c r="D33" s="168" t="s">
        <v>4892</v>
      </c>
      <c r="E33" s="169" t="s">
        <v>25</v>
      </c>
      <c r="F33" s="170">
        <v>6</v>
      </c>
      <c r="G33" s="261">
        <v>198.42</v>
      </c>
      <c r="H33" s="259">
        <f t="shared" si="1"/>
        <v>1190.52</v>
      </c>
    </row>
    <row r="34" spans="1:8" ht="38.25">
      <c r="A34" s="127" t="s">
        <v>4952</v>
      </c>
      <c r="B34" s="167" t="s">
        <v>22</v>
      </c>
      <c r="C34" s="167">
        <v>71703</v>
      </c>
      <c r="D34" s="168" t="s">
        <v>4893</v>
      </c>
      <c r="E34" s="169" t="s">
        <v>25</v>
      </c>
      <c r="F34" s="170">
        <v>11.52</v>
      </c>
      <c r="G34" s="261">
        <v>455.45</v>
      </c>
      <c r="H34" s="259">
        <f t="shared" si="1"/>
        <v>5246.78</v>
      </c>
    </row>
    <row r="35" spans="1:8" ht="25.5">
      <c r="A35" s="127" t="s">
        <v>4953</v>
      </c>
      <c r="B35" s="167" t="s">
        <v>22</v>
      </c>
      <c r="C35" s="167">
        <v>60107</v>
      </c>
      <c r="D35" s="168" t="s">
        <v>4894</v>
      </c>
      <c r="E35" s="169" t="s">
        <v>41</v>
      </c>
      <c r="F35" s="170">
        <v>181.6</v>
      </c>
      <c r="G35" s="261">
        <v>15.12</v>
      </c>
      <c r="H35" s="259">
        <f t="shared" si="1"/>
        <v>2745.79</v>
      </c>
    </row>
    <row r="36" spans="1:8" ht="25.5">
      <c r="A36" s="127" t="s">
        <v>4954</v>
      </c>
      <c r="B36" s="167" t="s">
        <v>662</v>
      </c>
      <c r="C36" s="167">
        <v>99862</v>
      </c>
      <c r="D36" s="168" t="s">
        <v>4896</v>
      </c>
      <c r="E36" s="169" t="s">
        <v>25</v>
      </c>
      <c r="F36" s="170">
        <v>5.66</v>
      </c>
      <c r="G36" s="261">
        <v>676.89</v>
      </c>
      <c r="H36" s="259">
        <f t="shared" si="1"/>
        <v>3831.2</v>
      </c>
    </row>
    <row r="37" spans="1:8" ht="25.5">
      <c r="A37" s="127" t="s">
        <v>4955</v>
      </c>
      <c r="B37" s="167" t="s">
        <v>662</v>
      </c>
      <c r="C37" s="167">
        <v>102179</v>
      </c>
      <c r="D37" s="168" t="s">
        <v>4897</v>
      </c>
      <c r="E37" s="169" t="s">
        <v>25</v>
      </c>
      <c r="F37" s="170">
        <v>1.5</v>
      </c>
      <c r="G37" s="261">
        <v>468.68</v>
      </c>
      <c r="H37" s="259">
        <f t="shared" si="1"/>
        <v>703.02</v>
      </c>
    </row>
    <row r="38" spans="1:8" ht="38.25">
      <c r="A38" s="127" t="s">
        <v>4956</v>
      </c>
      <c r="B38" s="167" t="s">
        <v>22</v>
      </c>
      <c r="C38" s="167">
        <v>40806</v>
      </c>
      <c r="D38" s="168" t="s">
        <v>4938</v>
      </c>
      <c r="E38" s="169" t="s">
        <v>25</v>
      </c>
      <c r="F38" s="170">
        <v>208.95</v>
      </c>
      <c r="G38" s="261">
        <v>26.48</v>
      </c>
      <c r="H38" s="259">
        <f t="shared" si="1"/>
        <v>5533</v>
      </c>
    </row>
    <row r="39" spans="1:8">
      <c r="A39" s="127" t="s">
        <v>4957</v>
      </c>
      <c r="B39" s="167" t="s">
        <v>662</v>
      </c>
      <c r="C39" s="167">
        <v>102193</v>
      </c>
      <c r="D39" s="168" t="s">
        <v>4939</v>
      </c>
      <c r="E39" s="169" t="s">
        <v>25</v>
      </c>
      <c r="F39" s="170">
        <v>89.35</v>
      </c>
      <c r="G39" s="261">
        <v>2.2200000000000002</v>
      </c>
      <c r="H39" s="259">
        <f t="shared" si="1"/>
        <v>198.36</v>
      </c>
    </row>
    <row r="40" spans="1:8" ht="51">
      <c r="A40" s="127" t="s">
        <v>4958</v>
      </c>
      <c r="B40" s="167" t="s">
        <v>22</v>
      </c>
      <c r="C40" s="167">
        <v>62504</v>
      </c>
      <c r="D40" s="168" t="s">
        <v>4984</v>
      </c>
      <c r="E40" s="169" t="s">
        <v>23</v>
      </c>
      <c r="F40" s="170">
        <v>1</v>
      </c>
      <c r="G40" s="261">
        <v>1823.19</v>
      </c>
      <c r="H40" s="259">
        <f t="shared" si="1"/>
        <v>1823.19</v>
      </c>
    </row>
    <row r="41" spans="1:8" ht="25.5">
      <c r="A41" s="127" t="s">
        <v>4959</v>
      </c>
      <c r="B41" s="167" t="s">
        <v>22</v>
      </c>
      <c r="C41" s="167">
        <v>60108</v>
      </c>
      <c r="D41" s="168" t="s">
        <v>4985</v>
      </c>
      <c r="E41" s="169" t="s">
        <v>23</v>
      </c>
      <c r="F41" s="170">
        <v>11</v>
      </c>
      <c r="G41" s="261">
        <v>412.19</v>
      </c>
      <c r="H41" s="259">
        <f t="shared" si="1"/>
        <v>4534.09</v>
      </c>
    </row>
    <row r="42" spans="1:8" ht="51">
      <c r="A42" s="127" t="s">
        <v>4960</v>
      </c>
      <c r="B42" s="167" t="s">
        <v>22</v>
      </c>
      <c r="C42" s="167">
        <v>62503</v>
      </c>
      <c r="D42" s="168" t="s">
        <v>4986</v>
      </c>
      <c r="E42" s="169" t="s">
        <v>23</v>
      </c>
      <c r="F42" s="170">
        <v>1</v>
      </c>
      <c r="G42" s="261">
        <v>1729.93</v>
      </c>
      <c r="H42" s="259">
        <f t="shared" si="1"/>
        <v>1729.93</v>
      </c>
    </row>
    <row r="43" spans="1:8" ht="25.5">
      <c r="A43" s="127" t="s">
        <v>4966</v>
      </c>
      <c r="B43" s="167" t="s">
        <v>22</v>
      </c>
      <c r="C43" s="167">
        <v>60103</v>
      </c>
      <c r="D43" s="168" t="s">
        <v>4987</v>
      </c>
      <c r="E43" s="169" t="s">
        <v>23</v>
      </c>
      <c r="F43" s="170">
        <v>4</v>
      </c>
      <c r="G43" s="261">
        <v>345.88</v>
      </c>
      <c r="H43" s="259">
        <f t="shared" si="1"/>
        <v>1383.52</v>
      </c>
    </row>
    <row r="44" spans="1:8" ht="51">
      <c r="A44" s="127" t="s">
        <v>4967</v>
      </c>
      <c r="B44" s="167" t="s">
        <v>22</v>
      </c>
      <c r="C44" s="167">
        <v>62502</v>
      </c>
      <c r="D44" s="168" t="s">
        <v>4988</v>
      </c>
      <c r="E44" s="169" t="s">
        <v>23</v>
      </c>
      <c r="F44" s="170">
        <v>2</v>
      </c>
      <c r="G44" s="261">
        <v>1535.61</v>
      </c>
      <c r="H44" s="259">
        <f t="shared" si="1"/>
        <v>3071.22</v>
      </c>
    </row>
    <row r="45" spans="1:8" ht="25.5">
      <c r="A45" s="127" t="s">
        <v>4968</v>
      </c>
      <c r="B45" s="167" t="s">
        <v>22</v>
      </c>
      <c r="C45" s="167">
        <v>60102</v>
      </c>
      <c r="D45" s="168" t="s">
        <v>4891</v>
      </c>
      <c r="E45" s="169" t="s">
        <v>23</v>
      </c>
      <c r="F45" s="170">
        <v>3</v>
      </c>
      <c r="G45" s="261">
        <v>345.88</v>
      </c>
      <c r="H45" s="259">
        <f t="shared" si="1"/>
        <v>1037.6400000000001</v>
      </c>
    </row>
    <row r="46" spans="1:8">
      <c r="A46" s="127" t="s">
        <v>4972</v>
      </c>
      <c r="B46" s="167" t="s">
        <v>22</v>
      </c>
      <c r="C46" s="167">
        <v>71104</v>
      </c>
      <c r="D46" s="168" t="s">
        <v>4895</v>
      </c>
      <c r="E46" s="169" t="s">
        <v>25</v>
      </c>
      <c r="F46" s="170">
        <v>0.49</v>
      </c>
      <c r="G46" s="261">
        <v>652.48</v>
      </c>
      <c r="H46" s="259">
        <f t="shared" si="1"/>
        <v>319.72000000000003</v>
      </c>
    </row>
    <row r="47" spans="1:8">
      <c r="A47" s="127" t="s">
        <v>4974</v>
      </c>
      <c r="B47" s="167" t="s">
        <v>22</v>
      </c>
      <c r="C47" s="167">
        <v>170220</v>
      </c>
      <c r="D47" s="168" t="s">
        <v>4917</v>
      </c>
      <c r="E47" s="169" t="s">
        <v>25</v>
      </c>
      <c r="F47" s="170">
        <v>0.6</v>
      </c>
      <c r="G47" s="261">
        <v>429.96</v>
      </c>
      <c r="H47" s="259">
        <f t="shared" si="1"/>
        <v>257.98</v>
      </c>
    </row>
    <row r="48" spans="1:8" ht="25.5">
      <c r="A48" s="127" t="s">
        <v>4975</v>
      </c>
      <c r="B48" s="167" t="s">
        <v>22</v>
      </c>
      <c r="C48" s="167">
        <v>62204</v>
      </c>
      <c r="D48" s="168" t="s">
        <v>4989</v>
      </c>
      <c r="E48" s="169" t="s">
        <v>23</v>
      </c>
      <c r="F48" s="170">
        <v>14</v>
      </c>
      <c r="G48" s="261">
        <v>83.68</v>
      </c>
      <c r="H48" s="259">
        <f t="shared" si="1"/>
        <v>1171.52</v>
      </c>
    </row>
    <row r="49" spans="1:15987" ht="25.5">
      <c r="A49" s="127" t="s">
        <v>4976</v>
      </c>
      <c r="B49" s="167" t="s">
        <v>22</v>
      </c>
      <c r="C49" s="167">
        <v>71704</v>
      </c>
      <c r="D49" s="168" t="s">
        <v>4990</v>
      </c>
      <c r="E49" s="169" t="s">
        <v>25</v>
      </c>
      <c r="F49" s="170">
        <v>8</v>
      </c>
      <c r="G49" s="261">
        <v>994.27</v>
      </c>
      <c r="H49" s="259">
        <f t="shared" si="1"/>
        <v>7954.16</v>
      </c>
    </row>
    <row r="50" spans="1:15987" s="197" customFormat="1" ht="15">
      <c r="A50" s="127">
        <v>5</v>
      </c>
      <c r="B50" s="167"/>
      <c r="C50" s="167"/>
      <c r="D50" s="168" t="s">
        <v>1549</v>
      </c>
      <c r="E50" s="169"/>
      <c r="F50" s="170">
        <v>0</v>
      </c>
      <c r="G50" s="261"/>
      <c r="H50" s="259">
        <f>SUM(H51:H54)</f>
        <v>49146.53</v>
      </c>
    </row>
    <row r="51" spans="1:15987" ht="25.5">
      <c r="A51" s="127" t="s">
        <v>4667</v>
      </c>
      <c r="B51" s="167" t="s">
        <v>22</v>
      </c>
      <c r="C51" s="167">
        <v>10246</v>
      </c>
      <c r="D51" s="168" t="s">
        <v>4898</v>
      </c>
      <c r="E51" s="169" t="s">
        <v>25</v>
      </c>
      <c r="F51" s="170">
        <v>949.9</v>
      </c>
      <c r="G51" s="261">
        <v>3.73</v>
      </c>
      <c r="H51" s="259">
        <f>IFERROR(ROUND($G51*$F51,2),"")</f>
        <v>3543.13</v>
      </c>
    </row>
    <row r="52" spans="1:15987" ht="25.5">
      <c r="A52" s="127" t="s">
        <v>4927</v>
      </c>
      <c r="B52" s="167" t="s">
        <v>22</v>
      </c>
      <c r="C52" s="167">
        <v>160707</v>
      </c>
      <c r="D52" s="168" t="s">
        <v>4899</v>
      </c>
      <c r="E52" s="169" t="s">
        <v>25</v>
      </c>
      <c r="F52" s="170">
        <v>658.86</v>
      </c>
      <c r="G52" s="261">
        <v>26.05</v>
      </c>
      <c r="H52" s="259">
        <f>IFERROR(ROUND($G52*$F52,2),"")</f>
        <v>17163.3</v>
      </c>
    </row>
    <row r="53" spans="1:15987" ht="25.5">
      <c r="A53" s="127" t="s">
        <v>4669</v>
      </c>
      <c r="B53" s="167" t="s">
        <v>22</v>
      </c>
      <c r="C53" s="167">
        <v>160707</v>
      </c>
      <c r="D53" s="168" t="s">
        <v>4899</v>
      </c>
      <c r="E53" s="169" t="s">
        <v>25</v>
      </c>
      <c r="F53" s="170">
        <v>726.85</v>
      </c>
      <c r="G53" s="261">
        <v>26.05</v>
      </c>
      <c r="H53" s="259">
        <f>IFERROR(ROUND($G53*$F53,2),"")</f>
        <v>18934.439999999999</v>
      </c>
    </row>
    <row r="54" spans="1:15987" ht="25.5">
      <c r="A54" s="268" t="s">
        <v>4670</v>
      </c>
      <c r="B54" s="269" t="s">
        <v>22</v>
      </c>
      <c r="C54" s="269">
        <v>160708</v>
      </c>
      <c r="D54" s="270" t="s">
        <v>4649</v>
      </c>
      <c r="E54" s="271" t="s">
        <v>25</v>
      </c>
      <c r="F54" s="272">
        <v>361.02</v>
      </c>
      <c r="G54" s="273">
        <v>26.33</v>
      </c>
      <c r="H54" s="274">
        <f>IFERROR(ROUND($G54*$F54,2),"")</f>
        <v>9505.66</v>
      </c>
    </row>
    <row r="55" spans="1:15987" s="197" customFormat="1" ht="15">
      <c r="A55" s="173">
        <v>6</v>
      </c>
      <c r="B55" s="278"/>
      <c r="C55" s="278"/>
      <c r="D55" s="279" t="s">
        <v>4671</v>
      </c>
      <c r="E55" s="280"/>
      <c r="F55" s="281">
        <v>0</v>
      </c>
      <c r="G55" s="282"/>
      <c r="H55" s="283">
        <f>SUM(H56:H64)</f>
        <v>78458.639999999985</v>
      </c>
      <c r="I55" s="288"/>
      <c r="J55" s="284"/>
      <c r="K55" s="285"/>
      <c r="L55" s="480"/>
      <c r="M55" s="480"/>
      <c r="N55" s="480"/>
      <c r="O55" s="286"/>
      <c r="P55" s="287"/>
      <c r="Q55" s="288"/>
      <c r="R55" s="284"/>
      <c r="S55" s="285"/>
      <c r="T55" s="480"/>
      <c r="U55" s="480"/>
      <c r="V55" s="480"/>
      <c r="W55" s="286"/>
      <c r="X55" s="287"/>
      <c r="Y55" s="288"/>
      <c r="Z55" s="284"/>
      <c r="AA55" s="285"/>
      <c r="AB55" s="480"/>
      <c r="AC55" s="480"/>
      <c r="AD55" s="480"/>
      <c r="AE55" s="286"/>
      <c r="AF55" s="287"/>
      <c r="AG55" s="288"/>
      <c r="AH55" s="284"/>
      <c r="AI55" s="285"/>
      <c r="AJ55" s="480"/>
      <c r="AK55" s="480"/>
      <c r="AL55" s="480"/>
      <c r="AM55" s="286"/>
      <c r="AN55" s="287"/>
      <c r="AO55" s="288"/>
      <c r="AP55" s="284"/>
      <c r="AQ55" s="285"/>
      <c r="AR55" s="480"/>
      <c r="AS55" s="480"/>
      <c r="AT55" s="480"/>
      <c r="AU55" s="286"/>
      <c r="AV55" s="287"/>
      <c r="AW55" s="288"/>
      <c r="AX55" s="284"/>
      <c r="AY55" s="285"/>
      <c r="AZ55" s="480"/>
      <c r="BA55" s="480"/>
      <c r="BB55" s="480"/>
      <c r="BC55" s="286"/>
      <c r="BD55" s="287"/>
      <c r="BE55" s="288"/>
      <c r="BF55" s="284"/>
      <c r="BG55" s="285"/>
      <c r="BH55" s="480"/>
      <c r="BI55" s="480"/>
      <c r="BJ55" s="480"/>
      <c r="BK55" s="286"/>
      <c r="BL55" s="287"/>
      <c r="BM55" s="288"/>
      <c r="BN55" s="284"/>
      <c r="BO55" s="285"/>
      <c r="BP55" s="480"/>
      <c r="BQ55" s="480"/>
      <c r="BR55" s="480"/>
      <c r="BS55" s="286"/>
      <c r="BT55" s="287"/>
      <c r="BU55" s="288"/>
      <c r="BV55" s="284"/>
      <c r="BW55" s="285"/>
      <c r="BX55" s="480"/>
      <c r="BY55" s="480"/>
      <c r="BZ55" s="480"/>
      <c r="CA55" s="286"/>
      <c r="CB55" s="287"/>
      <c r="CC55" s="288"/>
      <c r="CD55" s="284"/>
      <c r="CE55" s="285"/>
      <c r="CF55" s="480"/>
      <c r="CG55" s="480"/>
      <c r="CH55" s="480"/>
      <c r="CI55" s="286"/>
      <c r="CJ55" s="287"/>
      <c r="CK55" s="288"/>
      <c r="CL55" s="284"/>
      <c r="CM55" s="285"/>
      <c r="CN55" s="480"/>
      <c r="CO55" s="480"/>
      <c r="CP55" s="480"/>
      <c r="CQ55" s="286"/>
      <c r="CR55" s="287"/>
      <c r="CS55" s="288"/>
      <c r="CT55" s="284"/>
      <c r="CU55" s="285"/>
      <c r="CV55" s="480"/>
      <c r="CW55" s="480"/>
      <c r="CX55" s="480"/>
      <c r="CY55" s="286"/>
      <c r="CZ55" s="287"/>
      <c r="DA55" s="288"/>
      <c r="DB55" s="284"/>
      <c r="DC55" s="285"/>
      <c r="DD55" s="480"/>
      <c r="DE55" s="480"/>
      <c r="DF55" s="480"/>
      <c r="DG55" s="286"/>
      <c r="DH55" s="287"/>
      <c r="DI55" s="288"/>
      <c r="DJ55" s="284"/>
      <c r="DK55" s="285"/>
      <c r="DL55" s="480"/>
      <c r="DM55" s="480"/>
      <c r="DN55" s="480"/>
      <c r="DO55" s="286"/>
      <c r="DP55" s="287"/>
      <c r="DQ55" s="288"/>
      <c r="DR55" s="284"/>
      <c r="DS55" s="285"/>
      <c r="DT55" s="480"/>
      <c r="DU55" s="480"/>
      <c r="DV55" s="480"/>
      <c r="DW55" s="286"/>
      <c r="DX55" s="287"/>
      <c r="DY55" s="288"/>
      <c r="DZ55" s="284"/>
      <c r="EA55" s="285"/>
      <c r="EB55" s="480"/>
      <c r="EC55" s="480"/>
      <c r="ED55" s="480"/>
      <c r="EE55" s="286"/>
      <c r="EF55" s="287"/>
      <c r="EG55" s="288"/>
      <c r="EH55" s="284"/>
      <c r="EI55" s="285"/>
      <c r="EJ55" s="480"/>
      <c r="EK55" s="480"/>
      <c r="EL55" s="480"/>
      <c r="EM55" s="286"/>
      <c r="EN55" s="287"/>
      <c r="EO55" s="288"/>
      <c r="EP55" s="284"/>
      <c r="EQ55" s="285"/>
      <c r="ER55" s="480"/>
      <c r="ES55" s="480"/>
      <c r="ET55" s="480"/>
      <c r="EU55" s="286"/>
      <c r="EV55" s="287"/>
      <c r="EW55" s="288"/>
      <c r="EX55" s="284"/>
      <c r="EY55" s="285"/>
      <c r="EZ55" s="480"/>
      <c r="FA55" s="480"/>
      <c r="FB55" s="480"/>
      <c r="FC55" s="286"/>
      <c r="FD55" s="287"/>
      <c r="FE55" s="288"/>
      <c r="FF55" s="284"/>
      <c r="FG55" s="285"/>
      <c r="FH55" s="480"/>
      <c r="FI55" s="480"/>
      <c r="FJ55" s="480"/>
      <c r="FK55" s="286"/>
      <c r="FL55" s="287"/>
      <c r="FM55" s="288"/>
      <c r="FN55" s="284"/>
      <c r="FO55" s="285"/>
      <c r="FP55" s="480"/>
      <c r="FQ55" s="480"/>
      <c r="FR55" s="480"/>
      <c r="FS55" s="286"/>
      <c r="FT55" s="287"/>
      <c r="FU55" s="288"/>
      <c r="FV55" s="284"/>
      <c r="FW55" s="285"/>
      <c r="FX55" s="480"/>
      <c r="FY55" s="480"/>
      <c r="FZ55" s="480"/>
      <c r="GA55" s="286"/>
      <c r="GB55" s="287"/>
      <c r="GC55" s="288"/>
      <c r="GD55" s="284"/>
      <c r="GE55" s="285"/>
      <c r="GF55" s="480"/>
      <c r="GG55" s="480"/>
      <c r="GH55" s="480"/>
      <c r="GI55" s="286"/>
      <c r="GJ55" s="287"/>
      <c r="GK55" s="288"/>
      <c r="GL55" s="284"/>
      <c r="GM55" s="285"/>
      <c r="GN55" s="480"/>
      <c r="GO55" s="480"/>
      <c r="GP55" s="480"/>
      <c r="GQ55" s="286"/>
      <c r="GR55" s="287"/>
      <c r="GS55" s="288"/>
      <c r="GT55" s="284"/>
      <c r="GU55" s="285"/>
      <c r="GV55" s="480"/>
      <c r="GW55" s="480"/>
      <c r="GX55" s="480"/>
      <c r="GY55" s="286"/>
      <c r="GZ55" s="287"/>
      <c r="HA55" s="288"/>
      <c r="HB55" s="284"/>
      <c r="HC55" s="285"/>
      <c r="HD55" s="480"/>
      <c r="HE55" s="480"/>
      <c r="HF55" s="480"/>
      <c r="HG55" s="286"/>
      <c r="HH55" s="287"/>
      <c r="HI55" s="288"/>
      <c r="HJ55" s="284"/>
      <c r="HK55" s="285"/>
      <c r="HL55" s="480"/>
      <c r="HM55" s="480"/>
      <c r="HN55" s="480"/>
      <c r="HO55" s="286"/>
      <c r="HP55" s="287"/>
      <c r="HQ55" s="288"/>
      <c r="HR55" s="284"/>
      <c r="HS55" s="285"/>
      <c r="HT55" s="480"/>
      <c r="HU55" s="480"/>
      <c r="HV55" s="480"/>
      <c r="HW55" s="286"/>
      <c r="HX55" s="287"/>
      <c r="HY55" s="288"/>
      <c r="HZ55" s="284"/>
      <c r="IA55" s="285"/>
      <c r="IB55" s="480"/>
      <c r="IC55" s="480"/>
      <c r="ID55" s="480"/>
      <c r="IE55" s="286"/>
      <c r="IF55" s="287"/>
      <c r="IG55" s="288"/>
      <c r="IH55" s="284"/>
      <c r="II55" s="285"/>
      <c r="IJ55" s="480"/>
      <c r="IK55" s="480"/>
      <c r="IL55" s="480"/>
      <c r="IM55" s="286"/>
      <c r="IN55" s="287"/>
      <c r="IO55" s="288"/>
      <c r="IP55" s="284"/>
      <c r="IQ55" s="285"/>
      <c r="IR55" s="480"/>
      <c r="IS55" s="480"/>
      <c r="IT55" s="480"/>
      <c r="IU55" s="286"/>
      <c r="IV55" s="287"/>
      <c r="IW55" s="288"/>
      <c r="IX55" s="284"/>
      <c r="IY55" s="285"/>
      <c r="IZ55" s="480"/>
      <c r="JA55" s="480"/>
      <c r="JB55" s="480"/>
      <c r="JC55" s="286"/>
      <c r="JD55" s="287"/>
      <c r="JE55" s="288"/>
      <c r="JF55" s="284"/>
      <c r="JG55" s="285"/>
      <c r="JH55" s="480"/>
      <c r="JI55" s="480"/>
      <c r="JJ55" s="480"/>
      <c r="JK55" s="286"/>
      <c r="JL55" s="287"/>
      <c r="JM55" s="288"/>
      <c r="JN55" s="284"/>
      <c r="JO55" s="285"/>
      <c r="JP55" s="480"/>
      <c r="JQ55" s="480"/>
      <c r="JR55" s="480"/>
      <c r="JS55" s="286"/>
      <c r="JT55" s="287"/>
      <c r="JU55" s="288"/>
      <c r="JV55" s="284"/>
      <c r="JW55" s="285"/>
      <c r="JX55" s="480"/>
      <c r="JY55" s="480"/>
      <c r="JZ55" s="480"/>
      <c r="KA55" s="286"/>
      <c r="KB55" s="287"/>
      <c r="KC55" s="288"/>
      <c r="KD55" s="284"/>
      <c r="KE55" s="285"/>
      <c r="KF55" s="480"/>
      <c r="KG55" s="480"/>
      <c r="KH55" s="480"/>
      <c r="KI55" s="286"/>
      <c r="KJ55" s="287"/>
      <c r="KK55" s="288"/>
      <c r="KL55" s="284"/>
      <c r="KM55" s="285"/>
      <c r="KN55" s="480"/>
      <c r="KO55" s="480"/>
      <c r="KP55" s="480"/>
      <c r="KQ55" s="286"/>
      <c r="KR55" s="287"/>
      <c r="KS55" s="288"/>
      <c r="KT55" s="284"/>
      <c r="KU55" s="285"/>
      <c r="KV55" s="480"/>
      <c r="KW55" s="480"/>
      <c r="KX55" s="480"/>
      <c r="KY55" s="286"/>
      <c r="KZ55" s="287"/>
      <c r="LA55" s="288"/>
      <c r="LB55" s="284"/>
      <c r="LC55" s="285"/>
      <c r="LD55" s="480"/>
      <c r="LE55" s="480"/>
      <c r="LF55" s="480"/>
      <c r="LG55" s="286"/>
      <c r="LH55" s="287"/>
      <c r="LI55" s="288"/>
      <c r="LJ55" s="284"/>
      <c r="LK55" s="285"/>
      <c r="LL55" s="480"/>
      <c r="LM55" s="480"/>
      <c r="LN55" s="480"/>
      <c r="LO55" s="286"/>
      <c r="LP55" s="287"/>
      <c r="LQ55" s="288"/>
      <c r="LR55" s="284"/>
      <c r="LS55" s="285"/>
      <c r="LT55" s="480"/>
      <c r="LU55" s="480"/>
      <c r="LV55" s="480"/>
      <c r="LW55" s="286"/>
      <c r="LX55" s="287"/>
      <c r="LY55" s="288"/>
      <c r="LZ55" s="284"/>
      <c r="MA55" s="285"/>
      <c r="MB55" s="480"/>
      <c r="MC55" s="480"/>
      <c r="MD55" s="480"/>
      <c r="ME55" s="286"/>
      <c r="MF55" s="287"/>
      <c r="MG55" s="288"/>
      <c r="MH55" s="284"/>
      <c r="MI55" s="285"/>
      <c r="MJ55" s="480"/>
      <c r="MK55" s="480"/>
      <c r="ML55" s="480"/>
      <c r="MM55" s="286"/>
      <c r="MN55" s="287"/>
      <c r="MO55" s="288"/>
      <c r="MP55" s="284"/>
      <c r="MQ55" s="285"/>
      <c r="MR55" s="480"/>
      <c r="MS55" s="480"/>
      <c r="MT55" s="480"/>
      <c r="MU55" s="286"/>
      <c r="MV55" s="287"/>
      <c r="MW55" s="288"/>
      <c r="MX55" s="284"/>
      <c r="MY55" s="285"/>
      <c r="MZ55" s="480"/>
      <c r="NA55" s="480"/>
      <c r="NB55" s="480"/>
      <c r="NC55" s="286"/>
      <c r="ND55" s="287"/>
      <c r="NE55" s="288"/>
      <c r="NF55" s="284"/>
      <c r="NG55" s="285"/>
      <c r="NH55" s="480"/>
      <c r="NI55" s="480"/>
      <c r="NJ55" s="480"/>
      <c r="NK55" s="286"/>
      <c r="NL55" s="287"/>
      <c r="NM55" s="288"/>
      <c r="NN55" s="284"/>
      <c r="NO55" s="285"/>
      <c r="NP55" s="480"/>
      <c r="NQ55" s="480"/>
      <c r="NR55" s="480"/>
      <c r="NS55" s="286"/>
      <c r="NT55" s="287"/>
      <c r="NU55" s="288"/>
      <c r="NV55" s="284"/>
      <c r="NW55" s="285"/>
      <c r="NX55" s="480"/>
      <c r="NY55" s="480"/>
      <c r="NZ55" s="480"/>
      <c r="OA55" s="286"/>
      <c r="OB55" s="287"/>
      <c r="OC55" s="288"/>
      <c r="OD55" s="284"/>
      <c r="OE55" s="285"/>
      <c r="OF55" s="480"/>
      <c r="OG55" s="480"/>
      <c r="OH55" s="480"/>
      <c r="OI55" s="286"/>
      <c r="OJ55" s="287"/>
      <c r="OK55" s="288"/>
      <c r="OL55" s="284"/>
      <c r="OM55" s="285"/>
      <c r="ON55" s="480"/>
      <c r="OO55" s="480"/>
      <c r="OP55" s="480"/>
      <c r="OQ55" s="286"/>
      <c r="OR55" s="287"/>
      <c r="OS55" s="288"/>
      <c r="OT55" s="284"/>
      <c r="OU55" s="285"/>
      <c r="OV55" s="480"/>
      <c r="OW55" s="480"/>
      <c r="OX55" s="480"/>
      <c r="OY55" s="286"/>
      <c r="OZ55" s="287"/>
      <c r="PA55" s="288"/>
      <c r="PB55" s="284"/>
      <c r="PC55" s="285"/>
      <c r="PD55" s="480"/>
      <c r="PE55" s="480"/>
      <c r="PF55" s="480"/>
      <c r="PG55" s="286"/>
      <c r="PH55" s="287"/>
      <c r="PI55" s="288"/>
      <c r="PJ55" s="284"/>
      <c r="PK55" s="285"/>
      <c r="PL55" s="480"/>
      <c r="PM55" s="480"/>
      <c r="PN55" s="480"/>
      <c r="PO55" s="286"/>
      <c r="PP55" s="287"/>
      <c r="PQ55" s="288"/>
      <c r="PR55" s="284"/>
      <c r="PS55" s="285"/>
      <c r="PT55" s="480"/>
      <c r="PU55" s="480"/>
      <c r="PV55" s="480"/>
      <c r="PW55" s="286"/>
      <c r="PX55" s="287"/>
      <c r="PY55" s="288"/>
      <c r="PZ55" s="284"/>
      <c r="QA55" s="285"/>
      <c r="QB55" s="480"/>
      <c r="QC55" s="480"/>
      <c r="QD55" s="480"/>
      <c r="QE55" s="286"/>
      <c r="QF55" s="287"/>
      <c r="QG55" s="288"/>
      <c r="QH55" s="284"/>
      <c r="QI55" s="285"/>
      <c r="QJ55" s="480"/>
      <c r="QK55" s="480"/>
      <c r="QL55" s="480"/>
      <c r="QM55" s="286"/>
      <c r="QN55" s="287"/>
      <c r="QO55" s="288"/>
      <c r="QP55" s="284"/>
      <c r="QQ55" s="285"/>
      <c r="QR55" s="480"/>
      <c r="QS55" s="480"/>
      <c r="QT55" s="480"/>
      <c r="QU55" s="286"/>
      <c r="QV55" s="287"/>
      <c r="QW55" s="288"/>
      <c r="QX55" s="284"/>
      <c r="QY55" s="285"/>
      <c r="QZ55" s="480"/>
      <c r="RA55" s="480"/>
      <c r="RB55" s="480"/>
      <c r="RC55" s="286"/>
      <c r="RD55" s="287"/>
      <c r="RE55" s="288"/>
      <c r="RF55" s="284"/>
      <c r="RG55" s="285"/>
      <c r="RH55" s="480"/>
      <c r="RI55" s="480"/>
      <c r="RJ55" s="480"/>
      <c r="RK55" s="286"/>
      <c r="RL55" s="287"/>
      <c r="RM55" s="288"/>
      <c r="RN55" s="284"/>
      <c r="RO55" s="285"/>
      <c r="RP55" s="480"/>
      <c r="RQ55" s="480"/>
      <c r="RR55" s="480"/>
      <c r="RS55" s="286"/>
      <c r="RT55" s="287"/>
      <c r="RU55" s="288"/>
      <c r="RV55" s="284"/>
      <c r="RW55" s="285"/>
      <c r="RX55" s="480"/>
      <c r="RY55" s="480"/>
      <c r="RZ55" s="480"/>
      <c r="SA55" s="286"/>
      <c r="SB55" s="287"/>
      <c r="SC55" s="288"/>
      <c r="SD55" s="284"/>
      <c r="SE55" s="285"/>
      <c r="SF55" s="480"/>
      <c r="SG55" s="480"/>
      <c r="SH55" s="480"/>
      <c r="SI55" s="286"/>
      <c r="SJ55" s="287"/>
      <c r="SK55" s="288"/>
      <c r="SL55" s="284"/>
      <c r="SM55" s="285"/>
      <c r="SN55" s="480"/>
      <c r="SO55" s="480"/>
      <c r="SP55" s="480"/>
      <c r="SQ55" s="286"/>
      <c r="SR55" s="287"/>
      <c r="SS55" s="288"/>
      <c r="ST55" s="284"/>
      <c r="SU55" s="285"/>
      <c r="SV55" s="480"/>
      <c r="SW55" s="480"/>
      <c r="SX55" s="480"/>
      <c r="SY55" s="286"/>
      <c r="SZ55" s="287"/>
      <c r="TA55" s="288"/>
      <c r="TB55" s="284"/>
      <c r="TC55" s="285"/>
      <c r="TD55" s="480"/>
      <c r="TE55" s="480"/>
      <c r="TF55" s="480"/>
      <c r="TG55" s="286"/>
      <c r="TH55" s="287"/>
      <c r="TI55" s="288"/>
      <c r="TJ55" s="284"/>
      <c r="TK55" s="285"/>
      <c r="TL55" s="480"/>
      <c r="TM55" s="480"/>
      <c r="TN55" s="480"/>
      <c r="TO55" s="286"/>
      <c r="TP55" s="287"/>
      <c r="TQ55" s="288"/>
      <c r="TR55" s="284"/>
      <c r="TS55" s="285"/>
      <c r="TT55" s="480"/>
      <c r="TU55" s="480"/>
      <c r="TV55" s="480"/>
      <c r="TW55" s="286"/>
      <c r="TX55" s="287"/>
      <c r="TY55" s="288"/>
      <c r="TZ55" s="284"/>
      <c r="UA55" s="285"/>
      <c r="UB55" s="480"/>
      <c r="UC55" s="480"/>
      <c r="UD55" s="480"/>
      <c r="UE55" s="286"/>
      <c r="UF55" s="287"/>
      <c r="UG55" s="288"/>
      <c r="UH55" s="284"/>
      <c r="UI55" s="285"/>
      <c r="UJ55" s="480"/>
      <c r="UK55" s="480"/>
      <c r="UL55" s="480"/>
      <c r="UM55" s="286"/>
      <c r="UN55" s="287"/>
      <c r="UO55" s="288"/>
      <c r="UP55" s="284"/>
      <c r="UQ55" s="285"/>
      <c r="UR55" s="480"/>
      <c r="US55" s="480"/>
      <c r="UT55" s="480"/>
      <c r="UU55" s="286"/>
      <c r="UV55" s="287"/>
      <c r="UW55" s="288"/>
      <c r="UX55" s="284"/>
      <c r="UY55" s="285"/>
      <c r="UZ55" s="480"/>
      <c r="VA55" s="480"/>
      <c r="VB55" s="480"/>
      <c r="VC55" s="286"/>
      <c r="VD55" s="287"/>
      <c r="VE55" s="288"/>
      <c r="VF55" s="284"/>
      <c r="VG55" s="285"/>
      <c r="VH55" s="480"/>
      <c r="VI55" s="480"/>
      <c r="VJ55" s="480"/>
      <c r="VK55" s="286"/>
      <c r="VL55" s="287"/>
      <c r="VM55" s="288"/>
      <c r="VN55" s="284"/>
      <c r="VO55" s="285"/>
      <c r="VP55" s="480"/>
      <c r="VQ55" s="480"/>
      <c r="VR55" s="480"/>
      <c r="VS55" s="286"/>
      <c r="VT55" s="287"/>
      <c r="VU55" s="288"/>
      <c r="VV55" s="284"/>
      <c r="VW55" s="285"/>
      <c r="VX55" s="480"/>
      <c r="VY55" s="480"/>
      <c r="VZ55" s="480"/>
      <c r="WA55" s="286"/>
      <c r="WB55" s="287"/>
      <c r="WC55" s="288"/>
      <c r="WD55" s="284"/>
      <c r="WE55" s="285"/>
      <c r="WF55" s="480"/>
      <c r="WG55" s="480"/>
      <c r="WH55" s="480"/>
      <c r="WI55" s="286"/>
      <c r="WJ55" s="287"/>
      <c r="WK55" s="288"/>
      <c r="WL55" s="284"/>
      <c r="WM55" s="285"/>
      <c r="WN55" s="480"/>
      <c r="WO55" s="480"/>
      <c r="WP55" s="480"/>
      <c r="WQ55" s="286"/>
      <c r="WR55" s="287"/>
      <c r="WS55" s="288"/>
      <c r="WT55" s="284"/>
      <c r="WU55" s="285"/>
      <c r="WV55" s="480"/>
      <c r="WW55" s="480"/>
      <c r="WX55" s="480"/>
      <c r="WY55" s="286"/>
      <c r="WZ55" s="287"/>
      <c r="XA55" s="288"/>
      <c r="XB55" s="284"/>
      <c r="XC55" s="285"/>
      <c r="XD55" s="480"/>
      <c r="XE55" s="480"/>
      <c r="XF55" s="480"/>
      <c r="XG55" s="286"/>
      <c r="XH55" s="287"/>
      <c r="XI55" s="288"/>
      <c r="XJ55" s="284"/>
      <c r="XK55" s="285"/>
      <c r="XL55" s="480"/>
      <c r="XM55" s="480"/>
      <c r="XN55" s="480"/>
      <c r="XO55" s="286"/>
      <c r="XP55" s="287"/>
      <c r="XQ55" s="288"/>
      <c r="XR55" s="284"/>
      <c r="XS55" s="285"/>
      <c r="XT55" s="480"/>
      <c r="XU55" s="480"/>
      <c r="XV55" s="480"/>
      <c r="XW55" s="286"/>
      <c r="XX55" s="287"/>
      <c r="XY55" s="288"/>
      <c r="XZ55" s="284"/>
      <c r="YA55" s="285"/>
      <c r="YB55" s="480"/>
      <c r="YC55" s="480"/>
      <c r="YD55" s="480"/>
      <c r="YE55" s="286"/>
      <c r="YF55" s="287"/>
      <c r="YG55" s="288"/>
      <c r="YH55" s="284"/>
      <c r="YI55" s="285"/>
      <c r="YJ55" s="480"/>
      <c r="YK55" s="480"/>
      <c r="YL55" s="480"/>
      <c r="YM55" s="286"/>
      <c r="YN55" s="287"/>
      <c r="YO55" s="288"/>
      <c r="YP55" s="284"/>
      <c r="YQ55" s="285"/>
      <c r="YR55" s="480"/>
      <c r="YS55" s="480"/>
      <c r="YT55" s="480"/>
      <c r="YU55" s="286"/>
      <c r="YV55" s="287"/>
      <c r="YW55" s="288"/>
      <c r="YX55" s="284"/>
      <c r="YY55" s="285"/>
      <c r="YZ55" s="480"/>
      <c r="ZA55" s="480"/>
      <c r="ZB55" s="480"/>
      <c r="ZC55" s="286"/>
      <c r="ZD55" s="287"/>
      <c r="ZE55" s="288"/>
      <c r="ZF55" s="284"/>
      <c r="ZG55" s="285"/>
      <c r="ZH55" s="480"/>
      <c r="ZI55" s="480"/>
      <c r="ZJ55" s="480"/>
      <c r="ZK55" s="286"/>
      <c r="ZL55" s="287"/>
      <c r="ZM55" s="288"/>
      <c r="ZN55" s="284"/>
      <c r="ZO55" s="285"/>
      <c r="ZP55" s="480"/>
      <c r="ZQ55" s="480"/>
      <c r="ZR55" s="480"/>
      <c r="ZS55" s="286"/>
      <c r="ZT55" s="287"/>
      <c r="ZU55" s="288"/>
      <c r="ZV55" s="284"/>
      <c r="ZW55" s="285"/>
      <c r="ZX55" s="480"/>
      <c r="ZY55" s="480"/>
      <c r="ZZ55" s="480"/>
      <c r="AAA55" s="286"/>
      <c r="AAB55" s="287"/>
      <c r="AAC55" s="288"/>
      <c r="AAD55" s="284"/>
      <c r="AAE55" s="285"/>
      <c r="AAF55" s="480"/>
      <c r="AAG55" s="480"/>
      <c r="AAH55" s="480"/>
      <c r="AAI55" s="286"/>
      <c r="AAJ55" s="287"/>
      <c r="AAK55" s="288"/>
      <c r="AAL55" s="284"/>
      <c r="AAM55" s="285"/>
      <c r="AAN55" s="480"/>
      <c r="AAO55" s="480"/>
      <c r="AAP55" s="480"/>
      <c r="AAQ55" s="286"/>
      <c r="AAR55" s="287"/>
      <c r="AAS55" s="288"/>
      <c r="AAT55" s="284"/>
      <c r="AAU55" s="285"/>
      <c r="AAV55" s="480"/>
      <c r="AAW55" s="480"/>
      <c r="AAX55" s="480"/>
      <c r="AAY55" s="286"/>
      <c r="AAZ55" s="287"/>
      <c r="ABA55" s="288"/>
      <c r="ABB55" s="284"/>
      <c r="ABC55" s="285"/>
      <c r="ABD55" s="480"/>
      <c r="ABE55" s="480"/>
      <c r="ABF55" s="480"/>
      <c r="ABG55" s="286"/>
      <c r="ABH55" s="287"/>
      <c r="ABI55" s="288"/>
      <c r="ABJ55" s="284"/>
      <c r="ABK55" s="285"/>
      <c r="ABL55" s="480"/>
      <c r="ABM55" s="480"/>
      <c r="ABN55" s="480"/>
      <c r="ABO55" s="286"/>
      <c r="ABP55" s="287"/>
      <c r="ABQ55" s="288"/>
      <c r="ABR55" s="284"/>
      <c r="ABS55" s="285"/>
      <c r="ABT55" s="480"/>
      <c r="ABU55" s="480"/>
      <c r="ABV55" s="480"/>
      <c r="ABW55" s="286"/>
      <c r="ABX55" s="287"/>
      <c r="ABY55" s="288"/>
      <c r="ABZ55" s="284"/>
      <c r="ACA55" s="285"/>
      <c r="ACB55" s="480"/>
      <c r="ACC55" s="480"/>
      <c r="ACD55" s="480"/>
      <c r="ACE55" s="286"/>
      <c r="ACF55" s="287"/>
      <c r="ACG55" s="288"/>
      <c r="ACH55" s="284"/>
      <c r="ACI55" s="285"/>
      <c r="ACJ55" s="480"/>
      <c r="ACK55" s="480"/>
      <c r="ACL55" s="480"/>
      <c r="ACM55" s="286"/>
      <c r="ACN55" s="287"/>
      <c r="ACO55" s="288"/>
      <c r="ACP55" s="284"/>
      <c r="ACQ55" s="285"/>
      <c r="ACR55" s="480"/>
      <c r="ACS55" s="480"/>
      <c r="ACT55" s="480"/>
      <c r="ACU55" s="286"/>
      <c r="ACV55" s="287"/>
      <c r="ACW55" s="288"/>
      <c r="ACX55" s="284"/>
      <c r="ACY55" s="285"/>
      <c r="ACZ55" s="480"/>
      <c r="ADA55" s="480"/>
      <c r="ADB55" s="480"/>
      <c r="ADC55" s="286"/>
      <c r="ADD55" s="287"/>
      <c r="ADE55" s="288"/>
      <c r="ADF55" s="284"/>
      <c r="ADG55" s="285"/>
      <c r="ADH55" s="480"/>
      <c r="ADI55" s="480"/>
      <c r="ADJ55" s="480"/>
      <c r="ADK55" s="286"/>
      <c r="ADL55" s="287"/>
      <c r="ADM55" s="288"/>
      <c r="ADN55" s="284"/>
      <c r="ADO55" s="285"/>
      <c r="ADP55" s="480"/>
      <c r="ADQ55" s="480"/>
      <c r="ADR55" s="480"/>
      <c r="ADS55" s="286"/>
      <c r="ADT55" s="287"/>
      <c r="ADU55" s="288"/>
      <c r="ADV55" s="284"/>
      <c r="ADW55" s="285"/>
      <c r="ADX55" s="480"/>
      <c r="ADY55" s="480"/>
      <c r="ADZ55" s="480"/>
      <c r="AEA55" s="286"/>
      <c r="AEB55" s="287"/>
      <c r="AEC55" s="288"/>
      <c r="AED55" s="284"/>
      <c r="AEE55" s="285"/>
      <c r="AEF55" s="480"/>
      <c r="AEG55" s="480"/>
      <c r="AEH55" s="480"/>
      <c r="AEI55" s="286"/>
      <c r="AEJ55" s="287"/>
      <c r="AEK55" s="288"/>
      <c r="AEL55" s="284"/>
      <c r="AEM55" s="285"/>
      <c r="AEN55" s="480"/>
      <c r="AEO55" s="480"/>
      <c r="AEP55" s="480"/>
      <c r="AEQ55" s="286"/>
      <c r="AER55" s="287"/>
      <c r="AES55" s="288"/>
      <c r="AET55" s="284"/>
      <c r="AEU55" s="285"/>
      <c r="AEV55" s="480"/>
      <c r="AEW55" s="480"/>
      <c r="AEX55" s="480"/>
      <c r="AEY55" s="286"/>
      <c r="AEZ55" s="287"/>
      <c r="AFA55" s="288"/>
      <c r="AFB55" s="284"/>
      <c r="AFC55" s="285"/>
      <c r="AFD55" s="480"/>
      <c r="AFE55" s="480"/>
      <c r="AFF55" s="480"/>
      <c r="AFG55" s="286"/>
      <c r="AFH55" s="287"/>
      <c r="AFI55" s="288"/>
      <c r="AFJ55" s="284"/>
      <c r="AFK55" s="285"/>
      <c r="AFL55" s="480"/>
      <c r="AFM55" s="480"/>
      <c r="AFN55" s="480"/>
      <c r="AFO55" s="286"/>
      <c r="AFP55" s="287"/>
      <c r="AFQ55" s="288"/>
      <c r="AFR55" s="284"/>
      <c r="AFS55" s="285"/>
      <c r="AFT55" s="480"/>
      <c r="AFU55" s="480"/>
      <c r="AFV55" s="480"/>
      <c r="AFW55" s="286"/>
      <c r="AFX55" s="287"/>
      <c r="AFY55" s="288"/>
      <c r="AFZ55" s="284"/>
      <c r="AGA55" s="285"/>
      <c r="AGB55" s="480"/>
      <c r="AGC55" s="480"/>
      <c r="AGD55" s="480"/>
      <c r="AGE55" s="286"/>
      <c r="AGF55" s="287"/>
      <c r="AGG55" s="288"/>
      <c r="AGH55" s="284"/>
      <c r="AGI55" s="285"/>
      <c r="AGJ55" s="480"/>
      <c r="AGK55" s="480"/>
      <c r="AGL55" s="480"/>
      <c r="AGM55" s="286"/>
      <c r="AGN55" s="287"/>
      <c r="AGO55" s="288"/>
      <c r="AGP55" s="284"/>
      <c r="AGQ55" s="285"/>
      <c r="AGR55" s="480"/>
      <c r="AGS55" s="480"/>
      <c r="AGT55" s="480"/>
      <c r="AGU55" s="286"/>
      <c r="AGV55" s="287"/>
      <c r="AGW55" s="288"/>
      <c r="AGX55" s="284"/>
      <c r="AGY55" s="285"/>
      <c r="AGZ55" s="480"/>
      <c r="AHA55" s="480"/>
      <c r="AHB55" s="480"/>
      <c r="AHC55" s="286"/>
      <c r="AHD55" s="287"/>
      <c r="AHE55" s="288"/>
      <c r="AHF55" s="284"/>
      <c r="AHG55" s="285"/>
      <c r="AHH55" s="480"/>
      <c r="AHI55" s="480"/>
      <c r="AHJ55" s="480"/>
      <c r="AHK55" s="286"/>
      <c r="AHL55" s="287"/>
      <c r="AHM55" s="288"/>
      <c r="AHN55" s="284"/>
      <c r="AHO55" s="285"/>
      <c r="AHP55" s="480"/>
      <c r="AHQ55" s="480"/>
      <c r="AHR55" s="480"/>
      <c r="AHS55" s="286"/>
      <c r="AHT55" s="287"/>
      <c r="AHU55" s="288"/>
      <c r="AHV55" s="284"/>
      <c r="AHW55" s="285"/>
      <c r="AHX55" s="480"/>
      <c r="AHY55" s="480"/>
      <c r="AHZ55" s="480"/>
      <c r="AIA55" s="286"/>
      <c r="AIB55" s="287"/>
      <c r="AIC55" s="288"/>
      <c r="AID55" s="284"/>
      <c r="AIE55" s="285"/>
      <c r="AIF55" s="480"/>
      <c r="AIG55" s="480"/>
      <c r="AIH55" s="480"/>
      <c r="AII55" s="286"/>
      <c r="AIJ55" s="287"/>
      <c r="AIK55" s="288"/>
      <c r="AIL55" s="284"/>
      <c r="AIM55" s="285"/>
      <c r="AIN55" s="480"/>
      <c r="AIO55" s="480"/>
      <c r="AIP55" s="480"/>
      <c r="AIQ55" s="286"/>
      <c r="AIR55" s="287"/>
      <c r="AIS55" s="288"/>
      <c r="AIT55" s="284"/>
      <c r="AIU55" s="285"/>
      <c r="AIV55" s="480"/>
      <c r="AIW55" s="480"/>
      <c r="AIX55" s="480"/>
      <c r="AIY55" s="286"/>
      <c r="AIZ55" s="287"/>
      <c r="AJA55" s="288"/>
      <c r="AJB55" s="284"/>
      <c r="AJC55" s="285"/>
      <c r="AJD55" s="480"/>
      <c r="AJE55" s="480"/>
      <c r="AJF55" s="480"/>
      <c r="AJG55" s="286"/>
      <c r="AJH55" s="287"/>
      <c r="AJI55" s="288"/>
      <c r="AJJ55" s="284"/>
      <c r="AJK55" s="285"/>
      <c r="AJL55" s="480"/>
      <c r="AJM55" s="480"/>
      <c r="AJN55" s="480"/>
      <c r="AJO55" s="286"/>
      <c r="AJP55" s="287"/>
      <c r="AJQ55" s="288"/>
      <c r="AJR55" s="284"/>
      <c r="AJS55" s="285"/>
      <c r="AJT55" s="480"/>
      <c r="AJU55" s="480"/>
      <c r="AJV55" s="480"/>
      <c r="AJW55" s="286"/>
      <c r="AJX55" s="287"/>
      <c r="AJY55" s="288"/>
      <c r="AJZ55" s="284"/>
      <c r="AKA55" s="285"/>
      <c r="AKB55" s="480"/>
      <c r="AKC55" s="480"/>
      <c r="AKD55" s="480"/>
      <c r="AKE55" s="286"/>
      <c r="AKF55" s="287"/>
      <c r="AKG55" s="288"/>
      <c r="AKH55" s="284"/>
      <c r="AKI55" s="285"/>
      <c r="AKJ55" s="480"/>
      <c r="AKK55" s="480"/>
      <c r="AKL55" s="480"/>
      <c r="AKM55" s="286"/>
      <c r="AKN55" s="287"/>
      <c r="AKO55" s="288"/>
      <c r="AKP55" s="284"/>
      <c r="AKQ55" s="285"/>
      <c r="AKR55" s="480"/>
      <c r="AKS55" s="480"/>
      <c r="AKT55" s="480"/>
      <c r="AKU55" s="286"/>
      <c r="AKV55" s="287"/>
      <c r="AKW55" s="288"/>
      <c r="AKX55" s="284"/>
      <c r="AKY55" s="285"/>
      <c r="AKZ55" s="480"/>
      <c r="ALA55" s="480"/>
      <c r="ALB55" s="480"/>
      <c r="ALC55" s="286"/>
      <c r="ALD55" s="287"/>
      <c r="ALE55" s="288"/>
      <c r="ALF55" s="284"/>
      <c r="ALG55" s="285"/>
      <c r="ALH55" s="480"/>
      <c r="ALI55" s="480"/>
      <c r="ALJ55" s="480"/>
      <c r="ALK55" s="286"/>
      <c r="ALL55" s="287"/>
      <c r="ALM55" s="288"/>
      <c r="ALN55" s="284"/>
      <c r="ALO55" s="285"/>
      <c r="ALP55" s="480"/>
      <c r="ALQ55" s="480"/>
      <c r="ALR55" s="480"/>
      <c r="ALS55" s="286"/>
      <c r="ALT55" s="287"/>
      <c r="ALU55" s="288"/>
      <c r="ALV55" s="284"/>
      <c r="ALW55" s="285"/>
      <c r="ALX55" s="480"/>
      <c r="ALY55" s="480"/>
      <c r="ALZ55" s="480"/>
      <c r="AMA55" s="286"/>
      <c r="AMB55" s="287"/>
      <c r="AMC55" s="288"/>
      <c r="AMD55" s="284"/>
      <c r="AME55" s="285"/>
      <c r="AMF55" s="480"/>
      <c r="AMG55" s="480"/>
      <c r="AMH55" s="480"/>
      <c r="AMI55" s="286"/>
      <c r="AMJ55" s="287"/>
      <c r="AMK55" s="288"/>
      <c r="AML55" s="284"/>
      <c r="AMM55" s="285"/>
      <c r="AMN55" s="480"/>
      <c r="AMO55" s="480"/>
      <c r="AMP55" s="480"/>
      <c r="AMQ55" s="286"/>
      <c r="AMR55" s="287"/>
      <c r="AMS55" s="288"/>
      <c r="AMT55" s="284"/>
      <c r="AMU55" s="285"/>
      <c r="AMV55" s="480"/>
      <c r="AMW55" s="480"/>
      <c r="AMX55" s="480"/>
      <c r="AMY55" s="286"/>
      <c r="AMZ55" s="287"/>
      <c r="ANA55" s="288"/>
      <c r="ANB55" s="284"/>
      <c r="ANC55" s="285"/>
      <c r="AND55" s="480"/>
      <c r="ANE55" s="480"/>
      <c r="ANF55" s="480"/>
      <c r="ANG55" s="286"/>
      <c r="ANH55" s="287"/>
      <c r="ANI55" s="288"/>
      <c r="ANJ55" s="284"/>
      <c r="ANK55" s="285"/>
      <c r="ANL55" s="480"/>
      <c r="ANM55" s="480"/>
      <c r="ANN55" s="480"/>
      <c r="ANO55" s="286"/>
      <c r="ANP55" s="287"/>
      <c r="ANQ55" s="288"/>
      <c r="ANR55" s="284"/>
      <c r="ANS55" s="285"/>
      <c r="ANT55" s="480"/>
      <c r="ANU55" s="480"/>
      <c r="ANV55" s="480"/>
      <c r="ANW55" s="286"/>
      <c r="ANX55" s="287"/>
      <c r="ANY55" s="288"/>
      <c r="ANZ55" s="284"/>
      <c r="AOA55" s="285"/>
      <c r="AOB55" s="480"/>
      <c r="AOC55" s="480"/>
      <c r="AOD55" s="480"/>
      <c r="AOE55" s="286"/>
      <c r="AOF55" s="287"/>
      <c r="AOG55" s="288"/>
      <c r="AOH55" s="284"/>
      <c r="AOI55" s="285"/>
      <c r="AOJ55" s="480"/>
      <c r="AOK55" s="480"/>
      <c r="AOL55" s="480"/>
      <c r="AOM55" s="286"/>
      <c r="AON55" s="287"/>
      <c r="AOO55" s="288"/>
      <c r="AOP55" s="284"/>
      <c r="AOQ55" s="285"/>
      <c r="AOR55" s="480"/>
      <c r="AOS55" s="480"/>
      <c r="AOT55" s="480"/>
      <c r="AOU55" s="286"/>
      <c r="AOV55" s="287"/>
      <c r="AOW55" s="288"/>
      <c r="AOX55" s="284"/>
      <c r="AOY55" s="285"/>
      <c r="AOZ55" s="480"/>
      <c r="APA55" s="480"/>
      <c r="APB55" s="480"/>
      <c r="APC55" s="286"/>
      <c r="APD55" s="287"/>
      <c r="APE55" s="288"/>
      <c r="APF55" s="284"/>
      <c r="APG55" s="285"/>
      <c r="APH55" s="480"/>
      <c r="API55" s="480"/>
      <c r="APJ55" s="480"/>
      <c r="APK55" s="286"/>
      <c r="APL55" s="287"/>
      <c r="APM55" s="288"/>
      <c r="APN55" s="284"/>
      <c r="APO55" s="285"/>
      <c r="APP55" s="480"/>
      <c r="APQ55" s="480"/>
      <c r="APR55" s="480"/>
      <c r="APS55" s="286"/>
      <c r="APT55" s="287"/>
      <c r="APU55" s="288"/>
      <c r="APV55" s="284"/>
      <c r="APW55" s="285"/>
      <c r="APX55" s="480"/>
      <c r="APY55" s="480"/>
      <c r="APZ55" s="480"/>
      <c r="AQA55" s="286"/>
      <c r="AQB55" s="287"/>
      <c r="AQC55" s="288"/>
      <c r="AQD55" s="284"/>
      <c r="AQE55" s="285"/>
      <c r="AQF55" s="480"/>
      <c r="AQG55" s="480"/>
      <c r="AQH55" s="480"/>
      <c r="AQI55" s="286"/>
      <c r="AQJ55" s="287"/>
      <c r="AQK55" s="288"/>
      <c r="AQL55" s="284"/>
      <c r="AQM55" s="285"/>
      <c r="AQN55" s="480"/>
      <c r="AQO55" s="480"/>
      <c r="AQP55" s="480"/>
      <c r="AQQ55" s="286"/>
      <c r="AQR55" s="287"/>
      <c r="AQS55" s="288"/>
      <c r="AQT55" s="284"/>
      <c r="AQU55" s="285"/>
      <c r="AQV55" s="480"/>
      <c r="AQW55" s="480"/>
      <c r="AQX55" s="480"/>
      <c r="AQY55" s="286"/>
      <c r="AQZ55" s="287"/>
      <c r="ARA55" s="288"/>
      <c r="ARB55" s="284"/>
      <c r="ARC55" s="285"/>
      <c r="ARD55" s="480"/>
      <c r="ARE55" s="480"/>
      <c r="ARF55" s="480"/>
      <c r="ARG55" s="286"/>
      <c r="ARH55" s="287"/>
      <c r="ARI55" s="288"/>
      <c r="ARJ55" s="284"/>
      <c r="ARK55" s="285"/>
      <c r="ARL55" s="480"/>
      <c r="ARM55" s="480"/>
      <c r="ARN55" s="480"/>
      <c r="ARO55" s="286"/>
      <c r="ARP55" s="287"/>
      <c r="ARQ55" s="288"/>
      <c r="ARR55" s="284"/>
      <c r="ARS55" s="285"/>
      <c r="ART55" s="480"/>
      <c r="ARU55" s="480"/>
      <c r="ARV55" s="480"/>
      <c r="ARW55" s="286"/>
      <c r="ARX55" s="287"/>
      <c r="ARY55" s="288"/>
      <c r="ARZ55" s="284"/>
      <c r="ASA55" s="285"/>
      <c r="ASB55" s="480"/>
      <c r="ASC55" s="480"/>
      <c r="ASD55" s="480"/>
      <c r="ASE55" s="286"/>
      <c r="ASF55" s="287"/>
      <c r="ASG55" s="288"/>
      <c r="ASH55" s="284"/>
      <c r="ASI55" s="285"/>
      <c r="ASJ55" s="480"/>
      <c r="ASK55" s="480"/>
      <c r="ASL55" s="480"/>
      <c r="ASM55" s="286"/>
      <c r="ASN55" s="287"/>
      <c r="ASO55" s="288"/>
      <c r="ASP55" s="284"/>
      <c r="ASQ55" s="285"/>
      <c r="ASR55" s="480"/>
      <c r="ASS55" s="480"/>
      <c r="AST55" s="480"/>
      <c r="ASU55" s="286"/>
      <c r="ASV55" s="287"/>
      <c r="ASW55" s="288"/>
      <c r="ASX55" s="284"/>
      <c r="ASY55" s="285"/>
      <c r="ASZ55" s="480"/>
      <c r="ATA55" s="480"/>
      <c r="ATB55" s="480"/>
      <c r="ATC55" s="286"/>
      <c r="ATD55" s="287"/>
      <c r="ATE55" s="288"/>
      <c r="ATF55" s="284"/>
      <c r="ATG55" s="285"/>
      <c r="ATH55" s="480"/>
      <c r="ATI55" s="480"/>
      <c r="ATJ55" s="480"/>
      <c r="ATK55" s="286"/>
      <c r="ATL55" s="287"/>
      <c r="ATM55" s="288"/>
      <c r="ATN55" s="284"/>
      <c r="ATO55" s="285"/>
      <c r="ATP55" s="480"/>
      <c r="ATQ55" s="480"/>
      <c r="ATR55" s="480"/>
      <c r="ATS55" s="286"/>
      <c r="ATT55" s="287"/>
      <c r="ATU55" s="288"/>
      <c r="ATV55" s="284"/>
      <c r="ATW55" s="285"/>
      <c r="ATX55" s="480"/>
      <c r="ATY55" s="480"/>
      <c r="ATZ55" s="480"/>
      <c r="AUA55" s="286"/>
      <c r="AUB55" s="287"/>
      <c r="AUC55" s="288"/>
      <c r="AUD55" s="284"/>
      <c r="AUE55" s="285"/>
      <c r="AUF55" s="480"/>
      <c r="AUG55" s="480"/>
      <c r="AUH55" s="480"/>
      <c r="AUI55" s="286"/>
      <c r="AUJ55" s="287"/>
      <c r="AUK55" s="288"/>
      <c r="AUL55" s="284"/>
      <c r="AUM55" s="285"/>
      <c r="AUN55" s="480"/>
      <c r="AUO55" s="480"/>
      <c r="AUP55" s="480"/>
      <c r="AUQ55" s="286"/>
      <c r="AUR55" s="287"/>
      <c r="AUS55" s="288"/>
      <c r="AUT55" s="284"/>
      <c r="AUU55" s="285"/>
      <c r="AUV55" s="480"/>
      <c r="AUW55" s="480"/>
      <c r="AUX55" s="480"/>
      <c r="AUY55" s="286"/>
      <c r="AUZ55" s="287"/>
      <c r="AVA55" s="288"/>
      <c r="AVB55" s="284"/>
      <c r="AVC55" s="285"/>
      <c r="AVD55" s="480"/>
      <c r="AVE55" s="480"/>
      <c r="AVF55" s="480"/>
      <c r="AVG55" s="286"/>
      <c r="AVH55" s="287"/>
      <c r="AVI55" s="288"/>
      <c r="AVJ55" s="284"/>
      <c r="AVK55" s="285"/>
      <c r="AVL55" s="480"/>
      <c r="AVM55" s="480"/>
      <c r="AVN55" s="480"/>
      <c r="AVO55" s="286"/>
      <c r="AVP55" s="287"/>
      <c r="AVQ55" s="288"/>
      <c r="AVR55" s="284"/>
      <c r="AVS55" s="285"/>
      <c r="AVT55" s="480"/>
      <c r="AVU55" s="480"/>
      <c r="AVV55" s="480"/>
      <c r="AVW55" s="286"/>
      <c r="AVX55" s="287"/>
      <c r="AVY55" s="288"/>
      <c r="AVZ55" s="284"/>
      <c r="AWA55" s="285"/>
      <c r="AWB55" s="480"/>
      <c r="AWC55" s="480"/>
      <c r="AWD55" s="480"/>
      <c r="AWE55" s="286"/>
      <c r="AWF55" s="287"/>
      <c r="AWG55" s="288"/>
      <c r="AWH55" s="284"/>
      <c r="AWI55" s="285"/>
      <c r="AWJ55" s="480"/>
      <c r="AWK55" s="480"/>
      <c r="AWL55" s="480"/>
      <c r="AWM55" s="286"/>
      <c r="AWN55" s="287"/>
      <c r="AWO55" s="288"/>
      <c r="AWP55" s="284"/>
      <c r="AWQ55" s="285"/>
      <c r="AWR55" s="480"/>
      <c r="AWS55" s="480"/>
      <c r="AWT55" s="480"/>
      <c r="AWU55" s="286"/>
      <c r="AWV55" s="287"/>
      <c r="AWW55" s="288"/>
      <c r="AWX55" s="284"/>
      <c r="AWY55" s="285"/>
      <c r="AWZ55" s="480"/>
      <c r="AXA55" s="480"/>
      <c r="AXB55" s="480"/>
      <c r="AXC55" s="286"/>
      <c r="AXD55" s="287"/>
      <c r="AXE55" s="288"/>
      <c r="AXF55" s="284"/>
      <c r="AXG55" s="285"/>
      <c r="AXH55" s="480"/>
      <c r="AXI55" s="480"/>
      <c r="AXJ55" s="480"/>
      <c r="AXK55" s="286"/>
      <c r="AXL55" s="287"/>
      <c r="AXM55" s="288"/>
      <c r="AXN55" s="284"/>
      <c r="AXO55" s="285"/>
      <c r="AXP55" s="480"/>
      <c r="AXQ55" s="480"/>
      <c r="AXR55" s="480"/>
      <c r="AXS55" s="286"/>
      <c r="AXT55" s="287"/>
      <c r="AXU55" s="288"/>
      <c r="AXV55" s="284"/>
      <c r="AXW55" s="285"/>
      <c r="AXX55" s="480"/>
      <c r="AXY55" s="480"/>
      <c r="AXZ55" s="480"/>
      <c r="AYA55" s="286"/>
      <c r="AYB55" s="287"/>
      <c r="AYC55" s="288"/>
      <c r="AYD55" s="284"/>
      <c r="AYE55" s="285"/>
      <c r="AYF55" s="480"/>
      <c r="AYG55" s="480"/>
      <c r="AYH55" s="480"/>
      <c r="AYI55" s="286"/>
      <c r="AYJ55" s="287"/>
      <c r="AYK55" s="288"/>
      <c r="AYL55" s="284"/>
      <c r="AYM55" s="285"/>
      <c r="AYN55" s="480"/>
      <c r="AYO55" s="480"/>
      <c r="AYP55" s="480"/>
      <c r="AYQ55" s="286"/>
      <c r="AYR55" s="287"/>
      <c r="AYS55" s="288"/>
      <c r="AYT55" s="284"/>
      <c r="AYU55" s="285"/>
      <c r="AYV55" s="480"/>
      <c r="AYW55" s="480"/>
      <c r="AYX55" s="480"/>
      <c r="AYY55" s="286"/>
      <c r="AYZ55" s="287"/>
      <c r="AZA55" s="288"/>
      <c r="AZB55" s="284"/>
      <c r="AZC55" s="285"/>
      <c r="AZD55" s="480"/>
      <c r="AZE55" s="480"/>
      <c r="AZF55" s="480"/>
      <c r="AZG55" s="286"/>
      <c r="AZH55" s="287"/>
      <c r="AZI55" s="288"/>
      <c r="AZJ55" s="284"/>
      <c r="AZK55" s="285"/>
      <c r="AZL55" s="480"/>
      <c r="AZM55" s="480"/>
      <c r="AZN55" s="480"/>
      <c r="AZO55" s="286"/>
      <c r="AZP55" s="287"/>
      <c r="AZQ55" s="288"/>
      <c r="AZR55" s="284"/>
      <c r="AZS55" s="285"/>
      <c r="AZT55" s="480"/>
      <c r="AZU55" s="480"/>
      <c r="AZV55" s="480"/>
      <c r="AZW55" s="286"/>
      <c r="AZX55" s="287"/>
      <c r="AZY55" s="288"/>
      <c r="AZZ55" s="284"/>
      <c r="BAA55" s="285"/>
      <c r="BAB55" s="480"/>
      <c r="BAC55" s="480"/>
      <c r="BAD55" s="480"/>
      <c r="BAE55" s="286"/>
      <c r="BAF55" s="287"/>
      <c r="BAG55" s="288"/>
      <c r="BAH55" s="284"/>
      <c r="BAI55" s="285"/>
      <c r="BAJ55" s="480"/>
      <c r="BAK55" s="480"/>
      <c r="BAL55" s="480"/>
      <c r="BAM55" s="286"/>
      <c r="BAN55" s="287"/>
      <c r="BAO55" s="288"/>
      <c r="BAP55" s="284"/>
      <c r="BAQ55" s="285"/>
      <c r="BAR55" s="480"/>
      <c r="BAS55" s="480"/>
      <c r="BAT55" s="480"/>
      <c r="BAU55" s="286"/>
      <c r="BAV55" s="287"/>
      <c r="BAW55" s="288"/>
      <c r="BAX55" s="284"/>
      <c r="BAY55" s="285"/>
      <c r="BAZ55" s="480"/>
      <c r="BBA55" s="480"/>
      <c r="BBB55" s="480"/>
      <c r="BBC55" s="286"/>
      <c r="BBD55" s="287"/>
      <c r="BBE55" s="288"/>
      <c r="BBF55" s="284"/>
      <c r="BBG55" s="285"/>
      <c r="BBH55" s="480"/>
      <c r="BBI55" s="480"/>
      <c r="BBJ55" s="480"/>
      <c r="BBK55" s="286"/>
      <c r="BBL55" s="287"/>
      <c r="BBM55" s="288"/>
      <c r="BBN55" s="284"/>
      <c r="BBO55" s="285"/>
      <c r="BBP55" s="480"/>
      <c r="BBQ55" s="480"/>
      <c r="BBR55" s="480"/>
      <c r="BBS55" s="286"/>
      <c r="BBT55" s="287"/>
      <c r="BBU55" s="288"/>
      <c r="BBV55" s="284"/>
      <c r="BBW55" s="285"/>
      <c r="BBX55" s="480"/>
      <c r="BBY55" s="480"/>
      <c r="BBZ55" s="480"/>
      <c r="BCA55" s="286"/>
      <c r="BCB55" s="287"/>
      <c r="BCC55" s="288"/>
      <c r="BCD55" s="284"/>
      <c r="BCE55" s="285"/>
      <c r="BCF55" s="480"/>
      <c r="BCG55" s="480"/>
      <c r="BCH55" s="480"/>
      <c r="BCI55" s="286"/>
      <c r="BCJ55" s="287"/>
      <c r="BCK55" s="288"/>
      <c r="BCL55" s="284"/>
      <c r="BCM55" s="285"/>
      <c r="BCN55" s="480"/>
      <c r="BCO55" s="480"/>
      <c r="BCP55" s="480"/>
      <c r="BCQ55" s="286"/>
      <c r="BCR55" s="287"/>
      <c r="BCS55" s="288"/>
      <c r="BCT55" s="284"/>
      <c r="BCU55" s="285"/>
      <c r="BCV55" s="480"/>
      <c r="BCW55" s="480"/>
      <c r="BCX55" s="480"/>
      <c r="BCY55" s="286"/>
      <c r="BCZ55" s="287"/>
      <c r="BDA55" s="288"/>
      <c r="BDB55" s="284"/>
      <c r="BDC55" s="285"/>
      <c r="BDD55" s="480"/>
      <c r="BDE55" s="480"/>
      <c r="BDF55" s="480"/>
      <c r="BDG55" s="286"/>
      <c r="BDH55" s="287"/>
      <c r="BDI55" s="288"/>
      <c r="BDJ55" s="284"/>
      <c r="BDK55" s="285"/>
      <c r="BDL55" s="480"/>
      <c r="BDM55" s="480"/>
      <c r="BDN55" s="480"/>
      <c r="BDO55" s="286"/>
      <c r="BDP55" s="287"/>
      <c r="BDQ55" s="288"/>
      <c r="BDR55" s="284"/>
      <c r="BDS55" s="285"/>
      <c r="BDT55" s="480"/>
      <c r="BDU55" s="480"/>
      <c r="BDV55" s="480"/>
      <c r="BDW55" s="286"/>
      <c r="BDX55" s="287"/>
      <c r="BDY55" s="288"/>
      <c r="BDZ55" s="284"/>
      <c r="BEA55" s="285"/>
      <c r="BEB55" s="480"/>
      <c r="BEC55" s="480"/>
      <c r="BED55" s="480"/>
      <c r="BEE55" s="286"/>
      <c r="BEF55" s="287"/>
      <c r="BEG55" s="288"/>
      <c r="BEH55" s="284"/>
      <c r="BEI55" s="285"/>
      <c r="BEJ55" s="480"/>
      <c r="BEK55" s="480"/>
      <c r="BEL55" s="480"/>
      <c r="BEM55" s="286"/>
      <c r="BEN55" s="287"/>
      <c r="BEO55" s="288"/>
      <c r="BEP55" s="284"/>
      <c r="BEQ55" s="285"/>
      <c r="BER55" s="480"/>
      <c r="BES55" s="480"/>
      <c r="BET55" s="480"/>
      <c r="BEU55" s="286"/>
      <c r="BEV55" s="287"/>
      <c r="BEW55" s="288"/>
      <c r="BEX55" s="284"/>
      <c r="BEY55" s="285"/>
      <c r="BEZ55" s="480"/>
      <c r="BFA55" s="480"/>
      <c r="BFB55" s="480"/>
      <c r="BFC55" s="286"/>
      <c r="BFD55" s="287"/>
      <c r="BFE55" s="288"/>
      <c r="BFF55" s="284"/>
      <c r="BFG55" s="285"/>
      <c r="BFH55" s="480"/>
      <c r="BFI55" s="480"/>
      <c r="BFJ55" s="480"/>
      <c r="BFK55" s="286"/>
      <c r="BFL55" s="287"/>
      <c r="BFM55" s="288"/>
      <c r="BFN55" s="284"/>
      <c r="BFO55" s="285"/>
      <c r="BFP55" s="480"/>
      <c r="BFQ55" s="480"/>
      <c r="BFR55" s="480"/>
      <c r="BFS55" s="286"/>
      <c r="BFT55" s="287"/>
      <c r="BFU55" s="288"/>
      <c r="BFV55" s="284"/>
      <c r="BFW55" s="285"/>
      <c r="BFX55" s="480"/>
      <c r="BFY55" s="480"/>
      <c r="BFZ55" s="480"/>
      <c r="BGA55" s="286"/>
      <c r="BGB55" s="287"/>
      <c r="BGC55" s="288"/>
      <c r="BGD55" s="284"/>
      <c r="BGE55" s="285"/>
      <c r="BGF55" s="480"/>
      <c r="BGG55" s="480"/>
      <c r="BGH55" s="480"/>
      <c r="BGI55" s="286"/>
      <c r="BGJ55" s="287"/>
      <c r="BGK55" s="288"/>
      <c r="BGL55" s="284"/>
      <c r="BGM55" s="285"/>
      <c r="BGN55" s="480"/>
      <c r="BGO55" s="480"/>
      <c r="BGP55" s="480"/>
      <c r="BGQ55" s="286"/>
      <c r="BGR55" s="287"/>
      <c r="BGS55" s="288"/>
      <c r="BGT55" s="284"/>
      <c r="BGU55" s="285"/>
      <c r="BGV55" s="480"/>
      <c r="BGW55" s="480"/>
      <c r="BGX55" s="480"/>
      <c r="BGY55" s="286"/>
      <c r="BGZ55" s="287"/>
      <c r="BHA55" s="288"/>
      <c r="BHB55" s="284"/>
      <c r="BHC55" s="285"/>
      <c r="BHD55" s="480"/>
      <c r="BHE55" s="480"/>
      <c r="BHF55" s="480"/>
      <c r="BHG55" s="286"/>
      <c r="BHH55" s="287"/>
      <c r="BHI55" s="288"/>
      <c r="BHJ55" s="284"/>
      <c r="BHK55" s="285"/>
      <c r="BHL55" s="480"/>
      <c r="BHM55" s="480"/>
      <c r="BHN55" s="480"/>
      <c r="BHO55" s="286"/>
      <c r="BHP55" s="287"/>
      <c r="BHQ55" s="288"/>
      <c r="BHR55" s="284"/>
      <c r="BHS55" s="285"/>
      <c r="BHT55" s="480"/>
      <c r="BHU55" s="480"/>
      <c r="BHV55" s="480"/>
      <c r="BHW55" s="286"/>
      <c r="BHX55" s="287"/>
      <c r="BHY55" s="288"/>
      <c r="BHZ55" s="284"/>
      <c r="BIA55" s="285"/>
      <c r="BIB55" s="480"/>
      <c r="BIC55" s="480"/>
      <c r="BID55" s="480"/>
      <c r="BIE55" s="286"/>
      <c r="BIF55" s="287"/>
      <c r="BIG55" s="288"/>
      <c r="BIH55" s="284"/>
      <c r="BII55" s="285"/>
      <c r="BIJ55" s="480"/>
      <c r="BIK55" s="480"/>
      <c r="BIL55" s="480"/>
      <c r="BIM55" s="286"/>
      <c r="BIN55" s="287"/>
      <c r="BIO55" s="288"/>
      <c r="BIP55" s="284"/>
      <c r="BIQ55" s="285"/>
      <c r="BIR55" s="480"/>
      <c r="BIS55" s="480"/>
      <c r="BIT55" s="480"/>
      <c r="BIU55" s="286"/>
      <c r="BIV55" s="287"/>
      <c r="BIW55" s="288"/>
      <c r="BIX55" s="284"/>
      <c r="BIY55" s="285"/>
      <c r="BIZ55" s="480"/>
      <c r="BJA55" s="480"/>
      <c r="BJB55" s="480"/>
      <c r="BJC55" s="286"/>
      <c r="BJD55" s="287"/>
      <c r="BJE55" s="288"/>
      <c r="BJF55" s="284"/>
      <c r="BJG55" s="285"/>
      <c r="BJH55" s="480"/>
      <c r="BJI55" s="480"/>
      <c r="BJJ55" s="480"/>
      <c r="BJK55" s="286"/>
      <c r="BJL55" s="287"/>
      <c r="BJM55" s="288"/>
      <c r="BJN55" s="284"/>
      <c r="BJO55" s="285"/>
      <c r="BJP55" s="480"/>
      <c r="BJQ55" s="480"/>
      <c r="BJR55" s="480"/>
      <c r="BJS55" s="286"/>
      <c r="BJT55" s="287"/>
      <c r="BJU55" s="288"/>
      <c r="BJV55" s="284"/>
      <c r="BJW55" s="285"/>
      <c r="BJX55" s="480"/>
      <c r="BJY55" s="480"/>
      <c r="BJZ55" s="480"/>
      <c r="BKA55" s="286"/>
      <c r="BKB55" s="287"/>
      <c r="BKC55" s="288"/>
      <c r="BKD55" s="284"/>
      <c r="BKE55" s="285"/>
      <c r="BKF55" s="480"/>
      <c r="BKG55" s="480"/>
      <c r="BKH55" s="480"/>
      <c r="BKI55" s="286"/>
      <c r="BKJ55" s="287"/>
      <c r="BKK55" s="288"/>
      <c r="BKL55" s="284"/>
      <c r="BKM55" s="285"/>
      <c r="BKN55" s="480"/>
      <c r="BKO55" s="480"/>
      <c r="BKP55" s="480"/>
      <c r="BKQ55" s="286"/>
      <c r="BKR55" s="287"/>
      <c r="BKS55" s="288"/>
      <c r="BKT55" s="284"/>
      <c r="BKU55" s="285"/>
      <c r="BKV55" s="480"/>
      <c r="BKW55" s="480"/>
      <c r="BKX55" s="480"/>
      <c r="BKY55" s="286"/>
      <c r="BKZ55" s="287"/>
      <c r="BLA55" s="288"/>
      <c r="BLB55" s="284"/>
      <c r="BLC55" s="285"/>
      <c r="BLD55" s="480"/>
      <c r="BLE55" s="480"/>
      <c r="BLF55" s="480"/>
      <c r="BLG55" s="286"/>
      <c r="BLH55" s="287"/>
      <c r="BLI55" s="288"/>
      <c r="BLJ55" s="284"/>
      <c r="BLK55" s="285"/>
      <c r="BLL55" s="480"/>
      <c r="BLM55" s="480"/>
      <c r="BLN55" s="480"/>
      <c r="BLO55" s="286"/>
      <c r="BLP55" s="287"/>
      <c r="BLQ55" s="288"/>
      <c r="BLR55" s="284"/>
      <c r="BLS55" s="285"/>
      <c r="BLT55" s="480"/>
      <c r="BLU55" s="480"/>
      <c r="BLV55" s="480"/>
      <c r="BLW55" s="286"/>
      <c r="BLX55" s="287"/>
      <c r="BLY55" s="288"/>
      <c r="BLZ55" s="284"/>
      <c r="BMA55" s="285"/>
      <c r="BMB55" s="480"/>
      <c r="BMC55" s="480"/>
      <c r="BMD55" s="480"/>
      <c r="BME55" s="286"/>
      <c r="BMF55" s="287"/>
      <c r="BMG55" s="288"/>
      <c r="BMH55" s="284"/>
      <c r="BMI55" s="285"/>
      <c r="BMJ55" s="480"/>
      <c r="BMK55" s="480"/>
      <c r="BML55" s="480"/>
      <c r="BMM55" s="286"/>
      <c r="BMN55" s="287"/>
      <c r="BMO55" s="288"/>
      <c r="BMP55" s="284"/>
      <c r="BMQ55" s="285"/>
      <c r="BMR55" s="480"/>
      <c r="BMS55" s="480"/>
      <c r="BMT55" s="480"/>
      <c r="BMU55" s="286"/>
      <c r="BMV55" s="287"/>
      <c r="BMW55" s="288"/>
      <c r="BMX55" s="284"/>
      <c r="BMY55" s="285"/>
      <c r="BMZ55" s="480"/>
      <c r="BNA55" s="480"/>
      <c r="BNB55" s="480"/>
      <c r="BNC55" s="286"/>
      <c r="BND55" s="287"/>
      <c r="BNE55" s="288"/>
      <c r="BNF55" s="284"/>
      <c r="BNG55" s="285"/>
      <c r="BNH55" s="480"/>
      <c r="BNI55" s="480"/>
      <c r="BNJ55" s="480"/>
      <c r="BNK55" s="286"/>
      <c r="BNL55" s="287"/>
      <c r="BNM55" s="288"/>
      <c r="BNN55" s="284"/>
      <c r="BNO55" s="285"/>
      <c r="BNP55" s="480"/>
      <c r="BNQ55" s="480"/>
      <c r="BNR55" s="480"/>
      <c r="BNS55" s="286"/>
      <c r="BNT55" s="287"/>
      <c r="BNU55" s="288"/>
      <c r="BNV55" s="284"/>
      <c r="BNW55" s="285"/>
      <c r="BNX55" s="480"/>
      <c r="BNY55" s="480"/>
      <c r="BNZ55" s="480"/>
      <c r="BOA55" s="286"/>
      <c r="BOB55" s="287"/>
      <c r="BOC55" s="288"/>
      <c r="BOD55" s="284"/>
      <c r="BOE55" s="285"/>
      <c r="BOF55" s="480"/>
      <c r="BOG55" s="480"/>
      <c r="BOH55" s="480"/>
      <c r="BOI55" s="286"/>
      <c r="BOJ55" s="287"/>
      <c r="BOK55" s="288"/>
      <c r="BOL55" s="284"/>
      <c r="BOM55" s="285"/>
      <c r="BON55" s="480"/>
      <c r="BOO55" s="480"/>
      <c r="BOP55" s="480"/>
      <c r="BOQ55" s="286"/>
      <c r="BOR55" s="287"/>
      <c r="BOS55" s="288"/>
      <c r="BOT55" s="284"/>
      <c r="BOU55" s="285"/>
      <c r="BOV55" s="480"/>
      <c r="BOW55" s="480"/>
      <c r="BOX55" s="480"/>
      <c r="BOY55" s="286"/>
      <c r="BOZ55" s="287"/>
      <c r="BPA55" s="288"/>
      <c r="BPB55" s="284"/>
      <c r="BPC55" s="285"/>
      <c r="BPD55" s="480"/>
      <c r="BPE55" s="480"/>
      <c r="BPF55" s="480"/>
      <c r="BPG55" s="286"/>
      <c r="BPH55" s="287"/>
      <c r="BPI55" s="288"/>
      <c r="BPJ55" s="284"/>
      <c r="BPK55" s="285"/>
      <c r="BPL55" s="480"/>
      <c r="BPM55" s="480"/>
      <c r="BPN55" s="480"/>
      <c r="BPO55" s="286"/>
      <c r="BPP55" s="287"/>
      <c r="BPQ55" s="288"/>
      <c r="BPR55" s="284"/>
      <c r="BPS55" s="285"/>
      <c r="BPT55" s="480"/>
      <c r="BPU55" s="480"/>
      <c r="BPV55" s="480"/>
      <c r="BPW55" s="286"/>
      <c r="BPX55" s="287"/>
      <c r="BPY55" s="288"/>
      <c r="BPZ55" s="284"/>
      <c r="BQA55" s="285"/>
      <c r="BQB55" s="480"/>
      <c r="BQC55" s="480"/>
      <c r="BQD55" s="480"/>
      <c r="BQE55" s="286"/>
      <c r="BQF55" s="287"/>
      <c r="BQG55" s="288"/>
      <c r="BQH55" s="284"/>
      <c r="BQI55" s="285"/>
      <c r="BQJ55" s="480"/>
      <c r="BQK55" s="480"/>
      <c r="BQL55" s="480"/>
      <c r="BQM55" s="286"/>
      <c r="BQN55" s="287"/>
      <c r="BQO55" s="288"/>
      <c r="BQP55" s="284"/>
      <c r="BQQ55" s="285"/>
      <c r="BQR55" s="480"/>
      <c r="BQS55" s="480"/>
      <c r="BQT55" s="480"/>
      <c r="BQU55" s="286"/>
      <c r="BQV55" s="287"/>
      <c r="BQW55" s="288"/>
      <c r="BQX55" s="284"/>
      <c r="BQY55" s="285"/>
      <c r="BQZ55" s="480"/>
      <c r="BRA55" s="480"/>
      <c r="BRB55" s="480"/>
      <c r="BRC55" s="286"/>
      <c r="BRD55" s="287"/>
      <c r="BRE55" s="288"/>
      <c r="BRF55" s="284"/>
      <c r="BRG55" s="285"/>
      <c r="BRH55" s="480"/>
      <c r="BRI55" s="480"/>
      <c r="BRJ55" s="480"/>
      <c r="BRK55" s="286"/>
      <c r="BRL55" s="287"/>
      <c r="BRM55" s="288"/>
      <c r="BRN55" s="284"/>
      <c r="BRO55" s="285"/>
      <c r="BRP55" s="480"/>
      <c r="BRQ55" s="480"/>
      <c r="BRR55" s="480"/>
      <c r="BRS55" s="286"/>
      <c r="BRT55" s="287"/>
      <c r="BRU55" s="288"/>
      <c r="BRV55" s="284"/>
      <c r="BRW55" s="285"/>
      <c r="BRX55" s="480"/>
      <c r="BRY55" s="480"/>
      <c r="BRZ55" s="480"/>
      <c r="BSA55" s="286"/>
      <c r="BSB55" s="287"/>
      <c r="BSC55" s="288"/>
      <c r="BSD55" s="284"/>
      <c r="BSE55" s="285"/>
      <c r="BSF55" s="480"/>
      <c r="BSG55" s="480"/>
      <c r="BSH55" s="480"/>
      <c r="BSI55" s="286"/>
      <c r="BSJ55" s="287"/>
      <c r="BSK55" s="288"/>
      <c r="BSL55" s="284"/>
      <c r="BSM55" s="285"/>
      <c r="BSN55" s="480"/>
      <c r="BSO55" s="480"/>
      <c r="BSP55" s="480"/>
      <c r="BSQ55" s="286"/>
      <c r="BSR55" s="287"/>
      <c r="BSS55" s="288"/>
      <c r="BST55" s="284"/>
      <c r="BSU55" s="285"/>
      <c r="BSV55" s="480"/>
      <c r="BSW55" s="480"/>
      <c r="BSX55" s="480"/>
      <c r="BSY55" s="286"/>
      <c r="BSZ55" s="287"/>
      <c r="BTA55" s="288"/>
      <c r="BTB55" s="284"/>
      <c r="BTC55" s="285"/>
      <c r="BTD55" s="480"/>
      <c r="BTE55" s="480"/>
      <c r="BTF55" s="480"/>
      <c r="BTG55" s="286"/>
      <c r="BTH55" s="287"/>
      <c r="BTI55" s="288"/>
      <c r="BTJ55" s="284"/>
      <c r="BTK55" s="285"/>
      <c r="BTL55" s="480"/>
      <c r="BTM55" s="480"/>
      <c r="BTN55" s="480"/>
      <c r="BTO55" s="286"/>
      <c r="BTP55" s="287"/>
      <c r="BTQ55" s="288"/>
      <c r="BTR55" s="284"/>
      <c r="BTS55" s="285"/>
      <c r="BTT55" s="480"/>
      <c r="BTU55" s="480"/>
      <c r="BTV55" s="480"/>
      <c r="BTW55" s="286"/>
      <c r="BTX55" s="287"/>
      <c r="BTY55" s="288"/>
      <c r="BTZ55" s="284"/>
      <c r="BUA55" s="285"/>
      <c r="BUB55" s="480"/>
      <c r="BUC55" s="480"/>
      <c r="BUD55" s="480"/>
      <c r="BUE55" s="286"/>
      <c r="BUF55" s="287"/>
      <c r="BUG55" s="288"/>
      <c r="BUH55" s="284"/>
      <c r="BUI55" s="285"/>
      <c r="BUJ55" s="480"/>
      <c r="BUK55" s="480"/>
      <c r="BUL55" s="480"/>
      <c r="BUM55" s="286"/>
      <c r="BUN55" s="287"/>
      <c r="BUO55" s="288"/>
      <c r="BUP55" s="284"/>
      <c r="BUQ55" s="285"/>
      <c r="BUR55" s="480"/>
      <c r="BUS55" s="480"/>
      <c r="BUT55" s="480"/>
      <c r="BUU55" s="286"/>
      <c r="BUV55" s="287"/>
      <c r="BUW55" s="288"/>
      <c r="BUX55" s="284"/>
      <c r="BUY55" s="285"/>
      <c r="BUZ55" s="480"/>
      <c r="BVA55" s="480"/>
      <c r="BVB55" s="480"/>
      <c r="BVC55" s="286"/>
      <c r="BVD55" s="287"/>
      <c r="BVE55" s="288"/>
      <c r="BVF55" s="284"/>
      <c r="BVG55" s="285"/>
      <c r="BVH55" s="480"/>
      <c r="BVI55" s="480"/>
      <c r="BVJ55" s="480"/>
      <c r="BVK55" s="286"/>
      <c r="BVL55" s="287"/>
      <c r="BVM55" s="288"/>
      <c r="BVN55" s="284"/>
      <c r="BVO55" s="285"/>
      <c r="BVP55" s="480"/>
      <c r="BVQ55" s="480"/>
      <c r="BVR55" s="480"/>
      <c r="BVS55" s="286"/>
      <c r="BVT55" s="287"/>
      <c r="BVU55" s="288"/>
      <c r="BVV55" s="284"/>
      <c r="BVW55" s="285"/>
      <c r="BVX55" s="480"/>
      <c r="BVY55" s="480"/>
      <c r="BVZ55" s="480"/>
      <c r="BWA55" s="286"/>
      <c r="BWB55" s="287"/>
      <c r="BWC55" s="288"/>
      <c r="BWD55" s="284"/>
      <c r="BWE55" s="285"/>
      <c r="BWF55" s="480"/>
      <c r="BWG55" s="480"/>
      <c r="BWH55" s="480"/>
      <c r="BWI55" s="286"/>
      <c r="BWJ55" s="287"/>
      <c r="BWK55" s="288"/>
      <c r="BWL55" s="284"/>
      <c r="BWM55" s="285"/>
      <c r="BWN55" s="480"/>
      <c r="BWO55" s="480"/>
      <c r="BWP55" s="480"/>
      <c r="BWQ55" s="286"/>
      <c r="BWR55" s="287"/>
      <c r="BWS55" s="288"/>
      <c r="BWT55" s="284"/>
      <c r="BWU55" s="285"/>
      <c r="BWV55" s="480"/>
      <c r="BWW55" s="480"/>
      <c r="BWX55" s="480"/>
      <c r="BWY55" s="286"/>
      <c r="BWZ55" s="287"/>
      <c r="BXA55" s="288"/>
      <c r="BXB55" s="284"/>
      <c r="BXC55" s="285"/>
      <c r="BXD55" s="480"/>
      <c r="BXE55" s="480"/>
      <c r="BXF55" s="480"/>
      <c r="BXG55" s="286"/>
      <c r="BXH55" s="287"/>
      <c r="BXI55" s="288"/>
      <c r="BXJ55" s="284"/>
      <c r="BXK55" s="285"/>
      <c r="BXL55" s="480"/>
      <c r="BXM55" s="480"/>
      <c r="BXN55" s="480"/>
      <c r="BXO55" s="286"/>
      <c r="BXP55" s="287"/>
      <c r="BXQ55" s="288"/>
      <c r="BXR55" s="284"/>
      <c r="BXS55" s="285"/>
      <c r="BXT55" s="480"/>
      <c r="BXU55" s="480"/>
      <c r="BXV55" s="480"/>
      <c r="BXW55" s="286"/>
      <c r="BXX55" s="287"/>
      <c r="BXY55" s="288"/>
      <c r="BXZ55" s="284"/>
      <c r="BYA55" s="285"/>
      <c r="BYB55" s="480"/>
      <c r="BYC55" s="480"/>
      <c r="BYD55" s="480"/>
      <c r="BYE55" s="286"/>
      <c r="BYF55" s="287"/>
      <c r="BYG55" s="288"/>
      <c r="BYH55" s="284"/>
      <c r="BYI55" s="285"/>
      <c r="BYJ55" s="480"/>
      <c r="BYK55" s="480"/>
      <c r="BYL55" s="480"/>
      <c r="BYM55" s="286"/>
      <c r="BYN55" s="287"/>
      <c r="BYO55" s="288"/>
      <c r="BYP55" s="284"/>
      <c r="BYQ55" s="285"/>
      <c r="BYR55" s="480"/>
      <c r="BYS55" s="480"/>
      <c r="BYT55" s="480"/>
      <c r="BYU55" s="286"/>
      <c r="BYV55" s="287"/>
      <c r="BYW55" s="288"/>
      <c r="BYX55" s="284"/>
      <c r="BYY55" s="285"/>
      <c r="BYZ55" s="480"/>
      <c r="BZA55" s="480"/>
      <c r="BZB55" s="480"/>
      <c r="BZC55" s="286"/>
      <c r="BZD55" s="287"/>
      <c r="BZE55" s="288"/>
      <c r="BZF55" s="284"/>
      <c r="BZG55" s="285"/>
      <c r="BZH55" s="480"/>
      <c r="BZI55" s="480"/>
      <c r="BZJ55" s="480"/>
      <c r="BZK55" s="286"/>
      <c r="BZL55" s="287"/>
      <c r="BZM55" s="288"/>
      <c r="BZN55" s="284"/>
      <c r="BZO55" s="285"/>
      <c r="BZP55" s="480"/>
      <c r="BZQ55" s="480"/>
      <c r="BZR55" s="480"/>
      <c r="BZS55" s="286"/>
      <c r="BZT55" s="287"/>
      <c r="BZU55" s="288"/>
      <c r="BZV55" s="284"/>
      <c r="BZW55" s="285"/>
      <c r="BZX55" s="480"/>
      <c r="BZY55" s="480"/>
      <c r="BZZ55" s="480"/>
      <c r="CAA55" s="286"/>
      <c r="CAB55" s="287"/>
      <c r="CAC55" s="288"/>
      <c r="CAD55" s="284"/>
      <c r="CAE55" s="285"/>
      <c r="CAF55" s="480"/>
      <c r="CAG55" s="480"/>
      <c r="CAH55" s="480"/>
      <c r="CAI55" s="286"/>
      <c r="CAJ55" s="287"/>
      <c r="CAK55" s="288"/>
      <c r="CAL55" s="284"/>
      <c r="CAM55" s="285"/>
      <c r="CAN55" s="480"/>
      <c r="CAO55" s="480"/>
      <c r="CAP55" s="480"/>
      <c r="CAQ55" s="286"/>
      <c r="CAR55" s="287"/>
      <c r="CAS55" s="288"/>
      <c r="CAT55" s="284"/>
      <c r="CAU55" s="285"/>
      <c r="CAV55" s="480"/>
      <c r="CAW55" s="480"/>
      <c r="CAX55" s="480"/>
      <c r="CAY55" s="286"/>
      <c r="CAZ55" s="287"/>
      <c r="CBA55" s="288"/>
      <c r="CBB55" s="284"/>
      <c r="CBC55" s="285"/>
      <c r="CBD55" s="480"/>
      <c r="CBE55" s="480"/>
      <c r="CBF55" s="480"/>
      <c r="CBG55" s="286"/>
      <c r="CBH55" s="287"/>
      <c r="CBI55" s="288"/>
      <c r="CBJ55" s="284"/>
      <c r="CBK55" s="285"/>
      <c r="CBL55" s="480"/>
      <c r="CBM55" s="480"/>
      <c r="CBN55" s="480"/>
      <c r="CBO55" s="286"/>
      <c r="CBP55" s="287"/>
      <c r="CBQ55" s="288"/>
      <c r="CBR55" s="284"/>
      <c r="CBS55" s="285"/>
      <c r="CBT55" s="480"/>
      <c r="CBU55" s="480"/>
      <c r="CBV55" s="480"/>
      <c r="CBW55" s="286"/>
      <c r="CBX55" s="287"/>
      <c r="CBY55" s="288"/>
      <c r="CBZ55" s="284"/>
      <c r="CCA55" s="285"/>
      <c r="CCB55" s="480"/>
      <c r="CCC55" s="480"/>
      <c r="CCD55" s="480"/>
      <c r="CCE55" s="286"/>
      <c r="CCF55" s="287"/>
      <c r="CCG55" s="288"/>
      <c r="CCH55" s="284"/>
      <c r="CCI55" s="285"/>
      <c r="CCJ55" s="480"/>
      <c r="CCK55" s="480"/>
      <c r="CCL55" s="480"/>
      <c r="CCM55" s="286"/>
      <c r="CCN55" s="287"/>
      <c r="CCO55" s="288"/>
      <c r="CCP55" s="284"/>
      <c r="CCQ55" s="285"/>
      <c r="CCR55" s="480"/>
      <c r="CCS55" s="480"/>
      <c r="CCT55" s="480"/>
      <c r="CCU55" s="286"/>
      <c r="CCV55" s="287"/>
      <c r="CCW55" s="288"/>
      <c r="CCX55" s="284"/>
      <c r="CCY55" s="285"/>
      <c r="CCZ55" s="480"/>
      <c r="CDA55" s="480"/>
      <c r="CDB55" s="480"/>
      <c r="CDC55" s="286"/>
      <c r="CDD55" s="287"/>
      <c r="CDE55" s="288"/>
      <c r="CDF55" s="284"/>
      <c r="CDG55" s="285"/>
      <c r="CDH55" s="480"/>
      <c r="CDI55" s="480"/>
      <c r="CDJ55" s="480"/>
      <c r="CDK55" s="286"/>
      <c r="CDL55" s="287"/>
      <c r="CDM55" s="288"/>
      <c r="CDN55" s="284"/>
      <c r="CDO55" s="285"/>
      <c r="CDP55" s="480"/>
      <c r="CDQ55" s="480"/>
      <c r="CDR55" s="480"/>
      <c r="CDS55" s="286"/>
      <c r="CDT55" s="287"/>
      <c r="CDU55" s="288"/>
      <c r="CDV55" s="284"/>
      <c r="CDW55" s="285"/>
      <c r="CDX55" s="480"/>
      <c r="CDY55" s="480"/>
      <c r="CDZ55" s="480"/>
      <c r="CEA55" s="286"/>
      <c r="CEB55" s="287"/>
      <c r="CEC55" s="288"/>
      <c r="CED55" s="284"/>
      <c r="CEE55" s="285"/>
      <c r="CEF55" s="480"/>
      <c r="CEG55" s="480"/>
      <c r="CEH55" s="480"/>
      <c r="CEI55" s="286"/>
      <c r="CEJ55" s="287"/>
      <c r="CEK55" s="288"/>
      <c r="CEL55" s="284"/>
      <c r="CEM55" s="285"/>
      <c r="CEN55" s="480"/>
      <c r="CEO55" s="480"/>
      <c r="CEP55" s="480"/>
      <c r="CEQ55" s="286"/>
      <c r="CER55" s="287"/>
      <c r="CES55" s="288"/>
      <c r="CET55" s="284"/>
      <c r="CEU55" s="285"/>
      <c r="CEV55" s="480"/>
      <c r="CEW55" s="480"/>
      <c r="CEX55" s="480"/>
      <c r="CEY55" s="286"/>
      <c r="CEZ55" s="287"/>
      <c r="CFA55" s="288"/>
      <c r="CFB55" s="284"/>
      <c r="CFC55" s="285"/>
      <c r="CFD55" s="480"/>
      <c r="CFE55" s="480"/>
      <c r="CFF55" s="480"/>
      <c r="CFG55" s="286"/>
      <c r="CFH55" s="287"/>
      <c r="CFI55" s="288"/>
      <c r="CFJ55" s="284"/>
      <c r="CFK55" s="285"/>
      <c r="CFL55" s="480"/>
      <c r="CFM55" s="480"/>
      <c r="CFN55" s="480"/>
      <c r="CFO55" s="286"/>
      <c r="CFP55" s="287"/>
      <c r="CFQ55" s="288"/>
      <c r="CFR55" s="284"/>
      <c r="CFS55" s="285"/>
      <c r="CFT55" s="480"/>
      <c r="CFU55" s="480"/>
      <c r="CFV55" s="480"/>
      <c r="CFW55" s="286"/>
      <c r="CFX55" s="287"/>
      <c r="CFY55" s="288"/>
      <c r="CFZ55" s="284"/>
      <c r="CGA55" s="285"/>
      <c r="CGB55" s="480"/>
      <c r="CGC55" s="480"/>
      <c r="CGD55" s="480"/>
      <c r="CGE55" s="286"/>
      <c r="CGF55" s="287"/>
      <c r="CGG55" s="288"/>
      <c r="CGH55" s="284"/>
      <c r="CGI55" s="285"/>
      <c r="CGJ55" s="480"/>
      <c r="CGK55" s="480"/>
      <c r="CGL55" s="480"/>
      <c r="CGM55" s="286"/>
      <c r="CGN55" s="287"/>
      <c r="CGO55" s="288"/>
      <c r="CGP55" s="284"/>
      <c r="CGQ55" s="285"/>
      <c r="CGR55" s="480"/>
      <c r="CGS55" s="480"/>
      <c r="CGT55" s="480"/>
      <c r="CGU55" s="286"/>
      <c r="CGV55" s="287"/>
      <c r="CGW55" s="288"/>
      <c r="CGX55" s="284"/>
      <c r="CGY55" s="285"/>
      <c r="CGZ55" s="480"/>
      <c r="CHA55" s="480"/>
      <c r="CHB55" s="480"/>
      <c r="CHC55" s="286"/>
      <c r="CHD55" s="287"/>
      <c r="CHE55" s="288"/>
      <c r="CHF55" s="284"/>
      <c r="CHG55" s="285"/>
      <c r="CHH55" s="480"/>
      <c r="CHI55" s="480"/>
      <c r="CHJ55" s="480"/>
      <c r="CHK55" s="286"/>
      <c r="CHL55" s="287"/>
      <c r="CHM55" s="288"/>
      <c r="CHN55" s="284"/>
      <c r="CHO55" s="285"/>
      <c r="CHP55" s="480"/>
      <c r="CHQ55" s="480"/>
      <c r="CHR55" s="480"/>
      <c r="CHS55" s="286"/>
      <c r="CHT55" s="287"/>
      <c r="CHU55" s="288"/>
      <c r="CHV55" s="284"/>
      <c r="CHW55" s="285"/>
      <c r="CHX55" s="480"/>
      <c r="CHY55" s="480"/>
      <c r="CHZ55" s="480"/>
      <c r="CIA55" s="286"/>
      <c r="CIB55" s="287"/>
      <c r="CIC55" s="288"/>
      <c r="CID55" s="284"/>
      <c r="CIE55" s="285"/>
      <c r="CIF55" s="480"/>
      <c r="CIG55" s="480"/>
      <c r="CIH55" s="480"/>
      <c r="CII55" s="286"/>
      <c r="CIJ55" s="287"/>
      <c r="CIK55" s="288"/>
      <c r="CIL55" s="284"/>
      <c r="CIM55" s="285"/>
      <c r="CIN55" s="480"/>
      <c r="CIO55" s="480"/>
      <c r="CIP55" s="480"/>
      <c r="CIQ55" s="286"/>
      <c r="CIR55" s="287"/>
      <c r="CIS55" s="288"/>
      <c r="CIT55" s="284"/>
      <c r="CIU55" s="285"/>
      <c r="CIV55" s="480"/>
      <c r="CIW55" s="480"/>
      <c r="CIX55" s="480"/>
      <c r="CIY55" s="286"/>
      <c r="CIZ55" s="287"/>
      <c r="CJA55" s="288"/>
      <c r="CJB55" s="284"/>
      <c r="CJC55" s="285"/>
      <c r="CJD55" s="480"/>
      <c r="CJE55" s="480"/>
      <c r="CJF55" s="480"/>
      <c r="CJG55" s="286"/>
      <c r="CJH55" s="287"/>
      <c r="CJI55" s="288"/>
      <c r="CJJ55" s="284"/>
      <c r="CJK55" s="285"/>
      <c r="CJL55" s="480"/>
      <c r="CJM55" s="480"/>
      <c r="CJN55" s="480"/>
      <c r="CJO55" s="286"/>
      <c r="CJP55" s="287"/>
      <c r="CJQ55" s="288"/>
      <c r="CJR55" s="284"/>
      <c r="CJS55" s="285"/>
      <c r="CJT55" s="480"/>
      <c r="CJU55" s="480"/>
      <c r="CJV55" s="480"/>
      <c r="CJW55" s="286"/>
      <c r="CJX55" s="287"/>
      <c r="CJY55" s="288"/>
      <c r="CJZ55" s="284"/>
      <c r="CKA55" s="285"/>
      <c r="CKB55" s="480"/>
      <c r="CKC55" s="480"/>
      <c r="CKD55" s="480"/>
      <c r="CKE55" s="286"/>
      <c r="CKF55" s="287"/>
      <c r="CKG55" s="288"/>
      <c r="CKH55" s="284"/>
      <c r="CKI55" s="285"/>
      <c r="CKJ55" s="480"/>
      <c r="CKK55" s="480"/>
      <c r="CKL55" s="480"/>
      <c r="CKM55" s="286"/>
      <c r="CKN55" s="287"/>
      <c r="CKO55" s="288"/>
      <c r="CKP55" s="284"/>
      <c r="CKQ55" s="285"/>
      <c r="CKR55" s="480"/>
      <c r="CKS55" s="480"/>
      <c r="CKT55" s="480"/>
      <c r="CKU55" s="286"/>
      <c r="CKV55" s="287"/>
      <c r="CKW55" s="288"/>
      <c r="CKX55" s="284"/>
      <c r="CKY55" s="285"/>
      <c r="CKZ55" s="480"/>
      <c r="CLA55" s="480"/>
      <c r="CLB55" s="480"/>
      <c r="CLC55" s="286"/>
      <c r="CLD55" s="287"/>
      <c r="CLE55" s="288"/>
      <c r="CLF55" s="284"/>
      <c r="CLG55" s="285"/>
      <c r="CLH55" s="480"/>
      <c r="CLI55" s="480"/>
      <c r="CLJ55" s="480"/>
      <c r="CLK55" s="286"/>
      <c r="CLL55" s="287"/>
      <c r="CLM55" s="288"/>
      <c r="CLN55" s="284"/>
      <c r="CLO55" s="285"/>
      <c r="CLP55" s="480"/>
      <c r="CLQ55" s="480"/>
      <c r="CLR55" s="480"/>
      <c r="CLS55" s="286"/>
      <c r="CLT55" s="287"/>
      <c r="CLU55" s="288"/>
      <c r="CLV55" s="284"/>
      <c r="CLW55" s="285"/>
      <c r="CLX55" s="480"/>
      <c r="CLY55" s="480"/>
      <c r="CLZ55" s="480"/>
      <c r="CMA55" s="286"/>
      <c r="CMB55" s="287"/>
      <c r="CMC55" s="288"/>
      <c r="CMD55" s="284"/>
      <c r="CME55" s="285"/>
      <c r="CMF55" s="480"/>
      <c r="CMG55" s="480"/>
      <c r="CMH55" s="480"/>
      <c r="CMI55" s="286"/>
      <c r="CMJ55" s="287"/>
      <c r="CMK55" s="288"/>
      <c r="CML55" s="284"/>
      <c r="CMM55" s="285"/>
      <c r="CMN55" s="480"/>
      <c r="CMO55" s="480"/>
      <c r="CMP55" s="480"/>
      <c r="CMQ55" s="286"/>
      <c r="CMR55" s="287"/>
      <c r="CMS55" s="288"/>
      <c r="CMT55" s="284"/>
      <c r="CMU55" s="285"/>
      <c r="CMV55" s="480"/>
      <c r="CMW55" s="480"/>
      <c r="CMX55" s="480"/>
      <c r="CMY55" s="286"/>
      <c r="CMZ55" s="287"/>
      <c r="CNA55" s="288"/>
      <c r="CNB55" s="284"/>
      <c r="CNC55" s="285"/>
      <c r="CND55" s="480"/>
      <c r="CNE55" s="480"/>
      <c r="CNF55" s="480"/>
      <c r="CNG55" s="286"/>
      <c r="CNH55" s="287"/>
      <c r="CNI55" s="288"/>
      <c r="CNJ55" s="284"/>
      <c r="CNK55" s="285"/>
      <c r="CNL55" s="480"/>
      <c r="CNM55" s="480"/>
      <c r="CNN55" s="480"/>
      <c r="CNO55" s="286"/>
      <c r="CNP55" s="287"/>
      <c r="CNQ55" s="288"/>
      <c r="CNR55" s="284"/>
      <c r="CNS55" s="285"/>
      <c r="CNT55" s="480"/>
      <c r="CNU55" s="480"/>
      <c r="CNV55" s="480"/>
      <c r="CNW55" s="286"/>
      <c r="CNX55" s="287"/>
      <c r="CNY55" s="288"/>
      <c r="CNZ55" s="284"/>
      <c r="COA55" s="285"/>
      <c r="COB55" s="480"/>
      <c r="COC55" s="480"/>
      <c r="COD55" s="480"/>
      <c r="COE55" s="286"/>
      <c r="COF55" s="287"/>
      <c r="COG55" s="288"/>
      <c r="COH55" s="284"/>
      <c r="COI55" s="285"/>
      <c r="COJ55" s="480"/>
      <c r="COK55" s="480"/>
      <c r="COL55" s="480"/>
      <c r="COM55" s="286"/>
      <c r="CON55" s="287"/>
      <c r="COO55" s="288"/>
      <c r="COP55" s="284"/>
      <c r="COQ55" s="285"/>
      <c r="COR55" s="480"/>
      <c r="COS55" s="480"/>
      <c r="COT55" s="480"/>
      <c r="COU55" s="286"/>
      <c r="COV55" s="287"/>
      <c r="COW55" s="288"/>
      <c r="COX55" s="284"/>
      <c r="COY55" s="285"/>
      <c r="COZ55" s="480"/>
      <c r="CPA55" s="480"/>
      <c r="CPB55" s="480"/>
      <c r="CPC55" s="286"/>
      <c r="CPD55" s="287"/>
      <c r="CPE55" s="288"/>
      <c r="CPF55" s="284"/>
      <c r="CPG55" s="285"/>
      <c r="CPH55" s="480"/>
      <c r="CPI55" s="480"/>
      <c r="CPJ55" s="480"/>
      <c r="CPK55" s="286"/>
      <c r="CPL55" s="287"/>
      <c r="CPM55" s="288"/>
      <c r="CPN55" s="284"/>
      <c r="CPO55" s="285"/>
      <c r="CPP55" s="480"/>
      <c r="CPQ55" s="480"/>
      <c r="CPR55" s="480"/>
      <c r="CPS55" s="286"/>
      <c r="CPT55" s="287"/>
      <c r="CPU55" s="288"/>
      <c r="CPV55" s="284"/>
      <c r="CPW55" s="285"/>
      <c r="CPX55" s="480"/>
      <c r="CPY55" s="480"/>
      <c r="CPZ55" s="480"/>
      <c r="CQA55" s="286"/>
      <c r="CQB55" s="287"/>
      <c r="CQC55" s="288"/>
      <c r="CQD55" s="284"/>
      <c r="CQE55" s="285"/>
      <c r="CQF55" s="480"/>
      <c r="CQG55" s="480"/>
      <c r="CQH55" s="480"/>
      <c r="CQI55" s="286"/>
      <c r="CQJ55" s="287"/>
      <c r="CQK55" s="288"/>
      <c r="CQL55" s="284"/>
      <c r="CQM55" s="285"/>
      <c r="CQN55" s="480"/>
      <c r="CQO55" s="480"/>
      <c r="CQP55" s="480"/>
      <c r="CQQ55" s="286"/>
      <c r="CQR55" s="287"/>
      <c r="CQS55" s="288"/>
      <c r="CQT55" s="284"/>
      <c r="CQU55" s="285"/>
      <c r="CQV55" s="480"/>
      <c r="CQW55" s="480"/>
      <c r="CQX55" s="480"/>
      <c r="CQY55" s="286"/>
      <c r="CQZ55" s="287"/>
      <c r="CRA55" s="288"/>
      <c r="CRB55" s="284"/>
      <c r="CRC55" s="285"/>
      <c r="CRD55" s="480"/>
      <c r="CRE55" s="480"/>
      <c r="CRF55" s="480"/>
      <c r="CRG55" s="286"/>
      <c r="CRH55" s="287"/>
      <c r="CRI55" s="288"/>
      <c r="CRJ55" s="284"/>
      <c r="CRK55" s="285"/>
      <c r="CRL55" s="480"/>
      <c r="CRM55" s="480"/>
      <c r="CRN55" s="480"/>
      <c r="CRO55" s="286"/>
      <c r="CRP55" s="287"/>
      <c r="CRQ55" s="288"/>
      <c r="CRR55" s="284"/>
      <c r="CRS55" s="285"/>
      <c r="CRT55" s="480"/>
      <c r="CRU55" s="480"/>
      <c r="CRV55" s="480"/>
      <c r="CRW55" s="286"/>
      <c r="CRX55" s="287"/>
      <c r="CRY55" s="288"/>
      <c r="CRZ55" s="284"/>
      <c r="CSA55" s="285"/>
      <c r="CSB55" s="480"/>
      <c r="CSC55" s="480"/>
      <c r="CSD55" s="480"/>
      <c r="CSE55" s="286"/>
      <c r="CSF55" s="287"/>
      <c r="CSG55" s="288"/>
      <c r="CSH55" s="284"/>
      <c r="CSI55" s="285"/>
      <c r="CSJ55" s="480"/>
      <c r="CSK55" s="480"/>
      <c r="CSL55" s="480"/>
      <c r="CSM55" s="286"/>
      <c r="CSN55" s="287"/>
      <c r="CSO55" s="288"/>
      <c r="CSP55" s="284"/>
      <c r="CSQ55" s="285"/>
      <c r="CSR55" s="480"/>
      <c r="CSS55" s="480"/>
      <c r="CST55" s="480"/>
      <c r="CSU55" s="286"/>
      <c r="CSV55" s="287"/>
      <c r="CSW55" s="288"/>
      <c r="CSX55" s="284"/>
      <c r="CSY55" s="285"/>
      <c r="CSZ55" s="480"/>
      <c r="CTA55" s="480"/>
      <c r="CTB55" s="480"/>
      <c r="CTC55" s="286"/>
      <c r="CTD55" s="287"/>
      <c r="CTE55" s="288"/>
      <c r="CTF55" s="284"/>
      <c r="CTG55" s="285"/>
      <c r="CTH55" s="480"/>
      <c r="CTI55" s="480"/>
      <c r="CTJ55" s="480"/>
      <c r="CTK55" s="286"/>
      <c r="CTL55" s="287"/>
      <c r="CTM55" s="288"/>
      <c r="CTN55" s="284"/>
      <c r="CTO55" s="285"/>
      <c r="CTP55" s="480"/>
      <c r="CTQ55" s="480"/>
      <c r="CTR55" s="480"/>
      <c r="CTS55" s="286"/>
      <c r="CTT55" s="287"/>
      <c r="CTU55" s="288"/>
      <c r="CTV55" s="284"/>
      <c r="CTW55" s="285"/>
      <c r="CTX55" s="480"/>
      <c r="CTY55" s="480"/>
      <c r="CTZ55" s="480"/>
      <c r="CUA55" s="286"/>
      <c r="CUB55" s="287"/>
      <c r="CUC55" s="288"/>
      <c r="CUD55" s="284"/>
      <c r="CUE55" s="285"/>
      <c r="CUF55" s="480"/>
      <c r="CUG55" s="480"/>
      <c r="CUH55" s="480"/>
      <c r="CUI55" s="286"/>
      <c r="CUJ55" s="287"/>
      <c r="CUK55" s="288"/>
      <c r="CUL55" s="284"/>
      <c r="CUM55" s="285"/>
      <c r="CUN55" s="480"/>
      <c r="CUO55" s="480"/>
      <c r="CUP55" s="480"/>
      <c r="CUQ55" s="286"/>
      <c r="CUR55" s="287"/>
      <c r="CUS55" s="288"/>
      <c r="CUT55" s="284"/>
      <c r="CUU55" s="285"/>
      <c r="CUV55" s="480"/>
      <c r="CUW55" s="480"/>
      <c r="CUX55" s="480"/>
      <c r="CUY55" s="286"/>
      <c r="CUZ55" s="287"/>
      <c r="CVA55" s="288"/>
      <c r="CVB55" s="284"/>
      <c r="CVC55" s="285"/>
      <c r="CVD55" s="480"/>
      <c r="CVE55" s="480"/>
      <c r="CVF55" s="480"/>
      <c r="CVG55" s="286"/>
      <c r="CVH55" s="287"/>
      <c r="CVI55" s="288"/>
      <c r="CVJ55" s="284"/>
      <c r="CVK55" s="285"/>
      <c r="CVL55" s="480"/>
      <c r="CVM55" s="480"/>
      <c r="CVN55" s="480"/>
      <c r="CVO55" s="286"/>
      <c r="CVP55" s="287"/>
      <c r="CVQ55" s="288"/>
      <c r="CVR55" s="284"/>
      <c r="CVS55" s="285"/>
      <c r="CVT55" s="480"/>
      <c r="CVU55" s="480"/>
      <c r="CVV55" s="480"/>
      <c r="CVW55" s="286"/>
      <c r="CVX55" s="287"/>
      <c r="CVY55" s="288"/>
      <c r="CVZ55" s="284"/>
      <c r="CWA55" s="285"/>
      <c r="CWB55" s="480"/>
      <c r="CWC55" s="480"/>
      <c r="CWD55" s="480"/>
      <c r="CWE55" s="286"/>
      <c r="CWF55" s="287"/>
      <c r="CWG55" s="288"/>
      <c r="CWH55" s="284"/>
      <c r="CWI55" s="285"/>
      <c r="CWJ55" s="480"/>
      <c r="CWK55" s="480"/>
      <c r="CWL55" s="480"/>
      <c r="CWM55" s="286"/>
      <c r="CWN55" s="287"/>
      <c r="CWO55" s="288"/>
      <c r="CWP55" s="284"/>
      <c r="CWQ55" s="285"/>
      <c r="CWR55" s="480"/>
      <c r="CWS55" s="480"/>
      <c r="CWT55" s="480"/>
      <c r="CWU55" s="286"/>
      <c r="CWV55" s="287"/>
      <c r="CWW55" s="288"/>
      <c r="CWX55" s="284"/>
      <c r="CWY55" s="285"/>
      <c r="CWZ55" s="480"/>
      <c r="CXA55" s="480"/>
      <c r="CXB55" s="480"/>
      <c r="CXC55" s="286"/>
      <c r="CXD55" s="287"/>
      <c r="CXE55" s="288"/>
      <c r="CXF55" s="284"/>
      <c r="CXG55" s="285"/>
      <c r="CXH55" s="480"/>
      <c r="CXI55" s="480"/>
      <c r="CXJ55" s="480"/>
      <c r="CXK55" s="286"/>
      <c r="CXL55" s="287"/>
      <c r="CXM55" s="288"/>
      <c r="CXN55" s="284"/>
      <c r="CXO55" s="285"/>
      <c r="CXP55" s="480"/>
      <c r="CXQ55" s="480"/>
      <c r="CXR55" s="480"/>
      <c r="CXS55" s="286"/>
      <c r="CXT55" s="287"/>
      <c r="CXU55" s="288"/>
      <c r="CXV55" s="284"/>
      <c r="CXW55" s="285"/>
      <c r="CXX55" s="480"/>
      <c r="CXY55" s="480"/>
      <c r="CXZ55" s="480"/>
      <c r="CYA55" s="286"/>
      <c r="CYB55" s="287"/>
      <c r="CYC55" s="288"/>
      <c r="CYD55" s="284"/>
      <c r="CYE55" s="285"/>
      <c r="CYF55" s="480"/>
      <c r="CYG55" s="480"/>
      <c r="CYH55" s="480"/>
      <c r="CYI55" s="286"/>
      <c r="CYJ55" s="287"/>
      <c r="CYK55" s="288"/>
      <c r="CYL55" s="284"/>
      <c r="CYM55" s="285"/>
      <c r="CYN55" s="480"/>
      <c r="CYO55" s="480"/>
      <c r="CYP55" s="480"/>
      <c r="CYQ55" s="286"/>
      <c r="CYR55" s="287"/>
      <c r="CYS55" s="288"/>
      <c r="CYT55" s="284"/>
      <c r="CYU55" s="285"/>
      <c r="CYV55" s="480"/>
      <c r="CYW55" s="480"/>
      <c r="CYX55" s="480"/>
      <c r="CYY55" s="286"/>
      <c r="CYZ55" s="287"/>
      <c r="CZA55" s="288"/>
      <c r="CZB55" s="284"/>
      <c r="CZC55" s="285"/>
      <c r="CZD55" s="480"/>
      <c r="CZE55" s="480"/>
      <c r="CZF55" s="480"/>
      <c r="CZG55" s="286"/>
      <c r="CZH55" s="287"/>
      <c r="CZI55" s="288"/>
      <c r="CZJ55" s="284"/>
      <c r="CZK55" s="285"/>
      <c r="CZL55" s="480"/>
      <c r="CZM55" s="480"/>
      <c r="CZN55" s="480"/>
      <c r="CZO55" s="286"/>
      <c r="CZP55" s="287"/>
      <c r="CZQ55" s="288"/>
      <c r="CZR55" s="284"/>
      <c r="CZS55" s="285"/>
      <c r="CZT55" s="480"/>
      <c r="CZU55" s="480"/>
      <c r="CZV55" s="480"/>
      <c r="CZW55" s="286"/>
      <c r="CZX55" s="287"/>
      <c r="CZY55" s="288"/>
      <c r="CZZ55" s="284"/>
      <c r="DAA55" s="285"/>
      <c r="DAB55" s="480"/>
      <c r="DAC55" s="480"/>
      <c r="DAD55" s="480"/>
      <c r="DAE55" s="286"/>
      <c r="DAF55" s="287"/>
      <c r="DAG55" s="288"/>
      <c r="DAH55" s="284"/>
      <c r="DAI55" s="285"/>
      <c r="DAJ55" s="480"/>
      <c r="DAK55" s="480"/>
      <c r="DAL55" s="480"/>
      <c r="DAM55" s="286"/>
      <c r="DAN55" s="287"/>
      <c r="DAO55" s="288"/>
      <c r="DAP55" s="284"/>
      <c r="DAQ55" s="285"/>
      <c r="DAR55" s="480"/>
      <c r="DAS55" s="480"/>
      <c r="DAT55" s="480"/>
      <c r="DAU55" s="286"/>
      <c r="DAV55" s="287"/>
      <c r="DAW55" s="288"/>
      <c r="DAX55" s="284"/>
      <c r="DAY55" s="285"/>
      <c r="DAZ55" s="480"/>
      <c r="DBA55" s="480"/>
      <c r="DBB55" s="480"/>
      <c r="DBC55" s="286"/>
      <c r="DBD55" s="287"/>
      <c r="DBE55" s="288"/>
      <c r="DBF55" s="284"/>
      <c r="DBG55" s="285"/>
      <c r="DBH55" s="480"/>
      <c r="DBI55" s="480"/>
      <c r="DBJ55" s="480"/>
      <c r="DBK55" s="286"/>
      <c r="DBL55" s="287"/>
      <c r="DBM55" s="288"/>
      <c r="DBN55" s="284"/>
      <c r="DBO55" s="285"/>
      <c r="DBP55" s="480"/>
      <c r="DBQ55" s="480"/>
      <c r="DBR55" s="480"/>
      <c r="DBS55" s="286"/>
      <c r="DBT55" s="287"/>
      <c r="DBU55" s="288"/>
      <c r="DBV55" s="284"/>
      <c r="DBW55" s="285"/>
      <c r="DBX55" s="480"/>
      <c r="DBY55" s="480"/>
      <c r="DBZ55" s="480"/>
      <c r="DCA55" s="286"/>
      <c r="DCB55" s="287"/>
      <c r="DCC55" s="288"/>
      <c r="DCD55" s="284"/>
      <c r="DCE55" s="285"/>
      <c r="DCF55" s="480"/>
      <c r="DCG55" s="480"/>
      <c r="DCH55" s="480"/>
      <c r="DCI55" s="286"/>
      <c r="DCJ55" s="287"/>
      <c r="DCK55" s="288"/>
      <c r="DCL55" s="284"/>
      <c r="DCM55" s="285"/>
      <c r="DCN55" s="480"/>
      <c r="DCO55" s="480"/>
      <c r="DCP55" s="480"/>
      <c r="DCQ55" s="286"/>
      <c r="DCR55" s="287"/>
      <c r="DCS55" s="288"/>
      <c r="DCT55" s="284"/>
      <c r="DCU55" s="285"/>
      <c r="DCV55" s="480"/>
      <c r="DCW55" s="480"/>
      <c r="DCX55" s="480"/>
      <c r="DCY55" s="286"/>
      <c r="DCZ55" s="287"/>
      <c r="DDA55" s="288"/>
      <c r="DDB55" s="284"/>
      <c r="DDC55" s="285"/>
      <c r="DDD55" s="480"/>
      <c r="DDE55" s="480"/>
      <c r="DDF55" s="480"/>
      <c r="DDG55" s="286"/>
      <c r="DDH55" s="287"/>
      <c r="DDI55" s="288"/>
      <c r="DDJ55" s="284"/>
      <c r="DDK55" s="285"/>
      <c r="DDL55" s="480"/>
      <c r="DDM55" s="480"/>
      <c r="DDN55" s="480"/>
      <c r="DDO55" s="286"/>
      <c r="DDP55" s="287"/>
      <c r="DDQ55" s="288"/>
      <c r="DDR55" s="284"/>
      <c r="DDS55" s="285"/>
      <c r="DDT55" s="480"/>
      <c r="DDU55" s="480"/>
      <c r="DDV55" s="480"/>
      <c r="DDW55" s="286"/>
      <c r="DDX55" s="287"/>
      <c r="DDY55" s="288"/>
      <c r="DDZ55" s="284"/>
      <c r="DEA55" s="285"/>
      <c r="DEB55" s="480"/>
      <c r="DEC55" s="480"/>
      <c r="DED55" s="480"/>
      <c r="DEE55" s="286"/>
      <c r="DEF55" s="287"/>
      <c r="DEG55" s="288"/>
      <c r="DEH55" s="284"/>
      <c r="DEI55" s="285"/>
      <c r="DEJ55" s="480"/>
      <c r="DEK55" s="480"/>
      <c r="DEL55" s="480"/>
      <c r="DEM55" s="286"/>
      <c r="DEN55" s="287"/>
      <c r="DEO55" s="288"/>
      <c r="DEP55" s="284"/>
      <c r="DEQ55" s="285"/>
      <c r="DER55" s="480"/>
      <c r="DES55" s="480"/>
      <c r="DET55" s="480"/>
      <c r="DEU55" s="286"/>
      <c r="DEV55" s="287"/>
      <c r="DEW55" s="288"/>
      <c r="DEX55" s="284"/>
      <c r="DEY55" s="285"/>
      <c r="DEZ55" s="480"/>
      <c r="DFA55" s="480"/>
      <c r="DFB55" s="480"/>
      <c r="DFC55" s="286"/>
      <c r="DFD55" s="287"/>
      <c r="DFE55" s="288"/>
      <c r="DFF55" s="284"/>
      <c r="DFG55" s="285"/>
      <c r="DFH55" s="480"/>
      <c r="DFI55" s="480"/>
      <c r="DFJ55" s="480"/>
      <c r="DFK55" s="286"/>
      <c r="DFL55" s="287"/>
      <c r="DFM55" s="288"/>
      <c r="DFN55" s="284"/>
      <c r="DFO55" s="285"/>
      <c r="DFP55" s="480"/>
      <c r="DFQ55" s="480"/>
      <c r="DFR55" s="480"/>
      <c r="DFS55" s="286"/>
      <c r="DFT55" s="287"/>
      <c r="DFU55" s="288"/>
      <c r="DFV55" s="284"/>
      <c r="DFW55" s="285"/>
      <c r="DFX55" s="480"/>
      <c r="DFY55" s="480"/>
      <c r="DFZ55" s="480"/>
      <c r="DGA55" s="286"/>
      <c r="DGB55" s="287"/>
      <c r="DGC55" s="288"/>
      <c r="DGD55" s="284"/>
      <c r="DGE55" s="285"/>
      <c r="DGF55" s="480"/>
      <c r="DGG55" s="480"/>
      <c r="DGH55" s="480"/>
      <c r="DGI55" s="286"/>
      <c r="DGJ55" s="287"/>
      <c r="DGK55" s="288"/>
      <c r="DGL55" s="284"/>
      <c r="DGM55" s="285"/>
      <c r="DGN55" s="480"/>
      <c r="DGO55" s="480"/>
      <c r="DGP55" s="480"/>
      <c r="DGQ55" s="286"/>
      <c r="DGR55" s="287"/>
      <c r="DGS55" s="288"/>
      <c r="DGT55" s="284"/>
      <c r="DGU55" s="285"/>
      <c r="DGV55" s="480"/>
      <c r="DGW55" s="480"/>
      <c r="DGX55" s="480"/>
      <c r="DGY55" s="286"/>
      <c r="DGZ55" s="287"/>
      <c r="DHA55" s="288"/>
      <c r="DHB55" s="284"/>
      <c r="DHC55" s="285"/>
      <c r="DHD55" s="480"/>
      <c r="DHE55" s="480"/>
      <c r="DHF55" s="480"/>
      <c r="DHG55" s="286"/>
      <c r="DHH55" s="287"/>
      <c r="DHI55" s="288"/>
      <c r="DHJ55" s="284"/>
      <c r="DHK55" s="285"/>
      <c r="DHL55" s="480"/>
      <c r="DHM55" s="480"/>
      <c r="DHN55" s="480"/>
      <c r="DHO55" s="286"/>
      <c r="DHP55" s="287"/>
      <c r="DHQ55" s="288"/>
      <c r="DHR55" s="284"/>
      <c r="DHS55" s="285"/>
      <c r="DHT55" s="480"/>
      <c r="DHU55" s="480"/>
      <c r="DHV55" s="480"/>
      <c r="DHW55" s="286"/>
      <c r="DHX55" s="287"/>
      <c r="DHY55" s="288"/>
      <c r="DHZ55" s="284"/>
      <c r="DIA55" s="285"/>
      <c r="DIB55" s="480"/>
      <c r="DIC55" s="480"/>
      <c r="DID55" s="480"/>
      <c r="DIE55" s="286"/>
      <c r="DIF55" s="287"/>
      <c r="DIG55" s="288"/>
      <c r="DIH55" s="284"/>
      <c r="DII55" s="285"/>
      <c r="DIJ55" s="480"/>
      <c r="DIK55" s="480"/>
      <c r="DIL55" s="480"/>
      <c r="DIM55" s="286"/>
      <c r="DIN55" s="287"/>
      <c r="DIO55" s="288"/>
      <c r="DIP55" s="284"/>
      <c r="DIQ55" s="285"/>
      <c r="DIR55" s="480"/>
      <c r="DIS55" s="480"/>
      <c r="DIT55" s="480"/>
      <c r="DIU55" s="286"/>
      <c r="DIV55" s="287"/>
      <c r="DIW55" s="288"/>
      <c r="DIX55" s="284"/>
      <c r="DIY55" s="285"/>
      <c r="DIZ55" s="480"/>
      <c r="DJA55" s="480"/>
      <c r="DJB55" s="480"/>
      <c r="DJC55" s="286"/>
      <c r="DJD55" s="287"/>
      <c r="DJE55" s="288"/>
      <c r="DJF55" s="284"/>
      <c r="DJG55" s="285"/>
      <c r="DJH55" s="480"/>
      <c r="DJI55" s="480"/>
      <c r="DJJ55" s="480"/>
      <c r="DJK55" s="286"/>
      <c r="DJL55" s="287"/>
      <c r="DJM55" s="288"/>
      <c r="DJN55" s="284"/>
      <c r="DJO55" s="285"/>
      <c r="DJP55" s="480"/>
      <c r="DJQ55" s="480"/>
      <c r="DJR55" s="480"/>
      <c r="DJS55" s="286"/>
      <c r="DJT55" s="287"/>
      <c r="DJU55" s="288"/>
      <c r="DJV55" s="284"/>
      <c r="DJW55" s="285"/>
      <c r="DJX55" s="480"/>
      <c r="DJY55" s="480"/>
      <c r="DJZ55" s="480"/>
      <c r="DKA55" s="286"/>
      <c r="DKB55" s="287"/>
      <c r="DKC55" s="288"/>
      <c r="DKD55" s="284"/>
      <c r="DKE55" s="285"/>
      <c r="DKF55" s="480"/>
      <c r="DKG55" s="480"/>
      <c r="DKH55" s="480"/>
      <c r="DKI55" s="286"/>
      <c r="DKJ55" s="287"/>
      <c r="DKK55" s="288"/>
      <c r="DKL55" s="284"/>
      <c r="DKM55" s="285"/>
      <c r="DKN55" s="480"/>
      <c r="DKO55" s="480"/>
      <c r="DKP55" s="480"/>
      <c r="DKQ55" s="286"/>
      <c r="DKR55" s="287"/>
      <c r="DKS55" s="288"/>
      <c r="DKT55" s="284"/>
      <c r="DKU55" s="285"/>
      <c r="DKV55" s="480"/>
      <c r="DKW55" s="480"/>
      <c r="DKX55" s="480"/>
      <c r="DKY55" s="286"/>
      <c r="DKZ55" s="287"/>
      <c r="DLA55" s="288"/>
      <c r="DLB55" s="284"/>
      <c r="DLC55" s="285"/>
      <c r="DLD55" s="480"/>
      <c r="DLE55" s="480"/>
      <c r="DLF55" s="480"/>
      <c r="DLG55" s="286"/>
      <c r="DLH55" s="287"/>
      <c r="DLI55" s="288"/>
      <c r="DLJ55" s="284"/>
      <c r="DLK55" s="285"/>
      <c r="DLL55" s="480"/>
      <c r="DLM55" s="480"/>
      <c r="DLN55" s="480"/>
      <c r="DLO55" s="286"/>
      <c r="DLP55" s="287"/>
      <c r="DLQ55" s="288"/>
      <c r="DLR55" s="284"/>
      <c r="DLS55" s="285"/>
      <c r="DLT55" s="480"/>
      <c r="DLU55" s="480"/>
      <c r="DLV55" s="480"/>
      <c r="DLW55" s="286"/>
      <c r="DLX55" s="287"/>
      <c r="DLY55" s="288"/>
      <c r="DLZ55" s="284"/>
      <c r="DMA55" s="285"/>
      <c r="DMB55" s="480"/>
      <c r="DMC55" s="480"/>
      <c r="DMD55" s="480"/>
      <c r="DME55" s="286"/>
      <c r="DMF55" s="287"/>
      <c r="DMG55" s="288"/>
      <c r="DMH55" s="284"/>
      <c r="DMI55" s="285"/>
      <c r="DMJ55" s="480"/>
      <c r="DMK55" s="480"/>
      <c r="DML55" s="480"/>
      <c r="DMM55" s="286"/>
      <c r="DMN55" s="287"/>
      <c r="DMO55" s="288"/>
      <c r="DMP55" s="284"/>
      <c r="DMQ55" s="285"/>
      <c r="DMR55" s="480"/>
      <c r="DMS55" s="480"/>
      <c r="DMT55" s="480"/>
      <c r="DMU55" s="286"/>
      <c r="DMV55" s="287"/>
      <c r="DMW55" s="288"/>
      <c r="DMX55" s="284"/>
      <c r="DMY55" s="285"/>
      <c r="DMZ55" s="480"/>
      <c r="DNA55" s="480"/>
      <c r="DNB55" s="480"/>
      <c r="DNC55" s="286"/>
      <c r="DND55" s="287"/>
      <c r="DNE55" s="288"/>
      <c r="DNF55" s="284"/>
      <c r="DNG55" s="285"/>
      <c r="DNH55" s="480"/>
      <c r="DNI55" s="480"/>
      <c r="DNJ55" s="480"/>
      <c r="DNK55" s="286"/>
      <c r="DNL55" s="287"/>
      <c r="DNM55" s="288"/>
      <c r="DNN55" s="284"/>
      <c r="DNO55" s="285"/>
      <c r="DNP55" s="480"/>
      <c r="DNQ55" s="480"/>
      <c r="DNR55" s="480"/>
      <c r="DNS55" s="286"/>
      <c r="DNT55" s="287"/>
      <c r="DNU55" s="288"/>
      <c r="DNV55" s="284"/>
      <c r="DNW55" s="285"/>
      <c r="DNX55" s="480"/>
      <c r="DNY55" s="480"/>
      <c r="DNZ55" s="480"/>
      <c r="DOA55" s="286"/>
      <c r="DOB55" s="287"/>
      <c r="DOC55" s="288"/>
      <c r="DOD55" s="284"/>
      <c r="DOE55" s="285"/>
      <c r="DOF55" s="480"/>
      <c r="DOG55" s="480"/>
      <c r="DOH55" s="480"/>
      <c r="DOI55" s="286"/>
      <c r="DOJ55" s="287"/>
      <c r="DOK55" s="288"/>
      <c r="DOL55" s="284"/>
      <c r="DOM55" s="285"/>
      <c r="DON55" s="480"/>
      <c r="DOO55" s="480"/>
      <c r="DOP55" s="480"/>
      <c r="DOQ55" s="286"/>
      <c r="DOR55" s="287"/>
      <c r="DOS55" s="288"/>
      <c r="DOT55" s="284"/>
      <c r="DOU55" s="285"/>
      <c r="DOV55" s="480"/>
      <c r="DOW55" s="480"/>
      <c r="DOX55" s="480"/>
      <c r="DOY55" s="286"/>
      <c r="DOZ55" s="287"/>
      <c r="DPA55" s="288"/>
      <c r="DPB55" s="284"/>
      <c r="DPC55" s="285"/>
      <c r="DPD55" s="480"/>
      <c r="DPE55" s="480"/>
      <c r="DPF55" s="480"/>
      <c r="DPG55" s="286"/>
      <c r="DPH55" s="287"/>
      <c r="DPI55" s="288"/>
      <c r="DPJ55" s="284"/>
      <c r="DPK55" s="285"/>
      <c r="DPL55" s="480"/>
      <c r="DPM55" s="480"/>
      <c r="DPN55" s="480"/>
      <c r="DPO55" s="286"/>
      <c r="DPP55" s="287"/>
      <c r="DPQ55" s="288"/>
      <c r="DPR55" s="284"/>
      <c r="DPS55" s="285"/>
      <c r="DPT55" s="480"/>
      <c r="DPU55" s="480"/>
      <c r="DPV55" s="480"/>
      <c r="DPW55" s="286"/>
      <c r="DPX55" s="287"/>
      <c r="DPY55" s="288"/>
      <c r="DPZ55" s="284"/>
      <c r="DQA55" s="285"/>
      <c r="DQB55" s="480"/>
      <c r="DQC55" s="480"/>
      <c r="DQD55" s="480"/>
      <c r="DQE55" s="286"/>
      <c r="DQF55" s="287"/>
      <c r="DQG55" s="288"/>
      <c r="DQH55" s="284"/>
      <c r="DQI55" s="285"/>
      <c r="DQJ55" s="480"/>
      <c r="DQK55" s="480"/>
      <c r="DQL55" s="480"/>
      <c r="DQM55" s="286"/>
      <c r="DQN55" s="287"/>
      <c r="DQO55" s="288"/>
      <c r="DQP55" s="284"/>
      <c r="DQQ55" s="285"/>
      <c r="DQR55" s="480"/>
      <c r="DQS55" s="480"/>
      <c r="DQT55" s="480"/>
      <c r="DQU55" s="286"/>
      <c r="DQV55" s="287"/>
      <c r="DQW55" s="288"/>
      <c r="DQX55" s="284"/>
      <c r="DQY55" s="285"/>
      <c r="DQZ55" s="480"/>
      <c r="DRA55" s="480"/>
      <c r="DRB55" s="480"/>
      <c r="DRC55" s="286"/>
      <c r="DRD55" s="287"/>
      <c r="DRE55" s="288"/>
      <c r="DRF55" s="284"/>
      <c r="DRG55" s="285"/>
      <c r="DRH55" s="480"/>
      <c r="DRI55" s="480"/>
      <c r="DRJ55" s="480"/>
      <c r="DRK55" s="286"/>
      <c r="DRL55" s="287"/>
      <c r="DRM55" s="288"/>
      <c r="DRN55" s="284"/>
      <c r="DRO55" s="285"/>
      <c r="DRP55" s="480"/>
      <c r="DRQ55" s="480"/>
      <c r="DRR55" s="480"/>
      <c r="DRS55" s="286"/>
      <c r="DRT55" s="287"/>
      <c r="DRU55" s="288"/>
      <c r="DRV55" s="284"/>
      <c r="DRW55" s="285"/>
      <c r="DRX55" s="480"/>
      <c r="DRY55" s="480"/>
      <c r="DRZ55" s="480"/>
      <c r="DSA55" s="286"/>
      <c r="DSB55" s="287"/>
      <c r="DSC55" s="288"/>
      <c r="DSD55" s="284"/>
      <c r="DSE55" s="285"/>
      <c r="DSF55" s="480"/>
      <c r="DSG55" s="480"/>
      <c r="DSH55" s="480"/>
      <c r="DSI55" s="286"/>
      <c r="DSJ55" s="287"/>
      <c r="DSK55" s="288"/>
      <c r="DSL55" s="284"/>
      <c r="DSM55" s="285"/>
      <c r="DSN55" s="480"/>
      <c r="DSO55" s="480"/>
      <c r="DSP55" s="480"/>
      <c r="DSQ55" s="286"/>
      <c r="DSR55" s="287"/>
      <c r="DSS55" s="288"/>
      <c r="DST55" s="284"/>
      <c r="DSU55" s="285"/>
      <c r="DSV55" s="480"/>
      <c r="DSW55" s="480"/>
      <c r="DSX55" s="480"/>
      <c r="DSY55" s="286"/>
      <c r="DSZ55" s="287"/>
      <c r="DTA55" s="288"/>
      <c r="DTB55" s="284"/>
      <c r="DTC55" s="285"/>
      <c r="DTD55" s="480"/>
      <c r="DTE55" s="480"/>
      <c r="DTF55" s="480"/>
      <c r="DTG55" s="286"/>
      <c r="DTH55" s="287"/>
      <c r="DTI55" s="288"/>
      <c r="DTJ55" s="284"/>
      <c r="DTK55" s="285"/>
      <c r="DTL55" s="480"/>
      <c r="DTM55" s="480"/>
      <c r="DTN55" s="480"/>
      <c r="DTO55" s="286"/>
      <c r="DTP55" s="287"/>
      <c r="DTQ55" s="288"/>
      <c r="DTR55" s="284"/>
      <c r="DTS55" s="285"/>
      <c r="DTT55" s="480"/>
      <c r="DTU55" s="480"/>
      <c r="DTV55" s="480"/>
      <c r="DTW55" s="286"/>
      <c r="DTX55" s="287"/>
      <c r="DTY55" s="288"/>
      <c r="DTZ55" s="284"/>
      <c r="DUA55" s="285"/>
      <c r="DUB55" s="480"/>
      <c r="DUC55" s="480"/>
      <c r="DUD55" s="480"/>
      <c r="DUE55" s="286"/>
      <c r="DUF55" s="287"/>
      <c r="DUG55" s="288"/>
      <c r="DUH55" s="284"/>
      <c r="DUI55" s="285"/>
      <c r="DUJ55" s="480"/>
      <c r="DUK55" s="480"/>
      <c r="DUL55" s="480"/>
      <c r="DUM55" s="286"/>
      <c r="DUN55" s="287"/>
      <c r="DUO55" s="288"/>
      <c r="DUP55" s="284"/>
      <c r="DUQ55" s="285"/>
      <c r="DUR55" s="480"/>
      <c r="DUS55" s="480"/>
      <c r="DUT55" s="480"/>
      <c r="DUU55" s="286"/>
      <c r="DUV55" s="287"/>
      <c r="DUW55" s="288"/>
      <c r="DUX55" s="284"/>
      <c r="DUY55" s="285"/>
      <c r="DUZ55" s="480"/>
      <c r="DVA55" s="480"/>
      <c r="DVB55" s="480"/>
      <c r="DVC55" s="286"/>
      <c r="DVD55" s="287"/>
      <c r="DVE55" s="288"/>
      <c r="DVF55" s="284"/>
      <c r="DVG55" s="285"/>
      <c r="DVH55" s="480"/>
      <c r="DVI55" s="480"/>
      <c r="DVJ55" s="480"/>
      <c r="DVK55" s="286"/>
      <c r="DVL55" s="287"/>
      <c r="DVM55" s="288"/>
      <c r="DVN55" s="284"/>
      <c r="DVO55" s="285"/>
      <c r="DVP55" s="480"/>
      <c r="DVQ55" s="480"/>
      <c r="DVR55" s="480"/>
      <c r="DVS55" s="286"/>
      <c r="DVT55" s="287"/>
      <c r="DVU55" s="288"/>
      <c r="DVV55" s="284"/>
      <c r="DVW55" s="285"/>
      <c r="DVX55" s="480"/>
      <c r="DVY55" s="480"/>
      <c r="DVZ55" s="480"/>
      <c r="DWA55" s="286"/>
      <c r="DWB55" s="287"/>
      <c r="DWC55" s="288"/>
      <c r="DWD55" s="284"/>
      <c r="DWE55" s="285"/>
      <c r="DWF55" s="480"/>
      <c r="DWG55" s="480"/>
      <c r="DWH55" s="480"/>
      <c r="DWI55" s="286"/>
      <c r="DWJ55" s="287"/>
      <c r="DWK55" s="288"/>
      <c r="DWL55" s="284"/>
      <c r="DWM55" s="285"/>
      <c r="DWN55" s="480"/>
      <c r="DWO55" s="480"/>
      <c r="DWP55" s="480"/>
      <c r="DWQ55" s="286"/>
      <c r="DWR55" s="287"/>
      <c r="DWS55" s="288"/>
      <c r="DWT55" s="284"/>
      <c r="DWU55" s="285"/>
      <c r="DWV55" s="480"/>
      <c r="DWW55" s="480"/>
      <c r="DWX55" s="480"/>
      <c r="DWY55" s="286"/>
      <c r="DWZ55" s="287"/>
      <c r="DXA55" s="288"/>
      <c r="DXB55" s="284"/>
      <c r="DXC55" s="285"/>
      <c r="DXD55" s="480"/>
      <c r="DXE55" s="480"/>
      <c r="DXF55" s="480"/>
      <c r="DXG55" s="286"/>
      <c r="DXH55" s="287"/>
      <c r="DXI55" s="288"/>
      <c r="DXJ55" s="284"/>
      <c r="DXK55" s="285"/>
      <c r="DXL55" s="480"/>
      <c r="DXM55" s="480"/>
      <c r="DXN55" s="480"/>
      <c r="DXO55" s="286"/>
      <c r="DXP55" s="287"/>
      <c r="DXQ55" s="288"/>
      <c r="DXR55" s="284"/>
      <c r="DXS55" s="285"/>
      <c r="DXT55" s="480"/>
      <c r="DXU55" s="480"/>
      <c r="DXV55" s="480"/>
      <c r="DXW55" s="286"/>
      <c r="DXX55" s="287"/>
      <c r="DXY55" s="288"/>
      <c r="DXZ55" s="284"/>
      <c r="DYA55" s="285"/>
      <c r="DYB55" s="480"/>
      <c r="DYC55" s="480"/>
      <c r="DYD55" s="480"/>
      <c r="DYE55" s="286"/>
      <c r="DYF55" s="287"/>
      <c r="DYG55" s="288"/>
      <c r="DYH55" s="284"/>
      <c r="DYI55" s="285"/>
      <c r="DYJ55" s="480"/>
      <c r="DYK55" s="480"/>
      <c r="DYL55" s="480"/>
      <c r="DYM55" s="286"/>
      <c r="DYN55" s="287"/>
      <c r="DYO55" s="288"/>
      <c r="DYP55" s="284"/>
      <c r="DYQ55" s="285"/>
      <c r="DYR55" s="480"/>
      <c r="DYS55" s="480"/>
      <c r="DYT55" s="480"/>
      <c r="DYU55" s="286"/>
      <c r="DYV55" s="287"/>
      <c r="DYW55" s="288"/>
      <c r="DYX55" s="284"/>
      <c r="DYY55" s="285"/>
      <c r="DYZ55" s="480"/>
      <c r="DZA55" s="480"/>
      <c r="DZB55" s="480"/>
      <c r="DZC55" s="286"/>
      <c r="DZD55" s="287"/>
      <c r="DZE55" s="288"/>
      <c r="DZF55" s="284"/>
      <c r="DZG55" s="285"/>
      <c r="DZH55" s="480"/>
      <c r="DZI55" s="480"/>
      <c r="DZJ55" s="480"/>
      <c r="DZK55" s="286"/>
      <c r="DZL55" s="287"/>
      <c r="DZM55" s="288"/>
      <c r="DZN55" s="284"/>
      <c r="DZO55" s="285"/>
      <c r="DZP55" s="480"/>
      <c r="DZQ55" s="480"/>
      <c r="DZR55" s="480"/>
      <c r="DZS55" s="286"/>
      <c r="DZT55" s="287"/>
      <c r="DZU55" s="288"/>
      <c r="DZV55" s="284"/>
      <c r="DZW55" s="285"/>
      <c r="DZX55" s="480"/>
      <c r="DZY55" s="480"/>
      <c r="DZZ55" s="480"/>
      <c r="EAA55" s="286"/>
      <c r="EAB55" s="287"/>
      <c r="EAC55" s="288"/>
      <c r="EAD55" s="284"/>
      <c r="EAE55" s="285"/>
      <c r="EAF55" s="480"/>
      <c r="EAG55" s="480"/>
      <c r="EAH55" s="480"/>
      <c r="EAI55" s="286"/>
      <c r="EAJ55" s="287"/>
      <c r="EAK55" s="288"/>
      <c r="EAL55" s="284"/>
      <c r="EAM55" s="285"/>
      <c r="EAN55" s="480"/>
      <c r="EAO55" s="480"/>
      <c r="EAP55" s="480"/>
      <c r="EAQ55" s="286"/>
      <c r="EAR55" s="287"/>
      <c r="EAS55" s="288"/>
      <c r="EAT55" s="284"/>
      <c r="EAU55" s="285"/>
      <c r="EAV55" s="480"/>
      <c r="EAW55" s="480"/>
      <c r="EAX55" s="480"/>
      <c r="EAY55" s="286"/>
      <c r="EAZ55" s="287"/>
      <c r="EBA55" s="288"/>
      <c r="EBB55" s="284"/>
      <c r="EBC55" s="285"/>
      <c r="EBD55" s="480"/>
      <c r="EBE55" s="480"/>
      <c r="EBF55" s="480"/>
      <c r="EBG55" s="286"/>
      <c r="EBH55" s="287"/>
      <c r="EBI55" s="288"/>
      <c r="EBJ55" s="284"/>
      <c r="EBK55" s="285"/>
      <c r="EBL55" s="480"/>
      <c r="EBM55" s="480"/>
      <c r="EBN55" s="480"/>
      <c r="EBO55" s="286"/>
      <c r="EBP55" s="287"/>
      <c r="EBQ55" s="288"/>
      <c r="EBR55" s="284"/>
      <c r="EBS55" s="285"/>
      <c r="EBT55" s="480"/>
      <c r="EBU55" s="480"/>
      <c r="EBV55" s="480"/>
      <c r="EBW55" s="286"/>
      <c r="EBX55" s="287"/>
      <c r="EBY55" s="288"/>
      <c r="EBZ55" s="284"/>
      <c r="ECA55" s="285"/>
      <c r="ECB55" s="480"/>
      <c r="ECC55" s="480"/>
      <c r="ECD55" s="480"/>
      <c r="ECE55" s="286"/>
      <c r="ECF55" s="287"/>
      <c r="ECG55" s="288"/>
      <c r="ECH55" s="284"/>
      <c r="ECI55" s="285"/>
      <c r="ECJ55" s="480"/>
      <c r="ECK55" s="480"/>
      <c r="ECL55" s="480"/>
      <c r="ECM55" s="286"/>
      <c r="ECN55" s="287"/>
      <c r="ECO55" s="288"/>
      <c r="ECP55" s="284"/>
      <c r="ECQ55" s="285"/>
      <c r="ECR55" s="480"/>
      <c r="ECS55" s="480"/>
      <c r="ECT55" s="480"/>
      <c r="ECU55" s="286"/>
      <c r="ECV55" s="287"/>
      <c r="ECW55" s="288"/>
      <c r="ECX55" s="284"/>
      <c r="ECY55" s="285"/>
      <c r="ECZ55" s="480"/>
      <c r="EDA55" s="480"/>
      <c r="EDB55" s="480"/>
      <c r="EDC55" s="286"/>
      <c r="EDD55" s="287"/>
      <c r="EDE55" s="288"/>
      <c r="EDF55" s="284"/>
      <c r="EDG55" s="285"/>
      <c r="EDH55" s="480"/>
      <c r="EDI55" s="480"/>
      <c r="EDJ55" s="480"/>
      <c r="EDK55" s="286"/>
      <c r="EDL55" s="287"/>
      <c r="EDM55" s="288"/>
      <c r="EDN55" s="284"/>
      <c r="EDO55" s="285"/>
      <c r="EDP55" s="480"/>
      <c r="EDQ55" s="480"/>
      <c r="EDR55" s="480"/>
      <c r="EDS55" s="286"/>
      <c r="EDT55" s="287"/>
      <c r="EDU55" s="288"/>
      <c r="EDV55" s="284"/>
      <c r="EDW55" s="285"/>
      <c r="EDX55" s="480"/>
      <c r="EDY55" s="480"/>
      <c r="EDZ55" s="480"/>
      <c r="EEA55" s="286"/>
      <c r="EEB55" s="287"/>
      <c r="EEC55" s="288"/>
      <c r="EED55" s="284"/>
      <c r="EEE55" s="285"/>
      <c r="EEF55" s="480"/>
      <c r="EEG55" s="480"/>
      <c r="EEH55" s="480"/>
      <c r="EEI55" s="286"/>
      <c r="EEJ55" s="287"/>
      <c r="EEK55" s="288"/>
      <c r="EEL55" s="284"/>
      <c r="EEM55" s="285"/>
      <c r="EEN55" s="480"/>
      <c r="EEO55" s="480"/>
      <c r="EEP55" s="480"/>
      <c r="EEQ55" s="286"/>
      <c r="EER55" s="287"/>
      <c r="EES55" s="288"/>
      <c r="EET55" s="284"/>
      <c r="EEU55" s="285"/>
      <c r="EEV55" s="480"/>
      <c r="EEW55" s="480"/>
      <c r="EEX55" s="480"/>
      <c r="EEY55" s="286"/>
      <c r="EEZ55" s="287"/>
      <c r="EFA55" s="288"/>
      <c r="EFB55" s="284"/>
      <c r="EFC55" s="285"/>
      <c r="EFD55" s="480"/>
      <c r="EFE55" s="480"/>
      <c r="EFF55" s="480"/>
      <c r="EFG55" s="286"/>
      <c r="EFH55" s="287"/>
      <c r="EFI55" s="288"/>
      <c r="EFJ55" s="284"/>
      <c r="EFK55" s="285"/>
      <c r="EFL55" s="480"/>
      <c r="EFM55" s="480"/>
      <c r="EFN55" s="480"/>
      <c r="EFO55" s="286"/>
      <c r="EFP55" s="287"/>
      <c r="EFQ55" s="288"/>
      <c r="EFR55" s="284"/>
      <c r="EFS55" s="285"/>
      <c r="EFT55" s="480"/>
      <c r="EFU55" s="480"/>
      <c r="EFV55" s="480"/>
      <c r="EFW55" s="286"/>
      <c r="EFX55" s="287"/>
      <c r="EFY55" s="288"/>
      <c r="EFZ55" s="284"/>
      <c r="EGA55" s="285"/>
      <c r="EGB55" s="480"/>
      <c r="EGC55" s="480"/>
      <c r="EGD55" s="480"/>
      <c r="EGE55" s="286"/>
      <c r="EGF55" s="287"/>
      <c r="EGG55" s="288"/>
      <c r="EGH55" s="284"/>
      <c r="EGI55" s="285"/>
      <c r="EGJ55" s="480"/>
      <c r="EGK55" s="480"/>
      <c r="EGL55" s="480"/>
      <c r="EGM55" s="286"/>
      <c r="EGN55" s="287"/>
      <c r="EGO55" s="288"/>
      <c r="EGP55" s="284"/>
      <c r="EGQ55" s="285"/>
      <c r="EGR55" s="480"/>
      <c r="EGS55" s="480"/>
      <c r="EGT55" s="480"/>
      <c r="EGU55" s="286"/>
      <c r="EGV55" s="287"/>
      <c r="EGW55" s="288"/>
      <c r="EGX55" s="284"/>
      <c r="EGY55" s="285"/>
      <c r="EGZ55" s="480"/>
      <c r="EHA55" s="480"/>
      <c r="EHB55" s="480"/>
      <c r="EHC55" s="286"/>
      <c r="EHD55" s="287"/>
      <c r="EHE55" s="288"/>
      <c r="EHF55" s="284"/>
      <c r="EHG55" s="285"/>
      <c r="EHH55" s="480"/>
      <c r="EHI55" s="480"/>
      <c r="EHJ55" s="480"/>
      <c r="EHK55" s="286"/>
      <c r="EHL55" s="287"/>
      <c r="EHM55" s="288"/>
      <c r="EHN55" s="284"/>
      <c r="EHO55" s="285"/>
      <c r="EHP55" s="480"/>
      <c r="EHQ55" s="480"/>
      <c r="EHR55" s="480"/>
      <c r="EHS55" s="286"/>
      <c r="EHT55" s="287"/>
      <c r="EHU55" s="288"/>
      <c r="EHV55" s="284"/>
      <c r="EHW55" s="285"/>
      <c r="EHX55" s="480"/>
      <c r="EHY55" s="480"/>
      <c r="EHZ55" s="480"/>
      <c r="EIA55" s="286"/>
      <c r="EIB55" s="287"/>
      <c r="EIC55" s="288"/>
      <c r="EID55" s="284"/>
      <c r="EIE55" s="285"/>
      <c r="EIF55" s="480"/>
      <c r="EIG55" s="480"/>
      <c r="EIH55" s="480"/>
      <c r="EII55" s="286"/>
      <c r="EIJ55" s="287"/>
      <c r="EIK55" s="288"/>
      <c r="EIL55" s="284"/>
      <c r="EIM55" s="285"/>
      <c r="EIN55" s="480"/>
      <c r="EIO55" s="480"/>
      <c r="EIP55" s="480"/>
      <c r="EIQ55" s="286"/>
      <c r="EIR55" s="287"/>
      <c r="EIS55" s="288"/>
      <c r="EIT55" s="284"/>
      <c r="EIU55" s="285"/>
      <c r="EIV55" s="480"/>
      <c r="EIW55" s="480"/>
      <c r="EIX55" s="480"/>
      <c r="EIY55" s="286"/>
      <c r="EIZ55" s="287"/>
      <c r="EJA55" s="288"/>
      <c r="EJB55" s="284"/>
      <c r="EJC55" s="285"/>
      <c r="EJD55" s="480"/>
      <c r="EJE55" s="480"/>
      <c r="EJF55" s="480"/>
      <c r="EJG55" s="286"/>
      <c r="EJH55" s="287"/>
      <c r="EJI55" s="288"/>
      <c r="EJJ55" s="284"/>
      <c r="EJK55" s="285"/>
      <c r="EJL55" s="480"/>
      <c r="EJM55" s="480"/>
      <c r="EJN55" s="480"/>
      <c r="EJO55" s="286"/>
      <c r="EJP55" s="287"/>
      <c r="EJQ55" s="288"/>
      <c r="EJR55" s="284"/>
      <c r="EJS55" s="285"/>
      <c r="EJT55" s="480"/>
      <c r="EJU55" s="480"/>
      <c r="EJV55" s="480"/>
      <c r="EJW55" s="286"/>
      <c r="EJX55" s="287"/>
      <c r="EJY55" s="288"/>
      <c r="EJZ55" s="284"/>
      <c r="EKA55" s="285"/>
      <c r="EKB55" s="480"/>
      <c r="EKC55" s="480"/>
      <c r="EKD55" s="480"/>
      <c r="EKE55" s="286"/>
      <c r="EKF55" s="287"/>
      <c r="EKG55" s="288"/>
      <c r="EKH55" s="284"/>
      <c r="EKI55" s="285"/>
      <c r="EKJ55" s="480"/>
      <c r="EKK55" s="480"/>
      <c r="EKL55" s="480"/>
      <c r="EKM55" s="286"/>
      <c r="EKN55" s="287"/>
      <c r="EKO55" s="288"/>
      <c r="EKP55" s="284"/>
      <c r="EKQ55" s="285"/>
      <c r="EKR55" s="480"/>
      <c r="EKS55" s="480"/>
      <c r="EKT55" s="480"/>
      <c r="EKU55" s="286"/>
      <c r="EKV55" s="287"/>
      <c r="EKW55" s="288"/>
      <c r="EKX55" s="284"/>
      <c r="EKY55" s="285"/>
      <c r="EKZ55" s="480"/>
      <c r="ELA55" s="480"/>
      <c r="ELB55" s="480"/>
      <c r="ELC55" s="286"/>
      <c r="ELD55" s="287"/>
      <c r="ELE55" s="288"/>
      <c r="ELF55" s="284"/>
      <c r="ELG55" s="285"/>
      <c r="ELH55" s="480"/>
      <c r="ELI55" s="480"/>
      <c r="ELJ55" s="480"/>
      <c r="ELK55" s="286"/>
      <c r="ELL55" s="287"/>
      <c r="ELM55" s="288"/>
      <c r="ELN55" s="284"/>
      <c r="ELO55" s="285"/>
      <c r="ELP55" s="480"/>
      <c r="ELQ55" s="480"/>
      <c r="ELR55" s="480"/>
      <c r="ELS55" s="286"/>
      <c r="ELT55" s="287"/>
      <c r="ELU55" s="288"/>
      <c r="ELV55" s="284"/>
      <c r="ELW55" s="285"/>
      <c r="ELX55" s="480"/>
      <c r="ELY55" s="480"/>
      <c r="ELZ55" s="480"/>
      <c r="EMA55" s="286"/>
      <c r="EMB55" s="287"/>
      <c r="EMC55" s="288"/>
      <c r="EMD55" s="284"/>
      <c r="EME55" s="285"/>
      <c r="EMF55" s="480"/>
      <c r="EMG55" s="480"/>
      <c r="EMH55" s="480"/>
      <c r="EMI55" s="286"/>
      <c r="EMJ55" s="287"/>
      <c r="EMK55" s="288"/>
      <c r="EML55" s="284"/>
      <c r="EMM55" s="285"/>
      <c r="EMN55" s="480"/>
      <c r="EMO55" s="480"/>
      <c r="EMP55" s="480"/>
      <c r="EMQ55" s="286"/>
      <c r="EMR55" s="287"/>
      <c r="EMS55" s="288"/>
      <c r="EMT55" s="284"/>
      <c r="EMU55" s="285"/>
      <c r="EMV55" s="480"/>
      <c r="EMW55" s="480"/>
      <c r="EMX55" s="480"/>
      <c r="EMY55" s="286"/>
      <c r="EMZ55" s="287"/>
      <c r="ENA55" s="288"/>
      <c r="ENB55" s="284"/>
      <c r="ENC55" s="285"/>
      <c r="END55" s="480"/>
      <c r="ENE55" s="480"/>
      <c r="ENF55" s="480"/>
      <c r="ENG55" s="286"/>
      <c r="ENH55" s="287"/>
      <c r="ENI55" s="288"/>
      <c r="ENJ55" s="284"/>
      <c r="ENK55" s="285"/>
      <c r="ENL55" s="480"/>
      <c r="ENM55" s="480"/>
      <c r="ENN55" s="480"/>
      <c r="ENO55" s="286"/>
      <c r="ENP55" s="287"/>
      <c r="ENQ55" s="288"/>
      <c r="ENR55" s="284"/>
      <c r="ENS55" s="285"/>
      <c r="ENT55" s="480"/>
      <c r="ENU55" s="480"/>
      <c r="ENV55" s="480"/>
      <c r="ENW55" s="286"/>
      <c r="ENX55" s="287"/>
      <c r="ENY55" s="288"/>
      <c r="ENZ55" s="284"/>
      <c r="EOA55" s="285"/>
      <c r="EOB55" s="480"/>
      <c r="EOC55" s="480"/>
      <c r="EOD55" s="480"/>
      <c r="EOE55" s="286"/>
      <c r="EOF55" s="287"/>
      <c r="EOG55" s="288"/>
      <c r="EOH55" s="284"/>
      <c r="EOI55" s="285"/>
      <c r="EOJ55" s="480"/>
      <c r="EOK55" s="480"/>
      <c r="EOL55" s="480"/>
      <c r="EOM55" s="286"/>
      <c r="EON55" s="287"/>
      <c r="EOO55" s="288"/>
      <c r="EOP55" s="284"/>
      <c r="EOQ55" s="285"/>
      <c r="EOR55" s="480"/>
      <c r="EOS55" s="480"/>
      <c r="EOT55" s="480"/>
      <c r="EOU55" s="286"/>
      <c r="EOV55" s="287"/>
      <c r="EOW55" s="288"/>
      <c r="EOX55" s="284"/>
      <c r="EOY55" s="285"/>
      <c r="EOZ55" s="480"/>
      <c r="EPA55" s="480"/>
      <c r="EPB55" s="480"/>
      <c r="EPC55" s="286"/>
      <c r="EPD55" s="287"/>
      <c r="EPE55" s="288"/>
      <c r="EPF55" s="284"/>
      <c r="EPG55" s="285"/>
      <c r="EPH55" s="480"/>
      <c r="EPI55" s="480"/>
      <c r="EPJ55" s="480"/>
      <c r="EPK55" s="286"/>
      <c r="EPL55" s="287"/>
      <c r="EPM55" s="288"/>
      <c r="EPN55" s="284"/>
      <c r="EPO55" s="285"/>
      <c r="EPP55" s="480"/>
      <c r="EPQ55" s="480"/>
      <c r="EPR55" s="480"/>
      <c r="EPS55" s="286"/>
      <c r="EPT55" s="287"/>
      <c r="EPU55" s="288"/>
      <c r="EPV55" s="284"/>
      <c r="EPW55" s="285"/>
      <c r="EPX55" s="480"/>
      <c r="EPY55" s="480"/>
      <c r="EPZ55" s="480"/>
      <c r="EQA55" s="286"/>
      <c r="EQB55" s="287"/>
      <c r="EQC55" s="288"/>
      <c r="EQD55" s="284"/>
      <c r="EQE55" s="285"/>
      <c r="EQF55" s="480"/>
      <c r="EQG55" s="480"/>
      <c r="EQH55" s="480"/>
      <c r="EQI55" s="286"/>
      <c r="EQJ55" s="287"/>
      <c r="EQK55" s="288"/>
      <c r="EQL55" s="284"/>
      <c r="EQM55" s="285"/>
      <c r="EQN55" s="480"/>
      <c r="EQO55" s="480"/>
      <c r="EQP55" s="480"/>
      <c r="EQQ55" s="286"/>
      <c r="EQR55" s="287"/>
      <c r="EQS55" s="288"/>
      <c r="EQT55" s="284"/>
      <c r="EQU55" s="285"/>
      <c r="EQV55" s="480"/>
      <c r="EQW55" s="480"/>
      <c r="EQX55" s="480"/>
      <c r="EQY55" s="286"/>
      <c r="EQZ55" s="287"/>
      <c r="ERA55" s="288"/>
      <c r="ERB55" s="284"/>
      <c r="ERC55" s="285"/>
      <c r="ERD55" s="480"/>
      <c r="ERE55" s="480"/>
      <c r="ERF55" s="480"/>
      <c r="ERG55" s="286"/>
      <c r="ERH55" s="287"/>
      <c r="ERI55" s="288"/>
      <c r="ERJ55" s="284"/>
      <c r="ERK55" s="285"/>
      <c r="ERL55" s="480"/>
      <c r="ERM55" s="480"/>
      <c r="ERN55" s="480"/>
      <c r="ERO55" s="286"/>
      <c r="ERP55" s="287"/>
      <c r="ERQ55" s="288"/>
      <c r="ERR55" s="284"/>
      <c r="ERS55" s="285"/>
      <c r="ERT55" s="480"/>
      <c r="ERU55" s="480"/>
      <c r="ERV55" s="480"/>
      <c r="ERW55" s="286"/>
      <c r="ERX55" s="287"/>
      <c r="ERY55" s="288"/>
      <c r="ERZ55" s="284"/>
      <c r="ESA55" s="285"/>
      <c r="ESB55" s="480"/>
      <c r="ESC55" s="480"/>
      <c r="ESD55" s="480"/>
      <c r="ESE55" s="286"/>
      <c r="ESF55" s="287"/>
      <c r="ESG55" s="288"/>
      <c r="ESH55" s="284"/>
      <c r="ESI55" s="285"/>
      <c r="ESJ55" s="480"/>
      <c r="ESK55" s="480"/>
      <c r="ESL55" s="480"/>
      <c r="ESM55" s="286"/>
      <c r="ESN55" s="287"/>
      <c r="ESO55" s="288"/>
      <c r="ESP55" s="284"/>
      <c r="ESQ55" s="285"/>
      <c r="ESR55" s="480"/>
      <c r="ESS55" s="480"/>
      <c r="EST55" s="480"/>
      <c r="ESU55" s="286"/>
      <c r="ESV55" s="287"/>
      <c r="ESW55" s="288"/>
      <c r="ESX55" s="284"/>
      <c r="ESY55" s="285"/>
      <c r="ESZ55" s="480"/>
      <c r="ETA55" s="480"/>
      <c r="ETB55" s="480"/>
      <c r="ETC55" s="286"/>
      <c r="ETD55" s="287"/>
      <c r="ETE55" s="288"/>
      <c r="ETF55" s="284"/>
      <c r="ETG55" s="285"/>
      <c r="ETH55" s="480"/>
      <c r="ETI55" s="480"/>
      <c r="ETJ55" s="480"/>
      <c r="ETK55" s="286"/>
      <c r="ETL55" s="287"/>
      <c r="ETM55" s="288"/>
      <c r="ETN55" s="284"/>
      <c r="ETO55" s="285"/>
      <c r="ETP55" s="480"/>
      <c r="ETQ55" s="480"/>
      <c r="ETR55" s="480"/>
      <c r="ETS55" s="286"/>
      <c r="ETT55" s="287"/>
      <c r="ETU55" s="288"/>
      <c r="ETV55" s="284"/>
      <c r="ETW55" s="285"/>
      <c r="ETX55" s="480"/>
      <c r="ETY55" s="480"/>
      <c r="ETZ55" s="480"/>
      <c r="EUA55" s="286"/>
      <c r="EUB55" s="287"/>
      <c r="EUC55" s="288"/>
      <c r="EUD55" s="284"/>
      <c r="EUE55" s="285"/>
      <c r="EUF55" s="480"/>
      <c r="EUG55" s="480"/>
      <c r="EUH55" s="480"/>
      <c r="EUI55" s="286"/>
      <c r="EUJ55" s="287"/>
      <c r="EUK55" s="288"/>
      <c r="EUL55" s="284"/>
      <c r="EUM55" s="285"/>
      <c r="EUN55" s="480"/>
      <c r="EUO55" s="480"/>
      <c r="EUP55" s="480"/>
      <c r="EUQ55" s="286"/>
      <c r="EUR55" s="287"/>
      <c r="EUS55" s="288"/>
      <c r="EUT55" s="284"/>
      <c r="EUU55" s="285"/>
      <c r="EUV55" s="480"/>
      <c r="EUW55" s="480"/>
      <c r="EUX55" s="480"/>
      <c r="EUY55" s="286"/>
      <c r="EUZ55" s="287"/>
      <c r="EVA55" s="288"/>
      <c r="EVB55" s="284"/>
      <c r="EVC55" s="285"/>
      <c r="EVD55" s="480"/>
      <c r="EVE55" s="480"/>
      <c r="EVF55" s="480"/>
      <c r="EVG55" s="286"/>
      <c r="EVH55" s="287"/>
      <c r="EVI55" s="288"/>
      <c r="EVJ55" s="284"/>
      <c r="EVK55" s="285"/>
      <c r="EVL55" s="480"/>
      <c r="EVM55" s="480"/>
      <c r="EVN55" s="480"/>
      <c r="EVO55" s="286"/>
      <c r="EVP55" s="287"/>
      <c r="EVQ55" s="288"/>
      <c r="EVR55" s="284"/>
      <c r="EVS55" s="285"/>
      <c r="EVT55" s="480"/>
      <c r="EVU55" s="480"/>
      <c r="EVV55" s="480"/>
      <c r="EVW55" s="286"/>
      <c r="EVX55" s="287"/>
      <c r="EVY55" s="288"/>
      <c r="EVZ55" s="284"/>
      <c r="EWA55" s="285"/>
      <c r="EWB55" s="480"/>
      <c r="EWC55" s="480"/>
      <c r="EWD55" s="480"/>
      <c r="EWE55" s="286"/>
      <c r="EWF55" s="287"/>
      <c r="EWG55" s="288"/>
      <c r="EWH55" s="284"/>
      <c r="EWI55" s="285"/>
      <c r="EWJ55" s="480"/>
      <c r="EWK55" s="480"/>
      <c r="EWL55" s="480"/>
      <c r="EWM55" s="286"/>
      <c r="EWN55" s="287"/>
      <c r="EWO55" s="288"/>
      <c r="EWP55" s="284"/>
      <c r="EWQ55" s="285"/>
      <c r="EWR55" s="480"/>
      <c r="EWS55" s="480"/>
      <c r="EWT55" s="480"/>
      <c r="EWU55" s="286"/>
      <c r="EWV55" s="287"/>
      <c r="EWW55" s="288"/>
      <c r="EWX55" s="284"/>
      <c r="EWY55" s="285"/>
      <c r="EWZ55" s="480"/>
      <c r="EXA55" s="480"/>
      <c r="EXB55" s="480"/>
      <c r="EXC55" s="286"/>
      <c r="EXD55" s="287"/>
      <c r="EXE55" s="288"/>
      <c r="EXF55" s="284"/>
      <c r="EXG55" s="285"/>
      <c r="EXH55" s="480"/>
      <c r="EXI55" s="480"/>
      <c r="EXJ55" s="480"/>
      <c r="EXK55" s="286"/>
      <c r="EXL55" s="287"/>
      <c r="EXM55" s="288"/>
      <c r="EXN55" s="284"/>
      <c r="EXO55" s="285"/>
      <c r="EXP55" s="480"/>
      <c r="EXQ55" s="480"/>
      <c r="EXR55" s="480"/>
      <c r="EXS55" s="286"/>
      <c r="EXT55" s="287"/>
      <c r="EXU55" s="288"/>
      <c r="EXV55" s="284"/>
      <c r="EXW55" s="285"/>
      <c r="EXX55" s="480"/>
      <c r="EXY55" s="480"/>
      <c r="EXZ55" s="480"/>
      <c r="EYA55" s="286"/>
      <c r="EYB55" s="287"/>
      <c r="EYC55" s="288"/>
      <c r="EYD55" s="284"/>
      <c r="EYE55" s="285"/>
      <c r="EYF55" s="480"/>
      <c r="EYG55" s="480"/>
      <c r="EYH55" s="480"/>
      <c r="EYI55" s="286"/>
      <c r="EYJ55" s="287"/>
      <c r="EYK55" s="288"/>
      <c r="EYL55" s="284"/>
      <c r="EYM55" s="285"/>
      <c r="EYN55" s="480"/>
      <c r="EYO55" s="480"/>
      <c r="EYP55" s="480"/>
      <c r="EYQ55" s="286"/>
      <c r="EYR55" s="287"/>
      <c r="EYS55" s="288"/>
      <c r="EYT55" s="284"/>
      <c r="EYU55" s="285"/>
      <c r="EYV55" s="480"/>
      <c r="EYW55" s="480"/>
      <c r="EYX55" s="480"/>
      <c r="EYY55" s="286"/>
      <c r="EYZ55" s="287"/>
      <c r="EZA55" s="288"/>
      <c r="EZB55" s="284"/>
      <c r="EZC55" s="285"/>
      <c r="EZD55" s="480"/>
      <c r="EZE55" s="480"/>
      <c r="EZF55" s="480"/>
      <c r="EZG55" s="286"/>
      <c r="EZH55" s="287"/>
      <c r="EZI55" s="288"/>
      <c r="EZJ55" s="284"/>
      <c r="EZK55" s="285"/>
      <c r="EZL55" s="480"/>
      <c r="EZM55" s="480"/>
      <c r="EZN55" s="480"/>
      <c r="EZO55" s="286"/>
      <c r="EZP55" s="287"/>
      <c r="EZQ55" s="288"/>
      <c r="EZR55" s="284"/>
      <c r="EZS55" s="285"/>
      <c r="EZT55" s="480"/>
      <c r="EZU55" s="480"/>
      <c r="EZV55" s="480"/>
      <c r="EZW55" s="286"/>
      <c r="EZX55" s="287"/>
      <c r="EZY55" s="288"/>
      <c r="EZZ55" s="284"/>
      <c r="FAA55" s="285"/>
      <c r="FAB55" s="480"/>
      <c r="FAC55" s="480"/>
      <c r="FAD55" s="480"/>
      <c r="FAE55" s="286"/>
      <c r="FAF55" s="287"/>
      <c r="FAG55" s="288"/>
      <c r="FAH55" s="284"/>
      <c r="FAI55" s="285"/>
      <c r="FAJ55" s="480"/>
      <c r="FAK55" s="480"/>
      <c r="FAL55" s="480"/>
      <c r="FAM55" s="286"/>
      <c r="FAN55" s="287"/>
      <c r="FAO55" s="288"/>
      <c r="FAP55" s="284"/>
      <c r="FAQ55" s="285"/>
      <c r="FAR55" s="480"/>
      <c r="FAS55" s="480"/>
      <c r="FAT55" s="480"/>
      <c r="FAU55" s="286"/>
      <c r="FAV55" s="287"/>
      <c r="FAW55" s="288"/>
      <c r="FAX55" s="284"/>
      <c r="FAY55" s="285"/>
      <c r="FAZ55" s="480"/>
      <c r="FBA55" s="480"/>
      <c r="FBB55" s="480"/>
      <c r="FBC55" s="286"/>
      <c r="FBD55" s="287"/>
      <c r="FBE55" s="288"/>
      <c r="FBF55" s="284"/>
      <c r="FBG55" s="285"/>
      <c r="FBH55" s="480"/>
      <c r="FBI55" s="480"/>
      <c r="FBJ55" s="480"/>
      <c r="FBK55" s="286"/>
      <c r="FBL55" s="287"/>
      <c r="FBM55" s="288"/>
      <c r="FBN55" s="284"/>
      <c r="FBO55" s="285"/>
      <c r="FBP55" s="480"/>
      <c r="FBQ55" s="480"/>
      <c r="FBR55" s="480"/>
      <c r="FBS55" s="286"/>
      <c r="FBT55" s="287"/>
      <c r="FBU55" s="288"/>
      <c r="FBV55" s="284"/>
      <c r="FBW55" s="285"/>
      <c r="FBX55" s="480"/>
      <c r="FBY55" s="480"/>
      <c r="FBZ55" s="480"/>
      <c r="FCA55" s="286"/>
      <c r="FCB55" s="287"/>
      <c r="FCC55" s="288"/>
      <c r="FCD55" s="284"/>
      <c r="FCE55" s="285"/>
      <c r="FCF55" s="480"/>
      <c r="FCG55" s="480"/>
      <c r="FCH55" s="480"/>
      <c r="FCI55" s="286"/>
      <c r="FCJ55" s="287"/>
      <c r="FCK55" s="288"/>
      <c r="FCL55" s="284"/>
      <c r="FCM55" s="285"/>
      <c r="FCN55" s="480"/>
      <c r="FCO55" s="480"/>
      <c r="FCP55" s="480"/>
      <c r="FCQ55" s="286"/>
      <c r="FCR55" s="287"/>
      <c r="FCS55" s="288"/>
      <c r="FCT55" s="284"/>
      <c r="FCU55" s="285"/>
      <c r="FCV55" s="480"/>
      <c r="FCW55" s="480"/>
      <c r="FCX55" s="480"/>
      <c r="FCY55" s="286"/>
      <c r="FCZ55" s="287"/>
      <c r="FDA55" s="288"/>
      <c r="FDB55" s="284"/>
      <c r="FDC55" s="285"/>
      <c r="FDD55" s="480"/>
      <c r="FDE55" s="480"/>
      <c r="FDF55" s="480"/>
      <c r="FDG55" s="286"/>
      <c r="FDH55" s="287"/>
      <c r="FDI55" s="288"/>
      <c r="FDJ55" s="284"/>
      <c r="FDK55" s="285"/>
      <c r="FDL55" s="480"/>
      <c r="FDM55" s="480"/>
      <c r="FDN55" s="480"/>
      <c r="FDO55" s="286"/>
      <c r="FDP55" s="287"/>
      <c r="FDQ55" s="288"/>
      <c r="FDR55" s="284"/>
      <c r="FDS55" s="285"/>
      <c r="FDT55" s="480"/>
      <c r="FDU55" s="480"/>
      <c r="FDV55" s="480"/>
      <c r="FDW55" s="286"/>
      <c r="FDX55" s="287"/>
      <c r="FDY55" s="288"/>
      <c r="FDZ55" s="284"/>
      <c r="FEA55" s="285"/>
      <c r="FEB55" s="480"/>
      <c r="FEC55" s="480"/>
      <c r="FED55" s="480"/>
      <c r="FEE55" s="286"/>
      <c r="FEF55" s="287"/>
      <c r="FEG55" s="288"/>
      <c r="FEH55" s="284"/>
      <c r="FEI55" s="285"/>
      <c r="FEJ55" s="480"/>
      <c r="FEK55" s="480"/>
      <c r="FEL55" s="480"/>
      <c r="FEM55" s="286"/>
      <c r="FEN55" s="287"/>
      <c r="FEO55" s="288"/>
      <c r="FEP55" s="284"/>
      <c r="FEQ55" s="285"/>
      <c r="FER55" s="480"/>
      <c r="FES55" s="480"/>
      <c r="FET55" s="480"/>
      <c r="FEU55" s="286"/>
      <c r="FEV55" s="287"/>
      <c r="FEW55" s="288"/>
      <c r="FEX55" s="284"/>
      <c r="FEY55" s="285"/>
      <c r="FEZ55" s="480"/>
      <c r="FFA55" s="480"/>
      <c r="FFB55" s="480"/>
      <c r="FFC55" s="286"/>
      <c r="FFD55" s="287"/>
      <c r="FFE55" s="288"/>
      <c r="FFF55" s="284"/>
      <c r="FFG55" s="285"/>
      <c r="FFH55" s="480"/>
      <c r="FFI55" s="480"/>
      <c r="FFJ55" s="480"/>
      <c r="FFK55" s="286"/>
      <c r="FFL55" s="287"/>
      <c r="FFM55" s="288"/>
      <c r="FFN55" s="284"/>
      <c r="FFO55" s="285"/>
      <c r="FFP55" s="480"/>
      <c r="FFQ55" s="480"/>
      <c r="FFR55" s="480"/>
      <c r="FFS55" s="286"/>
      <c r="FFT55" s="287"/>
      <c r="FFU55" s="288"/>
      <c r="FFV55" s="284"/>
      <c r="FFW55" s="285"/>
      <c r="FFX55" s="480"/>
      <c r="FFY55" s="480"/>
      <c r="FFZ55" s="480"/>
      <c r="FGA55" s="286"/>
      <c r="FGB55" s="287"/>
      <c r="FGC55" s="288"/>
      <c r="FGD55" s="284"/>
      <c r="FGE55" s="285"/>
      <c r="FGF55" s="480"/>
      <c r="FGG55" s="480"/>
      <c r="FGH55" s="480"/>
      <c r="FGI55" s="286"/>
      <c r="FGJ55" s="287"/>
      <c r="FGK55" s="288"/>
      <c r="FGL55" s="284"/>
      <c r="FGM55" s="285"/>
      <c r="FGN55" s="480"/>
      <c r="FGO55" s="480"/>
      <c r="FGP55" s="480"/>
      <c r="FGQ55" s="286"/>
      <c r="FGR55" s="287"/>
      <c r="FGS55" s="288"/>
      <c r="FGT55" s="284"/>
      <c r="FGU55" s="285"/>
      <c r="FGV55" s="480"/>
      <c r="FGW55" s="480"/>
      <c r="FGX55" s="480"/>
      <c r="FGY55" s="286"/>
      <c r="FGZ55" s="287"/>
      <c r="FHA55" s="288"/>
      <c r="FHB55" s="284"/>
      <c r="FHC55" s="285"/>
      <c r="FHD55" s="480"/>
      <c r="FHE55" s="480"/>
      <c r="FHF55" s="480"/>
      <c r="FHG55" s="286"/>
      <c r="FHH55" s="287"/>
      <c r="FHI55" s="288"/>
      <c r="FHJ55" s="284"/>
      <c r="FHK55" s="285"/>
      <c r="FHL55" s="480"/>
      <c r="FHM55" s="480"/>
      <c r="FHN55" s="480"/>
      <c r="FHO55" s="286"/>
      <c r="FHP55" s="287"/>
      <c r="FHQ55" s="288"/>
      <c r="FHR55" s="284"/>
      <c r="FHS55" s="285"/>
      <c r="FHT55" s="480"/>
      <c r="FHU55" s="480"/>
      <c r="FHV55" s="480"/>
      <c r="FHW55" s="286"/>
      <c r="FHX55" s="287"/>
      <c r="FHY55" s="288"/>
      <c r="FHZ55" s="284"/>
      <c r="FIA55" s="285"/>
      <c r="FIB55" s="480"/>
      <c r="FIC55" s="480"/>
      <c r="FID55" s="480"/>
      <c r="FIE55" s="286"/>
      <c r="FIF55" s="287"/>
      <c r="FIG55" s="288"/>
      <c r="FIH55" s="284"/>
      <c r="FII55" s="285"/>
      <c r="FIJ55" s="480"/>
      <c r="FIK55" s="480"/>
      <c r="FIL55" s="480"/>
      <c r="FIM55" s="286"/>
      <c r="FIN55" s="287"/>
      <c r="FIO55" s="288"/>
      <c r="FIP55" s="284"/>
      <c r="FIQ55" s="285"/>
      <c r="FIR55" s="480"/>
      <c r="FIS55" s="480"/>
      <c r="FIT55" s="480"/>
      <c r="FIU55" s="286"/>
      <c r="FIV55" s="287"/>
      <c r="FIW55" s="288"/>
      <c r="FIX55" s="284"/>
      <c r="FIY55" s="285"/>
      <c r="FIZ55" s="480"/>
      <c r="FJA55" s="480"/>
      <c r="FJB55" s="480"/>
      <c r="FJC55" s="286"/>
      <c r="FJD55" s="287"/>
      <c r="FJE55" s="288"/>
      <c r="FJF55" s="284"/>
      <c r="FJG55" s="285"/>
      <c r="FJH55" s="480"/>
      <c r="FJI55" s="480"/>
      <c r="FJJ55" s="480"/>
      <c r="FJK55" s="286"/>
      <c r="FJL55" s="287"/>
      <c r="FJM55" s="288"/>
      <c r="FJN55" s="284"/>
      <c r="FJO55" s="285"/>
      <c r="FJP55" s="480"/>
      <c r="FJQ55" s="480"/>
      <c r="FJR55" s="480"/>
      <c r="FJS55" s="286"/>
      <c r="FJT55" s="287"/>
      <c r="FJU55" s="288"/>
      <c r="FJV55" s="284"/>
      <c r="FJW55" s="285"/>
      <c r="FJX55" s="480"/>
      <c r="FJY55" s="480"/>
      <c r="FJZ55" s="480"/>
      <c r="FKA55" s="286"/>
      <c r="FKB55" s="287"/>
      <c r="FKC55" s="288"/>
      <c r="FKD55" s="284"/>
      <c r="FKE55" s="285"/>
      <c r="FKF55" s="480"/>
      <c r="FKG55" s="480"/>
      <c r="FKH55" s="480"/>
      <c r="FKI55" s="286"/>
      <c r="FKJ55" s="287"/>
      <c r="FKK55" s="288"/>
      <c r="FKL55" s="284"/>
      <c r="FKM55" s="285"/>
      <c r="FKN55" s="480"/>
      <c r="FKO55" s="480"/>
      <c r="FKP55" s="480"/>
      <c r="FKQ55" s="286"/>
      <c r="FKR55" s="287"/>
      <c r="FKS55" s="288"/>
      <c r="FKT55" s="284"/>
      <c r="FKU55" s="285"/>
      <c r="FKV55" s="480"/>
      <c r="FKW55" s="480"/>
      <c r="FKX55" s="480"/>
      <c r="FKY55" s="286"/>
      <c r="FKZ55" s="287"/>
      <c r="FLA55" s="288"/>
      <c r="FLB55" s="284"/>
      <c r="FLC55" s="285"/>
      <c r="FLD55" s="480"/>
      <c r="FLE55" s="480"/>
      <c r="FLF55" s="480"/>
      <c r="FLG55" s="286"/>
      <c r="FLH55" s="287"/>
      <c r="FLI55" s="288"/>
      <c r="FLJ55" s="284"/>
      <c r="FLK55" s="285"/>
      <c r="FLL55" s="480"/>
      <c r="FLM55" s="480"/>
      <c r="FLN55" s="480"/>
      <c r="FLO55" s="286"/>
      <c r="FLP55" s="287"/>
      <c r="FLQ55" s="288"/>
      <c r="FLR55" s="284"/>
      <c r="FLS55" s="285"/>
      <c r="FLT55" s="480"/>
      <c r="FLU55" s="480"/>
      <c r="FLV55" s="480"/>
      <c r="FLW55" s="286"/>
      <c r="FLX55" s="287"/>
      <c r="FLY55" s="288"/>
      <c r="FLZ55" s="284"/>
      <c r="FMA55" s="285"/>
      <c r="FMB55" s="480"/>
      <c r="FMC55" s="480"/>
      <c r="FMD55" s="480"/>
      <c r="FME55" s="286"/>
      <c r="FMF55" s="287"/>
      <c r="FMG55" s="288"/>
      <c r="FMH55" s="284"/>
      <c r="FMI55" s="285"/>
      <c r="FMJ55" s="480"/>
      <c r="FMK55" s="480"/>
      <c r="FML55" s="480"/>
      <c r="FMM55" s="286"/>
      <c r="FMN55" s="287"/>
      <c r="FMO55" s="288"/>
      <c r="FMP55" s="284"/>
      <c r="FMQ55" s="285"/>
      <c r="FMR55" s="480"/>
      <c r="FMS55" s="480"/>
      <c r="FMT55" s="480"/>
      <c r="FMU55" s="286"/>
      <c r="FMV55" s="287"/>
      <c r="FMW55" s="288"/>
      <c r="FMX55" s="284"/>
      <c r="FMY55" s="285"/>
      <c r="FMZ55" s="480"/>
      <c r="FNA55" s="480"/>
      <c r="FNB55" s="480"/>
      <c r="FNC55" s="286"/>
      <c r="FND55" s="287"/>
      <c r="FNE55" s="288"/>
      <c r="FNF55" s="284"/>
      <c r="FNG55" s="285"/>
      <c r="FNH55" s="480"/>
      <c r="FNI55" s="480"/>
      <c r="FNJ55" s="480"/>
      <c r="FNK55" s="286"/>
      <c r="FNL55" s="287"/>
      <c r="FNM55" s="288"/>
      <c r="FNN55" s="284"/>
      <c r="FNO55" s="285"/>
      <c r="FNP55" s="480"/>
      <c r="FNQ55" s="480"/>
      <c r="FNR55" s="480"/>
      <c r="FNS55" s="286"/>
      <c r="FNT55" s="287"/>
      <c r="FNU55" s="288"/>
      <c r="FNV55" s="284"/>
      <c r="FNW55" s="285"/>
      <c r="FNX55" s="480"/>
      <c r="FNY55" s="480"/>
      <c r="FNZ55" s="480"/>
      <c r="FOA55" s="286"/>
      <c r="FOB55" s="287"/>
      <c r="FOC55" s="288"/>
      <c r="FOD55" s="284"/>
      <c r="FOE55" s="285"/>
      <c r="FOF55" s="480"/>
      <c r="FOG55" s="480"/>
      <c r="FOH55" s="480"/>
      <c r="FOI55" s="286"/>
      <c r="FOJ55" s="287"/>
      <c r="FOK55" s="288"/>
      <c r="FOL55" s="284"/>
      <c r="FOM55" s="285"/>
      <c r="FON55" s="480"/>
      <c r="FOO55" s="480"/>
      <c r="FOP55" s="480"/>
      <c r="FOQ55" s="286"/>
      <c r="FOR55" s="287"/>
      <c r="FOS55" s="288"/>
      <c r="FOT55" s="284"/>
      <c r="FOU55" s="285"/>
      <c r="FOV55" s="480"/>
      <c r="FOW55" s="480"/>
      <c r="FOX55" s="480"/>
      <c r="FOY55" s="286"/>
      <c r="FOZ55" s="287"/>
      <c r="FPA55" s="288"/>
      <c r="FPB55" s="284"/>
      <c r="FPC55" s="285"/>
      <c r="FPD55" s="480"/>
      <c r="FPE55" s="480"/>
      <c r="FPF55" s="480"/>
      <c r="FPG55" s="286"/>
      <c r="FPH55" s="287"/>
      <c r="FPI55" s="288"/>
      <c r="FPJ55" s="284"/>
      <c r="FPK55" s="285"/>
      <c r="FPL55" s="480"/>
      <c r="FPM55" s="480"/>
      <c r="FPN55" s="480"/>
      <c r="FPO55" s="286"/>
      <c r="FPP55" s="287"/>
      <c r="FPQ55" s="288"/>
      <c r="FPR55" s="284"/>
      <c r="FPS55" s="285"/>
      <c r="FPT55" s="480"/>
      <c r="FPU55" s="480"/>
      <c r="FPV55" s="480"/>
      <c r="FPW55" s="286"/>
      <c r="FPX55" s="287"/>
      <c r="FPY55" s="288"/>
      <c r="FPZ55" s="284"/>
      <c r="FQA55" s="285"/>
      <c r="FQB55" s="480"/>
      <c r="FQC55" s="480"/>
      <c r="FQD55" s="480"/>
      <c r="FQE55" s="286"/>
      <c r="FQF55" s="287"/>
      <c r="FQG55" s="288"/>
      <c r="FQH55" s="284"/>
      <c r="FQI55" s="285"/>
      <c r="FQJ55" s="480"/>
      <c r="FQK55" s="480"/>
      <c r="FQL55" s="480"/>
      <c r="FQM55" s="286"/>
      <c r="FQN55" s="287"/>
      <c r="FQO55" s="288"/>
      <c r="FQP55" s="284"/>
      <c r="FQQ55" s="285"/>
      <c r="FQR55" s="480"/>
      <c r="FQS55" s="480"/>
      <c r="FQT55" s="480"/>
      <c r="FQU55" s="286"/>
      <c r="FQV55" s="287"/>
      <c r="FQW55" s="288"/>
      <c r="FQX55" s="284"/>
      <c r="FQY55" s="285"/>
      <c r="FQZ55" s="480"/>
      <c r="FRA55" s="480"/>
      <c r="FRB55" s="480"/>
      <c r="FRC55" s="286"/>
      <c r="FRD55" s="287"/>
      <c r="FRE55" s="288"/>
      <c r="FRF55" s="284"/>
      <c r="FRG55" s="285"/>
      <c r="FRH55" s="480"/>
      <c r="FRI55" s="480"/>
      <c r="FRJ55" s="480"/>
      <c r="FRK55" s="286"/>
      <c r="FRL55" s="287"/>
      <c r="FRM55" s="288"/>
      <c r="FRN55" s="284"/>
      <c r="FRO55" s="285"/>
      <c r="FRP55" s="480"/>
      <c r="FRQ55" s="480"/>
      <c r="FRR55" s="480"/>
      <c r="FRS55" s="286"/>
      <c r="FRT55" s="287"/>
      <c r="FRU55" s="288"/>
      <c r="FRV55" s="284"/>
      <c r="FRW55" s="285"/>
      <c r="FRX55" s="480"/>
      <c r="FRY55" s="480"/>
      <c r="FRZ55" s="480"/>
      <c r="FSA55" s="286"/>
      <c r="FSB55" s="287"/>
      <c r="FSC55" s="288"/>
      <c r="FSD55" s="284"/>
      <c r="FSE55" s="285"/>
      <c r="FSF55" s="480"/>
      <c r="FSG55" s="480"/>
      <c r="FSH55" s="480"/>
      <c r="FSI55" s="286"/>
      <c r="FSJ55" s="287"/>
      <c r="FSK55" s="288"/>
      <c r="FSL55" s="284"/>
      <c r="FSM55" s="285"/>
      <c r="FSN55" s="480"/>
      <c r="FSO55" s="480"/>
      <c r="FSP55" s="480"/>
      <c r="FSQ55" s="286"/>
      <c r="FSR55" s="287"/>
      <c r="FSS55" s="288"/>
      <c r="FST55" s="284"/>
      <c r="FSU55" s="285"/>
      <c r="FSV55" s="480"/>
      <c r="FSW55" s="480"/>
      <c r="FSX55" s="480"/>
      <c r="FSY55" s="286"/>
      <c r="FSZ55" s="287"/>
      <c r="FTA55" s="288"/>
      <c r="FTB55" s="284"/>
      <c r="FTC55" s="285"/>
      <c r="FTD55" s="480"/>
      <c r="FTE55" s="480"/>
      <c r="FTF55" s="480"/>
      <c r="FTG55" s="286"/>
      <c r="FTH55" s="287"/>
      <c r="FTI55" s="288"/>
      <c r="FTJ55" s="284"/>
      <c r="FTK55" s="285"/>
      <c r="FTL55" s="480"/>
      <c r="FTM55" s="480"/>
      <c r="FTN55" s="480"/>
      <c r="FTO55" s="286"/>
      <c r="FTP55" s="287"/>
      <c r="FTQ55" s="288"/>
      <c r="FTR55" s="284"/>
      <c r="FTS55" s="285"/>
      <c r="FTT55" s="480"/>
      <c r="FTU55" s="480"/>
      <c r="FTV55" s="480"/>
      <c r="FTW55" s="286"/>
      <c r="FTX55" s="287"/>
      <c r="FTY55" s="288"/>
      <c r="FTZ55" s="284"/>
      <c r="FUA55" s="285"/>
      <c r="FUB55" s="480"/>
      <c r="FUC55" s="480"/>
      <c r="FUD55" s="480"/>
      <c r="FUE55" s="286"/>
      <c r="FUF55" s="287"/>
      <c r="FUG55" s="288"/>
      <c r="FUH55" s="284"/>
      <c r="FUI55" s="285"/>
      <c r="FUJ55" s="480"/>
      <c r="FUK55" s="480"/>
      <c r="FUL55" s="480"/>
      <c r="FUM55" s="286"/>
      <c r="FUN55" s="287"/>
      <c r="FUO55" s="288"/>
      <c r="FUP55" s="284"/>
      <c r="FUQ55" s="285"/>
      <c r="FUR55" s="480"/>
      <c r="FUS55" s="480"/>
      <c r="FUT55" s="480"/>
      <c r="FUU55" s="286"/>
      <c r="FUV55" s="287"/>
      <c r="FUW55" s="288"/>
      <c r="FUX55" s="284"/>
      <c r="FUY55" s="285"/>
      <c r="FUZ55" s="480"/>
      <c r="FVA55" s="480"/>
      <c r="FVB55" s="480"/>
      <c r="FVC55" s="286"/>
      <c r="FVD55" s="287"/>
      <c r="FVE55" s="288"/>
      <c r="FVF55" s="284"/>
      <c r="FVG55" s="285"/>
      <c r="FVH55" s="480"/>
      <c r="FVI55" s="480"/>
      <c r="FVJ55" s="480"/>
      <c r="FVK55" s="286"/>
      <c r="FVL55" s="287"/>
      <c r="FVM55" s="288"/>
      <c r="FVN55" s="284"/>
      <c r="FVO55" s="285"/>
      <c r="FVP55" s="480"/>
      <c r="FVQ55" s="480"/>
      <c r="FVR55" s="480"/>
      <c r="FVS55" s="286"/>
      <c r="FVT55" s="287"/>
      <c r="FVU55" s="288"/>
      <c r="FVV55" s="284"/>
      <c r="FVW55" s="285"/>
      <c r="FVX55" s="480"/>
      <c r="FVY55" s="480"/>
      <c r="FVZ55" s="480"/>
      <c r="FWA55" s="286"/>
      <c r="FWB55" s="287"/>
      <c r="FWC55" s="288"/>
      <c r="FWD55" s="284"/>
      <c r="FWE55" s="285"/>
      <c r="FWF55" s="480"/>
      <c r="FWG55" s="480"/>
      <c r="FWH55" s="480"/>
      <c r="FWI55" s="286"/>
      <c r="FWJ55" s="287"/>
      <c r="FWK55" s="288"/>
      <c r="FWL55" s="284"/>
      <c r="FWM55" s="285"/>
      <c r="FWN55" s="480"/>
      <c r="FWO55" s="480"/>
      <c r="FWP55" s="480"/>
      <c r="FWQ55" s="286"/>
      <c r="FWR55" s="287"/>
      <c r="FWS55" s="288"/>
      <c r="FWT55" s="284"/>
      <c r="FWU55" s="285"/>
      <c r="FWV55" s="480"/>
      <c r="FWW55" s="480"/>
      <c r="FWX55" s="480"/>
      <c r="FWY55" s="286"/>
      <c r="FWZ55" s="287"/>
      <c r="FXA55" s="288"/>
      <c r="FXB55" s="284"/>
      <c r="FXC55" s="285"/>
      <c r="FXD55" s="480"/>
      <c r="FXE55" s="480"/>
      <c r="FXF55" s="480"/>
      <c r="FXG55" s="286"/>
      <c r="FXH55" s="287"/>
      <c r="FXI55" s="288"/>
      <c r="FXJ55" s="284"/>
      <c r="FXK55" s="285"/>
      <c r="FXL55" s="480"/>
      <c r="FXM55" s="480"/>
      <c r="FXN55" s="480"/>
      <c r="FXO55" s="286"/>
      <c r="FXP55" s="287"/>
      <c r="FXQ55" s="288"/>
      <c r="FXR55" s="284"/>
      <c r="FXS55" s="285"/>
      <c r="FXT55" s="480"/>
      <c r="FXU55" s="480"/>
      <c r="FXV55" s="480"/>
      <c r="FXW55" s="286"/>
      <c r="FXX55" s="287"/>
      <c r="FXY55" s="288"/>
      <c r="FXZ55" s="284"/>
      <c r="FYA55" s="285"/>
      <c r="FYB55" s="480"/>
      <c r="FYC55" s="480"/>
      <c r="FYD55" s="480"/>
      <c r="FYE55" s="286"/>
      <c r="FYF55" s="287"/>
      <c r="FYG55" s="288"/>
      <c r="FYH55" s="284"/>
      <c r="FYI55" s="285"/>
      <c r="FYJ55" s="480"/>
      <c r="FYK55" s="480"/>
      <c r="FYL55" s="480"/>
      <c r="FYM55" s="286"/>
      <c r="FYN55" s="287"/>
      <c r="FYO55" s="288"/>
      <c r="FYP55" s="284"/>
      <c r="FYQ55" s="285"/>
      <c r="FYR55" s="480"/>
      <c r="FYS55" s="480"/>
      <c r="FYT55" s="480"/>
      <c r="FYU55" s="286"/>
      <c r="FYV55" s="287"/>
      <c r="FYW55" s="288"/>
      <c r="FYX55" s="284"/>
      <c r="FYY55" s="285"/>
      <c r="FYZ55" s="480"/>
      <c r="FZA55" s="480"/>
      <c r="FZB55" s="480"/>
      <c r="FZC55" s="286"/>
      <c r="FZD55" s="287"/>
      <c r="FZE55" s="288"/>
      <c r="FZF55" s="284"/>
      <c r="FZG55" s="285"/>
      <c r="FZH55" s="480"/>
      <c r="FZI55" s="480"/>
      <c r="FZJ55" s="480"/>
      <c r="FZK55" s="286"/>
      <c r="FZL55" s="287"/>
      <c r="FZM55" s="288"/>
      <c r="FZN55" s="284"/>
      <c r="FZO55" s="285"/>
      <c r="FZP55" s="480"/>
      <c r="FZQ55" s="480"/>
      <c r="FZR55" s="480"/>
      <c r="FZS55" s="286"/>
      <c r="FZT55" s="287"/>
      <c r="FZU55" s="288"/>
      <c r="FZV55" s="284"/>
      <c r="FZW55" s="285"/>
      <c r="FZX55" s="480"/>
      <c r="FZY55" s="480"/>
      <c r="FZZ55" s="480"/>
      <c r="GAA55" s="286"/>
      <c r="GAB55" s="287"/>
      <c r="GAC55" s="288"/>
      <c r="GAD55" s="284"/>
      <c r="GAE55" s="285"/>
      <c r="GAF55" s="480"/>
      <c r="GAG55" s="480"/>
      <c r="GAH55" s="480"/>
      <c r="GAI55" s="286"/>
      <c r="GAJ55" s="287"/>
      <c r="GAK55" s="288"/>
      <c r="GAL55" s="284"/>
      <c r="GAM55" s="285"/>
      <c r="GAN55" s="480"/>
      <c r="GAO55" s="480"/>
      <c r="GAP55" s="480"/>
      <c r="GAQ55" s="286"/>
      <c r="GAR55" s="287"/>
      <c r="GAS55" s="288"/>
      <c r="GAT55" s="284"/>
      <c r="GAU55" s="285"/>
      <c r="GAV55" s="480"/>
      <c r="GAW55" s="480"/>
      <c r="GAX55" s="480"/>
      <c r="GAY55" s="286"/>
      <c r="GAZ55" s="287"/>
      <c r="GBA55" s="288"/>
      <c r="GBB55" s="284"/>
      <c r="GBC55" s="285"/>
      <c r="GBD55" s="480"/>
      <c r="GBE55" s="480"/>
      <c r="GBF55" s="480"/>
      <c r="GBG55" s="286"/>
      <c r="GBH55" s="287"/>
      <c r="GBI55" s="288"/>
      <c r="GBJ55" s="284"/>
      <c r="GBK55" s="285"/>
      <c r="GBL55" s="480"/>
      <c r="GBM55" s="480"/>
      <c r="GBN55" s="480"/>
      <c r="GBO55" s="286"/>
      <c r="GBP55" s="287"/>
      <c r="GBQ55" s="288"/>
      <c r="GBR55" s="284"/>
      <c r="GBS55" s="285"/>
      <c r="GBT55" s="480"/>
      <c r="GBU55" s="480"/>
      <c r="GBV55" s="480"/>
      <c r="GBW55" s="286"/>
      <c r="GBX55" s="287"/>
      <c r="GBY55" s="288"/>
      <c r="GBZ55" s="284"/>
      <c r="GCA55" s="285"/>
      <c r="GCB55" s="480"/>
      <c r="GCC55" s="480"/>
      <c r="GCD55" s="480"/>
      <c r="GCE55" s="286"/>
      <c r="GCF55" s="287"/>
      <c r="GCG55" s="288"/>
      <c r="GCH55" s="284"/>
      <c r="GCI55" s="285"/>
      <c r="GCJ55" s="480"/>
      <c r="GCK55" s="480"/>
      <c r="GCL55" s="480"/>
      <c r="GCM55" s="286"/>
      <c r="GCN55" s="287"/>
      <c r="GCO55" s="288"/>
      <c r="GCP55" s="284"/>
      <c r="GCQ55" s="285"/>
      <c r="GCR55" s="480"/>
      <c r="GCS55" s="480"/>
      <c r="GCT55" s="480"/>
      <c r="GCU55" s="286"/>
      <c r="GCV55" s="287"/>
      <c r="GCW55" s="288"/>
      <c r="GCX55" s="284"/>
      <c r="GCY55" s="285"/>
      <c r="GCZ55" s="480"/>
      <c r="GDA55" s="480"/>
      <c r="GDB55" s="480"/>
      <c r="GDC55" s="286"/>
      <c r="GDD55" s="287"/>
      <c r="GDE55" s="288"/>
      <c r="GDF55" s="284"/>
      <c r="GDG55" s="285"/>
      <c r="GDH55" s="480"/>
      <c r="GDI55" s="480"/>
      <c r="GDJ55" s="480"/>
      <c r="GDK55" s="286"/>
      <c r="GDL55" s="287"/>
      <c r="GDM55" s="288"/>
      <c r="GDN55" s="284"/>
      <c r="GDO55" s="285"/>
      <c r="GDP55" s="480"/>
      <c r="GDQ55" s="480"/>
      <c r="GDR55" s="480"/>
      <c r="GDS55" s="286"/>
      <c r="GDT55" s="287"/>
      <c r="GDU55" s="288"/>
      <c r="GDV55" s="284"/>
      <c r="GDW55" s="285"/>
      <c r="GDX55" s="480"/>
      <c r="GDY55" s="480"/>
      <c r="GDZ55" s="480"/>
      <c r="GEA55" s="286"/>
      <c r="GEB55" s="287"/>
      <c r="GEC55" s="288"/>
      <c r="GED55" s="284"/>
      <c r="GEE55" s="285"/>
      <c r="GEF55" s="480"/>
      <c r="GEG55" s="480"/>
      <c r="GEH55" s="480"/>
      <c r="GEI55" s="286"/>
      <c r="GEJ55" s="287"/>
      <c r="GEK55" s="288"/>
      <c r="GEL55" s="284"/>
      <c r="GEM55" s="285"/>
      <c r="GEN55" s="480"/>
      <c r="GEO55" s="480"/>
      <c r="GEP55" s="480"/>
      <c r="GEQ55" s="286"/>
      <c r="GER55" s="287"/>
      <c r="GES55" s="288"/>
      <c r="GET55" s="284"/>
      <c r="GEU55" s="285"/>
      <c r="GEV55" s="480"/>
      <c r="GEW55" s="480"/>
      <c r="GEX55" s="480"/>
      <c r="GEY55" s="286"/>
      <c r="GEZ55" s="287"/>
      <c r="GFA55" s="288"/>
      <c r="GFB55" s="284"/>
      <c r="GFC55" s="285"/>
      <c r="GFD55" s="480"/>
      <c r="GFE55" s="480"/>
      <c r="GFF55" s="480"/>
      <c r="GFG55" s="286"/>
      <c r="GFH55" s="287"/>
      <c r="GFI55" s="288"/>
      <c r="GFJ55" s="284"/>
      <c r="GFK55" s="285"/>
      <c r="GFL55" s="480"/>
      <c r="GFM55" s="480"/>
      <c r="GFN55" s="480"/>
      <c r="GFO55" s="286"/>
      <c r="GFP55" s="287"/>
      <c r="GFQ55" s="288"/>
      <c r="GFR55" s="284"/>
      <c r="GFS55" s="285"/>
      <c r="GFT55" s="480"/>
      <c r="GFU55" s="480"/>
      <c r="GFV55" s="480"/>
      <c r="GFW55" s="286"/>
      <c r="GFX55" s="287"/>
      <c r="GFY55" s="288"/>
      <c r="GFZ55" s="284"/>
      <c r="GGA55" s="285"/>
      <c r="GGB55" s="480"/>
      <c r="GGC55" s="480"/>
      <c r="GGD55" s="480"/>
      <c r="GGE55" s="286"/>
      <c r="GGF55" s="287"/>
      <c r="GGG55" s="288"/>
      <c r="GGH55" s="284"/>
      <c r="GGI55" s="285"/>
      <c r="GGJ55" s="480"/>
      <c r="GGK55" s="480"/>
      <c r="GGL55" s="480"/>
      <c r="GGM55" s="286"/>
      <c r="GGN55" s="287"/>
      <c r="GGO55" s="288"/>
      <c r="GGP55" s="284"/>
      <c r="GGQ55" s="285"/>
      <c r="GGR55" s="480"/>
      <c r="GGS55" s="480"/>
      <c r="GGT55" s="480"/>
      <c r="GGU55" s="286"/>
      <c r="GGV55" s="287"/>
      <c r="GGW55" s="288"/>
      <c r="GGX55" s="284"/>
      <c r="GGY55" s="285"/>
      <c r="GGZ55" s="480"/>
      <c r="GHA55" s="480"/>
      <c r="GHB55" s="480"/>
      <c r="GHC55" s="286"/>
      <c r="GHD55" s="287"/>
      <c r="GHE55" s="288"/>
      <c r="GHF55" s="284"/>
      <c r="GHG55" s="285"/>
      <c r="GHH55" s="480"/>
      <c r="GHI55" s="480"/>
      <c r="GHJ55" s="480"/>
      <c r="GHK55" s="286"/>
      <c r="GHL55" s="287"/>
      <c r="GHM55" s="288"/>
      <c r="GHN55" s="284"/>
      <c r="GHO55" s="285"/>
      <c r="GHP55" s="480"/>
      <c r="GHQ55" s="480"/>
      <c r="GHR55" s="480"/>
      <c r="GHS55" s="286"/>
      <c r="GHT55" s="287"/>
      <c r="GHU55" s="288"/>
      <c r="GHV55" s="284"/>
      <c r="GHW55" s="285"/>
      <c r="GHX55" s="480"/>
      <c r="GHY55" s="480"/>
      <c r="GHZ55" s="480"/>
      <c r="GIA55" s="286"/>
      <c r="GIB55" s="287"/>
      <c r="GIC55" s="288"/>
      <c r="GID55" s="284"/>
      <c r="GIE55" s="285"/>
      <c r="GIF55" s="480"/>
      <c r="GIG55" s="480"/>
      <c r="GIH55" s="480"/>
      <c r="GII55" s="286"/>
      <c r="GIJ55" s="287"/>
      <c r="GIK55" s="288"/>
      <c r="GIL55" s="284"/>
      <c r="GIM55" s="285"/>
      <c r="GIN55" s="480"/>
      <c r="GIO55" s="480"/>
      <c r="GIP55" s="480"/>
      <c r="GIQ55" s="286"/>
      <c r="GIR55" s="287"/>
      <c r="GIS55" s="288"/>
      <c r="GIT55" s="284"/>
      <c r="GIU55" s="285"/>
      <c r="GIV55" s="480"/>
      <c r="GIW55" s="480"/>
      <c r="GIX55" s="480"/>
      <c r="GIY55" s="286"/>
      <c r="GIZ55" s="287"/>
      <c r="GJA55" s="288"/>
      <c r="GJB55" s="284"/>
      <c r="GJC55" s="285"/>
      <c r="GJD55" s="480"/>
      <c r="GJE55" s="480"/>
      <c r="GJF55" s="480"/>
      <c r="GJG55" s="286"/>
      <c r="GJH55" s="287"/>
      <c r="GJI55" s="288"/>
      <c r="GJJ55" s="284"/>
      <c r="GJK55" s="285"/>
      <c r="GJL55" s="480"/>
      <c r="GJM55" s="480"/>
      <c r="GJN55" s="480"/>
      <c r="GJO55" s="286"/>
      <c r="GJP55" s="287"/>
      <c r="GJQ55" s="288"/>
      <c r="GJR55" s="284"/>
      <c r="GJS55" s="285"/>
      <c r="GJT55" s="480"/>
      <c r="GJU55" s="480"/>
      <c r="GJV55" s="480"/>
      <c r="GJW55" s="286"/>
      <c r="GJX55" s="287"/>
      <c r="GJY55" s="288"/>
      <c r="GJZ55" s="284"/>
      <c r="GKA55" s="285"/>
      <c r="GKB55" s="480"/>
      <c r="GKC55" s="480"/>
      <c r="GKD55" s="480"/>
      <c r="GKE55" s="286"/>
      <c r="GKF55" s="287"/>
      <c r="GKG55" s="288"/>
      <c r="GKH55" s="284"/>
      <c r="GKI55" s="285"/>
      <c r="GKJ55" s="480"/>
      <c r="GKK55" s="480"/>
      <c r="GKL55" s="480"/>
      <c r="GKM55" s="286"/>
      <c r="GKN55" s="287"/>
      <c r="GKO55" s="288"/>
      <c r="GKP55" s="284"/>
      <c r="GKQ55" s="285"/>
      <c r="GKR55" s="480"/>
      <c r="GKS55" s="480"/>
      <c r="GKT55" s="480"/>
      <c r="GKU55" s="286"/>
      <c r="GKV55" s="287"/>
      <c r="GKW55" s="288"/>
      <c r="GKX55" s="284"/>
      <c r="GKY55" s="285"/>
      <c r="GKZ55" s="480"/>
      <c r="GLA55" s="480"/>
      <c r="GLB55" s="480"/>
      <c r="GLC55" s="286"/>
      <c r="GLD55" s="287"/>
      <c r="GLE55" s="288"/>
      <c r="GLF55" s="284"/>
      <c r="GLG55" s="285"/>
      <c r="GLH55" s="480"/>
      <c r="GLI55" s="480"/>
      <c r="GLJ55" s="480"/>
      <c r="GLK55" s="286"/>
      <c r="GLL55" s="287"/>
      <c r="GLM55" s="288"/>
      <c r="GLN55" s="284"/>
      <c r="GLO55" s="285"/>
      <c r="GLP55" s="480"/>
      <c r="GLQ55" s="480"/>
      <c r="GLR55" s="480"/>
      <c r="GLS55" s="286"/>
      <c r="GLT55" s="287"/>
      <c r="GLU55" s="288"/>
      <c r="GLV55" s="284"/>
      <c r="GLW55" s="285"/>
      <c r="GLX55" s="480"/>
      <c r="GLY55" s="480"/>
      <c r="GLZ55" s="480"/>
      <c r="GMA55" s="286"/>
      <c r="GMB55" s="287"/>
      <c r="GMC55" s="288"/>
      <c r="GMD55" s="284"/>
      <c r="GME55" s="285"/>
      <c r="GMF55" s="480"/>
      <c r="GMG55" s="480"/>
      <c r="GMH55" s="480"/>
      <c r="GMI55" s="286"/>
      <c r="GMJ55" s="287"/>
      <c r="GMK55" s="288"/>
      <c r="GML55" s="284"/>
      <c r="GMM55" s="285"/>
      <c r="GMN55" s="480"/>
      <c r="GMO55" s="480"/>
      <c r="GMP55" s="480"/>
      <c r="GMQ55" s="286"/>
      <c r="GMR55" s="287"/>
      <c r="GMS55" s="288"/>
      <c r="GMT55" s="284"/>
      <c r="GMU55" s="285"/>
      <c r="GMV55" s="480"/>
      <c r="GMW55" s="480"/>
      <c r="GMX55" s="480"/>
      <c r="GMY55" s="286"/>
      <c r="GMZ55" s="287"/>
      <c r="GNA55" s="288"/>
      <c r="GNB55" s="284"/>
      <c r="GNC55" s="285"/>
      <c r="GND55" s="480"/>
      <c r="GNE55" s="480"/>
      <c r="GNF55" s="480"/>
      <c r="GNG55" s="286"/>
      <c r="GNH55" s="287"/>
      <c r="GNI55" s="288"/>
      <c r="GNJ55" s="284"/>
      <c r="GNK55" s="285"/>
      <c r="GNL55" s="480"/>
      <c r="GNM55" s="480"/>
      <c r="GNN55" s="480"/>
      <c r="GNO55" s="286"/>
      <c r="GNP55" s="287"/>
      <c r="GNQ55" s="288"/>
      <c r="GNR55" s="284"/>
      <c r="GNS55" s="285"/>
      <c r="GNT55" s="480"/>
      <c r="GNU55" s="480"/>
      <c r="GNV55" s="480"/>
      <c r="GNW55" s="286"/>
      <c r="GNX55" s="287"/>
      <c r="GNY55" s="288"/>
      <c r="GNZ55" s="284"/>
      <c r="GOA55" s="285"/>
      <c r="GOB55" s="480"/>
      <c r="GOC55" s="480"/>
      <c r="GOD55" s="480"/>
      <c r="GOE55" s="286"/>
      <c r="GOF55" s="287"/>
      <c r="GOG55" s="288"/>
      <c r="GOH55" s="284"/>
      <c r="GOI55" s="285"/>
      <c r="GOJ55" s="480"/>
      <c r="GOK55" s="480"/>
      <c r="GOL55" s="480"/>
      <c r="GOM55" s="286"/>
      <c r="GON55" s="287"/>
      <c r="GOO55" s="288"/>
      <c r="GOP55" s="284"/>
      <c r="GOQ55" s="285"/>
      <c r="GOR55" s="480"/>
      <c r="GOS55" s="480"/>
      <c r="GOT55" s="480"/>
      <c r="GOU55" s="286"/>
      <c r="GOV55" s="287"/>
      <c r="GOW55" s="288"/>
      <c r="GOX55" s="284"/>
      <c r="GOY55" s="285"/>
      <c r="GOZ55" s="480"/>
      <c r="GPA55" s="480"/>
      <c r="GPB55" s="480"/>
      <c r="GPC55" s="286"/>
      <c r="GPD55" s="287"/>
      <c r="GPE55" s="288"/>
      <c r="GPF55" s="284"/>
      <c r="GPG55" s="285"/>
      <c r="GPH55" s="480"/>
      <c r="GPI55" s="480"/>
      <c r="GPJ55" s="480"/>
      <c r="GPK55" s="286"/>
      <c r="GPL55" s="287"/>
      <c r="GPM55" s="288"/>
      <c r="GPN55" s="284"/>
      <c r="GPO55" s="285"/>
      <c r="GPP55" s="480"/>
      <c r="GPQ55" s="480"/>
      <c r="GPR55" s="480"/>
      <c r="GPS55" s="286"/>
      <c r="GPT55" s="287"/>
      <c r="GPU55" s="288"/>
      <c r="GPV55" s="284"/>
      <c r="GPW55" s="285"/>
      <c r="GPX55" s="480"/>
      <c r="GPY55" s="480"/>
      <c r="GPZ55" s="480"/>
      <c r="GQA55" s="286"/>
      <c r="GQB55" s="287"/>
      <c r="GQC55" s="288"/>
      <c r="GQD55" s="284"/>
      <c r="GQE55" s="285"/>
      <c r="GQF55" s="480"/>
      <c r="GQG55" s="480"/>
      <c r="GQH55" s="480"/>
      <c r="GQI55" s="286"/>
      <c r="GQJ55" s="287"/>
      <c r="GQK55" s="288"/>
      <c r="GQL55" s="284"/>
      <c r="GQM55" s="285"/>
      <c r="GQN55" s="480"/>
      <c r="GQO55" s="480"/>
      <c r="GQP55" s="480"/>
      <c r="GQQ55" s="286"/>
      <c r="GQR55" s="287"/>
      <c r="GQS55" s="288"/>
      <c r="GQT55" s="284"/>
      <c r="GQU55" s="285"/>
      <c r="GQV55" s="480"/>
      <c r="GQW55" s="480"/>
      <c r="GQX55" s="480"/>
      <c r="GQY55" s="286"/>
      <c r="GQZ55" s="287"/>
      <c r="GRA55" s="288"/>
      <c r="GRB55" s="284"/>
      <c r="GRC55" s="285"/>
      <c r="GRD55" s="480"/>
      <c r="GRE55" s="480"/>
      <c r="GRF55" s="480"/>
      <c r="GRG55" s="286"/>
      <c r="GRH55" s="287"/>
      <c r="GRI55" s="288"/>
      <c r="GRJ55" s="284"/>
      <c r="GRK55" s="285"/>
      <c r="GRL55" s="480"/>
      <c r="GRM55" s="480"/>
      <c r="GRN55" s="480"/>
      <c r="GRO55" s="286"/>
      <c r="GRP55" s="287"/>
      <c r="GRQ55" s="288"/>
      <c r="GRR55" s="284"/>
      <c r="GRS55" s="285"/>
      <c r="GRT55" s="480"/>
      <c r="GRU55" s="480"/>
      <c r="GRV55" s="480"/>
      <c r="GRW55" s="286"/>
      <c r="GRX55" s="287"/>
      <c r="GRY55" s="288"/>
      <c r="GRZ55" s="284"/>
      <c r="GSA55" s="285"/>
      <c r="GSB55" s="480"/>
      <c r="GSC55" s="480"/>
      <c r="GSD55" s="480"/>
      <c r="GSE55" s="286"/>
      <c r="GSF55" s="287"/>
      <c r="GSG55" s="288"/>
      <c r="GSH55" s="284"/>
      <c r="GSI55" s="285"/>
      <c r="GSJ55" s="480"/>
      <c r="GSK55" s="480"/>
      <c r="GSL55" s="480"/>
      <c r="GSM55" s="286"/>
      <c r="GSN55" s="287"/>
      <c r="GSO55" s="288"/>
      <c r="GSP55" s="284"/>
      <c r="GSQ55" s="285"/>
      <c r="GSR55" s="480"/>
      <c r="GSS55" s="480"/>
      <c r="GST55" s="480"/>
      <c r="GSU55" s="286"/>
      <c r="GSV55" s="287"/>
      <c r="GSW55" s="288"/>
      <c r="GSX55" s="284"/>
      <c r="GSY55" s="285"/>
      <c r="GSZ55" s="480"/>
      <c r="GTA55" s="480"/>
      <c r="GTB55" s="480"/>
      <c r="GTC55" s="286"/>
      <c r="GTD55" s="287"/>
      <c r="GTE55" s="288"/>
      <c r="GTF55" s="284"/>
      <c r="GTG55" s="285"/>
      <c r="GTH55" s="480"/>
      <c r="GTI55" s="480"/>
      <c r="GTJ55" s="480"/>
      <c r="GTK55" s="286"/>
      <c r="GTL55" s="287"/>
      <c r="GTM55" s="288"/>
      <c r="GTN55" s="284"/>
      <c r="GTO55" s="285"/>
      <c r="GTP55" s="480"/>
      <c r="GTQ55" s="480"/>
      <c r="GTR55" s="480"/>
      <c r="GTS55" s="286"/>
      <c r="GTT55" s="287"/>
      <c r="GTU55" s="288"/>
      <c r="GTV55" s="284"/>
      <c r="GTW55" s="285"/>
      <c r="GTX55" s="480"/>
      <c r="GTY55" s="480"/>
      <c r="GTZ55" s="480"/>
      <c r="GUA55" s="286"/>
      <c r="GUB55" s="287"/>
      <c r="GUC55" s="288"/>
      <c r="GUD55" s="284"/>
      <c r="GUE55" s="285"/>
      <c r="GUF55" s="480"/>
      <c r="GUG55" s="480"/>
      <c r="GUH55" s="480"/>
      <c r="GUI55" s="286"/>
      <c r="GUJ55" s="287"/>
      <c r="GUK55" s="288"/>
      <c r="GUL55" s="284"/>
      <c r="GUM55" s="285"/>
      <c r="GUN55" s="480"/>
      <c r="GUO55" s="480"/>
      <c r="GUP55" s="480"/>
      <c r="GUQ55" s="286"/>
      <c r="GUR55" s="287"/>
      <c r="GUS55" s="288"/>
      <c r="GUT55" s="284"/>
      <c r="GUU55" s="285"/>
      <c r="GUV55" s="480"/>
      <c r="GUW55" s="480"/>
      <c r="GUX55" s="480"/>
      <c r="GUY55" s="286"/>
      <c r="GUZ55" s="287"/>
      <c r="GVA55" s="288"/>
      <c r="GVB55" s="284"/>
      <c r="GVC55" s="285"/>
      <c r="GVD55" s="480"/>
      <c r="GVE55" s="480"/>
      <c r="GVF55" s="480"/>
      <c r="GVG55" s="286"/>
      <c r="GVH55" s="287"/>
      <c r="GVI55" s="288"/>
      <c r="GVJ55" s="284"/>
      <c r="GVK55" s="285"/>
      <c r="GVL55" s="480"/>
      <c r="GVM55" s="480"/>
      <c r="GVN55" s="480"/>
      <c r="GVO55" s="286"/>
      <c r="GVP55" s="287"/>
      <c r="GVQ55" s="288"/>
      <c r="GVR55" s="284"/>
      <c r="GVS55" s="285"/>
      <c r="GVT55" s="480"/>
      <c r="GVU55" s="480"/>
      <c r="GVV55" s="480"/>
      <c r="GVW55" s="286"/>
      <c r="GVX55" s="287"/>
      <c r="GVY55" s="288"/>
      <c r="GVZ55" s="284"/>
      <c r="GWA55" s="285"/>
      <c r="GWB55" s="480"/>
      <c r="GWC55" s="480"/>
      <c r="GWD55" s="480"/>
      <c r="GWE55" s="286"/>
      <c r="GWF55" s="287"/>
      <c r="GWG55" s="288"/>
      <c r="GWH55" s="284"/>
      <c r="GWI55" s="285"/>
      <c r="GWJ55" s="480"/>
      <c r="GWK55" s="480"/>
      <c r="GWL55" s="480"/>
      <c r="GWM55" s="286"/>
      <c r="GWN55" s="287"/>
      <c r="GWO55" s="288"/>
      <c r="GWP55" s="284"/>
      <c r="GWQ55" s="285"/>
      <c r="GWR55" s="480"/>
      <c r="GWS55" s="480"/>
      <c r="GWT55" s="480"/>
      <c r="GWU55" s="286"/>
      <c r="GWV55" s="287"/>
      <c r="GWW55" s="288"/>
      <c r="GWX55" s="284"/>
      <c r="GWY55" s="285"/>
      <c r="GWZ55" s="480"/>
      <c r="GXA55" s="480"/>
      <c r="GXB55" s="480"/>
      <c r="GXC55" s="286"/>
      <c r="GXD55" s="287"/>
      <c r="GXE55" s="288"/>
      <c r="GXF55" s="284"/>
      <c r="GXG55" s="285"/>
      <c r="GXH55" s="480"/>
      <c r="GXI55" s="480"/>
      <c r="GXJ55" s="480"/>
      <c r="GXK55" s="286"/>
      <c r="GXL55" s="287"/>
      <c r="GXM55" s="288"/>
      <c r="GXN55" s="284"/>
      <c r="GXO55" s="285"/>
      <c r="GXP55" s="480"/>
      <c r="GXQ55" s="480"/>
      <c r="GXR55" s="480"/>
      <c r="GXS55" s="286"/>
      <c r="GXT55" s="287"/>
      <c r="GXU55" s="288"/>
      <c r="GXV55" s="284"/>
      <c r="GXW55" s="285"/>
      <c r="GXX55" s="480"/>
      <c r="GXY55" s="480"/>
      <c r="GXZ55" s="480"/>
      <c r="GYA55" s="286"/>
      <c r="GYB55" s="287"/>
      <c r="GYC55" s="288"/>
      <c r="GYD55" s="284"/>
      <c r="GYE55" s="285"/>
      <c r="GYF55" s="480"/>
      <c r="GYG55" s="480"/>
      <c r="GYH55" s="480"/>
      <c r="GYI55" s="286"/>
      <c r="GYJ55" s="287"/>
      <c r="GYK55" s="288"/>
      <c r="GYL55" s="284"/>
      <c r="GYM55" s="285"/>
      <c r="GYN55" s="480"/>
      <c r="GYO55" s="480"/>
      <c r="GYP55" s="480"/>
      <c r="GYQ55" s="286"/>
      <c r="GYR55" s="287"/>
      <c r="GYS55" s="288"/>
      <c r="GYT55" s="284"/>
      <c r="GYU55" s="285"/>
      <c r="GYV55" s="480"/>
      <c r="GYW55" s="480"/>
      <c r="GYX55" s="480"/>
      <c r="GYY55" s="286"/>
      <c r="GYZ55" s="287"/>
      <c r="GZA55" s="288"/>
      <c r="GZB55" s="284"/>
      <c r="GZC55" s="285"/>
      <c r="GZD55" s="480"/>
      <c r="GZE55" s="480"/>
      <c r="GZF55" s="480"/>
      <c r="GZG55" s="286"/>
      <c r="GZH55" s="287"/>
      <c r="GZI55" s="288"/>
      <c r="GZJ55" s="284"/>
      <c r="GZK55" s="285"/>
      <c r="GZL55" s="480"/>
      <c r="GZM55" s="480"/>
      <c r="GZN55" s="480"/>
      <c r="GZO55" s="286"/>
      <c r="GZP55" s="287"/>
      <c r="GZQ55" s="288"/>
      <c r="GZR55" s="284"/>
      <c r="GZS55" s="285"/>
      <c r="GZT55" s="480"/>
      <c r="GZU55" s="480"/>
      <c r="GZV55" s="480"/>
      <c r="GZW55" s="286"/>
      <c r="GZX55" s="287"/>
      <c r="GZY55" s="288"/>
      <c r="GZZ55" s="284"/>
      <c r="HAA55" s="285"/>
      <c r="HAB55" s="480"/>
      <c r="HAC55" s="480"/>
      <c r="HAD55" s="480"/>
      <c r="HAE55" s="286"/>
      <c r="HAF55" s="287"/>
      <c r="HAG55" s="288"/>
      <c r="HAH55" s="284"/>
      <c r="HAI55" s="285"/>
      <c r="HAJ55" s="480"/>
      <c r="HAK55" s="480"/>
      <c r="HAL55" s="480"/>
      <c r="HAM55" s="286"/>
      <c r="HAN55" s="287"/>
      <c r="HAO55" s="288"/>
      <c r="HAP55" s="284"/>
      <c r="HAQ55" s="285"/>
      <c r="HAR55" s="480"/>
      <c r="HAS55" s="480"/>
      <c r="HAT55" s="480"/>
      <c r="HAU55" s="286"/>
      <c r="HAV55" s="287"/>
      <c r="HAW55" s="288"/>
      <c r="HAX55" s="284"/>
      <c r="HAY55" s="285"/>
      <c r="HAZ55" s="480"/>
      <c r="HBA55" s="480"/>
      <c r="HBB55" s="480"/>
      <c r="HBC55" s="286"/>
      <c r="HBD55" s="287"/>
      <c r="HBE55" s="288"/>
      <c r="HBF55" s="284"/>
      <c r="HBG55" s="285"/>
      <c r="HBH55" s="480"/>
      <c r="HBI55" s="480"/>
      <c r="HBJ55" s="480"/>
      <c r="HBK55" s="286"/>
      <c r="HBL55" s="287"/>
      <c r="HBM55" s="288"/>
      <c r="HBN55" s="284"/>
      <c r="HBO55" s="285"/>
      <c r="HBP55" s="480"/>
      <c r="HBQ55" s="480"/>
      <c r="HBR55" s="480"/>
      <c r="HBS55" s="286"/>
      <c r="HBT55" s="287"/>
      <c r="HBU55" s="288"/>
      <c r="HBV55" s="284"/>
      <c r="HBW55" s="285"/>
      <c r="HBX55" s="480"/>
      <c r="HBY55" s="480"/>
      <c r="HBZ55" s="480"/>
      <c r="HCA55" s="286"/>
      <c r="HCB55" s="287"/>
      <c r="HCC55" s="288"/>
      <c r="HCD55" s="284"/>
      <c r="HCE55" s="285"/>
      <c r="HCF55" s="480"/>
      <c r="HCG55" s="480"/>
      <c r="HCH55" s="480"/>
      <c r="HCI55" s="286"/>
      <c r="HCJ55" s="287"/>
      <c r="HCK55" s="288"/>
      <c r="HCL55" s="284"/>
      <c r="HCM55" s="285"/>
      <c r="HCN55" s="480"/>
      <c r="HCO55" s="480"/>
      <c r="HCP55" s="480"/>
      <c r="HCQ55" s="286"/>
      <c r="HCR55" s="287"/>
      <c r="HCS55" s="288"/>
      <c r="HCT55" s="284"/>
      <c r="HCU55" s="285"/>
      <c r="HCV55" s="480"/>
      <c r="HCW55" s="480"/>
      <c r="HCX55" s="480"/>
      <c r="HCY55" s="286"/>
      <c r="HCZ55" s="287"/>
      <c r="HDA55" s="288"/>
      <c r="HDB55" s="284"/>
      <c r="HDC55" s="285"/>
      <c r="HDD55" s="480"/>
      <c r="HDE55" s="480"/>
      <c r="HDF55" s="480"/>
      <c r="HDG55" s="286"/>
      <c r="HDH55" s="287"/>
      <c r="HDI55" s="288"/>
      <c r="HDJ55" s="284"/>
      <c r="HDK55" s="285"/>
      <c r="HDL55" s="480"/>
      <c r="HDM55" s="480"/>
      <c r="HDN55" s="480"/>
      <c r="HDO55" s="286"/>
      <c r="HDP55" s="287"/>
      <c r="HDQ55" s="288"/>
      <c r="HDR55" s="284"/>
      <c r="HDS55" s="285"/>
      <c r="HDT55" s="480"/>
      <c r="HDU55" s="480"/>
      <c r="HDV55" s="480"/>
      <c r="HDW55" s="286"/>
      <c r="HDX55" s="287"/>
      <c r="HDY55" s="288"/>
      <c r="HDZ55" s="284"/>
      <c r="HEA55" s="285"/>
      <c r="HEB55" s="480"/>
      <c r="HEC55" s="480"/>
      <c r="HED55" s="480"/>
      <c r="HEE55" s="286"/>
      <c r="HEF55" s="287"/>
      <c r="HEG55" s="288"/>
      <c r="HEH55" s="284"/>
      <c r="HEI55" s="285"/>
      <c r="HEJ55" s="480"/>
      <c r="HEK55" s="480"/>
      <c r="HEL55" s="480"/>
      <c r="HEM55" s="286"/>
      <c r="HEN55" s="287"/>
      <c r="HEO55" s="288"/>
      <c r="HEP55" s="284"/>
      <c r="HEQ55" s="285"/>
      <c r="HER55" s="480"/>
      <c r="HES55" s="480"/>
      <c r="HET55" s="480"/>
      <c r="HEU55" s="286"/>
      <c r="HEV55" s="287"/>
      <c r="HEW55" s="288"/>
      <c r="HEX55" s="284"/>
      <c r="HEY55" s="285"/>
      <c r="HEZ55" s="480"/>
      <c r="HFA55" s="480"/>
      <c r="HFB55" s="480"/>
      <c r="HFC55" s="286"/>
      <c r="HFD55" s="287"/>
      <c r="HFE55" s="288"/>
      <c r="HFF55" s="284"/>
      <c r="HFG55" s="285"/>
      <c r="HFH55" s="480"/>
      <c r="HFI55" s="480"/>
      <c r="HFJ55" s="480"/>
      <c r="HFK55" s="286"/>
      <c r="HFL55" s="287"/>
      <c r="HFM55" s="288"/>
      <c r="HFN55" s="284"/>
      <c r="HFO55" s="285"/>
      <c r="HFP55" s="480"/>
      <c r="HFQ55" s="480"/>
      <c r="HFR55" s="480"/>
      <c r="HFS55" s="286"/>
      <c r="HFT55" s="287"/>
      <c r="HFU55" s="288"/>
      <c r="HFV55" s="284"/>
      <c r="HFW55" s="285"/>
      <c r="HFX55" s="480"/>
      <c r="HFY55" s="480"/>
      <c r="HFZ55" s="480"/>
      <c r="HGA55" s="286"/>
      <c r="HGB55" s="287"/>
      <c r="HGC55" s="288"/>
      <c r="HGD55" s="284"/>
      <c r="HGE55" s="285"/>
      <c r="HGF55" s="480"/>
      <c r="HGG55" s="480"/>
      <c r="HGH55" s="480"/>
      <c r="HGI55" s="286"/>
      <c r="HGJ55" s="287"/>
      <c r="HGK55" s="288"/>
      <c r="HGL55" s="284"/>
      <c r="HGM55" s="285"/>
      <c r="HGN55" s="480"/>
      <c r="HGO55" s="480"/>
      <c r="HGP55" s="480"/>
      <c r="HGQ55" s="286"/>
      <c r="HGR55" s="287"/>
      <c r="HGS55" s="288"/>
      <c r="HGT55" s="284"/>
      <c r="HGU55" s="285"/>
      <c r="HGV55" s="480"/>
      <c r="HGW55" s="480"/>
      <c r="HGX55" s="480"/>
      <c r="HGY55" s="286"/>
      <c r="HGZ55" s="287"/>
      <c r="HHA55" s="288"/>
      <c r="HHB55" s="284"/>
      <c r="HHC55" s="285"/>
      <c r="HHD55" s="480"/>
      <c r="HHE55" s="480"/>
      <c r="HHF55" s="480"/>
      <c r="HHG55" s="286"/>
      <c r="HHH55" s="287"/>
      <c r="HHI55" s="288"/>
      <c r="HHJ55" s="284"/>
      <c r="HHK55" s="285"/>
      <c r="HHL55" s="480"/>
      <c r="HHM55" s="480"/>
      <c r="HHN55" s="480"/>
      <c r="HHO55" s="286"/>
      <c r="HHP55" s="287"/>
      <c r="HHQ55" s="288"/>
      <c r="HHR55" s="284"/>
      <c r="HHS55" s="285"/>
      <c r="HHT55" s="480"/>
      <c r="HHU55" s="480"/>
      <c r="HHV55" s="480"/>
      <c r="HHW55" s="286"/>
      <c r="HHX55" s="287"/>
      <c r="HHY55" s="288"/>
      <c r="HHZ55" s="284"/>
      <c r="HIA55" s="285"/>
      <c r="HIB55" s="480"/>
      <c r="HIC55" s="480"/>
      <c r="HID55" s="480"/>
      <c r="HIE55" s="286"/>
      <c r="HIF55" s="287"/>
      <c r="HIG55" s="288"/>
      <c r="HIH55" s="284"/>
      <c r="HII55" s="285"/>
      <c r="HIJ55" s="480"/>
      <c r="HIK55" s="480"/>
      <c r="HIL55" s="480"/>
      <c r="HIM55" s="286"/>
      <c r="HIN55" s="287"/>
      <c r="HIO55" s="288"/>
      <c r="HIP55" s="284"/>
      <c r="HIQ55" s="285"/>
      <c r="HIR55" s="480"/>
      <c r="HIS55" s="480"/>
      <c r="HIT55" s="480"/>
      <c r="HIU55" s="286"/>
      <c r="HIV55" s="287"/>
      <c r="HIW55" s="288"/>
      <c r="HIX55" s="284"/>
      <c r="HIY55" s="285"/>
      <c r="HIZ55" s="480"/>
      <c r="HJA55" s="480"/>
      <c r="HJB55" s="480"/>
      <c r="HJC55" s="286"/>
      <c r="HJD55" s="287"/>
      <c r="HJE55" s="288"/>
      <c r="HJF55" s="284"/>
      <c r="HJG55" s="285"/>
      <c r="HJH55" s="480"/>
      <c r="HJI55" s="480"/>
      <c r="HJJ55" s="480"/>
      <c r="HJK55" s="286"/>
      <c r="HJL55" s="287"/>
      <c r="HJM55" s="288"/>
      <c r="HJN55" s="284"/>
      <c r="HJO55" s="285"/>
      <c r="HJP55" s="480"/>
      <c r="HJQ55" s="480"/>
      <c r="HJR55" s="480"/>
      <c r="HJS55" s="286"/>
      <c r="HJT55" s="287"/>
      <c r="HJU55" s="288"/>
      <c r="HJV55" s="284"/>
      <c r="HJW55" s="285"/>
      <c r="HJX55" s="480"/>
      <c r="HJY55" s="480"/>
      <c r="HJZ55" s="480"/>
      <c r="HKA55" s="286"/>
      <c r="HKB55" s="287"/>
      <c r="HKC55" s="288"/>
      <c r="HKD55" s="284"/>
      <c r="HKE55" s="285"/>
      <c r="HKF55" s="480"/>
      <c r="HKG55" s="480"/>
      <c r="HKH55" s="480"/>
      <c r="HKI55" s="286"/>
      <c r="HKJ55" s="287"/>
      <c r="HKK55" s="288"/>
      <c r="HKL55" s="284"/>
      <c r="HKM55" s="285"/>
      <c r="HKN55" s="480"/>
      <c r="HKO55" s="480"/>
      <c r="HKP55" s="480"/>
      <c r="HKQ55" s="286"/>
      <c r="HKR55" s="287"/>
      <c r="HKS55" s="288"/>
      <c r="HKT55" s="284"/>
      <c r="HKU55" s="285"/>
      <c r="HKV55" s="480"/>
      <c r="HKW55" s="480"/>
      <c r="HKX55" s="480"/>
      <c r="HKY55" s="286"/>
      <c r="HKZ55" s="287"/>
      <c r="HLA55" s="288"/>
      <c r="HLB55" s="284"/>
      <c r="HLC55" s="285"/>
      <c r="HLD55" s="480"/>
      <c r="HLE55" s="480"/>
      <c r="HLF55" s="480"/>
      <c r="HLG55" s="286"/>
      <c r="HLH55" s="287"/>
      <c r="HLI55" s="288"/>
      <c r="HLJ55" s="284"/>
      <c r="HLK55" s="285"/>
      <c r="HLL55" s="480"/>
      <c r="HLM55" s="480"/>
      <c r="HLN55" s="480"/>
      <c r="HLO55" s="286"/>
      <c r="HLP55" s="287"/>
      <c r="HLQ55" s="288"/>
      <c r="HLR55" s="284"/>
      <c r="HLS55" s="285"/>
      <c r="HLT55" s="480"/>
      <c r="HLU55" s="480"/>
      <c r="HLV55" s="480"/>
      <c r="HLW55" s="286"/>
      <c r="HLX55" s="287"/>
      <c r="HLY55" s="288"/>
      <c r="HLZ55" s="284"/>
      <c r="HMA55" s="285"/>
      <c r="HMB55" s="480"/>
      <c r="HMC55" s="480"/>
      <c r="HMD55" s="480"/>
      <c r="HME55" s="286"/>
      <c r="HMF55" s="287"/>
      <c r="HMG55" s="288"/>
      <c r="HMH55" s="284"/>
      <c r="HMI55" s="285"/>
      <c r="HMJ55" s="480"/>
      <c r="HMK55" s="480"/>
      <c r="HML55" s="480"/>
      <c r="HMM55" s="286"/>
      <c r="HMN55" s="287"/>
      <c r="HMO55" s="288"/>
      <c r="HMP55" s="284"/>
      <c r="HMQ55" s="285"/>
      <c r="HMR55" s="480"/>
      <c r="HMS55" s="480"/>
      <c r="HMT55" s="480"/>
      <c r="HMU55" s="286"/>
      <c r="HMV55" s="287"/>
      <c r="HMW55" s="288"/>
      <c r="HMX55" s="284"/>
      <c r="HMY55" s="285"/>
      <c r="HMZ55" s="480"/>
      <c r="HNA55" s="480"/>
      <c r="HNB55" s="480"/>
      <c r="HNC55" s="286"/>
      <c r="HND55" s="287"/>
      <c r="HNE55" s="288"/>
      <c r="HNF55" s="284"/>
      <c r="HNG55" s="285"/>
      <c r="HNH55" s="480"/>
      <c r="HNI55" s="480"/>
      <c r="HNJ55" s="480"/>
      <c r="HNK55" s="286"/>
      <c r="HNL55" s="287"/>
      <c r="HNM55" s="288"/>
      <c r="HNN55" s="284"/>
      <c r="HNO55" s="285"/>
      <c r="HNP55" s="480"/>
      <c r="HNQ55" s="480"/>
      <c r="HNR55" s="480"/>
      <c r="HNS55" s="286"/>
      <c r="HNT55" s="287"/>
      <c r="HNU55" s="288"/>
      <c r="HNV55" s="284"/>
      <c r="HNW55" s="285"/>
      <c r="HNX55" s="480"/>
      <c r="HNY55" s="480"/>
      <c r="HNZ55" s="480"/>
      <c r="HOA55" s="286"/>
      <c r="HOB55" s="287"/>
      <c r="HOC55" s="288"/>
      <c r="HOD55" s="284"/>
      <c r="HOE55" s="285"/>
      <c r="HOF55" s="480"/>
      <c r="HOG55" s="480"/>
      <c r="HOH55" s="480"/>
      <c r="HOI55" s="286"/>
      <c r="HOJ55" s="287"/>
      <c r="HOK55" s="288"/>
      <c r="HOL55" s="284"/>
      <c r="HOM55" s="285"/>
      <c r="HON55" s="480"/>
      <c r="HOO55" s="480"/>
      <c r="HOP55" s="480"/>
      <c r="HOQ55" s="286"/>
      <c r="HOR55" s="287"/>
      <c r="HOS55" s="288"/>
      <c r="HOT55" s="284"/>
      <c r="HOU55" s="285"/>
      <c r="HOV55" s="480"/>
      <c r="HOW55" s="480"/>
      <c r="HOX55" s="480"/>
      <c r="HOY55" s="286"/>
      <c r="HOZ55" s="287"/>
      <c r="HPA55" s="288"/>
      <c r="HPB55" s="284"/>
      <c r="HPC55" s="285"/>
      <c r="HPD55" s="480"/>
      <c r="HPE55" s="480"/>
      <c r="HPF55" s="480"/>
      <c r="HPG55" s="286"/>
      <c r="HPH55" s="287"/>
      <c r="HPI55" s="288"/>
      <c r="HPJ55" s="284"/>
      <c r="HPK55" s="285"/>
      <c r="HPL55" s="480"/>
      <c r="HPM55" s="480"/>
      <c r="HPN55" s="480"/>
      <c r="HPO55" s="286"/>
      <c r="HPP55" s="287"/>
      <c r="HPQ55" s="288"/>
      <c r="HPR55" s="284"/>
      <c r="HPS55" s="285"/>
      <c r="HPT55" s="480"/>
      <c r="HPU55" s="480"/>
      <c r="HPV55" s="480"/>
      <c r="HPW55" s="286"/>
      <c r="HPX55" s="287"/>
      <c r="HPY55" s="288"/>
      <c r="HPZ55" s="284"/>
      <c r="HQA55" s="285"/>
      <c r="HQB55" s="480"/>
      <c r="HQC55" s="480"/>
      <c r="HQD55" s="480"/>
      <c r="HQE55" s="286"/>
      <c r="HQF55" s="287"/>
      <c r="HQG55" s="288"/>
      <c r="HQH55" s="284"/>
      <c r="HQI55" s="285"/>
      <c r="HQJ55" s="480"/>
      <c r="HQK55" s="480"/>
      <c r="HQL55" s="480"/>
      <c r="HQM55" s="286"/>
      <c r="HQN55" s="287"/>
      <c r="HQO55" s="288"/>
      <c r="HQP55" s="284"/>
      <c r="HQQ55" s="285"/>
      <c r="HQR55" s="480"/>
      <c r="HQS55" s="480"/>
      <c r="HQT55" s="480"/>
      <c r="HQU55" s="286"/>
      <c r="HQV55" s="287"/>
      <c r="HQW55" s="288"/>
      <c r="HQX55" s="284"/>
      <c r="HQY55" s="285"/>
      <c r="HQZ55" s="480"/>
      <c r="HRA55" s="480"/>
      <c r="HRB55" s="480"/>
      <c r="HRC55" s="286"/>
      <c r="HRD55" s="287"/>
      <c r="HRE55" s="288"/>
      <c r="HRF55" s="284"/>
      <c r="HRG55" s="285"/>
      <c r="HRH55" s="480"/>
      <c r="HRI55" s="480"/>
      <c r="HRJ55" s="480"/>
      <c r="HRK55" s="286"/>
      <c r="HRL55" s="287"/>
      <c r="HRM55" s="288"/>
      <c r="HRN55" s="284"/>
      <c r="HRO55" s="285"/>
      <c r="HRP55" s="480"/>
      <c r="HRQ55" s="480"/>
      <c r="HRR55" s="480"/>
      <c r="HRS55" s="286"/>
      <c r="HRT55" s="287"/>
      <c r="HRU55" s="288"/>
      <c r="HRV55" s="284"/>
      <c r="HRW55" s="285"/>
      <c r="HRX55" s="480"/>
      <c r="HRY55" s="480"/>
      <c r="HRZ55" s="480"/>
      <c r="HSA55" s="286"/>
      <c r="HSB55" s="287"/>
      <c r="HSC55" s="288"/>
      <c r="HSD55" s="284"/>
      <c r="HSE55" s="285"/>
      <c r="HSF55" s="480"/>
      <c r="HSG55" s="480"/>
      <c r="HSH55" s="480"/>
      <c r="HSI55" s="286"/>
      <c r="HSJ55" s="287"/>
      <c r="HSK55" s="288"/>
      <c r="HSL55" s="284"/>
      <c r="HSM55" s="285"/>
      <c r="HSN55" s="480"/>
      <c r="HSO55" s="480"/>
      <c r="HSP55" s="480"/>
      <c r="HSQ55" s="286"/>
      <c r="HSR55" s="287"/>
      <c r="HSS55" s="288"/>
      <c r="HST55" s="284"/>
      <c r="HSU55" s="285"/>
      <c r="HSV55" s="480"/>
      <c r="HSW55" s="480"/>
      <c r="HSX55" s="480"/>
      <c r="HSY55" s="286"/>
      <c r="HSZ55" s="287"/>
      <c r="HTA55" s="288"/>
      <c r="HTB55" s="284"/>
      <c r="HTC55" s="285"/>
      <c r="HTD55" s="480"/>
      <c r="HTE55" s="480"/>
      <c r="HTF55" s="480"/>
      <c r="HTG55" s="286"/>
      <c r="HTH55" s="287"/>
      <c r="HTI55" s="288"/>
      <c r="HTJ55" s="284"/>
      <c r="HTK55" s="285"/>
      <c r="HTL55" s="480"/>
      <c r="HTM55" s="480"/>
      <c r="HTN55" s="480"/>
      <c r="HTO55" s="286"/>
      <c r="HTP55" s="287"/>
      <c r="HTQ55" s="288"/>
      <c r="HTR55" s="284"/>
      <c r="HTS55" s="285"/>
      <c r="HTT55" s="480"/>
      <c r="HTU55" s="480"/>
      <c r="HTV55" s="480"/>
      <c r="HTW55" s="286"/>
      <c r="HTX55" s="287"/>
      <c r="HTY55" s="288"/>
      <c r="HTZ55" s="284"/>
      <c r="HUA55" s="285"/>
      <c r="HUB55" s="480"/>
      <c r="HUC55" s="480"/>
      <c r="HUD55" s="480"/>
      <c r="HUE55" s="286"/>
      <c r="HUF55" s="287"/>
      <c r="HUG55" s="288"/>
      <c r="HUH55" s="284"/>
      <c r="HUI55" s="285"/>
      <c r="HUJ55" s="480"/>
      <c r="HUK55" s="480"/>
      <c r="HUL55" s="480"/>
      <c r="HUM55" s="286"/>
      <c r="HUN55" s="287"/>
      <c r="HUO55" s="288"/>
      <c r="HUP55" s="284"/>
      <c r="HUQ55" s="285"/>
      <c r="HUR55" s="480"/>
      <c r="HUS55" s="480"/>
      <c r="HUT55" s="480"/>
      <c r="HUU55" s="286"/>
      <c r="HUV55" s="287"/>
      <c r="HUW55" s="288"/>
      <c r="HUX55" s="284"/>
      <c r="HUY55" s="285"/>
      <c r="HUZ55" s="480"/>
      <c r="HVA55" s="480"/>
      <c r="HVB55" s="480"/>
      <c r="HVC55" s="286"/>
      <c r="HVD55" s="287"/>
      <c r="HVE55" s="288"/>
      <c r="HVF55" s="284"/>
      <c r="HVG55" s="285"/>
      <c r="HVH55" s="480"/>
      <c r="HVI55" s="480"/>
      <c r="HVJ55" s="480"/>
      <c r="HVK55" s="286"/>
      <c r="HVL55" s="287"/>
      <c r="HVM55" s="288"/>
      <c r="HVN55" s="284"/>
      <c r="HVO55" s="285"/>
      <c r="HVP55" s="480"/>
      <c r="HVQ55" s="480"/>
      <c r="HVR55" s="480"/>
      <c r="HVS55" s="286"/>
      <c r="HVT55" s="287"/>
      <c r="HVU55" s="288"/>
      <c r="HVV55" s="284"/>
      <c r="HVW55" s="285"/>
      <c r="HVX55" s="480"/>
      <c r="HVY55" s="480"/>
      <c r="HVZ55" s="480"/>
      <c r="HWA55" s="286"/>
      <c r="HWB55" s="287"/>
      <c r="HWC55" s="288"/>
      <c r="HWD55" s="284"/>
      <c r="HWE55" s="285"/>
      <c r="HWF55" s="480"/>
      <c r="HWG55" s="480"/>
      <c r="HWH55" s="480"/>
      <c r="HWI55" s="286"/>
      <c r="HWJ55" s="287"/>
      <c r="HWK55" s="288"/>
      <c r="HWL55" s="284"/>
      <c r="HWM55" s="285"/>
      <c r="HWN55" s="480"/>
      <c r="HWO55" s="480"/>
      <c r="HWP55" s="480"/>
      <c r="HWQ55" s="286"/>
      <c r="HWR55" s="287"/>
      <c r="HWS55" s="288"/>
      <c r="HWT55" s="284"/>
      <c r="HWU55" s="285"/>
      <c r="HWV55" s="480"/>
      <c r="HWW55" s="480"/>
      <c r="HWX55" s="480"/>
      <c r="HWY55" s="286"/>
      <c r="HWZ55" s="287"/>
      <c r="HXA55" s="288"/>
      <c r="HXB55" s="284"/>
      <c r="HXC55" s="285"/>
      <c r="HXD55" s="480"/>
      <c r="HXE55" s="480"/>
      <c r="HXF55" s="480"/>
      <c r="HXG55" s="286"/>
      <c r="HXH55" s="287"/>
      <c r="HXI55" s="288"/>
      <c r="HXJ55" s="284"/>
      <c r="HXK55" s="285"/>
      <c r="HXL55" s="480"/>
      <c r="HXM55" s="480"/>
      <c r="HXN55" s="480"/>
      <c r="HXO55" s="286"/>
      <c r="HXP55" s="287"/>
      <c r="HXQ55" s="288"/>
      <c r="HXR55" s="284"/>
      <c r="HXS55" s="285"/>
      <c r="HXT55" s="480"/>
      <c r="HXU55" s="480"/>
      <c r="HXV55" s="480"/>
      <c r="HXW55" s="286"/>
      <c r="HXX55" s="287"/>
      <c r="HXY55" s="288"/>
      <c r="HXZ55" s="284"/>
      <c r="HYA55" s="285"/>
      <c r="HYB55" s="480"/>
      <c r="HYC55" s="480"/>
      <c r="HYD55" s="480"/>
      <c r="HYE55" s="286"/>
      <c r="HYF55" s="287"/>
      <c r="HYG55" s="288"/>
      <c r="HYH55" s="284"/>
      <c r="HYI55" s="285"/>
      <c r="HYJ55" s="480"/>
      <c r="HYK55" s="480"/>
      <c r="HYL55" s="480"/>
      <c r="HYM55" s="286"/>
      <c r="HYN55" s="287"/>
      <c r="HYO55" s="288"/>
      <c r="HYP55" s="284"/>
      <c r="HYQ55" s="285"/>
      <c r="HYR55" s="480"/>
      <c r="HYS55" s="480"/>
      <c r="HYT55" s="480"/>
      <c r="HYU55" s="286"/>
      <c r="HYV55" s="287"/>
      <c r="HYW55" s="288"/>
      <c r="HYX55" s="284"/>
      <c r="HYY55" s="285"/>
      <c r="HYZ55" s="480"/>
      <c r="HZA55" s="480"/>
      <c r="HZB55" s="480"/>
      <c r="HZC55" s="286"/>
      <c r="HZD55" s="287"/>
      <c r="HZE55" s="288"/>
      <c r="HZF55" s="284"/>
      <c r="HZG55" s="285"/>
      <c r="HZH55" s="480"/>
      <c r="HZI55" s="480"/>
      <c r="HZJ55" s="480"/>
      <c r="HZK55" s="286"/>
      <c r="HZL55" s="287"/>
      <c r="HZM55" s="288"/>
      <c r="HZN55" s="284"/>
      <c r="HZO55" s="285"/>
      <c r="HZP55" s="480"/>
      <c r="HZQ55" s="480"/>
      <c r="HZR55" s="480"/>
      <c r="HZS55" s="286"/>
      <c r="HZT55" s="287"/>
      <c r="HZU55" s="288"/>
      <c r="HZV55" s="284"/>
      <c r="HZW55" s="285"/>
      <c r="HZX55" s="480"/>
      <c r="HZY55" s="480"/>
      <c r="HZZ55" s="480"/>
      <c r="IAA55" s="286"/>
      <c r="IAB55" s="287"/>
      <c r="IAC55" s="288"/>
      <c r="IAD55" s="284"/>
      <c r="IAE55" s="285"/>
      <c r="IAF55" s="480"/>
      <c r="IAG55" s="480"/>
      <c r="IAH55" s="480"/>
      <c r="IAI55" s="286"/>
      <c r="IAJ55" s="287"/>
      <c r="IAK55" s="288"/>
      <c r="IAL55" s="284"/>
      <c r="IAM55" s="285"/>
      <c r="IAN55" s="480"/>
      <c r="IAO55" s="480"/>
      <c r="IAP55" s="480"/>
      <c r="IAQ55" s="286"/>
      <c r="IAR55" s="287"/>
      <c r="IAS55" s="288"/>
      <c r="IAT55" s="284"/>
      <c r="IAU55" s="285"/>
      <c r="IAV55" s="480"/>
      <c r="IAW55" s="480"/>
      <c r="IAX55" s="480"/>
      <c r="IAY55" s="286"/>
      <c r="IAZ55" s="287"/>
      <c r="IBA55" s="288"/>
      <c r="IBB55" s="284"/>
      <c r="IBC55" s="285"/>
      <c r="IBD55" s="480"/>
      <c r="IBE55" s="480"/>
      <c r="IBF55" s="480"/>
      <c r="IBG55" s="286"/>
      <c r="IBH55" s="287"/>
      <c r="IBI55" s="288"/>
      <c r="IBJ55" s="284"/>
      <c r="IBK55" s="285"/>
      <c r="IBL55" s="480"/>
      <c r="IBM55" s="480"/>
      <c r="IBN55" s="480"/>
      <c r="IBO55" s="286"/>
      <c r="IBP55" s="287"/>
      <c r="IBQ55" s="288"/>
      <c r="IBR55" s="284"/>
      <c r="IBS55" s="285"/>
      <c r="IBT55" s="480"/>
      <c r="IBU55" s="480"/>
      <c r="IBV55" s="480"/>
      <c r="IBW55" s="286"/>
      <c r="IBX55" s="287"/>
      <c r="IBY55" s="288"/>
      <c r="IBZ55" s="284"/>
      <c r="ICA55" s="285"/>
      <c r="ICB55" s="480"/>
      <c r="ICC55" s="480"/>
      <c r="ICD55" s="480"/>
      <c r="ICE55" s="286"/>
      <c r="ICF55" s="287"/>
      <c r="ICG55" s="288"/>
      <c r="ICH55" s="284"/>
      <c r="ICI55" s="285"/>
      <c r="ICJ55" s="480"/>
      <c r="ICK55" s="480"/>
      <c r="ICL55" s="480"/>
      <c r="ICM55" s="286"/>
      <c r="ICN55" s="287"/>
      <c r="ICO55" s="288"/>
      <c r="ICP55" s="284"/>
      <c r="ICQ55" s="285"/>
      <c r="ICR55" s="480"/>
      <c r="ICS55" s="480"/>
      <c r="ICT55" s="480"/>
      <c r="ICU55" s="286"/>
      <c r="ICV55" s="287"/>
      <c r="ICW55" s="288"/>
      <c r="ICX55" s="284"/>
      <c r="ICY55" s="285"/>
      <c r="ICZ55" s="480"/>
      <c r="IDA55" s="480"/>
      <c r="IDB55" s="480"/>
      <c r="IDC55" s="286"/>
      <c r="IDD55" s="287"/>
      <c r="IDE55" s="288"/>
      <c r="IDF55" s="284"/>
      <c r="IDG55" s="285"/>
      <c r="IDH55" s="480"/>
      <c r="IDI55" s="480"/>
      <c r="IDJ55" s="480"/>
      <c r="IDK55" s="286"/>
      <c r="IDL55" s="287"/>
      <c r="IDM55" s="288"/>
      <c r="IDN55" s="284"/>
      <c r="IDO55" s="285"/>
      <c r="IDP55" s="480"/>
      <c r="IDQ55" s="480"/>
      <c r="IDR55" s="480"/>
      <c r="IDS55" s="286"/>
      <c r="IDT55" s="287"/>
      <c r="IDU55" s="288"/>
      <c r="IDV55" s="284"/>
      <c r="IDW55" s="285"/>
      <c r="IDX55" s="480"/>
      <c r="IDY55" s="480"/>
      <c r="IDZ55" s="480"/>
      <c r="IEA55" s="286"/>
      <c r="IEB55" s="287"/>
      <c r="IEC55" s="288"/>
      <c r="IED55" s="284"/>
      <c r="IEE55" s="285"/>
      <c r="IEF55" s="480"/>
      <c r="IEG55" s="480"/>
      <c r="IEH55" s="480"/>
      <c r="IEI55" s="286"/>
      <c r="IEJ55" s="287"/>
      <c r="IEK55" s="288"/>
      <c r="IEL55" s="284"/>
      <c r="IEM55" s="285"/>
      <c r="IEN55" s="480"/>
      <c r="IEO55" s="480"/>
      <c r="IEP55" s="480"/>
      <c r="IEQ55" s="286"/>
      <c r="IER55" s="287"/>
      <c r="IES55" s="288"/>
      <c r="IET55" s="284"/>
      <c r="IEU55" s="285"/>
      <c r="IEV55" s="480"/>
      <c r="IEW55" s="480"/>
      <c r="IEX55" s="480"/>
      <c r="IEY55" s="286"/>
      <c r="IEZ55" s="287"/>
      <c r="IFA55" s="288"/>
      <c r="IFB55" s="284"/>
      <c r="IFC55" s="285"/>
      <c r="IFD55" s="480"/>
      <c r="IFE55" s="480"/>
      <c r="IFF55" s="480"/>
      <c r="IFG55" s="286"/>
      <c r="IFH55" s="287"/>
      <c r="IFI55" s="288"/>
      <c r="IFJ55" s="284"/>
      <c r="IFK55" s="285"/>
      <c r="IFL55" s="480"/>
      <c r="IFM55" s="480"/>
      <c r="IFN55" s="480"/>
      <c r="IFO55" s="286"/>
      <c r="IFP55" s="287"/>
      <c r="IFQ55" s="288"/>
      <c r="IFR55" s="284"/>
      <c r="IFS55" s="285"/>
      <c r="IFT55" s="480"/>
      <c r="IFU55" s="480"/>
      <c r="IFV55" s="480"/>
      <c r="IFW55" s="286"/>
      <c r="IFX55" s="287"/>
      <c r="IFY55" s="288"/>
      <c r="IFZ55" s="284"/>
      <c r="IGA55" s="285"/>
      <c r="IGB55" s="480"/>
      <c r="IGC55" s="480"/>
      <c r="IGD55" s="480"/>
      <c r="IGE55" s="286"/>
      <c r="IGF55" s="287"/>
      <c r="IGG55" s="288"/>
      <c r="IGH55" s="284"/>
      <c r="IGI55" s="285"/>
      <c r="IGJ55" s="480"/>
      <c r="IGK55" s="480"/>
      <c r="IGL55" s="480"/>
      <c r="IGM55" s="286"/>
      <c r="IGN55" s="287"/>
      <c r="IGO55" s="288"/>
      <c r="IGP55" s="284"/>
      <c r="IGQ55" s="285"/>
      <c r="IGR55" s="480"/>
      <c r="IGS55" s="480"/>
      <c r="IGT55" s="480"/>
      <c r="IGU55" s="286"/>
      <c r="IGV55" s="287"/>
      <c r="IGW55" s="288"/>
      <c r="IGX55" s="284"/>
      <c r="IGY55" s="285"/>
      <c r="IGZ55" s="480"/>
      <c r="IHA55" s="480"/>
      <c r="IHB55" s="480"/>
      <c r="IHC55" s="286"/>
      <c r="IHD55" s="287"/>
      <c r="IHE55" s="288"/>
      <c r="IHF55" s="284"/>
      <c r="IHG55" s="285"/>
      <c r="IHH55" s="480"/>
      <c r="IHI55" s="480"/>
      <c r="IHJ55" s="480"/>
      <c r="IHK55" s="286"/>
      <c r="IHL55" s="287"/>
      <c r="IHM55" s="288"/>
      <c r="IHN55" s="284"/>
      <c r="IHO55" s="285"/>
      <c r="IHP55" s="480"/>
      <c r="IHQ55" s="480"/>
      <c r="IHR55" s="480"/>
      <c r="IHS55" s="286"/>
      <c r="IHT55" s="287"/>
      <c r="IHU55" s="288"/>
      <c r="IHV55" s="284"/>
      <c r="IHW55" s="285"/>
      <c r="IHX55" s="480"/>
      <c r="IHY55" s="480"/>
      <c r="IHZ55" s="480"/>
      <c r="IIA55" s="286"/>
      <c r="IIB55" s="287"/>
      <c r="IIC55" s="288"/>
      <c r="IID55" s="284"/>
      <c r="IIE55" s="285"/>
      <c r="IIF55" s="480"/>
      <c r="IIG55" s="480"/>
      <c r="IIH55" s="480"/>
      <c r="III55" s="286"/>
      <c r="IIJ55" s="287"/>
      <c r="IIK55" s="288"/>
      <c r="IIL55" s="284"/>
      <c r="IIM55" s="285"/>
      <c r="IIN55" s="480"/>
      <c r="IIO55" s="480"/>
      <c r="IIP55" s="480"/>
      <c r="IIQ55" s="286"/>
      <c r="IIR55" s="287"/>
      <c r="IIS55" s="288"/>
      <c r="IIT55" s="284"/>
      <c r="IIU55" s="285"/>
      <c r="IIV55" s="480"/>
      <c r="IIW55" s="480"/>
      <c r="IIX55" s="480"/>
      <c r="IIY55" s="286"/>
      <c r="IIZ55" s="287"/>
      <c r="IJA55" s="288"/>
      <c r="IJB55" s="284"/>
      <c r="IJC55" s="285"/>
      <c r="IJD55" s="480"/>
      <c r="IJE55" s="480"/>
      <c r="IJF55" s="480"/>
      <c r="IJG55" s="286"/>
      <c r="IJH55" s="287"/>
      <c r="IJI55" s="288"/>
      <c r="IJJ55" s="284"/>
      <c r="IJK55" s="285"/>
      <c r="IJL55" s="480"/>
      <c r="IJM55" s="480"/>
      <c r="IJN55" s="480"/>
      <c r="IJO55" s="286"/>
      <c r="IJP55" s="287"/>
      <c r="IJQ55" s="288"/>
      <c r="IJR55" s="284"/>
      <c r="IJS55" s="285"/>
      <c r="IJT55" s="480"/>
      <c r="IJU55" s="480"/>
      <c r="IJV55" s="480"/>
      <c r="IJW55" s="286"/>
      <c r="IJX55" s="287"/>
      <c r="IJY55" s="288"/>
      <c r="IJZ55" s="284"/>
      <c r="IKA55" s="285"/>
      <c r="IKB55" s="480"/>
      <c r="IKC55" s="480"/>
      <c r="IKD55" s="480"/>
      <c r="IKE55" s="286"/>
      <c r="IKF55" s="287"/>
      <c r="IKG55" s="288"/>
      <c r="IKH55" s="284"/>
      <c r="IKI55" s="285"/>
      <c r="IKJ55" s="480"/>
      <c r="IKK55" s="480"/>
      <c r="IKL55" s="480"/>
      <c r="IKM55" s="286"/>
      <c r="IKN55" s="287"/>
      <c r="IKO55" s="288"/>
      <c r="IKP55" s="284"/>
      <c r="IKQ55" s="285"/>
      <c r="IKR55" s="480"/>
      <c r="IKS55" s="480"/>
      <c r="IKT55" s="480"/>
      <c r="IKU55" s="286"/>
      <c r="IKV55" s="287"/>
      <c r="IKW55" s="288"/>
      <c r="IKX55" s="284"/>
      <c r="IKY55" s="285"/>
      <c r="IKZ55" s="480"/>
      <c r="ILA55" s="480"/>
      <c r="ILB55" s="480"/>
      <c r="ILC55" s="286"/>
      <c r="ILD55" s="287"/>
      <c r="ILE55" s="288"/>
      <c r="ILF55" s="284"/>
      <c r="ILG55" s="285"/>
      <c r="ILH55" s="480"/>
      <c r="ILI55" s="480"/>
      <c r="ILJ55" s="480"/>
      <c r="ILK55" s="286"/>
      <c r="ILL55" s="287"/>
      <c r="ILM55" s="288"/>
      <c r="ILN55" s="284"/>
      <c r="ILO55" s="285"/>
      <c r="ILP55" s="480"/>
      <c r="ILQ55" s="480"/>
      <c r="ILR55" s="480"/>
      <c r="ILS55" s="286"/>
      <c r="ILT55" s="287"/>
      <c r="ILU55" s="288"/>
      <c r="ILV55" s="284"/>
      <c r="ILW55" s="285"/>
      <c r="ILX55" s="480"/>
      <c r="ILY55" s="480"/>
      <c r="ILZ55" s="480"/>
      <c r="IMA55" s="286"/>
      <c r="IMB55" s="287"/>
      <c r="IMC55" s="288"/>
      <c r="IMD55" s="284"/>
      <c r="IME55" s="285"/>
      <c r="IMF55" s="480"/>
      <c r="IMG55" s="480"/>
      <c r="IMH55" s="480"/>
      <c r="IMI55" s="286"/>
      <c r="IMJ55" s="287"/>
      <c r="IMK55" s="288"/>
      <c r="IML55" s="284"/>
      <c r="IMM55" s="285"/>
      <c r="IMN55" s="480"/>
      <c r="IMO55" s="480"/>
      <c r="IMP55" s="480"/>
      <c r="IMQ55" s="286"/>
      <c r="IMR55" s="287"/>
      <c r="IMS55" s="288"/>
      <c r="IMT55" s="284"/>
      <c r="IMU55" s="285"/>
      <c r="IMV55" s="480"/>
      <c r="IMW55" s="480"/>
      <c r="IMX55" s="480"/>
      <c r="IMY55" s="286"/>
      <c r="IMZ55" s="287"/>
      <c r="INA55" s="288"/>
      <c r="INB55" s="284"/>
      <c r="INC55" s="285"/>
      <c r="IND55" s="480"/>
      <c r="INE55" s="480"/>
      <c r="INF55" s="480"/>
      <c r="ING55" s="286"/>
      <c r="INH55" s="287"/>
      <c r="INI55" s="288"/>
      <c r="INJ55" s="284"/>
      <c r="INK55" s="285"/>
      <c r="INL55" s="480"/>
      <c r="INM55" s="480"/>
      <c r="INN55" s="480"/>
      <c r="INO55" s="286"/>
      <c r="INP55" s="287"/>
      <c r="INQ55" s="288"/>
      <c r="INR55" s="284"/>
      <c r="INS55" s="285"/>
      <c r="INT55" s="480"/>
      <c r="INU55" s="480"/>
      <c r="INV55" s="480"/>
      <c r="INW55" s="286"/>
      <c r="INX55" s="287"/>
      <c r="INY55" s="288"/>
      <c r="INZ55" s="284"/>
      <c r="IOA55" s="285"/>
      <c r="IOB55" s="480"/>
      <c r="IOC55" s="480"/>
      <c r="IOD55" s="480"/>
      <c r="IOE55" s="286"/>
      <c r="IOF55" s="287"/>
      <c r="IOG55" s="288"/>
      <c r="IOH55" s="284"/>
      <c r="IOI55" s="285"/>
      <c r="IOJ55" s="480"/>
      <c r="IOK55" s="480"/>
      <c r="IOL55" s="480"/>
      <c r="IOM55" s="286"/>
      <c r="ION55" s="287"/>
      <c r="IOO55" s="288"/>
      <c r="IOP55" s="284"/>
      <c r="IOQ55" s="285"/>
      <c r="IOR55" s="480"/>
      <c r="IOS55" s="480"/>
      <c r="IOT55" s="480"/>
      <c r="IOU55" s="286"/>
      <c r="IOV55" s="287"/>
      <c r="IOW55" s="288"/>
      <c r="IOX55" s="284"/>
      <c r="IOY55" s="285"/>
      <c r="IOZ55" s="480"/>
      <c r="IPA55" s="480"/>
      <c r="IPB55" s="480"/>
      <c r="IPC55" s="286"/>
      <c r="IPD55" s="287"/>
      <c r="IPE55" s="288"/>
      <c r="IPF55" s="284"/>
      <c r="IPG55" s="285"/>
      <c r="IPH55" s="480"/>
      <c r="IPI55" s="480"/>
      <c r="IPJ55" s="480"/>
      <c r="IPK55" s="286"/>
      <c r="IPL55" s="287"/>
      <c r="IPM55" s="288"/>
      <c r="IPN55" s="284"/>
      <c r="IPO55" s="285"/>
      <c r="IPP55" s="480"/>
      <c r="IPQ55" s="480"/>
      <c r="IPR55" s="480"/>
      <c r="IPS55" s="286"/>
      <c r="IPT55" s="287"/>
      <c r="IPU55" s="288"/>
      <c r="IPV55" s="284"/>
      <c r="IPW55" s="285"/>
      <c r="IPX55" s="480"/>
      <c r="IPY55" s="480"/>
      <c r="IPZ55" s="480"/>
      <c r="IQA55" s="286"/>
      <c r="IQB55" s="287"/>
      <c r="IQC55" s="288"/>
      <c r="IQD55" s="284"/>
      <c r="IQE55" s="285"/>
      <c r="IQF55" s="480"/>
      <c r="IQG55" s="480"/>
      <c r="IQH55" s="480"/>
      <c r="IQI55" s="286"/>
      <c r="IQJ55" s="287"/>
      <c r="IQK55" s="288"/>
      <c r="IQL55" s="284"/>
      <c r="IQM55" s="285"/>
      <c r="IQN55" s="480"/>
      <c r="IQO55" s="480"/>
      <c r="IQP55" s="480"/>
      <c r="IQQ55" s="286"/>
      <c r="IQR55" s="287"/>
      <c r="IQS55" s="288"/>
      <c r="IQT55" s="284"/>
      <c r="IQU55" s="285"/>
      <c r="IQV55" s="480"/>
      <c r="IQW55" s="480"/>
      <c r="IQX55" s="480"/>
      <c r="IQY55" s="286"/>
      <c r="IQZ55" s="287"/>
      <c r="IRA55" s="288"/>
      <c r="IRB55" s="284"/>
      <c r="IRC55" s="285"/>
      <c r="IRD55" s="480"/>
      <c r="IRE55" s="480"/>
      <c r="IRF55" s="480"/>
      <c r="IRG55" s="286"/>
      <c r="IRH55" s="287"/>
      <c r="IRI55" s="288"/>
      <c r="IRJ55" s="284"/>
      <c r="IRK55" s="285"/>
      <c r="IRL55" s="480"/>
      <c r="IRM55" s="480"/>
      <c r="IRN55" s="480"/>
      <c r="IRO55" s="286"/>
      <c r="IRP55" s="287"/>
      <c r="IRQ55" s="288"/>
      <c r="IRR55" s="284"/>
      <c r="IRS55" s="285"/>
      <c r="IRT55" s="480"/>
      <c r="IRU55" s="480"/>
      <c r="IRV55" s="480"/>
      <c r="IRW55" s="286"/>
      <c r="IRX55" s="287"/>
      <c r="IRY55" s="288"/>
      <c r="IRZ55" s="284"/>
      <c r="ISA55" s="285"/>
      <c r="ISB55" s="480"/>
      <c r="ISC55" s="480"/>
      <c r="ISD55" s="480"/>
      <c r="ISE55" s="286"/>
      <c r="ISF55" s="287"/>
      <c r="ISG55" s="288"/>
      <c r="ISH55" s="284"/>
      <c r="ISI55" s="285"/>
      <c r="ISJ55" s="480"/>
      <c r="ISK55" s="480"/>
      <c r="ISL55" s="480"/>
      <c r="ISM55" s="286"/>
      <c r="ISN55" s="287"/>
      <c r="ISO55" s="288"/>
      <c r="ISP55" s="284"/>
      <c r="ISQ55" s="285"/>
      <c r="ISR55" s="480"/>
      <c r="ISS55" s="480"/>
      <c r="IST55" s="480"/>
      <c r="ISU55" s="286"/>
      <c r="ISV55" s="287"/>
      <c r="ISW55" s="288"/>
      <c r="ISX55" s="284"/>
      <c r="ISY55" s="285"/>
      <c r="ISZ55" s="480"/>
      <c r="ITA55" s="480"/>
      <c r="ITB55" s="480"/>
      <c r="ITC55" s="286"/>
      <c r="ITD55" s="287"/>
      <c r="ITE55" s="288"/>
      <c r="ITF55" s="284"/>
      <c r="ITG55" s="285"/>
      <c r="ITH55" s="480"/>
      <c r="ITI55" s="480"/>
      <c r="ITJ55" s="480"/>
      <c r="ITK55" s="286"/>
      <c r="ITL55" s="287"/>
      <c r="ITM55" s="288"/>
      <c r="ITN55" s="284"/>
      <c r="ITO55" s="285"/>
      <c r="ITP55" s="480"/>
      <c r="ITQ55" s="480"/>
      <c r="ITR55" s="480"/>
      <c r="ITS55" s="286"/>
      <c r="ITT55" s="287"/>
      <c r="ITU55" s="288"/>
      <c r="ITV55" s="284"/>
      <c r="ITW55" s="285"/>
      <c r="ITX55" s="480"/>
      <c r="ITY55" s="480"/>
      <c r="ITZ55" s="480"/>
      <c r="IUA55" s="286"/>
      <c r="IUB55" s="287"/>
      <c r="IUC55" s="288"/>
      <c r="IUD55" s="284"/>
      <c r="IUE55" s="285"/>
      <c r="IUF55" s="480"/>
      <c r="IUG55" s="480"/>
      <c r="IUH55" s="480"/>
      <c r="IUI55" s="286"/>
      <c r="IUJ55" s="287"/>
      <c r="IUK55" s="288"/>
      <c r="IUL55" s="284"/>
      <c r="IUM55" s="285"/>
      <c r="IUN55" s="480"/>
      <c r="IUO55" s="480"/>
      <c r="IUP55" s="480"/>
      <c r="IUQ55" s="286"/>
      <c r="IUR55" s="287"/>
      <c r="IUS55" s="288"/>
      <c r="IUT55" s="284"/>
      <c r="IUU55" s="285"/>
      <c r="IUV55" s="480"/>
      <c r="IUW55" s="480"/>
      <c r="IUX55" s="480"/>
      <c r="IUY55" s="286"/>
      <c r="IUZ55" s="287"/>
      <c r="IVA55" s="288"/>
      <c r="IVB55" s="284"/>
      <c r="IVC55" s="285"/>
      <c r="IVD55" s="480"/>
      <c r="IVE55" s="480"/>
      <c r="IVF55" s="480"/>
      <c r="IVG55" s="286"/>
      <c r="IVH55" s="287"/>
      <c r="IVI55" s="288"/>
      <c r="IVJ55" s="284"/>
      <c r="IVK55" s="285"/>
      <c r="IVL55" s="480"/>
      <c r="IVM55" s="480"/>
      <c r="IVN55" s="480"/>
      <c r="IVO55" s="286"/>
      <c r="IVP55" s="287"/>
      <c r="IVQ55" s="288"/>
      <c r="IVR55" s="284"/>
      <c r="IVS55" s="285"/>
      <c r="IVT55" s="480"/>
      <c r="IVU55" s="480"/>
      <c r="IVV55" s="480"/>
      <c r="IVW55" s="286"/>
      <c r="IVX55" s="287"/>
      <c r="IVY55" s="288"/>
      <c r="IVZ55" s="284"/>
      <c r="IWA55" s="285"/>
      <c r="IWB55" s="480"/>
      <c r="IWC55" s="480"/>
      <c r="IWD55" s="480"/>
      <c r="IWE55" s="286"/>
      <c r="IWF55" s="287"/>
      <c r="IWG55" s="288"/>
      <c r="IWH55" s="284"/>
      <c r="IWI55" s="285"/>
      <c r="IWJ55" s="480"/>
      <c r="IWK55" s="480"/>
      <c r="IWL55" s="480"/>
      <c r="IWM55" s="286"/>
      <c r="IWN55" s="287"/>
      <c r="IWO55" s="288"/>
      <c r="IWP55" s="284"/>
      <c r="IWQ55" s="285"/>
      <c r="IWR55" s="480"/>
      <c r="IWS55" s="480"/>
      <c r="IWT55" s="480"/>
      <c r="IWU55" s="286"/>
      <c r="IWV55" s="287"/>
      <c r="IWW55" s="288"/>
      <c r="IWX55" s="284"/>
      <c r="IWY55" s="285"/>
      <c r="IWZ55" s="480"/>
      <c r="IXA55" s="480"/>
      <c r="IXB55" s="480"/>
      <c r="IXC55" s="286"/>
      <c r="IXD55" s="287"/>
      <c r="IXE55" s="288"/>
      <c r="IXF55" s="284"/>
      <c r="IXG55" s="285"/>
      <c r="IXH55" s="480"/>
      <c r="IXI55" s="480"/>
      <c r="IXJ55" s="480"/>
      <c r="IXK55" s="286"/>
      <c r="IXL55" s="287"/>
      <c r="IXM55" s="288"/>
      <c r="IXN55" s="284"/>
      <c r="IXO55" s="285"/>
      <c r="IXP55" s="480"/>
      <c r="IXQ55" s="480"/>
      <c r="IXR55" s="480"/>
      <c r="IXS55" s="286"/>
      <c r="IXT55" s="287"/>
      <c r="IXU55" s="288"/>
      <c r="IXV55" s="284"/>
      <c r="IXW55" s="285"/>
      <c r="IXX55" s="480"/>
      <c r="IXY55" s="480"/>
      <c r="IXZ55" s="480"/>
      <c r="IYA55" s="286"/>
      <c r="IYB55" s="287"/>
      <c r="IYC55" s="288"/>
      <c r="IYD55" s="284"/>
      <c r="IYE55" s="285"/>
      <c r="IYF55" s="480"/>
      <c r="IYG55" s="480"/>
      <c r="IYH55" s="480"/>
      <c r="IYI55" s="286"/>
      <c r="IYJ55" s="287"/>
      <c r="IYK55" s="288"/>
      <c r="IYL55" s="284"/>
      <c r="IYM55" s="285"/>
      <c r="IYN55" s="480"/>
      <c r="IYO55" s="480"/>
      <c r="IYP55" s="480"/>
      <c r="IYQ55" s="286"/>
      <c r="IYR55" s="287"/>
      <c r="IYS55" s="288"/>
      <c r="IYT55" s="284"/>
      <c r="IYU55" s="285"/>
      <c r="IYV55" s="480"/>
      <c r="IYW55" s="480"/>
      <c r="IYX55" s="480"/>
      <c r="IYY55" s="286"/>
      <c r="IYZ55" s="287"/>
      <c r="IZA55" s="288"/>
      <c r="IZB55" s="284"/>
      <c r="IZC55" s="285"/>
      <c r="IZD55" s="480"/>
      <c r="IZE55" s="480"/>
      <c r="IZF55" s="480"/>
      <c r="IZG55" s="286"/>
      <c r="IZH55" s="287"/>
      <c r="IZI55" s="288"/>
      <c r="IZJ55" s="284"/>
      <c r="IZK55" s="285"/>
      <c r="IZL55" s="480"/>
      <c r="IZM55" s="480"/>
      <c r="IZN55" s="480"/>
      <c r="IZO55" s="286"/>
      <c r="IZP55" s="287"/>
      <c r="IZQ55" s="288"/>
      <c r="IZR55" s="284"/>
      <c r="IZS55" s="285"/>
      <c r="IZT55" s="480"/>
      <c r="IZU55" s="480"/>
      <c r="IZV55" s="480"/>
      <c r="IZW55" s="286"/>
      <c r="IZX55" s="287"/>
      <c r="IZY55" s="288"/>
      <c r="IZZ55" s="284"/>
      <c r="JAA55" s="285"/>
      <c r="JAB55" s="480"/>
      <c r="JAC55" s="480"/>
      <c r="JAD55" s="480"/>
      <c r="JAE55" s="286"/>
      <c r="JAF55" s="287"/>
      <c r="JAG55" s="288"/>
      <c r="JAH55" s="284"/>
      <c r="JAI55" s="285"/>
      <c r="JAJ55" s="480"/>
      <c r="JAK55" s="480"/>
      <c r="JAL55" s="480"/>
      <c r="JAM55" s="286"/>
      <c r="JAN55" s="287"/>
      <c r="JAO55" s="288"/>
      <c r="JAP55" s="284"/>
      <c r="JAQ55" s="285"/>
      <c r="JAR55" s="480"/>
      <c r="JAS55" s="480"/>
      <c r="JAT55" s="480"/>
      <c r="JAU55" s="286"/>
      <c r="JAV55" s="287"/>
      <c r="JAW55" s="288"/>
      <c r="JAX55" s="284"/>
      <c r="JAY55" s="285"/>
      <c r="JAZ55" s="480"/>
      <c r="JBA55" s="480"/>
      <c r="JBB55" s="480"/>
      <c r="JBC55" s="286"/>
      <c r="JBD55" s="287"/>
      <c r="JBE55" s="288"/>
      <c r="JBF55" s="284"/>
      <c r="JBG55" s="285"/>
      <c r="JBH55" s="480"/>
      <c r="JBI55" s="480"/>
      <c r="JBJ55" s="480"/>
      <c r="JBK55" s="286"/>
      <c r="JBL55" s="287"/>
      <c r="JBM55" s="288"/>
      <c r="JBN55" s="284"/>
      <c r="JBO55" s="285"/>
      <c r="JBP55" s="480"/>
      <c r="JBQ55" s="480"/>
      <c r="JBR55" s="480"/>
      <c r="JBS55" s="286"/>
      <c r="JBT55" s="287"/>
      <c r="JBU55" s="288"/>
      <c r="JBV55" s="284"/>
      <c r="JBW55" s="285"/>
      <c r="JBX55" s="480"/>
      <c r="JBY55" s="480"/>
      <c r="JBZ55" s="480"/>
      <c r="JCA55" s="286"/>
      <c r="JCB55" s="287"/>
      <c r="JCC55" s="288"/>
      <c r="JCD55" s="284"/>
      <c r="JCE55" s="285"/>
      <c r="JCF55" s="480"/>
      <c r="JCG55" s="480"/>
      <c r="JCH55" s="480"/>
      <c r="JCI55" s="286"/>
      <c r="JCJ55" s="287"/>
      <c r="JCK55" s="288"/>
      <c r="JCL55" s="284"/>
      <c r="JCM55" s="285"/>
      <c r="JCN55" s="480"/>
      <c r="JCO55" s="480"/>
      <c r="JCP55" s="480"/>
      <c r="JCQ55" s="286"/>
      <c r="JCR55" s="287"/>
      <c r="JCS55" s="288"/>
      <c r="JCT55" s="284"/>
      <c r="JCU55" s="285"/>
      <c r="JCV55" s="480"/>
      <c r="JCW55" s="480"/>
      <c r="JCX55" s="480"/>
      <c r="JCY55" s="286"/>
      <c r="JCZ55" s="287"/>
      <c r="JDA55" s="288"/>
      <c r="JDB55" s="284"/>
      <c r="JDC55" s="285"/>
      <c r="JDD55" s="480"/>
      <c r="JDE55" s="480"/>
      <c r="JDF55" s="480"/>
      <c r="JDG55" s="286"/>
      <c r="JDH55" s="287"/>
      <c r="JDI55" s="288"/>
      <c r="JDJ55" s="284"/>
      <c r="JDK55" s="285"/>
      <c r="JDL55" s="480"/>
      <c r="JDM55" s="480"/>
      <c r="JDN55" s="480"/>
      <c r="JDO55" s="286"/>
      <c r="JDP55" s="287"/>
      <c r="JDQ55" s="288"/>
      <c r="JDR55" s="284"/>
      <c r="JDS55" s="285"/>
      <c r="JDT55" s="480"/>
      <c r="JDU55" s="480"/>
      <c r="JDV55" s="480"/>
      <c r="JDW55" s="286"/>
      <c r="JDX55" s="287"/>
      <c r="JDY55" s="288"/>
      <c r="JDZ55" s="284"/>
      <c r="JEA55" s="285"/>
      <c r="JEB55" s="480"/>
      <c r="JEC55" s="480"/>
      <c r="JED55" s="480"/>
      <c r="JEE55" s="286"/>
      <c r="JEF55" s="287"/>
      <c r="JEG55" s="288"/>
      <c r="JEH55" s="284"/>
      <c r="JEI55" s="285"/>
      <c r="JEJ55" s="480"/>
      <c r="JEK55" s="480"/>
      <c r="JEL55" s="480"/>
      <c r="JEM55" s="286"/>
      <c r="JEN55" s="287"/>
      <c r="JEO55" s="288"/>
      <c r="JEP55" s="284"/>
      <c r="JEQ55" s="285"/>
      <c r="JER55" s="480"/>
      <c r="JES55" s="480"/>
      <c r="JET55" s="480"/>
      <c r="JEU55" s="286"/>
      <c r="JEV55" s="287"/>
      <c r="JEW55" s="288"/>
      <c r="JEX55" s="284"/>
      <c r="JEY55" s="285"/>
      <c r="JEZ55" s="480"/>
      <c r="JFA55" s="480"/>
      <c r="JFB55" s="480"/>
      <c r="JFC55" s="286"/>
      <c r="JFD55" s="287"/>
      <c r="JFE55" s="288"/>
      <c r="JFF55" s="284"/>
      <c r="JFG55" s="285"/>
      <c r="JFH55" s="480"/>
      <c r="JFI55" s="480"/>
      <c r="JFJ55" s="480"/>
      <c r="JFK55" s="286"/>
      <c r="JFL55" s="287"/>
      <c r="JFM55" s="288"/>
      <c r="JFN55" s="284"/>
      <c r="JFO55" s="285"/>
      <c r="JFP55" s="480"/>
      <c r="JFQ55" s="480"/>
      <c r="JFR55" s="480"/>
      <c r="JFS55" s="286"/>
      <c r="JFT55" s="287"/>
      <c r="JFU55" s="288"/>
      <c r="JFV55" s="284"/>
      <c r="JFW55" s="285"/>
      <c r="JFX55" s="480"/>
      <c r="JFY55" s="480"/>
      <c r="JFZ55" s="480"/>
      <c r="JGA55" s="286"/>
      <c r="JGB55" s="287"/>
      <c r="JGC55" s="288"/>
      <c r="JGD55" s="284"/>
      <c r="JGE55" s="285"/>
      <c r="JGF55" s="480"/>
      <c r="JGG55" s="480"/>
      <c r="JGH55" s="480"/>
      <c r="JGI55" s="286"/>
      <c r="JGJ55" s="287"/>
      <c r="JGK55" s="288"/>
      <c r="JGL55" s="284"/>
      <c r="JGM55" s="285"/>
      <c r="JGN55" s="480"/>
      <c r="JGO55" s="480"/>
      <c r="JGP55" s="480"/>
      <c r="JGQ55" s="286"/>
      <c r="JGR55" s="287"/>
      <c r="JGS55" s="288"/>
      <c r="JGT55" s="284"/>
      <c r="JGU55" s="285"/>
      <c r="JGV55" s="480"/>
      <c r="JGW55" s="480"/>
      <c r="JGX55" s="480"/>
      <c r="JGY55" s="286"/>
      <c r="JGZ55" s="287"/>
      <c r="JHA55" s="288"/>
      <c r="JHB55" s="284"/>
      <c r="JHC55" s="285"/>
      <c r="JHD55" s="480"/>
      <c r="JHE55" s="480"/>
      <c r="JHF55" s="480"/>
      <c r="JHG55" s="286"/>
      <c r="JHH55" s="287"/>
      <c r="JHI55" s="288"/>
      <c r="JHJ55" s="284"/>
      <c r="JHK55" s="285"/>
      <c r="JHL55" s="480"/>
      <c r="JHM55" s="480"/>
      <c r="JHN55" s="480"/>
      <c r="JHO55" s="286"/>
      <c r="JHP55" s="287"/>
      <c r="JHQ55" s="288"/>
      <c r="JHR55" s="284"/>
      <c r="JHS55" s="285"/>
      <c r="JHT55" s="480"/>
      <c r="JHU55" s="480"/>
      <c r="JHV55" s="480"/>
      <c r="JHW55" s="286"/>
      <c r="JHX55" s="287"/>
      <c r="JHY55" s="288"/>
      <c r="JHZ55" s="284"/>
      <c r="JIA55" s="285"/>
      <c r="JIB55" s="480"/>
      <c r="JIC55" s="480"/>
      <c r="JID55" s="480"/>
      <c r="JIE55" s="286"/>
      <c r="JIF55" s="287"/>
      <c r="JIG55" s="288"/>
      <c r="JIH55" s="284"/>
      <c r="JII55" s="285"/>
      <c r="JIJ55" s="480"/>
      <c r="JIK55" s="480"/>
      <c r="JIL55" s="480"/>
      <c r="JIM55" s="286"/>
      <c r="JIN55" s="287"/>
      <c r="JIO55" s="288"/>
      <c r="JIP55" s="284"/>
      <c r="JIQ55" s="285"/>
      <c r="JIR55" s="480"/>
      <c r="JIS55" s="480"/>
      <c r="JIT55" s="480"/>
      <c r="JIU55" s="286"/>
      <c r="JIV55" s="287"/>
      <c r="JIW55" s="288"/>
      <c r="JIX55" s="284"/>
      <c r="JIY55" s="285"/>
      <c r="JIZ55" s="480"/>
      <c r="JJA55" s="480"/>
      <c r="JJB55" s="480"/>
      <c r="JJC55" s="286"/>
      <c r="JJD55" s="287"/>
      <c r="JJE55" s="288"/>
      <c r="JJF55" s="284"/>
      <c r="JJG55" s="285"/>
      <c r="JJH55" s="480"/>
      <c r="JJI55" s="480"/>
      <c r="JJJ55" s="480"/>
      <c r="JJK55" s="286"/>
      <c r="JJL55" s="287"/>
      <c r="JJM55" s="288"/>
      <c r="JJN55" s="284"/>
      <c r="JJO55" s="285"/>
      <c r="JJP55" s="480"/>
      <c r="JJQ55" s="480"/>
      <c r="JJR55" s="480"/>
      <c r="JJS55" s="286"/>
      <c r="JJT55" s="287"/>
      <c r="JJU55" s="288"/>
      <c r="JJV55" s="284"/>
      <c r="JJW55" s="285"/>
      <c r="JJX55" s="480"/>
      <c r="JJY55" s="480"/>
      <c r="JJZ55" s="480"/>
      <c r="JKA55" s="286"/>
      <c r="JKB55" s="287"/>
      <c r="JKC55" s="288"/>
      <c r="JKD55" s="284"/>
      <c r="JKE55" s="285"/>
      <c r="JKF55" s="480"/>
      <c r="JKG55" s="480"/>
      <c r="JKH55" s="480"/>
      <c r="JKI55" s="286"/>
      <c r="JKJ55" s="287"/>
      <c r="JKK55" s="288"/>
      <c r="JKL55" s="284"/>
      <c r="JKM55" s="285"/>
      <c r="JKN55" s="480"/>
      <c r="JKO55" s="480"/>
      <c r="JKP55" s="480"/>
      <c r="JKQ55" s="286"/>
      <c r="JKR55" s="287"/>
      <c r="JKS55" s="288"/>
      <c r="JKT55" s="284"/>
      <c r="JKU55" s="285"/>
      <c r="JKV55" s="480"/>
      <c r="JKW55" s="480"/>
      <c r="JKX55" s="480"/>
      <c r="JKY55" s="286"/>
      <c r="JKZ55" s="287"/>
      <c r="JLA55" s="288"/>
      <c r="JLB55" s="284"/>
      <c r="JLC55" s="285"/>
      <c r="JLD55" s="480"/>
      <c r="JLE55" s="480"/>
      <c r="JLF55" s="480"/>
      <c r="JLG55" s="286"/>
      <c r="JLH55" s="287"/>
      <c r="JLI55" s="288"/>
      <c r="JLJ55" s="284"/>
      <c r="JLK55" s="285"/>
      <c r="JLL55" s="480"/>
      <c r="JLM55" s="480"/>
      <c r="JLN55" s="480"/>
      <c r="JLO55" s="286"/>
      <c r="JLP55" s="287"/>
      <c r="JLQ55" s="288"/>
      <c r="JLR55" s="284"/>
      <c r="JLS55" s="285"/>
      <c r="JLT55" s="480"/>
      <c r="JLU55" s="480"/>
      <c r="JLV55" s="480"/>
      <c r="JLW55" s="286"/>
      <c r="JLX55" s="287"/>
      <c r="JLY55" s="288"/>
      <c r="JLZ55" s="284"/>
      <c r="JMA55" s="285"/>
      <c r="JMB55" s="480"/>
      <c r="JMC55" s="480"/>
      <c r="JMD55" s="480"/>
      <c r="JME55" s="286"/>
      <c r="JMF55" s="287"/>
      <c r="JMG55" s="288"/>
      <c r="JMH55" s="284"/>
      <c r="JMI55" s="285"/>
      <c r="JMJ55" s="480"/>
      <c r="JMK55" s="480"/>
      <c r="JML55" s="480"/>
      <c r="JMM55" s="286"/>
      <c r="JMN55" s="287"/>
      <c r="JMO55" s="288"/>
      <c r="JMP55" s="284"/>
      <c r="JMQ55" s="285"/>
      <c r="JMR55" s="480"/>
      <c r="JMS55" s="480"/>
      <c r="JMT55" s="480"/>
      <c r="JMU55" s="286"/>
      <c r="JMV55" s="287"/>
      <c r="JMW55" s="288"/>
      <c r="JMX55" s="284"/>
      <c r="JMY55" s="285"/>
      <c r="JMZ55" s="480"/>
      <c r="JNA55" s="480"/>
      <c r="JNB55" s="480"/>
      <c r="JNC55" s="286"/>
      <c r="JND55" s="287"/>
      <c r="JNE55" s="288"/>
      <c r="JNF55" s="284"/>
      <c r="JNG55" s="285"/>
      <c r="JNH55" s="480"/>
      <c r="JNI55" s="480"/>
      <c r="JNJ55" s="480"/>
      <c r="JNK55" s="286"/>
      <c r="JNL55" s="287"/>
      <c r="JNM55" s="288"/>
      <c r="JNN55" s="284"/>
      <c r="JNO55" s="285"/>
      <c r="JNP55" s="480"/>
      <c r="JNQ55" s="480"/>
      <c r="JNR55" s="480"/>
      <c r="JNS55" s="286"/>
      <c r="JNT55" s="287"/>
      <c r="JNU55" s="288"/>
      <c r="JNV55" s="284"/>
      <c r="JNW55" s="285"/>
      <c r="JNX55" s="480"/>
      <c r="JNY55" s="480"/>
      <c r="JNZ55" s="480"/>
      <c r="JOA55" s="286"/>
      <c r="JOB55" s="287"/>
      <c r="JOC55" s="288"/>
      <c r="JOD55" s="284"/>
      <c r="JOE55" s="285"/>
      <c r="JOF55" s="480"/>
      <c r="JOG55" s="480"/>
      <c r="JOH55" s="480"/>
      <c r="JOI55" s="286"/>
      <c r="JOJ55" s="287"/>
      <c r="JOK55" s="288"/>
      <c r="JOL55" s="284"/>
      <c r="JOM55" s="285"/>
      <c r="JON55" s="480"/>
      <c r="JOO55" s="480"/>
      <c r="JOP55" s="480"/>
      <c r="JOQ55" s="286"/>
      <c r="JOR55" s="287"/>
      <c r="JOS55" s="288"/>
      <c r="JOT55" s="284"/>
      <c r="JOU55" s="285"/>
      <c r="JOV55" s="480"/>
      <c r="JOW55" s="480"/>
      <c r="JOX55" s="480"/>
      <c r="JOY55" s="286"/>
      <c r="JOZ55" s="287"/>
      <c r="JPA55" s="288"/>
      <c r="JPB55" s="284"/>
      <c r="JPC55" s="285"/>
      <c r="JPD55" s="480"/>
      <c r="JPE55" s="480"/>
      <c r="JPF55" s="480"/>
      <c r="JPG55" s="286"/>
      <c r="JPH55" s="287"/>
      <c r="JPI55" s="288"/>
      <c r="JPJ55" s="284"/>
      <c r="JPK55" s="285"/>
      <c r="JPL55" s="480"/>
      <c r="JPM55" s="480"/>
      <c r="JPN55" s="480"/>
      <c r="JPO55" s="286"/>
      <c r="JPP55" s="287"/>
      <c r="JPQ55" s="288"/>
      <c r="JPR55" s="284"/>
      <c r="JPS55" s="285"/>
      <c r="JPT55" s="480"/>
      <c r="JPU55" s="480"/>
      <c r="JPV55" s="480"/>
      <c r="JPW55" s="286"/>
      <c r="JPX55" s="287"/>
      <c r="JPY55" s="288"/>
      <c r="JPZ55" s="284"/>
      <c r="JQA55" s="285"/>
      <c r="JQB55" s="480"/>
      <c r="JQC55" s="480"/>
      <c r="JQD55" s="480"/>
      <c r="JQE55" s="286"/>
      <c r="JQF55" s="287"/>
      <c r="JQG55" s="288"/>
      <c r="JQH55" s="284"/>
      <c r="JQI55" s="285"/>
      <c r="JQJ55" s="480"/>
      <c r="JQK55" s="480"/>
      <c r="JQL55" s="480"/>
      <c r="JQM55" s="286"/>
      <c r="JQN55" s="287"/>
      <c r="JQO55" s="288"/>
      <c r="JQP55" s="284"/>
      <c r="JQQ55" s="285"/>
      <c r="JQR55" s="480"/>
      <c r="JQS55" s="480"/>
      <c r="JQT55" s="480"/>
      <c r="JQU55" s="286"/>
      <c r="JQV55" s="287"/>
      <c r="JQW55" s="288"/>
      <c r="JQX55" s="284"/>
      <c r="JQY55" s="285"/>
      <c r="JQZ55" s="480"/>
      <c r="JRA55" s="480"/>
      <c r="JRB55" s="480"/>
      <c r="JRC55" s="286"/>
      <c r="JRD55" s="287"/>
      <c r="JRE55" s="288"/>
      <c r="JRF55" s="284"/>
      <c r="JRG55" s="285"/>
      <c r="JRH55" s="480"/>
      <c r="JRI55" s="480"/>
      <c r="JRJ55" s="480"/>
      <c r="JRK55" s="286"/>
      <c r="JRL55" s="287"/>
      <c r="JRM55" s="288"/>
      <c r="JRN55" s="284"/>
      <c r="JRO55" s="285"/>
      <c r="JRP55" s="480"/>
      <c r="JRQ55" s="480"/>
      <c r="JRR55" s="480"/>
      <c r="JRS55" s="286"/>
      <c r="JRT55" s="287"/>
      <c r="JRU55" s="288"/>
      <c r="JRV55" s="284"/>
      <c r="JRW55" s="285"/>
      <c r="JRX55" s="480"/>
      <c r="JRY55" s="480"/>
      <c r="JRZ55" s="480"/>
      <c r="JSA55" s="286"/>
      <c r="JSB55" s="287"/>
      <c r="JSC55" s="288"/>
      <c r="JSD55" s="284"/>
      <c r="JSE55" s="285"/>
      <c r="JSF55" s="480"/>
      <c r="JSG55" s="480"/>
      <c r="JSH55" s="480"/>
      <c r="JSI55" s="286"/>
      <c r="JSJ55" s="287"/>
      <c r="JSK55" s="288"/>
      <c r="JSL55" s="284"/>
      <c r="JSM55" s="285"/>
      <c r="JSN55" s="480"/>
      <c r="JSO55" s="480"/>
      <c r="JSP55" s="480"/>
      <c r="JSQ55" s="286"/>
      <c r="JSR55" s="287"/>
      <c r="JSS55" s="288"/>
      <c r="JST55" s="284"/>
      <c r="JSU55" s="285"/>
      <c r="JSV55" s="480"/>
      <c r="JSW55" s="480"/>
      <c r="JSX55" s="480"/>
      <c r="JSY55" s="286"/>
      <c r="JSZ55" s="287"/>
      <c r="JTA55" s="288"/>
      <c r="JTB55" s="284"/>
      <c r="JTC55" s="285"/>
      <c r="JTD55" s="480"/>
      <c r="JTE55" s="480"/>
      <c r="JTF55" s="480"/>
      <c r="JTG55" s="286"/>
      <c r="JTH55" s="287"/>
      <c r="JTI55" s="288"/>
      <c r="JTJ55" s="284"/>
      <c r="JTK55" s="285"/>
      <c r="JTL55" s="480"/>
      <c r="JTM55" s="480"/>
      <c r="JTN55" s="480"/>
      <c r="JTO55" s="286"/>
      <c r="JTP55" s="287"/>
      <c r="JTQ55" s="288"/>
      <c r="JTR55" s="284"/>
      <c r="JTS55" s="285"/>
      <c r="JTT55" s="480"/>
      <c r="JTU55" s="480"/>
      <c r="JTV55" s="480"/>
      <c r="JTW55" s="286"/>
      <c r="JTX55" s="287"/>
      <c r="JTY55" s="288"/>
      <c r="JTZ55" s="284"/>
      <c r="JUA55" s="285"/>
      <c r="JUB55" s="480"/>
      <c r="JUC55" s="480"/>
      <c r="JUD55" s="480"/>
      <c r="JUE55" s="286"/>
      <c r="JUF55" s="287"/>
      <c r="JUG55" s="288"/>
      <c r="JUH55" s="284"/>
      <c r="JUI55" s="285"/>
      <c r="JUJ55" s="480"/>
      <c r="JUK55" s="480"/>
      <c r="JUL55" s="480"/>
      <c r="JUM55" s="286"/>
      <c r="JUN55" s="287"/>
      <c r="JUO55" s="288"/>
      <c r="JUP55" s="284"/>
      <c r="JUQ55" s="285"/>
      <c r="JUR55" s="480"/>
      <c r="JUS55" s="480"/>
      <c r="JUT55" s="480"/>
      <c r="JUU55" s="286"/>
      <c r="JUV55" s="287"/>
      <c r="JUW55" s="288"/>
      <c r="JUX55" s="284"/>
      <c r="JUY55" s="285"/>
      <c r="JUZ55" s="480"/>
      <c r="JVA55" s="480"/>
      <c r="JVB55" s="480"/>
      <c r="JVC55" s="286"/>
      <c r="JVD55" s="287"/>
      <c r="JVE55" s="288"/>
      <c r="JVF55" s="284"/>
      <c r="JVG55" s="285"/>
      <c r="JVH55" s="480"/>
      <c r="JVI55" s="480"/>
      <c r="JVJ55" s="480"/>
      <c r="JVK55" s="286"/>
      <c r="JVL55" s="287"/>
      <c r="JVM55" s="288"/>
      <c r="JVN55" s="284"/>
      <c r="JVO55" s="285"/>
      <c r="JVP55" s="480"/>
      <c r="JVQ55" s="480"/>
      <c r="JVR55" s="480"/>
      <c r="JVS55" s="286"/>
      <c r="JVT55" s="287"/>
      <c r="JVU55" s="288"/>
      <c r="JVV55" s="284"/>
      <c r="JVW55" s="285"/>
      <c r="JVX55" s="480"/>
      <c r="JVY55" s="480"/>
      <c r="JVZ55" s="480"/>
      <c r="JWA55" s="286"/>
      <c r="JWB55" s="287"/>
      <c r="JWC55" s="288"/>
      <c r="JWD55" s="284"/>
      <c r="JWE55" s="285"/>
      <c r="JWF55" s="480"/>
      <c r="JWG55" s="480"/>
      <c r="JWH55" s="480"/>
      <c r="JWI55" s="286"/>
      <c r="JWJ55" s="287"/>
      <c r="JWK55" s="288"/>
      <c r="JWL55" s="284"/>
      <c r="JWM55" s="285"/>
      <c r="JWN55" s="480"/>
      <c r="JWO55" s="480"/>
      <c r="JWP55" s="480"/>
      <c r="JWQ55" s="286"/>
      <c r="JWR55" s="287"/>
      <c r="JWS55" s="288"/>
      <c r="JWT55" s="284"/>
      <c r="JWU55" s="285"/>
      <c r="JWV55" s="480"/>
      <c r="JWW55" s="480"/>
      <c r="JWX55" s="480"/>
      <c r="JWY55" s="286"/>
      <c r="JWZ55" s="287"/>
      <c r="JXA55" s="288"/>
      <c r="JXB55" s="284"/>
      <c r="JXC55" s="285"/>
      <c r="JXD55" s="480"/>
      <c r="JXE55" s="480"/>
      <c r="JXF55" s="480"/>
      <c r="JXG55" s="286"/>
      <c r="JXH55" s="287"/>
      <c r="JXI55" s="288"/>
      <c r="JXJ55" s="284"/>
      <c r="JXK55" s="285"/>
      <c r="JXL55" s="480"/>
      <c r="JXM55" s="480"/>
      <c r="JXN55" s="480"/>
      <c r="JXO55" s="286"/>
      <c r="JXP55" s="287"/>
      <c r="JXQ55" s="288"/>
      <c r="JXR55" s="284"/>
      <c r="JXS55" s="285"/>
      <c r="JXT55" s="480"/>
      <c r="JXU55" s="480"/>
      <c r="JXV55" s="480"/>
      <c r="JXW55" s="286"/>
      <c r="JXX55" s="287"/>
      <c r="JXY55" s="288"/>
      <c r="JXZ55" s="284"/>
      <c r="JYA55" s="285"/>
      <c r="JYB55" s="480"/>
      <c r="JYC55" s="480"/>
      <c r="JYD55" s="480"/>
      <c r="JYE55" s="286"/>
      <c r="JYF55" s="287"/>
      <c r="JYG55" s="288"/>
      <c r="JYH55" s="284"/>
      <c r="JYI55" s="285"/>
      <c r="JYJ55" s="480"/>
      <c r="JYK55" s="480"/>
      <c r="JYL55" s="480"/>
      <c r="JYM55" s="286"/>
      <c r="JYN55" s="287"/>
      <c r="JYO55" s="288"/>
      <c r="JYP55" s="284"/>
      <c r="JYQ55" s="285"/>
      <c r="JYR55" s="480"/>
      <c r="JYS55" s="480"/>
      <c r="JYT55" s="480"/>
      <c r="JYU55" s="286"/>
      <c r="JYV55" s="287"/>
      <c r="JYW55" s="288"/>
      <c r="JYX55" s="284"/>
      <c r="JYY55" s="285"/>
      <c r="JYZ55" s="480"/>
      <c r="JZA55" s="480"/>
      <c r="JZB55" s="480"/>
      <c r="JZC55" s="286"/>
      <c r="JZD55" s="287"/>
      <c r="JZE55" s="288"/>
      <c r="JZF55" s="284"/>
      <c r="JZG55" s="285"/>
      <c r="JZH55" s="480"/>
      <c r="JZI55" s="480"/>
      <c r="JZJ55" s="480"/>
      <c r="JZK55" s="286"/>
      <c r="JZL55" s="287"/>
      <c r="JZM55" s="288"/>
      <c r="JZN55" s="284"/>
      <c r="JZO55" s="285"/>
      <c r="JZP55" s="480"/>
      <c r="JZQ55" s="480"/>
      <c r="JZR55" s="480"/>
      <c r="JZS55" s="286"/>
      <c r="JZT55" s="287"/>
      <c r="JZU55" s="288"/>
      <c r="JZV55" s="284"/>
      <c r="JZW55" s="285"/>
      <c r="JZX55" s="480"/>
      <c r="JZY55" s="480"/>
      <c r="JZZ55" s="480"/>
      <c r="KAA55" s="286"/>
      <c r="KAB55" s="287"/>
      <c r="KAC55" s="288"/>
      <c r="KAD55" s="284"/>
      <c r="KAE55" s="285"/>
      <c r="KAF55" s="480"/>
      <c r="KAG55" s="480"/>
      <c r="KAH55" s="480"/>
      <c r="KAI55" s="286"/>
      <c r="KAJ55" s="287"/>
      <c r="KAK55" s="288"/>
      <c r="KAL55" s="284"/>
      <c r="KAM55" s="285"/>
      <c r="KAN55" s="480"/>
      <c r="KAO55" s="480"/>
      <c r="KAP55" s="480"/>
      <c r="KAQ55" s="286"/>
      <c r="KAR55" s="287"/>
      <c r="KAS55" s="288"/>
      <c r="KAT55" s="284"/>
      <c r="KAU55" s="285"/>
      <c r="KAV55" s="480"/>
      <c r="KAW55" s="480"/>
      <c r="KAX55" s="480"/>
      <c r="KAY55" s="286"/>
      <c r="KAZ55" s="287"/>
      <c r="KBA55" s="288"/>
      <c r="KBB55" s="284"/>
      <c r="KBC55" s="285"/>
      <c r="KBD55" s="480"/>
      <c r="KBE55" s="480"/>
      <c r="KBF55" s="480"/>
      <c r="KBG55" s="286"/>
      <c r="KBH55" s="287"/>
      <c r="KBI55" s="288"/>
      <c r="KBJ55" s="284"/>
      <c r="KBK55" s="285"/>
      <c r="KBL55" s="480"/>
      <c r="KBM55" s="480"/>
      <c r="KBN55" s="480"/>
      <c r="KBO55" s="286"/>
      <c r="KBP55" s="287"/>
      <c r="KBQ55" s="288"/>
      <c r="KBR55" s="284"/>
      <c r="KBS55" s="285"/>
      <c r="KBT55" s="480"/>
      <c r="KBU55" s="480"/>
      <c r="KBV55" s="480"/>
      <c r="KBW55" s="286"/>
      <c r="KBX55" s="287"/>
      <c r="KBY55" s="288"/>
      <c r="KBZ55" s="284"/>
      <c r="KCA55" s="285"/>
      <c r="KCB55" s="480"/>
      <c r="KCC55" s="480"/>
      <c r="KCD55" s="480"/>
      <c r="KCE55" s="286"/>
      <c r="KCF55" s="287"/>
      <c r="KCG55" s="288"/>
      <c r="KCH55" s="284"/>
      <c r="KCI55" s="285"/>
      <c r="KCJ55" s="480"/>
      <c r="KCK55" s="480"/>
      <c r="KCL55" s="480"/>
      <c r="KCM55" s="286"/>
      <c r="KCN55" s="287"/>
      <c r="KCO55" s="288"/>
      <c r="KCP55" s="284"/>
      <c r="KCQ55" s="285"/>
      <c r="KCR55" s="480"/>
      <c r="KCS55" s="480"/>
      <c r="KCT55" s="480"/>
      <c r="KCU55" s="286"/>
      <c r="KCV55" s="287"/>
      <c r="KCW55" s="288"/>
      <c r="KCX55" s="284"/>
      <c r="KCY55" s="285"/>
      <c r="KCZ55" s="480"/>
      <c r="KDA55" s="480"/>
      <c r="KDB55" s="480"/>
      <c r="KDC55" s="286"/>
      <c r="KDD55" s="287"/>
      <c r="KDE55" s="288"/>
      <c r="KDF55" s="284"/>
      <c r="KDG55" s="285"/>
      <c r="KDH55" s="480"/>
      <c r="KDI55" s="480"/>
      <c r="KDJ55" s="480"/>
      <c r="KDK55" s="286"/>
      <c r="KDL55" s="287"/>
      <c r="KDM55" s="288"/>
      <c r="KDN55" s="284"/>
      <c r="KDO55" s="285"/>
      <c r="KDP55" s="480"/>
      <c r="KDQ55" s="480"/>
      <c r="KDR55" s="480"/>
      <c r="KDS55" s="286"/>
      <c r="KDT55" s="287"/>
      <c r="KDU55" s="288"/>
      <c r="KDV55" s="284"/>
      <c r="KDW55" s="285"/>
      <c r="KDX55" s="480"/>
      <c r="KDY55" s="480"/>
      <c r="KDZ55" s="480"/>
      <c r="KEA55" s="286"/>
      <c r="KEB55" s="287"/>
      <c r="KEC55" s="288"/>
      <c r="KED55" s="284"/>
      <c r="KEE55" s="285"/>
      <c r="KEF55" s="480"/>
      <c r="KEG55" s="480"/>
      <c r="KEH55" s="480"/>
      <c r="KEI55" s="286"/>
      <c r="KEJ55" s="287"/>
      <c r="KEK55" s="288"/>
      <c r="KEL55" s="284"/>
      <c r="KEM55" s="285"/>
      <c r="KEN55" s="480"/>
      <c r="KEO55" s="480"/>
      <c r="KEP55" s="480"/>
      <c r="KEQ55" s="286"/>
      <c r="KER55" s="287"/>
      <c r="KES55" s="288"/>
      <c r="KET55" s="284"/>
      <c r="KEU55" s="285"/>
      <c r="KEV55" s="480"/>
      <c r="KEW55" s="480"/>
      <c r="KEX55" s="480"/>
      <c r="KEY55" s="286"/>
      <c r="KEZ55" s="287"/>
      <c r="KFA55" s="288"/>
      <c r="KFB55" s="284"/>
      <c r="KFC55" s="285"/>
      <c r="KFD55" s="480"/>
      <c r="KFE55" s="480"/>
      <c r="KFF55" s="480"/>
      <c r="KFG55" s="286"/>
      <c r="KFH55" s="287"/>
      <c r="KFI55" s="288"/>
      <c r="KFJ55" s="284"/>
      <c r="KFK55" s="285"/>
      <c r="KFL55" s="480"/>
      <c r="KFM55" s="480"/>
      <c r="KFN55" s="480"/>
      <c r="KFO55" s="286"/>
      <c r="KFP55" s="287"/>
      <c r="KFQ55" s="288"/>
      <c r="KFR55" s="284"/>
      <c r="KFS55" s="285"/>
      <c r="KFT55" s="480"/>
      <c r="KFU55" s="480"/>
      <c r="KFV55" s="480"/>
      <c r="KFW55" s="286"/>
      <c r="KFX55" s="287"/>
      <c r="KFY55" s="288"/>
      <c r="KFZ55" s="284"/>
      <c r="KGA55" s="285"/>
      <c r="KGB55" s="480"/>
      <c r="KGC55" s="480"/>
      <c r="KGD55" s="480"/>
      <c r="KGE55" s="286"/>
      <c r="KGF55" s="287"/>
      <c r="KGG55" s="288"/>
      <c r="KGH55" s="284"/>
      <c r="KGI55" s="285"/>
      <c r="KGJ55" s="480"/>
      <c r="KGK55" s="480"/>
      <c r="KGL55" s="480"/>
      <c r="KGM55" s="286"/>
      <c r="KGN55" s="287"/>
      <c r="KGO55" s="288"/>
      <c r="KGP55" s="284"/>
      <c r="KGQ55" s="285"/>
      <c r="KGR55" s="480"/>
      <c r="KGS55" s="480"/>
      <c r="KGT55" s="480"/>
      <c r="KGU55" s="286"/>
      <c r="KGV55" s="287"/>
      <c r="KGW55" s="288"/>
      <c r="KGX55" s="284"/>
      <c r="KGY55" s="285"/>
      <c r="KGZ55" s="480"/>
      <c r="KHA55" s="480"/>
      <c r="KHB55" s="480"/>
      <c r="KHC55" s="286"/>
      <c r="KHD55" s="287"/>
      <c r="KHE55" s="288"/>
      <c r="KHF55" s="284"/>
      <c r="KHG55" s="285"/>
      <c r="KHH55" s="480"/>
      <c r="KHI55" s="480"/>
      <c r="KHJ55" s="480"/>
      <c r="KHK55" s="286"/>
      <c r="KHL55" s="287"/>
      <c r="KHM55" s="288"/>
      <c r="KHN55" s="284"/>
      <c r="KHO55" s="285"/>
      <c r="KHP55" s="480"/>
      <c r="KHQ55" s="480"/>
      <c r="KHR55" s="480"/>
      <c r="KHS55" s="286"/>
      <c r="KHT55" s="287"/>
      <c r="KHU55" s="288"/>
      <c r="KHV55" s="284"/>
      <c r="KHW55" s="285"/>
      <c r="KHX55" s="480"/>
      <c r="KHY55" s="480"/>
      <c r="KHZ55" s="480"/>
      <c r="KIA55" s="286"/>
      <c r="KIB55" s="287"/>
      <c r="KIC55" s="288"/>
      <c r="KID55" s="284"/>
      <c r="KIE55" s="285"/>
      <c r="KIF55" s="480"/>
      <c r="KIG55" s="480"/>
      <c r="KIH55" s="480"/>
      <c r="KII55" s="286"/>
      <c r="KIJ55" s="287"/>
      <c r="KIK55" s="288"/>
      <c r="KIL55" s="284"/>
      <c r="KIM55" s="285"/>
      <c r="KIN55" s="480"/>
      <c r="KIO55" s="480"/>
      <c r="KIP55" s="480"/>
      <c r="KIQ55" s="286"/>
      <c r="KIR55" s="287"/>
      <c r="KIS55" s="288"/>
      <c r="KIT55" s="284"/>
      <c r="KIU55" s="285"/>
      <c r="KIV55" s="480"/>
      <c r="KIW55" s="480"/>
      <c r="KIX55" s="480"/>
      <c r="KIY55" s="286"/>
      <c r="KIZ55" s="287"/>
      <c r="KJA55" s="288"/>
      <c r="KJB55" s="284"/>
      <c r="KJC55" s="285"/>
      <c r="KJD55" s="480"/>
      <c r="KJE55" s="480"/>
      <c r="KJF55" s="480"/>
      <c r="KJG55" s="286"/>
      <c r="KJH55" s="287"/>
      <c r="KJI55" s="288"/>
      <c r="KJJ55" s="284"/>
      <c r="KJK55" s="285"/>
      <c r="KJL55" s="480"/>
      <c r="KJM55" s="480"/>
      <c r="KJN55" s="480"/>
      <c r="KJO55" s="286"/>
      <c r="KJP55" s="287"/>
      <c r="KJQ55" s="288"/>
      <c r="KJR55" s="284"/>
      <c r="KJS55" s="285"/>
      <c r="KJT55" s="480"/>
      <c r="KJU55" s="480"/>
      <c r="KJV55" s="480"/>
      <c r="KJW55" s="286"/>
      <c r="KJX55" s="287"/>
      <c r="KJY55" s="288"/>
      <c r="KJZ55" s="284"/>
      <c r="KKA55" s="285"/>
      <c r="KKB55" s="480"/>
      <c r="KKC55" s="480"/>
      <c r="KKD55" s="480"/>
      <c r="KKE55" s="286"/>
      <c r="KKF55" s="287"/>
      <c r="KKG55" s="288"/>
      <c r="KKH55" s="284"/>
      <c r="KKI55" s="285"/>
      <c r="KKJ55" s="480"/>
      <c r="KKK55" s="480"/>
      <c r="KKL55" s="480"/>
      <c r="KKM55" s="286"/>
      <c r="KKN55" s="287"/>
      <c r="KKO55" s="288"/>
      <c r="KKP55" s="284"/>
      <c r="KKQ55" s="285"/>
      <c r="KKR55" s="480"/>
      <c r="KKS55" s="480"/>
      <c r="KKT55" s="480"/>
      <c r="KKU55" s="286"/>
      <c r="KKV55" s="287"/>
      <c r="KKW55" s="288"/>
      <c r="KKX55" s="284"/>
      <c r="KKY55" s="285"/>
      <c r="KKZ55" s="480"/>
      <c r="KLA55" s="480"/>
      <c r="KLB55" s="480"/>
      <c r="KLC55" s="286"/>
      <c r="KLD55" s="287"/>
      <c r="KLE55" s="288"/>
      <c r="KLF55" s="284"/>
      <c r="KLG55" s="285"/>
      <c r="KLH55" s="480"/>
      <c r="KLI55" s="480"/>
      <c r="KLJ55" s="480"/>
      <c r="KLK55" s="286"/>
      <c r="KLL55" s="287"/>
      <c r="KLM55" s="288"/>
      <c r="KLN55" s="284"/>
      <c r="KLO55" s="285"/>
      <c r="KLP55" s="480"/>
      <c r="KLQ55" s="480"/>
      <c r="KLR55" s="480"/>
      <c r="KLS55" s="286"/>
      <c r="KLT55" s="287"/>
      <c r="KLU55" s="288"/>
      <c r="KLV55" s="284"/>
      <c r="KLW55" s="285"/>
      <c r="KLX55" s="480"/>
      <c r="KLY55" s="480"/>
      <c r="KLZ55" s="480"/>
      <c r="KMA55" s="286"/>
      <c r="KMB55" s="287"/>
      <c r="KMC55" s="288"/>
      <c r="KMD55" s="284"/>
      <c r="KME55" s="285"/>
      <c r="KMF55" s="480"/>
      <c r="KMG55" s="480"/>
      <c r="KMH55" s="480"/>
      <c r="KMI55" s="286"/>
      <c r="KMJ55" s="287"/>
      <c r="KMK55" s="288"/>
      <c r="KML55" s="284"/>
      <c r="KMM55" s="285"/>
      <c r="KMN55" s="480"/>
      <c r="KMO55" s="480"/>
      <c r="KMP55" s="480"/>
      <c r="KMQ55" s="286"/>
      <c r="KMR55" s="287"/>
      <c r="KMS55" s="288"/>
      <c r="KMT55" s="284"/>
      <c r="KMU55" s="285"/>
      <c r="KMV55" s="480"/>
      <c r="KMW55" s="480"/>
      <c r="KMX55" s="480"/>
      <c r="KMY55" s="286"/>
      <c r="KMZ55" s="287"/>
      <c r="KNA55" s="288"/>
      <c r="KNB55" s="284"/>
      <c r="KNC55" s="285"/>
      <c r="KND55" s="480"/>
      <c r="KNE55" s="480"/>
      <c r="KNF55" s="480"/>
      <c r="KNG55" s="286"/>
      <c r="KNH55" s="287"/>
      <c r="KNI55" s="288"/>
      <c r="KNJ55" s="284"/>
      <c r="KNK55" s="285"/>
      <c r="KNL55" s="480"/>
      <c r="KNM55" s="480"/>
      <c r="KNN55" s="480"/>
      <c r="KNO55" s="286"/>
      <c r="KNP55" s="287"/>
      <c r="KNQ55" s="288"/>
      <c r="KNR55" s="284"/>
      <c r="KNS55" s="285"/>
      <c r="KNT55" s="480"/>
      <c r="KNU55" s="480"/>
      <c r="KNV55" s="480"/>
      <c r="KNW55" s="286"/>
      <c r="KNX55" s="287"/>
      <c r="KNY55" s="288"/>
      <c r="KNZ55" s="284"/>
      <c r="KOA55" s="285"/>
      <c r="KOB55" s="480"/>
      <c r="KOC55" s="480"/>
      <c r="KOD55" s="480"/>
      <c r="KOE55" s="286"/>
      <c r="KOF55" s="287"/>
      <c r="KOG55" s="288"/>
      <c r="KOH55" s="284"/>
      <c r="KOI55" s="285"/>
      <c r="KOJ55" s="480"/>
      <c r="KOK55" s="480"/>
      <c r="KOL55" s="480"/>
      <c r="KOM55" s="286"/>
      <c r="KON55" s="287"/>
      <c r="KOO55" s="288"/>
      <c r="KOP55" s="284"/>
      <c r="KOQ55" s="285"/>
      <c r="KOR55" s="480"/>
      <c r="KOS55" s="480"/>
      <c r="KOT55" s="480"/>
      <c r="KOU55" s="286"/>
      <c r="KOV55" s="287"/>
      <c r="KOW55" s="288"/>
      <c r="KOX55" s="284"/>
      <c r="KOY55" s="285"/>
      <c r="KOZ55" s="480"/>
      <c r="KPA55" s="480"/>
      <c r="KPB55" s="480"/>
      <c r="KPC55" s="286"/>
      <c r="KPD55" s="287"/>
      <c r="KPE55" s="288"/>
      <c r="KPF55" s="284"/>
      <c r="KPG55" s="285"/>
      <c r="KPH55" s="480"/>
      <c r="KPI55" s="480"/>
      <c r="KPJ55" s="480"/>
      <c r="KPK55" s="286"/>
      <c r="KPL55" s="287"/>
      <c r="KPM55" s="288"/>
      <c r="KPN55" s="284"/>
      <c r="KPO55" s="285"/>
      <c r="KPP55" s="480"/>
      <c r="KPQ55" s="480"/>
      <c r="KPR55" s="480"/>
      <c r="KPS55" s="286"/>
      <c r="KPT55" s="287"/>
      <c r="KPU55" s="288"/>
      <c r="KPV55" s="284"/>
      <c r="KPW55" s="285"/>
      <c r="KPX55" s="480"/>
      <c r="KPY55" s="480"/>
      <c r="KPZ55" s="480"/>
      <c r="KQA55" s="286"/>
      <c r="KQB55" s="287"/>
      <c r="KQC55" s="288"/>
      <c r="KQD55" s="284"/>
      <c r="KQE55" s="285"/>
      <c r="KQF55" s="480"/>
      <c r="KQG55" s="480"/>
      <c r="KQH55" s="480"/>
      <c r="KQI55" s="286"/>
      <c r="KQJ55" s="287"/>
      <c r="KQK55" s="288"/>
      <c r="KQL55" s="284"/>
      <c r="KQM55" s="285"/>
      <c r="KQN55" s="480"/>
      <c r="KQO55" s="480"/>
      <c r="KQP55" s="480"/>
      <c r="KQQ55" s="286"/>
      <c r="KQR55" s="287"/>
      <c r="KQS55" s="288"/>
      <c r="KQT55" s="284"/>
      <c r="KQU55" s="285"/>
      <c r="KQV55" s="480"/>
      <c r="KQW55" s="480"/>
      <c r="KQX55" s="480"/>
      <c r="KQY55" s="286"/>
      <c r="KQZ55" s="287"/>
      <c r="KRA55" s="288"/>
      <c r="KRB55" s="284"/>
      <c r="KRC55" s="285"/>
      <c r="KRD55" s="480"/>
      <c r="KRE55" s="480"/>
      <c r="KRF55" s="480"/>
      <c r="KRG55" s="286"/>
      <c r="KRH55" s="287"/>
      <c r="KRI55" s="288"/>
      <c r="KRJ55" s="284"/>
      <c r="KRK55" s="285"/>
      <c r="KRL55" s="480"/>
      <c r="KRM55" s="480"/>
      <c r="KRN55" s="480"/>
      <c r="KRO55" s="286"/>
      <c r="KRP55" s="287"/>
      <c r="KRQ55" s="288"/>
      <c r="KRR55" s="284"/>
      <c r="KRS55" s="285"/>
      <c r="KRT55" s="480"/>
      <c r="KRU55" s="480"/>
      <c r="KRV55" s="480"/>
      <c r="KRW55" s="286"/>
      <c r="KRX55" s="287"/>
      <c r="KRY55" s="288"/>
      <c r="KRZ55" s="284"/>
      <c r="KSA55" s="285"/>
      <c r="KSB55" s="480"/>
      <c r="KSC55" s="480"/>
      <c r="KSD55" s="480"/>
      <c r="KSE55" s="286"/>
      <c r="KSF55" s="287"/>
      <c r="KSG55" s="288"/>
      <c r="KSH55" s="284"/>
      <c r="KSI55" s="285"/>
      <c r="KSJ55" s="480"/>
      <c r="KSK55" s="480"/>
      <c r="KSL55" s="480"/>
      <c r="KSM55" s="286"/>
      <c r="KSN55" s="287"/>
      <c r="KSO55" s="288"/>
      <c r="KSP55" s="284"/>
      <c r="KSQ55" s="285"/>
      <c r="KSR55" s="480"/>
      <c r="KSS55" s="480"/>
      <c r="KST55" s="480"/>
      <c r="KSU55" s="286"/>
      <c r="KSV55" s="287"/>
      <c r="KSW55" s="288"/>
      <c r="KSX55" s="284"/>
      <c r="KSY55" s="285"/>
      <c r="KSZ55" s="480"/>
      <c r="KTA55" s="480"/>
      <c r="KTB55" s="480"/>
      <c r="KTC55" s="286"/>
      <c r="KTD55" s="287"/>
      <c r="KTE55" s="288"/>
      <c r="KTF55" s="284"/>
      <c r="KTG55" s="285"/>
      <c r="KTH55" s="480"/>
      <c r="KTI55" s="480"/>
      <c r="KTJ55" s="480"/>
      <c r="KTK55" s="286"/>
      <c r="KTL55" s="287"/>
      <c r="KTM55" s="288"/>
      <c r="KTN55" s="284"/>
      <c r="KTO55" s="285"/>
      <c r="KTP55" s="480"/>
      <c r="KTQ55" s="480"/>
      <c r="KTR55" s="480"/>
      <c r="KTS55" s="286"/>
      <c r="KTT55" s="287"/>
      <c r="KTU55" s="288"/>
      <c r="KTV55" s="284"/>
      <c r="KTW55" s="285"/>
      <c r="KTX55" s="480"/>
      <c r="KTY55" s="480"/>
      <c r="KTZ55" s="480"/>
      <c r="KUA55" s="286"/>
      <c r="KUB55" s="287"/>
      <c r="KUC55" s="288"/>
      <c r="KUD55" s="284"/>
      <c r="KUE55" s="285"/>
      <c r="KUF55" s="480"/>
      <c r="KUG55" s="480"/>
      <c r="KUH55" s="480"/>
      <c r="KUI55" s="286"/>
      <c r="KUJ55" s="287"/>
      <c r="KUK55" s="288"/>
      <c r="KUL55" s="284"/>
      <c r="KUM55" s="285"/>
      <c r="KUN55" s="480"/>
      <c r="KUO55" s="480"/>
      <c r="KUP55" s="480"/>
      <c r="KUQ55" s="286"/>
      <c r="KUR55" s="287"/>
      <c r="KUS55" s="288"/>
      <c r="KUT55" s="284"/>
      <c r="KUU55" s="285"/>
      <c r="KUV55" s="480"/>
      <c r="KUW55" s="480"/>
      <c r="KUX55" s="480"/>
      <c r="KUY55" s="286"/>
      <c r="KUZ55" s="287"/>
      <c r="KVA55" s="288"/>
      <c r="KVB55" s="284"/>
      <c r="KVC55" s="285"/>
      <c r="KVD55" s="480"/>
      <c r="KVE55" s="480"/>
      <c r="KVF55" s="480"/>
      <c r="KVG55" s="286"/>
      <c r="KVH55" s="287"/>
      <c r="KVI55" s="288"/>
      <c r="KVJ55" s="284"/>
      <c r="KVK55" s="285"/>
      <c r="KVL55" s="480"/>
      <c r="KVM55" s="480"/>
      <c r="KVN55" s="480"/>
      <c r="KVO55" s="286"/>
      <c r="KVP55" s="287"/>
      <c r="KVQ55" s="288"/>
      <c r="KVR55" s="284"/>
      <c r="KVS55" s="285"/>
      <c r="KVT55" s="480"/>
      <c r="KVU55" s="480"/>
      <c r="KVV55" s="480"/>
      <c r="KVW55" s="286"/>
      <c r="KVX55" s="287"/>
      <c r="KVY55" s="288"/>
      <c r="KVZ55" s="284"/>
      <c r="KWA55" s="285"/>
      <c r="KWB55" s="480"/>
      <c r="KWC55" s="480"/>
      <c r="KWD55" s="480"/>
      <c r="KWE55" s="286"/>
      <c r="KWF55" s="287"/>
      <c r="KWG55" s="288"/>
      <c r="KWH55" s="284"/>
      <c r="KWI55" s="285"/>
      <c r="KWJ55" s="480"/>
      <c r="KWK55" s="480"/>
      <c r="KWL55" s="480"/>
      <c r="KWM55" s="286"/>
      <c r="KWN55" s="287"/>
      <c r="KWO55" s="288"/>
      <c r="KWP55" s="284"/>
      <c r="KWQ55" s="285"/>
      <c r="KWR55" s="480"/>
      <c r="KWS55" s="480"/>
      <c r="KWT55" s="480"/>
      <c r="KWU55" s="286"/>
      <c r="KWV55" s="287"/>
      <c r="KWW55" s="288"/>
      <c r="KWX55" s="284"/>
      <c r="KWY55" s="285"/>
      <c r="KWZ55" s="480"/>
      <c r="KXA55" s="480"/>
      <c r="KXB55" s="480"/>
      <c r="KXC55" s="286"/>
      <c r="KXD55" s="287"/>
      <c r="KXE55" s="288"/>
      <c r="KXF55" s="284"/>
      <c r="KXG55" s="285"/>
      <c r="KXH55" s="480"/>
      <c r="KXI55" s="480"/>
      <c r="KXJ55" s="480"/>
      <c r="KXK55" s="286"/>
      <c r="KXL55" s="287"/>
      <c r="KXM55" s="288"/>
      <c r="KXN55" s="284"/>
      <c r="KXO55" s="285"/>
      <c r="KXP55" s="480"/>
      <c r="KXQ55" s="480"/>
      <c r="KXR55" s="480"/>
      <c r="KXS55" s="286"/>
      <c r="KXT55" s="287"/>
      <c r="KXU55" s="288"/>
      <c r="KXV55" s="284"/>
      <c r="KXW55" s="285"/>
      <c r="KXX55" s="480"/>
      <c r="KXY55" s="480"/>
      <c r="KXZ55" s="480"/>
      <c r="KYA55" s="286"/>
      <c r="KYB55" s="287"/>
      <c r="KYC55" s="288"/>
      <c r="KYD55" s="284"/>
      <c r="KYE55" s="285"/>
      <c r="KYF55" s="480"/>
      <c r="KYG55" s="480"/>
      <c r="KYH55" s="480"/>
      <c r="KYI55" s="286"/>
      <c r="KYJ55" s="287"/>
      <c r="KYK55" s="288"/>
      <c r="KYL55" s="284"/>
      <c r="KYM55" s="285"/>
      <c r="KYN55" s="480"/>
      <c r="KYO55" s="480"/>
      <c r="KYP55" s="480"/>
      <c r="KYQ55" s="286"/>
      <c r="KYR55" s="287"/>
      <c r="KYS55" s="288"/>
      <c r="KYT55" s="284"/>
      <c r="KYU55" s="285"/>
      <c r="KYV55" s="480"/>
      <c r="KYW55" s="480"/>
      <c r="KYX55" s="480"/>
      <c r="KYY55" s="286"/>
      <c r="KYZ55" s="287"/>
      <c r="KZA55" s="288"/>
      <c r="KZB55" s="284"/>
      <c r="KZC55" s="285"/>
      <c r="KZD55" s="480"/>
      <c r="KZE55" s="480"/>
      <c r="KZF55" s="480"/>
      <c r="KZG55" s="286"/>
      <c r="KZH55" s="287"/>
      <c r="KZI55" s="288"/>
      <c r="KZJ55" s="284"/>
      <c r="KZK55" s="285"/>
      <c r="KZL55" s="480"/>
      <c r="KZM55" s="480"/>
      <c r="KZN55" s="480"/>
      <c r="KZO55" s="286"/>
      <c r="KZP55" s="287"/>
      <c r="KZQ55" s="288"/>
      <c r="KZR55" s="284"/>
      <c r="KZS55" s="285"/>
      <c r="KZT55" s="480"/>
      <c r="KZU55" s="480"/>
      <c r="KZV55" s="480"/>
      <c r="KZW55" s="286"/>
      <c r="KZX55" s="287"/>
      <c r="KZY55" s="288"/>
      <c r="KZZ55" s="284"/>
      <c r="LAA55" s="285"/>
      <c r="LAB55" s="480"/>
      <c r="LAC55" s="480"/>
      <c r="LAD55" s="480"/>
      <c r="LAE55" s="286"/>
      <c r="LAF55" s="287"/>
      <c r="LAG55" s="288"/>
      <c r="LAH55" s="284"/>
      <c r="LAI55" s="285"/>
      <c r="LAJ55" s="480"/>
      <c r="LAK55" s="480"/>
      <c r="LAL55" s="480"/>
      <c r="LAM55" s="286"/>
      <c r="LAN55" s="287"/>
      <c r="LAO55" s="288"/>
      <c r="LAP55" s="284"/>
      <c r="LAQ55" s="285"/>
      <c r="LAR55" s="480"/>
      <c r="LAS55" s="480"/>
      <c r="LAT55" s="480"/>
      <c r="LAU55" s="286"/>
      <c r="LAV55" s="287"/>
      <c r="LAW55" s="288"/>
      <c r="LAX55" s="284"/>
      <c r="LAY55" s="285"/>
      <c r="LAZ55" s="480"/>
      <c r="LBA55" s="480"/>
      <c r="LBB55" s="480"/>
      <c r="LBC55" s="286"/>
      <c r="LBD55" s="287"/>
      <c r="LBE55" s="288"/>
      <c r="LBF55" s="284"/>
      <c r="LBG55" s="285"/>
      <c r="LBH55" s="480"/>
      <c r="LBI55" s="480"/>
      <c r="LBJ55" s="480"/>
      <c r="LBK55" s="286"/>
      <c r="LBL55" s="287"/>
      <c r="LBM55" s="288"/>
      <c r="LBN55" s="284"/>
      <c r="LBO55" s="285"/>
      <c r="LBP55" s="480"/>
      <c r="LBQ55" s="480"/>
      <c r="LBR55" s="480"/>
      <c r="LBS55" s="286"/>
      <c r="LBT55" s="287"/>
      <c r="LBU55" s="288"/>
      <c r="LBV55" s="284"/>
      <c r="LBW55" s="285"/>
      <c r="LBX55" s="480"/>
      <c r="LBY55" s="480"/>
      <c r="LBZ55" s="480"/>
      <c r="LCA55" s="286"/>
      <c r="LCB55" s="287"/>
      <c r="LCC55" s="288"/>
      <c r="LCD55" s="284"/>
      <c r="LCE55" s="285"/>
      <c r="LCF55" s="480"/>
      <c r="LCG55" s="480"/>
      <c r="LCH55" s="480"/>
      <c r="LCI55" s="286"/>
      <c r="LCJ55" s="287"/>
      <c r="LCK55" s="288"/>
      <c r="LCL55" s="284"/>
      <c r="LCM55" s="285"/>
      <c r="LCN55" s="480"/>
      <c r="LCO55" s="480"/>
      <c r="LCP55" s="480"/>
      <c r="LCQ55" s="286"/>
      <c r="LCR55" s="287"/>
      <c r="LCS55" s="288"/>
      <c r="LCT55" s="284"/>
      <c r="LCU55" s="285"/>
      <c r="LCV55" s="480"/>
      <c r="LCW55" s="480"/>
      <c r="LCX55" s="480"/>
      <c r="LCY55" s="286"/>
      <c r="LCZ55" s="287"/>
      <c r="LDA55" s="288"/>
      <c r="LDB55" s="284"/>
      <c r="LDC55" s="285"/>
      <c r="LDD55" s="480"/>
      <c r="LDE55" s="480"/>
      <c r="LDF55" s="480"/>
      <c r="LDG55" s="286"/>
      <c r="LDH55" s="287"/>
      <c r="LDI55" s="288"/>
      <c r="LDJ55" s="284"/>
      <c r="LDK55" s="285"/>
      <c r="LDL55" s="480"/>
      <c r="LDM55" s="480"/>
      <c r="LDN55" s="480"/>
      <c r="LDO55" s="286"/>
      <c r="LDP55" s="287"/>
      <c r="LDQ55" s="288"/>
      <c r="LDR55" s="284"/>
      <c r="LDS55" s="285"/>
      <c r="LDT55" s="480"/>
      <c r="LDU55" s="480"/>
      <c r="LDV55" s="480"/>
      <c r="LDW55" s="286"/>
      <c r="LDX55" s="287"/>
      <c r="LDY55" s="288"/>
      <c r="LDZ55" s="284"/>
      <c r="LEA55" s="285"/>
      <c r="LEB55" s="480"/>
      <c r="LEC55" s="480"/>
      <c r="LED55" s="480"/>
      <c r="LEE55" s="286"/>
      <c r="LEF55" s="287"/>
      <c r="LEG55" s="288"/>
      <c r="LEH55" s="284"/>
      <c r="LEI55" s="285"/>
      <c r="LEJ55" s="480"/>
      <c r="LEK55" s="480"/>
      <c r="LEL55" s="480"/>
      <c r="LEM55" s="286"/>
      <c r="LEN55" s="287"/>
      <c r="LEO55" s="288"/>
      <c r="LEP55" s="284"/>
      <c r="LEQ55" s="285"/>
      <c r="LER55" s="480"/>
      <c r="LES55" s="480"/>
      <c r="LET55" s="480"/>
      <c r="LEU55" s="286"/>
      <c r="LEV55" s="287"/>
      <c r="LEW55" s="288"/>
      <c r="LEX55" s="284"/>
      <c r="LEY55" s="285"/>
      <c r="LEZ55" s="480"/>
      <c r="LFA55" s="480"/>
      <c r="LFB55" s="480"/>
      <c r="LFC55" s="286"/>
      <c r="LFD55" s="287"/>
      <c r="LFE55" s="288"/>
      <c r="LFF55" s="284"/>
      <c r="LFG55" s="285"/>
      <c r="LFH55" s="480"/>
      <c r="LFI55" s="480"/>
      <c r="LFJ55" s="480"/>
      <c r="LFK55" s="286"/>
      <c r="LFL55" s="287"/>
      <c r="LFM55" s="288"/>
      <c r="LFN55" s="284"/>
      <c r="LFO55" s="285"/>
      <c r="LFP55" s="480"/>
      <c r="LFQ55" s="480"/>
      <c r="LFR55" s="480"/>
      <c r="LFS55" s="286"/>
      <c r="LFT55" s="287"/>
      <c r="LFU55" s="288"/>
      <c r="LFV55" s="284"/>
      <c r="LFW55" s="285"/>
      <c r="LFX55" s="480"/>
      <c r="LFY55" s="480"/>
      <c r="LFZ55" s="480"/>
      <c r="LGA55" s="286"/>
      <c r="LGB55" s="287"/>
      <c r="LGC55" s="288"/>
      <c r="LGD55" s="284"/>
      <c r="LGE55" s="285"/>
      <c r="LGF55" s="480"/>
      <c r="LGG55" s="480"/>
      <c r="LGH55" s="480"/>
      <c r="LGI55" s="286"/>
      <c r="LGJ55" s="287"/>
      <c r="LGK55" s="288"/>
      <c r="LGL55" s="284"/>
      <c r="LGM55" s="285"/>
      <c r="LGN55" s="480"/>
      <c r="LGO55" s="480"/>
      <c r="LGP55" s="480"/>
      <c r="LGQ55" s="286"/>
      <c r="LGR55" s="287"/>
      <c r="LGS55" s="288"/>
      <c r="LGT55" s="284"/>
      <c r="LGU55" s="285"/>
      <c r="LGV55" s="480"/>
      <c r="LGW55" s="480"/>
      <c r="LGX55" s="480"/>
      <c r="LGY55" s="286"/>
      <c r="LGZ55" s="287"/>
      <c r="LHA55" s="288"/>
      <c r="LHB55" s="284"/>
      <c r="LHC55" s="285"/>
      <c r="LHD55" s="480"/>
      <c r="LHE55" s="480"/>
      <c r="LHF55" s="480"/>
      <c r="LHG55" s="286"/>
      <c r="LHH55" s="287"/>
      <c r="LHI55" s="288"/>
      <c r="LHJ55" s="284"/>
      <c r="LHK55" s="285"/>
      <c r="LHL55" s="480"/>
      <c r="LHM55" s="480"/>
      <c r="LHN55" s="480"/>
      <c r="LHO55" s="286"/>
      <c r="LHP55" s="287"/>
      <c r="LHQ55" s="288"/>
      <c r="LHR55" s="284"/>
      <c r="LHS55" s="285"/>
      <c r="LHT55" s="480"/>
      <c r="LHU55" s="480"/>
      <c r="LHV55" s="480"/>
      <c r="LHW55" s="286"/>
      <c r="LHX55" s="287"/>
      <c r="LHY55" s="288"/>
      <c r="LHZ55" s="284"/>
      <c r="LIA55" s="285"/>
      <c r="LIB55" s="480"/>
      <c r="LIC55" s="480"/>
      <c r="LID55" s="480"/>
      <c r="LIE55" s="286"/>
      <c r="LIF55" s="287"/>
      <c r="LIG55" s="288"/>
      <c r="LIH55" s="284"/>
      <c r="LII55" s="285"/>
      <c r="LIJ55" s="480"/>
      <c r="LIK55" s="480"/>
      <c r="LIL55" s="480"/>
      <c r="LIM55" s="286"/>
      <c r="LIN55" s="287"/>
      <c r="LIO55" s="288"/>
      <c r="LIP55" s="284"/>
      <c r="LIQ55" s="285"/>
      <c r="LIR55" s="480"/>
      <c r="LIS55" s="480"/>
      <c r="LIT55" s="480"/>
      <c r="LIU55" s="286"/>
      <c r="LIV55" s="287"/>
      <c r="LIW55" s="288"/>
      <c r="LIX55" s="284"/>
      <c r="LIY55" s="285"/>
      <c r="LIZ55" s="480"/>
      <c r="LJA55" s="480"/>
      <c r="LJB55" s="480"/>
      <c r="LJC55" s="286"/>
      <c r="LJD55" s="287"/>
      <c r="LJE55" s="288"/>
      <c r="LJF55" s="284"/>
      <c r="LJG55" s="285"/>
      <c r="LJH55" s="480"/>
      <c r="LJI55" s="480"/>
      <c r="LJJ55" s="480"/>
      <c r="LJK55" s="286"/>
      <c r="LJL55" s="287"/>
      <c r="LJM55" s="288"/>
      <c r="LJN55" s="284"/>
      <c r="LJO55" s="285"/>
      <c r="LJP55" s="480"/>
      <c r="LJQ55" s="480"/>
      <c r="LJR55" s="480"/>
      <c r="LJS55" s="286"/>
      <c r="LJT55" s="287"/>
      <c r="LJU55" s="288"/>
      <c r="LJV55" s="284"/>
      <c r="LJW55" s="285"/>
      <c r="LJX55" s="480"/>
      <c r="LJY55" s="480"/>
      <c r="LJZ55" s="480"/>
      <c r="LKA55" s="286"/>
      <c r="LKB55" s="287"/>
      <c r="LKC55" s="288"/>
      <c r="LKD55" s="284"/>
      <c r="LKE55" s="285"/>
      <c r="LKF55" s="480"/>
      <c r="LKG55" s="480"/>
      <c r="LKH55" s="480"/>
      <c r="LKI55" s="286"/>
      <c r="LKJ55" s="287"/>
      <c r="LKK55" s="288"/>
      <c r="LKL55" s="284"/>
      <c r="LKM55" s="285"/>
      <c r="LKN55" s="480"/>
      <c r="LKO55" s="480"/>
      <c r="LKP55" s="480"/>
      <c r="LKQ55" s="286"/>
      <c r="LKR55" s="287"/>
      <c r="LKS55" s="288"/>
      <c r="LKT55" s="284"/>
      <c r="LKU55" s="285"/>
      <c r="LKV55" s="480"/>
      <c r="LKW55" s="480"/>
      <c r="LKX55" s="480"/>
      <c r="LKY55" s="286"/>
      <c r="LKZ55" s="287"/>
      <c r="LLA55" s="288"/>
      <c r="LLB55" s="284"/>
      <c r="LLC55" s="285"/>
      <c r="LLD55" s="480"/>
      <c r="LLE55" s="480"/>
      <c r="LLF55" s="480"/>
      <c r="LLG55" s="286"/>
      <c r="LLH55" s="287"/>
      <c r="LLI55" s="288"/>
      <c r="LLJ55" s="284"/>
      <c r="LLK55" s="285"/>
      <c r="LLL55" s="480"/>
      <c r="LLM55" s="480"/>
      <c r="LLN55" s="480"/>
      <c r="LLO55" s="286"/>
      <c r="LLP55" s="287"/>
      <c r="LLQ55" s="288"/>
      <c r="LLR55" s="284"/>
      <c r="LLS55" s="285"/>
      <c r="LLT55" s="480"/>
      <c r="LLU55" s="480"/>
      <c r="LLV55" s="480"/>
      <c r="LLW55" s="286"/>
      <c r="LLX55" s="287"/>
      <c r="LLY55" s="288"/>
      <c r="LLZ55" s="284"/>
      <c r="LMA55" s="285"/>
      <c r="LMB55" s="480"/>
      <c r="LMC55" s="480"/>
      <c r="LMD55" s="480"/>
      <c r="LME55" s="286"/>
      <c r="LMF55" s="287"/>
      <c r="LMG55" s="288"/>
      <c r="LMH55" s="284"/>
      <c r="LMI55" s="285"/>
      <c r="LMJ55" s="480"/>
      <c r="LMK55" s="480"/>
      <c r="LML55" s="480"/>
      <c r="LMM55" s="286"/>
      <c r="LMN55" s="287"/>
      <c r="LMO55" s="288"/>
      <c r="LMP55" s="284"/>
      <c r="LMQ55" s="285"/>
      <c r="LMR55" s="480"/>
      <c r="LMS55" s="480"/>
      <c r="LMT55" s="480"/>
      <c r="LMU55" s="286"/>
      <c r="LMV55" s="287"/>
      <c r="LMW55" s="288"/>
      <c r="LMX55" s="284"/>
      <c r="LMY55" s="285"/>
      <c r="LMZ55" s="480"/>
      <c r="LNA55" s="480"/>
      <c r="LNB55" s="480"/>
      <c r="LNC55" s="286"/>
      <c r="LND55" s="287"/>
      <c r="LNE55" s="288"/>
      <c r="LNF55" s="284"/>
      <c r="LNG55" s="285"/>
      <c r="LNH55" s="480"/>
      <c r="LNI55" s="480"/>
      <c r="LNJ55" s="480"/>
      <c r="LNK55" s="286"/>
      <c r="LNL55" s="287"/>
      <c r="LNM55" s="288"/>
      <c r="LNN55" s="284"/>
      <c r="LNO55" s="285"/>
      <c r="LNP55" s="480"/>
      <c r="LNQ55" s="480"/>
      <c r="LNR55" s="480"/>
      <c r="LNS55" s="286"/>
      <c r="LNT55" s="287"/>
      <c r="LNU55" s="288"/>
      <c r="LNV55" s="284"/>
      <c r="LNW55" s="285"/>
      <c r="LNX55" s="480"/>
      <c r="LNY55" s="480"/>
      <c r="LNZ55" s="480"/>
      <c r="LOA55" s="286"/>
      <c r="LOB55" s="287"/>
      <c r="LOC55" s="288"/>
      <c r="LOD55" s="284"/>
      <c r="LOE55" s="285"/>
      <c r="LOF55" s="480"/>
      <c r="LOG55" s="480"/>
      <c r="LOH55" s="480"/>
      <c r="LOI55" s="286"/>
      <c r="LOJ55" s="287"/>
      <c r="LOK55" s="288"/>
      <c r="LOL55" s="284"/>
      <c r="LOM55" s="285"/>
      <c r="LON55" s="480"/>
      <c r="LOO55" s="480"/>
      <c r="LOP55" s="480"/>
      <c r="LOQ55" s="286"/>
      <c r="LOR55" s="287"/>
      <c r="LOS55" s="288"/>
      <c r="LOT55" s="284"/>
      <c r="LOU55" s="285"/>
      <c r="LOV55" s="480"/>
      <c r="LOW55" s="480"/>
      <c r="LOX55" s="480"/>
      <c r="LOY55" s="286"/>
      <c r="LOZ55" s="287"/>
      <c r="LPA55" s="288"/>
      <c r="LPB55" s="284"/>
      <c r="LPC55" s="285"/>
      <c r="LPD55" s="480"/>
      <c r="LPE55" s="480"/>
      <c r="LPF55" s="480"/>
      <c r="LPG55" s="286"/>
      <c r="LPH55" s="287"/>
      <c r="LPI55" s="288"/>
      <c r="LPJ55" s="284"/>
      <c r="LPK55" s="285"/>
      <c r="LPL55" s="480"/>
      <c r="LPM55" s="480"/>
      <c r="LPN55" s="480"/>
      <c r="LPO55" s="286"/>
      <c r="LPP55" s="287"/>
      <c r="LPQ55" s="288"/>
      <c r="LPR55" s="284"/>
      <c r="LPS55" s="285"/>
      <c r="LPT55" s="480"/>
      <c r="LPU55" s="480"/>
      <c r="LPV55" s="480"/>
      <c r="LPW55" s="286"/>
      <c r="LPX55" s="287"/>
      <c r="LPY55" s="288"/>
      <c r="LPZ55" s="284"/>
      <c r="LQA55" s="285"/>
      <c r="LQB55" s="480"/>
      <c r="LQC55" s="480"/>
      <c r="LQD55" s="480"/>
      <c r="LQE55" s="286"/>
      <c r="LQF55" s="287"/>
      <c r="LQG55" s="288"/>
      <c r="LQH55" s="284"/>
      <c r="LQI55" s="285"/>
      <c r="LQJ55" s="480"/>
      <c r="LQK55" s="480"/>
      <c r="LQL55" s="480"/>
      <c r="LQM55" s="286"/>
      <c r="LQN55" s="287"/>
      <c r="LQO55" s="288"/>
      <c r="LQP55" s="284"/>
      <c r="LQQ55" s="285"/>
      <c r="LQR55" s="480"/>
      <c r="LQS55" s="480"/>
      <c r="LQT55" s="480"/>
      <c r="LQU55" s="286"/>
      <c r="LQV55" s="287"/>
      <c r="LQW55" s="288"/>
      <c r="LQX55" s="284"/>
      <c r="LQY55" s="285"/>
      <c r="LQZ55" s="480"/>
      <c r="LRA55" s="480"/>
      <c r="LRB55" s="480"/>
      <c r="LRC55" s="286"/>
      <c r="LRD55" s="287"/>
      <c r="LRE55" s="288"/>
      <c r="LRF55" s="284"/>
      <c r="LRG55" s="285"/>
      <c r="LRH55" s="480"/>
      <c r="LRI55" s="480"/>
      <c r="LRJ55" s="480"/>
      <c r="LRK55" s="286"/>
      <c r="LRL55" s="287"/>
      <c r="LRM55" s="288"/>
      <c r="LRN55" s="284"/>
      <c r="LRO55" s="285"/>
      <c r="LRP55" s="480"/>
      <c r="LRQ55" s="480"/>
      <c r="LRR55" s="480"/>
      <c r="LRS55" s="286"/>
      <c r="LRT55" s="287"/>
      <c r="LRU55" s="288"/>
      <c r="LRV55" s="284"/>
      <c r="LRW55" s="285"/>
      <c r="LRX55" s="480"/>
      <c r="LRY55" s="480"/>
      <c r="LRZ55" s="480"/>
      <c r="LSA55" s="286"/>
      <c r="LSB55" s="287"/>
      <c r="LSC55" s="288"/>
      <c r="LSD55" s="284"/>
      <c r="LSE55" s="285"/>
      <c r="LSF55" s="480"/>
      <c r="LSG55" s="480"/>
      <c r="LSH55" s="480"/>
      <c r="LSI55" s="286"/>
      <c r="LSJ55" s="287"/>
      <c r="LSK55" s="288"/>
      <c r="LSL55" s="284"/>
      <c r="LSM55" s="285"/>
      <c r="LSN55" s="480"/>
      <c r="LSO55" s="480"/>
      <c r="LSP55" s="480"/>
      <c r="LSQ55" s="286"/>
      <c r="LSR55" s="287"/>
      <c r="LSS55" s="288"/>
      <c r="LST55" s="284"/>
      <c r="LSU55" s="285"/>
      <c r="LSV55" s="480"/>
      <c r="LSW55" s="480"/>
      <c r="LSX55" s="480"/>
      <c r="LSY55" s="286"/>
      <c r="LSZ55" s="287"/>
      <c r="LTA55" s="288"/>
      <c r="LTB55" s="284"/>
      <c r="LTC55" s="285"/>
      <c r="LTD55" s="480"/>
      <c r="LTE55" s="480"/>
      <c r="LTF55" s="480"/>
      <c r="LTG55" s="286"/>
      <c r="LTH55" s="287"/>
      <c r="LTI55" s="288"/>
      <c r="LTJ55" s="284"/>
      <c r="LTK55" s="285"/>
      <c r="LTL55" s="480"/>
      <c r="LTM55" s="480"/>
      <c r="LTN55" s="480"/>
      <c r="LTO55" s="286"/>
      <c r="LTP55" s="287"/>
      <c r="LTQ55" s="288"/>
      <c r="LTR55" s="284"/>
      <c r="LTS55" s="285"/>
      <c r="LTT55" s="480"/>
      <c r="LTU55" s="480"/>
      <c r="LTV55" s="480"/>
      <c r="LTW55" s="286"/>
      <c r="LTX55" s="287"/>
      <c r="LTY55" s="288"/>
      <c r="LTZ55" s="284"/>
      <c r="LUA55" s="285"/>
      <c r="LUB55" s="480"/>
      <c r="LUC55" s="480"/>
      <c r="LUD55" s="480"/>
      <c r="LUE55" s="286"/>
      <c r="LUF55" s="287"/>
      <c r="LUG55" s="288"/>
      <c r="LUH55" s="284"/>
      <c r="LUI55" s="285"/>
      <c r="LUJ55" s="480"/>
      <c r="LUK55" s="480"/>
      <c r="LUL55" s="480"/>
      <c r="LUM55" s="286"/>
      <c r="LUN55" s="287"/>
      <c r="LUO55" s="288"/>
      <c r="LUP55" s="284"/>
      <c r="LUQ55" s="285"/>
      <c r="LUR55" s="480"/>
      <c r="LUS55" s="480"/>
      <c r="LUT55" s="480"/>
      <c r="LUU55" s="286"/>
      <c r="LUV55" s="287"/>
      <c r="LUW55" s="288"/>
      <c r="LUX55" s="284"/>
      <c r="LUY55" s="285"/>
      <c r="LUZ55" s="480"/>
      <c r="LVA55" s="480"/>
      <c r="LVB55" s="480"/>
      <c r="LVC55" s="286"/>
      <c r="LVD55" s="287"/>
      <c r="LVE55" s="288"/>
      <c r="LVF55" s="284"/>
      <c r="LVG55" s="285"/>
      <c r="LVH55" s="480"/>
      <c r="LVI55" s="480"/>
      <c r="LVJ55" s="480"/>
      <c r="LVK55" s="286"/>
      <c r="LVL55" s="287"/>
      <c r="LVM55" s="288"/>
      <c r="LVN55" s="284"/>
      <c r="LVO55" s="285"/>
      <c r="LVP55" s="480"/>
      <c r="LVQ55" s="480"/>
      <c r="LVR55" s="480"/>
      <c r="LVS55" s="286"/>
      <c r="LVT55" s="287"/>
      <c r="LVU55" s="288"/>
      <c r="LVV55" s="284"/>
      <c r="LVW55" s="285"/>
      <c r="LVX55" s="480"/>
      <c r="LVY55" s="480"/>
      <c r="LVZ55" s="480"/>
      <c r="LWA55" s="286"/>
      <c r="LWB55" s="287"/>
      <c r="LWC55" s="288"/>
      <c r="LWD55" s="284"/>
      <c r="LWE55" s="285"/>
      <c r="LWF55" s="480"/>
      <c r="LWG55" s="480"/>
      <c r="LWH55" s="480"/>
      <c r="LWI55" s="286"/>
      <c r="LWJ55" s="287"/>
      <c r="LWK55" s="288"/>
      <c r="LWL55" s="284"/>
      <c r="LWM55" s="285"/>
      <c r="LWN55" s="480"/>
      <c r="LWO55" s="480"/>
      <c r="LWP55" s="480"/>
      <c r="LWQ55" s="286"/>
      <c r="LWR55" s="287"/>
      <c r="LWS55" s="288"/>
      <c r="LWT55" s="284"/>
      <c r="LWU55" s="285"/>
      <c r="LWV55" s="480"/>
      <c r="LWW55" s="480"/>
      <c r="LWX55" s="480"/>
      <c r="LWY55" s="286"/>
      <c r="LWZ55" s="287"/>
      <c r="LXA55" s="288"/>
      <c r="LXB55" s="284"/>
      <c r="LXC55" s="285"/>
      <c r="LXD55" s="480"/>
      <c r="LXE55" s="480"/>
      <c r="LXF55" s="480"/>
      <c r="LXG55" s="286"/>
      <c r="LXH55" s="287"/>
      <c r="LXI55" s="288"/>
      <c r="LXJ55" s="284"/>
      <c r="LXK55" s="285"/>
      <c r="LXL55" s="480"/>
      <c r="LXM55" s="480"/>
      <c r="LXN55" s="480"/>
      <c r="LXO55" s="286"/>
      <c r="LXP55" s="287"/>
      <c r="LXQ55" s="288"/>
      <c r="LXR55" s="284"/>
      <c r="LXS55" s="285"/>
      <c r="LXT55" s="480"/>
      <c r="LXU55" s="480"/>
      <c r="LXV55" s="480"/>
      <c r="LXW55" s="286"/>
      <c r="LXX55" s="287"/>
      <c r="LXY55" s="288"/>
      <c r="LXZ55" s="284"/>
      <c r="LYA55" s="285"/>
      <c r="LYB55" s="480"/>
      <c r="LYC55" s="480"/>
      <c r="LYD55" s="480"/>
      <c r="LYE55" s="286"/>
      <c r="LYF55" s="287"/>
      <c r="LYG55" s="288"/>
      <c r="LYH55" s="284"/>
      <c r="LYI55" s="285"/>
      <c r="LYJ55" s="480"/>
      <c r="LYK55" s="480"/>
      <c r="LYL55" s="480"/>
      <c r="LYM55" s="286"/>
      <c r="LYN55" s="287"/>
      <c r="LYO55" s="288"/>
      <c r="LYP55" s="284"/>
      <c r="LYQ55" s="285"/>
      <c r="LYR55" s="480"/>
      <c r="LYS55" s="480"/>
      <c r="LYT55" s="480"/>
      <c r="LYU55" s="286"/>
      <c r="LYV55" s="287"/>
      <c r="LYW55" s="288"/>
      <c r="LYX55" s="284"/>
      <c r="LYY55" s="285"/>
      <c r="LYZ55" s="480"/>
      <c r="LZA55" s="480"/>
      <c r="LZB55" s="480"/>
      <c r="LZC55" s="286"/>
      <c r="LZD55" s="287"/>
      <c r="LZE55" s="288"/>
      <c r="LZF55" s="284"/>
      <c r="LZG55" s="285"/>
      <c r="LZH55" s="480"/>
      <c r="LZI55" s="480"/>
      <c r="LZJ55" s="480"/>
      <c r="LZK55" s="286"/>
      <c r="LZL55" s="287"/>
      <c r="LZM55" s="288"/>
      <c r="LZN55" s="284"/>
      <c r="LZO55" s="285"/>
      <c r="LZP55" s="480"/>
      <c r="LZQ55" s="480"/>
      <c r="LZR55" s="480"/>
      <c r="LZS55" s="286"/>
      <c r="LZT55" s="287"/>
      <c r="LZU55" s="288"/>
      <c r="LZV55" s="284"/>
      <c r="LZW55" s="285"/>
      <c r="LZX55" s="480"/>
      <c r="LZY55" s="480"/>
      <c r="LZZ55" s="480"/>
      <c r="MAA55" s="286"/>
      <c r="MAB55" s="287"/>
      <c r="MAC55" s="288"/>
      <c r="MAD55" s="284"/>
      <c r="MAE55" s="285"/>
      <c r="MAF55" s="480"/>
      <c r="MAG55" s="480"/>
      <c r="MAH55" s="480"/>
      <c r="MAI55" s="286"/>
      <c r="MAJ55" s="287"/>
      <c r="MAK55" s="288"/>
      <c r="MAL55" s="284"/>
      <c r="MAM55" s="285"/>
      <c r="MAN55" s="480"/>
      <c r="MAO55" s="480"/>
      <c r="MAP55" s="480"/>
      <c r="MAQ55" s="286"/>
      <c r="MAR55" s="287"/>
      <c r="MAS55" s="288"/>
      <c r="MAT55" s="284"/>
      <c r="MAU55" s="285"/>
      <c r="MAV55" s="480"/>
      <c r="MAW55" s="480"/>
      <c r="MAX55" s="480"/>
      <c r="MAY55" s="286"/>
      <c r="MAZ55" s="287"/>
      <c r="MBA55" s="288"/>
      <c r="MBB55" s="284"/>
      <c r="MBC55" s="285"/>
      <c r="MBD55" s="480"/>
      <c r="MBE55" s="480"/>
      <c r="MBF55" s="480"/>
      <c r="MBG55" s="286"/>
      <c r="MBH55" s="287"/>
      <c r="MBI55" s="288"/>
      <c r="MBJ55" s="284"/>
      <c r="MBK55" s="285"/>
      <c r="MBL55" s="480"/>
      <c r="MBM55" s="480"/>
      <c r="MBN55" s="480"/>
      <c r="MBO55" s="286"/>
      <c r="MBP55" s="287"/>
      <c r="MBQ55" s="288"/>
      <c r="MBR55" s="284"/>
      <c r="MBS55" s="285"/>
      <c r="MBT55" s="480"/>
      <c r="MBU55" s="480"/>
      <c r="MBV55" s="480"/>
      <c r="MBW55" s="286"/>
      <c r="MBX55" s="287"/>
      <c r="MBY55" s="288"/>
      <c r="MBZ55" s="284"/>
      <c r="MCA55" s="285"/>
      <c r="MCB55" s="480"/>
      <c r="MCC55" s="480"/>
      <c r="MCD55" s="480"/>
      <c r="MCE55" s="286"/>
      <c r="MCF55" s="287"/>
      <c r="MCG55" s="288"/>
      <c r="MCH55" s="284"/>
      <c r="MCI55" s="285"/>
      <c r="MCJ55" s="480"/>
      <c r="MCK55" s="480"/>
      <c r="MCL55" s="480"/>
      <c r="MCM55" s="286"/>
      <c r="MCN55" s="287"/>
      <c r="MCO55" s="288"/>
      <c r="MCP55" s="284"/>
      <c r="MCQ55" s="285"/>
      <c r="MCR55" s="480"/>
      <c r="MCS55" s="480"/>
      <c r="MCT55" s="480"/>
      <c r="MCU55" s="286"/>
      <c r="MCV55" s="287"/>
      <c r="MCW55" s="288"/>
      <c r="MCX55" s="284"/>
      <c r="MCY55" s="285"/>
      <c r="MCZ55" s="480"/>
      <c r="MDA55" s="480"/>
      <c r="MDB55" s="480"/>
      <c r="MDC55" s="286"/>
      <c r="MDD55" s="287"/>
      <c r="MDE55" s="288"/>
      <c r="MDF55" s="284"/>
      <c r="MDG55" s="285"/>
      <c r="MDH55" s="480"/>
      <c r="MDI55" s="480"/>
      <c r="MDJ55" s="480"/>
      <c r="MDK55" s="286"/>
      <c r="MDL55" s="287"/>
      <c r="MDM55" s="288"/>
      <c r="MDN55" s="284"/>
      <c r="MDO55" s="285"/>
      <c r="MDP55" s="480"/>
      <c r="MDQ55" s="480"/>
      <c r="MDR55" s="480"/>
      <c r="MDS55" s="286"/>
      <c r="MDT55" s="287"/>
      <c r="MDU55" s="288"/>
      <c r="MDV55" s="284"/>
      <c r="MDW55" s="285"/>
      <c r="MDX55" s="480"/>
      <c r="MDY55" s="480"/>
      <c r="MDZ55" s="480"/>
      <c r="MEA55" s="286"/>
      <c r="MEB55" s="287"/>
      <c r="MEC55" s="288"/>
      <c r="MED55" s="284"/>
      <c r="MEE55" s="285"/>
      <c r="MEF55" s="480"/>
      <c r="MEG55" s="480"/>
      <c r="MEH55" s="480"/>
      <c r="MEI55" s="286"/>
      <c r="MEJ55" s="287"/>
      <c r="MEK55" s="288"/>
      <c r="MEL55" s="284"/>
      <c r="MEM55" s="285"/>
      <c r="MEN55" s="480"/>
      <c r="MEO55" s="480"/>
      <c r="MEP55" s="480"/>
      <c r="MEQ55" s="286"/>
      <c r="MER55" s="287"/>
      <c r="MES55" s="288"/>
      <c r="MET55" s="284"/>
      <c r="MEU55" s="285"/>
      <c r="MEV55" s="480"/>
      <c r="MEW55" s="480"/>
      <c r="MEX55" s="480"/>
      <c r="MEY55" s="286"/>
      <c r="MEZ55" s="287"/>
      <c r="MFA55" s="288"/>
      <c r="MFB55" s="284"/>
      <c r="MFC55" s="285"/>
      <c r="MFD55" s="480"/>
      <c r="MFE55" s="480"/>
      <c r="MFF55" s="480"/>
      <c r="MFG55" s="286"/>
      <c r="MFH55" s="287"/>
      <c r="MFI55" s="288"/>
      <c r="MFJ55" s="284"/>
      <c r="MFK55" s="285"/>
      <c r="MFL55" s="480"/>
      <c r="MFM55" s="480"/>
      <c r="MFN55" s="480"/>
      <c r="MFO55" s="286"/>
      <c r="MFP55" s="287"/>
      <c r="MFQ55" s="288"/>
      <c r="MFR55" s="284"/>
      <c r="MFS55" s="285"/>
      <c r="MFT55" s="480"/>
      <c r="MFU55" s="480"/>
      <c r="MFV55" s="480"/>
      <c r="MFW55" s="286"/>
      <c r="MFX55" s="287"/>
      <c r="MFY55" s="288"/>
      <c r="MFZ55" s="284"/>
      <c r="MGA55" s="285"/>
      <c r="MGB55" s="480"/>
      <c r="MGC55" s="480"/>
      <c r="MGD55" s="480"/>
      <c r="MGE55" s="286"/>
      <c r="MGF55" s="287"/>
      <c r="MGG55" s="288"/>
      <c r="MGH55" s="284"/>
      <c r="MGI55" s="285"/>
      <c r="MGJ55" s="480"/>
      <c r="MGK55" s="480"/>
      <c r="MGL55" s="480"/>
      <c r="MGM55" s="286"/>
      <c r="MGN55" s="287"/>
      <c r="MGO55" s="288"/>
      <c r="MGP55" s="284"/>
      <c r="MGQ55" s="285"/>
      <c r="MGR55" s="480"/>
      <c r="MGS55" s="480"/>
      <c r="MGT55" s="480"/>
      <c r="MGU55" s="286"/>
      <c r="MGV55" s="287"/>
      <c r="MGW55" s="288"/>
      <c r="MGX55" s="284"/>
      <c r="MGY55" s="285"/>
      <c r="MGZ55" s="480"/>
      <c r="MHA55" s="480"/>
      <c r="MHB55" s="480"/>
      <c r="MHC55" s="286"/>
      <c r="MHD55" s="287"/>
      <c r="MHE55" s="288"/>
      <c r="MHF55" s="284"/>
      <c r="MHG55" s="285"/>
      <c r="MHH55" s="480"/>
      <c r="MHI55" s="480"/>
      <c r="MHJ55" s="480"/>
      <c r="MHK55" s="286"/>
      <c r="MHL55" s="287"/>
      <c r="MHM55" s="288"/>
      <c r="MHN55" s="284"/>
      <c r="MHO55" s="285"/>
      <c r="MHP55" s="480"/>
      <c r="MHQ55" s="480"/>
      <c r="MHR55" s="480"/>
      <c r="MHS55" s="286"/>
      <c r="MHT55" s="287"/>
      <c r="MHU55" s="288"/>
      <c r="MHV55" s="284"/>
      <c r="MHW55" s="285"/>
      <c r="MHX55" s="480"/>
      <c r="MHY55" s="480"/>
      <c r="MHZ55" s="480"/>
      <c r="MIA55" s="286"/>
      <c r="MIB55" s="287"/>
      <c r="MIC55" s="288"/>
      <c r="MID55" s="284"/>
      <c r="MIE55" s="285"/>
      <c r="MIF55" s="480"/>
      <c r="MIG55" s="480"/>
      <c r="MIH55" s="480"/>
      <c r="MII55" s="286"/>
      <c r="MIJ55" s="287"/>
      <c r="MIK55" s="288"/>
      <c r="MIL55" s="284"/>
      <c r="MIM55" s="285"/>
      <c r="MIN55" s="480"/>
      <c r="MIO55" s="480"/>
      <c r="MIP55" s="480"/>
      <c r="MIQ55" s="286"/>
      <c r="MIR55" s="287"/>
      <c r="MIS55" s="288"/>
      <c r="MIT55" s="284"/>
      <c r="MIU55" s="285"/>
      <c r="MIV55" s="480"/>
      <c r="MIW55" s="480"/>
      <c r="MIX55" s="480"/>
      <c r="MIY55" s="286"/>
      <c r="MIZ55" s="287"/>
      <c r="MJA55" s="288"/>
      <c r="MJB55" s="284"/>
      <c r="MJC55" s="285"/>
      <c r="MJD55" s="480"/>
      <c r="MJE55" s="480"/>
      <c r="MJF55" s="480"/>
      <c r="MJG55" s="286"/>
      <c r="MJH55" s="287"/>
      <c r="MJI55" s="288"/>
      <c r="MJJ55" s="284"/>
      <c r="MJK55" s="285"/>
      <c r="MJL55" s="480"/>
      <c r="MJM55" s="480"/>
      <c r="MJN55" s="480"/>
      <c r="MJO55" s="286"/>
      <c r="MJP55" s="287"/>
      <c r="MJQ55" s="288"/>
      <c r="MJR55" s="284"/>
      <c r="MJS55" s="285"/>
      <c r="MJT55" s="480"/>
      <c r="MJU55" s="480"/>
      <c r="MJV55" s="480"/>
      <c r="MJW55" s="286"/>
      <c r="MJX55" s="287"/>
      <c r="MJY55" s="288"/>
      <c r="MJZ55" s="284"/>
      <c r="MKA55" s="285"/>
      <c r="MKB55" s="480"/>
      <c r="MKC55" s="480"/>
      <c r="MKD55" s="480"/>
      <c r="MKE55" s="286"/>
      <c r="MKF55" s="287"/>
      <c r="MKG55" s="288"/>
      <c r="MKH55" s="284"/>
      <c r="MKI55" s="285"/>
      <c r="MKJ55" s="480"/>
      <c r="MKK55" s="480"/>
      <c r="MKL55" s="480"/>
      <c r="MKM55" s="286"/>
      <c r="MKN55" s="287"/>
      <c r="MKO55" s="288"/>
      <c r="MKP55" s="284"/>
      <c r="MKQ55" s="285"/>
      <c r="MKR55" s="480"/>
      <c r="MKS55" s="480"/>
      <c r="MKT55" s="480"/>
      <c r="MKU55" s="286"/>
      <c r="MKV55" s="287"/>
      <c r="MKW55" s="288"/>
      <c r="MKX55" s="284"/>
      <c r="MKY55" s="285"/>
      <c r="MKZ55" s="480"/>
      <c r="MLA55" s="480"/>
      <c r="MLB55" s="480"/>
      <c r="MLC55" s="286"/>
      <c r="MLD55" s="287"/>
      <c r="MLE55" s="288"/>
      <c r="MLF55" s="284"/>
      <c r="MLG55" s="285"/>
      <c r="MLH55" s="480"/>
      <c r="MLI55" s="480"/>
      <c r="MLJ55" s="480"/>
      <c r="MLK55" s="286"/>
      <c r="MLL55" s="287"/>
      <c r="MLM55" s="288"/>
      <c r="MLN55" s="284"/>
      <c r="MLO55" s="285"/>
      <c r="MLP55" s="480"/>
      <c r="MLQ55" s="480"/>
      <c r="MLR55" s="480"/>
      <c r="MLS55" s="286"/>
      <c r="MLT55" s="287"/>
      <c r="MLU55" s="288"/>
      <c r="MLV55" s="284"/>
      <c r="MLW55" s="285"/>
      <c r="MLX55" s="480"/>
      <c r="MLY55" s="480"/>
      <c r="MLZ55" s="480"/>
      <c r="MMA55" s="286"/>
      <c r="MMB55" s="287"/>
      <c r="MMC55" s="288"/>
      <c r="MMD55" s="284"/>
      <c r="MME55" s="285"/>
      <c r="MMF55" s="480"/>
      <c r="MMG55" s="480"/>
      <c r="MMH55" s="480"/>
      <c r="MMI55" s="286"/>
      <c r="MMJ55" s="287"/>
      <c r="MMK55" s="288"/>
      <c r="MML55" s="284"/>
      <c r="MMM55" s="285"/>
      <c r="MMN55" s="480"/>
      <c r="MMO55" s="480"/>
      <c r="MMP55" s="480"/>
      <c r="MMQ55" s="286"/>
      <c r="MMR55" s="287"/>
      <c r="MMS55" s="288"/>
      <c r="MMT55" s="284"/>
      <c r="MMU55" s="285"/>
      <c r="MMV55" s="480"/>
      <c r="MMW55" s="480"/>
      <c r="MMX55" s="480"/>
      <c r="MMY55" s="286"/>
      <c r="MMZ55" s="287"/>
      <c r="MNA55" s="288"/>
      <c r="MNB55" s="284"/>
      <c r="MNC55" s="285"/>
      <c r="MND55" s="480"/>
      <c r="MNE55" s="480"/>
      <c r="MNF55" s="480"/>
      <c r="MNG55" s="286"/>
      <c r="MNH55" s="287"/>
      <c r="MNI55" s="288"/>
      <c r="MNJ55" s="284"/>
      <c r="MNK55" s="285"/>
      <c r="MNL55" s="480"/>
      <c r="MNM55" s="480"/>
      <c r="MNN55" s="480"/>
      <c r="MNO55" s="286"/>
      <c r="MNP55" s="287"/>
      <c r="MNQ55" s="288"/>
      <c r="MNR55" s="284"/>
      <c r="MNS55" s="285"/>
      <c r="MNT55" s="480"/>
      <c r="MNU55" s="480"/>
      <c r="MNV55" s="480"/>
      <c r="MNW55" s="286"/>
      <c r="MNX55" s="287"/>
      <c r="MNY55" s="288"/>
      <c r="MNZ55" s="284"/>
      <c r="MOA55" s="285"/>
      <c r="MOB55" s="480"/>
      <c r="MOC55" s="480"/>
      <c r="MOD55" s="480"/>
      <c r="MOE55" s="286"/>
      <c r="MOF55" s="287"/>
      <c r="MOG55" s="288"/>
      <c r="MOH55" s="284"/>
      <c r="MOI55" s="285"/>
      <c r="MOJ55" s="480"/>
      <c r="MOK55" s="480"/>
      <c r="MOL55" s="480"/>
      <c r="MOM55" s="286"/>
      <c r="MON55" s="287"/>
      <c r="MOO55" s="288"/>
      <c r="MOP55" s="284"/>
      <c r="MOQ55" s="285"/>
      <c r="MOR55" s="480"/>
      <c r="MOS55" s="480"/>
      <c r="MOT55" s="480"/>
      <c r="MOU55" s="286"/>
      <c r="MOV55" s="287"/>
      <c r="MOW55" s="288"/>
      <c r="MOX55" s="284"/>
      <c r="MOY55" s="285"/>
      <c r="MOZ55" s="480"/>
      <c r="MPA55" s="480"/>
      <c r="MPB55" s="480"/>
      <c r="MPC55" s="286"/>
      <c r="MPD55" s="287"/>
      <c r="MPE55" s="288"/>
      <c r="MPF55" s="284"/>
      <c r="MPG55" s="285"/>
      <c r="MPH55" s="480"/>
      <c r="MPI55" s="480"/>
      <c r="MPJ55" s="480"/>
      <c r="MPK55" s="286"/>
      <c r="MPL55" s="287"/>
      <c r="MPM55" s="288"/>
      <c r="MPN55" s="284"/>
      <c r="MPO55" s="285"/>
      <c r="MPP55" s="480"/>
      <c r="MPQ55" s="480"/>
      <c r="MPR55" s="480"/>
      <c r="MPS55" s="286"/>
      <c r="MPT55" s="287"/>
      <c r="MPU55" s="288"/>
      <c r="MPV55" s="284"/>
      <c r="MPW55" s="285"/>
      <c r="MPX55" s="480"/>
      <c r="MPY55" s="480"/>
      <c r="MPZ55" s="480"/>
      <c r="MQA55" s="286"/>
      <c r="MQB55" s="287"/>
      <c r="MQC55" s="288"/>
      <c r="MQD55" s="284"/>
      <c r="MQE55" s="285"/>
      <c r="MQF55" s="480"/>
      <c r="MQG55" s="480"/>
      <c r="MQH55" s="480"/>
      <c r="MQI55" s="286"/>
      <c r="MQJ55" s="287"/>
      <c r="MQK55" s="288"/>
      <c r="MQL55" s="284"/>
      <c r="MQM55" s="285"/>
      <c r="MQN55" s="480"/>
      <c r="MQO55" s="480"/>
      <c r="MQP55" s="480"/>
      <c r="MQQ55" s="286"/>
      <c r="MQR55" s="287"/>
      <c r="MQS55" s="288"/>
      <c r="MQT55" s="284"/>
      <c r="MQU55" s="285"/>
      <c r="MQV55" s="480"/>
      <c r="MQW55" s="480"/>
      <c r="MQX55" s="480"/>
      <c r="MQY55" s="286"/>
      <c r="MQZ55" s="287"/>
      <c r="MRA55" s="288"/>
      <c r="MRB55" s="284"/>
      <c r="MRC55" s="285"/>
      <c r="MRD55" s="480"/>
      <c r="MRE55" s="480"/>
      <c r="MRF55" s="480"/>
      <c r="MRG55" s="286"/>
      <c r="MRH55" s="287"/>
      <c r="MRI55" s="288"/>
      <c r="MRJ55" s="284"/>
      <c r="MRK55" s="285"/>
      <c r="MRL55" s="480"/>
      <c r="MRM55" s="480"/>
      <c r="MRN55" s="480"/>
      <c r="MRO55" s="286"/>
      <c r="MRP55" s="287"/>
      <c r="MRQ55" s="288"/>
      <c r="MRR55" s="284"/>
      <c r="MRS55" s="285"/>
      <c r="MRT55" s="480"/>
      <c r="MRU55" s="480"/>
      <c r="MRV55" s="480"/>
      <c r="MRW55" s="286"/>
      <c r="MRX55" s="287"/>
      <c r="MRY55" s="288"/>
      <c r="MRZ55" s="284"/>
      <c r="MSA55" s="285"/>
      <c r="MSB55" s="480"/>
      <c r="MSC55" s="480"/>
      <c r="MSD55" s="480"/>
      <c r="MSE55" s="286"/>
      <c r="MSF55" s="287"/>
      <c r="MSG55" s="288"/>
      <c r="MSH55" s="284"/>
      <c r="MSI55" s="285"/>
      <c r="MSJ55" s="480"/>
      <c r="MSK55" s="480"/>
      <c r="MSL55" s="480"/>
      <c r="MSM55" s="286"/>
      <c r="MSN55" s="287"/>
      <c r="MSO55" s="288"/>
      <c r="MSP55" s="284"/>
      <c r="MSQ55" s="285"/>
      <c r="MSR55" s="480"/>
      <c r="MSS55" s="480"/>
      <c r="MST55" s="480"/>
      <c r="MSU55" s="286"/>
      <c r="MSV55" s="287"/>
      <c r="MSW55" s="288"/>
      <c r="MSX55" s="284"/>
      <c r="MSY55" s="285"/>
      <c r="MSZ55" s="480"/>
      <c r="MTA55" s="480"/>
      <c r="MTB55" s="480"/>
      <c r="MTC55" s="286"/>
      <c r="MTD55" s="287"/>
      <c r="MTE55" s="288"/>
      <c r="MTF55" s="284"/>
      <c r="MTG55" s="285"/>
      <c r="MTH55" s="480"/>
      <c r="MTI55" s="480"/>
      <c r="MTJ55" s="480"/>
      <c r="MTK55" s="286"/>
      <c r="MTL55" s="287"/>
      <c r="MTM55" s="288"/>
      <c r="MTN55" s="284"/>
      <c r="MTO55" s="285"/>
      <c r="MTP55" s="480"/>
      <c r="MTQ55" s="480"/>
      <c r="MTR55" s="480"/>
      <c r="MTS55" s="286"/>
      <c r="MTT55" s="287"/>
      <c r="MTU55" s="288"/>
      <c r="MTV55" s="284"/>
      <c r="MTW55" s="285"/>
      <c r="MTX55" s="480"/>
      <c r="MTY55" s="480"/>
      <c r="MTZ55" s="480"/>
      <c r="MUA55" s="286"/>
      <c r="MUB55" s="287"/>
      <c r="MUC55" s="288"/>
      <c r="MUD55" s="284"/>
      <c r="MUE55" s="285"/>
      <c r="MUF55" s="480"/>
      <c r="MUG55" s="480"/>
      <c r="MUH55" s="480"/>
      <c r="MUI55" s="286"/>
      <c r="MUJ55" s="287"/>
      <c r="MUK55" s="288"/>
      <c r="MUL55" s="284"/>
      <c r="MUM55" s="285"/>
      <c r="MUN55" s="480"/>
      <c r="MUO55" s="480"/>
      <c r="MUP55" s="480"/>
      <c r="MUQ55" s="286"/>
      <c r="MUR55" s="287"/>
      <c r="MUS55" s="288"/>
      <c r="MUT55" s="284"/>
      <c r="MUU55" s="285"/>
      <c r="MUV55" s="480"/>
      <c r="MUW55" s="480"/>
      <c r="MUX55" s="480"/>
      <c r="MUY55" s="286"/>
      <c r="MUZ55" s="287"/>
      <c r="MVA55" s="288"/>
      <c r="MVB55" s="284"/>
      <c r="MVC55" s="285"/>
      <c r="MVD55" s="480"/>
      <c r="MVE55" s="480"/>
      <c r="MVF55" s="480"/>
      <c r="MVG55" s="286"/>
      <c r="MVH55" s="287"/>
      <c r="MVI55" s="288"/>
      <c r="MVJ55" s="284"/>
      <c r="MVK55" s="285"/>
      <c r="MVL55" s="480"/>
      <c r="MVM55" s="480"/>
      <c r="MVN55" s="480"/>
      <c r="MVO55" s="286"/>
      <c r="MVP55" s="287"/>
      <c r="MVQ55" s="288"/>
      <c r="MVR55" s="284"/>
      <c r="MVS55" s="285"/>
      <c r="MVT55" s="480"/>
      <c r="MVU55" s="480"/>
      <c r="MVV55" s="480"/>
      <c r="MVW55" s="286"/>
      <c r="MVX55" s="287"/>
      <c r="MVY55" s="288"/>
      <c r="MVZ55" s="284"/>
      <c r="MWA55" s="285"/>
      <c r="MWB55" s="480"/>
      <c r="MWC55" s="480"/>
      <c r="MWD55" s="480"/>
      <c r="MWE55" s="286"/>
      <c r="MWF55" s="287"/>
      <c r="MWG55" s="288"/>
      <c r="MWH55" s="284"/>
      <c r="MWI55" s="285"/>
      <c r="MWJ55" s="480"/>
      <c r="MWK55" s="480"/>
      <c r="MWL55" s="480"/>
      <c r="MWM55" s="286"/>
      <c r="MWN55" s="287"/>
      <c r="MWO55" s="288"/>
      <c r="MWP55" s="284"/>
      <c r="MWQ55" s="285"/>
      <c r="MWR55" s="480"/>
      <c r="MWS55" s="480"/>
      <c r="MWT55" s="480"/>
      <c r="MWU55" s="286"/>
      <c r="MWV55" s="287"/>
      <c r="MWW55" s="288"/>
      <c r="MWX55" s="284"/>
      <c r="MWY55" s="285"/>
      <c r="MWZ55" s="480"/>
      <c r="MXA55" s="480"/>
      <c r="MXB55" s="480"/>
      <c r="MXC55" s="286"/>
      <c r="MXD55" s="287"/>
      <c r="MXE55" s="288"/>
      <c r="MXF55" s="284"/>
      <c r="MXG55" s="285"/>
      <c r="MXH55" s="480"/>
      <c r="MXI55" s="480"/>
      <c r="MXJ55" s="480"/>
      <c r="MXK55" s="286"/>
      <c r="MXL55" s="287"/>
      <c r="MXM55" s="288"/>
      <c r="MXN55" s="284"/>
      <c r="MXO55" s="285"/>
      <c r="MXP55" s="480"/>
      <c r="MXQ55" s="480"/>
      <c r="MXR55" s="480"/>
      <c r="MXS55" s="286"/>
      <c r="MXT55" s="287"/>
      <c r="MXU55" s="288"/>
      <c r="MXV55" s="284"/>
      <c r="MXW55" s="285"/>
      <c r="MXX55" s="480"/>
      <c r="MXY55" s="480"/>
      <c r="MXZ55" s="480"/>
      <c r="MYA55" s="286"/>
      <c r="MYB55" s="287"/>
      <c r="MYC55" s="288"/>
      <c r="MYD55" s="284"/>
      <c r="MYE55" s="285"/>
      <c r="MYF55" s="480"/>
      <c r="MYG55" s="480"/>
      <c r="MYH55" s="480"/>
      <c r="MYI55" s="286"/>
      <c r="MYJ55" s="287"/>
      <c r="MYK55" s="288"/>
      <c r="MYL55" s="284"/>
      <c r="MYM55" s="285"/>
      <c r="MYN55" s="480"/>
      <c r="MYO55" s="480"/>
      <c r="MYP55" s="480"/>
      <c r="MYQ55" s="286"/>
      <c r="MYR55" s="287"/>
      <c r="MYS55" s="288"/>
      <c r="MYT55" s="284"/>
      <c r="MYU55" s="285"/>
      <c r="MYV55" s="480"/>
      <c r="MYW55" s="480"/>
      <c r="MYX55" s="480"/>
      <c r="MYY55" s="286"/>
      <c r="MYZ55" s="287"/>
      <c r="MZA55" s="288"/>
      <c r="MZB55" s="284"/>
      <c r="MZC55" s="285"/>
      <c r="MZD55" s="480"/>
      <c r="MZE55" s="480"/>
      <c r="MZF55" s="480"/>
      <c r="MZG55" s="286"/>
      <c r="MZH55" s="287"/>
      <c r="MZI55" s="288"/>
      <c r="MZJ55" s="284"/>
      <c r="MZK55" s="285"/>
      <c r="MZL55" s="480"/>
      <c r="MZM55" s="480"/>
      <c r="MZN55" s="480"/>
      <c r="MZO55" s="286"/>
      <c r="MZP55" s="287"/>
      <c r="MZQ55" s="288"/>
      <c r="MZR55" s="284"/>
      <c r="MZS55" s="285"/>
      <c r="MZT55" s="480"/>
      <c r="MZU55" s="480"/>
      <c r="MZV55" s="480"/>
      <c r="MZW55" s="286"/>
      <c r="MZX55" s="287"/>
      <c r="MZY55" s="288"/>
      <c r="MZZ55" s="284"/>
      <c r="NAA55" s="285"/>
      <c r="NAB55" s="480"/>
      <c r="NAC55" s="480"/>
      <c r="NAD55" s="480"/>
      <c r="NAE55" s="286"/>
      <c r="NAF55" s="287"/>
      <c r="NAG55" s="288"/>
      <c r="NAH55" s="284"/>
      <c r="NAI55" s="285"/>
      <c r="NAJ55" s="480"/>
      <c r="NAK55" s="480"/>
      <c r="NAL55" s="480"/>
      <c r="NAM55" s="286"/>
      <c r="NAN55" s="287"/>
      <c r="NAO55" s="288"/>
      <c r="NAP55" s="284"/>
      <c r="NAQ55" s="285"/>
      <c r="NAR55" s="480"/>
      <c r="NAS55" s="480"/>
      <c r="NAT55" s="480"/>
      <c r="NAU55" s="286"/>
      <c r="NAV55" s="287"/>
      <c r="NAW55" s="288"/>
      <c r="NAX55" s="284"/>
      <c r="NAY55" s="285"/>
      <c r="NAZ55" s="480"/>
      <c r="NBA55" s="480"/>
      <c r="NBB55" s="480"/>
      <c r="NBC55" s="286"/>
      <c r="NBD55" s="287"/>
      <c r="NBE55" s="288"/>
      <c r="NBF55" s="284"/>
      <c r="NBG55" s="285"/>
      <c r="NBH55" s="480"/>
      <c r="NBI55" s="480"/>
      <c r="NBJ55" s="480"/>
      <c r="NBK55" s="286"/>
      <c r="NBL55" s="287"/>
      <c r="NBM55" s="288"/>
      <c r="NBN55" s="284"/>
      <c r="NBO55" s="285"/>
      <c r="NBP55" s="480"/>
      <c r="NBQ55" s="480"/>
      <c r="NBR55" s="480"/>
      <c r="NBS55" s="286"/>
      <c r="NBT55" s="287"/>
      <c r="NBU55" s="288"/>
      <c r="NBV55" s="284"/>
      <c r="NBW55" s="285"/>
      <c r="NBX55" s="480"/>
      <c r="NBY55" s="480"/>
      <c r="NBZ55" s="480"/>
      <c r="NCA55" s="286"/>
      <c r="NCB55" s="287"/>
      <c r="NCC55" s="288"/>
      <c r="NCD55" s="284"/>
      <c r="NCE55" s="285"/>
      <c r="NCF55" s="480"/>
      <c r="NCG55" s="480"/>
      <c r="NCH55" s="480"/>
      <c r="NCI55" s="286"/>
      <c r="NCJ55" s="287"/>
      <c r="NCK55" s="288"/>
      <c r="NCL55" s="284"/>
      <c r="NCM55" s="285"/>
      <c r="NCN55" s="480"/>
      <c r="NCO55" s="480"/>
      <c r="NCP55" s="480"/>
      <c r="NCQ55" s="286"/>
      <c r="NCR55" s="287"/>
      <c r="NCS55" s="288"/>
      <c r="NCT55" s="284"/>
      <c r="NCU55" s="285"/>
      <c r="NCV55" s="480"/>
      <c r="NCW55" s="480"/>
      <c r="NCX55" s="480"/>
      <c r="NCY55" s="286"/>
      <c r="NCZ55" s="287"/>
      <c r="NDA55" s="288"/>
      <c r="NDB55" s="284"/>
      <c r="NDC55" s="285"/>
      <c r="NDD55" s="480"/>
      <c r="NDE55" s="480"/>
      <c r="NDF55" s="480"/>
      <c r="NDG55" s="286"/>
      <c r="NDH55" s="287"/>
      <c r="NDI55" s="288"/>
      <c r="NDJ55" s="284"/>
      <c r="NDK55" s="285"/>
      <c r="NDL55" s="480"/>
      <c r="NDM55" s="480"/>
      <c r="NDN55" s="480"/>
      <c r="NDO55" s="286"/>
      <c r="NDP55" s="287"/>
      <c r="NDQ55" s="288"/>
      <c r="NDR55" s="284"/>
      <c r="NDS55" s="285"/>
      <c r="NDT55" s="480"/>
      <c r="NDU55" s="480"/>
      <c r="NDV55" s="480"/>
      <c r="NDW55" s="286"/>
      <c r="NDX55" s="287"/>
      <c r="NDY55" s="288"/>
      <c r="NDZ55" s="284"/>
      <c r="NEA55" s="285"/>
      <c r="NEB55" s="480"/>
      <c r="NEC55" s="480"/>
      <c r="NED55" s="480"/>
      <c r="NEE55" s="286"/>
      <c r="NEF55" s="287"/>
      <c r="NEG55" s="288"/>
      <c r="NEH55" s="284"/>
      <c r="NEI55" s="285"/>
      <c r="NEJ55" s="480"/>
      <c r="NEK55" s="480"/>
      <c r="NEL55" s="480"/>
      <c r="NEM55" s="286"/>
      <c r="NEN55" s="287"/>
      <c r="NEO55" s="288"/>
      <c r="NEP55" s="284"/>
      <c r="NEQ55" s="285"/>
      <c r="NER55" s="480"/>
      <c r="NES55" s="480"/>
      <c r="NET55" s="480"/>
      <c r="NEU55" s="286"/>
      <c r="NEV55" s="287"/>
      <c r="NEW55" s="288"/>
      <c r="NEX55" s="284"/>
      <c r="NEY55" s="285"/>
      <c r="NEZ55" s="480"/>
      <c r="NFA55" s="480"/>
      <c r="NFB55" s="480"/>
      <c r="NFC55" s="286"/>
      <c r="NFD55" s="287"/>
      <c r="NFE55" s="288"/>
      <c r="NFF55" s="284"/>
      <c r="NFG55" s="285"/>
      <c r="NFH55" s="480"/>
      <c r="NFI55" s="480"/>
      <c r="NFJ55" s="480"/>
      <c r="NFK55" s="286"/>
      <c r="NFL55" s="287"/>
      <c r="NFM55" s="288"/>
      <c r="NFN55" s="284"/>
      <c r="NFO55" s="285"/>
      <c r="NFP55" s="480"/>
      <c r="NFQ55" s="480"/>
      <c r="NFR55" s="480"/>
      <c r="NFS55" s="286"/>
      <c r="NFT55" s="287"/>
      <c r="NFU55" s="288"/>
      <c r="NFV55" s="284"/>
      <c r="NFW55" s="285"/>
      <c r="NFX55" s="480"/>
      <c r="NFY55" s="480"/>
      <c r="NFZ55" s="480"/>
      <c r="NGA55" s="286"/>
      <c r="NGB55" s="287"/>
      <c r="NGC55" s="288"/>
      <c r="NGD55" s="284"/>
      <c r="NGE55" s="285"/>
      <c r="NGF55" s="480"/>
      <c r="NGG55" s="480"/>
      <c r="NGH55" s="480"/>
      <c r="NGI55" s="286"/>
      <c r="NGJ55" s="287"/>
      <c r="NGK55" s="288"/>
      <c r="NGL55" s="284"/>
      <c r="NGM55" s="285"/>
      <c r="NGN55" s="480"/>
      <c r="NGO55" s="480"/>
      <c r="NGP55" s="480"/>
      <c r="NGQ55" s="286"/>
      <c r="NGR55" s="287"/>
      <c r="NGS55" s="288"/>
      <c r="NGT55" s="284"/>
      <c r="NGU55" s="285"/>
      <c r="NGV55" s="480"/>
      <c r="NGW55" s="480"/>
      <c r="NGX55" s="480"/>
      <c r="NGY55" s="286"/>
      <c r="NGZ55" s="287"/>
      <c r="NHA55" s="288"/>
      <c r="NHB55" s="284"/>
      <c r="NHC55" s="285"/>
      <c r="NHD55" s="480"/>
      <c r="NHE55" s="480"/>
      <c r="NHF55" s="480"/>
      <c r="NHG55" s="286"/>
      <c r="NHH55" s="287"/>
      <c r="NHI55" s="288"/>
      <c r="NHJ55" s="284"/>
      <c r="NHK55" s="285"/>
      <c r="NHL55" s="480"/>
      <c r="NHM55" s="480"/>
      <c r="NHN55" s="480"/>
      <c r="NHO55" s="286"/>
      <c r="NHP55" s="287"/>
      <c r="NHQ55" s="288"/>
      <c r="NHR55" s="284"/>
      <c r="NHS55" s="285"/>
      <c r="NHT55" s="480"/>
      <c r="NHU55" s="480"/>
      <c r="NHV55" s="480"/>
      <c r="NHW55" s="286"/>
      <c r="NHX55" s="287"/>
      <c r="NHY55" s="288"/>
      <c r="NHZ55" s="284"/>
      <c r="NIA55" s="285"/>
      <c r="NIB55" s="480"/>
      <c r="NIC55" s="480"/>
      <c r="NID55" s="480"/>
      <c r="NIE55" s="286"/>
      <c r="NIF55" s="287"/>
      <c r="NIG55" s="288"/>
      <c r="NIH55" s="284"/>
      <c r="NII55" s="285"/>
      <c r="NIJ55" s="480"/>
      <c r="NIK55" s="480"/>
      <c r="NIL55" s="480"/>
      <c r="NIM55" s="286"/>
      <c r="NIN55" s="287"/>
      <c r="NIO55" s="288"/>
      <c r="NIP55" s="284"/>
      <c r="NIQ55" s="285"/>
      <c r="NIR55" s="480"/>
      <c r="NIS55" s="480"/>
      <c r="NIT55" s="480"/>
      <c r="NIU55" s="286"/>
      <c r="NIV55" s="287"/>
      <c r="NIW55" s="288"/>
      <c r="NIX55" s="284"/>
      <c r="NIY55" s="285"/>
      <c r="NIZ55" s="480"/>
      <c r="NJA55" s="480"/>
      <c r="NJB55" s="480"/>
      <c r="NJC55" s="286"/>
      <c r="NJD55" s="287"/>
      <c r="NJE55" s="288"/>
      <c r="NJF55" s="284"/>
      <c r="NJG55" s="285"/>
      <c r="NJH55" s="480"/>
      <c r="NJI55" s="480"/>
      <c r="NJJ55" s="480"/>
      <c r="NJK55" s="286"/>
      <c r="NJL55" s="287"/>
      <c r="NJM55" s="288"/>
      <c r="NJN55" s="284"/>
      <c r="NJO55" s="285"/>
      <c r="NJP55" s="480"/>
      <c r="NJQ55" s="480"/>
      <c r="NJR55" s="480"/>
      <c r="NJS55" s="286"/>
      <c r="NJT55" s="287"/>
      <c r="NJU55" s="288"/>
      <c r="NJV55" s="284"/>
      <c r="NJW55" s="285"/>
      <c r="NJX55" s="480"/>
      <c r="NJY55" s="480"/>
      <c r="NJZ55" s="480"/>
      <c r="NKA55" s="286"/>
      <c r="NKB55" s="287"/>
      <c r="NKC55" s="288"/>
      <c r="NKD55" s="284"/>
      <c r="NKE55" s="285"/>
      <c r="NKF55" s="480"/>
      <c r="NKG55" s="480"/>
      <c r="NKH55" s="480"/>
      <c r="NKI55" s="286"/>
      <c r="NKJ55" s="287"/>
      <c r="NKK55" s="288"/>
      <c r="NKL55" s="284"/>
      <c r="NKM55" s="285"/>
      <c r="NKN55" s="480"/>
      <c r="NKO55" s="480"/>
      <c r="NKP55" s="480"/>
      <c r="NKQ55" s="286"/>
      <c r="NKR55" s="287"/>
      <c r="NKS55" s="288"/>
      <c r="NKT55" s="284"/>
      <c r="NKU55" s="285"/>
      <c r="NKV55" s="480"/>
      <c r="NKW55" s="480"/>
      <c r="NKX55" s="480"/>
      <c r="NKY55" s="286"/>
      <c r="NKZ55" s="287"/>
      <c r="NLA55" s="288"/>
      <c r="NLB55" s="284"/>
      <c r="NLC55" s="285"/>
      <c r="NLD55" s="480"/>
      <c r="NLE55" s="480"/>
      <c r="NLF55" s="480"/>
      <c r="NLG55" s="286"/>
      <c r="NLH55" s="287"/>
      <c r="NLI55" s="288"/>
      <c r="NLJ55" s="284"/>
      <c r="NLK55" s="285"/>
      <c r="NLL55" s="480"/>
      <c r="NLM55" s="480"/>
      <c r="NLN55" s="480"/>
      <c r="NLO55" s="286"/>
      <c r="NLP55" s="287"/>
      <c r="NLQ55" s="288"/>
      <c r="NLR55" s="284"/>
      <c r="NLS55" s="285"/>
      <c r="NLT55" s="480"/>
      <c r="NLU55" s="480"/>
      <c r="NLV55" s="480"/>
      <c r="NLW55" s="286"/>
      <c r="NLX55" s="287"/>
      <c r="NLY55" s="288"/>
      <c r="NLZ55" s="284"/>
      <c r="NMA55" s="285"/>
      <c r="NMB55" s="480"/>
      <c r="NMC55" s="480"/>
      <c r="NMD55" s="480"/>
      <c r="NME55" s="286"/>
      <c r="NMF55" s="287"/>
      <c r="NMG55" s="288"/>
      <c r="NMH55" s="284"/>
      <c r="NMI55" s="285"/>
      <c r="NMJ55" s="480"/>
      <c r="NMK55" s="480"/>
      <c r="NML55" s="480"/>
      <c r="NMM55" s="286"/>
      <c r="NMN55" s="287"/>
      <c r="NMO55" s="288"/>
      <c r="NMP55" s="284"/>
      <c r="NMQ55" s="285"/>
      <c r="NMR55" s="480"/>
      <c r="NMS55" s="480"/>
      <c r="NMT55" s="480"/>
      <c r="NMU55" s="286"/>
      <c r="NMV55" s="287"/>
      <c r="NMW55" s="288"/>
      <c r="NMX55" s="284"/>
      <c r="NMY55" s="285"/>
      <c r="NMZ55" s="480"/>
      <c r="NNA55" s="480"/>
      <c r="NNB55" s="480"/>
      <c r="NNC55" s="286"/>
      <c r="NND55" s="287"/>
      <c r="NNE55" s="288"/>
      <c r="NNF55" s="284"/>
      <c r="NNG55" s="285"/>
      <c r="NNH55" s="480"/>
      <c r="NNI55" s="480"/>
      <c r="NNJ55" s="480"/>
      <c r="NNK55" s="286"/>
      <c r="NNL55" s="287"/>
      <c r="NNM55" s="288"/>
      <c r="NNN55" s="284"/>
      <c r="NNO55" s="285"/>
      <c r="NNP55" s="480"/>
      <c r="NNQ55" s="480"/>
      <c r="NNR55" s="480"/>
      <c r="NNS55" s="286"/>
      <c r="NNT55" s="287"/>
      <c r="NNU55" s="288"/>
      <c r="NNV55" s="284"/>
      <c r="NNW55" s="285"/>
      <c r="NNX55" s="480"/>
      <c r="NNY55" s="480"/>
      <c r="NNZ55" s="480"/>
      <c r="NOA55" s="286"/>
      <c r="NOB55" s="287"/>
      <c r="NOC55" s="288"/>
      <c r="NOD55" s="284"/>
      <c r="NOE55" s="285"/>
      <c r="NOF55" s="480"/>
      <c r="NOG55" s="480"/>
      <c r="NOH55" s="480"/>
      <c r="NOI55" s="286"/>
      <c r="NOJ55" s="287"/>
      <c r="NOK55" s="288"/>
      <c r="NOL55" s="284"/>
      <c r="NOM55" s="285"/>
      <c r="NON55" s="480"/>
      <c r="NOO55" s="480"/>
      <c r="NOP55" s="480"/>
      <c r="NOQ55" s="286"/>
      <c r="NOR55" s="287"/>
      <c r="NOS55" s="288"/>
      <c r="NOT55" s="284"/>
      <c r="NOU55" s="285"/>
      <c r="NOV55" s="480"/>
      <c r="NOW55" s="480"/>
      <c r="NOX55" s="480"/>
      <c r="NOY55" s="286"/>
      <c r="NOZ55" s="287"/>
      <c r="NPA55" s="288"/>
      <c r="NPB55" s="284"/>
      <c r="NPC55" s="285"/>
      <c r="NPD55" s="480"/>
      <c r="NPE55" s="480"/>
      <c r="NPF55" s="480"/>
      <c r="NPG55" s="286"/>
      <c r="NPH55" s="287"/>
      <c r="NPI55" s="288"/>
      <c r="NPJ55" s="284"/>
      <c r="NPK55" s="285"/>
      <c r="NPL55" s="480"/>
      <c r="NPM55" s="480"/>
      <c r="NPN55" s="480"/>
      <c r="NPO55" s="286"/>
      <c r="NPP55" s="287"/>
      <c r="NPQ55" s="288"/>
      <c r="NPR55" s="284"/>
      <c r="NPS55" s="285"/>
      <c r="NPT55" s="480"/>
      <c r="NPU55" s="480"/>
      <c r="NPV55" s="480"/>
      <c r="NPW55" s="286"/>
      <c r="NPX55" s="287"/>
      <c r="NPY55" s="288"/>
      <c r="NPZ55" s="284"/>
      <c r="NQA55" s="285"/>
      <c r="NQB55" s="480"/>
      <c r="NQC55" s="480"/>
      <c r="NQD55" s="480"/>
      <c r="NQE55" s="286"/>
      <c r="NQF55" s="287"/>
      <c r="NQG55" s="288"/>
      <c r="NQH55" s="284"/>
      <c r="NQI55" s="285"/>
      <c r="NQJ55" s="480"/>
      <c r="NQK55" s="480"/>
      <c r="NQL55" s="480"/>
      <c r="NQM55" s="286"/>
      <c r="NQN55" s="287"/>
      <c r="NQO55" s="288"/>
      <c r="NQP55" s="284"/>
      <c r="NQQ55" s="285"/>
      <c r="NQR55" s="480"/>
      <c r="NQS55" s="480"/>
      <c r="NQT55" s="480"/>
      <c r="NQU55" s="286"/>
      <c r="NQV55" s="287"/>
      <c r="NQW55" s="288"/>
      <c r="NQX55" s="284"/>
      <c r="NQY55" s="285"/>
      <c r="NQZ55" s="480"/>
      <c r="NRA55" s="480"/>
      <c r="NRB55" s="480"/>
      <c r="NRC55" s="286"/>
      <c r="NRD55" s="287"/>
      <c r="NRE55" s="288"/>
      <c r="NRF55" s="284"/>
      <c r="NRG55" s="285"/>
      <c r="NRH55" s="480"/>
      <c r="NRI55" s="480"/>
      <c r="NRJ55" s="480"/>
      <c r="NRK55" s="286"/>
      <c r="NRL55" s="287"/>
      <c r="NRM55" s="288"/>
      <c r="NRN55" s="284"/>
      <c r="NRO55" s="285"/>
      <c r="NRP55" s="480"/>
      <c r="NRQ55" s="480"/>
      <c r="NRR55" s="480"/>
      <c r="NRS55" s="286"/>
      <c r="NRT55" s="287"/>
      <c r="NRU55" s="288"/>
      <c r="NRV55" s="284"/>
      <c r="NRW55" s="285"/>
      <c r="NRX55" s="480"/>
      <c r="NRY55" s="480"/>
      <c r="NRZ55" s="480"/>
      <c r="NSA55" s="286"/>
      <c r="NSB55" s="287"/>
      <c r="NSC55" s="288"/>
      <c r="NSD55" s="284"/>
      <c r="NSE55" s="285"/>
      <c r="NSF55" s="480"/>
      <c r="NSG55" s="480"/>
      <c r="NSH55" s="480"/>
      <c r="NSI55" s="286"/>
      <c r="NSJ55" s="287"/>
      <c r="NSK55" s="288"/>
      <c r="NSL55" s="284"/>
      <c r="NSM55" s="285"/>
      <c r="NSN55" s="480"/>
      <c r="NSO55" s="480"/>
      <c r="NSP55" s="480"/>
      <c r="NSQ55" s="286"/>
      <c r="NSR55" s="287"/>
      <c r="NSS55" s="288"/>
      <c r="NST55" s="284"/>
      <c r="NSU55" s="285"/>
      <c r="NSV55" s="480"/>
      <c r="NSW55" s="480"/>
      <c r="NSX55" s="480"/>
      <c r="NSY55" s="286"/>
      <c r="NSZ55" s="287"/>
      <c r="NTA55" s="288"/>
      <c r="NTB55" s="284"/>
      <c r="NTC55" s="285"/>
      <c r="NTD55" s="480"/>
      <c r="NTE55" s="480"/>
      <c r="NTF55" s="480"/>
      <c r="NTG55" s="286"/>
      <c r="NTH55" s="287"/>
      <c r="NTI55" s="288"/>
      <c r="NTJ55" s="284"/>
      <c r="NTK55" s="285"/>
      <c r="NTL55" s="480"/>
      <c r="NTM55" s="480"/>
      <c r="NTN55" s="480"/>
      <c r="NTO55" s="286"/>
      <c r="NTP55" s="287"/>
      <c r="NTQ55" s="288"/>
      <c r="NTR55" s="284"/>
      <c r="NTS55" s="285"/>
      <c r="NTT55" s="480"/>
      <c r="NTU55" s="480"/>
      <c r="NTV55" s="480"/>
      <c r="NTW55" s="286"/>
      <c r="NTX55" s="287"/>
      <c r="NTY55" s="288"/>
      <c r="NTZ55" s="284"/>
      <c r="NUA55" s="285"/>
      <c r="NUB55" s="480"/>
      <c r="NUC55" s="480"/>
      <c r="NUD55" s="480"/>
      <c r="NUE55" s="286"/>
      <c r="NUF55" s="287"/>
      <c r="NUG55" s="288"/>
      <c r="NUH55" s="284"/>
      <c r="NUI55" s="285"/>
      <c r="NUJ55" s="480"/>
      <c r="NUK55" s="480"/>
      <c r="NUL55" s="480"/>
      <c r="NUM55" s="286"/>
      <c r="NUN55" s="287"/>
      <c r="NUO55" s="288"/>
      <c r="NUP55" s="284"/>
      <c r="NUQ55" s="285"/>
      <c r="NUR55" s="480"/>
      <c r="NUS55" s="480"/>
      <c r="NUT55" s="480"/>
      <c r="NUU55" s="286"/>
      <c r="NUV55" s="287"/>
      <c r="NUW55" s="288"/>
      <c r="NUX55" s="284"/>
      <c r="NUY55" s="285"/>
      <c r="NUZ55" s="480"/>
      <c r="NVA55" s="480"/>
      <c r="NVB55" s="480"/>
      <c r="NVC55" s="286"/>
      <c r="NVD55" s="287"/>
      <c r="NVE55" s="288"/>
      <c r="NVF55" s="284"/>
      <c r="NVG55" s="285"/>
      <c r="NVH55" s="480"/>
      <c r="NVI55" s="480"/>
      <c r="NVJ55" s="480"/>
      <c r="NVK55" s="286"/>
      <c r="NVL55" s="287"/>
      <c r="NVM55" s="288"/>
      <c r="NVN55" s="284"/>
      <c r="NVO55" s="285"/>
      <c r="NVP55" s="480"/>
      <c r="NVQ55" s="480"/>
      <c r="NVR55" s="480"/>
      <c r="NVS55" s="286"/>
      <c r="NVT55" s="287"/>
      <c r="NVU55" s="288"/>
      <c r="NVV55" s="284"/>
      <c r="NVW55" s="285"/>
      <c r="NVX55" s="480"/>
      <c r="NVY55" s="480"/>
      <c r="NVZ55" s="480"/>
      <c r="NWA55" s="286"/>
      <c r="NWB55" s="287"/>
      <c r="NWC55" s="288"/>
      <c r="NWD55" s="284"/>
      <c r="NWE55" s="285"/>
      <c r="NWF55" s="480"/>
      <c r="NWG55" s="480"/>
      <c r="NWH55" s="480"/>
      <c r="NWI55" s="286"/>
      <c r="NWJ55" s="287"/>
      <c r="NWK55" s="288"/>
      <c r="NWL55" s="284"/>
      <c r="NWM55" s="285"/>
      <c r="NWN55" s="480"/>
      <c r="NWO55" s="480"/>
      <c r="NWP55" s="480"/>
      <c r="NWQ55" s="286"/>
      <c r="NWR55" s="287"/>
      <c r="NWS55" s="288"/>
      <c r="NWT55" s="284"/>
      <c r="NWU55" s="285"/>
      <c r="NWV55" s="480"/>
      <c r="NWW55" s="480"/>
      <c r="NWX55" s="480"/>
      <c r="NWY55" s="286"/>
      <c r="NWZ55" s="287"/>
      <c r="NXA55" s="288"/>
      <c r="NXB55" s="284"/>
      <c r="NXC55" s="285"/>
      <c r="NXD55" s="480"/>
      <c r="NXE55" s="480"/>
      <c r="NXF55" s="480"/>
      <c r="NXG55" s="286"/>
      <c r="NXH55" s="287"/>
      <c r="NXI55" s="288"/>
      <c r="NXJ55" s="284"/>
      <c r="NXK55" s="285"/>
      <c r="NXL55" s="480"/>
      <c r="NXM55" s="480"/>
      <c r="NXN55" s="480"/>
      <c r="NXO55" s="286"/>
      <c r="NXP55" s="287"/>
      <c r="NXQ55" s="288"/>
      <c r="NXR55" s="284"/>
      <c r="NXS55" s="285"/>
      <c r="NXT55" s="480"/>
      <c r="NXU55" s="480"/>
      <c r="NXV55" s="480"/>
      <c r="NXW55" s="286"/>
      <c r="NXX55" s="287"/>
      <c r="NXY55" s="288"/>
      <c r="NXZ55" s="284"/>
      <c r="NYA55" s="285"/>
      <c r="NYB55" s="480"/>
      <c r="NYC55" s="480"/>
      <c r="NYD55" s="480"/>
      <c r="NYE55" s="286"/>
      <c r="NYF55" s="287"/>
      <c r="NYG55" s="288"/>
      <c r="NYH55" s="284"/>
      <c r="NYI55" s="285"/>
      <c r="NYJ55" s="480"/>
      <c r="NYK55" s="480"/>
      <c r="NYL55" s="480"/>
      <c r="NYM55" s="286"/>
      <c r="NYN55" s="287"/>
      <c r="NYO55" s="288"/>
      <c r="NYP55" s="284"/>
      <c r="NYQ55" s="285"/>
      <c r="NYR55" s="480"/>
      <c r="NYS55" s="480"/>
      <c r="NYT55" s="480"/>
      <c r="NYU55" s="286"/>
      <c r="NYV55" s="287"/>
      <c r="NYW55" s="288"/>
      <c r="NYX55" s="284"/>
      <c r="NYY55" s="285"/>
      <c r="NYZ55" s="480"/>
      <c r="NZA55" s="480"/>
      <c r="NZB55" s="480"/>
      <c r="NZC55" s="286"/>
      <c r="NZD55" s="287"/>
      <c r="NZE55" s="288"/>
      <c r="NZF55" s="284"/>
      <c r="NZG55" s="285"/>
      <c r="NZH55" s="480"/>
      <c r="NZI55" s="480"/>
      <c r="NZJ55" s="480"/>
      <c r="NZK55" s="286"/>
      <c r="NZL55" s="287"/>
      <c r="NZM55" s="288"/>
      <c r="NZN55" s="284"/>
      <c r="NZO55" s="285"/>
      <c r="NZP55" s="480"/>
      <c r="NZQ55" s="480"/>
      <c r="NZR55" s="480"/>
      <c r="NZS55" s="286"/>
      <c r="NZT55" s="287"/>
      <c r="NZU55" s="288"/>
      <c r="NZV55" s="284"/>
      <c r="NZW55" s="285"/>
      <c r="NZX55" s="480"/>
      <c r="NZY55" s="480"/>
      <c r="NZZ55" s="480"/>
      <c r="OAA55" s="286"/>
      <c r="OAB55" s="287"/>
      <c r="OAC55" s="288"/>
      <c r="OAD55" s="284"/>
      <c r="OAE55" s="285"/>
      <c r="OAF55" s="480"/>
      <c r="OAG55" s="480"/>
      <c r="OAH55" s="480"/>
      <c r="OAI55" s="286"/>
      <c r="OAJ55" s="287"/>
      <c r="OAK55" s="288"/>
      <c r="OAL55" s="284"/>
      <c r="OAM55" s="285"/>
      <c r="OAN55" s="480"/>
      <c r="OAO55" s="480"/>
      <c r="OAP55" s="480"/>
      <c r="OAQ55" s="286"/>
      <c r="OAR55" s="287"/>
      <c r="OAS55" s="288"/>
      <c r="OAT55" s="284"/>
      <c r="OAU55" s="285"/>
      <c r="OAV55" s="480"/>
      <c r="OAW55" s="480"/>
      <c r="OAX55" s="480"/>
      <c r="OAY55" s="286"/>
      <c r="OAZ55" s="287"/>
      <c r="OBA55" s="288"/>
      <c r="OBB55" s="284"/>
      <c r="OBC55" s="285"/>
      <c r="OBD55" s="480"/>
      <c r="OBE55" s="480"/>
      <c r="OBF55" s="480"/>
      <c r="OBG55" s="286"/>
      <c r="OBH55" s="287"/>
      <c r="OBI55" s="288"/>
      <c r="OBJ55" s="284"/>
      <c r="OBK55" s="285"/>
      <c r="OBL55" s="480"/>
      <c r="OBM55" s="480"/>
      <c r="OBN55" s="480"/>
      <c r="OBO55" s="286"/>
      <c r="OBP55" s="287"/>
      <c r="OBQ55" s="288"/>
      <c r="OBR55" s="284"/>
      <c r="OBS55" s="285"/>
      <c r="OBT55" s="480"/>
      <c r="OBU55" s="480"/>
      <c r="OBV55" s="480"/>
      <c r="OBW55" s="286"/>
      <c r="OBX55" s="287"/>
      <c r="OBY55" s="288"/>
      <c r="OBZ55" s="284"/>
      <c r="OCA55" s="285"/>
      <c r="OCB55" s="480"/>
      <c r="OCC55" s="480"/>
      <c r="OCD55" s="480"/>
      <c r="OCE55" s="286"/>
      <c r="OCF55" s="287"/>
      <c r="OCG55" s="288"/>
      <c r="OCH55" s="284"/>
      <c r="OCI55" s="285"/>
      <c r="OCJ55" s="480"/>
      <c r="OCK55" s="480"/>
      <c r="OCL55" s="480"/>
      <c r="OCM55" s="286"/>
      <c r="OCN55" s="287"/>
      <c r="OCO55" s="288"/>
      <c r="OCP55" s="284"/>
      <c r="OCQ55" s="285"/>
      <c r="OCR55" s="480"/>
      <c r="OCS55" s="480"/>
      <c r="OCT55" s="480"/>
      <c r="OCU55" s="286"/>
      <c r="OCV55" s="287"/>
      <c r="OCW55" s="288"/>
      <c r="OCX55" s="284"/>
      <c r="OCY55" s="285"/>
      <c r="OCZ55" s="480"/>
      <c r="ODA55" s="480"/>
      <c r="ODB55" s="480"/>
      <c r="ODC55" s="286"/>
      <c r="ODD55" s="287"/>
      <c r="ODE55" s="288"/>
      <c r="ODF55" s="284"/>
      <c r="ODG55" s="285"/>
      <c r="ODH55" s="480"/>
      <c r="ODI55" s="480"/>
      <c r="ODJ55" s="480"/>
      <c r="ODK55" s="286"/>
      <c r="ODL55" s="287"/>
      <c r="ODM55" s="288"/>
      <c r="ODN55" s="284"/>
      <c r="ODO55" s="285"/>
      <c r="ODP55" s="480"/>
      <c r="ODQ55" s="480"/>
      <c r="ODR55" s="480"/>
      <c r="ODS55" s="286"/>
      <c r="ODT55" s="287"/>
      <c r="ODU55" s="288"/>
      <c r="ODV55" s="284"/>
      <c r="ODW55" s="285"/>
      <c r="ODX55" s="480"/>
      <c r="ODY55" s="480"/>
      <c r="ODZ55" s="480"/>
      <c r="OEA55" s="286"/>
      <c r="OEB55" s="287"/>
      <c r="OEC55" s="288"/>
      <c r="OED55" s="284"/>
      <c r="OEE55" s="285"/>
      <c r="OEF55" s="480"/>
      <c r="OEG55" s="480"/>
      <c r="OEH55" s="480"/>
      <c r="OEI55" s="286"/>
      <c r="OEJ55" s="287"/>
      <c r="OEK55" s="288"/>
      <c r="OEL55" s="284"/>
      <c r="OEM55" s="285"/>
      <c r="OEN55" s="480"/>
      <c r="OEO55" s="480"/>
      <c r="OEP55" s="480"/>
      <c r="OEQ55" s="286"/>
      <c r="OER55" s="287"/>
      <c r="OES55" s="288"/>
      <c r="OET55" s="284"/>
      <c r="OEU55" s="285"/>
      <c r="OEV55" s="480"/>
      <c r="OEW55" s="480"/>
      <c r="OEX55" s="480"/>
      <c r="OEY55" s="286"/>
      <c r="OEZ55" s="287"/>
      <c r="OFA55" s="288"/>
      <c r="OFB55" s="284"/>
      <c r="OFC55" s="285"/>
      <c r="OFD55" s="480"/>
      <c r="OFE55" s="480"/>
      <c r="OFF55" s="480"/>
      <c r="OFG55" s="286"/>
      <c r="OFH55" s="287"/>
      <c r="OFI55" s="288"/>
      <c r="OFJ55" s="284"/>
      <c r="OFK55" s="285"/>
      <c r="OFL55" s="480"/>
      <c r="OFM55" s="480"/>
      <c r="OFN55" s="480"/>
      <c r="OFO55" s="286"/>
      <c r="OFP55" s="287"/>
      <c r="OFQ55" s="288"/>
      <c r="OFR55" s="284"/>
      <c r="OFS55" s="285"/>
      <c r="OFT55" s="480"/>
      <c r="OFU55" s="480"/>
      <c r="OFV55" s="480"/>
      <c r="OFW55" s="286"/>
      <c r="OFX55" s="287"/>
      <c r="OFY55" s="288"/>
      <c r="OFZ55" s="284"/>
      <c r="OGA55" s="285"/>
      <c r="OGB55" s="480"/>
      <c r="OGC55" s="480"/>
      <c r="OGD55" s="480"/>
      <c r="OGE55" s="286"/>
      <c r="OGF55" s="287"/>
      <c r="OGG55" s="288"/>
      <c r="OGH55" s="284"/>
      <c r="OGI55" s="285"/>
      <c r="OGJ55" s="480"/>
      <c r="OGK55" s="480"/>
      <c r="OGL55" s="480"/>
      <c r="OGM55" s="286"/>
      <c r="OGN55" s="287"/>
      <c r="OGO55" s="288"/>
      <c r="OGP55" s="284"/>
      <c r="OGQ55" s="285"/>
      <c r="OGR55" s="480"/>
      <c r="OGS55" s="480"/>
      <c r="OGT55" s="480"/>
      <c r="OGU55" s="286"/>
      <c r="OGV55" s="287"/>
      <c r="OGW55" s="288"/>
      <c r="OGX55" s="284"/>
      <c r="OGY55" s="285"/>
      <c r="OGZ55" s="480"/>
      <c r="OHA55" s="480"/>
      <c r="OHB55" s="480"/>
      <c r="OHC55" s="286"/>
      <c r="OHD55" s="287"/>
      <c r="OHE55" s="288"/>
      <c r="OHF55" s="284"/>
      <c r="OHG55" s="285"/>
      <c r="OHH55" s="480"/>
      <c r="OHI55" s="480"/>
      <c r="OHJ55" s="480"/>
      <c r="OHK55" s="286"/>
      <c r="OHL55" s="287"/>
      <c r="OHM55" s="288"/>
      <c r="OHN55" s="284"/>
      <c r="OHO55" s="285"/>
      <c r="OHP55" s="480"/>
      <c r="OHQ55" s="480"/>
      <c r="OHR55" s="480"/>
      <c r="OHS55" s="286"/>
      <c r="OHT55" s="287"/>
      <c r="OHU55" s="288"/>
      <c r="OHV55" s="284"/>
      <c r="OHW55" s="285"/>
      <c r="OHX55" s="480"/>
      <c r="OHY55" s="480"/>
      <c r="OHZ55" s="480"/>
      <c r="OIA55" s="286"/>
      <c r="OIB55" s="287"/>
      <c r="OIC55" s="288"/>
      <c r="OID55" s="284"/>
      <c r="OIE55" s="285"/>
      <c r="OIF55" s="480"/>
      <c r="OIG55" s="480"/>
      <c r="OIH55" s="480"/>
      <c r="OII55" s="286"/>
      <c r="OIJ55" s="287"/>
      <c r="OIK55" s="288"/>
      <c r="OIL55" s="284"/>
      <c r="OIM55" s="285"/>
      <c r="OIN55" s="480"/>
      <c r="OIO55" s="480"/>
      <c r="OIP55" s="480"/>
      <c r="OIQ55" s="286"/>
      <c r="OIR55" s="287"/>
      <c r="OIS55" s="288"/>
      <c r="OIT55" s="284"/>
      <c r="OIU55" s="285"/>
      <c r="OIV55" s="480"/>
      <c r="OIW55" s="480"/>
      <c r="OIX55" s="480"/>
      <c r="OIY55" s="286"/>
      <c r="OIZ55" s="287"/>
      <c r="OJA55" s="288"/>
      <c r="OJB55" s="284"/>
      <c r="OJC55" s="285"/>
      <c r="OJD55" s="480"/>
      <c r="OJE55" s="480"/>
      <c r="OJF55" s="480"/>
      <c r="OJG55" s="286"/>
      <c r="OJH55" s="287"/>
      <c r="OJI55" s="288"/>
      <c r="OJJ55" s="284"/>
      <c r="OJK55" s="285"/>
      <c r="OJL55" s="480"/>
      <c r="OJM55" s="480"/>
      <c r="OJN55" s="480"/>
      <c r="OJO55" s="286"/>
      <c r="OJP55" s="287"/>
      <c r="OJQ55" s="288"/>
      <c r="OJR55" s="284"/>
      <c r="OJS55" s="285"/>
      <c r="OJT55" s="480"/>
      <c r="OJU55" s="480"/>
      <c r="OJV55" s="480"/>
      <c r="OJW55" s="286"/>
      <c r="OJX55" s="287"/>
      <c r="OJY55" s="288"/>
      <c r="OJZ55" s="284"/>
      <c r="OKA55" s="285"/>
      <c r="OKB55" s="480"/>
      <c r="OKC55" s="480"/>
      <c r="OKD55" s="480"/>
      <c r="OKE55" s="286"/>
      <c r="OKF55" s="287"/>
      <c r="OKG55" s="288"/>
      <c r="OKH55" s="284"/>
      <c r="OKI55" s="285"/>
      <c r="OKJ55" s="480"/>
      <c r="OKK55" s="480"/>
      <c r="OKL55" s="480"/>
      <c r="OKM55" s="286"/>
      <c r="OKN55" s="287"/>
      <c r="OKO55" s="288"/>
      <c r="OKP55" s="284"/>
      <c r="OKQ55" s="285"/>
      <c r="OKR55" s="480"/>
      <c r="OKS55" s="480"/>
      <c r="OKT55" s="480"/>
      <c r="OKU55" s="286"/>
      <c r="OKV55" s="287"/>
      <c r="OKW55" s="288"/>
      <c r="OKX55" s="284"/>
      <c r="OKY55" s="285"/>
      <c r="OKZ55" s="480"/>
      <c r="OLA55" s="480"/>
      <c r="OLB55" s="480"/>
      <c r="OLC55" s="286"/>
      <c r="OLD55" s="287"/>
      <c r="OLE55" s="288"/>
      <c r="OLF55" s="284"/>
      <c r="OLG55" s="285"/>
      <c r="OLH55" s="480"/>
      <c r="OLI55" s="480"/>
      <c r="OLJ55" s="480"/>
      <c r="OLK55" s="286"/>
      <c r="OLL55" s="287"/>
      <c r="OLM55" s="288"/>
      <c r="OLN55" s="284"/>
      <c r="OLO55" s="285"/>
      <c r="OLP55" s="480"/>
      <c r="OLQ55" s="480"/>
      <c r="OLR55" s="480"/>
      <c r="OLS55" s="286"/>
      <c r="OLT55" s="287"/>
      <c r="OLU55" s="288"/>
      <c r="OLV55" s="284"/>
      <c r="OLW55" s="285"/>
      <c r="OLX55" s="480"/>
      <c r="OLY55" s="480"/>
      <c r="OLZ55" s="480"/>
      <c r="OMA55" s="286"/>
      <c r="OMB55" s="287"/>
      <c r="OMC55" s="288"/>
      <c r="OMD55" s="284"/>
      <c r="OME55" s="285"/>
      <c r="OMF55" s="480"/>
      <c r="OMG55" s="480"/>
      <c r="OMH55" s="480"/>
      <c r="OMI55" s="286"/>
      <c r="OMJ55" s="287"/>
      <c r="OMK55" s="288"/>
      <c r="OML55" s="284"/>
      <c r="OMM55" s="285"/>
      <c r="OMN55" s="480"/>
      <c r="OMO55" s="480"/>
      <c r="OMP55" s="480"/>
      <c r="OMQ55" s="286"/>
      <c r="OMR55" s="287"/>
      <c r="OMS55" s="288"/>
      <c r="OMT55" s="284"/>
      <c r="OMU55" s="285"/>
      <c r="OMV55" s="480"/>
      <c r="OMW55" s="480"/>
      <c r="OMX55" s="480"/>
      <c r="OMY55" s="286"/>
      <c r="OMZ55" s="287"/>
      <c r="ONA55" s="288"/>
      <c r="ONB55" s="284"/>
      <c r="ONC55" s="285"/>
      <c r="OND55" s="480"/>
      <c r="ONE55" s="480"/>
      <c r="ONF55" s="480"/>
      <c r="ONG55" s="286"/>
      <c r="ONH55" s="287"/>
      <c r="ONI55" s="288"/>
      <c r="ONJ55" s="284"/>
      <c r="ONK55" s="285"/>
      <c r="ONL55" s="480"/>
      <c r="ONM55" s="480"/>
      <c r="ONN55" s="480"/>
      <c r="ONO55" s="286"/>
      <c r="ONP55" s="287"/>
      <c r="ONQ55" s="288"/>
      <c r="ONR55" s="284"/>
      <c r="ONS55" s="285"/>
      <c r="ONT55" s="480"/>
      <c r="ONU55" s="480"/>
      <c r="ONV55" s="480"/>
      <c r="ONW55" s="286"/>
      <c r="ONX55" s="287"/>
      <c r="ONY55" s="288"/>
      <c r="ONZ55" s="284"/>
      <c r="OOA55" s="285"/>
      <c r="OOB55" s="480"/>
      <c r="OOC55" s="480"/>
      <c r="OOD55" s="480"/>
      <c r="OOE55" s="286"/>
      <c r="OOF55" s="287"/>
      <c r="OOG55" s="288"/>
      <c r="OOH55" s="284"/>
      <c r="OOI55" s="285"/>
      <c r="OOJ55" s="480"/>
      <c r="OOK55" s="480"/>
      <c r="OOL55" s="480"/>
      <c r="OOM55" s="286"/>
      <c r="OON55" s="287"/>
      <c r="OOO55" s="288"/>
      <c r="OOP55" s="284"/>
      <c r="OOQ55" s="285"/>
      <c r="OOR55" s="480"/>
      <c r="OOS55" s="480"/>
      <c r="OOT55" s="480"/>
      <c r="OOU55" s="286"/>
      <c r="OOV55" s="287"/>
      <c r="OOW55" s="288"/>
      <c r="OOX55" s="284"/>
      <c r="OOY55" s="285"/>
      <c r="OOZ55" s="480"/>
      <c r="OPA55" s="480"/>
      <c r="OPB55" s="480"/>
      <c r="OPC55" s="286"/>
      <c r="OPD55" s="287"/>
      <c r="OPE55" s="288"/>
      <c r="OPF55" s="284"/>
      <c r="OPG55" s="285"/>
      <c r="OPH55" s="480"/>
      <c r="OPI55" s="480"/>
      <c r="OPJ55" s="480"/>
      <c r="OPK55" s="286"/>
      <c r="OPL55" s="287"/>
      <c r="OPM55" s="288"/>
      <c r="OPN55" s="284"/>
      <c r="OPO55" s="285"/>
      <c r="OPP55" s="480"/>
      <c r="OPQ55" s="480"/>
      <c r="OPR55" s="480"/>
      <c r="OPS55" s="286"/>
      <c r="OPT55" s="287"/>
      <c r="OPU55" s="288"/>
      <c r="OPV55" s="284"/>
      <c r="OPW55" s="285"/>
      <c r="OPX55" s="480"/>
      <c r="OPY55" s="480"/>
      <c r="OPZ55" s="480"/>
      <c r="OQA55" s="286"/>
      <c r="OQB55" s="287"/>
      <c r="OQC55" s="288"/>
      <c r="OQD55" s="284"/>
      <c r="OQE55" s="285"/>
      <c r="OQF55" s="480"/>
      <c r="OQG55" s="480"/>
      <c r="OQH55" s="480"/>
      <c r="OQI55" s="286"/>
      <c r="OQJ55" s="287"/>
      <c r="OQK55" s="288"/>
      <c r="OQL55" s="284"/>
      <c r="OQM55" s="285"/>
      <c r="OQN55" s="480"/>
      <c r="OQO55" s="480"/>
      <c r="OQP55" s="480"/>
      <c r="OQQ55" s="286"/>
      <c r="OQR55" s="287"/>
      <c r="OQS55" s="288"/>
      <c r="OQT55" s="284"/>
      <c r="OQU55" s="285"/>
      <c r="OQV55" s="480"/>
      <c r="OQW55" s="480"/>
      <c r="OQX55" s="480"/>
      <c r="OQY55" s="286"/>
      <c r="OQZ55" s="287"/>
      <c r="ORA55" s="288"/>
      <c r="ORB55" s="284"/>
      <c r="ORC55" s="285"/>
      <c r="ORD55" s="480"/>
      <c r="ORE55" s="480"/>
      <c r="ORF55" s="480"/>
      <c r="ORG55" s="286"/>
      <c r="ORH55" s="287"/>
      <c r="ORI55" s="288"/>
      <c r="ORJ55" s="284"/>
      <c r="ORK55" s="285"/>
      <c r="ORL55" s="480"/>
      <c r="ORM55" s="480"/>
      <c r="ORN55" s="480"/>
      <c r="ORO55" s="286"/>
      <c r="ORP55" s="287"/>
      <c r="ORQ55" s="288"/>
      <c r="ORR55" s="284"/>
      <c r="ORS55" s="285"/>
      <c r="ORT55" s="480"/>
      <c r="ORU55" s="480"/>
      <c r="ORV55" s="480"/>
      <c r="ORW55" s="286"/>
      <c r="ORX55" s="287"/>
      <c r="ORY55" s="288"/>
      <c r="ORZ55" s="284"/>
      <c r="OSA55" s="285"/>
      <c r="OSB55" s="480"/>
      <c r="OSC55" s="480"/>
      <c r="OSD55" s="480"/>
      <c r="OSE55" s="286"/>
      <c r="OSF55" s="287"/>
      <c r="OSG55" s="288"/>
      <c r="OSH55" s="284"/>
      <c r="OSI55" s="285"/>
      <c r="OSJ55" s="480"/>
      <c r="OSK55" s="480"/>
      <c r="OSL55" s="480"/>
      <c r="OSM55" s="286"/>
      <c r="OSN55" s="287"/>
      <c r="OSO55" s="288"/>
      <c r="OSP55" s="284"/>
      <c r="OSQ55" s="285"/>
      <c r="OSR55" s="480"/>
      <c r="OSS55" s="480"/>
      <c r="OST55" s="480"/>
      <c r="OSU55" s="286"/>
      <c r="OSV55" s="287"/>
      <c r="OSW55" s="288"/>
      <c r="OSX55" s="284"/>
      <c r="OSY55" s="285"/>
      <c r="OSZ55" s="480"/>
      <c r="OTA55" s="480"/>
      <c r="OTB55" s="480"/>
      <c r="OTC55" s="286"/>
      <c r="OTD55" s="287"/>
      <c r="OTE55" s="288"/>
      <c r="OTF55" s="284"/>
      <c r="OTG55" s="285"/>
      <c r="OTH55" s="480"/>
      <c r="OTI55" s="480"/>
      <c r="OTJ55" s="480"/>
      <c r="OTK55" s="286"/>
      <c r="OTL55" s="287"/>
      <c r="OTM55" s="288"/>
      <c r="OTN55" s="284"/>
      <c r="OTO55" s="285"/>
      <c r="OTP55" s="480"/>
      <c r="OTQ55" s="480"/>
      <c r="OTR55" s="480"/>
      <c r="OTS55" s="286"/>
      <c r="OTT55" s="287"/>
      <c r="OTU55" s="288"/>
      <c r="OTV55" s="284"/>
      <c r="OTW55" s="285"/>
      <c r="OTX55" s="480"/>
      <c r="OTY55" s="480"/>
      <c r="OTZ55" s="480"/>
      <c r="OUA55" s="286"/>
      <c r="OUB55" s="287"/>
      <c r="OUC55" s="288"/>
      <c r="OUD55" s="284"/>
      <c r="OUE55" s="285"/>
      <c r="OUF55" s="480"/>
      <c r="OUG55" s="480"/>
      <c r="OUH55" s="480"/>
      <c r="OUI55" s="286"/>
      <c r="OUJ55" s="287"/>
      <c r="OUK55" s="288"/>
      <c r="OUL55" s="284"/>
      <c r="OUM55" s="285"/>
      <c r="OUN55" s="480"/>
      <c r="OUO55" s="480"/>
      <c r="OUP55" s="480"/>
      <c r="OUQ55" s="286"/>
      <c r="OUR55" s="287"/>
      <c r="OUS55" s="288"/>
      <c r="OUT55" s="284"/>
      <c r="OUU55" s="285"/>
      <c r="OUV55" s="480"/>
      <c r="OUW55" s="480"/>
      <c r="OUX55" s="480"/>
      <c r="OUY55" s="286"/>
      <c r="OUZ55" s="287"/>
      <c r="OVA55" s="288"/>
      <c r="OVB55" s="284"/>
      <c r="OVC55" s="285"/>
      <c r="OVD55" s="480"/>
      <c r="OVE55" s="480"/>
      <c r="OVF55" s="480"/>
      <c r="OVG55" s="286"/>
      <c r="OVH55" s="287"/>
      <c r="OVI55" s="288"/>
      <c r="OVJ55" s="284"/>
      <c r="OVK55" s="285"/>
      <c r="OVL55" s="480"/>
      <c r="OVM55" s="480"/>
      <c r="OVN55" s="480"/>
      <c r="OVO55" s="286"/>
      <c r="OVP55" s="287"/>
      <c r="OVQ55" s="288"/>
      <c r="OVR55" s="284"/>
      <c r="OVS55" s="285"/>
      <c r="OVT55" s="480"/>
      <c r="OVU55" s="480"/>
      <c r="OVV55" s="480"/>
      <c r="OVW55" s="286"/>
      <c r="OVX55" s="287"/>
      <c r="OVY55" s="288"/>
      <c r="OVZ55" s="284"/>
      <c r="OWA55" s="285"/>
      <c r="OWB55" s="480"/>
      <c r="OWC55" s="480"/>
      <c r="OWD55" s="480"/>
      <c r="OWE55" s="286"/>
      <c r="OWF55" s="287"/>
      <c r="OWG55" s="288"/>
      <c r="OWH55" s="284"/>
      <c r="OWI55" s="285"/>
      <c r="OWJ55" s="480"/>
      <c r="OWK55" s="480"/>
      <c r="OWL55" s="480"/>
      <c r="OWM55" s="286"/>
      <c r="OWN55" s="287"/>
      <c r="OWO55" s="288"/>
      <c r="OWP55" s="284"/>
      <c r="OWQ55" s="285"/>
      <c r="OWR55" s="480"/>
      <c r="OWS55" s="480"/>
      <c r="OWT55" s="480"/>
      <c r="OWU55" s="286"/>
      <c r="OWV55" s="287"/>
      <c r="OWW55" s="288"/>
      <c r="OWX55" s="284"/>
      <c r="OWY55" s="285"/>
      <c r="OWZ55" s="480"/>
      <c r="OXA55" s="480"/>
      <c r="OXB55" s="480"/>
      <c r="OXC55" s="286"/>
      <c r="OXD55" s="287"/>
      <c r="OXE55" s="288"/>
      <c r="OXF55" s="284"/>
      <c r="OXG55" s="285"/>
      <c r="OXH55" s="480"/>
      <c r="OXI55" s="480"/>
      <c r="OXJ55" s="480"/>
      <c r="OXK55" s="286"/>
      <c r="OXL55" s="287"/>
      <c r="OXM55" s="288"/>
      <c r="OXN55" s="284"/>
      <c r="OXO55" s="285"/>
      <c r="OXP55" s="480"/>
      <c r="OXQ55" s="480"/>
      <c r="OXR55" s="480"/>
      <c r="OXS55" s="286"/>
      <c r="OXT55" s="287"/>
      <c r="OXU55" s="288"/>
      <c r="OXV55" s="284"/>
      <c r="OXW55" s="285"/>
      <c r="OXX55" s="480"/>
      <c r="OXY55" s="480"/>
      <c r="OXZ55" s="480"/>
      <c r="OYA55" s="286"/>
      <c r="OYB55" s="287"/>
      <c r="OYC55" s="288"/>
      <c r="OYD55" s="284"/>
      <c r="OYE55" s="285"/>
      <c r="OYF55" s="480"/>
      <c r="OYG55" s="480"/>
      <c r="OYH55" s="480"/>
      <c r="OYI55" s="286"/>
      <c r="OYJ55" s="287"/>
      <c r="OYK55" s="288"/>
      <c r="OYL55" s="284"/>
      <c r="OYM55" s="285"/>
      <c r="OYN55" s="480"/>
      <c r="OYO55" s="480"/>
      <c r="OYP55" s="480"/>
      <c r="OYQ55" s="286"/>
      <c r="OYR55" s="287"/>
      <c r="OYS55" s="288"/>
      <c r="OYT55" s="284"/>
      <c r="OYU55" s="285"/>
      <c r="OYV55" s="480"/>
      <c r="OYW55" s="480"/>
      <c r="OYX55" s="480"/>
      <c r="OYY55" s="286"/>
      <c r="OYZ55" s="287"/>
      <c r="OZA55" s="288"/>
      <c r="OZB55" s="284"/>
      <c r="OZC55" s="285"/>
      <c r="OZD55" s="480"/>
      <c r="OZE55" s="480"/>
      <c r="OZF55" s="480"/>
      <c r="OZG55" s="286"/>
      <c r="OZH55" s="287"/>
      <c r="OZI55" s="288"/>
      <c r="OZJ55" s="284"/>
      <c r="OZK55" s="285"/>
      <c r="OZL55" s="480"/>
      <c r="OZM55" s="480"/>
      <c r="OZN55" s="480"/>
      <c r="OZO55" s="286"/>
      <c r="OZP55" s="287"/>
      <c r="OZQ55" s="288"/>
      <c r="OZR55" s="284"/>
      <c r="OZS55" s="285"/>
      <c r="OZT55" s="480"/>
      <c r="OZU55" s="480"/>
      <c r="OZV55" s="480"/>
      <c r="OZW55" s="286"/>
      <c r="OZX55" s="287"/>
      <c r="OZY55" s="288"/>
      <c r="OZZ55" s="284"/>
      <c r="PAA55" s="285"/>
      <c r="PAB55" s="480"/>
      <c r="PAC55" s="480"/>
      <c r="PAD55" s="480"/>
      <c r="PAE55" s="286"/>
      <c r="PAF55" s="287"/>
      <c r="PAG55" s="288"/>
      <c r="PAH55" s="284"/>
      <c r="PAI55" s="285"/>
      <c r="PAJ55" s="480"/>
      <c r="PAK55" s="480"/>
      <c r="PAL55" s="480"/>
      <c r="PAM55" s="286"/>
      <c r="PAN55" s="287"/>
      <c r="PAO55" s="288"/>
      <c r="PAP55" s="284"/>
      <c r="PAQ55" s="285"/>
      <c r="PAR55" s="480"/>
      <c r="PAS55" s="480"/>
      <c r="PAT55" s="480"/>
      <c r="PAU55" s="286"/>
      <c r="PAV55" s="287"/>
      <c r="PAW55" s="288"/>
      <c r="PAX55" s="284"/>
      <c r="PAY55" s="285"/>
      <c r="PAZ55" s="480"/>
      <c r="PBA55" s="480"/>
      <c r="PBB55" s="480"/>
      <c r="PBC55" s="286"/>
      <c r="PBD55" s="287"/>
      <c r="PBE55" s="288"/>
      <c r="PBF55" s="284"/>
      <c r="PBG55" s="285"/>
      <c r="PBH55" s="480"/>
      <c r="PBI55" s="480"/>
      <c r="PBJ55" s="480"/>
      <c r="PBK55" s="286"/>
      <c r="PBL55" s="287"/>
      <c r="PBM55" s="288"/>
      <c r="PBN55" s="284"/>
      <c r="PBO55" s="285"/>
      <c r="PBP55" s="480"/>
      <c r="PBQ55" s="480"/>
      <c r="PBR55" s="480"/>
      <c r="PBS55" s="286"/>
      <c r="PBT55" s="287"/>
      <c r="PBU55" s="288"/>
      <c r="PBV55" s="284"/>
      <c r="PBW55" s="285"/>
      <c r="PBX55" s="480"/>
      <c r="PBY55" s="480"/>
      <c r="PBZ55" s="480"/>
      <c r="PCA55" s="286"/>
      <c r="PCB55" s="287"/>
      <c r="PCC55" s="288"/>
      <c r="PCD55" s="284"/>
      <c r="PCE55" s="285"/>
      <c r="PCF55" s="480"/>
      <c r="PCG55" s="480"/>
      <c r="PCH55" s="480"/>
      <c r="PCI55" s="286"/>
      <c r="PCJ55" s="287"/>
      <c r="PCK55" s="288"/>
      <c r="PCL55" s="284"/>
      <c r="PCM55" s="285"/>
      <c r="PCN55" s="480"/>
      <c r="PCO55" s="480"/>
      <c r="PCP55" s="480"/>
      <c r="PCQ55" s="286"/>
      <c r="PCR55" s="287"/>
      <c r="PCS55" s="288"/>
      <c r="PCT55" s="284"/>
      <c r="PCU55" s="285"/>
      <c r="PCV55" s="480"/>
      <c r="PCW55" s="480"/>
      <c r="PCX55" s="480"/>
      <c r="PCY55" s="286"/>
      <c r="PCZ55" s="287"/>
      <c r="PDA55" s="288"/>
      <c r="PDB55" s="284"/>
      <c r="PDC55" s="285"/>
      <c r="PDD55" s="480"/>
      <c r="PDE55" s="480"/>
      <c r="PDF55" s="480"/>
      <c r="PDG55" s="286"/>
      <c r="PDH55" s="287"/>
      <c r="PDI55" s="288"/>
      <c r="PDJ55" s="284"/>
      <c r="PDK55" s="285"/>
      <c r="PDL55" s="480"/>
      <c r="PDM55" s="480"/>
      <c r="PDN55" s="480"/>
      <c r="PDO55" s="286"/>
      <c r="PDP55" s="287"/>
      <c r="PDQ55" s="288"/>
      <c r="PDR55" s="284"/>
      <c r="PDS55" s="285"/>
      <c r="PDT55" s="480"/>
      <c r="PDU55" s="480"/>
      <c r="PDV55" s="480"/>
      <c r="PDW55" s="286"/>
      <c r="PDX55" s="287"/>
      <c r="PDY55" s="288"/>
      <c r="PDZ55" s="284"/>
      <c r="PEA55" s="285"/>
      <c r="PEB55" s="480"/>
      <c r="PEC55" s="480"/>
      <c r="PED55" s="480"/>
      <c r="PEE55" s="286"/>
      <c r="PEF55" s="287"/>
      <c r="PEG55" s="288"/>
      <c r="PEH55" s="284"/>
      <c r="PEI55" s="285"/>
      <c r="PEJ55" s="480"/>
      <c r="PEK55" s="480"/>
      <c r="PEL55" s="480"/>
      <c r="PEM55" s="286"/>
      <c r="PEN55" s="287"/>
      <c r="PEO55" s="288"/>
      <c r="PEP55" s="284"/>
      <c r="PEQ55" s="285"/>
      <c r="PER55" s="480"/>
      <c r="PES55" s="480"/>
      <c r="PET55" s="480"/>
      <c r="PEU55" s="286"/>
      <c r="PEV55" s="287"/>
      <c r="PEW55" s="288"/>
      <c r="PEX55" s="284"/>
      <c r="PEY55" s="285"/>
      <c r="PEZ55" s="480"/>
      <c r="PFA55" s="480"/>
      <c r="PFB55" s="480"/>
      <c r="PFC55" s="286"/>
      <c r="PFD55" s="287"/>
      <c r="PFE55" s="288"/>
      <c r="PFF55" s="284"/>
      <c r="PFG55" s="285"/>
      <c r="PFH55" s="480"/>
      <c r="PFI55" s="480"/>
      <c r="PFJ55" s="480"/>
      <c r="PFK55" s="286"/>
      <c r="PFL55" s="287"/>
      <c r="PFM55" s="288"/>
      <c r="PFN55" s="284"/>
      <c r="PFO55" s="285"/>
      <c r="PFP55" s="480"/>
      <c r="PFQ55" s="480"/>
      <c r="PFR55" s="480"/>
      <c r="PFS55" s="286"/>
      <c r="PFT55" s="287"/>
      <c r="PFU55" s="288"/>
      <c r="PFV55" s="284"/>
      <c r="PFW55" s="285"/>
      <c r="PFX55" s="480"/>
      <c r="PFY55" s="480"/>
      <c r="PFZ55" s="480"/>
      <c r="PGA55" s="286"/>
      <c r="PGB55" s="287"/>
      <c r="PGC55" s="288"/>
      <c r="PGD55" s="284"/>
      <c r="PGE55" s="285"/>
      <c r="PGF55" s="480"/>
      <c r="PGG55" s="480"/>
      <c r="PGH55" s="480"/>
      <c r="PGI55" s="286"/>
      <c r="PGJ55" s="287"/>
      <c r="PGK55" s="288"/>
      <c r="PGL55" s="284"/>
      <c r="PGM55" s="285"/>
      <c r="PGN55" s="480"/>
      <c r="PGO55" s="480"/>
      <c r="PGP55" s="480"/>
      <c r="PGQ55" s="286"/>
      <c r="PGR55" s="287"/>
      <c r="PGS55" s="288"/>
      <c r="PGT55" s="284"/>
      <c r="PGU55" s="285"/>
      <c r="PGV55" s="480"/>
      <c r="PGW55" s="480"/>
      <c r="PGX55" s="480"/>
      <c r="PGY55" s="286"/>
      <c r="PGZ55" s="287"/>
      <c r="PHA55" s="288"/>
      <c r="PHB55" s="284"/>
      <c r="PHC55" s="285"/>
      <c r="PHD55" s="480"/>
      <c r="PHE55" s="480"/>
      <c r="PHF55" s="480"/>
      <c r="PHG55" s="286"/>
      <c r="PHH55" s="287"/>
      <c r="PHI55" s="288"/>
      <c r="PHJ55" s="284"/>
      <c r="PHK55" s="285"/>
      <c r="PHL55" s="480"/>
      <c r="PHM55" s="480"/>
      <c r="PHN55" s="480"/>
      <c r="PHO55" s="286"/>
      <c r="PHP55" s="287"/>
      <c r="PHQ55" s="288"/>
      <c r="PHR55" s="284"/>
      <c r="PHS55" s="285"/>
      <c r="PHT55" s="480"/>
      <c r="PHU55" s="480"/>
      <c r="PHV55" s="480"/>
      <c r="PHW55" s="286"/>
      <c r="PHX55" s="287"/>
      <c r="PHY55" s="288"/>
      <c r="PHZ55" s="284"/>
      <c r="PIA55" s="285"/>
      <c r="PIB55" s="480"/>
      <c r="PIC55" s="480"/>
      <c r="PID55" s="480"/>
      <c r="PIE55" s="286"/>
      <c r="PIF55" s="287"/>
      <c r="PIG55" s="288"/>
      <c r="PIH55" s="284"/>
      <c r="PII55" s="285"/>
      <c r="PIJ55" s="480"/>
      <c r="PIK55" s="480"/>
      <c r="PIL55" s="480"/>
      <c r="PIM55" s="286"/>
      <c r="PIN55" s="287"/>
      <c r="PIO55" s="288"/>
      <c r="PIP55" s="284"/>
      <c r="PIQ55" s="285"/>
      <c r="PIR55" s="480"/>
      <c r="PIS55" s="480"/>
      <c r="PIT55" s="480"/>
      <c r="PIU55" s="286"/>
      <c r="PIV55" s="287"/>
      <c r="PIW55" s="288"/>
      <c r="PIX55" s="284"/>
      <c r="PIY55" s="285"/>
      <c r="PIZ55" s="480"/>
      <c r="PJA55" s="480"/>
      <c r="PJB55" s="480"/>
      <c r="PJC55" s="286"/>
      <c r="PJD55" s="287"/>
      <c r="PJE55" s="288"/>
      <c r="PJF55" s="284"/>
      <c r="PJG55" s="285"/>
      <c r="PJH55" s="480"/>
      <c r="PJI55" s="480"/>
      <c r="PJJ55" s="480"/>
      <c r="PJK55" s="286"/>
      <c r="PJL55" s="287"/>
      <c r="PJM55" s="288"/>
      <c r="PJN55" s="284"/>
      <c r="PJO55" s="285"/>
      <c r="PJP55" s="480"/>
      <c r="PJQ55" s="480"/>
      <c r="PJR55" s="480"/>
      <c r="PJS55" s="286"/>
      <c r="PJT55" s="287"/>
      <c r="PJU55" s="288"/>
      <c r="PJV55" s="284"/>
      <c r="PJW55" s="285"/>
      <c r="PJX55" s="480"/>
      <c r="PJY55" s="480"/>
      <c r="PJZ55" s="480"/>
      <c r="PKA55" s="286"/>
      <c r="PKB55" s="287"/>
      <c r="PKC55" s="288"/>
      <c r="PKD55" s="284"/>
      <c r="PKE55" s="285"/>
      <c r="PKF55" s="480"/>
      <c r="PKG55" s="480"/>
      <c r="PKH55" s="480"/>
      <c r="PKI55" s="286"/>
      <c r="PKJ55" s="287"/>
      <c r="PKK55" s="288"/>
      <c r="PKL55" s="284"/>
      <c r="PKM55" s="285"/>
      <c r="PKN55" s="480"/>
      <c r="PKO55" s="480"/>
      <c r="PKP55" s="480"/>
      <c r="PKQ55" s="286"/>
      <c r="PKR55" s="287"/>
      <c r="PKS55" s="288"/>
      <c r="PKT55" s="284"/>
      <c r="PKU55" s="285"/>
      <c r="PKV55" s="480"/>
      <c r="PKW55" s="480"/>
      <c r="PKX55" s="480"/>
      <c r="PKY55" s="286"/>
      <c r="PKZ55" s="287"/>
      <c r="PLA55" s="288"/>
      <c r="PLB55" s="284"/>
      <c r="PLC55" s="285"/>
      <c r="PLD55" s="480"/>
      <c r="PLE55" s="480"/>
      <c r="PLF55" s="480"/>
      <c r="PLG55" s="286"/>
      <c r="PLH55" s="287"/>
      <c r="PLI55" s="288"/>
      <c r="PLJ55" s="284"/>
      <c r="PLK55" s="285"/>
      <c r="PLL55" s="480"/>
      <c r="PLM55" s="480"/>
      <c r="PLN55" s="480"/>
      <c r="PLO55" s="286"/>
      <c r="PLP55" s="287"/>
      <c r="PLQ55" s="288"/>
      <c r="PLR55" s="284"/>
      <c r="PLS55" s="285"/>
      <c r="PLT55" s="480"/>
      <c r="PLU55" s="480"/>
      <c r="PLV55" s="480"/>
      <c r="PLW55" s="286"/>
      <c r="PLX55" s="287"/>
      <c r="PLY55" s="288"/>
      <c r="PLZ55" s="284"/>
      <c r="PMA55" s="285"/>
      <c r="PMB55" s="480"/>
      <c r="PMC55" s="480"/>
      <c r="PMD55" s="480"/>
      <c r="PME55" s="286"/>
      <c r="PMF55" s="287"/>
      <c r="PMG55" s="288"/>
      <c r="PMH55" s="284"/>
      <c r="PMI55" s="285"/>
      <c r="PMJ55" s="480"/>
      <c r="PMK55" s="480"/>
      <c r="PML55" s="480"/>
      <c r="PMM55" s="286"/>
      <c r="PMN55" s="287"/>
      <c r="PMO55" s="288"/>
      <c r="PMP55" s="284"/>
      <c r="PMQ55" s="285"/>
      <c r="PMR55" s="480"/>
      <c r="PMS55" s="480"/>
      <c r="PMT55" s="480"/>
      <c r="PMU55" s="286"/>
      <c r="PMV55" s="287"/>
      <c r="PMW55" s="288"/>
      <c r="PMX55" s="284"/>
      <c r="PMY55" s="285"/>
      <c r="PMZ55" s="480"/>
      <c r="PNA55" s="480"/>
      <c r="PNB55" s="480"/>
      <c r="PNC55" s="286"/>
      <c r="PND55" s="287"/>
      <c r="PNE55" s="288"/>
      <c r="PNF55" s="284"/>
      <c r="PNG55" s="285"/>
      <c r="PNH55" s="480"/>
      <c r="PNI55" s="480"/>
      <c r="PNJ55" s="480"/>
      <c r="PNK55" s="286"/>
      <c r="PNL55" s="287"/>
      <c r="PNM55" s="288"/>
      <c r="PNN55" s="284"/>
      <c r="PNO55" s="285"/>
      <c r="PNP55" s="480"/>
      <c r="PNQ55" s="480"/>
      <c r="PNR55" s="480"/>
      <c r="PNS55" s="286"/>
      <c r="PNT55" s="287"/>
      <c r="PNU55" s="288"/>
      <c r="PNV55" s="284"/>
      <c r="PNW55" s="285"/>
      <c r="PNX55" s="480"/>
      <c r="PNY55" s="480"/>
      <c r="PNZ55" s="480"/>
      <c r="POA55" s="286"/>
      <c r="POB55" s="287"/>
      <c r="POC55" s="288"/>
      <c r="POD55" s="284"/>
      <c r="POE55" s="285"/>
      <c r="POF55" s="480"/>
      <c r="POG55" s="480"/>
      <c r="POH55" s="480"/>
      <c r="POI55" s="286"/>
      <c r="POJ55" s="287"/>
      <c r="POK55" s="288"/>
      <c r="POL55" s="284"/>
      <c r="POM55" s="285"/>
      <c r="PON55" s="480"/>
      <c r="POO55" s="480"/>
      <c r="POP55" s="480"/>
      <c r="POQ55" s="286"/>
      <c r="POR55" s="287"/>
      <c r="POS55" s="288"/>
      <c r="POT55" s="284"/>
      <c r="POU55" s="285"/>
      <c r="POV55" s="480"/>
      <c r="POW55" s="480"/>
      <c r="POX55" s="480"/>
      <c r="POY55" s="286"/>
      <c r="POZ55" s="287"/>
      <c r="PPA55" s="288"/>
      <c r="PPB55" s="284"/>
      <c r="PPC55" s="285"/>
      <c r="PPD55" s="480"/>
      <c r="PPE55" s="480"/>
      <c r="PPF55" s="480"/>
      <c r="PPG55" s="286"/>
      <c r="PPH55" s="287"/>
      <c r="PPI55" s="288"/>
      <c r="PPJ55" s="284"/>
      <c r="PPK55" s="285"/>
      <c r="PPL55" s="480"/>
      <c r="PPM55" s="480"/>
      <c r="PPN55" s="480"/>
      <c r="PPO55" s="286"/>
      <c r="PPP55" s="287"/>
      <c r="PPQ55" s="288"/>
      <c r="PPR55" s="284"/>
      <c r="PPS55" s="285"/>
      <c r="PPT55" s="480"/>
      <c r="PPU55" s="480"/>
      <c r="PPV55" s="480"/>
      <c r="PPW55" s="286"/>
      <c r="PPX55" s="287"/>
      <c r="PPY55" s="288"/>
      <c r="PPZ55" s="284"/>
      <c r="PQA55" s="285"/>
      <c r="PQB55" s="480"/>
      <c r="PQC55" s="480"/>
      <c r="PQD55" s="480"/>
      <c r="PQE55" s="286"/>
      <c r="PQF55" s="287"/>
      <c r="PQG55" s="288"/>
      <c r="PQH55" s="284"/>
      <c r="PQI55" s="285"/>
      <c r="PQJ55" s="480"/>
      <c r="PQK55" s="480"/>
      <c r="PQL55" s="480"/>
      <c r="PQM55" s="286"/>
      <c r="PQN55" s="287"/>
      <c r="PQO55" s="288"/>
      <c r="PQP55" s="284"/>
      <c r="PQQ55" s="285"/>
      <c r="PQR55" s="480"/>
      <c r="PQS55" s="480"/>
      <c r="PQT55" s="480"/>
      <c r="PQU55" s="286"/>
      <c r="PQV55" s="287"/>
      <c r="PQW55" s="288"/>
      <c r="PQX55" s="284"/>
      <c r="PQY55" s="285"/>
      <c r="PQZ55" s="480"/>
      <c r="PRA55" s="480"/>
      <c r="PRB55" s="480"/>
      <c r="PRC55" s="286"/>
      <c r="PRD55" s="287"/>
      <c r="PRE55" s="288"/>
      <c r="PRF55" s="284"/>
      <c r="PRG55" s="285"/>
      <c r="PRH55" s="480"/>
      <c r="PRI55" s="480"/>
      <c r="PRJ55" s="480"/>
      <c r="PRK55" s="286"/>
      <c r="PRL55" s="287"/>
      <c r="PRM55" s="288"/>
      <c r="PRN55" s="284"/>
      <c r="PRO55" s="285"/>
      <c r="PRP55" s="480"/>
      <c r="PRQ55" s="480"/>
      <c r="PRR55" s="480"/>
      <c r="PRS55" s="286"/>
      <c r="PRT55" s="287"/>
      <c r="PRU55" s="288"/>
      <c r="PRV55" s="284"/>
      <c r="PRW55" s="285"/>
      <c r="PRX55" s="480"/>
      <c r="PRY55" s="480"/>
      <c r="PRZ55" s="480"/>
      <c r="PSA55" s="286"/>
      <c r="PSB55" s="287"/>
      <c r="PSC55" s="288"/>
      <c r="PSD55" s="284"/>
      <c r="PSE55" s="285"/>
      <c r="PSF55" s="480"/>
      <c r="PSG55" s="480"/>
      <c r="PSH55" s="480"/>
      <c r="PSI55" s="286"/>
      <c r="PSJ55" s="287"/>
      <c r="PSK55" s="288"/>
      <c r="PSL55" s="284"/>
      <c r="PSM55" s="285"/>
      <c r="PSN55" s="480"/>
      <c r="PSO55" s="480"/>
      <c r="PSP55" s="480"/>
      <c r="PSQ55" s="286"/>
      <c r="PSR55" s="287"/>
      <c r="PSS55" s="288"/>
      <c r="PST55" s="284"/>
      <c r="PSU55" s="285"/>
      <c r="PSV55" s="480"/>
      <c r="PSW55" s="480"/>
      <c r="PSX55" s="480"/>
      <c r="PSY55" s="286"/>
      <c r="PSZ55" s="287"/>
      <c r="PTA55" s="288"/>
      <c r="PTB55" s="284"/>
      <c r="PTC55" s="285"/>
      <c r="PTD55" s="480"/>
      <c r="PTE55" s="480"/>
      <c r="PTF55" s="480"/>
      <c r="PTG55" s="286"/>
      <c r="PTH55" s="287"/>
      <c r="PTI55" s="288"/>
      <c r="PTJ55" s="284"/>
      <c r="PTK55" s="285"/>
      <c r="PTL55" s="480"/>
      <c r="PTM55" s="480"/>
      <c r="PTN55" s="480"/>
      <c r="PTO55" s="286"/>
      <c r="PTP55" s="287"/>
      <c r="PTQ55" s="288"/>
      <c r="PTR55" s="284"/>
      <c r="PTS55" s="285"/>
      <c r="PTT55" s="480"/>
      <c r="PTU55" s="480"/>
      <c r="PTV55" s="480"/>
      <c r="PTW55" s="286"/>
      <c r="PTX55" s="287"/>
      <c r="PTY55" s="288"/>
      <c r="PTZ55" s="284"/>
      <c r="PUA55" s="285"/>
      <c r="PUB55" s="480"/>
      <c r="PUC55" s="480"/>
      <c r="PUD55" s="480"/>
      <c r="PUE55" s="286"/>
      <c r="PUF55" s="287"/>
      <c r="PUG55" s="288"/>
      <c r="PUH55" s="284"/>
      <c r="PUI55" s="285"/>
      <c r="PUJ55" s="480"/>
      <c r="PUK55" s="480"/>
      <c r="PUL55" s="480"/>
      <c r="PUM55" s="286"/>
      <c r="PUN55" s="287"/>
      <c r="PUO55" s="288"/>
      <c r="PUP55" s="284"/>
      <c r="PUQ55" s="285"/>
      <c r="PUR55" s="480"/>
      <c r="PUS55" s="480"/>
      <c r="PUT55" s="480"/>
      <c r="PUU55" s="286"/>
      <c r="PUV55" s="287"/>
      <c r="PUW55" s="288"/>
      <c r="PUX55" s="284"/>
      <c r="PUY55" s="285"/>
      <c r="PUZ55" s="480"/>
      <c r="PVA55" s="480"/>
      <c r="PVB55" s="480"/>
      <c r="PVC55" s="286"/>
      <c r="PVD55" s="287"/>
      <c r="PVE55" s="288"/>
      <c r="PVF55" s="284"/>
      <c r="PVG55" s="285"/>
      <c r="PVH55" s="480"/>
      <c r="PVI55" s="480"/>
      <c r="PVJ55" s="480"/>
      <c r="PVK55" s="286"/>
      <c r="PVL55" s="287"/>
      <c r="PVM55" s="288"/>
      <c r="PVN55" s="284"/>
      <c r="PVO55" s="285"/>
      <c r="PVP55" s="480"/>
      <c r="PVQ55" s="480"/>
      <c r="PVR55" s="480"/>
      <c r="PVS55" s="286"/>
      <c r="PVT55" s="287"/>
      <c r="PVU55" s="288"/>
      <c r="PVV55" s="284"/>
      <c r="PVW55" s="285"/>
      <c r="PVX55" s="480"/>
      <c r="PVY55" s="480"/>
      <c r="PVZ55" s="480"/>
      <c r="PWA55" s="286"/>
      <c r="PWB55" s="287"/>
      <c r="PWC55" s="288"/>
      <c r="PWD55" s="284"/>
      <c r="PWE55" s="285"/>
      <c r="PWF55" s="480"/>
      <c r="PWG55" s="480"/>
      <c r="PWH55" s="480"/>
      <c r="PWI55" s="286"/>
      <c r="PWJ55" s="287"/>
      <c r="PWK55" s="288"/>
      <c r="PWL55" s="284"/>
      <c r="PWM55" s="285"/>
      <c r="PWN55" s="480"/>
      <c r="PWO55" s="480"/>
      <c r="PWP55" s="480"/>
      <c r="PWQ55" s="286"/>
      <c r="PWR55" s="287"/>
      <c r="PWS55" s="288"/>
      <c r="PWT55" s="284"/>
      <c r="PWU55" s="285"/>
      <c r="PWV55" s="480"/>
      <c r="PWW55" s="480"/>
      <c r="PWX55" s="480"/>
      <c r="PWY55" s="286"/>
      <c r="PWZ55" s="287"/>
      <c r="PXA55" s="288"/>
      <c r="PXB55" s="284"/>
      <c r="PXC55" s="285"/>
      <c r="PXD55" s="480"/>
      <c r="PXE55" s="480"/>
      <c r="PXF55" s="480"/>
      <c r="PXG55" s="286"/>
      <c r="PXH55" s="287"/>
      <c r="PXI55" s="288"/>
      <c r="PXJ55" s="284"/>
      <c r="PXK55" s="285"/>
      <c r="PXL55" s="480"/>
      <c r="PXM55" s="480"/>
      <c r="PXN55" s="480"/>
      <c r="PXO55" s="286"/>
      <c r="PXP55" s="287"/>
      <c r="PXQ55" s="288"/>
      <c r="PXR55" s="284"/>
      <c r="PXS55" s="285"/>
      <c r="PXT55" s="480"/>
      <c r="PXU55" s="480"/>
      <c r="PXV55" s="480"/>
      <c r="PXW55" s="286"/>
      <c r="PXX55" s="287"/>
      <c r="PXY55" s="288"/>
      <c r="PXZ55" s="284"/>
      <c r="PYA55" s="285"/>
      <c r="PYB55" s="480"/>
      <c r="PYC55" s="480"/>
      <c r="PYD55" s="480"/>
      <c r="PYE55" s="286"/>
      <c r="PYF55" s="287"/>
      <c r="PYG55" s="288"/>
      <c r="PYH55" s="284"/>
      <c r="PYI55" s="285"/>
      <c r="PYJ55" s="480"/>
      <c r="PYK55" s="480"/>
      <c r="PYL55" s="480"/>
      <c r="PYM55" s="286"/>
      <c r="PYN55" s="287"/>
      <c r="PYO55" s="288"/>
      <c r="PYP55" s="284"/>
      <c r="PYQ55" s="285"/>
      <c r="PYR55" s="480"/>
      <c r="PYS55" s="480"/>
      <c r="PYT55" s="480"/>
      <c r="PYU55" s="286"/>
      <c r="PYV55" s="287"/>
      <c r="PYW55" s="288"/>
      <c r="PYX55" s="284"/>
      <c r="PYY55" s="285"/>
      <c r="PYZ55" s="480"/>
      <c r="PZA55" s="480"/>
      <c r="PZB55" s="480"/>
      <c r="PZC55" s="286"/>
      <c r="PZD55" s="287"/>
      <c r="PZE55" s="288"/>
      <c r="PZF55" s="284"/>
      <c r="PZG55" s="285"/>
      <c r="PZH55" s="480"/>
      <c r="PZI55" s="480"/>
      <c r="PZJ55" s="480"/>
      <c r="PZK55" s="286"/>
      <c r="PZL55" s="287"/>
      <c r="PZM55" s="288"/>
      <c r="PZN55" s="284"/>
      <c r="PZO55" s="285"/>
      <c r="PZP55" s="480"/>
      <c r="PZQ55" s="480"/>
      <c r="PZR55" s="480"/>
      <c r="PZS55" s="286"/>
      <c r="PZT55" s="287"/>
      <c r="PZU55" s="288"/>
      <c r="PZV55" s="284"/>
      <c r="PZW55" s="285"/>
      <c r="PZX55" s="480"/>
      <c r="PZY55" s="480"/>
      <c r="PZZ55" s="480"/>
      <c r="QAA55" s="286"/>
      <c r="QAB55" s="287"/>
      <c r="QAC55" s="288"/>
      <c r="QAD55" s="284"/>
      <c r="QAE55" s="285"/>
      <c r="QAF55" s="480"/>
      <c r="QAG55" s="480"/>
      <c r="QAH55" s="480"/>
      <c r="QAI55" s="286"/>
      <c r="QAJ55" s="287"/>
      <c r="QAK55" s="288"/>
      <c r="QAL55" s="284"/>
      <c r="QAM55" s="285"/>
      <c r="QAN55" s="480"/>
      <c r="QAO55" s="480"/>
      <c r="QAP55" s="480"/>
      <c r="QAQ55" s="286"/>
      <c r="QAR55" s="287"/>
      <c r="QAS55" s="288"/>
      <c r="QAT55" s="284"/>
      <c r="QAU55" s="285"/>
      <c r="QAV55" s="480"/>
      <c r="QAW55" s="480"/>
      <c r="QAX55" s="480"/>
      <c r="QAY55" s="286"/>
      <c r="QAZ55" s="287"/>
      <c r="QBA55" s="288"/>
      <c r="QBB55" s="284"/>
      <c r="QBC55" s="285"/>
      <c r="QBD55" s="480"/>
      <c r="QBE55" s="480"/>
      <c r="QBF55" s="480"/>
      <c r="QBG55" s="286"/>
      <c r="QBH55" s="287"/>
      <c r="QBI55" s="288"/>
      <c r="QBJ55" s="284"/>
      <c r="QBK55" s="285"/>
      <c r="QBL55" s="480"/>
      <c r="QBM55" s="480"/>
      <c r="QBN55" s="480"/>
      <c r="QBO55" s="286"/>
      <c r="QBP55" s="287"/>
      <c r="QBQ55" s="288"/>
      <c r="QBR55" s="284"/>
      <c r="QBS55" s="285"/>
      <c r="QBT55" s="480"/>
      <c r="QBU55" s="480"/>
      <c r="QBV55" s="480"/>
      <c r="QBW55" s="286"/>
      <c r="QBX55" s="287"/>
      <c r="QBY55" s="288"/>
      <c r="QBZ55" s="284"/>
      <c r="QCA55" s="285"/>
      <c r="QCB55" s="480"/>
      <c r="QCC55" s="480"/>
      <c r="QCD55" s="480"/>
      <c r="QCE55" s="286"/>
      <c r="QCF55" s="287"/>
      <c r="QCG55" s="288"/>
      <c r="QCH55" s="284"/>
      <c r="QCI55" s="285"/>
      <c r="QCJ55" s="480"/>
      <c r="QCK55" s="480"/>
      <c r="QCL55" s="480"/>
      <c r="QCM55" s="286"/>
      <c r="QCN55" s="287"/>
      <c r="QCO55" s="288"/>
      <c r="QCP55" s="284"/>
      <c r="QCQ55" s="285"/>
      <c r="QCR55" s="480"/>
      <c r="QCS55" s="480"/>
      <c r="QCT55" s="480"/>
      <c r="QCU55" s="286"/>
      <c r="QCV55" s="287"/>
      <c r="QCW55" s="288"/>
      <c r="QCX55" s="284"/>
      <c r="QCY55" s="285"/>
      <c r="QCZ55" s="480"/>
      <c r="QDA55" s="480"/>
      <c r="QDB55" s="480"/>
      <c r="QDC55" s="286"/>
      <c r="QDD55" s="287"/>
      <c r="QDE55" s="288"/>
      <c r="QDF55" s="284"/>
      <c r="QDG55" s="285"/>
      <c r="QDH55" s="480"/>
      <c r="QDI55" s="480"/>
      <c r="QDJ55" s="480"/>
      <c r="QDK55" s="286"/>
      <c r="QDL55" s="287"/>
      <c r="QDM55" s="288"/>
      <c r="QDN55" s="284"/>
      <c r="QDO55" s="285"/>
      <c r="QDP55" s="480"/>
      <c r="QDQ55" s="480"/>
      <c r="QDR55" s="480"/>
      <c r="QDS55" s="286"/>
      <c r="QDT55" s="287"/>
      <c r="QDU55" s="288"/>
      <c r="QDV55" s="284"/>
      <c r="QDW55" s="285"/>
      <c r="QDX55" s="480"/>
      <c r="QDY55" s="480"/>
      <c r="QDZ55" s="480"/>
      <c r="QEA55" s="286"/>
      <c r="QEB55" s="287"/>
      <c r="QEC55" s="288"/>
      <c r="QED55" s="284"/>
      <c r="QEE55" s="285"/>
      <c r="QEF55" s="480"/>
      <c r="QEG55" s="480"/>
      <c r="QEH55" s="480"/>
      <c r="QEI55" s="286"/>
      <c r="QEJ55" s="287"/>
      <c r="QEK55" s="288"/>
      <c r="QEL55" s="284"/>
      <c r="QEM55" s="285"/>
      <c r="QEN55" s="480"/>
      <c r="QEO55" s="480"/>
      <c r="QEP55" s="480"/>
      <c r="QEQ55" s="286"/>
      <c r="QER55" s="287"/>
      <c r="QES55" s="288"/>
      <c r="QET55" s="284"/>
      <c r="QEU55" s="285"/>
      <c r="QEV55" s="480"/>
      <c r="QEW55" s="480"/>
      <c r="QEX55" s="480"/>
      <c r="QEY55" s="286"/>
      <c r="QEZ55" s="287"/>
      <c r="QFA55" s="288"/>
      <c r="QFB55" s="284"/>
      <c r="QFC55" s="285"/>
      <c r="QFD55" s="480"/>
      <c r="QFE55" s="480"/>
      <c r="QFF55" s="480"/>
      <c r="QFG55" s="286"/>
      <c r="QFH55" s="287"/>
      <c r="QFI55" s="288"/>
      <c r="QFJ55" s="284"/>
      <c r="QFK55" s="285"/>
      <c r="QFL55" s="480"/>
      <c r="QFM55" s="480"/>
      <c r="QFN55" s="480"/>
      <c r="QFO55" s="286"/>
      <c r="QFP55" s="287"/>
      <c r="QFQ55" s="288"/>
      <c r="QFR55" s="284"/>
      <c r="QFS55" s="285"/>
      <c r="QFT55" s="480"/>
      <c r="QFU55" s="480"/>
      <c r="QFV55" s="480"/>
      <c r="QFW55" s="286"/>
      <c r="QFX55" s="287"/>
      <c r="QFY55" s="288"/>
      <c r="QFZ55" s="284"/>
      <c r="QGA55" s="285"/>
      <c r="QGB55" s="480"/>
      <c r="QGC55" s="480"/>
      <c r="QGD55" s="480"/>
      <c r="QGE55" s="286"/>
      <c r="QGF55" s="287"/>
      <c r="QGG55" s="288"/>
      <c r="QGH55" s="284"/>
      <c r="QGI55" s="285"/>
      <c r="QGJ55" s="480"/>
      <c r="QGK55" s="480"/>
      <c r="QGL55" s="480"/>
      <c r="QGM55" s="286"/>
      <c r="QGN55" s="287"/>
      <c r="QGO55" s="288"/>
      <c r="QGP55" s="284"/>
      <c r="QGQ55" s="285"/>
      <c r="QGR55" s="480"/>
      <c r="QGS55" s="480"/>
      <c r="QGT55" s="480"/>
      <c r="QGU55" s="286"/>
      <c r="QGV55" s="287"/>
      <c r="QGW55" s="288"/>
      <c r="QGX55" s="284"/>
      <c r="QGY55" s="285"/>
      <c r="QGZ55" s="480"/>
      <c r="QHA55" s="480"/>
      <c r="QHB55" s="480"/>
      <c r="QHC55" s="286"/>
      <c r="QHD55" s="287"/>
      <c r="QHE55" s="288"/>
      <c r="QHF55" s="284"/>
      <c r="QHG55" s="285"/>
      <c r="QHH55" s="480"/>
      <c r="QHI55" s="480"/>
      <c r="QHJ55" s="480"/>
      <c r="QHK55" s="286"/>
      <c r="QHL55" s="287"/>
      <c r="QHM55" s="288"/>
      <c r="QHN55" s="284"/>
      <c r="QHO55" s="285"/>
      <c r="QHP55" s="480"/>
      <c r="QHQ55" s="480"/>
      <c r="QHR55" s="480"/>
      <c r="QHS55" s="286"/>
      <c r="QHT55" s="287"/>
      <c r="QHU55" s="288"/>
      <c r="QHV55" s="284"/>
      <c r="QHW55" s="285"/>
      <c r="QHX55" s="480"/>
      <c r="QHY55" s="480"/>
      <c r="QHZ55" s="480"/>
      <c r="QIA55" s="286"/>
      <c r="QIB55" s="287"/>
      <c r="QIC55" s="288"/>
      <c r="QID55" s="284"/>
      <c r="QIE55" s="285"/>
      <c r="QIF55" s="480"/>
      <c r="QIG55" s="480"/>
      <c r="QIH55" s="480"/>
      <c r="QII55" s="286"/>
      <c r="QIJ55" s="287"/>
      <c r="QIK55" s="288"/>
      <c r="QIL55" s="284"/>
      <c r="QIM55" s="285"/>
      <c r="QIN55" s="480"/>
      <c r="QIO55" s="480"/>
      <c r="QIP55" s="480"/>
      <c r="QIQ55" s="286"/>
      <c r="QIR55" s="287"/>
      <c r="QIS55" s="288"/>
      <c r="QIT55" s="284"/>
      <c r="QIU55" s="285"/>
      <c r="QIV55" s="480"/>
      <c r="QIW55" s="480"/>
      <c r="QIX55" s="480"/>
      <c r="QIY55" s="286"/>
      <c r="QIZ55" s="287"/>
      <c r="QJA55" s="288"/>
      <c r="QJB55" s="284"/>
      <c r="QJC55" s="285"/>
      <c r="QJD55" s="480"/>
      <c r="QJE55" s="480"/>
      <c r="QJF55" s="480"/>
      <c r="QJG55" s="286"/>
      <c r="QJH55" s="287"/>
      <c r="QJI55" s="288"/>
      <c r="QJJ55" s="284"/>
      <c r="QJK55" s="285"/>
      <c r="QJL55" s="480"/>
      <c r="QJM55" s="480"/>
      <c r="QJN55" s="480"/>
      <c r="QJO55" s="286"/>
      <c r="QJP55" s="287"/>
      <c r="QJQ55" s="288"/>
      <c r="QJR55" s="284"/>
      <c r="QJS55" s="285"/>
      <c r="QJT55" s="480"/>
      <c r="QJU55" s="480"/>
      <c r="QJV55" s="480"/>
      <c r="QJW55" s="286"/>
      <c r="QJX55" s="287"/>
      <c r="QJY55" s="288"/>
      <c r="QJZ55" s="284"/>
      <c r="QKA55" s="285"/>
      <c r="QKB55" s="480"/>
      <c r="QKC55" s="480"/>
      <c r="QKD55" s="480"/>
      <c r="QKE55" s="286"/>
      <c r="QKF55" s="287"/>
      <c r="QKG55" s="288"/>
      <c r="QKH55" s="284"/>
      <c r="QKI55" s="285"/>
      <c r="QKJ55" s="480"/>
      <c r="QKK55" s="480"/>
      <c r="QKL55" s="480"/>
      <c r="QKM55" s="286"/>
      <c r="QKN55" s="287"/>
      <c r="QKO55" s="288"/>
      <c r="QKP55" s="284"/>
      <c r="QKQ55" s="285"/>
      <c r="QKR55" s="480"/>
      <c r="QKS55" s="480"/>
      <c r="QKT55" s="480"/>
      <c r="QKU55" s="286"/>
      <c r="QKV55" s="287"/>
      <c r="QKW55" s="288"/>
      <c r="QKX55" s="284"/>
      <c r="QKY55" s="285"/>
      <c r="QKZ55" s="480"/>
      <c r="QLA55" s="480"/>
      <c r="QLB55" s="480"/>
      <c r="QLC55" s="286"/>
      <c r="QLD55" s="287"/>
      <c r="QLE55" s="288"/>
      <c r="QLF55" s="284"/>
      <c r="QLG55" s="285"/>
      <c r="QLH55" s="480"/>
      <c r="QLI55" s="480"/>
      <c r="QLJ55" s="480"/>
      <c r="QLK55" s="286"/>
      <c r="QLL55" s="287"/>
      <c r="QLM55" s="288"/>
      <c r="QLN55" s="284"/>
      <c r="QLO55" s="285"/>
      <c r="QLP55" s="480"/>
      <c r="QLQ55" s="480"/>
      <c r="QLR55" s="480"/>
      <c r="QLS55" s="286"/>
      <c r="QLT55" s="287"/>
      <c r="QLU55" s="288"/>
      <c r="QLV55" s="284"/>
      <c r="QLW55" s="285"/>
      <c r="QLX55" s="480"/>
      <c r="QLY55" s="480"/>
      <c r="QLZ55" s="480"/>
      <c r="QMA55" s="286"/>
      <c r="QMB55" s="287"/>
      <c r="QMC55" s="288"/>
      <c r="QMD55" s="284"/>
      <c r="QME55" s="285"/>
      <c r="QMF55" s="480"/>
      <c r="QMG55" s="480"/>
      <c r="QMH55" s="480"/>
      <c r="QMI55" s="286"/>
      <c r="QMJ55" s="287"/>
      <c r="QMK55" s="288"/>
      <c r="QML55" s="284"/>
      <c r="QMM55" s="285"/>
      <c r="QMN55" s="480"/>
      <c r="QMO55" s="480"/>
      <c r="QMP55" s="480"/>
      <c r="QMQ55" s="286"/>
      <c r="QMR55" s="287"/>
      <c r="QMS55" s="288"/>
      <c r="QMT55" s="284"/>
      <c r="QMU55" s="285"/>
      <c r="QMV55" s="480"/>
      <c r="QMW55" s="480"/>
      <c r="QMX55" s="480"/>
      <c r="QMY55" s="286"/>
      <c r="QMZ55" s="287"/>
      <c r="QNA55" s="288"/>
      <c r="QNB55" s="284"/>
      <c r="QNC55" s="285"/>
      <c r="QND55" s="480"/>
      <c r="QNE55" s="480"/>
      <c r="QNF55" s="480"/>
      <c r="QNG55" s="286"/>
      <c r="QNH55" s="287"/>
      <c r="QNI55" s="288"/>
      <c r="QNJ55" s="284"/>
      <c r="QNK55" s="285"/>
      <c r="QNL55" s="480"/>
      <c r="QNM55" s="480"/>
      <c r="QNN55" s="480"/>
      <c r="QNO55" s="286"/>
      <c r="QNP55" s="287"/>
      <c r="QNQ55" s="288"/>
      <c r="QNR55" s="284"/>
      <c r="QNS55" s="285"/>
      <c r="QNT55" s="480"/>
      <c r="QNU55" s="480"/>
      <c r="QNV55" s="480"/>
      <c r="QNW55" s="286"/>
      <c r="QNX55" s="287"/>
      <c r="QNY55" s="288"/>
      <c r="QNZ55" s="284"/>
      <c r="QOA55" s="285"/>
      <c r="QOB55" s="480"/>
      <c r="QOC55" s="480"/>
      <c r="QOD55" s="480"/>
      <c r="QOE55" s="286"/>
      <c r="QOF55" s="287"/>
      <c r="QOG55" s="288"/>
      <c r="QOH55" s="284"/>
      <c r="QOI55" s="285"/>
      <c r="QOJ55" s="480"/>
      <c r="QOK55" s="480"/>
      <c r="QOL55" s="480"/>
      <c r="QOM55" s="286"/>
      <c r="QON55" s="287"/>
      <c r="QOO55" s="288"/>
      <c r="QOP55" s="284"/>
      <c r="QOQ55" s="285"/>
      <c r="QOR55" s="480"/>
      <c r="QOS55" s="480"/>
      <c r="QOT55" s="480"/>
      <c r="QOU55" s="286"/>
      <c r="QOV55" s="287"/>
      <c r="QOW55" s="288"/>
      <c r="QOX55" s="284"/>
      <c r="QOY55" s="285"/>
      <c r="QOZ55" s="480"/>
      <c r="QPA55" s="480"/>
      <c r="QPB55" s="480"/>
      <c r="QPC55" s="286"/>
      <c r="QPD55" s="287"/>
      <c r="QPE55" s="288"/>
      <c r="QPF55" s="284"/>
      <c r="QPG55" s="285"/>
      <c r="QPH55" s="480"/>
      <c r="QPI55" s="480"/>
      <c r="QPJ55" s="480"/>
      <c r="QPK55" s="286"/>
      <c r="QPL55" s="287"/>
      <c r="QPM55" s="288"/>
      <c r="QPN55" s="284"/>
      <c r="QPO55" s="285"/>
      <c r="QPP55" s="480"/>
      <c r="QPQ55" s="480"/>
      <c r="QPR55" s="480"/>
      <c r="QPS55" s="286"/>
      <c r="QPT55" s="287"/>
      <c r="QPU55" s="288"/>
      <c r="QPV55" s="284"/>
      <c r="QPW55" s="285"/>
      <c r="QPX55" s="480"/>
      <c r="QPY55" s="480"/>
      <c r="QPZ55" s="480"/>
      <c r="QQA55" s="286"/>
      <c r="QQB55" s="287"/>
      <c r="QQC55" s="288"/>
      <c r="QQD55" s="284"/>
      <c r="QQE55" s="285"/>
      <c r="QQF55" s="480"/>
      <c r="QQG55" s="480"/>
      <c r="QQH55" s="480"/>
      <c r="QQI55" s="286"/>
      <c r="QQJ55" s="287"/>
      <c r="QQK55" s="288"/>
      <c r="QQL55" s="284"/>
      <c r="QQM55" s="285"/>
      <c r="QQN55" s="480"/>
      <c r="QQO55" s="480"/>
      <c r="QQP55" s="480"/>
      <c r="QQQ55" s="286"/>
      <c r="QQR55" s="287"/>
      <c r="QQS55" s="288"/>
      <c r="QQT55" s="284"/>
      <c r="QQU55" s="285"/>
      <c r="QQV55" s="480"/>
      <c r="QQW55" s="480"/>
      <c r="QQX55" s="480"/>
      <c r="QQY55" s="286"/>
      <c r="QQZ55" s="287"/>
      <c r="QRA55" s="288"/>
      <c r="QRB55" s="284"/>
      <c r="QRC55" s="285"/>
      <c r="QRD55" s="480"/>
      <c r="QRE55" s="480"/>
      <c r="QRF55" s="480"/>
      <c r="QRG55" s="286"/>
      <c r="QRH55" s="287"/>
      <c r="QRI55" s="288"/>
      <c r="QRJ55" s="284"/>
      <c r="QRK55" s="285"/>
      <c r="QRL55" s="480"/>
      <c r="QRM55" s="480"/>
      <c r="QRN55" s="480"/>
      <c r="QRO55" s="286"/>
      <c r="QRP55" s="287"/>
      <c r="QRQ55" s="288"/>
      <c r="QRR55" s="284"/>
      <c r="QRS55" s="285"/>
      <c r="QRT55" s="480"/>
      <c r="QRU55" s="480"/>
      <c r="QRV55" s="480"/>
      <c r="QRW55" s="286"/>
      <c r="QRX55" s="287"/>
      <c r="QRY55" s="288"/>
      <c r="QRZ55" s="284"/>
      <c r="QSA55" s="285"/>
      <c r="QSB55" s="480"/>
      <c r="QSC55" s="480"/>
      <c r="QSD55" s="480"/>
      <c r="QSE55" s="286"/>
      <c r="QSF55" s="287"/>
      <c r="QSG55" s="288"/>
      <c r="QSH55" s="284"/>
      <c r="QSI55" s="285"/>
      <c r="QSJ55" s="480"/>
      <c r="QSK55" s="480"/>
      <c r="QSL55" s="480"/>
      <c r="QSM55" s="286"/>
      <c r="QSN55" s="287"/>
      <c r="QSO55" s="288"/>
      <c r="QSP55" s="284"/>
      <c r="QSQ55" s="285"/>
      <c r="QSR55" s="480"/>
      <c r="QSS55" s="480"/>
      <c r="QST55" s="480"/>
      <c r="QSU55" s="286"/>
      <c r="QSV55" s="287"/>
      <c r="QSW55" s="288"/>
      <c r="QSX55" s="284"/>
      <c r="QSY55" s="285"/>
      <c r="QSZ55" s="480"/>
      <c r="QTA55" s="480"/>
      <c r="QTB55" s="480"/>
      <c r="QTC55" s="286"/>
      <c r="QTD55" s="287"/>
      <c r="QTE55" s="288"/>
      <c r="QTF55" s="284"/>
      <c r="QTG55" s="285"/>
      <c r="QTH55" s="480"/>
      <c r="QTI55" s="480"/>
      <c r="QTJ55" s="480"/>
      <c r="QTK55" s="286"/>
      <c r="QTL55" s="287"/>
      <c r="QTM55" s="288"/>
      <c r="QTN55" s="284"/>
      <c r="QTO55" s="285"/>
      <c r="QTP55" s="480"/>
      <c r="QTQ55" s="480"/>
      <c r="QTR55" s="480"/>
      <c r="QTS55" s="286"/>
      <c r="QTT55" s="287"/>
      <c r="QTU55" s="288"/>
      <c r="QTV55" s="284"/>
      <c r="QTW55" s="285"/>
      <c r="QTX55" s="480"/>
      <c r="QTY55" s="480"/>
      <c r="QTZ55" s="480"/>
      <c r="QUA55" s="286"/>
      <c r="QUB55" s="287"/>
      <c r="QUC55" s="288"/>
      <c r="QUD55" s="284"/>
      <c r="QUE55" s="285"/>
      <c r="QUF55" s="480"/>
      <c r="QUG55" s="480"/>
      <c r="QUH55" s="480"/>
      <c r="QUI55" s="286"/>
      <c r="QUJ55" s="287"/>
      <c r="QUK55" s="288"/>
      <c r="QUL55" s="284"/>
      <c r="QUM55" s="285"/>
      <c r="QUN55" s="480"/>
      <c r="QUO55" s="480"/>
      <c r="QUP55" s="480"/>
      <c r="QUQ55" s="286"/>
      <c r="QUR55" s="287"/>
      <c r="QUS55" s="288"/>
      <c r="QUT55" s="284"/>
      <c r="QUU55" s="285"/>
      <c r="QUV55" s="480"/>
      <c r="QUW55" s="480"/>
      <c r="QUX55" s="480"/>
      <c r="QUY55" s="286"/>
      <c r="QUZ55" s="287"/>
      <c r="QVA55" s="288"/>
      <c r="QVB55" s="284"/>
      <c r="QVC55" s="285"/>
      <c r="QVD55" s="480"/>
      <c r="QVE55" s="480"/>
      <c r="QVF55" s="480"/>
      <c r="QVG55" s="286"/>
      <c r="QVH55" s="287"/>
      <c r="QVI55" s="288"/>
      <c r="QVJ55" s="284"/>
      <c r="QVK55" s="285"/>
      <c r="QVL55" s="480"/>
      <c r="QVM55" s="480"/>
      <c r="QVN55" s="480"/>
      <c r="QVO55" s="286"/>
      <c r="QVP55" s="287"/>
      <c r="QVQ55" s="288"/>
      <c r="QVR55" s="284"/>
      <c r="QVS55" s="285"/>
      <c r="QVT55" s="480"/>
      <c r="QVU55" s="480"/>
      <c r="QVV55" s="480"/>
      <c r="QVW55" s="286"/>
      <c r="QVX55" s="287"/>
      <c r="QVY55" s="288"/>
      <c r="QVZ55" s="284"/>
      <c r="QWA55" s="285"/>
      <c r="QWB55" s="480"/>
      <c r="QWC55" s="480"/>
      <c r="QWD55" s="480"/>
      <c r="QWE55" s="286"/>
      <c r="QWF55" s="287"/>
      <c r="QWG55" s="288"/>
      <c r="QWH55" s="284"/>
      <c r="QWI55" s="285"/>
      <c r="QWJ55" s="480"/>
      <c r="QWK55" s="480"/>
      <c r="QWL55" s="480"/>
      <c r="QWM55" s="286"/>
      <c r="QWN55" s="287"/>
      <c r="QWO55" s="288"/>
      <c r="QWP55" s="284"/>
      <c r="QWQ55" s="285"/>
      <c r="QWR55" s="480"/>
      <c r="QWS55" s="480"/>
      <c r="QWT55" s="480"/>
      <c r="QWU55" s="286"/>
      <c r="QWV55" s="287"/>
      <c r="QWW55" s="288"/>
      <c r="QWX55" s="284"/>
      <c r="QWY55" s="285"/>
      <c r="QWZ55" s="480"/>
      <c r="QXA55" s="480"/>
      <c r="QXB55" s="480"/>
      <c r="QXC55" s="286"/>
      <c r="QXD55" s="287"/>
      <c r="QXE55" s="288"/>
      <c r="QXF55" s="284"/>
      <c r="QXG55" s="285"/>
      <c r="QXH55" s="480"/>
      <c r="QXI55" s="480"/>
      <c r="QXJ55" s="480"/>
      <c r="QXK55" s="286"/>
      <c r="QXL55" s="287"/>
      <c r="QXM55" s="288"/>
      <c r="QXN55" s="284"/>
      <c r="QXO55" s="285"/>
      <c r="QXP55" s="480"/>
      <c r="QXQ55" s="480"/>
      <c r="QXR55" s="480"/>
      <c r="QXS55" s="286"/>
      <c r="QXT55" s="287"/>
      <c r="QXU55" s="288"/>
      <c r="QXV55" s="284"/>
      <c r="QXW55" s="285"/>
      <c r="QXX55" s="480"/>
      <c r="QXY55" s="480"/>
      <c r="QXZ55" s="480"/>
      <c r="QYA55" s="286"/>
      <c r="QYB55" s="287"/>
      <c r="QYC55" s="288"/>
      <c r="QYD55" s="284"/>
      <c r="QYE55" s="285"/>
      <c r="QYF55" s="480"/>
      <c r="QYG55" s="480"/>
      <c r="QYH55" s="480"/>
      <c r="QYI55" s="286"/>
      <c r="QYJ55" s="287"/>
      <c r="QYK55" s="288"/>
      <c r="QYL55" s="284"/>
      <c r="QYM55" s="285"/>
      <c r="QYN55" s="480"/>
      <c r="QYO55" s="480"/>
      <c r="QYP55" s="480"/>
      <c r="QYQ55" s="286"/>
      <c r="QYR55" s="287"/>
      <c r="QYS55" s="288"/>
      <c r="QYT55" s="284"/>
      <c r="QYU55" s="285"/>
      <c r="QYV55" s="480"/>
      <c r="QYW55" s="480"/>
      <c r="QYX55" s="480"/>
      <c r="QYY55" s="286"/>
      <c r="QYZ55" s="287"/>
      <c r="QZA55" s="288"/>
      <c r="QZB55" s="284"/>
      <c r="QZC55" s="285"/>
      <c r="QZD55" s="480"/>
      <c r="QZE55" s="480"/>
      <c r="QZF55" s="480"/>
      <c r="QZG55" s="286"/>
      <c r="QZH55" s="287"/>
      <c r="QZI55" s="288"/>
      <c r="QZJ55" s="284"/>
      <c r="QZK55" s="285"/>
      <c r="QZL55" s="480"/>
      <c r="QZM55" s="480"/>
      <c r="QZN55" s="480"/>
      <c r="QZO55" s="286"/>
      <c r="QZP55" s="287"/>
      <c r="QZQ55" s="288"/>
      <c r="QZR55" s="284"/>
      <c r="QZS55" s="285"/>
      <c r="QZT55" s="480"/>
      <c r="QZU55" s="480"/>
      <c r="QZV55" s="480"/>
      <c r="QZW55" s="286"/>
      <c r="QZX55" s="287"/>
      <c r="QZY55" s="288"/>
      <c r="QZZ55" s="284"/>
      <c r="RAA55" s="285"/>
      <c r="RAB55" s="480"/>
      <c r="RAC55" s="480"/>
      <c r="RAD55" s="480"/>
      <c r="RAE55" s="286"/>
      <c r="RAF55" s="287"/>
      <c r="RAG55" s="288"/>
      <c r="RAH55" s="284"/>
      <c r="RAI55" s="285"/>
      <c r="RAJ55" s="480"/>
      <c r="RAK55" s="480"/>
      <c r="RAL55" s="480"/>
      <c r="RAM55" s="286"/>
      <c r="RAN55" s="287"/>
      <c r="RAO55" s="288"/>
      <c r="RAP55" s="284"/>
      <c r="RAQ55" s="285"/>
      <c r="RAR55" s="480"/>
      <c r="RAS55" s="480"/>
      <c r="RAT55" s="480"/>
      <c r="RAU55" s="286"/>
      <c r="RAV55" s="287"/>
      <c r="RAW55" s="288"/>
      <c r="RAX55" s="284"/>
      <c r="RAY55" s="285"/>
      <c r="RAZ55" s="480"/>
      <c r="RBA55" s="480"/>
      <c r="RBB55" s="480"/>
      <c r="RBC55" s="286"/>
      <c r="RBD55" s="287"/>
      <c r="RBE55" s="288"/>
      <c r="RBF55" s="284"/>
      <c r="RBG55" s="285"/>
      <c r="RBH55" s="480"/>
      <c r="RBI55" s="480"/>
      <c r="RBJ55" s="480"/>
      <c r="RBK55" s="286"/>
      <c r="RBL55" s="287"/>
      <c r="RBM55" s="288"/>
      <c r="RBN55" s="284"/>
      <c r="RBO55" s="285"/>
      <c r="RBP55" s="480"/>
      <c r="RBQ55" s="480"/>
      <c r="RBR55" s="480"/>
      <c r="RBS55" s="286"/>
      <c r="RBT55" s="287"/>
      <c r="RBU55" s="288"/>
      <c r="RBV55" s="284"/>
      <c r="RBW55" s="285"/>
      <c r="RBX55" s="480"/>
      <c r="RBY55" s="480"/>
      <c r="RBZ55" s="480"/>
      <c r="RCA55" s="286"/>
      <c r="RCB55" s="287"/>
      <c r="RCC55" s="288"/>
      <c r="RCD55" s="284"/>
      <c r="RCE55" s="285"/>
      <c r="RCF55" s="480"/>
      <c r="RCG55" s="480"/>
      <c r="RCH55" s="480"/>
      <c r="RCI55" s="286"/>
      <c r="RCJ55" s="287"/>
      <c r="RCK55" s="288"/>
      <c r="RCL55" s="284"/>
      <c r="RCM55" s="285"/>
      <c r="RCN55" s="480"/>
      <c r="RCO55" s="480"/>
      <c r="RCP55" s="480"/>
      <c r="RCQ55" s="286"/>
      <c r="RCR55" s="287"/>
      <c r="RCS55" s="288"/>
      <c r="RCT55" s="284"/>
      <c r="RCU55" s="285"/>
      <c r="RCV55" s="480"/>
      <c r="RCW55" s="480"/>
      <c r="RCX55" s="480"/>
      <c r="RCY55" s="286"/>
      <c r="RCZ55" s="287"/>
      <c r="RDA55" s="288"/>
      <c r="RDB55" s="284"/>
      <c r="RDC55" s="285"/>
      <c r="RDD55" s="480"/>
      <c r="RDE55" s="480"/>
      <c r="RDF55" s="480"/>
      <c r="RDG55" s="286"/>
      <c r="RDH55" s="287"/>
      <c r="RDI55" s="288"/>
      <c r="RDJ55" s="284"/>
      <c r="RDK55" s="285"/>
      <c r="RDL55" s="480"/>
      <c r="RDM55" s="480"/>
      <c r="RDN55" s="480"/>
      <c r="RDO55" s="286"/>
      <c r="RDP55" s="287"/>
      <c r="RDQ55" s="288"/>
      <c r="RDR55" s="284"/>
      <c r="RDS55" s="285"/>
      <c r="RDT55" s="480"/>
      <c r="RDU55" s="480"/>
      <c r="RDV55" s="480"/>
      <c r="RDW55" s="286"/>
      <c r="RDX55" s="287"/>
      <c r="RDY55" s="288"/>
      <c r="RDZ55" s="284"/>
      <c r="REA55" s="285"/>
      <c r="REB55" s="480"/>
      <c r="REC55" s="480"/>
      <c r="RED55" s="480"/>
      <c r="REE55" s="286"/>
      <c r="REF55" s="287"/>
      <c r="REG55" s="288"/>
      <c r="REH55" s="284"/>
      <c r="REI55" s="285"/>
      <c r="REJ55" s="480"/>
      <c r="REK55" s="480"/>
      <c r="REL55" s="480"/>
      <c r="REM55" s="286"/>
      <c r="REN55" s="287"/>
      <c r="REO55" s="288"/>
      <c r="REP55" s="284"/>
      <c r="REQ55" s="285"/>
      <c r="RER55" s="480"/>
      <c r="RES55" s="480"/>
      <c r="RET55" s="480"/>
      <c r="REU55" s="286"/>
      <c r="REV55" s="287"/>
      <c r="REW55" s="288"/>
      <c r="REX55" s="284"/>
      <c r="REY55" s="285"/>
      <c r="REZ55" s="480"/>
      <c r="RFA55" s="480"/>
      <c r="RFB55" s="480"/>
      <c r="RFC55" s="286"/>
      <c r="RFD55" s="287"/>
      <c r="RFE55" s="288"/>
      <c r="RFF55" s="284"/>
      <c r="RFG55" s="285"/>
      <c r="RFH55" s="480"/>
      <c r="RFI55" s="480"/>
      <c r="RFJ55" s="480"/>
      <c r="RFK55" s="286"/>
      <c r="RFL55" s="287"/>
      <c r="RFM55" s="288"/>
      <c r="RFN55" s="284"/>
      <c r="RFO55" s="285"/>
      <c r="RFP55" s="480"/>
      <c r="RFQ55" s="480"/>
      <c r="RFR55" s="480"/>
      <c r="RFS55" s="286"/>
      <c r="RFT55" s="287"/>
      <c r="RFU55" s="288"/>
      <c r="RFV55" s="284"/>
      <c r="RFW55" s="285"/>
      <c r="RFX55" s="480"/>
      <c r="RFY55" s="480"/>
      <c r="RFZ55" s="480"/>
      <c r="RGA55" s="286"/>
      <c r="RGB55" s="287"/>
      <c r="RGC55" s="288"/>
      <c r="RGD55" s="284"/>
      <c r="RGE55" s="285"/>
      <c r="RGF55" s="480"/>
      <c r="RGG55" s="480"/>
      <c r="RGH55" s="480"/>
      <c r="RGI55" s="286"/>
      <c r="RGJ55" s="287"/>
      <c r="RGK55" s="288"/>
      <c r="RGL55" s="284"/>
      <c r="RGM55" s="285"/>
      <c r="RGN55" s="480"/>
      <c r="RGO55" s="480"/>
      <c r="RGP55" s="480"/>
      <c r="RGQ55" s="286"/>
      <c r="RGR55" s="287"/>
      <c r="RGS55" s="288"/>
      <c r="RGT55" s="284"/>
      <c r="RGU55" s="285"/>
      <c r="RGV55" s="480"/>
      <c r="RGW55" s="480"/>
      <c r="RGX55" s="480"/>
      <c r="RGY55" s="286"/>
      <c r="RGZ55" s="287"/>
      <c r="RHA55" s="288"/>
      <c r="RHB55" s="284"/>
      <c r="RHC55" s="285"/>
      <c r="RHD55" s="480"/>
      <c r="RHE55" s="480"/>
      <c r="RHF55" s="480"/>
      <c r="RHG55" s="286"/>
      <c r="RHH55" s="287"/>
      <c r="RHI55" s="288"/>
      <c r="RHJ55" s="284"/>
      <c r="RHK55" s="285"/>
      <c r="RHL55" s="480"/>
      <c r="RHM55" s="480"/>
      <c r="RHN55" s="480"/>
      <c r="RHO55" s="286"/>
      <c r="RHP55" s="287"/>
      <c r="RHQ55" s="288"/>
      <c r="RHR55" s="284"/>
      <c r="RHS55" s="285"/>
      <c r="RHT55" s="480"/>
      <c r="RHU55" s="480"/>
      <c r="RHV55" s="480"/>
      <c r="RHW55" s="286"/>
      <c r="RHX55" s="287"/>
      <c r="RHY55" s="288"/>
      <c r="RHZ55" s="284"/>
      <c r="RIA55" s="285"/>
      <c r="RIB55" s="480"/>
      <c r="RIC55" s="480"/>
      <c r="RID55" s="480"/>
      <c r="RIE55" s="286"/>
      <c r="RIF55" s="287"/>
      <c r="RIG55" s="288"/>
      <c r="RIH55" s="284"/>
      <c r="RII55" s="285"/>
      <c r="RIJ55" s="480"/>
      <c r="RIK55" s="480"/>
      <c r="RIL55" s="480"/>
      <c r="RIM55" s="286"/>
      <c r="RIN55" s="287"/>
      <c r="RIO55" s="288"/>
      <c r="RIP55" s="284"/>
      <c r="RIQ55" s="285"/>
      <c r="RIR55" s="480"/>
      <c r="RIS55" s="480"/>
      <c r="RIT55" s="480"/>
      <c r="RIU55" s="286"/>
      <c r="RIV55" s="287"/>
      <c r="RIW55" s="288"/>
      <c r="RIX55" s="284"/>
      <c r="RIY55" s="285"/>
      <c r="RIZ55" s="480"/>
      <c r="RJA55" s="480"/>
      <c r="RJB55" s="480"/>
      <c r="RJC55" s="286"/>
      <c r="RJD55" s="287"/>
      <c r="RJE55" s="288"/>
      <c r="RJF55" s="284"/>
      <c r="RJG55" s="285"/>
      <c r="RJH55" s="480"/>
      <c r="RJI55" s="480"/>
      <c r="RJJ55" s="480"/>
      <c r="RJK55" s="286"/>
      <c r="RJL55" s="287"/>
      <c r="RJM55" s="288"/>
      <c r="RJN55" s="284"/>
      <c r="RJO55" s="285"/>
      <c r="RJP55" s="480"/>
      <c r="RJQ55" s="480"/>
      <c r="RJR55" s="480"/>
      <c r="RJS55" s="286"/>
      <c r="RJT55" s="287"/>
      <c r="RJU55" s="288"/>
      <c r="RJV55" s="284"/>
      <c r="RJW55" s="285"/>
      <c r="RJX55" s="480"/>
      <c r="RJY55" s="480"/>
      <c r="RJZ55" s="480"/>
      <c r="RKA55" s="286"/>
      <c r="RKB55" s="287"/>
      <c r="RKC55" s="288"/>
      <c r="RKD55" s="284"/>
      <c r="RKE55" s="285"/>
      <c r="RKF55" s="480"/>
      <c r="RKG55" s="480"/>
      <c r="RKH55" s="480"/>
      <c r="RKI55" s="286"/>
      <c r="RKJ55" s="287"/>
      <c r="RKK55" s="288"/>
      <c r="RKL55" s="284"/>
      <c r="RKM55" s="285"/>
      <c r="RKN55" s="480"/>
      <c r="RKO55" s="480"/>
      <c r="RKP55" s="480"/>
      <c r="RKQ55" s="286"/>
      <c r="RKR55" s="287"/>
      <c r="RKS55" s="288"/>
      <c r="RKT55" s="284"/>
      <c r="RKU55" s="285"/>
      <c r="RKV55" s="480"/>
      <c r="RKW55" s="480"/>
      <c r="RKX55" s="480"/>
      <c r="RKY55" s="286"/>
      <c r="RKZ55" s="287"/>
      <c r="RLA55" s="288"/>
      <c r="RLB55" s="284"/>
      <c r="RLC55" s="285"/>
      <c r="RLD55" s="480"/>
      <c r="RLE55" s="480"/>
      <c r="RLF55" s="480"/>
      <c r="RLG55" s="286"/>
      <c r="RLH55" s="287"/>
      <c r="RLI55" s="288"/>
      <c r="RLJ55" s="284"/>
      <c r="RLK55" s="285"/>
      <c r="RLL55" s="480"/>
      <c r="RLM55" s="480"/>
      <c r="RLN55" s="480"/>
      <c r="RLO55" s="286"/>
      <c r="RLP55" s="287"/>
      <c r="RLQ55" s="288"/>
      <c r="RLR55" s="284"/>
      <c r="RLS55" s="285"/>
      <c r="RLT55" s="480"/>
      <c r="RLU55" s="480"/>
      <c r="RLV55" s="480"/>
      <c r="RLW55" s="286"/>
      <c r="RLX55" s="287"/>
      <c r="RLY55" s="288"/>
      <c r="RLZ55" s="284"/>
      <c r="RMA55" s="285"/>
      <c r="RMB55" s="480"/>
      <c r="RMC55" s="480"/>
      <c r="RMD55" s="480"/>
      <c r="RME55" s="286"/>
      <c r="RMF55" s="287"/>
      <c r="RMG55" s="288"/>
      <c r="RMH55" s="284"/>
      <c r="RMI55" s="285"/>
      <c r="RMJ55" s="480"/>
      <c r="RMK55" s="480"/>
      <c r="RML55" s="480"/>
      <c r="RMM55" s="286"/>
      <c r="RMN55" s="287"/>
      <c r="RMO55" s="288"/>
      <c r="RMP55" s="284"/>
      <c r="RMQ55" s="285"/>
      <c r="RMR55" s="480"/>
      <c r="RMS55" s="480"/>
      <c r="RMT55" s="480"/>
      <c r="RMU55" s="286"/>
      <c r="RMV55" s="287"/>
      <c r="RMW55" s="288"/>
      <c r="RMX55" s="284"/>
      <c r="RMY55" s="285"/>
      <c r="RMZ55" s="480"/>
      <c r="RNA55" s="480"/>
      <c r="RNB55" s="480"/>
      <c r="RNC55" s="286"/>
      <c r="RND55" s="287"/>
      <c r="RNE55" s="288"/>
      <c r="RNF55" s="284"/>
      <c r="RNG55" s="285"/>
      <c r="RNH55" s="480"/>
      <c r="RNI55" s="480"/>
      <c r="RNJ55" s="480"/>
      <c r="RNK55" s="286"/>
      <c r="RNL55" s="287"/>
      <c r="RNM55" s="288"/>
      <c r="RNN55" s="284"/>
      <c r="RNO55" s="285"/>
      <c r="RNP55" s="480"/>
      <c r="RNQ55" s="480"/>
      <c r="RNR55" s="480"/>
      <c r="RNS55" s="286"/>
      <c r="RNT55" s="287"/>
      <c r="RNU55" s="288"/>
      <c r="RNV55" s="284"/>
      <c r="RNW55" s="285"/>
      <c r="RNX55" s="480"/>
      <c r="RNY55" s="480"/>
      <c r="RNZ55" s="480"/>
      <c r="ROA55" s="286"/>
      <c r="ROB55" s="287"/>
      <c r="ROC55" s="288"/>
      <c r="ROD55" s="284"/>
      <c r="ROE55" s="285"/>
      <c r="ROF55" s="480"/>
      <c r="ROG55" s="480"/>
      <c r="ROH55" s="480"/>
      <c r="ROI55" s="286"/>
      <c r="ROJ55" s="287"/>
      <c r="ROK55" s="288"/>
      <c r="ROL55" s="284"/>
      <c r="ROM55" s="285"/>
      <c r="RON55" s="480"/>
      <c r="ROO55" s="480"/>
      <c r="ROP55" s="480"/>
      <c r="ROQ55" s="286"/>
      <c r="ROR55" s="287"/>
      <c r="ROS55" s="288"/>
      <c r="ROT55" s="284"/>
      <c r="ROU55" s="285"/>
      <c r="ROV55" s="480"/>
      <c r="ROW55" s="480"/>
      <c r="ROX55" s="480"/>
      <c r="ROY55" s="286"/>
      <c r="ROZ55" s="287"/>
      <c r="RPA55" s="288"/>
      <c r="RPB55" s="284"/>
      <c r="RPC55" s="285"/>
      <c r="RPD55" s="480"/>
      <c r="RPE55" s="480"/>
      <c r="RPF55" s="480"/>
      <c r="RPG55" s="286"/>
      <c r="RPH55" s="287"/>
      <c r="RPI55" s="288"/>
      <c r="RPJ55" s="284"/>
      <c r="RPK55" s="285"/>
      <c r="RPL55" s="480"/>
      <c r="RPM55" s="480"/>
      <c r="RPN55" s="480"/>
      <c r="RPO55" s="286"/>
      <c r="RPP55" s="287"/>
      <c r="RPQ55" s="288"/>
      <c r="RPR55" s="284"/>
      <c r="RPS55" s="285"/>
      <c r="RPT55" s="480"/>
      <c r="RPU55" s="480"/>
      <c r="RPV55" s="480"/>
      <c r="RPW55" s="286"/>
      <c r="RPX55" s="287"/>
      <c r="RPY55" s="288"/>
      <c r="RPZ55" s="284"/>
      <c r="RQA55" s="285"/>
      <c r="RQB55" s="480"/>
      <c r="RQC55" s="480"/>
      <c r="RQD55" s="480"/>
      <c r="RQE55" s="286"/>
      <c r="RQF55" s="287"/>
      <c r="RQG55" s="288"/>
      <c r="RQH55" s="284"/>
      <c r="RQI55" s="285"/>
      <c r="RQJ55" s="480"/>
      <c r="RQK55" s="480"/>
      <c r="RQL55" s="480"/>
      <c r="RQM55" s="286"/>
      <c r="RQN55" s="287"/>
      <c r="RQO55" s="288"/>
      <c r="RQP55" s="284"/>
      <c r="RQQ55" s="285"/>
      <c r="RQR55" s="480"/>
      <c r="RQS55" s="480"/>
      <c r="RQT55" s="480"/>
      <c r="RQU55" s="286"/>
      <c r="RQV55" s="287"/>
      <c r="RQW55" s="288"/>
      <c r="RQX55" s="284"/>
      <c r="RQY55" s="285"/>
      <c r="RQZ55" s="480"/>
      <c r="RRA55" s="480"/>
      <c r="RRB55" s="480"/>
      <c r="RRC55" s="286"/>
      <c r="RRD55" s="287"/>
      <c r="RRE55" s="288"/>
      <c r="RRF55" s="284"/>
      <c r="RRG55" s="285"/>
      <c r="RRH55" s="480"/>
      <c r="RRI55" s="480"/>
      <c r="RRJ55" s="480"/>
      <c r="RRK55" s="286"/>
      <c r="RRL55" s="287"/>
      <c r="RRM55" s="288"/>
      <c r="RRN55" s="284"/>
      <c r="RRO55" s="285"/>
      <c r="RRP55" s="480"/>
      <c r="RRQ55" s="480"/>
      <c r="RRR55" s="480"/>
      <c r="RRS55" s="286"/>
      <c r="RRT55" s="287"/>
      <c r="RRU55" s="288"/>
      <c r="RRV55" s="284"/>
      <c r="RRW55" s="285"/>
      <c r="RRX55" s="480"/>
      <c r="RRY55" s="480"/>
      <c r="RRZ55" s="480"/>
      <c r="RSA55" s="286"/>
      <c r="RSB55" s="287"/>
      <c r="RSC55" s="288"/>
      <c r="RSD55" s="284"/>
      <c r="RSE55" s="285"/>
      <c r="RSF55" s="480"/>
      <c r="RSG55" s="480"/>
      <c r="RSH55" s="480"/>
      <c r="RSI55" s="286"/>
      <c r="RSJ55" s="287"/>
      <c r="RSK55" s="288"/>
      <c r="RSL55" s="284"/>
      <c r="RSM55" s="285"/>
      <c r="RSN55" s="480"/>
      <c r="RSO55" s="480"/>
      <c r="RSP55" s="480"/>
      <c r="RSQ55" s="286"/>
      <c r="RSR55" s="287"/>
      <c r="RSS55" s="288"/>
      <c r="RST55" s="284"/>
      <c r="RSU55" s="285"/>
      <c r="RSV55" s="480"/>
      <c r="RSW55" s="480"/>
      <c r="RSX55" s="480"/>
      <c r="RSY55" s="286"/>
      <c r="RSZ55" s="287"/>
      <c r="RTA55" s="288"/>
      <c r="RTB55" s="284"/>
      <c r="RTC55" s="285"/>
      <c r="RTD55" s="480"/>
      <c r="RTE55" s="480"/>
      <c r="RTF55" s="480"/>
      <c r="RTG55" s="286"/>
      <c r="RTH55" s="287"/>
      <c r="RTI55" s="288"/>
      <c r="RTJ55" s="284"/>
      <c r="RTK55" s="285"/>
      <c r="RTL55" s="480"/>
      <c r="RTM55" s="480"/>
      <c r="RTN55" s="480"/>
      <c r="RTO55" s="286"/>
      <c r="RTP55" s="287"/>
      <c r="RTQ55" s="288"/>
      <c r="RTR55" s="284"/>
      <c r="RTS55" s="285"/>
      <c r="RTT55" s="480"/>
      <c r="RTU55" s="480"/>
      <c r="RTV55" s="480"/>
      <c r="RTW55" s="286"/>
      <c r="RTX55" s="287"/>
      <c r="RTY55" s="288"/>
      <c r="RTZ55" s="284"/>
      <c r="RUA55" s="285"/>
      <c r="RUB55" s="480"/>
      <c r="RUC55" s="480"/>
      <c r="RUD55" s="480"/>
      <c r="RUE55" s="286"/>
      <c r="RUF55" s="287"/>
      <c r="RUG55" s="288"/>
      <c r="RUH55" s="284"/>
      <c r="RUI55" s="285"/>
      <c r="RUJ55" s="480"/>
      <c r="RUK55" s="480"/>
      <c r="RUL55" s="480"/>
      <c r="RUM55" s="286"/>
      <c r="RUN55" s="287"/>
      <c r="RUO55" s="288"/>
      <c r="RUP55" s="284"/>
      <c r="RUQ55" s="285"/>
      <c r="RUR55" s="480"/>
      <c r="RUS55" s="480"/>
      <c r="RUT55" s="480"/>
      <c r="RUU55" s="286"/>
      <c r="RUV55" s="287"/>
      <c r="RUW55" s="288"/>
      <c r="RUX55" s="284"/>
      <c r="RUY55" s="285"/>
      <c r="RUZ55" s="480"/>
      <c r="RVA55" s="480"/>
      <c r="RVB55" s="480"/>
      <c r="RVC55" s="286"/>
      <c r="RVD55" s="287"/>
      <c r="RVE55" s="288"/>
      <c r="RVF55" s="284"/>
      <c r="RVG55" s="285"/>
      <c r="RVH55" s="480"/>
      <c r="RVI55" s="480"/>
      <c r="RVJ55" s="480"/>
      <c r="RVK55" s="286"/>
      <c r="RVL55" s="287"/>
      <c r="RVM55" s="288"/>
      <c r="RVN55" s="284"/>
      <c r="RVO55" s="285"/>
      <c r="RVP55" s="480"/>
      <c r="RVQ55" s="480"/>
      <c r="RVR55" s="480"/>
      <c r="RVS55" s="286"/>
      <c r="RVT55" s="287"/>
      <c r="RVU55" s="288"/>
      <c r="RVV55" s="284"/>
      <c r="RVW55" s="285"/>
      <c r="RVX55" s="480"/>
      <c r="RVY55" s="480"/>
      <c r="RVZ55" s="480"/>
      <c r="RWA55" s="286"/>
      <c r="RWB55" s="287"/>
      <c r="RWC55" s="288"/>
      <c r="RWD55" s="284"/>
      <c r="RWE55" s="285"/>
      <c r="RWF55" s="480"/>
      <c r="RWG55" s="480"/>
      <c r="RWH55" s="480"/>
      <c r="RWI55" s="286"/>
      <c r="RWJ55" s="287"/>
      <c r="RWK55" s="288"/>
      <c r="RWL55" s="284"/>
      <c r="RWM55" s="285"/>
      <c r="RWN55" s="480"/>
      <c r="RWO55" s="480"/>
      <c r="RWP55" s="480"/>
      <c r="RWQ55" s="286"/>
      <c r="RWR55" s="287"/>
      <c r="RWS55" s="288"/>
      <c r="RWT55" s="284"/>
      <c r="RWU55" s="285"/>
      <c r="RWV55" s="480"/>
      <c r="RWW55" s="480"/>
      <c r="RWX55" s="480"/>
      <c r="RWY55" s="286"/>
      <c r="RWZ55" s="287"/>
      <c r="RXA55" s="288"/>
      <c r="RXB55" s="284"/>
      <c r="RXC55" s="285"/>
      <c r="RXD55" s="480"/>
      <c r="RXE55" s="480"/>
      <c r="RXF55" s="480"/>
      <c r="RXG55" s="286"/>
      <c r="RXH55" s="287"/>
      <c r="RXI55" s="288"/>
      <c r="RXJ55" s="284"/>
      <c r="RXK55" s="285"/>
      <c r="RXL55" s="480"/>
      <c r="RXM55" s="480"/>
      <c r="RXN55" s="480"/>
      <c r="RXO55" s="286"/>
      <c r="RXP55" s="287"/>
      <c r="RXQ55" s="288"/>
      <c r="RXR55" s="284"/>
      <c r="RXS55" s="285"/>
      <c r="RXT55" s="480"/>
      <c r="RXU55" s="480"/>
      <c r="RXV55" s="480"/>
      <c r="RXW55" s="286"/>
      <c r="RXX55" s="287"/>
      <c r="RXY55" s="288"/>
      <c r="RXZ55" s="284"/>
      <c r="RYA55" s="285"/>
      <c r="RYB55" s="480"/>
      <c r="RYC55" s="480"/>
      <c r="RYD55" s="480"/>
      <c r="RYE55" s="286"/>
      <c r="RYF55" s="287"/>
      <c r="RYG55" s="288"/>
      <c r="RYH55" s="284"/>
      <c r="RYI55" s="285"/>
      <c r="RYJ55" s="480"/>
      <c r="RYK55" s="480"/>
      <c r="RYL55" s="480"/>
      <c r="RYM55" s="286"/>
      <c r="RYN55" s="287"/>
      <c r="RYO55" s="288"/>
      <c r="RYP55" s="284"/>
      <c r="RYQ55" s="285"/>
      <c r="RYR55" s="480"/>
      <c r="RYS55" s="480"/>
      <c r="RYT55" s="480"/>
      <c r="RYU55" s="286"/>
      <c r="RYV55" s="287"/>
      <c r="RYW55" s="288"/>
      <c r="RYX55" s="284"/>
      <c r="RYY55" s="285"/>
      <c r="RYZ55" s="480"/>
      <c r="RZA55" s="480"/>
      <c r="RZB55" s="480"/>
      <c r="RZC55" s="286"/>
      <c r="RZD55" s="287"/>
      <c r="RZE55" s="288"/>
      <c r="RZF55" s="284"/>
      <c r="RZG55" s="285"/>
      <c r="RZH55" s="480"/>
      <c r="RZI55" s="480"/>
      <c r="RZJ55" s="480"/>
      <c r="RZK55" s="286"/>
      <c r="RZL55" s="287"/>
      <c r="RZM55" s="288"/>
      <c r="RZN55" s="284"/>
      <c r="RZO55" s="285"/>
      <c r="RZP55" s="480"/>
      <c r="RZQ55" s="480"/>
      <c r="RZR55" s="480"/>
      <c r="RZS55" s="286"/>
      <c r="RZT55" s="287"/>
      <c r="RZU55" s="288"/>
      <c r="RZV55" s="284"/>
      <c r="RZW55" s="285"/>
      <c r="RZX55" s="480"/>
      <c r="RZY55" s="480"/>
      <c r="RZZ55" s="480"/>
      <c r="SAA55" s="286"/>
      <c r="SAB55" s="287"/>
      <c r="SAC55" s="288"/>
      <c r="SAD55" s="284"/>
      <c r="SAE55" s="285"/>
      <c r="SAF55" s="480"/>
      <c r="SAG55" s="480"/>
      <c r="SAH55" s="480"/>
      <c r="SAI55" s="286"/>
      <c r="SAJ55" s="287"/>
      <c r="SAK55" s="288"/>
      <c r="SAL55" s="284"/>
      <c r="SAM55" s="285"/>
      <c r="SAN55" s="480"/>
      <c r="SAO55" s="480"/>
      <c r="SAP55" s="480"/>
      <c r="SAQ55" s="286"/>
      <c r="SAR55" s="287"/>
      <c r="SAS55" s="288"/>
      <c r="SAT55" s="284"/>
      <c r="SAU55" s="285"/>
      <c r="SAV55" s="480"/>
      <c r="SAW55" s="480"/>
      <c r="SAX55" s="480"/>
      <c r="SAY55" s="286"/>
      <c r="SAZ55" s="287"/>
      <c r="SBA55" s="288"/>
      <c r="SBB55" s="284"/>
      <c r="SBC55" s="285"/>
      <c r="SBD55" s="480"/>
      <c r="SBE55" s="480"/>
      <c r="SBF55" s="480"/>
      <c r="SBG55" s="286"/>
      <c r="SBH55" s="287"/>
      <c r="SBI55" s="288"/>
      <c r="SBJ55" s="284"/>
      <c r="SBK55" s="285"/>
      <c r="SBL55" s="480"/>
      <c r="SBM55" s="480"/>
      <c r="SBN55" s="480"/>
      <c r="SBO55" s="286"/>
      <c r="SBP55" s="287"/>
      <c r="SBQ55" s="288"/>
      <c r="SBR55" s="284"/>
      <c r="SBS55" s="285"/>
      <c r="SBT55" s="480"/>
      <c r="SBU55" s="480"/>
      <c r="SBV55" s="480"/>
      <c r="SBW55" s="286"/>
      <c r="SBX55" s="287"/>
      <c r="SBY55" s="288"/>
      <c r="SBZ55" s="284"/>
      <c r="SCA55" s="285"/>
      <c r="SCB55" s="480"/>
      <c r="SCC55" s="480"/>
      <c r="SCD55" s="480"/>
      <c r="SCE55" s="286"/>
      <c r="SCF55" s="287"/>
      <c r="SCG55" s="288"/>
      <c r="SCH55" s="284"/>
      <c r="SCI55" s="285"/>
      <c r="SCJ55" s="480"/>
      <c r="SCK55" s="480"/>
      <c r="SCL55" s="480"/>
      <c r="SCM55" s="286"/>
      <c r="SCN55" s="287"/>
      <c r="SCO55" s="288"/>
      <c r="SCP55" s="284"/>
      <c r="SCQ55" s="285"/>
      <c r="SCR55" s="480"/>
      <c r="SCS55" s="480"/>
      <c r="SCT55" s="480"/>
      <c r="SCU55" s="286"/>
      <c r="SCV55" s="287"/>
      <c r="SCW55" s="288"/>
      <c r="SCX55" s="284"/>
      <c r="SCY55" s="285"/>
      <c r="SCZ55" s="480"/>
      <c r="SDA55" s="480"/>
      <c r="SDB55" s="480"/>
      <c r="SDC55" s="286"/>
      <c r="SDD55" s="287"/>
      <c r="SDE55" s="288"/>
      <c r="SDF55" s="284"/>
      <c r="SDG55" s="285"/>
      <c r="SDH55" s="480"/>
      <c r="SDI55" s="480"/>
      <c r="SDJ55" s="480"/>
      <c r="SDK55" s="286"/>
      <c r="SDL55" s="287"/>
      <c r="SDM55" s="288"/>
      <c r="SDN55" s="284"/>
      <c r="SDO55" s="285"/>
      <c r="SDP55" s="480"/>
      <c r="SDQ55" s="480"/>
      <c r="SDR55" s="480"/>
      <c r="SDS55" s="286"/>
      <c r="SDT55" s="287"/>
      <c r="SDU55" s="288"/>
      <c r="SDV55" s="284"/>
      <c r="SDW55" s="285"/>
      <c r="SDX55" s="480"/>
      <c r="SDY55" s="480"/>
      <c r="SDZ55" s="480"/>
      <c r="SEA55" s="286"/>
      <c r="SEB55" s="287"/>
      <c r="SEC55" s="288"/>
      <c r="SED55" s="284"/>
      <c r="SEE55" s="285"/>
      <c r="SEF55" s="480"/>
      <c r="SEG55" s="480"/>
      <c r="SEH55" s="480"/>
      <c r="SEI55" s="286"/>
      <c r="SEJ55" s="287"/>
      <c r="SEK55" s="288"/>
      <c r="SEL55" s="284"/>
      <c r="SEM55" s="285"/>
      <c r="SEN55" s="480"/>
      <c r="SEO55" s="480"/>
      <c r="SEP55" s="480"/>
      <c r="SEQ55" s="286"/>
      <c r="SER55" s="287"/>
      <c r="SES55" s="288"/>
      <c r="SET55" s="284"/>
      <c r="SEU55" s="285"/>
      <c r="SEV55" s="480"/>
      <c r="SEW55" s="480"/>
      <c r="SEX55" s="480"/>
      <c r="SEY55" s="286"/>
      <c r="SEZ55" s="287"/>
      <c r="SFA55" s="288"/>
      <c r="SFB55" s="284"/>
      <c r="SFC55" s="285"/>
      <c r="SFD55" s="480"/>
      <c r="SFE55" s="480"/>
      <c r="SFF55" s="480"/>
      <c r="SFG55" s="286"/>
      <c r="SFH55" s="287"/>
      <c r="SFI55" s="288"/>
      <c r="SFJ55" s="284"/>
      <c r="SFK55" s="285"/>
      <c r="SFL55" s="480"/>
      <c r="SFM55" s="480"/>
      <c r="SFN55" s="480"/>
      <c r="SFO55" s="286"/>
      <c r="SFP55" s="287"/>
      <c r="SFQ55" s="288"/>
      <c r="SFR55" s="284"/>
      <c r="SFS55" s="285"/>
      <c r="SFT55" s="480"/>
      <c r="SFU55" s="480"/>
      <c r="SFV55" s="480"/>
      <c r="SFW55" s="286"/>
      <c r="SFX55" s="287"/>
      <c r="SFY55" s="288"/>
      <c r="SFZ55" s="284"/>
      <c r="SGA55" s="285"/>
      <c r="SGB55" s="480"/>
      <c r="SGC55" s="480"/>
      <c r="SGD55" s="480"/>
      <c r="SGE55" s="286"/>
      <c r="SGF55" s="287"/>
      <c r="SGG55" s="288"/>
      <c r="SGH55" s="284"/>
      <c r="SGI55" s="285"/>
      <c r="SGJ55" s="480"/>
      <c r="SGK55" s="480"/>
      <c r="SGL55" s="480"/>
      <c r="SGM55" s="286"/>
      <c r="SGN55" s="287"/>
      <c r="SGO55" s="288"/>
      <c r="SGP55" s="284"/>
      <c r="SGQ55" s="285"/>
      <c r="SGR55" s="480"/>
      <c r="SGS55" s="480"/>
      <c r="SGT55" s="480"/>
      <c r="SGU55" s="286"/>
      <c r="SGV55" s="287"/>
      <c r="SGW55" s="288"/>
      <c r="SGX55" s="284"/>
      <c r="SGY55" s="285"/>
      <c r="SGZ55" s="480"/>
      <c r="SHA55" s="480"/>
      <c r="SHB55" s="480"/>
      <c r="SHC55" s="286"/>
      <c r="SHD55" s="287"/>
      <c r="SHE55" s="288"/>
      <c r="SHF55" s="284"/>
      <c r="SHG55" s="285"/>
      <c r="SHH55" s="480"/>
      <c r="SHI55" s="480"/>
      <c r="SHJ55" s="480"/>
      <c r="SHK55" s="286"/>
      <c r="SHL55" s="287"/>
      <c r="SHM55" s="288"/>
      <c r="SHN55" s="284"/>
      <c r="SHO55" s="285"/>
      <c r="SHP55" s="480"/>
      <c r="SHQ55" s="480"/>
      <c r="SHR55" s="480"/>
      <c r="SHS55" s="286"/>
      <c r="SHT55" s="287"/>
      <c r="SHU55" s="288"/>
      <c r="SHV55" s="284"/>
      <c r="SHW55" s="285"/>
      <c r="SHX55" s="480"/>
      <c r="SHY55" s="480"/>
      <c r="SHZ55" s="480"/>
      <c r="SIA55" s="286"/>
      <c r="SIB55" s="287"/>
      <c r="SIC55" s="288"/>
      <c r="SID55" s="284"/>
      <c r="SIE55" s="285"/>
      <c r="SIF55" s="480"/>
      <c r="SIG55" s="480"/>
      <c r="SIH55" s="480"/>
      <c r="SII55" s="286"/>
      <c r="SIJ55" s="287"/>
      <c r="SIK55" s="288"/>
      <c r="SIL55" s="284"/>
      <c r="SIM55" s="285"/>
      <c r="SIN55" s="480"/>
      <c r="SIO55" s="480"/>
      <c r="SIP55" s="480"/>
      <c r="SIQ55" s="286"/>
      <c r="SIR55" s="287"/>
      <c r="SIS55" s="288"/>
      <c r="SIT55" s="284"/>
      <c r="SIU55" s="285"/>
      <c r="SIV55" s="480"/>
      <c r="SIW55" s="480"/>
      <c r="SIX55" s="480"/>
      <c r="SIY55" s="286"/>
      <c r="SIZ55" s="287"/>
      <c r="SJA55" s="288"/>
      <c r="SJB55" s="284"/>
      <c r="SJC55" s="285"/>
      <c r="SJD55" s="480"/>
      <c r="SJE55" s="480"/>
      <c r="SJF55" s="480"/>
      <c r="SJG55" s="286"/>
      <c r="SJH55" s="287"/>
      <c r="SJI55" s="288"/>
      <c r="SJJ55" s="284"/>
      <c r="SJK55" s="285"/>
      <c r="SJL55" s="480"/>
      <c r="SJM55" s="480"/>
      <c r="SJN55" s="480"/>
      <c r="SJO55" s="286"/>
      <c r="SJP55" s="287"/>
      <c r="SJQ55" s="288"/>
      <c r="SJR55" s="284"/>
      <c r="SJS55" s="285"/>
      <c r="SJT55" s="480"/>
      <c r="SJU55" s="480"/>
      <c r="SJV55" s="480"/>
      <c r="SJW55" s="286"/>
      <c r="SJX55" s="287"/>
      <c r="SJY55" s="288"/>
      <c r="SJZ55" s="284"/>
      <c r="SKA55" s="285"/>
      <c r="SKB55" s="480"/>
      <c r="SKC55" s="480"/>
      <c r="SKD55" s="480"/>
      <c r="SKE55" s="286"/>
      <c r="SKF55" s="287"/>
      <c r="SKG55" s="288"/>
      <c r="SKH55" s="284"/>
      <c r="SKI55" s="285"/>
      <c r="SKJ55" s="480"/>
      <c r="SKK55" s="480"/>
      <c r="SKL55" s="480"/>
      <c r="SKM55" s="286"/>
      <c r="SKN55" s="287"/>
      <c r="SKO55" s="288"/>
      <c r="SKP55" s="284"/>
      <c r="SKQ55" s="285"/>
      <c r="SKR55" s="480"/>
      <c r="SKS55" s="480"/>
      <c r="SKT55" s="480"/>
      <c r="SKU55" s="286"/>
      <c r="SKV55" s="287"/>
      <c r="SKW55" s="288"/>
      <c r="SKX55" s="284"/>
      <c r="SKY55" s="285"/>
      <c r="SKZ55" s="480"/>
      <c r="SLA55" s="480"/>
      <c r="SLB55" s="480"/>
      <c r="SLC55" s="286"/>
      <c r="SLD55" s="287"/>
      <c r="SLE55" s="288"/>
      <c r="SLF55" s="284"/>
      <c r="SLG55" s="285"/>
      <c r="SLH55" s="480"/>
      <c r="SLI55" s="480"/>
      <c r="SLJ55" s="480"/>
      <c r="SLK55" s="286"/>
      <c r="SLL55" s="287"/>
      <c r="SLM55" s="288"/>
      <c r="SLN55" s="284"/>
      <c r="SLO55" s="285"/>
      <c r="SLP55" s="480"/>
      <c r="SLQ55" s="480"/>
      <c r="SLR55" s="480"/>
      <c r="SLS55" s="286"/>
      <c r="SLT55" s="287"/>
      <c r="SLU55" s="288"/>
      <c r="SLV55" s="284"/>
      <c r="SLW55" s="285"/>
      <c r="SLX55" s="480"/>
      <c r="SLY55" s="480"/>
      <c r="SLZ55" s="480"/>
      <c r="SMA55" s="286"/>
      <c r="SMB55" s="287"/>
      <c r="SMC55" s="288"/>
      <c r="SMD55" s="284"/>
      <c r="SME55" s="285"/>
      <c r="SMF55" s="480"/>
      <c r="SMG55" s="480"/>
      <c r="SMH55" s="480"/>
      <c r="SMI55" s="286"/>
      <c r="SMJ55" s="287"/>
      <c r="SMK55" s="288"/>
      <c r="SML55" s="284"/>
      <c r="SMM55" s="285"/>
      <c r="SMN55" s="480"/>
      <c r="SMO55" s="480"/>
      <c r="SMP55" s="480"/>
      <c r="SMQ55" s="286"/>
      <c r="SMR55" s="287"/>
      <c r="SMS55" s="288"/>
      <c r="SMT55" s="284"/>
      <c r="SMU55" s="285"/>
      <c r="SMV55" s="480"/>
      <c r="SMW55" s="480"/>
      <c r="SMX55" s="480"/>
      <c r="SMY55" s="286"/>
      <c r="SMZ55" s="287"/>
      <c r="SNA55" s="288"/>
      <c r="SNB55" s="284"/>
      <c r="SNC55" s="285"/>
      <c r="SND55" s="480"/>
      <c r="SNE55" s="480"/>
      <c r="SNF55" s="480"/>
      <c r="SNG55" s="286"/>
      <c r="SNH55" s="287"/>
      <c r="SNI55" s="288"/>
      <c r="SNJ55" s="284"/>
      <c r="SNK55" s="285"/>
      <c r="SNL55" s="480"/>
      <c r="SNM55" s="480"/>
      <c r="SNN55" s="480"/>
      <c r="SNO55" s="286"/>
      <c r="SNP55" s="287"/>
      <c r="SNQ55" s="288"/>
      <c r="SNR55" s="284"/>
      <c r="SNS55" s="285"/>
      <c r="SNT55" s="480"/>
      <c r="SNU55" s="480"/>
      <c r="SNV55" s="480"/>
      <c r="SNW55" s="286"/>
      <c r="SNX55" s="287"/>
      <c r="SNY55" s="288"/>
      <c r="SNZ55" s="284"/>
      <c r="SOA55" s="285"/>
      <c r="SOB55" s="480"/>
      <c r="SOC55" s="480"/>
      <c r="SOD55" s="480"/>
      <c r="SOE55" s="286"/>
      <c r="SOF55" s="287"/>
      <c r="SOG55" s="288"/>
      <c r="SOH55" s="284"/>
      <c r="SOI55" s="285"/>
      <c r="SOJ55" s="480"/>
      <c r="SOK55" s="480"/>
      <c r="SOL55" s="480"/>
      <c r="SOM55" s="286"/>
      <c r="SON55" s="287"/>
      <c r="SOO55" s="288"/>
      <c r="SOP55" s="284"/>
      <c r="SOQ55" s="285"/>
      <c r="SOR55" s="480"/>
      <c r="SOS55" s="480"/>
      <c r="SOT55" s="480"/>
      <c r="SOU55" s="286"/>
      <c r="SOV55" s="287"/>
      <c r="SOW55" s="288"/>
      <c r="SOX55" s="284"/>
      <c r="SOY55" s="285"/>
      <c r="SOZ55" s="480"/>
      <c r="SPA55" s="480"/>
      <c r="SPB55" s="480"/>
      <c r="SPC55" s="286"/>
      <c r="SPD55" s="287"/>
      <c r="SPE55" s="288"/>
      <c r="SPF55" s="284"/>
      <c r="SPG55" s="285"/>
      <c r="SPH55" s="480"/>
      <c r="SPI55" s="480"/>
      <c r="SPJ55" s="480"/>
      <c r="SPK55" s="286"/>
      <c r="SPL55" s="287"/>
      <c r="SPM55" s="288"/>
      <c r="SPN55" s="284"/>
      <c r="SPO55" s="285"/>
      <c r="SPP55" s="480"/>
      <c r="SPQ55" s="480"/>
      <c r="SPR55" s="480"/>
      <c r="SPS55" s="286"/>
      <c r="SPT55" s="287"/>
      <c r="SPU55" s="288"/>
      <c r="SPV55" s="284"/>
      <c r="SPW55" s="285"/>
      <c r="SPX55" s="480"/>
      <c r="SPY55" s="480"/>
      <c r="SPZ55" s="480"/>
      <c r="SQA55" s="286"/>
      <c r="SQB55" s="287"/>
      <c r="SQC55" s="288"/>
      <c r="SQD55" s="284"/>
      <c r="SQE55" s="285"/>
      <c r="SQF55" s="480"/>
      <c r="SQG55" s="480"/>
      <c r="SQH55" s="480"/>
      <c r="SQI55" s="286"/>
      <c r="SQJ55" s="287"/>
      <c r="SQK55" s="288"/>
      <c r="SQL55" s="284"/>
      <c r="SQM55" s="285"/>
      <c r="SQN55" s="480"/>
      <c r="SQO55" s="480"/>
      <c r="SQP55" s="480"/>
      <c r="SQQ55" s="286"/>
      <c r="SQR55" s="287"/>
      <c r="SQS55" s="288"/>
      <c r="SQT55" s="284"/>
      <c r="SQU55" s="285"/>
      <c r="SQV55" s="480"/>
      <c r="SQW55" s="480"/>
      <c r="SQX55" s="480"/>
      <c r="SQY55" s="286"/>
      <c r="SQZ55" s="287"/>
      <c r="SRA55" s="288"/>
      <c r="SRB55" s="284"/>
      <c r="SRC55" s="285"/>
      <c r="SRD55" s="480"/>
      <c r="SRE55" s="480"/>
      <c r="SRF55" s="480"/>
      <c r="SRG55" s="286"/>
      <c r="SRH55" s="287"/>
      <c r="SRI55" s="288"/>
      <c r="SRJ55" s="284"/>
      <c r="SRK55" s="285"/>
      <c r="SRL55" s="480"/>
      <c r="SRM55" s="480"/>
      <c r="SRN55" s="480"/>
      <c r="SRO55" s="286"/>
      <c r="SRP55" s="287"/>
      <c r="SRQ55" s="288"/>
      <c r="SRR55" s="284"/>
      <c r="SRS55" s="285"/>
      <c r="SRT55" s="480"/>
      <c r="SRU55" s="480"/>
      <c r="SRV55" s="480"/>
      <c r="SRW55" s="286"/>
      <c r="SRX55" s="287"/>
      <c r="SRY55" s="288"/>
      <c r="SRZ55" s="284"/>
      <c r="SSA55" s="285"/>
      <c r="SSB55" s="480"/>
      <c r="SSC55" s="480"/>
      <c r="SSD55" s="480"/>
      <c r="SSE55" s="286"/>
      <c r="SSF55" s="287"/>
      <c r="SSG55" s="288"/>
      <c r="SSH55" s="284"/>
      <c r="SSI55" s="285"/>
      <c r="SSJ55" s="480"/>
      <c r="SSK55" s="480"/>
      <c r="SSL55" s="480"/>
      <c r="SSM55" s="286"/>
      <c r="SSN55" s="287"/>
      <c r="SSO55" s="288"/>
      <c r="SSP55" s="284"/>
      <c r="SSQ55" s="285"/>
      <c r="SSR55" s="480"/>
      <c r="SSS55" s="480"/>
      <c r="SST55" s="480"/>
      <c r="SSU55" s="286"/>
      <c r="SSV55" s="287"/>
      <c r="SSW55" s="288"/>
      <c r="SSX55" s="284"/>
      <c r="SSY55" s="285"/>
      <c r="SSZ55" s="480"/>
      <c r="STA55" s="480"/>
      <c r="STB55" s="480"/>
      <c r="STC55" s="286"/>
      <c r="STD55" s="287"/>
      <c r="STE55" s="288"/>
      <c r="STF55" s="284"/>
      <c r="STG55" s="285"/>
      <c r="STH55" s="480"/>
      <c r="STI55" s="480"/>
      <c r="STJ55" s="480"/>
      <c r="STK55" s="286"/>
      <c r="STL55" s="287"/>
      <c r="STM55" s="288"/>
      <c r="STN55" s="284"/>
      <c r="STO55" s="285"/>
      <c r="STP55" s="480"/>
      <c r="STQ55" s="480"/>
      <c r="STR55" s="480"/>
      <c r="STS55" s="286"/>
      <c r="STT55" s="287"/>
      <c r="STU55" s="288"/>
      <c r="STV55" s="284"/>
      <c r="STW55" s="285"/>
      <c r="STX55" s="480"/>
      <c r="STY55" s="480"/>
      <c r="STZ55" s="480"/>
      <c r="SUA55" s="286"/>
      <c r="SUB55" s="287"/>
      <c r="SUC55" s="288"/>
      <c r="SUD55" s="284"/>
      <c r="SUE55" s="285"/>
      <c r="SUF55" s="480"/>
      <c r="SUG55" s="480"/>
      <c r="SUH55" s="480"/>
      <c r="SUI55" s="286"/>
      <c r="SUJ55" s="287"/>
      <c r="SUK55" s="288"/>
      <c r="SUL55" s="284"/>
      <c r="SUM55" s="285"/>
      <c r="SUN55" s="480"/>
      <c r="SUO55" s="480"/>
      <c r="SUP55" s="480"/>
      <c r="SUQ55" s="286"/>
      <c r="SUR55" s="287"/>
      <c r="SUS55" s="288"/>
      <c r="SUT55" s="284"/>
      <c r="SUU55" s="285"/>
      <c r="SUV55" s="480"/>
      <c r="SUW55" s="480"/>
      <c r="SUX55" s="480"/>
      <c r="SUY55" s="286"/>
      <c r="SUZ55" s="287"/>
      <c r="SVA55" s="288"/>
      <c r="SVB55" s="284"/>
      <c r="SVC55" s="285"/>
      <c r="SVD55" s="480"/>
      <c r="SVE55" s="480"/>
      <c r="SVF55" s="480"/>
      <c r="SVG55" s="286"/>
      <c r="SVH55" s="287"/>
      <c r="SVI55" s="288"/>
      <c r="SVJ55" s="284"/>
      <c r="SVK55" s="285"/>
      <c r="SVL55" s="480"/>
      <c r="SVM55" s="480"/>
      <c r="SVN55" s="480"/>
      <c r="SVO55" s="286"/>
      <c r="SVP55" s="287"/>
      <c r="SVQ55" s="288"/>
      <c r="SVR55" s="284"/>
      <c r="SVS55" s="285"/>
      <c r="SVT55" s="480"/>
      <c r="SVU55" s="480"/>
      <c r="SVV55" s="480"/>
      <c r="SVW55" s="286"/>
      <c r="SVX55" s="287"/>
      <c r="SVY55" s="288"/>
      <c r="SVZ55" s="284"/>
      <c r="SWA55" s="285"/>
      <c r="SWB55" s="480"/>
      <c r="SWC55" s="480"/>
      <c r="SWD55" s="480"/>
      <c r="SWE55" s="286"/>
      <c r="SWF55" s="287"/>
      <c r="SWG55" s="288"/>
      <c r="SWH55" s="284"/>
      <c r="SWI55" s="285"/>
      <c r="SWJ55" s="480"/>
      <c r="SWK55" s="480"/>
      <c r="SWL55" s="480"/>
      <c r="SWM55" s="286"/>
      <c r="SWN55" s="287"/>
      <c r="SWO55" s="288"/>
      <c r="SWP55" s="284"/>
      <c r="SWQ55" s="285"/>
      <c r="SWR55" s="480"/>
      <c r="SWS55" s="480"/>
      <c r="SWT55" s="480"/>
      <c r="SWU55" s="286"/>
      <c r="SWV55" s="287"/>
      <c r="SWW55" s="288"/>
      <c r="SWX55" s="284"/>
      <c r="SWY55" s="285"/>
      <c r="SWZ55" s="480"/>
      <c r="SXA55" s="480"/>
      <c r="SXB55" s="480"/>
      <c r="SXC55" s="286"/>
      <c r="SXD55" s="287"/>
      <c r="SXE55" s="288"/>
      <c r="SXF55" s="284"/>
      <c r="SXG55" s="285"/>
      <c r="SXH55" s="480"/>
      <c r="SXI55" s="480"/>
      <c r="SXJ55" s="480"/>
      <c r="SXK55" s="286"/>
      <c r="SXL55" s="287"/>
      <c r="SXM55" s="288"/>
      <c r="SXN55" s="284"/>
      <c r="SXO55" s="285"/>
      <c r="SXP55" s="480"/>
      <c r="SXQ55" s="480"/>
      <c r="SXR55" s="480"/>
      <c r="SXS55" s="286"/>
      <c r="SXT55" s="287"/>
      <c r="SXU55" s="288"/>
      <c r="SXV55" s="284"/>
      <c r="SXW55" s="285"/>
      <c r="SXX55" s="480"/>
      <c r="SXY55" s="480"/>
      <c r="SXZ55" s="480"/>
      <c r="SYA55" s="286"/>
      <c r="SYB55" s="287"/>
      <c r="SYC55" s="288"/>
      <c r="SYD55" s="284"/>
      <c r="SYE55" s="285"/>
      <c r="SYF55" s="480"/>
      <c r="SYG55" s="480"/>
      <c r="SYH55" s="480"/>
      <c r="SYI55" s="286"/>
      <c r="SYJ55" s="287"/>
      <c r="SYK55" s="288"/>
      <c r="SYL55" s="284"/>
      <c r="SYM55" s="285"/>
      <c r="SYN55" s="480"/>
      <c r="SYO55" s="480"/>
      <c r="SYP55" s="480"/>
      <c r="SYQ55" s="286"/>
      <c r="SYR55" s="287"/>
      <c r="SYS55" s="288"/>
      <c r="SYT55" s="284"/>
      <c r="SYU55" s="285"/>
      <c r="SYV55" s="480"/>
      <c r="SYW55" s="480"/>
      <c r="SYX55" s="480"/>
      <c r="SYY55" s="286"/>
      <c r="SYZ55" s="287"/>
      <c r="SZA55" s="288"/>
      <c r="SZB55" s="284"/>
      <c r="SZC55" s="285"/>
      <c r="SZD55" s="480"/>
      <c r="SZE55" s="480"/>
      <c r="SZF55" s="480"/>
      <c r="SZG55" s="286"/>
      <c r="SZH55" s="287"/>
      <c r="SZI55" s="288"/>
      <c r="SZJ55" s="284"/>
      <c r="SZK55" s="285"/>
      <c r="SZL55" s="480"/>
      <c r="SZM55" s="480"/>
      <c r="SZN55" s="480"/>
      <c r="SZO55" s="286"/>
      <c r="SZP55" s="287"/>
      <c r="SZQ55" s="288"/>
      <c r="SZR55" s="284"/>
      <c r="SZS55" s="285"/>
      <c r="SZT55" s="480"/>
      <c r="SZU55" s="480"/>
      <c r="SZV55" s="480"/>
      <c r="SZW55" s="286"/>
      <c r="SZX55" s="287"/>
      <c r="SZY55" s="288"/>
      <c r="SZZ55" s="284"/>
      <c r="TAA55" s="285"/>
      <c r="TAB55" s="480"/>
      <c r="TAC55" s="480"/>
      <c r="TAD55" s="480"/>
      <c r="TAE55" s="286"/>
      <c r="TAF55" s="287"/>
      <c r="TAG55" s="288"/>
      <c r="TAH55" s="284"/>
      <c r="TAI55" s="285"/>
      <c r="TAJ55" s="480"/>
      <c r="TAK55" s="480"/>
      <c r="TAL55" s="480"/>
      <c r="TAM55" s="286"/>
      <c r="TAN55" s="287"/>
      <c r="TAO55" s="288"/>
      <c r="TAP55" s="284"/>
      <c r="TAQ55" s="285"/>
      <c r="TAR55" s="480"/>
      <c r="TAS55" s="480"/>
      <c r="TAT55" s="480"/>
      <c r="TAU55" s="286"/>
      <c r="TAV55" s="287"/>
      <c r="TAW55" s="288"/>
      <c r="TAX55" s="284"/>
      <c r="TAY55" s="285"/>
      <c r="TAZ55" s="480"/>
      <c r="TBA55" s="480"/>
      <c r="TBB55" s="480"/>
      <c r="TBC55" s="286"/>
      <c r="TBD55" s="287"/>
      <c r="TBE55" s="288"/>
      <c r="TBF55" s="284"/>
      <c r="TBG55" s="285"/>
      <c r="TBH55" s="480"/>
      <c r="TBI55" s="480"/>
      <c r="TBJ55" s="480"/>
      <c r="TBK55" s="286"/>
      <c r="TBL55" s="287"/>
      <c r="TBM55" s="288"/>
      <c r="TBN55" s="284"/>
      <c r="TBO55" s="285"/>
      <c r="TBP55" s="480"/>
      <c r="TBQ55" s="480"/>
      <c r="TBR55" s="480"/>
      <c r="TBS55" s="286"/>
      <c r="TBT55" s="287"/>
      <c r="TBU55" s="288"/>
      <c r="TBV55" s="284"/>
      <c r="TBW55" s="285"/>
      <c r="TBX55" s="480"/>
      <c r="TBY55" s="480"/>
      <c r="TBZ55" s="480"/>
      <c r="TCA55" s="286"/>
      <c r="TCB55" s="287"/>
      <c r="TCC55" s="288"/>
      <c r="TCD55" s="284"/>
      <c r="TCE55" s="285"/>
      <c r="TCF55" s="480"/>
      <c r="TCG55" s="480"/>
      <c r="TCH55" s="480"/>
      <c r="TCI55" s="286"/>
      <c r="TCJ55" s="287"/>
      <c r="TCK55" s="288"/>
      <c r="TCL55" s="284"/>
      <c r="TCM55" s="285"/>
      <c r="TCN55" s="480"/>
      <c r="TCO55" s="480"/>
      <c r="TCP55" s="480"/>
      <c r="TCQ55" s="286"/>
      <c r="TCR55" s="287"/>
      <c r="TCS55" s="288"/>
      <c r="TCT55" s="284"/>
      <c r="TCU55" s="285"/>
      <c r="TCV55" s="480"/>
      <c r="TCW55" s="480"/>
      <c r="TCX55" s="480"/>
      <c r="TCY55" s="286"/>
      <c r="TCZ55" s="287"/>
      <c r="TDA55" s="288"/>
      <c r="TDB55" s="284"/>
      <c r="TDC55" s="285"/>
      <c r="TDD55" s="480"/>
      <c r="TDE55" s="480"/>
      <c r="TDF55" s="480"/>
      <c r="TDG55" s="286"/>
      <c r="TDH55" s="287"/>
      <c r="TDI55" s="288"/>
      <c r="TDJ55" s="284"/>
      <c r="TDK55" s="285"/>
      <c r="TDL55" s="480"/>
      <c r="TDM55" s="480"/>
      <c r="TDN55" s="480"/>
      <c r="TDO55" s="286"/>
      <c r="TDP55" s="287"/>
      <c r="TDQ55" s="288"/>
      <c r="TDR55" s="284"/>
      <c r="TDS55" s="285"/>
      <c r="TDT55" s="480"/>
      <c r="TDU55" s="480"/>
      <c r="TDV55" s="480"/>
      <c r="TDW55" s="286"/>
      <c r="TDX55" s="287"/>
      <c r="TDY55" s="288"/>
      <c r="TDZ55" s="284"/>
      <c r="TEA55" s="285"/>
      <c r="TEB55" s="480"/>
      <c r="TEC55" s="480"/>
      <c r="TED55" s="480"/>
      <c r="TEE55" s="286"/>
      <c r="TEF55" s="287"/>
      <c r="TEG55" s="288"/>
      <c r="TEH55" s="284"/>
      <c r="TEI55" s="285"/>
      <c r="TEJ55" s="480"/>
      <c r="TEK55" s="480"/>
      <c r="TEL55" s="480"/>
      <c r="TEM55" s="286"/>
      <c r="TEN55" s="287"/>
      <c r="TEO55" s="288"/>
      <c r="TEP55" s="284"/>
      <c r="TEQ55" s="285"/>
      <c r="TER55" s="480"/>
      <c r="TES55" s="480"/>
      <c r="TET55" s="480"/>
      <c r="TEU55" s="286"/>
      <c r="TEV55" s="287"/>
      <c r="TEW55" s="288"/>
      <c r="TEX55" s="284"/>
      <c r="TEY55" s="285"/>
      <c r="TEZ55" s="480"/>
      <c r="TFA55" s="480"/>
      <c r="TFB55" s="480"/>
      <c r="TFC55" s="286"/>
      <c r="TFD55" s="287"/>
      <c r="TFE55" s="288"/>
      <c r="TFF55" s="284"/>
      <c r="TFG55" s="285"/>
      <c r="TFH55" s="480"/>
      <c r="TFI55" s="480"/>
      <c r="TFJ55" s="480"/>
      <c r="TFK55" s="286"/>
      <c r="TFL55" s="287"/>
      <c r="TFM55" s="288"/>
      <c r="TFN55" s="284"/>
      <c r="TFO55" s="285"/>
      <c r="TFP55" s="480"/>
      <c r="TFQ55" s="480"/>
      <c r="TFR55" s="480"/>
      <c r="TFS55" s="286"/>
      <c r="TFT55" s="287"/>
      <c r="TFU55" s="288"/>
      <c r="TFV55" s="284"/>
      <c r="TFW55" s="285"/>
      <c r="TFX55" s="480"/>
      <c r="TFY55" s="480"/>
      <c r="TFZ55" s="480"/>
      <c r="TGA55" s="286"/>
      <c r="TGB55" s="287"/>
      <c r="TGC55" s="288"/>
      <c r="TGD55" s="284"/>
      <c r="TGE55" s="285"/>
      <c r="TGF55" s="480"/>
      <c r="TGG55" s="480"/>
      <c r="TGH55" s="480"/>
      <c r="TGI55" s="286"/>
      <c r="TGJ55" s="287"/>
      <c r="TGK55" s="288"/>
      <c r="TGL55" s="284"/>
      <c r="TGM55" s="285"/>
      <c r="TGN55" s="480"/>
      <c r="TGO55" s="480"/>
      <c r="TGP55" s="480"/>
      <c r="TGQ55" s="286"/>
      <c r="TGR55" s="287"/>
      <c r="TGS55" s="288"/>
      <c r="TGT55" s="284"/>
      <c r="TGU55" s="285"/>
      <c r="TGV55" s="480"/>
      <c r="TGW55" s="480"/>
      <c r="TGX55" s="480"/>
      <c r="TGY55" s="286"/>
      <c r="TGZ55" s="287"/>
      <c r="THA55" s="288"/>
      <c r="THB55" s="284"/>
      <c r="THC55" s="285"/>
      <c r="THD55" s="480"/>
      <c r="THE55" s="480"/>
      <c r="THF55" s="480"/>
      <c r="THG55" s="286"/>
      <c r="THH55" s="287"/>
      <c r="THI55" s="288"/>
      <c r="THJ55" s="284"/>
      <c r="THK55" s="285"/>
      <c r="THL55" s="480"/>
      <c r="THM55" s="480"/>
      <c r="THN55" s="480"/>
      <c r="THO55" s="286"/>
      <c r="THP55" s="287"/>
      <c r="THQ55" s="288"/>
      <c r="THR55" s="284"/>
      <c r="THS55" s="285"/>
      <c r="THT55" s="480"/>
      <c r="THU55" s="480"/>
      <c r="THV55" s="480"/>
      <c r="THW55" s="286"/>
      <c r="THX55" s="287"/>
      <c r="THY55" s="288"/>
      <c r="THZ55" s="284"/>
      <c r="TIA55" s="285"/>
      <c r="TIB55" s="480"/>
      <c r="TIC55" s="480"/>
      <c r="TID55" s="480"/>
      <c r="TIE55" s="286"/>
      <c r="TIF55" s="287"/>
      <c r="TIG55" s="288"/>
      <c r="TIH55" s="284"/>
      <c r="TII55" s="285"/>
      <c r="TIJ55" s="480"/>
      <c r="TIK55" s="480"/>
      <c r="TIL55" s="480"/>
      <c r="TIM55" s="286"/>
      <c r="TIN55" s="287"/>
      <c r="TIO55" s="288"/>
      <c r="TIP55" s="284"/>
      <c r="TIQ55" s="285"/>
      <c r="TIR55" s="480"/>
      <c r="TIS55" s="480"/>
      <c r="TIT55" s="480"/>
      <c r="TIU55" s="286"/>
      <c r="TIV55" s="287"/>
      <c r="TIW55" s="288"/>
      <c r="TIX55" s="284"/>
      <c r="TIY55" s="285"/>
      <c r="TIZ55" s="480"/>
      <c r="TJA55" s="480"/>
      <c r="TJB55" s="480"/>
      <c r="TJC55" s="286"/>
      <c r="TJD55" s="287"/>
      <c r="TJE55" s="288"/>
      <c r="TJF55" s="284"/>
      <c r="TJG55" s="285"/>
      <c r="TJH55" s="480"/>
      <c r="TJI55" s="480"/>
      <c r="TJJ55" s="480"/>
      <c r="TJK55" s="286"/>
      <c r="TJL55" s="287"/>
      <c r="TJM55" s="288"/>
      <c r="TJN55" s="284"/>
      <c r="TJO55" s="285"/>
      <c r="TJP55" s="480"/>
      <c r="TJQ55" s="480"/>
      <c r="TJR55" s="480"/>
      <c r="TJS55" s="286"/>
      <c r="TJT55" s="287"/>
      <c r="TJU55" s="288"/>
      <c r="TJV55" s="284"/>
      <c r="TJW55" s="285"/>
      <c r="TJX55" s="480"/>
      <c r="TJY55" s="480"/>
      <c r="TJZ55" s="480"/>
      <c r="TKA55" s="286"/>
      <c r="TKB55" s="287"/>
      <c r="TKC55" s="288"/>
      <c r="TKD55" s="284"/>
      <c r="TKE55" s="285"/>
      <c r="TKF55" s="480"/>
      <c r="TKG55" s="480"/>
      <c r="TKH55" s="480"/>
      <c r="TKI55" s="286"/>
      <c r="TKJ55" s="287"/>
      <c r="TKK55" s="288"/>
      <c r="TKL55" s="284"/>
      <c r="TKM55" s="285"/>
      <c r="TKN55" s="480"/>
      <c r="TKO55" s="480"/>
      <c r="TKP55" s="480"/>
      <c r="TKQ55" s="286"/>
      <c r="TKR55" s="287"/>
      <c r="TKS55" s="288"/>
      <c r="TKT55" s="284"/>
      <c r="TKU55" s="285"/>
      <c r="TKV55" s="480"/>
      <c r="TKW55" s="480"/>
      <c r="TKX55" s="480"/>
      <c r="TKY55" s="286"/>
      <c r="TKZ55" s="287"/>
      <c r="TLA55" s="288"/>
      <c r="TLB55" s="284"/>
      <c r="TLC55" s="285"/>
      <c r="TLD55" s="480"/>
      <c r="TLE55" s="480"/>
      <c r="TLF55" s="480"/>
      <c r="TLG55" s="286"/>
      <c r="TLH55" s="287"/>
      <c r="TLI55" s="288"/>
      <c r="TLJ55" s="284"/>
      <c r="TLK55" s="285"/>
      <c r="TLL55" s="480"/>
      <c r="TLM55" s="480"/>
      <c r="TLN55" s="480"/>
      <c r="TLO55" s="286"/>
      <c r="TLP55" s="287"/>
      <c r="TLQ55" s="288"/>
      <c r="TLR55" s="284"/>
      <c r="TLS55" s="285"/>
      <c r="TLT55" s="480"/>
      <c r="TLU55" s="480"/>
      <c r="TLV55" s="480"/>
      <c r="TLW55" s="286"/>
      <c r="TLX55" s="287"/>
      <c r="TLY55" s="288"/>
      <c r="TLZ55" s="284"/>
      <c r="TMA55" s="285"/>
      <c r="TMB55" s="480"/>
      <c r="TMC55" s="480"/>
      <c r="TMD55" s="480"/>
      <c r="TME55" s="286"/>
      <c r="TMF55" s="287"/>
      <c r="TMG55" s="288"/>
      <c r="TMH55" s="284"/>
      <c r="TMI55" s="285"/>
      <c r="TMJ55" s="480"/>
      <c r="TMK55" s="480"/>
      <c r="TML55" s="480"/>
      <c r="TMM55" s="286"/>
      <c r="TMN55" s="287"/>
      <c r="TMO55" s="288"/>
      <c r="TMP55" s="284"/>
      <c r="TMQ55" s="285"/>
      <c r="TMR55" s="480"/>
      <c r="TMS55" s="480"/>
      <c r="TMT55" s="480"/>
      <c r="TMU55" s="286"/>
      <c r="TMV55" s="287"/>
      <c r="TMW55" s="288"/>
      <c r="TMX55" s="284"/>
      <c r="TMY55" s="285"/>
      <c r="TMZ55" s="480"/>
      <c r="TNA55" s="480"/>
      <c r="TNB55" s="480"/>
      <c r="TNC55" s="286"/>
      <c r="TND55" s="287"/>
      <c r="TNE55" s="288"/>
      <c r="TNF55" s="284"/>
      <c r="TNG55" s="285"/>
      <c r="TNH55" s="480"/>
      <c r="TNI55" s="480"/>
      <c r="TNJ55" s="480"/>
      <c r="TNK55" s="286"/>
      <c r="TNL55" s="287"/>
      <c r="TNM55" s="288"/>
      <c r="TNN55" s="284"/>
      <c r="TNO55" s="285"/>
      <c r="TNP55" s="480"/>
      <c r="TNQ55" s="480"/>
      <c r="TNR55" s="480"/>
      <c r="TNS55" s="286"/>
      <c r="TNT55" s="287"/>
      <c r="TNU55" s="288"/>
      <c r="TNV55" s="284"/>
      <c r="TNW55" s="285"/>
      <c r="TNX55" s="480"/>
      <c r="TNY55" s="480"/>
      <c r="TNZ55" s="480"/>
      <c r="TOA55" s="286"/>
      <c r="TOB55" s="287"/>
      <c r="TOC55" s="288"/>
      <c r="TOD55" s="284"/>
      <c r="TOE55" s="285"/>
      <c r="TOF55" s="480"/>
      <c r="TOG55" s="480"/>
      <c r="TOH55" s="480"/>
      <c r="TOI55" s="286"/>
      <c r="TOJ55" s="287"/>
      <c r="TOK55" s="288"/>
      <c r="TOL55" s="284"/>
      <c r="TOM55" s="285"/>
      <c r="TON55" s="480"/>
      <c r="TOO55" s="480"/>
      <c r="TOP55" s="480"/>
      <c r="TOQ55" s="286"/>
      <c r="TOR55" s="287"/>
      <c r="TOS55" s="288"/>
      <c r="TOT55" s="284"/>
      <c r="TOU55" s="285"/>
      <c r="TOV55" s="480"/>
      <c r="TOW55" s="480"/>
      <c r="TOX55" s="480"/>
      <c r="TOY55" s="286"/>
      <c r="TOZ55" s="287"/>
      <c r="TPA55" s="288"/>
      <c r="TPB55" s="284"/>
      <c r="TPC55" s="285"/>
      <c r="TPD55" s="480"/>
      <c r="TPE55" s="480"/>
      <c r="TPF55" s="480"/>
      <c r="TPG55" s="286"/>
      <c r="TPH55" s="287"/>
      <c r="TPI55" s="288"/>
      <c r="TPJ55" s="284"/>
      <c r="TPK55" s="285"/>
      <c r="TPL55" s="480"/>
      <c r="TPM55" s="480"/>
      <c r="TPN55" s="480"/>
      <c r="TPO55" s="286"/>
      <c r="TPP55" s="287"/>
      <c r="TPQ55" s="288"/>
      <c r="TPR55" s="284"/>
      <c r="TPS55" s="285"/>
      <c r="TPT55" s="480"/>
      <c r="TPU55" s="480"/>
      <c r="TPV55" s="480"/>
      <c r="TPW55" s="286"/>
      <c r="TPX55" s="287"/>
      <c r="TPY55" s="288"/>
      <c r="TPZ55" s="284"/>
      <c r="TQA55" s="285"/>
      <c r="TQB55" s="480"/>
      <c r="TQC55" s="480"/>
      <c r="TQD55" s="480"/>
      <c r="TQE55" s="286"/>
      <c r="TQF55" s="287"/>
      <c r="TQG55" s="288"/>
      <c r="TQH55" s="284"/>
      <c r="TQI55" s="285"/>
      <c r="TQJ55" s="480"/>
      <c r="TQK55" s="480"/>
      <c r="TQL55" s="480"/>
      <c r="TQM55" s="286"/>
      <c r="TQN55" s="287"/>
      <c r="TQO55" s="288"/>
      <c r="TQP55" s="284"/>
      <c r="TQQ55" s="285"/>
      <c r="TQR55" s="480"/>
      <c r="TQS55" s="480"/>
      <c r="TQT55" s="480"/>
      <c r="TQU55" s="286"/>
      <c r="TQV55" s="287"/>
      <c r="TQW55" s="288"/>
      <c r="TQX55" s="284"/>
      <c r="TQY55" s="285"/>
      <c r="TQZ55" s="480"/>
      <c r="TRA55" s="480"/>
      <c r="TRB55" s="480"/>
      <c r="TRC55" s="286"/>
      <c r="TRD55" s="287"/>
      <c r="TRE55" s="288"/>
      <c r="TRF55" s="284"/>
      <c r="TRG55" s="285"/>
      <c r="TRH55" s="480"/>
      <c r="TRI55" s="480"/>
      <c r="TRJ55" s="480"/>
      <c r="TRK55" s="286"/>
      <c r="TRL55" s="287"/>
      <c r="TRM55" s="288"/>
      <c r="TRN55" s="284"/>
      <c r="TRO55" s="285"/>
      <c r="TRP55" s="480"/>
      <c r="TRQ55" s="480"/>
      <c r="TRR55" s="480"/>
      <c r="TRS55" s="286"/>
      <c r="TRT55" s="287"/>
      <c r="TRU55" s="288"/>
      <c r="TRV55" s="284"/>
      <c r="TRW55" s="285"/>
      <c r="TRX55" s="480"/>
      <c r="TRY55" s="480"/>
      <c r="TRZ55" s="480"/>
      <c r="TSA55" s="286"/>
      <c r="TSB55" s="287"/>
      <c r="TSC55" s="288"/>
      <c r="TSD55" s="284"/>
      <c r="TSE55" s="285"/>
      <c r="TSF55" s="480"/>
      <c r="TSG55" s="480"/>
      <c r="TSH55" s="480"/>
      <c r="TSI55" s="286"/>
      <c r="TSJ55" s="287"/>
      <c r="TSK55" s="288"/>
      <c r="TSL55" s="284"/>
      <c r="TSM55" s="285"/>
      <c r="TSN55" s="480"/>
      <c r="TSO55" s="480"/>
      <c r="TSP55" s="480"/>
      <c r="TSQ55" s="286"/>
      <c r="TSR55" s="287"/>
      <c r="TSS55" s="288"/>
      <c r="TST55" s="284"/>
      <c r="TSU55" s="285"/>
      <c r="TSV55" s="480"/>
      <c r="TSW55" s="480"/>
      <c r="TSX55" s="480"/>
      <c r="TSY55" s="286"/>
      <c r="TSZ55" s="287"/>
      <c r="TTA55" s="288"/>
      <c r="TTB55" s="284"/>
      <c r="TTC55" s="285"/>
      <c r="TTD55" s="480"/>
      <c r="TTE55" s="480"/>
      <c r="TTF55" s="480"/>
      <c r="TTG55" s="286"/>
      <c r="TTH55" s="287"/>
      <c r="TTI55" s="288"/>
      <c r="TTJ55" s="284"/>
      <c r="TTK55" s="285"/>
      <c r="TTL55" s="480"/>
      <c r="TTM55" s="480"/>
      <c r="TTN55" s="480"/>
      <c r="TTO55" s="286"/>
      <c r="TTP55" s="287"/>
      <c r="TTQ55" s="288"/>
      <c r="TTR55" s="284"/>
      <c r="TTS55" s="285"/>
      <c r="TTT55" s="480"/>
      <c r="TTU55" s="480"/>
      <c r="TTV55" s="480"/>
      <c r="TTW55" s="286"/>
      <c r="TTX55" s="287"/>
      <c r="TTY55" s="288"/>
      <c r="TTZ55" s="284"/>
      <c r="TUA55" s="285"/>
      <c r="TUB55" s="480"/>
      <c r="TUC55" s="480"/>
      <c r="TUD55" s="480"/>
      <c r="TUE55" s="286"/>
      <c r="TUF55" s="287"/>
      <c r="TUG55" s="288"/>
      <c r="TUH55" s="284"/>
      <c r="TUI55" s="285"/>
      <c r="TUJ55" s="480"/>
      <c r="TUK55" s="480"/>
      <c r="TUL55" s="480"/>
      <c r="TUM55" s="286"/>
      <c r="TUN55" s="287"/>
      <c r="TUO55" s="288"/>
      <c r="TUP55" s="284"/>
      <c r="TUQ55" s="285"/>
      <c r="TUR55" s="480"/>
      <c r="TUS55" s="480"/>
      <c r="TUT55" s="480"/>
      <c r="TUU55" s="286"/>
      <c r="TUV55" s="287"/>
      <c r="TUW55" s="288"/>
      <c r="TUX55" s="284"/>
      <c r="TUY55" s="285"/>
      <c r="TUZ55" s="480"/>
      <c r="TVA55" s="480"/>
      <c r="TVB55" s="480"/>
      <c r="TVC55" s="286"/>
      <c r="TVD55" s="287"/>
      <c r="TVE55" s="288"/>
      <c r="TVF55" s="284"/>
      <c r="TVG55" s="285"/>
      <c r="TVH55" s="480"/>
      <c r="TVI55" s="480"/>
      <c r="TVJ55" s="480"/>
      <c r="TVK55" s="286"/>
      <c r="TVL55" s="287"/>
      <c r="TVM55" s="288"/>
      <c r="TVN55" s="284"/>
      <c r="TVO55" s="285"/>
      <c r="TVP55" s="480"/>
      <c r="TVQ55" s="480"/>
      <c r="TVR55" s="480"/>
      <c r="TVS55" s="286"/>
      <c r="TVT55" s="287"/>
      <c r="TVU55" s="288"/>
      <c r="TVV55" s="284"/>
      <c r="TVW55" s="285"/>
      <c r="TVX55" s="480"/>
      <c r="TVY55" s="480"/>
      <c r="TVZ55" s="480"/>
      <c r="TWA55" s="286"/>
      <c r="TWB55" s="287"/>
      <c r="TWC55" s="288"/>
      <c r="TWD55" s="284"/>
      <c r="TWE55" s="285"/>
      <c r="TWF55" s="480"/>
      <c r="TWG55" s="480"/>
      <c r="TWH55" s="480"/>
      <c r="TWI55" s="286"/>
      <c r="TWJ55" s="287"/>
      <c r="TWK55" s="288"/>
      <c r="TWL55" s="284"/>
      <c r="TWM55" s="285"/>
      <c r="TWN55" s="480"/>
      <c r="TWO55" s="480"/>
      <c r="TWP55" s="480"/>
      <c r="TWQ55" s="286"/>
      <c r="TWR55" s="287"/>
      <c r="TWS55" s="288"/>
      <c r="TWT55" s="284"/>
      <c r="TWU55" s="285"/>
      <c r="TWV55" s="480"/>
      <c r="TWW55" s="480"/>
      <c r="TWX55" s="480"/>
      <c r="TWY55" s="286"/>
      <c r="TWZ55" s="287"/>
      <c r="TXA55" s="288"/>
      <c r="TXB55" s="284"/>
      <c r="TXC55" s="285"/>
      <c r="TXD55" s="480"/>
      <c r="TXE55" s="480"/>
      <c r="TXF55" s="480"/>
      <c r="TXG55" s="286"/>
      <c r="TXH55" s="287"/>
      <c r="TXI55" s="288"/>
      <c r="TXJ55" s="284"/>
      <c r="TXK55" s="285"/>
      <c r="TXL55" s="480"/>
      <c r="TXM55" s="480"/>
      <c r="TXN55" s="480"/>
      <c r="TXO55" s="286"/>
      <c r="TXP55" s="287"/>
      <c r="TXQ55" s="288"/>
      <c r="TXR55" s="284"/>
      <c r="TXS55" s="285"/>
      <c r="TXT55" s="480"/>
      <c r="TXU55" s="480"/>
      <c r="TXV55" s="480"/>
      <c r="TXW55" s="286"/>
      <c r="TXX55" s="287"/>
      <c r="TXY55" s="288"/>
      <c r="TXZ55" s="284"/>
      <c r="TYA55" s="285"/>
      <c r="TYB55" s="480"/>
      <c r="TYC55" s="480"/>
      <c r="TYD55" s="480"/>
      <c r="TYE55" s="286"/>
      <c r="TYF55" s="287"/>
      <c r="TYG55" s="288"/>
      <c r="TYH55" s="284"/>
      <c r="TYI55" s="285"/>
      <c r="TYJ55" s="480"/>
      <c r="TYK55" s="480"/>
      <c r="TYL55" s="480"/>
      <c r="TYM55" s="286"/>
      <c r="TYN55" s="287"/>
      <c r="TYO55" s="288"/>
      <c r="TYP55" s="284"/>
      <c r="TYQ55" s="285"/>
      <c r="TYR55" s="480"/>
      <c r="TYS55" s="480"/>
      <c r="TYT55" s="480"/>
      <c r="TYU55" s="286"/>
      <c r="TYV55" s="287"/>
      <c r="TYW55" s="288"/>
      <c r="TYX55" s="284"/>
      <c r="TYY55" s="285"/>
      <c r="TYZ55" s="480"/>
      <c r="TZA55" s="480"/>
      <c r="TZB55" s="480"/>
      <c r="TZC55" s="286"/>
      <c r="TZD55" s="287"/>
      <c r="TZE55" s="288"/>
      <c r="TZF55" s="284"/>
      <c r="TZG55" s="285"/>
      <c r="TZH55" s="480"/>
      <c r="TZI55" s="480"/>
      <c r="TZJ55" s="480"/>
      <c r="TZK55" s="286"/>
      <c r="TZL55" s="287"/>
      <c r="TZM55" s="288"/>
      <c r="TZN55" s="284"/>
      <c r="TZO55" s="285"/>
      <c r="TZP55" s="480"/>
      <c r="TZQ55" s="480"/>
      <c r="TZR55" s="480"/>
      <c r="TZS55" s="286"/>
      <c r="TZT55" s="287"/>
      <c r="TZU55" s="288"/>
      <c r="TZV55" s="284"/>
      <c r="TZW55" s="285"/>
      <c r="TZX55" s="480"/>
      <c r="TZY55" s="480"/>
      <c r="TZZ55" s="480"/>
      <c r="UAA55" s="286"/>
      <c r="UAB55" s="287"/>
      <c r="UAC55" s="288"/>
      <c r="UAD55" s="284"/>
      <c r="UAE55" s="285"/>
      <c r="UAF55" s="480"/>
      <c r="UAG55" s="480"/>
      <c r="UAH55" s="480"/>
      <c r="UAI55" s="286"/>
      <c r="UAJ55" s="287"/>
      <c r="UAK55" s="288"/>
      <c r="UAL55" s="284"/>
      <c r="UAM55" s="285"/>
      <c r="UAN55" s="480"/>
      <c r="UAO55" s="480"/>
      <c r="UAP55" s="480"/>
      <c r="UAQ55" s="286"/>
      <c r="UAR55" s="287"/>
      <c r="UAS55" s="288"/>
      <c r="UAT55" s="284"/>
      <c r="UAU55" s="285"/>
      <c r="UAV55" s="480"/>
      <c r="UAW55" s="480"/>
      <c r="UAX55" s="480"/>
      <c r="UAY55" s="286"/>
      <c r="UAZ55" s="287"/>
      <c r="UBA55" s="288"/>
      <c r="UBB55" s="284"/>
      <c r="UBC55" s="285"/>
      <c r="UBD55" s="480"/>
      <c r="UBE55" s="480"/>
      <c r="UBF55" s="480"/>
      <c r="UBG55" s="286"/>
      <c r="UBH55" s="287"/>
      <c r="UBI55" s="288"/>
      <c r="UBJ55" s="284"/>
      <c r="UBK55" s="285"/>
      <c r="UBL55" s="480"/>
      <c r="UBM55" s="480"/>
      <c r="UBN55" s="480"/>
      <c r="UBO55" s="286"/>
      <c r="UBP55" s="287"/>
      <c r="UBQ55" s="288"/>
      <c r="UBR55" s="284"/>
      <c r="UBS55" s="285"/>
      <c r="UBT55" s="480"/>
      <c r="UBU55" s="480"/>
      <c r="UBV55" s="480"/>
      <c r="UBW55" s="286"/>
      <c r="UBX55" s="287"/>
      <c r="UBY55" s="288"/>
      <c r="UBZ55" s="284"/>
      <c r="UCA55" s="285"/>
      <c r="UCB55" s="480"/>
      <c r="UCC55" s="480"/>
      <c r="UCD55" s="480"/>
      <c r="UCE55" s="286"/>
      <c r="UCF55" s="287"/>
      <c r="UCG55" s="288"/>
      <c r="UCH55" s="284"/>
      <c r="UCI55" s="285"/>
      <c r="UCJ55" s="480"/>
      <c r="UCK55" s="480"/>
      <c r="UCL55" s="480"/>
      <c r="UCM55" s="286"/>
      <c r="UCN55" s="287"/>
      <c r="UCO55" s="288"/>
      <c r="UCP55" s="284"/>
      <c r="UCQ55" s="285"/>
      <c r="UCR55" s="480"/>
      <c r="UCS55" s="480"/>
      <c r="UCT55" s="480"/>
      <c r="UCU55" s="286"/>
      <c r="UCV55" s="287"/>
      <c r="UCW55" s="288"/>
      <c r="UCX55" s="284"/>
      <c r="UCY55" s="285"/>
      <c r="UCZ55" s="480"/>
      <c r="UDA55" s="480"/>
      <c r="UDB55" s="480"/>
      <c r="UDC55" s="286"/>
      <c r="UDD55" s="287"/>
      <c r="UDE55" s="288"/>
      <c r="UDF55" s="284"/>
      <c r="UDG55" s="285"/>
      <c r="UDH55" s="480"/>
      <c r="UDI55" s="480"/>
      <c r="UDJ55" s="480"/>
      <c r="UDK55" s="286"/>
      <c r="UDL55" s="287"/>
      <c r="UDM55" s="288"/>
      <c r="UDN55" s="284"/>
      <c r="UDO55" s="285"/>
      <c r="UDP55" s="480"/>
      <c r="UDQ55" s="480"/>
      <c r="UDR55" s="480"/>
      <c r="UDS55" s="286"/>
      <c r="UDT55" s="287"/>
      <c r="UDU55" s="288"/>
      <c r="UDV55" s="284"/>
      <c r="UDW55" s="285"/>
      <c r="UDX55" s="480"/>
      <c r="UDY55" s="480"/>
      <c r="UDZ55" s="480"/>
      <c r="UEA55" s="286"/>
      <c r="UEB55" s="287"/>
      <c r="UEC55" s="288"/>
      <c r="UED55" s="284"/>
      <c r="UEE55" s="285"/>
      <c r="UEF55" s="480"/>
      <c r="UEG55" s="480"/>
      <c r="UEH55" s="480"/>
      <c r="UEI55" s="286"/>
      <c r="UEJ55" s="287"/>
      <c r="UEK55" s="288"/>
      <c r="UEL55" s="284"/>
      <c r="UEM55" s="285"/>
      <c r="UEN55" s="480"/>
      <c r="UEO55" s="480"/>
      <c r="UEP55" s="480"/>
      <c r="UEQ55" s="286"/>
      <c r="UER55" s="287"/>
      <c r="UES55" s="288"/>
      <c r="UET55" s="284"/>
      <c r="UEU55" s="285"/>
      <c r="UEV55" s="480"/>
      <c r="UEW55" s="480"/>
      <c r="UEX55" s="480"/>
      <c r="UEY55" s="286"/>
      <c r="UEZ55" s="287"/>
      <c r="UFA55" s="288"/>
      <c r="UFB55" s="284"/>
      <c r="UFC55" s="285"/>
      <c r="UFD55" s="480"/>
      <c r="UFE55" s="480"/>
      <c r="UFF55" s="480"/>
      <c r="UFG55" s="286"/>
      <c r="UFH55" s="287"/>
      <c r="UFI55" s="288"/>
      <c r="UFJ55" s="284"/>
      <c r="UFK55" s="285"/>
      <c r="UFL55" s="480"/>
      <c r="UFM55" s="480"/>
      <c r="UFN55" s="480"/>
      <c r="UFO55" s="286"/>
      <c r="UFP55" s="287"/>
      <c r="UFQ55" s="288"/>
      <c r="UFR55" s="284"/>
      <c r="UFS55" s="285"/>
      <c r="UFT55" s="480"/>
      <c r="UFU55" s="480"/>
      <c r="UFV55" s="480"/>
      <c r="UFW55" s="286"/>
      <c r="UFX55" s="287"/>
      <c r="UFY55" s="288"/>
      <c r="UFZ55" s="284"/>
      <c r="UGA55" s="285"/>
      <c r="UGB55" s="480"/>
      <c r="UGC55" s="480"/>
      <c r="UGD55" s="480"/>
      <c r="UGE55" s="286"/>
      <c r="UGF55" s="287"/>
      <c r="UGG55" s="288"/>
      <c r="UGH55" s="284"/>
      <c r="UGI55" s="285"/>
      <c r="UGJ55" s="480"/>
      <c r="UGK55" s="480"/>
      <c r="UGL55" s="480"/>
      <c r="UGM55" s="286"/>
      <c r="UGN55" s="287"/>
      <c r="UGO55" s="288"/>
      <c r="UGP55" s="284"/>
      <c r="UGQ55" s="285"/>
      <c r="UGR55" s="480"/>
      <c r="UGS55" s="480"/>
      <c r="UGT55" s="480"/>
      <c r="UGU55" s="286"/>
      <c r="UGV55" s="287"/>
      <c r="UGW55" s="288"/>
      <c r="UGX55" s="284"/>
      <c r="UGY55" s="285"/>
      <c r="UGZ55" s="480"/>
      <c r="UHA55" s="480"/>
      <c r="UHB55" s="480"/>
      <c r="UHC55" s="286"/>
      <c r="UHD55" s="287"/>
      <c r="UHE55" s="288"/>
      <c r="UHF55" s="284"/>
      <c r="UHG55" s="285"/>
      <c r="UHH55" s="480"/>
      <c r="UHI55" s="480"/>
      <c r="UHJ55" s="480"/>
      <c r="UHK55" s="286"/>
      <c r="UHL55" s="287"/>
      <c r="UHM55" s="288"/>
      <c r="UHN55" s="284"/>
      <c r="UHO55" s="285"/>
      <c r="UHP55" s="480"/>
      <c r="UHQ55" s="480"/>
      <c r="UHR55" s="480"/>
      <c r="UHS55" s="286"/>
      <c r="UHT55" s="287"/>
      <c r="UHU55" s="288"/>
      <c r="UHV55" s="284"/>
      <c r="UHW55" s="285"/>
      <c r="UHX55" s="480"/>
      <c r="UHY55" s="480"/>
      <c r="UHZ55" s="480"/>
      <c r="UIA55" s="286"/>
      <c r="UIB55" s="287"/>
      <c r="UIC55" s="288"/>
      <c r="UID55" s="284"/>
      <c r="UIE55" s="285"/>
      <c r="UIF55" s="480"/>
      <c r="UIG55" s="480"/>
      <c r="UIH55" s="480"/>
      <c r="UII55" s="286"/>
      <c r="UIJ55" s="287"/>
      <c r="UIK55" s="288"/>
      <c r="UIL55" s="284"/>
      <c r="UIM55" s="285"/>
      <c r="UIN55" s="480"/>
      <c r="UIO55" s="480"/>
      <c r="UIP55" s="480"/>
      <c r="UIQ55" s="286"/>
      <c r="UIR55" s="287"/>
      <c r="UIS55" s="288"/>
      <c r="UIT55" s="284"/>
      <c r="UIU55" s="285"/>
      <c r="UIV55" s="480"/>
      <c r="UIW55" s="480"/>
      <c r="UIX55" s="480"/>
      <c r="UIY55" s="286"/>
      <c r="UIZ55" s="287"/>
      <c r="UJA55" s="288"/>
      <c r="UJB55" s="284"/>
      <c r="UJC55" s="285"/>
      <c r="UJD55" s="480"/>
      <c r="UJE55" s="480"/>
      <c r="UJF55" s="480"/>
      <c r="UJG55" s="286"/>
      <c r="UJH55" s="287"/>
      <c r="UJI55" s="288"/>
      <c r="UJJ55" s="284"/>
      <c r="UJK55" s="285"/>
      <c r="UJL55" s="480"/>
      <c r="UJM55" s="480"/>
      <c r="UJN55" s="480"/>
      <c r="UJO55" s="286"/>
      <c r="UJP55" s="287"/>
      <c r="UJQ55" s="288"/>
      <c r="UJR55" s="284"/>
      <c r="UJS55" s="285"/>
      <c r="UJT55" s="480"/>
      <c r="UJU55" s="480"/>
      <c r="UJV55" s="480"/>
      <c r="UJW55" s="286"/>
      <c r="UJX55" s="287"/>
      <c r="UJY55" s="288"/>
      <c r="UJZ55" s="284"/>
      <c r="UKA55" s="285"/>
      <c r="UKB55" s="480"/>
      <c r="UKC55" s="480"/>
      <c r="UKD55" s="480"/>
      <c r="UKE55" s="286"/>
      <c r="UKF55" s="287"/>
      <c r="UKG55" s="288"/>
      <c r="UKH55" s="284"/>
      <c r="UKI55" s="285"/>
      <c r="UKJ55" s="480"/>
      <c r="UKK55" s="480"/>
      <c r="UKL55" s="480"/>
      <c r="UKM55" s="286"/>
      <c r="UKN55" s="287"/>
      <c r="UKO55" s="288"/>
      <c r="UKP55" s="284"/>
      <c r="UKQ55" s="285"/>
      <c r="UKR55" s="480"/>
      <c r="UKS55" s="480"/>
      <c r="UKT55" s="480"/>
      <c r="UKU55" s="286"/>
      <c r="UKV55" s="287"/>
      <c r="UKW55" s="288"/>
      <c r="UKX55" s="284"/>
      <c r="UKY55" s="285"/>
      <c r="UKZ55" s="480"/>
      <c r="ULA55" s="480"/>
      <c r="ULB55" s="480"/>
      <c r="ULC55" s="286"/>
      <c r="ULD55" s="287"/>
      <c r="ULE55" s="288"/>
      <c r="ULF55" s="284"/>
      <c r="ULG55" s="285"/>
      <c r="ULH55" s="480"/>
      <c r="ULI55" s="480"/>
      <c r="ULJ55" s="480"/>
      <c r="ULK55" s="286"/>
      <c r="ULL55" s="287"/>
      <c r="ULM55" s="288"/>
      <c r="ULN55" s="284"/>
      <c r="ULO55" s="285"/>
      <c r="ULP55" s="480"/>
      <c r="ULQ55" s="480"/>
      <c r="ULR55" s="480"/>
      <c r="ULS55" s="286"/>
      <c r="ULT55" s="287"/>
      <c r="ULU55" s="288"/>
      <c r="ULV55" s="284"/>
      <c r="ULW55" s="285"/>
      <c r="ULX55" s="480"/>
      <c r="ULY55" s="480"/>
      <c r="ULZ55" s="480"/>
      <c r="UMA55" s="286"/>
      <c r="UMB55" s="287"/>
      <c r="UMC55" s="288"/>
      <c r="UMD55" s="284"/>
      <c r="UME55" s="285"/>
      <c r="UMF55" s="480"/>
      <c r="UMG55" s="480"/>
      <c r="UMH55" s="480"/>
      <c r="UMI55" s="286"/>
      <c r="UMJ55" s="287"/>
      <c r="UMK55" s="288"/>
      <c r="UML55" s="284"/>
      <c r="UMM55" s="285"/>
      <c r="UMN55" s="480"/>
      <c r="UMO55" s="480"/>
      <c r="UMP55" s="480"/>
      <c r="UMQ55" s="286"/>
      <c r="UMR55" s="287"/>
      <c r="UMS55" s="288"/>
      <c r="UMT55" s="284"/>
      <c r="UMU55" s="285"/>
      <c r="UMV55" s="480"/>
      <c r="UMW55" s="480"/>
      <c r="UMX55" s="480"/>
      <c r="UMY55" s="286"/>
      <c r="UMZ55" s="287"/>
      <c r="UNA55" s="288"/>
      <c r="UNB55" s="284"/>
      <c r="UNC55" s="285"/>
      <c r="UND55" s="480"/>
      <c r="UNE55" s="480"/>
      <c r="UNF55" s="480"/>
      <c r="UNG55" s="286"/>
      <c r="UNH55" s="287"/>
      <c r="UNI55" s="288"/>
      <c r="UNJ55" s="284"/>
      <c r="UNK55" s="285"/>
      <c r="UNL55" s="480"/>
      <c r="UNM55" s="480"/>
      <c r="UNN55" s="480"/>
      <c r="UNO55" s="286"/>
      <c r="UNP55" s="287"/>
      <c r="UNQ55" s="288"/>
      <c r="UNR55" s="284"/>
      <c r="UNS55" s="285"/>
      <c r="UNT55" s="480"/>
      <c r="UNU55" s="480"/>
      <c r="UNV55" s="480"/>
      <c r="UNW55" s="286"/>
      <c r="UNX55" s="287"/>
      <c r="UNY55" s="288"/>
      <c r="UNZ55" s="284"/>
      <c r="UOA55" s="285"/>
      <c r="UOB55" s="480"/>
      <c r="UOC55" s="480"/>
      <c r="UOD55" s="480"/>
      <c r="UOE55" s="286"/>
      <c r="UOF55" s="287"/>
      <c r="UOG55" s="288"/>
      <c r="UOH55" s="284"/>
      <c r="UOI55" s="285"/>
      <c r="UOJ55" s="480"/>
      <c r="UOK55" s="480"/>
      <c r="UOL55" s="480"/>
      <c r="UOM55" s="286"/>
      <c r="UON55" s="287"/>
      <c r="UOO55" s="288"/>
      <c r="UOP55" s="284"/>
      <c r="UOQ55" s="285"/>
      <c r="UOR55" s="480"/>
      <c r="UOS55" s="480"/>
      <c r="UOT55" s="480"/>
      <c r="UOU55" s="286"/>
      <c r="UOV55" s="287"/>
      <c r="UOW55" s="288"/>
      <c r="UOX55" s="284"/>
      <c r="UOY55" s="285"/>
      <c r="UOZ55" s="480"/>
      <c r="UPA55" s="480"/>
      <c r="UPB55" s="480"/>
      <c r="UPC55" s="286"/>
      <c r="UPD55" s="287"/>
      <c r="UPE55" s="288"/>
      <c r="UPF55" s="284"/>
      <c r="UPG55" s="285"/>
      <c r="UPH55" s="480"/>
      <c r="UPI55" s="480"/>
      <c r="UPJ55" s="480"/>
      <c r="UPK55" s="286"/>
      <c r="UPL55" s="287"/>
      <c r="UPM55" s="288"/>
      <c r="UPN55" s="284"/>
      <c r="UPO55" s="285"/>
      <c r="UPP55" s="480"/>
      <c r="UPQ55" s="480"/>
      <c r="UPR55" s="480"/>
      <c r="UPS55" s="286"/>
      <c r="UPT55" s="287"/>
      <c r="UPU55" s="288"/>
      <c r="UPV55" s="284"/>
      <c r="UPW55" s="285"/>
      <c r="UPX55" s="480"/>
      <c r="UPY55" s="480"/>
      <c r="UPZ55" s="480"/>
      <c r="UQA55" s="286"/>
      <c r="UQB55" s="287"/>
      <c r="UQC55" s="288"/>
      <c r="UQD55" s="284"/>
      <c r="UQE55" s="285"/>
      <c r="UQF55" s="480"/>
      <c r="UQG55" s="480"/>
      <c r="UQH55" s="480"/>
      <c r="UQI55" s="286"/>
      <c r="UQJ55" s="287"/>
      <c r="UQK55" s="288"/>
      <c r="UQL55" s="284"/>
      <c r="UQM55" s="285"/>
      <c r="UQN55" s="480"/>
      <c r="UQO55" s="480"/>
      <c r="UQP55" s="480"/>
      <c r="UQQ55" s="286"/>
      <c r="UQR55" s="287"/>
      <c r="UQS55" s="288"/>
      <c r="UQT55" s="284"/>
      <c r="UQU55" s="285"/>
      <c r="UQV55" s="480"/>
      <c r="UQW55" s="480"/>
      <c r="UQX55" s="480"/>
      <c r="UQY55" s="286"/>
      <c r="UQZ55" s="287"/>
      <c r="URA55" s="288"/>
      <c r="URB55" s="284"/>
      <c r="URC55" s="285"/>
      <c r="URD55" s="480"/>
      <c r="URE55" s="480"/>
      <c r="URF55" s="480"/>
      <c r="URG55" s="286"/>
      <c r="URH55" s="287"/>
      <c r="URI55" s="288"/>
      <c r="URJ55" s="284"/>
      <c r="URK55" s="285"/>
      <c r="URL55" s="480"/>
      <c r="URM55" s="480"/>
      <c r="URN55" s="480"/>
      <c r="URO55" s="286"/>
      <c r="URP55" s="287"/>
      <c r="URQ55" s="288"/>
      <c r="URR55" s="284"/>
      <c r="URS55" s="285"/>
      <c r="URT55" s="480"/>
      <c r="URU55" s="480"/>
      <c r="URV55" s="480"/>
      <c r="URW55" s="286"/>
      <c r="URX55" s="287"/>
      <c r="URY55" s="288"/>
      <c r="URZ55" s="284"/>
      <c r="USA55" s="285"/>
      <c r="USB55" s="480"/>
      <c r="USC55" s="480"/>
      <c r="USD55" s="480"/>
      <c r="USE55" s="286"/>
      <c r="USF55" s="287"/>
      <c r="USG55" s="288"/>
      <c r="USH55" s="284"/>
      <c r="USI55" s="285"/>
      <c r="USJ55" s="480"/>
      <c r="USK55" s="480"/>
      <c r="USL55" s="480"/>
      <c r="USM55" s="286"/>
      <c r="USN55" s="287"/>
      <c r="USO55" s="288"/>
      <c r="USP55" s="284"/>
      <c r="USQ55" s="285"/>
      <c r="USR55" s="480"/>
      <c r="USS55" s="480"/>
      <c r="UST55" s="480"/>
      <c r="USU55" s="286"/>
      <c r="USV55" s="287"/>
      <c r="USW55" s="288"/>
      <c r="USX55" s="284"/>
      <c r="USY55" s="285"/>
      <c r="USZ55" s="480"/>
      <c r="UTA55" s="480"/>
      <c r="UTB55" s="480"/>
      <c r="UTC55" s="286"/>
      <c r="UTD55" s="287"/>
      <c r="UTE55" s="288"/>
      <c r="UTF55" s="284"/>
      <c r="UTG55" s="285"/>
      <c r="UTH55" s="480"/>
      <c r="UTI55" s="480"/>
      <c r="UTJ55" s="480"/>
      <c r="UTK55" s="286"/>
      <c r="UTL55" s="287"/>
      <c r="UTM55" s="288"/>
      <c r="UTN55" s="284"/>
      <c r="UTO55" s="285"/>
      <c r="UTP55" s="480"/>
      <c r="UTQ55" s="480"/>
      <c r="UTR55" s="480"/>
      <c r="UTS55" s="286"/>
      <c r="UTT55" s="287"/>
      <c r="UTU55" s="288"/>
      <c r="UTV55" s="284"/>
      <c r="UTW55" s="285"/>
      <c r="UTX55" s="480"/>
      <c r="UTY55" s="480"/>
      <c r="UTZ55" s="480"/>
      <c r="UUA55" s="286"/>
      <c r="UUB55" s="287"/>
      <c r="UUC55" s="288"/>
      <c r="UUD55" s="284"/>
      <c r="UUE55" s="285"/>
      <c r="UUF55" s="480"/>
      <c r="UUG55" s="480"/>
      <c r="UUH55" s="480"/>
      <c r="UUI55" s="286"/>
      <c r="UUJ55" s="287"/>
      <c r="UUK55" s="288"/>
      <c r="UUL55" s="284"/>
      <c r="UUM55" s="285"/>
      <c r="UUN55" s="480"/>
      <c r="UUO55" s="480"/>
      <c r="UUP55" s="480"/>
      <c r="UUQ55" s="286"/>
      <c r="UUR55" s="287"/>
      <c r="UUS55" s="288"/>
      <c r="UUT55" s="284"/>
      <c r="UUU55" s="285"/>
      <c r="UUV55" s="480"/>
      <c r="UUW55" s="480"/>
      <c r="UUX55" s="480"/>
      <c r="UUY55" s="286"/>
      <c r="UUZ55" s="287"/>
      <c r="UVA55" s="288"/>
      <c r="UVB55" s="284"/>
      <c r="UVC55" s="285"/>
      <c r="UVD55" s="480"/>
      <c r="UVE55" s="480"/>
      <c r="UVF55" s="480"/>
      <c r="UVG55" s="286"/>
      <c r="UVH55" s="287"/>
      <c r="UVI55" s="288"/>
      <c r="UVJ55" s="284"/>
      <c r="UVK55" s="285"/>
      <c r="UVL55" s="480"/>
      <c r="UVM55" s="480"/>
      <c r="UVN55" s="480"/>
      <c r="UVO55" s="286"/>
      <c r="UVP55" s="287"/>
      <c r="UVQ55" s="288"/>
      <c r="UVR55" s="284"/>
      <c r="UVS55" s="285"/>
      <c r="UVT55" s="480"/>
      <c r="UVU55" s="480"/>
      <c r="UVV55" s="480"/>
      <c r="UVW55" s="286"/>
      <c r="UVX55" s="287"/>
      <c r="UVY55" s="288"/>
      <c r="UVZ55" s="284"/>
      <c r="UWA55" s="285"/>
      <c r="UWB55" s="480"/>
      <c r="UWC55" s="480"/>
      <c r="UWD55" s="480"/>
      <c r="UWE55" s="286"/>
      <c r="UWF55" s="287"/>
      <c r="UWG55" s="288"/>
      <c r="UWH55" s="284"/>
      <c r="UWI55" s="285"/>
      <c r="UWJ55" s="480"/>
      <c r="UWK55" s="480"/>
      <c r="UWL55" s="480"/>
      <c r="UWM55" s="286"/>
      <c r="UWN55" s="287"/>
      <c r="UWO55" s="288"/>
      <c r="UWP55" s="284"/>
      <c r="UWQ55" s="285"/>
      <c r="UWR55" s="480"/>
      <c r="UWS55" s="480"/>
      <c r="UWT55" s="480"/>
      <c r="UWU55" s="286"/>
      <c r="UWV55" s="287"/>
      <c r="UWW55" s="288"/>
      <c r="UWX55" s="284"/>
      <c r="UWY55" s="285"/>
      <c r="UWZ55" s="480"/>
      <c r="UXA55" s="480"/>
      <c r="UXB55" s="480"/>
      <c r="UXC55" s="286"/>
      <c r="UXD55" s="287"/>
      <c r="UXE55" s="288"/>
      <c r="UXF55" s="284"/>
      <c r="UXG55" s="285"/>
      <c r="UXH55" s="480"/>
      <c r="UXI55" s="480"/>
      <c r="UXJ55" s="480"/>
      <c r="UXK55" s="286"/>
      <c r="UXL55" s="287"/>
      <c r="UXM55" s="288"/>
      <c r="UXN55" s="284"/>
      <c r="UXO55" s="285"/>
      <c r="UXP55" s="480"/>
      <c r="UXQ55" s="480"/>
      <c r="UXR55" s="480"/>
      <c r="UXS55" s="286"/>
      <c r="UXT55" s="287"/>
      <c r="UXU55" s="288"/>
      <c r="UXV55" s="284"/>
      <c r="UXW55" s="285"/>
      <c r="UXX55" s="480"/>
      <c r="UXY55" s="480"/>
      <c r="UXZ55" s="480"/>
      <c r="UYA55" s="286"/>
      <c r="UYB55" s="287"/>
      <c r="UYC55" s="288"/>
      <c r="UYD55" s="284"/>
      <c r="UYE55" s="285"/>
      <c r="UYF55" s="480"/>
      <c r="UYG55" s="480"/>
      <c r="UYH55" s="480"/>
      <c r="UYI55" s="286"/>
      <c r="UYJ55" s="287"/>
      <c r="UYK55" s="288"/>
      <c r="UYL55" s="284"/>
      <c r="UYM55" s="285"/>
      <c r="UYN55" s="480"/>
      <c r="UYO55" s="480"/>
      <c r="UYP55" s="480"/>
      <c r="UYQ55" s="286"/>
      <c r="UYR55" s="287"/>
      <c r="UYS55" s="288"/>
      <c r="UYT55" s="284"/>
      <c r="UYU55" s="285"/>
      <c r="UYV55" s="480"/>
      <c r="UYW55" s="480"/>
      <c r="UYX55" s="480"/>
      <c r="UYY55" s="286"/>
      <c r="UYZ55" s="287"/>
      <c r="UZA55" s="288"/>
      <c r="UZB55" s="284"/>
      <c r="UZC55" s="285"/>
      <c r="UZD55" s="480"/>
      <c r="UZE55" s="480"/>
      <c r="UZF55" s="480"/>
      <c r="UZG55" s="286"/>
      <c r="UZH55" s="287"/>
      <c r="UZI55" s="288"/>
      <c r="UZJ55" s="284"/>
      <c r="UZK55" s="285"/>
      <c r="UZL55" s="480"/>
      <c r="UZM55" s="480"/>
      <c r="UZN55" s="480"/>
      <c r="UZO55" s="286"/>
      <c r="UZP55" s="287"/>
      <c r="UZQ55" s="288"/>
      <c r="UZR55" s="284"/>
      <c r="UZS55" s="285"/>
      <c r="UZT55" s="480"/>
      <c r="UZU55" s="480"/>
      <c r="UZV55" s="480"/>
      <c r="UZW55" s="286"/>
      <c r="UZX55" s="287"/>
      <c r="UZY55" s="288"/>
      <c r="UZZ55" s="284"/>
      <c r="VAA55" s="285"/>
      <c r="VAB55" s="480"/>
      <c r="VAC55" s="480"/>
      <c r="VAD55" s="480"/>
      <c r="VAE55" s="286"/>
      <c r="VAF55" s="287"/>
      <c r="VAG55" s="288"/>
      <c r="VAH55" s="284"/>
      <c r="VAI55" s="285"/>
      <c r="VAJ55" s="480"/>
      <c r="VAK55" s="480"/>
      <c r="VAL55" s="480"/>
      <c r="VAM55" s="286"/>
      <c r="VAN55" s="287"/>
      <c r="VAO55" s="288"/>
      <c r="VAP55" s="284"/>
      <c r="VAQ55" s="285"/>
      <c r="VAR55" s="480"/>
      <c r="VAS55" s="480"/>
      <c r="VAT55" s="480"/>
      <c r="VAU55" s="286"/>
      <c r="VAV55" s="287"/>
      <c r="VAW55" s="288"/>
      <c r="VAX55" s="284"/>
      <c r="VAY55" s="285"/>
      <c r="VAZ55" s="480"/>
      <c r="VBA55" s="480"/>
      <c r="VBB55" s="480"/>
      <c r="VBC55" s="286"/>
      <c r="VBD55" s="287"/>
      <c r="VBE55" s="288"/>
      <c r="VBF55" s="284"/>
      <c r="VBG55" s="285"/>
      <c r="VBH55" s="480"/>
      <c r="VBI55" s="480"/>
      <c r="VBJ55" s="480"/>
      <c r="VBK55" s="286"/>
      <c r="VBL55" s="287"/>
      <c r="VBM55" s="288"/>
      <c r="VBN55" s="284"/>
      <c r="VBO55" s="285"/>
      <c r="VBP55" s="480"/>
      <c r="VBQ55" s="480"/>
      <c r="VBR55" s="480"/>
      <c r="VBS55" s="286"/>
      <c r="VBT55" s="287"/>
      <c r="VBU55" s="288"/>
      <c r="VBV55" s="284"/>
      <c r="VBW55" s="285"/>
      <c r="VBX55" s="480"/>
      <c r="VBY55" s="480"/>
      <c r="VBZ55" s="480"/>
      <c r="VCA55" s="286"/>
      <c r="VCB55" s="287"/>
      <c r="VCC55" s="288"/>
      <c r="VCD55" s="284"/>
      <c r="VCE55" s="285"/>
      <c r="VCF55" s="480"/>
      <c r="VCG55" s="480"/>
      <c r="VCH55" s="480"/>
      <c r="VCI55" s="286"/>
      <c r="VCJ55" s="287"/>
      <c r="VCK55" s="288"/>
      <c r="VCL55" s="284"/>
      <c r="VCM55" s="285"/>
      <c r="VCN55" s="480"/>
      <c r="VCO55" s="480"/>
      <c r="VCP55" s="480"/>
      <c r="VCQ55" s="286"/>
      <c r="VCR55" s="287"/>
      <c r="VCS55" s="288"/>
      <c r="VCT55" s="284"/>
      <c r="VCU55" s="285"/>
      <c r="VCV55" s="480"/>
      <c r="VCW55" s="480"/>
      <c r="VCX55" s="480"/>
      <c r="VCY55" s="286"/>
      <c r="VCZ55" s="287"/>
      <c r="VDA55" s="288"/>
      <c r="VDB55" s="284"/>
      <c r="VDC55" s="285"/>
      <c r="VDD55" s="480"/>
      <c r="VDE55" s="480"/>
      <c r="VDF55" s="480"/>
      <c r="VDG55" s="286"/>
      <c r="VDH55" s="287"/>
      <c r="VDI55" s="288"/>
      <c r="VDJ55" s="284"/>
      <c r="VDK55" s="285"/>
      <c r="VDL55" s="480"/>
      <c r="VDM55" s="480"/>
      <c r="VDN55" s="480"/>
      <c r="VDO55" s="286"/>
      <c r="VDP55" s="287"/>
      <c r="VDQ55" s="288"/>
      <c r="VDR55" s="284"/>
      <c r="VDS55" s="285"/>
      <c r="VDT55" s="480"/>
      <c r="VDU55" s="480"/>
      <c r="VDV55" s="480"/>
      <c r="VDW55" s="286"/>
      <c r="VDX55" s="287"/>
      <c r="VDY55" s="288"/>
      <c r="VDZ55" s="284"/>
      <c r="VEA55" s="285"/>
      <c r="VEB55" s="480"/>
      <c r="VEC55" s="480"/>
      <c r="VED55" s="480"/>
      <c r="VEE55" s="286"/>
      <c r="VEF55" s="287"/>
      <c r="VEG55" s="288"/>
      <c r="VEH55" s="284"/>
      <c r="VEI55" s="285"/>
      <c r="VEJ55" s="480"/>
      <c r="VEK55" s="480"/>
      <c r="VEL55" s="480"/>
      <c r="VEM55" s="286"/>
      <c r="VEN55" s="287"/>
      <c r="VEO55" s="288"/>
      <c r="VEP55" s="284"/>
      <c r="VEQ55" s="285"/>
      <c r="VER55" s="480"/>
      <c r="VES55" s="480"/>
      <c r="VET55" s="480"/>
      <c r="VEU55" s="286"/>
      <c r="VEV55" s="287"/>
      <c r="VEW55" s="288"/>
      <c r="VEX55" s="284"/>
      <c r="VEY55" s="285"/>
      <c r="VEZ55" s="480"/>
      <c r="VFA55" s="480"/>
      <c r="VFB55" s="480"/>
      <c r="VFC55" s="286"/>
      <c r="VFD55" s="287"/>
      <c r="VFE55" s="288"/>
      <c r="VFF55" s="284"/>
      <c r="VFG55" s="285"/>
      <c r="VFH55" s="480"/>
      <c r="VFI55" s="480"/>
      <c r="VFJ55" s="480"/>
      <c r="VFK55" s="286"/>
      <c r="VFL55" s="287"/>
      <c r="VFM55" s="288"/>
      <c r="VFN55" s="284"/>
      <c r="VFO55" s="285"/>
      <c r="VFP55" s="480"/>
      <c r="VFQ55" s="480"/>
      <c r="VFR55" s="480"/>
      <c r="VFS55" s="286"/>
      <c r="VFT55" s="287"/>
      <c r="VFU55" s="288"/>
      <c r="VFV55" s="284"/>
      <c r="VFW55" s="285"/>
      <c r="VFX55" s="480"/>
      <c r="VFY55" s="480"/>
      <c r="VFZ55" s="480"/>
      <c r="VGA55" s="286"/>
      <c r="VGB55" s="287"/>
      <c r="VGC55" s="288"/>
      <c r="VGD55" s="284"/>
      <c r="VGE55" s="285"/>
      <c r="VGF55" s="480"/>
      <c r="VGG55" s="480"/>
      <c r="VGH55" s="480"/>
      <c r="VGI55" s="286"/>
      <c r="VGJ55" s="287"/>
      <c r="VGK55" s="288"/>
      <c r="VGL55" s="284"/>
      <c r="VGM55" s="285"/>
      <c r="VGN55" s="480"/>
      <c r="VGO55" s="480"/>
      <c r="VGP55" s="480"/>
      <c r="VGQ55" s="286"/>
      <c r="VGR55" s="287"/>
      <c r="VGS55" s="288"/>
      <c r="VGT55" s="284"/>
      <c r="VGU55" s="285"/>
      <c r="VGV55" s="480"/>
      <c r="VGW55" s="480"/>
      <c r="VGX55" s="480"/>
      <c r="VGY55" s="286"/>
      <c r="VGZ55" s="287"/>
      <c r="VHA55" s="288"/>
      <c r="VHB55" s="284"/>
      <c r="VHC55" s="285"/>
      <c r="VHD55" s="480"/>
      <c r="VHE55" s="480"/>
      <c r="VHF55" s="480"/>
      <c r="VHG55" s="286"/>
      <c r="VHH55" s="287"/>
      <c r="VHI55" s="288"/>
      <c r="VHJ55" s="284"/>
      <c r="VHK55" s="285"/>
      <c r="VHL55" s="480"/>
      <c r="VHM55" s="480"/>
      <c r="VHN55" s="480"/>
      <c r="VHO55" s="286"/>
      <c r="VHP55" s="287"/>
      <c r="VHQ55" s="288"/>
      <c r="VHR55" s="284"/>
      <c r="VHS55" s="285"/>
      <c r="VHT55" s="480"/>
      <c r="VHU55" s="480"/>
      <c r="VHV55" s="480"/>
      <c r="VHW55" s="286"/>
      <c r="VHX55" s="287"/>
      <c r="VHY55" s="288"/>
      <c r="VHZ55" s="284"/>
      <c r="VIA55" s="285"/>
      <c r="VIB55" s="480"/>
      <c r="VIC55" s="480"/>
      <c r="VID55" s="480"/>
      <c r="VIE55" s="286"/>
      <c r="VIF55" s="287"/>
      <c r="VIG55" s="288"/>
      <c r="VIH55" s="284"/>
      <c r="VII55" s="285"/>
      <c r="VIJ55" s="480"/>
      <c r="VIK55" s="480"/>
      <c r="VIL55" s="480"/>
      <c r="VIM55" s="286"/>
      <c r="VIN55" s="287"/>
      <c r="VIO55" s="288"/>
      <c r="VIP55" s="284"/>
      <c r="VIQ55" s="285"/>
      <c r="VIR55" s="480"/>
      <c r="VIS55" s="480"/>
      <c r="VIT55" s="480"/>
      <c r="VIU55" s="286"/>
      <c r="VIV55" s="287"/>
      <c r="VIW55" s="288"/>
      <c r="VIX55" s="284"/>
      <c r="VIY55" s="285"/>
      <c r="VIZ55" s="480"/>
      <c r="VJA55" s="480"/>
      <c r="VJB55" s="480"/>
      <c r="VJC55" s="286"/>
      <c r="VJD55" s="287"/>
      <c r="VJE55" s="288"/>
      <c r="VJF55" s="284"/>
      <c r="VJG55" s="285"/>
      <c r="VJH55" s="480"/>
      <c r="VJI55" s="480"/>
      <c r="VJJ55" s="480"/>
      <c r="VJK55" s="286"/>
      <c r="VJL55" s="287"/>
      <c r="VJM55" s="288"/>
      <c r="VJN55" s="284"/>
      <c r="VJO55" s="285"/>
      <c r="VJP55" s="480"/>
      <c r="VJQ55" s="480"/>
      <c r="VJR55" s="480"/>
      <c r="VJS55" s="286"/>
      <c r="VJT55" s="287"/>
      <c r="VJU55" s="288"/>
      <c r="VJV55" s="284"/>
      <c r="VJW55" s="285"/>
      <c r="VJX55" s="480"/>
      <c r="VJY55" s="480"/>
      <c r="VJZ55" s="480"/>
      <c r="VKA55" s="286"/>
      <c r="VKB55" s="287"/>
      <c r="VKC55" s="288"/>
      <c r="VKD55" s="284"/>
      <c r="VKE55" s="285"/>
      <c r="VKF55" s="480"/>
      <c r="VKG55" s="480"/>
      <c r="VKH55" s="480"/>
      <c r="VKI55" s="286"/>
      <c r="VKJ55" s="287"/>
      <c r="VKK55" s="288"/>
      <c r="VKL55" s="284"/>
      <c r="VKM55" s="285"/>
      <c r="VKN55" s="480"/>
      <c r="VKO55" s="480"/>
      <c r="VKP55" s="480"/>
      <c r="VKQ55" s="286"/>
      <c r="VKR55" s="287"/>
      <c r="VKS55" s="288"/>
      <c r="VKT55" s="284"/>
      <c r="VKU55" s="285"/>
      <c r="VKV55" s="480"/>
      <c r="VKW55" s="480"/>
      <c r="VKX55" s="480"/>
      <c r="VKY55" s="286"/>
      <c r="VKZ55" s="287"/>
      <c r="VLA55" s="288"/>
      <c r="VLB55" s="284"/>
      <c r="VLC55" s="285"/>
      <c r="VLD55" s="480"/>
      <c r="VLE55" s="480"/>
      <c r="VLF55" s="480"/>
      <c r="VLG55" s="286"/>
      <c r="VLH55" s="287"/>
      <c r="VLI55" s="288"/>
      <c r="VLJ55" s="284"/>
      <c r="VLK55" s="285"/>
      <c r="VLL55" s="480"/>
      <c r="VLM55" s="480"/>
      <c r="VLN55" s="480"/>
      <c r="VLO55" s="286"/>
      <c r="VLP55" s="287"/>
      <c r="VLQ55" s="288"/>
      <c r="VLR55" s="284"/>
      <c r="VLS55" s="285"/>
      <c r="VLT55" s="480"/>
      <c r="VLU55" s="480"/>
      <c r="VLV55" s="480"/>
      <c r="VLW55" s="286"/>
      <c r="VLX55" s="287"/>
      <c r="VLY55" s="288"/>
      <c r="VLZ55" s="284"/>
      <c r="VMA55" s="285"/>
      <c r="VMB55" s="480"/>
      <c r="VMC55" s="480"/>
      <c r="VMD55" s="480"/>
      <c r="VME55" s="286"/>
      <c r="VMF55" s="287"/>
      <c r="VMG55" s="288"/>
      <c r="VMH55" s="284"/>
      <c r="VMI55" s="285"/>
      <c r="VMJ55" s="480"/>
      <c r="VMK55" s="480"/>
      <c r="VML55" s="480"/>
      <c r="VMM55" s="286"/>
      <c r="VMN55" s="287"/>
      <c r="VMO55" s="288"/>
      <c r="VMP55" s="284"/>
      <c r="VMQ55" s="285"/>
      <c r="VMR55" s="480"/>
      <c r="VMS55" s="480"/>
      <c r="VMT55" s="480"/>
      <c r="VMU55" s="286"/>
      <c r="VMV55" s="287"/>
      <c r="VMW55" s="288"/>
      <c r="VMX55" s="284"/>
      <c r="VMY55" s="285"/>
      <c r="VMZ55" s="480"/>
      <c r="VNA55" s="480"/>
      <c r="VNB55" s="480"/>
      <c r="VNC55" s="286"/>
      <c r="VND55" s="287"/>
      <c r="VNE55" s="288"/>
      <c r="VNF55" s="284"/>
      <c r="VNG55" s="285"/>
      <c r="VNH55" s="480"/>
      <c r="VNI55" s="480"/>
      <c r="VNJ55" s="480"/>
      <c r="VNK55" s="286"/>
      <c r="VNL55" s="287"/>
      <c r="VNM55" s="288"/>
      <c r="VNN55" s="284"/>
      <c r="VNO55" s="285"/>
      <c r="VNP55" s="480"/>
      <c r="VNQ55" s="480"/>
      <c r="VNR55" s="480"/>
      <c r="VNS55" s="286"/>
      <c r="VNT55" s="287"/>
      <c r="VNU55" s="288"/>
      <c r="VNV55" s="284"/>
      <c r="VNW55" s="285"/>
      <c r="VNX55" s="480"/>
      <c r="VNY55" s="480"/>
      <c r="VNZ55" s="480"/>
      <c r="VOA55" s="286"/>
      <c r="VOB55" s="287"/>
      <c r="VOC55" s="288"/>
      <c r="VOD55" s="284"/>
      <c r="VOE55" s="285"/>
      <c r="VOF55" s="480"/>
      <c r="VOG55" s="480"/>
      <c r="VOH55" s="480"/>
      <c r="VOI55" s="286"/>
      <c r="VOJ55" s="287"/>
      <c r="VOK55" s="288"/>
      <c r="VOL55" s="284"/>
      <c r="VOM55" s="285"/>
      <c r="VON55" s="480"/>
      <c r="VOO55" s="480"/>
      <c r="VOP55" s="480"/>
      <c r="VOQ55" s="286"/>
      <c r="VOR55" s="287"/>
      <c r="VOS55" s="288"/>
      <c r="VOT55" s="284"/>
      <c r="VOU55" s="285"/>
      <c r="VOV55" s="480"/>
      <c r="VOW55" s="480"/>
      <c r="VOX55" s="480"/>
      <c r="VOY55" s="286"/>
      <c r="VOZ55" s="287"/>
      <c r="VPA55" s="288"/>
      <c r="VPB55" s="284"/>
      <c r="VPC55" s="285"/>
      <c r="VPD55" s="480"/>
      <c r="VPE55" s="480"/>
      <c r="VPF55" s="480"/>
      <c r="VPG55" s="286"/>
      <c r="VPH55" s="287"/>
      <c r="VPI55" s="288"/>
      <c r="VPJ55" s="284"/>
      <c r="VPK55" s="285"/>
      <c r="VPL55" s="480"/>
      <c r="VPM55" s="480"/>
      <c r="VPN55" s="480"/>
      <c r="VPO55" s="286"/>
      <c r="VPP55" s="287"/>
      <c r="VPQ55" s="288"/>
      <c r="VPR55" s="284"/>
      <c r="VPS55" s="285"/>
      <c r="VPT55" s="480"/>
      <c r="VPU55" s="480"/>
      <c r="VPV55" s="480"/>
      <c r="VPW55" s="286"/>
      <c r="VPX55" s="287"/>
      <c r="VPY55" s="288"/>
      <c r="VPZ55" s="284"/>
      <c r="VQA55" s="285"/>
      <c r="VQB55" s="480"/>
      <c r="VQC55" s="480"/>
      <c r="VQD55" s="480"/>
      <c r="VQE55" s="286"/>
      <c r="VQF55" s="287"/>
      <c r="VQG55" s="288"/>
      <c r="VQH55" s="284"/>
      <c r="VQI55" s="285"/>
      <c r="VQJ55" s="480"/>
      <c r="VQK55" s="480"/>
      <c r="VQL55" s="480"/>
      <c r="VQM55" s="286"/>
      <c r="VQN55" s="287"/>
      <c r="VQO55" s="288"/>
      <c r="VQP55" s="284"/>
      <c r="VQQ55" s="285"/>
      <c r="VQR55" s="480"/>
      <c r="VQS55" s="480"/>
      <c r="VQT55" s="480"/>
      <c r="VQU55" s="286"/>
      <c r="VQV55" s="287"/>
      <c r="VQW55" s="288"/>
      <c r="VQX55" s="284"/>
      <c r="VQY55" s="285"/>
      <c r="VQZ55" s="480"/>
      <c r="VRA55" s="480"/>
      <c r="VRB55" s="480"/>
      <c r="VRC55" s="286"/>
      <c r="VRD55" s="287"/>
      <c r="VRE55" s="288"/>
      <c r="VRF55" s="284"/>
      <c r="VRG55" s="285"/>
      <c r="VRH55" s="480"/>
      <c r="VRI55" s="480"/>
      <c r="VRJ55" s="480"/>
      <c r="VRK55" s="286"/>
      <c r="VRL55" s="287"/>
      <c r="VRM55" s="288"/>
      <c r="VRN55" s="284"/>
      <c r="VRO55" s="285"/>
      <c r="VRP55" s="480"/>
      <c r="VRQ55" s="480"/>
      <c r="VRR55" s="480"/>
      <c r="VRS55" s="286"/>
      <c r="VRT55" s="287"/>
      <c r="VRU55" s="288"/>
      <c r="VRV55" s="284"/>
      <c r="VRW55" s="285"/>
      <c r="VRX55" s="480"/>
      <c r="VRY55" s="480"/>
      <c r="VRZ55" s="480"/>
      <c r="VSA55" s="286"/>
      <c r="VSB55" s="287"/>
      <c r="VSC55" s="288"/>
      <c r="VSD55" s="284"/>
      <c r="VSE55" s="285"/>
      <c r="VSF55" s="480"/>
      <c r="VSG55" s="480"/>
      <c r="VSH55" s="480"/>
      <c r="VSI55" s="286"/>
      <c r="VSJ55" s="287"/>
      <c r="VSK55" s="288"/>
      <c r="VSL55" s="284"/>
      <c r="VSM55" s="285"/>
      <c r="VSN55" s="480"/>
      <c r="VSO55" s="480"/>
      <c r="VSP55" s="480"/>
      <c r="VSQ55" s="286"/>
      <c r="VSR55" s="287"/>
      <c r="VSS55" s="288"/>
      <c r="VST55" s="284"/>
      <c r="VSU55" s="285"/>
      <c r="VSV55" s="480"/>
      <c r="VSW55" s="480"/>
      <c r="VSX55" s="480"/>
      <c r="VSY55" s="286"/>
      <c r="VSZ55" s="287"/>
      <c r="VTA55" s="288"/>
      <c r="VTB55" s="284"/>
      <c r="VTC55" s="285"/>
      <c r="VTD55" s="480"/>
      <c r="VTE55" s="480"/>
      <c r="VTF55" s="480"/>
      <c r="VTG55" s="286"/>
      <c r="VTH55" s="287"/>
      <c r="VTI55" s="288"/>
      <c r="VTJ55" s="284"/>
      <c r="VTK55" s="285"/>
      <c r="VTL55" s="480"/>
      <c r="VTM55" s="480"/>
      <c r="VTN55" s="480"/>
      <c r="VTO55" s="286"/>
      <c r="VTP55" s="287"/>
      <c r="VTQ55" s="288"/>
      <c r="VTR55" s="284"/>
      <c r="VTS55" s="285"/>
      <c r="VTT55" s="480"/>
      <c r="VTU55" s="480"/>
      <c r="VTV55" s="480"/>
      <c r="VTW55" s="286"/>
      <c r="VTX55" s="287"/>
      <c r="VTY55" s="288"/>
      <c r="VTZ55" s="284"/>
      <c r="VUA55" s="285"/>
      <c r="VUB55" s="480"/>
      <c r="VUC55" s="480"/>
      <c r="VUD55" s="480"/>
      <c r="VUE55" s="286"/>
      <c r="VUF55" s="287"/>
      <c r="VUG55" s="288"/>
      <c r="VUH55" s="284"/>
      <c r="VUI55" s="285"/>
      <c r="VUJ55" s="480"/>
      <c r="VUK55" s="480"/>
      <c r="VUL55" s="480"/>
      <c r="VUM55" s="286"/>
      <c r="VUN55" s="287"/>
      <c r="VUO55" s="288"/>
      <c r="VUP55" s="284"/>
      <c r="VUQ55" s="285"/>
      <c r="VUR55" s="480"/>
      <c r="VUS55" s="480"/>
      <c r="VUT55" s="480"/>
      <c r="VUU55" s="286"/>
      <c r="VUV55" s="287"/>
      <c r="VUW55" s="288"/>
      <c r="VUX55" s="284"/>
      <c r="VUY55" s="285"/>
      <c r="VUZ55" s="480"/>
      <c r="VVA55" s="480"/>
      <c r="VVB55" s="480"/>
      <c r="VVC55" s="286"/>
      <c r="VVD55" s="287"/>
      <c r="VVE55" s="288"/>
      <c r="VVF55" s="284"/>
      <c r="VVG55" s="285"/>
      <c r="VVH55" s="480"/>
      <c r="VVI55" s="480"/>
      <c r="VVJ55" s="480"/>
      <c r="VVK55" s="286"/>
      <c r="VVL55" s="287"/>
      <c r="VVM55" s="288"/>
      <c r="VVN55" s="284"/>
      <c r="VVO55" s="285"/>
      <c r="VVP55" s="480"/>
      <c r="VVQ55" s="480"/>
      <c r="VVR55" s="480"/>
      <c r="VVS55" s="286"/>
      <c r="VVT55" s="287"/>
      <c r="VVU55" s="288"/>
      <c r="VVV55" s="284"/>
      <c r="VVW55" s="285"/>
      <c r="VVX55" s="480"/>
      <c r="VVY55" s="480"/>
      <c r="VVZ55" s="480"/>
      <c r="VWA55" s="286"/>
      <c r="VWB55" s="287"/>
      <c r="VWC55" s="288"/>
      <c r="VWD55" s="284"/>
      <c r="VWE55" s="285"/>
      <c r="VWF55" s="480"/>
      <c r="VWG55" s="480"/>
      <c r="VWH55" s="480"/>
      <c r="VWI55" s="286"/>
      <c r="VWJ55" s="287"/>
      <c r="VWK55" s="288"/>
      <c r="VWL55" s="284"/>
      <c r="VWM55" s="285"/>
      <c r="VWN55" s="480"/>
      <c r="VWO55" s="480"/>
      <c r="VWP55" s="480"/>
      <c r="VWQ55" s="286"/>
      <c r="VWR55" s="287"/>
      <c r="VWS55" s="288"/>
      <c r="VWT55" s="284"/>
      <c r="VWU55" s="285"/>
      <c r="VWV55" s="480"/>
      <c r="VWW55" s="480"/>
      <c r="VWX55" s="480"/>
      <c r="VWY55" s="286"/>
      <c r="VWZ55" s="287"/>
      <c r="VXA55" s="288"/>
      <c r="VXB55" s="284"/>
      <c r="VXC55" s="285"/>
      <c r="VXD55" s="480"/>
      <c r="VXE55" s="480"/>
      <c r="VXF55" s="480"/>
      <c r="VXG55" s="286"/>
      <c r="VXH55" s="287"/>
      <c r="VXI55" s="288"/>
      <c r="VXJ55" s="284"/>
      <c r="VXK55" s="285"/>
      <c r="VXL55" s="480"/>
      <c r="VXM55" s="480"/>
      <c r="VXN55" s="480"/>
      <c r="VXO55" s="286"/>
      <c r="VXP55" s="287"/>
      <c r="VXQ55" s="288"/>
      <c r="VXR55" s="284"/>
      <c r="VXS55" s="285"/>
      <c r="VXT55" s="480"/>
      <c r="VXU55" s="480"/>
      <c r="VXV55" s="480"/>
      <c r="VXW55" s="286"/>
      <c r="VXX55" s="287"/>
      <c r="VXY55" s="288"/>
      <c r="VXZ55" s="284"/>
      <c r="VYA55" s="285"/>
      <c r="VYB55" s="480"/>
      <c r="VYC55" s="480"/>
      <c r="VYD55" s="480"/>
      <c r="VYE55" s="286"/>
      <c r="VYF55" s="287"/>
      <c r="VYG55" s="288"/>
      <c r="VYH55" s="284"/>
      <c r="VYI55" s="285"/>
      <c r="VYJ55" s="480"/>
      <c r="VYK55" s="480"/>
      <c r="VYL55" s="480"/>
      <c r="VYM55" s="286"/>
      <c r="VYN55" s="287"/>
      <c r="VYO55" s="288"/>
      <c r="VYP55" s="284"/>
      <c r="VYQ55" s="285"/>
      <c r="VYR55" s="480"/>
      <c r="VYS55" s="480"/>
      <c r="VYT55" s="480"/>
      <c r="VYU55" s="286"/>
      <c r="VYV55" s="287"/>
      <c r="VYW55" s="288"/>
      <c r="VYX55" s="284"/>
      <c r="VYY55" s="285"/>
      <c r="VYZ55" s="480"/>
      <c r="VZA55" s="480"/>
      <c r="VZB55" s="480"/>
      <c r="VZC55" s="286"/>
      <c r="VZD55" s="287"/>
      <c r="VZE55" s="288"/>
      <c r="VZF55" s="284"/>
      <c r="VZG55" s="285"/>
      <c r="VZH55" s="480"/>
      <c r="VZI55" s="480"/>
      <c r="VZJ55" s="480"/>
      <c r="VZK55" s="286"/>
      <c r="VZL55" s="287"/>
      <c r="VZM55" s="288"/>
      <c r="VZN55" s="284"/>
      <c r="VZO55" s="285"/>
      <c r="VZP55" s="480"/>
      <c r="VZQ55" s="480"/>
      <c r="VZR55" s="480"/>
      <c r="VZS55" s="286"/>
      <c r="VZT55" s="287"/>
      <c r="VZU55" s="288"/>
      <c r="VZV55" s="284"/>
      <c r="VZW55" s="285"/>
      <c r="VZX55" s="480"/>
      <c r="VZY55" s="480"/>
      <c r="VZZ55" s="480"/>
      <c r="WAA55" s="286"/>
      <c r="WAB55" s="287"/>
      <c r="WAC55" s="288"/>
      <c r="WAD55" s="284"/>
      <c r="WAE55" s="285"/>
      <c r="WAF55" s="480"/>
      <c r="WAG55" s="480"/>
      <c r="WAH55" s="480"/>
      <c r="WAI55" s="286"/>
      <c r="WAJ55" s="287"/>
      <c r="WAK55" s="288"/>
      <c r="WAL55" s="284"/>
      <c r="WAM55" s="285"/>
      <c r="WAN55" s="480"/>
      <c r="WAO55" s="480"/>
      <c r="WAP55" s="480"/>
      <c r="WAQ55" s="286"/>
      <c r="WAR55" s="287"/>
      <c r="WAS55" s="288"/>
      <c r="WAT55" s="284"/>
      <c r="WAU55" s="285"/>
      <c r="WAV55" s="480"/>
      <c r="WAW55" s="480"/>
      <c r="WAX55" s="480"/>
      <c r="WAY55" s="286"/>
      <c r="WAZ55" s="287"/>
      <c r="WBA55" s="288"/>
      <c r="WBB55" s="284"/>
      <c r="WBC55" s="285"/>
      <c r="WBD55" s="480"/>
      <c r="WBE55" s="480"/>
      <c r="WBF55" s="480"/>
      <c r="WBG55" s="286"/>
      <c r="WBH55" s="287"/>
      <c r="WBI55" s="288"/>
      <c r="WBJ55" s="284"/>
      <c r="WBK55" s="285"/>
      <c r="WBL55" s="480"/>
      <c r="WBM55" s="480"/>
      <c r="WBN55" s="480"/>
      <c r="WBO55" s="286"/>
      <c r="WBP55" s="287"/>
      <c r="WBQ55" s="288"/>
      <c r="WBR55" s="284"/>
      <c r="WBS55" s="285"/>
      <c r="WBT55" s="480"/>
      <c r="WBU55" s="480"/>
      <c r="WBV55" s="480"/>
      <c r="WBW55" s="286"/>
      <c r="WBX55" s="287"/>
      <c r="WBY55" s="288"/>
      <c r="WBZ55" s="284"/>
      <c r="WCA55" s="285"/>
      <c r="WCB55" s="480"/>
      <c r="WCC55" s="480"/>
      <c r="WCD55" s="480"/>
      <c r="WCE55" s="286"/>
      <c r="WCF55" s="287"/>
      <c r="WCG55" s="288"/>
      <c r="WCH55" s="284"/>
      <c r="WCI55" s="285"/>
      <c r="WCJ55" s="480"/>
      <c r="WCK55" s="480"/>
      <c r="WCL55" s="480"/>
      <c r="WCM55" s="286"/>
      <c r="WCN55" s="287"/>
      <c r="WCO55" s="288"/>
      <c r="WCP55" s="284"/>
      <c r="WCQ55" s="285"/>
      <c r="WCR55" s="480"/>
      <c r="WCS55" s="480"/>
      <c r="WCT55" s="480"/>
      <c r="WCU55" s="286"/>
      <c r="WCV55" s="287"/>
      <c r="WCW55" s="288"/>
      <c r="WCX55" s="284"/>
      <c r="WCY55" s="285"/>
      <c r="WCZ55" s="480"/>
      <c r="WDA55" s="480"/>
      <c r="WDB55" s="480"/>
      <c r="WDC55" s="286"/>
      <c r="WDD55" s="287"/>
      <c r="WDE55" s="288"/>
      <c r="WDF55" s="284"/>
      <c r="WDG55" s="285"/>
      <c r="WDH55" s="480"/>
      <c r="WDI55" s="480"/>
      <c r="WDJ55" s="480"/>
      <c r="WDK55" s="286"/>
      <c r="WDL55" s="287"/>
      <c r="WDM55" s="288"/>
      <c r="WDN55" s="284"/>
      <c r="WDO55" s="285"/>
      <c r="WDP55" s="480"/>
      <c r="WDQ55" s="480"/>
      <c r="WDR55" s="480"/>
      <c r="WDS55" s="286"/>
      <c r="WDT55" s="287"/>
      <c r="WDU55" s="288"/>
      <c r="WDV55" s="284"/>
      <c r="WDW55" s="285"/>
      <c r="WDX55" s="480"/>
      <c r="WDY55" s="480"/>
      <c r="WDZ55" s="480"/>
      <c r="WEA55" s="286"/>
      <c r="WEB55" s="287"/>
      <c r="WEC55" s="288"/>
      <c r="WED55" s="284"/>
      <c r="WEE55" s="285"/>
      <c r="WEF55" s="480"/>
      <c r="WEG55" s="480"/>
      <c r="WEH55" s="480"/>
      <c r="WEI55" s="286"/>
      <c r="WEJ55" s="287"/>
      <c r="WEK55" s="288"/>
      <c r="WEL55" s="284"/>
      <c r="WEM55" s="285"/>
      <c r="WEN55" s="480"/>
      <c r="WEO55" s="480"/>
      <c r="WEP55" s="480"/>
      <c r="WEQ55" s="286"/>
      <c r="WER55" s="287"/>
      <c r="WES55" s="288"/>
      <c r="WET55" s="284"/>
      <c r="WEU55" s="285"/>
      <c r="WEV55" s="480"/>
      <c r="WEW55" s="480"/>
      <c r="WEX55" s="480"/>
      <c r="WEY55" s="286"/>
      <c r="WEZ55" s="287"/>
      <c r="WFA55" s="288"/>
      <c r="WFB55" s="284"/>
      <c r="WFC55" s="285"/>
      <c r="WFD55" s="480"/>
      <c r="WFE55" s="480"/>
      <c r="WFF55" s="480"/>
      <c r="WFG55" s="286"/>
      <c r="WFH55" s="287"/>
      <c r="WFI55" s="288"/>
      <c r="WFJ55" s="284"/>
      <c r="WFK55" s="285"/>
      <c r="WFL55" s="480"/>
      <c r="WFM55" s="480"/>
      <c r="WFN55" s="480"/>
      <c r="WFO55" s="286"/>
      <c r="WFP55" s="287"/>
      <c r="WFQ55" s="288"/>
      <c r="WFR55" s="284"/>
      <c r="WFS55" s="285"/>
      <c r="WFT55" s="480"/>
      <c r="WFU55" s="480"/>
      <c r="WFV55" s="480"/>
      <c r="WFW55" s="286"/>
      <c r="WFX55" s="287"/>
      <c r="WFY55" s="288"/>
      <c r="WFZ55" s="284"/>
      <c r="WGA55" s="285"/>
      <c r="WGB55" s="480"/>
      <c r="WGC55" s="480"/>
      <c r="WGD55" s="480"/>
      <c r="WGE55" s="286"/>
      <c r="WGF55" s="287"/>
      <c r="WGG55" s="288"/>
      <c r="WGH55" s="284"/>
      <c r="WGI55" s="285"/>
      <c r="WGJ55" s="480"/>
      <c r="WGK55" s="480"/>
      <c r="WGL55" s="480"/>
      <c r="WGM55" s="286"/>
      <c r="WGN55" s="287"/>
      <c r="WGO55" s="288"/>
      <c r="WGP55" s="284"/>
      <c r="WGQ55" s="285"/>
      <c r="WGR55" s="480"/>
      <c r="WGS55" s="480"/>
      <c r="WGT55" s="480"/>
      <c r="WGU55" s="286"/>
      <c r="WGV55" s="287"/>
      <c r="WGW55" s="288"/>
      <c r="WGX55" s="284"/>
      <c r="WGY55" s="285"/>
      <c r="WGZ55" s="480"/>
      <c r="WHA55" s="480"/>
      <c r="WHB55" s="480"/>
      <c r="WHC55" s="286"/>
      <c r="WHD55" s="287"/>
      <c r="WHE55" s="288"/>
      <c r="WHF55" s="284"/>
      <c r="WHG55" s="285"/>
      <c r="WHH55" s="480"/>
      <c r="WHI55" s="480"/>
      <c r="WHJ55" s="480"/>
      <c r="WHK55" s="286"/>
      <c r="WHL55" s="287"/>
      <c r="WHM55" s="288"/>
      <c r="WHN55" s="284"/>
      <c r="WHO55" s="285"/>
      <c r="WHP55" s="480"/>
      <c r="WHQ55" s="480"/>
      <c r="WHR55" s="480"/>
      <c r="WHS55" s="286"/>
      <c r="WHT55" s="287"/>
      <c r="WHU55" s="288"/>
      <c r="WHV55" s="284"/>
      <c r="WHW55" s="285"/>
      <c r="WHX55" s="480"/>
      <c r="WHY55" s="480"/>
      <c r="WHZ55" s="480"/>
      <c r="WIA55" s="286"/>
      <c r="WIB55" s="287"/>
      <c r="WIC55" s="288"/>
      <c r="WID55" s="284"/>
      <c r="WIE55" s="285"/>
      <c r="WIF55" s="480"/>
      <c r="WIG55" s="480"/>
      <c r="WIH55" s="480"/>
      <c r="WII55" s="286"/>
      <c r="WIJ55" s="287"/>
      <c r="WIK55" s="288"/>
      <c r="WIL55" s="284"/>
      <c r="WIM55" s="285"/>
      <c r="WIN55" s="480"/>
      <c r="WIO55" s="480"/>
      <c r="WIP55" s="480"/>
      <c r="WIQ55" s="286"/>
      <c r="WIR55" s="287"/>
      <c r="WIS55" s="288"/>
      <c r="WIT55" s="284"/>
      <c r="WIU55" s="285"/>
      <c r="WIV55" s="480"/>
      <c r="WIW55" s="480"/>
      <c r="WIX55" s="480"/>
      <c r="WIY55" s="286"/>
      <c r="WIZ55" s="287"/>
      <c r="WJA55" s="288"/>
      <c r="WJB55" s="284"/>
      <c r="WJC55" s="285"/>
      <c r="WJD55" s="480"/>
      <c r="WJE55" s="480"/>
      <c r="WJF55" s="480"/>
      <c r="WJG55" s="286"/>
      <c r="WJH55" s="287"/>
      <c r="WJI55" s="288"/>
      <c r="WJJ55" s="284"/>
      <c r="WJK55" s="285"/>
      <c r="WJL55" s="480"/>
      <c r="WJM55" s="480"/>
      <c r="WJN55" s="480"/>
      <c r="WJO55" s="286"/>
      <c r="WJP55" s="287"/>
      <c r="WJQ55" s="288"/>
      <c r="WJR55" s="284"/>
      <c r="WJS55" s="285"/>
      <c r="WJT55" s="480"/>
      <c r="WJU55" s="480"/>
      <c r="WJV55" s="480"/>
      <c r="WJW55" s="286"/>
      <c r="WJX55" s="287"/>
      <c r="WJY55" s="288"/>
      <c r="WJZ55" s="284"/>
      <c r="WKA55" s="285"/>
      <c r="WKB55" s="480"/>
      <c r="WKC55" s="480"/>
      <c r="WKD55" s="480"/>
      <c r="WKE55" s="286"/>
      <c r="WKF55" s="287"/>
      <c r="WKG55" s="288"/>
      <c r="WKH55" s="284"/>
      <c r="WKI55" s="285"/>
      <c r="WKJ55" s="480"/>
      <c r="WKK55" s="480"/>
      <c r="WKL55" s="480"/>
      <c r="WKM55" s="286"/>
      <c r="WKN55" s="287"/>
      <c r="WKO55" s="288"/>
      <c r="WKP55" s="284"/>
      <c r="WKQ55" s="285"/>
      <c r="WKR55" s="480"/>
      <c r="WKS55" s="480"/>
      <c r="WKT55" s="480"/>
      <c r="WKU55" s="286"/>
      <c r="WKV55" s="287"/>
      <c r="WKW55" s="288"/>
      <c r="WKX55" s="284"/>
      <c r="WKY55" s="285"/>
      <c r="WKZ55" s="480"/>
      <c r="WLA55" s="480"/>
      <c r="WLB55" s="480"/>
      <c r="WLC55" s="286"/>
      <c r="WLD55" s="287"/>
      <c r="WLE55" s="288"/>
      <c r="WLF55" s="284"/>
      <c r="WLG55" s="285"/>
      <c r="WLH55" s="480"/>
      <c r="WLI55" s="480"/>
      <c r="WLJ55" s="480"/>
      <c r="WLK55" s="286"/>
      <c r="WLL55" s="287"/>
      <c r="WLM55" s="288"/>
      <c r="WLN55" s="284"/>
      <c r="WLO55" s="285"/>
      <c r="WLP55" s="480"/>
      <c r="WLQ55" s="480"/>
      <c r="WLR55" s="480"/>
      <c r="WLS55" s="286"/>
      <c r="WLT55" s="287"/>
      <c r="WLU55" s="288"/>
      <c r="WLV55" s="284"/>
      <c r="WLW55" s="285"/>
      <c r="WLX55" s="480"/>
      <c r="WLY55" s="480"/>
      <c r="WLZ55" s="480"/>
      <c r="WMA55" s="286"/>
      <c r="WMB55" s="287"/>
      <c r="WMC55" s="288"/>
      <c r="WMD55" s="284"/>
      <c r="WME55" s="285"/>
      <c r="WMF55" s="480"/>
      <c r="WMG55" s="480"/>
      <c r="WMH55" s="480"/>
      <c r="WMI55" s="286"/>
      <c r="WMJ55" s="287"/>
      <c r="WMK55" s="288"/>
      <c r="WML55" s="284"/>
      <c r="WMM55" s="285"/>
      <c r="WMN55" s="480"/>
      <c r="WMO55" s="480"/>
      <c r="WMP55" s="480"/>
      <c r="WMQ55" s="286"/>
      <c r="WMR55" s="287"/>
      <c r="WMS55" s="288"/>
      <c r="WMT55" s="284"/>
      <c r="WMU55" s="285"/>
      <c r="WMV55" s="480"/>
      <c r="WMW55" s="480"/>
      <c r="WMX55" s="480"/>
      <c r="WMY55" s="286"/>
      <c r="WMZ55" s="287"/>
      <c r="WNA55" s="288"/>
      <c r="WNB55" s="284"/>
      <c r="WNC55" s="285"/>
      <c r="WND55" s="480"/>
      <c r="WNE55" s="480"/>
      <c r="WNF55" s="480"/>
      <c r="WNG55" s="286"/>
      <c r="WNH55" s="287"/>
      <c r="WNI55" s="288"/>
      <c r="WNJ55" s="284"/>
      <c r="WNK55" s="285"/>
      <c r="WNL55" s="480"/>
      <c r="WNM55" s="480"/>
      <c r="WNN55" s="480"/>
      <c r="WNO55" s="286"/>
      <c r="WNP55" s="287"/>
      <c r="WNQ55" s="288"/>
      <c r="WNR55" s="284"/>
      <c r="WNS55" s="285"/>
      <c r="WNT55" s="480"/>
      <c r="WNU55" s="480"/>
      <c r="WNV55" s="480"/>
      <c r="WNW55" s="286"/>
      <c r="WNX55" s="287"/>
      <c r="WNY55" s="288"/>
      <c r="WNZ55" s="284"/>
      <c r="WOA55" s="285"/>
      <c r="WOB55" s="480"/>
      <c r="WOC55" s="480"/>
      <c r="WOD55" s="480"/>
      <c r="WOE55" s="286"/>
      <c r="WOF55" s="287"/>
      <c r="WOG55" s="288"/>
      <c r="WOH55" s="284"/>
      <c r="WOI55" s="285"/>
      <c r="WOJ55" s="480"/>
      <c r="WOK55" s="480"/>
      <c r="WOL55" s="480"/>
      <c r="WOM55" s="286"/>
      <c r="WON55" s="287"/>
      <c r="WOO55" s="288"/>
      <c r="WOP55" s="284"/>
      <c r="WOQ55" s="285"/>
      <c r="WOR55" s="480"/>
      <c r="WOS55" s="480"/>
      <c r="WOT55" s="480"/>
      <c r="WOU55" s="286"/>
      <c r="WOV55" s="287"/>
      <c r="WOW55" s="288"/>
      <c r="WOX55" s="284"/>
      <c r="WOY55" s="285"/>
      <c r="WOZ55" s="480"/>
      <c r="WPA55" s="480"/>
      <c r="WPB55" s="480"/>
      <c r="WPC55" s="286"/>
      <c r="WPD55" s="287"/>
      <c r="WPE55" s="288"/>
      <c r="WPF55" s="284"/>
      <c r="WPG55" s="285"/>
      <c r="WPH55" s="480"/>
      <c r="WPI55" s="480"/>
      <c r="WPJ55" s="480"/>
      <c r="WPK55" s="286"/>
      <c r="WPL55" s="287"/>
      <c r="WPM55" s="288"/>
      <c r="WPN55" s="284"/>
      <c r="WPO55" s="285"/>
      <c r="WPP55" s="480"/>
      <c r="WPQ55" s="480"/>
      <c r="WPR55" s="480"/>
      <c r="WPS55" s="286"/>
      <c r="WPT55" s="287"/>
      <c r="WPU55" s="288"/>
      <c r="WPV55" s="284"/>
      <c r="WPW55" s="285"/>
    </row>
    <row r="56" spans="1:15987">
      <c r="A56" s="263" t="s">
        <v>4672</v>
      </c>
      <c r="B56" s="264" t="s">
        <v>22</v>
      </c>
      <c r="C56" s="264">
        <v>10238</v>
      </c>
      <c r="D56" s="265" t="s">
        <v>4885</v>
      </c>
      <c r="E56" s="266" t="s">
        <v>25</v>
      </c>
      <c r="F56" s="267">
        <v>512.73</v>
      </c>
      <c r="G56" s="275">
        <v>10.02</v>
      </c>
      <c r="H56" s="276">
        <f t="shared" ref="H56:H64" si="2">IFERROR(ROUND($G56*$F56,2),"")</f>
        <v>5137.55</v>
      </c>
    </row>
    <row r="57" spans="1:15987" ht="38.25">
      <c r="A57" s="127" t="s">
        <v>4673</v>
      </c>
      <c r="B57" s="167" t="s">
        <v>663</v>
      </c>
      <c r="C57" s="167">
        <v>3</v>
      </c>
      <c r="D57" s="168" t="s">
        <v>4930</v>
      </c>
      <c r="E57" s="169" t="s">
        <v>4698</v>
      </c>
      <c r="F57" s="170">
        <v>512.73</v>
      </c>
      <c r="G57" s="261">
        <v>86.21</v>
      </c>
      <c r="H57" s="259">
        <f t="shared" si="2"/>
        <v>44202.45</v>
      </c>
    </row>
    <row r="58" spans="1:15987" ht="25.5">
      <c r="A58" s="127" t="s">
        <v>4674</v>
      </c>
      <c r="B58" s="167" t="s">
        <v>22</v>
      </c>
      <c r="C58" s="167">
        <v>120227</v>
      </c>
      <c r="D58" s="168" t="s">
        <v>4900</v>
      </c>
      <c r="E58" s="169" t="s">
        <v>41</v>
      </c>
      <c r="F58" s="170">
        <v>242.28</v>
      </c>
      <c r="G58" s="261">
        <v>47.11</v>
      </c>
      <c r="H58" s="259">
        <f t="shared" si="2"/>
        <v>11413.81</v>
      </c>
    </row>
    <row r="59" spans="1:15987" ht="51">
      <c r="A59" s="127" t="s">
        <v>4675</v>
      </c>
      <c r="B59" s="167" t="s">
        <v>22</v>
      </c>
      <c r="C59" s="167">
        <v>50605</v>
      </c>
      <c r="D59" s="168" t="s">
        <v>4901</v>
      </c>
      <c r="E59" s="169" t="s">
        <v>25</v>
      </c>
      <c r="F59" s="170">
        <v>71.489999999999995</v>
      </c>
      <c r="G59" s="261">
        <v>80.97</v>
      </c>
      <c r="H59" s="259">
        <f t="shared" si="2"/>
        <v>5788.55</v>
      </c>
    </row>
    <row r="60" spans="1:15987" ht="25.5">
      <c r="A60" s="127" t="s">
        <v>4676</v>
      </c>
      <c r="B60" s="167" t="s">
        <v>22</v>
      </c>
      <c r="C60" s="167">
        <v>120101</v>
      </c>
      <c r="D60" s="168" t="s">
        <v>4647</v>
      </c>
      <c r="E60" s="169" t="s">
        <v>25</v>
      </c>
      <c r="F60" s="170">
        <v>142.97999999999999</v>
      </c>
      <c r="G60" s="261">
        <v>7.13</v>
      </c>
      <c r="H60" s="259">
        <f t="shared" si="2"/>
        <v>1019.45</v>
      </c>
    </row>
    <row r="61" spans="1:15987" ht="25.5">
      <c r="A61" s="127" t="s">
        <v>4678</v>
      </c>
      <c r="B61" s="167" t="s">
        <v>22</v>
      </c>
      <c r="C61" s="167">
        <v>120302</v>
      </c>
      <c r="D61" s="168" t="s">
        <v>4648</v>
      </c>
      <c r="E61" s="169" t="s">
        <v>25</v>
      </c>
      <c r="F61" s="170">
        <v>142.97999999999999</v>
      </c>
      <c r="G61" s="261">
        <v>24.7</v>
      </c>
      <c r="H61" s="259">
        <f t="shared" si="2"/>
        <v>3531.61</v>
      </c>
    </row>
    <row r="62" spans="1:15987" ht="25.5">
      <c r="A62" s="127" t="s">
        <v>4921</v>
      </c>
      <c r="B62" s="167" t="s">
        <v>22</v>
      </c>
      <c r="C62" s="167">
        <v>190101</v>
      </c>
      <c r="D62" s="168" t="s">
        <v>4902</v>
      </c>
      <c r="E62" s="169" t="s">
        <v>25</v>
      </c>
      <c r="F62" s="170">
        <v>211.54</v>
      </c>
      <c r="G62" s="261">
        <v>14.27</v>
      </c>
      <c r="H62" s="259">
        <f t="shared" si="2"/>
        <v>3018.68</v>
      </c>
    </row>
    <row r="63" spans="1:15987">
      <c r="A63" s="127" t="s">
        <v>4928</v>
      </c>
      <c r="B63" s="167" t="s">
        <v>22</v>
      </c>
      <c r="C63" s="167">
        <v>10208</v>
      </c>
      <c r="D63" s="168" t="s">
        <v>4903</v>
      </c>
      <c r="E63" s="169" t="s">
        <v>25</v>
      </c>
      <c r="F63" s="170">
        <v>50.22</v>
      </c>
      <c r="G63" s="261">
        <v>10.02</v>
      </c>
      <c r="H63" s="259">
        <f t="shared" si="2"/>
        <v>503.2</v>
      </c>
    </row>
    <row r="64" spans="1:15987" ht="25.5">
      <c r="A64" s="127" t="s">
        <v>4929</v>
      </c>
      <c r="B64" s="167" t="s">
        <v>663</v>
      </c>
      <c r="C64" s="167">
        <v>2</v>
      </c>
      <c r="D64" s="168" t="s">
        <v>4940</v>
      </c>
      <c r="E64" s="169" t="s">
        <v>4698</v>
      </c>
      <c r="F64" s="170">
        <v>50.22</v>
      </c>
      <c r="G64" s="261">
        <v>76.53</v>
      </c>
      <c r="H64" s="259">
        <f t="shared" si="2"/>
        <v>3843.34</v>
      </c>
    </row>
    <row r="65" spans="1:8" s="197" customFormat="1" ht="16.5" customHeight="1">
      <c r="A65" s="127">
        <v>7</v>
      </c>
      <c r="B65" s="167"/>
      <c r="C65" s="167"/>
      <c r="D65" s="168" t="s">
        <v>4677</v>
      </c>
      <c r="E65" s="169"/>
      <c r="F65" s="170">
        <v>0</v>
      </c>
      <c r="G65" s="261"/>
      <c r="H65" s="259">
        <f>SUM(H66:H78)</f>
        <v>33117.040000000001</v>
      </c>
    </row>
    <row r="66" spans="1:8" ht="51">
      <c r="A66" s="127" t="s">
        <v>4680</v>
      </c>
      <c r="B66" s="167" t="s">
        <v>22</v>
      </c>
      <c r="C66" s="167">
        <v>181002</v>
      </c>
      <c r="D66" s="168" t="s">
        <v>4904</v>
      </c>
      <c r="E66" s="169" t="s">
        <v>23</v>
      </c>
      <c r="F66" s="170">
        <v>62</v>
      </c>
      <c r="G66" s="261">
        <v>235.04</v>
      </c>
      <c r="H66" s="259">
        <f t="shared" ref="H66:H78" si="3">IFERROR(ROUND($G66*$F66,2),"")</f>
        <v>14572.48</v>
      </c>
    </row>
    <row r="67" spans="1:8">
      <c r="A67" s="127" t="s">
        <v>4681</v>
      </c>
      <c r="B67" s="167" t="s">
        <v>22</v>
      </c>
      <c r="C67" s="167">
        <v>180204</v>
      </c>
      <c r="D67" s="168" t="s">
        <v>4905</v>
      </c>
      <c r="E67" s="169" t="s">
        <v>23</v>
      </c>
      <c r="F67" s="170">
        <v>12</v>
      </c>
      <c r="G67" s="261">
        <v>33.08</v>
      </c>
      <c r="H67" s="259">
        <f t="shared" si="3"/>
        <v>396.96</v>
      </c>
    </row>
    <row r="68" spans="1:8" ht="38.25">
      <c r="A68" s="127" t="s">
        <v>4682</v>
      </c>
      <c r="B68" s="167" t="s">
        <v>22</v>
      </c>
      <c r="C68" s="167">
        <v>180702</v>
      </c>
      <c r="D68" s="168" t="s">
        <v>4906</v>
      </c>
      <c r="E68" s="169" t="s">
        <v>23</v>
      </c>
      <c r="F68" s="170">
        <v>15</v>
      </c>
      <c r="G68" s="261">
        <v>293.83999999999997</v>
      </c>
      <c r="H68" s="259">
        <f t="shared" si="3"/>
        <v>4407.6000000000004</v>
      </c>
    </row>
    <row r="69" spans="1:8" ht="38.25">
      <c r="A69" s="127" t="s">
        <v>4683</v>
      </c>
      <c r="B69" s="167" t="s">
        <v>22</v>
      </c>
      <c r="C69" s="167">
        <v>151805</v>
      </c>
      <c r="D69" s="168" t="s">
        <v>4907</v>
      </c>
      <c r="E69" s="169" t="s">
        <v>23</v>
      </c>
      <c r="F69" s="170">
        <v>2</v>
      </c>
      <c r="G69" s="261">
        <v>603.91</v>
      </c>
      <c r="H69" s="259">
        <f t="shared" si="3"/>
        <v>1207.82</v>
      </c>
    </row>
    <row r="70" spans="1:8" ht="38.25">
      <c r="A70" s="127" t="s">
        <v>4684</v>
      </c>
      <c r="B70" s="167" t="s">
        <v>662</v>
      </c>
      <c r="C70" s="167">
        <v>97589</v>
      </c>
      <c r="D70" s="168" t="s">
        <v>4941</v>
      </c>
      <c r="E70" s="169" t="s">
        <v>3132</v>
      </c>
      <c r="F70" s="170">
        <v>7</v>
      </c>
      <c r="G70" s="261">
        <v>46.29</v>
      </c>
      <c r="H70" s="259">
        <f t="shared" si="3"/>
        <v>324.02999999999997</v>
      </c>
    </row>
    <row r="71" spans="1:8">
      <c r="A71" s="127" t="s">
        <v>4685</v>
      </c>
      <c r="B71" s="167" t="s">
        <v>22</v>
      </c>
      <c r="C71" s="167">
        <v>180217</v>
      </c>
      <c r="D71" s="168" t="s">
        <v>4942</v>
      </c>
      <c r="E71" s="169" t="s">
        <v>23</v>
      </c>
      <c r="F71" s="170">
        <v>6</v>
      </c>
      <c r="G71" s="261">
        <v>10.119999999999999</v>
      </c>
      <c r="H71" s="259">
        <f t="shared" si="3"/>
        <v>60.72</v>
      </c>
    </row>
    <row r="72" spans="1:8" ht="25.5">
      <c r="A72" s="127" t="s">
        <v>4686</v>
      </c>
      <c r="B72" s="167" t="s">
        <v>22</v>
      </c>
      <c r="C72" s="167">
        <v>180201</v>
      </c>
      <c r="D72" s="168" t="s">
        <v>4991</v>
      </c>
      <c r="E72" s="169" t="s">
        <v>23</v>
      </c>
      <c r="F72" s="170">
        <v>49</v>
      </c>
      <c r="G72" s="261">
        <v>36.5</v>
      </c>
      <c r="H72" s="259">
        <f t="shared" si="3"/>
        <v>1788.5</v>
      </c>
    </row>
    <row r="73" spans="1:8">
      <c r="A73" s="127" t="s">
        <v>4687</v>
      </c>
      <c r="B73" s="167" t="s">
        <v>22</v>
      </c>
      <c r="C73" s="167">
        <v>180205</v>
      </c>
      <c r="D73" s="168" t="s">
        <v>4992</v>
      </c>
      <c r="E73" s="169" t="s">
        <v>23</v>
      </c>
      <c r="F73" s="170">
        <v>21</v>
      </c>
      <c r="G73" s="261">
        <v>53.83</v>
      </c>
      <c r="H73" s="259">
        <f t="shared" si="3"/>
        <v>1130.43</v>
      </c>
    </row>
    <row r="74" spans="1:8" ht="38.25">
      <c r="A74" s="127" t="s">
        <v>4688</v>
      </c>
      <c r="B74" s="167" t="s">
        <v>22</v>
      </c>
      <c r="C74" s="167">
        <v>151803</v>
      </c>
      <c r="D74" s="168" t="s">
        <v>4993</v>
      </c>
      <c r="E74" s="169" t="s">
        <v>23</v>
      </c>
      <c r="F74" s="170">
        <v>10</v>
      </c>
      <c r="G74" s="261">
        <v>232.14</v>
      </c>
      <c r="H74" s="259">
        <f t="shared" si="3"/>
        <v>2321.4</v>
      </c>
    </row>
    <row r="75" spans="1:8" ht="38.25">
      <c r="A75" s="127" t="s">
        <v>4690</v>
      </c>
      <c r="B75" s="167" t="s">
        <v>22</v>
      </c>
      <c r="C75" s="167">
        <v>151810</v>
      </c>
      <c r="D75" s="168" t="s">
        <v>4994</v>
      </c>
      <c r="E75" s="169" t="s">
        <v>23</v>
      </c>
      <c r="F75" s="170">
        <v>2</v>
      </c>
      <c r="G75" s="261">
        <v>390.42</v>
      </c>
      <c r="H75" s="259">
        <f t="shared" si="3"/>
        <v>780.84</v>
      </c>
    </row>
    <row r="76" spans="1:8" ht="25.5">
      <c r="A76" s="258" t="s">
        <v>4692</v>
      </c>
      <c r="B76" s="167" t="s">
        <v>22</v>
      </c>
      <c r="C76" s="167">
        <v>160613</v>
      </c>
      <c r="D76" s="168" t="s">
        <v>4995</v>
      </c>
      <c r="E76" s="169" t="s">
        <v>23</v>
      </c>
      <c r="F76" s="170">
        <v>21</v>
      </c>
      <c r="G76" s="261">
        <v>261.55</v>
      </c>
      <c r="H76" s="259">
        <f t="shared" si="3"/>
        <v>5492.55</v>
      </c>
    </row>
    <row r="77" spans="1:8" ht="25.5">
      <c r="A77" s="258" t="s">
        <v>4693</v>
      </c>
      <c r="B77" s="167" t="s">
        <v>22</v>
      </c>
      <c r="C77" s="167">
        <v>160612</v>
      </c>
      <c r="D77" s="168" t="s">
        <v>4996</v>
      </c>
      <c r="E77" s="169" t="s">
        <v>23</v>
      </c>
      <c r="F77" s="170">
        <v>8</v>
      </c>
      <c r="G77" s="261">
        <v>36.57</v>
      </c>
      <c r="H77" s="259">
        <f t="shared" si="3"/>
        <v>292.56</v>
      </c>
    </row>
    <row r="78" spans="1:8" ht="38.25">
      <c r="A78" s="258" t="s">
        <v>4694</v>
      </c>
      <c r="B78" s="167" t="s">
        <v>22</v>
      </c>
      <c r="C78" s="167">
        <v>151806</v>
      </c>
      <c r="D78" s="168" t="s">
        <v>4997</v>
      </c>
      <c r="E78" s="169" t="s">
        <v>23</v>
      </c>
      <c r="F78" s="170">
        <v>1</v>
      </c>
      <c r="G78" s="261">
        <v>341.15</v>
      </c>
      <c r="H78" s="259">
        <f t="shared" si="3"/>
        <v>341.15</v>
      </c>
    </row>
    <row r="79" spans="1:8" s="197" customFormat="1" ht="15">
      <c r="A79" s="127">
        <v>8</v>
      </c>
      <c r="B79" s="167"/>
      <c r="C79" s="167"/>
      <c r="D79" s="168" t="s">
        <v>4679</v>
      </c>
      <c r="E79" s="169"/>
      <c r="F79" s="170">
        <v>0</v>
      </c>
      <c r="G79" s="261"/>
      <c r="H79" s="259">
        <f>SUM(H80:H90)</f>
        <v>12301.04</v>
      </c>
    </row>
    <row r="80" spans="1:8">
      <c r="A80" s="127" t="s">
        <v>4689</v>
      </c>
      <c r="B80" s="167" t="s">
        <v>22</v>
      </c>
      <c r="C80" s="167">
        <v>170129</v>
      </c>
      <c r="D80" s="168" t="s">
        <v>4908</v>
      </c>
      <c r="E80" s="169" t="s">
        <v>23</v>
      </c>
      <c r="F80" s="170">
        <v>8</v>
      </c>
      <c r="G80" s="261">
        <v>551.09</v>
      </c>
      <c r="H80" s="259">
        <f t="shared" ref="H80:H90" si="4">IFERROR(ROUND($G80*$F80,2),"")</f>
        <v>4408.72</v>
      </c>
    </row>
    <row r="81" spans="1:8" ht="25.5">
      <c r="A81" s="127" t="s">
        <v>4691</v>
      </c>
      <c r="B81" s="167" t="s">
        <v>22</v>
      </c>
      <c r="C81" s="167">
        <v>170351</v>
      </c>
      <c r="D81" s="168" t="s">
        <v>4909</v>
      </c>
      <c r="E81" s="169" t="s">
        <v>23</v>
      </c>
      <c r="F81" s="170">
        <v>4</v>
      </c>
      <c r="G81" s="261">
        <v>409.52</v>
      </c>
      <c r="H81" s="259">
        <f t="shared" si="4"/>
        <v>1638.08</v>
      </c>
    </row>
    <row r="82" spans="1:8">
      <c r="A82" s="127" t="s">
        <v>4873</v>
      </c>
      <c r="B82" s="167" t="s">
        <v>22</v>
      </c>
      <c r="C82" s="167">
        <v>140702</v>
      </c>
      <c r="D82" s="168" t="s">
        <v>4910</v>
      </c>
      <c r="E82" s="169" t="s">
        <v>273</v>
      </c>
      <c r="F82" s="170">
        <v>10</v>
      </c>
      <c r="G82" s="261">
        <v>238.78</v>
      </c>
      <c r="H82" s="259">
        <f t="shared" si="4"/>
        <v>2387.8000000000002</v>
      </c>
    </row>
    <row r="83" spans="1:8" ht="25.5">
      <c r="A83" s="127" t="s">
        <v>4874</v>
      </c>
      <c r="B83" s="167" t="s">
        <v>22</v>
      </c>
      <c r="C83" s="167">
        <v>170311</v>
      </c>
      <c r="D83" s="168" t="s">
        <v>4911</v>
      </c>
      <c r="E83" s="169" t="s">
        <v>23</v>
      </c>
      <c r="F83" s="170">
        <v>2</v>
      </c>
      <c r="G83" s="261">
        <v>46.86</v>
      </c>
      <c r="H83" s="259">
        <f t="shared" si="4"/>
        <v>93.72</v>
      </c>
    </row>
    <row r="84" spans="1:8" ht="25.5">
      <c r="A84" s="127" t="s">
        <v>4922</v>
      </c>
      <c r="B84" s="167" t="s">
        <v>22</v>
      </c>
      <c r="C84" s="167">
        <v>170117</v>
      </c>
      <c r="D84" s="168" t="s">
        <v>4912</v>
      </c>
      <c r="E84" s="169" t="s">
        <v>23</v>
      </c>
      <c r="F84" s="170">
        <v>2</v>
      </c>
      <c r="G84" s="261">
        <v>229.2</v>
      </c>
      <c r="H84" s="259">
        <f t="shared" si="4"/>
        <v>458.4</v>
      </c>
    </row>
    <row r="85" spans="1:8">
      <c r="A85" s="127" t="s">
        <v>4923</v>
      </c>
      <c r="B85" s="167" t="s">
        <v>22</v>
      </c>
      <c r="C85" s="167">
        <v>140701</v>
      </c>
      <c r="D85" s="168" t="s">
        <v>4913</v>
      </c>
      <c r="E85" s="169" t="s">
        <v>273</v>
      </c>
      <c r="F85" s="170">
        <v>1</v>
      </c>
      <c r="G85" s="261">
        <v>100.74</v>
      </c>
      <c r="H85" s="259">
        <f t="shared" si="4"/>
        <v>100.74</v>
      </c>
    </row>
    <row r="86" spans="1:8" ht="25.5">
      <c r="A86" s="127" t="s">
        <v>4924</v>
      </c>
      <c r="B86" s="167" t="s">
        <v>22</v>
      </c>
      <c r="C86" s="167">
        <v>140706</v>
      </c>
      <c r="D86" s="168" t="s">
        <v>4914</v>
      </c>
      <c r="E86" s="169" t="s">
        <v>273</v>
      </c>
      <c r="F86" s="170">
        <v>1</v>
      </c>
      <c r="G86" s="261">
        <v>95.92</v>
      </c>
      <c r="H86" s="259">
        <f t="shared" si="4"/>
        <v>95.92</v>
      </c>
    </row>
    <row r="87" spans="1:8" ht="38.25">
      <c r="A87" s="127" t="s">
        <v>4925</v>
      </c>
      <c r="B87" s="167" t="s">
        <v>22</v>
      </c>
      <c r="C87" s="167">
        <v>80201</v>
      </c>
      <c r="D87" s="168" t="s">
        <v>4915</v>
      </c>
      <c r="E87" s="169" t="s">
        <v>25</v>
      </c>
      <c r="F87" s="170">
        <v>3.08</v>
      </c>
      <c r="G87" s="261">
        <v>553.11</v>
      </c>
      <c r="H87" s="259">
        <f t="shared" si="4"/>
        <v>1703.58</v>
      </c>
    </row>
    <row r="88" spans="1:8">
      <c r="A88" s="127" t="s">
        <v>4926</v>
      </c>
      <c r="B88" s="167" t="s">
        <v>22</v>
      </c>
      <c r="C88" s="167">
        <v>180809</v>
      </c>
      <c r="D88" s="168" t="s">
        <v>4916</v>
      </c>
      <c r="E88" s="169" t="s">
        <v>23</v>
      </c>
      <c r="F88" s="170">
        <v>2</v>
      </c>
      <c r="G88" s="261">
        <v>161.56</v>
      </c>
      <c r="H88" s="259">
        <f t="shared" si="4"/>
        <v>323.12</v>
      </c>
    </row>
    <row r="89" spans="1:8">
      <c r="A89" s="127" t="s">
        <v>4961</v>
      </c>
      <c r="B89" s="167" t="s">
        <v>22</v>
      </c>
      <c r="C89" s="167">
        <v>140705</v>
      </c>
      <c r="D89" s="168" t="s">
        <v>4918</v>
      </c>
      <c r="E89" s="169" t="s">
        <v>273</v>
      </c>
      <c r="F89" s="170">
        <v>8</v>
      </c>
      <c r="G89" s="261">
        <v>117.74</v>
      </c>
      <c r="H89" s="259">
        <f t="shared" si="4"/>
        <v>941.92</v>
      </c>
    </row>
    <row r="90" spans="1:8">
      <c r="A90" s="127" t="s">
        <v>4962</v>
      </c>
      <c r="B90" s="167" t="s">
        <v>22</v>
      </c>
      <c r="C90" s="167">
        <v>142106</v>
      </c>
      <c r="D90" s="168" t="s">
        <v>4919</v>
      </c>
      <c r="E90" s="169" t="s">
        <v>23</v>
      </c>
      <c r="F90" s="170">
        <v>4</v>
      </c>
      <c r="G90" s="261">
        <v>37.26</v>
      </c>
      <c r="H90" s="259">
        <f t="shared" si="4"/>
        <v>149.04</v>
      </c>
    </row>
    <row r="91" spans="1:8" s="197" customFormat="1" ht="15">
      <c r="A91" s="127">
        <v>9</v>
      </c>
      <c r="B91" s="167"/>
      <c r="C91" s="167"/>
      <c r="D91" s="168" t="s">
        <v>6</v>
      </c>
      <c r="E91" s="169"/>
      <c r="F91" s="170">
        <v>0</v>
      </c>
      <c r="G91" s="261"/>
      <c r="H91" s="259">
        <f>SUM(H92:H92)</f>
        <v>1470.4</v>
      </c>
    </row>
    <row r="92" spans="1:8" ht="25.5">
      <c r="A92" s="127" t="s">
        <v>4696</v>
      </c>
      <c r="B92" s="167" t="s">
        <v>22</v>
      </c>
      <c r="C92" s="167">
        <v>90212</v>
      </c>
      <c r="D92" s="168" t="s">
        <v>4998</v>
      </c>
      <c r="E92" s="169" t="s">
        <v>25</v>
      </c>
      <c r="F92" s="170">
        <v>10</v>
      </c>
      <c r="G92" s="261">
        <v>147.04</v>
      </c>
      <c r="H92" s="259">
        <f>IFERROR(ROUND($G92*$F92,2),"")</f>
        <v>1470.4</v>
      </c>
    </row>
    <row r="93" spans="1:8" s="197" customFormat="1" ht="15">
      <c r="A93" s="127">
        <v>10</v>
      </c>
      <c r="B93" s="167"/>
      <c r="C93" s="167"/>
      <c r="D93" s="168" t="s">
        <v>4697</v>
      </c>
      <c r="E93" s="169"/>
      <c r="F93" s="170">
        <v>0</v>
      </c>
      <c r="G93" s="261"/>
      <c r="H93" s="259">
        <f>SUM(H94:H96)</f>
        <v>14634.8</v>
      </c>
    </row>
    <row r="94" spans="1:8">
      <c r="A94" s="127" t="s">
        <v>4931</v>
      </c>
      <c r="B94" s="167" t="s">
        <v>22</v>
      </c>
      <c r="C94" s="167">
        <v>200401</v>
      </c>
      <c r="D94" s="168" t="s">
        <v>4920</v>
      </c>
      <c r="E94" s="169" t="s">
        <v>25</v>
      </c>
      <c r="F94" s="170">
        <v>738.21</v>
      </c>
      <c r="G94" s="261">
        <v>12.35</v>
      </c>
      <c r="H94" s="259">
        <f>IFERROR(ROUND($G94*$F94,2),"")</f>
        <v>9116.89</v>
      </c>
    </row>
    <row r="95" spans="1:8" ht="38.25">
      <c r="A95" s="127" t="s">
        <v>4932</v>
      </c>
      <c r="B95" s="167" t="s">
        <v>22</v>
      </c>
      <c r="C95" s="167">
        <v>30304</v>
      </c>
      <c r="D95" s="168" t="s">
        <v>4943</v>
      </c>
      <c r="E95" s="169" t="s">
        <v>34</v>
      </c>
      <c r="F95" s="170">
        <v>66.930000000000007</v>
      </c>
      <c r="G95" s="261">
        <v>69.650000000000006</v>
      </c>
      <c r="H95" s="259">
        <f>IFERROR(ROUND($G95*$F95,2),"")</f>
        <v>4661.67</v>
      </c>
    </row>
    <row r="96" spans="1:8" ht="25.5">
      <c r="A96" s="127" t="s">
        <v>4933</v>
      </c>
      <c r="B96" s="167" t="s">
        <v>22</v>
      </c>
      <c r="C96" s="167">
        <v>190109</v>
      </c>
      <c r="D96" s="168" t="s">
        <v>4944</v>
      </c>
      <c r="E96" s="169" t="s">
        <v>23</v>
      </c>
      <c r="F96" s="170">
        <v>22</v>
      </c>
      <c r="G96" s="261">
        <v>38.92</v>
      </c>
      <c r="H96" s="259">
        <f>IFERROR(ROUND($G96*$F96,2),"")</f>
        <v>856.24</v>
      </c>
    </row>
    <row r="97" spans="1:8" s="197" customFormat="1" ht="15">
      <c r="A97" s="127">
        <v>11</v>
      </c>
      <c r="B97" s="167"/>
      <c r="C97" s="167"/>
      <c r="D97" s="168" t="s">
        <v>4934</v>
      </c>
      <c r="E97" s="169"/>
      <c r="F97" s="170">
        <v>0</v>
      </c>
      <c r="G97" s="261"/>
      <c r="H97" s="259">
        <f>SUM(H98:H102)</f>
        <v>6234.3600000000006</v>
      </c>
    </row>
    <row r="98" spans="1:8" ht="38.25">
      <c r="A98" s="127" t="s">
        <v>4963</v>
      </c>
      <c r="B98" s="167" t="s">
        <v>22</v>
      </c>
      <c r="C98" s="167">
        <v>40238</v>
      </c>
      <c r="D98" s="168" t="s">
        <v>4945</v>
      </c>
      <c r="E98" s="169" t="s">
        <v>25</v>
      </c>
      <c r="F98" s="170">
        <v>21.6</v>
      </c>
      <c r="G98" s="261">
        <v>86.13</v>
      </c>
      <c r="H98" s="259">
        <f>IFERROR(ROUND($G98*$F98,2),"")</f>
        <v>1860.41</v>
      </c>
    </row>
    <row r="99" spans="1:8" ht="25.5">
      <c r="A99" s="127" t="s">
        <v>4964</v>
      </c>
      <c r="B99" s="167" t="s">
        <v>22</v>
      </c>
      <c r="C99" s="167">
        <v>40324</v>
      </c>
      <c r="D99" s="168" t="s">
        <v>4646</v>
      </c>
      <c r="E99" s="169" t="s">
        <v>34</v>
      </c>
      <c r="F99" s="170">
        <v>1.68</v>
      </c>
      <c r="G99" s="261">
        <v>838.36</v>
      </c>
      <c r="H99" s="259">
        <f>IFERROR(ROUND($G99*$F99,2),"")</f>
        <v>1408.44</v>
      </c>
    </row>
    <row r="100" spans="1:8" ht="25.5">
      <c r="A100" s="127" t="s">
        <v>4965</v>
      </c>
      <c r="B100" s="167" t="s">
        <v>22</v>
      </c>
      <c r="C100" s="167">
        <v>40328</v>
      </c>
      <c r="D100" s="168" t="s">
        <v>4644</v>
      </c>
      <c r="E100" s="169" t="s">
        <v>156</v>
      </c>
      <c r="F100" s="170">
        <v>63.99</v>
      </c>
      <c r="G100" s="261">
        <v>16.920000000000002</v>
      </c>
      <c r="H100" s="259">
        <f>IFERROR(ROUND($G100*$F100,2),"")</f>
        <v>1082.71</v>
      </c>
    </row>
    <row r="101" spans="1:8" ht="38.25">
      <c r="A101" s="127" t="s">
        <v>4969</v>
      </c>
      <c r="B101" s="167" t="s">
        <v>22</v>
      </c>
      <c r="C101" s="167">
        <v>40231</v>
      </c>
      <c r="D101" s="168" t="s">
        <v>4999</v>
      </c>
      <c r="E101" s="169" t="s">
        <v>34</v>
      </c>
      <c r="F101" s="170">
        <v>1.49</v>
      </c>
      <c r="G101" s="261">
        <v>649.52</v>
      </c>
      <c r="H101" s="259">
        <f>IFERROR(ROUND($G101*$F101,2),"")</f>
        <v>967.78</v>
      </c>
    </row>
    <row r="102" spans="1:8" ht="25.5">
      <c r="A102" s="127" t="s">
        <v>4970</v>
      </c>
      <c r="B102" s="167" t="s">
        <v>22</v>
      </c>
      <c r="C102" s="167">
        <v>40246</v>
      </c>
      <c r="D102" s="168" t="s">
        <v>4645</v>
      </c>
      <c r="E102" s="169" t="s">
        <v>156</v>
      </c>
      <c r="F102" s="170">
        <v>43.76</v>
      </c>
      <c r="G102" s="261">
        <v>20.91</v>
      </c>
      <c r="H102" s="259">
        <f>IFERROR(ROUND($G102*$F102,2),"")</f>
        <v>915.02</v>
      </c>
    </row>
    <row r="103" spans="1:8" s="197" customFormat="1" ht="15">
      <c r="A103" s="127">
        <v>12</v>
      </c>
      <c r="B103" s="167"/>
      <c r="C103" s="167"/>
      <c r="D103" s="168" t="s">
        <v>4973</v>
      </c>
      <c r="E103" s="169"/>
      <c r="F103" s="170">
        <v>0</v>
      </c>
      <c r="G103" s="261"/>
      <c r="H103" s="259">
        <f>SUM(H104)</f>
        <v>1069.3499999999999</v>
      </c>
    </row>
    <row r="104" spans="1:8" ht="38.25">
      <c r="A104" s="127" t="s">
        <v>4971</v>
      </c>
      <c r="B104" s="167" t="s">
        <v>663</v>
      </c>
      <c r="C104" s="167">
        <v>5</v>
      </c>
      <c r="D104" s="168" t="s">
        <v>5000</v>
      </c>
      <c r="E104" s="169" t="s">
        <v>23</v>
      </c>
      <c r="F104" s="170">
        <v>1</v>
      </c>
      <c r="G104" s="261">
        <v>1069.3499999999999</v>
      </c>
      <c r="H104" s="259">
        <f>IFERROR(ROUND($G104*$F104,2),"")</f>
        <v>1069.3499999999999</v>
      </c>
    </row>
    <row r="105" spans="1:8" ht="24">
      <c r="B105" s="167"/>
      <c r="C105" s="167"/>
      <c r="D105" s="262" t="s">
        <v>4978</v>
      </c>
      <c r="E105" s="169" t="s">
        <v>1605</v>
      </c>
      <c r="F105" s="170"/>
      <c r="G105" s="168" t="s">
        <v>657</v>
      </c>
      <c r="H105" s="259">
        <f>ROUND(SUM(H103+H97+H93+H91+H79+H65+H55+H50+H27+H21+H9+H5),2)</f>
        <v>335703.55</v>
      </c>
    </row>
    <row r="106" spans="1:8">
      <c r="B106" s="167"/>
      <c r="C106" s="167"/>
      <c r="D106" s="168" t="s">
        <v>1605</v>
      </c>
      <c r="E106" s="169" t="s">
        <v>1605</v>
      </c>
      <c r="F106" s="170"/>
      <c r="G106" s="117">
        <v>0</v>
      </c>
      <c r="H106" s="172">
        <f>IFERROR(ROUND($G106*$F106,2),"")</f>
        <v>0</v>
      </c>
    </row>
    <row r="107" spans="1:8">
      <c r="B107" s="167"/>
      <c r="C107" s="167"/>
      <c r="D107" s="168" t="s">
        <v>1605</v>
      </c>
      <c r="E107" s="169" t="s">
        <v>1605</v>
      </c>
      <c r="F107" s="170"/>
      <c r="G107" s="117">
        <v>0</v>
      </c>
      <c r="H107" s="172">
        <f>IFERROR(ROUND($G107*$F107,2),"")</f>
        <v>0</v>
      </c>
    </row>
    <row r="108" spans="1:8">
      <c r="B108" s="167"/>
      <c r="C108" s="167"/>
      <c r="D108" s="168" t="s">
        <v>1605</v>
      </c>
      <c r="E108" s="169" t="s">
        <v>1605</v>
      </c>
      <c r="F108" s="170"/>
      <c r="G108" s="117">
        <v>0</v>
      </c>
      <c r="H108" s="172">
        <f>IFERROR(ROUND($G108*$F108,2),"")</f>
        <v>0</v>
      </c>
    </row>
    <row r="109" spans="1:8">
      <c r="B109" s="167"/>
      <c r="C109" s="167"/>
      <c r="D109" s="168" t="s">
        <v>1605</v>
      </c>
      <c r="E109" s="169" t="s">
        <v>1605</v>
      </c>
      <c r="F109" s="170"/>
      <c r="G109" s="117">
        <v>0</v>
      </c>
      <c r="H109" s="172">
        <f>IFERROR(ROUND($G109*$F109,2),"")</f>
        <v>0</v>
      </c>
    </row>
    <row r="110" spans="1:8">
      <c r="B110" s="167"/>
      <c r="C110" s="167"/>
      <c r="D110" s="168"/>
      <c r="E110" s="169"/>
      <c r="F110" s="170"/>
      <c r="G110" s="117"/>
      <c r="H110" s="172"/>
    </row>
    <row r="111" spans="1:8">
      <c r="B111" s="167"/>
      <c r="C111" s="167"/>
      <c r="D111" s="168" t="s">
        <v>1605</v>
      </c>
      <c r="E111" s="169" t="s">
        <v>1605</v>
      </c>
      <c r="F111" s="170"/>
      <c r="G111" s="117">
        <v>0</v>
      </c>
      <c r="H111" s="172">
        <f>IFERROR(ROUND($G111*$F111,2),"")</f>
        <v>0</v>
      </c>
    </row>
    <row r="112" spans="1:8">
      <c r="B112" s="167"/>
      <c r="C112" s="167"/>
      <c r="D112" s="168" t="s">
        <v>1605</v>
      </c>
      <c r="E112" s="169" t="s">
        <v>1605</v>
      </c>
      <c r="F112" s="170"/>
      <c r="G112" s="117">
        <v>0</v>
      </c>
      <c r="H112" s="172">
        <f>IFERROR(ROUND($G112*$F112,2),"")</f>
        <v>0</v>
      </c>
    </row>
    <row r="113" spans="2:8">
      <c r="B113" s="167"/>
      <c r="C113" s="167"/>
      <c r="D113" s="168" t="s">
        <v>1605</v>
      </c>
      <c r="E113" s="169" t="s">
        <v>1605</v>
      </c>
      <c r="F113" s="170"/>
      <c r="G113" s="117">
        <v>0</v>
      </c>
      <c r="H113" s="172">
        <f>IFERROR(ROUND($G113*$F113,2),"")</f>
        <v>0</v>
      </c>
    </row>
    <row r="114" spans="2:8">
      <c r="B114" s="167"/>
      <c r="C114" s="167"/>
      <c r="D114" s="168" t="s">
        <v>1605</v>
      </c>
      <c r="E114" s="169" t="s">
        <v>1605</v>
      </c>
      <c r="F114" s="170"/>
      <c r="G114" s="117">
        <v>0</v>
      </c>
      <c r="H114" s="172">
        <f>IFERROR(ROUND($G114*$F114,2),"")</f>
        <v>0</v>
      </c>
    </row>
    <row r="115" spans="2:8">
      <c r="B115" s="167"/>
      <c r="C115" s="167"/>
      <c r="D115" s="168"/>
      <c r="E115" s="169"/>
      <c r="F115" s="170"/>
      <c r="G115" s="117"/>
      <c r="H115" s="172"/>
    </row>
    <row r="116" spans="2:8">
      <c r="B116" s="167"/>
      <c r="C116" s="167"/>
      <c r="D116" s="168" t="s">
        <v>1605</v>
      </c>
      <c r="E116" s="169" t="s">
        <v>1605</v>
      </c>
      <c r="F116" s="170"/>
      <c r="G116" s="117">
        <v>0</v>
      </c>
      <c r="H116" s="172">
        <f t="shared" ref="H116:H143" si="5">IFERROR(ROUND($G116*$F116,2),"")</f>
        <v>0</v>
      </c>
    </row>
    <row r="117" spans="2:8">
      <c r="B117" s="167"/>
      <c r="C117" s="167"/>
      <c r="D117" s="168" t="s">
        <v>1605</v>
      </c>
      <c r="E117" s="169" t="s">
        <v>1605</v>
      </c>
      <c r="F117" s="170"/>
      <c r="G117" s="117">
        <v>0</v>
      </c>
      <c r="H117" s="172">
        <f t="shared" si="5"/>
        <v>0</v>
      </c>
    </row>
    <row r="118" spans="2:8">
      <c r="B118" s="167"/>
      <c r="C118" s="167"/>
      <c r="D118" s="168" t="s">
        <v>1605</v>
      </c>
      <c r="E118" s="169" t="s">
        <v>1605</v>
      </c>
      <c r="F118" s="170"/>
      <c r="G118" s="117">
        <v>0</v>
      </c>
      <c r="H118" s="172">
        <f t="shared" si="5"/>
        <v>0</v>
      </c>
    </row>
    <row r="119" spans="2:8">
      <c r="B119" s="167"/>
      <c r="C119" s="167"/>
      <c r="D119" s="168" t="s">
        <v>1605</v>
      </c>
      <c r="E119" s="169" t="s">
        <v>1605</v>
      </c>
      <c r="F119" s="170"/>
      <c r="G119" s="117">
        <v>0</v>
      </c>
      <c r="H119" s="172">
        <f t="shared" si="5"/>
        <v>0</v>
      </c>
    </row>
    <row r="120" spans="2:8">
      <c r="B120" s="167"/>
      <c r="C120" s="167"/>
      <c r="D120" s="168" t="s">
        <v>1605</v>
      </c>
      <c r="E120" s="169" t="s">
        <v>1605</v>
      </c>
      <c r="F120" s="170"/>
      <c r="G120" s="117">
        <v>0</v>
      </c>
      <c r="H120" s="172">
        <f t="shared" si="5"/>
        <v>0</v>
      </c>
    </row>
    <row r="121" spans="2:8">
      <c r="B121" s="167"/>
      <c r="C121" s="167"/>
      <c r="D121" s="168" t="s">
        <v>1605</v>
      </c>
      <c r="E121" s="169" t="s">
        <v>1605</v>
      </c>
      <c r="F121" s="170"/>
      <c r="G121" s="117">
        <v>0</v>
      </c>
      <c r="H121" s="172">
        <f t="shared" si="5"/>
        <v>0</v>
      </c>
    </row>
    <row r="122" spans="2:8">
      <c r="B122" s="167"/>
      <c r="C122" s="167"/>
      <c r="D122" s="168" t="s">
        <v>1605</v>
      </c>
      <c r="E122" s="169" t="s">
        <v>1605</v>
      </c>
      <c r="F122" s="170"/>
      <c r="G122" s="117">
        <v>0</v>
      </c>
      <c r="H122" s="172">
        <f t="shared" si="5"/>
        <v>0</v>
      </c>
    </row>
    <row r="123" spans="2:8">
      <c r="B123" s="167"/>
      <c r="C123" s="167"/>
      <c r="D123" s="168" t="s">
        <v>1605</v>
      </c>
      <c r="E123" s="169" t="s">
        <v>1605</v>
      </c>
      <c r="F123" s="170"/>
      <c r="G123" s="117">
        <v>0</v>
      </c>
      <c r="H123" s="172">
        <f t="shared" si="5"/>
        <v>0</v>
      </c>
    </row>
    <row r="124" spans="2:8">
      <c r="B124" s="167"/>
      <c r="C124" s="167"/>
      <c r="D124" s="168" t="s">
        <v>1605</v>
      </c>
      <c r="E124" s="169" t="s">
        <v>1605</v>
      </c>
      <c r="F124" s="170"/>
      <c r="G124" s="117">
        <v>0</v>
      </c>
      <c r="H124" s="172">
        <f t="shared" si="5"/>
        <v>0</v>
      </c>
    </row>
    <row r="125" spans="2:8">
      <c r="B125" s="167"/>
      <c r="C125" s="167"/>
      <c r="D125" s="168" t="s">
        <v>1605</v>
      </c>
      <c r="E125" s="169" t="s">
        <v>1605</v>
      </c>
      <c r="F125" s="170"/>
      <c r="G125" s="117">
        <v>0</v>
      </c>
      <c r="H125" s="172">
        <f t="shared" si="5"/>
        <v>0</v>
      </c>
    </row>
    <row r="126" spans="2:8">
      <c r="B126" s="167"/>
      <c r="C126" s="167"/>
      <c r="D126" s="168" t="s">
        <v>1605</v>
      </c>
      <c r="E126" s="169" t="s">
        <v>1605</v>
      </c>
      <c r="F126" s="170"/>
      <c r="G126" s="117">
        <v>0</v>
      </c>
      <c r="H126" s="172">
        <f t="shared" si="5"/>
        <v>0</v>
      </c>
    </row>
    <row r="127" spans="2:8">
      <c r="B127" s="167"/>
      <c r="C127" s="167"/>
      <c r="D127" s="168" t="s">
        <v>1605</v>
      </c>
      <c r="E127" s="169" t="s">
        <v>1605</v>
      </c>
      <c r="F127" s="170"/>
      <c r="G127" s="117">
        <v>0</v>
      </c>
      <c r="H127" s="172">
        <f t="shared" si="5"/>
        <v>0</v>
      </c>
    </row>
    <row r="128" spans="2:8">
      <c r="B128" s="167"/>
      <c r="C128" s="167"/>
      <c r="D128" s="168" t="s">
        <v>1605</v>
      </c>
      <c r="E128" s="169" t="s">
        <v>1605</v>
      </c>
      <c r="F128" s="170"/>
      <c r="G128" s="117">
        <v>0</v>
      </c>
      <c r="H128" s="172">
        <f t="shared" si="5"/>
        <v>0</v>
      </c>
    </row>
    <row r="129" spans="2:8">
      <c r="B129" s="167"/>
      <c r="C129" s="167"/>
      <c r="D129" s="168" t="s">
        <v>1605</v>
      </c>
      <c r="E129" s="169" t="s">
        <v>1605</v>
      </c>
      <c r="F129" s="170"/>
      <c r="G129" s="117">
        <v>0</v>
      </c>
      <c r="H129" s="172">
        <f t="shared" si="5"/>
        <v>0</v>
      </c>
    </row>
    <row r="130" spans="2:8">
      <c r="B130" s="167"/>
      <c r="C130" s="167"/>
      <c r="D130" s="168" t="s">
        <v>1605</v>
      </c>
      <c r="E130" s="169" t="s">
        <v>1605</v>
      </c>
      <c r="F130" s="170"/>
      <c r="G130" s="117">
        <v>0</v>
      </c>
      <c r="H130" s="172">
        <f t="shared" si="5"/>
        <v>0</v>
      </c>
    </row>
    <row r="131" spans="2:8">
      <c r="B131" s="167"/>
      <c r="C131" s="167"/>
      <c r="D131" s="168" t="s">
        <v>1605</v>
      </c>
      <c r="E131" s="169" t="s">
        <v>1605</v>
      </c>
      <c r="F131" s="170"/>
      <c r="G131" s="117">
        <v>0</v>
      </c>
      <c r="H131" s="172">
        <f t="shared" si="5"/>
        <v>0</v>
      </c>
    </row>
    <row r="132" spans="2:8">
      <c r="B132" s="167"/>
      <c r="C132" s="167"/>
      <c r="D132" s="168" t="s">
        <v>1605</v>
      </c>
      <c r="E132" s="169" t="s">
        <v>1605</v>
      </c>
      <c r="F132" s="170"/>
      <c r="G132" s="117">
        <v>0</v>
      </c>
      <c r="H132" s="172">
        <f t="shared" si="5"/>
        <v>0</v>
      </c>
    </row>
    <row r="133" spans="2:8">
      <c r="B133" s="167"/>
      <c r="C133" s="167"/>
      <c r="D133" s="168" t="s">
        <v>1605</v>
      </c>
      <c r="E133" s="169" t="s">
        <v>1605</v>
      </c>
      <c r="F133" s="170"/>
      <c r="G133" s="117">
        <v>0</v>
      </c>
      <c r="H133" s="172">
        <f t="shared" si="5"/>
        <v>0</v>
      </c>
    </row>
    <row r="134" spans="2:8">
      <c r="B134" s="167"/>
      <c r="C134" s="167"/>
      <c r="D134" s="168" t="s">
        <v>1605</v>
      </c>
      <c r="E134" s="169" t="s">
        <v>1605</v>
      </c>
      <c r="F134" s="170"/>
      <c r="G134" s="117">
        <v>0</v>
      </c>
      <c r="H134" s="172">
        <f t="shared" si="5"/>
        <v>0</v>
      </c>
    </row>
    <row r="135" spans="2:8">
      <c r="B135" s="167"/>
      <c r="C135" s="167"/>
      <c r="D135" s="168" t="s">
        <v>1605</v>
      </c>
      <c r="E135" s="169" t="s">
        <v>1605</v>
      </c>
      <c r="F135" s="170"/>
      <c r="G135" s="117">
        <v>0</v>
      </c>
      <c r="H135" s="172">
        <f t="shared" si="5"/>
        <v>0</v>
      </c>
    </row>
    <row r="136" spans="2:8">
      <c r="B136" s="167"/>
      <c r="C136" s="167"/>
      <c r="D136" s="168" t="s">
        <v>1605</v>
      </c>
      <c r="E136" s="169" t="s">
        <v>1605</v>
      </c>
      <c r="F136" s="170"/>
      <c r="G136" s="117">
        <v>0</v>
      </c>
      <c r="H136" s="172">
        <f t="shared" si="5"/>
        <v>0</v>
      </c>
    </row>
    <row r="137" spans="2:8">
      <c r="B137" s="167"/>
      <c r="C137" s="167"/>
      <c r="D137" s="168" t="s">
        <v>1605</v>
      </c>
      <c r="E137" s="169" t="s">
        <v>1605</v>
      </c>
      <c r="F137" s="170"/>
      <c r="G137" s="117">
        <v>0</v>
      </c>
      <c r="H137" s="172">
        <f t="shared" si="5"/>
        <v>0</v>
      </c>
    </row>
    <row r="138" spans="2:8">
      <c r="B138" s="167"/>
      <c r="C138" s="167"/>
      <c r="D138" s="168" t="s">
        <v>1605</v>
      </c>
      <c r="E138" s="169" t="s">
        <v>1605</v>
      </c>
      <c r="F138" s="170"/>
      <c r="G138" s="117">
        <v>0</v>
      </c>
      <c r="H138" s="172">
        <f t="shared" si="5"/>
        <v>0</v>
      </c>
    </row>
    <row r="139" spans="2:8">
      <c r="B139" s="167"/>
      <c r="C139" s="167"/>
      <c r="D139" s="168" t="s">
        <v>1605</v>
      </c>
      <c r="E139" s="169" t="s">
        <v>1605</v>
      </c>
      <c r="F139" s="170"/>
      <c r="G139" s="117">
        <v>0</v>
      </c>
      <c r="H139" s="172">
        <f t="shared" si="5"/>
        <v>0</v>
      </c>
    </row>
    <row r="140" spans="2:8">
      <c r="B140" s="167"/>
      <c r="C140" s="167"/>
      <c r="D140" s="168" t="s">
        <v>1605</v>
      </c>
      <c r="E140" s="169" t="s">
        <v>1605</v>
      </c>
      <c r="F140" s="170"/>
      <c r="G140" s="117">
        <v>0</v>
      </c>
      <c r="H140" s="172">
        <f t="shared" si="5"/>
        <v>0</v>
      </c>
    </row>
    <row r="141" spans="2:8">
      <c r="B141" s="167"/>
      <c r="C141" s="167"/>
      <c r="D141" s="168" t="s">
        <v>1605</v>
      </c>
      <c r="E141" s="169" t="s">
        <v>1605</v>
      </c>
      <c r="F141" s="170"/>
      <c r="G141" s="117">
        <v>0</v>
      </c>
      <c r="H141" s="172">
        <f t="shared" si="5"/>
        <v>0</v>
      </c>
    </row>
    <row r="142" spans="2:8">
      <c r="B142" s="167"/>
      <c r="C142" s="167"/>
      <c r="D142" s="168" t="s">
        <v>1605</v>
      </c>
      <c r="E142" s="169" t="s">
        <v>1605</v>
      </c>
      <c r="F142" s="170"/>
      <c r="G142" s="117">
        <v>0</v>
      </c>
      <c r="H142" s="172">
        <f t="shared" si="5"/>
        <v>0</v>
      </c>
    </row>
    <row r="143" spans="2:8">
      <c r="B143" s="167"/>
      <c r="C143" s="167"/>
      <c r="D143" s="168" t="s">
        <v>1605</v>
      </c>
      <c r="E143" s="169" t="s">
        <v>1605</v>
      </c>
      <c r="F143" s="170"/>
      <c r="G143" s="117">
        <v>0</v>
      </c>
      <c r="H143" s="172">
        <f t="shared" si="5"/>
        <v>0</v>
      </c>
    </row>
    <row r="144" spans="2:8">
      <c r="B144" s="167"/>
      <c r="C144" s="167"/>
      <c r="D144" s="168"/>
      <c r="E144" s="169"/>
      <c r="F144" s="170"/>
      <c r="G144" s="117"/>
      <c r="H144" s="172"/>
    </row>
    <row r="145" spans="1:8">
      <c r="B145" s="167"/>
      <c r="C145" s="167"/>
      <c r="D145" s="168" t="s">
        <v>1605</v>
      </c>
      <c r="E145" s="169" t="s">
        <v>1605</v>
      </c>
      <c r="F145" s="170"/>
      <c r="G145" s="117">
        <v>0</v>
      </c>
      <c r="H145" s="172">
        <f>IFERROR(ROUND($G145*$F145,2),"")</f>
        <v>0</v>
      </c>
    </row>
    <row r="146" spans="1:8">
      <c r="B146" s="167"/>
      <c r="C146" s="167"/>
      <c r="D146" s="168"/>
      <c r="E146" s="169"/>
      <c r="F146" s="170"/>
      <c r="G146" s="117"/>
      <c r="H146" s="172"/>
    </row>
    <row r="147" spans="1:8">
      <c r="B147" s="167"/>
      <c r="C147" s="167"/>
      <c r="D147" s="168" t="s">
        <v>1605</v>
      </c>
      <c r="E147" s="169" t="s">
        <v>1605</v>
      </c>
      <c r="F147" s="170"/>
      <c r="G147" s="117">
        <v>0</v>
      </c>
      <c r="H147" s="172">
        <f>IFERROR(ROUND($G147*$F147,2),"")</f>
        <v>0</v>
      </c>
    </row>
    <row r="148" spans="1:8">
      <c r="B148" s="167"/>
      <c r="C148" s="167"/>
      <c r="D148" s="168"/>
      <c r="E148" s="169"/>
      <c r="F148" s="170"/>
      <c r="G148" s="171"/>
    </row>
    <row r="149" spans="1:8">
      <c r="A149" s="118"/>
      <c r="B149" s="119"/>
      <c r="C149" s="119"/>
      <c r="D149" s="119"/>
      <c r="E149" s="119"/>
      <c r="F149" s="128"/>
      <c r="G149" s="120"/>
      <c r="H149" s="88"/>
    </row>
    <row r="150" spans="1:8">
      <c r="A150" s="121"/>
      <c r="B150" s="121"/>
      <c r="C150" s="121"/>
    </row>
    <row r="151" spans="1:8">
      <c r="A151" s="121"/>
      <c r="B151" s="121"/>
      <c r="C151" s="121"/>
    </row>
    <row r="152" spans="1:8">
      <c r="A152" s="121"/>
      <c r="B152" s="121"/>
      <c r="C152" s="121"/>
      <c r="D152" s="125"/>
    </row>
    <row r="153" spans="1:8">
      <c r="A153" s="121"/>
      <c r="B153" s="121"/>
      <c r="C153" s="121"/>
    </row>
    <row r="154" spans="1:8">
      <c r="A154" s="121"/>
      <c r="B154" s="121"/>
      <c r="C154" s="121"/>
    </row>
    <row r="155" spans="1:8">
      <c r="A155" s="121"/>
      <c r="B155" s="121"/>
      <c r="C155" s="121"/>
    </row>
    <row r="156" spans="1:8">
      <c r="A156" s="121"/>
      <c r="B156" s="121"/>
      <c r="C156" s="121"/>
    </row>
    <row r="157" spans="1:8">
      <c r="A157" s="121"/>
      <c r="B157" s="121"/>
      <c r="C157" s="121"/>
    </row>
    <row r="158" spans="1:8">
      <c r="A158" s="126"/>
    </row>
  </sheetData>
  <mergeCells count="3997">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s>
  <printOptions horizontalCentered="1"/>
  <pageMargins left="0.39370078740157483" right="0.39370078740157483" top="1.925" bottom="0.78740157480314965" header="0.19685039370078741" footer="0.19685039370078741"/>
  <pageSetup paperSize="9" scale="67"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tabColor rgb="FF002060"/>
    <pageSetUpPr fitToPage="1"/>
  </sheetPr>
  <dimension ref="A1:XEP156"/>
  <sheetViews>
    <sheetView view="pageBreakPreview" topLeftCell="A140" zoomScale="98" zoomScaleNormal="80" zoomScaleSheetLayoutView="98" zoomScalePageLayoutView="70" workbookViewId="0">
      <selection activeCell="J143" sqref="J143"/>
    </sheetView>
  </sheetViews>
  <sheetFormatPr defaultColWidth="9" defaultRowHeight="20.100000000000001" customHeight="1"/>
  <cols>
    <col min="1" max="1" width="38.875" style="290" customWidth="1"/>
    <col min="2" max="2" width="14.375" style="210" customWidth="1"/>
    <col min="3" max="3" width="14.25" style="211" customWidth="1"/>
    <col min="4" max="4" width="16.625" style="211" customWidth="1"/>
    <col min="5" max="5" width="17.25" style="211" customWidth="1"/>
    <col min="6" max="6" width="18" style="211" bestFit="1" customWidth="1"/>
    <col min="7" max="8" width="14.375" style="211" customWidth="1"/>
    <col min="9" max="9" width="14.375" style="290" customWidth="1"/>
    <col min="10" max="10" width="8.75" style="289" customWidth="1"/>
    <col min="11" max="11" width="10.75" style="31" customWidth="1"/>
    <col min="12" max="12" width="9" style="31"/>
    <col min="13" max="13" width="10.5" style="31" bestFit="1" customWidth="1"/>
    <col min="14" max="16384" width="9" style="31"/>
  </cols>
  <sheetData>
    <row r="1" spans="1:990 16370:16370" s="17" customFormat="1" ht="24.95" customHeight="1">
      <c r="A1" s="489" t="s">
        <v>3332</v>
      </c>
      <c r="B1" s="489"/>
      <c r="C1" s="489"/>
      <c r="D1" s="489"/>
      <c r="E1" s="489"/>
      <c r="F1" s="489"/>
      <c r="G1" s="489"/>
      <c r="H1" s="489"/>
      <c r="I1" s="489"/>
      <c r="J1" s="489"/>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662</v>
      </c>
    </row>
    <row r="2" spans="1:990 16370:16370" s="17" customFormat="1" ht="20.100000000000001" customHeight="1">
      <c r="A2" s="299" t="str">
        <f>BDI!$A$4</f>
        <v>OBRA:</v>
      </c>
      <c r="B2" s="491" t="str">
        <f>ORCAMENTO!C2</f>
        <v>REFORMA PÓRTICO PARQUE ELCI PEREIRA</v>
      </c>
      <c r="C2" s="491"/>
      <c r="D2" s="491"/>
      <c r="E2" s="491"/>
      <c r="F2" s="491"/>
      <c r="G2" s="491"/>
      <c r="H2" s="491"/>
      <c r="I2" s="491"/>
      <c r="J2" s="491"/>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22</v>
      </c>
    </row>
    <row r="3" spans="1:990 16370:16370" s="17" customFormat="1" ht="15" customHeight="1">
      <c r="A3" s="299" t="str">
        <f>BDI!$A$5</f>
        <v>ENDEREÇO:</v>
      </c>
      <c r="B3" s="492" t="str">
        <f>ORCAMENTO!C3</f>
        <v>BAIXO GUANDU - ES</v>
      </c>
      <c r="C3" s="492"/>
      <c r="D3" s="492"/>
      <c r="E3" s="492"/>
      <c r="F3" s="492"/>
      <c r="G3" s="492"/>
      <c r="H3" s="492"/>
      <c r="I3" s="492"/>
      <c r="J3" s="492"/>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1439</v>
      </c>
    </row>
    <row r="4" spans="1:990 16370:16370" ht="20.100000000000001" customHeight="1">
      <c r="A4" s="200">
        <v>1</v>
      </c>
      <c r="B4" s="490" t="str">
        <f>INDEX(ORCAMENTO!$E:$E,MATCH(A4,ORCAMENTO!$B:$B,0))</f>
        <v>SERVIÇOS PRELIMINARES</v>
      </c>
      <c r="C4" s="490"/>
      <c r="D4" s="490"/>
      <c r="E4" s="490"/>
      <c r="F4" s="490"/>
      <c r="G4" s="490"/>
      <c r="H4" s="490"/>
      <c r="I4" s="490"/>
      <c r="J4" s="490"/>
    </row>
    <row r="5" spans="1:990 16370:16370" ht="31.5" customHeight="1">
      <c r="A5" s="257" t="s">
        <v>3315</v>
      </c>
      <c r="B5" s="487" t="str">
        <f>INDEX(ORCAMENTO!$E:$E,MATCH(A5,ORCAMENTO!$B:$B,0))</f>
        <v>Placa De Obra Nas Dimensões De 2.0 X 4.0 M, Padrão Der</v>
      </c>
      <c r="C5" s="487"/>
      <c r="D5" s="487"/>
      <c r="E5" s="487"/>
      <c r="F5" s="487"/>
      <c r="G5" s="487"/>
      <c r="H5" s="487"/>
      <c r="I5" s="201" t="str">
        <f>INDEX(ORCAMENTO!$F:$F,MATCH(A5,ORCAMENTO!$B:$B,0))</f>
        <v>m2</v>
      </c>
      <c r="J5" s="202" cm="1">
        <f t="array" ref="J5">J7:J7</f>
        <v>8</v>
      </c>
    </row>
    <row r="6" spans="1:990 16370:16370" ht="21.95" customHeight="1">
      <c r="A6" s="203" t="s">
        <v>667</v>
      </c>
      <c r="B6" s="204" t="s">
        <v>8693</v>
      </c>
      <c r="C6" s="204" t="s">
        <v>8694</v>
      </c>
      <c r="D6" s="204"/>
      <c r="E6" s="203"/>
      <c r="F6" s="203"/>
      <c r="G6" s="203"/>
      <c r="H6" s="203"/>
      <c r="I6" s="203"/>
      <c r="J6" s="205"/>
    </row>
    <row r="7" spans="1:990 16370:16370" s="206" customFormat="1" ht="31.5" customHeight="1">
      <c r="A7" s="340" t="s">
        <v>38229</v>
      </c>
      <c r="B7" s="208">
        <v>4</v>
      </c>
      <c r="C7" s="208">
        <v>2</v>
      </c>
      <c r="D7" s="212"/>
      <c r="E7" s="213"/>
      <c r="F7" s="207"/>
      <c r="G7" s="207"/>
      <c r="H7" s="207"/>
      <c r="I7" s="207"/>
      <c r="J7" s="209">
        <f>B7*C7</f>
        <v>8</v>
      </c>
      <c r="K7" s="31"/>
      <c r="L7" s="31"/>
      <c r="M7" s="31"/>
      <c r="N7" s="31"/>
    </row>
    <row r="8" spans="1:990 16370:16370" ht="17.25" customHeight="1">
      <c r="A8" s="200">
        <v>2</v>
      </c>
      <c r="B8" s="484" t="str">
        <f>INDEX(ORCAMENTO!$E:$E,MATCH(A8,ORCAMENTO!$B:$B,0))</f>
        <v>DEMOLIÇÕES E MOVIMENTAÇÕES DE TERRA</v>
      </c>
      <c r="C8" s="485"/>
      <c r="D8" s="485"/>
      <c r="E8" s="485"/>
      <c r="F8" s="485"/>
      <c r="G8" s="485"/>
      <c r="H8" s="485"/>
      <c r="I8" s="485"/>
      <c r="J8" s="486"/>
    </row>
    <row r="9" spans="1:990 16370:16370" ht="20.100000000000001" customHeight="1">
      <c r="A9" s="257" t="s">
        <v>4654</v>
      </c>
      <c r="B9" s="487" t="str">
        <f>INDEX(ORCAMENTO!$E:$E,MATCH(A9,ORCAMENTO!$B:$B,0))</f>
        <v>Retirada De Meio-Fio De Concreto</v>
      </c>
      <c r="C9" s="487"/>
      <c r="D9" s="487"/>
      <c r="E9" s="487"/>
      <c r="F9" s="487"/>
      <c r="G9" s="487"/>
      <c r="H9" s="487"/>
      <c r="I9" s="201" t="str">
        <f>INDEX(ORCAMENTO!$F:$F,MATCH(A9,ORCAMENTO!$B:$B,0))</f>
        <v>m</v>
      </c>
      <c r="J9" s="202">
        <f>ROUND(SUM(J11:J11),2)</f>
        <v>30.97</v>
      </c>
    </row>
    <row r="10" spans="1:990 16370:16370" ht="21.95" customHeight="1">
      <c r="A10" s="203" t="s">
        <v>667</v>
      </c>
      <c r="B10" s="204"/>
      <c r="C10" s="204"/>
      <c r="D10" s="204" t="s">
        <v>4284</v>
      </c>
      <c r="E10" s="203"/>
      <c r="F10" s="203"/>
      <c r="G10" s="203"/>
      <c r="H10" s="203"/>
      <c r="I10" s="203"/>
      <c r="J10" s="205"/>
    </row>
    <row r="11" spans="1:990 16370:16370" ht="40.15" customHeight="1">
      <c r="A11" s="340" t="s">
        <v>44118</v>
      </c>
      <c r="B11" s="306"/>
      <c r="C11" s="306"/>
      <c r="D11" s="305">
        <f>11.05+1.23+2.9+11.05+0.5+2.12+2.12</f>
        <v>30.970000000000006</v>
      </c>
      <c r="E11" s="305"/>
      <c r="F11" s="305"/>
      <c r="G11" s="306"/>
      <c r="H11" s="306"/>
      <c r="I11" s="306"/>
      <c r="J11" s="306">
        <f>D11</f>
        <v>30.970000000000006</v>
      </c>
    </row>
    <row r="12" spans="1:990 16370:16370" ht="20.100000000000001" customHeight="1">
      <c r="A12" s="257" t="s">
        <v>4655</v>
      </c>
      <c r="B12" s="481" t="str">
        <f>INDEX(ORCAMENTO!$E:$E,MATCH(A12,ORCAMENTO!$B:$B,0))</f>
        <v>Demolição De Piso Cimentado Inclusive Lastro De Concreto</v>
      </c>
      <c r="C12" s="482"/>
      <c r="D12" s="482"/>
      <c r="E12" s="482"/>
      <c r="F12" s="482"/>
      <c r="G12" s="482"/>
      <c r="H12" s="483"/>
      <c r="I12" s="201" t="str">
        <f>INDEX(ORCAMENTO!$F:$F,MATCH(A12,ORCAMENTO!$B:$B,0))</f>
        <v>m2</v>
      </c>
      <c r="J12" s="202">
        <f>ROUND(SUM(J14:J14),2)</f>
        <v>6.48</v>
      </c>
    </row>
    <row r="13" spans="1:990 16370:16370" ht="21.95" customHeight="1">
      <c r="A13" s="203" t="s">
        <v>667</v>
      </c>
      <c r="B13" s="204"/>
      <c r="C13" s="204"/>
      <c r="D13" s="204"/>
      <c r="E13" s="203"/>
      <c r="F13" s="203"/>
      <c r="G13" s="203"/>
      <c r="H13" s="203" t="s">
        <v>8698</v>
      </c>
      <c r="I13" s="203"/>
      <c r="J13" s="205"/>
    </row>
    <row r="14" spans="1:990 16370:16370" ht="40.15" customHeight="1">
      <c r="A14" s="340" t="s">
        <v>38198</v>
      </c>
      <c r="B14" s="306"/>
      <c r="C14" s="306"/>
      <c r="D14" s="305"/>
      <c r="E14" s="305"/>
      <c r="F14" s="305"/>
      <c r="G14" s="306"/>
      <c r="H14" s="306">
        <v>6.48</v>
      </c>
      <c r="I14" s="306"/>
      <c r="J14" s="306">
        <f>H14</f>
        <v>6.48</v>
      </c>
    </row>
    <row r="15" spans="1:990 16370:16370" ht="27" customHeight="1">
      <c r="A15" s="257" t="s">
        <v>4656</v>
      </c>
      <c r="B15" s="481" t="str">
        <f>INDEX(ORCAMENTO!$E:$E,MATCH(A15,ORCAMENTO!$B:$B,0))</f>
        <v>Índice De Preço Para Remoção De Entulho Decorrente Da Execução De Obras (Classe A Conama - Nbr 10.004 - Classe Ii-B), Incluindo Aluguel Da Caçamba, Carga, Transporte E Descarga Em Área Licenciada</v>
      </c>
      <c r="C15" s="482"/>
      <c r="D15" s="482"/>
      <c r="E15" s="482"/>
      <c r="F15" s="482"/>
      <c r="G15" s="482"/>
      <c r="H15" s="483"/>
      <c r="I15" s="201" t="str">
        <f>INDEX(ORCAMENTO!$F:$F,MATCH(A15,ORCAMENTO!$B:$B,0))</f>
        <v>m3</v>
      </c>
      <c r="J15" s="202">
        <f>ROUND(SUM(J17:J18),2)</f>
        <v>2.71</v>
      </c>
    </row>
    <row r="16" spans="1:990 16370:16370" ht="21.95" customHeight="1">
      <c r="A16" s="203" t="s">
        <v>667</v>
      </c>
      <c r="B16" s="204"/>
      <c r="C16" s="204" t="s">
        <v>8694</v>
      </c>
      <c r="D16" s="204" t="s">
        <v>4284</v>
      </c>
      <c r="E16" s="203" t="s">
        <v>8695</v>
      </c>
      <c r="F16" s="203"/>
      <c r="G16" s="203"/>
      <c r="H16" s="203" t="s">
        <v>8698</v>
      </c>
      <c r="I16" s="204" t="s">
        <v>44119</v>
      </c>
      <c r="J16" s="205"/>
    </row>
    <row r="17" spans="1:10" ht="40.15" customHeight="1">
      <c r="A17" s="340" t="s">
        <v>38198</v>
      </c>
      <c r="B17" s="306"/>
      <c r="C17" s="306"/>
      <c r="D17" s="305"/>
      <c r="E17" s="305">
        <v>0.15</v>
      </c>
      <c r="F17" s="305"/>
      <c r="G17" s="306"/>
      <c r="H17" s="306">
        <v>6.48</v>
      </c>
      <c r="I17" s="306">
        <v>1.3</v>
      </c>
      <c r="J17" s="402">
        <f>H17*E17*I17</f>
        <v>1.2636000000000001</v>
      </c>
    </row>
    <row r="18" spans="1:10" ht="40.15" customHeight="1">
      <c r="A18" s="340" t="s">
        <v>38214</v>
      </c>
      <c r="B18" s="306"/>
      <c r="C18" s="306">
        <v>0.3</v>
      </c>
      <c r="D18" s="305">
        <f>D11</f>
        <v>30.970000000000006</v>
      </c>
      <c r="E18" s="305">
        <v>0.12</v>
      </c>
      <c r="F18" s="305"/>
      <c r="G18" s="306"/>
      <c r="H18" s="306"/>
      <c r="I18" s="306">
        <v>1.3</v>
      </c>
      <c r="J18" s="402">
        <f>E18*D18*C18*I18</f>
        <v>1.4493960000000001</v>
      </c>
    </row>
    <row r="19" spans="1:10" ht="17.25" customHeight="1">
      <c r="A19" s="200">
        <v>3</v>
      </c>
      <c r="B19" s="484" t="str">
        <f>INDEX(ORCAMENTO!$E:$E,MATCH(A19,ORCAMENTO!$B:$B,0))</f>
        <v>PAVIMENTAÇÃO</v>
      </c>
      <c r="C19" s="485"/>
      <c r="D19" s="485"/>
      <c r="E19" s="485"/>
      <c r="F19" s="485"/>
      <c r="G19" s="485"/>
      <c r="H19" s="485"/>
      <c r="I19" s="485"/>
      <c r="J19" s="486"/>
    </row>
    <row r="20" spans="1:10" ht="30.75" customHeight="1">
      <c r="A20" s="257" t="s">
        <v>4652</v>
      </c>
      <c r="B20" s="487" t="str">
        <f>INDEX(ORCAMENTO!$E:$E,MATCH(A20,ORCAMENTO!$B:$B,0))</f>
        <v>Sub-Base C/ Mistura De Argila 30%, Pó De Pedra 30% E Brita 40%, Inclusive Fornecimento E
Transporte Do Pó De Pedra E Da Brita</v>
      </c>
      <c r="C20" s="487"/>
      <c r="D20" s="487"/>
      <c r="E20" s="487"/>
      <c r="F20" s="487"/>
      <c r="G20" s="487"/>
      <c r="H20" s="487"/>
      <c r="I20" s="201" t="str">
        <f>INDEX(ORCAMENTO!$F:$F,MATCH(A20,ORCAMENTO!$B:$B,0))</f>
        <v xml:space="preserve">m3 </v>
      </c>
      <c r="J20" s="202">
        <f>ROUND(SUM(J22:J22),2)</f>
        <v>54.75</v>
      </c>
    </row>
    <row r="21" spans="1:10" ht="21.95" customHeight="1">
      <c r="A21" s="203" t="s">
        <v>667</v>
      </c>
      <c r="B21" s="204" t="s">
        <v>8693</v>
      </c>
      <c r="C21" s="204"/>
      <c r="D21" s="204" t="s">
        <v>4284</v>
      </c>
      <c r="E21" s="203"/>
      <c r="F21" s="203"/>
      <c r="G21" s="203"/>
      <c r="H21" s="203" t="s">
        <v>8698</v>
      </c>
      <c r="I21" s="203" t="s">
        <v>8699</v>
      </c>
      <c r="J21" s="205"/>
    </row>
    <row r="22" spans="1:10" ht="40.15" customHeight="1">
      <c r="A22" s="340" t="s">
        <v>44130</v>
      </c>
      <c r="B22" s="306">
        <v>5</v>
      </c>
      <c r="C22" s="306"/>
      <c r="D22" s="305">
        <v>10.95</v>
      </c>
      <c r="E22" s="305"/>
      <c r="F22" s="305"/>
      <c r="G22" s="306"/>
      <c r="H22" s="306">
        <v>54.75</v>
      </c>
      <c r="I22" s="306"/>
      <c r="J22" s="306">
        <f>H22</f>
        <v>54.75</v>
      </c>
    </row>
    <row r="23" spans="1:10" ht="30" customHeight="1">
      <c r="A23" s="257" t="s">
        <v>4662</v>
      </c>
      <c r="B23" s="481" t="str">
        <f>INDEX(ORCAMENTO!$E:$E,MATCH(A23,ORCAMENTO!$B:$B,0))</f>
        <v>Reassentamento De Blocos Retangular Para Piso Intertravado, Espessura De 8 Cm, Em Via/Estacionamento, Com Reaproveitamento Dos Blocos Retangular - Incluso Retirada E Colocação Do Material. Af_12/2020</v>
      </c>
      <c r="C23" s="482"/>
      <c r="D23" s="482"/>
      <c r="E23" s="482"/>
      <c r="F23" s="482"/>
      <c r="G23" s="482"/>
      <c r="H23" s="483"/>
      <c r="I23" s="201" t="str">
        <f>INDEX(ORCAMENTO!$F:$F,MATCH(A23,ORCAMENTO!$B:$B,0))</f>
        <v>m2</v>
      </c>
      <c r="J23" s="202">
        <f>ROUND(SUM(J25:J25),2)</f>
        <v>54.75</v>
      </c>
    </row>
    <row r="24" spans="1:10" ht="21.95" customHeight="1">
      <c r="A24" s="203" t="s">
        <v>667</v>
      </c>
      <c r="B24" s="204"/>
      <c r="C24" s="204"/>
      <c r="D24" s="204"/>
      <c r="E24" s="203"/>
      <c r="F24" s="203"/>
      <c r="G24" s="203"/>
      <c r="H24" s="203" t="s">
        <v>8698</v>
      </c>
      <c r="I24" s="203"/>
      <c r="J24" s="205"/>
    </row>
    <row r="25" spans="1:10" ht="40.15" customHeight="1">
      <c r="A25" s="340" t="s">
        <v>38199</v>
      </c>
      <c r="B25" s="306"/>
      <c r="C25" s="306"/>
      <c r="D25" s="305"/>
      <c r="E25" s="305"/>
      <c r="F25" s="305"/>
      <c r="G25" s="306"/>
      <c r="H25" s="306">
        <v>54.75</v>
      </c>
      <c r="I25" s="306"/>
      <c r="J25" s="306">
        <f>H25</f>
        <v>54.75</v>
      </c>
    </row>
    <row r="26" spans="1:10" ht="30" customHeight="1">
      <c r="A26" s="257" t="s">
        <v>4663</v>
      </c>
      <c r="B26" s="481" t="str">
        <f>INDEX(ORCAMENTO!$E:$E,MATCH(A26,ORCAMENTO!$B:$B,0))</f>
        <v>Execução De Passeio (Calçada) Ou Piso De Concreto Com Concreto Moldado In Loco, Feito Em Obra, Acabamento Convencional, Espessura 8 Cm, Armado. Af_08/2022</v>
      </c>
      <c r="C26" s="482"/>
      <c r="D26" s="482"/>
      <c r="E26" s="482"/>
      <c r="F26" s="482"/>
      <c r="G26" s="482"/>
      <c r="H26" s="483"/>
      <c r="I26" s="201" t="str">
        <f>INDEX(ORCAMENTO!$F:$F,MATCH(A26,ORCAMENTO!$B:$B,0))</f>
        <v>m2</v>
      </c>
      <c r="J26" s="202">
        <f>ROUND(SUM(J28:J28),2)</f>
        <v>6.47</v>
      </c>
    </row>
    <row r="27" spans="1:10" ht="21.95" customHeight="1">
      <c r="A27" s="203" t="s">
        <v>667</v>
      </c>
      <c r="B27" s="204"/>
      <c r="C27" s="204"/>
      <c r="D27" s="204"/>
      <c r="E27" s="203"/>
      <c r="F27" s="203"/>
      <c r="G27" s="203"/>
      <c r="H27" s="203" t="s">
        <v>8698</v>
      </c>
      <c r="I27" s="203"/>
      <c r="J27" s="205"/>
    </row>
    <row r="28" spans="1:10" ht="40.15" customHeight="1">
      <c r="A28" s="340" t="s">
        <v>38215</v>
      </c>
      <c r="B28" s="306"/>
      <c r="C28" s="306"/>
      <c r="D28" s="305"/>
      <c r="E28" s="305"/>
      <c r="F28" s="305"/>
      <c r="G28" s="306"/>
      <c r="H28" s="306">
        <v>6.47</v>
      </c>
      <c r="I28" s="306"/>
      <c r="J28" s="306">
        <f>H28</f>
        <v>6.47</v>
      </c>
    </row>
    <row r="29" spans="1:10" ht="20.100000000000001" customHeight="1">
      <c r="A29" s="257" t="s">
        <v>4664</v>
      </c>
      <c r="B29" s="481" t="str">
        <f>INDEX(ORCAMENTO!$E:$E,MATCH(A29,ORCAMENTO!$B:$B,0))</f>
        <v>Assentamento De Meio-Fio Pré-Moldado De Concreto Com Dimensões De 15 X 12 X 30 X 100 Cm, Rejuntado Com Argamassa De Cimento E Areia No Traço 1:3</v>
      </c>
      <c r="C29" s="482"/>
      <c r="D29" s="482"/>
      <c r="E29" s="482"/>
      <c r="F29" s="482"/>
      <c r="G29" s="482"/>
      <c r="H29" s="483"/>
      <c r="I29" s="201" t="str">
        <f>INDEX(ORCAMENTO!$F:$F,MATCH(A29,ORCAMENTO!$B:$B,0))</f>
        <v>m</v>
      </c>
      <c r="J29" s="202">
        <f>ROUND(SUM(J31:J31),2)</f>
        <v>30.97</v>
      </c>
    </row>
    <row r="30" spans="1:10" ht="21.95" customHeight="1">
      <c r="A30" s="203" t="s">
        <v>667</v>
      </c>
      <c r="B30" s="204"/>
      <c r="C30" s="204"/>
      <c r="D30" s="204" t="s">
        <v>4284</v>
      </c>
      <c r="E30" s="203"/>
      <c r="F30" s="203"/>
      <c r="G30" s="203"/>
      <c r="H30" s="203"/>
      <c r="I30" s="203"/>
      <c r="J30" s="205"/>
    </row>
    <row r="31" spans="1:10" ht="40.15" customHeight="1">
      <c r="A31" s="340" t="s">
        <v>38213</v>
      </c>
      <c r="B31" s="306"/>
      <c r="C31" s="306"/>
      <c r="D31" s="305">
        <f>11.05+1.23+2.9+11.05+0.5+2.12+2.12</f>
        <v>30.970000000000006</v>
      </c>
      <c r="E31" s="305"/>
      <c r="F31" s="305"/>
      <c r="G31" s="306"/>
      <c r="H31" s="306"/>
      <c r="I31" s="306"/>
      <c r="J31" s="306">
        <f>D31</f>
        <v>30.970000000000006</v>
      </c>
    </row>
    <row r="32" spans="1:10" ht="27" customHeight="1">
      <c r="A32" s="257" t="s">
        <v>4665</v>
      </c>
      <c r="B32" s="481" t="str">
        <f>INDEX(ORCAMENTO!$E:$E,MATCH(A32,ORCAMENTO!$B:$B,0))</f>
        <v>Fornecimento E Assentamento De Ladrilho Hidráulico Pastilhado (Tátil De Alerta), Vermelho, Dim. 20X20 Cm, Esp. 1.5Cm, Assentado Com Pasta De Cimento Colante Ac-I, Exclusive Regularização E Lastro</v>
      </c>
      <c r="C32" s="482"/>
      <c r="D32" s="482"/>
      <c r="E32" s="482"/>
      <c r="F32" s="482"/>
      <c r="G32" s="482"/>
      <c r="H32" s="483"/>
      <c r="I32" s="201" t="str">
        <f>INDEX(ORCAMENTO!$F:$F,MATCH(A32,ORCAMENTO!$B:$B,0))</f>
        <v>m2</v>
      </c>
      <c r="J32" s="202">
        <f>ROUND(SUM(J34:J35),2)</f>
        <v>1.6</v>
      </c>
    </row>
    <row r="33" spans="1:10" ht="21.95" customHeight="1">
      <c r="A33" s="203" t="s">
        <v>667</v>
      </c>
      <c r="B33" s="204" t="s">
        <v>8693</v>
      </c>
      <c r="C33" s="204" t="s">
        <v>8694</v>
      </c>
      <c r="D33" s="204" t="s">
        <v>4284</v>
      </c>
      <c r="E33" s="203" t="s">
        <v>8695</v>
      </c>
      <c r="F33" s="203" t="s">
        <v>8696</v>
      </c>
      <c r="G33" s="203" t="s">
        <v>8697</v>
      </c>
      <c r="H33" s="203" t="s">
        <v>8698</v>
      </c>
      <c r="I33" s="203" t="s">
        <v>8699</v>
      </c>
      <c r="J33" s="205"/>
    </row>
    <row r="34" spans="1:10" ht="40.15" customHeight="1">
      <c r="A34" s="340" t="s">
        <v>38216</v>
      </c>
      <c r="B34" s="306">
        <v>0.2</v>
      </c>
      <c r="C34" s="306"/>
      <c r="D34" s="305">
        <f>2.12-0.2</f>
        <v>1.9200000000000002</v>
      </c>
      <c r="E34" s="305"/>
      <c r="F34" s="305"/>
      <c r="G34" s="306"/>
      <c r="H34" s="306"/>
      <c r="I34" s="306"/>
      <c r="J34" s="402">
        <f>D34*B34</f>
        <v>0.38400000000000006</v>
      </c>
    </row>
    <row r="35" spans="1:10" ht="40.15" customHeight="1">
      <c r="A35" s="340" t="s">
        <v>38217</v>
      </c>
      <c r="B35" s="306">
        <v>0.2</v>
      </c>
      <c r="C35" s="306"/>
      <c r="D35" s="305">
        <v>3.05</v>
      </c>
      <c r="E35" s="305"/>
      <c r="F35" s="305"/>
      <c r="G35" s="306"/>
      <c r="H35" s="306"/>
      <c r="I35" s="306">
        <v>2</v>
      </c>
      <c r="J35" s="306">
        <f>I35*(D35*B35)</f>
        <v>1.22</v>
      </c>
    </row>
    <row r="36" spans="1:10" ht="17.25" customHeight="1">
      <c r="A36" s="200">
        <v>4</v>
      </c>
      <c r="B36" s="484" t="str">
        <f>INDEX(ORCAMENTO!$E:$E,MATCH(A36,ORCAMENTO!$B:$B,0))</f>
        <v xml:space="preserve">BALIZADORES </v>
      </c>
      <c r="C36" s="485"/>
      <c r="D36" s="485"/>
      <c r="E36" s="485"/>
      <c r="F36" s="485"/>
      <c r="G36" s="485"/>
      <c r="H36" s="485"/>
      <c r="I36" s="485"/>
      <c r="J36" s="486"/>
    </row>
    <row r="37" spans="1:10" ht="20.100000000000001" customHeight="1">
      <c r="A37" s="257" t="s">
        <v>4651</v>
      </c>
      <c r="B37" s="487" t="str">
        <f>INDEX(ORCAMENTO!$E:$E,MATCH(A37,ORCAMENTO!$B:$B,0))</f>
        <v xml:space="preserve">Tubo De Pvc Armado E Cheio De Concreto </v>
      </c>
      <c r="C37" s="487"/>
      <c r="D37" s="487"/>
      <c r="E37" s="487"/>
      <c r="F37" s="487"/>
      <c r="G37" s="487"/>
      <c r="H37" s="487"/>
      <c r="I37" s="201" t="str">
        <f>INDEX(ORCAMENTO!$F:$F,MATCH(A37,ORCAMENTO!$B:$B,0))</f>
        <v>m</v>
      </c>
      <c r="J37" s="202">
        <f>ROUND(SUM(J39:J39),2)</f>
        <v>17</v>
      </c>
    </row>
    <row r="38" spans="1:10" ht="21.95" customHeight="1">
      <c r="A38" s="203" t="s">
        <v>667</v>
      </c>
      <c r="B38" s="204" t="s">
        <v>8693</v>
      </c>
      <c r="C38" s="204" t="s">
        <v>8694</v>
      </c>
      <c r="D38" s="204" t="s">
        <v>4284</v>
      </c>
      <c r="E38" s="203" t="s">
        <v>8695</v>
      </c>
      <c r="F38" s="203" t="s">
        <v>8696</v>
      </c>
      <c r="G38" s="203" t="s">
        <v>8697</v>
      </c>
      <c r="H38" s="203" t="s">
        <v>8698</v>
      </c>
      <c r="I38" s="203" t="s">
        <v>8699</v>
      </c>
      <c r="J38" s="205"/>
    </row>
    <row r="39" spans="1:10" ht="40.15" customHeight="1">
      <c r="A39" s="340" t="s">
        <v>38233</v>
      </c>
      <c r="B39" s="306"/>
      <c r="C39" s="306"/>
      <c r="D39" s="305">
        <f>1.2+0.5</f>
        <v>1.7</v>
      </c>
      <c r="E39" s="305"/>
      <c r="F39" s="305"/>
      <c r="G39" s="306"/>
      <c r="H39" s="306"/>
      <c r="I39" s="306">
        <v>10</v>
      </c>
      <c r="J39" s="306">
        <f>I39*D39</f>
        <v>17</v>
      </c>
    </row>
    <row r="40" spans="1:10" ht="20.100000000000001" customHeight="1">
      <c r="A40" s="257" t="s">
        <v>4653</v>
      </c>
      <c r="B40" s="481" t="str">
        <f>INDEX(ORCAMENTO!$E:$E,MATCH(A40,ORCAMENTO!$B:$B,0))</f>
        <v>Fornecimento, Preparo E Aplicação De Concreto Fck=25 Mpa (Brita 1 E 2) - (5% De Perdas Já Incluído No Custo)</v>
      </c>
      <c r="C40" s="482"/>
      <c r="D40" s="482"/>
      <c r="E40" s="482"/>
      <c r="F40" s="482"/>
      <c r="G40" s="482"/>
      <c r="H40" s="483"/>
      <c r="I40" s="201" t="str">
        <f>INDEX(ORCAMENTO!$F:$F,MATCH(A40,ORCAMENTO!$B:$B,0))</f>
        <v>m3</v>
      </c>
      <c r="J40" s="202">
        <f>ROUND(SUM(J42:J42),2)</f>
        <v>0.45</v>
      </c>
    </row>
    <row r="41" spans="1:10" ht="21.95" customHeight="1">
      <c r="A41" s="203" t="s">
        <v>667</v>
      </c>
      <c r="B41" s="204" t="s">
        <v>8693</v>
      </c>
      <c r="C41" s="204" t="s">
        <v>8694</v>
      </c>
      <c r="D41" s="204" t="s">
        <v>4284</v>
      </c>
      <c r="E41" s="203"/>
      <c r="F41" s="203"/>
      <c r="G41" s="203"/>
      <c r="H41" s="203"/>
      <c r="I41" s="203" t="s">
        <v>8699</v>
      </c>
      <c r="J41" s="205"/>
    </row>
    <row r="42" spans="1:10" ht="40.15" customHeight="1">
      <c r="A42" s="340" t="s">
        <v>38232</v>
      </c>
      <c r="B42" s="306">
        <v>0.3</v>
      </c>
      <c r="C42" s="306">
        <v>0.3</v>
      </c>
      <c r="D42" s="305">
        <v>0.5</v>
      </c>
      <c r="E42" s="305"/>
      <c r="F42" s="305"/>
      <c r="G42" s="306"/>
      <c r="H42" s="306"/>
      <c r="I42" s="306">
        <v>10</v>
      </c>
      <c r="J42" s="306">
        <f>B42*C42*D42*I42</f>
        <v>0.44999999999999996</v>
      </c>
    </row>
    <row r="43" spans="1:10" ht="20.100000000000001" customHeight="1">
      <c r="A43" s="257" t="s">
        <v>4666</v>
      </c>
      <c r="B43" s="481" t="str">
        <f>INDEX(ORCAMENTO!$E:$E,MATCH(A43,ORCAMENTO!$B:$B,0))</f>
        <v>Escavação Manual Em Material De 1A. Categoria, Até 1.50 M De Profundidade</v>
      </c>
      <c r="C43" s="482"/>
      <c r="D43" s="482"/>
      <c r="E43" s="482"/>
      <c r="F43" s="482"/>
      <c r="G43" s="482"/>
      <c r="H43" s="483"/>
      <c r="I43" s="201" t="str">
        <f>INDEX(ORCAMENTO!$F:$F,MATCH(A43,ORCAMENTO!$B:$B,0))</f>
        <v>m3</v>
      </c>
      <c r="J43" s="202">
        <f>ROUND(SUM(J45:J45),2)</f>
        <v>0.8</v>
      </c>
    </row>
    <row r="44" spans="1:10" ht="21.95" customHeight="1">
      <c r="A44" s="203" t="s">
        <v>667</v>
      </c>
      <c r="B44" s="204" t="s">
        <v>8693</v>
      </c>
      <c r="C44" s="204" t="s">
        <v>8694</v>
      </c>
      <c r="D44" s="204" t="s">
        <v>4284</v>
      </c>
      <c r="E44" s="203"/>
      <c r="F44" s="203"/>
      <c r="G44" s="203"/>
      <c r="H44" s="203"/>
      <c r="I44" s="203" t="s">
        <v>8699</v>
      </c>
      <c r="J44" s="205"/>
    </row>
    <row r="45" spans="1:10" ht="40.15" customHeight="1">
      <c r="A45" s="340" t="s">
        <v>38234</v>
      </c>
      <c r="B45" s="306">
        <v>0.4</v>
      </c>
      <c r="C45" s="306">
        <v>0.4</v>
      </c>
      <c r="D45" s="305">
        <v>0.5</v>
      </c>
      <c r="E45" s="305"/>
      <c r="F45" s="305"/>
      <c r="G45" s="306"/>
      <c r="H45" s="306"/>
      <c r="I45" s="306">
        <v>10</v>
      </c>
      <c r="J45" s="306">
        <f>B45*C45*D45*I45</f>
        <v>0.80000000000000016</v>
      </c>
    </row>
    <row r="46" spans="1:10" ht="17.25" customHeight="1">
      <c r="A46" s="200">
        <v>5</v>
      </c>
      <c r="B46" s="484" t="str">
        <f>INDEX(ORCAMENTO!$E:$E,MATCH(A46,ORCAMENTO!$B:$B,0))</f>
        <v>INSTALAÇÕES ELÉTRICAS</v>
      </c>
      <c r="C46" s="485"/>
      <c r="D46" s="485"/>
      <c r="E46" s="485"/>
      <c r="F46" s="485"/>
      <c r="G46" s="485"/>
      <c r="H46" s="485"/>
      <c r="I46" s="485"/>
      <c r="J46" s="486"/>
    </row>
    <row r="47" spans="1:10" ht="30" customHeight="1">
      <c r="A47" s="257" t="s">
        <v>4667</v>
      </c>
      <c r="B47" s="481" t="str">
        <f>INDEX(ORCAMENTO!$E:$E,MATCH(A47,ORCAMENTO!$B:$B,0))</f>
        <v>Caixa De Passagem 200X200X100Mm, Chapa 18, Com Tampa Parafusada</v>
      </c>
      <c r="C47" s="482"/>
      <c r="D47" s="482"/>
      <c r="E47" s="482"/>
      <c r="F47" s="482"/>
      <c r="G47" s="482"/>
      <c r="H47" s="483"/>
      <c r="I47" s="201" t="str">
        <f>INDEX(ORCAMENTO!$F:$F,MATCH(A47,ORCAMENTO!$B:$B,0))</f>
        <v>und</v>
      </c>
      <c r="J47" s="202">
        <f>ROUND(SUM(J49),2)</f>
        <v>3</v>
      </c>
    </row>
    <row r="48" spans="1:10" ht="39.950000000000003" customHeight="1">
      <c r="A48" s="203" t="s">
        <v>667</v>
      </c>
      <c r="B48" s="204" t="s">
        <v>4695</v>
      </c>
      <c r="C48" s="204"/>
      <c r="D48" s="204"/>
      <c r="E48" s="203"/>
      <c r="F48" s="204"/>
      <c r="G48" s="203"/>
      <c r="H48" s="203"/>
      <c r="I48" s="203"/>
      <c r="J48" s="205"/>
    </row>
    <row r="49" spans="1:10" ht="39.950000000000003" customHeight="1">
      <c r="A49" s="340" t="s">
        <v>38235</v>
      </c>
      <c r="B49" s="306">
        <v>3</v>
      </c>
      <c r="C49" s="306"/>
      <c r="D49" s="305"/>
      <c r="E49" s="305"/>
      <c r="F49" s="305"/>
      <c r="G49" s="306"/>
      <c r="H49" s="306"/>
      <c r="I49" s="306"/>
      <c r="J49" s="306">
        <f>B49</f>
        <v>3</v>
      </c>
    </row>
    <row r="50" spans="1:10" ht="30" customHeight="1">
      <c r="A50" s="257" t="s">
        <v>4927</v>
      </c>
      <c r="B50" s="481" t="str">
        <f>INDEX(ORCAMENTO!$E:$E,MATCH(A50,ORCAMENTO!$B:$B,0))</f>
        <v>Eletroduto Flexível Corrugado, Pead, Dn 50 (1 1/2"), Para Rede Enterrada De Distribuição De Energia Elétrica - Fornecimento E Instalação. Af_12/2021</v>
      </c>
      <c r="C50" s="482"/>
      <c r="D50" s="482"/>
      <c r="E50" s="482"/>
      <c r="F50" s="482"/>
      <c r="G50" s="482"/>
      <c r="H50" s="483"/>
      <c r="I50" s="201" t="str">
        <f>INDEX(ORCAMENTO!$F:$F,MATCH(A50,ORCAMENTO!$B:$B,0))</f>
        <v>m</v>
      </c>
      <c r="J50" s="202">
        <f>ROUND(SUM(J52:J58),2)</f>
        <v>37</v>
      </c>
    </row>
    <row r="51" spans="1:10" ht="39.950000000000003" customHeight="1">
      <c r="A51" s="203" t="s">
        <v>667</v>
      </c>
      <c r="B51" s="204" t="s">
        <v>4284</v>
      </c>
      <c r="C51" s="204"/>
      <c r="D51" s="204"/>
      <c r="E51" s="203"/>
      <c r="F51" s="204"/>
      <c r="G51" s="203"/>
      <c r="H51" s="203"/>
      <c r="I51" s="203"/>
      <c r="J51" s="205"/>
    </row>
    <row r="52" spans="1:10" ht="39.950000000000003" customHeight="1">
      <c r="A52" s="340" t="s">
        <v>38236</v>
      </c>
      <c r="B52" s="306">
        <v>1</v>
      </c>
      <c r="C52" s="306"/>
      <c r="D52" s="305"/>
      <c r="E52" s="305"/>
      <c r="F52" s="305"/>
      <c r="G52" s="306"/>
      <c r="H52" s="306"/>
      <c r="I52" s="306"/>
      <c r="J52" s="306">
        <f>B52</f>
        <v>1</v>
      </c>
    </row>
    <row r="53" spans="1:10" ht="54.95" customHeight="1">
      <c r="A53" s="296" t="s">
        <v>38237</v>
      </c>
      <c r="B53" s="306">
        <v>2.5</v>
      </c>
      <c r="C53" s="306"/>
      <c r="D53" s="305"/>
      <c r="E53" s="305"/>
      <c r="F53" s="305"/>
      <c r="G53" s="306"/>
      <c r="H53" s="306"/>
      <c r="I53" s="306"/>
      <c r="J53" s="306">
        <f t="shared" ref="J53:J58" si="0">B53</f>
        <v>2.5</v>
      </c>
    </row>
    <row r="54" spans="1:10" ht="39.950000000000003" customHeight="1">
      <c r="A54" s="296" t="s">
        <v>38238</v>
      </c>
      <c r="B54" s="306">
        <v>1.5</v>
      </c>
      <c r="C54" s="306"/>
      <c r="D54" s="305"/>
      <c r="E54" s="305"/>
      <c r="F54" s="305"/>
      <c r="G54" s="306"/>
      <c r="H54" s="306"/>
      <c r="I54" s="306"/>
      <c r="J54" s="306">
        <f t="shared" si="0"/>
        <v>1.5</v>
      </c>
    </row>
    <row r="55" spans="1:10" ht="39.950000000000003" customHeight="1">
      <c r="A55" s="296" t="s">
        <v>38239</v>
      </c>
      <c r="B55" s="306">
        <v>13</v>
      </c>
      <c r="C55" s="306"/>
      <c r="D55" s="305"/>
      <c r="E55" s="305"/>
      <c r="F55" s="305"/>
      <c r="G55" s="306"/>
      <c r="H55" s="306"/>
      <c r="I55" s="306"/>
      <c r="J55" s="306">
        <f t="shared" si="0"/>
        <v>13</v>
      </c>
    </row>
    <row r="56" spans="1:10" ht="39.950000000000003" customHeight="1">
      <c r="A56" s="296" t="s">
        <v>38240</v>
      </c>
      <c r="B56" s="306">
        <v>2</v>
      </c>
      <c r="C56" s="306"/>
      <c r="D56" s="305"/>
      <c r="E56" s="305"/>
      <c r="F56" s="305"/>
      <c r="G56" s="306"/>
      <c r="H56" s="306"/>
      <c r="I56" s="306"/>
      <c r="J56" s="306">
        <f t="shared" si="0"/>
        <v>2</v>
      </c>
    </row>
    <row r="57" spans="1:10" ht="53.25" customHeight="1">
      <c r="A57" s="296" t="s">
        <v>38241</v>
      </c>
      <c r="B57" s="306">
        <v>2</v>
      </c>
      <c r="C57" s="306"/>
      <c r="D57" s="305"/>
      <c r="E57" s="305"/>
      <c r="F57" s="305"/>
      <c r="G57" s="306"/>
      <c r="H57" s="306"/>
      <c r="I57" s="306"/>
      <c r="J57" s="306">
        <f t="shared" si="0"/>
        <v>2</v>
      </c>
    </row>
    <row r="58" spans="1:10" ht="39.950000000000003" customHeight="1">
      <c r="A58" s="296" t="s">
        <v>38242</v>
      </c>
      <c r="B58" s="306">
        <v>15</v>
      </c>
      <c r="C58" s="306"/>
      <c r="D58" s="305"/>
      <c r="E58" s="305"/>
      <c r="F58" s="305"/>
      <c r="G58" s="306"/>
      <c r="H58" s="306"/>
      <c r="I58" s="306"/>
      <c r="J58" s="306">
        <f t="shared" si="0"/>
        <v>15</v>
      </c>
    </row>
    <row r="59" spans="1:10" ht="20.100000000000001" customHeight="1">
      <c r="A59" s="257" t="s">
        <v>4669</v>
      </c>
      <c r="B59" s="481" t="str">
        <f>INDEX(ORCAMENTO!$E:$E,MATCH(A59,ORCAMENTO!$B:$B,0))</f>
        <v>Cabo De Cobre Termoplástico (Pvc) Flexível Isolado 450/750V, Antichama Bwf Livre De Chumbo, 70ºc ? 10,0Mm2</v>
      </c>
      <c r="C59" s="482"/>
      <c r="D59" s="482"/>
      <c r="E59" s="482"/>
      <c r="F59" s="482"/>
      <c r="G59" s="482"/>
      <c r="H59" s="483"/>
      <c r="I59" s="201" t="str">
        <f>INDEX(ORCAMENTO!$F:$F,MATCH(A59,ORCAMENTO!$B:$B,0))</f>
        <v>m</v>
      </c>
      <c r="J59" s="202">
        <f>ROUND(SUM(J61:J69),2)</f>
        <v>260.7</v>
      </c>
    </row>
    <row r="60" spans="1:10" ht="21.95" customHeight="1">
      <c r="A60" s="203" t="s">
        <v>667</v>
      </c>
      <c r="B60" s="204" t="s">
        <v>44120</v>
      </c>
      <c r="C60" s="204" t="s">
        <v>44121</v>
      </c>
      <c r="D60" s="204"/>
      <c r="E60" s="203"/>
      <c r="F60" s="203"/>
      <c r="G60" s="203"/>
      <c r="H60" s="203"/>
      <c r="I60" s="203"/>
      <c r="J60" s="205"/>
    </row>
    <row r="61" spans="1:10" ht="40.15" customHeight="1">
      <c r="A61" s="340" t="s">
        <v>38236</v>
      </c>
      <c r="B61" s="306">
        <v>3</v>
      </c>
      <c r="C61" s="306">
        <v>3</v>
      </c>
      <c r="D61" s="305"/>
      <c r="E61" s="305"/>
      <c r="F61" s="305"/>
      <c r="G61" s="306"/>
      <c r="H61" s="306"/>
      <c r="I61" s="306"/>
      <c r="J61" s="406">
        <f>B61*C61</f>
        <v>9</v>
      </c>
    </row>
    <row r="62" spans="1:10" ht="40.15" customHeight="1">
      <c r="A62" s="296" t="s">
        <v>38237</v>
      </c>
      <c r="B62" s="306">
        <f>2.5+2</f>
        <v>4.5</v>
      </c>
      <c r="C62" s="306">
        <v>3</v>
      </c>
      <c r="D62" s="305"/>
      <c r="E62" s="305"/>
      <c r="F62" s="305"/>
      <c r="G62" s="306"/>
      <c r="H62" s="306"/>
      <c r="I62" s="306"/>
      <c r="J62" s="406">
        <f t="shared" ref="J62:J68" si="1">B62*C62</f>
        <v>13.5</v>
      </c>
    </row>
    <row r="63" spans="1:10" ht="40.15" customHeight="1">
      <c r="A63" s="296" t="s">
        <v>38238</v>
      </c>
      <c r="B63" s="306">
        <f>1.5+2</f>
        <v>3.5</v>
      </c>
      <c r="C63" s="306">
        <v>3</v>
      </c>
      <c r="D63" s="305"/>
      <c r="E63" s="305"/>
      <c r="F63" s="305"/>
      <c r="G63" s="306"/>
      <c r="H63" s="306"/>
      <c r="I63" s="306"/>
      <c r="J63" s="406">
        <f t="shared" si="1"/>
        <v>10.5</v>
      </c>
    </row>
    <row r="64" spans="1:10" ht="40.15" customHeight="1">
      <c r="A64" s="296" t="s">
        <v>38306</v>
      </c>
      <c r="B64" s="306">
        <f>6+2.5+7.4+2</f>
        <v>17.899999999999999</v>
      </c>
      <c r="C64" s="306">
        <v>3</v>
      </c>
      <c r="D64" s="305"/>
      <c r="E64" s="305"/>
      <c r="F64" s="305"/>
      <c r="G64" s="306"/>
      <c r="H64" s="306"/>
      <c r="I64" s="306"/>
      <c r="J64" s="406">
        <f t="shared" si="1"/>
        <v>53.699999999999996</v>
      </c>
    </row>
    <row r="65" spans="1:10" ht="40.15" customHeight="1">
      <c r="A65" s="296" t="s">
        <v>38243</v>
      </c>
      <c r="B65" s="306">
        <f>2+12+2+2</f>
        <v>18</v>
      </c>
      <c r="C65" s="306">
        <v>3</v>
      </c>
      <c r="D65" s="305"/>
      <c r="E65" s="305"/>
      <c r="F65" s="305"/>
      <c r="G65" s="306"/>
      <c r="H65" s="306"/>
      <c r="I65" s="306"/>
      <c r="J65" s="406">
        <f t="shared" si="1"/>
        <v>54</v>
      </c>
    </row>
    <row r="66" spans="1:10" ht="40.15" customHeight="1">
      <c r="A66" s="296" t="s">
        <v>38239</v>
      </c>
      <c r="B66" s="306">
        <f>13+2</f>
        <v>15</v>
      </c>
      <c r="C66" s="306">
        <v>3</v>
      </c>
      <c r="D66" s="305"/>
      <c r="E66" s="305"/>
      <c r="F66" s="305"/>
      <c r="G66" s="306"/>
      <c r="H66" s="306"/>
      <c r="I66" s="306"/>
      <c r="J66" s="406">
        <f t="shared" si="1"/>
        <v>45</v>
      </c>
    </row>
    <row r="67" spans="1:10" ht="40.15" customHeight="1">
      <c r="A67" s="296" t="s">
        <v>38240</v>
      </c>
      <c r="B67" s="306">
        <f>2+2</f>
        <v>4</v>
      </c>
      <c r="C67" s="306">
        <v>3</v>
      </c>
      <c r="D67" s="305"/>
      <c r="E67" s="305"/>
      <c r="F67" s="305"/>
      <c r="G67" s="306"/>
      <c r="H67" s="306"/>
      <c r="I67" s="306"/>
      <c r="J67" s="406">
        <f t="shared" si="1"/>
        <v>12</v>
      </c>
    </row>
    <row r="68" spans="1:10" ht="40.15" customHeight="1">
      <c r="A68" s="296" t="s">
        <v>38241</v>
      </c>
      <c r="B68" s="306">
        <f>2+2</f>
        <v>4</v>
      </c>
      <c r="C68" s="306">
        <v>3</v>
      </c>
      <c r="D68" s="305"/>
      <c r="E68" s="305"/>
      <c r="F68" s="305"/>
      <c r="G68" s="306"/>
      <c r="H68" s="306"/>
      <c r="I68" s="306"/>
      <c r="J68" s="406">
        <f t="shared" si="1"/>
        <v>12</v>
      </c>
    </row>
    <row r="69" spans="1:10" ht="40.15" customHeight="1">
      <c r="A69" s="296" t="s">
        <v>38242</v>
      </c>
      <c r="B69" s="306">
        <f>15+2</f>
        <v>17</v>
      </c>
      <c r="C69" s="306">
        <v>3</v>
      </c>
      <c r="D69" s="305"/>
      <c r="E69" s="305"/>
      <c r="F69" s="305"/>
      <c r="G69" s="306"/>
      <c r="H69" s="306"/>
      <c r="I69" s="306"/>
      <c r="J69" s="406">
        <f>B69*C69</f>
        <v>51</v>
      </c>
    </row>
    <row r="70" spans="1:10" ht="30" customHeight="1">
      <c r="A70" s="257" t="s">
        <v>4670</v>
      </c>
      <c r="B70" s="481" t="str">
        <f>INDEX(ORCAMENTO!$E:$E,MATCH(A70,ORCAMENTO!$B:$B,0))</f>
        <v>Envelopamento De Concreto Simples Com Consumo Mínimo De Cimento De 250Kg/M3, Inclusive Escavação Para Profundidade Mínima Do Eletroduto De 50 Cm, De 25 X 25 Cm, Para 1 Eletroduto</v>
      </c>
      <c r="C70" s="482"/>
      <c r="D70" s="482"/>
      <c r="E70" s="482"/>
      <c r="F70" s="482"/>
      <c r="G70" s="482"/>
      <c r="H70" s="483"/>
      <c r="I70" s="201" t="str">
        <f>INDEX(ORCAMENTO!$F:$F,MATCH(A70,ORCAMENTO!$B:$B,0))</f>
        <v>m</v>
      </c>
      <c r="J70" s="202">
        <f>ROUND(SUM(J72:J78),2)</f>
        <v>37</v>
      </c>
    </row>
    <row r="71" spans="1:10" ht="21.95" customHeight="1">
      <c r="A71" s="203" t="s">
        <v>667</v>
      </c>
      <c r="B71" s="204" t="s">
        <v>4284</v>
      </c>
      <c r="C71" s="204"/>
      <c r="D71" s="204"/>
      <c r="E71" s="203"/>
      <c r="F71" s="203"/>
      <c r="G71" s="203"/>
      <c r="H71" s="203"/>
      <c r="I71" s="203"/>
      <c r="J71" s="205"/>
    </row>
    <row r="72" spans="1:10" ht="40.15" customHeight="1">
      <c r="A72" s="340" t="s">
        <v>38236</v>
      </c>
      <c r="B72" s="306">
        <v>1</v>
      </c>
      <c r="C72" s="306"/>
      <c r="D72" s="305"/>
      <c r="E72" s="305"/>
      <c r="F72" s="305"/>
      <c r="G72" s="306"/>
      <c r="H72" s="306"/>
      <c r="I72" s="306"/>
      <c r="J72" s="306">
        <f>B72</f>
        <v>1</v>
      </c>
    </row>
    <row r="73" spans="1:10" ht="40.15" customHeight="1">
      <c r="A73" s="296" t="s">
        <v>38237</v>
      </c>
      <c r="B73" s="306">
        <v>2.5</v>
      </c>
      <c r="C73" s="306"/>
      <c r="D73" s="305"/>
      <c r="E73" s="305"/>
      <c r="F73" s="305"/>
      <c r="G73" s="306"/>
      <c r="H73" s="306"/>
      <c r="I73" s="306"/>
      <c r="J73" s="306">
        <f t="shared" ref="J73:J78" si="2">B73</f>
        <v>2.5</v>
      </c>
    </row>
    <row r="74" spans="1:10" ht="40.15" customHeight="1">
      <c r="A74" s="296" t="s">
        <v>38238</v>
      </c>
      <c r="B74" s="306">
        <v>1.5</v>
      </c>
      <c r="C74" s="306"/>
      <c r="D74" s="305"/>
      <c r="E74" s="305"/>
      <c r="F74" s="305"/>
      <c r="G74" s="306"/>
      <c r="H74" s="306"/>
      <c r="I74" s="306"/>
      <c r="J74" s="306">
        <f t="shared" si="2"/>
        <v>1.5</v>
      </c>
    </row>
    <row r="75" spans="1:10" ht="40.15" customHeight="1">
      <c r="A75" s="296" t="s">
        <v>38239</v>
      </c>
      <c r="B75" s="306">
        <v>13</v>
      </c>
      <c r="C75" s="306"/>
      <c r="D75" s="305"/>
      <c r="E75" s="305"/>
      <c r="F75" s="305"/>
      <c r="G75" s="306"/>
      <c r="H75" s="306"/>
      <c r="I75" s="306"/>
      <c r="J75" s="306">
        <f t="shared" si="2"/>
        <v>13</v>
      </c>
    </row>
    <row r="76" spans="1:10" ht="40.15" customHeight="1">
      <c r="A76" s="296" t="s">
        <v>38240</v>
      </c>
      <c r="B76" s="306">
        <v>2</v>
      </c>
      <c r="C76" s="306"/>
      <c r="D76" s="305"/>
      <c r="E76" s="305"/>
      <c r="F76" s="305"/>
      <c r="G76" s="306"/>
      <c r="H76" s="306"/>
      <c r="I76" s="306"/>
      <c r="J76" s="306">
        <f t="shared" si="2"/>
        <v>2</v>
      </c>
    </row>
    <row r="77" spans="1:10" ht="40.15" customHeight="1">
      <c r="A77" s="296" t="s">
        <v>38241</v>
      </c>
      <c r="B77" s="306">
        <v>2</v>
      </c>
      <c r="C77" s="306"/>
      <c r="D77" s="305"/>
      <c r="E77" s="305"/>
      <c r="F77" s="305"/>
      <c r="G77" s="306"/>
      <c r="H77" s="306"/>
      <c r="I77" s="306"/>
      <c r="J77" s="306">
        <f t="shared" si="2"/>
        <v>2</v>
      </c>
    </row>
    <row r="78" spans="1:10" ht="40.15" customHeight="1">
      <c r="A78" s="296" t="s">
        <v>38242</v>
      </c>
      <c r="B78" s="306">
        <v>15</v>
      </c>
      <c r="C78" s="306"/>
      <c r="D78" s="305"/>
      <c r="E78" s="305"/>
      <c r="F78" s="305"/>
      <c r="G78" s="306"/>
      <c r="H78" s="306"/>
      <c r="I78" s="306"/>
      <c r="J78" s="306">
        <f t="shared" si="2"/>
        <v>15</v>
      </c>
    </row>
    <row r="79" spans="1:10" ht="20.100000000000001" customHeight="1">
      <c r="A79" s="257" t="s">
        <v>38200</v>
      </c>
      <c r="B79" s="481" t="str">
        <f>INDEX(ORCAMENTO!$E:$E,MATCH(A79,ORCAMENTO!$B:$B,0))</f>
        <v>Abertura E Fechamento De Rasgos Em Alvenaria, Para Passagem De Eletroduto Diâm. 1 1/4"A 2"</v>
      </c>
      <c r="C79" s="482"/>
      <c r="D79" s="482"/>
      <c r="E79" s="482"/>
      <c r="F79" s="482"/>
      <c r="G79" s="482"/>
      <c r="H79" s="483"/>
      <c r="I79" s="201" t="str">
        <f>INDEX(ORCAMENTO!$F:$F,MATCH(A79,ORCAMENTO!$B:$B,0))</f>
        <v>m</v>
      </c>
      <c r="J79" s="202">
        <f>ROUND(SUM(J81:J83),2)</f>
        <v>10</v>
      </c>
    </row>
    <row r="80" spans="1:10" ht="21.95" customHeight="1">
      <c r="A80" s="203" t="s">
        <v>667</v>
      </c>
      <c r="B80" s="204" t="s">
        <v>4284</v>
      </c>
      <c r="C80" s="204"/>
      <c r="D80" s="204"/>
      <c r="E80" s="203"/>
      <c r="F80" s="203"/>
      <c r="G80" s="203"/>
      <c r="H80" s="203"/>
      <c r="I80" s="203"/>
      <c r="J80" s="205"/>
    </row>
    <row r="81" spans="1:10" ht="40.15" customHeight="1">
      <c r="A81" s="340" t="s">
        <v>38244</v>
      </c>
      <c r="B81" s="306">
        <f>6</f>
        <v>6</v>
      </c>
      <c r="C81" s="306"/>
      <c r="D81" s="305"/>
      <c r="E81" s="305"/>
      <c r="F81" s="305"/>
      <c r="G81" s="306"/>
      <c r="H81" s="306"/>
      <c r="I81" s="306"/>
      <c r="J81" s="306">
        <f>B81</f>
        <v>6</v>
      </c>
    </row>
    <row r="82" spans="1:10" ht="40.15" customHeight="1">
      <c r="A82" s="340" t="s">
        <v>38245</v>
      </c>
      <c r="B82" s="306">
        <v>2</v>
      </c>
      <c r="C82" s="306"/>
      <c r="D82" s="305"/>
      <c r="E82" s="305"/>
      <c r="F82" s="305"/>
      <c r="G82" s="306"/>
      <c r="H82" s="306"/>
      <c r="I82" s="306"/>
      <c r="J82" s="306">
        <f t="shared" ref="J82:J83" si="3">B82</f>
        <v>2</v>
      </c>
    </row>
    <row r="83" spans="1:10" ht="40.15" customHeight="1">
      <c r="A83" s="340" t="s">
        <v>38246</v>
      </c>
      <c r="B83" s="306">
        <v>2</v>
      </c>
      <c r="C83" s="306"/>
      <c r="D83" s="305"/>
      <c r="E83" s="305"/>
      <c r="F83" s="305"/>
      <c r="G83" s="306"/>
      <c r="H83" s="306"/>
      <c r="I83" s="306"/>
      <c r="J83" s="306">
        <f t="shared" si="3"/>
        <v>2</v>
      </c>
    </row>
    <row r="84" spans="1:10" ht="20.100000000000001" customHeight="1">
      <c r="A84" s="257" t="s">
        <v>38201</v>
      </c>
      <c r="B84" s="481" t="str">
        <f>INDEX(ORCAMENTO!$E:$E,MATCH(A84,ORCAMENTO!$B:$B,0))</f>
        <v>Eletroduto Flexível Corrugado Diâmetro 1", Amarelo ? Tigreflex Ou Equivalente</v>
      </c>
      <c r="C84" s="482"/>
      <c r="D84" s="482"/>
      <c r="E84" s="482"/>
      <c r="F84" s="482"/>
      <c r="G84" s="482"/>
      <c r="H84" s="483"/>
      <c r="I84" s="201" t="str">
        <f>INDEX(ORCAMENTO!$F:$F,MATCH(A84,ORCAMENTO!$B:$B,0))</f>
        <v>m</v>
      </c>
      <c r="J84" s="202">
        <f>ROUND(SUM(J86:J88),2)</f>
        <v>10</v>
      </c>
    </row>
    <row r="85" spans="1:10" ht="21.95" customHeight="1">
      <c r="A85" s="203" t="s">
        <v>667</v>
      </c>
      <c r="B85" s="204" t="s">
        <v>38264</v>
      </c>
      <c r="C85" s="204"/>
      <c r="D85" s="204"/>
      <c r="E85" s="203"/>
      <c r="F85" s="203"/>
      <c r="G85" s="203"/>
      <c r="H85" s="203"/>
      <c r="I85" s="203"/>
      <c r="J85" s="205"/>
    </row>
    <row r="86" spans="1:10" ht="40.15" customHeight="1">
      <c r="A86" s="340" t="s">
        <v>38244</v>
      </c>
      <c r="B86" s="306">
        <f>6</f>
        <v>6</v>
      </c>
      <c r="C86" s="306"/>
      <c r="D86" s="305"/>
      <c r="E86" s="305"/>
      <c r="F86" s="305"/>
      <c r="G86" s="306"/>
      <c r="H86" s="306"/>
      <c r="I86" s="306"/>
      <c r="J86" s="306">
        <f>B86</f>
        <v>6</v>
      </c>
    </row>
    <row r="87" spans="1:10" ht="40.15" customHeight="1">
      <c r="A87" s="340" t="s">
        <v>38245</v>
      </c>
      <c r="B87" s="306">
        <v>2</v>
      </c>
      <c r="C87" s="306"/>
      <c r="D87" s="305"/>
      <c r="E87" s="305"/>
      <c r="F87" s="305"/>
      <c r="G87" s="306"/>
      <c r="H87" s="306"/>
      <c r="I87" s="306"/>
      <c r="J87" s="306">
        <f t="shared" ref="J87:J88" si="4">B87</f>
        <v>2</v>
      </c>
    </row>
    <row r="88" spans="1:10" ht="40.15" customHeight="1">
      <c r="A88" s="340" t="s">
        <v>38246</v>
      </c>
      <c r="B88" s="306">
        <v>2</v>
      </c>
      <c r="C88" s="306"/>
      <c r="D88" s="305"/>
      <c r="E88" s="305"/>
      <c r="F88" s="305"/>
      <c r="G88" s="306"/>
      <c r="H88" s="306"/>
      <c r="I88" s="306"/>
      <c r="J88" s="306">
        <f t="shared" si="4"/>
        <v>2</v>
      </c>
    </row>
    <row r="89" spans="1:10" ht="20.100000000000001" customHeight="1">
      <c r="A89" s="257" t="s">
        <v>38247</v>
      </c>
      <c r="B89" s="481" t="str">
        <f>INDEX(ORCAMENTO!$E:$E,MATCH(A89,ORCAMENTO!$B:$B,0))</f>
        <v>Arandela Estilo Colonial, Na Cor Preto, Fornecimento E Instalação.</v>
      </c>
      <c r="C89" s="482"/>
      <c r="D89" s="482"/>
      <c r="E89" s="482"/>
      <c r="F89" s="482"/>
      <c r="G89" s="482"/>
      <c r="H89" s="483"/>
      <c r="I89" s="201" t="str">
        <f>INDEX(ORCAMENTO!$F:$F,MATCH(A89,ORCAMENTO!$B:$B,0))</f>
        <v>und</v>
      </c>
      <c r="J89" s="202">
        <f>ROUND(SUM(J91),2)</f>
        <v>4</v>
      </c>
    </row>
    <row r="90" spans="1:10" ht="21.95" customHeight="1">
      <c r="A90" s="203" t="s">
        <v>667</v>
      </c>
      <c r="B90" s="204" t="s">
        <v>4695</v>
      </c>
      <c r="C90" s="204"/>
      <c r="D90" s="204"/>
      <c r="E90" s="203"/>
      <c r="F90" s="203"/>
      <c r="G90" s="203"/>
      <c r="H90" s="203"/>
      <c r="I90" s="203"/>
      <c r="J90" s="205"/>
    </row>
    <row r="91" spans="1:10" ht="40.15" customHeight="1">
      <c r="A91" s="340" t="s">
        <v>38263</v>
      </c>
      <c r="B91" s="306">
        <v>4</v>
      </c>
      <c r="C91" s="306"/>
      <c r="D91" s="305"/>
      <c r="E91" s="305"/>
      <c r="F91" s="305"/>
      <c r="G91" s="306"/>
      <c r="H91" s="306"/>
      <c r="I91" s="306"/>
      <c r="J91" s="306">
        <f>B91</f>
        <v>4</v>
      </c>
    </row>
    <row r="92" spans="1:10" ht="20.100000000000001" customHeight="1">
      <c r="A92" s="257" t="s">
        <v>38260</v>
      </c>
      <c r="B92" s="481" t="str">
        <f>INDEX(ORCAMENTO!$E:$E,MATCH(A92,ORCAMENTO!$B:$B,0))</f>
        <v>Perfil Sobrepor Bob 30X13X2000Mm, Na Cor Preto, Fornecimento E Instalação.</v>
      </c>
      <c r="C92" s="482"/>
      <c r="D92" s="482"/>
      <c r="E92" s="482"/>
      <c r="F92" s="482"/>
      <c r="G92" s="482"/>
      <c r="H92" s="483"/>
      <c r="I92" s="201" t="str">
        <f>INDEX(ORCAMENTO!$F:$F,MATCH(A92,ORCAMENTO!$B:$B,0))</f>
        <v>und</v>
      </c>
      <c r="J92" s="202">
        <f>ROUND(SUM(J94),2)</f>
        <v>4</v>
      </c>
    </row>
    <row r="93" spans="1:10" ht="21.95" customHeight="1">
      <c r="A93" s="203" t="s">
        <v>667</v>
      </c>
      <c r="B93" s="204" t="s">
        <v>4695</v>
      </c>
      <c r="C93" s="204"/>
      <c r="D93" s="204"/>
      <c r="E93" s="203"/>
      <c r="F93" s="203"/>
      <c r="G93" s="203"/>
      <c r="H93" s="203"/>
      <c r="I93" s="203"/>
      <c r="J93" s="205"/>
    </row>
    <row r="94" spans="1:10" ht="40.15" customHeight="1">
      <c r="A94" s="340" t="s">
        <v>38265</v>
      </c>
      <c r="B94" s="306">
        <v>4</v>
      </c>
      <c r="C94" s="306"/>
      <c r="D94" s="305"/>
      <c r="E94" s="305"/>
      <c r="F94" s="305"/>
      <c r="G94" s="306"/>
      <c r="H94" s="306"/>
      <c r="I94" s="306"/>
      <c r="J94" s="306">
        <f>B94</f>
        <v>4</v>
      </c>
    </row>
    <row r="95" spans="1:10" ht="20.100000000000001" customHeight="1">
      <c r="A95" s="257" t="s">
        <v>38266</v>
      </c>
      <c r="B95" s="481" t="str">
        <f>INDEX(ORCAMENTO!$E:$E,MATCH(A95,ORCAMENTO!$B:$B,0))</f>
        <v xml:space="preserve"> Fita Slim Tensão De Rede 127V 3000K 10W, Fornecimento E Instalação</v>
      </c>
      <c r="C95" s="482"/>
      <c r="D95" s="482"/>
      <c r="E95" s="482"/>
      <c r="F95" s="482"/>
      <c r="G95" s="482"/>
      <c r="H95" s="483"/>
      <c r="I95" s="201" t="str">
        <f>INDEX(ORCAMENTO!$F:$F,MATCH(A95,ORCAMENTO!$B:$B,0))</f>
        <v>m</v>
      </c>
      <c r="J95" s="202">
        <f>ROUND(SUM(J97),2)</f>
        <v>16</v>
      </c>
    </row>
    <row r="96" spans="1:10" ht="21.95" customHeight="1">
      <c r="A96" s="203" t="s">
        <v>667</v>
      </c>
      <c r="B96" s="204" t="s">
        <v>38264</v>
      </c>
      <c r="C96" s="204" t="s">
        <v>38283</v>
      </c>
      <c r="D96" s="204"/>
      <c r="E96" s="203"/>
      <c r="F96" s="203"/>
      <c r="G96" s="203"/>
      <c r="H96" s="203"/>
      <c r="I96" s="203"/>
      <c r="J96" s="205"/>
    </row>
    <row r="97" spans="1:10" ht="40.15" customHeight="1">
      <c r="A97" s="340" t="s">
        <v>38268</v>
      </c>
      <c r="B97" s="306">
        <v>8</v>
      </c>
      <c r="C97" s="306">
        <v>2</v>
      </c>
      <c r="D97" s="305"/>
      <c r="E97" s="305"/>
      <c r="F97" s="305"/>
      <c r="G97" s="306"/>
      <c r="H97" s="306"/>
      <c r="I97" s="306"/>
      <c r="J97" s="306">
        <f>B97*C97</f>
        <v>16</v>
      </c>
    </row>
    <row r="98" spans="1:10" ht="20.100000000000001" customHeight="1">
      <c r="A98" s="257" t="s">
        <v>38296</v>
      </c>
      <c r="B98" s="481" t="str">
        <f>INDEX(ORCAMENTO!$E:$E,MATCH(A98,ORCAMENTO!$B:$B,0))</f>
        <v>Refletor Led 50W Bivolt Rgb, Fornecimento E Instalação</v>
      </c>
      <c r="C98" s="482"/>
      <c r="D98" s="482"/>
      <c r="E98" s="482"/>
      <c r="F98" s="482"/>
      <c r="G98" s="482"/>
      <c r="H98" s="483"/>
      <c r="I98" s="201" t="str">
        <f>INDEX(ORCAMENTO!$F:$F,MATCH(A98,ORCAMENTO!$B:$B,0))</f>
        <v>und</v>
      </c>
      <c r="J98" s="202">
        <f>ROUND(SUM(J100:J102),2)</f>
        <v>5</v>
      </c>
    </row>
    <row r="99" spans="1:10" ht="21.95" customHeight="1">
      <c r="A99" s="203" t="s">
        <v>667</v>
      </c>
      <c r="B99" s="204" t="s">
        <v>4695</v>
      </c>
      <c r="C99" s="204"/>
      <c r="D99" s="204"/>
      <c r="E99" s="203"/>
      <c r="F99" s="203"/>
      <c r="G99" s="203"/>
      <c r="H99" s="203"/>
      <c r="I99" s="203"/>
      <c r="J99" s="205"/>
    </row>
    <row r="100" spans="1:10" ht="40.15" customHeight="1">
      <c r="A100" s="340" t="s">
        <v>38303</v>
      </c>
      <c r="B100" s="306">
        <v>1</v>
      </c>
      <c r="C100" s="306"/>
      <c r="D100" s="305"/>
      <c r="E100" s="305"/>
      <c r="F100" s="305"/>
      <c r="G100" s="306"/>
      <c r="H100" s="306"/>
      <c r="I100" s="306"/>
      <c r="J100" s="306">
        <f>B100</f>
        <v>1</v>
      </c>
    </row>
    <row r="101" spans="1:10" ht="40.15" customHeight="1">
      <c r="A101" s="340" t="s">
        <v>38304</v>
      </c>
      <c r="B101" s="306">
        <v>1</v>
      </c>
      <c r="C101" s="306"/>
      <c r="D101" s="305"/>
      <c r="E101" s="305"/>
      <c r="F101" s="305"/>
      <c r="G101" s="306"/>
      <c r="H101" s="306"/>
      <c r="I101" s="306"/>
      <c r="J101" s="306">
        <f>B101</f>
        <v>1</v>
      </c>
    </row>
    <row r="102" spans="1:10" ht="40.15" customHeight="1">
      <c r="A102" s="340" t="s">
        <v>38305</v>
      </c>
      <c r="B102" s="306">
        <v>3</v>
      </c>
      <c r="C102" s="306"/>
      <c r="D102" s="305"/>
      <c r="E102" s="305"/>
      <c r="F102" s="305"/>
      <c r="G102" s="306"/>
      <c r="H102" s="306"/>
      <c r="I102" s="306"/>
      <c r="J102" s="306">
        <f>B102</f>
        <v>3</v>
      </c>
    </row>
    <row r="103" spans="1:10" ht="30" customHeight="1">
      <c r="A103" s="200">
        <v>6</v>
      </c>
      <c r="B103" s="484" t="str">
        <f>INDEX(ORCAMENTO!$E:$E,MATCH(A103,ORCAMENTO!$B:$B,0))</f>
        <v>LETREIRO</v>
      </c>
      <c r="C103" s="485"/>
      <c r="D103" s="485"/>
      <c r="E103" s="485"/>
      <c r="F103" s="485"/>
      <c r="G103" s="485"/>
      <c r="H103" s="485"/>
      <c r="I103" s="485"/>
      <c r="J103" s="486"/>
    </row>
    <row r="104" spans="1:10" ht="33.75" customHeight="1">
      <c r="A104" s="257" t="s">
        <v>4672</v>
      </c>
      <c r="B104" s="481" t="str">
        <f>INDEX(ORCAMENTO!$E:$E,MATCH(A104,ORCAMENTO!$B:$B,0))</f>
        <v xml:space="preserve">Acm Perfurado Com Estrutura Metálica, Fornecimento E Instalação </v>
      </c>
      <c r="C104" s="482"/>
      <c r="D104" s="482"/>
      <c r="E104" s="482"/>
      <c r="F104" s="482"/>
      <c r="G104" s="482"/>
      <c r="H104" s="483"/>
      <c r="I104" s="201" t="str">
        <f>INDEX(ORCAMENTO!$F:$F,MATCH(A104,ORCAMENTO!$B:$B,0))</f>
        <v>und</v>
      </c>
      <c r="J104" s="202">
        <f>ROUND(SUM(J106:J106),2)</f>
        <v>1</v>
      </c>
    </row>
    <row r="105" spans="1:10" ht="21.95" customHeight="1">
      <c r="A105" s="203" t="s">
        <v>667</v>
      </c>
      <c r="B105" s="204" t="s">
        <v>4695</v>
      </c>
      <c r="C105" s="204"/>
      <c r="D105" s="204"/>
      <c r="E105" s="203"/>
      <c r="F105" s="203"/>
      <c r="G105" s="203"/>
      <c r="H105" s="203"/>
      <c r="I105" s="203"/>
      <c r="J105" s="205"/>
    </row>
    <row r="106" spans="1:10" ht="40.15" customHeight="1">
      <c r="A106" s="340" t="s">
        <v>38292</v>
      </c>
      <c r="B106" s="306">
        <v>1</v>
      </c>
      <c r="C106" s="306"/>
      <c r="D106" s="305"/>
      <c r="E106" s="305"/>
      <c r="F106" s="305"/>
      <c r="G106" s="306"/>
      <c r="H106" s="306"/>
      <c r="I106" s="306"/>
      <c r="J106" s="306">
        <v>1</v>
      </c>
    </row>
    <row r="107" spans="1:10" ht="33.75" customHeight="1">
      <c r="A107" s="257" t="s">
        <v>4673</v>
      </c>
      <c r="B107" s="481" t="str">
        <f>INDEX(ORCAMENTO!$E:$E,MATCH(A107,ORCAMENTO!$B:$B,0))</f>
        <v xml:space="preserve">Letreiro Em Acrilico Com Iluminação Interna, Fornecimento E Instalação </v>
      </c>
      <c r="C107" s="482"/>
      <c r="D107" s="482"/>
      <c r="E107" s="482"/>
      <c r="F107" s="482"/>
      <c r="G107" s="482"/>
      <c r="H107" s="483"/>
      <c r="I107" s="201" t="str">
        <f>INDEX(ORCAMENTO!$F:$F,MATCH(A107,ORCAMENTO!$B:$B,0))</f>
        <v>und</v>
      </c>
      <c r="J107" s="202">
        <f>ROUND(SUM(J109:J109),2)</f>
        <v>2</v>
      </c>
    </row>
    <row r="108" spans="1:10" ht="21.95" customHeight="1">
      <c r="A108" s="203" t="s">
        <v>667</v>
      </c>
      <c r="B108" s="204" t="s">
        <v>4695</v>
      </c>
      <c r="C108" s="204"/>
      <c r="D108" s="204"/>
      <c r="E108" s="203"/>
      <c r="F108" s="203"/>
      <c r="G108" s="203"/>
      <c r="H108" s="203"/>
      <c r="I108" s="203"/>
      <c r="J108" s="205"/>
    </row>
    <row r="109" spans="1:10" ht="40.15" customHeight="1">
      <c r="A109" s="340" t="s">
        <v>38293</v>
      </c>
      <c r="B109" s="306">
        <v>2</v>
      </c>
      <c r="C109" s="306"/>
      <c r="D109" s="305"/>
      <c r="E109" s="305"/>
      <c r="F109" s="305"/>
      <c r="G109" s="306"/>
      <c r="H109" s="306"/>
      <c r="I109" s="306"/>
      <c r="J109" s="306">
        <f>B109</f>
        <v>2</v>
      </c>
    </row>
    <row r="110" spans="1:10" ht="33.75" customHeight="1">
      <c r="A110" s="257" t="s">
        <v>4674</v>
      </c>
      <c r="B110" s="481" t="str">
        <f>INDEX(ORCAMENTO!$E:$E,MATCH(A110,ORCAMENTO!$B:$B,0))</f>
        <v xml:space="preserve">Brasão Em Acm, Fornecimento E Instalação </v>
      </c>
      <c r="C110" s="482"/>
      <c r="D110" s="482"/>
      <c r="E110" s="482"/>
      <c r="F110" s="482"/>
      <c r="G110" s="482"/>
      <c r="H110" s="483"/>
      <c r="I110" s="201" t="str">
        <f>INDEX(ORCAMENTO!$F:$F,MATCH(A110,ORCAMENTO!$B:$B,0))</f>
        <v>und</v>
      </c>
      <c r="J110" s="202">
        <f>ROUND(SUM(J112:J112),2)</f>
        <v>2</v>
      </c>
    </row>
    <row r="111" spans="1:10" ht="21.95" customHeight="1">
      <c r="A111" s="203" t="s">
        <v>667</v>
      </c>
      <c r="B111" s="204" t="s">
        <v>4695</v>
      </c>
      <c r="C111" s="204"/>
      <c r="D111" s="204"/>
      <c r="E111" s="203"/>
      <c r="F111" s="203"/>
      <c r="G111" s="203"/>
      <c r="H111" s="203"/>
      <c r="I111" s="203"/>
      <c r="J111" s="205"/>
    </row>
    <row r="112" spans="1:10" ht="40.15" customHeight="1">
      <c r="A112" s="340" t="s">
        <v>38294</v>
      </c>
      <c r="B112" s="306">
        <v>2</v>
      </c>
      <c r="C112" s="306"/>
      <c r="D112" s="305"/>
      <c r="E112" s="305"/>
      <c r="F112" s="305"/>
      <c r="G112" s="306"/>
      <c r="H112" s="306"/>
      <c r="I112" s="306"/>
      <c r="J112" s="306">
        <f>B112</f>
        <v>2</v>
      </c>
    </row>
    <row r="113" spans="1:10" ht="33.75" customHeight="1">
      <c r="A113" s="257" t="s">
        <v>4675</v>
      </c>
      <c r="B113" s="481" t="str">
        <f>INDEX(ORCAMENTO!$E:$E,MATCH(A113,ORCAMENTO!$B:$B,0))</f>
        <v xml:space="preserve">Letreiros Em Acm  (Bem Vindos) E (Volte Sempre), Fornecimento E Instalação </v>
      </c>
      <c r="C113" s="482"/>
      <c r="D113" s="482"/>
      <c r="E113" s="482"/>
      <c r="F113" s="482"/>
      <c r="G113" s="482"/>
      <c r="H113" s="483"/>
      <c r="I113" s="201" t="str">
        <f>INDEX(ORCAMENTO!$F:$F,MATCH(A113,ORCAMENTO!$B:$B,0))</f>
        <v>und</v>
      </c>
      <c r="J113" s="202">
        <f>ROUND(SUM(J115:J115),2)</f>
        <v>1</v>
      </c>
    </row>
    <row r="114" spans="1:10" ht="21.95" customHeight="1">
      <c r="A114" s="203" t="s">
        <v>667</v>
      </c>
      <c r="B114" s="204" t="s">
        <v>4695</v>
      </c>
      <c r="C114" s="204"/>
      <c r="D114" s="204"/>
      <c r="E114" s="203"/>
      <c r="F114" s="203"/>
      <c r="G114" s="203"/>
      <c r="H114" s="203"/>
      <c r="I114" s="203"/>
      <c r="J114" s="205"/>
    </row>
    <row r="115" spans="1:10" ht="40.15" customHeight="1">
      <c r="A115" s="340" t="s">
        <v>38295</v>
      </c>
      <c r="B115" s="306">
        <v>1</v>
      </c>
      <c r="C115" s="306"/>
      <c r="D115" s="305"/>
      <c r="E115" s="305"/>
      <c r="F115" s="305"/>
      <c r="G115" s="306"/>
      <c r="H115" s="306"/>
      <c r="I115" s="306"/>
      <c r="J115" s="306">
        <f>B115</f>
        <v>1</v>
      </c>
    </row>
    <row r="116" spans="1:10" ht="30" customHeight="1">
      <c r="A116" s="200">
        <v>7</v>
      </c>
      <c r="B116" s="484" t="str">
        <f>INDEX(ORCAMENTO!$E:$E,MATCH(A116,ORCAMENTO!$B:$B,0))</f>
        <v>REVESTIMENTO E PINTURA</v>
      </c>
      <c r="C116" s="485"/>
      <c r="D116" s="485"/>
      <c r="E116" s="485"/>
      <c r="F116" s="485"/>
      <c r="G116" s="485"/>
      <c r="H116" s="485"/>
      <c r="I116" s="485"/>
      <c r="J116" s="486"/>
    </row>
    <row r="117" spans="1:10" ht="33.75" customHeight="1">
      <c r="A117" s="257" t="s">
        <v>4680</v>
      </c>
      <c r="B117" s="481" t="str">
        <f>INDEX(ORCAMENTO!$E:$E,MATCH(A117,ORCAMENTO!$B:$B,0))</f>
        <v>Revestimento Cerâmica Natural - Tijolinho, Fornecimento E Instalação</v>
      </c>
      <c r="C117" s="482"/>
      <c r="D117" s="482"/>
      <c r="E117" s="482"/>
      <c r="F117" s="482"/>
      <c r="G117" s="482"/>
      <c r="H117" s="483"/>
      <c r="I117" s="201" t="str">
        <f>INDEX(ORCAMENTO!$F:$F,MATCH(A117,ORCAMENTO!$B:$B,0))</f>
        <v>m²</v>
      </c>
      <c r="J117" s="202">
        <f>ROUND(SUM(J119:J122),2)</f>
        <v>47.07</v>
      </c>
    </row>
    <row r="118" spans="1:10" ht="21.95" customHeight="1">
      <c r="A118" s="203" t="s">
        <v>667</v>
      </c>
      <c r="B118" s="204" t="s">
        <v>38264</v>
      </c>
      <c r="C118" s="204" t="s">
        <v>8693</v>
      </c>
      <c r="D118" s="204" t="s">
        <v>8694</v>
      </c>
      <c r="E118" s="203" t="s">
        <v>38274</v>
      </c>
      <c r="F118" s="203"/>
      <c r="G118" s="203"/>
      <c r="H118" s="203"/>
      <c r="I118" s="203"/>
      <c r="J118" s="205"/>
    </row>
    <row r="119" spans="1:10" ht="40.15" customHeight="1">
      <c r="A119" s="340" t="s">
        <v>38270</v>
      </c>
      <c r="B119" s="306">
        <v>0.85</v>
      </c>
      <c r="C119" s="306">
        <v>1.07</v>
      </c>
      <c r="D119" s="305">
        <v>6.15</v>
      </c>
      <c r="E119" s="305"/>
      <c r="F119" s="305"/>
      <c r="G119" s="306"/>
      <c r="H119" s="306"/>
      <c r="I119" s="306"/>
      <c r="J119" s="402">
        <f>((B119+C119)*2)*D119</f>
        <v>23.616</v>
      </c>
    </row>
    <row r="120" spans="1:10" ht="40.15" customHeight="1">
      <c r="A120" s="340" t="s">
        <v>38271</v>
      </c>
      <c r="B120" s="306"/>
      <c r="C120" s="306">
        <v>0.85</v>
      </c>
      <c r="D120" s="305">
        <v>2.8</v>
      </c>
      <c r="E120" s="305"/>
      <c r="F120" s="305"/>
      <c r="G120" s="306"/>
      <c r="H120" s="306"/>
      <c r="I120" s="306"/>
      <c r="J120" s="306">
        <f>C120*D120</f>
        <v>2.38</v>
      </c>
    </row>
    <row r="121" spans="1:10" ht="40.15" customHeight="1">
      <c r="A121" s="340" t="s">
        <v>38272</v>
      </c>
      <c r="B121" s="306">
        <v>0.85</v>
      </c>
      <c r="C121" s="306">
        <v>1.07</v>
      </c>
      <c r="D121" s="305">
        <v>6.15</v>
      </c>
      <c r="E121" s="305"/>
      <c r="F121" s="305"/>
      <c r="G121" s="306"/>
      <c r="H121" s="306"/>
      <c r="I121" s="306"/>
      <c r="J121" s="402">
        <f>(B121+C121+C121)*D121</f>
        <v>18.388500000000004</v>
      </c>
    </row>
    <row r="122" spans="1:10" ht="40.15" customHeight="1">
      <c r="A122" s="340" t="s">
        <v>38273</v>
      </c>
      <c r="B122" s="306">
        <v>2.2999999999999998</v>
      </c>
      <c r="C122" s="306">
        <v>1.88</v>
      </c>
      <c r="D122" s="305">
        <v>0.4</v>
      </c>
      <c r="E122" s="305">
        <f>0.8+0.85</f>
        <v>1.65</v>
      </c>
      <c r="F122" s="305"/>
      <c r="G122" s="306"/>
      <c r="H122" s="306"/>
      <c r="I122" s="306"/>
      <c r="J122" s="402">
        <f>(((B122+C122)*2)-E122)*D122</f>
        <v>2.6839999999999997</v>
      </c>
    </row>
    <row r="123" spans="1:10" ht="33.75" customHeight="1">
      <c r="A123" s="257" t="s">
        <v>4681</v>
      </c>
      <c r="B123" s="481" t="str">
        <f>INDEX(ORCAMENTO!$E:$E,MATCH(A123,ORCAMENTO!$B:$B,0))</f>
        <v>Lixamento De Parede Com Pintura Antiga Pva Para Recebimento De Nova Camada De Tinta</v>
      </c>
      <c r="C123" s="482"/>
      <c r="D123" s="482"/>
      <c r="E123" s="482"/>
      <c r="F123" s="482"/>
      <c r="G123" s="482"/>
      <c r="H123" s="483"/>
      <c r="I123" s="201" t="str">
        <f>INDEX(ORCAMENTO!$F:$F,MATCH(A123,ORCAMENTO!$B:$B,0))</f>
        <v>m2</v>
      </c>
      <c r="J123" s="202">
        <f>ROUND(SUM(J125:J132),2)</f>
        <v>39.299999999999997</v>
      </c>
    </row>
    <row r="124" spans="1:10" ht="21.95" customHeight="1">
      <c r="A124" s="203" t="s">
        <v>667</v>
      </c>
      <c r="B124" s="204" t="s">
        <v>8693</v>
      </c>
      <c r="C124" s="204" t="s">
        <v>8694</v>
      </c>
      <c r="D124" s="204" t="s">
        <v>4284</v>
      </c>
      <c r="E124" s="203" t="s">
        <v>8695</v>
      </c>
      <c r="F124" s="203" t="s">
        <v>38218</v>
      </c>
      <c r="G124" s="203" t="s">
        <v>8697</v>
      </c>
      <c r="H124" s="203" t="s">
        <v>8698</v>
      </c>
      <c r="I124" s="203" t="s">
        <v>8699</v>
      </c>
      <c r="J124" s="205"/>
    </row>
    <row r="125" spans="1:10" ht="40.15" customHeight="1">
      <c r="A125" s="340" t="s">
        <v>38219</v>
      </c>
      <c r="B125" s="306">
        <v>2.2999999999999998</v>
      </c>
      <c r="C125" s="306">
        <v>3.2</v>
      </c>
      <c r="D125" s="305"/>
      <c r="E125" s="305"/>
      <c r="F125" s="305">
        <f>1.2*1</f>
        <v>1.2</v>
      </c>
      <c r="G125" s="306"/>
      <c r="H125" s="306"/>
      <c r="I125" s="306"/>
      <c r="J125" s="306">
        <f>(B125*C125)-F125</f>
        <v>6.1599999999999993</v>
      </c>
    </row>
    <row r="126" spans="1:10" ht="40.15" customHeight="1">
      <c r="A126" s="340" t="s">
        <v>38220</v>
      </c>
      <c r="B126" s="306">
        <v>1.88</v>
      </c>
      <c r="C126" s="306">
        <v>3.2</v>
      </c>
      <c r="D126" s="305"/>
      <c r="E126" s="305"/>
      <c r="F126" s="305">
        <f t="shared" ref="F126" si="5">1.2*1</f>
        <v>1.2</v>
      </c>
      <c r="G126" s="306"/>
      <c r="H126" s="306"/>
      <c r="I126" s="306"/>
      <c r="J126" s="402">
        <f t="shared" ref="J126:J132" si="6">(B126*C126)-F126</f>
        <v>4.8159999999999998</v>
      </c>
    </row>
    <row r="127" spans="1:10" ht="40.15" customHeight="1">
      <c r="A127" s="340" t="s">
        <v>38221</v>
      </c>
      <c r="B127" s="306">
        <v>2.2999999999999998</v>
      </c>
      <c r="C127" s="306">
        <v>3.2</v>
      </c>
      <c r="D127" s="305"/>
      <c r="E127" s="305"/>
      <c r="F127" s="305"/>
      <c r="G127" s="306"/>
      <c r="H127" s="306"/>
      <c r="I127" s="306"/>
      <c r="J127" s="306">
        <f t="shared" si="6"/>
        <v>7.3599999999999994</v>
      </c>
    </row>
    <row r="128" spans="1:10" ht="40.15" customHeight="1">
      <c r="A128" s="340" t="s">
        <v>38222</v>
      </c>
      <c r="B128" s="306">
        <v>1.03</v>
      </c>
      <c r="C128" s="306">
        <v>3.2</v>
      </c>
      <c r="D128" s="305"/>
      <c r="E128" s="305"/>
      <c r="F128" s="305">
        <f>0.8*2.1</f>
        <v>1.6800000000000002</v>
      </c>
      <c r="G128" s="306"/>
      <c r="H128" s="306"/>
      <c r="I128" s="306"/>
      <c r="J128" s="402">
        <f t="shared" ref="J128:J131" si="7">(B128*C128)-F128</f>
        <v>1.6160000000000001</v>
      </c>
    </row>
    <row r="129" spans="1:17" ht="40.15" customHeight="1">
      <c r="A129" s="340" t="s">
        <v>38224</v>
      </c>
      <c r="B129" s="306">
        <v>2.04</v>
      </c>
      <c r="C129" s="306">
        <v>3.2</v>
      </c>
      <c r="D129" s="305"/>
      <c r="E129" s="305"/>
      <c r="F129" s="305">
        <f t="shared" ref="F129:F130" si="8">1.2*1</f>
        <v>1.2</v>
      </c>
      <c r="G129" s="306"/>
      <c r="H129" s="306"/>
      <c r="I129" s="306"/>
      <c r="J129" s="402">
        <f t="shared" si="7"/>
        <v>5.3280000000000003</v>
      </c>
    </row>
    <row r="130" spans="1:17" ht="40.15" customHeight="1">
      <c r="A130" s="340" t="s">
        <v>38225</v>
      </c>
      <c r="B130" s="306">
        <v>1.62</v>
      </c>
      <c r="C130" s="306">
        <v>3.2</v>
      </c>
      <c r="D130" s="305"/>
      <c r="E130" s="305"/>
      <c r="F130" s="305">
        <f t="shared" si="8"/>
        <v>1.2</v>
      </c>
      <c r="G130" s="306"/>
      <c r="H130" s="306"/>
      <c r="I130" s="306"/>
      <c r="J130" s="402">
        <f t="shared" si="7"/>
        <v>3.9840000000000009</v>
      </c>
    </row>
    <row r="131" spans="1:17" ht="40.15" customHeight="1">
      <c r="A131" s="340" t="s">
        <v>38226</v>
      </c>
      <c r="B131" s="306">
        <v>2.04</v>
      </c>
      <c r="C131" s="306">
        <v>3.2</v>
      </c>
      <c r="D131" s="305"/>
      <c r="E131" s="305"/>
      <c r="F131" s="305"/>
      <c r="G131" s="306"/>
      <c r="H131" s="306"/>
      <c r="I131" s="306"/>
      <c r="J131" s="402">
        <f t="shared" si="7"/>
        <v>6.5280000000000005</v>
      </c>
    </row>
    <row r="132" spans="1:17" ht="40.15" customHeight="1">
      <c r="A132" s="340" t="s">
        <v>38223</v>
      </c>
      <c r="B132" s="306">
        <v>1.62</v>
      </c>
      <c r="C132" s="306">
        <v>3.2</v>
      </c>
      <c r="D132" s="305"/>
      <c r="E132" s="305"/>
      <c r="F132" s="305">
        <f>0.8*2.1</f>
        <v>1.6800000000000002</v>
      </c>
      <c r="G132" s="306"/>
      <c r="H132" s="306"/>
      <c r="I132" s="306"/>
      <c r="J132" s="402">
        <f t="shared" si="6"/>
        <v>3.5040000000000009</v>
      </c>
    </row>
    <row r="133" spans="1:17" ht="33.75" customHeight="1">
      <c r="A133" s="257" t="s">
        <v>38212</v>
      </c>
      <c r="B133" s="481" t="str">
        <f>INDEX(ORCAMENTO!$E:$E,MATCH(A133,ORCAMENTO!$B:$B,0))</f>
        <v>Pintura Em Paredes E Forros, Aplicação Manual, Com Três Demão De Tinta Látex Acrílico Premium, Referência Coral E Metalatex, Inclusive Uma Demão De Liquido Selador Acrílico, Referência Suvinil, Coral Ou Metalatex Ou Equivalente</v>
      </c>
      <c r="C133" s="482"/>
      <c r="D133" s="482"/>
      <c r="E133" s="482"/>
      <c r="F133" s="482"/>
      <c r="G133" s="482"/>
      <c r="H133" s="483"/>
      <c r="I133" s="201" t="str">
        <f>INDEX(ORCAMENTO!$F:$F,MATCH(A133,ORCAMENTO!$B:$B,0))</f>
        <v>m2</v>
      </c>
      <c r="J133" s="202">
        <f>ROUND(SUM(J135:J135),2)</f>
        <v>39.299999999999997</v>
      </c>
    </row>
    <row r="134" spans="1:17" ht="21.95" customHeight="1">
      <c r="A134" s="203" t="s">
        <v>667</v>
      </c>
      <c r="B134" s="204"/>
      <c r="C134" s="204"/>
      <c r="D134" s="204"/>
      <c r="E134" s="203"/>
      <c r="F134" s="203"/>
      <c r="G134" s="203"/>
      <c r="H134" s="203"/>
      <c r="I134" s="203"/>
      <c r="J134" s="205"/>
    </row>
    <row r="135" spans="1:17" ht="40.15" customHeight="1">
      <c r="A135" s="340" t="s">
        <v>38227</v>
      </c>
      <c r="B135" s="306"/>
      <c r="C135" s="306"/>
      <c r="D135" s="305"/>
      <c r="E135" s="305"/>
      <c r="F135" s="305"/>
      <c r="G135" s="306"/>
      <c r="H135" s="306"/>
      <c r="I135" s="306"/>
      <c r="J135" s="406">
        <f>J123</f>
        <v>39.299999999999997</v>
      </c>
    </row>
    <row r="136" spans="1:17" ht="33.75" customHeight="1">
      <c r="A136" s="257" t="s">
        <v>4682</v>
      </c>
      <c r="B136" s="481" t="str">
        <f>INDEX(ORCAMENTO!$E:$E,MATCH(A136,ORCAMENTO!$B:$B,0))</f>
        <v>Pintura Verniz (Incolor) Alquídico Em Madeira, Uso Interno E Externo, 3 Demãos. Af_01/2021</v>
      </c>
      <c r="C136" s="482"/>
      <c r="D136" s="482"/>
      <c r="E136" s="482"/>
      <c r="F136" s="482"/>
      <c r="G136" s="482"/>
      <c r="H136" s="483"/>
      <c r="I136" s="201" t="str">
        <f>INDEX(ORCAMENTO!$F:$F,MATCH(A136,ORCAMENTO!$B:$B,0))</f>
        <v>m2</v>
      </c>
      <c r="J136" s="202">
        <f>ROUND(SUM(J138:J138),2)</f>
        <v>5.04</v>
      </c>
    </row>
    <row r="137" spans="1:17" ht="39.950000000000003" customHeight="1">
      <c r="A137" s="203" t="s">
        <v>667</v>
      </c>
      <c r="B137" s="204" t="s">
        <v>8693</v>
      </c>
      <c r="C137" s="204" t="s">
        <v>8694</v>
      </c>
      <c r="D137" s="204" t="s">
        <v>38280</v>
      </c>
      <c r="E137" s="203"/>
      <c r="F137" s="204"/>
      <c r="G137" s="203"/>
      <c r="H137" s="203"/>
      <c r="I137" s="203"/>
      <c r="J137" s="205"/>
    </row>
    <row r="138" spans="1:17" ht="40.15" customHeight="1">
      <c r="A138" s="340" t="s">
        <v>38228</v>
      </c>
      <c r="B138" s="306">
        <v>0.8</v>
      </c>
      <c r="C138" s="306">
        <v>2.1</v>
      </c>
      <c r="D138" s="305">
        <v>3</v>
      </c>
      <c r="E138" s="305"/>
      <c r="F138" s="305"/>
      <c r="G138" s="306"/>
      <c r="H138" s="306"/>
      <c r="I138" s="306"/>
      <c r="J138" s="306">
        <f>(C138*B138)*D138</f>
        <v>5.0400000000000009</v>
      </c>
    </row>
    <row r="139" spans="1:17" ht="33.75" customHeight="1">
      <c r="A139" s="257" t="s">
        <v>4683</v>
      </c>
      <c r="B139" s="481" t="str">
        <f>INDEX(ORCAMENTO!$E:$E,MATCH(A139,ORCAMENTO!$B:$B,0))</f>
        <v>Pintura, Sobre Paredes E Forros, Aplicação Manual, Com Duas Demãos De Tinta Esmalte Sintético, Referência Suvinil, Coral E Metalatex, Inclusive Uma Demão De Liquido Selador Pva, Referência Suvinil, Coral Ou Metalatex Ou Equivalente</v>
      </c>
      <c r="C139" s="482"/>
      <c r="D139" s="482"/>
      <c r="E139" s="482"/>
      <c r="F139" s="482"/>
      <c r="G139" s="482"/>
      <c r="H139" s="483"/>
      <c r="I139" s="201" t="str">
        <f>INDEX(ORCAMENTO!$F:$F,MATCH(A139,ORCAMENTO!$B:$B,0))</f>
        <v>m2</v>
      </c>
      <c r="J139" s="202">
        <f>ROUND(SUM(J141:J141),2)</f>
        <v>3.77</v>
      </c>
      <c r="Q139" s="31" t="s">
        <v>44129</v>
      </c>
    </row>
    <row r="140" spans="1:17" ht="39.950000000000003" customHeight="1">
      <c r="A140" s="203" t="s">
        <v>667</v>
      </c>
      <c r="B140" s="204" t="s">
        <v>38282</v>
      </c>
      <c r="C140" s="204" t="s">
        <v>8694</v>
      </c>
      <c r="D140" s="204" t="s">
        <v>38283</v>
      </c>
      <c r="E140" s="203"/>
      <c r="F140" s="204"/>
      <c r="G140" s="203"/>
      <c r="H140" s="203"/>
      <c r="I140" s="203"/>
      <c r="J140" s="205"/>
    </row>
    <row r="141" spans="1:17" ht="40.15" customHeight="1">
      <c r="A141" s="340" t="s">
        <v>38281</v>
      </c>
      <c r="B141" s="306">
        <f>2*3.14*0.05</f>
        <v>0.31400000000000006</v>
      </c>
      <c r="C141" s="306">
        <v>1.2</v>
      </c>
      <c r="D141" s="305">
        <v>10</v>
      </c>
      <c r="E141" s="305"/>
      <c r="F141" s="305"/>
      <c r="G141" s="306"/>
      <c r="H141" s="306"/>
      <c r="I141" s="306"/>
      <c r="J141" s="402">
        <f>C141*B141*D141</f>
        <v>3.7680000000000007</v>
      </c>
    </row>
    <row r="142" spans="1:17" ht="33.75" customHeight="1">
      <c r="A142" s="257" t="s">
        <v>4684</v>
      </c>
      <c r="B142" s="481" t="str">
        <f>INDEX(ORCAMENTO!$E:$E,MATCH(A142,ORCAMENTO!$B:$B,0))</f>
        <v>Pintura Sobre Piso, Aplicação Manual, Com Duas Demãos De Tinta À Base De Resinas Acrílicas, Marcas De Referência Suvinil, Coral, Sherwin Williams Novacor, Metalatex Ou Equivalente</v>
      </c>
      <c r="C142" s="482"/>
      <c r="D142" s="482"/>
      <c r="E142" s="482"/>
      <c r="F142" s="482"/>
      <c r="G142" s="482"/>
      <c r="H142" s="483"/>
      <c r="I142" s="201" t="str">
        <f>INDEX(ORCAMENTO!$F:$F,MATCH(A142,ORCAMENTO!$B:$B,0))</f>
        <v>m2</v>
      </c>
      <c r="J142" s="202">
        <f>ROUND(SUM(J144:J146),2)</f>
        <v>69.680000000000007</v>
      </c>
      <c r="Q142" s="31" t="s">
        <v>44129</v>
      </c>
    </row>
    <row r="143" spans="1:17" ht="39.950000000000003" customHeight="1">
      <c r="A143" s="203" t="s">
        <v>667</v>
      </c>
      <c r="B143" s="204" t="s">
        <v>8693</v>
      </c>
      <c r="C143" s="204" t="s">
        <v>4284</v>
      </c>
      <c r="D143" s="204" t="s">
        <v>8698</v>
      </c>
      <c r="E143" s="203"/>
      <c r="F143" s="204"/>
      <c r="G143" s="203"/>
      <c r="H143" s="203"/>
      <c r="I143" s="203"/>
      <c r="J143" s="205"/>
    </row>
    <row r="144" spans="1:17" ht="40.15" customHeight="1">
      <c r="A144" s="340" t="s">
        <v>44131</v>
      </c>
      <c r="B144" s="306">
        <v>5.2</v>
      </c>
      <c r="C144" s="306">
        <v>11.05</v>
      </c>
      <c r="D144" s="305"/>
      <c r="E144" s="305"/>
      <c r="F144" s="305"/>
      <c r="G144" s="306"/>
      <c r="H144" s="306"/>
      <c r="I144" s="306"/>
      <c r="J144" s="402">
        <f>B144*C144</f>
        <v>57.460000000000008</v>
      </c>
    </row>
    <row r="145" spans="1:10" ht="40.15" customHeight="1">
      <c r="A145" s="340" t="s">
        <v>44132</v>
      </c>
      <c r="B145" s="306"/>
      <c r="C145" s="306"/>
      <c r="D145" s="305">
        <v>4.68</v>
      </c>
      <c r="E145" s="305"/>
      <c r="F145" s="305"/>
      <c r="G145" s="306"/>
      <c r="H145" s="306"/>
      <c r="I145" s="306"/>
      <c r="J145" s="402">
        <f>D145</f>
        <v>4.68</v>
      </c>
    </row>
    <row r="146" spans="1:10" ht="40.15" customHeight="1">
      <c r="A146" s="340" t="s">
        <v>44133</v>
      </c>
      <c r="B146" s="306">
        <v>2.3199999999999998</v>
      </c>
      <c r="C146" s="306">
        <v>3.25</v>
      </c>
      <c r="D146" s="305"/>
      <c r="E146" s="305"/>
      <c r="F146" s="305"/>
      <c r="G146" s="306"/>
      <c r="H146" s="306"/>
      <c r="I146" s="306"/>
      <c r="J146" s="402">
        <f>B146*C146</f>
        <v>7.5399999999999991</v>
      </c>
    </row>
    <row r="147" spans="1:10" ht="30" customHeight="1">
      <c r="A147" s="200">
        <v>8</v>
      </c>
      <c r="B147" s="484" t="str">
        <f>INDEX(ORCAMENTO!$E:$E,MATCH(A147,ORCAMENTO!$B:$B,0))</f>
        <v>COMPLEMENTOS</v>
      </c>
      <c r="C147" s="485"/>
      <c r="D147" s="485"/>
      <c r="E147" s="485"/>
      <c r="F147" s="485"/>
      <c r="G147" s="485"/>
      <c r="H147" s="485"/>
      <c r="I147" s="485"/>
      <c r="J147" s="486"/>
    </row>
    <row r="148" spans="1:10" ht="33.75" customHeight="1">
      <c r="A148" s="257" t="s">
        <v>4689</v>
      </c>
      <c r="B148" s="481" t="str">
        <f>INDEX(ORCAMENTO!$E:$E,MATCH(A148,ORCAMENTO!$B:$B,0))</f>
        <v>Limpeza Geral Da Obra (Edificação)</v>
      </c>
      <c r="C148" s="482"/>
      <c r="D148" s="482"/>
      <c r="E148" s="482"/>
      <c r="F148" s="482"/>
      <c r="G148" s="482"/>
      <c r="H148" s="483"/>
      <c r="I148" s="201" t="str">
        <f>INDEX(ORCAMENTO!$F:$F,MATCH(A148,ORCAMENTO!$B:$B,0))</f>
        <v>m2</v>
      </c>
      <c r="J148" s="202">
        <f>ROUND(SUM(J150:J151),2)</f>
        <v>61.23</v>
      </c>
    </row>
    <row r="149" spans="1:10" ht="21.95" customHeight="1">
      <c r="A149" s="203" t="s">
        <v>667</v>
      </c>
      <c r="B149" s="204" t="s">
        <v>8693</v>
      </c>
      <c r="C149" s="204" t="s">
        <v>8694</v>
      </c>
      <c r="D149" s="204" t="s">
        <v>4284</v>
      </c>
      <c r="E149" s="203" t="s">
        <v>8695</v>
      </c>
      <c r="F149" s="203" t="s">
        <v>8696</v>
      </c>
      <c r="G149" s="203" t="s">
        <v>8697</v>
      </c>
      <c r="H149" s="203" t="s">
        <v>8698</v>
      </c>
      <c r="I149" s="203" t="s">
        <v>8699</v>
      </c>
      <c r="J149" s="205"/>
    </row>
    <row r="150" spans="1:10" ht="40.15" customHeight="1">
      <c r="A150" s="340" t="s">
        <v>44123</v>
      </c>
      <c r="B150" s="306"/>
      <c r="C150" s="306"/>
      <c r="D150" s="305"/>
      <c r="E150" s="305"/>
      <c r="F150" s="305"/>
      <c r="G150" s="306"/>
      <c r="H150" s="306">
        <v>54.75</v>
      </c>
      <c r="I150" s="306"/>
      <c r="J150" s="306">
        <f>H150</f>
        <v>54.75</v>
      </c>
    </row>
    <row r="151" spans="1:10" ht="40.15" customHeight="1">
      <c r="A151" s="340" t="s">
        <v>44124</v>
      </c>
      <c r="B151" s="306"/>
      <c r="C151" s="306"/>
      <c r="D151" s="305"/>
      <c r="E151" s="305"/>
      <c r="F151" s="305"/>
      <c r="G151" s="306"/>
      <c r="H151" s="306">
        <v>6.48</v>
      </c>
      <c r="I151" s="306"/>
      <c r="J151" s="306">
        <f>H151</f>
        <v>6.48</v>
      </c>
    </row>
    <row r="152" spans="1:10" ht="40.15" customHeight="1">
      <c r="A152" s="403"/>
      <c r="B152" s="404"/>
      <c r="C152" s="404"/>
      <c r="D152" s="405"/>
      <c r="E152" s="405"/>
      <c r="F152" s="405"/>
      <c r="G152" s="404"/>
      <c r="H152" s="404"/>
      <c r="I152" s="404"/>
      <c r="J152" s="404"/>
    </row>
    <row r="153" spans="1:10" ht="40.15" customHeight="1" thickBot="1">
      <c r="A153" s="388" t="s">
        <v>38194</v>
      </c>
      <c r="B153" s="488" t="str">
        <f>ORCAMENTO!E48</f>
        <v>BAIXO GUANDU - ES, 15 DE JULHO DE 2025.</v>
      </c>
      <c r="C153" s="488"/>
      <c r="D153" s="488"/>
      <c r="E153" s="31"/>
      <c r="F153" s="31"/>
      <c r="G153" s="31"/>
      <c r="H153" s="31"/>
      <c r="I153" s="390"/>
      <c r="J153" s="391"/>
    </row>
    <row r="154" spans="1:10" ht="34.9" customHeight="1">
      <c r="A154" s="390"/>
      <c r="B154" s="389"/>
      <c r="C154" s="31"/>
      <c r="D154" s="31"/>
      <c r="E154" s="31"/>
      <c r="F154" s="455" t="str">
        <f>ORCAMENTO!F49</f>
        <v>FABRICIO BENÍCIO DE BRITO</v>
      </c>
      <c r="G154" s="455"/>
      <c r="H154" s="455"/>
      <c r="I154" s="455"/>
      <c r="J154" s="391"/>
    </row>
    <row r="155" spans="1:10" ht="20.100000000000001" customHeight="1">
      <c r="A155" s="390"/>
      <c r="B155" s="389"/>
      <c r="C155" s="31"/>
      <c r="D155" s="31"/>
      <c r="E155" s="31"/>
      <c r="F155" s="456" t="str">
        <f>ORCAMENTO!F50</f>
        <v xml:space="preserve">CREA: ES-014512/D </v>
      </c>
      <c r="G155" s="456"/>
      <c r="H155" s="456"/>
      <c r="I155" s="456"/>
      <c r="J155" s="391"/>
    </row>
    <row r="156" spans="1:10" ht="20.100000000000001" customHeight="1">
      <c r="A156" s="390"/>
      <c r="B156" s="389"/>
      <c r="C156" s="31"/>
      <c r="D156" s="31"/>
      <c r="E156" s="31"/>
      <c r="F156" s="31"/>
      <c r="G156" s="31"/>
      <c r="H156" s="31"/>
      <c r="I156" s="390"/>
      <c r="J156" s="391"/>
    </row>
  </sheetData>
  <mergeCells count="47">
    <mergeCell ref="B8:J8"/>
    <mergeCell ref="B9:H9"/>
    <mergeCell ref="B12:H12"/>
    <mergeCell ref="B15:H15"/>
    <mergeCell ref="B46:J46"/>
    <mergeCell ref="B19:J19"/>
    <mergeCell ref="B20:H20"/>
    <mergeCell ref="B23:H23"/>
    <mergeCell ref="A1:J1"/>
    <mergeCell ref="B4:J4"/>
    <mergeCell ref="B2:J2"/>
    <mergeCell ref="B3:J3"/>
    <mergeCell ref="B5:H5"/>
    <mergeCell ref="B139:H139"/>
    <mergeCell ref="B116:J116"/>
    <mergeCell ref="B110:H110"/>
    <mergeCell ref="B98:H98"/>
    <mergeCell ref="F155:I155"/>
    <mergeCell ref="B117:H117"/>
    <mergeCell ref="B123:H123"/>
    <mergeCell ref="B133:H133"/>
    <mergeCell ref="B113:H113"/>
    <mergeCell ref="F154:I154"/>
    <mergeCell ref="B136:H136"/>
    <mergeCell ref="B147:J147"/>
    <mergeCell ref="B148:H148"/>
    <mergeCell ref="B107:H107"/>
    <mergeCell ref="B153:D153"/>
    <mergeCell ref="B142:H142"/>
    <mergeCell ref="B50:H50"/>
    <mergeCell ref="B59:H59"/>
    <mergeCell ref="B26:H26"/>
    <mergeCell ref="B29:H29"/>
    <mergeCell ref="B32:H32"/>
    <mergeCell ref="B43:H43"/>
    <mergeCell ref="B47:H47"/>
    <mergeCell ref="B36:J36"/>
    <mergeCell ref="B37:H37"/>
    <mergeCell ref="B40:H40"/>
    <mergeCell ref="B70:H70"/>
    <mergeCell ref="B79:H79"/>
    <mergeCell ref="B84:H84"/>
    <mergeCell ref="B104:H104"/>
    <mergeCell ref="B103:J103"/>
    <mergeCell ref="B89:H89"/>
    <mergeCell ref="B92:H92"/>
    <mergeCell ref="B95:H95"/>
  </mergeCells>
  <phoneticPr fontId="58"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39370078740157483" right="0.39370078740157483" top="1.7716535433070868" bottom="0.74803149606299213" header="0.31496062992125984" footer="0.31496062992125984"/>
  <pageSetup paperSize="9" scale="51" fitToHeight="0" orientation="portrait" r:id="rId1"/>
  <headerFooter scaleWithDoc="0" alignWithMargins="0">
    <oddHeader>&amp;C&amp;G</oddHeader>
    <oddFooter>&amp;L&amp;"Glacial Indifference,Regular"&amp;8&amp;F&amp;R&amp;"Glacial Indifference,Regular"&amp;8Página &amp;P/&amp;N</oddFooter>
  </headerFooter>
  <rowBreaks count="4" manualBreakCount="4">
    <brk id="45" max="9" man="1"/>
    <brk id="78" max="9" man="1"/>
    <brk id="120" max="9" man="1"/>
    <brk id="156" max="9" man="1"/>
  </rowBreaks>
  <legacy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FC72"/>
  <sheetViews>
    <sheetView showGridLines="0" view="pageBreakPreview" topLeftCell="A25" zoomScale="90" zoomScaleNormal="100" zoomScaleSheetLayoutView="90" zoomScalePageLayoutView="115" workbookViewId="0">
      <selection activeCell="I33" sqref="I33"/>
    </sheetView>
  </sheetViews>
  <sheetFormatPr defaultColWidth="0" defaultRowHeight="14.25"/>
  <cols>
    <col min="1" max="1" width="10.375" style="29" customWidth="1"/>
    <col min="2" max="2" width="9.375" style="27" customWidth="1"/>
    <col min="3" max="3" width="8.625" style="27" customWidth="1"/>
    <col min="4" max="4" width="34.125" style="27" customWidth="1"/>
    <col min="5" max="5" width="8.625" style="29" customWidth="1"/>
    <col min="6" max="7" width="8.25" style="28" customWidth="1"/>
    <col min="8" max="8" width="8.625" style="30" customWidth="1"/>
    <col min="9" max="9" width="13.125" style="30" bestFit="1" customWidth="1"/>
    <col min="10" max="10" width="0" style="26" hidden="1" customWidth="1"/>
    <col min="11" max="16383" width="9" style="26" hidden="1"/>
    <col min="16384" max="16384" width="2.375" style="26" customWidth="1"/>
  </cols>
  <sheetData>
    <row r="1" spans="1:996 16376:16376" s="17" customFormat="1" ht="24.95" customHeight="1">
      <c r="A1" s="496" t="s">
        <v>4271</v>
      </c>
      <c r="B1" s="496"/>
      <c r="C1" s="496"/>
      <c r="D1" s="496"/>
      <c r="E1" s="496"/>
      <c r="F1" s="496"/>
      <c r="G1" s="496"/>
      <c r="H1" s="496"/>
      <c r="I1" s="496"/>
      <c r="J1" s="496"/>
      <c r="K1" s="496"/>
      <c r="L1" s="134"/>
      <c r="M1" s="16"/>
      <c r="N1" s="16"/>
      <c r="O1" s="16"/>
      <c r="P1" s="135"/>
      <c r="Q1" s="136"/>
      <c r="R1" s="137"/>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662</v>
      </c>
    </row>
    <row r="2" spans="1:996 16376:16376" s="17" customFormat="1" ht="20.100000000000001" customHeight="1">
      <c r="A2" s="131" t="str">
        <f>BDI!$A$4</f>
        <v>OBRA:</v>
      </c>
      <c r="B2" s="498" t="str">
        <f>ORCAMENTO!C2</f>
        <v>REFORMA PÓRTICO PARQUE ELCI PEREIRA</v>
      </c>
      <c r="C2" s="499"/>
      <c r="D2" s="499"/>
      <c r="E2" s="499"/>
      <c r="F2" s="499"/>
      <c r="G2" s="499"/>
      <c r="H2" s="499"/>
      <c r="I2" s="499"/>
      <c r="J2" s="314"/>
      <c r="K2" s="314"/>
      <c r="L2" s="134"/>
      <c r="M2" s="16"/>
      <c r="N2" s="16"/>
      <c r="O2" s="16"/>
      <c r="P2" s="135"/>
      <c r="Q2" s="136"/>
      <c r="R2" s="13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22</v>
      </c>
    </row>
    <row r="3" spans="1:996 16376:16376" s="17" customFormat="1" ht="20.100000000000001" customHeight="1">
      <c r="A3" s="131" t="str">
        <f>BDI!$A$5</f>
        <v>ENDEREÇO:</v>
      </c>
      <c r="B3" s="497" t="str">
        <f>ORCAMENTO!C3</f>
        <v>BAIXO GUANDU - ES</v>
      </c>
      <c r="C3" s="497"/>
      <c r="D3" s="497"/>
      <c r="E3" s="497"/>
      <c r="F3" s="497"/>
      <c r="G3" s="497"/>
      <c r="H3" s="497"/>
      <c r="I3" s="497"/>
      <c r="J3" s="315"/>
      <c r="K3" s="315"/>
      <c r="L3" s="134"/>
      <c r="M3" s="16"/>
      <c r="N3" s="16"/>
      <c r="O3" s="16"/>
      <c r="P3" s="135"/>
      <c r="Q3" s="136"/>
      <c r="R3" s="13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1439</v>
      </c>
    </row>
    <row r="4" spans="1:996 16376:16376">
      <c r="A4" s="316" t="s">
        <v>663</v>
      </c>
      <c r="B4" s="500" t="s">
        <v>667</v>
      </c>
      <c r="C4" s="500"/>
      <c r="D4" s="500"/>
      <c r="E4" s="500"/>
      <c r="F4" s="500"/>
      <c r="G4" s="500"/>
      <c r="H4" s="317" t="s">
        <v>0</v>
      </c>
      <c r="I4" s="318" t="s">
        <v>666</v>
      </c>
      <c r="J4" s="319"/>
      <c r="K4" s="319"/>
    </row>
    <row r="5" spans="1:996 16376:16376" ht="60" customHeight="1">
      <c r="A5" s="320">
        <f>COUNTIF($A$4:$A4,$A$4)</f>
        <v>1</v>
      </c>
      <c r="B5" s="495" t="s">
        <v>38230</v>
      </c>
      <c r="C5" s="495"/>
      <c r="D5" s="495"/>
      <c r="E5" s="495"/>
      <c r="F5" s="495"/>
      <c r="G5" s="495"/>
      <c r="H5" s="321" t="s">
        <v>1</v>
      </c>
      <c r="I5" s="322">
        <f>I6+I10</f>
        <v>51.38000000000001</v>
      </c>
      <c r="J5" s="319"/>
      <c r="K5" s="319"/>
    </row>
    <row r="6" spans="1:996 16376:16376">
      <c r="A6" s="493" t="s">
        <v>4258</v>
      </c>
      <c r="B6" s="493"/>
      <c r="C6" s="493"/>
      <c r="D6" s="493"/>
      <c r="E6" s="493"/>
      <c r="F6" s="493"/>
      <c r="G6" s="493"/>
      <c r="H6" s="323" t="s">
        <v>657</v>
      </c>
      <c r="I6" s="324">
        <f>SUBTOTAL(9,I8:I9)</f>
        <v>14.440000000000001</v>
      </c>
      <c r="J6" s="319"/>
      <c r="K6" s="319"/>
    </row>
    <row r="7" spans="1:996 16376:16376">
      <c r="A7" s="325" t="s">
        <v>668</v>
      </c>
      <c r="B7" s="325" t="s">
        <v>656</v>
      </c>
      <c r="C7" s="325" t="s">
        <v>18</v>
      </c>
      <c r="D7" s="325" t="s">
        <v>667</v>
      </c>
      <c r="E7" s="325" t="s">
        <v>19</v>
      </c>
      <c r="F7" s="326" t="s">
        <v>1574</v>
      </c>
      <c r="G7" s="326" t="s">
        <v>4259</v>
      </c>
      <c r="H7" s="327" t="s">
        <v>1575</v>
      </c>
      <c r="I7" s="327" t="s">
        <v>657</v>
      </c>
      <c r="J7" s="319"/>
      <c r="K7" s="319"/>
    </row>
    <row r="8" spans="1:996 16376:16376">
      <c r="A8" s="328" t="s">
        <v>4261</v>
      </c>
      <c r="B8" s="328" t="s">
        <v>662</v>
      </c>
      <c r="C8" s="328">
        <v>88309</v>
      </c>
      <c r="D8" s="329" t="str">
        <f>PROPER(IFERROR(
IF(C8="","",
IF(CONCATENATE($A8,$B8)="IIOPES",INDEX(IDER!$B:$B,MATCH($C8,IDER!$A:$A,0)),
IF(CONCATENATE($A8,$B8)="CDER",INDEX(CDER!$B:$B,MATCH($C8,CDER!$A:$A,0)),
IF(CONCATENATE($A8,$B8)="ISINAPI",INDEX(ISINAPI!$B:$B,MATCH($C8,ISINAPI!$A:$A,0)),
IF(CONCATENATE($A8,$B8)="CSINAPI",INDEX(CSINAPI!$B:$B,MATCH($C8,CSINAPI!$A:$A,0)),
IF(CONCATENATE($A8,$B8)="CCESAN",INDEX(CCESAN!$B:$B,MATCH($C8,CCESAN!$A:$A,0)),
IF(CONCATENATE($A8,$B8)="CSCORIO",INDEX(CSCORIO!$B:$B,MATCH($C8,CSCORIO!$A:$A,0)),
IF(CONCATENATE($A8,$B8)="MERC",INDEX(MERCADO!$B:$B,MATCH($C8,MERCADO!$A:$A,0)),
IF(CONCATENATE($A8,$B8)="CCOMP",INDEX(COMPOSICAO!$B:$B,MATCH($C8,COMPOSICAO!$A:$A,0)),""
))))))))),"*Verificar código*"))</f>
        <v>Pedreiro Com Encargos Complementares</v>
      </c>
      <c r="E8" s="330" t="str">
        <f>PROPER(IFERROR(
IF(C8="","",
IF(CONCATENATE($A8,$B8)="IIOPES",INDEX(IDER!$C:$C,MATCH($C8,IDER!$A:$A,0)),
IF(CONCATENATE($A8,$B8)="CDER",INDEX(CDER!$C:$C,MATCH($C8,CDER!$A:$A,0)),
IF(CONCATENATE($A8,$B8)="ISINAPI",INDEX(ISINAPI!$C:$C,MATCH($C8,ISINAPI!$A:$A,0)),
IF(CONCATENATE($A8,$B8)="CSINAPI",INDEX(CSINAPI!$C:$C,MATCH($C8,CSINAPI!$A:$A,0)),
IF(CONCATENATE($A8,$B8)="CCESAN",INDEX(CCESAN!$C:$C,MATCH($C8,CCESAN!$A:$A,0)),
IF(CONCATENATE($A8,$B8)="CSCORIO",INDEX(CSCORIO!$C:$C,MATCH($C8,CSCORIO!$A:$A,0)),
IF(CONCATENATE($A8,$B8)="MERC",INDEX(MERCADO!$D:$D,MATCH($C8,MERCADO!$A:$A,0)),
IF(CONCATENATE($A8,$B8)="CCOMP",INDEX(COMPOSICAO!$H:$H,MATCH($C8,COMPOSICAO!$A:$A,0)),""
))))))))),"*Verificar código*"))</f>
        <v>H</v>
      </c>
      <c r="F8" s="331">
        <v>0.25</v>
      </c>
      <c r="G8" s="331"/>
      <c r="H8" s="330" t="str">
        <f>PROPER(IFERROR(
IF(C8="","",
IF(CONCATENATE($A8,$B8)="IIOPES",INDEX(IDER!$D:$D,MATCH($C8,IDER!$A:$A,0)),
IF(CONCATENATE($A8,$B8)="CDER",INDEX(CDER!$D:$D,MATCH($C8,CDER!$A:$A,0)),
IF(CONCATENATE($A8,$B8)="ISINAPI",INDEX(ISINAPI!$E:$E,MATCH($C8,ISINAPI!$A:$A,0)),
IF(CONCATENATE($A8,$B8)="CSINAPI",INDEX(CSINAPI!$D:$D,MATCH($C8,CSINAPI!$A:$A,0)),
IF(CONCATENATE($A8,$B8)="CCESAN",INDEX(CCESAN!$D:$D,MATCH($C8,CCESAN!$A:$A,0)),
IF(CONCATENATE($A8,$B8)="CSCORIO",INDEX(CSCORIO!$D:$D,MATCH($C8,CSCORIO!$A:$A,0)),
IF(CONCATENATE($A8,$B8)="MERC",INDEX(MERCADO!$E:$E,MATCH($C8,MERCADO!$A:$A,0)),
IF(CONCATENATE($A8,$B8)="CCOMP",INDEX(COMPOSICAO!$I:$I,MATCH($C8,COMPOSICAO!$A:$A,0)),""
))))))))),"*Verificar código*"))</f>
        <v>32,55</v>
      </c>
      <c r="I8" s="332">
        <f>IFERROR(ROUND(H8*F8*(1+G8),2),"")</f>
        <v>8.14</v>
      </c>
      <c r="J8" s="319"/>
      <c r="K8" s="319"/>
    </row>
    <row r="9" spans="1:996 16376:16376">
      <c r="A9" s="328" t="s">
        <v>4261</v>
      </c>
      <c r="B9" s="328" t="s">
        <v>662</v>
      </c>
      <c r="C9" s="328">
        <v>88316</v>
      </c>
      <c r="D9" s="329" t="str">
        <f>PROPER(IFERROR(
IF(C9="","",
IF(CONCATENATE($A9,$B9)="IIOPES",INDEX(IDER!$B:$B,MATCH($C9,IDER!$A:$A,0)),
IF(CONCATENATE($A9,$B9)="CDER",INDEX(CDER!$B:$B,MATCH($C9,CDER!$A:$A,0)),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Servente Com Encargos Complementares</v>
      </c>
      <c r="E9" s="330" t="str">
        <f>PROPER(IFERROR(
IF(C9="","",
IF(CONCATENATE($A9,$B9)="IIOPES",INDEX(IDER!$C:$C,MATCH($C9,IDER!$A:$A,0)),
IF(CONCATENATE($A9,$B9)="CDER",INDEX(CDER!$C:$C,MATCH($C9,CDER!$A:$A,0)),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))))))))),"*Verificar código*"))</f>
        <v>H</v>
      </c>
      <c r="F9" s="331">
        <v>0.25</v>
      </c>
      <c r="G9" s="331"/>
      <c r="H9" s="330" t="str">
        <f>PROPER(IFERROR(
IF(C9="","",
IF(CONCATENATE($A9,$B9)="IIOPES",INDEX(IDER!$D:$D,MATCH($C9,IDER!$A:$A,0)),
IF(CONCATENATE($A9,$B9)="CDER",INDEX(CDER!$D:$D,MATCH($C9,CDER!$A:$A,0)),
IF(CONCATENATE($A9,$B9)="ISINAPI",INDEX(ISINAPI!$E:$E,MATCH($C9,ISINAPI!$A:$A,0)),
IF(CONCATENATE($A9,$B9)="CSINAPI",INDEX(CSINAPI!$D:$D,MATCH($C9,CSINAPI!$A:$A,0)),
IF(CONCATENATE($A9,$B9)="CCESAN",INDEX(CCESAN!$D:$D,MATCH($C9,CCESAN!$A:$A,0)),
IF(CONCATENATE($A9,$B9)="CSCORIO",INDEX(CSCORIO!$D:$D,MATCH($C9,CSCORIO!$A:$A,0)),
IF(CONCATENATE($A9,$B9)="MERC",INDEX(MERCADO!$E:$E,MATCH($C9,MERCADO!$A:$A,0)),
IF(CONCATENATE($A9,$B9)="CCOMP",INDEX(COMPOSICAO!$I:$I,MATCH($C9,COMPOSICAO!$A:$A,0)),""
))))))))),"*Verificar código*"))</f>
        <v>25,19</v>
      </c>
      <c r="I9" s="332">
        <f t="shared" ref="I9" si="0">IFERROR(ROUND(H9*F9*(1+G9),2),"")</f>
        <v>6.3</v>
      </c>
      <c r="J9" s="319"/>
      <c r="K9" s="319"/>
    </row>
    <row r="10" spans="1:996 16376:16376">
      <c r="A10" s="493" t="s">
        <v>4260</v>
      </c>
      <c r="B10" s="493"/>
      <c r="C10" s="493"/>
      <c r="D10" s="493"/>
      <c r="E10" s="493"/>
      <c r="F10" s="493"/>
      <c r="G10" s="493"/>
      <c r="H10" s="323" t="s">
        <v>657</v>
      </c>
      <c r="I10" s="324">
        <f>SUM(I12:I14)</f>
        <v>36.940000000000005</v>
      </c>
      <c r="J10" s="319"/>
      <c r="K10" s="319"/>
    </row>
    <row r="11" spans="1:996 16376:16376">
      <c r="A11" s="325" t="s">
        <v>668</v>
      </c>
      <c r="B11" s="325" t="s">
        <v>656</v>
      </c>
      <c r="C11" s="325" t="s">
        <v>18</v>
      </c>
      <c r="D11" s="325" t="s">
        <v>667</v>
      </c>
      <c r="E11" s="325" t="s">
        <v>19</v>
      </c>
      <c r="F11" s="326" t="s">
        <v>1574</v>
      </c>
      <c r="G11" s="326" t="s">
        <v>4259</v>
      </c>
      <c r="H11" s="327" t="s">
        <v>1575</v>
      </c>
      <c r="I11" s="327" t="s">
        <v>657</v>
      </c>
      <c r="J11" s="319"/>
      <c r="K11" s="319"/>
    </row>
    <row r="12" spans="1:996 16376:16376" ht="43.5" customHeight="1">
      <c r="A12" s="328" t="s">
        <v>3316</v>
      </c>
      <c r="B12" s="328" t="s">
        <v>1439</v>
      </c>
      <c r="C12" s="328">
        <v>62533</v>
      </c>
      <c r="D12" s="329" t="s">
        <v>38231</v>
      </c>
      <c r="E12" s="330" t="s">
        <v>1</v>
      </c>
      <c r="F12" s="331">
        <v>1</v>
      </c>
      <c r="G12" s="331"/>
      <c r="H12" s="330">
        <v>24.87</v>
      </c>
      <c r="I12" s="332">
        <f>IFERROR(ROUND(H12*F12*(1+G12),2),"")</f>
        <v>24.87</v>
      </c>
      <c r="J12" s="319"/>
      <c r="K12" s="319"/>
    </row>
    <row r="13" spans="1:996 16376:16376" ht="37.5" customHeight="1">
      <c r="A13" s="328" t="s">
        <v>3316</v>
      </c>
      <c r="B13" s="328" t="s">
        <v>1439</v>
      </c>
      <c r="C13" s="328">
        <v>21517</v>
      </c>
      <c r="D13" s="329" t="s">
        <v>732</v>
      </c>
      <c r="E13" s="330" t="s">
        <v>3</v>
      </c>
      <c r="F13" s="331">
        <v>0.79</v>
      </c>
      <c r="G13" s="331"/>
      <c r="H13" s="330">
        <v>6.83</v>
      </c>
      <c r="I13" s="332">
        <f t="shared" ref="I13:I14" si="1">IFERROR(ROUND(H13*F13*(1+G13),2),"")</f>
        <v>5.4</v>
      </c>
      <c r="J13" s="319"/>
      <c r="K13" s="319"/>
    </row>
    <row r="14" spans="1:996 16376:16376" ht="44.25" customHeight="1">
      <c r="A14" s="328" t="s">
        <v>4261</v>
      </c>
      <c r="B14" s="328" t="s">
        <v>1439</v>
      </c>
      <c r="C14" s="328">
        <v>40324</v>
      </c>
      <c r="D14" s="329" t="str">
        <f>PROPER(IFERROR(
IF(C14="","",
IF(CONCATENATE($A14,$B14)="IIOPES",INDEX(IDER!$B:$B,MATCH($C14,IDER!$A:$A,0)),
IF(CONCATENATE($A14,$B14)="CDER",INDEX(CDER!$B:$B,MATCH($C14,CDER!$A:$A,0)),
IF(CONCATENATE($A14,$B14)="ISINAPI",INDEX(ISINAPI!$B:$B,MATCH($C14,ISINAPI!$A:$A,0)),
IF(CONCATENATE($A14,$B14)="CSINAPI",INDEX(CSINAPI!$B:$B,MATCH($C14,CSINAPI!$A:$A,0)),
IF(CONCATENATE($A14,$B14)="CCESAN",INDEX(CCESAN!$B:$B,MATCH($C14,CCESAN!$A:$A,0)),
IF(CONCATENATE($A14,$B14)="CSCORIO",INDEX(CSCORIO!$B:$B,MATCH($C14,CSCORIO!$A:$A,0)),
IF(CONCATENATE($A14,$B14)="MERC",INDEX(MERCADO!$B:$B,MATCH($C14,MERCADO!$A:$A,0)),
IF(CONCATENATE($A14,$B14)="CCOMP",INDEX(COMPOSICAO!$B:$B,MATCH($C14,COMPOSICAO!$A:$A,0)),""
))))))))),"*Verificar código*"))</f>
        <v>Fornecimento, Preparo E Aplicação De Concreto Fck=25 Mpa (Brita 1 E 2) - (5% De Perdas Já Incluído No Custo)</v>
      </c>
      <c r="E14" s="330" t="str">
        <f>PROPER(IFERROR(
IF(C14="","",
IF(CONCATENATE($A14,$B14)="IIOPES",INDEX(IDER!$C:$C,MATCH($C14,IDER!$A:$A,0)),
IF(CONCATENATE($A14,$B14)="CDER",INDEX(CDER!$C:$C,MATCH($C14,CDER!$A:$A,0)),
IF(CONCATENATE($A14,$B14)="ISINAPI",INDEX(ISINAPI!$C:$C,MATCH($C14,ISINAPI!$A:$A,0)),
IF(CONCATENATE($A14,$B14)="CSINAPI",INDEX(CSINAPI!$C:$C,MATCH($C14,CSINAPI!$A:$A,0)),
IF(CONCATENATE($A14,$B14)="CCESAN",INDEX(CCESAN!$C:$C,MATCH($C14,CCESAN!$A:$A,0)),
IF(CONCATENATE($A14,$B14)="CSCORIO",INDEX(CSCORIO!$C:$C,MATCH($C14,CSCORIO!$A:$A,0)),
IF(CONCATENATE($A14,$B14)="MERC",INDEX(MERCADO!$D:$D,MATCH($C14,MERCADO!$A:$A,0)),
IF(CONCATENATE($A14,$B14)="CCOMP",INDEX(COMPOSICAO!$H:$H,MATCH($C14,COMPOSICAO!$A:$A,0)),""
))))))))),"*Verificar código*"))</f>
        <v>M3</v>
      </c>
      <c r="F14" s="331">
        <f>0.00785*1</f>
        <v>7.8499999999999993E-3</v>
      </c>
      <c r="G14" s="331"/>
      <c r="H14" s="330" t="str">
        <f>PROPER(IFERROR(
IF(C14="","",
IF(CONCATENATE($A14,$B14)="IIOPES",INDEX(IDER!$D:$D,MATCH($C14,IDER!$A:$A,0)),
IF(CONCATENATE($A14,$B14)="CDER",INDEX(CDER!$D:$D,MATCH($C14,CDER!$A:$A,0)),
IF(CONCATENATE($A14,$B14)="ISINAPI",INDEX(ISINAPI!$E:$E,MATCH($C14,ISINAPI!$A:$A,0)),
IF(CONCATENATE($A14,$B14)="CSINAPI",INDEX(CSINAPI!$D:$D,MATCH($C14,CSINAPI!$A:$A,0)),
IF(CONCATENATE($A14,$B14)="CCESAN",INDEX(CCESAN!$D:$D,MATCH($C14,CCESAN!$A:$A,0)),
IF(CONCATENATE($A14,$B14)="CSCORIO",INDEX(CSCORIO!$D:$D,MATCH($C14,CSCORIO!$A:$A,0)),
IF(CONCATENATE($A14,$B14)="MERC",INDEX(MERCADO!$E:$E,MATCH($C14,MERCADO!$A:$A,0)),
IF(CONCATENATE($A14,$B14)="CCOMP",INDEX(COMPOSICAO!$I:$I,MATCH($C14,COMPOSICAO!$A:$A,0)),""
))))))))),"*Verificar código*"))</f>
        <v>849,57</v>
      </c>
      <c r="I14" s="332">
        <f t="shared" si="1"/>
        <v>6.67</v>
      </c>
      <c r="J14" s="319"/>
      <c r="K14" s="319"/>
    </row>
    <row r="15" spans="1:996 16376:16376" ht="34.9" customHeight="1">
      <c r="A15" s="345"/>
      <c r="B15" s="345"/>
      <c r="C15" s="345"/>
      <c r="D15" s="346"/>
      <c r="E15" s="347"/>
      <c r="F15" s="348"/>
      <c r="G15" s="348"/>
      <c r="H15" s="347"/>
      <c r="I15" s="349"/>
      <c r="J15" s="341"/>
      <c r="K15" s="319"/>
    </row>
    <row r="16" spans="1:996 16376:16376">
      <c r="A16" s="342" t="s">
        <v>663</v>
      </c>
      <c r="B16" s="494" t="s">
        <v>667</v>
      </c>
      <c r="C16" s="494"/>
      <c r="D16" s="494"/>
      <c r="E16" s="494"/>
      <c r="F16" s="494"/>
      <c r="G16" s="494"/>
      <c r="H16" s="343" t="s">
        <v>0</v>
      </c>
      <c r="I16" s="344" t="s">
        <v>666</v>
      </c>
      <c r="J16" s="319"/>
      <c r="K16" s="319"/>
    </row>
    <row r="17" spans="1:11" ht="57" customHeight="1">
      <c r="A17" s="320">
        <f>COUNTIF($A$4:$A16,$A$4)</f>
        <v>2</v>
      </c>
      <c r="B17" s="495" t="s">
        <v>38255</v>
      </c>
      <c r="C17" s="495"/>
      <c r="D17" s="495"/>
      <c r="E17" s="495"/>
      <c r="F17" s="495"/>
      <c r="G17" s="495"/>
      <c r="H17" s="321" t="s">
        <v>19</v>
      </c>
      <c r="I17" s="322">
        <f>I18+I22</f>
        <v>207.25</v>
      </c>
      <c r="J17" s="319"/>
      <c r="K17" s="319"/>
    </row>
    <row r="18" spans="1:11">
      <c r="A18" s="493" t="s">
        <v>4258</v>
      </c>
      <c r="B18" s="493"/>
      <c r="C18" s="493"/>
      <c r="D18" s="493"/>
      <c r="E18" s="493"/>
      <c r="F18" s="493"/>
      <c r="G18" s="493"/>
      <c r="H18" s="323" t="s">
        <v>657</v>
      </c>
      <c r="I18" s="324">
        <f>SUBTOTAL(9,I20:XFD21)</f>
        <v>53.35</v>
      </c>
      <c r="J18" s="319"/>
      <c r="K18" s="319"/>
    </row>
    <row r="19" spans="1:11">
      <c r="A19" s="325" t="s">
        <v>668</v>
      </c>
      <c r="B19" s="325" t="s">
        <v>656</v>
      </c>
      <c r="C19" s="325" t="s">
        <v>18</v>
      </c>
      <c r="D19" s="325" t="s">
        <v>667</v>
      </c>
      <c r="E19" s="325" t="s">
        <v>19</v>
      </c>
      <c r="F19" s="326" t="s">
        <v>1574</v>
      </c>
      <c r="G19" s="326" t="s">
        <v>4259</v>
      </c>
      <c r="H19" s="327" t="s">
        <v>1575</v>
      </c>
      <c r="I19" s="327" t="s">
        <v>657</v>
      </c>
      <c r="J19" s="319"/>
      <c r="K19" s="319"/>
    </row>
    <row r="20" spans="1:11" ht="27.75" customHeight="1">
      <c r="A20" s="328" t="s">
        <v>4261</v>
      </c>
      <c r="B20" s="328" t="s">
        <v>662</v>
      </c>
      <c r="C20" s="328">
        <v>88264</v>
      </c>
      <c r="D20" s="329" t="str">
        <f>PROPER(IFERROR(
IF(C20="","",
IF(CONCATENATE($A20,$B20)="IIOPES",INDEX(IDER!$B:$B,MATCH($C20,IDER!$A:$A,0)),
IF(CONCATENATE($A20,$B20)="CDER",INDEX(CDER!$B:$B,MATCH($C20,CDER!$A:$A,0)),
IF(CONCATENATE($A20,$B20)="ISINAPI",INDEX(ISINAPI!$B:$B,MATCH($C20,ISINAPI!$A:$A,0)),
IF(CONCATENATE($A20,$B20)="CSINAPI",INDEX(CSINAPI!$B:$B,MATCH($C20,CSINAPI!$A:$A,0)),
IF(CONCATENATE($A20,$B20)="CCESAN",INDEX(CCESAN!$B:$B,MATCH($C20,CCESAN!$A:$A,0)),
IF(CONCATENATE($A20,$B20)="CSCORIO",INDEX(CSCORIO!$B:$B,MATCH($C20,CSCORIO!$A:$A,0)),
IF(CONCATENATE($A20,$B20)="MERC",INDEX(MERCADO!$B:$B,MATCH($C20,MERCADO!$A:$A,0)),
IF(CONCATENATE($A20,$B20)="CCOMP",INDEX(COMPOSICAO!$B:$B,MATCH($C20,COMPOSICAO!$A:$A,0)),""
))))))))),"*Verificar código*"))</f>
        <v>Eletricista Com Encargos Complementares</v>
      </c>
      <c r="E20" s="330" t="str">
        <f>PROPER(IFERROR(
IF(C20="","",
IF(CONCATENATE($A20,$B20)="IIOPES",INDEX(IDER!$C:$C,MATCH($C20,IDER!$A:$A,0)),
IF(CONCATENATE($A20,$B20)="CDER",INDEX(CDER!$C:$C,MATCH($C20,CDER!$A:$A,0)),
IF(CONCATENATE($A20,$B20)="ISINAPI",INDEX(ISINAPI!$C:$C,MATCH($C20,ISINAPI!$A:$A,0)),
IF(CONCATENATE($A20,$B20)="CSINAPI",INDEX(CSINAPI!$C:$C,MATCH($C20,CSINAPI!$A:$A,0)),
IF(CONCATENATE($A20,$B20)="CCESAN",INDEX(CCESAN!$C:$C,MATCH($C20,CCESAN!$A:$A,0)),
IF(CONCATENATE($A20,$B20)="CSCORIO",INDEX(CSCORIO!$C:$C,MATCH($C20,CSCORIO!$A:$A,0)),
IF(CONCATENATE($A20,$B20)="MERC",INDEX(MERCADO!$D:$D,MATCH($C20,MERCADO!$A:$A,0)),
IF(CONCATENATE($A20,$B20)="CCOMP",INDEX(COMPOSICAO!$H:$H,MATCH($C20,COMPOSICAO!$A:$A,0)),""
))))))))),"*Verificar código*"))</f>
        <v>H</v>
      </c>
      <c r="F20" s="331">
        <v>0.8</v>
      </c>
      <c r="G20" s="331"/>
      <c r="H20" s="330" t="str">
        <f>PROPER(IFERROR(
IF(C20="","",
IF(CONCATENATE($A20,$B20)="IIOPES",INDEX(IDER!$D:$D,MATCH($C20,IDER!$A:$A,0)),
IF(CONCATENATE($A20,$B20)="CDER",INDEX(CDER!$D:$D,MATCH($C20,CDER!$A:$A,0)),
IF(CONCATENATE($A20,$B20)="ISINAPI",INDEX(ISINAPI!$E:$E,MATCH($C20,ISINAPI!$A:$A,0)),
IF(CONCATENATE($A20,$B20)="CSINAPI",INDEX(CSINAPI!$D:$D,MATCH($C20,CSINAPI!$A:$A,0)),
IF(CONCATENATE($A20,$B20)="CCESAN",INDEX(CCESAN!$D:$D,MATCH($C20,CCESAN!$A:$A,0)),
IF(CONCATENATE($A20,$B20)="CSCORIO",INDEX(CSCORIO!$D:$D,MATCH($C20,CSCORIO!$A:$A,0)),
IF(CONCATENATE($A20,$B20)="MERC",INDEX(MERCADO!$E:$E,MATCH($C20,MERCADO!$A:$A,0)),
IF(CONCATENATE($A20,$B20)="CCOMP",INDEX(COMPOSICAO!$I:$I,MATCH($C20,COMPOSICAO!$A:$A,0)),""
))))))))),"*Verificar código*"))</f>
        <v>39,01</v>
      </c>
      <c r="I20" s="332">
        <f>IFERROR(ROUND(H20*F20*(1+G20),2),"")</f>
        <v>31.21</v>
      </c>
      <c r="J20" s="319"/>
      <c r="K20" s="319"/>
    </row>
    <row r="21" spans="1:11" ht="28.5" customHeight="1">
      <c r="A21" s="328" t="s">
        <v>4261</v>
      </c>
      <c r="B21" s="328" t="s">
        <v>662</v>
      </c>
      <c r="C21" s="328">
        <v>88247</v>
      </c>
      <c r="D21" s="329" t="str">
        <f>PROPER(IFERROR(
IF(C21="","",
IF(CONCATENATE($A21,$B21)="IIOPES",INDEX(IDER!$B:$B,MATCH($C21,IDER!$A:$A,0)),
IF(CONCATENATE($A21,$B21)="CDER",INDEX(CDER!$B:$B,MATCH($C21,CDER!$A:$A,0)),
IF(CONCATENATE($A21,$B21)="ISINAPI",INDEX(ISINAPI!$B:$B,MATCH($C21,ISINAPI!$A:$A,0)),
IF(CONCATENATE($A21,$B21)="CSINAPI",INDEX(CSINAPI!$B:$B,MATCH($C21,CSINAPI!$A:$A,0)),
IF(CONCATENATE($A21,$B21)="CCESAN",INDEX(CCESAN!$B:$B,MATCH($C21,CCESAN!$A:$A,0)),
IF(CONCATENATE($A21,$B21)="CSCORIO",INDEX(CSCORIO!$B:$B,MATCH($C21,CSCORIO!$A:$A,0)),
IF(CONCATENATE($A21,$B21)="MERC",INDEX(MERCADO!$B:$B,MATCH($C21,MERCADO!$A:$A,0)),
IF(CONCATENATE($A21,$B21)="CCOMP",INDEX(COMPOSICAO!$B:$B,MATCH($C21,COMPOSICAO!$A:$A,0)),""
))))))))),"*Verificar código*"))</f>
        <v>Auxiliar De Eletricista Com Encargos Complementares</v>
      </c>
      <c r="E21" s="330" t="str">
        <f>PROPER(IFERROR(
IF(C21="","",
IF(CONCATENATE($A21,$B21)="IIOPES",INDEX(IDER!$C:$C,MATCH($C21,IDER!$A:$A,0)),
IF(CONCATENATE($A21,$B21)="CDER",INDEX(CDER!$C:$C,MATCH($C21,CDER!$A:$A,0)),
IF(CONCATENATE($A21,$B21)="ISINAPI",INDEX(ISINAPI!$C:$C,MATCH($C21,ISINAPI!$A:$A,0)),
IF(CONCATENATE($A21,$B21)="CSINAPI",INDEX(CSINAPI!$C:$C,MATCH($C21,CSINAPI!$A:$A,0)),
IF(CONCATENATE($A21,$B21)="CCESAN",INDEX(CCESAN!$C:$C,MATCH($C21,CCESAN!$A:$A,0)),
IF(CONCATENATE($A21,$B21)="CSCORIO",INDEX(CSCORIO!$C:$C,MATCH($C21,CSCORIO!$A:$A,0)),
IF(CONCATENATE($A21,$B21)="MERC",INDEX(MERCADO!$D:$D,MATCH($C21,MERCADO!$A:$A,0)),
IF(CONCATENATE($A21,$B21)="CCOMP",INDEX(COMPOSICAO!$H:$H,MATCH($C21,COMPOSICAO!$A:$A,0)),""
))))))))),"*Verificar código*"))</f>
        <v>H</v>
      </c>
      <c r="F21" s="331">
        <v>0.8</v>
      </c>
      <c r="G21" s="331"/>
      <c r="H21" s="330" t="str">
        <f>PROPER(IFERROR(
IF(C21="","",
IF(CONCATENATE($A21,$B21)="IIOPES",INDEX(IDER!$D:$D,MATCH($C21,IDER!$A:$A,0)),
IF(CONCATENATE($A21,$B21)="CDER",INDEX(CDER!$D:$D,MATCH($C21,CDER!$A:$A,0)),
IF(CONCATENATE($A21,$B21)="ISINAPI",INDEX(ISINAPI!$E:$E,MATCH($C21,ISINAPI!$A:$A,0)),
IF(CONCATENATE($A21,$B21)="CSINAPI",INDEX(CSINAPI!$D:$D,MATCH($C21,CSINAPI!$A:$A,0)),
IF(CONCATENATE($A21,$B21)="CCESAN",INDEX(CCESAN!$D:$D,MATCH($C21,CCESAN!$A:$A,0)),
IF(CONCATENATE($A21,$B21)="CSCORIO",INDEX(CSCORIO!$D:$D,MATCH($C21,CSCORIO!$A:$A,0)),
IF(CONCATENATE($A21,$B21)="MERC",INDEX(MERCADO!$E:$E,MATCH($C21,MERCADO!$A:$A,0)),
IF(CONCATENATE($A21,$B21)="CCOMP",INDEX(COMPOSICAO!$I:$I,MATCH($C21,COMPOSICAO!$A:$A,0)),""
))))))))),"*Verificar código*"))</f>
        <v>27,67</v>
      </c>
      <c r="I21" s="332">
        <f t="shared" ref="I21" si="2">IFERROR(ROUND(H21*F21*(1+G21),2),"")</f>
        <v>22.14</v>
      </c>
      <c r="J21" s="319"/>
      <c r="K21" s="319"/>
    </row>
    <row r="22" spans="1:11">
      <c r="A22" s="493" t="s">
        <v>4260</v>
      </c>
      <c r="B22" s="493"/>
      <c r="C22" s="493"/>
      <c r="D22" s="493"/>
      <c r="E22" s="493"/>
      <c r="F22" s="493"/>
      <c r="G22" s="493"/>
      <c r="H22" s="323" t="s">
        <v>657</v>
      </c>
      <c r="I22" s="324">
        <f>SUM(I24:I24)</f>
        <v>153.9</v>
      </c>
      <c r="J22" s="319"/>
      <c r="K22" s="319"/>
    </row>
    <row r="23" spans="1:11">
      <c r="A23" s="325" t="s">
        <v>668</v>
      </c>
      <c r="B23" s="325" t="s">
        <v>656</v>
      </c>
      <c r="C23" s="325" t="s">
        <v>18</v>
      </c>
      <c r="D23" s="325" t="s">
        <v>667</v>
      </c>
      <c r="E23" s="325" t="s">
        <v>19</v>
      </c>
      <c r="F23" s="326" t="s">
        <v>1574</v>
      </c>
      <c r="G23" s="326" t="s">
        <v>4259</v>
      </c>
      <c r="H23" s="327" t="s">
        <v>1575</v>
      </c>
      <c r="I23" s="327" t="s">
        <v>657</v>
      </c>
      <c r="J23" s="319"/>
      <c r="K23" s="319"/>
    </row>
    <row r="24" spans="1:11" ht="27.75" customHeight="1">
      <c r="A24" s="328"/>
      <c r="B24" s="328" t="s">
        <v>664</v>
      </c>
      <c r="C24" s="328">
        <v>1</v>
      </c>
      <c r="D24" s="329" t="str">
        <f>PROPER(IFERROR(
IF(C24="","",
IF(CONCATENATE($A24,$B24)="IIOPES",INDEX(IDER!$B:$B,MATCH($C24,IDER!$A:$A,0)),
IF(CONCATENATE($A24,$B24)="CDER",INDEX(CDER!$B:$B,MATCH($C24,CDER!$A:$A,0)),
IF(CONCATENATE($A24,$B24)="ISINAPI",INDEX(ISINAPI!$B:$B,MATCH($C24,ISINAPI!$A:$A,0)),
IF(CONCATENATE($A24,$B24)="CSINAPI",INDEX(CSINAPI!$B:$B,MATCH($C24,CSINAPI!$A:$A,0)),
IF(CONCATENATE($A24,$B24)="CCESAN",INDEX(CCESAN!$B:$B,MATCH($C24,CCESAN!$A:$A,0)),
IF(CONCATENATE($A24,$B24)="CSCORIO",INDEX(CSCORIO!$B:$B,MATCH($C24,CSCORIO!$A:$A,0)),
IF(CONCATENATE($A24,$B24)="MERC",INDEX(MERCADO!$B:$B,MATCH($C24,MERCADO!$A:$A,0)),
IF(CONCATENATE($A24,$B24)="CCOMP",INDEX(COMPOSICAO!$B:$B,MATCH($C24,COMPOSICAO!$A:$A,0)),""
))))))))),"*Verificar código*"))</f>
        <v xml:space="preserve">Arandela Estilo Colonial - Cor Preto </v>
      </c>
      <c r="E24" s="330" t="s">
        <v>19</v>
      </c>
      <c r="F24" s="331">
        <v>1</v>
      </c>
      <c r="G24" s="331"/>
      <c r="H24" s="330" t="str">
        <f>PROPER(IFERROR(
IF(C24="","",
IF(CONCATENATE($A24,$B24)="IIOPES",INDEX(IDER!$D:$D,MATCH($C24,IDER!$A:$A,0)),
IF(CONCATENATE($A24,$B24)="CDER",INDEX(CDER!$D:$D,MATCH($C24,CDER!$A:$A,0)),
IF(CONCATENATE($A24,$B24)="ISINAPI",INDEX(ISINAPI!$E:$E,MATCH($C24,ISINAPI!$A:$A,0)),
IF(CONCATENATE($A24,$B24)="CSINAPI",INDEX(CSINAPI!$D:$D,MATCH($C24,CSINAPI!$A:$A,0)),
IF(CONCATENATE($A24,$B24)="CCESAN",INDEX(CCESAN!$D:$D,MATCH($C24,CCESAN!$A:$A,0)),
IF(CONCATENATE($A24,$B24)="CSCORIO",INDEX(CSCORIO!$D:$D,MATCH($C24,CSCORIO!$A:$A,0)),
IF(CONCATENATE($A24,$B24)="MERC",INDEX(MERCADO!$E:$E,MATCH($C24,MERCADO!$A:$A,0)),
IF(CONCATENATE($A24,$B24)="CCOMP",INDEX(COMPOSICAO!$I:$I,MATCH($C24,COMPOSICAO!$A:$A,0)),""
))))))))),"*Verificar código*"))</f>
        <v>153,9</v>
      </c>
      <c r="I24" s="332">
        <f>IFERROR(ROUND(H24*F24*(1+G24),2),"")</f>
        <v>153.9</v>
      </c>
      <c r="J24" s="319"/>
      <c r="K24" s="319"/>
    </row>
    <row r="25" spans="1:11" ht="34.9" customHeight="1">
      <c r="A25" s="345"/>
      <c r="B25" s="345"/>
      <c r="C25" s="345"/>
      <c r="D25" s="346"/>
      <c r="E25" s="347"/>
      <c r="F25" s="348"/>
      <c r="G25" s="348"/>
      <c r="H25" s="347"/>
      <c r="I25" s="349"/>
      <c r="J25" s="341"/>
      <c r="K25" s="319"/>
    </row>
    <row r="26" spans="1:11">
      <c r="A26" s="342" t="s">
        <v>663</v>
      </c>
      <c r="B26" s="494" t="s">
        <v>667</v>
      </c>
      <c r="C26" s="494"/>
      <c r="D26" s="494"/>
      <c r="E26" s="494"/>
      <c r="F26" s="494"/>
      <c r="G26" s="494"/>
      <c r="H26" s="343" t="s">
        <v>0</v>
      </c>
      <c r="I26" s="344" t="s">
        <v>666</v>
      </c>
      <c r="J26" s="319"/>
      <c r="K26" s="319"/>
    </row>
    <row r="27" spans="1:11" ht="60" customHeight="1">
      <c r="A27" s="320">
        <f>COUNTIF($A$4:$A26,$A$4)</f>
        <v>3</v>
      </c>
      <c r="B27" s="495" t="s">
        <v>38262</v>
      </c>
      <c r="C27" s="495"/>
      <c r="D27" s="495"/>
      <c r="E27" s="495"/>
      <c r="F27" s="495"/>
      <c r="G27" s="495"/>
      <c r="H27" s="321" t="s">
        <v>19</v>
      </c>
      <c r="I27" s="322">
        <f>I28+I33</f>
        <v>253.9</v>
      </c>
      <c r="J27" s="319"/>
      <c r="K27" s="319"/>
    </row>
    <row r="28" spans="1:11">
      <c r="A28" s="493" t="s">
        <v>4258</v>
      </c>
      <c r="B28" s="493"/>
      <c r="C28" s="493"/>
      <c r="D28" s="493"/>
      <c r="E28" s="493"/>
      <c r="F28" s="493"/>
      <c r="G28" s="493"/>
      <c r="H28" s="323" t="s">
        <v>657</v>
      </c>
      <c r="I28" s="324">
        <f>SUBTOTAL(9,I30:I32)</f>
        <v>85.9</v>
      </c>
      <c r="J28" s="319"/>
      <c r="K28" s="319"/>
    </row>
    <row r="29" spans="1:11">
      <c r="A29" s="325" t="s">
        <v>668</v>
      </c>
      <c r="B29" s="325" t="s">
        <v>656</v>
      </c>
      <c r="C29" s="325" t="s">
        <v>18</v>
      </c>
      <c r="D29" s="325" t="s">
        <v>667</v>
      </c>
      <c r="E29" s="325" t="s">
        <v>19</v>
      </c>
      <c r="F29" s="326" t="s">
        <v>1574</v>
      </c>
      <c r="G29" s="326" t="s">
        <v>4259</v>
      </c>
      <c r="H29" s="327" t="s">
        <v>1575</v>
      </c>
      <c r="I29" s="327" t="s">
        <v>657</v>
      </c>
      <c r="J29" s="319"/>
      <c r="K29" s="319"/>
    </row>
    <row r="30" spans="1:11" ht="27.75" customHeight="1">
      <c r="A30" s="328" t="s">
        <v>4261</v>
      </c>
      <c r="B30" s="328" t="s">
        <v>662</v>
      </c>
      <c r="C30" s="328">
        <v>88264</v>
      </c>
      <c r="D30" s="329" t="str">
        <f>PROPER(IFERROR(
IF(C30="","",
IF(CONCATENATE($A30,$B30)="IIOPES",INDEX(IDER!$B:$B,MATCH($C30,IDER!$A:$A,0)),
IF(CONCATENATE($A30,$B30)="CDER",INDEX(CDER!$B:$B,MATCH($C30,CDER!$A:$A,0)),
IF(CONCATENATE($A30,$B30)="ISINAPI",INDEX(ISINAPI!$B:$B,MATCH($C30,ISINAPI!$A:$A,0)),
IF(CONCATENATE($A30,$B30)="CSINAPI",INDEX(CSINAPI!$B:$B,MATCH($C30,CSINAPI!$A:$A,0)),
IF(CONCATENATE($A30,$B30)="CCESAN",INDEX(CCESAN!$B:$B,MATCH($C30,CCESAN!$A:$A,0)),
IF(CONCATENATE($A30,$B30)="CSCORIO",INDEX(CSCORIO!$B:$B,MATCH($C30,CSCORIO!$A:$A,0)),
IF(CONCATENATE($A30,$B30)="MERC",INDEX(MERCADO!$B:$B,MATCH($C30,MERCADO!$A:$A,0)),
IF(CONCATENATE($A30,$B30)="CCOMP",INDEX(COMPOSICAO!$B:$B,MATCH($C30,COMPOSICAO!$A:$A,0)),""
))))))))),"*Verificar código*"))</f>
        <v>Eletricista Com Encargos Complementares</v>
      </c>
      <c r="E30" s="330" t="str">
        <f>PROPER(IFERROR(
IF(C30="","",
IF(CONCATENATE($A30,$B30)="IIOPES",INDEX(IDER!$C:$C,MATCH($C30,IDER!$A:$A,0)),
IF(CONCATENATE($A30,$B30)="CDER",INDEX(CDER!$C:$C,MATCH($C30,CDER!$A:$A,0)),
IF(CONCATENATE($A30,$B30)="ISINAPI",INDEX(ISINAPI!$C:$C,MATCH($C30,ISINAPI!$A:$A,0)),
IF(CONCATENATE($A30,$B30)="CSINAPI",INDEX(CSINAPI!$C:$C,MATCH($C30,CSINAPI!$A:$A,0)),
IF(CONCATENATE($A30,$B30)="CCESAN",INDEX(CCESAN!$C:$C,MATCH($C30,CCESAN!$A:$A,0)),
IF(CONCATENATE($A30,$B30)="CSCORIO",INDEX(CSCORIO!$C:$C,MATCH($C30,CSCORIO!$A:$A,0)),
IF(CONCATENATE($A30,$B30)="MERC",INDEX(MERCADO!$D:$D,MATCH($C30,MERCADO!$A:$A,0)),
IF(CONCATENATE($A30,$B30)="CCOMP",INDEX(COMPOSICAO!$H:$H,MATCH($C30,COMPOSICAO!$A:$A,0)),""
))))))))),"*Verificar código*"))</f>
        <v>H</v>
      </c>
      <c r="F30" s="331">
        <v>0.8</v>
      </c>
      <c r="G30" s="331"/>
      <c r="H30" s="330" t="str">
        <f>PROPER(IFERROR(
IF(C30="","",
IF(CONCATENATE($A30,$B30)="IIOPES",INDEX(IDER!$D:$D,MATCH($C30,IDER!$A:$A,0)),
IF(CONCATENATE($A30,$B30)="CDER",INDEX(CDER!$D:$D,MATCH($C30,CDER!$A:$A,0)),
IF(CONCATENATE($A30,$B30)="ISINAPI",INDEX(ISINAPI!$E:$E,MATCH($C30,ISINAPI!$A:$A,0)),
IF(CONCATENATE($A30,$B30)="CSINAPI",INDEX(CSINAPI!$D:$D,MATCH($C30,CSINAPI!$A:$A,0)),
IF(CONCATENATE($A30,$B30)="CCESAN",INDEX(CCESAN!$D:$D,MATCH($C30,CCESAN!$A:$A,0)),
IF(CONCATENATE($A30,$B30)="CSCORIO",INDEX(CSCORIO!$D:$D,MATCH($C30,CSCORIO!$A:$A,0)),
IF(CONCATENATE($A30,$B30)="MERC",INDEX(MERCADO!$E:$E,MATCH($C30,MERCADO!$A:$A,0)),
IF(CONCATENATE($A30,$B30)="CCOMP",INDEX(COMPOSICAO!$I:$I,MATCH($C30,COMPOSICAO!$A:$A,0)),""
))))))))),"*Verificar código*"))</f>
        <v>39,01</v>
      </c>
      <c r="I30" s="332">
        <f>IFERROR(ROUND(H30*F30*(1+G30),2),"")</f>
        <v>31.21</v>
      </c>
      <c r="J30" s="319"/>
      <c r="K30" s="319"/>
    </row>
    <row r="31" spans="1:11" ht="28.5" customHeight="1">
      <c r="A31" s="328" t="s">
        <v>4261</v>
      </c>
      <c r="B31" s="328" t="s">
        <v>662</v>
      </c>
      <c r="C31" s="328">
        <v>88247</v>
      </c>
      <c r="D31" s="329" t="str">
        <f>PROPER(IFERROR(
IF(C31="","",
IF(CONCATENATE($A31,$B31)="IIOPES",INDEX(IDER!$B:$B,MATCH($C31,IDER!$A:$A,0)),
IF(CONCATENATE($A31,$B31)="CDER",INDEX(CDER!$B:$B,MATCH($C31,CDER!$A:$A,0)),
IF(CONCATENATE($A31,$B31)="ISINAPI",INDEX(ISINAPI!$B:$B,MATCH($C31,ISINAPI!$A:$A,0)),
IF(CONCATENATE($A31,$B31)="CSINAPI",INDEX(CSINAPI!$B:$B,MATCH($C31,CSINAPI!$A:$A,0)),
IF(CONCATENATE($A31,$B31)="CCESAN",INDEX(CCESAN!$B:$B,MATCH($C31,CCESAN!$A:$A,0)),
IF(CONCATENATE($A31,$B31)="CSCORIO",INDEX(CSCORIO!$B:$B,MATCH($C31,CSCORIO!$A:$A,0)),
IF(CONCATENATE($A31,$B31)="MERC",INDEX(MERCADO!$B:$B,MATCH($C31,MERCADO!$A:$A,0)),
IF(CONCATENATE($A31,$B31)="CCOMP",INDEX(COMPOSICAO!$B:$B,MATCH($C31,COMPOSICAO!$A:$A,0)),""
))))))))),"*Verificar código*"))</f>
        <v>Auxiliar De Eletricista Com Encargos Complementares</v>
      </c>
      <c r="E31" s="330" t="str">
        <f>PROPER(IFERROR(
IF(C31="","",
IF(CONCATENATE($A31,$B31)="IIOPES",INDEX(IDER!$C:$C,MATCH($C31,IDER!$A:$A,0)),
IF(CONCATENATE($A31,$B31)="CDER",INDEX(CDER!$C:$C,MATCH($C31,CDER!$A:$A,0)),
IF(CONCATENATE($A31,$B31)="ISINAPI",INDEX(ISINAPI!$C:$C,MATCH($C31,ISINAPI!$A:$A,0)),
IF(CONCATENATE($A31,$B31)="CSINAPI",INDEX(CSINAPI!$C:$C,MATCH($C31,CSINAPI!$A:$A,0)),
IF(CONCATENATE($A31,$B31)="CCESAN",INDEX(CCESAN!$C:$C,MATCH($C31,CCESAN!$A:$A,0)),
IF(CONCATENATE($A31,$B31)="CSCORIO",INDEX(CSCORIO!$C:$C,MATCH($C31,CSCORIO!$A:$A,0)),
IF(CONCATENATE($A31,$B31)="MERC",INDEX(MERCADO!$D:$D,MATCH($C31,MERCADO!$A:$A,0)),
IF(CONCATENATE($A31,$B31)="CCOMP",INDEX(COMPOSICAO!$H:$H,MATCH($C31,COMPOSICAO!$A:$A,0)),""
))))))))),"*Verificar código*"))</f>
        <v>H</v>
      </c>
      <c r="F31" s="331">
        <v>0.8</v>
      </c>
      <c r="G31" s="331"/>
      <c r="H31" s="330" t="str">
        <f>PROPER(IFERROR(
IF(C31="","",
IF(CONCATENATE($A31,$B31)="IIOPES",INDEX(IDER!$D:$D,MATCH($C31,IDER!$A:$A,0)),
IF(CONCATENATE($A31,$B31)="CDER",INDEX(CDER!$D:$D,MATCH($C31,CDER!$A:$A,0)),
IF(CONCATENATE($A31,$B31)="ISINAPI",INDEX(ISINAPI!$E:$E,MATCH($C31,ISINAPI!$A:$A,0)),
IF(CONCATENATE($A31,$B31)="CSINAPI",INDEX(CSINAPI!$D:$D,MATCH($C31,CSINAPI!$A:$A,0)),
IF(CONCATENATE($A31,$B31)="CCESAN",INDEX(CCESAN!$D:$D,MATCH($C31,CCESAN!$A:$A,0)),
IF(CONCATENATE($A31,$B31)="CSCORIO",INDEX(CSCORIO!$D:$D,MATCH($C31,CSCORIO!$A:$A,0)),
IF(CONCATENATE($A31,$B31)="MERC",INDEX(MERCADO!$E:$E,MATCH($C31,MERCADO!$A:$A,0)),
IF(CONCATENATE($A31,$B31)="CCOMP",INDEX(COMPOSICAO!$I:$I,MATCH($C31,COMPOSICAO!$A:$A,0)),""
))))))))),"*Verificar código*"))</f>
        <v>27,67</v>
      </c>
      <c r="I31" s="332">
        <f t="shared" ref="I31" si="3">IFERROR(ROUND(H31*F31*(1+G31),2),"")</f>
        <v>22.14</v>
      </c>
      <c r="J31" s="319"/>
      <c r="K31" s="319"/>
    </row>
    <row r="32" spans="1:11" ht="28.5" customHeight="1">
      <c r="A32" s="328" t="s">
        <v>4261</v>
      </c>
      <c r="B32" s="328" t="s">
        <v>662</v>
      </c>
      <c r="C32" s="328">
        <v>88309</v>
      </c>
      <c r="D32" s="329" t="str">
        <f>PROPER(IFERROR(
IF(C32="","",
IF(CONCATENATE($A32,$B32)="IIOPES",INDEX(IDER!$B:$B,MATCH($C32,IDER!$A:$A,0)),
IF(CONCATENATE($A32,$B32)="CDER",INDEX(CDER!$B:$B,MATCH($C32,CDER!$A:$A,0)),
IF(CONCATENATE($A32,$B32)="ISINAPI",INDEX(ISINAPI!$B:$B,MATCH($C32,ISINAPI!$A:$A,0)),
IF(CONCATENATE($A32,$B32)="CSINAPI",INDEX(CSINAPI!$B:$B,MATCH($C32,CSINAPI!$A:$A,0)),
IF(CONCATENATE($A32,$B32)="CCESAN",INDEX(CCESAN!$B:$B,MATCH($C32,CCESAN!$A:$A,0)),
IF(CONCATENATE($A32,$B32)="CSCORIO",INDEX(CSCORIO!$B:$B,MATCH($C32,CSCORIO!$A:$A,0)),
IF(CONCATENATE($A32,$B32)="MERC",INDEX(MERCADO!$B:$B,MATCH($C32,MERCADO!$A:$A,0)),
IF(CONCATENATE($A32,$B32)="CCOMP",INDEX(COMPOSICAO!$B:$B,MATCH($C32,COMPOSICAO!$A:$A,0)),""
))))))))),"*Verificar código*"))</f>
        <v>Pedreiro Com Encargos Complementares</v>
      </c>
      <c r="E32" s="330" t="str">
        <f>PROPER(IFERROR(
IF(C32="","",
IF(CONCATENATE($A32,$B32)="IIOPES",INDEX(IDER!$C:$C,MATCH($C32,IDER!$A:$A,0)),
IF(CONCATENATE($A32,$B32)="CDER",INDEX(CDER!$C:$C,MATCH($C32,CDER!$A:$A,0)),
IF(CONCATENATE($A32,$B32)="ISINAPI",INDEX(ISINAPI!$C:$C,MATCH($C32,ISINAPI!$A:$A,0)),
IF(CONCATENATE($A32,$B32)="CSINAPI",INDEX(CSINAPI!$C:$C,MATCH($C32,CSINAPI!$A:$A,0)),
IF(CONCATENATE($A32,$B32)="CCESAN",INDEX(CCESAN!$C:$C,MATCH($C32,CCESAN!$A:$A,0)),
IF(CONCATENATE($A32,$B32)="CSCORIO",INDEX(CSCORIO!$C:$C,MATCH($C32,CSCORIO!$A:$A,0)),
IF(CONCATENATE($A32,$B32)="MERC",INDEX(MERCADO!$D:$D,MATCH($C32,MERCADO!$A:$A,0)),
IF(CONCATENATE($A32,$B32)="CCOMP",INDEX(COMPOSICAO!$H:$H,MATCH($C32,COMPOSICAO!$A:$A,0)),""
))))))))),"*Verificar código*"))</f>
        <v>H</v>
      </c>
      <c r="F32" s="331">
        <v>1</v>
      </c>
      <c r="G32" s="331"/>
      <c r="H32" s="330" t="str">
        <f>PROPER(IFERROR(
IF(C32="","",
IF(CONCATENATE($A32,$B32)="IIOPES",INDEX(IDER!$D:$D,MATCH($C32,IDER!$A:$A,0)),
IF(CONCATENATE($A32,$B32)="CDER",INDEX(CDER!$D:$D,MATCH($C32,CDER!$A:$A,0)),
IF(CONCATENATE($A32,$B32)="ISINAPI",INDEX(ISINAPI!$E:$E,MATCH($C32,ISINAPI!$A:$A,0)),
IF(CONCATENATE($A32,$B32)="CSINAPI",INDEX(CSINAPI!$D:$D,MATCH($C32,CSINAPI!$A:$A,0)),
IF(CONCATENATE($A32,$B32)="CCESAN",INDEX(CCESAN!$D:$D,MATCH($C32,CCESAN!$A:$A,0)),
IF(CONCATENATE($A32,$B32)="CSCORIO",INDEX(CSCORIO!$D:$D,MATCH($C32,CSCORIO!$A:$A,0)),
IF(CONCATENATE($A32,$B32)="MERC",INDEX(MERCADO!$E:$E,MATCH($C32,MERCADO!$A:$A,0)),
IF(CONCATENATE($A32,$B32)="CCOMP",INDEX(COMPOSICAO!$I:$I,MATCH($C32,COMPOSICAO!$A:$A,0)),""
))))))))),"*Verificar código*"))</f>
        <v>32,55</v>
      </c>
      <c r="I32" s="332">
        <f t="shared" ref="I32" si="4">IFERROR(ROUND(H32*F32*(1+G32),2),"")</f>
        <v>32.549999999999997</v>
      </c>
      <c r="J32" s="319"/>
      <c r="K32" s="319"/>
    </row>
    <row r="33" spans="1:11">
      <c r="A33" s="493" t="s">
        <v>4260</v>
      </c>
      <c r="B33" s="493"/>
      <c r="C33" s="493"/>
      <c r="D33" s="493"/>
      <c r="E33" s="493"/>
      <c r="F33" s="493"/>
      <c r="G33" s="493"/>
      <c r="H33" s="323" t="s">
        <v>657</v>
      </c>
      <c r="I33" s="324">
        <f>SUM(I35)</f>
        <v>168</v>
      </c>
      <c r="J33" s="319"/>
      <c r="K33" s="319"/>
    </row>
    <row r="34" spans="1:11">
      <c r="A34" s="325" t="s">
        <v>668</v>
      </c>
      <c r="B34" s="325" t="s">
        <v>656</v>
      </c>
      <c r="C34" s="325" t="s">
        <v>18</v>
      </c>
      <c r="D34" s="325" t="s">
        <v>667</v>
      </c>
      <c r="E34" s="325" t="s">
        <v>19</v>
      </c>
      <c r="F34" s="326" t="s">
        <v>1574</v>
      </c>
      <c r="G34" s="326" t="s">
        <v>4259</v>
      </c>
      <c r="H34" s="327" t="s">
        <v>1575</v>
      </c>
      <c r="I34" s="327" t="s">
        <v>657</v>
      </c>
      <c r="J34" s="319"/>
      <c r="K34" s="319"/>
    </row>
    <row r="35" spans="1:11" ht="27.75" customHeight="1">
      <c r="A35" s="328"/>
      <c r="B35" s="328" t="s">
        <v>664</v>
      </c>
      <c r="C35" s="328">
        <v>2</v>
      </c>
      <c r="D35" s="329" t="str">
        <f>PROPER(IFERROR(
IF(C35="","",
IF(CONCATENATE($A35,$B35)="IIOPES",INDEX(IDER!$B:$B,MATCH($C35,IDER!$A:$A,0)),
IF(CONCATENATE($A35,$B35)="CDER",INDEX(CDER!$B:$B,MATCH($C35,CDER!$A:$A,0)),
IF(CONCATENATE($A35,$B35)="ISINAPI",INDEX(ISINAPI!$B:$B,MATCH($C35,ISINAPI!$A:$A,0)),
IF(CONCATENATE($A35,$B35)="CSINAPI",INDEX(CSINAPI!$B:$B,MATCH($C35,CSINAPI!$A:$A,0)),
IF(CONCATENATE($A35,$B35)="CCESAN",INDEX(CCESAN!$B:$B,MATCH($C35,CCESAN!$A:$A,0)),
IF(CONCATENATE($A35,$B35)="CSCORIO",INDEX(CSCORIO!$B:$B,MATCH($C35,CSCORIO!$A:$A,0)),
IF(CONCATENATE($A35,$B35)="MERC",INDEX(MERCADO!$B:$B,MATCH($C35,MERCADO!$A:$A,0)),
IF(CONCATENATE($A35,$B35)="CCOMP",INDEX(COMPOSICAO!$B:$B,MATCH($C35,COMPOSICAO!$A:$A,0)),""
))))))))),"*Verificar código*"))</f>
        <v>Perfil Sobrepor Bob 30X13X2000Mm - Na Cor Preto</v>
      </c>
      <c r="E35" s="330" t="s">
        <v>19</v>
      </c>
      <c r="F35" s="331">
        <v>1</v>
      </c>
      <c r="G35" s="331"/>
      <c r="H35" s="330" t="str">
        <f>PROPER(IFERROR(
IF(C35="","",
IF(CONCATENATE($A35,$B35)="IIOPES",INDEX(IDER!$D:$D,MATCH($C35,IDER!$A:$A,0)),
IF(CONCATENATE($A35,$B35)="CDER",INDEX(CDER!$D:$D,MATCH($C35,CDER!$A:$A,0)),
IF(CONCATENATE($A35,$B35)="ISINAPI",INDEX(ISINAPI!$E:$E,MATCH($C35,ISINAPI!$A:$A,0)),
IF(CONCATENATE($A35,$B35)="CSINAPI",INDEX(CSINAPI!$D:$D,MATCH($C35,CSINAPI!$A:$A,0)),
IF(CONCATENATE($A35,$B35)="CCESAN",INDEX(CCESAN!$D:$D,MATCH($C35,CCESAN!$A:$A,0)),
IF(CONCATENATE($A35,$B35)="CSCORIO",INDEX(CSCORIO!$D:$D,MATCH($C35,CSCORIO!$A:$A,0)),
IF(CONCATENATE($A35,$B35)="MERC",INDEX(MERCADO!$E:$E,MATCH($C35,MERCADO!$A:$A,0)),
IF(CONCATENATE($A35,$B35)="CCOMP",INDEX(COMPOSICAO!$I:$I,MATCH($C35,COMPOSICAO!$A:$A,0)),""
))))))))),"*Verificar código*"))</f>
        <v>168</v>
      </c>
      <c r="I35" s="332">
        <f>IFERROR(ROUND(H35*F35*(1+G35),2),"")</f>
        <v>168</v>
      </c>
      <c r="J35" s="319"/>
      <c r="K35" s="319"/>
    </row>
    <row r="36" spans="1:11" ht="34.9" customHeight="1">
      <c r="A36" s="345"/>
      <c r="B36" s="345"/>
      <c r="C36" s="345"/>
      <c r="D36" s="346"/>
      <c r="E36" s="347"/>
      <c r="F36" s="348"/>
      <c r="G36" s="348"/>
      <c r="H36" s="347"/>
      <c r="I36" s="349"/>
      <c r="J36" s="341"/>
      <c r="K36" s="319"/>
    </row>
    <row r="37" spans="1:11">
      <c r="A37" s="342" t="s">
        <v>663</v>
      </c>
      <c r="B37" s="494" t="s">
        <v>667</v>
      </c>
      <c r="C37" s="494"/>
      <c r="D37" s="494"/>
      <c r="E37" s="494"/>
      <c r="F37" s="494"/>
      <c r="G37" s="494"/>
      <c r="H37" s="343" t="s">
        <v>0</v>
      </c>
      <c r="I37" s="344" t="s">
        <v>666</v>
      </c>
      <c r="J37" s="319"/>
      <c r="K37" s="319"/>
    </row>
    <row r="38" spans="1:11" ht="60" customHeight="1">
      <c r="A38" s="320">
        <v>4</v>
      </c>
      <c r="B38" s="495" t="s">
        <v>44117</v>
      </c>
      <c r="C38" s="495"/>
      <c r="D38" s="495"/>
      <c r="E38" s="495"/>
      <c r="F38" s="495"/>
      <c r="G38" s="495"/>
      <c r="H38" s="321" t="s">
        <v>1</v>
      </c>
      <c r="I38" s="322">
        <f>I39+I43</f>
        <v>39.769999999999996</v>
      </c>
      <c r="J38" s="319"/>
      <c r="K38" s="319"/>
    </row>
    <row r="39" spans="1:11">
      <c r="A39" s="493" t="s">
        <v>4258</v>
      </c>
      <c r="B39" s="493"/>
      <c r="C39" s="493"/>
      <c r="D39" s="493"/>
      <c r="E39" s="493"/>
      <c r="F39" s="493"/>
      <c r="G39" s="493"/>
      <c r="H39" s="323" t="s">
        <v>657</v>
      </c>
      <c r="I39" s="324">
        <f>SUBTOTAL(9,I41:XFD42)</f>
        <v>20</v>
      </c>
      <c r="J39" s="319"/>
      <c r="K39" s="319"/>
    </row>
    <row r="40" spans="1:11">
      <c r="A40" s="325" t="s">
        <v>668</v>
      </c>
      <c r="B40" s="325" t="s">
        <v>656</v>
      </c>
      <c r="C40" s="325" t="s">
        <v>18</v>
      </c>
      <c r="D40" s="325" t="s">
        <v>667</v>
      </c>
      <c r="E40" s="325" t="s">
        <v>19</v>
      </c>
      <c r="F40" s="326" t="s">
        <v>1574</v>
      </c>
      <c r="G40" s="326" t="s">
        <v>4259</v>
      </c>
      <c r="H40" s="327" t="s">
        <v>1575</v>
      </c>
      <c r="I40" s="327" t="s">
        <v>657</v>
      </c>
      <c r="J40" s="319"/>
      <c r="K40" s="319"/>
    </row>
    <row r="41" spans="1:11" ht="27.75" customHeight="1">
      <c r="A41" s="328" t="s">
        <v>4261</v>
      </c>
      <c r="B41" s="328" t="s">
        <v>662</v>
      </c>
      <c r="C41" s="328">
        <v>88264</v>
      </c>
      <c r="D41" s="329" t="str">
        <f>PROPER(IFERROR(
IF(C41="","",
IF(CONCATENATE($A41,$B41)="IIOPES",INDEX(IDER!$B:$B,MATCH($C41,IDER!$A:$A,0)),
IF(CONCATENATE($A41,$B41)="CDER",INDEX(CDER!$B:$B,MATCH($C41,CDER!$A:$A,0)),
IF(CONCATENATE($A41,$B41)="ISINAPI",INDEX(ISINAPI!$B:$B,MATCH($C41,ISINAPI!$A:$A,0)),
IF(CONCATENATE($A41,$B41)="CSINAPI",INDEX(CSINAPI!$B:$B,MATCH($C41,CSINAPI!$A:$A,0)),
IF(CONCATENATE($A41,$B41)="CCESAN",INDEX(CCESAN!$B:$B,MATCH($C41,CCESAN!$A:$A,0)),
IF(CONCATENATE($A41,$B41)="CSCORIO",INDEX(CSCORIO!$B:$B,MATCH($C41,CSCORIO!$A:$A,0)),
IF(CONCATENATE($A41,$B41)="MERC",INDEX(MERCADO!$B:$B,MATCH($C41,MERCADO!$A:$A,0)),
IF(CONCATENATE($A41,$B41)="CCOMP",INDEX(COMPOSICAO!$B:$B,MATCH($C41,COMPOSICAO!$A:$A,0)),""
))))))))),"*Verificar código*"))</f>
        <v>Eletricista Com Encargos Complementares</v>
      </c>
      <c r="E41" s="330" t="str">
        <f>PROPER(IFERROR(
IF(C41="","",
IF(CONCATENATE($A41,$B41)="IIOPES",INDEX(IDER!$C:$C,MATCH($C41,IDER!$A:$A,0)),
IF(CONCATENATE($A41,$B41)="CDER",INDEX(CDER!$C:$C,MATCH($C41,CDER!$A:$A,0)),
IF(CONCATENATE($A41,$B41)="ISINAPI",INDEX(ISINAPI!$C:$C,MATCH($C41,ISINAPI!$A:$A,0)),
IF(CONCATENATE($A41,$B41)="CSINAPI",INDEX(CSINAPI!$C:$C,MATCH($C41,CSINAPI!$A:$A,0)),
IF(CONCATENATE($A41,$B41)="CCESAN",INDEX(CCESAN!$C:$C,MATCH($C41,CCESAN!$A:$A,0)),
IF(CONCATENATE($A41,$B41)="CSCORIO",INDEX(CSCORIO!$C:$C,MATCH($C41,CSCORIO!$A:$A,0)),
IF(CONCATENATE($A41,$B41)="MERC",INDEX(MERCADO!$D:$D,MATCH($C41,MERCADO!$A:$A,0)),
IF(CONCATENATE($A41,$B41)="CCOMP",INDEX(COMPOSICAO!$H:$H,MATCH($C41,COMPOSICAO!$A:$A,0)),""
))))))))),"*Verificar código*"))</f>
        <v>H</v>
      </c>
      <c r="F41" s="331">
        <v>0.3</v>
      </c>
      <c r="G41" s="331"/>
      <c r="H41" s="330" t="str">
        <f>PROPER(IFERROR(
IF(C41="","",
IF(CONCATENATE($A41,$B41)="IIOPES",INDEX(IDER!$D:$D,MATCH($C41,IDER!$A:$A,0)),
IF(CONCATENATE($A41,$B41)="CDER",INDEX(CDER!$D:$D,MATCH($C41,CDER!$A:$A,0)),
IF(CONCATENATE($A41,$B41)="ISINAPI",INDEX(ISINAPI!$E:$E,MATCH($C41,ISINAPI!$A:$A,0)),
IF(CONCATENATE($A41,$B41)="CSINAPI",INDEX(CSINAPI!$D:$D,MATCH($C41,CSINAPI!$A:$A,0)),
IF(CONCATENATE($A41,$B41)="CCESAN",INDEX(CCESAN!$D:$D,MATCH($C41,CCESAN!$A:$A,0)),
IF(CONCATENATE($A41,$B41)="CSCORIO",INDEX(CSCORIO!$D:$D,MATCH($C41,CSCORIO!$A:$A,0)),
IF(CONCATENATE($A41,$B41)="MERC",INDEX(MERCADO!$E:$E,MATCH($C41,MERCADO!$A:$A,0)),
IF(CONCATENATE($A41,$B41)="CCOMP",INDEX(COMPOSICAO!$I:$I,MATCH($C41,COMPOSICAO!$A:$A,0)),""
))))))))),"*Verificar código*"))</f>
        <v>39,01</v>
      </c>
      <c r="I41" s="332">
        <f>IFERROR(ROUND(H41*F41*(1+G41),2),"")</f>
        <v>11.7</v>
      </c>
      <c r="J41" s="319"/>
      <c r="K41" s="319"/>
    </row>
    <row r="42" spans="1:11" ht="28.5" customHeight="1">
      <c r="A42" s="328" t="s">
        <v>4261</v>
      </c>
      <c r="B42" s="328" t="s">
        <v>662</v>
      </c>
      <c r="C42" s="328">
        <v>88247</v>
      </c>
      <c r="D42" s="329" t="str">
        <f>PROPER(IFERROR(
IF(C42="","",
IF(CONCATENATE($A42,$B42)="IIOPES",INDEX(IDER!$B:$B,MATCH($C42,IDER!$A:$A,0)),
IF(CONCATENATE($A42,$B42)="CDER",INDEX(CDER!$B:$B,MATCH($C42,CDER!$A:$A,0)),
IF(CONCATENATE($A42,$B42)="ISINAPI",INDEX(ISINAPI!$B:$B,MATCH($C42,ISINAPI!$A:$A,0)),
IF(CONCATENATE($A42,$B42)="CSINAPI",INDEX(CSINAPI!$B:$B,MATCH($C42,CSINAPI!$A:$A,0)),
IF(CONCATENATE($A42,$B42)="CCESAN",INDEX(CCESAN!$B:$B,MATCH($C42,CCESAN!$A:$A,0)),
IF(CONCATENATE($A42,$B42)="CSCORIO",INDEX(CSCORIO!$B:$B,MATCH($C42,CSCORIO!$A:$A,0)),
IF(CONCATENATE($A42,$B42)="MERC",INDEX(MERCADO!$B:$B,MATCH($C42,MERCADO!$A:$A,0)),
IF(CONCATENATE($A42,$B42)="CCOMP",INDEX(COMPOSICAO!$B:$B,MATCH($C42,COMPOSICAO!$A:$A,0)),""
))))))))),"*Verificar código*"))</f>
        <v>Auxiliar De Eletricista Com Encargos Complementares</v>
      </c>
      <c r="E42" s="330" t="str">
        <f>PROPER(IFERROR(
IF(C42="","",
IF(CONCATENATE($A42,$B42)="IIOPES",INDEX(IDER!$C:$C,MATCH($C42,IDER!$A:$A,0)),
IF(CONCATENATE($A42,$B42)="CDER",INDEX(CDER!$C:$C,MATCH($C42,CDER!$A:$A,0)),
IF(CONCATENATE($A42,$B42)="ISINAPI",INDEX(ISINAPI!$C:$C,MATCH($C42,ISINAPI!$A:$A,0)),
IF(CONCATENATE($A42,$B42)="CSINAPI",INDEX(CSINAPI!$C:$C,MATCH($C42,CSINAPI!$A:$A,0)),
IF(CONCATENATE($A42,$B42)="CCESAN",INDEX(CCESAN!$C:$C,MATCH($C42,CCESAN!$A:$A,0)),
IF(CONCATENATE($A42,$B42)="CSCORIO",INDEX(CSCORIO!$C:$C,MATCH($C42,CSCORIO!$A:$A,0)),
IF(CONCATENATE($A42,$B42)="MERC",INDEX(MERCADO!$D:$D,MATCH($C42,MERCADO!$A:$A,0)),
IF(CONCATENATE($A42,$B42)="CCOMP",INDEX(COMPOSICAO!$H:$H,MATCH($C42,COMPOSICAO!$A:$A,0)),""
))))))))),"*Verificar código*"))</f>
        <v>H</v>
      </c>
      <c r="F42" s="331">
        <v>0.3</v>
      </c>
      <c r="G42" s="331"/>
      <c r="H42" s="330" t="str">
        <f>PROPER(IFERROR(
IF(C42="","",
IF(CONCATENATE($A42,$B42)="IIOPES",INDEX(IDER!$D:$D,MATCH($C42,IDER!$A:$A,0)),
IF(CONCATENATE($A42,$B42)="CDER",INDEX(CDER!$D:$D,MATCH($C42,CDER!$A:$A,0)),
IF(CONCATENATE($A42,$B42)="ISINAPI",INDEX(ISINAPI!$E:$E,MATCH($C42,ISINAPI!$A:$A,0)),
IF(CONCATENATE($A42,$B42)="CSINAPI",INDEX(CSINAPI!$D:$D,MATCH($C42,CSINAPI!$A:$A,0)),
IF(CONCATENATE($A42,$B42)="CCESAN",INDEX(CCESAN!$D:$D,MATCH($C42,CCESAN!$A:$A,0)),
IF(CONCATENATE($A42,$B42)="CSCORIO",INDEX(CSCORIO!$D:$D,MATCH($C42,CSCORIO!$A:$A,0)),
IF(CONCATENATE($A42,$B42)="MERC",INDEX(MERCADO!$E:$E,MATCH($C42,MERCADO!$A:$A,0)),
IF(CONCATENATE($A42,$B42)="CCOMP",INDEX(COMPOSICAO!$I:$I,MATCH($C42,COMPOSICAO!$A:$A,0)),""
))))))))),"*Verificar código*"))</f>
        <v>27,67</v>
      </c>
      <c r="I42" s="332">
        <f t="shared" ref="I42" si="5">IFERROR(ROUND(H42*F42*(1+G42),2),"")</f>
        <v>8.3000000000000007</v>
      </c>
      <c r="J42" s="319"/>
      <c r="K42" s="319"/>
    </row>
    <row r="43" spans="1:11">
      <c r="A43" s="493" t="s">
        <v>4260</v>
      </c>
      <c r="B43" s="493"/>
      <c r="C43" s="493"/>
      <c r="D43" s="493"/>
      <c r="E43" s="493"/>
      <c r="F43" s="493"/>
      <c r="G43" s="493"/>
      <c r="H43" s="323" t="s">
        <v>657</v>
      </c>
      <c r="I43" s="324">
        <f>SUM(I45:I45)</f>
        <v>19.77</v>
      </c>
      <c r="J43" s="319"/>
      <c r="K43" s="319"/>
    </row>
    <row r="44" spans="1:11">
      <c r="A44" s="325" t="s">
        <v>668</v>
      </c>
      <c r="B44" s="325" t="s">
        <v>656</v>
      </c>
      <c r="C44" s="325" t="s">
        <v>18</v>
      </c>
      <c r="D44" s="325" t="s">
        <v>667</v>
      </c>
      <c r="E44" s="325" t="s">
        <v>19</v>
      </c>
      <c r="F44" s="326" t="s">
        <v>1574</v>
      </c>
      <c r="G44" s="326" t="s">
        <v>4259</v>
      </c>
      <c r="H44" s="327" t="s">
        <v>1575</v>
      </c>
      <c r="I44" s="327" t="s">
        <v>657</v>
      </c>
      <c r="J44" s="319"/>
      <c r="K44" s="319"/>
    </row>
    <row r="45" spans="1:11" ht="24.95" customHeight="1">
      <c r="A45" s="328"/>
      <c r="B45" s="328" t="s">
        <v>664</v>
      </c>
      <c r="C45" s="328">
        <v>3</v>
      </c>
      <c r="D45" s="329" t="str">
        <f>PROPER(IFERROR(
IF(C45="","",
IF(CONCATENATE($A45,$B45)="IDER",INDEX(IDER!$B:$B,MATCH($C45,IDER!$A:$A,0)),
IF(CONCATENATE($A45,$B45)="CDER",INDEX(CDER!$B:$B,MATCH($C45,CDER!$A:$A,0)),
IF(CONCATENATE($A45,$B45)="ISINAPI",INDEX(ISINAPI!$B:$B,MATCH($C45,ISINAPI!$A:$A,0)),
IF(CONCATENATE($A45,$B45)="CSINAPI",INDEX(CSINAPI!$B:$B,MATCH($C45,CSINAPI!$A:$A,0)),
IF(CONCATENATE($A45,$B45)="CCESAN",INDEX(CCESAN!$B:$B,MATCH($C45,CCESAN!$A:$A,0)),
IF(CONCATENATE($A45,$B45)="CSCORIO",INDEX(CSCORIO!$B:$B,MATCH($C45,CSCORIO!$A:$A,0)),
IF(CONCATENATE($A45,$B45)="MERC",INDEX(MERCADO!$B:$B,MATCH($C45,MERCADO!$A:$A,0)),
IF(CONCATENATE($A45,$B45)="CCOMP",INDEX(COMPOSICAO!$B:$B,MATCH($C45,COMPOSICAO!$A:$A,0)),""
))))))))),"*Verificar código*"))</f>
        <v xml:space="preserve"> Fita Slim Tensão De Rede 127V 3000K 10W</v>
      </c>
      <c r="E45" s="330" t="str">
        <f>PROPER(IFERROR(
IF(C45="","",
IF(CONCATENATE($A45,$B45)="IDER",INDEX(IDER!$C:$C,MATCH($C45,IDER!$A:$A,0)),
IF(CONCATENATE($A45,$B45)="CDER",INDEX(CDER!$C:$C,MATCH($C45,CDER!$A:$A,0)),
IF(CONCATENATE($A45,$B45)="ISINAPI",INDEX(ISINAPI!$C:$C,MATCH($C45,ISINAPI!$A:$A,0)),
IF(CONCATENATE($A45,$B45)="CSINAPI",INDEX(CSINAPI!$C:$C,MATCH($C45,CSINAPI!$A:$A,0)),
IF(CONCATENATE($A45,$B45)="CCESAN",INDEX(CCESAN!$C:$C,MATCH($C45,CCESAN!$A:$A,0)),
IF(CONCATENATE($A45,$B45)="CSCORIO",INDEX(CSCORIO!$C:$C,MATCH($C45,CSCORIO!$A:$A,0)),
IF(CONCATENATE($A45,$B45)="MERC",INDEX(MERCADO!$D:$D,MATCH($C45,MERCADO!$A:$A,0)),
IF(CONCATENATE($A45,$B45)="CCOMP",INDEX(COMPOSICAO!$H:$H,MATCH($C45,COMPOSICAO!$A:$A,0)),""
))))))))),"*Verificar código*"))</f>
        <v>M</v>
      </c>
      <c r="F45" s="331">
        <v>1</v>
      </c>
      <c r="G45" s="331"/>
      <c r="H45" s="330" t="str">
        <f>PROPER(IFERROR(
IF(C45="","",
IF(CONCATENATE($A45,$B45)="IDER",INDEX(IDER!$D:$D,MATCH($C45,IDER!$A:$A,0)),
IF(CONCATENATE($A45,$B45)="CDER",INDEX(CDER!$D:$D,MATCH($C45,CDER!$A:$A,0)),
IF(CONCATENATE($A45,$B45)="ISINAPI",INDEX(ISINAPI!$E:$E,MATCH($C45,ISINAPI!$A:$A,0)),
IF(CONCATENATE($A45,$B45)="CSINAPI",INDEX(CSINAPI!$D:$D,MATCH($C45,CSINAPI!$A:$A,0)),
IF(CONCATENATE($A45,$B45)="CCESAN",INDEX(CCESAN!$D:$D,MATCH($C45,CCESAN!$A:$A,0)),
IF(CONCATENATE($A45,$B45)="CSCORIO",INDEX(CSCORIO!$D:$D,MATCH($C45,CSCORIO!$A:$A,0)),
IF(CONCATENATE($A45,$B45)="MERC",INDEX(MERCADO!$E:$E,MATCH($C45,MERCADO!$A:$A,0)),
IF(CONCATENATE($A45,$B45)="CCOMP",INDEX(COMPOSICAO!$I:$I,MATCH($C45,COMPOSICAO!$A:$A,0)),""
))))))))),"*Verificar código*"))</f>
        <v>19,77</v>
      </c>
      <c r="I45" s="332">
        <f t="shared" ref="I45" si="6">IFERROR(ROUND(H45*F45*(1+G45),2),"")</f>
        <v>19.77</v>
      </c>
      <c r="J45" s="319"/>
      <c r="K45" s="319"/>
    </row>
    <row r="46" spans="1:11" ht="34.9" customHeight="1">
      <c r="A46" s="345"/>
      <c r="B46" s="345"/>
      <c r="C46" s="345"/>
      <c r="D46" s="346"/>
      <c r="E46" s="347"/>
      <c r="F46" s="348"/>
      <c r="G46" s="348"/>
      <c r="H46" s="347"/>
      <c r="I46" s="349"/>
      <c r="J46" s="341"/>
      <c r="K46" s="319"/>
    </row>
    <row r="47" spans="1:11">
      <c r="A47" s="342" t="s">
        <v>663</v>
      </c>
      <c r="B47" s="494" t="s">
        <v>667</v>
      </c>
      <c r="C47" s="494"/>
      <c r="D47" s="494"/>
      <c r="E47" s="494"/>
      <c r="F47" s="494"/>
      <c r="G47" s="494"/>
      <c r="H47" s="343" t="s">
        <v>0</v>
      </c>
      <c r="I47" s="344" t="s">
        <v>666</v>
      </c>
      <c r="J47" s="319"/>
      <c r="K47" s="319"/>
    </row>
    <row r="48" spans="1:11" ht="60" customHeight="1">
      <c r="A48" s="320">
        <f>COUNTIF($A$4:$A47,$A$4)</f>
        <v>5</v>
      </c>
      <c r="B48" s="495" t="s">
        <v>38278</v>
      </c>
      <c r="C48" s="495"/>
      <c r="D48" s="495"/>
      <c r="E48" s="495"/>
      <c r="F48" s="495"/>
      <c r="G48" s="495"/>
      <c r="H48" s="321" t="s">
        <v>38279</v>
      </c>
      <c r="I48" s="322">
        <f>I49+I53</f>
        <v>264.91000000000003</v>
      </c>
      <c r="J48" s="319"/>
      <c r="K48" s="319"/>
    </row>
    <row r="49" spans="1:11">
      <c r="A49" s="493" t="s">
        <v>4258</v>
      </c>
      <c r="B49" s="493"/>
      <c r="C49" s="493"/>
      <c r="D49" s="493"/>
      <c r="E49" s="493"/>
      <c r="F49" s="493"/>
      <c r="G49" s="493"/>
      <c r="H49" s="323" t="s">
        <v>657</v>
      </c>
      <c r="I49" s="324">
        <f>SUBTOTAL(9,I51:XFD52)</f>
        <v>60.35</v>
      </c>
      <c r="J49" s="319"/>
      <c r="K49" s="319"/>
    </row>
    <row r="50" spans="1:11">
      <c r="A50" s="325" t="s">
        <v>668</v>
      </c>
      <c r="B50" s="325" t="s">
        <v>656</v>
      </c>
      <c r="C50" s="325" t="s">
        <v>18</v>
      </c>
      <c r="D50" s="325" t="s">
        <v>667</v>
      </c>
      <c r="E50" s="325" t="s">
        <v>19</v>
      </c>
      <c r="F50" s="326" t="s">
        <v>1574</v>
      </c>
      <c r="G50" s="326" t="s">
        <v>4259</v>
      </c>
      <c r="H50" s="327" t="s">
        <v>1575</v>
      </c>
      <c r="I50" s="327" t="s">
        <v>657</v>
      </c>
      <c r="J50" s="319"/>
      <c r="K50" s="319"/>
    </row>
    <row r="51" spans="1:11" ht="27.75" customHeight="1">
      <c r="A51" s="328" t="s">
        <v>4261</v>
      </c>
      <c r="B51" s="328" t="s">
        <v>662</v>
      </c>
      <c r="C51" s="328">
        <v>88256</v>
      </c>
      <c r="D51" s="329" t="str">
        <f>PROPER(IFERROR(
IF(C51="","",
IF(CONCATENATE($A51,$B51)="IIOPES",INDEX(IDER!$B:$B,MATCH($C51,IDER!$A:$A,0)),
IF(CONCATENATE($A51,$B51)="CDER",INDEX(CDER!$B:$B,MATCH($C51,CDER!$A:$A,0)),
IF(CONCATENATE($A51,$B51)="ISINAPI",INDEX(ISINAPI!$B:$B,MATCH($C51,ISINAPI!$A:$A,0)),
IF(CONCATENATE($A51,$B51)="CSINAPI",INDEX(CSINAPI!$B:$B,MATCH($C51,CSINAPI!$A:$A,0)),
IF(CONCATENATE($A51,$B51)="CCESAN",INDEX(CCESAN!$B:$B,MATCH($C51,CCESAN!$A:$A,0)),
IF(CONCATENATE($A51,$B51)="CSCORIO",INDEX(CSCORIO!$B:$B,MATCH($C51,CSCORIO!$A:$A,0)),
IF(CONCATENATE($A51,$B51)="MERC",INDEX(MERCADO!$B:$B,MATCH($C51,MERCADO!$A:$A,0)),
IF(CONCATENATE($A51,$B51)="CCOMP",INDEX(COMPOSICAO!$B:$B,MATCH($C51,COMPOSICAO!$A:$A,0)),""
))))))))),"*Verificar código*"))</f>
        <v>Azulejista Ou Ladrilhista Com Encargos Complementares</v>
      </c>
      <c r="E51" s="330" t="str">
        <f>PROPER(IFERROR(
IF(C51="","",
IF(CONCATENATE($A51,$B51)="IIOPES",INDEX(IDER!$C:$C,MATCH($C51,IDER!$A:$A,0)),
IF(CONCATENATE($A51,$B51)="CDER",INDEX(CDER!$C:$C,MATCH($C51,CDER!$A:$A,0)),
IF(CONCATENATE($A51,$B51)="ISINAPI",INDEX(ISINAPI!$C:$C,MATCH($C51,ISINAPI!$A:$A,0)),
IF(CONCATENATE($A51,$B51)="CSINAPI",INDEX(CSINAPI!$C:$C,MATCH($C51,CSINAPI!$A:$A,0)),
IF(CONCATENATE($A51,$B51)="CCESAN",INDEX(CCESAN!$C:$C,MATCH($C51,CCESAN!$A:$A,0)),
IF(CONCATENATE($A51,$B51)="CSCORIO",INDEX(CSCORIO!$C:$C,MATCH($C51,CSCORIO!$A:$A,0)),
IF(CONCATENATE($A51,$B51)="MERC",INDEX(MERCADO!$D:$D,MATCH($C51,MERCADO!$A:$A,0)),
IF(CONCATENATE($A51,$B51)="CCOMP",INDEX(COMPOSICAO!$H:$H,MATCH($C51,COMPOSICAO!$A:$A,0)),""
))))))))),"*Verificar código*"))</f>
        <v>H</v>
      </c>
      <c r="F51" s="331">
        <v>1.34</v>
      </c>
      <c r="G51" s="331"/>
      <c r="H51" s="330" t="str">
        <f>PROPER(IFERROR(
IF(C51="","",
IF(CONCATENATE($A51,$B51)="IIOPES",INDEX(IDER!$D:$D,MATCH($C51,IDER!$A:$A,0)),
IF(CONCATENATE($A51,$B51)="CDER",INDEX(CDER!$D:$D,MATCH($C51,CDER!$A:$A,0)),
IF(CONCATENATE($A51,$B51)="ISINAPI",INDEX(ISINAPI!$E:$E,MATCH($C51,ISINAPI!$A:$A,0)),
IF(CONCATENATE($A51,$B51)="CSINAPI",INDEX(CSINAPI!$D:$D,MATCH($C51,CSINAPI!$A:$A,0)),
IF(CONCATENATE($A51,$B51)="CCESAN",INDEX(CCESAN!$D:$D,MATCH($C51,CCESAN!$A:$A,0)),
IF(CONCATENATE($A51,$B51)="CSCORIO",INDEX(CSCORIO!$D:$D,MATCH($C51,CSCORIO!$A:$A,0)),
IF(CONCATENATE($A51,$B51)="MERC",INDEX(MERCADO!$E:$E,MATCH($C51,MERCADO!$A:$A,0)),
IF(CONCATENATE($A51,$B51)="CCOMP",INDEX(COMPOSICAO!$I:$I,MATCH($C51,COMPOSICAO!$A:$A,0)),""
))))))))),"*Verificar código*"))</f>
        <v>32,4</v>
      </c>
      <c r="I51" s="332">
        <f>IFERROR(ROUND(H51*F51*(1+G51),2),"")</f>
        <v>43.42</v>
      </c>
      <c r="J51" s="319"/>
      <c r="K51" s="319"/>
    </row>
    <row r="52" spans="1:11" ht="28.5" customHeight="1">
      <c r="A52" s="328" t="s">
        <v>4261</v>
      </c>
      <c r="B52" s="328" t="s">
        <v>662</v>
      </c>
      <c r="C52" s="328">
        <v>88316</v>
      </c>
      <c r="D52" s="329" t="str">
        <f>PROPER(IFERROR(
IF(C52="","",
IF(CONCATENATE($A52,$B52)="IIOPES",INDEX(IDER!$B:$B,MATCH($C52,IDER!$A:$A,0)),
IF(CONCATENATE($A52,$B52)="CDER",INDEX(CDER!$B:$B,MATCH($C52,CDER!$A:$A,0)),
IF(CONCATENATE($A52,$B52)="ISINAPI",INDEX(ISINAPI!$B:$B,MATCH($C52,ISINAPI!$A:$A,0)),
IF(CONCATENATE($A52,$B52)="CSINAPI",INDEX(CSINAPI!$B:$B,MATCH($C52,CSINAPI!$A:$A,0)),
IF(CONCATENATE($A52,$B52)="CCESAN",INDEX(CCESAN!$B:$B,MATCH($C52,CCESAN!$A:$A,0)),
IF(CONCATENATE($A52,$B52)="CSCORIO",INDEX(CSCORIO!$B:$B,MATCH($C52,CSCORIO!$A:$A,0)),
IF(CONCATENATE($A52,$B52)="MERC",INDEX(MERCADO!$B:$B,MATCH($C52,MERCADO!$A:$A,0)),
IF(CONCATENATE($A52,$B52)="CCOMP",INDEX(COMPOSICAO!$B:$B,MATCH($C52,COMPOSICAO!$A:$A,0)),""
))))))))),"*Verificar código*"))</f>
        <v>Servente Com Encargos Complementares</v>
      </c>
      <c r="E52" s="330" t="str">
        <f>PROPER(IFERROR(
IF(C52="","",
IF(CONCATENATE($A52,$B52)="IIOPES",INDEX(IDER!$C:$C,MATCH($C52,IDER!$A:$A,0)),
IF(CONCATENATE($A52,$B52)="CDER",INDEX(CDER!$C:$C,MATCH($C52,CDER!$A:$A,0)),
IF(CONCATENATE($A52,$B52)="ISINAPI",INDEX(ISINAPI!$C:$C,MATCH($C52,ISINAPI!$A:$A,0)),
IF(CONCATENATE($A52,$B52)="CSINAPI",INDEX(CSINAPI!$C:$C,MATCH($C52,CSINAPI!$A:$A,0)),
IF(CONCATENATE($A52,$B52)="CCESAN",INDEX(CCESAN!$C:$C,MATCH($C52,CCESAN!$A:$A,0)),
IF(CONCATENATE($A52,$B52)="CSCORIO",INDEX(CSCORIO!$C:$C,MATCH($C52,CSCORIO!$A:$A,0)),
IF(CONCATENATE($A52,$B52)="MERC",INDEX(MERCADO!$D:$D,MATCH($C52,MERCADO!$A:$A,0)),
IF(CONCATENATE($A52,$B52)="CCOMP",INDEX(COMPOSICAO!$H:$H,MATCH($C52,COMPOSICAO!$A:$A,0)),""
))))))))),"*Verificar código*"))</f>
        <v>H</v>
      </c>
      <c r="F52" s="331">
        <v>0.67200000000000004</v>
      </c>
      <c r="G52" s="331"/>
      <c r="H52" s="330" t="str">
        <f>PROPER(IFERROR(
IF(C52="","",
IF(CONCATENATE($A52,$B52)="IIOPES",INDEX(IDER!$D:$D,MATCH($C52,IDER!$A:$A,0)),
IF(CONCATENATE($A52,$B52)="CDER",INDEX(CDER!$D:$D,MATCH($C52,CDER!$A:$A,0)),
IF(CONCATENATE($A52,$B52)="ISINAPI",INDEX(ISINAPI!$E:$E,MATCH($C52,ISINAPI!$A:$A,0)),
IF(CONCATENATE($A52,$B52)="CSINAPI",INDEX(CSINAPI!$D:$D,MATCH($C52,CSINAPI!$A:$A,0)),
IF(CONCATENATE($A52,$B52)="CCESAN",INDEX(CCESAN!$D:$D,MATCH($C52,CCESAN!$A:$A,0)),
IF(CONCATENATE($A52,$B52)="CSCORIO",INDEX(CSCORIO!$D:$D,MATCH($C52,CSCORIO!$A:$A,0)),
IF(CONCATENATE($A52,$B52)="MERC",INDEX(MERCADO!$E:$E,MATCH($C52,MERCADO!$A:$A,0)),
IF(CONCATENATE($A52,$B52)="CCOMP",INDEX(COMPOSICAO!$I:$I,MATCH($C52,COMPOSICAO!$A:$A,0)),""
))))))))),"*Verificar código*"))</f>
        <v>25,19</v>
      </c>
      <c r="I52" s="332">
        <f t="shared" ref="I52" si="7">IFERROR(ROUND(H52*F52*(1+G52),2),"")</f>
        <v>16.93</v>
      </c>
      <c r="J52" s="319"/>
      <c r="K52" s="319"/>
    </row>
    <row r="53" spans="1:11">
      <c r="A53" s="493" t="s">
        <v>4260</v>
      </c>
      <c r="B53" s="493"/>
      <c r="C53" s="493"/>
      <c r="D53" s="493"/>
      <c r="E53" s="493"/>
      <c r="F53" s="493"/>
      <c r="G53" s="493"/>
      <c r="H53" s="323" t="s">
        <v>657</v>
      </c>
      <c r="I53" s="324">
        <f>SUM(I55:I56)</f>
        <v>204.56</v>
      </c>
      <c r="J53" s="319"/>
      <c r="K53" s="319"/>
    </row>
    <row r="54" spans="1:11">
      <c r="A54" s="325" t="s">
        <v>668</v>
      </c>
      <c r="B54" s="325" t="s">
        <v>656</v>
      </c>
      <c r="C54" s="325" t="s">
        <v>18</v>
      </c>
      <c r="D54" s="325" t="s">
        <v>667</v>
      </c>
      <c r="E54" s="325" t="s">
        <v>19</v>
      </c>
      <c r="F54" s="326" t="s">
        <v>1574</v>
      </c>
      <c r="G54" s="326" t="s">
        <v>4259</v>
      </c>
      <c r="H54" s="327" t="s">
        <v>1575</v>
      </c>
      <c r="I54" s="327" t="s">
        <v>657</v>
      </c>
      <c r="J54" s="319"/>
      <c r="K54" s="319"/>
    </row>
    <row r="55" spans="1:11" ht="24.95" customHeight="1">
      <c r="A55" s="328"/>
      <c r="B55" s="328" t="s">
        <v>8702</v>
      </c>
      <c r="C55" s="328">
        <v>37596</v>
      </c>
      <c r="D55" s="329" t="str">
        <f>PROPER(IFERROR(
IF(C55="","",
IF(CONCATENATE($A55,$B55)="IIOPES",INDEX(IDER!$B:$B,MATCH($C55,IDER!$A:$A,0)),
IF(CONCATENATE($A55,$B55)="CDER",INDEX(CDER!$B:$B,MATCH($C55,CDER!$A:$A,0)),
IF(CONCATENATE($A55,$B55)="ISINAPI",INDEX(ISINAPI!$B:$B,MATCH($C55,ISINAPI!$A:$A,0)),
IF(CONCATENATE($A55,$B55)="CSINAPI",INDEX(CSINAPI!$B:$B,MATCH($C55,CSINAPI!$A:$A,0)),
IF(CONCATENATE($A55,$B55)="CCESAN",INDEX(CCESAN!$B:$B,MATCH($C55,CCESAN!$A:$A,0)),
IF(CONCATENATE($A55,$B55)="CSCORIO",INDEX(CSCORIO!$B:$B,MATCH($C55,CSCORIO!$A:$A,0)),
IF(CONCATENATE($A55,$B55)="MERC",INDEX(MERCADO!$B:$B,MATCH($C55,MERCADO!$A:$A,0)),
IF(CONCATENATE($A55,$B55)="CCOMP",INDEX(COMPOSICAO!$B:$B,MATCH($C55,COMPOSICAO!$A:$A,0)),""
))))))))),"*Verificar código*"))</f>
        <v>Argamassa Colante Tipo Ac Iii E</v>
      </c>
      <c r="E55" s="330" t="str">
        <f>PROPER(IFERROR(
IF(D55="","",
IF(CONCATENATE($A55,$B55)="IIOPES",INDEX(IDER!$C:$C,MATCH($C55,IDER!$A:$A,0)),
IF(CONCATENATE($A55,$B55)="CDER",INDEX(CDER!$C:$C,MATCH($C55,CDER!$A:$A,0)),
IF(CONCATENATE($A55,$B55)="ISINAPI",INDEX(ISINAPI!$C:$C,MATCH($C55,ISINAPI!$A:$A,0)),
IF(CONCATENATE($A55,$B55)="CSINAPI",INDEX(CSINAPI!$C:$C,MATCH($C55,CSINAPI!$A:$A,0)),
IF(CONCATENATE($A55,$B55)="CCESAN",INDEX(CCESAN!$C:$C,MATCH($C55,CCESAN!$A:$A,0)),
IF(CONCATENATE($A55,$B55)="CSCORIO",INDEX(CSCORIO!$C:$C,MATCH($C55,CSCORIO!$A:$A,0)),
IF(CONCATENATE($A55,$B55)="MERC",INDEX(MERCADO!$D:$D,MATCH($C55,MERCADO!$A:$A,0)),
IF(CONCATENATE($A55,$B55)="CCOMP",INDEX(COMPOSICAO!$H:$H,MATCH($C55,COMPOSICAO!$A:$A,0)),""
))))))))),"*Verificar código*"))</f>
        <v xml:space="preserve">Kg    </v>
      </c>
      <c r="F55" s="331">
        <v>7.73</v>
      </c>
      <c r="G55" s="331"/>
      <c r="H55" s="330" t="str">
        <f>PROPER(IFERROR(
IF(C55="","",
IF(CONCATENATE($A55,$B55)="IIOPES",INDEX(IDER!$D:$D,MATCH($C55,IDER!$A:$A,0)),
IF(CONCATENATE($A55,$B55)="CDER",INDEX(CDER!$D:$D,MATCH($C55,CDER!$A:$A,0)),
IF(CONCATENATE($A55,$B55)="ISINAPI",INDEX(ISINAPI!$E:$E,MATCH($C55,ISINAPI!$A:$A,0)),
IF(CONCATENATE($A55,$B55)="CSINAPI",INDEX(CSINAPI!$D:$D,MATCH($C55,CSINAPI!$A:$A,0)),
IF(CONCATENATE($A55,$B55)="CCESAN",INDEX(CCESAN!$D:$D,MATCH($C55,CCESAN!$A:$A,0)),
IF(CONCATENATE($A55,$B55)="CSCORIO",INDEX(CSCORIO!$D:$D,MATCH($C55,CSCORIO!$A:$A,0)),
IF(CONCATENATE($A55,$B55)="MERC",INDEX(MERCADO!$E:$E,MATCH($C55,MERCADO!$A:$A,0)),
IF(CONCATENATE($A55,$B55)="CCOMP",INDEX(COMPOSICAO!$I:$I,MATCH($C55,COMPOSICAO!$A:$A,0)),""
))))))))),"*Verificar código*"))</f>
        <v>2,29</v>
      </c>
      <c r="I55" s="332">
        <f>IFERROR(ROUND(H55*F55*(1+G55),2),"")</f>
        <v>17.7</v>
      </c>
      <c r="J55" s="319"/>
      <c r="K55" s="319"/>
    </row>
    <row r="56" spans="1:11" ht="24.95" customHeight="1">
      <c r="A56" s="328"/>
      <c r="B56" s="328" t="s">
        <v>664</v>
      </c>
      <c r="C56" s="328">
        <v>5</v>
      </c>
      <c r="D56" s="329" t="str">
        <f>PROPER(IFERROR(
IF(C56="","",
IF(CONCATENATE($A56,$B56)="IIOPES",INDEX(IDER!$B:$B,MATCH($C56,IDER!$A:$A,0)),
IF(CONCATENATE($A56,$B56)="CDER",INDEX(CDER!$B:$B,MATCH($C56,CDER!$A:$A,0)),
IF(CONCATENATE($A56,$B56)="ISINAPI",INDEX(ISINAPI!$B:$B,MATCH($C56,ISINAPI!$A:$A,0)),
IF(CONCATENATE($A56,$B56)="CSINAPI",INDEX(CSINAPI!$B:$B,MATCH($C56,CSINAPI!$A:$A,0)),
IF(CONCATENATE($A56,$B56)="CCESAN",INDEX(CCESAN!$B:$B,MATCH($C56,CCESAN!$A:$A,0)),
IF(CONCATENATE($A56,$B56)="CSCORIO",INDEX(CSCORIO!$B:$B,MATCH($C56,CSCORIO!$A:$A,0)),
IF(CONCATENATE($A56,$B56)="MERC",INDEX(MERCADO!$B:$B,MATCH($C56,MERCADO!$A:$A,0)),
IF(CONCATENATE($A56,$B56)="CCOMP",INDEX(COMPOSICAO!$B:$B,MATCH($C56,COMPOSICAO!$A:$A,0)),""
))))))))),"*Verificar código*"))</f>
        <v>Revestimento Cerâmica Natural - Tijolinho</v>
      </c>
      <c r="E56" s="330" t="str">
        <f>PROPER(IFERROR(
IF(D56="","",
IF(CONCATENATE($A56,$B56)="IIOPES",INDEX(IDER!$C:$C,MATCH($C56,IDER!$A:$A,0)),
IF(CONCATENATE($A56,$B56)="CDER",INDEX(CDER!$C:$C,MATCH($C56,CDER!$A:$A,0)),
IF(CONCATENATE($A56,$B56)="ISINAPI",INDEX(ISINAPI!$C:$C,MATCH($C56,ISINAPI!$A:$A,0)),
IF(CONCATENATE($A56,$B56)="CSINAPI",INDEX(CSINAPI!$C:$C,MATCH($C56,CSINAPI!$A:$A,0)),
IF(CONCATENATE($A56,$B56)="CCESAN",INDEX(CCESAN!$C:$C,MATCH($C56,CCESAN!$A:$A,0)),
IF(CONCATENATE($A56,$B56)="CSCORIO",INDEX(CSCORIO!$C:$C,MATCH($C56,CSCORIO!$A:$A,0)),
IF(CONCATENATE($A56,$B56)="MERC",INDEX(MERCADO!$D:$D,MATCH($C56,MERCADO!$A:$A,0)),
IF(CONCATENATE($A56,$B56)="CCOMP",INDEX(COMPOSICAO!$H:$H,MATCH($C56,COMPOSICAO!$A:$A,0)),""
))))))))),"*Verificar código*"))</f>
        <v>Und</v>
      </c>
      <c r="F56" s="331">
        <v>1.1000000000000001</v>
      </c>
      <c r="G56" s="331"/>
      <c r="H56" s="330" t="str">
        <f>PROPER(IFERROR(
IF(C56="","",
IF(CONCATENATE($A56,$B56)="IIOPES",INDEX(IDER!$D:$D,MATCH($C56,IDER!$A:$A,0)),
IF(CONCATENATE($A56,$B56)="CDER",INDEX(CDER!$D:$D,MATCH($C56,CDER!$A:$A,0)),
IF(CONCATENATE($A56,$B56)="ISINAPI",INDEX(ISINAPI!$E:$E,MATCH($C56,ISINAPI!$A:$A,0)),
IF(CONCATENATE($A56,$B56)="CSINAPI",INDEX(CSINAPI!$D:$D,MATCH($C56,CSINAPI!$A:$A,0)),
IF(CONCATENATE($A56,$B56)="CCESAN",INDEX(CCESAN!$D:$D,MATCH($C56,CCESAN!$A:$A,0)),
IF(CONCATENATE($A56,$B56)="CSCORIO",INDEX(CSCORIO!$D:$D,MATCH($C56,CSCORIO!$A:$A,0)),
IF(CONCATENATE($A56,$B56)="MERC",INDEX(MERCADO!$E:$E,MATCH($C56,MERCADO!$A:$A,0)),
IF(CONCATENATE($A56,$B56)="CCOMP",INDEX(COMPOSICAO!$I:$I,MATCH($C56,COMPOSICAO!$A:$A,0)),""
))))))))),"*Verificar código*"))</f>
        <v>169,87</v>
      </c>
      <c r="I56" s="332">
        <f t="shared" ref="I56" si="8">IFERROR(ROUND(H56*F56*(1+G56),2),"")</f>
        <v>186.86</v>
      </c>
      <c r="J56" s="319"/>
      <c r="K56" s="319"/>
    </row>
    <row r="57" spans="1:11" ht="34.9" customHeight="1">
      <c r="A57" s="345"/>
      <c r="B57" s="345"/>
      <c r="C57" s="345"/>
      <c r="D57" s="346"/>
      <c r="E57" s="347"/>
      <c r="F57" s="348"/>
      <c r="G57" s="348"/>
      <c r="H57" s="347"/>
      <c r="I57" s="349"/>
      <c r="J57" s="341"/>
      <c r="K57" s="319"/>
    </row>
    <row r="58" spans="1:11">
      <c r="A58" s="342" t="s">
        <v>663</v>
      </c>
      <c r="B58" s="494" t="s">
        <v>667</v>
      </c>
      <c r="C58" s="494"/>
      <c r="D58" s="494"/>
      <c r="E58" s="494"/>
      <c r="F58" s="494"/>
      <c r="G58" s="494"/>
      <c r="H58" s="343" t="s">
        <v>0</v>
      </c>
      <c r="I58" s="344" t="s">
        <v>666</v>
      </c>
      <c r="J58" s="319"/>
      <c r="K58" s="319"/>
    </row>
    <row r="59" spans="1:11" ht="60" customHeight="1">
      <c r="A59" s="320">
        <f>COUNTIF($A$4:$A58,$A$4)</f>
        <v>6</v>
      </c>
      <c r="B59" s="495" t="s">
        <v>38302</v>
      </c>
      <c r="C59" s="495"/>
      <c r="D59" s="495"/>
      <c r="E59" s="495"/>
      <c r="F59" s="495"/>
      <c r="G59" s="495"/>
      <c r="H59" s="321" t="s">
        <v>23</v>
      </c>
      <c r="I59" s="322">
        <f>I60+I64</f>
        <v>161.37</v>
      </c>
      <c r="J59" s="319"/>
      <c r="K59" s="319"/>
    </row>
    <row r="60" spans="1:11">
      <c r="A60" s="493" t="s">
        <v>4258</v>
      </c>
      <c r="B60" s="493"/>
      <c r="C60" s="493"/>
      <c r="D60" s="493"/>
      <c r="E60" s="493"/>
      <c r="F60" s="493"/>
      <c r="G60" s="493"/>
      <c r="H60" s="323" t="s">
        <v>657</v>
      </c>
      <c r="I60" s="324">
        <f>SUBTOTAL(9,I62:XFD63)</f>
        <v>33.35</v>
      </c>
      <c r="J60" s="319"/>
      <c r="K60" s="319"/>
    </row>
    <row r="61" spans="1:11">
      <c r="A61" s="325" t="s">
        <v>668</v>
      </c>
      <c r="B61" s="325" t="s">
        <v>656</v>
      </c>
      <c r="C61" s="325" t="s">
        <v>18</v>
      </c>
      <c r="D61" s="325" t="s">
        <v>667</v>
      </c>
      <c r="E61" s="325" t="s">
        <v>19</v>
      </c>
      <c r="F61" s="326" t="s">
        <v>1574</v>
      </c>
      <c r="G61" s="326" t="s">
        <v>4259</v>
      </c>
      <c r="H61" s="327" t="s">
        <v>1575</v>
      </c>
      <c r="I61" s="327" t="s">
        <v>657</v>
      </c>
      <c r="J61" s="319"/>
      <c r="K61" s="319"/>
    </row>
    <row r="62" spans="1:11" ht="27.75" customHeight="1">
      <c r="A62" s="328" t="s">
        <v>4261</v>
      </c>
      <c r="B62" s="328" t="s">
        <v>662</v>
      </c>
      <c r="C62" s="328">
        <v>88264</v>
      </c>
      <c r="D62" s="329" t="str">
        <f>PROPER(IFERROR(
IF(C62="","",
IF(CONCATENATE($A62,$B62)="IIOPES",INDEX(IDER!$B:$B,MATCH($C62,IDER!$A:$A,0)),
IF(CONCATENATE($A62,$B62)="CDER",INDEX(CDER!$B:$B,MATCH($C62,CDER!$A:$A,0)),
IF(CONCATENATE($A62,$B62)="ISINAPI",INDEX(ISINAPI!$B:$B,MATCH($C62,ISINAPI!$A:$A,0)),
IF(CONCATENATE($A62,$B62)="CSINAPI",INDEX(CSINAPI!$B:$B,MATCH($C62,CSINAPI!$A:$A,0)),
IF(CONCATENATE($A62,$B62)="CCESAN",INDEX(CCESAN!$B:$B,MATCH($C62,CCESAN!$A:$A,0)),
IF(CONCATENATE($A62,$B62)="CSCORIO",INDEX(CSCORIO!$B:$B,MATCH($C62,CSCORIO!$A:$A,0)),
IF(CONCATENATE($A62,$B62)="MERC",INDEX(MERCADO!$B:$B,MATCH($C62,MERCADO!$A:$A,0)),
IF(CONCATENATE($A62,$B62)="CCOMP",INDEX(COMPOSICAO!$B:$B,MATCH($C62,COMPOSICAO!$A:$A,0)),""
))))))))),"*Verificar código*"))</f>
        <v>Eletricista Com Encargos Complementares</v>
      </c>
      <c r="E62" s="330" t="str">
        <f>PROPER(IFERROR(
IF(C62="","",
IF(CONCATENATE($A62,$B62)="IIOPES",INDEX(IDER!$C:$C,MATCH($C62,IDER!$A:$A,0)),
IF(CONCATENATE($A62,$B62)="CDER",INDEX(CDER!$C:$C,MATCH($C62,CDER!$A:$A,0)),
IF(CONCATENATE($A62,$B62)="ISINAPI",INDEX(ISINAPI!$C:$C,MATCH($C62,ISINAPI!$A:$A,0)),
IF(CONCATENATE($A62,$B62)="CSINAPI",INDEX(CSINAPI!$C:$C,MATCH($C62,CSINAPI!$A:$A,0)),
IF(CONCATENATE($A62,$B62)="CCESAN",INDEX(CCESAN!$C:$C,MATCH($C62,CCESAN!$A:$A,0)),
IF(CONCATENATE($A62,$B62)="CSCORIO",INDEX(CSCORIO!$C:$C,MATCH($C62,CSCORIO!$A:$A,0)),
IF(CONCATENATE($A62,$B62)="MERC",INDEX(MERCADO!$D:$D,MATCH($C62,MERCADO!$A:$A,0)),
IF(CONCATENATE($A62,$B62)="CCOMP",INDEX(COMPOSICAO!$H:$H,MATCH($C62,COMPOSICAO!$A:$A,0)),""
))))))))),"*Verificar código*"))</f>
        <v>H</v>
      </c>
      <c r="F62" s="331">
        <v>0.5</v>
      </c>
      <c r="G62" s="331"/>
      <c r="H62" s="330" t="str">
        <f>PROPER(IFERROR(
IF(C62="","",
IF(CONCATENATE($A62,$B62)="IIOPES",INDEX(IDER!$D:$D,MATCH($C62,IDER!$A:$A,0)),
IF(CONCATENATE($A62,$B62)="CDER",INDEX(CDER!$D:$D,MATCH($C62,CDER!$A:$A,0)),
IF(CONCATENATE($A62,$B62)="ISINAPI",INDEX(ISINAPI!$E:$E,MATCH($C62,ISINAPI!$A:$A,0)),
IF(CONCATENATE($A62,$B62)="CSINAPI",INDEX(CSINAPI!$D:$D,MATCH($C62,CSINAPI!$A:$A,0)),
IF(CONCATENATE($A62,$B62)="CCESAN",INDEX(CCESAN!$D:$D,MATCH($C62,CCESAN!$A:$A,0)),
IF(CONCATENATE($A62,$B62)="CSCORIO",INDEX(CSCORIO!$D:$D,MATCH($C62,CSCORIO!$A:$A,0)),
IF(CONCATENATE($A62,$B62)="MERC",INDEX(MERCADO!$E:$E,MATCH($C62,MERCADO!$A:$A,0)),
IF(CONCATENATE($A62,$B62)="CCOMP",INDEX(COMPOSICAO!$I:$I,MATCH($C62,COMPOSICAO!$A:$A,0)),""
))))))))),"*Verificar código*"))</f>
        <v>39,01</v>
      </c>
      <c r="I62" s="332">
        <f>IFERROR(ROUND(H62*F62*(1+G62),2),"")</f>
        <v>19.510000000000002</v>
      </c>
      <c r="J62" s="319"/>
      <c r="K62" s="319"/>
    </row>
    <row r="63" spans="1:11" ht="28.5" customHeight="1">
      <c r="A63" s="328" t="s">
        <v>4261</v>
      </c>
      <c r="B63" s="328" t="s">
        <v>662</v>
      </c>
      <c r="C63" s="328">
        <v>88247</v>
      </c>
      <c r="D63" s="329" t="str">
        <f>PROPER(IFERROR(
IF(C63="","",
IF(CONCATENATE($A63,$B63)="IIOPES",INDEX(IDER!$B:$B,MATCH($C63,IDER!$A:$A,0)),
IF(CONCATENATE($A63,$B63)="CDER",INDEX(CDER!$B:$B,MATCH($C63,CDER!$A:$A,0)),
IF(CONCATENATE($A63,$B63)="ISINAPI",INDEX(ISINAPI!$B:$B,MATCH($C63,ISINAPI!$A:$A,0)),
IF(CONCATENATE($A63,$B63)="CSINAPI",INDEX(CSINAPI!$B:$B,MATCH($C63,CSINAPI!$A:$A,0)),
IF(CONCATENATE($A63,$B63)="CCESAN",INDEX(CCESAN!$B:$B,MATCH($C63,CCESAN!$A:$A,0)),
IF(CONCATENATE($A63,$B63)="CSCORIO",INDEX(CSCORIO!$B:$B,MATCH($C63,CSCORIO!$A:$A,0)),
IF(CONCATENATE($A63,$B63)="MERC",INDEX(MERCADO!$B:$B,MATCH($C63,MERCADO!$A:$A,0)),
IF(CONCATENATE($A63,$B63)="CCOMP",INDEX(COMPOSICAO!$B:$B,MATCH($C63,COMPOSICAO!$A:$A,0)),""
))))))))),"*Verificar código*"))</f>
        <v>Auxiliar De Eletricista Com Encargos Complementares</v>
      </c>
      <c r="E63" s="330" t="str">
        <f>PROPER(IFERROR(
IF(C63="","",
IF(CONCATENATE($A63,$B63)="IIOPES",INDEX(IDER!$C:$C,MATCH($C63,IDER!$A:$A,0)),
IF(CONCATENATE($A63,$B63)="CDER",INDEX(CDER!$C:$C,MATCH($C63,CDER!$A:$A,0)),
IF(CONCATENATE($A63,$B63)="ISINAPI",INDEX(ISINAPI!$C:$C,MATCH($C63,ISINAPI!$A:$A,0)),
IF(CONCATENATE($A63,$B63)="CSINAPI",INDEX(CSINAPI!$C:$C,MATCH($C63,CSINAPI!$A:$A,0)),
IF(CONCATENATE($A63,$B63)="CCESAN",INDEX(CCESAN!$C:$C,MATCH($C63,CCESAN!$A:$A,0)),
IF(CONCATENATE($A63,$B63)="CSCORIO",INDEX(CSCORIO!$C:$C,MATCH($C63,CSCORIO!$A:$A,0)),
IF(CONCATENATE($A63,$B63)="MERC",INDEX(MERCADO!$D:$D,MATCH($C63,MERCADO!$A:$A,0)),
IF(CONCATENATE($A63,$B63)="CCOMP",INDEX(COMPOSICAO!$H:$H,MATCH($C63,COMPOSICAO!$A:$A,0)),""
))))))))),"*Verificar código*"))</f>
        <v>H</v>
      </c>
      <c r="F63" s="331">
        <v>0.5</v>
      </c>
      <c r="G63" s="331"/>
      <c r="H63" s="330" t="str">
        <f>PROPER(IFERROR(
IF(C63="","",
IF(CONCATENATE($A63,$B63)="IIOPES",INDEX(IDER!$D:$D,MATCH($C63,IDER!$A:$A,0)),
IF(CONCATENATE($A63,$B63)="CDER",INDEX(CDER!$D:$D,MATCH($C63,CDER!$A:$A,0)),
IF(CONCATENATE($A63,$B63)="ISINAPI",INDEX(ISINAPI!$E:$E,MATCH($C63,ISINAPI!$A:$A,0)),
IF(CONCATENATE($A63,$B63)="CSINAPI",INDEX(CSINAPI!$D:$D,MATCH($C63,CSINAPI!$A:$A,0)),
IF(CONCATENATE($A63,$B63)="CCESAN",INDEX(CCESAN!$D:$D,MATCH($C63,CCESAN!$A:$A,0)),
IF(CONCATENATE($A63,$B63)="CSCORIO",INDEX(CSCORIO!$D:$D,MATCH($C63,CSCORIO!$A:$A,0)),
IF(CONCATENATE($A63,$B63)="MERC",INDEX(MERCADO!$E:$E,MATCH($C63,MERCADO!$A:$A,0)),
IF(CONCATENATE($A63,$B63)="CCOMP",INDEX(COMPOSICAO!$I:$I,MATCH($C63,COMPOSICAO!$A:$A,0)),""
))))))))),"*Verificar código*"))</f>
        <v>27,67</v>
      </c>
      <c r="I63" s="332">
        <f t="shared" ref="I63" si="9">IFERROR(ROUND(H63*F63*(1+G63),2),"")</f>
        <v>13.84</v>
      </c>
      <c r="J63" s="319"/>
      <c r="K63" s="319"/>
    </row>
    <row r="64" spans="1:11">
      <c r="A64" s="493" t="s">
        <v>4260</v>
      </c>
      <c r="B64" s="493"/>
      <c r="C64" s="493"/>
      <c r="D64" s="493"/>
      <c r="E64" s="493"/>
      <c r="F64" s="493"/>
      <c r="G64" s="493"/>
      <c r="H64" s="323" t="s">
        <v>657</v>
      </c>
      <c r="I64" s="324">
        <f>SUM(I66)</f>
        <v>128.02000000000001</v>
      </c>
      <c r="J64" s="319"/>
      <c r="K64" s="319"/>
    </row>
    <row r="65" spans="1:11">
      <c r="A65" s="325" t="s">
        <v>668</v>
      </c>
      <c r="B65" s="325" t="s">
        <v>656</v>
      </c>
      <c r="C65" s="325" t="s">
        <v>18</v>
      </c>
      <c r="D65" s="325" t="s">
        <v>667</v>
      </c>
      <c r="E65" s="325" t="s">
        <v>19</v>
      </c>
      <c r="F65" s="326" t="s">
        <v>1574</v>
      </c>
      <c r="G65" s="326" t="s">
        <v>4259</v>
      </c>
      <c r="H65" s="327" t="s">
        <v>1575</v>
      </c>
      <c r="I65" s="327" t="s">
        <v>657</v>
      </c>
      <c r="J65" s="319"/>
      <c r="K65" s="319"/>
    </row>
    <row r="66" spans="1:11" ht="24.95" customHeight="1">
      <c r="A66" s="328"/>
      <c r="B66" s="328" t="s">
        <v>664</v>
      </c>
      <c r="C66" s="328">
        <v>10</v>
      </c>
      <c r="D66" s="329" t="str">
        <f>PROPER(IFERROR(
IF(C66="","",
IF(CONCATENATE($A66,$B66)="IIOPES",INDEX(IDER!$B:$B,MATCH($C66,IDER!$A:$A,0)),
IF(CONCATENATE($A66,$B66)="CDER",INDEX(CDER!$B:$B,MATCH($C66,CDER!$A:$A,0)),
IF(CONCATENATE($A66,$B66)="ISINAPI",INDEX(ISINAPI!$B:$B,MATCH($C66,ISINAPI!$A:$A,0)),
IF(CONCATENATE($A66,$B66)="CSINAPI",INDEX(CSINAPI!$B:$B,MATCH($C66,CSINAPI!$A:$A,0)),
IF(CONCATENATE($A66,$B66)="CCESAN",INDEX(CCESAN!$B:$B,MATCH($C66,CCESAN!$A:$A,0)),
IF(CONCATENATE($A66,$B66)="CSCORIO",INDEX(CSCORIO!$B:$B,MATCH($C66,CSCORIO!$A:$A,0)),
IF(CONCATENATE($A66,$B66)="MERC",INDEX(MERCADO!$B:$B,MATCH($C66,MERCADO!$A:$A,0)),
IF(CONCATENATE($A66,$B66)="CCOMP",INDEX(COMPOSICAO!$B:$B,MATCH($C66,COMPOSICAO!$A:$A,0)),""
))))))))),"*Verificar código*"))</f>
        <v>Refletor Led 50W Bivolt Rgb</v>
      </c>
      <c r="E66" s="330" t="str">
        <f>PROPER(IFERROR(
IF(D66="","",
IF(CONCATENATE($A66,$B66)="IIOPES",INDEX(IDER!$C:$C,MATCH($C66,IDER!$A:$A,0)),
IF(CONCATENATE($A66,$B66)="CDER",INDEX(CDER!$C:$C,MATCH($C66,CDER!$A:$A,0)),
IF(CONCATENATE($A66,$B66)="ISINAPI",INDEX(ISINAPI!$C:$C,MATCH($C66,ISINAPI!$A:$A,0)),
IF(CONCATENATE($A66,$B66)="CSINAPI",INDEX(CSINAPI!$C:$C,MATCH($C66,CSINAPI!$A:$A,0)),
IF(CONCATENATE($A66,$B66)="CCESAN",INDEX(CCESAN!$C:$C,MATCH($C66,CCESAN!$A:$A,0)),
IF(CONCATENATE($A66,$B66)="CSCORIO",INDEX(CSCORIO!$C:$C,MATCH($C66,CSCORIO!$A:$A,0)),
IF(CONCATENATE($A66,$B66)="MERC",INDEX(MERCADO!$D:$D,MATCH($C66,MERCADO!$A:$A,0)),
IF(CONCATENATE($A66,$B66)="CCOMP",INDEX(COMPOSICAO!$H:$H,MATCH($C66,COMPOSICAO!$A:$A,0)),""
))))))))),"*Verificar código*"))</f>
        <v>Und</v>
      </c>
      <c r="F66" s="331">
        <v>1.1000000000000001</v>
      </c>
      <c r="G66" s="331"/>
      <c r="H66" s="330" t="str">
        <f>PROPER(IFERROR(
IF(C66="","",
IF(CONCATENATE($A66,$B66)="IIOPES",INDEX(IDER!$D:$D,MATCH($C66,IDER!$A:$A,0)),
IF(CONCATENATE($A66,$B66)="CDER",INDEX(CDER!$D:$D,MATCH($C66,CDER!$A:$A,0)),
IF(CONCATENATE($A66,$B66)="ISINAPI",INDEX(ISINAPI!$E:$E,MATCH($C66,ISINAPI!$A:$A,0)),
IF(CONCATENATE($A66,$B66)="CSINAPI",INDEX(CSINAPI!$D:$D,MATCH($C66,CSINAPI!$A:$A,0)),
IF(CONCATENATE($A66,$B66)="CCESAN",INDEX(CCESAN!$D:$D,MATCH($C66,CCESAN!$A:$A,0)),
IF(CONCATENATE($A66,$B66)="CSCORIO",INDEX(CSCORIO!$D:$D,MATCH($C66,CSCORIO!$A:$A,0)),
IF(CONCATENATE($A66,$B66)="MERC",INDEX(MERCADO!$E:$E,MATCH($C66,MERCADO!$A:$A,0)),
IF(CONCATENATE($A66,$B66)="CCOMP",INDEX(COMPOSICAO!$I:$I,MATCH($C66,COMPOSICAO!$A:$A,0)),""
))))))))),"*Verificar código*"))</f>
        <v>116,38</v>
      </c>
      <c r="I66" s="332">
        <f t="shared" ref="I66" si="10">IFERROR(ROUND(H66*F66*(1+G66),2),"")</f>
        <v>128.02000000000001</v>
      </c>
      <c r="J66" s="319"/>
      <c r="K66" s="319"/>
    </row>
    <row r="67" spans="1:11" ht="17.25" customHeight="1">
      <c r="A67" s="345"/>
      <c r="B67" s="345"/>
      <c r="C67" s="345"/>
      <c r="D67" s="346"/>
      <c r="E67" s="347"/>
      <c r="F67" s="348"/>
      <c r="G67" s="348"/>
      <c r="H67" s="347"/>
      <c r="I67" s="349"/>
      <c r="J67" s="341"/>
      <c r="K67" s="319"/>
    </row>
    <row r="68" spans="1:11" ht="34.9" customHeight="1">
      <c r="J68" s="341"/>
      <c r="K68" s="319"/>
    </row>
    <row r="71" spans="1:11">
      <c r="B71" s="388" t="s">
        <v>38194</v>
      </c>
      <c r="C71" s="488" t="str">
        <f>ORCAMENTO!E48</f>
        <v>BAIXO GUANDU - ES, 15 DE JULHO DE 2025.</v>
      </c>
      <c r="D71" s="488"/>
      <c r="E71" s="455" t="str">
        <f>ORCAMENTO!F49</f>
        <v>FABRICIO BENÍCIO DE BRITO</v>
      </c>
      <c r="F71" s="455"/>
      <c r="G71" s="455"/>
      <c r="H71" s="455"/>
    </row>
    <row r="72" spans="1:11">
      <c r="E72" s="456" t="str">
        <f>ORCAMENTO!F50</f>
        <v xml:space="preserve">CREA: ES-014512/D </v>
      </c>
      <c r="F72" s="456"/>
      <c r="G72" s="456"/>
      <c r="H72" s="456"/>
    </row>
  </sheetData>
  <mergeCells count="30">
    <mergeCell ref="A6:G6"/>
    <mergeCell ref="A10:G10"/>
    <mergeCell ref="B27:G27"/>
    <mergeCell ref="A28:G28"/>
    <mergeCell ref="B47:G47"/>
    <mergeCell ref="A33:G33"/>
    <mergeCell ref="B37:G37"/>
    <mergeCell ref="B38:G38"/>
    <mergeCell ref="A39:G39"/>
    <mergeCell ref="A1:K1"/>
    <mergeCell ref="B3:I3"/>
    <mergeCell ref="B2:I2"/>
    <mergeCell ref="B4:G4"/>
    <mergeCell ref="B5:G5"/>
    <mergeCell ref="E72:H72"/>
    <mergeCell ref="C71:D71"/>
    <mergeCell ref="E71:H71"/>
    <mergeCell ref="A43:G43"/>
    <mergeCell ref="B16:G16"/>
    <mergeCell ref="B17:G17"/>
    <mergeCell ref="A18:G18"/>
    <mergeCell ref="A22:G22"/>
    <mergeCell ref="B26:G26"/>
    <mergeCell ref="B58:G58"/>
    <mergeCell ref="B59:G59"/>
    <mergeCell ref="A60:G60"/>
    <mergeCell ref="A64:G64"/>
    <mergeCell ref="B48:G48"/>
    <mergeCell ref="A49:G49"/>
    <mergeCell ref="A53:G53"/>
  </mergeCells>
  <conditionalFormatting sqref="D8:E9 H8:H9 D20:E21 H20:H21 D41:E42 H41:H42 D51:E52 H51:H52 D24:E25 H24:H25 D35:E36 H35:H36 D30:E32 H30:H32 D12:E15 H12:H15 D62:E63 H62:H63 D55:E57 H55:H57 D66:E67 H66:H67 D45:E46 H45:H46">
    <cfRule type="expression" dxfId="0" priority="29">
      <formula>IF($D8="*verificar código*",TRUE,FALSE)</formula>
    </cfRule>
  </conditionalFormatting>
  <dataValidations count="3">
    <dataValidation type="list" errorStyle="warning" allowBlank="1" showInputMessage="1" showErrorMessage="1" error="Selecionar Referencial compatível" sqref="XEV1:XFD3">
      <formula1>DADOS</formula1>
    </dataValidation>
    <dataValidation type="list" allowBlank="1" showInputMessage="1" showErrorMessage="1" errorTitle="Entrar informação" error="Informar referencial de preço válido." sqref="B8:B9 B20:B21 B35:B36 B41:B42 B51:B52 B24:B25 B30:B32 B12:B15 B62:B63 B55:B57 B66:B67 B45:B46">
      <formula1>DADOS</formula1>
    </dataValidation>
    <dataValidation type="list" allowBlank="1" showInputMessage="1" showErrorMessage="1" errorTitle="Entrar informação" error="Defina o Tipo:_x000a_I = Insumo_x000a_C = Composição" sqref="A8:A9 A20:A21 A35:A36 A41:A42 A51:A52 A24:A25 A30:A32 A12:A15 A62:A63 A55:A57 A66:A67 A45:A46">
      <formula1>ETAPA</formula1>
    </dataValidation>
  </dataValidations>
  <printOptions horizontalCentered="1"/>
  <pageMargins left="0.39370078740157483" right="0.39370078740157483" top="1.7716535433070868" bottom="0.78740157480314965" header="0.39370078740157483" footer="0.39370078740157483"/>
  <pageSetup paperSize="9" scale="80" fitToHeight="0" pageOrder="overThenDown" orientation="portrait" useFirstPageNumber="1" r:id="rId1"/>
  <headerFooter alignWithMargins="0">
    <oddHeader>&amp;C&amp;G</oddHeader>
    <oddFooter>&amp;R&amp;"Glacial Indifference,Regular"&amp;8Página &amp;P/&amp;N</oddFooter>
  </headerFooter>
  <rowBreaks count="2" manualBreakCount="2">
    <brk id="15" max="8" man="1"/>
    <brk id="46" max="8"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299"/>
  <sheetViews>
    <sheetView view="pageBreakPreview" topLeftCell="A97" zoomScaleNormal="100" zoomScaleSheetLayoutView="100" workbookViewId="0">
      <selection activeCell="A98" sqref="A98:XFD98"/>
    </sheetView>
  </sheetViews>
  <sheetFormatPr defaultColWidth="0" defaultRowHeight="14.25" zeroHeight="1"/>
  <cols>
    <col min="1" max="1" width="14.875" style="73" bestFit="1" customWidth="1"/>
    <col min="2" max="2" width="21.375" style="73" customWidth="1"/>
    <col min="3" max="3" width="13.5" style="73" customWidth="1"/>
    <col min="4" max="5" width="11.75" style="73" customWidth="1"/>
    <col min="6" max="6" width="0" style="26" hidden="1" customWidth="1"/>
    <col min="7" max="16383" width="9" style="26" hidden="1"/>
    <col min="16384" max="16384" width="0.875" style="26" customWidth="1"/>
  </cols>
  <sheetData>
    <row r="1" spans="1:16380" ht="28.35" customHeight="1">
      <c r="A1" s="521" t="s">
        <v>3333</v>
      </c>
      <c r="B1" s="521"/>
      <c r="C1" s="521"/>
      <c r="D1" s="521"/>
      <c r="E1" s="521"/>
      <c r="F1" s="521" t="s">
        <v>3333</v>
      </c>
      <c r="G1" s="521"/>
      <c r="H1" s="521"/>
      <c r="I1" s="521"/>
      <c r="J1" s="521"/>
      <c r="K1" s="521" t="s">
        <v>3333</v>
      </c>
      <c r="L1" s="521"/>
      <c r="M1" s="521"/>
      <c r="N1" s="521"/>
      <c r="O1" s="521"/>
      <c r="P1" s="521" t="s">
        <v>3333</v>
      </c>
      <c r="Q1" s="521"/>
      <c r="R1" s="521"/>
      <c r="S1" s="521"/>
      <c r="T1" s="521"/>
      <c r="U1" s="521" t="s">
        <v>3333</v>
      </c>
      <c r="V1" s="521"/>
      <c r="W1" s="521"/>
      <c r="X1" s="521"/>
      <c r="Y1" s="521"/>
      <c r="Z1" s="521" t="s">
        <v>3333</v>
      </c>
      <c r="AA1" s="521"/>
      <c r="AB1" s="521"/>
      <c r="AC1" s="521"/>
      <c r="AD1" s="521"/>
      <c r="AE1" s="521" t="s">
        <v>3333</v>
      </c>
      <c r="AF1" s="521"/>
      <c r="AG1" s="521"/>
      <c r="AH1" s="521"/>
      <c r="AI1" s="521"/>
      <c r="AJ1" s="521" t="s">
        <v>3333</v>
      </c>
      <c r="AK1" s="521"/>
      <c r="AL1" s="521"/>
      <c r="AM1" s="521"/>
      <c r="AN1" s="521"/>
      <c r="AO1" s="521" t="s">
        <v>3333</v>
      </c>
      <c r="AP1" s="521"/>
      <c r="AQ1" s="521"/>
      <c r="AR1" s="521"/>
      <c r="AS1" s="521"/>
      <c r="AT1" s="521" t="s">
        <v>3333</v>
      </c>
      <c r="AU1" s="521"/>
      <c r="AV1" s="521"/>
      <c r="AW1" s="521"/>
      <c r="AX1" s="521"/>
      <c r="AY1" s="521" t="s">
        <v>3333</v>
      </c>
      <c r="AZ1" s="521"/>
      <c r="BA1" s="521"/>
      <c r="BB1" s="521"/>
      <c r="BC1" s="521"/>
      <c r="BD1" s="521" t="s">
        <v>3333</v>
      </c>
      <c r="BE1" s="521"/>
      <c r="BF1" s="521"/>
      <c r="BG1" s="521"/>
      <c r="BH1" s="521"/>
      <c r="BI1" s="521" t="s">
        <v>3333</v>
      </c>
      <c r="BJ1" s="521"/>
      <c r="BK1" s="521"/>
      <c r="BL1" s="521"/>
      <c r="BM1" s="521"/>
      <c r="BN1" s="521" t="s">
        <v>3333</v>
      </c>
      <c r="BO1" s="521"/>
      <c r="BP1" s="521"/>
      <c r="BQ1" s="521"/>
      <c r="BR1" s="521"/>
      <c r="BS1" s="521" t="s">
        <v>3333</v>
      </c>
      <c r="BT1" s="521"/>
      <c r="BU1" s="521"/>
      <c r="BV1" s="521"/>
      <c r="BW1" s="521"/>
      <c r="BX1" s="521" t="s">
        <v>3333</v>
      </c>
      <c r="BY1" s="521"/>
      <c r="BZ1" s="521"/>
      <c r="CA1" s="521"/>
      <c r="CB1" s="521"/>
      <c r="CC1" s="521" t="s">
        <v>3333</v>
      </c>
      <c r="CD1" s="521"/>
      <c r="CE1" s="521"/>
      <c r="CF1" s="521"/>
      <c r="CG1" s="521"/>
      <c r="CH1" s="521" t="s">
        <v>3333</v>
      </c>
      <c r="CI1" s="521"/>
      <c r="CJ1" s="521"/>
      <c r="CK1" s="521"/>
      <c r="CL1" s="521"/>
      <c r="CM1" s="521" t="s">
        <v>3333</v>
      </c>
      <c r="CN1" s="521"/>
      <c r="CO1" s="521"/>
      <c r="CP1" s="521"/>
      <c r="CQ1" s="521"/>
      <c r="CR1" s="521" t="s">
        <v>3333</v>
      </c>
      <c r="CS1" s="521"/>
      <c r="CT1" s="521"/>
      <c r="CU1" s="521"/>
      <c r="CV1" s="521"/>
      <c r="CW1" s="521" t="s">
        <v>3333</v>
      </c>
      <c r="CX1" s="521"/>
      <c r="CY1" s="521"/>
      <c r="CZ1" s="521"/>
      <c r="DA1" s="521"/>
      <c r="DB1" s="521" t="s">
        <v>3333</v>
      </c>
      <c r="DC1" s="521"/>
      <c r="DD1" s="521"/>
      <c r="DE1" s="521"/>
      <c r="DF1" s="521"/>
      <c r="DG1" s="521" t="s">
        <v>3333</v>
      </c>
      <c r="DH1" s="521"/>
      <c r="DI1" s="521"/>
      <c r="DJ1" s="521"/>
      <c r="DK1" s="521"/>
      <c r="DL1" s="521" t="s">
        <v>3333</v>
      </c>
      <c r="DM1" s="521"/>
      <c r="DN1" s="521"/>
      <c r="DO1" s="521"/>
      <c r="DP1" s="521"/>
      <c r="DQ1" s="521" t="s">
        <v>3333</v>
      </c>
      <c r="DR1" s="521"/>
      <c r="DS1" s="521"/>
      <c r="DT1" s="521"/>
      <c r="DU1" s="521"/>
      <c r="DV1" s="521" t="s">
        <v>3333</v>
      </c>
      <c r="DW1" s="521"/>
      <c r="DX1" s="521"/>
      <c r="DY1" s="521"/>
      <c r="DZ1" s="521"/>
      <c r="EA1" s="521" t="s">
        <v>3333</v>
      </c>
      <c r="EB1" s="521"/>
      <c r="EC1" s="521"/>
      <c r="ED1" s="521"/>
      <c r="EE1" s="521"/>
      <c r="EF1" s="521" t="s">
        <v>3333</v>
      </c>
      <c r="EG1" s="521"/>
      <c r="EH1" s="521"/>
      <c r="EI1" s="521"/>
      <c r="EJ1" s="521"/>
      <c r="EK1" s="521" t="s">
        <v>3333</v>
      </c>
      <c r="EL1" s="521"/>
      <c r="EM1" s="521"/>
      <c r="EN1" s="521"/>
      <c r="EO1" s="521"/>
      <c r="EP1" s="521" t="s">
        <v>3333</v>
      </c>
      <c r="EQ1" s="521"/>
      <c r="ER1" s="521"/>
      <c r="ES1" s="521"/>
      <c r="ET1" s="521"/>
      <c r="EU1" s="521" t="s">
        <v>3333</v>
      </c>
      <c r="EV1" s="521"/>
      <c r="EW1" s="521"/>
      <c r="EX1" s="521"/>
      <c r="EY1" s="521"/>
      <c r="EZ1" s="521" t="s">
        <v>3333</v>
      </c>
      <c r="FA1" s="521"/>
      <c r="FB1" s="521"/>
      <c r="FC1" s="521"/>
      <c r="FD1" s="521"/>
      <c r="FE1" s="521" t="s">
        <v>3333</v>
      </c>
      <c r="FF1" s="521"/>
      <c r="FG1" s="521"/>
      <c r="FH1" s="521"/>
      <c r="FI1" s="521"/>
      <c r="FJ1" s="521" t="s">
        <v>3333</v>
      </c>
      <c r="FK1" s="521"/>
      <c r="FL1" s="521"/>
      <c r="FM1" s="521"/>
      <c r="FN1" s="521"/>
      <c r="FO1" s="521" t="s">
        <v>3333</v>
      </c>
      <c r="FP1" s="521"/>
      <c r="FQ1" s="521"/>
      <c r="FR1" s="521"/>
      <c r="FS1" s="521"/>
      <c r="FT1" s="521" t="s">
        <v>3333</v>
      </c>
      <c r="FU1" s="521"/>
      <c r="FV1" s="521"/>
      <c r="FW1" s="521"/>
      <c r="FX1" s="521"/>
      <c r="FY1" s="521" t="s">
        <v>3333</v>
      </c>
      <c r="FZ1" s="521"/>
      <c r="GA1" s="521"/>
      <c r="GB1" s="521"/>
      <c r="GC1" s="521"/>
      <c r="GD1" s="521" t="s">
        <v>3333</v>
      </c>
      <c r="GE1" s="521"/>
      <c r="GF1" s="521"/>
      <c r="GG1" s="521"/>
      <c r="GH1" s="521"/>
      <c r="GI1" s="521" t="s">
        <v>3333</v>
      </c>
      <c r="GJ1" s="521"/>
      <c r="GK1" s="521"/>
      <c r="GL1" s="521"/>
      <c r="GM1" s="521"/>
      <c r="GN1" s="521" t="s">
        <v>3333</v>
      </c>
      <c r="GO1" s="521"/>
      <c r="GP1" s="521"/>
      <c r="GQ1" s="521"/>
      <c r="GR1" s="521"/>
      <c r="GS1" s="521" t="s">
        <v>3333</v>
      </c>
      <c r="GT1" s="521"/>
      <c r="GU1" s="521"/>
      <c r="GV1" s="521"/>
      <c r="GW1" s="521"/>
      <c r="GX1" s="521" t="s">
        <v>3333</v>
      </c>
      <c r="GY1" s="521"/>
      <c r="GZ1" s="521"/>
      <c r="HA1" s="521"/>
      <c r="HB1" s="521"/>
      <c r="HC1" s="521" t="s">
        <v>3333</v>
      </c>
      <c r="HD1" s="521"/>
      <c r="HE1" s="521"/>
      <c r="HF1" s="521"/>
      <c r="HG1" s="521"/>
      <c r="HH1" s="521" t="s">
        <v>3333</v>
      </c>
      <c r="HI1" s="521"/>
      <c r="HJ1" s="521"/>
      <c r="HK1" s="521"/>
      <c r="HL1" s="521"/>
      <c r="HM1" s="521" t="s">
        <v>3333</v>
      </c>
      <c r="HN1" s="521"/>
      <c r="HO1" s="521"/>
      <c r="HP1" s="521"/>
      <c r="HQ1" s="521"/>
      <c r="HR1" s="521" t="s">
        <v>3333</v>
      </c>
      <c r="HS1" s="521"/>
      <c r="HT1" s="521"/>
      <c r="HU1" s="521"/>
      <c r="HV1" s="521"/>
      <c r="HW1" s="521" t="s">
        <v>3333</v>
      </c>
      <c r="HX1" s="521"/>
      <c r="HY1" s="521"/>
      <c r="HZ1" s="521"/>
      <c r="IA1" s="521"/>
      <c r="IB1" s="521" t="s">
        <v>3333</v>
      </c>
      <c r="IC1" s="521"/>
      <c r="ID1" s="521"/>
      <c r="IE1" s="521"/>
      <c r="IF1" s="521"/>
      <c r="IG1" s="521" t="s">
        <v>3333</v>
      </c>
      <c r="IH1" s="521"/>
      <c r="II1" s="521"/>
      <c r="IJ1" s="521"/>
      <c r="IK1" s="521"/>
      <c r="IL1" s="521" t="s">
        <v>3333</v>
      </c>
      <c r="IM1" s="521"/>
      <c r="IN1" s="521"/>
      <c r="IO1" s="521"/>
      <c r="IP1" s="521"/>
      <c r="IQ1" s="521" t="s">
        <v>3333</v>
      </c>
      <c r="IR1" s="521"/>
      <c r="IS1" s="521"/>
      <c r="IT1" s="521"/>
      <c r="IU1" s="521"/>
      <c r="IV1" s="521" t="s">
        <v>3333</v>
      </c>
      <c r="IW1" s="521"/>
      <c r="IX1" s="521"/>
      <c r="IY1" s="521"/>
      <c r="IZ1" s="521"/>
      <c r="JA1" s="521" t="s">
        <v>3333</v>
      </c>
      <c r="JB1" s="521"/>
      <c r="JC1" s="521"/>
      <c r="JD1" s="521"/>
      <c r="JE1" s="521"/>
      <c r="JF1" s="521" t="s">
        <v>3333</v>
      </c>
      <c r="JG1" s="521"/>
      <c r="JH1" s="521"/>
      <c r="JI1" s="521"/>
      <c r="JJ1" s="521"/>
      <c r="JK1" s="521" t="s">
        <v>3333</v>
      </c>
      <c r="JL1" s="521"/>
      <c r="JM1" s="521"/>
      <c r="JN1" s="521"/>
      <c r="JO1" s="521"/>
      <c r="JP1" s="521" t="s">
        <v>3333</v>
      </c>
      <c r="JQ1" s="521"/>
      <c r="JR1" s="521"/>
      <c r="JS1" s="521"/>
      <c r="JT1" s="521"/>
      <c r="JU1" s="521" t="s">
        <v>3333</v>
      </c>
      <c r="JV1" s="521"/>
      <c r="JW1" s="521"/>
      <c r="JX1" s="521"/>
      <c r="JY1" s="521"/>
      <c r="JZ1" s="521" t="s">
        <v>3333</v>
      </c>
      <c r="KA1" s="521"/>
      <c r="KB1" s="521"/>
      <c r="KC1" s="521"/>
      <c r="KD1" s="521"/>
      <c r="KE1" s="521" t="s">
        <v>3333</v>
      </c>
      <c r="KF1" s="521"/>
      <c r="KG1" s="521"/>
      <c r="KH1" s="521"/>
      <c r="KI1" s="521"/>
      <c r="KJ1" s="521" t="s">
        <v>3333</v>
      </c>
      <c r="KK1" s="521"/>
      <c r="KL1" s="521"/>
      <c r="KM1" s="521"/>
      <c r="KN1" s="521"/>
      <c r="KO1" s="521" t="s">
        <v>3333</v>
      </c>
      <c r="KP1" s="521"/>
      <c r="KQ1" s="521"/>
      <c r="KR1" s="521"/>
      <c r="KS1" s="521"/>
      <c r="KT1" s="521" t="s">
        <v>3333</v>
      </c>
      <c r="KU1" s="521"/>
      <c r="KV1" s="521"/>
      <c r="KW1" s="521"/>
      <c r="KX1" s="521"/>
      <c r="KY1" s="521" t="s">
        <v>3333</v>
      </c>
      <c r="KZ1" s="521"/>
      <c r="LA1" s="521"/>
      <c r="LB1" s="521"/>
      <c r="LC1" s="521"/>
      <c r="LD1" s="521" t="s">
        <v>3333</v>
      </c>
      <c r="LE1" s="521"/>
      <c r="LF1" s="521"/>
      <c r="LG1" s="521"/>
      <c r="LH1" s="521"/>
      <c r="LI1" s="521" t="s">
        <v>3333</v>
      </c>
      <c r="LJ1" s="521"/>
      <c r="LK1" s="521"/>
      <c r="LL1" s="521"/>
      <c r="LM1" s="521"/>
      <c r="LN1" s="521" t="s">
        <v>3333</v>
      </c>
      <c r="LO1" s="521"/>
      <c r="LP1" s="521"/>
      <c r="LQ1" s="521"/>
      <c r="LR1" s="521"/>
      <c r="LS1" s="521" t="s">
        <v>3333</v>
      </c>
      <c r="LT1" s="521"/>
      <c r="LU1" s="521"/>
      <c r="LV1" s="521"/>
      <c r="LW1" s="521"/>
      <c r="LX1" s="521" t="s">
        <v>3333</v>
      </c>
      <c r="LY1" s="521"/>
      <c r="LZ1" s="521"/>
      <c r="MA1" s="521"/>
      <c r="MB1" s="521"/>
      <c r="MC1" s="521" t="s">
        <v>3333</v>
      </c>
      <c r="MD1" s="521"/>
      <c r="ME1" s="521"/>
      <c r="MF1" s="521"/>
      <c r="MG1" s="521"/>
      <c r="MH1" s="521" t="s">
        <v>3333</v>
      </c>
      <c r="MI1" s="521"/>
      <c r="MJ1" s="521"/>
      <c r="MK1" s="521"/>
      <c r="ML1" s="521"/>
      <c r="MM1" s="521" t="s">
        <v>3333</v>
      </c>
      <c r="MN1" s="521"/>
      <c r="MO1" s="521"/>
      <c r="MP1" s="521"/>
      <c r="MQ1" s="521"/>
      <c r="MR1" s="521" t="s">
        <v>3333</v>
      </c>
      <c r="MS1" s="521"/>
      <c r="MT1" s="521"/>
      <c r="MU1" s="521"/>
      <c r="MV1" s="521"/>
      <c r="MW1" s="521" t="s">
        <v>3333</v>
      </c>
      <c r="MX1" s="521"/>
      <c r="MY1" s="521"/>
      <c r="MZ1" s="521"/>
      <c r="NA1" s="521"/>
      <c r="NB1" s="521" t="s">
        <v>3333</v>
      </c>
      <c r="NC1" s="521"/>
      <c r="ND1" s="521"/>
      <c r="NE1" s="521"/>
      <c r="NF1" s="521"/>
      <c r="NG1" s="521" t="s">
        <v>3333</v>
      </c>
      <c r="NH1" s="521"/>
      <c r="NI1" s="521"/>
      <c r="NJ1" s="521"/>
      <c r="NK1" s="521"/>
      <c r="NL1" s="521" t="s">
        <v>3333</v>
      </c>
      <c r="NM1" s="521"/>
      <c r="NN1" s="521"/>
      <c r="NO1" s="521"/>
      <c r="NP1" s="521"/>
      <c r="NQ1" s="521" t="s">
        <v>3333</v>
      </c>
      <c r="NR1" s="521"/>
      <c r="NS1" s="521"/>
      <c r="NT1" s="521"/>
      <c r="NU1" s="521"/>
      <c r="NV1" s="521" t="s">
        <v>3333</v>
      </c>
      <c r="NW1" s="521"/>
      <c r="NX1" s="521"/>
      <c r="NY1" s="521"/>
      <c r="NZ1" s="521"/>
      <c r="OA1" s="521" t="s">
        <v>3333</v>
      </c>
      <c r="OB1" s="521"/>
      <c r="OC1" s="521"/>
      <c r="OD1" s="521"/>
      <c r="OE1" s="521"/>
      <c r="OF1" s="521" t="s">
        <v>3333</v>
      </c>
      <c r="OG1" s="521"/>
      <c r="OH1" s="521"/>
      <c r="OI1" s="521"/>
      <c r="OJ1" s="521"/>
      <c r="OK1" s="521" t="s">
        <v>3333</v>
      </c>
      <c r="OL1" s="521"/>
      <c r="OM1" s="521"/>
      <c r="ON1" s="521"/>
      <c r="OO1" s="521"/>
      <c r="OP1" s="521" t="s">
        <v>3333</v>
      </c>
      <c r="OQ1" s="521"/>
      <c r="OR1" s="521"/>
      <c r="OS1" s="521"/>
      <c r="OT1" s="521"/>
      <c r="OU1" s="521" t="s">
        <v>3333</v>
      </c>
      <c r="OV1" s="521"/>
      <c r="OW1" s="521"/>
      <c r="OX1" s="521"/>
      <c r="OY1" s="521"/>
      <c r="OZ1" s="521" t="s">
        <v>3333</v>
      </c>
      <c r="PA1" s="521"/>
      <c r="PB1" s="521"/>
      <c r="PC1" s="521"/>
      <c r="PD1" s="521"/>
      <c r="PE1" s="521" t="s">
        <v>3333</v>
      </c>
      <c r="PF1" s="521"/>
      <c r="PG1" s="521"/>
      <c r="PH1" s="521"/>
      <c r="PI1" s="521"/>
      <c r="PJ1" s="521" t="s">
        <v>3333</v>
      </c>
      <c r="PK1" s="521"/>
      <c r="PL1" s="521"/>
      <c r="PM1" s="521"/>
      <c r="PN1" s="521"/>
      <c r="PO1" s="521" t="s">
        <v>3333</v>
      </c>
      <c r="PP1" s="521"/>
      <c r="PQ1" s="521"/>
      <c r="PR1" s="521"/>
      <c r="PS1" s="521"/>
      <c r="PT1" s="521" t="s">
        <v>3333</v>
      </c>
      <c r="PU1" s="521"/>
      <c r="PV1" s="521"/>
      <c r="PW1" s="521"/>
      <c r="PX1" s="521"/>
      <c r="PY1" s="521" t="s">
        <v>3333</v>
      </c>
      <c r="PZ1" s="521"/>
      <c r="QA1" s="521"/>
      <c r="QB1" s="521"/>
      <c r="QC1" s="521"/>
      <c r="QD1" s="521" t="s">
        <v>3333</v>
      </c>
      <c r="QE1" s="521"/>
      <c r="QF1" s="521"/>
      <c r="QG1" s="521"/>
      <c r="QH1" s="521"/>
      <c r="QI1" s="521" t="s">
        <v>3333</v>
      </c>
      <c r="QJ1" s="521"/>
      <c r="QK1" s="521"/>
      <c r="QL1" s="521"/>
      <c r="QM1" s="521"/>
      <c r="QN1" s="521" t="s">
        <v>3333</v>
      </c>
      <c r="QO1" s="521"/>
      <c r="QP1" s="521"/>
      <c r="QQ1" s="521"/>
      <c r="QR1" s="521"/>
      <c r="QS1" s="521" t="s">
        <v>3333</v>
      </c>
      <c r="QT1" s="521"/>
      <c r="QU1" s="521"/>
      <c r="QV1" s="521"/>
      <c r="QW1" s="521"/>
      <c r="QX1" s="521" t="s">
        <v>3333</v>
      </c>
      <c r="QY1" s="521"/>
      <c r="QZ1" s="521"/>
      <c r="RA1" s="521"/>
      <c r="RB1" s="521"/>
      <c r="RC1" s="521" t="s">
        <v>3333</v>
      </c>
      <c r="RD1" s="521"/>
      <c r="RE1" s="521"/>
      <c r="RF1" s="521"/>
      <c r="RG1" s="521"/>
      <c r="RH1" s="521" t="s">
        <v>3333</v>
      </c>
      <c r="RI1" s="521"/>
      <c r="RJ1" s="521"/>
      <c r="RK1" s="521"/>
      <c r="RL1" s="521"/>
      <c r="RM1" s="521" t="s">
        <v>3333</v>
      </c>
      <c r="RN1" s="521"/>
      <c r="RO1" s="521"/>
      <c r="RP1" s="521"/>
      <c r="RQ1" s="521"/>
      <c r="RR1" s="521" t="s">
        <v>3333</v>
      </c>
      <c r="RS1" s="521"/>
      <c r="RT1" s="521"/>
      <c r="RU1" s="521"/>
      <c r="RV1" s="521"/>
      <c r="RW1" s="521" t="s">
        <v>3333</v>
      </c>
      <c r="RX1" s="521"/>
      <c r="RY1" s="521"/>
      <c r="RZ1" s="521"/>
      <c r="SA1" s="521"/>
      <c r="SB1" s="521" t="s">
        <v>3333</v>
      </c>
      <c r="SC1" s="521"/>
      <c r="SD1" s="521"/>
      <c r="SE1" s="521"/>
      <c r="SF1" s="521"/>
      <c r="SG1" s="521" t="s">
        <v>3333</v>
      </c>
      <c r="SH1" s="521"/>
      <c r="SI1" s="521"/>
      <c r="SJ1" s="521"/>
      <c r="SK1" s="521"/>
      <c r="SL1" s="521" t="s">
        <v>3333</v>
      </c>
      <c r="SM1" s="521"/>
      <c r="SN1" s="521"/>
      <c r="SO1" s="521"/>
      <c r="SP1" s="521"/>
      <c r="SQ1" s="521" t="s">
        <v>3333</v>
      </c>
      <c r="SR1" s="521"/>
      <c r="SS1" s="521"/>
      <c r="ST1" s="521"/>
      <c r="SU1" s="521"/>
      <c r="SV1" s="521" t="s">
        <v>3333</v>
      </c>
      <c r="SW1" s="521"/>
      <c r="SX1" s="521"/>
      <c r="SY1" s="521"/>
      <c r="SZ1" s="521"/>
      <c r="TA1" s="521" t="s">
        <v>3333</v>
      </c>
      <c r="TB1" s="521"/>
      <c r="TC1" s="521"/>
      <c r="TD1" s="521"/>
      <c r="TE1" s="521"/>
      <c r="TF1" s="521" t="s">
        <v>3333</v>
      </c>
      <c r="TG1" s="521"/>
      <c r="TH1" s="521"/>
      <c r="TI1" s="521"/>
      <c r="TJ1" s="521"/>
      <c r="TK1" s="521" t="s">
        <v>3333</v>
      </c>
      <c r="TL1" s="521"/>
      <c r="TM1" s="521"/>
      <c r="TN1" s="521"/>
      <c r="TO1" s="521"/>
      <c r="TP1" s="521" t="s">
        <v>3333</v>
      </c>
      <c r="TQ1" s="521"/>
      <c r="TR1" s="521"/>
      <c r="TS1" s="521"/>
      <c r="TT1" s="521"/>
      <c r="TU1" s="521" t="s">
        <v>3333</v>
      </c>
      <c r="TV1" s="521"/>
      <c r="TW1" s="521"/>
      <c r="TX1" s="521"/>
      <c r="TY1" s="521"/>
      <c r="TZ1" s="521" t="s">
        <v>3333</v>
      </c>
      <c r="UA1" s="521"/>
      <c r="UB1" s="521"/>
      <c r="UC1" s="521"/>
      <c r="UD1" s="521"/>
      <c r="UE1" s="521" t="s">
        <v>3333</v>
      </c>
      <c r="UF1" s="521"/>
      <c r="UG1" s="521"/>
      <c r="UH1" s="521"/>
      <c r="UI1" s="521"/>
      <c r="UJ1" s="521" t="s">
        <v>3333</v>
      </c>
      <c r="UK1" s="521"/>
      <c r="UL1" s="521"/>
      <c r="UM1" s="521"/>
      <c r="UN1" s="521"/>
      <c r="UO1" s="521" t="s">
        <v>3333</v>
      </c>
      <c r="UP1" s="521"/>
      <c r="UQ1" s="521"/>
      <c r="UR1" s="521"/>
      <c r="US1" s="521"/>
      <c r="UT1" s="521" t="s">
        <v>3333</v>
      </c>
      <c r="UU1" s="521"/>
      <c r="UV1" s="521"/>
      <c r="UW1" s="521"/>
      <c r="UX1" s="521"/>
      <c r="UY1" s="521" t="s">
        <v>3333</v>
      </c>
      <c r="UZ1" s="521"/>
      <c r="VA1" s="521"/>
      <c r="VB1" s="521"/>
      <c r="VC1" s="521"/>
      <c r="VD1" s="521" t="s">
        <v>3333</v>
      </c>
      <c r="VE1" s="521"/>
      <c r="VF1" s="521"/>
      <c r="VG1" s="521"/>
      <c r="VH1" s="521"/>
      <c r="VI1" s="521" t="s">
        <v>3333</v>
      </c>
      <c r="VJ1" s="521"/>
      <c r="VK1" s="521"/>
      <c r="VL1" s="521"/>
      <c r="VM1" s="521"/>
      <c r="VN1" s="521" t="s">
        <v>3333</v>
      </c>
      <c r="VO1" s="521"/>
      <c r="VP1" s="521"/>
      <c r="VQ1" s="521"/>
      <c r="VR1" s="521"/>
      <c r="VS1" s="521" t="s">
        <v>3333</v>
      </c>
      <c r="VT1" s="521"/>
      <c r="VU1" s="521"/>
      <c r="VV1" s="521"/>
      <c r="VW1" s="521"/>
      <c r="VX1" s="521" t="s">
        <v>3333</v>
      </c>
      <c r="VY1" s="521"/>
      <c r="VZ1" s="521"/>
      <c r="WA1" s="521"/>
      <c r="WB1" s="521"/>
      <c r="WC1" s="521" t="s">
        <v>3333</v>
      </c>
      <c r="WD1" s="521"/>
      <c r="WE1" s="521"/>
      <c r="WF1" s="521"/>
      <c r="WG1" s="521"/>
      <c r="WH1" s="521" t="s">
        <v>3333</v>
      </c>
      <c r="WI1" s="521"/>
      <c r="WJ1" s="521"/>
      <c r="WK1" s="521"/>
      <c r="WL1" s="521"/>
      <c r="WM1" s="521" t="s">
        <v>3333</v>
      </c>
      <c r="WN1" s="521"/>
      <c r="WO1" s="521"/>
      <c r="WP1" s="521"/>
      <c r="WQ1" s="521"/>
      <c r="WR1" s="521" t="s">
        <v>3333</v>
      </c>
      <c r="WS1" s="521"/>
      <c r="WT1" s="521"/>
      <c r="WU1" s="521"/>
      <c r="WV1" s="521"/>
      <c r="WW1" s="521" t="s">
        <v>3333</v>
      </c>
      <c r="WX1" s="521"/>
      <c r="WY1" s="521"/>
      <c r="WZ1" s="521"/>
      <c r="XA1" s="521"/>
      <c r="XB1" s="521" t="s">
        <v>3333</v>
      </c>
      <c r="XC1" s="521"/>
      <c r="XD1" s="521"/>
      <c r="XE1" s="521"/>
      <c r="XF1" s="521"/>
      <c r="XG1" s="521" t="s">
        <v>3333</v>
      </c>
      <c r="XH1" s="521"/>
      <c r="XI1" s="521"/>
      <c r="XJ1" s="521"/>
      <c r="XK1" s="521"/>
      <c r="XL1" s="521" t="s">
        <v>3333</v>
      </c>
      <c r="XM1" s="521"/>
      <c r="XN1" s="521"/>
      <c r="XO1" s="521"/>
      <c r="XP1" s="521"/>
      <c r="XQ1" s="521" t="s">
        <v>3333</v>
      </c>
      <c r="XR1" s="521"/>
      <c r="XS1" s="521"/>
      <c r="XT1" s="521"/>
      <c r="XU1" s="521"/>
      <c r="XV1" s="521" t="s">
        <v>3333</v>
      </c>
      <c r="XW1" s="521"/>
      <c r="XX1" s="521"/>
      <c r="XY1" s="521"/>
      <c r="XZ1" s="521"/>
      <c r="YA1" s="521" t="s">
        <v>3333</v>
      </c>
      <c r="YB1" s="521"/>
      <c r="YC1" s="521"/>
      <c r="YD1" s="521"/>
      <c r="YE1" s="521"/>
      <c r="YF1" s="521" t="s">
        <v>3333</v>
      </c>
      <c r="YG1" s="521"/>
      <c r="YH1" s="521"/>
      <c r="YI1" s="521"/>
      <c r="YJ1" s="521"/>
      <c r="YK1" s="521" t="s">
        <v>3333</v>
      </c>
      <c r="YL1" s="521"/>
      <c r="YM1" s="521"/>
      <c r="YN1" s="521"/>
      <c r="YO1" s="521"/>
      <c r="YP1" s="521" t="s">
        <v>3333</v>
      </c>
      <c r="YQ1" s="521"/>
      <c r="YR1" s="521"/>
      <c r="YS1" s="521"/>
      <c r="YT1" s="521"/>
      <c r="YU1" s="521" t="s">
        <v>3333</v>
      </c>
      <c r="YV1" s="521"/>
      <c r="YW1" s="521"/>
      <c r="YX1" s="521"/>
      <c r="YY1" s="521"/>
      <c r="YZ1" s="521" t="s">
        <v>3333</v>
      </c>
      <c r="ZA1" s="521"/>
      <c r="ZB1" s="521"/>
      <c r="ZC1" s="521"/>
      <c r="ZD1" s="521"/>
      <c r="ZE1" s="521" t="s">
        <v>3333</v>
      </c>
      <c r="ZF1" s="521"/>
      <c r="ZG1" s="521"/>
      <c r="ZH1" s="521"/>
      <c r="ZI1" s="521"/>
      <c r="ZJ1" s="521" t="s">
        <v>3333</v>
      </c>
      <c r="ZK1" s="521"/>
      <c r="ZL1" s="521"/>
      <c r="ZM1" s="521"/>
      <c r="ZN1" s="521"/>
      <c r="ZO1" s="521" t="s">
        <v>3333</v>
      </c>
      <c r="ZP1" s="521"/>
      <c r="ZQ1" s="521"/>
      <c r="ZR1" s="521"/>
      <c r="ZS1" s="521"/>
      <c r="ZT1" s="521" t="s">
        <v>3333</v>
      </c>
      <c r="ZU1" s="521"/>
      <c r="ZV1" s="521"/>
      <c r="ZW1" s="521"/>
      <c r="ZX1" s="521"/>
      <c r="ZY1" s="521" t="s">
        <v>3333</v>
      </c>
      <c r="ZZ1" s="521"/>
      <c r="AAA1" s="521"/>
      <c r="AAB1" s="521"/>
      <c r="AAC1" s="521"/>
      <c r="AAD1" s="521" t="s">
        <v>3333</v>
      </c>
      <c r="AAE1" s="521"/>
      <c r="AAF1" s="521"/>
      <c r="AAG1" s="521"/>
      <c r="AAH1" s="521"/>
      <c r="AAI1" s="521" t="s">
        <v>3333</v>
      </c>
      <c r="AAJ1" s="521"/>
      <c r="AAK1" s="521"/>
      <c r="AAL1" s="521"/>
      <c r="AAM1" s="521"/>
      <c r="AAN1" s="521" t="s">
        <v>3333</v>
      </c>
      <c r="AAO1" s="521"/>
      <c r="AAP1" s="521"/>
      <c r="AAQ1" s="521"/>
      <c r="AAR1" s="521"/>
      <c r="AAS1" s="521" t="s">
        <v>3333</v>
      </c>
      <c r="AAT1" s="521"/>
      <c r="AAU1" s="521"/>
      <c r="AAV1" s="521"/>
      <c r="AAW1" s="521"/>
      <c r="AAX1" s="521" t="s">
        <v>3333</v>
      </c>
      <c r="AAY1" s="521"/>
      <c r="AAZ1" s="521"/>
      <c r="ABA1" s="521"/>
      <c r="ABB1" s="521"/>
      <c r="ABC1" s="521" t="s">
        <v>3333</v>
      </c>
      <c r="ABD1" s="521"/>
      <c r="ABE1" s="521"/>
      <c r="ABF1" s="521"/>
      <c r="ABG1" s="521"/>
      <c r="ABH1" s="521" t="s">
        <v>3333</v>
      </c>
      <c r="ABI1" s="521"/>
      <c r="ABJ1" s="521"/>
      <c r="ABK1" s="521"/>
      <c r="ABL1" s="521"/>
      <c r="ABM1" s="521" t="s">
        <v>3333</v>
      </c>
      <c r="ABN1" s="521"/>
      <c r="ABO1" s="521"/>
      <c r="ABP1" s="521"/>
      <c r="ABQ1" s="521"/>
      <c r="ABR1" s="521" t="s">
        <v>3333</v>
      </c>
      <c r="ABS1" s="521"/>
      <c r="ABT1" s="521"/>
      <c r="ABU1" s="521"/>
      <c r="ABV1" s="521"/>
      <c r="ABW1" s="521" t="s">
        <v>3333</v>
      </c>
      <c r="ABX1" s="521"/>
      <c r="ABY1" s="521"/>
      <c r="ABZ1" s="521"/>
      <c r="ACA1" s="521"/>
      <c r="ACB1" s="521" t="s">
        <v>3333</v>
      </c>
      <c r="ACC1" s="521"/>
      <c r="ACD1" s="521"/>
      <c r="ACE1" s="521"/>
      <c r="ACF1" s="521"/>
      <c r="ACG1" s="521" t="s">
        <v>3333</v>
      </c>
      <c r="ACH1" s="521"/>
      <c r="ACI1" s="521"/>
      <c r="ACJ1" s="521"/>
      <c r="ACK1" s="521"/>
      <c r="ACL1" s="521" t="s">
        <v>3333</v>
      </c>
      <c r="ACM1" s="521"/>
      <c r="ACN1" s="521"/>
      <c r="ACO1" s="521"/>
      <c r="ACP1" s="521"/>
      <c r="ACQ1" s="521" t="s">
        <v>3333</v>
      </c>
      <c r="ACR1" s="521"/>
      <c r="ACS1" s="521"/>
      <c r="ACT1" s="521"/>
      <c r="ACU1" s="521"/>
      <c r="ACV1" s="521" t="s">
        <v>3333</v>
      </c>
      <c r="ACW1" s="521"/>
      <c r="ACX1" s="521"/>
      <c r="ACY1" s="521"/>
      <c r="ACZ1" s="521"/>
      <c r="ADA1" s="521" t="s">
        <v>3333</v>
      </c>
      <c r="ADB1" s="521"/>
      <c r="ADC1" s="521"/>
      <c r="ADD1" s="521"/>
      <c r="ADE1" s="521"/>
      <c r="ADF1" s="521" t="s">
        <v>3333</v>
      </c>
      <c r="ADG1" s="521"/>
      <c r="ADH1" s="521"/>
      <c r="ADI1" s="521"/>
      <c r="ADJ1" s="521"/>
      <c r="ADK1" s="521" t="s">
        <v>3333</v>
      </c>
      <c r="ADL1" s="521"/>
      <c r="ADM1" s="521"/>
      <c r="ADN1" s="521"/>
      <c r="ADO1" s="521"/>
      <c r="ADP1" s="521" t="s">
        <v>3333</v>
      </c>
      <c r="ADQ1" s="521"/>
      <c r="ADR1" s="521"/>
      <c r="ADS1" s="521"/>
      <c r="ADT1" s="521"/>
      <c r="ADU1" s="521" t="s">
        <v>3333</v>
      </c>
      <c r="ADV1" s="521"/>
      <c r="ADW1" s="521"/>
      <c r="ADX1" s="521"/>
      <c r="ADY1" s="521"/>
      <c r="ADZ1" s="521" t="s">
        <v>3333</v>
      </c>
      <c r="AEA1" s="521"/>
      <c r="AEB1" s="521"/>
      <c r="AEC1" s="521"/>
      <c r="AED1" s="521"/>
      <c r="AEE1" s="521" t="s">
        <v>3333</v>
      </c>
      <c r="AEF1" s="521"/>
      <c r="AEG1" s="521"/>
      <c r="AEH1" s="521"/>
      <c r="AEI1" s="521"/>
      <c r="AEJ1" s="521" t="s">
        <v>3333</v>
      </c>
      <c r="AEK1" s="521"/>
      <c r="AEL1" s="521"/>
      <c r="AEM1" s="521"/>
      <c r="AEN1" s="521"/>
      <c r="AEO1" s="521" t="s">
        <v>3333</v>
      </c>
      <c r="AEP1" s="521"/>
      <c r="AEQ1" s="521"/>
      <c r="AER1" s="521"/>
      <c r="AES1" s="521"/>
      <c r="AET1" s="521" t="s">
        <v>3333</v>
      </c>
      <c r="AEU1" s="521"/>
      <c r="AEV1" s="521"/>
      <c r="AEW1" s="521"/>
      <c r="AEX1" s="521"/>
      <c r="AEY1" s="521" t="s">
        <v>3333</v>
      </c>
      <c r="AEZ1" s="521"/>
      <c r="AFA1" s="521"/>
      <c r="AFB1" s="521"/>
      <c r="AFC1" s="521"/>
      <c r="AFD1" s="521" t="s">
        <v>3333</v>
      </c>
      <c r="AFE1" s="521"/>
      <c r="AFF1" s="521"/>
      <c r="AFG1" s="521"/>
      <c r="AFH1" s="521"/>
      <c r="AFI1" s="521" t="s">
        <v>3333</v>
      </c>
      <c r="AFJ1" s="521"/>
      <c r="AFK1" s="521"/>
      <c r="AFL1" s="521"/>
      <c r="AFM1" s="521"/>
      <c r="AFN1" s="521" t="s">
        <v>3333</v>
      </c>
      <c r="AFO1" s="521"/>
      <c r="AFP1" s="521"/>
      <c r="AFQ1" s="521"/>
      <c r="AFR1" s="521"/>
      <c r="AFS1" s="521" t="s">
        <v>3333</v>
      </c>
      <c r="AFT1" s="521"/>
      <c r="AFU1" s="521"/>
      <c r="AFV1" s="521"/>
      <c r="AFW1" s="521"/>
      <c r="AFX1" s="521" t="s">
        <v>3333</v>
      </c>
      <c r="AFY1" s="521"/>
      <c r="AFZ1" s="521"/>
      <c r="AGA1" s="521"/>
      <c r="AGB1" s="521"/>
      <c r="AGC1" s="521" t="s">
        <v>3333</v>
      </c>
      <c r="AGD1" s="521"/>
      <c r="AGE1" s="521"/>
      <c r="AGF1" s="521"/>
      <c r="AGG1" s="521"/>
      <c r="AGH1" s="521" t="s">
        <v>3333</v>
      </c>
      <c r="AGI1" s="521"/>
      <c r="AGJ1" s="521"/>
      <c r="AGK1" s="521"/>
      <c r="AGL1" s="521"/>
      <c r="AGM1" s="521" t="s">
        <v>3333</v>
      </c>
      <c r="AGN1" s="521"/>
      <c r="AGO1" s="521"/>
      <c r="AGP1" s="521"/>
      <c r="AGQ1" s="521"/>
      <c r="AGR1" s="521" t="s">
        <v>3333</v>
      </c>
      <c r="AGS1" s="521"/>
      <c r="AGT1" s="521"/>
      <c r="AGU1" s="521"/>
      <c r="AGV1" s="521"/>
      <c r="AGW1" s="521" t="s">
        <v>3333</v>
      </c>
      <c r="AGX1" s="521"/>
      <c r="AGY1" s="521"/>
      <c r="AGZ1" s="521"/>
      <c r="AHA1" s="521"/>
      <c r="AHB1" s="521" t="s">
        <v>3333</v>
      </c>
      <c r="AHC1" s="521"/>
      <c r="AHD1" s="521"/>
      <c r="AHE1" s="521"/>
      <c r="AHF1" s="521"/>
      <c r="AHG1" s="521" t="s">
        <v>3333</v>
      </c>
      <c r="AHH1" s="521"/>
      <c r="AHI1" s="521"/>
      <c r="AHJ1" s="521"/>
      <c r="AHK1" s="521"/>
      <c r="AHL1" s="521" t="s">
        <v>3333</v>
      </c>
      <c r="AHM1" s="521"/>
      <c r="AHN1" s="521"/>
      <c r="AHO1" s="521"/>
      <c r="AHP1" s="521"/>
      <c r="AHQ1" s="521" t="s">
        <v>3333</v>
      </c>
      <c r="AHR1" s="521"/>
      <c r="AHS1" s="521"/>
      <c r="AHT1" s="521"/>
      <c r="AHU1" s="521"/>
      <c r="AHV1" s="521" t="s">
        <v>3333</v>
      </c>
      <c r="AHW1" s="521"/>
      <c r="AHX1" s="521"/>
      <c r="AHY1" s="521"/>
      <c r="AHZ1" s="521"/>
      <c r="AIA1" s="521" t="s">
        <v>3333</v>
      </c>
      <c r="AIB1" s="521"/>
      <c r="AIC1" s="521"/>
      <c r="AID1" s="521"/>
      <c r="AIE1" s="521"/>
      <c r="AIF1" s="521" t="s">
        <v>3333</v>
      </c>
      <c r="AIG1" s="521"/>
      <c r="AIH1" s="521"/>
      <c r="AII1" s="521"/>
      <c r="AIJ1" s="521"/>
      <c r="AIK1" s="521" t="s">
        <v>3333</v>
      </c>
      <c r="AIL1" s="521"/>
      <c r="AIM1" s="521"/>
      <c r="AIN1" s="521"/>
      <c r="AIO1" s="521"/>
      <c r="AIP1" s="521" t="s">
        <v>3333</v>
      </c>
      <c r="AIQ1" s="521"/>
      <c r="AIR1" s="521"/>
      <c r="AIS1" s="521"/>
      <c r="AIT1" s="521"/>
      <c r="AIU1" s="521" t="s">
        <v>3333</v>
      </c>
      <c r="AIV1" s="521"/>
      <c r="AIW1" s="521"/>
      <c r="AIX1" s="521"/>
      <c r="AIY1" s="521"/>
      <c r="AIZ1" s="521" t="s">
        <v>3333</v>
      </c>
      <c r="AJA1" s="521"/>
      <c r="AJB1" s="521"/>
      <c r="AJC1" s="521"/>
      <c r="AJD1" s="521"/>
      <c r="AJE1" s="521" t="s">
        <v>3333</v>
      </c>
      <c r="AJF1" s="521"/>
      <c r="AJG1" s="521"/>
      <c r="AJH1" s="521"/>
      <c r="AJI1" s="521"/>
      <c r="AJJ1" s="521" t="s">
        <v>3333</v>
      </c>
      <c r="AJK1" s="521"/>
      <c r="AJL1" s="521"/>
      <c r="AJM1" s="521"/>
      <c r="AJN1" s="521"/>
      <c r="AJO1" s="521" t="s">
        <v>3333</v>
      </c>
      <c r="AJP1" s="521"/>
      <c r="AJQ1" s="521"/>
      <c r="AJR1" s="521"/>
      <c r="AJS1" s="521"/>
      <c r="AJT1" s="521" t="s">
        <v>3333</v>
      </c>
      <c r="AJU1" s="521"/>
      <c r="AJV1" s="521"/>
      <c r="AJW1" s="521"/>
      <c r="AJX1" s="521"/>
      <c r="AJY1" s="521" t="s">
        <v>3333</v>
      </c>
      <c r="AJZ1" s="521"/>
      <c r="AKA1" s="521"/>
      <c r="AKB1" s="521"/>
      <c r="AKC1" s="521"/>
      <c r="AKD1" s="521" t="s">
        <v>3333</v>
      </c>
      <c r="AKE1" s="521"/>
      <c r="AKF1" s="521"/>
      <c r="AKG1" s="521"/>
      <c r="AKH1" s="521"/>
      <c r="AKI1" s="521" t="s">
        <v>3333</v>
      </c>
      <c r="AKJ1" s="521"/>
      <c r="AKK1" s="521"/>
      <c r="AKL1" s="521"/>
      <c r="AKM1" s="521"/>
      <c r="AKN1" s="521" t="s">
        <v>3333</v>
      </c>
      <c r="AKO1" s="521"/>
      <c r="AKP1" s="521"/>
      <c r="AKQ1" s="521"/>
      <c r="AKR1" s="521"/>
      <c r="AKS1" s="521" t="s">
        <v>3333</v>
      </c>
      <c r="AKT1" s="521"/>
      <c r="AKU1" s="521"/>
      <c r="AKV1" s="521"/>
      <c r="AKW1" s="521"/>
      <c r="AKX1" s="521" t="s">
        <v>3333</v>
      </c>
      <c r="AKY1" s="521"/>
      <c r="AKZ1" s="521"/>
      <c r="ALA1" s="521"/>
      <c r="ALB1" s="521"/>
      <c r="ALC1" s="521" t="s">
        <v>3333</v>
      </c>
      <c r="ALD1" s="521"/>
      <c r="ALE1" s="521"/>
      <c r="ALF1" s="521"/>
      <c r="ALG1" s="521"/>
      <c r="ALH1" s="521" t="s">
        <v>3333</v>
      </c>
      <c r="ALI1" s="521"/>
      <c r="ALJ1" s="521"/>
      <c r="ALK1" s="521"/>
      <c r="ALL1" s="521"/>
      <c r="ALM1" s="521" t="s">
        <v>3333</v>
      </c>
      <c r="ALN1" s="521"/>
      <c r="ALO1" s="521"/>
      <c r="ALP1" s="521"/>
      <c r="ALQ1" s="521"/>
      <c r="ALR1" s="521" t="s">
        <v>3333</v>
      </c>
      <c r="ALS1" s="521"/>
      <c r="ALT1" s="521"/>
      <c r="ALU1" s="521"/>
      <c r="ALV1" s="521"/>
      <c r="ALW1" s="521" t="s">
        <v>3333</v>
      </c>
      <c r="ALX1" s="521"/>
      <c r="ALY1" s="521"/>
      <c r="ALZ1" s="521"/>
      <c r="AMA1" s="521"/>
      <c r="AMB1" s="521" t="s">
        <v>3333</v>
      </c>
      <c r="AMC1" s="521"/>
      <c r="AMD1" s="521"/>
      <c r="AME1" s="521"/>
      <c r="AMF1" s="521"/>
      <c r="AMG1" s="521" t="s">
        <v>3333</v>
      </c>
      <c r="AMH1" s="521"/>
      <c r="AMI1" s="521"/>
      <c r="AMJ1" s="521"/>
      <c r="AMK1" s="521"/>
      <c r="AML1" s="521" t="s">
        <v>3333</v>
      </c>
      <c r="AMM1" s="521"/>
      <c r="AMN1" s="521"/>
      <c r="AMO1" s="521"/>
      <c r="AMP1" s="521"/>
      <c r="AMQ1" s="521" t="s">
        <v>3333</v>
      </c>
      <c r="AMR1" s="521"/>
      <c r="AMS1" s="521"/>
      <c r="AMT1" s="521"/>
      <c r="AMU1" s="521"/>
      <c r="AMV1" s="521" t="s">
        <v>3333</v>
      </c>
      <c r="AMW1" s="521"/>
      <c r="AMX1" s="521"/>
      <c r="AMY1" s="521"/>
      <c r="AMZ1" s="521"/>
      <c r="ANA1" s="521" t="s">
        <v>3333</v>
      </c>
      <c r="ANB1" s="521"/>
      <c r="ANC1" s="521"/>
      <c r="AND1" s="521"/>
      <c r="ANE1" s="521"/>
      <c r="ANF1" s="521" t="s">
        <v>3333</v>
      </c>
      <c r="ANG1" s="521"/>
      <c r="ANH1" s="521"/>
      <c r="ANI1" s="521"/>
      <c r="ANJ1" s="521"/>
      <c r="ANK1" s="521" t="s">
        <v>3333</v>
      </c>
      <c r="ANL1" s="521"/>
      <c r="ANM1" s="521"/>
      <c r="ANN1" s="521"/>
      <c r="ANO1" s="521"/>
      <c r="ANP1" s="521" t="s">
        <v>3333</v>
      </c>
      <c r="ANQ1" s="521"/>
      <c r="ANR1" s="521"/>
      <c r="ANS1" s="521"/>
      <c r="ANT1" s="521"/>
      <c r="ANU1" s="521" t="s">
        <v>3333</v>
      </c>
      <c r="ANV1" s="521"/>
      <c r="ANW1" s="521"/>
      <c r="ANX1" s="521"/>
      <c r="ANY1" s="521"/>
      <c r="ANZ1" s="521" t="s">
        <v>3333</v>
      </c>
      <c r="AOA1" s="521"/>
      <c r="AOB1" s="521"/>
      <c r="AOC1" s="521"/>
      <c r="AOD1" s="521"/>
      <c r="AOE1" s="521" t="s">
        <v>3333</v>
      </c>
      <c r="AOF1" s="521"/>
      <c r="AOG1" s="521"/>
      <c r="AOH1" s="521"/>
      <c r="AOI1" s="521"/>
      <c r="AOJ1" s="521" t="s">
        <v>3333</v>
      </c>
      <c r="AOK1" s="521"/>
      <c r="AOL1" s="521"/>
      <c r="AOM1" s="521"/>
      <c r="AON1" s="521"/>
      <c r="AOO1" s="521" t="s">
        <v>3333</v>
      </c>
      <c r="AOP1" s="521"/>
      <c r="AOQ1" s="521"/>
      <c r="AOR1" s="521"/>
      <c r="AOS1" s="521"/>
      <c r="AOT1" s="521" t="s">
        <v>3333</v>
      </c>
      <c r="AOU1" s="521"/>
      <c r="AOV1" s="521"/>
      <c r="AOW1" s="521"/>
      <c r="AOX1" s="521"/>
      <c r="AOY1" s="521" t="s">
        <v>3333</v>
      </c>
      <c r="AOZ1" s="521"/>
      <c r="APA1" s="521"/>
      <c r="APB1" s="521"/>
      <c r="APC1" s="521"/>
      <c r="APD1" s="521" t="s">
        <v>3333</v>
      </c>
      <c r="APE1" s="521"/>
      <c r="APF1" s="521"/>
      <c r="APG1" s="521"/>
      <c r="APH1" s="521"/>
      <c r="API1" s="521" t="s">
        <v>3333</v>
      </c>
      <c r="APJ1" s="521"/>
      <c r="APK1" s="521"/>
      <c r="APL1" s="521"/>
      <c r="APM1" s="521"/>
      <c r="APN1" s="521" t="s">
        <v>3333</v>
      </c>
      <c r="APO1" s="521"/>
      <c r="APP1" s="521"/>
      <c r="APQ1" s="521"/>
      <c r="APR1" s="521"/>
      <c r="APS1" s="521" t="s">
        <v>3333</v>
      </c>
      <c r="APT1" s="521"/>
      <c r="APU1" s="521"/>
      <c r="APV1" s="521"/>
      <c r="APW1" s="521"/>
      <c r="APX1" s="521" t="s">
        <v>3333</v>
      </c>
      <c r="APY1" s="521"/>
      <c r="APZ1" s="521"/>
      <c r="AQA1" s="521"/>
      <c r="AQB1" s="521"/>
      <c r="AQC1" s="521" t="s">
        <v>3333</v>
      </c>
      <c r="AQD1" s="521"/>
      <c r="AQE1" s="521"/>
      <c r="AQF1" s="521"/>
      <c r="AQG1" s="521"/>
      <c r="AQH1" s="521" t="s">
        <v>3333</v>
      </c>
      <c r="AQI1" s="521"/>
      <c r="AQJ1" s="521"/>
      <c r="AQK1" s="521"/>
      <c r="AQL1" s="521"/>
      <c r="AQM1" s="521" t="s">
        <v>3333</v>
      </c>
      <c r="AQN1" s="521"/>
      <c r="AQO1" s="521"/>
      <c r="AQP1" s="521"/>
      <c r="AQQ1" s="521"/>
      <c r="AQR1" s="521" t="s">
        <v>3333</v>
      </c>
      <c r="AQS1" s="521"/>
      <c r="AQT1" s="521"/>
      <c r="AQU1" s="521"/>
      <c r="AQV1" s="521"/>
      <c r="AQW1" s="521" t="s">
        <v>3333</v>
      </c>
      <c r="AQX1" s="521"/>
      <c r="AQY1" s="521"/>
      <c r="AQZ1" s="521"/>
      <c r="ARA1" s="521"/>
      <c r="ARB1" s="521" t="s">
        <v>3333</v>
      </c>
      <c r="ARC1" s="521"/>
      <c r="ARD1" s="521"/>
      <c r="ARE1" s="521"/>
      <c r="ARF1" s="521"/>
      <c r="ARG1" s="521" t="s">
        <v>3333</v>
      </c>
      <c r="ARH1" s="521"/>
      <c r="ARI1" s="521"/>
      <c r="ARJ1" s="521"/>
      <c r="ARK1" s="521"/>
      <c r="ARL1" s="521" t="s">
        <v>3333</v>
      </c>
      <c r="ARM1" s="521"/>
      <c r="ARN1" s="521"/>
      <c r="ARO1" s="521"/>
      <c r="ARP1" s="521"/>
      <c r="ARQ1" s="521" t="s">
        <v>3333</v>
      </c>
      <c r="ARR1" s="521"/>
      <c r="ARS1" s="521"/>
      <c r="ART1" s="521"/>
      <c r="ARU1" s="521"/>
      <c r="ARV1" s="521" t="s">
        <v>3333</v>
      </c>
      <c r="ARW1" s="521"/>
      <c r="ARX1" s="521"/>
      <c r="ARY1" s="521"/>
      <c r="ARZ1" s="521"/>
      <c r="ASA1" s="521" t="s">
        <v>3333</v>
      </c>
      <c r="ASB1" s="521"/>
      <c r="ASC1" s="521"/>
      <c r="ASD1" s="521"/>
      <c r="ASE1" s="521"/>
      <c r="ASF1" s="521" t="s">
        <v>3333</v>
      </c>
      <c r="ASG1" s="521"/>
      <c r="ASH1" s="521"/>
      <c r="ASI1" s="521"/>
      <c r="ASJ1" s="521"/>
      <c r="ASK1" s="521" t="s">
        <v>3333</v>
      </c>
      <c r="ASL1" s="521"/>
      <c r="ASM1" s="521"/>
      <c r="ASN1" s="521"/>
      <c r="ASO1" s="521"/>
      <c r="ASP1" s="521" t="s">
        <v>3333</v>
      </c>
      <c r="ASQ1" s="521"/>
      <c r="ASR1" s="521"/>
      <c r="ASS1" s="521"/>
      <c r="AST1" s="521"/>
      <c r="ASU1" s="521" t="s">
        <v>3333</v>
      </c>
      <c r="ASV1" s="521"/>
      <c r="ASW1" s="521"/>
      <c r="ASX1" s="521"/>
      <c r="ASY1" s="521"/>
      <c r="ASZ1" s="521" t="s">
        <v>3333</v>
      </c>
      <c r="ATA1" s="521"/>
      <c r="ATB1" s="521"/>
      <c r="ATC1" s="521"/>
      <c r="ATD1" s="521"/>
      <c r="ATE1" s="521" t="s">
        <v>3333</v>
      </c>
      <c r="ATF1" s="521"/>
      <c r="ATG1" s="521"/>
      <c r="ATH1" s="521"/>
      <c r="ATI1" s="521"/>
      <c r="ATJ1" s="521" t="s">
        <v>3333</v>
      </c>
      <c r="ATK1" s="521"/>
      <c r="ATL1" s="521"/>
      <c r="ATM1" s="521"/>
      <c r="ATN1" s="521"/>
      <c r="ATO1" s="521" t="s">
        <v>3333</v>
      </c>
      <c r="ATP1" s="521"/>
      <c r="ATQ1" s="521"/>
      <c r="ATR1" s="521"/>
      <c r="ATS1" s="521"/>
      <c r="ATT1" s="521" t="s">
        <v>3333</v>
      </c>
      <c r="ATU1" s="521"/>
      <c r="ATV1" s="521"/>
      <c r="ATW1" s="521"/>
      <c r="ATX1" s="521"/>
      <c r="ATY1" s="521" t="s">
        <v>3333</v>
      </c>
      <c r="ATZ1" s="521"/>
      <c r="AUA1" s="521"/>
      <c r="AUB1" s="521"/>
      <c r="AUC1" s="521"/>
      <c r="AUD1" s="521" t="s">
        <v>3333</v>
      </c>
      <c r="AUE1" s="521"/>
      <c r="AUF1" s="521"/>
      <c r="AUG1" s="521"/>
      <c r="AUH1" s="521"/>
      <c r="AUI1" s="521" t="s">
        <v>3333</v>
      </c>
      <c r="AUJ1" s="521"/>
      <c r="AUK1" s="521"/>
      <c r="AUL1" s="521"/>
      <c r="AUM1" s="521"/>
      <c r="AUN1" s="521" t="s">
        <v>3333</v>
      </c>
      <c r="AUO1" s="521"/>
      <c r="AUP1" s="521"/>
      <c r="AUQ1" s="521"/>
      <c r="AUR1" s="521"/>
      <c r="AUS1" s="521" t="s">
        <v>3333</v>
      </c>
      <c r="AUT1" s="521"/>
      <c r="AUU1" s="521"/>
      <c r="AUV1" s="521"/>
      <c r="AUW1" s="521"/>
      <c r="AUX1" s="521" t="s">
        <v>3333</v>
      </c>
      <c r="AUY1" s="521"/>
      <c r="AUZ1" s="521"/>
      <c r="AVA1" s="521"/>
      <c r="AVB1" s="521"/>
      <c r="AVC1" s="521" t="s">
        <v>3333</v>
      </c>
      <c r="AVD1" s="521"/>
      <c r="AVE1" s="521"/>
      <c r="AVF1" s="521"/>
      <c r="AVG1" s="521"/>
      <c r="AVH1" s="521" t="s">
        <v>3333</v>
      </c>
      <c r="AVI1" s="521"/>
      <c r="AVJ1" s="521"/>
      <c r="AVK1" s="521"/>
      <c r="AVL1" s="521"/>
      <c r="AVM1" s="521" t="s">
        <v>3333</v>
      </c>
      <c r="AVN1" s="521"/>
      <c r="AVO1" s="521"/>
      <c r="AVP1" s="521"/>
      <c r="AVQ1" s="521"/>
      <c r="AVR1" s="521" t="s">
        <v>3333</v>
      </c>
      <c r="AVS1" s="521"/>
      <c r="AVT1" s="521"/>
      <c r="AVU1" s="521"/>
      <c r="AVV1" s="521"/>
      <c r="AVW1" s="521" t="s">
        <v>3333</v>
      </c>
      <c r="AVX1" s="521"/>
      <c r="AVY1" s="521"/>
      <c r="AVZ1" s="521"/>
      <c r="AWA1" s="521"/>
      <c r="AWB1" s="521" t="s">
        <v>3333</v>
      </c>
      <c r="AWC1" s="521"/>
      <c r="AWD1" s="521"/>
      <c r="AWE1" s="521"/>
      <c r="AWF1" s="521"/>
      <c r="AWG1" s="521" t="s">
        <v>3333</v>
      </c>
      <c r="AWH1" s="521"/>
      <c r="AWI1" s="521"/>
      <c r="AWJ1" s="521"/>
      <c r="AWK1" s="521"/>
      <c r="AWL1" s="521" t="s">
        <v>3333</v>
      </c>
      <c r="AWM1" s="521"/>
      <c r="AWN1" s="521"/>
      <c r="AWO1" s="521"/>
      <c r="AWP1" s="521"/>
      <c r="AWQ1" s="521" t="s">
        <v>3333</v>
      </c>
      <c r="AWR1" s="521"/>
      <c r="AWS1" s="521"/>
      <c r="AWT1" s="521"/>
      <c r="AWU1" s="521"/>
      <c r="AWV1" s="521" t="s">
        <v>3333</v>
      </c>
      <c r="AWW1" s="521"/>
      <c r="AWX1" s="521"/>
      <c r="AWY1" s="521"/>
      <c r="AWZ1" s="521"/>
      <c r="AXA1" s="521" t="s">
        <v>3333</v>
      </c>
      <c r="AXB1" s="521"/>
      <c r="AXC1" s="521"/>
      <c r="AXD1" s="521"/>
      <c r="AXE1" s="521"/>
      <c r="AXF1" s="521" t="s">
        <v>3333</v>
      </c>
      <c r="AXG1" s="521"/>
      <c r="AXH1" s="521"/>
      <c r="AXI1" s="521"/>
      <c r="AXJ1" s="521"/>
      <c r="AXK1" s="521" t="s">
        <v>3333</v>
      </c>
      <c r="AXL1" s="521"/>
      <c r="AXM1" s="521"/>
      <c r="AXN1" s="521"/>
      <c r="AXO1" s="521"/>
      <c r="AXP1" s="521" t="s">
        <v>3333</v>
      </c>
      <c r="AXQ1" s="521"/>
      <c r="AXR1" s="521"/>
      <c r="AXS1" s="521"/>
      <c r="AXT1" s="521"/>
      <c r="AXU1" s="521" t="s">
        <v>3333</v>
      </c>
      <c r="AXV1" s="521"/>
      <c r="AXW1" s="521"/>
      <c r="AXX1" s="521"/>
      <c r="AXY1" s="521"/>
      <c r="AXZ1" s="521" t="s">
        <v>3333</v>
      </c>
      <c r="AYA1" s="521"/>
      <c r="AYB1" s="521"/>
      <c r="AYC1" s="521"/>
      <c r="AYD1" s="521"/>
      <c r="AYE1" s="521" t="s">
        <v>3333</v>
      </c>
      <c r="AYF1" s="521"/>
      <c r="AYG1" s="521"/>
      <c r="AYH1" s="521"/>
      <c r="AYI1" s="521"/>
      <c r="AYJ1" s="521" t="s">
        <v>3333</v>
      </c>
      <c r="AYK1" s="521"/>
      <c r="AYL1" s="521"/>
      <c r="AYM1" s="521"/>
      <c r="AYN1" s="521"/>
      <c r="AYO1" s="521" t="s">
        <v>3333</v>
      </c>
      <c r="AYP1" s="521"/>
      <c r="AYQ1" s="521"/>
      <c r="AYR1" s="521"/>
      <c r="AYS1" s="521"/>
      <c r="AYT1" s="521" t="s">
        <v>3333</v>
      </c>
      <c r="AYU1" s="521"/>
      <c r="AYV1" s="521"/>
      <c r="AYW1" s="521"/>
      <c r="AYX1" s="521"/>
      <c r="AYY1" s="521" t="s">
        <v>3333</v>
      </c>
      <c r="AYZ1" s="521"/>
      <c r="AZA1" s="521"/>
      <c r="AZB1" s="521"/>
      <c r="AZC1" s="521"/>
      <c r="AZD1" s="521" t="s">
        <v>3333</v>
      </c>
      <c r="AZE1" s="521"/>
      <c r="AZF1" s="521"/>
      <c r="AZG1" s="521"/>
      <c r="AZH1" s="521"/>
      <c r="AZI1" s="521" t="s">
        <v>3333</v>
      </c>
      <c r="AZJ1" s="521"/>
      <c r="AZK1" s="521"/>
      <c r="AZL1" s="521"/>
      <c r="AZM1" s="521"/>
      <c r="AZN1" s="521" t="s">
        <v>3333</v>
      </c>
      <c r="AZO1" s="521"/>
      <c r="AZP1" s="521"/>
      <c r="AZQ1" s="521"/>
      <c r="AZR1" s="521"/>
      <c r="AZS1" s="521" t="s">
        <v>3333</v>
      </c>
      <c r="AZT1" s="521"/>
      <c r="AZU1" s="521"/>
      <c r="AZV1" s="521"/>
      <c r="AZW1" s="521"/>
      <c r="AZX1" s="521" t="s">
        <v>3333</v>
      </c>
      <c r="AZY1" s="521"/>
      <c r="AZZ1" s="521"/>
      <c r="BAA1" s="521"/>
      <c r="BAB1" s="521"/>
      <c r="BAC1" s="521" t="s">
        <v>3333</v>
      </c>
      <c r="BAD1" s="521"/>
      <c r="BAE1" s="521"/>
      <c r="BAF1" s="521"/>
      <c r="BAG1" s="521"/>
      <c r="BAH1" s="521" t="s">
        <v>3333</v>
      </c>
      <c r="BAI1" s="521"/>
      <c r="BAJ1" s="521"/>
      <c r="BAK1" s="521"/>
      <c r="BAL1" s="521"/>
      <c r="BAM1" s="521" t="s">
        <v>3333</v>
      </c>
      <c r="BAN1" s="521"/>
      <c r="BAO1" s="521"/>
      <c r="BAP1" s="521"/>
      <c r="BAQ1" s="521"/>
      <c r="BAR1" s="521" t="s">
        <v>3333</v>
      </c>
      <c r="BAS1" s="521"/>
      <c r="BAT1" s="521"/>
      <c r="BAU1" s="521"/>
      <c r="BAV1" s="521"/>
      <c r="BAW1" s="521" t="s">
        <v>3333</v>
      </c>
      <c r="BAX1" s="521"/>
      <c r="BAY1" s="521"/>
      <c r="BAZ1" s="521"/>
      <c r="BBA1" s="521"/>
      <c r="BBB1" s="521" t="s">
        <v>3333</v>
      </c>
      <c r="BBC1" s="521"/>
      <c r="BBD1" s="521"/>
      <c r="BBE1" s="521"/>
      <c r="BBF1" s="521"/>
      <c r="BBG1" s="521" t="s">
        <v>3333</v>
      </c>
      <c r="BBH1" s="521"/>
      <c r="BBI1" s="521"/>
      <c r="BBJ1" s="521"/>
      <c r="BBK1" s="521"/>
      <c r="BBL1" s="521" t="s">
        <v>3333</v>
      </c>
      <c r="BBM1" s="521"/>
      <c r="BBN1" s="521"/>
      <c r="BBO1" s="521"/>
      <c r="BBP1" s="521"/>
      <c r="BBQ1" s="521" t="s">
        <v>3333</v>
      </c>
      <c r="BBR1" s="521"/>
      <c r="BBS1" s="521"/>
      <c r="BBT1" s="521"/>
      <c r="BBU1" s="521"/>
      <c r="BBV1" s="521" t="s">
        <v>3333</v>
      </c>
      <c r="BBW1" s="521"/>
      <c r="BBX1" s="521"/>
      <c r="BBY1" s="521"/>
      <c r="BBZ1" s="521"/>
      <c r="BCA1" s="521" t="s">
        <v>3333</v>
      </c>
      <c r="BCB1" s="521"/>
      <c r="BCC1" s="521"/>
      <c r="BCD1" s="521"/>
      <c r="BCE1" s="521"/>
      <c r="BCF1" s="521" t="s">
        <v>3333</v>
      </c>
      <c r="BCG1" s="521"/>
      <c r="BCH1" s="521"/>
      <c r="BCI1" s="521"/>
      <c r="BCJ1" s="521"/>
      <c r="BCK1" s="521" t="s">
        <v>3333</v>
      </c>
      <c r="BCL1" s="521"/>
      <c r="BCM1" s="521"/>
      <c r="BCN1" s="521"/>
      <c r="BCO1" s="521"/>
      <c r="BCP1" s="521" t="s">
        <v>3333</v>
      </c>
      <c r="BCQ1" s="521"/>
      <c r="BCR1" s="521"/>
      <c r="BCS1" s="521"/>
      <c r="BCT1" s="521"/>
      <c r="BCU1" s="521" t="s">
        <v>3333</v>
      </c>
      <c r="BCV1" s="521"/>
      <c r="BCW1" s="521"/>
      <c r="BCX1" s="521"/>
      <c r="BCY1" s="521"/>
      <c r="BCZ1" s="521" t="s">
        <v>3333</v>
      </c>
      <c r="BDA1" s="521"/>
      <c r="BDB1" s="521"/>
      <c r="BDC1" s="521"/>
      <c r="BDD1" s="521"/>
      <c r="BDE1" s="521" t="s">
        <v>3333</v>
      </c>
      <c r="BDF1" s="521"/>
      <c r="BDG1" s="521"/>
      <c r="BDH1" s="521"/>
      <c r="BDI1" s="521"/>
      <c r="BDJ1" s="521" t="s">
        <v>3333</v>
      </c>
      <c r="BDK1" s="521"/>
      <c r="BDL1" s="521"/>
      <c r="BDM1" s="521"/>
      <c r="BDN1" s="521"/>
      <c r="BDO1" s="521" t="s">
        <v>3333</v>
      </c>
      <c r="BDP1" s="521"/>
      <c r="BDQ1" s="521"/>
      <c r="BDR1" s="521"/>
      <c r="BDS1" s="521"/>
      <c r="BDT1" s="521" t="s">
        <v>3333</v>
      </c>
      <c r="BDU1" s="521"/>
      <c r="BDV1" s="521"/>
      <c r="BDW1" s="521"/>
      <c r="BDX1" s="521"/>
      <c r="BDY1" s="521" t="s">
        <v>3333</v>
      </c>
      <c r="BDZ1" s="521"/>
      <c r="BEA1" s="521"/>
      <c r="BEB1" s="521"/>
      <c r="BEC1" s="521"/>
      <c r="BED1" s="521" t="s">
        <v>3333</v>
      </c>
      <c r="BEE1" s="521"/>
      <c r="BEF1" s="521"/>
      <c r="BEG1" s="521"/>
      <c r="BEH1" s="521"/>
      <c r="BEI1" s="521" t="s">
        <v>3333</v>
      </c>
      <c r="BEJ1" s="521"/>
      <c r="BEK1" s="521"/>
      <c r="BEL1" s="521"/>
      <c r="BEM1" s="521"/>
      <c r="BEN1" s="521" t="s">
        <v>3333</v>
      </c>
      <c r="BEO1" s="521"/>
      <c r="BEP1" s="521"/>
      <c r="BEQ1" s="521"/>
      <c r="BER1" s="521"/>
      <c r="BES1" s="521" t="s">
        <v>3333</v>
      </c>
      <c r="BET1" s="521"/>
      <c r="BEU1" s="521"/>
      <c r="BEV1" s="521"/>
      <c r="BEW1" s="521"/>
      <c r="BEX1" s="521" t="s">
        <v>3333</v>
      </c>
      <c r="BEY1" s="521"/>
      <c r="BEZ1" s="521"/>
      <c r="BFA1" s="521"/>
      <c r="BFB1" s="521"/>
      <c r="BFC1" s="521" t="s">
        <v>3333</v>
      </c>
      <c r="BFD1" s="521"/>
      <c r="BFE1" s="521"/>
      <c r="BFF1" s="521"/>
      <c r="BFG1" s="521"/>
      <c r="BFH1" s="521" t="s">
        <v>3333</v>
      </c>
      <c r="BFI1" s="521"/>
      <c r="BFJ1" s="521"/>
      <c r="BFK1" s="521"/>
      <c r="BFL1" s="521"/>
      <c r="BFM1" s="521" t="s">
        <v>3333</v>
      </c>
      <c r="BFN1" s="521"/>
      <c r="BFO1" s="521"/>
      <c r="BFP1" s="521"/>
      <c r="BFQ1" s="521"/>
      <c r="BFR1" s="521" t="s">
        <v>3333</v>
      </c>
      <c r="BFS1" s="521"/>
      <c r="BFT1" s="521"/>
      <c r="BFU1" s="521"/>
      <c r="BFV1" s="521"/>
      <c r="BFW1" s="521" t="s">
        <v>3333</v>
      </c>
      <c r="BFX1" s="521"/>
      <c r="BFY1" s="521"/>
      <c r="BFZ1" s="521"/>
      <c r="BGA1" s="521"/>
      <c r="BGB1" s="521" t="s">
        <v>3333</v>
      </c>
      <c r="BGC1" s="521"/>
      <c r="BGD1" s="521"/>
      <c r="BGE1" s="521"/>
      <c r="BGF1" s="521"/>
      <c r="BGG1" s="521" t="s">
        <v>3333</v>
      </c>
      <c r="BGH1" s="521"/>
      <c r="BGI1" s="521"/>
      <c r="BGJ1" s="521"/>
      <c r="BGK1" s="521"/>
      <c r="BGL1" s="521" t="s">
        <v>3333</v>
      </c>
      <c r="BGM1" s="521"/>
      <c r="BGN1" s="521"/>
      <c r="BGO1" s="521"/>
      <c r="BGP1" s="521"/>
      <c r="BGQ1" s="521" t="s">
        <v>3333</v>
      </c>
      <c r="BGR1" s="521"/>
      <c r="BGS1" s="521"/>
      <c r="BGT1" s="521"/>
      <c r="BGU1" s="521"/>
      <c r="BGV1" s="521" t="s">
        <v>3333</v>
      </c>
      <c r="BGW1" s="521"/>
      <c r="BGX1" s="521"/>
      <c r="BGY1" s="521"/>
      <c r="BGZ1" s="521"/>
      <c r="BHA1" s="521" t="s">
        <v>3333</v>
      </c>
      <c r="BHB1" s="521"/>
      <c r="BHC1" s="521"/>
      <c r="BHD1" s="521"/>
      <c r="BHE1" s="521"/>
      <c r="BHF1" s="521" t="s">
        <v>3333</v>
      </c>
      <c r="BHG1" s="521"/>
      <c r="BHH1" s="521"/>
      <c r="BHI1" s="521"/>
      <c r="BHJ1" s="521"/>
      <c r="BHK1" s="521" t="s">
        <v>3333</v>
      </c>
      <c r="BHL1" s="521"/>
      <c r="BHM1" s="521"/>
      <c r="BHN1" s="521"/>
      <c r="BHO1" s="521"/>
      <c r="BHP1" s="521" t="s">
        <v>3333</v>
      </c>
      <c r="BHQ1" s="521"/>
      <c r="BHR1" s="521"/>
      <c r="BHS1" s="521"/>
      <c r="BHT1" s="521"/>
      <c r="BHU1" s="521" t="s">
        <v>3333</v>
      </c>
      <c r="BHV1" s="521"/>
      <c r="BHW1" s="521"/>
      <c r="BHX1" s="521"/>
      <c r="BHY1" s="521"/>
      <c r="BHZ1" s="521" t="s">
        <v>3333</v>
      </c>
      <c r="BIA1" s="521"/>
      <c r="BIB1" s="521"/>
      <c r="BIC1" s="521"/>
      <c r="BID1" s="521"/>
      <c r="BIE1" s="521" t="s">
        <v>3333</v>
      </c>
      <c r="BIF1" s="521"/>
      <c r="BIG1" s="521"/>
      <c r="BIH1" s="521"/>
      <c r="BII1" s="521"/>
      <c r="BIJ1" s="521" t="s">
        <v>3333</v>
      </c>
      <c r="BIK1" s="521"/>
      <c r="BIL1" s="521"/>
      <c r="BIM1" s="521"/>
      <c r="BIN1" s="521"/>
      <c r="BIO1" s="521" t="s">
        <v>3333</v>
      </c>
      <c r="BIP1" s="521"/>
      <c r="BIQ1" s="521"/>
      <c r="BIR1" s="521"/>
      <c r="BIS1" s="521"/>
      <c r="BIT1" s="521" t="s">
        <v>3333</v>
      </c>
      <c r="BIU1" s="521"/>
      <c r="BIV1" s="521"/>
      <c r="BIW1" s="521"/>
      <c r="BIX1" s="521"/>
      <c r="BIY1" s="521" t="s">
        <v>3333</v>
      </c>
      <c r="BIZ1" s="521"/>
      <c r="BJA1" s="521"/>
      <c r="BJB1" s="521"/>
      <c r="BJC1" s="521"/>
      <c r="BJD1" s="521" t="s">
        <v>3333</v>
      </c>
      <c r="BJE1" s="521"/>
      <c r="BJF1" s="521"/>
      <c r="BJG1" s="521"/>
      <c r="BJH1" s="521"/>
      <c r="BJI1" s="521" t="s">
        <v>3333</v>
      </c>
      <c r="BJJ1" s="521"/>
      <c r="BJK1" s="521"/>
      <c r="BJL1" s="521"/>
      <c r="BJM1" s="521"/>
      <c r="BJN1" s="521" t="s">
        <v>3333</v>
      </c>
      <c r="BJO1" s="521"/>
      <c r="BJP1" s="521"/>
      <c r="BJQ1" s="521"/>
      <c r="BJR1" s="521"/>
      <c r="BJS1" s="521" t="s">
        <v>3333</v>
      </c>
      <c r="BJT1" s="521"/>
      <c r="BJU1" s="521"/>
      <c r="BJV1" s="521"/>
      <c r="BJW1" s="521"/>
      <c r="BJX1" s="521" t="s">
        <v>3333</v>
      </c>
      <c r="BJY1" s="521"/>
      <c r="BJZ1" s="521"/>
      <c r="BKA1" s="521"/>
      <c r="BKB1" s="521"/>
      <c r="BKC1" s="521" t="s">
        <v>3333</v>
      </c>
      <c r="BKD1" s="521"/>
      <c r="BKE1" s="521"/>
      <c r="BKF1" s="521"/>
      <c r="BKG1" s="521"/>
      <c r="BKH1" s="521" t="s">
        <v>3333</v>
      </c>
      <c r="BKI1" s="521"/>
      <c r="BKJ1" s="521"/>
      <c r="BKK1" s="521"/>
      <c r="BKL1" s="521"/>
      <c r="BKM1" s="521" t="s">
        <v>3333</v>
      </c>
      <c r="BKN1" s="521"/>
      <c r="BKO1" s="521"/>
      <c r="BKP1" s="521"/>
      <c r="BKQ1" s="521"/>
      <c r="BKR1" s="521" t="s">
        <v>3333</v>
      </c>
      <c r="BKS1" s="521"/>
      <c r="BKT1" s="521"/>
      <c r="BKU1" s="521"/>
      <c r="BKV1" s="521"/>
      <c r="BKW1" s="521" t="s">
        <v>3333</v>
      </c>
      <c r="BKX1" s="521"/>
      <c r="BKY1" s="521"/>
      <c r="BKZ1" s="521"/>
      <c r="BLA1" s="521"/>
      <c r="BLB1" s="521" t="s">
        <v>3333</v>
      </c>
      <c r="BLC1" s="521"/>
      <c r="BLD1" s="521"/>
      <c r="BLE1" s="521"/>
      <c r="BLF1" s="521"/>
      <c r="BLG1" s="521" t="s">
        <v>3333</v>
      </c>
      <c r="BLH1" s="521"/>
      <c r="BLI1" s="521"/>
      <c r="BLJ1" s="521"/>
      <c r="BLK1" s="521"/>
      <c r="BLL1" s="521" t="s">
        <v>3333</v>
      </c>
      <c r="BLM1" s="521"/>
      <c r="BLN1" s="521"/>
      <c r="BLO1" s="521"/>
      <c r="BLP1" s="521"/>
      <c r="BLQ1" s="521" t="s">
        <v>3333</v>
      </c>
      <c r="BLR1" s="521"/>
      <c r="BLS1" s="521"/>
      <c r="BLT1" s="521"/>
      <c r="BLU1" s="521"/>
      <c r="BLV1" s="521" t="s">
        <v>3333</v>
      </c>
      <c r="BLW1" s="521"/>
      <c r="BLX1" s="521"/>
      <c r="BLY1" s="521"/>
      <c r="BLZ1" s="521"/>
      <c r="BMA1" s="521" t="s">
        <v>3333</v>
      </c>
      <c r="BMB1" s="521"/>
      <c r="BMC1" s="521"/>
      <c r="BMD1" s="521"/>
      <c r="BME1" s="521"/>
      <c r="BMF1" s="521" t="s">
        <v>3333</v>
      </c>
      <c r="BMG1" s="521"/>
      <c r="BMH1" s="521"/>
      <c r="BMI1" s="521"/>
      <c r="BMJ1" s="521"/>
      <c r="BMK1" s="521" t="s">
        <v>3333</v>
      </c>
      <c r="BML1" s="521"/>
      <c r="BMM1" s="521"/>
      <c r="BMN1" s="521"/>
      <c r="BMO1" s="521"/>
      <c r="BMP1" s="521" t="s">
        <v>3333</v>
      </c>
      <c r="BMQ1" s="521"/>
      <c r="BMR1" s="521"/>
      <c r="BMS1" s="521"/>
      <c r="BMT1" s="521"/>
      <c r="BMU1" s="521" t="s">
        <v>3333</v>
      </c>
      <c r="BMV1" s="521"/>
      <c r="BMW1" s="521"/>
      <c r="BMX1" s="521"/>
      <c r="BMY1" s="521"/>
      <c r="BMZ1" s="521" t="s">
        <v>3333</v>
      </c>
      <c r="BNA1" s="521"/>
      <c r="BNB1" s="521"/>
      <c r="BNC1" s="521"/>
      <c r="BND1" s="521"/>
      <c r="BNE1" s="521" t="s">
        <v>3333</v>
      </c>
      <c r="BNF1" s="521"/>
      <c r="BNG1" s="521"/>
      <c r="BNH1" s="521"/>
      <c r="BNI1" s="521"/>
      <c r="BNJ1" s="521" t="s">
        <v>3333</v>
      </c>
      <c r="BNK1" s="521"/>
      <c r="BNL1" s="521"/>
      <c r="BNM1" s="521"/>
      <c r="BNN1" s="521"/>
      <c r="BNO1" s="521" t="s">
        <v>3333</v>
      </c>
      <c r="BNP1" s="521"/>
      <c r="BNQ1" s="521"/>
      <c r="BNR1" s="521"/>
      <c r="BNS1" s="521"/>
      <c r="BNT1" s="521" t="s">
        <v>3333</v>
      </c>
      <c r="BNU1" s="521"/>
      <c r="BNV1" s="521"/>
      <c r="BNW1" s="521"/>
      <c r="BNX1" s="521"/>
      <c r="BNY1" s="521" t="s">
        <v>3333</v>
      </c>
      <c r="BNZ1" s="521"/>
      <c r="BOA1" s="521"/>
      <c r="BOB1" s="521"/>
      <c r="BOC1" s="521"/>
      <c r="BOD1" s="521" t="s">
        <v>3333</v>
      </c>
      <c r="BOE1" s="521"/>
      <c r="BOF1" s="521"/>
      <c r="BOG1" s="521"/>
      <c r="BOH1" s="521"/>
      <c r="BOI1" s="521" t="s">
        <v>3333</v>
      </c>
      <c r="BOJ1" s="521"/>
      <c r="BOK1" s="521"/>
      <c r="BOL1" s="521"/>
      <c r="BOM1" s="521"/>
      <c r="BON1" s="521" t="s">
        <v>3333</v>
      </c>
      <c r="BOO1" s="521"/>
      <c r="BOP1" s="521"/>
      <c r="BOQ1" s="521"/>
      <c r="BOR1" s="521"/>
      <c r="BOS1" s="521" t="s">
        <v>3333</v>
      </c>
      <c r="BOT1" s="521"/>
      <c r="BOU1" s="521"/>
      <c r="BOV1" s="521"/>
      <c r="BOW1" s="521"/>
      <c r="BOX1" s="521" t="s">
        <v>3333</v>
      </c>
      <c r="BOY1" s="521"/>
      <c r="BOZ1" s="521"/>
      <c r="BPA1" s="521"/>
      <c r="BPB1" s="521"/>
      <c r="BPC1" s="521" t="s">
        <v>3333</v>
      </c>
      <c r="BPD1" s="521"/>
      <c r="BPE1" s="521"/>
      <c r="BPF1" s="521"/>
      <c r="BPG1" s="521"/>
      <c r="BPH1" s="521" t="s">
        <v>3333</v>
      </c>
      <c r="BPI1" s="521"/>
      <c r="BPJ1" s="521"/>
      <c r="BPK1" s="521"/>
      <c r="BPL1" s="521"/>
      <c r="BPM1" s="521" t="s">
        <v>3333</v>
      </c>
      <c r="BPN1" s="521"/>
      <c r="BPO1" s="521"/>
      <c r="BPP1" s="521"/>
      <c r="BPQ1" s="521"/>
      <c r="BPR1" s="521" t="s">
        <v>3333</v>
      </c>
      <c r="BPS1" s="521"/>
      <c r="BPT1" s="521"/>
      <c r="BPU1" s="521"/>
      <c r="BPV1" s="521"/>
      <c r="BPW1" s="521" t="s">
        <v>3333</v>
      </c>
      <c r="BPX1" s="521"/>
      <c r="BPY1" s="521"/>
      <c r="BPZ1" s="521"/>
      <c r="BQA1" s="521"/>
      <c r="BQB1" s="521" t="s">
        <v>3333</v>
      </c>
      <c r="BQC1" s="521"/>
      <c r="BQD1" s="521"/>
      <c r="BQE1" s="521"/>
      <c r="BQF1" s="521"/>
      <c r="BQG1" s="521" t="s">
        <v>3333</v>
      </c>
      <c r="BQH1" s="521"/>
      <c r="BQI1" s="521"/>
      <c r="BQJ1" s="521"/>
      <c r="BQK1" s="521"/>
      <c r="BQL1" s="521" t="s">
        <v>3333</v>
      </c>
      <c r="BQM1" s="521"/>
      <c r="BQN1" s="521"/>
      <c r="BQO1" s="521"/>
      <c r="BQP1" s="521"/>
      <c r="BQQ1" s="521" t="s">
        <v>3333</v>
      </c>
      <c r="BQR1" s="521"/>
      <c r="BQS1" s="521"/>
      <c r="BQT1" s="521"/>
      <c r="BQU1" s="521"/>
      <c r="BQV1" s="521" t="s">
        <v>3333</v>
      </c>
      <c r="BQW1" s="521"/>
      <c r="BQX1" s="521"/>
      <c r="BQY1" s="521"/>
      <c r="BQZ1" s="521"/>
      <c r="BRA1" s="521" t="s">
        <v>3333</v>
      </c>
      <c r="BRB1" s="521"/>
      <c r="BRC1" s="521"/>
      <c r="BRD1" s="521"/>
      <c r="BRE1" s="521"/>
      <c r="BRF1" s="521" t="s">
        <v>3333</v>
      </c>
      <c r="BRG1" s="521"/>
      <c r="BRH1" s="521"/>
      <c r="BRI1" s="521"/>
      <c r="BRJ1" s="521"/>
      <c r="BRK1" s="521" t="s">
        <v>3333</v>
      </c>
      <c r="BRL1" s="521"/>
      <c r="BRM1" s="521"/>
      <c r="BRN1" s="521"/>
      <c r="BRO1" s="521"/>
      <c r="BRP1" s="521" t="s">
        <v>3333</v>
      </c>
      <c r="BRQ1" s="521"/>
      <c r="BRR1" s="521"/>
      <c r="BRS1" s="521"/>
      <c r="BRT1" s="521"/>
      <c r="BRU1" s="521" t="s">
        <v>3333</v>
      </c>
      <c r="BRV1" s="521"/>
      <c r="BRW1" s="521"/>
      <c r="BRX1" s="521"/>
      <c r="BRY1" s="521"/>
      <c r="BRZ1" s="521" t="s">
        <v>3333</v>
      </c>
      <c r="BSA1" s="521"/>
      <c r="BSB1" s="521"/>
      <c r="BSC1" s="521"/>
      <c r="BSD1" s="521"/>
      <c r="BSE1" s="521" t="s">
        <v>3333</v>
      </c>
      <c r="BSF1" s="521"/>
      <c r="BSG1" s="521"/>
      <c r="BSH1" s="521"/>
      <c r="BSI1" s="521"/>
      <c r="BSJ1" s="521" t="s">
        <v>3333</v>
      </c>
      <c r="BSK1" s="521"/>
      <c r="BSL1" s="521"/>
      <c r="BSM1" s="521"/>
      <c r="BSN1" s="521"/>
      <c r="BSO1" s="521" t="s">
        <v>3333</v>
      </c>
      <c r="BSP1" s="521"/>
      <c r="BSQ1" s="521"/>
      <c r="BSR1" s="521"/>
      <c r="BSS1" s="521"/>
      <c r="BST1" s="521" t="s">
        <v>3333</v>
      </c>
      <c r="BSU1" s="521"/>
      <c r="BSV1" s="521"/>
      <c r="BSW1" s="521"/>
      <c r="BSX1" s="521"/>
      <c r="BSY1" s="521" t="s">
        <v>3333</v>
      </c>
      <c r="BSZ1" s="521"/>
      <c r="BTA1" s="521"/>
      <c r="BTB1" s="521"/>
      <c r="BTC1" s="521"/>
      <c r="BTD1" s="521" t="s">
        <v>3333</v>
      </c>
      <c r="BTE1" s="521"/>
      <c r="BTF1" s="521"/>
      <c r="BTG1" s="521"/>
      <c r="BTH1" s="521"/>
      <c r="BTI1" s="521" t="s">
        <v>3333</v>
      </c>
      <c r="BTJ1" s="521"/>
      <c r="BTK1" s="521"/>
      <c r="BTL1" s="521"/>
      <c r="BTM1" s="521"/>
      <c r="BTN1" s="521" t="s">
        <v>3333</v>
      </c>
      <c r="BTO1" s="521"/>
      <c r="BTP1" s="521"/>
      <c r="BTQ1" s="521"/>
      <c r="BTR1" s="521"/>
      <c r="BTS1" s="521" t="s">
        <v>3333</v>
      </c>
      <c r="BTT1" s="521"/>
      <c r="BTU1" s="521"/>
      <c r="BTV1" s="521"/>
      <c r="BTW1" s="521"/>
      <c r="BTX1" s="521" t="s">
        <v>3333</v>
      </c>
      <c r="BTY1" s="521"/>
      <c r="BTZ1" s="521"/>
      <c r="BUA1" s="521"/>
      <c r="BUB1" s="521"/>
      <c r="BUC1" s="521" t="s">
        <v>3333</v>
      </c>
      <c r="BUD1" s="521"/>
      <c r="BUE1" s="521"/>
      <c r="BUF1" s="521"/>
      <c r="BUG1" s="521"/>
      <c r="BUH1" s="521" t="s">
        <v>3333</v>
      </c>
      <c r="BUI1" s="521"/>
      <c r="BUJ1" s="521"/>
      <c r="BUK1" s="521"/>
      <c r="BUL1" s="521"/>
      <c r="BUM1" s="521" t="s">
        <v>3333</v>
      </c>
      <c r="BUN1" s="521"/>
      <c r="BUO1" s="521"/>
      <c r="BUP1" s="521"/>
      <c r="BUQ1" s="521"/>
      <c r="BUR1" s="521" t="s">
        <v>3333</v>
      </c>
      <c r="BUS1" s="521"/>
      <c r="BUT1" s="521"/>
      <c r="BUU1" s="521"/>
      <c r="BUV1" s="521"/>
      <c r="BUW1" s="521" t="s">
        <v>3333</v>
      </c>
      <c r="BUX1" s="521"/>
      <c r="BUY1" s="521"/>
      <c r="BUZ1" s="521"/>
      <c r="BVA1" s="521"/>
      <c r="BVB1" s="521" t="s">
        <v>3333</v>
      </c>
      <c r="BVC1" s="521"/>
      <c r="BVD1" s="521"/>
      <c r="BVE1" s="521"/>
      <c r="BVF1" s="521"/>
      <c r="BVG1" s="521" t="s">
        <v>3333</v>
      </c>
      <c r="BVH1" s="521"/>
      <c r="BVI1" s="521"/>
      <c r="BVJ1" s="521"/>
      <c r="BVK1" s="521"/>
      <c r="BVL1" s="521" t="s">
        <v>3333</v>
      </c>
      <c r="BVM1" s="521"/>
      <c r="BVN1" s="521"/>
      <c r="BVO1" s="521"/>
      <c r="BVP1" s="521"/>
      <c r="BVQ1" s="521" t="s">
        <v>3333</v>
      </c>
      <c r="BVR1" s="521"/>
      <c r="BVS1" s="521"/>
      <c r="BVT1" s="521"/>
      <c r="BVU1" s="521"/>
      <c r="BVV1" s="521" t="s">
        <v>3333</v>
      </c>
      <c r="BVW1" s="521"/>
      <c r="BVX1" s="521"/>
      <c r="BVY1" s="521"/>
      <c r="BVZ1" s="521"/>
      <c r="BWA1" s="521" t="s">
        <v>3333</v>
      </c>
      <c r="BWB1" s="521"/>
      <c r="BWC1" s="521"/>
      <c r="BWD1" s="521"/>
      <c r="BWE1" s="521"/>
      <c r="BWF1" s="521" t="s">
        <v>3333</v>
      </c>
      <c r="BWG1" s="521"/>
      <c r="BWH1" s="521"/>
      <c r="BWI1" s="521"/>
      <c r="BWJ1" s="521"/>
      <c r="BWK1" s="521" t="s">
        <v>3333</v>
      </c>
      <c r="BWL1" s="521"/>
      <c r="BWM1" s="521"/>
      <c r="BWN1" s="521"/>
      <c r="BWO1" s="521"/>
      <c r="BWP1" s="521" t="s">
        <v>3333</v>
      </c>
      <c r="BWQ1" s="521"/>
      <c r="BWR1" s="521"/>
      <c r="BWS1" s="521"/>
      <c r="BWT1" s="521"/>
      <c r="BWU1" s="521" t="s">
        <v>3333</v>
      </c>
      <c r="BWV1" s="521"/>
      <c r="BWW1" s="521"/>
      <c r="BWX1" s="521"/>
      <c r="BWY1" s="521"/>
      <c r="BWZ1" s="521" t="s">
        <v>3333</v>
      </c>
      <c r="BXA1" s="521"/>
      <c r="BXB1" s="521"/>
      <c r="BXC1" s="521"/>
      <c r="BXD1" s="521"/>
      <c r="BXE1" s="521" t="s">
        <v>3333</v>
      </c>
      <c r="BXF1" s="521"/>
      <c r="BXG1" s="521"/>
      <c r="BXH1" s="521"/>
      <c r="BXI1" s="521"/>
      <c r="BXJ1" s="521" t="s">
        <v>3333</v>
      </c>
      <c r="BXK1" s="521"/>
      <c r="BXL1" s="521"/>
      <c r="BXM1" s="521"/>
      <c r="BXN1" s="521"/>
      <c r="BXO1" s="521" t="s">
        <v>3333</v>
      </c>
      <c r="BXP1" s="521"/>
      <c r="BXQ1" s="521"/>
      <c r="BXR1" s="521"/>
      <c r="BXS1" s="521"/>
      <c r="BXT1" s="521" t="s">
        <v>3333</v>
      </c>
      <c r="BXU1" s="521"/>
      <c r="BXV1" s="521"/>
      <c r="BXW1" s="521"/>
      <c r="BXX1" s="521"/>
      <c r="BXY1" s="521" t="s">
        <v>3333</v>
      </c>
      <c r="BXZ1" s="521"/>
      <c r="BYA1" s="521"/>
      <c r="BYB1" s="521"/>
      <c r="BYC1" s="521"/>
      <c r="BYD1" s="521" t="s">
        <v>3333</v>
      </c>
      <c r="BYE1" s="521"/>
      <c r="BYF1" s="521"/>
      <c r="BYG1" s="521"/>
      <c r="BYH1" s="521"/>
      <c r="BYI1" s="521" t="s">
        <v>3333</v>
      </c>
      <c r="BYJ1" s="521"/>
      <c r="BYK1" s="521"/>
      <c r="BYL1" s="521"/>
      <c r="BYM1" s="521"/>
      <c r="BYN1" s="521" t="s">
        <v>3333</v>
      </c>
      <c r="BYO1" s="521"/>
      <c r="BYP1" s="521"/>
      <c r="BYQ1" s="521"/>
      <c r="BYR1" s="521"/>
      <c r="BYS1" s="521" t="s">
        <v>3333</v>
      </c>
      <c r="BYT1" s="521"/>
      <c r="BYU1" s="521"/>
      <c r="BYV1" s="521"/>
      <c r="BYW1" s="521"/>
      <c r="BYX1" s="521" t="s">
        <v>3333</v>
      </c>
      <c r="BYY1" s="521"/>
      <c r="BYZ1" s="521"/>
      <c r="BZA1" s="521"/>
      <c r="BZB1" s="521"/>
      <c r="BZC1" s="521" t="s">
        <v>3333</v>
      </c>
      <c r="BZD1" s="521"/>
      <c r="BZE1" s="521"/>
      <c r="BZF1" s="521"/>
      <c r="BZG1" s="521"/>
      <c r="BZH1" s="521" t="s">
        <v>3333</v>
      </c>
      <c r="BZI1" s="521"/>
      <c r="BZJ1" s="521"/>
      <c r="BZK1" s="521"/>
      <c r="BZL1" s="521"/>
      <c r="BZM1" s="521" t="s">
        <v>3333</v>
      </c>
      <c r="BZN1" s="521"/>
      <c r="BZO1" s="521"/>
      <c r="BZP1" s="521"/>
      <c r="BZQ1" s="521"/>
      <c r="BZR1" s="521" t="s">
        <v>3333</v>
      </c>
      <c r="BZS1" s="521"/>
      <c r="BZT1" s="521"/>
      <c r="BZU1" s="521"/>
      <c r="BZV1" s="521"/>
      <c r="BZW1" s="521" t="s">
        <v>3333</v>
      </c>
      <c r="BZX1" s="521"/>
      <c r="BZY1" s="521"/>
      <c r="BZZ1" s="521"/>
      <c r="CAA1" s="521"/>
      <c r="CAB1" s="521" t="s">
        <v>3333</v>
      </c>
      <c r="CAC1" s="521"/>
      <c r="CAD1" s="521"/>
      <c r="CAE1" s="521"/>
      <c r="CAF1" s="521"/>
      <c r="CAG1" s="521" t="s">
        <v>3333</v>
      </c>
      <c r="CAH1" s="521"/>
      <c r="CAI1" s="521"/>
      <c r="CAJ1" s="521"/>
      <c r="CAK1" s="521"/>
      <c r="CAL1" s="521" t="s">
        <v>3333</v>
      </c>
      <c r="CAM1" s="521"/>
      <c r="CAN1" s="521"/>
      <c r="CAO1" s="521"/>
      <c r="CAP1" s="521"/>
      <c r="CAQ1" s="521" t="s">
        <v>3333</v>
      </c>
      <c r="CAR1" s="521"/>
      <c r="CAS1" s="521"/>
      <c r="CAT1" s="521"/>
      <c r="CAU1" s="521"/>
      <c r="CAV1" s="521" t="s">
        <v>3333</v>
      </c>
      <c r="CAW1" s="521"/>
      <c r="CAX1" s="521"/>
      <c r="CAY1" s="521"/>
      <c r="CAZ1" s="521"/>
      <c r="CBA1" s="521" t="s">
        <v>3333</v>
      </c>
      <c r="CBB1" s="521"/>
      <c r="CBC1" s="521"/>
      <c r="CBD1" s="521"/>
      <c r="CBE1" s="521"/>
      <c r="CBF1" s="521" t="s">
        <v>3333</v>
      </c>
      <c r="CBG1" s="521"/>
      <c r="CBH1" s="521"/>
      <c r="CBI1" s="521"/>
      <c r="CBJ1" s="521"/>
      <c r="CBK1" s="521" t="s">
        <v>3333</v>
      </c>
      <c r="CBL1" s="521"/>
      <c r="CBM1" s="521"/>
      <c r="CBN1" s="521"/>
      <c r="CBO1" s="521"/>
      <c r="CBP1" s="521" t="s">
        <v>3333</v>
      </c>
      <c r="CBQ1" s="521"/>
      <c r="CBR1" s="521"/>
      <c r="CBS1" s="521"/>
      <c r="CBT1" s="521"/>
      <c r="CBU1" s="521" t="s">
        <v>3333</v>
      </c>
      <c r="CBV1" s="521"/>
      <c r="CBW1" s="521"/>
      <c r="CBX1" s="521"/>
      <c r="CBY1" s="521"/>
      <c r="CBZ1" s="521" t="s">
        <v>3333</v>
      </c>
      <c r="CCA1" s="521"/>
      <c r="CCB1" s="521"/>
      <c r="CCC1" s="521"/>
      <c r="CCD1" s="521"/>
      <c r="CCE1" s="521" t="s">
        <v>3333</v>
      </c>
      <c r="CCF1" s="521"/>
      <c r="CCG1" s="521"/>
      <c r="CCH1" s="521"/>
      <c r="CCI1" s="521"/>
      <c r="CCJ1" s="521" t="s">
        <v>3333</v>
      </c>
      <c r="CCK1" s="521"/>
      <c r="CCL1" s="521"/>
      <c r="CCM1" s="521"/>
      <c r="CCN1" s="521"/>
      <c r="CCO1" s="521" t="s">
        <v>3333</v>
      </c>
      <c r="CCP1" s="521"/>
      <c r="CCQ1" s="521"/>
      <c r="CCR1" s="521"/>
      <c r="CCS1" s="521"/>
      <c r="CCT1" s="521" t="s">
        <v>3333</v>
      </c>
      <c r="CCU1" s="521"/>
      <c r="CCV1" s="521"/>
      <c r="CCW1" s="521"/>
      <c r="CCX1" s="521"/>
      <c r="CCY1" s="521" t="s">
        <v>3333</v>
      </c>
      <c r="CCZ1" s="521"/>
      <c r="CDA1" s="521"/>
      <c r="CDB1" s="521"/>
      <c r="CDC1" s="521"/>
      <c r="CDD1" s="521" t="s">
        <v>3333</v>
      </c>
      <c r="CDE1" s="521"/>
      <c r="CDF1" s="521"/>
      <c r="CDG1" s="521"/>
      <c r="CDH1" s="521"/>
      <c r="CDI1" s="521" t="s">
        <v>3333</v>
      </c>
      <c r="CDJ1" s="521"/>
      <c r="CDK1" s="521"/>
      <c r="CDL1" s="521"/>
      <c r="CDM1" s="521"/>
      <c r="CDN1" s="521" t="s">
        <v>3333</v>
      </c>
      <c r="CDO1" s="521"/>
      <c r="CDP1" s="521"/>
      <c r="CDQ1" s="521"/>
      <c r="CDR1" s="521"/>
      <c r="CDS1" s="521" t="s">
        <v>3333</v>
      </c>
      <c r="CDT1" s="521"/>
      <c r="CDU1" s="521"/>
      <c r="CDV1" s="521"/>
      <c r="CDW1" s="521"/>
      <c r="CDX1" s="521" t="s">
        <v>3333</v>
      </c>
      <c r="CDY1" s="521"/>
      <c r="CDZ1" s="521"/>
      <c r="CEA1" s="521"/>
      <c r="CEB1" s="521"/>
      <c r="CEC1" s="521" t="s">
        <v>3333</v>
      </c>
      <c r="CED1" s="521"/>
      <c r="CEE1" s="521"/>
      <c r="CEF1" s="521"/>
      <c r="CEG1" s="521"/>
      <c r="CEH1" s="521" t="s">
        <v>3333</v>
      </c>
      <c r="CEI1" s="521"/>
      <c r="CEJ1" s="521"/>
      <c r="CEK1" s="521"/>
      <c r="CEL1" s="521"/>
      <c r="CEM1" s="521" t="s">
        <v>3333</v>
      </c>
      <c r="CEN1" s="521"/>
      <c r="CEO1" s="521"/>
      <c r="CEP1" s="521"/>
      <c r="CEQ1" s="521"/>
      <c r="CER1" s="521" t="s">
        <v>3333</v>
      </c>
      <c r="CES1" s="521"/>
      <c r="CET1" s="521"/>
      <c r="CEU1" s="521"/>
      <c r="CEV1" s="521"/>
      <c r="CEW1" s="521" t="s">
        <v>3333</v>
      </c>
      <c r="CEX1" s="521"/>
      <c r="CEY1" s="521"/>
      <c r="CEZ1" s="521"/>
      <c r="CFA1" s="521"/>
      <c r="CFB1" s="521" t="s">
        <v>3333</v>
      </c>
      <c r="CFC1" s="521"/>
      <c r="CFD1" s="521"/>
      <c r="CFE1" s="521"/>
      <c r="CFF1" s="521"/>
      <c r="CFG1" s="521" t="s">
        <v>3333</v>
      </c>
      <c r="CFH1" s="521"/>
      <c r="CFI1" s="521"/>
      <c r="CFJ1" s="521"/>
      <c r="CFK1" s="521"/>
      <c r="CFL1" s="521" t="s">
        <v>3333</v>
      </c>
      <c r="CFM1" s="521"/>
      <c r="CFN1" s="521"/>
      <c r="CFO1" s="521"/>
      <c r="CFP1" s="521"/>
      <c r="CFQ1" s="521" t="s">
        <v>3333</v>
      </c>
      <c r="CFR1" s="521"/>
      <c r="CFS1" s="521"/>
      <c r="CFT1" s="521"/>
      <c r="CFU1" s="521"/>
      <c r="CFV1" s="521" t="s">
        <v>3333</v>
      </c>
      <c r="CFW1" s="521"/>
      <c r="CFX1" s="521"/>
      <c r="CFY1" s="521"/>
      <c r="CFZ1" s="521"/>
      <c r="CGA1" s="521" t="s">
        <v>3333</v>
      </c>
      <c r="CGB1" s="521"/>
      <c r="CGC1" s="521"/>
      <c r="CGD1" s="521"/>
      <c r="CGE1" s="521"/>
      <c r="CGF1" s="521" t="s">
        <v>3333</v>
      </c>
      <c r="CGG1" s="521"/>
      <c r="CGH1" s="521"/>
      <c r="CGI1" s="521"/>
      <c r="CGJ1" s="521"/>
      <c r="CGK1" s="521" t="s">
        <v>3333</v>
      </c>
      <c r="CGL1" s="521"/>
      <c r="CGM1" s="521"/>
      <c r="CGN1" s="521"/>
      <c r="CGO1" s="521"/>
      <c r="CGP1" s="521" t="s">
        <v>3333</v>
      </c>
      <c r="CGQ1" s="521"/>
      <c r="CGR1" s="521"/>
      <c r="CGS1" s="521"/>
      <c r="CGT1" s="521"/>
      <c r="CGU1" s="521" t="s">
        <v>3333</v>
      </c>
      <c r="CGV1" s="521"/>
      <c r="CGW1" s="521"/>
      <c r="CGX1" s="521"/>
      <c r="CGY1" s="521"/>
      <c r="CGZ1" s="521" t="s">
        <v>3333</v>
      </c>
      <c r="CHA1" s="521"/>
      <c r="CHB1" s="521"/>
      <c r="CHC1" s="521"/>
      <c r="CHD1" s="521"/>
      <c r="CHE1" s="521" t="s">
        <v>3333</v>
      </c>
      <c r="CHF1" s="521"/>
      <c r="CHG1" s="521"/>
      <c r="CHH1" s="521"/>
      <c r="CHI1" s="521"/>
      <c r="CHJ1" s="521" t="s">
        <v>3333</v>
      </c>
      <c r="CHK1" s="521"/>
      <c r="CHL1" s="521"/>
      <c r="CHM1" s="521"/>
      <c r="CHN1" s="521"/>
      <c r="CHO1" s="521" t="s">
        <v>3333</v>
      </c>
      <c r="CHP1" s="521"/>
      <c r="CHQ1" s="521"/>
      <c r="CHR1" s="521"/>
      <c r="CHS1" s="521"/>
      <c r="CHT1" s="521" t="s">
        <v>3333</v>
      </c>
      <c r="CHU1" s="521"/>
      <c r="CHV1" s="521"/>
      <c r="CHW1" s="521"/>
      <c r="CHX1" s="521"/>
      <c r="CHY1" s="521" t="s">
        <v>3333</v>
      </c>
      <c r="CHZ1" s="521"/>
      <c r="CIA1" s="521"/>
      <c r="CIB1" s="521"/>
      <c r="CIC1" s="521"/>
      <c r="CID1" s="521" t="s">
        <v>3333</v>
      </c>
      <c r="CIE1" s="521"/>
      <c r="CIF1" s="521"/>
      <c r="CIG1" s="521"/>
      <c r="CIH1" s="521"/>
      <c r="CII1" s="521" t="s">
        <v>3333</v>
      </c>
      <c r="CIJ1" s="521"/>
      <c r="CIK1" s="521"/>
      <c r="CIL1" s="521"/>
      <c r="CIM1" s="521"/>
      <c r="CIN1" s="521" t="s">
        <v>3333</v>
      </c>
      <c r="CIO1" s="521"/>
      <c r="CIP1" s="521"/>
      <c r="CIQ1" s="521"/>
      <c r="CIR1" s="521"/>
      <c r="CIS1" s="521" t="s">
        <v>3333</v>
      </c>
      <c r="CIT1" s="521"/>
      <c r="CIU1" s="521"/>
      <c r="CIV1" s="521"/>
      <c r="CIW1" s="521"/>
      <c r="CIX1" s="521" t="s">
        <v>3333</v>
      </c>
      <c r="CIY1" s="521"/>
      <c r="CIZ1" s="521"/>
      <c r="CJA1" s="521"/>
      <c r="CJB1" s="521"/>
      <c r="CJC1" s="521" t="s">
        <v>3333</v>
      </c>
      <c r="CJD1" s="521"/>
      <c r="CJE1" s="521"/>
      <c r="CJF1" s="521"/>
      <c r="CJG1" s="521"/>
      <c r="CJH1" s="521" t="s">
        <v>3333</v>
      </c>
      <c r="CJI1" s="521"/>
      <c r="CJJ1" s="521"/>
      <c r="CJK1" s="521"/>
      <c r="CJL1" s="521"/>
      <c r="CJM1" s="521" t="s">
        <v>3333</v>
      </c>
      <c r="CJN1" s="521"/>
      <c r="CJO1" s="521"/>
      <c r="CJP1" s="521"/>
      <c r="CJQ1" s="521"/>
      <c r="CJR1" s="521" t="s">
        <v>3333</v>
      </c>
      <c r="CJS1" s="521"/>
      <c r="CJT1" s="521"/>
      <c r="CJU1" s="521"/>
      <c r="CJV1" s="521"/>
      <c r="CJW1" s="521" t="s">
        <v>3333</v>
      </c>
      <c r="CJX1" s="521"/>
      <c r="CJY1" s="521"/>
      <c r="CJZ1" s="521"/>
      <c r="CKA1" s="521"/>
      <c r="CKB1" s="521" t="s">
        <v>3333</v>
      </c>
      <c r="CKC1" s="521"/>
      <c r="CKD1" s="521"/>
      <c r="CKE1" s="521"/>
      <c r="CKF1" s="521"/>
      <c r="CKG1" s="521" t="s">
        <v>3333</v>
      </c>
      <c r="CKH1" s="521"/>
      <c r="CKI1" s="521"/>
      <c r="CKJ1" s="521"/>
      <c r="CKK1" s="521"/>
      <c r="CKL1" s="521" t="s">
        <v>3333</v>
      </c>
      <c r="CKM1" s="521"/>
      <c r="CKN1" s="521"/>
      <c r="CKO1" s="521"/>
      <c r="CKP1" s="521"/>
      <c r="CKQ1" s="521" t="s">
        <v>3333</v>
      </c>
      <c r="CKR1" s="521"/>
      <c r="CKS1" s="521"/>
      <c r="CKT1" s="521"/>
      <c r="CKU1" s="521"/>
      <c r="CKV1" s="521" t="s">
        <v>3333</v>
      </c>
      <c r="CKW1" s="521"/>
      <c r="CKX1" s="521"/>
      <c r="CKY1" s="521"/>
      <c r="CKZ1" s="521"/>
      <c r="CLA1" s="521" t="s">
        <v>3333</v>
      </c>
      <c r="CLB1" s="521"/>
      <c r="CLC1" s="521"/>
      <c r="CLD1" s="521"/>
      <c r="CLE1" s="521"/>
      <c r="CLF1" s="521" t="s">
        <v>3333</v>
      </c>
      <c r="CLG1" s="521"/>
      <c r="CLH1" s="521"/>
      <c r="CLI1" s="521"/>
      <c r="CLJ1" s="521"/>
      <c r="CLK1" s="521" t="s">
        <v>3333</v>
      </c>
      <c r="CLL1" s="521"/>
      <c r="CLM1" s="521"/>
      <c r="CLN1" s="521"/>
      <c r="CLO1" s="521"/>
      <c r="CLP1" s="521" t="s">
        <v>3333</v>
      </c>
      <c r="CLQ1" s="521"/>
      <c r="CLR1" s="521"/>
      <c r="CLS1" s="521"/>
      <c r="CLT1" s="521"/>
      <c r="CLU1" s="521" t="s">
        <v>3333</v>
      </c>
      <c r="CLV1" s="521"/>
      <c r="CLW1" s="521"/>
      <c r="CLX1" s="521"/>
      <c r="CLY1" s="521"/>
      <c r="CLZ1" s="521" t="s">
        <v>3333</v>
      </c>
      <c r="CMA1" s="521"/>
      <c r="CMB1" s="521"/>
      <c r="CMC1" s="521"/>
      <c r="CMD1" s="521"/>
      <c r="CME1" s="521" t="s">
        <v>3333</v>
      </c>
      <c r="CMF1" s="521"/>
      <c r="CMG1" s="521"/>
      <c r="CMH1" s="521"/>
      <c r="CMI1" s="521"/>
      <c r="CMJ1" s="521" t="s">
        <v>3333</v>
      </c>
      <c r="CMK1" s="521"/>
      <c r="CML1" s="521"/>
      <c r="CMM1" s="521"/>
      <c r="CMN1" s="521"/>
      <c r="CMO1" s="521" t="s">
        <v>3333</v>
      </c>
      <c r="CMP1" s="521"/>
      <c r="CMQ1" s="521"/>
      <c r="CMR1" s="521"/>
      <c r="CMS1" s="521"/>
      <c r="CMT1" s="521" t="s">
        <v>3333</v>
      </c>
      <c r="CMU1" s="521"/>
      <c r="CMV1" s="521"/>
      <c r="CMW1" s="521"/>
      <c r="CMX1" s="521"/>
      <c r="CMY1" s="521" t="s">
        <v>3333</v>
      </c>
      <c r="CMZ1" s="521"/>
      <c r="CNA1" s="521"/>
      <c r="CNB1" s="521"/>
      <c r="CNC1" s="521"/>
      <c r="CND1" s="521" t="s">
        <v>3333</v>
      </c>
      <c r="CNE1" s="521"/>
      <c r="CNF1" s="521"/>
      <c r="CNG1" s="521"/>
      <c r="CNH1" s="521"/>
      <c r="CNI1" s="521" t="s">
        <v>3333</v>
      </c>
      <c r="CNJ1" s="521"/>
      <c r="CNK1" s="521"/>
      <c r="CNL1" s="521"/>
      <c r="CNM1" s="521"/>
      <c r="CNN1" s="521" t="s">
        <v>3333</v>
      </c>
      <c r="CNO1" s="521"/>
      <c r="CNP1" s="521"/>
      <c r="CNQ1" s="521"/>
      <c r="CNR1" s="521"/>
      <c r="CNS1" s="521" t="s">
        <v>3333</v>
      </c>
      <c r="CNT1" s="521"/>
      <c r="CNU1" s="521"/>
      <c r="CNV1" s="521"/>
      <c r="CNW1" s="521"/>
      <c r="CNX1" s="521" t="s">
        <v>3333</v>
      </c>
      <c r="CNY1" s="521"/>
      <c r="CNZ1" s="521"/>
      <c r="COA1" s="521"/>
      <c r="COB1" s="521"/>
      <c r="COC1" s="521" t="s">
        <v>3333</v>
      </c>
      <c r="COD1" s="521"/>
      <c r="COE1" s="521"/>
      <c r="COF1" s="521"/>
      <c r="COG1" s="521"/>
      <c r="COH1" s="521" t="s">
        <v>3333</v>
      </c>
      <c r="COI1" s="521"/>
      <c r="COJ1" s="521"/>
      <c r="COK1" s="521"/>
      <c r="COL1" s="521"/>
      <c r="COM1" s="521" t="s">
        <v>3333</v>
      </c>
      <c r="CON1" s="521"/>
      <c r="COO1" s="521"/>
      <c r="COP1" s="521"/>
      <c r="COQ1" s="521"/>
      <c r="COR1" s="521" t="s">
        <v>3333</v>
      </c>
      <c r="COS1" s="521"/>
      <c r="COT1" s="521"/>
      <c r="COU1" s="521"/>
      <c r="COV1" s="521"/>
      <c r="COW1" s="521" t="s">
        <v>3333</v>
      </c>
      <c r="COX1" s="521"/>
      <c r="COY1" s="521"/>
      <c r="COZ1" s="521"/>
      <c r="CPA1" s="521"/>
      <c r="CPB1" s="521" t="s">
        <v>3333</v>
      </c>
      <c r="CPC1" s="521"/>
      <c r="CPD1" s="521"/>
      <c r="CPE1" s="521"/>
      <c r="CPF1" s="521"/>
      <c r="CPG1" s="521" t="s">
        <v>3333</v>
      </c>
      <c r="CPH1" s="521"/>
      <c r="CPI1" s="521"/>
      <c r="CPJ1" s="521"/>
      <c r="CPK1" s="521"/>
      <c r="CPL1" s="521" t="s">
        <v>3333</v>
      </c>
      <c r="CPM1" s="521"/>
      <c r="CPN1" s="521"/>
      <c r="CPO1" s="521"/>
      <c r="CPP1" s="521"/>
      <c r="CPQ1" s="521" t="s">
        <v>3333</v>
      </c>
      <c r="CPR1" s="521"/>
      <c r="CPS1" s="521"/>
      <c r="CPT1" s="521"/>
      <c r="CPU1" s="521"/>
      <c r="CPV1" s="521" t="s">
        <v>3333</v>
      </c>
      <c r="CPW1" s="521"/>
      <c r="CPX1" s="521"/>
      <c r="CPY1" s="521"/>
      <c r="CPZ1" s="521"/>
      <c r="CQA1" s="521" t="s">
        <v>3333</v>
      </c>
      <c r="CQB1" s="521"/>
      <c r="CQC1" s="521"/>
      <c r="CQD1" s="521"/>
      <c r="CQE1" s="521"/>
      <c r="CQF1" s="521" t="s">
        <v>3333</v>
      </c>
      <c r="CQG1" s="521"/>
      <c r="CQH1" s="521"/>
      <c r="CQI1" s="521"/>
      <c r="CQJ1" s="521"/>
      <c r="CQK1" s="521" t="s">
        <v>3333</v>
      </c>
      <c r="CQL1" s="521"/>
      <c r="CQM1" s="521"/>
      <c r="CQN1" s="521"/>
      <c r="CQO1" s="521"/>
      <c r="CQP1" s="521" t="s">
        <v>3333</v>
      </c>
      <c r="CQQ1" s="521"/>
      <c r="CQR1" s="521"/>
      <c r="CQS1" s="521"/>
      <c r="CQT1" s="521"/>
      <c r="CQU1" s="521" t="s">
        <v>3333</v>
      </c>
      <c r="CQV1" s="521"/>
      <c r="CQW1" s="521"/>
      <c r="CQX1" s="521"/>
      <c r="CQY1" s="521"/>
      <c r="CQZ1" s="521" t="s">
        <v>3333</v>
      </c>
      <c r="CRA1" s="521"/>
      <c r="CRB1" s="521"/>
      <c r="CRC1" s="521"/>
      <c r="CRD1" s="521"/>
      <c r="CRE1" s="521" t="s">
        <v>3333</v>
      </c>
      <c r="CRF1" s="521"/>
      <c r="CRG1" s="521"/>
      <c r="CRH1" s="521"/>
      <c r="CRI1" s="521"/>
      <c r="CRJ1" s="521" t="s">
        <v>3333</v>
      </c>
      <c r="CRK1" s="521"/>
      <c r="CRL1" s="521"/>
      <c r="CRM1" s="521"/>
      <c r="CRN1" s="521"/>
      <c r="CRO1" s="521" t="s">
        <v>3333</v>
      </c>
      <c r="CRP1" s="521"/>
      <c r="CRQ1" s="521"/>
      <c r="CRR1" s="521"/>
      <c r="CRS1" s="521"/>
      <c r="CRT1" s="521" t="s">
        <v>3333</v>
      </c>
      <c r="CRU1" s="521"/>
      <c r="CRV1" s="521"/>
      <c r="CRW1" s="521"/>
      <c r="CRX1" s="521"/>
      <c r="CRY1" s="521" t="s">
        <v>3333</v>
      </c>
      <c r="CRZ1" s="521"/>
      <c r="CSA1" s="521"/>
      <c r="CSB1" s="521"/>
      <c r="CSC1" s="521"/>
      <c r="CSD1" s="521" t="s">
        <v>3333</v>
      </c>
      <c r="CSE1" s="521"/>
      <c r="CSF1" s="521"/>
      <c r="CSG1" s="521"/>
      <c r="CSH1" s="521"/>
      <c r="CSI1" s="521" t="s">
        <v>3333</v>
      </c>
      <c r="CSJ1" s="521"/>
      <c r="CSK1" s="521"/>
      <c r="CSL1" s="521"/>
      <c r="CSM1" s="521"/>
      <c r="CSN1" s="521" t="s">
        <v>3333</v>
      </c>
      <c r="CSO1" s="521"/>
      <c r="CSP1" s="521"/>
      <c r="CSQ1" s="521"/>
      <c r="CSR1" s="521"/>
      <c r="CSS1" s="521" t="s">
        <v>3333</v>
      </c>
      <c r="CST1" s="521"/>
      <c r="CSU1" s="521"/>
      <c r="CSV1" s="521"/>
      <c r="CSW1" s="521"/>
      <c r="CSX1" s="521" t="s">
        <v>3333</v>
      </c>
      <c r="CSY1" s="521"/>
      <c r="CSZ1" s="521"/>
      <c r="CTA1" s="521"/>
      <c r="CTB1" s="521"/>
      <c r="CTC1" s="521" t="s">
        <v>3333</v>
      </c>
      <c r="CTD1" s="521"/>
      <c r="CTE1" s="521"/>
      <c r="CTF1" s="521"/>
      <c r="CTG1" s="521"/>
      <c r="CTH1" s="521" t="s">
        <v>3333</v>
      </c>
      <c r="CTI1" s="521"/>
      <c r="CTJ1" s="521"/>
      <c r="CTK1" s="521"/>
      <c r="CTL1" s="521"/>
      <c r="CTM1" s="521" t="s">
        <v>3333</v>
      </c>
      <c r="CTN1" s="521"/>
      <c r="CTO1" s="521"/>
      <c r="CTP1" s="521"/>
      <c r="CTQ1" s="521"/>
      <c r="CTR1" s="521" t="s">
        <v>3333</v>
      </c>
      <c r="CTS1" s="521"/>
      <c r="CTT1" s="521"/>
      <c r="CTU1" s="521"/>
      <c r="CTV1" s="521"/>
      <c r="CTW1" s="521" t="s">
        <v>3333</v>
      </c>
      <c r="CTX1" s="521"/>
      <c r="CTY1" s="521"/>
      <c r="CTZ1" s="521"/>
      <c r="CUA1" s="521"/>
      <c r="CUB1" s="521" t="s">
        <v>3333</v>
      </c>
      <c r="CUC1" s="521"/>
      <c r="CUD1" s="521"/>
      <c r="CUE1" s="521"/>
      <c r="CUF1" s="521"/>
      <c r="CUG1" s="521" t="s">
        <v>3333</v>
      </c>
      <c r="CUH1" s="521"/>
      <c r="CUI1" s="521"/>
      <c r="CUJ1" s="521"/>
      <c r="CUK1" s="521"/>
      <c r="CUL1" s="521" t="s">
        <v>3333</v>
      </c>
      <c r="CUM1" s="521"/>
      <c r="CUN1" s="521"/>
      <c r="CUO1" s="521"/>
      <c r="CUP1" s="521"/>
      <c r="CUQ1" s="521" t="s">
        <v>3333</v>
      </c>
      <c r="CUR1" s="521"/>
      <c r="CUS1" s="521"/>
      <c r="CUT1" s="521"/>
      <c r="CUU1" s="521"/>
      <c r="CUV1" s="521" t="s">
        <v>3333</v>
      </c>
      <c r="CUW1" s="521"/>
      <c r="CUX1" s="521"/>
      <c r="CUY1" s="521"/>
      <c r="CUZ1" s="521"/>
      <c r="CVA1" s="521" t="s">
        <v>3333</v>
      </c>
      <c r="CVB1" s="521"/>
      <c r="CVC1" s="521"/>
      <c r="CVD1" s="521"/>
      <c r="CVE1" s="521"/>
      <c r="CVF1" s="521" t="s">
        <v>3333</v>
      </c>
      <c r="CVG1" s="521"/>
      <c r="CVH1" s="521"/>
      <c r="CVI1" s="521"/>
      <c r="CVJ1" s="521"/>
      <c r="CVK1" s="521" t="s">
        <v>3333</v>
      </c>
      <c r="CVL1" s="521"/>
      <c r="CVM1" s="521"/>
      <c r="CVN1" s="521"/>
      <c r="CVO1" s="521"/>
      <c r="CVP1" s="521" t="s">
        <v>3333</v>
      </c>
      <c r="CVQ1" s="521"/>
      <c r="CVR1" s="521"/>
      <c r="CVS1" s="521"/>
      <c r="CVT1" s="521"/>
      <c r="CVU1" s="521" t="s">
        <v>3333</v>
      </c>
      <c r="CVV1" s="521"/>
      <c r="CVW1" s="521"/>
      <c r="CVX1" s="521"/>
      <c r="CVY1" s="521"/>
      <c r="CVZ1" s="521" t="s">
        <v>3333</v>
      </c>
      <c r="CWA1" s="521"/>
      <c r="CWB1" s="521"/>
      <c r="CWC1" s="521"/>
      <c r="CWD1" s="521"/>
      <c r="CWE1" s="521" t="s">
        <v>3333</v>
      </c>
      <c r="CWF1" s="521"/>
      <c r="CWG1" s="521"/>
      <c r="CWH1" s="521"/>
      <c r="CWI1" s="521"/>
      <c r="CWJ1" s="521" t="s">
        <v>3333</v>
      </c>
      <c r="CWK1" s="521"/>
      <c r="CWL1" s="521"/>
      <c r="CWM1" s="521"/>
      <c r="CWN1" s="521"/>
      <c r="CWO1" s="521" t="s">
        <v>3333</v>
      </c>
      <c r="CWP1" s="521"/>
      <c r="CWQ1" s="521"/>
      <c r="CWR1" s="521"/>
      <c r="CWS1" s="521"/>
      <c r="CWT1" s="521" t="s">
        <v>3333</v>
      </c>
      <c r="CWU1" s="521"/>
      <c r="CWV1" s="521"/>
      <c r="CWW1" s="521"/>
      <c r="CWX1" s="521"/>
      <c r="CWY1" s="521" t="s">
        <v>3333</v>
      </c>
      <c r="CWZ1" s="521"/>
      <c r="CXA1" s="521"/>
      <c r="CXB1" s="521"/>
      <c r="CXC1" s="521"/>
      <c r="CXD1" s="521" t="s">
        <v>3333</v>
      </c>
      <c r="CXE1" s="521"/>
      <c r="CXF1" s="521"/>
      <c r="CXG1" s="521"/>
      <c r="CXH1" s="521"/>
      <c r="CXI1" s="521" t="s">
        <v>3333</v>
      </c>
      <c r="CXJ1" s="521"/>
      <c r="CXK1" s="521"/>
      <c r="CXL1" s="521"/>
      <c r="CXM1" s="521"/>
      <c r="CXN1" s="521" t="s">
        <v>3333</v>
      </c>
      <c r="CXO1" s="521"/>
      <c r="CXP1" s="521"/>
      <c r="CXQ1" s="521"/>
      <c r="CXR1" s="521"/>
      <c r="CXS1" s="521" t="s">
        <v>3333</v>
      </c>
      <c r="CXT1" s="521"/>
      <c r="CXU1" s="521"/>
      <c r="CXV1" s="521"/>
      <c r="CXW1" s="521"/>
      <c r="CXX1" s="521" t="s">
        <v>3333</v>
      </c>
      <c r="CXY1" s="521"/>
      <c r="CXZ1" s="521"/>
      <c r="CYA1" s="521"/>
      <c r="CYB1" s="521"/>
      <c r="CYC1" s="521" t="s">
        <v>3333</v>
      </c>
      <c r="CYD1" s="521"/>
      <c r="CYE1" s="521"/>
      <c r="CYF1" s="521"/>
      <c r="CYG1" s="521"/>
      <c r="CYH1" s="521" t="s">
        <v>3333</v>
      </c>
      <c r="CYI1" s="521"/>
      <c r="CYJ1" s="521"/>
      <c r="CYK1" s="521"/>
      <c r="CYL1" s="521"/>
      <c r="CYM1" s="521" t="s">
        <v>3333</v>
      </c>
      <c r="CYN1" s="521"/>
      <c r="CYO1" s="521"/>
      <c r="CYP1" s="521"/>
      <c r="CYQ1" s="521"/>
      <c r="CYR1" s="521" t="s">
        <v>3333</v>
      </c>
      <c r="CYS1" s="521"/>
      <c r="CYT1" s="521"/>
      <c r="CYU1" s="521"/>
      <c r="CYV1" s="521"/>
      <c r="CYW1" s="521" t="s">
        <v>3333</v>
      </c>
      <c r="CYX1" s="521"/>
      <c r="CYY1" s="521"/>
      <c r="CYZ1" s="521"/>
      <c r="CZA1" s="521"/>
      <c r="CZB1" s="521" t="s">
        <v>3333</v>
      </c>
      <c r="CZC1" s="521"/>
      <c r="CZD1" s="521"/>
      <c r="CZE1" s="521"/>
      <c r="CZF1" s="521"/>
      <c r="CZG1" s="521" t="s">
        <v>3333</v>
      </c>
      <c r="CZH1" s="521"/>
      <c r="CZI1" s="521"/>
      <c r="CZJ1" s="521"/>
      <c r="CZK1" s="521"/>
      <c r="CZL1" s="521" t="s">
        <v>3333</v>
      </c>
      <c r="CZM1" s="521"/>
      <c r="CZN1" s="521"/>
      <c r="CZO1" s="521"/>
      <c r="CZP1" s="521"/>
      <c r="CZQ1" s="521" t="s">
        <v>3333</v>
      </c>
      <c r="CZR1" s="521"/>
      <c r="CZS1" s="521"/>
      <c r="CZT1" s="521"/>
      <c r="CZU1" s="521"/>
      <c r="CZV1" s="521" t="s">
        <v>3333</v>
      </c>
      <c r="CZW1" s="521"/>
      <c r="CZX1" s="521"/>
      <c r="CZY1" s="521"/>
      <c r="CZZ1" s="521"/>
      <c r="DAA1" s="521" t="s">
        <v>3333</v>
      </c>
      <c r="DAB1" s="521"/>
      <c r="DAC1" s="521"/>
      <c r="DAD1" s="521"/>
      <c r="DAE1" s="521"/>
      <c r="DAF1" s="521" t="s">
        <v>3333</v>
      </c>
      <c r="DAG1" s="521"/>
      <c r="DAH1" s="521"/>
      <c r="DAI1" s="521"/>
      <c r="DAJ1" s="521"/>
      <c r="DAK1" s="521" t="s">
        <v>3333</v>
      </c>
      <c r="DAL1" s="521"/>
      <c r="DAM1" s="521"/>
      <c r="DAN1" s="521"/>
      <c r="DAO1" s="521"/>
      <c r="DAP1" s="521" t="s">
        <v>3333</v>
      </c>
      <c r="DAQ1" s="521"/>
      <c r="DAR1" s="521"/>
      <c r="DAS1" s="521"/>
      <c r="DAT1" s="521"/>
      <c r="DAU1" s="521" t="s">
        <v>3333</v>
      </c>
      <c r="DAV1" s="521"/>
      <c r="DAW1" s="521"/>
      <c r="DAX1" s="521"/>
      <c r="DAY1" s="521"/>
      <c r="DAZ1" s="521" t="s">
        <v>3333</v>
      </c>
      <c r="DBA1" s="521"/>
      <c r="DBB1" s="521"/>
      <c r="DBC1" s="521"/>
      <c r="DBD1" s="521"/>
      <c r="DBE1" s="521" t="s">
        <v>3333</v>
      </c>
      <c r="DBF1" s="521"/>
      <c r="DBG1" s="521"/>
      <c r="DBH1" s="521"/>
      <c r="DBI1" s="521"/>
      <c r="DBJ1" s="521" t="s">
        <v>3333</v>
      </c>
      <c r="DBK1" s="521"/>
      <c r="DBL1" s="521"/>
      <c r="DBM1" s="521"/>
      <c r="DBN1" s="521"/>
      <c r="DBO1" s="521" t="s">
        <v>3333</v>
      </c>
      <c r="DBP1" s="521"/>
      <c r="DBQ1" s="521"/>
      <c r="DBR1" s="521"/>
      <c r="DBS1" s="521"/>
      <c r="DBT1" s="521" t="s">
        <v>3333</v>
      </c>
      <c r="DBU1" s="521"/>
      <c r="DBV1" s="521"/>
      <c r="DBW1" s="521"/>
      <c r="DBX1" s="521"/>
      <c r="DBY1" s="521" t="s">
        <v>3333</v>
      </c>
      <c r="DBZ1" s="521"/>
      <c r="DCA1" s="521"/>
      <c r="DCB1" s="521"/>
      <c r="DCC1" s="521"/>
      <c r="DCD1" s="521" t="s">
        <v>3333</v>
      </c>
      <c r="DCE1" s="521"/>
      <c r="DCF1" s="521"/>
      <c r="DCG1" s="521"/>
      <c r="DCH1" s="521"/>
      <c r="DCI1" s="521" t="s">
        <v>3333</v>
      </c>
      <c r="DCJ1" s="521"/>
      <c r="DCK1" s="521"/>
      <c r="DCL1" s="521"/>
      <c r="DCM1" s="521"/>
      <c r="DCN1" s="521" t="s">
        <v>3333</v>
      </c>
      <c r="DCO1" s="521"/>
      <c r="DCP1" s="521"/>
      <c r="DCQ1" s="521"/>
      <c r="DCR1" s="521"/>
      <c r="DCS1" s="521" t="s">
        <v>3333</v>
      </c>
      <c r="DCT1" s="521"/>
      <c r="DCU1" s="521"/>
      <c r="DCV1" s="521"/>
      <c r="DCW1" s="521"/>
      <c r="DCX1" s="521" t="s">
        <v>3333</v>
      </c>
      <c r="DCY1" s="521"/>
      <c r="DCZ1" s="521"/>
      <c r="DDA1" s="521"/>
      <c r="DDB1" s="521"/>
      <c r="DDC1" s="521" t="s">
        <v>3333</v>
      </c>
      <c r="DDD1" s="521"/>
      <c r="DDE1" s="521"/>
      <c r="DDF1" s="521"/>
      <c r="DDG1" s="521"/>
      <c r="DDH1" s="521" t="s">
        <v>3333</v>
      </c>
      <c r="DDI1" s="521"/>
      <c r="DDJ1" s="521"/>
      <c r="DDK1" s="521"/>
      <c r="DDL1" s="521"/>
      <c r="DDM1" s="521" t="s">
        <v>3333</v>
      </c>
      <c r="DDN1" s="521"/>
      <c r="DDO1" s="521"/>
      <c r="DDP1" s="521"/>
      <c r="DDQ1" s="521"/>
      <c r="DDR1" s="521" t="s">
        <v>3333</v>
      </c>
      <c r="DDS1" s="521"/>
      <c r="DDT1" s="521"/>
      <c r="DDU1" s="521"/>
      <c r="DDV1" s="521"/>
      <c r="DDW1" s="521" t="s">
        <v>3333</v>
      </c>
      <c r="DDX1" s="521"/>
      <c r="DDY1" s="521"/>
      <c r="DDZ1" s="521"/>
      <c r="DEA1" s="521"/>
      <c r="DEB1" s="521" t="s">
        <v>3333</v>
      </c>
      <c r="DEC1" s="521"/>
      <c r="DED1" s="521"/>
      <c r="DEE1" s="521"/>
      <c r="DEF1" s="521"/>
      <c r="DEG1" s="521" t="s">
        <v>3333</v>
      </c>
      <c r="DEH1" s="521"/>
      <c r="DEI1" s="521"/>
      <c r="DEJ1" s="521"/>
      <c r="DEK1" s="521"/>
      <c r="DEL1" s="521" t="s">
        <v>3333</v>
      </c>
      <c r="DEM1" s="521"/>
      <c r="DEN1" s="521"/>
      <c r="DEO1" s="521"/>
      <c r="DEP1" s="521"/>
      <c r="DEQ1" s="521" t="s">
        <v>3333</v>
      </c>
      <c r="DER1" s="521"/>
      <c r="DES1" s="521"/>
      <c r="DET1" s="521"/>
      <c r="DEU1" s="521"/>
      <c r="DEV1" s="521" t="s">
        <v>3333</v>
      </c>
      <c r="DEW1" s="521"/>
      <c r="DEX1" s="521"/>
      <c r="DEY1" s="521"/>
      <c r="DEZ1" s="521"/>
      <c r="DFA1" s="521" t="s">
        <v>3333</v>
      </c>
      <c r="DFB1" s="521"/>
      <c r="DFC1" s="521"/>
      <c r="DFD1" s="521"/>
      <c r="DFE1" s="521"/>
      <c r="DFF1" s="521" t="s">
        <v>3333</v>
      </c>
      <c r="DFG1" s="521"/>
      <c r="DFH1" s="521"/>
      <c r="DFI1" s="521"/>
      <c r="DFJ1" s="521"/>
      <c r="DFK1" s="521" t="s">
        <v>3333</v>
      </c>
      <c r="DFL1" s="521"/>
      <c r="DFM1" s="521"/>
      <c r="DFN1" s="521"/>
      <c r="DFO1" s="521"/>
      <c r="DFP1" s="521" t="s">
        <v>3333</v>
      </c>
      <c r="DFQ1" s="521"/>
      <c r="DFR1" s="521"/>
      <c r="DFS1" s="521"/>
      <c r="DFT1" s="521"/>
      <c r="DFU1" s="521" t="s">
        <v>3333</v>
      </c>
      <c r="DFV1" s="521"/>
      <c r="DFW1" s="521"/>
      <c r="DFX1" s="521"/>
      <c r="DFY1" s="521"/>
      <c r="DFZ1" s="521" t="s">
        <v>3333</v>
      </c>
      <c r="DGA1" s="521"/>
      <c r="DGB1" s="521"/>
      <c r="DGC1" s="521"/>
      <c r="DGD1" s="521"/>
      <c r="DGE1" s="521" t="s">
        <v>3333</v>
      </c>
      <c r="DGF1" s="521"/>
      <c r="DGG1" s="521"/>
      <c r="DGH1" s="521"/>
      <c r="DGI1" s="521"/>
      <c r="DGJ1" s="521" t="s">
        <v>3333</v>
      </c>
      <c r="DGK1" s="521"/>
      <c r="DGL1" s="521"/>
      <c r="DGM1" s="521"/>
      <c r="DGN1" s="521"/>
      <c r="DGO1" s="521" t="s">
        <v>3333</v>
      </c>
      <c r="DGP1" s="521"/>
      <c r="DGQ1" s="521"/>
      <c r="DGR1" s="521"/>
      <c r="DGS1" s="521"/>
      <c r="DGT1" s="521" t="s">
        <v>3333</v>
      </c>
      <c r="DGU1" s="521"/>
      <c r="DGV1" s="521"/>
      <c r="DGW1" s="521"/>
      <c r="DGX1" s="521"/>
      <c r="DGY1" s="521" t="s">
        <v>3333</v>
      </c>
      <c r="DGZ1" s="521"/>
      <c r="DHA1" s="521"/>
      <c r="DHB1" s="521"/>
      <c r="DHC1" s="521"/>
      <c r="DHD1" s="521" t="s">
        <v>3333</v>
      </c>
      <c r="DHE1" s="521"/>
      <c r="DHF1" s="521"/>
      <c r="DHG1" s="521"/>
      <c r="DHH1" s="521"/>
      <c r="DHI1" s="521" t="s">
        <v>3333</v>
      </c>
      <c r="DHJ1" s="521"/>
      <c r="DHK1" s="521"/>
      <c r="DHL1" s="521"/>
      <c r="DHM1" s="521"/>
      <c r="DHN1" s="521" t="s">
        <v>3333</v>
      </c>
      <c r="DHO1" s="521"/>
      <c r="DHP1" s="521"/>
      <c r="DHQ1" s="521"/>
      <c r="DHR1" s="521"/>
      <c r="DHS1" s="521" t="s">
        <v>3333</v>
      </c>
      <c r="DHT1" s="521"/>
      <c r="DHU1" s="521"/>
      <c r="DHV1" s="521"/>
      <c r="DHW1" s="521"/>
      <c r="DHX1" s="521" t="s">
        <v>3333</v>
      </c>
      <c r="DHY1" s="521"/>
      <c r="DHZ1" s="521"/>
      <c r="DIA1" s="521"/>
      <c r="DIB1" s="521"/>
      <c r="DIC1" s="521" t="s">
        <v>3333</v>
      </c>
      <c r="DID1" s="521"/>
      <c r="DIE1" s="521"/>
      <c r="DIF1" s="521"/>
      <c r="DIG1" s="521"/>
      <c r="DIH1" s="521" t="s">
        <v>3333</v>
      </c>
      <c r="DII1" s="521"/>
      <c r="DIJ1" s="521"/>
      <c r="DIK1" s="521"/>
      <c r="DIL1" s="521"/>
      <c r="DIM1" s="521" t="s">
        <v>3333</v>
      </c>
      <c r="DIN1" s="521"/>
      <c r="DIO1" s="521"/>
      <c r="DIP1" s="521"/>
      <c r="DIQ1" s="521"/>
      <c r="DIR1" s="521" t="s">
        <v>3333</v>
      </c>
      <c r="DIS1" s="521"/>
      <c r="DIT1" s="521"/>
      <c r="DIU1" s="521"/>
      <c r="DIV1" s="521"/>
      <c r="DIW1" s="521" t="s">
        <v>3333</v>
      </c>
      <c r="DIX1" s="521"/>
      <c r="DIY1" s="521"/>
      <c r="DIZ1" s="521"/>
      <c r="DJA1" s="521"/>
      <c r="DJB1" s="521" t="s">
        <v>3333</v>
      </c>
      <c r="DJC1" s="521"/>
      <c r="DJD1" s="521"/>
      <c r="DJE1" s="521"/>
      <c r="DJF1" s="521"/>
      <c r="DJG1" s="521" t="s">
        <v>3333</v>
      </c>
      <c r="DJH1" s="521"/>
      <c r="DJI1" s="521"/>
      <c r="DJJ1" s="521"/>
      <c r="DJK1" s="521"/>
      <c r="DJL1" s="521" t="s">
        <v>3333</v>
      </c>
      <c r="DJM1" s="521"/>
      <c r="DJN1" s="521"/>
      <c r="DJO1" s="521"/>
      <c r="DJP1" s="521"/>
      <c r="DJQ1" s="521" t="s">
        <v>3333</v>
      </c>
      <c r="DJR1" s="521"/>
      <c r="DJS1" s="521"/>
      <c r="DJT1" s="521"/>
      <c r="DJU1" s="521"/>
      <c r="DJV1" s="521" t="s">
        <v>3333</v>
      </c>
      <c r="DJW1" s="521"/>
      <c r="DJX1" s="521"/>
      <c r="DJY1" s="521"/>
      <c r="DJZ1" s="521"/>
      <c r="DKA1" s="521" t="s">
        <v>3333</v>
      </c>
      <c r="DKB1" s="521"/>
      <c r="DKC1" s="521"/>
      <c r="DKD1" s="521"/>
      <c r="DKE1" s="521"/>
      <c r="DKF1" s="521" t="s">
        <v>3333</v>
      </c>
      <c r="DKG1" s="521"/>
      <c r="DKH1" s="521"/>
      <c r="DKI1" s="521"/>
      <c r="DKJ1" s="521"/>
      <c r="DKK1" s="521" t="s">
        <v>3333</v>
      </c>
      <c r="DKL1" s="521"/>
      <c r="DKM1" s="521"/>
      <c r="DKN1" s="521"/>
      <c r="DKO1" s="521"/>
      <c r="DKP1" s="521" t="s">
        <v>3333</v>
      </c>
      <c r="DKQ1" s="521"/>
      <c r="DKR1" s="521"/>
      <c r="DKS1" s="521"/>
      <c r="DKT1" s="521"/>
      <c r="DKU1" s="521" t="s">
        <v>3333</v>
      </c>
      <c r="DKV1" s="521"/>
      <c r="DKW1" s="521"/>
      <c r="DKX1" s="521"/>
      <c r="DKY1" s="521"/>
      <c r="DKZ1" s="521" t="s">
        <v>3333</v>
      </c>
      <c r="DLA1" s="521"/>
      <c r="DLB1" s="521"/>
      <c r="DLC1" s="521"/>
      <c r="DLD1" s="521"/>
      <c r="DLE1" s="521" t="s">
        <v>3333</v>
      </c>
      <c r="DLF1" s="521"/>
      <c r="DLG1" s="521"/>
      <c r="DLH1" s="521"/>
      <c r="DLI1" s="521"/>
      <c r="DLJ1" s="521" t="s">
        <v>3333</v>
      </c>
      <c r="DLK1" s="521"/>
      <c r="DLL1" s="521"/>
      <c r="DLM1" s="521"/>
      <c r="DLN1" s="521"/>
      <c r="DLO1" s="521" t="s">
        <v>3333</v>
      </c>
      <c r="DLP1" s="521"/>
      <c r="DLQ1" s="521"/>
      <c r="DLR1" s="521"/>
      <c r="DLS1" s="521"/>
      <c r="DLT1" s="521" t="s">
        <v>3333</v>
      </c>
      <c r="DLU1" s="521"/>
      <c r="DLV1" s="521"/>
      <c r="DLW1" s="521"/>
      <c r="DLX1" s="521"/>
      <c r="DLY1" s="521" t="s">
        <v>3333</v>
      </c>
      <c r="DLZ1" s="521"/>
      <c r="DMA1" s="521"/>
      <c r="DMB1" s="521"/>
      <c r="DMC1" s="521"/>
      <c r="DMD1" s="521" t="s">
        <v>3333</v>
      </c>
      <c r="DME1" s="521"/>
      <c r="DMF1" s="521"/>
      <c r="DMG1" s="521"/>
      <c r="DMH1" s="521"/>
      <c r="DMI1" s="521" t="s">
        <v>3333</v>
      </c>
      <c r="DMJ1" s="521"/>
      <c r="DMK1" s="521"/>
      <c r="DML1" s="521"/>
      <c r="DMM1" s="521"/>
      <c r="DMN1" s="521" t="s">
        <v>3333</v>
      </c>
      <c r="DMO1" s="521"/>
      <c r="DMP1" s="521"/>
      <c r="DMQ1" s="521"/>
      <c r="DMR1" s="521"/>
      <c r="DMS1" s="521" t="s">
        <v>3333</v>
      </c>
      <c r="DMT1" s="521"/>
      <c r="DMU1" s="521"/>
      <c r="DMV1" s="521"/>
      <c r="DMW1" s="521"/>
      <c r="DMX1" s="521" t="s">
        <v>3333</v>
      </c>
      <c r="DMY1" s="521"/>
      <c r="DMZ1" s="521"/>
      <c r="DNA1" s="521"/>
      <c r="DNB1" s="521"/>
      <c r="DNC1" s="521" t="s">
        <v>3333</v>
      </c>
      <c r="DND1" s="521"/>
      <c r="DNE1" s="521"/>
      <c r="DNF1" s="521"/>
      <c r="DNG1" s="521"/>
      <c r="DNH1" s="521" t="s">
        <v>3333</v>
      </c>
      <c r="DNI1" s="521"/>
      <c r="DNJ1" s="521"/>
      <c r="DNK1" s="521"/>
      <c r="DNL1" s="521"/>
      <c r="DNM1" s="521" t="s">
        <v>3333</v>
      </c>
      <c r="DNN1" s="521"/>
      <c r="DNO1" s="521"/>
      <c r="DNP1" s="521"/>
      <c r="DNQ1" s="521"/>
      <c r="DNR1" s="521" t="s">
        <v>3333</v>
      </c>
      <c r="DNS1" s="521"/>
      <c r="DNT1" s="521"/>
      <c r="DNU1" s="521"/>
      <c r="DNV1" s="521"/>
      <c r="DNW1" s="521" t="s">
        <v>3333</v>
      </c>
      <c r="DNX1" s="521"/>
      <c r="DNY1" s="521"/>
      <c r="DNZ1" s="521"/>
      <c r="DOA1" s="521"/>
      <c r="DOB1" s="521" t="s">
        <v>3333</v>
      </c>
      <c r="DOC1" s="521"/>
      <c r="DOD1" s="521"/>
      <c r="DOE1" s="521"/>
      <c r="DOF1" s="521"/>
      <c r="DOG1" s="521" t="s">
        <v>3333</v>
      </c>
      <c r="DOH1" s="521"/>
      <c r="DOI1" s="521"/>
      <c r="DOJ1" s="521"/>
      <c r="DOK1" s="521"/>
      <c r="DOL1" s="521" t="s">
        <v>3333</v>
      </c>
      <c r="DOM1" s="521"/>
      <c r="DON1" s="521"/>
      <c r="DOO1" s="521"/>
      <c r="DOP1" s="521"/>
      <c r="DOQ1" s="521" t="s">
        <v>3333</v>
      </c>
      <c r="DOR1" s="521"/>
      <c r="DOS1" s="521"/>
      <c r="DOT1" s="521"/>
      <c r="DOU1" s="521"/>
      <c r="DOV1" s="521" t="s">
        <v>3333</v>
      </c>
      <c r="DOW1" s="521"/>
      <c r="DOX1" s="521"/>
      <c r="DOY1" s="521"/>
      <c r="DOZ1" s="521"/>
      <c r="DPA1" s="521" t="s">
        <v>3333</v>
      </c>
      <c r="DPB1" s="521"/>
      <c r="DPC1" s="521"/>
      <c r="DPD1" s="521"/>
      <c r="DPE1" s="521"/>
      <c r="DPF1" s="521" t="s">
        <v>3333</v>
      </c>
      <c r="DPG1" s="521"/>
      <c r="DPH1" s="521"/>
      <c r="DPI1" s="521"/>
      <c r="DPJ1" s="521"/>
      <c r="DPK1" s="521" t="s">
        <v>3333</v>
      </c>
      <c r="DPL1" s="521"/>
      <c r="DPM1" s="521"/>
      <c r="DPN1" s="521"/>
      <c r="DPO1" s="521"/>
      <c r="DPP1" s="521" t="s">
        <v>3333</v>
      </c>
      <c r="DPQ1" s="521"/>
      <c r="DPR1" s="521"/>
      <c r="DPS1" s="521"/>
      <c r="DPT1" s="521"/>
      <c r="DPU1" s="521" t="s">
        <v>3333</v>
      </c>
      <c r="DPV1" s="521"/>
      <c r="DPW1" s="521"/>
      <c r="DPX1" s="521"/>
      <c r="DPY1" s="521"/>
      <c r="DPZ1" s="521" t="s">
        <v>3333</v>
      </c>
      <c r="DQA1" s="521"/>
      <c r="DQB1" s="521"/>
      <c r="DQC1" s="521"/>
      <c r="DQD1" s="521"/>
      <c r="DQE1" s="521" t="s">
        <v>3333</v>
      </c>
      <c r="DQF1" s="521"/>
      <c r="DQG1" s="521"/>
      <c r="DQH1" s="521"/>
      <c r="DQI1" s="521"/>
      <c r="DQJ1" s="521" t="s">
        <v>3333</v>
      </c>
      <c r="DQK1" s="521"/>
      <c r="DQL1" s="521"/>
      <c r="DQM1" s="521"/>
      <c r="DQN1" s="521"/>
      <c r="DQO1" s="521" t="s">
        <v>3333</v>
      </c>
      <c r="DQP1" s="521"/>
      <c r="DQQ1" s="521"/>
      <c r="DQR1" s="521"/>
      <c r="DQS1" s="521"/>
      <c r="DQT1" s="521" t="s">
        <v>3333</v>
      </c>
      <c r="DQU1" s="521"/>
      <c r="DQV1" s="521"/>
      <c r="DQW1" s="521"/>
      <c r="DQX1" s="521"/>
      <c r="DQY1" s="521" t="s">
        <v>3333</v>
      </c>
      <c r="DQZ1" s="521"/>
      <c r="DRA1" s="521"/>
      <c r="DRB1" s="521"/>
      <c r="DRC1" s="521"/>
      <c r="DRD1" s="521" t="s">
        <v>3333</v>
      </c>
      <c r="DRE1" s="521"/>
      <c r="DRF1" s="521"/>
      <c r="DRG1" s="521"/>
      <c r="DRH1" s="521"/>
      <c r="DRI1" s="521" t="s">
        <v>3333</v>
      </c>
      <c r="DRJ1" s="521"/>
      <c r="DRK1" s="521"/>
      <c r="DRL1" s="521"/>
      <c r="DRM1" s="521"/>
      <c r="DRN1" s="521" t="s">
        <v>3333</v>
      </c>
      <c r="DRO1" s="521"/>
      <c r="DRP1" s="521"/>
      <c r="DRQ1" s="521"/>
      <c r="DRR1" s="521"/>
      <c r="DRS1" s="521" t="s">
        <v>3333</v>
      </c>
      <c r="DRT1" s="521"/>
      <c r="DRU1" s="521"/>
      <c r="DRV1" s="521"/>
      <c r="DRW1" s="521"/>
      <c r="DRX1" s="521" t="s">
        <v>3333</v>
      </c>
      <c r="DRY1" s="521"/>
      <c r="DRZ1" s="521"/>
      <c r="DSA1" s="521"/>
      <c r="DSB1" s="521"/>
      <c r="DSC1" s="521" t="s">
        <v>3333</v>
      </c>
      <c r="DSD1" s="521"/>
      <c r="DSE1" s="521"/>
      <c r="DSF1" s="521"/>
      <c r="DSG1" s="521"/>
      <c r="DSH1" s="521" t="s">
        <v>3333</v>
      </c>
      <c r="DSI1" s="521"/>
      <c r="DSJ1" s="521"/>
      <c r="DSK1" s="521"/>
      <c r="DSL1" s="521"/>
      <c r="DSM1" s="521" t="s">
        <v>3333</v>
      </c>
      <c r="DSN1" s="521"/>
      <c r="DSO1" s="521"/>
      <c r="DSP1" s="521"/>
      <c r="DSQ1" s="521"/>
      <c r="DSR1" s="521" t="s">
        <v>3333</v>
      </c>
      <c r="DSS1" s="521"/>
      <c r="DST1" s="521"/>
      <c r="DSU1" s="521"/>
      <c r="DSV1" s="521"/>
      <c r="DSW1" s="521" t="s">
        <v>3333</v>
      </c>
      <c r="DSX1" s="521"/>
      <c r="DSY1" s="521"/>
      <c r="DSZ1" s="521"/>
      <c r="DTA1" s="521"/>
      <c r="DTB1" s="521" t="s">
        <v>3333</v>
      </c>
      <c r="DTC1" s="521"/>
      <c r="DTD1" s="521"/>
      <c r="DTE1" s="521"/>
      <c r="DTF1" s="521"/>
      <c r="DTG1" s="521" t="s">
        <v>3333</v>
      </c>
      <c r="DTH1" s="521"/>
      <c r="DTI1" s="521"/>
      <c r="DTJ1" s="521"/>
      <c r="DTK1" s="521"/>
      <c r="DTL1" s="521" t="s">
        <v>3333</v>
      </c>
      <c r="DTM1" s="521"/>
      <c r="DTN1" s="521"/>
      <c r="DTO1" s="521"/>
      <c r="DTP1" s="521"/>
      <c r="DTQ1" s="521" t="s">
        <v>3333</v>
      </c>
      <c r="DTR1" s="521"/>
      <c r="DTS1" s="521"/>
      <c r="DTT1" s="521"/>
      <c r="DTU1" s="521"/>
      <c r="DTV1" s="521" t="s">
        <v>3333</v>
      </c>
      <c r="DTW1" s="521"/>
      <c r="DTX1" s="521"/>
      <c r="DTY1" s="521"/>
      <c r="DTZ1" s="521"/>
      <c r="DUA1" s="521" t="s">
        <v>3333</v>
      </c>
      <c r="DUB1" s="521"/>
      <c r="DUC1" s="521"/>
      <c r="DUD1" s="521"/>
      <c r="DUE1" s="521"/>
      <c r="DUF1" s="521" t="s">
        <v>3333</v>
      </c>
      <c r="DUG1" s="521"/>
      <c r="DUH1" s="521"/>
      <c r="DUI1" s="521"/>
      <c r="DUJ1" s="521"/>
      <c r="DUK1" s="521" t="s">
        <v>3333</v>
      </c>
      <c r="DUL1" s="521"/>
      <c r="DUM1" s="521"/>
      <c r="DUN1" s="521"/>
      <c r="DUO1" s="521"/>
      <c r="DUP1" s="521" t="s">
        <v>3333</v>
      </c>
      <c r="DUQ1" s="521"/>
      <c r="DUR1" s="521"/>
      <c r="DUS1" s="521"/>
      <c r="DUT1" s="521"/>
      <c r="DUU1" s="521" t="s">
        <v>3333</v>
      </c>
      <c r="DUV1" s="521"/>
      <c r="DUW1" s="521"/>
      <c r="DUX1" s="521"/>
      <c r="DUY1" s="521"/>
      <c r="DUZ1" s="521" t="s">
        <v>3333</v>
      </c>
      <c r="DVA1" s="521"/>
      <c r="DVB1" s="521"/>
      <c r="DVC1" s="521"/>
      <c r="DVD1" s="521"/>
      <c r="DVE1" s="521" t="s">
        <v>3333</v>
      </c>
      <c r="DVF1" s="521"/>
      <c r="DVG1" s="521"/>
      <c r="DVH1" s="521"/>
      <c r="DVI1" s="521"/>
      <c r="DVJ1" s="521" t="s">
        <v>3333</v>
      </c>
      <c r="DVK1" s="521"/>
      <c r="DVL1" s="521"/>
      <c r="DVM1" s="521"/>
      <c r="DVN1" s="521"/>
      <c r="DVO1" s="521" t="s">
        <v>3333</v>
      </c>
      <c r="DVP1" s="521"/>
      <c r="DVQ1" s="521"/>
      <c r="DVR1" s="521"/>
      <c r="DVS1" s="521"/>
      <c r="DVT1" s="521" t="s">
        <v>3333</v>
      </c>
      <c r="DVU1" s="521"/>
      <c r="DVV1" s="521"/>
      <c r="DVW1" s="521"/>
      <c r="DVX1" s="521"/>
      <c r="DVY1" s="521" t="s">
        <v>3333</v>
      </c>
      <c r="DVZ1" s="521"/>
      <c r="DWA1" s="521"/>
      <c r="DWB1" s="521"/>
      <c r="DWC1" s="521"/>
      <c r="DWD1" s="521" t="s">
        <v>3333</v>
      </c>
      <c r="DWE1" s="521"/>
      <c r="DWF1" s="521"/>
      <c r="DWG1" s="521"/>
      <c r="DWH1" s="521"/>
      <c r="DWI1" s="521" t="s">
        <v>3333</v>
      </c>
      <c r="DWJ1" s="521"/>
      <c r="DWK1" s="521"/>
      <c r="DWL1" s="521"/>
      <c r="DWM1" s="521"/>
      <c r="DWN1" s="521" t="s">
        <v>3333</v>
      </c>
      <c r="DWO1" s="521"/>
      <c r="DWP1" s="521"/>
      <c r="DWQ1" s="521"/>
      <c r="DWR1" s="521"/>
      <c r="DWS1" s="521" t="s">
        <v>3333</v>
      </c>
      <c r="DWT1" s="521"/>
      <c r="DWU1" s="521"/>
      <c r="DWV1" s="521"/>
      <c r="DWW1" s="521"/>
      <c r="DWX1" s="521" t="s">
        <v>3333</v>
      </c>
      <c r="DWY1" s="521"/>
      <c r="DWZ1" s="521"/>
      <c r="DXA1" s="521"/>
      <c r="DXB1" s="521"/>
      <c r="DXC1" s="521" t="s">
        <v>3333</v>
      </c>
      <c r="DXD1" s="521"/>
      <c r="DXE1" s="521"/>
      <c r="DXF1" s="521"/>
      <c r="DXG1" s="521"/>
      <c r="DXH1" s="521" t="s">
        <v>3333</v>
      </c>
      <c r="DXI1" s="521"/>
      <c r="DXJ1" s="521"/>
      <c r="DXK1" s="521"/>
      <c r="DXL1" s="521"/>
      <c r="DXM1" s="521" t="s">
        <v>3333</v>
      </c>
      <c r="DXN1" s="521"/>
      <c r="DXO1" s="521"/>
      <c r="DXP1" s="521"/>
      <c r="DXQ1" s="521"/>
      <c r="DXR1" s="521" t="s">
        <v>3333</v>
      </c>
      <c r="DXS1" s="521"/>
      <c r="DXT1" s="521"/>
      <c r="DXU1" s="521"/>
      <c r="DXV1" s="521"/>
      <c r="DXW1" s="521" t="s">
        <v>3333</v>
      </c>
      <c r="DXX1" s="521"/>
      <c r="DXY1" s="521"/>
      <c r="DXZ1" s="521"/>
      <c r="DYA1" s="521"/>
      <c r="DYB1" s="521" t="s">
        <v>3333</v>
      </c>
      <c r="DYC1" s="521"/>
      <c r="DYD1" s="521"/>
      <c r="DYE1" s="521"/>
      <c r="DYF1" s="521"/>
      <c r="DYG1" s="521" t="s">
        <v>3333</v>
      </c>
      <c r="DYH1" s="521"/>
      <c r="DYI1" s="521"/>
      <c r="DYJ1" s="521"/>
      <c r="DYK1" s="521"/>
      <c r="DYL1" s="521" t="s">
        <v>3333</v>
      </c>
      <c r="DYM1" s="521"/>
      <c r="DYN1" s="521"/>
      <c r="DYO1" s="521"/>
      <c r="DYP1" s="521"/>
      <c r="DYQ1" s="521" t="s">
        <v>3333</v>
      </c>
      <c r="DYR1" s="521"/>
      <c r="DYS1" s="521"/>
      <c r="DYT1" s="521"/>
      <c r="DYU1" s="521"/>
      <c r="DYV1" s="521" t="s">
        <v>3333</v>
      </c>
      <c r="DYW1" s="521"/>
      <c r="DYX1" s="521"/>
      <c r="DYY1" s="521"/>
      <c r="DYZ1" s="521"/>
      <c r="DZA1" s="521" t="s">
        <v>3333</v>
      </c>
      <c r="DZB1" s="521"/>
      <c r="DZC1" s="521"/>
      <c r="DZD1" s="521"/>
      <c r="DZE1" s="521"/>
      <c r="DZF1" s="521" t="s">
        <v>3333</v>
      </c>
      <c r="DZG1" s="521"/>
      <c r="DZH1" s="521"/>
      <c r="DZI1" s="521"/>
      <c r="DZJ1" s="521"/>
      <c r="DZK1" s="521" t="s">
        <v>3333</v>
      </c>
      <c r="DZL1" s="521"/>
      <c r="DZM1" s="521"/>
      <c r="DZN1" s="521"/>
      <c r="DZO1" s="521"/>
      <c r="DZP1" s="521" t="s">
        <v>3333</v>
      </c>
      <c r="DZQ1" s="521"/>
      <c r="DZR1" s="521"/>
      <c r="DZS1" s="521"/>
      <c r="DZT1" s="521"/>
      <c r="DZU1" s="521" t="s">
        <v>3333</v>
      </c>
      <c r="DZV1" s="521"/>
      <c r="DZW1" s="521"/>
      <c r="DZX1" s="521"/>
      <c r="DZY1" s="521"/>
      <c r="DZZ1" s="521" t="s">
        <v>3333</v>
      </c>
      <c r="EAA1" s="521"/>
      <c r="EAB1" s="521"/>
      <c r="EAC1" s="521"/>
      <c r="EAD1" s="521"/>
      <c r="EAE1" s="521" t="s">
        <v>3333</v>
      </c>
      <c r="EAF1" s="521"/>
      <c r="EAG1" s="521"/>
      <c r="EAH1" s="521"/>
      <c r="EAI1" s="521"/>
      <c r="EAJ1" s="521" t="s">
        <v>3333</v>
      </c>
      <c r="EAK1" s="521"/>
      <c r="EAL1" s="521"/>
      <c r="EAM1" s="521"/>
      <c r="EAN1" s="521"/>
      <c r="EAO1" s="521" t="s">
        <v>3333</v>
      </c>
      <c r="EAP1" s="521"/>
      <c r="EAQ1" s="521"/>
      <c r="EAR1" s="521"/>
      <c r="EAS1" s="521"/>
      <c r="EAT1" s="521" t="s">
        <v>3333</v>
      </c>
      <c r="EAU1" s="521"/>
      <c r="EAV1" s="521"/>
      <c r="EAW1" s="521"/>
      <c r="EAX1" s="521"/>
      <c r="EAY1" s="521" t="s">
        <v>3333</v>
      </c>
      <c r="EAZ1" s="521"/>
      <c r="EBA1" s="521"/>
      <c r="EBB1" s="521"/>
      <c r="EBC1" s="521"/>
      <c r="EBD1" s="521" t="s">
        <v>3333</v>
      </c>
      <c r="EBE1" s="521"/>
      <c r="EBF1" s="521"/>
      <c r="EBG1" s="521"/>
      <c r="EBH1" s="521"/>
      <c r="EBI1" s="521" t="s">
        <v>3333</v>
      </c>
      <c r="EBJ1" s="521"/>
      <c r="EBK1" s="521"/>
      <c r="EBL1" s="521"/>
      <c r="EBM1" s="521"/>
      <c r="EBN1" s="521" t="s">
        <v>3333</v>
      </c>
      <c r="EBO1" s="521"/>
      <c r="EBP1" s="521"/>
      <c r="EBQ1" s="521"/>
      <c r="EBR1" s="521"/>
      <c r="EBS1" s="521" t="s">
        <v>3333</v>
      </c>
      <c r="EBT1" s="521"/>
      <c r="EBU1" s="521"/>
      <c r="EBV1" s="521"/>
      <c r="EBW1" s="521"/>
      <c r="EBX1" s="521" t="s">
        <v>3333</v>
      </c>
      <c r="EBY1" s="521"/>
      <c r="EBZ1" s="521"/>
      <c r="ECA1" s="521"/>
      <c r="ECB1" s="521"/>
      <c r="ECC1" s="521" t="s">
        <v>3333</v>
      </c>
      <c r="ECD1" s="521"/>
      <c r="ECE1" s="521"/>
      <c r="ECF1" s="521"/>
      <c r="ECG1" s="521"/>
      <c r="ECH1" s="521" t="s">
        <v>3333</v>
      </c>
      <c r="ECI1" s="521"/>
      <c r="ECJ1" s="521"/>
      <c r="ECK1" s="521"/>
      <c r="ECL1" s="521"/>
      <c r="ECM1" s="521" t="s">
        <v>3333</v>
      </c>
      <c r="ECN1" s="521"/>
      <c r="ECO1" s="521"/>
      <c r="ECP1" s="521"/>
      <c r="ECQ1" s="521"/>
      <c r="ECR1" s="521" t="s">
        <v>3333</v>
      </c>
      <c r="ECS1" s="521"/>
      <c r="ECT1" s="521"/>
      <c r="ECU1" s="521"/>
      <c r="ECV1" s="521"/>
      <c r="ECW1" s="521" t="s">
        <v>3333</v>
      </c>
      <c r="ECX1" s="521"/>
      <c r="ECY1" s="521"/>
      <c r="ECZ1" s="521"/>
      <c r="EDA1" s="521"/>
      <c r="EDB1" s="521" t="s">
        <v>3333</v>
      </c>
      <c r="EDC1" s="521"/>
      <c r="EDD1" s="521"/>
      <c r="EDE1" s="521"/>
      <c r="EDF1" s="521"/>
      <c r="EDG1" s="521" t="s">
        <v>3333</v>
      </c>
      <c r="EDH1" s="521"/>
      <c r="EDI1" s="521"/>
      <c r="EDJ1" s="521"/>
      <c r="EDK1" s="521"/>
      <c r="EDL1" s="521" t="s">
        <v>3333</v>
      </c>
      <c r="EDM1" s="521"/>
      <c r="EDN1" s="521"/>
      <c r="EDO1" s="521"/>
      <c r="EDP1" s="521"/>
      <c r="EDQ1" s="521" t="s">
        <v>3333</v>
      </c>
      <c r="EDR1" s="521"/>
      <c r="EDS1" s="521"/>
      <c r="EDT1" s="521"/>
      <c r="EDU1" s="521"/>
      <c r="EDV1" s="521" t="s">
        <v>3333</v>
      </c>
      <c r="EDW1" s="521"/>
      <c r="EDX1" s="521"/>
      <c r="EDY1" s="521"/>
      <c r="EDZ1" s="521"/>
      <c r="EEA1" s="521" t="s">
        <v>3333</v>
      </c>
      <c r="EEB1" s="521"/>
      <c r="EEC1" s="521"/>
      <c r="EED1" s="521"/>
      <c r="EEE1" s="521"/>
      <c r="EEF1" s="521" t="s">
        <v>3333</v>
      </c>
      <c r="EEG1" s="521"/>
      <c r="EEH1" s="521"/>
      <c r="EEI1" s="521"/>
      <c r="EEJ1" s="521"/>
      <c r="EEK1" s="521" t="s">
        <v>3333</v>
      </c>
      <c r="EEL1" s="521"/>
      <c r="EEM1" s="521"/>
      <c r="EEN1" s="521"/>
      <c r="EEO1" s="521"/>
      <c r="EEP1" s="521" t="s">
        <v>3333</v>
      </c>
      <c r="EEQ1" s="521"/>
      <c r="EER1" s="521"/>
      <c r="EES1" s="521"/>
      <c r="EET1" s="521"/>
      <c r="EEU1" s="521" t="s">
        <v>3333</v>
      </c>
      <c r="EEV1" s="521"/>
      <c r="EEW1" s="521"/>
      <c r="EEX1" s="521"/>
      <c r="EEY1" s="521"/>
      <c r="EEZ1" s="521" t="s">
        <v>3333</v>
      </c>
      <c r="EFA1" s="521"/>
      <c r="EFB1" s="521"/>
      <c r="EFC1" s="521"/>
      <c r="EFD1" s="521"/>
      <c r="EFE1" s="521" t="s">
        <v>3333</v>
      </c>
      <c r="EFF1" s="521"/>
      <c r="EFG1" s="521"/>
      <c r="EFH1" s="521"/>
      <c r="EFI1" s="521"/>
      <c r="EFJ1" s="521" t="s">
        <v>3333</v>
      </c>
      <c r="EFK1" s="521"/>
      <c r="EFL1" s="521"/>
      <c r="EFM1" s="521"/>
      <c r="EFN1" s="521"/>
      <c r="EFO1" s="521" t="s">
        <v>3333</v>
      </c>
      <c r="EFP1" s="521"/>
      <c r="EFQ1" s="521"/>
      <c r="EFR1" s="521"/>
      <c r="EFS1" s="521"/>
      <c r="EFT1" s="521" t="s">
        <v>3333</v>
      </c>
      <c r="EFU1" s="521"/>
      <c r="EFV1" s="521"/>
      <c r="EFW1" s="521"/>
      <c r="EFX1" s="521"/>
      <c r="EFY1" s="521" t="s">
        <v>3333</v>
      </c>
      <c r="EFZ1" s="521"/>
      <c r="EGA1" s="521"/>
      <c r="EGB1" s="521"/>
      <c r="EGC1" s="521"/>
      <c r="EGD1" s="521" t="s">
        <v>3333</v>
      </c>
      <c r="EGE1" s="521"/>
      <c r="EGF1" s="521"/>
      <c r="EGG1" s="521"/>
      <c r="EGH1" s="521"/>
      <c r="EGI1" s="521" t="s">
        <v>3333</v>
      </c>
      <c r="EGJ1" s="521"/>
      <c r="EGK1" s="521"/>
      <c r="EGL1" s="521"/>
      <c r="EGM1" s="521"/>
      <c r="EGN1" s="521" t="s">
        <v>3333</v>
      </c>
      <c r="EGO1" s="521"/>
      <c r="EGP1" s="521"/>
      <c r="EGQ1" s="521"/>
      <c r="EGR1" s="521"/>
      <c r="EGS1" s="521" t="s">
        <v>3333</v>
      </c>
      <c r="EGT1" s="521"/>
      <c r="EGU1" s="521"/>
      <c r="EGV1" s="521"/>
      <c r="EGW1" s="521"/>
      <c r="EGX1" s="521" t="s">
        <v>3333</v>
      </c>
      <c r="EGY1" s="521"/>
      <c r="EGZ1" s="521"/>
      <c r="EHA1" s="521"/>
      <c r="EHB1" s="521"/>
      <c r="EHC1" s="521" t="s">
        <v>3333</v>
      </c>
      <c r="EHD1" s="521"/>
      <c r="EHE1" s="521"/>
      <c r="EHF1" s="521"/>
      <c r="EHG1" s="521"/>
      <c r="EHH1" s="521" t="s">
        <v>3333</v>
      </c>
      <c r="EHI1" s="521"/>
      <c r="EHJ1" s="521"/>
      <c r="EHK1" s="521"/>
      <c r="EHL1" s="521"/>
      <c r="EHM1" s="521" t="s">
        <v>3333</v>
      </c>
      <c r="EHN1" s="521"/>
      <c r="EHO1" s="521"/>
      <c r="EHP1" s="521"/>
      <c r="EHQ1" s="521"/>
      <c r="EHR1" s="521" t="s">
        <v>3333</v>
      </c>
      <c r="EHS1" s="521"/>
      <c r="EHT1" s="521"/>
      <c r="EHU1" s="521"/>
      <c r="EHV1" s="521"/>
      <c r="EHW1" s="521" t="s">
        <v>3333</v>
      </c>
      <c r="EHX1" s="521"/>
      <c r="EHY1" s="521"/>
      <c r="EHZ1" s="521"/>
      <c r="EIA1" s="521"/>
      <c r="EIB1" s="521" t="s">
        <v>3333</v>
      </c>
      <c r="EIC1" s="521"/>
      <c r="EID1" s="521"/>
      <c r="EIE1" s="521"/>
      <c r="EIF1" s="521"/>
      <c r="EIG1" s="521" t="s">
        <v>3333</v>
      </c>
      <c r="EIH1" s="521"/>
      <c r="EII1" s="521"/>
      <c r="EIJ1" s="521"/>
      <c r="EIK1" s="521"/>
      <c r="EIL1" s="521" t="s">
        <v>3333</v>
      </c>
      <c r="EIM1" s="521"/>
      <c r="EIN1" s="521"/>
      <c r="EIO1" s="521"/>
      <c r="EIP1" s="521"/>
      <c r="EIQ1" s="521" t="s">
        <v>3333</v>
      </c>
      <c r="EIR1" s="521"/>
      <c r="EIS1" s="521"/>
      <c r="EIT1" s="521"/>
      <c r="EIU1" s="521"/>
      <c r="EIV1" s="521" t="s">
        <v>3333</v>
      </c>
      <c r="EIW1" s="521"/>
      <c r="EIX1" s="521"/>
      <c r="EIY1" s="521"/>
      <c r="EIZ1" s="521"/>
      <c r="EJA1" s="521" t="s">
        <v>3333</v>
      </c>
      <c r="EJB1" s="521"/>
      <c r="EJC1" s="521"/>
      <c r="EJD1" s="521"/>
      <c r="EJE1" s="521"/>
      <c r="EJF1" s="521" t="s">
        <v>3333</v>
      </c>
      <c r="EJG1" s="521"/>
      <c r="EJH1" s="521"/>
      <c r="EJI1" s="521"/>
      <c r="EJJ1" s="521"/>
      <c r="EJK1" s="521" t="s">
        <v>3333</v>
      </c>
      <c r="EJL1" s="521"/>
      <c r="EJM1" s="521"/>
      <c r="EJN1" s="521"/>
      <c r="EJO1" s="521"/>
      <c r="EJP1" s="521" t="s">
        <v>3333</v>
      </c>
      <c r="EJQ1" s="521"/>
      <c r="EJR1" s="521"/>
      <c r="EJS1" s="521"/>
      <c r="EJT1" s="521"/>
      <c r="EJU1" s="521" t="s">
        <v>3333</v>
      </c>
      <c r="EJV1" s="521"/>
      <c r="EJW1" s="521"/>
      <c r="EJX1" s="521"/>
      <c r="EJY1" s="521"/>
      <c r="EJZ1" s="521" t="s">
        <v>3333</v>
      </c>
      <c r="EKA1" s="521"/>
      <c r="EKB1" s="521"/>
      <c r="EKC1" s="521"/>
      <c r="EKD1" s="521"/>
      <c r="EKE1" s="521" t="s">
        <v>3333</v>
      </c>
      <c r="EKF1" s="521"/>
      <c r="EKG1" s="521"/>
      <c r="EKH1" s="521"/>
      <c r="EKI1" s="521"/>
      <c r="EKJ1" s="521" t="s">
        <v>3333</v>
      </c>
      <c r="EKK1" s="521"/>
      <c r="EKL1" s="521"/>
      <c r="EKM1" s="521"/>
      <c r="EKN1" s="521"/>
      <c r="EKO1" s="521" t="s">
        <v>3333</v>
      </c>
      <c r="EKP1" s="521"/>
      <c r="EKQ1" s="521"/>
      <c r="EKR1" s="521"/>
      <c r="EKS1" s="521"/>
      <c r="EKT1" s="521" t="s">
        <v>3333</v>
      </c>
      <c r="EKU1" s="521"/>
      <c r="EKV1" s="521"/>
      <c r="EKW1" s="521"/>
      <c r="EKX1" s="521"/>
      <c r="EKY1" s="521" t="s">
        <v>3333</v>
      </c>
      <c r="EKZ1" s="521"/>
      <c r="ELA1" s="521"/>
      <c r="ELB1" s="521"/>
      <c r="ELC1" s="521"/>
      <c r="ELD1" s="521" t="s">
        <v>3333</v>
      </c>
      <c r="ELE1" s="521"/>
      <c r="ELF1" s="521"/>
      <c r="ELG1" s="521"/>
      <c r="ELH1" s="521"/>
      <c r="ELI1" s="521" t="s">
        <v>3333</v>
      </c>
      <c r="ELJ1" s="521"/>
      <c r="ELK1" s="521"/>
      <c r="ELL1" s="521"/>
      <c r="ELM1" s="521"/>
      <c r="ELN1" s="521" t="s">
        <v>3333</v>
      </c>
      <c r="ELO1" s="521"/>
      <c r="ELP1" s="521"/>
      <c r="ELQ1" s="521"/>
      <c r="ELR1" s="521"/>
      <c r="ELS1" s="521" t="s">
        <v>3333</v>
      </c>
      <c r="ELT1" s="521"/>
      <c r="ELU1" s="521"/>
      <c r="ELV1" s="521"/>
      <c r="ELW1" s="521"/>
      <c r="ELX1" s="521" t="s">
        <v>3333</v>
      </c>
      <c r="ELY1" s="521"/>
      <c r="ELZ1" s="521"/>
      <c r="EMA1" s="521"/>
      <c r="EMB1" s="521"/>
      <c r="EMC1" s="521" t="s">
        <v>3333</v>
      </c>
      <c r="EMD1" s="521"/>
      <c r="EME1" s="521"/>
      <c r="EMF1" s="521"/>
      <c r="EMG1" s="521"/>
      <c r="EMH1" s="521" t="s">
        <v>3333</v>
      </c>
      <c r="EMI1" s="521"/>
      <c r="EMJ1" s="521"/>
      <c r="EMK1" s="521"/>
      <c r="EML1" s="521"/>
      <c r="EMM1" s="521" t="s">
        <v>3333</v>
      </c>
      <c r="EMN1" s="521"/>
      <c r="EMO1" s="521"/>
      <c r="EMP1" s="521"/>
      <c r="EMQ1" s="521"/>
      <c r="EMR1" s="521" t="s">
        <v>3333</v>
      </c>
      <c r="EMS1" s="521"/>
      <c r="EMT1" s="521"/>
      <c r="EMU1" s="521"/>
      <c r="EMV1" s="521"/>
      <c r="EMW1" s="521" t="s">
        <v>3333</v>
      </c>
      <c r="EMX1" s="521"/>
      <c r="EMY1" s="521"/>
      <c r="EMZ1" s="521"/>
      <c r="ENA1" s="521"/>
      <c r="ENB1" s="521" t="s">
        <v>3333</v>
      </c>
      <c r="ENC1" s="521"/>
      <c r="END1" s="521"/>
      <c r="ENE1" s="521"/>
      <c r="ENF1" s="521"/>
      <c r="ENG1" s="521" t="s">
        <v>3333</v>
      </c>
      <c r="ENH1" s="521"/>
      <c r="ENI1" s="521"/>
      <c r="ENJ1" s="521"/>
      <c r="ENK1" s="521"/>
      <c r="ENL1" s="521" t="s">
        <v>3333</v>
      </c>
      <c r="ENM1" s="521"/>
      <c r="ENN1" s="521"/>
      <c r="ENO1" s="521"/>
      <c r="ENP1" s="521"/>
      <c r="ENQ1" s="521" t="s">
        <v>3333</v>
      </c>
      <c r="ENR1" s="521"/>
      <c r="ENS1" s="521"/>
      <c r="ENT1" s="521"/>
      <c r="ENU1" s="521"/>
      <c r="ENV1" s="521" t="s">
        <v>3333</v>
      </c>
      <c r="ENW1" s="521"/>
      <c r="ENX1" s="521"/>
      <c r="ENY1" s="521"/>
      <c r="ENZ1" s="521"/>
      <c r="EOA1" s="521" t="s">
        <v>3333</v>
      </c>
      <c r="EOB1" s="521"/>
      <c r="EOC1" s="521"/>
      <c r="EOD1" s="521"/>
      <c r="EOE1" s="521"/>
      <c r="EOF1" s="521" t="s">
        <v>3333</v>
      </c>
      <c r="EOG1" s="521"/>
      <c r="EOH1" s="521"/>
      <c r="EOI1" s="521"/>
      <c r="EOJ1" s="521"/>
      <c r="EOK1" s="521" t="s">
        <v>3333</v>
      </c>
      <c r="EOL1" s="521"/>
      <c r="EOM1" s="521"/>
      <c r="EON1" s="521"/>
      <c r="EOO1" s="521"/>
      <c r="EOP1" s="521" t="s">
        <v>3333</v>
      </c>
      <c r="EOQ1" s="521"/>
      <c r="EOR1" s="521"/>
      <c r="EOS1" s="521"/>
      <c r="EOT1" s="521"/>
      <c r="EOU1" s="521" t="s">
        <v>3333</v>
      </c>
      <c r="EOV1" s="521"/>
      <c r="EOW1" s="521"/>
      <c r="EOX1" s="521"/>
      <c r="EOY1" s="521"/>
      <c r="EOZ1" s="521" t="s">
        <v>3333</v>
      </c>
      <c r="EPA1" s="521"/>
      <c r="EPB1" s="521"/>
      <c r="EPC1" s="521"/>
      <c r="EPD1" s="521"/>
      <c r="EPE1" s="521" t="s">
        <v>3333</v>
      </c>
      <c r="EPF1" s="521"/>
      <c r="EPG1" s="521"/>
      <c r="EPH1" s="521"/>
      <c r="EPI1" s="521"/>
      <c r="EPJ1" s="521" t="s">
        <v>3333</v>
      </c>
      <c r="EPK1" s="521"/>
      <c r="EPL1" s="521"/>
      <c r="EPM1" s="521"/>
      <c r="EPN1" s="521"/>
      <c r="EPO1" s="521" t="s">
        <v>3333</v>
      </c>
      <c r="EPP1" s="521"/>
      <c r="EPQ1" s="521"/>
      <c r="EPR1" s="521"/>
      <c r="EPS1" s="521"/>
      <c r="EPT1" s="521" t="s">
        <v>3333</v>
      </c>
      <c r="EPU1" s="521"/>
      <c r="EPV1" s="521"/>
      <c r="EPW1" s="521"/>
      <c r="EPX1" s="521"/>
      <c r="EPY1" s="521" t="s">
        <v>3333</v>
      </c>
      <c r="EPZ1" s="521"/>
      <c r="EQA1" s="521"/>
      <c r="EQB1" s="521"/>
      <c r="EQC1" s="521"/>
      <c r="EQD1" s="521" t="s">
        <v>3333</v>
      </c>
      <c r="EQE1" s="521"/>
      <c r="EQF1" s="521"/>
      <c r="EQG1" s="521"/>
      <c r="EQH1" s="521"/>
      <c r="EQI1" s="521" t="s">
        <v>3333</v>
      </c>
      <c r="EQJ1" s="521"/>
      <c r="EQK1" s="521"/>
      <c r="EQL1" s="521"/>
      <c r="EQM1" s="521"/>
      <c r="EQN1" s="521" t="s">
        <v>3333</v>
      </c>
      <c r="EQO1" s="521"/>
      <c r="EQP1" s="521"/>
      <c r="EQQ1" s="521"/>
      <c r="EQR1" s="521"/>
      <c r="EQS1" s="521" t="s">
        <v>3333</v>
      </c>
      <c r="EQT1" s="521"/>
      <c r="EQU1" s="521"/>
      <c r="EQV1" s="521"/>
      <c r="EQW1" s="521"/>
      <c r="EQX1" s="521" t="s">
        <v>3333</v>
      </c>
      <c r="EQY1" s="521"/>
      <c r="EQZ1" s="521"/>
      <c r="ERA1" s="521"/>
      <c r="ERB1" s="521"/>
      <c r="ERC1" s="521" t="s">
        <v>3333</v>
      </c>
      <c r="ERD1" s="521"/>
      <c r="ERE1" s="521"/>
      <c r="ERF1" s="521"/>
      <c r="ERG1" s="521"/>
      <c r="ERH1" s="521" t="s">
        <v>3333</v>
      </c>
      <c r="ERI1" s="521"/>
      <c r="ERJ1" s="521"/>
      <c r="ERK1" s="521"/>
      <c r="ERL1" s="521"/>
      <c r="ERM1" s="521" t="s">
        <v>3333</v>
      </c>
      <c r="ERN1" s="521"/>
      <c r="ERO1" s="521"/>
      <c r="ERP1" s="521"/>
      <c r="ERQ1" s="521"/>
      <c r="ERR1" s="521" t="s">
        <v>3333</v>
      </c>
      <c r="ERS1" s="521"/>
      <c r="ERT1" s="521"/>
      <c r="ERU1" s="521"/>
      <c r="ERV1" s="521"/>
      <c r="ERW1" s="521" t="s">
        <v>3333</v>
      </c>
      <c r="ERX1" s="521"/>
      <c r="ERY1" s="521"/>
      <c r="ERZ1" s="521"/>
      <c r="ESA1" s="521"/>
      <c r="ESB1" s="521" t="s">
        <v>3333</v>
      </c>
      <c r="ESC1" s="521"/>
      <c r="ESD1" s="521"/>
      <c r="ESE1" s="521"/>
      <c r="ESF1" s="521"/>
      <c r="ESG1" s="521" t="s">
        <v>3333</v>
      </c>
      <c r="ESH1" s="521"/>
      <c r="ESI1" s="521"/>
      <c r="ESJ1" s="521"/>
      <c r="ESK1" s="521"/>
      <c r="ESL1" s="521" t="s">
        <v>3333</v>
      </c>
      <c r="ESM1" s="521"/>
      <c r="ESN1" s="521"/>
      <c r="ESO1" s="521"/>
      <c r="ESP1" s="521"/>
      <c r="ESQ1" s="521" t="s">
        <v>3333</v>
      </c>
      <c r="ESR1" s="521"/>
      <c r="ESS1" s="521"/>
      <c r="EST1" s="521"/>
      <c r="ESU1" s="521"/>
      <c r="ESV1" s="521" t="s">
        <v>3333</v>
      </c>
      <c r="ESW1" s="521"/>
      <c r="ESX1" s="521"/>
      <c r="ESY1" s="521"/>
      <c r="ESZ1" s="521"/>
      <c r="ETA1" s="521" t="s">
        <v>3333</v>
      </c>
      <c r="ETB1" s="521"/>
      <c r="ETC1" s="521"/>
      <c r="ETD1" s="521"/>
      <c r="ETE1" s="521"/>
      <c r="ETF1" s="521" t="s">
        <v>3333</v>
      </c>
      <c r="ETG1" s="521"/>
      <c r="ETH1" s="521"/>
      <c r="ETI1" s="521"/>
      <c r="ETJ1" s="521"/>
      <c r="ETK1" s="521" t="s">
        <v>3333</v>
      </c>
      <c r="ETL1" s="521"/>
      <c r="ETM1" s="521"/>
      <c r="ETN1" s="521"/>
      <c r="ETO1" s="521"/>
      <c r="ETP1" s="521" t="s">
        <v>3333</v>
      </c>
      <c r="ETQ1" s="521"/>
      <c r="ETR1" s="521"/>
      <c r="ETS1" s="521"/>
      <c r="ETT1" s="521"/>
      <c r="ETU1" s="521" t="s">
        <v>3333</v>
      </c>
      <c r="ETV1" s="521"/>
      <c r="ETW1" s="521"/>
      <c r="ETX1" s="521"/>
      <c r="ETY1" s="521"/>
      <c r="ETZ1" s="521" t="s">
        <v>3333</v>
      </c>
      <c r="EUA1" s="521"/>
      <c r="EUB1" s="521"/>
      <c r="EUC1" s="521"/>
      <c r="EUD1" s="521"/>
      <c r="EUE1" s="521" t="s">
        <v>3333</v>
      </c>
      <c r="EUF1" s="521"/>
      <c r="EUG1" s="521"/>
      <c r="EUH1" s="521"/>
      <c r="EUI1" s="521"/>
      <c r="EUJ1" s="521" t="s">
        <v>3333</v>
      </c>
      <c r="EUK1" s="521"/>
      <c r="EUL1" s="521"/>
      <c r="EUM1" s="521"/>
      <c r="EUN1" s="521"/>
      <c r="EUO1" s="521" t="s">
        <v>3333</v>
      </c>
      <c r="EUP1" s="521"/>
      <c r="EUQ1" s="521"/>
      <c r="EUR1" s="521"/>
      <c r="EUS1" s="521"/>
      <c r="EUT1" s="521" t="s">
        <v>3333</v>
      </c>
      <c r="EUU1" s="521"/>
      <c r="EUV1" s="521"/>
      <c r="EUW1" s="521"/>
      <c r="EUX1" s="521"/>
      <c r="EUY1" s="521" t="s">
        <v>3333</v>
      </c>
      <c r="EUZ1" s="521"/>
      <c r="EVA1" s="521"/>
      <c r="EVB1" s="521"/>
      <c r="EVC1" s="521"/>
      <c r="EVD1" s="521" t="s">
        <v>3333</v>
      </c>
      <c r="EVE1" s="521"/>
      <c r="EVF1" s="521"/>
      <c r="EVG1" s="521"/>
      <c r="EVH1" s="521"/>
      <c r="EVI1" s="521" t="s">
        <v>3333</v>
      </c>
      <c r="EVJ1" s="521"/>
      <c r="EVK1" s="521"/>
      <c r="EVL1" s="521"/>
      <c r="EVM1" s="521"/>
      <c r="EVN1" s="521" t="s">
        <v>3333</v>
      </c>
      <c r="EVO1" s="521"/>
      <c r="EVP1" s="521"/>
      <c r="EVQ1" s="521"/>
      <c r="EVR1" s="521"/>
      <c r="EVS1" s="521" t="s">
        <v>3333</v>
      </c>
      <c r="EVT1" s="521"/>
      <c r="EVU1" s="521"/>
      <c r="EVV1" s="521"/>
      <c r="EVW1" s="521"/>
      <c r="EVX1" s="521" t="s">
        <v>3333</v>
      </c>
      <c r="EVY1" s="521"/>
      <c r="EVZ1" s="521"/>
      <c r="EWA1" s="521"/>
      <c r="EWB1" s="521"/>
      <c r="EWC1" s="521" t="s">
        <v>3333</v>
      </c>
      <c r="EWD1" s="521"/>
      <c r="EWE1" s="521"/>
      <c r="EWF1" s="521"/>
      <c r="EWG1" s="521"/>
      <c r="EWH1" s="521" t="s">
        <v>3333</v>
      </c>
      <c r="EWI1" s="521"/>
      <c r="EWJ1" s="521"/>
      <c r="EWK1" s="521"/>
      <c r="EWL1" s="521"/>
      <c r="EWM1" s="521" t="s">
        <v>3333</v>
      </c>
      <c r="EWN1" s="521"/>
      <c r="EWO1" s="521"/>
      <c r="EWP1" s="521"/>
      <c r="EWQ1" s="521"/>
      <c r="EWR1" s="521" t="s">
        <v>3333</v>
      </c>
      <c r="EWS1" s="521"/>
      <c r="EWT1" s="521"/>
      <c r="EWU1" s="521"/>
      <c r="EWV1" s="521"/>
      <c r="EWW1" s="521" t="s">
        <v>3333</v>
      </c>
      <c r="EWX1" s="521"/>
      <c r="EWY1" s="521"/>
      <c r="EWZ1" s="521"/>
      <c r="EXA1" s="521"/>
      <c r="EXB1" s="521" t="s">
        <v>3333</v>
      </c>
      <c r="EXC1" s="521"/>
      <c r="EXD1" s="521"/>
      <c r="EXE1" s="521"/>
      <c r="EXF1" s="521"/>
      <c r="EXG1" s="521" t="s">
        <v>3333</v>
      </c>
      <c r="EXH1" s="521"/>
      <c r="EXI1" s="521"/>
      <c r="EXJ1" s="521"/>
      <c r="EXK1" s="521"/>
      <c r="EXL1" s="521" t="s">
        <v>3333</v>
      </c>
      <c r="EXM1" s="521"/>
      <c r="EXN1" s="521"/>
      <c r="EXO1" s="521"/>
      <c r="EXP1" s="521"/>
      <c r="EXQ1" s="521" t="s">
        <v>3333</v>
      </c>
      <c r="EXR1" s="521"/>
      <c r="EXS1" s="521"/>
      <c r="EXT1" s="521"/>
      <c r="EXU1" s="521"/>
      <c r="EXV1" s="521" t="s">
        <v>3333</v>
      </c>
      <c r="EXW1" s="521"/>
      <c r="EXX1" s="521"/>
      <c r="EXY1" s="521"/>
      <c r="EXZ1" s="521"/>
      <c r="EYA1" s="521" t="s">
        <v>3333</v>
      </c>
      <c r="EYB1" s="521"/>
      <c r="EYC1" s="521"/>
      <c r="EYD1" s="521"/>
      <c r="EYE1" s="521"/>
      <c r="EYF1" s="521" t="s">
        <v>3333</v>
      </c>
      <c r="EYG1" s="521"/>
      <c r="EYH1" s="521"/>
      <c r="EYI1" s="521"/>
      <c r="EYJ1" s="521"/>
      <c r="EYK1" s="521" t="s">
        <v>3333</v>
      </c>
      <c r="EYL1" s="521"/>
      <c r="EYM1" s="521"/>
      <c r="EYN1" s="521"/>
      <c r="EYO1" s="521"/>
      <c r="EYP1" s="521" t="s">
        <v>3333</v>
      </c>
      <c r="EYQ1" s="521"/>
      <c r="EYR1" s="521"/>
      <c r="EYS1" s="521"/>
      <c r="EYT1" s="521"/>
      <c r="EYU1" s="521" t="s">
        <v>3333</v>
      </c>
      <c r="EYV1" s="521"/>
      <c r="EYW1" s="521"/>
      <c r="EYX1" s="521"/>
      <c r="EYY1" s="521"/>
      <c r="EYZ1" s="521" t="s">
        <v>3333</v>
      </c>
      <c r="EZA1" s="521"/>
      <c r="EZB1" s="521"/>
      <c r="EZC1" s="521"/>
      <c r="EZD1" s="521"/>
      <c r="EZE1" s="521" t="s">
        <v>3333</v>
      </c>
      <c r="EZF1" s="521"/>
      <c r="EZG1" s="521"/>
      <c r="EZH1" s="521"/>
      <c r="EZI1" s="521"/>
      <c r="EZJ1" s="521" t="s">
        <v>3333</v>
      </c>
      <c r="EZK1" s="521"/>
      <c r="EZL1" s="521"/>
      <c r="EZM1" s="521"/>
      <c r="EZN1" s="521"/>
      <c r="EZO1" s="521" t="s">
        <v>3333</v>
      </c>
      <c r="EZP1" s="521"/>
      <c r="EZQ1" s="521"/>
      <c r="EZR1" s="521"/>
      <c r="EZS1" s="521"/>
      <c r="EZT1" s="521" t="s">
        <v>3333</v>
      </c>
      <c r="EZU1" s="521"/>
      <c r="EZV1" s="521"/>
      <c r="EZW1" s="521"/>
      <c r="EZX1" s="521"/>
      <c r="EZY1" s="521" t="s">
        <v>3333</v>
      </c>
      <c r="EZZ1" s="521"/>
      <c r="FAA1" s="521"/>
      <c r="FAB1" s="521"/>
      <c r="FAC1" s="521"/>
      <c r="FAD1" s="521" t="s">
        <v>3333</v>
      </c>
      <c r="FAE1" s="521"/>
      <c r="FAF1" s="521"/>
      <c r="FAG1" s="521"/>
      <c r="FAH1" s="521"/>
      <c r="FAI1" s="521" t="s">
        <v>3333</v>
      </c>
      <c r="FAJ1" s="521"/>
      <c r="FAK1" s="521"/>
      <c r="FAL1" s="521"/>
      <c r="FAM1" s="521"/>
      <c r="FAN1" s="521" t="s">
        <v>3333</v>
      </c>
      <c r="FAO1" s="521"/>
      <c r="FAP1" s="521"/>
      <c r="FAQ1" s="521"/>
      <c r="FAR1" s="521"/>
      <c r="FAS1" s="521" t="s">
        <v>3333</v>
      </c>
      <c r="FAT1" s="521"/>
      <c r="FAU1" s="521"/>
      <c r="FAV1" s="521"/>
      <c r="FAW1" s="521"/>
      <c r="FAX1" s="521" t="s">
        <v>3333</v>
      </c>
      <c r="FAY1" s="521"/>
      <c r="FAZ1" s="521"/>
      <c r="FBA1" s="521"/>
      <c r="FBB1" s="521"/>
      <c r="FBC1" s="521" t="s">
        <v>3333</v>
      </c>
      <c r="FBD1" s="521"/>
      <c r="FBE1" s="521"/>
      <c r="FBF1" s="521"/>
      <c r="FBG1" s="521"/>
      <c r="FBH1" s="521" t="s">
        <v>3333</v>
      </c>
      <c r="FBI1" s="521"/>
      <c r="FBJ1" s="521"/>
      <c r="FBK1" s="521"/>
      <c r="FBL1" s="521"/>
      <c r="FBM1" s="521" t="s">
        <v>3333</v>
      </c>
      <c r="FBN1" s="521"/>
      <c r="FBO1" s="521"/>
      <c r="FBP1" s="521"/>
      <c r="FBQ1" s="521"/>
      <c r="FBR1" s="521" t="s">
        <v>3333</v>
      </c>
      <c r="FBS1" s="521"/>
      <c r="FBT1" s="521"/>
      <c r="FBU1" s="521"/>
      <c r="FBV1" s="521"/>
      <c r="FBW1" s="521" t="s">
        <v>3333</v>
      </c>
      <c r="FBX1" s="521"/>
      <c r="FBY1" s="521"/>
      <c r="FBZ1" s="521"/>
      <c r="FCA1" s="521"/>
      <c r="FCB1" s="521" t="s">
        <v>3333</v>
      </c>
      <c r="FCC1" s="521"/>
      <c r="FCD1" s="521"/>
      <c r="FCE1" s="521"/>
      <c r="FCF1" s="521"/>
      <c r="FCG1" s="521" t="s">
        <v>3333</v>
      </c>
      <c r="FCH1" s="521"/>
      <c r="FCI1" s="521"/>
      <c r="FCJ1" s="521"/>
      <c r="FCK1" s="521"/>
      <c r="FCL1" s="521" t="s">
        <v>3333</v>
      </c>
      <c r="FCM1" s="521"/>
      <c r="FCN1" s="521"/>
      <c r="FCO1" s="521"/>
      <c r="FCP1" s="521"/>
      <c r="FCQ1" s="521" t="s">
        <v>3333</v>
      </c>
      <c r="FCR1" s="521"/>
      <c r="FCS1" s="521"/>
      <c r="FCT1" s="521"/>
      <c r="FCU1" s="521"/>
      <c r="FCV1" s="521" t="s">
        <v>3333</v>
      </c>
      <c r="FCW1" s="521"/>
      <c r="FCX1" s="521"/>
      <c r="FCY1" s="521"/>
      <c r="FCZ1" s="521"/>
      <c r="FDA1" s="521" t="s">
        <v>3333</v>
      </c>
      <c r="FDB1" s="521"/>
      <c r="FDC1" s="521"/>
      <c r="FDD1" s="521"/>
      <c r="FDE1" s="521"/>
      <c r="FDF1" s="521" t="s">
        <v>3333</v>
      </c>
      <c r="FDG1" s="521"/>
      <c r="FDH1" s="521"/>
      <c r="FDI1" s="521"/>
      <c r="FDJ1" s="521"/>
      <c r="FDK1" s="521" t="s">
        <v>3333</v>
      </c>
      <c r="FDL1" s="521"/>
      <c r="FDM1" s="521"/>
      <c r="FDN1" s="521"/>
      <c r="FDO1" s="521"/>
      <c r="FDP1" s="521" t="s">
        <v>3333</v>
      </c>
      <c r="FDQ1" s="521"/>
      <c r="FDR1" s="521"/>
      <c r="FDS1" s="521"/>
      <c r="FDT1" s="521"/>
      <c r="FDU1" s="521" t="s">
        <v>3333</v>
      </c>
      <c r="FDV1" s="521"/>
      <c r="FDW1" s="521"/>
      <c r="FDX1" s="521"/>
      <c r="FDY1" s="521"/>
      <c r="FDZ1" s="521" t="s">
        <v>3333</v>
      </c>
      <c r="FEA1" s="521"/>
      <c r="FEB1" s="521"/>
      <c r="FEC1" s="521"/>
      <c r="FED1" s="521"/>
      <c r="FEE1" s="521" t="s">
        <v>3333</v>
      </c>
      <c r="FEF1" s="521"/>
      <c r="FEG1" s="521"/>
      <c r="FEH1" s="521"/>
      <c r="FEI1" s="521"/>
      <c r="FEJ1" s="521" t="s">
        <v>3333</v>
      </c>
      <c r="FEK1" s="521"/>
      <c r="FEL1" s="521"/>
      <c r="FEM1" s="521"/>
      <c r="FEN1" s="521"/>
      <c r="FEO1" s="521" t="s">
        <v>3333</v>
      </c>
      <c r="FEP1" s="521"/>
      <c r="FEQ1" s="521"/>
      <c r="FER1" s="521"/>
      <c r="FES1" s="521"/>
      <c r="FET1" s="521" t="s">
        <v>3333</v>
      </c>
      <c r="FEU1" s="521"/>
      <c r="FEV1" s="521"/>
      <c r="FEW1" s="521"/>
      <c r="FEX1" s="521"/>
      <c r="FEY1" s="521" t="s">
        <v>3333</v>
      </c>
      <c r="FEZ1" s="521"/>
      <c r="FFA1" s="521"/>
      <c r="FFB1" s="521"/>
      <c r="FFC1" s="521"/>
      <c r="FFD1" s="521" t="s">
        <v>3333</v>
      </c>
      <c r="FFE1" s="521"/>
      <c r="FFF1" s="521"/>
      <c r="FFG1" s="521"/>
      <c r="FFH1" s="521"/>
      <c r="FFI1" s="521" t="s">
        <v>3333</v>
      </c>
      <c r="FFJ1" s="521"/>
      <c r="FFK1" s="521"/>
      <c r="FFL1" s="521"/>
      <c r="FFM1" s="521"/>
      <c r="FFN1" s="521" t="s">
        <v>3333</v>
      </c>
      <c r="FFO1" s="521"/>
      <c r="FFP1" s="521"/>
      <c r="FFQ1" s="521"/>
      <c r="FFR1" s="521"/>
      <c r="FFS1" s="521" t="s">
        <v>3333</v>
      </c>
      <c r="FFT1" s="521"/>
      <c r="FFU1" s="521"/>
      <c r="FFV1" s="521"/>
      <c r="FFW1" s="521"/>
      <c r="FFX1" s="521" t="s">
        <v>3333</v>
      </c>
      <c r="FFY1" s="521"/>
      <c r="FFZ1" s="521"/>
      <c r="FGA1" s="521"/>
      <c r="FGB1" s="521"/>
      <c r="FGC1" s="521" t="s">
        <v>3333</v>
      </c>
      <c r="FGD1" s="521"/>
      <c r="FGE1" s="521"/>
      <c r="FGF1" s="521"/>
      <c r="FGG1" s="521"/>
      <c r="FGH1" s="521" t="s">
        <v>3333</v>
      </c>
      <c r="FGI1" s="521"/>
      <c r="FGJ1" s="521"/>
      <c r="FGK1" s="521"/>
      <c r="FGL1" s="521"/>
      <c r="FGM1" s="521" t="s">
        <v>3333</v>
      </c>
      <c r="FGN1" s="521"/>
      <c r="FGO1" s="521"/>
      <c r="FGP1" s="521"/>
      <c r="FGQ1" s="521"/>
      <c r="FGR1" s="521" t="s">
        <v>3333</v>
      </c>
      <c r="FGS1" s="521"/>
      <c r="FGT1" s="521"/>
      <c r="FGU1" s="521"/>
      <c r="FGV1" s="521"/>
      <c r="FGW1" s="521" t="s">
        <v>3333</v>
      </c>
      <c r="FGX1" s="521"/>
      <c r="FGY1" s="521"/>
      <c r="FGZ1" s="521"/>
      <c r="FHA1" s="521"/>
      <c r="FHB1" s="521" t="s">
        <v>3333</v>
      </c>
      <c r="FHC1" s="521"/>
      <c r="FHD1" s="521"/>
      <c r="FHE1" s="521"/>
      <c r="FHF1" s="521"/>
      <c r="FHG1" s="521" t="s">
        <v>3333</v>
      </c>
      <c r="FHH1" s="521"/>
      <c r="FHI1" s="521"/>
      <c r="FHJ1" s="521"/>
      <c r="FHK1" s="521"/>
      <c r="FHL1" s="521" t="s">
        <v>3333</v>
      </c>
      <c r="FHM1" s="521"/>
      <c r="FHN1" s="521"/>
      <c r="FHO1" s="521"/>
      <c r="FHP1" s="521"/>
      <c r="FHQ1" s="521" t="s">
        <v>3333</v>
      </c>
      <c r="FHR1" s="521"/>
      <c r="FHS1" s="521"/>
      <c r="FHT1" s="521"/>
      <c r="FHU1" s="521"/>
      <c r="FHV1" s="521" t="s">
        <v>3333</v>
      </c>
      <c r="FHW1" s="521"/>
      <c r="FHX1" s="521"/>
      <c r="FHY1" s="521"/>
      <c r="FHZ1" s="521"/>
      <c r="FIA1" s="521" t="s">
        <v>3333</v>
      </c>
      <c r="FIB1" s="521"/>
      <c r="FIC1" s="521"/>
      <c r="FID1" s="521"/>
      <c r="FIE1" s="521"/>
      <c r="FIF1" s="521" t="s">
        <v>3333</v>
      </c>
      <c r="FIG1" s="521"/>
      <c r="FIH1" s="521"/>
      <c r="FII1" s="521"/>
      <c r="FIJ1" s="521"/>
      <c r="FIK1" s="521" t="s">
        <v>3333</v>
      </c>
      <c r="FIL1" s="521"/>
      <c r="FIM1" s="521"/>
      <c r="FIN1" s="521"/>
      <c r="FIO1" s="521"/>
      <c r="FIP1" s="521" t="s">
        <v>3333</v>
      </c>
      <c r="FIQ1" s="521"/>
      <c r="FIR1" s="521"/>
      <c r="FIS1" s="521"/>
      <c r="FIT1" s="521"/>
      <c r="FIU1" s="521" t="s">
        <v>3333</v>
      </c>
      <c r="FIV1" s="521"/>
      <c r="FIW1" s="521"/>
      <c r="FIX1" s="521"/>
      <c r="FIY1" s="521"/>
      <c r="FIZ1" s="521" t="s">
        <v>3333</v>
      </c>
      <c r="FJA1" s="521"/>
      <c r="FJB1" s="521"/>
      <c r="FJC1" s="521"/>
      <c r="FJD1" s="521"/>
      <c r="FJE1" s="521" t="s">
        <v>3333</v>
      </c>
      <c r="FJF1" s="521"/>
      <c r="FJG1" s="521"/>
      <c r="FJH1" s="521"/>
      <c r="FJI1" s="521"/>
      <c r="FJJ1" s="521" t="s">
        <v>3333</v>
      </c>
      <c r="FJK1" s="521"/>
      <c r="FJL1" s="521"/>
      <c r="FJM1" s="521"/>
      <c r="FJN1" s="521"/>
      <c r="FJO1" s="521" t="s">
        <v>3333</v>
      </c>
      <c r="FJP1" s="521"/>
      <c r="FJQ1" s="521"/>
      <c r="FJR1" s="521"/>
      <c r="FJS1" s="521"/>
      <c r="FJT1" s="521" t="s">
        <v>3333</v>
      </c>
      <c r="FJU1" s="521"/>
      <c r="FJV1" s="521"/>
      <c r="FJW1" s="521"/>
      <c r="FJX1" s="521"/>
      <c r="FJY1" s="521" t="s">
        <v>3333</v>
      </c>
      <c r="FJZ1" s="521"/>
      <c r="FKA1" s="521"/>
      <c r="FKB1" s="521"/>
      <c r="FKC1" s="521"/>
      <c r="FKD1" s="521" t="s">
        <v>3333</v>
      </c>
      <c r="FKE1" s="521"/>
      <c r="FKF1" s="521"/>
      <c r="FKG1" s="521"/>
      <c r="FKH1" s="521"/>
      <c r="FKI1" s="521" t="s">
        <v>3333</v>
      </c>
      <c r="FKJ1" s="521"/>
      <c r="FKK1" s="521"/>
      <c r="FKL1" s="521"/>
      <c r="FKM1" s="521"/>
      <c r="FKN1" s="521" t="s">
        <v>3333</v>
      </c>
      <c r="FKO1" s="521"/>
      <c r="FKP1" s="521"/>
      <c r="FKQ1" s="521"/>
      <c r="FKR1" s="521"/>
      <c r="FKS1" s="521" t="s">
        <v>3333</v>
      </c>
      <c r="FKT1" s="521"/>
      <c r="FKU1" s="521"/>
      <c r="FKV1" s="521"/>
      <c r="FKW1" s="521"/>
      <c r="FKX1" s="521" t="s">
        <v>3333</v>
      </c>
      <c r="FKY1" s="521"/>
      <c r="FKZ1" s="521"/>
      <c r="FLA1" s="521"/>
      <c r="FLB1" s="521"/>
      <c r="FLC1" s="521" t="s">
        <v>3333</v>
      </c>
      <c r="FLD1" s="521"/>
      <c r="FLE1" s="521"/>
      <c r="FLF1" s="521"/>
      <c r="FLG1" s="521"/>
      <c r="FLH1" s="521" t="s">
        <v>3333</v>
      </c>
      <c r="FLI1" s="521"/>
      <c r="FLJ1" s="521"/>
      <c r="FLK1" s="521"/>
      <c r="FLL1" s="521"/>
      <c r="FLM1" s="521" t="s">
        <v>3333</v>
      </c>
      <c r="FLN1" s="521"/>
      <c r="FLO1" s="521"/>
      <c r="FLP1" s="521"/>
      <c r="FLQ1" s="521"/>
      <c r="FLR1" s="521" t="s">
        <v>3333</v>
      </c>
      <c r="FLS1" s="521"/>
      <c r="FLT1" s="521"/>
      <c r="FLU1" s="521"/>
      <c r="FLV1" s="521"/>
      <c r="FLW1" s="521" t="s">
        <v>3333</v>
      </c>
      <c r="FLX1" s="521"/>
      <c r="FLY1" s="521"/>
      <c r="FLZ1" s="521"/>
      <c r="FMA1" s="521"/>
      <c r="FMB1" s="521" t="s">
        <v>3333</v>
      </c>
      <c r="FMC1" s="521"/>
      <c r="FMD1" s="521"/>
      <c r="FME1" s="521"/>
      <c r="FMF1" s="521"/>
      <c r="FMG1" s="521" t="s">
        <v>3333</v>
      </c>
      <c r="FMH1" s="521"/>
      <c r="FMI1" s="521"/>
      <c r="FMJ1" s="521"/>
      <c r="FMK1" s="521"/>
      <c r="FML1" s="521" t="s">
        <v>3333</v>
      </c>
      <c r="FMM1" s="521"/>
      <c r="FMN1" s="521"/>
      <c r="FMO1" s="521"/>
      <c r="FMP1" s="521"/>
      <c r="FMQ1" s="521" t="s">
        <v>3333</v>
      </c>
      <c r="FMR1" s="521"/>
      <c r="FMS1" s="521"/>
      <c r="FMT1" s="521"/>
      <c r="FMU1" s="521"/>
      <c r="FMV1" s="521" t="s">
        <v>3333</v>
      </c>
      <c r="FMW1" s="521"/>
      <c r="FMX1" s="521"/>
      <c r="FMY1" s="521"/>
      <c r="FMZ1" s="521"/>
      <c r="FNA1" s="521" t="s">
        <v>3333</v>
      </c>
      <c r="FNB1" s="521"/>
      <c r="FNC1" s="521"/>
      <c r="FND1" s="521"/>
      <c r="FNE1" s="521"/>
      <c r="FNF1" s="521" t="s">
        <v>3333</v>
      </c>
      <c r="FNG1" s="521"/>
      <c r="FNH1" s="521"/>
      <c r="FNI1" s="521"/>
      <c r="FNJ1" s="521"/>
      <c r="FNK1" s="521" t="s">
        <v>3333</v>
      </c>
      <c r="FNL1" s="521"/>
      <c r="FNM1" s="521"/>
      <c r="FNN1" s="521"/>
      <c r="FNO1" s="521"/>
      <c r="FNP1" s="521" t="s">
        <v>3333</v>
      </c>
      <c r="FNQ1" s="521"/>
      <c r="FNR1" s="521"/>
      <c r="FNS1" s="521"/>
      <c r="FNT1" s="521"/>
      <c r="FNU1" s="521" t="s">
        <v>3333</v>
      </c>
      <c r="FNV1" s="521"/>
      <c r="FNW1" s="521"/>
      <c r="FNX1" s="521"/>
      <c r="FNY1" s="521"/>
      <c r="FNZ1" s="521" t="s">
        <v>3333</v>
      </c>
      <c r="FOA1" s="521"/>
      <c r="FOB1" s="521"/>
      <c r="FOC1" s="521"/>
      <c r="FOD1" s="521"/>
      <c r="FOE1" s="521" t="s">
        <v>3333</v>
      </c>
      <c r="FOF1" s="521"/>
      <c r="FOG1" s="521"/>
      <c r="FOH1" s="521"/>
      <c r="FOI1" s="521"/>
      <c r="FOJ1" s="521" t="s">
        <v>3333</v>
      </c>
      <c r="FOK1" s="521"/>
      <c r="FOL1" s="521"/>
      <c r="FOM1" s="521"/>
      <c r="FON1" s="521"/>
      <c r="FOO1" s="521" t="s">
        <v>3333</v>
      </c>
      <c r="FOP1" s="521"/>
      <c r="FOQ1" s="521"/>
      <c r="FOR1" s="521"/>
      <c r="FOS1" s="521"/>
      <c r="FOT1" s="521" t="s">
        <v>3333</v>
      </c>
      <c r="FOU1" s="521"/>
      <c r="FOV1" s="521"/>
      <c r="FOW1" s="521"/>
      <c r="FOX1" s="521"/>
      <c r="FOY1" s="521" t="s">
        <v>3333</v>
      </c>
      <c r="FOZ1" s="521"/>
      <c r="FPA1" s="521"/>
      <c r="FPB1" s="521"/>
      <c r="FPC1" s="521"/>
      <c r="FPD1" s="521" t="s">
        <v>3333</v>
      </c>
      <c r="FPE1" s="521"/>
      <c r="FPF1" s="521"/>
      <c r="FPG1" s="521"/>
      <c r="FPH1" s="521"/>
      <c r="FPI1" s="521" t="s">
        <v>3333</v>
      </c>
      <c r="FPJ1" s="521"/>
      <c r="FPK1" s="521"/>
      <c r="FPL1" s="521"/>
      <c r="FPM1" s="521"/>
      <c r="FPN1" s="521" t="s">
        <v>3333</v>
      </c>
      <c r="FPO1" s="521"/>
      <c r="FPP1" s="521"/>
      <c r="FPQ1" s="521"/>
      <c r="FPR1" s="521"/>
      <c r="FPS1" s="521" t="s">
        <v>3333</v>
      </c>
      <c r="FPT1" s="521"/>
      <c r="FPU1" s="521"/>
      <c r="FPV1" s="521"/>
      <c r="FPW1" s="521"/>
      <c r="FPX1" s="521" t="s">
        <v>3333</v>
      </c>
      <c r="FPY1" s="521"/>
      <c r="FPZ1" s="521"/>
      <c r="FQA1" s="521"/>
      <c r="FQB1" s="521"/>
      <c r="FQC1" s="521" t="s">
        <v>3333</v>
      </c>
      <c r="FQD1" s="521"/>
      <c r="FQE1" s="521"/>
      <c r="FQF1" s="521"/>
      <c r="FQG1" s="521"/>
      <c r="FQH1" s="521" t="s">
        <v>3333</v>
      </c>
      <c r="FQI1" s="521"/>
      <c r="FQJ1" s="521"/>
      <c r="FQK1" s="521"/>
      <c r="FQL1" s="521"/>
      <c r="FQM1" s="521" t="s">
        <v>3333</v>
      </c>
      <c r="FQN1" s="521"/>
      <c r="FQO1" s="521"/>
      <c r="FQP1" s="521"/>
      <c r="FQQ1" s="521"/>
      <c r="FQR1" s="521" t="s">
        <v>3333</v>
      </c>
      <c r="FQS1" s="521"/>
      <c r="FQT1" s="521"/>
      <c r="FQU1" s="521"/>
      <c r="FQV1" s="521"/>
      <c r="FQW1" s="521" t="s">
        <v>3333</v>
      </c>
      <c r="FQX1" s="521"/>
      <c r="FQY1" s="521"/>
      <c r="FQZ1" s="521"/>
      <c r="FRA1" s="521"/>
      <c r="FRB1" s="521" t="s">
        <v>3333</v>
      </c>
      <c r="FRC1" s="521"/>
      <c r="FRD1" s="521"/>
      <c r="FRE1" s="521"/>
      <c r="FRF1" s="521"/>
      <c r="FRG1" s="521" t="s">
        <v>3333</v>
      </c>
      <c r="FRH1" s="521"/>
      <c r="FRI1" s="521"/>
      <c r="FRJ1" s="521"/>
      <c r="FRK1" s="521"/>
      <c r="FRL1" s="521" t="s">
        <v>3333</v>
      </c>
      <c r="FRM1" s="521"/>
      <c r="FRN1" s="521"/>
      <c r="FRO1" s="521"/>
      <c r="FRP1" s="521"/>
      <c r="FRQ1" s="521" t="s">
        <v>3333</v>
      </c>
      <c r="FRR1" s="521"/>
      <c r="FRS1" s="521"/>
      <c r="FRT1" s="521"/>
      <c r="FRU1" s="521"/>
      <c r="FRV1" s="521" t="s">
        <v>3333</v>
      </c>
      <c r="FRW1" s="521"/>
      <c r="FRX1" s="521"/>
      <c r="FRY1" s="521"/>
      <c r="FRZ1" s="521"/>
      <c r="FSA1" s="521" t="s">
        <v>3333</v>
      </c>
      <c r="FSB1" s="521"/>
      <c r="FSC1" s="521"/>
      <c r="FSD1" s="521"/>
      <c r="FSE1" s="521"/>
      <c r="FSF1" s="521" t="s">
        <v>3333</v>
      </c>
      <c r="FSG1" s="521"/>
      <c r="FSH1" s="521"/>
      <c r="FSI1" s="521"/>
      <c r="FSJ1" s="521"/>
      <c r="FSK1" s="521" t="s">
        <v>3333</v>
      </c>
      <c r="FSL1" s="521"/>
      <c r="FSM1" s="521"/>
      <c r="FSN1" s="521"/>
      <c r="FSO1" s="521"/>
      <c r="FSP1" s="521" t="s">
        <v>3333</v>
      </c>
      <c r="FSQ1" s="521"/>
      <c r="FSR1" s="521"/>
      <c r="FSS1" s="521"/>
      <c r="FST1" s="521"/>
      <c r="FSU1" s="521" t="s">
        <v>3333</v>
      </c>
      <c r="FSV1" s="521"/>
      <c r="FSW1" s="521"/>
      <c r="FSX1" s="521"/>
      <c r="FSY1" s="521"/>
      <c r="FSZ1" s="521" t="s">
        <v>3333</v>
      </c>
      <c r="FTA1" s="521"/>
      <c r="FTB1" s="521"/>
      <c r="FTC1" s="521"/>
      <c r="FTD1" s="521"/>
      <c r="FTE1" s="521" t="s">
        <v>3333</v>
      </c>
      <c r="FTF1" s="521"/>
      <c r="FTG1" s="521"/>
      <c r="FTH1" s="521"/>
      <c r="FTI1" s="521"/>
      <c r="FTJ1" s="521" t="s">
        <v>3333</v>
      </c>
      <c r="FTK1" s="521"/>
      <c r="FTL1" s="521"/>
      <c r="FTM1" s="521"/>
      <c r="FTN1" s="521"/>
      <c r="FTO1" s="521" t="s">
        <v>3333</v>
      </c>
      <c r="FTP1" s="521"/>
      <c r="FTQ1" s="521"/>
      <c r="FTR1" s="521"/>
      <c r="FTS1" s="521"/>
      <c r="FTT1" s="521" t="s">
        <v>3333</v>
      </c>
      <c r="FTU1" s="521"/>
      <c r="FTV1" s="521"/>
      <c r="FTW1" s="521"/>
      <c r="FTX1" s="521"/>
      <c r="FTY1" s="521" t="s">
        <v>3333</v>
      </c>
      <c r="FTZ1" s="521"/>
      <c r="FUA1" s="521"/>
      <c r="FUB1" s="521"/>
      <c r="FUC1" s="521"/>
      <c r="FUD1" s="521" t="s">
        <v>3333</v>
      </c>
      <c r="FUE1" s="521"/>
      <c r="FUF1" s="521"/>
      <c r="FUG1" s="521"/>
      <c r="FUH1" s="521"/>
      <c r="FUI1" s="521" t="s">
        <v>3333</v>
      </c>
      <c r="FUJ1" s="521"/>
      <c r="FUK1" s="521"/>
      <c r="FUL1" s="521"/>
      <c r="FUM1" s="521"/>
      <c r="FUN1" s="521" t="s">
        <v>3333</v>
      </c>
      <c r="FUO1" s="521"/>
      <c r="FUP1" s="521"/>
      <c r="FUQ1" s="521"/>
      <c r="FUR1" s="521"/>
      <c r="FUS1" s="521" t="s">
        <v>3333</v>
      </c>
      <c r="FUT1" s="521"/>
      <c r="FUU1" s="521"/>
      <c r="FUV1" s="521"/>
      <c r="FUW1" s="521"/>
      <c r="FUX1" s="521" t="s">
        <v>3333</v>
      </c>
      <c r="FUY1" s="521"/>
      <c r="FUZ1" s="521"/>
      <c r="FVA1" s="521"/>
      <c r="FVB1" s="521"/>
      <c r="FVC1" s="521" t="s">
        <v>3333</v>
      </c>
      <c r="FVD1" s="521"/>
      <c r="FVE1" s="521"/>
      <c r="FVF1" s="521"/>
      <c r="FVG1" s="521"/>
      <c r="FVH1" s="521" t="s">
        <v>3333</v>
      </c>
      <c r="FVI1" s="521"/>
      <c r="FVJ1" s="521"/>
      <c r="FVK1" s="521"/>
      <c r="FVL1" s="521"/>
      <c r="FVM1" s="521" t="s">
        <v>3333</v>
      </c>
      <c r="FVN1" s="521"/>
      <c r="FVO1" s="521"/>
      <c r="FVP1" s="521"/>
      <c r="FVQ1" s="521"/>
      <c r="FVR1" s="521" t="s">
        <v>3333</v>
      </c>
      <c r="FVS1" s="521"/>
      <c r="FVT1" s="521"/>
      <c r="FVU1" s="521"/>
      <c r="FVV1" s="521"/>
      <c r="FVW1" s="521" t="s">
        <v>3333</v>
      </c>
      <c r="FVX1" s="521"/>
      <c r="FVY1" s="521"/>
      <c r="FVZ1" s="521"/>
      <c r="FWA1" s="521"/>
      <c r="FWB1" s="521" t="s">
        <v>3333</v>
      </c>
      <c r="FWC1" s="521"/>
      <c r="FWD1" s="521"/>
      <c r="FWE1" s="521"/>
      <c r="FWF1" s="521"/>
      <c r="FWG1" s="521" t="s">
        <v>3333</v>
      </c>
      <c r="FWH1" s="521"/>
      <c r="FWI1" s="521"/>
      <c r="FWJ1" s="521"/>
      <c r="FWK1" s="521"/>
      <c r="FWL1" s="521" t="s">
        <v>3333</v>
      </c>
      <c r="FWM1" s="521"/>
      <c r="FWN1" s="521"/>
      <c r="FWO1" s="521"/>
      <c r="FWP1" s="521"/>
      <c r="FWQ1" s="521" t="s">
        <v>3333</v>
      </c>
      <c r="FWR1" s="521"/>
      <c r="FWS1" s="521"/>
      <c r="FWT1" s="521"/>
      <c r="FWU1" s="521"/>
      <c r="FWV1" s="521" t="s">
        <v>3333</v>
      </c>
      <c r="FWW1" s="521"/>
      <c r="FWX1" s="521"/>
      <c r="FWY1" s="521"/>
      <c r="FWZ1" s="521"/>
      <c r="FXA1" s="521" t="s">
        <v>3333</v>
      </c>
      <c r="FXB1" s="521"/>
      <c r="FXC1" s="521"/>
      <c r="FXD1" s="521"/>
      <c r="FXE1" s="521"/>
      <c r="FXF1" s="521" t="s">
        <v>3333</v>
      </c>
      <c r="FXG1" s="521"/>
      <c r="FXH1" s="521"/>
      <c r="FXI1" s="521"/>
      <c r="FXJ1" s="521"/>
      <c r="FXK1" s="521" t="s">
        <v>3333</v>
      </c>
      <c r="FXL1" s="521"/>
      <c r="FXM1" s="521"/>
      <c r="FXN1" s="521"/>
      <c r="FXO1" s="521"/>
      <c r="FXP1" s="521" t="s">
        <v>3333</v>
      </c>
      <c r="FXQ1" s="521"/>
      <c r="FXR1" s="521"/>
      <c r="FXS1" s="521"/>
      <c r="FXT1" s="521"/>
      <c r="FXU1" s="521" t="s">
        <v>3333</v>
      </c>
      <c r="FXV1" s="521"/>
      <c r="FXW1" s="521"/>
      <c r="FXX1" s="521"/>
      <c r="FXY1" s="521"/>
      <c r="FXZ1" s="521" t="s">
        <v>3333</v>
      </c>
      <c r="FYA1" s="521"/>
      <c r="FYB1" s="521"/>
      <c r="FYC1" s="521"/>
      <c r="FYD1" s="521"/>
      <c r="FYE1" s="521" t="s">
        <v>3333</v>
      </c>
      <c r="FYF1" s="521"/>
      <c r="FYG1" s="521"/>
      <c r="FYH1" s="521"/>
      <c r="FYI1" s="521"/>
      <c r="FYJ1" s="521" t="s">
        <v>3333</v>
      </c>
      <c r="FYK1" s="521"/>
      <c r="FYL1" s="521"/>
      <c r="FYM1" s="521"/>
      <c r="FYN1" s="521"/>
      <c r="FYO1" s="521" t="s">
        <v>3333</v>
      </c>
      <c r="FYP1" s="521"/>
      <c r="FYQ1" s="521"/>
      <c r="FYR1" s="521"/>
      <c r="FYS1" s="521"/>
      <c r="FYT1" s="521" t="s">
        <v>3333</v>
      </c>
      <c r="FYU1" s="521"/>
      <c r="FYV1" s="521"/>
      <c r="FYW1" s="521"/>
      <c r="FYX1" s="521"/>
      <c r="FYY1" s="521" t="s">
        <v>3333</v>
      </c>
      <c r="FYZ1" s="521"/>
      <c r="FZA1" s="521"/>
      <c r="FZB1" s="521"/>
      <c r="FZC1" s="521"/>
      <c r="FZD1" s="521" t="s">
        <v>3333</v>
      </c>
      <c r="FZE1" s="521"/>
      <c r="FZF1" s="521"/>
      <c r="FZG1" s="521"/>
      <c r="FZH1" s="521"/>
      <c r="FZI1" s="521" t="s">
        <v>3333</v>
      </c>
      <c r="FZJ1" s="521"/>
      <c r="FZK1" s="521"/>
      <c r="FZL1" s="521"/>
      <c r="FZM1" s="521"/>
      <c r="FZN1" s="521" t="s">
        <v>3333</v>
      </c>
      <c r="FZO1" s="521"/>
      <c r="FZP1" s="521"/>
      <c r="FZQ1" s="521"/>
      <c r="FZR1" s="521"/>
      <c r="FZS1" s="521" t="s">
        <v>3333</v>
      </c>
      <c r="FZT1" s="521"/>
      <c r="FZU1" s="521"/>
      <c r="FZV1" s="521"/>
      <c r="FZW1" s="521"/>
      <c r="FZX1" s="521" t="s">
        <v>3333</v>
      </c>
      <c r="FZY1" s="521"/>
      <c r="FZZ1" s="521"/>
      <c r="GAA1" s="521"/>
      <c r="GAB1" s="521"/>
      <c r="GAC1" s="521" t="s">
        <v>3333</v>
      </c>
      <c r="GAD1" s="521"/>
      <c r="GAE1" s="521"/>
      <c r="GAF1" s="521"/>
      <c r="GAG1" s="521"/>
      <c r="GAH1" s="521" t="s">
        <v>3333</v>
      </c>
      <c r="GAI1" s="521"/>
      <c r="GAJ1" s="521"/>
      <c r="GAK1" s="521"/>
      <c r="GAL1" s="521"/>
      <c r="GAM1" s="521" t="s">
        <v>3333</v>
      </c>
      <c r="GAN1" s="521"/>
      <c r="GAO1" s="521"/>
      <c r="GAP1" s="521"/>
      <c r="GAQ1" s="521"/>
      <c r="GAR1" s="521" t="s">
        <v>3333</v>
      </c>
      <c r="GAS1" s="521"/>
      <c r="GAT1" s="521"/>
      <c r="GAU1" s="521"/>
      <c r="GAV1" s="521"/>
      <c r="GAW1" s="521" t="s">
        <v>3333</v>
      </c>
      <c r="GAX1" s="521"/>
      <c r="GAY1" s="521"/>
      <c r="GAZ1" s="521"/>
      <c r="GBA1" s="521"/>
      <c r="GBB1" s="521" t="s">
        <v>3333</v>
      </c>
      <c r="GBC1" s="521"/>
      <c r="GBD1" s="521"/>
      <c r="GBE1" s="521"/>
      <c r="GBF1" s="521"/>
      <c r="GBG1" s="521" t="s">
        <v>3333</v>
      </c>
      <c r="GBH1" s="521"/>
      <c r="GBI1" s="521"/>
      <c r="GBJ1" s="521"/>
      <c r="GBK1" s="521"/>
      <c r="GBL1" s="521" t="s">
        <v>3333</v>
      </c>
      <c r="GBM1" s="521"/>
      <c r="GBN1" s="521"/>
      <c r="GBO1" s="521"/>
      <c r="GBP1" s="521"/>
      <c r="GBQ1" s="521" t="s">
        <v>3333</v>
      </c>
      <c r="GBR1" s="521"/>
      <c r="GBS1" s="521"/>
      <c r="GBT1" s="521"/>
      <c r="GBU1" s="521"/>
      <c r="GBV1" s="521" t="s">
        <v>3333</v>
      </c>
      <c r="GBW1" s="521"/>
      <c r="GBX1" s="521"/>
      <c r="GBY1" s="521"/>
      <c r="GBZ1" s="521"/>
      <c r="GCA1" s="521" t="s">
        <v>3333</v>
      </c>
      <c r="GCB1" s="521"/>
      <c r="GCC1" s="521"/>
      <c r="GCD1" s="521"/>
      <c r="GCE1" s="521"/>
      <c r="GCF1" s="521" t="s">
        <v>3333</v>
      </c>
      <c r="GCG1" s="521"/>
      <c r="GCH1" s="521"/>
      <c r="GCI1" s="521"/>
      <c r="GCJ1" s="521"/>
      <c r="GCK1" s="521" t="s">
        <v>3333</v>
      </c>
      <c r="GCL1" s="521"/>
      <c r="GCM1" s="521"/>
      <c r="GCN1" s="521"/>
      <c r="GCO1" s="521"/>
      <c r="GCP1" s="521" t="s">
        <v>3333</v>
      </c>
      <c r="GCQ1" s="521"/>
      <c r="GCR1" s="521"/>
      <c r="GCS1" s="521"/>
      <c r="GCT1" s="521"/>
      <c r="GCU1" s="521" t="s">
        <v>3333</v>
      </c>
      <c r="GCV1" s="521"/>
      <c r="GCW1" s="521"/>
      <c r="GCX1" s="521"/>
      <c r="GCY1" s="521"/>
      <c r="GCZ1" s="521" t="s">
        <v>3333</v>
      </c>
      <c r="GDA1" s="521"/>
      <c r="GDB1" s="521"/>
      <c r="GDC1" s="521"/>
      <c r="GDD1" s="521"/>
      <c r="GDE1" s="521" t="s">
        <v>3333</v>
      </c>
      <c r="GDF1" s="521"/>
      <c r="GDG1" s="521"/>
      <c r="GDH1" s="521"/>
      <c r="GDI1" s="521"/>
      <c r="GDJ1" s="521" t="s">
        <v>3333</v>
      </c>
      <c r="GDK1" s="521"/>
      <c r="GDL1" s="521"/>
      <c r="GDM1" s="521"/>
      <c r="GDN1" s="521"/>
      <c r="GDO1" s="521" t="s">
        <v>3333</v>
      </c>
      <c r="GDP1" s="521"/>
      <c r="GDQ1" s="521"/>
      <c r="GDR1" s="521"/>
      <c r="GDS1" s="521"/>
      <c r="GDT1" s="521" t="s">
        <v>3333</v>
      </c>
      <c r="GDU1" s="521"/>
      <c r="GDV1" s="521"/>
      <c r="GDW1" s="521"/>
      <c r="GDX1" s="521"/>
      <c r="GDY1" s="521" t="s">
        <v>3333</v>
      </c>
      <c r="GDZ1" s="521"/>
      <c r="GEA1" s="521"/>
      <c r="GEB1" s="521"/>
      <c r="GEC1" s="521"/>
      <c r="GED1" s="521" t="s">
        <v>3333</v>
      </c>
      <c r="GEE1" s="521"/>
      <c r="GEF1" s="521"/>
      <c r="GEG1" s="521"/>
      <c r="GEH1" s="521"/>
      <c r="GEI1" s="521" t="s">
        <v>3333</v>
      </c>
      <c r="GEJ1" s="521"/>
      <c r="GEK1" s="521"/>
      <c r="GEL1" s="521"/>
      <c r="GEM1" s="521"/>
      <c r="GEN1" s="521" t="s">
        <v>3333</v>
      </c>
      <c r="GEO1" s="521"/>
      <c r="GEP1" s="521"/>
      <c r="GEQ1" s="521"/>
      <c r="GER1" s="521"/>
      <c r="GES1" s="521" t="s">
        <v>3333</v>
      </c>
      <c r="GET1" s="521"/>
      <c r="GEU1" s="521"/>
      <c r="GEV1" s="521"/>
      <c r="GEW1" s="521"/>
      <c r="GEX1" s="521" t="s">
        <v>3333</v>
      </c>
      <c r="GEY1" s="521"/>
      <c r="GEZ1" s="521"/>
      <c r="GFA1" s="521"/>
      <c r="GFB1" s="521"/>
      <c r="GFC1" s="521" t="s">
        <v>3333</v>
      </c>
      <c r="GFD1" s="521"/>
      <c r="GFE1" s="521"/>
      <c r="GFF1" s="521"/>
      <c r="GFG1" s="521"/>
      <c r="GFH1" s="521" t="s">
        <v>3333</v>
      </c>
      <c r="GFI1" s="521"/>
      <c r="GFJ1" s="521"/>
      <c r="GFK1" s="521"/>
      <c r="GFL1" s="521"/>
      <c r="GFM1" s="521" t="s">
        <v>3333</v>
      </c>
      <c r="GFN1" s="521"/>
      <c r="GFO1" s="521"/>
      <c r="GFP1" s="521"/>
      <c r="GFQ1" s="521"/>
      <c r="GFR1" s="521" t="s">
        <v>3333</v>
      </c>
      <c r="GFS1" s="521"/>
      <c r="GFT1" s="521"/>
      <c r="GFU1" s="521"/>
      <c r="GFV1" s="521"/>
      <c r="GFW1" s="521" t="s">
        <v>3333</v>
      </c>
      <c r="GFX1" s="521"/>
      <c r="GFY1" s="521"/>
      <c r="GFZ1" s="521"/>
      <c r="GGA1" s="521"/>
      <c r="GGB1" s="521" t="s">
        <v>3333</v>
      </c>
      <c r="GGC1" s="521"/>
      <c r="GGD1" s="521"/>
      <c r="GGE1" s="521"/>
      <c r="GGF1" s="521"/>
      <c r="GGG1" s="521" t="s">
        <v>3333</v>
      </c>
      <c r="GGH1" s="521"/>
      <c r="GGI1" s="521"/>
      <c r="GGJ1" s="521"/>
      <c r="GGK1" s="521"/>
      <c r="GGL1" s="521" t="s">
        <v>3333</v>
      </c>
      <c r="GGM1" s="521"/>
      <c r="GGN1" s="521"/>
      <c r="GGO1" s="521"/>
      <c r="GGP1" s="521"/>
      <c r="GGQ1" s="521" t="s">
        <v>3333</v>
      </c>
      <c r="GGR1" s="521"/>
      <c r="GGS1" s="521"/>
      <c r="GGT1" s="521"/>
      <c r="GGU1" s="521"/>
      <c r="GGV1" s="521" t="s">
        <v>3333</v>
      </c>
      <c r="GGW1" s="521"/>
      <c r="GGX1" s="521"/>
      <c r="GGY1" s="521"/>
      <c r="GGZ1" s="521"/>
      <c r="GHA1" s="521" t="s">
        <v>3333</v>
      </c>
      <c r="GHB1" s="521"/>
      <c r="GHC1" s="521"/>
      <c r="GHD1" s="521"/>
      <c r="GHE1" s="521"/>
      <c r="GHF1" s="521" t="s">
        <v>3333</v>
      </c>
      <c r="GHG1" s="521"/>
      <c r="GHH1" s="521"/>
      <c r="GHI1" s="521"/>
      <c r="GHJ1" s="521"/>
      <c r="GHK1" s="521" t="s">
        <v>3333</v>
      </c>
      <c r="GHL1" s="521"/>
      <c r="GHM1" s="521"/>
      <c r="GHN1" s="521"/>
      <c r="GHO1" s="521"/>
      <c r="GHP1" s="521" t="s">
        <v>3333</v>
      </c>
      <c r="GHQ1" s="521"/>
      <c r="GHR1" s="521"/>
      <c r="GHS1" s="521"/>
      <c r="GHT1" s="521"/>
      <c r="GHU1" s="521" t="s">
        <v>3333</v>
      </c>
      <c r="GHV1" s="521"/>
      <c r="GHW1" s="521"/>
      <c r="GHX1" s="521"/>
      <c r="GHY1" s="521"/>
      <c r="GHZ1" s="521" t="s">
        <v>3333</v>
      </c>
      <c r="GIA1" s="521"/>
      <c r="GIB1" s="521"/>
      <c r="GIC1" s="521"/>
      <c r="GID1" s="521"/>
      <c r="GIE1" s="521" t="s">
        <v>3333</v>
      </c>
      <c r="GIF1" s="521"/>
      <c r="GIG1" s="521"/>
      <c r="GIH1" s="521"/>
      <c r="GII1" s="521"/>
      <c r="GIJ1" s="521" t="s">
        <v>3333</v>
      </c>
      <c r="GIK1" s="521"/>
      <c r="GIL1" s="521"/>
      <c r="GIM1" s="521"/>
      <c r="GIN1" s="521"/>
      <c r="GIO1" s="521" t="s">
        <v>3333</v>
      </c>
      <c r="GIP1" s="521"/>
      <c r="GIQ1" s="521"/>
      <c r="GIR1" s="521"/>
      <c r="GIS1" s="521"/>
      <c r="GIT1" s="521" t="s">
        <v>3333</v>
      </c>
      <c r="GIU1" s="521"/>
      <c r="GIV1" s="521"/>
      <c r="GIW1" s="521"/>
      <c r="GIX1" s="521"/>
      <c r="GIY1" s="521" t="s">
        <v>3333</v>
      </c>
      <c r="GIZ1" s="521"/>
      <c r="GJA1" s="521"/>
      <c r="GJB1" s="521"/>
      <c r="GJC1" s="521"/>
      <c r="GJD1" s="521" t="s">
        <v>3333</v>
      </c>
      <c r="GJE1" s="521"/>
      <c r="GJF1" s="521"/>
      <c r="GJG1" s="521"/>
      <c r="GJH1" s="521"/>
      <c r="GJI1" s="521" t="s">
        <v>3333</v>
      </c>
      <c r="GJJ1" s="521"/>
      <c r="GJK1" s="521"/>
      <c r="GJL1" s="521"/>
      <c r="GJM1" s="521"/>
      <c r="GJN1" s="521" t="s">
        <v>3333</v>
      </c>
      <c r="GJO1" s="521"/>
      <c r="GJP1" s="521"/>
      <c r="GJQ1" s="521"/>
      <c r="GJR1" s="521"/>
      <c r="GJS1" s="521" t="s">
        <v>3333</v>
      </c>
      <c r="GJT1" s="521"/>
      <c r="GJU1" s="521"/>
      <c r="GJV1" s="521"/>
      <c r="GJW1" s="521"/>
      <c r="GJX1" s="521" t="s">
        <v>3333</v>
      </c>
      <c r="GJY1" s="521"/>
      <c r="GJZ1" s="521"/>
      <c r="GKA1" s="521"/>
      <c r="GKB1" s="521"/>
      <c r="GKC1" s="521" t="s">
        <v>3333</v>
      </c>
      <c r="GKD1" s="521"/>
      <c r="GKE1" s="521"/>
      <c r="GKF1" s="521"/>
      <c r="GKG1" s="521"/>
      <c r="GKH1" s="521" t="s">
        <v>3333</v>
      </c>
      <c r="GKI1" s="521"/>
      <c r="GKJ1" s="521"/>
      <c r="GKK1" s="521"/>
      <c r="GKL1" s="521"/>
      <c r="GKM1" s="521" t="s">
        <v>3333</v>
      </c>
      <c r="GKN1" s="521"/>
      <c r="GKO1" s="521"/>
      <c r="GKP1" s="521"/>
      <c r="GKQ1" s="521"/>
      <c r="GKR1" s="521" t="s">
        <v>3333</v>
      </c>
      <c r="GKS1" s="521"/>
      <c r="GKT1" s="521"/>
      <c r="GKU1" s="521"/>
      <c r="GKV1" s="521"/>
      <c r="GKW1" s="521" t="s">
        <v>3333</v>
      </c>
      <c r="GKX1" s="521"/>
      <c r="GKY1" s="521"/>
      <c r="GKZ1" s="521"/>
      <c r="GLA1" s="521"/>
      <c r="GLB1" s="521" t="s">
        <v>3333</v>
      </c>
      <c r="GLC1" s="521"/>
      <c r="GLD1" s="521"/>
      <c r="GLE1" s="521"/>
      <c r="GLF1" s="521"/>
      <c r="GLG1" s="521" t="s">
        <v>3333</v>
      </c>
      <c r="GLH1" s="521"/>
      <c r="GLI1" s="521"/>
      <c r="GLJ1" s="521"/>
      <c r="GLK1" s="521"/>
      <c r="GLL1" s="521" t="s">
        <v>3333</v>
      </c>
      <c r="GLM1" s="521"/>
      <c r="GLN1" s="521"/>
      <c r="GLO1" s="521"/>
      <c r="GLP1" s="521"/>
      <c r="GLQ1" s="521" t="s">
        <v>3333</v>
      </c>
      <c r="GLR1" s="521"/>
      <c r="GLS1" s="521"/>
      <c r="GLT1" s="521"/>
      <c r="GLU1" s="521"/>
      <c r="GLV1" s="521" t="s">
        <v>3333</v>
      </c>
      <c r="GLW1" s="521"/>
      <c r="GLX1" s="521"/>
      <c r="GLY1" s="521"/>
      <c r="GLZ1" s="521"/>
      <c r="GMA1" s="521" t="s">
        <v>3333</v>
      </c>
      <c r="GMB1" s="521"/>
      <c r="GMC1" s="521"/>
      <c r="GMD1" s="521"/>
      <c r="GME1" s="521"/>
      <c r="GMF1" s="521" t="s">
        <v>3333</v>
      </c>
      <c r="GMG1" s="521"/>
      <c r="GMH1" s="521"/>
      <c r="GMI1" s="521"/>
      <c r="GMJ1" s="521"/>
      <c r="GMK1" s="521" t="s">
        <v>3333</v>
      </c>
      <c r="GML1" s="521"/>
      <c r="GMM1" s="521"/>
      <c r="GMN1" s="521"/>
      <c r="GMO1" s="521"/>
      <c r="GMP1" s="521" t="s">
        <v>3333</v>
      </c>
      <c r="GMQ1" s="521"/>
      <c r="GMR1" s="521"/>
      <c r="GMS1" s="521"/>
      <c r="GMT1" s="521"/>
      <c r="GMU1" s="521" t="s">
        <v>3333</v>
      </c>
      <c r="GMV1" s="521"/>
      <c r="GMW1" s="521"/>
      <c r="GMX1" s="521"/>
      <c r="GMY1" s="521"/>
      <c r="GMZ1" s="521" t="s">
        <v>3333</v>
      </c>
      <c r="GNA1" s="521"/>
      <c r="GNB1" s="521"/>
      <c r="GNC1" s="521"/>
      <c r="GND1" s="521"/>
      <c r="GNE1" s="521" t="s">
        <v>3333</v>
      </c>
      <c r="GNF1" s="521"/>
      <c r="GNG1" s="521"/>
      <c r="GNH1" s="521"/>
      <c r="GNI1" s="521"/>
      <c r="GNJ1" s="521" t="s">
        <v>3333</v>
      </c>
      <c r="GNK1" s="521"/>
      <c r="GNL1" s="521"/>
      <c r="GNM1" s="521"/>
      <c r="GNN1" s="521"/>
      <c r="GNO1" s="521" t="s">
        <v>3333</v>
      </c>
      <c r="GNP1" s="521"/>
      <c r="GNQ1" s="521"/>
      <c r="GNR1" s="521"/>
      <c r="GNS1" s="521"/>
      <c r="GNT1" s="521" t="s">
        <v>3333</v>
      </c>
      <c r="GNU1" s="521"/>
      <c r="GNV1" s="521"/>
      <c r="GNW1" s="521"/>
      <c r="GNX1" s="521"/>
      <c r="GNY1" s="521" t="s">
        <v>3333</v>
      </c>
      <c r="GNZ1" s="521"/>
      <c r="GOA1" s="521"/>
      <c r="GOB1" s="521"/>
      <c r="GOC1" s="521"/>
      <c r="GOD1" s="521" t="s">
        <v>3333</v>
      </c>
      <c r="GOE1" s="521"/>
      <c r="GOF1" s="521"/>
      <c r="GOG1" s="521"/>
      <c r="GOH1" s="521"/>
      <c r="GOI1" s="521" t="s">
        <v>3333</v>
      </c>
      <c r="GOJ1" s="521"/>
      <c r="GOK1" s="521"/>
      <c r="GOL1" s="521"/>
      <c r="GOM1" s="521"/>
      <c r="GON1" s="521" t="s">
        <v>3333</v>
      </c>
      <c r="GOO1" s="521"/>
      <c r="GOP1" s="521"/>
      <c r="GOQ1" s="521"/>
      <c r="GOR1" s="521"/>
      <c r="GOS1" s="521" t="s">
        <v>3333</v>
      </c>
      <c r="GOT1" s="521"/>
      <c r="GOU1" s="521"/>
      <c r="GOV1" s="521"/>
      <c r="GOW1" s="521"/>
      <c r="GOX1" s="521" t="s">
        <v>3333</v>
      </c>
      <c r="GOY1" s="521"/>
      <c r="GOZ1" s="521"/>
      <c r="GPA1" s="521"/>
      <c r="GPB1" s="521"/>
      <c r="GPC1" s="521" t="s">
        <v>3333</v>
      </c>
      <c r="GPD1" s="521"/>
      <c r="GPE1" s="521"/>
      <c r="GPF1" s="521"/>
      <c r="GPG1" s="521"/>
      <c r="GPH1" s="521" t="s">
        <v>3333</v>
      </c>
      <c r="GPI1" s="521"/>
      <c r="GPJ1" s="521"/>
      <c r="GPK1" s="521"/>
      <c r="GPL1" s="521"/>
      <c r="GPM1" s="521" t="s">
        <v>3333</v>
      </c>
      <c r="GPN1" s="521"/>
      <c r="GPO1" s="521"/>
      <c r="GPP1" s="521"/>
      <c r="GPQ1" s="521"/>
      <c r="GPR1" s="521" t="s">
        <v>3333</v>
      </c>
      <c r="GPS1" s="521"/>
      <c r="GPT1" s="521"/>
      <c r="GPU1" s="521"/>
      <c r="GPV1" s="521"/>
      <c r="GPW1" s="521" t="s">
        <v>3333</v>
      </c>
      <c r="GPX1" s="521"/>
      <c r="GPY1" s="521"/>
      <c r="GPZ1" s="521"/>
      <c r="GQA1" s="521"/>
      <c r="GQB1" s="521" t="s">
        <v>3333</v>
      </c>
      <c r="GQC1" s="521"/>
      <c r="GQD1" s="521"/>
      <c r="GQE1" s="521"/>
      <c r="GQF1" s="521"/>
      <c r="GQG1" s="521" t="s">
        <v>3333</v>
      </c>
      <c r="GQH1" s="521"/>
      <c r="GQI1" s="521"/>
      <c r="GQJ1" s="521"/>
      <c r="GQK1" s="521"/>
      <c r="GQL1" s="521" t="s">
        <v>3333</v>
      </c>
      <c r="GQM1" s="521"/>
      <c r="GQN1" s="521"/>
      <c r="GQO1" s="521"/>
      <c r="GQP1" s="521"/>
      <c r="GQQ1" s="521" t="s">
        <v>3333</v>
      </c>
      <c r="GQR1" s="521"/>
      <c r="GQS1" s="521"/>
      <c r="GQT1" s="521"/>
      <c r="GQU1" s="521"/>
      <c r="GQV1" s="521" t="s">
        <v>3333</v>
      </c>
      <c r="GQW1" s="521"/>
      <c r="GQX1" s="521"/>
      <c r="GQY1" s="521"/>
      <c r="GQZ1" s="521"/>
      <c r="GRA1" s="521" t="s">
        <v>3333</v>
      </c>
      <c r="GRB1" s="521"/>
      <c r="GRC1" s="521"/>
      <c r="GRD1" s="521"/>
      <c r="GRE1" s="521"/>
      <c r="GRF1" s="521" t="s">
        <v>3333</v>
      </c>
      <c r="GRG1" s="521"/>
      <c r="GRH1" s="521"/>
      <c r="GRI1" s="521"/>
      <c r="GRJ1" s="521"/>
      <c r="GRK1" s="521" t="s">
        <v>3333</v>
      </c>
      <c r="GRL1" s="521"/>
      <c r="GRM1" s="521"/>
      <c r="GRN1" s="521"/>
      <c r="GRO1" s="521"/>
      <c r="GRP1" s="521" t="s">
        <v>3333</v>
      </c>
      <c r="GRQ1" s="521"/>
      <c r="GRR1" s="521"/>
      <c r="GRS1" s="521"/>
      <c r="GRT1" s="521"/>
      <c r="GRU1" s="521" t="s">
        <v>3333</v>
      </c>
      <c r="GRV1" s="521"/>
      <c r="GRW1" s="521"/>
      <c r="GRX1" s="521"/>
      <c r="GRY1" s="521"/>
      <c r="GRZ1" s="521" t="s">
        <v>3333</v>
      </c>
      <c r="GSA1" s="521"/>
      <c r="GSB1" s="521"/>
      <c r="GSC1" s="521"/>
      <c r="GSD1" s="521"/>
      <c r="GSE1" s="521" t="s">
        <v>3333</v>
      </c>
      <c r="GSF1" s="521"/>
      <c r="GSG1" s="521"/>
      <c r="GSH1" s="521"/>
      <c r="GSI1" s="521"/>
      <c r="GSJ1" s="521" t="s">
        <v>3333</v>
      </c>
      <c r="GSK1" s="521"/>
      <c r="GSL1" s="521"/>
      <c r="GSM1" s="521"/>
      <c r="GSN1" s="521"/>
      <c r="GSO1" s="521" t="s">
        <v>3333</v>
      </c>
      <c r="GSP1" s="521"/>
      <c r="GSQ1" s="521"/>
      <c r="GSR1" s="521"/>
      <c r="GSS1" s="521"/>
      <c r="GST1" s="521" t="s">
        <v>3333</v>
      </c>
      <c r="GSU1" s="521"/>
      <c r="GSV1" s="521"/>
      <c r="GSW1" s="521"/>
      <c r="GSX1" s="521"/>
      <c r="GSY1" s="521" t="s">
        <v>3333</v>
      </c>
      <c r="GSZ1" s="521"/>
      <c r="GTA1" s="521"/>
      <c r="GTB1" s="521"/>
      <c r="GTC1" s="521"/>
      <c r="GTD1" s="521" t="s">
        <v>3333</v>
      </c>
      <c r="GTE1" s="521"/>
      <c r="GTF1" s="521"/>
      <c r="GTG1" s="521"/>
      <c r="GTH1" s="521"/>
      <c r="GTI1" s="521" t="s">
        <v>3333</v>
      </c>
      <c r="GTJ1" s="521"/>
      <c r="GTK1" s="521"/>
      <c r="GTL1" s="521"/>
      <c r="GTM1" s="521"/>
      <c r="GTN1" s="521" t="s">
        <v>3333</v>
      </c>
      <c r="GTO1" s="521"/>
      <c r="GTP1" s="521"/>
      <c r="GTQ1" s="521"/>
      <c r="GTR1" s="521"/>
      <c r="GTS1" s="521" t="s">
        <v>3333</v>
      </c>
      <c r="GTT1" s="521"/>
      <c r="GTU1" s="521"/>
      <c r="GTV1" s="521"/>
      <c r="GTW1" s="521"/>
      <c r="GTX1" s="521" t="s">
        <v>3333</v>
      </c>
      <c r="GTY1" s="521"/>
      <c r="GTZ1" s="521"/>
      <c r="GUA1" s="521"/>
      <c r="GUB1" s="521"/>
      <c r="GUC1" s="521" t="s">
        <v>3333</v>
      </c>
      <c r="GUD1" s="521"/>
      <c r="GUE1" s="521"/>
      <c r="GUF1" s="521"/>
      <c r="GUG1" s="521"/>
      <c r="GUH1" s="521" t="s">
        <v>3333</v>
      </c>
      <c r="GUI1" s="521"/>
      <c r="GUJ1" s="521"/>
      <c r="GUK1" s="521"/>
      <c r="GUL1" s="521"/>
      <c r="GUM1" s="521" t="s">
        <v>3333</v>
      </c>
      <c r="GUN1" s="521"/>
      <c r="GUO1" s="521"/>
      <c r="GUP1" s="521"/>
      <c r="GUQ1" s="521"/>
      <c r="GUR1" s="521" t="s">
        <v>3333</v>
      </c>
      <c r="GUS1" s="521"/>
      <c r="GUT1" s="521"/>
      <c r="GUU1" s="521"/>
      <c r="GUV1" s="521"/>
      <c r="GUW1" s="521" t="s">
        <v>3333</v>
      </c>
      <c r="GUX1" s="521"/>
      <c r="GUY1" s="521"/>
      <c r="GUZ1" s="521"/>
      <c r="GVA1" s="521"/>
      <c r="GVB1" s="521" t="s">
        <v>3333</v>
      </c>
      <c r="GVC1" s="521"/>
      <c r="GVD1" s="521"/>
      <c r="GVE1" s="521"/>
      <c r="GVF1" s="521"/>
      <c r="GVG1" s="521" t="s">
        <v>3333</v>
      </c>
      <c r="GVH1" s="521"/>
      <c r="GVI1" s="521"/>
      <c r="GVJ1" s="521"/>
      <c r="GVK1" s="521"/>
      <c r="GVL1" s="521" t="s">
        <v>3333</v>
      </c>
      <c r="GVM1" s="521"/>
      <c r="GVN1" s="521"/>
      <c r="GVO1" s="521"/>
      <c r="GVP1" s="521"/>
      <c r="GVQ1" s="521" t="s">
        <v>3333</v>
      </c>
      <c r="GVR1" s="521"/>
      <c r="GVS1" s="521"/>
      <c r="GVT1" s="521"/>
      <c r="GVU1" s="521"/>
      <c r="GVV1" s="521" t="s">
        <v>3333</v>
      </c>
      <c r="GVW1" s="521"/>
      <c r="GVX1" s="521"/>
      <c r="GVY1" s="521"/>
      <c r="GVZ1" s="521"/>
      <c r="GWA1" s="521" t="s">
        <v>3333</v>
      </c>
      <c r="GWB1" s="521"/>
      <c r="GWC1" s="521"/>
      <c r="GWD1" s="521"/>
      <c r="GWE1" s="521"/>
      <c r="GWF1" s="521" t="s">
        <v>3333</v>
      </c>
      <c r="GWG1" s="521"/>
      <c r="GWH1" s="521"/>
      <c r="GWI1" s="521"/>
      <c r="GWJ1" s="521"/>
      <c r="GWK1" s="521" t="s">
        <v>3333</v>
      </c>
      <c r="GWL1" s="521"/>
      <c r="GWM1" s="521"/>
      <c r="GWN1" s="521"/>
      <c r="GWO1" s="521"/>
      <c r="GWP1" s="521" t="s">
        <v>3333</v>
      </c>
      <c r="GWQ1" s="521"/>
      <c r="GWR1" s="521"/>
      <c r="GWS1" s="521"/>
      <c r="GWT1" s="521"/>
      <c r="GWU1" s="521" t="s">
        <v>3333</v>
      </c>
      <c r="GWV1" s="521"/>
      <c r="GWW1" s="521"/>
      <c r="GWX1" s="521"/>
      <c r="GWY1" s="521"/>
      <c r="GWZ1" s="521" t="s">
        <v>3333</v>
      </c>
      <c r="GXA1" s="521"/>
      <c r="GXB1" s="521"/>
      <c r="GXC1" s="521"/>
      <c r="GXD1" s="521"/>
      <c r="GXE1" s="521" t="s">
        <v>3333</v>
      </c>
      <c r="GXF1" s="521"/>
      <c r="GXG1" s="521"/>
      <c r="GXH1" s="521"/>
      <c r="GXI1" s="521"/>
      <c r="GXJ1" s="521" t="s">
        <v>3333</v>
      </c>
      <c r="GXK1" s="521"/>
      <c r="GXL1" s="521"/>
      <c r="GXM1" s="521"/>
      <c r="GXN1" s="521"/>
      <c r="GXO1" s="521" t="s">
        <v>3333</v>
      </c>
      <c r="GXP1" s="521"/>
      <c r="GXQ1" s="521"/>
      <c r="GXR1" s="521"/>
      <c r="GXS1" s="521"/>
      <c r="GXT1" s="521" t="s">
        <v>3333</v>
      </c>
      <c r="GXU1" s="521"/>
      <c r="GXV1" s="521"/>
      <c r="GXW1" s="521"/>
      <c r="GXX1" s="521"/>
      <c r="GXY1" s="521" t="s">
        <v>3333</v>
      </c>
      <c r="GXZ1" s="521"/>
      <c r="GYA1" s="521"/>
      <c r="GYB1" s="521"/>
      <c r="GYC1" s="521"/>
      <c r="GYD1" s="521" t="s">
        <v>3333</v>
      </c>
      <c r="GYE1" s="521"/>
      <c r="GYF1" s="521"/>
      <c r="GYG1" s="521"/>
      <c r="GYH1" s="521"/>
      <c r="GYI1" s="521" t="s">
        <v>3333</v>
      </c>
      <c r="GYJ1" s="521"/>
      <c r="GYK1" s="521"/>
      <c r="GYL1" s="521"/>
      <c r="GYM1" s="521"/>
      <c r="GYN1" s="521" t="s">
        <v>3333</v>
      </c>
      <c r="GYO1" s="521"/>
      <c r="GYP1" s="521"/>
      <c r="GYQ1" s="521"/>
      <c r="GYR1" s="521"/>
      <c r="GYS1" s="521" t="s">
        <v>3333</v>
      </c>
      <c r="GYT1" s="521"/>
      <c r="GYU1" s="521"/>
      <c r="GYV1" s="521"/>
      <c r="GYW1" s="521"/>
      <c r="GYX1" s="521" t="s">
        <v>3333</v>
      </c>
      <c r="GYY1" s="521"/>
      <c r="GYZ1" s="521"/>
      <c r="GZA1" s="521"/>
      <c r="GZB1" s="521"/>
      <c r="GZC1" s="521" t="s">
        <v>3333</v>
      </c>
      <c r="GZD1" s="521"/>
      <c r="GZE1" s="521"/>
      <c r="GZF1" s="521"/>
      <c r="GZG1" s="521"/>
      <c r="GZH1" s="521" t="s">
        <v>3333</v>
      </c>
      <c r="GZI1" s="521"/>
      <c r="GZJ1" s="521"/>
      <c r="GZK1" s="521"/>
      <c r="GZL1" s="521"/>
      <c r="GZM1" s="521" t="s">
        <v>3333</v>
      </c>
      <c r="GZN1" s="521"/>
      <c r="GZO1" s="521"/>
      <c r="GZP1" s="521"/>
      <c r="GZQ1" s="521"/>
      <c r="GZR1" s="521" t="s">
        <v>3333</v>
      </c>
      <c r="GZS1" s="521"/>
      <c r="GZT1" s="521"/>
      <c r="GZU1" s="521"/>
      <c r="GZV1" s="521"/>
      <c r="GZW1" s="521" t="s">
        <v>3333</v>
      </c>
      <c r="GZX1" s="521"/>
      <c r="GZY1" s="521"/>
      <c r="GZZ1" s="521"/>
      <c r="HAA1" s="521"/>
      <c r="HAB1" s="521" t="s">
        <v>3333</v>
      </c>
      <c r="HAC1" s="521"/>
      <c r="HAD1" s="521"/>
      <c r="HAE1" s="521"/>
      <c r="HAF1" s="521"/>
      <c r="HAG1" s="521" t="s">
        <v>3333</v>
      </c>
      <c r="HAH1" s="521"/>
      <c r="HAI1" s="521"/>
      <c r="HAJ1" s="521"/>
      <c r="HAK1" s="521"/>
      <c r="HAL1" s="521" t="s">
        <v>3333</v>
      </c>
      <c r="HAM1" s="521"/>
      <c r="HAN1" s="521"/>
      <c r="HAO1" s="521"/>
      <c r="HAP1" s="521"/>
      <c r="HAQ1" s="521" t="s">
        <v>3333</v>
      </c>
      <c r="HAR1" s="521"/>
      <c r="HAS1" s="521"/>
      <c r="HAT1" s="521"/>
      <c r="HAU1" s="521"/>
      <c r="HAV1" s="521" t="s">
        <v>3333</v>
      </c>
      <c r="HAW1" s="521"/>
      <c r="HAX1" s="521"/>
      <c r="HAY1" s="521"/>
      <c r="HAZ1" s="521"/>
      <c r="HBA1" s="521" t="s">
        <v>3333</v>
      </c>
      <c r="HBB1" s="521"/>
      <c r="HBC1" s="521"/>
      <c r="HBD1" s="521"/>
      <c r="HBE1" s="521"/>
      <c r="HBF1" s="521" t="s">
        <v>3333</v>
      </c>
      <c r="HBG1" s="521"/>
      <c r="HBH1" s="521"/>
      <c r="HBI1" s="521"/>
      <c r="HBJ1" s="521"/>
      <c r="HBK1" s="521" t="s">
        <v>3333</v>
      </c>
      <c r="HBL1" s="521"/>
      <c r="HBM1" s="521"/>
      <c r="HBN1" s="521"/>
      <c r="HBO1" s="521"/>
      <c r="HBP1" s="521" t="s">
        <v>3333</v>
      </c>
      <c r="HBQ1" s="521"/>
      <c r="HBR1" s="521"/>
      <c r="HBS1" s="521"/>
      <c r="HBT1" s="521"/>
      <c r="HBU1" s="521" t="s">
        <v>3333</v>
      </c>
      <c r="HBV1" s="521"/>
      <c r="HBW1" s="521"/>
      <c r="HBX1" s="521"/>
      <c r="HBY1" s="521"/>
      <c r="HBZ1" s="521" t="s">
        <v>3333</v>
      </c>
      <c r="HCA1" s="521"/>
      <c r="HCB1" s="521"/>
      <c r="HCC1" s="521"/>
      <c r="HCD1" s="521"/>
      <c r="HCE1" s="521" t="s">
        <v>3333</v>
      </c>
      <c r="HCF1" s="521"/>
      <c r="HCG1" s="521"/>
      <c r="HCH1" s="521"/>
      <c r="HCI1" s="521"/>
      <c r="HCJ1" s="521" t="s">
        <v>3333</v>
      </c>
      <c r="HCK1" s="521"/>
      <c r="HCL1" s="521"/>
      <c r="HCM1" s="521"/>
      <c r="HCN1" s="521"/>
      <c r="HCO1" s="521" t="s">
        <v>3333</v>
      </c>
      <c r="HCP1" s="521"/>
      <c r="HCQ1" s="521"/>
      <c r="HCR1" s="521"/>
      <c r="HCS1" s="521"/>
      <c r="HCT1" s="521" t="s">
        <v>3333</v>
      </c>
      <c r="HCU1" s="521"/>
      <c r="HCV1" s="521"/>
      <c r="HCW1" s="521"/>
      <c r="HCX1" s="521"/>
      <c r="HCY1" s="521" t="s">
        <v>3333</v>
      </c>
      <c r="HCZ1" s="521"/>
      <c r="HDA1" s="521"/>
      <c r="HDB1" s="521"/>
      <c r="HDC1" s="521"/>
      <c r="HDD1" s="521" t="s">
        <v>3333</v>
      </c>
      <c r="HDE1" s="521"/>
      <c r="HDF1" s="521"/>
      <c r="HDG1" s="521"/>
      <c r="HDH1" s="521"/>
      <c r="HDI1" s="521" t="s">
        <v>3333</v>
      </c>
      <c r="HDJ1" s="521"/>
      <c r="HDK1" s="521"/>
      <c r="HDL1" s="521"/>
      <c r="HDM1" s="521"/>
      <c r="HDN1" s="521" t="s">
        <v>3333</v>
      </c>
      <c r="HDO1" s="521"/>
      <c r="HDP1" s="521"/>
      <c r="HDQ1" s="521"/>
      <c r="HDR1" s="521"/>
      <c r="HDS1" s="521" t="s">
        <v>3333</v>
      </c>
      <c r="HDT1" s="521"/>
      <c r="HDU1" s="521"/>
      <c r="HDV1" s="521"/>
      <c r="HDW1" s="521"/>
      <c r="HDX1" s="521" t="s">
        <v>3333</v>
      </c>
      <c r="HDY1" s="521"/>
      <c r="HDZ1" s="521"/>
      <c r="HEA1" s="521"/>
      <c r="HEB1" s="521"/>
      <c r="HEC1" s="521" t="s">
        <v>3333</v>
      </c>
      <c r="HED1" s="521"/>
      <c r="HEE1" s="521"/>
      <c r="HEF1" s="521"/>
      <c r="HEG1" s="521"/>
      <c r="HEH1" s="521" t="s">
        <v>3333</v>
      </c>
      <c r="HEI1" s="521"/>
      <c r="HEJ1" s="521"/>
      <c r="HEK1" s="521"/>
      <c r="HEL1" s="521"/>
      <c r="HEM1" s="521" t="s">
        <v>3333</v>
      </c>
      <c r="HEN1" s="521"/>
      <c r="HEO1" s="521"/>
      <c r="HEP1" s="521"/>
      <c r="HEQ1" s="521"/>
      <c r="HER1" s="521" t="s">
        <v>3333</v>
      </c>
      <c r="HES1" s="521"/>
      <c r="HET1" s="521"/>
      <c r="HEU1" s="521"/>
      <c r="HEV1" s="521"/>
      <c r="HEW1" s="521" t="s">
        <v>3333</v>
      </c>
      <c r="HEX1" s="521"/>
      <c r="HEY1" s="521"/>
      <c r="HEZ1" s="521"/>
      <c r="HFA1" s="521"/>
      <c r="HFB1" s="521" t="s">
        <v>3333</v>
      </c>
      <c r="HFC1" s="521"/>
      <c r="HFD1" s="521"/>
      <c r="HFE1" s="521"/>
      <c r="HFF1" s="521"/>
      <c r="HFG1" s="521" t="s">
        <v>3333</v>
      </c>
      <c r="HFH1" s="521"/>
      <c r="HFI1" s="521"/>
      <c r="HFJ1" s="521"/>
      <c r="HFK1" s="521"/>
      <c r="HFL1" s="521" t="s">
        <v>3333</v>
      </c>
      <c r="HFM1" s="521"/>
      <c r="HFN1" s="521"/>
      <c r="HFO1" s="521"/>
      <c r="HFP1" s="521"/>
      <c r="HFQ1" s="521" t="s">
        <v>3333</v>
      </c>
      <c r="HFR1" s="521"/>
      <c r="HFS1" s="521"/>
      <c r="HFT1" s="521"/>
      <c r="HFU1" s="521"/>
      <c r="HFV1" s="521" t="s">
        <v>3333</v>
      </c>
      <c r="HFW1" s="521"/>
      <c r="HFX1" s="521"/>
      <c r="HFY1" s="521"/>
      <c r="HFZ1" s="521"/>
      <c r="HGA1" s="521" t="s">
        <v>3333</v>
      </c>
      <c r="HGB1" s="521"/>
      <c r="HGC1" s="521"/>
      <c r="HGD1" s="521"/>
      <c r="HGE1" s="521"/>
      <c r="HGF1" s="521" t="s">
        <v>3333</v>
      </c>
      <c r="HGG1" s="521"/>
      <c r="HGH1" s="521"/>
      <c r="HGI1" s="521"/>
      <c r="HGJ1" s="521"/>
      <c r="HGK1" s="521" t="s">
        <v>3333</v>
      </c>
      <c r="HGL1" s="521"/>
      <c r="HGM1" s="521"/>
      <c r="HGN1" s="521"/>
      <c r="HGO1" s="521"/>
      <c r="HGP1" s="521" t="s">
        <v>3333</v>
      </c>
      <c r="HGQ1" s="521"/>
      <c r="HGR1" s="521"/>
      <c r="HGS1" s="521"/>
      <c r="HGT1" s="521"/>
      <c r="HGU1" s="521" t="s">
        <v>3333</v>
      </c>
      <c r="HGV1" s="521"/>
      <c r="HGW1" s="521"/>
      <c r="HGX1" s="521"/>
      <c r="HGY1" s="521"/>
      <c r="HGZ1" s="521" t="s">
        <v>3333</v>
      </c>
      <c r="HHA1" s="521"/>
      <c r="HHB1" s="521"/>
      <c r="HHC1" s="521"/>
      <c r="HHD1" s="521"/>
      <c r="HHE1" s="521" t="s">
        <v>3333</v>
      </c>
      <c r="HHF1" s="521"/>
      <c r="HHG1" s="521"/>
      <c r="HHH1" s="521"/>
      <c r="HHI1" s="521"/>
      <c r="HHJ1" s="521" t="s">
        <v>3333</v>
      </c>
      <c r="HHK1" s="521"/>
      <c r="HHL1" s="521"/>
      <c r="HHM1" s="521"/>
      <c r="HHN1" s="521"/>
      <c r="HHO1" s="521" t="s">
        <v>3333</v>
      </c>
      <c r="HHP1" s="521"/>
      <c r="HHQ1" s="521"/>
      <c r="HHR1" s="521"/>
      <c r="HHS1" s="521"/>
      <c r="HHT1" s="521" t="s">
        <v>3333</v>
      </c>
      <c r="HHU1" s="521"/>
      <c r="HHV1" s="521"/>
      <c r="HHW1" s="521"/>
      <c r="HHX1" s="521"/>
      <c r="HHY1" s="521" t="s">
        <v>3333</v>
      </c>
      <c r="HHZ1" s="521"/>
      <c r="HIA1" s="521"/>
      <c r="HIB1" s="521"/>
      <c r="HIC1" s="521"/>
      <c r="HID1" s="521" t="s">
        <v>3333</v>
      </c>
      <c r="HIE1" s="521"/>
      <c r="HIF1" s="521"/>
      <c r="HIG1" s="521"/>
      <c r="HIH1" s="521"/>
      <c r="HII1" s="521" t="s">
        <v>3333</v>
      </c>
      <c r="HIJ1" s="521"/>
      <c r="HIK1" s="521"/>
      <c r="HIL1" s="521"/>
      <c r="HIM1" s="521"/>
      <c r="HIN1" s="521" t="s">
        <v>3333</v>
      </c>
      <c r="HIO1" s="521"/>
      <c r="HIP1" s="521"/>
      <c r="HIQ1" s="521"/>
      <c r="HIR1" s="521"/>
      <c r="HIS1" s="521" t="s">
        <v>3333</v>
      </c>
      <c r="HIT1" s="521"/>
      <c r="HIU1" s="521"/>
      <c r="HIV1" s="521"/>
      <c r="HIW1" s="521"/>
      <c r="HIX1" s="521" t="s">
        <v>3333</v>
      </c>
      <c r="HIY1" s="521"/>
      <c r="HIZ1" s="521"/>
      <c r="HJA1" s="521"/>
      <c r="HJB1" s="521"/>
      <c r="HJC1" s="521" t="s">
        <v>3333</v>
      </c>
      <c r="HJD1" s="521"/>
      <c r="HJE1" s="521"/>
      <c r="HJF1" s="521"/>
      <c r="HJG1" s="521"/>
      <c r="HJH1" s="521" t="s">
        <v>3333</v>
      </c>
      <c r="HJI1" s="521"/>
      <c r="HJJ1" s="521"/>
      <c r="HJK1" s="521"/>
      <c r="HJL1" s="521"/>
      <c r="HJM1" s="521" t="s">
        <v>3333</v>
      </c>
      <c r="HJN1" s="521"/>
      <c r="HJO1" s="521"/>
      <c r="HJP1" s="521"/>
      <c r="HJQ1" s="521"/>
      <c r="HJR1" s="521" t="s">
        <v>3333</v>
      </c>
      <c r="HJS1" s="521"/>
      <c r="HJT1" s="521"/>
      <c r="HJU1" s="521"/>
      <c r="HJV1" s="521"/>
      <c r="HJW1" s="521" t="s">
        <v>3333</v>
      </c>
      <c r="HJX1" s="521"/>
      <c r="HJY1" s="521"/>
      <c r="HJZ1" s="521"/>
      <c r="HKA1" s="521"/>
      <c r="HKB1" s="521" t="s">
        <v>3333</v>
      </c>
      <c r="HKC1" s="521"/>
      <c r="HKD1" s="521"/>
      <c r="HKE1" s="521"/>
      <c r="HKF1" s="521"/>
      <c r="HKG1" s="521" t="s">
        <v>3333</v>
      </c>
      <c r="HKH1" s="521"/>
      <c r="HKI1" s="521"/>
      <c r="HKJ1" s="521"/>
      <c r="HKK1" s="521"/>
      <c r="HKL1" s="521" t="s">
        <v>3333</v>
      </c>
      <c r="HKM1" s="521"/>
      <c r="HKN1" s="521"/>
      <c r="HKO1" s="521"/>
      <c r="HKP1" s="521"/>
      <c r="HKQ1" s="521" t="s">
        <v>3333</v>
      </c>
      <c r="HKR1" s="521"/>
      <c r="HKS1" s="521"/>
      <c r="HKT1" s="521"/>
      <c r="HKU1" s="521"/>
      <c r="HKV1" s="521" t="s">
        <v>3333</v>
      </c>
      <c r="HKW1" s="521"/>
      <c r="HKX1" s="521"/>
      <c r="HKY1" s="521"/>
      <c r="HKZ1" s="521"/>
      <c r="HLA1" s="521" t="s">
        <v>3333</v>
      </c>
      <c r="HLB1" s="521"/>
      <c r="HLC1" s="521"/>
      <c r="HLD1" s="521"/>
      <c r="HLE1" s="521"/>
      <c r="HLF1" s="521" t="s">
        <v>3333</v>
      </c>
      <c r="HLG1" s="521"/>
      <c r="HLH1" s="521"/>
      <c r="HLI1" s="521"/>
      <c r="HLJ1" s="521"/>
      <c r="HLK1" s="521" t="s">
        <v>3333</v>
      </c>
      <c r="HLL1" s="521"/>
      <c r="HLM1" s="521"/>
      <c r="HLN1" s="521"/>
      <c r="HLO1" s="521"/>
      <c r="HLP1" s="521" t="s">
        <v>3333</v>
      </c>
      <c r="HLQ1" s="521"/>
      <c r="HLR1" s="521"/>
      <c r="HLS1" s="521"/>
      <c r="HLT1" s="521"/>
      <c r="HLU1" s="521" t="s">
        <v>3333</v>
      </c>
      <c r="HLV1" s="521"/>
      <c r="HLW1" s="521"/>
      <c r="HLX1" s="521"/>
      <c r="HLY1" s="521"/>
      <c r="HLZ1" s="521" t="s">
        <v>3333</v>
      </c>
      <c r="HMA1" s="521"/>
      <c r="HMB1" s="521"/>
      <c r="HMC1" s="521"/>
      <c r="HMD1" s="521"/>
      <c r="HME1" s="521" t="s">
        <v>3333</v>
      </c>
      <c r="HMF1" s="521"/>
      <c r="HMG1" s="521"/>
      <c r="HMH1" s="521"/>
      <c r="HMI1" s="521"/>
      <c r="HMJ1" s="521" t="s">
        <v>3333</v>
      </c>
      <c r="HMK1" s="521"/>
      <c r="HML1" s="521"/>
      <c r="HMM1" s="521"/>
      <c r="HMN1" s="521"/>
      <c r="HMO1" s="521" t="s">
        <v>3333</v>
      </c>
      <c r="HMP1" s="521"/>
      <c r="HMQ1" s="521"/>
      <c r="HMR1" s="521"/>
      <c r="HMS1" s="521"/>
      <c r="HMT1" s="521" t="s">
        <v>3333</v>
      </c>
      <c r="HMU1" s="521"/>
      <c r="HMV1" s="521"/>
      <c r="HMW1" s="521"/>
      <c r="HMX1" s="521"/>
      <c r="HMY1" s="521" t="s">
        <v>3333</v>
      </c>
      <c r="HMZ1" s="521"/>
      <c r="HNA1" s="521"/>
      <c r="HNB1" s="521"/>
      <c r="HNC1" s="521"/>
      <c r="HND1" s="521" t="s">
        <v>3333</v>
      </c>
      <c r="HNE1" s="521"/>
      <c r="HNF1" s="521"/>
      <c r="HNG1" s="521"/>
      <c r="HNH1" s="521"/>
      <c r="HNI1" s="521" t="s">
        <v>3333</v>
      </c>
      <c r="HNJ1" s="521"/>
      <c r="HNK1" s="521"/>
      <c r="HNL1" s="521"/>
      <c r="HNM1" s="521"/>
      <c r="HNN1" s="521" t="s">
        <v>3333</v>
      </c>
      <c r="HNO1" s="521"/>
      <c r="HNP1" s="521"/>
      <c r="HNQ1" s="521"/>
      <c r="HNR1" s="521"/>
      <c r="HNS1" s="521" t="s">
        <v>3333</v>
      </c>
      <c r="HNT1" s="521"/>
      <c r="HNU1" s="521"/>
      <c r="HNV1" s="521"/>
      <c r="HNW1" s="521"/>
      <c r="HNX1" s="521" t="s">
        <v>3333</v>
      </c>
      <c r="HNY1" s="521"/>
      <c r="HNZ1" s="521"/>
      <c r="HOA1" s="521"/>
      <c r="HOB1" s="521"/>
      <c r="HOC1" s="521" t="s">
        <v>3333</v>
      </c>
      <c r="HOD1" s="521"/>
      <c r="HOE1" s="521"/>
      <c r="HOF1" s="521"/>
      <c r="HOG1" s="521"/>
      <c r="HOH1" s="521" t="s">
        <v>3333</v>
      </c>
      <c r="HOI1" s="521"/>
      <c r="HOJ1" s="521"/>
      <c r="HOK1" s="521"/>
      <c r="HOL1" s="521"/>
      <c r="HOM1" s="521" t="s">
        <v>3333</v>
      </c>
      <c r="HON1" s="521"/>
      <c r="HOO1" s="521"/>
      <c r="HOP1" s="521"/>
      <c r="HOQ1" s="521"/>
      <c r="HOR1" s="521" t="s">
        <v>3333</v>
      </c>
      <c r="HOS1" s="521"/>
      <c r="HOT1" s="521"/>
      <c r="HOU1" s="521"/>
      <c r="HOV1" s="521"/>
      <c r="HOW1" s="521" t="s">
        <v>3333</v>
      </c>
      <c r="HOX1" s="521"/>
      <c r="HOY1" s="521"/>
      <c r="HOZ1" s="521"/>
      <c r="HPA1" s="521"/>
      <c r="HPB1" s="521" t="s">
        <v>3333</v>
      </c>
      <c r="HPC1" s="521"/>
      <c r="HPD1" s="521"/>
      <c r="HPE1" s="521"/>
      <c r="HPF1" s="521"/>
      <c r="HPG1" s="521" t="s">
        <v>3333</v>
      </c>
      <c r="HPH1" s="521"/>
      <c r="HPI1" s="521"/>
      <c r="HPJ1" s="521"/>
      <c r="HPK1" s="521"/>
      <c r="HPL1" s="521" t="s">
        <v>3333</v>
      </c>
      <c r="HPM1" s="521"/>
      <c r="HPN1" s="521"/>
      <c r="HPO1" s="521"/>
      <c r="HPP1" s="521"/>
      <c r="HPQ1" s="521" t="s">
        <v>3333</v>
      </c>
      <c r="HPR1" s="521"/>
      <c r="HPS1" s="521"/>
      <c r="HPT1" s="521"/>
      <c r="HPU1" s="521"/>
      <c r="HPV1" s="521" t="s">
        <v>3333</v>
      </c>
      <c r="HPW1" s="521"/>
      <c r="HPX1" s="521"/>
      <c r="HPY1" s="521"/>
      <c r="HPZ1" s="521"/>
      <c r="HQA1" s="521" t="s">
        <v>3333</v>
      </c>
      <c r="HQB1" s="521"/>
      <c r="HQC1" s="521"/>
      <c r="HQD1" s="521"/>
      <c r="HQE1" s="521"/>
      <c r="HQF1" s="521" t="s">
        <v>3333</v>
      </c>
      <c r="HQG1" s="521"/>
      <c r="HQH1" s="521"/>
      <c r="HQI1" s="521"/>
      <c r="HQJ1" s="521"/>
      <c r="HQK1" s="521" t="s">
        <v>3333</v>
      </c>
      <c r="HQL1" s="521"/>
      <c r="HQM1" s="521"/>
      <c r="HQN1" s="521"/>
      <c r="HQO1" s="521"/>
      <c r="HQP1" s="521" t="s">
        <v>3333</v>
      </c>
      <c r="HQQ1" s="521"/>
      <c r="HQR1" s="521"/>
      <c r="HQS1" s="521"/>
      <c r="HQT1" s="521"/>
      <c r="HQU1" s="521" t="s">
        <v>3333</v>
      </c>
      <c r="HQV1" s="521"/>
      <c r="HQW1" s="521"/>
      <c r="HQX1" s="521"/>
      <c r="HQY1" s="521"/>
      <c r="HQZ1" s="521" t="s">
        <v>3333</v>
      </c>
      <c r="HRA1" s="521"/>
      <c r="HRB1" s="521"/>
      <c r="HRC1" s="521"/>
      <c r="HRD1" s="521"/>
      <c r="HRE1" s="521" t="s">
        <v>3333</v>
      </c>
      <c r="HRF1" s="521"/>
      <c r="HRG1" s="521"/>
      <c r="HRH1" s="521"/>
      <c r="HRI1" s="521"/>
      <c r="HRJ1" s="521" t="s">
        <v>3333</v>
      </c>
      <c r="HRK1" s="521"/>
      <c r="HRL1" s="521"/>
      <c r="HRM1" s="521"/>
      <c r="HRN1" s="521"/>
      <c r="HRO1" s="521" t="s">
        <v>3333</v>
      </c>
      <c r="HRP1" s="521"/>
      <c r="HRQ1" s="521"/>
      <c r="HRR1" s="521"/>
      <c r="HRS1" s="521"/>
      <c r="HRT1" s="521" t="s">
        <v>3333</v>
      </c>
      <c r="HRU1" s="521"/>
      <c r="HRV1" s="521"/>
      <c r="HRW1" s="521"/>
      <c r="HRX1" s="521"/>
      <c r="HRY1" s="521" t="s">
        <v>3333</v>
      </c>
      <c r="HRZ1" s="521"/>
      <c r="HSA1" s="521"/>
      <c r="HSB1" s="521"/>
      <c r="HSC1" s="521"/>
      <c r="HSD1" s="521" t="s">
        <v>3333</v>
      </c>
      <c r="HSE1" s="521"/>
      <c r="HSF1" s="521"/>
      <c r="HSG1" s="521"/>
      <c r="HSH1" s="521"/>
      <c r="HSI1" s="521" t="s">
        <v>3333</v>
      </c>
      <c r="HSJ1" s="521"/>
      <c r="HSK1" s="521"/>
      <c r="HSL1" s="521"/>
      <c r="HSM1" s="521"/>
      <c r="HSN1" s="521" t="s">
        <v>3333</v>
      </c>
      <c r="HSO1" s="521"/>
      <c r="HSP1" s="521"/>
      <c r="HSQ1" s="521"/>
      <c r="HSR1" s="521"/>
      <c r="HSS1" s="521" t="s">
        <v>3333</v>
      </c>
      <c r="HST1" s="521"/>
      <c r="HSU1" s="521"/>
      <c r="HSV1" s="521"/>
      <c r="HSW1" s="521"/>
      <c r="HSX1" s="521" t="s">
        <v>3333</v>
      </c>
      <c r="HSY1" s="521"/>
      <c r="HSZ1" s="521"/>
      <c r="HTA1" s="521"/>
      <c r="HTB1" s="521"/>
      <c r="HTC1" s="521" t="s">
        <v>3333</v>
      </c>
      <c r="HTD1" s="521"/>
      <c r="HTE1" s="521"/>
      <c r="HTF1" s="521"/>
      <c r="HTG1" s="521"/>
      <c r="HTH1" s="521" t="s">
        <v>3333</v>
      </c>
      <c r="HTI1" s="521"/>
      <c r="HTJ1" s="521"/>
      <c r="HTK1" s="521"/>
      <c r="HTL1" s="521"/>
      <c r="HTM1" s="521" t="s">
        <v>3333</v>
      </c>
      <c r="HTN1" s="521"/>
      <c r="HTO1" s="521"/>
      <c r="HTP1" s="521"/>
      <c r="HTQ1" s="521"/>
      <c r="HTR1" s="521" t="s">
        <v>3333</v>
      </c>
      <c r="HTS1" s="521"/>
      <c r="HTT1" s="521"/>
      <c r="HTU1" s="521"/>
      <c r="HTV1" s="521"/>
      <c r="HTW1" s="521" t="s">
        <v>3333</v>
      </c>
      <c r="HTX1" s="521"/>
      <c r="HTY1" s="521"/>
      <c r="HTZ1" s="521"/>
      <c r="HUA1" s="521"/>
      <c r="HUB1" s="521" t="s">
        <v>3333</v>
      </c>
      <c r="HUC1" s="521"/>
      <c r="HUD1" s="521"/>
      <c r="HUE1" s="521"/>
      <c r="HUF1" s="521"/>
      <c r="HUG1" s="521" t="s">
        <v>3333</v>
      </c>
      <c r="HUH1" s="521"/>
      <c r="HUI1" s="521"/>
      <c r="HUJ1" s="521"/>
      <c r="HUK1" s="521"/>
      <c r="HUL1" s="521" t="s">
        <v>3333</v>
      </c>
      <c r="HUM1" s="521"/>
      <c r="HUN1" s="521"/>
      <c r="HUO1" s="521"/>
      <c r="HUP1" s="521"/>
      <c r="HUQ1" s="521" t="s">
        <v>3333</v>
      </c>
      <c r="HUR1" s="521"/>
      <c r="HUS1" s="521"/>
      <c r="HUT1" s="521"/>
      <c r="HUU1" s="521"/>
      <c r="HUV1" s="521" t="s">
        <v>3333</v>
      </c>
      <c r="HUW1" s="521"/>
      <c r="HUX1" s="521"/>
      <c r="HUY1" s="521"/>
      <c r="HUZ1" s="521"/>
      <c r="HVA1" s="521" t="s">
        <v>3333</v>
      </c>
      <c r="HVB1" s="521"/>
      <c r="HVC1" s="521"/>
      <c r="HVD1" s="521"/>
      <c r="HVE1" s="521"/>
      <c r="HVF1" s="521" t="s">
        <v>3333</v>
      </c>
      <c r="HVG1" s="521"/>
      <c r="HVH1" s="521"/>
      <c r="HVI1" s="521"/>
      <c r="HVJ1" s="521"/>
      <c r="HVK1" s="521" t="s">
        <v>3333</v>
      </c>
      <c r="HVL1" s="521"/>
      <c r="HVM1" s="521"/>
      <c r="HVN1" s="521"/>
      <c r="HVO1" s="521"/>
      <c r="HVP1" s="521" t="s">
        <v>3333</v>
      </c>
      <c r="HVQ1" s="521"/>
      <c r="HVR1" s="521"/>
      <c r="HVS1" s="521"/>
      <c r="HVT1" s="521"/>
      <c r="HVU1" s="521" t="s">
        <v>3333</v>
      </c>
      <c r="HVV1" s="521"/>
      <c r="HVW1" s="521"/>
      <c r="HVX1" s="521"/>
      <c r="HVY1" s="521"/>
      <c r="HVZ1" s="521" t="s">
        <v>3333</v>
      </c>
      <c r="HWA1" s="521"/>
      <c r="HWB1" s="521"/>
      <c r="HWC1" s="521"/>
      <c r="HWD1" s="521"/>
      <c r="HWE1" s="521" t="s">
        <v>3333</v>
      </c>
      <c r="HWF1" s="521"/>
      <c r="HWG1" s="521"/>
      <c r="HWH1" s="521"/>
      <c r="HWI1" s="521"/>
      <c r="HWJ1" s="521" t="s">
        <v>3333</v>
      </c>
      <c r="HWK1" s="521"/>
      <c r="HWL1" s="521"/>
      <c r="HWM1" s="521"/>
      <c r="HWN1" s="521"/>
      <c r="HWO1" s="521" t="s">
        <v>3333</v>
      </c>
      <c r="HWP1" s="521"/>
      <c r="HWQ1" s="521"/>
      <c r="HWR1" s="521"/>
      <c r="HWS1" s="521"/>
      <c r="HWT1" s="521" t="s">
        <v>3333</v>
      </c>
      <c r="HWU1" s="521"/>
      <c r="HWV1" s="521"/>
      <c r="HWW1" s="521"/>
      <c r="HWX1" s="521"/>
      <c r="HWY1" s="521" t="s">
        <v>3333</v>
      </c>
      <c r="HWZ1" s="521"/>
      <c r="HXA1" s="521"/>
      <c r="HXB1" s="521"/>
      <c r="HXC1" s="521"/>
      <c r="HXD1" s="521" t="s">
        <v>3333</v>
      </c>
      <c r="HXE1" s="521"/>
      <c r="HXF1" s="521"/>
      <c r="HXG1" s="521"/>
      <c r="HXH1" s="521"/>
      <c r="HXI1" s="521" t="s">
        <v>3333</v>
      </c>
      <c r="HXJ1" s="521"/>
      <c r="HXK1" s="521"/>
      <c r="HXL1" s="521"/>
      <c r="HXM1" s="521"/>
      <c r="HXN1" s="521" t="s">
        <v>3333</v>
      </c>
      <c r="HXO1" s="521"/>
      <c r="HXP1" s="521"/>
      <c r="HXQ1" s="521"/>
      <c r="HXR1" s="521"/>
      <c r="HXS1" s="521" t="s">
        <v>3333</v>
      </c>
      <c r="HXT1" s="521"/>
      <c r="HXU1" s="521"/>
      <c r="HXV1" s="521"/>
      <c r="HXW1" s="521"/>
      <c r="HXX1" s="521" t="s">
        <v>3333</v>
      </c>
      <c r="HXY1" s="521"/>
      <c r="HXZ1" s="521"/>
      <c r="HYA1" s="521"/>
      <c r="HYB1" s="521"/>
      <c r="HYC1" s="521" t="s">
        <v>3333</v>
      </c>
      <c r="HYD1" s="521"/>
      <c r="HYE1" s="521"/>
      <c r="HYF1" s="521"/>
      <c r="HYG1" s="521"/>
      <c r="HYH1" s="521" t="s">
        <v>3333</v>
      </c>
      <c r="HYI1" s="521"/>
      <c r="HYJ1" s="521"/>
      <c r="HYK1" s="521"/>
      <c r="HYL1" s="521"/>
      <c r="HYM1" s="521" t="s">
        <v>3333</v>
      </c>
      <c r="HYN1" s="521"/>
      <c r="HYO1" s="521"/>
      <c r="HYP1" s="521"/>
      <c r="HYQ1" s="521"/>
      <c r="HYR1" s="521" t="s">
        <v>3333</v>
      </c>
      <c r="HYS1" s="521"/>
      <c r="HYT1" s="521"/>
      <c r="HYU1" s="521"/>
      <c r="HYV1" s="521"/>
      <c r="HYW1" s="521" t="s">
        <v>3333</v>
      </c>
      <c r="HYX1" s="521"/>
      <c r="HYY1" s="521"/>
      <c r="HYZ1" s="521"/>
      <c r="HZA1" s="521"/>
      <c r="HZB1" s="521" t="s">
        <v>3333</v>
      </c>
      <c r="HZC1" s="521"/>
      <c r="HZD1" s="521"/>
      <c r="HZE1" s="521"/>
      <c r="HZF1" s="521"/>
      <c r="HZG1" s="521" t="s">
        <v>3333</v>
      </c>
      <c r="HZH1" s="521"/>
      <c r="HZI1" s="521"/>
      <c r="HZJ1" s="521"/>
      <c r="HZK1" s="521"/>
      <c r="HZL1" s="521" t="s">
        <v>3333</v>
      </c>
      <c r="HZM1" s="521"/>
      <c r="HZN1" s="521"/>
      <c r="HZO1" s="521"/>
      <c r="HZP1" s="521"/>
      <c r="HZQ1" s="521" t="s">
        <v>3333</v>
      </c>
      <c r="HZR1" s="521"/>
      <c r="HZS1" s="521"/>
      <c r="HZT1" s="521"/>
      <c r="HZU1" s="521"/>
      <c r="HZV1" s="521" t="s">
        <v>3333</v>
      </c>
      <c r="HZW1" s="521"/>
      <c r="HZX1" s="521"/>
      <c r="HZY1" s="521"/>
      <c r="HZZ1" s="521"/>
      <c r="IAA1" s="521" t="s">
        <v>3333</v>
      </c>
      <c r="IAB1" s="521"/>
      <c r="IAC1" s="521"/>
      <c r="IAD1" s="521"/>
      <c r="IAE1" s="521"/>
      <c r="IAF1" s="521" t="s">
        <v>3333</v>
      </c>
      <c r="IAG1" s="521"/>
      <c r="IAH1" s="521"/>
      <c r="IAI1" s="521"/>
      <c r="IAJ1" s="521"/>
      <c r="IAK1" s="521" t="s">
        <v>3333</v>
      </c>
      <c r="IAL1" s="521"/>
      <c r="IAM1" s="521"/>
      <c r="IAN1" s="521"/>
      <c r="IAO1" s="521"/>
      <c r="IAP1" s="521" t="s">
        <v>3333</v>
      </c>
      <c r="IAQ1" s="521"/>
      <c r="IAR1" s="521"/>
      <c r="IAS1" s="521"/>
      <c r="IAT1" s="521"/>
      <c r="IAU1" s="521" t="s">
        <v>3333</v>
      </c>
      <c r="IAV1" s="521"/>
      <c r="IAW1" s="521"/>
      <c r="IAX1" s="521"/>
      <c r="IAY1" s="521"/>
      <c r="IAZ1" s="521" t="s">
        <v>3333</v>
      </c>
      <c r="IBA1" s="521"/>
      <c r="IBB1" s="521"/>
      <c r="IBC1" s="521"/>
      <c r="IBD1" s="521"/>
      <c r="IBE1" s="521" t="s">
        <v>3333</v>
      </c>
      <c r="IBF1" s="521"/>
      <c r="IBG1" s="521"/>
      <c r="IBH1" s="521"/>
      <c r="IBI1" s="521"/>
      <c r="IBJ1" s="521" t="s">
        <v>3333</v>
      </c>
      <c r="IBK1" s="521"/>
      <c r="IBL1" s="521"/>
      <c r="IBM1" s="521"/>
      <c r="IBN1" s="521"/>
      <c r="IBO1" s="521" t="s">
        <v>3333</v>
      </c>
      <c r="IBP1" s="521"/>
      <c r="IBQ1" s="521"/>
      <c r="IBR1" s="521"/>
      <c r="IBS1" s="521"/>
      <c r="IBT1" s="521" t="s">
        <v>3333</v>
      </c>
      <c r="IBU1" s="521"/>
      <c r="IBV1" s="521"/>
      <c r="IBW1" s="521"/>
      <c r="IBX1" s="521"/>
      <c r="IBY1" s="521" t="s">
        <v>3333</v>
      </c>
      <c r="IBZ1" s="521"/>
      <c r="ICA1" s="521"/>
      <c r="ICB1" s="521"/>
      <c r="ICC1" s="521"/>
      <c r="ICD1" s="521" t="s">
        <v>3333</v>
      </c>
      <c r="ICE1" s="521"/>
      <c r="ICF1" s="521"/>
      <c r="ICG1" s="521"/>
      <c r="ICH1" s="521"/>
      <c r="ICI1" s="521" t="s">
        <v>3333</v>
      </c>
      <c r="ICJ1" s="521"/>
      <c r="ICK1" s="521"/>
      <c r="ICL1" s="521"/>
      <c r="ICM1" s="521"/>
      <c r="ICN1" s="521" t="s">
        <v>3333</v>
      </c>
      <c r="ICO1" s="521"/>
      <c r="ICP1" s="521"/>
      <c r="ICQ1" s="521"/>
      <c r="ICR1" s="521"/>
      <c r="ICS1" s="521" t="s">
        <v>3333</v>
      </c>
      <c r="ICT1" s="521"/>
      <c r="ICU1" s="521"/>
      <c r="ICV1" s="521"/>
      <c r="ICW1" s="521"/>
      <c r="ICX1" s="521" t="s">
        <v>3333</v>
      </c>
      <c r="ICY1" s="521"/>
      <c r="ICZ1" s="521"/>
      <c r="IDA1" s="521"/>
      <c r="IDB1" s="521"/>
      <c r="IDC1" s="521" t="s">
        <v>3333</v>
      </c>
      <c r="IDD1" s="521"/>
      <c r="IDE1" s="521"/>
      <c r="IDF1" s="521"/>
      <c r="IDG1" s="521"/>
      <c r="IDH1" s="521" t="s">
        <v>3333</v>
      </c>
      <c r="IDI1" s="521"/>
      <c r="IDJ1" s="521"/>
      <c r="IDK1" s="521"/>
      <c r="IDL1" s="521"/>
      <c r="IDM1" s="521" t="s">
        <v>3333</v>
      </c>
      <c r="IDN1" s="521"/>
      <c r="IDO1" s="521"/>
      <c r="IDP1" s="521"/>
      <c r="IDQ1" s="521"/>
      <c r="IDR1" s="521" t="s">
        <v>3333</v>
      </c>
      <c r="IDS1" s="521"/>
      <c r="IDT1" s="521"/>
      <c r="IDU1" s="521"/>
      <c r="IDV1" s="521"/>
      <c r="IDW1" s="521" t="s">
        <v>3333</v>
      </c>
      <c r="IDX1" s="521"/>
      <c r="IDY1" s="521"/>
      <c r="IDZ1" s="521"/>
      <c r="IEA1" s="521"/>
      <c r="IEB1" s="521" t="s">
        <v>3333</v>
      </c>
      <c r="IEC1" s="521"/>
      <c r="IED1" s="521"/>
      <c r="IEE1" s="521"/>
      <c r="IEF1" s="521"/>
      <c r="IEG1" s="521" t="s">
        <v>3333</v>
      </c>
      <c r="IEH1" s="521"/>
      <c r="IEI1" s="521"/>
      <c r="IEJ1" s="521"/>
      <c r="IEK1" s="521"/>
      <c r="IEL1" s="521" t="s">
        <v>3333</v>
      </c>
      <c r="IEM1" s="521"/>
      <c r="IEN1" s="521"/>
      <c r="IEO1" s="521"/>
      <c r="IEP1" s="521"/>
      <c r="IEQ1" s="521" t="s">
        <v>3333</v>
      </c>
      <c r="IER1" s="521"/>
      <c r="IES1" s="521"/>
      <c r="IET1" s="521"/>
      <c r="IEU1" s="521"/>
      <c r="IEV1" s="521" t="s">
        <v>3333</v>
      </c>
      <c r="IEW1" s="521"/>
      <c r="IEX1" s="521"/>
      <c r="IEY1" s="521"/>
      <c r="IEZ1" s="521"/>
      <c r="IFA1" s="521" t="s">
        <v>3333</v>
      </c>
      <c r="IFB1" s="521"/>
      <c r="IFC1" s="521"/>
      <c r="IFD1" s="521"/>
      <c r="IFE1" s="521"/>
      <c r="IFF1" s="521" t="s">
        <v>3333</v>
      </c>
      <c r="IFG1" s="521"/>
      <c r="IFH1" s="521"/>
      <c r="IFI1" s="521"/>
      <c r="IFJ1" s="521"/>
      <c r="IFK1" s="521" t="s">
        <v>3333</v>
      </c>
      <c r="IFL1" s="521"/>
      <c r="IFM1" s="521"/>
      <c r="IFN1" s="521"/>
      <c r="IFO1" s="521"/>
      <c r="IFP1" s="521" t="s">
        <v>3333</v>
      </c>
      <c r="IFQ1" s="521"/>
      <c r="IFR1" s="521"/>
      <c r="IFS1" s="521"/>
      <c r="IFT1" s="521"/>
      <c r="IFU1" s="521" t="s">
        <v>3333</v>
      </c>
      <c r="IFV1" s="521"/>
      <c r="IFW1" s="521"/>
      <c r="IFX1" s="521"/>
      <c r="IFY1" s="521"/>
      <c r="IFZ1" s="521" t="s">
        <v>3333</v>
      </c>
      <c r="IGA1" s="521"/>
      <c r="IGB1" s="521"/>
      <c r="IGC1" s="521"/>
      <c r="IGD1" s="521"/>
      <c r="IGE1" s="521" t="s">
        <v>3333</v>
      </c>
      <c r="IGF1" s="521"/>
      <c r="IGG1" s="521"/>
      <c r="IGH1" s="521"/>
      <c r="IGI1" s="521"/>
      <c r="IGJ1" s="521" t="s">
        <v>3333</v>
      </c>
      <c r="IGK1" s="521"/>
      <c r="IGL1" s="521"/>
      <c r="IGM1" s="521"/>
      <c r="IGN1" s="521"/>
      <c r="IGO1" s="521" t="s">
        <v>3333</v>
      </c>
      <c r="IGP1" s="521"/>
      <c r="IGQ1" s="521"/>
      <c r="IGR1" s="521"/>
      <c r="IGS1" s="521"/>
      <c r="IGT1" s="521" t="s">
        <v>3333</v>
      </c>
      <c r="IGU1" s="521"/>
      <c r="IGV1" s="521"/>
      <c r="IGW1" s="521"/>
      <c r="IGX1" s="521"/>
      <c r="IGY1" s="521" t="s">
        <v>3333</v>
      </c>
      <c r="IGZ1" s="521"/>
      <c r="IHA1" s="521"/>
      <c r="IHB1" s="521"/>
      <c r="IHC1" s="521"/>
      <c r="IHD1" s="521" t="s">
        <v>3333</v>
      </c>
      <c r="IHE1" s="521"/>
      <c r="IHF1" s="521"/>
      <c r="IHG1" s="521"/>
      <c r="IHH1" s="521"/>
      <c r="IHI1" s="521" t="s">
        <v>3333</v>
      </c>
      <c r="IHJ1" s="521"/>
      <c r="IHK1" s="521"/>
      <c r="IHL1" s="521"/>
      <c r="IHM1" s="521"/>
      <c r="IHN1" s="521" t="s">
        <v>3333</v>
      </c>
      <c r="IHO1" s="521"/>
      <c r="IHP1" s="521"/>
      <c r="IHQ1" s="521"/>
      <c r="IHR1" s="521"/>
      <c r="IHS1" s="521" t="s">
        <v>3333</v>
      </c>
      <c r="IHT1" s="521"/>
      <c r="IHU1" s="521"/>
      <c r="IHV1" s="521"/>
      <c r="IHW1" s="521"/>
      <c r="IHX1" s="521" t="s">
        <v>3333</v>
      </c>
      <c r="IHY1" s="521"/>
      <c r="IHZ1" s="521"/>
      <c r="IIA1" s="521"/>
      <c r="IIB1" s="521"/>
      <c r="IIC1" s="521" t="s">
        <v>3333</v>
      </c>
      <c r="IID1" s="521"/>
      <c r="IIE1" s="521"/>
      <c r="IIF1" s="521"/>
      <c r="IIG1" s="521"/>
      <c r="IIH1" s="521" t="s">
        <v>3333</v>
      </c>
      <c r="III1" s="521"/>
      <c r="IIJ1" s="521"/>
      <c r="IIK1" s="521"/>
      <c r="IIL1" s="521"/>
      <c r="IIM1" s="521" t="s">
        <v>3333</v>
      </c>
      <c r="IIN1" s="521"/>
      <c r="IIO1" s="521"/>
      <c r="IIP1" s="521"/>
      <c r="IIQ1" s="521"/>
      <c r="IIR1" s="521" t="s">
        <v>3333</v>
      </c>
      <c r="IIS1" s="521"/>
      <c r="IIT1" s="521"/>
      <c r="IIU1" s="521"/>
      <c r="IIV1" s="521"/>
      <c r="IIW1" s="521" t="s">
        <v>3333</v>
      </c>
      <c r="IIX1" s="521"/>
      <c r="IIY1" s="521"/>
      <c r="IIZ1" s="521"/>
      <c r="IJA1" s="521"/>
      <c r="IJB1" s="521" t="s">
        <v>3333</v>
      </c>
      <c r="IJC1" s="521"/>
      <c r="IJD1" s="521"/>
      <c r="IJE1" s="521"/>
      <c r="IJF1" s="521"/>
      <c r="IJG1" s="521" t="s">
        <v>3333</v>
      </c>
      <c r="IJH1" s="521"/>
      <c r="IJI1" s="521"/>
      <c r="IJJ1" s="521"/>
      <c r="IJK1" s="521"/>
      <c r="IJL1" s="521" t="s">
        <v>3333</v>
      </c>
      <c r="IJM1" s="521"/>
      <c r="IJN1" s="521"/>
      <c r="IJO1" s="521"/>
      <c r="IJP1" s="521"/>
      <c r="IJQ1" s="521" t="s">
        <v>3333</v>
      </c>
      <c r="IJR1" s="521"/>
      <c r="IJS1" s="521"/>
      <c r="IJT1" s="521"/>
      <c r="IJU1" s="521"/>
      <c r="IJV1" s="521" t="s">
        <v>3333</v>
      </c>
      <c r="IJW1" s="521"/>
      <c r="IJX1" s="521"/>
      <c r="IJY1" s="521"/>
      <c r="IJZ1" s="521"/>
      <c r="IKA1" s="521" t="s">
        <v>3333</v>
      </c>
      <c r="IKB1" s="521"/>
      <c r="IKC1" s="521"/>
      <c r="IKD1" s="521"/>
      <c r="IKE1" s="521"/>
      <c r="IKF1" s="521" t="s">
        <v>3333</v>
      </c>
      <c r="IKG1" s="521"/>
      <c r="IKH1" s="521"/>
      <c r="IKI1" s="521"/>
      <c r="IKJ1" s="521"/>
      <c r="IKK1" s="521" t="s">
        <v>3333</v>
      </c>
      <c r="IKL1" s="521"/>
      <c r="IKM1" s="521"/>
      <c r="IKN1" s="521"/>
      <c r="IKO1" s="521"/>
      <c r="IKP1" s="521" t="s">
        <v>3333</v>
      </c>
      <c r="IKQ1" s="521"/>
      <c r="IKR1" s="521"/>
      <c r="IKS1" s="521"/>
      <c r="IKT1" s="521"/>
      <c r="IKU1" s="521" t="s">
        <v>3333</v>
      </c>
      <c r="IKV1" s="521"/>
      <c r="IKW1" s="521"/>
      <c r="IKX1" s="521"/>
      <c r="IKY1" s="521"/>
      <c r="IKZ1" s="521" t="s">
        <v>3333</v>
      </c>
      <c r="ILA1" s="521"/>
      <c r="ILB1" s="521"/>
      <c r="ILC1" s="521"/>
      <c r="ILD1" s="521"/>
      <c r="ILE1" s="521" t="s">
        <v>3333</v>
      </c>
      <c r="ILF1" s="521"/>
      <c r="ILG1" s="521"/>
      <c r="ILH1" s="521"/>
      <c r="ILI1" s="521"/>
      <c r="ILJ1" s="521" t="s">
        <v>3333</v>
      </c>
      <c r="ILK1" s="521"/>
      <c r="ILL1" s="521"/>
      <c r="ILM1" s="521"/>
      <c r="ILN1" s="521"/>
      <c r="ILO1" s="521" t="s">
        <v>3333</v>
      </c>
      <c r="ILP1" s="521"/>
      <c r="ILQ1" s="521"/>
      <c r="ILR1" s="521"/>
      <c r="ILS1" s="521"/>
      <c r="ILT1" s="521" t="s">
        <v>3333</v>
      </c>
      <c r="ILU1" s="521"/>
      <c r="ILV1" s="521"/>
      <c r="ILW1" s="521"/>
      <c r="ILX1" s="521"/>
      <c r="ILY1" s="521" t="s">
        <v>3333</v>
      </c>
      <c r="ILZ1" s="521"/>
      <c r="IMA1" s="521"/>
      <c r="IMB1" s="521"/>
      <c r="IMC1" s="521"/>
      <c r="IMD1" s="521" t="s">
        <v>3333</v>
      </c>
      <c r="IME1" s="521"/>
      <c r="IMF1" s="521"/>
      <c r="IMG1" s="521"/>
      <c r="IMH1" s="521"/>
      <c r="IMI1" s="521" t="s">
        <v>3333</v>
      </c>
      <c r="IMJ1" s="521"/>
      <c r="IMK1" s="521"/>
      <c r="IML1" s="521"/>
      <c r="IMM1" s="521"/>
      <c r="IMN1" s="521" t="s">
        <v>3333</v>
      </c>
      <c r="IMO1" s="521"/>
      <c r="IMP1" s="521"/>
      <c r="IMQ1" s="521"/>
      <c r="IMR1" s="521"/>
      <c r="IMS1" s="521" t="s">
        <v>3333</v>
      </c>
      <c r="IMT1" s="521"/>
      <c r="IMU1" s="521"/>
      <c r="IMV1" s="521"/>
      <c r="IMW1" s="521"/>
      <c r="IMX1" s="521" t="s">
        <v>3333</v>
      </c>
      <c r="IMY1" s="521"/>
      <c r="IMZ1" s="521"/>
      <c r="INA1" s="521"/>
      <c r="INB1" s="521"/>
      <c r="INC1" s="521" t="s">
        <v>3333</v>
      </c>
      <c r="IND1" s="521"/>
      <c r="INE1" s="521"/>
      <c r="INF1" s="521"/>
      <c r="ING1" s="521"/>
      <c r="INH1" s="521" t="s">
        <v>3333</v>
      </c>
      <c r="INI1" s="521"/>
      <c r="INJ1" s="521"/>
      <c r="INK1" s="521"/>
      <c r="INL1" s="521"/>
      <c r="INM1" s="521" t="s">
        <v>3333</v>
      </c>
      <c r="INN1" s="521"/>
      <c r="INO1" s="521"/>
      <c r="INP1" s="521"/>
      <c r="INQ1" s="521"/>
      <c r="INR1" s="521" t="s">
        <v>3333</v>
      </c>
      <c r="INS1" s="521"/>
      <c r="INT1" s="521"/>
      <c r="INU1" s="521"/>
      <c r="INV1" s="521"/>
      <c r="INW1" s="521" t="s">
        <v>3333</v>
      </c>
      <c r="INX1" s="521"/>
      <c r="INY1" s="521"/>
      <c r="INZ1" s="521"/>
      <c r="IOA1" s="521"/>
      <c r="IOB1" s="521" t="s">
        <v>3333</v>
      </c>
      <c r="IOC1" s="521"/>
      <c r="IOD1" s="521"/>
      <c r="IOE1" s="521"/>
      <c r="IOF1" s="521"/>
      <c r="IOG1" s="521" t="s">
        <v>3333</v>
      </c>
      <c r="IOH1" s="521"/>
      <c r="IOI1" s="521"/>
      <c r="IOJ1" s="521"/>
      <c r="IOK1" s="521"/>
      <c r="IOL1" s="521" t="s">
        <v>3333</v>
      </c>
      <c r="IOM1" s="521"/>
      <c r="ION1" s="521"/>
      <c r="IOO1" s="521"/>
      <c r="IOP1" s="521"/>
      <c r="IOQ1" s="521" t="s">
        <v>3333</v>
      </c>
      <c r="IOR1" s="521"/>
      <c r="IOS1" s="521"/>
      <c r="IOT1" s="521"/>
      <c r="IOU1" s="521"/>
      <c r="IOV1" s="521" t="s">
        <v>3333</v>
      </c>
      <c r="IOW1" s="521"/>
      <c r="IOX1" s="521"/>
      <c r="IOY1" s="521"/>
      <c r="IOZ1" s="521"/>
      <c r="IPA1" s="521" t="s">
        <v>3333</v>
      </c>
      <c r="IPB1" s="521"/>
      <c r="IPC1" s="521"/>
      <c r="IPD1" s="521"/>
      <c r="IPE1" s="521"/>
      <c r="IPF1" s="521" t="s">
        <v>3333</v>
      </c>
      <c r="IPG1" s="521"/>
      <c r="IPH1" s="521"/>
      <c r="IPI1" s="521"/>
      <c r="IPJ1" s="521"/>
      <c r="IPK1" s="521" t="s">
        <v>3333</v>
      </c>
      <c r="IPL1" s="521"/>
      <c r="IPM1" s="521"/>
      <c r="IPN1" s="521"/>
      <c r="IPO1" s="521"/>
      <c r="IPP1" s="521" t="s">
        <v>3333</v>
      </c>
      <c r="IPQ1" s="521"/>
      <c r="IPR1" s="521"/>
      <c r="IPS1" s="521"/>
      <c r="IPT1" s="521"/>
      <c r="IPU1" s="521" t="s">
        <v>3333</v>
      </c>
      <c r="IPV1" s="521"/>
      <c r="IPW1" s="521"/>
      <c r="IPX1" s="521"/>
      <c r="IPY1" s="521"/>
      <c r="IPZ1" s="521" t="s">
        <v>3333</v>
      </c>
      <c r="IQA1" s="521"/>
      <c r="IQB1" s="521"/>
      <c r="IQC1" s="521"/>
      <c r="IQD1" s="521"/>
      <c r="IQE1" s="521" t="s">
        <v>3333</v>
      </c>
      <c r="IQF1" s="521"/>
      <c r="IQG1" s="521"/>
      <c r="IQH1" s="521"/>
      <c r="IQI1" s="521"/>
      <c r="IQJ1" s="521" t="s">
        <v>3333</v>
      </c>
      <c r="IQK1" s="521"/>
      <c r="IQL1" s="521"/>
      <c r="IQM1" s="521"/>
      <c r="IQN1" s="521"/>
      <c r="IQO1" s="521" t="s">
        <v>3333</v>
      </c>
      <c r="IQP1" s="521"/>
      <c r="IQQ1" s="521"/>
      <c r="IQR1" s="521"/>
      <c r="IQS1" s="521"/>
      <c r="IQT1" s="521" t="s">
        <v>3333</v>
      </c>
      <c r="IQU1" s="521"/>
      <c r="IQV1" s="521"/>
      <c r="IQW1" s="521"/>
      <c r="IQX1" s="521"/>
      <c r="IQY1" s="521" t="s">
        <v>3333</v>
      </c>
      <c r="IQZ1" s="521"/>
      <c r="IRA1" s="521"/>
      <c r="IRB1" s="521"/>
      <c r="IRC1" s="521"/>
      <c r="IRD1" s="521" t="s">
        <v>3333</v>
      </c>
      <c r="IRE1" s="521"/>
      <c r="IRF1" s="521"/>
      <c r="IRG1" s="521"/>
      <c r="IRH1" s="521"/>
      <c r="IRI1" s="521" t="s">
        <v>3333</v>
      </c>
      <c r="IRJ1" s="521"/>
      <c r="IRK1" s="521"/>
      <c r="IRL1" s="521"/>
      <c r="IRM1" s="521"/>
      <c r="IRN1" s="521" t="s">
        <v>3333</v>
      </c>
      <c r="IRO1" s="521"/>
      <c r="IRP1" s="521"/>
      <c r="IRQ1" s="521"/>
      <c r="IRR1" s="521"/>
      <c r="IRS1" s="521" t="s">
        <v>3333</v>
      </c>
      <c r="IRT1" s="521"/>
      <c r="IRU1" s="521"/>
      <c r="IRV1" s="521"/>
      <c r="IRW1" s="521"/>
      <c r="IRX1" s="521" t="s">
        <v>3333</v>
      </c>
      <c r="IRY1" s="521"/>
      <c r="IRZ1" s="521"/>
      <c r="ISA1" s="521"/>
      <c r="ISB1" s="521"/>
      <c r="ISC1" s="521" t="s">
        <v>3333</v>
      </c>
      <c r="ISD1" s="521"/>
      <c r="ISE1" s="521"/>
      <c r="ISF1" s="521"/>
      <c r="ISG1" s="521"/>
      <c r="ISH1" s="521" t="s">
        <v>3333</v>
      </c>
      <c r="ISI1" s="521"/>
      <c r="ISJ1" s="521"/>
      <c r="ISK1" s="521"/>
      <c r="ISL1" s="521"/>
      <c r="ISM1" s="521" t="s">
        <v>3333</v>
      </c>
      <c r="ISN1" s="521"/>
      <c r="ISO1" s="521"/>
      <c r="ISP1" s="521"/>
      <c r="ISQ1" s="521"/>
      <c r="ISR1" s="521" t="s">
        <v>3333</v>
      </c>
      <c r="ISS1" s="521"/>
      <c r="IST1" s="521"/>
      <c r="ISU1" s="521"/>
      <c r="ISV1" s="521"/>
      <c r="ISW1" s="521" t="s">
        <v>3333</v>
      </c>
      <c r="ISX1" s="521"/>
      <c r="ISY1" s="521"/>
      <c r="ISZ1" s="521"/>
      <c r="ITA1" s="521"/>
      <c r="ITB1" s="521" t="s">
        <v>3333</v>
      </c>
      <c r="ITC1" s="521"/>
      <c r="ITD1" s="521"/>
      <c r="ITE1" s="521"/>
      <c r="ITF1" s="521"/>
      <c r="ITG1" s="521" t="s">
        <v>3333</v>
      </c>
      <c r="ITH1" s="521"/>
      <c r="ITI1" s="521"/>
      <c r="ITJ1" s="521"/>
      <c r="ITK1" s="521"/>
      <c r="ITL1" s="521" t="s">
        <v>3333</v>
      </c>
      <c r="ITM1" s="521"/>
      <c r="ITN1" s="521"/>
      <c r="ITO1" s="521"/>
      <c r="ITP1" s="521"/>
      <c r="ITQ1" s="521" t="s">
        <v>3333</v>
      </c>
      <c r="ITR1" s="521"/>
      <c r="ITS1" s="521"/>
      <c r="ITT1" s="521"/>
      <c r="ITU1" s="521"/>
      <c r="ITV1" s="521" t="s">
        <v>3333</v>
      </c>
      <c r="ITW1" s="521"/>
      <c r="ITX1" s="521"/>
      <c r="ITY1" s="521"/>
      <c r="ITZ1" s="521"/>
      <c r="IUA1" s="521" t="s">
        <v>3333</v>
      </c>
      <c r="IUB1" s="521"/>
      <c r="IUC1" s="521"/>
      <c r="IUD1" s="521"/>
      <c r="IUE1" s="521"/>
      <c r="IUF1" s="521" t="s">
        <v>3333</v>
      </c>
      <c r="IUG1" s="521"/>
      <c r="IUH1" s="521"/>
      <c r="IUI1" s="521"/>
      <c r="IUJ1" s="521"/>
      <c r="IUK1" s="521" t="s">
        <v>3333</v>
      </c>
      <c r="IUL1" s="521"/>
      <c r="IUM1" s="521"/>
      <c r="IUN1" s="521"/>
      <c r="IUO1" s="521"/>
      <c r="IUP1" s="521" t="s">
        <v>3333</v>
      </c>
      <c r="IUQ1" s="521"/>
      <c r="IUR1" s="521"/>
      <c r="IUS1" s="521"/>
      <c r="IUT1" s="521"/>
      <c r="IUU1" s="521" t="s">
        <v>3333</v>
      </c>
      <c r="IUV1" s="521"/>
      <c r="IUW1" s="521"/>
      <c r="IUX1" s="521"/>
      <c r="IUY1" s="521"/>
      <c r="IUZ1" s="521" t="s">
        <v>3333</v>
      </c>
      <c r="IVA1" s="521"/>
      <c r="IVB1" s="521"/>
      <c r="IVC1" s="521"/>
      <c r="IVD1" s="521"/>
      <c r="IVE1" s="521" t="s">
        <v>3333</v>
      </c>
      <c r="IVF1" s="521"/>
      <c r="IVG1" s="521"/>
      <c r="IVH1" s="521"/>
      <c r="IVI1" s="521"/>
      <c r="IVJ1" s="521" t="s">
        <v>3333</v>
      </c>
      <c r="IVK1" s="521"/>
      <c r="IVL1" s="521"/>
      <c r="IVM1" s="521"/>
      <c r="IVN1" s="521"/>
      <c r="IVO1" s="521" t="s">
        <v>3333</v>
      </c>
      <c r="IVP1" s="521"/>
      <c r="IVQ1" s="521"/>
      <c r="IVR1" s="521"/>
      <c r="IVS1" s="521"/>
      <c r="IVT1" s="521" t="s">
        <v>3333</v>
      </c>
      <c r="IVU1" s="521"/>
      <c r="IVV1" s="521"/>
      <c r="IVW1" s="521"/>
      <c r="IVX1" s="521"/>
      <c r="IVY1" s="521" t="s">
        <v>3333</v>
      </c>
      <c r="IVZ1" s="521"/>
      <c r="IWA1" s="521"/>
      <c r="IWB1" s="521"/>
      <c r="IWC1" s="521"/>
      <c r="IWD1" s="521" t="s">
        <v>3333</v>
      </c>
      <c r="IWE1" s="521"/>
      <c r="IWF1" s="521"/>
      <c r="IWG1" s="521"/>
      <c r="IWH1" s="521"/>
      <c r="IWI1" s="521" t="s">
        <v>3333</v>
      </c>
      <c r="IWJ1" s="521"/>
      <c r="IWK1" s="521"/>
      <c r="IWL1" s="521"/>
      <c r="IWM1" s="521"/>
      <c r="IWN1" s="521" t="s">
        <v>3333</v>
      </c>
      <c r="IWO1" s="521"/>
      <c r="IWP1" s="521"/>
      <c r="IWQ1" s="521"/>
      <c r="IWR1" s="521"/>
      <c r="IWS1" s="521" t="s">
        <v>3333</v>
      </c>
      <c r="IWT1" s="521"/>
      <c r="IWU1" s="521"/>
      <c r="IWV1" s="521"/>
      <c r="IWW1" s="521"/>
      <c r="IWX1" s="521" t="s">
        <v>3333</v>
      </c>
      <c r="IWY1" s="521"/>
      <c r="IWZ1" s="521"/>
      <c r="IXA1" s="521"/>
      <c r="IXB1" s="521"/>
      <c r="IXC1" s="521" t="s">
        <v>3333</v>
      </c>
      <c r="IXD1" s="521"/>
      <c r="IXE1" s="521"/>
      <c r="IXF1" s="521"/>
      <c r="IXG1" s="521"/>
      <c r="IXH1" s="521" t="s">
        <v>3333</v>
      </c>
      <c r="IXI1" s="521"/>
      <c r="IXJ1" s="521"/>
      <c r="IXK1" s="521"/>
      <c r="IXL1" s="521"/>
      <c r="IXM1" s="521" t="s">
        <v>3333</v>
      </c>
      <c r="IXN1" s="521"/>
      <c r="IXO1" s="521"/>
      <c r="IXP1" s="521"/>
      <c r="IXQ1" s="521"/>
      <c r="IXR1" s="521" t="s">
        <v>3333</v>
      </c>
      <c r="IXS1" s="521"/>
      <c r="IXT1" s="521"/>
      <c r="IXU1" s="521"/>
      <c r="IXV1" s="521"/>
      <c r="IXW1" s="521" t="s">
        <v>3333</v>
      </c>
      <c r="IXX1" s="521"/>
      <c r="IXY1" s="521"/>
      <c r="IXZ1" s="521"/>
      <c r="IYA1" s="521"/>
      <c r="IYB1" s="521" t="s">
        <v>3333</v>
      </c>
      <c r="IYC1" s="521"/>
      <c r="IYD1" s="521"/>
      <c r="IYE1" s="521"/>
      <c r="IYF1" s="521"/>
      <c r="IYG1" s="521" t="s">
        <v>3333</v>
      </c>
      <c r="IYH1" s="521"/>
      <c r="IYI1" s="521"/>
      <c r="IYJ1" s="521"/>
      <c r="IYK1" s="521"/>
      <c r="IYL1" s="521" t="s">
        <v>3333</v>
      </c>
      <c r="IYM1" s="521"/>
      <c r="IYN1" s="521"/>
      <c r="IYO1" s="521"/>
      <c r="IYP1" s="521"/>
      <c r="IYQ1" s="521" t="s">
        <v>3333</v>
      </c>
      <c r="IYR1" s="521"/>
      <c r="IYS1" s="521"/>
      <c r="IYT1" s="521"/>
      <c r="IYU1" s="521"/>
      <c r="IYV1" s="521" t="s">
        <v>3333</v>
      </c>
      <c r="IYW1" s="521"/>
      <c r="IYX1" s="521"/>
      <c r="IYY1" s="521"/>
      <c r="IYZ1" s="521"/>
      <c r="IZA1" s="521" t="s">
        <v>3333</v>
      </c>
      <c r="IZB1" s="521"/>
      <c r="IZC1" s="521"/>
      <c r="IZD1" s="521"/>
      <c r="IZE1" s="521"/>
      <c r="IZF1" s="521" t="s">
        <v>3333</v>
      </c>
      <c r="IZG1" s="521"/>
      <c r="IZH1" s="521"/>
      <c r="IZI1" s="521"/>
      <c r="IZJ1" s="521"/>
      <c r="IZK1" s="521" t="s">
        <v>3333</v>
      </c>
      <c r="IZL1" s="521"/>
      <c r="IZM1" s="521"/>
      <c r="IZN1" s="521"/>
      <c r="IZO1" s="521"/>
      <c r="IZP1" s="521" t="s">
        <v>3333</v>
      </c>
      <c r="IZQ1" s="521"/>
      <c r="IZR1" s="521"/>
      <c r="IZS1" s="521"/>
      <c r="IZT1" s="521"/>
      <c r="IZU1" s="521" t="s">
        <v>3333</v>
      </c>
      <c r="IZV1" s="521"/>
      <c r="IZW1" s="521"/>
      <c r="IZX1" s="521"/>
      <c r="IZY1" s="521"/>
      <c r="IZZ1" s="521" t="s">
        <v>3333</v>
      </c>
      <c r="JAA1" s="521"/>
      <c r="JAB1" s="521"/>
      <c r="JAC1" s="521"/>
      <c r="JAD1" s="521"/>
      <c r="JAE1" s="521" t="s">
        <v>3333</v>
      </c>
      <c r="JAF1" s="521"/>
      <c r="JAG1" s="521"/>
      <c r="JAH1" s="521"/>
      <c r="JAI1" s="521"/>
      <c r="JAJ1" s="521" t="s">
        <v>3333</v>
      </c>
      <c r="JAK1" s="521"/>
      <c r="JAL1" s="521"/>
      <c r="JAM1" s="521"/>
      <c r="JAN1" s="521"/>
      <c r="JAO1" s="521" t="s">
        <v>3333</v>
      </c>
      <c r="JAP1" s="521"/>
      <c r="JAQ1" s="521"/>
      <c r="JAR1" s="521"/>
      <c r="JAS1" s="521"/>
      <c r="JAT1" s="521" t="s">
        <v>3333</v>
      </c>
      <c r="JAU1" s="521"/>
      <c r="JAV1" s="521"/>
      <c r="JAW1" s="521"/>
      <c r="JAX1" s="521"/>
      <c r="JAY1" s="521" t="s">
        <v>3333</v>
      </c>
      <c r="JAZ1" s="521"/>
      <c r="JBA1" s="521"/>
      <c r="JBB1" s="521"/>
      <c r="JBC1" s="521"/>
      <c r="JBD1" s="521" t="s">
        <v>3333</v>
      </c>
      <c r="JBE1" s="521"/>
      <c r="JBF1" s="521"/>
      <c r="JBG1" s="521"/>
      <c r="JBH1" s="521"/>
      <c r="JBI1" s="521" t="s">
        <v>3333</v>
      </c>
      <c r="JBJ1" s="521"/>
      <c r="JBK1" s="521"/>
      <c r="JBL1" s="521"/>
      <c r="JBM1" s="521"/>
      <c r="JBN1" s="521" t="s">
        <v>3333</v>
      </c>
      <c r="JBO1" s="521"/>
      <c r="JBP1" s="521"/>
      <c r="JBQ1" s="521"/>
      <c r="JBR1" s="521"/>
      <c r="JBS1" s="521" t="s">
        <v>3333</v>
      </c>
      <c r="JBT1" s="521"/>
      <c r="JBU1" s="521"/>
      <c r="JBV1" s="521"/>
      <c r="JBW1" s="521"/>
      <c r="JBX1" s="521" t="s">
        <v>3333</v>
      </c>
      <c r="JBY1" s="521"/>
      <c r="JBZ1" s="521"/>
      <c r="JCA1" s="521"/>
      <c r="JCB1" s="521"/>
      <c r="JCC1" s="521" t="s">
        <v>3333</v>
      </c>
      <c r="JCD1" s="521"/>
      <c r="JCE1" s="521"/>
      <c r="JCF1" s="521"/>
      <c r="JCG1" s="521"/>
      <c r="JCH1" s="521" t="s">
        <v>3333</v>
      </c>
      <c r="JCI1" s="521"/>
      <c r="JCJ1" s="521"/>
      <c r="JCK1" s="521"/>
      <c r="JCL1" s="521"/>
      <c r="JCM1" s="521" t="s">
        <v>3333</v>
      </c>
      <c r="JCN1" s="521"/>
      <c r="JCO1" s="521"/>
      <c r="JCP1" s="521"/>
      <c r="JCQ1" s="521"/>
      <c r="JCR1" s="521" t="s">
        <v>3333</v>
      </c>
      <c r="JCS1" s="521"/>
      <c r="JCT1" s="521"/>
      <c r="JCU1" s="521"/>
      <c r="JCV1" s="521"/>
      <c r="JCW1" s="521" t="s">
        <v>3333</v>
      </c>
      <c r="JCX1" s="521"/>
      <c r="JCY1" s="521"/>
      <c r="JCZ1" s="521"/>
      <c r="JDA1" s="521"/>
      <c r="JDB1" s="521" t="s">
        <v>3333</v>
      </c>
      <c r="JDC1" s="521"/>
      <c r="JDD1" s="521"/>
      <c r="JDE1" s="521"/>
      <c r="JDF1" s="521"/>
      <c r="JDG1" s="521" t="s">
        <v>3333</v>
      </c>
      <c r="JDH1" s="521"/>
      <c r="JDI1" s="521"/>
      <c r="JDJ1" s="521"/>
      <c r="JDK1" s="521"/>
      <c r="JDL1" s="521" t="s">
        <v>3333</v>
      </c>
      <c r="JDM1" s="521"/>
      <c r="JDN1" s="521"/>
      <c r="JDO1" s="521"/>
      <c r="JDP1" s="521"/>
      <c r="JDQ1" s="521" t="s">
        <v>3333</v>
      </c>
      <c r="JDR1" s="521"/>
      <c r="JDS1" s="521"/>
      <c r="JDT1" s="521"/>
      <c r="JDU1" s="521"/>
      <c r="JDV1" s="521" t="s">
        <v>3333</v>
      </c>
      <c r="JDW1" s="521"/>
      <c r="JDX1" s="521"/>
      <c r="JDY1" s="521"/>
      <c r="JDZ1" s="521"/>
      <c r="JEA1" s="521" t="s">
        <v>3333</v>
      </c>
      <c r="JEB1" s="521"/>
      <c r="JEC1" s="521"/>
      <c r="JED1" s="521"/>
      <c r="JEE1" s="521"/>
      <c r="JEF1" s="521" t="s">
        <v>3333</v>
      </c>
      <c r="JEG1" s="521"/>
      <c r="JEH1" s="521"/>
      <c r="JEI1" s="521"/>
      <c r="JEJ1" s="521"/>
      <c r="JEK1" s="521" t="s">
        <v>3333</v>
      </c>
      <c r="JEL1" s="521"/>
      <c r="JEM1" s="521"/>
      <c r="JEN1" s="521"/>
      <c r="JEO1" s="521"/>
      <c r="JEP1" s="521" t="s">
        <v>3333</v>
      </c>
      <c r="JEQ1" s="521"/>
      <c r="JER1" s="521"/>
      <c r="JES1" s="521"/>
      <c r="JET1" s="521"/>
      <c r="JEU1" s="521" t="s">
        <v>3333</v>
      </c>
      <c r="JEV1" s="521"/>
      <c r="JEW1" s="521"/>
      <c r="JEX1" s="521"/>
      <c r="JEY1" s="521"/>
      <c r="JEZ1" s="521" t="s">
        <v>3333</v>
      </c>
      <c r="JFA1" s="521"/>
      <c r="JFB1" s="521"/>
      <c r="JFC1" s="521"/>
      <c r="JFD1" s="521"/>
      <c r="JFE1" s="521" t="s">
        <v>3333</v>
      </c>
      <c r="JFF1" s="521"/>
      <c r="JFG1" s="521"/>
      <c r="JFH1" s="521"/>
      <c r="JFI1" s="521"/>
      <c r="JFJ1" s="521" t="s">
        <v>3333</v>
      </c>
      <c r="JFK1" s="521"/>
      <c r="JFL1" s="521"/>
      <c r="JFM1" s="521"/>
      <c r="JFN1" s="521"/>
      <c r="JFO1" s="521" t="s">
        <v>3333</v>
      </c>
      <c r="JFP1" s="521"/>
      <c r="JFQ1" s="521"/>
      <c r="JFR1" s="521"/>
      <c r="JFS1" s="521"/>
      <c r="JFT1" s="521" t="s">
        <v>3333</v>
      </c>
      <c r="JFU1" s="521"/>
      <c r="JFV1" s="521"/>
      <c r="JFW1" s="521"/>
      <c r="JFX1" s="521"/>
      <c r="JFY1" s="521" t="s">
        <v>3333</v>
      </c>
      <c r="JFZ1" s="521"/>
      <c r="JGA1" s="521"/>
      <c r="JGB1" s="521"/>
      <c r="JGC1" s="521"/>
      <c r="JGD1" s="521" t="s">
        <v>3333</v>
      </c>
      <c r="JGE1" s="521"/>
      <c r="JGF1" s="521"/>
      <c r="JGG1" s="521"/>
      <c r="JGH1" s="521"/>
      <c r="JGI1" s="521" t="s">
        <v>3333</v>
      </c>
      <c r="JGJ1" s="521"/>
      <c r="JGK1" s="521"/>
      <c r="JGL1" s="521"/>
      <c r="JGM1" s="521"/>
      <c r="JGN1" s="521" t="s">
        <v>3333</v>
      </c>
      <c r="JGO1" s="521"/>
      <c r="JGP1" s="521"/>
      <c r="JGQ1" s="521"/>
      <c r="JGR1" s="521"/>
      <c r="JGS1" s="521" t="s">
        <v>3333</v>
      </c>
      <c r="JGT1" s="521"/>
      <c r="JGU1" s="521"/>
      <c r="JGV1" s="521"/>
      <c r="JGW1" s="521"/>
      <c r="JGX1" s="521" t="s">
        <v>3333</v>
      </c>
      <c r="JGY1" s="521"/>
      <c r="JGZ1" s="521"/>
      <c r="JHA1" s="521"/>
      <c r="JHB1" s="521"/>
      <c r="JHC1" s="521" t="s">
        <v>3333</v>
      </c>
      <c r="JHD1" s="521"/>
      <c r="JHE1" s="521"/>
      <c r="JHF1" s="521"/>
      <c r="JHG1" s="521"/>
      <c r="JHH1" s="521" t="s">
        <v>3333</v>
      </c>
      <c r="JHI1" s="521"/>
      <c r="JHJ1" s="521"/>
      <c r="JHK1" s="521"/>
      <c r="JHL1" s="521"/>
      <c r="JHM1" s="521" t="s">
        <v>3333</v>
      </c>
      <c r="JHN1" s="521"/>
      <c r="JHO1" s="521"/>
      <c r="JHP1" s="521"/>
      <c r="JHQ1" s="521"/>
      <c r="JHR1" s="521" t="s">
        <v>3333</v>
      </c>
      <c r="JHS1" s="521"/>
      <c r="JHT1" s="521"/>
      <c r="JHU1" s="521"/>
      <c r="JHV1" s="521"/>
      <c r="JHW1" s="521" t="s">
        <v>3333</v>
      </c>
      <c r="JHX1" s="521"/>
      <c r="JHY1" s="521"/>
      <c r="JHZ1" s="521"/>
      <c r="JIA1" s="521"/>
      <c r="JIB1" s="521" t="s">
        <v>3333</v>
      </c>
      <c r="JIC1" s="521"/>
      <c r="JID1" s="521"/>
      <c r="JIE1" s="521"/>
      <c r="JIF1" s="521"/>
      <c r="JIG1" s="521" t="s">
        <v>3333</v>
      </c>
      <c r="JIH1" s="521"/>
      <c r="JII1" s="521"/>
      <c r="JIJ1" s="521"/>
      <c r="JIK1" s="521"/>
      <c r="JIL1" s="521" t="s">
        <v>3333</v>
      </c>
      <c r="JIM1" s="521"/>
      <c r="JIN1" s="521"/>
      <c r="JIO1" s="521"/>
      <c r="JIP1" s="521"/>
      <c r="JIQ1" s="521" t="s">
        <v>3333</v>
      </c>
      <c r="JIR1" s="521"/>
      <c r="JIS1" s="521"/>
      <c r="JIT1" s="521"/>
      <c r="JIU1" s="521"/>
      <c r="JIV1" s="521" t="s">
        <v>3333</v>
      </c>
      <c r="JIW1" s="521"/>
      <c r="JIX1" s="521"/>
      <c r="JIY1" s="521"/>
      <c r="JIZ1" s="521"/>
      <c r="JJA1" s="521" t="s">
        <v>3333</v>
      </c>
      <c r="JJB1" s="521"/>
      <c r="JJC1" s="521"/>
      <c r="JJD1" s="521"/>
      <c r="JJE1" s="521"/>
      <c r="JJF1" s="521" t="s">
        <v>3333</v>
      </c>
      <c r="JJG1" s="521"/>
      <c r="JJH1" s="521"/>
      <c r="JJI1" s="521"/>
      <c r="JJJ1" s="521"/>
      <c r="JJK1" s="521" t="s">
        <v>3333</v>
      </c>
      <c r="JJL1" s="521"/>
      <c r="JJM1" s="521"/>
      <c r="JJN1" s="521"/>
      <c r="JJO1" s="521"/>
      <c r="JJP1" s="521" t="s">
        <v>3333</v>
      </c>
      <c r="JJQ1" s="521"/>
      <c r="JJR1" s="521"/>
      <c r="JJS1" s="521"/>
      <c r="JJT1" s="521"/>
      <c r="JJU1" s="521" t="s">
        <v>3333</v>
      </c>
      <c r="JJV1" s="521"/>
      <c r="JJW1" s="521"/>
      <c r="JJX1" s="521"/>
      <c r="JJY1" s="521"/>
      <c r="JJZ1" s="521" t="s">
        <v>3333</v>
      </c>
      <c r="JKA1" s="521"/>
      <c r="JKB1" s="521"/>
      <c r="JKC1" s="521"/>
      <c r="JKD1" s="521"/>
      <c r="JKE1" s="521" t="s">
        <v>3333</v>
      </c>
      <c r="JKF1" s="521"/>
      <c r="JKG1" s="521"/>
      <c r="JKH1" s="521"/>
      <c r="JKI1" s="521"/>
      <c r="JKJ1" s="521" t="s">
        <v>3333</v>
      </c>
      <c r="JKK1" s="521"/>
      <c r="JKL1" s="521"/>
      <c r="JKM1" s="521"/>
      <c r="JKN1" s="521"/>
      <c r="JKO1" s="521" t="s">
        <v>3333</v>
      </c>
      <c r="JKP1" s="521"/>
      <c r="JKQ1" s="521"/>
      <c r="JKR1" s="521"/>
      <c r="JKS1" s="521"/>
      <c r="JKT1" s="521" t="s">
        <v>3333</v>
      </c>
      <c r="JKU1" s="521"/>
      <c r="JKV1" s="521"/>
      <c r="JKW1" s="521"/>
      <c r="JKX1" s="521"/>
      <c r="JKY1" s="521" t="s">
        <v>3333</v>
      </c>
      <c r="JKZ1" s="521"/>
      <c r="JLA1" s="521"/>
      <c r="JLB1" s="521"/>
      <c r="JLC1" s="521"/>
      <c r="JLD1" s="521" t="s">
        <v>3333</v>
      </c>
      <c r="JLE1" s="521"/>
      <c r="JLF1" s="521"/>
      <c r="JLG1" s="521"/>
      <c r="JLH1" s="521"/>
      <c r="JLI1" s="521" t="s">
        <v>3333</v>
      </c>
      <c r="JLJ1" s="521"/>
      <c r="JLK1" s="521"/>
      <c r="JLL1" s="521"/>
      <c r="JLM1" s="521"/>
      <c r="JLN1" s="521" t="s">
        <v>3333</v>
      </c>
      <c r="JLO1" s="521"/>
      <c r="JLP1" s="521"/>
      <c r="JLQ1" s="521"/>
      <c r="JLR1" s="521"/>
      <c r="JLS1" s="521" t="s">
        <v>3333</v>
      </c>
      <c r="JLT1" s="521"/>
      <c r="JLU1" s="521"/>
      <c r="JLV1" s="521"/>
      <c r="JLW1" s="521"/>
      <c r="JLX1" s="521" t="s">
        <v>3333</v>
      </c>
      <c r="JLY1" s="521"/>
      <c r="JLZ1" s="521"/>
      <c r="JMA1" s="521"/>
      <c r="JMB1" s="521"/>
      <c r="JMC1" s="521" t="s">
        <v>3333</v>
      </c>
      <c r="JMD1" s="521"/>
      <c r="JME1" s="521"/>
      <c r="JMF1" s="521"/>
      <c r="JMG1" s="521"/>
      <c r="JMH1" s="521" t="s">
        <v>3333</v>
      </c>
      <c r="JMI1" s="521"/>
      <c r="JMJ1" s="521"/>
      <c r="JMK1" s="521"/>
      <c r="JML1" s="521"/>
      <c r="JMM1" s="521" t="s">
        <v>3333</v>
      </c>
      <c r="JMN1" s="521"/>
      <c r="JMO1" s="521"/>
      <c r="JMP1" s="521"/>
      <c r="JMQ1" s="521"/>
      <c r="JMR1" s="521" t="s">
        <v>3333</v>
      </c>
      <c r="JMS1" s="521"/>
      <c r="JMT1" s="521"/>
      <c r="JMU1" s="521"/>
      <c r="JMV1" s="521"/>
      <c r="JMW1" s="521" t="s">
        <v>3333</v>
      </c>
      <c r="JMX1" s="521"/>
      <c r="JMY1" s="521"/>
      <c r="JMZ1" s="521"/>
      <c r="JNA1" s="521"/>
      <c r="JNB1" s="521" t="s">
        <v>3333</v>
      </c>
      <c r="JNC1" s="521"/>
      <c r="JND1" s="521"/>
      <c r="JNE1" s="521"/>
      <c r="JNF1" s="521"/>
      <c r="JNG1" s="521" t="s">
        <v>3333</v>
      </c>
      <c r="JNH1" s="521"/>
      <c r="JNI1" s="521"/>
      <c r="JNJ1" s="521"/>
      <c r="JNK1" s="521"/>
      <c r="JNL1" s="521" t="s">
        <v>3333</v>
      </c>
      <c r="JNM1" s="521"/>
      <c r="JNN1" s="521"/>
      <c r="JNO1" s="521"/>
      <c r="JNP1" s="521"/>
      <c r="JNQ1" s="521" t="s">
        <v>3333</v>
      </c>
      <c r="JNR1" s="521"/>
      <c r="JNS1" s="521"/>
      <c r="JNT1" s="521"/>
      <c r="JNU1" s="521"/>
      <c r="JNV1" s="521" t="s">
        <v>3333</v>
      </c>
      <c r="JNW1" s="521"/>
      <c r="JNX1" s="521"/>
      <c r="JNY1" s="521"/>
      <c r="JNZ1" s="521"/>
      <c r="JOA1" s="521" t="s">
        <v>3333</v>
      </c>
      <c r="JOB1" s="521"/>
      <c r="JOC1" s="521"/>
      <c r="JOD1" s="521"/>
      <c r="JOE1" s="521"/>
      <c r="JOF1" s="521" t="s">
        <v>3333</v>
      </c>
      <c r="JOG1" s="521"/>
      <c r="JOH1" s="521"/>
      <c r="JOI1" s="521"/>
      <c r="JOJ1" s="521"/>
      <c r="JOK1" s="521" t="s">
        <v>3333</v>
      </c>
      <c r="JOL1" s="521"/>
      <c r="JOM1" s="521"/>
      <c r="JON1" s="521"/>
      <c r="JOO1" s="521"/>
      <c r="JOP1" s="521" t="s">
        <v>3333</v>
      </c>
      <c r="JOQ1" s="521"/>
      <c r="JOR1" s="521"/>
      <c r="JOS1" s="521"/>
      <c r="JOT1" s="521"/>
      <c r="JOU1" s="521" t="s">
        <v>3333</v>
      </c>
      <c r="JOV1" s="521"/>
      <c r="JOW1" s="521"/>
      <c r="JOX1" s="521"/>
      <c r="JOY1" s="521"/>
      <c r="JOZ1" s="521" t="s">
        <v>3333</v>
      </c>
      <c r="JPA1" s="521"/>
      <c r="JPB1" s="521"/>
      <c r="JPC1" s="521"/>
      <c r="JPD1" s="521"/>
      <c r="JPE1" s="521" t="s">
        <v>3333</v>
      </c>
      <c r="JPF1" s="521"/>
      <c r="JPG1" s="521"/>
      <c r="JPH1" s="521"/>
      <c r="JPI1" s="521"/>
      <c r="JPJ1" s="521" t="s">
        <v>3333</v>
      </c>
      <c r="JPK1" s="521"/>
      <c r="JPL1" s="521"/>
      <c r="JPM1" s="521"/>
      <c r="JPN1" s="521"/>
      <c r="JPO1" s="521" t="s">
        <v>3333</v>
      </c>
      <c r="JPP1" s="521"/>
      <c r="JPQ1" s="521"/>
      <c r="JPR1" s="521"/>
      <c r="JPS1" s="521"/>
      <c r="JPT1" s="521" t="s">
        <v>3333</v>
      </c>
      <c r="JPU1" s="521"/>
      <c r="JPV1" s="521"/>
      <c r="JPW1" s="521"/>
      <c r="JPX1" s="521"/>
      <c r="JPY1" s="521" t="s">
        <v>3333</v>
      </c>
      <c r="JPZ1" s="521"/>
      <c r="JQA1" s="521"/>
      <c r="JQB1" s="521"/>
      <c r="JQC1" s="521"/>
      <c r="JQD1" s="521" t="s">
        <v>3333</v>
      </c>
      <c r="JQE1" s="521"/>
      <c r="JQF1" s="521"/>
      <c r="JQG1" s="521"/>
      <c r="JQH1" s="521"/>
      <c r="JQI1" s="521" t="s">
        <v>3333</v>
      </c>
      <c r="JQJ1" s="521"/>
      <c r="JQK1" s="521"/>
      <c r="JQL1" s="521"/>
      <c r="JQM1" s="521"/>
      <c r="JQN1" s="521" t="s">
        <v>3333</v>
      </c>
      <c r="JQO1" s="521"/>
      <c r="JQP1" s="521"/>
      <c r="JQQ1" s="521"/>
      <c r="JQR1" s="521"/>
      <c r="JQS1" s="521" t="s">
        <v>3333</v>
      </c>
      <c r="JQT1" s="521"/>
      <c r="JQU1" s="521"/>
      <c r="JQV1" s="521"/>
      <c r="JQW1" s="521"/>
      <c r="JQX1" s="521" t="s">
        <v>3333</v>
      </c>
      <c r="JQY1" s="521"/>
      <c r="JQZ1" s="521"/>
      <c r="JRA1" s="521"/>
      <c r="JRB1" s="521"/>
      <c r="JRC1" s="521" t="s">
        <v>3333</v>
      </c>
      <c r="JRD1" s="521"/>
      <c r="JRE1" s="521"/>
      <c r="JRF1" s="521"/>
      <c r="JRG1" s="521"/>
      <c r="JRH1" s="521" t="s">
        <v>3333</v>
      </c>
      <c r="JRI1" s="521"/>
      <c r="JRJ1" s="521"/>
      <c r="JRK1" s="521"/>
      <c r="JRL1" s="521"/>
      <c r="JRM1" s="521" t="s">
        <v>3333</v>
      </c>
      <c r="JRN1" s="521"/>
      <c r="JRO1" s="521"/>
      <c r="JRP1" s="521"/>
      <c r="JRQ1" s="521"/>
      <c r="JRR1" s="521" t="s">
        <v>3333</v>
      </c>
      <c r="JRS1" s="521"/>
      <c r="JRT1" s="521"/>
      <c r="JRU1" s="521"/>
      <c r="JRV1" s="521"/>
      <c r="JRW1" s="521" t="s">
        <v>3333</v>
      </c>
      <c r="JRX1" s="521"/>
      <c r="JRY1" s="521"/>
      <c r="JRZ1" s="521"/>
      <c r="JSA1" s="521"/>
      <c r="JSB1" s="521" t="s">
        <v>3333</v>
      </c>
      <c r="JSC1" s="521"/>
      <c r="JSD1" s="521"/>
      <c r="JSE1" s="521"/>
      <c r="JSF1" s="521"/>
      <c r="JSG1" s="521" t="s">
        <v>3333</v>
      </c>
      <c r="JSH1" s="521"/>
      <c r="JSI1" s="521"/>
      <c r="JSJ1" s="521"/>
      <c r="JSK1" s="521"/>
      <c r="JSL1" s="521" t="s">
        <v>3333</v>
      </c>
      <c r="JSM1" s="521"/>
      <c r="JSN1" s="521"/>
      <c r="JSO1" s="521"/>
      <c r="JSP1" s="521"/>
      <c r="JSQ1" s="521" t="s">
        <v>3333</v>
      </c>
      <c r="JSR1" s="521"/>
      <c r="JSS1" s="521"/>
      <c r="JST1" s="521"/>
      <c r="JSU1" s="521"/>
      <c r="JSV1" s="521" t="s">
        <v>3333</v>
      </c>
      <c r="JSW1" s="521"/>
      <c r="JSX1" s="521"/>
      <c r="JSY1" s="521"/>
      <c r="JSZ1" s="521"/>
      <c r="JTA1" s="521" t="s">
        <v>3333</v>
      </c>
      <c r="JTB1" s="521"/>
      <c r="JTC1" s="521"/>
      <c r="JTD1" s="521"/>
      <c r="JTE1" s="521"/>
      <c r="JTF1" s="521" t="s">
        <v>3333</v>
      </c>
      <c r="JTG1" s="521"/>
      <c r="JTH1" s="521"/>
      <c r="JTI1" s="521"/>
      <c r="JTJ1" s="521"/>
      <c r="JTK1" s="521" t="s">
        <v>3333</v>
      </c>
      <c r="JTL1" s="521"/>
      <c r="JTM1" s="521"/>
      <c r="JTN1" s="521"/>
      <c r="JTO1" s="521"/>
      <c r="JTP1" s="521" t="s">
        <v>3333</v>
      </c>
      <c r="JTQ1" s="521"/>
      <c r="JTR1" s="521"/>
      <c r="JTS1" s="521"/>
      <c r="JTT1" s="521"/>
      <c r="JTU1" s="521" t="s">
        <v>3333</v>
      </c>
      <c r="JTV1" s="521"/>
      <c r="JTW1" s="521"/>
      <c r="JTX1" s="521"/>
      <c r="JTY1" s="521"/>
      <c r="JTZ1" s="521" t="s">
        <v>3333</v>
      </c>
      <c r="JUA1" s="521"/>
      <c r="JUB1" s="521"/>
      <c r="JUC1" s="521"/>
      <c r="JUD1" s="521"/>
      <c r="JUE1" s="521" t="s">
        <v>3333</v>
      </c>
      <c r="JUF1" s="521"/>
      <c r="JUG1" s="521"/>
      <c r="JUH1" s="521"/>
      <c r="JUI1" s="521"/>
      <c r="JUJ1" s="521" t="s">
        <v>3333</v>
      </c>
      <c r="JUK1" s="521"/>
      <c r="JUL1" s="521"/>
      <c r="JUM1" s="521"/>
      <c r="JUN1" s="521"/>
      <c r="JUO1" s="521" t="s">
        <v>3333</v>
      </c>
      <c r="JUP1" s="521"/>
      <c r="JUQ1" s="521"/>
      <c r="JUR1" s="521"/>
      <c r="JUS1" s="521"/>
      <c r="JUT1" s="521" t="s">
        <v>3333</v>
      </c>
      <c r="JUU1" s="521"/>
      <c r="JUV1" s="521"/>
      <c r="JUW1" s="521"/>
      <c r="JUX1" s="521"/>
      <c r="JUY1" s="521" t="s">
        <v>3333</v>
      </c>
      <c r="JUZ1" s="521"/>
      <c r="JVA1" s="521"/>
      <c r="JVB1" s="521"/>
      <c r="JVC1" s="521"/>
      <c r="JVD1" s="521" t="s">
        <v>3333</v>
      </c>
      <c r="JVE1" s="521"/>
      <c r="JVF1" s="521"/>
      <c r="JVG1" s="521"/>
      <c r="JVH1" s="521"/>
      <c r="JVI1" s="521" t="s">
        <v>3333</v>
      </c>
      <c r="JVJ1" s="521"/>
      <c r="JVK1" s="521"/>
      <c r="JVL1" s="521"/>
      <c r="JVM1" s="521"/>
      <c r="JVN1" s="521" t="s">
        <v>3333</v>
      </c>
      <c r="JVO1" s="521"/>
      <c r="JVP1" s="521"/>
      <c r="JVQ1" s="521"/>
      <c r="JVR1" s="521"/>
      <c r="JVS1" s="521" t="s">
        <v>3333</v>
      </c>
      <c r="JVT1" s="521"/>
      <c r="JVU1" s="521"/>
      <c r="JVV1" s="521"/>
      <c r="JVW1" s="521"/>
      <c r="JVX1" s="521" t="s">
        <v>3333</v>
      </c>
      <c r="JVY1" s="521"/>
      <c r="JVZ1" s="521"/>
      <c r="JWA1" s="521"/>
      <c r="JWB1" s="521"/>
      <c r="JWC1" s="521" t="s">
        <v>3333</v>
      </c>
      <c r="JWD1" s="521"/>
      <c r="JWE1" s="521"/>
      <c r="JWF1" s="521"/>
      <c r="JWG1" s="521"/>
      <c r="JWH1" s="521" t="s">
        <v>3333</v>
      </c>
      <c r="JWI1" s="521"/>
      <c r="JWJ1" s="521"/>
      <c r="JWK1" s="521"/>
      <c r="JWL1" s="521"/>
      <c r="JWM1" s="521" t="s">
        <v>3333</v>
      </c>
      <c r="JWN1" s="521"/>
      <c r="JWO1" s="521"/>
      <c r="JWP1" s="521"/>
      <c r="JWQ1" s="521"/>
      <c r="JWR1" s="521" t="s">
        <v>3333</v>
      </c>
      <c r="JWS1" s="521"/>
      <c r="JWT1" s="521"/>
      <c r="JWU1" s="521"/>
      <c r="JWV1" s="521"/>
      <c r="JWW1" s="521" t="s">
        <v>3333</v>
      </c>
      <c r="JWX1" s="521"/>
      <c r="JWY1" s="521"/>
      <c r="JWZ1" s="521"/>
      <c r="JXA1" s="521"/>
      <c r="JXB1" s="521" t="s">
        <v>3333</v>
      </c>
      <c r="JXC1" s="521"/>
      <c r="JXD1" s="521"/>
      <c r="JXE1" s="521"/>
      <c r="JXF1" s="521"/>
      <c r="JXG1" s="521" t="s">
        <v>3333</v>
      </c>
      <c r="JXH1" s="521"/>
      <c r="JXI1" s="521"/>
      <c r="JXJ1" s="521"/>
      <c r="JXK1" s="521"/>
      <c r="JXL1" s="521" t="s">
        <v>3333</v>
      </c>
      <c r="JXM1" s="521"/>
      <c r="JXN1" s="521"/>
      <c r="JXO1" s="521"/>
      <c r="JXP1" s="521"/>
      <c r="JXQ1" s="521" t="s">
        <v>3333</v>
      </c>
      <c r="JXR1" s="521"/>
      <c r="JXS1" s="521"/>
      <c r="JXT1" s="521"/>
      <c r="JXU1" s="521"/>
      <c r="JXV1" s="521" t="s">
        <v>3333</v>
      </c>
      <c r="JXW1" s="521"/>
      <c r="JXX1" s="521"/>
      <c r="JXY1" s="521"/>
      <c r="JXZ1" s="521"/>
      <c r="JYA1" s="521" t="s">
        <v>3333</v>
      </c>
      <c r="JYB1" s="521"/>
      <c r="JYC1" s="521"/>
      <c r="JYD1" s="521"/>
      <c r="JYE1" s="521"/>
      <c r="JYF1" s="521" t="s">
        <v>3333</v>
      </c>
      <c r="JYG1" s="521"/>
      <c r="JYH1" s="521"/>
      <c r="JYI1" s="521"/>
      <c r="JYJ1" s="521"/>
      <c r="JYK1" s="521" t="s">
        <v>3333</v>
      </c>
      <c r="JYL1" s="521"/>
      <c r="JYM1" s="521"/>
      <c r="JYN1" s="521"/>
      <c r="JYO1" s="521"/>
      <c r="JYP1" s="521" t="s">
        <v>3333</v>
      </c>
      <c r="JYQ1" s="521"/>
      <c r="JYR1" s="521"/>
      <c r="JYS1" s="521"/>
      <c r="JYT1" s="521"/>
      <c r="JYU1" s="521" t="s">
        <v>3333</v>
      </c>
      <c r="JYV1" s="521"/>
      <c r="JYW1" s="521"/>
      <c r="JYX1" s="521"/>
      <c r="JYY1" s="521"/>
      <c r="JYZ1" s="521" t="s">
        <v>3333</v>
      </c>
      <c r="JZA1" s="521"/>
      <c r="JZB1" s="521"/>
      <c r="JZC1" s="521"/>
      <c r="JZD1" s="521"/>
      <c r="JZE1" s="521" t="s">
        <v>3333</v>
      </c>
      <c r="JZF1" s="521"/>
      <c r="JZG1" s="521"/>
      <c r="JZH1" s="521"/>
      <c r="JZI1" s="521"/>
      <c r="JZJ1" s="521" t="s">
        <v>3333</v>
      </c>
      <c r="JZK1" s="521"/>
      <c r="JZL1" s="521"/>
      <c r="JZM1" s="521"/>
      <c r="JZN1" s="521"/>
      <c r="JZO1" s="521" t="s">
        <v>3333</v>
      </c>
      <c r="JZP1" s="521"/>
      <c r="JZQ1" s="521"/>
      <c r="JZR1" s="521"/>
      <c r="JZS1" s="521"/>
      <c r="JZT1" s="521" t="s">
        <v>3333</v>
      </c>
      <c r="JZU1" s="521"/>
      <c r="JZV1" s="521"/>
      <c r="JZW1" s="521"/>
      <c r="JZX1" s="521"/>
      <c r="JZY1" s="521" t="s">
        <v>3333</v>
      </c>
      <c r="JZZ1" s="521"/>
      <c r="KAA1" s="521"/>
      <c r="KAB1" s="521"/>
      <c r="KAC1" s="521"/>
      <c r="KAD1" s="521" t="s">
        <v>3333</v>
      </c>
      <c r="KAE1" s="521"/>
      <c r="KAF1" s="521"/>
      <c r="KAG1" s="521"/>
      <c r="KAH1" s="521"/>
      <c r="KAI1" s="521" t="s">
        <v>3333</v>
      </c>
      <c r="KAJ1" s="521"/>
      <c r="KAK1" s="521"/>
      <c r="KAL1" s="521"/>
      <c r="KAM1" s="521"/>
      <c r="KAN1" s="521" t="s">
        <v>3333</v>
      </c>
      <c r="KAO1" s="521"/>
      <c r="KAP1" s="521"/>
      <c r="KAQ1" s="521"/>
      <c r="KAR1" s="521"/>
      <c r="KAS1" s="521" t="s">
        <v>3333</v>
      </c>
      <c r="KAT1" s="521"/>
      <c r="KAU1" s="521"/>
      <c r="KAV1" s="521"/>
      <c r="KAW1" s="521"/>
      <c r="KAX1" s="521" t="s">
        <v>3333</v>
      </c>
      <c r="KAY1" s="521"/>
      <c r="KAZ1" s="521"/>
      <c r="KBA1" s="521"/>
      <c r="KBB1" s="521"/>
      <c r="KBC1" s="521" t="s">
        <v>3333</v>
      </c>
      <c r="KBD1" s="521"/>
      <c r="KBE1" s="521"/>
      <c r="KBF1" s="521"/>
      <c r="KBG1" s="521"/>
      <c r="KBH1" s="521" t="s">
        <v>3333</v>
      </c>
      <c r="KBI1" s="521"/>
      <c r="KBJ1" s="521"/>
      <c r="KBK1" s="521"/>
      <c r="KBL1" s="521"/>
      <c r="KBM1" s="521" t="s">
        <v>3333</v>
      </c>
      <c r="KBN1" s="521"/>
      <c r="KBO1" s="521"/>
      <c r="KBP1" s="521"/>
      <c r="KBQ1" s="521"/>
      <c r="KBR1" s="521" t="s">
        <v>3333</v>
      </c>
      <c r="KBS1" s="521"/>
      <c r="KBT1" s="521"/>
      <c r="KBU1" s="521"/>
      <c r="KBV1" s="521"/>
      <c r="KBW1" s="521" t="s">
        <v>3333</v>
      </c>
      <c r="KBX1" s="521"/>
      <c r="KBY1" s="521"/>
      <c r="KBZ1" s="521"/>
      <c r="KCA1" s="521"/>
      <c r="KCB1" s="521" t="s">
        <v>3333</v>
      </c>
      <c r="KCC1" s="521"/>
      <c r="KCD1" s="521"/>
      <c r="KCE1" s="521"/>
      <c r="KCF1" s="521"/>
      <c r="KCG1" s="521" t="s">
        <v>3333</v>
      </c>
      <c r="KCH1" s="521"/>
      <c r="KCI1" s="521"/>
      <c r="KCJ1" s="521"/>
      <c r="KCK1" s="521"/>
      <c r="KCL1" s="521" t="s">
        <v>3333</v>
      </c>
      <c r="KCM1" s="521"/>
      <c r="KCN1" s="521"/>
      <c r="KCO1" s="521"/>
      <c r="KCP1" s="521"/>
      <c r="KCQ1" s="521" t="s">
        <v>3333</v>
      </c>
      <c r="KCR1" s="521"/>
      <c r="KCS1" s="521"/>
      <c r="KCT1" s="521"/>
      <c r="KCU1" s="521"/>
      <c r="KCV1" s="521" t="s">
        <v>3333</v>
      </c>
      <c r="KCW1" s="521"/>
      <c r="KCX1" s="521"/>
      <c r="KCY1" s="521"/>
      <c r="KCZ1" s="521"/>
      <c r="KDA1" s="521" t="s">
        <v>3333</v>
      </c>
      <c r="KDB1" s="521"/>
      <c r="KDC1" s="521"/>
      <c r="KDD1" s="521"/>
      <c r="KDE1" s="521"/>
      <c r="KDF1" s="521" t="s">
        <v>3333</v>
      </c>
      <c r="KDG1" s="521"/>
      <c r="KDH1" s="521"/>
      <c r="KDI1" s="521"/>
      <c r="KDJ1" s="521"/>
      <c r="KDK1" s="521" t="s">
        <v>3333</v>
      </c>
      <c r="KDL1" s="521"/>
      <c r="KDM1" s="521"/>
      <c r="KDN1" s="521"/>
      <c r="KDO1" s="521"/>
      <c r="KDP1" s="521" t="s">
        <v>3333</v>
      </c>
      <c r="KDQ1" s="521"/>
      <c r="KDR1" s="521"/>
      <c r="KDS1" s="521"/>
      <c r="KDT1" s="521"/>
      <c r="KDU1" s="521" t="s">
        <v>3333</v>
      </c>
      <c r="KDV1" s="521"/>
      <c r="KDW1" s="521"/>
      <c r="KDX1" s="521"/>
      <c r="KDY1" s="521"/>
      <c r="KDZ1" s="521" t="s">
        <v>3333</v>
      </c>
      <c r="KEA1" s="521"/>
      <c r="KEB1" s="521"/>
      <c r="KEC1" s="521"/>
      <c r="KED1" s="521"/>
      <c r="KEE1" s="521" t="s">
        <v>3333</v>
      </c>
      <c r="KEF1" s="521"/>
      <c r="KEG1" s="521"/>
      <c r="KEH1" s="521"/>
      <c r="KEI1" s="521"/>
      <c r="KEJ1" s="521" t="s">
        <v>3333</v>
      </c>
      <c r="KEK1" s="521"/>
      <c r="KEL1" s="521"/>
      <c r="KEM1" s="521"/>
      <c r="KEN1" s="521"/>
      <c r="KEO1" s="521" t="s">
        <v>3333</v>
      </c>
      <c r="KEP1" s="521"/>
      <c r="KEQ1" s="521"/>
      <c r="KER1" s="521"/>
      <c r="KES1" s="521"/>
      <c r="KET1" s="521" t="s">
        <v>3333</v>
      </c>
      <c r="KEU1" s="521"/>
      <c r="KEV1" s="521"/>
      <c r="KEW1" s="521"/>
      <c r="KEX1" s="521"/>
      <c r="KEY1" s="521" t="s">
        <v>3333</v>
      </c>
      <c r="KEZ1" s="521"/>
      <c r="KFA1" s="521"/>
      <c r="KFB1" s="521"/>
      <c r="KFC1" s="521"/>
      <c r="KFD1" s="521" t="s">
        <v>3333</v>
      </c>
      <c r="KFE1" s="521"/>
      <c r="KFF1" s="521"/>
      <c r="KFG1" s="521"/>
      <c r="KFH1" s="521"/>
      <c r="KFI1" s="521" t="s">
        <v>3333</v>
      </c>
      <c r="KFJ1" s="521"/>
      <c r="KFK1" s="521"/>
      <c r="KFL1" s="521"/>
      <c r="KFM1" s="521"/>
      <c r="KFN1" s="521" t="s">
        <v>3333</v>
      </c>
      <c r="KFO1" s="521"/>
      <c r="KFP1" s="521"/>
      <c r="KFQ1" s="521"/>
      <c r="KFR1" s="521"/>
      <c r="KFS1" s="521" t="s">
        <v>3333</v>
      </c>
      <c r="KFT1" s="521"/>
      <c r="KFU1" s="521"/>
      <c r="KFV1" s="521"/>
      <c r="KFW1" s="521"/>
      <c r="KFX1" s="521" t="s">
        <v>3333</v>
      </c>
      <c r="KFY1" s="521"/>
      <c r="KFZ1" s="521"/>
      <c r="KGA1" s="521"/>
      <c r="KGB1" s="521"/>
      <c r="KGC1" s="521" t="s">
        <v>3333</v>
      </c>
      <c r="KGD1" s="521"/>
      <c r="KGE1" s="521"/>
      <c r="KGF1" s="521"/>
      <c r="KGG1" s="521"/>
      <c r="KGH1" s="521" t="s">
        <v>3333</v>
      </c>
      <c r="KGI1" s="521"/>
      <c r="KGJ1" s="521"/>
      <c r="KGK1" s="521"/>
      <c r="KGL1" s="521"/>
      <c r="KGM1" s="521" t="s">
        <v>3333</v>
      </c>
      <c r="KGN1" s="521"/>
      <c r="KGO1" s="521"/>
      <c r="KGP1" s="521"/>
      <c r="KGQ1" s="521"/>
      <c r="KGR1" s="521" t="s">
        <v>3333</v>
      </c>
      <c r="KGS1" s="521"/>
      <c r="KGT1" s="521"/>
      <c r="KGU1" s="521"/>
      <c r="KGV1" s="521"/>
      <c r="KGW1" s="521" t="s">
        <v>3333</v>
      </c>
      <c r="KGX1" s="521"/>
      <c r="KGY1" s="521"/>
      <c r="KGZ1" s="521"/>
      <c r="KHA1" s="521"/>
      <c r="KHB1" s="521" t="s">
        <v>3333</v>
      </c>
      <c r="KHC1" s="521"/>
      <c r="KHD1" s="521"/>
      <c r="KHE1" s="521"/>
      <c r="KHF1" s="521"/>
      <c r="KHG1" s="521" t="s">
        <v>3333</v>
      </c>
      <c r="KHH1" s="521"/>
      <c r="KHI1" s="521"/>
      <c r="KHJ1" s="521"/>
      <c r="KHK1" s="521"/>
      <c r="KHL1" s="521" t="s">
        <v>3333</v>
      </c>
      <c r="KHM1" s="521"/>
      <c r="KHN1" s="521"/>
      <c r="KHO1" s="521"/>
      <c r="KHP1" s="521"/>
      <c r="KHQ1" s="521" t="s">
        <v>3333</v>
      </c>
      <c r="KHR1" s="521"/>
      <c r="KHS1" s="521"/>
      <c r="KHT1" s="521"/>
      <c r="KHU1" s="521"/>
      <c r="KHV1" s="521" t="s">
        <v>3333</v>
      </c>
      <c r="KHW1" s="521"/>
      <c r="KHX1" s="521"/>
      <c r="KHY1" s="521"/>
      <c r="KHZ1" s="521"/>
      <c r="KIA1" s="521" t="s">
        <v>3333</v>
      </c>
      <c r="KIB1" s="521"/>
      <c r="KIC1" s="521"/>
      <c r="KID1" s="521"/>
      <c r="KIE1" s="521"/>
      <c r="KIF1" s="521" t="s">
        <v>3333</v>
      </c>
      <c r="KIG1" s="521"/>
      <c r="KIH1" s="521"/>
      <c r="KII1" s="521"/>
      <c r="KIJ1" s="521"/>
      <c r="KIK1" s="521" t="s">
        <v>3333</v>
      </c>
      <c r="KIL1" s="521"/>
      <c r="KIM1" s="521"/>
      <c r="KIN1" s="521"/>
      <c r="KIO1" s="521"/>
      <c r="KIP1" s="521" t="s">
        <v>3333</v>
      </c>
      <c r="KIQ1" s="521"/>
      <c r="KIR1" s="521"/>
      <c r="KIS1" s="521"/>
      <c r="KIT1" s="521"/>
      <c r="KIU1" s="521" t="s">
        <v>3333</v>
      </c>
      <c r="KIV1" s="521"/>
      <c r="KIW1" s="521"/>
      <c r="KIX1" s="521"/>
      <c r="KIY1" s="521"/>
      <c r="KIZ1" s="521" t="s">
        <v>3333</v>
      </c>
      <c r="KJA1" s="521"/>
      <c r="KJB1" s="521"/>
      <c r="KJC1" s="521"/>
      <c r="KJD1" s="521"/>
      <c r="KJE1" s="521" t="s">
        <v>3333</v>
      </c>
      <c r="KJF1" s="521"/>
      <c r="KJG1" s="521"/>
      <c r="KJH1" s="521"/>
      <c r="KJI1" s="521"/>
      <c r="KJJ1" s="521" t="s">
        <v>3333</v>
      </c>
      <c r="KJK1" s="521"/>
      <c r="KJL1" s="521"/>
      <c r="KJM1" s="521"/>
      <c r="KJN1" s="521"/>
      <c r="KJO1" s="521" t="s">
        <v>3333</v>
      </c>
      <c r="KJP1" s="521"/>
      <c r="KJQ1" s="521"/>
      <c r="KJR1" s="521"/>
      <c r="KJS1" s="521"/>
      <c r="KJT1" s="521" t="s">
        <v>3333</v>
      </c>
      <c r="KJU1" s="521"/>
      <c r="KJV1" s="521"/>
      <c r="KJW1" s="521"/>
      <c r="KJX1" s="521"/>
      <c r="KJY1" s="521" t="s">
        <v>3333</v>
      </c>
      <c r="KJZ1" s="521"/>
      <c r="KKA1" s="521"/>
      <c r="KKB1" s="521"/>
      <c r="KKC1" s="521"/>
      <c r="KKD1" s="521" t="s">
        <v>3333</v>
      </c>
      <c r="KKE1" s="521"/>
      <c r="KKF1" s="521"/>
      <c r="KKG1" s="521"/>
      <c r="KKH1" s="521"/>
      <c r="KKI1" s="521" t="s">
        <v>3333</v>
      </c>
      <c r="KKJ1" s="521"/>
      <c r="KKK1" s="521"/>
      <c r="KKL1" s="521"/>
      <c r="KKM1" s="521"/>
      <c r="KKN1" s="521" t="s">
        <v>3333</v>
      </c>
      <c r="KKO1" s="521"/>
      <c r="KKP1" s="521"/>
      <c r="KKQ1" s="521"/>
      <c r="KKR1" s="521"/>
      <c r="KKS1" s="521" t="s">
        <v>3333</v>
      </c>
      <c r="KKT1" s="521"/>
      <c r="KKU1" s="521"/>
      <c r="KKV1" s="521"/>
      <c r="KKW1" s="521"/>
      <c r="KKX1" s="521" t="s">
        <v>3333</v>
      </c>
      <c r="KKY1" s="521"/>
      <c r="KKZ1" s="521"/>
      <c r="KLA1" s="521"/>
      <c r="KLB1" s="521"/>
      <c r="KLC1" s="521" t="s">
        <v>3333</v>
      </c>
      <c r="KLD1" s="521"/>
      <c r="KLE1" s="521"/>
      <c r="KLF1" s="521"/>
      <c r="KLG1" s="521"/>
      <c r="KLH1" s="521" t="s">
        <v>3333</v>
      </c>
      <c r="KLI1" s="521"/>
      <c r="KLJ1" s="521"/>
      <c r="KLK1" s="521"/>
      <c r="KLL1" s="521"/>
      <c r="KLM1" s="521" t="s">
        <v>3333</v>
      </c>
      <c r="KLN1" s="521"/>
      <c r="KLO1" s="521"/>
      <c r="KLP1" s="521"/>
      <c r="KLQ1" s="521"/>
      <c r="KLR1" s="521" t="s">
        <v>3333</v>
      </c>
      <c r="KLS1" s="521"/>
      <c r="KLT1" s="521"/>
      <c r="KLU1" s="521"/>
      <c r="KLV1" s="521"/>
      <c r="KLW1" s="521" t="s">
        <v>3333</v>
      </c>
      <c r="KLX1" s="521"/>
      <c r="KLY1" s="521"/>
      <c r="KLZ1" s="521"/>
      <c r="KMA1" s="521"/>
      <c r="KMB1" s="521" t="s">
        <v>3333</v>
      </c>
      <c r="KMC1" s="521"/>
      <c r="KMD1" s="521"/>
      <c r="KME1" s="521"/>
      <c r="KMF1" s="521"/>
      <c r="KMG1" s="521" t="s">
        <v>3333</v>
      </c>
      <c r="KMH1" s="521"/>
      <c r="KMI1" s="521"/>
      <c r="KMJ1" s="521"/>
      <c r="KMK1" s="521"/>
      <c r="KML1" s="521" t="s">
        <v>3333</v>
      </c>
      <c r="KMM1" s="521"/>
      <c r="KMN1" s="521"/>
      <c r="KMO1" s="521"/>
      <c r="KMP1" s="521"/>
      <c r="KMQ1" s="521" t="s">
        <v>3333</v>
      </c>
      <c r="KMR1" s="521"/>
      <c r="KMS1" s="521"/>
      <c r="KMT1" s="521"/>
      <c r="KMU1" s="521"/>
      <c r="KMV1" s="521" t="s">
        <v>3333</v>
      </c>
      <c r="KMW1" s="521"/>
      <c r="KMX1" s="521"/>
      <c r="KMY1" s="521"/>
      <c r="KMZ1" s="521"/>
      <c r="KNA1" s="521" t="s">
        <v>3333</v>
      </c>
      <c r="KNB1" s="521"/>
      <c r="KNC1" s="521"/>
      <c r="KND1" s="521"/>
      <c r="KNE1" s="521"/>
      <c r="KNF1" s="521" t="s">
        <v>3333</v>
      </c>
      <c r="KNG1" s="521"/>
      <c r="KNH1" s="521"/>
      <c r="KNI1" s="521"/>
      <c r="KNJ1" s="521"/>
      <c r="KNK1" s="521" t="s">
        <v>3333</v>
      </c>
      <c r="KNL1" s="521"/>
      <c r="KNM1" s="521"/>
      <c r="KNN1" s="521"/>
      <c r="KNO1" s="521"/>
      <c r="KNP1" s="521" t="s">
        <v>3333</v>
      </c>
      <c r="KNQ1" s="521"/>
      <c r="KNR1" s="521"/>
      <c r="KNS1" s="521"/>
      <c r="KNT1" s="521"/>
      <c r="KNU1" s="521" t="s">
        <v>3333</v>
      </c>
      <c r="KNV1" s="521"/>
      <c r="KNW1" s="521"/>
      <c r="KNX1" s="521"/>
      <c r="KNY1" s="521"/>
      <c r="KNZ1" s="521" t="s">
        <v>3333</v>
      </c>
      <c r="KOA1" s="521"/>
      <c r="KOB1" s="521"/>
      <c r="KOC1" s="521"/>
      <c r="KOD1" s="521"/>
      <c r="KOE1" s="521" t="s">
        <v>3333</v>
      </c>
      <c r="KOF1" s="521"/>
      <c r="KOG1" s="521"/>
      <c r="KOH1" s="521"/>
      <c r="KOI1" s="521"/>
      <c r="KOJ1" s="521" t="s">
        <v>3333</v>
      </c>
      <c r="KOK1" s="521"/>
      <c r="KOL1" s="521"/>
      <c r="KOM1" s="521"/>
      <c r="KON1" s="521"/>
      <c r="KOO1" s="521" t="s">
        <v>3333</v>
      </c>
      <c r="KOP1" s="521"/>
      <c r="KOQ1" s="521"/>
      <c r="KOR1" s="521"/>
      <c r="KOS1" s="521"/>
      <c r="KOT1" s="521" t="s">
        <v>3333</v>
      </c>
      <c r="KOU1" s="521"/>
      <c r="KOV1" s="521"/>
      <c r="KOW1" s="521"/>
      <c r="KOX1" s="521"/>
      <c r="KOY1" s="521" t="s">
        <v>3333</v>
      </c>
      <c r="KOZ1" s="521"/>
      <c r="KPA1" s="521"/>
      <c r="KPB1" s="521"/>
      <c r="KPC1" s="521"/>
      <c r="KPD1" s="521" t="s">
        <v>3333</v>
      </c>
      <c r="KPE1" s="521"/>
      <c r="KPF1" s="521"/>
      <c r="KPG1" s="521"/>
      <c r="KPH1" s="521"/>
      <c r="KPI1" s="521" t="s">
        <v>3333</v>
      </c>
      <c r="KPJ1" s="521"/>
      <c r="KPK1" s="521"/>
      <c r="KPL1" s="521"/>
      <c r="KPM1" s="521"/>
      <c r="KPN1" s="521" t="s">
        <v>3333</v>
      </c>
      <c r="KPO1" s="521"/>
      <c r="KPP1" s="521"/>
      <c r="KPQ1" s="521"/>
      <c r="KPR1" s="521"/>
      <c r="KPS1" s="521" t="s">
        <v>3333</v>
      </c>
      <c r="KPT1" s="521"/>
      <c r="KPU1" s="521"/>
      <c r="KPV1" s="521"/>
      <c r="KPW1" s="521"/>
      <c r="KPX1" s="521" t="s">
        <v>3333</v>
      </c>
      <c r="KPY1" s="521"/>
      <c r="KPZ1" s="521"/>
      <c r="KQA1" s="521"/>
      <c r="KQB1" s="521"/>
      <c r="KQC1" s="521" t="s">
        <v>3333</v>
      </c>
      <c r="KQD1" s="521"/>
      <c r="KQE1" s="521"/>
      <c r="KQF1" s="521"/>
      <c r="KQG1" s="521"/>
      <c r="KQH1" s="521" t="s">
        <v>3333</v>
      </c>
      <c r="KQI1" s="521"/>
      <c r="KQJ1" s="521"/>
      <c r="KQK1" s="521"/>
      <c r="KQL1" s="521"/>
      <c r="KQM1" s="521" t="s">
        <v>3333</v>
      </c>
      <c r="KQN1" s="521"/>
      <c r="KQO1" s="521"/>
      <c r="KQP1" s="521"/>
      <c r="KQQ1" s="521"/>
      <c r="KQR1" s="521" t="s">
        <v>3333</v>
      </c>
      <c r="KQS1" s="521"/>
      <c r="KQT1" s="521"/>
      <c r="KQU1" s="521"/>
      <c r="KQV1" s="521"/>
      <c r="KQW1" s="521" t="s">
        <v>3333</v>
      </c>
      <c r="KQX1" s="521"/>
      <c r="KQY1" s="521"/>
      <c r="KQZ1" s="521"/>
      <c r="KRA1" s="521"/>
      <c r="KRB1" s="521" t="s">
        <v>3333</v>
      </c>
      <c r="KRC1" s="521"/>
      <c r="KRD1" s="521"/>
      <c r="KRE1" s="521"/>
      <c r="KRF1" s="521"/>
      <c r="KRG1" s="521" t="s">
        <v>3333</v>
      </c>
      <c r="KRH1" s="521"/>
      <c r="KRI1" s="521"/>
      <c r="KRJ1" s="521"/>
      <c r="KRK1" s="521"/>
      <c r="KRL1" s="521" t="s">
        <v>3333</v>
      </c>
      <c r="KRM1" s="521"/>
      <c r="KRN1" s="521"/>
      <c r="KRO1" s="521"/>
      <c r="KRP1" s="521"/>
      <c r="KRQ1" s="521" t="s">
        <v>3333</v>
      </c>
      <c r="KRR1" s="521"/>
      <c r="KRS1" s="521"/>
      <c r="KRT1" s="521"/>
      <c r="KRU1" s="521"/>
      <c r="KRV1" s="521" t="s">
        <v>3333</v>
      </c>
      <c r="KRW1" s="521"/>
      <c r="KRX1" s="521"/>
      <c r="KRY1" s="521"/>
      <c r="KRZ1" s="521"/>
      <c r="KSA1" s="521" t="s">
        <v>3333</v>
      </c>
      <c r="KSB1" s="521"/>
      <c r="KSC1" s="521"/>
      <c r="KSD1" s="521"/>
      <c r="KSE1" s="521"/>
      <c r="KSF1" s="521" t="s">
        <v>3333</v>
      </c>
      <c r="KSG1" s="521"/>
      <c r="KSH1" s="521"/>
      <c r="KSI1" s="521"/>
      <c r="KSJ1" s="521"/>
      <c r="KSK1" s="521" t="s">
        <v>3333</v>
      </c>
      <c r="KSL1" s="521"/>
      <c r="KSM1" s="521"/>
      <c r="KSN1" s="521"/>
      <c r="KSO1" s="521"/>
      <c r="KSP1" s="521" t="s">
        <v>3333</v>
      </c>
      <c r="KSQ1" s="521"/>
      <c r="KSR1" s="521"/>
      <c r="KSS1" s="521"/>
      <c r="KST1" s="521"/>
      <c r="KSU1" s="521" t="s">
        <v>3333</v>
      </c>
      <c r="KSV1" s="521"/>
      <c r="KSW1" s="521"/>
      <c r="KSX1" s="521"/>
      <c r="KSY1" s="521"/>
      <c r="KSZ1" s="521" t="s">
        <v>3333</v>
      </c>
      <c r="KTA1" s="521"/>
      <c r="KTB1" s="521"/>
      <c r="KTC1" s="521"/>
      <c r="KTD1" s="521"/>
      <c r="KTE1" s="521" t="s">
        <v>3333</v>
      </c>
      <c r="KTF1" s="521"/>
      <c r="KTG1" s="521"/>
      <c r="KTH1" s="521"/>
      <c r="KTI1" s="521"/>
      <c r="KTJ1" s="521" t="s">
        <v>3333</v>
      </c>
      <c r="KTK1" s="521"/>
      <c r="KTL1" s="521"/>
      <c r="KTM1" s="521"/>
      <c r="KTN1" s="521"/>
      <c r="KTO1" s="521" t="s">
        <v>3333</v>
      </c>
      <c r="KTP1" s="521"/>
      <c r="KTQ1" s="521"/>
      <c r="KTR1" s="521"/>
      <c r="KTS1" s="521"/>
      <c r="KTT1" s="521" t="s">
        <v>3333</v>
      </c>
      <c r="KTU1" s="521"/>
      <c r="KTV1" s="521"/>
      <c r="KTW1" s="521"/>
      <c r="KTX1" s="521"/>
      <c r="KTY1" s="521" t="s">
        <v>3333</v>
      </c>
      <c r="KTZ1" s="521"/>
      <c r="KUA1" s="521"/>
      <c r="KUB1" s="521"/>
      <c r="KUC1" s="521"/>
      <c r="KUD1" s="521" t="s">
        <v>3333</v>
      </c>
      <c r="KUE1" s="521"/>
      <c r="KUF1" s="521"/>
      <c r="KUG1" s="521"/>
      <c r="KUH1" s="521"/>
      <c r="KUI1" s="521" t="s">
        <v>3333</v>
      </c>
      <c r="KUJ1" s="521"/>
      <c r="KUK1" s="521"/>
      <c r="KUL1" s="521"/>
      <c r="KUM1" s="521"/>
      <c r="KUN1" s="521" t="s">
        <v>3333</v>
      </c>
      <c r="KUO1" s="521"/>
      <c r="KUP1" s="521"/>
      <c r="KUQ1" s="521"/>
      <c r="KUR1" s="521"/>
      <c r="KUS1" s="521" t="s">
        <v>3333</v>
      </c>
      <c r="KUT1" s="521"/>
      <c r="KUU1" s="521"/>
      <c r="KUV1" s="521"/>
      <c r="KUW1" s="521"/>
      <c r="KUX1" s="521" t="s">
        <v>3333</v>
      </c>
      <c r="KUY1" s="521"/>
      <c r="KUZ1" s="521"/>
      <c r="KVA1" s="521"/>
      <c r="KVB1" s="521"/>
      <c r="KVC1" s="521" t="s">
        <v>3333</v>
      </c>
      <c r="KVD1" s="521"/>
      <c r="KVE1" s="521"/>
      <c r="KVF1" s="521"/>
      <c r="KVG1" s="521"/>
      <c r="KVH1" s="521" t="s">
        <v>3333</v>
      </c>
      <c r="KVI1" s="521"/>
      <c r="KVJ1" s="521"/>
      <c r="KVK1" s="521"/>
      <c r="KVL1" s="521"/>
      <c r="KVM1" s="521" t="s">
        <v>3333</v>
      </c>
      <c r="KVN1" s="521"/>
      <c r="KVO1" s="521"/>
      <c r="KVP1" s="521"/>
      <c r="KVQ1" s="521"/>
      <c r="KVR1" s="521" t="s">
        <v>3333</v>
      </c>
      <c r="KVS1" s="521"/>
      <c r="KVT1" s="521"/>
      <c r="KVU1" s="521"/>
      <c r="KVV1" s="521"/>
      <c r="KVW1" s="521" t="s">
        <v>3333</v>
      </c>
      <c r="KVX1" s="521"/>
      <c r="KVY1" s="521"/>
      <c r="KVZ1" s="521"/>
      <c r="KWA1" s="521"/>
      <c r="KWB1" s="521" t="s">
        <v>3333</v>
      </c>
      <c r="KWC1" s="521"/>
      <c r="KWD1" s="521"/>
      <c r="KWE1" s="521"/>
      <c r="KWF1" s="521"/>
      <c r="KWG1" s="521" t="s">
        <v>3333</v>
      </c>
      <c r="KWH1" s="521"/>
      <c r="KWI1" s="521"/>
      <c r="KWJ1" s="521"/>
      <c r="KWK1" s="521"/>
      <c r="KWL1" s="521" t="s">
        <v>3333</v>
      </c>
      <c r="KWM1" s="521"/>
      <c r="KWN1" s="521"/>
      <c r="KWO1" s="521"/>
      <c r="KWP1" s="521"/>
      <c r="KWQ1" s="521" t="s">
        <v>3333</v>
      </c>
      <c r="KWR1" s="521"/>
      <c r="KWS1" s="521"/>
      <c r="KWT1" s="521"/>
      <c r="KWU1" s="521"/>
      <c r="KWV1" s="521" t="s">
        <v>3333</v>
      </c>
      <c r="KWW1" s="521"/>
      <c r="KWX1" s="521"/>
      <c r="KWY1" s="521"/>
      <c r="KWZ1" s="521"/>
      <c r="KXA1" s="521" t="s">
        <v>3333</v>
      </c>
      <c r="KXB1" s="521"/>
      <c r="KXC1" s="521"/>
      <c r="KXD1" s="521"/>
      <c r="KXE1" s="521"/>
      <c r="KXF1" s="521" t="s">
        <v>3333</v>
      </c>
      <c r="KXG1" s="521"/>
      <c r="KXH1" s="521"/>
      <c r="KXI1" s="521"/>
      <c r="KXJ1" s="521"/>
      <c r="KXK1" s="521" t="s">
        <v>3333</v>
      </c>
      <c r="KXL1" s="521"/>
      <c r="KXM1" s="521"/>
      <c r="KXN1" s="521"/>
      <c r="KXO1" s="521"/>
      <c r="KXP1" s="521" t="s">
        <v>3333</v>
      </c>
      <c r="KXQ1" s="521"/>
      <c r="KXR1" s="521"/>
      <c r="KXS1" s="521"/>
      <c r="KXT1" s="521"/>
      <c r="KXU1" s="521" t="s">
        <v>3333</v>
      </c>
      <c r="KXV1" s="521"/>
      <c r="KXW1" s="521"/>
      <c r="KXX1" s="521"/>
      <c r="KXY1" s="521"/>
      <c r="KXZ1" s="521" t="s">
        <v>3333</v>
      </c>
      <c r="KYA1" s="521"/>
      <c r="KYB1" s="521"/>
      <c r="KYC1" s="521"/>
      <c r="KYD1" s="521"/>
      <c r="KYE1" s="521" t="s">
        <v>3333</v>
      </c>
      <c r="KYF1" s="521"/>
      <c r="KYG1" s="521"/>
      <c r="KYH1" s="521"/>
      <c r="KYI1" s="521"/>
      <c r="KYJ1" s="521" t="s">
        <v>3333</v>
      </c>
      <c r="KYK1" s="521"/>
      <c r="KYL1" s="521"/>
      <c r="KYM1" s="521"/>
      <c r="KYN1" s="521"/>
      <c r="KYO1" s="521" t="s">
        <v>3333</v>
      </c>
      <c r="KYP1" s="521"/>
      <c r="KYQ1" s="521"/>
      <c r="KYR1" s="521"/>
      <c r="KYS1" s="521"/>
      <c r="KYT1" s="521" t="s">
        <v>3333</v>
      </c>
      <c r="KYU1" s="521"/>
      <c r="KYV1" s="521"/>
      <c r="KYW1" s="521"/>
      <c r="KYX1" s="521"/>
      <c r="KYY1" s="521" t="s">
        <v>3333</v>
      </c>
      <c r="KYZ1" s="521"/>
      <c r="KZA1" s="521"/>
      <c r="KZB1" s="521"/>
      <c r="KZC1" s="521"/>
      <c r="KZD1" s="521" t="s">
        <v>3333</v>
      </c>
      <c r="KZE1" s="521"/>
      <c r="KZF1" s="521"/>
      <c r="KZG1" s="521"/>
      <c r="KZH1" s="521"/>
      <c r="KZI1" s="521" t="s">
        <v>3333</v>
      </c>
      <c r="KZJ1" s="521"/>
      <c r="KZK1" s="521"/>
      <c r="KZL1" s="521"/>
      <c r="KZM1" s="521"/>
      <c r="KZN1" s="521" t="s">
        <v>3333</v>
      </c>
      <c r="KZO1" s="521"/>
      <c r="KZP1" s="521"/>
      <c r="KZQ1" s="521"/>
      <c r="KZR1" s="521"/>
      <c r="KZS1" s="521" t="s">
        <v>3333</v>
      </c>
      <c r="KZT1" s="521"/>
      <c r="KZU1" s="521"/>
      <c r="KZV1" s="521"/>
      <c r="KZW1" s="521"/>
      <c r="KZX1" s="521" t="s">
        <v>3333</v>
      </c>
      <c r="KZY1" s="521"/>
      <c r="KZZ1" s="521"/>
      <c r="LAA1" s="521"/>
      <c r="LAB1" s="521"/>
      <c r="LAC1" s="521" t="s">
        <v>3333</v>
      </c>
      <c r="LAD1" s="521"/>
      <c r="LAE1" s="521"/>
      <c r="LAF1" s="521"/>
      <c r="LAG1" s="521"/>
      <c r="LAH1" s="521" t="s">
        <v>3333</v>
      </c>
      <c r="LAI1" s="521"/>
      <c r="LAJ1" s="521"/>
      <c r="LAK1" s="521"/>
      <c r="LAL1" s="521"/>
      <c r="LAM1" s="521" t="s">
        <v>3333</v>
      </c>
      <c r="LAN1" s="521"/>
      <c r="LAO1" s="521"/>
      <c r="LAP1" s="521"/>
      <c r="LAQ1" s="521"/>
      <c r="LAR1" s="521" t="s">
        <v>3333</v>
      </c>
      <c r="LAS1" s="521"/>
      <c r="LAT1" s="521"/>
      <c r="LAU1" s="521"/>
      <c r="LAV1" s="521"/>
      <c r="LAW1" s="521" t="s">
        <v>3333</v>
      </c>
      <c r="LAX1" s="521"/>
      <c r="LAY1" s="521"/>
      <c r="LAZ1" s="521"/>
      <c r="LBA1" s="521"/>
      <c r="LBB1" s="521" t="s">
        <v>3333</v>
      </c>
      <c r="LBC1" s="521"/>
      <c r="LBD1" s="521"/>
      <c r="LBE1" s="521"/>
      <c r="LBF1" s="521"/>
      <c r="LBG1" s="521" t="s">
        <v>3333</v>
      </c>
      <c r="LBH1" s="521"/>
      <c r="LBI1" s="521"/>
      <c r="LBJ1" s="521"/>
      <c r="LBK1" s="521"/>
      <c r="LBL1" s="521" t="s">
        <v>3333</v>
      </c>
      <c r="LBM1" s="521"/>
      <c r="LBN1" s="521"/>
      <c r="LBO1" s="521"/>
      <c r="LBP1" s="521"/>
      <c r="LBQ1" s="521" t="s">
        <v>3333</v>
      </c>
      <c r="LBR1" s="521"/>
      <c r="LBS1" s="521"/>
      <c r="LBT1" s="521"/>
      <c r="LBU1" s="521"/>
      <c r="LBV1" s="521" t="s">
        <v>3333</v>
      </c>
      <c r="LBW1" s="521"/>
      <c r="LBX1" s="521"/>
      <c r="LBY1" s="521"/>
      <c r="LBZ1" s="521"/>
      <c r="LCA1" s="521" t="s">
        <v>3333</v>
      </c>
      <c r="LCB1" s="521"/>
      <c r="LCC1" s="521"/>
      <c r="LCD1" s="521"/>
      <c r="LCE1" s="521"/>
      <c r="LCF1" s="521" t="s">
        <v>3333</v>
      </c>
      <c r="LCG1" s="521"/>
      <c r="LCH1" s="521"/>
      <c r="LCI1" s="521"/>
      <c r="LCJ1" s="521"/>
      <c r="LCK1" s="521" t="s">
        <v>3333</v>
      </c>
      <c r="LCL1" s="521"/>
      <c r="LCM1" s="521"/>
      <c r="LCN1" s="521"/>
      <c r="LCO1" s="521"/>
      <c r="LCP1" s="521" t="s">
        <v>3333</v>
      </c>
      <c r="LCQ1" s="521"/>
      <c r="LCR1" s="521"/>
      <c r="LCS1" s="521"/>
      <c r="LCT1" s="521"/>
      <c r="LCU1" s="521" t="s">
        <v>3333</v>
      </c>
      <c r="LCV1" s="521"/>
      <c r="LCW1" s="521"/>
      <c r="LCX1" s="521"/>
      <c r="LCY1" s="521"/>
      <c r="LCZ1" s="521" t="s">
        <v>3333</v>
      </c>
      <c r="LDA1" s="521"/>
      <c r="LDB1" s="521"/>
      <c r="LDC1" s="521"/>
      <c r="LDD1" s="521"/>
      <c r="LDE1" s="521" t="s">
        <v>3333</v>
      </c>
      <c r="LDF1" s="521"/>
      <c r="LDG1" s="521"/>
      <c r="LDH1" s="521"/>
      <c r="LDI1" s="521"/>
      <c r="LDJ1" s="521" t="s">
        <v>3333</v>
      </c>
      <c r="LDK1" s="521"/>
      <c r="LDL1" s="521"/>
      <c r="LDM1" s="521"/>
      <c r="LDN1" s="521"/>
      <c r="LDO1" s="521" t="s">
        <v>3333</v>
      </c>
      <c r="LDP1" s="521"/>
      <c r="LDQ1" s="521"/>
      <c r="LDR1" s="521"/>
      <c r="LDS1" s="521"/>
      <c r="LDT1" s="521" t="s">
        <v>3333</v>
      </c>
      <c r="LDU1" s="521"/>
      <c r="LDV1" s="521"/>
      <c r="LDW1" s="521"/>
      <c r="LDX1" s="521"/>
      <c r="LDY1" s="521" t="s">
        <v>3333</v>
      </c>
      <c r="LDZ1" s="521"/>
      <c r="LEA1" s="521"/>
      <c r="LEB1" s="521"/>
      <c r="LEC1" s="521"/>
      <c r="LED1" s="521" t="s">
        <v>3333</v>
      </c>
      <c r="LEE1" s="521"/>
      <c r="LEF1" s="521"/>
      <c r="LEG1" s="521"/>
      <c r="LEH1" s="521"/>
      <c r="LEI1" s="521" t="s">
        <v>3333</v>
      </c>
      <c r="LEJ1" s="521"/>
      <c r="LEK1" s="521"/>
      <c r="LEL1" s="521"/>
      <c r="LEM1" s="521"/>
      <c r="LEN1" s="521" t="s">
        <v>3333</v>
      </c>
      <c r="LEO1" s="521"/>
      <c r="LEP1" s="521"/>
      <c r="LEQ1" s="521"/>
      <c r="LER1" s="521"/>
      <c r="LES1" s="521" t="s">
        <v>3333</v>
      </c>
      <c r="LET1" s="521"/>
      <c r="LEU1" s="521"/>
      <c r="LEV1" s="521"/>
      <c r="LEW1" s="521"/>
      <c r="LEX1" s="521" t="s">
        <v>3333</v>
      </c>
      <c r="LEY1" s="521"/>
      <c r="LEZ1" s="521"/>
      <c r="LFA1" s="521"/>
      <c r="LFB1" s="521"/>
      <c r="LFC1" s="521" t="s">
        <v>3333</v>
      </c>
      <c r="LFD1" s="521"/>
      <c r="LFE1" s="521"/>
      <c r="LFF1" s="521"/>
      <c r="LFG1" s="521"/>
      <c r="LFH1" s="521" t="s">
        <v>3333</v>
      </c>
      <c r="LFI1" s="521"/>
      <c r="LFJ1" s="521"/>
      <c r="LFK1" s="521"/>
      <c r="LFL1" s="521"/>
      <c r="LFM1" s="521" t="s">
        <v>3333</v>
      </c>
      <c r="LFN1" s="521"/>
      <c r="LFO1" s="521"/>
      <c r="LFP1" s="521"/>
      <c r="LFQ1" s="521"/>
      <c r="LFR1" s="521" t="s">
        <v>3333</v>
      </c>
      <c r="LFS1" s="521"/>
      <c r="LFT1" s="521"/>
      <c r="LFU1" s="521"/>
      <c r="LFV1" s="521"/>
      <c r="LFW1" s="521" t="s">
        <v>3333</v>
      </c>
      <c r="LFX1" s="521"/>
      <c r="LFY1" s="521"/>
      <c r="LFZ1" s="521"/>
      <c r="LGA1" s="521"/>
      <c r="LGB1" s="521" t="s">
        <v>3333</v>
      </c>
      <c r="LGC1" s="521"/>
      <c r="LGD1" s="521"/>
      <c r="LGE1" s="521"/>
      <c r="LGF1" s="521"/>
      <c r="LGG1" s="521" t="s">
        <v>3333</v>
      </c>
      <c r="LGH1" s="521"/>
      <c r="LGI1" s="521"/>
      <c r="LGJ1" s="521"/>
      <c r="LGK1" s="521"/>
      <c r="LGL1" s="521" t="s">
        <v>3333</v>
      </c>
      <c r="LGM1" s="521"/>
      <c r="LGN1" s="521"/>
      <c r="LGO1" s="521"/>
      <c r="LGP1" s="521"/>
      <c r="LGQ1" s="521" t="s">
        <v>3333</v>
      </c>
      <c r="LGR1" s="521"/>
      <c r="LGS1" s="521"/>
      <c r="LGT1" s="521"/>
      <c r="LGU1" s="521"/>
      <c r="LGV1" s="521" t="s">
        <v>3333</v>
      </c>
      <c r="LGW1" s="521"/>
      <c r="LGX1" s="521"/>
      <c r="LGY1" s="521"/>
      <c r="LGZ1" s="521"/>
      <c r="LHA1" s="521" t="s">
        <v>3333</v>
      </c>
      <c r="LHB1" s="521"/>
      <c r="LHC1" s="521"/>
      <c r="LHD1" s="521"/>
      <c r="LHE1" s="521"/>
      <c r="LHF1" s="521" t="s">
        <v>3333</v>
      </c>
      <c r="LHG1" s="521"/>
      <c r="LHH1" s="521"/>
      <c r="LHI1" s="521"/>
      <c r="LHJ1" s="521"/>
      <c r="LHK1" s="521" t="s">
        <v>3333</v>
      </c>
      <c r="LHL1" s="521"/>
      <c r="LHM1" s="521"/>
      <c r="LHN1" s="521"/>
      <c r="LHO1" s="521"/>
      <c r="LHP1" s="521" t="s">
        <v>3333</v>
      </c>
      <c r="LHQ1" s="521"/>
      <c r="LHR1" s="521"/>
      <c r="LHS1" s="521"/>
      <c r="LHT1" s="521"/>
      <c r="LHU1" s="521" t="s">
        <v>3333</v>
      </c>
      <c r="LHV1" s="521"/>
      <c r="LHW1" s="521"/>
      <c r="LHX1" s="521"/>
      <c r="LHY1" s="521"/>
      <c r="LHZ1" s="521" t="s">
        <v>3333</v>
      </c>
      <c r="LIA1" s="521"/>
      <c r="LIB1" s="521"/>
      <c r="LIC1" s="521"/>
      <c r="LID1" s="521"/>
      <c r="LIE1" s="521" t="s">
        <v>3333</v>
      </c>
      <c r="LIF1" s="521"/>
      <c r="LIG1" s="521"/>
      <c r="LIH1" s="521"/>
      <c r="LII1" s="521"/>
      <c r="LIJ1" s="521" t="s">
        <v>3333</v>
      </c>
      <c r="LIK1" s="521"/>
      <c r="LIL1" s="521"/>
      <c r="LIM1" s="521"/>
      <c r="LIN1" s="521"/>
      <c r="LIO1" s="521" t="s">
        <v>3333</v>
      </c>
      <c r="LIP1" s="521"/>
      <c r="LIQ1" s="521"/>
      <c r="LIR1" s="521"/>
      <c r="LIS1" s="521"/>
      <c r="LIT1" s="521" t="s">
        <v>3333</v>
      </c>
      <c r="LIU1" s="521"/>
      <c r="LIV1" s="521"/>
      <c r="LIW1" s="521"/>
      <c r="LIX1" s="521"/>
      <c r="LIY1" s="521" t="s">
        <v>3333</v>
      </c>
      <c r="LIZ1" s="521"/>
      <c r="LJA1" s="521"/>
      <c r="LJB1" s="521"/>
      <c r="LJC1" s="521"/>
      <c r="LJD1" s="521" t="s">
        <v>3333</v>
      </c>
      <c r="LJE1" s="521"/>
      <c r="LJF1" s="521"/>
      <c r="LJG1" s="521"/>
      <c r="LJH1" s="521"/>
      <c r="LJI1" s="521" t="s">
        <v>3333</v>
      </c>
      <c r="LJJ1" s="521"/>
      <c r="LJK1" s="521"/>
      <c r="LJL1" s="521"/>
      <c r="LJM1" s="521"/>
      <c r="LJN1" s="521" t="s">
        <v>3333</v>
      </c>
      <c r="LJO1" s="521"/>
      <c r="LJP1" s="521"/>
      <c r="LJQ1" s="521"/>
      <c r="LJR1" s="521"/>
      <c r="LJS1" s="521" t="s">
        <v>3333</v>
      </c>
      <c r="LJT1" s="521"/>
      <c r="LJU1" s="521"/>
      <c r="LJV1" s="521"/>
      <c r="LJW1" s="521"/>
      <c r="LJX1" s="521" t="s">
        <v>3333</v>
      </c>
      <c r="LJY1" s="521"/>
      <c r="LJZ1" s="521"/>
      <c r="LKA1" s="521"/>
      <c r="LKB1" s="521"/>
      <c r="LKC1" s="521" t="s">
        <v>3333</v>
      </c>
      <c r="LKD1" s="521"/>
      <c r="LKE1" s="521"/>
      <c r="LKF1" s="521"/>
      <c r="LKG1" s="521"/>
      <c r="LKH1" s="521" t="s">
        <v>3333</v>
      </c>
      <c r="LKI1" s="521"/>
      <c r="LKJ1" s="521"/>
      <c r="LKK1" s="521"/>
      <c r="LKL1" s="521"/>
      <c r="LKM1" s="521" t="s">
        <v>3333</v>
      </c>
      <c r="LKN1" s="521"/>
      <c r="LKO1" s="521"/>
      <c r="LKP1" s="521"/>
      <c r="LKQ1" s="521"/>
      <c r="LKR1" s="521" t="s">
        <v>3333</v>
      </c>
      <c r="LKS1" s="521"/>
      <c r="LKT1" s="521"/>
      <c r="LKU1" s="521"/>
      <c r="LKV1" s="521"/>
      <c r="LKW1" s="521" t="s">
        <v>3333</v>
      </c>
      <c r="LKX1" s="521"/>
      <c r="LKY1" s="521"/>
      <c r="LKZ1" s="521"/>
      <c r="LLA1" s="521"/>
      <c r="LLB1" s="521" t="s">
        <v>3333</v>
      </c>
      <c r="LLC1" s="521"/>
      <c r="LLD1" s="521"/>
      <c r="LLE1" s="521"/>
      <c r="LLF1" s="521"/>
      <c r="LLG1" s="521" t="s">
        <v>3333</v>
      </c>
      <c r="LLH1" s="521"/>
      <c r="LLI1" s="521"/>
      <c r="LLJ1" s="521"/>
      <c r="LLK1" s="521"/>
      <c r="LLL1" s="521" t="s">
        <v>3333</v>
      </c>
      <c r="LLM1" s="521"/>
      <c r="LLN1" s="521"/>
      <c r="LLO1" s="521"/>
      <c r="LLP1" s="521"/>
      <c r="LLQ1" s="521" t="s">
        <v>3333</v>
      </c>
      <c r="LLR1" s="521"/>
      <c r="LLS1" s="521"/>
      <c r="LLT1" s="521"/>
      <c r="LLU1" s="521"/>
      <c r="LLV1" s="521" t="s">
        <v>3333</v>
      </c>
      <c r="LLW1" s="521"/>
      <c r="LLX1" s="521"/>
      <c r="LLY1" s="521"/>
      <c r="LLZ1" s="521"/>
      <c r="LMA1" s="521" t="s">
        <v>3333</v>
      </c>
      <c r="LMB1" s="521"/>
      <c r="LMC1" s="521"/>
      <c r="LMD1" s="521"/>
      <c r="LME1" s="521"/>
      <c r="LMF1" s="521" t="s">
        <v>3333</v>
      </c>
      <c r="LMG1" s="521"/>
      <c r="LMH1" s="521"/>
      <c r="LMI1" s="521"/>
      <c r="LMJ1" s="521"/>
      <c r="LMK1" s="521" t="s">
        <v>3333</v>
      </c>
      <c r="LML1" s="521"/>
      <c r="LMM1" s="521"/>
      <c r="LMN1" s="521"/>
      <c r="LMO1" s="521"/>
      <c r="LMP1" s="521" t="s">
        <v>3333</v>
      </c>
      <c r="LMQ1" s="521"/>
      <c r="LMR1" s="521"/>
      <c r="LMS1" s="521"/>
      <c r="LMT1" s="521"/>
      <c r="LMU1" s="521" t="s">
        <v>3333</v>
      </c>
      <c r="LMV1" s="521"/>
      <c r="LMW1" s="521"/>
      <c r="LMX1" s="521"/>
      <c r="LMY1" s="521"/>
      <c r="LMZ1" s="521" t="s">
        <v>3333</v>
      </c>
      <c r="LNA1" s="521"/>
      <c r="LNB1" s="521"/>
      <c r="LNC1" s="521"/>
      <c r="LND1" s="521"/>
      <c r="LNE1" s="521" t="s">
        <v>3333</v>
      </c>
      <c r="LNF1" s="521"/>
      <c r="LNG1" s="521"/>
      <c r="LNH1" s="521"/>
      <c r="LNI1" s="521"/>
      <c r="LNJ1" s="521" t="s">
        <v>3333</v>
      </c>
      <c r="LNK1" s="521"/>
      <c r="LNL1" s="521"/>
      <c r="LNM1" s="521"/>
      <c r="LNN1" s="521"/>
      <c r="LNO1" s="521" t="s">
        <v>3333</v>
      </c>
      <c r="LNP1" s="521"/>
      <c r="LNQ1" s="521"/>
      <c r="LNR1" s="521"/>
      <c r="LNS1" s="521"/>
      <c r="LNT1" s="521" t="s">
        <v>3333</v>
      </c>
      <c r="LNU1" s="521"/>
      <c r="LNV1" s="521"/>
      <c r="LNW1" s="521"/>
      <c r="LNX1" s="521"/>
      <c r="LNY1" s="521" t="s">
        <v>3333</v>
      </c>
      <c r="LNZ1" s="521"/>
      <c r="LOA1" s="521"/>
      <c r="LOB1" s="521"/>
      <c r="LOC1" s="521"/>
      <c r="LOD1" s="521" t="s">
        <v>3333</v>
      </c>
      <c r="LOE1" s="521"/>
      <c r="LOF1" s="521"/>
      <c r="LOG1" s="521"/>
      <c r="LOH1" s="521"/>
      <c r="LOI1" s="521" t="s">
        <v>3333</v>
      </c>
      <c r="LOJ1" s="521"/>
      <c r="LOK1" s="521"/>
      <c r="LOL1" s="521"/>
      <c r="LOM1" s="521"/>
      <c r="LON1" s="521" t="s">
        <v>3333</v>
      </c>
      <c r="LOO1" s="521"/>
      <c r="LOP1" s="521"/>
      <c r="LOQ1" s="521"/>
      <c r="LOR1" s="521"/>
      <c r="LOS1" s="521" t="s">
        <v>3333</v>
      </c>
      <c r="LOT1" s="521"/>
      <c r="LOU1" s="521"/>
      <c r="LOV1" s="521"/>
      <c r="LOW1" s="521"/>
      <c r="LOX1" s="521" t="s">
        <v>3333</v>
      </c>
      <c r="LOY1" s="521"/>
      <c r="LOZ1" s="521"/>
      <c r="LPA1" s="521"/>
      <c r="LPB1" s="521"/>
      <c r="LPC1" s="521" t="s">
        <v>3333</v>
      </c>
      <c r="LPD1" s="521"/>
      <c r="LPE1" s="521"/>
      <c r="LPF1" s="521"/>
      <c r="LPG1" s="521"/>
      <c r="LPH1" s="521" t="s">
        <v>3333</v>
      </c>
      <c r="LPI1" s="521"/>
      <c r="LPJ1" s="521"/>
      <c r="LPK1" s="521"/>
      <c r="LPL1" s="521"/>
      <c r="LPM1" s="521" t="s">
        <v>3333</v>
      </c>
      <c r="LPN1" s="521"/>
      <c r="LPO1" s="521"/>
      <c r="LPP1" s="521"/>
      <c r="LPQ1" s="521"/>
      <c r="LPR1" s="521" t="s">
        <v>3333</v>
      </c>
      <c r="LPS1" s="521"/>
      <c r="LPT1" s="521"/>
      <c r="LPU1" s="521"/>
      <c r="LPV1" s="521"/>
      <c r="LPW1" s="521" t="s">
        <v>3333</v>
      </c>
      <c r="LPX1" s="521"/>
      <c r="LPY1" s="521"/>
      <c r="LPZ1" s="521"/>
      <c r="LQA1" s="521"/>
      <c r="LQB1" s="521" t="s">
        <v>3333</v>
      </c>
      <c r="LQC1" s="521"/>
      <c r="LQD1" s="521"/>
      <c r="LQE1" s="521"/>
      <c r="LQF1" s="521"/>
      <c r="LQG1" s="521" t="s">
        <v>3333</v>
      </c>
      <c r="LQH1" s="521"/>
      <c r="LQI1" s="521"/>
      <c r="LQJ1" s="521"/>
      <c r="LQK1" s="521"/>
      <c r="LQL1" s="521" t="s">
        <v>3333</v>
      </c>
      <c r="LQM1" s="521"/>
      <c r="LQN1" s="521"/>
      <c r="LQO1" s="521"/>
      <c r="LQP1" s="521"/>
      <c r="LQQ1" s="521" t="s">
        <v>3333</v>
      </c>
      <c r="LQR1" s="521"/>
      <c r="LQS1" s="521"/>
      <c r="LQT1" s="521"/>
      <c r="LQU1" s="521"/>
      <c r="LQV1" s="521" t="s">
        <v>3333</v>
      </c>
      <c r="LQW1" s="521"/>
      <c r="LQX1" s="521"/>
      <c r="LQY1" s="521"/>
      <c r="LQZ1" s="521"/>
      <c r="LRA1" s="521" t="s">
        <v>3333</v>
      </c>
      <c r="LRB1" s="521"/>
      <c r="LRC1" s="521"/>
      <c r="LRD1" s="521"/>
      <c r="LRE1" s="521"/>
      <c r="LRF1" s="521" t="s">
        <v>3333</v>
      </c>
      <c r="LRG1" s="521"/>
      <c r="LRH1" s="521"/>
      <c r="LRI1" s="521"/>
      <c r="LRJ1" s="521"/>
      <c r="LRK1" s="521" t="s">
        <v>3333</v>
      </c>
      <c r="LRL1" s="521"/>
      <c r="LRM1" s="521"/>
      <c r="LRN1" s="521"/>
      <c r="LRO1" s="521"/>
      <c r="LRP1" s="521" t="s">
        <v>3333</v>
      </c>
      <c r="LRQ1" s="521"/>
      <c r="LRR1" s="521"/>
      <c r="LRS1" s="521"/>
      <c r="LRT1" s="521"/>
      <c r="LRU1" s="521" t="s">
        <v>3333</v>
      </c>
      <c r="LRV1" s="521"/>
      <c r="LRW1" s="521"/>
      <c r="LRX1" s="521"/>
      <c r="LRY1" s="521"/>
      <c r="LRZ1" s="521" t="s">
        <v>3333</v>
      </c>
      <c r="LSA1" s="521"/>
      <c r="LSB1" s="521"/>
      <c r="LSC1" s="521"/>
      <c r="LSD1" s="521"/>
      <c r="LSE1" s="521" t="s">
        <v>3333</v>
      </c>
      <c r="LSF1" s="521"/>
      <c r="LSG1" s="521"/>
      <c r="LSH1" s="521"/>
      <c r="LSI1" s="521"/>
      <c r="LSJ1" s="521" t="s">
        <v>3333</v>
      </c>
      <c r="LSK1" s="521"/>
      <c r="LSL1" s="521"/>
      <c r="LSM1" s="521"/>
      <c r="LSN1" s="521"/>
      <c r="LSO1" s="521" t="s">
        <v>3333</v>
      </c>
      <c r="LSP1" s="521"/>
      <c r="LSQ1" s="521"/>
      <c r="LSR1" s="521"/>
      <c r="LSS1" s="521"/>
      <c r="LST1" s="521" t="s">
        <v>3333</v>
      </c>
      <c r="LSU1" s="521"/>
      <c r="LSV1" s="521"/>
      <c r="LSW1" s="521"/>
      <c r="LSX1" s="521"/>
      <c r="LSY1" s="521" t="s">
        <v>3333</v>
      </c>
      <c r="LSZ1" s="521"/>
      <c r="LTA1" s="521"/>
      <c r="LTB1" s="521"/>
      <c r="LTC1" s="521"/>
      <c r="LTD1" s="521" t="s">
        <v>3333</v>
      </c>
      <c r="LTE1" s="521"/>
      <c r="LTF1" s="521"/>
      <c r="LTG1" s="521"/>
      <c r="LTH1" s="521"/>
      <c r="LTI1" s="521" t="s">
        <v>3333</v>
      </c>
      <c r="LTJ1" s="521"/>
      <c r="LTK1" s="521"/>
      <c r="LTL1" s="521"/>
      <c r="LTM1" s="521"/>
      <c r="LTN1" s="521" t="s">
        <v>3333</v>
      </c>
      <c r="LTO1" s="521"/>
      <c r="LTP1" s="521"/>
      <c r="LTQ1" s="521"/>
      <c r="LTR1" s="521"/>
      <c r="LTS1" s="521" t="s">
        <v>3333</v>
      </c>
      <c r="LTT1" s="521"/>
      <c r="LTU1" s="521"/>
      <c r="LTV1" s="521"/>
      <c r="LTW1" s="521"/>
      <c r="LTX1" s="521" t="s">
        <v>3333</v>
      </c>
      <c r="LTY1" s="521"/>
      <c r="LTZ1" s="521"/>
      <c r="LUA1" s="521"/>
      <c r="LUB1" s="521"/>
      <c r="LUC1" s="521" t="s">
        <v>3333</v>
      </c>
      <c r="LUD1" s="521"/>
      <c r="LUE1" s="521"/>
      <c r="LUF1" s="521"/>
      <c r="LUG1" s="521"/>
      <c r="LUH1" s="521" t="s">
        <v>3333</v>
      </c>
      <c r="LUI1" s="521"/>
      <c r="LUJ1" s="521"/>
      <c r="LUK1" s="521"/>
      <c r="LUL1" s="521"/>
      <c r="LUM1" s="521" t="s">
        <v>3333</v>
      </c>
      <c r="LUN1" s="521"/>
      <c r="LUO1" s="521"/>
      <c r="LUP1" s="521"/>
      <c r="LUQ1" s="521"/>
      <c r="LUR1" s="521" t="s">
        <v>3333</v>
      </c>
      <c r="LUS1" s="521"/>
      <c r="LUT1" s="521"/>
      <c r="LUU1" s="521"/>
      <c r="LUV1" s="521"/>
      <c r="LUW1" s="521" t="s">
        <v>3333</v>
      </c>
      <c r="LUX1" s="521"/>
      <c r="LUY1" s="521"/>
      <c r="LUZ1" s="521"/>
      <c r="LVA1" s="521"/>
      <c r="LVB1" s="521" t="s">
        <v>3333</v>
      </c>
      <c r="LVC1" s="521"/>
      <c r="LVD1" s="521"/>
      <c r="LVE1" s="521"/>
      <c r="LVF1" s="521"/>
      <c r="LVG1" s="521" t="s">
        <v>3333</v>
      </c>
      <c r="LVH1" s="521"/>
      <c r="LVI1" s="521"/>
      <c r="LVJ1" s="521"/>
      <c r="LVK1" s="521"/>
      <c r="LVL1" s="521" t="s">
        <v>3333</v>
      </c>
      <c r="LVM1" s="521"/>
      <c r="LVN1" s="521"/>
      <c r="LVO1" s="521"/>
      <c r="LVP1" s="521"/>
      <c r="LVQ1" s="521" t="s">
        <v>3333</v>
      </c>
      <c r="LVR1" s="521"/>
      <c r="LVS1" s="521"/>
      <c r="LVT1" s="521"/>
      <c r="LVU1" s="521"/>
      <c r="LVV1" s="521" t="s">
        <v>3333</v>
      </c>
      <c r="LVW1" s="521"/>
      <c r="LVX1" s="521"/>
      <c r="LVY1" s="521"/>
      <c r="LVZ1" s="521"/>
      <c r="LWA1" s="521" t="s">
        <v>3333</v>
      </c>
      <c r="LWB1" s="521"/>
      <c r="LWC1" s="521"/>
      <c r="LWD1" s="521"/>
      <c r="LWE1" s="521"/>
      <c r="LWF1" s="521" t="s">
        <v>3333</v>
      </c>
      <c r="LWG1" s="521"/>
      <c r="LWH1" s="521"/>
      <c r="LWI1" s="521"/>
      <c r="LWJ1" s="521"/>
      <c r="LWK1" s="521" t="s">
        <v>3333</v>
      </c>
      <c r="LWL1" s="521"/>
      <c r="LWM1" s="521"/>
      <c r="LWN1" s="521"/>
      <c r="LWO1" s="521"/>
      <c r="LWP1" s="521" t="s">
        <v>3333</v>
      </c>
      <c r="LWQ1" s="521"/>
      <c r="LWR1" s="521"/>
      <c r="LWS1" s="521"/>
      <c r="LWT1" s="521"/>
      <c r="LWU1" s="521" t="s">
        <v>3333</v>
      </c>
      <c r="LWV1" s="521"/>
      <c r="LWW1" s="521"/>
      <c r="LWX1" s="521"/>
      <c r="LWY1" s="521"/>
      <c r="LWZ1" s="521" t="s">
        <v>3333</v>
      </c>
      <c r="LXA1" s="521"/>
      <c r="LXB1" s="521"/>
      <c r="LXC1" s="521"/>
      <c r="LXD1" s="521"/>
      <c r="LXE1" s="521" t="s">
        <v>3333</v>
      </c>
      <c r="LXF1" s="521"/>
      <c r="LXG1" s="521"/>
      <c r="LXH1" s="521"/>
      <c r="LXI1" s="521"/>
      <c r="LXJ1" s="521" t="s">
        <v>3333</v>
      </c>
      <c r="LXK1" s="521"/>
      <c r="LXL1" s="521"/>
      <c r="LXM1" s="521"/>
      <c r="LXN1" s="521"/>
      <c r="LXO1" s="521" t="s">
        <v>3333</v>
      </c>
      <c r="LXP1" s="521"/>
      <c r="LXQ1" s="521"/>
      <c r="LXR1" s="521"/>
      <c r="LXS1" s="521"/>
      <c r="LXT1" s="521" t="s">
        <v>3333</v>
      </c>
      <c r="LXU1" s="521"/>
      <c r="LXV1" s="521"/>
      <c r="LXW1" s="521"/>
      <c r="LXX1" s="521"/>
      <c r="LXY1" s="521" t="s">
        <v>3333</v>
      </c>
      <c r="LXZ1" s="521"/>
      <c r="LYA1" s="521"/>
      <c r="LYB1" s="521"/>
      <c r="LYC1" s="521"/>
      <c r="LYD1" s="521" t="s">
        <v>3333</v>
      </c>
      <c r="LYE1" s="521"/>
      <c r="LYF1" s="521"/>
      <c r="LYG1" s="521"/>
      <c r="LYH1" s="521"/>
      <c r="LYI1" s="521" t="s">
        <v>3333</v>
      </c>
      <c r="LYJ1" s="521"/>
      <c r="LYK1" s="521"/>
      <c r="LYL1" s="521"/>
      <c r="LYM1" s="521"/>
      <c r="LYN1" s="521" t="s">
        <v>3333</v>
      </c>
      <c r="LYO1" s="521"/>
      <c r="LYP1" s="521"/>
      <c r="LYQ1" s="521"/>
      <c r="LYR1" s="521"/>
      <c r="LYS1" s="521" t="s">
        <v>3333</v>
      </c>
      <c r="LYT1" s="521"/>
      <c r="LYU1" s="521"/>
      <c r="LYV1" s="521"/>
      <c r="LYW1" s="521"/>
      <c r="LYX1" s="521" t="s">
        <v>3333</v>
      </c>
      <c r="LYY1" s="521"/>
      <c r="LYZ1" s="521"/>
      <c r="LZA1" s="521"/>
      <c r="LZB1" s="521"/>
      <c r="LZC1" s="521" t="s">
        <v>3333</v>
      </c>
      <c r="LZD1" s="521"/>
      <c r="LZE1" s="521"/>
      <c r="LZF1" s="521"/>
      <c r="LZG1" s="521"/>
      <c r="LZH1" s="521" t="s">
        <v>3333</v>
      </c>
      <c r="LZI1" s="521"/>
      <c r="LZJ1" s="521"/>
      <c r="LZK1" s="521"/>
      <c r="LZL1" s="521"/>
      <c r="LZM1" s="521" t="s">
        <v>3333</v>
      </c>
      <c r="LZN1" s="521"/>
      <c r="LZO1" s="521"/>
      <c r="LZP1" s="521"/>
      <c r="LZQ1" s="521"/>
      <c r="LZR1" s="521" t="s">
        <v>3333</v>
      </c>
      <c r="LZS1" s="521"/>
      <c r="LZT1" s="521"/>
      <c r="LZU1" s="521"/>
      <c r="LZV1" s="521"/>
      <c r="LZW1" s="521" t="s">
        <v>3333</v>
      </c>
      <c r="LZX1" s="521"/>
      <c r="LZY1" s="521"/>
      <c r="LZZ1" s="521"/>
      <c r="MAA1" s="521"/>
      <c r="MAB1" s="521" t="s">
        <v>3333</v>
      </c>
      <c r="MAC1" s="521"/>
      <c r="MAD1" s="521"/>
      <c r="MAE1" s="521"/>
      <c r="MAF1" s="521"/>
      <c r="MAG1" s="521" t="s">
        <v>3333</v>
      </c>
      <c r="MAH1" s="521"/>
      <c r="MAI1" s="521"/>
      <c r="MAJ1" s="521"/>
      <c r="MAK1" s="521"/>
      <c r="MAL1" s="521" t="s">
        <v>3333</v>
      </c>
      <c r="MAM1" s="521"/>
      <c r="MAN1" s="521"/>
      <c r="MAO1" s="521"/>
      <c r="MAP1" s="521"/>
      <c r="MAQ1" s="521" t="s">
        <v>3333</v>
      </c>
      <c r="MAR1" s="521"/>
      <c r="MAS1" s="521"/>
      <c r="MAT1" s="521"/>
      <c r="MAU1" s="521"/>
      <c r="MAV1" s="521" t="s">
        <v>3333</v>
      </c>
      <c r="MAW1" s="521"/>
      <c r="MAX1" s="521"/>
      <c r="MAY1" s="521"/>
      <c r="MAZ1" s="521"/>
      <c r="MBA1" s="521" t="s">
        <v>3333</v>
      </c>
      <c r="MBB1" s="521"/>
      <c r="MBC1" s="521"/>
      <c r="MBD1" s="521"/>
      <c r="MBE1" s="521"/>
      <c r="MBF1" s="521" t="s">
        <v>3333</v>
      </c>
      <c r="MBG1" s="521"/>
      <c r="MBH1" s="521"/>
      <c r="MBI1" s="521"/>
      <c r="MBJ1" s="521"/>
      <c r="MBK1" s="521" t="s">
        <v>3333</v>
      </c>
      <c r="MBL1" s="521"/>
      <c r="MBM1" s="521"/>
      <c r="MBN1" s="521"/>
      <c r="MBO1" s="521"/>
      <c r="MBP1" s="521" t="s">
        <v>3333</v>
      </c>
      <c r="MBQ1" s="521"/>
      <c r="MBR1" s="521"/>
      <c r="MBS1" s="521"/>
      <c r="MBT1" s="521"/>
      <c r="MBU1" s="521" t="s">
        <v>3333</v>
      </c>
      <c r="MBV1" s="521"/>
      <c r="MBW1" s="521"/>
      <c r="MBX1" s="521"/>
      <c r="MBY1" s="521"/>
      <c r="MBZ1" s="521" t="s">
        <v>3333</v>
      </c>
      <c r="MCA1" s="521"/>
      <c r="MCB1" s="521"/>
      <c r="MCC1" s="521"/>
      <c r="MCD1" s="521"/>
      <c r="MCE1" s="521" t="s">
        <v>3333</v>
      </c>
      <c r="MCF1" s="521"/>
      <c r="MCG1" s="521"/>
      <c r="MCH1" s="521"/>
      <c r="MCI1" s="521"/>
      <c r="MCJ1" s="521" t="s">
        <v>3333</v>
      </c>
      <c r="MCK1" s="521"/>
      <c r="MCL1" s="521"/>
      <c r="MCM1" s="521"/>
      <c r="MCN1" s="521"/>
      <c r="MCO1" s="521" t="s">
        <v>3333</v>
      </c>
      <c r="MCP1" s="521"/>
      <c r="MCQ1" s="521"/>
      <c r="MCR1" s="521"/>
      <c r="MCS1" s="521"/>
      <c r="MCT1" s="521" t="s">
        <v>3333</v>
      </c>
      <c r="MCU1" s="521"/>
      <c r="MCV1" s="521"/>
      <c r="MCW1" s="521"/>
      <c r="MCX1" s="521"/>
      <c r="MCY1" s="521" t="s">
        <v>3333</v>
      </c>
      <c r="MCZ1" s="521"/>
      <c r="MDA1" s="521"/>
      <c r="MDB1" s="521"/>
      <c r="MDC1" s="521"/>
      <c r="MDD1" s="521" t="s">
        <v>3333</v>
      </c>
      <c r="MDE1" s="521"/>
      <c r="MDF1" s="521"/>
      <c r="MDG1" s="521"/>
      <c r="MDH1" s="521"/>
      <c r="MDI1" s="521" t="s">
        <v>3333</v>
      </c>
      <c r="MDJ1" s="521"/>
      <c r="MDK1" s="521"/>
      <c r="MDL1" s="521"/>
      <c r="MDM1" s="521"/>
      <c r="MDN1" s="521" t="s">
        <v>3333</v>
      </c>
      <c r="MDO1" s="521"/>
      <c r="MDP1" s="521"/>
      <c r="MDQ1" s="521"/>
      <c r="MDR1" s="521"/>
      <c r="MDS1" s="521" t="s">
        <v>3333</v>
      </c>
      <c r="MDT1" s="521"/>
      <c r="MDU1" s="521"/>
      <c r="MDV1" s="521"/>
      <c r="MDW1" s="521"/>
      <c r="MDX1" s="521" t="s">
        <v>3333</v>
      </c>
      <c r="MDY1" s="521"/>
      <c r="MDZ1" s="521"/>
      <c r="MEA1" s="521"/>
      <c r="MEB1" s="521"/>
      <c r="MEC1" s="521" t="s">
        <v>3333</v>
      </c>
      <c r="MED1" s="521"/>
      <c r="MEE1" s="521"/>
      <c r="MEF1" s="521"/>
      <c r="MEG1" s="521"/>
      <c r="MEH1" s="521" t="s">
        <v>3333</v>
      </c>
      <c r="MEI1" s="521"/>
      <c r="MEJ1" s="521"/>
      <c r="MEK1" s="521"/>
      <c r="MEL1" s="521"/>
      <c r="MEM1" s="521" t="s">
        <v>3333</v>
      </c>
      <c r="MEN1" s="521"/>
      <c r="MEO1" s="521"/>
      <c r="MEP1" s="521"/>
      <c r="MEQ1" s="521"/>
      <c r="MER1" s="521" t="s">
        <v>3333</v>
      </c>
      <c r="MES1" s="521"/>
      <c r="MET1" s="521"/>
      <c r="MEU1" s="521"/>
      <c r="MEV1" s="521"/>
      <c r="MEW1" s="521" t="s">
        <v>3333</v>
      </c>
      <c r="MEX1" s="521"/>
      <c r="MEY1" s="521"/>
      <c r="MEZ1" s="521"/>
      <c r="MFA1" s="521"/>
      <c r="MFB1" s="521" t="s">
        <v>3333</v>
      </c>
      <c r="MFC1" s="521"/>
      <c r="MFD1" s="521"/>
      <c r="MFE1" s="521"/>
      <c r="MFF1" s="521"/>
      <c r="MFG1" s="521" t="s">
        <v>3333</v>
      </c>
      <c r="MFH1" s="521"/>
      <c r="MFI1" s="521"/>
      <c r="MFJ1" s="521"/>
      <c r="MFK1" s="521"/>
      <c r="MFL1" s="521" t="s">
        <v>3333</v>
      </c>
      <c r="MFM1" s="521"/>
      <c r="MFN1" s="521"/>
      <c r="MFO1" s="521"/>
      <c r="MFP1" s="521"/>
      <c r="MFQ1" s="521" t="s">
        <v>3333</v>
      </c>
      <c r="MFR1" s="521"/>
      <c r="MFS1" s="521"/>
      <c r="MFT1" s="521"/>
      <c r="MFU1" s="521"/>
      <c r="MFV1" s="521" t="s">
        <v>3333</v>
      </c>
      <c r="MFW1" s="521"/>
      <c r="MFX1" s="521"/>
      <c r="MFY1" s="521"/>
      <c r="MFZ1" s="521"/>
      <c r="MGA1" s="521" t="s">
        <v>3333</v>
      </c>
      <c r="MGB1" s="521"/>
      <c r="MGC1" s="521"/>
      <c r="MGD1" s="521"/>
      <c r="MGE1" s="521"/>
      <c r="MGF1" s="521" t="s">
        <v>3333</v>
      </c>
      <c r="MGG1" s="521"/>
      <c r="MGH1" s="521"/>
      <c r="MGI1" s="521"/>
      <c r="MGJ1" s="521"/>
      <c r="MGK1" s="521" t="s">
        <v>3333</v>
      </c>
      <c r="MGL1" s="521"/>
      <c r="MGM1" s="521"/>
      <c r="MGN1" s="521"/>
      <c r="MGO1" s="521"/>
      <c r="MGP1" s="521" t="s">
        <v>3333</v>
      </c>
      <c r="MGQ1" s="521"/>
      <c r="MGR1" s="521"/>
      <c r="MGS1" s="521"/>
      <c r="MGT1" s="521"/>
      <c r="MGU1" s="521" t="s">
        <v>3333</v>
      </c>
      <c r="MGV1" s="521"/>
      <c r="MGW1" s="521"/>
      <c r="MGX1" s="521"/>
      <c r="MGY1" s="521"/>
      <c r="MGZ1" s="521" t="s">
        <v>3333</v>
      </c>
      <c r="MHA1" s="521"/>
      <c r="MHB1" s="521"/>
      <c r="MHC1" s="521"/>
      <c r="MHD1" s="521"/>
      <c r="MHE1" s="521" t="s">
        <v>3333</v>
      </c>
      <c r="MHF1" s="521"/>
      <c r="MHG1" s="521"/>
      <c r="MHH1" s="521"/>
      <c r="MHI1" s="521"/>
      <c r="MHJ1" s="521" t="s">
        <v>3333</v>
      </c>
      <c r="MHK1" s="521"/>
      <c r="MHL1" s="521"/>
      <c r="MHM1" s="521"/>
      <c r="MHN1" s="521"/>
      <c r="MHO1" s="521" t="s">
        <v>3333</v>
      </c>
      <c r="MHP1" s="521"/>
      <c r="MHQ1" s="521"/>
      <c r="MHR1" s="521"/>
      <c r="MHS1" s="521"/>
      <c r="MHT1" s="521" t="s">
        <v>3333</v>
      </c>
      <c r="MHU1" s="521"/>
      <c r="MHV1" s="521"/>
      <c r="MHW1" s="521"/>
      <c r="MHX1" s="521"/>
      <c r="MHY1" s="521" t="s">
        <v>3333</v>
      </c>
      <c r="MHZ1" s="521"/>
      <c r="MIA1" s="521"/>
      <c r="MIB1" s="521"/>
      <c r="MIC1" s="521"/>
      <c r="MID1" s="521" t="s">
        <v>3333</v>
      </c>
      <c r="MIE1" s="521"/>
      <c r="MIF1" s="521"/>
      <c r="MIG1" s="521"/>
      <c r="MIH1" s="521"/>
      <c r="MII1" s="521" t="s">
        <v>3333</v>
      </c>
      <c r="MIJ1" s="521"/>
      <c r="MIK1" s="521"/>
      <c r="MIL1" s="521"/>
      <c r="MIM1" s="521"/>
      <c r="MIN1" s="521" t="s">
        <v>3333</v>
      </c>
      <c r="MIO1" s="521"/>
      <c r="MIP1" s="521"/>
      <c r="MIQ1" s="521"/>
      <c r="MIR1" s="521"/>
      <c r="MIS1" s="521" t="s">
        <v>3333</v>
      </c>
      <c r="MIT1" s="521"/>
      <c r="MIU1" s="521"/>
      <c r="MIV1" s="521"/>
      <c r="MIW1" s="521"/>
      <c r="MIX1" s="521" t="s">
        <v>3333</v>
      </c>
      <c r="MIY1" s="521"/>
      <c r="MIZ1" s="521"/>
      <c r="MJA1" s="521"/>
      <c r="MJB1" s="521"/>
      <c r="MJC1" s="521" t="s">
        <v>3333</v>
      </c>
      <c r="MJD1" s="521"/>
      <c r="MJE1" s="521"/>
      <c r="MJF1" s="521"/>
      <c r="MJG1" s="521"/>
      <c r="MJH1" s="521" t="s">
        <v>3333</v>
      </c>
      <c r="MJI1" s="521"/>
      <c r="MJJ1" s="521"/>
      <c r="MJK1" s="521"/>
      <c r="MJL1" s="521"/>
      <c r="MJM1" s="521" t="s">
        <v>3333</v>
      </c>
      <c r="MJN1" s="521"/>
      <c r="MJO1" s="521"/>
      <c r="MJP1" s="521"/>
      <c r="MJQ1" s="521"/>
      <c r="MJR1" s="521" t="s">
        <v>3333</v>
      </c>
      <c r="MJS1" s="521"/>
      <c r="MJT1" s="521"/>
      <c r="MJU1" s="521"/>
      <c r="MJV1" s="521"/>
      <c r="MJW1" s="521" t="s">
        <v>3333</v>
      </c>
      <c r="MJX1" s="521"/>
      <c r="MJY1" s="521"/>
      <c r="MJZ1" s="521"/>
      <c r="MKA1" s="521"/>
      <c r="MKB1" s="521" t="s">
        <v>3333</v>
      </c>
      <c r="MKC1" s="521"/>
      <c r="MKD1" s="521"/>
      <c r="MKE1" s="521"/>
      <c r="MKF1" s="521"/>
      <c r="MKG1" s="521" t="s">
        <v>3333</v>
      </c>
      <c r="MKH1" s="521"/>
      <c r="MKI1" s="521"/>
      <c r="MKJ1" s="521"/>
      <c r="MKK1" s="521"/>
      <c r="MKL1" s="521" t="s">
        <v>3333</v>
      </c>
      <c r="MKM1" s="521"/>
      <c r="MKN1" s="521"/>
      <c r="MKO1" s="521"/>
      <c r="MKP1" s="521"/>
      <c r="MKQ1" s="521" t="s">
        <v>3333</v>
      </c>
      <c r="MKR1" s="521"/>
      <c r="MKS1" s="521"/>
      <c r="MKT1" s="521"/>
      <c r="MKU1" s="521"/>
      <c r="MKV1" s="521" t="s">
        <v>3333</v>
      </c>
      <c r="MKW1" s="521"/>
      <c r="MKX1" s="521"/>
      <c r="MKY1" s="521"/>
      <c r="MKZ1" s="521"/>
      <c r="MLA1" s="521" t="s">
        <v>3333</v>
      </c>
      <c r="MLB1" s="521"/>
      <c r="MLC1" s="521"/>
      <c r="MLD1" s="521"/>
      <c r="MLE1" s="521"/>
      <c r="MLF1" s="521" t="s">
        <v>3333</v>
      </c>
      <c r="MLG1" s="521"/>
      <c r="MLH1" s="521"/>
      <c r="MLI1" s="521"/>
      <c r="MLJ1" s="521"/>
      <c r="MLK1" s="521" t="s">
        <v>3333</v>
      </c>
      <c r="MLL1" s="521"/>
      <c r="MLM1" s="521"/>
      <c r="MLN1" s="521"/>
      <c r="MLO1" s="521"/>
      <c r="MLP1" s="521" t="s">
        <v>3333</v>
      </c>
      <c r="MLQ1" s="521"/>
      <c r="MLR1" s="521"/>
      <c r="MLS1" s="521"/>
      <c r="MLT1" s="521"/>
      <c r="MLU1" s="521" t="s">
        <v>3333</v>
      </c>
      <c r="MLV1" s="521"/>
      <c r="MLW1" s="521"/>
      <c r="MLX1" s="521"/>
      <c r="MLY1" s="521"/>
      <c r="MLZ1" s="521" t="s">
        <v>3333</v>
      </c>
      <c r="MMA1" s="521"/>
      <c r="MMB1" s="521"/>
      <c r="MMC1" s="521"/>
      <c r="MMD1" s="521"/>
      <c r="MME1" s="521" t="s">
        <v>3333</v>
      </c>
      <c r="MMF1" s="521"/>
      <c r="MMG1" s="521"/>
      <c r="MMH1" s="521"/>
      <c r="MMI1" s="521"/>
      <c r="MMJ1" s="521" t="s">
        <v>3333</v>
      </c>
      <c r="MMK1" s="521"/>
      <c r="MML1" s="521"/>
      <c r="MMM1" s="521"/>
      <c r="MMN1" s="521"/>
      <c r="MMO1" s="521" t="s">
        <v>3333</v>
      </c>
      <c r="MMP1" s="521"/>
      <c r="MMQ1" s="521"/>
      <c r="MMR1" s="521"/>
      <c r="MMS1" s="521"/>
      <c r="MMT1" s="521" t="s">
        <v>3333</v>
      </c>
      <c r="MMU1" s="521"/>
      <c r="MMV1" s="521"/>
      <c r="MMW1" s="521"/>
      <c r="MMX1" s="521"/>
      <c r="MMY1" s="521" t="s">
        <v>3333</v>
      </c>
      <c r="MMZ1" s="521"/>
      <c r="MNA1" s="521"/>
      <c r="MNB1" s="521"/>
      <c r="MNC1" s="521"/>
      <c r="MND1" s="521" t="s">
        <v>3333</v>
      </c>
      <c r="MNE1" s="521"/>
      <c r="MNF1" s="521"/>
      <c r="MNG1" s="521"/>
      <c r="MNH1" s="521"/>
      <c r="MNI1" s="521" t="s">
        <v>3333</v>
      </c>
      <c r="MNJ1" s="521"/>
      <c r="MNK1" s="521"/>
      <c r="MNL1" s="521"/>
      <c r="MNM1" s="521"/>
      <c r="MNN1" s="521" t="s">
        <v>3333</v>
      </c>
      <c r="MNO1" s="521"/>
      <c r="MNP1" s="521"/>
      <c r="MNQ1" s="521"/>
      <c r="MNR1" s="521"/>
      <c r="MNS1" s="521" t="s">
        <v>3333</v>
      </c>
      <c r="MNT1" s="521"/>
      <c r="MNU1" s="521"/>
      <c r="MNV1" s="521"/>
      <c r="MNW1" s="521"/>
      <c r="MNX1" s="521" t="s">
        <v>3333</v>
      </c>
      <c r="MNY1" s="521"/>
      <c r="MNZ1" s="521"/>
      <c r="MOA1" s="521"/>
      <c r="MOB1" s="521"/>
      <c r="MOC1" s="521" t="s">
        <v>3333</v>
      </c>
      <c r="MOD1" s="521"/>
      <c r="MOE1" s="521"/>
      <c r="MOF1" s="521"/>
      <c r="MOG1" s="521"/>
      <c r="MOH1" s="521" t="s">
        <v>3333</v>
      </c>
      <c r="MOI1" s="521"/>
      <c r="MOJ1" s="521"/>
      <c r="MOK1" s="521"/>
      <c r="MOL1" s="521"/>
      <c r="MOM1" s="521" t="s">
        <v>3333</v>
      </c>
      <c r="MON1" s="521"/>
      <c r="MOO1" s="521"/>
      <c r="MOP1" s="521"/>
      <c r="MOQ1" s="521"/>
      <c r="MOR1" s="521" t="s">
        <v>3333</v>
      </c>
      <c r="MOS1" s="521"/>
      <c r="MOT1" s="521"/>
      <c r="MOU1" s="521"/>
      <c r="MOV1" s="521"/>
      <c r="MOW1" s="521" t="s">
        <v>3333</v>
      </c>
      <c r="MOX1" s="521"/>
      <c r="MOY1" s="521"/>
      <c r="MOZ1" s="521"/>
      <c r="MPA1" s="521"/>
      <c r="MPB1" s="521" t="s">
        <v>3333</v>
      </c>
      <c r="MPC1" s="521"/>
      <c r="MPD1" s="521"/>
      <c r="MPE1" s="521"/>
      <c r="MPF1" s="521"/>
      <c r="MPG1" s="521" t="s">
        <v>3333</v>
      </c>
      <c r="MPH1" s="521"/>
      <c r="MPI1" s="521"/>
      <c r="MPJ1" s="521"/>
      <c r="MPK1" s="521"/>
      <c r="MPL1" s="521" t="s">
        <v>3333</v>
      </c>
      <c r="MPM1" s="521"/>
      <c r="MPN1" s="521"/>
      <c r="MPO1" s="521"/>
      <c r="MPP1" s="521"/>
      <c r="MPQ1" s="521" t="s">
        <v>3333</v>
      </c>
      <c r="MPR1" s="521"/>
      <c r="MPS1" s="521"/>
      <c r="MPT1" s="521"/>
      <c r="MPU1" s="521"/>
      <c r="MPV1" s="521" t="s">
        <v>3333</v>
      </c>
      <c r="MPW1" s="521"/>
      <c r="MPX1" s="521"/>
      <c r="MPY1" s="521"/>
      <c r="MPZ1" s="521"/>
      <c r="MQA1" s="521" t="s">
        <v>3333</v>
      </c>
      <c r="MQB1" s="521"/>
      <c r="MQC1" s="521"/>
      <c r="MQD1" s="521"/>
      <c r="MQE1" s="521"/>
      <c r="MQF1" s="521" t="s">
        <v>3333</v>
      </c>
      <c r="MQG1" s="521"/>
      <c r="MQH1" s="521"/>
      <c r="MQI1" s="521"/>
      <c r="MQJ1" s="521"/>
      <c r="MQK1" s="521" t="s">
        <v>3333</v>
      </c>
      <c r="MQL1" s="521"/>
      <c r="MQM1" s="521"/>
      <c r="MQN1" s="521"/>
      <c r="MQO1" s="521"/>
      <c r="MQP1" s="521" t="s">
        <v>3333</v>
      </c>
      <c r="MQQ1" s="521"/>
      <c r="MQR1" s="521"/>
      <c r="MQS1" s="521"/>
      <c r="MQT1" s="521"/>
      <c r="MQU1" s="521" t="s">
        <v>3333</v>
      </c>
      <c r="MQV1" s="521"/>
      <c r="MQW1" s="521"/>
      <c r="MQX1" s="521"/>
      <c r="MQY1" s="521"/>
      <c r="MQZ1" s="521" t="s">
        <v>3333</v>
      </c>
      <c r="MRA1" s="521"/>
      <c r="MRB1" s="521"/>
      <c r="MRC1" s="521"/>
      <c r="MRD1" s="521"/>
      <c r="MRE1" s="521" t="s">
        <v>3333</v>
      </c>
      <c r="MRF1" s="521"/>
      <c r="MRG1" s="521"/>
      <c r="MRH1" s="521"/>
      <c r="MRI1" s="521"/>
      <c r="MRJ1" s="521" t="s">
        <v>3333</v>
      </c>
      <c r="MRK1" s="521"/>
      <c r="MRL1" s="521"/>
      <c r="MRM1" s="521"/>
      <c r="MRN1" s="521"/>
      <c r="MRO1" s="521" t="s">
        <v>3333</v>
      </c>
      <c r="MRP1" s="521"/>
      <c r="MRQ1" s="521"/>
      <c r="MRR1" s="521"/>
      <c r="MRS1" s="521"/>
      <c r="MRT1" s="521" t="s">
        <v>3333</v>
      </c>
      <c r="MRU1" s="521"/>
      <c r="MRV1" s="521"/>
      <c r="MRW1" s="521"/>
      <c r="MRX1" s="521"/>
      <c r="MRY1" s="521" t="s">
        <v>3333</v>
      </c>
      <c r="MRZ1" s="521"/>
      <c r="MSA1" s="521"/>
      <c r="MSB1" s="521"/>
      <c r="MSC1" s="521"/>
      <c r="MSD1" s="521" t="s">
        <v>3333</v>
      </c>
      <c r="MSE1" s="521"/>
      <c r="MSF1" s="521"/>
      <c r="MSG1" s="521"/>
      <c r="MSH1" s="521"/>
      <c r="MSI1" s="521" t="s">
        <v>3333</v>
      </c>
      <c r="MSJ1" s="521"/>
      <c r="MSK1" s="521"/>
      <c r="MSL1" s="521"/>
      <c r="MSM1" s="521"/>
      <c r="MSN1" s="521" t="s">
        <v>3333</v>
      </c>
      <c r="MSO1" s="521"/>
      <c r="MSP1" s="521"/>
      <c r="MSQ1" s="521"/>
      <c r="MSR1" s="521"/>
      <c r="MSS1" s="521" t="s">
        <v>3333</v>
      </c>
      <c r="MST1" s="521"/>
      <c r="MSU1" s="521"/>
      <c r="MSV1" s="521"/>
      <c r="MSW1" s="521"/>
      <c r="MSX1" s="521" t="s">
        <v>3333</v>
      </c>
      <c r="MSY1" s="521"/>
      <c r="MSZ1" s="521"/>
      <c r="MTA1" s="521"/>
      <c r="MTB1" s="521"/>
      <c r="MTC1" s="521" t="s">
        <v>3333</v>
      </c>
      <c r="MTD1" s="521"/>
      <c r="MTE1" s="521"/>
      <c r="MTF1" s="521"/>
      <c r="MTG1" s="521"/>
      <c r="MTH1" s="521" t="s">
        <v>3333</v>
      </c>
      <c r="MTI1" s="521"/>
      <c r="MTJ1" s="521"/>
      <c r="MTK1" s="521"/>
      <c r="MTL1" s="521"/>
      <c r="MTM1" s="521" t="s">
        <v>3333</v>
      </c>
      <c r="MTN1" s="521"/>
      <c r="MTO1" s="521"/>
      <c r="MTP1" s="521"/>
      <c r="MTQ1" s="521"/>
      <c r="MTR1" s="521" t="s">
        <v>3333</v>
      </c>
      <c r="MTS1" s="521"/>
      <c r="MTT1" s="521"/>
      <c r="MTU1" s="521"/>
      <c r="MTV1" s="521"/>
      <c r="MTW1" s="521" t="s">
        <v>3333</v>
      </c>
      <c r="MTX1" s="521"/>
      <c r="MTY1" s="521"/>
      <c r="MTZ1" s="521"/>
      <c r="MUA1" s="521"/>
      <c r="MUB1" s="521" t="s">
        <v>3333</v>
      </c>
      <c r="MUC1" s="521"/>
      <c r="MUD1" s="521"/>
      <c r="MUE1" s="521"/>
      <c r="MUF1" s="521"/>
      <c r="MUG1" s="521" t="s">
        <v>3333</v>
      </c>
      <c r="MUH1" s="521"/>
      <c r="MUI1" s="521"/>
      <c r="MUJ1" s="521"/>
      <c r="MUK1" s="521"/>
      <c r="MUL1" s="521" t="s">
        <v>3333</v>
      </c>
      <c r="MUM1" s="521"/>
      <c r="MUN1" s="521"/>
      <c r="MUO1" s="521"/>
      <c r="MUP1" s="521"/>
      <c r="MUQ1" s="521" t="s">
        <v>3333</v>
      </c>
      <c r="MUR1" s="521"/>
      <c r="MUS1" s="521"/>
      <c r="MUT1" s="521"/>
      <c r="MUU1" s="521"/>
      <c r="MUV1" s="521" t="s">
        <v>3333</v>
      </c>
      <c r="MUW1" s="521"/>
      <c r="MUX1" s="521"/>
      <c r="MUY1" s="521"/>
      <c r="MUZ1" s="521"/>
      <c r="MVA1" s="521" t="s">
        <v>3333</v>
      </c>
      <c r="MVB1" s="521"/>
      <c r="MVC1" s="521"/>
      <c r="MVD1" s="521"/>
      <c r="MVE1" s="521"/>
      <c r="MVF1" s="521" t="s">
        <v>3333</v>
      </c>
      <c r="MVG1" s="521"/>
      <c r="MVH1" s="521"/>
      <c r="MVI1" s="521"/>
      <c r="MVJ1" s="521"/>
      <c r="MVK1" s="521" t="s">
        <v>3333</v>
      </c>
      <c r="MVL1" s="521"/>
      <c r="MVM1" s="521"/>
      <c r="MVN1" s="521"/>
      <c r="MVO1" s="521"/>
      <c r="MVP1" s="521" t="s">
        <v>3333</v>
      </c>
      <c r="MVQ1" s="521"/>
      <c r="MVR1" s="521"/>
      <c r="MVS1" s="521"/>
      <c r="MVT1" s="521"/>
      <c r="MVU1" s="521" t="s">
        <v>3333</v>
      </c>
      <c r="MVV1" s="521"/>
      <c r="MVW1" s="521"/>
      <c r="MVX1" s="521"/>
      <c r="MVY1" s="521"/>
      <c r="MVZ1" s="521" t="s">
        <v>3333</v>
      </c>
      <c r="MWA1" s="521"/>
      <c r="MWB1" s="521"/>
      <c r="MWC1" s="521"/>
      <c r="MWD1" s="521"/>
      <c r="MWE1" s="521" t="s">
        <v>3333</v>
      </c>
      <c r="MWF1" s="521"/>
      <c r="MWG1" s="521"/>
      <c r="MWH1" s="521"/>
      <c r="MWI1" s="521"/>
      <c r="MWJ1" s="521" t="s">
        <v>3333</v>
      </c>
      <c r="MWK1" s="521"/>
      <c r="MWL1" s="521"/>
      <c r="MWM1" s="521"/>
      <c r="MWN1" s="521"/>
      <c r="MWO1" s="521" t="s">
        <v>3333</v>
      </c>
      <c r="MWP1" s="521"/>
      <c r="MWQ1" s="521"/>
      <c r="MWR1" s="521"/>
      <c r="MWS1" s="521"/>
      <c r="MWT1" s="521" t="s">
        <v>3333</v>
      </c>
      <c r="MWU1" s="521"/>
      <c r="MWV1" s="521"/>
      <c r="MWW1" s="521"/>
      <c r="MWX1" s="521"/>
      <c r="MWY1" s="521" t="s">
        <v>3333</v>
      </c>
      <c r="MWZ1" s="521"/>
      <c r="MXA1" s="521"/>
      <c r="MXB1" s="521"/>
      <c r="MXC1" s="521"/>
      <c r="MXD1" s="521" t="s">
        <v>3333</v>
      </c>
      <c r="MXE1" s="521"/>
      <c r="MXF1" s="521"/>
      <c r="MXG1" s="521"/>
      <c r="MXH1" s="521"/>
      <c r="MXI1" s="521" t="s">
        <v>3333</v>
      </c>
      <c r="MXJ1" s="521"/>
      <c r="MXK1" s="521"/>
      <c r="MXL1" s="521"/>
      <c r="MXM1" s="521"/>
      <c r="MXN1" s="521" t="s">
        <v>3333</v>
      </c>
      <c r="MXO1" s="521"/>
      <c r="MXP1" s="521"/>
      <c r="MXQ1" s="521"/>
      <c r="MXR1" s="521"/>
      <c r="MXS1" s="521" t="s">
        <v>3333</v>
      </c>
      <c r="MXT1" s="521"/>
      <c r="MXU1" s="521"/>
      <c r="MXV1" s="521"/>
      <c r="MXW1" s="521"/>
      <c r="MXX1" s="521" t="s">
        <v>3333</v>
      </c>
      <c r="MXY1" s="521"/>
      <c r="MXZ1" s="521"/>
      <c r="MYA1" s="521"/>
      <c r="MYB1" s="521"/>
      <c r="MYC1" s="521" t="s">
        <v>3333</v>
      </c>
      <c r="MYD1" s="521"/>
      <c r="MYE1" s="521"/>
      <c r="MYF1" s="521"/>
      <c r="MYG1" s="521"/>
      <c r="MYH1" s="521" t="s">
        <v>3333</v>
      </c>
      <c r="MYI1" s="521"/>
      <c r="MYJ1" s="521"/>
      <c r="MYK1" s="521"/>
      <c r="MYL1" s="521"/>
      <c r="MYM1" s="521" t="s">
        <v>3333</v>
      </c>
      <c r="MYN1" s="521"/>
      <c r="MYO1" s="521"/>
      <c r="MYP1" s="521"/>
      <c r="MYQ1" s="521"/>
      <c r="MYR1" s="521" t="s">
        <v>3333</v>
      </c>
      <c r="MYS1" s="521"/>
      <c r="MYT1" s="521"/>
      <c r="MYU1" s="521"/>
      <c r="MYV1" s="521"/>
      <c r="MYW1" s="521" t="s">
        <v>3333</v>
      </c>
      <c r="MYX1" s="521"/>
      <c r="MYY1" s="521"/>
      <c r="MYZ1" s="521"/>
      <c r="MZA1" s="521"/>
      <c r="MZB1" s="521" t="s">
        <v>3333</v>
      </c>
      <c r="MZC1" s="521"/>
      <c r="MZD1" s="521"/>
      <c r="MZE1" s="521"/>
      <c r="MZF1" s="521"/>
      <c r="MZG1" s="521" t="s">
        <v>3333</v>
      </c>
      <c r="MZH1" s="521"/>
      <c r="MZI1" s="521"/>
      <c r="MZJ1" s="521"/>
      <c r="MZK1" s="521"/>
      <c r="MZL1" s="521" t="s">
        <v>3333</v>
      </c>
      <c r="MZM1" s="521"/>
      <c r="MZN1" s="521"/>
      <c r="MZO1" s="521"/>
      <c r="MZP1" s="521"/>
      <c r="MZQ1" s="521" t="s">
        <v>3333</v>
      </c>
      <c r="MZR1" s="521"/>
      <c r="MZS1" s="521"/>
      <c r="MZT1" s="521"/>
      <c r="MZU1" s="521"/>
      <c r="MZV1" s="521" t="s">
        <v>3333</v>
      </c>
      <c r="MZW1" s="521"/>
      <c r="MZX1" s="521"/>
      <c r="MZY1" s="521"/>
      <c r="MZZ1" s="521"/>
      <c r="NAA1" s="521" t="s">
        <v>3333</v>
      </c>
      <c r="NAB1" s="521"/>
      <c r="NAC1" s="521"/>
      <c r="NAD1" s="521"/>
      <c r="NAE1" s="521"/>
      <c r="NAF1" s="521" t="s">
        <v>3333</v>
      </c>
      <c r="NAG1" s="521"/>
      <c r="NAH1" s="521"/>
      <c r="NAI1" s="521"/>
      <c r="NAJ1" s="521"/>
      <c r="NAK1" s="521" t="s">
        <v>3333</v>
      </c>
      <c r="NAL1" s="521"/>
      <c r="NAM1" s="521"/>
      <c r="NAN1" s="521"/>
      <c r="NAO1" s="521"/>
      <c r="NAP1" s="521" t="s">
        <v>3333</v>
      </c>
      <c r="NAQ1" s="521"/>
      <c r="NAR1" s="521"/>
      <c r="NAS1" s="521"/>
      <c r="NAT1" s="521"/>
      <c r="NAU1" s="521" t="s">
        <v>3333</v>
      </c>
      <c r="NAV1" s="521"/>
      <c r="NAW1" s="521"/>
      <c r="NAX1" s="521"/>
      <c r="NAY1" s="521"/>
      <c r="NAZ1" s="521" t="s">
        <v>3333</v>
      </c>
      <c r="NBA1" s="521"/>
      <c r="NBB1" s="521"/>
      <c r="NBC1" s="521"/>
      <c r="NBD1" s="521"/>
      <c r="NBE1" s="521" t="s">
        <v>3333</v>
      </c>
      <c r="NBF1" s="521"/>
      <c r="NBG1" s="521"/>
      <c r="NBH1" s="521"/>
      <c r="NBI1" s="521"/>
      <c r="NBJ1" s="521" t="s">
        <v>3333</v>
      </c>
      <c r="NBK1" s="521"/>
      <c r="NBL1" s="521"/>
      <c r="NBM1" s="521"/>
      <c r="NBN1" s="521"/>
      <c r="NBO1" s="521" t="s">
        <v>3333</v>
      </c>
      <c r="NBP1" s="521"/>
      <c r="NBQ1" s="521"/>
      <c r="NBR1" s="521"/>
      <c r="NBS1" s="521"/>
      <c r="NBT1" s="521" t="s">
        <v>3333</v>
      </c>
      <c r="NBU1" s="521"/>
      <c r="NBV1" s="521"/>
      <c r="NBW1" s="521"/>
      <c r="NBX1" s="521"/>
      <c r="NBY1" s="521" t="s">
        <v>3333</v>
      </c>
      <c r="NBZ1" s="521"/>
      <c r="NCA1" s="521"/>
      <c r="NCB1" s="521"/>
      <c r="NCC1" s="521"/>
      <c r="NCD1" s="521" t="s">
        <v>3333</v>
      </c>
      <c r="NCE1" s="521"/>
      <c r="NCF1" s="521"/>
      <c r="NCG1" s="521"/>
      <c r="NCH1" s="521"/>
      <c r="NCI1" s="521" t="s">
        <v>3333</v>
      </c>
      <c r="NCJ1" s="521"/>
      <c r="NCK1" s="521"/>
      <c r="NCL1" s="521"/>
      <c r="NCM1" s="521"/>
      <c r="NCN1" s="521" t="s">
        <v>3333</v>
      </c>
      <c r="NCO1" s="521"/>
      <c r="NCP1" s="521"/>
      <c r="NCQ1" s="521"/>
      <c r="NCR1" s="521"/>
      <c r="NCS1" s="521" t="s">
        <v>3333</v>
      </c>
      <c r="NCT1" s="521"/>
      <c r="NCU1" s="521"/>
      <c r="NCV1" s="521"/>
      <c r="NCW1" s="521"/>
      <c r="NCX1" s="521" t="s">
        <v>3333</v>
      </c>
      <c r="NCY1" s="521"/>
      <c r="NCZ1" s="521"/>
      <c r="NDA1" s="521"/>
      <c r="NDB1" s="521"/>
      <c r="NDC1" s="521" t="s">
        <v>3333</v>
      </c>
      <c r="NDD1" s="521"/>
      <c r="NDE1" s="521"/>
      <c r="NDF1" s="521"/>
      <c r="NDG1" s="521"/>
      <c r="NDH1" s="521" t="s">
        <v>3333</v>
      </c>
      <c r="NDI1" s="521"/>
      <c r="NDJ1" s="521"/>
      <c r="NDK1" s="521"/>
      <c r="NDL1" s="521"/>
      <c r="NDM1" s="521" t="s">
        <v>3333</v>
      </c>
      <c r="NDN1" s="521"/>
      <c r="NDO1" s="521"/>
      <c r="NDP1" s="521"/>
      <c r="NDQ1" s="521"/>
      <c r="NDR1" s="521" t="s">
        <v>3333</v>
      </c>
      <c r="NDS1" s="521"/>
      <c r="NDT1" s="521"/>
      <c r="NDU1" s="521"/>
      <c r="NDV1" s="521"/>
      <c r="NDW1" s="521" t="s">
        <v>3333</v>
      </c>
      <c r="NDX1" s="521"/>
      <c r="NDY1" s="521"/>
      <c r="NDZ1" s="521"/>
      <c r="NEA1" s="521"/>
      <c r="NEB1" s="521" t="s">
        <v>3333</v>
      </c>
      <c r="NEC1" s="521"/>
      <c r="NED1" s="521"/>
      <c r="NEE1" s="521"/>
      <c r="NEF1" s="521"/>
      <c r="NEG1" s="521" t="s">
        <v>3333</v>
      </c>
      <c r="NEH1" s="521"/>
      <c r="NEI1" s="521"/>
      <c r="NEJ1" s="521"/>
      <c r="NEK1" s="521"/>
      <c r="NEL1" s="521" t="s">
        <v>3333</v>
      </c>
      <c r="NEM1" s="521"/>
      <c r="NEN1" s="521"/>
      <c r="NEO1" s="521"/>
      <c r="NEP1" s="521"/>
      <c r="NEQ1" s="521" t="s">
        <v>3333</v>
      </c>
      <c r="NER1" s="521"/>
      <c r="NES1" s="521"/>
      <c r="NET1" s="521"/>
      <c r="NEU1" s="521"/>
      <c r="NEV1" s="521" t="s">
        <v>3333</v>
      </c>
      <c r="NEW1" s="521"/>
      <c r="NEX1" s="521"/>
      <c r="NEY1" s="521"/>
      <c r="NEZ1" s="521"/>
      <c r="NFA1" s="521" t="s">
        <v>3333</v>
      </c>
      <c r="NFB1" s="521"/>
      <c r="NFC1" s="521"/>
      <c r="NFD1" s="521"/>
      <c r="NFE1" s="521"/>
      <c r="NFF1" s="521" t="s">
        <v>3333</v>
      </c>
      <c r="NFG1" s="521"/>
      <c r="NFH1" s="521"/>
      <c r="NFI1" s="521"/>
      <c r="NFJ1" s="521"/>
      <c r="NFK1" s="521" t="s">
        <v>3333</v>
      </c>
      <c r="NFL1" s="521"/>
      <c r="NFM1" s="521"/>
      <c r="NFN1" s="521"/>
      <c r="NFO1" s="521"/>
      <c r="NFP1" s="521" t="s">
        <v>3333</v>
      </c>
      <c r="NFQ1" s="521"/>
      <c r="NFR1" s="521"/>
      <c r="NFS1" s="521"/>
      <c r="NFT1" s="521"/>
      <c r="NFU1" s="521" t="s">
        <v>3333</v>
      </c>
      <c r="NFV1" s="521"/>
      <c r="NFW1" s="521"/>
      <c r="NFX1" s="521"/>
      <c r="NFY1" s="521"/>
      <c r="NFZ1" s="521" t="s">
        <v>3333</v>
      </c>
      <c r="NGA1" s="521"/>
      <c r="NGB1" s="521"/>
      <c r="NGC1" s="521"/>
      <c r="NGD1" s="521"/>
      <c r="NGE1" s="521" t="s">
        <v>3333</v>
      </c>
      <c r="NGF1" s="521"/>
      <c r="NGG1" s="521"/>
      <c r="NGH1" s="521"/>
      <c r="NGI1" s="521"/>
      <c r="NGJ1" s="521" t="s">
        <v>3333</v>
      </c>
      <c r="NGK1" s="521"/>
      <c r="NGL1" s="521"/>
      <c r="NGM1" s="521"/>
      <c r="NGN1" s="521"/>
      <c r="NGO1" s="521" t="s">
        <v>3333</v>
      </c>
      <c r="NGP1" s="521"/>
      <c r="NGQ1" s="521"/>
      <c r="NGR1" s="521"/>
      <c r="NGS1" s="521"/>
      <c r="NGT1" s="521" t="s">
        <v>3333</v>
      </c>
      <c r="NGU1" s="521"/>
      <c r="NGV1" s="521"/>
      <c r="NGW1" s="521"/>
      <c r="NGX1" s="521"/>
      <c r="NGY1" s="521" t="s">
        <v>3333</v>
      </c>
      <c r="NGZ1" s="521"/>
      <c r="NHA1" s="521"/>
      <c r="NHB1" s="521"/>
      <c r="NHC1" s="521"/>
      <c r="NHD1" s="521" t="s">
        <v>3333</v>
      </c>
      <c r="NHE1" s="521"/>
      <c r="NHF1" s="521"/>
      <c r="NHG1" s="521"/>
      <c r="NHH1" s="521"/>
      <c r="NHI1" s="521" t="s">
        <v>3333</v>
      </c>
      <c r="NHJ1" s="521"/>
      <c r="NHK1" s="521"/>
      <c r="NHL1" s="521"/>
      <c r="NHM1" s="521"/>
      <c r="NHN1" s="521" t="s">
        <v>3333</v>
      </c>
      <c r="NHO1" s="521"/>
      <c r="NHP1" s="521"/>
      <c r="NHQ1" s="521"/>
      <c r="NHR1" s="521"/>
      <c r="NHS1" s="521" t="s">
        <v>3333</v>
      </c>
      <c r="NHT1" s="521"/>
      <c r="NHU1" s="521"/>
      <c r="NHV1" s="521"/>
      <c r="NHW1" s="521"/>
      <c r="NHX1" s="521" t="s">
        <v>3333</v>
      </c>
      <c r="NHY1" s="521"/>
      <c r="NHZ1" s="521"/>
      <c r="NIA1" s="521"/>
      <c r="NIB1" s="521"/>
      <c r="NIC1" s="521" t="s">
        <v>3333</v>
      </c>
      <c r="NID1" s="521"/>
      <c r="NIE1" s="521"/>
      <c r="NIF1" s="521"/>
      <c r="NIG1" s="521"/>
      <c r="NIH1" s="521" t="s">
        <v>3333</v>
      </c>
      <c r="NII1" s="521"/>
      <c r="NIJ1" s="521"/>
      <c r="NIK1" s="521"/>
      <c r="NIL1" s="521"/>
      <c r="NIM1" s="521" t="s">
        <v>3333</v>
      </c>
      <c r="NIN1" s="521"/>
      <c r="NIO1" s="521"/>
      <c r="NIP1" s="521"/>
      <c r="NIQ1" s="521"/>
      <c r="NIR1" s="521" t="s">
        <v>3333</v>
      </c>
      <c r="NIS1" s="521"/>
      <c r="NIT1" s="521"/>
      <c r="NIU1" s="521"/>
      <c r="NIV1" s="521"/>
      <c r="NIW1" s="521" t="s">
        <v>3333</v>
      </c>
      <c r="NIX1" s="521"/>
      <c r="NIY1" s="521"/>
      <c r="NIZ1" s="521"/>
      <c r="NJA1" s="521"/>
      <c r="NJB1" s="521" t="s">
        <v>3333</v>
      </c>
      <c r="NJC1" s="521"/>
      <c r="NJD1" s="521"/>
      <c r="NJE1" s="521"/>
      <c r="NJF1" s="521"/>
      <c r="NJG1" s="521" t="s">
        <v>3333</v>
      </c>
      <c r="NJH1" s="521"/>
      <c r="NJI1" s="521"/>
      <c r="NJJ1" s="521"/>
      <c r="NJK1" s="521"/>
      <c r="NJL1" s="521" t="s">
        <v>3333</v>
      </c>
      <c r="NJM1" s="521"/>
      <c r="NJN1" s="521"/>
      <c r="NJO1" s="521"/>
      <c r="NJP1" s="521"/>
      <c r="NJQ1" s="521" t="s">
        <v>3333</v>
      </c>
      <c r="NJR1" s="521"/>
      <c r="NJS1" s="521"/>
      <c r="NJT1" s="521"/>
      <c r="NJU1" s="521"/>
      <c r="NJV1" s="521" t="s">
        <v>3333</v>
      </c>
      <c r="NJW1" s="521"/>
      <c r="NJX1" s="521"/>
      <c r="NJY1" s="521"/>
      <c r="NJZ1" s="521"/>
      <c r="NKA1" s="521" t="s">
        <v>3333</v>
      </c>
      <c r="NKB1" s="521"/>
      <c r="NKC1" s="521"/>
      <c r="NKD1" s="521"/>
      <c r="NKE1" s="521"/>
      <c r="NKF1" s="521" t="s">
        <v>3333</v>
      </c>
      <c r="NKG1" s="521"/>
      <c r="NKH1" s="521"/>
      <c r="NKI1" s="521"/>
      <c r="NKJ1" s="521"/>
      <c r="NKK1" s="521" t="s">
        <v>3333</v>
      </c>
      <c r="NKL1" s="521"/>
      <c r="NKM1" s="521"/>
      <c r="NKN1" s="521"/>
      <c r="NKO1" s="521"/>
      <c r="NKP1" s="521" t="s">
        <v>3333</v>
      </c>
      <c r="NKQ1" s="521"/>
      <c r="NKR1" s="521"/>
      <c r="NKS1" s="521"/>
      <c r="NKT1" s="521"/>
      <c r="NKU1" s="521" t="s">
        <v>3333</v>
      </c>
      <c r="NKV1" s="521"/>
      <c r="NKW1" s="521"/>
      <c r="NKX1" s="521"/>
      <c r="NKY1" s="521"/>
      <c r="NKZ1" s="521" t="s">
        <v>3333</v>
      </c>
      <c r="NLA1" s="521"/>
      <c r="NLB1" s="521"/>
      <c r="NLC1" s="521"/>
      <c r="NLD1" s="521"/>
      <c r="NLE1" s="521" t="s">
        <v>3333</v>
      </c>
      <c r="NLF1" s="521"/>
      <c r="NLG1" s="521"/>
      <c r="NLH1" s="521"/>
      <c r="NLI1" s="521"/>
      <c r="NLJ1" s="521" t="s">
        <v>3333</v>
      </c>
      <c r="NLK1" s="521"/>
      <c r="NLL1" s="521"/>
      <c r="NLM1" s="521"/>
      <c r="NLN1" s="521"/>
      <c r="NLO1" s="521" t="s">
        <v>3333</v>
      </c>
      <c r="NLP1" s="521"/>
      <c r="NLQ1" s="521"/>
      <c r="NLR1" s="521"/>
      <c r="NLS1" s="521"/>
      <c r="NLT1" s="521" t="s">
        <v>3333</v>
      </c>
      <c r="NLU1" s="521"/>
      <c r="NLV1" s="521"/>
      <c r="NLW1" s="521"/>
      <c r="NLX1" s="521"/>
      <c r="NLY1" s="521" t="s">
        <v>3333</v>
      </c>
      <c r="NLZ1" s="521"/>
      <c r="NMA1" s="521"/>
      <c r="NMB1" s="521"/>
      <c r="NMC1" s="521"/>
      <c r="NMD1" s="521" t="s">
        <v>3333</v>
      </c>
      <c r="NME1" s="521"/>
      <c r="NMF1" s="521"/>
      <c r="NMG1" s="521"/>
      <c r="NMH1" s="521"/>
      <c r="NMI1" s="521" t="s">
        <v>3333</v>
      </c>
      <c r="NMJ1" s="521"/>
      <c r="NMK1" s="521"/>
      <c r="NML1" s="521"/>
      <c r="NMM1" s="521"/>
      <c r="NMN1" s="521" t="s">
        <v>3333</v>
      </c>
      <c r="NMO1" s="521"/>
      <c r="NMP1" s="521"/>
      <c r="NMQ1" s="521"/>
      <c r="NMR1" s="521"/>
      <c r="NMS1" s="521" t="s">
        <v>3333</v>
      </c>
      <c r="NMT1" s="521"/>
      <c r="NMU1" s="521"/>
      <c r="NMV1" s="521"/>
      <c r="NMW1" s="521"/>
      <c r="NMX1" s="521" t="s">
        <v>3333</v>
      </c>
      <c r="NMY1" s="521"/>
      <c r="NMZ1" s="521"/>
      <c r="NNA1" s="521"/>
      <c r="NNB1" s="521"/>
      <c r="NNC1" s="521" t="s">
        <v>3333</v>
      </c>
      <c r="NND1" s="521"/>
      <c r="NNE1" s="521"/>
      <c r="NNF1" s="521"/>
      <c r="NNG1" s="521"/>
      <c r="NNH1" s="521" t="s">
        <v>3333</v>
      </c>
      <c r="NNI1" s="521"/>
      <c r="NNJ1" s="521"/>
      <c r="NNK1" s="521"/>
      <c r="NNL1" s="521"/>
      <c r="NNM1" s="521" t="s">
        <v>3333</v>
      </c>
      <c r="NNN1" s="521"/>
      <c r="NNO1" s="521"/>
      <c r="NNP1" s="521"/>
      <c r="NNQ1" s="521"/>
      <c r="NNR1" s="521" t="s">
        <v>3333</v>
      </c>
      <c r="NNS1" s="521"/>
      <c r="NNT1" s="521"/>
      <c r="NNU1" s="521"/>
      <c r="NNV1" s="521"/>
      <c r="NNW1" s="521" t="s">
        <v>3333</v>
      </c>
      <c r="NNX1" s="521"/>
      <c r="NNY1" s="521"/>
      <c r="NNZ1" s="521"/>
      <c r="NOA1" s="521"/>
      <c r="NOB1" s="521" t="s">
        <v>3333</v>
      </c>
      <c r="NOC1" s="521"/>
      <c r="NOD1" s="521"/>
      <c r="NOE1" s="521"/>
      <c r="NOF1" s="521"/>
      <c r="NOG1" s="521" t="s">
        <v>3333</v>
      </c>
      <c r="NOH1" s="521"/>
      <c r="NOI1" s="521"/>
      <c r="NOJ1" s="521"/>
      <c r="NOK1" s="521"/>
      <c r="NOL1" s="521" t="s">
        <v>3333</v>
      </c>
      <c r="NOM1" s="521"/>
      <c r="NON1" s="521"/>
      <c r="NOO1" s="521"/>
      <c r="NOP1" s="521"/>
      <c r="NOQ1" s="521" t="s">
        <v>3333</v>
      </c>
      <c r="NOR1" s="521"/>
      <c r="NOS1" s="521"/>
      <c r="NOT1" s="521"/>
      <c r="NOU1" s="521"/>
      <c r="NOV1" s="521" t="s">
        <v>3333</v>
      </c>
      <c r="NOW1" s="521"/>
      <c r="NOX1" s="521"/>
      <c r="NOY1" s="521"/>
      <c r="NOZ1" s="521"/>
      <c r="NPA1" s="521" t="s">
        <v>3333</v>
      </c>
      <c r="NPB1" s="521"/>
      <c r="NPC1" s="521"/>
      <c r="NPD1" s="521"/>
      <c r="NPE1" s="521"/>
      <c r="NPF1" s="521" t="s">
        <v>3333</v>
      </c>
      <c r="NPG1" s="521"/>
      <c r="NPH1" s="521"/>
      <c r="NPI1" s="521"/>
      <c r="NPJ1" s="521"/>
      <c r="NPK1" s="521" t="s">
        <v>3333</v>
      </c>
      <c r="NPL1" s="521"/>
      <c r="NPM1" s="521"/>
      <c r="NPN1" s="521"/>
      <c r="NPO1" s="521"/>
      <c r="NPP1" s="521" t="s">
        <v>3333</v>
      </c>
      <c r="NPQ1" s="521"/>
      <c r="NPR1" s="521"/>
      <c r="NPS1" s="521"/>
      <c r="NPT1" s="521"/>
      <c r="NPU1" s="521" t="s">
        <v>3333</v>
      </c>
      <c r="NPV1" s="521"/>
      <c r="NPW1" s="521"/>
      <c r="NPX1" s="521"/>
      <c r="NPY1" s="521"/>
      <c r="NPZ1" s="521" t="s">
        <v>3333</v>
      </c>
      <c r="NQA1" s="521"/>
      <c r="NQB1" s="521"/>
      <c r="NQC1" s="521"/>
      <c r="NQD1" s="521"/>
      <c r="NQE1" s="521" t="s">
        <v>3333</v>
      </c>
      <c r="NQF1" s="521"/>
      <c r="NQG1" s="521"/>
      <c r="NQH1" s="521"/>
      <c r="NQI1" s="521"/>
      <c r="NQJ1" s="521" t="s">
        <v>3333</v>
      </c>
      <c r="NQK1" s="521"/>
      <c r="NQL1" s="521"/>
      <c r="NQM1" s="521"/>
      <c r="NQN1" s="521"/>
      <c r="NQO1" s="521" t="s">
        <v>3333</v>
      </c>
      <c r="NQP1" s="521"/>
      <c r="NQQ1" s="521"/>
      <c r="NQR1" s="521"/>
      <c r="NQS1" s="521"/>
      <c r="NQT1" s="521" t="s">
        <v>3333</v>
      </c>
      <c r="NQU1" s="521"/>
      <c r="NQV1" s="521"/>
      <c r="NQW1" s="521"/>
      <c r="NQX1" s="521"/>
      <c r="NQY1" s="521" t="s">
        <v>3333</v>
      </c>
      <c r="NQZ1" s="521"/>
      <c r="NRA1" s="521"/>
      <c r="NRB1" s="521"/>
      <c r="NRC1" s="521"/>
      <c r="NRD1" s="521" t="s">
        <v>3333</v>
      </c>
      <c r="NRE1" s="521"/>
      <c r="NRF1" s="521"/>
      <c r="NRG1" s="521"/>
      <c r="NRH1" s="521"/>
      <c r="NRI1" s="521" t="s">
        <v>3333</v>
      </c>
      <c r="NRJ1" s="521"/>
      <c r="NRK1" s="521"/>
      <c r="NRL1" s="521"/>
      <c r="NRM1" s="521"/>
      <c r="NRN1" s="521" t="s">
        <v>3333</v>
      </c>
      <c r="NRO1" s="521"/>
      <c r="NRP1" s="521"/>
      <c r="NRQ1" s="521"/>
      <c r="NRR1" s="521"/>
      <c r="NRS1" s="521" t="s">
        <v>3333</v>
      </c>
      <c r="NRT1" s="521"/>
      <c r="NRU1" s="521"/>
      <c r="NRV1" s="521"/>
      <c r="NRW1" s="521"/>
      <c r="NRX1" s="521" t="s">
        <v>3333</v>
      </c>
      <c r="NRY1" s="521"/>
      <c r="NRZ1" s="521"/>
      <c r="NSA1" s="521"/>
      <c r="NSB1" s="521"/>
      <c r="NSC1" s="521" t="s">
        <v>3333</v>
      </c>
      <c r="NSD1" s="521"/>
      <c r="NSE1" s="521"/>
      <c r="NSF1" s="521"/>
      <c r="NSG1" s="521"/>
      <c r="NSH1" s="521" t="s">
        <v>3333</v>
      </c>
      <c r="NSI1" s="521"/>
      <c r="NSJ1" s="521"/>
      <c r="NSK1" s="521"/>
      <c r="NSL1" s="521"/>
      <c r="NSM1" s="521" t="s">
        <v>3333</v>
      </c>
      <c r="NSN1" s="521"/>
      <c r="NSO1" s="521"/>
      <c r="NSP1" s="521"/>
      <c r="NSQ1" s="521"/>
      <c r="NSR1" s="521" t="s">
        <v>3333</v>
      </c>
      <c r="NSS1" s="521"/>
      <c r="NST1" s="521"/>
      <c r="NSU1" s="521"/>
      <c r="NSV1" s="521"/>
      <c r="NSW1" s="521" t="s">
        <v>3333</v>
      </c>
      <c r="NSX1" s="521"/>
      <c r="NSY1" s="521"/>
      <c r="NSZ1" s="521"/>
      <c r="NTA1" s="521"/>
      <c r="NTB1" s="521" t="s">
        <v>3333</v>
      </c>
      <c r="NTC1" s="521"/>
      <c r="NTD1" s="521"/>
      <c r="NTE1" s="521"/>
      <c r="NTF1" s="521"/>
      <c r="NTG1" s="521" t="s">
        <v>3333</v>
      </c>
      <c r="NTH1" s="521"/>
      <c r="NTI1" s="521"/>
      <c r="NTJ1" s="521"/>
      <c r="NTK1" s="521"/>
      <c r="NTL1" s="521" t="s">
        <v>3333</v>
      </c>
      <c r="NTM1" s="521"/>
      <c r="NTN1" s="521"/>
      <c r="NTO1" s="521"/>
      <c r="NTP1" s="521"/>
      <c r="NTQ1" s="521" t="s">
        <v>3333</v>
      </c>
      <c r="NTR1" s="521"/>
      <c r="NTS1" s="521"/>
      <c r="NTT1" s="521"/>
      <c r="NTU1" s="521"/>
      <c r="NTV1" s="521" t="s">
        <v>3333</v>
      </c>
      <c r="NTW1" s="521"/>
      <c r="NTX1" s="521"/>
      <c r="NTY1" s="521"/>
      <c r="NTZ1" s="521"/>
      <c r="NUA1" s="521" t="s">
        <v>3333</v>
      </c>
      <c r="NUB1" s="521"/>
      <c r="NUC1" s="521"/>
      <c r="NUD1" s="521"/>
      <c r="NUE1" s="521"/>
      <c r="NUF1" s="521" t="s">
        <v>3333</v>
      </c>
      <c r="NUG1" s="521"/>
      <c r="NUH1" s="521"/>
      <c r="NUI1" s="521"/>
      <c r="NUJ1" s="521"/>
      <c r="NUK1" s="521" t="s">
        <v>3333</v>
      </c>
      <c r="NUL1" s="521"/>
      <c r="NUM1" s="521"/>
      <c r="NUN1" s="521"/>
      <c r="NUO1" s="521"/>
      <c r="NUP1" s="521" t="s">
        <v>3333</v>
      </c>
      <c r="NUQ1" s="521"/>
      <c r="NUR1" s="521"/>
      <c r="NUS1" s="521"/>
      <c r="NUT1" s="521"/>
      <c r="NUU1" s="521" t="s">
        <v>3333</v>
      </c>
      <c r="NUV1" s="521"/>
      <c r="NUW1" s="521"/>
      <c r="NUX1" s="521"/>
      <c r="NUY1" s="521"/>
      <c r="NUZ1" s="521" t="s">
        <v>3333</v>
      </c>
      <c r="NVA1" s="521"/>
      <c r="NVB1" s="521"/>
      <c r="NVC1" s="521"/>
      <c r="NVD1" s="521"/>
      <c r="NVE1" s="521" t="s">
        <v>3333</v>
      </c>
      <c r="NVF1" s="521"/>
      <c r="NVG1" s="521"/>
      <c r="NVH1" s="521"/>
      <c r="NVI1" s="521"/>
      <c r="NVJ1" s="521" t="s">
        <v>3333</v>
      </c>
      <c r="NVK1" s="521"/>
      <c r="NVL1" s="521"/>
      <c r="NVM1" s="521"/>
      <c r="NVN1" s="521"/>
      <c r="NVO1" s="521" t="s">
        <v>3333</v>
      </c>
      <c r="NVP1" s="521"/>
      <c r="NVQ1" s="521"/>
      <c r="NVR1" s="521"/>
      <c r="NVS1" s="521"/>
      <c r="NVT1" s="521" t="s">
        <v>3333</v>
      </c>
      <c r="NVU1" s="521"/>
      <c r="NVV1" s="521"/>
      <c r="NVW1" s="521"/>
      <c r="NVX1" s="521"/>
      <c r="NVY1" s="521" t="s">
        <v>3333</v>
      </c>
      <c r="NVZ1" s="521"/>
      <c r="NWA1" s="521"/>
      <c r="NWB1" s="521"/>
      <c r="NWC1" s="521"/>
      <c r="NWD1" s="521" t="s">
        <v>3333</v>
      </c>
      <c r="NWE1" s="521"/>
      <c r="NWF1" s="521"/>
      <c r="NWG1" s="521"/>
      <c r="NWH1" s="521"/>
      <c r="NWI1" s="521" t="s">
        <v>3333</v>
      </c>
      <c r="NWJ1" s="521"/>
      <c r="NWK1" s="521"/>
      <c r="NWL1" s="521"/>
      <c r="NWM1" s="521"/>
      <c r="NWN1" s="521" t="s">
        <v>3333</v>
      </c>
      <c r="NWO1" s="521"/>
      <c r="NWP1" s="521"/>
      <c r="NWQ1" s="521"/>
      <c r="NWR1" s="521"/>
      <c r="NWS1" s="521" t="s">
        <v>3333</v>
      </c>
      <c r="NWT1" s="521"/>
      <c r="NWU1" s="521"/>
      <c r="NWV1" s="521"/>
      <c r="NWW1" s="521"/>
      <c r="NWX1" s="521" t="s">
        <v>3333</v>
      </c>
      <c r="NWY1" s="521"/>
      <c r="NWZ1" s="521"/>
      <c r="NXA1" s="521"/>
      <c r="NXB1" s="521"/>
      <c r="NXC1" s="521" t="s">
        <v>3333</v>
      </c>
      <c r="NXD1" s="521"/>
      <c r="NXE1" s="521"/>
      <c r="NXF1" s="521"/>
      <c r="NXG1" s="521"/>
      <c r="NXH1" s="521" t="s">
        <v>3333</v>
      </c>
      <c r="NXI1" s="521"/>
      <c r="NXJ1" s="521"/>
      <c r="NXK1" s="521"/>
      <c r="NXL1" s="521"/>
      <c r="NXM1" s="521" t="s">
        <v>3333</v>
      </c>
      <c r="NXN1" s="521"/>
      <c r="NXO1" s="521"/>
      <c r="NXP1" s="521"/>
      <c r="NXQ1" s="521"/>
      <c r="NXR1" s="521" t="s">
        <v>3333</v>
      </c>
      <c r="NXS1" s="521"/>
      <c r="NXT1" s="521"/>
      <c r="NXU1" s="521"/>
      <c r="NXV1" s="521"/>
      <c r="NXW1" s="521" t="s">
        <v>3333</v>
      </c>
      <c r="NXX1" s="521"/>
      <c r="NXY1" s="521"/>
      <c r="NXZ1" s="521"/>
      <c r="NYA1" s="521"/>
      <c r="NYB1" s="521" t="s">
        <v>3333</v>
      </c>
      <c r="NYC1" s="521"/>
      <c r="NYD1" s="521"/>
      <c r="NYE1" s="521"/>
      <c r="NYF1" s="521"/>
      <c r="NYG1" s="521" t="s">
        <v>3333</v>
      </c>
      <c r="NYH1" s="521"/>
      <c r="NYI1" s="521"/>
      <c r="NYJ1" s="521"/>
      <c r="NYK1" s="521"/>
      <c r="NYL1" s="521" t="s">
        <v>3333</v>
      </c>
      <c r="NYM1" s="521"/>
      <c r="NYN1" s="521"/>
      <c r="NYO1" s="521"/>
      <c r="NYP1" s="521"/>
      <c r="NYQ1" s="521" t="s">
        <v>3333</v>
      </c>
      <c r="NYR1" s="521"/>
      <c r="NYS1" s="521"/>
      <c r="NYT1" s="521"/>
      <c r="NYU1" s="521"/>
      <c r="NYV1" s="521" t="s">
        <v>3333</v>
      </c>
      <c r="NYW1" s="521"/>
      <c r="NYX1" s="521"/>
      <c r="NYY1" s="521"/>
      <c r="NYZ1" s="521"/>
      <c r="NZA1" s="521" t="s">
        <v>3333</v>
      </c>
      <c r="NZB1" s="521"/>
      <c r="NZC1" s="521"/>
      <c r="NZD1" s="521"/>
      <c r="NZE1" s="521"/>
      <c r="NZF1" s="521" t="s">
        <v>3333</v>
      </c>
      <c r="NZG1" s="521"/>
      <c r="NZH1" s="521"/>
      <c r="NZI1" s="521"/>
      <c r="NZJ1" s="521"/>
      <c r="NZK1" s="521" t="s">
        <v>3333</v>
      </c>
      <c r="NZL1" s="521"/>
      <c r="NZM1" s="521"/>
      <c r="NZN1" s="521"/>
      <c r="NZO1" s="521"/>
      <c r="NZP1" s="521" t="s">
        <v>3333</v>
      </c>
      <c r="NZQ1" s="521"/>
      <c r="NZR1" s="521"/>
      <c r="NZS1" s="521"/>
      <c r="NZT1" s="521"/>
      <c r="NZU1" s="521" t="s">
        <v>3333</v>
      </c>
      <c r="NZV1" s="521"/>
      <c r="NZW1" s="521"/>
      <c r="NZX1" s="521"/>
      <c r="NZY1" s="521"/>
      <c r="NZZ1" s="521" t="s">
        <v>3333</v>
      </c>
      <c r="OAA1" s="521"/>
      <c r="OAB1" s="521"/>
      <c r="OAC1" s="521"/>
      <c r="OAD1" s="521"/>
      <c r="OAE1" s="521" t="s">
        <v>3333</v>
      </c>
      <c r="OAF1" s="521"/>
      <c r="OAG1" s="521"/>
      <c r="OAH1" s="521"/>
      <c r="OAI1" s="521"/>
      <c r="OAJ1" s="521" t="s">
        <v>3333</v>
      </c>
      <c r="OAK1" s="521"/>
      <c r="OAL1" s="521"/>
      <c r="OAM1" s="521"/>
      <c r="OAN1" s="521"/>
      <c r="OAO1" s="521" t="s">
        <v>3333</v>
      </c>
      <c r="OAP1" s="521"/>
      <c r="OAQ1" s="521"/>
      <c r="OAR1" s="521"/>
      <c r="OAS1" s="521"/>
      <c r="OAT1" s="521" t="s">
        <v>3333</v>
      </c>
      <c r="OAU1" s="521"/>
      <c r="OAV1" s="521"/>
      <c r="OAW1" s="521"/>
      <c r="OAX1" s="521"/>
      <c r="OAY1" s="521" t="s">
        <v>3333</v>
      </c>
      <c r="OAZ1" s="521"/>
      <c r="OBA1" s="521"/>
      <c r="OBB1" s="521"/>
      <c r="OBC1" s="521"/>
      <c r="OBD1" s="521" t="s">
        <v>3333</v>
      </c>
      <c r="OBE1" s="521"/>
      <c r="OBF1" s="521"/>
      <c r="OBG1" s="521"/>
      <c r="OBH1" s="521"/>
      <c r="OBI1" s="521" t="s">
        <v>3333</v>
      </c>
      <c r="OBJ1" s="521"/>
      <c r="OBK1" s="521"/>
      <c r="OBL1" s="521"/>
      <c r="OBM1" s="521"/>
      <c r="OBN1" s="521" t="s">
        <v>3333</v>
      </c>
      <c r="OBO1" s="521"/>
      <c r="OBP1" s="521"/>
      <c r="OBQ1" s="521"/>
      <c r="OBR1" s="521"/>
      <c r="OBS1" s="521" t="s">
        <v>3333</v>
      </c>
      <c r="OBT1" s="521"/>
      <c r="OBU1" s="521"/>
      <c r="OBV1" s="521"/>
      <c r="OBW1" s="521"/>
      <c r="OBX1" s="521" t="s">
        <v>3333</v>
      </c>
      <c r="OBY1" s="521"/>
      <c r="OBZ1" s="521"/>
      <c r="OCA1" s="521"/>
      <c r="OCB1" s="521"/>
      <c r="OCC1" s="521" t="s">
        <v>3333</v>
      </c>
      <c r="OCD1" s="521"/>
      <c r="OCE1" s="521"/>
      <c r="OCF1" s="521"/>
      <c r="OCG1" s="521"/>
      <c r="OCH1" s="521" t="s">
        <v>3333</v>
      </c>
      <c r="OCI1" s="521"/>
      <c r="OCJ1" s="521"/>
      <c r="OCK1" s="521"/>
      <c r="OCL1" s="521"/>
      <c r="OCM1" s="521" t="s">
        <v>3333</v>
      </c>
      <c r="OCN1" s="521"/>
      <c r="OCO1" s="521"/>
      <c r="OCP1" s="521"/>
      <c r="OCQ1" s="521"/>
      <c r="OCR1" s="521" t="s">
        <v>3333</v>
      </c>
      <c r="OCS1" s="521"/>
      <c r="OCT1" s="521"/>
      <c r="OCU1" s="521"/>
      <c r="OCV1" s="521"/>
      <c r="OCW1" s="521" t="s">
        <v>3333</v>
      </c>
      <c r="OCX1" s="521"/>
      <c r="OCY1" s="521"/>
      <c r="OCZ1" s="521"/>
      <c r="ODA1" s="521"/>
      <c r="ODB1" s="521" t="s">
        <v>3333</v>
      </c>
      <c r="ODC1" s="521"/>
      <c r="ODD1" s="521"/>
      <c r="ODE1" s="521"/>
      <c r="ODF1" s="521"/>
      <c r="ODG1" s="521" t="s">
        <v>3333</v>
      </c>
      <c r="ODH1" s="521"/>
      <c r="ODI1" s="521"/>
      <c r="ODJ1" s="521"/>
      <c r="ODK1" s="521"/>
      <c r="ODL1" s="521" t="s">
        <v>3333</v>
      </c>
      <c r="ODM1" s="521"/>
      <c r="ODN1" s="521"/>
      <c r="ODO1" s="521"/>
      <c r="ODP1" s="521"/>
      <c r="ODQ1" s="521" t="s">
        <v>3333</v>
      </c>
      <c r="ODR1" s="521"/>
      <c r="ODS1" s="521"/>
      <c r="ODT1" s="521"/>
      <c r="ODU1" s="521"/>
      <c r="ODV1" s="521" t="s">
        <v>3333</v>
      </c>
      <c r="ODW1" s="521"/>
      <c r="ODX1" s="521"/>
      <c r="ODY1" s="521"/>
      <c r="ODZ1" s="521"/>
      <c r="OEA1" s="521" t="s">
        <v>3333</v>
      </c>
      <c r="OEB1" s="521"/>
      <c r="OEC1" s="521"/>
      <c r="OED1" s="521"/>
      <c r="OEE1" s="521"/>
      <c r="OEF1" s="521" t="s">
        <v>3333</v>
      </c>
      <c r="OEG1" s="521"/>
      <c r="OEH1" s="521"/>
      <c r="OEI1" s="521"/>
      <c r="OEJ1" s="521"/>
      <c r="OEK1" s="521" t="s">
        <v>3333</v>
      </c>
      <c r="OEL1" s="521"/>
      <c r="OEM1" s="521"/>
      <c r="OEN1" s="521"/>
      <c r="OEO1" s="521"/>
      <c r="OEP1" s="521" t="s">
        <v>3333</v>
      </c>
      <c r="OEQ1" s="521"/>
      <c r="OER1" s="521"/>
      <c r="OES1" s="521"/>
      <c r="OET1" s="521"/>
      <c r="OEU1" s="521" t="s">
        <v>3333</v>
      </c>
      <c r="OEV1" s="521"/>
      <c r="OEW1" s="521"/>
      <c r="OEX1" s="521"/>
      <c r="OEY1" s="521"/>
      <c r="OEZ1" s="521" t="s">
        <v>3333</v>
      </c>
      <c r="OFA1" s="521"/>
      <c r="OFB1" s="521"/>
      <c r="OFC1" s="521"/>
      <c r="OFD1" s="521"/>
      <c r="OFE1" s="521" t="s">
        <v>3333</v>
      </c>
      <c r="OFF1" s="521"/>
      <c r="OFG1" s="521"/>
      <c r="OFH1" s="521"/>
      <c r="OFI1" s="521"/>
      <c r="OFJ1" s="521" t="s">
        <v>3333</v>
      </c>
      <c r="OFK1" s="521"/>
      <c r="OFL1" s="521"/>
      <c r="OFM1" s="521"/>
      <c r="OFN1" s="521"/>
      <c r="OFO1" s="521" t="s">
        <v>3333</v>
      </c>
      <c r="OFP1" s="521"/>
      <c r="OFQ1" s="521"/>
      <c r="OFR1" s="521"/>
      <c r="OFS1" s="521"/>
      <c r="OFT1" s="521" t="s">
        <v>3333</v>
      </c>
      <c r="OFU1" s="521"/>
      <c r="OFV1" s="521"/>
      <c r="OFW1" s="521"/>
      <c r="OFX1" s="521"/>
      <c r="OFY1" s="521" t="s">
        <v>3333</v>
      </c>
      <c r="OFZ1" s="521"/>
      <c r="OGA1" s="521"/>
      <c r="OGB1" s="521"/>
      <c r="OGC1" s="521"/>
      <c r="OGD1" s="521" t="s">
        <v>3333</v>
      </c>
      <c r="OGE1" s="521"/>
      <c r="OGF1" s="521"/>
      <c r="OGG1" s="521"/>
      <c r="OGH1" s="521"/>
      <c r="OGI1" s="521" t="s">
        <v>3333</v>
      </c>
      <c r="OGJ1" s="521"/>
      <c r="OGK1" s="521"/>
      <c r="OGL1" s="521"/>
      <c r="OGM1" s="521"/>
      <c r="OGN1" s="521" t="s">
        <v>3333</v>
      </c>
      <c r="OGO1" s="521"/>
      <c r="OGP1" s="521"/>
      <c r="OGQ1" s="521"/>
      <c r="OGR1" s="521"/>
      <c r="OGS1" s="521" t="s">
        <v>3333</v>
      </c>
      <c r="OGT1" s="521"/>
      <c r="OGU1" s="521"/>
      <c r="OGV1" s="521"/>
      <c r="OGW1" s="521"/>
      <c r="OGX1" s="521" t="s">
        <v>3333</v>
      </c>
      <c r="OGY1" s="521"/>
      <c r="OGZ1" s="521"/>
      <c r="OHA1" s="521"/>
      <c r="OHB1" s="521"/>
      <c r="OHC1" s="521" t="s">
        <v>3333</v>
      </c>
      <c r="OHD1" s="521"/>
      <c r="OHE1" s="521"/>
      <c r="OHF1" s="521"/>
      <c r="OHG1" s="521"/>
      <c r="OHH1" s="521" t="s">
        <v>3333</v>
      </c>
      <c r="OHI1" s="521"/>
      <c r="OHJ1" s="521"/>
      <c r="OHK1" s="521"/>
      <c r="OHL1" s="521"/>
      <c r="OHM1" s="521" t="s">
        <v>3333</v>
      </c>
      <c r="OHN1" s="521"/>
      <c r="OHO1" s="521"/>
      <c r="OHP1" s="521"/>
      <c r="OHQ1" s="521"/>
      <c r="OHR1" s="521" t="s">
        <v>3333</v>
      </c>
      <c r="OHS1" s="521"/>
      <c r="OHT1" s="521"/>
      <c r="OHU1" s="521"/>
      <c r="OHV1" s="521"/>
      <c r="OHW1" s="521" t="s">
        <v>3333</v>
      </c>
      <c r="OHX1" s="521"/>
      <c r="OHY1" s="521"/>
      <c r="OHZ1" s="521"/>
      <c r="OIA1" s="521"/>
      <c r="OIB1" s="521" t="s">
        <v>3333</v>
      </c>
      <c r="OIC1" s="521"/>
      <c r="OID1" s="521"/>
      <c r="OIE1" s="521"/>
      <c r="OIF1" s="521"/>
      <c r="OIG1" s="521" t="s">
        <v>3333</v>
      </c>
      <c r="OIH1" s="521"/>
      <c r="OII1" s="521"/>
      <c r="OIJ1" s="521"/>
      <c r="OIK1" s="521"/>
      <c r="OIL1" s="521" t="s">
        <v>3333</v>
      </c>
      <c r="OIM1" s="521"/>
      <c r="OIN1" s="521"/>
      <c r="OIO1" s="521"/>
      <c r="OIP1" s="521"/>
      <c r="OIQ1" s="521" t="s">
        <v>3333</v>
      </c>
      <c r="OIR1" s="521"/>
      <c r="OIS1" s="521"/>
      <c r="OIT1" s="521"/>
      <c r="OIU1" s="521"/>
      <c r="OIV1" s="521" t="s">
        <v>3333</v>
      </c>
      <c r="OIW1" s="521"/>
      <c r="OIX1" s="521"/>
      <c r="OIY1" s="521"/>
      <c r="OIZ1" s="521"/>
      <c r="OJA1" s="521" t="s">
        <v>3333</v>
      </c>
      <c r="OJB1" s="521"/>
      <c r="OJC1" s="521"/>
      <c r="OJD1" s="521"/>
      <c r="OJE1" s="521"/>
      <c r="OJF1" s="521" t="s">
        <v>3333</v>
      </c>
      <c r="OJG1" s="521"/>
      <c r="OJH1" s="521"/>
      <c r="OJI1" s="521"/>
      <c r="OJJ1" s="521"/>
      <c r="OJK1" s="521" t="s">
        <v>3333</v>
      </c>
      <c r="OJL1" s="521"/>
      <c r="OJM1" s="521"/>
      <c r="OJN1" s="521"/>
      <c r="OJO1" s="521"/>
      <c r="OJP1" s="521" t="s">
        <v>3333</v>
      </c>
      <c r="OJQ1" s="521"/>
      <c r="OJR1" s="521"/>
      <c r="OJS1" s="521"/>
      <c r="OJT1" s="521"/>
      <c r="OJU1" s="521" t="s">
        <v>3333</v>
      </c>
      <c r="OJV1" s="521"/>
      <c r="OJW1" s="521"/>
      <c r="OJX1" s="521"/>
      <c r="OJY1" s="521"/>
      <c r="OJZ1" s="521" t="s">
        <v>3333</v>
      </c>
      <c r="OKA1" s="521"/>
      <c r="OKB1" s="521"/>
      <c r="OKC1" s="521"/>
      <c r="OKD1" s="521"/>
      <c r="OKE1" s="521" t="s">
        <v>3333</v>
      </c>
      <c r="OKF1" s="521"/>
      <c r="OKG1" s="521"/>
      <c r="OKH1" s="521"/>
      <c r="OKI1" s="521"/>
      <c r="OKJ1" s="521" t="s">
        <v>3333</v>
      </c>
      <c r="OKK1" s="521"/>
      <c r="OKL1" s="521"/>
      <c r="OKM1" s="521"/>
      <c r="OKN1" s="521"/>
      <c r="OKO1" s="521" t="s">
        <v>3333</v>
      </c>
      <c r="OKP1" s="521"/>
      <c r="OKQ1" s="521"/>
      <c r="OKR1" s="521"/>
      <c r="OKS1" s="521"/>
      <c r="OKT1" s="521" t="s">
        <v>3333</v>
      </c>
      <c r="OKU1" s="521"/>
      <c r="OKV1" s="521"/>
      <c r="OKW1" s="521"/>
      <c r="OKX1" s="521"/>
      <c r="OKY1" s="521" t="s">
        <v>3333</v>
      </c>
      <c r="OKZ1" s="521"/>
      <c r="OLA1" s="521"/>
      <c r="OLB1" s="521"/>
      <c r="OLC1" s="521"/>
      <c r="OLD1" s="521" t="s">
        <v>3333</v>
      </c>
      <c r="OLE1" s="521"/>
      <c r="OLF1" s="521"/>
      <c r="OLG1" s="521"/>
      <c r="OLH1" s="521"/>
      <c r="OLI1" s="521" t="s">
        <v>3333</v>
      </c>
      <c r="OLJ1" s="521"/>
      <c r="OLK1" s="521"/>
      <c r="OLL1" s="521"/>
      <c r="OLM1" s="521"/>
      <c r="OLN1" s="521" t="s">
        <v>3333</v>
      </c>
      <c r="OLO1" s="521"/>
      <c r="OLP1" s="521"/>
      <c r="OLQ1" s="521"/>
      <c r="OLR1" s="521"/>
      <c r="OLS1" s="521" t="s">
        <v>3333</v>
      </c>
      <c r="OLT1" s="521"/>
      <c r="OLU1" s="521"/>
      <c r="OLV1" s="521"/>
      <c r="OLW1" s="521"/>
      <c r="OLX1" s="521" t="s">
        <v>3333</v>
      </c>
      <c r="OLY1" s="521"/>
      <c r="OLZ1" s="521"/>
      <c r="OMA1" s="521"/>
      <c r="OMB1" s="521"/>
      <c r="OMC1" s="521" t="s">
        <v>3333</v>
      </c>
      <c r="OMD1" s="521"/>
      <c r="OME1" s="521"/>
      <c r="OMF1" s="521"/>
      <c r="OMG1" s="521"/>
      <c r="OMH1" s="521" t="s">
        <v>3333</v>
      </c>
      <c r="OMI1" s="521"/>
      <c r="OMJ1" s="521"/>
      <c r="OMK1" s="521"/>
      <c r="OML1" s="521"/>
      <c r="OMM1" s="521" t="s">
        <v>3333</v>
      </c>
      <c r="OMN1" s="521"/>
      <c r="OMO1" s="521"/>
      <c r="OMP1" s="521"/>
      <c r="OMQ1" s="521"/>
      <c r="OMR1" s="521" t="s">
        <v>3333</v>
      </c>
      <c r="OMS1" s="521"/>
      <c r="OMT1" s="521"/>
      <c r="OMU1" s="521"/>
      <c r="OMV1" s="521"/>
      <c r="OMW1" s="521" t="s">
        <v>3333</v>
      </c>
      <c r="OMX1" s="521"/>
      <c r="OMY1" s="521"/>
      <c r="OMZ1" s="521"/>
      <c r="ONA1" s="521"/>
      <c r="ONB1" s="521" t="s">
        <v>3333</v>
      </c>
      <c r="ONC1" s="521"/>
      <c r="OND1" s="521"/>
      <c r="ONE1" s="521"/>
      <c r="ONF1" s="521"/>
      <c r="ONG1" s="521" t="s">
        <v>3333</v>
      </c>
      <c r="ONH1" s="521"/>
      <c r="ONI1" s="521"/>
      <c r="ONJ1" s="521"/>
      <c r="ONK1" s="521"/>
      <c r="ONL1" s="521" t="s">
        <v>3333</v>
      </c>
      <c r="ONM1" s="521"/>
      <c r="ONN1" s="521"/>
      <c r="ONO1" s="521"/>
      <c r="ONP1" s="521"/>
      <c r="ONQ1" s="521" t="s">
        <v>3333</v>
      </c>
      <c r="ONR1" s="521"/>
      <c r="ONS1" s="521"/>
      <c r="ONT1" s="521"/>
      <c r="ONU1" s="521"/>
      <c r="ONV1" s="521" t="s">
        <v>3333</v>
      </c>
      <c r="ONW1" s="521"/>
      <c r="ONX1" s="521"/>
      <c r="ONY1" s="521"/>
      <c r="ONZ1" s="521"/>
      <c r="OOA1" s="521" t="s">
        <v>3333</v>
      </c>
      <c r="OOB1" s="521"/>
      <c r="OOC1" s="521"/>
      <c r="OOD1" s="521"/>
      <c r="OOE1" s="521"/>
      <c r="OOF1" s="521" t="s">
        <v>3333</v>
      </c>
      <c r="OOG1" s="521"/>
      <c r="OOH1" s="521"/>
      <c r="OOI1" s="521"/>
      <c r="OOJ1" s="521"/>
      <c r="OOK1" s="521" t="s">
        <v>3333</v>
      </c>
      <c r="OOL1" s="521"/>
      <c r="OOM1" s="521"/>
      <c r="OON1" s="521"/>
      <c r="OOO1" s="521"/>
      <c r="OOP1" s="521" t="s">
        <v>3333</v>
      </c>
      <c r="OOQ1" s="521"/>
      <c r="OOR1" s="521"/>
      <c r="OOS1" s="521"/>
      <c r="OOT1" s="521"/>
      <c r="OOU1" s="521" t="s">
        <v>3333</v>
      </c>
      <c r="OOV1" s="521"/>
      <c r="OOW1" s="521"/>
      <c r="OOX1" s="521"/>
      <c r="OOY1" s="521"/>
      <c r="OOZ1" s="521" t="s">
        <v>3333</v>
      </c>
      <c r="OPA1" s="521"/>
      <c r="OPB1" s="521"/>
      <c r="OPC1" s="521"/>
      <c r="OPD1" s="521"/>
      <c r="OPE1" s="521" t="s">
        <v>3333</v>
      </c>
      <c r="OPF1" s="521"/>
      <c r="OPG1" s="521"/>
      <c r="OPH1" s="521"/>
      <c r="OPI1" s="521"/>
      <c r="OPJ1" s="521" t="s">
        <v>3333</v>
      </c>
      <c r="OPK1" s="521"/>
      <c r="OPL1" s="521"/>
      <c r="OPM1" s="521"/>
      <c r="OPN1" s="521"/>
      <c r="OPO1" s="521" t="s">
        <v>3333</v>
      </c>
      <c r="OPP1" s="521"/>
      <c r="OPQ1" s="521"/>
      <c r="OPR1" s="521"/>
      <c r="OPS1" s="521"/>
      <c r="OPT1" s="521" t="s">
        <v>3333</v>
      </c>
      <c r="OPU1" s="521"/>
      <c r="OPV1" s="521"/>
      <c r="OPW1" s="521"/>
      <c r="OPX1" s="521"/>
      <c r="OPY1" s="521" t="s">
        <v>3333</v>
      </c>
      <c r="OPZ1" s="521"/>
      <c r="OQA1" s="521"/>
      <c r="OQB1" s="521"/>
      <c r="OQC1" s="521"/>
      <c r="OQD1" s="521" t="s">
        <v>3333</v>
      </c>
      <c r="OQE1" s="521"/>
      <c r="OQF1" s="521"/>
      <c r="OQG1" s="521"/>
      <c r="OQH1" s="521"/>
      <c r="OQI1" s="521" t="s">
        <v>3333</v>
      </c>
      <c r="OQJ1" s="521"/>
      <c r="OQK1" s="521"/>
      <c r="OQL1" s="521"/>
      <c r="OQM1" s="521"/>
      <c r="OQN1" s="521" t="s">
        <v>3333</v>
      </c>
      <c r="OQO1" s="521"/>
      <c r="OQP1" s="521"/>
      <c r="OQQ1" s="521"/>
      <c r="OQR1" s="521"/>
      <c r="OQS1" s="521" t="s">
        <v>3333</v>
      </c>
      <c r="OQT1" s="521"/>
      <c r="OQU1" s="521"/>
      <c r="OQV1" s="521"/>
      <c r="OQW1" s="521"/>
      <c r="OQX1" s="521" t="s">
        <v>3333</v>
      </c>
      <c r="OQY1" s="521"/>
      <c r="OQZ1" s="521"/>
      <c r="ORA1" s="521"/>
      <c r="ORB1" s="521"/>
      <c r="ORC1" s="521" t="s">
        <v>3333</v>
      </c>
      <c r="ORD1" s="521"/>
      <c r="ORE1" s="521"/>
      <c r="ORF1" s="521"/>
      <c r="ORG1" s="521"/>
      <c r="ORH1" s="521" t="s">
        <v>3333</v>
      </c>
      <c r="ORI1" s="521"/>
      <c r="ORJ1" s="521"/>
      <c r="ORK1" s="521"/>
      <c r="ORL1" s="521"/>
      <c r="ORM1" s="521" t="s">
        <v>3333</v>
      </c>
      <c r="ORN1" s="521"/>
      <c r="ORO1" s="521"/>
      <c r="ORP1" s="521"/>
      <c r="ORQ1" s="521"/>
      <c r="ORR1" s="521" t="s">
        <v>3333</v>
      </c>
      <c r="ORS1" s="521"/>
      <c r="ORT1" s="521"/>
      <c r="ORU1" s="521"/>
      <c r="ORV1" s="521"/>
      <c r="ORW1" s="521" t="s">
        <v>3333</v>
      </c>
      <c r="ORX1" s="521"/>
      <c r="ORY1" s="521"/>
      <c r="ORZ1" s="521"/>
      <c r="OSA1" s="521"/>
      <c r="OSB1" s="521" t="s">
        <v>3333</v>
      </c>
      <c r="OSC1" s="521"/>
      <c r="OSD1" s="521"/>
      <c r="OSE1" s="521"/>
      <c r="OSF1" s="521"/>
      <c r="OSG1" s="521" t="s">
        <v>3333</v>
      </c>
      <c r="OSH1" s="521"/>
      <c r="OSI1" s="521"/>
      <c r="OSJ1" s="521"/>
      <c r="OSK1" s="521"/>
      <c r="OSL1" s="521" t="s">
        <v>3333</v>
      </c>
      <c r="OSM1" s="521"/>
      <c r="OSN1" s="521"/>
      <c r="OSO1" s="521"/>
      <c r="OSP1" s="521"/>
      <c r="OSQ1" s="521" t="s">
        <v>3333</v>
      </c>
      <c r="OSR1" s="521"/>
      <c r="OSS1" s="521"/>
      <c r="OST1" s="521"/>
      <c r="OSU1" s="521"/>
      <c r="OSV1" s="521" t="s">
        <v>3333</v>
      </c>
      <c r="OSW1" s="521"/>
      <c r="OSX1" s="521"/>
      <c r="OSY1" s="521"/>
      <c r="OSZ1" s="521"/>
      <c r="OTA1" s="521" t="s">
        <v>3333</v>
      </c>
      <c r="OTB1" s="521"/>
      <c r="OTC1" s="521"/>
      <c r="OTD1" s="521"/>
      <c r="OTE1" s="521"/>
      <c r="OTF1" s="521" t="s">
        <v>3333</v>
      </c>
      <c r="OTG1" s="521"/>
      <c r="OTH1" s="521"/>
      <c r="OTI1" s="521"/>
      <c r="OTJ1" s="521"/>
      <c r="OTK1" s="521" t="s">
        <v>3333</v>
      </c>
      <c r="OTL1" s="521"/>
      <c r="OTM1" s="521"/>
      <c r="OTN1" s="521"/>
      <c r="OTO1" s="521"/>
      <c r="OTP1" s="521" t="s">
        <v>3333</v>
      </c>
      <c r="OTQ1" s="521"/>
      <c r="OTR1" s="521"/>
      <c r="OTS1" s="521"/>
      <c r="OTT1" s="521"/>
      <c r="OTU1" s="521" t="s">
        <v>3333</v>
      </c>
      <c r="OTV1" s="521"/>
      <c r="OTW1" s="521"/>
      <c r="OTX1" s="521"/>
      <c r="OTY1" s="521"/>
      <c r="OTZ1" s="521" t="s">
        <v>3333</v>
      </c>
      <c r="OUA1" s="521"/>
      <c r="OUB1" s="521"/>
      <c r="OUC1" s="521"/>
      <c r="OUD1" s="521"/>
      <c r="OUE1" s="521" t="s">
        <v>3333</v>
      </c>
      <c r="OUF1" s="521"/>
      <c r="OUG1" s="521"/>
      <c r="OUH1" s="521"/>
      <c r="OUI1" s="521"/>
      <c r="OUJ1" s="521" t="s">
        <v>3333</v>
      </c>
      <c r="OUK1" s="521"/>
      <c r="OUL1" s="521"/>
      <c r="OUM1" s="521"/>
      <c r="OUN1" s="521"/>
      <c r="OUO1" s="521" t="s">
        <v>3333</v>
      </c>
      <c r="OUP1" s="521"/>
      <c r="OUQ1" s="521"/>
      <c r="OUR1" s="521"/>
      <c r="OUS1" s="521"/>
      <c r="OUT1" s="521" t="s">
        <v>3333</v>
      </c>
      <c r="OUU1" s="521"/>
      <c r="OUV1" s="521"/>
      <c r="OUW1" s="521"/>
      <c r="OUX1" s="521"/>
      <c r="OUY1" s="521" t="s">
        <v>3333</v>
      </c>
      <c r="OUZ1" s="521"/>
      <c r="OVA1" s="521"/>
      <c r="OVB1" s="521"/>
      <c r="OVC1" s="521"/>
      <c r="OVD1" s="521" t="s">
        <v>3333</v>
      </c>
      <c r="OVE1" s="521"/>
      <c r="OVF1" s="521"/>
      <c r="OVG1" s="521"/>
      <c r="OVH1" s="521"/>
      <c r="OVI1" s="521" t="s">
        <v>3333</v>
      </c>
      <c r="OVJ1" s="521"/>
      <c r="OVK1" s="521"/>
      <c r="OVL1" s="521"/>
      <c r="OVM1" s="521"/>
      <c r="OVN1" s="521" t="s">
        <v>3333</v>
      </c>
      <c r="OVO1" s="521"/>
      <c r="OVP1" s="521"/>
      <c r="OVQ1" s="521"/>
      <c r="OVR1" s="521"/>
      <c r="OVS1" s="521" t="s">
        <v>3333</v>
      </c>
      <c r="OVT1" s="521"/>
      <c r="OVU1" s="521"/>
      <c r="OVV1" s="521"/>
      <c r="OVW1" s="521"/>
      <c r="OVX1" s="521" t="s">
        <v>3333</v>
      </c>
      <c r="OVY1" s="521"/>
      <c r="OVZ1" s="521"/>
      <c r="OWA1" s="521"/>
      <c r="OWB1" s="521"/>
      <c r="OWC1" s="521" t="s">
        <v>3333</v>
      </c>
      <c r="OWD1" s="521"/>
      <c r="OWE1" s="521"/>
      <c r="OWF1" s="521"/>
      <c r="OWG1" s="521"/>
      <c r="OWH1" s="521" t="s">
        <v>3333</v>
      </c>
      <c r="OWI1" s="521"/>
      <c r="OWJ1" s="521"/>
      <c r="OWK1" s="521"/>
      <c r="OWL1" s="521"/>
      <c r="OWM1" s="521" t="s">
        <v>3333</v>
      </c>
      <c r="OWN1" s="521"/>
      <c r="OWO1" s="521"/>
      <c r="OWP1" s="521"/>
      <c r="OWQ1" s="521"/>
      <c r="OWR1" s="521" t="s">
        <v>3333</v>
      </c>
      <c r="OWS1" s="521"/>
      <c r="OWT1" s="521"/>
      <c r="OWU1" s="521"/>
      <c r="OWV1" s="521"/>
      <c r="OWW1" s="521" t="s">
        <v>3333</v>
      </c>
      <c r="OWX1" s="521"/>
      <c r="OWY1" s="521"/>
      <c r="OWZ1" s="521"/>
      <c r="OXA1" s="521"/>
      <c r="OXB1" s="521" t="s">
        <v>3333</v>
      </c>
      <c r="OXC1" s="521"/>
      <c r="OXD1" s="521"/>
      <c r="OXE1" s="521"/>
      <c r="OXF1" s="521"/>
      <c r="OXG1" s="521" t="s">
        <v>3333</v>
      </c>
      <c r="OXH1" s="521"/>
      <c r="OXI1" s="521"/>
      <c r="OXJ1" s="521"/>
      <c r="OXK1" s="521"/>
      <c r="OXL1" s="521" t="s">
        <v>3333</v>
      </c>
      <c r="OXM1" s="521"/>
      <c r="OXN1" s="521"/>
      <c r="OXO1" s="521"/>
      <c r="OXP1" s="521"/>
      <c r="OXQ1" s="521" t="s">
        <v>3333</v>
      </c>
      <c r="OXR1" s="521"/>
      <c r="OXS1" s="521"/>
      <c r="OXT1" s="521"/>
      <c r="OXU1" s="521"/>
      <c r="OXV1" s="521" t="s">
        <v>3333</v>
      </c>
      <c r="OXW1" s="521"/>
      <c r="OXX1" s="521"/>
      <c r="OXY1" s="521"/>
      <c r="OXZ1" s="521"/>
      <c r="OYA1" s="521" t="s">
        <v>3333</v>
      </c>
      <c r="OYB1" s="521"/>
      <c r="OYC1" s="521"/>
      <c r="OYD1" s="521"/>
      <c r="OYE1" s="521"/>
      <c r="OYF1" s="521" t="s">
        <v>3333</v>
      </c>
      <c r="OYG1" s="521"/>
      <c r="OYH1" s="521"/>
      <c r="OYI1" s="521"/>
      <c r="OYJ1" s="521"/>
      <c r="OYK1" s="521" t="s">
        <v>3333</v>
      </c>
      <c r="OYL1" s="521"/>
      <c r="OYM1" s="521"/>
      <c r="OYN1" s="521"/>
      <c r="OYO1" s="521"/>
      <c r="OYP1" s="521" t="s">
        <v>3333</v>
      </c>
      <c r="OYQ1" s="521"/>
      <c r="OYR1" s="521"/>
      <c r="OYS1" s="521"/>
      <c r="OYT1" s="521"/>
      <c r="OYU1" s="521" t="s">
        <v>3333</v>
      </c>
      <c r="OYV1" s="521"/>
      <c r="OYW1" s="521"/>
      <c r="OYX1" s="521"/>
      <c r="OYY1" s="521"/>
      <c r="OYZ1" s="521" t="s">
        <v>3333</v>
      </c>
      <c r="OZA1" s="521"/>
      <c r="OZB1" s="521"/>
      <c r="OZC1" s="521"/>
      <c r="OZD1" s="521"/>
      <c r="OZE1" s="521" t="s">
        <v>3333</v>
      </c>
      <c r="OZF1" s="521"/>
      <c r="OZG1" s="521"/>
      <c r="OZH1" s="521"/>
      <c r="OZI1" s="521"/>
      <c r="OZJ1" s="521" t="s">
        <v>3333</v>
      </c>
      <c r="OZK1" s="521"/>
      <c r="OZL1" s="521"/>
      <c r="OZM1" s="521"/>
      <c r="OZN1" s="521"/>
      <c r="OZO1" s="521" t="s">
        <v>3333</v>
      </c>
      <c r="OZP1" s="521"/>
      <c r="OZQ1" s="521"/>
      <c r="OZR1" s="521"/>
      <c r="OZS1" s="521"/>
      <c r="OZT1" s="521" t="s">
        <v>3333</v>
      </c>
      <c r="OZU1" s="521"/>
      <c r="OZV1" s="521"/>
      <c r="OZW1" s="521"/>
      <c r="OZX1" s="521"/>
      <c r="OZY1" s="521" t="s">
        <v>3333</v>
      </c>
      <c r="OZZ1" s="521"/>
      <c r="PAA1" s="521"/>
      <c r="PAB1" s="521"/>
      <c r="PAC1" s="521"/>
      <c r="PAD1" s="521" t="s">
        <v>3333</v>
      </c>
      <c r="PAE1" s="521"/>
      <c r="PAF1" s="521"/>
      <c r="PAG1" s="521"/>
      <c r="PAH1" s="521"/>
      <c r="PAI1" s="521" t="s">
        <v>3333</v>
      </c>
      <c r="PAJ1" s="521"/>
      <c r="PAK1" s="521"/>
      <c r="PAL1" s="521"/>
      <c r="PAM1" s="521"/>
      <c r="PAN1" s="521" t="s">
        <v>3333</v>
      </c>
      <c r="PAO1" s="521"/>
      <c r="PAP1" s="521"/>
      <c r="PAQ1" s="521"/>
      <c r="PAR1" s="521"/>
      <c r="PAS1" s="521" t="s">
        <v>3333</v>
      </c>
      <c r="PAT1" s="521"/>
      <c r="PAU1" s="521"/>
      <c r="PAV1" s="521"/>
      <c r="PAW1" s="521"/>
      <c r="PAX1" s="521" t="s">
        <v>3333</v>
      </c>
      <c r="PAY1" s="521"/>
      <c r="PAZ1" s="521"/>
      <c r="PBA1" s="521"/>
      <c r="PBB1" s="521"/>
      <c r="PBC1" s="521" t="s">
        <v>3333</v>
      </c>
      <c r="PBD1" s="521"/>
      <c r="PBE1" s="521"/>
      <c r="PBF1" s="521"/>
      <c r="PBG1" s="521"/>
      <c r="PBH1" s="521" t="s">
        <v>3333</v>
      </c>
      <c r="PBI1" s="521"/>
      <c r="PBJ1" s="521"/>
      <c r="PBK1" s="521"/>
      <c r="PBL1" s="521"/>
      <c r="PBM1" s="521" t="s">
        <v>3333</v>
      </c>
      <c r="PBN1" s="521"/>
      <c r="PBO1" s="521"/>
      <c r="PBP1" s="521"/>
      <c r="PBQ1" s="521"/>
      <c r="PBR1" s="521" t="s">
        <v>3333</v>
      </c>
      <c r="PBS1" s="521"/>
      <c r="PBT1" s="521"/>
      <c r="PBU1" s="521"/>
      <c r="PBV1" s="521"/>
      <c r="PBW1" s="521" t="s">
        <v>3333</v>
      </c>
      <c r="PBX1" s="521"/>
      <c r="PBY1" s="521"/>
      <c r="PBZ1" s="521"/>
      <c r="PCA1" s="521"/>
      <c r="PCB1" s="521" t="s">
        <v>3333</v>
      </c>
      <c r="PCC1" s="521"/>
      <c r="PCD1" s="521"/>
      <c r="PCE1" s="521"/>
      <c r="PCF1" s="521"/>
      <c r="PCG1" s="521" t="s">
        <v>3333</v>
      </c>
      <c r="PCH1" s="521"/>
      <c r="PCI1" s="521"/>
      <c r="PCJ1" s="521"/>
      <c r="PCK1" s="521"/>
      <c r="PCL1" s="521" t="s">
        <v>3333</v>
      </c>
      <c r="PCM1" s="521"/>
      <c r="PCN1" s="521"/>
      <c r="PCO1" s="521"/>
      <c r="PCP1" s="521"/>
      <c r="PCQ1" s="521" t="s">
        <v>3333</v>
      </c>
      <c r="PCR1" s="521"/>
      <c r="PCS1" s="521"/>
      <c r="PCT1" s="521"/>
      <c r="PCU1" s="521"/>
      <c r="PCV1" s="521" t="s">
        <v>3333</v>
      </c>
      <c r="PCW1" s="521"/>
      <c r="PCX1" s="521"/>
      <c r="PCY1" s="521"/>
      <c r="PCZ1" s="521"/>
      <c r="PDA1" s="521" t="s">
        <v>3333</v>
      </c>
      <c r="PDB1" s="521"/>
      <c r="PDC1" s="521"/>
      <c r="PDD1" s="521"/>
      <c r="PDE1" s="521"/>
      <c r="PDF1" s="521" t="s">
        <v>3333</v>
      </c>
      <c r="PDG1" s="521"/>
      <c r="PDH1" s="521"/>
      <c r="PDI1" s="521"/>
      <c r="PDJ1" s="521"/>
      <c r="PDK1" s="521" t="s">
        <v>3333</v>
      </c>
      <c r="PDL1" s="521"/>
      <c r="PDM1" s="521"/>
      <c r="PDN1" s="521"/>
      <c r="PDO1" s="521"/>
      <c r="PDP1" s="521" t="s">
        <v>3333</v>
      </c>
      <c r="PDQ1" s="521"/>
      <c r="PDR1" s="521"/>
      <c r="PDS1" s="521"/>
      <c r="PDT1" s="521"/>
      <c r="PDU1" s="521" t="s">
        <v>3333</v>
      </c>
      <c r="PDV1" s="521"/>
      <c r="PDW1" s="521"/>
      <c r="PDX1" s="521"/>
      <c r="PDY1" s="521"/>
      <c r="PDZ1" s="521" t="s">
        <v>3333</v>
      </c>
      <c r="PEA1" s="521"/>
      <c r="PEB1" s="521"/>
      <c r="PEC1" s="521"/>
      <c r="PED1" s="521"/>
      <c r="PEE1" s="521" t="s">
        <v>3333</v>
      </c>
      <c r="PEF1" s="521"/>
      <c r="PEG1" s="521"/>
      <c r="PEH1" s="521"/>
      <c r="PEI1" s="521"/>
      <c r="PEJ1" s="521" t="s">
        <v>3333</v>
      </c>
      <c r="PEK1" s="521"/>
      <c r="PEL1" s="521"/>
      <c r="PEM1" s="521"/>
      <c r="PEN1" s="521"/>
      <c r="PEO1" s="521" t="s">
        <v>3333</v>
      </c>
      <c r="PEP1" s="521"/>
      <c r="PEQ1" s="521"/>
      <c r="PER1" s="521"/>
      <c r="PES1" s="521"/>
      <c r="PET1" s="521" t="s">
        <v>3333</v>
      </c>
      <c r="PEU1" s="521"/>
      <c r="PEV1" s="521"/>
      <c r="PEW1" s="521"/>
      <c r="PEX1" s="521"/>
      <c r="PEY1" s="521" t="s">
        <v>3333</v>
      </c>
      <c r="PEZ1" s="521"/>
      <c r="PFA1" s="521"/>
      <c r="PFB1" s="521"/>
      <c r="PFC1" s="521"/>
      <c r="PFD1" s="521" t="s">
        <v>3333</v>
      </c>
      <c r="PFE1" s="521"/>
      <c r="PFF1" s="521"/>
      <c r="PFG1" s="521"/>
      <c r="PFH1" s="521"/>
      <c r="PFI1" s="521" t="s">
        <v>3333</v>
      </c>
      <c r="PFJ1" s="521"/>
      <c r="PFK1" s="521"/>
      <c r="PFL1" s="521"/>
      <c r="PFM1" s="521"/>
      <c r="PFN1" s="521" t="s">
        <v>3333</v>
      </c>
      <c r="PFO1" s="521"/>
      <c r="PFP1" s="521"/>
      <c r="PFQ1" s="521"/>
      <c r="PFR1" s="521"/>
      <c r="PFS1" s="521" t="s">
        <v>3333</v>
      </c>
      <c r="PFT1" s="521"/>
      <c r="PFU1" s="521"/>
      <c r="PFV1" s="521"/>
      <c r="PFW1" s="521"/>
      <c r="PFX1" s="521" t="s">
        <v>3333</v>
      </c>
      <c r="PFY1" s="521"/>
      <c r="PFZ1" s="521"/>
      <c r="PGA1" s="521"/>
      <c r="PGB1" s="521"/>
      <c r="PGC1" s="521" t="s">
        <v>3333</v>
      </c>
      <c r="PGD1" s="521"/>
      <c r="PGE1" s="521"/>
      <c r="PGF1" s="521"/>
      <c r="PGG1" s="521"/>
      <c r="PGH1" s="521" t="s">
        <v>3333</v>
      </c>
      <c r="PGI1" s="521"/>
      <c r="PGJ1" s="521"/>
      <c r="PGK1" s="521"/>
      <c r="PGL1" s="521"/>
      <c r="PGM1" s="521" t="s">
        <v>3333</v>
      </c>
      <c r="PGN1" s="521"/>
      <c r="PGO1" s="521"/>
      <c r="PGP1" s="521"/>
      <c r="PGQ1" s="521"/>
      <c r="PGR1" s="521" t="s">
        <v>3333</v>
      </c>
      <c r="PGS1" s="521"/>
      <c r="PGT1" s="521"/>
      <c r="PGU1" s="521"/>
      <c r="PGV1" s="521"/>
      <c r="PGW1" s="521" t="s">
        <v>3333</v>
      </c>
      <c r="PGX1" s="521"/>
      <c r="PGY1" s="521"/>
      <c r="PGZ1" s="521"/>
      <c r="PHA1" s="521"/>
      <c r="PHB1" s="521" t="s">
        <v>3333</v>
      </c>
      <c r="PHC1" s="521"/>
      <c r="PHD1" s="521"/>
      <c r="PHE1" s="521"/>
      <c r="PHF1" s="521"/>
      <c r="PHG1" s="521" t="s">
        <v>3333</v>
      </c>
      <c r="PHH1" s="521"/>
      <c r="PHI1" s="521"/>
      <c r="PHJ1" s="521"/>
      <c r="PHK1" s="521"/>
      <c r="PHL1" s="521" t="s">
        <v>3333</v>
      </c>
      <c r="PHM1" s="521"/>
      <c r="PHN1" s="521"/>
      <c r="PHO1" s="521"/>
      <c r="PHP1" s="521"/>
      <c r="PHQ1" s="521" t="s">
        <v>3333</v>
      </c>
      <c r="PHR1" s="521"/>
      <c r="PHS1" s="521"/>
      <c r="PHT1" s="521"/>
      <c r="PHU1" s="521"/>
      <c r="PHV1" s="521" t="s">
        <v>3333</v>
      </c>
      <c r="PHW1" s="521"/>
      <c r="PHX1" s="521"/>
      <c r="PHY1" s="521"/>
      <c r="PHZ1" s="521"/>
      <c r="PIA1" s="521" t="s">
        <v>3333</v>
      </c>
      <c r="PIB1" s="521"/>
      <c r="PIC1" s="521"/>
      <c r="PID1" s="521"/>
      <c r="PIE1" s="521"/>
      <c r="PIF1" s="521" t="s">
        <v>3333</v>
      </c>
      <c r="PIG1" s="521"/>
      <c r="PIH1" s="521"/>
      <c r="PII1" s="521"/>
      <c r="PIJ1" s="521"/>
      <c r="PIK1" s="521" t="s">
        <v>3333</v>
      </c>
      <c r="PIL1" s="521"/>
      <c r="PIM1" s="521"/>
      <c r="PIN1" s="521"/>
      <c r="PIO1" s="521"/>
      <c r="PIP1" s="521" t="s">
        <v>3333</v>
      </c>
      <c r="PIQ1" s="521"/>
      <c r="PIR1" s="521"/>
      <c r="PIS1" s="521"/>
      <c r="PIT1" s="521"/>
      <c r="PIU1" s="521" t="s">
        <v>3333</v>
      </c>
      <c r="PIV1" s="521"/>
      <c r="PIW1" s="521"/>
      <c r="PIX1" s="521"/>
      <c r="PIY1" s="521"/>
      <c r="PIZ1" s="521" t="s">
        <v>3333</v>
      </c>
      <c r="PJA1" s="521"/>
      <c r="PJB1" s="521"/>
      <c r="PJC1" s="521"/>
      <c r="PJD1" s="521"/>
      <c r="PJE1" s="521" t="s">
        <v>3333</v>
      </c>
      <c r="PJF1" s="521"/>
      <c r="PJG1" s="521"/>
      <c r="PJH1" s="521"/>
      <c r="PJI1" s="521"/>
      <c r="PJJ1" s="521" t="s">
        <v>3333</v>
      </c>
      <c r="PJK1" s="521"/>
      <c r="PJL1" s="521"/>
      <c r="PJM1" s="521"/>
      <c r="PJN1" s="521"/>
      <c r="PJO1" s="521" t="s">
        <v>3333</v>
      </c>
      <c r="PJP1" s="521"/>
      <c r="PJQ1" s="521"/>
      <c r="PJR1" s="521"/>
      <c r="PJS1" s="521"/>
      <c r="PJT1" s="521" t="s">
        <v>3333</v>
      </c>
      <c r="PJU1" s="521"/>
      <c r="PJV1" s="521"/>
      <c r="PJW1" s="521"/>
      <c r="PJX1" s="521"/>
      <c r="PJY1" s="521" t="s">
        <v>3333</v>
      </c>
      <c r="PJZ1" s="521"/>
      <c r="PKA1" s="521"/>
      <c r="PKB1" s="521"/>
      <c r="PKC1" s="521"/>
      <c r="PKD1" s="521" t="s">
        <v>3333</v>
      </c>
      <c r="PKE1" s="521"/>
      <c r="PKF1" s="521"/>
      <c r="PKG1" s="521"/>
      <c r="PKH1" s="521"/>
      <c r="PKI1" s="521" t="s">
        <v>3333</v>
      </c>
      <c r="PKJ1" s="521"/>
      <c r="PKK1" s="521"/>
      <c r="PKL1" s="521"/>
      <c r="PKM1" s="521"/>
      <c r="PKN1" s="521" t="s">
        <v>3333</v>
      </c>
      <c r="PKO1" s="521"/>
      <c r="PKP1" s="521"/>
      <c r="PKQ1" s="521"/>
      <c r="PKR1" s="521"/>
      <c r="PKS1" s="521" t="s">
        <v>3333</v>
      </c>
      <c r="PKT1" s="521"/>
      <c r="PKU1" s="521"/>
      <c r="PKV1" s="521"/>
      <c r="PKW1" s="521"/>
      <c r="PKX1" s="521" t="s">
        <v>3333</v>
      </c>
      <c r="PKY1" s="521"/>
      <c r="PKZ1" s="521"/>
      <c r="PLA1" s="521"/>
      <c r="PLB1" s="521"/>
      <c r="PLC1" s="521" t="s">
        <v>3333</v>
      </c>
      <c r="PLD1" s="521"/>
      <c r="PLE1" s="521"/>
      <c r="PLF1" s="521"/>
      <c r="PLG1" s="521"/>
      <c r="PLH1" s="521" t="s">
        <v>3333</v>
      </c>
      <c r="PLI1" s="521"/>
      <c r="PLJ1" s="521"/>
      <c r="PLK1" s="521"/>
      <c r="PLL1" s="521"/>
      <c r="PLM1" s="521" t="s">
        <v>3333</v>
      </c>
      <c r="PLN1" s="521"/>
      <c r="PLO1" s="521"/>
      <c r="PLP1" s="521"/>
      <c r="PLQ1" s="521"/>
      <c r="PLR1" s="521" t="s">
        <v>3333</v>
      </c>
      <c r="PLS1" s="521"/>
      <c r="PLT1" s="521"/>
      <c r="PLU1" s="521"/>
      <c r="PLV1" s="521"/>
      <c r="PLW1" s="521" t="s">
        <v>3333</v>
      </c>
      <c r="PLX1" s="521"/>
      <c r="PLY1" s="521"/>
      <c r="PLZ1" s="521"/>
      <c r="PMA1" s="521"/>
      <c r="PMB1" s="521" t="s">
        <v>3333</v>
      </c>
      <c r="PMC1" s="521"/>
      <c r="PMD1" s="521"/>
      <c r="PME1" s="521"/>
      <c r="PMF1" s="521"/>
      <c r="PMG1" s="521" t="s">
        <v>3333</v>
      </c>
      <c r="PMH1" s="521"/>
      <c r="PMI1" s="521"/>
      <c r="PMJ1" s="521"/>
      <c r="PMK1" s="521"/>
      <c r="PML1" s="521" t="s">
        <v>3333</v>
      </c>
      <c r="PMM1" s="521"/>
      <c r="PMN1" s="521"/>
      <c r="PMO1" s="521"/>
      <c r="PMP1" s="521"/>
      <c r="PMQ1" s="521" t="s">
        <v>3333</v>
      </c>
      <c r="PMR1" s="521"/>
      <c r="PMS1" s="521"/>
      <c r="PMT1" s="521"/>
      <c r="PMU1" s="521"/>
      <c r="PMV1" s="521" t="s">
        <v>3333</v>
      </c>
      <c r="PMW1" s="521"/>
      <c r="PMX1" s="521"/>
      <c r="PMY1" s="521"/>
      <c r="PMZ1" s="521"/>
      <c r="PNA1" s="521" t="s">
        <v>3333</v>
      </c>
      <c r="PNB1" s="521"/>
      <c r="PNC1" s="521"/>
      <c r="PND1" s="521"/>
      <c r="PNE1" s="521"/>
      <c r="PNF1" s="521" t="s">
        <v>3333</v>
      </c>
      <c r="PNG1" s="521"/>
      <c r="PNH1" s="521"/>
      <c r="PNI1" s="521"/>
      <c r="PNJ1" s="521"/>
      <c r="PNK1" s="521" t="s">
        <v>3333</v>
      </c>
      <c r="PNL1" s="521"/>
      <c r="PNM1" s="521"/>
      <c r="PNN1" s="521"/>
      <c r="PNO1" s="521"/>
      <c r="PNP1" s="521" t="s">
        <v>3333</v>
      </c>
      <c r="PNQ1" s="521"/>
      <c r="PNR1" s="521"/>
      <c r="PNS1" s="521"/>
      <c r="PNT1" s="521"/>
      <c r="PNU1" s="521" t="s">
        <v>3333</v>
      </c>
      <c r="PNV1" s="521"/>
      <c r="PNW1" s="521"/>
      <c r="PNX1" s="521"/>
      <c r="PNY1" s="521"/>
      <c r="PNZ1" s="521" t="s">
        <v>3333</v>
      </c>
      <c r="POA1" s="521"/>
      <c r="POB1" s="521"/>
      <c r="POC1" s="521"/>
      <c r="POD1" s="521"/>
      <c r="POE1" s="521" t="s">
        <v>3333</v>
      </c>
      <c r="POF1" s="521"/>
      <c r="POG1" s="521"/>
      <c r="POH1" s="521"/>
      <c r="POI1" s="521"/>
      <c r="POJ1" s="521" t="s">
        <v>3333</v>
      </c>
      <c r="POK1" s="521"/>
      <c r="POL1" s="521"/>
      <c r="POM1" s="521"/>
      <c r="PON1" s="521"/>
      <c r="POO1" s="521" t="s">
        <v>3333</v>
      </c>
      <c r="POP1" s="521"/>
      <c r="POQ1" s="521"/>
      <c r="POR1" s="521"/>
      <c r="POS1" s="521"/>
      <c r="POT1" s="521" t="s">
        <v>3333</v>
      </c>
      <c r="POU1" s="521"/>
      <c r="POV1" s="521"/>
      <c r="POW1" s="521"/>
      <c r="POX1" s="521"/>
      <c r="POY1" s="521" t="s">
        <v>3333</v>
      </c>
      <c r="POZ1" s="521"/>
      <c r="PPA1" s="521"/>
      <c r="PPB1" s="521"/>
      <c r="PPC1" s="521"/>
      <c r="PPD1" s="521" t="s">
        <v>3333</v>
      </c>
      <c r="PPE1" s="521"/>
      <c r="PPF1" s="521"/>
      <c r="PPG1" s="521"/>
      <c r="PPH1" s="521"/>
      <c r="PPI1" s="521" t="s">
        <v>3333</v>
      </c>
      <c r="PPJ1" s="521"/>
      <c r="PPK1" s="521"/>
      <c r="PPL1" s="521"/>
      <c r="PPM1" s="521"/>
      <c r="PPN1" s="521" t="s">
        <v>3333</v>
      </c>
      <c r="PPO1" s="521"/>
      <c r="PPP1" s="521"/>
      <c r="PPQ1" s="521"/>
      <c r="PPR1" s="521"/>
      <c r="PPS1" s="521" t="s">
        <v>3333</v>
      </c>
      <c r="PPT1" s="521"/>
      <c r="PPU1" s="521"/>
      <c r="PPV1" s="521"/>
      <c r="PPW1" s="521"/>
      <c r="PPX1" s="521" t="s">
        <v>3333</v>
      </c>
      <c r="PPY1" s="521"/>
      <c r="PPZ1" s="521"/>
      <c r="PQA1" s="521"/>
      <c r="PQB1" s="521"/>
      <c r="PQC1" s="521" t="s">
        <v>3333</v>
      </c>
      <c r="PQD1" s="521"/>
      <c r="PQE1" s="521"/>
      <c r="PQF1" s="521"/>
      <c r="PQG1" s="521"/>
      <c r="PQH1" s="521" t="s">
        <v>3333</v>
      </c>
      <c r="PQI1" s="521"/>
      <c r="PQJ1" s="521"/>
      <c r="PQK1" s="521"/>
      <c r="PQL1" s="521"/>
      <c r="PQM1" s="521" t="s">
        <v>3333</v>
      </c>
      <c r="PQN1" s="521"/>
      <c r="PQO1" s="521"/>
      <c r="PQP1" s="521"/>
      <c r="PQQ1" s="521"/>
      <c r="PQR1" s="521" t="s">
        <v>3333</v>
      </c>
      <c r="PQS1" s="521"/>
      <c r="PQT1" s="521"/>
      <c r="PQU1" s="521"/>
      <c r="PQV1" s="521"/>
      <c r="PQW1" s="521" t="s">
        <v>3333</v>
      </c>
      <c r="PQX1" s="521"/>
      <c r="PQY1" s="521"/>
      <c r="PQZ1" s="521"/>
      <c r="PRA1" s="521"/>
      <c r="PRB1" s="521" t="s">
        <v>3333</v>
      </c>
      <c r="PRC1" s="521"/>
      <c r="PRD1" s="521"/>
      <c r="PRE1" s="521"/>
      <c r="PRF1" s="521"/>
      <c r="PRG1" s="521" t="s">
        <v>3333</v>
      </c>
      <c r="PRH1" s="521"/>
      <c r="PRI1" s="521"/>
      <c r="PRJ1" s="521"/>
      <c r="PRK1" s="521"/>
      <c r="PRL1" s="521" t="s">
        <v>3333</v>
      </c>
      <c r="PRM1" s="521"/>
      <c r="PRN1" s="521"/>
      <c r="PRO1" s="521"/>
      <c r="PRP1" s="521"/>
      <c r="PRQ1" s="521" t="s">
        <v>3333</v>
      </c>
      <c r="PRR1" s="521"/>
      <c r="PRS1" s="521"/>
      <c r="PRT1" s="521"/>
      <c r="PRU1" s="521"/>
      <c r="PRV1" s="521" t="s">
        <v>3333</v>
      </c>
      <c r="PRW1" s="521"/>
      <c r="PRX1" s="521"/>
      <c r="PRY1" s="521"/>
      <c r="PRZ1" s="521"/>
      <c r="PSA1" s="521" t="s">
        <v>3333</v>
      </c>
      <c r="PSB1" s="521"/>
      <c r="PSC1" s="521"/>
      <c r="PSD1" s="521"/>
      <c r="PSE1" s="521"/>
      <c r="PSF1" s="521" t="s">
        <v>3333</v>
      </c>
      <c r="PSG1" s="521"/>
      <c r="PSH1" s="521"/>
      <c r="PSI1" s="521"/>
      <c r="PSJ1" s="521"/>
      <c r="PSK1" s="521" t="s">
        <v>3333</v>
      </c>
      <c r="PSL1" s="521"/>
      <c r="PSM1" s="521"/>
      <c r="PSN1" s="521"/>
      <c r="PSO1" s="521"/>
      <c r="PSP1" s="521" t="s">
        <v>3333</v>
      </c>
      <c r="PSQ1" s="521"/>
      <c r="PSR1" s="521"/>
      <c r="PSS1" s="521"/>
      <c r="PST1" s="521"/>
      <c r="PSU1" s="521" t="s">
        <v>3333</v>
      </c>
      <c r="PSV1" s="521"/>
      <c r="PSW1" s="521"/>
      <c r="PSX1" s="521"/>
      <c r="PSY1" s="521"/>
      <c r="PSZ1" s="521" t="s">
        <v>3333</v>
      </c>
      <c r="PTA1" s="521"/>
      <c r="PTB1" s="521"/>
      <c r="PTC1" s="521"/>
      <c r="PTD1" s="521"/>
      <c r="PTE1" s="521" t="s">
        <v>3333</v>
      </c>
      <c r="PTF1" s="521"/>
      <c r="PTG1" s="521"/>
      <c r="PTH1" s="521"/>
      <c r="PTI1" s="521"/>
      <c r="PTJ1" s="521" t="s">
        <v>3333</v>
      </c>
      <c r="PTK1" s="521"/>
      <c r="PTL1" s="521"/>
      <c r="PTM1" s="521"/>
      <c r="PTN1" s="521"/>
      <c r="PTO1" s="521" t="s">
        <v>3333</v>
      </c>
      <c r="PTP1" s="521"/>
      <c r="PTQ1" s="521"/>
      <c r="PTR1" s="521"/>
      <c r="PTS1" s="521"/>
      <c r="PTT1" s="521" t="s">
        <v>3333</v>
      </c>
      <c r="PTU1" s="521"/>
      <c r="PTV1" s="521"/>
      <c r="PTW1" s="521"/>
      <c r="PTX1" s="521"/>
      <c r="PTY1" s="521" t="s">
        <v>3333</v>
      </c>
      <c r="PTZ1" s="521"/>
      <c r="PUA1" s="521"/>
      <c r="PUB1" s="521"/>
      <c r="PUC1" s="521"/>
      <c r="PUD1" s="521" t="s">
        <v>3333</v>
      </c>
      <c r="PUE1" s="521"/>
      <c r="PUF1" s="521"/>
      <c r="PUG1" s="521"/>
      <c r="PUH1" s="521"/>
      <c r="PUI1" s="521" t="s">
        <v>3333</v>
      </c>
      <c r="PUJ1" s="521"/>
      <c r="PUK1" s="521"/>
      <c r="PUL1" s="521"/>
      <c r="PUM1" s="521"/>
      <c r="PUN1" s="521" t="s">
        <v>3333</v>
      </c>
      <c r="PUO1" s="521"/>
      <c r="PUP1" s="521"/>
      <c r="PUQ1" s="521"/>
      <c r="PUR1" s="521"/>
      <c r="PUS1" s="521" t="s">
        <v>3333</v>
      </c>
      <c r="PUT1" s="521"/>
      <c r="PUU1" s="521"/>
      <c r="PUV1" s="521"/>
      <c r="PUW1" s="521"/>
      <c r="PUX1" s="521" t="s">
        <v>3333</v>
      </c>
      <c r="PUY1" s="521"/>
      <c r="PUZ1" s="521"/>
      <c r="PVA1" s="521"/>
      <c r="PVB1" s="521"/>
      <c r="PVC1" s="521" t="s">
        <v>3333</v>
      </c>
      <c r="PVD1" s="521"/>
      <c r="PVE1" s="521"/>
      <c r="PVF1" s="521"/>
      <c r="PVG1" s="521"/>
      <c r="PVH1" s="521" t="s">
        <v>3333</v>
      </c>
      <c r="PVI1" s="521"/>
      <c r="PVJ1" s="521"/>
      <c r="PVK1" s="521"/>
      <c r="PVL1" s="521"/>
      <c r="PVM1" s="521" t="s">
        <v>3333</v>
      </c>
      <c r="PVN1" s="521"/>
      <c r="PVO1" s="521"/>
      <c r="PVP1" s="521"/>
      <c r="PVQ1" s="521"/>
      <c r="PVR1" s="521" t="s">
        <v>3333</v>
      </c>
      <c r="PVS1" s="521"/>
      <c r="PVT1" s="521"/>
      <c r="PVU1" s="521"/>
      <c r="PVV1" s="521"/>
      <c r="PVW1" s="521" t="s">
        <v>3333</v>
      </c>
      <c r="PVX1" s="521"/>
      <c r="PVY1" s="521"/>
      <c r="PVZ1" s="521"/>
      <c r="PWA1" s="521"/>
      <c r="PWB1" s="521" t="s">
        <v>3333</v>
      </c>
      <c r="PWC1" s="521"/>
      <c r="PWD1" s="521"/>
      <c r="PWE1" s="521"/>
      <c r="PWF1" s="521"/>
      <c r="PWG1" s="521" t="s">
        <v>3333</v>
      </c>
      <c r="PWH1" s="521"/>
      <c r="PWI1" s="521"/>
      <c r="PWJ1" s="521"/>
      <c r="PWK1" s="521"/>
      <c r="PWL1" s="521" t="s">
        <v>3333</v>
      </c>
      <c r="PWM1" s="521"/>
      <c r="PWN1" s="521"/>
      <c r="PWO1" s="521"/>
      <c r="PWP1" s="521"/>
      <c r="PWQ1" s="521" t="s">
        <v>3333</v>
      </c>
      <c r="PWR1" s="521"/>
      <c r="PWS1" s="521"/>
      <c r="PWT1" s="521"/>
      <c r="PWU1" s="521"/>
      <c r="PWV1" s="521" t="s">
        <v>3333</v>
      </c>
      <c r="PWW1" s="521"/>
      <c r="PWX1" s="521"/>
      <c r="PWY1" s="521"/>
      <c r="PWZ1" s="521"/>
      <c r="PXA1" s="521" t="s">
        <v>3333</v>
      </c>
      <c r="PXB1" s="521"/>
      <c r="PXC1" s="521"/>
      <c r="PXD1" s="521"/>
      <c r="PXE1" s="521"/>
      <c r="PXF1" s="521" t="s">
        <v>3333</v>
      </c>
      <c r="PXG1" s="521"/>
      <c r="PXH1" s="521"/>
      <c r="PXI1" s="521"/>
      <c r="PXJ1" s="521"/>
      <c r="PXK1" s="521" t="s">
        <v>3333</v>
      </c>
      <c r="PXL1" s="521"/>
      <c r="PXM1" s="521"/>
      <c r="PXN1" s="521"/>
      <c r="PXO1" s="521"/>
      <c r="PXP1" s="521" t="s">
        <v>3333</v>
      </c>
      <c r="PXQ1" s="521"/>
      <c r="PXR1" s="521"/>
      <c r="PXS1" s="521"/>
      <c r="PXT1" s="521"/>
      <c r="PXU1" s="521" t="s">
        <v>3333</v>
      </c>
      <c r="PXV1" s="521"/>
      <c r="PXW1" s="521"/>
      <c r="PXX1" s="521"/>
      <c r="PXY1" s="521"/>
      <c r="PXZ1" s="521" t="s">
        <v>3333</v>
      </c>
      <c r="PYA1" s="521"/>
      <c r="PYB1" s="521"/>
      <c r="PYC1" s="521"/>
      <c r="PYD1" s="521"/>
      <c r="PYE1" s="521" t="s">
        <v>3333</v>
      </c>
      <c r="PYF1" s="521"/>
      <c r="PYG1" s="521"/>
      <c r="PYH1" s="521"/>
      <c r="PYI1" s="521"/>
      <c r="PYJ1" s="521" t="s">
        <v>3333</v>
      </c>
      <c r="PYK1" s="521"/>
      <c r="PYL1" s="521"/>
      <c r="PYM1" s="521"/>
      <c r="PYN1" s="521"/>
      <c r="PYO1" s="521" t="s">
        <v>3333</v>
      </c>
      <c r="PYP1" s="521"/>
      <c r="PYQ1" s="521"/>
      <c r="PYR1" s="521"/>
      <c r="PYS1" s="521"/>
      <c r="PYT1" s="521" t="s">
        <v>3333</v>
      </c>
      <c r="PYU1" s="521"/>
      <c r="PYV1" s="521"/>
      <c r="PYW1" s="521"/>
      <c r="PYX1" s="521"/>
      <c r="PYY1" s="521" t="s">
        <v>3333</v>
      </c>
      <c r="PYZ1" s="521"/>
      <c r="PZA1" s="521"/>
      <c r="PZB1" s="521"/>
      <c r="PZC1" s="521"/>
      <c r="PZD1" s="521" t="s">
        <v>3333</v>
      </c>
      <c r="PZE1" s="521"/>
      <c r="PZF1" s="521"/>
      <c r="PZG1" s="521"/>
      <c r="PZH1" s="521"/>
      <c r="PZI1" s="521" t="s">
        <v>3333</v>
      </c>
      <c r="PZJ1" s="521"/>
      <c r="PZK1" s="521"/>
      <c r="PZL1" s="521"/>
      <c r="PZM1" s="521"/>
      <c r="PZN1" s="521" t="s">
        <v>3333</v>
      </c>
      <c r="PZO1" s="521"/>
      <c r="PZP1" s="521"/>
      <c r="PZQ1" s="521"/>
      <c r="PZR1" s="521"/>
      <c r="PZS1" s="521" t="s">
        <v>3333</v>
      </c>
      <c r="PZT1" s="521"/>
      <c r="PZU1" s="521"/>
      <c r="PZV1" s="521"/>
      <c r="PZW1" s="521"/>
      <c r="PZX1" s="521" t="s">
        <v>3333</v>
      </c>
      <c r="PZY1" s="521"/>
      <c r="PZZ1" s="521"/>
      <c r="QAA1" s="521"/>
      <c r="QAB1" s="521"/>
      <c r="QAC1" s="521" t="s">
        <v>3333</v>
      </c>
      <c r="QAD1" s="521"/>
      <c r="QAE1" s="521"/>
      <c r="QAF1" s="521"/>
      <c r="QAG1" s="521"/>
      <c r="QAH1" s="521" t="s">
        <v>3333</v>
      </c>
      <c r="QAI1" s="521"/>
      <c r="QAJ1" s="521"/>
      <c r="QAK1" s="521"/>
      <c r="QAL1" s="521"/>
      <c r="QAM1" s="521" t="s">
        <v>3333</v>
      </c>
      <c r="QAN1" s="521"/>
      <c r="QAO1" s="521"/>
      <c r="QAP1" s="521"/>
      <c r="QAQ1" s="521"/>
      <c r="QAR1" s="521" t="s">
        <v>3333</v>
      </c>
      <c r="QAS1" s="521"/>
      <c r="QAT1" s="521"/>
      <c r="QAU1" s="521"/>
      <c r="QAV1" s="521"/>
      <c r="QAW1" s="521" t="s">
        <v>3333</v>
      </c>
      <c r="QAX1" s="521"/>
      <c r="QAY1" s="521"/>
      <c r="QAZ1" s="521"/>
      <c r="QBA1" s="521"/>
      <c r="QBB1" s="521" t="s">
        <v>3333</v>
      </c>
      <c r="QBC1" s="521"/>
      <c r="QBD1" s="521"/>
      <c r="QBE1" s="521"/>
      <c r="QBF1" s="521"/>
      <c r="QBG1" s="521" t="s">
        <v>3333</v>
      </c>
      <c r="QBH1" s="521"/>
      <c r="QBI1" s="521"/>
      <c r="QBJ1" s="521"/>
      <c r="QBK1" s="521"/>
      <c r="QBL1" s="521" t="s">
        <v>3333</v>
      </c>
      <c r="QBM1" s="521"/>
      <c r="QBN1" s="521"/>
      <c r="QBO1" s="521"/>
      <c r="QBP1" s="521"/>
      <c r="QBQ1" s="521" t="s">
        <v>3333</v>
      </c>
      <c r="QBR1" s="521"/>
      <c r="QBS1" s="521"/>
      <c r="QBT1" s="521"/>
      <c r="QBU1" s="521"/>
      <c r="QBV1" s="521" t="s">
        <v>3333</v>
      </c>
      <c r="QBW1" s="521"/>
      <c r="QBX1" s="521"/>
      <c r="QBY1" s="521"/>
      <c r="QBZ1" s="521"/>
      <c r="QCA1" s="521" t="s">
        <v>3333</v>
      </c>
      <c r="QCB1" s="521"/>
      <c r="QCC1" s="521"/>
      <c r="QCD1" s="521"/>
      <c r="QCE1" s="521"/>
      <c r="QCF1" s="521" t="s">
        <v>3333</v>
      </c>
      <c r="QCG1" s="521"/>
      <c r="QCH1" s="521"/>
      <c r="QCI1" s="521"/>
      <c r="QCJ1" s="521"/>
      <c r="QCK1" s="521" t="s">
        <v>3333</v>
      </c>
      <c r="QCL1" s="521"/>
      <c r="QCM1" s="521"/>
      <c r="QCN1" s="521"/>
      <c r="QCO1" s="521"/>
      <c r="QCP1" s="521" t="s">
        <v>3333</v>
      </c>
      <c r="QCQ1" s="521"/>
      <c r="QCR1" s="521"/>
      <c r="QCS1" s="521"/>
      <c r="QCT1" s="521"/>
      <c r="QCU1" s="521" t="s">
        <v>3333</v>
      </c>
      <c r="QCV1" s="521"/>
      <c r="QCW1" s="521"/>
      <c r="QCX1" s="521"/>
      <c r="QCY1" s="521"/>
      <c r="QCZ1" s="521" t="s">
        <v>3333</v>
      </c>
      <c r="QDA1" s="521"/>
      <c r="QDB1" s="521"/>
      <c r="QDC1" s="521"/>
      <c r="QDD1" s="521"/>
      <c r="QDE1" s="521" t="s">
        <v>3333</v>
      </c>
      <c r="QDF1" s="521"/>
      <c r="QDG1" s="521"/>
      <c r="QDH1" s="521"/>
      <c r="QDI1" s="521"/>
      <c r="QDJ1" s="521" t="s">
        <v>3333</v>
      </c>
      <c r="QDK1" s="521"/>
      <c r="QDL1" s="521"/>
      <c r="QDM1" s="521"/>
      <c r="QDN1" s="521"/>
      <c r="QDO1" s="521" t="s">
        <v>3333</v>
      </c>
      <c r="QDP1" s="521"/>
      <c r="QDQ1" s="521"/>
      <c r="QDR1" s="521"/>
      <c r="QDS1" s="521"/>
      <c r="QDT1" s="521" t="s">
        <v>3333</v>
      </c>
      <c r="QDU1" s="521"/>
      <c r="QDV1" s="521"/>
      <c r="QDW1" s="521"/>
      <c r="QDX1" s="521"/>
      <c r="QDY1" s="521" t="s">
        <v>3333</v>
      </c>
      <c r="QDZ1" s="521"/>
      <c r="QEA1" s="521"/>
      <c r="QEB1" s="521"/>
      <c r="QEC1" s="521"/>
      <c r="QED1" s="521" t="s">
        <v>3333</v>
      </c>
      <c r="QEE1" s="521"/>
      <c r="QEF1" s="521"/>
      <c r="QEG1" s="521"/>
      <c r="QEH1" s="521"/>
      <c r="QEI1" s="521" t="s">
        <v>3333</v>
      </c>
      <c r="QEJ1" s="521"/>
      <c r="QEK1" s="521"/>
      <c r="QEL1" s="521"/>
      <c r="QEM1" s="521"/>
      <c r="QEN1" s="521" t="s">
        <v>3333</v>
      </c>
      <c r="QEO1" s="521"/>
      <c r="QEP1" s="521"/>
      <c r="QEQ1" s="521"/>
      <c r="QER1" s="521"/>
      <c r="QES1" s="521" t="s">
        <v>3333</v>
      </c>
      <c r="QET1" s="521"/>
      <c r="QEU1" s="521"/>
      <c r="QEV1" s="521"/>
      <c r="QEW1" s="521"/>
      <c r="QEX1" s="521" t="s">
        <v>3333</v>
      </c>
      <c r="QEY1" s="521"/>
      <c r="QEZ1" s="521"/>
      <c r="QFA1" s="521"/>
      <c r="QFB1" s="521"/>
      <c r="QFC1" s="521" t="s">
        <v>3333</v>
      </c>
      <c r="QFD1" s="521"/>
      <c r="QFE1" s="521"/>
      <c r="QFF1" s="521"/>
      <c r="QFG1" s="521"/>
      <c r="QFH1" s="521" t="s">
        <v>3333</v>
      </c>
      <c r="QFI1" s="521"/>
      <c r="QFJ1" s="521"/>
      <c r="QFK1" s="521"/>
      <c r="QFL1" s="521"/>
      <c r="QFM1" s="521" t="s">
        <v>3333</v>
      </c>
      <c r="QFN1" s="521"/>
      <c r="QFO1" s="521"/>
      <c r="QFP1" s="521"/>
      <c r="QFQ1" s="521"/>
      <c r="QFR1" s="521" t="s">
        <v>3333</v>
      </c>
      <c r="QFS1" s="521"/>
      <c r="QFT1" s="521"/>
      <c r="QFU1" s="521"/>
      <c r="QFV1" s="521"/>
      <c r="QFW1" s="521" t="s">
        <v>3333</v>
      </c>
      <c r="QFX1" s="521"/>
      <c r="QFY1" s="521"/>
      <c r="QFZ1" s="521"/>
      <c r="QGA1" s="521"/>
      <c r="QGB1" s="521" t="s">
        <v>3333</v>
      </c>
      <c r="QGC1" s="521"/>
      <c r="QGD1" s="521"/>
      <c r="QGE1" s="521"/>
      <c r="QGF1" s="521"/>
      <c r="QGG1" s="521" t="s">
        <v>3333</v>
      </c>
      <c r="QGH1" s="521"/>
      <c r="QGI1" s="521"/>
      <c r="QGJ1" s="521"/>
      <c r="QGK1" s="521"/>
      <c r="QGL1" s="521" t="s">
        <v>3333</v>
      </c>
      <c r="QGM1" s="521"/>
      <c r="QGN1" s="521"/>
      <c r="QGO1" s="521"/>
      <c r="QGP1" s="521"/>
      <c r="QGQ1" s="521" t="s">
        <v>3333</v>
      </c>
      <c r="QGR1" s="521"/>
      <c r="QGS1" s="521"/>
      <c r="QGT1" s="521"/>
      <c r="QGU1" s="521"/>
      <c r="QGV1" s="521" t="s">
        <v>3333</v>
      </c>
      <c r="QGW1" s="521"/>
      <c r="QGX1" s="521"/>
      <c r="QGY1" s="521"/>
      <c r="QGZ1" s="521"/>
      <c r="QHA1" s="521" t="s">
        <v>3333</v>
      </c>
      <c r="QHB1" s="521"/>
      <c r="QHC1" s="521"/>
      <c r="QHD1" s="521"/>
      <c r="QHE1" s="521"/>
      <c r="QHF1" s="521" t="s">
        <v>3333</v>
      </c>
      <c r="QHG1" s="521"/>
      <c r="QHH1" s="521"/>
      <c r="QHI1" s="521"/>
      <c r="QHJ1" s="521"/>
      <c r="QHK1" s="521" t="s">
        <v>3333</v>
      </c>
      <c r="QHL1" s="521"/>
      <c r="QHM1" s="521"/>
      <c r="QHN1" s="521"/>
      <c r="QHO1" s="521"/>
      <c r="QHP1" s="521" t="s">
        <v>3333</v>
      </c>
      <c r="QHQ1" s="521"/>
      <c r="QHR1" s="521"/>
      <c r="QHS1" s="521"/>
      <c r="QHT1" s="521"/>
      <c r="QHU1" s="521" t="s">
        <v>3333</v>
      </c>
      <c r="QHV1" s="521"/>
      <c r="QHW1" s="521"/>
      <c r="QHX1" s="521"/>
      <c r="QHY1" s="521"/>
      <c r="QHZ1" s="521" t="s">
        <v>3333</v>
      </c>
      <c r="QIA1" s="521"/>
      <c r="QIB1" s="521"/>
      <c r="QIC1" s="521"/>
      <c r="QID1" s="521"/>
      <c r="QIE1" s="521" t="s">
        <v>3333</v>
      </c>
      <c r="QIF1" s="521"/>
      <c r="QIG1" s="521"/>
      <c r="QIH1" s="521"/>
      <c r="QII1" s="521"/>
      <c r="QIJ1" s="521" t="s">
        <v>3333</v>
      </c>
      <c r="QIK1" s="521"/>
      <c r="QIL1" s="521"/>
      <c r="QIM1" s="521"/>
      <c r="QIN1" s="521"/>
      <c r="QIO1" s="521" t="s">
        <v>3333</v>
      </c>
      <c r="QIP1" s="521"/>
      <c r="QIQ1" s="521"/>
      <c r="QIR1" s="521"/>
      <c r="QIS1" s="521"/>
      <c r="QIT1" s="521" t="s">
        <v>3333</v>
      </c>
      <c r="QIU1" s="521"/>
      <c r="QIV1" s="521"/>
      <c r="QIW1" s="521"/>
      <c r="QIX1" s="521"/>
      <c r="QIY1" s="521" t="s">
        <v>3333</v>
      </c>
      <c r="QIZ1" s="521"/>
      <c r="QJA1" s="521"/>
      <c r="QJB1" s="521"/>
      <c r="QJC1" s="521"/>
      <c r="QJD1" s="521" t="s">
        <v>3333</v>
      </c>
      <c r="QJE1" s="521"/>
      <c r="QJF1" s="521"/>
      <c r="QJG1" s="521"/>
      <c r="QJH1" s="521"/>
      <c r="QJI1" s="521" t="s">
        <v>3333</v>
      </c>
      <c r="QJJ1" s="521"/>
      <c r="QJK1" s="521"/>
      <c r="QJL1" s="521"/>
      <c r="QJM1" s="521"/>
      <c r="QJN1" s="521" t="s">
        <v>3333</v>
      </c>
      <c r="QJO1" s="521"/>
      <c r="QJP1" s="521"/>
      <c r="QJQ1" s="521"/>
      <c r="QJR1" s="521"/>
      <c r="QJS1" s="521" t="s">
        <v>3333</v>
      </c>
      <c r="QJT1" s="521"/>
      <c r="QJU1" s="521"/>
      <c r="QJV1" s="521"/>
      <c r="QJW1" s="521"/>
      <c r="QJX1" s="521" t="s">
        <v>3333</v>
      </c>
      <c r="QJY1" s="521"/>
      <c r="QJZ1" s="521"/>
      <c r="QKA1" s="521"/>
      <c r="QKB1" s="521"/>
      <c r="QKC1" s="521" t="s">
        <v>3333</v>
      </c>
      <c r="QKD1" s="521"/>
      <c r="QKE1" s="521"/>
      <c r="QKF1" s="521"/>
      <c r="QKG1" s="521"/>
      <c r="QKH1" s="521" t="s">
        <v>3333</v>
      </c>
      <c r="QKI1" s="521"/>
      <c r="QKJ1" s="521"/>
      <c r="QKK1" s="521"/>
      <c r="QKL1" s="521"/>
      <c r="QKM1" s="521" t="s">
        <v>3333</v>
      </c>
      <c r="QKN1" s="521"/>
      <c r="QKO1" s="521"/>
      <c r="QKP1" s="521"/>
      <c r="QKQ1" s="521"/>
      <c r="QKR1" s="521" t="s">
        <v>3333</v>
      </c>
      <c r="QKS1" s="521"/>
      <c r="QKT1" s="521"/>
      <c r="QKU1" s="521"/>
      <c r="QKV1" s="521"/>
      <c r="QKW1" s="521" t="s">
        <v>3333</v>
      </c>
      <c r="QKX1" s="521"/>
      <c r="QKY1" s="521"/>
      <c r="QKZ1" s="521"/>
      <c r="QLA1" s="521"/>
      <c r="QLB1" s="521" t="s">
        <v>3333</v>
      </c>
      <c r="QLC1" s="521"/>
      <c r="QLD1" s="521"/>
      <c r="QLE1" s="521"/>
      <c r="QLF1" s="521"/>
      <c r="QLG1" s="521" t="s">
        <v>3333</v>
      </c>
      <c r="QLH1" s="521"/>
      <c r="QLI1" s="521"/>
      <c r="QLJ1" s="521"/>
      <c r="QLK1" s="521"/>
      <c r="QLL1" s="521" t="s">
        <v>3333</v>
      </c>
      <c r="QLM1" s="521"/>
      <c r="QLN1" s="521"/>
      <c r="QLO1" s="521"/>
      <c r="QLP1" s="521"/>
      <c r="QLQ1" s="521" t="s">
        <v>3333</v>
      </c>
      <c r="QLR1" s="521"/>
      <c r="QLS1" s="521"/>
      <c r="QLT1" s="521"/>
      <c r="QLU1" s="521"/>
      <c r="QLV1" s="521" t="s">
        <v>3333</v>
      </c>
      <c r="QLW1" s="521"/>
      <c r="QLX1" s="521"/>
      <c r="QLY1" s="521"/>
      <c r="QLZ1" s="521"/>
      <c r="QMA1" s="521" t="s">
        <v>3333</v>
      </c>
      <c r="QMB1" s="521"/>
      <c r="QMC1" s="521"/>
      <c r="QMD1" s="521"/>
      <c r="QME1" s="521"/>
      <c r="QMF1" s="521" t="s">
        <v>3333</v>
      </c>
      <c r="QMG1" s="521"/>
      <c r="QMH1" s="521"/>
      <c r="QMI1" s="521"/>
      <c r="QMJ1" s="521"/>
      <c r="QMK1" s="521" t="s">
        <v>3333</v>
      </c>
      <c r="QML1" s="521"/>
      <c r="QMM1" s="521"/>
      <c r="QMN1" s="521"/>
      <c r="QMO1" s="521"/>
      <c r="QMP1" s="521" t="s">
        <v>3333</v>
      </c>
      <c r="QMQ1" s="521"/>
      <c r="QMR1" s="521"/>
      <c r="QMS1" s="521"/>
      <c r="QMT1" s="521"/>
      <c r="QMU1" s="521" t="s">
        <v>3333</v>
      </c>
      <c r="QMV1" s="521"/>
      <c r="QMW1" s="521"/>
      <c r="QMX1" s="521"/>
      <c r="QMY1" s="521"/>
      <c r="QMZ1" s="521" t="s">
        <v>3333</v>
      </c>
      <c r="QNA1" s="521"/>
      <c r="QNB1" s="521"/>
      <c r="QNC1" s="521"/>
      <c r="QND1" s="521"/>
      <c r="QNE1" s="521" t="s">
        <v>3333</v>
      </c>
      <c r="QNF1" s="521"/>
      <c r="QNG1" s="521"/>
      <c r="QNH1" s="521"/>
      <c r="QNI1" s="521"/>
      <c r="QNJ1" s="521" t="s">
        <v>3333</v>
      </c>
      <c r="QNK1" s="521"/>
      <c r="QNL1" s="521"/>
      <c r="QNM1" s="521"/>
      <c r="QNN1" s="521"/>
      <c r="QNO1" s="521" t="s">
        <v>3333</v>
      </c>
      <c r="QNP1" s="521"/>
      <c r="QNQ1" s="521"/>
      <c r="QNR1" s="521"/>
      <c r="QNS1" s="521"/>
      <c r="QNT1" s="521" t="s">
        <v>3333</v>
      </c>
      <c r="QNU1" s="521"/>
      <c r="QNV1" s="521"/>
      <c r="QNW1" s="521"/>
      <c r="QNX1" s="521"/>
      <c r="QNY1" s="521" t="s">
        <v>3333</v>
      </c>
      <c r="QNZ1" s="521"/>
      <c r="QOA1" s="521"/>
      <c r="QOB1" s="521"/>
      <c r="QOC1" s="521"/>
      <c r="QOD1" s="521" t="s">
        <v>3333</v>
      </c>
      <c r="QOE1" s="521"/>
      <c r="QOF1" s="521"/>
      <c r="QOG1" s="521"/>
      <c r="QOH1" s="521"/>
      <c r="QOI1" s="521" t="s">
        <v>3333</v>
      </c>
      <c r="QOJ1" s="521"/>
      <c r="QOK1" s="521"/>
      <c r="QOL1" s="521"/>
      <c r="QOM1" s="521"/>
      <c r="QON1" s="521" t="s">
        <v>3333</v>
      </c>
      <c r="QOO1" s="521"/>
      <c r="QOP1" s="521"/>
      <c r="QOQ1" s="521"/>
      <c r="QOR1" s="521"/>
      <c r="QOS1" s="521" t="s">
        <v>3333</v>
      </c>
      <c r="QOT1" s="521"/>
      <c r="QOU1" s="521"/>
      <c r="QOV1" s="521"/>
      <c r="QOW1" s="521"/>
      <c r="QOX1" s="521" t="s">
        <v>3333</v>
      </c>
      <c r="QOY1" s="521"/>
      <c r="QOZ1" s="521"/>
      <c r="QPA1" s="521"/>
      <c r="QPB1" s="521"/>
      <c r="QPC1" s="521" t="s">
        <v>3333</v>
      </c>
      <c r="QPD1" s="521"/>
      <c r="QPE1" s="521"/>
      <c r="QPF1" s="521"/>
      <c r="QPG1" s="521"/>
      <c r="QPH1" s="521" t="s">
        <v>3333</v>
      </c>
      <c r="QPI1" s="521"/>
      <c r="QPJ1" s="521"/>
      <c r="QPK1" s="521"/>
      <c r="QPL1" s="521"/>
      <c r="QPM1" s="521" t="s">
        <v>3333</v>
      </c>
      <c r="QPN1" s="521"/>
      <c r="QPO1" s="521"/>
      <c r="QPP1" s="521"/>
      <c r="QPQ1" s="521"/>
      <c r="QPR1" s="521" t="s">
        <v>3333</v>
      </c>
      <c r="QPS1" s="521"/>
      <c r="QPT1" s="521"/>
      <c r="QPU1" s="521"/>
      <c r="QPV1" s="521"/>
      <c r="QPW1" s="521" t="s">
        <v>3333</v>
      </c>
      <c r="QPX1" s="521"/>
      <c r="QPY1" s="521"/>
      <c r="QPZ1" s="521"/>
      <c r="QQA1" s="521"/>
      <c r="QQB1" s="521" t="s">
        <v>3333</v>
      </c>
      <c r="QQC1" s="521"/>
      <c r="QQD1" s="521"/>
      <c r="QQE1" s="521"/>
      <c r="QQF1" s="521"/>
      <c r="QQG1" s="521" t="s">
        <v>3333</v>
      </c>
      <c r="QQH1" s="521"/>
      <c r="QQI1" s="521"/>
      <c r="QQJ1" s="521"/>
      <c r="QQK1" s="521"/>
      <c r="QQL1" s="521" t="s">
        <v>3333</v>
      </c>
      <c r="QQM1" s="521"/>
      <c r="QQN1" s="521"/>
      <c r="QQO1" s="521"/>
      <c r="QQP1" s="521"/>
      <c r="QQQ1" s="521" t="s">
        <v>3333</v>
      </c>
      <c r="QQR1" s="521"/>
      <c r="QQS1" s="521"/>
      <c r="QQT1" s="521"/>
      <c r="QQU1" s="521"/>
      <c r="QQV1" s="521" t="s">
        <v>3333</v>
      </c>
      <c r="QQW1" s="521"/>
      <c r="QQX1" s="521"/>
      <c r="QQY1" s="521"/>
      <c r="QQZ1" s="521"/>
      <c r="QRA1" s="521" t="s">
        <v>3333</v>
      </c>
      <c r="QRB1" s="521"/>
      <c r="QRC1" s="521"/>
      <c r="QRD1" s="521"/>
      <c r="QRE1" s="521"/>
      <c r="QRF1" s="521" t="s">
        <v>3333</v>
      </c>
      <c r="QRG1" s="521"/>
      <c r="QRH1" s="521"/>
      <c r="QRI1" s="521"/>
      <c r="QRJ1" s="521"/>
      <c r="QRK1" s="521" t="s">
        <v>3333</v>
      </c>
      <c r="QRL1" s="521"/>
      <c r="QRM1" s="521"/>
      <c r="QRN1" s="521"/>
      <c r="QRO1" s="521"/>
      <c r="QRP1" s="521" t="s">
        <v>3333</v>
      </c>
      <c r="QRQ1" s="521"/>
      <c r="QRR1" s="521"/>
      <c r="QRS1" s="521"/>
      <c r="QRT1" s="521"/>
      <c r="QRU1" s="521" t="s">
        <v>3333</v>
      </c>
      <c r="QRV1" s="521"/>
      <c r="QRW1" s="521"/>
      <c r="QRX1" s="521"/>
      <c r="QRY1" s="521"/>
      <c r="QRZ1" s="521" t="s">
        <v>3333</v>
      </c>
      <c r="QSA1" s="521"/>
      <c r="QSB1" s="521"/>
      <c r="QSC1" s="521"/>
      <c r="QSD1" s="521"/>
      <c r="QSE1" s="521" t="s">
        <v>3333</v>
      </c>
      <c r="QSF1" s="521"/>
      <c r="QSG1" s="521"/>
      <c r="QSH1" s="521"/>
      <c r="QSI1" s="521"/>
      <c r="QSJ1" s="521" t="s">
        <v>3333</v>
      </c>
      <c r="QSK1" s="521"/>
      <c r="QSL1" s="521"/>
      <c r="QSM1" s="521"/>
      <c r="QSN1" s="521"/>
      <c r="QSO1" s="521" t="s">
        <v>3333</v>
      </c>
      <c r="QSP1" s="521"/>
      <c r="QSQ1" s="521"/>
      <c r="QSR1" s="521"/>
      <c r="QSS1" s="521"/>
      <c r="QST1" s="521" t="s">
        <v>3333</v>
      </c>
      <c r="QSU1" s="521"/>
      <c r="QSV1" s="521"/>
      <c r="QSW1" s="521"/>
      <c r="QSX1" s="521"/>
      <c r="QSY1" s="521" t="s">
        <v>3333</v>
      </c>
      <c r="QSZ1" s="521"/>
      <c r="QTA1" s="521"/>
      <c r="QTB1" s="521"/>
      <c r="QTC1" s="521"/>
      <c r="QTD1" s="521" t="s">
        <v>3333</v>
      </c>
      <c r="QTE1" s="521"/>
      <c r="QTF1" s="521"/>
      <c r="QTG1" s="521"/>
      <c r="QTH1" s="521"/>
      <c r="QTI1" s="521" t="s">
        <v>3333</v>
      </c>
      <c r="QTJ1" s="521"/>
      <c r="QTK1" s="521"/>
      <c r="QTL1" s="521"/>
      <c r="QTM1" s="521"/>
      <c r="QTN1" s="521" t="s">
        <v>3333</v>
      </c>
      <c r="QTO1" s="521"/>
      <c r="QTP1" s="521"/>
      <c r="QTQ1" s="521"/>
      <c r="QTR1" s="521"/>
      <c r="QTS1" s="521" t="s">
        <v>3333</v>
      </c>
      <c r="QTT1" s="521"/>
      <c r="QTU1" s="521"/>
      <c r="QTV1" s="521"/>
      <c r="QTW1" s="521"/>
      <c r="QTX1" s="521" t="s">
        <v>3333</v>
      </c>
      <c r="QTY1" s="521"/>
      <c r="QTZ1" s="521"/>
      <c r="QUA1" s="521"/>
      <c r="QUB1" s="521"/>
      <c r="QUC1" s="521" t="s">
        <v>3333</v>
      </c>
      <c r="QUD1" s="521"/>
      <c r="QUE1" s="521"/>
      <c r="QUF1" s="521"/>
      <c r="QUG1" s="521"/>
      <c r="QUH1" s="521" t="s">
        <v>3333</v>
      </c>
      <c r="QUI1" s="521"/>
      <c r="QUJ1" s="521"/>
      <c r="QUK1" s="521"/>
      <c r="QUL1" s="521"/>
      <c r="QUM1" s="521" t="s">
        <v>3333</v>
      </c>
      <c r="QUN1" s="521"/>
      <c r="QUO1" s="521"/>
      <c r="QUP1" s="521"/>
      <c r="QUQ1" s="521"/>
      <c r="QUR1" s="521" t="s">
        <v>3333</v>
      </c>
      <c r="QUS1" s="521"/>
      <c r="QUT1" s="521"/>
      <c r="QUU1" s="521"/>
      <c r="QUV1" s="521"/>
      <c r="QUW1" s="521" t="s">
        <v>3333</v>
      </c>
      <c r="QUX1" s="521"/>
      <c r="QUY1" s="521"/>
      <c r="QUZ1" s="521"/>
      <c r="QVA1" s="521"/>
      <c r="QVB1" s="521" t="s">
        <v>3333</v>
      </c>
      <c r="QVC1" s="521"/>
      <c r="QVD1" s="521"/>
      <c r="QVE1" s="521"/>
      <c r="QVF1" s="521"/>
      <c r="QVG1" s="521" t="s">
        <v>3333</v>
      </c>
      <c r="QVH1" s="521"/>
      <c r="QVI1" s="521"/>
      <c r="QVJ1" s="521"/>
      <c r="QVK1" s="521"/>
      <c r="QVL1" s="521" t="s">
        <v>3333</v>
      </c>
      <c r="QVM1" s="521"/>
      <c r="QVN1" s="521"/>
      <c r="QVO1" s="521"/>
      <c r="QVP1" s="521"/>
      <c r="QVQ1" s="521" t="s">
        <v>3333</v>
      </c>
      <c r="QVR1" s="521"/>
      <c r="QVS1" s="521"/>
      <c r="QVT1" s="521"/>
      <c r="QVU1" s="521"/>
      <c r="QVV1" s="521" t="s">
        <v>3333</v>
      </c>
      <c r="QVW1" s="521"/>
      <c r="QVX1" s="521"/>
      <c r="QVY1" s="521"/>
      <c r="QVZ1" s="521"/>
      <c r="QWA1" s="521" t="s">
        <v>3333</v>
      </c>
      <c r="QWB1" s="521"/>
      <c r="QWC1" s="521"/>
      <c r="QWD1" s="521"/>
      <c r="QWE1" s="521"/>
      <c r="QWF1" s="521" t="s">
        <v>3333</v>
      </c>
      <c r="QWG1" s="521"/>
      <c r="QWH1" s="521"/>
      <c r="QWI1" s="521"/>
      <c r="QWJ1" s="521"/>
      <c r="QWK1" s="521" t="s">
        <v>3333</v>
      </c>
      <c r="QWL1" s="521"/>
      <c r="QWM1" s="521"/>
      <c r="QWN1" s="521"/>
      <c r="QWO1" s="521"/>
      <c r="QWP1" s="521" t="s">
        <v>3333</v>
      </c>
      <c r="QWQ1" s="521"/>
      <c r="QWR1" s="521"/>
      <c r="QWS1" s="521"/>
      <c r="QWT1" s="521"/>
      <c r="QWU1" s="521" t="s">
        <v>3333</v>
      </c>
      <c r="QWV1" s="521"/>
      <c r="QWW1" s="521"/>
      <c r="QWX1" s="521"/>
      <c r="QWY1" s="521"/>
      <c r="QWZ1" s="521" t="s">
        <v>3333</v>
      </c>
      <c r="QXA1" s="521"/>
      <c r="QXB1" s="521"/>
      <c r="QXC1" s="521"/>
      <c r="QXD1" s="521"/>
      <c r="QXE1" s="521" t="s">
        <v>3333</v>
      </c>
      <c r="QXF1" s="521"/>
      <c r="QXG1" s="521"/>
      <c r="QXH1" s="521"/>
      <c r="QXI1" s="521"/>
      <c r="QXJ1" s="521" t="s">
        <v>3333</v>
      </c>
      <c r="QXK1" s="521"/>
      <c r="QXL1" s="521"/>
      <c r="QXM1" s="521"/>
      <c r="QXN1" s="521"/>
      <c r="QXO1" s="521" t="s">
        <v>3333</v>
      </c>
      <c r="QXP1" s="521"/>
      <c r="QXQ1" s="521"/>
      <c r="QXR1" s="521"/>
      <c r="QXS1" s="521"/>
      <c r="QXT1" s="521" t="s">
        <v>3333</v>
      </c>
      <c r="QXU1" s="521"/>
      <c r="QXV1" s="521"/>
      <c r="QXW1" s="521"/>
      <c r="QXX1" s="521"/>
      <c r="QXY1" s="521" t="s">
        <v>3333</v>
      </c>
      <c r="QXZ1" s="521"/>
      <c r="QYA1" s="521"/>
      <c r="QYB1" s="521"/>
      <c r="QYC1" s="521"/>
      <c r="QYD1" s="521" t="s">
        <v>3333</v>
      </c>
      <c r="QYE1" s="521"/>
      <c r="QYF1" s="521"/>
      <c r="QYG1" s="521"/>
      <c r="QYH1" s="521"/>
      <c r="QYI1" s="521" t="s">
        <v>3333</v>
      </c>
      <c r="QYJ1" s="521"/>
      <c r="QYK1" s="521"/>
      <c r="QYL1" s="521"/>
      <c r="QYM1" s="521"/>
      <c r="QYN1" s="521" t="s">
        <v>3333</v>
      </c>
      <c r="QYO1" s="521"/>
      <c r="QYP1" s="521"/>
      <c r="QYQ1" s="521"/>
      <c r="QYR1" s="521"/>
      <c r="QYS1" s="521" t="s">
        <v>3333</v>
      </c>
      <c r="QYT1" s="521"/>
      <c r="QYU1" s="521"/>
      <c r="QYV1" s="521"/>
      <c r="QYW1" s="521"/>
      <c r="QYX1" s="521" t="s">
        <v>3333</v>
      </c>
      <c r="QYY1" s="521"/>
      <c r="QYZ1" s="521"/>
      <c r="QZA1" s="521"/>
      <c r="QZB1" s="521"/>
      <c r="QZC1" s="521" t="s">
        <v>3333</v>
      </c>
      <c r="QZD1" s="521"/>
      <c r="QZE1" s="521"/>
      <c r="QZF1" s="521"/>
      <c r="QZG1" s="521"/>
      <c r="QZH1" s="521" t="s">
        <v>3333</v>
      </c>
      <c r="QZI1" s="521"/>
      <c r="QZJ1" s="521"/>
      <c r="QZK1" s="521"/>
      <c r="QZL1" s="521"/>
      <c r="QZM1" s="521" t="s">
        <v>3333</v>
      </c>
      <c r="QZN1" s="521"/>
      <c r="QZO1" s="521"/>
      <c r="QZP1" s="521"/>
      <c r="QZQ1" s="521"/>
      <c r="QZR1" s="521" t="s">
        <v>3333</v>
      </c>
      <c r="QZS1" s="521"/>
      <c r="QZT1" s="521"/>
      <c r="QZU1" s="521"/>
      <c r="QZV1" s="521"/>
      <c r="QZW1" s="521" t="s">
        <v>3333</v>
      </c>
      <c r="QZX1" s="521"/>
      <c r="QZY1" s="521"/>
      <c r="QZZ1" s="521"/>
      <c r="RAA1" s="521"/>
      <c r="RAB1" s="521" t="s">
        <v>3333</v>
      </c>
      <c r="RAC1" s="521"/>
      <c r="RAD1" s="521"/>
      <c r="RAE1" s="521"/>
      <c r="RAF1" s="521"/>
      <c r="RAG1" s="521" t="s">
        <v>3333</v>
      </c>
      <c r="RAH1" s="521"/>
      <c r="RAI1" s="521"/>
      <c r="RAJ1" s="521"/>
      <c r="RAK1" s="521"/>
      <c r="RAL1" s="521" t="s">
        <v>3333</v>
      </c>
      <c r="RAM1" s="521"/>
      <c r="RAN1" s="521"/>
      <c r="RAO1" s="521"/>
      <c r="RAP1" s="521"/>
      <c r="RAQ1" s="521" t="s">
        <v>3333</v>
      </c>
      <c r="RAR1" s="521"/>
      <c r="RAS1" s="521"/>
      <c r="RAT1" s="521"/>
      <c r="RAU1" s="521"/>
      <c r="RAV1" s="521" t="s">
        <v>3333</v>
      </c>
      <c r="RAW1" s="521"/>
      <c r="RAX1" s="521"/>
      <c r="RAY1" s="521"/>
      <c r="RAZ1" s="521"/>
      <c r="RBA1" s="521" t="s">
        <v>3333</v>
      </c>
      <c r="RBB1" s="521"/>
      <c r="RBC1" s="521"/>
      <c r="RBD1" s="521"/>
      <c r="RBE1" s="521"/>
      <c r="RBF1" s="521" t="s">
        <v>3333</v>
      </c>
      <c r="RBG1" s="521"/>
      <c r="RBH1" s="521"/>
      <c r="RBI1" s="521"/>
      <c r="RBJ1" s="521"/>
      <c r="RBK1" s="521" t="s">
        <v>3333</v>
      </c>
      <c r="RBL1" s="521"/>
      <c r="RBM1" s="521"/>
      <c r="RBN1" s="521"/>
      <c r="RBO1" s="521"/>
      <c r="RBP1" s="521" t="s">
        <v>3333</v>
      </c>
      <c r="RBQ1" s="521"/>
      <c r="RBR1" s="521"/>
      <c r="RBS1" s="521"/>
      <c r="RBT1" s="521"/>
      <c r="RBU1" s="521" t="s">
        <v>3333</v>
      </c>
      <c r="RBV1" s="521"/>
      <c r="RBW1" s="521"/>
      <c r="RBX1" s="521"/>
      <c r="RBY1" s="521"/>
      <c r="RBZ1" s="521" t="s">
        <v>3333</v>
      </c>
      <c r="RCA1" s="521"/>
      <c r="RCB1" s="521"/>
      <c r="RCC1" s="521"/>
      <c r="RCD1" s="521"/>
      <c r="RCE1" s="521" t="s">
        <v>3333</v>
      </c>
      <c r="RCF1" s="521"/>
      <c r="RCG1" s="521"/>
      <c r="RCH1" s="521"/>
      <c r="RCI1" s="521"/>
      <c r="RCJ1" s="521" t="s">
        <v>3333</v>
      </c>
      <c r="RCK1" s="521"/>
      <c r="RCL1" s="521"/>
      <c r="RCM1" s="521"/>
      <c r="RCN1" s="521"/>
      <c r="RCO1" s="521" t="s">
        <v>3333</v>
      </c>
      <c r="RCP1" s="521"/>
      <c r="RCQ1" s="521"/>
      <c r="RCR1" s="521"/>
      <c r="RCS1" s="521"/>
      <c r="RCT1" s="521" t="s">
        <v>3333</v>
      </c>
      <c r="RCU1" s="521"/>
      <c r="RCV1" s="521"/>
      <c r="RCW1" s="521"/>
      <c r="RCX1" s="521"/>
      <c r="RCY1" s="521" t="s">
        <v>3333</v>
      </c>
      <c r="RCZ1" s="521"/>
      <c r="RDA1" s="521"/>
      <c r="RDB1" s="521"/>
      <c r="RDC1" s="521"/>
      <c r="RDD1" s="521" t="s">
        <v>3333</v>
      </c>
      <c r="RDE1" s="521"/>
      <c r="RDF1" s="521"/>
      <c r="RDG1" s="521"/>
      <c r="RDH1" s="521"/>
      <c r="RDI1" s="521" t="s">
        <v>3333</v>
      </c>
      <c r="RDJ1" s="521"/>
      <c r="RDK1" s="521"/>
      <c r="RDL1" s="521"/>
      <c r="RDM1" s="521"/>
      <c r="RDN1" s="521" t="s">
        <v>3333</v>
      </c>
      <c r="RDO1" s="521"/>
      <c r="RDP1" s="521"/>
      <c r="RDQ1" s="521"/>
      <c r="RDR1" s="521"/>
      <c r="RDS1" s="521" t="s">
        <v>3333</v>
      </c>
      <c r="RDT1" s="521"/>
      <c r="RDU1" s="521"/>
      <c r="RDV1" s="521"/>
      <c r="RDW1" s="521"/>
      <c r="RDX1" s="521" t="s">
        <v>3333</v>
      </c>
      <c r="RDY1" s="521"/>
      <c r="RDZ1" s="521"/>
      <c r="REA1" s="521"/>
      <c r="REB1" s="521"/>
      <c r="REC1" s="521" t="s">
        <v>3333</v>
      </c>
      <c r="RED1" s="521"/>
      <c r="REE1" s="521"/>
      <c r="REF1" s="521"/>
      <c r="REG1" s="521"/>
      <c r="REH1" s="521" t="s">
        <v>3333</v>
      </c>
      <c r="REI1" s="521"/>
      <c r="REJ1" s="521"/>
      <c r="REK1" s="521"/>
      <c r="REL1" s="521"/>
      <c r="REM1" s="521" t="s">
        <v>3333</v>
      </c>
      <c r="REN1" s="521"/>
      <c r="REO1" s="521"/>
      <c r="REP1" s="521"/>
      <c r="REQ1" s="521"/>
      <c r="RER1" s="521" t="s">
        <v>3333</v>
      </c>
      <c r="RES1" s="521"/>
      <c r="RET1" s="521"/>
      <c r="REU1" s="521"/>
      <c r="REV1" s="521"/>
      <c r="REW1" s="521" t="s">
        <v>3333</v>
      </c>
      <c r="REX1" s="521"/>
      <c r="REY1" s="521"/>
      <c r="REZ1" s="521"/>
      <c r="RFA1" s="521"/>
      <c r="RFB1" s="521" t="s">
        <v>3333</v>
      </c>
      <c r="RFC1" s="521"/>
      <c r="RFD1" s="521"/>
      <c r="RFE1" s="521"/>
      <c r="RFF1" s="521"/>
      <c r="RFG1" s="521" t="s">
        <v>3333</v>
      </c>
      <c r="RFH1" s="521"/>
      <c r="RFI1" s="521"/>
      <c r="RFJ1" s="521"/>
      <c r="RFK1" s="521"/>
      <c r="RFL1" s="521" t="s">
        <v>3333</v>
      </c>
      <c r="RFM1" s="521"/>
      <c r="RFN1" s="521"/>
      <c r="RFO1" s="521"/>
      <c r="RFP1" s="521"/>
      <c r="RFQ1" s="521" t="s">
        <v>3333</v>
      </c>
      <c r="RFR1" s="521"/>
      <c r="RFS1" s="521"/>
      <c r="RFT1" s="521"/>
      <c r="RFU1" s="521"/>
      <c r="RFV1" s="521" t="s">
        <v>3333</v>
      </c>
      <c r="RFW1" s="521"/>
      <c r="RFX1" s="521"/>
      <c r="RFY1" s="521"/>
      <c r="RFZ1" s="521"/>
      <c r="RGA1" s="521" t="s">
        <v>3333</v>
      </c>
      <c r="RGB1" s="521"/>
      <c r="RGC1" s="521"/>
      <c r="RGD1" s="521"/>
      <c r="RGE1" s="521"/>
      <c r="RGF1" s="521" t="s">
        <v>3333</v>
      </c>
      <c r="RGG1" s="521"/>
      <c r="RGH1" s="521"/>
      <c r="RGI1" s="521"/>
      <c r="RGJ1" s="521"/>
      <c r="RGK1" s="521" t="s">
        <v>3333</v>
      </c>
      <c r="RGL1" s="521"/>
      <c r="RGM1" s="521"/>
      <c r="RGN1" s="521"/>
      <c r="RGO1" s="521"/>
      <c r="RGP1" s="521" t="s">
        <v>3333</v>
      </c>
      <c r="RGQ1" s="521"/>
      <c r="RGR1" s="521"/>
      <c r="RGS1" s="521"/>
      <c r="RGT1" s="521"/>
      <c r="RGU1" s="521" t="s">
        <v>3333</v>
      </c>
      <c r="RGV1" s="521"/>
      <c r="RGW1" s="521"/>
      <c r="RGX1" s="521"/>
      <c r="RGY1" s="521"/>
      <c r="RGZ1" s="521" t="s">
        <v>3333</v>
      </c>
      <c r="RHA1" s="521"/>
      <c r="RHB1" s="521"/>
      <c r="RHC1" s="521"/>
      <c r="RHD1" s="521"/>
      <c r="RHE1" s="521" t="s">
        <v>3333</v>
      </c>
      <c r="RHF1" s="521"/>
      <c r="RHG1" s="521"/>
      <c r="RHH1" s="521"/>
      <c r="RHI1" s="521"/>
      <c r="RHJ1" s="521" t="s">
        <v>3333</v>
      </c>
      <c r="RHK1" s="521"/>
      <c r="RHL1" s="521"/>
      <c r="RHM1" s="521"/>
      <c r="RHN1" s="521"/>
      <c r="RHO1" s="521" t="s">
        <v>3333</v>
      </c>
      <c r="RHP1" s="521"/>
      <c r="RHQ1" s="521"/>
      <c r="RHR1" s="521"/>
      <c r="RHS1" s="521"/>
      <c r="RHT1" s="521" t="s">
        <v>3333</v>
      </c>
      <c r="RHU1" s="521"/>
      <c r="RHV1" s="521"/>
      <c r="RHW1" s="521"/>
      <c r="RHX1" s="521"/>
      <c r="RHY1" s="521" t="s">
        <v>3333</v>
      </c>
      <c r="RHZ1" s="521"/>
      <c r="RIA1" s="521"/>
      <c r="RIB1" s="521"/>
      <c r="RIC1" s="521"/>
      <c r="RID1" s="521" t="s">
        <v>3333</v>
      </c>
      <c r="RIE1" s="521"/>
      <c r="RIF1" s="521"/>
      <c r="RIG1" s="521"/>
      <c r="RIH1" s="521"/>
      <c r="RII1" s="521" t="s">
        <v>3333</v>
      </c>
      <c r="RIJ1" s="521"/>
      <c r="RIK1" s="521"/>
      <c r="RIL1" s="521"/>
      <c r="RIM1" s="521"/>
      <c r="RIN1" s="521" t="s">
        <v>3333</v>
      </c>
      <c r="RIO1" s="521"/>
      <c r="RIP1" s="521"/>
      <c r="RIQ1" s="521"/>
      <c r="RIR1" s="521"/>
      <c r="RIS1" s="521" t="s">
        <v>3333</v>
      </c>
      <c r="RIT1" s="521"/>
      <c r="RIU1" s="521"/>
      <c r="RIV1" s="521"/>
      <c r="RIW1" s="521"/>
      <c r="RIX1" s="521" t="s">
        <v>3333</v>
      </c>
      <c r="RIY1" s="521"/>
      <c r="RIZ1" s="521"/>
      <c r="RJA1" s="521"/>
      <c r="RJB1" s="521"/>
      <c r="RJC1" s="521" t="s">
        <v>3333</v>
      </c>
      <c r="RJD1" s="521"/>
      <c r="RJE1" s="521"/>
      <c r="RJF1" s="521"/>
      <c r="RJG1" s="521"/>
      <c r="RJH1" s="521" t="s">
        <v>3333</v>
      </c>
      <c r="RJI1" s="521"/>
      <c r="RJJ1" s="521"/>
      <c r="RJK1" s="521"/>
      <c r="RJL1" s="521"/>
      <c r="RJM1" s="521" t="s">
        <v>3333</v>
      </c>
      <c r="RJN1" s="521"/>
      <c r="RJO1" s="521"/>
      <c r="RJP1" s="521"/>
      <c r="RJQ1" s="521"/>
      <c r="RJR1" s="521" t="s">
        <v>3333</v>
      </c>
      <c r="RJS1" s="521"/>
      <c r="RJT1" s="521"/>
      <c r="RJU1" s="521"/>
      <c r="RJV1" s="521"/>
      <c r="RJW1" s="521" t="s">
        <v>3333</v>
      </c>
      <c r="RJX1" s="521"/>
      <c r="RJY1" s="521"/>
      <c r="RJZ1" s="521"/>
      <c r="RKA1" s="521"/>
      <c r="RKB1" s="521" t="s">
        <v>3333</v>
      </c>
      <c r="RKC1" s="521"/>
      <c r="RKD1" s="521"/>
      <c r="RKE1" s="521"/>
      <c r="RKF1" s="521"/>
      <c r="RKG1" s="521" t="s">
        <v>3333</v>
      </c>
      <c r="RKH1" s="521"/>
      <c r="RKI1" s="521"/>
      <c r="RKJ1" s="521"/>
      <c r="RKK1" s="521"/>
      <c r="RKL1" s="521" t="s">
        <v>3333</v>
      </c>
      <c r="RKM1" s="521"/>
      <c r="RKN1" s="521"/>
      <c r="RKO1" s="521"/>
      <c r="RKP1" s="521"/>
      <c r="RKQ1" s="521" t="s">
        <v>3333</v>
      </c>
      <c r="RKR1" s="521"/>
      <c r="RKS1" s="521"/>
      <c r="RKT1" s="521"/>
      <c r="RKU1" s="521"/>
      <c r="RKV1" s="521" t="s">
        <v>3333</v>
      </c>
      <c r="RKW1" s="521"/>
      <c r="RKX1" s="521"/>
      <c r="RKY1" s="521"/>
      <c r="RKZ1" s="521"/>
      <c r="RLA1" s="521" t="s">
        <v>3333</v>
      </c>
      <c r="RLB1" s="521"/>
      <c r="RLC1" s="521"/>
      <c r="RLD1" s="521"/>
      <c r="RLE1" s="521"/>
      <c r="RLF1" s="521" t="s">
        <v>3333</v>
      </c>
      <c r="RLG1" s="521"/>
      <c r="RLH1" s="521"/>
      <c r="RLI1" s="521"/>
      <c r="RLJ1" s="521"/>
      <c r="RLK1" s="521" t="s">
        <v>3333</v>
      </c>
      <c r="RLL1" s="521"/>
      <c r="RLM1" s="521"/>
      <c r="RLN1" s="521"/>
      <c r="RLO1" s="521"/>
      <c r="RLP1" s="521" t="s">
        <v>3333</v>
      </c>
      <c r="RLQ1" s="521"/>
      <c r="RLR1" s="521"/>
      <c r="RLS1" s="521"/>
      <c r="RLT1" s="521"/>
      <c r="RLU1" s="521" t="s">
        <v>3333</v>
      </c>
      <c r="RLV1" s="521"/>
      <c r="RLW1" s="521"/>
      <c r="RLX1" s="521"/>
      <c r="RLY1" s="521"/>
      <c r="RLZ1" s="521" t="s">
        <v>3333</v>
      </c>
      <c r="RMA1" s="521"/>
      <c r="RMB1" s="521"/>
      <c r="RMC1" s="521"/>
      <c r="RMD1" s="521"/>
      <c r="RME1" s="521" t="s">
        <v>3333</v>
      </c>
      <c r="RMF1" s="521"/>
      <c r="RMG1" s="521"/>
      <c r="RMH1" s="521"/>
      <c r="RMI1" s="521"/>
      <c r="RMJ1" s="521" t="s">
        <v>3333</v>
      </c>
      <c r="RMK1" s="521"/>
      <c r="RML1" s="521"/>
      <c r="RMM1" s="521"/>
      <c r="RMN1" s="521"/>
      <c r="RMO1" s="521" t="s">
        <v>3333</v>
      </c>
      <c r="RMP1" s="521"/>
      <c r="RMQ1" s="521"/>
      <c r="RMR1" s="521"/>
      <c r="RMS1" s="521"/>
      <c r="RMT1" s="521" t="s">
        <v>3333</v>
      </c>
      <c r="RMU1" s="521"/>
      <c r="RMV1" s="521"/>
      <c r="RMW1" s="521"/>
      <c r="RMX1" s="521"/>
      <c r="RMY1" s="521" t="s">
        <v>3333</v>
      </c>
      <c r="RMZ1" s="521"/>
      <c r="RNA1" s="521"/>
      <c r="RNB1" s="521"/>
      <c r="RNC1" s="521"/>
      <c r="RND1" s="521" t="s">
        <v>3333</v>
      </c>
      <c r="RNE1" s="521"/>
      <c r="RNF1" s="521"/>
      <c r="RNG1" s="521"/>
      <c r="RNH1" s="521"/>
      <c r="RNI1" s="521" t="s">
        <v>3333</v>
      </c>
      <c r="RNJ1" s="521"/>
      <c r="RNK1" s="521"/>
      <c r="RNL1" s="521"/>
      <c r="RNM1" s="521"/>
      <c r="RNN1" s="521" t="s">
        <v>3333</v>
      </c>
      <c r="RNO1" s="521"/>
      <c r="RNP1" s="521"/>
      <c r="RNQ1" s="521"/>
      <c r="RNR1" s="521"/>
      <c r="RNS1" s="521" t="s">
        <v>3333</v>
      </c>
      <c r="RNT1" s="521"/>
      <c r="RNU1" s="521"/>
      <c r="RNV1" s="521"/>
      <c r="RNW1" s="521"/>
      <c r="RNX1" s="521" t="s">
        <v>3333</v>
      </c>
      <c r="RNY1" s="521"/>
      <c r="RNZ1" s="521"/>
      <c r="ROA1" s="521"/>
      <c r="ROB1" s="521"/>
      <c r="ROC1" s="521" t="s">
        <v>3333</v>
      </c>
      <c r="ROD1" s="521"/>
      <c r="ROE1" s="521"/>
      <c r="ROF1" s="521"/>
      <c r="ROG1" s="521"/>
      <c r="ROH1" s="521" t="s">
        <v>3333</v>
      </c>
      <c r="ROI1" s="521"/>
      <c r="ROJ1" s="521"/>
      <c r="ROK1" s="521"/>
      <c r="ROL1" s="521"/>
      <c r="ROM1" s="521" t="s">
        <v>3333</v>
      </c>
      <c r="RON1" s="521"/>
      <c r="ROO1" s="521"/>
      <c r="ROP1" s="521"/>
      <c r="ROQ1" s="521"/>
      <c r="ROR1" s="521" t="s">
        <v>3333</v>
      </c>
      <c r="ROS1" s="521"/>
      <c r="ROT1" s="521"/>
      <c r="ROU1" s="521"/>
      <c r="ROV1" s="521"/>
      <c r="ROW1" s="521" t="s">
        <v>3333</v>
      </c>
      <c r="ROX1" s="521"/>
      <c r="ROY1" s="521"/>
      <c r="ROZ1" s="521"/>
      <c r="RPA1" s="521"/>
      <c r="RPB1" s="521" t="s">
        <v>3333</v>
      </c>
      <c r="RPC1" s="521"/>
      <c r="RPD1" s="521"/>
      <c r="RPE1" s="521"/>
      <c r="RPF1" s="521"/>
      <c r="RPG1" s="521" t="s">
        <v>3333</v>
      </c>
      <c r="RPH1" s="521"/>
      <c r="RPI1" s="521"/>
      <c r="RPJ1" s="521"/>
      <c r="RPK1" s="521"/>
      <c r="RPL1" s="521" t="s">
        <v>3333</v>
      </c>
      <c r="RPM1" s="521"/>
      <c r="RPN1" s="521"/>
      <c r="RPO1" s="521"/>
      <c r="RPP1" s="521"/>
      <c r="RPQ1" s="521" t="s">
        <v>3333</v>
      </c>
      <c r="RPR1" s="521"/>
      <c r="RPS1" s="521"/>
      <c r="RPT1" s="521"/>
      <c r="RPU1" s="521"/>
      <c r="RPV1" s="521" t="s">
        <v>3333</v>
      </c>
      <c r="RPW1" s="521"/>
      <c r="RPX1" s="521"/>
      <c r="RPY1" s="521"/>
      <c r="RPZ1" s="521"/>
      <c r="RQA1" s="521" t="s">
        <v>3333</v>
      </c>
      <c r="RQB1" s="521"/>
      <c r="RQC1" s="521"/>
      <c r="RQD1" s="521"/>
      <c r="RQE1" s="521"/>
      <c r="RQF1" s="521" t="s">
        <v>3333</v>
      </c>
      <c r="RQG1" s="521"/>
      <c r="RQH1" s="521"/>
      <c r="RQI1" s="521"/>
      <c r="RQJ1" s="521"/>
      <c r="RQK1" s="521" t="s">
        <v>3333</v>
      </c>
      <c r="RQL1" s="521"/>
      <c r="RQM1" s="521"/>
      <c r="RQN1" s="521"/>
      <c r="RQO1" s="521"/>
      <c r="RQP1" s="521" t="s">
        <v>3333</v>
      </c>
      <c r="RQQ1" s="521"/>
      <c r="RQR1" s="521"/>
      <c r="RQS1" s="521"/>
      <c r="RQT1" s="521"/>
      <c r="RQU1" s="521" t="s">
        <v>3333</v>
      </c>
      <c r="RQV1" s="521"/>
      <c r="RQW1" s="521"/>
      <c r="RQX1" s="521"/>
      <c r="RQY1" s="521"/>
      <c r="RQZ1" s="521" t="s">
        <v>3333</v>
      </c>
      <c r="RRA1" s="521"/>
      <c r="RRB1" s="521"/>
      <c r="RRC1" s="521"/>
      <c r="RRD1" s="521"/>
      <c r="RRE1" s="521" t="s">
        <v>3333</v>
      </c>
      <c r="RRF1" s="521"/>
      <c r="RRG1" s="521"/>
      <c r="RRH1" s="521"/>
      <c r="RRI1" s="521"/>
      <c r="RRJ1" s="521" t="s">
        <v>3333</v>
      </c>
      <c r="RRK1" s="521"/>
      <c r="RRL1" s="521"/>
      <c r="RRM1" s="521"/>
      <c r="RRN1" s="521"/>
      <c r="RRO1" s="521" t="s">
        <v>3333</v>
      </c>
      <c r="RRP1" s="521"/>
      <c r="RRQ1" s="521"/>
      <c r="RRR1" s="521"/>
      <c r="RRS1" s="521"/>
      <c r="RRT1" s="521" t="s">
        <v>3333</v>
      </c>
      <c r="RRU1" s="521"/>
      <c r="RRV1" s="521"/>
      <c r="RRW1" s="521"/>
      <c r="RRX1" s="521"/>
      <c r="RRY1" s="521" t="s">
        <v>3333</v>
      </c>
      <c r="RRZ1" s="521"/>
      <c r="RSA1" s="521"/>
      <c r="RSB1" s="521"/>
      <c r="RSC1" s="521"/>
      <c r="RSD1" s="521" t="s">
        <v>3333</v>
      </c>
      <c r="RSE1" s="521"/>
      <c r="RSF1" s="521"/>
      <c r="RSG1" s="521"/>
      <c r="RSH1" s="521"/>
      <c r="RSI1" s="521" t="s">
        <v>3333</v>
      </c>
      <c r="RSJ1" s="521"/>
      <c r="RSK1" s="521"/>
      <c r="RSL1" s="521"/>
      <c r="RSM1" s="521"/>
      <c r="RSN1" s="521" t="s">
        <v>3333</v>
      </c>
      <c r="RSO1" s="521"/>
      <c r="RSP1" s="521"/>
      <c r="RSQ1" s="521"/>
      <c r="RSR1" s="521"/>
      <c r="RSS1" s="521" t="s">
        <v>3333</v>
      </c>
      <c r="RST1" s="521"/>
      <c r="RSU1" s="521"/>
      <c r="RSV1" s="521"/>
      <c r="RSW1" s="521"/>
      <c r="RSX1" s="521" t="s">
        <v>3333</v>
      </c>
      <c r="RSY1" s="521"/>
      <c r="RSZ1" s="521"/>
      <c r="RTA1" s="521"/>
      <c r="RTB1" s="521"/>
      <c r="RTC1" s="521" t="s">
        <v>3333</v>
      </c>
      <c r="RTD1" s="521"/>
      <c r="RTE1" s="521"/>
      <c r="RTF1" s="521"/>
      <c r="RTG1" s="521"/>
      <c r="RTH1" s="521" t="s">
        <v>3333</v>
      </c>
      <c r="RTI1" s="521"/>
      <c r="RTJ1" s="521"/>
      <c r="RTK1" s="521"/>
      <c r="RTL1" s="521"/>
      <c r="RTM1" s="521" t="s">
        <v>3333</v>
      </c>
      <c r="RTN1" s="521"/>
      <c r="RTO1" s="521"/>
      <c r="RTP1" s="521"/>
      <c r="RTQ1" s="521"/>
      <c r="RTR1" s="521" t="s">
        <v>3333</v>
      </c>
      <c r="RTS1" s="521"/>
      <c r="RTT1" s="521"/>
      <c r="RTU1" s="521"/>
      <c r="RTV1" s="521"/>
      <c r="RTW1" s="521" t="s">
        <v>3333</v>
      </c>
      <c r="RTX1" s="521"/>
      <c r="RTY1" s="521"/>
      <c r="RTZ1" s="521"/>
      <c r="RUA1" s="521"/>
      <c r="RUB1" s="521" t="s">
        <v>3333</v>
      </c>
      <c r="RUC1" s="521"/>
      <c r="RUD1" s="521"/>
      <c r="RUE1" s="521"/>
      <c r="RUF1" s="521"/>
      <c r="RUG1" s="521" t="s">
        <v>3333</v>
      </c>
      <c r="RUH1" s="521"/>
      <c r="RUI1" s="521"/>
      <c r="RUJ1" s="521"/>
      <c r="RUK1" s="521"/>
      <c r="RUL1" s="521" t="s">
        <v>3333</v>
      </c>
      <c r="RUM1" s="521"/>
      <c r="RUN1" s="521"/>
      <c r="RUO1" s="521"/>
      <c r="RUP1" s="521"/>
      <c r="RUQ1" s="521" t="s">
        <v>3333</v>
      </c>
      <c r="RUR1" s="521"/>
      <c r="RUS1" s="521"/>
      <c r="RUT1" s="521"/>
      <c r="RUU1" s="521"/>
      <c r="RUV1" s="521" t="s">
        <v>3333</v>
      </c>
      <c r="RUW1" s="521"/>
      <c r="RUX1" s="521"/>
      <c r="RUY1" s="521"/>
      <c r="RUZ1" s="521"/>
      <c r="RVA1" s="521" t="s">
        <v>3333</v>
      </c>
      <c r="RVB1" s="521"/>
      <c r="RVC1" s="521"/>
      <c r="RVD1" s="521"/>
      <c r="RVE1" s="521"/>
      <c r="RVF1" s="521" t="s">
        <v>3333</v>
      </c>
      <c r="RVG1" s="521"/>
      <c r="RVH1" s="521"/>
      <c r="RVI1" s="521"/>
      <c r="RVJ1" s="521"/>
      <c r="RVK1" s="521" t="s">
        <v>3333</v>
      </c>
      <c r="RVL1" s="521"/>
      <c r="RVM1" s="521"/>
      <c r="RVN1" s="521"/>
      <c r="RVO1" s="521"/>
      <c r="RVP1" s="521" t="s">
        <v>3333</v>
      </c>
      <c r="RVQ1" s="521"/>
      <c r="RVR1" s="521"/>
      <c r="RVS1" s="521"/>
      <c r="RVT1" s="521"/>
      <c r="RVU1" s="521" t="s">
        <v>3333</v>
      </c>
      <c r="RVV1" s="521"/>
      <c r="RVW1" s="521"/>
      <c r="RVX1" s="521"/>
      <c r="RVY1" s="521"/>
      <c r="RVZ1" s="521" t="s">
        <v>3333</v>
      </c>
      <c r="RWA1" s="521"/>
      <c r="RWB1" s="521"/>
      <c r="RWC1" s="521"/>
      <c r="RWD1" s="521"/>
      <c r="RWE1" s="521" t="s">
        <v>3333</v>
      </c>
      <c r="RWF1" s="521"/>
      <c r="RWG1" s="521"/>
      <c r="RWH1" s="521"/>
      <c r="RWI1" s="521"/>
      <c r="RWJ1" s="521" t="s">
        <v>3333</v>
      </c>
      <c r="RWK1" s="521"/>
      <c r="RWL1" s="521"/>
      <c r="RWM1" s="521"/>
      <c r="RWN1" s="521"/>
      <c r="RWO1" s="521" t="s">
        <v>3333</v>
      </c>
      <c r="RWP1" s="521"/>
      <c r="RWQ1" s="521"/>
      <c r="RWR1" s="521"/>
      <c r="RWS1" s="521"/>
      <c r="RWT1" s="521" t="s">
        <v>3333</v>
      </c>
      <c r="RWU1" s="521"/>
      <c r="RWV1" s="521"/>
      <c r="RWW1" s="521"/>
      <c r="RWX1" s="521"/>
      <c r="RWY1" s="521" t="s">
        <v>3333</v>
      </c>
      <c r="RWZ1" s="521"/>
      <c r="RXA1" s="521"/>
      <c r="RXB1" s="521"/>
      <c r="RXC1" s="521"/>
      <c r="RXD1" s="521" t="s">
        <v>3333</v>
      </c>
      <c r="RXE1" s="521"/>
      <c r="RXF1" s="521"/>
      <c r="RXG1" s="521"/>
      <c r="RXH1" s="521"/>
      <c r="RXI1" s="521" t="s">
        <v>3333</v>
      </c>
      <c r="RXJ1" s="521"/>
      <c r="RXK1" s="521"/>
      <c r="RXL1" s="521"/>
      <c r="RXM1" s="521"/>
      <c r="RXN1" s="521" t="s">
        <v>3333</v>
      </c>
      <c r="RXO1" s="521"/>
      <c r="RXP1" s="521"/>
      <c r="RXQ1" s="521"/>
      <c r="RXR1" s="521"/>
      <c r="RXS1" s="521" t="s">
        <v>3333</v>
      </c>
      <c r="RXT1" s="521"/>
      <c r="RXU1" s="521"/>
      <c r="RXV1" s="521"/>
      <c r="RXW1" s="521"/>
      <c r="RXX1" s="521" t="s">
        <v>3333</v>
      </c>
      <c r="RXY1" s="521"/>
      <c r="RXZ1" s="521"/>
      <c r="RYA1" s="521"/>
      <c r="RYB1" s="521"/>
      <c r="RYC1" s="521" t="s">
        <v>3333</v>
      </c>
      <c r="RYD1" s="521"/>
      <c r="RYE1" s="521"/>
      <c r="RYF1" s="521"/>
      <c r="RYG1" s="521"/>
      <c r="RYH1" s="521" t="s">
        <v>3333</v>
      </c>
      <c r="RYI1" s="521"/>
      <c r="RYJ1" s="521"/>
      <c r="RYK1" s="521"/>
      <c r="RYL1" s="521"/>
      <c r="RYM1" s="521" t="s">
        <v>3333</v>
      </c>
      <c r="RYN1" s="521"/>
      <c r="RYO1" s="521"/>
      <c r="RYP1" s="521"/>
      <c r="RYQ1" s="521"/>
      <c r="RYR1" s="521" t="s">
        <v>3333</v>
      </c>
      <c r="RYS1" s="521"/>
      <c r="RYT1" s="521"/>
      <c r="RYU1" s="521"/>
      <c r="RYV1" s="521"/>
      <c r="RYW1" s="521" t="s">
        <v>3333</v>
      </c>
      <c r="RYX1" s="521"/>
      <c r="RYY1" s="521"/>
      <c r="RYZ1" s="521"/>
      <c r="RZA1" s="521"/>
      <c r="RZB1" s="521" t="s">
        <v>3333</v>
      </c>
      <c r="RZC1" s="521"/>
      <c r="RZD1" s="521"/>
      <c r="RZE1" s="521"/>
      <c r="RZF1" s="521"/>
      <c r="RZG1" s="521" t="s">
        <v>3333</v>
      </c>
      <c r="RZH1" s="521"/>
      <c r="RZI1" s="521"/>
      <c r="RZJ1" s="521"/>
      <c r="RZK1" s="521"/>
      <c r="RZL1" s="521" t="s">
        <v>3333</v>
      </c>
      <c r="RZM1" s="521"/>
      <c r="RZN1" s="521"/>
      <c r="RZO1" s="521"/>
      <c r="RZP1" s="521"/>
      <c r="RZQ1" s="521" t="s">
        <v>3333</v>
      </c>
      <c r="RZR1" s="521"/>
      <c r="RZS1" s="521"/>
      <c r="RZT1" s="521"/>
      <c r="RZU1" s="521"/>
      <c r="RZV1" s="521" t="s">
        <v>3333</v>
      </c>
      <c r="RZW1" s="521"/>
      <c r="RZX1" s="521"/>
      <c r="RZY1" s="521"/>
      <c r="RZZ1" s="521"/>
      <c r="SAA1" s="521" t="s">
        <v>3333</v>
      </c>
      <c r="SAB1" s="521"/>
      <c r="SAC1" s="521"/>
      <c r="SAD1" s="521"/>
      <c r="SAE1" s="521"/>
      <c r="SAF1" s="521" t="s">
        <v>3333</v>
      </c>
      <c r="SAG1" s="521"/>
      <c r="SAH1" s="521"/>
      <c r="SAI1" s="521"/>
      <c r="SAJ1" s="521"/>
      <c r="SAK1" s="521" t="s">
        <v>3333</v>
      </c>
      <c r="SAL1" s="521"/>
      <c r="SAM1" s="521"/>
      <c r="SAN1" s="521"/>
      <c r="SAO1" s="521"/>
      <c r="SAP1" s="521" t="s">
        <v>3333</v>
      </c>
      <c r="SAQ1" s="521"/>
      <c r="SAR1" s="521"/>
      <c r="SAS1" s="521"/>
      <c r="SAT1" s="521"/>
      <c r="SAU1" s="521" t="s">
        <v>3333</v>
      </c>
      <c r="SAV1" s="521"/>
      <c r="SAW1" s="521"/>
      <c r="SAX1" s="521"/>
      <c r="SAY1" s="521"/>
      <c r="SAZ1" s="521" t="s">
        <v>3333</v>
      </c>
      <c r="SBA1" s="521"/>
      <c r="SBB1" s="521"/>
      <c r="SBC1" s="521"/>
      <c r="SBD1" s="521"/>
      <c r="SBE1" s="521" t="s">
        <v>3333</v>
      </c>
      <c r="SBF1" s="521"/>
      <c r="SBG1" s="521"/>
      <c r="SBH1" s="521"/>
      <c r="SBI1" s="521"/>
      <c r="SBJ1" s="521" t="s">
        <v>3333</v>
      </c>
      <c r="SBK1" s="521"/>
      <c r="SBL1" s="521"/>
      <c r="SBM1" s="521"/>
      <c r="SBN1" s="521"/>
      <c r="SBO1" s="521" t="s">
        <v>3333</v>
      </c>
      <c r="SBP1" s="521"/>
      <c r="SBQ1" s="521"/>
      <c r="SBR1" s="521"/>
      <c r="SBS1" s="521"/>
      <c r="SBT1" s="521" t="s">
        <v>3333</v>
      </c>
      <c r="SBU1" s="521"/>
      <c r="SBV1" s="521"/>
      <c r="SBW1" s="521"/>
      <c r="SBX1" s="521"/>
      <c r="SBY1" s="521" t="s">
        <v>3333</v>
      </c>
      <c r="SBZ1" s="521"/>
      <c r="SCA1" s="521"/>
      <c r="SCB1" s="521"/>
      <c r="SCC1" s="521"/>
      <c r="SCD1" s="521" t="s">
        <v>3333</v>
      </c>
      <c r="SCE1" s="521"/>
      <c r="SCF1" s="521"/>
      <c r="SCG1" s="521"/>
      <c r="SCH1" s="521"/>
      <c r="SCI1" s="521" t="s">
        <v>3333</v>
      </c>
      <c r="SCJ1" s="521"/>
      <c r="SCK1" s="521"/>
      <c r="SCL1" s="521"/>
      <c r="SCM1" s="521"/>
      <c r="SCN1" s="521" t="s">
        <v>3333</v>
      </c>
      <c r="SCO1" s="521"/>
      <c r="SCP1" s="521"/>
      <c r="SCQ1" s="521"/>
      <c r="SCR1" s="521"/>
      <c r="SCS1" s="521" t="s">
        <v>3333</v>
      </c>
      <c r="SCT1" s="521"/>
      <c r="SCU1" s="521"/>
      <c r="SCV1" s="521"/>
      <c r="SCW1" s="521"/>
      <c r="SCX1" s="521" t="s">
        <v>3333</v>
      </c>
      <c r="SCY1" s="521"/>
      <c r="SCZ1" s="521"/>
      <c r="SDA1" s="521"/>
      <c r="SDB1" s="521"/>
      <c r="SDC1" s="521" t="s">
        <v>3333</v>
      </c>
      <c r="SDD1" s="521"/>
      <c r="SDE1" s="521"/>
      <c r="SDF1" s="521"/>
      <c r="SDG1" s="521"/>
      <c r="SDH1" s="521" t="s">
        <v>3333</v>
      </c>
      <c r="SDI1" s="521"/>
      <c r="SDJ1" s="521"/>
      <c r="SDK1" s="521"/>
      <c r="SDL1" s="521"/>
      <c r="SDM1" s="521" t="s">
        <v>3333</v>
      </c>
      <c r="SDN1" s="521"/>
      <c r="SDO1" s="521"/>
      <c r="SDP1" s="521"/>
      <c r="SDQ1" s="521"/>
      <c r="SDR1" s="521" t="s">
        <v>3333</v>
      </c>
      <c r="SDS1" s="521"/>
      <c r="SDT1" s="521"/>
      <c r="SDU1" s="521"/>
      <c r="SDV1" s="521"/>
      <c r="SDW1" s="521" t="s">
        <v>3333</v>
      </c>
      <c r="SDX1" s="521"/>
      <c r="SDY1" s="521"/>
      <c r="SDZ1" s="521"/>
      <c r="SEA1" s="521"/>
      <c r="SEB1" s="521" t="s">
        <v>3333</v>
      </c>
      <c r="SEC1" s="521"/>
      <c r="SED1" s="521"/>
      <c r="SEE1" s="521"/>
      <c r="SEF1" s="521"/>
      <c r="SEG1" s="521" t="s">
        <v>3333</v>
      </c>
      <c r="SEH1" s="521"/>
      <c r="SEI1" s="521"/>
      <c r="SEJ1" s="521"/>
      <c r="SEK1" s="521"/>
      <c r="SEL1" s="521" t="s">
        <v>3333</v>
      </c>
      <c r="SEM1" s="521"/>
      <c r="SEN1" s="521"/>
      <c r="SEO1" s="521"/>
      <c r="SEP1" s="521"/>
      <c r="SEQ1" s="521" t="s">
        <v>3333</v>
      </c>
      <c r="SER1" s="521"/>
      <c r="SES1" s="521"/>
      <c r="SET1" s="521"/>
      <c r="SEU1" s="521"/>
      <c r="SEV1" s="521" t="s">
        <v>3333</v>
      </c>
      <c r="SEW1" s="521"/>
      <c r="SEX1" s="521"/>
      <c r="SEY1" s="521"/>
      <c r="SEZ1" s="521"/>
      <c r="SFA1" s="521" t="s">
        <v>3333</v>
      </c>
      <c r="SFB1" s="521"/>
      <c r="SFC1" s="521"/>
      <c r="SFD1" s="521"/>
      <c r="SFE1" s="521"/>
      <c r="SFF1" s="521" t="s">
        <v>3333</v>
      </c>
      <c r="SFG1" s="521"/>
      <c r="SFH1" s="521"/>
      <c r="SFI1" s="521"/>
      <c r="SFJ1" s="521"/>
      <c r="SFK1" s="521" t="s">
        <v>3333</v>
      </c>
      <c r="SFL1" s="521"/>
      <c r="SFM1" s="521"/>
      <c r="SFN1" s="521"/>
      <c r="SFO1" s="521"/>
      <c r="SFP1" s="521" t="s">
        <v>3333</v>
      </c>
      <c r="SFQ1" s="521"/>
      <c r="SFR1" s="521"/>
      <c r="SFS1" s="521"/>
      <c r="SFT1" s="521"/>
      <c r="SFU1" s="521" t="s">
        <v>3333</v>
      </c>
      <c r="SFV1" s="521"/>
      <c r="SFW1" s="521"/>
      <c r="SFX1" s="521"/>
      <c r="SFY1" s="521"/>
      <c r="SFZ1" s="521" t="s">
        <v>3333</v>
      </c>
      <c r="SGA1" s="521"/>
      <c r="SGB1" s="521"/>
      <c r="SGC1" s="521"/>
      <c r="SGD1" s="521"/>
      <c r="SGE1" s="521" t="s">
        <v>3333</v>
      </c>
      <c r="SGF1" s="521"/>
      <c r="SGG1" s="521"/>
      <c r="SGH1" s="521"/>
      <c r="SGI1" s="521"/>
      <c r="SGJ1" s="521" t="s">
        <v>3333</v>
      </c>
      <c r="SGK1" s="521"/>
      <c r="SGL1" s="521"/>
      <c r="SGM1" s="521"/>
      <c r="SGN1" s="521"/>
      <c r="SGO1" s="521" t="s">
        <v>3333</v>
      </c>
      <c r="SGP1" s="521"/>
      <c r="SGQ1" s="521"/>
      <c r="SGR1" s="521"/>
      <c r="SGS1" s="521"/>
      <c r="SGT1" s="521" t="s">
        <v>3333</v>
      </c>
      <c r="SGU1" s="521"/>
      <c r="SGV1" s="521"/>
      <c r="SGW1" s="521"/>
      <c r="SGX1" s="521"/>
      <c r="SGY1" s="521" t="s">
        <v>3333</v>
      </c>
      <c r="SGZ1" s="521"/>
      <c r="SHA1" s="521"/>
      <c r="SHB1" s="521"/>
      <c r="SHC1" s="521"/>
      <c r="SHD1" s="521" t="s">
        <v>3333</v>
      </c>
      <c r="SHE1" s="521"/>
      <c r="SHF1" s="521"/>
      <c r="SHG1" s="521"/>
      <c r="SHH1" s="521"/>
      <c r="SHI1" s="521" t="s">
        <v>3333</v>
      </c>
      <c r="SHJ1" s="521"/>
      <c r="SHK1" s="521"/>
      <c r="SHL1" s="521"/>
      <c r="SHM1" s="521"/>
      <c r="SHN1" s="521" t="s">
        <v>3333</v>
      </c>
      <c r="SHO1" s="521"/>
      <c r="SHP1" s="521"/>
      <c r="SHQ1" s="521"/>
      <c r="SHR1" s="521"/>
      <c r="SHS1" s="521" t="s">
        <v>3333</v>
      </c>
      <c r="SHT1" s="521"/>
      <c r="SHU1" s="521"/>
      <c r="SHV1" s="521"/>
      <c r="SHW1" s="521"/>
      <c r="SHX1" s="521" t="s">
        <v>3333</v>
      </c>
      <c r="SHY1" s="521"/>
      <c r="SHZ1" s="521"/>
      <c r="SIA1" s="521"/>
      <c r="SIB1" s="521"/>
      <c r="SIC1" s="521" t="s">
        <v>3333</v>
      </c>
      <c r="SID1" s="521"/>
      <c r="SIE1" s="521"/>
      <c r="SIF1" s="521"/>
      <c r="SIG1" s="521"/>
      <c r="SIH1" s="521" t="s">
        <v>3333</v>
      </c>
      <c r="SII1" s="521"/>
      <c r="SIJ1" s="521"/>
      <c r="SIK1" s="521"/>
      <c r="SIL1" s="521"/>
      <c r="SIM1" s="521" t="s">
        <v>3333</v>
      </c>
      <c r="SIN1" s="521"/>
      <c r="SIO1" s="521"/>
      <c r="SIP1" s="521"/>
      <c r="SIQ1" s="521"/>
      <c r="SIR1" s="521" t="s">
        <v>3333</v>
      </c>
      <c r="SIS1" s="521"/>
      <c r="SIT1" s="521"/>
      <c r="SIU1" s="521"/>
      <c r="SIV1" s="521"/>
      <c r="SIW1" s="521" t="s">
        <v>3333</v>
      </c>
      <c r="SIX1" s="521"/>
      <c r="SIY1" s="521"/>
      <c r="SIZ1" s="521"/>
      <c r="SJA1" s="521"/>
      <c r="SJB1" s="521" t="s">
        <v>3333</v>
      </c>
      <c r="SJC1" s="521"/>
      <c r="SJD1" s="521"/>
      <c r="SJE1" s="521"/>
      <c r="SJF1" s="521"/>
      <c r="SJG1" s="521" t="s">
        <v>3333</v>
      </c>
      <c r="SJH1" s="521"/>
      <c r="SJI1" s="521"/>
      <c r="SJJ1" s="521"/>
      <c r="SJK1" s="521"/>
      <c r="SJL1" s="521" t="s">
        <v>3333</v>
      </c>
      <c r="SJM1" s="521"/>
      <c r="SJN1" s="521"/>
      <c r="SJO1" s="521"/>
      <c r="SJP1" s="521"/>
      <c r="SJQ1" s="521" t="s">
        <v>3333</v>
      </c>
      <c r="SJR1" s="521"/>
      <c r="SJS1" s="521"/>
      <c r="SJT1" s="521"/>
      <c r="SJU1" s="521"/>
      <c r="SJV1" s="521" t="s">
        <v>3333</v>
      </c>
      <c r="SJW1" s="521"/>
      <c r="SJX1" s="521"/>
      <c r="SJY1" s="521"/>
      <c r="SJZ1" s="521"/>
      <c r="SKA1" s="521" t="s">
        <v>3333</v>
      </c>
      <c r="SKB1" s="521"/>
      <c r="SKC1" s="521"/>
      <c r="SKD1" s="521"/>
      <c r="SKE1" s="521"/>
      <c r="SKF1" s="521" t="s">
        <v>3333</v>
      </c>
      <c r="SKG1" s="521"/>
      <c r="SKH1" s="521"/>
      <c r="SKI1" s="521"/>
      <c r="SKJ1" s="521"/>
      <c r="SKK1" s="521" t="s">
        <v>3333</v>
      </c>
      <c r="SKL1" s="521"/>
      <c r="SKM1" s="521"/>
      <c r="SKN1" s="521"/>
      <c r="SKO1" s="521"/>
      <c r="SKP1" s="521" t="s">
        <v>3333</v>
      </c>
      <c r="SKQ1" s="521"/>
      <c r="SKR1" s="521"/>
      <c r="SKS1" s="521"/>
      <c r="SKT1" s="521"/>
      <c r="SKU1" s="521" t="s">
        <v>3333</v>
      </c>
      <c r="SKV1" s="521"/>
      <c r="SKW1" s="521"/>
      <c r="SKX1" s="521"/>
      <c r="SKY1" s="521"/>
      <c r="SKZ1" s="521" t="s">
        <v>3333</v>
      </c>
      <c r="SLA1" s="521"/>
      <c r="SLB1" s="521"/>
      <c r="SLC1" s="521"/>
      <c r="SLD1" s="521"/>
      <c r="SLE1" s="521" t="s">
        <v>3333</v>
      </c>
      <c r="SLF1" s="521"/>
      <c r="SLG1" s="521"/>
      <c r="SLH1" s="521"/>
      <c r="SLI1" s="521"/>
      <c r="SLJ1" s="521" t="s">
        <v>3333</v>
      </c>
      <c r="SLK1" s="521"/>
      <c r="SLL1" s="521"/>
      <c r="SLM1" s="521"/>
      <c r="SLN1" s="521"/>
      <c r="SLO1" s="521" t="s">
        <v>3333</v>
      </c>
      <c r="SLP1" s="521"/>
      <c r="SLQ1" s="521"/>
      <c r="SLR1" s="521"/>
      <c r="SLS1" s="521"/>
      <c r="SLT1" s="521" t="s">
        <v>3333</v>
      </c>
      <c r="SLU1" s="521"/>
      <c r="SLV1" s="521"/>
      <c r="SLW1" s="521"/>
      <c r="SLX1" s="521"/>
      <c r="SLY1" s="521" t="s">
        <v>3333</v>
      </c>
      <c r="SLZ1" s="521"/>
      <c r="SMA1" s="521"/>
      <c r="SMB1" s="521"/>
      <c r="SMC1" s="521"/>
      <c r="SMD1" s="521" t="s">
        <v>3333</v>
      </c>
      <c r="SME1" s="521"/>
      <c r="SMF1" s="521"/>
      <c r="SMG1" s="521"/>
      <c r="SMH1" s="521"/>
      <c r="SMI1" s="521" t="s">
        <v>3333</v>
      </c>
      <c r="SMJ1" s="521"/>
      <c r="SMK1" s="521"/>
      <c r="SML1" s="521"/>
      <c r="SMM1" s="521"/>
      <c r="SMN1" s="521" t="s">
        <v>3333</v>
      </c>
      <c r="SMO1" s="521"/>
      <c r="SMP1" s="521"/>
      <c r="SMQ1" s="521"/>
      <c r="SMR1" s="521"/>
      <c r="SMS1" s="521" t="s">
        <v>3333</v>
      </c>
      <c r="SMT1" s="521"/>
      <c r="SMU1" s="521"/>
      <c r="SMV1" s="521"/>
      <c r="SMW1" s="521"/>
      <c r="SMX1" s="521" t="s">
        <v>3333</v>
      </c>
      <c r="SMY1" s="521"/>
      <c r="SMZ1" s="521"/>
      <c r="SNA1" s="521"/>
      <c r="SNB1" s="521"/>
      <c r="SNC1" s="521" t="s">
        <v>3333</v>
      </c>
      <c r="SND1" s="521"/>
      <c r="SNE1" s="521"/>
      <c r="SNF1" s="521"/>
      <c r="SNG1" s="521"/>
      <c r="SNH1" s="521" t="s">
        <v>3333</v>
      </c>
      <c r="SNI1" s="521"/>
      <c r="SNJ1" s="521"/>
      <c r="SNK1" s="521"/>
      <c r="SNL1" s="521"/>
      <c r="SNM1" s="521" t="s">
        <v>3333</v>
      </c>
      <c r="SNN1" s="521"/>
      <c r="SNO1" s="521"/>
      <c r="SNP1" s="521"/>
      <c r="SNQ1" s="521"/>
      <c r="SNR1" s="521" t="s">
        <v>3333</v>
      </c>
      <c r="SNS1" s="521"/>
      <c r="SNT1" s="521"/>
      <c r="SNU1" s="521"/>
      <c r="SNV1" s="521"/>
      <c r="SNW1" s="521" t="s">
        <v>3333</v>
      </c>
      <c r="SNX1" s="521"/>
      <c r="SNY1" s="521"/>
      <c r="SNZ1" s="521"/>
      <c r="SOA1" s="521"/>
      <c r="SOB1" s="521" t="s">
        <v>3333</v>
      </c>
      <c r="SOC1" s="521"/>
      <c r="SOD1" s="521"/>
      <c r="SOE1" s="521"/>
      <c r="SOF1" s="521"/>
      <c r="SOG1" s="521" t="s">
        <v>3333</v>
      </c>
      <c r="SOH1" s="521"/>
      <c r="SOI1" s="521"/>
      <c r="SOJ1" s="521"/>
      <c r="SOK1" s="521"/>
      <c r="SOL1" s="521" t="s">
        <v>3333</v>
      </c>
      <c r="SOM1" s="521"/>
      <c r="SON1" s="521"/>
      <c r="SOO1" s="521"/>
      <c r="SOP1" s="521"/>
      <c r="SOQ1" s="521" t="s">
        <v>3333</v>
      </c>
      <c r="SOR1" s="521"/>
      <c r="SOS1" s="521"/>
      <c r="SOT1" s="521"/>
      <c r="SOU1" s="521"/>
      <c r="SOV1" s="521" t="s">
        <v>3333</v>
      </c>
      <c r="SOW1" s="521"/>
      <c r="SOX1" s="521"/>
      <c r="SOY1" s="521"/>
      <c r="SOZ1" s="521"/>
      <c r="SPA1" s="521" t="s">
        <v>3333</v>
      </c>
      <c r="SPB1" s="521"/>
      <c r="SPC1" s="521"/>
      <c r="SPD1" s="521"/>
      <c r="SPE1" s="521"/>
      <c r="SPF1" s="521" t="s">
        <v>3333</v>
      </c>
      <c r="SPG1" s="521"/>
      <c r="SPH1" s="521"/>
      <c r="SPI1" s="521"/>
      <c r="SPJ1" s="521"/>
      <c r="SPK1" s="521" t="s">
        <v>3333</v>
      </c>
      <c r="SPL1" s="521"/>
      <c r="SPM1" s="521"/>
      <c r="SPN1" s="521"/>
      <c r="SPO1" s="521"/>
      <c r="SPP1" s="521" t="s">
        <v>3333</v>
      </c>
      <c r="SPQ1" s="521"/>
      <c r="SPR1" s="521"/>
      <c r="SPS1" s="521"/>
      <c r="SPT1" s="521"/>
      <c r="SPU1" s="521" t="s">
        <v>3333</v>
      </c>
      <c r="SPV1" s="521"/>
      <c r="SPW1" s="521"/>
      <c r="SPX1" s="521"/>
      <c r="SPY1" s="521"/>
      <c r="SPZ1" s="521" t="s">
        <v>3333</v>
      </c>
      <c r="SQA1" s="521"/>
      <c r="SQB1" s="521"/>
      <c r="SQC1" s="521"/>
      <c r="SQD1" s="521"/>
      <c r="SQE1" s="521" t="s">
        <v>3333</v>
      </c>
      <c r="SQF1" s="521"/>
      <c r="SQG1" s="521"/>
      <c r="SQH1" s="521"/>
      <c r="SQI1" s="521"/>
      <c r="SQJ1" s="521" t="s">
        <v>3333</v>
      </c>
      <c r="SQK1" s="521"/>
      <c r="SQL1" s="521"/>
      <c r="SQM1" s="521"/>
      <c r="SQN1" s="521"/>
      <c r="SQO1" s="521" t="s">
        <v>3333</v>
      </c>
      <c r="SQP1" s="521"/>
      <c r="SQQ1" s="521"/>
      <c r="SQR1" s="521"/>
      <c r="SQS1" s="521"/>
      <c r="SQT1" s="521" t="s">
        <v>3333</v>
      </c>
      <c r="SQU1" s="521"/>
      <c r="SQV1" s="521"/>
      <c r="SQW1" s="521"/>
      <c r="SQX1" s="521"/>
      <c r="SQY1" s="521" t="s">
        <v>3333</v>
      </c>
      <c r="SQZ1" s="521"/>
      <c r="SRA1" s="521"/>
      <c r="SRB1" s="521"/>
      <c r="SRC1" s="521"/>
      <c r="SRD1" s="521" t="s">
        <v>3333</v>
      </c>
      <c r="SRE1" s="521"/>
      <c r="SRF1" s="521"/>
      <c r="SRG1" s="521"/>
      <c r="SRH1" s="521"/>
      <c r="SRI1" s="521" t="s">
        <v>3333</v>
      </c>
      <c r="SRJ1" s="521"/>
      <c r="SRK1" s="521"/>
      <c r="SRL1" s="521"/>
      <c r="SRM1" s="521"/>
      <c r="SRN1" s="521" t="s">
        <v>3333</v>
      </c>
      <c r="SRO1" s="521"/>
      <c r="SRP1" s="521"/>
      <c r="SRQ1" s="521"/>
      <c r="SRR1" s="521"/>
      <c r="SRS1" s="521" t="s">
        <v>3333</v>
      </c>
      <c r="SRT1" s="521"/>
      <c r="SRU1" s="521"/>
      <c r="SRV1" s="521"/>
      <c r="SRW1" s="521"/>
      <c r="SRX1" s="521" t="s">
        <v>3333</v>
      </c>
      <c r="SRY1" s="521"/>
      <c r="SRZ1" s="521"/>
      <c r="SSA1" s="521"/>
      <c r="SSB1" s="521"/>
      <c r="SSC1" s="521" t="s">
        <v>3333</v>
      </c>
      <c r="SSD1" s="521"/>
      <c r="SSE1" s="521"/>
      <c r="SSF1" s="521"/>
      <c r="SSG1" s="521"/>
      <c r="SSH1" s="521" t="s">
        <v>3333</v>
      </c>
      <c r="SSI1" s="521"/>
      <c r="SSJ1" s="521"/>
      <c r="SSK1" s="521"/>
      <c r="SSL1" s="521"/>
      <c r="SSM1" s="521" t="s">
        <v>3333</v>
      </c>
      <c r="SSN1" s="521"/>
      <c r="SSO1" s="521"/>
      <c r="SSP1" s="521"/>
      <c r="SSQ1" s="521"/>
      <c r="SSR1" s="521" t="s">
        <v>3333</v>
      </c>
      <c r="SSS1" s="521"/>
      <c r="SST1" s="521"/>
      <c r="SSU1" s="521"/>
      <c r="SSV1" s="521"/>
      <c r="SSW1" s="521" t="s">
        <v>3333</v>
      </c>
      <c r="SSX1" s="521"/>
      <c r="SSY1" s="521"/>
      <c r="SSZ1" s="521"/>
      <c r="STA1" s="521"/>
      <c r="STB1" s="521" t="s">
        <v>3333</v>
      </c>
      <c r="STC1" s="521"/>
      <c r="STD1" s="521"/>
      <c r="STE1" s="521"/>
      <c r="STF1" s="521"/>
      <c r="STG1" s="521" t="s">
        <v>3333</v>
      </c>
      <c r="STH1" s="521"/>
      <c r="STI1" s="521"/>
      <c r="STJ1" s="521"/>
      <c r="STK1" s="521"/>
      <c r="STL1" s="521" t="s">
        <v>3333</v>
      </c>
      <c r="STM1" s="521"/>
      <c r="STN1" s="521"/>
      <c r="STO1" s="521"/>
      <c r="STP1" s="521"/>
      <c r="STQ1" s="521" t="s">
        <v>3333</v>
      </c>
      <c r="STR1" s="521"/>
      <c r="STS1" s="521"/>
      <c r="STT1" s="521"/>
      <c r="STU1" s="521"/>
      <c r="STV1" s="521" t="s">
        <v>3333</v>
      </c>
      <c r="STW1" s="521"/>
      <c r="STX1" s="521"/>
      <c r="STY1" s="521"/>
      <c r="STZ1" s="521"/>
      <c r="SUA1" s="521" t="s">
        <v>3333</v>
      </c>
      <c r="SUB1" s="521"/>
      <c r="SUC1" s="521"/>
      <c r="SUD1" s="521"/>
      <c r="SUE1" s="521"/>
      <c r="SUF1" s="521" t="s">
        <v>3333</v>
      </c>
      <c r="SUG1" s="521"/>
      <c r="SUH1" s="521"/>
      <c r="SUI1" s="521"/>
      <c r="SUJ1" s="521"/>
      <c r="SUK1" s="521" t="s">
        <v>3333</v>
      </c>
      <c r="SUL1" s="521"/>
      <c r="SUM1" s="521"/>
      <c r="SUN1" s="521"/>
      <c r="SUO1" s="521"/>
      <c r="SUP1" s="521" t="s">
        <v>3333</v>
      </c>
      <c r="SUQ1" s="521"/>
      <c r="SUR1" s="521"/>
      <c r="SUS1" s="521"/>
      <c r="SUT1" s="521"/>
      <c r="SUU1" s="521" t="s">
        <v>3333</v>
      </c>
      <c r="SUV1" s="521"/>
      <c r="SUW1" s="521"/>
      <c r="SUX1" s="521"/>
      <c r="SUY1" s="521"/>
      <c r="SUZ1" s="521" t="s">
        <v>3333</v>
      </c>
      <c r="SVA1" s="521"/>
      <c r="SVB1" s="521"/>
      <c r="SVC1" s="521"/>
      <c r="SVD1" s="521"/>
      <c r="SVE1" s="521" t="s">
        <v>3333</v>
      </c>
      <c r="SVF1" s="521"/>
      <c r="SVG1" s="521"/>
      <c r="SVH1" s="521"/>
      <c r="SVI1" s="521"/>
      <c r="SVJ1" s="521" t="s">
        <v>3333</v>
      </c>
      <c r="SVK1" s="521"/>
      <c r="SVL1" s="521"/>
      <c r="SVM1" s="521"/>
      <c r="SVN1" s="521"/>
      <c r="SVO1" s="521" t="s">
        <v>3333</v>
      </c>
      <c r="SVP1" s="521"/>
      <c r="SVQ1" s="521"/>
      <c r="SVR1" s="521"/>
      <c r="SVS1" s="521"/>
      <c r="SVT1" s="521" t="s">
        <v>3333</v>
      </c>
      <c r="SVU1" s="521"/>
      <c r="SVV1" s="521"/>
      <c r="SVW1" s="521"/>
      <c r="SVX1" s="521"/>
      <c r="SVY1" s="521" t="s">
        <v>3333</v>
      </c>
      <c r="SVZ1" s="521"/>
      <c r="SWA1" s="521"/>
      <c r="SWB1" s="521"/>
      <c r="SWC1" s="521"/>
      <c r="SWD1" s="521" t="s">
        <v>3333</v>
      </c>
      <c r="SWE1" s="521"/>
      <c r="SWF1" s="521"/>
      <c r="SWG1" s="521"/>
      <c r="SWH1" s="521"/>
      <c r="SWI1" s="521" t="s">
        <v>3333</v>
      </c>
      <c r="SWJ1" s="521"/>
      <c r="SWK1" s="521"/>
      <c r="SWL1" s="521"/>
      <c r="SWM1" s="521"/>
      <c r="SWN1" s="521" t="s">
        <v>3333</v>
      </c>
      <c r="SWO1" s="521"/>
      <c r="SWP1" s="521"/>
      <c r="SWQ1" s="521"/>
      <c r="SWR1" s="521"/>
      <c r="SWS1" s="521" t="s">
        <v>3333</v>
      </c>
      <c r="SWT1" s="521"/>
      <c r="SWU1" s="521"/>
      <c r="SWV1" s="521"/>
      <c r="SWW1" s="521"/>
      <c r="SWX1" s="521" t="s">
        <v>3333</v>
      </c>
      <c r="SWY1" s="521"/>
      <c r="SWZ1" s="521"/>
      <c r="SXA1" s="521"/>
      <c r="SXB1" s="521"/>
      <c r="SXC1" s="521" t="s">
        <v>3333</v>
      </c>
      <c r="SXD1" s="521"/>
      <c r="SXE1" s="521"/>
      <c r="SXF1" s="521"/>
      <c r="SXG1" s="521"/>
      <c r="SXH1" s="521" t="s">
        <v>3333</v>
      </c>
      <c r="SXI1" s="521"/>
      <c r="SXJ1" s="521"/>
      <c r="SXK1" s="521"/>
      <c r="SXL1" s="521"/>
      <c r="SXM1" s="521" t="s">
        <v>3333</v>
      </c>
      <c r="SXN1" s="521"/>
      <c r="SXO1" s="521"/>
      <c r="SXP1" s="521"/>
      <c r="SXQ1" s="521"/>
      <c r="SXR1" s="521" t="s">
        <v>3333</v>
      </c>
      <c r="SXS1" s="521"/>
      <c r="SXT1" s="521"/>
      <c r="SXU1" s="521"/>
      <c r="SXV1" s="521"/>
      <c r="SXW1" s="521" t="s">
        <v>3333</v>
      </c>
      <c r="SXX1" s="521"/>
      <c r="SXY1" s="521"/>
      <c r="SXZ1" s="521"/>
      <c r="SYA1" s="521"/>
      <c r="SYB1" s="521" t="s">
        <v>3333</v>
      </c>
      <c r="SYC1" s="521"/>
      <c r="SYD1" s="521"/>
      <c r="SYE1" s="521"/>
      <c r="SYF1" s="521"/>
      <c r="SYG1" s="521" t="s">
        <v>3333</v>
      </c>
      <c r="SYH1" s="521"/>
      <c r="SYI1" s="521"/>
      <c r="SYJ1" s="521"/>
      <c r="SYK1" s="521"/>
      <c r="SYL1" s="521" t="s">
        <v>3333</v>
      </c>
      <c r="SYM1" s="521"/>
      <c r="SYN1" s="521"/>
      <c r="SYO1" s="521"/>
      <c r="SYP1" s="521"/>
      <c r="SYQ1" s="521" t="s">
        <v>3333</v>
      </c>
      <c r="SYR1" s="521"/>
      <c r="SYS1" s="521"/>
      <c r="SYT1" s="521"/>
      <c r="SYU1" s="521"/>
      <c r="SYV1" s="521" t="s">
        <v>3333</v>
      </c>
      <c r="SYW1" s="521"/>
      <c r="SYX1" s="521"/>
      <c r="SYY1" s="521"/>
      <c r="SYZ1" s="521"/>
      <c r="SZA1" s="521" t="s">
        <v>3333</v>
      </c>
      <c r="SZB1" s="521"/>
      <c r="SZC1" s="521"/>
      <c r="SZD1" s="521"/>
      <c r="SZE1" s="521"/>
      <c r="SZF1" s="521" t="s">
        <v>3333</v>
      </c>
      <c r="SZG1" s="521"/>
      <c r="SZH1" s="521"/>
      <c r="SZI1" s="521"/>
      <c r="SZJ1" s="521"/>
      <c r="SZK1" s="521" t="s">
        <v>3333</v>
      </c>
      <c r="SZL1" s="521"/>
      <c r="SZM1" s="521"/>
      <c r="SZN1" s="521"/>
      <c r="SZO1" s="521"/>
      <c r="SZP1" s="521" t="s">
        <v>3333</v>
      </c>
      <c r="SZQ1" s="521"/>
      <c r="SZR1" s="521"/>
      <c r="SZS1" s="521"/>
      <c r="SZT1" s="521"/>
      <c r="SZU1" s="521" t="s">
        <v>3333</v>
      </c>
      <c r="SZV1" s="521"/>
      <c r="SZW1" s="521"/>
      <c r="SZX1" s="521"/>
      <c r="SZY1" s="521"/>
      <c r="SZZ1" s="521" t="s">
        <v>3333</v>
      </c>
      <c r="TAA1" s="521"/>
      <c r="TAB1" s="521"/>
      <c r="TAC1" s="521"/>
      <c r="TAD1" s="521"/>
      <c r="TAE1" s="521" t="s">
        <v>3333</v>
      </c>
      <c r="TAF1" s="521"/>
      <c r="TAG1" s="521"/>
      <c r="TAH1" s="521"/>
      <c r="TAI1" s="521"/>
      <c r="TAJ1" s="521" t="s">
        <v>3333</v>
      </c>
      <c r="TAK1" s="521"/>
      <c r="TAL1" s="521"/>
      <c r="TAM1" s="521"/>
      <c r="TAN1" s="521"/>
      <c r="TAO1" s="521" t="s">
        <v>3333</v>
      </c>
      <c r="TAP1" s="521"/>
      <c r="TAQ1" s="521"/>
      <c r="TAR1" s="521"/>
      <c r="TAS1" s="521"/>
      <c r="TAT1" s="521" t="s">
        <v>3333</v>
      </c>
      <c r="TAU1" s="521"/>
      <c r="TAV1" s="521"/>
      <c r="TAW1" s="521"/>
      <c r="TAX1" s="521"/>
      <c r="TAY1" s="521" t="s">
        <v>3333</v>
      </c>
      <c r="TAZ1" s="521"/>
      <c r="TBA1" s="521"/>
      <c r="TBB1" s="521"/>
      <c r="TBC1" s="521"/>
      <c r="TBD1" s="521" t="s">
        <v>3333</v>
      </c>
      <c r="TBE1" s="521"/>
      <c r="TBF1" s="521"/>
      <c r="TBG1" s="521"/>
      <c r="TBH1" s="521"/>
      <c r="TBI1" s="521" t="s">
        <v>3333</v>
      </c>
      <c r="TBJ1" s="521"/>
      <c r="TBK1" s="521"/>
      <c r="TBL1" s="521"/>
      <c r="TBM1" s="521"/>
      <c r="TBN1" s="521" t="s">
        <v>3333</v>
      </c>
      <c r="TBO1" s="521"/>
      <c r="TBP1" s="521"/>
      <c r="TBQ1" s="521"/>
      <c r="TBR1" s="521"/>
      <c r="TBS1" s="521" t="s">
        <v>3333</v>
      </c>
      <c r="TBT1" s="521"/>
      <c r="TBU1" s="521"/>
      <c r="TBV1" s="521"/>
      <c r="TBW1" s="521"/>
      <c r="TBX1" s="521" t="s">
        <v>3333</v>
      </c>
      <c r="TBY1" s="521"/>
      <c r="TBZ1" s="521"/>
      <c r="TCA1" s="521"/>
      <c r="TCB1" s="521"/>
      <c r="TCC1" s="521" t="s">
        <v>3333</v>
      </c>
      <c r="TCD1" s="521"/>
      <c r="TCE1" s="521"/>
      <c r="TCF1" s="521"/>
      <c r="TCG1" s="521"/>
      <c r="TCH1" s="521" t="s">
        <v>3333</v>
      </c>
      <c r="TCI1" s="521"/>
      <c r="TCJ1" s="521"/>
      <c r="TCK1" s="521"/>
      <c r="TCL1" s="521"/>
      <c r="TCM1" s="521" t="s">
        <v>3333</v>
      </c>
      <c r="TCN1" s="521"/>
      <c r="TCO1" s="521"/>
      <c r="TCP1" s="521"/>
      <c r="TCQ1" s="521"/>
      <c r="TCR1" s="521" t="s">
        <v>3333</v>
      </c>
      <c r="TCS1" s="521"/>
      <c r="TCT1" s="521"/>
      <c r="TCU1" s="521"/>
      <c r="TCV1" s="521"/>
      <c r="TCW1" s="521" t="s">
        <v>3333</v>
      </c>
      <c r="TCX1" s="521"/>
      <c r="TCY1" s="521"/>
      <c r="TCZ1" s="521"/>
      <c r="TDA1" s="521"/>
      <c r="TDB1" s="521" t="s">
        <v>3333</v>
      </c>
      <c r="TDC1" s="521"/>
      <c r="TDD1" s="521"/>
      <c r="TDE1" s="521"/>
      <c r="TDF1" s="521"/>
      <c r="TDG1" s="521" t="s">
        <v>3333</v>
      </c>
      <c r="TDH1" s="521"/>
      <c r="TDI1" s="521"/>
      <c r="TDJ1" s="521"/>
      <c r="TDK1" s="521"/>
      <c r="TDL1" s="521" t="s">
        <v>3333</v>
      </c>
      <c r="TDM1" s="521"/>
      <c r="TDN1" s="521"/>
      <c r="TDO1" s="521"/>
      <c r="TDP1" s="521"/>
      <c r="TDQ1" s="521" t="s">
        <v>3333</v>
      </c>
      <c r="TDR1" s="521"/>
      <c r="TDS1" s="521"/>
      <c r="TDT1" s="521"/>
      <c r="TDU1" s="521"/>
      <c r="TDV1" s="521" t="s">
        <v>3333</v>
      </c>
      <c r="TDW1" s="521"/>
      <c r="TDX1" s="521"/>
      <c r="TDY1" s="521"/>
      <c r="TDZ1" s="521"/>
      <c r="TEA1" s="521" t="s">
        <v>3333</v>
      </c>
      <c r="TEB1" s="521"/>
      <c r="TEC1" s="521"/>
      <c r="TED1" s="521"/>
      <c r="TEE1" s="521"/>
      <c r="TEF1" s="521" t="s">
        <v>3333</v>
      </c>
      <c r="TEG1" s="521"/>
      <c r="TEH1" s="521"/>
      <c r="TEI1" s="521"/>
      <c r="TEJ1" s="521"/>
      <c r="TEK1" s="521" t="s">
        <v>3333</v>
      </c>
      <c r="TEL1" s="521"/>
      <c r="TEM1" s="521"/>
      <c r="TEN1" s="521"/>
      <c r="TEO1" s="521"/>
      <c r="TEP1" s="521" t="s">
        <v>3333</v>
      </c>
      <c r="TEQ1" s="521"/>
      <c r="TER1" s="521"/>
      <c r="TES1" s="521"/>
      <c r="TET1" s="521"/>
      <c r="TEU1" s="521" t="s">
        <v>3333</v>
      </c>
      <c r="TEV1" s="521"/>
      <c r="TEW1" s="521"/>
      <c r="TEX1" s="521"/>
      <c r="TEY1" s="521"/>
      <c r="TEZ1" s="521" t="s">
        <v>3333</v>
      </c>
      <c r="TFA1" s="521"/>
      <c r="TFB1" s="521"/>
      <c r="TFC1" s="521"/>
      <c r="TFD1" s="521"/>
      <c r="TFE1" s="521" t="s">
        <v>3333</v>
      </c>
      <c r="TFF1" s="521"/>
      <c r="TFG1" s="521"/>
      <c r="TFH1" s="521"/>
      <c r="TFI1" s="521"/>
      <c r="TFJ1" s="521" t="s">
        <v>3333</v>
      </c>
      <c r="TFK1" s="521"/>
      <c r="TFL1" s="521"/>
      <c r="TFM1" s="521"/>
      <c r="TFN1" s="521"/>
      <c r="TFO1" s="521" t="s">
        <v>3333</v>
      </c>
      <c r="TFP1" s="521"/>
      <c r="TFQ1" s="521"/>
      <c r="TFR1" s="521"/>
      <c r="TFS1" s="521"/>
      <c r="TFT1" s="521" t="s">
        <v>3333</v>
      </c>
      <c r="TFU1" s="521"/>
      <c r="TFV1" s="521"/>
      <c r="TFW1" s="521"/>
      <c r="TFX1" s="521"/>
      <c r="TFY1" s="521" t="s">
        <v>3333</v>
      </c>
      <c r="TFZ1" s="521"/>
      <c r="TGA1" s="521"/>
      <c r="TGB1" s="521"/>
      <c r="TGC1" s="521"/>
      <c r="TGD1" s="521" t="s">
        <v>3333</v>
      </c>
      <c r="TGE1" s="521"/>
      <c r="TGF1" s="521"/>
      <c r="TGG1" s="521"/>
      <c r="TGH1" s="521"/>
      <c r="TGI1" s="521" t="s">
        <v>3333</v>
      </c>
      <c r="TGJ1" s="521"/>
      <c r="TGK1" s="521"/>
      <c r="TGL1" s="521"/>
      <c r="TGM1" s="521"/>
      <c r="TGN1" s="521" t="s">
        <v>3333</v>
      </c>
      <c r="TGO1" s="521"/>
      <c r="TGP1" s="521"/>
      <c r="TGQ1" s="521"/>
      <c r="TGR1" s="521"/>
      <c r="TGS1" s="521" t="s">
        <v>3333</v>
      </c>
      <c r="TGT1" s="521"/>
      <c r="TGU1" s="521"/>
      <c r="TGV1" s="521"/>
      <c r="TGW1" s="521"/>
      <c r="TGX1" s="521" t="s">
        <v>3333</v>
      </c>
      <c r="TGY1" s="521"/>
      <c r="TGZ1" s="521"/>
      <c r="THA1" s="521"/>
      <c r="THB1" s="521"/>
      <c r="THC1" s="521" t="s">
        <v>3333</v>
      </c>
      <c r="THD1" s="521"/>
      <c r="THE1" s="521"/>
      <c r="THF1" s="521"/>
      <c r="THG1" s="521"/>
      <c r="THH1" s="521" t="s">
        <v>3333</v>
      </c>
      <c r="THI1" s="521"/>
      <c r="THJ1" s="521"/>
      <c r="THK1" s="521"/>
      <c r="THL1" s="521"/>
      <c r="THM1" s="521" t="s">
        <v>3333</v>
      </c>
      <c r="THN1" s="521"/>
      <c r="THO1" s="521"/>
      <c r="THP1" s="521"/>
      <c r="THQ1" s="521"/>
      <c r="THR1" s="521" t="s">
        <v>3333</v>
      </c>
      <c r="THS1" s="521"/>
      <c r="THT1" s="521"/>
      <c r="THU1" s="521"/>
      <c r="THV1" s="521"/>
      <c r="THW1" s="521" t="s">
        <v>3333</v>
      </c>
      <c r="THX1" s="521"/>
      <c r="THY1" s="521"/>
      <c r="THZ1" s="521"/>
      <c r="TIA1" s="521"/>
      <c r="TIB1" s="521" t="s">
        <v>3333</v>
      </c>
      <c r="TIC1" s="521"/>
      <c r="TID1" s="521"/>
      <c r="TIE1" s="521"/>
      <c r="TIF1" s="521"/>
      <c r="TIG1" s="521" t="s">
        <v>3333</v>
      </c>
      <c r="TIH1" s="521"/>
      <c r="TII1" s="521"/>
      <c r="TIJ1" s="521"/>
      <c r="TIK1" s="521"/>
      <c r="TIL1" s="521" t="s">
        <v>3333</v>
      </c>
      <c r="TIM1" s="521"/>
      <c r="TIN1" s="521"/>
      <c r="TIO1" s="521"/>
      <c r="TIP1" s="521"/>
      <c r="TIQ1" s="521" t="s">
        <v>3333</v>
      </c>
      <c r="TIR1" s="521"/>
      <c r="TIS1" s="521"/>
      <c r="TIT1" s="521"/>
      <c r="TIU1" s="521"/>
      <c r="TIV1" s="521" t="s">
        <v>3333</v>
      </c>
      <c r="TIW1" s="521"/>
      <c r="TIX1" s="521"/>
      <c r="TIY1" s="521"/>
      <c r="TIZ1" s="521"/>
      <c r="TJA1" s="521" t="s">
        <v>3333</v>
      </c>
      <c r="TJB1" s="521"/>
      <c r="TJC1" s="521"/>
      <c r="TJD1" s="521"/>
      <c r="TJE1" s="521"/>
      <c r="TJF1" s="521" t="s">
        <v>3333</v>
      </c>
      <c r="TJG1" s="521"/>
      <c r="TJH1" s="521"/>
      <c r="TJI1" s="521"/>
      <c r="TJJ1" s="521"/>
      <c r="TJK1" s="521" t="s">
        <v>3333</v>
      </c>
      <c r="TJL1" s="521"/>
      <c r="TJM1" s="521"/>
      <c r="TJN1" s="521"/>
      <c r="TJO1" s="521"/>
      <c r="TJP1" s="521" t="s">
        <v>3333</v>
      </c>
      <c r="TJQ1" s="521"/>
      <c r="TJR1" s="521"/>
      <c r="TJS1" s="521"/>
      <c r="TJT1" s="521"/>
      <c r="TJU1" s="521" t="s">
        <v>3333</v>
      </c>
      <c r="TJV1" s="521"/>
      <c r="TJW1" s="521"/>
      <c r="TJX1" s="521"/>
      <c r="TJY1" s="521"/>
      <c r="TJZ1" s="521" t="s">
        <v>3333</v>
      </c>
      <c r="TKA1" s="521"/>
      <c r="TKB1" s="521"/>
      <c r="TKC1" s="521"/>
      <c r="TKD1" s="521"/>
      <c r="TKE1" s="521" t="s">
        <v>3333</v>
      </c>
      <c r="TKF1" s="521"/>
      <c r="TKG1" s="521"/>
      <c r="TKH1" s="521"/>
      <c r="TKI1" s="521"/>
      <c r="TKJ1" s="521" t="s">
        <v>3333</v>
      </c>
      <c r="TKK1" s="521"/>
      <c r="TKL1" s="521"/>
      <c r="TKM1" s="521"/>
      <c r="TKN1" s="521"/>
      <c r="TKO1" s="521" t="s">
        <v>3333</v>
      </c>
      <c r="TKP1" s="521"/>
      <c r="TKQ1" s="521"/>
      <c r="TKR1" s="521"/>
      <c r="TKS1" s="521"/>
      <c r="TKT1" s="521" t="s">
        <v>3333</v>
      </c>
      <c r="TKU1" s="521"/>
      <c r="TKV1" s="521"/>
      <c r="TKW1" s="521"/>
      <c r="TKX1" s="521"/>
      <c r="TKY1" s="521" t="s">
        <v>3333</v>
      </c>
      <c r="TKZ1" s="521"/>
      <c r="TLA1" s="521"/>
      <c r="TLB1" s="521"/>
      <c r="TLC1" s="521"/>
      <c r="TLD1" s="521" t="s">
        <v>3333</v>
      </c>
      <c r="TLE1" s="521"/>
      <c r="TLF1" s="521"/>
      <c r="TLG1" s="521"/>
      <c r="TLH1" s="521"/>
      <c r="TLI1" s="521" t="s">
        <v>3333</v>
      </c>
      <c r="TLJ1" s="521"/>
      <c r="TLK1" s="521"/>
      <c r="TLL1" s="521"/>
      <c r="TLM1" s="521"/>
      <c r="TLN1" s="521" t="s">
        <v>3333</v>
      </c>
      <c r="TLO1" s="521"/>
      <c r="TLP1" s="521"/>
      <c r="TLQ1" s="521"/>
      <c r="TLR1" s="521"/>
      <c r="TLS1" s="521" t="s">
        <v>3333</v>
      </c>
      <c r="TLT1" s="521"/>
      <c r="TLU1" s="521"/>
      <c r="TLV1" s="521"/>
      <c r="TLW1" s="521"/>
      <c r="TLX1" s="521" t="s">
        <v>3333</v>
      </c>
      <c r="TLY1" s="521"/>
      <c r="TLZ1" s="521"/>
      <c r="TMA1" s="521"/>
      <c r="TMB1" s="521"/>
      <c r="TMC1" s="521" t="s">
        <v>3333</v>
      </c>
      <c r="TMD1" s="521"/>
      <c r="TME1" s="521"/>
      <c r="TMF1" s="521"/>
      <c r="TMG1" s="521"/>
      <c r="TMH1" s="521" t="s">
        <v>3333</v>
      </c>
      <c r="TMI1" s="521"/>
      <c r="TMJ1" s="521"/>
      <c r="TMK1" s="521"/>
      <c r="TML1" s="521"/>
      <c r="TMM1" s="521" t="s">
        <v>3333</v>
      </c>
      <c r="TMN1" s="521"/>
      <c r="TMO1" s="521"/>
      <c r="TMP1" s="521"/>
      <c r="TMQ1" s="521"/>
      <c r="TMR1" s="521" t="s">
        <v>3333</v>
      </c>
      <c r="TMS1" s="521"/>
      <c r="TMT1" s="521"/>
      <c r="TMU1" s="521"/>
      <c r="TMV1" s="521"/>
      <c r="TMW1" s="521" t="s">
        <v>3333</v>
      </c>
      <c r="TMX1" s="521"/>
      <c r="TMY1" s="521"/>
      <c r="TMZ1" s="521"/>
      <c r="TNA1" s="521"/>
      <c r="TNB1" s="521" t="s">
        <v>3333</v>
      </c>
      <c r="TNC1" s="521"/>
      <c r="TND1" s="521"/>
      <c r="TNE1" s="521"/>
      <c r="TNF1" s="521"/>
      <c r="TNG1" s="521" t="s">
        <v>3333</v>
      </c>
      <c r="TNH1" s="521"/>
      <c r="TNI1" s="521"/>
      <c r="TNJ1" s="521"/>
      <c r="TNK1" s="521"/>
      <c r="TNL1" s="521" t="s">
        <v>3333</v>
      </c>
      <c r="TNM1" s="521"/>
      <c r="TNN1" s="521"/>
      <c r="TNO1" s="521"/>
      <c r="TNP1" s="521"/>
      <c r="TNQ1" s="521" t="s">
        <v>3333</v>
      </c>
      <c r="TNR1" s="521"/>
      <c r="TNS1" s="521"/>
      <c r="TNT1" s="521"/>
      <c r="TNU1" s="521"/>
      <c r="TNV1" s="521" t="s">
        <v>3333</v>
      </c>
      <c r="TNW1" s="521"/>
      <c r="TNX1" s="521"/>
      <c r="TNY1" s="521"/>
      <c r="TNZ1" s="521"/>
      <c r="TOA1" s="521" t="s">
        <v>3333</v>
      </c>
      <c r="TOB1" s="521"/>
      <c r="TOC1" s="521"/>
      <c r="TOD1" s="521"/>
      <c r="TOE1" s="521"/>
      <c r="TOF1" s="521" t="s">
        <v>3333</v>
      </c>
      <c r="TOG1" s="521"/>
      <c r="TOH1" s="521"/>
      <c r="TOI1" s="521"/>
      <c r="TOJ1" s="521"/>
      <c r="TOK1" s="521" t="s">
        <v>3333</v>
      </c>
      <c r="TOL1" s="521"/>
      <c r="TOM1" s="521"/>
      <c r="TON1" s="521"/>
      <c r="TOO1" s="521"/>
      <c r="TOP1" s="521" t="s">
        <v>3333</v>
      </c>
      <c r="TOQ1" s="521"/>
      <c r="TOR1" s="521"/>
      <c r="TOS1" s="521"/>
      <c r="TOT1" s="521"/>
      <c r="TOU1" s="521" t="s">
        <v>3333</v>
      </c>
      <c r="TOV1" s="521"/>
      <c r="TOW1" s="521"/>
      <c r="TOX1" s="521"/>
      <c r="TOY1" s="521"/>
      <c r="TOZ1" s="521" t="s">
        <v>3333</v>
      </c>
      <c r="TPA1" s="521"/>
      <c r="TPB1" s="521"/>
      <c r="TPC1" s="521"/>
      <c r="TPD1" s="521"/>
      <c r="TPE1" s="521" t="s">
        <v>3333</v>
      </c>
      <c r="TPF1" s="521"/>
      <c r="TPG1" s="521"/>
      <c r="TPH1" s="521"/>
      <c r="TPI1" s="521"/>
      <c r="TPJ1" s="521" t="s">
        <v>3333</v>
      </c>
      <c r="TPK1" s="521"/>
      <c r="TPL1" s="521"/>
      <c r="TPM1" s="521"/>
      <c r="TPN1" s="521"/>
      <c r="TPO1" s="521" t="s">
        <v>3333</v>
      </c>
      <c r="TPP1" s="521"/>
      <c r="TPQ1" s="521"/>
      <c r="TPR1" s="521"/>
      <c r="TPS1" s="521"/>
      <c r="TPT1" s="521" t="s">
        <v>3333</v>
      </c>
      <c r="TPU1" s="521"/>
      <c r="TPV1" s="521"/>
      <c r="TPW1" s="521"/>
      <c r="TPX1" s="521"/>
      <c r="TPY1" s="521" t="s">
        <v>3333</v>
      </c>
      <c r="TPZ1" s="521"/>
      <c r="TQA1" s="521"/>
      <c r="TQB1" s="521"/>
      <c r="TQC1" s="521"/>
      <c r="TQD1" s="521" t="s">
        <v>3333</v>
      </c>
      <c r="TQE1" s="521"/>
      <c r="TQF1" s="521"/>
      <c r="TQG1" s="521"/>
      <c r="TQH1" s="521"/>
      <c r="TQI1" s="521" t="s">
        <v>3333</v>
      </c>
      <c r="TQJ1" s="521"/>
      <c r="TQK1" s="521"/>
      <c r="TQL1" s="521"/>
      <c r="TQM1" s="521"/>
      <c r="TQN1" s="521" t="s">
        <v>3333</v>
      </c>
      <c r="TQO1" s="521"/>
      <c r="TQP1" s="521"/>
      <c r="TQQ1" s="521"/>
      <c r="TQR1" s="521"/>
      <c r="TQS1" s="521" t="s">
        <v>3333</v>
      </c>
      <c r="TQT1" s="521"/>
      <c r="TQU1" s="521"/>
      <c r="TQV1" s="521"/>
      <c r="TQW1" s="521"/>
      <c r="TQX1" s="521" t="s">
        <v>3333</v>
      </c>
      <c r="TQY1" s="521"/>
      <c r="TQZ1" s="521"/>
      <c r="TRA1" s="521"/>
      <c r="TRB1" s="521"/>
      <c r="TRC1" s="521" t="s">
        <v>3333</v>
      </c>
      <c r="TRD1" s="521"/>
      <c r="TRE1" s="521"/>
      <c r="TRF1" s="521"/>
      <c r="TRG1" s="521"/>
      <c r="TRH1" s="521" t="s">
        <v>3333</v>
      </c>
      <c r="TRI1" s="521"/>
      <c r="TRJ1" s="521"/>
      <c r="TRK1" s="521"/>
      <c r="TRL1" s="521"/>
      <c r="TRM1" s="521" t="s">
        <v>3333</v>
      </c>
      <c r="TRN1" s="521"/>
      <c r="TRO1" s="521"/>
      <c r="TRP1" s="521"/>
      <c r="TRQ1" s="521"/>
      <c r="TRR1" s="521" t="s">
        <v>3333</v>
      </c>
      <c r="TRS1" s="521"/>
      <c r="TRT1" s="521"/>
      <c r="TRU1" s="521"/>
      <c r="TRV1" s="521"/>
      <c r="TRW1" s="521" t="s">
        <v>3333</v>
      </c>
      <c r="TRX1" s="521"/>
      <c r="TRY1" s="521"/>
      <c r="TRZ1" s="521"/>
      <c r="TSA1" s="521"/>
      <c r="TSB1" s="521" t="s">
        <v>3333</v>
      </c>
      <c r="TSC1" s="521"/>
      <c r="TSD1" s="521"/>
      <c r="TSE1" s="521"/>
      <c r="TSF1" s="521"/>
      <c r="TSG1" s="521" t="s">
        <v>3333</v>
      </c>
      <c r="TSH1" s="521"/>
      <c r="TSI1" s="521"/>
      <c r="TSJ1" s="521"/>
      <c r="TSK1" s="521"/>
      <c r="TSL1" s="521" t="s">
        <v>3333</v>
      </c>
      <c r="TSM1" s="521"/>
      <c r="TSN1" s="521"/>
      <c r="TSO1" s="521"/>
      <c r="TSP1" s="521"/>
      <c r="TSQ1" s="521" t="s">
        <v>3333</v>
      </c>
      <c r="TSR1" s="521"/>
      <c r="TSS1" s="521"/>
      <c r="TST1" s="521"/>
      <c r="TSU1" s="521"/>
      <c r="TSV1" s="521" t="s">
        <v>3333</v>
      </c>
      <c r="TSW1" s="521"/>
      <c r="TSX1" s="521"/>
      <c r="TSY1" s="521"/>
      <c r="TSZ1" s="521"/>
      <c r="TTA1" s="521" t="s">
        <v>3333</v>
      </c>
      <c r="TTB1" s="521"/>
      <c r="TTC1" s="521"/>
      <c r="TTD1" s="521"/>
      <c r="TTE1" s="521"/>
      <c r="TTF1" s="521" t="s">
        <v>3333</v>
      </c>
      <c r="TTG1" s="521"/>
      <c r="TTH1" s="521"/>
      <c r="TTI1" s="521"/>
      <c r="TTJ1" s="521"/>
      <c r="TTK1" s="521" t="s">
        <v>3333</v>
      </c>
      <c r="TTL1" s="521"/>
      <c r="TTM1" s="521"/>
      <c r="TTN1" s="521"/>
      <c r="TTO1" s="521"/>
      <c r="TTP1" s="521" t="s">
        <v>3333</v>
      </c>
      <c r="TTQ1" s="521"/>
      <c r="TTR1" s="521"/>
      <c r="TTS1" s="521"/>
      <c r="TTT1" s="521"/>
      <c r="TTU1" s="521" t="s">
        <v>3333</v>
      </c>
      <c r="TTV1" s="521"/>
      <c r="TTW1" s="521"/>
      <c r="TTX1" s="521"/>
      <c r="TTY1" s="521"/>
      <c r="TTZ1" s="521" t="s">
        <v>3333</v>
      </c>
      <c r="TUA1" s="521"/>
      <c r="TUB1" s="521"/>
      <c r="TUC1" s="521"/>
      <c r="TUD1" s="521"/>
      <c r="TUE1" s="521" t="s">
        <v>3333</v>
      </c>
      <c r="TUF1" s="521"/>
      <c r="TUG1" s="521"/>
      <c r="TUH1" s="521"/>
      <c r="TUI1" s="521"/>
      <c r="TUJ1" s="521" t="s">
        <v>3333</v>
      </c>
      <c r="TUK1" s="521"/>
      <c r="TUL1" s="521"/>
      <c r="TUM1" s="521"/>
      <c r="TUN1" s="521"/>
      <c r="TUO1" s="521" t="s">
        <v>3333</v>
      </c>
      <c r="TUP1" s="521"/>
      <c r="TUQ1" s="521"/>
      <c r="TUR1" s="521"/>
      <c r="TUS1" s="521"/>
      <c r="TUT1" s="521" t="s">
        <v>3333</v>
      </c>
      <c r="TUU1" s="521"/>
      <c r="TUV1" s="521"/>
      <c r="TUW1" s="521"/>
      <c r="TUX1" s="521"/>
      <c r="TUY1" s="521" t="s">
        <v>3333</v>
      </c>
      <c r="TUZ1" s="521"/>
      <c r="TVA1" s="521"/>
      <c r="TVB1" s="521"/>
      <c r="TVC1" s="521"/>
      <c r="TVD1" s="521" t="s">
        <v>3333</v>
      </c>
      <c r="TVE1" s="521"/>
      <c r="TVF1" s="521"/>
      <c r="TVG1" s="521"/>
      <c r="TVH1" s="521"/>
      <c r="TVI1" s="521" t="s">
        <v>3333</v>
      </c>
      <c r="TVJ1" s="521"/>
      <c r="TVK1" s="521"/>
      <c r="TVL1" s="521"/>
      <c r="TVM1" s="521"/>
      <c r="TVN1" s="521" t="s">
        <v>3333</v>
      </c>
      <c r="TVO1" s="521"/>
      <c r="TVP1" s="521"/>
      <c r="TVQ1" s="521"/>
      <c r="TVR1" s="521"/>
      <c r="TVS1" s="521" t="s">
        <v>3333</v>
      </c>
      <c r="TVT1" s="521"/>
      <c r="TVU1" s="521"/>
      <c r="TVV1" s="521"/>
      <c r="TVW1" s="521"/>
      <c r="TVX1" s="521" t="s">
        <v>3333</v>
      </c>
      <c r="TVY1" s="521"/>
      <c r="TVZ1" s="521"/>
      <c r="TWA1" s="521"/>
      <c r="TWB1" s="521"/>
      <c r="TWC1" s="521" t="s">
        <v>3333</v>
      </c>
      <c r="TWD1" s="521"/>
      <c r="TWE1" s="521"/>
      <c r="TWF1" s="521"/>
      <c r="TWG1" s="521"/>
      <c r="TWH1" s="521" t="s">
        <v>3333</v>
      </c>
      <c r="TWI1" s="521"/>
      <c r="TWJ1" s="521"/>
      <c r="TWK1" s="521"/>
      <c r="TWL1" s="521"/>
      <c r="TWM1" s="521" t="s">
        <v>3333</v>
      </c>
      <c r="TWN1" s="521"/>
      <c r="TWO1" s="521"/>
      <c r="TWP1" s="521"/>
      <c r="TWQ1" s="521"/>
      <c r="TWR1" s="521" t="s">
        <v>3333</v>
      </c>
      <c r="TWS1" s="521"/>
      <c r="TWT1" s="521"/>
      <c r="TWU1" s="521"/>
      <c r="TWV1" s="521"/>
      <c r="TWW1" s="521" t="s">
        <v>3333</v>
      </c>
      <c r="TWX1" s="521"/>
      <c r="TWY1" s="521"/>
      <c r="TWZ1" s="521"/>
      <c r="TXA1" s="521"/>
      <c r="TXB1" s="521" t="s">
        <v>3333</v>
      </c>
      <c r="TXC1" s="521"/>
      <c r="TXD1" s="521"/>
      <c r="TXE1" s="521"/>
      <c r="TXF1" s="521"/>
      <c r="TXG1" s="521" t="s">
        <v>3333</v>
      </c>
      <c r="TXH1" s="521"/>
      <c r="TXI1" s="521"/>
      <c r="TXJ1" s="521"/>
      <c r="TXK1" s="521"/>
      <c r="TXL1" s="521" t="s">
        <v>3333</v>
      </c>
      <c r="TXM1" s="521"/>
      <c r="TXN1" s="521"/>
      <c r="TXO1" s="521"/>
      <c r="TXP1" s="521"/>
      <c r="TXQ1" s="521" t="s">
        <v>3333</v>
      </c>
      <c r="TXR1" s="521"/>
      <c r="TXS1" s="521"/>
      <c r="TXT1" s="521"/>
      <c r="TXU1" s="521"/>
      <c r="TXV1" s="521" t="s">
        <v>3333</v>
      </c>
      <c r="TXW1" s="521"/>
      <c r="TXX1" s="521"/>
      <c r="TXY1" s="521"/>
      <c r="TXZ1" s="521"/>
      <c r="TYA1" s="521" t="s">
        <v>3333</v>
      </c>
      <c r="TYB1" s="521"/>
      <c r="TYC1" s="521"/>
      <c r="TYD1" s="521"/>
      <c r="TYE1" s="521"/>
      <c r="TYF1" s="521" t="s">
        <v>3333</v>
      </c>
      <c r="TYG1" s="521"/>
      <c r="TYH1" s="521"/>
      <c r="TYI1" s="521"/>
      <c r="TYJ1" s="521"/>
      <c r="TYK1" s="521" t="s">
        <v>3333</v>
      </c>
      <c r="TYL1" s="521"/>
      <c r="TYM1" s="521"/>
      <c r="TYN1" s="521"/>
      <c r="TYO1" s="521"/>
      <c r="TYP1" s="521" t="s">
        <v>3333</v>
      </c>
      <c r="TYQ1" s="521"/>
      <c r="TYR1" s="521"/>
      <c r="TYS1" s="521"/>
      <c r="TYT1" s="521"/>
      <c r="TYU1" s="521" t="s">
        <v>3333</v>
      </c>
      <c r="TYV1" s="521"/>
      <c r="TYW1" s="521"/>
      <c r="TYX1" s="521"/>
      <c r="TYY1" s="521"/>
      <c r="TYZ1" s="521" t="s">
        <v>3333</v>
      </c>
      <c r="TZA1" s="521"/>
      <c r="TZB1" s="521"/>
      <c r="TZC1" s="521"/>
      <c r="TZD1" s="521"/>
      <c r="TZE1" s="521" t="s">
        <v>3333</v>
      </c>
      <c r="TZF1" s="521"/>
      <c r="TZG1" s="521"/>
      <c r="TZH1" s="521"/>
      <c r="TZI1" s="521"/>
      <c r="TZJ1" s="521" t="s">
        <v>3333</v>
      </c>
      <c r="TZK1" s="521"/>
      <c r="TZL1" s="521"/>
      <c r="TZM1" s="521"/>
      <c r="TZN1" s="521"/>
      <c r="TZO1" s="521" t="s">
        <v>3333</v>
      </c>
      <c r="TZP1" s="521"/>
      <c r="TZQ1" s="521"/>
      <c r="TZR1" s="521"/>
      <c r="TZS1" s="521"/>
      <c r="TZT1" s="521" t="s">
        <v>3333</v>
      </c>
      <c r="TZU1" s="521"/>
      <c r="TZV1" s="521"/>
      <c r="TZW1" s="521"/>
      <c r="TZX1" s="521"/>
      <c r="TZY1" s="521" t="s">
        <v>3333</v>
      </c>
      <c r="TZZ1" s="521"/>
      <c r="UAA1" s="521"/>
      <c r="UAB1" s="521"/>
      <c r="UAC1" s="521"/>
      <c r="UAD1" s="521" t="s">
        <v>3333</v>
      </c>
      <c r="UAE1" s="521"/>
      <c r="UAF1" s="521"/>
      <c r="UAG1" s="521"/>
      <c r="UAH1" s="521"/>
      <c r="UAI1" s="521" t="s">
        <v>3333</v>
      </c>
      <c r="UAJ1" s="521"/>
      <c r="UAK1" s="521"/>
      <c r="UAL1" s="521"/>
      <c r="UAM1" s="521"/>
      <c r="UAN1" s="521" t="s">
        <v>3333</v>
      </c>
      <c r="UAO1" s="521"/>
      <c r="UAP1" s="521"/>
      <c r="UAQ1" s="521"/>
      <c r="UAR1" s="521"/>
      <c r="UAS1" s="521" t="s">
        <v>3333</v>
      </c>
      <c r="UAT1" s="521"/>
      <c r="UAU1" s="521"/>
      <c r="UAV1" s="521"/>
      <c r="UAW1" s="521"/>
      <c r="UAX1" s="521" t="s">
        <v>3333</v>
      </c>
      <c r="UAY1" s="521"/>
      <c r="UAZ1" s="521"/>
      <c r="UBA1" s="521"/>
      <c r="UBB1" s="521"/>
      <c r="UBC1" s="521" t="s">
        <v>3333</v>
      </c>
      <c r="UBD1" s="521"/>
      <c r="UBE1" s="521"/>
      <c r="UBF1" s="521"/>
      <c r="UBG1" s="521"/>
      <c r="UBH1" s="521" t="s">
        <v>3333</v>
      </c>
      <c r="UBI1" s="521"/>
      <c r="UBJ1" s="521"/>
      <c r="UBK1" s="521"/>
      <c r="UBL1" s="521"/>
      <c r="UBM1" s="521" t="s">
        <v>3333</v>
      </c>
      <c r="UBN1" s="521"/>
      <c r="UBO1" s="521"/>
      <c r="UBP1" s="521"/>
      <c r="UBQ1" s="521"/>
      <c r="UBR1" s="521" t="s">
        <v>3333</v>
      </c>
      <c r="UBS1" s="521"/>
      <c r="UBT1" s="521"/>
      <c r="UBU1" s="521"/>
      <c r="UBV1" s="521"/>
      <c r="UBW1" s="521" t="s">
        <v>3333</v>
      </c>
      <c r="UBX1" s="521"/>
      <c r="UBY1" s="521"/>
      <c r="UBZ1" s="521"/>
      <c r="UCA1" s="521"/>
      <c r="UCB1" s="521" t="s">
        <v>3333</v>
      </c>
      <c r="UCC1" s="521"/>
      <c r="UCD1" s="521"/>
      <c r="UCE1" s="521"/>
      <c r="UCF1" s="521"/>
      <c r="UCG1" s="521" t="s">
        <v>3333</v>
      </c>
      <c r="UCH1" s="521"/>
      <c r="UCI1" s="521"/>
      <c r="UCJ1" s="521"/>
      <c r="UCK1" s="521"/>
      <c r="UCL1" s="521" t="s">
        <v>3333</v>
      </c>
      <c r="UCM1" s="521"/>
      <c r="UCN1" s="521"/>
      <c r="UCO1" s="521"/>
      <c r="UCP1" s="521"/>
      <c r="UCQ1" s="521" t="s">
        <v>3333</v>
      </c>
      <c r="UCR1" s="521"/>
      <c r="UCS1" s="521"/>
      <c r="UCT1" s="521"/>
      <c r="UCU1" s="521"/>
      <c r="UCV1" s="521" t="s">
        <v>3333</v>
      </c>
      <c r="UCW1" s="521"/>
      <c r="UCX1" s="521"/>
      <c r="UCY1" s="521"/>
      <c r="UCZ1" s="521"/>
      <c r="UDA1" s="521" t="s">
        <v>3333</v>
      </c>
      <c r="UDB1" s="521"/>
      <c r="UDC1" s="521"/>
      <c r="UDD1" s="521"/>
      <c r="UDE1" s="521"/>
      <c r="UDF1" s="521" t="s">
        <v>3333</v>
      </c>
      <c r="UDG1" s="521"/>
      <c r="UDH1" s="521"/>
      <c r="UDI1" s="521"/>
      <c r="UDJ1" s="521"/>
      <c r="UDK1" s="521" t="s">
        <v>3333</v>
      </c>
      <c r="UDL1" s="521"/>
      <c r="UDM1" s="521"/>
      <c r="UDN1" s="521"/>
      <c r="UDO1" s="521"/>
      <c r="UDP1" s="521" t="s">
        <v>3333</v>
      </c>
      <c r="UDQ1" s="521"/>
      <c r="UDR1" s="521"/>
      <c r="UDS1" s="521"/>
      <c r="UDT1" s="521"/>
      <c r="UDU1" s="521" t="s">
        <v>3333</v>
      </c>
      <c r="UDV1" s="521"/>
      <c r="UDW1" s="521"/>
      <c r="UDX1" s="521"/>
      <c r="UDY1" s="521"/>
      <c r="UDZ1" s="521" t="s">
        <v>3333</v>
      </c>
      <c r="UEA1" s="521"/>
      <c r="UEB1" s="521"/>
      <c r="UEC1" s="521"/>
      <c r="UED1" s="521"/>
      <c r="UEE1" s="521" t="s">
        <v>3333</v>
      </c>
      <c r="UEF1" s="521"/>
      <c r="UEG1" s="521"/>
      <c r="UEH1" s="521"/>
      <c r="UEI1" s="521"/>
      <c r="UEJ1" s="521" t="s">
        <v>3333</v>
      </c>
      <c r="UEK1" s="521"/>
      <c r="UEL1" s="521"/>
      <c r="UEM1" s="521"/>
      <c r="UEN1" s="521"/>
      <c r="UEO1" s="521" t="s">
        <v>3333</v>
      </c>
      <c r="UEP1" s="521"/>
      <c r="UEQ1" s="521"/>
      <c r="UER1" s="521"/>
      <c r="UES1" s="521"/>
      <c r="UET1" s="521" t="s">
        <v>3333</v>
      </c>
      <c r="UEU1" s="521"/>
      <c r="UEV1" s="521"/>
      <c r="UEW1" s="521"/>
      <c r="UEX1" s="521"/>
      <c r="UEY1" s="521" t="s">
        <v>3333</v>
      </c>
      <c r="UEZ1" s="521"/>
      <c r="UFA1" s="521"/>
      <c r="UFB1" s="521"/>
      <c r="UFC1" s="521"/>
      <c r="UFD1" s="521" t="s">
        <v>3333</v>
      </c>
      <c r="UFE1" s="521"/>
      <c r="UFF1" s="521"/>
      <c r="UFG1" s="521"/>
      <c r="UFH1" s="521"/>
      <c r="UFI1" s="521" t="s">
        <v>3333</v>
      </c>
      <c r="UFJ1" s="521"/>
      <c r="UFK1" s="521"/>
      <c r="UFL1" s="521"/>
      <c r="UFM1" s="521"/>
      <c r="UFN1" s="521" t="s">
        <v>3333</v>
      </c>
      <c r="UFO1" s="521"/>
      <c r="UFP1" s="521"/>
      <c r="UFQ1" s="521"/>
      <c r="UFR1" s="521"/>
      <c r="UFS1" s="521" t="s">
        <v>3333</v>
      </c>
      <c r="UFT1" s="521"/>
      <c r="UFU1" s="521"/>
      <c r="UFV1" s="521"/>
      <c r="UFW1" s="521"/>
      <c r="UFX1" s="521" t="s">
        <v>3333</v>
      </c>
      <c r="UFY1" s="521"/>
      <c r="UFZ1" s="521"/>
      <c r="UGA1" s="521"/>
      <c r="UGB1" s="521"/>
      <c r="UGC1" s="521" t="s">
        <v>3333</v>
      </c>
      <c r="UGD1" s="521"/>
      <c r="UGE1" s="521"/>
      <c r="UGF1" s="521"/>
      <c r="UGG1" s="521"/>
      <c r="UGH1" s="521" t="s">
        <v>3333</v>
      </c>
      <c r="UGI1" s="521"/>
      <c r="UGJ1" s="521"/>
      <c r="UGK1" s="521"/>
      <c r="UGL1" s="521"/>
      <c r="UGM1" s="521" t="s">
        <v>3333</v>
      </c>
      <c r="UGN1" s="521"/>
      <c r="UGO1" s="521"/>
      <c r="UGP1" s="521"/>
      <c r="UGQ1" s="521"/>
      <c r="UGR1" s="521" t="s">
        <v>3333</v>
      </c>
      <c r="UGS1" s="521"/>
      <c r="UGT1" s="521"/>
      <c r="UGU1" s="521"/>
      <c r="UGV1" s="521"/>
      <c r="UGW1" s="521" t="s">
        <v>3333</v>
      </c>
      <c r="UGX1" s="521"/>
      <c r="UGY1" s="521"/>
      <c r="UGZ1" s="521"/>
      <c r="UHA1" s="521"/>
      <c r="UHB1" s="521" t="s">
        <v>3333</v>
      </c>
      <c r="UHC1" s="521"/>
      <c r="UHD1" s="521"/>
      <c r="UHE1" s="521"/>
      <c r="UHF1" s="521"/>
      <c r="UHG1" s="521" t="s">
        <v>3333</v>
      </c>
      <c r="UHH1" s="521"/>
      <c r="UHI1" s="521"/>
      <c r="UHJ1" s="521"/>
      <c r="UHK1" s="521"/>
      <c r="UHL1" s="521" t="s">
        <v>3333</v>
      </c>
      <c r="UHM1" s="521"/>
      <c r="UHN1" s="521"/>
      <c r="UHO1" s="521"/>
      <c r="UHP1" s="521"/>
      <c r="UHQ1" s="521" t="s">
        <v>3333</v>
      </c>
      <c r="UHR1" s="521"/>
      <c r="UHS1" s="521"/>
      <c r="UHT1" s="521"/>
      <c r="UHU1" s="521"/>
      <c r="UHV1" s="521" t="s">
        <v>3333</v>
      </c>
      <c r="UHW1" s="521"/>
      <c r="UHX1" s="521"/>
      <c r="UHY1" s="521"/>
      <c r="UHZ1" s="521"/>
      <c r="UIA1" s="521" t="s">
        <v>3333</v>
      </c>
      <c r="UIB1" s="521"/>
      <c r="UIC1" s="521"/>
      <c r="UID1" s="521"/>
      <c r="UIE1" s="521"/>
      <c r="UIF1" s="521" t="s">
        <v>3333</v>
      </c>
      <c r="UIG1" s="521"/>
      <c r="UIH1" s="521"/>
      <c r="UII1" s="521"/>
      <c r="UIJ1" s="521"/>
      <c r="UIK1" s="521" t="s">
        <v>3333</v>
      </c>
      <c r="UIL1" s="521"/>
      <c r="UIM1" s="521"/>
      <c r="UIN1" s="521"/>
      <c r="UIO1" s="521"/>
      <c r="UIP1" s="521" t="s">
        <v>3333</v>
      </c>
      <c r="UIQ1" s="521"/>
      <c r="UIR1" s="521"/>
      <c r="UIS1" s="521"/>
      <c r="UIT1" s="521"/>
      <c r="UIU1" s="521" t="s">
        <v>3333</v>
      </c>
      <c r="UIV1" s="521"/>
      <c r="UIW1" s="521"/>
      <c r="UIX1" s="521"/>
      <c r="UIY1" s="521"/>
      <c r="UIZ1" s="521" t="s">
        <v>3333</v>
      </c>
      <c r="UJA1" s="521"/>
      <c r="UJB1" s="521"/>
      <c r="UJC1" s="521"/>
      <c r="UJD1" s="521"/>
      <c r="UJE1" s="521" t="s">
        <v>3333</v>
      </c>
      <c r="UJF1" s="521"/>
      <c r="UJG1" s="521"/>
      <c r="UJH1" s="521"/>
      <c r="UJI1" s="521"/>
      <c r="UJJ1" s="521" t="s">
        <v>3333</v>
      </c>
      <c r="UJK1" s="521"/>
      <c r="UJL1" s="521"/>
      <c r="UJM1" s="521"/>
      <c r="UJN1" s="521"/>
      <c r="UJO1" s="521" t="s">
        <v>3333</v>
      </c>
      <c r="UJP1" s="521"/>
      <c r="UJQ1" s="521"/>
      <c r="UJR1" s="521"/>
      <c r="UJS1" s="521"/>
      <c r="UJT1" s="521" t="s">
        <v>3333</v>
      </c>
      <c r="UJU1" s="521"/>
      <c r="UJV1" s="521"/>
      <c r="UJW1" s="521"/>
      <c r="UJX1" s="521"/>
      <c r="UJY1" s="521" t="s">
        <v>3333</v>
      </c>
      <c r="UJZ1" s="521"/>
      <c r="UKA1" s="521"/>
      <c r="UKB1" s="521"/>
      <c r="UKC1" s="521"/>
      <c r="UKD1" s="521" t="s">
        <v>3333</v>
      </c>
      <c r="UKE1" s="521"/>
      <c r="UKF1" s="521"/>
      <c r="UKG1" s="521"/>
      <c r="UKH1" s="521"/>
      <c r="UKI1" s="521" t="s">
        <v>3333</v>
      </c>
      <c r="UKJ1" s="521"/>
      <c r="UKK1" s="521"/>
      <c r="UKL1" s="521"/>
      <c r="UKM1" s="521"/>
      <c r="UKN1" s="521" t="s">
        <v>3333</v>
      </c>
      <c r="UKO1" s="521"/>
      <c r="UKP1" s="521"/>
      <c r="UKQ1" s="521"/>
      <c r="UKR1" s="521"/>
      <c r="UKS1" s="521" t="s">
        <v>3333</v>
      </c>
      <c r="UKT1" s="521"/>
      <c r="UKU1" s="521"/>
      <c r="UKV1" s="521"/>
      <c r="UKW1" s="521"/>
      <c r="UKX1" s="521" t="s">
        <v>3333</v>
      </c>
      <c r="UKY1" s="521"/>
      <c r="UKZ1" s="521"/>
      <c r="ULA1" s="521"/>
      <c r="ULB1" s="521"/>
      <c r="ULC1" s="521" t="s">
        <v>3333</v>
      </c>
      <c r="ULD1" s="521"/>
      <c r="ULE1" s="521"/>
      <c r="ULF1" s="521"/>
      <c r="ULG1" s="521"/>
      <c r="ULH1" s="521" t="s">
        <v>3333</v>
      </c>
      <c r="ULI1" s="521"/>
      <c r="ULJ1" s="521"/>
      <c r="ULK1" s="521"/>
      <c r="ULL1" s="521"/>
      <c r="ULM1" s="521" t="s">
        <v>3333</v>
      </c>
      <c r="ULN1" s="521"/>
      <c r="ULO1" s="521"/>
      <c r="ULP1" s="521"/>
      <c r="ULQ1" s="521"/>
      <c r="ULR1" s="521" t="s">
        <v>3333</v>
      </c>
      <c r="ULS1" s="521"/>
      <c r="ULT1" s="521"/>
      <c r="ULU1" s="521"/>
      <c r="ULV1" s="521"/>
      <c r="ULW1" s="521" t="s">
        <v>3333</v>
      </c>
      <c r="ULX1" s="521"/>
      <c r="ULY1" s="521"/>
      <c r="ULZ1" s="521"/>
      <c r="UMA1" s="521"/>
      <c r="UMB1" s="521" t="s">
        <v>3333</v>
      </c>
      <c r="UMC1" s="521"/>
      <c r="UMD1" s="521"/>
      <c r="UME1" s="521"/>
      <c r="UMF1" s="521"/>
      <c r="UMG1" s="521" t="s">
        <v>3333</v>
      </c>
      <c r="UMH1" s="521"/>
      <c r="UMI1" s="521"/>
      <c r="UMJ1" s="521"/>
      <c r="UMK1" s="521"/>
      <c r="UML1" s="521" t="s">
        <v>3333</v>
      </c>
      <c r="UMM1" s="521"/>
      <c r="UMN1" s="521"/>
      <c r="UMO1" s="521"/>
      <c r="UMP1" s="521"/>
      <c r="UMQ1" s="521" t="s">
        <v>3333</v>
      </c>
      <c r="UMR1" s="521"/>
      <c r="UMS1" s="521"/>
      <c r="UMT1" s="521"/>
      <c r="UMU1" s="521"/>
      <c r="UMV1" s="521" t="s">
        <v>3333</v>
      </c>
      <c r="UMW1" s="521"/>
      <c r="UMX1" s="521"/>
      <c r="UMY1" s="521"/>
      <c r="UMZ1" s="521"/>
      <c r="UNA1" s="521" t="s">
        <v>3333</v>
      </c>
      <c r="UNB1" s="521"/>
      <c r="UNC1" s="521"/>
      <c r="UND1" s="521"/>
      <c r="UNE1" s="521"/>
      <c r="UNF1" s="521" t="s">
        <v>3333</v>
      </c>
      <c r="UNG1" s="521"/>
      <c r="UNH1" s="521"/>
      <c r="UNI1" s="521"/>
      <c r="UNJ1" s="521"/>
      <c r="UNK1" s="521" t="s">
        <v>3333</v>
      </c>
      <c r="UNL1" s="521"/>
      <c r="UNM1" s="521"/>
      <c r="UNN1" s="521"/>
      <c r="UNO1" s="521"/>
      <c r="UNP1" s="521" t="s">
        <v>3333</v>
      </c>
      <c r="UNQ1" s="521"/>
      <c r="UNR1" s="521"/>
      <c r="UNS1" s="521"/>
      <c r="UNT1" s="521"/>
      <c r="UNU1" s="521" t="s">
        <v>3333</v>
      </c>
      <c r="UNV1" s="521"/>
      <c r="UNW1" s="521"/>
      <c r="UNX1" s="521"/>
      <c r="UNY1" s="521"/>
      <c r="UNZ1" s="521" t="s">
        <v>3333</v>
      </c>
      <c r="UOA1" s="521"/>
      <c r="UOB1" s="521"/>
      <c r="UOC1" s="521"/>
      <c r="UOD1" s="521"/>
      <c r="UOE1" s="521" t="s">
        <v>3333</v>
      </c>
      <c r="UOF1" s="521"/>
      <c r="UOG1" s="521"/>
      <c r="UOH1" s="521"/>
      <c r="UOI1" s="521"/>
      <c r="UOJ1" s="521" t="s">
        <v>3333</v>
      </c>
      <c r="UOK1" s="521"/>
      <c r="UOL1" s="521"/>
      <c r="UOM1" s="521"/>
      <c r="UON1" s="521"/>
      <c r="UOO1" s="521" t="s">
        <v>3333</v>
      </c>
      <c r="UOP1" s="521"/>
      <c r="UOQ1" s="521"/>
      <c r="UOR1" s="521"/>
      <c r="UOS1" s="521"/>
      <c r="UOT1" s="521" t="s">
        <v>3333</v>
      </c>
      <c r="UOU1" s="521"/>
      <c r="UOV1" s="521"/>
      <c r="UOW1" s="521"/>
      <c r="UOX1" s="521"/>
      <c r="UOY1" s="521" t="s">
        <v>3333</v>
      </c>
      <c r="UOZ1" s="521"/>
      <c r="UPA1" s="521"/>
      <c r="UPB1" s="521"/>
      <c r="UPC1" s="521"/>
      <c r="UPD1" s="521" t="s">
        <v>3333</v>
      </c>
      <c r="UPE1" s="521"/>
      <c r="UPF1" s="521"/>
      <c r="UPG1" s="521"/>
      <c r="UPH1" s="521"/>
      <c r="UPI1" s="521" t="s">
        <v>3333</v>
      </c>
      <c r="UPJ1" s="521"/>
      <c r="UPK1" s="521"/>
      <c r="UPL1" s="521"/>
      <c r="UPM1" s="521"/>
      <c r="UPN1" s="521" t="s">
        <v>3333</v>
      </c>
      <c r="UPO1" s="521"/>
      <c r="UPP1" s="521"/>
      <c r="UPQ1" s="521"/>
      <c r="UPR1" s="521"/>
      <c r="UPS1" s="521" t="s">
        <v>3333</v>
      </c>
      <c r="UPT1" s="521"/>
      <c r="UPU1" s="521"/>
      <c r="UPV1" s="521"/>
      <c r="UPW1" s="521"/>
      <c r="UPX1" s="521" t="s">
        <v>3333</v>
      </c>
      <c r="UPY1" s="521"/>
      <c r="UPZ1" s="521"/>
      <c r="UQA1" s="521"/>
      <c r="UQB1" s="521"/>
      <c r="UQC1" s="521" t="s">
        <v>3333</v>
      </c>
      <c r="UQD1" s="521"/>
      <c r="UQE1" s="521"/>
      <c r="UQF1" s="521"/>
      <c r="UQG1" s="521"/>
      <c r="UQH1" s="521" t="s">
        <v>3333</v>
      </c>
      <c r="UQI1" s="521"/>
      <c r="UQJ1" s="521"/>
      <c r="UQK1" s="521"/>
      <c r="UQL1" s="521"/>
      <c r="UQM1" s="521" t="s">
        <v>3333</v>
      </c>
      <c r="UQN1" s="521"/>
      <c r="UQO1" s="521"/>
      <c r="UQP1" s="521"/>
      <c r="UQQ1" s="521"/>
      <c r="UQR1" s="521" t="s">
        <v>3333</v>
      </c>
      <c r="UQS1" s="521"/>
      <c r="UQT1" s="521"/>
      <c r="UQU1" s="521"/>
      <c r="UQV1" s="521"/>
      <c r="UQW1" s="521" t="s">
        <v>3333</v>
      </c>
      <c r="UQX1" s="521"/>
      <c r="UQY1" s="521"/>
      <c r="UQZ1" s="521"/>
      <c r="URA1" s="521"/>
      <c r="URB1" s="521" t="s">
        <v>3333</v>
      </c>
      <c r="URC1" s="521"/>
      <c r="URD1" s="521"/>
      <c r="URE1" s="521"/>
      <c r="URF1" s="521"/>
      <c r="URG1" s="521" t="s">
        <v>3333</v>
      </c>
      <c r="URH1" s="521"/>
      <c r="URI1" s="521"/>
      <c r="URJ1" s="521"/>
      <c r="URK1" s="521"/>
      <c r="URL1" s="521" t="s">
        <v>3333</v>
      </c>
      <c r="URM1" s="521"/>
      <c r="URN1" s="521"/>
      <c r="URO1" s="521"/>
      <c r="URP1" s="521"/>
      <c r="URQ1" s="521" t="s">
        <v>3333</v>
      </c>
      <c r="URR1" s="521"/>
      <c r="URS1" s="521"/>
      <c r="URT1" s="521"/>
      <c r="URU1" s="521"/>
      <c r="URV1" s="521" t="s">
        <v>3333</v>
      </c>
      <c r="URW1" s="521"/>
      <c r="URX1" s="521"/>
      <c r="URY1" s="521"/>
      <c r="URZ1" s="521"/>
      <c r="USA1" s="521" t="s">
        <v>3333</v>
      </c>
      <c r="USB1" s="521"/>
      <c r="USC1" s="521"/>
      <c r="USD1" s="521"/>
      <c r="USE1" s="521"/>
      <c r="USF1" s="521" t="s">
        <v>3333</v>
      </c>
      <c r="USG1" s="521"/>
      <c r="USH1" s="521"/>
      <c r="USI1" s="521"/>
      <c r="USJ1" s="521"/>
      <c r="USK1" s="521" t="s">
        <v>3333</v>
      </c>
      <c r="USL1" s="521"/>
      <c r="USM1" s="521"/>
      <c r="USN1" s="521"/>
      <c r="USO1" s="521"/>
      <c r="USP1" s="521" t="s">
        <v>3333</v>
      </c>
      <c r="USQ1" s="521"/>
      <c r="USR1" s="521"/>
      <c r="USS1" s="521"/>
      <c r="UST1" s="521"/>
      <c r="USU1" s="521" t="s">
        <v>3333</v>
      </c>
      <c r="USV1" s="521"/>
      <c r="USW1" s="521"/>
      <c r="USX1" s="521"/>
      <c r="USY1" s="521"/>
      <c r="USZ1" s="521" t="s">
        <v>3333</v>
      </c>
      <c r="UTA1" s="521"/>
      <c r="UTB1" s="521"/>
      <c r="UTC1" s="521"/>
      <c r="UTD1" s="521"/>
      <c r="UTE1" s="521" t="s">
        <v>3333</v>
      </c>
      <c r="UTF1" s="521"/>
      <c r="UTG1" s="521"/>
      <c r="UTH1" s="521"/>
      <c r="UTI1" s="521"/>
      <c r="UTJ1" s="521" t="s">
        <v>3333</v>
      </c>
      <c r="UTK1" s="521"/>
      <c r="UTL1" s="521"/>
      <c r="UTM1" s="521"/>
      <c r="UTN1" s="521"/>
      <c r="UTO1" s="521" t="s">
        <v>3333</v>
      </c>
      <c r="UTP1" s="521"/>
      <c r="UTQ1" s="521"/>
      <c r="UTR1" s="521"/>
      <c r="UTS1" s="521"/>
      <c r="UTT1" s="521" t="s">
        <v>3333</v>
      </c>
      <c r="UTU1" s="521"/>
      <c r="UTV1" s="521"/>
      <c r="UTW1" s="521"/>
      <c r="UTX1" s="521"/>
      <c r="UTY1" s="521" t="s">
        <v>3333</v>
      </c>
      <c r="UTZ1" s="521"/>
      <c r="UUA1" s="521"/>
      <c r="UUB1" s="521"/>
      <c r="UUC1" s="521"/>
      <c r="UUD1" s="521" t="s">
        <v>3333</v>
      </c>
      <c r="UUE1" s="521"/>
      <c r="UUF1" s="521"/>
      <c r="UUG1" s="521"/>
      <c r="UUH1" s="521"/>
      <c r="UUI1" s="521" t="s">
        <v>3333</v>
      </c>
      <c r="UUJ1" s="521"/>
      <c r="UUK1" s="521"/>
      <c r="UUL1" s="521"/>
      <c r="UUM1" s="521"/>
      <c r="UUN1" s="521" t="s">
        <v>3333</v>
      </c>
      <c r="UUO1" s="521"/>
      <c r="UUP1" s="521"/>
      <c r="UUQ1" s="521"/>
      <c r="UUR1" s="521"/>
      <c r="UUS1" s="521" t="s">
        <v>3333</v>
      </c>
      <c r="UUT1" s="521"/>
      <c r="UUU1" s="521"/>
      <c r="UUV1" s="521"/>
      <c r="UUW1" s="521"/>
      <c r="UUX1" s="521" t="s">
        <v>3333</v>
      </c>
      <c r="UUY1" s="521"/>
      <c r="UUZ1" s="521"/>
      <c r="UVA1" s="521"/>
      <c r="UVB1" s="521"/>
      <c r="UVC1" s="521" t="s">
        <v>3333</v>
      </c>
      <c r="UVD1" s="521"/>
      <c r="UVE1" s="521"/>
      <c r="UVF1" s="521"/>
      <c r="UVG1" s="521"/>
      <c r="UVH1" s="521" t="s">
        <v>3333</v>
      </c>
      <c r="UVI1" s="521"/>
      <c r="UVJ1" s="521"/>
      <c r="UVK1" s="521"/>
      <c r="UVL1" s="521"/>
      <c r="UVM1" s="521" t="s">
        <v>3333</v>
      </c>
      <c r="UVN1" s="521"/>
      <c r="UVO1" s="521"/>
      <c r="UVP1" s="521"/>
      <c r="UVQ1" s="521"/>
      <c r="UVR1" s="521" t="s">
        <v>3333</v>
      </c>
      <c r="UVS1" s="521"/>
      <c r="UVT1" s="521"/>
      <c r="UVU1" s="521"/>
      <c r="UVV1" s="521"/>
      <c r="UVW1" s="521" t="s">
        <v>3333</v>
      </c>
      <c r="UVX1" s="521"/>
      <c r="UVY1" s="521"/>
      <c r="UVZ1" s="521"/>
      <c r="UWA1" s="521"/>
      <c r="UWB1" s="521" t="s">
        <v>3333</v>
      </c>
      <c r="UWC1" s="521"/>
      <c r="UWD1" s="521"/>
      <c r="UWE1" s="521"/>
      <c r="UWF1" s="521"/>
      <c r="UWG1" s="521" t="s">
        <v>3333</v>
      </c>
      <c r="UWH1" s="521"/>
      <c r="UWI1" s="521"/>
      <c r="UWJ1" s="521"/>
      <c r="UWK1" s="521"/>
      <c r="UWL1" s="521" t="s">
        <v>3333</v>
      </c>
      <c r="UWM1" s="521"/>
      <c r="UWN1" s="521"/>
      <c r="UWO1" s="521"/>
      <c r="UWP1" s="521"/>
      <c r="UWQ1" s="521" t="s">
        <v>3333</v>
      </c>
      <c r="UWR1" s="521"/>
      <c r="UWS1" s="521"/>
      <c r="UWT1" s="521"/>
      <c r="UWU1" s="521"/>
      <c r="UWV1" s="521" t="s">
        <v>3333</v>
      </c>
      <c r="UWW1" s="521"/>
      <c r="UWX1" s="521"/>
      <c r="UWY1" s="521"/>
      <c r="UWZ1" s="521"/>
      <c r="UXA1" s="521" t="s">
        <v>3333</v>
      </c>
      <c r="UXB1" s="521"/>
      <c r="UXC1" s="521"/>
      <c r="UXD1" s="521"/>
      <c r="UXE1" s="521"/>
      <c r="UXF1" s="521" t="s">
        <v>3333</v>
      </c>
      <c r="UXG1" s="521"/>
      <c r="UXH1" s="521"/>
      <c r="UXI1" s="521"/>
      <c r="UXJ1" s="521"/>
      <c r="UXK1" s="521" t="s">
        <v>3333</v>
      </c>
      <c r="UXL1" s="521"/>
      <c r="UXM1" s="521"/>
      <c r="UXN1" s="521"/>
      <c r="UXO1" s="521"/>
      <c r="UXP1" s="521" t="s">
        <v>3333</v>
      </c>
      <c r="UXQ1" s="521"/>
      <c r="UXR1" s="521"/>
      <c r="UXS1" s="521"/>
      <c r="UXT1" s="521"/>
      <c r="UXU1" s="521" t="s">
        <v>3333</v>
      </c>
      <c r="UXV1" s="521"/>
      <c r="UXW1" s="521"/>
      <c r="UXX1" s="521"/>
      <c r="UXY1" s="521"/>
      <c r="UXZ1" s="521" t="s">
        <v>3333</v>
      </c>
      <c r="UYA1" s="521"/>
      <c r="UYB1" s="521"/>
      <c r="UYC1" s="521"/>
      <c r="UYD1" s="521"/>
      <c r="UYE1" s="521" t="s">
        <v>3333</v>
      </c>
      <c r="UYF1" s="521"/>
      <c r="UYG1" s="521"/>
      <c r="UYH1" s="521"/>
      <c r="UYI1" s="521"/>
      <c r="UYJ1" s="521" t="s">
        <v>3333</v>
      </c>
      <c r="UYK1" s="521"/>
      <c r="UYL1" s="521"/>
      <c r="UYM1" s="521"/>
      <c r="UYN1" s="521"/>
      <c r="UYO1" s="521" t="s">
        <v>3333</v>
      </c>
      <c r="UYP1" s="521"/>
      <c r="UYQ1" s="521"/>
      <c r="UYR1" s="521"/>
      <c r="UYS1" s="521"/>
      <c r="UYT1" s="521" t="s">
        <v>3333</v>
      </c>
      <c r="UYU1" s="521"/>
      <c r="UYV1" s="521"/>
      <c r="UYW1" s="521"/>
      <c r="UYX1" s="521"/>
      <c r="UYY1" s="521" t="s">
        <v>3333</v>
      </c>
      <c r="UYZ1" s="521"/>
      <c r="UZA1" s="521"/>
      <c r="UZB1" s="521"/>
      <c r="UZC1" s="521"/>
      <c r="UZD1" s="521" t="s">
        <v>3333</v>
      </c>
      <c r="UZE1" s="521"/>
      <c r="UZF1" s="521"/>
      <c r="UZG1" s="521"/>
      <c r="UZH1" s="521"/>
      <c r="UZI1" s="521" t="s">
        <v>3333</v>
      </c>
      <c r="UZJ1" s="521"/>
      <c r="UZK1" s="521"/>
      <c r="UZL1" s="521"/>
      <c r="UZM1" s="521"/>
      <c r="UZN1" s="521" t="s">
        <v>3333</v>
      </c>
      <c r="UZO1" s="521"/>
      <c r="UZP1" s="521"/>
      <c r="UZQ1" s="521"/>
      <c r="UZR1" s="521"/>
      <c r="UZS1" s="521" t="s">
        <v>3333</v>
      </c>
      <c r="UZT1" s="521"/>
      <c r="UZU1" s="521"/>
      <c r="UZV1" s="521"/>
      <c r="UZW1" s="521"/>
      <c r="UZX1" s="521" t="s">
        <v>3333</v>
      </c>
      <c r="UZY1" s="521"/>
      <c r="UZZ1" s="521"/>
      <c r="VAA1" s="521"/>
      <c r="VAB1" s="521"/>
      <c r="VAC1" s="521" t="s">
        <v>3333</v>
      </c>
      <c r="VAD1" s="521"/>
      <c r="VAE1" s="521"/>
      <c r="VAF1" s="521"/>
      <c r="VAG1" s="521"/>
      <c r="VAH1" s="521" t="s">
        <v>3333</v>
      </c>
      <c r="VAI1" s="521"/>
      <c r="VAJ1" s="521"/>
      <c r="VAK1" s="521"/>
      <c r="VAL1" s="521"/>
      <c r="VAM1" s="521" t="s">
        <v>3333</v>
      </c>
      <c r="VAN1" s="521"/>
      <c r="VAO1" s="521"/>
      <c r="VAP1" s="521"/>
      <c r="VAQ1" s="521"/>
      <c r="VAR1" s="521" t="s">
        <v>3333</v>
      </c>
      <c r="VAS1" s="521"/>
      <c r="VAT1" s="521"/>
      <c r="VAU1" s="521"/>
      <c r="VAV1" s="521"/>
      <c r="VAW1" s="521" t="s">
        <v>3333</v>
      </c>
      <c r="VAX1" s="521"/>
      <c r="VAY1" s="521"/>
      <c r="VAZ1" s="521"/>
      <c r="VBA1" s="521"/>
      <c r="VBB1" s="521" t="s">
        <v>3333</v>
      </c>
      <c r="VBC1" s="521"/>
      <c r="VBD1" s="521"/>
      <c r="VBE1" s="521"/>
      <c r="VBF1" s="521"/>
      <c r="VBG1" s="521" t="s">
        <v>3333</v>
      </c>
      <c r="VBH1" s="521"/>
      <c r="VBI1" s="521"/>
      <c r="VBJ1" s="521"/>
      <c r="VBK1" s="521"/>
      <c r="VBL1" s="521" t="s">
        <v>3333</v>
      </c>
      <c r="VBM1" s="521"/>
      <c r="VBN1" s="521"/>
      <c r="VBO1" s="521"/>
      <c r="VBP1" s="521"/>
      <c r="VBQ1" s="521" t="s">
        <v>3333</v>
      </c>
      <c r="VBR1" s="521"/>
      <c r="VBS1" s="521"/>
      <c r="VBT1" s="521"/>
      <c r="VBU1" s="521"/>
      <c r="VBV1" s="521" t="s">
        <v>3333</v>
      </c>
      <c r="VBW1" s="521"/>
      <c r="VBX1" s="521"/>
      <c r="VBY1" s="521"/>
      <c r="VBZ1" s="521"/>
      <c r="VCA1" s="521" t="s">
        <v>3333</v>
      </c>
      <c r="VCB1" s="521"/>
      <c r="VCC1" s="521"/>
      <c r="VCD1" s="521"/>
      <c r="VCE1" s="521"/>
      <c r="VCF1" s="521" t="s">
        <v>3333</v>
      </c>
      <c r="VCG1" s="521"/>
      <c r="VCH1" s="521"/>
      <c r="VCI1" s="521"/>
      <c r="VCJ1" s="521"/>
      <c r="VCK1" s="521" t="s">
        <v>3333</v>
      </c>
      <c r="VCL1" s="521"/>
      <c r="VCM1" s="521"/>
      <c r="VCN1" s="521"/>
      <c r="VCO1" s="521"/>
      <c r="VCP1" s="521" t="s">
        <v>3333</v>
      </c>
      <c r="VCQ1" s="521"/>
      <c r="VCR1" s="521"/>
      <c r="VCS1" s="521"/>
      <c r="VCT1" s="521"/>
      <c r="VCU1" s="521" t="s">
        <v>3333</v>
      </c>
      <c r="VCV1" s="521"/>
      <c r="VCW1" s="521"/>
      <c r="VCX1" s="521"/>
      <c r="VCY1" s="521"/>
      <c r="VCZ1" s="521" t="s">
        <v>3333</v>
      </c>
      <c r="VDA1" s="521"/>
      <c r="VDB1" s="521"/>
      <c r="VDC1" s="521"/>
      <c r="VDD1" s="521"/>
      <c r="VDE1" s="521" t="s">
        <v>3333</v>
      </c>
      <c r="VDF1" s="521"/>
      <c r="VDG1" s="521"/>
      <c r="VDH1" s="521"/>
      <c r="VDI1" s="521"/>
      <c r="VDJ1" s="521" t="s">
        <v>3333</v>
      </c>
      <c r="VDK1" s="521"/>
      <c r="VDL1" s="521"/>
      <c r="VDM1" s="521"/>
      <c r="VDN1" s="521"/>
      <c r="VDO1" s="521" t="s">
        <v>3333</v>
      </c>
      <c r="VDP1" s="521"/>
      <c r="VDQ1" s="521"/>
      <c r="VDR1" s="521"/>
      <c r="VDS1" s="521"/>
      <c r="VDT1" s="521" t="s">
        <v>3333</v>
      </c>
      <c r="VDU1" s="521"/>
      <c r="VDV1" s="521"/>
      <c r="VDW1" s="521"/>
      <c r="VDX1" s="521"/>
      <c r="VDY1" s="521" t="s">
        <v>3333</v>
      </c>
      <c r="VDZ1" s="521"/>
      <c r="VEA1" s="521"/>
      <c r="VEB1" s="521"/>
      <c r="VEC1" s="521"/>
      <c r="VED1" s="521" t="s">
        <v>3333</v>
      </c>
      <c r="VEE1" s="521"/>
      <c r="VEF1" s="521"/>
      <c r="VEG1" s="521"/>
      <c r="VEH1" s="521"/>
      <c r="VEI1" s="521" t="s">
        <v>3333</v>
      </c>
      <c r="VEJ1" s="521"/>
      <c r="VEK1" s="521"/>
      <c r="VEL1" s="521"/>
      <c r="VEM1" s="521"/>
      <c r="VEN1" s="521" t="s">
        <v>3333</v>
      </c>
      <c r="VEO1" s="521"/>
      <c r="VEP1" s="521"/>
      <c r="VEQ1" s="521"/>
      <c r="VER1" s="521"/>
      <c r="VES1" s="521" t="s">
        <v>3333</v>
      </c>
      <c r="VET1" s="521"/>
      <c r="VEU1" s="521"/>
      <c r="VEV1" s="521"/>
      <c r="VEW1" s="521"/>
      <c r="VEX1" s="521" t="s">
        <v>3333</v>
      </c>
      <c r="VEY1" s="521"/>
      <c r="VEZ1" s="521"/>
      <c r="VFA1" s="521"/>
      <c r="VFB1" s="521"/>
      <c r="VFC1" s="521" t="s">
        <v>3333</v>
      </c>
      <c r="VFD1" s="521"/>
      <c r="VFE1" s="521"/>
      <c r="VFF1" s="521"/>
      <c r="VFG1" s="521"/>
      <c r="VFH1" s="521" t="s">
        <v>3333</v>
      </c>
      <c r="VFI1" s="521"/>
      <c r="VFJ1" s="521"/>
      <c r="VFK1" s="521"/>
      <c r="VFL1" s="521"/>
      <c r="VFM1" s="521" t="s">
        <v>3333</v>
      </c>
      <c r="VFN1" s="521"/>
      <c r="VFO1" s="521"/>
      <c r="VFP1" s="521"/>
      <c r="VFQ1" s="521"/>
      <c r="VFR1" s="521" t="s">
        <v>3333</v>
      </c>
      <c r="VFS1" s="521"/>
      <c r="VFT1" s="521"/>
      <c r="VFU1" s="521"/>
      <c r="VFV1" s="521"/>
      <c r="VFW1" s="521" t="s">
        <v>3333</v>
      </c>
      <c r="VFX1" s="521"/>
      <c r="VFY1" s="521"/>
      <c r="VFZ1" s="521"/>
      <c r="VGA1" s="521"/>
      <c r="VGB1" s="521" t="s">
        <v>3333</v>
      </c>
      <c r="VGC1" s="521"/>
      <c r="VGD1" s="521"/>
      <c r="VGE1" s="521"/>
      <c r="VGF1" s="521"/>
      <c r="VGG1" s="521" t="s">
        <v>3333</v>
      </c>
      <c r="VGH1" s="521"/>
      <c r="VGI1" s="521"/>
      <c r="VGJ1" s="521"/>
      <c r="VGK1" s="521"/>
      <c r="VGL1" s="521" t="s">
        <v>3333</v>
      </c>
      <c r="VGM1" s="521"/>
      <c r="VGN1" s="521"/>
      <c r="VGO1" s="521"/>
      <c r="VGP1" s="521"/>
      <c r="VGQ1" s="521" t="s">
        <v>3333</v>
      </c>
      <c r="VGR1" s="521"/>
      <c r="VGS1" s="521"/>
      <c r="VGT1" s="521"/>
      <c r="VGU1" s="521"/>
      <c r="VGV1" s="521" t="s">
        <v>3333</v>
      </c>
      <c r="VGW1" s="521"/>
      <c r="VGX1" s="521"/>
      <c r="VGY1" s="521"/>
      <c r="VGZ1" s="521"/>
      <c r="VHA1" s="521" t="s">
        <v>3333</v>
      </c>
      <c r="VHB1" s="521"/>
      <c r="VHC1" s="521"/>
      <c r="VHD1" s="521"/>
      <c r="VHE1" s="521"/>
      <c r="VHF1" s="521" t="s">
        <v>3333</v>
      </c>
      <c r="VHG1" s="521"/>
      <c r="VHH1" s="521"/>
      <c r="VHI1" s="521"/>
      <c r="VHJ1" s="521"/>
      <c r="VHK1" s="521" t="s">
        <v>3333</v>
      </c>
      <c r="VHL1" s="521"/>
      <c r="VHM1" s="521"/>
      <c r="VHN1" s="521"/>
      <c r="VHO1" s="521"/>
      <c r="VHP1" s="521" t="s">
        <v>3333</v>
      </c>
      <c r="VHQ1" s="521"/>
      <c r="VHR1" s="521"/>
      <c r="VHS1" s="521"/>
      <c r="VHT1" s="521"/>
      <c r="VHU1" s="521" t="s">
        <v>3333</v>
      </c>
      <c r="VHV1" s="521"/>
      <c r="VHW1" s="521"/>
      <c r="VHX1" s="521"/>
      <c r="VHY1" s="521"/>
      <c r="VHZ1" s="521" t="s">
        <v>3333</v>
      </c>
      <c r="VIA1" s="521"/>
      <c r="VIB1" s="521"/>
      <c r="VIC1" s="521"/>
      <c r="VID1" s="521"/>
      <c r="VIE1" s="521" t="s">
        <v>3333</v>
      </c>
      <c r="VIF1" s="521"/>
      <c r="VIG1" s="521"/>
      <c r="VIH1" s="521"/>
      <c r="VII1" s="521"/>
      <c r="VIJ1" s="521" t="s">
        <v>3333</v>
      </c>
      <c r="VIK1" s="521"/>
      <c r="VIL1" s="521"/>
      <c r="VIM1" s="521"/>
      <c r="VIN1" s="521"/>
      <c r="VIO1" s="521" t="s">
        <v>3333</v>
      </c>
      <c r="VIP1" s="521"/>
      <c r="VIQ1" s="521"/>
      <c r="VIR1" s="521"/>
      <c r="VIS1" s="521"/>
      <c r="VIT1" s="521" t="s">
        <v>3333</v>
      </c>
      <c r="VIU1" s="521"/>
      <c r="VIV1" s="521"/>
      <c r="VIW1" s="521"/>
      <c r="VIX1" s="521"/>
      <c r="VIY1" s="521" t="s">
        <v>3333</v>
      </c>
      <c r="VIZ1" s="521"/>
      <c r="VJA1" s="521"/>
      <c r="VJB1" s="521"/>
      <c r="VJC1" s="521"/>
      <c r="VJD1" s="521" t="s">
        <v>3333</v>
      </c>
      <c r="VJE1" s="521"/>
      <c r="VJF1" s="521"/>
      <c r="VJG1" s="521"/>
      <c r="VJH1" s="521"/>
      <c r="VJI1" s="521" t="s">
        <v>3333</v>
      </c>
      <c r="VJJ1" s="521"/>
      <c r="VJK1" s="521"/>
      <c r="VJL1" s="521"/>
      <c r="VJM1" s="521"/>
      <c r="VJN1" s="521" t="s">
        <v>3333</v>
      </c>
      <c r="VJO1" s="521"/>
      <c r="VJP1" s="521"/>
      <c r="VJQ1" s="521"/>
      <c r="VJR1" s="521"/>
      <c r="VJS1" s="521" t="s">
        <v>3333</v>
      </c>
      <c r="VJT1" s="521"/>
      <c r="VJU1" s="521"/>
      <c r="VJV1" s="521"/>
      <c r="VJW1" s="521"/>
      <c r="VJX1" s="521" t="s">
        <v>3333</v>
      </c>
      <c r="VJY1" s="521"/>
      <c r="VJZ1" s="521"/>
      <c r="VKA1" s="521"/>
      <c r="VKB1" s="521"/>
      <c r="VKC1" s="521" t="s">
        <v>3333</v>
      </c>
      <c r="VKD1" s="521"/>
      <c r="VKE1" s="521"/>
      <c r="VKF1" s="521"/>
      <c r="VKG1" s="521"/>
      <c r="VKH1" s="521" t="s">
        <v>3333</v>
      </c>
      <c r="VKI1" s="521"/>
      <c r="VKJ1" s="521"/>
      <c r="VKK1" s="521"/>
      <c r="VKL1" s="521"/>
      <c r="VKM1" s="521" t="s">
        <v>3333</v>
      </c>
      <c r="VKN1" s="521"/>
      <c r="VKO1" s="521"/>
      <c r="VKP1" s="521"/>
      <c r="VKQ1" s="521"/>
      <c r="VKR1" s="521" t="s">
        <v>3333</v>
      </c>
      <c r="VKS1" s="521"/>
      <c r="VKT1" s="521"/>
      <c r="VKU1" s="521"/>
      <c r="VKV1" s="521"/>
      <c r="VKW1" s="521" t="s">
        <v>3333</v>
      </c>
      <c r="VKX1" s="521"/>
      <c r="VKY1" s="521"/>
      <c r="VKZ1" s="521"/>
      <c r="VLA1" s="521"/>
      <c r="VLB1" s="521" t="s">
        <v>3333</v>
      </c>
      <c r="VLC1" s="521"/>
      <c r="VLD1" s="521"/>
      <c r="VLE1" s="521"/>
      <c r="VLF1" s="521"/>
      <c r="VLG1" s="521" t="s">
        <v>3333</v>
      </c>
      <c r="VLH1" s="521"/>
      <c r="VLI1" s="521"/>
      <c r="VLJ1" s="521"/>
      <c r="VLK1" s="521"/>
      <c r="VLL1" s="521" t="s">
        <v>3333</v>
      </c>
      <c r="VLM1" s="521"/>
      <c r="VLN1" s="521"/>
      <c r="VLO1" s="521"/>
      <c r="VLP1" s="521"/>
      <c r="VLQ1" s="521" t="s">
        <v>3333</v>
      </c>
      <c r="VLR1" s="521"/>
      <c r="VLS1" s="521"/>
      <c r="VLT1" s="521"/>
      <c r="VLU1" s="521"/>
      <c r="VLV1" s="521" t="s">
        <v>3333</v>
      </c>
      <c r="VLW1" s="521"/>
      <c r="VLX1" s="521"/>
      <c r="VLY1" s="521"/>
      <c r="VLZ1" s="521"/>
      <c r="VMA1" s="521" t="s">
        <v>3333</v>
      </c>
      <c r="VMB1" s="521"/>
      <c r="VMC1" s="521"/>
      <c r="VMD1" s="521"/>
      <c r="VME1" s="521"/>
      <c r="VMF1" s="521" t="s">
        <v>3333</v>
      </c>
      <c r="VMG1" s="521"/>
      <c r="VMH1" s="521"/>
      <c r="VMI1" s="521"/>
      <c r="VMJ1" s="521"/>
      <c r="VMK1" s="521" t="s">
        <v>3333</v>
      </c>
      <c r="VML1" s="521"/>
      <c r="VMM1" s="521"/>
      <c r="VMN1" s="521"/>
      <c r="VMO1" s="521"/>
      <c r="VMP1" s="521" t="s">
        <v>3333</v>
      </c>
      <c r="VMQ1" s="521"/>
      <c r="VMR1" s="521"/>
      <c r="VMS1" s="521"/>
      <c r="VMT1" s="521"/>
      <c r="VMU1" s="521" t="s">
        <v>3333</v>
      </c>
      <c r="VMV1" s="521"/>
      <c r="VMW1" s="521"/>
      <c r="VMX1" s="521"/>
      <c r="VMY1" s="521"/>
      <c r="VMZ1" s="521" t="s">
        <v>3333</v>
      </c>
      <c r="VNA1" s="521"/>
      <c r="VNB1" s="521"/>
      <c r="VNC1" s="521"/>
      <c r="VND1" s="521"/>
      <c r="VNE1" s="521" t="s">
        <v>3333</v>
      </c>
      <c r="VNF1" s="521"/>
      <c r="VNG1" s="521"/>
      <c r="VNH1" s="521"/>
      <c r="VNI1" s="521"/>
      <c r="VNJ1" s="521" t="s">
        <v>3333</v>
      </c>
      <c r="VNK1" s="521"/>
      <c r="VNL1" s="521"/>
      <c r="VNM1" s="521"/>
      <c r="VNN1" s="521"/>
      <c r="VNO1" s="521" t="s">
        <v>3333</v>
      </c>
      <c r="VNP1" s="521"/>
      <c r="VNQ1" s="521"/>
      <c r="VNR1" s="521"/>
      <c r="VNS1" s="521"/>
      <c r="VNT1" s="521" t="s">
        <v>3333</v>
      </c>
      <c r="VNU1" s="521"/>
      <c r="VNV1" s="521"/>
      <c r="VNW1" s="521"/>
      <c r="VNX1" s="521"/>
      <c r="VNY1" s="521" t="s">
        <v>3333</v>
      </c>
      <c r="VNZ1" s="521"/>
      <c r="VOA1" s="521"/>
      <c r="VOB1" s="521"/>
      <c r="VOC1" s="521"/>
      <c r="VOD1" s="521" t="s">
        <v>3333</v>
      </c>
      <c r="VOE1" s="521"/>
      <c r="VOF1" s="521"/>
      <c r="VOG1" s="521"/>
      <c r="VOH1" s="521"/>
      <c r="VOI1" s="521" t="s">
        <v>3333</v>
      </c>
      <c r="VOJ1" s="521"/>
      <c r="VOK1" s="521"/>
      <c r="VOL1" s="521"/>
      <c r="VOM1" s="521"/>
      <c r="VON1" s="521" t="s">
        <v>3333</v>
      </c>
      <c r="VOO1" s="521"/>
      <c r="VOP1" s="521"/>
      <c r="VOQ1" s="521"/>
      <c r="VOR1" s="521"/>
      <c r="VOS1" s="521" t="s">
        <v>3333</v>
      </c>
      <c r="VOT1" s="521"/>
      <c r="VOU1" s="521"/>
      <c r="VOV1" s="521"/>
      <c r="VOW1" s="521"/>
      <c r="VOX1" s="521" t="s">
        <v>3333</v>
      </c>
      <c r="VOY1" s="521"/>
      <c r="VOZ1" s="521"/>
      <c r="VPA1" s="521"/>
      <c r="VPB1" s="521"/>
      <c r="VPC1" s="521" t="s">
        <v>3333</v>
      </c>
      <c r="VPD1" s="521"/>
      <c r="VPE1" s="521"/>
      <c r="VPF1" s="521"/>
      <c r="VPG1" s="521"/>
      <c r="VPH1" s="521" t="s">
        <v>3333</v>
      </c>
      <c r="VPI1" s="521"/>
      <c r="VPJ1" s="521"/>
      <c r="VPK1" s="521"/>
      <c r="VPL1" s="521"/>
      <c r="VPM1" s="521" t="s">
        <v>3333</v>
      </c>
      <c r="VPN1" s="521"/>
      <c r="VPO1" s="521"/>
      <c r="VPP1" s="521"/>
      <c r="VPQ1" s="521"/>
      <c r="VPR1" s="521" t="s">
        <v>3333</v>
      </c>
      <c r="VPS1" s="521"/>
      <c r="VPT1" s="521"/>
      <c r="VPU1" s="521"/>
      <c r="VPV1" s="521"/>
      <c r="VPW1" s="521" t="s">
        <v>3333</v>
      </c>
      <c r="VPX1" s="521"/>
      <c r="VPY1" s="521"/>
      <c r="VPZ1" s="521"/>
      <c r="VQA1" s="521"/>
      <c r="VQB1" s="521" t="s">
        <v>3333</v>
      </c>
      <c r="VQC1" s="521"/>
      <c r="VQD1" s="521"/>
      <c r="VQE1" s="521"/>
      <c r="VQF1" s="521"/>
      <c r="VQG1" s="521" t="s">
        <v>3333</v>
      </c>
      <c r="VQH1" s="521"/>
      <c r="VQI1" s="521"/>
      <c r="VQJ1" s="521"/>
      <c r="VQK1" s="521"/>
      <c r="VQL1" s="521" t="s">
        <v>3333</v>
      </c>
      <c r="VQM1" s="521"/>
      <c r="VQN1" s="521"/>
      <c r="VQO1" s="521"/>
      <c r="VQP1" s="521"/>
      <c r="VQQ1" s="521" t="s">
        <v>3333</v>
      </c>
      <c r="VQR1" s="521"/>
      <c r="VQS1" s="521"/>
      <c r="VQT1" s="521"/>
      <c r="VQU1" s="521"/>
      <c r="VQV1" s="521" t="s">
        <v>3333</v>
      </c>
      <c r="VQW1" s="521"/>
      <c r="VQX1" s="521"/>
      <c r="VQY1" s="521"/>
      <c r="VQZ1" s="521"/>
      <c r="VRA1" s="521" t="s">
        <v>3333</v>
      </c>
      <c r="VRB1" s="521"/>
      <c r="VRC1" s="521"/>
      <c r="VRD1" s="521"/>
      <c r="VRE1" s="521"/>
      <c r="VRF1" s="521" t="s">
        <v>3333</v>
      </c>
      <c r="VRG1" s="521"/>
      <c r="VRH1" s="521"/>
      <c r="VRI1" s="521"/>
      <c r="VRJ1" s="521"/>
      <c r="VRK1" s="521" t="s">
        <v>3333</v>
      </c>
      <c r="VRL1" s="521"/>
      <c r="VRM1" s="521"/>
      <c r="VRN1" s="521"/>
      <c r="VRO1" s="521"/>
      <c r="VRP1" s="521" t="s">
        <v>3333</v>
      </c>
      <c r="VRQ1" s="521"/>
      <c r="VRR1" s="521"/>
      <c r="VRS1" s="521"/>
      <c r="VRT1" s="521"/>
      <c r="VRU1" s="521" t="s">
        <v>3333</v>
      </c>
      <c r="VRV1" s="521"/>
      <c r="VRW1" s="521"/>
      <c r="VRX1" s="521"/>
      <c r="VRY1" s="521"/>
      <c r="VRZ1" s="521" t="s">
        <v>3333</v>
      </c>
      <c r="VSA1" s="521"/>
      <c r="VSB1" s="521"/>
      <c r="VSC1" s="521"/>
      <c r="VSD1" s="521"/>
      <c r="VSE1" s="521" t="s">
        <v>3333</v>
      </c>
      <c r="VSF1" s="521"/>
      <c r="VSG1" s="521"/>
      <c r="VSH1" s="521"/>
      <c r="VSI1" s="521"/>
      <c r="VSJ1" s="521" t="s">
        <v>3333</v>
      </c>
      <c r="VSK1" s="521"/>
      <c r="VSL1" s="521"/>
      <c r="VSM1" s="521"/>
      <c r="VSN1" s="521"/>
      <c r="VSO1" s="521" t="s">
        <v>3333</v>
      </c>
      <c r="VSP1" s="521"/>
      <c r="VSQ1" s="521"/>
      <c r="VSR1" s="521"/>
      <c r="VSS1" s="521"/>
      <c r="VST1" s="521" t="s">
        <v>3333</v>
      </c>
      <c r="VSU1" s="521"/>
      <c r="VSV1" s="521"/>
      <c r="VSW1" s="521"/>
      <c r="VSX1" s="521"/>
      <c r="VSY1" s="521" t="s">
        <v>3333</v>
      </c>
      <c r="VSZ1" s="521"/>
      <c r="VTA1" s="521"/>
      <c r="VTB1" s="521"/>
      <c r="VTC1" s="521"/>
      <c r="VTD1" s="521" t="s">
        <v>3333</v>
      </c>
      <c r="VTE1" s="521"/>
      <c r="VTF1" s="521"/>
      <c r="VTG1" s="521"/>
      <c r="VTH1" s="521"/>
      <c r="VTI1" s="521" t="s">
        <v>3333</v>
      </c>
      <c r="VTJ1" s="521"/>
      <c r="VTK1" s="521"/>
      <c r="VTL1" s="521"/>
      <c r="VTM1" s="521"/>
      <c r="VTN1" s="521" t="s">
        <v>3333</v>
      </c>
      <c r="VTO1" s="521"/>
      <c r="VTP1" s="521"/>
      <c r="VTQ1" s="521"/>
      <c r="VTR1" s="521"/>
      <c r="VTS1" s="521" t="s">
        <v>3333</v>
      </c>
      <c r="VTT1" s="521"/>
      <c r="VTU1" s="521"/>
      <c r="VTV1" s="521"/>
      <c r="VTW1" s="521"/>
      <c r="VTX1" s="521" t="s">
        <v>3333</v>
      </c>
      <c r="VTY1" s="521"/>
      <c r="VTZ1" s="521"/>
      <c r="VUA1" s="521"/>
      <c r="VUB1" s="521"/>
      <c r="VUC1" s="521" t="s">
        <v>3333</v>
      </c>
      <c r="VUD1" s="521"/>
      <c r="VUE1" s="521"/>
      <c r="VUF1" s="521"/>
      <c r="VUG1" s="521"/>
      <c r="VUH1" s="521" t="s">
        <v>3333</v>
      </c>
      <c r="VUI1" s="521"/>
      <c r="VUJ1" s="521"/>
      <c r="VUK1" s="521"/>
      <c r="VUL1" s="521"/>
      <c r="VUM1" s="521" t="s">
        <v>3333</v>
      </c>
      <c r="VUN1" s="521"/>
      <c r="VUO1" s="521"/>
      <c r="VUP1" s="521"/>
      <c r="VUQ1" s="521"/>
      <c r="VUR1" s="521" t="s">
        <v>3333</v>
      </c>
      <c r="VUS1" s="521"/>
      <c r="VUT1" s="521"/>
      <c r="VUU1" s="521"/>
      <c r="VUV1" s="521"/>
      <c r="VUW1" s="521" t="s">
        <v>3333</v>
      </c>
      <c r="VUX1" s="521"/>
      <c r="VUY1" s="521"/>
      <c r="VUZ1" s="521"/>
      <c r="VVA1" s="521"/>
      <c r="VVB1" s="521" t="s">
        <v>3333</v>
      </c>
      <c r="VVC1" s="521"/>
      <c r="VVD1" s="521"/>
      <c r="VVE1" s="521"/>
      <c r="VVF1" s="521"/>
      <c r="VVG1" s="521" t="s">
        <v>3333</v>
      </c>
      <c r="VVH1" s="521"/>
      <c r="VVI1" s="521"/>
      <c r="VVJ1" s="521"/>
      <c r="VVK1" s="521"/>
      <c r="VVL1" s="521" t="s">
        <v>3333</v>
      </c>
      <c r="VVM1" s="521"/>
      <c r="VVN1" s="521"/>
      <c r="VVO1" s="521"/>
      <c r="VVP1" s="521"/>
      <c r="VVQ1" s="521" t="s">
        <v>3333</v>
      </c>
      <c r="VVR1" s="521"/>
      <c r="VVS1" s="521"/>
      <c r="VVT1" s="521"/>
      <c r="VVU1" s="521"/>
      <c r="VVV1" s="521" t="s">
        <v>3333</v>
      </c>
      <c r="VVW1" s="521"/>
      <c r="VVX1" s="521"/>
      <c r="VVY1" s="521"/>
      <c r="VVZ1" s="521"/>
      <c r="VWA1" s="521" t="s">
        <v>3333</v>
      </c>
      <c r="VWB1" s="521"/>
      <c r="VWC1" s="521"/>
      <c r="VWD1" s="521"/>
      <c r="VWE1" s="521"/>
      <c r="VWF1" s="521" t="s">
        <v>3333</v>
      </c>
      <c r="VWG1" s="521"/>
      <c r="VWH1" s="521"/>
      <c r="VWI1" s="521"/>
      <c r="VWJ1" s="521"/>
      <c r="VWK1" s="521" t="s">
        <v>3333</v>
      </c>
      <c r="VWL1" s="521"/>
      <c r="VWM1" s="521"/>
      <c r="VWN1" s="521"/>
      <c r="VWO1" s="521"/>
      <c r="VWP1" s="521" t="s">
        <v>3333</v>
      </c>
      <c r="VWQ1" s="521"/>
      <c r="VWR1" s="521"/>
      <c r="VWS1" s="521"/>
      <c r="VWT1" s="521"/>
      <c r="VWU1" s="521" t="s">
        <v>3333</v>
      </c>
      <c r="VWV1" s="521"/>
      <c r="VWW1" s="521"/>
      <c r="VWX1" s="521"/>
      <c r="VWY1" s="521"/>
      <c r="VWZ1" s="521" t="s">
        <v>3333</v>
      </c>
      <c r="VXA1" s="521"/>
      <c r="VXB1" s="521"/>
      <c r="VXC1" s="521"/>
      <c r="VXD1" s="521"/>
      <c r="VXE1" s="521" t="s">
        <v>3333</v>
      </c>
      <c r="VXF1" s="521"/>
      <c r="VXG1" s="521"/>
      <c r="VXH1" s="521"/>
      <c r="VXI1" s="521"/>
      <c r="VXJ1" s="521" t="s">
        <v>3333</v>
      </c>
      <c r="VXK1" s="521"/>
      <c r="VXL1" s="521"/>
      <c r="VXM1" s="521"/>
      <c r="VXN1" s="521"/>
      <c r="VXO1" s="521" t="s">
        <v>3333</v>
      </c>
      <c r="VXP1" s="521"/>
      <c r="VXQ1" s="521"/>
      <c r="VXR1" s="521"/>
      <c r="VXS1" s="521"/>
      <c r="VXT1" s="521" t="s">
        <v>3333</v>
      </c>
      <c r="VXU1" s="521"/>
      <c r="VXV1" s="521"/>
      <c r="VXW1" s="521"/>
      <c r="VXX1" s="521"/>
      <c r="VXY1" s="521" t="s">
        <v>3333</v>
      </c>
      <c r="VXZ1" s="521"/>
      <c r="VYA1" s="521"/>
      <c r="VYB1" s="521"/>
      <c r="VYC1" s="521"/>
      <c r="VYD1" s="521" t="s">
        <v>3333</v>
      </c>
      <c r="VYE1" s="521"/>
      <c r="VYF1" s="521"/>
      <c r="VYG1" s="521"/>
      <c r="VYH1" s="521"/>
      <c r="VYI1" s="521" t="s">
        <v>3333</v>
      </c>
      <c r="VYJ1" s="521"/>
      <c r="VYK1" s="521"/>
      <c r="VYL1" s="521"/>
      <c r="VYM1" s="521"/>
      <c r="VYN1" s="521" t="s">
        <v>3333</v>
      </c>
      <c r="VYO1" s="521"/>
      <c r="VYP1" s="521"/>
      <c r="VYQ1" s="521"/>
      <c r="VYR1" s="521"/>
      <c r="VYS1" s="521" t="s">
        <v>3333</v>
      </c>
      <c r="VYT1" s="521"/>
      <c r="VYU1" s="521"/>
      <c r="VYV1" s="521"/>
      <c r="VYW1" s="521"/>
      <c r="VYX1" s="521" t="s">
        <v>3333</v>
      </c>
      <c r="VYY1" s="521"/>
      <c r="VYZ1" s="521"/>
      <c r="VZA1" s="521"/>
      <c r="VZB1" s="521"/>
      <c r="VZC1" s="521" t="s">
        <v>3333</v>
      </c>
      <c r="VZD1" s="521"/>
      <c r="VZE1" s="521"/>
      <c r="VZF1" s="521"/>
      <c r="VZG1" s="521"/>
      <c r="VZH1" s="521" t="s">
        <v>3333</v>
      </c>
      <c r="VZI1" s="521"/>
      <c r="VZJ1" s="521"/>
      <c r="VZK1" s="521"/>
      <c r="VZL1" s="521"/>
      <c r="VZM1" s="521" t="s">
        <v>3333</v>
      </c>
      <c r="VZN1" s="521"/>
      <c r="VZO1" s="521"/>
      <c r="VZP1" s="521"/>
      <c r="VZQ1" s="521"/>
      <c r="VZR1" s="521" t="s">
        <v>3333</v>
      </c>
      <c r="VZS1" s="521"/>
      <c r="VZT1" s="521"/>
      <c r="VZU1" s="521"/>
      <c r="VZV1" s="521"/>
      <c r="VZW1" s="521" t="s">
        <v>3333</v>
      </c>
      <c r="VZX1" s="521"/>
      <c r="VZY1" s="521"/>
      <c r="VZZ1" s="521"/>
      <c r="WAA1" s="521"/>
      <c r="WAB1" s="521" t="s">
        <v>3333</v>
      </c>
      <c r="WAC1" s="521"/>
      <c r="WAD1" s="521"/>
      <c r="WAE1" s="521"/>
      <c r="WAF1" s="521"/>
      <c r="WAG1" s="521" t="s">
        <v>3333</v>
      </c>
      <c r="WAH1" s="521"/>
      <c r="WAI1" s="521"/>
      <c r="WAJ1" s="521"/>
      <c r="WAK1" s="521"/>
      <c r="WAL1" s="521" t="s">
        <v>3333</v>
      </c>
      <c r="WAM1" s="521"/>
      <c r="WAN1" s="521"/>
      <c r="WAO1" s="521"/>
      <c r="WAP1" s="521"/>
      <c r="WAQ1" s="521" t="s">
        <v>3333</v>
      </c>
      <c r="WAR1" s="521"/>
      <c r="WAS1" s="521"/>
      <c r="WAT1" s="521"/>
      <c r="WAU1" s="521"/>
      <c r="WAV1" s="521" t="s">
        <v>3333</v>
      </c>
      <c r="WAW1" s="521"/>
      <c r="WAX1" s="521"/>
      <c r="WAY1" s="521"/>
      <c r="WAZ1" s="521"/>
      <c r="WBA1" s="521" t="s">
        <v>3333</v>
      </c>
      <c r="WBB1" s="521"/>
      <c r="WBC1" s="521"/>
      <c r="WBD1" s="521"/>
      <c r="WBE1" s="521"/>
      <c r="WBF1" s="521" t="s">
        <v>3333</v>
      </c>
      <c r="WBG1" s="521"/>
      <c r="WBH1" s="521"/>
      <c r="WBI1" s="521"/>
      <c r="WBJ1" s="521"/>
      <c r="WBK1" s="521" t="s">
        <v>3333</v>
      </c>
      <c r="WBL1" s="521"/>
      <c r="WBM1" s="521"/>
      <c r="WBN1" s="521"/>
      <c r="WBO1" s="521"/>
      <c r="WBP1" s="521" t="s">
        <v>3333</v>
      </c>
      <c r="WBQ1" s="521"/>
      <c r="WBR1" s="521"/>
      <c r="WBS1" s="521"/>
      <c r="WBT1" s="521"/>
      <c r="WBU1" s="521" t="s">
        <v>3333</v>
      </c>
      <c r="WBV1" s="521"/>
      <c r="WBW1" s="521"/>
      <c r="WBX1" s="521"/>
      <c r="WBY1" s="521"/>
      <c r="WBZ1" s="521" t="s">
        <v>3333</v>
      </c>
      <c r="WCA1" s="521"/>
      <c r="WCB1" s="521"/>
      <c r="WCC1" s="521"/>
      <c r="WCD1" s="521"/>
      <c r="WCE1" s="521" t="s">
        <v>3333</v>
      </c>
      <c r="WCF1" s="521"/>
      <c r="WCG1" s="521"/>
      <c r="WCH1" s="521"/>
      <c r="WCI1" s="521"/>
      <c r="WCJ1" s="521" t="s">
        <v>3333</v>
      </c>
      <c r="WCK1" s="521"/>
      <c r="WCL1" s="521"/>
      <c r="WCM1" s="521"/>
      <c r="WCN1" s="521"/>
      <c r="WCO1" s="521" t="s">
        <v>3333</v>
      </c>
      <c r="WCP1" s="521"/>
      <c r="WCQ1" s="521"/>
      <c r="WCR1" s="521"/>
      <c r="WCS1" s="521"/>
      <c r="WCT1" s="521" t="s">
        <v>3333</v>
      </c>
      <c r="WCU1" s="521"/>
      <c r="WCV1" s="521"/>
      <c r="WCW1" s="521"/>
      <c r="WCX1" s="521"/>
      <c r="WCY1" s="521" t="s">
        <v>3333</v>
      </c>
      <c r="WCZ1" s="521"/>
      <c r="WDA1" s="521"/>
      <c r="WDB1" s="521"/>
      <c r="WDC1" s="521"/>
      <c r="WDD1" s="521" t="s">
        <v>3333</v>
      </c>
      <c r="WDE1" s="521"/>
      <c r="WDF1" s="521"/>
      <c r="WDG1" s="521"/>
      <c r="WDH1" s="521"/>
      <c r="WDI1" s="521" t="s">
        <v>3333</v>
      </c>
      <c r="WDJ1" s="521"/>
      <c r="WDK1" s="521"/>
      <c r="WDL1" s="521"/>
      <c r="WDM1" s="521"/>
      <c r="WDN1" s="521" t="s">
        <v>3333</v>
      </c>
      <c r="WDO1" s="521"/>
      <c r="WDP1" s="521"/>
      <c r="WDQ1" s="521"/>
      <c r="WDR1" s="521"/>
      <c r="WDS1" s="521" t="s">
        <v>3333</v>
      </c>
      <c r="WDT1" s="521"/>
      <c r="WDU1" s="521"/>
      <c r="WDV1" s="521"/>
      <c r="WDW1" s="521"/>
      <c r="WDX1" s="521" t="s">
        <v>3333</v>
      </c>
      <c r="WDY1" s="521"/>
      <c r="WDZ1" s="521"/>
      <c r="WEA1" s="521"/>
      <c r="WEB1" s="521"/>
      <c r="WEC1" s="521" t="s">
        <v>3333</v>
      </c>
      <c r="WED1" s="521"/>
      <c r="WEE1" s="521"/>
      <c r="WEF1" s="521"/>
      <c r="WEG1" s="521"/>
      <c r="WEH1" s="521" t="s">
        <v>3333</v>
      </c>
      <c r="WEI1" s="521"/>
      <c r="WEJ1" s="521"/>
      <c r="WEK1" s="521"/>
      <c r="WEL1" s="521"/>
      <c r="WEM1" s="521" t="s">
        <v>3333</v>
      </c>
      <c r="WEN1" s="521"/>
      <c r="WEO1" s="521"/>
      <c r="WEP1" s="521"/>
      <c r="WEQ1" s="521"/>
      <c r="WER1" s="521" t="s">
        <v>3333</v>
      </c>
      <c r="WES1" s="521"/>
      <c r="WET1" s="521"/>
      <c r="WEU1" s="521"/>
      <c r="WEV1" s="521"/>
      <c r="WEW1" s="521" t="s">
        <v>3333</v>
      </c>
      <c r="WEX1" s="521"/>
      <c r="WEY1" s="521"/>
      <c r="WEZ1" s="521"/>
      <c r="WFA1" s="521"/>
      <c r="WFB1" s="521" t="s">
        <v>3333</v>
      </c>
      <c r="WFC1" s="521"/>
      <c r="WFD1" s="521"/>
      <c r="WFE1" s="521"/>
      <c r="WFF1" s="521"/>
      <c r="WFG1" s="521" t="s">
        <v>3333</v>
      </c>
      <c r="WFH1" s="521"/>
      <c r="WFI1" s="521"/>
      <c r="WFJ1" s="521"/>
      <c r="WFK1" s="521"/>
      <c r="WFL1" s="521" t="s">
        <v>3333</v>
      </c>
      <c r="WFM1" s="521"/>
      <c r="WFN1" s="521"/>
      <c r="WFO1" s="521"/>
      <c r="WFP1" s="521"/>
      <c r="WFQ1" s="521" t="s">
        <v>3333</v>
      </c>
      <c r="WFR1" s="521"/>
      <c r="WFS1" s="521"/>
      <c r="WFT1" s="521"/>
      <c r="WFU1" s="521"/>
      <c r="WFV1" s="521" t="s">
        <v>3333</v>
      </c>
      <c r="WFW1" s="521"/>
      <c r="WFX1" s="521"/>
      <c r="WFY1" s="521"/>
      <c r="WFZ1" s="521"/>
      <c r="WGA1" s="521" t="s">
        <v>3333</v>
      </c>
      <c r="WGB1" s="521"/>
      <c r="WGC1" s="521"/>
      <c r="WGD1" s="521"/>
      <c r="WGE1" s="521"/>
      <c r="WGF1" s="521" t="s">
        <v>3333</v>
      </c>
      <c r="WGG1" s="521"/>
      <c r="WGH1" s="521"/>
      <c r="WGI1" s="521"/>
      <c r="WGJ1" s="521"/>
      <c r="WGK1" s="521" t="s">
        <v>3333</v>
      </c>
      <c r="WGL1" s="521"/>
      <c r="WGM1" s="521"/>
      <c r="WGN1" s="521"/>
      <c r="WGO1" s="521"/>
      <c r="WGP1" s="521" t="s">
        <v>3333</v>
      </c>
      <c r="WGQ1" s="521"/>
      <c r="WGR1" s="521"/>
      <c r="WGS1" s="521"/>
      <c r="WGT1" s="521"/>
      <c r="WGU1" s="521" t="s">
        <v>3333</v>
      </c>
      <c r="WGV1" s="521"/>
      <c r="WGW1" s="521"/>
      <c r="WGX1" s="521"/>
      <c r="WGY1" s="521"/>
      <c r="WGZ1" s="521" t="s">
        <v>3333</v>
      </c>
      <c r="WHA1" s="521"/>
      <c r="WHB1" s="521"/>
      <c r="WHC1" s="521"/>
      <c r="WHD1" s="521"/>
      <c r="WHE1" s="521" t="s">
        <v>3333</v>
      </c>
      <c r="WHF1" s="521"/>
      <c r="WHG1" s="521"/>
      <c r="WHH1" s="521"/>
      <c r="WHI1" s="521"/>
      <c r="WHJ1" s="521" t="s">
        <v>3333</v>
      </c>
      <c r="WHK1" s="521"/>
      <c r="WHL1" s="521"/>
      <c r="WHM1" s="521"/>
      <c r="WHN1" s="521"/>
      <c r="WHO1" s="521" t="s">
        <v>3333</v>
      </c>
      <c r="WHP1" s="521"/>
      <c r="WHQ1" s="521"/>
      <c r="WHR1" s="521"/>
      <c r="WHS1" s="521"/>
      <c r="WHT1" s="521" t="s">
        <v>3333</v>
      </c>
      <c r="WHU1" s="521"/>
      <c r="WHV1" s="521"/>
      <c r="WHW1" s="521"/>
      <c r="WHX1" s="521"/>
      <c r="WHY1" s="521" t="s">
        <v>3333</v>
      </c>
      <c r="WHZ1" s="521"/>
      <c r="WIA1" s="521"/>
      <c r="WIB1" s="521"/>
      <c r="WIC1" s="521"/>
      <c r="WID1" s="521" t="s">
        <v>3333</v>
      </c>
      <c r="WIE1" s="521"/>
      <c r="WIF1" s="521"/>
      <c r="WIG1" s="521"/>
      <c r="WIH1" s="521"/>
      <c r="WII1" s="521" t="s">
        <v>3333</v>
      </c>
      <c r="WIJ1" s="521"/>
      <c r="WIK1" s="521"/>
      <c r="WIL1" s="521"/>
      <c r="WIM1" s="521"/>
      <c r="WIN1" s="521" t="s">
        <v>3333</v>
      </c>
      <c r="WIO1" s="521"/>
      <c r="WIP1" s="521"/>
      <c r="WIQ1" s="521"/>
      <c r="WIR1" s="521"/>
      <c r="WIS1" s="521" t="s">
        <v>3333</v>
      </c>
      <c r="WIT1" s="521"/>
      <c r="WIU1" s="521"/>
      <c r="WIV1" s="521"/>
      <c r="WIW1" s="521"/>
      <c r="WIX1" s="521" t="s">
        <v>3333</v>
      </c>
      <c r="WIY1" s="521"/>
      <c r="WIZ1" s="521"/>
      <c r="WJA1" s="521"/>
      <c r="WJB1" s="521"/>
      <c r="WJC1" s="521" t="s">
        <v>3333</v>
      </c>
      <c r="WJD1" s="521"/>
      <c r="WJE1" s="521"/>
      <c r="WJF1" s="521"/>
      <c r="WJG1" s="521"/>
      <c r="WJH1" s="521" t="s">
        <v>3333</v>
      </c>
      <c r="WJI1" s="521"/>
      <c r="WJJ1" s="521"/>
      <c r="WJK1" s="521"/>
      <c r="WJL1" s="521"/>
      <c r="WJM1" s="521" t="s">
        <v>3333</v>
      </c>
      <c r="WJN1" s="521"/>
      <c r="WJO1" s="521"/>
      <c r="WJP1" s="521"/>
      <c r="WJQ1" s="521"/>
      <c r="WJR1" s="521" t="s">
        <v>3333</v>
      </c>
      <c r="WJS1" s="521"/>
      <c r="WJT1" s="521"/>
      <c r="WJU1" s="521"/>
      <c r="WJV1" s="521"/>
      <c r="WJW1" s="521" t="s">
        <v>3333</v>
      </c>
      <c r="WJX1" s="521"/>
      <c r="WJY1" s="521"/>
      <c r="WJZ1" s="521"/>
      <c r="WKA1" s="521"/>
      <c r="WKB1" s="521" t="s">
        <v>3333</v>
      </c>
      <c r="WKC1" s="521"/>
      <c r="WKD1" s="521"/>
      <c r="WKE1" s="521"/>
      <c r="WKF1" s="521"/>
      <c r="WKG1" s="521" t="s">
        <v>3333</v>
      </c>
      <c r="WKH1" s="521"/>
      <c r="WKI1" s="521"/>
      <c r="WKJ1" s="521"/>
      <c r="WKK1" s="521"/>
      <c r="WKL1" s="521" t="s">
        <v>3333</v>
      </c>
      <c r="WKM1" s="521"/>
      <c r="WKN1" s="521"/>
      <c r="WKO1" s="521"/>
      <c r="WKP1" s="521"/>
      <c r="WKQ1" s="521" t="s">
        <v>3333</v>
      </c>
      <c r="WKR1" s="521"/>
      <c r="WKS1" s="521"/>
      <c r="WKT1" s="521"/>
      <c r="WKU1" s="521"/>
      <c r="WKV1" s="521" t="s">
        <v>3333</v>
      </c>
      <c r="WKW1" s="521"/>
      <c r="WKX1" s="521"/>
      <c r="WKY1" s="521"/>
      <c r="WKZ1" s="521"/>
      <c r="WLA1" s="521" t="s">
        <v>3333</v>
      </c>
      <c r="WLB1" s="521"/>
      <c r="WLC1" s="521"/>
      <c r="WLD1" s="521"/>
      <c r="WLE1" s="521"/>
      <c r="WLF1" s="521" t="s">
        <v>3333</v>
      </c>
      <c r="WLG1" s="521"/>
      <c r="WLH1" s="521"/>
      <c r="WLI1" s="521"/>
      <c r="WLJ1" s="521"/>
      <c r="WLK1" s="521" t="s">
        <v>3333</v>
      </c>
      <c r="WLL1" s="521"/>
      <c r="WLM1" s="521"/>
      <c r="WLN1" s="521"/>
      <c r="WLO1" s="521"/>
      <c r="WLP1" s="521" t="s">
        <v>3333</v>
      </c>
      <c r="WLQ1" s="521"/>
      <c r="WLR1" s="521"/>
      <c r="WLS1" s="521"/>
      <c r="WLT1" s="521"/>
      <c r="WLU1" s="521" t="s">
        <v>3333</v>
      </c>
      <c r="WLV1" s="521"/>
      <c r="WLW1" s="521"/>
      <c r="WLX1" s="521"/>
      <c r="WLY1" s="521"/>
      <c r="WLZ1" s="521" t="s">
        <v>3333</v>
      </c>
      <c r="WMA1" s="521"/>
      <c r="WMB1" s="521"/>
      <c r="WMC1" s="521"/>
      <c r="WMD1" s="521"/>
      <c r="WME1" s="521" t="s">
        <v>3333</v>
      </c>
      <c r="WMF1" s="521"/>
      <c r="WMG1" s="521"/>
      <c r="WMH1" s="521"/>
      <c r="WMI1" s="521"/>
      <c r="WMJ1" s="521" t="s">
        <v>3333</v>
      </c>
      <c r="WMK1" s="521"/>
      <c r="WML1" s="521"/>
      <c r="WMM1" s="521"/>
      <c r="WMN1" s="521"/>
      <c r="WMO1" s="521" t="s">
        <v>3333</v>
      </c>
      <c r="WMP1" s="521"/>
      <c r="WMQ1" s="521"/>
      <c r="WMR1" s="521"/>
      <c r="WMS1" s="521"/>
      <c r="WMT1" s="521" t="s">
        <v>3333</v>
      </c>
      <c r="WMU1" s="521"/>
      <c r="WMV1" s="521"/>
      <c r="WMW1" s="521"/>
      <c r="WMX1" s="521"/>
      <c r="WMY1" s="521" t="s">
        <v>3333</v>
      </c>
      <c r="WMZ1" s="521"/>
      <c r="WNA1" s="521"/>
      <c r="WNB1" s="521"/>
      <c r="WNC1" s="521"/>
      <c r="WND1" s="521" t="s">
        <v>3333</v>
      </c>
      <c r="WNE1" s="521"/>
      <c r="WNF1" s="521"/>
      <c r="WNG1" s="521"/>
      <c r="WNH1" s="521"/>
      <c r="WNI1" s="521" t="s">
        <v>3333</v>
      </c>
      <c r="WNJ1" s="521"/>
      <c r="WNK1" s="521"/>
      <c r="WNL1" s="521"/>
      <c r="WNM1" s="521"/>
      <c r="WNN1" s="521" t="s">
        <v>3333</v>
      </c>
      <c r="WNO1" s="521"/>
      <c r="WNP1" s="521"/>
      <c r="WNQ1" s="521"/>
      <c r="WNR1" s="521"/>
      <c r="WNS1" s="521" t="s">
        <v>3333</v>
      </c>
      <c r="WNT1" s="521"/>
      <c r="WNU1" s="521"/>
      <c r="WNV1" s="521"/>
      <c r="WNW1" s="521"/>
      <c r="WNX1" s="521" t="s">
        <v>3333</v>
      </c>
      <c r="WNY1" s="521"/>
      <c r="WNZ1" s="521"/>
      <c r="WOA1" s="521"/>
      <c r="WOB1" s="521"/>
      <c r="WOC1" s="521" t="s">
        <v>3333</v>
      </c>
      <c r="WOD1" s="521"/>
      <c r="WOE1" s="521"/>
      <c r="WOF1" s="521"/>
      <c r="WOG1" s="521"/>
      <c r="WOH1" s="521" t="s">
        <v>3333</v>
      </c>
      <c r="WOI1" s="521"/>
      <c r="WOJ1" s="521"/>
      <c r="WOK1" s="521"/>
      <c r="WOL1" s="521"/>
      <c r="WOM1" s="521" t="s">
        <v>3333</v>
      </c>
      <c r="WON1" s="521"/>
      <c r="WOO1" s="521"/>
      <c r="WOP1" s="521"/>
      <c r="WOQ1" s="521"/>
      <c r="WOR1" s="521" t="s">
        <v>3333</v>
      </c>
      <c r="WOS1" s="521"/>
      <c r="WOT1" s="521"/>
      <c r="WOU1" s="521"/>
      <c r="WOV1" s="521"/>
      <c r="WOW1" s="521" t="s">
        <v>3333</v>
      </c>
      <c r="WOX1" s="521"/>
      <c r="WOY1" s="521"/>
      <c r="WOZ1" s="521"/>
      <c r="WPA1" s="521"/>
      <c r="WPB1" s="521" t="s">
        <v>3333</v>
      </c>
      <c r="WPC1" s="521"/>
      <c r="WPD1" s="521"/>
      <c r="WPE1" s="521"/>
      <c r="WPF1" s="521"/>
      <c r="WPG1" s="521" t="s">
        <v>3333</v>
      </c>
      <c r="WPH1" s="521"/>
      <c r="WPI1" s="521"/>
      <c r="WPJ1" s="521"/>
      <c r="WPK1" s="521"/>
      <c r="WPL1" s="521" t="s">
        <v>3333</v>
      </c>
      <c r="WPM1" s="521"/>
      <c r="WPN1" s="521"/>
      <c r="WPO1" s="521"/>
      <c r="WPP1" s="521"/>
      <c r="WPQ1" s="521" t="s">
        <v>3333</v>
      </c>
      <c r="WPR1" s="521"/>
      <c r="WPS1" s="521"/>
      <c r="WPT1" s="521"/>
      <c r="WPU1" s="521"/>
      <c r="WPV1" s="521" t="s">
        <v>3333</v>
      </c>
      <c r="WPW1" s="521"/>
      <c r="WPX1" s="521"/>
      <c r="WPY1" s="521"/>
      <c r="WPZ1" s="521"/>
      <c r="WQA1" s="521" t="s">
        <v>3333</v>
      </c>
      <c r="WQB1" s="521"/>
      <c r="WQC1" s="521"/>
      <c r="WQD1" s="521"/>
      <c r="WQE1" s="521"/>
      <c r="WQF1" s="521" t="s">
        <v>3333</v>
      </c>
      <c r="WQG1" s="521"/>
      <c r="WQH1" s="521"/>
      <c r="WQI1" s="521"/>
      <c r="WQJ1" s="521"/>
      <c r="WQK1" s="521" t="s">
        <v>3333</v>
      </c>
      <c r="WQL1" s="521"/>
      <c r="WQM1" s="521"/>
      <c r="WQN1" s="521"/>
      <c r="WQO1" s="521"/>
      <c r="WQP1" s="521" t="s">
        <v>3333</v>
      </c>
      <c r="WQQ1" s="521"/>
      <c r="WQR1" s="521"/>
      <c r="WQS1" s="521"/>
      <c r="WQT1" s="521"/>
      <c r="WQU1" s="521" t="s">
        <v>3333</v>
      </c>
      <c r="WQV1" s="521"/>
      <c r="WQW1" s="521"/>
      <c r="WQX1" s="521"/>
      <c r="WQY1" s="521"/>
      <c r="WQZ1" s="521" t="s">
        <v>3333</v>
      </c>
      <c r="WRA1" s="521"/>
      <c r="WRB1" s="521"/>
      <c r="WRC1" s="521"/>
      <c r="WRD1" s="521"/>
      <c r="WRE1" s="521" t="s">
        <v>3333</v>
      </c>
      <c r="WRF1" s="521"/>
      <c r="WRG1" s="521"/>
      <c r="WRH1" s="521"/>
      <c r="WRI1" s="521"/>
      <c r="WRJ1" s="521" t="s">
        <v>3333</v>
      </c>
      <c r="WRK1" s="521"/>
      <c r="WRL1" s="521"/>
      <c r="WRM1" s="521"/>
      <c r="WRN1" s="521"/>
      <c r="WRO1" s="521" t="s">
        <v>3333</v>
      </c>
      <c r="WRP1" s="521"/>
      <c r="WRQ1" s="521"/>
      <c r="WRR1" s="521"/>
      <c r="WRS1" s="521"/>
      <c r="WRT1" s="521" t="s">
        <v>3333</v>
      </c>
      <c r="WRU1" s="521"/>
      <c r="WRV1" s="521"/>
      <c r="WRW1" s="521"/>
      <c r="WRX1" s="521"/>
      <c r="WRY1" s="521" t="s">
        <v>3333</v>
      </c>
      <c r="WRZ1" s="521"/>
      <c r="WSA1" s="521"/>
      <c r="WSB1" s="521"/>
      <c r="WSC1" s="521"/>
      <c r="WSD1" s="521" t="s">
        <v>3333</v>
      </c>
      <c r="WSE1" s="521"/>
      <c r="WSF1" s="521"/>
      <c r="WSG1" s="521"/>
      <c r="WSH1" s="521"/>
      <c r="WSI1" s="521" t="s">
        <v>3333</v>
      </c>
      <c r="WSJ1" s="521"/>
      <c r="WSK1" s="521"/>
      <c r="WSL1" s="521"/>
      <c r="WSM1" s="521"/>
      <c r="WSN1" s="521" t="s">
        <v>3333</v>
      </c>
      <c r="WSO1" s="521"/>
      <c r="WSP1" s="521"/>
      <c r="WSQ1" s="521"/>
      <c r="WSR1" s="521"/>
      <c r="WSS1" s="521" t="s">
        <v>3333</v>
      </c>
      <c r="WST1" s="521"/>
      <c r="WSU1" s="521"/>
      <c r="WSV1" s="521"/>
      <c r="WSW1" s="521"/>
      <c r="WSX1" s="521" t="s">
        <v>3333</v>
      </c>
      <c r="WSY1" s="521"/>
      <c r="WSZ1" s="521"/>
      <c r="WTA1" s="521"/>
      <c r="WTB1" s="521"/>
      <c r="WTC1" s="521" t="s">
        <v>3333</v>
      </c>
      <c r="WTD1" s="521"/>
      <c r="WTE1" s="521"/>
      <c r="WTF1" s="521"/>
      <c r="WTG1" s="521"/>
      <c r="WTH1" s="521" t="s">
        <v>3333</v>
      </c>
      <c r="WTI1" s="521"/>
      <c r="WTJ1" s="521"/>
      <c r="WTK1" s="521"/>
      <c r="WTL1" s="521"/>
      <c r="WTM1" s="521" t="s">
        <v>3333</v>
      </c>
      <c r="WTN1" s="521"/>
      <c r="WTO1" s="521"/>
      <c r="WTP1" s="521"/>
      <c r="WTQ1" s="521"/>
      <c r="WTR1" s="521" t="s">
        <v>3333</v>
      </c>
      <c r="WTS1" s="521"/>
      <c r="WTT1" s="521"/>
      <c r="WTU1" s="521"/>
      <c r="WTV1" s="521"/>
      <c r="WTW1" s="521" t="s">
        <v>3333</v>
      </c>
      <c r="WTX1" s="521"/>
      <c r="WTY1" s="521"/>
      <c r="WTZ1" s="521"/>
      <c r="WUA1" s="521"/>
      <c r="WUB1" s="521" t="s">
        <v>3333</v>
      </c>
      <c r="WUC1" s="521"/>
      <c r="WUD1" s="521"/>
      <c r="WUE1" s="521"/>
      <c r="WUF1" s="521"/>
      <c r="WUG1" s="521" t="s">
        <v>3333</v>
      </c>
      <c r="WUH1" s="521"/>
      <c r="WUI1" s="521"/>
      <c r="WUJ1" s="521"/>
      <c r="WUK1" s="521"/>
      <c r="WUL1" s="521" t="s">
        <v>3333</v>
      </c>
      <c r="WUM1" s="521"/>
      <c r="WUN1" s="521"/>
      <c r="WUO1" s="521"/>
      <c r="WUP1" s="521"/>
      <c r="WUQ1" s="521" t="s">
        <v>3333</v>
      </c>
      <c r="WUR1" s="521"/>
      <c r="WUS1" s="521"/>
      <c r="WUT1" s="521"/>
      <c r="WUU1" s="521"/>
      <c r="WUV1" s="521" t="s">
        <v>3333</v>
      </c>
      <c r="WUW1" s="521"/>
      <c r="WUX1" s="521"/>
      <c r="WUY1" s="521"/>
      <c r="WUZ1" s="521"/>
      <c r="WVA1" s="521" t="s">
        <v>3333</v>
      </c>
      <c r="WVB1" s="521"/>
      <c r="WVC1" s="521"/>
      <c r="WVD1" s="521"/>
      <c r="WVE1" s="521"/>
      <c r="WVF1" s="521" t="s">
        <v>3333</v>
      </c>
      <c r="WVG1" s="521"/>
      <c r="WVH1" s="521"/>
      <c r="WVI1" s="521"/>
      <c r="WVJ1" s="521"/>
      <c r="WVK1" s="521" t="s">
        <v>3333</v>
      </c>
      <c r="WVL1" s="521"/>
      <c r="WVM1" s="521"/>
      <c r="WVN1" s="521"/>
      <c r="WVO1" s="521"/>
      <c r="WVP1" s="521" t="s">
        <v>3333</v>
      </c>
      <c r="WVQ1" s="521"/>
      <c r="WVR1" s="521"/>
      <c r="WVS1" s="521"/>
      <c r="WVT1" s="521"/>
      <c r="WVU1" s="521" t="s">
        <v>3333</v>
      </c>
      <c r="WVV1" s="521"/>
      <c r="WVW1" s="521"/>
      <c r="WVX1" s="521"/>
      <c r="WVY1" s="521"/>
      <c r="WVZ1" s="521" t="s">
        <v>3333</v>
      </c>
      <c r="WWA1" s="521"/>
      <c r="WWB1" s="521"/>
      <c r="WWC1" s="521"/>
      <c r="WWD1" s="521"/>
      <c r="WWE1" s="521" t="s">
        <v>3333</v>
      </c>
      <c r="WWF1" s="521"/>
      <c r="WWG1" s="521"/>
      <c r="WWH1" s="521"/>
      <c r="WWI1" s="521"/>
      <c r="WWJ1" s="521" t="s">
        <v>3333</v>
      </c>
      <c r="WWK1" s="521"/>
      <c r="WWL1" s="521"/>
      <c r="WWM1" s="521"/>
      <c r="WWN1" s="521"/>
      <c r="WWO1" s="521" t="s">
        <v>3333</v>
      </c>
      <c r="WWP1" s="521"/>
      <c r="WWQ1" s="521"/>
      <c r="WWR1" s="521"/>
      <c r="WWS1" s="521"/>
      <c r="WWT1" s="521" t="s">
        <v>3333</v>
      </c>
      <c r="WWU1" s="521"/>
      <c r="WWV1" s="521"/>
      <c r="WWW1" s="521"/>
      <c r="WWX1" s="521"/>
      <c r="WWY1" s="521" t="s">
        <v>3333</v>
      </c>
      <c r="WWZ1" s="521"/>
      <c r="WXA1" s="521"/>
      <c r="WXB1" s="521"/>
      <c r="WXC1" s="521"/>
      <c r="WXD1" s="521" t="s">
        <v>3333</v>
      </c>
      <c r="WXE1" s="521"/>
      <c r="WXF1" s="521"/>
      <c r="WXG1" s="521"/>
      <c r="WXH1" s="521"/>
      <c r="WXI1" s="521" t="s">
        <v>3333</v>
      </c>
      <c r="WXJ1" s="521"/>
      <c r="WXK1" s="521"/>
      <c r="WXL1" s="521"/>
      <c r="WXM1" s="521"/>
      <c r="WXN1" s="521" t="s">
        <v>3333</v>
      </c>
      <c r="WXO1" s="521"/>
      <c r="WXP1" s="521"/>
      <c r="WXQ1" s="521"/>
      <c r="WXR1" s="521"/>
      <c r="WXS1" s="521" t="s">
        <v>3333</v>
      </c>
      <c r="WXT1" s="521"/>
      <c r="WXU1" s="521"/>
      <c r="WXV1" s="521"/>
      <c r="WXW1" s="521"/>
      <c r="WXX1" s="521" t="s">
        <v>3333</v>
      </c>
      <c r="WXY1" s="521"/>
      <c r="WXZ1" s="521"/>
      <c r="WYA1" s="521"/>
      <c r="WYB1" s="521"/>
      <c r="WYC1" s="521" t="s">
        <v>3333</v>
      </c>
      <c r="WYD1" s="521"/>
      <c r="WYE1" s="521"/>
      <c r="WYF1" s="521"/>
      <c r="WYG1" s="521"/>
      <c r="WYH1" s="521" t="s">
        <v>3333</v>
      </c>
      <c r="WYI1" s="521"/>
      <c r="WYJ1" s="521"/>
      <c r="WYK1" s="521"/>
      <c r="WYL1" s="521"/>
      <c r="WYM1" s="521" t="s">
        <v>3333</v>
      </c>
      <c r="WYN1" s="521"/>
      <c r="WYO1" s="521"/>
      <c r="WYP1" s="521"/>
      <c r="WYQ1" s="521"/>
      <c r="WYR1" s="521" t="s">
        <v>3333</v>
      </c>
      <c r="WYS1" s="521"/>
      <c r="WYT1" s="521"/>
      <c r="WYU1" s="521"/>
      <c r="WYV1" s="521"/>
      <c r="WYW1" s="521" t="s">
        <v>3333</v>
      </c>
      <c r="WYX1" s="521"/>
      <c r="WYY1" s="521"/>
      <c r="WYZ1" s="521"/>
      <c r="WZA1" s="521"/>
      <c r="WZB1" s="521" t="s">
        <v>3333</v>
      </c>
      <c r="WZC1" s="521"/>
      <c r="WZD1" s="521"/>
      <c r="WZE1" s="521"/>
      <c r="WZF1" s="521"/>
      <c r="WZG1" s="521" t="s">
        <v>3333</v>
      </c>
      <c r="WZH1" s="521"/>
      <c r="WZI1" s="521"/>
      <c r="WZJ1" s="521"/>
      <c r="WZK1" s="521"/>
      <c r="WZL1" s="521" t="s">
        <v>3333</v>
      </c>
      <c r="WZM1" s="521"/>
      <c r="WZN1" s="521"/>
      <c r="WZO1" s="521"/>
      <c r="WZP1" s="521"/>
      <c r="WZQ1" s="521" t="s">
        <v>3333</v>
      </c>
      <c r="WZR1" s="521"/>
      <c r="WZS1" s="521"/>
      <c r="WZT1" s="521"/>
      <c r="WZU1" s="521"/>
      <c r="WZV1" s="521" t="s">
        <v>3333</v>
      </c>
      <c r="WZW1" s="521"/>
      <c r="WZX1" s="521"/>
      <c r="WZY1" s="521"/>
      <c r="WZZ1" s="521"/>
      <c r="XAA1" s="521" t="s">
        <v>3333</v>
      </c>
      <c r="XAB1" s="521"/>
      <c r="XAC1" s="521"/>
      <c r="XAD1" s="521"/>
      <c r="XAE1" s="521"/>
      <c r="XAF1" s="521" t="s">
        <v>3333</v>
      </c>
      <c r="XAG1" s="521"/>
      <c r="XAH1" s="521"/>
      <c r="XAI1" s="521"/>
      <c r="XAJ1" s="521"/>
      <c r="XAK1" s="521" t="s">
        <v>3333</v>
      </c>
      <c r="XAL1" s="521"/>
      <c r="XAM1" s="521"/>
      <c r="XAN1" s="521"/>
      <c r="XAO1" s="521"/>
      <c r="XAP1" s="521" t="s">
        <v>3333</v>
      </c>
      <c r="XAQ1" s="521"/>
      <c r="XAR1" s="521"/>
      <c r="XAS1" s="521"/>
      <c r="XAT1" s="521"/>
      <c r="XAU1" s="521" t="s">
        <v>3333</v>
      </c>
      <c r="XAV1" s="521"/>
      <c r="XAW1" s="521"/>
      <c r="XAX1" s="521"/>
      <c r="XAY1" s="521"/>
      <c r="XAZ1" s="521" t="s">
        <v>3333</v>
      </c>
      <c r="XBA1" s="521"/>
      <c r="XBB1" s="521"/>
      <c r="XBC1" s="521"/>
      <c r="XBD1" s="521"/>
      <c r="XBE1" s="521" t="s">
        <v>3333</v>
      </c>
      <c r="XBF1" s="521"/>
      <c r="XBG1" s="521"/>
      <c r="XBH1" s="521"/>
      <c r="XBI1" s="521"/>
      <c r="XBJ1" s="521" t="s">
        <v>3333</v>
      </c>
      <c r="XBK1" s="521"/>
      <c r="XBL1" s="521"/>
      <c r="XBM1" s="521"/>
      <c r="XBN1" s="521"/>
      <c r="XBO1" s="521" t="s">
        <v>3333</v>
      </c>
      <c r="XBP1" s="521"/>
      <c r="XBQ1" s="521"/>
      <c r="XBR1" s="521"/>
      <c r="XBS1" s="521"/>
      <c r="XBT1" s="521" t="s">
        <v>3333</v>
      </c>
      <c r="XBU1" s="521"/>
      <c r="XBV1" s="521"/>
      <c r="XBW1" s="521"/>
      <c r="XBX1" s="521"/>
      <c r="XBY1" s="521" t="s">
        <v>3333</v>
      </c>
      <c r="XBZ1" s="521"/>
      <c r="XCA1" s="521"/>
      <c r="XCB1" s="521"/>
      <c r="XCC1" s="521"/>
      <c r="XCD1" s="521" t="s">
        <v>3333</v>
      </c>
      <c r="XCE1" s="521"/>
      <c r="XCF1" s="521"/>
      <c r="XCG1" s="521"/>
      <c r="XCH1" s="521"/>
      <c r="XCI1" s="521" t="s">
        <v>3333</v>
      </c>
      <c r="XCJ1" s="521"/>
      <c r="XCK1" s="521"/>
      <c r="XCL1" s="521"/>
      <c r="XCM1" s="521"/>
      <c r="XCN1" s="521" t="s">
        <v>3333</v>
      </c>
      <c r="XCO1" s="521"/>
      <c r="XCP1" s="521"/>
      <c r="XCQ1" s="521"/>
      <c r="XCR1" s="521"/>
      <c r="XCS1" s="521" t="s">
        <v>3333</v>
      </c>
      <c r="XCT1" s="521"/>
      <c r="XCU1" s="521"/>
      <c r="XCV1" s="521"/>
      <c r="XCW1" s="521"/>
      <c r="XCX1" s="521" t="s">
        <v>3333</v>
      </c>
      <c r="XCY1" s="521"/>
      <c r="XCZ1" s="521"/>
      <c r="XDA1" s="521"/>
      <c r="XDB1" s="521"/>
      <c r="XDC1" s="521" t="s">
        <v>3333</v>
      </c>
      <c r="XDD1" s="521"/>
      <c r="XDE1" s="521"/>
      <c r="XDF1" s="521"/>
      <c r="XDG1" s="521"/>
      <c r="XDH1" s="521" t="s">
        <v>3333</v>
      </c>
      <c r="XDI1" s="521"/>
      <c r="XDJ1" s="521"/>
      <c r="XDK1" s="521"/>
      <c r="XDL1" s="521"/>
      <c r="XDM1" s="521" t="s">
        <v>3333</v>
      </c>
      <c r="XDN1" s="521"/>
      <c r="XDO1" s="521"/>
      <c r="XDP1" s="521"/>
      <c r="XDQ1" s="521"/>
      <c r="XDR1" s="521" t="s">
        <v>3333</v>
      </c>
      <c r="XDS1" s="521"/>
      <c r="XDT1" s="521"/>
      <c r="XDU1" s="521"/>
      <c r="XDV1" s="521"/>
      <c r="XDW1" s="521" t="s">
        <v>3333</v>
      </c>
      <c r="XDX1" s="521"/>
      <c r="XDY1" s="521"/>
      <c r="XDZ1" s="521"/>
      <c r="XEA1" s="521"/>
      <c r="XEB1" s="521" t="s">
        <v>3333</v>
      </c>
      <c r="XEC1" s="521"/>
      <c r="XED1" s="521"/>
      <c r="XEE1" s="521"/>
      <c r="XEF1" s="521"/>
      <c r="XEG1" s="521" t="s">
        <v>3333</v>
      </c>
      <c r="XEH1" s="521"/>
      <c r="XEI1" s="521"/>
      <c r="XEJ1" s="521"/>
      <c r="XEK1" s="521"/>
      <c r="XEL1" s="521" t="s">
        <v>3333</v>
      </c>
      <c r="XEM1" s="521"/>
      <c r="XEN1" s="521"/>
      <c r="XEO1" s="521"/>
      <c r="XEP1" s="521"/>
      <c r="XEQ1" s="521" t="s">
        <v>3333</v>
      </c>
      <c r="XER1" s="521"/>
      <c r="XES1" s="521"/>
      <c r="XET1" s="521"/>
      <c r="XEU1" s="521"/>
      <c r="XEV1" s="521" t="s">
        <v>3333</v>
      </c>
      <c r="XEW1" s="521"/>
      <c r="XEX1" s="521"/>
      <c r="XEY1" s="521"/>
      <c r="XEZ1" s="521"/>
    </row>
    <row r="2" spans="1:16380" s="17" customFormat="1" ht="30" customHeight="1">
      <c r="A2" s="199" t="str">
        <f>BDI!$A$4</f>
        <v>OBRA:</v>
      </c>
      <c r="B2" s="515" t="str">
        <f>ORCAMENTO!C2</f>
        <v>REFORMA PÓRTICO PARQUE ELCI PEREIRA</v>
      </c>
      <c r="C2" s="515"/>
      <c r="D2" s="515"/>
      <c r="E2" s="515"/>
      <c r="F2" s="199" t="str">
        <f>BDI!$A$4</f>
        <v>OBRA:</v>
      </c>
      <c r="G2" s="515">
        <f>ORCAMENTO!H2</f>
        <v>0</v>
      </c>
      <c r="H2" s="515"/>
      <c r="I2" s="515"/>
      <c r="J2" s="515"/>
      <c r="K2" s="199" t="str">
        <f>BDI!$A$4</f>
        <v>OBRA:</v>
      </c>
      <c r="L2" s="515">
        <f>ORCAMENTO!M2</f>
        <v>0</v>
      </c>
      <c r="M2" s="515"/>
      <c r="N2" s="515"/>
      <c r="O2" s="515"/>
      <c r="P2" s="199" t="str">
        <f>BDI!$A$4</f>
        <v>OBRA:</v>
      </c>
      <c r="Q2" s="515">
        <f>ORCAMENTO!R2</f>
        <v>0</v>
      </c>
      <c r="R2" s="515"/>
      <c r="S2" s="515"/>
      <c r="T2" s="515"/>
      <c r="U2" s="199" t="str">
        <f>BDI!$A$4</f>
        <v>OBRA:</v>
      </c>
      <c r="V2" s="515" t="e">
        <f>ORCAMENTO!W2</f>
        <v>#REF!</v>
      </c>
      <c r="W2" s="515"/>
      <c r="X2" s="515"/>
      <c r="Y2" s="515"/>
      <c r="Z2" s="199" t="str">
        <f>BDI!$A$4</f>
        <v>OBRA:</v>
      </c>
      <c r="AA2" s="515">
        <f>ORCAMENTO!AB2</f>
        <v>0.5</v>
      </c>
      <c r="AB2" s="515"/>
      <c r="AC2" s="515"/>
      <c r="AD2" s="515"/>
      <c r="AE2" s="199" t="str">
        <f>BDI!$A$4</f>
        <v>OBRA:</v>
      </c>
      <c r="AF2" s="515">
        <f>ORCAMENTO!AG2</f>
        <v>0</v>
      </c>
      <c r="AG2" s="515"/>
      <c r="AH2" s="515"/>
      <c r="AI2" s="515"/>
      <c r="AJ2" s="199" t="str">
        <f>BDI!$A$4</f>
        <v>OBRA:</v>
      </c>
      <c r="AK2" s="515">
        <f>ORCAMENTO!AL2</f>
        <v>0</v>
      </c>
      <c r="AL2" s="515"/>
      <c r="AM2" s="515"/>
      <c r="AN2" s="515"/>
      <c r="AO2" s="199" t="str">
        <f>BDI!$A$4</f>
        <v>OBRA:</v>
      </c>
      <c r="AP2" s="515">
        <f>ORCAMENTO!AQ2</f>
        <v>0</v>
      </c>
      <c r="AQ2" s="515"/>
      <c r="AR2" s="515"/>
      <c r="AS2" s="515"/>
      <c r="AT2" s="199" t="str">
        <f>BDI!$A$4</f>
        <v>OBRA:</v>
      </c>
      <c r="AU2" s="515">
        <f>ORCAMENTO!AV2</f>
        <v>0</v>
      </c>
      <c r="AV2" s="515"/>
      <c r="AW2" s="515"/>
      <c r="AX2" s="515"/>
      <c r="AY2" s="199" t="str">
        <f>BDI!$A$4</f>
        <v>OBRA:</v>
      </c>
      <c r="AZ2" s="515">
        <f>ORCAMENTO!BA2</f>
        <v>0</v>
      </c>
      <c r="BA2" s="515"/>
      <c r="BB2" s="515"/>
      <c r="BC2" s="515"/>
      <c r="BD2" s="199" t="str">
        <f>BDI!$A$4</f>
        <v>OBRA:</v>
      </c>
      <c r="BE2" s="515">
        <f>ORCAMENTO!BF2</f>
        <v>0</v>
      </c>
      <c r="BF2" s="515"/>
      <c r="BG2" s="515"/>
      <c r="BH2" s="515"/>
      <c r="BI2" s="199" t="str">
        <f>BDI!$A$4</f>
        <v>OBRA:</v>
      </c>
      <c r="BJ2" s="515">
        <f>ORCAMENTO!BK2</f>
        <v>0</v>
      </c>
      <c r="BK2" s="515"/>
      <c r="BL2" s="515"/>
      <c r="BM2" s="515"/>
      <c r="BN2" s="199" t="str">
        <f>BDI!$A$4</f>
        <v>OBRA:</v>
      </c>
      <c r="BO2" s="515">
        <f>ORCAMENTO!BP2</f>
        <v>0</v>
      </c>
      <c r="BP2" s="515"/>
      <c r="BQ2" s="515"/>
      <c r="BR2" s="515"/>
      <c r="BS2" s="199" t="str">
        <f>BDI!$A$4</f>
        <v>OBRA:</v>
      </c>
      <c r="BT2" s="515">
        <f>ORCAMENTO!BU2</f>
        <v>0</v>
      </c>
      <c r="BU2" s="515"/>
      <c r="BV2" s="515"/>
      <c r="BW2" s="515"/>
      <c r="BX2" s="199" t="str">
        <f>BDI!$A$4</f>
        <v>OBRA:</v>
      </c>
      <c r="BY2" s="515">
        <f>ORCAMENTO!BZ2</f>
        <v>0</v>
      </c>
      <c r="BZ2" s="515"/>
      <c r="CA2" s="515"/>
      <c r="CB2" s="515"/>
      <c r="CC2" s="199" t="str">
        <f>BDI!$A$4</f>
        <v>OBRA:</v>
      </c>
      <c r="CD2" s="515">
        <f>ORCAMENTO!CE2</f>
        <v>0</v>
      </c>
      <c r="CE2" s="515"/>
      <c r="CF2" s="515"/>
      <c r="CG2" s="515"/>
      <c r="CH2" s="199" t="str">
        <f>BDI!$A$4</f>
        <v>OBRA:</v>
      </c>
      <c r="CI2" s="515">
        <f>ORCAMENTO!CJ2</f>
        <v>0</v>
      </c>
      <c r="CJ2" s="515"/>
      <c r="CK2" s="515"/>
      <c r="CL2" s="515"/>
      <c r="CM2" s="199" t="str">
        <f>BDI!$A$4</f>
        <v>OBRA:</v>
      </c>
      <c r="CN2" s="515">
        <f>ORCAMENTO!CO2</f>
        <v>0</v>
      </c>
      <c r="CO2" s="515"/>
      <c r="CP2" s="515"/>
      <c r="CQ2" s="515"/>
      <c r="CR2" s="199" t="str">
        <f>BDI!$A$4</f>
        <v>OBRA:</v>
      </c>
      <c r="CS2" s="515">
        <f>ORCAMENTO!CT2</f>
        <v>0</v>
      </c>
      <c r="CT2" s="515"/>
      <c r="CU2" s="515"/>
      <c r="CV2" s="515"/>
      <c r="CW2" s="199" t="str">
        <f>BDI!$A$4</f>
        <v>OBRA:</v>
      </c>
      <c r="CX2" s="515">
        <f>ORCAMENTO!CY2</f>
        <v>0</v>
      </c>
      <c r="CY2" s="515"/>
      <c r="CZ2" s="515"/>
      <c r="DA2" s="515"/>
      <c r="DB2" s="199" t="str">
        <f>BDI!$A$4</f>
        <v>OBRA:</v>
      </c>
      <c r="DC2" s="515">
        <f>ORCAMENTO!DD2</f>
        <v>0</v>
      </c>
      <c r="DD2" s="515"/>
      <c r="DE2" s="515"/>
      <c r="DF2" s="515"/>
      <c r="DG2" s="199" t="str">
        <f>BDI!$A$4</f>
        <v>OBRA:</v>
      </c>
      <c r="DH2" s="515">
        <f>ORCAMENTO!DI2</f>
        <v>0</v>
      </c>
      <c r="DI2" s="515"/>
      <c r="DJ2" s="515"/>
      <c r="DK2" s="515"/>
      <c r="DL2" s="199" t="str">
        <f>BDI!$A$4</f>
        <v>OBRA:</v>
      </c>
      <c r="DM2" s="515">
        <f>ORCAMENTO!DN2</f>
        <v>0</v>
      </c>
      <c r="DN2" s="515"/>
      <c r="DO2" s="515"/>
      <c r="DP2" s="515"/>
      <c r="DQ2" s="199" t="str">
        <f>BDI!$A$4</f>
        <v>OBRA:</v>
      </c>
      <c r="DR2" s="515">
        <f>ORCAMENTO!DS2</f>
        <v>0</v>
      </c>
      <c r="DS2" s="515"/>
      <c r="DT2" s="515"/>
      <c r="DU2" s="515"/>
      <c r="DV2" s="199" t="str">
        <f>BDI!$A$4</f>
        <v>OBRA:</v>
      </c>
      <c r="DW2" s="515">
        <f>ORCAMENTO!DX2</f>
        <v>0</v>
      </c>
      <c r="DX2" s="515"/>
      <c r="DY2" s="515"/>
      <c r="DZ2" s="515"/>
      <c r="EA2" s="199" t="str">
        <f>BDI!$A$4</f>
        <v>OBRA:</v>
      </c>
      <c r="EB2" s="515">
        <f>ORCAMENTO!EC2</f>
        <v>0</v>
      </c>
      <c r="EC2" s="515"/>
      <c r="ED2" s="515"/>
      <c r="EE2" s="515"/>
      <c r="EF2" s="199" t="str">
        <f>BDI!$A$4</f>
        <v>OBRA:</v>
      </c>
      <c r="EG2" s="515">
        <f>ORCAMENTO!EH2</f>
        <v>0</v>
      </c>
      <c r="EH2" s="515"/>
      <c r="EI2" s="515"/>
      <c r="EJ2" s="515"/>
      <c r="EK2" s="199" t="str">
        <f>BDI!$A$4</f>
        <v>OBRA:</v>
      </c>
      <c r="EL2" s="515">
        <f>ORCAMENTO!EM2</f>
        <v>0</v>
      </c>
      <c r="EM2" s="515"/>
      <c r="EN2" s="515"/>
      <c r="EO2" s="515"/>
      <c r="EP2" s="199" t="str">
        <f>BDI!$A$4</f>
        <v>OBRA:</v>
      </c>
      <c r="EQ2" s="515">
        <f>ORCAMENTO!ER2</f>
        <v>0</v>
      </c>
      <c r="ER2" s="515"/>
      <c r="ES2" s="515"/>
      <c r="ET2" s="515"/>
      <c r="EU2" s="199" t="str">
        <f>BDI!$A$4</f>
        <v>OBRA:</v>
      </c>
      <c r="EV2" s="515">
        <f>ORCAMENTO!EW2</f>
        <v>0</v>
      </c>
      <c r="EW2" s="515"/>
      <c r="EX2" s="515"/>
      <c r="EY2" s="515"/>
      <c r="EZ2" s="199" t="str">
        <f>BDI!$A$4</f>
        <v>OBRA:</v>
      </c>
      <c r="FA2" s="515">
        <f>ORCAMENTO!FB2</f>
        <v>0</v>
      </c>
      <c r="FB2" s="515"/>
      <c r="FC2" s="515"/>
      <c r="FD2" s="515"/>
      <c r="FE2" s="199" t="str">
        <f>BDI!$A$4</f>
        <v>OBRA:</v>
      </c>
      <c r="FF2" s="515">
        <f>ORCAMENTO!FG2</f>
        <v>0</v>
      </c>
      <c r="FG2" s="515"/>
      <c r="FH2" s="515"/>
      <c r="FI2" s="515"/>
      <c r="FJ2" s="199" t="str">
        <f>BDI!$A$4</f>
        <v>OBRA:</v>
      </c>
      <c r="FK2" s="515">
        <f>ORCAMENTO!FL2</f>
        <v>0</v>
      </c>
      <c r="FL2" s="515"/>
      <c r="FM2" s="515"/>
      <c r="FN2" s="515"/>
      <c r="FO2" s="199" t="str">
        <f>BDI!$A$4</f>
        <v>OBRA:</v>
      </c>
      <c r="FP2" s="515">
        <f>ORCAMENTO!FQ2</f>
        <v>0</v>
      </c>
      <c r="FQ2" s="515"/>
      <c r="FR2" s="515"/>
      <c r="FS2" s="515"/>
      <c r="FT2" s="199" t="str">
        <f>BDI!$A$4</f>
        <v>OBRA:</v>
      </c>
      <c r="FU2" s="515">
        <f>ORCAMENTO!FV2</f>
        <v>0</v>
      </c>
      <c r="FV2" s="515"/>
      <c r="FW2" s="515"/>
      <c r="FX2" s="515"/>
      <c r="FY2" s="199" t="str">
        <f>BDI!$A$4</f>
        <v>OBRA:</v>
      </c>
      <c r="FZ2" s="515">
        <f>ORCAMENTO!GA2</f>
        <v>0</v>
      </c>
      <c r="GA2" s="515"/>
      <c r="GB2" s="515"/>
      <c r="GC2" s="515"/>
      <c r="GD2" s="199" t="str">
        <f>BDI!$A$4</f>
        <v>OBRA:</v>
      </c>
      <c r="GE2" s="515">
        <f>ORCAMENTO!GF2</f>
        <v>0</v>
      </c>
      <c r="GF2" s="515"/>
      <c r="GG2" s="515"/>
      <c r="GH2" s="515"/>
      <c r="GI2" s="199" t="str">
        <f>BDI!$A$4</f>
        <v>OBRA:</v>
      </c>
      <c r="GJ2" s="515">
        <f>ORCAMENTO!GK2</f>
        <v>0</v>
      </c>
      <c r="GK2" s="515"/>
      <c r="GL2" s="515"/>
      <c r="GM2" s="515"/>
      <c r="GN2" s="199" t="str">
        <f>BDI!$A$4</f>
        <v>OBRA:</v>
      </c>
      <c r="GO2" s="515">
        <f>ORCAMENTO!GP2</f>
        <v>0</v>
      </c>
      <c r="GP2" s="515"/>
      <c r="GQ2" s="515"/>
      <c r="GR2" s="515"/>
      <c r="GS2" s="199" t="str">
        <f>BDI!$A$4</f>
        <v>OBRA:</v>
      </c>
      <c r="GT2" s="515">
        <f>ORCAMENTO!GU2</f>
        <v>0</v>
      </c>
      <c r="GU2" s="515"/>
      <c r="GV2" s="515"/>
      <c r="GW2" s="515"/>
      <c r="GX2" s="199" t="str">
        <f>BDI!$A$4</f>
        <v>OBRA:</v>
      </c>
      <c r="GY2" s="515">
        <f>ORCAMENTO!GZ2</f>
        <v>0</v>
      </c>
      <c r="GZ2" s="515"/>
      <c r="HA2" s="515"/>
      <c r="HB2" s="515"/>
      <c r="HC2" s="199" t="str">
        <f>BDI!$A$4</f>
        <v>OBRA:</v>
      </c>
      <c r="HD2" s="515">
        <f>ORCAMENTO!HE2</f>
        <v>0</v>
      </c>
      <c r="HE2" s="515"/>
      <c r="HF2" s="515"/>
      <c r="HG2" s="515"/>
      <c r="HH2" s="199" t="str">
        <f>BDI!$A$4</f>
        <v>OBRA:</v>
      </c>
      <c r="HI2" s="515">
        <f>ORCAMENTO!HJ2</f>
        <v>0</v>
      </c>
      <c r="HJ2" s="515"/>
      <c r="HK2" s="515"/>
      <c r="HL2" s="515"/>
      <c r="HM2" s="199" t="str">
        <f>BDI!$A$4</f>
        <v>OBRA:</v>
      </c>
      <c r="HN2" s="515">
        <f>ORCAMENTO!HO2</f>
        <v>0</v>
      </c>
      <c r="HO2" s="515"/>
      <c r="HP2" s="515"/>
      <c r="HQ2" s="515"/>
      <c r="HR2" s="199" t="str">
        <f>BDI!$A$4</f>
        <v>OBRA:</v>
      </c>
      <c r="HS2" s="515">
        <f>ORCAMENTO!HT2</f>
        <v>0</v>
      </c>
      <c r="HT2" s="515"/>
      <c r="HU2" s="515"/>
      <c r="HV2" s="515"/>
      <c r="HW2" s="199" t="str">
        <f>BDI!$A$4</f>
        <v>OBRA:</v>
      </c>
      <c r="HX2" s="515">
        <f>ORCAMENTO!HY2</f>
        <v>0</v>
      </c>
      <c r="HY2" s="515"/>
      <c r="HZ2" s="515"/>
      <c r="IA2" s="515"/>
      <c r="IB2" s="199" t="str">
        <f>BDI!$A$4</f>
        <v>OBRA:</v>
      </c>
      <c r="IC2" s="515">
        <f>ORCAMENTO!ID2</f>
        <v>0</v>
      </c>
      <c r="ID2" s="515"/>
      <c r="IE2" s="515"/>
      <c r="IF2" s="515"/>
      <c r="IG2" s="199" t="str">
        <f>BDI!$A$4</f>
        <v>OBRA:</v>
      </c>
      <c r="IH2" s="515">
        <f>ORCAMENTO!II2</f>
        <v>0</v>
      </c>
      <c r="II2" s="515"/>
      <c r="IJ2" s="515"/>
      <c r="IK2" s="515"/>
      <c r="IL2" s="199" t="str">
        <f>BDI!$A$4</f>
        <v>OBRA:</v>
      </c>
      <c r="IM2" s="515">
        <f>ORCAMENTO!IN2</f>
        <v>0</v>
      </c>
      <c r="IN2" s="515"/>
      <c r="IO2" s="515"/>
      <c r="IP2" s="515"/>
      <c r="IQ2" s="199" t="str">
        <f>BDI!$A$4</f>
        <v>OBRA:</v>
      </c>
      <c r="IR2" s="515">
        <f>ORCAMENTO!IS2</f>
        <v>0</v>
      </c>
      <c r="IS2" s="515"/>
      <c r="IT2" s="515"/>
      <c r="IU2" s="515"/>
      <c r="IV2" s="199" t="str">
        <f>BDI!$A$4</f>
        <v>OBRA:</v>
      </c>
      <c r="IW2" s="515">
        <f>ORCAMENTO!IX2</f>
        <v>0</v>
      </c>
      <c r="IX2" s="515"/>
      <c r="IY2" s="515"/>
      <c r="IZ2" s="515"/>
      <c r="JA2" s="199" t="str">
        <f>BDI!$A$4</f>
        <v>OBRA:</v>
      </c>
      <c r="JB2" s="515">
        <f>ORCAMENTO!JC2</f>
        <v>0</v>
      </c>
      <c r="JC2" s="515"/>
      <c r="JD2" s="515"/>
      <c r="JE2" s="515"/>
      <c r="JF2" s="199" t="str">
        <f>BDI!$A$4</f>
        <v>OBRA:</v>
      </c>
      <c r="JG2" s="515">
        <f>ORCAMENTO!JH2</f>
        <v>0</v>
      </c>
      <c r="JH2" s="515"/>
      <c r="JI2" s="515"/>
      <c r="JJ2" s="515"/>
      <c r="JK2" s="199" t="str">
        <f>BDI!$A$4</f>
        <v>OBRA:</v>
      </c>
      <c r="JL2" s="515">
        <f>ORCAMENTO!JM2</f>
        <v>0</v>
      </c>
      <c r="JM2" s="515"/>
      <c r="JN2" s="515"/>
      <c r="JO2" s="515"/>
      <c r="JP2" s="199" t="str">
        <f>BDI!$A$4</f>
        <v>OBRA:</v>
      </c>
      <c r="JQ2" s="515">
        <f>ORCAMENTO!JR2</f>
        <v>0</v>
      </c>
      <c r="JR2" s="515"/>
      <c r="JS2" s="515"/>
      <c r="JT2" s="515"/>
      <c r="JU2" s="199" t="str">
        <f>BDI!$A$4</f>
        <v>OBRA:</v>
      </c>
      <c r="JV2" s="515">
        <f>ORCAMENTO!JW2</f>
        <v>0</v>
      </c>
      <c r="JW2" s="515"/>
      <c r="JX2" s="515"/>
      <c r="JY2" s="515"/>
      <c r="JZ2" s="199" t="str">
        <f>BDI!$A$4</f>
        <v>OBRA:</v>
      </c>
      <c r="KA2" s="515">
        <f>ORCAMENTO!KB2</f>
        <v>0</v>
      </c>
      <c r="KB2" s="515"/>
      <c r="KC2" s="515"/>
      <c r="KD2" s="515"/>
      <c r="KE2" s="199" t="str">
        <f>BDI!$A$4</f>
        <v>OBRA:</v>
      </c>
      <c r="KF2" s="515">
        <f>ORCAMENTO!KG2</f>
        <v>0</v>
      </c>
      <c r="KG2" s="515"/>
      <c r="KH2" s="515"/>
      <c r="KI2" s="515"/>
      <c r="KJ2" s="199" t="str">
        <f>BDI!$A$4</f>
        <v>OBRA:</v>
      </c>
      <c r="KK2" s="515">
        <f>ORCAMENTO!KL2</f>
        <v>0</v>
      </c>
      <c r="KL2" s="515"/>
      <c r="KM2" s="515"/>
      <c r="KN2" s="515"/>
      <c r="KO2" s="199" t="str">
        <f>BDI!$A$4</f>
        <v>OBRA:</v>
      </c>
      <c r="KP2" s="515">
        <f>ORCAMENTO!KQ2</f>
        <v>0</v>
      </c>
      <c r="KQ2" s="515"/>
      <c r="KR2" s="515"/>
      <c r="KS2" s="515"/>
      <c r="KT2" s="199" t="str">
        <f>BDI!$A$4</f>
        <v>OBRA:</v>
      </c>
      <c r="KU2" s="515">
        <f>ORCAMENTO!KV2</f>
        <v>0</v>
      </c>
      <c r="KV2" s="515"/>
      <c r="KW2" s="515"/>
      <c r="KX2" s="515"/>
      <c r="KY2" s="199" t="str">
        <f>BDI!$A$4</f>
        <v>OBRA:</v>
      </c>
      <c r="KZ2" s="515">
        <f>ORCAMENTO!LA2</f>
        <v>0</v>
      </c>
      <c r="LA2" s="515"/>
      <c r="LB2" s="515"/>
      <c r="LC2" s="515"/>
      <c r="LD2" s="199" t="str">
        <f>BDI!$A$4</f>
        <v>OBRA:</v>
      </c>
      <c r="LE2" s="515">
        <f>ORCAMENTO!LF2</f>
        <v>0</v>
      </c>
      <c r="LF2" s="515"/>
      <c r="LG2" s="515"/>
      <c r="LH2" s="515"/>
      <c r="LI2" s="199" t="str">
        <f>BDI!$A$4</f>
        <v>OBRA:</v>
      </c>
      <c r="LJ2" s="515">
        <f>ORCAMENTO!LK2</f>
        <v>0</v>
      </c>
      <c r="LK2" s="515"/>
      <c r="LL2" s="515"/>
      <c r="LM2" s="515"/>
      <c r="LN2" s="199" t="str">
        <f>BDI!$A$4</f>
        <v>OBRA:</v>
      </c>
      <c r="LO2" s="515">
        <f>ORCAMENTO!LP2</f>
        <v>0</v>
      </c>
      <c r="LP2" s="515"/>
      <c r="LQ2" s="515"/>
      <c r="LR2" s="515"/>
      <c r="LS2" s="199" t="str">
        <f>BDI!$A$4</f>
        <v>OBRA:</v>
      </c>
      <c r="LT2" s="515">
        <f>ORCAMENTO!LU2</f>
        <v>0</v>
      </c>
      <c r="LU2" s="515"/>
      <c r="LV2" s="515"/>
      <c r="LW2" s="515"/>
      <c r="LX2" s="199" t="str">
        <f>BDI!$A$4</f>
        <v>OBRA:</v>
      </c>
      <c r="LY2" s="515">
        <f>ORCAMENTO!LZ2</f>
        <v>0</v>
      </c>
      <c r="LZ2" s="515"/>
      <c r="MA2" s="515"/>
      <c r="MB2" s="515"/>
      <c r="MC2" s="199" t="str">
        <f>BDI!$A$4</f>
        <v>OBRA:</v>
      </c>
      <c r="MD2" s="515">
        <f>ORCAMENTO!ME2</f>
        <v>0</v>
      </c>
      <c r="ME2" s="515"/>
      <c r="MF2" s="515"/>
      <c r="MG2" s="515"/>
      <c r="MH2" s="199" t="str">
        <f>BDI!$A$4</f>
        <v>OBRA:</v>
      </c>
      <c r="MI2" s="515">
        <f>ORCAMENTO!MJ2</f>
        <v>0</v>
      </c>
      <c r="MJ2" s="515"/>
      <c r="MK2" s="515"/>
      <c r="ML2" s="515"/>
      <c r="MM2" s="199" t="str">
        <f>BDI!$A$4</f>
        <v>OBRA:</v>
      </c>
      <c r="MN2" s="515">
        <f>ORCAMENTO!MO2</f>
        <v>0</v>
      </c>
      <c r="MO2" s="515"/>
      <c r="MP2" s="515"/>
      <c r="MQ2" s="515"/>
      <c r="MR2" s="199" t="str">
        <f>BDI!$A$4</f>
        <v>OBRA:</v>
      </c>
      <c r="MS2" s="515">
        <f>ORCAMENTO!MT2</f>
        <v>0</v>
      </c>
      <c r="MT2" s="515"/>
      <c r="MU2" s="515"/>
      <c r="MV2" s="515"/>
      <c r="MW2" s="199" t="str">
        <f>BDI!$A$4</f>
        <v>OBRA:</v>
      </c>
      <c r="MX2" s="515">
        <f>ORCAMENTO!MY2</f>
        <v>0</v>
      </c>
      <c r="MY2" s="515"/>
      <c r="MZ2" s="515"/>
      <c r="NA2" s="515"/>
      <c r="NB2" s="199" t="str">
        <f>BDI!$A$4</f>
        <v>OBRA:</v>
      </c>
      <c r="NC2" s="515">
        <f>ORCAMENTO!ND2</f>
        <v>0</v>
      </c>
      <c r="ND2" s="515"/>
      <c r="NE2" s="515"/>
      <c r="NF2" s="515"/>
      <c r="NG2" s="199" t="str">
        <f>BDI!$A$4</f>
        <v>OBRA:</v>
      </c>
      <c r="NH2" s="515">
        <f>ORCAMENTO!NI2</f>
        <v>0</v>
      </c>
      <c r="NI2" s="515"/>
      <c r="NJ2" s="515"/>
      <c r="NK2" s="515"/>
      <c r="NL2" s="199" t="str">
        <f>BDI!$A$4</f>
        <v>OBRA:</v>
      </c>
      <c r="NM2" s="515">
        <f>ORCAMENTO!NN2</f>
        <v>0</v>
      </c>
      <c r="NN2" s="515"/>
      <c r="NO2" s="515"/>
      <c r="NP2" s="515"/>
      <c r="NQ2" s="199" t="str">
        <f>BDI!$A$4</f>
        <v>OBRA:</v>
      </c>
      <c r="NR2" s="515">
        <f>ORCAMENTO!NS2</f>
        <v>0</v>
      </c>
      <c r="NS2" s="515"/>
      <c r="NT2" s="515"/>
      <c r="NU2" s="515"/>
      <c r="NV2" s="199" t="str">
        <f>BDI!$A$4</f>
        <v>OBRA:</v>
      </c>
      <c r="NW2" s="515">
        <f>ORCAMENTO!NX2</f>
        <v>0</v>
      </c>
      <c r="NX2" s="515"/>
      <c r="NY2" s="515"/>
      <c r="NZ2" s="515"/>
      <c r="OA2" s="199" t="str">
        <f>BDI!$A$4</f>
        <v>OBRA:</v>
      </c>
      <c r="OB2" s="515">
        <f>ORCAMENTO!OC2</f>
        <v>0</v>
      </c>
      <c r="OC2" s="515"/>
      <c r="OD2" s="515"/>
      <c r="OE2" s="515"/>
      <c r="OF2" s="199" t="str">
        <f>BDI!$A$4</f>
        <v>OBRA:</v>
      </c>
      <c r="OG2" s="515">
        <f>ORCAMENTO!OH2</f>
        <v>0</v>
      </c>
      <c r="OH2" s="515"/>
      <c r="OI2" s="515"/>
      <c r="OJ2" s="515"/>
      <c r="OK2" s="199" t="str">
        <f>BDI!$A$4</f>
        <v>OBRA:</v>
      </c>
      <c r="OL2" s="515">
        <f>ORCAMENTO!OM2</f>
        <v>0</v>
      </c>
      <c r="OM2" s="515"/>
      <c r="ON2" s="515"/>
      <c r="OO2" s="515"/>
      <c r="OP2" s="199" t="str">
        <f>BDI!$A$4</f>
        <v>OBRA:</v>
      </c>
      <c r="OQ2" s="515">
        <f>ORCAMENTO!OR2</f>
        <v>0</v>
      </c>
      <c r="OR2" s="515"/>
      <c r="OS2" s="515"/>
      <c r="OT2" s="515"/>
      <c r="OU2" s="199" t="str">
        <f>BDI!$A$4</f>
        <v>OBRA:</v>
      </c>
      <c r="OV2" s="515">
        <f>ORCAMENTO!OW2</f>
        <v>0</v>
      </c>
      <c r="OW2" s="515"/>
      <c r="OX2" s="515"/>
      <c r="OY2" s="515"/>
      <c r="OZ2" s="199" t="str">
        <f>BDI!$A$4</f>
        <v>OBRA:</v>
      </c>
      <c r="PA2" s="515">
        <f>ORCAMENTO!PB2</f>
        <v>0</v>
      </c>
      <c r="PB2" s="515"/>
      <c r="PC2" s="515"/>
      <c r="PD2" s="515"/>
      <c r="PE2" s="199" t="str">
        <f>BDI!$A$4</f>
        <v>OBRA:</v>
      </c>
      <c r="PF2" s="515">
        <f>ORCAMENTO!PG2</f>
        <v>0</v>
      </c>
      <c r="PG2" s="515"/>
      <c r="PH2" s="515"/>
      <c r="PI2" s="515"/>
      <c r="PJ2" s="199" t="str">
        <f>BDI!$A$4</f>
        <v>OBRA:</v>
      </c>
      <c r="PK2" s="515">
        <f>ORCAMENTO!PL2</f>
        <v>0</v>
      </c>
      <c r="PL2" s="515"/>
      <c r="PM2" s="515"/>
      <c r="PN2" s="515"/>
      <c r="PO2" s="199" t="str">
        <f>BDI!$A$4</f>
        <v>OBRA:</v>
      </c>
      <c r="PP2" s="515">
        <f>ORCAMENTO!PQ2</f>
        <v>0</v>
      </c>
      <c r="PQ2" s="515"/>
      <c r="PR2" s="515"/>
      <c r="PS2" s="515"/>
      <c r="PT2" s="199" t="str">
        <f>BDI!$A$4</f>
        <v>OBRA:</v>
      </c>
      <c r="PU2" s="515">
        <f>ORCAMENTO!PV2</f>
        <v>0</v>
      </c>
      <c r="PV2" s="515"/>
      <c r="PW2" s="515"/>
      <c r="PX2" s="515"/>
      <c r="PY2" s="199" t="str">
        <f>BDI!$A$4</f>
        <v>OBRA:</v>
      </c>
      <c r="PZ2" s="515">
        <f>ORCAMENTO!QA2</f>
        <v>0</v>
      </c>
      <c r="QA2" s="515"/>
      <c r="QB2" s="515"/>
      <c r="QC2" s="515"/>
      <c r="QD2" s="199" t="str">
        <f>BDI!$A$4</f>
        <v>OBRA:</v>
      </c>
      <c r="QE2" s="515">
        <f>ORCAMENTO!QF2</f>
        <v>0</v>
      </c>
      <c r="QF2" s="515"/>
      <c r="QG2" s="515"/>
      <c r="QH2" s="515"/>
      <c r="QI2" s="199" t="str">
        <f>BDI!$A$4</f>
        <v>OBRA:</v>
      </c>
      <c r="QJ2" s="515">
        <f>ORCAMENTO!QK2</f>
        <v>0</v>
      </c>
      <c r="QK2" s="515"/>
      <c r="QL2" s="515"/>
      <c r="QM2" s="515"/>
      <c r="QN2" s="199" t="str">
        <f>BDI!$A$4</f>
        <v>OBRA:</v>
      </c>
      <c r="QO2" s="515">
        <f>ORCAMENTO!QP2</f>
        <v>0</v>
      </c>
      <c r="QP2" s="515"/>
      <c r="QQ2" s="515"/>
      <c r="QR2" s="515"/>
      <c r="QS2" s="199" t="str">
        <f>BDI!$A$4</f>
        <v>OBRA:</v>
      </c>
      <c r="QT2" s="515">
        <f>ORCAMENTO!QU2</f>
        <v>0</v>
      </c>
      <c r="QU2" s="515"/>
      <c r="QV2" s="515"/>
      <c r="QW2" s="515"/>
      <c r="QX2" s="199" t="str">
        <f>BDI!$A$4</f>
        <v>OBRA:</v>
      </c>
      <c r="QY2" s="515">
        <f>ORCAMENTO!QZ2</f>
        <v>0</v>
      </c>
      <c r="QZ2" s="515"/>
      <c r="RA2" s="515"/>
      <c r="RB2" s="515"/>
      <c r="RC2" s="199" t="str">
        <f>BDI!$A$4</f>
        <v>OBRA:</v>
      </c>
      <c r="RD2" s="515">
        <f>ORCAMENTO!RE2</f>
        <v>0</v>
      </c>
      <c r="RE2" s="515"/>
      <c r="RF2" s="515"/>
      <c r="RG2" s="515"/>
      <c r="RH2" s="199" t="str">
        <f>BDI!$A$4</f>
        <v>OBRA:</v>
      </c>
      <c r="RI2" s="515">
        <f>ORCAMENTO!RJ2</f>
        <v>0</v>
      </c>
      <c r="RJ2" s="515"/>
      <c r="RK2" s="515"/>
      <c r="RL2" s="515"/>
      <c r="RM2" s="199" t="str">
        <f>BDI!$A$4</f>
        <v>OBRA:</v>
      </c>
      <c r="RN2" s="515">
        <f>ORCAMENTO!RO2</f>
        <v>0</v>
      </c>
      <c r="RO2" s="515"/>
      <c r="RP2" s="515"/>
      <c r="RQ2" s="515"/>
      <c r="RR2" s="199" t="str">
        <f>BDI!$A$4</f>
        <v>OBRA:</v>
      </c>
      <c r="RS2" s="515">
        <f>ORCAMENTO!RT2</f>
        <v>0</v>
      </c>
      <c r="RT2" s="515"/>
      <c r="RU2" s="515"/>
      <c r="RV2" s="515"/>
      <c r="RW2" s="199" t="str">
        <f>BDI!$A$4</f>
        <v>OBRA:</v>
      </c>
      <c r="RX2" s="515">
        <f>ORCAMENTO!RY2</f>
        <v>0</v>
      </c>
      <c r="RY2" s="515"/>
      <c r="RZ2" s="515"/>
      <c r="SA2" s="515"/>
      <c r="SB2" s="199" t="str">
        <f>BDI!$A$4</f>
        <v>OBRA:</v>
      </c>
      <c r="SC2" s="515">
        <f>ORCAMENTO!SD2</f>
        <v>0</v>
      </c>
      <c r="SD2" s="515"/>
      <c r="SE2" s="515"/>
      <c r="SF2" s="515"/>
      <c r="SG2" s="199" t="str">
        <f>BDI!$A$4</f>
        <v>OBRA:</v>
      </c>
      <c r="SH2" s="515">
        <f>ORCAMENTO!SI2</f>
        <v>0</v>
      </c>
      <c r="SI2" s="515"/>
      <c r="SJ2" s="515"/>
      <c r="SK2" s="515"/>
      <c r="SL2" s="199" t="str">
        <f>BDI!$A$4</f>
        <v>OBRA:</v>
      </c>
      <c r="SM2" s="515">
        <f>ORCAMENTO!SN2</f>
        <v>0</v>
      </c>
      <c r="SN2" s="515"/>
      <c r="SO2" s="515"/>
      <c r="SP2" s="515"/>
      <c r="SQ2" s="199" t="str">
        <f>BDI!$A$4</f>
        <v>OBRA:</v>
      </c>
      <c r="SR2" s="515">
        <f>ORCAMENTO!SS2</f>
        <v>0</v>
      </c>
      <c r="SS2" s="515"/>
      <c r="ST2" s="515"/>
      <c r="SU2" s="515"/>
      <c r="SV2" s="199" t="str">
        <f>BDI!$A$4</f>
        <v>OBRA:</v>
      </c>
      <c r="SW2" s="515">
        <f>ORCAMENTO!SX2</f>
        <v>0</v>
      </c>
      <c r="SX2" s="515"/>
      <c r="SY2" s="515"/>
      <c r="SZ2" s="515"/>
      <c r="TA2" s="199" t="str">
        <f>BDI!$A$4</f>
        <v>OBRA:</v>
      </c>
      <c r="TB2" s="515">
        <f>ORCAMENTO!TC2</f>
        <v>0</v>
      </c>
      <c r="TC2" s="515"/>
      <c r="TD2" s="515"/>
      <c r="TE2" s="515"/>
      <c r="TF2" s="199" t="str">
        <f>BDI!$A$4</f>
        <v>OBRA:</v>
      </c>
      <c r="TG2" s="515">
        <f>ORCAMENTO!TH2</f>
        <v>0</v>
      </c>
      <c r="TH2" s="515"/>
      <c r="TI2" s="515"/>
      <c r="TJ2" s="515"/>
      <c r="TK2" s="199" t="str">
        <f>BDI!$A$4</f>
        <v>OBRA:</v>
      </c>
      <c r="TL2" s="515">
        <f>ORCAMENTO!TM2</f>
        <v>0</v>
      </c>
      <c r="TM2" s="515"/>
      <c r="TN2" s="515"/>
      <c r="TO2" s="515"/>
      <c r="TP2" s="199" t="str">
        <f>BDI!$A$4</f>
        <v>OBRA:</v>
      </c>
      <c r="TQ2" s="515">
        <f>ORCAMENTO!TR2</f>
        <v>0</v>
      </c>
      <c r="TR2" s="515"/>
      <c r="TS2" s="515"/>
      <c r="TT2" s="515"/>
      <c r="TU2" s="199" t="str">
        <f>BDI!$A$4</f>
        <v>OBRA:</v>
      </c>
      <c r="TV2" s="515">
        <f>ORCAMENTO!TW2</f>
        <v>0</v>
      </c>
      <c r="TW2" s="515"/>
      <c r="TX2" s="515"/>
      <c r="TY2" s="515"/>
      <c r="TZ2" s="199" t="str">
        <f>BDI!$A$4</f>
        <v>OBRA:</v>
      </c>
      <c r="UA2" s="515">
        <f>ORCAMENTO!UB2</f>
        <v>0</v>
      </c>
      <c r="UB2" s="515"/>
      <c r="UC2" s="515"/>
      <c r="UD2" s="515"/>
      <c r="UE2" s="199" t="str">
        <f>BDI!$A$4</f>
        <v>OBRA:</v>
      </c>
      <c r="UF2" s="515">
        <f>ORCAMENTO!UG2</f>
        <v>0</v>
      </c>
      <c r="UG2" s="515"/>
      <c r="UH2" s="515"/>
      <c r="UI2" s="515"/>
      <c r="UJ2" s="199" t="str">
        <f>BDI!$A$4</f>
        <v>OBRA:</v>
      </c>
      <c r="UK2" s="515">
        <f>ORCAMENTO!UL2</f>
        <v>0</v>
      </c>
      <c r="UL2" s="515"/>
      <c r="UM2" s="515"/>
      <c r="UN2" s="515"/>
      <c r="UO2" s="199" t="str">
        <f>BDI!$A$4</f>
        <v>OBRA:</v>
      </c>
      <c r="UP2" s="515">
        <f>ORCAMENTO!UQ2</f>
        <v>0</v>
      </c>
      <c r="UQ2" s="515"/>
      <c r="UR2" s="515"/>
      <c r="US2" s="515"/>
      <c r="UT2" s="199" t="str">
        <f>BDI!$A$4</f>
        <v>OBRA:</v>
      </c>
      <c r="UU2" s="515">
        <f>ORCAMENTO!UV2</f>
        <v>0</v>
      </c>
      <c r="UV2" s="515"/>
      <c r="UW2" s="515"/>
      <c r="UX2" s="515"/>
      <c r="UY2" s="199" t="str">
        <f>BDI!$A$4</f>
        <v>OBRA:</v>
      </c>
      <c r="UZ2" s="515">
        <f>ORCAMENTO!VA2</f>
        <v>0</v>
      </c>
      <c r="VA2" s="515"/>
      <c r="VB2" s="515"/>
      <c r="VC2" s="515"/>
      <c r="VD2" s="199" t="str">
        <f>BDI!$A$4</f>
        <v>OBRA:</v>
      </c>
      <c r="VE2" s="515">
        <f>ORCAMENTO!VF2</f>
        <v>0</v>
      </c>
      <c r="VF2" s="515"/>
      <c r="VG2" s="515"/>
      <c r="VH2" s="515"/>
      <c r="VI2" s="199" t="str">
        <f>BDI!$A$4</f>
        <v>OBRA:</v>
      </c>
      <c r="VJ2" s="515">
        <f>ORCAMENTO!VK2</f>
        <v>0</v>
      </c>
      <c r="VK2" s="515"/>
      <c r="VL2" s="515"/>
      <c r="VM2" s="515"/>
      <c r="VN2" s="199" t="str">
        <f>BDI!$A$4</f>
        <v>OBRA:</v>
      </c>
      <c r="VO2" s="515">
        <f>ORCAMENTO!VP2</f>
        <v>0</v>
      </c>
      <c r="VP2" s="515"/>
      <c r="VQ2" s="515"/>
      <c r="VR2" s="515"/>
      <c r="VS2" s="199" t="str">
        <f>BDI!$A$4</f>
        <v>OBRA:</v>
      </c>
      <c r="VT2" s="515">
        <f>ORCAMENTO!VU2</f>
        <v>0</v>
      </c>
      <c r="VU2" s="515"/>
      <c r="VV2" s="515"/>
      <c r="VW2" s="515"/>
      <c r="VX2" s="199" t="str">
        <f>BDI!$A$4</f>
        <v>OBRA:</v>
      </c>
      <c r="VY2" s="515">
        <f>ORCAMENTO!VZ2</f>
        <v>0</v>
      </c>
      <c r="VZ2" s="515"/>
      <c r="WA2" s="515"/>
      <c r="WB2" s="515"/>
      <c r="WC2" s="199" t="str">
        <f>BDI!$A$4</f>
        <v>OBRA:</v>
      </c>
      <c r="WD2" s="515">
        <f>ORCAMENTO!WE2</f>
        <v>0</v>
      </c>
      <c r="WE2" s="515"/>
      <c r="WF2" s="515"/>
      <c r="WG2" s="515"/>
      <c r="WH2" s="199" t="str">
        <f>BDI!$A$4</f>
        <v>OBRA:</v>
      </c>
      <c r="WI2" s="515">
        <f>ORCAMENTO!WJ2</f>
        <v>0</v>
      </c>
      <c r="WJ2" s="515"/>
      <c r="WK2" s="515"/>
      <c r="WL2" s="515"/>
      <c r="WM2" s="199" t="str">
        <f>BDI!$A$4</f>
        <v>OBRA:</v>
      </c>
      <c r="WN2" s="515">
        <f>ORCAMENTO!WO2</f>
        <v>0</v>
      </c>
      <c r="WO2" s="515"/>
      <c r="WP2" s="515"/>
      <c r="WQ2" s="515"/>
      <c r="WR2" s="199" t="str">
        <f>BDI!$A$4</f>
        <v>OBRA:</v>
      </c>
      <c r="WS2" s="515">
        <f>ORCAMENTO!WT2</f>
        <v>0</v>
      </c>
      <c r="WT2" s="515"/>
      <c r="WU2" s="515"/>
      <c r="WV2" s="515"/>
      <c r="WW2" s="199" t="str">
        <f>BDI!$A$4</f>
        <v>OBRA:</v>
      </c>
      <c r="WX2" s="515">
        <f>ORCAMENTO!WY2</f>
        <v>0</v>
      </c>
      <c r="WY2" s="515"/>
      <c r="WZ2" s="515"/>
      <c r="XA2" s="515"/>
      <c r="XB2" s="199" t="str">
        <f>BDI!$A$4</f>
        <v>OBRA:</v>
      </c>
      <c r="XC2" s="515">
        <f>ORCAMENTO!XD2</f>
        <v>0</v>
      </c>
      <c r="XD2" s="515"/>
      <c r="XE2" s="515"/>
      <c r="XF2" s="515"/>
      <c r="XG2" s="199" t="str">
        <f>BDI!$A$4</f>
        <v>OBRA:</v>
      </c>
      <c r="XH2" s="515">
        <f>ORCAMENTO!XI2</f>
        <v>0</v>
      </c>
      <c r="XI2" s="515"/>
      <c r="XJ2" s="515"/>
      <c r="XK2" s="515"/>
      <c r="XL2" s="199" t="str">
        <f>BDI!$A$4</f>
        <v>OBRA:</v>
      </c>
      <c r="XM2" s="515">
        <f>ORCAMENTO!XN2</f>
        <v>0</v>
      </c>
      <c r="XN2" s="515"/>
      <c r="XO2" s="515"/>
      <c r="XP2" s="515"/>
      <c r="XQ2" s="199" t="str">
        <f>BDI!$A$4</f>
        <v>OBRA:</v>
      </c>
      <c r="XR2" s="515">
        <f>ORCAMENTO!XS2</f>
        <v>0</v>
      </c>
      <c r="XS2" s="515"/>
      <c r="XT2" s="515"/>
      <c r="XU2" s="515"/>
      <c r="XV2" s="199" t="str">
        <f>BDI!$A$4</f>
        <v>OBRA:</v>
      </c>
      <c r="XW2" s="515">
        <f>ORCAMENTO!XX2</f>
        <v>0</v>
      </c>
      <c r="XX2" s="515"/>
      <c r="XY2" s="515"/>
      <c r="XZ2" s="515"/>
      <c r="YA2" s="199" t="str">
        <f>BDI!$A$4</f>
        <v>OBRA:</v>
      </c>
      <c r="YB2" s="515">
        <f>ORCAMENTO!YC2</f>
        <v>0</v>
      </c>
      <c r="YC2" s="515"/>
      <c r="YD2" s="515"/>
      <c r="YE2" s="515"/>
      <c r="YF2" s="199" t="str">
        <f>BDI!$A$4</f>
        <v>OBRA:</v>
      </c>
      <c r="YG2" s="515">
        <f>ORCAMENTO!YH2</f>
        <v>0</v>
      </c>
      <c r="YH2" s="515"/>
      <c r="YI2" s="515"/>
      <c r="YJ2" s="515"/>
      <c r="YK2" s="199" t="str">
        <f>BDI!$A$4</f>
        <v>OBRA:</v>
      </c>
      <c r="YL2" s="515">
        <f>ORCAMENTO!YM2</f>
        <v>0</v>
      </c>
      <c r="YM2" s="515"/>
      <c r="YN2" s="515"/>
      <c r="YO2" s="515"/>
      <c r="YP2" s="199" t="str">
        <f>BDI!$A$4</f>
        <v>OBRA:</v>
      </c>
      <c r="YQ2" s="515">
        <f>ORCAMENTO!YR2</f>
        <v>0</v>
      </c>
      <c r="YR2" s="515"/>
      <c r="YS2" s="515"/>
      <c r="YT2" s="515"/>
      <c r="YU2" s="199" t="str">
        <f>BDI!$A$4</f>
        <v>OBRA:</v>
      </c>
      <c r="YV2" s="515">
        <f>ORCAMENTO!YW2</f>
        <v>0</v>
      </c>
      <c r="YW2" s="515"/>
      <c r="YX2" s="515"/>
      <c r="YY2" s="515"/>
      <c r="YZ2" s="199" t="str">
        <f>BDI!$A$4</f>
        <v>OBRA:</v>
      </c>
      <c r="ZA2" s="515">
        <f>ORCAMENTO!ZB2</f>
        <v>0</v>
      </c>
      <c r="ZB2" s="515"/>
      <c r="ZC2" s="515"/>
      <c r="ZD2" s="515"/>
      <c r="ZE2" s="199" t="str">
        <f>BDI!$A$4</f>
        <v>OBRA:</v>
      </c>
      <c r="ZF2" s="515">
        <f>ORCAMENTO!ZG2</f>
        <v>0</v>
      </c>
      <c r="ZG2" s="515"/>
      <c r="ZH2" s="515"/>
      <c r="ZI2" s="515"/>
      <c r="ZJ2" s="199" t="str">
        <f>BDI!$A$4</f>
        <v>OBRA:</v>
      </c>
      <c r="ZK2" s="515">
        <f>ORCAMENTO!ZL2</f>
        <v>0</v>
      </c>
      <c r="ZL2" s="515"/>
      <c r="ZM2" s="515"/>
      <c r="ZN2" s="515"/>
      <c r="ZO2" s="199" t="str">
        <f>BDI!$A$4</f>
        <v>OBRA:</v>
      </c>
      <c r="ZP2" s="515">
        <f>ORCAMENTO!ZQ2</f>
        <v>0</v>
      </c>
      <c r="ZQ2" s="515"/>
      <c r="ZR2" s="515"/>
      <c r="ZS2" s="515"/>
      <c r="ZT2" s="199" t="str">
        <f>BDI!$A$4</f>
        <v>OBRA:</v>
      </c>
      <c r="ZU2" s="515">
        <f>ORCAMENTO!ZV2</f>
        <v>0</v>
      </c>
      <c r="ZV2" s="515"/>
      <c r="ZW2" s="515"/>
      <c r="ZX2" s="515"/>
      <c r="ZY2" s="199" t="str">
        <f>BDI!$A$4</f>
        <v>OBRA:</v>
      </c>
      <c r="ZZ2" s="515">
        <f>ORCAMENTO!AAA2</f>
        <v>0</v>
      </c>
      <c r="AAA2" s="515"/>
      <c r="AAB2" s="515"/>
      <c r="AAC2" s="515"/>
      <c r="AAD2" s="199" t="str">
        <f>BDI!$A$4</f>
        <v>OBRA:</v>
      </c>
      <c r="AAE2" s="515">
        <f>ORCAMENTO!AAF2</f>
        <v>0</v>
      </c>
      <c r="AAF2" s="515"/>
      <c r="AAG2" s="515"/>
      <c r="AAH2" s="515"/>
      <c r="AAI2" s="199" t="str">
        <f>BDI!$A$4</f>
        <v>OBRA:</v>
      </c>
      <c r="AAJ2" s="515">
        <f>ORCAMENTO!AAK2</f>
        <v>0</v>
      </c>
      <c r="AAK2" s="515"/>
      <c r="AAL2" s="515"/>
      <c r="AAM2" s="515"/>
      <c r="AAN2" s="199" t="str">
        <f>BDI!$A$4</f>
        <v>OBRA:</v>
      </c>
      <c r="AAO2" s="515">
        <f>ORCAMENTO!AAP2</f>
        <v>0</v>
      </c>
      <c r="AAP2" s="515"/>
      <c r="AAQ2" s="515"/>
      <c r="AAR2" s="515"/>
      <c r="AAS2" s="199" t="str">
        <f>BDI!$A$4</f>
        <v>OBRA:</v>
      </c>
      <c r="AAT2" s="515">
        <f>ORCAMENTO!AAU2</f>
        <v>0</v>
      </c>
      <c r="AAU2" s="515"/>
      <c r="AAV2" s="515"/>
      <c r="AAW2" s="515"/>
      <c r="AAX2" s="199" t="str">
        <f>BDI!$A$4</f>
        <v>OBRA:</v>
      </c>
      <c r="AAY2" s="515">
        <f>ORCAMENTO!AAZ2</f>
        <v>0</v>
      </c>
      <c r="AAZ2" s="515"/>
      <c r="ABA2" s="515"/>
      <c r="ABB2" s="515"/>
      <c r="ABC2" s="199" t="str">
        <f>BDI!$A$4</f>
        <v>OBRA:</v>
      </c>
      <c r="ABD2" s="515">
        <f>ORCAMENTO!ABE2</f>
        <v>0</v>
      </c>
      <c r="ABE2" s="515"/>
      <c r="ABF2" s="515"/>
      <c r="ABG2" s="515"/>
      <c r="ABH2" s="199" t="str">
        <f>BDI!$A$4</f>
        <v>OBRA:</v>
      </c>
      <c r="ABI2" s="515">
        <f>ORCAMENTO!ABJ2</f>
        <v>0</v>
      </c>
      <c r="ABJ2" s="515"/>
      <c r="ABK2" s="515"/>
      <c r="ABL2" s="515"/>
      <c r="ABM2" s="199" t="str">
        <f>BDI!$A$4</f>
        <v>OBRA:</v>
      </c>
      <c r="ABN2" s="515">
        <f>ORCAMENTO!ABO2</f>
        <v>0</v>
      </c>
      <c r="ABO2" s="515"/>
      <c r="ABP2" s="515"/>
      <c r="ABQ2" s="515"/>
      <c r="ABR2" s="199" t="str">
        <f>BDI!$A$4</f>
        <v>OBRA:</v>
      </c>
      <c r="ABS2" s="515">
        <f>ORCAMENTO!ABT2</f>
        <v>0</v>
      </c>
      <c r="ABT2" s="515"/>
      <c r="ABU2" s="515"/>
      <c r="ABV2" s="515"/>
      <c r="ABW2" s="199" t="str">
        <f>BDI!$A$4</f>
        <v>OBRA:</v>
      </c>
      <c r="ABX2" s="515">
        <f>ORCAMENTO!ABY2</f>
        <v>0</v>
      </c>
      <c r="ABY2" s="515"/>
      <c r="ABZ2" s="515"/>
      <c r="ACA2" s="515"/>
      <c r="ACB2" s="199" t="str">
        <f>BDI!$A$4</f>
        <v>OBRA:</v>
      </c>
      <c r="ACC2" s="515">
        <f>ORCAMENTO!ACD2</f>
        <v>0</v>
      </c>
      <c r="ACD2" s="515"/>
      <c r="ACE2" s="515"/>
      <c r="ACF2" s="515"/>
      <c r="ACG2" s="199" t="str">
        <f>BDI!$A$4</f>
        <v>OBRA:</v>
      </c>
      <c r="ACH2" s="515">
        <f>ORCAMENTO!ACI2</f>
        <v>0</v>
      </c>
      <c r="ACI2" s="515"/>
      <c r="ACJ2" s="515"/>
      <c r="ACK2" s="515"/>
      <c r="ACL2" s="199" t="str">
        <f>BDI!$A$4</f>
        <v>OBRA:</v>
      </c>
      <c r="ACM2" s="515">
        <f>ORCAMENTO!ACN2</f>
        <v>0</v>
      </c>
      <c r="ACN2" s="515"/>
      <c r="ACO2" s="515"/>
      <c r="ACP2" s="515"/>
      <c r="ACQ2" s="199" t="str">
        <f>BDI!$A$4</f>
        <v>OBRA:</v>
      </c>
      <c r="ACR2" s="515">
        <f>ORCAMENTO!ACS2</f>
        <v>0</v>
      </c>
      <c r="ACS2" s="515"/>
      <c r="ACT2" s="515"/>
      <c r="ACU2" s="515"/>
      <c r="ACV2" s="199" t="str">
        <f>BDI!$A$4</f>
        <v>OBRA:</v>
      </c>
      <c r="ACW2" s="515">
        <f>ORCAMENTO!ACX2</f>
        <v>0</v>
      </c>
      <c r="ACX2" s="515"/>
      <c r="ACY2" s="515"/>
      <c r="ACZ2" s="515"/>
      <c r="ADA2" s="199" t="str">
        <f>BDI!$A$4</f>
        <v>OBRA:</v>
      </c>
      <c r="ADB2" s="515">
        <f>ORCAMENTO!ADC2</f>
        <v>0</v>
      </c>
      <c r="ADC2" s="515"/>
      <c r="ADD2" s="515"/>
      <c r="ADE2" s="515"/>
      <c r="ADF2" s="199" t="str">
        <f>BDI!$A$4</f>
        <v>OBRA:</v>
      </c>
      <c r="ADG2" s="515">
        <f>ORCAMENTO!ADH2</f>
        <v>0</v>
      </c>
      <c r="ADH2" s="515"/>
      <c r="ADI2" s="515"/>
      <c r="ADJ2" s="515"/>
      <c r="ADK2" s="199" t="str">
        <f>BDI!$A$4</f>
        <v>OBRA:</v>
      </c>
      <c r="ADL2" s="515">
        <f>ORCAMENTO!ADM2</f>
        <v>0</v>
      </c>
      <c r="ADM2" s="515"/>
      <c r="ADN2" s="515"/>
      <c r="ADO2" s="515"/>
      <c r="ADP2" s="199" t="str">
        <f>BDI!$A$4</f>
        <v>OBRA:</v>
      </c>
      <c r="ADQ2" s="515">
        <f>ORCAMENTO!ADR2</f>
        <v>0</v>
      </c>
      <c r="ADR2" s="515"/>
      <c r="ADS2" s="515"/>
      <c r="ADT2" s="515"/>
      <c r="ADU2" s="199" t="str">
        <f>BDI!$A$4</f>
        <v>OBRA:</v>
      </c>
      <c r="ADV2" s="515">
        <f>ORCAMENTO!ADW2</f>
        <v>0</v>
      </c>
      <c r="ADW2" s="515"/>
      <c r="ADX2" s="515"/>
      <c r="ADY2" s="515"/>
      <c r="ADZ2" s="199" t="str">
        <f>BDI!$A$4</f>
        <v>OBRA:</v>
      </c>
      <c r="AEA2" s="515">
        <f>ORCAMENTO!AEB2</f>
        <v>0</v>
      </c>
      <c r="AEB2" s="515"/>
      <c r="AEC2" s="515"/>
      <c r="AED2" s="515"/>
      <c r="AEE2" s="199" t="str">
        <f>BDI!$A$4</f>
        <v>OBRA:</v>
      </c>
      <c r="AEF2" s="515">
        <f>ORCAMENTO!AEG2</f>
        <v>0</v>
      </c>
      <c r="AEG2" s="515"/>
      <c r="AEH2" s="515"/>
      <c r="AEI2" s="515"/>
      <c r="AEJ2" s="199" t="str">
        <f>BDI!$A$4</f>
        <v>OBRA:</v>
      </c>
      <c r="AEK2" s="515">
        <f>ORCAMENTO!AEL2</f>
        <v>0</v>
      </c>
      <c r="AEL2" s="515"/>
      <c r="AEM2" s="515"/>
      <c r="AEN2" s="515"/>
      <c r="AEO2" s="199" t="str">
        <f>BDI!$A$4</f>
        <v>OBRA:</v>
      </c>
      <c r="AEP2" s="515">
        <f>ORCAMENTO!AEQ2</f>
        <v>0</v>
      </c>
      <c r="AEQ2" s="515"/>
      <c r="AER2" s="515"/>
      <c r="AES2" s="515"/>
      <c r="AET2" s="199" t="str">
        <f>BDI!$A$4</f>
        <v>OBRA:</v>
      </c>
      <c r="AEU2" s="515">
        <f>ORCAMENTO!AEV2</f>
        <v>0</v>
      </c>
      <c r="AEV2" s="515"/>
      <c r="AEW2" s="515"/>
      <c r="AEX2" s="515"/>
      <c r="AEY2" s="199" t="str">
        <f>BDI!$A$4</f>
        <v>OBRA:</v>
      </c>
      <c r="AEZ2" s="515">
        <f>ORCAMENTO!AFA2</f>
        <v>0</v>
      </c>
      <c r="AFA2" s="515"/>
      <c r="AFB2" s="515"/>
      <c r="AFC2" s="515"/>
      <c r="AFD2" s="199" t="str">
        <f>BDI!$A$4</f>
        <v>OBRA:</v>
      </c>
      <c r="AFE2" s="515">
        <f>ORCAMENTO!AFF2</f>
        <v>0</v>
      </c>
      <c r="AFF2" s="515"/>
      <c r="AFG2" s="515"/>
      <c r="AFH2" s="515"/>
      <c r="AFI2" s="199" t="str">
        <f>BDI!$A$4</f>
        <v>OBRA:</v>
      </c>
      <c r="AFJ2" s="515">
        <f>ORCAMENTO!AFK2</f>
        <v>0</v>
      </c>
      <c r="AFK2" s="515"/>
      <c r="AFL2" s="515"/>
      <c r="AFM2" s="515"/>
      <c r="AFN2" s="199" t="str">
        <f>BDI!$A$4</f>
        <v>OBRA:</v>
      </c>
      <c r="AFO2" s="515">
        <f>ORCAMENTO!AFP2</f>
        <v>0</v>
      </c>
      <c r="AFP2" s="515"/>
      <c r="AFQ2" s="515"/>
      <c r="AFR2" s="515"/>
      <c r="AFS2" s="199" t="str">
        <f>BDI!$A$4</f>
        <v>OBRA:</v>
      </c>
      <c r="AFT2" s="515">
        <f>ORCAMENTO!AFU2</f>
        <v>0</v>
      </c>
      <c r="AFU2" s="515"/>
      <c r="AFV2" s="515"/>
      <c r="AFW2" s="515"/>
      <c r="AFX2" s="199" t="str">
        <f>BDI!$A$4</f>
        <v>OBRA:</v>
      </c>
      <c r="AFY2" s="515">
        <f>ORCAMENTO!AFZ2</f>
        <v>0</v>
      </c>
      <c r="AFZ2" s="515"/>
      <c r="AGA2" s="515"/>
      <c r="AGB2" s="515"/>
      <c r="AGC2" s="199" t="str">
        <f>BDI!$A$4</f>
        <v>OBRA:</v>
      </c>
      <c r="AGD2" s="515">
        <f>ORCAMENTO!AGE2</f>
        <v>0</v>
      </c>
      <c r="AGE2" s="515"/>
      <c r="AGF2" s="515"/>
      <c r="AGG2" s="515"/>
      <c r="AGH2" s="199" t="str">
        <f>BDI!$A$4</f>
        <v>OBRA:</v>
      </c>
      <c r="AGI2" s="515">
        <f>ORCAMENTO!AGJ2</f>
        <v>0</v>
      </c>
      <c r="AGJ2" s="515"/>
      <c r="AGK2" s="515"/>
      <c r="AGL2" s="515"/>
      <c r="AGM2" s="199" t="str">
        <f>BDI!$A$4</f>
        <v>OBRA:</v>
      </c>
      <c r="AGN2" s="515">
        <f>ORCAMENTO!AGO2</f>
        <v>0</v>
      </c>
      <c r="AGO2" s="515"/>
      <c r="AGP2" s="515"/>
      <c r="AGQ2" s="515"/>
      <c r="AGR2" s="199" t="str">
        <f>BDI!$A$4</f>
        <v>OBRA:</v>
      </c>
      <c r="AGS2" s="515">
        <f>ORCAMENTO!AGT2</f>
        <v>0</v>
      </c>
      <c r="AGT2" s="515"/>
      <c r="AGU2" s="515"/>
      <c r="AGV2" s="515"/>
      <c r="AGW2" s="199" t="str">
        <f>BDI!$A$4</f>
        <v>OBRA:</v>
      </c>
      <c r="AGX2" s="515">
        <f>ORCAMENTO!AGY2</f>
        <v>0</v>
      </c>
      <c r="AGY2" s="515"/>
      <c r="AGZ2" s="515"/>
      <c r="AHA2" s="515"/>
      <c r="AHB2" s="199" t="str">
        <f>BDI!$A$4</f>
        <v>OBRA:</v>
      </c>
      <c r="AHC2" s="515">
        <f>ORCAMENTO!AHD2</f>
        <v>0</v>
      </c>
      <c r="AHD2" s="515"/>
      <c r="AHE2" s="515"/>
      <c r="AHF2" s="515"/>
      <c r="AHG2" s="199" t="str">
        <f>BDI!$A$4</f>
        <v>OBRA:</v>
      </c>
      <c r="AHH2" s="515">
        <f>ORCAMENTO!AHI2</f>
        <v>0</v>
      </c>
      <c r="AHI2" s="515"/>
      <c r="AHJ2" s="515"/>
      <c r="AHK2" s="515"/>
      <c r="AHL2" s="199" t="str">
        <f>BDI!$A$4</f>
        <v>OBRA:</v>
      </c>
      <c r="AHM2" s="515">
        <f>ORCAMENTO!AHN2</f>
        <v>0</v>
      </c>
      <c r="AHN2" s="515"/>
      <c r="AHO2" s="515"/>
      <c r="AHP2" s="515"/>
      <c r="AHQ2" s="199" t="str">
        <f>BDI!$A$4</f>
        <v>OBRA:</v>
      </c>
      <c r="AHR2" s="515">
        <f>ORCAMENTO!AHS2</f>
        <v>0</v>
      </c>
      <c r="AHS2" s="515"/>
      <c r="AHT2" s="515"/>
      <c r="AHU2" s="515"/>
      <c r="AHV2" s="199" t="str">
        <f>BDI!$A$4</f>
        <v>OBRA:</v>
      </c>
      <c r="AHW2" s="515">
        <f>ORCAMENTO!AHX2</f>
        <v>0</v>
      </c>
      <c r="AHX2" s="515"/>
      <c r="AHY2" s="515"/>
      <c r="AHZ2" s="515"/>
      <c r="AIA2" s="199" t="str">
        <f>BDI!$A$4</f>
        <v>OBRA:</v>
      </c>
      <c r="AIB2" s="515">
        <f>ORCAMENTO!AIC2</f>
        <v>0</v>
      </c>
      <c r="AIC2" s="515"/>
      <c r="AID2" s="515"/>
      <c r="AIE2" s="515"/>
      <c r="AIF2" s="199" t="str">
        <f>BDI!$A$4</f>
        <v>OBRA:</v>
      </c>
      <c r="AIG2" s="515">
        <f>ORCAMENTO!AIH2</f>
        <v>0</v>
      </c>
      <c r="AIH2" s="515"/>
      <c r="AII2" s="515"/>
      <c r="AIJ2" s="515"/>
      <c r="AIK2" s="199" t="str">
        <f>BDI!$A$4</f>
        <v>OBRA:</v>
      </c>
      <c r="AIL2" s="515">
        <f>ORCAMENTO!AIM2</f>
        <v>0</v>
      </c>
      <c r="AIM2" s="515"/>
      <c r="AIN2" s="515"/>
      <c r="AIO2" s="515"/>
      <c r="AIP2" s="199" t="str">
        <f>BDI!$A$4</f>
        <v>OBRA:</v>
      </c>
      <c r="AIQ2" s="515">
        <f>ORCAMENTO!AIR2</f>
        <v>0</v>
      </c>
      <c r="AIR2" s="515"/>
      <c r="AIS2" s="515"/>
      <c r="AIT2" s="515"/>
      <c r="AIU2" s="199" t="str">
        <f>BDI!$A$4</f>
        <v>OBRA:</v>
      </c>
      <c r="AIV2" s="515">
        <f>ORCAMENTO!AIW2</f>
        <v>0</v>
      </c>
      <c r="AIW2" s="515"/>
      <c r="AIX2" s="515"/>
      <c r="AIY2" s="515"/>
      <c r="AIZ2" s="199" t="str">
        <f>BDI!$A$4</f>
        <v>OBRA:</v>
      </c>
      <c r="AJA2" s="515">
        <f>ORCAMENTO!AJB2</f>
        <v>0</v>
      </c>
      <c r="AJB2" s="515"/>
      <c r="AJC2" s="515"/>
      <c r="AJD2" s="515"/>
      <c r="AJE2" s="199" t="str">
        <f>BDI!$A$4</f>
        <v>OBRA:</v>
      </c>
      <c r="AJF2" s="515">
        <f>ORCAMENTO!AJG2</f>
        <v>0</v>
      </c>
      <c r="AJG2" s="515"/>
      <c r="AJH2" s="515"/>
      <c r="AJI2" s="515"/>
      <c r="AJJ2" s="199" t="str">
        <f>BDI!$A$4</f>
        <v>OBRA:</v>
      </c>
      <c r="AJK2" s="515">
        <f>ORCAMENTO!AJL2</f>
        <v>0</v>
      </c>
      <c r="AJL2" s="515"/>
      <c r="AJM2" s="515"/>
      <c r="AJN2" s="515"/>
      <c r="AJO2" s="199" t="str">
        <f>BDI!$A$4</f>
        <v>OBRA:</v>
      </c>
      <c r="AJP2" s="515">
        <f>ORCAMENTO!AJQ2</f>
        <v>0</v>
      </c>
      <c r="AJQ2" s="515"/>
      <c r="AJR2" s="515"/>
      <c r="AJS2" s="515"/>
      <c r="AJT2" s="199" t="str">
        <f>BDI!$A$4</f>
        <v>OBRA:</v>
      </c>
      <c r="AJU2" s="515">
        <f>ORCAMENTO!AJV2</f>
        <v>0</v>
      </c>
      <c r="AJV2" s="515"/>
      <c r="AJW2" s="515"/>
      <c r="AJX2" s="515"/>
      <c r="AJY2" s="199" t="str">
        <f>BDI!$A$4</f>
        <v>OBRA:</v>
      </c>
      <c r="AJZ2" s="515">
        <f>ORCAMENTO!AKA2</f>
        <v>0</v>
      </c>
      <c r="AKA2" s="515"/>
      <c r="AKB2" s="515"/>
      <c r="AKC2" s="515"/>
      <c r="AKD2" s="199" t="str">
        <f>BDI!$A$4</f>
        <v>OBRA:</v>
      </c>
      <c r="AKE2" s="515">
        <f>ORCAMENTO!AKF2</f>
        <v>0</v>
      </c>
      <c r="AKF2" s="515"/>
      <c r="AKG2" s="515"/>
      <c r="AKH2" s="515"/>
      <c r="AKI2" s="199" t="str">
        <f>BDI!$A$4</f>
        <v>OBRA:</v>
      </c>
      <c r="AKJ2" s="515">
        <f>ORCAMENTO!AKK2</f>
        <v>0</v>
      </c>
      <c r="AKK2" s="515"/>
      <c r="AKL2" s="515"/>
      <c r="AKM2" s="515"/>
      <c r="AKN2" s="199" t="str">
        <f>BDI!$A$4</f>
        <v>OBRA:</v>
      </c>
      <c r="AKO2" s="515">
        <f>ORCAMENTO!AKP2</f>
        <v>0</v>
      </c>
      <c r="AKP2" s="515"/>
      <c r="AKQ2" s="515"/>
      <c r="AKR2" s="515"/>
      <c r="AKS2" s="199" t="str">
        <f>BDI!$A$4</f>
        <v>OBRA:</v>
      </c>
      <c r="AKT2" s="515">
        <f>ORCAMENTO!AKU2</f>
        <v>0</v>
      </c>
      <c r="AKU2" s="515"/>
      <c r="AKV2" s="515"/>
      <c r="AKW2" s="515"/>
      <c r="AKX2" s="199" t="str">
        <f>BDI!$A$4</f>
        <v>OBRA:</v>
      </c>
      <c r="AKY2" s="515">
        <f>ORCAMENTO!AKZ2</f>
        <v>0</v>
      </c>
      <c r="AKZ2" s="515"/>
      <c r="ALA2" s="515"/>
      <c r="ALB2" s="515"/>
      <c r="ALC2" s="199" t="str">
        <f>BDI!$A$4</f>
        <v>OBRA:</v>
      </c>
      <c r="ALD2" s="515">
        <f>ORCAMENTO!ALE2</f>
        <v>0</v>
      </c>
      <c r="ALE2" s="515"/>
      <c r="ALF2" s="515"/>
      <c r="ALG2" s="515"/>
      <c r="ALH2" s="199" t="str">
        <f>BDI!$A$4</f>
        <v>OBRA:</v>
      </c>
      <c r="ALI2" s="515">
        <f>ORCAMENTO!ALJ2</f>
        <v>0</v>
      </c>
      <c r="ALJ2" s="515"/>
      <c r="ALK2" s="515"/>
      <c r="ALL2" s="515"/>
      <c r="ALM2" s="199" t="str">
        <f>BDI!$A$4</f>
        <v>OBRA:</v>
      </c>
      <c r="ALN2" s="515">
        <f>ORCAMENTO!ALO2</f>
        <v>0</v>
      </c>
      <c r="ALO2" s="515"/>
      <c r="ALP2" s="515"/>
      <c r="ALQ2" s="515"/>
      <c r="ALR2" s="199" t="str">
        <f>BDI!$A$4</f>
        <v>OBRA:</v>
      </c>
      <c r="ALS2" s="515">
        <f>ORCAMENTO!ALT2</f>
        <v>0</v>
      </c>
      <c r="ALT2" s="515"/>
      <c r="ALU2" s="515"/>
      <c r="ALV2" s="515"/>
      <c r="ALW2" s="199" t="str">
        <f>BDI!$A$4</f>
        <v>OBRA:</v>
      </c>
      <c r="ALX2" s="515">
        <f>ORCAMENTO!ALY2</f>
        <v>0</v>
      </c>
      <c r="ALY2" s="515"/>
      <c r="ALZ2" s="515"/>
      <c r="AMA2" s="515"/>
      <c r="AMB2" s="199" t="str">
        <f>BDI!$A$4</f>
        <v>OBRA:</v>
      </c>
      <c r="AMC2" s="515">
        <f>ORCAMENTO!AMD2</f>
        <v>0</v>
      </c>
      <c r="AMD2" s="515"/>
      <c r="AME2" s="515"/>
      <c r="AMF2" s="515"/>
      <c r="AMG2" s="199" t="str">
        <f>BDI!$A$4</f>
        <v>OBRA:</v>
      </c>
      <c r="AMH2" s="515">
        <f>ORCAMENTO!AMI2</f>
        <v>0</v>
      </c>
      <c r="AMI2" s="515"/>
      <c r="AMJ2" s="515"/>
      <c r="AMK2" s="515"/>
      <c r="AML2" s="199" t="str">
        <f>BDI!$A$4</f>
        <v>OBRA:</v>
      </c>
      <c r="AMM2" s="515">
        <f>ORCAMENTO!AMN2</f>
        <v>0</v>
      </c>
      <c r="AMN2" s="515"/>
      <c r="AMO2" s="515"/>
      <c r="AMP2" s="515"/>
      <c r="AMQ2" s="199" t="str">
        <f>BDI!$A$4</f>
        <v>OBRA:</v>
      </c>
      <c r="AMR2" s="515">
        <f>ORCAMENTO!AMS2</f>
        <v>0</v>
      </c>
      <c r="AMS2" s="515"/>
      <c r="AMT2" s="515"/>
      <c r="AMU2" s="515"/>
      <c r="AMV2" s="199" t="str">
        <f>BDI!$A$4</f>
        <v>OBRA:</v>
      </c>
      <c r="AMW2" s="515">
        <f>ORCAMENTO!AMX2</f>
        <v>0</v>
      </c>
      <c r="AMX2" s="515"/>
      <c r="AMY2" s="515"/>
      <c r="AMZ2" s="515"/>
      <c r="ANA2" s="199" t="str">
        <f>BDI!$A$4</f>
        <v>OBRA:</v>
      </c>
      <c r="ANB2" s="515">
        <f>ORCAMENTO!ANC2</f>
        <v>0</v>
      </c>
      <c r="ANC2" s="515"/>
      <c r="AND2" s="515"/>
      <c r="ANE2" s="515"/>
      <c r="ANF2" s="199" t="str">
        <f>BDI!$A$4</f>
        <v>OBRA:</v>
      </c>
      <c r="ANG2" s="515">
        <f>ORCAMENTO!ANH2</f>
        <v>0</v>
      </c>
      <c r="ANH2" s="515"/>
      <c r="ANI2" s="515"/>
      <c r="ANJ2" s="515"/>
      <c r="ANK2" s="199" t="str">
        <f>BDI!$A$4</f>
        <v>OBRA:</v>
      </c>
      <c r="ANL2" s="515">
        <f>ORCAMENTO!ANM2</f>
        <v>0</v>
      </c>
      <c r="ANM2" s="515"/>
      <c r="ANN2" s="515"/>
      <c r="ANO2" s="515"/>
      <c r="ANP2" s="199" t="str">
        <f>BDI!$A$4</f>
        <v>OBRA:</v>
      </c>
      <c r="ANQ2" s="515">
        <f>ORCAMENTO!ANR2</f>
        <v>0</v>
      </c>
      <c r="ANR2" s="515"/>
      <c r="ANS2" s="515"/>
      <c r="ANT2" s="515"/>
      <c r="ANU2" s="199" t="str">
        <f>BDI!$A$4</f>
        <v>OBRA:</v>
      </c>
      <c r="ANV2" s="515">
        <f>ORCAMENTO!ANW2</f>
        <v>0</v>
      </c>
      <c r="ANW2" s="515"/>
      <c r="ANX2" s="515"/>
      <c r="ANY2" s="515"/>
      <c r="ANZ2" s="199" t="str">
        <f>BDI!$A$4</f>
        <v>OBRA:</v>
      </c>
      <c r="AOA2" s="515">
        <f>ORCAMENTO!AOB2</f>
        <v>0</v>
      </c>
      <c r="AOB2" s="515"/>
      <c r="AOC2" s="515"/>
      <c r="AOD2" s="515"/>
      <c r="AOE2" s="199" t="str">
        <f>BDI!$A$4</f>
        <v>OBRA:</v>
      </c>
      <c r="AOF2" s="515">
        <f>ORCAMENTO!AOG2</f>
        <v>0</v>
      </c>
      <c r="AOG2" s="515"/>
      <c r="AOH2" s="515"/>
      <c r="AOI2" s="515"/>
      <c r="AOJ2" s="199" t="str">
        <f>BDI!$A$4</f>
        <v>OBRA:</v>
      </c>
      <c r="AOK2" s="515">
        <f>ORCAMENTO!AOL2</f>
        <v>0</v>
      </c>
      <c r="AOL2" s="515"/>
      <c r="AOM2" s="515"/>
      <c r="AON2" s="515"/>
      <c r="AOO2" s="199" t="str">
        <f>BDI!$A$4</f>
        <v>OBRA:</v>
      </c>
      <c r="AOP2" s="515">
        <f>ORCAMENTO!AOQ2</f>
        <v>0</v>
      </c>
      <c r="AOQ2" s="515"/>
      <c r="AOR2" s="515"/>
      <c r="AOS2" s="515"/>
      <c r="AOT2" s="199" t="str">
        <f>BDI!$A$4</f>
        <v>OBRA:</v>
      </c>
      <c r="AOU2" s="515">
        <f>ORCAMENTO!AOV2</f>
        <v>0</v>
      </c>
      <c r="AOV2" s="515"/>
      <c r="AOW2" s="515"/>
      <c r="AOX2" s="515"/>
      <c r="AOY2" s="199" t="str">
        <f>BDI!$A$4</f>
        <v>OBRA:</v>
      </c>
      <c r="AOZ2" s="515">
        <f>ORCAMENTO!APA2</f>
        <v>0</v>
      </c>
      <c r="APA2" s="515"/>
      <c r="APB2" s="515"/>
      <c r="APC2" s="515"/>
      <c r="APD2" s="199" t="str">
        <f>BDI!$A$4</f>
        <v>OBRA:</v>
      </c>
      <c r="APE2" s="515">
        <f>ORCAMENTO!APF2</f>
        <v>0</v>
      </c>
      <c r="APF2" s="515"/>
      <c r="APG2" s="515"/>
      <c r="APH2" s="515"/>
      <c r="API2" s="199" t="str">
        <f>BDI!$A$4</f>
        <v>OBRA:</v>
      </c>
      <c r="APJ2" s="515">
        <f>ORCAMENTO!APK2</f>
        <v>0</v>
      </c>
      <c r="APK2" s="515"/>
      <c r="APL2" s="515"/>
      <c r="APM2" s="515"/>
      <c r="APN2" s="199" t="str">
        <f>BDI!$A$4</f>
        <v>OBRA:</v>
      </c>
      <c r="APO2" s="515">
        <f>ORCAMENTO!APP2</f>
        <v>0</v>
      </c>
      <c r="APP2" s="515"/>
      <c r="APQ2" s="515"/>
      <c r="APR2" s="515"/>
      <c r="APS2" s="199" t="str">
        <f>BDI!$A$4</f>
        <v>OBRA:</v>
      </c>
      <c r="APT2" s="515">
        <f>ORCAMENTO!APU2</f>
        <v>0</v>
      </c>
      <c r="APU2" s="515"/>
      <c r="APV2" s="515"/>
      <c r="APW2" s="515"/>
      <c r="APX2" s="199" t="str">
        <f>BDI!$A$4</f>
        <v>OBRA:</v>
      </c>
      <c r="APY2" s="515">
        <f>ORCAMENTO!APZ2</f>
        <v>0</v>
      </c>
      <c r="APZ2" s="515"/>
      <c r="AQA2" s="515"/>
      <c r="AQB2" s="515"/>
      <c r="AQC2" s="199" t="str">
        <f>BDI!$A$4</f>
        <v>OBRA:</v>
      </c>
      <c r="AQD2" s="515">
        <f>ORCAMENTO!AQE2</f>
        <v>0</v>
      </c>
      <c r="AQE2" s="515"/>
      <c r="AQF2" s="515"/>
      <c r="AQG2" s="515"/>
      <c r="AQH2" s="199" t="str">
        <f>BDI!$A$4</f>
        <v>OBRA:</v>
      </c>
      <c r="AQI2" s="515">
        <f>ORCAMENTO!AQJ2</f>
        <v>0</v>
      </c>
      <c r="AQJ2" s="515"/>
      <c r="AQK2" s="515"/>
      <c r="AQL2" s="515"/>
      <c r="AQM2" s="199" t="str">
        <f>BDI!$A$4</f>
        <v>OBRA:</v>
      </c>
      <c r="AQN2" s="515">
        <f>ORCAMENTO!AQO2</f>
        <v>0</v>
      </c>
      <c r="AQO2" s="515"/>
      <c r="AQP2" s="515"/>
      <c r="AQQ2" s="515"/>
      <c r="AQR2" s="199" t="str">
        <f>BDI!$A$4</f>
        <v>OBRA:</v>
      </c>
      <c r="AQS2" s="515">
        <f>ORCAMENTO!AQT2</f>
        <v>0</v>
      </c>
      <c r="AQT2" s="515"/>
      <c r="AQU2" s="515"/>
      <c r="AQV2" s="515"/>
      <c r="AQW2" s="199" t="str">
        <f>BDI!$A$4</f>
        <v>OBRA:</v>
      </c>
      <c r="AQX2" s="515">
        <f>ORCAMENTO!AQY2</f>
        <v>0</v>
      </c>
      <c r="AQY2" s="515"/>
      <c r="AQZ2" s="515"/>
      <c r="ARA2" s="515"/>
      <c r="ARB2" s="199" t="str">
        <f>BDI!$A$4</f>
        <v>OBRA:</v>
      </c>
      <c r="ARC2" s="515">
        <f>ORCAMENTO!ARD2</f>
        <v>0</v>
      </c>
      <c r="ARD2" s="515"/>
      <c r="ARE2" s="515"/>
      <c r="ARF2" s="515"/>
      <c r="ARG2" s="199" t="str">
        <f>BDI!$A$4</f>
        <v>OBRA:</v>
      </c>
      <c r="ARH2" s="515">
        <f>ORCAMENTO!ARI2</f>
        <v>0</v>
      </c>
      <c r="ARI2" s="515"/>
      <c r="ARJ2" s="515"/>
      <c r="ARK2" s="515"/>
      <c r="ARL2" s="199" t="str">
        <f>BDI!$A$4</f>
        <v>OBRA:</v>
      </c>
      <c r="ARM2" s="515">
        <f>ORCAMENTO!ARN2</f>
        <v>0</v>
      </c>
      <c r="ARN2" s="515"/>
      <c r="ARO2" s="515"/>
      <c r="ARP2" s="515"/>
      <c r="ARQ2" s="199" t="str">
        <f>BDI!$A$4</f>
        <v>OBRA:</v>
      </c>
      <c r="ARR2" s="515">
        <f>ORCAMENTO!ARS2</f>
        <v>0</v>
      </c>
      <c r="ARS2" s="515"/>
      <c r="ART2" s="515"/>
      <c r="ARU2" s="515"/>
      <c r="ARV2" s="199" t="str">
        <f>BDI!$A$4</f>
        <v>OBRA:</v>
      </c>
      <c r="ARW2" s="515">
        <f>ORCAMENTO!ARX2</f>
        <v>0</v>
      </c>
      <c r="ARX2" s="515"/>
      <c r="ARY2" s="515"/>
      <c r="ARZ2" s="515"/>
      <c r="ASA2" s="199" t="str">
        <f>BDI!$A$4</f>
        <v>OBRA:</v>
      </c>
      <c r="ASB2" s="515">
        <f>ORCAMENTO!ASC2</f>
        <v>0</v>
      </c>
      <c r="ASC2" s="515"/>
      <c r="ASD2" s="515"/>
      <c r="ASE2" s="515"/>
      <c r="ASF2" s="199" t="str">
        <f>BDI!$A$4</f>
        <v>OBRA:</v>
      </c>
      <c r="ASG2" s="515">
        <f>ORCAMENTO!ASH2</f>
        <v>0</v>
      </c>
      <c r="ASH2" s="515"/>
      <c r="ASI2" s="515"/>
      <c r="ASJ2" s="515"/>
      <c r="ASK2" s="199" t="str">
        <f>BDI!$A$4</f>
        <v>OBRA:</v>
      </c>
      <c r="ASL2" s="515">
        <f>ORCAMENTO!ASM2</f>
        <v>0</v>
      </c>
      <c r="ASM2" s="515"/>
      <c r="ASN2" s="515"/>
      <c r="ASO2" s="515"/>
      <c r="ASP2" s="199" t="str">
        <f>BDI!$A$4</f>
        <v>OBRA:</v>
      </c>
      <c r="ASQ2" s="515">
        <f>ORCAMENTO!ASR2</f>
        <v>0</v>
      </c>
      <c r="ASR2" s="515"/>
      <c r="ASS2" s="515"/>
      <c r="AST2" s="515"/>
      <c r="ASU2" s="199" t="str">
        <f>BDI!$A$4</f>
        <v>OBRA:</v>
      </c>
      <c r="ASV2" s="515">
        <f>ORCAMENTO!ASW2</f>
        <v>0</v>
      </c>
      <c r="ASW2" s="515"/>
      <c r="ASX2" s="515"/>
      <c r="ASY2" s="515"/>
      <c r="ASZ2" s="199" t="str">
        <f>BDI!$A$4</f>
        <v>OBRA:</v>
      </c>
      <c r="ATA2" s="515">
        <f>ORCAMENTO!ATB2</f>
        <v>0</v>
      </c>
      <c r="ATB2" s="515"/>
      <c r="ATC2" s="515"/>
      <c r="ATD2" s="515"/>
      <c r="ATE2" s="199" t="str">
        <f>BDI!$A$4</f>
        <v>OBRA:</v>
      </c>
      <c r="ATF2" s="515">
        <f>ORCAMENTO!ATG2</f>
        <v>0</v>
      </c>
      <c r="ATG2" s="515"/>
      <c r="ATH2" s="515"/>
      <c r="ATI2" s="515"/>
      <c r="ATJ2" s="199" t="str">
        <f>BDI!$A$4</f>
        <v>OBRA:</v>
      </c>
      <c r="ATK2" s="515">
        <f>ORCAMENTO!ATL2</f>
        <v>0</v>
      </c>
      <c r="ATL2" s="515"/>
      <c r="ATM2" s="515"/>
      <c r="ATN2" s="515"/>
      <c r="ATO2" s="199" t="str">
        <f>BDI!$A$4</f>
        <v>OBRA:</v>
      </c>
      <c r="ATP2" s="515">
        <f>ORCAMENTO!ATQ2</f>
        <v>0</v>
      </c>
      <c r="ATQ2" s="515"/>
      <c r="ATR2" s="515"/>
      <c r="ATS2" s="515"/>
      <c r="ATT2" s="199" t="str">
        <f>BDI!$A$4</f>
        <v>OBRA:</v>
      </c>
      <c r="ATU2" s="515">
        <f>ORCAMENTO!ATV2</f>
        <v>0</v>
      </c>
      <c r="ATV2" s="515"/>
      <c r="ATW2" s="515"/>
      <c r="ATX2" s="515"/>
      <c r="ATY2" s="199" t="str">
        <f>BDI!$A$4</f>
        <v>OBRA:</v>
      </c>
      <c r="ATZ2" s="515">
        <f>ORCAMENTO!AUA2</f>
        <v>0</v>
      </c>
      <c r="AUA2" s="515"/>
      <c r="AUB2" s="515"/>
      <c r="AUC2" s="515"/>
      <c r="AUD2" s="199" t="str">
        <f>BDI!$A$4</f>
        <v>OBRA:</v>
      </c>
      <c r="AUE2" s="515">
        <f>ORCAMENTO!AUF2</f>
        <v>0</v>
      </c>
      <c r="AUF2" s="515"/>
      <c r="AUG2" s="515"/>
      <c r="AUH2" s="515"/>
      <c r="AUI2" s="199" t="str">
        <f>BDI!$A$4</f>
        <v>OBRA:</v>
      </c>
      <c r="AUJ2" s="515">
        <f>ORCAMENTO!AUK2</f>
        <v>0</v>
      </c>
      <c r="AUK2" s="515"/>
      <c r="AUL2" s="515"/>
      <c r="AUM2" s="515"/>
      <c r="AUN2" s="199" t="str">
        <f>BDI!$A$4</f>
        <v>OBRA:</v>
      </c>
      <c r="AUO2" s="515">
        <f>ORCAMENTO!AUP2</f>
        <v>0</v>
      </c>
      <c r="AUP2" s="515"/>
      <c r="AUQ2" s="515"/>
      <c r="AUR2" s="515"/>
      <c r="AUS2" s="199" t="str">
        <f>BDI!$A$4</f>
        <v>OBRA:</v>
      </c>
      <c r="AUT2" s="515">
        <f>ORCAMENTO!AUU2</f>
        <v>0</v>
      </c>
      <c r="AUU2" s="515"/>
      <c r="AUV2" s="515"/>
      <c r="AUW2" s="515"/>
      <c r="AUX2" s="199" t="str">
        <f>BDI!$A$4</f>
        <v>OBRA:</v>
      </c>
      <c r="AUY2" s="515">
        <f>ORCAMENTO!AUZ2</f>
        <v>0</v>
      </c>
      <c r="AUZ2" s="515"/>
      <c r="AVA2" s="515"/>
      <c r="AVB2" s="515"/>
      <c r="AVC2" s="199" t="str">
        <f>BDI!$A$4</f>
        <v>OBRA:</v>
      </c>
      <c r="AVD2" s="515">
        <f>ORCAMENTO!AVE2</f>
        <v>0</v>
      </c>
      <c r="AVE2" s="515"/>
      <c r="AVF2" s="515"/>
      <c r="AVG2" s="515"/>
      <c r="AVH2" s="199" t="str">
        <f>BDI!$A$4</f>
        <v>OBRA:</v>
      </c>
      <c r="AVI2" s="515">
        <f>ORCAMENTO!AVJ2</f>
        <v>0</v>
      </c>
      <c r="AVJ2" s="515"/>
      <c r="AVK2" s="515"/>
      <c r="AVL2" s="515"/>
      <c r="AVM2" s="199" t="str">
        <f>BDI!$A$4</f>
        <v>OBRA:</v>
      </c>
      <c r="AVN2" s="515">
        <f>ORCAMENTO!AVO2</f>
        <v>0</v>
      </c>
      <c r="AVO2" s="515"/>
      <c r="AVP2" s="515"/>
      <c r="AVQ2" s="515"/>
      <c r="AVR2" s="199" t="str">
        <f>BDI!$A$4</f>
        <v>OBRA:</v>
      </c>
      <c r="AVS2" s="515">
        <f>ORCAMENTO!AVT2</f>
        <v>0</v>
      </c>
      <c r="AVT2" s="515"/>
      <c r="AVU2" s="515"/>
      <c r="AVV2" s="515"/>
      <c r="AVW2" s="199" t="str">
        <f>BDI!$A$4</f>
        <v>OBRA:</v>
      </c>
      <c r="AVX2" s="515">
        <f>ORCAMENTO!AVY2</f>
        <v>0</v>
      </c>
      <c r="AVY2" s="515"/>
      <c r="AVZ2" s="515"/>
      <c r="AWA2" s="515"/>
      <c r="AWB2" s="199" t="str">
        <f>BDI!$A$4</f>
        <v>OBRA:</v>
      </c>
      <c r="AWC2" s="515">
        <f>ORCAMENTO!AWD2</f>
        <v>0</v>
      </c>
      <c r="AWD2" s="515"/>
      <c r="AWE2" s="515"/>
      <c r="AWF2" s="515"/>
      <c r="AWG2" s="199" t="str">
        <f>BDI!$A$4</f>
        <v>OBRA:</v>
      </c>
      <c r="AWH2" s="515">
        <f>ORCAMENTO!AWI2</f>
        <v>0</v>
      </c>
      <c r="AWI2" s="515"/>
      <c r="AWJ2" s="515"/>
      <c r="AWK2" s="515"/>
      <c r="AWL2" s="199" t="str">
        <f>BDI!$A$4</f>
        <v>OBRA:</v>
      </c>
      <c r="AWM2" s="515">
        <f>ORCAMENTO!AWN2</f>
        <v>0</v>
      </c>
      <c r="AWN2" s="515"/>
      <c r="AWO2" s="515"/>
      <c r="AWP2" s="515"/>
      <c r="AWQ2" s="199" t="str">
        <f>BDI!$A$4</f>
        <v>OBRA:</v>
      </c>
      <c r="AWR2" s="515">
        <f>ORCAMENTO!AWS2</f>
        <v>0</v>
      </c>
      <c r="AWS2" s="515"/>
      <c r="AWT2" s="515"/>
      <c r="AWU2" s="515"/>
      <c r="AWV2" s="199" t="str">
        <f>BDI!$A$4</f>
        <v>OBRA:</v>
      </c>
      <c r="AWW2" s="515">
        <f>ORCAMENTO!AWX2</f>
        <v>0</v>
      </c>
      <c r="AWX2" s="515"/>
      <c r="AWY2" s="515"/>
      <c r="AWZ2" s="515"/>
      <c r="AXA2" s="199" t="str">
        <f>BDI!$A$4</f>
        <v>OBRA:</v>
      </c>
      <c r="AXB2" s="515">
        <f>ORCAMENTO!AXC2</f>
        <v>0</v>
      </c>
      <c r="AXC2" s="515"/>
      <c r="AXD2" s="515"/>
      <c r="AXE2" s="515"/>
      <c r="AXF2" s="199" t="str">
        <f>BDI!$A$4</f>
        <v>OBRA:</v>
      </c>
      <c r="AXG2" s="515">
        <f>ORCAMENTO!AXH2</f>
        <v>0</v>
      </c>
      <c r="AXH2" s="515"/>
      <c r="AXI2" s="515"/>
      <c r="AXJ2" s="515"/>
      <c r="AXK2" s="199" t="str">
        <f>BDI!$A$4</f>
        <v>OBRA:</v>
      </c>
      <c r="AXL2" s="515">
        <f>ORCAMENTO!AXM2</f>
        <v>0</v>
      </c>
      <c r="AXM2" s="515"/>
      <c r="AXN2" s="515"/>
      <c r="AXO2" s="515"/>
      <c r="AXP2" s="199" t="str">
        <f>BDI!$A$4</f>
        <v>OBRA:</v>
      </c>
      <c r="AXQ2" s="515">
        <f>ORCAMENTO!AXR2</f>
        <v>0</v>
      </c>
      <c r="AXR2" s="515"/>
      <c r="AXS2" s="515"/>
      <c r="AXT2" s="515"/>
      <c r="AXU2" s="199" t="str">
        <f>BDI!$A$4</f>
        <v>OBRA:</v>
      </c>
      <c r="AXV2" s="515">
        <f>ORCAMENTO!AXW2</f>
        <v>0</v>
      </c>
      <c r="AXW2" s="515"/>
      <c r="AXX2" s="515"/>
      <c r="AXY2" s="515"/>
      <c r="AXZ2" s="199" t="str">
        <f>BDI!$A$4</f>
        <v>OBRA:</v>
      </c>
      <c r="AYA2" s="515">
        <f>ORCAMENTO!AYB2</f>
        <v>0</v>
      </c>
      <c r="AYB2" s="515"/>
      <c r="AYC2" s="515"/>
      <c r="AYD2" s="515"/>
      <c r="AYE2" s="199" t="str">
        <f>BDI!$A$4</f>
        <v>OBRA:</v>
      </c>
      <c r="AYF2" s="515">
        <f>ORCAMENTO!AYG2</f>
        <v>0</v>
      </c>
      <c r="AYG2" s="515"/>
      <c r="AYH2" s="515"/>
      <c r="AYI2" s="515"/>
      <c r="AYJ2" s="199" t="str">
        <f>BDI!$A$4</f>
        <v>OBRA:</v>
      </c>
      <c r="AYK2" s="515">
        <f>ORCAMENTO!AYL2</f>
        <v>0</v>
      </c>
      <c r="AYL2" s="515"/>
      <c r="AYM2" s="515"/>
      <c r="AYN2" s="515"/>
      <c r="AYO2" s="199" t="str">
        <f>BDI!$A$4</f>
        <v>OBRA:</v>
      </c>
      <c r="AYP2" s="515">
        <f>ORCAMENTO!AYQ2</f>
        <v>0</v>
      </c>
      <c r="AYQ2" s="515"/>
      <c r="AYR2" s="515"/>
      <c r="AYS2" s="515"/>
      <c r="AYT2" s="199" t="str">
        <f>BDI!$A$4</f>
        <v>OBRA:</v>
      </c>
      <c r="AYU2" s="515">
        <f>ORCAMENTO!AYV2</f>
        <v>0</v>
      </c>
      <c r="AYV2" s="515"/>
      <c r="AYW2" s="515"/>
      <c r="AYX2" s="515"/>
      <c r="AYY2" s="199" t="str">
        <f>BDI!$A$4</f>
        <v>OBRA:</v>
      </c>
      <c r="AYZ2" s="515">
        <f>ORCAMENTO!AZA2</f>
        <v>0</v>
      </c>
      <c r="AZA2" s="515"/>
      <c r="AZB2" s="515"/>
      <c r="AZC2" s="515"/>
      <c r="AZD2" s="199" t="str">
        <f>BDI!$A$4</f>
        <v>OBRA:</v>
      </c>
      <c r="AZE2" s="515">
        <f>ORCAMENTO!AZF2</f>
        <v>0</v>
      </c>
      <c r="AZF2" s="515"/>
      <c r="AZG2" s="515"/>
      <c r="AZH2" s="515"/>
      <c r="AZI2" s="199" t="str">
        <f>BDI!$A$4</f>
        <v>OBRA:</v>
      </c>
      <c r="AZJ2" s="515">
        <f>ORCAMENTO!AZK2</f>
        <v>0</v>
      </c>
      <c r="AZK2" s="515"/>
      <c r="AZL2" s="515"/>
      <c r="AZM2" s="515"/>
      <c r="AZN2" s="199" t="str">
        <f>BDI!$A$4</f>
        <v>OBRA:</v>
      </c>
      <c r="AZO2" s="515">
        <f>ORCAMENTO!AZP2</f>
        <v>0</v>
      </c>
      <c r="AZP2" s="515"/>
      <c r="AZQ2" s="515"/>
      <c r="AZR2" s="515"/>
      <c r="AZS2" s="199" t="str">
        <f>BDI!$A$4</f>
        <v>OBRA:</v>
      </c>
      <c r="AZT2" s="515">
        <f>ORCAMENTO!AZU2</f>
        <v>0</v>
      </c>
      <c r="AZU2" s="515"/>
      <c r="AZV2" s="515"/>
      <c r="AZW2" s="515"/>
      <c r="AZX2" s="199" t="str">
        <f>BDI!$A$4</f>
        <v>OBRA:</v>
      </c>
      <c r="AZY2" s="515">
        <f>ORCAMENTO!AZZ2</f>
        <v>0</v>
      </c>
      <c r="AZZ2" s="515"/>
      <c r="BAA2" s="515"/>
      <c r="BAB2" s="515"/>
      <c r="BAC2" s="199" t="str">
        <f>BDI!$A$4</f>
        <v>OBRA:</v>
      </c>
      <c r="BAD2" s="515">
        <f>ORCAMENTO!BAE2</f>
        <v>0</v>
      </c>
      <c r="BAE2" s="515"/>
      <c r="BAF2" s="515"/>
      <c r="BAG2" s="515"/>
      <c r="BAH2" s="199" t="str">
        <f>BDI!$A$4</f>
        <v>OBRA:</v>
      </c>
      <c r="BAI2" s="515">
        <f>ORCAMENTO!BAJ2</f>
        <v>0</v>
      </c>
      <c r="BAJ2" s="515"/>
      <c r="BAK2" s="515"/>
      <c r="BAL2" s="515"/>
      <c r="BAM2" s="199" t="str">
        <f>BDI!$A$4</f>
        <v>OBRA:</v>
      </c>
      <c r="BAN2" s="515">
        <f>ORCAMENTO!BAO2</f>
        <v>0</v>
      </c>
      <c r="BAO2" s="515"/>
      <c r="BAP2" s="515"/>
      <c r="BAQ2" s="515"/>
      <c r="BAR2" s="199" t="str">
        <f>BDI!$A$4</f>
        <v>OBRA:</v>
      </c>
      <c r="BAS2" s="515">
        <f>ORCAMENTO!BAT2</f>
        <v>0</v>
      </c>
      <c r="BAT2" s="515"/>
      <c r="BAU2" s="515"/>
      <c r="BAV2" s="515"/>
      <c r="BAW2" s="199" t="str">
        <f>BDI!$A$4</f>
        <v>OBRA:</v>
      </c>
      <c r="BAX2" s="515">
        <f>ORCAMENTO!BAY2</f>
        <v>0</v>
      </c>
      <c r="BAY2" s="515"/>
      <c r="BAZ2" s="515"/>
      <c r="BBA2" s="515"/>
      <c r="BBB2" s="199" t="str">
        <f>BDI!$A$4</f>
        <v>OBRA:</v>
      </c>
      <c r="BBC2" s="515">
        <f>ORCAMENTO!BBD2</f>
        <v>0</v>
      </c>
      <c r="BBD2" s="515"/>
      <c r="BBE2" s="515"/>
      <c r="BBF2" s="515"/>
      <c r="BBG2" s="199" t="str">
        <f>BDI!$A$4</f>
        <v>OBRA:</v>
      </c>
      <c r="BBH2" s="515">
        <f>ORCAMENTO!BBI2</f>
        <v>0</v>
      </c>
      <c r="BBI2" s="515"/>
      <c r="BBJ2" s="515"/>
      <c r="BBK2" s="515"/>
      <c r="BBL2" s="199" t="str">
        <f>BDI!$A$4</f>
        <v>OBRA:</v>
      </c>
      <c r="BBM2" s="515">
        <f>ORCAMENTO!BBN2</f>
        <v>0</v>
      </c>
      <c r="BBN2" s="515"/>
      <c r="BBO2" s="515"/>
      <c r="BBP2" s="515"/>
      <c r="BBQ2" s="199" t="str">
        <f>BDI!$A$4</f>
        <v>OBRA:</v>
      </c>
      <c r="BBR2" s="515">
        <f>ORCAMENTO!BBS2</f>
        <v>0</v>
      </c>
      <c r="BBS2" s="515"/>
      <c r="BBT2" s="515"/>
      <c r="BBU2" s="515"/>
      <c r="BBV2" s="199" t="str">
        <f>BDI!$A$4</f>
        <v>OBRA:</v>
      </c>
      <c r="BBW2" s="515">
        <f>ORCAMENTO!BBX2</f>
        <v>0</v>
      </c>
      <c r="BBX2" s="515"/>
      <c r="BBY2" s="515"/>
      <c r="BBZ2" s="515"/>
      <c r="BCA2" s="199" t="str">
        <f>BDI!$A$4</f>
        <v>OBRA:</v>
      </c>
      <c r="BCB2" s="515">
        <f>ORCAMENTO!BCC2</f>
        <v>0</v>
      </c>
      <c r="BCC2" s="515"/>
      <c r="BCD2" s="515"/>
      <c r="BCE2" s="515"/>
      <c r="BCF2" s="199" t="str">
        <f>BDI!$A$4</f>
        <v>OBRA:</v>
      </c>
      <c r="BCG2" s="515">
        <f>ORCAMENTO!BCH2</f>
        <v>0</v>
      </c>
      <c r="BCH2" s="515"/>
      <c r="BCI2" s="515"/>
      <c r="BCJ2" s="515"/>
      <c r="BCK2" s="199" t="str">
        <f>BDI!$A$4</f>
        <v>OBRA:</v>
      </c>
      <c r="BCL2" s="515">
        <f>ORCAMENTO!BCM2</f>
        <v>0</v>
      </c>
      <c r="BCM2" s="515"/>
      <c r="BCN2" s="515"/>
      <c r="BCO2" s="515"/>
      <c r="BCP2" s="199" t="str">
        <f>BDI!$A$4</f>
        <v>OBRA:</v>
      </c>
      <c r="BCQ2" s="515">
        <f>ORCAMENTO!BCR2</f>
        <v>0</v>
      </c>
      <c r="BCR2" s="515"/>
      <c r="BCS2" s="515"/>
      <c r="BCT2" s="515"/>
      <c r="BCU2" s="199" t="str">
        <f>BDI!$A$4</f>
        <v>OBRA:</v>
      </c>
      <c r="BCV2" s="515">
        <f>ORCAMENTO!BCW2</f>
        <v>0</v>
      </c>
      <c r="BCW2" s="515"/>
      <c r="BCX2" s="515"/>
      <c r="BCY2" s="515"/>
      <c r="BCZ2" s="199" t="str">
        <f>BDI!$A$4</f>
        <v>OBRA:</v>
      </c>
      <c r="BDA2" s="515">
        <f>ORCAMENTO!BDB2</f>
        <v>0</v>
      </c>
      <c r="BDB2" s="515"/>
      <c r="BDC2" s="515"/>
      <c r="BDD2" s="515"/>
      <c r="BDE2" s="199" t="str">
        <f>BDI!$A$4</f>
        <v>OBRA:</v>
      </c>
      <c r="BDF2" s="515">
        <f>ORCAMENTO!BDG2</f>
        <v>0</v>
      </c>
      <c r="BDG2" s="515"/>
      <c r="BDH2" s="515"/>
      <c r="BDI2" s="515"/>
      <c r="BDJ2" s="199" t="str">
        <f>BDI!$A$4</f>
        <v>OBRA:</v>
      </c>
      <c r="BDK2" s="515">
        <f>ORCAMENTO!BDL2</f>
        <v>0</v>
      </c>
      <c r="BDL2" s="515"/>
      <c r="BDM2" s="515"/>
      <c r="BDN2" s="515"/>
      <c r="BDO2" s="199" t="str">
        <f>BDI!$A$4</f>
        <v>OBRA:</v>
      </c>
      <c r="BDP2" s="515">
        <f>ORCAMENTO!BDQ2</f>
        <v>0</v>
      </c>
      <c r="BDQ2" s="515"/>
      <c r="BDR2" s="515"/>
      <c r="BDS2" s="515"/>
      <c r="BDT2" s="199" t="str">
        <f>BDI!$A$4</f>
        <v>OBRA:</v>
      </c>
      <c r="BDU2" s="515">
        <f>ORCAMENTO!BDV2</f>
        <v>0</v>
      </c>
      <c r="BDV2" s="515"/>
      <c r="BDW2" s="515"/>
      <c r="BDX2" s="515"/>
      <c r="BDY2" s="199" t="str">
        <f>BDI!$A$4</f>
        <v>OBRA:</v>
      </c>
      <c r="BDZ2" s="515">
        <f>ORCAMENTO!BEA2</f>
        <v>0</v>
      </c>
      <c r="BEA2" s="515"/>
      <c r="BEB2" s="515"/>
      <c r="BEC2" s="515"/>
      <c r="BED2" s="199" t="str">
        <f>BDI!$A$4</f>
        <v>OBRA:</v>
      </c>
      <c r="BEE2" s="515">
        <f>ORCAMENTO!BEF2</f>
        <v>0</v>
      </c>
      <c r="BEF2" s="515"/>
      <c r="BEG2" s="515"/>
      <c r="BEH2" s="515"/>
      <c r="BEI2" s="199" t="str">
        <f>BDI!$A$4</f>
        <v>OBRA:</v>
      </c>
      <c r="BEJ2" s="515">
        <f>ORCAMENTO!BEK2</f>
        <v>0</v>
      </c>
      <c r="BEK2" s="515"/>
      <c r="BEL2" s="515"/>
      <c r="BEM2" s="515"/>
      <c r="BEN2" s="199" t="str">
        <f>BDI!$A$4</f>
        <v>OBRA:</v>
      </c>
      <c r="BEO2" s="515">
        <f>ORCAMENTO!BEP2</f>
        <v>0</v>
      </c>
      <c r="BEP2" s="515"/>
      <c r="BEQ2" s="515"/>
      <c r="BER2" s="515"/>
      <c r="BES2" s="199" t="str">
        <f>BDI!$A$4</f>
        <v>OBRA:</v>
      </c>
      <c r="BET2" s="515">
        <f>ORCAMENTO!BEU2</f>
        <v>0</v>
      </c>
      <c r="BEU2" s="515"/>
      <c r="BEV2" s="515"/>
      <c r="BEW2" s="515"/>
      <c r="BEX2" s="199" t="str">
        <f>BDI!$A$4</f>
        <v>OBRA:</v>
      </c>
      <c r="BEY2" s="515">
        <f>ORCAMENTO!BEZ2</f>
        <v>0</v>
      </c>
      <c r="BEZ2" s="515"/>
      <c r="BFA2" s="515"/>
      <c r="BFB2" s="515"/>
      <c r="BFC2" s="199" t="str">
        <f>BDI!$A$4</f>
        <v>OBRA:</v>
      </c>
      <c r="BFD2" s="515">
        <f>ORCAMENTO!BFE2</f>
        <v>0</v>
      </c>
      <c r="BFE2" s="515"/>
      <c r="BFF2" s="515"/>
      <c r="BFG2" s="515"/>
      <c r="BFH2" s="199" t="str">
        <f>BDI!$A$4</f>
        <v>OBRA:</v>
      </c>
      <c r="BFI2" s="515">
        <f>ORCAMENTO!BFJ2</f>
        <v>0</v>
      </c>
      <c r="BFJ2" s="515"/>
      <c r="BFK2" s="515"/>
      <c r="BFL2" s="515"/>
      <c r="BFM2" s="199" t="str">
        <f>BDI!$A$4</f>
        <v>OBRA:</v>
      </c>
      <c r="BFN2" s="515">
        <f>ORCAMENTO!BFO2</f>
        <v>0</v>
      </c>
      <c r="BFO2" s="515"/>
      <c r="BFP2" s="515"/>
      <c r="BFQ2" s="515"/>
      <c r="BFR2" s="199" t="str">
        <f>BDI!$A$4</f>
        <v>OBRA:</v>
      </c>
      <c r="BFS2" s="515">
        <f>ORCAMENTO!BFT2</f>
        <v>0</v>
      </c>
      <c r="BFT2" s="515"/>
      <c r="BFU2" s="515"/>
      <c r="BFV2" s="515"/>
      <c r="BFW2" s="199" t="str">
        <f>BDI!$A$4</f>
        <v>OBRA:</v>
      </c>
      <c r="BFX2" s="515">
        <f>ORCAMENTO!BFY2</f>
        <v>0</v>
      </c>
      <c r="BFY2" s="515"/>
      <c r="BFZ2" s="515"/>
      <c r="BGA2" s="515"/>
      <c r="BGB2" s="199" t="str">
        <f>BDI!$A$4</f>
        <v>OBRA:</v>
      </c>
      <c r="BGC2" s="515">
        <f>ORCAMENTO!BGD2</f>
        <v>0</v>
      </c>
      <c r="BGD2" s="515"/>
      <c r="BGE2" s="515"/>
      <c r="BGF2" s="515"/>
      <c r="BGG2" s="199" t="str">
        <f>BDI!$A$4</f>
        <v>OBRA:</v>
      </c>
      <c r="BGH2" s="515">
        <f>ORCAMENTO!BGI2</f>
        <v>0</v>
      </c>
      <c r="BGI2" s="515"/>
      <c r="BGJ2" s="515"/>
      <c r="BGK2" s="515"/>
      <c r="BGL2" s="199" t="str">
        <f>BDI!$A$4</f>
        <v>OBRA:</v>
      </c>
      <c r="BGM2" s="515">
        <f>ORCAMENTO!BGN2</f>
        <v>0</v>
      </c>
      <c r="BGN2" s="515"/>
      <c r="BGO2" s="515"/>
      <c r="BGP2" s="515"/>
      <c r="BGQ2" s="199" t="str">
        <f>BDI!$A$4</f>
        <v>OBRA:</v>
      </c>
      <c r="BGR2" s="515">
        <f>ORCAMENTO!BGS2</f>
        <v>0</v>
      </c>
      <c r="BGS2" s="515"/>
      <c r="BGT2" s="515"/>
      <c r="BGU2" s="515"/>
      <c r="BGV2" s="199" t="str">
        <f>BDI!$A$4</f>
        <v>OBRA:</v>
      </c>
      <c r="BGW2" s="515">
        <f>ORCAMENTO!BGX2</f>
        <v>0</v>
      </c>
      <c r="BGX2" s="515"/>
      <c r="BGY2" s="515"/>
      <c r="BGZ2" s="515"/>
      <c r="BHA2" s="199" t="str">
        <f>BDI!$A$4</f>
        <v>OBRA:</v>
      </c>
      <c r="BHB2" s="515">
        <f>ORCAMENTO!BHC2</f>
        <v>0</v>
      </c>
      <c r="BHC2" s="515"/>
      <c r="BHD2" s="515"/>
      <c r="BHE2" s="515"/>
      <c r="BHF2" s="199" t="str">
        <f>BDI!$A$4</f>
        <v>OBRA:</v>
      </c>
      <c r="BHG2" s="515">
        <f>ORCAMENTO!BHH2</f>
        <v>0</v>
      </c>
      <c r="BHH2" s="515"/>
      <c r="BHI2" s="515"/>
      <c r="BHJ2" s="515"/>
      <c r="BHK2" s="199" t="str">
        <f>BDI!$A$4</f>
        <v>OBRA:</v>
      </c>
      <c r="BHL2" s="515">
        <f>ORCAMENTO!BHM2</f>
        <v>0</v>
      </c>
      <c r="BHM2" s="515"/>
      <c r="BHN2" s="515"/>
      <c r="BHO2" s="515"/>
      <c r="BHP2" s="199" t="str">
        <f>BDI!$A$4</f>
        <v>OBRA:</v>
      </c>
      <c r="BHQ2" s="515">
        <f>ORCAMENTO!BHR2</f>
        <v>0</v>
      </c>
      <c r="BHR2" s="515"/>
      <c r="BHS2" s="515"/>
      <c r="BHT2" s="515"/>
      <c r="BHU2" s="199" t="str">
        <f>BDI!$A$4</f>
        <v>OBRA:</v>
      </c>
      <c r="BHV2" s="515">
        <f>ORCAMENTO!BHW2</f>
        <v>0</v>
      </c>
      <c r="BHW2" s="515"/>
      <c r="BHX2" s="515"/>
      <c r="BHY2" s="515"/>
      <c r="BHZ2" s="199" t="str">
        <f>BDI!$A$4</f>
        <v>OBRA:</v>
      </c>
      <c r="BIA2" s="515">
        <f>ORCAMENTO!BIB2</f>
        <v>0</v>
      </c>
      <c r="BIB2" s="515"/>
      <c r="BIC2" s="515"/>
      <c r="BID2" s="515"/>
      <c r="BIE2" s="199" t="str">
        <f>BDI!$A$4</f>
        <v>OBRA:</v>
      </c>
      <c r="BIF2" s="515">
        <f>ORCAMENTO!BIG2</f>
        <v>0</v>
      </c>
      <c r="BIG2" s="515"/>
      <c r="BIH2" s="515"/>
      <c r="BII2" s="515"/>
      <c r="BIJ2" s="199" t="str">
        <f>BDI!$A$4</f>
        <v>OBRA:</v>
      </c>
      <c r="BIK2" s="515">
        <f>ORCAMENTO!BIL2</f>
        <v>0</v>
      </c>
      <c r="BIL2" s="515"/>
      <c r="BIM2" s="515"/>
      <c r="BIN2" s="515"/>
      <c r="BIO2" s="199" t="str">
        <f>BDI!$A$4</f>
        <v>OBRA:</v>
      </c>
      <c r="BIP2" s="515">
        <f>ORCAMENTO!BIQ2</f>
        <v>0</v>
      </c>
      <c r="BIQ2" s="515"/>
      <c r="BIR2" s="515"/>
      <c r="BIS2" s="515"/>
      <c r="BIT2" s="199" t="str">
        <f>BDI!$A$4</f>
        <v>OBRA:</v>
      </c>
      <c r="BIU2" s="515">
        <f>ORCAMENTO!BIV2</f>
        <v>0</v>
      </c>
      <c r="BIV2" s="515"/>
      <c r="BIW2" s="515"/>
      <c r="BIX2" s="515"/>
      <c r="BIY2" s="199" t="str">
        <f>BDI!$A$4</f>
        <v>OBRA:</v>
      </c>
      <c r="BIZ2" s="515">
        <f>ORCAMENTO!BJA2</f>
        <v>0</v>
      </c>
      <c r="BJA2" s="515"/>
      <c r="BJB2" s="515"/>
      <c r="BJC2" s="515"/>
      <c r="BJD2" s="199" t="str">
        <f>BDI!$A$4</f>
        <v>OBRA:</v>
      </c>
      <c r="BJE2" s="515">
        <f>ORCAMENTO!BJF2</f>
        <v>0</v>
      </c>
      <c r="BJF2" s="515"/>
      <c r="BJG2" s="515"/>
      <c r="BJH2" s="515"/>
      <c r="BJI2" s="199" t="str">
        <f>BDI!$A$4</f>
        <v>OBRA:</v>
      </c>
      <c r="BJJ2" s="515">
        <f>ORCAMENTO!BJK2</f>
        <v>0</v>
      </c>
      <c r="BJK2" s="515"/>
      <c r="BJL2" s="515"/>
      <c r="BJM2" s="515"/>
      <c r="BJN2" s="199" t="str">
        <f>BDI!$A$4</f>
        <v>OBRA:</v>
      </c>
      <c r="BJO2" s="515">
        <f>ORCAMENTO!BJP2</f>
        <v>0</v>
      </c>
      <c r="BJP2" s="515"/>
      <c r="BJQ2" s="515"/>
      <c r="BJR2" s="515"/>
      <c r="BJS2" s="199" t="str">
        <f>BDI!$A$4</f>
        <v>OBRA:</v>
      </c>
      <c r="BJT2" s="515">
        <f>ORCAMENTO!BJU2</f>
        <v>0</v>
      </c>
      <c r="BJU2" s="515"/>
      <c r="BJV2" s="515"/>
      <c r="BJW2" s="515"/>
      <c r="BJX2" s="199" t="str">
        <f>BDI!$A$4</f>
        <v>OBRA:</v>
      </c>
      <c r="BJY2" s="515">
        <f>ORCAMENTO!BJZ2</f>
        <v>0</v>
      </c>
      <c r="BJZ2" s="515"/>
      <c r="BKA2" s="515"/>
      <c r="BKB2" s="515"/>
      <c r="BKC2" s="199" t="str">
        <f>BDI!$A$4</f>
        <v>OBRA:</v>
      </c>
      <c r="BKD2" s="515">
        <f>ORCAMENTO!BKE2</f>
        <v>0</v>
      </c>
      <c r="BKE2" s="515"/>
      <c r="BKF2" s="515"/>
      <c r="BKG2" s="515"/>
      <c r="BKH2" s="199" t="str">
        <f>BDI!$A$4</f>
        <v>OBRA:</v>
      </c>
      <c r="BKI2" s="515">
        <f>ORCAMENTO!BKJ2</f>
        <v>0</v>
      </c>
      <c r="BKJ2" s="515"/>
      <c r="BKK2" s="515"/>
      <c r="BKL2" s="515"/>
      <c r="BKM2" s="199" t="str">
        <f>BDI!$A$4</f>
        <v>OBRA:</v>
      </c>
      <c r="BKN2" s="515">
        <f>ORCAMENTO!BKO2</f>
        <v>0</v>
      </c>
      <c r="BKO2" s="515"/>
      <c r="BKP2" s="515"/>
      <c r="BKQ2" s="515"/>
      <c r="BKR2" s="199" t="str">
        <f>BDI!$A$4</f>
        <v>OBRA:</v>
      </c>
      <c r="BKS2" s="515">
        <f>ORCAMENTO!BKT2</f>
        <v>0</v>
      </c>
      <c r="BKT2" s="515"/>
      <c r="BKU2" s="515"/>
      <c r="BKV2" s="515"/>
      <c r="BKW2" s="199" t="str">
        <f>BDI!$A$4</f>
        <v>OBRA:</v>
      </c>
      <c r="BKX2" s="515">
        <f>ORCAMENTO!BKY2</f>
        <v>0</v>
      </c>
      <c r="BKY2" s="515"/>
      <c r="BKZ2" s="515"/>
      <c r="BLA2" s="515"/>
      <c r="BLB2" s="199" t="str">
        <f>BDI!$A$4</f>
        <v>OBRA:</v>
      </c>
      <c r="BLC2" s="515">
        <f>ORCAMENTO!BLD2</f>
        <v>0</v>
      </c>
      <c r="BLD2" s="515"/>
      <c r="BLE2" s="515"/>
      <c r="BLF2" s="515"/>
      <c r="BLG2" s="199" t="str">
        <f>BDI!$A$4</f>
        <v>OBRA:</v>
      </c>
      <c r="BLH2" s="515">
        <f>ORCAMENTO!BLI2</f>
        <v>0</v>
      </c>
      <c r="BLI2" s="515"/>
      <c r="BLJ2" s="515"/>
      <c r="BLK2" s="515"/>
      <c r="BLL2" s="199" t="str">
        <f>BDI!$A$4</f>
        <v>OBRA:</v>
      </c>
      <c r="BLM2" s="515">
        <f>ORCAMENTO!BLN2</f>
        <v>0</v>
      </c>
      <c r="BLN2" s="515"/>
      <c r="BLO2" s="515"/>
      <c r="BLP2" s="515"/>
      <c r="BLQ2" s="199" t="str">
        <f>BDI!$A$4</f>
        <v>OBRA:</v>
      </c>
      <c r="BLR2" s="515">
        <f>ORCAMENTO!BLS2</f>
        <v>0</v>
      </c>
      <c r="BLS2" s="515"/>
      <c r="BLT2" s="515"/>
      <c r="BLU2" s="515"/>
      <c r="BLV2" s="199" t="str">
        <f>BDI!$A$4</f>
        <v>OBRA:</v>
      </c>
      <c r="BLW2" s="515">
        <f>ORCAMENTO!BLX2</f>
        <v>0</v>
      </c>
      <c r="BLX2" s="515"/>
      <c r="BLY2" s="515"/>
      <c r="BLZ2" s="515"/>
      <c r="BMA2" s="199" t="str">
        <f>BDI!$A$4</f>
        <v>OBRA:</v>
      </c>
      <c r="BMB2" s="515">
        <f>ORCAMENTO!BMC2</f>
        <v>0</v>
      </c>
      <c r="BMC2" s="515"/>
      <c r="BMD2" s="515"/>
      <c r="BME2" s="515"/>
      <c r="BMF2" s="199" t="str">
        <f>BDI!$A$4</f>
        <v>OBRA:</v>
      </c>
      <c r="BMG2" s="515">
        <f>ORCAMENTO!BMH2</f>
        <v>0</v>
      </c>
      <c r="BMH2" s="515"/>
      <c r="BMI2" s="515"/>
      <c r="BMJ2" s="515"/>
      <c r="BMK2" s="199" t="str">
        <f>BDI!$A$4</f>
        <v>OBRA:</v>
      </c>
      <c r="BML2" s="515">
        <f>ORCAMENTO!BMM2</f>
        <v>0</v>
      </c>
      <c r="BMM2" s="515"/>
      <c r="BMN2" s="515"/>
      <c r="BMO2" s="515"/>
      <c r="BMP2" s="199" t="str">
        <f>BDI!$A$4</f>
        <v>OBRA:</v>
      </c>
      <c r="BMQ2" s="515">
        <f>ORCAMENTO!BMR2</f>
        <v>0</v>
      </c>
      <c r="BMR2" s="515"/>
      <c r="BMS2" s="515"/>
      <c r="BMT2" s="515"/>
      <c r="BMU2" s="199" t="str">
        <f>BDI!$A$4</f>
        <v>OBRA:</v>
      </c>
      <c r="BMV2" s="515">
        <f>ORCAMENTO!BMW2</f>
        <v>0</v>
      </c>
      <c r="BMW2" s="515"/>
      <c r="BMX2" s="515"/>
      <c r="BMY2" s="515"/>
      <c r="BMZ2" s="199" t="str">
        <f>BDI!$A$4</f>
        <v>OBRA:</v>
      </c>
      <c r="BNA2" s="515">
        <f>ORCAMENTO!BNB2</f>
        <v>0</v>
      </c>
      <c r="BNB2" s="515"/>
      <c r="BNC2" s="515"/>
      <c r="BND2" s="515"/>
      <c r="BNE2" s="199" t="str">
        <f>BDI!$A$4</f>
        <v>OBRA:</v>
      </c>
      <c r="BNF2" s="515">
        <f>ORCAMENTO!BNG2</f>
        <v>0</v>
      </c>
      <c r="BNG2" s="515"/>
      <c r="BNH2" s="515"/>
      <c r="BNI2" s="515"/>
      <c r="BNJ2" s="199" t="str">
        <f>BDI!$A$4</f>
        <v>OBRA:</v>
      </c>
      <c r="BNK2" s="515">
        <f>ORCAMENTO!BNL2</f>
        <v>0</v>
      </c>
      <c r="BNL2" s="515"/>
      <c r="BNM2" s="515"/>
      <c r="BNN2" s="515"/>
      <c r="BNO2" s="199" t="str">
        <f>BDI!$A$4</f>
        <v>OBRA:</v>
      </c>
      <c r="BNP2" s="515">
        <f>ORCAMENTO!BNQ2</f>
        <v>0</v>
      </c>
      <c r="BNQ2" s="515"/>
      <c r="BNR2" s="515"/>
      <c r="BNS2" s="515"/>
      <c r="BNT2" s="199" t="str">
        <f>BDI!$A$4</f>
        <v>OBRA:</v>
      </c>
      <c r="BNU2" s="515">
        <f>ORCAMENTO!BNV2</f>
        <v>0</v>
      </c>
      <c r="BNV2" s="515"/>
      <c r="BNW2" s="515"/>
      <c r="BNX2" s="515"/>
      <c r="BNY2" s="199" t="str">
        <f>BDI!$A$4</f>
        <v>OBRA:</v>
      </c>
      <c r="BNZ2" s="515">
        <f>ORCAMENTO!BOA2</f>
        <v>0</v>
      </c>
      <c r="BOA2" s="515"/>
      <c r="BOB2" s="515"/>
      <c r="BOC2" s="515"/>
      <c r="BOD2" s="199" t="str">
        <f>BDI!$A$4</f>
        <v>OBRA:</v>
      </c>
      <c r="BOE2" s="515">
        <f>ORCAMENTO!BOF2</f>
        <v>0</v>
      </c>
      <c r="BOF2" s="515"/>
      <c r="BOG2" s="515"/>
      <c r="BOH2" s="515"/>
      <c r="BOI2" s="199" t="str">
        <f>BDI!$A$4</f>
        <v>OBRA:</v>
      </c>
      <c r="BOJ2" s="515">
        <f>ORCAMENTO!BOK2</f>
        <v>0</v>
      </c>
      <c r="BOK2" s="515"/>
      <c r="BOL2" s="515"/>
      <c r="BOM2" s="515"/>
      <c r="BON2" s="199" t="str">
        <f>BDI!$A$4</f>
        <v>OBRA:</v>
      </c>
      <c r="BOO2" s="515">
        <f>ORCAMENTO!BOP2</f>
        <v>0</v>
      </c>
      <c r="BOP2" s="515"/>
      <c r="BOQ2" s="515"/>
      <c r="BOR2" s="515"/>
      <c r="BOS2" s="199" t="str">
        <f>BDI!$A$4</f>
        <v>OBRA:</v>
      </c>
      <c r="BOT2" s="515">
        <f>ORCAMENTO!BOU2</f>
        <v>0</v>
      </c>
      <c r="BOU2" s="515"/>
      <c r="BOV2" s="515"/>
      <c r="BOW2" s="515"/>
      <c r="BOX2" s="199" t="str">
        <f>BDI!$A$4</f>
        <v>OBRA:</v>
      </c>
      <c r="BOY2" s="515">
        <f>ORCAMENTO!BOZ2</f>
        <v>0</v>
      </c>
      <c r="BOZ2" s="515"/>
      <c r="BPA2" s="515"/>
      <c r="BPB2" s="515"/>
      <c r="BPC2" s="199" t="str">
        <f>BDI!$A$4</f>
        <v>OBRA:</v>
      </c>
      <c r="BPD2" s="515">
        <f>ORCAMENTO!BPE2</f>
        <v>0</v>
      </c>
      <c r="BPE2" s="515"/>
      <c r="BPF2" s="515"/>
      <c r="BPG2" s="515"/>
      <c r="BPH2" s="199" t="str">
        <f>BDI!$A$4</f>
        <v>OBRA:</v>
      </c>
      <c r="BPI2" s="515">
        <f>ORCAMENTO!BPJ2</f>
        <v>0</v>
      </c>
      <c r="BPJ2" s="515"/>
      <c r="BPK2" s="515"/>
      <c r="BPL2" s="515"/>
      <c r="BPM2" s="199" t="str">
        <f>BDI!$A$4</f>
        <v>OBRA:</v>
      </c>
      <c r="BPN2" s="515">
        <f>ORCAMENTO!BPO2</f>
        <v>0</v>
      </c>
      <c r="BPO2" s="515"/>
      <c r="BPP2" s="515"/>
      <c r="BPQ2" s="515"/>
      <c r="BPR2" s="199" t="str">
        <f>BDI!$A$4</f>
        <v>OBRA:</v>
      </c>
      <c r="BPS2" s="515">
        <f>ORCAMENTO!BPT2</f>
        <v>0</v>
      </c>
      <c r="BPT2" s="515"/>
      <c r="BPU2" s="515"/>
      <c r="BPV2" s="515"/>
      <c r="BPW2" s="199" t="str">
        <f>BDI!$A$4</f>
        <v>OBRA:</v>
      </c>
      <c r="BPX2" s="515">
        <f>ORCAMENTO!BPY2</f>
        <v>0</v>
      </c>
      <c r="BPY2" s="515"/>
      <c r="BPZ2" s="515"/>
      <c r="BQA2" s="515"/>
      <c r="BQB2" s="199" t="str">
        <f>BDI!$A$4</f>
        <v>OBRA:</v>
      </c>
      <c r="BQC2" s="515">
        <f>ORCAMENTO!BQD2</f>
        <v>0</v>
      </c>
      <c r="BQD2" s="515"/>
      <c r="BQE2" s="515"/>
      <c r="BQF2" s="515"/>
      <c r="BQG2" s="199" t="str">
        <f>BDI!$A$4</f>
        <v>OBRA:</v>
      </c>
      <c r="BQH2" s="515">
        <f>ORCAMENTO!BQI2</f>
        <v>0</v>
      </c>
      <c r="BQI2" s="515"/>
      <c r="BQJ2" s="515"/>
      <c r="BQK2" s="515"/>
      <c r="BQL2" s="199" t="str">
        <f>BDI!$A$4</f>
        <v>OBRA:</v>
      </c>
      <c r="BQM2" s="515">
        <f>ORCAMENTO!BQN2</f>
        <v>0</v>
      </c>
      <c r="BQN2" s="515"/>
      <c r="BQO2" s="515"/>
      <c r="BQP2" s="515"/>
      <c r="BQQ2" s="199" t="str">
        <f>BDI!$A$4</f>
        <v>OBRA:</v>
      </c>
      <c r="BQR2" s="515">
        <f>ORCAMENTO!BQS2</f>
        <v>0</v>
      </c>
      <c r="BQS2" s="515"/>
      <c r="BQT2" s="515"/>
      <c r="BQU2" s="515"/>
      <c r="BQV2" s="199" t="str">
        <f>BDI!$A$4</f>
        <v>OBRA:</v>
      </c>
      <c r="BQW2" s="515">
        <f>ORCAMENTO!BQX2</f>
        <v>0</v>
      </c>
      <c r="BQX2" s="515"/>
      <c r="BQY2" s="515"/>
      <c r="BQZ2" s="515"/>
      <c r="BRA2" s="199" t="str">
        <f>BDI!$A$4</f>
        <v>OBRA:</v>
      </c>
      <c r="BRB2" s="515">
        <f>ORCAMENTO!BRC2</f>
        <v>0</v>
      </c>
      <c r="BRC2" s="515"/>
      <c r="BRD2" s="515"/>
      <c r="BRE2" s="515"/>
      <c r="BRF2" s="199" t="str">
        <f>BDI!$A$4</f>
        <v>OBRA:</v>
      </c>
      <c r="BRG2" s="515">
        <f>ORCAMENTO!BRH2</f>
        <v>0</v>
      </c>
      <c r="BRH2" s="515"/>
      <c r="BRI2" s="515"/>
      <c r="BRJ2" s="515"/>
      <c r="BRK2" s="199" t="str">
        <f>BDI!$A$4</f>
        <v>OBRA:</v>
      </c>
      <c r="BRL2" s="515">
        <f>ORCAMENTO!BRM2</f>
        <v>0</v>
      </c>
      <c r="BRM2" s="515"/>
      <c r="BRN2" s="515"/>
      <c r="BRO2" s="515"/>
      <c r="BRP2" s="199" t="str">
        <f>BDI!$A$4</f>
        <v>OBRA:</v>
      </c>
      <c r="BRQ2" s="515">
        <f>ORCAMENTO!BRR2</f>
        <v>0</v>
      </c>
      <c r="BRR2" s="515"/>
      <c r="BRS2" s="515"/>
      <c r="BRT2" s="515"/>
      <c r="BRU2" s="199" t="str">
        <f>BDI!$A$4</f>
        <v>OBRA:</v>
      </c>
      <c r="BRV2" s="515">
        <f>ORCAMENTO!BRW2</f>
        <v>0</v>
      </c>
      <c r="BRW2" s="515"/>
      <c r="BRX2" s="515"/>
      <c r="BRY2" s="515"/>
      <c r="BRZ2" s="199" t="str">
        <f>BDI!$A$4</f>
        <v>OBRA:</v>
      </c>
      <c r="BSA2" s="515">
        <f>ORCAMENTO!BSB2</f>
        <v>0</v>
      </c>
      <c r="BSB2" s="515"/>
      <c r="BSC2" s="515"/>
      <c r="BSD2" s="515"/>
      <c r="BSE2" s="199" t="str">
        <f>BDI!$A$4</f>
        <v>OBRA:</v>
      </c>
      <c r="BSF2" s="515">
        <f>ORCAMENTO!BSG2</f>
        <v>0</v>
      </c>
      <c r="BSG2" s="515"/>
      <c r="BSH2" s="515"/>
      <c r="BSI2" s="515"/>
      <c r="BSJ2" s="199" t="str">
        <f>BDI!$A$4</f>
        <v>OBRA:</v>
      </c>
      <c r="BSK2" s="515">
        <f>ORCAMENTO!BSL2</f>
        <v>0</v>
      </c>
      <c r="BSL2" s="515"/>
      <c r="BSM2" s="515"/>
      <c r="BSN2" s="515"/>
      <c r="BSO2" s="199" t="str">
        <f>BDI!$A$4</f>
        <v>OBRA:</v>
      </c>
      <c r="BSP2" s="515">
        <f>ORCAMENTO!BSQ2</f>
        <v>0</v>
      </c>
      <c r="BSQ2" s="515"/>
      <c r="BSR2" s="515"/>
      <c r="BSS2" s="515"/>
      <c r="BST2" s="199" t="str">
        <f>BDI!$A$4</f>
        <v>OBRA:</v>
      </c>
      <c r="BSU2" s="515">
        <f>ORCAMENTO!BSV2</f>
        <v>0</v>
      </c>
      <c r="BSV2" s="515"/>
      <c r="BSW2" s="515"/>
      <c r="BSX2" s="515"/>
      <c r="BSY2" s="199" t="str">
        <f>BDI!$A$4</f>
        <v>OBRA:</v>
      </c>
      <c r="BSZ2" s="515">
        <f>ORCAMENTO!BTA2</f>
        <v>0</v>
      </c>
      <c r="BTA2" s="515"/>
      <c r="BTB2" s="515"/>
      <c r="BTC2" s="515"/>
      <c r="BTD2" s="199" t="str">
        <f>BDI!$A$4</f>
        <v>OBRA:</v>
      </c>
      <c r="BTE2" s="515">
        <f>ORCAMENTO!BTF2</f>
        <v>0</v>
      </c>
      <c r="BTF2" s="515"/>
      <c r="BTG2" s="515"/>
      <c r="BTH2" s="515"/>
      <c r="BTI2" s="199" t="str">
        <f>BDI!$A$4</f>
        <v>OBRA:</v>
      </c>
      <c r="BTJ2" s="515">
        <f>ORCAMENTO!BTK2</f>
        <v>0</v>
      </c>
      <c r="BTK2" s="515"/>
      <c r="BTL2" s="515"/>
      <c r="BTM2" s="515"/>
      <c r="BTN2" s="199" t="str">
        <f>BDI!$A$4</f>
        <v>OBRA:</v>
      </c>
      <c r="BTO2" s="515">
        <f>ORCAMENTO!BTP2</f>
        <v>0</v>
      </c>
      <c r="BTP2" s="515"/>
      <c r="BTQ2" s="515"/>
      <c r="BTR2" s="515"/>
      <c r="BTS2" s="199" t="str">
        <f>BDI!$A$4</f>
        <v>OBRA:</v>
      </c>
      <c r="BTT2" s="515">
        <f>ORCAMENTO!BTU2</f>
        <v>0</v>
      </c>
      <c r="BTU2" s="515"/>
      <c r="BTV2" s="515"/>
      <c r="BTW2" s="515"/>
      <c r="BTX2" s="199" t="str">
        <f>BDI!$A$4</f>
        <v>OBRA:</v>
      </c>
      <c r="BTY2" s="515">
        <f>ORCAMENTO!BTZ2</f>
        <v>0</v>
      </c>
      <c r="BTZ2" s="515"/>
      <c r="BUA2" s="515"/>
      <c r="BUB2" s="515"/>
      <c r="BUC2" s="199" t="str">
        <f>BDI!$A$4</f>
        <v>OBRA:</v>
      </c>
      <c r="BUD2" s="515">
        <f>ORCAMENTO!BUE2</f>
        <v>0</v>
      </c>
      <c r="BUE2" s="515"/>
      <c r="BUF2" s="515"/>
      <c r="BUG2" s="515"/>
      <c r="BUH2" s="199" t="str">
        <f>BDI!$A$4</f>
        <v>OBRA:</v>
      </c>
      <c r="BUI2" s="515">
        <f>ORCAMENTO!BUJ2</f>
        <v>0</v>
      </c>
      <c r="BUJ2" s="515"/>
      <c r="BUK2" s="515"/>
      <c r="BUL2" s="515"/>
      <c r="BUM2" s="199" t="str">
        <f>BDI!$A$4</f>
        <v>OBRA:</v>
      </c>
      <c r="BUN2" s="515">
        <f>ORCAMENTO!BUO2</f>
        <v>0</v>
      </c>
      <c r="BUO2" s="515"/>
      <c r="BUP2" s="515"/>
      <c r="BUQ2" s="515"/>
      <c r="BUR2" s="199" t="str">
        <f>BDI!$A$4</f>
        <v>OBRA:</v>
      </c>
      <c r="BUS2" s="515">
        <f>ORCAMENTO!BUT2</f>
        <v>0</v>
      </c>
      <c r="BUT2" s="515"/>
      <c r="BUU2" s="515"/>
      <c r="BUV2" s="515"/>
      <c r="BUW2" s="199" t="str">
        <f>BDI!$A$4</f>
        <v>OBRA:</v>
      </c>
      <c r="BUX2" s="515">
        <f>ORCAMENTO!BUY2</f>
        <v>0</v>
      </c>
      <c r="BUY2" s="515"/>
      <c r="BUZ2" s="515"/>
      <c r="BVA2" s="515"/>
      <c r="BVB2" s="199" t="str">
        <f>BDI!$A$4</f>
        <v>OBRA:</v>
      </c>
      <c r="BVC2" s="515">
        <f>ORCAMENTO!BVD2</f>
        <v>0</v>
      </c>
      <c r="BVD2" s="515"/>
      <c r="BVE2" s="515"/>
      <c r="BVF2" s="515"/>
      <c r="BVG2" s="199" t="str">
        <f>BDI!$A$4</f>
        <v>OBRA:</v>
      </c>
      <c r="BVH2" s="515">
        <f>ORCAMENTO!BVI2</f>
        <v>0</v>
      </c>
      <c r="BVI2" s="515"/>
      <c r="BVJ2" s="515"/>
      <c r="BVK2" s="515"/>
      <c r="BVL2" s="199" t="str">
        <f>BDI!$A$4</f>
        <v>OBRA:</v>
      </c>
      <c r="BVM2" s="515">
        <f>ORCAMENTO!BVN2</f>
        <v>0</v>
      </c>
      <c r="BVN2" s="515"/>
      <c r="BVO2" s="515"/>
      <c r="BVP2" s="515"/>
      <c r="BVQ2" s="199" t="str">
        <f>BDI!$A$4</f>
        <v>OBRA:</v>
      </c>
      <c r="BVR2" s="515">
        <f>ORCAMENTO!BVS2</f>
        <v>0</v>
      </c>
      <c r="BVS2" s="515"/>
      <c r="BVT2" s="515"/>
      <c r="BVU2" s="515"/>
      <c r="BVV2" s="199" t="str">
        <f>BDI!$A$4</f>
        <v>OBRA:</v>
      </c>
      <c r="BVW2" s="515">
        <f>ORCAMENTO!BVX2</f>
        <v>0</v>
      </c>
      <c r="BVX2" s="515"/>
      <c r="BVY2" s="515"/>
      <c r="BVZ2" s="515"/>
      <c r="BWA2" s="199" t="str">
        <f>BDI!$A$4</f>
        <v>OBRA:</v>
      </c>
      <c r="BWB2" s="515">
        <f>ORCAMENTO!BWC2</f>
        <v>0</v>
      </c>
      <c r="BWC2" s="515"/>
      <c r="BWD2" s="515"/>
      <c r="BWE2" s="515"/>
      <c r="BWF2" s="199" t="str">
        <f>BDI!$A$4</f>
        <v>OBRA:</v>
      </c>
      <c r="BWG2" s="515">
        <f>ORCAMENTO!BWH2</f>
        <v>0</v>
      </c>
      <c r="BWH2" s="515"/>
      <c r="BWI2" s="515"/>
      <c r="BWJ2" s="515"/>
      <c r="BWK2" s="199" t="str">
        <f>BDI!$A$4</f>
        <v>OBRA:</v>
      </c>
      <c r="BWL2" s="515">
        <f>ORCAMENTO!BWM2</f>
        <v>0</v>
      </c>
      <c r="BWM2" s="515"/>
      <c r="BWN2" s="515"/>
      <c r="BWO2" s="515"/>
      <c r="BWP2" s="199" t="str">
        <f>BDI!$A$4</f>
        <v>OBRA:</v>
      </c>
      <c r="BWQ2" s="515">
        <f>ORCAMENTO!BWR2</f>
        <v>0</v>
      </c>
      <c r="BWR2" s="515"/>
      <c r="BWS2" s="515"/>
      <c r="BWT2" s="515"/>
      <c r="BWU2" s="199" t="str">
        <f>BDI!$A$4</f>
        <v>OBRA:</v>
      </c>
      <c r="BWV2" s="515">
        <f>ORCAMENTO!BWW2</f>
        <v>0</v>
      </c>
      <c r="BWW2" s="515"/>
      <c r="BWX2" s="515"/>
      <c r="BWY2" s="515"/>
      <c r="BWZ2" s="199" t="str">
        <f>BDI!$A$4</f>
        <v>OBRA:</v>
      </c>
      <c r="BXA2" s="515">
        <f>ORCAMENTO!BXB2</f>
        <v>0</v>
      </c>
      <c r="BXB2" s="515"/>
      <c r="BXC2" s="515"/>
      <c r="BXD2" s="515"/>
      <c r="BXE2" s="199" t="str">
        <f>BDI!$A$4</f>
        <v>OBRA:</v>
      </c>
      <c r="BXF2" s="515">
        <f>ORCAMENTO!BXG2</f>
        <v>0</v>
      </c>
      <c r="BXG2" s="515"/>
      <c r="BXH2" s="515"/>
      <c r="BXI2" s="515"/>
      <c r="BXJ2" s="199" t="str">
        <f>BDI!$A$4</f>
        <v>OBRA:</v>
      </c>
      <c r="BXK2" s="515">
        <f>ORCAMENTO!BXL2</f>
        <v>0</v>
      </c>
      <c r="BXL2" s="515"/>
      <c r="BXM2" s="515"/>
      <c r="BXN2" s="515"/>
      <c r="BXO2" s="199" t="str">
        <f>BDI!$A$4</f>
        <v>OBRA:</v>
      </c>
      <c r="BXP2" s="515">
        <f>ORCAMENTO!BXQ2</f>
        <v>0</v>
      </c>
      <c r="BXQ2" s="515"/>
      <c r="BXR2" s="515"/>
      <c r="BXS2" s="515"/>
      <c r="BXT2" s="199" t="str">
        <f>BDI!$A$4</f>
        <v>OBRA:</v>
      </c>
      <c r="BXU2" s="515">
        <f>ORCAMENTO!BXV2</f>
        <v>0</v>
      </c>
      <c r="BXV2" s="515"/>
      <c r="BXW2" s="515"/>
      <c r="BXX2" s="515"/>
      <c r="BXY2" s="199" t="str">
        <f>BDI!$A$4</f>
        <v>OBRA:</v>
      </c>
      <c r="BXZ2" s="515">
        <f>ORCAMENTO!BYA2</f>
        <v>0</v>
      </c>
      <c r="BYA2" s="515"/>
      <c r="BYB2" s="515"/>
      <c r="BYC2" s="515"/>
      <c r="BYD2" s="199" t="str">
        <f>BDI!$A$4</f>
        <v>OBRA:</v>
      </c>
      <c r="BYE2" s="515">
        <f>ORCAMENTO!BYF2</f>
        <v>0</v>
      </c>
      <c r="BYF2" s="515"/>
      <c r="BYG2" s="515"/>
      <c r="BYH2" s="515"/>
      <c r="BYI2" s="199" t="str">
        <f>BDI!$A$4</f>
        <v>OBRA:</v>
      </c>
      <c r="BYJ2" s="515">
        <f>ORCAMENTO!BYK2</f>
        <v>0</v>
      </c>
      <c r="BYK2" s="515"/>
      <c r="BYL2" s="515"/>
      <c r="BYM2" s="515"/>
      <c r="BYN2" s="199" t="str">
        <f>BDI!$A$4</f>
        <v>OBRA:</v>
      </c>
      <c r="BYO2" s="515">
        <f>ORCAMENTO!BYP2</f>
        <v>0</v>
      </c>
      <c r="BYP2" s="515"/>
      <c r="BYQ2" s="515"/>
      <c r="BYR2" s="515"/>
      <c r="BYS2" s="199" t="str">
        <f>BDI!$A$4</f>
        <v>OBRA:</v>
      </c>
      <c r="BYT2" s="515">
        <f>ORCAMENTO!BYU2</f>
        <v>0</v>
      </c>
      <c r="BYU2" s="515"/>
      <c r="BYV2" s="515"/>
      <c r="BYW2" s="515"/>
      <c r="BYX2" s="199" t="str">
        <f>BDI!$A$4</f>
        <v>OBRA:</v>
      </c>
      <c r="BYY2" s="515">
        <f>ORCAMENTO!BYZ2</f>
        <v>0</v>
      </c>
      <c r="BYZ2" s="515"/>
      <c r="BZA2" s="515"/>
      <c r="BZB2" s="515"/>
      <c r="BZC2" s="199" t="str">
        <f>BDI!$A$4</f>
        <v>OBRA:</v>
      </c>
      <c r="BZD2" s="515">
        <f>ORCAMENTO!BZE2</f>
        <v>0</v>
      </c>
      <c r="BZE2" s="515"/>
      <c r="BZF2" s="515"/>
      <c r="BZG2" s="515"/>
      <c r="BZH2" s="199" t="str">
        <f>BDI!$A$4</f>
        <v>OBRA:</v>
      </c>
      <c r="BZI2" s="515">
        <f>ORCAMENTO!BZJ2</f>
        <v>0</v>
      </c>
      <c r="BZJ2" s="515"/>
      <c r="BZK2" s="515"/>
      <c r="BZL2" s="515"/>
      <c r="BZM2" s="199" t="str">
        <f>BDI!$A$4</f>
        <v>OBRA:</v>
      </c>
      <c r="BZN2" s="515">
        <f>ORCAMENTO!BZO2</f>
        <v>0</v>
      </c>
      <c r="BZO2" s="515"/>
      <c r="BZP2" s="515"/>
      <c r="BZQ2" s="515"/>
      <c r="BZR2" s="199" t="str">
        <f>BDI!$A$4</f>
        <v>OBRA:</v>
      </c>
      <c r="BZS2" s="515">
        <f>ORCAMENTO!BZT2</f>
        <v>0</v>
      </c>
      <c r="BZT2" s="515"/>
      <c r="BZU2" s="515"/>
      <c r="BZV2" s="515"/>
      <c r="BZW2" s="199" t="str">
        <f>BDI!$A$4</f>
        <v>OBRA:</v>
      </c>
      <c r="BZX2" s="515">
        <f>ORCAMENTO!BZY2</f>
        <v>0</v>
      </c>
      <c r="BZY2" s="515"/>
      <c r="BZZ2" s="515"/>
      <c r="CAA2" s="515"/>
      <c r="CAB2" s="199" t="str">
        <f>BDI!$A$4</f>
        <v>OBRA:</v>
      </c>
      <c r="CAC2" s="515">
        <f>ORCAMENTO!CAD2</f>
        <v>0</v>
      </c>
      <c r="CAD2" s="515"/>
      <c r="CAE2" s="515"/>
      <c r="CAF2" s="515"/>
      <c r="CAG2" s="199" t="str">
        <f>BDI!$A$4</f>
        <v>OBRA:</v>
      </c>
      <c r="CAH2" s="515">
        <f>ORCAMENTO!CAI2</f>
        <v>0</v>
      </c>
      <c r="CAI2" s="515"/>
      <c r="CAJ2" s="515"/>
      <c r="CAK2" s="515"/>
      <c r="CAL2" s="199" t="str">
        <f>BDI!$A$4</f>
        <v>OBRA:</v>
      </c>
      <c r="CAM2" s="515">
        <f>ORCAMENTO!CAN2</f>
        <v>0</v>
      </c>
      <c r="CAN2" s="515"/>
      <c r="CAO2" s="515"/>
      <c r="CAP2" s="515"/>
      <c r="CAQ2" s="199" t="str">
        <f>BDI!$A$4</f>
        <v>OBRA:</v>
      </c>
      <c r="CAR2" s="515">
        <f>ORCAMENTO!CAS2</f>
        <v>0</v>
      </c>
      <c r="CAS2" s="515"/>
      <c r="CAT2" s="515"/>
      <c r="CAU2" s="515"/>
      <c r="CAV2" s="199" t="str">
        <f>BDI!$A$4</f>
        <v>OBRA:</v>
      </c>
      <c r="CAW2" s="515">
        <f>ORCAMENTO!CAX2</f>
        <v>0</v>
      </c>
      <c r="CAX2" s="515"/>
      <c r="CAY2" s="515"/>
      <c r="CAZ2" s="515"/>
      <c r="CBA2" s="199" t="str">
        <f>BDI!$A$4</f>
        <v>OBRA:</v>
      </c>
      <c r="CBB2" s="515">
        <f>ORCAMENTO!CBC2</f>
        <v>0</v>
      </c>
      <c r="CBC2" s="515"/>
      <c r="CBD2" s="515"/>
      <c r="CBE2" s="515"/>
      <c r="CBF2" s="199" t="str">
        <f>BDI!$A$4</f>
        <v>OBRA:</v>
      </c>
      <c r="CBG2" s="515">
        <f>ORCAMENTO!CBH2</f>
        <v>0</v>
      </c>
      <c r="CBH2" s="515"/>
      <c r="CBI2" s="515"/>
      <c r="CBJ2" s="515"/>
      <c r="CBK2" s="199" t="str">
        <f>BDI!$A$4</f>
        <v>OBRA:</v>
      </c>
      <c r="CBL2" s="515">
        <f>ORCAMENTO!CBM2</f>
        <v>0</v>
      </c>
      <c r="CBM2" s="515"/>
      <c r="CBN2" s="515"/>
      <c r="CBO2" s="515"/>
      <c r="CBP2" s="199" t="str">
        <f>BDI!$A$4</f>
        <v>OBRA:</v>
      </c>
      <c r="CBQ2" s="515">
        <f>ORCAMENTO!CBR2</f>
        <v>0</v>
      </c>
      <c r="CBR2" s="515"/>
      <c r="CBS2" s="515"/>
      <c r="CBT2" s="515"/>
      <c r="CBU2" s="199" t="str">
        <f>BDI!$A$4</f>
        <v>OBRA:</v>
      </c>
      <c r="CBV2" s="515">
        <f>ORCAMENTO!CBW2</f>
        <v>0</v>
      </c>
      <c r="CBW2" s="515"/>
      <c r="CBX2" s="515"/>
      <c r="CBY2" s="515"/>
      <c r="CBZ2" s="199" t="str">
        <f>BDI!$A$4</f>
        <v>OBRA:</v>
      </c>
      <c r="CCA2" s="515">
        <f>ORCAMENTO!CCB2</f>
        <v>0</v>
      </c>
      <c r="CCB2" s="515"/>
      <c r="CCC2" s="515"/>
      <c r="CCD2" s="515"/>
      <c r="CCE2" s="199" t="str">
        <f>BDI!$A$4</f>
        <v>OBRA:</v>
      </c>
      <c r="CCF2" s="515">
        <f>ORCAMENTO!CCG2</f>
        <v>0</v>
      </c>
      <c r="CCG2" s="515"/>
      <c r="CCH2" s="515"/>
      <c r="CCI2" s="515"/>
      <c r="CCJ2" s="199" t="str">
        <f>BDI!$A$4</f>
        <v>OBRA:</v>
      </c>
      <c r="CCK2" s="515">
        <f>ORCAMENTO!CCL2</f>
        <v>0</v>
      </c>
      <c r="CCL2" s="515"/>
      <c r="CCM2" s="515"/>
      <c r="CCN2" s="515"/>
      <c r="CCO2" s="199" t="str">
        <f>BDI!$A$4</f>
        <v>OBRA:</v>
      </c>
      <c r="CCP2" s="515">
        <f>ORCAMENTO!CCQ2</f>
        <v>0</v>
      </c>
      <c r="CCQ2" s="515"/>
      <c r="CCR2" s="515"/>
      <c r="CCS2" s="515"/>
      <c r="CCT2" s="199" t="str">
        <f>BDI!$A$4</f>
        <v>OBRA:</v>
      </c>
      <c r="CCU2" s="515">
        <f>ORCAMENTO!CCV2</f>
        <v>0</v>
      </c>
      <c r="CCV2" s="515"/>
      <c r="CCW2" s="515"/>
      <c r="CCX2" s="515"/>
      <c r="CCY2" s="199" t="str">
        <f>BDI!$A$4</f>
        <v>OBRA:</v>
      </c>
      <c r="CCZ2" s="515">
        <f>ORCAMENTO!CDA2</f>
        <v>0</v>
      </c>
      <c r="CDA2" s="515"/>
      <c r="CDB2" s="515"/>
      <c r="CDC2" s="515"/>
      <c r="CDD2" s="199" t="str">
        <f>BDI!$A$4</f>
        <v>OBRA:</v>
      </c>
      <c r="CDE2" s="515">
        <f>ORCAMENTO!CDF2</f>
        <v>0</v>
      </c>
      <c r="CDF2" s="515"/>
      <c r="CDG2" s="515"/>
      <c r="CDH2" s="515"/>
      <c r="CDI2" s="199" t="str">
        <f>BDI!$A$4</f>
        <v>OBRA:</v>
      </c>
      <c r="CDJ2" s="515">
        <f>ORCAMENTO!CDK2</f>
        <v>0</v>
      </c>
      <c r="CDK2" s="515"/>
      <c r="CDL2" s="515"/>
      <c r="CDM2" s="515"/>
      <c r="CDN2" s="199" t="str">
        <f>BDI!$A$4</f>
        <v>OBRA:</v>
      </c>
      <c r="CDO2" s="515">
        <f>ORCAMENTO!CDP2</f>
        <v>0</v>
      </c>
      <c r="CDP2" s="515"/>
      <c r="CDQ2" s="515"/>
      <c r="CDR2" s="515"/>
      <c r="CDS2" s="199" t="str">
        <f>BDI!$A$4</f>
        <v>OBRA:</v>
      </c>
      <c r="CDT2" s="515">
        <f>ORCAMENTO!CDU2</f>
        <v>0</v>
      </c>
      <c r="CDU2" s="515"/>
      <c r="CDV2" s="515"/>
      <c r="CDW2" s="515"/>
      <c r="CDX2" s="199" t="str">
        <f>BDI!$A$4</f>
        <v>OBRA:</v>
      </c>
      <c r="CDY2" s="515">
        <f>ORCAMENTO!CDZ2</f>
        <v>0</v>
      </c>
      <c r="CDZ2" s="515"/>
      <c r="CEA2" s="515"/>
      <c r="CEB2" s="515"/>
      <c r="CEC2" s="199" t="str">
        <f>BDI!$A$4</f>
        <v>OBRA:</v>
      </c>
      <c r="CED2" s="515">
        <f>ORCAMENTO!CEE2</f>
        <v>0</v>
      </c>
      <c r="CEE2" s="515"/>
      <c r="CEF2" s="515"/>
      <c r="CEG2" s="515"/>
      <c r="CEH2" s="199" t="str">
        <f>BDI!$A$4</f>
        <v>OBRA:</v>
      </c>
      <c r="CEI2" s="515">
        <f>ORCAMENTO!CEJ2</f>
        <v>0</v>
      </c>
      <c r="CEJ2" s="515"/>
      <c r="CEK2" s="515"/>
      <c r="CEL2" s="515"/>
      <c r="CEM2" s="199" t="str">
        <f>BDI!$A$4</f>
        <v>OBRA:</v>
      </c>
      <c r="CEN2" s="515">
        <f>ORCAMENTO!CEO2</f>
        <v>0</v>
      </c>
      <c r="CEO2" s="515"/>
      <c r="CEP2" s="515"/>
      <c r="CEQ2" s="515"/>
      <c r="CER2" s="199" t="str">
        <f>BDI!$A$4</f>
        <v>OBRA:</v>
      </c>
      <c r="CES2" s="515">
        <f>ORCAMENTO!CET2</f>
        <v>0</v>
      </c>
      <c r="CET2" s="515"/>
      <c r="CEU2" s="515"/>
      <c r="CEV2" s="515"/>
      <c r="CEW2" s="199" t="str">
        <f>BDI!$A$4</f>
        <v>OBRA:</v>
      </c>
      <c r="CEX2" s="515">
        <f>ORCAMENTO!CEY2</f>
        <v>0</v>
      </c>
      <c r="CEY2" s="515"/>
      <c r="CEZ2" s="515"/>
      <c r="CFA2" s="515"/>
      <c r="CFB2" s="199" t="str">
        <f>BDI!$A$4</f>
        <v>OBRA:</v>
      </c>
      <c r="CFC2" s="515">
        <f>ORCAMENTO!CFD2</f>
        <v>0</v>
      </c>
      <c r="CFD2" s="515"/>
      <c r="CFE2" s="515"/>
      <c r="CFF2" s="515"/>
      <c r="CFG2" s="199" t="str">
        <f>BDI!$A$4</f>
        <v>OBRA:</v>
      </c>
      <c r="CFH2" s="515">
        <f>ORCAMENTO!CFI2</f>
        <v>0</v>
      </c>
      <c r="CFI2" s="515"/>
      <c r="CFJ2" s="515"/>
      <c r="CFK2" s="515"/>
      <c r="CFL2" s="199" t="str">
        <f>BDI!$A$4</f>
        <v>OBRA:</v>
      </c>
      <c r="CFM2" s="515">
        <f>ORCAMENTO!CFN2</f>
        <v>0</v>
      </c>
      <c r="CFN2" s="515"/>
      <c r="CFO2" s="515"/>
      <c r="CFP2" s="515"/>
      <c r="CFQ2" s="199" t="str">
        <f>BDI!$A$4</f>
        <v>OBRA:</v>
      </c>
      <c r="CFR2" s="515">
        <f>ORCAMENTO!CFS2</f>
        <v>0</v>
      </c>
      <c r="CFS2" s="515"/>
      <c r="CFT2" s="515"/>
      <c r="CFU2" s="515"/>
      <c r="CFV2" s="199" t="str">
        <f>BDI!$A$4</f>
        <v>OBRA:</v>
      </c>
      <c r="CFW2" s="515">
        <f>ORCAMENTO!CFX2</f>
        <v>0</v>
      </c>
      <c r="CFX2" s="515"/>
      <c r="CFY2" s="515"/>
      <c r="CFZ2" s="515"/>
      <c r="CGA2" s="199" t="str">
        <f>BDI!$A$4</f>
        <v>OBRA:</v>
      </c>
      <c r="CGB2" s="515">
        <f>ORCAMENTO!CGC2</f>
        <v>0</v>
      </c>
      <c r="CGC2" s="515"/>
      <c r="CGD2" s="515"/>
      <c r="CGE2" s="515"/>
      <c r="CGF2" s="199" t="str">
        <f>BDI!$A$4</f>
        <v>OBRA:</v>
      </c>
      <c r="CGG2" s="515">
        <f>ORCAMENTO!CGH2</f>
        <v>0</v>
      </c>
      <c r="CGH2" s="515"/>
      <c r="CGI2" s="515"/>
      <c r="CGJ2" s="515"/>
      <c r="CGK2" s="199" t="str">
        <f>BDI!$A$4</f>
        <v>OBRA:</v>
      </c>
      <c r="CGL2" s="515">
        <f>ORCAMENTO!CGM2</f>
        <v>0</v>
      </c>
      <c r="CGM2" s="515"/>
      <c r="CGN2" s="515"/>
      <c r="CGO2" s="515"/>
      <c r="CGP2" s="199" t="str">
        <f>BDI!$A$4</f>
        <v>OBRA:</v>
      </c>
      <c r="CGQ2" s="515">
        <f>ORCAMENTO!CGR2</f>
        <v>0</v>
      </c>
      <c r="CGR2" s="515"/>
      <c r="CGS2" s="515"/>
      <c r="CGT2" s="515"/>
      <c r="CGU2" s="199" t="str">
        <f>BDI!$A$4</f>
        <v>OBRA:</v>
      </c>
      <c r="CGV2" s="515">
        <f>ORCAMENTO!CGW2</f>
        <v>0</v>
      </c>
      <c r="CGW2" s="515"/>
      <c r="CGX2" s="515"/>
      <c r="CGY2" s="515"/>
      <c r="CGZ2" s="199" t="str">
        <f>BDI!$A$4</f>
        <v>OBRA:</v>
      </c>
      <c r="CHA2" s="515">
        <f>ORCAMENTO!CHB2</f>
        <v>0</v>
      </c>
      <c r="CHB2" s="515"/>
      <c r="CHC2" s="515"/>
      <c r="CHD2" s="515"/>
      <c r="CHE2" s="199" t="str">
        <f>BDI!$A$4</f>
        <v>OBRA:</v>
      </c>
      <c r="CHF2" s="515">
        <f>ORCAMENTO!CHG2</f>
        <v>0</v>
      </c>
      <c r="CHG2" s="515"/>
      <c r="CHH2" s="515"/>
      <c r="CHI2" s="515"/>
      <c r="CHJ2" s="199" t="str">
        <f>BDI!$A$4</f>
        <v>OBRA:</v>
      </c>
      <c r="CHK2" s="515">
        <f>ORCAMENTO!CHL2</f>
        <v>0</v>
      </c>
      <c r="CHL2" s="515"/>
      <c r="CHM2" s="515"/>
      <c r="CHN2" s="515"/>
      <c r="CHO2" s="199" t="str">
        <f>BDI!$A$4</f>
        <v>OBRA:</v>
      </c>
      <c r="CHP2" s="515">
        <f>ORCAMENTO!CHQ2</f>
        <v>0</v>
      </c>
      <c r="CHQ2" s="515"/>
      <c r="CHR2" s="515"/>
      <c r="CHS2" s="515"/>
      <c r="CHT2" s="199" t="str">
        <f>BDI!$A$4</f>
        <v>OBRA:</v>
      </c>
      <c r="CHU2" s="515">
        <f>ORCAMENTO!CHV2</f>
        <v>0</v>
      </c>
      <c r="CHV2" s="515"/>
      <c r="CHW2" s="515"/>
      <c r="CHX2" s="515"/>
      <c r="CHY2" s="199" t="str">
        <f>BDI!$A$4</f>
        <v>OBRA:</v>
      </c>
      <c r="CHZ2" s="515">
        <f>ORCAMENTO!CIA2</f>
        <v>0</v>
      </c>
      <c r="CIA2" s="515"/>
      <c r="CIB2" s="515"/>
      <c r="CIC2" s="515"/>
      <c r="CID2" s="199" t="str">
        <f>BDI!$A$4</f>
        <v>OBRA:</v>
      </c>
      <c r="CIE2" s="515">
        <f>ORCAMENTO!CIF2</f>
        <v>0</v>
      </c>
      <c r="CIF2" s="515"/>
      <c r="CIG2" s="515"/>
      <c r="CIH2" s="515"/>
      <c r="CII2" s="199" t="str">
        <f>BDI!$A$4</f>
        <v>OBRA:</v>
      </c>
      <c r="CIJ2" s="515">
        <f>ORCAMENTO!CIK2</f>
        <v>0</v>
      </c>
      <c r="CIK2" s="515"/>
      <c r="CIL2" s="515"/>
      <c r="CIM2" s="515"/>
      <c r="CIN2" s="199" t="str">
        <f>BDI!$A$4</f>
        <v>OBRA:</v>
      </c>
      <c r="CIO2" s="515">
        <f>ORCAMENTO!CIP2</f>
        <v>0</v>
      </c>
      <c r="CIP2" s="515"/>
      <c r="CIQ2" s="515"/>
      <c r="CIR2" s="515"/>
      <c r="CIS2" s="199" t="str">
        <f>BDI!$A$4</f>
        <v>OBRA:</v>
      </c>
      <c r="CIT2" s="515">
        <f>ORCAMENTO!CIU2</f>
        <v>0</v>
      </c>
      <c r="CIU2" s="515"/>
      <c r="CIV2" s="515"/>
      <c r="CIW2" s="515"/>
      <c r="CIX2" s="199" t="str">
        <f>BDI!$A$4</f>
        <v>OBRA:</v>
      </c>
      <c r="CIY2" s="515">
        <f>ORCAMENTO!CIZ2</f>
        <v>0</v>
      </c>
      <c r="CIZ2" s="515"/>
      <c r="CJA2" s="515"/>
      <c r="CJB2" s="515"/>
      <c r="CJC2" s="199" t="str">
        <f>BDI!$A$4</f>
        <v>OBRA:</v>
      </c>
      <c r="CJD2" s="515">
        <f>ORCAMENTO!CJE2</f>
        <v>0</v>
      </c>
      <c r="CJE2" s="515"/>
      <c r="CJF2" s="515"/>
      <c r="CJG2" s="515"/>
      <c r="CJH2" s="199" t="str">
        <f>BDI!$A$4</f>
        <v>OBRA:</v>
      </c>
      <c r="CJI2" s="515">
        <f>ORCAMENTO!CJJ2</f>
        <v>0</v>
      </c>
      <c r="CJJ2" s="515"/>
      <c r="CJK2" s="515"/>
      <c r="CJL2" s="515"/>
      <c r="CJM2" s="199" t="str">
        <f>BDI!$A$4</f>
        <v>OBRA:</v>
      </c>
      <c r="CJN2" s="515">
        <f>ORCAMENTO!CJO2</f>
        <v>0</v>
      </c>
      <c r="CJO2" s="515"/>
      <c r="CJP2" s="515"/>
      <c r="CJQ2" s="515"/>
      <c r="CJR2" s="199" t="str">
        <f>BDI!$A$4</f>
        <v>OBRA:</v>
      </c>
      <c r="CJS2" s="515">
        <f>ORCAMENTO!CJT2</f>
        <v>0</v>
      </c>
      <c r="CJT2" s="515"/>
      <c r="CJU2" s="515"/>
      <c r="CJV2" s="515"/>
      <c r="CJW2" s="199" t="str">
        <f>BDI!$A$4</f>
        <v>OBRA:</v>
      </c>
      <c r="CJX2" s="515">
        <f>ORCAMENTO!CJY2</f>
        <v>0</v>
      </c>
      <c r="CJY2" s="515"/>
      <c r="CJZ2" s="515"/>
      <c r="CKA2" s="515"/>
      <c r="CKB2" s="199" t="str">
        <f>BDI!$A$4</f>
        <v>OBRA:</v>
      </c>
      <c r="CKC2" s="515">
        <f>ORCAMENTO!CKD2</f>
        <v>0</v>
      </c>
      <c r="CKD2" s="515"/>
      <c r="CKE2" s="515"/>
      <c r="CKF2" s="515"/>
      <c r="CKG2" s="199" t="str">
        <f>BDI!$A$4</f>
        <v>OBRA:</v>
      </c>
      <c r="CKH2" s="515">
        <f>ORCAMENTO!CKI2</f>
        <v>0</v>
      </c>
      <c r="CKI2" s="515"/>
      <c r="CKJ2" s="515"/>
      <c r="CKK2" s="515"/>
      <c r="CKL2" s="199" t="str">
        <f>BDI!$A$4</f>
        <v>OBRA:</v>
      </c>
      <c r="CKM2" s="515">
        <f>ORCAMENTO!CKN2</f>
        <v>0</v>
      </c>
      <c r="CKN2" s="515"/>
      <c r="CKO2" s="515"/>
      <c r="CKP2" s="515"/>
      <c r="CKQ2" s="199" t="str">
        <f>BDI!$A$4</f>
        <v>OBRA:</v>
      </c>
      <c r="CKR2" s="515">
        <f>ORCAMENTO!CKS2</f>
        <v>0</v>
      </c>
      <c r="CKS2" s="515"/>
      <c r="CKT2" s="515"/>
      <c r="CKU2" s="515"/>
      <c r="CKV2" s="199" t="str">
        <f>BDI!$A$4</f>
        <v>OBRA:</v>
      </c>
      <c r="CKW2" s="515">
        <f>ORCAMENTO!CKX2</f>
        <v>0</v>
      </c>
      <c r="CKX2" s="515"/>
      <c r="CKY2" s="515"/>
      <c r="CKZ2" s="515"/>
      <c r="CLA2" s="199" t="str">
        <f>BDI!$A$4</f>
        <v>OBRA:</v>
      </c>
      <c r="CLB2" s="515">
        <f>ORCAMENTO!CLC2</f>
        <v>0</v>
      </c>
      <c r="CLC2" s="515"/>
      <c r="CLD2" s="515"/>
      <c r="CLE2" s="515"/>
      <c r="CLF2" s="199" t="str">
        <f>BDI!$A$4</f>
        <v>OBRA:</v>
      </c>
      <c r="CLG2" s="515">
        <f>ORCAMENTO!CLH2</f>
        <v>0</v>
      </c>
      <c r="CLH2" s="515"/>
      <c r="CLI2" s="515"/>
      <c r="CLJ2" s="515"/>
      <c r="CLK2" s="199" t="str">
        <f>BDI!$A$4</f>
        <v>OBRA:</v>
      </c>
      <c r="CLL2" s="515">
        <f>ORCAMENTO!CLM2</f>
        <v>0</v>
      </c>
      <c r="CLM2" s="515"/>
      <c r="CLN2" s="515"/>
      <c r="CLO2" s="515"/>
      <c r="CLP2" s="199" t="str">
        <f>BDI!$A$4</f>
        <v>OBRA:</v>
      </c>
      <c r="CLQ2" s="515">
        <f>ORCAMENTO!CLR2</f>
        <v>0</v>
      </c>
      <c r="CLR2" s="515"/>
      <c r="CLS2" s="515"/>
      <c r="CLT2" s="515"/>
      <c r="CLU2" s="199" t="str">
        <f>BDI!$A$4</f>
        <v>OBRA:</v>
      </c>
      <c r="CLV2" s="515">
        <f>ORCAMENTO!CLW2</f>
        <v>0</v>
      </c>
      <c r="CLW2" s="515"/>
      <c r="CLX2" s="515"/>
      <c r="CLY2" s="515"/>
      <c r="CLZ2" s="199" t="str">
        <f>BDI!$A$4</f>
        <v>OBRA:</v>
      </c>
      <c r="CMA2" s="515">
        <f>ORCAMENTO!CMB2</f>
        <v>0</v>
      </c>
      <c r="CMB2" s="515"/>
      <c r="CMC2" s="515"/>
      <c r="CMD2" s="515"/>
      <c r="CME2" s="199" t="str">
        <f>BDI!$A$4</f>
        <v>OBRA:</v>
      </c>
      <c r="CMF2" s="515">
        <f>ORCAMENTO!CMG2</f>
        <v>0</v>
      </c>
      <c r="CMG2" s="515"/>
      <c r="CMH2" s="515"/>
      <c r="CMI2" s="515"/>
      <c r="CMJ2" s="199" t="str">
        <f>BDI!$A$4</f>
        <v>OBRA:</v>
      </c>
      <c r="CMK2" s="515">
        <f>ORCAMENTO!CML2</f>
        <v>0</v>
      </c>
      <c r="CML2" s="515"/>
      <c r="CMM2" s="515"/>
      <c r="CMN2" s="515"/>
      <c r="CMO2" s="199" t="str">
        <f>BDI!$A$4</f>
        <v>OBRA:</v>
      </c>
      <c r="CMP2" s="515">
        <f>ORCAMENTO!CMQ2</f>
        <v>0</v>
      </c>
      <c r="CMQ2" s="515"/>
      <c r="CMR2" s="515"/>
      <c r="CMS2" s="515"/>
      <c r="CMT2" s="199" t="str">
        <f>BDI!$A$4</f>
        <v>OBRA:</v>
      </c>
      <c r="CMU2" s="515">
        <f>ORCAMENTO!CMV2</f>
        <v>0</v>
      </c>
      <c r="CMV2" s="515"/>
      <c r="CMW2" s="515"/>
      <c r="CMX2" s="515"/>
      <c r="CMY2" s="199" t="str">
        <f>BDI!$A$4</f>
        <v>OBRA:</v>
      </c>
      <c r="CMZ2" s="515">
        <f>ORCAMENTO!CNA2</f>
        <v>0</v>
      </c>
      <c r="CNA2" s="515"/>
      <c r="CNB2" s="515"/>
      <c r="CNC2" s="515"/>
      <c r="CND2" s="199" t="str">
        <f>BDI!$A$4</f>
        <v>OBRA:</v>
      </c>
      <c r="CNE2" s="515">
        <f>ORCAMENTO!CNF2</f>
        <v>0</v>
      </c>
      <c r="CNF2" s="515"/>
      <c r="CNG2" s="515"/>
      <c r="CNH2" s="515"/>
      <c r="CNI2" s="199" t="str">
        <f>BDI!$A$4</f>
        <v>OBRA:</v>
      </c>
      <c r="CNJ2" s="515">
        <f>ORCAMENTO!CNK2</f>
        <v>0</v>
      </c>
      <c r="CNK2" s="515"/>
      <c r="CNL2" s="515"/>
      <c r="CNM2" s="515"/>
      <c r="CNN2" s="199" t="str">
        <f>BDI!$A$4</f>
        <v>OBRA:</v>
      </c>
      <c r="CNO2" s="515">
        <f>ORCAMENTO!CNP2</f>
        <v>0</v>
      </c>
      <c r="CNP2" s="515"/>
      <c r="CNQ2" s="515"/>
      <c r="CNR2" s="515"/>
      <c r="CNS2" s="199" t="str">
        <f>BDI!$A$4</f>
        <v>OBRA:</v>
      </c>
      <c r="CNT2" s="515">
        <f>ORCAMENTO!CNU2</f>
        <v>0</v>
      </c>
      <c r="CNU2" s="515"/>
      <c r="CNV2" s="515"/>
      <c r="CNW2" s="515"/>
      <c r="CNX2" s="199" t="str">
        <f>BDI!$A$4</f>
        <v>OBRA:</v>
      </c>
      <c r="CNY2" s="515">
        <f>ORCAMENTO!CNZ2</f>
        <v>0</v>
      </c>
      <c r="CNZ2" s="515"/>
      <c r="COA2" s="515"/>
      <c r="COB2" s="515"/>
      <c r="COC2" s="199" t="str">
        <f>BDI!$A$4</f>
        <v>OBRA:</v>
      </c>
      <c r="COD2" s="515">
        <f>ORCAMENTO!COE2</f>
        <v>0</v>
      </c>
      <c r="COE2" s="515"/>
      <c r="COF2" s="515"/>
      <c r="COG2" s="515"/>
      <c r="COH2" s="199" t="str">
        <f>BDI!$A$4</f>
        <v>OBRA:</v>
      </c>
      <c r="COI2" s="515">
        <f>ORCAMENTO!COJ2</f>
        <v>0</v>
      </c>
      <c r="COJ2" s="515"/>
      <c r="COK2" s="515"/>
      <c r="COL2" s="515"/>
      <c r="COM2" s="199" t="str">
        <f>BDI!$A$4</f>
        <v>OBRA:</v>
      </c>
      <c r="CON2" s="515">
        <f>ORCAMENTO!COO2</f>
        <v>0</v>
      </c>
      <c r="COO2" s="515"/>
      <c r="COP2" s="515"/>
      <c r="COQ2" s="515"/>
      <c r="COR2" s="199" t="str">
        <f>BDI!$A$4</f>
        <v>OBRA:</v>
      </c>
      <c r="COS2" s="515">
        <f>ORCAMENTO!COT2</f>
        <v>0</v>
      </c>
      <c r="COT2" s="515"/>
      <c r="COU2" s="515"/>
      <c r="COV2" s="515"/>
      <c r="COW2" s="199" t="str">
        <f>BDI!$A$4</f>
        <v>OBRA:</v>
      </c>
      <c r="COX2" s="515">
        <f>ORCAMENTO!COY2</f>
        <v>0</v>
      </c>
      <c r="COY2" s="515"/>
      <c r="COZ2" s="515"/>
      <c r="CPA2" s="515"/>
      <c r="CPB2" s="199" t="str">
        <f>BDI!$A$4</f>
        <v>OBRA:</v>
      </c>
      <c r="CPC2" s="515">
        <f>ORCAMENTO!CPD2</f>
        <v>0</v>
      </c>
      <c r="CPD2" s="515"/>
      <c r="CPE2" s="515"/>
      <c r="CPF2" s="515"/>
      <c r="CPG2" s="199" t="str">
        <f>BDI!$A$4</f>
        <v>OBRA:</v>
      </c>
      <c r="CPH2" s="515">
        <f>ORCAMENTO!CPI2</f>
        <v>0</v>
      </c>
      <c r="CPI2" s="515"/>
      <c r="CPJ2" s="515"/>
      <c r="CPK2" s="515"/>
      <c r="CPL2" s="199" t="str">
        <f>BDI!$A$4</f>
        <v>OBRA:</v>
      </c>
      <c r="CPM2" s="515">
        <f>ORCAMENTO!CPN2</f>
        <v>0</v>
      </c>
      <c r="CPN2" s="515"/>
      <c r="CPO2" s="515"/>
      <c r="CPP2" s="515"/>
      <c r="CPQ2" s="199" t="str">
        <f>BDI!$A$4</f>
        <v>OBRA:</v>
      </c>
      <c r="CPR2" s="515">
        <f>ORCAMENTO!CPS2</f>
        <v>0</v>
      </c>
      <c r="CPS2" s="515"/>
      <c r="CPT2" s="515"/>
      <c r="CPU2" s="515"/>
      <c r="CPV2" s="199" t="str">
        <f>BDI!$A$4</f>
        <v>OBRA:</v>
      </c>
      <c r="CPW2" s="515">
        <f>ORCAMENTO!CPX2</f>
        <v>0</v>
      </c>
      <c r="CPX2" s="515"/>
      <c r="CPY2" s="515"/>
      <c r="CPZ2" s="515"/>
      <c r="CQA2" s="199" t="str">
        <f>BDI!$A$4</f>
        <v>OBRA:</v>
      </c>
      <c r="CQB2" s="515">
        <f>ORCAMENTO!CQC2</f>
        <v>0</v>
      </c>
      <c r="CQC2" s="515"/>
      <c r="CQD2" s="515"/>
      <c r="CQE2" s="515"/>
      <c r="CQF2" s="199" t="str">
        <f>BDI!$A$4</f>
        <v>OBRA:</v>
      </c>
      <c r="CQG2" s="515">
        <f>ORCAMENTO!CQH2</f>
        <v>0</v>
      </c>
      <c r="CQH2" s="515"/>
      <c r="CQI2" s="515"/>
      <c r="CQJ2" s="515"/>
      <c r="CQK2" s="199" t="str">
        <f>BDI!$A$4</f>
        <v>OBRA:</v>
      </c>
      <c r="CQL2" s="515">
        <f>ORCAMENTO!CQM2</f>
        <v>0</v>
      </c>
      <c r="CQM2" s="515"/>
      <c r="CQN2" s="515"/>
      <c r="CQO2" s="515"/>
      <c r="CQP2" s="199" t="str">
        <f>BDI!$A$4</f>
        <v>OBRA:</v>
      </c>
      <c r="CQQ2" s="515">
        <f>ORCAMENTO!CQR2</f>
        <v>0</v>
      </c>
      <c r="CQR2" s="515"/>
      <c r="CQS2" s="515"/>
      <c r="CQT2" s="515"/>
      <c r="CQU2" s="199" t="str">
        <f>BDI!$A$4</f>
        <v>OBRA:</v>
      </c>
      <c r="CQV2" s="515">
        <f>ORCAMENTO!CQW2</f>
        <v>0</v>
      </c>
      <c r="CQW2" s="515"/>
      <c r="CQX2" s="515"/>
      <c r="CQY2" s="515"/>
      <c r="CQZ2" s="199" t="str">
        <f>BDI!$A$4</f>
        <v>OBRA:</v>
      </c>
      <c r="CRA2" s="515">
        <f>ORCAMENTO!CRB2</f>
        <v>0</v>
      </c>
      <c r="CRB2" s="515"/>
      <c r="CRC2" s="515"/>
      <c r="CRD2" s="515"/>
      <c r="CRE2" s="199" t="str">
        <f>BDI!$A$4</f>
        <v>OBRA:</v>
      </c>
      <c r="CRF2" s="515">
        <f>ORCAMENTO!CRG2</f>
        <v>0</v>
      </c>
      <c r="CRG2" s="515"/>
      <c r="CRH2" s="515"/>
      <c r="CRI2" s="515"/>
      <c r="CRJ2" s="199" t="str">
        <f>BDI!$A$4</f>
        <v>OBRA:</v>
      </c>
      <c r="CRK2" s="515">
        <f>ORCAMENTO!CRL2</f>
        <v>0</v>
      </c>
      <c r="CRL2" s="515"/>
      <c r="CRM2" s="515"/>
      <c r="CRN2" s="515"/>
      <c r="CRO2" s="199" t="str">
        <f>BDI!$A$4</f>
        <v>OBRA:</v>
      </c>
      <c r="CRP2" s="515">
        <f>ORCAMENTO!CRQ2</f>
        <v>0</v>
      </c>
      <c r="CRQ2" s="515"/>
      <c r="CRR2" s="515"/>
      <c r="CRS2" s="515"/>
      <c r="CRT2" s="199" t="str">
        <f>BDI!$A$4</f>
        <v>OBRA:</v>
      </c>
      <c r="CRU2" s="515">
        <f>ORCAMENTO!CRV2</f>
        <v>0</v>
      </c>
      <c r="CRV2" s="515"/>
      <c r="CRW2" s="515"/>
      <c r="CRX2" s="515"/>
      <c r="CRY2" s="199" t="str">
        <f>BDI!$A$4</f>
        <v>OBRA:</v>
      </c>
      <c r="CRZ2" s="515">
        <f>ORCAMENTO!CSA2</f>
        <v>0</v>
      </c>
      <c r="CSA2" s="515"/>
      <c r="CSB2" s="515"/>
      <c r="CSC2" s="515"/>
      <c r="CSD2" s="199" t="str">
        <f>BDI!$A$4</f>
        <v>OBRA:</v>
      </c>
      <c r="CSE2" s="515">
        <f>ORCAMENTO!CSF2</f>
        <v>0</v>
      </c>
      <c r="CSF2" s="515"/>
      <c r="CSG2" s="515"/>
      <c r="CSH2" s="515"/>
      <c r="CSI2" s="199" t="str">
        <f>BDI!$A$4</f>
        <v>OBRA:</v>
      </c>
      <c r="CSJ2" s="515">
        <f>ORCAMENTO!CSK2</f>
        <v>0</v>
      </c>
      <c r="CSK2" s="515"/>
      <c r="CSL2" s="515"/>
      <c r="CSM2" s="515"/>
      <c r="CSN2" s="199" t="str">
        <f>BDI!$A$4</f>
        <v>OBRA:</v>
      </c>
      <c r="CSO2" s="515">
        <f>ORCAMENTO!CSP2</f>
        <v>0</v>
      </c>
      <c r="CSP2" s="515"/>
      <c r="CSQ2" s="515"/>
      <c r="CSR2" s="515"/>
      <c r="CSS2" s="199" t="str">
        <f>BDI!$A$4</f>
        <v>OBRA:</v>
      </c>
      <c r="CST2" s="515">
        <f>ORCAMENTO!CSU2</f>
        <v>0</v>
      </c>
      <c r="CSU2" s="515"/>
      <c r="CSV2" s="515"/>
      <c r="CSW2" s="515"/>
      <c r="CSX2" s="199" t="str">
        <f>BDI!$A$4</f>
        <v>OBRA:</v>
      </c>
      <c r="CSY2" s="515">
        <f>ORCAMENTO!CSZ2</f>
        <v>0</v>
      </c>
      <c r="CSZ2" s="515"/>
      <c r="CTA2" s="515"/>
      <c r="CTB2" s="515"/>
      <c r="CTC2" s="199" t="str">
        <f>BDI!$A$4</f>
        <v>OBRA:</v>
      </c>
      <c r="CTD2" s="515">
        <f>ORCAMENTO!CTE2</f>
        <v>0</v>
      </c>
      <c r="CTE2" s="515"/>
      <c r="CTF2" s="515"/>
      <c r="CTG2" s="515"/>
      <c r="CTH2" s="199" t="str">
        <f>BDI!$A$4</f>
        <v>OBRA:</v>
      </c>
      <c r="CTI2" s="515">
        <f>ORCAMENTO!CTJ2</f>
        <v>0</v>
      </c>
      <c r="CTJ2" s="515"/>
      <c r="CTK2" s="515"/>
      <c r="CTL2" s="515"/>
      <c r="CTM2" s="199" t="str">
        <f>BDI!$A$4</f>
        <v>OBRA:</v>
      </c>
      <c r="CTN2" s="515">
        <f>ORCAMENTO!CTO2</f>
        <v>0</v>
      </c>
      <c r="CTO2" s="515"/>
      <c r="CTP2" s="515"/>
      <c r="CTQ2" s="515"/>
      <c r="CTR2" s="199" t="str">
        <f>BDI!$A$4</f>
        <v>OBRA:</v>
      </c>
      <c r="CTS2" s="515">
        <f>ORCAMENTO!CTT2</f>
        <v>0</v>
      </c>
      <c r="CTT2" s="515"/>
      <c r="CTU2" s="515"/>
      <c r="CTV2" s="515"/>
      <c r="CTW2" s="199" t="str">
        <f>BDI!$A$4</f>
        <v>OBRA:</v>
      </c>
      <c r="CTX2" s="515">
        <f>ORCAMENTO!CTY2</f>
        <v>0</v>
      </c>
      <c r="CTY2" s="515"/>
      <c r="CTZ2" s="515"/>
      <c r="CUA2" s="515"/>
      <c r="CUB2" s="199" t="str">
        <f>BDI!$A$4</f>
        <v>OBRA:</v>
      </c>
      <c r="CUC2" s="515">
        <f>ORCAMENTO!CUD2</f>
        <v>0</v>
      </c>
      <c r="CUD2" s="515"/>
      <c r="CUE2" s="515"/>
      <c r="CUF2" s="515"/>
      <c r="CUG2" s="199" t="str">
        <f>BDI!$A$4</f>
        <v>OBRA:</v>
      </c>
      <c r="CUH2" s="515">
        <f>ORCAMENTO!CUI2</f>
        <v>0</v>
      </c>
      <c r="CUI2" s="515"/>
      <c r="CUJ2" s="515"/>
      <c r="CUK2" s="515"/>
      <c r="CUL2" s="199" t="str">
        <f>BDI!$A$4</f>
        <v>OBRA:</v>
      </c>
      <c r="CUM2" s="515">
        <f>ORCAMENTO!CUN2</f>
        <v>0</v>
      </c>
      <c r="CUN2" s="515"/>
      <c r="CUO2" s="515"/>
      <c r="CUP2" s="515"/>
      <c r="CUQ2" s="199" t="str">
        <f>BDI!$A$4</f>
        <v>OBRA:</v>
      </c>
      <c r="CUR2" s="515">
        <f>ORCAMENTO!CUS2</f>
        <v>0</v>
      </c>
      <c r="CUS2" s="515"/>
      <c r="CUT2" s="515"/>
      <c r="CUU2" s="515"/>
      <c r="CUV2" s="199" t="str">
        <f>BDI!$A$4</f>
        <v>OBRA:</v>
      </c>
      <c r="CUW2" s="515">
        <f>ORCAMENTO!CUX2</f>
        <v>0</v>
      </c>
      <c r="CUX2" s="515"/>
      <c r="CUY2" s="515"/>
      <c r="CUZ2" s="515"/>
      <c r="CVA2" s="199" t="str">
        <f>BDI!$A$4</f>
        <v>OBRA:</v>
      </c>
      <c r="CVB2" s="515">
        <f>ORCAMENTO!CVC2</f>
        <v>0</v>
      </c>
      <c r="CVC2" s="515"/>
      <c r="CVD2" s="515"/>
      <c r="CVE2" s="515"/>
      <c r="CVF2" s="199" t="str">
        <f>BDI!$A$4</f>
        <v>OBRA:</v>
      </c>
      <c r="CVG2" s="515">
        <f>ORCAMENTO!CVH2</f>
        <v>0</v>
      </c>
      <c r="CVH2" s="515"/>
      <c r="CVI2" s="515"/>
      <c r="CVJ2" s="515"/>
      <c r="CVK2" s="199" t="str">
        <f>BDI!$A$4</f>
        <v>OBRA:</v>
      </c>
      <c r="CVL2" s="515">
        <f>ORCAMENTO!CVM2</f>
        <v>0</v>
      </c>
      <c r="CVM2" s="515"/>
      <c r="CVN2" s="515"/>
      <c r="CVO2" s="515"/>
      <c r="CVP2" s="199" t="str">
        <f>BDI!$A$4</f>
        <v>OBRA:</v>
      </c>
      <c r="CVQ2" s="515">
        <f>ORCAMENTO!CVR2</f>
        <v>0</v>
      </c>
      <c r="CVR2" s="515"/>
      <c r="CVS2" s="515"/>
      <c r="CVT2" s="515"/>
      <c r="CVU2" s="199" t="str">
        <f>BDI!$A$4</f>
        <v>OBRA:</v>
      </c>
      <c r="CVV2" s="515">
        <f>ORCAMENTO!CVW2</f>
        <v>0</v>
      </c>
      <c r="CVW2" s="515"/>
      <c r="CVX2" s="515"/>
      <c r="CVY2" s="515"/>
      <c r="CVZ2" s="199" t="str">
        <f>BDI!$A$4</f>
        <v>OBRA:</v>
      </c>
      <c r="CWA2" s="515">
        <f>ORCAMENTO!CWB2</f>
        <v>0</v>
      </c>
      <c r="CWB2" s="515"/>
      <c r="CWC2" s="515"/>
      <c r="CWD2" s="515"/>
      <c r="CWE2" s="199" t="str">
        <f>BDI!$A$4</f>
        <v>OBRA:</v>
      </c>
      <c r="CWF2" s="515">
        <f>ORCAMENTO!CWG2</f>
        <v>0</v>
      </c>
      <c r="CWG2" s="515"/>
      <c r="CWH2" s="515"/>
      <c r="CWI2" s="515"/>
      <c r="CWJ2" s="199" t="str">
        <f>BDI!$A$4</f>
        <v>OBRA:</v>
      </c>
      <c r="CWK2" s="515">
        <f>ORCAMENTO!CWL2</f>
        <v>0</v>
      </c>
      <c r="CWL2" s="515"/>
      <c r="CWM2" s="515"/>
      <c r="CWN2" s="515"/>
      <c r="CWO2" s="199" t="str">
        <f>BDI!$A$4</f>
        <v>OBRA:</v>
      </c>
      <c r="CWP2" s="515">
        <f>ORCAMENTO!CWQ2</f>
        <v>0</v>
      </c>
      <c r="CWQ2" s="515"/>
      <c r="CWR2" s="515"/>
      <c r="CWS2" s="515"/>
      <c r="CWT2" s="199" t="str">
        <f>BDI!$A$4</f>
        <v>OBRA:</v>
      </c>
      <c r="CWU2" s="515">
        <f>ORCAMENTO!CWV2</f>
        <v>0</v>
      </c>
      <c r="CWV2" s="515"/>
      <c r="CWW2" s="515"/>
      <c r="CWX2" s="515"/>
      <c r="CWY2" s="199" t="str">
        <f>BDI!$A$4</f>
        <v>OBRA:</v>
      </c>
      <c r="CWZ2" s="515">
        <f>ORCAMENTO!CXA2</f>
        <v>0</v>
      </c>
      <c r="CXA2" s="515"/>
      <c r="CXB2" s="515"/>
      <c r="CXC2" s="515"/>
      <c r="CXD2" s="199" t="str">
        <f>BDI!$A$4</f>
        <v>OBRA:</v>
      </c>
      <c r="CXE2" s="515">
        <f>ORCAMENTO!CXF2</f>
        <v>0</v>
      </c>
      <c r="CXF2" s="515"/>
      <c r="CXG2" s="515"/>
      <c r="CXH2" s="515"/>
      <c r="CXI2" s="199" t="str">
        <f>BDI!$A$4</f>
        <v>OBRA:</v>
      </c>
      <c r="CXJ2" s="515">
        <f>ORCAMENTO!CXK2</f>
        <v>0</v>
      </c>
      <c r="CXK2" s="515"/>
      <c r="CXL2" s="515"/>
      <c r="CXM2" s="515"/>
      <c r="CXN2" s="199" t="str">
        <f>BDI!$A$4</f>
        <v>OBRA:</v>
      </c>
      <c r="CXO2" s="515">
        <f>ORCAMENTO!CXP2</f>
        <v>0</v>
      </c>
      <c r="CXP2" s="515"/>
      <c r="CXQ2" s="515"/>
      <c r="CXR2" s="515"/>
      <c r="CXS2" s="199" t="str">
        <f>BDI!$A$4</f>
        <v>OBRA:</v>
      </c>
      <c r="CXT2" s="515">
        <f>ORCAMENTO!CXU2</f>
        <v>0</v>
      </c>
      <c r="CXU2" s="515"/>
      <c r="CXV2" s="515"/>
      <c r="CXW2" s="515"/>
      <c r="CXX2" s="199" t="str">
        <f>BDI!$A$4</f>
        <v>OBRA:</v>
      </c>
      <c r="CXY2" s="515">
        <f>ORCAMENTO!CXZ2</f>
        <v>0</v>
      </c>
      <c r="CXZ2" s="515"/>
      <c r="CYA2" s="515"/>
      <c r="CYB2" s="515"/>
      <c r="CYC2" s="199" t="str">
        <f>BDI!$A$4</f>
        <v>OBRA:</v>
      </c>
      <c r="CYD2" s="515">
        <f>ORCAMENTO!CYE2</f>
        <v>0</v>
      </c>
      <c r="CYE2" s="515"/>
      <c r="CYF2" s="515"/>
      <c r="CYG2" s="515"/>
      <c r="CYH2" s="199" t="str">
        <f>BDI!$A$4</f>
        <v>OBRA:</v>
      </c>
      <c r="CYI2" s="515">
        <f>ORCAMENTO!CYJ2</f>
        <v>0</v>
      </c>
      <c r="CYJ2" s="515"/>
      <c r="CYK2" s="515"/>
      <c r="CYL2" s="515"/>
      <c r="CYM2" s="199" t="str">
        <f>BDI!$A$4</f>
        <v>OBRA:</v>
      </c>
      <c r="CYN2" s="515">
        <f>ORCAMENTO!CYO2</f>
        <v>0</v>
      </c>
      <c r="CYO2" s="515"/>
      <c r="CYP2" s="515"/>
      <c r="CYQ2" s="515"/>
      <c r="CYR2" s="199" t="str">
        <f>BDI!$A$4</f>
        <v>OBRA:</v>
      </c>
      <c r="CYS2" s="515">
        <f>ORCAMENTO!CYT2</f>
        <v>0</v>
      </c>
      <c r="CYT2" s="515"/>
      <c r="CYU2" s="515"/>
      <c r="CYV2" s="515"/>
      <c r="CYW2" s="199" t="str">
        <f>BDI!$A$4</f>
        <v>OBRA:</v>
      </c>
      <c r="CYX2" s="515">
        <f>ORCAMENTO!CYY2</f>
        <v>0</v>
      </c>
      <c r="CYY2" s="515"/>
      <c r="CYZ2" s="515"/>
      <c r="CZA2" s="515"/>
      <c r="CZB2" s="199" t="str">
        <f>BDI!$A$4</f>
        <v>OBRA:</v>
      </c>
      <c r="CZC2" s="515">
        <f>ORCAMENTO!CZD2</f>
        <v>0</v>
      </c>
      <c r="CZD2" s="515"/>
      <c r="CZE2" s="515"/>
      <c r="CZF2" s="515"/>
      <c r="CZG2" s="199" t="str">
        <f>BDI!$A$4</f>
        <v>OBRA:</v>
      </c>
      <c r="CZH2" s="515">
        <f>ORCAMENTO!CZI2</f>
        <v>0</v>
      </c>
      <c r="CZI2" s="515"/>
      <c r="CZJ2" s="515"/>
      <c r="CZK2" s="515"/>
      <c r="CZL2" s="199" t="str">
        <f>BDI!$A$4</f>
        <v>OBRA:</v>
      </c>
      <c r="CZM2" s="515">
        <f>ORCAMENTO!CZN2</f>
        <v>0</v>
      </c>
      <c r="CZN2" s="515"/>
      <c r="CZO2" s="515"/>
      <c r="CZP2" s="515"/>
      <c r="CZQ2" s="199" t="str">
        <f>BDI!$A$4</f>
        <v>OBRA:</v>
      </c>
      <c r="CZR2" s="515">
        <f>ORCAMENTO!CZS2</f>
        <v>0</v>
      </c>
      <c r="CZS2" s="515"/>
      <c r="CZT2" s="515"/>
      <c r="CZU2" s="515"/>
      <c r="CZV2" s="199" t="str">
        <f>BDI!$A$4</f>
        <v>OBRA:</v>
      </c>
      <c r="CZW2" s="515">
        <f>ORCAMENTO!CZX2</f>
        <v>0</v>
      </c>
      <c r="CZX2" s="515"/>
      <c r="CZY2" s="515"/>
      <c r="CZZ2" s="515"/>
      <c r="DAA2" s="199" t="str">
        <f>BDI!$A$4</f>
        <v>OBRA:</v>
      </c>
      <c r="DAB2" s="515">
        <f>ORCAMENTO!DAC2</f>
        <v>0</v>
      </c>
      <c r="DAC2" s="515"/>
      <c r="DAD2" s="515"/>
      <c r="DAE2" s="515"/>
      <c r="DAF2" s="199" t="str">
        <f>BDI!$A$4</f>
        <v>OBRA:</v>
      </c>
      <c r="DAG2" s="515">
        <f>ORCAMENTO!DAH2</f>
        <v>0</v>
      </c>
      <c r="DAH2" s="515"/>
      <c r="DAI2" s="515"/>
      <c r="DAJ2" s="515"/>
      <c r="DAK2" s="199" t="str">
        <f>BDI!$A$4</f>
        <v>OBRA:</v>
      </c>
      <c r="DAL2" s="515">
        <f>ORCAMENTO!DAM2</f>
        <v>0</v>
      </c>
      <c r="DAM2" s="515"/>
      <c r="DAN2" s="515"/>
      <c r="DAO2" s="515"/>
      <c r="DAP2" s="199" t="str">
        <f>BDI!$A$4</f>
        <v>OBRA:</v>
      </c>
      <c r="DAQ2" s="515">
        <f>ORCAMENTO!DAR2</f>
        <v>0</v>
      </c>
      <c r="DAR2" s="515"/>
      <c r="DAS2" s="515"/>
      <c r="DAT2" s="515"/>
      <c r="DAU2" s="199" t="str">
        <f>BDI!$A$4</f>
        <v>OBRA:</v>
      </c>
      <c r="DAV2" s="515">
        <f>ORCAMENTO!DAW2</f>
        <v>0</v>
      </c>
      <c r="DAW2" s="515"/>
      <c r="DAX2" s="515"/>
      <c r="DAY2" s="515"/>
      <c r="DAZ2" s="199" t="str">
        <f>BDI!$A$4</f>
        <v>OBRA:</v>
      </c>
      <c r="DBA2" s="515">
        <f>ORCAMENTO!DBB2</f>
        <v>0</v>
      </c>
      <c r="DBB2" s="515"/>
      <c r="DBC2" s="515"/>
      <c r="DBD2" s="515"/>
      <c r="DBE2" s="199" t="str">
        <f>BDI!$A$4</f>
        <v>OBRA:</v>
      </c>
      <c r="DBF2" s="515">
        <f>ORCAMENTO!DBG2</f>
        <v>0</v>
      </c>
      <c r="DBG2" s="515"/>
      <c r="DBH2" s="515"/>
      <c r="DBI2" s="515"/>
      <c r="DBJ2" s="199" t="str">
        <f>BDI!$A$4</f>
        <v>OBRA:</v>
      </c>
      <c r="DBK2" s="515">
        <f>ORCAMENTO!DBL2</f>
        <v>0</v>
      </c>
      <c r="DBL2" s="515"/>
      <c r="DBM2" s="515"/>
      <c r="DBN2" s="515"/>
      <c r="DBO2" s="199" t="str">
        <f>BDI!$A$4</f>
        <v>OBRA:</v>
      </c>
      <c r="DBP2" s="515">
        <f>ORCAMENTO!DBQ2</f>
        <v>0</v>
      </c>
      <c r="DBQ2" s="515"/>
      <c r="DBR2" s="515"/>
      <c r="DBS2" s="515"/>
      <c r="DBT2" s="199" t="str">
        <f>BDI!$A$4</f>
        <v>OBRA:</v>
      </c>
      <c r="DBU2" s="515">
        <f>ORCAMENTO!DBV2</f>
        <v>0</v>
      </c>
      <c r="DBV2" s="515"/>
      <c r="DBW2" s="515"/>
      <c r="DBX2" s="515"/>
      <c r="DBY2" s="199" t="str">
        <f>BDI!$A$4</f>
        <v>OBRA:</v>
      </c>
      <c r="DBZ2" s="515">
        <f>ORCAMENTO!DCA2</f>
        <v>0</v>
      </c>
      <c r="DCA2" s="515"/>
      <c r="DCB2" s="515"/>
      <c r="DCC2" s="515"/>
      <c r="DCD2" s="199" t="str">
        <f>BDI!$A$4</f>
        <v>OBRA:</v>
      </c>
      <c r="DCE2" s="515">
        <f>ORCAMENTO!DCF2</f>
        <v>0</v>
      </c>
      <c r="DCF2" s="515"/>
      <c r="DCG2" s="515"/>
      <c r="DCH2" s="515"/>
      <c r="DCI2" s="199" t="str">
        <f>BDI!$A$4</f>
        <v>OBRA:</v>
      </c>
      <c r="DCJ2" s="515">
        <f>ORCAMENTO!DCK2</f>
        <v>0</v>
      </c>
      <c r="DCK2" s="515"/>
      <c r="DCL2" s="515"/>
      <c r="DCM2" s="515"/>
      <c r="DCN2" s="199" t="str">
        <f>BDI!$A$4</f>
        <v>OBRA:</v>
      </c>
      <c r="DCO2" s="515">
        <f>ORCAMENTO!DCP2</f>
        <v>0</v>
      </c>
      <c r="DCP2" s="515"/>
      <c r="DCQ2" s="515"/>
      <c r="DCR2" s="515"/>
      <c r="DCS2" s="199" t="str">
        <f>BDI!$A$4</f>
        <v>OBRA:</v>
      </c>
      <c r="DCT2" s="515">
        <f>ORCAMENTO!DCU2</f>
        <v>0</v>
      </c>
      <c r="DCU2" s="515"/>
      <c r="DCV2" s="515"/>
      <c r="DCW2" s="515"/>
      <c r="DCX2" s="199" t="str">
        <f>BDI!$A$4</f>
        <v>OBRA:</v>
      </c>
      <c r="DCY2" s="515">
        <f>ORCAMENTO!DCZ2</f>
        <v>0</v>
      </c>
      <c r="DCZ2" s="515"/>
      <c r="DDA2" s="515"/>
      <c r="DDB2" s="515"/>
      <c r="DDC2" s="199" t="str">
        <f>BDI!$A$4</f>
        <v>OBRA:</v>
      </c>
      <c r="DDD2" s="515">
        <f>ORCAMENTO!DDE2</f>
        <v>0</v>
      </c>
      <c r="DDE2" s="515"/>
      <c r="DDF2" s="515"/>
      <c r="DDG2" s="515"/>
      <c r="DDH2" s="199" t="str">
        <f>BDI!$A$4</f>
        <v>OBRA:</v>
      </c>
      <c r="DDI2" s="515">
        <f>ORCAMENTO!DDJ2</f>
        <v>0</v>
      </c>
      <c r="DDJ2" s="515"/>
      <c r="DDK2" s="515"/>
      <c r="DDL2" s="515"/>
      <c r="DDM2" s="199" t="str">
        <f>BDI!$A$4</f>
        <v>OBRA:</v>
      </c>
      <c r="DDN2" s="515">
        <f>ORCAMENTO!DDO2</f>
        <v>0</v>
      </c>
      <c r="DDO2" s="515"/>
      <c r="DDP2" s="515"/>
      <c r="DDQ2" s="515"/>
      <c r="DDR2" s="199" t="str">
        <f>BDI!$A$4</f>
        <v>OBRA:</v>
      </c>
      <c r="DDS2" s="515">
        <f>ORCAMENTO!DDT2</f>
        <v>0</v>
      </c>
      <c r="DDT2" s="515"/>
      <c r="DDU2" s="515"/>
      <c r="DDV2" s="515"/>
      <c r="DDW2" s="199" t="str">
        <f>BDI!$A$4</f>
        <v>OBRA:</v>
      </c>
      <c r="DDX2" s="515">
        <f>ORCAMENTO!DDY2</f>
        <v>0</v>
      </c>
      <c r="DDY2" s="515"/>
      <c r="DDZ2" s="515"/>
      <c r="DEA2" s="515"/>
      <c r="DEB2" s="199" t="str">
        <f>BDI!$A$4</f>
        <v>OBRA:</v>
      </c>
      <c r="DEC2" s="515">
        <f>ORCAMENTO!DED2</f>
        <v>0</v>
      </c>
      <c r="DED2" s="515"/>
      <c r="DEE2" s="515"/>
      <c r="DEF2" s="515"/>
      <c r="DEG2" s="199" t="str">
        <f>BDI!$A$4</f>
        <v>OBRA:</v>
      </c>
      <c r="DEH2" s="515">
        <f>ORCAMENTO!DEI2</f>
        <v>0</v>
      </c>
      <c r="DEI2" s="515"/>
      <c r="DEJ2" s="515"/>
      <c r="DEK2" s="515"/>
      <c r="DEL2" s="199" t="str">
        <f>BDI!$A$4</f>
        <v>OBRA:</v>
      </c>
      <c r="DEM2" s="515">
        <f>ORCAMENTO!DEN2</f>
        <v>0</v>
      </c>
      <c r="DEN2" s="515"/>
      <c r="DEO2" s="515"/>
      <c r="DEP2" s="515"/>
      <c r="DEQ2" s="199" t="str">
        <f>BDI!$A$4</f>
        <v>OBRA:</v>
      </c>
      <c r="DER2" s="515">
        <f>ORCAMENTO!DES2</f>
        <v>0</v>
      </c>
      <c r="DES2" s="515"/>
      <c r="DET2" s="515"/>
      <c r="DEU2" s="515"/>
      <c r="DEV2" s="199" t="str">
        <f>BDI!$A$4</f>
        <v>OBRA:</v>
      </c>
      <c r="DEW2" s="515">
        <f>ORCAMENTO!DEX2</f>
        <v>0</v>
      </c>
      <c r="DEX2" s="515"/>
      <c r="DEY2" s="515"/>
      <c r="DEZ2" s="515"/>
      <c r="DFA2" s="199" t="str">
        <f>BDI!$A$4</f>
        <v>OBRA:</v>
      </c>
      <c r="DFB2" s="515">
        <f>ORCAMENTO!DFC2</f>
        <v>0</v>
      </c>
      <c r="DFC2" s="515"/>
      <c r="DFD2" s="515"/>
      <c r="DFE2" s="515"/>
      <c r="DFF2" s="199" t="str">
        <f>BDI!$A$4</f>
        <v>OBRA:</v>
      </c>
      <c r="DFG2" s="515">
        <f>ORCAMENTO!DFH2</f>
        <v>0</v>
      </c>
      <c r="DFH2" s="515"/>
      <c r="DFI2" s="515"/>
      <c r="DFJ2" s="515"/>
      <c r="DFK2" s="199" t="str">
        <f>BDI!$A$4</f>
        <v>OBRA:</v>
      </c>
      <c r="DFL2" s="515">
        <f>ORCAMENTO!DFM2</f>
        <v>0</v>
      </c>
      <c r="DFM2" s="515"/>
      <c r="DFN2" s="515"/>
      <c r="DFO2" s="515"/>
      <c r="DFP2" s="199" t="str">
        <f>BDI!$A$4</f>
        <v>OBRA:</v>
      </c>
      <c r="DFQ2" s="515">
        <f>ORCAMENTO!DFR2</f>
        <v>0</v>
      </c>
      <c r="DFR2" s="515"/>
      <c r="DFS2" s="515"/>
      <c r="DFT2" s="515"/>
      <c r="DFU2" s="199" t="str">
        <f>BDI!$A$4</f>
        <v>OBRA:</v>
      </c>
      <c r="DFV2" s="515">
        <f>ORCAMENTO!DFW2</f>
        <v>0</v>
      </c>
      <c r="DFW2" s="515"/>
      <c r="DFX2" s="515"/>
      <c r="DFY2" s="515"/>
      <c r="DFZ2" s="199" t="str">
        <f>BDI!$A$4</f>
        <v>OBRA:</v>
      </c>
      <c r="DGA2" s="515">
        <f>ORCAMENTO!DGB2</f>
        <v>0</v>
      </c>
      <c r="DGB2" s="515"/>
      <c r="DGC2" s="515"/>
      <c r="DGD2" s="515"/>
      <c r="DGE2" s="199" t="str">
        <f>BDI!$A$4</f>
        <v>OBRA:</v>
      </c>
      <c r="DGF2" s="515">
        <f>ORCAMENTO!DGG2</f>
        <v>0</v>
      </c>
      <c r="DGG2" s="515"/>
      <c r="DGH2" s="515"/>
      <c r="DGI2" s="515"/>
      <c r="DGJ2" s="199" t="str">
        <f>BDI!$A$4</f>
        <v>OBRA:</v>
      </c>
      <c r="DGK2" s="515">
        <f>ORCAMENTO!DGL2</f>
        <v>0</v>
      </c>
      <c r="DGL2" s="515"/>
      <c r="DGM2" s="515"/>
      <c r="DGN2" s="515"/>
      <c r="DGO2" s="199" t="str">
        <f>BDI!$A$4</f>
        <v>OBRA:</v>
      </c>
      <c r="DGP2" s="515">
        <f>ORCAMENTO!DGQ2</f>
        <v>0</v>
      </c>
      <c r="DGQ2" s="515"/>
      <c r="DGR2" s="515"/>
      <c r="DGS2" s="515"/>
      <c r="DGT2" s="199" t="str">
        <f>BDI!$A$4</f>
        <v>OBRA:</v>
      </c>
      <c r="DGU2" s="515">
        <f>ORCAMENTO!DGV2</f>
        <v>0</v>
      </c>
      <c r="DGV2" s="515"/>
      <c r="DGW2" s="515"/>
      <c r="DGX2" s="515"/>
      <c r="DGY2" s="199" t="str">
        <f>BDI!$A$4</f>
        <v>OBRA:</v>
      </c>
      <c r="DGZ2" s="515">
        <f>ORCAMENTO!DHA2</f>
        <v>0</v>
      </c>
      <c r="DHA2" s="515"/>
      <c r="DHB2" s="515"/>
      <c r="DHC2" s="515"/>
      <c r="DHD2" s="199" t="str">
        <f>BDI!$A$4</f>
        <v>OBRA:</v>
      </c>
      <c r="DHE2" s="515">
        <f>ORCAMENTO!DHF2</f>
        <v>0</v>
      </c>
      <c r="DHF2" s="515"/>
      <c r="DHG2" s="515"/>
      <c r="DHH2" s="515"/>
      <c r="DHI2" s="199" t="str">
        <f>BDI!$A$4</f>
        <v>OBRA:</v>
      </c>
      <c r="DHJ2" s="515">
        <f>ORCAMENTO!DHK2</f>
        <v>0</v>
      </c>
      <c r="DHK2" s="515"/>
      <c r="DHL2" s="515"/>
      <c r="DHM2" s="515"/>
      <c r="DHN2" s="199" t="str">
        <f>BDI!$A$4</f>
        <v>OBRA:</v>
      </c>
      <c r="DHO2" s="515">
        <f>ORCAMENTO!DHP2</f>
        <v>0</v>
      </c>
      <c r="DHP2" s="515"/>
      <c r="DHQ2" s="515"/>
      <c r="DHR2" s="515"/>
      <c r="DHS2" s="199" t="str">
        <f>BDI!$A$4</f>
        <v>OBRA:</v>
      </c>
      <c r="DHT2" s="515">
        <f>ORCAMENTO!DHU2</f>
        <v>0</v>
      </c>
      <c r="DHU2" s="515"/>
      <c r="DHV2" s="515"/>
      <c r="DHW2" s="515"/>
      <c r="DHX2" s="199" t="str">
        <f>BDI!$A$4</f>
        <v>OBRA:</v>
      </c>
      <c r="DHY2" s="515">
        <f>ORCAMENTO!DHZ2</f>
        <v>0</v>
      </c>
      <c r="DHZ2" s="515"/>
      <c r="DIA2" s="515"/>
      <c r="DIB2" s="515"/>
      <c r="DIC2" s="199" t="str">
        <f>BDI!$A$4</f>
        <v>OBRA:</v>
      </c>
      <c r="DID2" s="515">
        <f>ORCAMENTO!DIE2</f>
        <v>0</v>
      </c>
      <c r="DIE2" s="515"/>
      <c r="DIF2" s="515"/>
      <c r="DIG2" s="515"/>
      <c r="DIH2" s="199" t="str">
        <f>BDI!$A$4</f>
        <v>OBRA:</v>
      </c>
      <c r="DII2" s="515">
        <f>ORCAMENTO!DIJ2</f>
        <v>0</v>
      </c>
      <c r="DIJ2" s="515"/>
      <c r="DIK2" s="515"/>
      <c r="DIL2" s="515"/>
      <c r="DIM2" s="199" t="str">
        <f>BDI!$A$4</f>
        <v>OBRA:</v>
      </c>
      <c r="DIN2" s="515">
        <f>ORCAMENTO!DIO2</f>
        <v>0</v>
      </c>
      <c r="DIO2" s="515"/>
      <c r="DIP2" s="515"/>
      <c r="DIQ2" s="515"/>
      <c r="DIR2" s="199" t="str">
        <f>BDI!$A$4</f>
        <v>OBRA:</v>
      </c>
      <c r="DIS2" s="515">
        <f>ORCAMENTO!DIT2</f>
        <v>0</v>
      </c>
      <c r="DIT2" s="515"/>
      <c r="DIU2" s="515"/>
      <c r="DIV2" s="515"/>
      <c r="DIW2" s="199" t="str">
        <f>BDI!$A$4</f>
        <v>OBRA:</v>
      </c>
      <c r="DIX2" s="515">
        <f>ORCAMENTO!DIY2</f>
        <v>0</v>
      </c>
      <c r="DIY2" s="515"/>
      <c r="DIZ2" s="515"/>
      <c r="DJA2" s="515"/>
      <c r="DJB2" s="199" t="str">
        <f>BDI!$A$4</f>
        <v>OBRA:</v>
      </c>
      <c r="DJC2" s="515">
        <f>ORCAMENTO!DJD2</f>
        <v>0</v>
      </c>
      <c r="DJD2" s="515"/>
      <c r="DJE2" s="515"/>
      <c r="DJF2" s="515"/>
      <c r="DJG2" s="199" t="str">
        <f>BDI!$A$4</f>
        <v>OBRA:</v>
      </c>
      <c r="DJH2" s="515">
        <f>ORCAMENTO!DJI2</f>
        <v>0</v>
      </c>
      <c r="DJI2" s="515"/>
      <c r="DJJ2" s="515"/>
      <c r="DJK2" s="515"/>
      <c r="DJL2" s="199" t="str">
        <f>BDI!$A$4</f>
        <v>OBRA:</v>
      </c>
      <c r="DJM2" s="515">
        <f>ORCAMENTO!DJN2</f>
        <v>0</v>
      </c>
      <c r="DJN2" s="515"/>
      <c r="DJO2" s="515"/>
      <c r="DJP2" s="515"/>
      <c r="DJQ2" s="199" t="str">
        <f>BDI!$A$4</f>
        <v>OBRA:</v>
      </c>
      <c r="DJR2" s="515">
        <f>ORCAMENTO!DJS2</f>
        <v>0</v>
      </c>
      <c r="DJS2" s="515"/>
      <c r="DJT2" s="515"/>
      <c r="DJU2" s="515"/>
      <c r="DJV2" s="199" t="str">
        <f>BDI!$A$4</f>
        <v>OBRA:</v>
      </c>
      <c r="DJW2" s="515">
        <f>ORCAMENTO!DJX2</f>
        <v>0</v>
      </c>
      <c r="DJX2" s="515"/>
      <c r="DJY2" s="515"/>
      <c r="DJZ2" s="515"/>
      <c r="DKA2" s="199" t="str">
        <f>BDI!$A$4</f>
        <v>OBRA:</v>
      </c>
      <c r="DKB2" s="515">
        <f>ORCAMENTO!DKC2</f>
        <v>0</v>
      </c>
      <c r="DKC2" s="515"/>
      <c r="DKD2" s="515"/>
      <c r="DKE2" s="515"/>
      <c r="DKF2" s="199" t="str">
        <f>BDI!$A$4</f>
        <v>OBRA:</v>
      </c>
      <c r="DKG2" s="515">
        <f>ORCAMENTO!DKH2</f>
        <v>0</v>
      </c>
      <c r="DKH2" s="515"/>
      <c r="DKI2" s="515"/>
      <c r="DKJ2" s="515"/>
      <c r="DKK2" s="199" t="str">
        <f>BDI!$A$4</f>
        <v>OBRA:</v>
      </c>
      <c r="DKL2" s="515">
        <f>ORCAMENTO!DKM2</f>
        <v>0</v>
      </c>
      <c r="DKM2" s="515"/>
      <c r="DKN2" s="515"/>
      <c r="DKO2" s="515"/>
      <c r="DKP2" s="199" t="str">
        <f>BDI!$A$4</f>
        <v>OBRA:</v>
      </c>
      <c r="DKQ2" s="515">
        <f>ORCAMENTO!DKR2</f>
        <v>0</v>
      </c>
      <c r="DKR2" s="515"/>
      <c r="DKS2" s="515"/>
      <c r="DKT2" s="515"/>
      <c r="DKU2" s="199" t="str">
        <f>BDI!$A$4</f>
        <v>OBRA:</v>
      </c>
      <c r="DKV2" s="515">
        <f>ORCAMENTO!DKW2</f>
        <v>0</v>
      </c>
      <c r="DKW2" s="515"/>
      <c r="DKX2" s="515"/>
      <c r="DKY2" s="515"/>
      <c r="DKZ2" s="199" t="str">
        <f>BDI!$A$4</f>
        <v>OBRA:</v>
      </c>
      <c r="DLA2" s="515">
        <f>ORCAMENTO!DLB2</f>
        <v>0</v>
      </c>
      <c r="DLB2" s="515"/>
      <c r="DLC2" s="515"/>
      <c r="DLD2" s="515"/>
      <c r="DLE2" s="199" t="str">
        <f>BDI!$A$4</f>
        <v>OBRA:</v>
      </c>
      <c r="DLF2" s="515">
        <f>ORCAMENTO!DLG2</f>
        <v>0</v>
      </c>
      <c r="DLG2" s="515"/>
      <c r="DLH2" s="515"/>
      <c r="DLI2" s="515"/>
      <c r="DLJ2" s="199" t="str">
        <f>BDI!$A$4</f>
        <v>OBRA:</v>
      </c>
      <c r="DLK2" s="515">
        <f>ORCAMENTO!DLL2</f>
        <v>0</v>
      </c>
      <c r="DLL2" s="515"/>
      <c r="DLM2" s="515"/>
      <c r="DLN2" s="515"/>
      <c r="DLO2" s="199" t="str">
        <f>BDI!$A$4</f>
        <v>OBRA:</v>
      </c>
      <c r="DLP2" s="515">
        <f>ORCAMENTO!DLQ2</f>
        <v>0</v>
      </c>
      <c r="DLQ2" s="515"/>
      <c r="DLR2" s="515"/>
      <c r="DLS2" s="515"/>
      <c r="DLT2" s="199" t="str">
        <f>BDI!$A$4</f>
        <v>OBRA:</v>
      </c>
      <c r="DLU2" s="515">
        <f>ORCAMENTO!DLV2</f>
        <v>0</v>
      </c>
      <c r="DLV2" s="515"/>
      <c r="DLW2" s="515"/>
      <c r="DLX2" s="515"/>
      <c r="DLY2" s="199" t="str">
        <f>BDI!$A$4</f>
        <v>OBRA:</v>
      </c>
      <c r="DLZ2" s="515">
        <f>ORCAMENTO!DMA2</f>
        <v>0</v>
      </c>
      <c r="DMA2" s="515"/>
      <c r="DMB2" s="515"/>
      <c r="DMC2" s="515"/>
      <c r="DMD2" s="199" t="str">
        <f>BDI!$A$4</f>
        <v>OBRA:</v>
      </c>
      <c r="DME2" s="515">
        <f>ORCAMENTO!DMF2</f>
        <v>0</v>
      </c>
      <c r="DMF2" s="515"/>
      <c r="DMG2" s="515"/>
      <c r="DMH2" s="515"/>
      <c r="DMI2" s="199" t="str">
        <f>BDI!$A$4</f>
        <v>OBRA:</v>
      </c>
      <c r="DMJ2" s="515">
        <f>ORCAMENTO!DMK2</f>
        <v>0</v>
      </c>
      <c r="DMK2" s="515"/>
      <c r="DML2" s="515"/>
      <c r="DMM2" s="515"/>
      <c r="DMN2" s="199" t="str">
        <f>BDI!$A$4</f>
        <v>OBRA:</v>
      </c>
      <c r="DMO2" s="515">
        <f>ORCAMENTO!DMP2</f>
        <v>0</v>
      </c>
      <c r="DMP2" s="515"/>
      <c r="DMQ2" s="515"/>
      <c r="DMR2" s="515"/>
      <c r="DMS2" s="199" t="str">
        <f>BDI!$A$4</f>
        <v>OBRA:</v>
      </c>
      <c r="DMT2" s="515">
        <f>ORCAMENTO!DMU2</f>
        <v>0</v>
      </c>
      <c r="DMU2" s="515"/>
      <c r="DMV2" s="515"/>
      <c r="DMW2" s="515"/>
      <c r="DMX2" s="199" t="str">
        <f>BDI!$A$4</f>
        <v>OBRA:</v>
      </c>
      <c r="DMY2" s="515">
        <f>ORCAMENTO!DMZ2</f>
        <v>0</v>
      </c>
      <c r="DMZ2" s="515"/>
      <c r="DNA2" s="515"/>
      <c r="DNB2" s="515"/>
      <c r="DNC2" s="199" t="str">
        <f>BDI!$A$4</f>
        <v>OBRA:</v>
      </c>
      <c r="DND2" s="515">
        <f>ORCAMENTO!DNE2</f>
        <v>0</v>
      </c>
      <c r="DNE2" s="515"/>
      <c r="DNF2" s="515"/>
      <c r="DNG2" s="515"/>
      <c r="DNH2" s="199" t="str">
        <f>BDI!$A$4</f>
        <v>OBRA:</v>
      </c>
      <c r="DNI2" s="515">
        <f>ORCAMENTO!DNJ2</f>
        <v>0</v>
      </c>
      <c r="DNJ2" s="515"/>
      <c r="DNK2" s="515"/>
      <c r="DNL2" s="515"/>
      <c r="DNM2" s="199" t="str">
        <f>BDI!$A$4</f>
        <v>OBRA:</v>
      </c>
      <c r="DNN2" s="515">
        <f>ORCAMENTO!DNO2</f>
        <v>0</v>
      </c>
      <c r="DNO2" s="515"/>
      <c r="DNP2" s="515"/>
      <c r="DNQ2" s="515"/>
      <c r="DNR2" s="199" t="str">
        <f>BDI!$A$4</f>
        <v>OBRA:</v>
      </c>
      <c r="DNS2" s="515">
        <f>ORCAMENTO!DNT2</f>
        <v>0</v>
      </c>
      <c r="DNT2" s="515"/>
      <c r="DNU2" s="515"/>
      <c r="DNV2" s="515"/>
      <c r="DNW2" s="199" t="str">
        <f>BDI!$A$4</f>
        <v>OBRA:</v>
      </c>
      <c r="DNX2" s="515">
        <f>ORCAMENTO!DNY2</f>
        <v>0</v>
      </c>
      <c r="DNY2" s="515"/>
      <c r="DNZ2" s="515"/>
      <c r="DOA2" s="515"/>
      <c r="DOB2" s="199" t="str">
        <f>BDI!$A$4</f>
        <v>OBRA:</v>
      </c>
      <c r="DOC2" s="515">
        <f>ORCAMENTO!DOD2</f>
        <v>0</v>
      </c>
      <c r="DOD2" s="515"/>
      <c r="DOE2" s="515"/>
      <c r="DOF2" s="515"/>
      <c r="DOG2" s="199" t="str">
        <f>BDI!$A$4</f>
        <v>OBRA:</v>
      </c>
      <c r="DOH2" s="515">
        <f>ORCAMENTO!DOI2</f>
        <v>0</v>
      </c>
      <c r="DOI2" s="515"/>
      <c r="DOJ2" s="515"/>
      <c r="DOK2" s="515"/>
      <c r="DOL2" s="199" t="str">
        <f>BDI!$A$4</f>
        <v>OBRA:</v>
      </c>
      <c r="DOM2" s="515">
        <f>ORCAMENTO!DON2</f>
        <v>0</v>
      </c>
      <c r="DON2" s="515"/>
      <c r="DOO2" s="515"/>
      <c r="DOP2" s="515"/>
      <c r="DOQ2" s="199" t="str">
        <f>BDI!$A$4</f>
        <v>OBRA:</v>
      </c>
      <c r="DOR2" s="515">
        <f>ORCAMENTO!DOS2</f>
        <v>0</v>
      </c>
      <c r="DOS2" s="515"/>
      <c r="DOT2" s="515"/>
      <c r="DOU2" s="515"/>
      <c r="DOV2" s="199" t="str">
        <f>BDI!$A$4</f>
        <v>OBRA:</v>
      </c>
      <c r="DOW2" s="515">
        <f>ORCAMENTO!DOX2</f>
        <v>0</v>
      </c>
      <c r="DOX2" s="515"/>
      <c r="DOY2" s="515"/>
      <c r="DOZ2" s="515"/>
      <c r="DPA2" s="199" t="str">
        <f>BDI!$A$4</f>
        <v>OBRA:</v>
      </c>
      <c r="DPB2" s="515">
        <f>ORCAMENTO!DPC2</f>
        <v>0</v>
      </c>
      <c r="DPC2" s="515"/>
      <c r="DPD2" s="515"/>
      <c r="DPE2" s="515"/>
      <c r="DPF2" s="199" t="str">
        <f>BDI!$A$4</f>
        <v>OBRA:</v>
      </c>
      <c r="DPG2" s="515">
        <f>ORCAMENTO!DPH2</f>
        <v>0</v>
      </c>
      <c r="DPH2" s="515"/>
      <c r="DPI2" s="515"/>
      <c r="DPJ2" s="515"/>
      <c r="DPK2" s="199" t="str">
        <f>BDI!$A$4</f>
        <v>OBRA:</v>
      </c>
      <c r="DPL2" s="515">
        <f>ORCAMENTO!DPM2</f>
        <v>0</v>
      </c>
      <c r="DPM2" s="515"/>
      <c r="DPN2" s="515"/>
      <c r="DPO2" s="515"/>
      <c r="DPP2" s="199" t="str">
        <f>BDI!$A$4</f>
        <v>OBRA:</v>
      </c>
      <c r="DPQ2" s="515">
        <f>ORCAMENTO!DPR2</f>
        <v>0</v>
      </c>
      <c r="DPR2" s="515"/>
      <c r="DPS2" s="515"/>
      <c r="DPT2" s="515"/>
      <c r="DPU2" s="199" t="str">
        <f>BDI!$A$4</f>
        <v>OBRA:</v>
      </c>
      <c r="DPV2" s="515">
        <f>ORCAMENTO!DPW2</f>
        <v>0</v>
      </c>
      <c r="DPW2" s="515"/>
      <c r="DPX2" s="515"/>
      <c r="DPY2" s="515"/>
      <c r="DPZ2" s="199" t="str">
        <f>BDI!$A$4</f>
        <v>OBRA:</v>
      </c>
      <c r="DQA2" s="515">
        <f>ORCAMENTO!DQB2</f>
        <v>0</v>
      </c>
      <c r="DQB2" s="515"/>
      <c r="DQC2" s="515"/>
      <c r="DQD2" s="515"/>
      <c r="DQE2" s="199" t="str">
        <f>BDI!$A$4</f>
        <v>OBRA:</v>
      </c>
      <c r="DQF2" s="515">
        <f>ORCAMENTO!DQG2</f>
        <v>0</v>
      </c>
      <c r="DQG2" s="515"/>
      <c r="DQH2" s="515"/>
      <c r="DQI2" s="515"/>
      <c r="DQJ2" s="199" t="str">
        <f>BDI!$A$4</f>
        <v>OBRA:</v>
      </c>
      <c r="DQK2" s="515">
        <f>ORCAMENTO!DQL2</f>
        <v>0</v>
      </c>
      <c r="DQL2" s="515"/>
      <c r="DQM2" s="515"/>
      <c r="DQN2" s="515"/>
      <c r="DQO2" s="199" t="str">
        <f>BDI!$A$4</f>
        <v>OBRA:</v>
      </c>
      <c r="DQP2" s="515">
        <f>ORCAMENTO!DQQ2</f>
        <v>0</v>
      </c>
      <c r="DQQ2" s="515"/>
      <c r="DQR2" s="515"/>
      <c r="DQS2" s="515"/>
      <c r="DQT2" s="199" t="str">
        <f>BDI!$A$4</f>
        <v>OBRA:</v>
      </c>
      <c r="DQU2" s="515">
        <f>ORCAMENTO!DQV2</f>
        <v>0</v>
      </c>
      <c r="DQV2" s="515"/>
      <c r="DQW2" s="515"/>
      <c r="DQX2" s="515"/>
      <c r="DQY2" s="199" t="str">
        <f>BDI!$A$4</f>
        <v>OBRA:</v>
      </c>
      <c r="DQZ2" s="515">
        <f>ORCAMENTO!DRA2</f>
        <v>0</v>
      </c>
      <c r="DRA2" s="515"/>
      <c r="DRB2" s="515"/>
      <c r="DRC2" s="515"/>
      <c r="DRD2" s="199" t="str">
        <f>BDI!$A$4</f>
        <v>OBRA:</v>
      </c>
      <c r="DRE2" s="515">
        <f>ORCAMENTO!DRF2</f>
        <v>0</v>
      </c>
      <c r="DRF2" s="515"/>
      <c r="DRG2" s="515"/>
      <c r="DRH2" s="515"/>
      <c r="DRI2" s="199" t="str">
        <f>BDI!$A$4</f>
        <v>OBRA:</v>
      </c>
      <c r="DRJ2" s="515">
        <f>ORCAMENTO!DRK2</f>
        <v>0</v>
      </c>
      <c r="DRK2" s="515"/>
      <c r="DRL2" s="515"/>
      <c r="DRM2" s="515"/>
      <c r="DRN2" s="199" t="str">
        <f>BDI!$A$4</f>
        <v>OBRA:</v>
      </c>
      <c r="DRO2" s="515">
        <f>ORCAMENTO!DRP2</f>
        <v>0</v>
      </c>
      <c r="DRP2" s="515"/>
      <c r="DRQ2" s="515"/>
      <c r="DRR2" s="515"/>
      <c r="DRS2" s="199" t="str">
        <f>BDI!$A$4</f>
        <v>OBRA:</v>
      </c>
      <c r="DRT2" s="515">
        <f>ORCAMENTO!DRU2</f>
        <v>0</v>
      </c>
      <c r="DRU2" s="515"/>
      <c r="DRV2" s="515"/>
      <c r="DRW2" s="515"/>
      <c r="DRX2" s="199" t="str">
        <f>BDI!$A$4</f>
        <v>OBRA:</v>
      </c>
      <c r="DRY2" s="515">
        <f>ORCAMENTO!DRZ2</f>
        <v>0</v>
      </c>
      <c r="DRZ2" s="515"/>
      <c r="DSA2" s="515"/>
      <c r="DSB2" s="515"/>
      <c r="DSC2" s="199" t="str">
        <f>BDI!$A$4</f>
        <v>OBRA:</v>
      </c>
      <c r="DSD2" s="515">
        <f>ORCAMENTO!DSE2</f>
        <v>0</v>
      </c>
      <c r="DSE2" s="515"/>
      <c r="DSF2" s="515"/>
      <c r="DSG2" s="515"/>
      <c r="DSH2" s="199" t="str">
        <f>BDI!$A$4</f>
        <v>OBRA:</v>
      </c>
      <c r="DSI2" s="515">
        <f>ORCAMENTO!DSJ2</f>
        <v>0</v>
      </c>
      <c r="DSJ2" s="515"/>
      <c r="DSK2" s="515"/>
      <c r="DSL2" s="515"/>
      <c r="DSM2" s="199" t="str">
        <f>BDI!$A$4</f>
        <v>OBRA:</v>
      </c>
      <c r="DSN2" s="515">
        <f>ORCAMENTO!DSO2</f>
        <v>0</v>
      </c>
      <c r="DSO2" s="515"/>
      <c r="DSP2" s="515"/>
      <c r="DSQ2" s="515"/>
      <c r="DSR2" s="199" t="str">
        <f>BDI!$A$4</f>
        <v>OBRA:</v>
      </c>
      <c r="DSS2" s="515">
        <f>ORCAMENTO!DST2</f>
        <v>0</v>
      </c>
      <c r="DST2" s="515"/>
      <c r="DSU2" s="515"/>
      <c r="DSV2" s="515"/>
      <c r="DSW2" s="199" t="str">
        <f>BDI!$A$4</f>
        <v>OBRA:</v>
      </c>
      <c r="DSX2" s="515">
        <f>ORCAMENTO!DSY2</f>
        <v>0</v>
      </c>
      <c r="DSY2" s="515"/>
      <c r="DSZ2" s="515"/>
      <c r="DTA2" s="515"/>
      <c r="DTB2" s="199" t="str">
        <f>BDI!$A$4</f>
        <v>OBRA:</v>
      </c>
      <c r="DTC2" s="515">
        <f>ORCAMENTO!DTD2</f>
        <v>0</v>
      </c>
      <c r="DTD2" s="515"/>
      <c r="DTE2" s="515"/>
      <c r="DTF2" s="515"/>
      <c r="DTG2" s="199" t="str">
        <f>BDI!$A$4</f>
        <v>OBRA:</v>
      </c>
      <c r="DTH2" s="515">
        <f>ORCAMENTO!DTI2</f>
        <v>0</v>
      </c>
      <c r="DTI2" s="515"/>
      <c r="DTJ2" s="515"/>
      <c r="DTK2" s="515"/>
      <c r="DTL2" s="199" t="str">
        <f>BDI!$A$4</f>
        <v>OBRA:</v>
      </c>
      <c r="DTM2" s="515">
        <f>ORCAMENTO!DTN2</f>
        <v>0</v>
      </c>
      <c r="DTN2" s="515"/>
      <c r="DTO2" s="515"/>
      <c r="DTP2" s="515"/>
      <c r="DTQ2" s="199" t="str">
        <f>BDI!$A$4</f>
        <v>OBRA:</v>
      </c>
      <c r="DTR2" s="515">
        <f>ORCAMENTO!DTS2</f>
        <v>0</v>
      </c>
      <c r="DTS2" s="515"/>
      <c r="DTT2" s="515"/>
      <c r="DTU2" s="515"/>
      <c r="DTV2" s="199" t="str">
        <f>BDI!$A$4</f>
        <v>OBRA:</v>
      </c>
      <c r="DTW2" s="515">
        <f>ORCAMENTO!DTX2</f>
        <v>0</v>
      </c>
      <c r="DTX2" s="515"/>
      <c r="DTY2" s="515"/>
      <c r="DTZ2" s="515"/>
      <c r="DUA2" s="199" t="str">
        <f>BDI!$A$4</f>
        <v>OBRA:</v>
      </c>
      <c r="DUB2" s="515">
        <f>ORCAMENTO!DUC2</f>
        <v>0</v>
      </c>
      <c r="DUC2" s="515"/>
      <c r="DUD2" s="515"/>
      <c r="DUE2" s="515"/>
      <c r="DUF2" s="199" t="str">
        <f>BDI!$A$4</f>
        <v>OBRA:</v>
      </c>
      <c r="DUG2" s="515">
        <f>ORCAMENTO!DUH2</f>
        <v>0</v>
      </c>
      <c r="DUH2" s="515"/>
      <c r="DUI2" s="515"/>
      <c r="DUJ2" s="515"/>
      <c r="DUK2" s="199" t="str">
        <f>BDI!$A$4</f>
        <v>OBRA:</v>
      </c>
      <c r="DUL2" s="515">
        <f>ORCAMENTO!DUM2</f>
        <v>0</v>
      </c>
      <c r="DUM2" s="515"/>
      <c r="DUN2" s="515"/>
      <c r="DUO2" s="515"/>
      <c r="DUP2" s="199" t="str">
        <f>BDI!$A$4</f>
        <v>OBRA:</v>
      </c>
      <c r="DUQ2" s="515">
        <f>ORCAMENTO!DUR2</f>
        <v>0</v>
      </c>
      <c r="DUR2" s="515"/>
      <c r="DUS2" s="515"/>
      <c r="DUT2" s="515"/>
      <c r="DUU2" s="199" t="str">
        <f>BDI!$A$4</f>
        <v>OBRA:</v>
      </c>
      <c r="DUV2" s="515">
        <f>ORCAMENTO!DUW2</f>
        <v>0</v>
      </c>
      <c r="DUW2" s="515"/>
      <c r="DUX2" s="515"/>
      <c r="DUY2" s="515"/>
      <c r="DUZ2" s="199" t="str">
        <f>BDI!$A$4</f>
        <v>OBRA:</v>
      </c>
      <c r="DVA2" s="515">
        <f>ORCAMENTO!DVB2</f>
        <v>0</v>
      </c>
      <c r="DVB2" s="515"/>
      <c r="DVC2" s="515"/>
      <c r="DVD2" s="515"/>
      <c r="DVE2" s="199" t="str">
        <f>BDI!$A$4</f>
        <v>OBRA:</v>
      </c>
      <c r="DVF2" s="515">
        <f>ORCAMENTO!DVG2</f>
        <v>0</v>
      </c>
      <c r="DVG2" s="515"/>
      <c r="DVH2" s="515"/>
      <c r="DVI2" s="515"/>
      <c r="DVJ2" s="199" t="str">
        <f>BDI!$A$4</f>
        <v>OBRA:</v>
      </c>
      <c r="DVK2" s="515">
        <f>ORCAMENTO!DVL2</f>
        <v>0</v>
      </c>
      <c r="DVL2" s="515"/>
      <c r="DVM2" s="515"/>
      <c r="DVN2" s="515"/>
      <c r="DVO2" s="199" t="str">
        <f>BDI!$A$4</f>
        <v>OBRA:</v>
      </c>
      <c r="DVP2" s="515">
        <f>ORCAMENTO!DVQ2</f>
        <v>0</v>
      </c>
      <c r="DVQ2" s="515"/>
      <c r="DVR2" s="515"/>
      <c r="DVS2" s="515"/>
      <c r="DVT2" s="199" t="str">
        <f>BDI!$A$4</f>
        <v>OBRA:</v>
      </c>
      <c r="DVU2" s="515">
        <f>ORCAMENTO!DVV2</f>
        <v>0</v>
      </c>
      <c r="DVV2" s="515"/>
      <c r="DVW2" s="515"/>
      <c r="DVX2" s="515"/>
      <c r="DVY2" s="199" t="str">
        <f>BDI!$A$4</f>
        <v>OBRA:</v>
      </c>
      <c r="DVZ2" s="515">
        <f>ORCAMENTO!DWA2</f>
        <v>0</v>
      </c>
      <c r="DWA2" s="515"/>
      <c r="DWB2" s="515"/>
      <c r="DWC2" s="515"/>
      <c r="DWD2" s="199" t="str">
        <f>BDI!$A$4</f>
        <v>OBRA:</v>
      </c>
      <c r="DWE2" s="515">
        <f>ORCAMENTO!DWF2</f>
        <v>0</v>
      </c>
      <c r="DWF2" s="515"/>
      <c r="DWG2" s="515"/>
      <c r="DWH2" s="515"/>
      <c r="DWI2" s="199" t="str">
        <f>BDI!$A$4</f>
        <v>OBRA:</v>
      </c>
      <c r="DWJ2" s="515">
        <f>ORCAMENTO!DWK2</f>
        <v>0</v>
      </c>
      <c r="DWK2" s="515"/>
      <c r="DWL2" s="515"/>
      <c r="DWM2" s="515"/>
      <c r="DWN2" s="199" t="str">
        <f>BDI!$A$4</f>
        <v>OBRA:</v>
      </c>
      <c r="DWO2" s="515">
        <f>ORCAMENTO!DWP2</f>
        <v>0</v>
      </c>
      <c r="DWP2" s="515"/>
      <c r="DWQ2" s="515"/>
      <c r="DWR2" s="515"/>
      <c r="DWS2" s="199" t="str">
        <f>BDI!$A$4</f>
        <v>OBRA:</v>
      </c>
      <c r="DWT2" s="515">
        <f>ORCAMENTO!DWU2</f>
        <v>0</v>
      </c>
      <c r="DWU2" s="515"/>
      <c r="DWV2" s="515"/>
      <c r="DWW2" s="515"/>
      <c r="DWX2" s="199" t="str">
        <f>BDI!$A$4</f>
        <v>OBRA:</v>
      </c>
      <c r="DWY2" s="515">
        <f>ORCAMENTO!DWZ2</f>
        <v>0</v>
      </c>
      <c r="DWZ2" s="515"/>
      <c r="DXA2" s="515"/>
      <c r="DXB2" s="515"/>
      <c r="DXC2" s="199" t="str">
        <f>BDI!$A$4</f>
        <v>OBRA:</v>
      </c>
      <c r="DXD2" s="515">
        <f>ORCAMENTO!DXE2</f>
        <v>0</v>
      </c>
      <c r="DXE2" s="515"/>
      <c r="DXF2" s="515"/>
      <c r="DXG2" s="515"/>
      <c r="DXH2" s="199" t="str">
        <f>BDI!$A$4</f>
        <v>OBRA:</v>
      </c>
      <c r="DXI2" s="515">
        <f>ORCAMENTO!DXJ2</f>
        <v>0</v>
      </c>
      <c r="DXJ2" s="515"/>
      <c r="DXK2" s="515"/>
      <c r="DXL2" s="515"/>
      <c r="DXM2" s="199" t="str">
        <f>BDI!$A$4</f>
        <v>OBRA:</v>
      </c>
      <c r="DXN2" s="515">
        <f>ORCAMENTO!DXO2</f>
        <v>0</v>
      </c>
      <c r="DXO2" s="515"/>
      <c r="DXP2" s="515"/>
      <c r="DXQ2" s="515"/>
      <c r="DXR2" s="199" t="str">
        <f>BDI!$A$4</f>
        <v>OBRA:</v>
      </c>
      <c r="DXS2" s="515">
        <f>ORCAMENTO!DXT2</f>
        <v>0</v>
      </c>
      <c r="DXT2" s="515"/>
      <c r="DXU2" s="515"/>
      <c r="DXV2" s="515"/>
      <c r="DXW2" s="199" t="str">
        <f>BDI!$A$4</f>
        <v>OBRA:</v>
      </c>
      <c r="DXX2" s="515">
        <f>ORCAMENTO!DXY2</f>
        <v>0</v>
      </c>
      <c r="DXY2" s="515"/>
      <c r="DXZ2" s="515"/>
      <c r="DYA2" s="515"/>
      <c r="DYB2" s="199" t="str">
        <f>BDI!$A$4</f>
        <v>OBRA:</v>
      </c>
      <c r="DYC2" s="515">
        <f>ORCAMENTO!DYD2</f>
        <v>0</v>
      </c>
      <c r="DYD2" s="515"/>
      <c r="DYE2" s="515"/>
      <c r="DYF2" s="515"/>
      <c r="DYG2" s="199" t="str">
        <f>BDI!$A$4</f>
        <v>OBRA:</v>
      </c>
      <c r="DYH2" s="515">
        <f>ORCAMENTO!DYI2</f>
        <v>0</v>
      </c>
      <c r="DYI2" s="515"/>
      <c r="DYJ2" s="515"/>
      <c r="DYK2" s="515"/>
      <c r="DYL2" s="199" t="str">
        <f>BDI!$A$4</f>
        <v>OBRA:</v>
      </c>
      <c r="DYM2" s="515">
        <f>ORCAMENTO!DYN2</f>
        <v>0</v>
      </c>
      <c r="DYN2" s="515"/>
      <c r="DYO2" s="515"/>
      <c r="DYP2" s="515"/>
      <c r="DYQ2" s="199" t="str">
        <f>BDI!$A$4</f>
        <v>OBRA:</v>
      </c>
      <c r="DYR2" s="515">
        <f>ORCAMENTO!DYS2</f>
        <v>0</v>
      </c>
      <c r="DYS2" s="515"/>
      <c r="DYT2" s="515"/>
      <c r="DYU2" s="515"/>
      <c r="DYV2" s="199" t="str">
        <f>BDI!$A$4</f>
        <v>OBRA:</v>
      </c>
      <c r="DYW2" s="515">
        <f>ORCAMENTO!DYX2</f>
        <v>0</v>
      </c>
      <c r="DYX2" s="515"/>
      <c r="DYY2" s="515"/>
      <c r="DYZ2" s="515"/>
      <c r="DZA2" s="199" t="str">
        <f>BDI!$A$4</f>
        <v>OBRA:</v>
      </c>
      <c r="DZB2" s="515">
        <f>ORCAMENTO!DZC2</f>
        <v>0</v>
      </c>
      <c r="DZC2" s="515"/>
      <c r="DZD2" s="515"/>
      <c r="DZE2" s="515"/>
      <c r="DZF2" s="199" t="str">
        <f>BDI!$A$4</f>
        <v>OBRA:</v>
      </c>
      <c r="DZG2" s="515">
        <f>ORCAMENTO!DZH2</f>
        <v>0</v>
      </c>
      <c r="DZH2" s="515"/>
      <c r="DZI2" s="515"/>
      <c r="DZJ2" s="515"/>
      <c r="DZK2" s="199" t="str">
        <f>BDI!$A$4</f>
        <v>OBRA:</v>
      </c>
      <c r="DZL2" s="515">
        <f>ORCAMENTO!DZM2</f>
        <v>0</v>
      </c>
      <c r="DZM2" s="515"/>
      <c r="DZN2" s="515"/>
      <c r="DZO2" s="515"/>
      <c r="DZP2" s="199" t="str">
        <f>BDI!$A$4</f>
        <v>OBRA:</v>
      </c>
      <c r="DZQ2" s="515">
        <f>ORCAMENTO!DZR2</f>
        <v>0</v>
      </c>
      <c r="DZR2" s="515"/>
      <c r="DZS2" s="515"/>
      <c r="DZT2" s="515"/>
      <c r="DZU2" s="199" t="str">
        <f>BDI!$A$4</f>
        <v>OBRA:</v>
      </c>
      <c r="DZV2" s="515">
        <f>ORCAMENTO!DZW2</f>
        <v>0</v>
      </c>
      <c r="DZW2" s="515"/>
      <c r="DZX2" s="515"/>
      <c r="DZY2" s="515"/>
      <c r="DZZ2" s="199" t="str">
        <f>BDI!$A$4</f>
        <v>OBRA:</v>
      </c>
      <c r="EAA2" s="515">
        <f>ORCAMENTO!EAB2</f>
        <v>0</v>
      </c>
      <c r="EAB2" s="515"/>
      <c r="EAC2" s="515"/>
      <c r="EAD2" s="515"/>
      <c r="EAE2" s="199" t="str">
        <f>BDI!$A$4</f>
        <v>OBRA:</v>
      </c>
      <c r="EAF2" s="515">
        <f>ORCAMENTO!EAG2</f>
        <v>0</v>
      </c>
      <c r="EAG2" s="515"/>
      <c r="EAH2" s="515"/>
      <c r="EAI2" s="515"/>
      <c r="EAJ2" s="199" t="str">
        <f>BDI!$A$4</f>
        <v>OBRA:</v>
      </c>
      <c r="EAK2" s="515">
        <f>ORCAMENTO!EAL2</f>
        <v>0</v>
      </c>
      <c r="EAL2" s="515"/>
      <c r="EAM2" s="515"/>
      <c r="EAN2" s="515"/>
      <c r="EAO2" s="199" t="str">
        <f>BDI!$A$4</f>
        <v>OBRA:</v>
      </c>
      <c r="EAP2" s="515">
        <f>ORCAMENTO!EAQ2</f>
        <v>0</v>
      </c>
      <c r="EAQ2" s="515"/>
      <c r="EAR2" s="515"/>
      <c r="EAS2" s="515"/>
      <c r="EAT2" s="199" t="str">
        <f>BDI!$A$4</f>
        <v>OBRA:</v>
      </c>
      <c r="EAU2" s="515">
        <f>ORCAMENTO!EAV2</f>
        <v>0</v>
      </c>
      <c r="EAV2" s="515"/>
      <c r="EAW2" s="515"/>
      <c r="EAX2" s="515"/>
      <c r="EAY2" s="199" t="str">
        <f>BDI!$A$4</f>
        <v>OBRA:</v>
      </c>
      <c r="EAZ2" s="515">
        <f>ORCAMENTO!EBA2</f>
        <v>0</v>
      </c>
      <c r="EBA2" s="515"/>
      <c r="EBB2" s="515"/>
      <c r="EBC2" s="515"/>
      <c r="EBD2" s="199" t="str">
        <f>BDI!$A$4</f>
        <v>OBRA:</v>
      </c>
      <c r="EBE2" s="515">
        <f>ORCAMENTO!EBF2</f>
        <v>0</v>
      </c>
      <c r="EBF2" s="515"/>
      <c r="EBG2" s="515"/>
      <c r="EBH2" s="515"/>
      <c r="EBI2" s="199" t="str">
        <f>BDI!$A$4</f>
        <v>OBRA:</v>
      </c>
      <c r="EBJ2" s="515">
        <f>ORCAMENTO!EBK2</f>
        <v>0</v>
      </c>
      <c r="EBK2" s="515"/>
      <c r="EBL2" s="515"/>
      <c r="EBM2" s="515"/>
      <c r="EBN2" s="199" t="str">
        <f>BDI!$A$4</f>
        <v>OBRA:</v>
      </c>
      <c r="EBO2" s="515">
        <f>ORCAMENTO!EBP2</f>
        <v>0</v>
      </c>
      <c r="EBP2" s="515"/>
      <c r="EBQ2" s="515"/>
      <c r="EBR2" s="515"/>
      <c r="EBS2" s="199" t="str">
        <f>BDI!$A$4</f>
        <v>OBRA:</v>
      </c>
      <c r="EBT2" s="515">
        <f>ORCAMENTO!EBU2</f>
        <v>0</v>
      </c>
      <c r="EBU2" s="515"/>
      <c r="EBV2" s="515"/>
      <c r="EBW2" s="515"/>
      <c r="EBX2" s="199" t="str">
        <f>BDI!$A$4</f>
        <v>OBRA:</v>
      </c>
      <c r="EBY2" s="515">
        <f>ORCAMENTO!EBZ2</f>
        <v>0</v>
      </c>
      <c r="EBZ2" s="515"/>
      <c r="ECA2" s="515"/>
      <c r="ECB2" s="515"/>
      <c r="ECC2" s="199" t="str">
        <f>BDI!$A$4</f>
        <v>OBRA:</v>
      </c>
      <c r="ECD2" s="515">
        <f>ORCAMENTO!ECE2</f>
        <v>0</v>
      </c>
      <c r="ECE2" s="515"/>
      <c r="ECF2" s="515"/>
      <c r="ECG2" s="515"/>
      <c r="ECH2" s="199" t="str">
        <f>BDI!$A$4</f>
        <v>OBRA:</v>
      </c>
      <c r="ECI2" s="515">
        <f>ORCAMENTO!ECJ2</f>
        <v>0</v>
      </c>
      <c r="ECJ2" s="515"/>
      <c r="ECK2" s="515"/>
      <c r="ECL2" s="515"/>
      <c r="ECM2" s="199" t="str">
        <f>BDI!$A$4</f>
        <v>OBRA:</v>
      </c>
      <c r="ECN2" s="515">
        <f>ORCAMENTO!ECO2</f>
        <v>0</v>
      </c>
      <c r="ECO2" s="515"/>
      <c r="ECP2" s="515"/>
      <c r="ECQ2" s="515"/>
      <c r="ECR2" s="199" t="str">
        <f>BDI!$A$4</f>
        <v>OBRA:</v>
      </c>
      <c r="ECS2" s="515">
        <f>ORCAMENTO!ECT2</f>
        <v>0</v>
      </c>
      <c r="ECT2" s="515"/>
      <c r="ECU2" s="515"/>
      <c r="ECV2" s="515"/>
      <c r="ECW2" s="199" t="str">
        <f>BDI!$A$4</f>
        <v>OBRA:</v>
      </c>
      <c r="ECX2" s="515">
        <f>ORCAMENTO!ECY2</f>
        <v>0</v>
      </c>
      <c r="ECY2" s="515"/>
      <c r="ECZ2" s="515"/>
      <c r="EDA2" s="515"/>
      <c r="EDB2" s="199" t="str">
        <f>BDI!$A$4</f>
        <v>OBRA:</v>
      </c>
      <c r="EDC2" s="515">
        <f>ORCAMENTO!EDD2</f>
        <v>0</v>
      </c>
      <c r="EDD2" s="515"/>
      <c r="EDE2" s="515"/>
      <c r="EDF2" s="515"/>
      <c r="EDG2" s="199" t="str">
        <f>BDI!$A$4</f>
        <v>OBRA:</v>
      </c>
      <c r="EDH2" s="515">
        <f>ORCAMENTO!EDI2</f>
        <v>0</v>
      </c>
      <c r="EDI2" s="515"/>
      <c r="EDJ2" s="515"/>
      <c r="EDK2" s="515"/>
      <c r="EDL2" s="199" t="str">
        <f>BDI!$A$4</f>
        <v>OBRA:</v>
      </c>
      <c r="EDM2" s="515">
        <f>ORCAMENTO!EDN2</f>
        <v>0</v>
      </c>
      <c r="EDN2" s="515"/>
      <c r="EDO2" s="515"/>
      <c r="EDP2" s="515"/>
      <c r="EDQ2" s="199" t="str">
        <f>BDI!$A$4</f>
        <v>OBRA:</v>
      </c>
      <c r="EDR2" s="515">
        <f>ORCAMENTO!EDS2</f>
        <v>0</v>
      </c>
      <c r="EDS2" s="515"/>
      <c r="EDT2" s="515"/>
      <c r="EDU2" s="515"/>
      <c r="EDV2" s="199" t="str">
        <f>BDI!$A$4</f>
        <v>OBRA:</v>
      </c>
      <c r="EDW2" s="515">
        <f>ORCAMENTO!EDX2</f>
        <v>0</v>
      </c>
      <c r="EDX2" s="515"/>
      <c r="EDY2" s="515"/>
      <c r="EDZ2" s="515"/>
      <c r="EEA2" s="199" t="str">
        <f>BDI!$A$4</f>
        <v>OBRA:</v>
      </c>
      <c r="EEB2" s="515">
        <f>ORCAMENTO!EEC2</f>
        <v>0</v>
      </c>
      <c r="EEC2" s="515"/>
      <c r="EED2" s="515"/>
      <c r="EEE2" s="515"/>
      <c r="EEF2" s="199" t="str">
        <f>BDI!$A$4</f>
        <v>OBRA:</v>
      </c>
      <c r="EEG2" s="515">
        <f>ORCAMENTO!EEH2</f>
        <v>0</v>
      </c>
      <c r="EEH2" s="515"/>
      <c r="EEI2" s="515"/>
      <c r="EEJ2" s="515"/>
      <c r="EEK2" s="199" t="str">
        <f>BDI!$A$4</f>
        <v>OBRA:</v>
      </c>
      <c r="EEL2" s="515">
        <f>ORCAMENTO!EEM2</f>
        <v>0</v>
      </c>
      <c r="EEM2" s="515"/>
      <c r="EEN2" s="515"/>
      <c r="EEO2" s="515"/>
      <c r="EEP2" s="199" t="str">
        <f>BDI!$A$4</f>
        <v>OBRA:</v>
      </c>
      <c r="EEQ2" s="515">
        <f>ORCAMENTO!EER2</f>
        <v>0</v>
      </c>
      <c r="EER2" s="515"/>
      <c r="EES2" s="515"/>
      <c r="EET2" s="515"/>
      <c r="EEU2" s="199" t="str">
        <f>BDI!$A$4</f>
        <v>OBRA:</v>
      </c>
      <c r="EEV2" s="515">
        <f>ORCAMENTO!EEW2</f>
        <v>0</v>
      </c>
      <c r="EEW2" s="515"/>
      <c r="EEX2" s="515"/>
      <c r="EEY2" s="515"/>
      <c r="EEZ2" s="199" t="str">
        <f>BDI!$A$4</f>
        <v>OBRA:</v>
      </c>
      <c r="EFA2" s="515">
        <f>ORCAMENTO!EFB2</f>
        <v>0</v>
      </c>
      <c r="EFB2" s="515"/>
      <c r="EFC2" s="515"/>
      <c r="EFD2" s="515"/>
      <c r="EFE2" s="199" t="str">
        <f>BDI!$A$4</f>
        <v>OBRA:</v>
      </c>
      <c r="EFF2" s="515">
        <f>ORCAMENTO!EFG2</f>
        <v>0</v>
      </c>
      <c r="EFG2" s="515"/>
      <c r="EFH2" s="515"/>
      <c r="EFI2" s="515"/>
      <c r="EFJ2" s="199" t="str">
        <f>BDI!$A$4</f>
        <v>OBRA:</v>
      </c>
      <c r="EFK2" s="515">
        <f>ORCAMENTO!EFL2</f>
        <v>0</v>
      </c>
      <c r="EFL2" s="515"/>
      <c r="EFM2" s="515"/>
      <c r="EFN2" s="515"/>
      <c r="EFO2" s="199" t="str">
        <f>BDI!$A$4</f>
        <v>OBRA:</v>
      </c>
      <c r="EFP2" s="515">
        <f>ORCAMENTO!EFQ2</f>
        <v>0</v>
      </c>
      <c r="EFQ2" s="515"/>
      <c r="EFR2" s="515"/>
      <c r="EFS2" s="515"/>
      <c r="EFT2" s="199" t="str">
        <f>BDI!$A$4</f>
        <v>OBRA:</v>
      </c>
      <c r="EFU2" s="515">
        <f>ORCAMENTO!EFV2</f>
        <v>0</v>
      </c>
      <c r="EFV2" s="515"/>
      <c r="EFW2" s="515"/>
      <c r="EFX2" s="515"/>
      <c r="EFY2" s="199" t="str">
        <f>BDI!$A$4</f>
        <v>OBRA:</v>
      </c>
      <c r="EFZ2" s="515">
        <f>ORCAMENTO!EGA2</f>
        <v>0</v>
      </c>
      <c r="EGA2" s="515"/>
      <c r="EGB2" s="515"/>
      <c r="EGC2" s="515"/>
      <c r="EGD2" s="199" t="str">
        <f>BDI!$A$4</f>
        <v>OBRA:</v>
      </c>
      <c r="EGE2" s="515">
        <f>ORCAMENTO!EGF2</f>
        <v>0</v>
      </c>
      <c r="EGF2" s="515"/>
      <c r="EGG2" s="515"/>
      <c r="EGH2" s="515"/>
      <c r="EGI2" s="199" t="str">
        <f>BDI!$A$4</f>
        <v>OBRA:</v>
      </c>
      <c r="EGJ2" s="515">
        <f>ORCAMENTO!EGK2</f>
        <v>0</v>
      </c>
      <c r="EGK2" s="515"/>
      <c r="EGL2" s="515"/>
      <c r="EGM2" s="515"/>
      <c r="EGN2" s="199" t="str">
        <f>BDI!$A$4</f>
        <v>OBRA:</v>
      </c>
      <c r="EGO2" s="515">
        <f>ORCAMENTO!EGP2</f>
        <v>0</v>
      </c>
      <c r="EGP2" s="515"/>
      <c r="EGQ2" s="515"/>
      <c r="EGR2" s="515"/>
      <c r="EGS2" s="199" t="str">
        <f>BDI!$A$4</f>
        <v>OBRA:</v>
      </c>
      <c r="EGT2" s="515">
        <f>ORCAMENTO!EGU2</f>
        <v>0</v>
      </c>
      <c r="EGU2" s="515"/>
      <c r="EGV2" s="515"/>
      <c r="EGW2" s="515"/>
      <c r="EGX2" s="199" t="str">
        <f>BDI!$A$4</f>
        <v>OBRA:</v>
      </c>
      <c r="EGY2" s="515">
        <f>ORCAMENTO!EGZ2</f>
        <v>0</v>
      </c>
      <c r="EGZ2" s="515"/>
      <c r="EHA2" s="515"/>
      <c r="EHB2" s="515"/>
      <c r="EHC2" s="199" t="str">
        <f>BDI!$A$4</f>
        <v>OBRA:</v>
      </c>
      <c r="EHD2" s="515">
        <f>ORCAMENTO!EHE2</f>
        <v>0</v>
      </c>
      <c r="EHE2" s="515"/>
      <c r="EHF2" s="515"/>
      <c r="EHG2" s="515"/>
      <c r="EHH2" s="199" t="str">
        <f>BDI!$A$4</f>
        <v>OBRA:</v>
      </c>
      <c r="EHI2" s="515">
        <f>ORCAMENTO!EHJ2</f>
        <v>0</v>
      </c>
      <c r="EHJ2" s="515"/>
      <c r="EHK2" s="515"/>
      <c r="EHL2" s="515"/>
      <c r="EHM2" s="199" t="str">
        <f>BDI!$A$4</f>
        <v>OBRA:</v>
      </c>
      <c r="EHN2" s="515">
        <f>ORCAMENTO!EHO2</f>
        <v>0</v>
      </c>
      <c r="EHO2" s="515"/>
      <c r="EHP2" s="515"/>
      <c r="EHQ2" s="515"/>
      <c r="EHR2" s="199" t="str">
        <f>BDI!$A$4</f>
        <v>OBRA:</v>
      </c>
      <c r="EHS2" s="515">
        <f>ORCAMENTO!EHT2</f>
        <v>0</v>
      </c>
      <c r="EHT2" s="515"/>
      <c r="EHU2" s="515"/>
      <c r="EHV2" s="515"/>
      <c r="EHW2" s="199" t="str">
        <f>BDI!$A$4</f>
        <v>OBRA:</v>
      </c>
      <c r="EHX2" s="515">
        <f>ORCAMENTO!EHY2</f>
        <v>0</v>
      </c>
      <c r="EHY2" s="515"/>
      <c r="EHZ2" s="515"/>
      <c r="EIA2" s="515"/>
      <c r="EIB2" s="199" t="str">
        <f>BDI!$A$4</f>
        <v>OBRA:</v>
      </c>
      <c r="EIC2" s="515">
        <f>ORCAMENTO!EID2</f>
        <v>0</v>
      </c>
      <c r="EID2" s="515"/>
      <c r="EIE2" s="515"/>
      <c r="EIF2" s="515"/>
      <c r="EIG2" s="199" t="str">
        <f>BDI!$A$4</f>
        <v>OBRA:</v>
      </c>
      <c r="EIH2" s="515">
        <f>ORCAMENTO!EII2</f>
        <v>0</v>
      </c>
      <c r="EII2" s="515"/>
      <c r="EIJ2" s="515"/>
      <c r="EIK2" s="515"/>
      <c r="EIL2" s="199" t="str">
        <f>BDI!$A$4</f>
        <v>OBRA:</v>
      </c>
      <c r="EIM2" s="515">
        <f>ORCAMENTO!EIN2</f>
        <v>0</v>
      </c>
      <c r="EIN2" s="515"/>
      <c r="EIO2" s="515"/>
      <c r="EIP2" s="515"/>
      <c r="EIQ2" s="199" t="str">
        <f>BDI!$A$4</f>
        <v>OBRA:</v>
      </c>
      <c r="EIR2" s="515">
        <f>ORCAMENTO!EIS2</f>
        <v>0</v>
      </c>
      <c r="EIS2" s="515"/>
      <c r="EIT2" s="515"/>
      <c r="EIU2" s="515"/>
      <c r="EIV2" s="199" t="str">
        <f>BDI!$A$4</f>
        <v>OBRA:</v>
      </c>
      <c r="EIW2" s="515">
        <f>ORCAMENTO!EIX2</f>
        <v>0</v>
      </c>
      <c r="EIX2" s="515"/>
      <c r="EIY2" s="515"/>
      <c r="EIZ2" s="515"/>
      <c r="EJA2" s="199" t="str">
        <f>BDI!$A$4</f>
        <v>OBRA:</v>
      </c>
      <c r="EJB2" s="515">
        <f>ORCAMENTO!EJC2</f>
        <v>0</v>
      </c>
      <c r="EJC2" s="515"/>
      <c r="EJD2" s="515"/>
      <c r="EJE2" s="515"/>
      <c r="EJF2" s="199" t="str">
        <f>BDI!$A$4</f>
        <v>OBRA:</v>
      </c>
      <c r="EJG2" s="515">
        <f>ORCAMENTO!EJH2</f>
        <v>0</v>
      </c>
      <c r="EJH2" s="515"/>
      <c r="EJI2" s="515"/>
      <c r="EJJ2" s="515"/>
      <c r="EJK2" s="199" t="str">
        <f>BDI!$A$4</f>
        <v>OBRA:</v>
      </c>
      <c r="EJL2" s="515">
        <f>ORCAMENTO!EJM2</f>
        <v>0</v>
      </c>
      <c r="EJM2" s="515"/>
      <c r="EJN2" s="515"/>
      <c r="EJO2" s="515"/>
      <c r="EJP2" s="199" t="str">
        <f>BDI!$A$4</f>
        <v>OBRA:</v>
      </c>
      <c r="EJQ2" s="515">
        <f>ORCAMENTO!EJR2</f>
        <v>0</v>
      </c>
      <c r="EJR2" s="515"/>
      <c r="EJS2" s="515"/>
      <c r="EJT2" s="515"/>
      <c r="EJU2" s="199" t="str">
        <f>BDI!$A$4</f>
        <v>OBRA:</v>
      </c>
      <c r="EJV2" s="515">
        <f>ORCAMENTO!EJW2</f>
        <v>0</v>
      </c>
      <c r="EJW2" s="515"/>
      <c r="EJX2" s="515"/>
      <c r="EJY2" s="515"/>
      <c r="EJZ2" s="199" t="str">
        <f>BDI!$A$4</f>
        <v>OBRA:</v>
      </c>
      <c r="EKA2" s="515">
        <f>ORCAMENTO!EKB2</f>
        <v>0</v>
      </c>
      <c r="EKB2" s="515"/>
      <c r="EKC2" s="515"/>
      <c r="EKD2" s="515"/>
      <c r="EKE2" s="199" t="str">
        <f>BDI!$A$4</f>
        <v>OBRA:</v>
      </c>
      <c r="EKF2" s="515">
        <f>ORCAMENTO!EKG2</f>
        <v>0</v>
      </c>
      <c r="EKG2" s="515"/>
      <c r="EKH2" s="515"/>
      <c r="EKI2" s="515"/>
      <c r="EKJ2" s="199" t="str">
        <f>BDI!$A$4</f>
        <v>OBRA:</v>
      </c>
      <c r="EKK2" s="515">
        <f>ORCAMENTO!EKL2</f>
        <v>0</v>
      </c>
      <c r="EKL2" s="515"/>
      <c r="EKM2" s="515"/>
      <c r="EKN2" s="515"/>
      <c r="EKO2" s="199" t="str">
        <f>BDI!$A$4</f>
        <v>OBRA:</v>
      </c>
      <c r="EKP2" s="515">
        <f>ORCAMENTO!EKQ2</f>
        <v>0</v>
      </c>
      <c r="EKQ2" s="515"/>
      <c r="EKR2" s="515"/>
      <c r="EKS2" s="515"/>
      <c r="EKT2" s="199" t="str">
        <f>BDI!$A$4</f>
        <v>OBRA:</v>
      </c>
      <c r="EKU2" s="515">
        <f>ORCAMENTO!EKV2</f>
        <v>0</v>
      </c>
      <c r="EKV2" s="515"/>
      <c r="EKW2" s="515"/>
      <c r="EKX2" s="515"/>
      <c r="EKY2" s="199" t="str">
        <f>BDI!$A$4</f>
        <v>OBRA:</v>
      </c>
      <c r="EKZ2" s="515">
        <f>ORCAMENTO!ELA2</f>
        <v>0</v>
      </c>
      <c r="ELA2" s="515"/>
      <c r="ELB2" s="515"/>
      <c r="ELC2" s="515"/>
      <c r="ELD2" s="199" t="str">
        <f>BDI!$A$4</f>
        <v>OBRA:</v>
      </c>
      <c r="ELE2" s="515">
        <f>ORCAMENTO!ELF2</f>
        <v>0</v>
      </c>
      <c r="ELF2" s="515"/>
      <c r="ELG2" s="515"/>
      <c r="ELH2" s="515"/>
      <c r="ELI2" s="199" t="str">
        <f>BDI!$A$4</f>
        <v>OBRA:</v>
      </c>
      <c r="ELJ2" s="515">
        <f>ORCAMENTO!ELK2</f>
        <v>0</v>
      </c>
      <c r="ELK2" s="515"/>
      <c r="ELL2" s="515"/>
      <c r="ELM2" s="515"/>
      <c r="ELN2" s="199" t="str">
        <f>BDI!$A$4</f>
        <v>OBRA:</v>
      </c>
      <c r="ELO2" s="515">
        <f>ORCAMENTO!ELP2</f>
        <v>0</v>
      </c>
      <c r="ELP2" s="515"/>
      <c r="ELQ2" s="515"/>
      <c r="ELR2" s="515"/>
      <c r="ELS2" s="199" t="str">
        <f>BDI!$A$4</f>
        <v>OBRA:</v>
      </c>
      <c r="ELT2" s="515">
        <f>ORCAMENTO!ELU2</f>
        <v>0</v>
      </c>
      <c r="ELU2" s="515"/>
      <c r="ELV2" s="515"/>
      <c r="ELW2" s="515"/>
      <c r="ELX2" s="199" t="str">
        <f>BDI!$A$4</f>
        <v>OBRA:</v>
      </c>
      <c r="ELY2" s="515">
        <f>ORCAMENTO!ELZ2</f>
        <v>0</v>
      </c>
      <c r="ELZ2" s="515"/>
      <c r="EMA2" s="515"/>
      <c r="EMB2" s="515"/>
      <c r="EMC2" s="199" t="str">
        <f>BDI!$A$4</f>
        <v>OBRA:</v>
      </c>
      <c r="EMD2" s="515">
        <f>ORCAMENTO!EME2</f>
        <v>0</v>
      </c>
      <c r="EME2" s="515"/>
      <c r="EMF2" s="515"/>
      <c r="EMG2" s="515"/>
      <c r="EMH2" s="199" t="str">
        <f>BDI!$A$4</f>
        <v>OBRA:</v>
      </c>
      <c r="EMI2" s="515">
        <f>ORCAMENTO!EMJ2</f>
        <v>0</v>
      </c>
      <c r="EMJ2" s="515"/>
      <c r="EMK2" s="515"/>
      <c r="EML2" s="515"/>
      <c r="EMM2" s="199" t="str">
        <f>BDI!$A$4</f>
        <v>OBRA:</v>
      </c>
      <c r="EMN2" s="515">
        <f>ORCAMENTO!EMO2</f>
        <v>0</v>
      </c>
      <c r="EMO2" s="515"/>
      <c r="EMP2" s="515"/>
      <c r="EMQ2" s="515"/>
      <c r="EMR2" s="199" t="str">
        <f>BDI!$A$4</f>
        <v>OBRA:</v>
      </c>
      <c r="EMS2" s="515">
        <f>ORCAMENTO!EMT2</f>
        <v>0</v>
      </c>
      <c r="EMT2" s="515"/>
      <c r="EMU2" s="515"/>
      <c r="EMV2" s="515"/>
      <c r="EMW2" s="199" t="str">
        <f>BDI!$A$4</f>
        <v>OBRA:</v>
      </c>
      <c r="EMX2" s="515">
        <f>ORCAMENTO!EMY2</f>
        <v>0</v>
      </c>
      <c r="EMY2" s="515"/>
      <c r="EMZ2" s="515"/>
      <c r="ENA2" s="515"/>
      <c r="ENB2" s="199" t="str">
        <f>BDI!$A$4</f>
        <v>OBRA:</v>
      </c>
      <c r="ENC2" s="515">
        <f>ORCAMENTO!END2</f>
        <v>0</v>
      </c>
      <c r="END2" s="515"/>
      <c r="ENE2" s="515"/>
      <c r="ENF2" s="515"/>
      <c r="ENG2" s="199" t="str">
        <f>BDI!$A$4</f>
        <v>OBRA:</v>
      </c>
      <c r="ENH2" s="515">
        <f>ORCAMENTO!ENI2</f>
        <v>0</v>
      </c>
      <c r="ENI2" s="515"/>
      <c r="ENJ2" s="515"/>
      <c r="ENK2" s="515"/>
      <c r="ENL2" s="199" t="str">
        <f>BDI!$A$4</f>
        <v>OBRA:</v>
      </c>
      <c r="ENM2" s="515">
        <f>ORCAMENTO!ENN2</f>
        <v>0</v>
      </c>
      <c r="ENN2" s="515"/>
      <c r="ENO2" s="515"/>
      <c r="ENP2" s="515"/>
      <c r="ENQ2" s="199" t="str">
        <f>BDI!$A$4</f>
        <v>OBRA:</v>
      </c>
      <c r="ENR2" s="515">
        <f>ORCAMENTO!ENS2</f>
        <v>0</v>
      </c>
      <c r="ENS2" s="515"/>
      <c r="ENT2" s="515"/>
      <c r="ENU2" s="515"/>
      <c r="ENV2" s="199" t="str">
        <f>BDI!$A$4</f>
        <v>OBRA:</v>
      </c>
      <c r="ENW2" s="515">
        <f>ORCAMENTO!ENX2</f>
        <v>0</v>
      </c>
      <c r="ENX2" s="515"/>
      <c r="ENY2" s="515"/>
      <c r="ENZ2" s="515"/>
      <c r="EOA2" s="199" t="str">
        <f>BDI!$A$4</f>
        <v>OBRA:</v>
      </c>
      <c r="EOB2" s="515">
        <f>ORCAMENTO!EOC2</f>
        <v>0</v>
      </c>
      <c r="EOC2" s="515"/>
      <c r="EOD2" s="515"/>
      <c r="EOE2" s="515"/>
      <c r="EOF2" s="199" t="str">
        <f>BDI!$A$4</f>
        <v>OBRA:</v>
      </c>
      <c r="EOG2" s="515">
        <f>ORCAMENTO!EOH2</f>
        <v>0</v>
      </c>
      <c r="EOH2" s="515"/>
      <c r="EOI2" s="515"/>
      <c r="EOJ2" s="515"/>
      <c r="EOK2" s="199" t="str">
        <f>BDI!$A$4</f>
        <v>OBRA:</v>
      </c>
      <c r="EOL2" s="515">
        <f>ORCAMENTO!EOM2</f>
        <v>0</v>
      </c>
      <c r="EOM2" s="515"/>
      <c r="EON2" s="515"/>
      <c r="EOO2" s="515"/>
      <c r="EOP2" s="199" t="str">
        <f>BDI!$A$4</f>
        <v>OBRA:</v>
      </c>
      <c r="EOQ2" s="515">
        <f>ORCAMENTO!EOR2</f>
        <v>0</v>
      </c>
      <c r="EOR2" s="515"/>
      <c r="EOS2" s="515"/>
      <c r="EOT2" s="515"/>
      <c r="EOU2" s="199" t="str">
        <f>BDI!$A$4</f>
        <v>OBRA:</v>
      </c>
      <c r="EOV2" s="515">
        <f>ORCAMENTO!EOW2</f>
        <v>0</v>
      </c>
      <c r="EOW2" s="515"/>
      <c r="EOX2" s="515"/>
      <c r="EOY2" s="515"/>
      <c r="EOZ2" s="199" t="str">
        <f>BDI!$A$4</f>
        <v>OBRA:</v>
      </c>
      <c r="EPA2" s="515">
        <f>ORCAMENTO!EPB2</f>
        <v>0</v>
      </c>
      <c r="EPB2" s="515"/>
      <c r="EPC2" s="515"/>
      <c r="EPD2" s="515"/>
      <c r="EPE2" s="199" t="str">
        <f>BDI!$A$4</f>
        <v>OBRA:</v>
      </c>
      <c r="EPF2" s="515">
        <f>ORCAMENTO!EPG2</f>
        <v>0</v>
      </c>
      <c r="EPG2" s="515"/>
      <c r="EPH2" s="515"/>
      <c r="EPI2" s="515"/>
      <c r="EPJ2" s="199" t="str">
        <f>BDI!$A$4</f>
        <v>OBRA:</v>
      </c>
      <c r="EPK2" s="515">
        <f>ORCAMENTO!EPL2</f>
        <v>0</v>
      </c>
      <c r="EPL2" s="515"/>
      <c r="EPM2" s="515"/>
      <c r="EPN2" s="515"/>
      <c r="EPO2" s="199" t="str">
        <f>BDI!$A$4</f>
        <v>OBRA:</v>
      </c>
      <c r="EPP2" s="515">
        <f>ORCAMENTO!EPQ2</f>
        <v>0</v>
      </c>
      <c r="EPQ2" s="515"/>
      <c r="EPR2" s="515"/>
      <c r="EPS2" s="515"/>
      <c r="EPT2" s="199" t="str">
        <f>BDI!$A$4</f>
        <v>OBRA:</v>
      </c>
      <c r="EPU2" s="515">
        <f>ORCAMENTO!EPV2</f>
        <v>0</v>
      </c>
      <c r="EPV2" s="515"/>
      <c r="EPW2" s="515"/>
      <c r="EPX2" s="515"/>
      <c r="EPY2" s="199" t="str">
        <f>BDI!$A$4</f>
        <v>OBRA:</v>
      </c>
      <c r="EPZ2" s="515">
        <f>ORCAMENTO!EQA2</f>
        <v>0</v>
      </c>
      <c r="EQA2" s="515"/>
      <c r="EQB2" s="515"/>
      <c r="EQC2" s="515"/>
      <c r="EQD2" s="199" t="str">
        <f>BDI!$A$4</f>
        <v>OBRA:</v>
      </c>
      <c r="EQE2" s="515">
        <f>ORCAMENTO!EQF2</f>
        <v>0</v>
      </c>
      <c r="EQF2" s="515"/>
      <c r="EQG2" s="515"/>
      <c r="EQH2" s="515"/>
      <c r="EQI2" s="199" t="str">
        <f>BDI!$A$4</f>
        <v>OBRA:</v>
      </c>
      <c r="EQJ2" s="515">
        <f>ORCAMENTO!EQK2</f>
        <v>0</v>
      </c>
      <c r="EQK2" s="515"/>
      <c r="EQL2" s="515"/>
      <c r="EQM2" s="515"/>
      <c r="EQN2" s="199" t="str">
        <f>BDI!$A$4</f>
        <v>OBRA:</v>
      </c>
      <c r="EQO2" s="515">
        <f>ORCAMENTO!EQP2</f>
        <v>0</v>
      </c>
      <c r="EQP2" s="515"/>
      <c r="EQQ2" s="515"/>
      <c r="EQR2" s="515"/>
      <c r="EQS2" s="199" t="str">
        <f>BDI!$A$4</f>
        <v>OBRA:</v>
      </c>
      <c r="EQT2" s="515">
        <f>ORCAMENTO!EQU2</f>
        <v>0</v>
      </c>
      <c r="EQU2" s="515"/>
      <c r="EQV2" s="515"/>
      <c r="EQW2" s="515"/>
      <c r="EQX2" s="199" t="str">
        <f>BDI!$A$4</f>
        <v>OBRA:</v>
      </c>
      <c r="EQY2" s="515">
        <f>ORCAMENTO!EQZ2</f>
        <v>0</v>
      </c>
      <c r="EQZ2" s="515"/>
      <c r="ERA2" s="515"/>
      <c r="ERB2" s="515"/>
      <c r="ERC2" s="199" t="str">
        <f>BDI!$A$4</f>
        <v>OBRA:</v>
      </c>
      <c r="ERD2" s="515">
        <f>ORCAMENTO!ERE2</f>
        <v>0</v>
      </c>
      <c r="ERE2" s="515"/>
      <c r="ERF2" s="515"/>
      <c r="ERG2" s="515"/>
      <c r="ERH2" s="199" t="str">
        <f>BDI!$A$4</f>
        <v>OBRA:</v>
      </c>
      <c r="ERI2" s="515">
        <f>ORCAMENTO!ERJ2</f>
        <v>0</v>
      </c>
      <c r="ERJ2" s="515"/>
      <c r="ERK2" s="515"/>
      <c r="ERL2" s="515"/>
      <c r="ERM2" s="199" t="str">
        <f>BDI!$A$4</f>
        <v>OBRA:</v>
      </c>
      <c r="ERN2" s="515">
        <f>ORCAMENTO!ERO2</f>
        <v>0</v>
      </c>
      <c r="ERO2" s="515"/>
      <c r="ERP2" s="515"/>
      <c r="ERQ2" s="515"/>
      <c r="ERR2" s="199" t="str">
        <f>BDI!$A$4</f>
        <v>OBRA:</v>
      </c>
      <c r="ERS2" s="515">
        <f>ORCAMENTO!ERT2</f>
        <v>0</v>
      </c>
      <c r="ERT2" s="515"/>
      <c r="ERU2" s="515"/>
      <c r="ERV2" s="515"/>
      <c r="ERW2" s="199" t="str">
        <f>BDI!$A$4</f>
        <v>OBRA:</v>
      </c>
      <c r="ERX2" s="515">
        <f>ORCAMENTO!ERY2</f>
        <v>0</v>
      </c>
      <c r="ERY2" s="515"/>
      <c r="ERZ2" s="515"/>
      <c r="ESA2" s="515"/>
      <c r="ESB2" s="199" t="str">
        <f>BDI!$A$4</f>
        <v>OBRA:</v>
      </c>
      <c r="ESC2" s="515">
        <f>ORCAMENTO!ESD2</f>
        <v>0</v>
      </c>
      <c r="ESD2" s="515"/>
      <c r="ESE2" s="515"/>
      <c r="ESF2" s="515"/>
      <c r="ESG2" s="199" t="str">
        <f>BDI!$A$4</f>
        <v>OBRA:</v>
      </c>
      <c r="ESH2" s="515">
        <f>ORCAMENTO!ESI2</f>
        <v>0</v>
      </c>
      <c r="ESI2" s="515"/>
      <c r="ESJ2" s="515"/>
      <c r="ESK2" s="515"/>
      <c r="ESL2" s="199" t="str">
        <f>BDI!$A$4</f>
        <v>OBRA:</v>
      </c>
      <c r="ESM2" s="515">
        <f>ORCAMENTO!ESN2</f>
        <v>0</v>
      </c>
      <c r="ESN2" s="515"/>
      <c r="ESO2" s="515"/>
      <c r="ESP2" s="515"/>
      <c r="ESQ2" s="199" t="str">
        <f>BDI!$A$4</f>
        <v>OBRA:</v>
      </c>
      <c r="ESR2" s="515">
        <f>ORCAMENTO!ESS2</f>
        <v>0</v>
      </c>
      <c r="ESS2" s="515"/>
      <c r="EST2" s="515"/>
      <c r="ESU2" s="515"/>
      <c r="ESV2" s="199" t="str">
        <f>BDI!$A$4</f>
        <v>OBRA:</v>
      </c>
      <c r="ESW2" s="515">
        <f>ORCAMENTO!ESX2</f>
        <v>0</v>
      </c>
      <c r="ESX2" s="515"/>
      <c r="ESY2" s="515"/>
      <c r="ESZ2" s="515"/>
      <c r="ETA2" s="199" t="str">
        <f>BDI!$A$4</f>
        <v>OBRA:</v>
      </c>
      <c r="ETB2" s="515">
        <f>ORCAMENTO!ETC2</f>
        <v>0</v>
      </c>
      <c r="ETC2" s="515"/>
      <c r="ETD2" s="515"/>
      <c r="ETE2" s="515"/>
      <c r="ETF2" s="199" t="str">
        <f>BDI!$A$4</f>
        <v>OBRA:</v>
      </c>
      <c r="ETG2" s="515">
        <f>ORCAMENTO!ETH2</f>
        <v>0</v>
      </c>
      <c r="ETH2" s="515"/>
      <c r="ETI2" s="515"/>
      <c r="ETJ2" s="515"/>
      <c r="ETK2" s="199" t="str">
        <f>BDI!$A$4</f>
        <v>OBRA:</v>
      </c>
      <c r="ETL2" s="515">
        <f>ORCAMENTO!ETM2</f>
        <v>0</v>
      </c>
      <c r="ETM2" s="515"/>
      <c r="ETN2" s="515"/>
      <c r="ETO2" s="515"/>
      <c r="ETP2" s="199" t="str">
        <f>BDI!$A$4</f>
        <v>OBRA:</v>
      </c>
      <c r="ETQ2" s="515">
        <f>ORCAMENTO!ETR2</f>
        <v>0</v>
      </c>
      <c r="ETR2" s="515"/>
      <c r="ETS2" s="515"/>
      <c r="ETT2" s="515"/>
      <c r="ETU2" s="199" t="str">
        <f>BDI!$A$4</f>
        <v>OBRA:</v>
      </c>
      <c r="ETV2" s="515">
        <f>ORCAMENTO!ETW2</f>
        <v>0</v>
      </c>
      <c r="ETW2" s="515"/>
      <c r="ETX2" s="515"/>
      <c r="ETY2" s="515"/>
      <c r="ETZ2" s="199" t="str">
        <f>BDI!$A$4</f>
        <v>OBRA:</v>
      </c>
      <c r="EUA2" s="515">
        <f>ORCAMENTO!EUB2</f>
        <v>0</v>
      </c>
      <c r="EUB2" s="515"/>
      <c r="EUC2" s="515"/>
      <c r="EUD2" s="515"/>
      <c r="EUE2" s="199" t="str">
        <f>BDI!$A$4</f>
        <v>OBRA:</v>
      </c>
      <c r="EUF2" s="515">
        <f>ORCAMENTO!EUG2</f>
        <v>0</v>
      </c>
      <c r="EUG2" s="515"/>
      <c r="EUH2" s="515"/>
      <c r="EUI2" s="515"/>
      <c r="EUJ2" s="199" t="str">
        <f>BDI!$A$4</f>
        <v>OBRA:</v>
      </c>
      <c r="EUK2" s="515">
        <f>ORCAMENTO!EUL2</f>
        <v>0</v>
      </c>
      <c r="EUL2" s="515"/>
      <c r="EUM2" s="515"/>
      <c r="EUN2" s="515"/>
      <c r="EUO2" s="199" t="str">
        <f>BDI!$A$4</f>
        <v>OBRA:</v>
      </c>
      <c r="EUP2" s="515">
        <f>ORCAMENTO!EUQ2</f>
        <v>0</v>
      </c>
      <c r="EUQ2" s="515"/>
      <c r="EUR2" s="515"/>
      <c r="EUS2" s="515"/>
      <c r="EUT2" s="199" t="str">
        <f>BDI!$A$4</f>
        <v>OBRA:</v>
      </c>
      <c r="EUU2" s="515">
        <f>ORCAMENTO!EUV2</f>
        <v>0</v>
      </c>
      <c r="EUV2" s="515"/>
      <c r="EUW2" s="515"/>
      <c r="EUX2" s="515"/>
      <c r="EUY2" s="199" t="str">
        <f>BDI!$A$4</f>
        <v>OBRA:</v>
      </c>
      <c r="EUZ2" s="515">
        <f>ORCAMENTO!EVA2</f>
        <v>0</v>
      </c>
      <c r="EVA2" s="515"/>
      <c r="EVB2" s="515"/>
      <c r="EVC2" s="515"/>
      <c r="EVD2" s="199" t="str">
        <f>BDI!$A$4</f>
        <v>OBRA:</v>
      </c>
      <c r="EVE2" s="515">
        <f>ORCAMENTO!EVF2</f>
        <v>0</v>
      </c>
      <c r="EVF2" s="515"/>
      <c r="EVG2" s="515"/>
      <c r="EVH2" s="515"/>
      <c r="EVI2" s="199" t="str">
        <f>BDI!$A$4</f>
        <v>OBRA:</v>
      </c>
      <c r="EVJ2" s="515">
        <f>ORCAMENTO!EVK2</f>
        <v>0</v>
      </c>
      <c r="EVK2" s="515"/>
      <c r="EVL2" s="515"/>
      <c r="EVM2" s="515"/>
      <c r="EVN2" s="199" t="str">
        <f>BDI!$A$4</f>
        <v>OBRA:</v>
      </c>
      <c r="EVO2" s="515">
        <f>ORCAMENTO!EVP2</f>
        <v>0</v>
      </c>
      <c r="EVP2" s="515"/>
      <c r="EVQ2" s="515"/>
      <c r="EVR2" s="515"/>
      <c r="EVS2" s="199" t="str">
        <f>BDI!$A$4</f>
        <v>OBRA:</v>
      </c>
      <c r="EVT2" s="515">
        <f>ORCAMENTO!EVU2</f>
        <v>0</v>
      </c>
      <c r="EVU2" s="515"/>
      <c r="EVV2" s="515"/>
      <c r="EVW2" s="515"/>
      <c r="EVX2" s="199" t="str">
        <f>BDI!$A$4</f>
        <v>OBRA:</v>
      </c>
      <c r="EVY2" s="515">
        <f>ORCAMENTO!EVZ2</f>
        <v>0</v>
      </c>
      <c r="EVZ2" s="515"/>
      <c r="EWA2" s="515"/>
      <c r="EWB2" s="515"/>
      <c r="EWC2" s="199" t="str">
        <f>BDI!$A$4</f>
        <v>OBRA:</v>
      </c>
      <c r="EWD2" s="515">
        <f>ORCAMENTO!EWE2</f>
        <v>0</v>
      </c>
      <c r="EWE2" s="515"/>
      <c r="EWF2" s="515"/>
      <c r="EWG2" s="515"/>
      <c r="EWH2" s="199" t="str">
        <f>BDI!$A$4</f>
        <v>OBRA:</v>
      </c>
      <c r="EWI2" s="515">
        <f>ORCAMENTO!EWJ2</f>
        <v>0</v>
      </c>
      <c r="EWJ2" s="515"/>
      <c r="EWK2" s="515"/>
      <c r="EWL2" s="515"/>
      <c r="EWM2" s="199" t="str">
        <f>BDI!$A$4</f>
        <v>OBRA:</v>
      </c>
      <c r="EWN2" s="515">
        <f>ORCAMENTO!EWO2</f>
        <v>0</v>
      </c>
      <c r="EWO2" s="515"/>
      <c r="EWP2" s="515"/>
      <c r="EWQ2" s="515"/>
      <c r="EWR2" s="199" t="str">
        <f>BDI!$A$4</f>
        <v>OBRA:</v>
      </c>
      <c r="EWS2" s="515">
        <f>ORCAMENTO!EWT2</f>
        <v>0</v>
      </c>
      <c r="EWT2" s="515"/>
      <c r="EWU2" s="515"/>
      <c r="EWV2" s="515"/>
      <c r="EWW2" s="199" t="str">
        <f>BDI!$A$4</f>
        <v>OBRA:</v>
      </c>
      <c r="EWX2" s="515">
        <f>ORCAMENTO!EWY2</f>
        <v>0</v>
      </c>
      <c r="EWY2" s="515"/>
      <c r="EWZ2" s="515"/>
      <c r="EXA2" s="515"/>
      <c r="EXB2" s="199" t="str">
        <f>BDI!$A$4</f>
        <v>OBRA:</v>
      </c>
      <c r="EXC2" s="515">
        <f>ORCAMENTO!EXD2</f>
        <v>0</v>
      </c>
      <c r="EXD2" s="515"/>
      <c r="EXE2" s="515"/>
      <c r="EXF2" s="515"/>
      <c r="EXG2" s="199" t="str">
        <f>BDI!$A$4</f>
        <v>OBRA:</v>
      </c>
      <c r="EXH2" s="515">
        <f>ORCAMENTO!EXI2</f>
        <v>0</v>
      </c>
      <c r="EXI2" s="515"/>
      <c r="EXJ2" s="515"/>
      <c r="EXK2" s="515"/>
      <c r="EXL2" s="199" t="str">
        <f>BDI!$A$4</f>
        <v>OBRA:</v>
      </c>
      <c r="EXM2" s="515">
        <f>ORCAMENTO!EXN2</f>
        <v>0</v>
      </c>
      <c r="EXN2" s="515"/>
      <c r="EXO2" s="515"/>
      <c r="EXP2" s="515"/>
      <c r="EXQ2" s="199" t="str">
        <f>BDI!$A$4</f>
        <v>OBRA:</v>
      </c>
      <c r="EXR2" s="515">
        <f>ORCAMENTO!EXS2</f>
        <v>0</v>
      </c>
      <c r="EXS2" s="515"/>
      <c r="EXT2" s="515"/>
      <c r="EXU2" s="515"/>
      <c r="EXV2" s="199" t="str">
        <f>BDI!$A$4</f>
        <v>OBRA:</v>
      </c>
      <c r="EXW2" s="515">
        <f>ORCAMENTO!EXX2</f>
        <v>0</v>
      </c>
      <c r="EXX2" s="515"/>
      <c r="EXY2" s="515"/>
      <c r="EXZ2" s="515"/>
      <c r="EYA2" s="199" t="str">
        <f>BDI!$A$4</f>
        <v>OBRA:</v>
      </c>
      <c r="EYB2" s="515">
        <f>ORCAMENTO!EYC2</f>
        <v>0</v>
      </c>
      <c r="EYC2" s="515"/>
      <c r="EYD2" s="515"/>
      <c r="EYE2" s="515"/>
      <c r="EYF2" s="199" t="str">
        <f>BDI!$A$4</f>
        <v>OBRA:</v>
      </c>
      <c r="EYG2" s="515">
        <f>ORCAMENTO!EYH2</f>
        <v>0</v>
      </c>
      <c r="EYH2" s="515"/>
      <c r="EYI2" s="515"/>
      <c r="EYJ2" s="515"/>
      <c r="EYK2" s="199" t="str">
        <f>BDI!$A$4</f>
        <v>OBRA:</v>
      </c>
      <c r="EYL2" s="515">
        <f>ORCAMENTO!EYM2</f>
        <v>0</v>
      </c>
      <c r="EYM2" s="515"/>
      <c r="EYN2" s="515"/>
      <c r="EYO2" s="515"/>
      <c r="EYP2" s="199" t="str">
        <f>BDI!$A$4</f>
        <v>OBRA:</v>
      </c>
      <c r="EYQ2" s="515">
        <f>ORCAMENTO!EYR2</f>
        <v>0</v>
      </c>
      <c r="EYR2" s="515"/>
      <c r="EYS2" s="515"/>
      <c r="EYT2" s="515"/>
      <c r="EYU2" s="199" t="str">
        <f>BDI!$A$4</f>
        <v>OBRA:</v>
      </c>
      <c r="EYV2" s="515">
        <f>ORCAMENTO!EYW2</f>
        <v>0</v>
      </c>
      <c r="EYW2" s="515"/>
      <c r="EYX2" s="515"/>
      <c r="EYY2" s="515"/>
      <c r="EYZ2" s="199" t="str">
        <f>BDI!$A$4</f>
        <v>OBRA:</v>
      </c>
      <c r="EZA2" s="515">
        <f>ORCAMENTO!EZB2</f>
        <v>0</v>
      </c>
      <c r="EZB2" s="515"/>
      <c r="EZC2" s="515"/>
      <c r="EZD2" s="515"/>
      <c r="EZE2" s="199" t="str">
        <f>BDI!$A$4</f>
        <v>OBRA:</v>
      </c>
      <c r="EZF2" s="515">
        <f>ORCAMENTO!EZG2</f>
        <v>0</v>
      </c>
      <c r="EZG2" s="515"/>
      <c r="EZH2" s="515"/>
      <c r="EZI2" s="515"/>
      <c r="EZJ2" s="199" t="str">
        <f>BDI!$A$4</f>
        <v>OBRA:</v>
      </c>
      <c r="EZK2" s="515">
        <f>ORCAMENTO!EZL2</f>
        <v>0</v>
      </c>
      <c r="EZL2" s="515"/>
      <c r="EZM2" s="515"/>
      <c r="EZN2" s="515"/>
      <c r="EZO2" s="199" t="str">
        <f>BDI!$A$4</f>
        <v>OBRA:</v>
      </c>
      <c r="EZP2" s="515">
        <f>ORCAMENTO!EZQ2</f>
        <v>0</v>
      </c>
      <c r="EZQ2" s="515"/>
      <c r="EZR2" s="515"/>
      <c r="EZS2" s="515"/>
      <c r="EZT2" s="199" t="str">
        <f>BDI!$A$4</f>
        <v>OBRA:</v>
      </c>
      <c r="EZU2" s="515">
        <f>ORCAMENTO!EZV2</f>
        <v>0</v>
      </c>
      <c r="EZV2" s="515"/>
      <c r="EZW2" s="515"/>
      <c r="EZX2" s="515"/>
      <c r="EZY2" s="199" t="str">
        <f>BDI!$A$4</f>
        <v>OBRA:</v>
      </c>
      <c r="EZZ2" s="515">
        <f>ORCAMENTO!FAA2</f>
        <v>0</v>
      </c>
      <c r="FAA2" s="515"/>
      <c r="FAB2" s="515"/>
      <c r="FAC2" s="515"/>
      <c r="FAD2" s="199" t="str">
        <f>BDI!$A$4</f>
        <v>OBRA:</v>
      </c>
      <c r="FAE2" s="515">
        <f>ORCAMENTO!FAF2</f>
        <v>0</v>
      </c>
      <c r="FAF2" s="515"/>
      <c r="FAG2" s="515"/>
      <c r="FAH2" s="515"/>
      <c r="FAI2" s="199" t="str">
        <f>BDI!$A$4</f>
        <v>OBRA:</v>
      </c>
      <c r="FAJ2" s="515">
        <f>ORCAMENTO!FAK2</f>
        <v>0</v>
      </c>
      <c r="FAK2" s="515"/>
      <c r="FAL2" s="515"/>
      <c r="FAM2" s="515"/>
      <c r="FAN2" s="199" t="str">
        <f>BDI!$A$4</f>
        <v>OBRA:</v>
      </c>
      <c r="FAO2" s="515">
        <f>ORCAMENTO!FAP2</f>
        <v>0</v>
      </c>
      <c r="FAP2" s="515"/>
      <c r="FAQ2" s="515"/>
      <c r="FAR2" s="515"/>
      <c r="FAS2" s="199" t="str">
        <f>BDI!$A$4</f>
        <v>OBRA:</v>
      </c>
      <c r="FAT2" s="515">
        <f>ORCAMENTO!FAU2</f>
        <v>0</v>
      </c>
      <c r="FAU2" s="515"/>
      <c r="FAV2" s="515"/>
      <c r="FAW2" s="515"/>
      <c r="FAX2" s="199" t="str">
        <f>BDI!$A$4</f>
        <v>OBRA:</v>
      </c>
      <c r="FAY2" s="515">
        <f>ORCAMENTO!FAZ2</f>
        <v>0</v>
      </c>
      <c r="FAZ2" s="515"/>
      <c r="FBA2" s="515"/>
      <c r="FBB2" s="515"/>
      <c r="FBC2" s="199" t="str">
        <f>BDI!$A$4</f>
        <v>OBRA:</v>
      </c>
      <c r="FBD2" s="515">
        <f>ORCAMENTO!FBE2</f>
        <v>0</v>
      </c>
      <c r="FBE2" s="515"/>
      <c r="FBF2" s="515"/>
      <c r="FBG2" s="515"/>
      <c r="FBH2" s="199" t="str">
        <f>BDI!$A$4</f>
        <v>OBRA:</v>
      </c>
      <c r="FBI2" s="515">
        <f>ORCAMENTO!FBJ2</f>
        <v>0</v>
      </c>
      <c r="FBJ2" s="515"/>
      <c r="FBK2" s="515"/>
      <c r="FBL2" s="515"/>
      <c r="FBM2" s="199" t="str">
        <f>BDI!$A$4</f>
        <v>OBRA:</v>
      </c>
      <c r="FBN2" s="515">
        <f>ORCAMENTO!FBO2</f>
        <v>0</v>
      </c>
      <c r="FBO2" s="515"/>
      <c r="FBP2" s="515"/>
      <c r="FBQ2" s="515"/>
      <c r="FBR2" s="199" t="str">
        <f>BDI!$A$4</f>
        <v>OBRA:</v>
      </c>
      <c r="FBS2" s="515">
        <f>ORCAMENTO!FBT2</f>
        <v>0</v>
      </c>
      <c r="FBT2" s="515"/>
      <c r="FBU2" s="515"/>
      <c r="FBV2" s="515"/>
      <c r="FBW2" s="199" t="str">
        <f>BDI!$A$4</f>
        <v>OBRA:</v>
      </c>
      <c r="FBX2" s="515">
        <f>ORCAMENTO!FBY2</f>
        <v>0</v>
      </c>
      <c r="FBY2" s="515"/>
      <c r="FBZ2" s="515"/>
      <c r="FCA2" s="515"/>
      <c r="FCB2" s="199" t="str">
        <f>BDI!$A$4</f>
        <v>OBRA:</v>
      </c>
      <c r="FCC2" s="515">
        <f>ORCAMENTO!FCD2</f>
        <v>0</v>
      </c>
      <c r="FCD2" s="515"/>
      <c r="FCE2" s="515"/>
      <c r="FCF2" s="515"/>
      <c r="FCG2" s="199" t="str">
        <f>BDI!$A$4</f>
        <v>OBRA:</v>
      </c>
      <c r="FCH2" s="515">
        <f>ORCAMENTO!FCI2</f>
        <v>0</v>
      </c>
      <c r="FCI2" s="515"/>
      <c r="FCJ2" s="515"/>
      <c r="FCK2" s="515"/>
      <c r="FCL2" s="199" t="str">
        <f>BDI!$A$4</f>
        <v>OBRA:</v>
      </c>
      <c r="FCM2" s="515">
        <f>ORCAMENTO!FCN2</f>
        <v>0</v>
      </c>
      <c r="FCN2" s="515"/>
      <c r="FCO2" s="515"/>
      <c r="FCP2" s="515"/>
      <c r="FCQ2" s="199" t="str">
        <f>BDI!$A$4</f>
        <v>OBRA:</v>
      </c>
      <c r="FCR2" s="515">
        <f>ORCAMENTO!FCS2</f>
        <v>0</v>
      </c>
      <c r="FCS2" s="515"/>
      <c r="FCT2" s="515"/>
      <c r="FCU2" s="515"/>
      <c r="FCV2" s="199" t="str">
        <f>BDI!$A$4</f>
        <v>OBRA:</v>
      </c>
      <c r="FCW2" s="515">
        <f>ORCAMENTO!FCX2</f>
        <v>0</v>
      </c>
      <c r="FCX2" s="515"/>
      <c r="FCY2" s="515"/>
      <c r="FCZ2" s="515"/>
      <c r="FDA2" s="199" t="str">
        <f>BDI!$A$4</f>
        <v>OBRA:</v>
      </c>
      <c r="FDB2" s="515">
        <f>ORCAMENTO!FDC2</f>
        <v>0</v>
      </c>
      <c r="FDC2" s="515"/>
      <c r="FDD2" s="515"/>
      <c r="FDE2" s="515"/>
      <c r="FDF2" s="199" t="str">
        <f>BDI!$A$4</f>
        <v>OBRA:</v>
      </c>
      <c r="FDG2" s="515">
        <f>ORCAMENTO!FDH2</f>
        <v>0</v>
      </c>
      <c r="FDH2" s="515"/>
      <c r="FDI2" s="515"/>
      <c r="FDJ2" s="515"/>
      <c r="FDK2" s="199" t="str">
        <f>BDI!$A$4</f>
        <v>OBRA:</v>
      </c>
      <c r="FDL2" s="515">
        <f>ORCAMENTO!FDM2</f>
        <v>0</v>
      </c>
      <c r="FDM2" s="515"/>
      <c r="FDN2" s="515"/>
      <c r="FDO2" s="515"/>
      <c r="FDP2" s="199" t="str">
        <f>BDI!$A$4</f>
        <v>OBRA:</v>
      </c>
      <c r="FDQ2" s="515">
        <f>ORCAMENTO!FDR2</f>
        <v>0</v>
      </c>
      <c r="FDR2" s="515"/>
      <c r="FDS2" s="515"/>
      <c r="FDT2" s="515"/>
      <c r="FDU2" s="199" t="str">
        <f>BDI!$A$4</f>
        <v>OBRA:</v>
      </c>
      <c r="FDV2" s="515">
        <f>ORCAMENTO!FDW2</f>
        <v>0</v>
      </c>
      <c r="FDW2" s="515"/>
      <c r="FDX2" s="515"/>
      <c r="FDY2" s="515"/>
      <c r="FDZ2" s="199" t="str">
        <f>BDI!$A$4</f>
        <v>OBRA:</v>
      </c>
      <c r="FEA2" s="515">
        <f>ORCAMENTO!FEB2</f>
        <v>0</v>
      </c>
      <c r="FEB2" s="515"/>
      <c r="FEC2" s="515"/>
      <c r="FED2" s="515"/>
      <c r="FEE2" s="199" t="str">
        <f>BDI!$A$4</f>
        <v>OBRA:</v>
      </c>
      <c r="FEF2" s="515">
        <f>ORCAMENTO!FEG2</f>
        <v>0</v>
      </c>
      <c r="FEG2" s="515"/>
      <c r="FEH2" s="515"/>
      <c r="FEI2" s="515"/>
      <c r="FEJ2" s="199" t="str">
        <f>BDI!$A$4</f>
        <v>OBRA:</v>
      </c>
      <c r="FEK2" s="515">
        <f>ORCAMENTO!FEL2</f>
        <v>0</v>
      </c>
      <c r="FEL2" s="515"/>
      <c r="FEM2" s="515"/>
      <c r="FEN2" s="515"/>
      <c r="FEO2" s="199" t="str">
        <f>BDI!$A$4</f>
        <v>OBRA:</v>
      </c>
      <c r="FEP2" s="515">
        <f>ORCAMENTO!FEQ2</f>
        <v>0</v>
      </c>
      <c r="FEQ2" s="515"/>
      <c r="FER2" s="515"/>
      <c r="FES2" s="515"/>
      <c r="FET2" s="199" t="str">
        <f>BDI!$A$4</f>
        <v>OBRA:</v>
      </c>
      <c r="FEU2" s="515">
        <f>ORCAMENTO!FEV2</f>
        <v>0</v>
      </c>
      <c r="FEV2" s="515"/>
      <c r="FEW2" s="515"/>
      <c r="FEX2" s="515"/>
      <c r="FEY2" s="199" t="str">
        <f>BDI!$A$4</f>
        <v>OBRA:</v>
      </c>
      <c r="FEZ2" s="515">
        <f>ORCAMENTO!FFA2</f>
        <v>0</v>
      </c>
      <c r="FFA2" s="515"/>
      <c r="FFB2" s="515"/>
      <c r="FFC2" s="515"/>
      <c r="FFD2" s="199" t="str">
        <f>BDI!$A$4</f>
        <v>OBRA:</v>
      </c>
      <c r="FFE2" s="515">
        <f>ORCAMENTO!FFF2</f>
        <v>0</v>
      </c>
      <c r="FFF2" s="515"/>
      <c r="FFG2" s="515"/>
      <c r="FFH2" s="515"/>
      <c r="FFI2" s="199" t="str">
        <f>BDI!$A$4</f>
        <v>OBRA:</v>
      </c>
      <c r="FFJ2" s="515">
        <f>ORCAMENTO!FFK2</f>
        <v>0</v>
      </c>
      <c r="FFK2" s="515"/>
      <c r="FFL2" s="515"/>
      <c r="FFM2" s="515"/>
      <c r="FFN2" s="199" t="str">
        <f>BDI!$A$4</f>
        <v>OBRA:</v>
      </c>
      <c r="FFO2" s="515">
        <f>ORCAMENTO!FFP2</f>
        <v>0</v>
      </c>
      <c r="FFP2" s="515"/>
      <c r="FFQ2" s="515"/>
      <c r="FFR2" s="515"/>
      <c r="FFS2" s="199" t="str">
        <f>BDI!$A$4</f>
        <v>OBRA:</v>
      </c>
      <c r="FFT2" s="515">
        <f>ORCAMENTO!FFU2</f>
        <v>0</v>
      </c>
      <c r="FFU2" s="515"/>
      <c r="FFV2" s="515"/>
      <c r="FFW2" s="515"/>
      <c r="FFX2" s="199" t="str">
        <f>BDI!$A$4</f>
        <v>OBRA:</v>
      </c>
      <c r="FFY2" s="515">
        <f>ORCAMENTO!FFZ2</f>
        <v>0</v>
      </c>
      <c r="FFZ2" s="515"/>
      <c r="FGA2" s="515"/>
      <c r="FGB2" s="515"/>
      <c r="FGC2" s="199" t="str">
        <f>BDI!$A$4</f>
        <v>OBRA:</v>
      </c>
      <c r="FGD2" s="515">
        <f>ORCAMENTO!FGE2</f>
        <v>0</v>
      </c>
      <c r="FGE2" s="515"/>
      <c r="FGF2" s="515"/>
      <c r="FGG2" s="515"/>
      <c r="FGH2" s="199" t="str">
        <f>BDI!$A$4</f>
        <v>OBRA:</v>
      </c>
      <c r="FGI2" s="515">
        <f>ORCAMENTO!FGJ2</f>
        <v>0</v>
      </c>
      <c r="FGJ2" s="515"/>
      <c r="FGK2" s="515"/>
      <c r="FGL2" s="515"/>
      <c r="FGM2" s="199" t="str">
        <f>BDI!$A$4</f>
        <v>OBRA:</v>
      </c>
      <c r="FGN2" s="515">
        <f>ORCAMENTO!FGO2</f>
        <v>0</v>
      </c>
      <c r="FGO2" s="515"/>
      <c r="FGP2" s="515"/>
      <c r="FGQ2" s="515"/>
      <c r="FGR2" s="199" t="str">
        <f>BDI!$A$4</f>
        <v>OBRA:</v>
      </c>
      <c r="FGS2" s="515">
        <f>ORCAMENTO!FGT2</f>
        <v>0</v>
      </c>
      <c r="FGT2" s="515"/>
      <c r="FGU2" s="515"/>
      <c r="FGV2" s="515"/>
      <c r="FGW2" s="199" t="str">
        <f>BDI!$A$4</f>
        <v>OBRA:</v>
      </c>
      <c r="FGX2" s="515">
        <f>ORCAMENTO!FGY2</f>
        <v>0</v>
      </c>
      <c r="FGY2" s="515"/>
      <c r="FGZ2" s="515"/>
      <c r="FHA2" s="515"/>
      <c r="FHB2" s="199" t="str">
        <f>BDI!$A$4</f>
        <v>OBRA:</v>
      </c>
      <c r="FHC2" s="515">
        <f>ORCAMENTO!FHD2</f>
        <v>0</v>
      </c>
      <c r="FHD2" s="515"/>
      <c r="FHE2" s="515"/>
      <c r="FHF2" s="515"/>
      <c r="FHG2" s="199" t="str">
        <f>BDI!$A$4</f>
        <v>OBRA:</v>
      </c>
      <c r="FHH2" s="515">
        <f>ORCAMENTO!FHI2</f>
        <v>0</v>
      </c>
      <c r="FHI2" s="515"/>
      <c r="FHJ2" s="515"/>
      <c r="FHK2" s="515"/>
      <c r="FHL2" s="199" t="str">
        <f>BDI!$A$4</f>
        <v>OBRA:</v>
      </c>
      <c r="FHM2" s="515">
        <f>ORCAMENTO!FHN2</f>
        <v>0</v>
      </c>
      <c r="FHN2" s="515"/>
      <c r="FHO2" s="515"/>
      <c r="FHP2" s="515"/>
      <c r="FHQ2" s="199" t="str">
        <f>BDI!$A$4</f>
        <v>OBRA:</v>
      </c>
      <c r="FHR2" s="515">
        <f>ORCAMENTO!FHS2</f>
        <v>0</v>
      </c>
      <c r="FHS2" s="515"/>
      <c r="FHT2" s="515"/>
      <c r="FHU2" s="515"/>
      <c r="FHV2" s="199" t="str">
        <f>BDI!$A$4</f>
        <v>OBRA:</v>
      </c>
      <c r="FHW2" s="515">
        <f>ORCAMENTO!FHX2</f>
        <v>0</v>
      </c>
      <c r="FHX2" s="515"/>
      <c r="FHY2" s="515"/>
      <c r="FHZ2" s="515"/>
      <c r="FIA2" s="199" t="str">
        <f>BDI!$A$4</f>
        <v>OBRA:</v>
      </c>
      <c r="FIB2" s="515">
        <f>ORCAMENTO!FIC2</f>
        <v>0</v>
      </c>
      <c r="FIC2" s="515"/>
      <c r="FID2" s="515"/>
      <c r="FIE2" s="515"/>
      <c r="FIF2" s="199" t="str">
        <f>BDI!$A$4</f>
        <v>OBRA:</v>
      </c>
      <c r="FIG2" s="515">
        <f>ORCAMENTO!FIH2</f>
        <v>0</v>
      </c>
      <c r="FIH2" s="515"/>
      <c r="FII2" s="515"/>
      <c r="FIJ2" s="515"/>
      <c r="FIK2" s="199" t="str">
        <f>BDI!$A$4</f>
        <v>OBRA:</v>
      </c>
      <c r="FIL2" s="515">
        <f>ORCAMENTO!FIM2</f>
        <v>0</v>
      </c>
      <c r="FIM2" s="515"/>
      <c r="FIN2" s="515"/>
      <c r="FIO2" s="515"/>
      <c r="FIP2" s="199" t="str">
        <f>BDI!$A$4</f>
        <v>OBRA:</v>
      </c>
      <c r="FIQ2" s="515">
        <f>ORCAMENTO!FIR2</f>
        <v>0</v>
      </c>
      <c r="FIR2" s="515"/>
      <c r="FIS2" s="515"/>
      <c r="FIT2" s="515"/>
      <c r="FIU2" s="199" t="str">
        <f>BDI!$A$4</f>
        <v>OBRA:</v>
      </c>
      <c r="FIV2" s="515">
        <f>ORCAMENTO!FIW2</f>
        <v>0</v>
      </c>
      <c r="FIW2" s="515"/>
      <c r="FIX2" s="515"/>
      <c r="FIY2" s="515"/>
      <c r="FIZ2" s="199" t="str">
        <f>BDI!$A$4</f>
        <v>OBRA:</v>
      </c>
      <c r="FJA2" s="515">
        <f>ORCAMENTO!FJB2</f>
        <v>0</v>
      </c>
      <c r="FJB2" s="515"/>
      <c r="FJC2" s="515"/>
      <c r="FJD2" s="515"/>
      <c r="FJE2" s="199" t="str">
        <f>BDI!$A$4</f>
        <v>OBRA:</v>
      </c>
      <c r="FJF2" s="515">
        <f>ORCAMENTO!FJG2</f>
        <v>0</v>
      </c>
      <c r="FJG2" s="515"/>
      <c r="FJH2" s="515"/>
      <c r="FJI2" s="515"/>
      <c r="FJJ2" s="199" t="str">
        <f>BDI!$A$4</f>
        <v>OBRA:</v>
      </c>
      <c r="FJK2" s="515">
        <f>ORCAMENTO!FJL2</f>
        <v>0</v>
      </c>
      <c r="FJL2" s="515"/>
      <c r="FJM2" s="515"/>
      <c r="FJN2" s="515"/>
      <c r="FJO2" s="199" t="str">
        <f>BDI!$A$4</f>
        <v>OBRA:</v>
      </c>
      <c r="FJP2" s="515">
        <f>ORCAMENTO!FJQ2</f>
        <v>0</v>
      </c>
      <c r="FJQ2" s="515"/>
      <c r="FJR2" s="515"/>
      <c r="FJS2" s="515"/>
      <c r="FJT2" s="199" t="str">
        <f>BDI!$A$4</f>
        <v>OBRA:</v>
      </c>
      <c r="FJU2" s="515">
        <f>ORCAMENTO!FJV2</f>
        <v>0</v>
      </c>
      <c r="FJV2" s="515"/>
      <c r="FJW2" s="515"/>
      <c r="FJX2" s="515"/>
      <c r="FJY2" s="199" t="str">
        <f>BDI!$A$4</f>
        <v>OBRA:</v>
      </c>
      <c r="FJZ2" s="515">
        <f>ORCAMENTO!FKA2</f>
        <v>0</v>
      </c>
      <c r="FKA2" s="515"/>
      <c r="FKB2" s="515"/>
      <c r="FKC2" s="515"/>
      <c r="FKD2" s="199" t="str">
        <f>BDI!$A$4</f>
        <v>OBRA:</v>
      </c>
      <c r="FKE2" s="515">
        <f>ORCAMENTO!FKF2</f>
        <v>0</v>
      </c>
      <c r="FKF2" s="515"/>
      <c r="FKG2" s="515"/>
      <c r="FKH2" s="515"/>
      <c r="FKI2" s="199" t="str">
        <f>BDI!$A$4</f>
        <v>OBRA:</v>
      </c>
      <c r="FKJ2" s="515">
        <f>ORCAMENTO!FKK2</f>
        <v>0</v>
      </c>
      <c r="FKK2" s="515"/>
      <c r="FKL2" s="515"/>
      <c r="FKM2" s="515"/>
      <c r="FKN2" s="199" t="str">
        <f>BDI!$A$4</f>
        <v>OBRA:</v>
      </c>
      <c r="FKO2" s="515">
        <f>ORCAMENTO!FKP2</f>
        <v>0</v>
      </c>
      <c r="FKP2" s="515"/>
      <c r="FKQ2" s="515"/>
      <c r="FKR2" s="515"/>
      <c r="FKS2" s="199" t="str">
        <f>BDI!$A$4</f>
        <v>OBRA:</v>
      </c>
      <c r="FKT2" s="515">
        <f>ORCAMENTO!FKU2</f>
        <v>0</v>
      </c>
      <c r="FKU2" s="515"/>
      <c r="FKV2" s="515"/>
      <c r="FKW2" s="515"/>
      <c r="FKX2" s="199" t="str">
        <f>BDI!$A$4</f>
        <v>OBRA:</v>
      </c>
      <c r="FKY2" s="515">
        <f>ORCAMENTO!FKZ2</f>
        <v>0</v>
      </c>
      <c r="FKZ2" s="515"/>
      <c r="FLA2" s="515"/>
      <c r="FLB2" s="515"/>
      <c r="FLC2" s="199" t="str">
        <f>BDI!$A$4</f>
        <v>OBRA:</v>
      </c>
      <c r="FLD2" s="515">
        <f>ORCAMENTO!FLE2</f>
        <v>0</v>
      </c>
      <c r="FLE2" s="515"/>
      <c r="FLF2" s="515"/>
      <c r="FLG2" s="515"/>
      <c r="FLH2" s="199" t="str">
        <f>BDI!$A$4</f>
        <v>OBRA:</v>
      </c>
      <c r="FLI2" s="515">
        <f>ORCAMENTO!FLJ2</f>
        <v>0</v>
      </c>
      <c r="FLJ2" s="515"/>
      <c r="FLK2" s="515"/>
      <c r="FLL2" s="515"/>
      <c r="FLM2" s="199" t="str">
        <f>BDI!$A$4</f>
        <v>OBRA:</v>
      </c>
      <c r="FLN2" s="515">
        <f>ORCAMENTO!FLO2</f>
        <v>0</v>
      </c>
      <c r="FLO2" s="515"/>
      <c r="FLP2" s="515"/>
      <c r="FLQ2" s="515"/>
      <c r="FLR2" s="199" t="str">
        <f>BDI!$A$4</f>
        <v>OBRA:</v>
      </c>
      <c r="FLS2" s="515">
        <f>ORCAMENTO!FLT2</f>
        <v>0</v>
      </c>
      <c r="FLT2" s="515"/>
      <c r="FLU2" s="515"/>
      <c r="FLV2" s="515"/>
      <c r="FLW2" s="199" t="str">
        <f>BDI!$A$4</f>
        <v>OBRA:</v>
      </c>
      <c r="FLX2" s="515">
        <f>ORCAMENTO!FLY2</f>
        <v>0</v>
      </c>
      <c r="FLY2" s="515"/>
      <c r="FLZ2" s="515"/>
      <c r="FMA2" s="515"/>
      <c r="FMB2" s="199" t="str">
        <f>BDI!$A$4</f>
        <v>OBRA:</v>
      </c>
      <c r="FMC2" s="515">
        <f>ORCAMENTO!FMD2</f>
        <v>0</v>
      </c>
      <c r="FMD2" s="515"/>
      <c r="FME2" s="515"/>
      <c r="FMF2" s="515"/>
      <c r="FMG2" s="199" t="str">
        <f>BDI!$A$4</f>
        <v>OBRA:</v>
      </c>
      <c r="FMH2" s="515">
        <f>ORCAMENTO!FMI2</f>
        <v>0</v>
      </c>
      <c r="FMI2" s="515"/>
      <c r="FMJ2" s="515"/>
      <c r="FMK2" s="515"/>
      <c r="FML2" s="199" t="str">
        <f>BDI!$A$4</f>
        <v>OBRA:</v>
      </c>
      <c r="FMM2" s="515">
        <f>ORCAMENTO!FMN2</f>
        <v>0</v>
      </c>
      <c r="FMN2" s="515"/>
      <c r="FMO2" s="515"/>
      <c r="FMP2" s="515"/>
      <c r="FMQ2" s="199" t="str">
        <f>BDI!$A$4</f>
        <v>OBRA:</v>
      </c>
      <c r="FMR2" s="515">
        <f>ORCAMENTO!FMS2</f>
        <v>0</v>
      </c>
      <c r="FMS2" s="515"/>
      <c r="FMT2" s="515"/>
      <c r="FMU2" s="515"/>
      <c r="FMV2" s="199" t="str">
        <f>BDI!$A$4</f>
        <v>OBRA:</v>
      </c>
      <c r="FMW2" s="515">
        <f>ORCAMENTO!FMX2</f>
        <v>0</v>
      </c>
      <c r="FMX2" s="515"/>
      <c r="FMY2" s="515"/>
      <c r="FMZ2" s="515"/>
      <c r="FNA2" s="199" t="str">
        <f>BDI!$A$4</f>
        <v>OBRA:</v>
      </c>
      <c r="FNB2" s="515">
        <f>ORCAMENTO!FNC2</f>
        <v>0</v>
      </c>
      <c r="FNC2" s="515"/>
      <c r="FND2" s="515"/>
      <c r="FNE2" s="515"/>
      <c r="FNF2" s="199" t="str">
        <f>BDI!$A$4</f>
        <v>OBRA:</v>
      </c>
      <c r="FNG2" s="515">
        <f>ORCAMENTO!FNH2</f>
        <v>0</v>
      </c>
      <c r="FNH2" s="515"/>
      <c r="FNI2" s="515"/>
      <c r="FNJ2" s="515"/>
      <c r="FNK2" s="199" t="str">
        <f>BDI!$A$4</f>
        <v>OBRA:</v>
      </c>
      <c r="FNL2" s="515">
        <f>ORCAMENTO!FNM2</f>
        <v>0</v>
      </c>
      <c r="FNM2" s="515"/>
      <c r="FNN2" s="515"/>
      <c r="FNO2" s="515"/>
      <c r="FNP2" s="199" t="str">
        <f>BDI!$A$4</f>
        <v>OBRA:</v>
      </c>
      <c r="FNQ2" s="515">
        <f>ORCAMENTO!FNR2</f>
        <v>0</v>
      </c>
      <c r="FNR2" s="515"/>
      <c r="FNS2" s="515"/>
      <c r="FNT2" s="515"/>
      <c r="FNU2" s="199" t="str">
        <f>BDI!$A$4</f>
        <v>OBRA:</v>
      </c>
      <c r="FNV2" s="515">
        <f>ORCAMENTO!FNW2</f>
        <v>0</v>
      </c>
      <c r="FNW2" s="515"/>
      <c r="FNX2" s="515"/>
      <c r="FNY2" s="515"/>
      <c r="FNZ2" s="199" t="str">
        <f>BDI!$A$4</f>
        <v>OBRA:</v>
      </c>
      <c r="FOA2" s="515">
        <f>ORCAMENTO!FOB2</f>
        <v>0</v>
      </c>
      <c r="FOB2" s="515"/>
      <c r="FOC2" s="515"/>
      <c r="FOD2" s="515"/>
      <c r="FOE2" s="199" t="str">
        <f>BDI!$A$4</f>
        <v>OBRA:</v>
      </c>
      <c r="FOF2" s="515">
        <f>ORCAMENTO!FOG2</f>
        <v>0</v>
      </c>
      <c r="FOG2" s="515"/>
      <c r="FOH2" s="515"/>
      <c r="FOI2" s="515"/>
      <c r="FOJ2" s="199" t="str">
        <f>BDI!$A$4</f>
        <v>OBRA:</v>
      </c>
      <c r="FOK2" s="515">
        <f>ORCAMENTO!FOL2</f>
        <v>0</v>
      </c>
      <c r="FOL2" s="515"/>
      <c r="FOM2" s="515"/>
      <c r="FON2" s="515"/>
      <c r="FOO2" s="199" t="str">
        <f>BDI!$A$4</f>
        <v>OBRA:</v>
      </c>
      <c r="FOP2" s="515">
        <f>ORCAMENTO!FOQ2</f>
        <v>0</v>
      </c>
      <c r="FOQ2" s="515"/>
      <c r="FOR2" s="515"/>
      <c r="FOS2" s="515"/>
      <c r="FOT2" s="199" t="str">
        <f>BDI!$A$4</f>
        <v>OBRA:</v>
      </c>
      <c r="FOU2" s="515">
        <f>ORCAMENTO!FOV2</f>
        <v>0</v>
      </c>
      <c r="FOV2" s="515"/>
      <c r="FOW2" s="515"/>
      <c r="FOX2" s="515"/>
      <c r="FOY2" s="199" t="str">
        <f>BDI!$A$4</f>
        <v>OBRA:</v>
      </c>
      <c r="FOZ2" s="515">
        <f>ORCAMENTO!FPA2</f>
        <v>0</v>
      </c>
      <c r="FPA2" s="515"/>
      <c r="FPB2" s="515"/>
      <c r="FPC2" s="515"/>
      <c r="FPD2" s="199" t="str">
        <f>BDI!$A$4</f>
        <v>OBRA:</v>
      </c>
      <c r="FPE2" s="515">
        <f>ORCAMENTO!FPF2</f>
        <v>0</v>
      </c>
      <c r="FPF2" s="515"/>
      <c r="FPG2" s="515"/>
      <c r="FPH2" s="515"/>
      <c r="FPI2" s="199" t="str">
        <f>BDI!$A$4</f>
        <v>OBRA:</v>
      </c>
      <c r="FPJ2" s="515">
        <f>ORCAMENTO!FPK2</f>
        <v>0</v>
      </c>
      <c r="FPK2" s="515"/>
      <c r="FPL2" s="515"/>
      <c r="FPM2" s="515"/>
      <c r="FPN2" s="199" t="str">
        <f>BDI!$A$4</f>
        <v>OBRA:</v>
      </c>
      <c r="FPO2" s="515">
        <f>ORCAMENTO!FPP2</f>
        <v>0</v>
      </c>
      <c r="FPP2" s="515"/>
      <c r="FPQ2" s="515"/>
      <c r="FPR2" s="515"/>
      <c r="FPS2" s="199" t="str">
        <f>BDI!$A$4</f>
        <v>OBRA:</v>
      </c>
      <c r="FPT2" s="515">
        <f>ORCAMENTO!FPU2</f>
        <v>0</v>
      </c>
      <c r="FPU2" s="515"/>
      <c r="FPV2" s="515"/>
      <c r="FPW2" s="515"/>
      <c r="FPX2" s="199" t="str">
        <f>BDI!$A$4</f>
        <v>OBRA:</v>
      </c>
      <c r="FPY2" s="515">
        <f>ORCAMENTO!FPZ2</f>
        <v>0</v>
      </c>
      <c r="FPZ2" s="515"/>
      <c r="FQA2" s="515"/>
      <c r="FQB2" s="515"/>
      <c r="FQC2" s="199" t="str">
        <f>BDI!$A$4</f>
        <v>OBRA:</v>
      </c>
      <c r="FQD2" s="515">
        <f>ORCAMENTO!FQE2</f>
        <v>0</v>
      </c>
      <c r="FQE2" s="515"/>
      <c r="FQF2" s="515"/>
      <c r="FQG2" s="515"/>
      <c r="FQH2" s="199" t="str">
        <f>BDI!$A$4</f>
        <v>OBRA:</v>
      </c>
      <c r="FQI2" s="515">
        <f>ORCAMENTO!FQJ2</f>
        <v>0</v>
      </c>
      <c r="FQJ2" s="515"/>
      <c r="FQK2" s="515"/>
      <c r="FQL2" s="515"/>
      <c r="FQM2" s="199" t="str">
        <f>BDI!$A$4</f>
        <v>OBRA:</v>
      </c>
      <c r="FQN2" s="515">
        <f>ORCAMENTO!FQO2</f>
        <v>0</v>
      </c>
      <c r="FQO2" s="515"/>
      <c r="FQP2" s="515"/>
      <c r="FQQ2" s="515"/>
      <c r="FQR2" s="199" t="str">
        <f>BDI!$A$4</f>
        <v>OBRA:</v>
      </c>
      <c r="FQS2" s="515">
        <f>ORCAMENTO!FQT2</f>
        <v>0</v>
      </c>
      <c r="FQT2" s="515"/>
      <c r="FQU2" s="515"/>
      <c r="FQV2" s="515"/>
      <c r="FQW2" s="199" t="str">
        <f>BDI!$A$4</f>
        <v>OBRA:</v>
      </c>
      <c r="FQX2" s="515">
        <f>ORCAMENTO!FQY2</f>
        <v>0</v>
      </c>
      <c r="FQY2" s="515"/>
      <c r="FQZ2" s="515"/>
      <c r="FRA2" s="515"/>
      <c r="FRB2" s="199" t="str">
        <f>BDI!$A$4</f>
        <v>OBRA:</v>
      </c>
      <c r="FRC2" s="515">
        <f>ORCAMENTO!FRD2</f>
        <v>0</v>
      </c>
      <c r="FRD2" s="515"/>
      <c r="FRE2" s="515"/>
      <c r="FRF2" s="515"/>
      <c r="FRG2" s="199" t="str">
        <f>BDI!$A$4</f>
        <v>OBRA:</v>
      </c>
      <c r="FRH2" s="515">
        <f>ORCAMENTO!FRI2</f>
        <v>0</v>
      </c>
      <c r="FRI2" s="515"/>
      <c r="FRJ2" s="515"/>
      <c r="FRK2" s="515"/>
      <c r="FRL2" s="199" t="str">
        <f>BDI!$A$4</f>
        <v>OBRA:</v>
      </c>
      <c r="FRM2" s="515">
        <f>ORCAMENTO!FRN2</f>
        <v>0</v>
      </c>
      <c r="FRN2" s="515"/>
      <c r="FRO2" s="515"/>
      <c r="FRP2" s="515"/>
      <c r="FRQ2" s="199" t="str">
        <f>BDI!$A$4</f>
        <v>OBRA:</v>
      </c>
      <c r="FRR2" s="515">
        <f>ORCAMENTO!FRS2</f>
        <v>0</v>
      </c>
      <c r="FRS2" s="515"/>
      <c r="FRT2" s="515"/>
      <c r="FRU2" s="515"/>
      <c r="FRV2" s="199" t="str">
        <f>BDI!$A$4</f>
        <v>OBRA:</v>
      </c>
      <c r="FRW2" s="515">
        <f>ORCAMENTO!FRX2</f>
        <v>0</v>
      </c>
      <c r="FRX2" s="515"/>
      <c r="FRY2" s="515"/>
      <c r="FRZ2" s="515"/>
      <c r="FSA2" s="199" t="str">
        <f>BDI!$A$4</f>
        <v>OBRA:</v>
      </c>
      <c r="FSB2" s="515">
        <f>ORCAMENTO!FSC2</f>
        <v>0</v>
      </c>
      <c r="FSC2" s="515"/>
      <c r="FSD2" s="515"/>
      <c r="FSE2" s="515"/>
      <c r="FSF2" s="199" t="str">
        <f>BDI!$A$4</f>
        <v>OBRA:</v>
      </c>
      <c r="FSG2" s="515">
        <f>ORCAMENTO!FSH2</f>
        <v>0</v>
      </c>
      <c r="FSH2" s="515"/>
      <c r="FSI2" s="515"/>
      <c r="FSJ2" s="515"/>
      <c r="FSK2" s="199" t="str">
        <f>BDI!$A$4</f>
        <v>OBRA:</v>
      </c>
      <c r="FSL2" s="515">
        <f>ORCAMENTO!FSM2</f>
        <v>0</v>
      </c>
      <c r="FSM2" s="515"/>
      <c r="FSN2" s="515"/>
      <c r="FSO2" s="515"/>
      <c r="FSP2" s="199" t="str">
        <f>BDI!$A$4</f>
        <v>OBRA:</v>
      </c>
      <c r="FSQ2" s="515">
        <f>ORCAMENTO!FSR2</f>
        <v>0</v>
      </c>
      <c r="FSR2" s="515"/>
      <c r="FSS2" s="515"/>
      <c r="FST2" s="515"/>
      <c r="FSU2" s="199" t="str">
        <f>BDI!$A$4</f>
        <v>OBRA:</v>
      </c>
      <c r="FSV2" s="515">
        <f>ORCAMENTO!FSW2</f>
        <v>0</v>
      </c>
      <c r="FSW2" s="515"/>
      <c r="FSX2" s="515"/>
      <c r="FSY2" s="515"/>
      <c r="FSZ2" s="199" t="str">
        <f>BDI!$A$4</f>
        <v>OBRA:</v>
      </c>
      <c r="FTA2" s="515">
        <f>ORCAMENTO!FTB2</f>
        <v>0</v>
      </c>
      <c r="FTB2" s="515"/>
      <c r="FTC2" s="515"/>
      <c r="FTD2" s="515"/>
      <c r="FTE2" s="199" t="str">
        <f>BDI!$A$4</f>
        <v>OBRA:</v>
      </c>
      <c r="FTF2" s="515">
        <f>ORCAMENTO!FTG2</f>
        <v>0</v>
      </c>
      <c r="FTG2" s="515"/>
      <c r="FTH2" s="515"/>
      <c r="FTI2" s="515"/>
      <c r="FTJ2" s="199" t="str">
        <f>BDI!$A$4</f>
        <v>OBRA:</v>
      </c>
      <c r="FTK2" s="515">
        <f>ORCAMENTO!FTL2</f>
        <v>0</v>
      </c>
      <c r="FTL2" s="515"/>
      <c r="FTM2" s="515"/>
      <c r="FTN2" s="515"/>
      <c r="FTO2" s="199" t="str">
        <f>BDI!$A$4</f>
        <v>OBRA:</v>
      </c>
      <c r="FTP2" s="515">
        <f>ORCAMENTO!FTQ2</f>
        <v>0</v>
      </c>
      <c r="FTQ2" s="515"/>
      <c r="FTR2" s="515"/>
      <c r="FTS2" s="515"/>
      <c r="FTT2" s="199" t="str">
        <f>BDI!$A$4</f>
        <v>OBRA:</v>
      </c>
      <c r="FTU2" s="515">
        <f>ORCAMENTO!FTV2</f>
        <v>0</v>
      </c>
      <c r="FTV2" s="515"/>
      <c r="FTW2" s="515"/>
      <c r="FTX2" s="515"/>
      <c r="FTY2" s="199" t="str">
        <f>BDI!$A$4</f>
        <v>OBRA:</v>
      </c>
      <c r="FTZ2" s="515">
        <f>ORCAMENTO!FUA2</f>
        <v>0</v>
      </c>
      <c r="FUA2" s="515"/>
      <c r="FUB2" s="515"/>
      <c r="FUC2" s="515"/>
      <c r="FUD2" s="199" t="str">
        <f>BDI!$A$4</f>
        <v>OBRA:</v>
      </c>
      <c r="FUE2" s="515">
        <f>ORCAMENTO!FUF2</f>
        <v>0</v>
      </c>
      <c r="FUF2" s="515"/>
      <c r="FUG2" s="515"/>
      <c r="FUH2" s="515"/>
      <c r="FUI2" s="199" t="str">
        <f>BDI!$A$4</f>
        <v>OBRA:</v>
      </c>
      <c r="FUJ2" s="515">
        <f>ORCAMENTO!FUK2</f>
        <v>0</v>
      </c>
      <c r="FUK2" s="515"/>
      <c r="FUL2" s="515"/>
      <c r="FUM2" s="515"/>
      <c r="FUN2" s="199" t="str">
        <f>BDI!$A$4</f>
        <v>OBRA:</v>
      </c>
      <c r="FUO2" s="515">
        <f>ORCAMENTO!FUP2</f>
        <v>0</v>
      </c>
      <c r="FUP2" s="515"/>
      <c r="FUQ2" s="515"/>
      <c r="FUR2" s="515"/>
      <c r="FUS2" s="199" t="str">
        <f>BDI!$A$4</f>
        <v>OBRA:</v>
      </c>
      <c r="FUT2" s="515">
        <f>ORCAMENTO!FUU2</f>
        <v>0</v>
      </c>
      <c r="FUU2" s="515"/>
      <c r="FUV2" s="515"/>
      <c r="FUW2" s="515"/>
      <c r="FUX2" s="199" t="str">
        <f>BDI!$A$4</f>
        <v>OBRA:</v>
      </c>
      <c r="FUY2" s="515">
        <f>ORCAMENTO!FUZ2</f>
        <v>0</v>
      </c>
      <c r="FUZ2" s="515"/>
      <c r="FVA2" s="515"/>
      <c r="FVB2" s="515"/>
      <c r="FVC2" s="199" t="str">
        <f>BDI!$A$4</f>
        <v>OBRA:</v>
      </c>
      <c r="FVD2" s="515">
        <f>ORCAMENTO!FVE2</f>
        <v>0</v>
      </c>
      <c r="FVE2" s="515"/>
      <c r="FVF2" s="515"/>
      <c r="FVG2" s="515"/>
      <c r="FVH2" s="199" t="str">
        <f>BDI!$A$4</f>
        <v>OBRA:</v>
      </c>
      <c r="FVI2" s="515">
        <f>ORCAMENTO!FVJ2</f>
        <v>0</v>
      </c>
      <c r="FVJ2" s="515"/>
      <c r="FVK2" s="515"/>
      <c r="FVL2" s="515"/>
      <c r="FVM2" s="199" t="str">
        <f>BDI!$A$4</f>
        <v>OBRA:</v>
      </c>
      <c r="FVN2" s="515">
        <f>ORCAMENTO!FVO2</f>
        <v>0</v>
      </c>
      <c r="FVO2" s="515"/>
      <c r="FVP2" s="515"/>
      <c r="FVQ2" s="515"/>
      <c r="FVR2" s="199" t="str">
        <f>BDI!$A$4</f>
        <v>OBRA:</v>
      </c>
      <c r="FVS2" s="515">
        <f>ORCAMENTO!FVT2</f>
        <v>0</v>
      </c>
      <c r="FVT2" s="515"/>
      <c r="FVU2" s="515"/>
      <c r="FVV2" s="515"/>
      <c r="FVW2" s="199" t="str">
        <f>BDI!$A$4</f>
        <v>OBRA:</v>
      </c>
      <c r="FVX2" s="515">
        <f>ORCAMENTO!FVY2</f>
        <v>0</v>
      </c>
      <c r="FVY2" s="515"/>
      <c r="FVZ2" s="515"/>
      <c r="FWA2" s="515"/>
      <c r="FWB2" s="199" t="str">
        <f>BDI!$A$4</f>
        <v>OBRA:</v>
      </c>
      <c r="FWC2" s="515">
        <f>ORCAMENTO!FWD2</f>
        <v>0</v>
      </c>
      <c r="FWD2" s="515"/>
      <c r="FWE2" s="515"/>
      <c r="FWF2" s="515"/>
      <c r="FWG2" s="199" t="str">
        <f>BDI!$A$4</f>
        <v>OBRA:</v>
      </c>
      <c r="FWH2" s="515">
        <f>ORCAMENTO!FWI2</f>
        <v>0</v>
      </c>
      <c r="FWI2" s="515"/>
      <c r="FWJ2" s="515"/>
      <c r="FWK2" s="515"/>
      <c r="FWL2" s="199" t="str">
        <f>BDI!$A$4</f>
        <v>OBRA:</v>
      </c>
      <c r="FWM2" s="515">
        <f>ORCAMENTO!FWN2</f>
        <v>0</v>
      </c>
      <c r="FWN2" s="515"/>
      <c r="FWO2" s="515"/>
      <c r="FWP2" s="515"/>
      <c r="FWQ2" s="199" t="str">
        <f>BDI!$A$4</f>
        <v>OBRA:</v>
      </c>
      <c r="FWR2" s="515">
        <f>ORCAMENTO!FWS2</f>
        <v>0</v>
      </c>
      <c r="FWS2" s="515"/>
      <c r="FWT2" s="515"/>
      <c r="FWU2" s="515"/>
      <c r="FWV2" s="199" t="str">
        <f>BDI!$A$4</f>
        <v>OBRA:</v>
      </c>
      <c r="FWW2" s="515">
        <f>ORCAMENTO!FWX2</f>
        <v>0</v>
      </c>
      <c r="FWX2" s="515"/>
      <c r="FWY2" s="515"/>
      <c r="FWZ2" s="515"/>
      <c r="FXA2" s="199" t="str">
        <f>BDI!$A$4</f>
        <v>OBRA:</v>
      </c>
      <c r="FXB2" s="515">
        <f>ORCAMENTO!FXC2</f>
        <v>0</v>
      </c>
      <c r="FXC2" s="515"/>
      <c r="FXD2" s="515"/>
      <c r="FXE2" s="515"/>
      <c r="FXF2" s="199" t="str">
        <f>BDI!$A$4</f>
        <v>OBRA:</v>
      </c>
      <c r="FXG2" s="515">
        <f>ORCAMENTO!FXH2</f>
        <v>0</v>
      </c>
      <c r="FXH2" s="515"/>
      <c r="FXI2" s="515"/>
      <c r="FXJ2" s="515"/>
      <c r="FXK2" s="199" t="str">
        <f>BDI!$A$4</f>
        <v>OBRA:</v>
      </c>
      <c r="FXL2" s="515">
        <f>ORCAMENTO!FXM2</f>
        <v>0</v>
      </c>
      <c r="FXM2" s="515"/>
      <c r="FXN2" s="515"/>
      <c r="FXO2" s="515"/>
      <c r="FXP2" s="199" t="str">
        <f>BDI!$A$4</f>
        <v>OBRA:</v>
      </c>
      <c r="FXQ2" s="515">
        <f>ORCAMENTO!FXR2</f>
        <v>0</v>
      </c>
      <c r="FXR2" s="515"/>
      <c r="FXS2" s="515"/>
      <c r="FXT2" s="515"/>
      <c r="FXU2" s="199" t="str">
        <f>BDI!$A$4</f>
        <v>OBRA:</v>
      </c>
      <c r="FXV2" s="515">
        <f>ORCAMENTO!FXW2</f>
        <v>0</v>
      </c>
      <c r="FXW2" s="515"/>
      <c r="FXX2" s="515"/>
      <c r="FXY2" s="515"/>
      <c r="FXZ2" s="199" t="str">
        <f>BDI!$A$4</f>
        <v>OBRA:</v>
      </c>
      <c r="FYA2" s="515">
        <f>ORCAMENTO!FYB2</f>
        <v>0</v>
      </c>
      <c r="FYB2" s="515"/>
      <c r="FYC2" s="515"/>
      <c r="FYD2" s="515"/>
      <c r="FYE2" s="199" t="str">
        <f>BDI!$A$4</f>
        <v>OBRA:</v>
      </c>
      <c r="FYF2" s="515">
        <f>ORCAMENTO!FYG2</f>
        <v>0</v>
      </c>
      <c r="FYG2" s="515"/>
      <c r="FYH2" s="515"/>
      <c r="FYI2" s="515"/>
      <c r="FYJ2" s="199" t="str">
        <f>BDI!$A$4</f>
        <v>OBRA:</v>
      </c>
      <c r="FYK2" s="515">
        <f>ORCAMENTO!FYL2</f>
        <v>0</v>
      </c>
      <c r="FYL2" s="515"/>
      <c r="FYM2" s="515"/>
      <c r="FYN2" s="515"/>
      <c r="FYO2" s="199" t="str">
        <f>BDI!$A$4</f>
        <v>OBRA:</v>
      </c>
      <c r="FYP2" s="515">
        <f>ORCAMENTO!FYQ2</f>
        <v>0</v>
      </c>
      <c r="FYQ2" s="515"/>
      <c r="FYR2" s="515"/>
      <c r="FYS2" s="515"/>
      <c r="FYT2" s="199" t="str">
        <f>BDI!$A$4</f>
        <v>OBRA:</v>
      </c>
      <c r="FYU2" s="515">
        <f>ORCAMENTO!FYV2</f>
        <v>0</v>
      </c>
      <c r="FYV2" s="515"/>
      <c r="FYW2" s="515"/>
      <c r="FYX2" s="515"/>
      <c r="FYY2" s="199" t="str">
        <f>BDI!$A$4</f>
        <v>OBRA:</v>
      </c>
      <c r="FYZ2" s="515">
        <f>ORCAMENTO!FZA2</f>
        <v>0</v>
      </c>
      <c r="FZA2" s="515"/>
      <c r="FZB2" s="515"/>
      <c r="FZC2" s="515"/>
      <c r="FZD2" s="199" t="str">
        <f>BDI!$A$4</f>
        <v>OBRA:</v>
      </c>
      <c r="FZE2" s="515">
        <f>ORCAMENTO!FZF2</f>
        <v>0</v>
      </c>
      <c r="FZF2" s="515"/>
      <c r="FZG2" s="515"/>
      <c r="FZH2" s="515"/>
      <c r="FZI2" s="199" t="str">
        <f>BDI!$A$4</f>
        <v>OBRA:</v>
      </c>
      <c r="FZJ2" s="515">
        <f>ORCAMENTO!FZK2</f>
        <v>0</v>
      </c>
      <c r="FZK2" s="515"/>
      <c r="FZL2" s="515"/>
      <c r="FZM2" s="515"/>
      <c r="FZN2" s="199" t="str">
        <f>BDI!$A$4</f>
        <v>OBRA:</v>
      </c>
      <c r="FZO2" s="515">
        <f>ORCAMENTO!FZP2</f>
        <v>0</v>
      </c>
      <c r="FZP2" s="515"/>
      <c r="FZQ2" s="515"/>
      <c r="FZR2" s="515"/>
      <c r="FZS2" s="199" t="str">
        <f>BDI!$A$4</f>
        <v>OBRA:</v>
      </c>
      <c r="FZT2" s="515">
        <f>ORCAMENTO!FZU2</f>
        <v>0</v>
      </c>
      <c r="FZU2" s="515"/>
      <c r="FZV2" s="515"/>
      <c r="FZW2" s="515"/>
      <c r="FZX2" s="199" t="str">
        <f>BDI!$A$4</f>
        <v>OBRA:</v>
      </c>
      <c r="FZY2" s="515">
        <f>ORCAMENTO!FZZ2</f>
        <v>0</v>
      </c>
      <c r="FZZ2" s="515"/>
      <c r="GAA2" s="515"/>
      <c r="GAB2" s="515"/>
      <c r="GAC2" s="199" t="str">
        <f>BDI!$A$4</f>
        <v>OBRA:</v>
      </c>
      <c r="GAD2" s="515">
        <f>ORCAMENTO!GAE2</f>
        <v>0</v>
      </c>
      <c r="GAE2" s="515"/>
      <c r="GAF2" s="515"/>
      <c r="GAG2" s="515"/>
      <c r="GAH2" s="199" t="str">
        <f>BDI!$A$4</f>
        <v>OBRA:</v>
      </c>
      <c r="GAI2" s="515">
        <f>ORCAMENTO!GAJ2</f>
        <v>0</v>
      </c>
      <c r="GAJ2" s="515"/>
      <c r="GAK2" s="515"/>
      <c r="GAL2" s="515"/>
      <c r="GAM2" s="199" t="str">
        <f>BDI!$A$4</f>
        <v>OBRA:</v>
      </c>
      <c r="GAN2" s="515">
        <f>ORCAMENTO!GAO2</f>
        <v>0</v>
      </c>
      <c r="GAO2" s="515"/>
      <c r="GAP2" s="515"/>
      <c r="GAQ2" s="515"/>
      <c r="GAR2" s="199" t="str">
        <f>BDI!$A$4</f>
        <v>OBRA:</v>
      </c>
      <c r="GAS2" s="515">
        <f>ORCAMENTO!GAT2</f>
        <v>0</v>
      </c>
      <c r="GAT2" s="515"/>
      <c r="GAU2" s="515"/>
      <c r="GAV2" s="515"/>
      <c r="GAW2" s="199" t="str">
        <f>BDI!$A$4</f>
        <v>OBRA:</v>
      </c>
      <c r="GAX2" s="515">
        <f>ORCAMENTO!GAY2</f>
        <v>0</v>
      </c>
      <c r="GAY2" s="515"/>
      <c r="GAZ2" s="515"/>
      <c r="GBA2" s="515"/>
      <c r="GBB2" s="199" t="str">
        <f>BDI!$A$4</f>
        <v>OBRA:</v>
      </c>
      <c r="GBC2" s="515">
        <f>ORCAMENTO!GBD2</f>
        <v>0</v>
      </c>
      <c r="GBD2" s="515"/>
      <c r="GBE2" s="515"/>
      <c r="GBF2" s="515"/>
      <c r="GBG2" s="199" t="str">
        <f>BDI!$A$4</f>
        <v>OBRA:</v>
      </c>
      <c r="GBH2" s="515">
        <f>ORCAMENTO!GBI2</f>
        <v>0</v>
      </c>
      <c r="GBI2" s="515"/>
      <c r="GBJ2" s="515"/>
      <c r="GBK2" s="515"/>
      <c r="GBL2" s="199" t="str">
        <f>BDI!$A$4</f>
        <v>OBRA:</v>
      </c>
      <c r="GBM2" s="515">
        <f>ORCAMENTO!GBN2</f>
        <v>0</v>
      </c>
      <c r="GBN2" s="515"/>
      <c r="GBO2" s="515"/>
      <c r="GBP2" s="515"/>
      <c r="GBQ2" s="199" t="str">
        <f>BDI!$A$4</f>
        <v>OBRA:</v>
      </c>
      <c r="GBR2" s="515">
        <f>ORCAMENTO!GBS2</f>
        <v>0</v>
      </c>
      <c r="GBS2" s="515"/>
      <c r="GBT2" s="515"/>
      <c r="GBU2" s="515"/>
      <c r="GBV2" s="199" t="str">
        <f>BDI!$A$4</f>
        <v>OBRA:</v>
      </c>
      <c r="GBW2" s="515">
        <f>ORCAMENTO!GBX2</f>
        <v>0</v>
      </c>
      <c r="GBX2" s="515"/>
      <c r="GBY2" s="515"/>
      <c r="GBZ2" s="515"/>
      <c r="GCA2" s="199" t="str">
        <f>BDI!$A$4</f>
        <v>OBRA:</v>
      </c>
      <c r="GCB2" s="515">
        <f>ORCAMENTO!GCC2</f>
        <v>0</v>
      </c>
      <c r="GCC2" s="515"/>
      <c r="GCD2" s="515"/>
      <c r="GCE2" s="515"/>
      <c r="GCF2" s="199" t="str">
        <f>BDI!$A$4</f>
        <v>OBRA:</v>
      </c>
      <c r="GCG2" s="515">
        <f>ORCAMENTO!GCH2</f>
        <v>0</v>
      </c>
      <c r="GCH2" s="515"/>
      <c r="GCI2" s="515"/>
      <c r="GCJ2" s="515"/>
      <c r="GCK2" s="199" t="str">
        <f>BDI!$A$4</f>
        <v>OBRA:</v>
      </c>
      <c r="GCL2" s="515">
        <f>ORCAMENTO!GCM2</f>
        <v>0</v>
      </c>
      <c r="GCM2" s="515"/>
      <c r="GCN2" s="515"/>
      <c r="GCO2" s="515"/>
      <c r="GCP2" s="199" t="str">
        <f>BDI!$A$4</f>
        <v>OBRA:</v>
      </c>
      <c r="GCQ2" s="515">
        <f>ORCAMENTO!GCR2</f>
        <v>0</v>
      </c>
      <c r="GCR2" s="515"/>
      <c r="GCS2" s="515"/>
      <c r="GCT2" s="515"/>
      <c r="GCU2" s="199" t="str">
        <f>BDI!$A$4</f>
        <v>OBRA:</v>
      </c>
      <c r="GCV2" s="515">
        <f>ORCAMENTO!GCW2</f>
        <v>0</v>
      </c>
      <c r="GCW2" s="515"/>
      <c r="GCX2" s="515"/>
      <c r="GCY2" s="515"/>
      <c r="GCZ2" s="199" t="str">
        <f>BDI!$A$4</f>
        <v>OBRA:</v>
      </c>
      <c r="GDA2" s="515">
        <f>ORCAMENTO!GDB2</f>
        <v>0</v>
      </c>
      <c r="GDB2" s="515"/>
      <c r="GDC2" s="515"/>
      <c r="GDD2" s="515"/>
      <c r="GDE2" s="199" t="str">
        <f>BDI!$A$4</f>
        <v>OBRA:</v>
      </c>
      <c r="GDF2" s="515">
        <f>ORCAMENTO!GDG2</f>
        <v>0</v>
      </c>
      <c r="GDG2" s="515"/>
      <c r="GDH2" s="515"/>
      <c r="GDI2" s="515"/>
      <c r="GDJ2" s="199" t="str">
        <f>BDI!$A$4</f>
        <v>OBRA:</v>
      </c>
      <c r="GDK2" s="515">
        <f>ORCAMENTO!GDL2</f>
        <v>0</v>
      </c>
      <c r="GDL2" s="515"/>
      <c r="GDM2" s="515"/>
      <c r="GDN2" s="515"/>
      <c r="GDO2" s="199" t="str">
        <f>BDI!$A$4</f>
        <v>OBRA:</v>
      </c>
      <c r="GDP2" s="515">
        <f>ORCAMENTO!GDQ2</f>
        <v>0</v>
      </c>
      <c r="GDQ2" s="515"/>
      <c r="GDR2" s="515"/>
      <c r="GDS2" s="515"/>
      <c r="GDT2" s="199" t="str">
        <f>BDI!$A$4</f>
        <v>OBRA:</v>
      </c>
      <c r="GDU2" s="515">
        <f>ORCAMENTO!GDV2</f>
        <v>0</v>
      </c>
      <c r="GDV2" s="515"/>
      <c r="GDW2" s="515"/>
      <c r="GDX2" s="515"/>
      <c r="GDY2" s="199" t="str">
        <f>BDI!$A$4</f>
        <v>OBRA:</v>
      </c>
      <c r="GDZ2" s="515">
        <f>ORCAMENTO!GEA2</f>
        <v>0</v>
      </c>
      <c r="GEA2" s="515"/>
      <c r="GEB2" s="515"/>
      <c r="GEC2" s="515"/>
      <c r="GED2" s="199" t="str">
        <f>BDI!$A$4</f>
        <v>OBRA:</v>
      </c>
      <c r="GEE2" s="515">
        <f>ORCAMENTO!GEF2</f>
        <v>0</v>
      </c>
      <c r="GEF2" s="515"/>
      <c r="GEG2" s="515"/>
      <c r="GEH2" s="515"/>
      <c r="GEI2" s="199" t="str">
        <f>BDI!$A$4</f>
        <v>OBRA:</v>
      </c>
      <c r="GEJ2" s="515">
        <f>ORCAMENTO!GEK2</f>
        <v>0</v>
      </c>
      <c r="GEK2" s="515"/>
      <c r="GEL2" s="515"/>
      <c r="GEM2" s="515"/>
      <c r="GEN2" s="199" t="str">
        <f>BDI!$A$4</f>
        <v>OBRA:</v>
      </c>
      <c r="GEO2" s="515">
        <f>ORCAMENTO!GEP2</f>
        <v>0</v>
      </c>
      <c r="GEP2" s="515"/>
      <c r="GEQ2" s="515"/>
      <c r="GER2" s="515"/>
      <c r="GES2" s="199" t="str">
        <f>BDI!$A$4</f>
        <v>OBRA:</v>
      </c>
      <c r="GET2" s="515">
        <f>ORCAMENTO!GEU2</f>
        <v>0</v>
      </c>
      <c r="GEU2" s="515"/>
      <c r="GEV2" s="515"/>
      <c r="GEW2" s="515"/>
      <c r="GEX2" s="199" t="str">
        <f>BDI!$A$4</f>
        <v>OBRA:</v>
      </c>
      <c r="GEY2" s="515">
        <f>ORCAMENTO!GEZ2</f>
        <v>0</v>
      </c>
      <c r="GEZ2" s="515"/>
      <c r="GFA2" s="515"/>
      <c r="GFB2" s="515"/>
      <c r="GFC2" s="199" t="str">
        <f>BDI!$A$4</f>
        <v>OBRA:</v>
      </c>
      <c r="GFD2" s="515">
        <f>ORCAMENTO!GFE2</f>
        <v>0</v>
      </c>
      <c r="GFE2" s="515"/>
      <c r="GFF2" s="515"/>
      <c r="GFG2" s="515"/>
      <c r="GFH2" s="199" t="str">
        <f>BDI!$A$4</f>
        <v>OBRA:</v>
      </c>
      <c r="GFI2" s="515">
        <f>ORCAMENTO!GFJ2</f>
        <v>0</v>
      </c>
      <c r="GFJ2" s="515"/>
      <c r="GFK2" s="515"/>
      <c r="GFL2" s="515"/>
      <c r="GFM2" s="199" t="str">
        <f>BDI!$A$4</f>
        <v>OBRA:</v>
      </c>
      <c r="GFN2" s="515">
        <f>ORCAMENTO!GFO2</f>
        <v>0</v>
      </c>
      <c r="GFO2" s="515"/>
      <c r="GFP2" s="515"/>
      <c r="GFQ2" s="515"/>
      <c r="GFR2" s="199" t="str">
        <f>BDI!$A$4</f>
        <v>OBRA:</v>
      </c>
      <c r="GFS2" s="515">
        <f>ORCAMENTO!GFT2</f>
        <v>0</v>
      </c>
      <c r="GFT2" s="515"/>
      <c r="GFU2" s="515"/>
      <c r="GFV2" s="515"/>
      <c r="GFW2" s="199" t="str">
        <f>BDI!$A$4</f>
        <v>OBRA:</v>
      </c>
      <c r="GFX2" s="515">
        <f>ORCAMENTO!GFY2</f>
        <v>0</v>
      </c>
      <c r="GFY2" s="515"/>
      <c r="GFZ2" s="515"/>
      <c r="GGA2" s="515"/>
      <c r="GGB2" s="199" t="str">
        <f>BDI!$A$4</f>
        <v>OBRA:</v>
      </c>
      <c r="GGC2" s="515">
        <f>ORCAMENTO!GGD2</f>
        <v>0</v>
      </c>
      <c r="GGD2" s="515"/>
      <c r="GGE2" s="515"/>
      <c r="GGF2" s="515"/>
      <c r="GGG2" s="199" t="str">
        <f>BDI!$A$4</f>
        <v>OBRA:</v>
      </c>
      <c r="GGH2" s="515">
        <f>ORCAMENTO!GGI2</f>
        <v>0</v>
      </c>
      <c r="GGI2" s="515"/>
      <c r="GGJ2" s="515"/>
      <c r="GGK2" s="515"/>
      <c r="GGL2" s="199" t="str">
        <f>BDI!$A$4</f>
        <v>OBRA:</v>
      </c>
      <c r="GGM2" s="515">
        <f>ORCAMENTO!GGN2</f>
        <v>0</v>
      </c>
      <c r="GGN2" s="515"/>
      <c r="GGO2" s="515"/>
      <c r="GGP2" s="515"/>
      <c r="GGQ2" s="199" t="str">
        <f>BDI!$A$4</f>
        <v>OBRA:</v>
      </c>
      <c r="GGR2" s="515">
        <f>ORCAMENTO!GGS2</f>
        <v>0</v>
      </c>
      <c r="GGS2" s="515"/>
      <c r="GGT2" s="515"/>
      <c r="GGU2" s="515"/>
      <c r="GGV2" s="199" t="str">
        <f>BDI!$A$4</f>
        <v>OBRA:</v>
      </c>
      <c r="GGW2" s="515">
        <f>ORCAMENTO!GGX2</f>
        <v>0</v>
      </c>
      <c r="GGX2" s="515"/>
      <c r="GGY2" s="515"/>
      <c r="GGZ2" s="515"/>
      <c r="GHA2" s="199" t="str">
        <f>BDI!$A$4</f>
        <v>OBRA:</v>
      </c>
      <c r="GHB2" s="515">
        <f>ORCAMENTO!GHC2</f>
        <v>0</v>
      </c>
      <c r="GHC2" s="515"/>
      <c r="GHD2" s="515"/>
      <c r="GHE2" s="515"/>
      <c r="GHF2" s="199" t="str">
        <f>BDI!$A$4</f>
        <v>OBRA:</v>
      </c>
      <c r="GHG2" s="515">
        <f>ORCAMENTO!GHH2</f>
        <v>0</v>
      </c>
      <c r="GHH2" s="515"/>
      <c r="GHI2" s="515"/>
      <c r="GHJ2" s="515"/>
      <c r="GHK2" s="199" t="str">
        <f>BDI!$A$4</f>
        <v>OBRA:</v>
      </c>
      <c r="GHL2" s="515">
        <f>ORCAMENTO!GHM2</f>
        <v>0</v>
      </c>
      <c r="GHM2" s="515"/>
      <c r="GHN2" s="515"/>
      <c r="GHO2" s="515"/>
      <c r="GHP2" s="199" t="str">
        <f>BDI!$A$4</f>
        <v>OBRA:</v>
      </c>
      <c r="GHQ2" s="515">
        <f>ORCAMENTO!GHR2</f>
        <v>0</v>
      </c>
      <c r="GHR2" s="515"/>
      <c r="GHS2" s="515"/>
      <c r="GHT2" s="515"/>
      <c r="GHU2" s="199" t="str">
        <f>BDI!$A$4</f>
        <v>OBRA:</v>
      </c>
      <c r="GHV2" s="515">
        <f>ORCAMENTO!GHW2</f>
        <v>0</v>
      </c>
      <c r="GHW2" s="515"/>
      <c r="GHX2" s="515"/>
      <c r="GHY2" s="515"/>
      <c r="GHZ2" s="199" t="str">
        <f>BDI!$A$4</f>
        <v>OBRA:</v>
      </c>
      <c r="GIA2" s="515">
        <f>ORCAMENTO!GIB2</f>
        <v>0</v>
      </c>
      <c r="GIB2" s="515"/>
      <c r="GIC2" s="515"/>
      <c r="GID2" s="515"/>
      <c r="GIE2" s="199" t="str">
        <f>BDI!$A$4</f>
        <v>OBRA:</v>
      </c>
      <c r="GIF2" s="515">
        <f>ORCAMENTO!GIG2</f>
        <v>0</v>
      </c>
      <c r="GIG2" s="515"/>
      <c r="GIH2" s="515"/>
      <c r="GII2" s="515"/>
      <c r="GIJ2" s="199" t="str">
        <f>BDI!$A$4</f>
        <v>OBRA:</v>
      </c>
      <c r="GIK2" s="515">
        <f>ORCAMENTO!GIL2</f>
        <v>0</v>
      </c>
      <c r="GIL2" s="515"/>
      <c r="GIM2" s="515"/>
      <c r="GIN2" s="515"/>
      <c r="GIO2" s="199" t="str">
        <f>BDI!$A$4</f>
        <v>OBRA:</v>
      </c>
      <c r="GIP2" s="515">
        <f>ORCAMENTO!GIQ2</f>
        <v>0</v>
      </c>
      <c r="GIQ2" s="515"/>
      <c r="GIR2" s="515"/>
      <c r="GIS2" s="515"/>
      <c r="GIT2" s="199" t="str">
        <f>BDI!$A$4</f>
        <v>OBRA:</v>
      </c>
      <c r="GIU2" s="515">
        <f>ORCAMENTO!GIV2</f>
        <v>0</v>
      </c>
      <c r="GIV2" s="515"/>
      <c r="GIW2" s="515"/>
      <c r="GIX2" s="515"/>
      <c r="GIY2" s="199" t="str">
        <f>BDI!$A$4</f>
        <v>OBRA:</v>
      </c>
      <c r="GIZ2" s="515">
        <f>ORCAMENTO!GJA2</f>
        <v>0</v>
      </c>
      <c r="GJA2" s="515"/>
      <c r="GJB2" s="515"/>
      <c r="GJC2" s="515"/>
      <c r="GJD2" s="199" t="str">
        <f>BDI!$A$4</f>
        <v>OBRA:</v>
      </c>
      <c r="GJE2" s="515">
        <f>ORCAMENTO!GJF2</f>
        <v>0</v>
      </c>
      <c r="GJF2" s="515"/>
      <c r="GJG2" s="515"/>
      <c r="GJH2" s="515"/>
      <c r="GJI2" s="199" t="str">
        <f>BDI!$A$4</f>
        <v>OBRA:</v>
      </c>
      <c r="GJJ2" s="515">
        <f>ORCAMENTO!GJK2</f>
        <v>0</v>
      </c>
      <c r="GJK2" s="515"/>
      <c r="GJL2" s="515"/>
      <c r="GJM2" s="515"/>
      <c r="GJN2" s="199" t="str">
        <f>BDI!$A$4</f>
        <v>OBRA:</v>
      </c>
      <c r="GJO2" s="515">
        <f>ORCAMENTO!GJP2</f>
        <v>0</v>
      </c>
      <c r="GJP2" s="515"/>
      <c r="GJQ2" s="515"/>
      <c r="GJR2" s="515"/>
      <c r="GJS2" s="199" t="str">
        <f>BDI!$A$4</f>
        <v>OBRA:</v>
      </c>
      <c r="GJT2" s="515">
        <f>ORCAMENTO!GJU2</f>
        <v>0</v>
      </c>
      <c r="GJU2" s="515"/>
      <c r="GJV2" s="515"/>
      <c r="GJW2" s="515"/>
      <c r="GJX2" s="199" t="str">
        <f>BDI!$A$4</f>
        <v>OBRA:</v>
      </c>
      <c r="GJY2" s="515">
        <f>ORCAMENTO!GJZ2</f>
        <v>0</v>
      </c>
      <c r="GJZ2" s="515"/>
      <c r="GKA2" s="515"/>
      <c r="GKB2" s="515"/>
      <c r="GKC2" s="199" t="str">
        <f>BDI!$A$4</f>
        <v>OBRA:</v>
      </c>
      <c r="GKD2" s="515">
        <f>ORCAMENTO!GKE2</f>
        <v>0</v>
      </c>
      <c r="GKE2" s="515"/>
      <c r="GKF2" s="515"/>
      <c r="GKG2" s="515"/>
      <c r="GKH2" s="199" t="str">
        <f>BDI!$A$4</f>
        <v>OBRA:</v>
      </c>
      <c r="GKI2" s="515">
        <f>ORCAMENTO!GKJ2</f>
        <v>0</v>
      </c>
      <c r="GKJ2" s="515"/>
      <c r="GKK2" s="515"/>
      <c r="GKL2" s="515"/>
      <c r="GKM2" s="199" t="str">
        <f>BDI!$A$4</f>
        <v>OBRA:</v>
      </c>
      <c r="GKN2" s="515">
        <f>ORCAMENTO!GKO2</f>
        <v>0</v>
      </c>
      <c r="GKO2" s="515"/>
      <c r="GKP2" s="515"/>
      <c r="GKQ2" s="515"/>
      <c r="GKR2" s="199" t="str">
        <f>BDI!$A$4</f>
        <v>OBRA:</v>
      </c>
      <c r="GKS2" s="515">
        <f>ORCAMENTO!GKT2</f>
        <v>0</v>
      </c>
      <c r="GKT2" s="515"/>
      <c r="GKU2" s="515"/>
      <c r="GKV2" s="515"/>
      <c r="GKW2" s="199" t="str">
        <f>BDI!$A$4</f>
        <v>OBRA:</v>
      </c>
      <c r="GKX2" s="515">
        <f>ORCAMENTO!GKY2</f>
        <v>0</v>
      </c>
      <c r="GKY2" s="515"/>
      <c r="GKZ2" s="515"/>
      <c r="GLA2" s="515"/>
      <c r="GLB2" s="199" t="str">
        <f>BDI!$A$4</f>
        <v>OBRA:</v>
      </c>
      <c r="GLC2" s="515">
        <f>ORCAMENTO!GLD2</f>
        <v>0</v>
      </c>
      <c r="GLD2" s="515"/>
      <c r="GLE2" s="515"/>
      <c r="GLF2" s="515"/>
      <c r="GLG2" s="199" t="str">
        <f>BDI!$A$4</f>
        <v>OBRA:</v>
      </c>
      <c r="GLH2" s="515">
        <f>ORCAMENTO!GLI2</f>
        <v>0</v>
      </c>
      <c r="GLI2" s="515"/>
      <c r="GLJ2" s="515"/>
      <c r="GLK2" s="515"/>
      <c r="GLL2" s="199" t="str">
        <f>BDI!$A$4</f>
        <v>OBRA:</v>
      </c>
      <c r="GLM2" s="515">
        <f>ORCAMENTO!GLN2</f>
        <v>0</v>
      </c>
      <c r="GLN2" s="515"/>
      <c r="GLO2" s="515"/>
      <c r="GLP2" s="515"/>
      <c r="GLQ2" s="199" t="str">
        <f>BDI!$A$4</f>
        <v>OBRA:</v>
      </c>
      <c r="GLR2" s="515">
        <f>ORCAMENTO!GLS2</f>
        <v>0</v>
      </c>
      <c r="GLS2" s="515"/>
      <c r="GLT2" s="515"/>
      <c r="GLU2" s="515"/>
      <c r="GLV2" s="199" t="str">
        <f>BDI!$A$4</f>
        <v>OBRA:</v>
      </c>
      <c r="GLW2" s="515">
        <f>ORCAMENTO!GLX2</f>
        <v>0</v>
      </c>
      <c r="GLX2" s="515"/>
      <c r="GLY2" s="515"/>
      <c r="GLZ2" s="515"/>
      <c r="GMA2" s="199" t="str">
        <f>BDI!$A$4</f>
        <v>OBRA:</v>
      </c>
      <c r="GMB2" s="515">
        <f>ORCAMENTO!GMC2</f>
        <v>0</v>
      </c>
      <c r="GMC2" s="515"/>
      <c r="GMD2" s="515"/>
      <c r="GME2" s="515"/>
      <c r="GMF2" s="199" t="str">
        <f>BDI!$A$4</f>
        <v>OBRA:</v>
      </c>
      <c r="GMG2" s="515">
        <f>ORCAMENTO!GMH2</f>
        <v>0</v>
      </c>
      <c r="GMH2" s="515"/>
      <c r="GMI2" s="515"/>
      <c r="GMJ2" s="515"/>
      <c r="GMK2" s="199" t="str">
        <f>BDI!$A$4</f>
        <v>OBRA:</v>
      </c>
      <c r="GML2" s="515">
        <f>ORCAMENTO!GMM2</f>
        <v>0</v>
      </c>
      <c r="GMM2" s="515"/>
      <c r="GMN2" s="515"/>
      <c r="GMO2" s="515"/>
      <c r="GMP2" s="199" t="str">
        <f>BDI!$A$4</f>
        <v>OBRA:</v>
      </c>
      <c r="GMQ2" s="515">
        <f>ORCAMENTO!GMR2</f>
        <v>0</v>
      </c>
      <c r="GMR2" s="515"/>
      <c r="GMS2" s="515"/>
      <c r="GMT2" s="515"/>
      <c r="GMU2" s="199" t="str">
        <f>BDI!$A$4</f>
        <v>OBRA:</v>
      </c>
      <c r="GMV2" s="515">
        <f>ORCAMENTO!GMW2</f>
        <v>0</v>
      </c>
      <c r="GMW2" s="515"/>
      <c r="GMX2" s="515"/>
      <c r="GMY2" s="515"/>
      <c r="GMZ2" s="199" t="str">
        <f>BDI!$A$4</f>
        <v>OBRA:</v>
      </c>
      <c r="GNA2" s="515">
        <f>ORCAMENTO!GNB2</f>
        <v>0</v>
      </c>
      <c r="GNB2" s="515"/>
      <c r="GNC2" s="515"/>
      <c r="GND2" s="515"/>
      <c r="GNE2" s="199" t="str">
        <f>BDI!$A$4</f>
        <v>OBRA:</v>
      </c>
      <c r="GNF2" s="515">
        <f>ORCAMENTO!GNG2</f>
        <v>0</v>
      </c>
      <c r="GNG2" s="515"/>
      <c r="GNH2" s="515"/>
      <c r="GNI2" s="515"/>
      <c r="GNJ2" s="199" t="str">
        <f>BDI!$A$4</f>
        <v>OBRA:</v>
      </c>
      <c r="GNK2" s="515">
        <f>ORCAMENTO!GNL2</f>
        <v>0</v>
      </c>
      <c r="GNL2" s="515"/>
      <c r="GNM2" s="515"/>
      <c r="GNN2" s="515"/>
      <c r="GNO2" s="199" t="str">
        <f>BDI!$A$4</f>
        <v>OBRA:</v>
      </c>
      <c r="GNP2" s="515">
        <f>ORCAMENTO!GNQ2</f>
        <v>0</v>
      </c>
      <c r="GNQ2" s="515"/>
      <c r="GNR2" s="515"/>
      <c r="GNS2" s="515"/>
      <c r="GNT2" s="199" t="str">
        <f>BDI!$A$4</f>
        <v>OBRA:</v>
      </c>
      <c r="GNU2" s="515">
        <f>ORCAMENTO!GNV2</f>
        <v>0</v>
      </c>
      <c r="GNV2" s="515"/>
      <c r="GNW2" s="515"/>
      <c r="GNX2" s="515"/>
      <c r="GNY2" s="199" t="str">
        <f>BDI!$A$4</f>
        <v>OBRA:</v>
      </c>
      <c r="GNZ2" s="515">
        <f>ORCAMENTO!GOA2</f>
        <v>0</v>
      </c>
      <c r="GOA2" s="515"/>
      <c r="GOB2" s="515"/>
      <c r="GOC2" s="515"/>
      <c r="GOD2" s="199" t="str">
        <f>BDI!$A$4</f>
        <v>OBRA:</v>
      </c>
      <c r="GOE2" s="515">
        <f>ORCAMENTO!GOF2</f>
        <v>0</v>
      </c>
      <c r="GOF2" s="515"/>
      <c r="GOG2" s="515"/>
      <c r="GOH2" s="515"/>
      <c r="GOI2" s="199" t="str">
        <f>BDI!$A$4</f>
        <v>OBRA:</v>
      </c>
      <c r="GOJ2" s="515">
        <f>ORCAMENTO!GOK2</f>
        <v>0</v>
      </c>
      <c r="GOK2" s="515"/>
      <c r="GOL2" s="515"/>
      <c r="GOM2" s="515"/>
      <c r="GON2" s="199" t="str">
        <f>BDI!$A$4</f>
        <v>OBRA:</v>
      </c>
      <c r="GOO2" s="515">
        <f>ORCAMENTO!GOP2</f>
        <v>0</v>
      </c>
      <c r="GOP2" s="515"/>
      <c r="GOQ2" s="515"/>
      <c r="GOR2" s="515"/>
      <c r="GOS2" s="199" t="str">
        <f>BDI!$A$4</f>
        <v>OBRA:</v>
      </c>
      <c r="GOT2" s="515">
        <f>ORCAMENTO!GOU2</f>
        <v>0</v>
      </c>
      <c r="GOU2" s="515"/>
      <c r="GOV2" s="515"/>
      <c r="GOW2" s="515"/>
      <c r="GOX2" s="199" t="str">
        <f>BDI!$A$4</f>
        <v>OBRA:</v>
      </c>
      <c r="GOY2" s="515">
        <f>ORCAMENTO!GOZ2</f>
        <v>0</v>
      </c>
      <c r="GOZ2" s="515"/>
      <c r="GPA2" s="515"/>
      <c r="GPB2" s="515"/>
      <c r="GPC2" s="199" t="str">
        <f>BDI!$A$4</f>
        <v>OBRA:</v>
      </c>
      <c r="GPD2" s="515">
        <f>ORCAMENTO!GPE2</f>
        <v>0</v>
      </c>
      <c r="GPE2" s="515"/>
      <c r="GPF2" s="515"/>
      <c r="GPG2" s="515"/>
      <c r="GPH2" s="199" t="str">
        <f>BDI!$A$4</f>
        <v>OBRA:</v>
      </c>
      <c r="GPI2" s="515">
        <f>ORCAMENTO!GPJ2</f>
        <v>0</v>
      </c>
      <c r="GPJ2" s="515"/>
      <c r="GPK2" s="515"/>
      <c r="GPL2" s="515"/>
      <c r="GPM2" s="199" t="str">
        <f>BDI!$A$4</f>
        <v>OBRA:</v>
      </c>
      <c r="GPN2" s="515">
        <f>ORCAMENTO!GPO2</f>
        <v>0</v>
      </c>
      <c r="GPO2" s="515"/>
      <c r="GPP2" s="515"/>
      <c r="GPQ2" s="515"/>
      <c r="GPR2" s="199" t="str">
        <f>BDI!$A$4</f>
        <v>OBRA:</v>
      </c>
      <c r="GPS2" s="515">
        <f>ORCAMENTO!GPT2</f>
        <v>0</v>
      </c>
      <c r="GPT2" s="515"/>
      <c r="GPU2" s="515"/>
      <c r="GPV2" s="515"/>
      <c r="GPW2" s="199" t="str">
        <f>BDI!$A$4</f>
        <v>OBRA:</v>
      </c>
      <c r="GPX2" s="515">
        <f>ORCAMENTO!GPY2</f>
        <v>0</v>
      </c>
      <c r="GPY2" s="515"/>
      <c r="GPZ2" s="515"/>
      <c r="GQA2" s="515"/>
      <c r="GQB2" s="199" t="str">
        <f>BDI!$A$4</f>
        <v>OBRA:</v>
      </c>
      <c r="GQC2" s="515">
        <f>ORCAMENTO!GQD2</f>
        <v>0</v>
      </c>
      <c r="GQD2" s="515"/>
      <c r="GQE2" s="515"/>
      <c r="GQF2" s="515"/>
      <c r="GQG2" s="199" t="str">
        <f>BDI!$A$4</f>
        <v>OBRA:</v>
      </c>
      <c r="GQH2" s="515">
        <f>ORCAMENTO!GQI2</f>
        <v>0</v>
      </c>
      <c r="GQI2" s="515"/>
      <c r="GQJ2" s="515"/>
      <c r="GQK2" s="515"/>
      <c r="GQL2" s="199" t="str">
        <f>BDI!$A$4</f>
        <v>OBRA:</v>
      </c>
      <c r="GQM2" s="515">
        <f>ORCAMENTO!GQN2</f>
        <v>0</v>
      </c>
      <c r="GQN2" s="515"/>
      <c r="GQO2" s="515"/>
      <c r="GQP2" s="515"/>
      <c r="GQQ2" s="199" t="str">
        <f>BDI!$A$4</f>
        <v>OBRA:</v>
      </c>
      <c r="GQR2" s="515">
        <f>ORCAMENTO!GQS2</f>
        <v>0</v>
      </c>
      <c r="GQS2" s="515"/>
      <c r="GQT2" s="515"/>
      <c r="GQU2" s="515"/>
      <c r="GQV2" s="199" t="str">
        <f>BDI!$A$4</f>
        <v>OBRA:</v>
      </c>
      <c r="GQW2" s="515">
        <f>ORCAMENTO!GQX2</f>
        <v>0</v>
      </c>
      <c r="GQX2" s="515"/>
      <c r="GQY2" s="515"/>
      <c r="GQZ2" s="515"/>
      <c r="GRA2" s="199" t="str">
        <f>BDI!$A$4</f>
        <v>OBRA:</v>
      </c>
      <c r="GRB2" s="515">
        <f>ORCAMENTO!GRC2</f>
        <v>0</v>
      </c>
      <c r="GRC2" s="515"/>
      <c r="GRD2" s="515"/>
      <c r="GRE2" s="515"/>
      <c r="GRF2" s="199" t="str">
        <f>BDI!$A$4</f>
        <v>OBRA:</v>
      </c>
      <c r="GRG2" s="515">
        <f>ORCAMENTO!GRH2</f>
        <v>0</v>
      </c>
      <c r="GRH2" s="515"/>
      <c r="GRI2" s="515"/>
      <c r="GRJ2" s="515"/>
      <c r="GRK2" s="199" t="str">
        <f>BDI!$A$4</f>
        <v>OBRA:</v>
      </c>
      <c r="GRL2" s="515">
        <f>ORCAMENTO!GRM2</f>
        <v>0</v>
      </c>
      <c r="GRM2" s="515"/>
      <c r="GRN2" s="515"/>
      <c r="GRO2" s="515"/>
      <c r="GRP2" s="199" t="str">
        <f>BDI!$A$4</f>
        <v>OBRA:</v>
      </c>
      <c r="GRQ2" s="515">
        <f>ORCAMENTO!GRR2</f>
        <v>0</v>
      </c>
      <c r="GRR2" s="515"/>
      <c r="GRS2" s="515"/>
      <c r="GRT2" s="515"/>
      <c r="GRU2" s="199" t="str">
        <f>BDI!$A$4</f>
        <v>OBRA:</v>
      </c>
      <c r="GRV2" s="515">
        <f>ORCAMENTO!GRW2</f>
        <v>0</v>
      </c>
      <c r="GRW2" s="515"/>
      <c r="GRX2" s="515"/>
      <c r="GRY2" s="515"/>
      <c r="GRZ2" s="199" t="str">
        <f>BDI!$A$4</f>
        <v>OBRA:</v>
      </c>
      <c r="GSA2" s="515">
        <f>ORCAMENTO!GSB2</f>
        <v>0</v>
      </c>
      <c r="GSB2" s="515"/>
      <c r="GSC2" s="515"/>
      <c r="GSD2" s="515"/>
      <c r="GSE2" s="199" t="str">
        <f>BDI!$A$4</f>
        <v>OBRA:</v>
      </c>
      <c r="GSF2" s="515">
        <f>ORCAMENTO!GSG2</f>
        <v>0</v>
      </c>
      <c r="GSG2" s="515"/>
      <c r="GSH2" s="515"/>
      <c r="GSI2" s="515"/>
      <c r="GSJ2" s="199" t="str">
        <f>BDI!$A$4</f>
        <v>OBRA:</v>
      </c>
      <c r="GSK2" s="515">
        <f>ORCAMENTO!GSL2</f>
        <v>0</v>
      </c>
      <c r="GSL2" s="515"/>
      <c r="GSM2" s="515"/>
      <c r="GSN2" s="515"/>
      <c r="GSO2" s="199" t="str">
        <f>BDI!$A$4</f>
        <v>OBRA:</v>
      </c>
      <c r="GSP2" s="515">
        <f>ORCAMENTO!GSQ2</f>
        <v>0</v>
      </c>
      <c r="GSQ2" s="515"/>
      <c r="GSR2" s="515"/>
      <c r="GSS2" s="515"/>
      <c r="GST2" s="199" t="str">
        <f>BDI!$A$4</f>
        <v>OBRA:</v>
      </c>
      <c r="GSU2" s="515">
        <f>ORCAMENTO!GSV2</f>
        <v>0</v>
      </c>
      <c r="GSV2" s="515"/>
      <c r="GSW2" s="515"/>
      <c r="GSX2" s="515"/>
      <c r="GSY2" s="199" t="str">
        <f>BDI!$A$4</f>
        <v>OBRA:</v>
      </c>
      <c r="GSZ2" s="515">
        <f>ORCAMENTO!GTA2</f>
        <v>0</v>
      </c>
      <c r="GTA2" s="515"/>
      <c r="GTB2" s="515"/>
      <c r="GTC2" s="515"/>
      <c r="GTD2" s="199" t="str">
        <f>BDI!$A$4</f>
        <v>OBRA:</v>
      </c>
      <c r="GTE2" s="515">
        <f>ORCAMENTO!GTF2</f>
        <v>0</v>
      </c>
      <c r="GTF2" s="515"/>
      <c r="GTG2" s="515"/>
      <c r="GTH2" s="515"/>
      <c r="GTI2" s="199" t="str">
        <f>BDI!$A$4</f>
        <v>OBRA:</v>
      </c>
      <c r="GTJ2" s="515">
        <f>ORCAMENTO!GTK2</f>
        <v>0</v>
      </c>
      <c r="GTK2" s="515"/>
      <c r="GTL2" s="515"/>
      <c r="GTM2" s="515"/>
      <c r="GTN2" s="199" t="str">
        <f>BDI!$A$4</f>
        <v>OBRA:</v>
      </c>
      <c r="GTO2" s="515">
        <f>ORCAMENTO!GTP2</f>
        <v>0</v>
      </c>
      <c r="GTP2" s="515"/>
      <c r="GTQ2" s="515"/>
      <c r="GTR2" s="515"/>
      <c r="GTS2" s="199" t="str">
        <f>BDI!$A$4</f>
        <v>OBRA:</v>
      </c>
      <c r="GTT2" s="515">
        <f>ORCAMENTO!GTU2</f>
        <v>0</v>
      </c>
      <c r="GTU2" s="515"/>
      <c r="GTV2" s="515"/>
      <c r="GTW2" s="515"/>
      <c r="GTX2" s="199" t="str">
        <f>BDI!$A$4</f>
        <v>OBRA:</v>
      </c>
      <c r="GTY2" s="515">
        <f>ORCAMENTO!GTZ2</f>
        <v>0</v>
      </c>
      <c r="GTZ2" s="515"/>
      <c r="GUA2" s="515"/>
      <c r="GUB2" s="515"/>
      <c r="GUC2" s="199" t="str">
        <f>BDI!$A$4</f>
        <v>OBRA:</v>
      </c>
      <c r="GUD2" s="515">
        <f>ORCAMENTO!GUE2</f>
        <v>0</v>
      </c>
      <c r="GUE2" s="515"/>
      <c r="GUF2" s="515"/>
      <c r="GUG2" s="515"/>
      <c r="GUH2" s="199" t="str">
        <f>BDI!$A$4</f>
        <v>OBRA:</v>
      </c>
      <c r="GUI2" s="515">
        <f>ORCAMENTO!GUJ2</f>
        <v>0</v>
      </c>
      <c r="GUJ2" s="515"/>
      <c r="GUK2" s="515"/>
      <c r="GUL2" s="515"/>
      <c r="GUM2" s="199" t="str">
        <f>BDI!$A$4</f>
        <v>OBRA:</v>
      </c>
      <c r="GUN2" s="515">
        <f>ORCAMENTO!GUO2</f>
        <v>0</v>
      </c>
      <c r="GUO2" s="515"/>
      <c r="GUP2" s="515"/>
      <c r="GUQ2" s="515"/>
      <c r="GUR2" s="199" t="str">
        <f>BDI!$A$4</f>
        <v>OBRA:</v>
      </c>
      <c r="GUS2" s="515">
        <f>ORCAMENTO!GUT2</f>
        <v>0</v>
      </c>
      <c r="GUT2" s="515"/>
      <c r="GUU2" s="515"/>
      <c r="GUV2" s="515"/>
      <c r="GUW2" s="199" t="str">
        <f>BDI!$A$4</f>
        <v>OBRA:</v>
      </c>
      <c r="GUX2" s="515">
        <f>ORCAMENTO!GUY2</f>
        <v>0</v>
      </c>
      <c r="GUY2" s="515"/>
      <c r="GUZ2" s="515"/>
      <c r="GVA2" s="515"/>
      <c r="GVB2" s="199" t="str">
        <f>BDI!$A$4</f>
        <v>OBRA:</v>
      </c>
      <c r="GVC2" s="515">
        <f>ORCAMENTO!GVD2</f>
        <v>0</v>
      </c>
      <c r="GVD2" s="515"/>
      <c r="GVE2" s="515"/>
      <c r="GVF2" s="515"/>
      <c r="GVG2" s="199" t="str">
        <f>BDI!$A$4</f>
        <v>OBRA:</v>
      </c>
      <c r="GVH2" s="515">
        <f>ORCAMENTO!GVI2</f>
        <v>0</v>
      </c>
      <c r="GVI2" s="515"/>
      <c r="GVJ2" s="515"/>
      <c r="GVK2" s="515"/>
      <c r="GVL2" s="199" t="str">
        <f>BDI!$A$4</f>
        <v>OBRA:</v>
      </c>
      <c r="GVM2" s="515">
        <f>ORCAMENTO!GVN2</f>
        <v>0</v>
      </c>
      <c r="GVN2" s="515"/>
      <c r="GVO2" s="515"/>
      <c r="GVP2" s="515"/>
      <c r="GVQ2" s="199" t="str">
        <f>BDI!$A$4</f>
        <v>OBRA:</v>
      </c>
      <c r="GVR2" s="515">
        <f>ORCAMENTO!GVS2</f>
        <v>0</v>
      </c>
      <c r="GVS2" s="515"/>
      <c r="GVT2" s="515"/>
      <c r="GVU2" s="515"/>
      <c r="GVV2" s="199" t="str">
        <f>BDI!$A$4</f>
        <v>OBRA:</v>
      </c>
      <c r="GVW2" s="515">
        <f>ORCAMENTO!GVX2</f>
        <v>0</v>
      </c>
      <c r="GVX2" s="515"/>
      <c r="GVY2" s="515"/>
      <c r="GVZ2" s="515"/>
      <c r="GWA2" s="199" t="str">
        <f>BDI!$A$4</f>
        <v>OBRA:</v>
      </c>
      <c r="GWB2" s="515">
        <f>ORCAMENTO!GWC2</f>
        <v>0</v>
      </c>
      <c r="GWC2" s="515"/>
      <c r="GWD2" s="515"/>
      <c r="GWE2" s="515"/>
      <c r="GWF2" s="199" t="str">
        <f>BDI!$A$4</f>
        <v>OBRA:</v>
      </c>
      <c r="GWG2" s="515">
        <f>ORCAMENTO!GWH2</f>
        <v>0</v>
      </c>
      <c r="GWH2" s="515"/>
      <c r="GWI2" s="515"/>
      <c r="GWJ2" s="515"/>
      <c r="GWK2" s="199" t="str">
        <f>BDI!$A$4</f>
        <v>OBRA:</v>
      </c>
      <c r="GWL2" s="515">
        <f>ORCAMENTO!GWM2</f>
        <v>0</v>
      </c>
      <c r="GWM2" s="515"/>
      <c r="GWN2" s="515"/>
      <c r="GWO2" s="515"/>
      <c r="GWP2" s="199" t="str">
        <f>BDI!$A$4</f>
        <v>OBRA:</v>
      </c>
      <c r="GWQ2" s="515">
        <f>ORCAMENTO!GWR2</f>
        <v>0</v>
      </c>
      <c r="GWR2" s="515"/>
      <c r="GWS2" s="515"/>
      <c r="GWT2" s="515"/>
      <c r="GWU2" s="199" t="str">
        <f>BDI!$A$4</f>
        <v>OBRA:</v>
      </c>
      <c r="GWV2" s="515">
        <f>ORCAMENTO!GWW2</f>
        <v>0</v>
      </c>
      <c r="GWW2" s="515"/>
      <c r="GWX2" s="515"/>
      <c r="GWY2" s="515"/>
      <c r="GWZ2" s="199" t="str">
        <f>BDI!$A$4</f>
        <v>OBRA:</v>
      </c>
      <c r="GXA2" s="515">
        <f>ORCAMENTO!GXB2</f>
        <v>0</v>
      </c>
      <c r="GXB2" s="515"/>
      <c r="GXC2" s="515"/>
      <c r="GXD2" s="515"/>
      <c r="GXE2" s="199" t="str">
        <f>BDI!$A$4</f>
        <v>OBRA:</v>
      </c>
      <c r="GXF2" s="515">
        <f>ORCAMENTO!GXG2</f>
        <v>0</v>
      </c>
      <c r="GXG2" s="515"/>
      <c r="GXH2" s="515"/>
      <c r="GXI2" s="515"/>
      <c r="GXJ2" s="199" t="str">
        <f>BDI!$A$4</f>
        <v>OBRA:</v>
      </c>
      <c r="GXK2" s="515">
        <f>ORCAMENTO!GXL2</f>
        <v>0</v>
      </c>
      <c r="GXL2" s="515"/>
      <c r="GXM2" s="515"/>
      <c r="GXN2" s="515"/>
      <c r="GXO2" s="199" t="str">
        <f>BDI!$A$4</f>
        <v>OBRA:</v>
      </c>
      <c r="GXP2" s="515">
        <f>ORCAMENTO!GXQ2</f>
        <v>0</v>
      </c>
      <c r="GXQ2" s="515"/>
      <c r="GXR2" s="515"/>
      <c r="GXS2" s="515"/>
      <c r="GXT2" s="199" t="str">
        <f>BDI!$A$4</f>
        <v>OBRA:</v>
      </c>
      <c r="GXU2" s="515">
        <f>ORCAMENTO!GXV2</f>
        <v>0</v>
      </c>
      <c r="GXV2" s="515"/>
      <c r="GXW2" s="515"/>
      <c r="GXX2" s="515"/>
      <c r="GXY2" s="199" t="str">
        <f>BDI!$A$4</f>
        <v>OBRA:</v>
      </c>
      <c r="GXZ2" s="515">
        <f>ORCAMENTO!GYA2</f>
        <v>0</v>
      </c>
      <c r="GYA2" s="515"/>
      <c r="GYB2" s="515"/>
      <c r="GYC2" s="515"/>
      <c r="GYD2" s="199" t="str">
        <f>BDI!$A$4</f>
        <v>OBRA:</v>
      </c>
      <c r="GYE2" s="515">
        <f>ORCAMENTO!GYF2</f>
        <v>0</v>
      </c>
      <c r="GYF2" s="515"/>
      <c r="GYG2" s="515"/>
      <c r="GYH2" s="515"/>
      <c r="GYI2" s="199" t="str">
        <f>BDI!$A$4</f>
        <v>OBRA:</v>
      </c>
      <c r="GYJ2" s="515">
        <f>ORCAMENTO!GYK2</f>
        <v>0</v>
      </c>
      <c r="GYK2" s="515"/>
      <c r="GYL2" s="515"/>
      <c r="GYM2" s="515"/>
      <c r="GYN2" s="199" t="str">
        <f>BDI!$A$4</f>
        <v>OBRA:</v>
      </c>
      <c r="GYO2" s="515">
        <f>ORCAMENTO!GYP2</f>
        <v>0</v>
      </c>
      <c r="GYP2" s="515"/>
      <c r="GYQ2" s="515"/>
      <c r="GYR2" s="515"/>
      <c r="GYS2" s="199" t="str">
        <f>BDI!$A$4</f>
        <v>OBRA:</v>
      </c>
      <c r="GYT2" s="515">
        <f>ORCAMENTO!GYU2</f>
        <v>0</v>
      </c>
      <c r="GYU2" s="515"/>
      <c r="GYV2" s="515"/>
      <c r="GYW2" s="515"/>
      <c r="GYX2" s="199" t="str">
        <f>BDI!$A$4</f>
        <v>OBRA:</v>
      </c>
      <c r="GYY2" s="515">
        <f>ORCAMENTO!GYZ2</f>
        <v>0</v>
      </c>
      <c r="GYZ2" s="515"/>
      <c r="GZA2" s="515"/>
      <c r="GZB2" s="515"/>
      <c r="GZC2" s="199" t="str">
        <f>BDI!$A$4</f>
        <v>OBRA:</v>
      </c>
      <c r="GZD2" s="515">
        <f>ORCAMENTO!GZE2</f>
        <v>0</v>
      </c>
      <c r="GZE2" s="515"/>
      <c r="GZF2" s="515"/>
      <c r="GZG2" s="515"/>
      <c r="GZH2" s="199" t="str">
        <f>BDI!$A$4</f>
        <v>OBRA:</v>
      </c>
      <c r="GZI2" s="515">
        <f>ORCAMENTO!GZJ2</f>
        <v>0</v>
      </c>
      <c r="GZJ2" s="515"/>
      <c r="GZK2" s="515"/>
      <c r="GZL2" s="515"/>
      <c r="GZM2" s="199" t="str">
        <f>BDI!$A$4</f>
        <v>OBRA:</v>
      </c>
      <c r="GZN2" s="515">
        <f>ORCAMENTO!GZO2</f>
        <v>0</v>
      </c>
      <c r="GZO2" s="515"/>
      <c r="GZP2" s="515"/>
      <c r="GZQ2" s="515"/>
      <c r="GZR2" s="199" t="str">
        <f>BDI!$A$4</f>
        <v>OBRA:</v>
      </c>
      <c r="GZS2" s="515">
        <f>ORCAMENTO!GZT2</f>
        <v>0</v>
      </c>
      <c r="GZT2" s="515"/>
      <c r="GZU2" s="515"/>
      <c r="GZV2" s="515"/>
      <c r="GZW2" s="199" t="str">
        <f>BDI!$A$4</f>
        <v>OBRA:</v>
      </c>
      <c r="GZX2" s="515">
        <f>ORCAMENTO!GZY2</f>
        <v>0</v>
      </c>
      <c r="GZY2" s="515"/>
      <c r="GZZ2" s="515"/>
      <c r="HAA2" s="515"/>
      <c r="HAB2" s="199" t="str">
        <f>BDI!$A$4</f>
        <v>OBRA:</v>
      </c>
      <c r="HAC2" s="515">
        <f>ORCAMENTO!HAD2</f>
        <v>0</v>
      </c>
      <c r="HAD2" s="515"/>
      <c r="HAE2" s="515"/>
      <c r="HAF2" s="515"/>
      <c r="HAG2" s="199" t="str">
        <f>BDI!$A$4</f>
        <v>OBRA:</v>
      </c>
      <c r="HAH2" s="515">
        <f>ORCAMENTO!HAI2</f>
        <v>0</v>
      </c>
      <c r="HAI2" s="515"/>
      <c r="HAJ2" s="515"/>
      <c r="HAK2" s="515"/>
      <c r="HAL2" s="199" t="str">
        <f>BDI!$A$4</f>
        <v>OBRA:</v>
      </c>
      <c r="HAM2" s="515">
        <f>ORCAMENTO!HAN2</f>
        <v>0</v>
      </c>
      <c r="HAN2" s="515"/>
      <c r="HAO2" s="515"/>
      <c r="HAP2" s="515"/>
      <c r="HAQ2" s="199" t="str">
        <f>BDI!$A$4</f>
        <v>OBRA:</v>
      </c>
      <c r="HAR2" s="515">
        <f>ORCAMENTO!HAS2</f>
        <v>0</v>
      </c>
      <c r="HAS2" s="515"/>
      <c r="HAT2" s="515"/>
      <c r="HAU2" s="515"/>
      <c r="HAV2" s="199" t="str">
        <f>BDI!$A$4</f>
        <v>OBRA:</v>
      </c>
      <c r="HAW2" s="515">
        <f>ORCAMENTO!HAX2</f>
        <v>0</v>
      </c>
      <c r="HAX2" s="515"/>
      <c r="HAY2" s="515"/>
      <c r="HAZ2" s="515"/>
      <c r="HBA2" s="199" t="str">
        <f>BDI!$A$4</f>
        <v>OBRA:</v>
      </c>
      <c r="HBB2" s="515">
        <f>ORCAMENTO!HBC2</f>
        <v>0</v>
      </c>
      <c r="HBC2" s="515"/>
      <c r="HBD2" s="515"/>
      <c r="HBE2" s="515"/>
      <c r="HBF2" s="199" t="str">
        <f>BDI!$A$4</f>
        <v>OBRA:</v>
      </c>
      <c r="HBG2" s="515">
        <f>ORCAMENTO!HBH2</f>
        <v>0</v>
      </c>
      <c r="HBH2" s="515"/>
      <c r="HBI2" s="515"/>
      <c r="HBJ2" s="515"/>
      <c r="HBK2" s="199" t="str">
        <f>BDI!$A$4</f>
        <v>OBRA:</v>
      </c>
      <c r="HBL2" s="515">
        <f>ORCAMENTO!HBM2</f>
        <v>0</v>
      </c>
      <c r="HBM2" s="515"/>
      <c r="HBN2" s="515"/>
      <c r="HBO2" s="515"/>
      <c r="HBP2" s="199" t="str">
        <f>BDI!$A$4</f>
        <v>OBRA:</v>
      </c>
      <c r="HBQ2" s="515">
        <f>ORCAMENTO!HBR2</f>
        <v>0</v>
      </c>
      <c r="HBR2" s="515"/>
      <c r="HBS2" s="515"/>
      <c r="HBT2" s="515"/>
      <c r="HBU2" s="199" t="str">
        <f>BDI!$A$4</f>
        <v>OBRA:</v>
      </c>
      <c r="HBV2" s="515">
        <f>ORCAMENTO!HBW2</f>
        <v>0</v>
      </c>
      <c r="HBW2" s="515"/>
      <c r="HBX2" s="515"/>
      <c r="HBY2" s="515"/>
      <c r="HBZ2" s="199" t="str">
        <f>BDI!$A$4</f>
        <v>OBRA:</v>
      </c>
      <c r="HCA2" s="515">
        <f>ORCAMENTO!HCB2</f>
        <v>0</v>
      </c>
      <c r="HCB2" s="515"/>
      <c r="HCC2" s="515"/>
      <c r="HCD2" s="515"/>
      <c r="HCE2" s="199" t="str">
        <f>BDI!$A$4</f>
        <v>OBRA:</v>
      </c>
      <c r="HCF2" s="515">
        <f>ORCAMENTO!HCG2</f>
        <v>0</v>
      </c>
      <c r="HCG2" s="515"/>
      <c r="HCH2" s="515"/>
      <c r="HCI2" s="515"/>
      <c r="HCJ2" s="199" t="str">
        <f>BDI!$A$4</f>
        <v>OBRA:</v>
      </c>
      <c r="HCK2" s="515">
        <f>ORCAMENTO!HCL2</f>
        <v>0</v>
      </c>
      <c r="HCL2" s="515"/>
      <c r="HCM2" s="515"/>
      <c r="HCN2" s="515"/>
      <c r="HCO2" s="199" t="str">
        <f>BDI!$A$4</f>
        <v>OBRA:</v>
      </c>
      <c r="HCP2" s="515">
        <f>ORCAMENTO!HCQ2</f>
        <v>0</v>
      </c>
      <c r="HCQ2" s="515"/>
      <c r="HCR2" s="515"/>
      <c r="HCS2" s="515"/>
      <c r="HCT2" s="199" t="str">
        <f>BDI!$A$4</f>
        <v>OBRA:</v>
      </c>
      <c r="HCU2" s="515">
        <f>ORCAMENTO!HCV2</f>
        <v>0</v>
      </c>
      <c r="HCV2" s="515"/>
      <c r="HCW2" s="515"/>
      <c r="HCX2" s="515"/>
      <c r="HCY2" s="199" t="str">
        <f>BDI!$A$4</f>
        <v>OBRA:</v>
      </c>
      <c r="HCZ2" s="515">
        <f>ORCAMENTO!HDA2</f>
        <v>0</v>
      </c>
      <c r="HDA2" s="515"/>
      <c r="HDB2" s="515"/>
      <c r="HDC2" s="515"/>
      <c r="HDD2" s="199" t="str">
        <f>BDI!$A$4</f>
        <v>OBRA:</v>
      </c>
      <c r="HDE2" s="515">
        <f>ORCAMENTO!HDF2</f>
        <v>0</v>
      </c>
      <c r="HDF2" s="515"/>
      <c r="HDG2" s="515"/>
      <c r="HDH2" s="515"/>
      <c r="HDI2" s="199" t="str">
        <f>BDI!$A$4</f>
        <v>OBRA:</v>
      </c>
      <c r="HDJ2" s="515">
        <f>ORCAMENTO!HDK2</f>
        <v>0</v>
      </c>
      <c r="HDK2" s="515"/>
      <c r="HDL2" s="515"/>
      <c r="HDM2" s="515"/>
      <c r="HDN2" s="199" t="str">
        <f>BDI!$A$4</f>
        <v>OBRA:</v>
      </c>
      <c r="HDO2" s="515">
        <f>ORCAMENTO!HDP2</f>
        <v>0</v>
      </c>
      <c r="HDP2" s="515"/>
      <c r="HDQ2" s="515"/>
      <c r="HDR2" s="515"/>
      <c r="HDS2" s="199" t="str">
        <f>BDI!$A$4</f>
        <v>OBRA:</v>
      </c>
      <c r="HDT2" s="515">
        <f>ORCAMENTO!HDU2</f>
        <v>0</v>
      </c>
      <c r="HDU2" s="515"/>
      <c r="HDV2" s="515"/>
      <c r="HDW2" s="515"/>
      <c r="HDX2" s="199" t="str">
        <f>BDI!$A$4</f>
        <v>OBRA:</v>
      </c>
      <c r="HDY2" s="515">
        <f>ORCAMENTO!HDZ2</f>
        <v>0</v>
      </c>
      <c r="HDZ2" s="515"/>
      <c r="HEA2" s="515"/>
      <c r="HEB2" s="515"/>
      <c r="HEC2" s="199" t="str">
        <f>BDI!$A$4</f>
        <v>OBRA:</v>
      </c>
      <c r="HED2" s="515">
        <f>ORCAMENTO!HEE2</f>
        <v>0</v>
      </c>
      <c r="HEE2" s="515"/>
      <c r="HEF2" s="515"/>
      <c r="HEG2" s="515"/>
      <c r="HEH2" s="199" t="str">
        <f>BDI!$A$4</f>
        <v>OBRA:</v>
      </c>
      <c r="HEI2" s="515">
        <f>ORCAMENTO!HEJ2</f>
        <v>0</v>
      </c>
      <c r="HEJ2" s="515"/>
      <c r="HEK2" s="515"/>
      <c r="HEL2" s="515"/>
      <c r="HEM2" s="199" t="str">
        <f>BDI!$A$4</f>
        <v>OBRA:</v>
      </c>
      <c r="HEN2" s="515">
        <f>ORCAMENTO!HEO2</f>
        <v>0</v>
      </c>
      <c r="HEO2" s="515"/>
      <c r="HEP2" s="515"/>
      <c r="HEQ2" s="515"/>
      <c r="HER2" s="199" t="str">
        <f>BDI!$A$4</f>
        <v>OBRA:</v>
      </c>
      <c r="HES2" s="515">
        <f>ORCAMENTO!HET2</f>
        <v>0</v>
      </c>
      <c r="HET2" s="515"/>
      <c r="HEU2" s="515"/>
      <c r="HEV2" s="515"/>
      <c r="HEW2" s="199" t="str">
        <f>BDI!$A$4</f>
        <v>OBRA:</v>
      </c>
      <c r="HEX2" s="515">
        <f>ORCAMENTO!HEY2</f>
        <v>0</v>
      </c>
      <c r="HEY2" s="515"/>
      <c r="HEZ2" s="515"/>
      <c r="HFA2" s="515"/>
      <c r="HFB2" s="199" t="str">
        <f>BDI!$A$4</f>
        <v>OBRA:</v>
      </c>
      <c r="HFC2" s="515">
        <f>ORCAMENTO!HFD2</f>
        <v>0</v>
      </c>
      <c r="HFD2" s="515"/>
      <c r="HFE2" s="515"/>
      <c r="HFF2" s="515"/>
      <c r="HFG2" s="199" t="str">
        <f>BDI!$A$4</f>
        <v>OBRA:</v>
      </c>
      <c r="HFH2" s="515">
        <f>ORCAMENTO!HFI2</f>
        <v>0</v>
      </c>
      <c r="HFI2" s="515"/>
      <c r="HFJ2" s="515"/>
      <c r="HFK2" s="515"/>
      <c r="HFL2" s="199" t="str">
        <f>BDI!$A$4</f>
        <v>OBRA:</v>
      </c>
      <c r="HFM2" s="515">
        <f>ORCAMENTO!HFN2</f>
        <v>0</v>
      </c>
      <c r="HFN2" s="515"/>
      <c r="HFO2" s="515"/>
      <c r="HFP2" s="515"/>
      <c r="HFQ2" s="199" t="str">
        <f>BDI!$A$4</f>
        <v>OBRA:</v>
      </c>
      <c r="HFR2" s="515">
        <f>ORCAMENTO!HFS2</f>
        <v>0</v>
      </c>
      <c r="HFS2" s="515"/>
      <c r="HFT2" s="515"/>
      <c r="HFU2" s="515"/>
      <c r="HFV2" s="199" t="str">
        <f>BDI!$A$4</f>
        <v>OBRA:</v>
      </c>
      <c r="HFW2" s="515">
        <f>ORCAMENTO!HFX2</f>
        <v>0</v>
      </c>
      <c r="HFX2" s="515"/>
      <c r="HFY2" s="515"/>
      <c r="HFZ2" s="515"/>
      <c r="HGA2" s="199" t="str">
        <f>BDI!$A$4</f>
        <v>OBRA:</v>
      </c>
      <c r="HGB2" s="515">
        <f>ORCAMENTO!HGC2</f>
        <v>0</v>
      </c>
      <c r="HGC2" s="515"/>
      <c r="HGD2" s="515"/>
      <c r="HGE2" s="515"/>
      <c r="HGF2" s="199" t="str">
        <f>BDI!$A$4</f>
        <v>OBRA:</v>
      </c>
      <c r="HGG2" s="515">
        <f>ORCAMENTO!HGH2</f>
        <v>0</v>
      </c>
      <c r="HGH2" s="515"/>
      <c r="HGI2" s="515"/>
      <c r="HGJ2" s="515"/>
      <c r="HGK2" s="199" t="str">
        <f>BDI!$A$4</f>
        <v>OBRA:</v>
      </c>
      <c r="HGL2" s="515">
        <f>ORCAMENTO!HGM2</f>
        <v>0</v>
      </c>
      <c r="HGM2" s="515"/>
      <c r="HGN2" s="515"/>
      <c r="HGO2" s="515"/>
      <c r="HGP2" s="199" t="str">
        <f>BDI!$A$4</f>
        <v>OBRA:</v>
      </c>
      <c r="HGQ2" s="515">
        <f>ORCAMENTO!HGR2</f>
        <v>0</v>
      </c>
      <c r="HGR2" s="515"/>
      <c r="HGS2" s="515"/>
      <c r="HGT2" s="515"/>
      <c r="HGU2" s="199" t="str">
        <f>BDI!$A$4</f>
        <v>OBRA:</v>
      </c>
      <c r="HGV2" s="515">
        <f>ORCAMENTO!HGW2</f>
        <v>0</v>
      </c>
      <c r="HGW2" s="515"/>
      <c r="HGX2" s="515"/>
      <c r="HGY2" s="515"/>
      <c r="HGZ2" s="199" t="str">
        <f>BDI!$A$4</f>
        <v>OBRA:</v>
      </c>
      <c r="HHA2" s="515">
        <f>ORCAMENTO!HHB2</f>
        <v>0</v>
      </c>
      <c r="HHB2" s="515"/>
      <c r="HHC2" s="515"/>
      <c r="HHD2" s="515"/>
      <c r="HHE2" s="199" t="str">
        <f>BDI!$A$4</f>
        <v>OBRA:</v>
      </c>
      <c r="HHF2" s="515">
        <f>ORCAMENTO!HHG2</f>
        <v>0</v>
      </c>
      <c r="HHG2" s="515"/>
      <c r="HHH2" s="515"/>
      <c r="HHI2" s="515"/>
      <c r="HHJ2" s="199" t="str">
        <f>BDI!$A$4</f>
        <v>OBRA:</v>
      </c>
      <c r="HHK2" s="515">
        <f>ORCAMENTO!HHL2</f>
        <v>0</v>
      </c>
      <c r="HHL2" s="515"/>
      <c r="HHM2" s="515"/>
      <c r="HHN2" s="515"/>
      <c r="HHO2" s="199" t="str">
        <f>BDI!$A$4</f>
        <v>OBRA:</v>
      </c>
      <c r="HHP2" s="515">
        <f>ORCAMENTO!HHQ2</f>
        <v>0</v>
      </c>
      <c r="HHQ2" s="515"/>
      <c r="HHR2" s="515"/>
      <c r="HHS2" s="515"/>
      <c r="HHT2" s="199" t="str">
        <f>BDI!$A$4</f>
        <v>OBRA:</v>
      </c>
      <c r="HHU2" s="515">
        <f>ORCAMENTO!HHV2</f>
        <v>0</v>
      </c>
      <c r="HHV2" s="515"/>
      <c r="HHW2" s="515"/>
      <c r="HHX2" s="515"/>
      <c r="HHY2" s="199" t="str">
        <f>BDI!$A$4</f>
        <v>OBRA:</v>
      </c>
      <c r="HHZ2" s="515">
        <f>ORCAMENTO!HIA2</f>
        <v>0</v>
      </c>
      <c r="HIA2" s="515"/>
      <c r="HIB2" s="515"/>
      <c r="HIC2" s="515"/>
      <c r="HID2" s="199" t="str">
        <f>BDI!$A$4</f>
        <v>OBRA:</v>
      </c>
      <c r="HIE2" s="515">
        <f>ORCAMENTO!HIF2</f>
        <v>0</v>
      </c>
      <c r="HIF2" s="515"/>
      <c r="HIG2" s="515"/>
      <c r="HIH2" s="515"/>
      <c r="HII2" s="199" t="str">
        <f>BDI!$A$4</f>
        <v>OBRA:</v>
      </c>
      <c r="HIJ2" s="515">
        <f>ORCAMENTO!HIK2</f>
        <v>0</v>
      </c>
      <c r="HIK2" s="515"/>
      <c r="HIL2" s="515"/>
      <c r="HIM2" s="515"/>
      <c r="HIN2" s="199" t="str">
        <f>BDI!$A$4</f>
        <v>OBRA:</v>
      </c>
      <c r="HIO2" s="515">
        <f>ORCAMENTO!HIP2</f>
        <v>0</v>
      </c>
      <c r="HIP2" s="515"/>
      <c r="HIQ2" s="515"/>
      <c r="HIR2" s="515"/>
      <c r="HIS2" s="199" t="str">
        <f>BDI!$A$4</f>
        <v>OBRA:</v>
      </c>
      <c r="HIT2" s="515">
        <f>ORCAMENTO!HIU2</f>
        <v>0</v>
      </c>
      <c r="HIU2" s="515"/>
      <c r="HIV2" s="515"/>
      <c r="HIW2" s="515"/>
      <c r="HIX2" s="199" t="str">
        <f>BDI!$A$4</f>
        <v>OBRA:</v>
      </c>
      <c r="HIY2" s="515">
        <f>ORCAMENTO!HIZ2</f>
        <v>0</v>
      </c>
      <c r="HIZ2" s="515"/>
      <c r="HJA2" s="515"/>
      <c r="HJB2" s="515"/>
      <c r="HJC2" s="199" t="str">
        <f>BDI!$A$4</f>
        <v>OBRA:</v>
      </c>
      <c r="HJD2" s="515">
        <f>ORCAMENTO!HJE2</f>
        <v>0</v>
      </c>
      <c r="HJE2" s="515"/>
      <c r="HJF2" s="515"/>
      <c r="HJG2" s="515"/>
      <c r="HJH2" s="199" t="str">
        <f>BDI!$A$4</f>
        <v>OBRA:</v>
      </c>
      <c r="HJI2" s="515">
        <f>ORCAMENTO!HJJ2</f>
        <v>0</v>
      </c>
      <c r="HJJ2" s="515"/>
      <c r="HJK2" s="515"/>
      <c r="HJL2" s="515"/>
      <c r="HJM2" s="199" t="str">
        <f>BDI!$A$4</f>
        <v>OBRA:</v>
      </c>
      <c r="HJN2" s="515">
        <f>ORCAMENTO!HJO2</f>
        <v>0</v>
      </c>
      <c r="HJO2" s="515"/>
      <c r="HJP2" s="515"/>
      <c r="HJQ2" s="515"/>
      <c r="HJR2" s="199" t="str">
        <f>BDI!$A$4</f>
        <v>OBRA:</v>
      </c>
      <c r="HJS2" s="515">
        <f>ORCAMENTO!HJT2</f>
        <v>0</v>
      </c>
      <c r="HJT2" s="515"/>
      <c r="HJU2" s="515"/>
      <c r="HJV2" s="515"/>
      <c r="HJW2" s="199" t="str">
        <f>BDI!$A$4</f>
        <v>OBRA:</v>
      </c>
      <c r="HJX2" s="515">
        <f>ORCAMENTO!HJY2</f>
        <v>0</v>
      </c>
      <c r="HJY2" s="515"/>
      <c r="HJZ2" s="515"/>
      <c r="HKA2" s="515"/>
      <c r="HKB2" s="199" t="str">
        <f>BDI!$A$4</f>
        <v>OBRA:</v>
      </c>
      <c r="HKC2" s="515">
        <f>ORCAMENTO!HKD2</f>
        <v>0</v>
      </c>
      <c r="HKD2" s="515"/>
      <c r="HKE2" s="515"/>
      <c r="HKF2" s="515"/>
      <c r="HKG2" s="199" t="str">
        <f>BDI!$A$4</f>
        <v>OBRA:</v>
      </c>
      <c r="HKH2" s="515">
        <f>ORCAMENTO!HKI2</f>
        <v>0</v>
      </c>
      <c r="HKI2" s="515"/>
      <c r="HKJ2" s="515"/>
      <c r="HKK2" s="515"/>
      <c r="HKL2" s="199" t="str">
        <f>BDI!$A$4</f>
        <v>OBRA:</v>
      </c>
      <c r="HKM2" s="515">
        <f>ORCAMENTO!HKN2</f>
        <v>0</v>
      </c>
      <c r="HKN2" s="515"/>
      <c r="HKO2" s="515"/>
      <c r="HKP2" s="515"/>
      <c r="HKQ2" s="199" t="str">
        <f>BDI!$A$4</f>
        <v>OBRA:</v>
      </c>
      <c r="HKR2" s="515">
        <f>ORCAMENTO!HKS2</f>
        <v>0</v>
      </c>
      <c r="HKS2" s="515"/>
      <c r="HKT2" s="515"/>
      <c r="HKU2" s="515"/>
      <c r="HKV2" s="199" t="str">
        <f>BDI!$A$4</f>
        <v>OBRA:</v>
      </c>
      <c r="HKW2" s="515">
        <f>ORCAMENTO!HKX2</f>
        <v>0</v>
      </c>
      <c r="HKX2" s="515"/>
      <c r="HKY2" s="515"/>
      <c r="HKZ2" s="515"/>
      <c r="HLA2" s="199" t="str">
        <f>BDI!$A$4</f>
        <v>OBRA:</v>
      </c>
      <c r="HLB2" s="515">
        <f>ORCAMENTO!HLC2</f>
        <v>0</v>
      </c>
      <c r="HLC2" s="515"/>
      <c r="HLD2" s="515"/>
      <c r="HLE2" s="515"/>
      <c r="HLF2" s="199" t="str">
        <f>BDI!$A$4</f>
        <v>OBRA:</v>
      </c>
      <c r="HLG2" s="515">
        <f>ORCAMENTO!HLH2</f>
        <v>0</v>
      </c>
      <c r="HLH2" s="515"/>
      <c r="HLI2" s="515"/>
      <c r="HLJ2" s="515"/>
      <c r="HLK2" s="199" t="str">
        <f>BDI!$A$4</f>
        <v>OBRA:</v>
      </c>
      <c r="HLL2" s="515">
        <f>ORCAMENTO!HLM2</f>
        <v>0</v>
      </c>
      <c r="HLM2" s="515"/>
      <c r="HLN2" s="515"/>
      <c r="HLO2" s="515"/>
      <c r="HLP2" s="199" t="str">
        <f>BDI!$A$4</f>
        <v>OBRA:</v>
      </c>
      <c r="HLQ2" s="515">
        <f>ORCAMENTO!HLR2</f>
        <v>0</v>
      </c>
      <c r="HLR2" s="515"/>
      <c r="HLS2" s="515"/>
      <c r="HLT2" s="515"/>
      <c r="HLU2" s="199" t="str">
        <f>BDI!$A$4</f>
        <v>OBRA:</v>
      </c>
      <c r="HLV2" s="515">
        <f>ORCAMENTO!HLW2</f>
        <v>0</v>
      </c>
      <c r="HLW2" s="515"/>
      <c r="HLX2" s="515"/>
      <c r="HLY2" s="515"/>
      <c r="HLZ2" s="199" t="str">
        <f>BDI!$A$4</f>
        <v>OBRA:</v>
      </c>
      <c r="HMA2" s="515">
        <f>ORCAMENTO!HMB2</f>
        <v>0</v>
      </c>
      <c r="HMB2" s="515"/>
      <c r="HMC2" s="515"/>
      <c r="HMD2" s="515"/>
      <c r="HME2" s="199" t="str">
        <f>BDI!$A$4</f>
        <v>OBRA:</v>
      </c>
      <c r="HMF2" s="515">
        <f>ORCAMENTO!HMG2</f>
        <v>0</v>
      </c>
      <c r="HMG2" s="515"/>
      <c r="HMH2" s="515"/>
      <c r="HMI2" s="515"/>
      <c r="HMJ2" s="199" t="str">
        <f>BDI!$A$4</f>
        <v>OBRA:</v>
      </c>
      <c r="HMK2" s="515">
        <f>ORCAMENTO!HML2</f>
        <v>0</v>
      </c>
      <c r="HML2" s="515"/>
      <c r="HMM2" s="515"/>
      <c r="HMN2" s="515"/>
      <c r="HMO2" s="199" t="str">
        <f>BDI!$A$4</f>
        <v>OBRA:</v>
      </c>
      <c r="HMP2" s="515">
        <f>ORCAMENTO!HMQ2</f>
        <v>0</v>
      </c>
      <c r="HMQ2" s="515"/>
      <c r="HMR2" s="515"/>
      <c r="HMS2" s="515"/>
      <c r="HMT2" s="199" t="str">
        <f>BDI!$A$4</f>
        <v>OBRA:</v>
      </c>
      <c r="HMU2" s="515">
        <f>ORCAMENTO!HMV2</f>
        <v>0</v>
      </c>
      <c r="HMV2" s="515"/>
      <c r="HMW2" s="515"/>
      <c r="HMX2" s="515"/>
      <c r="HMY2" s="199" t="str">
        <f>BDI!$A$4</f>
        <v>OBRA:</v>
      </c>
      <c r="HMZ2" s="515">
        <f>ORCAMENTO!HNA2</f>
        <v>0</v>
      </c>
      <c r="HNA2" s="515"/>
      <c r="HNB2" s="515"/>
      <c r="HNC2" s="515"/>
      <c r="HND2" s="199" t="str">
        <f>BDI!$A$4</f>
        <v>OBRA:</v>
      </c>
      <c r="HNE2" s="515">
        <f>ORCAMENTO!HNF2</f>
        <v>0</v>
      </c>
      <c r="HNF2" s="515"/>
      <c r="HNG2" s="515"/>
      <c r="HNH2" s="515"/>
      <c r="HNI2" s="199" t="str">
        <f>BDI!$A$4</f>
        <v>OBRA:</v>
      </c>
      <c r="HNJ2" s="515">
        <f>ORCAMENTO!HNK2</f>
        <v>0</v>
      </c>
      <c r="HNK2" s="515"/>
      <c r="HNL2" s="515"/>
      <c r="HNM2" s="515"/>
      <c r="HNN2" s="199" t="str">
        <f>BDI!$A$4</f>
        <v>OBRA:</v>
      </c>
      <c r="HNO2" s="515">
        <f>ORCAMENTO!HNP2</f>
        <v>0</v>
      </c>
      <c r="HNP2" s="515"/>
      <c r="HNQ2" s="515"/>
      <c r="HNR2" s="515"/>
      <c r="HNS2" s="199" t="str">
        <f>BDI!$A$4</f>
        <v>OBRA:</v>
      </c>
      <c r="HNT2" s="515">
        <f>ORCAMENTO!HNU2</f>
        <v>0</v>
      </c>
      <c r="HNU2" s="515"/>
      <c r="HNV2" s="515"/>
      <c r="HNW2" s="515"/>
      <c r="HNX2" s="199" t="str">
        <f>BDI!$A$4</f>
        <v>OBRA:</v>
      </c>
      <c r="HNY2" s="515">
        <f>ORCAMENTO!HNZ2</f>
        <v>0</v>
      </c>
      <c r="HNZ2" s="515"/>
      <c r="HOA2" s="515"/>
      <c r="HOB2" s="515"/>
      <c r="HOC2" s="199" t="str">
        <f>BDI!$A$4</f>
        <v>OBRA:</v>
      </c>
      <c r="HOD2" s="515">
        <f>ORCAMENTO!HOE2</f>
        <v>0</v>
      </c>
      <c r="HOE2" s="515"/>
      <c r="HOF2" s="515"/>
      <c r="HOG2" s="515"/>
      <c r="HOH2" s="199" t="str">
        <f>BDI!$A$4</f>
        <v>OBRA:</v>
      </c>
      <c r="HOI2" s="515">
        <f>ORCAMENTO!HOJ2</f>
        <v>0</v>
      </c>
      <c r="HOJ2" s="515"/>
      <c r="HOK2" s="515"/>
      <c r="HOL2" s="515"/>
      <c r="HOM2" s="199" t="str">
        <f>BDI!$A$4</f>
        <v>OBRA:</v>
      </c>
      <c r="HON2" s="515">
        <f>ORCAMENTO!HOO2</f>
        <v>0</v>
      </c>
      <c r="HOO2" s="515"/>
      <c r="HOP2" s="515"/>
      <c r="HOQ2" s="515"/>
      <c r="HOR2" s="199" t="str">
        <f>BDI!$A$4</f>
        <v>OBRA:</v>
      </c>
      <c r="HOS2" s="515">
        <f>ORCAMENTO!HOT2</f>
        <v>0</v>
      </c>
      <c r="HOT2" s="515"/>
      <c r="HOU2" s="515"/>
      <c r="HOV2" s="515"/>
      <c r="HOW2" s="199" t="str">
        <f>BDI!$A$4</f>
        <v>OBRA:</v>
      </c>
      <c r="HOX2" s="515">
        <f>ORCAMENTO!HOY2</f>
        <v>0</v>
      </c>
      <c r="HOY2" s="515"/>
      <c r="HOZ2" s="515"/>
      <c r="HPA2" s="515"/>
      <c r="HPB2" s="199" t="str">
        <f>BDI!$A$4</f>
        <v>OBRA:</v>
      </c>
      <c r="HPC2" s="515">
        <f>ORCAMENTO!HPD2</f>
        <v>0</v>
      </c>
      <c r="HPD2" s="515"/>
      <c r="HPE2" s="515"/>
      <c r="HPF2" s="515"/>
      <c r="HPG2" s="199" t="str">
        <f>BDI!$A$4</f>
        <v>OBRA:</v>
      </c>
      <c r="HPH2" s="515">
        <f>ORCAMENTO!HPI2</f>
        <v>0</v>
      </c>
      <c r="HPI2" s="515"/>
      <c r="HPJ2" s="515"/>
      <c r="HPK2" s="515"/>
      <c r="HPL2" s="199" t="str">
        <f>BDI!$A$4</f>
        <v>OBRA:</v>
      </c>
      <c r="HPM2" s="515">
        <f>ORCAMENTO!HPN2</f>
        <v>0</v>
      </c>
      <c r="HPN2" s="515"/>
      <c r="HPO2" s="515"/>
      <c r="HPP2" s="515"/>
      <c r="HPQ2" s="199" t="str">
        <f>BDI!$A$4</f>
        <v>OBRA:</v>
      </c>
      <c r="HPR2" s="515">
        <f>ORCAMENTO!HPS2</f>
        <v>0</v>
      </c>
      <c r="HPS2" s="515"/>
      <c r="HPT2" s="515"/>
      <c r="HPU2" s="515"/>
      <c r="HPV2" s="199" t="str">
        <f>BDI!$A$4</f>
        <v>OBRA:</v>
      </c>
      <c r="HPW2" s="515">
        <f>ORCAMENTO!HPX2</f>
        <v>0</v>
      </c>
      <c r="HPX2" s="515"/>
      <c r="HPY2" s="515"/>
      <c r="HPZ2" s="515"/>
      <c r="HQA2" s="199" t="str">
        <f>BDI!$A$4</f>
        <v>OBRA:</v>
      </c>
      <c r="HQB2" s="515">
        <f>ORCAMENTO!HQC2</f>
        <v>0</v>
      </c>
      <c r="HQC2" s="515"/>
      <c r="HQD2" s="515"/>
      <c r="HQE2" s="515"/>
      <c r="HQF2" s="199" t="str">
        <f>BDI!$A$4</f>
        <v>OBRA:</v>
      </c>
      <c r="HQG2" s="515">
        <f>ORCAMENTO!HQH2</f>
        <v>0</v>
      </c>
      <c r="HQH2" s="515"/>
      <c r="HQI2" s="515"/>
      <c r="HQJ2" s="515"/>
      <c r="HQK2" s="199" t="str">
        <f>BDI!$A$4</f>
        <v>OBRA:</v>
      </c>
      <c r="HQL2" s="515">
        <f>ORCAMENTO!HQM2</f>
        <v>0</v>
      </c>
      <c r="HQM2" s="515"/>
      <c r="HQN2" s="515"/>
      <c r="HQO2" s="515"/>
      <c r="HQP2" s="199" t="str">
        <f>BDI!$A$4</f>
        <v>OBRA:</v>
      </c>
      <c r="HQQ2" s="515">
        <f>ORCAMENTO!HQR2</f>
        <v>0</v>
      </c>
      <c r="HQR2" s="515"/>
      <c r="HQS2" s="515"/>
      <c r="HQT2" s="515"/>
      <c r="HQU2" s="199" t="str">
        <f>BDI!$A$4</f>
        <v>OBRA:</v>
      </c>
      <c r="HQV2" s="515">
        <f>ORCAMENTO!HQW2</f>
        <v>0</v>
      </c>
      <c r="HQW2" s="515"/>
      <c r="HQX2" s="515"/>
      <c r="HQY2" s="515"/>
      <c r="HQZ2" s="199" t="str">
        <f>BDI!$A$4</f>
        <v>OBRA:</v>
      </c>
      <c r="HRA2" s="515">
        <f>ORCAMENTO!HRB2</f>
        <v>0</v>
      </c>
      <c r="HRB2" s="515"/>
      <c r="HRC2" s="515"/>
      <c r="HRD2" s="515"/>
      <c r="HRE2" s="199" t="str">
        <f>BDI!$A$4</f>
        <v>OBRA:</v>
      </c>
      <c r="HRF2" s="515">
        <f>ORCAMENTO!HRG2</f>
        <v>0</v>
      </c>
      <c r="HRG2" s="515"/>
      <c r="HRH2" s="515"/>
      <c r="HRI2" s="515"/>
      <c r="HRJ2" s="199" t="str">
        <f>BDI!$A$4</f>
        <v>OBRA:</v>
      </c>
      <c r="HRK2" s="515">
        <f>ORCAMENTO!HRL2</f>
        <v>0</v>
      </c>
      <c r="HRL2" s="515"/>
      <c r="HRM2" s="515"/>
      <c r="HRN2" s="515"/>
      <c r="HRO2" s="199" t="str">
        <f>BDI!$A$4</f>
        <v>OBRA:</v>
      </c>
      <c r="HRP2" s="515">
        <f>ORCAMENTO!HRQ2</f>
        <v>0</v>
      </c>
      <c r="HRQ2" s="515"/>
      <c r="HRR2" s="515"/>
      <c r="HRS2" s="515"/>
      <c r="HRT2" s="199" t="str">
        <f>BDI!$A$4</f>
        <v>OBRA:</v>
      </c>
      <c r="HRU2" s="515">
        <f>ORCAMENTO!HRV2</f>
        <v>0</v>
      </c>
      <c r="HRV2" s="515"/>
      <c r="HRW2" s="515"/>
      <c r="HRX2" s="515"/>
      <c r="HRY2" s="199" t="str">
        <f>BDI!$A$4</f>
        <v>OBRA:</v>
      </c>
      <c r="HRZ2" s="515">
        <f>ORCAMENTO!HSA2</f>
        <v>0</v>
      </c>
      <c r="HSA2" s="515"/>
      <c r="HSB2" s="515"/>
      <c r="HSC2" s="515"/>
      <c r="HSD2" s="199" t="str">
        <f>BDI!$A$4</f>
        <v>OBRA:</v>
      </c>
      <c r="HSE2" s="515">
        <f>ORCAMENTO!HSF2</f>
        <v>0</v>
      </c>
      <c r="HSF2" s="515"/>
      <c r="HSG2" s="515"/>
      <c r="HSH2" s="515"/>
      <c r="HSI2" s="199" t="str">
        <f>BDI!$A$4</f>
        <v>OBRA:</v>
      </c>
      <c r="HSJ2" s="515">
        <f>ORCAMENTO!HSK2</f>
        <v>0</v>
      </c>
      <c r="HSK2" s="515"/>
      <c r="HSL2" s="515"/>
      <c r="HSM2" s="515"/>
      <c r="HSN2" s="199" t="str">
        <f>BDI!$A$4</f>
        <v>OBRA:</v>
      </c>
      <c r="HSO2" s="515">
        <f>ORCAMENTO!HSP2</f>
        <v>0</v>
      </c>
      <c r="HSP2" s="515"/>
      <c r="HSQ2" s="515"/>
      <c r="HSR2" s="515"/>
      <c r="HSS2" s="199" t="str">
        <f>BDI!$A$4</f>
        <v>OBRA:</v>
      </c>
      <c r="HST2" s="515">
        <f>ORCAMENTO!HSU2</f>
        <v>0</v>
      </c>
      <c r="HSU2" s="515"/>
      <c r="HSV2" s="515"/>
      <c r="HSW2" s="515"/>
      <c r="HSX2" s="199" t="str">
        <f>BDI!$A$4</f>
        <v>OBRA:</v>
      </c>
      <c r="HSY2" s="515">
        <f>ORCAMENTO!HSZ2</f>
        <v>0</v>
      </c>
      <c r="HSZ2" s="515"/>
      <c r="HTA2" s="515"/>
      <c r="HTB2" s="515"/>
      <c r="HTC2" s="199" t="str">
        <f>BDI!$A$4</f>
        <v>OBRA:</v>
      </c>
      <c r="HTD2" s="515">
        <f>ORCAMENTO!HTE2</f>
        <v>0</v>
      </c>
      <c r="HTE2" s="515"/>
      <c r="HTF2" s="515"/>
      <c r="HTG2" s="515"/>
      <c r="HTH2" s="199" t="str">
        <f>BDI!$A$4</f>
        <v>OBRA:</v>
      </c>
      <c r="HTI2" s="515">
        <f>ORCAMENTO!HTJ2</f>
        <v>0</v>
      </c>
      <c r="HTJ2" s="515"/>
      <c r="HTK2" s="515"/>
      <c r="HTL2" s="515"/>
      <c r="HTM2" s="199" t="str">
        <f>BDI!$A$4</f>
        <v>OBRA:</v>
      </c>
      <c r="HTN2" s="515">
        <f>ORCAMENTO!HTO2</f>
        <v>0</v>
      </c>
      <c r="HTO2" s="515"/>
      <c r="HTP2" s="515"/>
      <c r="HTQ2" s="515"/>
      <c r="HTR2" s="199" t="str">
        <f>BDI!$A$4</f>
        <v>OBRA:</v>
      </c>
      <c r="HTS2" s="515">
        <f>ORCAMENTO!HTT2</f>
        <v>0</v>
      </c>
      <c r="HTT2" s="515"/>
      <c r="HTU2" s="515"/>
      <c r="HTV2" s="515"/>
      <c r="HTW2" s="199" t="str">
        <f>BDI!$A$4</f>
        <v>OBRA:</v>
      </c>
      <c r="HTX2" s="515">
        <f>ORCAMENTO!HTY2</f>
        <v>0</v>
      </c>
      <c r="HTY2" s="515"/>
      <c r="HTZ2" s="515"/>
      <c r="HUA2" s="515"/>
      <c r="HUB2" s="199" t="str">
        <f>BDI!$A$4</f>
        <v>OBRA:</v>
      </c>
      <c r="HUC2" s="515">
        <f>ORCAMENTO!HUD2</f>
        <v>0</v>
      </c>
      <c r="HUD2" s="515"/>
      <c r="HUE2" s="515"/>
      <c r="HUF2" s="515"/>
      <c r="HUG2" s="199" t="str">
        <f>BDI!$A$4</f>
        <v>OBRA:</v>
      </c>
      <c r="HUH2" s="515">
        <f>ORCAMENTO!HUI2</f>
        <v>0</v>
      </c>
      <c r="HUI2" s="515"/>
      <c r="HUJ2" s="515"/>
      <c r="HUK2" s="515"/>
      <c r="HUL2" s="199" t="str">
        <f>BDI!$A$4</f>
        <v>OBRA:</v>
      </c>
      <c r="HUM2" s="515">
        <f>ORCAMENTO!HUN2</f>
        <v>0</v>
      </c>
      <c r="HUN2" s="515"/>
      <c r="HUO2" s="515"/>
      <c r="HUP2" s="515"/>
      <c r="HUQ2" s="199" t="str">
        <f>BDI!$A$4</f>
        <v>OBRA:</v>
      </c>
      <c r="HUR2" s="515">
        <f>ORCAMENTO!HUS2</f>
        <v>0</v>
      </c>
      <c r="HUS2" s="515"/>
      <c r="HUT2" s="515"/>
      <c r="HUU2" s="515"/>
      <c r="HUV2" s="199" t="str">
        <f>BDI!$A$4</f>
        <v>OBRA:</v>
      </c>
      <c r="HUW2" s="515">
        <f>ORCAMENTO!HUX2</f>
        <v>0</v>
      </c>
      <c r="HUX2" s="515"/>
      <c r="HUY2" s="515"/>
      <c r="HUZ2" s="515"/>
      <c r="HVA2" s="199" t="str">
        <f>BDI!$A$4</f>
        <v>OBRA:</v>
      </c>
      <c r="HVB2" s="515">
        <f>ORCAMENTO!HVC2</f>
        <v>0</v>
      </c>
      <c r="HVC2" s="515"/>
      <c r="HVD2" s="515"/>
      <c r="HVE2" s="515"/>
      <c r="HVF2" s="199" t="str">
        <f>BDI!$A$4</f>
        <v>OBRA:</v>
      </c>
      <c r="HVG2" s="515">
        <f>ORCAMENTO!HVH2</f>
        <v>0</v>
      </c>
      <c r="HVH2" s="515"/>
      <c r="HVI2" s="515"/>
      <c r="HVJ2" s="515"/>
      <c r="HVK2" s="199" t="str">
        <f>BDI!$A$4</f>
        <v>OBRA:</v>
      </c>
      <c r="HVL2" s="515">
        <f>ORCAMENTO!HVM2</f>
        <v>0</v>
      </c>
      <c r="HVM2" s="515"/>
      <c r="HVN2" s="515"/>
      <c r="HVO2" s="515"/>
      <c r="HVP2" s="199" t="str">
        <f>BDI!$A$4</f>
        <v>OBRA:</v>
      </c>
      <c r="HVQ2" s="515">
        <f>ORCAMENTO!HVR2</f>
        <v>0</v>
      </c>
      <c r="HVR2" s="515"/>
      <c r="HVS2" s="515"/>
      <c r="HVT2" s="515"/>
      <c r="HVU2" s="199" t="str">
        <f>BDI!$A$4</f>
        <v>OBRA:</v>
      </c>
      <c r="HVV2" s="515">
        <f>ORCAMENTO!HVW2</f>
        <v>0</v>
      </c>
      <c r="HVW2" s="515"/>
      <c r="HVX2" s="515"/>
      <c r="HVY2" s="515"/>
      <c r="HVZ2" s="199" t="str">
        <f>BDI!$A$4</f>
        <v>OBRA:</v>
      </c>
      <c r="HWA2" s="515">
        <f>ORCAMENTO!HWB2</f>
        <v>0</v>
      </c>
      <c r="HWB2" s="515"/>
      <c r="HWC2" s="515"/>
      <c r="HWD2" s="515"/>
      <c r="HWE2" s="199" t="str">
        <f>BDI!$A$4</f>
        <v>OBRA:</v>
      </c>
      <c r="HWF2" s="515">
        <f>ORCAMENTO!HWG2</f>
        <v>0</v>
      </c>
      <c r="HWG2" s="515"/>
      <c r="HWH2" s="515"/>
      <c r="HWI2" s="515"/>
      <c r="HWJ2" s="199" t="str">
        <f>BDI!$A$4</f>
        <v>OBRA:</v>
      </c>
      <c r="HWK2" s="515">
        <f>ORCAMENTO!HWL2</f>
        <v>0</v>
      </c>
      <c r="HWL2" s="515"/>
      <c r="HWM2" s="515"/>
      <c r="HWN2" s="515"/>
      <c r="HWO2" s="199" t="str">
        <f>BDI!$A$4</f>
        <v>OBRA:</v>
      </c>
      <c r="HWP2" s="515">
        <f>ORCAMENTO!HWQ2</f>
        <v>0</v>
      </c>
      <c r="HWQ2" s="515"/>
      <c r="HWR2" s="515"/>
      <c r="HWS2" s="515"/>
      <c r="HWT2" s="199" t="str">
        <f>BDI!$A$4</f>
        <v>OBRA:</v>
      </c>
      <c r="HWU2" s="515">
        <f>ORCAMENTO!HWV2</f>
        <v>0</v>
      </c>
      <c r="HWV2" s="515"/>
      <c r="HWW2" s="515"/>
      <c r="HWX2" s="515"/>
      <c r="HWY2" s="199" t="str">
        <f>BDI!$A$4</f>
        <v>OBRA:</v>
      </c>
      <c r="HWZ2" s="515">
        <f>ORCAMENTO!HXA2</f>
        <v>0</v>
      </c>
      <c r="HXA2" s="515"/>
      <c r="HXB2" s="515"/>
      <c r="HXC2" s="515"/>
      <c r="HXD2" s="199" t="str">
        <f>BDI!$A$4</f>
        <v>OBRA:</v>
      </c>
      <c r="HXE2" s="515">
        <f>ORCAMENTO!HXF2</f>
        <v>0</v>
      </c>
      <c r="HXF2" s="515"/>
      <c r="HXG2" s="515"/>
      <c r="HXH2" s="515"/>
      <c r="HXI2" s="199" t="str">
        <f>BDI!$A$4</f>
        <v>OBRA:</v>
      </c>
      <c r="HXJ2" s="515">
        <f>ORCAMENTO!HXK2</f>
        <v>0</v>
      </c>
      <c r="HXK2" s="515"/>
      <c r="HXL2" s="515"/>
      <c r="HXM2" s="515"/>
      <c r="HXN2" s="199" t="str">
        <f>BDI!$A$4</f>
        <v>OBRA:</v>
      </c>
      <c r="HXO2" s="515">
        <f>ORCAMENTO!HXP2</f>
        <v>0</v>
      </c>
      <c r="HXP2" s="515"/>
      <c r="HXQ2" s="515"/>
      <c r="HXR2" s="515"/>
      <c r="HXS2" s="199" t="str">
        <f>BDI!$A$4</f>
        <v>OBRA:</v>
      </c>
      <c r="HXT2" s="515">
        <f>ORCAMENTO!HXU2</f>
        <v>0</v>
      </c>
      <c r="HXU2" s="515"/>
      <c r="HXV2" s="515"/>
      <c r="HXW2" s="515"/>
      <c r="HXX2" s="199" t="str">
        <f>BDI!$A$4</f>
        <v>OBRA:</v>
      </c>
      <c r="HXY2" s="515">
        <f>ORCAMENTO!HXZ2</f>
        <v>0</v>
      </c>
      <c r="HXZ2" s="515"/>
      <c r="HYA2" s="515"/>
      <c r="HYB2" s="515"/>
      <c r="HYC2" s="199" t="str">
        <f>BDI!$A$4</f>
        <v>OBRA:</v>
      </c>
      <c r="HYD2" s="515">
        <f>ORCAMENTO!HYE2</f>
        <v>0</v>
      </c>
      <c r="HYE2" s="515"/>
      <c r="HYF2" s="515"/>
      <c r="HYG2" s="515"/>
      <c r="HYH2" s="199" t="str">
        <f>BDI!$A$4</f>
        <v>OBRA:</v>
      </c>
      <c r="HYI2" s="515">
        <f>ORCAMENTO!HYJ2</f>
        <v>0</v>
      </c>
      <c r="HYJ2" s="515"/>
      <c r="HYK2" s="515"/>
      <c r="HYL2" s="515"/>
      <c r="HYM2" s="199" t="str">
        <f>BDI!$A$4</f>
        <v>OBRA:</v>
      </c>
      <c r="HYN2" s="515">
        <f>ORCAMENTO!HYO2</f>
        <v>0</v>
      </c>
      <c r="HYO2" s="515"/>
      <c r="HYP2" s="515"/>
      <c r="HYQ2" s="515"/>
      <c r="HYR2" s="199" t="str">
        <f>BDI!$A$4</f>
        <v>OBRA:</v>
      </c>
      <c r="HYS2" s="515">
        <f>ORCAMENTO!HYT2</f>
        <v>0</v>
      </c>
      <c r="HYT2" s="515"/>
      <c r="HYU2" s="515"/>
      <c r="HYV2" s="515"/>
      <c r="HYW2" s="199" t="str">
        <f>BDI!$A$4</f>
        <v>OBRA:</v>
      </c>
      <c r="HYX2" s="515">
        <f>ORCAMENTO!HYY2</f>
        <v>0</v>
      </c>
      <c r="HYY2" s="515"/>
      <c r="HYZ2" s="515"/>
      <c r="HZA2" s="515"/>
      <c r="HZB2" s="199" t="str">
        <f>BDI!$A$4</f>
        <v>OBRA:</v>
      </c>
      <c r="HZC2" s="515">
        <f>ORCAMENTO!HZD2</f>
        <v>0</v>
      </c>
      <c r="HZD2" s="515"/>
      <c r="HZE2" s="515"/>
      <c r="HZF2" s="515"/>
      <c r="HZG2" s="199" t="str">
        <f>BDI!$A$4</f>
        <v>OBRA:</v>
      </c>
      <c r="HZH2" s="515">
        <f>ORCAMENTO!HZI2</f>
        <v>0</v>
      </c>
      <c r="HZI2" s="515"/>
      <c r="HZJ2" s="515"/>
      <c r="HZK2" s="515"/>
      <c r="HZL2" s="199" t="str">
        <f>BDI!$A$4</f>
        <v>OBRA:</v>
      </c>
      <c r="HZM2" s="515">
        <f>ORCAMENTO!HZN2</f>
        <v>0</v>
      </c>
      <c r="HZN2" s="515"/>
      <c r="HZO2" s="515"/>
      <c r="HZP2" s="515"/>
      <c r="HZQ2" s="199" t="str">
        <f>BDI!$A$4</f>
        <v>OBRA:</v>
      </c>
      <c r="HZR2" s="515">
        <f>ORCAMENTO!HZS2</f>
        <v>0</v>
      </c>
      <c r="HZS2" s="515"/>
      <c r="HZT2" s="515"/>
      <c r="HZU2" s="515"/>
      <c r="HZV2" s="199" t="str">
        <f>BDI!$A$4</f>
        <v>OBRA:</v>
      </c>
      <c r="HZW2" s="515">
        <f>ORCAMENTO!HZX2</f>
        <v>0</v>
      </c>
      <c r="HZX2" s="515"/>
      <c r="HZY2" s="515"/>
      <c r="HZZ2" s="515"/>
      <c r="IAA2" s="199" t="str">
        <f>BDI!$A$4</f>
        <v>OBRA:</v>
      </c>
      <c r="IAB2" s="515">
        <f>ORCAMENTO!IAC2</f>
        <v>0</v>
      </c>
      <c r="IAC2" s="515"/>
      <c r="IAD2" s="515"/>
      <c r="IAE2" s="515"/>
      <c r="IAF2" s="199" t="str">
        <f>BDI!$A$4</f>
        <v>OBRA:</v>
      </c>
      <c r="IAG2" s="515">
        <f>ORCAMENTO!IAH2</f>
        <v>0</v>
      </c>
      <c r="IAH2" s="515"/>
      <c r="IAI2" s="515"/>
      <c r="IAJ2" s="515"/>
      <c r="IAK2" s="199" t="str">
        <f>BDI!$A$4</f>
        <v>OBRA:</v>
      </c>
      <c r="IAL2" s="515">
        <f>ORCAMENTO!IAM2</f>
        <v>0</v>
      </c>
      <c r="IAM2" s="515"/>
      <c r="IAN2" s="515"/>
      <c r="IAO2" s="515"/>
      <c r="IAP2" s="199" t="str">
        <f>BDI!$A$4</f>
        <v>OBRA:</v>
      </c>
      <c r="IAQ2" s="515">
        <f>ORCAMENTO!IAR2</f>
        <v>0</v>
      </c>
      <c r="IAR2" s="515"/>
      <c r="IAS2" s="515"/>
      <c r="IAT2" s="515"/>
      <c r="IAU2" s="199" t="str">
        <f>BDI!$A$4</f>
        <v>OBRA:</v>
      </c>
      <c r="IAV2" s="515">
        <f>ORCAMENTO!IAW2</f>
        <v>0</v>
      </c>
      <c r="IAW2" s="515"/>
      <c r="IAX2" s="515"/>
      <c r="IAY2" s="515"/>
      <c r="IAZ2" s="199" t="str">
        <f>BDI!$A$4</f>
        <v>OBRA:</v>
      </c>
      <c r="IBA2" s="515">
        <f>ORCAMENTO!IBB2</f>
        <v>0</v>
      </c>
      <c r="IBB2" s="515"/>
      <c r="IBC2" s="515"/>
      <c r="IBD2" s="515"/>
      <c r="IBE2" s="199" t="str">
        <f>BDI!$A$4</f>
        <v>OBRA:</v>
      </c>
      <c r="IBF2" s="515">
        <f>ORCAMENTO!IBG2</f>
        <v>0</v>
      </c>
      <c r="IBG2" s="515"/>
      <c r="IBH2" s="515"/>
      <c r="IBI2" s="515"/>
      <c r="IBJ2" s="199" t="str">
        <f>BDI!$A$4</f>
        <v>OBRA:</v>
      </c>
      <c r="IBK2" s="515">
        <f>ORCAMENTO!IBL2</f>
        <v>0</v>
      </c>
      <c r="IBL2" s="515"/>
      <c r="IBM2" s="515"/>
      <c r="IBN2" s="515"/>
      <c r="IBO2" s="199" t="str">
        <f>BDI!$A$4</f>
        <v>OBRA:</v>
      </c>
      <c r="IBP2" s="515">
        <f>ORCAMENTO!IBQ2</f>
        <v>0</v>
      </c>
      <c r="IBQ2" s="515"/>
      <c r="IBR2" s="515"/>
      <c r="IBS2" s="515"/>
      <c r="IBT2" s="199" t="str">
        <f>BDI!$A$4</f>
        <v>OBRA:</v>
      </c>
      <c r="IBU2" s="515">
        <f>ORCAMENTO!IBV2</f>
        <v>0</v>
      </c>
      <c r="IBV2" s="515"/>
      <c r="IBW2" s="515"/>
      <c r="IBX2" s="515"/>
      <c r="IBY2" s="199" t="str">
        <f>BDI!$A$4</f>
        <v>OBRA:</v>
      </c>
      <c r="IBZ2" s="515">
        <f>ORCAMENTO!ICA2</f>
        <v>0</v>
      </c>
      <c r="ICA2" s="515"/>
      <c r="ICB2" s="515"/>
      <c r="ICC2" s="515"/>
      <c r="ICD2" s="199" t="str">
        <f>BDI!$A$4</f>
        <v>OBRA:</v>
      </c>
      <c r="ICE2" s="515">
        <f>ORCAMENTO!ICF2</f>
        <v>0</v>
      </c>
      <c r="ICF2" s="515"/>
      <c r="ICG2" s="515"/>
      <c r="ICH2" s="515"/>
      <c r="ICI2" s="199" t="str">
        <f>BDI!$A$4</f>
        <v>OBRA:</v>
      </c>
      <c r="ICJ2" s="515">
        <f>ORCAMENTO!ICK2</f>
        <v>0</v>
      </c>
      <c r="ICK2" s="515"/>
      <c r="ICL2" s="515"/>
      <c r="ICM2" s="515"/>
      <c r="ICN2" s="199" t="str">
        <f>BDI!$A$4</f>
        <v>OBRA:</v>
      </c>
      <c r="ICO2" s="515">
        <f>ORCAMENTO!ICP2</f>
        <v>0</v>
      </c>
      <c r="ICP2" s="515"/>
      <c r="ICQ2" s="515"/>
      <c r="ICR2" s="515"/>
      <c r="ICS2" s="199" t="str">
        <f>BDI!$A$4</f>
        <v>OBRA:</v>
      </c>
      <c r="ICT2" s="515">
        <f>ORCAMENTO!ICU2</f>
        <v>0</v>
      </c>
      <c r="ICU2" s="515"/>
      <c r="ICV2" s="515"/>
      <c r="ICW2" s="515"/>
      <c r="ICX2" s="199" t="str">
        <f>BDI!$A$4</f>
        <v>OBRA:</v>
      </c>
      <c r="ICY2" s="515">
        <f>ORCAMENTO!ICZ2</f>
        <v>0</v>
      </c>
      <c r="ICZ2" s="515"/>
      <c r="IDA2" s="515"/>
      <c r="IDB2" s="515"/>
      <c r="IDC2" s="199" t="str">
        <f>BDI!$A$4</f>
        <v>OBRA:</v>
      </c>
      <c r="IDD2" s="515">
        <f>ORCAMENTO!IDE2</f>
        <v>0</v>
      </c>
      <c r="IDE2" s="515"/>
      <c r="IDF2" s="515"/>
      <c r="IDG2" s="515"/>
      <c r="IDH2" s="199" t="str">
        <f>BDI!$A$4</f>
        <v>OBRA:</v>
      </c>
      <c r="IDI2" s="515">
        <f>ORCAMENTO!IDJ2</f>
        <v>0</v>
      </c>
      <c r="IDJ2" s="515"/>
      <c r="IDK2" s="515"/>
      <c r="IDL2" s="515"/>
      <c r="IDM2" s="199" t="str">
        <f>BDI!$A$4</f>
        <v>OBRA:</v>
      </c>
      <c r="IDN2" s="515">
        <f>ORCAMENTO!IDO2</f>
        <v>0</v>
      </c>
      <c r="IDO2" s="515"/>
      <c r="IDP2" s="515"/>
      <c r="IDQ2" s="515"/>
      <c r="IDR2" s="199" t="str">
        <f>BDI!$A$4</f>
        <v>OBRA:</v>
      </c>
      <c r="IDS2" s="515">
        <f>ORCAMENTO!IDT2</f>
        <v>0</v>
      </c>
      <c r="IDT2" s="515"/>
      <c r="IDU2" s="515"/>
      <c r="IDV2" s="515"/>
      <c r="IDW2" s="199" t="str">
        <f>BDI!$A$4</f>
        <v>OBRA:</v>
      </c>
      <c r="IDX2" s="515">
        <f>ORCAMENTO!IDY2</f>
        <v>0</v>
      </c>
      <c r="IDY2" s="515"/>
      <c r="IDZ2" s="515"/>
      <c r="IEA2" s="515"/>
      <c r="IEB2" s="199" t="str">
        <f>BDI!$A$4</f>
        <v>OBRA:</v>
      </c>
      <c r="IEC2" s="515">
        <f>ORCAMENTO!IED2</f>
        <v>0</v>
      </c>
      <c r="IED2" s="515"/>
      <c r="IEE2" s="515"/>
      <c r="IEF2" s="515"/>
      <c r="IEG2" s="199" t="str">
        <f>BDI!$A$4</f>
        <v>OBRA:</v>
      </c>
      <c r="IEH2" s="515">
        <f>ORCAMENTO!IEI2</f>
        <v>0</v>
      </c>
      <c r="IEI2" s="515"/>
      <c r="IEJ2" s="515"/>
      <c r="IEK2" s="515"/>
      <c r="IEL2" s="199" t="str">
        <f>BDI!$A$4</f>
        <v>OBRA:</v>
      </c>
      <c r="IEM2" s="515">
        <f>ORCAMENTO!IEN2</f>
        <v>0</v>
      </c>
      <c r="IEN2" s="515"/>
      <c r="IEO2" s="515"/>
      <c r="IEP2" s="515"/>
      <c r="IEQ2" s="199" t="str">
        <f>BDI!$A$4</f>
        <v>OBRA:</v>
      </c>
      <c r="IER2" s="515">
        <f>ORCAMENTO!IES2</f>
        <v>0</v>
      </c>
      <c r="IES2" s="515"/>
      <c r="IET2" s="515"/>
      <c r="IEU2" s="515"/>
      <c r="IEV2" s="199" t="str">
        <f>BDI!$A$4</f>
        <v>OBRA:</v>
      </c>
      <c r="IEW2" s="515">
        <f>ORCAMENTO!IEX2</f>
        <v>0</v>
      </c>
      <c r="IEX2" s="515"/>
      <c r="IEY2" s="515"/>
      <c r="IEZ2" s="515"/>
      <c r="IFA2" s="199" t="str">
        <f>BDI!$A$4</f>
        <v>OBRA:</v>
      </c>
      <c r="IFB2" s="515">
        <f>ORCAMENTO!IFC2</f>
        <v>0</v>
      </c>
      <c r="IFC2" s="515"/>
      <c r="IFD2" s="515"/>
      <c r="IFE2" s="515"/>
      <c r="IFF2" s="199" t="str">
        <f>BDI!$A$4</f>
        <v>OBRA:</v>
      </c>
      <c r="IFG2" s="515">
        <f>ORCAMENTO!IFH2</f>
        <v>0</v>
      </c>
      <c r="IFH2" s="515"/>
      <c r="IFI2" s="515"/>
      <c r="IFJ2" s="515"/>
      <c r="IFK2" s="199" t="str">
        <f>BDI!$A$4</f>
        <v>OBRA:</v>
      </c>
      <c r="IFL2" s="515">
        <f>ORCAMENTO!IFM2</f>
        <v>0</v>
      </c>
      <c r="IFM2" s="515"/>
      <c r="IFN2" s="515"/>
      <c r="IFO2" s="515"/>
      <c r="IFP2" s="199" t="str">
        <f>BDI!$A$4</f>
        <v>OBRA:</v>
      </c>
      <c r="IFQ2" s="515">
        <f>ORCAMENTO!IFR2</f>
        <v>0</v>
      </c>
      <c r="IFR2" s="515"/>
      <c r="IFS2" s="515"/>
      <c r="IFT2" s="515"/>
      <c r="IFU2" s="199" t="str">
        <f>BDI!$A$4</f>
        <v>OBRA:</v>
      </c>
      <c r="IFV2" s="515">
        <f>ORCAMENTO!IFW2</f>
        <v>0</v>
      </c>
      <c r="IFW2" s="515"/>
      <c r="IFX2" s="515"/>
      <c r="IFY2" s="515"/>
      <c r="IFZ2" s="199" t="str">
        <f>BDI!$A$4</f>
        <v>OBRA:</v>
      </c>
      <c r="IGA2" s="515">
        <f>ORCAMENTO!IGB2</f>
        <v>0</v>
      </c>
      <c r="IGB2" s="515"/>
      <c r="IGC2" s="515"/>
      <c r="IGD2" s="515"/>
      <c r="IGE2" s="199" t="str">
        <f>BDI!$A$4</f>
        <v>OBRA:</v>
      </c>
      <c r="IGF2" s="515">
        <f>ORCAMENTO!IGG2</f>
        <v>0</v>
      </c>
      <c r="IGG2" s="515"/>
      <c r="IGH2" s="515"/>
      <c r="IGI2" s="515"/>
      <c r="IGJ2" s="199" t="str">
        <f>BDI!$A$4</f>
        <v>OBRA:</v>
      </c>
      <c r="IGK2" s="515">
        <f>ORCAMENTO!IGL2</f>
        <v>0</v>
      </c>
      <c r="IGL2" s="515"/>
      <c r="IGM2" s="515"/>
      <c r="IGN2" s="515"/>
      <c r="IGO2" s="199" t="str">
        <f>BDI!$A$4</f>
        <v>OBRA:</v>
      </c>
      <c r="IGP2" s="515">
        <f>ORCAMENTO!IGQ2</f>
        <v>0</v>
      </c>
      <c r="IGQ2" s="515"/>
      <c r="IGR2" s="515"/>
      <c r="IGS2" s="515"/>
      <c r="IGT2" s="199" t="str">
        <f>BDI!$A$4</f>
        <v>OBRA:</v>
      </c>
      <c r="IGU2" s="515">
        <f>ORCAMENTO!IGV2</f>
        <v>0</v>
      </c>
      <c r="IGV2" s="515"/>
      <c r="IGW2" s="515"/>
      <c r="IGX2" s="515"/>
      <c r="IGY2" s="199" t="str">
        <f>BDI!$A$4</f>
        <v>OBRA:</v>
      </c>
      <c r="IGZ2" s="515">
        <f>ORCAMENTO!IHA2</f>
        <v>0</v>
      </c>
      <c r="IHA2" s="515"/>
      <c r="IHB2" s="515"/>
      <c r="IHC2" s="515"/>
      <c r="IHD2" s="199" t="str">
        <f>BDI!$A$4</f>
        <v>OBRA:</v>
      </c>
      <c r="IHE2" s="515">
        <f>ORCAMENTO!IHF2</f>
        <v>0</v>
      </c>
      <c r="IHF2" s="515"/>
      <c r="IHG2" s="515"/>
      <c r="IHH2" s="515"/>
      <c r="IHI2" s="199" t="str">
        <f>BDI!$A$4</f>
        <v>OBRA:</v>
      </c>
      <c r="IHJ2" s="515">
        <f>ORCAMENTO!IHK2</f>
        <v>0</v>
      </c>
      <c r="IHK2" s="515"/>
      <c r="IHL2" s="515"/>
      <c r="IHM2" s="515"/>
      <c r="IHN2" s="199" t="str">
        <f>BDI!$A$4</f>
        <v>OBRA:</v>
      </c>
      <c r="IHO2" s="515">
        <f>ORCAMENTO!IHP2</f>
        <v>0</v>
      </c>
      <c r="IHP2" s="515"/>
      <c r="IHQ2" s="515"/>
      <c r="IHR2" s="515"/>
      <c r="IHS2" s="199" t="str">
        <f>BDI!$A$4</f>
        <v>OBRA:</v>
      </c>
      <c r="IHT2" s="515">
        <f>ORCAMENTO!IHU2</f>
        <v>0</v>
      </c>
      <c r="IHU2" s="515"/>
      <c r="IHV2" s="515"/>
      <c r="IHW2" s="515"/>
      <c r="IHX2" s="199" t="str">
        <f>BDI!$A$4</f>
        <v>OBRA:</v>
      </c>
      <c r="IHY2" s="515">
        <f>ORCAMENTO!IHZ2</f>
        <v>0</v>
      </c>
      <c r="IHZ2" s="515"/>
      <c r="IIA2" s="515"/>
      <c r="IIB2" s="515"/>
      <c r="IIC2" s="199" t="str">
        <f>BDI!$A$4</f>
        <v>OBRA:</v>
      </c>
      <c r="IID2" s="515">
        <f>ORCAMENTO!IIE2</f>
        <v>0</v>
      </c>
      <c r="IIE2" s="515"/>
      <c r="IIF2" s="515"/>
      <c r="IIG2" s="515"/>
      <c r="IIH2" s="199" t="str">
        <f>BDI!$A$4</f>
        <v>OBRA:</v>
      </c>
      <c r="III2" s="515">
        <f>ORCAMENTO!IIJ2</f>
        <v>0</v>
      </c>
      <c r="IIJ2" s="515"/>
      <c r="IIK2" s="515"/>
      <c r="IIL2" s="515"/>
      <c r="IIM2" s="199" t="str">
        <f>BDI!$A$4</f>
        <v>OBRA:</v>
      </c>
      <c r="IIN2" s="515">
        <f>ORCAMENTO!IIO2</f>
        <v>0</v>
      </c>
      <c r="IIO2" s="515"/>
      <c r="IIP2" s="515"/>
      <c r="IIQ2" s="515"/>
      <c r="IIR2" s="199" t="str">
        <f>BDI!$A$4</f>
        <v>OBRA:</v>
      </c>
      <c r="IIS2" s="515">
        <f>ORCAMENTO!IIT2</f>
        <v>0</v>
      </c>
      <c r="IIT2" s="515"/>
      <c r="IIU2" s="515"/>
      <c r="IIV2" s="515"/>
      <c r="IIW2" s="199" t="str">
        <f>BDI!$A$4</f>
        <v>OBRA:</v>
      </c>
      <c r="IIX2" s="515">
        <f>ORCAMENTO!IIY2</f>
        <v>0</v>
      </c>
      <c r="IIY2" s="515"/>
      <c r="IIZ2" s="515"/>
      <c r="IJA2" s="515"/>
      <c r="IJB2" s="199" t="str">
        <f>BDI!$A$4</f>
        <v>OBRA:</v>
      </c>
      <c r="IJC2" s="515">
        <f>ORCAMENTO!IJD2</f>
        <v>0</v>
      </c>
      <c r="IJD2" s="515"/>
      <c r="IJE2" s="515"/>
      <c r="IJF2" s="515"/>
      <c r="IJG2" s="199" t="str">
        <f>BDI!$A$4</f>
        <v>OBRA:</v>
      </c>
      <c r="IJH2" s="515">
        <f>ORCAMENTO!IJI2</f>
        <v>0</v>
      </c>
      <c r="IJI2" s="515"/>
      <c r="IJJ2" s="515"/>
      <c r="IJK2" s="515"/>
      <c r="IJL2" s="199" t="str">
        <f>BDI!$A$4</f>
        <v>OBRA:</v>
      </c>
      <c r="IJM2" s="515">
        <f>ORCAMENTO!IJN2</f>
        <v>0</v>
      </c>
      <c r="IJN2" s="515"/>
      <c r="IJO2" s="515"/>
      <c r="IJP2" s="515"/>
      <c r="IJQ2" s="199" t="str">
        <f>BDI!$A$4</f>
        <v>OBRA:</v>
      </c>
      <c r="IJR2" s="515">
        <f>ORCAMENTO!IJS2</f>
        <v>0</v>
      </c>
      <c r="IJS2" s="515"/>
      <c r="IJT2" s="515"/>
      <c r="IJU2" s="515"/>
      <c r="IJV2" s="199" t="str">
        <f>BDI!$A$4</f>
        <v>OBRA:</v>
      </c>
      <c r="IJW2" s="515">
        <f>ORCAMENTO!IJX2</f>
        <v>0</v>
      </c>
      <c r="IJX2" s="515"/>
      <c r="IJY2" s="515"/>
      <c r="IJZ2" s="515"/>
      <c r="IKA2" s="199" t="str">
        <f>BDI!$A$4</f>
        <v>OBRA:</v>
      </c>
      <c r="IKB2" s="515">
        <f>ORCAMENTO!IKC2</f>
        <v>0</v>
      </c>
      <c r="IKC2" s="515"/>
      <c r="IKD2" s="515"/>
      <c r="IKE2" s="515"/>
      <c r="IKF2" s="199" t="str">
        <f>BDI!$A$4</f>
        <v>OBRA:</v>
      </c>
      <c r="IKG2" s="515">
        <f>ORCAMENTO!IKH2</f>
        <v>0</v>
      </c>
      <c r="IKH2" s="515"/>
      <c r="IKI2" s="515"/>
      <c r="IKJ2" s="515"/>
      <c r="IKK2" s="199" t="str">
        <f>BDI!$A$4</f>
        <v>OBRA:</v>
      </c>
      <c r="IKL2" s="515">
        <f>ORCAMENTO!IKM2</f>
        <v>0</v>
      </c>
      <c r="IKM2" s="515"/>
      <c r="IKN2" s="515"/>
      <c r="IKO2" s="515"/>
      <c r="IKP2" s="199" t="str">
        <f>BDI!$A$4</f>
        <v>OBRA:</v>
      </c>
      <c r="IKQ2" s="515">
        <f>ORCAMENTO!IKR2</f>
        <v>0</v>
      </c>
      <c r="IKR2" s="515"/>
      <c r="IKS2" s="515"/>
      <c r="IKT2" s="515"/>
      <c r="IKU2" s="199" t="str">
        <f>BDI!$A$4</f>
        <v>OBRA:</v>
      </c>
      <c r="IKV2" s="515">
        <f>ORCAMENTO!IKW2</f>
        <v>0</v>
      </c>
      <c r="IKW2" s="515"/>
      <c r="IKX2" s="515"/>
      <c r="IKY2" s="515"/>
      <c r="IKZ2" s="199" t="str">
        <f>BDI!$A$4</f>
        <v>OBRA:</v>
      </c>
      <c r="ILA2" s="515">
        <f>ORCAMENTO!ILB2</f>
        <v>0</v>
      </c>
      <c r="ILB2" s="515"/>
      <c r="ILC2" s="515"/>
      <c r="ILD2" s="515"/>
      <c r="ILE2" s="199" t="str">
        <f>BDI!$A$4</f>
        <v>OBRA:</v>
      </c>
      <c r="ILF2" s="515">
        <f>ORCAMENTO!ILG2</f>
        <v>0</v>
      </c>
      <c r="ILG2" s="515"/>
      <c r="ILH2" s="515"/>
      <c r="ILI2" s="515"/>
      <c r="ILJ2" s="199" t="str">
        <f>BDI!$A$4</f>
        <v>OBRA:</v>
      </c>
      <c r="ILK2" s="515">
        <f>ORCAMENTO!ILL2</f>
        <v>0</v>
      </c>
      <c r="ILL2" s="515"/>
      <c r="ILM2" s="515"/>
      <c r="ILN2" s="515"/>
      <c r="ILO2" s="199" t="str">
        <f>BDI!$A$4</f>
        <v>OBRA:</v>
      </c>
      <c r="ILP2" s="515">
        <f>ORCAMENTO!ILQ2</f>
        <v>0</v>
      </c>
      <c r="ILQ2" s="515"/>
      <c r="ILR2" s="515"/>
      <c r="ILS2" s="515"/>
      <c r="ILT2" s="199" t="str">
        <f>BDI!$A$4</f>
        <v>OBRA:</v>
      </c>
      <c r="ILU2" s="515">
        <f>ORCAMENTO!ILV2</f>
        <v>0</v>
      </c>
      <c r="ILV2" s="515"/>
      <c r="ILW2" s="515"/>
      <c r="ILX2" s="515"/>
      <c r="ILY2" s="199" t="str">
        <f>BDI!$A$4</f>
        <v>OBRA:</v>
      </c>
      <c r="ILZ2" s="515">
        <f>ORCAMENTO!IMA2</f>
        <v>0</v>
      </c>
      <c r="IMA2" s="515"/>
      <c r="IMB2" s="515"/>
      <c r="IMC2" s="515"/>
      <c r="IMD2" s="199" t="str">
        <f>BDI!$A$4</f>
        <v>OBRA:</v>
      </c>
      <c r="IME2" s="515">
        <f>ORCAMENTO!IMF2</f>
        <v>0</v>
      </c>
      <c r="IMF2" s="515"/>
      <c r="IMG2" s="515"/>
      <c r="IMH2" s="515"/>
      <c r="IMI2" s="199" t="str">
        <f>BDI!$A$4</f>
        <v>OBRA:</v>
      </c>
      <c r="IMJ2" s="515">
        <f>ORCAMENTO!IMK2</f>
        <v>0</v>
      </c>
      <c r="IMK2" s="515"/>
      <c r="IML2" s="515"/>
      <c r="IMM2" s="515"/>
      <c r="IMN2" s="199" t="str">
        <f>BDI!$A$4</f>
        <v>OBRA:</v>
      </c>
      <c r="IMO2" s="515">
        <f>ORCAMENTO!IMP2</f>
        <v>0</v>
      </c>
      <c r="IMP2" s="515"/>
      <c r="IMQ2" s="515"/>
      <c r="IMR2" s="515"/>
      <c r="IMS2" s="199" t="str">
        <f>BDI!$A$4</f>
        <v>OBRA:</v>
      </c>
      <c r="IMT2" s="515">
        <f>ORCAMENTO!IMU2</f>
        <v>0</v>
      </c>
      <c r="IMU2" s="515"/>
      <c r="IMV2" s="515"/>
      <c r="IMW2" s="515"/>
      <c r="IMX2" s="199" t="str">
        <f>BDI!$A$4</f>
        <v>OBRA:</v>
      </c>
      <c r="IMY2" s="515">
        <f>ORCAMENTO!IMZ2</f>
        <v>0</v>
      </c>
      <c r="IMZ2" s="515"/>
      <c r="INA2" s="515"/>
      <c r="INB2" s="515"/>
      <c r="INC2" s="199" t="str">
        <f>BDI!$A$4</f>
        <v>OBRA:</v>
      </c>
      <c r="IND2" s="515">
        <f>ORCAMENTO!INE2</f>
        <v>0</v>
      </c>
      <c r="INE2" s="515"/>
      <c r="INF2" s="515"/>
      <c r="ING2" s="515"/>
      <c r="INH2" s="199" t="str">
        <f>BDI!$A$4</f>
        <v>OBRA:</v>
      </c>
      <c r="INI2" s="515">
        <f>ORCAMENTO!INJ2</f>
        <v>0</v>
      </c>
      <c r="INJ2" s="515"/>
      <c r="INK2" s="515"/>
      <c r="INL2" s="515"/>
      <c r="INM2" s="199" t="str">
        <f>BDI!$A$4</f>
        <v>OBRA:</v>
      </c>
      <c r="INN2" s="515">
        <f>ORCAMENTO!INO2</f>
        <v>0</v>
      </c>
      <c r="INO2" s="515"/>
      <c r="INP2" s="515"/>
      <c r="INQ2" s="515"/>
      <c r="INR2" s="199" t="str">
        <f>BDI!$A$4</f>
        <v>OBRA:</v>
      </c>
      <c r="INS2" s="515">
        <f>ORCAMENTO!INT2</f>
        <v>0</v>
      </c>
      <c r="INT2" s="515"/>
      <c r="INU2" s="515"/>
      <c r="INV2" s="515"/>
      <c r="INW2" s="199" t="str">
        <f>BDI!$A$4</f>
        <v>OBRA:</v>
      </c>
      <c r="INX2" s="515">
        <f>ORCAMENTO!INY2</f>
        <v>0</v>
      </c>
      <c r="INY2" s="515"/>
      <c r="INZ2" s="515"/>
      <c r="IOA2" s="515"/>
      <c r="IOB2" s="199" t="str">
        <f>BDI!$A$4</f>
        <v>OBRA:</v>
      </c>
      <c r="IOC2" s="515">
        <f>ORCAMENTO!IOD2</f>
        <v>0</v>
      </c>
      <c r="IOD2" s="515"/>
      <c r="IOE2" s="515"/>
      <c r="IOF2" s="515"/>
      <c r="IOG2" s="199" t="str">
        <f>BDI!$A$4</f>
        <v>OBRA:</v>
      </c>
      <c r="IOH2" s="515">
        <f>ORCAMENTO!IOI2</f>
        <v>0</v>
      </c>
      <c r="IOI2" s="515"/>
      <c r="IOJ2" s="515"/>
      <c r="IOK2" s="515"/>
      <c r="IOL2" s="199" t="str">
        <f>BDI!$A$4</f>
        <v>OBRA:</v>
      </c>
      <c r="IOM2" s="515">
        <f>ORCAMENTO!ION2</f>
        <v>0</v>
      </c>
      <c r="ION2" s="515"/>
      <c r="IOO2" s="515"/>
      <c r="IOP2" s="515"/>
      <c r="IOQ2" s="199" t="str">
        <f>BDI!$A$4</f>
        <v>OBRA:</v>
      </c>
      <c r="IOR2" s="515">
        <f>ORCAMENTO!IOS2</f>
        <v>0</v>
      </c>
      <c r="IOS2" s="515"/>
      <c r="IOT2" s="515"/>
      <c r="IOU2" s="515"/>
      <c r="IOV2" s="199" t="str">
        <f>BDI!$A$4</f>
        <v>OBRA:</v>
      </c>
      <c r="IOW2" s="515">
        <f>ORCAMENTO!IOX2</f>
        <v>0</v>
      </c>
      <c r="IOX2" s="515"/>
      <c r="IOY2" s="515"/>
      <c r="IOZ2" s="515"/>
      <c r="IPA2" s="199" t="str">
        <f>BDI!$A$4</f>
        <v>OBRA:</v>
      </c>
      <c r="IPB2" s="515">
        <f>ORCAMENTO!IPC2</f>
        <v>0</v>
      </c>
      <c r="IPC2" s="515"/>
      <c r="IPD2" s="515"/>
      <c r="IPE2" s="515"/>
      <c r="IPF2" s="199" t="str">
        <f>BDI!$A$4</f>
        <v>OBRA:</v>
      </c>
      <c r="IPG2" s="515">
        <f>ORCAMENTO!IPH2</f>
        <v>0</v>
      </c>
      <c r="IPH2" s="515"/>
      <c r="IPI2" s="515"/>
      <c r="IPJ2" s="515"/>
      <c r="IPK2" s="199" t="str">
        <f>BDI!$A$4</f>
        <v>OBRA:</v>
      </c>
      <c r="IPL2" s="515">
        <f>ORCAMENTO!IPM2</f>
        <v>0</v>
      </c>
      <c r="IPM2" s="515"/>
      <c r="IPN2" s="515"/>
      <c r="IPO2" s="515"/>
      <c r="IPP2" s="199" t="str">
        <f>BDI!$A$4</f>
        <v>OBRA:</v>
      </c>
      <c r="IPQ2" s="515">
        <f>ORCAMENTO!IPR2</f>
        <v>0</v>
      </c>
      <c r="IPR2" s="515"/>
      <c r="IPS2" s="515"/>
      <c r="IPT2" s="515"/>
      <c r="IPU2" s="199" t="str">
        <f>BDI!$A$4</f>
        <v>OBRA:</v>
      </c>
      <c r="IPV2" s="515">
        <f>ORCAMENTO!IPW2</f>
        <v>0</v>
      </c>
      <c r="IPW2" s="515"/>
      <c r="IPX2" s="515"/>
      <c r="IPY2" s="515"/>
      <c r="IPZ2" s="199" t="str">
        <f>BDI!$A$4</f>
        <v>OBRA:</v>
      </c>
      <c r="IQA2" s="515">
        <f>ORCAMENTO!IQB2</f>
        <v>0</v>
      </c>
      <c r="IQB2" s="515"/>
      <c r="IQC2" s="515"/>
      <c r="IQD2" s="515"/>
      <c r="IQE2" s="199" t="str">
        <f>BDI!$A$4</f>
        <v>OBRA:</v>
      </c>
      <c r="IQF2" s="515">
        <f>ORCAMENTO!IQG2</f>
        <v>0</v>
      </c>
      <c r="IQG2" s="515"/>
      <c r="IQH2" s="515"/>
      <c r="IQI2" s="515"/>
      <c r="IQJ2" s="199" t="str">
        <f>BDI!$A$4</f>
        <v>OBRA:</v>
      </c>
      <c r="IQK2" s="515">
        <f>ORCAMENTO!IQL2</f>
        <v>0</v>
      </c>
      <c r="IQL2" s="515"/>
      <c r="IQM2" s="515"/>
      <c r="IQN2" s="515"/>
      <c r="IQO2" s="199" t="str">
        <f>BDI!$A$4</f>
        <v>OBRA:</v>
      </c>
      <c r="IQP2" s="515">
        <f>ORCAMENTO!IQQ2</f>
        <v>0</v>
      </c>
      <c r="IQQ2" s="515"/>
      <c r="IQR2" s="515"/>
      <c r="IQS2" s="515"/>
      <c r="IQT2" s="199" t="str">
        <f>BDI!$A$4</f>
        <v>OBRA:</v>
      </c>
      <c r="IQU2" s="515">
        <f>ORCAMENTO!IQV2</f>
        <v>0</v>
      </c>
      <c r="IQV2" s="515"/>
      <c r="IQW2" s="515"/>
      <c r="IQX2" s="515"/>
      <c r="IQY2" s="199" t="str">
        <f>BDI!$A$4</f>
        <v>OBRA:</v>
      </c>
      <c r="IQZ2" s="515">
        <f>ORCAMENTO!IRA2</f>
        <v>0</v>
      </c>
      <c r="IRA2" s="515"/>
      <c r="IRB2" s="515"/>
      <c r="IRC2" s="515"/>
      <c r="IRD2" s="199" t="str">
        <f>BDI!$A$4</f>
        <v>OBRA:</v>
      </c>
      <c r="IRE2" s="515">
        <f>ORCAMENTO!IRF2</f>
        <v>0</v>
      </c>
      <c r="IRF2" s="515"/>
      <c r="IRG2" s="515"/>
      <c r="IRH2" s="515"/>
      <c r="IRI2" s="199" t="str">
        <f>BDI!$A$4</f>
        <v>OBRA:</v>
      </c>
      <c r="IRJ2" s="515">
        <f>ORCAMENTO!IRK2</f>
        <v>0</v>
      </c>
      <c r="IRK2" s="515"/>
      <c r="IRL2" s="515"/>
      <c r="IRM2" s="515"/>
      <c r="IRN2" s="199" t="str">
        <f>BDI!$A$4</f>
        <v>OBRA:</v>
      </c>
      <c r="IRO2" s="515">
        <f>ORCAMENTO!IRP2</f>
        <v>0</v>
      </c>
      <c r="IRP2" s="515"/>
      <c r="IRQ2" s="515"/>
      <c r="IRR2" s="515"/>
      <c r="IRS2" s="199" t="str">
        <f>BDI!$A$4</f>
        <v>OBRA:</v>
      </c>
      <c r="IRT2" s="515">
        <f>ORCAMENTO!IRU2</f>
        <v>0</v>
      </c>
      <c r="IRU2" s="515"/>
      <c r="IRV2" s="515"/>
      <c r="IRW2" s="515"/>
      <c r="IRX2" s="199" t="str">
        <f>BDI!$A$4</f>
        <v>OBRA:</v>
      </c>
      <c r="IRY2" s="515">
        <f>ORCAMENTO!IRZ2</f>
        <v>0</v>
      </c>
      <c r="IRZ2" s="515"/>
      <c r="ISA2" s="515"/>
      <c r="ISB2" s="515"/>
      <c r="ISC2" s="199" t="str">
        <f>BDI!$A$4</f>
        <v>OBRA:</v>
      </c>
      <c r="ISD2" s="515">
        <f>ORCAMENTO!ISE2</f>
        <v>0</v>
      </c>
      <c r="ISE2" s="515"/>
      <c r="ISF2" s="515"/>
      <c r="ISG2" s="515"/>
      <c r="ISH2" s="199" t="str">
        <f>BDI!$A$4</f>
        <v>OBRA:</v>
      </c>
      <c r="ISI2" s="515">
        <f>ORCAMENTO!ISJ2</f>
        <v>0</v>
      </c>
      <c r="ISJ2" s="515"/>
      <c r="ISK2" s="515"/>
      <c r="ISL2" s="515"/>
      <c r="ISM2" s="199" t="str">
        <f>BDI!$A$4</f>
        <v>OBRA:</v>
      </c>
      <c r="ISN2" s="515">
        <f>ORCAMENTO!ISO2</f>
        <v>0</v>
      </c>
      <c r="ISO2" s="515"/>
      <c r="ISP2" s="515"/>
      <c r="ISQ2" s="515"/>
      <c r="ISR2" s="199" t="str">
        <f>BDI!$A$4</f>
        <v>OBRA:</v>
      </c>
      <c r="ISS2" s="515">
        <f>ORCAMENTO!IST2</f>
        <v>0</v>
      </c>
      <c r="IST2" s="515"/>
      <c r="ISU2" s="515"/>
      <c r="ISV2" s="515"/>
      <c r="ISW2" s="199" t="str">
        <f>BDI!$A$4</f>
        <v>OBRA:</v>
      </c>
      <c r="ISX2" s="515">
        <f>ORCAMENTO!ISY2</f>
        <v>0</v>
      </c>
      <c r="ISY2" s="515"/>
      <c r="ISZ2" s="515"/>
      <c r="ITA2" s="515"/>
      <c r="ITB2" s="199" t="str">
        <f>BDI!$A$4</f>
        <v>OBRA:</v>
      </c>
      <c r="ITC2" s="515">
        <f>ORCAMENTO!ITD2</f>
        <v>0</v>
      </c>
      <c r="ITD2" s="515"/>
      <c r="ITE2" s="515"/>
      <c r="ITF2" s="515"/>
      <c r="ITG2" s="199" t="str">
        <f>BDI!$A$4</f>
        <v>OBRA:</v>
      </c>
      <c r="ITH2" s="515">
        <f>ORCAMENTO!ITI2</f>
        <v>0</v>
      </c>
      <c r="ITI2" s="515"/>
      <c r="ITJ2" s="515"/>
      <c r="ITK2" s="515"/>
      <c r="ITL2" s="199" t="str">
        <f>BDI!$A$4</f>
        <v>OBRA:</v>
      </c>
      <c r="ITM2" s="515">
        <f>ORCAMENTO!ITN2</f>
        <v>0</v>
      </c>
      <c r="ITN2" s="515"/>
      <c r="ITO2" s="515"/>
      <c r="ITP2" s="515"/>
      <c r="ITQ2" s="199" t="str">
        <f>BDI!$A$4</f>
        <v>OBRA:</v>
      </c>
      <c r="ITR2" s="515">
        <f>ORCAMENTO!ITS2</f>
        <v>0</v>
      </c>
      <c r="ITS2" s="515"/>
      <c r="ITT2" s="515"/>
      <c r="ITU2" s="515"/>
      <c r="ITV2" s="199" t="str">
        <f>BDI!$A$4</f>
        <v>OBRA:</v>
      </c>
      <c r="ITW2" s="515">
        <f>ORCAMENTO!ITX2</f>
        <v>0</v>
      </c>
      <c r="ITX2" s="515"/>
      <c r="ITY2" s="515"/>
      <c r="ITZ2" s="515"/>
      <c r="IUA2" s="199" t="str">
        <f>BDI!$A$4</f>
        <v>OBRA:</v>
      </c>
      <c r="IUB2" s="515">
        <f>ORCAMENTO!IUC2</f>
        <v>0</v>
      </c>
      <c r="IUC2" s="515"/>
      <c r="IUD2" s="515"/>
      <c r="IUE2" s="515"/>
      <c r="IUF2" s="199" t="str">
        <f>BDI!$A$4</f>
        <v>OBRA:</v>
      </c>
      <c r="IUG2" s="515">
        <f>ORCAMENTO!IUH2</f>
        <v>0</v>
      </c>
      <c r="IUH2" s="515"/>
      <c r="IUI2" s="515"/>
      <c r="IUJ2" s="515"/>
      <c r="IUK2" s="199" t="str">
        <f>BDI!$A$4</f>
        <v>OBRA:</v>
      </c>
      <c r="IUL2" s="515">
        <f>ORCAMENTO!IUM2</f>
        <v>0</v>
      </c>
      <c r="IUM2" s="515"/>
      <c r="IUN2" s="515"/>
      <c r="IUO2" s="515"/>
      <c r="IUP2" s="199" t="str">
        <f>BDI!$A$4</f>
        <v>OBRA:</v>
      </c>
      <c r="IUQ2" s="515">
        <f>ORCAMENTO!IUR2</f>
        <v>0</v>
      </c>
      <c r="IUR2" s="515"/>
      <c r="IUS2" s="515"/>
      <c r="IUT2" s="515"/>
      <c r="IUU2" s="199" t="str">
        <f>BDI!$A$4</f>
        <v>OBRA:</v>
      </c>
      <c r="IUV2" s="515">
        <f>ORCAMENTO!IUW2</f>
        <v>0</v>
      </c>
      <c r="IUW2" s="515"/>
      <c r="IUX2" s="515"/>
      <c r="IUY2" s="515"/>
      <c r="IUZ2" s="199" t="str">
        <f>BDI!$A$4</f>
        <v>OBRA:</v>
      </c>
      <c r="IVA2" s="515">
        <f>ORCAMENTO!IVB2</f>
        <v>0</v>
      </c>
      <c r="IVB2" s="515"/>
      <c r="IVC2" s="515"/>
      <c r="IVD2" s="515"/>
      <c r="IVE2" s="199" t="str">
        <f>BDI!$A$4</f>
        <v>OBRA:</v>
      </c>
      <c r="IVF2" s="515">
        <f>ORCAMENTO!IVG2</f>
        <v>0</v>
      </c>
      <c r="IVG2" s="515"/>
      <c r="IVH2" s="515"/>
      <c r="IVI2" s="515"/>
      <c r="IVJ2" s="199" t="str">
        <f>BDI!$A$4</f>
        <v>OBRA:</v>
      </c>
      <c r="IVK2" s="515">
        <f>ORCAMENTO!IVL2</f>
        <v>0</v>
      </c>
      <c r="IVL2" s="515"/>
      <c r="IVM2" s="515"/>
      <c r="IVN2" s="515"/>
      <c r="IVO2" s="199" t="str">
        <f>BDI!$A$4</f>
        <v>OBRA:</v>
      </c>
      <c r="IVP2" s="515">
        <f>ORCAMENTO!IVQ2</f>
        <v>0</v>
      </c>
      <c r="IVQ2" s="515"/>
      <c r="IVR2" s="515"/>
      <c r="IVS2" s="515"/>
      <c r="IVT2" s="199" t="str">
        <f>BDI!$A$4</f>
        <v>OBRA:</v>
      </c>
      <c r="IVU2" s="515">
        <f>ORCAMENTO!IVV2</f>
        <v>0</v>
      </c>
      <c r="IVV2" s="515"/>
      <c r="IVW2" s="515"/>
      <c r="IVX2" s="515"/>
      <c r="IVY2" s="199" t="str">
        <f>BDI!$A$4</f>
        <v>OBRA:</v>
      </c>
      <c r="IVZ2" s="515">
        <f>ORCAMENTO!IWA2</f>
        <v>0</v>
      </c>
      <c r="IWA2" s="515"/>
      <c r="IWB2" s="515"/>
      <c r="IWC2" s="515"/>
      <c r="IWD2" s="199" t="str">
        <f>BDI!$A$4</f>
        <v>OBRA:</v>
      </c>
      <c r="IWE2" s="515">
        <f>ORCAMENTO!IWF2</f>
        <v>0</v>
      </c>
      <c r="IWF2" s="515"/>
      <c r="IWG2" s="515"/>
      <c r="IWH2" s="515"/>
      <c r="IWI2" s="199" t="str">
        <f>BDI!$A$4</f>
        <v>OBRA:</v>
      </c>
      <c r="IWJ2" s="515">
        <f>ORCAMENTO!IWK2</f>
        <v>0</v>
      </c>
      <c r="IWK2" s="515"/>
      <c r="IWL2" s="515"/>
      <c r="IWM2" s="515"/>
      <c r="IWN2" s="199" t="str">
        <f>BDI!$A$4</f>
        <v>OBRA:</v>
      </c>
      <c r="IWO2" s="515">
        <f>ORCAMENTO!IWP2</f>
        <v>0</v>
      </c>
      <c r="IWP2" s="515"/>
      <c r="IWQ2" s="515"/>
      <c r="IWR2" s="515"/>
      <c r="IWS2" s="199" t="str">
        <f>BDI!$A$4</f>
        <v>OBRA:</v>
      </c>
      <c r="IWT2" s="515">
        <f>ORCAMENTO!IWU2</f>
        <v>0</v>
      </c>
      <c r="IWU2" s="515"/>
      <c r="IWV2" s="515"/>
      <c r="IWW2" s="515"/>
      <c r="IWX2" s="199" t="str">
        <f>BDI!$A$4</f>
        <v>OBRA:</v>
      </c>
      <c r="IWY2" s="515">
        <f>ORCAMENTO!IWZ2</f>
        <v>0</v>
      </c>
      <c r="IWZ2" s="515"/>
      <c r="IXA2" s="515"/>
      <c r="IXB2" s="515"/>
      <c r="IXC2" s="199" t="str">
        <f>BDI!$A$4</f>
        <v>OBRA:</v>
      </c>
      <c r="IXD2" s="515">
        <f>ORCAMENTO!IXE2</f>
        <v>0</v>
      </c>
      <c r="IXE2" s="515"/>
      <c r="IXF2" s="515"/>
      <c r="IXG2" s="515"/>
      <c r="IXH2" s="199" t="str">
        <f>BDI!$A$4</f>
        <v>OBRA:</v>
      </c>
      <c r="IXI2" s="515">
        <f>ORCAMENTO!IXJ2</f>
        <v>0</v>
      </c>
      <c r="IXJ2" s="515"/>
      <c r="IXK2" s="515"/>
      <c r="IXL2" s="515"/>
      <c r="IXM2" s="199" t="str">
        <f>BDI!$A$4</f>
        <v>OBRA:</v>
      </c>
      <c r="IXN2" s="515">
        <f>ORCAMENTO!IXO2</f>
        <v>0</v>
      </c>
      <c r="IXO2" s="515"/>
      <c r="IXP2" s="515"/>
      <c r="IXQ2" s="515"/>
      <c r="IXR2" s="199" t="str">
        <f>BDI!$A$4</f>
        <v>OBRA:</v>
      </c>
      <c r="IXS2" s="515">
        <f>ORCAMENTO!IXT2</f>
        <v>0</v>
      </c>
      <c r="IXT2" s="515"/>
      <c r="IXU2" s="515"/>
      <c r="IXV2" s="515"/>
      <c r="IXW2" s="199" t="str">
        <f>BDI!$A$4</f>
        <v>OBRA:</v>
      </c>
      <c r="IXX2" s="515">
        <f>ORCAMENTO!IXY2</f>
        <v>0</v>
      </c>
      <c r="IXY2" s="515"/>
      <c r="IXZ2" s="515"/>
      <c r="IYA2" s="515"/>
      <c r="IYB2" s="199" t="str">
        <f>BDI!$A$4</f>
        <v>OBRA:</v>
      </c>
      <c r="IYC2" s="515">
        <f>ORCAMENTO!IYD2</f>
        <v>0</v>
      </c>
      <c r="IYD2" s="515"/>
      <c r="IYE2" s="515"/>
      <c r="IYF2" s="515"/>
      <c r="IYG2" s="199" t="str">
        <f>BDI!$A$4</f>
        <v>OBRA:</v>
      </c>
      <c r="IYH2" s="515">
        <f>ORCAMENTO!IYI2</f>
        <v>0</v>
      </c>
      <c r="IYI2" s="515"/>
      <c r="IYJ2" s="515"/>
      <c r="IYK2" s="515"/>
      <c r="IYL2" s="199" t="str">
        <f>BDI!$A$4</f>
        <v>OBRA:</v>
      </c>
      <c r="IYM2" s="515">
        <f>ORCAMENTO!IYN2</f>
        <v>0</v>
      </c>
      <c r="IYN2" s="515"/>
      <c r="IYO2" s="515"/>
      <c r="IYP2" s="515"/>
      <c r="IYQ2" s="199" t="str">
        <f>BDI!$A$4</f>
        <v>OBRA:</v>
      </c>
      <c r="IYR2" s="515">
        <f>ORCAMENTO!IYS2</f>
        <v>0</v>
      </c>
      <c r="IYS2" s="515"/>
      <c r="IYT2" s="515"/>
      <c r="IYU2" s="515"/>
      <c r="IYV2" s="199" t="str">
        <f>BDI!$A$4</f>
        <v>OBRA:</v>
      </c>
      <c r="IYW2" s="515">
        <f>ORCAMENTO!IYX2</f>
        <v>0</v>
      </c>
      <c r="IYX2" s="515"/>
      <c r="IYY2" s="515"/>
      <c r="IYZ2" s="515"/>
      <c r="IZA2" s="199" t="str">
        <f>BDI!$A$4</f>
        <v>OBRA:</v>
      </c>
      <c r="IZB2" s="515">
        <f>ORCAMENTO!IZC2</f>
        <v>0</v>
      </c>
      <c r="IZC2" s="515"/>
      <c r="IZD2" s="515"/>
      <c r="IZE2" s="515"/>
      <c r="IZF2" s="199" t="str">
        <f>BDI!$A$4</f>
        <v>OBRA:</v>
      </c>
      <c r="IZG2" s="515">
        <f>ORCAMENTO!IZH2</f>
        <v>0</v>
      </c>
      <c r="IZH2" s="515"/>
      <c r="IZI2" s="515"/>
      <c r="IZJ2" s="515"/>
      <c r="IZK2" s="199" t="str">
        <f>BDI!$A$4</f>
        <v>OBRA:</v>
      </c>
      <c r="IZL2" s="515">
        <f>ORCAMENTO!IZM2</f>
        <v>0</v>
      </c>
      <c r="IZM2" s="515"/>
      <c r="IZN2" s="515"/>
      <c r="IZO2" s="515"/>
      <c r="IZP2" s="199" t="str">
        <f>BDI!$A$4</f>
        <v>OBRA:</v>
      </c>
      <c r="IZQ2" s="515">
        <f>ORCAMENTO!IZR2</f>
        <v>0</v>
      </c>
      <c r="IZR2" s="515"/>
      <c r="IZS2" s="515"/>
      <c r="IZT2" s="515"/>
      <c r="IZU2" s="199" t="str">
        <f>BDI!$A$4</f>
        <v>OBRA:</v>
      </c>
      <c r="IZV2" s="515">
        <f>ORCAMENTO!IZW2</f>
        <v>0</v>
      </c>
      <c r="IZW2" s="515"/>
      <c r="IZX2" s="515"/>
      <c r="IZY2" s="515"/>
      <c r="IZZ2" s="199" t="str">
        <f>BDI!$A$4</f>
        <v>OBRA:</v>
      </c>
      <c r="JAA2" s="515">
        <f>ORCAMENTO!JAB2</f>
        <v>0</v>
      </c>
      <c r="JAB2" s="515"/>
      <c r="JAC2" s="515"/>
      <c r="JAD2" s="515"/>
      <c r="JAE2" s="199" t="str">
        <f>BDI!$A$4</f>
        <v>OBRA:</v>
      </c>
      <c r="JAF2" s="515">
        <f>ORCAMENTO!JAG2</f>
        <v>0</v>
      </c>
      <c r="JAG2" s="515"/>
      <c r="JAH2" s="515"/>
      <c r="JAI2" s="515"/>
      <c r="JAJ2" s="199" t="str">
        <f>BDI!$A$4</f>
        <v>OBRA:</v>
      </c>
      <c r="JAK2" s="515">
        <f>ORCAMENTO!JAL2</f>
        <v>0</v>
      </c>
      <c r="JAL2" s="515"/>
      <c r="JAM2" s="515"/>
      <c r="JAN2" s="515"/>
      <c r="JAO2" s="199" t="str">
        <f>BDI!$A$4</f>
        <v>OBRA:</v>
      </c>
      <c r="JAP2" s="515">
        <f>ORCAMENTO!JAQ2</f>
        <v>0</v>
      </c>
      <c r="JAQ2" s="515"/>
      <c r="JAR2" s="515"/>
      <c r="JAS2" s="515"/>
      <c r="JAT2" s="199" t="str">
        <f>BDI!$A$4</f>
        <v>OBRA:</v>
      </c>
      <c r="JAU2" s="515">
        <f>ORCAMENTO!JAV2</f>
        <v>0</v>
      </c>
      <c r="JAV2" s="515"/>
      <c r="JAW2" s="515"/>
      <c r="JAX2" s="515"/>
      <c r="JAY2" s="199" t="str">
        <f>BDI!$A$4</f>
        <v>OBRA:</v>
      </c>
      <c r="JAZ2" s="515">
        <f>ORCAMENTO!JBA2</f>
        <v>0</v>
      </c>
      <c r="JBA2" s="515"/>
      <c r="JBB2" s="515"/>
      <c r="JBC2" s="515"/>
      <c r="JBD2" s="199" t="str">
        <f>BDI!$A$4</f>
        <v>OBRA:</v>
      </c>
      <c r="JBE2" s="515">
        <f>ORCAMENTO!JBF2</f>
        <v>0</v>
      </c>
      <c r="JBF2" s="515"/>
      <c r="JBG2" s="515"/>
      <c r="JBH2" s="515"/>
      <c r="JBI2" s="199" t="str">
        <f>BDI!$A$4</f>
        <v>OBRA:</v>
      </c>
      <c r="JBJ2" s="515">
        <f>ORCAMENTO!JBK2</f>
        <v>0</v>
      </c>
      <c r="JBK2" s="515"/>
      <c r="JBL2" s="515"/>
      <c r="JBM2" s="515"/>
      <c r="JBN2" s="199" t="str">
        <f>BDI!$A$4</f>
        <v>OBRA:</v>
      </c>
      <c r="JBO2" s="515">
        <f>ORCAMENTO!JBP2</f>
        <v>0</v>
      </c>
      <c r="JBP2" s="515"/>
      <c r="JBQ2" s="515"/>
      <c r="JBR2" s="515"/>
      <c r="JBS2" s="199" t="str">
        <f>BDI!$A$4</f>
        <v>OBRA:</v>
      </c>
      <c r="JBT2" s="515">
        <f>ORCAMENTO!JBU2</f>
        <v>0</v>
      </c>
      <c r="JBU2" s="515"/>
      <c r="JBV2" s="515"/>
      <c r="JBW2" s="515"/>
      <c r="JBX2" s="199" t="str">
        <f>BDI!$A$4</f>
        <v>OBRA:</v>
      </c>
      <c r="JBY2" s="515">
        <f>ORCAMENTO!JBZ2</f>
        <v>0</v>
      </c>
      <c r="JBZ2" s="515"/>
      <c r="JCA2" s="515"/>
      <c r="JCB2" s="515"/>
      <c r="JCC2" s="199" t="str">
        <f>BDI!$A$4</f>
        <v>OBRA:</v>
      </c>
      <c r="JCD2" s="515">
        <f>ORCAMENTO!JCE2</f>
        <v>0</v>
      </c>
      <c r="JCE2" s="515"/>
      <c r="JCF2" s="515"/>
      <c r="JCG2" s="515"/>
      <c r="JCH2" s="199" t="str">
        <f>BDI!$A$4</f>
        <v>OBRA:</v>
      </c>
      <c r="JCI2" s="515">
        <f>ORCAMENTO!JCJ2</f>
        <v>0</v>
      </c>
      <c r="JCJ2" s="515"/>
      <c r="JCK2" s="515"/>
      <c r="JCL2" s="515"/>
      <c r="JCM2" s="199" t="str">
        <f>BDI!$A$4</f>
        <v>OBRA:</v>
      </c>
      <c r="JCN2" s="515">
        <f>ORCAMENTO!JCO2</f>
        <v>0</v>
      </c>
      <c r="JCO2" s="515"/>
      <c r="JCP2" s="515"/>
      <c r="JCQ2" s="515"/>
      <c r="JCR2" s="199" t="str">
        <f>BDI!$A$4</f>
        <v>OBRA:</v>
      </c>
      <c r="JCS2" s="515">
        <f>ORCAMENTO!JCT2</f>
        <v>0</v>
      </c>
      <c r="JCT2" s="515"/>
      <c r="JCU2" s="515"/>
      <c r="JCV2" s="515"/>
      <c r="JCW2" s="199" t="str">
        <f>BDI!$A$4</f>
        <v>OBRA:</v>
      </c>
      <c r="JCX2" s="515">
        <f>ORCAMENTO!JCY2</f>
        <v>0</v>
      </c>
      <c r="JCY2" s="515"/>
      <c r="JCZ2" s="515"/>
      <c r="JDA2" s="515"/>
      <c r="JDB2" s="199" t="str">
        <f>BDI!$A$4</f>
        <v>OBRA:</v>
      </c>
      <c r="JDC2" s="515">
        <f>ORCAMENTO!JDD2</f>
        <v>0</v>
      </c>
      <c r="JDD2" s="515"/>
      <c r="JDE2" s="515"/>
      <c r="JDF2" s="515"/>
      <c r="JDG2" s="199" t="str">
        <f>BDI!$A$4</f>
        <v>OBRA:</v>
      </c>
      <c r="JDH2" s="515">
        <f>ORCAMENTO!JDI2</f>
        <v>0</v>
      </c>
      <c r="JDI2" s="515"/>
      <c r="JDJ2" s="515"/>
      <c r="JDK2" s="515"/>
      <c r="JDL2" s="199" t="str">
        <f>BDI!$A$4</f>
        <v>OBRA:</v>
      </c>
      <c r="JDM2" s="515">
        <f>ORCAMENTO!JDN2</f>
        <v>0</v>
      </c>
      <c r="JDN2" s="515"/>
      <c r="JDO2" s="515"/>
      <c r="JDP2" s="515"/>
      <c r="JDQ2" s="199" t="str">
        <f>BDI!$A$4</f>
        <v>OBRA:</v>
      </c>
      <c r="JDR2" s="515">
        <f>ORCAMENTO!JDS2</f>
        <v>0</v>
      </c>
      <c r="JDS2" s="515"/>
      <c r="JDT2" s="515"/>
      <c r="JDU2" s="515"/>
      <c r="JDV2" s="199" t="str">
        <f>BDI!$A$4</f>
        <v>OBRA:</v>
      </c>
      <c r="JDW2" s="515">
        <f>ORCAMENTO!JDX2</f>
        <v>0</v>
      </c>
      <c r="JDX2" s="515"/>
      <c r="JDY2" s="515"/>
      <c r="JDZ2" s="515"/>
      <c r="JEA2" s="199" t="str">
        <f>BDI!$A$4</f>
        <v>OBRA:</v>
      </c>
      <c r="JEB2" s="515">
        <f>ORCAMENTO!JEC2</f>
        <v>0</v>
      </c>
      <c r="JEC2" s="515"/>
      <c r="JED2" s="515"/>
      <c r="JEE2" s="515"/>
      <c r="JEF2" s="199" t="str">
        <f>BDI!$A$4</f>
        <v>OBRA:</v>
      </c>
      <c r="JEG2" s="515">
        <f>ORCAMENTO!JEH2</f>
        <v>0</v>
      </c>
      <c r="JEH2" s="515"/>
      <c r="JEI2" s="515"/>
      <c r="JEJ2" s="515"/>
      <c r="JEK2" s="199" t="str">
        <f>BDI!$A$4</f>
        <v>OBRA:</v>
      </c>
      <c r="JEL2" s="515">
        <f>ORCAMENTO!JEM2</f>
        <v>0</v>
      </c>
      <c r="JEM2" s="515"/>
      <c r="JEN2" s="515"/>
      <c r="JEO2" s="515"/>
      <c r="JEP2" s="199" t="str">
        <f>BDI!$A$4</f>
        <v>OBRA:</v>
      </c>
      <c r="JEQ2" s="515">
        <f>ORCAMENTO!JER2</f>
        <v>0</v>
      </c>
      <c r="JER2" s="515"/>
      <c r="JES2" s="515"/>
      <c r="JET2" s="515"/>
      <c r="JEU2" s="199" t="str">
        <f>BDI!$A$4</f>
        <v>OBRA:</v>
      </c>
      <c r="JEV2" s="515">
        <f>ORCAMENTO!JEW2</f>
        <v>0</v>
      </c>
      <c r="JEW2" s="515"/>
      <c r="JEX2" s="515"/>
      <c r="JEY2" s="515"/>
      <c r="JEZ2" s="199" t="str">
        <f>BDI!$A$4</f>
        <v>OBRA:</v>
      </c>
      <c r="JFA2" s="515">
        <f>ORCAMENTO!JFB2</f>
        <v>0</v>
      </c>
      <c r="JFB2" s="515"/>
      <c r="JFC2" s="515"/>
      <c r="JFD2" s="515"/>
      <c r="JFE2" s="199" t="str">
        <f>BDI!$A$4</f>
        <v>OBRA:</v>
      </c>
      <c r="JFF2" s="515">
        <f>ORCAMENTO!JFG2</f>
        <v>0</v>
      </c>
      <c r="JFG2" s="515"/>
      <c r="JFH2" s="515"/>
      <c r="JFI2" s="515"/>
      <c r="JFJ2" s="199" t="str">
        <f>BDI!$A$4</f>
        <v>OBRA:</v>
      </c>
      <c r="JFK2" s="515">
        <f>ORCAMENTO!JFL2</f>
        <v>0</v>
      </c>
      <c r="JFL2" s="515"/>
      <c r="JFM2" s="515"/>
      <c r="JFN2" s="515"/>
      <c r="JFO2" s="199" t="str">
        <f>BDI!$A$4</f>
        <v>OBRA:</v>
      </c>
      <c r="JFP2" s="515">
        <f>ORCAMENTO!JFQ2</f>
        <v>0</v>
      </c>
      <c r="JFQ2" s="515"/>
      <c r="JFR2" s="515"/>
      <c r="JFS2" s="515"/>
      <c r="JFT2" s="199" t="str">
        <f>BDI!$A$4</f>
        <v>OBRA:</v>
      </c>
      <c r="JFU2" s="515">
        <f>ORCAMENTO!JFV2</f>
        <v>0</v>
      </c>
      <c r="JFV2" s="515"/>
      <c r="JFW2" s="515"/>
      <c r="JFX2" s="515"/>
      <c r="JFY2" s="199" t="str">
        <f>BDI!$A$4</f>
        <v>OBRA:</v>
      </c>
      <c r="JFZ2" s="515">
        <f>ORCAMENTO!JGA2</f>
        <v>0</v>
      </c>
      <c r="JGA2" s="515"/>
      <c r="JGB2" s="515"/>
      <c r="JGC2" s="515"/>
      <c r="JGD2" s="199" t="str">
        <f>BDI!$A$4</f>
        <v>OBRA:</v>
      </c>
      <c r="JGE2" s="515">
        <f>ORCAMENTO!JGF2</f>
        <v>0</v>
      </c>
      <c r="JGF2" s="515"/>
      <c r="JGG2" s="515"/>
      <c r="JGH2" s="515"/>
      <c r="JGI2" s="199" t="str">
        <f>BDI!$A$4</f>
        <v>OBRA:</v>
      </c>
      <c r="JGJ2" s="515">
        <f>ORCAMENTO!JGK2</f>
        <v>0</v>
      </c>
      <c r="JGK2" s="515"/>
      <c r="JGL2" s="515"/>
      <c r="JGM2" s="515"/>
      <c r="JGN2" s="199" t="str">
        <f>BDI!$A$4</f>
        <v>OBRA:</v>
      </c>
      <c r="JGO2" s="515">
        <f>ORCAMENTO!JGP2</f>
        <v>0</v>
      </c>
      <c r="JGP2" s="515"/>
      <c r="JGQ2" s="515"/>
      <c r="JGR2" s="515"/>
      <c r="JGS2" s="199" t="str">
        <f>BDI!$A$4</f>
        <v>OBRA:</v>
      </c>
      <c r="JGT2" s="515">
        <f>ORCAMENTO!JGU2</f>
        <v>0</v>
      </c>
      <c r="JGU2" s="515"/>
      <c r="JGV2" s="515"/>
      <c r="JGW2" s="515"/>
      <c r="JGX2" s="199" t="str">
        <f>BDI!$A$4</f>
        <v>OBRA:</v>
      </c>
      <c r="JGY2" s="515">
        <f>ORCAMENTO!JGZ2</f>
        <v>0</v>
      </c>
      <c r="JGZ2" s="515"/>
      <c r="JHA2" s="515"/>
      <c r="JHB2" s="515"/>
      <c r="JHC2" s="199" t="str">
        <f>BDI!$A$4</f>
        <v>OBRA:</v>
      </c>
      <c r="JHD2" s="515">
        <f>ORCAMENTO!JHE2</f>
        <v>0</v>
      </c>
      <c r="JHE2" s="515"/>
      <c r="JHF2" s="515"/>
      <c r="JHG2" s="515"/>
      <c r="JHH2" s="199" t="str">
        <f>BDI!$A$4</f>
        <v>OBRA:</v>
      </c>
      <c r="JHI2" s="515">
        <f>ORCAMENTO!JHJ2</f>
        <v>0</v>
      </c>
      <c r="JHJ2" s="515"/>
      <c r="JHK2" s="515"/>
      <c r="JHL2" s="515"/>
      <c r="JHM2" s="199" t="str">
        <f>BDI!$A$4</f>
        <v>OBRA:</v>
      </c>
      <c r="JHN2" s="515">
        <f>ORCAMENTO!JHO2</f>
        <v>0</v>
      </c>
      <c r="JHO2" s="515"/>
      <c r="JHP2" s="515"/>
      <c r="JHQ2" s="515"/>
      <c r="JHR2" s="199" t="str">
        <f>BDI!$A$4</f>
        <v>OBRA:</v>
      </c>
      <c r="JHS2" s="515">
        <f>ORCAMENTO!JHT2</f>
        <v>0</v>
      </c>
      <c r="JHT2" s="515"/>
      <c r="JHU2" s="515"/>
      <c r="JHV2" s="515"/>
      <c r="JHW2" s="199" t="str">
        <f>BDI!$A$4</f>
        <v>OBRA:</v>
      </c>
      <c r="JHX2" s="515">
        <f>ORCAMENTO!JHY2</f>
        <v>0</v>
      </c>
      <c r="JHY2" s="515"/>
      <c r="JHZ2" s="515"/>
      <c r="JIA2" s="515"/>
      <c r="JIB2" s="199" t="str">
        <f>BDI!$A$4</f>
        <v>OBRA:</v>
      </c>
      <c r="JIC2" s="515">
        <f>ORCAMENTO!JID2</f>
        <v>0</v>
      </c>
      <c r="JID2" s="515"/>
      <c r="JIE2" s="515"/>
      <c r="JIF2" s="515"/>
      <c r="JIG2" s="199" t="str">
        <f>BDI!$A$4</f>
        <v>OBRA:</v>
      </c>
      <c r="JIH2" s="515">
        <f>ORCAMENTO!JII2</f>
        <v>0</v>
      </c>
      <c r="JII2" s="515"/>
      <c r="JIJ2" s="515"/>
      <c r="JIK2" s="515"/>
      <c r="JIL2" s="199" t="str">
        <f>BDI!$A$4</f>
        <v>OBRA:</v>
      </c>
      <c r="JIM2" s="515">
        <f>ORCAMENTO!JIN2</f>
        <v>0</v>
      </c>
      <c r="JIN2" s="515"/>
      <c r="JIO2" s="515"/>
      <c r="JIP2" s="515"/>
      <c r="JIQ2" s="199" t="str">
        <f>BDI!$A$4</f>
        <v>OBRA:</v>
      </c>
      <c r="JIR2" s="515">
        <f>ORCAMENTO!JIS2</f>
        <v>0</v>
      </c>
      <c r="JIS2" s="515"/>
      <c r="JIT2" s="515"/>
      <c r="JIU2" s="515"/>
      <c r="JIV2" s="199" t="str">
        <f>BDI!$A$4</f>
        <v>OBRA:</v>
      </c>
      <c r="JIW2" s="515">
        <f>ORCAMENTO!JIX2</f>
        <v>0</v>
      </c>
      <c r="JIX2" s="515"/>
      <c r="JIY2" s="515"/>
      <c r="JIZ2" s="515"/>
      <c r="JJA2" s="199" t="str">
        <f>BDI!$A$4</f>
        <v>OBRA:</v>
      </c>
      <c r="JJB2" s="515">
        <f>ORCAMENTO!JJC2</f>
        <v>0</v>
      </c>
      <c r="JJC2" s="515"/>
      <c r="JJD2" s="515"/>
      <c r="JJE2" s="515"/>
      <c r="JJF2" s="199" t="str">
        <f>BDI!$A$4</f>
        <v>OBRA:</v>
      </c>
      <c r="JJG2" s="515">
        <f>ORCAMENTO!JJH2</f>
        <v>0</v>
      </c>
      <c r="JJH2" s="515"/>
      <c r="JJI2" s="515"/>
      <c r="JJJ2" s="515"/>
      <c r="JJK2" s="199" t="str">
        <f>BDI!$A$4</f>
        <v>OBRA:</v>
      </c>
      <c r="JJL2" s="515">
        <f>ORCAMENTO!JJM2</f>
        <v>0</v>
      </c>
      <c r="JJM2" s="515"/>
      <c r="JJN2" s="515"/>
      <c r="JJO2" s="515"/>
      <c r="JJP2" s="199" t="str">
        <f>BDI!$A$4</f>
        <v>OBRA:</v>
      </c>
      <c r="JJQ2" s="515">
        <f>ORCAMENTO!JJR2</f>
        <v>0</v>
      </c>
      <c r="JJR2" s="515"/>
      <c r="JJS2" s="515"/>
      <c r="JJT2" s="515"/>
      <c r="JJU2" s="199" t="str">
        <f>BDI!$A$4</f>
        <v>OBRA:</v>
      </c>
      <c r="JJV2" s="515">
        <f>ORCAMENTO!JJW2</f>
        <v>0</v>
      </c>
      <c r="JJW2" s="515"/>
      <c r="JJX2" s="515"/>
      <c r="JJY2" s="515"/>
      <c r="JJZ2" s="199" t="str">
        <f>BDI!$A$4</f>
        <v>OBRA:</v>
      </c>
      <c r="JKA2" s="515">
        <f>ORCAMENTO!JKB2</f>
        <v>0</v>
      </c>
      <c r="JKB2" s="515"/>
      <c r="JKC2" s="515"/>
      <c r="JKD2" s="515"/>
      <c r="JKE2" s="199" t="str">
        <f>BDI!$A$4</f>
        <v>OBRA:</v>
      </c>
      <c r="JKF2" s="515">
        <f>ORCAMENTO!JKG2</f>
        <v>0</v>
      </c>
      <c r="JKG2" s="515"/>
      <c r="JKH2" s="515"/>
      <c r="JKI2" s="515"/>
      <c r="JKJ2" s="199" t="str">
        <f>BDI!$A$4</f>
        <v>OBRA:</v>
      </c>
      <c r="JKK2" s="515">
        <f>ORCAMENTO!JKL2</f>
        <v>0</v>
      </c>
      <c r="JKL2" s="515"/>
      <c r="JKM2" s="515"/>
      <c r="JKN2" s="515"/>
      <c r="JKO2" s="199" t="str">
        <f>BDI!$A$4</f>
        <v>OBRA:</v>
      </c>
      <c r="JKP2" s="515">
        <f>ORCAMENTO!JKQ2</f>
        <v>0</v>
      </c>
      <c r="JKQ2" s="515"/>
      <c r="JKR2" s="515"/>
      <c r="JKS2" s="515"/>
      <c r="JKT2" s="199" t="str">
        <f>BDI!$A$4</f>
        <v>OBRA:</v>
      </c>
      <c r="JKU2" s="515">
        <f>ORCAMENTO!JKV2</f>
        <v>0</v>
      </c>
      <c r="JKV2" s="515"/>
      <c r="JKW2" s="515"/>
      <c r="JKX2" s="515"/>
      <c r="JKY2" s="199" t="str">
        <f>BDI!$A$4</f>
        <v>OBRA:</v>
      </c>
      <c r="JKZ2" s="515">
        <f>ORCAMENTO!JLA2</f>
        <v>0</v>
      </c>
      <c r="JLA2" s="515"/>
      <c r="JLB2" s="515"/>
      <c r="JLC2" s="515"/>
      <c r="JLD2" s="199" t="str">
        <f>BDI!$A$4</f>
        <v>OBRA:</v>
      </c>
      <c r="JLE2" s="515">
        <f>ORCAMENTO!JLF2</f>
        <v>0</v>
      </c>
      <c r="JLF2" s="515"/>
      <c r="JLG2" s="515"/>
      <c r="JLH2" s="515"/>
      <c r="JLI2" s="199" t="str">
        <f>BDI!$A$4</f>
        <v>OBRA:</v>
      </c>
      <c r="JLJ2" s="515">
        <f>ORCAMENTO!JLK2</f>
        <v>0</v>
      </c>
      <c r="JLK2" s="515"/>
      <c r="JLL2" s="515"/>
      <c r="JLM2" s="515"/>
      <c r="JLN2" s="199" t="str">
        <f>BDI!$A$4</f>
        <v>OBRA:</v>
      </c>
      <c r="JLO2" s="515">
        <f>ORCAMENTO!JLP2</f>
        <v>0</v>
      </c>
      <c r="JLP2" s="515"/>
      <c r="JLQ2" s="515"/>
      <c r="JLR2" s="515"/>
      <c r="JLS2" s="199" t="str">
        <f>BDI!$A$4</f>
        <v>OBRA:</v>
      </c>
      <c r="JLT2" s="515">
        <f>ORCAMENTO!JLU2</f>
        <v>0</v>
      </c>
      <c r="JLU2" s="515"/>
      <c r="JLV2" s="515"/>
      <c r="JLW2" s="515"/>
      <c r="JLX2" s="199" t="str">
        <f>BDI!$A$4</f>
        <v>OBRA:</v>
      </c>
      <c r="JLY2" s="515">
        <f>ORCAMENTO!JLZ2</f>
        <v>0</v>
      </c>
      <c r="JLZ2" s="515"/>
      <c r="JMA2" s="515"/>
      <c r="JMB2" s="515"/>
      <c r="JMC2" s="199" t="str">
        <f>BDI!$A$4</f>
        <v>OBRA:</v>
      </c>
      <c r="JMD2" s="515">
        <f>ORCAMENTO!JME2</f>
        <v>0</v>
      </c>
      <c r="JME2" s="515"/>
      <c r="JMF2" s="515"/>
      <c r="JMG2" s="515"/>
      <c r="JMH2" s="199" t="str">
        <f>BDI!$A$4</f>
        <v>OBRA:</v>
      </c>
      <c r="JMI2" s="515">
        <f>ORCAMENTO!JMJ2</f>
        <v>0</v>
      </c>
      <c r="JMJ2" s="515"/>
      <c r="JMK2" s="515"/>
      <c r="JML2" s="515"/>
      <c r="JMM2" s="199" t="str">
        <f>BDI!$A$4</f>
        <v>OBRA:</v>
      </c>
      <c r="JMN2" s="515">
        <f>ORCAMENTO!JMO2</f>
        <v>0</v>
      </c>
      <c r="JMO2" s="515"/>
      <c r="JMP2" s="515"/>
      <c r="JMQ2" s="515"/>
      <c r="JMR2" s="199" t="str">
        <f>BDI!$A$4</f>
        <v>OBRA:</v>
      </c>
      <c r="JMS2" s="515">
        <f>ORCAMENTO!JMT2</f>
        <v>0</v>
      </c>
      <c r="JMT2" s="515"/>
      <c r="JMU2" s="515"/>
      <c r="JMV2" s="515"/>
      <c r="JMW2" s="199" t="str">
        <f>BDI!$A$4</f>
        <v>OBRA:</v>
      </c>
      <c r="JMX2" s="515">
        <f>ORCAMENTO!JMY2</f>
        <v>0</v>
      </c>
      <c r="JMY2" s="515"/>
      <c r="JMZ2" s="515"/>
      <c r="JNA2" s="515"/>
      <c r="JNB2" s="199" t="str">
        <f>BDI!$A$4</f>
        <v>OBRA:</v>
      </c>
      <c r="JNC2" s="515">
        <f>ORCAMENTO!JND2</f>
        <v>0</v>
      </c>
      <c r="JND2" s="515"/>
      <c r="JNE2" s="515"/>
      <c r="JNF2" s="515"/>
      <c r="JNG2" s="199" t="str">
        <f>BDI!$A$4</f>
        <v>OBRA:</v>
      </c>
      <c r="JNH2" s="515">
        <f>ORCAMENTO!JNI2</f>
        <v>0</v>
      </c>
      <c r="JNI2" s="515"/>
      <c r="JNJ2" s="515"/>
      <c r="JNK2" s="515"/>
      <c r="JNL2" s="199" t="str">
        <f>BDI!$A$4</f>
        <v>OBRA:</v>
      </c>
      <c r="JNM2" s="515">
        <f>ORCAMENTO!JNN2</f>
        <v>0</v>
      </c>
      <c r="JNN2" s="515"/>
      <c r="JNO2" s="515"/>
      <c r="JNP2" s="515"/>
      <c r="JNQ2" s="199" t="str">
        <f>BDI!$A$4</f>
        <v>OBRA:</v>
      </c>
      <c r="JNR2" s="515">
        <f>ORCAMENTO!JNS2</f>
        <v>0</v>
      </c>
      <c r="JNS2" s="515"/>
      <c r="JNT2" s="515"/>
      <c r="JNU2" s="515"/>
      <c r="JNV2" s="199" t="str">
        <f>BDI!$A$4</f>
        <v>OBRA:</v>
      </c>
      <c r="JNW2" s="515">
        <f>ORCAMENTO!JNX2</f>
        <v>0</v>
      </c>
      <c r="JNX2" s="515"/>
      <c r="JNY2" s="515"/>
      <c r="JNZ2" s="515"/>
      <c r="JOA2" s="199" t="str">
        <f>BDI!$A$4</f>
        <v>OBRA:</v>
      </c>
      <c r="JOB2" s="515">
        <f>ORCAMENTO!JOC2</f>
        <v>0</v>
      </c>
      <c r="JOC2" s="515"/>
      <c r="JOD2" s="515"/>
      <c r="JOE2" s="515"/>
      <c r="JOF2" s="199" t="str">
        <f>BDI!$A$4</f>
        <v>OBRA:</v>
      </c>
      <c r="JOG2" s="515">
        <f>ORCAMENTO!JOH2</f>
        <v>0</v>
      </c>
      <c r="JOH2" s="515"/>
      <c r="JOI2" s="515"/>
      <c r="JOJ2" s="515"/>
      <c r="JOK2" s="199" t="str">
        <f>BDI!$A$4</f>
        <v>OBRA:</v>
      </c>
      <c r="JOL2" s="515">
        <f>ORCAMENTO!JOM2</f>
        <v>0</v>
      </c>
      <c r="JOM2" s="515"/>
      <c r="JON2" s="515"/>
      <c r="JOO2" s="515"/>
      <c r="JOP2" s="199" t="str">
        <f>BDI!$A$4</f>
        <v>OBRA:</v>
      </c>
      <c r="JOQ2" s="515">
        <f>ORCAMENTO!JOR2</f>
        <v>0</v>
      </c>
      <c r="JOR2" s="515"/>
      <c r="JOS2" s="515"/>
      <c r="JOT2" s="515"/>
      <c r="JOU2" s="199" t="str">
        <f>BDI!$A$4</f>
        <v>OBRA:</v>
      </c>
      <c r="JOV2" s="515">
        <f>ORCAMENTO!JOW2</f>
        <v>0</v>
      </c>
      <c r="JOW2" s="515"/>
      <c r="JOX2" s="515"/>
      <c r="JOY2" s="515"/>
      <c r="JOZ2" s="199" t="str">
        <f>BDI!$A$4</f>
        <v>OBRA:</v>
      </c>
      <c r="JPA2" s="515">
        <f>ORCAMENTO!JPB2</f>
        <v>0</v>
      </c>
      <c r="JPB2" s="515"/>
      <c r="JPC2" s="515"/>
      <c r="JPD2" s="515"/>
      <c r="JPE2" s="199" t="str">
        <f>BDI!$A$4</f>
        <v>OBRA:</v>
      </c>
      <c r="JPF2" s="515">
        <f>ORCAMENTO!JPG2</f>
        <v>0</v>
      </c>
      <c r="JPG2" s="515"/>
      <c r="JPH2" s="515"/>
      <c r="JPI2" s="515"/>
      <c r="JPJ2" s="199" t="str">
        <f>BDI!$A$4</f>
        <v>OBRA:</v>
      </c>
      <c r="JPK2" s="515">
        <f>ORCAMENTO!JPL2</f>
        <v>0</v>
      </c>
      <c r="JPL2" s="515"/>
      <c r="JPM2" s="515"/>
      <c r="JPN2" s="515"/>
      <c r="JPO2" s="199" t="str">
        <f>BDI!$A$4</f>
        <v>OBRA:</v>
      </c>
      <c r="JPP2" s="515">
        <f>ORCAMENTO!JPQ2</f>
        <v>0</v>
      </c>
      <c r="JPQ2" s="515"/>
      <c r="JPR2" s="515"/>
      <c r="JPS2" s="515"/>
      <c r="JPT2" s="199" t="str">
        <f>BDI!$A$4</f>
        <v>OBRA:</v>
      </c>
      <c r="JPU2" s="515">
        <f>ORCAMENTO!JPV2</f>
        <v>0</v>
      </c>
      <c r="JPV2" s="515"/>
      <c r="JPW2" s="515"/>
      <c r="JPX2" s="515"/>
      <c r="JPY2" s="199" t="str">
        <f>BDI!$A$4</f>
        <v>OBRA:</v>
      </c>
      <c r="JPZ2" s="515">
        <f>ORCAMENTO!JQA2</f>
        <v>0</v>
      </c>
      <c r="JQA2" s="515"/>
      <c r="JQB2" s="515"/>
      <c r="JQC2" s="515"/>
      <c r="JQD2" s="199" t="str">
        <f>BDI!$A$4</f>
        <v>OBRA:</v>
      </c>
      <c r="JQE2" s="515">
        <f>ORCAMENTO!JQF2</f>
        <v>0</v>
      </c>
      <c r="JQF2" s="515"/>
      <c r="JQG2" s="515"/>
      <c r="JQH2" s="515"/>
      <c r="JQI2" s="199" t="str">
        <f>BDI!$A$4</f>
        <v>OBRA:</v>
      </c>
      <c r="JQJ2" s="515">
        <f>ORCAMENTO!JQK2</f>
        <v>0</v>
      </c>
      <c r="JQK2" s="515"/>
      <c r="JQL2" s="515"/>
      <c r="JQM2" s="515"/>
      <c r="JQN2" s="199" t="str">
        <f>BDI!$A$4</f>
        <v>OBRA:</v>
      </c>
      <c r="JQO2" s="515">
        <f>ORCAMENTO!JQP2</f>
        <v>0</v>
      </c>
      <c r="JQP2" s="515"/>
      <c r="JQQ2" s="515"/>
      <c r="JQR2" s="515"/>
      <c r="JQS2" s="199" t="str">
        <f>BDI!$A$4</f>
        <v>OBRA:</v>
      </c>
      <c r="JQT2" s="515">
        <f>ORCAMENTO!JQU2</f>
        <v>0</v>
      </c>
      <c r="JQU2" s="515"/>
      <c r="JQV2" s="515"/>
      <c r="JQW2" s="515"/>
      <c r="JQX2" s="199" t="str">
        <f>BDI!$A$4</f>
        <v>OBRA:</v>
      </c>
      <c r="JQY2" s="515">
        <f>ORCAMENTO!JQZ2</f>
        <v>0</v>
      </c>
      <c r="JQZ2" s="515"/>
      <c r="JRA2" s="515"/>
      <c r="JRB2" s="515"/>
      <c r="JRC2" s="199" t="str">
        <f>BDI!$A$4</f>
        <v>OBRA:</v>
      </c>
      <c r="JRD2" s="515">
        <f>ORCAMENTO!JRE2</f>
        <v>0</v>
      </c>
      <c r="JRE2" s="515"/>
      <c r="JRF2" s="515"/>
      <c r="JRG2" s="515"/>
      <c r="JRH2" s="199" t="str">
        <f>BDI!$A$4</f>
        <v>OBRA:</v>
      </c>
      <c r="JRI2" s="515">
        <f>ORCAMENTO!JRJ2</f>
        <v>0</v>
      </c>
      <c r="JRJ2" s="515"/>
      <c r="JRK2" s="515"/>
      <c r="JRL2" s="515"/>
      <c r="JRM2" s="199" t="str">
        <f>BDI!$A$4</f>
        <v>OBRA:</v>
      </c>
      <c r="JRN2" s="515">
        <f>ORCAMENTO!JRO2</f>
        <v>0</v>
      </c>
      <c r="JRO2" s="515"/>
      <c r="JRP2" s="515"/>
      <c r="JRQ2" s="515"/>
      <c r="JRR2" s="199" t="str">
        <f>BDI!$A$4</f>
        <v>OBRA:</v>
      </c>
      <c r="JRS2" s="515">
        <f>ORCAMENTO!JRT2</f>
        <v>0</v>
      </c>
      <c r="JRT2" s="515"/>
      <c r="JRU2" s="515"/>
      <c r="JRV2" s="515"/>
      <c r="JRW2" s="199" t="str">
        <f>BDI!$A$4</f>
        <v>OBRA:</v>
      </c>
      <c r="JRX2" s="515">
        <f>ORCAMENTO!JRY2</f>
        <v>0</v>
      </c>
      <c r="JRY2" s="515"/>
      <c r="JRZ2" s="515"/>
      <c r="JSA2" s="515"/>
      <c r="JSB2" s="199" t="str">
        <f>BDI!$A$4</f>
        <v>OBRA:</v>
      </c>
      <c r="JSC2" s="515">
        <f>ORCAMENTO!JSD2</f>
        <v>0</v>
      </c>
      <c r="JSD2" s="515"/>
      <c r="JSE2" s="515"/>
      <c r="JSF2" s="515"/>
      <c r="JSG2" s="199" t="str">
        <f>BDI!$A$4</f>
        <v>OBRA:</v>
      </c>
      <c r="JSH2" s="515">
        <f>ORCAMENTO!JSI2</f>
        <v>0</v>
      </c>
      <c r="JSI2" s="515"/>
      <c r="JSJ2" s="515"/>
      <c r="JSK2" s="515"/>
      <c r="JSL2" s="199" t="str">
        <f>BDI!$A$4</f>
        <v>OBRA:</v>
      </c>
      <c r="JSM2" s="515">
        <f>ORCAMENTO!JSN2</f>
        <v>0</v>
      </c>
      <c r="JSN2" s="515"/>
      <c r="JSO2" s="515"/>
      <c r="JSP2" s="515"/>
      <c r="JSQ2" s="199" t="str">
        <f>BDI!$A$4</f>
        <v>OBRA:</v>
      </c>
      <c r="JSR2" s="515">
        <f>ORCAMENTO!JSS2</f>
        <v>0</v>
      </c>
      <c r="JSS2" s="515"/>
      <c r="JST2" s="515"/>
      <c r="JSU2" s="515"/>
      <c r="JSV2" s="199" t="str">
        <f>BDI!$A$4</f>
        <v>OBRA:</v>
      </c>
      <c r="JSW2" s="515">
        <f>ORCAMENTO!JSX2</f>
        <v>0</v>
      </c>
      <c r="JSX2" s="515"/>
      <c r="JSY2" s="515"/>
      <c r="JSZ2" s="515"/>
      <c r="JTA2" s="199" t="str">
        <f>BDI!$A$4</f>
        <v>OBRA:</v>
      </c>
      <c r="JTB2" s="515">
        <f>ORCAMENTO!JTC2</f>
        <v>0</v>
      </c>
      <c r="JTC2" s="515"/>
      <c r="JTD2" s="515"/>
      <c r="JTE2" s="515"/>
      <c r="JTF2" s="199" t="str">
        <f>BDI!$A$4</f>
        <v>OBRA:</v>
      </c>
      <c r="JTG2" s="515">
        <f>ORCAMENTO!JTH2</f>
        <v>0</v>
      </c>
      <c r="JTH2" s="515"/>
      <c r="JTI2" s="515"/>
      <c r="JTJ2" s="515"/>
      <c r="JTK2" s="199" t="str">
        <f>BDI!$A$4</f>
        <v>OBRA:</v>
      </c>
      <c r="JTL2" s="515">
        <f>ORCAMENTO!JTM2</f>
        <v>0</v>
      </c>
      <c r="JTM2" s="515"/>
      <c r="JTN2" s="515"/>
      <c r="JTO2" s="515"/>
      <c r="JTP2" s="199" t="str">
        <f>BDI!$A$4</f>
        <v>OBRA:</v>
      </c>
      <c r="JTQ2" s="515">
        <f>ORCAMENTO!JTR2</f>
        <v>0</v>
      </c>
      <c r="JTR2" s="515"/>
      <c r="JTS2" s="515"/>
      <c r="JTT2" s="515"/>
      <c r="JTU2" s="199" t="str">
        <f>BDI!$A$4</f>
        <v>OBRA:</v>
      </c>
      <c r="JTV2" s="515">
        <f>ORCAMENTO!JTW2</f>
        <v>0</v>
      </c>
      <c r="JTW2" s="515"/>
      <c r="JTX2" s="515"/>
      <c r="JTY2" s="515"/>
      <c r="JTZ2" s="199" t="str">
        <f>BDI!$A$4</f>
        <v>OBRA:</v>
      </c>
      <c r="JUA2" s="515">
        <f>ORCAMENTO!JUB2</f>
        <v>0</v>
      </c>
      <c r="JUB2" s="515"/>
      <c r="JUC2" s="515"/>
      <c r="JUD2" s="515"/>
      <c r="JUE2" s="199" t="str">
        <f>BDI!$A$4</f>
        <v>OBRA:</v>
      </c>
      <c r="JUF2" s="515">
        <f>ORCAMENTO!JUG2</f>
        <v>0</v>
      </c>
      <c r="JUG2" s="515"/>
      <c r="JUH2" s="515"/>
      <c r="JUI2" s="515"/>
      <c r="JUJ2" s="199" t="str">
        <f>BDI!$A$4</f>
        <v>OBRA:</v>
      </c>
      <c r="JUK2" s="515">
        <f>ORCAMENTO!JUL2</f>
        <v>0</v>
      </c>
      <c r="JUL2" s="515"/>
      <c r="JUM2" s="515"/>
      <c r="JUN2" s="515"/>
      <c r="JUO2" s="199" t="str">
        <f>BDI!$A$4</f>
        <v>OBRA:</v>
      </c>
      <c r="JUP2" s="515">
        <f>ORCAMENTO!JUQ2</f>
        <v>0</v>
      </c>
      <c r="JUQ2" s="515"/>
      <c r="JUR2" s="515"/>
      <c r="JUS2" s="515"/>
      <c r="JUT2" s="199" t="str">
        <f>BDI!$A$4</f>
        <v>OBRA:</v>
      </c>
      <c r="JUU2" s="515">
        <f>ORCAMENTO!JUV2</f>
        <v>0</v>
      </c>
      <c r="JUV2" s="515"/>
      <c r="JUW2" s="515"/>
      <c r="JUX2" s="515"/>
      <c r="JUY2" s="199" t="str">
        <f>BDI!$A$4</f>
        <v>OBRA:</v>
      </c>
      <c r="JUZ2" s="515">
        <f>ORCAMENTO!JVA2</f>
        <v>0</v>
      </c>
      <c r="JVA2" s="515"/>
      <c r="JVB2" s="515"/>
      <c r="JVC2" s="515"/>
      <c r="JVD2" s="199" t="str">
        <f>BDI!$A$4</f>
        <v>OBRA:</v>
      </c>
      <c r="JVE2" s="515">
        <f>ORCAMENTO!JVF2</f>
        <v>0</v>
      </c>
      <c r="JVF2" s="515"/>
      <c r="JVG2" s="515"/>
      <c r="JVH2" s="515"/>
      <c r="JVI2" s="199" t="str">
        <f>BDI!$A$4</f>
        <v>OBRA:</v>
      </c>
      <c r="JVJ2" s="515">
        <f>ORCAMENTO!JVK2</f>
        <v>0</v>
      </c>
      <c r="JVK2" s="515"/>
      <c r="JVL2" s="515"/>
      <c r="JVM2" s="515"/>
      <c r="JVN2" s="199" t="str">
        <f>BDI!$A$4</f>
        <v>OBRA:</v>
      </c>
      <c r="JVO2" s="515">
        <f>ORCAMENTO!JVP2</f>
        <v>0</v>
      </c>
      <c r="JVP2" s="515"/>
      <c r="JVQ2" s="515"/>
      <c r="JVR2" s="515"/>
      <c r="JVS2" s="199" t="str">
        <f>BDI!$A$4</f>
        <v>OBRA:</v>
      </c>
      <c r="JVT2" s="515">
        <f>ORCAMENTO!JVU2</f>
        <v>0</v>
      </c>
      <c r="JVU2" s="515"/>
      <c r="JVV2" s="515"/>
      <c r="JVW2" s="515"/>
      <c r="JVX2" s="199" t="str">
        <f>BDI!$A$4</f>
        <v>OBRA:</v>
      </c>
      <c r="JVY2" s="515">
        <f>ORCAMENTO!JVZ2</f>
        <v>0</v>
      </c>
      <c r="JVZ2" s="515"/>
      <c r="JWA2" s="515"/>
      <c r="JWB2" s="515"/>
      <c r="JWC2" s="199" t="str">
        <f>BDI!$A$4</f>
        <v>OBRA:</v>
      </c>
      <c r="JWD2" s="515">
        <f>ORCAMENTO!JWE2</f>
        <v>0</v>
      </c>
      <c r="JWE2" s="515"/>
      <c r="JWF2" s="515"/>
      <c r="JWG2" s="515"/>
      <c r="JWH2" s="199" t="str">
        <f>BDI!$A$4</f>
        <v>OBRA:</v>
      </c>
      <c r="JWI2" s="515">
        <f>ORCAMENTO!JWJ2</f>
        <v>0</v>
      </c>
      <c r="JWJ2" s="515"/>
      <c r="JWK2" s="515"/>
      <c r="JWL2" s="515"/>
      <c r="JWM2" s="199" t="str">
        <f>BDI!$A$4</f>
        <v>OBRA:</v>
      </c>
      <c r="JWN2" s="515">
        <f>ORCAMENTO!JWO2</f>
        <v>0</v>
      </c>
      <c r="JWO2" s="515"/>
      <c r="JWP2" s="515"/>
      <c r="JWQ2" s="515"/>
      <c r="JWR2" s="199" t="str">
        <f>BDI!$A$4</f>
        <v>OBRA:</v>
      </c>
      <c r="JWS2" s="515">
        <f>ORCAMENTO!JWT2</f>
        <v>0</v>
      </c>
      <c r="JWT2" s="515"/>
      <c r="JWU2" s="515"/>
      <c r="JWV2" s="515"/>
      <c r="JWW2" s="199" t="str">
        <f>BDI!$A$4</f>
        <v>OBRA:</v>
      </c>
      <c r="JWX2" s="515">
        <f>ORCAMENTO!JWY2</f>
        <v>0</v>
      </c>
      <c r="JWY2" s="515"/>
      <c r="JWZ2" s="515"/>
      <c r="JXA2" s="515"/>
      <c r="JXB2" s="199" t="str">
        <f>BDI!$A$4</f>
        <v>OBRA:</v>
      </c>
      <c r="JXC2" s="515">
        <f>ORCAMENTO!JXD2</f>
        <v>0</v>
      </c>
      <c r="JXD2" s="515"/>
      <c r="JXE2" s="515"/>
      <c r="JXF2" s="515"/>
      <c r="JXG2" s="199" t="str">
        <f>BDI!$A$4</f>
        <v>OBRA:</v>
      </c>
      <c r="JXH2" s="515">
        <f>ORCAMENTO!JXI2</f>
        <v>0</v>
      </c>
      <c r="JXI2" s="515"/>
      <c r="JXJ2" s="515"/>
      <c r="JXK2" s="515"/>
      <c r="JXL2" s="199" t="str">
        <f>BDI!$A$4</f>
        <v>OBRA:</v>
      </c>
      <c r="JXM2" s="515">
        <f>ORCAMENTO!JXN2</f>
        <v>0</v>
      </c>
      <c r="JXN2" s="515"/>
      <c r="JXO2" s="515"/>
      <c r="JXP2" s="515"/>
      <c r="JXQ2" s="199" t="str">
        <f>BDI!$A$4</f>
        <v>OBRA:</v>
      </c>
      <c r="JXR2" s="515">
        <f>ORCAMENTO!JXS2</f>
        <v>0</v>
      </c>
      <c r="JXS2" s="515"/>
      <c r="JXT2" s="515"/>
      <c r="JXU2" s="515"/>
      <c r="JXV2" s="199" t="str">
        <f>BDI!$A$4</f>
        <v>OBRA:</v>
      </c>
      <c r="JXW2" s="515">
        <f>ORCAMENTO!JXX2</f>
        <v>0</v>
      </c>
      <c r="JXX2" s="515"/>
      <c r="JXY2" s="515"/>
      <c r="JXZ2" s="515"/>
      <c r="JYA2" s="199" t="str">
        <f>BDI!$A$4</f>
        <v>OBRA:</v>
      </c>
      <c r="JYB2" s="515">
        <f>ORCAMENTO!JYC2</f>
        <v>0</v>
      </c>
      <c r="JYC2" s="515"/>
      <c r="JYD2" s="515"/>
      <c r="JYE2" s="515"/>
      <c r="JYF2" s="199" t="str">
        <f>BDI!$A$4</f>
        <v>OBRA:</v>
      </c>
      <c r="JYG2" s="515">
        <f>ORCAMENTO!JYH2</f>
        <v>0</v>
      </c>
      <c r="JYH2" s="515"/>
      <c r="JYI2" s="515"/>
      <c r="JYJ2" s="515"/>
      <c r="JYK2" s="199" t="str">
        <f>BDI!$A$4</f>
        <v>OBRA:</v>
      </c>
      <c r="JYL2" s="515">
        <f>ORCAMENTO!JYM2</f>
        <v>0</v>
      </c>
      <c r="JYM2" s="515"/>
      <c r="JYN2" s="515"/>
      <c r="JYO2" s="515"/>
      <c r="JYP2" s="199" t="str">
        <f>BDI!$A$4</f>
        <v>OBRA:</v>
      </c>
      <c r="JYQ2" s="515">
        <f>ORCAMENTO!JYR2</f>
        <v>0</v>
      </c>
      <c r="JYR2" s="515"/>
      <c r="JYS2" s="515"/>
      <c r="JYT2" s="515"/>
      <c r="JYU2" s="199" t="str">
        <f>BDI!$A$4</f>
        <v>OBRA:</v>
      </c>
      <c r="JYV2" s="515">
        <f>ORCAMENTO!JYW2</f>
        <v>0</v>
      </c>
      <c r="JYW2" s="515"/>
      <c r="JYX2" s="515"/>
      <c r="JYY2" s="515"/>
      <c r="JYZ2" s="199" t="str">
        <f>BDI!$A$4</f>
        <v>OBRA:</v>
      </c>
      <c r="JZA2" s="515">
        <f>ORCAMENTO!JZB2</f>
        <v>0</v>
      </c>
      <c r="JZB2" s="515"/>
      <c r="JZC2" s="515"/>
      <c r="JZD2" s="515"/>
      <c r="JZE2" s="199" t="str">
        <f>BDI!$A$4</f>
        <v>OBRA:</v>
      </c>
      <c r="JZF2" s="515">
        <f>ORCAMENTO!JZG2</f>
        <v>0</v>
      </c>
      <c r="JZG2" s="515"/>
      <c r="JZH2" s="515"/>
      <c r="JZI2" s="515"/>
      <c r="JZJ2" s="199" t="str">
        <f>BDI!$A$4</f>
        <v>OBRA:</v>
      </c>
      <c r="JZK2" s="515">
        <f>ORCAMENTO!JZL2</f>
        <v>0</v>
      </c>
      <c r="JZL2" s="515"/>
      <c r="JZM2" s="515"/>
      <c r="JZN2" s="515"/>
      <c r="JZO2" s="199" t="str">
        <f>BDI!$A$4</f>
        <v>OBRA:</v>
      </c>
      <c r="JZP2" s="515">
        <f>ORCAMENTO!JZQ2</f>
        <v>0</v>
      </c>
      <c r="JZQ2" s="515"/>
      <c r="JZR2" s="515"/>
      <c r="JZS2" s="515"/>
      <c r="JZT2" s="199" t="str">
        <f>BDI!$A$4</f>
        <v>OBRA:</v>
      </c>
      <c r="JZU2" s="515">
        <f>ORCAMENTO!JZV2</f>
        <v>0</v>
      </c>
      <c r="JZV2" s="515"/>
      <c r="JZW2" s="515"/>
      <c r="JZX2" s="515"/>
      <c r="JZY2" s="199" t="str">
        <f>BDI!$A$4</f>
        <v>OBRA:</v>
      </c>
      <c r="JZZ2" s="515">
        <f>ORCAMENTO!KAA2</f>
        <v>0</v>
      </c>
      <c r="KAA2" s="515"/>
      <c r="KAB2" s="515"/>
      <c r="KAC2" s="515"/>
      <c r="KAD2" s="199" t="str">
        <f>BDI!$A$4</f>
        <v>OBRA:</v>
      </c>
      <c r="KAE2" s="515">
        <f>ORCAMENTO!KAF2</f>
        <v>0</v>
      </c>
      <c r="KAF2" s="515"/>
      <c r="KAG2" s="515"/>
      <c r="KAH2" s="515"/>
      <c r="KAI2" s="199" t="str">
        <f>BDI!$A$4</f>
        <v>OBRA:</v>
      </c>
      <c r="KAJ2" s="515">
        <f>ORCAMENTO!KAK2</f>
        <v>0</v>
      </c>
      <c r="KAK2" s="515"/>
      <c r="KAL2" s="515"/>
      <c r="KAM2" s="515"/>
      <c r="KAN2" s="199" t="str">
        <f>BDI!$A$4</f>
        <v>OBRA:</v>
      </c>
      <c r="KAO2" s="515">
        <f>ORCAMENTO!KAP2</f>
        <v>0</v>
      </c>
      <c r="KAP2" s="515"/>
      <c r="KAQ2" s="515"/>
      <c r="KAR2" s="515"/>
      <c r="KAS2" s="199" t="str">
        <f>BDI!$A$4</f>
        <v>OBRA:</v>
      </c>
      <c r="KAT2" s="515">
        <f>ORCAMENTO!KAU2</f>
        <v>0</v>
      </c>
      <c r="KAU2" s="515"/>
      <c r="KAV2" s="515"/>
      <c r="KAW2" s="515"/>
      <c r="KAX2" s="199" t="str">
        <f>BDI!$A$4</f>
        <v>OBRA:</v>
      </c>
      <c r="KAY2" s="515">
        <f>ORCAMENTO!KAZ2</f>
        <v>0</v>
      </c>
      <c r="KAZ2" s="515"/>
      <c r="KBA2" s="515"/>
      <c r="KBB2" s="515"/>
      <c r="KBC2" s="199" t="str">
        <f>BDI!$A$4</f>
        <v>OBRA:</v>
      </c>
      <c r="KBD2" s="515">
        <f>ORCAMENTO!KBE2</f>
        <v>0</v>
      </c>
      <c r="KBE2" s="515"/>
      <c r="KBF2" s="515"/>
      <c r="KBG2" s="515"/>
      <c r="KBH2" s="199" t="str">
        <f>BDI!$A$4</f>
        <v>OBRA:</v>
      </c>
      <c r="KBI2" s="515">
        <f>ORCAMENTO!KBJ2</f>
        <v>0</v>
      </c>
      <c r="KBJ2" s="515"/>
      <c r="KBK2" s="515"/>
      <c r="KBL2" s="515"/>
      <c r="KBM2" s="199" t="str">
        <f>BDI!$A$4</f>
        <v>OBRA:</v>
      </c>
      <c r="KBN2" s="515">
        <f>ORCAMENTO!KBO2</f>
        <v>0</v>
      </c>
      <c r="KBO2" s="515"/>
      <c r="KBP2" s="515"/>
      <c r="KBQ2" s="515"/>
      <c r="KBR2" s="199" t="str">
        <f>BDI!$A$4</f>
        <v>OBRA:</v>
      </c>
      <c r="KBS2" s="515">
        <f>ORCAMENTO!KBT2</f>
        <v>0</v>
      </c>
      <c r="KBT2" s="515"/>
      <c r="KBU2" s="515"/>
      <c r="KBV2" s="515"/>
      <c r="KBW2" s="199" t="str">
        <f>BDI!$A$4</f>
        <v>OBRA:</v>
      </c>
      <c r="KBX2" s="515">
        <f>ORCAMENTO!KBY2</f>
        <v>0</v>
      </c>
      <c r="KBY2" s="515"/>
      <c r="KBZ2" s="515"/>
      <c r="KCA2" s="515"/>
      <c r="KCB2" s="199" t="str">
        <f>BDI!$A$4</f>
        <v>OBRA:</v>
      </c>
      <c r="KCC2" s="515">
        <f>ORCAMENTO!KCD2</f>
        <v>0</v>
      </c>
      <c r="KCD2" s="515"/>
      <c r="KCE2" s="515"/>
      <c r="KCF2" s="515"/>
      <c r="KCG2" s="199" t="str">
        <f>BDI!$A$4</f>
        <v>OBRA:</v>
      </c>
      <c r="KCH2" s="515">
        <f>ORCAMENTO!KCI2</f>
        <v>0</v>
      </c>
      <c r="KCI2" s="515"/>
      <c r="KCJ2" s="515"/>
      <c r="KCK2" s="515"/>
      <c r="KCL2" s="199" t="str">
        <f>BDI!$A$4</f>
        <v>OBRA:</v>
      </c>
      <c r="KCM2" s="515">
        <f>ORCAMENTO!KCN2</f>
        <v>0</v>
      </c>
      <c r="KCN2" s="515"/>
      <c r="KCO2" s="515"/>
      <c r="KCP2" s="515"/>
      <c r="KCQ2" s="199" t="str">
        <f>BDI!$A$4</f>
        <v>OBRA:</v>
      </c>
      <c r="KCR2" s="515">
        <f>ORCAMENTO!KCS2</f>
        <v>0</v>
      </c>
      <c r="KCS2" s="515"/>
      <c r="KCT2" s="515"/>
      <c r="KCU2" s="515"/>
      <c r="KCV2" s="199" t="str">
        <f>BDI!$A$4</f>
        <v>OBRA:</v>
      </c>
      <c r="KCW2" s="515">
        <f>ORCAMENTO!KCX2</f>
        <v>0</v>
      </c>
      <c r="KCX2" s="515"/>
      <c r="KCY2" s="515"/>
      <c r="KCZ2" s="515"/>
      <c r="KDA2" s="199" t="str">
        <f>BDI!$A$4</f>
        <v>OBRA:</v>
      </c>
      <c r="KDB2" s="515">
        <f>ORCAMENTO!KDC2</f>
        <v>0</v>
      </c>
      <c r="KDC2" s="515"/>
      <c r="KDD2" s="515"/>
      <c r="KDE2" s="515"/>
      <c r="KDF2" s="199" t="str">
        <f>BDI!$A$4</f>
        <v>OBRA:</v>
      </c>
      <c r="KDG2" s="515">
        <f>ORCAMENTO!KDH2</f>
        <v>0</v>
      </c>
      <c r="KDH2" s="515"/>
      <c r="KDI2" s="515"/>
      <c r="KDJ2" s="515"/>
      <c r="KDK2" s="199" t="str">
        <f>BDI!$A$4</f>
        <v>OBRA:</v>
      </c>
      <c r="KDL2" s="515">
        <f>ORCAMENTO!KDM2</f>
        <v>0</v>
      </c>
      <c r="KDM2" s="515"/>
      <c r="KDN2" s="515"/>
      <c r="KDO2" s="515"/>
      <c r="KDP2" s="199" t="str">
        <f>BDI!$A$4</f>
        <v>OBRA:</v>
      </c>
      <c r="KDQ2" s="515">
        <f>ORCAMENTO!KDR2</f>
        <v>0</v>
      </c>
      <c r="KDR2" s="515"/>
      <c r="KDS2" s="515"/>
      <c r="KDT2" s="515"/>
      <c r="KDU2" s="199" t="str">
        <f>BDI!$A$4</f>
        <v>OBRA:</v>
      </c>
      <c r="KDV2" s="515">
        <f>ORCAMENTO!KDW2</f>
        <v>0</v>
      </c>
      <c r="KDW2" s="515"/>
      <c r="KDX2" s="515"/>
      <c r="KDY2" s="515"/>
      <c r="KDZ2" s="199" t="str">
        <f>BDI!$A$4</f>
        <v>OBRA:</v>
      </c>
      <c r="KEA2" s="515">
        <f>ORCAMENTO!KEB2</f>
        <v>0</v>
      </c>
      <c r="KEB2" s="515"/>
      <c r="KEC2" s="515"/>
      <c r="KED2" s="515"/>
      <c r="KEE2" s="199" t="str">
        <f>BDI!$A$4</f>
        <v>OBRA:</v>
      </c>
      <c r="KEF2" s="515">
        <f>ORCAMENTO!KEG2</f>
        <v>0</v>
      </c>
      <c r="KEG2" s="515"/>
      <c r="KEH2" s="515"/>
      <c r="KEI2" s="515"/>
      <c r="KEJ2" s="199" t="str">
        <f>BDI!$A$4</f>
        <v>OBRA:</v>
      </c>
      <c r="KEK2" s="515">
        <f>ORCAMENTO!KEL2</f>
        <v>0</v>
      </c>
      <c r="KEL2" s="515"/>
      <c r="KEM2" s="515"/>
      <c r="KEN2" s="515"/>
      <c r="KEO2" s="199" t="str">
        <f>BDI!$A$4</f>
        <v>OBRA:</v>
      </c>
      <c r="KEP2" s="515">
        <f>ORCAMENTO!KEQ2</f>
        <v>0</v>
      </c>
      <c r="KEQ2" s="515"/>
      <c r="KER2" s="515"/>
      <c r="KES2" s="515"/>
      <c r="KET2" s="199" t="str">
        <f>BDI!$A$4</f>
        <v>OBRA:</v>
      </c>
      <c r="KEU2" s="515">
        <f>ORCAMENTO!KEV2</f>
        <v>0</v>
      </c>
      <c r="KEV2" s="515"/>
      <c r="KEW2" s="515"/>
      <c r="KEX2" s="515"/>
      <c r="KEY2" s="199" t="str">
        <f>BDI!$A$4</f>
        <v>OBRA:</v>
      </c>
      <c r="KEZ2" s="515">
        <f>ORCAMENTO!KFA2</f>
        <v>0</v>
      </c>
      <c r="KFA2" s="515"/>
      <c r="KFB2" s="515"/>
      <c r="KFC2" s="515"/>
      <c r="KFD2" s="199" t="str">
        <f>BDI!$A$4</f>
        <v>OBRA:</v>
      </c>
      <c r="KFE2" s="515">
        <f>ORCAMENTO!KFF2</f>
        <v>0</v>
      </c>
      <c r="KFF2" s="515"/>
      <c r="KFG2" s="515"/>
      <c r="KFH2" s="515"/>
      <c r="KFI2" s="199" t="str">
        <f>BDI!$A$4</f>
        <v>OBRA:</v>
      </c>
      <c r="KFJ2" s="515">
        <f>ORCAMENTO!KFK2</f>
        <v>0</v>
      </c>
      <c r="KFK2" s="515"/>
      <c r="KFL2" s="515"/>
      <c r="KFM2" s="515"/>
      <c r="KFN2" s="199" t="str">
        <f>BDI!$A$4</f>
        <v>OBRA:</v>
      </c>
      <c r="KFO2" s="515">
        <f>ORCAMENTO!KFP2</f>
        <v>0</v>
      </c>
      <c r="KFP2" s="515"/>
      <c r="KFQ2" s="515"/>
      <c r="KFR2" s="515"/>
      <c r="KFS2" s="199" t="str">
        <f>BDI!$A$4</f>
        <v>OBRA:</v>
      </c>
      <c r="KFT2" s="515">
        <f>ORCAMENTO!KFU2</f>
        <v>0</v>
      </c>
      <c r="KFU2" s="515"/>
      <c r="KFV2" s="515"/>
      <c r="KFW2" s="515"/>
      <c r="KFX2" s="199" t="str">
        <f>BDI!$A$4</f>
        <v>OBRA:</v>
      </c>
      <c r="KFY2" s="515">
        <f>ORCAMENTO!KFZ2</f>
        <v>0</v>
      </c>
      <c r="KFZ2" s="515"/>
      <c r="KGA2" s="515"/>
      <c r="KGB2" s="515"/>
      <c r="KGC2" s="199" t="str">
        <f>BDI!$A$4</f>
        <v>OBRA:</v>
      </c>
      <c r="KGD2" s="515">
        <f>ORCAMENTO!KGE2</f>
        <v>0</v>
      </c>
      <c r="KGE2" s="515"/>
      <c r="KGF2" s="515"/>
      <c r="KGG2" s="515"/>
      <c r="KGH2" s="199" t="str">
        <f>BDI!$A$4</f>
        <v>OBRA:</v>
      </c>
      <c r="KGI2" s="515">
        <f>ORCAMENTO!KGJ2</f>
        <v>0</v>
      </c>
      <c r="KGJ2" s="515"/>
      <c r="KGK2" s="515"/>
      <c r="KGL2" s="515"/>
      <c r="KGM2" s="199" t="str">
        <f>BDI!$A$4</f>
        <v>OBRA:</v>
      </c>
      <c r="KGN2" s="515">
        <f>ORCAMENTO!KGO2</f>
        <v>0</v>
      </c>
      <c r="KGO2" s="515"/>
      <c r="KGP2" s="515"/>
      <c r="KGQ2" s="515"/>
      <c r="KGR2" s="199" t="str">
        <f>BDI!$A$4</f>
        <v>OBRA:</v>
      </c>
      <c r="KGS2" s="515">
        <f>ORCAMENTO!KGT2</f>
        <v>0</v>
      </c>
      <c r="KGT2" s="515"/>
      <c r="KGU2" s="515"/>
      <c r="KGV2" s="515"/>
      <c r="KGW2" s="199" t="str">
        <f>BDI!$A$4</f>
        <v>OBRA:</v>
      </c>
      <c r="KGX2" s="515">
        <f>ORCAMENTO!KGY2</f>
        <v>0</v>
      </c>
      <c r="KGY2" s="515"/>
      <c r="KGZ2" s="515"/>
      <c r="KHA2" s="515"/>
      <c r="KHB2" s="199" t="str">
        <f>BDI!$A$4</f>
        <v>OBRA:</v>
      </c>
      <c r="KHC2" s="515">
        <f>ORCAMENTO!KHD2</f>
        <v>0</v>
      </c>
      <c r="KHD2" s="515"/>
      <c r="KHE2" s="515"/>
      <c r="KHF2" s="515"/>
      <c r="KHG2" s="199" t="str">
        <f>BDI!$A$4</f>
        <v>OBRA:</v>
      </c>
      <c r="KHH2" s="515">
        <f>ORCAMENTO!KHI2</f>
        <v>0</v>
      </c>
      <c r="KHI2" s="515"/>
      <c r="KHJ2" s="515"/>
      <c r="KHK2" s="515"/>
      <c r="KHL2" s="199" t="str">
        <f>BDI!$A$4</f>
        <v>OBRA:</v>
      </c>
      <c r="KHM2" s="515">
        <f>ORCAMENTO!KHN2</f>
        <v>0</v>
      </c>
      <c r="KHN2" s="515"/>
      <c r="KHO2" s="515"/>
      <c r="KHP2" s="515"/>
      <c r="KHQ2" s="199" t="str">
        <f>BDI!$A$4</f>
        <v>OBRA:</v>
      </c>
      <c r="KHR2" s="515">
        <f>ORCAMENTO!KHS2</f>
        <v>0</v>
      </c>
      <c r="KHS2" s="515"/>
      <c r="KHT2" s="515"/>
      <c r="KHU2" s="515"/>
      <c r="KHV2" s="199" t="str">
        <f>BDI!$A$4</f>
        <v>OBRA:</v>
      </c>
      <c r="KHW2" s="515">
        <f>ORCAMENTO!KHX2</f>
        <v>0</v>
      </c>
      <c r="KHX2" s="515"/>
      <c r="KHY2" s="515"/>
      <c r="KHZ2" s="515"/>
      <c r="KIA2" s="199" t="str">
        <f>BDI!$A$4</f>
        <v>OBRA:</v>
      </c>
      <c r="KIB2" s="515">
        <f>ORCAMENTO!KIC2</f>
        <v>0</v>
      </c>
      <c r="KIC2" s="515"/>
      <c r="KID2" s="515"/>
      <c r="KIE2" s="515"/>
      <c r="KIF2" s="199" t="str">
        <f>BDI!$A$4</f>
        <v>OBRA:</v>
      </c>
      <c r="KIG2" s="515">
        <f>ORCAMENTO!KIH2</f>
        <v>0</v>
      </c>
      <c r="KIH2" s="515"/>
      <c r="KII2" s="515"/>
      <c r="KIJ2" s="515"/>
      <c r="KIK2" s="199" t="str">
        <f>BDI!$A$4</f>
        <v>OBRA:</v>
      </c>
      <c r="KIL2" s="515">
        <f>ORCAMENTO!KIM2</f>
        <v>0</v>
      </c>
      <c r="KIM2" s="515"/>
      <c r="KIN2" s="515"/>
      <c r="KIO2" s="515"/>
      <c r="KIP2" s="199" t="str">
        <f>BDI!$A$4</f>
        <v>OBRA:</v>
      </c>
      <c r="KIQ2" s="515">
        <f>ORCAMENTO!KIR2</f>
        <v>0</v>
      </c>
      <c r="KIR2" s="515"/>
      <c r="KIS2" s="515"/>
      <c r="KIT2" s="515"/>
      <c r="KIU2" s="199" t="str">
        <f>BDI!$A$4</f>
        <v>OBRA:</v>
      </c>
      <c r="KIV2" s="515">
        <f>ORCAMENTO!KIW2</f>
        <v>0</v>
      </c>
      <c r="KIW2" s="515"/>
      <c r="KIX2" s="515"/>
      <c r="KIY2" s="515"/>
      <c r="KIZ2" s="199" t="str">
        <f>BDI!$A$4</f>
        <v>OBRA:</v>
      </c>
      <c r="KJA2" s="515">
        <f>ORCAMENTO!KJB2</f>
        <v>0</v>
      </c>
      <c r="KJB2" s="515"/>
      <c r="KJC2" s="515"/>
      <c r="KJD2" s="515"/>
      <c r="KJE2" s="199" t="str">
        <f>BDI!$A$4</f>
        <v>OBRA:</v>
      </c>
      <c r="KJF2" s="515">
        <f>ORCAMENTO!KJG2</f>
        <v>0</v>
      </c>
      <c r="KJG2" s="515"/>
      <c r="KJH2" s="515"/>
      <c r="KJI2" s="515"/>
      <c r="KJJ2" s="199" t="str">
        <f>BDI!$A$4</f>
        <v>OBRA:</v>
      </c>
      <c r="KJK2" s="515">
        <f>ORCAMENTO!KJL2</f>
        <v>0</v>
      </c>
      <c r="KJL2" s="515"/>
      <c r="KJM2" s="515"/>
      <c r="KJN2" s="515"/>
      <c r="KJO2" s="199" t="str">
        <f>BDI!$A$4</f>
        <v>OBRA:</v>
      </c>
      <c r="KJP2" s="515">
        <f>ORCAMENTO!KJQ2</f>
        <v>0</v>
      </c>
      <c r="KJQ2" s="515"/>
      <c r="KJR2" s="515"/>
      <c r="KJS2" s="515"/>
      <c r="KJT2" s="199" t="str">
        <f>BDI!$A$4</f>
        <v>OBRA:</v>
      </c>
      <c r="KJU2" s="515">
        <f>ORCAMENTO!KJV2</f>
        <v>0</v>
      </c>
      <c r="KJV2" s="515"/>
      <c r="KJW2" s="515"/>
      <c r="KJX2" s="515"/>
      <c r="KJY2" s="199" t="str">
        <f>BDI!$A$4</f>
        <v>OBRA:</v>
      </c>
      <c r="KJZ2" s="515">
        <f>ORCAMENTO!KKA2</f>
        <v>0</v>
      </c>
      <c r="KKA2" s="515"/>
      <c r="KKB2" s="515"/>
      <c r="KKC2" s="515"/>
      <c r="KKD2" s="199" t="str">
        <f>BDI!$A$4</f>
        <v>OBRA:</v>
      </c>
      <c r="KKE2" s="515">
        <f>ORCAMENTO!KKF2</f>
        <v>0</v>
      </c>
      <c r="KKF2" s="515"/>
      <c r="KKG2" s="515"/>
      <c r="KKH2" s="515"/>
      <c r="KKI2" s="199" t="str">
        <f>BDI!$A$4</f>
        <v>OBRA:</v>
      </c>
      <c r="KKJ2" s="515">
        <f>ORCAMENTO!KKK2</f>
        <v>0</v>
      </c>
      <c r="KKK2" s="515"/>
      <c r="KKL2" s="515"/>
      <c r="KKM2" s="515"/>
      <c r="KKN2" s="199" t="str">
        <f>BDI!$A$4</f>
        <v>OBRA:</v>
      </c>
      <c r="KKO2" s="515">
        <f>ORCAMENTO!KKP2</f>
        <v>0</v>
      </c>
      <c r="KKP2" s="515"/>
      <c r="KKQ2" s="515"/>
      <c r="KKR2" s="515"/>
      <c r="KKS2" s="199" t="str">
        <f>BDI!$A$4</f>
        <v>OBRA:</v>
      </c>
      <c r="KKT2" s="515">
        <f>ORCAMENTO!KKU2</f>
        <v>0</v>
      </c>
      <c r="KKU2" s="515"/>
      <c r="KKV2" s="515"/>
      <c r="KKW2" s="515"/>
      <c r="KKX2" s="199" t="str">
        <f>BDI!$A$4</f>
        <v>OBRA:</v>
      </c>
      <c r="KKY2" s="515">
        <f>ORCAMENTO!KKZ2</f>
        <v>0</v>
      </c>
      <c r="KKZ2" s="515"/>
      <c r="KLA2" s="515"/>
      <c r="KLB2" s="515"/>
      <c r="KLC2" s="199" t="str">
        <f>BDI!$A$4</f>
        <v>OBRA:</v>
      </c>
      <c r="KLD2" s="515">
        <f>ORCAMENTO!KLE2</f>
        <v>0</v>
      </c>
      <c r="KLE2" s="515"/>
      <c r="KLF2" s="515"/>
      <c r="KLG2" s="515"/>
      <c r="KLH2" s="199" t="str">
        <f>BDI!$A$4</f>
        <v>OBRA:</v>
      </c>
      <c r="KLI2" s="515">
        <f>ORCAMENTO!KLJ2</f>
        <v>0</v>
      </c>
      <c r="KLJ2" s="515"/>
      <c r="KLK2" s="515"/>
      <c r="KLL2" s="515"/>
      <c r="KLM2" s="199" t="str">
        <f>BDI!$A$4</f>
        <v>OBRA:</v>
      </c>
      <c r="KLN2" s="515">
        <f>ORCAMENTO!KLO2</f>
        <v>0</v>
      </c>
      <c r="KLO2" s="515"/>
      <c r="KLP2" s="515"/>
      <c r="KLQ2" s="515"/>
      <c r="KLR2" s="199" t="str">
        <f>BDI!$A$4</f>
        <v>OBRA:</v>
      </c>
      <c r="KLS2" s="515">
        <f>ORCAMENTO!KLT2</f>
        <v>0</v>
      </c>
      <c r="KLT2" s="515"/>
      <c r="KLU2" s="515"/>
      <c r="KLV2" s="515"/>
      <c r="KLW2" s="199" t="str">
        <f>BDI!$A$4</f>
        <v>OBRA:</v>
      </c>
      <c r="KLX2" s="515">
        <f>ORCAMENTO!KLY2</f>
        <v>0</v>
      </c>
      <c r="KLY2" s="515"/>
      <c r="KLZ2" s="515"/>
      <c r="KMA2" s="515"/>
      <c r="KMB2" s="199" t="str">
        <f>BDI!$A$4</f>
        <v>OBRA:</v>
      </c>
      <c r="KMC2" s="515">
        <f>ORCAMENTO!KMD2</f>
        <v>0</v>
      </c>
      <c r="KMD2" s="515"/>
      <c r="KME2" s="515"/>
      <c r="KMF2" s="515"/>
      <c r="KMG2" s="199" t="str">
        <f>BDI!$A$4</f>
        <v>OBRA:</v>
      </c>
      <c r="KMH2" s="515">
        <f>ORCAMENTO!KMI2</f>
        <v>0</v>
      </c>
      <c r="KMI2" s="515"/>
      <c r="KMJ2" s="515"/>
      <c r="KMK2" s="515"/>
      <c r="KML2" s="199" t="str">
        <f>BDI!$A$4</f>
        <v>OBRA:</v>
      </c>
      <c r="KMM2" s="515">
        <f>ORCAMENTO!KMN2</f>
        <v>0</v>
      </c>
      <c r="KMN2" s="515"/>
      <c r="KMO2" s="515"/>
      <c r="KMP2" s="515"/>
      <c r="KMQ2" s="199" t="str">
        <f>BDI!$A$4</f>
        <v>OBRA:</v>
      </c>
      <c r="KMR2" s="515">
        <f>ORCAMENTO!KMS2</f>
        <v>0</v>
      </c>
      <c r="KMS2" s="515"/>
      <c r="KMT2" s="515"/>
      <c r="KMU2" s="515"/>
      <c r="KMV2" s="199" t="str">
        <f>BDI!$A$4</f>
        <v>OBRA:</v>
      </c>
      <c r="KMW2" s="515">
        <f>ORCAMENTO!KMX2</f>
        <v>0</v>
      </c>
      <c r="KMX2" s="515"/>
      <c r="KMY2" s="515"/>
      <c r="KMZ2" s="515"/>
      <c r="KNA2" s="199" t="str">
        <f>BDI!$A$4</f>
        <v>OBRA:</v>
      </c>
      <c r="KNB2" s="515">
        <f>ORCAMENTO!KNC2</f>
        <v>0</v>
      </c>
      <c r="KNC2" s="515"/>
      <c r="KND2" s="515"/>
      <c r="KNE2" s="515"/>
      <c r="KNF2" s="199" t="str">
        <f>BDI!$A$4</f>
        <v>OBRA:</v>
      </c>
      <c r="KNG2" s="515">
        <f>ORCAMENTO!KNH2</f>
        <v>0</v>
      </c>
      <c r="KNH2" s="515"/>
      <c r="KNI2" s="515"/>
      <c r="KNJ2" s="515"/>
      <c r="KNK2" s="199" t="str">
        <f>BDI!$A$4</f>
        <v>OBRA:</v>
      </c>
      <c r="KNL2" s="515">
        <f>ORCAMENTO!KNM2</f>
        <v>0</v>
      </c>
      <c r="KNM2" s="515"/>
      <c r="KNN2" s="515"/>
      <c r="KNO2" s="515"/>
      <c r="KNP2" s="199" t="str">
        <f>BDI!$A$4</f>
        <v>OBRA:</v>
      </c>
      <c r="KNQ2" s="515">
        <f>ORCAMENTO!KNR2</f>
        <v>0</v>
      </c>
      <c r="KNR2" s="515"/>
      <c r="KNS2" s="515"/>
      <c r="KNT2" s="515"/>
      <c r="KNU2" s="199" t="str">
        <f>BDI!$A$4</f>
        <v>OBRA:</v>
      </c>
      <c r="KNV2" s="515">
        <f>ORCAMENTO!KNW2</f>
        <v>0</v>
      </c>
      <c r="KNW2" s="515"/>
      <c r="KNX2" s="515"/>
      <c r="KNY2" s="515"/>
      <c r="KNZ2" s="199" t="str">
        <f>BDI!$A$4</f>
        <v>OBRA:</v>
      </c>
      <c r="KOA2" s="515">
        <f>ORCAMENTO!KOB2</f>
        <v>0</v>
      </c>
      <c r="KOB2" s="515"/>
      <c r="KOC2" s="515"/>
      <c r="KOD2" s="515"/>
      <c r="KOE2" s="199" t="str">
        <f>BDI!$A$4</f>
        <v>OBRA:</v>
      </c>
      <c r="KOF2" s="515">
        <f>ORCAMENTO!KOG2</f>
        <v>0</v>
      </c>
      <c r="KOG2" s="515"/>
      <c r="KOH2" s="515"/>
      <c r="KOI2" s="515"/>
      <c r="KOJ2" s="199" t="str">
        <f>BDI!$A$4</f>
        <v>OBRA:</v>
      </c>
      <c r="KOK2" s="515">
        <f>ORCAMENTO!KOL2</f>
        <v>0</v>
      </c>
      <c r="KOL2" s="515"/>
      <c r="KOM2" s="515"/>
      <c r="KON2" s="515"/>
      <c r="KOO2" s="199" t="str">
        <f>BDI!$A$4</f>
        <v>OBRA:</v>
      </c>
      <c r="KOP2" s="515">
        <f>ORCAMENTO!KOQ2</f>
        <v>0</v>
      </c>
      <c r="KOQ2" s="515"/>
      <c r="KOR2" s="515"/>
      <c r="KOS2" s="515"/>
      <c r="KOT2" s="199" t="str">
        <f>BDI!$A$4</f>
        <v>OBRA:</v>
      </c>
      <c r="KOU2" s="515">
        <f>ORCAMENTO!KOV2</f>
        <v>0</v>
      </c>
      <c r="KOV2" s="515"/>
      <c r="KOW2" s="515"/>
      <c r="KOX2" s="515"/>
      <c r="KOY2" s="199" t="str">
        <f>BDI!$A$4</f>
        <v>OBRA:</v>
      </c>
      <c r="KOZ2" s="515">
        <f>ORCAMENTO!KPA2</f>
        <v>0</v>
      </c>
      <c r="KPA2" s="515"/>
      <c r="KPB2" s="515"/>
      <c r="KPC2" s="515"/>
      <c r="KPD2" s="199" t="str">
        <f>BDI!$A$4</f>
        <v>OBRA:</v>
      </c>
      <c r="KPE2" s="515">
        <f>ORCAMENTO!KPF2</f>
        <v>0</v>
      </c>
      <c r="KPF2" s="515"/>
      <c r="KPG2" s="515"/>
      <c r="KPH2" s="515"/>
      <c r="KPI2" s="199" t="str">
        <f>BDI!$A$4</f>
        <v>OBRA:</v>
      </c>
      <c r="KPJ2" s="515">
        <f>ORCAMENTO!KPK2</f>
        <v>0</v>
      </c>
      <c r="KPK2" s="515"/>
      <c r="KPL2" s="515"/>
      <c r="KPM2" s="515"/>
      <c r="KPN2" s="199" t="str">
        <f>BDI!$A$4</f>
        <v>OBRA:</v>
      </c>
      <c r="KPO2" s="515">
        <f>ORCAMENTO!KPP2</f>
        <v>0</v>
      </c>
      <c r="KPP2" s="515"/>
      <c r="KPQ2" s="515"/>
      <c r="KPR2" s="515"/>
      <c r="KPS2" s="199" t="str">
        <f>BDI!$A$4</f>
        <v>OBRA:</v>
      </c>
      <c r="KPT2" s="515">
        <f>ORCAMENTO!KPU2</f>
        <v>0</v>
      </c>
      <c r="KPU2" s="515"/>
      <c r="KPV2" s="515"/>
      <c r="KPW2" s="515"/>
      <c r="KPX2" s="199" t="str">
        <f>BDI!$A$4</f>
        <v>OBRA:</v>
      </c>
      <c r="KPY2" s="515">
        <f>ORCAMENTO!KPZ2</f>
        <v>0</v>
      </c>
      <c r="KPZ2" s="515"/>
      <c r="KQA2" s="515"/>
      <c r="KQB2" s="515"/>
      <c r="KQC2" s="199" t="str">
        <f>BDI!$A$4</f>
        <v>OBRA:</v>
      </c>
      <c r="KQD2" s="515">
        <f>ORCAMENTO!KQE2</f>
        <v>0</v>
      </c>
      <c r="KQE2" s="515"/>
      <c r="KQF2" s="515"/>
      <c r="KQG2" s="515"/>
      <c r="KQH2" s="199" t="str">
        <f>BDI!$A$4</f>
        <v>OBRA:</v>
      </c>
      <c r="KQI2" s="515">
        <f>ORCAMENTO!KQJ2</f>
        <v>0</v>
      </c>
      <c r="KQJ2" s="515"/>
      <c r="KQK2" s="515"/>
      <c r="KQL2" s="515"/>
      <c r="KQM2" s="199" t="str">
        <f>BDI!$A$4</f>
        <v>OBRA:</v>
      </c>
      <c r="KQN2" s="515">
        <f>ORCAMENTO!KQO2</f>
        <v>0</v>
      </c>
      <c r="KQO2" s="515"/>
      <c r="KQP2" s="515"/>
      <c r="KQQ2" s="515"/>
      <c r="KQR2" s="199" t="str">
        <f>BDI!$A$4</f>
        <v>OBRA:</v>
      </c>
      <c r="KQS2" s="515">
        <f>ORCAMENTO!KQT2</f>
        <v>0</v>
      </c>
      <c r="KQT2" s="515"/>
      <c r="KQU2" s="515"/>
      <c r="KQV2" s="515"/>
      <c r="KQW2" s="199" t="str">
        <f>BDI!$A$4</f>
        <v>OBRA:</v>
      </c>
      <c r="KQX2" s="515">
        <f>ORCAMENTO!KQY2</f>
        <v>0</v>
      </c>
      <c r="KQY2" s="515"/>
      <c r="KQZ2" s="515"/>
      <c r="KRA2" s="515"/>
      <c r="KRB2" s="199" t="str">
        <f>BDI!$A$4</f>
        <v>OBRA:</v>
      </c>
      <c r="KRC2" s="515">
        <f>ORCAMENTO!KRD2</f>
        <v>0</v>
      </c>
      <c r="KRD2" s="515"/>
      <c r="KRE2" s="515"/>
      <c r="KRF2" s="515"/>
      <c r="KRG2" s="199" t="str">
        <f>BDI!$A$4</f>
        <v>OBRA:</v>
      </c>
      <c r="KRH2" s="515">
        <f>ORCAMENTO!KRI2</f>
        <v>0</v>
      </c>
      <c r="KRI2" s="515"/>
      <c r="KRJ2" s="515"/>
      <c r="KRK2" s="515"/>
      <c r="KRL2" s="199" t="str">
        <f>BDI!$A$4</f>
        <v>OBRA:</v>
      </c>
      <c r="KRM2" s="515">
        <f>ORCAMENTO!KRN2</f>
        <v>0</v>
      </c>
      <c r="KRN2" s="515"/>
      <c r="KRO2" s="515"/>
      <c r="KRP2" s="515"/>
      <c r="KRQ2" s="199" t="str">
        <f>BDI!$A$4</f>
        <v>OBRA:</v>
      </c>
      <c r="KRR2" s="515">
        <f>ORCAMENTO!KRS2</f>
        <v>0</v>
      </c>
      <c r="KRS2" s="515"/>
      <c r="KRT2" s="515"/>
      <c r="KRU2" s="515"/>
      <c r="KRV2" s="199" t="str">
        <f>BDI!$A$4</f>
        <v>OBRA:</v>
      </c>
      <c r="KRW2" s="515">
        <f>ORCAMENTO!KRX2</f>
        <v>0</v>
      </c>
      <c r="KRX2" s="515"/>
      <c r="KRY2" s="515"/>
      <c r="KRZ2" s="515"/>
      <c r="KSA2" s="199" t="str">
        <f>BDI!$A$4</f>
        <v>OBRA:</v>
      </c>
      <c r="KSB2" s="515">
        <f>ORCAMENTO!KSC2</f>
        <v>0</v>
      </c>
      <c r="KSC2" s="515"/>
      <c r="KSD2" s="515"/>
      <c r="KSE2" s="515"/>
      <c r="KSF2" s="199" t="str">
        <f>BDI!$A$4</f>
        <v>OBRA:</v>
      </c>
      <c r="KSG2" s="515">
        <f>ORCAMENTO!KSH2</f>
        <v>0</v>
      </c>
      <c r="KSH2" s="515"/>
      <c r="KSI2" s="515"/>
      <c r="KSJ2" s="515"/>
      <c r="KSK2" s="199" t="str">
        <f>BDI!$A$4</f>
        <v>OBRA:</v>
      </c>
      <c r="KSL2" s="515">
        <f>ORCAMENTO!KSM2</f>
        <v>0</v>
      </c>
      <c r="KSM2" s="515"/>
      <c r="KSN2" s="515"/>
      <c r="KSO2" s="515"/>
      <c r="KSP2" s="199" t="str">
        <f>BDI!$A$4</f>
        <v>OBRA:</v>
      </c>
      <c r="KSQ2" s="515">
        <f>ORCAMENTO!KSR2</f>
        <v>0</v>
      </c>
      <c r="KSR2" s="515"/>
      <c r="KSS2" s="515"/>
      <c r="KST2" s="515"/>
      <c r="KSU2" s="199" t="str">
        <f>BDI!$A$4</f>
        <v>OBRA:</v>
      </c>
      <c r="KSV2" s="515">
        <f>ORCAMENTO!KSW2</f>
        <v>0</v>
      </c>
      <c r="KSW2" s="515"/>
      <c r="KSX2" s="515"/>
      <c r="KSY2" s="515"/>
      <c r="KSZ2" s="199" t="str">
        <f>BDI!$A$4</f>
        <v>OBRA:</v>
      </c>
      <c r="KTA2" s="515">
        <f>ORCAMENTO!KTB2</f>
        <v>0</v>
      </c>
      <c r="KTB2" s="515"/>
      <c r="KTC2" s="515"/>
      <c r="KTD2" s="515"/>
      <c r="KTE2" s="199" t="str">
        <f>BDI!$A$4</f>
        <v>OBRA:</v>
      </c>
      <c r="KTF2" s="515">
        <f>ORCAMENTO!KTG2</f>
        <v>0</v>
      </c>
      <c r="KTG2" s="515"/>
      <c r="KTH2" s="515"/>
      <c r="KTI2" s="515"/>
      <c r="KTJ2" s="199" t="str">
        <f>BDI!$A$4</f>
        <v>OBRA:</v>
      </c>
      <c r="KTK2" s="515">
        <f>ORCAMENTO!KTL2</f>
        <v>0</v>
      </c>
      <c r="KTL2" s="515"/>
      <c r="KTM2" s="515"/>
      <c r="KTN2" s="515"/>
      <c r="KTO2" s="199" t="str">
        <f>BDI!$A$4</f>
        <v>OBRA:</v>
      </c>
      <c r="KTP2" s="515">
        <f>ORCAMENTO!KTQ2</f>
        <v>0</v>
      </c>
      <c r="KTQ2" s="515"/>
      <c r="KTR2" s="515"/>
      <c r="KTS2" s="515"/>
      <c r="KTT2" s="199" t="str">
        <f>BDI!$A$4</f>
        <v>OBRA:</v>
      </c>
      <c r="KTU2" s="515">
        <f>ORCAMENTO!KTV2</f>
        <v>0</v>
      </c>
      <c r="KTV2" s="515"/>
      <c r="KTW2" s="515"/>
      <c r="KTX2" s="515"/>
      <c r="KTY2" s="199" t="str">
        <f>BDI!$A$4</f>
        <v>OBRA:</v>
      </c>
      <c r="KTZ2" s="515">
        <f>ORCAMENTO!KUA2</f>
        <v>0</v>
      </c>
      <c r="KUA2" s="515"/>
      <c r="KUB2" s="515"/>
      <c r="KUC2" s="515"/>
      <c r="KUD2" s="199" t="str">
        <f>BDI!$A$4</f>
        <v>OBRA:</v>
      </c>
      <c r="KUE2" s="515">
        <f>ORCAMENTO!KUF2</f>
        <v>0</v>
      </c>
      <c r="KUF2" s="515"/>
      <c r="KUG2" s="515"/>
      <c r="KUH2" s="515"/>
      <c r="KUI2" s="199" t="str">
        <f>BDI!$A$4</f>
        <v>OBRA:</v>
      </c>
      <c r="KUJ2" s="515">
        <f>ORCAMENTO!KUK2</f>
        <v>0</v>
      </c>
      <c r="KUK2" s="515"/>
      <c r="KUL2" s="515"/>
      <c r="KUM2" s="515"/>
      <c r="KUN2" s="199" t="str">
        <f>BDI!$A$4</f>
        <v>OBRA:</v>
      </c>
      <c r="KUO2" s="515">
        <f>ORCAMENTO!KUP2</f>
        <v>0</v>
      </c>
      <c r="KUP2" s="515"/>
      <c r="KUQ2" s="515"/>
      <c r="KUR2" s="515"/>
      <c r="KUS2" s="199" t="str">
        <f>BDI!$A$4</f>
        <v>OBRA:</v>
      </c>
      <c r="KUT2" s="515">
        <f>ORCAMENTO!KUU2</f>
        <v>0</v>
      </c>
      <c r="KUU2" s="515"/>
      <c r="KUV2" s="515"/>
      <c r="KUW2" s="515"/>
      <c r="KUX2" s="199" t="str">
        <f>BDI!$A$4</f>
        <v>OBRA:</v>
      </c>
      <c r="KUY2" s="515">
        <f>ORCAMENTO!KUZ2</f>
        <v>0</v>
      </c>
      <c r="KUZ2" s="515"/>
      <c r="KVA2" s="515"/>
      <c r="KVB2" s="515"/>
      <c r="KVC2" s="199" t="str">
        <f>BDI!$A$4</f>
        <v>OBRA:</v>
      </c>
      <c r="KVD2" s="515">
        <f>ORCAMENTO!KVE2</f>
        <v>0</v>
      </c>
      <c r="KVE2" s="515"/>
      <c r="KVF2" s="515"/>
      <c r="KVG2" s="515"/>
      <c r="KVH2" s="199" t="str">
        <f>BDI!$A$4</f>
        <v>OBRA:</v>
      </c>
      <c r="KVI2" s="515">
        <f>ORCAMENTO!KVJ2</f>
        <v>0</v>
      </c>
      <c r="KVJ2" s="515"/>
      <c r="KVK2" s="515"/>
      <c r="KVL2" s="515"/>
      <c r="KVM2" s="199" t="str">
        <f>BDI!$A$4</f>
        <v>OBRA:</v>
      </c>
      <c r="KVN2" s="515">
        <f>ORCAMENTO!KVO2</f>
        <v>0</v>
      </c>
      <c r="KVO2" s="515"/>
      <c r="KVP2" s="515"/>
      <c r="KVQ2" s="515"/>
      <c r="KVR2" s="199" t="str">
        <f>BDI!$A$4</f>
        <v>OBRA:</v>
      </c>
      <c r="KVS2" s="515">
        <f>ORCAMENTO!KVT2</f>
        <v>0</v>
      </c>
      <c r="KVT2" s="515"/>
      <c r="KVU2" s="515"/>
      <c r="KVV2" s="515"/>
      <c r="KVW2" s="199" t="str">
        <f>BDI!$A$4</f>
        <v>OBRA:</v>
      </c>
      <c r="KVX2" s="515">
        <f>ORCAMENTO!KVY2</f>
        <v>0</v>
      </c>
      <c r="KVY2" s="515"/>
      <c r="KVZ2" s="515"/>
      <c r="KWA2" s="515"/>
      <c r="KWB2" s="199" t="str">
        <f>BDI!$A$4</f>
        <v>OBRA:</v>
      </c>
      <c r="KWC2" s="515">
        <f>ORCAMENTO!KWD2</f>
        <v>0</v>
      </c>
      <c r="KWD2" s="515"/>
      <c r="KWE2" s="515"/>
      <c r="KWF2" s="515"/>
      <c r="KWG2" s="199" t="str">
        <f>BDI!$A$4</f>
        <v>OBRA:</v>
      </c>
      <c r="KWH2" s="515">
        <f>ORCAMENTO!KWI2</f>
        <v>0</v>
      </c>
      <c r="KWI2" s="515"/>
      <c r="KWJ2" s="515"/>
      <c r="KWK2" s="515"/>
      <c r="KWL2" s="199" t="str">
        <f>BDI!$A$4</f>
        <v>OBRA:</v>
      </c>
      <c r="KWM2" s="515">
        <f>ORCAMENTO!KWN2</f>
        <v>0</v>
      </c>
      <c r="KWN2" s="515"/>
      <c r="KWO2" s="515"/>
      <c r="KWP2" s="515"/>
      <c r="KWQ2" s="199" t="str">
        <f>BDI!$A$4</f>
        <v>OBRA:</v>
      </c>
      <c r="KWR2" s="515">
        <f>ORCAMENTO!KWS2</f>
        <v>0</v>
      </c>
      <c r="KWS2" s="515"/>
      <c r="KWT2" s="515"/>
      <c r="KWU2" s="515"/>
      <c r="KWV2" s="199" t="str">
        <f>BDI!$A$4</f>
        <v>OBRA:</v>
      </c>
      <c r="KWW2" s="515">
        <f>ORCAMENTO!KWX2</f>
        <v>0</v>
      </c>
      <c r="KWX2" s="515"/>
      <c r="KWY2" s="515"/>
      <c r="KWZ2" s="515"/>
      <c r="KXA2" s="199" t="str">
        <f>BDI!$A$4</f>
        <v>OBRA:</v>
      </c>
      <c r="KXB2" s="515">
        <f>ORCAMENTO!KXC2</f>
        <v>0</v>
      </c>
      <c r="KXC2" s="515"/>
      <c r="KXD2" s="515"/>
      <c r="KXE2" s="515"/>
      <c r="KXF2" s="199" t="str">
        <f>BDI!$A$4</f>
        <v>OBRA:</v>
      </c>
      <c r="KXG2" s="515">
        <f>ORCAMENTO!KXH2</f>
        <v>0</v>
      </c>
      <c r="KXH2" s="515"/>
      <c r="KXI2" s="515"/>
      <c r="KXJ2" s="515"/>
      <c r="KXK2" s="199" t="str">
        <f>BDI!$A$4</f>
        <v>OBRA:</v>
      </c>
      <c r="KXL2" s="515">
        <f>ORCAMENTO!KXM2</f>
        <v>0</v>
      </c>
      <c r="KXM2" s="515"/>
      <c r="KXN2" s="515"/>
      <c r="KXO2" s="515"/>
      <c r="KXP2" s="199" t="str">
        <f>BDI!$A$4</f>
        <v>OBRA:</v>
      </c>
      <c r="KXQ2" s="515">
        <f>ORCAMENTO!KXR2</f>
        <v>0</v>
      </c>
      <c r="KXR2" s="515"/>
      <c r="KXS2" s="515"/>
      <c r="KXT2" s="515"/>
      <c r="KXU2" s="199" t="str">
        <f>BDI!$A$4</f>
        <v>OBRA:</v>
      </c>
      <c r="KXV2" s="515">
        <f>ORCAMENTO!KXW2</f>
        <v>0</v>
      </c>
      <c r="KXW2" s="515"/>
      <c r="KXX2" s="515"/>
      <c r="KXY2" s="515"/>
      <c r="KXZ2" s="199" t="str">
        <f>BDI!$A$4</f>
        <v>OBRA:</v>
      </c>
      <c r="KYA2" s="515">
        <f>ORCAMENTO!KYB2</f>
        <v>0</v>
      </c>
      <c r="KYB2" s="515"/>
      <c r="KYC2" s="515"/>
      <c r="KYD2" s="515"/>
      <c r="KYE2" s="199" t="str">
        <f>BDI!$A$4</f>
        <v>OBRA:</v>
      </c>
      <c r="KYF2" s="515">
        <f>ORCAMENTO!KYG2</f>
        <v>0</v>
      </c>
      <c r="KYG2" s="515"/>
      <c r="KYH2" s="515"/>
      <c r="KYI2" s="515"/>
      <c r="KYJ2" s="199" t="str">
        <f>BDI!$A$4</f>
        <v>OBRA:</v>
      </c>
      <c r="KYK2" s="515">
        <f>ORCAMENTO!KYL2</f>
        <v>0</v>
      </c>
      <c r="KYL2" s="515"/>
      <c r="KYM2" s="515"/>
      <c r="KYN2" s="515"/>
      <c r="KYO2" s="199" t="str">
        <f>BDI!$A$4</f>
        <v>OBRA:</v>
      </c>
      <c r="KYP2" s="515">
        <f>ORCAMENTO!KYQ2</f>
        <v>0</v>
      </c>
      <c r="KYQ2" s="515"/>
      <c r="KYR2" s="515"/>
      <c r="KYS2" s="515"/>
      <c r="KYT2" s="199" t="str">
        <f>BDI!$A$4</f>
        <v>OBRA:</v>
      </c>
      <c r="KYU2" s="515">
        <f>ORCAMENTO!KYV2</f>
        <v>0</v>
      </c>
      <c r="KYV2" s="515"/>
      <c r="KYW2" s="515"/>
      <c r="KYX2" s="515"/>
      <c r="KYY2" s="199" t="str">
        <f>BDI!$A$4</f>
        <v>OBRA:</v>
      </c>
      <c r="KYZ2" s="515">
        <f>ORCAMENTO!KZA2</f>
        <v>0</v>
      </c>
      <c r="KZA2" s="515"/>
      <c r="KZB2" s="515"/>
      <c r="KZC2" s="515"/>
      <c r="KZD2" s="199" t="str">
        <f>BDI!$A$4</f>
        <v>OBRA:</v>
      </c>
      <c r="KZE2" s="515">
        <f>ORCAMENTO!KZF2</f>
        <v>0</v>
      </c>
      <c r="KZF2" s="515"/>
      <c r="KZG2" s="515"/>
      <c r="KZH2" s="515"/>
      <c r="KZI2" s="199" t="str">
        <f>BDI!$A$4</f>
        <v>OBRA:</v>
      </c>
      <c r="KZJ2" s="515">
        <f>ORCAMENTO!KZK2</f>
        <v>0</v>
      </c>
      <c r="KZK2" s="515"/>
      <c r="KZL2" s="515"/>
      <c r="KZM2" s="515"/>
      <c r="KZN2" s="199" t="str">
        <f>BDI!$A$4</f>
        <v>OBRA:</v>
      </c>
      <c r="KZO2" s="515">
        <f>ORCAMENTO!KZP2</f>
        <v>0</v>
      </c>
      <c r="KZP2" s="515"/>
      <c r="KZQ2" s="515"/>
      <c r="KZR2" s="515"/>
      <c r="KZS2" s="199" t="str">
        <f>BDI!$A$4</f>
        <v>OBRA:</v>
      </c>
      <c r="KZT2" s="515">
        <f>ORCAMENTO!KZU2</f>
        <v>0</v>
      </c>
      <c r="KZU2" s="515"/>
      <c r="KZV2" s="515"/>
      <c r="KZW2" s="515"/>
      <c r="KZX2" s="199" t="str">
        <f>BDI!$A$4</f>
        <v>OBRA:</v>
      </c>
      <c r="KZY2" s="515">
        <f>ORCAMENTO!KZZ2</f>
        <v>0</v>
      </c>
      <c r="KZZ2" s="515"/>
      <c r="LAA2" s="515"/>
      <c r="LAB2" s="515"/>
      <c r="LAC2" s="199" t="str">
        <f>BDI!$A$4</f>
        <v>OBRA:</v>
      </c>
      <c r="LAD2" s="515">
        <f>ORCAMENTO!LAE2</f>
        <v>0</v>
      </c>
      <c r="LAE2" s="515"/>
      <c r="LAF2" s="515"/>
      <c r="LAG2" s="515"/>
      <c r="LAH2" s="199" t="str">
        <f>BDI!$A$4</f>
        <v>OBRA:</v>
      </c>
      <c r="LAI2" s="515">
        <f>ORCAMENTO!LAJ2</f>
        <v>0</v>
      </c>
      <c r="LAJ2" s="515"/>
      <c r="LAK2" s="515"/>
      <c r="LAL2" s="515"/>
      <c r="LAM2" s="199" t="str">
        <f>BDI!$A$4</f>
        <v>OBRA:</v>
      </c>
      <c r="LAN2" s="515">
        <f>ORCAMENTO!LAO2</f>
        <v>0</v>
      </c>
      <c r="LAO2" s="515"/>
      <c r="LAP2" s="515"/>
      <c r="LAQ2" s="515"/>
      <c r="LAR2" s="199" t="str">
        <f>BDI!$A$4</f>
        <v>OBRA:</v>
      </c>
      <c r="LAS2" s="515">
        <f>ORCAMENTO!LAT2</f>
        <v>0</v>
      </c>
      <c r="LAT2" s="515"/>
      <c r="LAU2" s="515"/>
      <c r="LAV2" s="515"/>
      <c r="LAW2" s="199" t="str">
        <f>BDI!$A$4</f>
        <v>OBRA:</v>
      </c>
      <c r="LAX2" s="515">
        <f>ORCAMENTO!LAY2</f>
        <v>0</v>
      </c>
      <c r="LAY2" s="515"/>
      <c r="LAZ2" s="515"/>
      <c r="LBA2" s="515"/>
      <c r="LBB2" s="199" t="str">
        <f>BDI!$A$4</f>
        <v>OBRA:</v>
      </c>
      <c r="LBC2" s="515">
        <f>ORCAMENTO!LBD2</f>
        <v>0</v>
      </c>
      <c r="LBD2" s="515"/>
      <c r="LBE2" s="515"/>
      <c r="LBF2" s="515"/>
      <c r="LBG2" s="199" t="str">
        <f>BDI!$A$4</f>
        <v>OBRA:</v>
      </c>
      <c r="LBH2" s="515">
        <f>ORCAMENTO!LBI2</f>
        <v>0</v>
      </c>
      <c r="LBI2" s="515"/>
      <c r="LBJ2" s="515"/>
      <c r="LBK2" s="515"/>
      <c r="LBL2" s="199" t="str">
        <f>BDI!$A$4</f>
        <v>OBRA:</v>
      </c>
      <c r="LBM2" s="515">
        <f>ORCAMENTO!LBN2</f>
        <v>0</v>
      </c>
      <c r="LBN2" s="515"/>
      <c r="LBO2" s="515"/>
      <c r="LBP2" s="515"/>
      <c r="LBQ2" s="199" t="str">
        <f>BDI!$A$4</f>
        <v>OBRA:</v>
      </c>
      <c r="LBR2" s="515">
        <f>ORCAMENTO!LBS2</f>
        <v>0</v>
      </c>
      <c r="LBS2" s="515"/>
      <c r="LBT2" s="515"/>
      <c r="LBU2" s="515"/>
      <c r="LBV2" s="199" t="str">
        <f>BDI!$A$4</f>
        <v>OBRA:</v>
      </c>
      <c r="LBW2" s="515">
        <f>ORCAMENTO!LBX2</f>
        <v>0</v>
      </c>
      <c r="LBX2" s="515"/>
      <c r="LBY2" s="515"/>
      <c r="LBZ2" s="515"/>
      <c r="LCA2" s="199" t="str">
        <f>BDI!$A$4</f>
        <v>OBRA:</v>
      </c>
      <c r="LCB2" s="515">
        <f>ORCAMENTO!LCC2</f>
        <v>0</v>
      </c>
      <c r="LCC2" s="515"/>
      <c r="LCD2" s="515"/>
      <c r="LCE2" s="515"/>
      <c r="LCF2" s="199" t="str">
        <f>BDI!$A$4</f>
        <v>OBRA:</v>
      </c>
      <c r="LCG2" s="515">
        <f>ORCAMENTO!LCH2</f>
        <v>0</v>
      </c>
      <c r="LCH2" s="515"/>
      <c r="LCI2" s="515"/>
      <c r="LCJ2" s="515"/>
      <c r="LCK2" s="199" t="str">
        <f>BDI!$A$4</f>
        <v>OBRA:</v>
      </c>
      <c r="LCL2" s="515">
        <f>ORCAMENTO!LCM2</f>
        <v>0</v>
      </c>
      <c r="LCM2" s="515"/>
      <c r="LCN2" s="515"/>
      <c r="LCO2" s="515"/>
      <c r="LCP2" s="199" t="str">
        <f>BDI!$A$4</f>
        <v>OBRA:</v>
      </c>
      <c r="LCQ2" s="515">
        <f>ORCAMENTO!LCR2</f>
        <v>0</v>
      </c>
      <c r="LCR2" s="515"/>
      <c r="LCS2" s="515"/>
      <c r="LCT2" s="515"/>
      <c r="LCU2" s="199" t="str">
        <f>BDI!$A$4</f>
        <v>OBRA:</v>
      </c>
      <c r="LCV2" s="515">
        <f>ORCAMENTO!LCW2</f>
        <v>0</v>
      </c>
      <c r="LCW2" s="515"/>
      <c r="LCX2" s="515"/>
      <c r="LCY2" s="515"/>
      <c r="LCZ2" s="199" t="str">
        <f>BDI!$A$4</f>
        <v>OBRA:</v>
      </c>
      <c r="LDA2" s="515">
        <f>ORCAMENTO!LDB2</f>
        <v>0</v>
      </c>
      <c r="LDB2" s="515"/>
      <c r="LDC2" s="515"/>
      <c r="LDD2" s="515"/>
      <c r="LDE2" s="199" t="str">
        <f>BDI!$A$4</f>
        <v>OBRA:</v>
      </c>
      <c r="LDF2" s="515">
        <f>ORCAMENTO!LDG2</f>
        <v>0</v>
      </c>
      <c r="LDG2" s="515"/>
      <c r="LDH2" s="515"/>
      <c r="LDI2" s="515"/>
      <c r="LDJ2" s="199" t="str">
        <f>BDI!$A$4</f>
        <v>OBRA:</v>
      </c>
      <c r="LDK2" s="515">
        <f>ORCAMENTO!LDL2</f>
        <v>0</v>
      </c>
      <c r="LDL2" s="515"/>
      <c r="LDM2" s="515"/>
      <c r="LDN2" s="515"/>
      <c r="LDO2" s="199" t="str">
        <f>BDI!$A$4</f>
        <v>OBRA:</v>
      </c>
      <c r="LDP2" s="515">
        <f>ORCAMENTO!LDQ2</f>
        <v>0</v>
      </c>
      <c r="LDQ2" s="515"/>
      <c r="LDR2" s="515"/>
      <c r="LDS2" s="515"/>
      <c r="LDT2" s="199" t="str">
        <f>BDI!$A$4</f>
        <v>OBRA:</v>
      </c>
      <c r="LDU2" s="515">
        <f>ORCAMENTO!LDV2</f>
        <v>0</v>
      </c>
      <c r="LDV2" s="515"/>
      <c r="LDW2" s="515"/>
      <c r="LDX2" s="515"/>
      <c r="LDY2" s="199" t="str">
        <f>BDI!$A$4</f>
        <v>OBRA:</v>
      </c>
      <c r="LDZ2" s="515">
        <f>ORCAMENTO!LEA2</f>
        <v>0</v>
      </c>
      <c r="LEA2" s="515"/>
      <c r="LEB2" s="515"/>
      <c r="LEC2" s="515"/>
      <c r="LED2" s="199" t="str">
        <f>BDI!$A$4</f>
        <v>OBRA:</v>
      </c>
      <c r="LEE2" s="515">
        <f>ORCAMENTO!LEF2</f>
        <v>0</v>
      </c>
      <c r="LEF2" s="515"/>
      <c r="LEG2" s="515"/>
      <c r="LEH2" s="515"/>
      <c r="LEI2" s="199" t="str">
        <f>BDI!$A$4</f>
        <v>OBRA:</v>
      </c>
      <c r="LEJ2" s="515">
        <f>ORCAMENTO!LEK2</f>
        <v>0</v>
      </c>
      <c r="LEK2" s="515"/>
      <c r="LEL2" s="515"/>
      <c r="LEM2" s="515"/>
      <c r="LEN2" s="199" t="str">
        <f>BDI!$A$4</f>
        <v>OBRA:</v>
      </c>
      <c r="LEO2" s="515">
        <f>ORCAMENTO!LEP2</f>
        <v>0</v>
      </c>
      <c r="LEP2" s="515"/>
      <c r="LEQ2" s="515"/>
      <c r="LER2" s="515"/>
      <c r="LES2" s="199" t="str">
        <f>BDI!$A$4</f>
        <v>OBRA:</v>
      </c>
      <c r="LET2" s="515">
        <f>ORCAMENTO!LEU2</f>
        <v>0</v>
      </c>
      <c r="LEU2" s="515"/>
      <c r="LEV2" s="515"/>
      <c r="LEW2" s="515"/>
      <c r="LEX2" s="199" t="str">
        <f>BDI!$A$4</f>
        <v>OBRA:</v>
      </c>
      <c r="LEY2" s="515">
        <f>ORCAMENTO!LEZ2</f>
        <v>0</v>
      </c>
      <c r="LEZ2" s="515"/>
      <c r="LFA2" s="515"/>
      <c r="LFB2" s="515"/>
      <c r="LFC2" s="199" t="str">
        <f>BDI!$A$4</f>
        <v>OBRA:</v>
      </c>
      <c r="LFD2" s="515">
        <f>ORCAMENTO!LFE2</f>
        <v>0</v>
      </c>
      <c r="LFE2" s="515"/>
      <c r="LFF2" s="515"/>
      <c r="LFG2" s="515"/>
      <c r="LFH2" s="199" t="str">
        <f>BDI!$A$4</f>
        <v>OBRA:</v>
      </c>
      <c r="LFI2" s="515">
        <f>ORCAMENTO!LFJ2</f>
        <v>0</v>
      </c>
      <c r="LFJ2" s="515"/>
      <c r="LFK2" s="515"/>
      <c r="LFL2" s="515"/>
      <c r="LFM2" s="199" t="str">
        <f>BDI!$A$4</f>
        <v>OBRA:</v>
      </c>
      <c r="LFN2" s="515">
        <f>ORCAMENTO!LFO2</f>
        <v>0</v>
      </c>
      <c r="LFO2" s="515"/>
      <c r="LFP2" s="515"/>
      <c r="LFQ2" s="515"/>
      <c r="LFR2" s="199" t="str">
        <f>BDI!$A$4</f>
        <v>OBRA:</v>
      </c>
      <c r="LFS2" s="515">
        <f>ORCAMENTO!LFT2</f>
        <v>0</v>
      </c>
      <c r="LFT2" s="515"/>
      <c r="LFU2" s="515"/>
      <c r="LFV2" s="515"/>
      <c r="LFW2" s="199" t="str">
        <f>BDI!$A$4</f>
        <v>OBRA:</v>
      </c>
      <c r="LFX2" s="515">
        <f>ORCAMENTO!LFY2</f>
        <v>0</v>
      </c>
      <c r="LFY2" s="515"/>
      <c r="LFZ2" s="515"/>
      <c r="LGA2" s="515"/>
      <c r="LGB2" s="199" t="str">
        <f>BDI!$A$4</f>
        <v>OBRA:</v>
      </c>
      <c r="LGC2" s="515">
        <f>ORCAMENTO!LGD2</f>
        <v>0</v>
      </c>
      <c r="LGD2" s="515"/>
      <c r="LGE2" s="515"/>
      <c r="LGF2" s="515"/>
      <c r="LGG2" s="199" t="str">
        <f>BDI!$A$4</f>
        <v>OBRA:</v>
      </c>
      <c r="LGH2" s="515">
        <f>ORCAMENTO!LGI2</f>
        <v>0</v>
      </c>
      <c r="LGI2" s="515"/>
      <c r="LGJ2" s="515"/>
      <c r="LGK2" s="515"/>
      <c r="LGL2" s="199" t="str">
        <f>BDI!$A$4</f>
        <v>OBRA:</v>
      </c>
      <c r="LGM2" s="515">
        <f>ORCAMENTO!LGN2</f>
        <v>0</v>
      </c>
      <c r="LGN2" s="515"/>
      <c r="LGO2" s="515"/>
      <c r="LGP2" s="515"/>
      <c r="LGQ2" s="199" t="str">
        <f>BDI!$A$4</f>
        <v>OBRA:</v>
      </c>
      <c r="LGR2" s="515">
        <f>ORCAMENTO!LGS2</f>
        <v>0</v>
      </c>
      <c r="LGS2" s="515"/>
      <c r="LGT2" s="515"/>
      <c r="LGU2" s="515"/>
      <c r="LGV2" s="199" t="str">
        <f>BDI!$A$4</f>
        <v>OBRA:</v>
      </c>
      <c r="LGW2" s="515">
        <f>ORCAMENTO!LGX2</f>
        <v>0</v>
      </c>
      <c r="LGX2" s="515"/>
      <c r="LGY2" s="515"/>
      <c r="LGZ2" s="515"/>
      <c r="LHA2" s="199" t="str">
        <f>BDI!$A$4</f>
        <v>OBRA:</v>
      </c>
      <c r="LHB2" s="515">
        <f>ORCAMENTO!LHC2</f>
        <v>0</v>
      </c>
      <c r="LHC2" s="515"/>
      <c r="LHD2" s="515"/>
      <c r="LHE2" s="515"/>
      <c r="LHF2" s="199" t="str">
        <f>BDI!$A$4</f>
        <v>OBRA:</v>
      </c>
      <c r="LHG2" s="515">
        <f>ORCAMENTO!LHH2</f>
        <v>0</v>
      </c>
      <c r="LHH2" s="515"/>
      <c r="LHI2" s="515"/>
      <c r="LHJ2" s="515"/>
      <c r="LHK2" s="199" t="str">
        <f>BDI!$A$4</f>
        <v>OBRA:</v>
      </c>
      <c r="LHL2" s="515">
        <f>ORCAMENTO!LHM2</f>
        <v>0</v>
      </c>
      <c r="LHM2" s="515"/>
      <c r="LHN2" s="515"/>
      <c r="LHO2" s="515"/>
      <c r="LHP2" s="199" t="str">
        <f>BDI!$A$4</f>
        <v>OBRA:</v>
      </c>
      <c r="LHQ2" s="515">
        <f>ORCAMENTO!LHR2</f>
        <v>0</v>
      </c>
      <c r="LHR2" s="515"/>
      <c r="LHS2" s="515"/>
      <c r="LHT2" s="515"/>
      <c r="LHU2" s="199" t="str">
        <f>BDI!$A$4</f>
        <v>OBRA:</v>
      </c>
      <c r="LHV2" s="515">
        <f>ORCAMENTO!LHW2</f>
        <v>0</v>
      </c>
      <c r="LHW2" s="515"/>
      <c r="LHX2" s="515"/>
      <c r="LHY2" s="515"/>
      <c r="LHZ2" s="199" t="str">
        <f>BDI!$A$4</f>
        <v>OBRA:</v>
      </c>
      <c r="LIA2" s="515">
        <f>ORCAMENTO!LIB2</f>
        <v>0</v>
      </c>
      <c r="LIB2" s="515"/>
      <c r="LIC2" s="515"/>
      <c r="LID2" s="515"/>
      <c r="LIE2" s="199" t="str">
        <f>BDI!$A$4</f>
        <v>OBRA:</v>
      </c>
      <c r="LIF2" s="515">
        <f>ORCAMENTO!LIG2</f>
        <v>0</v>
      </c>
      <c r="LIG2" s="515"/>
      <c r="LIH2" s="515"/>
      <c r="LII2" s="515"/>
      <c r="LIJ2" s="199" t="str">
        <f>BDI!$A$4</f>
        <v>OBRA:</v>
      </c>
      <c r="LIK2" s="515">
        <f>ORCAMENTO!LIL2</f>
        <v>0</v>
      </c>
      <c r="LIL2" s="515"/>
      <c r="LIM2" s="515"/>
      <c r="LIN2" s="515"/>
      <c r="LIO2" s="199" t="str">
        <f>BDI!$A$4</f>
        <v>OBRA:</v>
      </c>
      <c r="LIP2" s="515">
        <f>ORCAMENTO!LIQ2</f>
        <v>0</v>
      </c>
      <c r="LIQ2" s="515"/>
      <c r="LIR2" s="515"/>
      <c r="LIS2" s="515"/>
      <c r="LIT2" s="199" t="str">
        <f>BDI!$A$4</f>
        <v>OBRA:</v>
      </c>
      <c r="LIU2" s="515">
        <f>ORCAMENTO!LIV2</f>
        <v>0</v>
      </c>
      <c r="LIV2" s="515"/>
      <c r="LIW2" s="515"/>
      <c r="LIX2" s="515"/>
      <c r="LIY2" s="199" t="str">
        <f>BDI!$A$4</f>
        <v>OBRA:</v>
      </c>
      <c r="LIZ2" s="515">
        <f>ORCAMENTO!LJA2</f>
        <v>0</v>
      </c>
      <c r="LJA2" s="515"/>
      <c r="LJB2" s="515"/>
      <c r="LJC2" s="515"/>
      <c r="LJD2" s="199" t="str">
        <f>BDI!$A$4</f>
        <v>OBRA:</v>
      </c>
      <c r="LJE2" s="515">
        <f>ORCAMENTO!LJF2</f>
        <v>0</v>
      </c>
      <c r="LJF2" s="515"/>
      <c r="LJG2" s="515"/>
      <c r="LJH2" s="515"/>
      <c r="LJI2" s="199" t="str">
        <f>BDI!$A$4</f>
        <v>OBRA:</v>
      </c>
      <c r="LJJ2" s="515">
        <f>ORCAMENTO!LJK2</f>
        <v>0</v>
      </c>
      <c r="LJK2" s="515"/>
      <c r="LJL2" s="515"/>
      <c r="LJM2" s="515"/>
      <c r="LJN2" s="199" t="str">
        <f>BDI!$A$4</f>
        <v>OBRA:</v>
      </c>
      <c r="LJO2" s="515">
        <f>ORCAMENTO!LJP2</f>
        <v>0</v>
      </c>
      <c r="LJP2" s="515"/>
      <c r="LJQ2" s="515"/>
      <c r="LJR2" s="515"/>
      <c r="LJS2" s="199" t="str">
        <f>BDI!$A$4</f>
        <v>OBRA:</v>
      </c>
      <c r="LJT2" s="515">
        <f>ORCAMENTO!LJU2</f>
        <v>0</v>
      </c>
      <c r="LJU2" s="515"/>
      <c r="LJV2" s="515"/>
      <c r="LJW2" s="515"/>
      <c r="LJX2" s="199" t="str">
        <f>BDI!$A$4</f>
        <v>OBRA:</v>
      </c>
      <c r="LJY2" s="515">
        <f>ORCAMENTO!LJZ2</f>
        <v>0</v>
      </c>
      <c r="LJZ2" s="515"/>
      <c r="LKA2" s="515"/>
      <c r="LKB2" s="515"/>
      <c r="LKC2" s="199" t="str">
        <f>BDI!$A$4</f>
        <v>OBRA:</v>
      </c>
      <c r="LKD2" s="515">
        <f>ORCAMENTO!LKE2</f>
        <v>0</v>
      </c>
      <c r="LKE2" s="515"/>
      <c r="LKF2" s="515"/>
      <c r="LKG2" s="515"/>
      <c r="LKH2" s="199" t="str">
        <f>BDI!$A$4</f>
        <v>OBRA:</v>
      </c>
      <c r="LKI2" s="515">
        <f>ORCAMENTO!LKJ2</f>
        <v>0</v>
      </c>
      <c r="LKJ2" s="515"/>
      <c r="LKK2" s="515"/>
      <c r="LKL2" s="515"/>
      <c r="LKM2" s="199" t="str">
        <f>BDI!$A$4</f>
        <v>OBRA:</v>
      </c>
      <c r="LKN2" s="515">
        <f>ORCAMENTO!LKO2</f>
        <v>0</v>
      </c>
      <c r="LKO2" s="515"/>
      <c r="LKP2" s="515"/>
      <c r="LKQ2" s="515"/>
      <c r="LKR2" s="199" t="str">
        <f>BDI!$A$4</f>
        <v>OBRA:</v>
      </c>
      <c r="LKS2" s="515">
        <f>ORCAMENTO!LKT2</f>
        <v>0</v>
      </c>
      <c r="LKT2" s="515"/>
      <c r="LKU2" s="515"/>
      <c r="LKV2" s="515"/>
      <c r="LKW2" s="199" t="str">
        <f>BDI!$A$4</f>
        <v>OBRA:</v>
      </c>
      <c r="LKX2" s="515">
        <f>ORCAMENTO!LKY2</f>
        <v>0</v>
      </c>
      <c r="LKY2" s="515"/>
      <c r="LKZ2" s="515"/>
      <c r="LLA2" s="515"/>
      <c r="LLB2" s="199" t="str">
        <f>BDI!$A$4</f>
        <v>OBRA:</v>
      </c>
      <c r="LLC2" s="515">
        <f>ORCAMENTO!LLD2</f>
        <v>0</v>
      </c>
      <c r="LLD2" s="515"/>
      <c r="LLE2" s="515"/>
      <c r="LLF2" s="515"/>
      <c r="LLG2" s="199" t="str">
        <f>BDI!$A$4</f>
        <v>OBRA:</v>
      </c>
      <c r="LLH2" s="515">
        <f>ORCAMENTO!LLI2</f>
        <v>0</v>
      </c>
      <c r="LLI2" s="515"/>
      <c r="LLJ2" s="515"/>
      <c r="LLK2" s="515"/>
      <c r="LLL2" s="199" t="str">
        <f>BDI!$A$4</f>
        <v>OBRA:</v>
      </c>
      <c r="LLM2" s="515">
        <f>ORCAMENTO!LLN2</f>
        <v>0</v>
      </c>
      <c r="LLN2" s="515"/>
      <c r="LLO2" s="515"/>
      <c r="LLP2" s="515"/>
      <c r="LLQ2" s="199" t="str">
        <f>BDI!$A$4</f>
        <v>OBRA:</v>
      </c>
      <c r="LLR2" s="515">
        <f>ORCAMENTO!LLS2</f>
        <v>0</v>
      </c>
      <c r="LLS2" s="515"/>
      <c r="LLT2" s="515"/>
      <c r="LLU2" s="515"/>
      <c r="LLV2" s="199" t="str">
        <f>BDI!$A$4</f>
        <v>OBRA:</v>
      </c>
      <c r="LLW2" s="515">
        <f>ORCAMENTO!LLX2</f>
        <v>0</v>
      </c>
      <c r="LLX2" s="515"/>
      <c r="LLY2" s="515"/>
      <c r="LLZ2" s="515"/>
      <c r="LMA2" s="199" t="str">
        <f>BDI!$A$4</f>
        <v>OBRA:</v>
      </c>
      <c r="LMB2" s="515">
        <f>ORCAMENTO!LMC2</f>
        <v>0</v>
      </c>
      <c r="LMC2" s="515"/>
      <c r="LMD2" s="515"/>
      <c r="LME2" s="515"/>
      <c r="LMF2" s="199" t="str">
        <f>BDI!$A$4</f>
        <v>OBRA:</v>
      </c>
      <c r="LMG2" s="515">
        <f>ORCAMENTO!LMH2</f>
        <v>0</v>
      </c>
      <c r="LMH2" s="515"/>
      <c r="LMI2" s="515"/>
      <c r="LMJ2" s="515"/>
      <c r="LMK2" s="199" t="str">
        <f>BDI!$A$4</f>
        <v>OBRA:</v>
      </c>
      <c r="LML2" s="515">
        <f>ORCAMENTO!LMM2</f>
        <v>0</v>
      </c>
      <c r="LMM2" s="515"/>
      <c r="LMN2" s="515"/>
      <c r="LMO2" s="515"/>
      <c r="LMP2" s="199" t="str">
        <f>BDI!$A$4</f>
        <v>OBRA:</v>
      </c>
      <c r="LMQ2" s="515">
        <f>ORCAMENTO!LMR2</f>
        <v>0</v>
      </c>
      <c r="LMR2" s="515"/>
      <c r="LMS2" s="515"/>
      <c r="LMT2" s="515"/>
      <c r="LMU2" s="199" t="str">
        <f>BDI!$A$4</f>
        <v>OBRA:</v>
      </c>
      <c r="LMV2" s="515">
        <f>ORCAMENTO!LMW2</f>
        <v>0</v>
      </c>
      <c r="LMW2" s="515"/>
      <c r="LMX2" s="515"/>
      <c r="LMY2" s="515"/>
      <c r="LMZ2" s="199" t="str">
        <f>BDI!$A$4</f>
        <v>OBRA:</v>
      </c>
      <c r="LNA2" s="515">
        <f>ORCAMENTO!LNB2</f>
        <v>0</v>
      </c>
      <c r="LNB2" s="515"/>
      <c r="LNC2" s="515"/>
      <c r="LND2" s="515"/>
      <c r="LNE2" s="199" t="str">
        <f>BDI!$A$4</f>
        <v>OBRA:</v>
      </c>
      <c r="LNF2" s="515">
        <f>ORCAMENTO!LNG2</f>
        <v>0</v>
      </c>
      <c r="LNG2" s="515"/>
      <c r="LNH2" s="515"/>
      <c r="LNI2" s="515"/>
      <c r="LNJ2" s="199" t="str">
        <f>BDI!$A$4</f>
        <v>OBRA:</v>
      </c>
      <c r="LNK2" s="515">
        <f>ORCAMENTO!LNL2</f>
        <v>0</v>
      </c>
      <c r="LNL2" s="515"/>
      <c r="LNM2" s="515"/>
      <c r="LNN2" s="515"/>
      <c r="LNO2" s="199" t="str">
        <f>BDI!$A$4</f>
        <v>OBRA:</v>
      </c>
      <c r="LNP2" s="515">
        <f>ORCAMENTO!LNQ2</f>
        <v>0</v>
      </c>
      <c r="LNQ2" s="515"/>
      <c r="LNR2" s="515"/>
      <c r="LNS2" s="515"/>
      <c r="LNT2" s="199" t="str">
        <f>BDI!$A$4</f>
        <v>OBRA:</v>
      </c>
      <c r="LNU2" s="515">
        <f>ORCAMENTO!LNV2</f>
        <v>0</v>
      </c>
      <c r="LNV2" s="515"/>
      <c r="LNW2" s="515"/>
      <c r="LNX2" s="515"/>
      <c r="LNY2" s="199" t="str">
        <f>BDI!$A$4</f>
        <v>OBRA:</v>
      </c>
      <c r="LNZ2" s="515">
        <f>ORCAMENTO!LOA2</f>
        <v>0</v>
      </c>
      <c r="LOA2" s="515"/>
      <c r="LOB2" s="515"/>
      <c r="LOC2" s="515"/>
      <c r="LOD2" s="199" t="str">
        <f>BDI!$A$4</f>
        <v>OBRA:</v>
      </c>
      <c r="LOE2" s="515">
        <f>ORCAMENTO!LOF2</f>
        <v>0</v>
      </c>
      <c r="LOF2" s="515"/>
      <c r="LOG2" s="515"/>
      <c r="LOH2" s="515"/>
      <c r="LOI2" s="199" t="str">
        <f>BDI!$A$4</f>
        <v>OBRA:</v>
      </c>
      <c r="LOJ2" s="515">
        <f>ORCAMENTO!LOK2</f>
        <v>0</v>
      </c>
      <c r="LOK2" s="515"/>
      <c r="LOL2" s="515"/>
      <c r="LOM2" s="515"/>
      <c r="LON2" s="199" t="str">
        <f>BDI!$A$4</f>
        <v>OBRA:</v>
      </c>
      <c r="LOO2" s="515">
        <f>ORCAMENTO!LOP2</f>
        <v>0</v>
      </c>
      <c r="LOP2" s="515"/>
      <c r="LOQ2" s="515"/>
      <c r="LOR2" s="515"/>
      <c r="LOS2" s="199" t="str">
        <f>BDI!$A$4</f>
        <v>OBRA:</v>
      </c>
      <c r="LOT2" s="515">
        <f>ORCAMENTO!LOU2</f>
        <v>0</v>
      </c>
      <c r="LOU2" s="515"/>
      <c r="LOV2" s="515"/>
      <c r="LOW2" s="515"/>
      <c r="LOX2" s="199" t="str">
        <f>BDI!$A$4</f>
        <v>OBRA:</v>
      </c>
      <c r="LOY2" s="515">
        <f>ORCAMENTO!LOZ2</f>
        <v>0</v>
      </c>
      <c r="LOZ2" s="515"/>
      <c r="LPA2" s="515"/>
      <c r="LPB2" s="515"/>
      <c r="LPC2" s="199" t="str">
        <f>BDI!$A$4</f>
        <v>OBRA:</v>
      </c>
      <c r="LPD2" s="515">
        <f>ORCAMENTO!LPE2</f>
        <v>0</v>
      </c>
      <c r="LPE2" s="515"/>
      <c r="LPF2" s="515"/>
      <c r="LPG2" s="515"/>
      <c r="LPH2" s="199" t="str">
        <f>BDI!$A$4</f>
        <v>OBRA:</v>
      </c>
      <c r="LPI2" s="515">
        <f>ORCAMENTO!LPJ2</f>
        <v>0</v>
      </c>
      <c r="LPJ2" s="515"/>
      <c r="LPK2" s="515"/>
      <c r="LPL2" s="515"/>
      <c r="LPM2" s="199" t="str">
        <f>BDI!$A$4</f>
        <v>OBRA:</v>
      </c>
      <c r="LPN2" s="515">
        <f>ORCAMENTO!LPO2</f>
        <v>0</v>
      </c>
      <c r="LPO2" s="515"/>
      <c r="LPP2" s="515"/>
      <c r="LPQ2" s="515"/>
      <c r="LPR2" s="199" t="str">
        <f>BDI!$A$4</f>
        <v>OBRA:</v>
      </c>
      <c r="LPS2" s="515">
        <f>ORCAMENTO!LPT2</f>
        <v>0</v>
      </c>
      <c r="LPT2" s="515"/>
      <c r="LPU2" s="515"/>
      <c r="LPV2" s="515"/>
      <c r="LPW2" s="199" t="str">
        <f>BDI!$A$4</f>
        <v>OBRA:</v>
      </c>
      <c r="LPX2" s="515">
        <f>ORCAMENTO!LPY2</f>
        <v>0</v>
      </c>
      <c r="LPY2" s="515"/>
      <c r="LPZ2" s="515"/>
      <c r="LQA2" s="515"/>
      <c r="LQB2" s="199" t="str">
        <f>BDI!$A$4</f>
        <v>OBRA:</v>
      </c>
      <c r="LQC2" s="515">
        <f>ORCAMENTO!LQD2</f>
        <v>0</v>
      </c>
      <c r="LQD2" s="515"/>
      <c r="LQE2" s="515"/>
      <c r="LQF2" s="515"/>
      <c r="LQG2" s="199" t="str">
        <f>BDI!$A$4</f>
        <v>OBRA:</v>
      </c>
      <c r="LQH2" s="515">
        <f>ORCAMENTO!LQI2</f>
        <v>0</v>
      </c>
      <c r="LQI2" s="515"/>
      <c r="LQJ2" s="515"/>
      <c r="LQK2" s="515"/>
      <c r="LQL2" s="199" t="str">
        <f>BDI!$A$4</f>
        <v>OBRA:</v>
      </c>
      <c r="LQM2" s="515">
        <f>ORCAMENTO!LQN2</f>
        <v>0</v>
      </c>
      <c r="LQN2" s="515"/>
      <c r="LQO2" s="515"/>
      <c r="LQP2" s="515"/>
      <c r="LQQ2" s="199" t="str">
        <f>BDI!$A$4</f>
        <v>OBRA:</v>
      </c>
      <c r="LQR2" s="515">
        <f>ORCAMENTO!LQS2</f>
        <v>0</v>
      </c>
      <c r="LQS2" s="515"/>
      <c r="LQT2" s="515"/>
      <c r="LQU2" s="515"/>
      <c r="LQV2" s="199" t="str">
        <f>BDI!$A$4</f>
        <v>OBRA:</v>
      </c>
      <c r="LQW2" s="515">
        <f>ORCAMENTO!LQX2</f>
        <v>0</v>
      </c>
      <c r="LQX2" s="515"/>
      <c r="LQY2" s="515"/>
      <c r="LQZ2" s="515"/>
      <c r="LRA2" s="199" t="str">
        <f>BDI!$A$4</f>
        <v>OBRA:</v>
      </c>
      <c r="LRB2" s="515">
        <f>ORCAMENTO!LRC2</f>
        <v>0</v>
      </c>
      <c r="LRC2" s="515"/>
      <c r="LRD2" s="515"/>
      <c r="LRE2" s="515"/>
      <c r="LRF2" s="199" t="str">
        <f>BDI!$A$4</f>
        <v>OBRA:</v>
      </c>
      <c r="LRG2" s="515">
        <f>ORCAMENTO!LRH2</f>
        <v>0</v>
      </c>
      <c r="LRH2" s="515"/>
      <c r="LRI2" s="515"/>
      <c r="LRJ2" s="515"/>
      <c r="LRK2" s="199" t="str">
        <f>BDI!$A$4</f>
        <v>OBRA:</v>
      </c>
      <c r="LRL2" s="515">
        <f>ORCAMENTO!LRM2</f>
        <v>0</v>
      </c>
      <c r="LRM2" s="515"/>
      <c r="LRN2" s="515"/>
      <c r="LRO2" s="515"/>
      <c r="LRP2" s="199" t="str">
        <f>BDI!$A$4</f>
        <v>OBRA:</v>
      </c>
      <c r="LRQ2" s="515">
        <f>ORCAMENTO!LRR2</f>
        <v>0</v>
      </c>
      <c r="LRR2" s="515"/>
      <c r="LRS2" s="515"/>
      <c r="LRT2" s="515"/>
      <c r="LRU2" s="199" t="str">
        <f>BDI!$A$4</f>
        <v>OBRA:</v>
      </c>
      <c r="LRV2" s="515">
        <f>ORCAMENTO!LRW2</f>
        <v>0</v>
      </c>
      <c r="LRW2" s="515"/>
      <c r="LRX2" s="515"/>
      <c r="LRY2" s="515"/>
      <c r="LRZ2" s="199" t="str">
        <f>BDI!$A$4</f>
        <v>OBRA:</v>
      </c>
      <c r="LSA2" s="515">
        <f>ORCAMENTO!LSB2</f>
        <v>0</v>
      </c>
      <c r="LSB2" s="515"/>
      <c r="LSC2" s="515"/>
      <c r="LSD2" s="515"/>
      <c r="LSE2" s="199" t="str">
        <f>BDI!$A$4</f>
        <v>OBRA:</v>
      </c>
      <c r="LSF2" s="515">
        <f>ORCAMENTO!LSG2</f>
        <v>0</v>
      </c>
      <c r="LSG2" s="515"/>
      <c r="LSH2" s="515"/>
      <c r="LSI2" s="515"/>
      <c r="LSJ2" s="199" t="str">
        <f>BDI!$A$4</f>
        <v>OBRA:</v>
      </c>
      <c r="LSK2" s="515">
        <f>ORCAMENTO!LSL2</f>
        <v>0</v>
      </c>
      <c r="LSL2" s="515"/>
      <c r="LSM2" s="515"/>
      <c r="LSN2" s="515"/>
      <c r="LSO2" s="199" t="str">
        <f>BDI!$A$4</f>
        <v>OBRA:</v>
      </c>
      <c r="LSP2" s="515">
        <f>ORCAMENTO!LSQ2</f>
        <v>0</v>
      </c>
      <c r="LSQ2" s="515"/>
      <c r="LSR2" s="515"/>
      <c r="LSS2" s="515"/>
      <c r="LST2" s="199" t="str">
        <f>BDI!$A$4</f>
        <v>OBRA:</v>
      </c>
      <c r="LSU2" s="515">
        <f>ORCAMENTO!LSV2</f>
        <v>0</v>
      </c>
      <c r="LSV2" s="515"/>
      <c r="LSW2" s="515"/>
      <c r="LSX2" s="515"/>
      <c r="LSY2" s="199" t="str">
        <f>BDI!$A$4</f>
        <v>OBRA:</v>
      </c>
      <c r="LSZ2" s="515">
        <f>ORCAMENTO!LTA2</f>
        <v>0</v>
      </c>
      <c r="LTA2" s="515"/>
      <c r="LTB2" s="515"/>
      <c r="LTC2" s="515"/>
      <c r="LTD2" s="199" t="str">
        <f>BDI!$A$4</f>
        <v>OBRA:</v>
      </c>
      <c r="LTE2" s="515">
        <f>ORCAMENTO!LTF2</f>
        <v>0</v>
      </c>
      <c r="LTF2" s="515"/>
      <c r="LTG2" s="515"/>
      <c r="LTH2" s="515"/>
      <c r="LTI2" s="199" t="str">
        <f>BDI!$A$4</f>
        <v>OBRA:</v>
      </c>
      <c r="LTJ2" s="515">
        <f>ORCAMENTO!LTK2</f>
        <v>0</v>
      </c>
      <c r="LTK2" s="515"/>
      <c r="LTL2" s="515"/>
      <c r="LTM2" s="515"/>
      <c r="LTN2" s="199" t="str">
        <f>BDI!$A$4</f>
        <v>OBRA:</v>
      </c>
      <c r="LTO2" s="515">
        <f>ORCAMENTO!LTP2</f>
        <v>0</v>
      </c>
      <c r="LTP2" s="515"/>
      <c r="LTQ2" s="515"/>
      <c r="LTR2" s="515"/>
      <c r="LTS2" s="199" t="str">
        <f>BDI!$A$4</f>
        <v>OBRA:</v>
      </c>
      <c r="LTT2" s="515">
        <f>ORCAMENTO!LTU2</f>
        <v>0</v>
      </c>
      <c r="LTU2" s="515"/>
      <c r="LTV2" s="515"/>
      <c r="LTW2" s="515"/>
      <c r="LTX2" s="199" t="str">
        <f>BDI!$A$4</f>
        <v>OBRA:</v>
      </c>
      <c r="LTY2" s="515">
        <f>ORCAMENTO!LTZ2</f>
        <v>0</v>
      </c>
      <c r="LTZ2" s="515"/>
      <c r="LUA2" s="515"/>
      <c r="LUB2" s="515"/>
      <c r="LUC2" s="199" t="str">
        <f>BDI!$A$4</f>
        <v>OBRA:</v>
      </c>
      <c r="LUD2" s="515">
        <f>ORCAMENTO!LUE2</f>
        <v>0</v>
      </c>
      <c r="LUE2" s="515"/>
      <c r="LUF2" s="515"/>
      <c r="LUG2" s="515"/>
      <c r="LUH2" s="199" t="str">
        <f>BDI!$A$4</f>
        <v>OBRA:</v>
      </c>
      <c r="LUI2" s="515">
        <f>ORCAMENTO!LUJ2</f>
        <v>0</v>
      </c>
      <c r="LUJ2" s="515"/>
      <c r="LUK2" s="515"/>
      <c r="LUL2" s="515"/>
      <c r="LUM2" s="199" t="str">
        <f>BDI!$A$4</f>
        <v>OBRA:</v>
      </c>
      <c r="LUN2" s="515">
        <f>ORCAMENTO!LUO2</f>
        <v>0</v>
      </c>
      <c r="LUO2" s="515"/>
      <c r="LUP2" s="515"/>
      <c r="LUQ2" s="515"/>
      <c r="LUR2" s="199" t="str">
        <f>BDI!$A$4</f>
        <v>OBRA:</v>
      </c>
      <c r="LUS2" s="515">
        <f>ORCAMENTO!LUT2</f>
        <v>0</v>
      </c>
      <c r="LUT2" s="515"/>
      <c r="LUU2" s="515"/>
      <c r="LUV2" s="515"/>
      <c r="LUW2" s="199" t="str">
        <f>BDI!$A$4</f>
        <v>OBRA:</v>
      </c>
      <c r="LUX2" s="515">
        <f>ORCAMENTO!LUY2</f>
        <v>0</v>
      </c>
      <c r="LUY2" s="515"/>
      <c r="LUZ2" s="515"/>
      <c r="LVA2" s="515"/>
      <c r="LVB2" s="199" t="str">
        <f>BDI!$A$4</f>
        <v>OBRA:</v>
      </c>
      <c r="LVC2" s="515">
        <f>ORCAMENTO!LVD2</f>
        <v>0</v>
      </c>
      <c r="LVD2" s="515"/>
      <c r="LVE2" s="515"/>
      <c r="LVF2" s="515"/>
      <c r="LVG2" s="199" t="str">
        <f>BDI!$A$4</f>
        <v>OBRA:</v>
      </c>
      <c r="LVH2" s="515">
        <f>ORCAMENTO!LVI2</f>
        <v>0</v>
      </c>
      <c r="LVI2" s="515"/>
      <c r="LVJ2" s="515"/>
      <c r="LVK2" s="515"/>
      <c r="LVL2" s="199" t="str">
        <f>BDI!$A$4</f>
        <v>OBRA:</v>
      </c>
      <c r="LVM2" s="515">
        <f>ORCAMENTO!LVN2</f>
        <v>0</v>
      </c>
      <c r="LVN2" s="515"/>
      <c r="LVO2" s="515"/>
      <c r="LVP2" s="515"/>
      <c r="LVQ2" s="199" t="str">
        <f>BDI!$A$4</f>
        <v>OBRA:</v>
      </c>
      <c r="LVR2" s="515">
        <f>ORCAMENTO!LVS2</f>
        <v>0</v>
      </c>
      <c r="LVS2" s="515"/>
      <c r="LVT2" s="515"/>
      <c r="LVU2" s="515"/>
      <c r="LVV2" s="199" t="str">
        <f>BDI!$A$4</f>
        <v>OBRA:</v>
      </c>
      <c r="LVW2" s="515">
        <f>ORCAMENTO!LVX2</f>
        <v>0</v>
      </c>
      <c r="LVX2" s="515"/>
      <c r="LVY2" s="515"/>
      <c r="LVZ2" s="515"/>
      <c r="LWA2" s="199" t="str">
        <f>BDI!$A$4</f>
        <v>OBRA:</v>
      </c>
      <c r="LWB2" s="515">
        <f>ORCAMENTO!LWC2</f>
        <v>0</v>
      </c>
      <c r="LWC2" s="515"/>
      <c r="LWD2" s="515"/>
      <c r="LWE2" s="515"/>
      <c r="LWF2" s="199" t="str">
        <f>BDI!$A$4</f>
        <v>OBRA:</v>
      </c>
      <c r="LWG2" s="515">
        <f>ORCAMENTO!LWH2</f>
        <v>0</v>
      </c>
      <c r="LWH2" s="515"/>
      <c r="LWI2" s="515"/>
      <c r="LWJ2" s="515"/>
      <c r="LWK2" s="199" t="str">
        <f>BDI!$A$4</f>
        <v>OBRA:</v>
      </c>
      <c r="LWL2" s="515">
        <f>ORCAMENTO!LWM2</f>
        <v>0</v>
      </c>
      <c r="LWM2" s="515"/>
      <c r="LWN2" s="515"/>
      <c r="LWO2" s="515"/>
      <c r="LWP2" s="199" t="str">
        <f>BDI!$A$4</f>
        <v>OBRA:</v>
      </c>
      <c r="LWQ2" s="515">
        <f>ORCAMENTO!LWR2</f>
        <v>0</v>
      </c>
      <c r="LWR2" s="515"/>
      <c r="LWS2" s="515"/>
      <c r="LWT2" s="515"/>
      <c r="LWU2" s="199" t="str">
        <f>BDI!$A$4</f>
        <v>OBRA:</v>
      </c>
      <c r="LWV2" s="515">
        <f>ORCAMENTO!LWW2</f>
        <v>0</v>
      </c>
      <c r="LWW2" s="515"/>
      <c r="LWX2" s="515"/>
      <c r="LWY2" s="515"/>
      <c r="LWZ2" s="199" t="str">
        <f>BDI!$A$4</f>
        <v>OBRA:</v>
      </c>
      <c r="LXA2" s="515">
        <f>ORCAMENTO!LXB2</f>
        <v>0</v>
      </c>
      <c r="LXB2" s="515"/>
      <c r="LXC2" s="515"/>
      <c r="LXD2" s="515"/>
      <c r="LXE2" s="199" t="str">
        <f>BDI!$A$4</f>
        <v>OBRA:</v>
      </c>
      <c r="LXF2" s="515">
        <f>ORCAMENTO!LXG2</f>
        <v>0</v>
      </c>
      <c r="LXG2" s="515"/>
      <c r="LXH2" s="515"/>
      <c r="LXI2" s="515"/>
      <c r="LXJ2" s="199" t="str">
        <f>BDI!$A$4</f>
        <v>OBRA:</v>
      </c>
      <c r="LXK2" s="515">
        <f>ORCAMENTO!LXL2</f>
        <v>0</v>
      </c>
      <c r="LXL2" s="515"/>
      <c r="LXM2" s="515"/>
      <c r="LXN2" s="515"/>
      <c r="LXO2" s="199" t="str">
        <f>BDI!$A$4</f>
        <v>OBRA:</v>
      </c>
      <c r="LXP2" s="515">
        <f>ORCAMENTO!LXQ2</f>
        <v>0</v>
      </c>
      <c r="LXQ2" s="515"/>
      <c r="LXR2" s="515"/>
      <c r="LXS2" s="515"/>
      <c r="LXT2" s="199" t="str">
        <f>BDI!$A$4</f>
        <v>OBRA:</v>
      </c>
      <c r="LXU2" s="515">
        <f>ORCAMENTO!LXV2</f>
        <v>0</v>
      </c>
      <c r="LXV2" s="515"/>
      <c r="LXW2" s="515"/>
      <c r="LXX2" s="515"/>
      <c r="LXY2" s="199" t="str">
        <f>BDI!$A$4</f>
        <v>OBRA:</v>
      </c>
      <c r="LXZ2" s="515">
        <f>ORCAMENTO!LYA2</f>
        <v>0</v>
      </c>
      <c r="LYA2" s="515"/>
      <c r="LYB2" s="515"/>
      <c r="LYC2" s="515"/>
      <c r="LYD2" s="199" t="str">
        <f>BDI!$A$4</f>
        <v>OBRA:</v>
      </c>
      <c r="LYE2" s="515">
        <f>ORCAMENTO!LYF2</f>
        <v>0</v>
      </c>
      <c r="LYF2" s="515"/>
      <c r="LYG2" s="515"/>
      <c r="LYH2" s="515"/>
      <c r="LYI2" s="199" t="str">
        <f>BDI!$A$4</f>
        <v>OBRA:</v>
      </c>
      <c r="LYJ2" s="515">
        <f>ORCAMENTO!LYK2</f>
        <v>0</v>
      </c>
      <c r="LYK2" s="515"/>
      <c r="LYL2" s="515"/>
      <c r="LYM2" s="515"/>
      <c r="LYN2" s="199" t="str">
        <f>BDI!$A$4</f>
        <v>OBRA:</v>
      </c>
      <c r="LYO2" s="515">
        <f>ORCAMENTO!LYP2</f>
        <v>0</v>
      </c>
      <c r="LYP2" s="515"/>
      <c r="LYQ2" s="515"/>
      <c r="LYR2" s="515"/>
      <c r="LYS2" s="199" t="str">
        <f>BDI!$A$4</f>
        <v>OBRA:</v>
      </c>
      <c r="LYT2" s="515">
        <f>ORCAMENTO!LYU2</f>
        <v>0</v>
      </c>
      <c r="LYU2" s="515"/>
      <c r="LYV2" s="515"/>
      <c r="LYW2" s="515"/>
      <c r="LYX2" s="199" t="str">
        <f>BDI!$A$4</f>
        <v>OBRA:</v>
      </c>
      <c r="LYY2" s="515">
        <f>ORCAMENTO!LYZ2</f>
        <v>0</v>
      </c>
      <c r="LYZ2" s="515"/>
      <c r="LZA2" s="515"/>
      <c r="LZB2" s="515"/>
      <c r="LZC2" s="199" t="str">
        <f>BDI!$A$4</f>
        <v>OBRA:</v>
      </c>
      <c r="LZD2" s="515">
        <f>ORCAMENTO!LZE2</f>
        <v>0</v>
      </c>
      <c r="LZE2" s="515"/>
      <c r="LZF2" s="515"/>
      <c r="LZG2" s="515"/>
      <c r="LZH2" s="199" t="str">
        <f>BDI!$A$4</f>
        <v>OBRA:</v>
      </c>
      <c r="LZI2" s="515">
        <f>ORCAMENTO!LZJ2</f>
        <v>0</v>
      </c>
      <c r="LZJ2" s="515"/>
      <c r="LZK2" s="515"/>
      <c r="LZL2" s="515"/>
      <c r="LZM2" s="199" t="str">
        <f>BDI!$A$4</f>
        <v>OBRA:</v>
      </c>
      <c r="LZN2" s="515">
        <f>ORCAMENTO!LZO2</f>
        <v>0</v>
      </c>
      <c r="LZO2" s="515"/>
      <c r="LZP2" s="515"/>
      <c r="LZQ2" s="515"/>
      <c r="LZR2" s="199" t="str">
        <f>BDI!$A$4</f>
        <v>OBRA:</v>
      </c>
      <c r="LZS2" s="515">
        <f>ORCAMENTO!LZT2</f>
        <v>0</v>
      </c>
      <c r="LZT2" s="515"/>
      <c r="LZU2" s="515"/>
      <c r="LZV2" s="515"/>
      <c r="LZW2" s="199" t="str">
        <f>BDI!$A$4</f>
        <v>OBRA:</v>
      </c>
      <c r="LZX2" s="515">
        <f>ORCAMENTO!LZY2</f>
        <v>0</v>
      </c>
      <c r="LZY2" s="515"/>
      <c r="LZZ2" s="515"/>
      <c r="MAA2" s="515"/>
      <c r="MAB2" s="199" t="str">
        <f>BDI!$A$4</f>
        <v>OBRA:</v>
      </c>
      <c r="MAC2" s="515">
        <f>ORCAMENTO!MAD2</f>
        <v>0</v>
      </c>
      <c r="MAD2" s="515"/>
      <c r="MAE2" s="515"/>
      <c r="MAF2" s="515"/>
      <c r="MAG2" s="199" t="str">
        <f>BDI!$A$4</f>
        <v>OBRA:</v>
      </c>
      <c r="MAH2" s="515">
        <f>ORCAMENTO!MAI2</f>
        <v>0</v>
      </c>
      <c r="MAI2" s="515"/>
      <c r="MAJ2" s="515"/>
      <c r="MAK2" s="515"/>
      <c r="MAL2" s="199" t="str">
        <f>BDI!$A$4</f>
        <v>OBRA:</v>
      </c>
      <c r="MAM2" s="515">
        <f>ORCAMENTO!MAN2</f>
        <v>0</v>
      </c>
      <c r="MAN2" s="515"/>
      <c r="MAO2" s="515"/>
      <c r="MAP2" s="515"/>
      <c r="MAQ2" s="199" t="str">
        <f>BDI!$A$4</f>
        <v>OBRA:</v>
      </c>
      <c r="MAR2" s="515">
        <f>ORCAMENTO!MAS2</f>
        <v>0</v>
      </c>
      <c r="MAS2" s="515"/>
      <c r="MAT2" s="515"/>
      <c r="MAU2" s="515"/>
      <c r="MAV2" s="199" t="str">
        <f>BDI!$A$4</f>
        <v>OBRA:</v>
      </c>
      <c r="MAW2" s="515">
        <f>ORCAMENTO!MAX2</f>
        <v>0</v>
      </c>
      <c r="MAX2" s="515"/>
      <c r="MAY2" s="515"/>
      <c r="MAZ2" s="515"/>
      <c r="MBA2" s="199" t="str">
        <f>BDI!$A$4</f>
        <v>OBRA:</v>
      </c>
      <c r="MBB2" s="515">
        <f>ORCAMENTO!MBC2</f>
        <v>0</v>
      </c>
      <c r="MBC2" s="515"/>
      <c r="MBD2" s="515"/>
      <c r="MBE2" s="515"/>
      <c r="MBF2" s="199" t="str">
        <f>BDI!$A$4</f>
        <v>OBRA:</v>
      </c>
      <c r="MBG2" s="515">
        <f>ORCAMENTO!MBH2</f>
        <v>0</v>
      </c>
      <c r="MBH2" s="515"/>
      <c r="MBI2" s="515"/>
      <c r="MBJ2" s="515"/>
      <c r="MBK2" s="199" t="str">
        <f>BDI!$A$4</f>
        <v>OBRA:</v>
      </c>
      <c r="MBL2" s="515">
        <f>ORCAMENTO!MBM2</f>
        <v>0</v>
      </c>
      <c r="MBM2" s="515"/>
      <c r="MBN2" s="515"/>
      <c r="MBO2" s="515"/>
      <c r="MBP2" s="199" t="str">
        <f>BDI!$A$4</f>
        <v>OBRA:</v>
      </c>
      <c r="MBQ2" s="515">
        <f>ORCAMENTO!MBR2</f>
        <v>0</v>
      </c>
      <c r="MBR2" s="515"/>
      <c r="MBS2" s="515"/>
      <c r="MBT2" s="515"/>
      <c r="MBU2" s="199" t="str">
        <f>BDI!$A$4</f>
        <v>OBRA:</v>
      </c>
      <c r="MBV2" s="515">
        <f>ORCAMENTO!MBW2</f>
        <v>0</v>
      </c>
      <c r="MBW2" s="515"/>
      <c r="MBX2" s="515"/>
      <c r="MBY2" s="515"/>
      <c r="MBZ2" s="199" t="str">
        <f>BDI!$A$4</f>
        <v>OBRA:</v>
      </c>
      <c r="MCA2" s="515">
        <f>ORCAMENTO!MCB2</f>
        <v>0</v>
      </c>
      <c r="MCB2" s="515"/>
      <c r="MCC2" s="515"/>
      <c r="MCD2" s="515"/>
      <c r="MCE2" s="199" t="str">
        <f>BDI!$A$4</f>
        <v>OBRA:</v>
      </c>
      <c r="MCF2" s="515">
        <f>ORCAMENTO!MCG2</f>
        <v>0</v>
      </c>
      <c r="MCG2" s="515"/>
      <c r="MCH2" s="515"/>
      <c r="MCI2" s="515"/>
      <c r="MCJ2" s="199" t="str">
        <f>BDI!$A$4</f>
        <v>OBRA:</v>
      </c>
      <c r="MCK2" s="515">
        <f>ORCAMENTO!MCL2</f>
        <v>0</v>
      </c>
      <c r="MCL2" s="515"/>
      <c r="MCM2" s="515"/>
      <c r="MCN2" s="515"/>
      <c r="MCO2" s="199" t="str">
        <f>BDI!$A$4</f>
        <v>OBRA:</v>
      </c>
      <c r="MCP2" s="515">
        <f>ORCAMENTO!MCQ2</f>
        <v>0</v>
      </c>
      <c r="MCQ2" s="515"/>
      <c r="MCR2" s="515"/>
      <c r="MCS2" s="515"/>
      <c r="MCT2" s="199" t="str">
        <f>BDI!$A$4</f>
        <v>OBRA:</v>
      </c>
      <c r="MCU2" s="515">
        <f>ORCAMENTO!MCV2</f>
        <v>0</v>
      </c>
      <c r="MCV2" s="515"/>
      <c r="MCW2" s="515"/>
      <c r="MCX2" s="515"/>
      <c r="MCY2" s="199" t="str">
        <f>BDI!$A$4</f>
        <v>OBRA:</v>
      </c>
      <c r="MCZ2" s="515">
        <f>ORCAMENTO!MDA2</f>
        <v>0</v>
      </c>
      <c r="MDA2" s="515"/>
      <c r="MDB2" s="515"/>
      <c r="MDC2" s="515"/>
      <c r="MDD2" s="199" t="str">
        <f>BDI!$A$4</f>
        <v>OBRA:</v>
      </c>
      <c r="MDE2" s="515">
        <f>ORCAMENTO!MDF2</f>
        <v>0</v>
      </c>
      <c r="MDF2" s="515"/>
      <c r="MDG2" s="515"/>
      <c r="MDH2" s="515"/>
      <c r="MDI2" s="199" t="str">
        <f>BDI!$A$4</f>
        <v>OBRA:</v>
      </c>
      <c r="MDJ2" s="515">
        <f>ORCAMENTO!MDK2</f>
        <v>0</v>
      </c>
      <c r="MDK2" s="515"/>
      <c r="MDL2" s="515"/>
      <c r="MDM2" s="515"/>
      <c r="MDN2" s="199" t="str">
        <f>BDI!$A$4</f>
        <v>OBRA:</v>
      </c>
      <c r="MDO2" s="515">
        <f>ORCAMENTO!MDP2</f>
        <v>0</v>
      </c>
      <c r="MDP2" s="515"/>
      <c r="MDQ2" s="515"/>
      <c r="MDR2" s="515"/>
      <c r="MDS2" s="199" t="str">
        <f>BDI!$A$4</f>
        <v>OBRA:</v>
      </c>
      <c r="MDT2" s="515">
        <f>ORCAMENTO!MDU2</f>
        <v>0</v>
      </c>
      <c r="MDU2" s="515"/>
      <c r="MDV2" s="515"/>
      <c r="MDW2" s="515"/>
      <c r="MDX2" s="199" t="str">
        <f>BDI!$A$4</f>
        <v>OBRA:</v>
      </c>
      <c r="MDY2" s="515">
        <f>ORCAMENTO!MDZ2</f>
        <v>0</v>
      </c>
      <c r="MDZ2" s="515"/>
      <c r="MEA2" s="515"/>
      <c r="MEB2" s="515"/>
      <c r="MEC2" s="199" t="str">
        <f>BDI!$A$4</f>
        <v>OBRA:</v>
      </c>
      <c r="MED2" s="515">
        <f>ORCAMENTO!MEE2</f>
        <v>0</v>
      </c>
      <c r="MEE2" s="515"/>
      <c r="MEF2" s="515"/>
      <c r="MEG2" s="515"/>
      <c r="MEH2" s="199" t="str">
        <f>BDI!$A$4</f>
        <v>OBRA:</v>
      </c>
      <c r="MEI2" s="515">
        <f>ORCAMENTO!MEJ2</f>
        <v>0</v>
      </c>
      <c r="MEJ2" s="515"/>
      <c r="MEK2" s="515"/>
      <c r="MEL2" s="515"/>
      <c r="MEM2" s="199" t="str">
        <f>BDI!$A$4</f>
        <v>OBRA:</v>
      </c>
      <c r="MEN2" s="515">
        <f>ORCAMENTO!MEO2</f>
        <v>0</v>
      </c>
      <c r="MEO2" s="515"/>
      <c r="MEP2" s="515"/>
      <c r="MEQ2" s="515"/>
      <c r="MER2" s="199" t="str">
        <f>BDI!$A$4</f>
        <v>OBRA:</v>
      </c>
      <c r="MES2" s="515">
        <f>ORCAMENTO!MET2</f>
        <v>0</v>
      </c>
      <c r="MET2" s="515"/>
      <c r="MEU2" s="515"/>
      <c r="MEV2" s="515"/>
      <c r="MEW2" s="199" t="str">
        <f>BDI!$A$4</f>
        <v>OBRA:</v>
      </c>
      <c r="MEX2" s="515">
        <f>ORCAMENTO!MEY2</f>
        <v>0</v>
      </c>
      <c r="MEY2" s="515"/>
      <c r="MEZ2" s="515"/>
      <c r="MFA2" s="515"/>
      <c r="MFB2" s="199" t="str">
        <f>BDI!$A$4</f>
        <v>OBRA:</v>
      </c>
      <c r="MFC2" s="515">
        <f>ORCAMENTO!MFD2</f>
        <v>0</v>
      </c>
      <c r="MFD2" s="515"/>
      <c r="MFE2" s="515"/>
      <c r="MFF2" s="515"/>
      <c r="MFG2" s="199" t="str">
        <f>BDI!$A$4</f>
        <v>OBRA:</v>
      </c>
      <c r="MFH2" s="515">
        <f>ORCAMENTO!MFI2</f>
        <v>0</v>
      </c>
      <c r="MFI2" s="515"/>
      <c r="MFJ2" s="515"/>
      <c r="MFK2" s="515"/>
      <c r="MFL2" s="199" t="str">
        <f>BDI!$A$4</f>
        <v>OBRA:</v>
      </c>
      <c r="MFM2" s="515">
        <f>ORCAMENTO!MFN2</f>
        <v>0</v>
      </c>
      <c r="MFN2" s="515"/>
      <c r="MFO2" s="515"/>
      <c r="MFP2" s="515"/>
      <c r="MFQ2" s="199" t="str">
        <f>BDI!$A$4</f>
        <v>OBRA:</v>
      </c>
      <c r="MFR2" s="515">
        <f>ORCAMENTO!MFS2</f>
        <v>0</v>
      </c>
      <c r="MFS2" s="515"/>
      <c r="MFT2" s="515"/>
      <c r="MFU2" s="515"/>
      <c r="MFV2" s="199" t="str">
        <f>BDI!$A$4</f>
        <v>OBRA:</v>
      </c>
      <c r="MFW2" s="515">
        <f>ORCAMENTO!MFX2</f>
        <v>0</v>
      </c>
      <c r="MFX2" s="515"/>
      <c r="MFY2" s="515"/>
      <c r="MFZ2" s="515"/>
      <c r="MGA2" s="199" t="str">
        <f>BDI!$A$4</f>
        <v>OBRA:</v>
      </c>
      <c r="MGB2" s="515">
        <f>ORCAMENTO!MGC2</f>
        <v>0</v>
      </c>
      <c r="MGC2" s="515"/>
      <c r="MGD2" s="515"/>
      <c r="MGE2" s="515"/>
      <c r="MGF2" s="199" t="str">
        <f>BDI!$A$4</f>
        <v>OBRA:</v>
      </c>
      <c r="MGG2" s="515">
        <f>ORCAMENTO!MGH2</f>
        <v>0</v>
      </c>
      <c r="MGH2" s="515"/>
      <c r="MGI2" s="515"/>
      <c r="MGJ2" s="515"/>
      <c r="MGK2" s="199" t="str">
        <f>BDI!$A$4</f>
        <v>OBRA:</v>
      </c>
      <c r="MGL2" s="515">
        <f>ORCAMENTO!MGM2</f>
        <v>0</v>
      </c>
      <c r="MGM2" s="515"/>
      <c r="MGN2" s="515"/>
      <c r="MGO2" s="515"/>
      <c r="MGP2" s="199" t="str">
        <f>BDI!$A$4</f>
        <v>OBRA:</v>
      </c>
      <c r="MGQ2" s="515">
        <f>ORCAMENTO!MGR2</f>
        <v>0</v>
      </c>
      <c r="MGR2" s="515"/>
      <c r="MGS2" s="515"/>
      <c r="MGT2" s="515"/>
      <c r="MGU2" s="199" t="str">
        <f>BDI!$A$4</f>
        <v>OBRA:</v>
      </c>
      <c r="MGV2" s="515">
        <f>ORCAMENTO!MGW2</f>
        <v>0</v>
      </c>
      <c r="MGW2" s="515"/>
      <c r="MGX2" s="515"/>
      <c r="MGY2" s="515"/>
      <c r="MGZ2" s="199" t="str">
        <f>BDI!$A$4</f>
        <v>OBRA:</v>
      </c>
      <c r="MHA2" s="515">
        <f>ORCAMENTO!MHB2</f>
        <v>0</v>
      </c>
      <c r="MHB2" s="515"/>
      <c r="MHC2" s="515"/>
      <c r="MHD2" s="515"/>
      <c r="MHE2" s="199" t="str">
        <f>BDI!$A$4</f>
        <v>OBRA:</v>
      </c>
      <c r="MHF2" s="515">
        <f>ORCAMENTO!MHG2</f>
        <v>0</v>
      </c>
      <c r="MHG2" s="515"/>
      <c r="MHH2" s="515"/>
      <c r="MHI2" s="515"/>
      <c r="MHJ2" s="199" t="str">
        <f>BDI!$A$4</f>
        <v>OBRA:</v>
      </c>
      <c r="MHK2" s="515">
        <f>ORCAMENTO!MHL2</f>
        <v>0</v>
      </c>
      <c r="MHL2" s="515"/>
      <c r="MHM2" s="515"/>
      <c r="MHN2" s="515"/>
      <c r="MHO2" s="199" t="str">
        <f>BDI!$A$4</f>
        <v>OBRA:</v>
      </c>
      <c r="MHP2" s="515">
        <f>ORCAMENTO!MHQ2</f>
        <v>0</v>
      </c>
      <c r="MHQ2" s="515"/>
      <c r="MHR2" s="515"/>
      <c r="MHS2" s="515"/>
      <c r="MHT2" s="199" t="str">
        <f>BDI!$A$4</f>
        <v>OBRA:</v>
      </c>
      <c r="MHU2" s="515">
        <f>ORCAMENTO!MHV2</f>
        <v>0</v>
      </c>
      <c r="MHV2" s="515"/>
      <c r="MHW2" s="515"/>
      <c r="MHX2" s="515"/>
      <c r="MHY2" s="199" t="str">
        <f>BDI!$A$4</f>
        <v>OBRA:</v>
      </c>
      <c r="MHZ2" s="515">
        <f>ORCAMENTO!MIA2</f>
        <v>0</v>
      </c>
      <c r="MIA2" s="515"/>
      <c r="MIB2" s="515"/>
      <c r="MIC2" s="515"/>
      <c r="MID2" s="199" t="str">
        <f>BDI!$A$4</f>
        <v>OBRA:</v>
      </c>
      <c r="MIE2" s="515">
        <f>ORCAMENTO!MIF2</f>
        <v>0</v>
      </c>
      <c r="MIF2" s="515"/>
      <c r="MIG2" s="515"/>
      <c r="MIH2" s="515"/>
      <c r="MII2" s="199" t="str">
        <f>BDI!$A$4</f>
        <v>OBRA:</v>
      </c>
      <c r="MIJ2" s="515">
        <f>ORCAMENTO!MIK2</f>
        <v>0</v>
      </c>
      <c r="MIK2" s="515"/>
      <c r="MIL2" s="515"/>
      <c r="MIM2" s="515"/>
      <c r="MIN2" s="199" t="str">
        <f>BDI!$A$4</f>
        <v>OBRA:</v>
      </c>
      <c r="MIO2" s="515">
        <f>ORCAMENTO!MIP2</f>
        <v>0</v>
      </c>
      <c r="MIP2" s="515"/>
      <c r="MIQ2" s="515"/>
      <c r="MIR2" s="515"/>
      <c r="MIS2" s="199" t="str">
        <f>BDI!$A$4</f>
        <v>OBRA:</v>
      </c>
      <c r="MIT2" s="515">
        <f>ORCAMENTO!MIU2</f>
        <v>0</v>
      </c>
      <c r="MIU2" s="515"/>
      <c r="MIV2" s="515"/>
      <c r="MIW2" s="515"/>
      <c r="MIX2" s="199" t="str">
        <f>BDI!$A$4</f>
        <v>OBRA:</v>
      </c>
      <c r="MIY2" s="515">
        <f>ORCAMENTO!MIZ2</f>
        <v>0</v>
      </c>
      <c r="MIZ2" s="515"/>
      <c r="MJA2" s="515"/>
      <c r="MJB2" s="515"/>
      <c r="MJC2" s="199" t="str">
        <f>BDI!$A$4</f>
        <v>OBRA:</v>
      </c>
      <c r="MJD2" s="515">
        <f>ORCAMENTO!MJE2</f>
        <v>0</v>
      </c>
      <c r="MJE2" s="515"/>
      <c r="MJF2" s="515"/>
      <c r="MJG2" s="515"/>
      <c r="MJH2" s="199" t="str">
        <f>BDI!$A$4</f>
        <v>OBRA:</v>
      </c>
      <c r="MJI2" s="515">
        <f>ORCAMENTO!MJJ2</f>
        <v>0</v>
      </c>
      <c r="MJJ2" s="515"/>
      <c r="MJK2" s="515"/>
      <c r="MJL2" s="515"/>
      <c r="MJM2" s="199" t="str">
        <f>BDI!$A$4</f>
        <v>OBRA:</v>
      </c>
      <c r="MJN2" s="515">
        <f>ORCAMENTO!MJO2</f>
        <v>0</v>
      </c>
      <c r="MJO2" s="515"/>
      <c r="MJP2" s="515"/>
      <c r="MJQ2" s="515"/>
      <c r="MJR2" s="199" t="str">
        <f>BDI!$A$4</f>
        <v>OBRA:</v>
      </c>
      <c r="MJS2" s="515">
        <f>ORCAMENTO!MJT2</f>
        <v>0</v>
      </c>
      <c r="MJT2" s="515"/>
      <c r="MJU2" s="515"/>
      <c r="MJV2" s="515"/>
      <c r="MJW2" s="199" t="str">
        <f>BDI!$A$4</f>
        <v>OBRA:</v>
      </c>
      <c r="MJX2" s="515">
        <f>ORCAMENTO!MJY2</f>
        <v>0</v>
      </c>
      <c r="MJY2" s="515"/>
      <c r="MJZ2" s="515"/>
      <c r="MKA2" s="515"/>
      <c r="MKB2" s="199" t="str">
        <f>BDI!$A$4</f>
        <v>OBRA:</v>
      </c>
      <c r="MKC2" s="515">
        <f>ORCAMENTO!MKD2</f>
        <v>0</v>
      </c>
      <c r="MKD2" s="515"/>
      <c r="MKE2" s="515"/>
      <c r="MKF2" s="515"/>
      <c r="MKG2" s="199" t="str">
        <f>BDI!$A$4</f>
        <v>OBRA:</v>
      </c>
      <c r="MKH2" s="515">
        <f>ORCAMENTO!MKI2</f>
        <v>0</v>
      </c>
      <c r="MKI2" s="515"/>
      <c r="MKJ2" s="515"/>
      <c r="MKK2" s="515"/>
      <c r="MKL2" s="199" t="str">
        <f>BDI!$A$4</f>
        <v>OBRA:</v>
      </c>
      <c r="MKM2" s="515">
        <f>ORCAMENTO!MKN2</f>
        <v>0</v>
      </c>
      <c r="MKN2" s="515"/>
      <c r="MKO2" s="515"/>
      <c r="MKP2" s="515"/>
      <c r="MKQ2" s="199" t="str">
        <f>BDI!$A$4</f>
        <v>OBRA:</v>
      </c>
      <c r="MKR2" s="515">
        <f>ORCAMENTO!MKS2</f>
        <v>0</v>
      </c>
      <c r="MKS2" s="515"/>
      <c r="MKT2" s="515"/>
      <c r="MKU2" s="515"/>
      <c r="MKV2" s="199" t="str">
        <f>BDI!$A$4</f>
        <v>OBRA:</v>
      </c>
      <c r="MKW2" s="515">
        <f>ORCAMENTO!MKX2</f>
        <v>0</v>
      </c>
      <c r="MKX2" s="515"/>
      <c r="MKY2" s="515"/>
      <c r="MKZ2" s="515"/>
      <c r="MLA2" s="199" t="str">
        <f>BDI!$A$4</f>
        <v>OBRA:</v>
      </c>
      <c r="MLB2" s="515">
        <f>ORCAMENTO!MLC2</f>
        <v>0</v>
      </c>
      <c r="MLC2" s="515"/>
      <c r="MLD2" s="515"/>
      <c r="MLE2" s="515"/>
      <c r="MLF2" s="199" t="str">
        <f>BDI!$A$4</f>
        <v>OBRA:</v>
      </c>
      <c r="MLG2" s="515">
        <f>ORCAMENTO!MLH2</f>
        <v>0</v>
      </c>
      <c r="MLH2" s="515"/>
      <c r="MLI2" s="515"/>
      <c r="MLJ2" s="515"/>
      <c r="MLK2" s="199" t="str">
        <f>BDI!$A$4</f>
        <v>OBRA:</v>
      </c>
      <c r="MLL2" s="515">
        <f>ORCAMENTO!MLM2</f>
        <v>0</v>
      </c>
      <c r="MLM2" s="515"/>
      <c r="MLN2" s="515"/>
      <c r="MLO2" s="515"/>
      <c r="MLP2" s="199" t="str">
        <f>BDI!$A$4</f>
        <v>OBRA:</v>
      </c>
      <c r="MLQ2" s="515">
        <f>ORCAMENTO!MLR2</f>
        <v>0</v>
      </c>
      <c r="MLR2" s="515"/>
      <c r="MLS2" s="515"/>
      <c r="MLT2" s="515"/>
      <c r="MLU2" s="199" t="str">
        <f>BDI!$A$4</f>
        <v>OBRA:</v>
      </c>
      <c r="MLV2" s="515">
        <f>ORCAMENTO!MLW2</f>
        <v>0</v>
      </c>
      <c r="MLW2" s="515"/>
      <c r="MLX2" s="515"/>
      <c r="MLY2" s="515"/>
      <c r="MLZ2" s="199" t="str">
        <f>BDI!$A$4</f>
        <v>OBRA:</v>
      </c>
      <c r="MMA2" s="515">
        <f>ORCAMENTO!MMB2</f>
        <v>0</v>
      </c>
      <c r="MMB2" s="515"/>
      <c r="MMC2" s="515"/>
      <c r="MMD2" s="515"/>
      <c r="MME2" s="199" t="str">
        <f>BDI!$A$4</f>
        <v>OBRA:</v>
      </c>
      <c r="MMF2" s="515">
        <f>ORCAMENTO!MMG2</f>
        <v>0</v>
      </c>
      <c r="MMG2" s="515"/>
      <c r="MMH2" s="515"/>
      <c r="MMI2" s="515"/>
      <c r="MMJ2" s="199" t="str">
        <f>BDI!$A$4</f>
        <v>OBRA:</v>
      </c>
      <c r="MMK2" s="515">
        <f>ORCAMENTO!MML2</f>
        <v>0</v>
      </c>
      <c r="MML2" s="515"/>
      <c r="MMM2" s="515"/>
      <c r="MMN2" s="515"/>
      <c r="MMO2" s="199" t="str">
        <f>BDI!$A$4</f>
        <v>OBRA:</v>
      </c>
      <c r="MMP2" s="515">
        <f>ORCAMENTO!MMQ2</f>
        <v>0</v>
      </c>
      <c r="MMQ2" s="515"/>
      <c r="MMR2" s="515"/>
      <c r="MMS2" s="515"/>
      <c r="MMT2" s="199" t="str">
        <f>BDI!$A$4</f>
        <v>OBRA:</v>
      </c>
      <c r="MMU2" s="515">
        <f>ORCAMENTO!MMV2</f>
        <v>0</v>
      </c>
      <c r="MMV2" s="515"/>
      <c r="MMW2" s="515"/>
      <c r="MMX2" s="515"/>
      <c r="MMY2" s="199" t="str">
        <f>BDI!$A$4</f>
        <v>OBRA:</v>
      </c>
      <c r="MMZ2" s="515">
        <f>ORCAMENTO!MNA2</f>
        <v>0</v>
      </c>
      <c r="MNA2" s="515"/>
      <c r="MNB2" s="515"/>
      <c r="MNC2" s="515"/>
      <c r="MND2" s="199" t="str">
        <f>BDI!$A$4</f>
        <v>OBRA:</v>
      </c>
      <c r="MNE2" s="515">
        <f>ORCAMENTO!MNF2</f>
        <v>0</v>
      </c>
      <c r="MNF2" s="515"/>
      <c r="MNG2" s="515"/>
      <c r="MNH2" s="515"/>
      <c r="MNI2" s="199" t="str">
        <f>BDI!$A$4</f>
        <v>OBRA:</v>
      </c>
      <c r="MNJ2" s="515">
        <f>ORCAMENTO!MNK2</f>
        <v>0</v>
      </c>
      <c r="MNK2" s="515"/>
      <c r="MNL2" s="515"/>
      <c r="MNM2" s="515"/>
      <c r="MNN2" s="199" t="str">
        <f>BDI!$A$4</f>
        <v>OBRA:</v>
      </c>
      <c r="MNO2" s="515">
        <f>ORCAMENTO!MNP2</f>
        <v>0</v>
      </c>
      <c r="MNP2" s="515"/>
      <c r="MNQ2" s="515"/>
      <c r="MNR2" s="515"/>
      <c r="MNS2" s="199" t="str">
        <f>BDI!$A$4</f>
        <v>OBRA:</v>
      </c>
      <c r="MNT2" s="515">
        <f>ORCAMENTO!MNU2</f>
        <v>0</v>
      </c>
      <c r="MNU2" s="515"/>
      <c r="MNV2" s="515"/>
      <c r="MNW2" s="515"/>
      <c r="MNX2" s="199" t="str">
        <f>BDI!$A$4</f>
        <v>OBRA:</v>
      </c>
      <c r="MNY2" s="515">
        <f>ORCAMENTO!MNZ2</f>
        <v>0</v>
      </c>
      <c r="MNZ2" s="515"/>
      <c r="MOA2" s="515"/>
      <c r="MOB2" s="515"/>
      <c r="MOC2" s="199" t="str">
        <f>BDI!$A$4</f>
        <v>OBRA:</v>
      </c>
      <c r="MOD2" s="515">
        <f>ORCAMENTO!MOE2</f>
        <v>0</v>
      </c>
      <c r="MOE2" s="515"/>
      <c r="MOF2" s="515"/>
      <c r="MOG2" s="515"/>
      <c r="MOH2" s="199" t="str">
        <f>BDI!$A$4</f>
        <v>OBRA:</v>
      </c>
      <c r="MOI2" s="515">
        <f>ORCAMENTO!MOJ2</f>
        <v>0</v>
      </c>
      <c r="MOJ2" s="515"/>
      <c r="MOK2" s="515"/>
      <c r="MOL2" s="515"/>
      <c r="MOM2" s="199" t="str">
        <f>BDI!$A$4</f>
        <v>OBRA:</v>
      </c>
      <c r="MON2" s="515">
        <f>ORCAMENTO!MOO2</f>
        <v>0</v>
      </c>
      <c r="MOO2" s="515"/>
      <c r="MOP2" s="515"/>
      <c r="MOQ2" s="515"/>
      <c r="MOR2" s="199" t="str">
        <f>BDI!$A$4</f>
        <v>OBRA:</v>
      </c>
      <c r="MOS2" s="515">
        <f>ORCAMENTO!MOT2</f>
        <v>0</v>
      </c>
      <c r="MOT2" s="515"/>
      <c r="MOU2" s="515"/>
      <c r="MOV2" s="515"/>
      <c r="MOW2" s="199" t="str">
        <f>BDI!$A$4</f>
        <v>OBRA:</v>
      </c>
      <c r="MOX2" s="515">
        <f>ORCAMENTO!MOY2</f>
        <v>0</v>
      </c>
      <c r="MOY2" s="515"/>
      <c r="MOZ2" s="515"/>
      <c r="MPA2" s="515"/>
      <c r="MPB2" s="199" t="str">
        <f>BDI!$A$4</f>
        <v>OBRA:</v>
      </c>
      <c r="MPC2" s="515">
        <f>ORCAMENTO!MPD2</f>
        <v>0</v>
      </c>
      <c r="MPD2" s="515"/>
      <c r="MPE2" s="515"/>
      <c r="MPF2" s="515"/>
      <c r="MPG2" s="199" t="str">
        <f>BDI!$A$4</f>
        <v>OBRA:</v>
      </c>
      <c r="MPH2" s="515">
        <f>ORCAMENTO!MPI2</f>
        <v>0</v>
      </c>
      <c r="MPI2" s="515"/>
      <c r="MPJ2" s="515"/>
      <c r="MPK2" s="515"/>
      <c r="MPL2" s="199" t="str">
        <f>BDI!$A$4</f>
        <v>OBRA:</v>
      </c>
      <c r="MPM2" s="515">
        <f>ORCAMENTO!MPN2</f>
        <v>0</v>
      </c>
      <c r="MPN2" s="515"/>
      <c r="MPO2" s="515"/>
      <c r="MPP2" s="515"/>
      <c r="MPQ2" s="199" t="str">
        <f>BDI!$A$4</f>
        <v>OBRA:</v>
      </c>
      <c r="MPR2" s="515">
        <f>ORCAMENTO!MPS2</f>
        <v>0</v>
      </c>
      <c r="MPS2" s="515"/>
      <c r="MPT2" s="515"/>
      <c r="MPU2" s="515"/>
      <c r="MPV2" s="199" t="str">
        <f>BDI!$A$4</f>
        <v>OBRA:</v>
      </c>
      <c r="MPW2" s="515">
        <f>ORCAMENTO!MPX2</f>
        <v>0</v>
      </c>
      <c r="MPX2" s="515"/>
      <c r="MPY2" s="515"/>
      <c r="MPZ2" s="515"/>
      <c r="MQA2" s="199" t="str">
        <f>BDI!$A$4</f>
        <v>OBRA:</v>
      </c>
      <c r="MQB2" s="515">
        <f>ORCAMENTO!MQC2</f>
        <v>0</v>
      </c>
      <c r="MQC2" s="515"/>
      <c r="MQD2" s="515"/>
      <c r="MQE2" s="515"/>
      <c r="MQF2" s="199" t="str">
        <f>BDI!$A$4</f>
        <v>OBRA:</v>
      </c>
      <c r="MQG2" s="515">
        <f>ORCAMENTO!MQH2</f>
        <v>0</v>
      </c>
      <c r="MQH2" s="515"/>
      <c r="MQI2" s="515"/>
      <c r="MQJ2" s="515"/>
      <c r="MQK2" s="199" t="str">
        <f>BDI!$A$4</f>
        <v>OBRA:</v>
      </c>
      <c r="MQL2" s="515">
        <f>ORCAMENTO!MQM2</f>
        <v>0</v>
      </c>
      <c r="MQM2" s="515"/>
      <c r="MQN2" s="515"/>
      <c r="MQO2" s="515"/>
      <c r="MQP2" s="199" t="str">
        <f>BDI!$A$4</f>
        <v>OBRA:</v>
      </c>
      <c r="MQQ2" s="515">
        <f>ORCAMENTO!MQR2</f>
        <v>0</v>
      </c>
      <c r="MQR2" s="515"/>
      <c r="MQS2" s="515"/>
      <c r="MQT2" s="515"/>
      <c r="MQU2" s="199" t="str">
        <f>BDI!$A$4</f>
        <v>OBRA:</v>
      </c>
      <c r="MQV2" s="515">
        <f>ORCAMENTO!MQW2</f>
        <v>0</v>
      </c>
      <c r="MQW2" s="515"/>
      <c r="MQX2" s="515"/>
      <c r="MQY2" s="515"/>
      <c r="MQZ2" s="199" t="str">
        <f>BDI!$A$4</f>
        <v>OBRA:</v>
      </c>
      <c r="MRA2" s="515">
        <f>ORCAMENTO!MRB2</f>
        <v>0</v>
      </c>
      <c r="MRB2" s="515"/>
      <c r="MRC2" s="515"/>
      <c r="MRD2" s="515"/>
      <c r="MRE2" s="199" t="str">
        <f>BDI!$A$4</f>
        <v>OBRA:</v>
      </c>
      <c r="MRF2" s="515">
        <f>ORCAMENTO!MRG2</f>
        <v>0</v>
      </c>
      <c r="MRG2" s="515"/>
      <c r="MRH2" s="515"/>
      <c r="MRI2" s="515"/>
      <c r="MRJ2" s="199" t="str">
        <f>BDI!$A$4</f>
        <v>OBRA:</v>
      </c>
      <c r="MRK2" s="515">
        <f>ORCAMENTO!MRL2</f>
        <v>0</v>
      </c>
      <c r="MRL2" s="515"/>
      <c r="MRM2" s="515"/>
      <c r="MRN2" s="515"/>
      <c r="MRO2" s="199" t="str">
        <f>BDI!$A$4</f>
        <v>OBRA:</v>
      </c>
      <c r="MRP2" s="515">
        <f>ORCAMENTO!MRQ2</f>
        <v>0</v>
      </c>
      <c r="MRQ2" s="515"/>
      <c r="MRR2" s="515"/>
      <c r="MRS2" s="515"/>
      <c r="MRT2" s="199" t="str">
        <f>BDI!$A$4</f>
        <v>OBRA:</v>
      </c>
      <c r="MRU2" s="515">
        <f>ORCAMENTO!MRV2</f>
        <v>0</v>
      </c>
      <c r="MRV2" s="515"/>
      <c r="MRW2" s="515"/>
      <c r="MRX2" s="515"/>
      <c r="MRY2" s="199" t="str">
        <f>BDI!$A$4</f>
        <v>OBRA:</v>
      </c>
      <c r="MRZ2" s="515">
        <f>ORCAMENTO!MSA2</f>
        <v>0</v>
      </c>
      <c r="MSA2" s="515"/>
      <c r="MSB2" s="515"/>
      <c r="MSC2" s="515"/>
      <c r="MSD2" s="199" t="str">
        <f>BDI!$A$4</f>
        <v>OBRA:</v>
      </c>
      <c r="MSE2" s="515">
        <f>ORCAMENTO!MSF2</f>
        <v>0</v>
      </c>
      <c r="MSF2" s="515"/>
      <c r="MSG2" s="515"/>
      <c r="MSH2" s="515"/>
      <c r="MSI2" s="199" t="str">
        <f>BDI!$A$4</f>
        <v>OBRA:</v>
      </c>
      <c r="MSJ2" s="515">
        <f>ORCAMENTO!MSK2</f>
        <v>0</v>
      </c>
      <c r="MSK2" s="515"/>
      <c r="MSL2" s="515"/>
      <c r="MSM2" s="515"/>
      <c r="MSN2" s="199" t="str">
        <f>BDI!$A$4</f>
        <v>OBRA:</v>
      </c>
      <c r="MSO2" s="515">
        <f>ORCAMENTO!MSP2</f>
        <v>0</v>
      </c>
      <c r="MSP2" s="515"/>
      <c r="MSQ2" s="515"/>
      <c r="MSR2" s="515"/>
      <c r="MSS2" s="199" t="str">
        <f>BDI!$A$4</f>
        <v>OBRA:</v>
      </c>
      <c r="MST2" s="515">
        <f>ORCAMENTO!MSU2</f>
        <v>0</v>
      </c>
      <c r="MSU2" s="515"/>
      <c r="MSV2" s="515"/>
      <c r="MSW2" s="515"/>
      <c r="MSX2" s="199" t="str">
        <f>BDI!$A$4</f>
        <v>OBRA:</v>
      </c>
      <c r="MSY2" s="515">
        <f>ORCAMENTO!MSZ2</f>
        <v>0</v>
      </c>
      <c r="MSZ2" s="515"/>
      <c r="MTA2" s="515"/>
      <c r="MTB2" s="515"/>
      <c r="MTC2" s="199" t="str">
        <f>BDI!$A$4</f>
        <v>OBRA:</v>
      </c>
      <c r="MTD2" s="515">
        <f>ORCAMENTO!MTE2</f>
        <v>0</v>
      </c>
      <c r="MTE2" s="515"/>
      <c r="MTF2" s="515"/>
      <c r="MTG2" s="515"/>
      <c r="MTH2" s="199" t="str">
        <f>BDI!$A$4</f>
        <v>OBRA:</v>
      </c>
      <c r="MTI2" s="515">
        <f>ORCAMENTO!MTJ2</f>
        <v>0</v>
      </c>
      <c r="MTJ2" s="515"/>
      <c r="MTK2" s="515"/>
      <c r="MTL2" s="515"/>
      <c r="MTM2" s="199" t="str">
        <f>BDI!$A$4</f>
        <v>OBRA:</v>
      </c>
      <c r="MTN2" s="515">
        <f>ORCAMENTO!MTO2</f>
        <v>0</v>
      </c>
      <c r="MTO2" s="515"/>
      <c r="MTP2" s="515"/>
      <c r="MTQ2" s="515"/>
      <c r="MTR2" s="199" t="str">
        <f>BDI!$A$4</f>
        <v>OBRA:</v>
      </c>
      <c r="MTS2" s="515">
        <f>ORCAMENTO!MTT2</f>
        <v>0</v>
      </c>
      <c r="MTT2" s="515"/>
      <c r="MTU2" s="515"/>
      <c r="MTV2" s="515"/>
      <c r="MTW2" s="199" t="str">
        <f>BDI!$A$4</f>
        <v>OBRA:</v>
      </c>
      <c r="MTX2" s="515">
        <f>ORCAMENTO!MTY2</f>
        <v>0</v>
      </c>
      <c r="MTY2" s="515"/>
      <c r="MTZ2" s="515"/>
      <c r="MUA2" s="515"/>
      <c r="MUB2" s="199" t="str">
        <f>BDI!$A$4</f>
        <v>OBRA:</v>
      </c>
      <c r="MUC2" s="515">
        <f>ORCAMENTO!MUD2</f>
        <v>0</v>
      </c>
      <c r="MUD2" s="515"/>
      <c r="MUE2" s="515"/>
      <c r="MUF2" s="515"/>
      <c r="MUG2" s="199" t="str">
        <f>BDI!$A$4</f>
        <v>OBRA:</v>
      </c>
      <c r="MUH2" s="515">
        <f>ORCAMENTO!MUI2</f>
        <v>0</v>
      </c>
      <c r="MUI2" s="515"/>
      <c r="MUJ2" s="515"/>
      <c r="MUK2" s="515"/>
      <c r="MUL2" s="199" t="str">
        <f>BDI!$A$4</f>
        <v>OBRA:</v>
      </c>
      <c r="MUM2" s="515">
        <f>ORCAMENTO!MUN2</f>
        <v>0</v>
      </c>
      <c r="MUN2" s="515"/>
      <c r="MUO2" s="515"/>
      <c r="MUP2" s="515"/>
      <c r="MUQ2" s="199" t="str">
        <f>BDI!$A$4</f>
        <v>OBRA:</v>
      </c>
      <c r="MUR2" s="515">
        <f>ORCAMENTO!MUS2</f>
        <v>0</v>
      </c>
      <c r="MUS2" s="515"/>
      <c r="MUT2" s="515"/>
      <c r="MUU2" s="515"/>
      <c r="MUV2" s="199" t="str">
        <f>BDI!$A$4</f>
        <v>OBRA:</v>
      </c>
      <c r="MUW2" s="515">
        <f>ORCAMENTO!MUX2</f>
        <v>0</v>
      </c>
      <c r="MUX2" s="515"/>
      <c r="MUY2" s="515"/>
      <c r="MUZ2" s="515"/>
      <c r="MVA2" s="199" t="str">
        <f>BDI!$A$4</f>
        <v>OBRA:</v>
      </c>
      <c r="MVB2" s="515">
        <f>ORCAMENTO!MVC2</f>
        <v>0</v>
      </c>
      <c r="MVC2" s="515"/>
      <c r="MVD2" s="515"/>
      <c r="MVE2" s="515"/>
      <c r="MVF2" s="199" t="str">
        <f>BDI!$A$4</f>
        <v>OBRA:</v>
      </c>
      <c r="MVG2" s="515">
        <f>ORCAMENTO!MVH2</f>
        <v>0</v>
      </c>
      <c r="MVH2" s="515"/>
      <c r="MVI2" s="515"/>
      <c r="MVJ2" s="515"/>
      <c r="MVK2" s="199" t="str">
        <f>BDI!$A$4</f>
        <v>OBRA:</v>
      </c>
      <c r="MVL2" s="515">
        <f>ORCAMENTO!MVM2</f>
        <v>0</v>
      </c>
      <c r="MVM2" s="515"/>
      <c r="MVN2" s="515"/>
      <c r="MVO2" s="515"/>
      <c r="MVP2" s="199" t="str">
        <f>BDI!$A$4</f>
        <v>OBRA:</v>
      </c>
      <c r="MVQ2" s="515">
        <f>ORCAMENTO!MVR2</f>
        <v>0</v>
      </c>
      <c r="MVR2" s="515"/>
      <c r="MVS2" s="515"/>
      <c r="MVT2" s="515"/>
      <c r="MVU2" s="199" t="str">
        <f>BDI!$A$4</f>
        <v>OBRA:</v>
      </c>
      <c r="MVV2" s="515">
        <f>ORCAMENTO!MVW2</f>
        <v>0</v>
      </c>
      <c r="MVW2" s="515"/>
      <c r="MVX2" s="515"/>
      <c r="MVY2" s="515"/>
      <c r="MVZ2" s="199" t="str">
        <f>BDI!$A$4</f>
        <v>OBRA:</v>
      </c>
      <c r="MWA2" s="515">
        <f>ORCAMENTO!MWB2</f>
        <v>0</v>
      </c>
      <c r="MWB2" s="515"/>
      <c r="MWC2" s="515"/>
      <c r="MWD2" s="515"/>
      <c r="MWE2" s="199" t="str">
        <f>BDI!$A$4</f>
        <v>OBRA:</v>
      </c>
      <c r="MWF2" s="515">
        <f>ORCAMENTO!MWG2</f>
        <v>0</v>
      </c>
      <c r="MWG2" s="515"/>
      <c r="MWH2" s="515"/>
      <c r="MWI2" s="515"/>
      <c r="MWJ2" s="199" t="str">
        <f>BDI!$A$4</f>
        <v>OBRA:</v>
      </c>
      <c r="MWK2" s="515">
        <f>ORCAMENTO!MWL2</f>
        <v>0</v>
      </c>
      <c r="MWL2" s="515"/>
      <c r="MWM2" s="515"/>
      <c r="MWN2" s="515"/>
      <c r="MWO2" s="199" t="str">
        <f>BDI!$A$4</f>
        <v>OBRA:</v>
      </c>
      <c r="MWP2" s="515">
        <f>ORCAMENTO!MWQ2</f>
        <v>0</v>
      </c>
      <c r="MWQ2" s="515"/>
      <c r="MWR2" s="515"/>
      <c r="MWS2" s="515"/>
      <c r="MWT2" s="199" t="str">
        <f>BDI!$A$4</f>
        <v>OBRA:</v>
      </c>
      <c r="MWU2" s="515">
        <f>ORCAMENTO!MWV2</f>
        <v>0</v>
      </c>
      <c r="MWV2" s="515"/>
      <c r="MWW2" s="515"/>
      <c r="MWX2" s="515"/>
      <c r="MWY2" s="199" t="str">
        <f>BDI!$A$4</f>
        <v>OBRA:</v>
      </c>
      <c r="MWZ2" s="515">
        <f>ORCAMENTO!MXA2</f>
        <v>0</v>
      </c>
      <c r="MXA2" s="515"/>
      <c r="MXB2" s="515"/>
      <c r="MXC2" s="515"/>
      <c r="MXD2" s="199" t="str">
        <f>BDI!$A$4</f>
        <v>OBRA:</v>
      </c>
      <c r="MXE2" s="515">
        <f>ORCAMENTO!MXF2</f>
        <v>0</v>
      </c>
      <c r="MXF2" s="515"/>
      <c r="MXG2" s="515"/>
      <c r="MXH2" s="515"/>
      <c r="MXI2" s="199" t="str">
        <f>BDI!$A$4</f>
        <v>OBRA:</v>
      </c>
      <c r="MXJ2" s="515">
        <f>ORCAMENTO!MXK2</f>
        <v>0</v>
      </c>
      <c r="MXK2" s="515"/>
      <c r="MXL2" s="515"/>
      <c r="MXM2" s="515"/>
      <c r="MXN2" s="199" t="str">
        <f>BDI!$A$4</f>
        <v>OBRA:</v>
      </c>
      <c r="MXO2" s="515">
        <f>ORCAMENTO!MXP2</f>
        <v>0</v>
      </c>
      <c r="MXP2" s="515"/>
      <c r="MXQ2" s="515"/>
      <c r="MXR2" s="515"/>
      <c r="MXS2" s="199" t="str">
        <f>BDI!$A$4</f>
        <v>OBRA:</v>
      </c>
      <c r="MXT2" s="515">
        <f>ORCAMENTO!MXU2</f>
        <v>0</v>
      </c>
      <c r="MXU2" s="515"/>
      <c r="MXV2" s="515"/>
      <c r="MXW2" s="515"/>
      <c r="MXX2" s="199" t="str">
        <f>BDI!$A$4</f>
        <v>OBRA:</v>
      </c>
      <c r="MXY2" s="515">
        <f>ORCAMENTO!MXZ2</f>
        <v>0</v>
      </c>
      <c r="MXZ2" s="515"/>
      <c r="MYA2" s="515"/>
      <c r="MYB2" s="515"/>
      <c r="MYC2" s="199" t="str">
        <f>BDI!$A$4</f>
        <v>OBRA:</v>
      </c>
      <c r="MYD2" s="515">
        <f>ORCAMENTO!MYE2</f>
        <v>0</v>
      </c>
      <c r="MYE2" s="515"/>
      <c r="MYF2" s="515"/>
      <c r="MYG2" s="515"/>
      <c r="MYH2" s="199" t="str">
        <f>BDI!$A$4</f>
        <v>OBRA:</v>
      </c>
      <c r="MYI2" s="515">
        <f>ORCAMENTO!MYJ2</f>
        <v>0</v>
      </c>
      <c r="MYJ2" s="515"/>
      <c r="MYK2" s="515"/>
      <c r="MYL2" s="515"/>
      <c r="MYM2" s="199" t="str">
        <f>BDI!$A$4</f>
        <v>OBRA:</v>
      </c>
      <c r="MYN2" s="515">
        <f>ORCAMENTO!MYO2</f>
        <v>0</v>
      </c>
      <c r="MYO2" s="515"/>
      <c r="MYP2" s="515"/>
      <c r="MYQ2" s="515"/>
      <c r="MYR2" s="199" t="str">
        <f>BDI!$A$4</f>
        <v>OBRA:</v>
      </c>
      <c r="MYS2" s="515">
        <f>ORCAMENTO!MYT2</f>
        <v>0</v>
      </c>
      <c r="MYT2" s="515"/>
      <c r="MYU2" s="515"/>
      <c r="MYV2" s="515"/>
      <c r="MYW2" s="199" t="str">
        <f>BDI!$A$4</f>
        <v>OBRA:</v>
      </c>
      <c r="MYX2" s="515">
        <f>ORCAMENTO!MYY2</f>
        <v>0</v>
      </c>
      <c r="MYY2" s="515"/>
      <c r="MYZ2" s="515"/>
      <c r="MZA2" s="515"/>
      <c r="MZB2" s="199" t="str">
        <f>BDI!$A$4</f>
        <v>OBRA:</v>
      </c>
      <c r="MZC2" s="515">
        <f>ORCAMENTO!MZD2</f>
        <v>0</v>
      </c>
      <c r="MZD2" s="515"/>
      <c r="MZE2" s="515"/>
      <c r="MZF2" s="515"/>
      <c r="MZG2" s="199" t="str">
        <f>BDI!$A$4</f>
        <v>OBRA:</v>
      </c>
      <c r="MZH2" s="515">
        <f>ORCAMENTO!MZI2</f>
        <v>0</v>
      </c>
      <c r="MZI2" s="515"/>
      <c r="MZJ2" s="515"/>
      <c r="MZK2" s="515"/>
      <c r="MZL2" s="199" t="str">
        <f>BDI!$A$4</f>
        <v>OBRA:</v>
      </c>
      <c r="MZM2" s="515">
        <f>ORCAMENTO!MZN2</f>
        <v>0</v>
      </c>
      <c r="MZN2" s="515"/>
      <c r="MZO2" s="515"/>
      <c r="MZP2" s="515"/>
      <c r="MZQ2" s="199" t="str">
        <f>BDI!$A$4</f>
        <v>OBRA:</v>
      </c>
      <c r="MZR2" s="515">
        <f>ORCAMENTO!MZS2</f>
        <v>0</v>
      </c>
      <c r="MZS2" s="515"/>
      <c r="MZT2" s="515"/>
      <c r="MZU2" s="515"/>
      <c r="MZV2" s="199" t="str">
        <f>BDI!$A$4</f>
        <v>OBRA:</v>
      </c>
      <c r="MZW2" s="515">
        <f>ORCAMENTO!MZX2</f>
        <v>0</v>
      </c>
      <c r="MZX2" s="515"/>
      <c r="MZY2" s="515"/>
      <c r="MZZ2" s="515"/>
      <c r="NAA2" s="199" t="str">
        <f>BDI!$A$4</f>
        <v>OBRA:</v>
      </c>
      <c r="NAB2" s="515">
        <f>ORCAMENTO!NAC2</f>
        <v>0</v>
      </c>
      <c r="NAC2" s="515"/>
      <c r="NAD2" s="515"/>
      <c r="NAE2" s="515"/>
      <c r="NAF2" s="199" t="str">
        <f>BDI!$A$4</f>
        <v>OBRA:</v>
      </c>
      <c r="NAG2" s="515">
        <f>ORCAMENTO!NAH2</f>
        <v>0</v>
      </c>
      <c r="NAH2" s="515"/>
      <c r="NAI2" s="515"/>
      <c r="NAJ2" s="515"/>
      <c r="NAK2" s="199" t="str">
        <f>BDI!$A$4</f>
        <v>OBRA:</v>
      </c>
      <c r="NAL2" s="515">
        <f>ORCAMENTO!NAM2</f>
        <v>0</v>
      </c>
      <c r="NAM2" s="515"/>
      <c r="NAN2" s="515"/>
      <c r="NAO2" s="515"/>
      <c r="NAP2" s="199" t="str">
        <f>BDI!$A$4</f>
        <v>OBRA:</v>
      </c>
      <c r="NAQ2" s="515">
        <f>ORCAMENTO!NAR2</f>
        <v>0</v>
      </c>
      <c r="NAR2" s="515"/>
      <c r="NAS2" s="515"/>
      <c r="NAT2" s="515"/>
      <c r="NAU2" s="199" t="str">
        <f>BDI!$A$4</f>
        <v>OBRA:</v>
      </c>
      <c r="NAV2" s="515">
        <f>ORCAMENTO!NAW2</f>
        <v>0</v>
      </c>
      <c r="NAW2" s="515"/>
      <c r="NAX2" s="515"/>
      <c r="NAY2" s="515"/>
      <c r="NAZ2" s="199" t="str">
        <f>BDI!$A$4</f>
        <v>OBRA:</v>
      </c>
      <c r="NBA2" s="515">
        <f>ORCAMENTO!NBB2</f>
        <v>0</v>
      </c>
      <c r="NBB2" s="515"/>
      <c r="NBC2" s="515"/>
      <c r="NBD2" s="515"/>
      <c r="NBE2" s="199" t="str">
        <f>BDI!$A$4</f>
        <v>OBRA:</v>
      </c>
      <c r="NBF2" s="515">
        <f>ORCAMENTO!NBG2</f>
        <v>0</v>
      </c>
      <c r="NBG2" s="515"/>
      <c r="NBH2" s="515"/>
      <c r="NBI2" s="515"/>
      <c r="NBJ2" s="199" t="str">
        <f>BDI!$A$4</f>
        <v>OBRA:</v>
      </c>
      <c r="NBK2" s="515">
        <f>ORCAMENTO!NBL2</f>
        <v>0</v>
      </c>
      <c r="NBL2" s="515"/>
      <c r="NBM2" s="515"/>
      <c r="NBN2" s="515"/>
      <c r="NBO2" s="199" t="str">
        <f>BDI!$A$4</f>
        <v>OBRA:</v>
      </c>
      <c r="NBP2" s="515">
        <f>ORCAMENTO!NBQ2</f>
        <v>0</v>
      </c>
      <c r="NBQ2" s="515"/>
      <c r="NBR2" s="515"/>
      <c r="NBS2" s="515"/>
      <c r="NBT2" s="199" t="str">
        <f>BDI!$A$4</f>
        <v>OBRA:</v>
      </c>
      <c r="NBU2" s="515">
        <f>ORCAMENTO!NBV2</f>
        <v>0</v>
      </c>
      <c r="NBV2" s="515"/>
      <c r="NBW2" s="515"/>
      <c r="NBX2" s="515"/>
      <c r="NBY2" s="199" t="str">
        <f>BDI!$A$4</f>
        <v>OBRA:</v>
      </c>
      <c r="NBZ2" s="515">
        <f>ORCAMENTO!NCA2</f>
        <v>0</v>
      </c>
      <c r="NCA2" s="515"/>
      <c r="NCB2" s="515"/>
      <c r="NCC2" s="515"/>
      <c r="NCD2" s="199" t="str">
        <f>BDI!$A$4</f>
        <v>OBRA:</v>
      </c>
      <c r="NCE2" s="515">
        <f>ORCAMENTO!NCF2</f>
        <v>0</v>
      </c>
      <c r="NCF2" s="515"/>
      <c r="NCG2" s="515"/>
      <c r="NCH2" s="515"/>
      <c r="NCI2" s="199" t="str">
        <f>BDI!$A$4</f>
        <v>OBRA:</v>
      </c>
      <c r="NCJ2" s="515">
        <f>ORCAMENTO!NCK2</f>
        <v>0</v>
      </c>
      <c r="NCK2" s="515"/>
      <c r="NCL2" s="515"/>
      <c r="NCM2" s="515"/>
      <c r="NCN2" s="199" t="str">
        <f>BDI!$A$4</f>
        <v>OBRA:</v>
      </c>
      <c r="NCO2" s="515">
        <f>ORCAMENTO!NCP2</f>
        <v>0</v>
      </c>
      <c r="NCP2" s="515"/>
      <c r="NCQ2" s="515"/>
      <c r="NCR2" s="515"/>
      <c r="NCS2" s="199" t="str">
        <f>BDI!$A$4</f>
        <v>OBRA:</v>
      </c>
      <c r="NCT2" s="515">
        <f>ORCAMENTO!NCU2</f>
        <v>0</v>
      </c>
      <c r="NCU2" s="515"/>
      <c r="NCV2" s="515"/>
      <c r="NCW2" s="515"/>
      <c r="NCX2" s="199" t="str">
        <f>BDI!$A$4</f>
        <v>OBRA:</v>
      </c>
      <c r="NCY2" s="515">
        <f>ORCAMENTO!NCZ2</f>
        <v>0</v>
      </c>
      <c r="NCZ2" s="515"/>
      <c r="NDA2" s="515"/>
      <c r="NDB2" s="515"/>
      <c r="NDC2" s="199" t="str">
        <f>BDI!$A$4</f>
        <v>OBRA:</v>
      </c>
      <c r="NDD2" s="515">
        <f>ORCAMENTO!NDE2</f>
        <v>0</v>
      </c>
      <c r="NDE2" s="515"/>
      <c r="NDF2" s="515"/>
      <c r="NDG2" s="515"/>
      <c r="NDH2" s="199" t="str">
        <f>BDI!$A$4</f>
        <v>OBRA:</v>
      </c>
      <c r="NDI2" s="515">
        <f>ORCAMENTO!NDJ2</f>
        <v>0</v>
      </c>
      <c r="NDJ2" s="515"/>
      <c r="NDK2" s="515"/>
      <c r="NDL2" s="515"/>
      <c r="NDM2" s="199" t="str">
        <f>BDI!$A$4</f>
        <v>OBRA:</v>
      </c>
      <c r="NDN2" s="515">
        <f>ORCAMENTO!NDO2</f>
        <v>0</v>
      </c>
      <c r="NDO2" s="515"/>
      <c r="NDP2" s="515"/>
      <c r="NDQ2" s="515"/>
      <c r="NDR2" s="199" t="str">
        <f>BDI!$A$4</f>
        <v>OBRA:</v>
      </c>
      <c r="NDS2" s="515">
        <f>ORCAMENTO!NDT2</f>
        <v>0</v>
      </c>
      <c r="NDT2" s="515"/>
      <c r="NDU2" s="515"/>
      <c r="NDV2" s="515"/>
      <c r="NDW2" s="199" t="str">
        <f>BDI!$A$4</f>
        <v>OBRA:</v>
      </c>
      <c r="NDX2" s="515">
        <f>ORCAMENTO!NDY2</f>
        <v>0</v>
      </c>
      <c r="NDY2" s="515"/>
      <c r="NDZ2" s="515"/>
      <c r="NEA2" s="515"/>
      <c r="NEB2" s="199" t="str">
        <f>BDI!$A$4</f>
        <v>OBRA:</v>
      </c>
      <c r="NEC2" s="515">
        <f>ORCAMENTO!NED2</f>
        <v>0</v>
      </c>
      <c r="NED2" s="515"/>
      <c r="NEE2" s="515"/>
      <c r="NEF2" s="515"/>
      <c r="NEG2" s="199" t="str">
        <f>BDI!$A$4</f>
        <v>OBRA:</v>
      </c>
      <c r="NEH2" s="515">
        <f>ORCAMENTO!NEI2</f>
        <v>0</v>
      </c>
      <c r="NEI2" s="515"/>
      <c r="NEJ2" s="515"/>
      <c r="NEK2" s="515"/>
      <c r="NEL2" s="199" t="str">
        <f>BDI!$A$4</f>
        <v>OBRA:</v>
      </c>
      <c r="NEM2" s="515">
        <f>ORCAMENTO!NEN2</f>
        <v>0</v>
      </c>
      <c r="NEN2" s="515"/>
      <c r="NEO2" s="515"/>
      <c r="NEP2" s="515"/>
      <c r="NEQ2" s="199" t="str">
        <f>BDI!$A$4</f>
        <v>OBRA:</v>
      </c>
      <c r="NER2" s="515">
        <f>ORCAMENTO!NES2</f>
        <v>0</v>
      </c>
      <c r="NES2" s="515"/>
      <c r="NET2" s="515"/>
      <c r="NEU2" s="515"/>
      <c r="NEV2" s="199" t="str">
        <f>BDI!$A$4</f>
        <v>OBRA:</v>
      </c>
      <c r="NEW2" s="515">
        <f>ORCAMENTO!NEX2</f>
        <v>0</v>
      </c>
      <c r="NEX2" s="515"/>
      <c r="NEY2" s="515"/>
      <c r="NEZ2" s="515"/>
      <c r="NFA2" s="199" t="str">
        <f>BDI!$A$4</f>
        <v>OBRA:</v>
      </c>
      <c r="NFB2" s="515">
        <f>ORCAMENTO!NFC2</f>
        <v>0</v>
      </c>
      <c r="NFC2" s="515"/>
      <c r="NFD2" s="515"/>
      <c r="NFE2" s="515"/>
      <c r="NFF2" s="199" t="str">
        <f>BDI!$A$4</f>
        <v>OBRA:</v>
      </c>
      <c r="NFG2" s="515">
        <f>ORCAMENTO!NFH2</f>
        <v>0</v>
      </c>
      <c r="NFH2" s="515"/>
      <c r="NFI2" s="515"/>
      <c r="NFJ2" s="515"/>
      <c r="NFK2" s="199" t="str">
        <f>BDI!$A$4</f>
        <v>OBRA:</v>
      </c>
      <c r="NFL2" s="515">
        <f>ORCAMENTO!NFM2</f>
        <v>0</v>
      </c>
      <c r="NFM2" s="515"/>
      <c r="NFN2" s="515"/>
      <c r="NFO2" s="515"/>
      <c r="NFP2" s="199" t="str">
        <f>BDI!$A$4</f>
        <v>OBRA:</v>
      </c>
      <c r="NFQ2" s="515">
        <f>ORCAMENTO!NFR2</f>
        <v>0</v>
      </c>
      <c r="NFR2" s="515"/>
      <c r="NFS2" s="515"/>
      <c r="NFT2" s="515"/>
      <c r="NFU2" s="199" t="str">
        <f>BDI!$A$4</f>
        <v>OBRA:</v>
      </c>
      <c r="NFV2" s="515">
        <f>ORCAMENTO!NFW2</f>
        <v>0</v>
      </c>
      <c r="NFW2" s="515"/>
      <c r="NFX2" s="515"/>
      <c r="NFY2" s="515"/>
      <c r="NFZ2" s="199" t="str">
        <f>BDI!$A$4</f>
        <v>OBRA:</v>
      </c>
      <c r="NGA2" s="515">
        <f>ORCAMENTO!NGB2</f>
        <v>0</v>
      </c>
      <c r="NGB2" s="515"/>
      <c r="NGC2" s="515"/>
      <c r="NGD2" s="515"/>
      <c r="NGE2" s="199" t="str">
        <f>BDI!$A$4</f>
        <v>OBRA:</v>
      </c>
      <c r="NGF2" s="515">
        <f>ORCAMENTO!NGG2</f>
        <v>0</v>
      </c>
      <c r="NGG2" s="515"/>
      <c r="NGH2" s="515"/>
      <c r="NGI2" s="515"/>
      <c r="NGJ2" s="199" t="str">
        <f>BDI!$A$4</f>
        <v>OBRA:</v>
      </c>
      <c r="NGK2" s="515">
        <f>ORCAMENTO!NGL2</f>
        <v>0</v>
      </c>
      <c r="NGL2" s="515"/>
      <c r="NGM2" s="515"/>
      <c r="NGN2" s="515"/>
      <c r="NGO2" s="199" t="str">
        <f>BDI!$A$4</f>
        <v>OBRA:</v>
      </c>
      <c r="NGP2" s="515">
        <f>ORCAMENTO!NGQ2</f>
        <v>0</v>
      </c>
      <c r="NGQ2" s="515"/>
      <c r="NGR2" s="515"/>
      <c r="NGS2" s="515"/>
      <c r="NGT2" s="199" t="str">
        <f>BDI!$A$4</f>
        <v>OBRA:</v>
      </c>
      <c r="NGU2" s="515">
        <f>ORCAMENTO!NGV2</f>
        <v>0</v>
      </c>
      <c r="NGV2" s="515"/>
      <c r="NGW2" s="515"/>
      <c r="NGX2" s="515"/>
      <c r="NGY2" s="199" t="str">
        <f>BDI!$A$4</f>
        <v>OBRA:</v>
      </c>
      <c r="NGZ2" s="515">
        <f>ORCAMENTO!NHA2</f>
        <v>0</v>
      </c>
      <c r="NHA2" s="515"/>
      <c r="NHB2" s="515"/>
      <c r="NHC2" s="515"/>
      <c r="NHD2" s="199" t="str">
        <f>BDI!$A$4</f>
        <v>OBRA:</v>
      </c>
      <c r="NHE2" s="515">
        <f>ORCAMENTO!NHF2</f>
        <v>0</v>
      </c>
      <c r="NHF2" s="515"/>
      <c r="NHG2" s="515"/>
      <c r="NHH2" s="515"/>
      <c r="NHI2" s="199" t="str">
        <f>BDI!$A$4</f>
        <v>OBRA:</v>
      </c>
      <c r="NHJ2" s="515">
        <f>ORCAMENTO!NHK2</f>
        <v>0</v>
      </c>
      <c r="NHK2" s="515"/>
      <c r="NHL2" s="515"/>
      <c r="NHM2" s="515"/>
      <c r="NHN2" s="199" t="str">
        <f>BDI!$A$4</f>
        <v>OBRA:</v>
      </c>
      <c r="NHO2" s="515">
        <f>ORCAMENTO!NHP2</f>
        <v>0</v>
      </c>
      <c r="NHP2" s="515"/>
      <c r="NHQ2" s="515"/>
      <c r="NHR2" s="515"/>
      <c r="NHS2" s="199" t="str">
        <f>BDI!$A$4</f>
        <v>OBRA:</v>
      </c>
      <c r="NHT2" s="515">
        <f>ORCAMENTO!NHU2</f>
        <v>0</v>
      </c>
      <c r="NHU2" s="515"/>
      <c r="NHV2" s="515"/>
      <c r="NHW2" s="515"/>
      <c r="NHX2" s="199" t="str">
        <f>BDI!$A$4</f>
        <v>OBRA:</v>
      </c>
      <c r="NHY2" s="515">
        <f>ORCAMENTO!NHZ2</f>
        <v>0</v>
      </c>
      <c r="NHZ2" s="515"/>
      <c r="NIA2" s="515"/>
      <c r="NIB2" s="515"/>
      <c r="NIC2" s="199" t="str">
        <f>BDI!$A$4</f>
        <v>OBRA:</v>
      </c>
      <c r="NID2" s="515">
        <f>ORCAMENTO!NIE2</f>
        <v>0</v>
      </c>
      <c r="NIE2" s="515"/>
      <c r="NIF2" s="515"/>
      <c r="NIG2" s="515"/>
      <c r="NIH2" s="199" t="str">
        <f>BDI!$A$4</f>
        <v>OBRA:</v>
      </c>
      <c r="NII2" s="515">
        <f>ORCAMENTO!NIJ2</f>
        <v>0</v>
      </c>
      <c r="NIJ2" s="515"/>
      <c r="NIK2" s="515"/>
      <c r="NIL2" s="515"/>
      <c r="NIM2" s="199" t="str">
        <f>BDI!$A$4</f>
        <v>OBRA:</v>
      </c>
      <c r="NIN2" s="515">
        <f>ORCAMENTO!NIO2</f>
        <v>0</v>
      </c>
      <c r="NIO2" s="515"/>
      <c r="NIP2" s="515"/>
      <c r="NIQ2" s="515"/>
      <c r="NIR2" s="199" t="str">
        <f>BDI!$A$4</f>
        <v>OBRA:</v>
      </c>
      <c r="NIS2" s="515">
        <f>ORCAMENTO!NIT2</f>
        <v>0</v>
      </c>
      <c r="NIT2" s="515"/>
      <c r="NIU2" s="515"/>
      <c r="NIV2" s="515"/>
      <c r="NIW2" s="199" t="str">
        <f>BDI!$A$4</f>
        <v>OBRA:</v>
      </c>
      <c r="NIX2" s="515">
        <f>ORCAMENTO!NIY2</f>
        <v>0</v>
      </c>
      <c r="NIY2" s="515"/>
      <c r="NIZ2" s="515"/>
      <c r="NJA2" s="515"/>
      <c r="NJB2" s="199" t="str">
        <f>BDI!$A$4</f>
        <v>OBRA:</v>
      </c>
      <c r="NJC2" s="515">
        <f>ORCAMENTO!NJD2</f>
        <v>0</v>
      </c>
      <c r="NJD2" s="515"/>
      <c r="NJE2" s="515"/>
      <c r="NJF2" s="515"/>
      <c r="NJG2" s="199" t="str">
        <f>BDI!$A$4</f>
        <v>OBRA:</v>
      </c>
      <c r="NJH2" s="515">
        <f>ORCAMENTO!NJI2</f>
        <v>0</v>
      </c>
      <c r="NJI2" s="515"/>
      <c r="NJJ2" s="515"/>
      <c r="NJK2" s="515"/>
      <c r="NJL2" s="199" t="str">
        <f>BDI!$A$4</f>
        <v>OBRA:</v>
      </c>
      <c r="NJM2" s="515">
        <f>ORCAMENTO!NJN2</f>
        <v>0</v>
      </c>
      <c r="NJN2" s="515"/>
      <c r="NJO2" s="515"/>
      <c r="NJP2" s="515"/>
      <c r="NJQ2" s="199" t="str">
        <f>BDI!$A$4</f>
        <v>OBRA:</v>
      </c>
      <c r="NJR2" s="515">
        <f>ORCAMENTO!NJS2</f>
        <v>0</v>
      </c>
      <c r="NJS2" s="515"/>
      <c r="NJT2" s="515"/>
      <c r="NJU2" s="515"/>
      <c r="NJV2" s="199" t="str">
        <f>BDI!$A$4</f>
        <v>OBRA:</v>
      </c>
      <c r="NJW2" s="515">
        <f>ORCAMENTO!NJX2</f>
        <v>0</v>
      </c>
      <c r="NJX2" s="515"/>
      <c r="NJY2" s="515"/>
      <c r="NJZ2" s="515"/>
      <c r="NKA2" s="199" t="str">
        <f>BDI!$A$4</f>
        <v>OBRA:</v>
      </c>
      <c r="NKB2" s="515">
        <f>ORCAMENTO!NKC2</f>
        <v>0</v>
      </c>
      <c r="NKC2" s="515"/>
      <c r="NKD2" s="515"/>
      <c r="NKE2" s="515"/>
      <c r="NKF2" s="199" t="str">
        <f>BDI!$A$4</f>
        <v>OBRA:</v>
      </c>
      <c r="NKG2" s="515">
        <f>ORCAMENTO!NKH2</f>
        <v>0</v>
      </c>
      <c r="NKH2" s="515"/>
      <c r="NKI2" s="515"/>
      <c r="NKJ2" s="515"/>
      <c r="NKK2" s="199" t="str">
        <f>BDI!$A$4</f>
        <v>OBRA:</v>
      </c>
      <c r="NKL2" s="515">
        <f>ORCAMENTO!NKM2</f>
        <v>0</v>
      </c>
      <c r="NKM2" s="515"/>
      <c r="NKN2" s="515"/>
      <c r="NKO2" s="515"/>
      <c r="NKP2" s="199" t="str">
        <f>BDI!$A$4</f>
        <v>OBRA:</v>
      </c>
      <c r="NKQ2" s="515">
        <f>ORCAMENTO!NKR2</f>
        <v>0</v>
      </c>
      <c r="NKR2" s="515"/>
      <c r="NKS2" s="515"/>
      <c r="NKT2" s="515"/>
      <c r="NKU2" s="199" t="str">
        <f>BDI!$A$4</f>
        <v>OBRA:</v>
      </c>
      <c r="NKV2" s="515">
        <f>ORCAMENTO!NKW2</f>
        <v>0</v>
      </c>
      <c r="NKW2" s="515"/>
      <c r="NKX2" s="515"/>
      <c r="NKY2" s="515"/>
      <c r="NKZ2" s="199" t="str">
        <f>BDI!$A$4</f>
        <v>OBRA:</v>
      </c>
      <c r="NLA2" s="515">
        <f>ORCAMENTO!NLB2</f>
        <v>0</v>
      </c>
      <c r="NLB2" s="515"/>
      <c r="NLC2" s="515"/>
      <c r="NLD2" s="515"/>
      <c r="NLE2" s="199" t="str">
        <f>BDI!$A$4</f>
        <v>OBRA:</v>
      </c>
      <c r="NLF2" s="515">
        <f>ORCAMENTO!NLG2</f>
        <v>0</v>
      </c>
      <c r="NLG2" s="515"/>
      <c r="NLH2" s="515"/>
      <c r="NLI2" s="515"/>
      <c r="NLJ2" s="199" t="str">
        <f>BDI!$A$4</f>
        <v>OBRA:</v>
      </c>
      <c r="NLK2" s="515">
        <f>ORCAMENTO!NLL2</f>
        <v>0</v>
      </c>
      <c r="NLL2" s="515"/>
      <c r="NLM2" s="515"/>
      <c r="NLN2" s="515"/>
      <c r="NLO2" s="199" t="str">
        <f>BDI!$A$4</f>
        <v>OBRA:</v>
      </c>
      <c r="NLP2" s="515">
        <f>ORCAMENTO!NLQ2</f>
        <v>0</v>
      </c>
      <c r="NLQ2" s="515"/>
      <c r="NLR2" s="515"/>
      <c r="NLS2" s="515"/>
      <c r="NLT2" s="199" t="str">
        <f>BDI!$A$4</f>
        <v>OBRA:</v>
      </c>
      <c r="NLU2" s="515">
        <f>ORCAMENTO!NLV2</f>
        <v>0</v>
      </c>
      <c r="NLV2" s="515"/>
      <c r="NLW2" s="515"/>
      <c r="NLX2" s="515"/>
      <c r="NLY2" s="199" t="str">
        <f>BDI!$A$4</f>
        <v>OBRA:</v>
      </c>
      <c r="NLZ2" s="515">
        <f>ORCAMENTO!NMA2</f>
        <v>0</v>
      </c>
      <c r="NMA2" s="515"/>
      <c r="NMB2" s="515"/>
      <c r="NMC2" s="515"/>
      <c r="NMD2" s="199" t="str">
        <f>BDI!$A$4</f>
        <v>OBRA:</v>
      </c>
      <c r="NME2" s="515">
        <f>ORCAMENTO!NMF2</f>
        <v>0</v>
      </c>
      <c r="NMF2" s="515"/>
      <c r="NMG2" s="515"/>
      <c r="NMH2" s="515"/>
      <c r="NMI2" s="199" t="str">
        <f>BDI!$A$4</f>
        <v>OBRA:</v>
      </c>
      <c r="NMJ2" s="515">
        <f>ORCAMENTO!NMK2</f>
        <v>0</v>
      </c>
      <c r="NMK2" s="515"/>
      <c r="NML2" s="515"/>
      <c r="NMM2" s="515"/>
      <c r="NMN2" s="199" t="str">
        <f>BDI!$A$4</f>
        <v>OBRA:</v>
      </c>
      <c r="NMO2" s="515">
        <f>ORCAMENTO!NMP2</f>
        <v>0</v>
      </c>
      <c r="NMP2" s="515"/>
      <c r="NMQ2" s="515"/>
      <c r="NMR2" s="515"/>
      <c r="NMS2" s="199" t="str">
        <f>BDI!$A$4</f>
        <v>OBRA:</v>
      </c>
      <c r="NMT2" s="515">
        <f>ORCAMENTO!NMU2</f>
        <v>0</v>
      </c>
      <c r="NMU2" s="515"/>
      <c r="NMV2" s="515"/>
      <c r="NMW2" s="515"/>
      <c r="NMX2" s="199" t="str">
        <f>BDI!$A$4</f>
        <v>OBRA:</v>
      </c>
      <c r="NMY2" s="515">
        <f>ORCAMENTO!NMZ2</f>
        <v>0</v>
      </c>
      <c r="NMZ2" s="515"/>
      <c r="NNA2" s="515"/>
      <c r="NNB2" s="515"/>
      <c r="NNC2" s="199" t="str">
        <f>BDI!$A$4</f>
        <v>OBRA:</v>
      </c>
      <c r="NND2" s="515">
        <f>ORCAMENTO!NNE2</f>
        <v>0</v>
      </c>
      <c r="NNE2" s="515"/>
      <c r="NNF2" s="515"/>
      <c r="NNG2" s="515"/>
      <c r="NNH2" s="199" t="str">
        <f>BDI!$A$4</f>
        <v>OBRA:</v>
      </c>
      <c r="NNI2" s="515">
        <f>ORCAMENTO!NNJ2</f>
        <v>0</v>
      </c>
      <c r="NNJ2" s="515"/>
      <c r="NNK2" s="515"/>
      <c r="NNL2" s="515"/>
      <c r="NNM2" s="199" t="str">
        <f>BDI!$A$4</f>
        <v>OBRA:</v>
      </c>
      <c r="NNN2" s="515">
        <f>ORCAMENTO!NNO2</f>
        <v>0</v>
      </c>
      <c r="NNO2" s="515"/>
      <c r="NNP2" s="515"/>
      <c r="NNQ2" s="515"/>
      <c r="NNR2" s="199" t="str">
        <f>BDI!$A$4</f>
        <v>OBRA:</v>
      </c>
      <c r="NNS2" s="515">
        <f>ORCAMENTO!NNT2</f>
        <v>0</v>
      </c>
      <c r="NNT2" s="515"/>
      <c r="NNU2" s="515"/>
      <c r="NNV2" s="515"/>
      <c r="NNW2" s="199" t="str">
        <f>BDI!$A$4</f>
        <v>OBRA:</v>
      </c>
      <c r="NNX2" s="515">
        <f>ORCAMENTO!NNY2</f>
        <v>0</v>
      </c>
      <c r="NNY2" s="515"/>
      <c r="NNZ2" s="515"/>
      <c r="NOA2" s="515"/>
      <c r="NOB2" s="199" t="str">
        <f>BDI!$A$4</f>
        <v>OBRA:</v>
      </c>
      <c r="NOC2" s="515">
        <f>ORCAMENTO!NOD2</f>
        <v>0</v>
      </c>
      <c r="NOD2" s="515"/>
      <c r="NOE2" s="515"/>
      <c r="NOF2" s="515"/>
      <c r="NOG2" s="199" t="str">
        <f>BDI!$A$4</f>
        <v>OBRA:</v>
      </c>
      <c r="NOH2" s="515">
        <f>ORCAMENTO!NOI2</f>
        <v>0</v>
      </c>
      <c r="NOI2" s="515"/>
      <c r="NOJ2" s="515"/>
      <c r="NOK2" s="515"/>
      <c r="NOL2" s="199" t="str">
        <f>BDI!$A$4</f>
        <v>OBRA:</v>
      </c>
      <c r="NOM2" s="515">
        <f>ORCAMENTO!NON2</f>
        <v>0</v>
      </c>
      <c r="NON2" s="515"/>
      <c r="NOO2" s="515"/>
      <c r="NOP2" s="515"/>
      <c r="NOQ2" s="199" t="str">
        <f>BDI!$A$4</f>
        <v>OBRA:</v>
      </c>
      <c r="NOR2" s="515">
        <f>ORCAMENTO!NOS2</f>
        <v>0</v>
      </c>
      <c r="NOS2" s="515"/>
      <c r="NOT2" s="515"/>
      <c r="NOU2" s="515"/>
      <c r="NOV2" s="199" t="str">
        <f>BDI!$A$4</f>
        <v>OBRA:</v>
      </c>
      <c r="NOW2" s="515">
        <f>ORCAMENTO!NOX2</f>
        <v>0</v>
      </c>
      <c r="NOX2" s="515"/>
      <c r="NOY2" s="515"/>
      <c r="NOZ2" s="515"/>
      <c r="NPA2" s="199" t="str">
        <f>BDI!$A$4</f>
        <v>OBRA:</v>
      </c>
      <c r="NPB2" s="515">
        <f>ORCAMENTO!NPC2</f>
        <v>0</v>
      </c>
      <c r="NPC2" s="515"/>
      <c r="NPD2" s="515"/>
      <c r="NPE2" s="515"/>
      <c r="NPF2" s="199" t="str">
        <f>BDI!$A$4</f>
        <v>OBRA:</v>
      </c>
      <c r="NPG2" s="515">
        <f>ORCAMENTO!NPH2</f>
        <v>0</v>
      </c>
      <c r="NPH2" s="515"/>
      <c r="NPI2" s="515"/>
      <c r="NPJ2" s="515"/>
      <c r="NPK2" s="199" t="str">
        <f>BDI!$A$4</f>
        <v>OBRA:</v>
      </c>
      <c r="NPL2" s="515">
        <f>ORCAMENTO!NPM2</f>
        <v>0</v>
      </c>
      <c r="NPM2" s="515"/>
      <c r="NPN2" s="515"/>
      <c r="NPO2" s="515"/>
      <c r="NPP2" s="199" t="str">
        <f>BDI!$A$4</f>
        <v>OBRA:</v>
      </c>
      <c r="NPQ2" s="515">
        <f>ORCAMENTO!NPR2</f>
        <v>0</v>
      </c>
      <c r="NPR2" s="515"/>
      <c r="NPS2" s="515"/>
      <c r="NPT2" s="515"/>
      <c r="NPU2" s="199" t="str">
        <f>BDI!$A$4</f>
        <v>OBRA:</v>
      </c>
      <c r="NPV2" s="515">
        <f>ORCAMENTO!NPW2</f>
        <v>0</v>
      </c>
      <c r="NPW2" s="515"/>
      <c r="NPX2" s="515"/>
      <c r="NPY2" s="515"/>
      <c r="NPZ2" s="199" t="str">
        <f>BDI!$A$4</f>
        <v>OBRA:</v>
      </c>
      <c r="NQA2" s="515">
        <f>ORCAMENTO!NQB2</f>
        <v>0</v>
      </c>
      <c r="NQB2" s="515"/>
      <c r="NQC2" s="515"/>
      <c r="NQD2" s="515"/>
      <c r="NQE2" s="199" t="str">
        <f>BDI!$A$4</f>
        <v>OBRA:</v>
      </c>
      <c r="NQF2" s="515">
        <f>ORCAMENTO!NQG2</f>
        <v>0</v>
      </c>
      <c r="NQG2" s="515"/>
      <c r="NQH2" s="515"/>
      <c r="NQI2" s="515"/>
      <c r="NQJ2" s="199" t="str">
        <f>BDI!$A$4</f>
        <v>OBRA:</v>
      </c>
      <c r="NQK2" s="515">
        <f>ORCAMENTO!NQL2</f>
        <v>0</v>
      </c>
      <c r="NQL2" s="515"/>
      <c r="NQM2" s="515"/>
      <c r="NQN2" s="515"/>
      <c r="NQO2" s="199" t="str">
        <f>BDI!$A$4</f>
        <v>OBRA:</v>
      </c>
      <c r="NQP2" s="515">
        <f>ORCAMENTO!NQQ2</f>
        <v>0</v>
      </c>
      <c r="NQQ2" s="515"/>
      <c r="NQR2" s="515"/>
      <c r="NQS2" s="515"/>
      <c r="NQT2" s="199" t="str">
        <f>BDI!$A$4</f>
        <v>OBRA:</v>
      </c>
      <c r="NQU2" s="515">
        <f>ORCAMENTO!NQV2</f>
        <v>0</v>
      </c>
      <c r="NQV2" s="515"/>
      <c r="NQW2" s="515"/>
      <c r="NQX2" s="515"/>
      <c r="NQY2" s="199" t="str">
        <f>BDI!$A$4</f>
        <v>OBRA:</v>
      </c>
      <c r="NQZ2" s="515">
        <f>ORCAMENTO!NRA2</f>
        <v>0</v>
      </c>
      <c r="NRA2" s="515"/>
      <c r="NRB2" s="515"/>
      <c r="NRC2" s="515"/>
      <c r="NRD2" s="199" t="str">
        <f>BDI!$A$4</f>
        <v>OBRA:</v>
      </c>
      <c r="NRE2" s="515">
        <f>ORCAMENTO!NRF2</f>
        <v>0</v>
      </c>
      <c r="NRF2" s="515"/>
      <c r="NRG2" s="515"/>
      <c r="NRH2" s="515"/>
      <c r="NRI2" s="199" t="str">
        <f>BDI!$A$4</f>
        <v>OBRA:</v>
      </c>
      <c r="NRJ2" s="515">
        <f>ORCAMENTO!NRK2</f>
        <v>0</v>
      </c>
      <c r="NRK2" s="515"/>
      <c r="NRL2" s="515"/>
      <c r="NRM2" s="515"/>
      <c r="NRN2" s="199" t="str">
        <f>BDI!$A$4</f>
        <v>OBRA:</v>
      </c>
      <c r="NRO2" s="515">
        <f>ORCAMENTO!NRP2</f>
        <v>0</v>
      </c>
      <c r="NRP2" s="515"/>
      <c r="NRQ2" s="515"/>
      <c r="NRR2" s="515"/>
      <c r="NRS2" s="199" t="str">
        <f>BDI!$A$4</f>
        <v>OBRA:</v>
      </c>
      <c r="NRT2" s="515">
        <f>ORCAMENTO!NRU2</f>
        <v>0</v>
      </c>
      <c r="NRU2" s="515"/>
      <c r="NRV2" s="515"/>
      <c r="NRW2" s="515"/>
      <c r="NRX2" s="199" t="str">
        <f>BDI!$A$4</f>
        <v>OBRA:</v>
      </c>
      <c r="NRY2" s="515">
        <f>ORCAMENTO!NRZ2</f>
        <v>0</v>
      </c>
      <c r="NRZ2" s="515"/>
      <c r="NSA2" s="515"/>
      <c r="NSB2" s="515"/>
      <c r="NSC2" s="199" t="str">
        <f>BDI!$A$4</f>
        <v>OBRA:</v>
      </c>
      <c r="NSD2" s="515">
        <f>ORCAMENTO!NSE2</f>
        <v>0</v>
      </c>
      <c r="NSE2" s="515"/>
      <c r="NSF2" s="515"/>
      <c r="NSG2" s="515"/>
      <c r="NSH2" s="199" t="str">
        <f>BDI!$A$4</f>
        <v>OBRA:</v>
      </c>
      <c r="NSI2" s="515">
        <f>ORCAMENTO!NSJ2</f>
        <v>0</v>
      </c>
      <c r="NSJ2" s="515"/>
      <c r="NSK2" s="515"/>
      <c r="NSL2" s="515"/>
      <c r="NSM2" s="199" t="str">
        <f>BDI!$A$4</f>
        <v>OBRA:</v>
      </c>
      <c r="NSN2" s="515">
        <f>ORCAMENTO!NSO2</f>
        <v>0</v>
      </c>
      <c r="NSO2" s="515"/>
      <c r="NSP2" s="515"/>
      <c r="NSQ2" s="515"/>
      <c r="NSR2" s="199" t="str">
        <f>BDI!$A$4</f>
        <v>OBRA:</v>
      </c>
      <c r="NSS2" s="515">
        <f>ORCAMENTO!NST2</f>
        <v>0</v>
      </c>
      <c r="NST2" s="515"/>
      <c r="NSU2" s="515"/>
      <c r="NSV2" s="515"/>
      <c r="NSW2" s="199" t="str">
        <f>BDI!$A$4</f>
        <v>OBRA:</v>
      </c>
      <c r="NSX2" s="515">
        <f>ORCAMENTO!NSY2</f>
        <v>0</v>
      </c>
      <c r="NSY2" s="515"/>
      <c r="NSZ2" s="515"/>
      <c r="NTA2" s="515"/>
      <c r="NTB2" s="199" t="str">
        <f>BDI!$A$4</f>
        <v>OBRA:</v>
      </c>
      <c r="NTC2" s="515">
        <f>ORCAMENTO!NTD2</f>
        <v>0</v>
      </c>
      <c r="NTD2" s="515"/>
      <c r="NTE2" s="515"/>
      <c r="NTF2" s="515"/>
      <c r="NTG2" s="199" t="str">
        <f>BDI!$A$4</f>
        <v>OBRA:</v>
      </c>
      <c r="NTH2" s="515">
        <f>ORCAMENTO!NTI2</f>
        <v>0</v>
      </c>
      <c r="NTI2" s="515"/>
      <c r="NTJ2" s="515"/>
      <c r="NTK2" s="515"/>
      <c r="NTL2" s="199" t="str">
        <f>BDI!$A$4</f>
        <v>OBRA:</v>
      </c>
      <c r="NTM2" s="515">
        <f>ORCAMENTO!NTN2</f>
        <v>0</v>
      </c>
      <c r="NTN2" s="515"/>
      <c r="NTO2" s="515"/>
      <c r="NTP2" s="515"/>
      <c r="NTQ2" s="199" t="str">
        <f>BDI!$A$4</f>
        <v>OBRA:</v>
      </c>
      <c r="NTR2" s="515">
        <f>ORCAMENTO!NTS2</f>
        <v>0</v>
      </c>
      <c r="NTS2" s="515"/>
      <c r="NTT2" s="515"/>
      <c r="NTU2" s="515"/>
      <c r="NTV2" s="199" t="str">
        <f>BDI!$A$4</f>
        <v>OBRA:</v>
      </c>
      <c r="NTW2" s="515">
        <f>ORCAMENTO!NTX2</f>
        <v>0</v>
      </c>
      <c r="NTX2" s="515"/>
      <c r="NTY2" s="515"/>
      <c r="NTZ2" s="515"/>
      <c r="NUA2" s="199" t="str">
        <f>BDI!$A$4</f>
        <v>OBRA:</v>
      </c>
      <c r="NUB2" s="515">
        <f>ORCAMENTO!NUC2</f>
        <v>0</v>
      </c>
      <c r="NUC2" s="515"/>
      <c r="NUD2" s="515"/>
      <c r="NUE2" s="515"/>
      <c r="NUF2" s="199" t="str">
        <f>BDI!$A$4</f>
        <v>OBRA:</v>
      </c>
      <c r="NUG2" s="515">
        <f>ORCAMENTO!NUH2</f>
        <v>0</v>
      </c>
      <c r="NUH2" s="515"/>
      <c r="NUI2" s="515"/>
      <c r="NUJ2" s="515"/>
      <c r="NUK2" s="199" t="str">
        <f>BDI!$A$4</f>
        <v>OBRA:</v>
      </c>
      <c r="NUL2" s="515">
        <f>ORCAMENTO!NUM2</f>
        <v>0</v>
      </c>
      <c r="NUM2" s="515"/>
      <c r="NUN2" s="515"/>
      <c r="NUO2" s="515"/>
      <c r="NUP2" s="199" t="str">
        <f>BDI!$A$4</f>
        <v>OBRA:</v>
      </c>
      <c r="NUQ2" s="515">
        <f>ORCAMENTO!NUR2</f>
        <v>0</v>
      </c>
      <c r="NUR2" s="515"/>
      <c r="NUS2" s="515"/>
      <c r="NUT2" s="515"/>
      <c r="NUU2" s="199" t="str">
        <f>BDI!$A$4</f>
        <v>OBRA:</v>
      </c>
      <c r="NUV2" s="515">
        <f>ORCAMENTO!NUW2</f>
        <v>0</v>
      </c>
      <c r="NUW2" s="515"/>
      <c r="NUX2" s="515"/>
      <c r="NUY2" s="515"/>
      <c r="NUZ2" s="199" t="str">
        <f>BDI!$A$4</f>
        <v>OBRA:</v>
      </c>
      <c r="NVA2" s="515">
        <f>ORCAMENTO!NVB2</f>
        <v>0</v>
      </c>
      <c r="NVB2" s="515"/>
      <c r="NVC2" s="515"/>
      <c r="NVD2" s="515"/>
      <c r="NVE2" s="199" t="str">
        <f>BDI!$A$4</f>
        <v>OBRA:</v>
      </c>
      <c r="NVF2" s="515">
        <f>ORCAMENTO!NVG2</f>
        <v>0</v>
      </c>
      <c r="NVG2" s="515"/>
      <c r="NVH2" s="515"/>
      <c r="NVI2" s="515"/>
      <c r="NVJ2" s="199" t="str">
        <f>BDI!$A$4</f>
        <v>OBRA:</v>
      </c>
      <c r="NVK2" s="515">
        <f>ORCAMENTO!NVL2</f>
        <v>0</v>
      </c>
      <c r="NVL2" s="515"/>
      <c r="NVM2" s="515"/>
      <c r="NVN2" s="515"/>
      <c r="NVO2" s="199" t="str">
        <f>BDI!$A$4</f>
        <v>OBRA:</v>
      </c>
      <c r="NVP2" s="515">
        <f>ORCAMENTO!NVQ2</f>
        <v>0</v>
      </c>
      <c r="NVQ2" s="515"/>
      <c r="NVR2" s="515"/>
      <c r="NVS2" s="515"/>
      <c r="NVT2" s="199" t="str">
        <f>BDI!$A$4</f>
        <v>OBRA:</v>
      </c>
      <c r="NVU2" s="515">
        <f>ORCAMENTO!NVV2</f>
        <v>0</v>
      </c>
      <c r="NVV2" s="515"/>
      <c r="NVW2" s="515"/>
      <c r="NVX2" s="515"/>
      <c r="NVY2" s="199" t="str">
        <f>BDI!$A$4</f>
        <v>OBRA:</v>
      </c>
      <c r="NVZ2" s="515">
        <f>ORCAMENTO!NWA2</f>
        <v>0</v>
      </c>
      <c r="NWA2" s="515"/>
      <c r="NWB2" s="515"/>
      <c r="NWC2" s="515"/>
      <c r="NWD2" s="199" t="str">
        <f>BDI!$A$4</f>
        <v>OBRA:</v>
      </c>
      <c r="NWE2" s="515">
        <f>ORCAMENTO!NWF2</f>
        <v>0</v>
      </c>
      <c r="NWF2" s="515"/>
      <c r="NWG2" s="515"/>
      <c r="NWH2" s="515"/>
      <c r="NWI2" s="199" t="str">
        <f>BDI!$A$4</f>
        <v>OBRA:</v>
      </c>
      <c r="NWJ2" s="515">
        <f>ORCAMENTO!NWK2</f>
        <v>0</v>
      </c>
      <c r="NWK2" s="515"/>
      <c r="NWL2" s="515"/>
      <c r="NWM2" s="515"/>
      <c r="NWN2" s="199" t="str">
        <f>BDI!$A$4</f>
        <v>OBRA:</v>
      </c>
      <c r="NWO2" s="515">
        <f>ORCAMENTO!NWP2</f>
        <v>0</v>
      </c>
      <c r="NWP2" s="515"/>
      <c r="NWQ2" s="515"/>
      <c r="NWR2" s="515"/>
      <c r="NWS2" s="199" t="str">
        <f>BDI!$A$4</f>
        <v>OBRA:</v>
      </c>
      <c r="NWT2" s="515">
        <f>ORCAMENTO!NWU2</f>
        <v>0</v>
      </c>
      <c r="NWU2" s="515"/>
      <c r="NWV2" s="515"/>
      <c r="NWW2" s="515"/>
      <c r="NWX2" s="199" t="str">
        <f>BDI!$A$4</f>
        <v>OBRA:</v>
      </c>
      <c r="NWY2" s="515">
        <f>ORCAMENTO!NWZ2</f>
        <v>0</v>
      </c>
      <c r="NWZ2" s="515"/>
      <c r="NXA2" s="515"/>
      <c r="NXB2" s="515"/>
      <c r="NXC2" s="199" t="str">
        <f>BDI!$A$4</f>
        <v>OBRA:</v>
      </c>
      <c r="NXD2" s="515">
        <f>ORCAMENTO!NXE2</f>
        <v>0</v>
      </c>
      <c r="NXE2" s="515"/>
      <c r="NXF2" s="515"/>
      <c r="NXG2" s="515"/>
      <c r="NXH2" s="199" t="str">
        <f>BDI!$A$4</f>
        <v>OBRA:</v>
      </c>
      <c r="NXI2" s="515">
        <f>ORCAMENTO!NXJ2</f>
        <v>0</v>
      </c>
      <c r="NXJ2" s="515"/>
      <c r="NXK2" s="515"/>
      <c r="NXL2" s="515"/>
      <c r="NXM2" s="199" t="str">
        <f>BDI!$A$4</f>
        <v>OBRA:</v>
      </c>
      <c r="NXN2" s="515">
        <f>ORCAMENTO!NXO2</f>
        <v>0</v>
      </c>
      <c r="NXO2" s="515"/>
      <c r="NXP2" s="515"/>
      <c r="NXQ2" s="515"/>
      <c r="NXR2" s="199" t="str">
        <f>BDI!$A$4</f>
        <v>OBRA:</v>
      </c>
      <c r="NXS2" s="515">
        <f>ORCAMENTO!NXT2</f>
        <v>0</v>
      </c>
      <c r="NXT2" s="515"/>
      <c r="NXU2" s="515"/>
      <c r="NXV2" s="515"/>
      <c r="NXW2" s="199" t="str">
        <f>BDI!$A$4</f>
        <v>OBRA:</v>
      </c>
      <c r="NXX2" s="515">
        <f>ORCAMENTO!NXY2</f>
        <v>0</v>
      </c>
      <c r="NXY2" s="515"/>
      <c r="NXZ2" s="515"/>
      <c r="NYA2" s="515"/>
      <c r="NYB2" s="199" t="str">
        <f>BDI!$A$4</f>
        <v>OBRA:</v>
      </c>
      <c r="NYC2" s="515">
        <f>ORCAMENTO!NYD2</f>
        <v>0</v>
      </c>
      <c r="NYD2" s="515"/>
      <c r="NYE2" s="515"/>
      <c r="NYF2" s="515"/>
      <c r="NYG2" s="199" t="str">
        <f>BDI!$A$4</f>
        <v>OBRA:</v>
      </c>
      <c r="NYH2" s="515">
        <f>ORCAMENTO!NYI2</f>
        <v>0</v>
      </c>
      <c r="NYI2" s="515"/>
      <c r="NYJ2" s="515"/>
      <c r="NYK2" s="515"/>
      <c r="NYL2" s="199" t="str">
        <f>BDI!$A$4</f>
        <v>OBRA:</v>
      </c>
      <c r="NYM2" s="515">
        <f>ORCAMENTO!NYN2</f>
        <v>0</v>
      </c>
      <c r="NYN2" s="515"/>
      <c r="NYO2" s="515"/>
      <c r="NYP2" s="515"/>
      <c r="NYQ2" s="199" t="str">
        <f>BDI!$A$4</f>
        <v>OBRA:</v>
      </c>
      <c r="NYR2" s="515">
        <f>ORCAMENTO!NYS2</f>
        <v>0</v>
      </c>
      <c r="NYS2" s="515"/>
      <c r="NYT2" s="515"/>
      <c r="NYU2" s="515"/>
      <c r="NYV2" s="199" t="str">
        <f>BDI!$A$4</f>
        <v>OBRA:</v>
      </c>
      <c r="NYW2" s="515">
        <f>ORCAMENTO!NYX2</f>
        <v>0</v>
      </c>
      <c r="NYX2" s="515"/>
      <c r="NYY2" s="515"/>
      <c r="NYZ2" s="515"/>
      <c r="NZA2" s="199" t="str">
        <f>BDI!$A$4</f>
        <v>OBRA:</v>
      </c>
      <c r="NZB2" s="515">
        <f>ORCAMENTO!NZC2</f>
        <v>0</v>
      </c>
      <c r="NZC2" s="515"/>
      <c r="NZD2" s="515"/>
      <c r="NZE2" s="515"/>
      <c r="NZF2" s="199" t="str">
        <f>BDI!$A$4</f>
        <v>OBRA:</v>
      </c>
      <c r="NZG2" s="515">
        <f>ORCAMENTO!NZH2</f>
        <v>0</v>
      </c>
      <c r="NZH2" s="515"/>
      <c r="NZI2" s="515"/>
      <c r="NZJ2" s="515"/>
      <c r="NZK2" s="199" t="str">
        <f>BDI!$A$4</f>
        <v>OBRA:</v>
      </c>
      <c r="NZL2" s="515">
        <f>ORCAMENTO!NZM2</f>
        <v>0</v>
      </c>
      <c r="NZM2" s="515"/>
      <c r="NZN2" s="515"/>
      <c r="NZO2" s="515"/>
      <c r="NZP2" s="199" t="str">
        <f>BDI!$A$4</f>
        <v>OBRA:</v>
      </c>
      <c r="NZQ2" s="515">
        <f>ORCAMENTO!NZR2</f>
        <v>0</v>
      </c>
      <c r="NZR2" s="515"/>
      <c r="NZS2" s="515"/>
      <c r="NZT2" s="515"/>
      <c r="NZU2" s="199" t="str">
        <f>BDI!$A$4</f>
        <v>OBRA:</v>
      </c>
      <c r="NZV2" s="515">
        <f>ORCAMENTO!NZW2</f>
        <v>0</v>
      </c>
      <c r="NZW2" s="515"/>
      <c r="NZX2" s="515"/>
      <c r="NZY2" s="515"/>
      <c r="NZZ2" s="199" t="str">
        <f>BDI!$A$4</f>
        <v>OBRA:</v>
      </c>
      <c r="OAA2" s="515">
        <f>ORCAMENTO!OAB2</f>
        <v>0</v>
      </c>
      <c r="OAB2" s="515"/>
      <c r="OAC2" s="515"/>
      <c r="OAD2" s="515"/>
      <c r="OAE2" s="199" t="str">
        <f>BDI!$A$4</f>
        <v>OBRA:</v>
      </c>
      <c r="OAF2" s="515">
        <f>ORCAMENTO!OAG2</f>
        <v>0</v>
      </c>
      <c r="OAG2" s="515"/>
      <c r="OAH2" s="515"/>
      <c r="OAI2" s="515"/>
      <c r="OAJ2" s="199" t="str">
        <f>BDI!$A$4</f>
        <v>OBRA:</v>
      </c>
      <c r="OAK2" s="515">
        <f>ORCAMENTO!OAL2</f>
        <v>0</v>
      </c>
      <c r="OAL2" s="515"/>
      <c r="OAM2" s="515"/>
      <c r="OAN2" s="515"/>
      <c r="OAO2" s="199" t="str">
        <f>BDI!$A$4</f>
        <v>OBRA:</v>
      </c>
      <c r="OAP2" s="515">
        <f>ORCAMENTO!OAQ2</f>
        <v>0</v>
      </c>
      <c r="OAQ2" s="515"/>
      <c r="OAR2" s="515"/>
      <c r="OAS2" s="515"/>
      <c r="OAT2" s="199" t="str">
        <f>BDI!$A$4</f>
        <v>OBRA:</v>
      </c>
      <c r="OAU2" s="515">
        <f>ORCAMENTO!OAV2</f>
        <v>0</v>
      </c>
      <c r="OAV2" s="515"/>
      <c r="OAW2" s="515"/>
      <c r="OAX2" s="515"/>
      <c r="OAY2" s="199" t="str">
        <f>BDI!$A$4</f>
        <v>OBRA:</v>
      </c>
      <c r="OAZ2" s="515">
        <f>ORCAMENTO!OBA2</f>
        <v>0</v>
      </c>
      <c r="OBA2" s="515"/>
      <c r="OBB2" s="515"/>
      <c r="OBC2" s="515"/>
      <c r="OBD2" s="199" t="str">
        <f>BDI!$A$4</f>
        <v>OBRA:</v>
      </c>
      <c r="OBE2" s="515">
        <f>ORCAMENTO!OBF2</f>
        <v>0</v>
      </c>
      <c r="OBF2" s="515"/>
      <c r="OBG2" s="515"/>
      <c r="OBH2" s="515"/>
      <c r="OBI2" s="199" t="str">
        <f>BDI!$A$4</f>
        <v>OBRA:</v>
      </c>
      <c r="OBJ2" s="515">
        <f>ORCAMENTO!OBK2</f>
        <v>0</v>
      </c>
      <c r="OBK2" s="515"/>
      <c r="OBL2" s="515"/>
      <c r="OBM2" s="515"/>
      <c r="OBN2" s="199" t="str">
        <f>BDI!$A$4</f>
        <v>OBRA:</v>
      </c>
      <c r="OBO2" s="515">
        <f>ORCAMENTO!OBP2</f>
        <v>0</v>
      </c>
      <c r="OBP2" s="515"/>
      <c r="OBQ2" s="515"/>
      <c r="OBR2" s="515"/>
      <c r="OBS2" s="199" t="str">
        <f>BDI!$A$4</f>
        <v>OBRA:</v>
      </c>
      <c r="OBT2" s="515">
        <f>ORCAMENTO!OBU2</f>
        <v>0</v>
      </c>
      <c r="OBU2" s="515"/>
      <c r="OBV2" s="515"/>
      <c r="OBW2" s="515"/>
      <c r="OBX2" s="199" t="str">
        <f>BDI!$A$4</f>
        <v>OBRA:</v>
      </c>
      <c r="OBY2" s="515">
        <f>ORCAMENTO!OBZ2</f>
        <v>0</v>
      </c>
      <c r="OBZ2" s="515"/>
      <c r="OCA2" s="515"/>
      <c r="OCB2" s="515"/>
      <c r="OCC2" s="199" t="str">
        <f>BDI!$A$4</f>
        <v>OBRA:</v>
      </c>
      <c r="OCD2" s="515">
        <f>ORCAMENTO!OCE2</f>
        <v>0</v>
      </c>
      <c r="OCE2" s="515"/>
      <c r="OCF2" s="515"/>
      <c r="OCG2" s="515"/>
      <c r="OCH2" s="199" t="str">
        <f>BDI!$A$4</f>
        <v>OBRA:</v>
      </c>
      <c r="OCI2" s="515">
        <f>ORCAMENTO!OCJ2</f>
        <v>0</v>
      </c>
      <c r="OCJ2" s="515"/>
      <c r="OCK2" s="515"/>
      <c r="OCL2" s="515"/>
      <c r="OCM2" s="199" t="str">
        <f>BDI!$A$4</f>
        <v>OBRA:</v>
      </c>
      <c r="OCN2" s="515">
        <f>ORCAMENTO!OCO2</f>
        <v>0</v>
      </c>
      <c r="OCO2" s="515"/>
      <c r="OCP2" s="515"/>
      <c r="OCQ2" s="515"/>
      <c r="OCR2" s="199" t="str">
        <f>BDI!$A$4</f>
        <v>OBRA:</v>
      </c>
      <c r="OCS2" s="515">
        <f>ORCAMENTO!OCT2</f>
        <v>0</v>
      </c>
      <c r="OCT2" s="515"/>
      <c r="OCU2" s="515"/>
      <c r="OCV2" s="515"/>
      <c r="OCW2" s="199" t="str">
        <f>BDI!$A$4</f>
        <v>OBRA:</v>
      </c>
      <c r="OCX2" s="515">
        <f>ORCAMENTO!OCY2</f>
        <v>0</v>
      </c>
      <c r="OCY2" s="515"/>
      <c r="OCZ2" s="515"/>
      <c r="ODA2" s="515"/>
      <c r="ODB2" s="199" t="str">
        <f>BDI!$A$4</f>
        <v>OBRA:</v>
      </c>
      <c r="ODC2" s="515">
        <f>ORCAMENTO!ODD2</f>
        <v>0</v>
      </c>
      <c r="ODD2" s="515"/>
      <c r="ODE2" s="515"/>
      <c r="ODF2" s="515"/>
      <c r="ODG2" s="199" t="str">
        <f>BDI!$A$4</f>
        <v>OBRA:</v>
      </c>
      <c r="ODH2" s="515">
        <f>ORCAMENTO!ODI2</f>
        <v>0</v>
      </c>
      <c r="ODI2" s="515"/>
      <c r="ODJ2" s="515"/>
      <c r="ODK2" s="515"/>
      <c r="ODL2" s="199" t="str">
        <f>BDI!$A$4</f>
        <v>OBRA:</v>
      </c>
      <c r="ODM2" s="515">
        <f>ORCAMENTO!ODN2</f>
        <v>0</v>
      </c>
      <c r="ODN2" s="515"/>
      <c r="ODO2" s="515"/>
      <c r="ODP2" s="515"/>
      <c r="ODQ2" s="199" t="str">
        <f>BDI!$A$4</f>
        <v>OBRA:</v>
      </c>
      <c r="ODR2" s="515">
        <f>ORCAMENTO!ODS2</f>
        <v>0</v>
      </c>
      <c r="ODS2" s="515"/>
      <c r="ODT2" s="515"/>
      <c r="ODU2" s="515"/>
      <c r="ODV2" s="199" t="str">
        <f>BDI!$A$4</f>
        <v>OBRA:</v>
      </c>
      <c r="ODW2" s="515">
        <f>ORCAMENTO!ODX2</f>
        <v>0</v>
      </c>
      <c r="ODX2" s="515"/>
      <c r="ODY2" s="515"/>
      <c r="ODZ2" s="515"/>
      <c r="OEA2" s="199" t="str">
        <f>BDI!$A$4</f>
        <v>OBRA:</v>
      </c>
      <c r="OEB2" s="515">
        <f>ORCAMENTO!OEC2</f>
        <v>0</v>
      </c>
      <c r="OEC2" s="515"/>
      <c r="OED2" s="515"/>
      <c r="OEE2" s="515"/>
      <c r="OEF2" s="199" t="str">
        <f>BDI!$A$4</f>
        <v>OBRA:</v>
      </c>
      <c r="OEG2" s="515">
        <f>ORCAMENTO!OEH2</f>
        <v>0</v>
      </c>
      <c r="OEH2" s="515"/>
      <c r="OEI2" s="515"/>
      <c r="OEJ2" s="515"/>
      <c r="OEK2" s="199" t="str">
        <f>BDI!$A$4</f>
        <v>OBRA:</v>
      </c>
      <c r="OEL2" s="515">
        <f>ORCAMENTO!OEM2</f>
        <v>0</v>
      </c>
      <c r="OEM2" s="515"/>
      <c r="OEN2" s="515"/>
      <c r="OEO2" s="515"/>
      <c r="OEP2" s="199" t="str">
        <f>BDI!$A$4</f>
        <v>OBRA:</v>
      </c>
      <c r="OEQ2" s="515">
        <f>ORCAMENTO!OER2</f>
        <v>0</v>
      </c>
      <c r="OER2" s="515"/>
      <c r="OES2" s="515"/>
      <c r="OET2" s="515"/>
      <c r="OEU2" s="199" t="str">
        <f>BDI!$A$4</f>
        <v>OBRA:</v>
      </c>
      <c r="OEV2" s="515">
        <f>ORCAMENTO!OEW2</f>
        <v>0</v>
      </c>
      <c r="OEW2" s="515"/>
      <c r="OEX2" s="515"/>
      <c r="OEY2" s="515"/>
      <c r="OEZ2" s="199" t="str">
        <f>BDI!$A$4</f>
        <v>OBRA:</v>
      </c>
      <c r="OFA2" s="515">
        <f>ORCAMENTO!OFB2</f>
        <v>0</v>
      </c>
      <c r="OFB2" s="515"/>
      <c r="OFC2" s="515"/>
      <c r="OFD2" s="515"/>
      <c r="OFE2" s="199" t="str">
        <f>BDI!$A$4</f>
        <v>OBRA:</v>
      </c>
      <c r="OFF2" s="515">
        <f>ORCAMENTO!OFG2</f>
        <v>0</v>
      </c>
      <c r="OFG2" s="515"/>
      <c r="OFH2" s="515"/>
      <c r="OFI2" s="515"/>
      <c r="OFJ2" s="199" t="str">
        <f>BDI!$A$4</f>
        <v>OBRA:</v>
      </c>
      <c r="OFK2" s="515">
        <f>ORCAMENTO!OFL2</f>
        <v>0</v>
      </c>
      <c r="OFL2" s="515"/>
      <c r="OFM2" s="515"/>
      <c r="OFN2" s="515"/>
      <c r="OFO2" s="199" t="str">
        <f>BDI!$A$4</f>
        <v>OBRA:</v>
      </c>
      <c r="OFP2" s="515">
        <f>ORCAMENTO!OFQ2</f>
        <v>0</v>
      </c>
      <c r="OFQ2" s="515"/>
      <c r="OFR2" s="515"/>
      <c r="OFS2" s="515"/>
      <c r="OFT2" s="199" t="str">
        <f>BDI!$A$4</f>
        <v>OBRA:</v>
      </c>
      <c r="OFU2" s="515">
        <f>ORCAMENTO!OFV2</f>
        <v>0</v>
      </c>
      <c r="OFV2" s="515"/>
      <c r="OFW2" s="515"/>
      <c r="OFX2" s="515"/>
      <c r="OFY2" s="199" t="str">
        <f>BDI!$A$4</f>
        <v>OBRA:</v>
      </c>
      <c r="OFZ2" s="515">
        <f>ORCAMENTO!OGA2</f>
        <v>0</v>
      </c>
      <c r="OGA2" s="515"/>
      <c r="OGB2" s="515"/>
      <c r="OGC2" s="515"/>
      <c r="OGD2" s="199" t="str">
        <f>BDI!$A$4</f>
        <v>OBRA:</v>
      </c>
      <c r="OGE2" s="515">
        <f>ORCAMENTO!OGF2</f>
        <v>0</v>
      </c>
      <c r="OGF2" s="515"/>
      <c r="OGG2" s="515"/>
      <c r="OGH2" s="515"/>
      <c r="OGI2" s="199" t="str">
        <f>BDI!$A$4</f>
        <v>OBRA:</v>
      </c>
      <c r="OGJ2" s="515">
        <f>ORCAMENTO!OGK2</f>
        <v>0</v>
      </c>
      <c r="OGK2" s="515"/>
      <c r="OGL2" s="515"/>
      <c r="OGM2" s="515"/>
      <c r="OGN2" s="199" t="str">
        <f>BDI!$A$4</f>
        <v>OBRA:</v>
      </c>
      <c r="OGO2" s="515">
        <f>ORCAMENTO!OGP2</f>
        <v>0</v>
      </c>
      <c r="OGP2" s="515"/>
      <c r="OGQ2" s="515"/>
      <c r="OGR2" s="515"/>
      <c r="OGS2" s="199" t="str">
        <f>BDI!$A$4</f>
        <v>OBRA:</v>
      </c>
      <c r="OGT2" s="515">
        <f>ORCAMENTO!OGU2</f>
        <v>0</v>
      </c>
      <c r="OGU2" s="515"/>
      <c r="OGV2" s="515"/>
      <c r="OGW2" s="515"/>
      <c r="OGX2" s="199" t="str">
        <f>BDI!$A$4</f>
        <v>OBRA:</v>
      </c>
      <c r="OGY2" s="515">
        <f>ORCAMENTO!OGZ2</f>
        <v>0</v>
      </c>
      <c r="OGZ2" s="515"/>
      <c r="OHA2" s="515"/>
      <c r="OHB2" s="515"/>
      <c r="OHC2" s="199" t="str">
        <f>BDI!$A$4</f>
        <v>OBRA:</v>
      </c>
      <c r="OHD2" s="515">
        <f>ORCAMENTO!OHE2</f>
        <v>0</v>
      </c>
      <c r="OHE2" s="515"/>
      <c r="OHF2" s="515"/>
      <c r="OHG2" s="515"/>
      <c r="OHH2" s="199" t="str">
        <f>BDI!$A$4</f>
        <v>OBRA:</v>
      </c>
      <c r="OHI2" s="515">
        <f>ORCAMENTO!OHJ2</f>
        <v>0</v>
      </c>
      <c r="OHJ2" s="515"/>
      <c r="OHK2" s="515"/>
      <c r="OHL2" s="515"/>
      <c r="OHM2" s="199" t="str">
        <f>BDI!$A$4</f>
        <v>OBRA:</v>
      </c>
      <c r="OHN2" s="515">
        <f>ORCAMENTO!OHO2</f>
        <v>0</v>
      </c>
      <c r="OHO2" s="515"/>
      <c r="OHP2" s="515"/>
      <c r="OHQ2" s="515"/>
      <c r="OHR2" s="199" t="str">
        <f>BDI!$A$4</f>
        <v>OBRA:</v>
      </c>
      <c r="OHS2" s="515">
        <f>ORCAMENTO!OHT2</f>
        <v>0</v>
      </c>
      <c r="OHT2" s="515"/>
      <c r="OHU2" s="515"/>
      <c r="OHV2" s="515"/>
      <c r="OHW2" s="199" t="str">
        <f>BDI!$A$4</f>
        <v>OBRA:</v>
      </c>
      <c r="OHX2" s="515">
        <f>ORCAMENTO!OHY2</f>
        <v>0</v>
      </c>
      <c r="OHY2" s="515"/>
      <c r="OHZ2" s="515"/>
      <c r="OIA2" s="515"/>
      <c r="OIB2" s="199" t="str">
        <f>BDI!$A$4</f>
        <v>OBRA:</v>
      </c>
      <c r="OIC2" s="515">
        <f>ORCAMENTO!OID2</f>
        <v>0</v>
      </c>
      <c r="OID2" s="515"/>
      <c r="OIE2" s="515"/>
      <c r="OIF2" s="515"/>
      <c r="OIG2" s="199" t="str">
        <f>BDI!$A$4</f>
        <v>OBRA:</v>
      </c>
      <c r="OIH2" s="515">
        <f>ORCAMENTO!OII2</f>
        <v>0</v>
      </c>
      <c r="OII2" s="515"/>
      <c r="OIJ2" s="515"/>
      <c r="OIK2" s="515"/>
      <c r="OIL2" s="199" t="str">
        <f>BDI!$A$4</f>
        <v>OBRA:</v>
      </c>
      <c r="OIM2" s="515">
        <f>ORCAMENTO!OIN2</f>
        <v>0</v>
      </c>
      <c r="OIN2" s="515"/>
      <c r="OIO2" s="515"/>
      <c r="OIP2" s="515"/>
      <c r="OIQ2" s="199" t="str">
        <f>BDI!$A$4</f>
        <v>OBRA:</v>
      </c>
      <c r="OIR2" s="515">
        <f>ORCAMENTO!OIS2</f>
        <v>0</v>
      </c>
      <c r="OIS2" s="515"/>
      <c r="OIT2" s="515"/>
      <c r="OIU2" s="515"/>
      <c r="OIV2" s="199" t="str">
        <f>BDI!$A$4</f>
        <v>OBRA:</v>
      </c>
      <c r="OIW2" s="515">
        <f>ORCAMENTO!OIX2</f>
        <v>0</v>
      </c>
      <c r="OIX2" s="515"/>
      <c r="OIY2" s="515"/>
      <c r="OIZ2" s="515"/>
      <c r="OJA2" s="199" t="str">
        <f>BDI!$A$4</f>
        <v>OBRA:</v>
      </c>
      <c r="OJB2" s="515">
        <f>ORCAMENTO!OJC2</f>
        <v>0</v>
      </c>
      <c r="OJC2" s="515"/>
      <c r="OJD2" s="515"/>
      <c r="OJE2" s="515"/>
      <c r="OJF2" s="199" t="str">
        <f>BDI!$A$4</f>
        <v>OBRA:</v>
      </c>
      <c r="OJG2" s="515">
        <f>ORCAMENTO!OJH2</f>
        <v>0</v>
      </c>
      <c r="OJH2" s="515"/>
      <c r="OJI2" s="515"/>
      <c r="OJJ2" s="515"/>
      <c r="OJK2" s="199" t="str">
        <f>BDI!$A$4</f>
        <v>OBRA:</v>
      </c>
      <c r="OJL2" s="515">
        <f>ORCAMENTO!OJM2</f>
        <v>0</v>
      </c>
      <c r="OJM2" s="515"/>
      <c r="OJN2" s="515"/>
      <c r="OJO2" s="515"/>
      <c r="OJP2" s="199" t="str">
        <f>BDI!$A$4</f>
        <v>OBRA:</v>
      </c>
      <c r="OJQ2" s="515">
        <f>ORCAMENTO!OJR2</f>
        <v>0</v>
      </c>
      <c r="OJR2" s="515"/>
      <c r="OJS2" s="515"/>
      <c r="OJT2" s="515"/>
      <c r="OJU2" s="199" t="str">
        <f>BDI!$A$4</f>
        <v>OBRA:</v>
      </c>
      <c r="OJV2" s="515">
        <f>ORCAMENTO!OJW2</f>
        <v>0</v>
      </c>
      <c r="OJW2" s="515"/>
      <c r="OJX2" s="515"/>
      <c r="OJY2" s="515"/>
      <c r="OJZ2" s="199" t="str">
        <f>BDI!$A$4</f>
        <v>OBRA:</v>
      </c>
      <c r="OKA2" s="515">
        <f>ORCAMENTO!OKB2</f>
        <v>0</v>
      </c>
      <c r="OKB2" s="515"/>
      <c r="OKC2" s="515"/>
      <c r="OKD2" s="515"/>
      <c r="OKE2" s="199" t="str">
        <f>BDI!$A$4</f>
        <v>OBRA:</v>
      </c>
      <c r="OKF2" s="515">
        <f>ORCAMENTO!OKG2</f>
        <v>0</v>
      </c>
      <c r="OKG2" s="515"/>
      <c r="OKH2" s="515"/>
      <c r="OKI2" s="515"/>
      <c r="OKJ2" s="199" t="str">
        <f>BDI!$A$4</f>
        <v>OBRA:</v>
      </c>
      <c r="OKK2" s="515">
        <f>ORCAMENTO!OKL2</f>
        <v>0</v>
      </c>
      <c r="OKL2" s="515"/>
      <c r="OKM2" s="515"/>
      <c r="OKN2" s="515"/>
      <c r="OKO2" s="199" t="str">
        <f>BDI!$A$4</f>
        <v>OBRA:</v>
      </c>
      <c r="OKP2" s="515">
        <f>ORCAMENTO!OKQ2</f>
        <v>0</v>
      </c>
      <c r="OKQ2" s="515"/>
      <c r="OKR2" s="515"/>
      <c r="OKS2" s="515"/>
      <c r="OKT2" s="199" t="str">
        <f>BDI!$A$4</f>
        <v>OBRA:</v>
      </c>
      <c r="OKU2" s="515">
        <f>ORCAMENTO!OKV2</f>
        <v>0</v>
      </c>
      <c r="OKV2" s="515"/>
      <c r="OKW2" s="515"/>
      <c r="OKX2" s="515"/>
      <c r="OKY2" s="199" t="str">
        <f>BDI!$A$4</f>
        <v>OBRA:</v>
      </c>
      <c r="OKZ2" s="515">
        <f>ORCAMENTO!OLA2</f>
        <v>0</v>
      </c>
      <c r="OLA2" s="515"/>
      <c r="OLB2" s="515"/>
      <c r="OLC2" s="515"/>
      <c r="OLD2" s="199" t="str">
        <f>BDI!$A$4</f>
        <v>OBRA:</v>
      </c>
      <c r="OLE2" s="515">
        <f>ORCAMENTO!OLF2</f>
        <v>0</v>
      </c>
      <c r="OLF2" s="515"/>
      <c r="OLG2" s="515"/>
      <c r="OLH2" s="515"/>
      <c r="OLI2" s="199" t="str">
        <f>BDI!$A$4</f>
        <v>OBRA:</v>
      </c>
      <c r="OLJ2" s="515">
        <f>ORCAMENTO!OLK2</f>
        <v>0</v>
      </c>
      <c r="OLK2" s="515"/>
      <c r="OLL2" s="515"/>
      <c r="OLM2" s="515"/>
      <c r="OLN2" s="199" t="str">
        <f>BDI!$A$4</f>
        <v>OBRA:</v>
      </c>
      <c r="OLO2" s="515">
        <f>ORCAMENTO!OLP2</f>
        <v>0</v>
      </c>
      <c r="OLP2" s="515"/>
      <c r="OLQ2" s="515"/>
      <c r="OLR2" s="515"/>
      <c r="OLS2" s="199" t="str">
        <f>BDI!$A$4</f>
        <v>OBRA:</v>
      </c>
      <c r="OLT2" s="515">
        <f>ORCAMENTO!OLU2</f>
        <v>0</v>
      </c>
      <c r="OLU2" s="515"/>
      <c r="OLV2" s="515"/>
      <c r="OLW2" s="515"/>
      <c r="OLX2" s="199" t="str">
        <f>BDI!$A$4</f>
        <v>OBRA:</v>
      </c>
      <c r="OLY2" s="515">
        <f>ORCAMENTO!OLZ2</f>
        <v>0</v>
      </c>
      <c r="OLZ2" s="515"/>
      <c r="OMA2" s="515"/>
      <c r="OMB2" s="515"/>
      <c r="OMC2" s="199" t="str">
        <f>BDI!$A$4</f>
        <v>OBRA:</v>
      </c>
      <c r="OMD2" s="515">
        <f>ORCAMENTO!OME2</f>
        <v>0</v>
      </c>
      <c r="OME2" s="515"/>
      <c r="OMF2" s="515"/>
      <c r="OMG2" s="515"/>
      <c r="OMH2" s="199" t="str">
        <f>BDI!$A$4</f>
        <v>OBRA:</v>
      </c>
      <c r="OMI2" s="515">
        <f>ORCAMENTO!OMJ2</f>
        <v>0</v>
      </c>
      <c r="OMJ2" s="515"/>
      <c r="OMK2" s="515"/>
      <c r="OML2" s="515"/>
      <c r="OMM2" s="199" t="str">
        <f>BDI!$A$4</f>
        <v>OBRA:</v>
      </c>
      <c r="OMN2" s="515">
        <f>ORCAMENTO!OMO2</f>
        <v>0</v>
      </c>
      <c r="OMO2" s="515"/>
      <c r="OMP2" s="515"/>
      <c r="OMQ2" s="515"/>
      <c r="OMR2" s="199" t="str">
        <f>BDI!$A$4</f>
        <v>OBRA:</v>
      </c>
      <c r="OMS2" s="515">
        <f>ORCAMENTO!OMT2</f>
        <v>0</v>
      </c>
      <c r="OMT2" s="515"/>
      <c r="OMU2" s="515"/>
      <c r="OMV2" s="515"/>
      <c r="OMW2" s="199" t="str">
        <f>BDI!$A$4</f>
        <v>OBRA:</v>
      </c>
      <c r="OMX2" s="515">
        <f>ORCAMENTO!OMY2</f>
        <v>0</v>
      </c>
      <c r="OMY2" s="515"/>
      <c r="OMZ2" s="515"/>
      <c r="ONA2" s="515"/>
      <c r="ONB2" s="199" t="str">
        <f>BDI!$A$4</f>
        <v>OBRA:</v>
      </c>
      <c r="ONC2" s="515">
        <f>ORCAMENTO!OND2</f>
        <v>0</v>
      </c>
      <c r="OND2" s="515"/>
      <c r="ONE2" s="515"/>
      <c r="ONF2" s="515"/>
      <c r="ONG2" s="199" t="str">
        <f>BDI!$A$4</f>
        <v>OBRA:</v>
      </c>
      <c r="ONH2" s="515">
        <f>ORCAMENTO!ONI2</f>
        <v>0</v>
      </c>
      <c r="ONI2" s="515"/>
      <c r="ONJ2" s="515"/>
      <c r="ONK2" s="515"/>
      <c r="ONL2" s="199" t="str">
        <f>BDI!$A$4</f>
        <v>OBRA:</v>
      </c>
      <c r="ONM2" s="515">
        <f>ORCAMENTO!ONN2</f>
        <v>0</v>
      </c>
      <c r="ONN2" s="515"/>
      <c r="ONO2" s="515"/>
      <c r="ONP2" s="515"/>
      <c r="ONQ2" s="199" t="str">
        <f>BDI!$A$4</f>
        <v>OBRA:</v>
      </c>
      <c r="ONR2" s="515">
        <f>ORCAMENTO!ONS2</f>
        <v>0</v>
      </c>
      <c r="ONS2" s="515"/>
      <c r="ONT2" s="515"/>
      <c r="ONU2" s="515"/>
      <c r="ONV2" s="199" t="str">
        <f>BDI!$A$4</f>
        <v>OBRA:</v>
      </c>
      <c r="ONW2" s="515">
        <f>ORCAMENTO!ONX2</f>
        <v>0</v>
      </c>
      <c r="ONX2" s="515"/>
      <c r="ONY2" s="515"/>
      <c r="ONZ2" s="515"/>
      <c r="OOA2" s="199" t="str">
        <f>BDI!$A$4</f>
        <v>OBRA:</v>
      </c>
      <c r="OOB2" s="515">
        <f>ORCAMENTO!OOC2</f>
        <v>0</v>
      </c>
      <c r="OOC2" s="515"/>
      <c r="OOD2" s="515"/>
      <c r="OOE2" s="515"/>
      <c r="OOF2" s="199" t="str">
        <f>BDI!$A$4</f>
        <v>OBRA:</v>
      </c>
      <c r="OOG2" s="515">
        <f>ORCAMENTO!OOH2</f>
        <v>0</v>
      </c>
      <c r="OOH2" s="515"/>
      <c r="OOI2" s="515"/>
      <c r="OOJ2" s="515"/>
      <c r="OOK2" s="199" t="str">
        <f>BDI!$A$4</f>
        <v>OBRA:</v>
      </c>
      <c r="OOL2" s="515">
        <f>ORCAMENTO!OOM2</f>
        <v>0</v>
      </c>
      <c r="OOM2" s="515"/>
      <c r="OON2" s="515"/>
      <c r="OOO2" s="515"/>
      <c r="OOP2" s="199" t="str">
        <f>BDI!$A$4</f>
        <v>OBRA:</v>
      </c>
      <c r="OOQ2" s="515">
        <f>ORCAMENTO!OOR2</f>
        <v>0</v>
      </c>
      <c r="OOR2" s="515"/>
      <c r="OOS2" s="515"/>
      <c r="OOT2" s="515"/>
      <c r="OOU2" s="199" t="str">
        <f>BDI!$A$4</f>
        <v>OBRA:</v>
      </c>
      <c r="OOV2" s="515">
        <f>ORCAMENTO!OOW2</f>
        <v>0</v>
      </c>
      <c r="OOW2" s="515"/>
      <c r="OOX2" s="515"/>
      <c r="OOY2" s="515"/>
      <c r="OOZ2" s="199" t="str">
        <f>BDI!$A$4</f>
        <v>OBRA:</v>
      </c>
      <c r="OPA2" s="515">
        <f>ORCAMENTO!OPB2</f>
        <v>0</v>
      </c>
      <c r="OPB2" s="515"/>
      <c r="OPC2" s="515"/>
      <c r="OPD2" s="515"/>
      <c r="OPE2" s="199" t="str">
        <f>BDI!$A$4</f>
        <v>OBRA:</v>
      </c>
      <c r="OPF2" s="515">
        <f>ORCAMENTO!OPG2</f>
        <v>0</v>
      </c>
      <c r="OPG2" s="515"/>
      <c r="OPH2" s="515"/>
      <c r="OPI2" s="515"/>
      <c r="OPJ2" s="199" t="str">
        <f>BDI!$A$4</f>
        <v>OBRA:</v>
      </c>
      <c r="OPK2" s="515">
        <f>ORCAMENTO!OPL2</f>
        <v>0</v>
      </c>
      <c r="OPL2" s="515"/>
      <c r="OPM2" s="515"/>
      <c r="OPN2" s="515"/>
      <c r="OPO2" s="199" t="str">
        <f>BDI!$A$4</f>
        <v>OBRA:</v>
      </c>
      <c r="OPP2" s="515">
        <f>ORCAMENTO!OPQ2</f>
        <v>0</v>
      </c>
      <c r="OPQ2" s="515"/>
      <c r="OPR2" s="515"/>
      <c r="OPS2" s="515"/>
      <c r="OPT2" s="199" t="str">
        <f>BDI!$A$4</f>
        <v>OBRA:</v>
      </c>
      <c r="OPU2" s="515">
        <f>ORCAMENTO!OPV2</f>
        <v>0</v>
      </c>
      <c r="OPV2" s="515"/>
      <c r="OPW2" s="515"/>
      <c r="OPX2" s="515"/>
      <c r="OPY2" s="199" t="str">
        <f>BDI!$A$4</f>
        <v>OBRA:</v>
      </c>
      <c r="OPZ2" s="515">
        <f>ORCAMENTO!OQA2</f>
        <v>0</v>
      </c>
      <c r="OQA2" s="515"/>
      <c r="OQB2" s="515"/>
      <c r="OQC2" s="515"/>
      <c r="OQD2" s="199" t="str">
        <f>BDI!$A$4</f>
        <v>OBRA:</v>
      </c>
      <c r="OQE2" s="515">
        <f>ORCAMENTO!OQF2</f>
        <v>0</v>
      </c>
      <c r="OQF2" s="515"/>
      <c r="OQG2" s="515"/>
      <c r="OQH2" s="515"/>
      <c r="OQI2" s="199" t="str">
        <f>BDI!$A$4</f>
        <v>OBRA:</v>
      </c>
      <c r="OQJ2" s="515">
        <f>ORCAMENTO!OQK2</f>
        <v>0</v>
      </c>
      <c r="OQK2" s="515"/>
      <c r="OQL2" s="515"/>
      <c r="OQM2" s="515"/>
      <c r="OQN2" s="199" t="str">
        <f>BDI!$A$4</f>
        <v>OBRA:</v>
      </c>
      <c r="OQO2" s="515">
        <f>ORCAMENTO!OQP2</f>
        <v>0</v>
      </c>
      <c r="OQP2" s="515"/>
      <c r="OQQ2" s="515"/>
      <c r="OQR2" s="515"/>
      <c r="OQS2" s="199" t="str">
        <f>BDI!$A$4</f>
        <v>OBRA:</v>
      </c>
      <c r="OQT2" s="515">
        <f>ORCAMENTO!OQU2</f>
        <v>0</v>
      </c>
      <c r="OQU2" s="515"/>
      <c r="OQV2" s="515"/>
      <c r="OQW2" s="515"/>
      <c r="OQX2" s="199" t="str">
        <f>BDI!$A$4</f>
        <v>OBRA:</v>
      </c>
      <c r="OQY2" s="515">
        <f>ORCAMENTO!OQZ2</f>
        <v>0</v>
      </c>
      <c r="OQZ2" s="515"/>
      <c r="ORA2" s="515"/>
      <c r="ORB2" s="515"/>
      <c r="ORC2" s="199" t="str">
        <f>BDI!$A$4</f>
        <v>OBRA:</v>
      </c>
      <c r="ORD2" s="515">
        <f>ORCAMENTO!ORE2</f>
        <v>0</v>
      </c>
      <c r="ORE2" s="515"/>
      <c r="ORF2" s="515"/>
      <c r="ORG2" s="515"/>
      <c r="ORH2" s="199" t="str">
        <f>BDI!$A$4</f>
        <v>OBRA:</v>
      </c>
      <c r="ORI2" s="515">
        <f>ORCAMENTO!ORJ2</f>
        <v>0</v>
      </c>
      <c r="ORJ2" s="515"/>
      <c r="ORK2" s="515"/>
      <c r="ORL2" s="515"/>
      <c r="ORM2" s="199" t="str">
        <f>BDI!$A$4</f>
        <v>OBRA:</v>
      </c>
      <c r="ORN2" s="515">
        <f>ORCAMENTO!ORO2</f>
        <v>0</v>
      </c>
      <c r="ORO2" s="515"/>
      <c r="ORP2" s="515"/>
      <c r="ORQ2" s="515"/>
      <c r="ORR2" s="199" t="str">
        <f>BDI!$A$4</f>
        <v>OBRA:</v>
      </c>
      <c r="ORS2" s="515">
        <f>ORCAMENTO!ORT2</f>
        <v>0</v>
      </c>
      <c r="ORT2" s="515"/>
      <c r="ORU2" s="515"/>
      <c r="ORV2" s="515"/>
      <c r="ORW2" s="199" t="str">
        <f>BDI!$A$4</f>
        <v>OBRA:</v>
      </c>
      <c r="ORX2" s="515">
        <f>ORCAMENTO!ORY2</f>
        <v>0</v>
      </c>
      <c r="ORY2" s="515"/>
      <c r="ORZ2" s="515"/>
      <c r="OSA2" s="515"/>
      <c r="OSB2" s="199" t="str">
        <f>BDI!$A$4</f>
        <v>OBRA:</v>
      </c>
      <c r="OSC2" s="515">
        <f>ORCAMENTO!OSD2</f>
        <v>0</v>
      </c>
      <c r="OSD2" s="515"/>
      <c r="OSE2" s="515"/>
      <c r="OSF2" s="515"/>
      <c r="OSG2" s="199" t="str">
        <f>BDI!$A$4</f>
        <v>OBRA:</v>
      </c>
      <c r="OSH2" s="515">
        <f>ORCAMENTO!OSI2</f>
        <v>0</v>
      </c>
      <c r="OSI2" s="515"/>
      <c r="OSJ2" s="515"/>
      <c r="OSK2" s="515"/>
      <c r="OSL2" s="199" t="str">
        <f>BDI!$A$4</f>
        <v>OBRA:</v>
      </c>
      <c r="OSM2" s="515">
        <f>ORCAMENTO!OSN2</f>
        <v>0</v>
      </c>
      <c r="OSN2" s="515"/>
      <c r="OSO2" s="515"/>
      <c r="OSP2" s="515"/>
      <c r="OSQ2" s="199" t="str">
        <f>BDI!$A$4</f>
        <v>OBRA:</v>
      </c>
      <c r="OSR2" s="515">
        <f>ORCAMENTO!OSS2</f>
        <v>0</v>
      </c>
      <c r="OSS2" s="515"/>
      <c r="OST2" s="515"/>
      <c r="OSU2" s="515"/>
      <c r="OSV2" s="199" t="str">
        <f>BDI!$A$4</f>
        <v>OBRA:</v>
      </c>
      <c r="OSW2" s="515">
        <f>ORCAMENTO!OSX2</f>
        <v>0</v>
      </c>
      <c r="OSX2" s="515"/>
      <c r="OSY2" s="515"/>
      <c r="OSZ2" s="515"/>
      <c r="OTA2" s="199" t="str">
        <f>BDI!$A$4</f>
        <v>OBRA:</v>
      </c>
      <c r="OTB2" s="515">
        <f>ORCAMENTO!OTC2</f>
        <v>0</v>
      </c>
      <c r="OTC2" s="515"/>
      <c r="OTD2" s="515"/>
      <c r="OTE2" s="515"/>
      <c r="OTF2" s="199" t="str">
        <f>BDI!$A$4</f>
        <v>OBRA:</v>
      </c>
      <c r="OTG2" s="515">
        <f>ORCAMENTO!OTH2</f>
        <v>0</v>
      </c>
      <c r="OTH2" s="515"/>
      <c r="OTI2" s="515"/>
      <c r="OTJ2" s="515"/>
      <c r="OTK2" s="199" t="str">
        <f>BDI!$A$4</f>
        <v>OBRA:</v>
      </c>
      <c r="OTL2" s="515">
        <f>ORCAMENTO!OTM2</f>
        <v>0</v>
      </c>
      <c r="OTM2" s="515"/>
      <c r="OTN2" s="515"/>
      <c r="OTO2" s="515"/>
      <c r="OTP2" s="199" t="str">
        <f>BDI!$A$4</f>
        <v>OBRA:</v>
      </c>
      <c r="OTQ2" s="515">
        <f>ORCAMENTO!OTR2</f>
        <v>0</v>
      </c>
      <c r="OTR2" s="515"/>
      <c r="OTS2" s="515"/>
      <c r="OTT2" s="515"/>
      <c r="OTU2" s="199" t="str">
        <f>BDI!$A$4</f>
        <v>OBRA:</v>
      </c>
      <c r="OTV2" s="515">
        <f>ORCAMENTO!OTW2</f>
        <v>0</v>
      </c>
      <c r="OTW2" s="515"/>
      <c r="OTX2" s="515"/>
      <c r="OTY2" s="515"/>
      <c r="OTZ2" s="199" t="str">
        <f>BDI!$A$4</f>
        <v>OBRA:</v>
      </c>
      <c r="OUA2" s="515">
        <f>ORCAMENTO!OUB2</f>
        <v>0</v>
      </c>
      <c r="OUB2" s="515"/>
      <c r="OUC2" s="515"/>
      <c r="OUD2" s="515"/>
      <c r="OUE2" s="199" t="str">
        <f>BDI!$A$4</f>
        <v>OBRA:</v>
      </c>
      <c r="OUF2" s="515">
        <f>ORCAMENTO!OUG2</f>
        <v>0</v>
      </c>
      <c r="OUG2" s="515"/>
      <c r="OUH2" s="515"/>
      <c r="OUI2" s="515"/>
      <c r="OUJ2" s="199" t="str">
        <f>BDI!$A$4</f>
        <v>OBRA:</v>
      </c>
      <c r="OUK2" s="515">
        <f>ORCAMENTO!OUL2</f>
        <v>0</v>
      </c>
      <c r="OUL2" s="515"/>
      <c r="OUM2" s="515"/>
      <c r="OUN2" s="515"/>
      <c r="OUO2" s="199" t="str">
        <f>BDI!$A$4</f>
        <v>OBRA:</v>
      </c>
      <c r="OUP2" s="515">
        <f>ORCAMENTO!OUQ2</f>
        <v>0</v>
      </c>
      <c r="OUQ2" s="515"/>
      <c r="OUR2" s="515"/>
      <c r="OUS2" s="515"/>
      <c r="OUT2" s="199" t="str">
        <f>BDI!$A$4</f>
        <v>OBRA:</v>
      </c>
      <c r="OUU2" s="515">
        <f>ORCAMENTO!OUV2</f>
        <v>0</v>
      </c>
      <c r="OUV2" s="515"/>
      <c r="OUW2" s="515"/>
      <c r="OUX2" s="515"/>
      <c r="OUY2" s="199" t="str">
        <f>BDI!$A$4</f>
        <v>OBRA:</v>
      </c>
      <c r="OUZ2" s="515">
        <f>ORCAMENTO!OVA2</f>
        <v>0</v>
      </c>
      <c r="OVA2" s="515"/>
      <c r="OVB2" s="515"/>
      <c r="OVC2" s="515"/>
      <c r="OVD2" s="199" t="str">
        <f>BDI!$A$4</f>
        <v>OBRA:</v>
      </c>
      <c r="OVE2" s="515">
        <f>ORCAMENTO!OVF2</f>
        <v>0</v>
      </c>
      <c r="OVF2" s="515"/>
      <c r="OVG2" s="515"/>
      <c r="OVH2" s="515"/>
      <c r="OVI2" s="199" t="str">
        <f>BDI!$A$4</f>
        <v>OBRA:</v>
      </c>
      <c r="OVJ2" s="515">
        <f>ORCAMENTO!OVK2</f>
        <v>0</v>
      </c>
      <c r="OVK2" s="515"/>
      <c r="OVL2" s="515"/>
      <c r="OVM2" s="515"/>
      <c r="OVN2" s="199" t="str">
        <f>BDI!$A$4</f>
        <v>OBRA:</v>
      </c>
      <c r="OVO2" s="515">
        <f>ORCAMENTO!OVP2</f>
        <v>0</v>
      </c>
      <c r="OVP2" s="515"/>
      <c r="OVQ2" s="515"/>
      <c r="OVR2" s="515"/>
      <c r="OVS2" s="199" t="str">
        <f>BDI!$A$4</f>
        <v>OBRA:</v>
      </c>
      <c r="OVT2" s="515">
        <f>ORCAMENTO!OVU2</f>
        <v>0</v>
      </c>
      <c r="OVU2" s="515"/>
      <c r="OVV2" s="515"/>
      <c r="OVW2" s="515"/>
      <c r="OVX2" s="199" t="str">
        <f>BDI!$A$4</f>
        <v>OBRA:</v>
      </c>
      <c r="OVY2" s="515">
        <f>ORCAMENTO!OVZ2</f>
        <v>0</v>
      </c>
      <c r="OVZ2" s="515"/>
      <c r="OWA2" s="515"/>
      <c r="OWB2" s="515"/>
      <c r="OWC2" s="199" t="str">
        <f>BDI!$A$4</f>
        <v>OBRA:</v>
      </c>
      <c r="OWD2" s="515">
        <f>ORCAMENTO!OWE2</f>
        <v>0</v>
      </c>
      <c r="OWE2" s="515"/>
      <c r="OWF2" s="515"/>
      <c r="OWG2" s="515"/>
      <c r="OWH2" s="199" t="str">
        <f>BDI!$A$4</f>
        <v>OBRA:</v>
      </c>
      <c r="OWI2" s="515">
        <f>ORCAMENTO!OWJ2</f>
        <v>0</v>
      </c>
      <c r="OWJ2" s="515"/>
      <c r="OWK2" s="515"/>
      <c r="OWL2" s="515"/>
      <c r="OWM2" s="199" t="str">
        <f>BDI!$A$4</f>
        <v>OBRA:</v>
      </c>
      <c r="OWN2" s="515">
        <f>ORCAMENTO!OWO2</f>
        <v>0</v>
      </c>
      <c r="OWO2" s="515"/>
      <c r="OWP2" s="515"/>
      <c r="OWQ2" s="515"/>
      <c r="OWR2" s="199" t="str">
        <f>BDI!$A$4</f>
        <v>OBRA:</v>
      </c>
      <c r="OWS2" s="515">
        <f>ORCAMENTO!OWT2</f>
        <v>0</v>
      </c>
      <c r="OWT2" s="515"/>
      <c r="OWU2" s="515"/>
      <c r="OWV2" s="515"/>
      <c r="OWW2" s="199" t="str">
        <f>BDI!$A$4</f>
        <v>OBRA:</v>
      </c>
      <c r="OWX2" s="515">
        <f>ORCAMENTO!OWY2</f>
        <v>0</v>
      </c>
      <c r="OWY2" s="515"/>
      <c r="OWZ2" s="515"/>
      <c r="OXA2" s="515"/>
      <c r="OXB2" s="199" t="str">
        <f>BDI!$A$4</f>
        <v>OBRA:</v>
      </c>
      <c r="OXC2" s="515">
        <f>ORCAMENTO!OXD2</f>
        <v>0</v>
      </c>
      <c r="OXD2" s="515"/>
      <c r="OXE2" s="515"/>
      <c r="OXF2" s="515"/>
      <c r="OXG2" s="199" t="str">
        <f>BDI!$A$4</f>
        <v>OBRA:</v>
      </c>
      <c r="OXH2" s="515">
        <f>ORCAMENTO!OXI2</f>
        <v>0</v>
      </c>
      <c r="OXI2" s="515"/>
      <c r="OXJ2" s="515"/>
      <c r="OXK2" s="515"/>
      <c r="OXL2" s="199" t="str">
        <f>BDI!$A$4</f>
        <v>OBRA:</v>
      </c>
      <c r="OXM2" s="515">
        <f>ORCAMENTO!OXN2</f>
        <v>0</v>
      </c>
      <c r="OXN2" s="515"/>
      <c r="OXO2" s="515"/>
      <c r="OXP2" s="515"/>
      <c r="OXQ2" s="199" t="str">
        <f>BDI!$A$4</f>
        <v>OBRA:</v>
      </c>
      <c r="OXR2" s="515">
        <f>ORCAMENTO!OXS2</f>
        <v>0</v>
      </c>
      <c r="OXS2" s="515"/>
      <c r="OXT2" s="515"/>
      <c r="OXU2" s="515"/>
      <c r="OXV2" s="199" t="str">
        <f>BDI!$A$4</f>
        <v>OBRA:</v>
      </c>
      <c r="OXW2" s="515">
        <f>ORCAMENTO!OXX2</f>
        <v>0</v>
      </c>
      <c r="OXX2" s="515"/>
      <c r="OXY2" s="515"/>
      <c r="OXZ2" s="515"/>
      <c r="OYA2" s="199" t="str">
        <f>BDI!$A$4</f>
        <v>OBRA:</v>
      </c>
      <c r="OYB2" s="515">
        <f>ORCAMENTO!OYC2</f>
        <v>0</v>
      </c>
      <c r="OYC2" s="515"/>
      <c r="OYD2" s="515"/>
      <c r="OYE2" s="515"/>
      <c r="OYF2" s="199" t="str">
        <f>BDI!$A$4</f>
        <v>OBRA:</v>
      </c>
      <c r="OYG2" s="515">
        <f>ORCAMENTO!OYH2</f>
        <v>0</v>
      </c>
      <c r="OYH2" s="515"/>
      <c r="OYI2" s="515"/>
      <c r="OYJ2" s="515"/>
      <c r="OYK2" s="199" t="str">
        <f>BDI!$A$4</f>
        <v>OBRA:</v>
      </c>
      <c r="OYL2" s="515">
        <f>ORCAMENTO!OYM2</f>
        <v>0</v>
      </c>
      <c r="OYM2" s="515"/>
      <c r="OYN2" s="515"/>
      <c r="OYO2" s="515"/>
      <c r="OYP2" s="199" t="str">
        <f>BDI!$A$4</f>
        <v>OBRA:</v>
      </c>
      <c r="OYQ2" s="515">
        <f>ORCAMENTO!OYR2</f>
        <v>0</v>
      </c>
      <c r="OYR2" s="515"/>
      <c r="OYS2" s="515"/>
      <c r="OYT2" s="515"/>
      <c r="OYU2" s="199" t="str">
        <f>BDI!$A$4</f>
        <v>OBRA:</v>
      </c>
      <c r="OYV2" s="515">
        <f>ORCAMENTO!OYW2</f>
        <v>0</v>
      </c>
      <c r="OYW2" s="515"/>
      <c r="OYX2" s="515"/>
      <c r="OYY2" s="515"/>
      <c r="OYZ2" s="199" t="str">
        <f>BDI!$A$4</f>
        <v>OBRA:</v>
      </c>
      <c r="OZA2" s="515">
        <f>ORCAMENTO!OZB2</f>
        <v>0</v>
      </c>
      <c r="OZB2" s="515"/>
      <c r="OZC2" s="515"/>
      <c r="OZD2" s="515"/>
      <c r="OZE2" s="199" t="str">
        <f>BDI!$A$4</f>
        <v>OBRA:</v>
      </c>
      <c r="OZF2" s="515">
        <f>ORCAMENTO!OZG2</f>
        <v>0</v>
      </c>
      <c r="OZG2" s="515"/>
      <c r="OZH2" s="515"/>
      <c r="OZI2" s="515"/>
      <c r="OZJ2" s="199" t="str">
        <f>BDI!$A$4</f>
        <v>OBRA:</v>
      </c>
      <c r="OZK2" s="515">
        <f>ORCAMENTO!OZL2</f>
        <v>0</v>
      </c>
      <c r="OZL2" s="515"/>
      <c r="OZM2" s="515"/>
      <c r="OZN2" s="515"/>
      <c r="OZO2" s="199" t="str">
        <f>BDI!$A$4</f>
        <v>OBRA:</v>
      </c>
      <c r="OZP2" s="515">
        <f>ORCAMENTO!OZQ2</f>
        <v>0</v>
      </c>
      <c r="OZQ2" s="515"/>
      <c r="OZR2" s="515"/>
      <c r="OZS2" s="515"/>
      <c r="OZT2" s="199" t="str">
        <f>BDI!$A$4</f>
        <v>OBRA:</v>
      </c>
      <c r="OZU2" s="515">
        <f>ORCAMENTO!OZV2</f>
        <v>0</v>
      </c>
      <c r="OZV2" s="515"/>
      <c r="OZW2" s="515"/>
      <c r="OZX2" s="515"/>
      <c r="OZY2" s="199" t="str">
        <f>BDI!$A$4</f>
        <v>OBRA:</v>
      </c>
      <c r="OZZ2" s="515">
        <f>ORCAMENTO!PAA2</f>
        <v>0</v>
      </c>
      <c r="PAA2" s="515"/>
      <c r="PAB2" s="515"/>
      <c r="PAC2" s="515"/>
      <c r="PAD2" s="199" t="str">
        <f>BDI!$A$4</f>
        <v>OBRA:</v>
      </c>
      <c r="PAE2" s="515">
        <f>ORCAMENTO!PAF2</f>
        <v>0</v>
      </c>
      <c r="PAF2" s="515"/>
      <c r="PAG2" s="515"/>
      <c r="PAH2" s="515"/>
      <c r="PAI2" s="199" t="str">
        <f>BDI!$A$4</f>
        <v>OBRA:</v>
      </c>
      <c r="PAJ2" s="515">
        <f>ORCAMENTO!PAK2</f>
        <v>0</v>
      </c>
      <c r="PAK2" s="515"/>
      <c r="PAL2" s="515"/>
      <c r="PAM2" s="515"/>
      <c r="PAN2" s="199" t="str">
        <f>BDI!$A$4</f>
        <v>OBRA:</v>
      </c>
      <c r="PAO2" s="515">
        <f>ORCAMENTO!PAP2</f>
        <v>0</v>
      </c>
      <c r="PAP2" s="515"/>
      <c r="PAQ2" s="515"/>
      <c r="PAR2" s="515"/>
      <c r="PAS2" s="199" t="str">
        <f>BDI!$A$4</f>
        <v>OBRA:</v>
      </c>
      <c r="PAT2" s="515">
        <f>ORCAMENTO!PAU2</f>
        <v>0</v>
      </c>
      <c r="PAU2" s="515"/>
      <c r="PAV2" s="515"/>
      <c r="PAW2" s="515"/>
      <c r="PAX2" s="199" t="str">
        <f>BDI!$A$4</f>
        <v>OBRA:</v>
      </c>
      <c r="PAY2" s="515">
        <f>ORCAMENTO!PAZ2</f>
        <v>0</v>
      </c>
      <c r="PAZ2" s="515"/>
      <c r="PBA2" s="515"/>
      <c r="PBB2" s="515"/>
      <c r="PBC2" s="199" t="str">
        <f>BDI!$A$4</f>
        <v>OBRA:</v>
      </c>
      <c r="PBD2" s="515">
        <f>ORCAMENTO!PBE2</f>
        <v>0</v>
      </c>
      <c r="PBE2" s="515"/>
      <c r="PBF2" s="515"/>
      <c r="PBG2" s="515"/>
      <c r="PBH2" s="199" t="str">
        <f>BDI!$A$4</f>
        <v>OBRA:</v>
      </c>
      <c r="PBI2" s="515">
        <f>ORCAMENTO!PBJ2</f>
        <v>0</v>
      </c>
      <c r="PBJ2" s="515"/>
      <c r="PBK2" s="515"/>
      <c r="PBL2" s="515"/>
      <c r="PBM2" s="199" t="str">
        <f>BDI!$A$4</f>
        <v>OBRA:</v>
      </c>
      <c r="PBN2" s="515">
        <f>ORCAMENTO!PBO2</f>
        <v>0</v>
      </c>
      <c r="PBO2" s="515"/>
      <c r="PBP2" s="515"/>
      <c r="PBQ2" s="515"/>
      <c r="PBR2" s="199" t="str">
        <f>BDI!$A$4</f>
        <v>OBRA:</v>
      </c>
      <c r="PBS2" s="515">
        <f>ORCAMENTO!PBT2</f>
        <v>0</v>
      </c>
      <c r="PBT2" s="515"/>
      <c r="PBU2" s="515"/>
      <c r="PBV2" s="515"/>
      <c r="PBW2" s="199" t="str">
        <f>BDI!$A$4</f>
        <v>OBRA:</v>
      </c>
      <c r="PBX2" s="515">
        <f>ORCAMENTO!PBY2</f>
        <v>0</v>
      </c>
      <c r="PBY2" s="515"/>
      <c r="PBZ2" s="515"/>
      <c r="PCA2" s="515"/>
      <c r="PCB2" s="199" t="str">
        <f>BDI!$A$4</f>
        <v>OBRA:</v>
      </c>
      <c r="PCC2" s="515">
        <f>ORCAMENTO!PCD2</f>
        <v>0</v>
      </c>
      <c r="PCD2" s="515"/>
      <c r="PCE2" s="515"/>
      <c r="PCF2" s="515"/>
      <c r="PCG2" s="199" t="str">
        <f>BDI!$A$4</f>
        <v>OBRA:</v>
      </c>
      <c r="PCH2" s="515">
        <f>ORCAMENTO!PCI2</f>
        <v>0</v>
      </c>
      <c r="PCI2" s="515"/>
      <c r="PCJ2" s="515"/>
      <c r="PCK2" s="515"/>
      <c r="PCL2" s="199" t="str">
        <f>BDI!$A$4</f>
        <v>OBRA:</v>
      </c>
      <c r="PCM2" s="515">
        <f>ORCAMENTO!PCN2</f>
        <v>0</v>
      </c>
      <c r="PCN2" s="515"/>
      <c r="PCO2" s="515"/>
      <c r="PCP2" s="515"/>
      <c r="PCQ2" s="199" t="str">
        <f>BDI!$A$4</f>
        <v>OBRA:</v>
      </c>
      <c r="PCR2" s="515">
        <f>ORCAMENTO!PCS2</f>
        <v>0</v>
      </c>
      <c r="PCS2" s="515"/>
      <c r="PCT2" s="515"/>
      <c r="PCU2" s="515"/>
      <c r="PCV2" s="199" t="str">
        <f>BDI!$A$4</f>
        <v>OBRA:</v>
      </c>
      <c r="PCW2" s="515">
        <f>ORCAMENTO!PCX2</f>
        <v>0</v>
      </c>
      <c r="PCX2" s="515"/>
      <c r="PCY2" s="515"/>
      <c r="PCZ2" s="515"/>
      <c r="PDA2" s="199" t="str">
        <f>BDI!$A$4</f>
        <v>OBRA:</v>
      </c>
      <c r="PDB2" s="515">
        <f>ORCAMENTO!PDC2</f>
        <v>0</v>
      </c>
      <c r="PDC2" s="515"/>
      <c r="PDD2" s="515"/>
      <c r="PDE2" s="515"/>
      <c r="PDF2" s="199" t="str">
        <f>BDI!$A$4</f>
        <v>OBRA:</v>
      </c>
      <c r="PDG2" s="515">
        <f>ORCAMENTO!PDH2</f>
        <v>0</v>
      </c>
      <c r="PDH2" s="515"/>
      <c r="PDI2" s="515"/>
      <c r="PDJ2" s="515"/>
      <c r="PDK2" s="199" t="str">
        <f>BDI!$A$4</f>
        <v>OBRA:</v>
      </c>
      <c r="PDL2" s="515">
        <f>ORCAMENTO!PDM2</f>
        <v>0</v>
      </c>
      <c r="PDM2" s="515"/>
      <c r="PDN2" s="515"/>
      <c r="PDO2" s="515"/>
      <c r="PDP2" s="199" t="str">
        <f>BDI!$A$4</f>
        <v>OBRA:</v>
      </c>
      <c r="PDQ2" s="515">
        <f>ORCAMENTO!PDR2</f>
        <v>0</v>
      </c>
      <c r="PDR2" s="515"/>
      <c r="PDS2" s="515"/>
      <c r="PDT2" s="515"/>
      <c r="PDU2" s="199" t="str">
        <f>BDI!$A$4</f>
        <v>OBRA:</v>
      </c>
      <c r="PDV2" s="515">
        <f>ORCAMENTO!PDW2</f>
        <v>0</v>
      </c>
      <c r="PDW2" s="515"/>
      <c r="PDX2" s="515"/>
      <c r="PDY2" s="515"/>
      <c r="PDZ2" s="199" t="str">
        <f>BDI!$A$4</f>
        <v>OBRA:</v>
      </c>
      <c r="PEA2" s="515">
        <f>ORCAMENTO!PEB2</f>
        <v>0</v>
      </c>
      <c r="PEB2" s="515"/>
      <c r="PEC2" s="515"/>
      <c r="PED2" s="515"/>
      <c r="PEE2" s="199" t="str">
        <f>BDI!$A$4</f>
        <v>OBRA:</v>
      </c>
      <c r="PEF2" s="515">
        <f>ORCAMENTO!PEG2</f>
        <v>0</v>
      </c>
      <c r="PEG2" s="515"/>
      <c r="PEH2" s="515"/>
      <c r="PEI2" s="515"/>
      <c r="PEJ2" s="199" t="str">
        <f>BDI!$A$4</f>
        <v>OBRA:</v>
      </c>
      <c r="PEK2" s="515">
        <f>ORCAMENTO!PEL2</f>
        <v>0</v>
      </c>
      <c r="PEL2" s="515"/>
      <c r="PEM2" s="515"/>
      <c r="PEN2" s="515"/>
      <c r="PEO2" s="199" t="str">
        <f>BDI!$A$4</f>
        <v>OBRA:</v>
      </c>
      <c r="PEP2" s="515">
        <f>ORCAMENTO!PEQ2</f>
        <v>0</v>
      </c>
      <c r="PEQ2" s="515"/>
      <c r="PER2" s="515"/>
      <c r="PES2" s="515"/>
      <c r="PET2" s="199" t="str">
        <f>BDI!$A$4</f>
        <v>OBRA:</v>
      </c>
      <c r="PEU2" s="515">
        <f>ORCAMENTO!PEV2</f>
        <v>0</v>
      </c>
      <c r="PEV2" s="515"/>
      <c r="PEW2" s="515"/>
      <c r="PEX2" s="515"/>
      <c r="PEY2" s="199" t="str">
        <f>BDI!$A$4</f>
        <v>OBRA:</v>
      </c>
      <c r="PEZ2" s="515">
        <f>ORCAMENTO!PFA2</f>
        <v>0</v>
      </c>
      <c r="PFA2" s="515"/>
      <c r="PFB2" s="515"/>
      <c r="PFC2" s="515"/>
      <c r="PFD2" s="199" t="str">
        <f>BDI!$A$4</f>
        <v>OBRA:</v>
      </c>
      <c r="PFE2" s="515">
        <f>ORCAMENTO!PFF2</f>
        <v>0</v>
      </c>
      <c r="PFF2" s="515"/>
      <c r="PFG2" s="515"/>
      <c r="PFH2" s="515"/>
      <c r="PFI2" s="199" t="str">
        <f>BDI!$A$4</f>
        <v>OBRA:</v>
      </c>
      <c r="PFJ2" s="515">
        <f>ORCAMENTO!PFK2</f>
        <v>0</v>
      </c>
      <c r="PFK2" s="515"/>
      <c r="PFL2" s="515"/>
      <c r="PFM2" s="515"/>
      <c r="PFN2" s="199" t="str">
        <f>BDI!$A$4</f>
        <v>OBRA:</v>
      </c>
      <c r="PFO2" s="515">
        <f>ORCAMENTO!PFP2</f>
        <v>0</v>
      </c>
      <c r="PFP2" s="515"/>
      <c r="PFQ2" s="515"/>
      <c r="PFR2" s="515"/>
      <c r="PFS2" s="199" t="str">
        <f>BDI!$A$4</f>
        <v>OBRA:</v>
      </c>
      <c r="PFT2" s="515">
        <f>ORCAMENTO!PFU2</f>
        <v>0</v>
      </c>
      <c r="PFU2" s="515"/>
      <c r="PFV2" s="515"/>
      <c r="PFW2" s="515"/>
      <c r="PFX2" s="199" t="str">
        <f>BDI!$A$4</f>
        <v>OBRA:</v>
      </c>
      <c r="PFY2" s="515">
        <f>ORCAMENTO!PFZ2</f>
        <v>0</v>
      </c>
      <c r="PFZ2" s="515"/>
      <c r="PGA2" s="515"/>
      <c r="PGB2" s="515"/>
      <c r="PGC2" s="199" t="str">
        <f>BDI!$A$4</f>
        <v>OBRA:</v>
      </c>
      <c r="PGD2" s="515">
        <f>ORCAMENTO!PGE2</f>
        <v>0</v>
      </c>
      <c r="PGE2" s="515"/>
      <c r="PGF2" s="515"/>
      <c r="PGG2" s="515"/>
      <c r="PGH2" s="199" t="str">
        <f>BDI!$A$4</f>
        <v>OBRA:</v>
      </c>
      <c r="PGI2" s="515">
        <f>ORCAMENTO!PGJ2</f>
        <v>0</v>
      </c>
      <c r="PGJ2" s="515"/>
      <c r="PGK2" s="515"/>
      <c r="PGL2" s="515"/>
      <c r="PGM2" s="199" t="str">
        <f>BDI!$A$4</f>
        <v>OBRA:</v>
      </c>
      <c r="PGN2" s="515">
        <f>ORCAMENTO!PGO2</f>
        <v>0</v>
      </c>
      <c r="PGO2" s="515"/>
      <c r="PGP2" s="515"/>
      <c r="PGQ2" s="515"/>
      <c r="PGR2" s="199" t="str">
        <f>BDI!$A$4</f>
        <v>OBRA:</v>
      </c>
      <c r="PGS2" s="515">
        <f>ORCAMENTO!PGT2</f>
        <v>0</v>
      </c>
      <c r="PGT2" s="515"/>
      <c r="PGU2" s="515"/>
      <c r="PGV2" s="515"/>
      <c r="PGW2" s="199" t="str">
        <f>BDI!$A$4</f>
        <v>OBRA:</v>
      </c>
      <c r="PGX2" s="515">
        <f>ORCAMENTO!PGY2</f>
        <v>0</v>
      </c>
      <c r="PGY2" s="515"/>
      <c r="PGZ2" s="515"/>
      <c r="PHA2" s="515"/>
      <c r="PHB2" s="199" t="str">
        <f>BDI!$A$4</f>
        <v>OBRA:</v>
      </c>
      <c r="PHC2" s="515">
        <f>ORCAMENTO!PHD2</f>
        <v>0</v>
      </c>
      <c r="PHD2" s="515"/>
      <c r="PHE2" s="515"/>
      <c r="PHF2" s="515"/>
      <c r="PHG2" s="199" t="str">
        <f>BDI!$A$4</f>
        <v>OBRA:</v>
      </c>
      <c r="PHH2" s="515">
        <f>ORCAMENTO!PHI2</f>
        <v>0</v>
      </c>
      <c r="PHI2" s="515"/>
      <c r="PHJ2" s="515"/>
      <c r="PHK2" s="515"/>
      <c r="PHL2" s="199" t="str">
        <f>BDI!$A$4</f>
        <v>OBRA:</v>
      </c>
      <c r="PHM2" s="515">
        <f>ORCAMENTO!PHN2</f>
        <v>0</v>
      </c>
      <c r="PHN2" s="515"/>
      <c r="PHO2" s="515"/>
      <c r="PHP2" s="515"/>
      <c r="PHQ2" s="199" t="str">
        <f>BDI!$A$4</f>
        <v>OBRA:</v>
      </c>
      <c r="PHR2" s="515">
        <f>ORCAMENTO!PHS2</f>
        <v>0</v>
      </c>
      <c r="PHS2" s="515"/>
      <c r="PHT2" s="515"/>
      <c r="PHU2" s="515"/>
      <c r="PHV2" s="199" t="str">
        <f>BDI!$A$4</f>
        <v>OBRA:</v>
      </c>
      <c r="PHW2" s="515">
        <f>ORCAMENTO!PHX2</f>
        <v>0</v>
      </c>
      <c r="PHX2" s="515"/>
      <c r="PHY2" s="515"/>
      <c r="PHZ2" s="515"/>
      <c r="PIA2" s="199" t="str">
        <f>BDI!$A$4</f>
        <v>OBRA:</v>
      </c>
      <c r="PIB2" s="515">
        <f>ORCAMENTO!PIC2</f>
        <v>0</v>
      </c>
      <c r="PIC2" s="515"/>
      <c r="PID2" s="515"/>
      <c r="PIE2" s="515"/>
      <c r="PIF2" s="199" t="str">
        <f>BDI!$A$4</f>
        <v>OBRA:</v>
      </c>
      <c r="PIG2" s="515">
        <f>ORCAMENTO!PIH2</f>
        <v>0</v>
      </c>
      <c r="PIH2" s="515"/>
      <c r="PII2" s="515"/>
      <c r="PIJ2" s="515"/>
      <c r="PIK2" s="199" t="str">
        <f>BDI!$A$4</f>
        <v>OBRA:</v>
      </c>
      <c r="PIL2" s="515">
        <f>ORCAMENTO!PIM2</f>
        <v>0</v>
      </c>
      <c r="PIM2" s="515"/>
      <c r="PIN2" s="515"/>
      <c r="PIO2" s="515"/>
      <c r="PIP2" s="199" t="str">
        <f>BDI!$A$4</f>
        <v>OBRA:</v>
      </c>
      <c r="PIQ2" s="515">
        <f>ORCAMENTO!PIR2</f>
        <v>0</v>
      </c>
      <c r="PIR2" s="515"/>
      <c r="PIS2" s="515"/>
      <c r="PIT2" s="515"/>
      <c r="PIU2" s="199" t="str">
        <f>BDI!$A$4</f>
        <v>OBRA:</v>
      </c>
      <c r="PIV2" s="515">
        <f>ORCAMENTO!PIW2</f>
        <v>0</v>
      </c>
      <c r="PIW2" s="515"/>
      <c r="PIX2" s="515"/>
      <c r="PIY2" s="515"/>
      <c r="PIZ2" s="199" t="str">
        <f>BDI!$A$4</f>
        <v>OBRA:</v>
      </c>
      <c r="PJA2" s="515">
        <f>ORCAMENTO!PJB2</f>
        <v>0</v>
      </c>
      <c r="PJB2" s="515"/>
      <c r="PJC2" s="515"/>
      <c r="PJD2" s="515"/>
      <c r="PJE2" s="199" t="str">
        <f>BDI!$A$4</f>
        <v>OBRA:</v>
      </c>
      <c r="PJF2" s="515">
        <f>ORCAMENTO!PJG2</f>
        <v>0</v>
      </c>
      <c r="PJG2" s="515"/>
      <c r="PJH2" s="515"/>
      <c r="PJI2" s="515"/>
      <c r="PJJ2" s="199" t="str">
        <f>BDI!$A$4</f>
        <v>OBRA:</v>
      </c>
      <c r="PJK2" s="515">
        <f>ORCAMENTO!PJL2</f>
        <v>0</v>
      </c>
      <c r="PJL2" s="515"/>
      <c r="PJM2" s="515"/>
      <c r="PJN2" s="515"/>
      <c r="PJO2" s="199" t="str">
        <f>BDI!$A$4</f>
        <v>OBRA:</v>
      </c>
      <c r="PJP2" s="515">
        <f>ORCAMENTO!PJQ2</f>
        <v>0</v>
      </c>
      <c r="PJQ2" s="515"/>
      <c r="PJR2" s="515"/>
      <c r="PJS2" s="515"/>
      <c r="PJT2" s="199" t="str">
        <f>BDI!$A$4</f>
        <v>OBRA:</v>
      </c>
      <c r="PJU2" s="515">
        <f>ORCAMENTO!PJV2</f>
        <v>0</v>
      </c>
      <c r="PJV2" s="515"/>
      <c r="PJW2" s="515"/>
      <c r="PJX2" s="515"/>
      <c r="PJY2" s="199" t="str">
        <f>BDI!$A$4</f>
        <v>OBRA:</v>
      </c>
      <c r="PJZ2" s="515">
        <f>ORCAMENTO!PKA2</f>
        <v>0</v>
      </c>
      <c r="PKA2" s="515"/>
      <c r="PKB2" s="515"/>
      <c r="PKC2" s="515"/>
      <c r="PKD2" s="199" t="str">
        <f>BDI!$A$4</f>
        <v>OBRA:</v>
      </c>
      <c r="PKE2" s="515">
        <f>ORCAMENTO!PKF2</f>
        <v>0</v>
      </c>
      <c r="PKF2" s="515"/>
      <c r="PKG2" s="515"/>
      <c r="PKH2" s="515"/>
      <c r="PKI2" s="199" t="str">
        <f>BDI!$A$4</f>
        <v>OBRA:</v>
      </c>
      <c r="PKJ2" s="515">
        <f>ORCAMENTO!PKK2</f>
        <v>0</v>
      </c>
      <c r="PKK2" s="515"/>
      <c r="PKL2" s="515"/>
      <c r="PKM2" s="515"/>
      <c r="PKN2" s="199" t="str">
        <f>BDI!$A$4</f>
        <v>OBRA:</v>
      </c>
      <c r="PKO2" s="515">
        <f>ORCAMENTO!PKP2</f>
        <v>0</v>
      </c>
      <c r="PKP2" s="515"/>
      <c r="PKQ2" s="515"/>
      <c r="PKR2" s="515"/>
      <c r="PKS2" s="199" t="str">
        <f>BDI!$A$4</f>
        <v>OBRA:</v>
      </c>
      <c r="PKT2" s="515">
        <f>ORCAMENTO!PKU2</f>
        <v>0</v>
      </c>
      <c r="PKU2" s="515"/>
      <c r="PKV2" s="515"/>
      <c r="PKW2" s="515"/>
      <c r="PKX2" s="199" t="str">
        <f>BDI!$A$4</f>
        <v>OBRA:</v>
      </c>
      <c r="PKY2" s="515">
        <f>ORCAMENTO!PKZ2</f>
        <v>0</v>
      </c>
      <c r="PKZ2" s="515"/>
      <c r="PLA2" s="515"/>
      <c r="PLB2" s="515"/>
      <c r="PLC2" s="199" t="str">
        <f>BDI!$A$4</f>
        <v>OBRA:</v>
      </c>
      <c r="PLD2" s="515">
        <f>ORCAMENTO!PLE2</f>
        <v>0</v>
      </c>
      <c r="PLE2" s="515"/>
      <c r="PLF2" s="515"/>
      <c r="PLG2" s="515"/>
      <c r="PLH2" s="199" t="str">
        <f>BDI!$A$4</f>
        <v>OBRA:</v>
      </c>
      <c r="PLI2" s="515">
        <f>ORCAMENTO!PLJ2</f>
        <v>0</v>
      </c>
      <c r="PLJ2" s="515"/>
      <c r="PLK2" s="515"/>
      <c r="PLL2" s="515"/>
      <c r="PLM2" s="199" t="str">
        <f>BDI!$A$4</f>
        <v>OBRA:</v>
      </c>
      <c r="PLN2" s="515">
        <f>ORCAMENTO!PLO2</f>
        <v>0</v>
      </c>
      <c r="PLO2" s="515"/>
      <c r="PLP2" s="515"/>
      <c r="PLQ2" s="515"/>
      <c r="PLR2" s="199" t="str">
        <f>BDI!$A$4</f>
        <v>OBRA:</v>
      </c>
      <c r="PLS2" s="515">
        <f>ORCAMENTO!PLT2</f>
        <v>0</v>
      </c>
      <c r="PLT2" s="515"/>
      <c r="PLU2" s="515"/>
      <c r="PLV2" s="515"/>
      <c r="PLW2" s="199" t="str">
        <f>BDI!$A$4</f>
        <v>OBRA:</v>
      </c>
      <c r="PLX2" s="515">
        <f>ORCAMENTO!PLY2</f>
        <v>0</v>
      </c>
      <c r="PLY2" s="515"/>
      <c r="PLZ2" s="515"/>
      <c r="PMA2" s="515"/>
      <c r="PMB2" s="199" t="str">
        <f>BDI!$A$4</f>
        <v>OBRA:</v>
      </c>
      <c r="PMC2" s="515">
        <f>ORCAMENTO!PMD2</f>
        <v>0</v>
      </c>
      <c r="PMD2" s="515"/>
      <c r="PME2" s="515"/>
      <c r="PMF2" s="515"/>
      <c r="PMG2" s="199" t="str">
        <f>BDI!$A$4</f>
        <v>OBRA:</v>
      </c>
      <c r="PMH2" s="515">
        <f>ORCAMENTO!PMI2</f>
        <v>0</v>
      </c>
      <c r="PMI2" s="515"/>
      <c r="PMJ2" s="515"/>
      <c r="PMK2" s="515"/>
      <c r="PML2" s="199" t="str">
        <f>BDI!$A$4</f>
        <v>OBRA:</v>
      </c>
      <c r="PMM2" s="515">
        <f>ORCAMENTO!PMN2</f>
        <v>0</v>
      </c>
      <c r="PMN2" s="515"/>
      <c r="PMO2" s="515"/>
      <c r="PMP2" s="515"/>
      <c r="PMQ2" s="199" t="str">
        <f>BDI!$A$4</f>
        <v>OBRA:</v>
      </c>
      <c r="PMR2" s="515">
        <f>ORCAMENTO!PMS2</f>
        <v>0</v>
      </c>
      <c r="PMS2" s="515"/>
      <c r="PMT2" s="515"/>
      <c r="PMU2" s="515"/>
      <c r="PMV2" s="199" t="str">
        <f>BDI!$A$4</f>
        <v>OBRA:</v>
      </c>
      <c r="PMW2" s="515">
        <f>ORCAMENTO!PMX2</f>
        <v>0</v>
      </c>
      <c r="PMX2" s="515"/>
      <c r="PMY2" s="515"/>
      <c r="PMZ2" s="515"/>
      <c r="PNA2" s="199" t="str">
        <f>BDI!$A$4</f>
        <v>OBRA:</v>
      </c>
      <c r="PNB2" s="515">
        <f>ORCAMENTO!PNC2</f>
        <v>0</v>
      </c>
      <c r="PNC2" s="515"/>
      <c r="PND2" s="515"/>
      <c r="PNE2" s="515"/>
      <c r="PNF2" s="199" t="str">
        <f>BDI!$A$4</f>
        <v>OBRA:</v>
      </c>
      <c r="PNG2" s="515">
        <f>ORCAMENTO!PNH2</f>
        <v>0</v>
      </c>
      <c r="PNH2" s="515"/>
      <c r="PNI2" s="515"/>
      <c r="PNJ2" s="515"/>
      <c r="PNK2" s="199" t="str">
        <f>BDI!$A$4</f>
        <v>OBRA:</v>
      </c>
      <c r="PNL2" s="515">
        <f>ORCAMENTO!PNM2</f>
        <v>0</v>
      </c>
      <c r="PNM2" s="515"/>
      <c r="PNN2" s="515"/>
      <c r="PNO2" s="515"/>
      <c r="PNP2" s="199" t="str">
        <f>BDI!$A$4</f>
        <v>OBRA:</v>
      </c>
      <c r="PNQ2" s="515">
        <f>ORCAMENTO!PNR2</f>
        <v>0</v>
      </c>
      <c r="PNR2" s="515"/>
      <c r="PNS2" s="515"/>
      <c r="PNT2" s="515"/>
      <c r="PNU2" s="199" t="str">
        <f>BDI!$A$4</f>
        <v>OBRA:</v>
      </c>
      <c r="PNV2" s="515">
        <f>ORCAMENTO!PNW2</f>
        <v>0</v>
      </c>
      <c r="PNW2" s="515"/>
      <c r="PNX2" s="515"/>
      <c r="PNY2" s="515"/>
      <c r="PNZ2" s="199" t="str">
        <f>BDI!$A$4</f>
        <v>OBRA:</v>
      </c>
      <c r="POA2" s="515">
        <f>ORCAMENTO!POB2</f>
        <v>0</v>
      </c>
      <c r="POB2" s="515"/>
      <c r="POC2" s="515"/>
      <c r="POD2" s="515"/>
      <c r="POE2" s="199" t="str">
        <f>BDI!$A$4</f>
        <v>OBRA:</v>
      </c>
      <c r="POF2" s="515">
        <f>ORCAMENTO!POG2</f>
        <v>0</v>
      </c>
      <c r="POG2" s="515"/>
      <c r="POH2" s="515"/>
      <c r="POI2" s="515"/>
      <c r="POJ2" s="199" t="str">
        <f>BDI!$A$4</f>
        <v>OBRA:</v>
      </c>
      <c r="POK2" s="515">
        <f>ORCAMENTO!POL2</f>
        <v>0</v>
      </c>
      <c r="POL2" s="515"/>
      <c r="POM2" s="515"/>
      <c r="PON2" s="515"/>
      <c r="POO2" s="199" t="str">
        <f>BDI!$A$4</f>
        <v>OBRA:</v>
      </c>
      <c r="POP2" s="515">
        <f>ORCAMENTO!POQ2</f>
        <v>0</v>
      </c>
      <c r="POQ2" s="515"/>
      <c r="POR2" s="515"/>
      <c r="POS2" s="515"/>
      <c r="POT2" s="199" t="str">
        <f>BDI!$A$4</f>
        <v>OBRA:</v>
      </c>
      <c r="POU2" s="515">
        <f>ORCAMENTO!POV2</f>
        <v>0</v>
      </c>
      <c r="POV2" s="515"/>
      <c r="POW2" s="515"/>
      <c r="POX2" s="515"/>
      <c r="POY2" s="199" t="str">
        <f>BDI!$A$4</f>
        <v>OBRA:</v>
      </c>
      <c r="POZ2" s="515">
        <f>ORCAMENTO!PPA2</f>
        <v>0</v>
      </c>
      <c r="PPA2" s="515"/>
      <c r="PPB2" s="515"/>
      <c r="PPC2" s="515"/>
      <c r="PPD2" s="199" t="str">
        <f>BDI!$A$4</f>
        <v>OBRA:</v>
      </c>
      <c r="PPE2" s="515">
        <f>ORCAMENTO!PPF2</f>
        <v>0</v>
      </c>
      <c r="PPF2" s="515"/>
      <c r="PPG2" s="515"/>
      <c r="PPH2" s="515"/>
      <c r="PPI2" s="199" t="str">
        <f>BDI!$A$4</f>
        <v>OBRA:</v>
      </c>
      <c r="PPJ2" s="515">
        <f>ORCAMENTO!PPK2</f>
        <v>0</v>
      </c>
      <c r="PPK2" s="515"/>
      <c r="PPL2" s="515"/>
      <c r="PPM2" s="515"/>
      <c r="PPN2" s="199" t="str">
        <f>BDI!$A$4</f>
        <v>OBRA:</v>
      </c>
      <c r="PPO2" s="515">
        <f>ORCAMENTO!PPP2</f>
        <v>0</v>
      </c>
      <c r="PPP2" s="515"/>
      <c r="PPQ2" s="515"/>
      <c r="PPR2" s="515"/>
      <c r="PPS2" s="199" t="str">
        <f>BDI!$A$4</f>
        <v>OBRA:</v>
      </c>
      <c r="PPT2" s="515">
        <f>ORCAMENTO!PPU2</f>
        <v>0</v>
      </c>
      <c r="PPU2" s="515"/>
      <c r="PPV2" s="515"/>
      <c r="PPW2" s="515"/>
      <c r="PPX2" s="199" t="str">
        <f>BDI!$A$4</f>
        <v>OBRA:</v>
      </c>
      <c r="PPY2" s="515">
        <f>ORCAMENTO!PPZ2</f>
        <v>0</v>
      </c>
      <c r="PPZ2" s="515"/>
      <c r="PQA2" s="515"/>
      <c r="PQB2" s="515"/>
      <c r="PQC2" s="199" t="str">
        <f>BDI!$A$4</f>
        <v>OBRA:</v>
      </c>
      <c r="PQD2" s="515">
        <f>ORCAMENTO!PQE2</f>
        <v>0</v>
      </c>
      <c r="PQE2" s="515"/>
      <c r="PQF2" s="515"/>
      <c r="PQG2" s="515"/>
      <c r="PQH2" s="199" t="str">
        <f>BDI!$A$4</f>
        <v>OBRA:</v>
      </c>
      <c r="PQI2" s="515">
        <f>ORCAMENTO!PQJ2</f>
        <v>0</v>
      </c>
      <c r="PQJ2" s="515"/>
      <c r="PQK2" s="515"/>
      <c r="PQL2" s="515"/>
      <c r="PQM2" s="199" t="str">
        <f>BDI!$A$4</f>
        <v>OBRA:</v>
      </c>
      <c r="PQN2" s="515">
        <f>ORCAMENTO!PQO2</f>
        <v>0</v>
      </c>
      <c r="PQO2" s="515"/>
      <c r="PQP2" s="515"/>
      <c r="PQQ2" s="515"/>
      <c r="PQR2" s="199" t="str">
        <f>BDI!$A$4</f>
        <v>OBRA:</v>
      </c>
      <c r="PQS2" s="515">
        <f>ORCAMENTO!PQT2</f>
        <v>0</v>
      </c>
      <c r="PQT2" s="515"/>
      <c r="PQU2" s="515"/>
      <c r="PQV2" s="515"/>
      <c r="PQW2" s="199" t="str">
        <f>BDI!$A$4</f>
        <v>OBRA:</v>
      </c>
      <c r="PQX2" s="515">
        <f>ORCAMENTO!PQY2</f>
        <v>0</v>
      </c>
      <c r="PQY2" s="515"/>
      <c r="PQZ2" s="515"/>
      <c r="PRA2" s="515"/>
      <c r="PRB2" s="199" t="str">
        <f>BDI!$A$4</f>
        <v>OBRA:</v>
      </c>
      <c r="PRC2" s="515">
        <f>ORCAMENTO!PRD2</f>
        <v>0</v>
      </c>
      <c r="PRD2" s="515"/>
      <c r="PRE2" s="515"/>
      <c r="PRF2" s="515"/>
      <c r="PRG2" s="199" t="str">
        <f>BDI!$A$4</f>
        <v>OBRA:</v>
      </c>
      <c r="PRH2" s="515">
        <f>ORCAMENTO!PRI2</f>
        <v>0</v>
      </c>
      <c r="PRI2" s="515"/>
      <c r="PRJ2" s="515"/>
      <c r="PRK2" s="515"/>
      <c r="PRL2" s="199" t="str">
        <f>BDI!$A$4</f>
        <v>OBRA:</v>
      </c>
      <c r="PRM2" s="515">
        <f>ORCAMENTO!PRN2</f>
        <v>0</v>
      </c>
      <c r="PRN2" s="515"/>
      <c r="PRO2" s="515"/>
      <c r="PRP2" s="515"/>
      <c r="PRQ2" s="199" t="str">
        <f>BDI!$A$4</f>
        <v>OBRA:</v>
      </c>
      <c r="PRR2" s="515">
        <f>ORCAMENTO!PRS2</f>
        <v>0</v>
      </c>
      <c r="PRS2" s="515"/>
      <c r="PRT2" s="515"/>
      <c r="PRU2" s="515"/>
      <c r="PRV2" s="199" t="str">
        <f>BDI!$A$4</f>
        <v>OBRA:</v>
      </c>
      <c r="PRW2" s="515">
        <f>ORCAMENTO!PRX2</f>
        <v>0</v>
      </c>
      <c r="PRX2" s="515"/>
      <c r="PRY2" s="515"/>
      <c r="PRZ2" s="515"/>
      <c r="PSA2" s="199" t="str">
        <f>BDI!$A$4</f>
        <v>OBRA:</v>
      </c>
      <c r="PSB2" s="515">
        <f>ORCAMENTO!PSC2</f>
        <v>0</v>
      </c>
      <c r="PSC2" s="515"/>
      <c r="PSD2" s="515"/>
      <c r="PSE2" s="515"/>
      <c r="PSF2" s="199" t="str">
        <f>BDI!$A$4</f>
        <v>OBRA:</v>
      </c>
      <c r="PSG2" s="515">
        <f>ORCAMENTO!PSH2</f>
        <v>0</v>
      </c>
      <c r="PSH2" s="515"/>
      <c r="PSI2" s="515"/>
      <c r="PSJ2" s="515"/>
      <c r="PSK2" s="199" t="str">
        <f>BDI!$A$4</f>
        <v>OBRA:</v>
      </c>
      <c r="PSL2" s="515">
        <f>ORCAMENTO!PSM2</f>
        <v>0</v>
      </c>
      <c r="PSM2" s="515"/>
      <c r="PSN2" s="515"/>
      <c r="PSO2" s="515"/>
      <c r="PSP2" s="199" t="str">
        <f>BDI!$A$4</f>
        <v>OBRA:</v>
      </c>
      <c r="PSQ2" s="515">
        <f>ORCAMENTO!PSR2</f>
        <v>0</v>
      </c>
      <c r="PSR2" s="515"/>
      <c r="PSS2" s="515"/>
      <c r="PST2" s="515"/>
      <c r="PSU2" s="199" t="str">
        <f>BDI!$A$4</f>
        <v>OBRA:</v>
      </c>
      <c r="PSV2" s="515">
        <f>ORCAMENTO!PSW2</f>
        <v>0</v>
      </c>
      <c r="PSW2" s="515"/>
      <c r="PSX2" s="515"/>
      <c r="PSY2" s="515"/>
      <c r="PSZ2" s="199" t="str">
        <f>BDI!$A$4</f>
        <v>OBRA:</v>
      </c>
      <c r="PTA2" s="515">
        <f>ORCAMENTO!PTB2</f>
        <v>0</v>
      </c>
      <c r="PTB2" s="515"/>
      <c r="PTC2" s="515"/>
      <c r="PTD2" s="515"/>
      <c r="PTE2" s="199" t="str">
        <f>BDI!$A$4</f>
        <v>OBRA:</v>
      </c>
      <c r="PTF2" s="515">
        <f>ORCAMENTO!PTG2</f>
        <v>0</v>
      </c>
      <c r="PTG2" s="515"/>
      <c r="PTH2" s="515"/>
      <c r="PTI2" s="515"/>
      <c r="PTJ2" s="199" t="str">
        <f>BDI!$A$4</f>
        <v>OBRA:</v>
      </c>
      <c r="PTK2" s="515">
        <f>ORCAMENTO!PTL2</f>
        <v>0</v>
      </c>
      <c r="PTL2" s="515"/>
      <c r="PTM2" s="515"/>
      <c r="PTN2" s="515"/>
      <c r="PTO2" s="199" t="str">
        <f>BDI!$A$4</f>
        <v>OBRA:</v>
      </c>
      <c r="PTP2" s="515">
        <f>ORCAMENTO!PTQ2</f>
        <v>0</v>
      </c>
      <c r="PTQ2" s="515"/>
      <c r="PTR2" s="515"/>
      <c r="PTS2" s="515"/>
      <c r="PTT2" s="199" t="str">
        <f>BDI!$A$4</f>
        <v>OBRA:</v>
      </c>
      <c r="PTU2" s="515">
        <f>ORCAMENTO!PTV2</f>
        <v>0</v>
      </c>
      <c r="PTV2" s="515"/>
      <c r="PTW2" s="515"/>
      <c r="PTX2" s="515"/>
      <c r="PTY2" s="199" t="str">
        <f>BDI!$A$4</f>
        <v>OBRA:</v>
      </c>
      <c r="PTZ2" s="515">
        <f>ORCAMENTO!PUA2</f>
        <v>0</v>
      </c>
      <c r="PUA2" s="515"/>
      <c r="PUB2" s="515"/>
      <c r="PUC2" s="515"/>
      <c r="PUD2" s="199" t="str">
        <f>BDI!$A$4</f>
        <v>OBRA:</v>
      </c>
      <c r="PUE2" s="515">
        <f>ORCAMENTO!PUF2</f>
        <v>0</v>
      </c>
      <c r="PUF2" s="515"/>
      <c r="PUG2" s="515"/>
      <c r="PUH2" s="515"/>
      <c r="PUI2" s="199" t="str">
        <f>BDI!$A$4</f>
        <v>OBRA:</v>
      </c>
      <c r="PUJ2" s="515">
        <f>ORCAMENTO!PUK2</f>
        <v>0</v>
      </c>
      <c r="PUK2" s="515"/>
      <c r="PUL2" s="515"/>
      <c r="PUM2" s="515"/>
      <c r="PUN2" s="199" t="str">
        <f>BDI!$A$4</f>
        <v>OBRA:</v>
      </c>
      <c r="PUO2" s="515">
        <f>ORCAMENTO!PUP2</f>
        <v>0</v>
      </c>
      <c r="PUP2" s="515"/>
      <c r="PUQ2" s="515"/>
      <c r="PUR2" s="515"/>
      <c r="PUS2" s="199" t="str">
        <f>BDI!$A$4</f>
        <v>OBRA:</v>
      </c>
      <c r="PUT2" s="515">
        <f>ORCAMENTO!PUU2</f>
        <v>0</v>
      </c>
      <c r="PUU2" s="515"/>
      <c r="PUV2" s="515"/>
      <c r="PUW2" s="515"/>
      <c r="PUX2" s="199" t="str">
        <f>BDI!$A$4</f>
        <v>OBRA:</v>
      </c>
      <c r="PUY2" s="515">
        <f>ORCAMENTO!PUZ2</f>
        <v>0</v>
      </c>
      <c r="PUZ2" s="515"/>
      <c r="PVA2" s="515"/>
      <c r="PVB2" s="515"/>
      <c r="PVC2" s="199" t="str">
        <f>BDI!$A$4</f>
        <v>OBRA:</v>
      </c>
      <c r="PVD2" s="515">
        <f>ORCAMENTO!PVE2</f>
        <v>0</v>
      </c>
      <c r="PVE2" s="515"/>
      <c r="PVF2" s="515"/>
      <c r="PVG2" s="515"/>
      <c r="PVH2" s="199" t="str">
        <f>BDI!$A$4</f>
        <v>OBRA:</v>
      </c>
      <c r="PVI2" s="515">
        <f>ORCAMENTO!PVJ2</f>
        <v>0</v>
      </c>
      <c r="PVJ2" s="515"/>
      <c r="PVK2" s="515"/>
      <c r="PVL2" s="515"/>
      <c r="PVM2" s="199" t="str">
        <f>BDI!$A$4</f>
        <v>OBRA:</v>
      </c>
      <c r="PVN2" s="515">
        <f>ORCAMENTO!PVO2</f>
        <v>0</v>
      </c>
      <c r="PVO2" s="515"/>
      <c r="PVP2" s="515"/>
      <c r="PVQ2" s="515"/>
      <c r="PVR2" s="199" t="str">
        <f>BDI!$A$4</f>
        <v>OBRA:</v>
      </c>
      <c r="PVS2" s="515">
        <f>ORCAMENTO!PVT2</f>
        <v>0</v>
      </c>
      <c r="PVT2" s="515"/>
      <c r="PVU2" s="515"/>
      <c r="PVV2" s="515"/>
      <c r="PVW2" s="199" t="str">
        <f>BDI!$A$4</f>
        <v>OBRA:</v>
      </c>
      <c r="PVX2" s="515">
        <f>ORCAMENTO!PVY2</f>
        <v>0</v>
      </c>
      <c r="PVY2" s="515"/>
      <c r="PVZ2" s="515"/>
      <c r="PWA2" s="515"/>
      <c r="PWB2" s="199" t="str">
        <f>BDI!$A$4</f>
        <v>OBRA:</v>
      </c>
      <c r="PWC2" s="515">
        <f>ORCAMENTO!PWD2</f>
        <v>0</v>
      </c>
      <c r="PWD2" s="515"/>
      <c r="PWE2" s="515"/>
      <c r="PWF2" s="515"/>
      <c r="PWG2" s="199" t="str">
        <f>BDI!$A$4</f>
        <v>OBRA:</v>
      </c>
      <c r="PWH2" s="515">
        <f>ORCAMENTO!PWI2</f>
        <v>0</v>
      </c>
      <c r="PWI2" s="515"/>
      <c r="PWJ2" s="515"/>
      <c r="PWK2" s="515"/>
      <c r="PWL2" s="199" t="str">
        <f>BDI!$A$4</f>
        <v>OBRA:</v>
      </c>
      <c r="PWM2" s="515">
        <f>ORCAMENTO!PWN2</f>
        <v>0</v>
      </c>
      <c r="PWN2" s="515"/>
      <c r="PWO2" s="515"/>
      <c r="PWP2" s="515"/>
      <c r="PWQ2" s="199" t="str">
        <f>BDI!$A$4</f>
        <v>OBRA:</v>
      </c>
      <c r="PWR2" s="515">
        <f>ORCAMENTO!PWS2</f>
        <v>0</v>
      </c>
      <c r="PWS2" s="515"/>
      <c r="PWT2" s="515"/>
      <c r="PWU2" s="515"/>
      <c r="PWV2" s="199" t="str">
        <f>BDI!$A$4</f>
        <v>OBRA:</v>
      </c>
      <c r="PWW2" s="515">
        <f>ORCAMENTO!PWX2</f>
        <v>0</v>
      </c>
      <c r="PWX2" s="515"/>
      <c r="PWY2" s="515"/>
      <c r="PWZ2" s="515"/>
      <c r="PXA2" s="199" t="str">
        <f>BDI!$A$4</f>
        <v>OBRA:</v>
      </c>
      <c r="PXB2" s="515">
        <f>ORCAMENTO!PXC2</f>
        <v>0</v>
      </c>
      <c r="PXC2" s="515"/>
      <c r="PXD2" s="515"/>
      <c r="PXE2" s="515"/>
      <c r="PXF2" s="199" t="str">
        <f>BDI!$A$4</f>
        <v>OBRA:</v>
      </c>
      <c r="PXG2" s="515">
        <f>ORCAMENTO!PXH2</f>
        <v>0</v>
      </c>
      <c r="PXH2" s="515"/>
      <c r="PXI2" s="515"/>
      <c r="PXJ2" s="515"/>
      <c r="PXK2" s="199" t="str">
        <f>BDI!$A$4</f>
        <v>OBRA:</v>
      </c>
      <c r="PXL2" s="515">
        <f>ORCAMENTO!PXM2</f>
        <v>0</v>
      </c>
      <c r="PXM2" s="515"/>
      <c r="PXN2" s="515"/>
      <c r="PXO2" s="515"/>
      <c r="PXP2" s="199" t="str">
        <f>BDI!$A$4</f>
        <v>OBRA:</v>
      </c>
      <c r="PXQ2" s="515">
        <f>ORCAMENTO!PXR2</f>
        <v>0</v>
      </c>
      <c r="PXR2" s="515"/>
      <c r="PXS2" s="515"/>
      <c r="PXT2" s="515"/>
      <c r="PXU2" s="199" t="str">
        <f>BDI!$A$4</f>
        <v>OBRA:</v>
      </c>
      <c r="PXV2" s="515">
        <f>ORCAMENTO!PXW2</f>
        <v>0</v>
      </c>
      <c r="PXW2" s="515"/>
      <c r="PXX2" s="515"/>
      <c r="PXY2" s="515"/>
      <c r="PXZ2" s="199" t="str">
        <f>BDI!$A$4</f>
        <v>OBRA:</v>
      </c>
      <c r="PYA2" s="515">
        <f>ORCAMENTO!PYB2</f>
        <v>0</v>
      </c>
      <c r="PYB2" s="515"/>
      <c r="PYC2" s="515"/>
      <c r="PYD2" s="515"/>
      <c r="PYE2" s="199" t="str">
        <f>BDI!$A$4</f>
        <v>OBRA:</v>
      </c>
      <c r="PYF2" s="515">
        <f>ORCAMENTO!PYG2</f>
        <v>0</v>
      </c>
      <c r="PYG2" s="515"/>
      <c r="PYH2" s="515"/>
      <c r="PYI2" s="515"/>
      <c r="PYJ2" s="199" t="str">
        <f>BDI!$A$4</f>
        <v>OBRA:</v>
      </c>
      <c r="PYK2" s="515">
        <f>ORCAMENTO!PYL2</f>
        <v>0</v>
      </c>
      <c r="PYL2" s="515"/>
      <c r="PYM2" s="515"/>
      <c r="PYN2" s="515"/>
      <c r="PYO2" s="199" t="str">
        <f>BDI!$A$4</f>
        <v>OBRA:</v>
      </c>
      <c r="PYP2" s="515">
        <f>ORCAMENTO!PYQ2</f>
        <v>0</v>
      </c>
      <c r="PYQ2" s="515"/>
      <c r="PYR2" s="515"/>
      <c r="PYS2" s="515"/>
      <c r="PYT2" s="199" t="str">
        <f>BDI!$A$4</f>
        <v>OBRA:</v>
      </c>
      <c r="PYU2" s="515">
        <f>ORCAMENTO!PYV2</f>
        <v>0</v>
      </c>
      <c r="PYV2" s="515"/>
      <c r="PYW2" s="515"/>
      <c r="PYX2" s="515"/>
      <c r="PYY2" s="199" t="str">
        <f>BDI!$A$4</f>
        <v>OBRA:</v>
      </c>
      <c r="PYZ2" s="515">
        <f>ORCAMENTO!PZA2</f>
        <v>0</v>
      </c>
      <c r="PZA2" s="515"/>
      <c r="PZB2" s="515"/>
      <c r="PZC2" s="515"/>
      <c r="PZD2" s="199" t="str">
        <f>BDI!$A$4</f>
        <v>OBRA:</v>
      </c>
      <c r="PZE2" s="515">
        <f>ORCAMENTO!PZF2</f>
        <v>0</v>
      </c>
      <c r="PZF2" s="515"/>
      <c r="PZG2" s="515"/>
      <c r="PZH2" s="515"/>
      <c r="PZI2" s="199" t="str">
        <f>BDI!$A$4</f>
        <v>OBRA:</v>
      </c>
      <c r="PZJ2" s="515">
        <f>ORCAMENTO!PZK2</f>
        <v>0</v>
      </c>
      <c r="PZK2" s="515"/>
      <c r="PZL2" s="515"/>
      <c r="PZM2" s="515"/>
      <c r="PZN2" s="199" t="str">
        <f>BDI!$A$4</f>
        <v>OBRA:</v>
      </c>
      <c r="PZO2" s="515">
        <f>ORCAMENTO!PZP2</f>
        <v>0</v>
      </c>
      <c r="PZP2" s="515"/>
      <c r="PZQ2" s="515"/>
      <c r="PZR2" s="515"/>
      <c r="PZS2" s="199" t="str">
        <f>BDI!$A$4</f>
        <v>OBRA:</v>
      </c>
      <c r="PZT2" s="515">
        <f>ORCAMENTO!PZU2</f>
        <v>0</v>
      </c>
      <c r="PZU2" s="515"/>
      <c r="PZV2" s="515"/>
      <c r="PZW2" s="515"/>
      <c r="PZX2" s="199" t="str">
        <f>BDI!$A$4</f>
        <v>OBRA:</v>
      </c>
      <c r="PZY2" s="515">
        <f>ORCAMENTO!PZZ2</f>
        <v>0</v>
      </c>
      <c r="PZZ2" s="515"/>
      <c r="QAA2" s="515"/>
      <c r="QAB2" s="515"/>
      <c r="QAC2" s="199" t="str">
        <f>BDI!$A$4</f>
        <v>OBRA:</v>
      </c>
      <c r="QAD2" s="515">
        <f>ORCAMENTO!QAE2</f>
        <v>0</v>
      </c>
      <c r="QAE2" s="515"/>
      <c r="QAF2" s="515"/>
      <c r="QAG2" s="515"/>
      <c r="QAH2" s="199" t="str">
        <f>BDI!$A$4</f>
        <v>OBRA:</v>
      </c>
      <c r="QAI2" s="515">
        <f>ORCAMENTO!QAJ2</f>
        <v>0</v>
      </c>
      <c r="QAJ2" s="515"/>
      <c r="QAK2" s="515"/>
      <c r="QAL2" s="515"/>
      <c r="QAM2" s="199" t="str">
        <f>BDI!$A$4</f>
        <v>OBRA:</v>
      </c>
      <c r="QAN2" s="515">
        <f>ORCAMENTO!QAO2</f>
        <v>0</v>
      </c>
      <c r="QAO2" s="515"/>
      <c r="QAP2" s="515"/>
      <c r="QAQ2" s="515"/>
      <c r="QAR2" s="199" t="str">
        <f>BDI!$A$4</f>
        <v>OBRA:</v>
      </c>
      <c r="QAS2" s="515">
        <f>ORCAMENTO!QAT2</f>
        <v>0</v>
      </c>
      <c r="QAT2" s="515"/>
      <c r="QAU2" s="515"/>
      <c r="QAV2" s="515"/>
      <c r="QAW2" s="199" t="str">
        <f>BDI!$A$4</f>
        <v>OBRA:</v>
      </c>
      <c r="QAX2" s="515">
        <f>ORCAMENTO!QAY2</f>
        <v>0</v>
      </c>
      <c r="QAY2" s="515"/>
      <c r="QAZ2" s="515"/>
      <c r="QBA2" s="515"/>
      <c r="QBB2" s="199" t="str">
        <f>BDI!$A$4</f>
        <v>OBRA:</v>
      </c>
      <c r="QBC2" s="515">
        <f>ORCAMENTO!QBD2</f>
        <v>0</v>
      </c>
      <c r="QBD2" s="515"/>
      <c r="QBE2" s="515"/>
      <c r="QBF2" s="515"/>
      <c r="QBG2" s="199" t="str">
        <f>BDI!$A$4</f>
        <v>OBRA:</v>
      </c>
      <c r="QBH2" s="515">
        <f>ORCAMENTO!QBI2</f>
        <v>0</v>
      </c>
      <c r="QBI2" s="515"/>
      <c r="QBJ2" s="515"/>
      <c r="QBK2" s="515"/>
      <c r="QBL2" s="199" t="str">
        <f>BDI!$A$4</f>
        <v>OBRA:</v>
      </c>
      <c r="QBM2" s="515">
        <f>ORCAMENTO!QBN2</f>
        <v>0</v>
      </c>
      <c r="QBN2" s="515"/>
      <c r="QBO2" s="515"/>
      <c r="QBP2" s="515"/>
      <c r="QBQ2" s="199" t="str">
        <f>BDI!$A$4</f>
        <v>OBRA:</v>
      </c>
      <c r="QBR2" s="515">
        <f>ORCAMENTO!QBS2</f>
        <v>0</v>
      </c>
      <c r="QBS2" s="515"/>
      <c r="QBT2" s="515"/>
      <c r="QBU2" s="515"/>
      <c r="QBV2" s="199" t="str">
        <f>BDI!$A$4</f>
        <v>OBRA:</v>
      </c>
      <c r="QBW2" s="515">
        <f>ORCAMENTO!QBX2</f>
        <v>0</v>
      </c>
      <c r="QBX2" s="515"/>
      <c r="QBY2" s="515"/>
      <c r="QBZ2" s="515"/>
      <c r="QCA2" s="199" t="str">
        <f>BDI!$A$4</f>
        <v>OBRA:</v>
      </c>
      <c r="QCB2" s="515">
        <f>ORCAMENTO!QCC2</f>
        <v>0</v>
      </c>
      <c r="QCC2" s="515"/>
      <c r="QCD2" s="515"/>
      <c r="QCE2" s="515"/>
      <c r="QCF2" s="199" t="str">
        <f>BDI!$A$4</f>
        <v>OBRA:</v>
      </c>
      <c r="QCG2" s="515">
        <f>ORCAMENTO!QCH2</f>
        <v>0</v>
      </c>
      <c r="QCH2" s="515"/>
      <c r="QCI2" s="515"/>
      <c r="QCJ2" s="515"/>
      <c r="QCK2" s="199" t="str">
        <f>BDI!$A$4</f>
        <v>OBRA:</v>
      </c>
      <c r="QCL2" s="515">
        <f>ORCAMENTO!QCM2</f>
        <v>0</v>
      </c>
      <c r="QCM2" s="515"/>
      <c r="QCN2" s="515"/>
      <c r="QCO2" s="515"/>
      <c r="QCP2" s="199" t="str">
        <f>BDI!$A$4</f>
        <v>OBRA:</v>
      </c>
      <c r="QCQ2" s="515">
        <f>ORCAMENTO!QCR2</f>
        <v>0</v>
      </c>
      <c r="QCR2" s="515"/>
      <c r="QCS2" s="515"/>
      <c r="QCT2" s="515"/>
      <c r="QCU2" s="199" t="str">
        <f>BDI!$A$4</f>
        <v>OBRA:</v>
      </c>
      <c r="QCV2" s="515">
        <f>ORCAMENTO!QCW2</f>
        <v>0</v>
      </c>
      <c r="QCW2" s="515"/>
      <c r="QCX2" s="515"/>
      <c r="QCY2" s="515"/>
      <c r="QCZ2" s="199" t="str">
        <f>BDI!$A$4</f>
        <v>OBRA:</v>
      </c>
      <c r="QDA2" s="515">
        <f>ORCAMENTO!QDB2</f>
        <v>0</v>
      </c>
      <c r="QDB2" s="515"/>
      <c r="QDC2" s="515"/>
      <c r="QDD2" s="515"/>
      <c r="QDE2" s="199" t="str">
        <f>BDI!$A$4</f>
        <v>OBRA:</v>
      </c>
      <c r="QDF2" s="515">
        <f>ORCAMENTO!QDG2</f>
        <v>0</v>
      </c>
      <c r="QDG2" s="515"/>
      <c r="QDH2" s="515"/>
      <c r="QDI2" s="515"/>
      <c r="QDJ2" s="199" t="str">
        <f>BDI!$A$4</f>
        <v>OBRA:</v>
      </c>
      <c r="QDK2" s="515">
        <f>ORCAMENTO!QDL2</f>
        <v>0</v>
      </c>
      <c r="QDL2" s="515"/>
      <c r="QDM2" s="515"/>
      <c r="QDN2" s="515"/>
      <c r="QDO2" s="199" t="str">
        <f>BDI!$A$4</f>
        <v>OBRA:</v>
      </c>
      <c r="QDP2" s="515">
        <f>ORCAMENTO!QDQ2</f>
        <v>0</v>
      </c>
      <c r="QDQ2" s="515"/>
      <c r="QDR2" s="515"/>
      <c r="QDS2" s="515"/>
      <c r="QDT2" s="199" t="str">
        <f>BDI!$A$4</f>
        <v>OBRA:</v>
      </c>
      <c r="QDU2" s="515">
        <f>ORCAMENTO!QDV2</f>
        <v>0</v>
      </c>
      <c r="QDV2" s="515"/>
      <c r="QDW2" s="515"/>
      <c r="QDX2" s="515"/>
      <c r="QDY2" s="199" t="str">
        <f>BDI!$A$4</f>
        <v>OBRA:</v>
      </c>
      <c r="QDZ2" s="515">
        <f>ORCAMENTO!QEA2</f>
        <v>0</v>
      </c>
      <c r="QEA2" s="515"/>
      <c r="QEB2" s="515"/>
      <c r="QEC2" s="515"/>
      <c r="QED2" s="199" t="str">
        <f>BDI!$A$4</f>
        <v>OBRA:</v>
      </c>
      <c r="QEE2" s="515">
        <f>ORCAMENTO!QEF2</f>
        <v>0</v>
      </c>
      <c r="QEF2" s="515"/>
      <c r="QEG2" s="515"/>
      <c r="QEH2" s="515"/>
      <c r="QEI2" s="199" t="str">
        <f>BDI!$A$4</f>
        <v>OBRA:</v>
      </c>
      <c r="QEJ2" s="515">
        <f>ORCAMENTO!QEK2</f>
        <v>0</v>
      </c>
      <c r="QEK2" s="515"/>
      <c r="QEL2" s="515"/>
      <c r="QEM2" s="515"/>
      <c r="QEN2" s="199" t="str">
        <f>BDI!$A$4</f>
        <v>OBRA:</v>
      </c>
      <c r="QEO2" s="515">
        <f>ORCAMENTO!QEP2</f>
        <v>0</v>
      </c>
      <c r="QEP2" s="515"/>
      <c r="QEQ2" s="515"/>
      <c r="QER2" s="515"/>
      <c r="QES2" s="199" t="str">
        <f>BDI!$A$4</f>
        <v>OBRA:</v>
      </c>
      <c r="QET2" s="515">
        <f>ORCAMENTO!QEU2</f>
        <v>0</v>
      </c>
      <c r="QEU2" s="515"/>
      <c r="QEV2" s="515"/>
      <c r="QEW2" s="515"/>
      <c r="QEX2" s="199" t="str">
        <f>BDI!$A$4</f>
        <v>OBRA:</v>
      </c>
      <c r="QEY2" s="515">
        <f>ORCAMENTO!QEZ2</f>
        <v>0</v>
      </c>
      <c r="QEZ2" s="515"/>
      <c r="QFA2" s="515"/>
      <c r="QFB2" s="515"/>
      <c r="QFC2" s="199" t="str">
        <f>BDI!$A$4</f>
        <v>OBRA:</v>
      </c>
      <c r="QFD2" s="515">
        <f>ORCAMENTO!QFE2</f>
        <v>0</v>
      </c>
      <c r="QFE2" s="515"/>
      <c r="QFF2" s="515"/>
      <c r="QFG2" s="515"/>
      <c r="QFH2" s="199" t="str">
        <f>BDI!$A$4</f>
        <v>OBRA:</v>
      </c>
      <c r="QFI2" s="515">
        <f>ORCAMENTO!QFJ2</f>
        <v>0</v>
      </c>
      <c r="QFJ2" s="515"/>
      <c r="QFK2" s="515"/>
      <c r="QFL2" s="515"/>
      <c r="QFM2" s="199" t="str">
        <f>BDI!$A$4</f>
        <v>OBRA:</v>
      </c>
      <c r="QFN2" s="515">
        <f>ORCAMENTO!QFO2</f>
        <v>0</v>
      </c>
      <c r="QFO2" s="515"/>
      <c r="QFP2" s="515"/>
      <c r="QFQ2" s="515"/>
      <c r="QFR2" s="199" t="str">
        <f>BDI!$A$4</f>
        <v>OBRA:</v>
      </c>
      <c r="QFS2" s="515">
        <f>ORCAMENTO!QFT2</f>
        <v>0</v>
      </c>
      <c r="QFT2" s="515"/>
      <c r="QFU2" s="515"/>
      <c r="QFV2" s="515"/>
      <c r="QFW2" s="199" t="str">
        <f>BDI!$A$4</f>
        <v>OBRA:</v>
      </c>
      <c r="QFX2" s="515">
        <f>ORCAMENTO!QFY2</f>
        <v>0</v>
      </c>
      <c r="QFY2" s="515"/>
      <c r="QFZ2" s="515"/>
      <c r="QGA2" s="515"/>
      <c r="QGB2" s="199" t="str">
        <f>BDI!$A$4</f>
        <v>OBRA:</v>
      </c>
      <c r="QGC2" s="515">
        <f>ORCAMENTO!QGD2</f>
        <v>0</v>
      </c>
      <c r="QGD2" s="515"/>
      <c r="QGE2" s="515"/>
      <c r="QGF2" s="515"/>
      <c r="QGG2" s="199" t="str">
        <f>BDI!$A$4</f>
        <v>OBRA:</v>
      </c>
      <c r="QGH2" s="515">
        <f>ORCAMENTO!QGI2</f>
        <v>0</v>
      </c>
      <c r="QGI2" s="515"/>
      <c r="QGJ2" s="515"/>
      <c r="QGK2" s="515"/>
      <c r="QGL2" s="199" t="str">
        <f>BDI!$A$4</f>
        <v>OBRA:</v>
      </c>
      <c r="QGM2" s="515">
        <f>ORCAMENTO!QGN2</f>
        <v>0</v>
      </c>
      <c r="QGN2" s="515"/>
      <c r="QGO2" s="515"/>
      <c r="QGP2" s="515"/>
      <c r="QGQ2" s="199" t="str">
        <f>BDI!$A$4</f>
        <v>OBRA:</v>
      </c>
      <c r="QGR2" s="515">
        <f>ORCAMENTO!QGS2</f>
        <v>0</v>
      </c>
      <c r="QGS2" s="515"/>
      <c r="QGT2" s="515"/>
      <c r="QGU2" s="515"/>
      <c r="QGV2" s="199" t="str">
        <f>BDI!$A$4</f>
        <v>OBRA:</v>
      </c>
      <c r="QGW2" s="515">
        <f>ORCAMENTO!QGX2</f>
        <v>0</v>
      </c>
      <c r="QGX2" s="515"/>
      <c r="QGY2" s="515"/>
      <c r="QGZ2" s="515"/>
      <c r="QHA2" s="199" t="str">
        <f>BDI!$A$4</f>
        <v>OBRA:</v>
      </c>
      <c r="QHB2" s="515">
        <f>ORCAMENTO!QHC2</f>
        <v>0</v>
      </c>
      <c r="QHC2" s="515"/>
      <c r="QHD2" s="515"/>
      <c r="QHE2" s="515"/>
      <c r="QHF2" s="199" t="str">
        <f>BDI!$A$4</f>
        <v>OBRA:</v>
      </c>
      <c r="QHG2" s="515">
        <f>ORCAMENTO!QHH2</f>
        <v>0</v>
      </c>
      <c r="QHH2" s="515"/>
      <c r="QHI2" s="515"/>
      <c r="QHJ2" s="515"/>
      <c r="QHK2" s="199" t="str">
        <f>BDI!$A$4</f>
        <v>OBRA:</v>
      </c>
      <c r="QHL2" s="515">
        <f>ORCAMENTO!QHM2</f>
        <v>0</v>
      </c>
      <c r="QHM2" s="515"/>
      <c r="QHN2" s="515"/>
      <c r="QHO2" s="515"/>
      <c r="QHP2" s="199" t="str">
        <f>BDI!$A$4</f>
        <v>OBRA:</v>
      </c>
      <c r="QHQ2" s="515">
        <f>ORCAMENTO!QHR2</f>
        <v>0</v>
      </c>
      <c r="QHR2" s="515"/>
      <c r="QHS2" s="515"/>
      <c r="QHT2" s="515"/>
      <c r="QHU2" s="199" t="str">
        <f>BDI!$A$4</f>
        <v>OBRA:</v>
      </c>
      <c r="QHV2" s="515">
        <f>ORCAMENTO!QHW2</f>
        <v>0</v>
      </c>
      <c r="QHW2" s="515"/>
      <c r="QHX2" s="515"/>
      <c r="QHY2" s="515"/>
      <c r="QHZ2" s="199" t="str">
        <f>BDI!$A$4</f>
        <v>OBRA:</v>
      </c>
      <c r="QIA2" s="515">
        <f>ORCAMENTO!QIB2</f>
        <v>0</v>
      </c>
      <c r="QIB2" s="515"/>
      <c r="QIC2" s="515"/>
      <c r="QID2" s="515"/>
      <c r="QIE2" s="199" t="str">
        <f>BDI!$A$4</f>
        <v>OBRA:</v>
      </c>
      <c r="QIF2" s="515">
        <f>ORCAMENTO!QIG2</f>
        <v>0</v>
      </c>
      <c r="QIG2" s="515"/>
      <c r="QIH2" s="515"/>
      <c r="QII2" s="515"/>
      <c r="QIJ2" s="199" t="str">
        <f>BDI!$A$4</f>
        <v>OBRA:</v>
      </c>
      <c r="QIK2" s="515">
        <f>ORCAMENTO!QIL2</f>
        <v>0</v>
      </c>
      <c r="QIL2" s="515"/>
      <c r="QIM2" s="515"/>
      <c r="QIN2" s="515"/>
      <c r="QIO2" s="199" t="str">
        <f>BDI!$A$4</f>
        <v>OBRA:</v>
      </c>
      <c r="QIP2" s="515">
        <f>ORCAMENTO!QIQ2</f>
        <v>0</v>
      </c>
      <c r="QIQ2" s="515"/>
      <c r="QIR2" s="515"/>
      <c r="QIS2" s="515"/>
      <c r="QIT2" s="199" t="str">
        <f>BDI!$A$4</f>
        <v>OBRA:</v>
      </c>
      <c r="QIU2" s="515">
        <f>ORCAMENTO!QIV2</f>
        <v>0</v>
      </c>
      <c r="QIV2" s="515"/>
      <c r="QIW2" s="515"/>
      <c r="QIX2" s="515"/>
      <c r="QIY2" s="199" t="str">
        <f>BDI!$A$4</f>
        <v>OBRA:</v>
      </c>
      <c r="QIZ2" s="515">
        <f>ORCAMENTO!QJA2</f>
        <v>0</v>
      </c>
      <c r="QJA2" s="515"/>
      <c r="QJB2" s="515"/>
      <c r="QJC2" s="515"/>
      <c r="QJD2" s="199" t="str">
        <f>BDI!$A$4</f>
        <v>OBRA:</v>
      </c>
      <c r="QJE2" s="515">
        <f>ORCAMENTO!QJF2</f>
        <v>0</v>
      </c>
      <c r="QJF2" s="515"/>
      <c r="QJG2" s="515"/>
      <c r="QJH2" s="515"/>
      <c r="QJI2" s="199" t="str">
        <f>BDI!$A$4</f>
        <v>OBRA:</v>
      </c>
      <c r="QJJ2" s="515">
        <f>ORCAMENTO!QJK2</f>
        <v>0</v>
      </c>
      <c r="QJK2" s="515"/>
      <c r="QJL2" s="515"/>
      <c r="QJM2" s="515"/>
      <c r="QJN2" s="199" t="str">
        <f>BDI!$A$4</f>
        <v>OBRA:</v>
      </c>
      <c r="QJO2" s="515">
        <f>ORCAMENTO!QJP2</f>
        <v>0</v>
      </c>
      <c r="QJP2" s="515"/>
      <c r="QJQ2" s="515"/>
      <c r="QJR2" s="515"/>
      <c r="QJS2" s="199" t="str">
        <f>BDI!$A$4</f>
        <v>OBRA:</v>
      </c>
      <c r="QJT2" s="515">
        <f>ORCAMENTO!QJU2</f>
        <v>0</v>
      </c>
      <c r="QJU2" s="515"/>
      <c r="QJV2" s="515"/>
      <c r="QJW2" s="515"/>
      <c r="QJX2" s="199" t="str">
        <f>BDI!$A$4</f>
        <v>OBRA:</v>
      </c>
      <c r="QJY2" s="515">
        <f>ORCAMENTO!QJZ2</f>
        <v>0</v>
      </c>
      <c r="QJZ2" s="515"/>
      <c r="QKA2" s="515"/>
      <c r="QKB2" s="515"/>
      <c r="QKC2" s="199" t="str">
        <f>BDI!$A$4</f>
        <v>OBRA:</v>
      </c>
      <c r="QKD2" s="515">
        <f>ORCAMENTO!QKE2</f>
        <v>0</v>
      </c>
      <c r="QKE2" s="515"/>
      <c r="QKF2" s="515"/>
      <c r="QKG2" s="515"/>
      <c r="QKH2" s="199" t="str">
        <f>BDI!$A$4</f>
        <v>OBRA:</v>
      </c>
      <c r="QKI2" s="515">
        <f>ORCAMENTO!QKJ2</f>
        <v>0</v>
      </c>
      <c r="QKJ2" s="515"/>
      <c r="QKK2" s="515"/>
      <c r="QKL2" s="515"/>
      <c r="QKM2" s="199" t="str">
        <f>BDI!$A$4</f>
        <v>OBRA:</v>
      </c>
      <c r="QKN2" s="515">
        <f>ORCAMENTO!QKO2</f>
        <v>0</v>
      </c>
      <c r="QKO2" s="515"/>
      <c r="QKP2" s="515"/>
      <c r="QKQ2" s="515"/>
      <c r="QKR2" s="199" t="str">
        <f>BDI!$A$4</f>
        <v>OBRA:</v>
      </c>
      <c r="QKS2" s="515">
        <f>ORCAMENTO!QKT2</f>
        <v>0</v>
      </c>
      <c r="QKT2" s="515"/>
      <c r="QKU2" s="515"/>
      <c r="QKV2" s="515"/>
      <c r="QKW2" s="199" t="str">
        <f>BDI!$A$4</f>
        <v>OBRA:</v>
      </c>
      <c r="QKX2" s="515">
        <f>ORCAMENTO!QKY2</f>
        <v>0</v>
      </c>
      <c r="QKY2" s="515"/>
      <c r="QKZ2" s="515"/>
      <c r="QLA2" s="515"/>
      <c r="QLB2" s="199" t="str">
        <f>BDI!$A$4</f>
        <v>OBRA:</v>
      </c>
      <c r="QLC2" s="515">
        <f>ORCAMENTO!QLD2</f>
        <v>0</v>
      </c>
      <c r="QLD2" s="515"/>
      <c r="QLE2" s="515"/>
      <c r="QLF2" s="515"/>
      <c r="QLG2" s="199" t="str">
        <f>BDI!$A$4</f>
        <v>OBRA:</v>
      </c>
      <c r="QLH2" s="515">
        <f>ORCAMENTO!QLI2</f>
        <v>0</v>
      </c>
      <c r="QLI2" s="515"/>
      <c r="QLJ2" s="515"/>
      <c r="QLK2" s="515"/>
      <c r="QLL2" s="199" t="str">
        <f>BDI!$A$4</f>
        <v>OBRA:</v>
      </c>
      <c r="QLM2" s="515">
        <f>ORCAMENTO!QLN2</f>
        <v>0</v>
      </c>
      <c r="QLN2" s="515"/>
      <c r="QLO2" s="515"/>
      <c r="QLP2" s="515"/>
      <c r="QLQ2" s="199" t="str">
        <f>BDI!$A$4</f>
        <v>OBRA:</v>
      </c>
      <c r="QLR2" s="515">
        <f>ORCAMENTO!QLS2</f>
        <v>0</v>
      </c>
      <c r="QLS2" s="515"/>
      <c r="QLT2" s="515"/>
      <c r="QLU2" s="515"/>
      <c r="QLV2" s="199" t="str">
        <f>BDI!$A$4</f>
        <v>OBRA:</v>
      </c>
      <c r="QLW2" s="515">
        <f>ORCAMENTO!QLX2</f>
        <v>0</v>
      </c>
      <c r="QLX2" s="515"/>
      <c r="QLY2" s="515"/>
      <c r="QLZ2" s="515"/>
      <c r="QMA2" s="199" t="str">
        <f>BDI!$A$4</f>
        <v>OBRA:</v>
      </c>
      <c r="QMB2" s="515">
        <f>ORCAMENTO!QMC2</f>
        <v>0</v>
      </c>
      <c r="QMC2" s="515"/>
      <c r="QMD2" s="515"/>
      <c r="QME2" s="515"/>
      <c r="QMF2" s="199" t="str">
        <f>BDI!$A$4</f>
        <v>OBRA:</v>
      </c>
      <c r="QMG2" s="515">
        <f>ORCAMENTO!QMH2</f>
        <v>0</v>
      </c>
      <c r="QMH2" s="515"/>
      <c r="QMI2" s="515"/>
      <c r="QMJ2" s="515"/>
      <c r="QMK2" s="199" t="str">
        <f>BDI!$A$4</f>
        <v>OBRA:</v>
      </c>
      <c r="QML2" s="515">
        <f>ORCAMENTO!QMM2</f>
        <v>0</v>
      </c>
      <c r="QMM2" s="515"/>
      <c r="QMN2" s="515"/>
      <c r="QMO2" s="515"/>
      <c r="QMP2" s="199" t="str">
        <f>BDI!$A$4</f>
        <v>OBRA:</v>
      </c>
      <c r="QMQ2" s="515">
        <f>ORCAMENTO!QMR2</f>
        <v>0</v>
      </c>
      <c r="QMR2" s="515"/>
      <c r="QMS2" s="515"/>
      <c r="QMT2" s="515"/>
      <c r="QMU2" s="199" t="str">
        <f>BDI!$A$4</f>
        <v>OBRA:</v>
      </c>
      <c r="QMV2" s="515">
        <f>ORCAMENTO!QMW2</f>
        <v>0</v>
      </c>
      <c r="QMW2" s="515"/>
      <c r="QMX2" s="515"/>
      <c r="QMY2" s="515"/>
      <c r="QMZ2" s="199" t="str">
        <f>BDI!$A$4</f>
        <v>OBRA:</v>
      </c>
      <c r="QNA2" s="515">
        <f>ORCAMENTO!QNB2</f>
        <v>0</v>
      </c>
      <c r="QNB2" s="515"/>
      <c r="QNC2" s="515"/>
      <c r="QND2" s="515"/>
      <c r="QNE2" s="199" t="str">
        <f>BDI!$A$4</f>
        <v>OBRA:</v>
      </c>
      <c r="QNF2" s="515">
        <f>ORCAMENTO!QNG2</f>
        <v>0</v>
      </c>
      <c r="QNG2" s="515"/>
      <c r="QNH2" s="515"/>
      <c r="QNI2" s="515"/>
      <c r="QNJ2" s="199" t="str">
        <f>BDI!$A$4</f>
        <v>OBRA:</v>
      </c>
      <c r="QNK2" s="515">
        <f>ORCAMENTO!QNL2</f>
        <v>0</v>
      </c>
      <c r="QNL2" s="515"/>
      <c r="QNM2" s="515"/>
      <c r="QNN2" s="515"/>
      <c r="QNO2" s="199" t="str">
        <f>BDI!$A$4</f>
        <v>OBRA:</v>
      </c>
      <c r="QNP2" s="515">
        <f>ORCAMENTO!QNQ2</f>
        <v>0</v>
      </c>
      <c r="QNQ2" s="515"/>
      <c r="QNR2" s="515"/>
      <c r="QNS2" s="515"/>
      <c r="QNT2" s="199" t="str">
        <f>BDI!$A$4</f>
        <v>OBRA:</v>
      </c>
      <c r="QNU2" s="515">
        <f>ORCAMENTO!QNV2</f>
        <v>0</v>
      </c>
      <c r="QNV2" s="515"/>
      <c r="QNW2" s="515"/>
      <c r="QNX2" s="515"/>
      <c r="QNY2" s="199" t="str">
        <f>BDI!$A$4</f>
        <v>OBRA:</v>
      </c>
      <c r="QNZ2" s="515">
        <f>ORCAMENTO!QOA2</f>
        <v>0</v>
      </c>
      <c r="QOA2" s="515"/>
      <c r="QOB2" s="515"/>
      <c r="QOC2" s="515"/>
      <c r="QOD2" s="199" t="str">
        <f>BDI!$A$4</f>
        <v>OBRA:</v>
      </c>
      <c r="QOE2" s="515">
        <f>ORCAMENTO!QOF2</f>
        <v>0</v>
      </c>
      <c r="QOF2" s="515"/>
      <c r="QOG2" s="515"/>
      <c r="QOH2" s="515"/>
      <c r="QOI2" s="199" t="str">
        <f>BDI!$A$4</f>
        <v>OBRA:</v>
      </c>
      <c r="QOJ2" s="515">
        <f>ORCAMENTO!QOK2</f>
        <v>0</v>
      </c>
      <c r="QOK2" s="515"/>
      <c r="QOL2" s="515"/>
      <c r="QOM2" s="515"/>
      <c r="QON2" s="199" t="str">
        <f>BDI!$A$4</f>
        <v>OBRA:</v>
      </c>
      <c r="QOO2" s="515">
        <f>ORCAMENTO!QOP2</f>
        <v>0</v>
      </c>
      <c r="QOP2" s="515"/>
      <c r="QOQ2" s="515"/>
      <c r="QOR2" s="515"/>
      <c r="QOS2" s="199" t="str">
        <f>BDI!$A$4</f>
        <v>OBRA:</v>
      </c>
      <c r="QOT2" s="515">
        <f>ORCAMENTO!QOU2</f>
        <v>0</v>
      </c>
      <c r="QOU2" s="515"/>
      <c r="QOV2" s="515"/>
      <c r="QOW2" s="515"/>
      <c r="QOX2" s="199" t="str">
        <f>BDI!$A$4</f>
        <v>OBRA:</v>
      </c>
      <c r="QOY2" s="515">
        <f>ORCAMENTO!QOZ2</f>
        <v>0</v>
      </c>
      <c r="QOZ2" s="515"/>
      <c r="QPA2" s="515"/>
      <c r="QPB2" s="515"/>
      <c r="QPC2" s="199" t="str">
        <f>BDI!$A$4</f>
        <v>OBRA:</v>
      </c>
      <c r="QPD2" s="515">
        <f>ORCAMENTO!QPE2</f>
        <v>0</v>
      </c>
      <c r="QPE2" s="515"/>
      <c r="QPF2" s="515"/>
      <c r="QPG2" s="515"/>
      <c r="QPH2" s="199" t="str">
        <f>BDI!$A$4</f>
        <v>OBRA:</v>
      </c>
      <c r="QPI2" s="515">
        <f>ORCAMENTO!QPJ2</f>
        <v>0</v>
      </c>
      <c r="QPJ2" s="515"/>
      <c r="QPK2" s="515"/>
      <c r="QPL2" s="515"/>
      <c r="QPM2" s="199" t="str">
        <f>BDI!$A$4</f>
        <v>OBRA:</v>
      </c>
      <c r="QPN2" s="515">
        <f>ORCAMENTO!QPO2</f>
        <v>0</v>
      </c>
      <c r="QPO2" s="515"/>
      <c r="QPP2" s="515"/>
      <c r="QPQ2" s="515"/>
      <c r="QPR2" s="199" t="str">
        <f>BDI!$A$4</f>
        <v>OBRA:</v>
      </c>
      <c r="QPS2" s="515">
        <f>ORCAMENTO!QPT2</f>
        <v>0</v>
      </c>
      <c r="QPT2" s="515"/>
      <c r="QPU2" s="515"/>
      <c r="QPV2" s="515"/>
      <c r="QPW2" s="199" t="str">
        <f>BDI!$A$4</f>
        <v>OBRA:</v>
      </c>
      <c r="QPX2" s="515">
        <f>ORCAMENTO!QPY2</f>
        <v>0</v>
      </c>
      <c r="QPY2" s="515"/>
      <c r="QPZ2" s="515"/>
      <c r="QQA2" s="515"/>
      <c r="QQB2" s="199" t="str">
        <f>BDI!$A$4</f>
        <v>OBRA:</v>
      </c>
      <c r="QQC2" s="515">
        <f>ORCAMENTO!QQD2</f>
        <v>0</v>
      </c>
      <c r="QQD2" s="515"/>
      <c r="QQE2" s="515"/>
      <c r="QQF2" s="515"/>
      <c r="QQG2" s="199" t="str">
        <f>BDI!$A$4</f>
        <v>OBRA:</v>
      </c>
      <c r="QQH2" s="515">
        <f>ORCAMENTO!QQI2</f>
        <v>0</v>
      </c>
      <c r="QQI2" s="515"/>
      <c r="QQJ2" s="515"/>
      <c r="QQK2" s="515"/>
      <c r="QQL2" s="199" t="str">
        <f>BDI!$A$4</f>
        <v>OBRA:</v>
      </c>
      <c r="QQM2" s="515">
        <f>ORCAMENTO!QQN2</f>
        <v>0</v>
      </c>
      <c r="QQN2" s="515"/>
      <c r="QQO2" s="515"/>
      <c r="QQP2" s="515"/>
      <c r="QQQ2" s="199" t="str">
        <f>BDI!$A$4</f>
        <v>OBRA:</v>
      </c>
      <c r="QQR2" s="515">
        <f>ORCAMENTO!QQS2</f>
        <v>0</v>
      </c>
      <c r="QQS2" s="515"/>
      <c r="QQT2" s="515"/>
      <c r="QQU2" s="515"/>
      <c r="QQV2" s="199" t="str">
        <f>BDI!$A$4</f>
        <v>OBRA:</v>
      </c>
      <c r="QQW2" s="515">
        <f>ORCAMENTO!QQX2</f>
        <v>0</v>
      </c>
      <c r="QQX2" s="515"/>
      <c r="QQY2" s="515"/>
      <c r="QQZ2" s="515"/>
      <c r="QRA2" s="199" t="str">
        <f>BDI!$A$4</f>
        <v>OBRA:</v>
      </c>
      <c r="QRB2" s="515">
        <f>ORCAMENTO!QRC2</f>
        <v>0</v>
      </c>
      <c r="QRC2" s="515"/>
      <c r="QRD2" s="515"/>
      <c r="QRE2" s="515"/>
      <c r="QRF2" s="199" t="str">
        <f>BDI!$A$4</f>
        <v>OBRA:</v>
      </c>
      <c r="QRG2" s="515">
        <f>ORCAMENTO!QRH2</f>
        <v>0</v>
      </c>
      <c r="QRH2" s="515"/>
      <c r="QRI2" s="515"/>
      <c r="QRJ2" s="515"/>
      <c r="QRK2" s="199" t="str">
        <f>BDI!$A$4</f>
        <v>OBRA:</v>
      </c>
      <c r="QRL2" s="515">
        <f>ORCAMENTO!QRM2</f>
        <v>0</v>
      </c>
      <c r="QRM2" s="515"/>
      <c r="QRN2" s="515"/>
      <c r="QRO2" s="515"/>
      <c r="QRP2" s="199" t="str">
        <f>BDI!$A$4</f>
        <v>OBRA:</v>
      </c>
      <c r="QRQ2" s="515">
        <f>ORCAMENTO!QRR2</f>
        <v>0</v>
      </c>
      <c r="QRR2" s="515"/>
      <c r="QRS2" s="515"/>
      <c r="QRT2" s="515"/>
      <c r="QRU2" s="199" t="str">
        <f>BDI!$A$4</f>
        <v>OBRA:</v>
      </c>
      <c r="QRV2" s="515">
        <f>ORCAMENTO!QRW2</f>
        <v>0</v>
      </c>
      <c r="QRW2" s="515"/>
      <c r="QRX2" s="515"/>
      <c r="QRY2" s="515"/>
      <c r="QRZ2" s="199" t="str">
        <f>BDI!$A$4</f>
        <v>OBRA:</v>
      </c>
      <c r="QSA2" s="515">
        <f>ORCAMENTO!QSB2</f>
        <v>0</v>
      </c>
      <c r="QSB2" s="515"/>
      <c r="QSC2" s="515"/>
      <c r="QSD2" s="515"/>
      <c r="QSE2" s="199" t="str">
        <f>BDI!$A$4</f>
        <v>OBRA:</v>
      </c>
      <c r="QSF2" s="515">
        <f>ORCAMENTO!QSG2</f>
        <v>0</v>
      </c>
      <c r="QSG2" s="515"/>
      <c r="QSH2" s="515"/>
      <c r="QSI2" s="515"/>
      <c r="QSJ2" s="199" t="str">
        <f>BDI!$A$4</f>
        <v>OBRA:</v>
      </c>
      <c r="QSK2" s="515">
        <f>ORCAMENTO!QSL2</f>
        <v>0</v>
      </c>
      <c r="QSL2" s="515"/>
      <c r="QSM2" s="515"/>
      <c r="QSN2" s="515"/>
      <c r="QSO2" s="199" t="str">
        <f>BDI!$A$4</f>
        <v>OBRA:</v>
      </c>
      <c r="QSP2" s="515">
        <f>ORCAMENTO!QSQ2</f>
        <v>0</v>
      </c>
      <c r="QSQ2" s="515"/>
      <c r="QSR2" s="515"/>
      <c r="QSS2" s="515"/>
      <c r="QST2" s="199" t="str">
        <f>BDI!$A$4</f>
        <v>OBRA:</v>
      </c>
      <c r="QSU2" s="515">
        <f>ORCAMENTO!QSV2</f>
        <v>0</v>
      </c>
      <c r="QSV2" s="515"/>
      <c r="QSW2" s="515"/>
      <c r="QSX2" s="515"/>
      <c r="QSY2" s="199" t="str">
        <f>BDI!$A$4</f>
        <v>OBRA:</v>
      </c>
      <c r="QSZ2" s="515">
        <f>ORCAMENTO!QTA2</f>
        <v>0</v>
      </c>
      <c r="QTA2" s="515"/>
      <c r="QTB2" s="515"/>
      <c r="QTC2" s="515"/>
      <c r="QTD2" s="199" t="str">
        <f>BDI!$A$4</f>
        <v>OBRA:</v>
      </c>
      <c r="QTE2" s="515">
        <f>ORCAMENTO!QTF2</f>
        <v>0</v>
      </c>
      <c r="QTF2" s="515"/>
      <c r="QTG2" s="515"/>
      <c r="QTH2" s="515"/>
      <c r="QTI2" s="199" t="str">
        <f>BDI!$A$4</f>
        <v>OBRA:</v>
      </c>
      <c r="QTJ2" s="515">
        <f>ORCAMENTO!QTK2</f>
        <v>0</v>
      </c>
      <c r="QTK2" s="515"/>
      <c r="QTL2" s="515"/>
      <c r="QTM2" s="515"/>
      <c r="QTN2" s="199" t="str">
        <f>BDI!$A$4</f>
        <v>OBRA:</v>
      </c>
      <c r="QTO2" s="515">
        <f>ORCAMENTO!QTP2</f>
        <v>0</v>
      </c>
      <c r="QTP2" s="515"/>
      <c r="QTQ2" s="515"/>
      <c r="QTR2" s="515"/>
      <c r="QTS2" s="199" t="str">
        <f>BDI!$A$4</f>
        <v>OBRA:</v>
      </c>
      <c r="QTT2" s="515">
        <f>ORCAMENTO!QTU2</f>
        <v>0</v>
      </c>
      <c r="QTU2" s="515"/>
      <c r="QTV2" s="515"/>
      <c r="QTW2" s="515"/>
      <c r="QTX2" s="199" t="str">
        <f>BDI!$A$4</f>
        <v>OBRA:</v>
      </c>
      <c r="QTY2" s="515">
        <f>ORCAMENTO!QTZ2</f>
        <v>0</v>
      </c>
      <c r="QTZ2" s="515"/>
      <c r="QUA2" s="515"/>
      <c r="QUB2" s="515"/>
      <c r="QUC2" s="199" t="str">
        <f>BDI!$A$4</f>
        <v>OBRA:</v>
      </c>
      <c r="QUD2" s="515">
        <f>ORCAMENTO!QUE2</f>
        <v>0</v>
      </c>
      <c r="QUE2" s="515"/>
      <c r="QUF2" s="515"/>
      <c r="QUG2" s="515"/>
      <c r="QUH2" s="199" t="str">
        <f>BDI!$A$4</f>
        <v>OBRA:</v>
      </c>
      <c r="QUI2" s="515">
        <f>ORCAMENTO!QUJ2</f>
        <v>0</v>
      </c>
      <c r="QUJ2" s="515"/>
      <c r="QUK2" s="515"/>
      <c r="QUL2" s="515"/>
      <c r="QUM2" s="199" t="str">
        <f>BDI!$A$4</f>
        <v>OBRA:</v>
      </c>
      <c r="QUN2" s="515">
        <f>ORCAMENTO!QUO2</f>
        <v>0</v>
      </c>
      <c r="QUO2" s="515"/>
      <c r="QUP2" s="515"/>
      <c r="QUQ2" s="515"/>
      <c r="QUR2" s="199" t="str">
        <f>BDI!$A$4</f>
        <v>OBRA:</v>
      </c>
      <c r="QUS2" s="515">
        <f>ORCAMENTO!QUT2</f>
        <v>0</v>
      </c>
      <c r="QUT2" s="515"/>
      <c r="QUU2" s="515"/>
      <c r="QUV2" s="515"/>
      <c r="QUW2" s="199" t="str">
        <f>BDI!$A$4</f>
        <v>OBRA:</v>
      </c>
      <c r="QUX2" s="515">
        <f>ORCAMENTO!QUY2</f>
        <v>0</v>
      </c>
      <c r="QUY2" s="515"/>
      <c r="QUZ2" s="515"/>
      <c r="QVA2" s="515"/>
      <c r="QVB2" s="199" t="str">
        <f>BDI!$A$4</f>
        <v>OBRA:</v>
      </c>
      <c r="QVC2" s="515">
        <f>ORCAMENTO!QVD2</f>
        <v>0</v>
      </c>
      <c r="QVD2" s="515"/>
      <c r="QVE2" s="515"/>
      <c r="QVF2" s="515"/>
      <c r="QVG2" s="199" t="str">
        <f>BDI!$A$4</f>
        <v>OBRA:</v>
      </c>
      <c r="QVH2" s="515">
        <f>ORCAMENTO!QVI2</f>
        <v>0</v>
      </c>
      <c r="QVI2" s="515"/>
      <c r="QVJ2" s="515"/>
      <c r="QVK2" s="515"/>
      <c r="QVL2" s="199" t="str">
        <f>BDI!$A$4</f>
        <v>OBRA:</v>
      </c>
      <c r="QVM2" s="515">
        <f>ORCAMENTO!QVN2</f>
        <v>0</v>
      </c>
      <c r="QVN2" s="515"/>
      <c r="QVO2" s="515"/>
      <c r="QVP2" s="515"/>
      <c r="QVQ2" s="199" t="str">
        <f>BDI!$A$4</f>
        <v>OBRA:</v>
      </c>
      <c r="QVR2" s="515">
        <f>ORCAMENTO!QVS2</f>
        <v>0</v>
      </c>
      <c r="QVS2" s="515"/>
      <c r="QVT2" s="515"/>
      <c r="QVU2" s="515"/>
      <c r="QVV2" s="199" t="str">
        <f>BDI!$A$4</f>
        <v>OBRA:</v>
      </c>
      <c r="QVW2" s="515">
        <f>ORCAMENTO!QVX2</f>
        <v>0</v>
      </c>
      <c r="QVX2" s="515"/>
      <c r="QVY2" s="515"/>
      <c r="QVZ2" s="515"/>
      <c r="QWA2" s="199" t="str">
        <f>BDI!$A$4</f>
        <v>OBRA:</v>
      </c>
      <c r="QWB2" s="515">
        <f>ORCAMENTO!QWC2</f>
        <v>0</v>
      </c>
      <c r="QWC2" s="515"/>
      <c r="QWD2" s="515"/>
      <c r="QWE2" s="515"/>
      <c r="QWF2" s="199" t="str">
        <f>BDI!$A$4</f>
        <v>OBRA:</v>
      </c>
      <c r="QWG2" s="515">
        <f>ORCAMENTO!QWH2</f>
        <v>0</v>
      </c>
      <c r="QWH2" s="515"/>
      <c r="QWI2" s="515"/>
      <c r="QWJ2" s="515"/>
      <c r="QWK2" s="199" t="str">
        <f>BDI!$A$4</f>
        <v>OBRA:</v>
      </c>
      <c r="QWL2" s="515">
        <f>ORCAMENTO!QWM2</f>
        <v>0</v>
      </c>
      <c r="QWM2" s="515"/>
      <c r="QWN2" s="515"/>
      <c r="QWO2" s="515"/>
      <c r="QWP2" s="199" t="str">
        <f>BDI!$A$4</f>
        <v>OBRA:</v>
      </c>
      <c r="QWQ2" s="515">
        <f>ORCAMENTO!QWR2</f>
        <v>0</v>
      </c>
      <c r="QWR2" s="515"/>
      <c r="QWS2" s="515"/>
      <c r="QWT2" s="515"/>
      <c r="QWU2" s="199" t="str">
        <f>BDI!$A$4</f>
        <v>OBRA:</v>
      </c>
      <c r="QWV2" s="515">
        <f>ORCAMENTO!QWW2</f>
        <v>0</v>
      </c>
      <c r="QWW2" s="515"/>
      <c r="QWX2" s="515"/>
      <c r="QWY2" s="515"/>
      <c r="QWZ2" s="199" t="str">
        <f>BDI!$A$4</f>
        <v>OBRA:</v>
      </c>
      <c r="QXA2" s="515">
        <f>ORCAMENTO!QXB2</f>
        <v>0</v>
      </c>
      <c r="QXB2" s="515"/>
      <c r="QXC2" s="515"/>
      <c r="QXD2" s="515"/>
      <c r="QXE2" s="199" t="str">
        <f>BDI!$A$4</f>
        <v>OBRA:</v>
      </c>
      <c r="QXF2" s="515">
        <f>ORCAMENTO!QXG2</f>
        <v>0</v>
      </c>
      <c r="QXG2" s="515"/>
      <c r="QXH2" s="515"/>
      <c r="QXI2" s="515"/>
      <c r="QXJ2" s="199" t="str">
        <f>BDI!$A$4</f>
        <v>OBRA:</v>
      </c>
      <c r="QXK2" s="515">
        <f>ORCAMENTO!QXL2</f>
        <v>0</v>
      </c>
      <c r="QXL2" s="515"/>
      <c r="QXM2" s="515"/>
      <c r="QXN2" s="515"/>
      <c r="QXO2" s="199" t="str">
        <f>BDI!$A$4</f>
        <v>OBRA:</v>
      </c>
      <c r="QXP2" s="515">
        <f>ORCAMENTO!QXQ2</f>
        <v>0</v>
      </c>
      <c r="QXQ2" s="515"/>
      <c r="QXR2" s="515"/>
      <c r="QXS2" s="515"/>
      <c r="QXT2" s="199" t="str">
        <f>BDI!$A$4</f>
        <v>OBRA:</v>
      </c>
      <c r="QXU2" s="515">
        <f>ORCAMENTO!QXV2</f>
        <v>0</v>
      </c>
      <c r="QXV2" s="515"/>
      <c r="QXW2" s="515"/>
      <c r="QXX2" s="515"/>
      <c r="QXY2" s="199" t="str">
        <f>BDI!$A$4</f>
        <v>OBRA:</v>
      </c>
      <c r="QXZ2" s="515">
        <f>ORCAMENTO!QYA2</f>
        <v>0</v>
      </c>
      <c r="QYA2" s="515"/>
      <c r="QYB2" s="515"/>
      <c r="QYC2" s="515"/>
      <c r="QYD2" s="199" t="str">
        <f>BDI!$A$4</f>
        <v>OBRA:</v>
      </c>
      <c r="QYE2" s="515">
        <f>ORCAMENTO!QYF2</f>
        <v>0</v>
      </c>
      <c r="QYF2" s="515"/>
      <c r="QYG2" s="515"/>
      <c r="QYH2" s="515"/>
      <c r="QYI2" s="199" t="str">
        <f>BDI!$A$4</f>
        <v>OBRA:</v>
      </c>
      <c r="QYJ2" s="515">
        <f>ORCAMENTO!QYK2</f>
        <v>0</v>
      </c>
      <c r="QYK2" s="515"/>
      <c r="QYL2" s="515"/>
      <c r="QYM2" s="515"/>
      <c r="QYN2" s="199" t="str">
        <f>BDI!$A$4</f>
        <v>OBRA:</v>
      </c>
      <c r="QYO2" s="515">
        <f>ORCAMENTO!QYP2</f>
        <v>0</v>
      </c>
      <c r="QYP2" s="515"/>
      <c r="QYQ2" s="515"/>
      <c r="QYR2" s="515"/>
      <c r="QYS2" s="199" t="str">
        <f>BDI!$A$4</f>
        <v>OBRA:</v>
      </c>
      <c r="QYT2" s="515">
        <f>ORCAMENTO!QYU2</f>
        <v>0</v>
      </c>
      <c r="QYU2" s="515"/>
      <c r="QYV2" s="515"/>
      <c r="QYW2" s="515"/>
      <c r="QYX2" s="199" t="str">
        <f>BDI!$A$4</f>
        <v>OBRA:</v>
      </c>
      <c r="QYY2" s="515">
        <f>ORCAMENTO!QYZ2</f>
        <v>0</v>
      </c>
      <c r="QYZ2" s="515"/>
      <c r="QZA2" s="515"/>
      <c r="QZB2" s="515"/>
      <c r="QZC2" s="199" t="str">
        <f>BDI!$A$4</f>
        <v>OBRA:</v>
      </c>
      <c r="QZD2" s="515">
        <f>ORCAMENTO!QZE2</f>
        <v>0</v>
      </c>
      <c r="QZE2" s="515"/>
      <c r="QZF2" s="515"/>
      <c r="QZG2" s="515"/>
      <c r="QZH2" s="199" t="str">
        <f>BDI!$A$4</f>
        <v>OBRA:</v>
      </c>
      <c r="QZI2" s="515">
        <f>ORCAMENTO!QZJ2</f>
        <v>0</v>
      </c>
      <c r="QZJ2" s="515"/>
      <c r="QZK2" s="515"/>
      <c r="QZL2" s="515"/>
      <c r="QZM2" s="199" t="str">
        <f>BDI!$A$4</f>
        <v>OBRA:</v>
      </c>
      <c r="QZN2" s="515">
        <f>ORCAMENTO!QZO2</f>
        <v>0</v>
      </c>
      <c r="QZO2" s="515"/>
      <c r="QZP2" s="515"/>
      <c r="QZQ2" s="515"/>
      <c r="QZR2" s="199" t="str">
        <f>BDI!$A$4</f>
        <v>OBRA:</v>
      </c>
      <c r="QZS2" s="515">
        <f>ORCAMENTO!QZT2</f>
        <v>0</v>
      </c>
      <c r="QZT2" s="515"/>
      <c r="QZU2" s="515"/>
      <c r="QZV2" s="515"/>
      <c r="QZW2" s="199" t="str">
        <f>BDI!$A$4</f>
        <v>OBRA:</v>
      </c>
      <c r="QZX2" s="515">
        <f>ORCAMENTO!QZY2</f>
        <v>0</v>
      </c>
      <c r="QZY2" s="515"/>
      <c r="QZZ2" s="515"/>
      <c r="RAA2" s="515"/>
      <c r="RAB2" s="199" t="str">
        <f>BDI!$A$4</f>
        <v>OBRA:</v>
      </c>
      <c r="RAC2" s="515">
        <f>ORCAMENTO!RAD2</f>
        <v>0</v>
      </c>
      <c r="RAD2" s="515"/>
      <c r="RAE2" s="515"/>
      <c r="RAF2" s="515"/>
      <c r="RAG2" s="199" t="str">
        <f>BDI!$A$4</f>
        <v>OBRA:</v>
      </c>
      <c r="RAH2" s="515">
        <f>ORCAMENTO!RAI2</f>
        <v>0</v>
      </c>
      <c r="RAI2" s="515"/>
      <c r="RAJ2" s="515"/>
      <c r="RAK2" s="515"/>
      <c r="RAL2" s="199" t="str">
        <f>BDI!$A$4</f>
        <v>OBRA:</v>
      </c>
      <c r="RAM2" s="515">
        <f>ORCAMENTO!RAN2</f>
        <v>0</v>
      </c>
      <c r="RAN2" s="515"/>
      <c r="RAO2" s="515"/>
      <c r="RAP2" s="515"/>
      <c r="RAQ2" s="199" t="str">
        <f>BDI!$A$4</f>
        <v>OBRA:</v>
      </c>
      <c r="RAR2" s="515">
        <f>ORCAMENTO!RAS2</f>
        <v>0</v>
      </c>
      <c r="RAS2" s="515"/>
      <c r="RAT2" s="515"/>
      <c r="RAU2" s="515"/>
      <c r="RAV2" s="199" t="str">
        <f>BDI!$A$4</f>
        <v>OBRA:</v>
      </c>
      <c r="RAW2" s="515">
        <f>ORCAMENTO!RAX2</f>
        <v>0</v>
      </c>
      <c r="RAX2" s="515"/>
      <c r="RAY2" s="515"/>
      <c r="RAZ2" s="515"/>
      <c r="RBA2" s="199" t="str">
        <f>BDI!$A$4</f>
        <v>OBRA:</v>
      </c>
      <c r="RBB2" s="515">
        <f>ORCAMENTO!RBC2</f>
        <v>0</v>
      </c>
      <c r="RBC2" s="515"/>
      <c r="RBD2" s="515"/>
      <c r="RBE2" s="515"/>
      <c r="RBF2" s="199" t="str">
        <f>BDI!$A$4</f>
        <v>OBRA:</v>
      </c>
      <c r="RBG2" s="515">
        <f>ORCAMENTO!RBH2</f>
        <v>0</v>
      </c>
      <c r="RBH2" s="515"/>
      <c r="RBI2" s="515"/>
      <c r="RBJ2" s="515"/>
      <c r="RBK2" s="199" t="str">
        <f>BDI!$A$4</f>
        <v>OBRA:</v>
      </c>
      <c r="RBL2" s="515">
        <f>ORCAMENTO!RBM2</f>
        <v>0</v>
      </c>
      <c r="RBM2" s="515"/>
      <c r="RBN2" s="515"/>
      <c r="RBO2" s="515"/>
      <c r="RBP2" s="199" t="str">
        <f>BDI!$A$4</f>
        <v>OBRA:</v>
      </c>
      <c r="RBQ2" s="515">
        <f>ORCAMENTO!RBR2</f>
        <v>0</v>
      </c>
      <c r="RBR2" s="515"/>
      <c r="RBS2" s="515"/>
      <c r="RBT2" s="515"/>
      <c r="RBU2" s="199" t="str">
        <f>BDI!$A$4</f>
        <v>OBRA:</v>
      </c>
      <c r="RBV2" s="515">
        <f>ORCAMENTO!RBW2</f>
        <v>0</v>
      </c>
      <c r="RBW2" s="515"/>
      <c r="RBX2" s="515"/>
      <c r="RBY2" s="515"/>
      <c r="RBZ2" s="199" t="str">
        <f>BDI!$A$4</f>
        <v>OBRA:</v>
      </c>
      <c r="RCA2" s="515">
        <f>ORCAMENTO!RCB2</f>
        <v>0</v>
      </c>
      <c r="RCB2" s="515"/>
      <c r="RCC2" s="515"/>
      <c r="RCD2" s="515"/>
      <c r="RCE2" s="199" t="str">
        <f>BDI!$A$4</f>
        <v>OBRA:</v>
      </c>
      <c r="RCF2" s="515">
        <f>ORCAMENTO!RCG2</f>
        <v>0</v>
      </c>
      <c r="RCG2" s="515"/>
      <c r="RCH2" s="515"/>
      <c r="RCI2" s="515"/>
      <c r="RCJ2" s="199" t="str">
        <f>BDI!$A$4</f>
        <v>OBRA:</v>
      </c>
      <c r="RCK2" s="515">
        <f>ORCAMENTO!RCL2</f>
        <v>0</v>
      </c>
      <c r="RCL2" s="515"/>
      <c r="RCM2" s="515"/>
      <c r="RCN2" s="515"/>
      <c r="RCO2" s="199" t="str">
        <f>BDI!$A$4</f>
        <v>OBRA:</v>
      </c>
      <c r="RCP2" s="515">
        <f>ORCAMENTO!RCQ2</f>
        <v>0</v>
      </c>
      <c r="RCQ2" s="515"/>
      <c r="RCR2" s="515"/>
      <c r="RCS2" s="515"/>
      <c r="RCT2" s="199" t="str">
        <f>BDI!$A$4</f>
        <v>OBRA:</v>
      </c>
      <c r="RCU2" s="515">
        <f>ORCAMENTO!RCV2</f>
        <v>0</v>
      </c>
      <c r="RCV2" s="515"/>
      <c r="RCW2" s="515"/>
      <c r="RCX2" s="515"/>
      <c r="RCY2" s="199" t="str">
        <f>BDI!$A$4</f>
        <v>OBRA:</v>
      </c>
      <c r="RCZ2" s="515">
        <f>ORCAMENTO!RDA2</f>
        <v>0</v>
      </c>
      <c r="RDA2" s="515"/>
      <c r="RDB2" s="515"/>
      <c r="RDC2" s="515"/>
      <c r="RDD2" s="199" t="str">
        <f>BDI!$A$4</f>
        <v>OBRA:</v>
      </c>
      <c r="RDE2" s="515">
        <f>ORCAMENTO!RDF2</f>
        <v>0</v>
      </c>
      <c r="RDF2" s="515"/>
      <c r="RDG2" s="515"/>
      <c r="RDH2" s="515"/>
      <c r="RDI2" s="199" t="str">
        <f>BDI!$A$4</f>
        <v>OBRA:</v>
      </c>
      <c r="RDJ2" s="515">
        <f>ORCAMENTO!RDK2</f>
        <v>0</v>
      </c>
      <c r="RDK2" s="515"/>
      <c r="RDL2" s="515"/>
      <c r="RDM2" s="515"/>
      <c r="RDN2" s="199" t="str">
        <f>BDI!$A$4</f>
        <v>OBRA:</v>
      </c>
      <c r="RDO2" s="515">
        <f>ORCAMENTO!RDP2</f>
        <v>0</v>
      </c>
      <c r="RDP2" s="515"/>
      <c r="RDQ2" s="515"/>
      <c r="RDR2" s="515"/>
      <c r="RDS2" s="199" t="str">
        <f>BDI!$A$4</f>
        <v>OBRA:</v>
      </c>
      <c r="RDT2" s="515">
        <f>ORCAMENTO!RDU2</f>
        <v>0</v>
      </c>
      <c r="RDU2" s="515"/>
      <c r="RDV2" s="515"/>
      <c r="RDW2" s="515"/>
      <c r="RDX2" s="199" t="str">
        <f>BDI!$A$4</f>
        <v>OBRA:</v>
      </c>
      <c r="RDY2" s="515">
        <f>ORCAMENTO!RDZ2</f>
        <v>0</v>
      </c>
      <c r="RDZ2" s="515"/>
      <c r="REA2" s="515"/>
      <c r="REB2" s="515"/>
      <c r="REC2" s="199" t="str">
        <f>BDI!$A$4</f>
        <v>OBRA:</v>
      </c>
      <c r="RED2" s="515">
        <f>ORCAMENTO!REE2</f>
        <v>0</v>
      </c>
      <c r="REE2" s="515"/>
      <c r="REF2" s="515"/>
      <c r="REG2" s="515"/>
      <c r="REH2" s="199" t="str">
        <f>BDI!$A$4</f>
        <v>OBRA:</v>
      </c>
      <c r="REI2" s="515">
        <f>ORCAMENTO!REJ2</f>
        <v>0</v>
      </c>
      <c r="REJ2" s="515"/>
      <c r="REK2" s="515"/>
      <c r="REL2" s="515"/>
      <c r="REM2" s="199" t="str">
        <f>BDI!$A$4</f>
        <v>OBRA:</v>
      </c>
      <c r="REN2" s="515">
        <f>ORCAMENTO!REO2</f>
        <v>0</v>
      </c>
      <c r="REO2" s="515"/>
      <c r="REP2" s="515"/>
      <c r="REQ2" s="515"/>
      <c r="RER2" s="199" t="str">
        <f>BDI!$A$4</f>
        <v>OBRA:</v>
      </c>
      <c r="RES2" s="515">
        <f>ORCAMENTO!RET2</f>
        <v>0</v>
      </c>
      <c r="RET2" s="515"/>
      <c r="REU2" s="515"/>
      <c r="REV2" s="515"/>
      <c r="REW2" s="199" t="str">
        <f>BDI!$A$4</f>
        <v>OBRA:</v>
      </c>
      <c r="REX2" s="515">
        <f>ORCAMENTO!REY2</f>
        <v>0</v>
      </c>
      <c r="REY2" s="515"/>
      <c r="REZ2" s="515"/>
      <c r="RFA2" s="515"/>
      <c r="RFB2" s="199" t="str">
        <f>BDI!$A$4</f>
        <v>OBRA:</v>
      </c>
      <c r="RFC2" s="515">
        <f>ORCAMENTO!RFD2</f>
        <v>0</v>
      </c>
      <c r="RFD2" s="515"/>
      <c r="RFE2" s="515"/>
      <c r="RFF2" s="515"/>
      <c r="RFG2" s="199" t="str">
        <f>BDI!$A$4</f>
        <v>OBRA:</v>
      </c>
      <c r="RFH2" s="515">
        <f>ORCAMENTO!RFI2</f>
        <v>0</v>
      </c>
      <c r="RFI2" s="515"/>
      <c r="RFJ2" s="515"/>
      <c r="RFK2" s="515"/>
      <c r="RFL2" s="199" t="str">
        <f>BDI!$A$4</f>
        <v>OBRA:</v>
      </c>
      <c r="RFM2" s="515">
        <f>ORCAMENTO!RFN2</f>
        <v>0</v>
      </c>
      <c r="RFN2" s="515"/>
      <c r="RFO2" s="515"/>
      <c r="RFP2" s="515"/>
      <c r="RFQ2" s="199" t="str">
        <f>BDI!$A$4</f>
        <v>OBRA:</v>
      </c>
      <c r="RFR2" s="515">
        <f>ORCAMENTO!RFS2</f>
        <v>0</v>
      </c>
      <c r="RFS2" s="515"/>
      <c r="RFT2" s="515"/>
      <c r="RFU2" s="515"/>
      <c r="RFV2" s="199" t="str">
        <f>BDI!$A$4</f>
        <v>OBRA:</v>
      </c>
      <c r="RFW2" s="515">
        <f>ORCAMENTO!RFX2</f>
        <v>0</v>
      </c>
      <c r="RFX2" s="515"/>
      <c r="RFY2" s="515"/>
      <c r="RFZ2" s="515"/>
      <c r="RGA2" s="199" t="str">
        <f>BDI!$A$4</f>
        <v>OBRA:</v>
      </c>
      <c r="RGB2" s="515">
        <f>ORCAMENTO!RGC2</f>
        <v>0</v>
      </c>
      <c r="RGC2" s="515"/>
      <c r="RGD2" s="515"/>
      <c r="RGE2" s="515"/>
      <c r="RGF2" s="199" t="str">
        <f>BDI!$A$4</f>
        <v>OBRA:</v>
      </c>
      <c r="RGG2" s="515">
        <f>ORCAMENTO!RGH2</f>
        <v>0</v>
      </c>
      <c r="RGH2" s="515"/>
      <c r="RGI2" s="515"/>
      <c r="RGJ2" s="515"/>
      <c r="RGK2" s="199" t="str">
        <f>BDI!$A$4</f>
        <v>OBRA:</v>
      </c>
      <c r="RGL2" s="515">
        <f>ORCAMENTO!RGM2</f>
        <v>0</v>
      </c>
      <c r="RGM2" s="515"/>
      <c r="RGN2" s="515"/>
      <c r="RGO2" s="515"/>
      <c r="RGP2" s="199" t="str">
        <f>BDI!$A$4</f>
        <v>OBRA:</v>
      </c>
      <c r="RGQ2" s="515">
        <f>ORCAMENTO!RGR2</f>
        <v>0</v>
      </c>
      <c r="RGR2" s="515"/>
      <c r="RGS2" s="515"/>
      <c r="RGT2" s="515"/>
      <c r="RGU2" s="199" t="str">
        <f>BDI!$A$4</f>
        <v>OBRA:</v>
      </c>
      <c r="RGV2" s="515">
        <f>ORCAMENTO!RGW2</f>
        <v>0</v>
      </c>
      <c r="RGW2" s="515"/>
      <c r="RGX2" s="515"/>
      <c r="RGY2" s="515"/>
      <c r="RGZ2" s="199" t="str">
        <f>BDI!$A$4</f>
        <v>OBRA:</v>
      </c>
      <c r="RHA2" s="515">
        <f>ORCAMENTO!RHB2</f>
        <v>0</v>
      </c>
      <c r="RHB2" s="515"/>
      <c r="RHC2" s="515"/>
      <c r="RHD2" s="515"/>
      <c r="RHE2" s="199" t="str">
        <f>BDI!$A$4</f>
        <v>OBRA:</v>
      </c>
      <c r="RHF2" s="515">
        <f>ORCAMENTO!RHG2</f>
        <v>0</v>
      </c>
      <c r="RHG2" s="515"/>
      <c r="RHH2" s="515"/>
      <c r="RHI2" s="515"/>
      <c r="RHJ2" s="199" t="str">
        <f>BDI!$A$4</f>
        <v>OBRA:</v>
      </c>
      <c r="RHK2" s="515">
        <f>ORCAMENTO!RHL2</f>
        <v>0</v>
      </c>
      <c r="RHL2" s="515"/>
      <c r="RHM2" s="515"/>
      <c r="RHN2" s="515"/>
      <c r="RHO2" s="199" t="str">
        <f>BDI!$A$4</f>
        <v>OBRA:</v>
      </c>
      <c r="RHP2" s="515">
        <f>ORCAMENTO!RHQ2</f>
        <v>0</v>
      </c>
      <c r="RHQ2" s="515"/>
      <c r="RHR2" s="515"/>
      <c r="RHS2" s="515"/>
      <c r="RHT2" s="199" t="str">
        <f>BDI!$A$4</f>
        <v>OBRA:</v>
      </c>
      <c r="RHU2" s="515">
        <f>ORCAMENTO!RHV2</f>
        <v>0</v>
      </c>
      <c r="RHV2" s="515"/>
      <c r="RHW2" s="515"/>
      <c r="RHX2" s="515"/>
      <c r="RHY2" s="199" t="str">
        <f>BDI!$A$4</f>
        <v>OBRA:</v>
      </c>
      <c r="RHZ2" s="515">
        <f>ORCAMENTO!RIA2</f>
        <v>0</v>
      </c>
      <c r="RIA2" s="515"/>
      <c r="RIB2" s="515"/>
      <c r="RIC2" s="515"/>
      <c r="RID2" s="199" t="str">
        <f>BDI!$A$4</f>
        <v>OBRA:</v>
      </c>
      <c r="RIE2" s="515">
        <f>ORCAMENTO!RIF2</f>
        <v>0</v>
      </c>
      <c r="RIF2" s="515"/>
      <c r="RIG2" s="515"/>
      <c r="RIH2" s="515"/>
      <c r="RII2" s="199" t="str">
        <f>BDI!$A$4</f>
        <v>OBRA:</v>
      </c>
      <c r="RIJ2" s="515">
        <f>ORCAMENTO!RIK2</f>
        <v>0</v>
      </c>
      <c r="RIK2" s="515"/>
      <c r="RIL2" s="515"/>
      <c r="RIM2" s="515"/>
      <c r="RIN2" s="199" t="str">
        <f>BDI!$A$4</f>
        <v>OBRA:</v>
      </c>
      <c r="RIO2" s="515">
        <f>ORCAMENTO!RIP2</f>
        <v>0</v>
      </c>
      <c r="RIP2" s="515"/>
      <c r="RIQ2" s="515"/>
      <c r="RIR2" s="515"/>
      <c r="RIS2" s="199" t="str">
        <f>BDI!$A$4</f>
        <v>OBRA:</v>
      </c>
      <c r="RIT2" s="515">
        <f>ORCAMENTO!RIU2</f>
        <v>0</v>
      </c>
      <c r="RIU2" s="515"/>
      <c r="RIV2" s="515"/>
      <c r="RIW2" s="515"/>
      <c r="RIX2" s="199" t="str">
        <f>BDI!$A$4</f>
        <v>OBRA:</v>
      </c>
      <c r="RIY2" s="515">
        <f>ORCAMENTO!RIZ2</f>
        <v>0</v>
      </c>
      <c r="RIZ2" s="515"/>
      <c r="RJA2" s="515"/>
      <c r="RJB2" s="515"/>
      <c r="RJC2" s="199" t="str">
        <f>BDI!$A$4</f>
        <v>OBRA:</v>
      </c>
      <c r="RJD2" s="515">
        <f>ORCAMENTO!RJE2</f>
        <v>0</v>
      </c>
      <c r="RJE2" s="515"/>
      <c r="RJF2" s="515"/>
      <c r="RJG2" s="515"/>
      <c r="RJH2" s="199" t="str">
        <f>BDI!$A$4</f>
        <v>OBRA:</v>
      </c>
      <c r="RJI2" s="515">
        <f>ORCAMENTO!RJJ2</f>
        <v>0</v>
      </c>
      <c r="RJJ2" s="515"/>
      <c r="RJK2" s="515"/>
      <c r="RJL2" s="515"/>
      <c r="RJM2" s="199" t="str">
        <f>BDI!$A$4</f>
        <v>OBRA:</v>
      </c>
      <c r="RJN2" s="515">
        <f>ORCAMENTO!RJO2</f>
        <v>0</v>
      </c>
      <c r="RJO2" s="515"/>
      <c r="RJP2" s="515"/>
      <c r="RJQ2" s="515"/>
      <c r="RJR2" s="199" t="str">
        <f>BDI!$A$4</f>
        <v>OBRA:</v>
      </c>
      <c r="RJS2" s="515">
        <f>ORCAMENTO!RJT2</f>
        <v>0</v>
      </c>
      <c r="RJT2" s="515"/>
      <c r="RJU2" s="515"/>
      <c r="RJV2" s="515"/>
      <c r="RJW2" s="199" t="str">
        <f>BDI!$A$4</f>
        <v>OBRA:</v>
      </c>
      <c r="RJX2" s="515">
        <f>ORCAMENTO!RJY2</f>
        <v>0</v>
      </c>
      <c r="RJY2" s="515"/>
      <c r="RJZ2" s="515"/>
      <c r="RKA2" s="515"/>
      <c r="RKB2" s="199" t="str">
        <f>BDI!$A$4</f>
        <v>OBRA:</v>
      </c>
      <c r="RKC2" s="515">
        <f>ORCAMENTO!RKD2</f>
        <v>0</v>
      </c>
      <c r="RKD2" s="515"/>
      <c r="RKE2" s="515"/>
      <c r="RKF2" s="515"/>
      <c r="RKG2" s="199" t="str">
        <f>BDI!$A$4</f>
        <v>OBRA:</v>
      </c>
      <c r="RKH2" s="515">
        <f>ORCAMENTO!RKI2</f>
        <v>0</v>
      </c>
      <c r="RKI2" s="515"/>
      <c r="RKJ2" s="515"/>
      <c r="RKK2" s="515"/>
      <c r="RKL2" s="199" t="str">
        <f>BDI!$A$4</f>
        <v>OBRA:</v>
      </c>
      <c r="RKM2" s="515">
        <f>ORCAMENTO!RKN2</f>
        <v>0</v>
      </c>
      <c r="RKN2" s="515"/>
      <c r="RKO2" s="515"/>
      <c r="RKP2" s="515"/>
      <c r="RKQ2" s="199" t="str">
        <f>BDI!$A$4</f>
        <v>OBRA:</v>
      </c>
      <c r="RKR2" s="515">
        <f>ORCAMENTO!RKS2</f>
        <v>0</v>
      </c>
      <c r="RKS2" s="515"/>
      <c r="RKT2" s="515"/>
      <c r="RKU2" s="515"/>
      <c r="RKV2" s="199" t="str">
        <f>BDI!$A$4</f>
        <v>OBRA:</v>
      </c>
      <c r="RKW2" s="515">
        <f>ORCAMENTO!RKX2</f>
        <v>0</v>
      </c>
      <c r="RKX2" s="515"/>
      <c r="RKY2" s="515"/>
      <c r="RKZ2" s="515"/>
      <c r="RLA2" s="199" t="str">
        <f>BDI!$A$4</f>
        <v>OBRA:</v>
      </c>
      <c r="RLB2" s="515">
        <f>ORCAMENTO!RLC2</f>
        <v>0</v>
      </c>
      <c r="RLC2" s="515"/>
      <c r="RLD2" s="515"/>
      <c r="RLE2" s="515"/>
      <c r="RLF2" s="199" t="str">
        <f>BDI!$A$4</f>
        <v>OBRA:</v>
      </c>
      <c r="RLG2" s="515">
        <f>ORCAMENTO!RLH2</f>
        <v>0</v>
      </c>
      <c r="RLH2" s="515"/>
      <c r="RLI2" s="515"/>
      <c r="RLJ2" s="515"/>
      <c r="RLK2" s="199" t="str">
        <f>BDI!$A$4</f>
        <v>OBRA:</v>
      </c>
      <c r="RLL2" s="515">
        <f>ORCAMENTO!RLM2</f>
        <v>0</v>
      </c>
      <c r="RLM2" s="515"/>
      <c r="RLN2" s="515"/>
      <c r="RLO2" s="515"/>
      <c r="RLP2" s="199" t="str">
        <f>BDI!$A$4</f>
        <v>OBRA:</v>
      </c>
      <c r="RLQ2" s="515">
        <f>ORCAMENTO!RLR2</f>
        <v>0</v>
      </c>
      <c r="RLR2" s="515"/>
      <c r="RLS2" s="515"/>
      <c r="RLT2" s="515"/>
      <c r="RLU2" s="199" t="str">
        <f>BDI!$A$4</f>
        <v>OBRA:</v>
      </c>
      <c r="RLV2" s="515">
        <f>ORCAMENTO!RLW2</f>
        <v>0</v>
      </c>
      <c r="RLW2" s="515"/>
      <c r="RLX2" s="515"/>
      <c r="RLY2" s="515"/>
      <c r="RLZ2" s="199" t="str">
        <f>BDI!$A$4</f>
        <v>OBRA:</v>
      </c>
      <c r="RMA2" s="515">
        <f>ORCAMENTO!RMB2</f>
        <v>0</v>
      </c>
      <c r="RMB2" s="515"/>
      <c r="RMC2" s="515"/>
      <c r="RMD2" s="515"/>
      <c r="RME2" s="199" t="str">
        <f>BDI!$A$4</f>
        <v>OBRA:</v>
      </c>
      <c r="RMF2" s="515">
        <f>ORCAMENTO!RMG2</f>
        <v>0</v>
      </c>
      <c r="RMG2" s="515"/>
      <c r="RMH2" s="515"/>
      <c r="RMI2" s="515"/>
      <c r="RMJ2" s="199" t="str">
        <f>BDI!$A$4</f>
        <v>OBRA:</v>
      </c>
      <c r="RMK2" s="515">
        <f>ORCAMENTO!RML2</f>
        <v>0</v>
      </c>
      <c r="RML2" s="515"/>
      <c r="RMM2" s="515"/>
      <c r="RMN2" s="515"/>
      <c r="RMO2" s="199" t="str">
        <f>BDI!$A$4</f>
        <v>OBRA:</v>
      </c>
      <c r="RMP2" s="515">
        <f>ORCAMENTO!RMQ2</f>
        <v>0</v>
      </c>
      <c r="RMQ2" s="515"/>
      <c r="RMR2" s="515"/>
      <c r="RMS2" s="515"/>
      <c r="RMT2" s="199" t="str">
        <f>BDI!$A$4</f>
        <v>OBRA:</v>
      </c>
      <c r="RMU2" s="515">
        <f>ORCAMENTO!RMV2</f>
        <v>0</v>
      </c>
      <c r="RMV2" s="515"/>
      <c r="RMW2" s="515"/>
      <c r="RMX2" s="515"/>
      <c r="RMY2" s="199" t="str">
        <f>BDI!$A$4</f>
        <v>OBRA:</v>
      </c>
      <c r="RMZ2" s="515">
        <f>ORCAMENTO!RNA2</f>
        <v>0</v>
      </c>
      <c r="RNA2" s="515"/>
      <c r="RNB2" s="515"/>
      <c r="RNC2" s="515"/>
      <c r="RND2" s="199" t="str">
        <f>BDI!$A$4</f>
        <v>OBRA:</v>
      </c>
      <c r="RNE2" s="515">
        <f>ORCAMENTO!RNF2</f>
        <v>0</v>
      </c>
      <c r="RNF2" s="515"/>
      <c r="RNG2" s="515"/>
      <c r="RNH2" s="515"/>
      <c r="RNI2" s="199" t="str">
        <f>BDI!$A$4</f>
        <v>OBRA:</v>
      </c>
      <c r="RNJ2" s="515">
        <f>ORCAMENTO!RNK2</f>
        <v>0</v>
      </c>
      <c r="RNK2" s="515"/>
      <c r="RNL2" s="515"/>
      <c r="RNM2" s="515"/>
      <c r="RNN2" s="199" t="str">
        <f>BDI!$A$4</f>
        <v>OBRA:</v>
      </c>
      <c r="RNO2" s="515">
        <f>ORCAMENTO!RNP2</f>
        <v>0</v>
      </c>
      <c r="RNP2" s="515"/>
      <c r="RNQ2" s="515"/>
      <c r="RNR2" s="515"/>
      <c r="RNS2" s="199" t="str">
        <f>BDI!$A$4</f>
        <v>OBRA:</v>
      </c>
      <c r="RNT2" s="515">
        <f>ORCAMENTO!RNU2</f>
        <v>0</v>
      </c>
      <c r="RNU2" s="515"/>
      <c r="RNV2" s="515"/>
      <c r="RNW2" s="515"/>
      <c r="RNX2" s="199" t="str">
        <f>BDI!$A$4</f>
        <v>OBRA:</v>
      </c>
      <c r="RNY2" s="515">
        <f>ORCAMENTO!RNZ2</f>
        <v>0</v>
      </c>
      <c r="RNZ2" s="515"/>
      <c r="ROA2" s="515"/>
      <c r="ROB2" s="515"/>
      <c r="ROC2" s="199" t="str">
        <f>BDI!$A$4</f>
        <v>OBRA:</v>
      </c>
      <c r="ROD2" s="515">
        <f>ORCAMENTO!ROE2</f>
        <v>0</v>
      </c>
      <c r="ROE2" s="515"/>
      <c r="ROF2" s="515"/>
      <c r="ROG2" s="515"/>
      <c r="ROH2" s="199" t="str">
        <f>BDI!$A$4</f>
        <v>OBRA:</v>
      </c>
      <c r="ROI2" s="515">
        <f>ORCAMENTO!ROJ2</f>
        <v>0</v>
      </c>
      <c r="ROJ2" s="515"/>
      <c r="ROK2" s="515"/>
      <c r="ROL2" s="515"/>
      <c r="ROM2" s="199" t="str">
        <f>BDI!$A$4</f>
        <v>OBRA:</v>
      </c>
      <c r="RON2" s="515">
        <f>ORCAMENTO!ROO2</f>
        <v>0</v>
      </c>
      <c r="ROO2" s="515"/>
      <c r="ROP2" s="515"/>
      <c r="ROQ2" s="515"/>
      <c r="ROR2" s="199" t="str">
        <f>BDI!$A$4</f>
        <v>OBRA:</v>
      </c>
      <c r="ROS2" s="515">
        <f>ORCAMENTO!ROT2</f>
        <v>0</v>
      </c>
      <c r="ROT2" s="515"/>
      <c r="ROU2" s="515"/>
      <c r="ROV2" s="515"/>
      <c r="ROW2" s="199" t="str">
        <f>BDI!$A$4</f>
        <v>OBRA:</v>
      </c>
      <c r="ROX2" s="515">
        <f>ORCAMENTO!ROY2</f>
        <v>0</v>
      </c>
      <c r="ROY2" s="515"/>
      <c r="ROZ2" s="515"/>
      <c r="RPA2" s="515"/>
      <c r="RPB2" s="199" t="str">
        <f>BDI!$A$4</f>
        <v>OBRA:</v>
      </c>
      <c r="RPC2" s="515">
        <f>ORCAMENTO!RPD2</f>
        <v>0</v>
      </c>
      <c r="RPD2" s="515"/>
      <c r="RPE2" s="515"/>
      <c r="RPF2" s="515"/>
      <c r="RPG2" s="199" t="str">
        <f>BDI!$A$4</f>
        <v>OBRA:</v>
      </c>
      <c r="RPH2" s="515">
        <f>ORCAMENTO!RPI2</f>
        <v>0</v>
      </c>
      <c r="RPI2" s="515"/>
      <c r="RPJ2" s="515"/>
      <c r="RPK2" s="515"/>
      <c r="RPL2" s="199" t="str">
        <f>BDI!$A$4</f>
        <v>OBRA:</v>
      </c>
      <c r="RPM2" s="515">
        <f>ORCAMENTO!RPN2</f>
        <v>0</v>
      </c>
      <c r="RPN2" s="515"/>
      <c r="RPO2" s="515"/>
      <c r="RPP2" s="515"/>
      <c r="RPQ2" s="199" t="str">
        <f>BDI!$A$4</f>
        <v>OBRA:</v>
      </c>
      <c r="RPR2" s="515">
        <f>ORCAMENTO!RPS2</f>
        <v>0</v>
      </c>
      <c r="RPS2" s="515"/>
      <c r="RPT2" s="515"/>
      <c r="RPU2" s="515"/>
      <c r="RPV2" s="199" t="str">
        <f>BDI!$A$4</f>
        <v>OBRA:</v>
      </c>
      <c r="RPW2" s="515">
        <f>ORCAMENTO!RPX2</f>
        <v>0</v>
      </c>
      <c r="RPX2" s="515"/>
      <c r="RPY2" s="515"/>
      <c r="RPZ2" s="515"/>
      <c r="RQA2" s="199" t="str">
        <f>BDI!$A$4</f>
        <v>OBRA:</v>
      </c>
      <c r="RQB2" s="515">
        <f>ORCAMENTO!RQC2</f>
        <v>0</v>
      </c>
      <c r="RQC2" s="515"/>
      <c r="RQD2" s="515"/>
      <c r="RQE2" s="515"/>
      <c r="RQF2" s="199" t="str">
        <f>BDI!$A$4</f>
        <v>OBRA:</v>
      </c>
      <c r="RQG2" s="515">
        <f>ORCAMENTO!RQH2</f>
        <v>0</v>
      </c>
      <c r="RQH2" s="515"/>
      <c r="RQI2" s="515"/>
      <c r="RQJ2" s="515"/>
      <c r="RQK2" s="199" t="str">
        <f>BDI!$A$4</f>
        <v>OBRA:</v>
      </c>
      <c r="RQL2" s="515">
        <f>ORCAMENTO!RQM2</f>
        <v>0</v>
      </c>
      <c r="RQM2" s="515"/>
      <c r="RQN2" s="515"/>
      <c r="RQO2" s="515"/>
      <c r="RQP2" s="199" t="str">
        <f>BDI!$A$4</f>
        <v>OBRA:</v>
      </c>
      <c r="RQQ2" s="515">
        <f>ORCAMENTO!RQR2</f>
        <v>0</v>
      </c>
      <c r="RQR2" s="515"/>
      <c r="RQS2" s="515"/>
      <c r="RQT2" s="515"/>
      <c r="RQU2" s="199" t="str">
        <f>BDI!$A$4</f>
        <v>OBRA:</v>
      </c>
      <c r="RQV2" s="515">
        <f>ORCAMENTO!RQW2</f>
        <v>0</v>
      </c>
      <c r="RQW2" s="515"/>
      <c r="RQX2" s="515"/>
      <c r="RQY2" s="515"/>
      <c r="RQZ2" s="199" t="str">
        <f>BDI!$A$4</f>
        <v>OBRA:</v>
      </c>
      <c r="RRA2" s="515">
        <f>ORCAMENTO!RRB2</f>
        <v>0</v>
      </c>
      <c r="RRB2" s="515"/>
      <c r="RRC2" s="515"/>
      <c r="RRD2" s="515"/>
      <c r="RRE2" s="199" t="str">
        <f>BDI!$A$4</f>
        <v>OBRA:</v>
      </c>
      <c r="RRF2" s="515">
        <f>ORCAMENTO!RRG2</f>
        <v>0</v>
      </c>
      <c r="RRG2" s="515"/>
      <c r="RRH2" s="515"/>
      <c r="RRI2" s="515"/>
      <c r="RRJ2" s="199" t="str">
        <f>BDI!$A$4</f>
        <v>OBRA:</v>
      </c>
      <c r="RRK2" s="515">
        <f>ORCAMENTO!RRL2</f>
        <v>0</v>
      </c>
      <c r="RRL2" s="515"/>
      <c r="RRM2" s="515"/>
      <c r="RRN2" s="515"/>
      <c r="RRO2" s="199" t="str">
        <f>BDI!$A$4</f>
        <v>OBRA:</v>
      </c>
      <c r="RRP2" s="515">
        <f>ORCAMENTO!RRQ2</f>
        <v>0</v>
      </c>
      <c r="RRQ2" s="515"/>
      <c r="RRR2" s="515"/>
      <c r="RRS2" s="515"/>
      <c r="RRT2" s="199" t="str">
        <f>BDI!$A$4</f>
        <v>OBRA:</v>
      </c>
      <c r="RRU2" s="515">
        <f>ORCAMENTO!RRV2</f>
        <v>0</v>
      </c>
      <c r="RRV2" s="515"/>
      <c r="RRW2" s="515"/>
      <c r="RRX2" s="515"/>
      <c r="RRY2" s="199" t="str">
        <f>BDI!$A$4</f>
        <v>OBRA:</v>
      </c>
      <c r="RRZ2" s="515">
        <f>ORCAMENTO!RSA2</f>
        <v>0</v>
      </c>
      <c r="RSA2" s="515"/>
      <c r="RSB2" s="515"/>
      <c r="RSC2" s="515"/>
      <c r="RSD2" s="199" t="str">
        <f>BDI!$A$4</f>
        <v>OBRA:</v>
      </c>
      <c r="RSE2" s="515">
        <f>ORCAMENTO!RSF2</f>
        <v>0</v>
      </c>
      <c r="RSF2" s="515"/>
      <c r="RSG2" s="515"/>
      <c r="RSH2" s="515"/>
      <c r="RSI2" s="199" t="str">
        <f>BDI!$A$4</f>
        <v>OBRA:</v>
      </c>
      <c r="RSJ2" s="515">
        <f>ORCAMENTO!RSK2</f>
        <v>0</v>
      </c>
      <c r="RSK2" s="515"/>
      <c r="RSL2" s="515"/>
      <c r="RSM2" s="515"/>
      <c r="RSN2" s="199" t="str">
        <f>BDI!$A$4</f>
        <v>OBRA:</v>
      </c>
      <c r="RSO2" s="515">
        <f>ORCAMENTO!RSP2</f>
        <v>0</v>
      </c>
      <c r="RSP2" s="515"/>
      <c r="RSQ2" s="515"/>
      <c r="RSR2" s="515"/>
      <c r="RSS2" s="199" t="str">
        <f>BDI!$A$4</f>
        <v>OBRA:</v>
      </c>
      <c r="RST2" s="515">
        <f>ORCAMENTO!RSU2</f>
        <v>0</v>
      </c>
      <c r="RSU2" s="515"/>
      <c r="RSV2" s="515"/>
      <c r="RSW2" s="515"/>
      <c r="RSX2" s="199" t="str">
        <f>BDI!$A$4</f>
        <v>OBRA:</v>
      </c>
      <c r="RSY2" s="515">
        <f>ORCAMENTO!RSZ2</f>
        <v>0</v>
      </c>
      <c r="RSZ2" s="515"/>
      <c r="RTA2" s="515"/>
      <c r="RTB2" s="515"/>
      <c r="RTC2" s="199" t="str">
        <f>BDI!$A$4</f>
        <v>OBRA:</v>
      </c>
      <c r="RTD2" s="515">
        <f>ORCAMENTO!RTE2</f>
        <v>0</v>
      </c>
      <c r="RTE2" s="515"/>
      <c r="RTF2" s="515"/>
      <c r="RTG2" s="515"/>
      <c r="RTH2" s="199" t="str">
        <f>BDI!$A$4</f>
        <v>OBRA:</v>
      </c>
      <c r="RTI2" s="515">
        <f>ORCAMENTO!RTJ2</f>
        <v>0</v>
      </c>
      <c r="RTJ2" s="515"/>
      <c r="RTK2" s="515"/>
      <c r="RTL2" s="515"/>
      <c r="RTM2" s="199" t="str">
        <f>BDI!$A$4</f>
        <v>OBRA:</v>
      </c>
      <c r="RTN2" s="515">
        <f>ORCAMENTO!RTO2</f>
        <v>0</v>
      </c>
      <c r="RTO2" s="515"/>
      <c r="RTP2" s="515"/>
      <c r="RTQ2" s="515"/>
      <c r="RTR2" s="199" t="str">
        <f>BDI!$A$4</f>
        <v>OBRA:</v>
      </c>
      <c r="RTS2" s="515">
        <f>ORCAMENTO!RTT2</f>
        <v>0</v>
      </c>
      <c r="RTT2" s="515"/>
      <c r="RTU2" s="515"/>
      <c r="RTV2" s="515"/>
      <c r="RTW2" s="199" t="str">
        <f>BDI!$A$4</f>
        <v>OBRA:</v>
      </c>
      <c r="RTX2" s="515">
        <f>ORCAMENTO!RTY2</f>
        <v>0</v>
      </c>
      <c r="RTY2" s="515"/>
      <c r="RTZ2" s="515"/>
      <c r="RUA2" s="515"/>
      <c r="RUB2" s="199" t="str">
        <f>BDI!$A$4</f>
        <v>OBRA:</v>
      </c>
      <c r="RUC2" s="515">
        <f>ORCAMENTO!RUD2</f>
        <v>0</v>
      </c>
      <c r="RUD2" s="515"/>
      <c r="RUE2" s="515"/>
      <c r="RUF2" s="515"/>
      <c r="RUG2" s="199" t="str">
        <f>BDI!$A$4</f>
        <v>OBRA:</v>
      </c>
      <c r="RUH2" s="515">
        <f>ORCAMENTO!RUI2</f>
        <v>0</v>
      </c>
      <c r="RUI2" s="515"/>
      <c r="RUJ2" s="515"/>
      <c r="RUK2" s="515"/>
      <c r="RUL2" s="199" t="str">
        <f>BDI!$A$4</f>
        <v>OBRA:</v>
      </c>
      <c r="RUM2" s="515">
        <f>ORCAMENTO!RUN2</f>
        <v>0</v>
      </c>
      <c r="RUN2" s="515"/>
      <c r="RUO2" s="515"/>
      <c r="RUP2" s="515"/>
      <c r="RUQ2" s="199" t="str">
        <f>BDI!$A$4</f>
        <v>OBRA:</v>
      </c>
      <c r="RUR2" s="515">
        <f>ORCAMENTO!RUS2</f>
        <v>0</v>
      </c>
      <c r="RUS2" s="515"/>
      <c r="RUT2" s="515"/>
      <c r="RUU2" s="515"/>
      <c r="RUV2" s="199" t="str">
        <f>BDI!$A$4</f>
        <v>OBRA:</v>
      </c>
      <c r="RUW2" s="515">
        <f>ORCAMENTO!RUX2</f>
        <v>0</v>
      </c>
      <c r="RUX2" s="515"/>
      <c r="RUY2" s="515"/>
      <c r="RUZ2" s="515"/>
      <c r="RVA2" s="199" t="str">
        <f>BDI!$A$4</f>
        <v>OBRA:</v>
      </c>
      <c r="RVB2" s="515">
        <f>ORCAMENTO!RVC2</f>
        <v>0</v>
      </c>
      <c r="RVC2" s="515"/>
      <c r="RVD2" s="515"/>
      <c r="RVE2" s="515"/>
      <c r="RVF2" s="199" t="str">
        <f>BDI!$A$4</f>
        <v>OBRA:</v>
      </c>
      <c r="RVG2" s="515">
        <f>ORCAMENTO!RVH2</f>
        <v>0</v>
      </c>
      <c r="RVH2" s="515"/>
      <c r="RVI2" s="515"/>
      <c r="RVJ2" s="515"/>
      <c r="RVK2" s="199" t="str">
        <f>BDI!$A$4</f>
        <v>OBRA:</v>
      </c>
      <c r="RVL2" s="515">
        <f>ORCAMENTO!RVM2</f>
        <v>0</v>
      </c>
      <c r="RVM2" s="515"/>
      <c r="RVN2" s="515"/>
      <c r="RVO2" s="515"/>
      <c r="RVP2" s="199" t="str">
        <f>BDI!$A$4</f>
        <v>OBRA:</v>
      </c>
      <c r="RVQ2" s="515">
        <f>ORCAMENTO!RVR2</f>
        <v>0</v>
      </c>
      <c r="RVR2" s="515"/>
      <c r="RVS2" s="515"/>
      <c r="RVT2" s="515"/>
      <c r="RVU2" s="199" t="str">
        <f>BDI!$A$4</f>
        <v>OBRA:</v>
      </c>
      <c r="RVV2" s="515">
        <f>ORCAMENTO!RVW2</f>
        <v>0</v>
      </c>
      <c r="RVW2" s="515"/>
      <c r="RVX2" s="515"/>
      <c r="RVY2" s="515"/>
      <c r="RVZ2" s="199" t="str">
        <f>BDI!$A$4</f>
        <v>OBRA:</v>
      </c>
      <c r="RWA2" s="515">
        <f>ORCAMENTO!RWB2</f>
        <v>0</v>
      </c>
      <c r="RWB2" s="515"/>
      <c r="RWC2" s="515"/>
      <c r="RWD2" s="515"/>
      <c r="RWE2" s="199" t="str">
        <f>BDI!$A$4</f>
        <v>OBRA:</v>
      </c>
      <c r="RWF2" s="515">
        <f>ORCAMENTO!RWG2</f>
        <v>0</v>
      </c>
      <c r="RWG2" s="515"/>
      <c r="RWH2" s="515"/>
      <c r="RWI2" s="515"/>
      <c r="RWJ2" s="199" t="str">
        <f>BDI!$A$4</f>
        <v>OBRA:</v>
      </c>
      <c r="RWK2" s="515">
        <f>ORCAMENTO!RWL2</f>
        <v>0</v>
      </c>
      <c r="RWL2" s="515"/>
      <c r="RWM2" s="515"/>
      <c r="RWN2" s="515"/>
      <c r="RWO2" s="199" t="str">
        <f>BDI!$A$4</f>
        <v>OBRA:</v>
      </c>
      <c r="RWP2" s="515">
        <f>ORCAMENTO!RWQ2</f>
        <v>0</v>
      </c>
      <c r="RWQ2" s="515"/>
      <c r="RWR2" s="515"/>
      <c r="RWS2" s="515"/>
      <c r="RWT2" s="199" t="str">
        <f>BDI!$A$4</f>
        <v>OBRA:</v>
      </c>
      <c r="RWU2" s="515">
        <f>ORCAMENTO!RWV2</f>
        <v>0</v>
      </c>
      <c r="RWV2" s="515"/>
      <c r="RWW2" s="515"/>
      <c r="RWX2" s="515"/>
      <c r="RWY2" s="199" t="str">
        <f>BDI!$A$4</f>
        <v>OBRA:</v>
      </c>
      <c r="RWZ2" s="515">
        <f>ORCAMENTO!RXA2</f>
        <v>0</v>
      </c>
      <c r="RXA2" s="515"/>
      <c r="RXB2" s="515"/>
      <c r="RXC2" s="515"/>
      <c r="RXD2" s="199" t="str">
        <f>BDI!$A$4</f>
        <v>OBRA:</v>
      </c>
      <c r="RXE2" s="515">
        <f>ORCAMENTO!RXF2</f>
        <v>0</v>
      </c>
      <c r="RXF2" s="515"/>
      <c r="RXG2" s="515"/>
      <c r="RXH2" s="515"/>
      <c r="RXI2" s="199" t="str">
        <f>BDI!$A$4</f>
        <v>OBRA:</v>
      </c>
      <c r="RXJ2" s="515">
        <f>ORCAMENTO!RXK2</f>
        <v>0</v>
      </c>
      <c r="RXK2" s="515"/>
      <c r="RXL2" s="515"/>
      <c r="RXM2" s="515"/>
      <c r="RXN2" s="199" t="str">
        <f>BDI!$A$4</f>
        <v>OBRA:</v>
      </c>
      <c r="RXO2" s="515">
        <f>ORCAMENTO!RXP2</f>
        <v>0</v>
      </c>
      <c r="RXP2" s="515"/>
      <c r="RXQ2" s="515"/>
      <c r="RXR2" s="515"/>
      <c r="RXS2" s="199" t="str">
        <f>BDI!$A$4</f>
        <v>OBRA:</v>
      </c>
      <c r="RXT2" s="515">
        <f>ORCAMENTO!RXU2</f>
        <v>0</v>
      </c>
      <c r="RXU2" s="515"/>
      <c r="RXV2" s="515"/>
      <c r="RXW2" s="515"/>
      <c r="RXX2" s="199" t="str">
        <f>BDI!$A$4</f>
        <v>OBRA:</v>
      </c>
      <c r="RXY2" s="515">
        <f>ORCAMENTO!RXZ2</f>
        <v>0</v>
      </c>
      <c r="RXZ2" s="515"/>
      <c r="RYA2" s="515"/>
      <c r="RYB2" s="515"/>
      <c r="RYC2" s="199" t="str">
        <f>BDI!$A$4</f>
        <v>OBRA:</v>
      </c>
      <c r="RYD2" s="515">
        <f>ORCAMENTO!RYE2</f>
        <v>0</v>
      </c>
      <c r="RYE2" s="515"/>
      <c r="RYF2" s="515"/>
      <c r="RYG2" s="515"/>
      <c r="RYH2" s="199" t="str">
        <f>BDI!$A$4</f>
        <v>OBRA:</v>
      </c>
      <c r="RYI2" s="515">
        <f>ORCAMENTO!RYJ2</f>
        <v>0</v>
      </c>
      <c r="RYJ2" s="515"/>
      <c r="RYK2" s="515"/>
      <c r="RYL2" s="515"/>
      <c r="RYM2" s="199" t="str">
        <f>BDI!$A$4</f>
        <v>OBRA:</v>
      </c>
      <c r="RYN2" s="515">
        <f>ORCAMENTO!RYO2</f>
        <v>0</v>
      </c>
      <c r="RYO2" s="515"/>
      <c r="RYP2" s="515"/>
      <c r="RYQ2" s="515"/>
      <c r="RYR2" s="199" t="str">
        <f>BDI!$A$4</f>
        <v>OBRA:</v>
      </c>
      <c r="RYS2" s="515">
        <f>ORCAMENTO!RYT2</f>
        <v>0</v>
      </c>
      <c r="RYT2" s="515"/>
      <c r="RYU2" s="515"/>
      <c r="RYV2" s="515"/>
      <c r="RYW2" s="199" t="str">
        <f>BDI!$A$4</f>
        <v>OBRA:</v>
      </c>
      <c r="RYX2" s="515">
        <f>ORCAMENTO!RYY2</f>
        <v>0</v>
      </c>
      <c r="RYY2" s="515"/>
      <c r="RYZ2" s="515"/>
      <c r="RZA2" s="515"/>
      <c r="RZB2" s="199" t="str">
        <f>BDI!$A$4</f>
        <v>OBRA:</v>
      </c>
      <c r="RZC2" s="515">
        <f>ORCAMENTO!RZD2</f>
        <v>0</v>
      </c>
      <c r="RZD2" s="515"/>
      <c r="RZE2" s="515"/>
      <c r="RZF2" s="515"/>
      <c r="RZG2" s="199" t="str">
        <f>BDI!$A$4</f>
        <v>OBRA:</v>
      </c>
      <c r="RZH2" s="515">
        <f>ORCAMENTO!RZI2</f>
        <v>0</v>
      </c>
      <c r="RZI2" s="515"/>
      <c r="RZJ2" s="515"/>
      <c r="RZK2" s="515"/>
      <c r="RZL2" s="199" t="str">
        <f>BDI!$A$4</f>
        <v>OBRA:</v>
      </c>
      <c r="RZM2" s="515">
        <f>ORCAMENTO!RZN2</f>
        <v>0</v>
      </c>
      <c r="RZN2" s="515"/>
      <c r="RZO2" s="515"/>
      <c r="RZP2" s="515"/>
      <c r="RZQ2" s="199" t="str">
        <f>BDI!$A$4</f>
        <v>OBRA:</v>
      </c>
      <c r="RZR2" s="515">
        <f>ORCAMENTO!RZS2</f>
        <v>0</v>
      </c>
      <c r="RZS2" s="515"/>
      <c r="RZT2" s="515"/>
      <c r="RZU2" s="515"/>
      <c r="RZV2" s="199" t="str">
        <f>BDI!$A$4</f>
        <v>OBRA:</v>
      </c>
      <c r="RZW2" s="515">
        <f>ORCAMENTO!RZX2</f>
        <v>0</v>
      </c>
      <c r="RZX2" s="515"/>
      <c r="RZY2" s="515"/>
      <c r="RZZ2" s="515"/>
      <c r="SAA2" s="199" t="str">
        <f>BDI!$A$4</f>
        <v>OBRA:</v>
      </c>
      <c r="SAB2" s="515">
        <f>ORCAMENTO!SAC2</f>
        <v>0</v>
      </c>
      <c r="SAC2" s="515"/>
      <c r="SAD2" s="515"/>
      <c r="SAE2" s="515"/>
      <c r="SAF2" s="199" t="str">
        <f>BDI!$A$4</f>
        <v>OBRA:</v>
      </c>
      <c r="SAG2" s="515">
        <f>ORCAMENTO!SAH2</f>
        <v>0</v>
      </c>
      <c r="SAH2" s="515"/>
      <c r="SAI2" s="515"/>
      <c r="SAJ2" s="515"/>
      <c r="SAK2" s="199" t="str">
        <f>BDI!$A$4</f>
        <v>OBRA:</v>
      </c>
      <c r="SAL2" s="515">
        <f>ORCAMENTO!SAM2</f>
        <v>0</v>
      </c>
      <c r="SAM2" s="515"/>
      <c r="SAN2" s="515"/>
      <c r="SAO2" s="515"/>
      <c r="SAP2" s="199" t="str">
        <f>BDI!$A$4</f>
        <v>OBRA:</v>
      </c>
      <c r="SAQ2" s="515">
        <f>ORCAMENTO!SAR2</f>
        <v>0</v>
      </c>
      <c r="SAR2" s="515"/>
      <c r="SAS2" s="515"/>
      <c r="SAT2" s="515"/>
      <c r="SAU2" s="199" t="str">
        <f>BDI!$A$4</f>
        <v>OBRA:</v>
      </c>
      <c r="SAV2" s="515">
        <f>ORCAMENTO!SAW2</f>
        <v>0</v>
      </c>
      <c r="SAW2" s="515"/>
      <c r="SAX2" s="515"/>
      <c r="SAY2" s="515"/>
      <c r="SAZ2" s="199" t="str">
        <f>BDI!$A$4</f>
        <v>OBRA:</v>
      </c>
      <c r="SBA2" s="515">
        <f>ORCAMENTO!SBB2</f>
        <v>0</v>
      </c>
      <c r="SBB2" s="515"/>
      <c r="SBC2" s="515"/>
      <c r="SBD2" s="515"/>
      <c r="SBE2" s="199" t="str">
        <f>BDI!$A$4</f>
        <v>OBRA:</v>
      </c>
      <c r="SBF2" s="515">
        <f>ORCAMENTO!SBG2</f>
        <v>0</v>
      </c>
      <c r="SBG2" s="515"/>
      <c r="SBH2" s="515"/>
      <c r="SBI2" s="515"/>
      <c r="SBJ2" s="199" t="str">
        <f>BDI!$A$4</f>
        <v>OBRA:</v>
      </c>
      <c r="SBK2" s="515">
        <f>ORCAMENTO!SBL2</f>
        <v>0</v>
      </c>
      <c r="SBL2" s="515"/>
      <c r="SBM2" s="515"/>
      <c r="SBN2" s="515"/>
      <c r="SBO2" s="199" t="str">
        <f>BDI!$A$4</f>
        <v>OBRA:</v>
      </c>
      <c r="SBP2" s="515">
        <f>ORCAMENTO!SBQ2</f>
        <v>0</v>
      </c>
      <c r="SBQ2" s="515"/>
      <c r="SBR2" s="515"/>
      <c r="SBS2" s="515"/>
      <c r="SBT2" s="199" t="str">
        <f>BDI!$A$4</f>
        <v>OBRA:</v>
      </c>
      <c r="SBU2" s="515">
        <f>ORCAMENTO!SBV2</f>
        <v>0</v>
      </c>
      <c r="SBV2" s="515"/>
      <c r="SBW2" s="515"/>
      <c r="SBX2" s="515"/>
      <c r="SBY2" s="199" t="str">
        <f>BDI!$A$4</f>
        <v>OBRA:</v>
      </c>
      <c r="SBZ2" s="515">
        <f>ORCAMENTO!SCA2</f>
        <v>0</v>
      </c>
      <c r="SCA2" s="515"/>
      <c r="SCB2" s="515"/>
      <c r="SCC2" s="515"/>
      <c r="SCD2" s="199" t="str">
        <f>BDI!$A$4</f>
        <v>OBRA:</v>
      </c>
      <c r="SCE2" s="515">
        <f>ORCAMENTO!SCF2</f>
        <v>0</v>
      </c>
      <c r="SCF2" s="515"/>
      <c r="SCG2" s="515"/>
      <c r="SCH2" s="515"/>
      <c r="SCI2" s="199" t="str">
        <f>BDI!$A$4</f>
        <v>OBRA:</v>
      </c>
      <c r="SCJ2" s="515">
        <f>ORCAMENTO!SCK2</f>
        <v>0</v>
      </c>
      <c r="SCK2" s="515"/>
      <c r="SCL2" s="515"/>
      <c r="SCM2" s="515"/>
      <c r="SCN2" s="199" t="str">
        <f>BDI!$A$4</f>
        <v>OBRA:</v>
      </c>
      <c r="SCO2" s="515">
        <f>ORCAMENTO!SCP2</f>
        <v>0</v>
      </c>
      <c r="SCP2" s="515"/>
      <c r="SCQ2" s="515"/>
      <c r="SCR2" s="515"/>
      <c r="SCS2" s="199" t="str">
        <f>BDI!$A$4</f>
        <v>OBRA:</v>
      </c>
      <c r="SCT2" s="515">
        <f>ORCAMENTO!SCU2</f>
        <v>0</v>
      </c>
      <c r="SCU2" s="515"/>
      <c r="SCV2" s="515"/>
      <c r="SCW2" s="515"/>
      <c r="SCX2" s="199" t="str">
        <f>BDI!$A$4</f>
        <v>OBRA:</v>
      </c>
      <c r="SCY2" s="515">
        <f>ORCAMENTO!SCZ2</f>
        <v>0</v>
      </c>
      <c r="SCZ2" s="515"/>
      <c r="SDA2" s="515"/>
      <c r="SDB2" s="515"/>
      <c r="SDC2" s="199" t="str">
        <f>BDI!$A$4</f>
        <v>OBRA:</v>
      </c>
      <c r="SDD2" s="515">
        <f>ORCAMENTO!SDE2</f>
        <v>0</v>
      </c>
      <c r="SDE2" s="515"/>
      <c r="SDF2" s="515"/>
      <c r="SDG2" s="515"/>
      <c r="SDH2" s="199" t="str">
        <f>BDI!$A$4</f>
        <v>OBRA:</v>
      </c>
      <c r="SDI2" s="515">
        <f>ORCAMENTO!SDJ2</f>
        <v>0</v>
      </c>
      <c r="SDJ2" s="515"/>
      <c r="SDK2" s="515"/>
      <c r="SDL2" s="515"/>
      <c r="SDM2" s="199" t="str">
        <f>BDI!$A$4</f>
        <v>OBRA:</v>
      </c>
      <c r="SDN2" s="515">
        <f>ORCAMENTO!SDO2</f>
        <v>0</v>
      </c>
      <c r="SDO2" s="515"/>
      <c r="SDP2" s="515"/>
      <c r="SDQ2" s="515"/>
      <c r="SDR2" s="199" t="str">
        <f>BDI!$A$4</f>
        <v>OBRA:</v>
      </c>
      <c r="SDS2" s="515">
        <f>ORCAMENTO!SDT2</f>
        <v>0</v>
      </c>
      <c r="SDT2" s="515"/>
      <c r="SDU2" s="515"/>
      <c r="SDV2" s="515"/>
      <c r="SDW2" s="199" t="str">
        <f>BDI!$A$4</f>
        <v>OBRA:</v>
      </c>
      <c r="SDX2" s="515">
        <f>ORCAMENTO!SDY2</f>
        <v>0</v>
      </c>
      <c r="SDY2" s="515"/>
      <c r="SDZ2" s="515"/>
      <c r="SEA2" s="515"/>
      <c r="SEB2" s="199" t="str">
        <f>BDI!$A$4</f>
        <v>OBRA:</v>
      </c>
      <c r="SEC2" s="515">
        <f>ORCAMENTO!SED2</f>
        <v>0</v>
      </c>
      <c r="SED2" s="515"/>
      <c r="SEE2" s="515"/>
      <c r="SEF2" s="515"/>
      <c r="SEG2" s="199" t="str">
        <f>BDI!$A$4</f>
        <v>OBRA:</v>
      </c>
      <c r="SEH2" s="515">
        <f>ORCAMENTO!SEI2</f>
        <v>0</v>
      </c>
      <c r="SEI2" s="515"/>
      <c r="SEJ2" s="515"/>
      <c r="SEK2" s="515"/>
      <c r="SEL2" s="199" t="str">
        <f>BDI!$A$4</f>
        <v>OBRA:</v>
      </c>
      <c r="SEM2" s="515">
        <f>ORCAMENTO!SEN2</f>
        <v>0</v>
      </c>
      <c r="SEN2" s="515"/>
      <c r="SEO2" s="515"/>
      <c r="SEP2" s="515"/>
      <c r="SEQ2" s="199" t="str">
        <f>BDI!$A$4</f>
        <v>OBRA:</v>
      </c>
      <c r="SER2" s="515">
        <f>ORCAMENTO!SES2</f>
        <v>0</v>
      </c>
      <c r="SES2" s="515"/>
      <c r="SET2" s="515"/>
      <c r="SEU2" s="515"/>
      <c r="SEV2" s="199" t="str">
        <f>BDI!$A$4</f>
        <v>OBRA:</v>
      </c>
      <c r="SEW2" s="515">
        <f>ORCAMENTO!SEX2</f>
        <v>0</v>
      </c>
      <c r="SEX2" s="515"/>
      <c r="SEY2" s="515"/>
      <c r="SEZ2" s="515"/>
      <c r="SFA2" s="199" t="str">
        <f>BDI!$A$4</f>
        <v>OBRA:</v>
      </c>
      <c r="SFB2" s="515">
        <f>ORCAMENTO!SFC2</f>
        <v>0</v>
      </c>
      <c r="SFC2" s="515"/>
      <c r="SFD2" s="515"/>
      <c r="SFE2" s="515"/>
      <c r="SFF2" s="199" t="str">
        <f>BDI!$A$4</f>
        <v>OBRA:</v>
      </c>
      <c r="SFG2" s="515">
        <f>ORCAMENTO!SFH2</f>
        <v>0</v>
      </c>
      <c r="SFH2" s="515"/>
      <c r="SFI2" s="515"/>
      <c r="SFJ2" s="515"/>
      <c r="SFK2" s="199" t="str">
        <f>BDI!$A$4</f>
        <v>OBRA:</v>
      </c>
      <c r="SFL2" s="515">
        <f>ORCAMENTO!SFM2</f>
        <v>0</v>
      </c>
      <c r="SFM2" s="515"/>
      <c r="SFN2" s="515"/>
      <c r="SFO2" s="515"/>
      <c r="SFP2" s="199" t="str">
        <f>BDI!$A$4</f>
        <v>OBRA:</v>
      </c>
      <c r="SFQ2" s="515">
        <f>ORCAMENTO!SFR2</f>
        <v>0</v>
      </c>
      <c r="SFR2" s="515"/>
      <c r="SFS2" s="515"/>
      <c r="SFT2" s="515"/>
      <c r="SFU2" s="199" t="str">
        <f>BDI!$A$4</f>
        <v>OBRA:</v>
      </c>
      <c r="SFV2" s="515">
        <f>ORCAMENTO!SFW2</f>
        <v>0</v>
      </c>
      <c r="SFW2" s="515"/>
      <c r="SFX2" s="515"/>
      <c r="SFY2" s="515"/>
      <c r="SFZ2" s="199" t="str">
        <f>BDI!$A$4</f>
        <v>OBRA:</v>
      </c>
      <c r="SGA2" s="515">
        <f>ORCAMENTO!SGB2</f>
        <v>0</v>
      </c>
      <c r="SGB2" s="515"/>
      <c r="SGC2" s="515"/>
      <c r="SGD2" s="515"/>
      <c r="SGE2" s="199" t="str">
        <f>BDI!$A$4</f>
        <v>OBRA:</v>
      </c>
      <c r="SGF2" s="515">
        <f>ORCAMENTO!SGG2</f>
        <v>0</v>
      </c>
      <c r="SGG2" s="515"/>
      <c r="SGH2" s="515"/>
      <c r="SGI2" s="515"/>
      <c r="SGJ2" s="199" t="str">
        <f>BDI!$A$4</f>
        <v>OBRA:</v>
      </c>
      <c r="SGK2" s="515">
        <f>ORCAMENTO!SGL2</f>
        <v>0</v>
      </c>
      <c r="SGL2" s="515"/>
      <c r="SGM2" s="515"/>
      <c r="SGN2" s="515"/>
      <c r="SGO2" s="199" t="str">
        <f>BDI!$A$4</f>
        <v>OBRA:</v>
      </c>
      <c r="SGP2" s="515">
        <f>ORCAMENTO!SGQ2</f>
        <v>0</v>
      </c>
      <c r="SGQ2" s="515"/>
      <c r="SGR2" s="515"/>
      <c r="SGS2" s="515"/>
      <c r="SGT2" s="199" t="str">
        <f>BDI!$A$4</f>
        <v>OBRA:</v>
      </c>
      <c r="SGU2" s="515">
        <f>ORCAMENTO!SGV2</f>
        <v>0</v>
      </c>
      <c r="SGV2" s="515"/>
      <c r="SGW2" s="515"/>
      <c r="SGX2" s="515"/>
      <c r="SGY2" s="199" t="str">
        <f>BDI!$A$4</f>
        <v>OBRA:</v>
      </c>
      <c r="SGZ2" s="515">
        <f>ORCAMENTO!SHA2</f>
        <v>0</v>
      </c>
      <c r="SHA2" s="515"/>
      <c r="SHB2" s="515"/>
      <c r="SHC2" s="515"/>
      <c r="SHD2" s="199" t="str">
        <f>BDI!$A$4</f>
        <v>OBRA:</v>
      </c>
      <c r="SHE2" s="515">
        <f>ORCAMENTO!SHF2</f>
        <v>0</v>
      </c>
      <c r="SHF2" s="515"/>
      <c r="SHG2" s="515"/>
      <c r="SHH2" s="515"/>
      <c r="SHI2" s="199" t="str">
        <f>BDI!$A$4</f>
        <v>OBRA:</v>
      </c>
      <c r="SHJ2" s="515">
        <f>ORCAMENTO!SHK2</f>
        <v>0</v>
      </c>
      <c r="SHK2" s="515"/>
      <c r="SHL2" s="515"/>
      <c r="SHM2" s="515"/>
      <c r="SHN2" s="199" t="str">
        <f>BDI!$A$4</f>
        <v>OBRA:</v>
      </c>
      <c r="SHO2" s="515">
        <f>ORCAMENTO!SHP2</f>
        <v>0</v>
      </c>
      <c r="SHP2" s="515"/>
      <c r="SHQ2" s="515"/>
      <c r="SHR2" s="515"/>
      <c r="SHS2" s="199" t="str">
        <f>BDI!$A$4</f>
        <v>OBRA:</v>
      </c>
      <c r="SHT2" s="515">
        <f>ORCAMENTO!SHU2</f>
        <v>0</v>
      </c>
      <c r="SHU2" s="515"/>
      <c r="SHV2" s="515"/>
      <c r="SHW2" s="515"/>
      <c r="SHX2" s="199" t="str">
        <f>BDI!$A$4</f>
        <v>OBRA:</v>
      </c>
      <c r="SHY2" s="515">
        <f>ORCAMENTO!SHZ2</f>
        <v>0</v>
      </c>
      <c r="SHZ2" s="515"/>
      <c r="SIA2" s="515"/>
      <c r="SIB2" s="515"/>
      <c r="SIC2" s="199" t="str">
        <f>BDI!$A$4</f>
        <v>OBRA:</v>
      </c>
      <c r="SID2" s="515">
        <f>ORCAMENTO!SIE2</f>
        <v>0</v>
      </c>
      <c r="SIE2" s="515"/>
      <c r="SIF2" s="515"/>
      <c r="SIG2" s="515"/>
      <c r="SIH2" s="199" t="str">
        <f>BDI!$A$4</f>
        <v>OBRA:</v>
      </c>
      <c r="SII2" s="515">
        <f>ORCAMENTO!SIJ2</f>
        <v>0</v>
      </c>
      <c r="SIJ2" s="515"/>
      <c r="SIK2" s="515"/>
      <c r="SIL2" s="515"/>
      <c r="SIM2" s="199" t="str">
        <f>BDI!$A$4</f>
        <v>OBRA:</v>
      </c>
      <c r="SIN2" s="515">
        <f>ORCAMENTO!SIO2</f>
        <v>0</v>
      </c>
      <c r="SIO2" s="515"/>
      <c r="SIP2" s="515"/>
      <c r="SIQ2" s="515"/>
      <c r="SIR2" s="199" t="str">
        <f>BDI!$A$4</f>
        <v>OBRA:</v>
      </c>
      <c r="SIS2" s="515">
        <f>ORCAMENTO!SIT2</f>
        <v>0</v>
      </c>
      <c r="SIT2" s="515"/>
      <c r="SIU2" s="515"/>
      <c r="SIV2" s="515"/>
      <c r="SIW2" s="199" t="str">
        <f>BDI!$A$4</f>
        <v>OBRA:</v>
      </c>
      <c r="SIX2" s="515">
        <f>ORCAMENTO!SIY2</f>
        <v>0</v>
      </c>
      <c r="SIY2" s="515"/>
      <c r="SIZ2" s="515"/>
      <c r="SJA2" s="515"/>
      <c r="SJB2" s="199" t="str">
        <f>BDI!$A$4</f>
        <v>OBRA:</v>
      </c>
      <c r="SJC2" s="515">
        <f>ORCAMENTO!SJD2</f>
        <v>0</v>
      </c>
      <c r="SJD2" s="515"/>
      <c r="SJE2" s="515"/>
      <c r="SJF2" s="515"/>
      <c r="SJG2" s="199" t="str">
        <f>BDI!$A$4</f>
        <v>OBRA:</v>
      </c>
      <c r="SJH2" s="515">
        <f>ORCAMENTO!SJI2</f>
        <v>0</v>
      </c>
      <c r="SJI2" s="515"/>
      <c r="SJJ2" s="515"/>
      <c r="SJK2" s="515"/>
      <c r="SJL2" s="199" t="str">
        <f>BDI!$A$4</f>
        <v>OBRA:</v>
      </c>
      <c r="SJM2" s="515">
        <f>ORCAMENTO!SJN2</f>
        <v>0</v>
      </c>
      <c r="SJN2" s="515"/>
      <c r="SJO2" s="515"/>
      <c r="SJP2" s="515"/>
      <c r="SJQ2" s="199" t="str">
        <f>BDI!$A$4</f>
        <v>OBRA:</v>
      </c>
      <c r="SJR2" s="515">
        <f>ORCAMENTO!SJS2</f>
        <v>0</v>
      </c>
      <c r="SJS2" s="515"/>
      <c r="SJT2" s="515"/>
      <c r="SJU2" s="515"/>
      <c r="SJV2" s="199" t="str">
        <f>BDI!$A$4</f>
        <v>OBRA:</v>
      </c>
      <c r="SJW2" s="515">
        <f>ORCAMENTO!SJX2</f>
        <v>0</v>
      </c>
      <c r="SJX2" s="515"/>
      <c r="SJY2" s="515"/>
      <c r="SJZ2" s="515"/>
      <c r="SKA2" s="199" t="str">
        <f>BDI!$A$4</f>
        <v>OBRA:</v>
      </c>
      <c r="SKB2" s="515">
        <f>ORCAMENTO!SKC2</f>
        <v>0</v>
      </c>
      <c r="SKC2" s="515"/>
      <c r="SKD2" s="515"/>
      <c r="SKE2" s="515"/>
      <c r="SKF2" s="199" t="str">
        <f>BDI!$A$4</f>
        <v>OBRA:</v>
      </c>
      <c r="SKG2" s="515">
        <f>ORCAMENTO!SKH2</f>
        <v>0</v>
      </c>
      <c r="SKH2" s="515"/>
      <c r="SKI2" s="515"/>
      <c r="SKJ2" s="515"/>
      <c r="SKK2" s="199" t="str">
        <f>BDI!$A$4</f>
        <v>OBRA:</v>
      </c>
      <c r="SKL2" s="515">
        <f>ORCAMENTO!SKM2</f>
        <v>0</v>
      </c>
      <c r="SKM2" s="515"/>
      <c r="SKN2" s="515"/>
      <c r="SKO2" s="515"/>
      <c r="SKP2" s="199" t="str">
        <f>BDI!$A$4</f>
        <v>OBRA:</v>
      </c>
      <c r="SKQ2" s="515">
        <f>ORCAMENTO!SKR2</f>
        <v>0</v>
      </c>
      <c r="SKR2" s="515"/>
      <c r="SKS2" s="515"/>
      <c r="SKT2" s="515"/>
      <c r="SKU2" s="199" t="str">
        <f>BDI!$A$4</f>
        <v>OBRA:</v>
      </c>
      <c r="SKV2" s="515">
        <f>ORCAMENTO!SKW2</f>
        <v>0</v>
      </c>
      <c r="SKW2" s="515"/>
      <c r="SKX2" s="515"/>
      <c r="SKY2" s="515"/>
      <c r="SKZ2" s="199" t="str">
        <f>BDI!$A$4</f>
        <v>OBRA:</v>
      </c>
      <c r="SLA2" s="515">
        <f>ORCAMENTO!SLB2</f>
        <v>0</v>
      </c>
      <c r="SLB2" s="515"/>
      <c r="SLC2" s="515"/>
      <c r="SLD2" s="515"/>
      <c r="SLE2" s="199" t="str">
        <f>BDI!$A$4</f>
        <v>OBRA:</v>
      </c>
      <c r="SLF2" s="515">
        <f>ORCAMENTO!SLG2</f>
        <v>0</v>
      </c>
      <c r="SLG2" s="515"/>
      <c r="SLH2" s="515"/>
      <c r="SLI2" s="515"/>
      <c r="SLJ2" s="199" t="str">
        <f>BDI!$A$4</f>
        <v>OBRA:</v>
      </c>
      <c r="SLK2" s="515">
        <f>ORCAMENTO!SLL2</f>
        <v>0</v>
      </c>
      <c r="SLL2" s="515"/>
      <c r="SLM2" s="515"/>
      <c r="SLN2" s="515"/>
      <c r="SLO2" s="199" t="str">
        <f>BDI!$A$4</f>
        <v>OBRA:</v>
      </c>
      <c r="SLP2" s="515">
        <f>ORCAMENTO!SLQ2</f>
        <v>0</v>
      </c>
      <c r="SLQ2" s="515"/>
      <c r="SLR2" s="515"/>
      <c r="SLS2" s="515"/>
      <c r="SLT2" s="199" t="str">
        <f>BDI!$A$4</f>
        <v>OBRA:</v>
      </c>
      <c r="SLU2" s="515">
        <f>ORCAMENTO!SLV2</f>
        <v>0</v>
      </c>
      <c r="SLV2" s="515"/>
      <c r="SLW2" s="515"/>
      <c r="SLX2" s="515"/>
      <c r="SLY2" s="199" t="str">
        <f>BDI!$A$4</f>
        <v>OBRA:</v>
      </c>
      <c r="SLZ2" s="515">
        <f>ORCAMENTO!SMA2</f>
        <v>0</v>
      </c>
      <c r="SMA2" s="515"/>
      <c r="SMB2" s="515"/>
      <c r="SMC2" s="515"/>
      <c r="SMD2" s="199" t="str">
        <f>BDI!$A$4</f>
        <v>OBRA:</v>
      </c>
      <c r="SME2" s="515">
        <f>ORCAMENTO!SMF2</f>
        <v>0</v>
      </c>
      <c r="SMF2" s="515"/>
      <c r="SMG2" s="515"/>
      <c r="SMH2" s="515"/>
      <c r="SMI2" s="199" t="str">
        <f>BDI!$A$4</f>
        <v>OBRA:</v>
      </c>
      <c r="SMJ2" s="515">
        <f>ORCAMENTO!SMK2</f>
        <v>0</v>
      </c>
      <c r="SMK2" s="515"/>
      <c r="SML2" s="515"/>
      <c r="SMM2" s="515"/>
      <c r="SMN2" s="199" t="str">
        <f>BDI!$A$4</f>
        <v>OBRA:</v>
      </c>
      <c r="SMO2" s="515">
        <f>ORCAMENTO!SMP2</f>
        <v>0</v>
      </c>
      <c r="SMP2" s="515"/>
      <c r="SMQ2" s="515"/>
      <c r="SMR2" s="515"/>
      <c r="SMS2" s="199" t="str">
        <f>BDI!$A$4</f>
        <v>OBRA:</v>
      </c>
      <c r="SMT2" s="515">
        <f>ORCAMENTO!SMU2</f>
        <v>0</v>
      </c>
      <c r="SMU2" s="515"/>
      <c r="SMV2" s="515"/>
      <c r="SMW2" s="515"/>
      <c r="SMX2" s="199" t="str">
        <f>BDI!$A$4</f>
        <v>OBRA:</v>
      </c>
      <c r="SMY2" s="515">
        <f>ORCAMENTO!SMZ2</f>
        <v>0</v>
      </c>
      <c r="SMZ2" s="515"/>
      <c r="SNA2" s="515"/>
      <c r="SNB2" s="515"/>
      <c r="SNC2" s="199" t="str">
        <f>BDI!$A$4</f>
        <v>OBRA:</v>
      </c>
      <c r="SND2" s="515">
        <f>ORCAMENTO!SNE2</f>
        <v>0</v>
      </c>
      <c r="SNE2" s="515"/>
      <c r="SNF2" s="515"/>
      <c r="SNG2" s="515"/>
      <c r="SNH2" s="199" t="str">
        <f>BDI!$A$4</f>
        <v>OBRA:</v>
      </c>
      <c r="SNI2" s="515">
        <f>ORCAMENTO!SNJ2</f>
        <v>0</v>
      </c>
      <c r="SNJ2" s="515"/>
      <c r="SNK2" s="515"/>
      <c r="SNL2" s="515"/>
      <c r="SNM2" s="199" t="str">
        <f>BDI!$A$4</f>
        <v>OBRA:</v>
      </c>
      <c r="SNN2" s="515">
        <f>ORCAMENTO!SNO2</f>
        <v>0</v>
      </c>
      <c r="SNO2" s="515"/>
      <c r="SNP2" s="515"/>
      <c r="SNQ2" s="515"/>
      <c r="SNR2" s="199" t="str">
        <f>BDI!$A$4</f>
        <v>OBRA:</v>
      </c>
      <c r="SNS2" s="515">
        <f>ORCAMENTO!SNT2</f>
        <v>0</v>
      </c>
      <c r="SNT2" s="515"/>
      <c r="SNU2" s="515"/>
      <c r="SNV2" s="515"/>
      <c r="SNW2" s="199" t="str">
        <f>BDI!$A$4</f>
        <v>OBRA:</v>
      </c>
      <c r="SNX2" s="515">
        <f>ORCAMENTO!SNY2</f>
        <v>0</v>
      </c>
      <c r="SNY2" s="515"/>
      <c r="SNZ2" s="515"/>
      <c r="SOA2" s="515"/>
      <c r="SOB2" s="199" t="str">
        <f>BDI!$A$4</f>
        <v>OBRA:</v>
      </c>
      <c r="SOC2" s="515">
        <f>ORCAMENTO!SOD2</f>
        <v>0</v>
      </c>
      <c r="SOD2" s="515"/>
      <c r="SOE2" s="515"/>
      <c r="SOF2" s="515"/>
      <c r="SOG2" s="199" t="str">
        <f>BDI!$A$4</f>
        <v>OBRA:</v>
      </c>
      <c r="SOH2" s="515">
        <f>ORCAMENTO!SOI2</f>
        <v>0</v>
      </c>
      <c r="SOI2" s="515"/>
      <c r="SOJ2" s="515"/>
      <c r="SOK2" s="515"/>
      <c r="SOL2" s="199" t="str">
        <f>BDI!$A$4</f>
        <v>OBRA:</v>
      </c>
      <c r="SOM2" s="515">
        <f>ORCAMENTO!SON2</f>
        <v>0</v>
      </c>
      <c r="SON2" s="515"/>
      <c r="SOO2" s="515"/>
      <c r="SOP2" s="515"/>
      <c r="SOQ2" s="199" t="str">
        <f>BDI!$A$4</f>
        <v>OBRA:</v>
      </c>
      <c r="SOR2" s="515">
        <f>ORCAMENTO!SOS2</f>
        <v>0</v>
      </c>
      <c r="SOS2" s="515"/>
      <c r="SOT2" s="515"/>
      <c r="SOU2" s="515"/>
      <c r="SOV2" s="199" t="str">
        <f>BDI!$A$4</f>
        <v>OBRA:</v>
      </c>
      <c r="SOW2" s="515">
        <f>ORCAMENTO!SOX2</f>
        <v>0</v>
      </c>
      <c r="SOX2" s="515"/>
      <c r="SOY2" s="515"/>
      <c r="SOZ2" s="515"/>
      <c r="SPA2" s="199" t="str">
        <f>BDI!$A$4</f>
        <v>OBRA:</v>
      </c>
      <c r="SPB2" s="515">
        <f>ORCAMENTO!SPC2</f>
        <v>0</v>
      </c>
      <c r="SPC2" s="515"/>
      <c r="SPD2" s="515"/>
      <c r="SPE2" s="515"/>
      <c r="SPF2" s="199" t="str">
        <f>BDI!$A$4</f>
        <v>OBRA:</v>
      </c>
      <c r="SPG2" s="515">
        <f>ORCAMENTO!SPH2</f>
        <v>0</v>
      </c>
      <c r="SPH2" s="515"/>
      <c r="SPI2" s="515"/>
      <c r="SPJ2" s="515"/>
      <c r="SPK2" s="199" t="str">
        <f>BDI!$A$4</f>
        <v>OBRA:</v>
      </c>
      <c r="SPL2" s="515">
        <f>ORCAMENTO!SPM2</f>
        <v>0</v>
      </c>
      <c r="SPM2" s="515"/>
      <c r="SPN2" s="515"/>
      <c r="SPO2" s="515"/>
      <c r="SPP2" s="199" t="str">
        <f>BDI!$A$4</f>
        <v>OBRA:</v>
      </c>
      <c r="SPQ2" s="515">
        <f>ORCAMENTO!SPR2</f>
        <v>0</v>
      </c>
      <c r="SPR2" s="515"/>
      <c r="SPS2" s="515"/>
      <c r="SPT2" s="515"/>
      <c r="SPU2" s="199" t="str">
        <f>BDI!$A$4</f>
        <v>OBRA:</v>
      </c>
      <c r="SPV2" s="515">
        <f>ORCAMENTO!SPW2</f>
        <v>0</v>
      </c>
      <c r="SPW2" s="515"/>
      <c r="SPX2" s="515"/>
      <c r="SPY2" s="515"/>
      <c r="SPZ2" s="199" t="str">
        <f>BDI!$A$4</f>
        <v>OBRA:</v>
      </c>
      <c r="SQA2" s="515">
        <f>ORCAMENTO!SQB2</f>
        <v>0</v>
      </c>
      <c r="SQB2" s="515"/>
      <c r="SQC2" s="515"/>
      <c r="SQD2" s="515"/>
      <c r="SQE2" s="199" t="str">
        <f>BDI!$A$4</f>
        <v>OBRA:</v>
      </c>
      <c r="SQF2" s="515">
        <f>ORCAMENTO!SQG2</f>
        <v>0</v>
      </c>
      <c r="SQG2" s="515"/>
      <c r="SQH2" s="515"/>
      <c r="SQI2" s="515"/>
      <c r="SQJ2" s="199" t="str">
        <f>BDI!$A$4</f>
        <v>OBRA:</v>
      </c>
      <c r="SQK2" s="515">
        <f>ORCAMENTO!SQL2</f>
        <v>0</v>
      </c>
      <c r="SQL2" s="515"/>
      <c r="SQM2" s="515"/>
      <c r="SQN2" s="515"/>
      <c r="SQO2" s="199" t="str">
        <f>BDI!$A$4</f>
        <v>OBRA:</v>
      </c>
      <c r="SQP2" s="515">
        <f>ORCAMENTO!SQQ2</f>
        <v>0</v>
      </c>
      <c r="SQQ2" s="515"/>
      <c r="SQR2" s="515"/>
      <c r="SQS2" s="515"/>
      <c r="SQT2" s="199" t="str">
        <f>BDI!$A$4</f>
        <v>OBRA:</v>
      </c>
      <c r="SQU2" s="515">
        <f>ORCAMENTO!SQV2</f>
        <v>0</v>
      </c>
      <c r="SQV2" s="515"/>
      <c r="SQW2" s="515"/>
      <c r="SQX2" s="515"/>
      <c r="SQY2" s="199" t="str">
        <f>BDI!$A$4</f>
        <v>OBRA:</v>
      </c>
      <c r="SQZ2" s="515">
        <f>ORCAMENTO!SRA2</f>
        <v>0</v>
      </c>
      <c r="SRA2" s="515"/>
      <c r="SRB2" s="515"/>
      <c r="SRC2" s="515"/>
      <c r="SRD2" s="199" t="str">
        <f>BDI!$A$4</f>
        <v>OBRA:</v>
      </c>
      <c r="SRE2" s="515">
        <f>ORCAMENTO!SRF2</f>
        <v>0</v>
      </c>
      <c r="SRF2" s="515"/>
      <c r="SRG2" s="515"/>
      <c r="SRH2" s="515"/>
      <c r="SRI2" s="199" t="str">
        <f>BDI!$A$4</f>
        <v>OBRA:</v>
      </c>
      <c r="SRJ2" s="515">
        <f>ORCAMENTO!SRK2</f>
        <v>0</v>
      </c>
      <c r="SRK2" s="515"/>
      <c r="SRL2" s="515"/>
      <c r="SRM2" s="515"/>
      <c r="SRN2" s="199" t="str">
        <f>BDI!$A$4</f>
        <v>OBRA:</v>
      </c>
      <c r="SRO2" s="515">
        <f>ORCAMENTO!SRP2</f>
        <v>0</v>
      </c>
      <c r="SRP2" s="515"/>
      <c r="SRQ2" s="515"/>
      <c r="SRR2" s="515"/>
      <c r="SRS2" s="199" t="str">
        <f>BDI!$A$4</f>
        <v>OBRA:</v>
      </c>
      <c r="SRT2" s="515">
        <f>ORCAMENTO!SRU2</f>
        <v>0</v>
      </c>
      <c r="SRU2" s="515"/>
      <c r="SRV2" s="515"/>
      <c r="SRW2" s="515"/>
      <c r="SRX2" s="199" t="str">
        <f>BDI!$A$4</f>
        <v>OBRA:</v>
      </c>
      <c r="SRY2" s="515">
        <f>ORCAMENTO!SRZ2</f>
        <v>0</v>
      </c>
      <c r="SRZ2" s="515"/>
      <c r="SSA2" s="515"/>
      <c r="SSB2" s="515"/>
      <c r="SSC2" s="199" t="str">
        <f>BDI!$A$4</f>
        <v>OBRA:</v>
      </c>
      <c r="SSD2" s="515">
        <f>ORCAMENTO!SSE2</f>
        <v>0</v>
      </c>
      <c r="SSE2" s="515"/>
      <c r="SSF2" s="515"/>
      <c r="SSG2" s="515"/>
      <c r="SSH2" s="199" t="str">
        <f>BDI!$A$4</f>
        <v>OBRA:</v>
      </c>
      <c r="SSI2" s="515">
        <f>ORCAMENTO!SSJ2</f>
        <v>0</v>
      </c>
      <c r="SSJ2" s="515"/>
      <c r="SSK2" s="515"/>
      <c r="SSL2" s="515"/>
      <c r="SSM2" s="199" t="str">
        <f>BDI!$A$4</f>
        <v>OBRA:</v>
      </c>
      <c r="SSN2" s="515">
        <f>ORCAMENTO!SSO2</f>
        <v>0</v>
      </c>
      <c r="SSO2" s="515"/>
      <c r="SSP2" s="515"/>
      <c r="SSQ2" s="515"/>
      <c r="SSR2" s="199" t="str">
        <f>BDI!$A$4</f>
        <v>OBRA:</v>
      </c>
      <c r="SSS2" s="515">
        <f>ORCAMENTO!SST2</f>
        <v>0</v>
      </c>
      <c r="SST2" s="515"/>
      <c r="SSU2" s="515"/>
      <c r="SSV2" s="515"/>
      <c r="SSW2" s="199" t="str">
        <f>BDI!$A$4</f>
        <v>OBRA:</v>
      </c>
      <c r="SSX2" s="515">
        <f>ORCAMENTO!SSY2</f>
        <v>0</v>
      </c>
      <c r="SSY2" s="515"/>
      <c r="SSZ2" s="515"/>
      <c r="STA2" s="515"/>
      <c r="STB2" s="199" t="str">
        <f>BDI!$A$4</f>
        <v>OBRA:</v>
      </c>
      <c r="STC2" s="515">
        <f>ORCAMENTO!STD2</f>
        <v>0</v>
      </c>
      <c r="STD2" s="515"/>
      <c r="STE2" s="515"/>
      <c r="STF2" s="515"/>
      <c r="STG2" s="199" t="str">
        <f>BDI!$A$4</f>
        <v>OBRA:</v>
      </c>
      <c r="STH2" s="515">
        <f>ORCAMENTO!STI2</f>
        <v>0</v>
      </c>
      <c r="STI2" s="515"/>
      <c r="STJ2" s="515"/>
      <c r="STK2" s="515"/>
      <c r="STL2" s="199" t="str">
        <f>BDI!$A$4</f>
        <v>OBRA:</v>
      </c>
      <c r="STM2" s="515">
        <f>ORCAMENTO!STN2</f>
        <v>0</v>
      </c>
      <c r="STN2" s="515"/>
      <c r="STO2" s="515"/>
      <c r="STP2" s="515"/>
      <c r="STQ2" s="199" t="str">
        <f>BDI!$A$4</f>
        <v>OBRA:</v>
      </c>
      <c r="STR2" s="515">
        <f>ORCAMENTO!STS2</f>
        <v>0</v>
      </c>
      <c r="STS2" s="515"/>
      <c r="STT2" s="515"/>
      <c r="STU2" s="515"/>
      <c r="STV2" s="199" t="str">
        <f>BDI!$A$4</f>
        <v>OBRA:</v>
      </c>
      <c r="STW2" s="515">
        <f>ORCAMENTO!STX2</f>
        <v>0</v>
      </c>
      <c r="STX2" s="515"/>
      <c r="STY2" s="515"/>
      <c r="STZ2" s="515"/>
      <c r="SUA2" s="199" t="str">
        <f>BDI!$A$4</f>
        <v>OBRA:</v>
      </c>
      <c r="SUB2" s="515">
        <f>ORCAMENTO!SUC2</f>
        <v>0</v>
      </c>
      <c r="SUC2" s="515"/>
      <c r="SUD2" s="515"/>
      <c r="SUE2" s="515"/>
      <c r="SUF2" s="199" t="str">
        <f>BDI!$A$4</f>
        <v>OBRA:</v>
      </c>
      <c r="SUG2" s="515">
        <f>ORCAMENTO!SUH2</f>
        <v>0</v>
      </c>
      <c r="SUH2" s="515"/>
      <c r="SUI2" s="515"/>
      <c r="SUJ2" s="515"/>
      <c r="SUK2" s="199" t="str">
        <f>BDI!$A$4</f>
        <v>OBRA:</v>
      </c>
      <c r="SUL2" s="515">
        <f>ORCAMENTO!SUM2</f>
        <v>0</v>
      </c>
      <c r="SUM2" s="515"/>
      <c r="SUN2" s="515"/>
      <c r="SUO2" s="515"/>
      <c r="SUP2" s="199" t="str">
        <f>BDI!$A$4</f>
        <v>OBRA:</v>
      </c>
      <c r="SUQ2" s="515">
        <f>ORCAMENTO!SUR2</f>
        <v>0</v>
      </c>
      <c r="SUR2" s="515"/>
      <c r="SUS2" s="515"/>
      <c r="SUT2" s="515"/>
      <c r="SUU2" s="199" t="str">
        <f>BDI!$A$4</f>
        <v>OBRA:</v>
      </c>
      <c r="SUV2" s="515">
        <f>ORCAMENTO!SUW2</f>
        <v>0</v>
      </c>
      <c r="SUW2" s="515"/>
      <c r="SUX2" s="515"/>
      <c r="SUY2" s="515"/>
      <c r="SUZ2" s="199" t="str">
        <f>BDI!$A$4</f>
        <v>OBRA:</v>
      </c>
      <c r="SVA2" s="515">
        <f>ORCAMENTO!SVB2</f>
        <v>0</v>
      </c>
      <c r="SVB2" s="515"/>
      <c r="SVC2" s="515"/>
      <c r="SVD2" s="515"/>
      <c r="SVE2" s="199" t="str">
        <f>BDI!$A$4</f>
        <v>OBRA:</v>
      </c>
      <c r="SVF2" s="515">
        <f>ORCAMENTO!SVG2</f>
        <v>0</v>
      </c>
      <c r="SVG2" s="515"/>
      <c r="SVH2" s="515"/>
      <c r="SVI2" s="515"/>
      <c r="SVJ2" s="199" t="str">
        <f>BDI!$A$4</f>
        <v>OBRA:</v>
      </c>
      <c r="SVK2" s="515">
        <f>ORCAMENTO!SVL2</f>
        <v>0</v>
      </c>
      <c r="SVL2" s="515"/>
      <c r="SVM2" s="515"/>
      <c r="SVN2" s="515"/>
      <c r="SVO2" s="199" t="str">
        <f>BDI!$A$4</f>
        <v>OBRA:</v>
      </c>
      <c r="SVP2" s="515">
        <f>ORCAMENTO!SVQ2</f>
        <v>0</v>
      </c>
      <c r="SVQ2" s="515"/>
      <c r="SVR2" s="515"/>
      <c r="SVS2" s="515"/>
      <c r="SVT2" s="199" t="str">
        <f>BDI!$A$4</f>
        <v>OBRA:</v>
      </c>
      <c r="SVU2" s="515">
        <f>ORCAMENTO!SVV2</f>
        <v>0</v>
      </c>
      <c r="SVV2" s="515"/>
      <c r="SVW2" s="515"/>
      <c r="SVX2" s="515"/>
      <c r="SVY2" s="199" t="str">
        <f>BDI!$A$4</f>
        <v>OBRA:</v>
      </c>
      <c r="SVZ2" s="515">
        <f>ORCAMENTO!SWA2</f>
        <v>0</v>
      </c>
      <c r="SWA2" s="515"/>
      <c r="SWB2" s="515"/>
      <c r="SWC2" s="515"/>
      <c r="SWD2" s="199" t="str">
        <f>BDI!$A$4</f>
        <v>OBRA:</v>
      </c>
      <c r="SWE2" s="515">
        <f>ORCAMENTO!SWF2</f>
        <v>0</v>
      </c>
      <c r="SWF2" s="515"/>
      <c r="SWG2" s="515"/>
      <c r="SWH2" s="515"/>
      <c r="SWI2" s="199" t="str">
        <f>BDI!$A$4</f>
        <v>OBRA:</v>
      </c>
      <c r="SWJ2" s="515">
        <f>ORCAMENTO!SWK2</f>
        <v>0</v>
      </c>
      <c r="SWK2" s="515"/>
      <c r="SWL2" s="515"/>
      <c r="SWM2" s="515"/>
      <c r="SWN2" s="199" t="str">
        <f>BDI!$A$4</f>
        <v>OBRA:</v>
      </c>
      <c r="SWO2" s="515">
        <f>ORCAMENTO!SWP2</f>
        <v>0</v>
      </c>
      <c r="SWP2" s="515"/>
      <c r="SWQ2" s="515"/>
      <c r="SWR2" s="515"/>
      <c r="SWS2" s="199" t="str">
        <f>BDI!$A$4</f>
        <v>OBRA:</v>
      </c>
      <c r="SWT2" s="515">
        <f>ORCAMENTO!SWU2</f>
        <v>0</v>
      </c>
      <c r="SWU2" s="515"/>
      <c r="SWV2" s="515"/>
      <c r="SWW2" s="515"/>
      <c r="SWX2" s="199" t="str">
        <f>BDI!$A$4</f>
        <v>OBRA:</v>
      </c>
      <c r="SWY2" s="515">
        <f>ORCAMENTO!SWZ2</f>
        <v>0</v>
      </c>
      <c r="SWZ2" s="515"/>
      <c r="SXA2" s="515"/>
      <c r="SXB2" s="515"/>
      <c r="SXC2" s="199" t="str">
        <f>BDI!$A$4</f>
        <v>OBRA:</v>
      </c>
      <c r="SXD2" s="515">
        <f>ORCAMENTO!SXE2</f>
        <v>0</v>
      </c>
      <c r="SXE2" s="515"/>
      <c r="SXF2" s="515"/>
      <c r="SXG2" s="515"/>
      <c r="SXH2" s="199" t="str">
        <f>BDI!$A$4</f>
        <v>OBRA:</v>
      </c>
      <c r="SXI2" s="515">
        <f>ORCAMENTO!SXJ2</f>
        <v>0</v>
      </c>
      <c r="SXJ2" s="515"/>
      <c r="SXK2" s="515"/>
      <c r="SXL2" s="515"/>
      <c r="SXM2" s="199" t="str">
        <f>BDI!$A$4</f>
        <v>OBRA:</v>
      </c>
      <c r="SXN2" s="515">
        <f>ORCAMENTO!SXO2</f>
        <v>0</v>
      </c>
      <c r="SXO2" s="515"/>
      <c r="SXP2" s="515"/>
      <c r="SXQ2" s="515"/>
      <c r="SXR2" s="199" t="str">
        <f>BDI!$A$4</f>
        <v>OBRA:</v>
      </c>
      <c r="SXS2" s="515">
        <f>ORCAMENTO!SXT2</f>
        <v>0</v>
      </c>
      <c r="SXT2" s="515"/>
      <c r="SXU2" s="515"/>
      <c r="SXV2" s="515"/>
      <c r="SXW2" s="199" t="str">
        <f>BDI!$A$4</f>
        <v>OBRA:</v>
      </c>
      <c r="SXX2" s="515">
        <f>ORCAMENTO!SXY2</f>
        <v>0</v>
      </c>
      <c r="SXY2" s="515"/>
      <c r="SXZ2" s="515"/>
      <c r="SYA2" s="515"/>
      <c r="SYB2" s="199" t="str">
        <f>BDI!$A$4</f>
        <v>OBRA:</v>
      </c>
      <c r="SYC2" s="515">
        <f>ORCAMENTO!SYD2</f>
        <v>0</v>
      </c>
      <c r="SYD2" s="515"/>
      <c r="SYE2" s="515"/>
      <c r="SYF2" s="515"/>
      <c r="SYG2" s="199" t="str">
        <f>BDI!$A$4</f>
        <v>OBRA:</v>
      </c>
      <c r="SYH2" s="515">
        <f>ORCAMENTO!SYI2</f>
        <v>0</v>
      </c>
      <c r="SYI2" s="515"/>
      <c r="SYJ2" s="515"/>
      <c r="SYK2" s="515"/>
      <c r="SYL2" s="199" t="str">
        <f>BDI!$A$4</f>
        <v>OBRA:</v>
      </c>
      <c r="SYM2" s="515">
        <f>ORCAMENTO!SYN2</f>
        <v>0</v>
      </c>
      <c r="SYN2" s="515"/>
      <c r="SYO2" s="515"/>
      <c r="SYP2" s="515"/>
      <c r="SYQ2" s="199" t="str">
        <f>BDI!$A$4</f>
        <v>OBRA:</v>
      </c>
      <c r="SYR2" s="515">
        <f>ORCAMENTO!SYS2</f>
        <v>0</v>
      </c>
      <c r="SYS2" s="515"/>
      <c r="SYT2" s="515"/>
      <c r="SYU2" s="515"/>
      <c r="SYV2" s="199" t="str">
        <f>BDI!$A$4</f>
        <v>OBRA:</v>
      </c>
      <c r="SYW2" s="515">
        <f>ORCAMENTO!SYX2</f>
        <v>0</v>
      </c>
      <c r="SYX2" s="515"/>
      <c r="SYY2" s="515"/>
      <c r="SYZ2" s="515"/>
      <c r="SZA2" s="199" t="str">
        <f>BDI!$A$4</f>
        <v>OBRA:</v>
      </c>
      <c r="SZB2" s="515">
        <f>ORCAMENTO!SZC2</f>
        <v>0</v>
      </c>
      <c r="SZC2" s="515"/>
      <c r="SZD2" s="515"/>
      <c r="SZE2" s="515"/>
      <c r="SZF2" s="199" t="str">
        <f>BDI!$A$4</f>
        <v>OBRA:</v>
      </c>
      <c r="SZG2" s="515">
        <f>ORCAMENTO!SZH2</f>
        <v>0</v>
      </c>
      <c r="SZH2" s="515"/>
      <c r="SZI2" s="515"/>
      <c r="SZJ2" s="515"/>
      <c r="SZK2" s="199" t="str">
        <f>BDI!$A$4</f>
        <v>OBRA:</v>
      </c>
      <c r="SZL2" s="515">
        <f>ORCAMENTO!SZM2</f>
        <v>0</v>
      </c>
      <c r="SZM2" s="515"/>
      <c r="SZN2" s="515"/>
      <c r="SZO2" s="515"/>
      <c r="SZP2" s="199" t="str">
        <f>BDI!$A$4</f>
        <v>OBRA:</v>
      </c>
      <c r="SZQ2" s="515">
        <f>ORCAMENTO!SZR2</f>
        <v>0</v>
      </c>
      <c r="SZR2" s="515"/>
      <c r="SZS2" s="515"/>
      <c r="SZT2" s="515"/>
      <c r="SZU2" s="199" t="str">
        <f>BDI!$A$4</f>
        <v>OBRA:</v>
      </c>
      <c r="SZV2" s="515">
        <f>ORCAMENTO!SZW2</f>
        <v>0</v>
      </c>
      <c r="SZW2" s="515"/>
      <c r="SZX2" s="515"/>
      <c r="SZY2" s="515"/>
      <c r="SZZ2" s="199" t="str">
        <f>BDI!$A$4</f>
        <v>OBRA:</v>
      </c>
      <c r="TAA2" s="515">
        <f>ORCAMENTO!TAB2</f>
        <v>0</v>
      </c>
      <c r="TAB2" s="515"/>
      <c r="TAC2" s="515"/>
      <c r="TAD2" s="515"/>
      <c r="TAE2" s="199" t="str">
        <f>BDI!$A$4</f>
        <v>OBRA:</v>
      </c>
      <c r="TAF2" s="515">
        <f>ORCAMENTO!TAG2</f>
        <v>0</v>
      </c>
      <c r="TAG2" s="515"/>
      <c r="TAH2" s="515"/>
      <c r="TAI2" s="515"/>
      <c r="TAJ2" s="199" t="str">
        <f>BDI!$A$4</f>
        <v>OBRA:</v>
      </c>
      <c r="TAK2" s="515">
        <f>ORCAMENTO!TAL2</f>
        <v>0</v>
      </c>
      <c r="TAL2" s="515"/>
      <c r="TAM2" s="515"/>
      <c r="TAN2" s="515"/>
      <c r="TAO2" s="199" t="str">
        <f>BDI!$A$4</f>
        <v>OBRA:</v>
      </c>
      <c r="TAP2" s="515">
        <f>ORCAMENTO!TAQ2</f>
        <v>0</v>
      </c>
      <c r="TAQ2" s="515"/>
      <c r="TAR2" s="515"/>
      <c r="TAS2" s="515"/>
      <c r="TAT2" s="199" t="str">
        <f>BDI!$A$4</f>
        <v>OBRA:</v>
      </c>
      <c r="TAU2" s="515">
        <f>ORCAMENTO!TAV2</f>
        <v>0</v>
      </c>
      <c r="TAV2" s="515"/>
      <c r="TAW2" s="515"/>
      <c r="TAX2" s="515"/>
      <c r="TAY2" s="199" t="str">
        <f>BDI!$A$4</f>
        <v>OBRA:</v>
      </c>
      <c r="TAZ2" s="515">
        <f>ORCAMENTO!TBA2</f>
        <v>0</v>
      </c>
      <c r="TBA2" s="515"/>
      <c r="TBB2" s="515"/>
      <c r="TBC2" s="515"/>
      <c r="TBD2" s="199" t="str">
        <f>BDI!$A$4</f>
        <v>OBRA:</v>
      </c>
      <c r="TBE2" s="515">
        <f>ORCAMENTO!TBF2</f>
        <v>0</v>
      </c>
      <c r="TBF2" s="515"/>
      <c r="TBG2" s="515"/>
      <c r="TBH2" s="515"/>
      <c r="TBI2" s="199" t="str">
        <f>BDI!$A$4</f>
        <v>OBRA:</v>
      </c>
      <c r="TBJ2" s="515">
        <f>ORCAMENTO!TBK2</f>
        <v>0</v>
      </c>
      <c r="TBK2" s="515"/>
      <c r="TBL2" s="515"/>
      <c r="TBM2" s="515"/>
      <c r="TBN2" s="199" t="str">
        <f>BDI!$A$4</f>
        <v>OBRA:</v>
      </c>
      <c r="TBO2" s="515">
        <f>ORCAMENTO!TBP2</f>
        <v>0</v>
      </c>
      <c r="TBP2" s="515"/>
      <c r="TBQ2" s="515"/>
      <c r="TBR2" s="515"/>
      <c r="TBS2" s="199" t="str">
        <f>BDI!$A$4</f>
        <v>OBRA:</v>
      </c>
      <c r="TBT2" s="515">
        <f>ORCAMENTO!TBU2</f>
        <v>0</v>
      </c>
      <c r="TBU2" s="515"/>
      <c r="TBV2" s="515"/>
      <c r="TBW2" s="515"/>
      <c r="TBX2" s="199" t="str">
        <f>BDI!$A$4</f>
        <v>OBRA:</v>
      </c>
      <c r="TBY2" s="515">
        <f>ORCAMENTO!TBZ2</f>
        <v>0</v>
      </c>
      <c r="TBZ2" s="515"/>
      <c r="TCA2" s="515"/>
      <c r="TCB2" s="515"/>
      <c r="TCC2" s="199" t="str">
        <f>BDI!$A$4</f>
        <v>OBRA:</v>
      </c>
      <c r="TCD2" s="515">
        <f>ORCAMENTO!TCE2</f>
        <v>0</v>
      </c>
      <c r="TCE2" s="515"/>
      <c r="TCF2" s="515"/>
      <c r="TCG2" s="515"/>
      <c r="TCH2" s="199" t="str">
        <f>BDI!$A$4</f>
        <v>OBRA:</v>
      </c>
      <c r="TCI2" s="515">
        <f>ORCAMENTO!TCJ2</f>
        <v>0</v>
      </c>
      <c r="TCJ2" s="515"/>
      <c r="TCK2" s="515"/>
      <c r="TCL2" s="515"/>
      <c r="TCM2" s="199" t="str">
        <f>BDI!$A$4</f>
        <v>OBRA:</v>
      </c>
      <c r="TCN2" s="515">
        <f>ORCAMENTO!TCO2</f>
        <v>0</v>
      </c>
      <c r="TCO2" s="515"/>
      <c r="TCP2" s="515"/>
      <c r="TCQ2" s="515"/>
      <c r="TCR2" s="199" t="str">
        <f>BDI!$A$4</f>
        <v>OBRA:</v>
      </c>
      <c r="TCS2" s="515">
        <f>ORCAMENTO!TCT2</f>
        <v>0</v>
      </c>
      <c r="TCT2" s="515"/>
      <c r="TCU2" s="515"/>
      <c r="TCV2" s="515"/>
      <c r="TCW2" s="199" t="str">
        <f>BDI!$A$4</f>
        <v>OBRA:</v>
      </c>
      <c r="TCX2" s="515">
        <f>ORCAMENTO!TCY2</f>
        <v>0</v>
      </c>
      <c r="TCY2" s="515"/>
      <c r="TCZ2" s="515"/>
      <c r="TDA2" s="515"/>
      <c r="TDB2" s="199" t="str">
        <f>BDI!$A$4</f>
        <v>OBRA:</v>
      </c>
      <c r="TDC2" s="515">
        <f>ORCAMENTO!TDD2</f>
        <v>0</v>
      </c>
      <c r="TDD2" s="515"/>
      <c r="TDE2" s="515"/>
      <c r="TDF2" s="515"/>
      <c r="TDG2" s="199" t="str">
        <f>BDI!$A$4</f>
        <v>OBRA:</v>
      </c>
      <c r="TDH2" s="515">
        <f>ORCAMENTO!TDI2</f>
        <v>0</v>
      </c>
      <c r="TDI2" s="515"/>
      <c r="TDJ2" s="515"/>
      <c r="TDK2" s="515"/>
      <c r="TDL2" s="199" t="str">
        <f>BDI!$A$4</f>
        <v>OBRA:</v>
      </c>
      <c r="TDM2" s="515">
        <f>ORCAMENTO!TDN2</f>
        <v>0</v>
      </c>
      <c r="TDN2" s="515"/>
      <c r="TDO2" s="515"/>
      <c r="TDP2" s="515"/>
      <c r="TDQ2" s="199" t="str">
        <f>BDI!$A$4</f>
        <v>OBRA:</v>
      </c>
      <c r="TDR2" s="515">
        <f>ORCAMENTO!TDS2</f>
        <v>0</v>
      </c>
      <c r="TDS2" s="515"/>
      <c r="TDT2" s="515"/>
      <c r="TDU2" s="515"/>
      <c r="TDV2" s="199" t="str">
        <f>BDI!$A$4</f>
        <v>OBRA:</v>
      </c>
      <c r="TDW2" s="515">
        <f>ORCAMENTO!TDX2</f>
        <v>0</v>
      </c>
      <c r="TDX2" s="515"/>
      <c r="TDY2" s="515"/>
      <c r="TDZ2" s="515"/>
      <c r="TEA2" s="199" t="str">
        <f>BDI!$A$4</f>
        <v>OBRA:</v>
      </c>
      <c r="TEB2" s="515">
        <f>ORCAMENTO!TEC2</f>
        <v>0</v>
      </c>
      <c r="TEC2" s="515"/>
      <c r="TED2" s="515"/>
      <c r="TEE2" s="515"/>
      <c r="TEF2" s="199" t="str">
        <f>BDI!$A$4</f>
        <v>OBRA:</v>
      </c>
      <c r="TEG2" s="515">
        <f>ORCAMENTO!TEH2</f>
        <v>0</v>
      </c>
      <c r="TEH2" s="515"/>
      <c r="TEI2" s="515"/>
      <c r="TEJ2" s="515"/>
      <c r="TEK2" s="199" t="str">
        <f>BDI!$A$4</f>
        <v>OBRA:</v>
      </c>
      <c r="TEL2" s="515">
        <f>ORCAMENTO!TEM2</f>
        <v>0</v>
      </c>
      <c r="TEM2" s="515"/>
      <c r="TEN2" s="515"/>
      <c r="TEO2" s="515"/>
      <c r="TEP2" s="199" t="str">
        <f>BDI!$A$4</f>
        <v>OBRA:</v>
      </c>
      <c r="TEQ2" s="515">
        <f>ORCAMENTO!TER2</f>
        <v>0</v>
      </c>
      <c r="TER2" s="515"/>
      <c r="TES2" s="515"/>
      <c r="TET2" s="515"/>
      <c r="TEU2" s="199" t="str">
        <f>BDI!$A$4</f>
        <v>OBRA:</v>
      </c>
      <c r="TEV2" s="515">
        <f>ORCAMENTO!TEW2</f>
        <v>0</v>
      </c>
      <c r="TEW2" s="515"/>
      <c r="TEX2" s="515"/>
      <c r="TEY2" s="515"/>
      <c r="TEZ2" s="199" t="str">
        <f>BDI!$A$4</f>
        <v>OBRA:</v>
      </c>
      <c r="TFA2" s="515">
        <f>ORCAMENTO!TFB2</f>
        <v>0</v>
      </c>
      <c r="TFB2" s="515"/>
      <c r="TFC2" s="515"/>
      <c r="TFD2" s="515"/>
      <c r="TFE2" s="199" t="str">
        <f>BDI!$A$4</f>
        <v>OBRA:</v>
      </c>
      <c r="TFF2" s="515">
        <f>ORCAMENTO!TFG2</f>
        <v>0</v>
      </c>
      <c r="TFG2" s="515"/>
      <c r="TFH2" s="515"/>
      <c r="TFI2" s="515"/>
      <c r="TFJ2" s="199" t="str">
        <f>BDI!$A$4</f>
        <v>OBRA:</v>
      </c>
      <c r="TFK2" s="515">
        <f>ORCAMENTO!TFL2</f>
        <v>0</v>
      </c>
      <c r="TFL2" s="515"/>
      <c r="TFM2" s="515"/>
      <c r="TFN2" s="515"/>
      <c r="TFO2" s="199" t="str">
        <f>BDI!$A$4</f>
        <v>OBRA:</v>
      </c>
      <c r="TFP2" s="515">
        <f>ORCAMENTO!TFQ2</f>
        <v>0</v>
      </c>
      <c r="TFQ2" s="515"/>
      <c r="TFR2" s="515"/>
      <c r="TFS2" s="515"/>
      <c r="TFT2" s="199" t="str">
        <f>BDI!$A$4</f>
        <v>OBRA:</v>
      </c>
      <c r="TFU2" s="515">
        <f>ORCAMENTO!TFV2</f>
        <v>0</v>
      </c>
      <c r="TFV2" s="515"/>
      <c r="TFW2" s="515"/>
      <c r="TFX2" s="515"/>
      <c r="TFY2" s="199" t="str">
        <f>BDI!$A$4</f>
        <v>OBRA:</v>
      </c>
      <c r="TFZ2" s="515">
        <f>ORCAMENTO!TGA2</f>
        <v>0</v>
      </c>
      <c r="TGA2" s="515"/>
      <c r="TGB2" s="515"/>
      <c r="TGC2" s="515"/>
      <c r="TGD2" s="199" t="str">
        <f>BDI!$A$4</f>
        <v>OBRA:</v>
      </c>
      <c r="TGE2" s="515">
        <f>ORCAMENTO!TGF2</f>
        <v>0</v>
      </c>
      <c r="TGF2" s="515"/>
      <c r="TGG2" s="515"/>
      <c r="TGH2" s="515"/>
      <c r="TGI2" s="199" t="str">
        <f>BDI!$A$4</f>
        <v>OBRA:</v>
      </c>
      <c r="TGJ2" s="515">
        <f>ORCAMENTO!TGK2</f>
        <v>0</v>
      </c>
      <c r="TGK2" s="515"/>
      <c r="TGL2" s="515"/>
      <c r="TGM2" s="515"/>
      <c r="TGN2" s="199" t="str">
        <f>BDI!$A$4</f>
        <v>OBRA:</v>
      </c>
      <c r="TGO2" s="515">
        <f>ORCAMENTO!TGP2</f>
        <v>0</v>
      </c>
      <c r="TGP2" s="515"/>
      <c r="TGQ2" s="515"/>
      <c r="TGR2" s="515"/>
      <c r="TGS2" s="199" t="str">
        <f>BDI!$A$4</f>
        <v>OBRA:</v>
      </c>
      <c r="TGT2" s="515">
        <f>ORCAMENTO!TGU2</f>
        <v>0</v>
      </c>
      <c r="TGU2" s="515"/>
      <c r="TGV2" s="515"/>
      <c r="TGW2" s="515"/>
      <c r="TGX2" s="199" t="str">
        <f>BDI!$A$4</f>
        <v>OBRA:</v>
      </c>
      <c r="TGY2" s="515">
        <f>ORCAMENTO!TGZ2</f>
        <v>0</v>
      </c>
      <c r="TGZ2" s="515"/>
      <c r="THA2" s="515"/>
      <c r="THB2" s="515"/>
      <c r="THC2" s="199" t="str">
        <f>BDI!$A$4</f>
        <v>OBRA:</v>
      </c>
      <c r="THD2" s="515">
        <f>ORCAMENTO!THE2</f>
        <v>0</v>
      </c>
      <c r="THE2" s="515"/>
      <c r="THF2" s="515"/>
      <c r="THG2" s="515"/>
      <c r="THH2" s="199" t="str">
        <f>BDI!$A$4</f>
        <v>OBRA:</v>
      </c>
      <c r="THI2" s="515">
        <f>ORCAMENTO!THJ2</f>
        <v>0</v>
      </c>
      <c r="THJ2" s="515"/>
      <c r="THK2" s="515"/>
      <c r="THL2" s="515"/>
      <c r="THM2" s="199" t="str">
        <f>BDI!$A$4</f>
        <v>OBRA:</v>
      </c>
      <c r="THN2" s="515">
        <f>ORCAMENTO!THO2</f>
        <v>0</v>
      </c>
      <c r="THO2" s="515"/>
      <c r="THP2" s="515"/>
      <c r="THQ2" s="515"/>
      <c r="THR2" s="199" t="str">
        <f>BDI!$A$4</f>
        <v>OBRA:</v>
      </c>
      <c r="THS2" s="515">
        <f>ORCAMENTO!THT2</f>
        <v>0</v>
      </c>
      <c r="THT2" s="515"/>
      <c r="THU2" s="515"/>
      <c r="THV2" s="515"/>
      <c r="THW2" s="199" t="str">
        <f>BDI!$A$4</f>
        <v>OBRA:</v>
      </c>
      <c r="THX2" s="515">
        <f>ORCAMENTO!THY2</f>
        <v>0</v>
      </c>
      <c r="THY2" s="515"/>
      <c r="THZ2" s="515"/>
      <c r="TIA2" s="515"/>
      <c r="TIB2" s="199" t="str">
        <f>BDI!$A$4</f>
        <v>OBRA:</v>
      </c>
      <c r="TIC2" s="515">
        <f>ORCAMENTO!TID2</f>
        <v>0</v>
      </c>
      <c r="TID2" s="515"/>
      <c r="TIE2" s="515"/>
      <c r="TIF2" s="515"/>
      <c r="TIG2" s="199" t="str">
        <f>BDI!$A$4</f>
        <v>OBRA:</v>
      </c>
      <c r="TIH2" s="515">
        <f>ORCAMENTO!TII2</f>
        <v>0</v>
      </c>
      <c r="TII2" s="515"/>
      <c r="TIJ2" s="515"/>
      <c r="TIK2" s="515"/>
      <c r="TIL2" s="199" t="str">
        <f>BDI!$A$4</f>
        <v>OBRA:</v>
      </c>
      <c r="TIM2" s="515">
        <f>ORCAMENTO!TIN2</f>
        <v>0</v>
      </c>
      <c r="TIN2" s="515"/>
      <c r="TIO2" s="515"/>
      <c r="TIP2" s="515"/>
      <c r="TIQ2" s="199" t="str">
        <f>BDI!$A$4</f>
        <v>OBRA:</v>
      </c>
      <c r="TIR2" s="515">
        <f>ORCAMENTO!TIS2</f>
        <v>0</v>
      </c>
      <c r="TIS2" s="515"/>
      <c r="TIT2" s="515"/>
      <c r="TIU2" s="515"/>
      <c r="TIV2" s="199" t="str">
        <f>BDI!$A$4</f>
        <v>OBRA:</v>
      </c>
      <c r="TIW2" s="515">
        <f>ORCAMENTO!TIX2</f>
        <v>0</v>
      </c>
      <c r="TIX2" s="515"/>
      <c r="TIY2" s="515"/>
      <c r="TIZ2" s="515"/>
      <c r="TJA2" s="199" t="str">
        <f>BDI!$A$4</f>
        <v>OBRA:</v>
      </c>
      <c r="TJB2" s="515">
        <f>ORCAMENTO!TJC2</f>
        <v>0</v>
      </c>
      <c r="TJC2" s="515"/>
      <c r="TJD2" s="515"/>
      <c r="TJE2" s="515"/>
      <c r="TJF2" s="199" t="str">
        <f>BDI!$A$4</f>
        <v>OBRA:</v>
      </c>
      <c r="TJG2" s="515">
        <f>ORCAMENTO!TJH2</f>
        <v>0</v>
      </c>
      <c r="TJH2" s="515"/>
      <c r="TJI2" s="515"/>
      <c r="TJJ2" s="515"/>
      <c r="TJK2" s="199" t="str">
        <f>BDI!$A$4</f>
        <v>OBRA:</v>
      </c>
      <c r="TJL2" s="515">
        <f>ORCAMENTO!TJM2</f>
        <v>0</v>
      </c>
      <c r="TJM2" s="515"/>
      <c r="TJN2" s="515"/>
      <c r="TJO2" s="515"/>
      <c r="TJP2" s="199" t="str">
        <f>BDI!$A$4</f>
        <v>OBRA:</v>
      </c>
      <c r="TJQ2" s="515">
        <f>ORCAMENTO!TJR2</f>
        <v>0</v>
      </c>
      <c r="TJR2" s="515"/>
      <c r="TJS2" s="515"/>
      <c r="TJT2" s="515"/>
      <c r="TJU2" s="199" t="str">
        <f>BDI!$A$4</f>
        <v>OBRA:</v>
      </c>
      <c r="TJV2" s="515">
        <f>ORCAMENTO!TJW2</f>
        <v>0</v>
      </c>
      <c r="TJW2" s="515"/>
      <c r="TJX2" s="515"/>
      <c r="TJY2" s="515"/>
      <c r="TJZ2" s="199" t="str">
        <f>BDI!$A$4</f>
        <v>OBRA:</v>
      </c>
      <c r="TKA2" s="515">
        <f>ORCAMENTO!TKB2</f>
        <v>0</v>
      </c>
      <c r="TKB2" s="515"/>
      <c r="TKC2" s="515"/>
      <c r="TKD2" s="515"/>
      <c r="TKE2" s="199" t="str">
        <f>BDI!$A$4</f>
        <v>OBRA:</v>
      </c>
      <c r="TKF2" s="515">
        <f>ORCAMENTO!TKG2</f>
        <v>0</v>
      </c>
      <c r="TKG2" s="515"/>
      <c r="TKH2" s="515"/>
      <c r="TKI2" s="515"/>
      <c r="TKJ2" s="199" t="str">
        <f>BDI!$A$4</f>
        <v>OBRA:</v>
      </c>
      <c r="TKK2" s="515">
        <f>ORCAMENTO!TKL2</f>
        <v>0</v>
      </c>
      <c r="TKL2" s="515"/>
      <c r="TKM2" s="515"/>
      <c r="TKN2" s="515"/>
      <c r="TKO2" s="199" t="str">
        <f>BDI!$A$4</f>
        <v>OBRA:</v>
      </c>
      <c r="TKP2" s="515">
        <f>ORCAMENTO!TKQ2</f>
        <v>0</v>
      </c>
      <c r="TKQ2" s="515"/>
      <c r="TKR2" s="515"/>
      <c r="TKS2" s="515"/>
      <c r="TKT2" s="199" t="str">
        <f>BDI!$A$4</f>
        <v>OBRA:</v>
      </c>
      <c r="TKU2" s="515">
        <f>ORCAMENTO!TKV2</f>
        <v>0</v>
      </c>
      <c r="TKV2" s="515"/>
      <c r="TKW2" s="515"/>
      <c r="TKX2" s="515"/>
      <c r="TKY2" s="199" t="str">
        <f>BDI!$A$4</f>
        <v>OBRA:</v>
      </c>
      <c r="TKZ2" s="515">
        <f>ORCAMENTO!TLA2</f>
        <v>0</v>
      </c>
      <c r="TLA2" s="515"/>
      <c r="TLB2" s="515"/>
      <c r="TLC2" s="515"/>
      <c r="TLD2" s="199" t="str">
        <f>BDI!$A$4</f>
        <v>OBRA:</v>
      </c>
      <c r="TLE2" s="515">
        <f>ORCAMENTO!TLF2</f>
        <v>0</v>
      </c>
      <c r="TLF2" s="515"/>
      <c r="TLG2" s="515"/>
      <c r="TLH2" s="515"/>
      <c r="TLI2" s="199" t="str">
        <f>BDI!$A$4</f>
        <v>OBRA:</v>
      </c>
      <c r="TLJ2" s="515">
        <f>ORCAMENTO!TLK2</f>
        <v>0</v>
      </c>
      <c r="TLK2" s="515"/>
      <c r="TLL2" s="515"/>
      <c r="TLM2" s="515"/>
      <c r="TLN2" s="199" t="str">
        <f>BDI!$A$4</f>
        <v>OBRA:</v>
      </c>
      <c r="TLO2" s="515">
        <f>ORCAMENTO!TLP2</f>
        <v>0</v>
      </c>
      <c r="TLP2" s="515"/>
      <c r="TLQ2" s="515"/>
      <c r="TLR2" s="515"/>
      <c r="TLS2" s="199" t="str">
        <f>BDI!$A$4</f>
        <v>OBRA:</v>
      </c>
      <c r="TLT2" s="515">
        <f>ORCAMENTO!TLU2</f>
        <v>0</v>
      </c>
      <c r="TLU2" s="515"/>
      <c r="TLV2" s="515"/>
      <c r="TLW2" s="515"/>
      <c r="TLX2" s="199" t="str">
        <f>BDI!$A$4</f>
        <v>OBRA:</v>
      </c>
      <c r="TLY2" s="515">
        <f>ORCAMENTO!TLZ2</f>
        <v>0</v>
      </c>
      <c r="TLZ2" s="515"/>
      <c r="TMA2" s="515"/>
      <c r="TMB2" s="515"/>
      <c r="TMC2" s="199" t="str">
        <f>BDI!$A$4</f>
        <v>OBRA:</v>
      </c>
      <c r="TMD2" s="515">
        <f>ORCAMENTO!TME2</f>
        <v>0</v>
      </c>
      <c r="TME2" s="515"/>
      <c r="TMF2" s="515"/>
      <c r="TMG2" s="515"/>
      <c r="TMH2" s="199" t="str">
        <f>BDI!$A$4</f>
        <v>OBRA:</v>
      </c>
      <c r="TMI2" s="515">
        <f>ORCAMENTO!TMJ2</f>
        <v>0</v>
      </c>
      <c r="TMJ2" s="515"/>
      <c r="TMK2" s="515"/>
      <c r="TML2" s="515"/>
      <c r="TMM2" s="199" t="str">
        <f>BDI!$A$4</f>
        <v>OBRA:</v>
      </c>
      <c r="TMN2" s="515">
        <f>ORCAMENTO!TMO2</f>
        <v>0</v>
      </c>
      <c r="TMO2" s="515"/>
      <c r="TMP2" s="515"/>
      <c r="TMQ2" s="515"/>
      <c r="TMR2" s="199" t="str">
        <f>BDI!$A$4</f>
        <v>OBRA:</v>
      </c>
      <c r="TMS2" s="515">
        <f>ORCAMENTO!TMT2</f>
        <v>0</v>
      </c>
      <c r="TMT2" s="515"/>
      <c r="TMU2" s="515"/>
      <c r="TMV2" s="515"/>
      <c r="TMW2" s="199" t="str">
        <f>BDI!$A$4</f>
        <v>OBRA:</v>
      </c>
      <c r="TMX2" s="515">
        <f>ORCAMENTO!TMY2</f>
        <v>0</v>
      </c>
      <c r="TMY2" s="515"/>
      <c r="TMZ2" s="515"/>
      <c r="TNA2" s="515"/>
      <c r="TNB2" s="199" t="str">
        <f>BDI!$A$4</f>
        <v>OBRA:</v>
      </c>
      <c r="TNC2" s="515">
        <f>ORCAMENTO!TND2</f>
        <v>0</v>
      </c>
      <c r="TND2" s="515"/>
      <c r="TNE2" s="515"/>
      <c r="TNF2" s="515"/>
      <c r="TNG2" s="199" t="str">
        <f>BDI!$A$4</f>
        <v>OBRA:</v>
      </c>
      <c r="TNH2" s="515">
        <f>ORCAMENTO!TNI2</f>
        <v>0</v>
      </c>
      <c r="TNI2" s="515"/>
      <c r="TNJ2" s="515"/>
      <c r="TNK2" s="515"/>
      <c r="TNL2" s="199" t="str">
        <f>BDI!$A$4</f>
        <v>OBRA:</v>
      </c>
      <c r="TNM2" s="515">
        <f>ORCAMENTO!TNN2</f>
        <v>0</v>
      </c>
      <c r="TNN2" s="515"/>
      <c r="TNO2" s="515"/>
      <c r="TNP2" s="515"/>
      <c r="TNQ2" s="199" t="str">
        <f>BDI!$A$4</f>
        <v>OBRA:</v>
      </c>
      <c r="TNR2" s="515">
        <f>ORCAMENTO!TNS2</f>
        <v>0</v>
      </c>
      <c r="TNS2" s="515"/>
      <c r="TNT2" s="515"/>
      <c r="TNU2" s="515"/>
      <c r="TNV2" s="199" t="str">
        <f>BDI!$A$4</f>
        <v>OBRA:</v>
      </c>
      <c r="TNW2" s="515">
        <f>ORCAMENTO!TNX2</f>
        <v>0</v>
      </c>
      <c r="TNX2" s="515"/>
      <c r="TNY2" s="515"/>
      <c r="TNZ2" s="515"/>
      <c r="TOA2" s="199" t="str">
        <f>BDI!$A$4</f>
        <v>OBRA:</v>
      </c>
      <c r="TOB2" s="515">
        <f>ORCAMENTO!TOC2</f>
        <v>0</v>
      </c>
      <c r="TOC2" s="515"/>
      <c r="TOD2" s="515"/>
      <c r="TOE2" s="515"/>
      <c r="TOF2" s="199" t="str">
        <f>BDI!$A$4</f>
        <v>OBRA:</v>
      </c>
      <c r="TOG2" s="515">
        <f>ORCAMENTO!TOH2</f>
        <v>0</v>
      </c>
      <c r="TOH2" s="515"/>
      <c r="TOI2" s="515"/>
      <c r="TOJ2" s="515"/>
      <c r="TOK2" s="199" t="str">
        <f>BDI!$A$4</f>
        <v>OBRA:</v>
      </c>
      <c r="TOL2" s="515">
        <f>ORCAMENTO!TOM2</f>
        <v>0</v>
      </c>
      <c r="TOM2" s="515"/>
      <c r="TON2" s="515"/>
      <c r="TOO2" s="515"/>
      <c r="TOP2" s="199" t="str">
        <f>BDI!$A$4</f>
        <v>OBRA:</v>
      </c>
      <c r="TOQ2" s="515">
        <f>ORCAMENTO!TOR2</f>
        <v>0</v>
      </c>
      <c r="TOR2" s="515"/>
      <c r="TOS2" s="515"/>
      <c r="TOT2" s="515"/>
      <c r="TOU2" s="199" t="str">
        <f>BDI!$A$4</f>
        <v>OBRA:</v>
      </c>
      <c r="TOV2" s="515">
        <f>ORCAMENTO!TOW2</f>
        <v>0</v>
      </c>
      <c r="TOW2" s="515"/>
      <c r="TOX2" s="515"/>
      <c r="TOY2" s="515"/>
      <c r="TOZ2" s="199" t="str">
        <f>BDI!$A$4</f>
        <v>OBRA:</v>
      </c>
      <c r="TPA2" s="515">
        <f>ORCAMENTO!TPB2</f>
        <v>0</v>
      </c>
      <c r="TPB2" s="515"/>
      <c r="TPC2" s="515"/>
      <c r="TPD2" s="515"/>
      <c r="TPE2" s="199" t="str">
        <f>BDI!$A$4</f>
        <v>OBRA:</v>
      </c>
      <c r="TPF2" s="515">
        <f>ORCAMENTO!TPG2</f>
        <v>0</v>
      </c>
      <c r="TPG2" s="515"/>
      <c r="TPH2" s="515"/>
      <c r="TPI2" s="515"/>
      <c r="TPJ2" s="199" t="str">
        <f>BDI!$A$4</f>
        <v>OBRA:</v>
      </c>
      <c r="TPK2" s="515">
        <f>ORCAMENTO!TPL2</f>
        <v>0</v>
      </c>
      <c r="TPL2" s="515"/>
      <c r="TPM2" s="515"/>
      <c r="TPN2" s="515"/>
      <c r="TPO2" s="199" t="str">
        <f>BDI!$A$4</f>
        <v>OBRA:</v>
      </c>
      <c r="TPP2" s="515">
        <f>ORCAMENTO!TPQ2</f>
        <v>0</v>
      </c>
      <c r="TPQ2" s="515"/>
      <c r="TPR2" s="515"/>
      <c r="TPS2" s="515"/>
      <c r="TPT2" s="199" t="str">
        <f>BDI!$A$4</f>
        <v>OBRA:</v>
      </c>
      <c r="TPU2" s="515">
        <f>ORCAMENTO!TPV2</f>
        <v>0</v>
      </c>
      <c r="TPV2" s="515"/>
      <c r="TPW2" s="515"/>
      <c r="TPX2" s="515"/>
      <c r="TPY2" s="199" t="str">
        <f>BDI!$A$4</f>
        <v>OBRA:</v>
      </c>
      <c r="TPZ2" s="515">
        <f>ORCAMENTO!TQA2</f>
        <v>0</v>
      </c>
      <c r="TQA2" s="515"/>
      <c r="TQB2" s="515"/>
      <c r="TQC2" s="515"/>
      <c r="TQD2" s="199" t="str">
        <f>BDI!$A$4</f>
        <v>OBRA:</v>
      </c>
      <c r="TQE2" s="515">
        <f>ORCAMENTO!TQF2</f>
        <v>0</v>
      </c>
      <c r="TQF2" s="515"/>
      <c r="TQG2" s="515"/>
      <c r="TQH2" s="515"/>
      <c r="TQI2" s="199" t="str">
        <f>BDI!$A$4</f>
        <v>OBRA:</v>
      </c>
      <c r="TQJ2" s="515">
        <f>ORCAMENTO!TQK2</f>
        <v>0</v>
      </c>
      <c r="TQK2" s="515"/>
      <c r="TQL2" s="515"/>
      <c r="TQM2" s="515"/>
      <c r="TQN2" s="199" t="str">
        <f>BDI!$A$4</f>
        <v>OBRA:</v>
      </c>
      <c r="TQO2" s="515">
        <f>ORCAMENTO!TQP2</f>
        <v>0</v>
      </c>
      <c r="TQP2" s="515"/>
      <c r="TQQ2" s="515"/>
      <c r="TQR2" s="515"/>
      <c r="TQS2" s="199" t="str">
        <f>BDI!$A$4</f>
        <v>OBRA:</v>
      </c>
      <c r="TQT2" s="515">
        <f>ORCAMENTO!TQU2</f>
        <v>0</v>
      </c>
      <c r="TQU2" s="515"/>
      <c r="TQV2" s="515"/>
      <c r="TQW2" s="515"/>
      <c r="TQX2" s="199" t="str">
        <f>BDI!$A$4</f>
        <v>OBRA:</v>
      </c>
      <c r="TQY2" s="515">
        <f>ORCAMENTO!TQZ2</f>
        <v>0</v>
      </c>
      <c r="TQZ2" s="515"/>
      <c r="TRA2" s="515"/>
      <c r="TRB2" s="515"/>
      <c r="TRC2" s="199" t="str">
        <f>BDI!$A$4</f>
        <v>OBRA:</v>
      </c>
      <c r="TRD2" s="515">
        <f>ORCAMENTO!TRE2</f>
        <v>0</v>
      </c>
      <c r="TRE2" s="515"/>
      <c r="TRF2" s="515"/>
      <c r="TRG2" s="515"/>
      <c r="TRH2" s="199" t="str">
        <f>BDI!$A$4</f>
        <v>OBRA:</v>
      </c>
      <c r="TRI2" s="515">
        <f>ORCAMENTO!TRJ2</f>
        <v>0</v>
      </c>
      <c r="TRJ2" s="515"/>
      <c r="TRK2" s="515"/>
      <c r="TRL2" s="515"/>
      <c r="TRM2" s="199" t="str">
        <f>BDI!$A$4</f>
        <v>OBRA:</v>
      </c>
      <c r="TRN2" s="515">
        <f>ORCAMENTO!TRO2</f>
        <v>0</v>
      </c>
      <c r="TRO2" s="515"/>
      <c r="TRP2" s="515"/>
      <c r="TRQ2" s="515"/>
      <c r="TRR2" s="199" t="str">
        <f>BDI!$A$4</f>
        <v>OBRA:</v>
      </c>
      <c r="TRS2" s="515">
        <f>ORCAMENTO!TRT2</f>
        <v>0</v>
      </c>
      <c r="TRT2" s="515"/>
      <c r="TRU2" s="515"/>
      <c r="TRV2" s="515"/>
      <c r="TRW2" s="199" t="str">
        <f>BDI!$A$4</f>
        <v>OBRA:</v>
      </c>
      <c r="TRX2" s="515">
        <f>ORCAMENTO!TRY2</f>
        <v>0</v>
      </c>
      <c r="TRY2" s="515"/>
      <c r="TRZ2" s="515"/>
      <c r="TSA2" s="515"/>
      <c r="TSB2" s="199" t="str">
        <f>BDI!$A$4</f>
        <v>OBRA:</v>
      </c>
      <c r="TSC2" s="515">
        <f>ORCAMENTO!TSD2</f>
        <v>0</v>
      </c>
      <c r="TSD2" s="515"/>
      <c r="TSE2" s="515"/>
      <c r="TSF2" s="515"/>
      <c r="TSG2" s="199" t="str">
        <f>BDI!$A$4</f>
        <v>OBRA:</v>
      </c>
      <c r="TSH2" s="515">
        <f>ORCAMENTO!TSI2</f>
        <v>0</v>
      </c>
      <c r="TSI2" s="515"/>
      <c r="TSJ2" s="515"/>
      <c r="TSK2" s="515"/>
      <c r="TSL2" s="199" t="str">
        <f>BDI!$A$4</f>
        <v>OBRA:</v>
      </c>
      <c r="TSM2" s="515">
        <f>ORCAMENTO!TSN2</f>
        <v>0</v>
      </c>
      <c r="TSN2" s="515"/>
      <c r="TSO2" s="515"/>
      <c r="TSP2" s="515"/>
      <c r="TSQ2" s="199" t="str">
        <f>BDI!$A$4</f>
        <v>OBRA:</v>
      </c>
      <c r="TSR2" s="515">
        <f>ORCAMENTO!TSS2</f>
        <v>0</v>
      </c>
      <c r="TSS2" s="515"/>
      <c r="TST2" s="515"/>
      <c r="TSU2" s="515"/>
      <c r="TSV2" s="199" t="str">
        <f>BDI!$A$4</f>
        <v>OBRA:</v>
      </c>
      <c r="TSW2" s="515">
        <f>ORCAMENTO!TSX2</f>
        <v>0</v>
      </c>
      <c r="TSX2" s="515"/>
      <c r="TSY2" s="515"/>
      <c r="TSZ2" s="515"/>
      <c r="TTA2" s="199" t="str">
        <f>BDI!$A$4</f>
        <v>OBRA:</v>
      </c>
      <c r="TTB2" s="515">
        <f>ORCAMENTO!TTC2</f>
        <v>0</v>
      </c>
      <c r="TTC2" s="515"/>
      <c r="TTD2" s="515"/>
      <c r="TTE2" s="515"/>
      <c r="TTF2" s="199" t="str">
        <f>BDI!$A$4</f>
        <v>OBRA:</v>
      </c>
      <c r="TTG2" s="515">
        <f>ORCAMENTO!TTH2</f>
        <v>0</v>
      </c>
      <c r="TTH2" s="515"/>
      <c r="TTI2" s="515"/>
      <c r="TTJ2" s="515"/>
      <c r="TTK2" s="199" t="str">
        <f>BDI!$A$4</f>
        <v>OBRA:</v>
      </c>
      <c r="TTL2" s="515">
        <f>ORCAMENTO!TTM2</f>
        <v>0</v>
      </c>
      <c r="TTM2" s="515"/>
      <c r="TTN2" s="515"/>
      <c r="TTO2" s="515"/>
      <c r="TTP2" s="199" t="str">
        <f>BDI!$A$4</f>
        <v>OBRA:</v>
      </c>
      <c r="TTQ2" s="515">
        <f>ORCAMENTO!TTR2</f>
        <v>0</v>
      </c>
      <c r="TTR2" s="515"/>
      <c r="TTS2" s="515"/>
      <c r="TTT2" s="515"/>
      <c r="TTU2" s="199" t="str">
        <f>BDI!$A$4</f>
        <v>OBRA:</v>
      </c>
      <c r="TTV2" s="515">
        <f>ORCAMENTO!TTW2</f>
        <v>0</v>
      </c>
      <c r="TTW2" s="515"/>
      <c r="TTX2" s="515"/>
      <c r="TTY2" s="515"/>
      <c r="TTZ2" s="199" t="str">
        <f>BDI!$A$4</f>
        <v>OBRA:</v>
      </c>
      <c r="TUA2" s="515">
        <f>ORCAMENTO!TUB2</f>
        <v>0</v>
      </c>
      <c r="TUB2" s="515"/>
      <c r="TUC2" s="515"/>
      <c r="TUD2" s="515"/>
      <c r="TUE2" s="199" t="str">
        <f>BDI!$A$4</f>
        <v>OBRA:</v>
      </c>
      <c r="TUF2" s="515">
        <f>ORCAMENTO!TUG2</f>
        <v>0</v>
      </c>
      <c r="TUG2" s="515"/>
      <c r="TUH2" s="515"/>
      <c r="TUI2" s="515"/>
      <c r="TUJ2" s="199" t="str">
        <f>BDI!$A$4</f>
        <v>OBRA:</v>
      </c>
      <c r="TUK2" s="515">
        <f>ORCAMENTO!TUL2</f>
        <v>0</v>
      </c>
      <c r="TUL2" s="515"/>
      <c r="TUM2" s="515"/>
      <c r="TUN2" s="515"/>
      <c r="TUO2" s="199" t="str">
        <f>BDI!$A$4</f>
        <v>OBRA:</v>
      </c>
      <c r="TUP2" s="515">
        <f>ORCAMENTO!TUQ2</f>
        <v>0</v>
      </c>
      <c r="TUQ2" s="515"/>
      <c r="TUR2" s="515"/>
      <c r="TUS2" s="515"/>
      <c r="TUT2" s="199" t="str">
        <f>BDI!$A$4</f>
        <v>OBRA:</v>
      </c>
      <c r="TUU2" s="515">
        <f>ORCAMENTO!TUV2</f>
        <v>0</v>
      </c>
      <c r="TUV2" s="515"/>
      <c r="TUW2" s="515"/>
      <c r="TUX2" s="515"/>
      <c r="TUY2" s="199" t="str">
        <f>BDI!$A$4</f>
        <v>OBRA:</v>
      </c>
      <c r="TUZ2" s="515">
        <f>ORCAMENTO!TVA2</f>
        <v>0</v>
      </c>
      <c r="TVA2" s="515"/>
      <c r="TVB2" s="515"/>
      <c r="TVC2" s="515"/>
      <c r="TVD2" s="199" t="str">
        <f>BDI!$A$4</f>
        <v>OBRA:</v>
      </c>
      <c r="TVE2" s="515">
        <f>ORCAMENTO!TVF2</f>
        <v>0</v>
      </c>
      <c r="TVF2" s="515"/>
      <c r="TVG2" s="515"/>
      <c r="TVH2" s="515"/>
      <c r="TVI2" s="199" t="str">
        <f>BDI!$A$4</f>
        <v>OBRA:</v>
      </c>
      <c r="TVJ2" s="515">
        <f>ORCAMENTO!TVK2</f>
        <v>0</v>
      </c>
      <c r="TVK2" s="515"/>
      <c r="TVL2" s="515"/>
      <c r="TVM2" s="515"/>
      <c r="TVN2" s="199" t="str">
        <f>BDI!$A$4</f>
        <v>OBRA:</v>
      </c>
      <c r="TVO2" s="515">
        <f>ORCAMENTO!TVP2</f>
        <v>0</v>
      </c>
      <c r="TVP2" s="515"/>
      <c r="TVQ2" s="515"/>
      <c r="TVR2" s="515"/>
      <c r="TVS2" s="199" t="str">
        <f>BDI!$A$4</f>
        <v>OBRA:</v>
      </c>
      <c r="TVT2" s="515">
        <f>ORCAMENTO!TVU2</f>
        <v>0</v>
      </c>
      <c r="TVU2" s="515"/>
      <c r="TVV2" s="515"/>
      <c r="TVW2" s="515"/>
      <c r="TVX2" s="199" t="str">
        <f>BDI!$A$4</f>
        <v>OBRA:</v>
      </c>
      <c r="TVY2" s="515">
        <f>ORCAMENTO!TVZ2</f>
        <v>0</v>
      </c>
      <c r="TVZ2" s="515"/>
      <c r="TWA2" s="515"/>
      <c r="TWB2" s="515"/>
      <c r="TWC2" s="199" t="str">
        <f>BDI!$A$4</f>
        <v>OBRA:</v>
      </c>
      <c r="TWD2" s="515">
        <f>ORCAMENTO!TWE2</f>
        <v>0</v>
      </c>
      <c r="TWE2" s="515"/>
      <c r="TWF2" s="515"/>
      <c r="TWG2" s="515"/>
      <c r="TWH2" s="199" t="str">
        <f>BDI!$A$4</f>
        <v>OBRA:</v>
      </c>
      <c r="TWI2" s="515">
        <f>ORCAMENTO!TWJ2</f>
        <v>0</v>
      </c>
      <c r="TWJ2" s="515"/>
      <c r="TWK2" s="515"/>
      <c r="TWL2" s="515"/>
      <c r="TWM2" s="199" t="str">
        <f>BDI!$A$4</f>
        <v>OBRA:</v>
      </c>
      <c r="TWN2" s="515">
        <f>ORCAMENTO!TWO2</f>
        <v>0</v>
      </c>
      <c r="TWO2" s="515"/>
      <c r="TWP2" s="515"/>
      <c r="TWQ2" s="515"/>
      <c r="TWR2" s="199" t="str">
        <f>BDI!$A$4</f>
        <v>OBRA:</v>
      </c>
      <c r="TWS2" s="515">
        <f>ORCAMENTO!TWT2</f>
        <v>0</v>
      </c>
      <c r="TWT2" s="515"/>
      <c r="TWU2" s="515"/>
      <c r="TWV2" s="515"/>
      <c r="TWW2" s="199" t="str">
        <f>BDI!$A$4</f>
        <v>OBRA:</v>
      </c>
      <c r="TWX2" s="515">
        <f>ORCAMENTO!TWY2</f>
        <v>0</v>
      </c>
      <c r="TWY2" s="515"/>
      <c r="TWZ2" s="515"/>
      <c r="TXA2" s="515"/>
      <c r="TXB2" s="199" t="str">
        <f>BDI!$A$4</f>
        <v>OBRA:</v>
      </c>
      <c r="TXC2" s="515">
        <f>ORCAMENTO!TXD2</f>
        <v>0</v>
      </c>
      <c r="TXD2" s="515"/>
      <c r="TXE2" s="515"/>
      <c r="TXF2" s="515"/>
      <c r="TXG2" s="199" t="str">
        <f>BDI!$A$4</f>
        <v>OBRA:</v>
      </c>
      <c r="TXH2" s="515">
        <f>ORCAMENTO!TXI2</f>
        <v>0</v>
      </c>
      <c r="TXI2" s="515"/>
      <c r="TXJ2" s="515"/>
      <c r="TXK2" s="515"/>
      <c r="TXL2" s="199" t="str">
        <f>BDI!$A$4</f>
        <v>OBRA:</v>
      </c>
      <c r="TXM2" s="515">
        <f>ORCAMENTO!TXN2</f>
        <v>0</v>
      </c>
      <c r="TXN2" s="515"/>
      <c r="TXO2" s="515"/>
      <c r="TXP2" s="515"/>
      <c r="TXQ2" s="199" t="str">
        <f>BDI!$A$4</f>
        <v>OBRA:</v>
      </c>
      <c r="TXR2" s="515">
        <f>ORCAMENTO!TXS2</f>
        <v>0</v>
      </c>
      <c r="TXS2" s="515"/>
      <c r="TXT2" s="515"/>
      <c r="TXU2" s="515"/>
      <c r="TXV2" s="199" t="str">
        <f>BDI!$A$4</f>
        <v>OBRA:</v>
      </c>
      <c r="TXW2" s="515">
        <f>ORCAMENTO!TXX2</f>
        <v>0</v>
      </c>
      <c r="TXX2" s="515"/>
      <c r="TXY2" s="515"/>
      <c r="TXZ2" s="515"/>
      <c r="TYA2" s="199" t="str">
        <f>BDI!$A$4</f>
        <v>OBRA:</v>
      </c>
      <c r="TYB2" s="515">
        <f>ORCAMENTO!TYC2</f>
        <v>0</v>
      </c>
      <c r="TYC2" s="515"/>
      <c r="TYD2" s="515"/>
      <c r="TYE2" s="515"/>
      <c r="TYF2" s="199" t="str">
        <f>BDI!$A$4</f>
        <v>OBRA:</v>
      </c>
      <c r="TYG2" s="515">
        <f>ORCAMENTO!TYH2</f>
        <v>0</v>
      </c>
      <c r="TYH2" s="515"/>
      <c r="TYI2" s="515"/>
      <c r="TYJ2" s="515"/>
      <c r="TYK2" s="199" t="str">
        <f>BDI!$A$4</f>
        <v>OBRA:</v>
      </c>
      <c r="TYL2" s="515">
        <f>ORCAMENTO!TYM2</f>
        <v>0</v>
      </c>
      <c r="TYM2" s="515"/>
      <c r="TYN2" s="515"/>
      <c r="TYO2" s="515"/>
      <c r="TYP2" s="199" t="str">
        <f>BDI!$A$4</f>
        <v>OBRA:</v>
      </c>
      <c r="TYQ2" s="515">
        <f>ORCAMENTO!TYR2</f>
        <v>0</v>
      </c>
      <c r="TYR2" s="515"/>
      <c r="TYS2" s="515"/>
      <c r="TYT2" s="515"/>
      <c r="TYU2" s="199" t="str">
        <f>BDI!$A$4</f>
        <v>OBRA:</v>
      </c>
      <c r="TYV2" s="515">
        <f>ORCAMENTO!TYW2</f>
        <v>0</v>
      </c>
      <c r="TYW2" s="515"/>
      <c r="TYX2" s="515"/>
      <c r="TYY2" s="515"/>
      <c r="TYZ2" s="199" t="str">
        <f>BDI!$A$4</f>
        <v>OBRA:</v>
      </c>
      <c r="TZA2" s="515">
        <f>ORCAMENTO!TZB2</f>
        <v>0</v>
      </c>
      <c r="TZB2" s="515"/>
      <c r="TZC2" s="515"/>
      <c r="TZD2" s="515"/>
      <c r="TZE2" s="199" t="str">
        <f>BDI!$A$4</f>
        <v>OBRA:</v>
      </c>
      <c r="TZF2" s="515">
        <f>ORCAMENTO!TZG2</f>
        <v>0</v>
      </c>
      <c r="TZG2" s="515"/>
      <c r="TZH2" s="515"/>
      <c r="TZI2" s="515"/>
      <c r="TZJ2" s="199" t="str">
        <f>BDI!$A$4</f>
        <v>OBRA:</v>
      </c>
      <c r="TZK2" s="515">
        <f>ORCAMENTO!TZL2</f>
        <v>0</v>
      </c>
      <c r="TZL2" s="515"/>
      <c r="TZM2" s="515"/>
      <c r="TZN2" s="515"/>
      <c r="TZO2" s="199" t="str">
        <f>BDI!$A$4</f>
        <v>OBRA:</v>
      </c>
      <c r="TZP2" s="515">
        <f>ORCAMENTO!TZQ2</f>
        <v>0</v>
      </c>
      <c r="TZQ2" s="515"/>
      <c r="TZR2" s="515"/>
      <c r="TZS2" s="515"/>
      <c r="TZT2" s="199" t="str">
        <f>BDI!$A$4</f>
        <v>OBRA:</v>
      </c>
      <c r="TZU2" s="515">
        <f>ORCAMENTO!TZV2</f>
        <v>0</v>
      </c>
      <c r="TZV2" s="515"/>
      <c r="TZW2" s="515"/>
      <c r="TZX2" s="515"/>
      <c r="TZY2" s="199" t="str">
        <f>BDI!$A$4</f>
        <v>OBRA:</v>
      </c>
      <c r="TZZ2" s="515">
        <f>ORCAMENTO!UAA2</f>
        <v>0</v>
      </c>
      <c r="UAA2" s="515"/>
      <c r="UAB2" s="515"/>
      <c r="UAC2" s="515"/>
      <c r="UAD2" s="199" t="str">
        <f>BDI!$A$4</f>
        <v>OBRA:</v>
      </c>
      <c r="UAE2" s="515">
        <f>ORCAMENTO!UAF2</f>
        <v>0</v>
      </c>
      <c r="UAF2" s="515"/>
      <c r="UAG2" s="515"/>
      <c r="UAH2" s="515"/>
      <c r="UAI2" s="199" t="str">
        <f>BDI!$A$4</f>
        <v>OBRA:</v>
      </c>
      <c r="UAJ2" s="515">
        <f>ORCAMENTO!UAK2</f>
        <v>0</v>
      </c>
      <c r="UAK2" s="515"/>
      <c r="UAL2" s="515"/>
      <c r="UAM2" s="515"/>
      <c r="UAN2" s="199" t="str">
        <f>BDI!$A$4</f>
        <v>OBRA:</v>
      </c>
      <c r="UAO2" s="515">
        <f>ORCAMENTO!UAP2</f>
        <v>0</v>
      </c>
      <c r="UAP2" s="515"/>
      <c r="UAQ2" s="515"/>
      <c r="UAR2" s="515"/>
      <c r="UAS2" s="199" t="str">
        <f>BDI!$A$4</f>
        <v>OBRA:</v>
      </c>
      <c r="UAT2" s="515">
        <f>ORCAMENTO!UAU2</f>
        <v>0</v>
      </c>
      <c r="UAU2" s="515"/>
      <c r="UAV2" s="515"/>
      <c r="UAW2" s="515"/>
      <c r="UAX2" s="199" t="str">
        <f>BDI!$A$4</f>
        <v>OBRA:</v>
      </c>
      <c r="UAY2" s="515">
        <f>ORCAMENTO!UAZ2</f>
        <v>0</v>
      </c>
      <c r="UAZ2" s="515"/>
      <c r="UBA2" s="515"/>
      <c r="UBB2" s="515"/>
      <c r="UBC2" s="199" t="str">
        <f>BDI!$A$4</f>
        <v>OBRA:</v>
      </c>
      <c r="UBD2" s="515">
        <f>ORCAMENTO!UBE2</f>
        <v>0</v>
      </c>
      <c r="UBE2" s="515"/>
      <c r="UBF2" s="515"/>
      <c r="UBG2" s="515"/>
      <c r="UBH2" s="199" t="str">
        <f>BDI!$A$4</f>
        <v>OBRA:</v>
      </c>
      <c r="UBI2" s="515">
        <f>ORCAMENTO!UBJ2</f>
        <v>0</v>
      </c>
      <c r="UBJ2" s="515"/>
      <c r="UBK2" s="515"/>
      <c r="UBL2" s="515"/>
      <c r="UBM2" s="199" t="str">
        <f>BDI!$A$4</f>
        <v>OBRA:</v>
      </c>
      <c r="UBN2" s="515">
        <f>ORCAMENTO!UBO2</f>
        <v>0</v>
      </c>
      <c r="UBO2" s="515"/>
      <c r="UBP2" s="515"/>
      <c r="UBQ2" s="515"/>
      <c r="UBR2" s="199" t="str">
        <f>BDI!$A$4</f>
        <v>OBRA:</v>
      </c>
      <c r="UBS2" s="515">
        <f>ORCAMENTO!UBT2</f>
        <v>0</v>
      </c>
      <c r="UBT2" s="515"/>
      <c r="UBU2" s="515"/>
      <c r="UBV2" s="515"/>
      <c r="UBW2" s="199" t="str">
        <f>BDI!$A$4</f>
        <v>OBRA:</v>
      </c>
      <c r="UBX2" s="515">
        <f>ORCAMENTO!UBY2</f>
        <v>0</v>
      </c>
      <c r="UBY2" s="515"/>
      <c r="UBZ2" s="515"/>
      <c r="UCA2" s="515"/>
      <c r="UCB2" s="199" t="str">
        <f>BDI!$A$4</f>
        <v>OBRA:</v>
      </c>
      <c r="UCC2" s="515">
        <f>ORCAMENTO!UCD2</f>
        <v>0</v>
      </c>
      <c r="UCD2" s="515"/>
      <c r="UCE2" s="515"/>
      <c r="UCF2" s="515"/>
      <c r="UCG2" s="199" t="str">
        <f>BDI!$A$4</f>
        <v>OBRA:</v>
      </c>
      <c r="UCH2" s="515">
        <f>ORCAMENTO!UCI2</f>
        <v>0</v>
      </c>
      <c r="UCI2" s="515"/>
      <c r="UCJ2" s="515"/>
      <c r="UCK2" s="515"/>
      <c r="UCL2" s="199" t="str">
        <f>BDI!$A$4</f>
        <v>OBRA:</v>
      </c>
      <c r="UCM2" s="515">
        <f>ORCAMENTO!UCN2</f>
        <v>0</v>
      </c>
      <c r="UCN2" s="515"/>
      <c r="UCO2" s="515"/>
      <c r="UCP2" s="515"/>
      <c r="UCQ2" s="199" t="str">
        <f>BDI!$A$4</f>
        <v>OBRA:</v>
      </c>
      <c r="UCR2" s="515">
        <f>ORCAMENTO!UCS2</f>
        <v>0</v>
      </c>
      <c r="UCS2" s="515"/>
      <c r="UCT2" s="515"/>
      <c r="UCU2" s="515"/>
      <c r="UCV2" s="199" t="str">
        <f>BDI!$A$4</f>
        <v>OBRA:</v>
      </c>
      <c r="UCW2" s="515">
        <f>ORCAMENTO!UCX2</f>
        <v>0</v>
      </c>
      <c r="UCX2" s="515"/>
      <c r="UCY2" s="515"/>
      <c r="UCZ2" s="515"/>
      <c r="UDA2" s="199" t="str">
        <f>BDI!$A$4</f>
        <v>OBRA:</v>
      </c>
      <c r="UDB2" s="515">
        <f>ORCAMENTO!UDC2</f>
        <v>0</v>
      </c>
      <c r="UDC2" s="515"/>
      <c r="UDD2" s="515"/>
      <c r="UDE2" s="515"/>
      <c r="UDF2" s="199" t="str">
        <f>BDI!$A$4</f>
        <v>OBRA:</v>
      </c>
      <c r="UDG2" s="515">
        <f>ORCAMENTO!UDH2</f>
        <v>0</v>
      </c>
      <c r="UDH2" s="515"/>
      <c r="UDI2" s="515"/>
      <c r="UDJ2" s="515"/>
      <c r="UDK2" s="199" t="str">
        <f>BDI!$A$4</f>
        <v>OBRA:</v>
      </c>
      <c r="UDL2" s="515">
        <f>ORCAMENTO!UDM2</f>
        <v>0</v>
      </c>
      <c r="UDM2" s="515"/>
      <c r="UDN2" s="515"/>
      <c r="UDO2" s="515"/>
      <c r="UDP2" s="199" t="str">
        <f>BDI!$A$4</f>
        <v>OBRA:</v>
      </c>
      <c r="UDQ2" s="515">
        <f>ORCAMENTO!UDR2</f>
        <v>0</v>
      </c>
      <c r="UDR2" s="515"/>
      <c r="UDS2" s="515"/>
      <c r="UDT2" s="515"/>
      <c r="UDU2" s="199" t="str">
        <f>BDI!$A$4</f>
        <v>OBRA:</v>
      </c>
      <c r="UDV2" s="515">
        <f>ORCAMENTO!UDW2</f>
        <v>0</v>
      </c>
      <c r="UDW2" s="515"/>
      <c r="UDX2" s="515"/>
      <c r="UDY2" s="515"/>
      <c r="UDZ2" s="199" t="str">
        <f>BDI!$A$4</f>
        <v>OBRA:</v>
      </c>
      <c r="UEA2" s="515">
        <f>ORCAMENTO!UEB2</f>
        <v>0</v>
      </c>
      <c r="UEB2" s="515"/>
      <c r="UEC2" s="515"/>
      <c r="UED2" s="515"/>
      <c r="UEE2" s="199" t="str">
        <f>BDI!$A$4</f>
        <v>OBRA:</v>
      </c>
      <c r="UEF2" s="515">
        <f>ORCAMENTO!UEG2</f>
        <v>0</v>
      </c>
      <c r="UEG2" s="515"/>
      <c r="UEH2" s="515"/>
      <c r="UEI2" s="515"/>
      <c r="UEJ2" s="199" t="str">
        <f>BDI!$A$4</f>
        <v>OBRA:</v>
      </c>
      <c r="UEK2" s="515">
        <f>ORCAMENTO!UEL2</f>
        <v>0</v>
      </c>
      <c r="UEL2" s="515"/>
      <c r="UEM2" s="515"/>
      <c r="UEN2" s="515"/>
      <c r="UEO2" s="199" t="str">
        <f>BDI!$A$4</f>
        <v>OBRA:</v>
      </c>
      <c r="UEP2" s="515">
        <f>ORCAMENTO!UEQ2</f>
        <v>0</v>
      </c>
      <c r="UEQ2" s="515"/>
      <c r="UER2" s="515"/>
      <c r="UES2" s="515"/>
      <c r="UET2" s="199" t="str">
        <f>BDI!$A$4</f>
        <v>OBRA:</v>
      </c>
      <c r="UEU2" s="515">
        <f>ORCAMENTO!UEV2</f>
        <v>0</v>
      </c>
      <c r="UEV2" s="515"/>
      <c r="UEW2" s="515"/>
      <c r="UEX2" s="515"/>
      <c r="UEY2" s="199" t="str">
        <f>BDI!$A$4</f>
        <v>OBRA:</v>
      </c>
      <c r="UEZ2" s="515">
        <f>ORCAMENTO!UFA2</f>
        <v>0</v>
      </c>
      <c r="UFA2" s="515"/>
      <c r="UFB2" s="515"/>
      <c r="UFC2" s="515"/>
      <c r="UFD2" s="199" t="str">
        <f>BDI!$A$4</f>
        <v>OBRA:</v>
      </c>
      <c r="UFE2" s="515">
        <f>ORCAMENTO!UFF2</f>
        <v>0</v>
      </c>
      <c r="UFF2" s="515"/>
      <c r="UFG2" s="515"/>
      <c r="UFH2" s="515"/>
      <c r="UFI2" s="199" t="str">
        <f>BDI!$A$4</f>
        <v>OBRA:</v>
      </c>
      <c r="UFJ2" s="515">
        <f>ORCAMENTO!UFK2</f>
        <v>0</v>
      </c>
      <c r="UFK2" s="515"/>
      <c r="UFL2" s="515"/>
      <c r="UFM2" s="515"/>
      <c r="UFN2" s="199" t="str">
        <f>BDI!$A$4</f>
        <v>OBRA:</v>
      </c>
      <c r="UFO2" s="515">
        <f>ORCAMENTO!UFP2</f>
        <v>0</v>
      </c>
      <c r="UFP2" s="515"/>
      <c r="UFQ2" s="515"/>
      <c r="UFR2" s="515"/>
      <c r="UFS2" s="199" t="str">
        <f>BDI!$A$4</f>
        <v>OBRA:</v>
      </c>
      <c r="UFT2" s="515">
        <f>ORCAMENTO!UFU2</f>
        <v>0</v>
      </c>
      <c r="UFU2" s="515"/>
      <c r="UFV2" s="515"/>
      <c r="UFW2" s="515"/>
      <c r="UFX2" s="199" t="str">
        <f>BDI!$A$4</f>
        <v>OBRA:</v>
      </c>
      <c r="UFY2" s="515">
        <f>ORCAMENTO!UFZ2</f>
        <v>0</v>
      </c>
      <c r="UFZ2" s="515"/>
      <c r="UGA2" s="515"/>
      <c r="UGB2" s="515"/>
      <c r="UGC2" s="199" t="str">
        <f>BDI!$A$4</f>
        <v>OBRA:</v>
      </c>
      <c r="UGD2" s="515">
        <f>ORCAMENTO!UGE2</f>
        <v>0</v>
      </c>
      <c r="UGE2" s="515"/>
      <c r="UGF2" s="515"/>
      <c r="UGG2" s="515"/>
      <c r="UGH2" s="199" t="str">
        <f>BDI!$A$4</f>
        <v>OBRA:</v>
      </c>
      <c r="UGI2" s="515">
        <f>ORCAMENTO!UGJ2</f>
        <v>0</v>
      </c>
      <c r="UGJ2" s="515"/>
      <c r="UGK2" s="515"/>
      <c r="UGL2" s="515"/>
      <c r="UGM2" s="199" t="str">
        <f>BDI!$A$4</f>
        <v>OBRA:</v>
      </c>
      <c r="UGN2" s="515">
        <f>ORCAMENTO!UGO2</f>
        <v>0</v>
      </c>
      <c r="UGO2" s="515"/>
      <c r="UGP2" s="515"/>
      <c r="UGQ2" s="515"/>
      <c r="UGR2" s="199" t="str">
        <f>BDI!$A$4</f>
        <v>OBRA:</v>
      </c>
      <c r="UGS2" s="515">
        <f>ORCAMENTO!UGT2</f>
        <v>0</v>
      </c>
      <c r="UGT2" s="515"/>
      <c r="UGU2" s="515"/>
      <c r="UGV2" s="515"/>
      <c r="UGW2" s="199" t="str">
        <f>BDI!$A$4</f>
        <v>OBRA:</v>
      </c>
      <c r="UGX2" s="515">
        <f>ORCAMENTO!UGY2</f>
        <v>0</v>
      </c>
      <c r="UGY2" s="515"/>
      <c r="UGZ2" s="515"/>
      <c r="UHA2" s="515"/>
      <c r="UHB2" s="199" t="str">
        <f>BDI!$A$4</f>
        <v>OBRA:</v>
      </c>
      <c r="UHC2" s="515">
        <f>ORCAMENTO!UHD2</f>
        <v>0</v>
      </c>
      <c r="UHD2" s="515"/>
      <c r="UHE2" s="515"/>
      <c r="UHF2" s="515"/>
      <c r="UHG2" s="199" t="str">
        <f>BDI!$A$4</f>
        <v>OBRA:</v>
      </c>
      <c r="UHH2" s="515">
        <f>ORCAMENTO!UHI2</f>
        <v>0</v>
      </c>
      <c r="UHI2" s="515"/>
      <c r="UHJ2" s="515"/>
      <c r="UHK2" s="515"/>
      <c r="UHL2" s="199" t="str">
        <f>BDI!$A$4</f>
        <v>OBRA:</v>
      </c>
      <c r="UHM2" s="515">
        <f>ORCAMENTO!UHN2</f>
        <v>0</v>
      </c>
      <c r="UHN2" s="515"/>
      <c r="UHO2" s="515"/>
      <c r="UHP2" s="515"/>
      <c r="UHQ2" s="199" t="str">
        <f>BDI!$A$4</f>
        <v>OBRA:</v>
      </c>
      <c r="UHR2" s="515">
        <f>ORCAMENTO!UHS2</f>
        <v>0</v>
      </c>
      <c r="UHS2" s="515"/>
      <c r="UHT2" s="515"/>
      <c r="UHU2" s="515"/>
      <c r="UHV2" s="199" t="str">
        <f>BDI!$A$4</f>
        <v>OBRA:</v>
      </c>
      <c r="UHW2" s="515">
        <f>ORCAMENTO!UHX2</f>
        <v>0</v>
      </c>
      <c r="UHX2" s="515"/>
      <c r="UHY2" s="515"/>
      <c r="UHZ2" s="515"/>
      <c r="UIA2" s="199" t="str">
        <f>BDI!$A$4</f>
        <v>OBRA:</v>
      </c>
      <c r="UIB2" s="515">
        <f>ORCAMENTO!UIC2</f>
        <v>0</v>
      </c>
      <c r="UIC2" s="515"/>
      <c r="UID2" s="515"/>
      <c r="UIE2" s="515"/>
      <c r="UIF2" s="199" t="str">
        <f>BDI!$A$4</f>
        <v>OBRA:</v>
      </c>
      <c r="UIG2" s="515">
        <f>ORCAMENTO!UIH2</f>
        <v>0</v>
      </c>
      <c r="UIH2" s="515"/>
      <c r="UII2" s="515"/>
      <c r="UIJ2" s="515"/>
      <c r="UIK2" s="199" t="str">
        <f>BDI!$A$4</f>
        <v>OBRA:</v>
      </c>
      <c r="UIL2" s="515">
        <f>ORCAMENTO!UIM2</f>
        <v>0</v>
      </c>
      <c r="UIM2" s="515"/>
      <c r="UIN2" s="515"/>
      <c r="UIO2" s="515"/>
      <c r="UIP2" s="199" t="str">
        <f>BDI!$A$4</f>
        <v>OBRA:</v>
      </c>
      <c r="UIQ2" s="515">
        <f>ORCAMENTO!UIR2</f>
        <v>0</v>
      </c>
      <c r="UIR2" s="515"/>
      <c r="UIS2" s="515"/>
      <c r="UIT2" s="515"/>
      <c r="UIU2" s="199" t="str">
        <f>BDI!$A$4</f>
        <v>OBRA:</v>
      </c>
      <c r="UIV2" s="515">
        <f>ORCAMENTO!UIW2</f>
        <v>0</v>
      </c>
      <c r="UIW2" s="515"/>
      <c r="UIX2" s="515"/>
      <c r="UIY2" s="515"/>
      <c r="UIZ2" s="199" t="str">
        <f>BDI!$A$4</f>
        <v>OBRA:</v>
      </c>
      <c r="UJA2" s="515">
        <f>ORCAMENTO!UJB2</f>
        <v>0</v>
      </c>
      <c r="UJB2" s="515"/>
      <c r="UJC2" s="515"/>
      <c r="UJD2" s="515"/>
      <c r="UJE2" s="199" t="str">
        <f>BDI!$A$4</f>
        <v>OBRA:</v>
      </c>
      <c r="UJF2" s="515">
        <f>ORCAMENTO!UJG2</f>
        <v>0</v>
      </c>
      <c r="UJG2" s="515"/>
      <c r="UJH2" s="515"/>
      <c r="UJI2" s="515"/>
      <c r="UJJ2" s="199" t="str">
        <f>BDI!$A$4</f>
        <v>OBRA:</v>
      </c>
      <c r="UJK2" s="515">
        <f>ORCAMENTO!UJL2</f>
        <v>0</v>
      </c>
      <c r="UJL2" s="515"/>
      <c r="UJM2" s="515"/>
      <c r="UJN2" s="515"/>
      <c r="UJO2" s="199" t="str">
        <f>BDI!$A$4</f>
        <v>OBRA:</v>
      </c>
      <c r="UJP2" s="515">
        <f>ORCAMENTO!UJQ2</f>
        <v>0</v>
      </c>
      <c r="UJQ2" s="515"/>
      <c r="UJR2" s="515"/>
      <c r="UJS2" s="515"/>
      <c r="UJT2" s="199" t="str">
        <f>BDI!$A$4</f>
        <v>OBRA:</v>
      </c>
      <c r="UJU2" s="515">
        <f>ORCAMENTO!UJV2</f>
        <v>0</v>
      </c>
      <c r="UJV2" s="515"/>
      <c r="UJW2" s="515"/>
      <c r="UJX2" s="515"/>
      <c r="UJY2" s="199" t="str">
        <f>BDI!$A$4</f>
        <v>OBRA:</v>
      </c>
      <c r="UJZ2" s="515">
        <f>ORCAMENTO!UKA2</f>
        <v>0</v>
      </c>
      <c r="UKA2" s="515"/>
      <c r="UKB2" s="515"/>
      <c r="UKC2" s="515"/>
      <c r="UKD2" s="199" t="str">
        <f>BDI!$A$4</f>
        <v>OBRA:</v>
      </c>
      <c r="UKE2" s="515">
        <f>ORCAMENTO!UKF2</f>
        <v>0</v>
      </c>
      <c r="UKF2" s="515"/>
      <c r="UKG2" s="515"/>
      <c r="UKH2" s="515"/>
      <c r="UKI2" s="199" t="str">
        <f>BDI!$A$4</f>
        <v>OBRA:</v>
      </c>
      <c r="UKJ2" s="515">
        <f>ORCAMENTO!UKK2</f>
        <v>0</v>
      </c>
      <c r="UKK2" s="515"/>
      <c r="UKL2" s="515"/>
      <c r="UKM2" s="515"/>
      <c r="UKN2" s="199" t="str">
        <f>BDI!$A$4</f>
        <v>OBRA:</v>
      </c>
      <c r="UKO2" s="515">
        <f>ORCAMENTO!UKP2</f>
        <v>0</v>
      </c>
      <c r="UKP2" s="515"/>
      <c r="UKQ2" s="515"/>
      <c r="UKR2" s="515"/>
      <c r="UKS2" s="199" t="str">
        <f>BDI!$A$4</f>
        <v>OBRA:</v>
      </c>
      <c r="UKT2" s="515">
        <f>ORCAMENTO!UKU2</f>
        <v>0</v>
      </c>
      <c r="UKU2" s="515"/>
      <c r="UKV2" s="515"/>
      <c r="UKW2" s="515"/>
      <c r="UKX2" s="199" t="str">
        <f>BDI!$A$4</f>
        <v>OBRA:</v>
      </c>
      <c r="UKY2" s="515">
        <f>ORCAMENTO!UKZ2</f>
        <v>0</v>
      </c>
      <c r="UKZ2" s="515"/>
      <c r="ULA2" s="515"/>
      <c r="ULB2" s="515"/>
      <c r="ULC2" s="199" t="str">
        <f>BDI!$A$4</f>
        <v>OBRA:</v>
      </c>
      <c r="ULD2" s="515">
        <f>ORCAMENTO!ULE2</f>
        <v>0</v>
      </c>
      <c r="ULE2" s="515"/>
      <c r="ULF2" s="515"/>
      <c r="ULG2" s="515"/>
      <c r="ULH2" s="199" t="str">
        <f>BDI!$A$4</f>
        <v>OBRA:</v>
      </c>
      <c r="ULI2" s="515">
        <f>ORCAMENTO!ULJ2</f>
        <v>0</v>
      </c>
      <c r="ULJ2" s="515"/>
      <c r="ULK2" s="515"/>
      <c r="ULL2" s="515"/>
      <c r="ULM2" s="199" t="str">
        <f>BDI!$A$4</f>
        <v>OBRA:</v>
      </c>
      <c r="ULN2" s="515">
        <f>ORCAMENTO!ULO2</f>
        <v>0</v>
      </c>
      <c r="ULO2" s="515"/>
      <c r="ULP2" s="515"/>
      <c r="ULQ2" s="515"/>
      <c r="ULR2" s="199" t="str">
        <f>BDI!$A$4</f>
        <v>OBRA:</v>
      </c>
      <c r="ULS2" s="515">
        <f>ORCAMENTO!ULT2</f>
        <v>0</v>
      </c>
      <c r="ULT2" s="515"/>
      <c r="ULU2" s="515"/>
      <c r="ULV2" s="515"/>
      <c r="ULW2" s="199" t="str">
        <f>BDI!$A$4</f>
        <v>OBRA:</v>
      </c>
      <c r="ULX2" s="515">
        <f>ORCAMENTO!ULY2</f>
        <v>0</v>
      </c>
      <c r="ULY2" s="515"/>
      <c r="ULZ2" s="515"/>
      <c r="UMA2" s="515"/>
      <c r="UMB2" s="199" t="str">
        <f>BDI!$A$4</f>
        <v>OBRA:</v>
      </c>
      <c r="UMC2" s="515">
        <f>ORCAMENTO!UMD2</f>
        <v>0</v>
      </c>
      <c r="UMD2" s="515"/>
      <c r="UME2" s="515"/>
      <c r="UMF2" s="515"/>
      <c r="UMG2" s="199" t="str">
        <f>BDI!$A$4</f>
        <v>OBRA:</v>
      </c>
      <c r="UMH2" s="515">
        <f>ORCAMENTO!UMI2</f>
        <v>0</v>
      </c>
      <c r="UMI2" s="515"/>
      <c r="UMJ2" s="515"/>
      <c r="UMK2" s="515"/>
      <c r="UML2" s="199" t="str">
        <f>BDI!$A$4</f>
        <v>OBRA:</v>
      </c>
      <c r="UMM2" s="515">
        <f>ORCAMENTO!UMN2</f>
        <v>0</v>
      </c>
      <c r="UMN2" s="515"/>
      <c r="UMO2" s="515"/>
      <c r="UMP2" s="515"/>
      <c r="UMQ2" s="199" t="str">
        <f>BDI!$A$4</f>
        <v>OBRA:</v>
      </c>
      <c r="UMR2" s="515">
        <f>ORCAMENTO!UMS2</f>
        <v>0</v>
      </c>
      <c r="UMS2" s="515"/>
      <c r="UMT2" s="515"/>
      <c r="UMU2" s="515"/>
      <c r="UMV2" s="199" t="str">
        <f>BDI!$A$4</f>
        <v>OBRA:</v>
      </c>
      <c r="UMW2" s="515">
        <f>ORCAMENTO!UMX2</f>
        <v>0</v>
      </c>
      <c r="UMX2" s="515"/>
      <c r="UMY2" s="515"/>
      <c r="UMZ2" s="515"/>
      <c r="UNA2" s="199" t="str">
        <f>BDI!$A$4</f>
        <v>OBRA:</v>
      </c>
      <c r="UNB2" s="515">
        <f>ORCAMENTO!UNC2</f>
        <v>0</v>
      </c>
      <c r="UNC2" s="515"/>
      <c r="UND2" s="515"/>
      <c r="UNE2" s="515"/>
      <c r="UNF2" s="199" t="str">
        <f>BDI!$A$4</f>
        <v>OBRA:</v>
      </c>
      <c r="UNG2" s="515">
        <f>ORCAMENTO!UNH2</f>
        <v>0</v>
      </c>
      <c r="UNH2" s="515"/>
      <c r="UNI2" s="515"/>
      <c r="UNJ2" s="515"/>
      <c r="UNK2" s="199" t="str">
        <f>BDI!$A$4</f>
        <v>OBRA:</v>
      </c>
      <c r="UNL2" s="515">
        <f>ORCAMENTO!UNM2</f>
        <v>0</v>
      </c>
      <c r="UNM2" s="515"/>
      <c r="UNN2" s="515"/>
      <c r="UNO2" s="515"/>
      <c r="UNP2" s="199" t="str">
        <f>BDI!$A$4</f>
        <v>OBRA:</v>
      </c>
      <c r="UNQ2" s="515">
        <f>ORCAMENTO!UNR2</f>
        <v>0</v>
      </c>
      <c r="UNR2" s="515"/>
      <c r="UNS2" s="515"/>
      <c r="UNT2" s="515"/>
      <c r="UNU2" s="199" t="str">
        <f>BDI!$A$4</f>
        <v>OBRA:</v>
      </c>
      <c r="UNV2" s="515">
        <f>ORCAMENTO!UNW2</f>
        <v>0</v>
      </c>
      <c r="UNW2" s="515"/>
      <c r="UNX2" s="515"/>
      <c r="UNY2" s="515"/>
      <c r="UNZ2" s="199" t="str">
        <f>BDI!$A$4</f>
        <v>OBRA:</v>
      </c>
      <c r="UOA2" s="515">
        <f>ORCAMENTO!UOB2</f>
        <v>0</v>
      </c>
      <c r="UOB2" s="515"/>
      <c r="UOC2" s="515"/>
      <c r="UOD2" s="515"/>
      <c r="UOE2" s="199" t="str">
        <f>BDI!$A$4</f>
        <v>OBRA:</v>
      </c>
      <c r="UOF2" s="515">
        <f>ORCAMENTO!UOG2</f>
        <v>0</v>
      </c>
      <c r="UOG2" s="515"/>
      <c r="UOH2" s="515"/>
      <c r="UOI2" s="515"/>
      <c r="UOJ2" s="199" t="str">
        <f>BDI!$A$4</f>
        <v>OBRA:</v>
      </c>
      <c r="UOK2" s="515">
        <f>ORCAMENTO!UOL2</f>
        <v>0</v>
      </c>
      <c r="UOL2" s="515"/>
      <c r="UOM2" s="515"/>
      <c r="UON2" s="515"/>
      <c r="UOO2" s="199" t="str">
        <f>BDI!$A$4</f>
        <v>OBRA:</v>
      </c>
      <c r="UOP2" s="515">
        <f>ORCAMENTO!UOQ2</f>
        <v>0</v>
      </c>
      <c r="UOQ2" s="515"/>
      <c r="UOR2" s="515"/>
      <c r="UOS2" s="515"/>
      <c r="UOT2" s="199" t="str">
        <f>BDI!$A$4</f>
        <v>OBRA:</v>
      </c>
      <c r="UOU2" s="515">
        <f>ORCAMENTO!UOV2</f>
        <v>0</v>
      </c>
      <c r="UOV2" s="515"/>
      <c r="UOW2" s="515"/>
      <c r="UOX2" s="515"/>
      <c r="UOY2" s="199" t="str">
        <f>BDI!$A$4</f>
        <v>OBRA:</v>
      </c>
      <c r="UOZ2" s="515">
        <f>ORCAMENTO!UPA2</f>
        <v>0</v>
      </c>
      <c r="UPA2" s="515"/>
      <c r="UPB2" s="515"/>
      <c r="UPC2" s="515"/>
      <c r="UPD2" s="199" t="str">
        <f>BDI!$A$4</f>
        <v>OBRA:</v>
      </c>
      <c r="UPE2" s="515">
        <f>ORCAMENTO!UPF2</f>
        <v>0</v>
      </c>
      <c r="UPF2" s="515"/>
      <c r="UPG2" s="515"/>
      <c r="UPH2" s="515"/>
      <c r="UPI2" s="199" t="str">
        <f>BDI!$A$4</f>
        <v>OBRA:</v>
      </c>
      <c r="UPJ2" s="515">
        <f>ORCAMENTO!UPK2</f>
        <v>0</v>
      </c>
      <c r="UPK2" s="515"/>
      <c r="UPL2" s="515"/>
      <c r="UPM2" s="515"/>
      <c r="UPN2" s="199" t="str">
        <f>BDI!$A$4</f>
        <v>OBRA:</v>
      </c>
      <c r="UPO2" s="515">
        <f>ORCAMENTO!UPP2</f>
        <v>0</v>
      </c>
      <c r="UPP2" s="515"/>
      <c r="UPQ2" s="515"/>
      <c r="UPR2" s="515"/>
      <c r="UPS2" s="199" t="str">
        <f>BDI!$A$4</f>
        <v>OBRA:</v>
      </c>
      <c r="UPT2" s="515">
        <f>ORCAMENTO!UPU2</f>
        <v>0</v>
      </c>
      <c r="UPU2" s="515"/>
      <c r="UPV2" s="515"/>
      <c r="UPW2" s="515"/>
      <c r="UPX2" s="199" t="str">
        <f>BDI!$A$4</f>
        <v>OBRA:</v>
      </c>
      <c r="UPY2" s="515">
        <f>ORCAMENTO!UPZ2</f>
        <v>0</v>
      </c>
      <c r="UPZ2" s="515"/>
      <c r="UQA2" s="515"/>
      <c r="UQB2" s="515"/>
      <c r="UQC2" s="199" t="str">
        <f>BDI!$A$4</f>
        <v>OBRA:</v>
      </c>
      <c r="UQD2" s="515">
        <f>ORCAMENTO!UQE2</f>
        <v>0</v>
      </c>
      <c r="UQE2" s="515"/>
      <c r="UQF2" s="515"/>
      <c r="UQG2" s="515"/>
      <c r="UQH2" s="199" t="str">
        <f>BDI!$A$4</f>
        <v>OBRA:</v>
      </c>
      <c r="UQI2" s="515">
        <f>ORCAMENTO!UQJ2</f>
        <v>0</v>
      </c>
      <c r="UQJ2" s="515"/>
      <c r="UQK2" s="515"/>
      <c r="UQL2" s="515"/>
      <c r="UQM2" s="199" t="str">
        <f>BDI!$A$4</f>
        <v>OBRA:</v>
      </c>
      <c r="UQN2" s="515">
        <f>ORCAMENTO!UQO2</f>
        <v>0</v>
      </c>
      <c r="UQO2" s="515"/>
      <c r="UQP2" s="515"/>
      <c r="UQQ2" s="515"/>
      <c r="UQR2" s="199" t="str">
        <f>BDI!$A$4</f>
        <v>OBRA:</v>
      </c>
      <c r="UQS2" s="515">
        <f>ORCAMENTO!UQT2</f>
        <v>0</v>
      </c>
      <c r="UQT2" s="515"/>
      <c r="UQU2" s="515"/>
      <c r="UQV2" s="515"/>
      <c r="UQW2" s="199" t="str">
        <f>BDI!$A$4</f>
        <v>OBRA:</v>
      </c>
      <c r="UQX2" s="515">
        <f>ORCAMENTO!UQY2</f>
        <v>0</v>
      </c>
      <c r="UQY2" s="515"/>
      <c r="UQZ2" s="515"/>
      <c r="URA2" s="515"/>
      <c r="URB2" s="199" t="str">
        <f>BDI!$A$4</f>
        <v>OBRA:</v>
      </c>
      <c r="URC2" s="515">
        <f>ORCAMENTO!URD2</f>
        <v>0</v>
      </c>
      <c r="URD2" s="515"/>
      <c r="URE2" s="515"/>
      <c r="URF2" s="515"/>
      <c r="URG2" s="199" t="str">
        <f>BDI!$A$4</f>
        <v>OBRA:</v>
      </c>
      <c r="URH2" s="515">
        <f>ORCAMENTO!URI2</f>
        <v>0</v>
      </c>
      <c r="URI2" s="515"/>
      <c r="URJ2" s="515"/>
      <c r="URK2" s="515"/>
      <c r="URL2" s="199" t="str">
        <f>BDI!$A$4</f>
        <v>OBRA:</v>
      </c>
      <c r="URM2" s="515">
        <f>ORCAMENTO!URN2</f>
        <v>0</v>
      </c>
      <c r="URN2" s="515"/>
      <c r="URO2" s="515"/>
      <c r="URP2" s="515"/>
      <c r="URQ2" s="199" t="str">
        <f>BDI!$A$4</f>
        <v>OBRA:</v>
      </c>
      <c r="URR2" s="515">
        <f>ORCAMENTO!URS2</f>
        <v>0</v>
      </c>
      <c r="URS2" s="515"/>
      <c r="URT2" s="515"/>
      <c r="URU2" s="515"/>
      <c r="URV2" s="199" t="str">
        <f>BDI!$A$4</f>
        <v>OBRA:</v>
      </c>
      <c r="URW2" s="515">
        <f>ORCAMENTO!URX2</f>
        <v>0</v>
      </c>
      <c r="URX2" s="515"/>
      <c r="URY2" s="515"/>
      <c r="URZ2" s="515"/>
      <c r="USA2" s="199" t="str">
        <f>BDI!$A$4</f>
        <v>OBRA:</v>
      </c>
      <c r="USB2" s="515">
        <f>ORCAMENTO!USC2</f>
        <v>0</v>
      </c>
      <c r="USC2" s="515"/>
      <c r="USD2" s="515"/>
      <c r="USE2" s="515"/>
      <c r="USF2" s="199" t="str">
        <f>BDI!$A$4</f>
        <v>OBRA:</v>
      </c>
      <c r="USG2" s="515">
        <f>ORCAMENTO!USH2</f>
        <v>0</v>
      </c>
      <c r="USH2" s="515"/>
      <c r="USI2" s="515"/>
      <c r="USJ2" s="515"/>
      <c r="USK2" s="199" t="str">
        <f>BDI!$A$4</f>
        <v>OBRA:</v>
      </c>
      <c r="USL2" s="515">
        <f>ORCAMENTO!USM2</f>
        <v>0</v>
      </c>
      <c r="USM2" s="515"/>
      <c r="USN2" s="515"/>
      <c r="USO2" s="515"/>
      <c r="USP2" s="199" t="str">
        <f>BDI!$A$4</f>
        <v>OBRA:</v>
      </c>
      <c r="USQ2" s="515">
        <f>ORCAMENTO!USR2</f>
        <v>0</v>
      </c>
      <c r="USR2" s="515"/>
      <c r="USS2" s="515"/>
      <c r="UST2" s="515"/>
      <c r="USU2" s="199" t="str">
        <f>BDI!$A$4</f>
        <v>OBRA:</v>
      </c>
      <c r="USV2" s="515">
        <f>ORCAMENTO!USW2</f>
        <v>0</v>
      </c>
      <c r="USW2" s="515"/>
      <c r="USX2" s="515"/>
      <c r="USY2" s="515"/>
      <c r="USZ2" s="199" t="str">
        <f>BDI!$A$4</f>
        <v>OBRA:</v>
      </c>
      <c r="UTA2" s="515">
        <f>ORCAMENTO!UTB2</f>
        <v>0</v>
      </c>
      <c r="UTB2" s="515"/>
      <c r="UTC2" s="515"/>
      <c r="UTD2" s="515"/>
      <c r="UTE2" s="199" t="str">
        <f>BDI!$A$4</f>
        <v>OBRA:</v>
      </c>
      <c r="UTF2" s="515">
        <f>ORCAMENTO!UTG2</f>
        <v>0</v>
      </c>
      <c r="UTG2" s="515"/>
      <c r="UTH2" s="515"/>
      <c r="UTI2" s="515"/>
      <c r="UTJ2" s="199" t="str">
        <f>BDI!$A$4</f>
        <v>OBRA:</v>
      </c>
      <c r="UTK2" s="515">
        <f>ORCAMENTO!UTL2</f>
        <v>0</v>
      </c>
      <c r="UTL2" s="515"/>
      <c r="UTM2" s="515"/>
      <c r="UTN2" s="515"/>
      <c r="UTO2" s="199" t="str">
        <f>BDI!$A$4</f>
        <v>OBRA:</v>
      </c>
      <c r="UTP2" s="515">
        <f>ORCAMENTO!UTQ2</f>
        <v>0</v>
      </c>
      <c r="UTQ2" s="515"/>
      <c r="UTR2" s="515"/>
      <c r="UTS2" s="515"/>
      <c r="UTT2" s="199" t="str">
        <f>BDI!$A$4</f>
        <v>OBRA:</v>
      </c>
      <c r="UTU2" s="515">
        <f>ORCAMENTO!UTV2</f>
        <v>0</v>
      </c>
      <c r="UTV2" s="515"/>
      <c r="UTW2" s="515"/>
      <c r="UTX2" s="515"/>
      <c r="UTY2" s="199" t="str">
        <f>BDI!$A$4</f>
        <v>OBRA:</v>
      </c>
      <c r="UTZ2" s="515">
        <f>ORCAMENTO!UUA2</f>
        <v>0</v>
      </c>
      <c r="UUA2" s="515"/>
      <c r="UUB2" s="515"/>
      <c r="UUC2" s="515"/>
      <c r="UUD2" s="199" t="str">
        <f>BDI!$A$4</f>
        <v>OBRA:</v>
      </c>
      <c r="UUE2" s="515">
        <f>ORCAMENTO!UUF2</f>
        <v>0</v>
      </c>
      <c r="UUF2" s="515"/>
      <c r="UUG2" s="515"/>
      <c r="UUH2" s="515"/>
      <c r="UUI2" s="199" t="str">
        <f>BDI!$A$4</f>
        <v>OBRA:</v>
      </c>
      <c r="UUJ2" s="515">
        <f>ORCAMENTO!UUK2</f>
        <v>0</v>
      </c>
      <c r="UUK2" s="515"/>
      <c r="UUL2" s="515"/>
      <c r="UUM2" s="515"/>
      <c r="UUN2" s="199" t="str">
        <f>BDI!$A$4</f>
        <v>OBRA:</v>
      </c>
      <c r="UUO2" s="515">
        <f>ORCAMENTO!UUP2</f>
        <v>0</v>
      </c>
      <c r="UUP2" s="515"/>
      <c r="UUQ2" s="515"/>
      <c r="UUR2" s="515"/>
      <c r="UUS2" s="199" t="str">
        <f>BDI!$A$4</f>
        <v>OBRA:</v>
      </c>
      <c r="UUT2" s="515">
        <f>ORCAMENTO!UUU2</f>
        <v>0</v>
      </c>
      <c r="UUU2" s="515"/>
      <c r="UUV2" s="515"/>
      <c r="UUW2" s="515"/>
      <c r="UUX2" s="199" t="str">
        <f>BDI!$A$4</f>
        <v>OBRA:</v>
      </c>
      <c r="UUY2" s="515">
        <f>ORCAMENTO!UUZ2</f>
        <v>0</v>
      </c>
      <c r="UUZ2" s="515"/>
      <c r="UVA2" s="515"/>
      <c r="UVB2" s="515"/>
      <c r="UVC2" s="199" t="str">
        <f>BDI!$A$4</f>
        <v>OBRA:</v>
      </c>
      <c r="UVD2" s="515">
        <f>ORCAMENTO!UVE2</f>
        <v>0</v>
      </c>
      <c r="UVE2" s="515"/>
      <c r="UVF2" s="515"/>
      <c r="UVG2" s="515"/>
      <c r="UVH2" s="199" t="str">
        <f>BDI!$A$4</f>
        <v>OBRA:</v>
      </c>
      <c r="UVI2" s="515">
        <f>ORCAMENTO!UVJ2</f>
        <v>0</v>
      </c>
      <c r="UVJ2" s="515"/>
      <c r="UVK2" s="515"/>
      <c r="UVL2" s="515"/>
      <c r="UVM2" s="199" t="str">
        <f>BDI!$A$4</f>
        <v>OBRA:</v>
      </c>
      <c r="UVN2" s="515">
        <f>ORCAMENTO!UVO2</f>
        <v>0</v>
      </c>
      <c r="UVO2" s="515"/>
      <c r="UVP2" s="515"/>
      <c r="UVQ2" s="515"/>
      <c r="UVR2" s="199" t="str">
        <f>BDI!$A$4</f>
        <v>OBRA:</v>
      </c>
      <c r="UVS2" s="515">
        <f>ORCAMENTO!UVT2</f>
        <v>0</v>
      </c>
      <c r="UVT2" s="515"/>
      <c r="UVU2" s="515"/>
      <c r="UVV2" s="515"/>
      <c r="UVW2" s="199" t="str">
        <f>BDI!$A$4</f>
        <v>OBRA:</v>
      </c>
      <c r="UVX2" s="515">
        <f>ORCAMENTO!UVY2</f>
        <v>0</v>
      </c>
      <c r="UVY2" s="515"/>
      <c r="UVZ2" s="515"/>
      <c r="UWA2" s="515"/>
      <c r="UWB2" s="199" t="str">
        <f>BDI!$A$4</f>
        <v>OBRA:</v>
      </c>
      <c r="UWC2" s="515">
        <f>ORCAMENTO!UWD2</f>
        <v>0</v>
      </c>
      <c r="UWD2" s="515"/>
      <c r="UWE2" s="515"/>
      <c r="UWF2" s="515"/>
      <c r="UWG2" s="199" t="str">
        <f>BDI!$A$4</f>
        <v>OBRA:</v>
      </c>
      <c r="UWH2" s="515">
        <f>ORCAMENTO!UWI2</f>
        <v>0</v>
      </c>
      <c r="UWI2" s="515"/>
      <c r="UWJ2" s="515"/>
      <c r="UWK2" s="515"/>
      <c r="UWL2" s="199" t="str">
        <f>BDI!$A$4</f>
        <v>OBRA:</v>
      </c>
      <c r="UWM2" s="515">
        <f>ORCAMENTO!UWN2</f>
        <v>0</v>
      </c>
      <c r="UWN2" s="515"/>
      <c r="UWO2" s="515"/>
      <c r="UWP2" s="515"/>
      <c r="UWQ2" s="199" t="str">
        <f>BDI!$A$4</f>
        <v>OBRA:</v>
      </c>
      <c r="UWR2" s="515">
        <f>ORCAMENTO!UWS2</f>
        <v>0</v>
      </c>
      <c r="UWS2" s="515"/>
      <c r="UWT2" s="515"/>
      <c r="UWU2" s="515"/>
      <c r="UWV2" s="199" t="str">
        <f>BDI!$A$4</f>
        <v>OBRA:</v>
      </c>
      <c r="UWW2" s="515">
        <f>ORCAMENTO!UWX2</f>
        <v>0</v>
      </c>
      <c r="UWX2" s="515"/>
      <c r="UWY2" s="515"/>
      <c r="UWZ2" s="515"/>
      <c r="UXA2" s="199" t="str">
        <f>BDI!$A$4</f>
        <v>OBRA:</v>
      </c>
      <c r="UXB2" s="515">
        <f>ORCAMENTO!UXC2</f>
        <v>0</v>
      </c>
      <c r="UXC2" s="515"/>
      <c r="UXD2" s="515"/>
      <c r="UXE2" s="515"/>
      <c r="UXF2" s="199" t="str">
        <f>BDI!$A$4</f>
        <v>OBRA:</v>
      </c>
      <c r="UXG2" s="515">
        <f>ORCAMENTO!UXH2</f>
        <v>0</v>
      </c>
      <c r="UXH2" s="515"/>
      <c r="UXI2" s="515"/>
      <c r="UXJ2" s="515"/>
      <c r="UXK2" s="199" t="str">
        <f>BDI!$A$4</f>
        <v>OBRA:</v>
      </c>
      <c r="UXL2" s="515">
        <f>ORCAMENTO!UXM2</f>
        <v>0</v>
      </c>
      <c r="UXM2" s="515"/>
      <c r="UXN2" s="515"/>
      <c r="UXO2" s="515"/>
      <c r="UXP2" s="199" t="str">
        <f>BDI!$A$4</f>
        <v>OBRA:</v>
      </c>
      <c r="UXQ2" s="515">
        <f>ORCAMENTO!UXR2</f>
        <v>0</v>
      </c>
      <c r="UXR2" s="515"/>
      <c r="UXS2" s="515"/>
      <c r="UXT2" s="515"/>
      <c r="UXU2" s="199" t="str">
        <f>BDI!$A$4</f>
        <v>OBRA:</v>
      </c>
      <c r="UXV2" s="515">
        <f>ORCAMENTO!UXW2</f>
        <v>0</v>
      </c>
      <c r="UXW2" s="515"/>
      <c r="UXX2" s="515"/>
      <c r="UXY2" s="515"/>
      <c r="UXZ2" s="199" t="str">
        <f>BDI!$A$4</f>
        <v>OBRA:</v>
      </c>
      <c r="UYA2" s="515">
        <f>ORCAMENTO!UYB2</f>
        <v>0</v>
      </c>
      <c r="UYB2" s="515"/>
      <c r="UYC2" s="515"/>
      <c r="UYD2" s="515"/>
      <c r="UYE2" s="199" t="str">
        <f>BDI!$A$4</f>
        <v>OBRA:</v>
      </c>
      <c r="UYF2" s="515">
        <f>ORCAMENTO!UYG2</f>
        <v>0</v>
      </c>
      <c r="UYG2" s="515"/>
      <c r="UYH2" s="515"/>
      <c r="UYI2" s="515"/>
      <c r="UYJ2" s="199" t="str">
        <f>BDI!$A$4</f>
        <v>OBRA:</v>
      </c>
      <c r="UYK2" s="515">
        <f>ORCAMENTO!UYL2</f>
        <v>0</v>
      </c>
      <c r="UYL2" s="515"/>
      <c r="UYM2" s="515"/>
      <c r="UYN2" s="515"/>
      <c r="UYO2" s="199" t="str">
        <f>BDI!$A$4</f>
        <v>OBRA:</v>
      </c>
      <c r="UYP2" s="515">
        <f>ORCAMENTO!UYQ2</f>
        <v>0</v>
      </c>
      <c r="UYQ2" s="515"/>
      <c r="UYR2" s="515"/>
      <c r="UYS2" s="515"/>
      <c r="UYT2" s="199" t="str">
        <f>BDI!$A$4</f>
        <v>OBRA:</v>
      </c>
      <c r="UYU2" s="515">
        <f>ORCAMENTO!UYV2</f>
        <v>0</v>
      </c>
      <c r="UYV2" s="515"/>
      <c r="UYW2" s="515"/>
      <c r="UYX2" s="515"/>
      <c r="UYY2" s="199" t="str">
        <f>BDI!$A$4</f>
        <v>OBRA:</v>
      </c>
      <c r="UYZ2" s="515">
        <f>ORCAMENTO!UZA2</f>
        <v>0</v>
      </c>
      <c r="UZA2" s="515"/>
      <c r="UZB2" s="515"/>
      <c r="UZC2" s="515"/>
      <c r="UZD2" s="199" t="str">
        <f>BDI!$A$4</f>
        <v>OBRA:</v>
      </c>
      <c r="UZE2" s="515">
        <f>ORCAMENTO!UZF2</f>
        <v>0</v>
      </c>
      <c r="UZF2" s="515"/>
      <c r="UZG2" s="515"/>
      <c r="UZH2" s="515"/>
      <c r="UZI2" s="199" t="str">
        <f>BDI!$A$4</f>
        <v>OBRA:</v>
      </c>
      <c r="UZJ2" s="515">
        <f>ORCAMENTO!UZK2</f>
        <v>0</v>
      </c>
      <c r="UZK2" s="515"/>
      <c r="UZL2" s="515"/>
      <c r="UZM2" s="515"/>
      <c r="UZN2" s="199" t="str">
        <f>BDI!$A$4</f>
        <v>OBRA:</v>
      </c>
      <c r="UZO2" s="515">
        <f>ORCAMENTO!UZP2</f>
        <v>0</v>
      </c>
      <c r="UZP2" s="515"/>
      <c r="UZQ2" s="515"/>
      <c r="UZR2" s="515"/>
      <c r="UZS2" s="199" t="str">
        <f>BDI!$A$4</f>
        <v>OBRA:</v>
      </c>
      <c r="UZT2" s="515">
        <f>ORCAMENTO!UZU2</f>
        <v>0</v>
      </c>
      <c r="UZU2" s="515"/>
      <c r="UZV2" s="515"/>
      <c r="UZW2" s="515"/>
      <c r="UZX2" s="199" t="str">
        <f>BDI!$A$4</f>
        <v>OBRA:</v>
      </c>
      <c r="UZY2" s="515">
        <f>ORCAMENTO!UZZ2</f>
        <v>0</v>
      </c>
      <c r="UZZ2" s="515"/>
      <c r="VAA2" s="515"/>
      <c r="VAB2" s="515"/>
      <c r="VAC2" s="199" t="str">
        <f>BDI!$A$4</f>
        <v>OBRA:</v>
      </c>
      <c r="VAD2" s="515">
        <f>ORCAMENTO!VAE2</f>
        <v>0</v>
      </c>
      <c r="VAE2" s="515"/>
      <c r="VAF2" s="515"/>
      <c r="VAG2" s="515"/>
      <c r="VAH2" s="199" t="str">
        <f>BDI!$A$4</f>
        <v>OBRA:</v>
      </c>
      <c r="VAI2" s="515">
        <f>ORCAMENTO!VAJ2</f>
        <v>0</v>
      </c>
      <c r="VAJ2" s="515"/>
      <c r="VAK2" s="515"/>
      <c r="VAL2" s="515"/>
      <c r="VAM2" s="199" t="str">
        <f>BDI!$A$4</f>
        <v>OBRA:</v>
      </c>
      <c r="VAN2" s="515">
        <f>ORCAMENTO!VAO2</f>
        <v>0</v>
      </c>
      <c r="VAO2" s="515"/>
      <c r="VAP2" s="515"/>
      <c r="VAQ2" s="515"/>
      <c r="VAR2" s="199" t="str">
        <f>BDI!$A$4</f>
        <v>OBRA:</v>
      </c>
      <c r="VAS2" s="515">
        <f>ORCAMENTO!VAT2</f>
        <v>0</v>
      </c>
      <c r="VAT2" s="515"/>
      <c r="VAU2" s="515"/>
      <c r="VAV2" s="515"/>
      <c r="VAW2" s="199" t="str">
        <f>BDI!$A$4</f>
        <v>OBRA:</v>
      </c>
      <c r="VAX2" s="515">
        <f>ORCAMENTO!VAY2</f>
        <v>0</v>
      </c>
      <c r="VAY2" s="515"/>
      <c r="VAZ2" s="515"/>
      <c r="VBA2" s="515"/>
      <c r="VBB2" s="199" t="str">
        <f>BDI!$A$4</f>
        <v>OBRA:</v>
      </c>
      <c r="VBC2" s="515">
        <f>ORCAMENTO!VBD2</f>
        <v>0</v>
      </c>
      <c r="VBD2" s="515"/>
      <c r="VBE2" s="515"/>
      <c r="VBF2" s="515"/>
      <c r="VBG2" s="199" t="str">
        <f>BDI!$A$4</f>
        <v>OBRA:</v>
      </c>
      <c r="VBH2" s="515">
        <f>ORCAMENTO!VBI2</f>
        <v>0</v>
      </c>
      <c r="VBI2" s="515"/>
      <c r="VBJ2" s="515"/>
      <c r="VBK2" s="515"/>
      <c r="VBL2" s="199" t="str">
        <f>BDI!$A$4</f>
        <v>OBRA:</v>
      </c>
      <c r="VBM2" s="515">
        <f>ORCAMENTO!VBN2</f>
        <v>0</v>
      </c>
      <c r="VBN2" s="515"/>
      <c r="VBO2" s="515"/>
      <c r="VBP2" s="515"/>
      <c r="VBQ2" s="199" t="str">
        <f>BDI!$A$4</f>
        <v>OBRA:</v>
      </c>
      <c r="VBR2" s="515">
        <f>ORCAMENTO!VBS2</f>
        <v>0</v>
      </c>
      <c r="VBS2" s="515"/>
      <c r="VBT2" s="515"/>
      <c r="VBU2" s="515"/>
      <c r="VBV2" s="199" t="str">
        <f>BDI!$A$4</f>
        <v>OBRA:</v>
      </c>
      <c r="VBW2" s="515">
        <f>ORCAMENTO!VBX2</f>
        <v>0</v>
      </c>
      <c r="VBX2" s="515"/>
      <c r="VBY2" s="515"/>
      <c r="VBZ2" s="515"/>
      <c r="VCA2" s="199" t="str">
        <f>BDI!$A$4</f>
        <v>OBRA:</v>
      </c>
      <c r="VCB2" s="515">
        <f>ORCAMENTO!VCC2</f>
        <v>0</v>
      </c>
      <c r="VCC2" s="515"/>
      <c r="VCD2" s="515"/>
      <c r="VCE2" s="515"/>
      <c r="VCF2" s="199" t="str">
        <f>BDI!$A$4</f>
        <v>OBRA:</v>
      </c>
      <c r="VCG2" s="515">
        <f>ORCAMENTO!VCH2</f>
        <v>0</v>
      </c>
      <c r="VCH2" s="515"/>
      <c r="VCI2" s="515"/>
      <c r="VCJ2" s="515"/>
      <c r="VCK2" s="199" t="str">
        <f>BDI!$A$4</f>
        <v>OBRA:</v>
      </c>
      <c r="VCL2" s="515">
        <f>ORCAMENTO!VCM2</f>
        <v>0</v>
      </c>
      <c r="VCM2" s="515"/>
      <c r="VCN2" s="515"/>
      <c r="VCO2" s="515"/>
      <c r="VCP2" s="199" t="str">
        <f>BDI!$A$4</f>
        <v>OBRA:</v>
      </c>
      <c r="VCQ2" s="515">
        <f>ORCAMENTO!VCR2</f>
        <v>0</v>
      </c>
      <c r="VCR2" s="515"/>
      <c r="VCS2" s="515"/>
      <c r="VCT2" s="515"/>
      <c r="VCU2" s="199" t="str">
        <f>BDI!$A$4</f>
        <v>OBRA:</v>
      </c>
      <c r="VCV2" s="515">
        <f>ORCAMENTO!VCW2</f>
        <v>0</v>
      </c>
      <c r="VCW2" s="515"/>
      <c r="VCX2" s="515"/>
      <c r="VCY2" s="515"/>
      <c r="VCZ2" s="199" t="str">
        <f>BDI!$A$4</f>
        <v>OBRA:</v>
      </c>
      <c r="VDA2" s="515">
        <f>ORCAMENTO!VDB2</f>
        <v>0</v>
      </c>
      <c r="VDB2" s="515"/>
      <c r="VDC2" s="515"/>
      <c r="VDD2" s="515"/>
      <c r="VDE2" s="199" t="str">
        <f>BDI!$A$4</f>
        <v>OBRA:</v>
      </c>
      <c r="VDF2" s="515">
        <f>ORCAMENTO!VDG2</f>
        <v>0</v>
      </c>
      <c r="VDG2" s="515"/>
      <c r="VDH2" s="515"/>
      <c r="VDI2" s="515"/>
      <c r="VDJ2" s="199" t="str">
        <f>BDI!$A$4</f>
        <v>OBRA:</v>
      </c>
      <c r="VDK2" s="515">
        <f>ORCAMENTO!VDL2</f>
        <v>0</v>
      </c>
      <c r="VDL2" s="515"/>
      <c r="VDM2" s="515"/>
      <c r="VDN2" s="515"/>
      <c r="VDO2" s="199" t="str">
        <f>BDI!$A$4</f>
        <v>OBRA:</v>
      </c>
      <c r="VDP2" s="515">
        <f>ORCAMENTO!VDQ2</f>
        <v>0</v>
      </c>
      <c r="VDQ2" s="515"/>
      <c r="VDR2" s="515"/>
      <c r="VDS2" s="515"/>
      <c r="VDT2" s="199" t="str">
        <f>BDI!$A$4</f>
        <v>OBRA:</v>
      </c>
      <c r="VDU2" s="515">
        <f>ORCAMENTO!VDV2</f>
        <v>0</v>
      </c>
      <c r="VDV2" s="515"/>
      <c r="VDW2" s="515"/>
      <c r="VDX2" s="515"/>
      <c r="VDY2" s="199" t="str">
        <f>BDI!$A$4</f>
        <v>OBRA:</v>
      </c>
      <c r="VDZ2" s="515">
        <f>ORCAMENTO!VEA2</f>
        <v>0</v>
      </c>
      <c r="VEA2" s="515"/>
      <c r="VEB2" s="515"/>
      <c r="VEC2" s="515"/>
      <c r="VED2" s="199" t="str">
        <f>BDI!$A$4</f>
        <v>OBRA:</v>
      </c>
      <c r="VEE2" s="515">
        <f>ORCAMENTO!VEF2</f>
        <v>0</v>
      </c>
      <c r="VEF2" s="515"/>
      <c r="VEG2" s="515"/>
      <c r="VEH2" s="515"/>
      <c r="VEI2" s="199" t="str">
        <f>BDI!$A$4</f>
        <v>OBRA:</v>
      </c>
      <c r="VEJ2" s="515">
        <f>ORCAMENTO!VEK2</f>
        <v>0</v>
      </c>
      <c r="VEK2" s="515"/>
      <c r="VEL2" s="515"/>
      <c r="VEM2" s="515"/>
      <c r="VEN2" s="199" t="str">
        <f>BDI!$A$4</f>
        <v>OBRA:</v>
      </c>
      <c r="VEO2" s="515">
        <f>ORCAMENTO!VEP2</f>
        <v>0</v>
      </c>
      <c r="VEP2" s="515"/>
      <c r="VEQ2" s="515"/>
      <c r="VER2" s="515"/>
      <c r="VES2" s="199" t="str">
        <f>BDI!$A$4</f>
        <v>OBRA:</v>
      </c>
      <c r="VET2" s="515">
        <f>ORCAMENTO!VEU2</f>
        <v>0</v>
      </c>
      <c r="VEU2" s="515"/>
      <c r="VEV2" s="515"/>
      <c r="VEW2" s="515"/>
      <c r="VEX2" s="199" t="str">
        <f>BDI!$A$4</f>
        <v>OBRA:</v>
      </c>
      <c r="VEY2" s="515">
        <f>ORCAMENTO!VEZ2</f>
        <v>0</v>
      </c>
      <c r="VEZ2" s="515"/>
      <c r="VFA2" s="515"/>
      <c r="VFB2" s="515"/>
      <c r="VFC2" s="199" t="str">
        <f>BDI!$A$4</f>
        <v>OBRA:</v>
      </c>
      <c r="VFD2" s="515">
        <f>ORCAMENTO!VFE2</f>
        <v>0</v>
      </c>
      <c r="VFE2" s="515"/>
      <c r="VFF2" s="515"/>
      <c r="VFG2" s="515"/>
      <c r="VFH2" s="199" t="str">
        <f>BDI!$A$4</f>
        <v>OBRA:</v>
      </c>
      <c r="VFI2" s="515">
        <f>ORCAMENTO!VFJ2</f>
        <v>0</v>
      </c>
      <c r="VFJ2" s="515"/>
      <c r="VFK2" s="515"/>
      <c r="VFL2" s="515"/>
      <c r="VFM2" s="199" t="str">
        <f>BDI!$A$4</f>
        <v>OBRA:</v>
      </c>
      <c r="VFN2" s="515">
        <f>ORCAMENTO!VFO2</f>
        <v>0</v>
      </c>
      <c r="VFO2" s="515"/>
      <c r="VFP2" s="515"/>
      <c r="VFQ2" s="515"/>
      <c r="VFR2" s="199" t="str">
        <f>BDI!$A$4</f>
        <v>OBRA:</v>
      </c>
      <c r="VFS2" s="515">
        <f>ORCAMENTO!VFT2</f>
        <v>0</v>
      </c>
      <c r="VFT2" s="515"/>
      <c r="VFU2" s="515"/>
      <c r="VFV2" s="515"/>
      <c r="VFW2" s="199" t="str">
        <f>BDI!$A$4</f>
        <v>OBRA:</v>
      </c>
      <c r="VFX2" s="515">
        <f>ORCAMENTO!VFY2</f>
        <v>0</v>
      </c>
      <c r="VFY2" s="515"/>
      <c r="VFZ2" s="515"/>
      <c r="VGA2" s="515"/>
      <c r="VGB2" s="199" t="str">
        <f>BDI!$A$4</f>
        <v>OBRA:</v>
      </c>
      <c r="VGC2" s="515">
        <f>ORCAMENTO!VGD2</f>
        <v>0</v>
      </c>
      <c r="VGD2" s="515"/>
      <c r="VGE2" s="515"/>
      <c r="VGF2" s="515"/>
      <c r="VGG2" s="199" t="str">
        <f>BDI!$A$4</f>
        <v>OBRA:</v>
      </c>
      <c r="VGH2" s="515">
        <f>ORCAMENTO!VGI2</f>
        <v>0</v>
      </c>
      <c r="VGI2" s="515"/>
      <c r="VGJ2" s="515"/>
      <c r="VGK2" s="515"/>
      <c r="VGL2" s="199" t="str">
        <f>BDI!$A$4</f>
        <v>OBRA:</v>
      </c>
      <c r="VGM2" s="515">
        <f>ORCAMENTO!VGN2</f>
        <v>0</v>
      </c>
      <c r="VGN2" s="515"/>
      <c r="VGO2" s="515"/>
      <c r="VGP2" s="515"/>
      <c r="VGQ2" s="199" t="str">
        <f>BDI!$A$4</f>
        <v>OBRA:</v>
      </c>
      <c r="VGR2" s="515">
        <f>ORCAMENTO!VGS2</f>
        <v>0</v>
      </c>
      <c r="VGS2" s="515"/>
      <c r="VGT2" s="515"/>
      <c r="VGU2" s="515"/>
      <c r="VGV2" s="199" t="str">
        <f>BDI!$A$4</f>
        <v>OBRA:</v>
      </c>
      <c r="VGW2" s="515">
        <f>ORCAMENTO!VGX2</f>
        <v>0</v>
      </c>
      <c r="VGX2" s="515"/>
      <c r="VGY2" s="515"/>
      <c r="VGZ2" s="515"/>
      <c r="VHA2" s="199" t="str">
        <f>BDI!$A$4</f>
        <v>OBRA:</v>
      </c>
      <c r="VHB2" s="515">
        <f>ORCAMENTO!VHC2</f>
        <v>0</v>
      </c>
      <c r="VHC2" s="515"/>
      <c r="VHD2" s="515"/>
      <c r="VHE2" s="515"/>
      <c r="VHF2" s="199" t="str">
        <f>BDI!$A$4</f>
        <v>OBRA:</v>
      </c>
      <c r="VHG2" s="515">
        <f>ORCAMENTO!VHH2</f>
        <v>0</v>
      </c>
      <c r="VHH2" s="515"/>
      <c r="VHI2" s="515"/>
      <c r="VHJ2" s="515"/>
      <c r="VHK2" s="199" t="str">
        <f>BDI!$A$4</f>
        <v>OBRA:</v>
      </c>
      <c r="VHL2" s="515">
        <f>ORCAMENTO!VHM2</f>
        <v>0</v>
      </c>
      <c r="VHM2" s="515"/>
      <c r="VHN2" s="515"/>
      <c r="VHO2" s="515"/>
      <c r="VHP2" s="199" t="str">
        <f>BDI!$A$4</f>
        <v>OBRA:</v>
      </c>
      <c r="VHQ2" s="515">
        <f>ORCAMENTO!VHR2</f>
        <v>0</v>
      </c>
      <c r="VHR2" s="515"/>
      <c r="VHS2" s="515"/>
      <c r="VHT2" s="515"/>
      <c r="VHU2" s="199" t="str">
        <f>BDI!$A$4</f>
        <v>OBRA:</v>
      </c>
      <c r="VHV2" s="515">
        <f>ORCAMENTO!VHW2</f>
        <v>0</v>
      </c>
      <c r="VHW2" s="515"/>
      <c r="VHX2" s="515"/>
      <c r="VHY2" s="515"/>
      <c r="VHZ2" s="199" t="str">
        <f>BDI!$A$4</f>
        <v>OBRA:</v>
      </c>
      <c r="VIA2" s="515">
        <f>ORCAMENTO!VIB2</f>
        <v>0</v>
      </c>
      <c r="VIB2" s="515"/>
      <c r="VIC2" s="515"/>
      <c r="VID2" s="515"/>
      <c r="VIE2" s="199" t="str">
        <f>BDI!$A$4</f>
        <v>OBRA:</v>
      </c>
      <c r="VIF2" s="515">
        <f>ORCAMENTO!VIG2</f>
        <v>0</v>
      </c>
      <c r="VIG2" s="515"/>
      <c r="VIH2" s="515"/>
      <c r="VII2" s="515"/>
      <c r="VIJ2" s="199" t="str">
        <f>BDI!$A$4</f>
        <v>OBRA:</v>
      </c>
      <c r="VIK2" s="515">
        <f>ORCAMENTO!VIL2</f>
        <v>0</v>
      </c>
      <c r="VIL2" s="515"/>
      <c r="VIM2" s="515"/>
      <c r="VIN2" s="515"/>
      <c r="VIO2" s="199" t="str">
        <f>BDI!$A$4</f>
        <v>OBRA:</v>
      </c>
      <c r="VIP2" s="515">
        <f>ORCAMENTO!VIQ2</f>
        <v>0</v>
      </c>
      <c r="VIQ2" s="515"/>
      <c r="VIR2" s="515"/>
      <c r="VIS2" s="515"/>
      <c r="VIT2" s="199" t="str">
        <f>BDI!$A$4</f>
        <v>OBRA:</v>
      </c>
      <c r="VIU2" s="515">
        <f>ORCAMENTO!VIV2</f>
        <v>0</v>
      </c>
      <c r="VIV2" s="515"/>
      <c r="VIW2" s="515"/>
      <c r="VIX2" s="515"/>
      <c r="VIY2" s="199" t="str">
        <f>BDI!$A$4</f>
        <v>OBRA:</v>
      </c>
      <c r="VIZ2" s="515">
        <f>ORCAMENTO!VJA2</f>
        <v>0</v>
      </c>
      <c r="VJA2" s="515"/>
      <c r="VJB2" s="515"/>
      <c r="VJC2" s="515"/>
      <c r="VJD2" s="199" t="str">
        <f>BDI!$A$4</f>
        <v>OBRA:</v>
      </c>
      <c r="VJE2" s="515">
        <f>ORCAMENTO!VJF2</f>
        <v>0</v>
      </c>
      <c r="VJF2" s="515"/>
      <c r="VJG2" s="515"/>
      <c r="VJH2" s="515"/>
      <c r="VJI2" s="199" t="str">
        <f>BDI!$A$4</f>
        <v>OBRA:</v>
      </c>
      <c r="VJJ2" s="515">
        <f>ORCAMENTO!VJK2</f>
        <v>0</v>
      </c>
      <c r="VJK2" s="515"/>
      <c r="VJL2" s="515"/>
      <c r="VJM2" s="515"/>
      <c r="VJN2" s="199" t="str">
        <f>BDI!$A$4</f>
        <v>OBRA:</v>
      </c>
      <c r="VJO2" s="515">
        <f>ORCAMENTO!VJP2</f>
        <v>0</v>
      </c>
      <c r="VJP2" s="515"/>
      <c r="VJQ2" s="515"/>
      <c r="VJR2" s="515"/>
      <c r="VJS2" s="199" t="str">
        <f>BDI!$A$4</f>
        <v>OBRA:</v>
      </c>
      <c r="VJT2" s="515">
        <f>ORCAMENTO!VJU2</f>
        <v>0</v>
      </c>
      <c r="VJU2" s="515"/>
      <c r="VJV2" s="515"/>
      <c r="VJW2" s="515"/>
      <c r="VJX2" s="199" t="str">
        <f>BDI!$A$4</f>
        <v>OBRA:</v>
      </c>
      <c r="VJY2" s="515">
        <f>ORCAMENTO!VJZ2</f>
        <v>0</v>
      </c>
      <c r="VJZ2" s="515"/>
      <c r="VKA2" s="515"/>
      <c r="VKB2" s="515"/>
      <c r="VKC2" s="199" t="str">
        <f>BDI!$A$4</f>
        <v>OBRA:</v>
      </c>
      <c r="VKD2" s="515">
        <f>ORCAMENTO!VKE2</f>
        <v>0</v>
      </c>
      <c r="VKE2" s="515"/>
      <c r="VKF2" s="515"/>
      <c r="VKG2" s="515"/>
      <c r="VKH2" s="199" t="str">
        <f>BDI!$A$4</f>
        <v>OBRA:</v>
      </c>
      <c r="VKI2" s="515">
        <f>ORCAMENTO!VKJ2</f>
        <v>0</v>
      </c>
      <c r="VKJ2" s="515"/>
      <c r="VKK2" s="515"/>
      <c r="VKL2" s="515"/>
      <c r="VKM2" s="199" t="str">
        <f>BDI!$A$4</f>
        <v>OBRA:</v>
      </c>
      <c r="VKN2" s="515">
        <f>ORCAMENTO!VKO2</f>
        <v>0</v>
      </c>
      <c r="VKO2" s="515"/>
      <c r="VKP2" s="515"/>
      <c r="VKQ2" s="515"/>
      <c r="VKR2" s="199" t="str">
        <f>BDI!$A$4</f>
        <v>OBRA:</v>
      </c>
      <c r="VKS2" s="515">
        <f>ORCAMENTO!VKT2</f>
        <v>0</v>
      </c>
      <c r="VKT2" s="515"/>
      <c r="VKU2" s="515"/>
      <c r="VKV2" s="515"/>
      <c r="VKW2" s="199" t="str">
        <f>BDI!$A$4</f>
        <v>OBRA:</v>
      </c>
      <c r="VKX2" s="515">
        <f>ORCAMENTO!VKY2</f>
        <v>0</v>
      </c>
      <c r="VKY2" s="515"/>
      <c r="VKZ2" s="515"/>
      <c r="VLA2" s="515"/>
      <c r="VLB2" s="199" t="str">
        <f>BDI!$A$4</f>
        <v>OBRA:</v>
      </c>
      <c r="VLC2" s="515">
        <f>ORCAMENTO!VLD2</f>
        <v>0</v>
      </c>
      <c r="VLD2" s="515"/>
      <c r="VLE2" s="515"/>
      <c r="VLF2" s="515"/>
      <c r="VLG2" s="199" t="str">
        <f>BDI!$A$4</f>
        <v>OBRA:</v>
      </c>
      <c r="VLH2" s="515">
        <f>ORCAMENTO!VLI2</f>
        <v>0</v>
      </c>
      <c r="VLI2" s="515"/>
      <c r="VLJ2" s="515"/>
      <c r="VLK2" s="515"/>
      <c r="VLL2" s="199" t="str">
        <f>BDI!$A$4</f>
        <v>OBRA:</v>
      </c>
      <c r="VLM2" s="515">
        <f>ORCAMENTO!VLN2</f>
        <v>0</v>
      </c>
      <c r="VLN2" s="515"/>
      <c r="VLO2" s="515"/>
      <c r="VLP2" s="515"/>
      <c r="VLQ2" s="199" t="str">
        <f>BDI!$A$4</f>
        <v>OBRA:</v>
      </c>
      <c r="VLR2" s="515">
        <f>ORCAMENTO!VLS2</f>
        <v>0</v>
      </c>
      <c r="VLS2" s="515"/>
      <c r="VLT2" s="515"/>
      <c r="VLU2" s="515"/>
      <c r="VLV2" s="199" t="str">
        <f>BDI!$A$4</f>
        <v>OBRA:</v>
      </c>
      <c r="VLW2" s="515">
        <f>ORCAMENTO!VLX2</f>
        <v>0</v>
      </c>
      <c r="VLX2" s="515"/>
      <c r="VLY2" s="515"/>
      <c r="VLZ2" s="515"/>
      <c r="VMA2" s="199" t="str">
        <f>BDI!$A$4</f>
        <v>OBRA:</v>
      </c>
      <c r="VMB2" s="515">
        <f>ORCAMENTO!VMC2</f>
        <v>0</v>
      </c>
      <c r="VMC2" s="515"/>
      <c r="VMD2" s="515"/>
      <c r="VME2" s="515"/>
      <c r="VMF2" s="199" t="str">
        <f>BDI!$A$4</f>
        <v>OBRA:</v>
      </c>
      <c r="VMG2" s="515">
        <f>ORCAMENTO!VMH2</f>
        <v>0</v>
      </c>
      <c r="VMH2" s="515"/>
      <c r="VMI2" s="515"/>
      <c r="VMJ2" s="515"/>
      <c r="VMK2" s="199" t="str">
        <f>BDI!$A$4</f>
        <v>OBRA:</v>
      </c>
      <c r="VML2" s="515">
        <f>ORCAMENTO!VMM2</f>
        <v>0</v>
      </c>
      <c r="VMM2" s="515"/>
      <c r="VMN2" s="515"/>
      <c r="VMO2" s="515"/>
      <c r="VMP2" s="199" t="str">
        <f>BDI!$A$4</f>
        <v>OBRA:</v>
      </c>
      <c r="VMQ2" s="515">
        <f>ORCAMENTO!VMR2</f>
        <v>0</v>
      </c>
      <c r="VMR2" s="515"/>
      <c r="VMS2" s="515"/>
      <c r="VMT2" s="515"/>
      <c r="VMU2" s="199" t="str">
        <f>BDI!$A$4</f>
        <v>OBRA:</v>
      </c>
      <c r="VMV2" s="515">
        <f>ORCAMENTO!VMW2</f>
        <v>0</v>
      </c>
      <c r="VMW2" s="515"/>
      <c r="VMX2" s="515"/>
      <c r="VMY2" s="515"/>
      <c r="VMZ2" s="199" t="str">
        <f>BDI!$A$4</f>
        <v>OBRA:</v>
      </c>
      <c r="VNA2" s="515">
        <f>ORCAMENTO!VNB2</f>
        <v>0</v>
      </c>
      <c r="VNB2" s="515"/>
      <c r="VNC2" s="515"/>
      <c r="VND2" s="515"/>
      <c r="VNE2" s="199" t="str">
        <f>BDI!$A$4</f>
        <v>OBRA:</v>
      </c>
      <c r="VNF2" s="515">
        <f>ORCAMENTO!VNG2</f>
        <v>0</v>
      </c>
      <c r="VNG2" s="515"/>
      <c r="VNH2" s="515"/>
      <c r="VNI2" s="515"/>
      <c r="VNJ2" s="199" t="str">
        <f>BDI!$A$4</f>
        <v>OBRA:</v>
      </c>
      <c r="VNK2" s="515">
        <f>ORCAMENTO!VNL2</f>
        <v>0</v>
      </c>
      <c r="VNL2" s="515"/>
      <c r="VNM2" s="515"/>
      <c r="VNN2" s="515"/>
      <c r="VNO2" s="199" t="str">
        <f>BDI!$A$4</f>
        <v>OBRA:</v>
      </c>
      <c r="VNP2" s="515">
        <f>ORCAMENTO!VNQ2</f>
        <v>0</v>
      </c>
      <c r="VNQ2" s="515"/>
      <c r="VNR2" s="515"/>
      <c r="VNS2" s="515"/>
      <c r="VNT2" s="199" t="str">
        <f>BDI!$A$4</f>
        <v>OBRA:</v>
      </c>
      <c r="VNU2" s="515">
        <f>ORCAMENTO!VNV2</f>
        <v>0</v>
      </c>
      <c r="VNV2" s="515"/>
      <c r="VNW2" s="515"/>
      <c r="VNX2" s="515"/>
      <c r="VNY2" s="199" t="str">
        <f>BDI!$A$4</f>
        <v>OBRA:</v>
      </c>
      <c r="VNZ2" s="515">
        <f>ORCAMENTO!VOA2</f>
        <v>0</v>
      </c>
      <c r="VOA2" s="515"/>
      <c r="VOB2" s="515"/>
      <c r="VOC2" s="515"/>
      <c r="VOD2" s="199" t="str">
        <f>BDI!$A$4</f>
        <v>OBRA:</v>
      </c>
      <c r="VOE2" s="515">
        <f>ORCAMENTO!VOF2</f>
        <v>0</v>
      </c>
      <c r="VOF2" s="515"/>
      <c r="VOG2" s="515"/>
      <c r="VOH2" s="515"/>
      <c r="VOI2" s="199" t="str">
        <f>BDI!$A$4</f>
        <v>OBRA:</v>
      </c>
      <c r="VOJ2" s="515">
        <f>ORCAMENTO!VOK2</f>
        <v>0</v>
      </c>
      <c r="VOK2" s="515"/>
      <c r="VOL2" s="515"/>
      <c r="VOM2" s="515"/>
      <c r="VON2" s="199" t="str">
        <f>BDI!$A$4</f>
        <v>OBRA:</v>
      </c>
      <c r="VOO2" s="515">
        <f>ORCAMENTO!VOP2</f>
        <v>0</v>
      </c>
      <c r="VOP2" s="515"/>
      <c r="VOQ2" s="515"/>
      <c r="VOR2" s="515"/>
      <c r="VOS2" s="199" t="str">
        <f>BDI!$A$4</f>
        <v>OBRA:</v>
      </c>
      <c r="VOT2" s="515">
        <f>ORCAMENTO!VOU2</f>
        <v>0</v>
      </c>
      <c r="VOU2" s="515"/>
      <c r="VOV2" s="515"/>
      <c r="VOW2" s="515"/>
      <c r="VOX2" s="199" t="str">
        <f>BDI!$A$4</f>
        <v>OBRA:</v>
      </c>
      <c r="VOY2" s="515">
        <f>ORCAMENTO!VOZ2</f>
        <v>0</v>
      </c>
      <c r="VOZ2" s="515"/>
      <c r="VPA2" s="515"/>
      <c r="VPB2" s="515"/>
      <c r="VPC2" s="199" t="str">
        <f>BDI!$A$4</f>
        <v>OBRA:</v>
      </c>
      <c r="VPD2" s="515">
        <f>ORCAMENTO!VPE2</f>
        <v>0</v>
      </c>
      <c r="VPE2" s="515"/>
      <c r="VPF2" s="515"/>
      <c r="VPG2" s="515"/>
      <c r="VPH2" s="199" t="str">
        <f>BDI!$A$4</f>
        <v>OBRA:</v>
      </c>
      <c r="VPI2" s="515">
        <f>ORCAMENTO!VPJ2</f>
        <v>0</v>
      </c>
      <c r="VPJ2" s="515"/>
      <c r="VPK2" s="515"/>
      <c r="VPL2" s="515"/>
      <c r="VPM2" s="199" t="str">
        <f>BDI!$A$4</f>
        <v>OBRA:</v>
      </c>
      <c r="VPN2" s="515">
        <f>ORCAMENTO!VPO2</f>
        <v>0</v>
      </c>
      <c r="VPO2" s="515"/>
      <c r="VPP2" s="515"/>
      <c r="VPQ2" s="515"/>
      <c r="VPR2" s="199" t="str">
        <f>BDI!$A$4</f>
        <v>OBRA:</v>
      </c>
      <c r="VPS2" s="515">
        <f>ORCAMENTO!VPT2</f>
        <v>0</v>
      </c>
      <c r="VPT2" s="515"/>
      <c r="VPU2" s="515"/>
      <c r="VPV2" s="515"/>
      <c r="VPW2" s="199" t="str">
        <f>BDI!$A$4</f>
        <v>OBRA:</v>
      </c>
      <c r="VPX2" s="515">
        <f>ORCAMENTO!VPY2</f>
        <v>0</v>
      </c>
      <c r="VPY2" s="515"/>
      <c r="VPZ2" s="515"/>
      <c r="VQA2" s="515"/>
      <c r="VQB2" s="199" t="str">
        <f>BDI!$A$4</f>
        <v>OBRA:</v>
      </c>
      <c r="VQC2" s="515">
        <f>ORCAMENTO!VQD2</f>
        <v>0</v>
      </c>
      <c r="VQD2" s="515"/>
      <c r="VQE2" s="515"/>
      <c r="VQF2" s="515"/>
      <c r="VQG2" s="199" t="str">
        <f>BDI!$A$4</f>
        <v>OBRA:</v>
      </c>
      <c r="VQH2" s="515">
        <f>ORCAMENTO!VQI2</f>
        <v>0</v>
      </c>
      <c r="VQI2" s="515"/>
      <c r="VQJ2" s="515"/>
      <c r="VQK2" s="515"/>
      <c r="VQL2" s="199" t="str">
        <f>BDI!$A$4</f>
        <v>OBRA:</v>
      </c>
      <c r="VQM2" s="515">
        <f>ORCAMENTO!VQN2</f>
        <v>0</v>
      </c>
      <c r="VQN2" s="515"/>
      <c r="VQO2" s="515"/>
      <c r="VQP2" s="515"/>
      <c r="VQQ2" s="199" t="str">
        <f>BDI!$A$4</f>
        <v>OBRA:</v>
      </c>
      <c r="VQR2" s="515">
        <f>ORCAMENTO!VQS2</f>
        <v>0</v>
      </c>
      <c r="VQS2" s="515"/>
      <c r="VQT2" s="515"/>
      <c r="VQU2" s="515"/>
      <c r="VQV2" s="199" t="str">
        <f>BDI!$A$4</f>
        <v>OBRA:</v>
      </c>
      <c r="VQW2" s="515">
        <f>ORCAMENTO!VQX2</f>
        <v>0</v>
      </c>
      <c r="VQX2" s="515"/>
      <c r="VQY2" s="515"/>
      <c r="VQZ2" s="515"/>
      <c r="VRA2" s="199" t="str">
        <f>BDI!$A$4</f>
        <v>OBRA:</v>
      </c>
      <c r="VRB2" s="515">
        <f>ORCAMENTO!VRC2</f>
        <v>0</v>
      </c>
      <c r="VRC2" s="515"/>
      <c r="VRD2" s="515"/>
      <c r="VRE2" s="515"/>
      <c r="VRF2" s="199" t="str">
        <f>BDI!$A$4</f>
        <v>OBRA:</v>
      </c>
      <c r="VRG2" s="515">
        <f>ORCAMENTO!VRH2</f>
        <v>0</v>
      </c>
      <c r="VRH2" s="515"/>
      <c r="VRI2" s="515"/>
      <c r="VRJ2" s="515"/>
      <c r="VRK2" s="199" t="str">
        <f>BDI!$A$4</f>
        <v>OBRA:</v>
      </c>
      <c r="VRL2" s="515">
        <f>ORCAMENTO!VRM2</f>
        <v>0</v>
      </c>
      <c r="VRM2" s="515"/>
      <c r="VRN2" s="515"/>
      <c r="VRO2" s="515"/>
      <c r="VRP2" s="199" t="str">
        <f>BDI!$A$4</f>
        <v>OBRA:</v>
      </c>
      <c r="VRQ2" s="515">
        <f>ORCAMENTO!VRR2</f>
        <v>0</v>
      </c>
      <c r="VRR2" s="515"/>
      <c r="VRS2" s="515"/>
      <c r="VRT2" s="515"/>
      <c r="VRU2" s="199" t="str">
        <f>BDI!$A$4</f>
        <v>OBRA:</v>
      </c>
      <c r="VRV2" s="515">
        <f>ORCAMENTO!VRW2</f>
        <v>0</v>
      </c>
      <c r="VRW2" s="515"/>
      <c r="VRX2" s="515"/>
      <c r="VRY2" s="515"/>
      <c r="VRZ2" s="199" t="str">
        <f>BDI!$A$4</f>
        <v>OBRA:</v>
      </c>
      <c r="VSA2" s="515">
        <f>ORCAMENTO!VSB2</f>
        <v>0</v>
      </c>
      <c r="VSB2" s="515"/>
      <c r="VSC2" s="515"/>
      <c r="VSD2" s="515"/>
      <c r="VSE2" s="199" t="str">
        <f>BDI!$A$4</f>
        <v>OBRA:</v>
      </c>
      <c r="VSF2" s="515">
        <f>ORCAMENTO!VSG2</f>
        <v>0</v>
      </c>
      <c r="VSG2" s="515"/>
      <c r="VSH2" s="515"/>
      <c r="VSI2" s="515"/>
      <c r="VSJ2" s="199" t="str">
        <f>BDI!$A$4</f>
        <v>OBRA:</v>
      </c>
      <c r="VSK2" s="515">
        <f>ORCAMENTO!VSL2</f>
        <v>0</v>
      </c>
      <c r="VSL2" s="515"/>
      <c r="VSM2" s="515"/>
      <c r="VSN2" s="515"/>
      <c r="VSO2" s="199" t="str">
        <f>BDI!$A$4</f>
        <v>OBRA:</v>
      </c>
      <c r="VSP2" s="515">
        <f>ORCAMENTO!VSQ2</f>
        <v>0</v>
      </c>
      <c r="VSQ2" s="515"/>
      <c r="VSR2" s="515"/>
      <c r="VSS2" s="515"/>
      <c r="VST2" s="199" t="str">
        <f>BDI!$A$4</f>
        <v>OBRA:</v>
      </c>
      <c r="VSU2" s="515">
        <f>ORCAMENTO!VSV2</f>
        <v>0</v>
      </c>
      <c r="VSV2" s="515"/>
      <c r="VSW2" s="515"/>
      <c r="VSX2" s="515"/>
      <c r="VSY2" s="199" t="str">
        <f>BDI!$A$4</f>
        <v>OBRA:</v>
      </c>
      <c r="VSZ2" s="515">
        <f>ORCAMENTO!VTA2</f>
        <v>0</v>
      </c>
      <c r="VTA2" s="515"/>
      <c r="VTB2" s="515"/>
      <c r="VTC2" s="515"/>
      <c r="VTD2" s="199" t="str">
        <f>BDI!$A$4</f>
        <v>OBRA:</v>
      </c>
      <c r="VTE2" s="515">
        <f>ORCAMENTO!VTF2</f>
        <v>0</v>
      </c>
      <c r="VTF2" s="515"/>
      <c r="VTG2" s="515"/>
      <c r="VTH2" s="515"/>
      <c r="VTI2" s="199" t="str">
        <f>BDI!$A$4</f>
        <v>OBRA:</v>
      </c>
      <c r="VTJ2" s="515">
        <f>ORCAMENTO!VTK2</f>
        <v>0</v>
      </c>
      <c r="VTK2" s="515"/>
      <c r="VTL2" s="515"/>
      <c r="VTM2" s="515"/>
      <c r="VTN2" s="199" t="str">
        <f>BDI!$A$4</f>
        <v>OBRA:</v>
      </c>
      <c r="VTO2" s="515">
        <f>ORCAMENTO!VTP2</f>
        <v>0</v>
      </c>
      <c r="VTP2" s="515"/>
      <c r="VTQ2" s="515"/>
      <c r="VTR2" s="515"/>
      <c r="VTS2" s="199" t="str">
        <f>BDI!$A$4</f>
        <v>OBRA:</v>
      </c>
      <c r="VTT2" s="515">
        <f>ORCAMENTO!VTU2</f>
        <v>0</v>
      </c>
      <c r="VTU2" s="515"/>
      <c r="VTV2" s="515"/>
      <c r="VTW2" s="515"/>
      <c r="VTX2" s="199" t="str">
        <f>BDI!$A$4</f>
        <v>OBRA:</v>
      </c>
      <c r="VTY2" s="515">
        <f>ORCAMENTO!VTZ2</f>
        <v>0</v>
      </c>
      <c r="VTZ2" s="515"/>
      <c r="VUA2" s="515"/>
      <c r="VUB2" s="515"/>
      <c r="VUC2" s="199" t="str">
        <f>BDI!$A$4</f>
        <v>OBRA:</v>
      </c>
      <c r="VUD2" s="515">
        <f>ORCAMENTO!VUE2</f>
        <v>0</v>
      </c>
      <c r="VUE2" s="515"/>
      <c r="VUF2" s="515"/>
      <c r="VUG2" s="515"/>
      <c r="VUH2" s="199" t="str">
        <f>BDI!$A$4</f>
        <v>OBRA:</v>
      </c>
      <c r="VUI2" s="515">
        <f>ORCAMENTO!VUJ2</f>
        <v>0</v>
      </c>
      <c r="VUJ2" s="515"/>
      <c r="VUK2" s="515"/>
      <c r="VUL2" s="515"/>
      <c r="VUM2" s="199" t="str">
        <f>BDI!$A$4</f>
        <v>OBRA:</v>
      </c>
      <c r="VUN2" s="515">
        <f>ORCAMENTO!VUO2</f>
        <v>0</v>
      </c>
      <c r="VUO2" s="515"/>
      <c r="VUP2" s="515"/>
      <c r="VUQ2" s="515"/>
      <c r="VUR2" s="199" t="str">
        <f>BDI!$A$4</f>
        <v>OBRA:</v>
      </c>
      <c r="VUS2" s="515">
        <f>ORCAMENTO!VUT2</f>
        <v>0</v>
      </c>
      <c r="VUT2" s="515"/>
      <c r="VUU2" s="515"/>
      <c r="VUV2" s="515"/>
      <c r="VUW2" s="199" t="str">
        <f>BDI!$A$4</f>
        <v>OBRA:</v>
      </c>
      <c r="VUX2" s="515">
        <f>ORCAMENTO!VUY2</f>
        <v>0</v>
      </c>
      <c r="VUY2" s="515"/>
      <c r="VUZ2" s="515"/>
      <c r="VVA2" s="515"/>
      <c r="VVB2" s="199" t="str">
        <f>BDI!$A$4</f>
        <v>OBRA:</v>
      </c>
      <c r="VVC2" s="515">
        <f>ORCAMENTO!VVD2</f>
        <v>0</v>
      </c>
      <c r="VVD2" s="515"/>
      <c r="VVE2" s="515"/>
      <c r="VVF2" s="515"/>
      <c r="VVG2" s="199" t="str">
        <f>BDI!$A$4</f>
        <v>OBRA:</v>
      </c>
      <c r="VVH2" s="515">
        <f>ORCAMENTO!VVI2</f>
        <v>0</v>
      </c>
      <c r="VVI2" s="515"/>
      <c r="VVJ2" s="515"/>
      <c r="VVK2" s="515"/>
      <c r="VVL2" s="199" t="str">
        <f>BDI!$A$4</f>
        <v>OBRA:</v>
      </c>
      <c r="VVM2" s="515">
        <f>ORCAMENTO!VVN2</f>
        <v>0</v>
      </c>
      <c r="VVN2" s="515"/>
      <c r="VVO2" s="515"/>
      <c r="VVP2" s="515"/>
      <c r="VVQ2" s="199" t="str">
        <f>BDI!$A$4</f>
        <v>OBRA:</v>
      </c>
      <c r="VVR2" s="515">
        <f>ORCAMENTO!VVS2</f>
        <v>0</v>
      </c>
      <c r="VVS2" s="515"/>
      <c r="VVT2" s="515"/>
      <c r="VVU2" s="515"/>
      <c r="VVV2" s="199" t="str">
        <f>BDI!$A$4</f>
        <v>OBRA:</v>
      </c>
      <c r="VVW2" s="515">
        <f>ORCAMENTO!VVX2</f>
        <v>0</v>
      </c>
      <c r="VVX2" s="515"/>
      <c r="VVY2" s="515"/>
      <c r="VVZ2" s="515"/>
      <c r="VWA2" s="199" t="str">
        <f>BDI!$A$4</f>
        <v>OBRA:</v>
      </c>
      <c r="VWB2" s="515">
        <f>ORCAMENTO!VWC2</f>
        <v>0</v>
      </c>
      <c r="VWC2" s="515"/>
      <c r="VWD2" s="515"/>
      <c r="VWE2" s="515"/>
      <c r="VWF2" s="199" t="str">
        <f>BDI!$A$4</f>
        <v>OBRA:</v>
      </c>
      <c r="VWG2" s="515">
        <f>ORCAMENTO!VWH2</f>
        <v>0</v>
      </c>
      <c r="VWH2" s="515"/>
      <c r="VWI2" s="515"/>
      <c r="VWJ2" s="515"/>
      <c r="VWK2" s="199" t="str">
        <f>BDI!$A$4</f>
        <v>OBRA:</v>
      </c>
      <c r="VWL2" s="515">
        <f>ORCAMENTO!VWM2</f>
        <v>0</v>
      </c>
      <c r="VWM2" s="515"/>
      <c r="VWN2" s="515"/>
      <c r="VWO2" s="515"/>
      <c r="VWP2" s="199" t="str">
        <f>BDI!$A$4</f>
        <v>OBRA:</v>
      </c>
      <c r="VWQ2" s="515">
        <f>ORCAMENTO!VWR2</f>
        <v>0</v>
      </c>
      <c r="VWR2" s="515"/>
      <c r="VWS2" s="515"/>
      <c r="VWT2" s="515"/>
      <c r="VWU2" s="199" t="str">
        <f>BDI!$A$4</f>
        <v>OBRA:</v>
      </c>
      <c r="VWV2" s="515">
        <f>ORCAMENTO!VWW2</f>
        <v>0</v>
      </c>
      <c r="VWW2" s="515"/>
      <c r="VWX2" s="515"/>
      <c r="VWY2" s="515"/>
      <c r="VWZ2" s="199" t="str">
        <f>BDI!$A$4</f>
        <v>OBRA:</v>
      </c>
      <c r="VXA2" s="515">
        <f>ORCAMENTO!VXB2</f>
        <v>0</v>
      </c>
      <c r="VXB2" s="515"/>
      <c r="VXC2" s="515"/>
      <c r="VXD2" s="515"/>
      <c r="VXE2" s="199" t="str">
        <f>BDI!$A$4</f>
        <v>OBRA:</v>
      </c>
      <c r="VXF2" s="515">
        <f>ORCAMENTO!VXG2</f>
        <v>0</v>
      </c>
      <c r="VXG2" s="515"/>
      <c r="VXH2" s="515"/>
      <c r="VXI2" s="515"/>
      <c r="VXJ2" s="199" t="str">
        <f>BDI!$A$4</f>
        <v>OBRA:</v>
      </c>
      <c r="VXK2" s="515">
        <f>ORCAMENTO!VXL2</f>
        <v>0</v>
      </c>
      <c r="VXL2" s="515"/>
      <c r="VXM2" s="515"/>
      <c r="VXN2" s="515"/>
      <c r="VXO2" s="199" t="str">
        <f>BDI!$A$4</f>
        <v>OBRA:</v>
      </c>
      <c r="VXP2" s="515">
        <f>ORCAMENTO!VXQ2</f>
        <v>0</v>
      </c>
      <c r="VXQ2" s="515"/>
      <c r="VXR2" s="515"/>
      <c r="VXS2" s="515"/>
      <c r="VXT2" s="199" t="str">
        <f>BDI!$A$4</f>
        <v>OBRA:</v>
      </c>
      <c r="VXU2" s="515">
        <f>ORCAMENTO!VXV2</f>
        <v>0</v>
      </c>
      <c r="VXV2" s="515"/>
      <c r="VXW2" s="515"/>
      <c r="VXX2" s="515"/>
      <c r="VXY2" s="199" t="str">
        <f>BDI!$A$4</f>
        <v>OBRA:</v>
      </c>
      <c r="VXZ2" s="515">
        <f>ORCAMENTO!VYA2</f>
        <v>0</v>
      </c>
      <c r="VYA2" s="515"/>
      <c r="VYB2" s="515"/>
      <c r="VYC2" s="515"/>
      <c r="VYD2" s="199" t="str">
        <f>BDI!$A$4</f>
        <v>OBRA:</v>
      </c>
      <c r="VYE2" s="515">
        <f>ORCAMENTO!VYF2</f>
        <v>0</v>
      </c>
      <c r="VYF2" s="515"/>
      <c r="VYG2" s="515"/>
      <c r="VYH2" s="515"/>
      <c r="VYI2" s="199" t="str">
        <f>BDI!$A$4</f>
        <v>OBRA:</v>
      </c>
      <c r="VYJ2" s="515">
        <f>ORCAMENTO!VYK2</f>
        <v>0</v>
      </c>
      <c r="VYK2" s="515"/>
      <c r="VYL2" s="515"/>
      <c r="VYM2" s="515"/>
      <c r="VYN2" s="199" t="str">
        <f>BDI!$A$4</f>
        <v>OBRA:</v>
      </c>
      <c r="VYO2" s="515">
        <f>ORCAMENTO!VYP2</f>
        <v>0</v>
      </c>
      <c r="VYP2" s="515"/>
      <c r="VYQ2" s="515"/>
      <c r="VYR2" s="515"/>
      <c r="VYS2" s="199" t="str">
        <f>BDI!$A$4</f>
        <v>OBRA:</v>
      </c>
      <c r="VYT2" s="515">
        <f>ORCAMENTO!VYU2</f>
        <v>0</v>
      </c>
      <c r="VYU2" s="515"/>
      <c r="VYV2" s="515"/>
      <c r="VYW2" s="515"/>
      <c r="VYX2" s="199" t="str">
        <f>BDI!$A$4</f>
        <v>OBRA:</v>
      </c>
      <c r="VYY2" s="515">
        <f>ORCAMENTO!VYZ2</f>
        <v>0</v>
      </c>
      <c r="VYZ2" s="515"/>
      <c r="VZA2" s="515"/>
      <c r="VZB2" s="515"/>
      <c r="VZC2" s="199" t="str">
        <f>BDI!$A$4</f>
        <v>OBRA:</v>
      </c>
      <c r="VZD2" s="515">
        <f>ORCAMENTO!VZE2</f>
        <v>0</v>
      </c>
      <c r="VZE2" s="515"/>
      <c r="VZF2" s="515"/>
      <c r="VZG2" s="515"/>
      <c r="VZH2" s="199" t="str">
        <f>BDI!$A$4</f>
        <v>OBRA:</v>
      </c>
      <c r="VZI2" s="515">
        <f>ORCAMENTO!VZJ2</f>
        <v>0</v>
      </c>
      <c r="VZJ2" s="515"/>
      <c r="VZK2" s="515"/>
      <c r="VZL2" s="515"/>
      <c r="VZM2" s="199" t="str">
        <f>BDI!$A$4</f>
        <v>OBRA:</v>
      </c>
      <c r="VZN2" s="515">
        <f>ORCAMENTO!VZO2</f>
        <v>0</v>
      </c>
      <c r="VZO2" s="515"/>
      <c r="VZP2" s="515"/>
      <c r="VZQ2" s="515"/>
      <c r="VZR2" s="199" t="str">
        <f>BDI!$A$4</f>
        <v>OBRA:</v>
      </c>
      <c r="VZS2" s="515">
        <f>ORCAMENTO!VZT2</f>
        <v>0</v>
      </c>
      <c r="VZT2" s="515"/>
      <c r="VZU2" s="515"/>
      <c r="VZV2" s="515"/>
      <c r="VZW2" s="199" t="str">
        <f>BDI!$A$4</f>
        <v>OBRA:</v>
      </c>
      <c r="VZX2" s="515">
        <f>ORCAMENTO!VZY2</f>
        <v>0</v>
      </c>
      <c r="VZY2" s="515"/>
      <c r="VZZ2" s="515"/>
      <c r="WAA2" s="515"/>
      <c r="WAB2" s="199" t="str">
        <f>BDI!$A$4</f>
        <v>OBRA:</v>
      </c>
      <c r="WAC2" s="515">
        <f>ORCAMENTO!WAD2</f>
        <v>0</v>
      </c>
      <c r="WAD2" s="515"/>
      <c r="WAE2" s="515"/>
      <c r="WAF2" s="515"/>
      <c r="WAG2" s="199" t="str">
        <f>BDI!$A$4</f>
        <v>OBRA:</v>
      </c>
      <c r="WAH2" s="515">
        <f>ORCAMENTO!WAI2</f>
        <v>0</v>
      </c>
      <c r="WAI2" s="515"/>
      <c r="WAJ2" s="515"/>
      <c r="WAK2" s="515"/>
      <c r="WAL2" s="199" t="str">
        <f>BDI!$A$4</f>
        <v>OBRA:</v>
      </c>
      <c r="WAM2" s="515">
        <f>ORCAMENTO!WAN2</f>
        <v>0</v>
      </c>
      <c r="WAN2" s="515"/>
      <c r="WAO2" s="515"/>
      <c r="WAP2" s="515"/>
      <c r="WAQ2" s="199" t="str">
        <f>BDI!$A$4</f>
        <v>OBRA:</v>
      </c>
      <c r="WAR2" s="515">
        <f>ORCAMENTO!WAS2</f>
        <v>0</v>
      </c>
      <c r="WAS2" s="515"/>
      <c r="WAT2" s="515"/>
      <c r="WAU2" s="515"/>
      <c r="WAV2" s="199" t="str">
        <f>BDI!$A$4</f>
        <v>OBRA:</v>
      </c>
      <c r="WAW2" s="515">
        <f>ORCAMENTO!WAX2</f>
        <v>0</v>
      </c>
      <c r="WAX2" s="515"/>
      <c r="WAY2" s="515"/>
      <c r="WAZ2" s="515"/>
      <c r="WBA2" s="199" t="str">
        <f>BDI!$A$4</f>
        <v>OBRA:</v>
      </c>
      <c r="WBB2" s="515">
        <f>ORCAMENTO!WBC2</f>
        <v>0</v>
      </c>
      <c r="WBC2" s="515"/>
      <c r="WBD2" s="515"/>
      <c r="WBE2" s="515"/>
      <c r="WBF2" s="199" t="str">
        <f>BDI!$A$4</f>
        <v>OBRA:</v>
      </c>
      <c r="WBG2" s="515">
        <f>ORCAMENTO!WBH2</f>
        <v>0</v>
      </c>
      <c r="WBH2" s="515"/>
      <c r="WBI2" s="515"/>
      <c r="WBJ2" s="515"/>
      <c r="WBK2" s="199" t="str">
        <f>BDI!$A$4</f>
        <v>OBRA:</v>
      </c>
      <c r="WBL2" s="515">
        <f>ORCAMENTO!WBM2</f>
        <v>0</v>
      </c>
      <c r="WBM2" s="515"/>
      <c r="WBN2" s="515"/>
      <c r="WBO2" s="515"/>
      <c r="WBP2" s="199" t="str">
        <f>BDI!$A$4</f>
        <v>OBRA:</v>
      </c>
      <c r="WBQ2" s="515">
        <f>ORCAMENTO!WBR2</f>
        <v>0</v>
      </c>
      <c r="WBR2" s="515"/>
      <c r="WBS2" s="515"/>
      <c r="WBT2" s="515"/>
      <c r="WBU2" s="199" t="str">
        <f>BDI!$A$4</f>
        <v>OBRA:</v>
      </c>
      <c r="WBV2" s="515">
        <f>ORCAMENTO!WBW2</f>
        <v>0</v>
      </c>
      <c r="WBW2" s="515"/>
      <c r="WBX2" s="515"/>
      <c r="WBY2" s="515"/>
      <c r="WBZ2" s="199" t="str">
        <f>BDI!$A$4</f>
        <v>OBRA:</v>
      </c>
      <c r="WCA2" s="515">
        <f>ORCAMENTO!WCB2</f>
        <v>0</v>
      </c>
      <c r="WCB2" s="515"/>
      <c r="WCC2" s="515"/>
      <c r="WCD2" s="515"/>
      <c r="WCE2" s="199" t="str">
        <f>BDI!$A$4</f>
        <v>OBRA:</v>
      </c>
      <c r="WCF2" s="515">
        <f>ORCAMENTO!WCG2</f>
        <v>0</v>
      </c>
      <c r="WCG2" s="515"/>
      <c r="WCH2" s="515"/>
      <c r="WCI2" s="515"/>
      <c r="WCJ2" s="199" t="str">
        <f>BDI!$A$4</f>
        <v>OBRA:</v>
      </c>
      <c r="WCK2" s="515">
        <f>ORCAMENTO!WCL2</f>
        <v>0</v>
      </c>
      <c r="WCL2" s="515"/>
      <c r="WCM2" s="515"/>
      <c r="WCN2" s="515"/>
      <c r="WCO2" s="199" t="str">
        <f>BDI!$A$4</f>
        <v>OBRA:</v>
      </c>
      <c r="WCP2" s="515">
        <f>ORCAMENTO!WCQ2</f>
        <v>0</v>
      </c>
      <c r="WCQ2" s="515"/>
      <c r="WCR2" s="515"/>
      <c r="WCS2" s="515"/>
      <c r="WCT2" s="199" t="str">
        <f>BDI!$A$4</f>
        <v>OBRA:</v>
      </c>
      <c r="WCU2" s="515">
        <f>ORCAMENTO!WCV2</f>
        <v>0</v>
      </c>
      <c r="WCV2" s="515"/>
      <c r="WCW2" s="515"/>
      <c r="WCX2" s="515"/>
      <c r="WCY2" s="199" t="str">
        <f>BDI!$A$4</f>
        <v>OBRA:</v>
      </c>
      <c r="WCZ2" s="515">
        <f>ORCAMENTO!WDA2</f>
        <v>0</v>
      </c>
      <c r="WDA2" s="515"/>
      <c r="WDB2" s="515"/>
      <c r="WDC2" s="515"/>
      <c r="WDD2" s="199" t="str">
        <f>BDI!$A$4</f>
        <v>OBRA:</v>
      </c>
      <c r="WDE2" s="515">
        <f>ORCAMENTO!WDF2</f>
        <v>0</v>
      </c>
      <c r="WDF2" s="515"/>
      <c r="WDG2" s="515"/>
      <c r="WDH2" s="515"/>
      <c r="WDI2" s="199" t="str">
        <f>BDI!$A$4</f>
        <v>OBRA:</v>
      </c>
      <c r="WDJ2" s="515">
        <f>ORCAMENTO!WDK2</f>
        <v>0</v>
      </c>
      <c r="WDK2" s="515"/>
      <c r="WDL2" s="515"/>
      <c r="WDM2" s="515"/>
      <c r="WDN2" s="199" t="str">
        <f>BDI!$A$4</f>
        <v>OBRA:</v>
      </c>
      <c r="WDO2" s="515">
        <f>ORCAMENTO!WDP2</f>
        <v>0</v>
      </c>
      <c r="WDP2" s="515"/>
      <c r="WDQ2" s="515"/>
      <c r="WDR2" s="515"/>
      <c r="WDS2" s="199" t="str">
        <f>BDI!$A$4</f>
        <v>OBRA:</v>
      </c>
      <c r="WDT2" s="515">
        <f>ORCAMENTO!WDU2</f>
        <v>0</v>
      </c>
      <c r="WDU2" s="515"/>
      <c r="WDV2" s="515"/>
      <c r="WDW2" s="515"/>
      <c r="WDX2" s="199" t="str">
        <f>BDI!$A$4</f>
        <v>OBRA:</v>
      </c>
      <c r="WDY2" s="515">
        <f>ORCAMENTO!WDZ2</f>
        <v>0</v>
      </c>
      <c r="WDZ2" s="515"/>
      <c r="WEA2" s="515"/>
      <c r="WEB2" s="515"/>
      <c r="WEC2" s="199" t="str">
        <f>BDI!$A$4</f>
        <v>OBRA:</v>
      </c>
      <c r="WED2" s="515">
        <f>ORCAMENTO!WEE2</f>
        <v>0</v>
      </c>
      <c r="WEE2" s="515"/>
      <c r="WEF2" s="515"/>
      <c r="WEG2" s="515"/>
      <c r="WEH2" s="199" t="str">
        <f>BDI!$A$4</f>
        <v>OBRA:</v>
      </c>
      <c r="WEI2" s="515">
        <f>ORCAMENTO!WEJ2</f>
        <v>0</v>
      </c>
      <c r="WEJ2" s="515"/>
      <c r="WEK2" s="515"/>
      <c r="WEL2" s="515"/>
      <c r="WEM2" s="199" t="str">
        <f>BDI!$A$4</f>
        <v>OBRA:</v>
      </c>
      <c r="WEN2" s="515">
        <f>ORCAMENTO!WEO2</f>
        <v>0</v>
      </c>
      <c r="WEO2" s="515"/>
      <c r="WEP2" s="515"/>
      <c r="WEQ2" s="515"/>
      <c r="WER2" s="199" t="str">
        <f>BDI!$A$4</f>
        <v>OBRA:</v>
      </c>
      <c r="WES2" s="515">
        <f>ORCAMENTO!WET2</f>
        <v>0</v>
      </c>
      <c r="WET2" s="515"/>
      <c r="WEU2" s="515"/>
      <c r="WEV2" s="515"/>
      <c r="WEW2" s="199" t="str">
        <f>BDI!$A$4</f>
        <v>OBRA:</v>
      </c>
      <c r="WEX2" s="515">
        <f>ORCAMENTO!WEY2</f>
        <v>0</v>
      </c>
      <c r="WEY2" s="515"/>
      <c r="WEZ2" s="515"/>
      <c r="WFA2" s="515"/>
      <c r="WFB2" s="199" t="str">
        <f>BDI!$A$4</f>
        <v>OBRA:</v>
      </c>
      <c r="WFC2" s="515">
        <f>ORCAMENTO!WFD2</f>
        <v>0</v>
      </c>
      <c r="WFD2" s="515"/>
      <c r="WFE2" s="515"/>
      <c r="WFF2" s="515"/>
      <c r="WFG2" s="199" t="str">
        <f>BDI!$A$4</f>
        <v>OBRA:</v>
      </c>
      <c r="WFH2" s="515">
        <f>ORCAMENTO!WFI2</f>
        <v>0</v>
      </c>
      <c r="WFI2" s="515"/>
      <c r="WFJ2" s="515"/>
      <c r="WFK2" s="515"/>
      <c r="WFL2" s="199" t="str">
        <f>BDI!$A$4</f>
        <v>OBRA:</v>
      </c>
      <c r="WFM2" s="515">
        <f>ORCAMENTO!WFN2</f>
        <v>0</v>
      </c>
      <c r="WFN2" s="515"/>
      <c r="WFO2" s="515"/>
      <c r="WFP2" s="515"/>
      <c r="WFQ2" s="199" t="str">
        <f>BDI!$A$4</f>
        <v>OBRA:</v>
      </c>
      <c r="WFR2" s="515">
        <f>ORCAMENTO!WFS2</f>
        <v>0</v>
      </c>
      <c r="WFS2" s="515"/>
      <c r="WFT2" s="515"/>
      <c r="WFU2" s="515"/>
      <c r="WFV2" s="199" t="str">
        <f>BDI!$A$4</f>
        <v>OBRA:</v>
      </c>
      <c r="WFW2" s="515">
        <f>ORCAMENTO!WFX2</f>
        <v>0</v>
      </c>
      <c r="WFX2" s="515"/>
      <c r="WFY2" s="515"/>
      <c r="WFZ2" s="515"/>
      <c r="WGA2" s="199" t="str">
        <f>BDI!$A$4</f>
        <v>OBRA:</v>
      </c>
      <c r="WGB2" s="515">
        <f>ORCAMENTO!WGC2</f>
        <v>0</v>
      </c>
      <c r="WGC2" s="515"/>
      <c r="WGD2" s="515"/>
      <c r="WGE2" s="515"/>
      <c r="WGF2" s="199" t="str">
        <f>BDI!$A$4</f>
        <v>OBRA:</v>
      </c>
      <c r="WGG2" s="515">
        <f>ORCAMENTO!WGH2</f>
        <v>0</v>
      </c>
      <c r="WGH2" s="515"/>
      <c r="WGI2" s="515"/>
      <c r="WGJ2" s="515"/>
      <c r="WGK2" s="199" t="str">
        <f>BDI!$A$4</f>
        <v>OBRA:</v>
      </c>
      <c r="WGL2" s="515">
        <f>ORCAMENTO!WGM2</f>
        <v>0</v>
      </c>
      <c r="WGM2" s="515"/>
      <c r="WGN2" s="515"/>
      <c r="WGO2" s="515"/>
      <c r="WGP2" s="199" t="str">
        <f>BDI!$A$4</f>
        <v>OBRA:</v>
      </c>
      <c r="WGQ2" s="515">
        <f>ORCAMENTO!WGR2</f>
        <v>0</v>
      </c>
      <c r="WGR2" s="515"/>
      <c r="WGS2" s="515"/>
      <c r="WGT2" s="515"/>
      <c r="WGU2" s="199" t="str">
        <f>BDI!$A$4</f>
        <v>OBRA:</v>
      </c>
      <c r="WGV2" s="515">
        <f>ORCAMENTO!WGW2</f>
        <v>0</v>
      </c>
      <c r="WGW2" s="515"/>
      <c r="WGX2" s="515"/>
      <c r="WGY2" s="515"/>
      <c r="WGZ2" s="199" t="str">
        <f>BDI!$A$4</f>
        <v>OBRA:</v>
      </c>
      <c r="WHA2" s="515">
        <f>ORCAMENTO!WHB2</f>
        <v>0</v>
      </c>
      <c r="WHB2" s="515"/>
      <c r="WHC2" s="515"/>
      <c r="WHD2" s="515"/>
      <c r="WHE2" s="199" t="str">
        <f>BDI!$A$4</f>
        <v>OBRA:</v>
      </c>
      <c r="WHF2" s="515">
        <f>ORCAMENTO!WHG2</f>
        <v>0</v>
      </c>
      <c r="WHG2" s="515"/>
      <c r="WHH2" s="515"/>
      <c r="WHI2" s="515"/>
      <c r="WHJ2" s="199" t="str">
        <f>BDI!$A$4</f>
        <v>OBRA:</v>
      </c>
      <c r="WHK2" s="515">
        <f>ORCAMENTO!WHL2</f>
        <v>0</v>
      </c>
      <c r="WHL2" s="515"/>
      <c r="WHM2" s="515"/>
      <c r="WHN2" s="515"/>
      <c r="WHO2" s="199" t="str">
        <f>BDI!$A$4</f>
        <v>OBRA:</v>
      </c>
      <c r="WHP2" s="515">
        <f>ORCAMENTO!WHQ2</f>
        <v>0</v>
      </c>
      <c r="WHQ2" s="515"/>
      <c r="WHR2" s="515"/>
      <c r="WHS2" s="515"/>
      <c r="WHT2" s="199" t="str">
        <f>BDI!$A$4</f>
        <v>OBRA:</v>
      </c>
      <c r="WHU2" s="515">
        <f>ORCAMENTO!WHV2</f>
        <v>0</v>
      </c>
      <c r="WHV2" s="515"/>
      <c r="WHW2" s="515"/>
      <c r="WHX2" s="515"/>
      <c r="WHY2" s="199" t="str">
        <f>BDI!$A$4</f>
        <v>OBRA:</v>
      </c>
      <c r="WHZ2" s="515">
        <f>ORCAMENTO!WIA2</f>
        <v>0</v>
      </c>
      <c r="WIA2" s="515"/>
      <c r="WIB2" s="515"/>
      <c r="WIC2" s="515"/>
      <c r="WID2" s="199" t="str">
        <f>BDI!$A$4</f>
        <v>OBRA:</v>
      </c>
      <c r="WIE2" s="515">
        <f>ORCAMENTO!WIF2</f>
        <v>0</v>
      </c>
      <c r="WIF2" s="515"/>
      <c r="WIG2" s="515"/>
      <c r="WIH2" s="515"/>
      <c r="WII2" s="199" t="str">
        <f>BDI!$A$4</f>
        <v>OBRA:</v>
      </c>
      <c r="WIJ2" s="515">
        <f>ORCAMENTO!WIK2</f>
        <v>0</v>
      </c>
      <c r="WIK2" s="515"/>
      <c r="WIL2" s="515"/>
      <c r="WIM2" s="515"/>
      <c r="WIN2" s="199" t="str">
        <f>BDI!$A$4</f>
        <v>OBRA:</v>
      </c>
      <c r="WIO2" s="515">
        <f>ORCAMENTO!WIP2</f>
        <v>0</v>
      </c>
      <c r="WIP2" s="515"/>
      <c r="WIQ2" s="515"/>
      <c r="WIR2" s="515"/>
      <c r="WIS2" s="199" t="str">
        <f>BDI!$A$4</f>
        <v>OBRA:</v>
      </c>
      <c r="WIT2" s="515">
        <f>ORCAMENTO!WIU2</f>
        <v>0</v>
      </c>
      <c r="WIU2" s="515"/>
      <c r="WIV2" s="515"/>
      <c r="WIW2" s="515"/>
      <c r="WIX2" s="199" t="str">
        <f>BDI!$A$4</f>
        <v>OBRA:</v>
      </c>
      <c r="WIY2" s="515">
        <f>ORCAMENTO!WIZ2</f>
        <v>0</v>
      </c>
      <c r="WIZ2" s="515"/>
      <c r="WJA2" s="515"/>
      <c r="WJB2" s="515"/>
      <c r="WJC2" s="199" t="str">
        <f>BDI!$A$4</f>
        <v>OBRA:</v>
      </c>
      <c r="WJD2" s="515">
        <f>ORCAMENTO!WJE2</f>
        <v>0</v>
      </c>
      <c r="WJE2" s="515"/>
      <c r="WJF2" s="515"/>
      <c r="WJG2" s="515"/>
      <c r="WJH2" s="199" t="str">
        <f>BDI!$A$4</f>
        <v>OBRA:</v>
      </c>
      <c r="WJI2" s="515">
        <f>ORCAMENTO!WJJ2</f>
        <v>0</v>
      </c>
      <c r="WJJ2" s="515"/>
      <c r="WJK2" s="515"/>
      <c r="WJL2" s="515"/>
      <c r="WJM2" s="199" t="str">
        <f>BDI!$A$4</f>
        <v>OBRA:</v>
      </c>
      <c r="WJN2" s="515">
        <f>ORCAMENTO!WJO2</f>
        <v>0</v>
      </c>
      <c r="WJO2" s="515"/>
      <c r="WJP2" s="515"/>
      <c r="WJQ2" s="515"/>
      <c r="WJR2" s="199" t="str">
        <f>BDI!$A$4</f>
        <v>OBRA:</v>
      </c>
      <c r="WJS2" s="515">
        <f>ORCAMENTO!WJT2</f>
        <v>0</v>
      </c>
      <c r="WJT2" s="515"/>
      <c r="WJU2" s="515"/>
      <c r="WJV2" s="515"/>
      <c r="WJW2" s="199" t="str">
        <f>BDI!$A$4</f>
        <v>OBRA:</v>
      </c>
      <c r="WJX2" s="515">
        <f>ORCAMENTO!WJY2</f>
        <v>0</v>
      </c>
      <c r="WJY2" s="515"/>
      <c r="WJZ2" s="515"/>
      <c r="WKA2" s="515"/>
      <c r="WKB2" s="199" t="str">
        <f>BDI!$A$4</f>
        <v>OBRA:</v>
      </c>
      <c r="WKC2" s="515">
        <f>ORCAMENTO!WKD2</f>
        <v>0</v>
      </c>
      <c r="WKD2" s="515"/>
      <c r="WKE2" s="515"/>
      <c r="WKF2" s="515"/>
      <c r="WKG2" s="199" t="str">
        <f>BDI!$A$4</f>
        <v>OBRA:</v>
      </c>
      <c r="WKH2" s="515">
        <f>ORCAMENTO!WKI2</f>
        <v>0</v>
      </c>
      <c r="WKI2" s="515"/>
      <c r="WKJ2" s="515"/>
      <c r="WKK2" s="515"/>
      <c r="WKL2" s="199" t="str">
        <f>BDI!$A$4</f>
        <v>OBRA:</v>
      </c>
      <c r="WKM2" s="515">
        <f>ORCAMENTO!WKN2</f>
        <v>0</v>
      </c>
      <c r="WKN2" s="515"/>
      <c r="WKO2" s="515"/>
      <c r="WKP2" s="515"/>
      <c r="WKQ2" s="199" t="str">
        <f>BDI!$A$4</f>
        <v>OBRA:</v>
      </c>
      <c r="WKR2" s="515">
        <f>ORCAMENTO!WKS2</f>
        <v>0</v>
      </c>
      <c r="WKS2" s="515"/>
      <c r="WKT2" s="515"/>
      <c r="WKU2" s="515"/>
      <c r="WKV2" s="199" t="str">
        <f>BDI!$A$4</f>
        <v>OBRA:</v>
      </c>
      <c r="WKW2" s="515">
        <f>ORCAMENTO!WKX2</f>
        <v>0</v>
      </c>
      <c r="WKX2" s="515"/>
      <c r="WKY2" s="515"/>
      <c r="WKZ2" s="515"/>
      <c r="WLA2" s="199" t="str">
        <f>BDI!$A$4</f>
        <v>OBRA:</v>
      </c>
      <c r="WLB2" s="515">
        <f>ORCAMENTO!WLC2</f>
        <v>0</v>
      </c>
      <c r="WLC2" s="515"/>
      <c r="WLD2" s="515"/>
      <c r="WLE2" s="515"/>
      <c r="WLF2" s="199" t="str">
        <f>BDI!$A$4</f>
        <v>OBRA:</v>
      </c>
      <c r="WLG2" s="515">
        <f>ORCAMENTO!WLH2</f>
        <v>0</v>
      </c>
      <c r="WLH2" s="515"/>
      <c r="WLI2" s="515"/>
      <c r="WLJ2" s="515"/>
      <c r="WLK2" s="199" t="str">
        <f>BDI!$A$4</f>
        <v>OBRA:</v>
      </c>
      <c r="WLL2" s="515">
        <f>ORCAMENTO!WLM2</f>
        <v>0</v>
      </c>
      <c r="WLM2" s="515"/>
      <c r="WLN2" s="515"/>
      <c r="WLO2" s="515"/>
      <c r="WLP2" s="199" t="str">
        <f>BDI!$A$4</f>
        <v>OBRA:</v>
      </c>
      <c r="WLQ2" s="515">
        <f>ORCAMENTO!WLR2</f>
        <v>0</v>
      </c>
      <c r="WLR2" s="515"/>
      <c r="WLS2" s="515"/>
      <c r="WLT2" s="515"/>
      <c r="WLU2" s="199" t="str">
        <f>BDI!$A$4</f>
        <v>OBRA:</v>
      </c>
      <c r="WLV2" s="515">
        <f>ORCAMENTO!WLW2</f>
        <v>0</v>
      </c>
      <c r="WLW2" s="515"/>
      <c r="WLX2" s="515"/>
      <c r="WLY2" s="515"/>
      <c r="WLZ2" s="199" t="str">
        <f>BDI!$A$4</f>
        <v>OBRA:</v>
      </c>
      <c r="WMA2" s="515">
        <f>ORCAMENTO!WMB2</f>
        <v>0</v>
      </c>
      <c r="WMB2" s="515"/>
      <c r="WMC2" s="515"/>
      <c r="WMD2" s="515"/>
      <c r="WME2" s="199" t="str">
        <f>BDI!$A$4</f>
        <v>OBRA:</v>
      </c>
      <c r="WMF2" s="515">
        <f>ORCAMENTO!WMG2</f>
        <v>0</v>
      </c>
      <c r="WMG2" s="515"/>
      <c r="WMH2" s="515"/>
      <c r="WMI2" s="515"/>
      <c r="WMJ2" s="199" t="str">
        <f>BDI!$A$4</f>
        <v>OBRA:</v>
      </c>
      <c r="WMK2" s="515">
        <f>ORCAMENTO!WML2</f>
        <v>0</v>
      </c>
      <c r="WML2" s="515"/>
      <c r="WMM2" s="515"/>
      <c r="WMN2" s="515"/>
      <c r="WMO2" s="199" t="str">
        <f>BDI!$A$4</f>
        <v>OBRA:</v>
      </c>
      <c r="WMP2" s="515">
        <f>ORCAMENTO!WMQ2</f>
        <v>0</v>
      </c>
      <c r="WMQ2" s="515"/>
      <c r="WMR2" s="515"/>
      <c r="WMS2" s="515"/>
      <c r="WMT2" s="199" t="str">
        <f>BDI!$A$4</f>
        <v>OBRA:</v>
      </c>
      <c r="WMU2" s="515">
        <f>ORCAMENTO!WMV2</f>
        <v>0</v>
      </c>
      <c r="WMV2" s="515"/>
      <c r="WMW2" s="515"/>
      <c r="WMX2" s="515"/>
      <c r="WMY2" s="199" t="str">
        <f>BDI!$A$4</f>
        <v>OBRA:</v>
      </c>
      <c r="WMZ2" s="515">
        <f>ORCAMENTO!WNA2</f>
        <v>0</v>
      </c>
      <c r="WNA2" s="515"/>
      <c r="WNB2" s="515"/>
      <c r="WNC2" s="515"/>
      <c r="WND2" s="199" t="str">
        <f>BDI!$A$4</f>
        <v>OBRA:</v>
      </c>
      <c r="WNE2" s="515">
        <f>ORCAMENTO!WNF2</f>
        <v>0</v>
      </c>
      <c r="WNF2" s="515"/>
      <c r="WNG2" s="515"/>
      <c r="WNH2" s="515"/>
      <c r="WNI2" s="199" t="str">
        <f>BDI!$A$4</f>
        <v>OBRA:</v>
      </c>
      <c r="WNJ2" s="515">
        <f>ORCAMENTO!WNK2</f>
        <v>0</v>
      </c>
      <c r="WNK2" s="515"/>
      <c r="WNL2" s="515"/>
      <c r="WNM2" s="515"/>
      <c r="WNN2" s="199" t="str">
        <f>BDI!$A$4</f>
        <v>OBRA:</v>
      </c>
      <c r="WNO2" s="515">
        <f>ORCAMENTO!WNP2</f>
        <v>0</v>
      </c>
      <c r="WNP2" s="515"/>
      <c r="WNQ2" s="515"/>
      <c r="WNR2" s="515"/>
      <c r="WNS2" s="199" t="str">
        <f>BDI!$A$4</f>
        <v>OBRA:</v>
      </c>
      <c r="WNT2" s="515">
        <f>ORCAMENTO!WNU2</f>
        <v>0</v>
      </c>
      <c r="WNU2" s="515"/>
      <c r="WNV2" s="515"/>
      <c r="WNW2" s="515"/>
      <c r="WNX2" s="199" t="str">
        <f>BDI!$A$4</f>
        <v>OBRA:</v>
      </c>
      <c r="WNY2" s="515">
        <f>ORCAMENTO!WNZ2</f>
        <v>0</v>
      </c>
      <c r="WNZ2" s="515"/>
      <c r="WOA2" s="515"/>
      <c r="WOB2" s="515"/>
      <c r="WOC2" s="199" t="str">
        <f>BDI!$A$4</f>
        <v>OBRA:</v>
      </c>
      <c r="WOD2" s="515">
        <f>ORCAMENTO!WOE2</f>
        <v>0</v>
      </c>
      <c r="WOE2" s="515"/>
      <c r="WOF2" s="515"/>
      <c r="WOG2" s="515"/>
      <c r="WOH2" s="199" t="str">
        <f>BDI!$A$4</f>
        <v>OBRA:</v>
      </c>
      <c r="WOI2" s="515">
        <f>ORCAMENTO!WOJ2</f>
        <v>0</v>
      </c>
      <c r="WOJ2" s="515"/>
      <c r="WOK2" s="515"/>
      <c r="WOL2" s="515"/>
      <c r="WOM2" s="199" t="str">
        <f>BDI!$A$4</f>
        <v>OBRA:</v>
      </c>
      <c r="WON2" s="515">
        <f>ORCAMENTO!WOO2</f>
        <v>0</v>
      </c>
      <c r="WOO2" s="515"/>
      <c r="WOP2" s="515"/>
      <c r="WOQ2" s="515"/>
      <c r="WOR2" s="199" t="str">
        <f>BDI!$A$4</f>
        <v>OBRA:</v>
      </c>
      <c r="WOS2" s="515">
        <f>ORCAMENTO!WOT2</f>
        <v>0</v>
      </c>
      <c r="WOT2" s="515"/>
      <c r="WOU2" s="515"/>
      <c r="WOV2" s="515"/>
      <c r="WOW2" s="199" t="str">
        <f>BDI!$A$4</f>
        <v>OBRA:</v>
      </c>
      <c r="WOX2" s="515">
        <f>ORCAMENTO!WOY2</f>
        <v>0</v>
      </c>
      <c r="WOY2" s="515"/>
      <c r="WOZ2" s="515"/>
      <c r="WPA2" s="515"/>
      <c r="WPB2" s="199" t="str">
        <f>BDI!$A$4</f>
        <v>OBRA:</v>
      </c>
      <c r="WPC2" s="515">
        <f>ORCAMENTO!WPD2</f>
        <v>0</v>
      </c>
      <c r="WPD2" s="515"/>
      <c r="WPE2" s="515"/>
      <c r="WPF2" s="515"/>
      <c r="WPG2" s="199" t="str">
        <f>BDI!$A$4</f>
        <v>OBRA:</v>
      </c>
      <c r="WPH2" s="515">
        <f>ORCAMENTO!WPI2</f>
        <v>0</v>
      </c>
      <c r="WPI2" s="515"/>
      <c r="WPJ2" s="515"/>
      <c r="WPK2" s="515"/>
      <c r="WPL2" s="199" t="str">
        <f>BDI!$A$4</f>
        <v>OBRA:</v>
      </c>
      <c r="WPM2" s="515">
        <f>ORCAMENTO!WPN2</f>
        <v>0</v>
      </c>
      <c r="WPN2" s="515"/>
      <c r="WPO2" s="515"/>
      <c r="WPP2" s="515"/>
      <c r="WPQ2" s="199" t="str">
        <f>BDI!$A$4</f>
        <v>OBRA:</v>
      </c>
      <c r="WPR2" s="515">
        <f>ORCAMENTO!WPS2</f>
        <v>0</v>
      </c>
      <c r="WPS2" s="515"/>
      <c r="WPT2" s="515"/>
      <c r="WPU2" s="515"/>
      <c r="WPV2" s="199" t="str">
        <f>BDI!$A$4</f>
        <v>OBRA:</v>
      </c>
      <c r="WPW2" s="515">
        <f>ORCAMENTO!WPX2</f>
        <v>0</v>
      </c>
      <c r="WPX2" s="515"/>
      <c r="WPY2" s="515"/>
      <c r="WPZ2" s="515"/>
      <c r="WQA2" s="199" t="str">
        <f>BDI!$A$4</f>
        <v>OBRA:</v>
      </c>
      <c r="WQB2" s="515">
        <f>ORCAMENTO!WQC2</f>
        <v>0</v>
      </c>
      <c r="WQC2" s="515"/>
      <c r="WQD2" s="515"/>
      <c r="WQE2" s="515"/>
      <c r="WQF2" s="199" t="str">
        <f>BDI!$A$4</f>
        <v>OBRA:</v>
      </c>
      <c r="WQG2" s="515">
        <f>ORCAMENTO!WQH2</f>
        <v>0</v>
      </c>
      <c r="WQH2" s="515"/>
      <c r="WQI2" s="515"/>
      <c r="WQJ2" s="515"/>
      <c r="WQK2" s="199" t="str">
        <f>BDI!$A$4</f>
        <v>OBRA:</v>
      </c>
      <c r="WQL2" s="515">
        <f>ORCAMENTO!WQM2</f>
        <v>0</v>
      </c>
      <c r="WQM2" s="515"/>
      <c r="WQN2" s="515"/>
      <c r="WQO2" s="515"/>
      <c r="WQP2" s="199" t="str">
        <f>BDI!$A$4</f>
        <v>OBRA:</v>
      </c>
      <c r="WQQ2" s="515">
        <f>ORCAMENTO!WQR2</f>
        <v>0</v>
      </c>
      <c r="WQR2" s="515"/>
      <c r="WQS2" s="515"/>
      <c r="WQT2" s="515"/>
      <c r="WQU2" s="199" t="str">
        <f>BDI!$A$4</f>
        <v>OBRA:</v>
      </c>
      <c r="WQV2" s="515">
        <f>ORCAMENTO!WQW2</f>
        <v>0</v>
      </c>
      <c r="WQW2" s="515"/>
      <c r="WQX2" s="515"/>
      <c r="WQY2" s="515"/>
      <c r="WQZ2" s="199" t="str">
        <f>BDI!$A$4</f>
        <v>OBRA:</v>
      </c>
      <c r="WRA2" s="515">
        <f>ORCAMENTO!WRB2</f>
        <v>0</v>
      </c>
      <c r="WRB2" s="515"/>
      <c r="WRC2" s="515"/>
      <c r="WRD2" s="515"/>
      <c r="WRE2" s="199" t="str">
        <f>BDI!$A$4</f>
        <v>OBRA:</v>
      </c>
      <c r="WRF2" s="515">
        <f>ORCAMENTO!WRG2</f>
        <v>0</v>
      </c>
      <c r="WRG2" s="515"/>
      <c r="WRH2" s="515"/>
      <c r="WRI2" s="515"/>
      <c r="WRJ2" s="199" t="str">
        <f>BDI!$A$4</f>
        <v>OBRA:</v>
      </c>
      <c r="WRK2" s="515">
        <f>ORCAMENTO!WRL2</f>
        <v>0</v>
      </c>
      <c r="WRL2" s="515"/>
      <c r="WRM2" s="515"/>
      <c r="WRN2" s="515"/>
      <c r="WRO2" s="199" t="str">
        <f>BDI!$A$4</f>
        <v>OBRA:</v>
      </c>
      <c r="WRP2" s="515">
        <f>ORCAMENTO!WRQ2</f>
        <v>0</v>
      </c>
      <c r="WRQ2" s="515"/>
      <c r="WRR2" s="515"/>
      <c r="WRS2" s="515"/>
      <c r="WRT2" s="199" t="str">
        <f>BDI!$A$4</f>
        <v>OBRA:</v>
      </c>
      <c r="WRU2" s="515">
        <f>ORCAMENTO!WRV2</f>
        <v>0</v>
      </c>
      <c r="WRV2" s="515"/>
      <c r="WRW2" s="515"/>
      <c r="WRX2" s="515"/>
      <c r="WRY2" s="199" t="str">
        <f>BDI!$A$4</f>
        <v>OBRA:</v>
      </c>
      <c r="WRZ2" s="515">
        <f>ORCAMENTO!WSA2</f>
        <v>0</v>
      </c>
      <c r="WSA2" s="515"/>
      <c r="WSB2" s="515"/>
      <c r="WSC2" s="515"/>
      <c r="WSD2" s="199" t="str">
        <f>BDI!$A$4</f>
        <v>OBRA:</v>
      </c>
      <c r="WSE2" s="515">
        <f>ORCAMENTO!WSF2</f>
        <v>0</v>
      </c>
      <c r="WSF2" s="515"/>
      <c r="WSG2" s="515"/>
      <c r="WSH2" s="515"/>
      <c r="WSI2" s="199" t="str">
        <f>BDI!$A$4</f>
        <v>OBRA:</v>
      </c>
      <c r="WSJ2" s="515">
        <f>ORCAMENTO!WSK2</f>
        <v>0</v>
      </c>
      <c r="WSK2" s="515"/>
      <c r="WSL2" s="515"/>
      <c r="WSM2" s="515"/>
      <c r="WSN2" s="199" t="str">
        <f>BDI!$A$4</f>
        <v>OBRA:</v>
      </c>
      <c r="WSO2" s="515">
        <f>ORCAMENTO!WSP2</f>
        <v>0</v>
      </c>
      <c r="WSP2" s="515"/>
      <c r="WSQ2" s="515"/>
      <c r="WSR2" s="515"/>
      <c r="WSS2" s="199" t="str">
        <f>BDI!$A$4</f>
        <v>OBRA:</v>
      </c>
      <c r="WST2" s="515">
        <f>ORCAMENTO!WSU2</f>
        <v>0</v>
      </c>
      <c r="WSU2" s="515"/>
      <c r="WSV2" s="515"/>
      <c r="WSW2" s="515"/>
      <c r="WSX2" s="199" t="str">
        <f>BDI!$A$4</f>
        <v>OBRA:</v>
      </c>
      <c r="WSY2" s="515">
        <f>ORCAMENTO!WSZ2</f>
        <v>0</v>
      </c>
      <c r="WSZ2" s="515"/>
      <c r="WTA2" s="515"/>
      <c r="WTB2" s="515"/>
      <c r="WTC2" s="199" t="str">
        <f>BDI!$A$4</f>
        <v>OBRA:</v>
      </c>
      <c r="WTD2" s="515">
        <f>ORCAMENTO!WTE2</f>
        <v>0</v>
      </c>
      <c r="WTE2" s="515"/>
      <c r="WTF2" s="515"/>
      <c r="WTG2" s="515"/>
      <c r="WTH2" s="199" t="str">
        <f>BDI!$A$4</f>
        <v>OBRA:</v>
      </c>
      <c r="WTI2" s="515">
        <f>ORCAMENTO!WTJ2</f>
        <v>0</v>
      </c>
      <c r="WTJ2" s="515"/>
      <c r="WTK2" s="515"/>
      <c r="WTL2" s="515"/>
      <c r="WTM2" s="199" t="str">
        <f>BDI!$A$4</f>
        <v>OBRA:</v>
      </c>
      <c r="WTN2" s="515">
        <f>ORCAMENTO!WTO2</f>
        <v>0</v>
      </c>
      <c r="WTO2" s="515"/>
      <c r="WTP2" s="515"/>
      <c r="WTQ2" s="515"/>
      <c r="WTR2" s="199" t="str">
        <f>BDI!$A$4</f>
        <v>OBRA:</v>
      </c>
      <c r="WTS2" s="515">
        <f>ORCAMENTO!WTT2</f>
        <v>0</v>
      </c>
      <c r="WTT2" s="515"/>
      <c r="WTU2" s="515"/>
      <c r="WTV2" s="515"/>
      <c r="WTW2" s="199" t="str">
        <f>BDI!$A$4</f>
        <v>OBRA:</v>
      </c>
      <c r="WTX2" s="515">
        <f>ORCAMENTO!WTY2</f>
        <v>0</v>
      </c>
      <c r="WTY2" s="515"/>
      <c r="WTZ2" s="515"/>
      <c r="WUA2" s="515"/>
      <c r="WUB2" s="199" t="str">
        <f>BDI!$A$4</f>
        <v>OBRA:</v>
      </c>
      <c r="WUC2" s="515">
        <f>ORCAMENTO!WUD2</f>
        <v>0</v>
      </c>
      <c r="WUD2" s="515"/>
      <c r="WUE2" s="515"/>
      <c r="WUF2" s="515"/>
      <c r="WUG2" s="199" t="str">
        <f>BDI!$A$4</f>
        <v>OBRA:</v>
      </c>
      <c r="WUH2" s="515">
        <f>ORCAMENTO!WUI2</f>
        <v>0</v>
      </c>
      <c r="WUI2" s="515"/>
      <c r="WUJ2" s="515"/>
      <c r="WUK2" s="515"/>
      <c r="WUL2" s="199" t="str">
        <f>BDI!$A$4</f>
        <v>OBRA:</v>
      </c>
      <c r="WUM2" s="515">
        <f>ORCAMENTO!WUN2</f>
        <v>0</v>
      </c>
      <c r="WUN2" s="515"/>
      <c r="WUO2" s="515"/>
      <c r="WUP2" s="515"/>
      <c r="WUQ2" s="199" t="str">
        <f>BDI!$A$4</f>
        <v>OBRA:</v>
      </c>
      <c r="WUR2" s="515">
        <f>ORCAMENTO!WUS2</f>
        <v>0</v>
      </c>
      <c r="WUS2" s="515"/>
      <c r="WUT2" s="515"/>
      <c r="WUU2" s="515"/>
      <c r="WUV2" s="199" t="str">
        <f>BDI!$A$4</f>
        <v>OBRA:</v>
      </c>
      <c r="WUW2" s="515">
        <f>ORCAMENTO!WUX2</f>
        <v>0</v>
      </c>
      <c r="WUX2" s="515"/>
      <c r="WUY2" s="515"/>
      <c r="WUZ2" s="515"/>
      <c r="WVA2" s="199" t="str">
        <f>BDI!$A$4</f>
        <v>OBRA:</v>
      </c>
      <c r="WVB2" s="515">
        <f>ORCAMENTO!WVC2</f>
        <v>0</v>
      </c>
      <c r="WVC2" s="515"/>
      <c r="WVD2" s="515"/>
      <c r="WVE2" s="515"/>
      <c r="WVF2" s="199" t="str">
        <f>BDI!$A$4</f>
        <v>OBRA:</v>
      </c>
      <c r="WVG2" s="515">
        <f>ORCAMENTO!WVH2</f>
        <v>0</v>
      </c>
      <c r="WVH2" s="515"/>
      <c r="WVI2" s="515"/>
      <c r="WVJ2" s="515"/>
      <c r="WVK2" s="199" t="str">
        <f>BDI!$A$4</f>
        <v>OBRA:</v>
      </c>
      <c r="WVL2" s="515">
        <f>ORCAMENTO!WVM2</f>
        <v>0</v>
      </c>
      <c r="WVM2" s="515"/>
      <c r="WVN2" s="515"/>
      <c r="WVO2" s="515"/>
      <c r="WVP2" s="199" t="str">
        <f>BDI!$A$4</f>
        <v>OBRA:</v>
      </c>
      <c r="WVQ2" s="515">
        <f>ORCAMENTO!WVR2</f>
        <v>0</v>
      </c>
      <c r="WVR2" s="515"/>
      <c r="WVS2" s="515"/>
      <c r="WVT2" s="515"/>
      <c r="WVU2" s="199" t="str">
        <f>BDI!$A$4</f>
        <v>OBRA:</v>
      </c>
      <c r="WVV2" s="515">
        <f>ORCAMENTO!WVW2</f>
        <v>0</v>
      </c>
      <c r="WVW2" s="515"/>
      <c r="WVX2" s="515"/>
      <c r="WVY2" s="515"/>
      <c r="WVZ2" s="199" t="str">
        <f>BDI!$A$4</f>
        <v>OBRA:</v>
      </c>
      <c r="WWA2" s="515">
        <f>ORCAMENTO!WWB2</f>
        <v>0</v>
      </c>
      <c r="WWB2" s="515"/>
      <c r="WWC2" s="515"/>
      <c r="WWD2" s="515"/>
      <c r="WWE2" s="199" t="str">
        <f>BDI!$A$4</f>
        <v>OBRA:</v>
      </c>
      <c r="WWF2" s="515">
        <f>ORCAMENTO!WWG2</f>
        <v>0</v>
      </c>
      <c r="WWG2" s="515"/>
      <c r="WWH2" s="515"/>
      <c r="WWI2" s="515"/>
      <c r="WWJ2" s="199" t="str">
        <f>BDI!$A$4</f>
        <v>OBRA:</v>
      </c>
      <c r="WWK2" s="515">
        <f>ORCAMENTO!WWL2</f>
        <v>0</v>
      </c>
      <c r="WWL2" s="515"/>
      <c r="WWM2" s="515"/>
      <c r="WWN2" s="515"/>
      <c r="WWO2" s="199" t="str">
        <f>BDI!$A$4</f>
        <v>OBRA:</v>
      </c>
      <c r="WWP2" s="515">
        <f>ORCAMENTO!WWQ2</f>
        <v>0</v>
      </c>
      <c r="WWQ2" s="515"/>
      <c r="WWR2" s="515"/>
      <c r="WWS2" s="515"/>
      <c r="WWT2" s="199" t="str">
        <f>BDI!$A$4</f>
        <v>OBRA:</v>
      </c>
      <c r="WWU2" s="515">
        <f>ORCAMENTO!WWV2</f>
        <v>0</v>
      </c>
      <c r="WWV2" s="515"/>
      <c r="WWW2" s="515"/>
      <c r="WWX2" s="515"/>
      <c r="WWY2" s="199" t="str">
        <f>BDI!$A$4</f>
        <v>OBRA:</v>
      </c>
      <c r="WWZ2" s="515">
        <f>ORCAMENTO!WXA2</f>
        <v>0</v>
      </c>
      <c r="WXA2" s="515"/>
      <c r="WXB2" s="515"/>
      <c r="WXC2" s="515"/>
      <c r="WXD2" s="199" t="str">
        <f>BDI!$A$4</f>
        <v>OBRA:</v>
      </c>
      <c r="WXE2" s="515">
        <f>ORCAMENTO!WXF2</f>
        <v>0</v>
      </c>
      <c r="WXF2" s="515"/>
      <c r="WXG2" s="515"/>
      <c r="WXH2" s="515"/>
      <c r="WXI2" s="199" t="str">
        <f>BDI!$A$4</f>
        <v>OBRA:</v>
      </c>
      <c r="WXJ2" s="515">
        <f>ORCAMENTO!WXK2</f>
        <v>0</v>
      </c>
      <c r="WXK2" s="515"/>
      <c r="WXL2" s="515"/>
      <c r="WXM2" s="515"/>
      <c r="WXN2" s="199" t="str">
        <f>BDI!$A$4</f>
        <v>OBRA:</v>
      </c>
      <c r="WXO2" s="515">
        <f>ORCAMENTO!WXP2</f>
        <v>0</v>
      </c>
      <c r="WXP2" s="515"/>
      <c r="WXQ2" s="515"/>
      <c r="WXR2" s="515"/>
      <c r="WXS2" s="199" t="str">
        <f>BDI!$A$4</f>
        <v>OBRA:</v>
      </c>
      <c r="WXT2" s="515">
        <f>ORCAMENTO!WXU2</f>
        <v>0</v>
      </c>
      <c r="WXU2" s="515"/>
      <c r="WXV2" s="515"/>
      <c r="WXW2" s="515"/>
      <c r="WXX2" s="199" t="str">
        <f>BDI!$A$4</f>
        <v>OBRA:</v>
      </c>
      <c r="WXY2" s="515">
        <f>ORCAMENTO!WXZ2</f>
        <v>0</v>
      </c>
      <c r="WXZ2" s="515"/>
      <c r="WYA2" s="515"/>
      <c r="WYB2" s="515"/>
      <c r="WYC2" s="199" t="str">
        <f>BDI!$A$4</f>
        <v>OBRA:</v>
      </c>
      <c r="WYD2" s="515">
        <f>ORCAMENTO!WYE2</f>
        <v>0</v>
      </c>
      <c r="WYE2" s="515"/>
      <c r="WYF2" s="515"/>
      <c r="WYG2" s="515"/>
      <c r="WYH2" s="199" t="str">
        <f>BDI!$A$4</f>
        <v>OBRA:</v>
      </c>
      <c r="WYI2" s="515">
        <f>ORCAMENTO!WYJ2</f>
        <v>0</v>
      </c>
      <c r="WYJ2" s="515"/>
      <c r="WYK2" s="515"/>
      <c r="WYL2" s="515"/>
      <c r="WYM2" s="199" t="str">
        <f>BDI!$A$4</f>
        <v>OBRA:</v>
      </c>
      <c r="WYN2" s="515">
        <f>ORCAMENTO!WYO2</f>
        <v>0</v>
      </c>
      <c r="WYO2" s="515"/>
      <c r="WYP2" s="515"/>
      <c r="WYQ2" s="515"/>
      <c r="WYR2" s="199" t="str">
        <f>BDI!$A$4</f>
        <v>OBRA:</v>
      </c>
      <c r="WYS2" s="515">
        <f>ORCAMENTO!WYT2</f>
        <v>0</v>
      </c>
      <c r="WYT2" s="515"/>
      <c r="WYU2" s="515"/>
      <c r="WYV2" s="515"/>
      <c r="WYW2" s="199" t="str">
        <f>BDI!$A$4</f>
        <v>OBRA:</v>
      </c>
      <c r="WYX2" s="515">
        <f>ORCAMENTO!WYY2</f>
        <v>0</v>
      </c>
      <c r="WYY2" s="515"/>
      <c r="WYZ2" s="515"/>
      <c r="WZA2" s="515"/>
      <c r="WZB2" s="199" t="str">
        <f>BDI!$A$4</f>
        <v>OBRA:</v>
      </c>
      <c r="WZC2" s="515">
        <f>ORCAMENTO!WZD2</f>
        <v>0</v>
      </c>
      <c r="WZD2" s="515"/>
      <c r="WZE2" s="515"/>
      <c r="WZF2" s="515"/>
      <c r="WZG2" s="199" t="str">
        <f>BDI!$A$4</f>
        <v>OBRA:</v>
      </c>
      <c r="WZH2" s="515">
        <f>ORCAMENTO!WZI2</f>
        <v>0</v>
      </c>
      <c r="WZI2" s="515"/>
      <c r="WZJ2" s="515"/>
      <c r="WZK2" s="515"/>
      <c r="WZL2" s="199" t="str">
        <f>BDI!$A$4</f>
        <v>OBRA:</v>
      </c>
      <c r="WZM2" s="515">
        <f>ORCAMENTO!WZN2</f>
        <v>0</v>
      </c>
      <c r="WZN2" s="515"/>
      <c r="WZO2" s="515"/>
      <c r="WZP2" s="515"/>
      <c r="WZQ2" s="199" t="str">
        <f>BDI!$A$4</f>
        <v>OBRA:</v>
      </c>
      <c r="WZR2" s="515">
        <f>ORCAMENTO!WZS2</f>
        <v>0</v>
      </c>
      <c r="WZS2" s="515"/>
      <c r="WZT2" s="515"/>
      <c r="WZU2" s="515"/>
      <c r="WZV2" s="199" t="str">
        <f>BDI!$A$4</f>
        <v>OBRA:</v>
      </c>
      <c r="WZW2" s="515">
        <f>ORCAMENTO!WZX2</f>
        <v>0</v>
      </c>
      <c r="WZX2" s="515"/>
      <c r="WZY2" s="515"/>
      <c r="WZZ2" s="515"/>
      <c r="XAA2" s="199" t="str">
        <f>BDI!$A$4</f>
        <v>OBRA:</v>
      </c>
      <c r="XAB2" s="515">
        <f>ORCAMENTO!XAC2</f>
        <v>0</v>
      </c>
      <c r="XAC2" s="515"/>
      <c r="XAD2" s="515"/>
      <c r="XAE2" s="515"/>
      <c r="XAF2" s="199" t="str">
        <f>BDI!$A$4</f>
        <v>OBRA:</v>
      </c>
      <c r="XAG2" s="515">
        <f>ORCAMENTO!XAH2</f>
        <v>0</v>
      </c>
      <c r="XAH2" s="515"/>
      <c r="XAI2" s="515"/>
      <c r="XAJ2" s="515"/>
      <c r="XAK2" s="199" t="str">
        <f>BDI!$A$4</f>
        <v>OBRA:</v>
      </c>
      <c r="XAL2" s="515">
        <f>ORCAMENTO!XAM2</f>
        <v>0</v>
      </c>
      <c r="XAM2" s="515"/>
      <c r="XAN2" s="515"/>
      <c r="XAO2" s="515"/>
      <c r="XAP2" s="199" t="str">
        <f>BDI!$A$4</f>
        <v>OBRA:</v>
      </c>
      <c r="XAQ2" s="515">
        <f>ORCAMENTO!XAR2</f>
        <v>0</v>
      </c>
      <c r="XAR2" s="515"/>
      <c r="XAS2" s="515"/>
      <c r="XAT2" s="515"/>
      <c r="XAU2" s="199" t="str">
        <f>BDI!$A$4</f>
        <v>OBRA:</v>
      </c>
      <c r="XAV2" s="515">
        <f>ORCAMENTO!XAW2</f>
        <v>0</v>
      </c>
      <c r="XAW2" s="515"/>
      <c r="XAX2" s="515"/>
      <c r="XAY2" s="515"/>
      <c r="XAZ2" s="199" t="str">
        <f>BDI!$A$4</f>
        <v>OBRA:</v>
      </c>
      <c r="XBA2" s="515">
        <f>ORCAMENTO!XBB2</f>
        <v>0</v>
      </c>
      <c r="XBB2" s="515"/>
      <c r="XBC2" s="515"/>
      <c r="XBD2" s="515"/>
      <c r="XBE2" s="199" t="str">
        <f>BDI!$A$4</f>
        <v>OBRA:</v>
      </c>
      <c r="XBF2" s="515">
        <f>ORCAMENTO!XBG2</f>
        <v>0</v>
      </c>
      <c r="XBG2" s="515"/>
      <c r="XBH2" s="515"/>
      <c r="XBI2" s="515"/>
      <c r="XBJ2" s="199" t="str">
        <f>BDI!$A$4</f>
        <v>OBRA:</v>
      </c>
      <c r="XBK2" s="515">
        <f>ORCAMENTO!XBL2</f>
        <v>0</v>
      </c>
      <c r="XBL2" s="515"/>
      <c r="XBM2" s="515"/>
      <c r="XBN2" s="515"/>
      <c r="XBO2" s="199" t="str">
        <f>BDI!$A$4</f>
        <v>OBRA:</v>
      </c>
      <c r="XBP2" s="515">
        <f>ORCAMENTO!XBQ2</f>
        <v>0</v>
      </c>
      <c r="XBQ2" s="515"/>
      <c r="XBR2" s="515"/>
      <c r="XBS2" s="515"/>
      <c r="XBT2" s="199" t="str">
        <f>BDI!$A$4</f>
        <v>OBRA:</v>
      </c>
      <c r="XBU2" s="515">
        <f>ORCAMENTO!XBV2</f>
        <v>0</v>
      </c>
      <c r="XBV2" s="515"/>
      <c r="XBW2" s="515"/>
      <c r="XBX2" s="515"/>
      <c r="XBY2" s="199" t="str">
        <f>BDI!$A$4</f>
        <v>OBRA:</v>
      </c>
      <c r="XBZ2" s="515">
        <f>ORCAMENTO!XCA2</f>
        <v>0</v>
      </c>
      <c r="XCA2" s="515"/>
      <c r="XCB2" s="515"/>
      <c r="XCC2" s="515"/>
      <c r="XCD2" s="199" t="str">
        <f>BDI!$A$4</f>
        <v>OBRA:</v>
      </c>
      <c r="XCE2" s="515">
        <f>ORCAMENTO!XCF2</f>
        <v>0</v>
      </c>
      <c r="XCF2" s="515"/>
      <c r="XCG2" s="515"/>
      <c r="XCH2" s="515"/>
      <c r="XCI2" s="199" t="str">
        <f>BDI!$A$4</f>
        <v>OBRA:</v>
      </c>
      <c r="XCJ2" s="515">
        <f>ORCAMENTO!XCK2</f>
        <v>0</v>
      </c>
      <c r="XCK2" s="515"/>
      <c r="XCL2" s="515"/>
      <c r="XCM2" s="515"/>
      <c r="XCN2" s="199" t="str">
        <f>BDI!$A$4</f>
        <v>OBRA:</v>
      </c>
      <c r="XCO2" s="515">
        <f>ORCAMENTO!XCP2</f>
        <v>0</v>
      </c>
      <c r="XCP2" s="515"/>
      <c r="XCQ2" s="515"/>
      <c r="XCR2" s="515"/>
      <c r="XCS2" s="199" t="str">
        <f>BDI!$A$4</f>
        <v>OBRA:</v>
      </c>
      <c r="XCT2" s="515">
        <f>ORCAMENTO!XCU2</f>
        <v>0</v>
      </c>
      <c r="XCU2" s="515"/>
      <c r="XCV2" s="515"/>
      <c r="XCW2" s="515"/>
      <c r="XCX2" s="199" t="str">
        <f>BDI!$A$4</f>
        <v>OBRA:</v>
      </c>
      <c r="XCY2" s="515">
        <f>ORCAMENTO!XCZ2</f>
        <v>0</v>
      </c>
      <c r="XCZ2" s="515"/>
      <c r="XDA2" s="515"/>
      <c r="XDB2" s="515"/>
      <c r="XDC2" s="199" t="str">
        <f>BDI!$A$4</f>
        <v>OBRA:</v>
      </c>
      <c r="XDD2" s="515">
        <f>ORCAMENTO!XDE2</f>
        <v>0</v>
      </c>
      <c r="XDE2" s="515"/>
      <c r="XDF2" s="515"/>
      <c r="XDG2" s="515"/>
      <c r="XDH2" s="199" t="str">
        <f>BDI!$A$4</f>
        <v>OBRA:</v>
      </c>
      <c r="XDI2" s="515">
        <f>ORCAMENTO!XDJ2</f>
        <v>0</v>
      </c>
      <c r="XDJ2" s="515"/>
      <c r="XDK2" s="515"/>
      <c r="XDL2" s="515"/>
      <c r="XDM2" s="199" t="str">
        <f>BDI!$A$4</f>
        <v>OBRA:</v>
      </c>
      <c r="XDN2" s="515">
        <f>ORCAMENTO!XDO2</f>
        <v>0</v>
      </c>
      <c r="XDO2" s="515"/>
      <c r="XDP2" s="515"/>
      <c r="XDQ2" s="515"/>
      <c r="XDR2" s="199" t="str">
        <f>BDI!$A$4</f>
        <v>OBRA:</v>
      </c>
      <c r="XDS2" s="515">
        <f>ORCAMENTO!XDT2</f>
        <v>0</v>
      </c>
      <c r="XDT2" s="515"/>
      <c r="XDU2" s="515"/>
      <c r="XDV2" s="515"/>
      <c r="XDW2" s="199" t="str">
        <f>BDI!$A$4</f>
        <v>OBRA:</v>
      </c>
      <c r="XDX2" s="515">
        <f>ORCAMENTO!XDY2</f>
        <v>0</v>
      </c>
      <c r="XDY2" s="515"/>
      <c r="XDZ2" s="515"/>
      <c r="XEA2" s="515"/>
      <c r="XEB2" s="199" t="str">
        <f>BDI!$A$4</f>
        <v>OBRA:</v>
      </c>
      <c r="XEC2" s="515">
        <f>ORCAMENTO!XED2</f>
        <v>0</v>
      </c>
      <c r="XED2" s="515"/>
      <c r="XEE2" s="515"/>
      <c r="XEF2" s="515"/>
      <c r="XEG2" s="199" t="str">
        <f>BDI!$A$4</f>
        <v>OBRA:</v>
      </c>
      <c r="XEH2" s="515">
        <f>ORCAMENTO!XEI2</f>
        <v>0</v>
      </c>
      <c r="XEI2" s="515"/>
      <c r="XEJ2" s="515"/>
      <c r="XEK2" s="515"/>
      <c r="XEL2" s="199" t="str">
        <f>BDI!$A$4</f>
        <v>OBRA:</v>
      </c>
      <c r="XEM2" s="515">
        <f>ORCAMENTO!XEN2</f>
        <v>0</v>
      </c>
      <c r="XEN2" s="515"/>
      <c r="XEO2" s="515"/>
      <c r="XEP2" s="515"/>
      <c r="XEQ2" s="199" t="str">
        <f>BDI!$A$4</f>
        <v>OBRA:</v>
      </c>
      <c r="XER2" s="515">
        <f>ORCAMENTO!XES2</f>
        <v>0</v>
      </c>
      <c r="XES2" s="515"/>
      <c r="XET2" s="515"/>
      <c r="XEU2" s="515"/>
      <c r="XEV2" s="199" t="str">
        <f>BDI!$A$4</f>
        <v>OBRA:</v>
      </c>
      <c r="XEW2" s="515">
        <f>ORCAMENTO!XEX2</f>
        <v>0</v>
      </c>
      <c r="XEX2" s="515"/>
      <c r="XEY2" s="515"/>
      <c r="XEZ2" s="515"/>
    </row>
    <row r="3" spans="1:16380" s="17" customFormat="1" ht="20.100000000000001" customHeight="1">
      <c r="A3" s="199" t="str">
        <f>BDI!$A$5</f>
        <v>ENDEREÇO:</v>
      </c>
      <c r="B3" s="492" t="str">
        <f>ORCAMENTO!C3</f>
        <v>BAIXO GUANDU - ES</v>
      </c>
      <c r="C3" s="492"/>
      <c r="D3" s="492"/>
      <c r="E3" s="492"/>
      <c r="F3" s="199" t="str">
        <f>BDI!$A$5</f>
        <v>ENDEREÇO:</v>
      </c>
      <c r="G3" s="492">
        <f>ORCAMENTO!H3</f>
        <v>0</v>
      </c>
      <c r="H3" s="492"/>
      <c r="I3" s="492"/>
      <c r="J3" s="492"/>
      <c r="K3" s="199" t="str">
        <f>BDI!$A$5</f>
        <v>ENDEREÇO:</v>
      </c>
      <c r="L3" s="492">
        <f>ORCAMENTO!M3</f>
        <v>0</v>
      </c>
      <c r="M3" s="492"/>
      <c r="N3" s="492"/>
      <c r="O3" s="492"/>
      <c r="P3" s="199" t="str">
        <f>BDI!$A$5</f>
        <v>ENDEREÇO:</v>
      </c>
      <c r="Q3" s="492">
        <f>ORCAMENTO!R3</f>
        <v>6.2300000000000001E-2</v>
      </c>
      <c r="R3" s="492"/>
      <c r="S3" s="492"/>
      <c r="T3" s="492"/>
      <c r="U3" s="199" t="str">
        <f>BDI!$A$5</f>
        <v>ENDEREÇO:</v>
      </c>
      <c r="V3" s="492" t="str">
        <f>ORCAMENTO!W3</f>
        <v>&lt; Contrapartida</v>
      </c>
      <c r="W3" s="492"/>
      <c r="X3" s="492"/>
      <c r="Y3" s="492"/>
      <c r="Z3" s="199" t="str">
        <f>BDI!$A$5</f>
        <v>ENDEREÇO:</v>
      </c>
      <c r="AA3" s="492">
        <f>ORCAMENTO!AB3</f>
        <v>0.3</v>
      </c>
      <c r="AB3" s="492"/>
      <c r="AC3" s="492"/>
      <c r="AD3" s="492"/>
      <c r="AE3" s="199" t="str">
        <f>BDI!$A$5</f>
        <v>ENDEREÇO:</v>
      </c>
      <c r="AF3" s="492">
        <f>ORCAMENTO!AG3</f>
        <v>0</v>
      </c>
      <c r="AG3" s="492"/>
      <c r="AH3" s="492"/>
      <c r="AI3" s="492"/>
      <c r="AJ3" s="199" t="str">
        <f>BDI!$A$5</f>
        <v>ENDEREÇO:</v>
      </c>
      <c r="AK3" s="492">
        <f>ORCAMENTO!AL3</f>
        <v>0</v>
      </c>
      <c r="AL3" s="492"/>
      <c r="AM3" s="492"/>
      <c r="AN3" s="492"/>
      <c r="AO3" s="199" t="str">
        <f>BDI!$A$5</f>
        <v>ENDEREÇO:</v>
      </c>
      <c r="AP3" s="492">
        <f>ORCAMENTO!AQ3</f>
        <v>0</v>
      </c>
      <c r="AQ3" s="492"/>
      <c r="AR3" s="492"/>
      <c r="AS3" s="492"/>
      <c r="AT3" s="199" t="str">
        <f>BDI!$A$5</f>
        <v>ENDEREÇO:</v>
      </c>
      <c r="AU3" s="492">
        <f>ORCAMENTO!AV3</f>
        <v>0</v>
      </c>
      <c r="AV3" s="492"/>
      <c r="AW3" s="492"/>
      <c r="AX3" s="492"/>
      <c r="AY3" s="199" t="str">
        <f>BDI!$A$5</f>
        <v>ENDEREÇO:</v>
      </c>
      <c r="AZ3" s="492">
        <f>ORCAMENTO!BA3</f>
        <v>0</v>
      </c>
      <c r="BA3" s="492"/>
      <c r="BB3" s="492"/>
      <c r="BC3" s="492"/>
      <c r="BD3" s="199" t="str">
        <f>BDI!$A$5</f>
        <v>ENDEREÇO:</v>
      </c>
      <c r="BE3" s="492">
        <f>ORCAMENTO!BF3</f>
        <v>0</v>
      </c>
      <c r="BF3" s="492"/>
      <c r="BG3" s="492"/>
      <c r="BH3" s="492"/>
      <c r="BI3" s="199" t="str">
        <f>BDI!$A$5</f>
        <v>ENDEREÇO:</v>
      </c>
      <c r="BJ3" s="492">
        <f>ORCAMENTO!BK3</f>
        <v>0</v>
      </c>
      <c r="BK3" s="492"/>
      <c r="BL3" s="492"/>
      <c r="BM3" s="492"/>
      <c r="BN3" s="199" t="str">
        <f>BDI!$A$5</f>
        <v>ENDEREÇO:</v>
      </c>
      <c r="BO3" s="492">
        <f>ORCAMENTO!BP3</f>
        <v>0</v>
      </c>
      <c r="BP3" s="492"/>
      <c r="BQ3" s="492"/>
      <c r="BR3" s="492"/>
      <c r="BS3" s="199" t="str">
        <f>BDI!$A$5</f>
        <v>ENDEREÇO:</v>
      </c>
      <c r="BT3" s="492">
        <f>ORCAMENTO!BU3</f>
        <v>0</v>
      </c>
      <c r="BU3" s="492"/>
      <c r="BV3" s="492"/>
      <c r="BW3" s="492"/>
      <c r="BX3" s="199" t="str">
        <f>BDI!$A$5</f>
        <v>ENDEREÇO:</v>
      </c>
      <c r="BY3" s="492">
        <f>ORCAMENTO!BZ3</f>
        <v>0</v>
      </c>
      <c r="BZ3" s="492"/>
      <c r="CA3" s="492"/>
      <c r="CB3" s="492"/>
      <c r="CC3" s="199" t="str">
        <f>BDI!$A$5</f>
        <v>ENDEREÇO:</v>
      </c>
      <c r="CD3" s="492">
        <f>ORCAMENTO!CE3</f>
        <v>0</v>
      </c>
      <c r="CE3" s="492"/>
      <c r="CF3" s="492"/>
      <c r="CG3" s="492"/>
      <c r="CH3" s="199" t="str">
        <f>BDI!$A$5</f>
        <v>ENDEREÇO:</v>
      </c>
      <c r="CI3" s="492">
        <f>ORCAMENTO!CJ3</f>
        <v>0</v>
      </c>
      <c r="CJ3" s="492"/>
      <c r="CK3" s="492"/>
      <c r="CL3" s="492"/>
      <c r="CM3" s="199" t="str">
        <f>BDI!$A$5</f>
        <v>ENDEREÇO:</v>
      </c>
      <c r="CN3" s="492">
        <f>ORCAMENTO!CO3</f>
        <v>0</v>
      </c>
      <c r="CO3" s="492"/>
      <c r="CP3" s="492"/>
      <c r="CQ3" s="492"/>
      <c r="CR3" s="199" t="str">
        <f>BDI!$A$5</f>
        <v>ENDEREÇO:</v>
      </c>
      <c r="CS3" s="492">
        <f>ORCAMENTO!CT3</f>
        <v>0</v>
      </c>
      <c r="CT3" s="492"/>
      <c r="CU3" s="492"/>
      <c r="CV3" s="492"/>
      <c r="CW3" s="199" t="str">
        <f>BDI!$A$5</f>
        <v>ENDEREÇO:</v>
      </c>
      <c r="CX3" s="492">
        <f>ORCAMENTO!CY3</f>
        <v>0</v>
      </c>
      <c r="CY3" s="492"/>
      <c r="CZ3" s="492"/>
      <c r="DA3" s="492"/>
      <c r="DB3" s="199" t="str">
        <f>BDI!$A$5</f>
        <v>ENDEREÇO:</v>
      </c>
      <c r="DC3" s="492">
        <f>ORCAMENTO!DD3</f>
        <v>0</v>
      </c>
      <c r="DD3" s="492"/>
      <c r="DE3" s="492"/>
      <c r="DF3" s="492"/>
      <c r="DG3" s="199" t="str">
        <f>BDI!$A$5</f>
        <v>ENDEREÇO:</v>
      </c>
      <c r="DH3" s="492">
        <f>ORCAMENTO!DI3</f>
        <v>0</v>
      </c>
      <c r="DI3" s="492"/>
      <c r="DJ3" s="492"/>
      <c r="DK3" s="492"/>
      <c r="DL3" s="199" t="str">
        <f>BDI!$A$5</f>
        <v>ENDEREÇO:</v>
      </c>
      <c r="DM3" s="492">
        <f>ORCAMENTO!DN3</f>
        <v>0</v>
      </c>
      <c r="DN3" s="492"/>
      <c r="DO3" s="492"/>
      <c r="DP3" s="492"/>
      <c r="DQ3" s="199" t="str">
        <f>BDI!$A$5</f>
        <v>ENDEREÇO:</v>
      </c>
      <c r="DR3" s="492">
        <f>ORCAMENTO!DS3</f>
        <v>0</v>
      </c>
      <c r="DS3" s="492"/>
      <c r="DT3" s="492"/>
      <c r="DU3" s="492"/>
      <c r="DV3" s="199" t="str">
        <f>BDI!$A$5</f>
        <v>ENDEREÇO:</v>
      </c>
      <c r="DW3" s="492">
        <f>ORCAMENTO!DX3</f>
        <v>0</v>
      </c>
      <c r="DX3" s="492"/>
      <c r="DY3" s="492"/>
      <c r="DZ3" s="492"/>
      <c r="EA3" s="199" t="str">
        <f>BDI!$A$5</f>
        <v>ENDEREÇO:</v>
      </c>
      <c r="EB3" s="492">
        <f>ORCAMENTO!EC3</f>
        <v>0</v>
      </c>
      <c r="EC3" s="492"/>
      <c r="ED3" s="492"/>
      <c r="EE3" s="492"/>
      <c r="EF3" s="199" t="str">
        <f>BDI!$A$5</f>
        <v>ENDEREÇO:</v>
      </c>
      <c r="EG3" s="492">
        <f>ORCAMENTO!EH3</f>
        <v>0</v>
      </c>
      <c r="EH3" s="492"/>
      <c r="EI3" s="492"/>
      <c r="EJ3" s="492"/>
      <c r="EK3" s="199" t="str">
        <f>BDI!$A$5</f>
        <v>ENDEREÇO:</v>
      </c>
      <c r="EL3" s="492">
        <f>ORCAMENTO!EM3</f>
        <v>0</v>
      </c>
      <c r="EM3" s="492"/>
      <c r="EN3" s="492"/>
      <c r="EO3" s="492"/>
      <c r="EP3" s="199" t="str">
        <f>BDI!$A$5</f>
        <v>ENDEREÇO:</v>
      </c>
      <c r="EQ3" s="492">
        <f>ORCAMENTO!ER3</f>
        <v>0</v>
      </c>
      <c r="ER3" s="492"/>
      <c r="ES3" s="492"/>
      <c r="ET3" s="492"/>
      <c r="EU3" s="199" t="str">
        <f>BDI!$A$5</f>
        <v>ENDEREÇO:</v>
      </c>
      <c r="EV3" s="492">
        <f>ORCAMENTO!EW3</f>
        <v>0</v>
      </c>
      <c r="EW3" s="492"/>
      <c r="EX3" s="492"/>
      <c r="EY3" s="492"/>
      <c r="EZ3" s="199" t="str">
        <f>BDI!$A$5</f>
        <v>ENDEREÇO:</v>
      </c>
      <c r="FA3" s="492">
        <f>ORCAMENTO!FB3</f>
        <v>0</v>
      </c>
      <c r="FB3" s="492"/>
      <c r="FC3" s="492"/>
      <c r="FD3" s="492"/>
      <c r="FE3" s="199" t="str">
        <f>BDI!$A$5</f>
        <v>ENDEREÇO:</v>
      </c>
      <c r="FF3" s="492">
        <f>ORCAMENTO!FG3</f>
        <v>0</v>
      </c>
      <c r="FG3" s="492"/>
      <c r="FH3" s="492"/>
      <c r="FI3" s="492"/>
      <c r="FJ3" s="199" t="str">
        <f>BDI!$A$5</f>
        <v>ENDEREÇO:</v>
      </c>
      <c r="FK3" s="492">
        <f>ORCAMENTO!FL3</f>
        <v>0</v>
      </c>
      <c r="FL3" s="492"/>
      <c r="FM3" s="492"/>
      <c r="FN3" s="492"/>
      <c r="FO3" s="199" t="str">
        <f>BDI!$A$5</f>
        <v>ENDEREÇO:</v>
      </c>
      <c r="FP3" s="492">
        <f>ORCAMENTO!FQ3</f>
        <v>0</v>
      </c>
      <c r="FQ3" s="492"/>
      <c r="FR3" s="492"/>
      <c r="FS3" s="492"/>
      <c r="FT3" s="199" t="str">
        <f>BDI!$A$5</f>
        <v>ENDEREÇO:</v>
      </c>
      <c r="FU3" s="492">
        <f>ORCAMENTO!FV3</f>
        <v>0</v>
      </c>
      <c r="FV3" s="492"/>
      <c r="FW3" s="492"/>
      <c r="FX3" s="492"/>
      <c r="FY3" s="199" t="str">
        <f>BDI!$A$5</f>
        <v>ENDEREÇO:</v>
      </c>
      <c r="FZ3" s="492">
        <f>ORCAMENTO!GA3</f>
        <v>0</v>
      </c>
      <c r="GA3" s="492"/>
      <c r="GB3" s="492"/>
      <c r="GC3" s="492"/>
      <c r="GD3" s="199" t="str">
        <f>BDI!$A$5</f>
        <v>ENDEREÇO:</v>
      </c>
      <c r="GE3" s="492">
        <f>ORCAMENTO!GF3</f>
        <v>0</v>
      </c>
      <c r="GF3" s="492"/>
      <c r="GG3" s="492"/>
      <c r="GH3" s="492"/>
      <c r="GI3" s="199" t="str">
        <f>BDI!$A$5</f>
        <v>ENDEREÇO:</v>
      </c>
      <c r="GJ3" s="492">
        <f>ORCAMENTO!GK3</f>
        <v>0</v>
      </c>
      <c r="GK3" s="492"/>
      <c r="GL3" s="492"/>
      <c r="GM3" s="492"/>
      <c r="GN3" s="199" t="str">
        <f>BDI!$A$5</f>
        <v>ENDEREÇO:</v>
      </c>
      <c r="GO3" s="492">
        <f>ORCAMENTO!GP3</f>
        <v>0</v>
      </c>
      <c r="GP3" s="492"/>
      <c r="GQ3" s="492"/>
      <c r="GR3" s="492"/>
      <c r="GS3" s="199" t="str">
        <f>BDI!$A$5</f>
        <v>ENDEREÇO:</v>
      </c>
      <c r="GT3" s="492">
        <f>ORCAMENTO!GU3</f>
        <v>0</v>
      </c>
      <c r="GU3" s="492"/>
      <c r="GV3" s="492"/>
      <c r="GW3" s="492"/>
      <c r="GX3" s="199" t="str">
        <f>BDI!$A$5</f>
        <v>ENDEREÇO:</v>
      </c>
      <c r="GY3" s="492">
        <f>ORCAMENTO!GZ3</f>
        <v>0</v>
      </c>
      <c r="GZ3" s="492"/>
      <c r="HA3" s="492"/>
      <c r="HB3" s="492"/>
      <c r="HC3" s="199" t="str">
        <f>BDI!$A$5</f>
        <v>ENDEREÇO:</v>
      </c>
      <c r="HD3" s="492">
        <f>ORCAMENTO!HE3</f>
        <v>0</v>
      </c>
      <c r="HE3" s="492"/>
      <c r="HF3" s="492"/>
      <c r="HG3" s="492"/>
      <c r="HH3" s="199" t="str">
        <f>BDI!$A$5</f>
        <v>ENDEREÇO:</v>
      </c>
      <c r="HI3" s="492">
        <f>ORCAMENTO!HJ3</f>
        <v>0</v>
      </c>
      <c r="HJ3" s="492"/>
      <c r="HK3" s="492"/>
      <c r="HL3" s="492"/>
      <c r="HM3" s="199" t="str">
        <f>BDI!$A$5</f>
        <v>ENDEREÇO:</v>
      </c>
      <c r="HN3" s="492">
        <f>ORCAMENTO!HO3</f>
        <v>0</v>
      </c>
      <c r="HO3" s="492"/>
      <c r="HP3" s="492"/>
      <c r="HQ3" s="492"/>
      <c r="HR3" s="199" t="str">
        <f>BDI!$A$5</f>
        <v>ENDEREÇO:</v>
      </c>
      <c r="HS3" s="492">
        <f>ORCAMENTO!HT3</f>
        <v>0</v>
      </c>
      <c r="HT3" s="492"/>
      <c r="HU3" s="492"/>
      <c r="HV3" s="492"/>
      <c r="HW3" s="199" t="str">
        <f>BDI!$A$5</f>
        <v>ENDEREÇO:</v>
      </c>
      <c r="HX3" s="492">
        <f>ORCAMENTO!HY3</f>
        <v>0</v>
      </c>
      <c r="HY3" s="492"/>
      <c r="HZ3" s="492"/>
      <c r="IA3" s="492"/>
      <c r="IB3" s="199" t="str">
        <f>BDI!$A$5</f>
        <v>ENDEREÇO:</v>
      </c>
      <c r="IC3" s="492">
        <f>ORCAMENTO!ID3</f>
        <v>0</v>
      </c>
      <c r="ID3" s="492"/>
      <c r="IE3" s="492"/>
      <c r="IF3" s="492"/>
      <c r="IG3" s="199" t="str">
        <f>BDI!$A$5</f>
        <v>ENDEREÇO:</v>
      </c>
      <c r="IH3" s="492">
        <f>ORCAMENTO!II3</f>
        <v>0</v>
      </c>
      <c r="II3" s="492"/>
      <c r="IJ3" s="492"/>
      <c r="IK3" s="492"/>
      <c r="IL3" s="199" t="str">
        <f>BDI!$A$5</f>
        <v>ENDEREÇO:</v>
      </c>
      <c r="IM3" s="492">
        <f>ORCAMENTO!IN3</f>
        <v>0</v>
      </c>
      <c r="IN3" s="492"/>
      <c r="IO3" s="492"/>
      <c r="IP3" s="492"/>
      <c r="IQ3" s="199" t="str">
        <f>BDI!$A$5</f>
        <v>ENDEREÇO:</v>
      </c>
      <c r="IR3" s="492">
        <f>ORCAMENTO!IS3</f>
        <v>0</v>
      </c>
      <c r="IS3" s="492"/>
      <c r="IT3" s="492"/>
      <c r="IU3" s="492"/>
      <c r="IV3" s="199" t="str">
        <f>BDI!$A$5</f>
        <v>ENDEREÇO:</v>
      </c>
      <c r="IW3" s="492">
        <f>ORCAMENTO!IX3</f>
        <v>0</v>
      </c>
      <c r="IX3" s="492"/>
      <c r="IY3" s="492"/>
      <c r="IZ3" s="492"/>
      <c r="JA3" s="199" t="str">
        <f>BDI!$A$5</f>
        <v>ENDEREÇO:</v>
      </c>
      <c r="JB3" s="492">
        <f>ORCAMENTO!JC3</f>
        <v>0</v>
      </c>
      <c r="JC3" s="492"/>
      <c r="JD3" s="492"/>
      <c r="JE3" s="492"/>
      <c r="JF3" s="199" t="str">
        <f>BDI!$A$5</f>
        <v>ENDEREÇO:</v>
      </c>
      <c r="JG3" s="492">
        <f>ORCAMENTO!JH3</f>
        <v>0</v>
      </c>
      <c r="JH3" s="492"/>
      <c r="JI3" s="492"/>
      <c r="JJ3" s="492"/>
      <c r="JK3" s="199" t="str">
        <f>BDI!$A$5</f>
        <v>ENDEREÇO:</v>
      </c>
      <c r="JL3" s="492">
        <f>ORCAMENTO!JM3</f>
        <v>0</v>
      </c>
      <c r="JM3" s="492"/>
      <c r="JN3" s="492"/>
      <c r="JO3" s="492"/>
      <c r="JP3" s="199" t="str">
        <f>BDI!$A$5</f>
        <v>ENDEREÇO:</v>
      </c>
      <c r="JQ3" s="492">
        <f>ORCAMENTO!JR3</f>
        <v>0</v>
      </c>
      <c r="JR3" s="492"/>
      <c r="JS3" s="492"/>
      <c r="JT3" s="492"/>
      <c r="JU3" s="199" t="str">
        <f>BDI!$A$5</f>
        <v>ENDEREÇO:</v>
      </c>
      <c r="JV3" s="492">
        <f>ORCAMENTO!JW3</f>
        <v>0</v>
      </c>
      <c r="JW3" s="492"/>
      <c r="JX3" s="492"/>
      <c r="JY3" s="492"/>
      <c r="JZ3" s="199" t="str">
        <f>BDI!$A$5</f>
        <v>ENDEREÇO:</v>
      </c>
      <c r="KA3" s="492">
        <f>ORCAMENTO!KB3</f>
        <v>0</v>
      </c>
      <c r="KB3" s="492"/>
      <c r="KC3" s="492"/>
      <c r="KD3" s="492"/>
      <c r="KE3" s="199" t="str">
        <f>BDI!$A$5</f>
        <v>ENDEREÇO:</v>
      </c>
      <c r="KF3" s="492">
        <f>ORCAMENTO!KG3</f>
        <v>0</v>
      </c>
      <c r="KG3" s="492"/>
      <c r="KH3" s="492"/>
      <c r="KI3" s="492"/>
      <c r="KJ3" s="199" t="str">
        <f>BDI!$A$5</f>
        <v>ENDEREÇO:</v>
      </c>
      <c r="KK3" s="492">
        <f>ORCAMENTO!KL3</f>
        <v>0</v>
      </c>
      <c r="KL3" s="492"/>
      <c r="KM3" s="492"/>
      <c r="KN3" s="492"/>
      <c r="KO3" s="199" t="str">
        <f>BDI!$A$5</f>
        <v>ENDEREÇO:</v>
      </c>
      <c r="KP3" s="492">
        <f>ORCAMENTO!KQ3</f>
        <v>0</v>
      </c>
      <c r="KQ3" s="492"/>
      <c r="KR3" s="492"/>
      <c r="KS3" s="492"/>
      <c r="KT3" s="199" t="str">
        <f>BDI!$A$5</f>
        <v>ENDEREÇO:</v>
      </c>
      <c r="KU3" s="492">
        <f>ORCAMENTO!KV3</f>
        <v>0</v>
      </c>
      <c r="KV3" s="492"/>
      <c r="KW3" s="492"/>
      <c r="KX3" s="492"/>
      <c r="KY3" s="199" t="str">
        <f>BDI!$A$5</f>
        <v>ENDEREÇO:</v>
      </c>
      <c r="KZ3" s="492">
        <f>ORCAMENTO!LA3</f>
        <v>0</v>
      </c>
      <c r="LA3" s="492"/>
      <c r="LB3" s="492"/>
      <c r="LC3" s="492"/>
      <c r="LD3" s="199" t="str">
        <f>BDI!$A$5</f>
        <v>ENDEREÇO:</v>
      </c>
      <c r="LE3" s="492">
        <f>ORCAMENTO!LF3</f>
        <v>0</v>
      </c>
      <c r="LF3" s="492"/>
      <c r="LG3" s="492"/>
      <c r="LH3" s="492"/>
      <c r="LI3" s="199" t="str">
        <f>BDI!$A$5</f>
        <v>ENDEREÇO:</v>
      </c>
      <c r="LJ3" s="492">
        <f>ORCAMENTO!LK3</f>
        <v>0</v>
      </c>
      <c r="LK3" s="492"/>
      <c r="LL3" s="492"/>
      <c r="LM3" s="492"/>
      <c r="LN3" s="199" t="str">
        <f>BDI!$A$5</f>
        <v>ENDEREÇO:</v>
      </c>
      <c r="LO3" s="492">
        <f>ORCAMENTO!LP3</f>
        <v>0</v>
      </c>
      <c r="LP3" s="492"/>
      <c r="LQ3" s="492"/>
      <c r="LR3" s="492"/>
      <c r="LS3" s="199" t="str">
        <f>BDI!$A$5</f>
        <v>ENDEREÇO:</v>
      </c>
      <c r="LT3" s="492">
        <f>ORCAMENTO!LU3</f>
        <v>0</v>
      </c>
      <c r="LU3" s="492"/>
      <c r="LV3" s="492"/>
      <c r="LW3" s="492"/>
      <c r="LX3" s="199" t="str">
        <f>BDI!$A$5</f>
        <v>ENDEREÇO:</v>
      </c>
      <c r="LY3" s="492">
        <f>ORCAMENTO!LZ3</f>
        <v>0</v>
      </c>
      <c r="LZ3" s="492"/>
      <c r="MA3" s="492"/>
      <c r="MB3" s="492"/>
      <c r="MC3" s="199" t="str">
        <f>BDI!$A$5</f>
        <v>ENDEREÇO:</v>
      </c>
      <c r="MD3" s="492">
        <f>ORCAMENTO!ME3</f>
        <v>0</v>
      </c>
      <c r="ME3" s="492"/>
      <c r="MF3" s="492"/>
      <c r="MG3" s="492"/>
      <c r="MH3" s="199" t="str">
        <f>BDI!$A$5</f>
        <v>ENDEREÇO:</v>
      </c>
      <c r="MI3" s="492">
        <f>ORCAMENTO!MJ3</f>
        <v>0</v>
      </c>
      <c r="MJ3" s="492"/>
      <c r="MK3" s="492"/>
      <c r="ML3" s="492"/>
      <c r="MM3" s="199" t="str">
        <f>BDI!$A$5</f>
        <v>ENDEREÇO:</v>
      </c>
      <c r="MN3" s="492">
        <f>ORCAMENTO!MO3</f>
        <v>0</v>
      </c>
      <c r="MO3" s="492"/>
      <c r="MP3" s="492"/>
      <c r="MQ3" s="492"/>
      <c r="MR3" s="199" t="str">
        <f>BDI!$A$5</f>
        <v>ENDEREÇO:</v>
      </c>
      <c r="MS3" s="492">
        <f>ORCAMENTO!MT3</f>
        <v>0</v>
      </c>
      <c r="MT3" s="492"/>
      <c r="MU3" s="492"/>
      <c r="MV3" s="492"/>
      <c r="MW3" s="199" t="str">
        <f>BDI!$A$5</f>
        <v>ENDEREÇO:</v>
      </c>
      <c r="MX3" s="492">
        <f>ORCAMENTO!MY3</f>
        <v>0</v>
      </c>
      <c r="MY3" s="492"/>
      <c r="MZ3" s="492"/>
      <c r="NA3" s="492"/>
      <c r="NB3" s="199" t="str">
        <f>BDI!$A$5</f>
        <v>ENDEREÇO:</v>
      </c>
      <c r="NC3" s="492">
        <f>ORCAMENTO!ND3</f>
        <v>0</v>
      </c>
      <c r="ND3" s="492"/>
      <c r="NE3" s="492"/>
      <c r="NF3" s="492"/>
      <c r="NG3" s="199" t="str">
        <f>BDI!$A$5</f>
        <v>ENDEREÇO:</v>
      </c>
      <c r="NH3" s="492">
        <f>ORCAMENTO!NI3</f>
        <v>0</v>
      </c>
      <c r="NI3" s="492"/>
      <c r="NJ3" s="492"/>
      <c r="NK3" s="492"/>
      <c r="NL3" s="199" t="str">
        <f>BDI!$A$5</f>
        <v>ENDEREÇO:</v>
      </c>
      <c r="NM3" s="492">
        <f>ORCAMENTO!NN3</f>
        <v>0</v>
      </c>
      <c r="NN3" s="492"/>
      <c r="NO3" s="492"/>
      <c r="NP3" s="492"/>
      <c r="NQ3" s="199" t="str">
        <f>BDI!$A$5</f>
        <v>ENDEREÇO:</v>
      </c>
      <c r="NR3" s="492">
        <f>ORCAMENTO!NS3</f>
        <v>0</v>
      </c>
      <c r="NS3" s="492"/>
      <c r="NT3" s="492"/>
      <c r="NU3" s="492"/>
      <c r="NV3" s="199" t="str">
        <f>BDI!$A$5</f>
        <v>ENDEREÇO:</v>
      </c>
      <c r="NW3" s="492">
        <f>ORCAMENTO!NX3</f>
        <v>0</v>
      </c>
      <c r="NX3" s="492"/>
      <c r="NY3" s="492"/>
      <c r="NZ3" s="492"/>
      <c r="OA3" s="199" t="str">
        <f>BDI!$A$5</f>
        <v>ENDEREÇO:</v>
      </c>
      <c r="OB3" s="492">
        <f>ORCAMENTO!OC3</f>
        <v>0</v>
      </c>
      <c r="OC3" s="492"/>
      <c r="OD3" s="492"/>
      <c r="OE3" s="492"/>
      <c r="OF3" s="199" t="str">
        <f>BDI!$A$5</f>
        <v>ENDEREÇO:</v>
      </c>
      <c r="OG3" s="492">
        <f>ORCAMENTO!OH3</f>
        <v>0</v>
      </c>
      <c r="OH3" s="492"/>
      <c r="OI3" s="492"/>
      <c r="OJ3" s="492"/>
      <c r="OK3" s="199" t="str">
        <f>BDI!$A$5</f>
        <v>ENDEREÇO:</v>
      </c>
      <c r="OL3" s="492">
        <f>ORCAMENTO!OM3</f>
        <v>0</v>
      </c>
      <c r="OM3" s="492"/>
      <c r="ON3" s="492"/>
      <c r="OO3" s="492"/>
      <c r="OP3" s="199" t="str">
        <f>BDI!$A$5</f>
        <v>ENDEREÇO:</v>
      </c>
      <c r="OQ3" s="492">
        <f>ORCAMENTO!OR3</f>
        <v>0</v>
      </c>
      <c r="OR3" s="492"/>
      <c r="OS3" s="492"/>
      <c r="OT3" s="492"/>
      <c r="OU3" s="199" t="str">
        <f>BDI!$A$5</f>
        <v>ENDEREÇO:</v>
      </c>
      <c r="OV3" s="492">
        <f>ORCAMENTO!OW3</f>
        <v>0</v>
      </c>
      <c r="OW3" s="492"/>
      <c r="OX3" s="492"/>
      <c r="OY3" s="492"/>
      <c r="OZ3" s="199" t="str">
        <f>BDI!$A$5</f>
        <v>ENDEREÇO:</v>
      </c>
      <c r="PA3" s="492">
        <f>ORCAMENTO!PB3</f>
        <v>0</v>
      </c>
      <c r="PB3" s="492"/>
      <c r="PC3" s="492"/>
      <c r="PD3" s="492"/>
      <c r="PE3" s="199" t="str">
        <f>BDI!$A$5</f>
        <v>ENDEREÇO:</v>
      </c>
      <c r="PF3" s="492">
        <f>ORCAMENTO!PG3</f>
        <v>0</v>
      </c>
      <c r="PG3" s="492"/>
      <c r="PH3" s="492"/>
      <c r="PI3" s="492"/>
      <c r="PJ3" s="199" t="str">
        <f>BDI!$A$5</f>
        <v>ENDEREÇO:</v>
      </c>
      <c r="PK3" s="492">
        <f>ORCAMENTO!PL3</f>
        <v>0</v>
      </c>
      <c r="PL3" s="492"/>
      <c r="PM3" s="492"/>
      <c r="PN3" s="492"/>
      <c r="PO3" s="199" t="str">
        <f>BDI!$A$5</f>
        <v>ENDEREÇO:</v>
      </c>
      <c r="PP3" s="492">
        <f>ORCAMENTO!PQ3</f>
        <v>0</v>
      </c>
      <c r="PQ3" s="492"/>
      <c r="PR3" s="492"/>
      <c r="PS3" s="492"/>
      <c r="PT3" s="199" t="str">
        <f>BDI!$A$5</f>
        <v>ENDEREÇO:</v>
      </c>
      <c r="PU3" s="492">
        <f>ORCAMENTO!PV3</f>
        <v>0</v>
      </c>
      <c r="PV3" s="492"/>
      <c r="PW3" s="492"/>
      <c r="PX3" s="492"/>
      <c r="PY3" s="199" t="str">
        <f>BDI!$A$5</f>
        <v>ENDEREÇO:</v>
      </c>
      <c r="PZ3" s="492">
        <f>ORCAMENTO!QA3</f>
        <v>0</v>
      </c>
      <c r="QA3" s="492"/>
      <c r="QB3" s="492"/>
      <c r="QC3" s="492"/>
      <c r="QD3" s="199" t="str">
        <f>BDI!$A$5</f>
        <v>ENDEREÇO:</v>
      </c>
      <c r="QE3" s="492">
        <f>ORCAMENTO!QF3</f>
        <v>0</v>
      </c>
      <c r="QF3" s="492"/>
      <c r="QG3" s="492"/>
      <c r="QH3" s="492"/>
      <c r="QI3" s="199" t="str">
        <f>BDI!$A$5</f>
        <v>ENDEREÇO:</v>
      </c>
      <c r="QJ3" s="492">
        <f>ORCAMENTO!QK3</f>
        <v>0</v>
      </c>
      <c r="QK3" s="492"/>
      <c r="QL3" s="492"/>
      <c r="QM3" s="492"/>
      <c r="QN3" s="199" t="str">
        <f>BDI!$A$5</f>
        <v>ENDEREÇO:</v>
      </c>
      <c r="QO3" s="492">
        <f>ORCAMENTO!QP3</f>
        <v>0</v>
      </c>
      <c r="QP3" s="492"/>
      <c r="QQ3" s="492"/>
      <c r="QR3" s="492"/>
      <c r="QS3" s="199" t="str">
        <f>BDI!$A$5</f>
        <v>ENDEREÇO:</v>
      </c>
      <c r="QT3" s="492">
        <f>ORCAMENTO!QU3</f>
        <v>0</v>
      </c>
      <c r="QU3" s="492"/>
      <c r="QV3" s="492"/>
      <c r="QW3" s="492"/>
      <c r="QX3" s="199" t="str">
        <f>BDI!$A$5</f>
        <v>ENDEREÇO:</v>
      </c>
      <c r="QY3" s="492">
        <f>ORCAMENTO!QZ3</f>
        <v>0</v>
      </c>
      <c r="QZ3" s="492"/>
      <c r="RA3" s="492"/>
      <c r="RB3" s="492"/>
      <c r="RC3" s="199" t="str">
        <f>BDI!$A$5</f>
        <v>ENDEREÇO:</v>
      </c>
      <c r="RD3" s="492">
        <f>ORCAMENTO!RE3</f>
        <v>0</v>
      </c>
      <c r="RE3" s="492"/>
      <c r="RF3" s="492"/>
      <c r="RG3" s="492"/>
      <c r="RH3" s="199" t="str">
        <f>BDI!$A$5</f>
        <v>ENDEREÇO:</v>
      </c>
      <c r="RI3" s="492">
        <f>ORCAMENTO!RJ3</f>
        <v>0</v>
      </c>
      <c r="RJ3" s="492"/>
      <c r="RK3" s="492"/>
      <c r="RL3" s="492"/>
      <c r="RM3" s="199" t="str">
        <f>BDI!$A$5</f>
        <v>ENDEREÇO:</v>
      </c>
      <c r="RN3" s="492">
        <f>ORCAMENTO!RO3</f>
        <v>0</v>
      </c>
      <c r="RO3" s="492"/>
      <c r="RP3" s="492"/>
      <c r="RQ3" s="492"/>
      <c r="RR3" s="199" t="str">
        <f>BDI!$A$5</f>
        <v>ENDEREÇO:</v>
      </c>
      <c r="RS3" s="492">
        <f>ORCAMENTO!RT3</f>
        <v>0</v>
      </c>
      <c r="RT3" s="492"/>
      <c r="RU3" s="492"/>
      <c r="RV3" s="492"/>
      <c r="RW3" s="199" t="str">
        <f>BDI!$A$5</f>
        <v>ENDEREÇO:</v>
      </c>
      <c r="RX3" s="492">
        <f>ORCAMENTO!RY3</f>
        <v>0</v>
      </c>
      <c r="RY3" s="492"/>
      <c r="RZ3" s="492"/>
      <c r="SA3" s="492"/>
      <c r="SB3" s="199" t="str">
        <f>BDI!$A$5</f>
        <v>ENDEREÇO:</v>
      </c>
      <c r="SC3" s="492">
        <f>ORCAMENTO!SD3</f>
        <v>0</v>
      </c>
      <c r="SD3" s="492"/>
      <c r="SE3" s="492"/>
      <c r="SF3" s="492"/>
      <c r="SG3" s="199" t="str">
        <f>BDI!$A$5</f>
        <v>ENDEREÇO:</v>
      </c>
      <c r="SH3" s="492">
        <f>ORCAMENTO!SI3</f>
        <v>0</v>
      </c>
      <c r="SI3" s="492"/>
      <c r="SJ3" s="492"/>
      <c r="SK3" s="492"/>
      <c r="SL3" s="199" t="str">
        <f>BDI!$A$5</f>
        <v>ENDEREÇO:</v>
      </c>
      <c r="SM3" s="492">
        <f>ORCAMENTO!SN3</f>
        <v>0</v>
      </c>
      <c r="SN3" s="492"/>
      <c r="SO3" s="492"/>
      <c r="SP3" s="492"/>
      <c r="SQ3" s="199" t="str">
        <f>BDI!$A$5</f>
        <v>ENDEREÇO:</v>
      </c>
      <c r="SR3" s="492">
        <f>ORCAMENTO!SS3</f>
        <v>0</v>
      </c>
      <c r="SS3" s="492"/>
      <c r="ST3" s="492"/>
      <c r="SU3" s="492"/>
      <c r="SV3" s="199" t="str">
        <f>BDI!$A$5</f>
        <v>ENDEREÇO:</v>
      </c>
      <c r="SW3" s="492">
        <f>ORCAMENTO!SX3</f>
        <v>0</v>
      </c>
      <c r="SX3" s="492"/>
      <c r="SY3" s="492"/>
      <c r="SZ3" s="492"/>
      <c r="TA3" s="199" t="str">
        <f>BDI!$A$5</f>
        <v>ENDEREÇO:</v>
      </c>
      <c r="TB3" s="492">
        <f>ORCAMENTO!TC3</f>
        <v>0</v>
      </c>
      <c r="TC3" s="492"/>
      <c r="TD3" s="492"/>
      <c r="TE3" s="492"/>
      <c r="TF3" s="199" t="str">
        <f>BDI!$A$5</f>
        <v>ENDEREÇO:</v>
      </c>
      <c r="TG3" s="492">
        <f>ORCAMENTO!TH3</f>
        <v>0</v>
      </c>
      <c r="TH3" s="492"/>
      <c r="TI3" s="492"/>
      <c r="TJ3" s="492"/>
      <c r="TK3" s="199" t="str">
        <f>BDI!$A$5</f>
        <v>ENDEREÇO:</v>
      </c>
      <c r="TL3" s="492">
        <f>ORCAMENTO!TM3</f>
        <v>0</v>
      </c>
      <c r="TM3" s="492"/>
      <c r="TN3" s="492"/>
      <c r="TO3" s="492"/>
      <c r="TP3" s="199" t="str">
        <f>BDI!$A$5</f>
        <v>ENDEREÇO:</v>
      </c>
      <c r="TQ3" s="492">
        <f>ORCAMENTO!TR3</f>
        <v>0</v>
      </c>
      <c r="TR3" s="492"/>
      <c r="TS3" s="492"/>
      <c r="TT3" s="492"/>
      <c r="TU3" s="199" t="str">
        <f>BDI!$A$5</f>
        <v>ENDEREÇO:</v>
      </c>
      <c r="TV3" s="492">
        <f>ORCAMENTO!TW3</f>
        <v>0</v>
      </c>
      <c r="TW3" s="492"/>
      <c r="TX3" s="492"/>
      <c r="TY3" s="492"/>
      <c r="TZ3" s="199" t="str">
        <f>BDI!$A$5</f>
        <v>ENDEREÇO:</v>
      </c>
      <c r="UA3" s="492">
        <f>ORCAMENTO!UB3</f>
        <v>0</v>
      </c>
      <c r="UB3" s="492"/>
      <c r="UC3" s="492"/>
      <c r="UD3" s="492"/>
      <c r="UE3" s="199" t="str">
        <f>BDI!$A$5</f>
        <v>ENDEREÇO:</v>
      </c>
      <c r="UF3" s="492">
        <f>ORCAMENTO!UG3</f>
        <v>0</v>
      </c>
      <c r="UG3" s="492"/>
      <c r="UH3" s="492"/>
      <c r="UI3" s="492"/>
      <c r="UJ3" s="199" t="str">
        <f>BDI!$A$5</f>
        <v>ENDEREÇO:</v>
      </c>
      <c r="UK3" s="492">
        <f>ORCAMENTO!UL3</f>
        <v>0</v>
      </c>
      <c r="UL3" s="492"/>
      <c r="UM3" s="492"/>
      <c r="UN3" s="492"/>
      <c r="UO3" s="199" t="str">
        <f>BDI!$A$5</f>
        <v>ENDEREÇO:</v>
      </c>
      <c r="UP3" s="492">
        <f>ORCAMENTO!UQ3</f>
        <v>0</v>
      </c>
      <c r="UQ3" s="492"/>
      <c r="UR3" s="492"/>
      <c r="US3" s="492"/>
      <c r="UT3" s="199" t="str">
        <f>BDI!$A$5</f>
        <v>ENDEREÇO:</v>
      </c>
      <c r="UU3" s="492">
        <f>ORCAMENTO!UV3</f>
        <v>0</v>
      </c>
      <c r="UV3" s="492"/>
      <c r="UW3" s="492"/>
      <c r="UX3" s="492"/>
      <c r="UY3" s="199" t="str">
        <f>BDI!$A$5</f>
        <v>ENDEREÇO:</v>
      </c>
      <c r="UZ3" s="492">
        <f>ORCAMENTO!VA3</f>
        <v>0</v>
      </c>
      <c r="VA3" s="492"/>
      <c r="VB3" s="492"/>
      <c r="VC3" s="492"/>
      <c r="VD3" s="199" t="str">
        <f>BDI!$A$5</f>
        <v>ENDEREÇO:</v>
      </c>
      <c r="VE3" s="492">
        <f>ORCAMENTO!VF3</f>
        <v>0</v>
      </c>
      <c r="VF3" s="492"/>
      <c r="VG3" s="492"/>
      <c r="VH3" s="492"/>
      <c r="VI3" s="199" t="str">
        <f>BDI!$A$5</f>
        <v>ENDEREÇO:</v>
      </c>
      <c r="VJ3" s="492">
        <f>ORCAMENTO!VK3</f>
        <v>0</v>
      </c>
      <c r="VK3" s="492"/>
      <c r="VL3" s="492"/>
      <c r="VM3" s="492"/>
      <c r="VN3" s="199" t="str">
        <f>BDI!$A$5</f>
        <v>ENDEREÇO:</v>
      </c>
      <c r="VO3" s="492">
        <f>ORCAMENTO!VP3</f>
        <v>0</v>
      </c>
      <c r="VP3" s="492"/>
      <c r="VQ3" s="492"/>
      <c r="VR3" s="492"/>
      <c r="VS3" s="199" t="str">
        <f>BDI!$A$5</f>
        <v>ENDEREÇO:</v>
      </c>
      <c r="VT3" s="492">
        <f>ORCAMENTO!VU3</f>
        <v>0</v>
      </c>
      <c r="VU3" s="492"/>
      <c r="VV3" s="492"/>
      <c r="VW3" s="492"/>
      <c r="VX3" s="199" t="str">
        <f>BDI!$A$5</f>
        <v>ENDEREÇO:</v>
      </c>
      <c r="VY3" s="492">
        <f>ORCAMENTO!VZ3</f>
        <v>0</v>
      </c>
      <c r="VZ3" s="492"/>
      <c r="WA3" s="492"/>
      <c r="WB3" s="492"/>
      <c r="WC3" s="199" t="str">
        <f>BDI!$A$5</f>
        <v>ENDEREÇO:</v>
      </c>
      <c r="WD3" s="492">
        <f>ORCAMENTO!WE3</f>
        <v>0</v>
      </c>
      <c r="WE3" s="492"/>
      <c r="WF3" s="492"/>
      <c r="WG3" s="492"/>
      <c r="WH3" s="199" t="str">
        <f>BDI!$A$5</f>
        <v>ENDEREÇO:</v>
      </c>
      <c r="WI3" s="492">
        <f>ORCAMENTO!WJ3</f>
        <v>0</v>
      </c>
      <c r="WJ3" s="492"/>
      <c r="WK3" s="492"/>
      <c r="WL3" s="492"/>
      <c r="WM3" s="199" t="str">
        <f>BDI!$A$5</f>
        <v>ENDEREÇO:</v>
      </c>
      <c r="WN3" s="492">
        <f>ORCAMENTO!WO3</f>
        <v>0</v>
      </c>
      <c r="WO3" s="492"/>
      <c r="WP3" s="492"/>
      <c r="WQ3" s="492"/>
      <c r="WR3" s="199" t="str">
        <f>BDI!$A$5</f>
        <v>ENDEREÇO:</v>
      </c>
      <c r="WS3" s="492">
        <f>ORCAMENTO!WT3</f>
        <v>0</v>
      </c>
      <c r="WT3" s="492"/>
      <c r="WU3" s="492"/>
      <c r="WV3" s="492"/>
      <c r="WW3" s="199" t="str">
        <f>BDI!$A$5</f>
        <v>ENDEREÇO:</v>
      </c>
      <c r="WX3" s="492">
        <f>ORCAMENTO!WY3</f>
        <v>0</v>
      </c>
      <c r="WY3" s="492"/>
      <c r="WZ3" s="492"/>
      <c r="XA3" s="492"/>
      <c r="XB3" s="199" t="str">
        <f>BDI!$A$5</f>
        <v>ENDEREÇO:</v>
      </c>
      <c r="XC3" s="492">
        <f>ORCAMENTO!XD3</f>
        <v>0</v>
      </c>
      <c r="XD3" s="492"/>
      <c r="XE3" s="492"/>
      <c r="XF3" s="492"/>
      <c r="XG3" s="199" t="str">
        <f>BDI!$A$5</f>
        <v>ENDEREÇO:</v>
      </c>
      <c r="XH3" s="492">
        <f>ORCAMENTO!XI3</f>
        <v>0</v>
      </c>
      <c r="XI3" s="492"/>
      <c r="XJ3" s="492"/>
      <c r="XK3" s="492"/>
      <c r="XL3" s="199" t="str">
        <f>BDI!$A$5</f>
        <v>ENDEREÇO:</v>
      </c>
      <c r="XM3" s="492">
        <f>ORCAMENTO!XN3</f>
        <v>0</v>
      </c>
      <c r="XN3" s="492"/>
      <c r="XO3" s="492"/>
      <c r="XP3" s="492"/>
      <c r="XQ3" s="199" t="str">
        <f>BDI!$A$5</f>
        <v>ENDEREÇO:</v>
      </c>
      <c r="XR3" s="492">
        <f>ORCAMENTO!XS3</f>
        <v>0</v>
      </c>
      <c r="XS3" s="492"/>
      <c r="XT3" s="492"/>
      <c r="XU3" s="492"/>
      <c r="XV3" s="199" t="str">
        <f>BDI!$A$5</f>
        <v>ENDEREÇO:</v>
      </c>
      <c r="XW3" s="492">
        <f>ORCAMENTO!XX3</f>
        <v>0</v>
      </c>
      <c r="XX3" s="492"/>
      <c r="XY3" s="492"/>
      <c r="XZ3" s="492"/>
      <c r="YA3" s="199" t="str">
        <f>BDI!$A$5</f>
        <v>ENDEREÇO:</v>
      </c>
      <c r="YB3" s="492">
        <f>ORCAMENTO!YC3</f>
        <v>0</v>
      </c>
      <c r="YC3" s="492"/>
      <c r="YD3" s="492"/>
      <c r="YE3" s="492"/>
      <c r="YF3" s="199" t="str">
        <f>BDI!$A$5</f>
        <v>ENDEREÇO:</v>
      </c>
      <c r="YG3" s="492">
        <f>ORCAMENTO!YH3</f>
        <v>0</v>
      </c>
      <c r="YH3" s="492"/>
      <c r="YI3" s="492"/>
      <c r="YJ3" s="492"/>
      <c r="YK3" s="199" t="str">
        <f>BDI!$A$5</f>
        <v>ENDEREÇO:</v>
      </c>
      <c r="YL3" s="492">
        <f>ORCAMENTO!YM3</f>
        <v>0</v>
      </c>
      <c r="YM3" s="492"/>
      <c r="YN3" s="492"/>
      <c r="YO3" s="492"/>
      <c r="YP3" s="199" t="str">
        <f>BDI!$A$5</f>
        <v>ENDEREÇO:</v>
      </c>
      <c r="YQ3" s="492">
        <f>ORCAMENTO!YR3</f>
        <v>0</v>
      </c>
      <c r="YR3" s="492"/>
      <c r="YS3" s="492"/>
      <c r="YT3" s="492"/>
      <c r="YU3" s="199" t="str">
        <f>BDI!$A$5</f>
        <v>ENDEREÇO:</v>
      </c>
      <c r="YV3" s="492">
        <f>ORCAMENTO!YW3</f>
        <v>0</v>
      </c>
      <c r="YW3" s="492"/>
      <c r="YX3" s="492"/>
      <c r="YY3" s="492"/>
      <c r="YZ3" s="199" t="str">
        <f>BDI!$A$5</f>
        <v>ENDEREÇO:</v>
      </c>
      <c r="ZA3" s="492">
        <f>ORCAMENTO!ZB3</f>
        <v>0</v>
      </c>
      <c r="ZB3" s="492"/>
      <c r="ZC3" s="492"/>
      <c r="ZD3" s="492"/>
      <c r="ZE3" s="199" t="str">
        <f>BDI!$A$5</f>
        <v>ENDEREÇO:</v>
      </c>
      <c r="ZF3" s="492">
        <f>ORCAMENTO!ZG3</f>
        <v>0</v>
      </c>
      <c r="ZG3" s="492"/>
      <c r="ZH3" s="492"/>
      <c r="ZI3" s="492"/>
      <c r="ZJ3" s="199" t="str">
        <f>BDI!$A$5</f>
        <v>ENDEREÇO:</v>
      </c>
      <c r="ZK3" s="492">
        <f>ORCAMENTO!ZL3</f>
        <v>0</v>
      </c>
      <c r="ZL3" s="492"/>
      <c r="ZM3" s="492"/>
      <c r="ZN3" s="492"/>
      <c r="ZO3" s="199" t="str">
        <f>BDI!$A$5</f>
        <v>ENDEREÇO:</v>
      </c>
      <c r="ZP3" s="492">
        <f>ORCAMENTO!ZQ3</f>
        <v>0</v>
      </c>
      <c r="ZQ3" s="492"/>
      <c r="ZR3" s="492"/>
      <c r="ZS3" s="492"/>
      <c r="ZT3" s="199" t="str">
        <f>BDI!$A$5</f>
        <v>ENDEREÇO:</v>
      </c>
      <c r="ZU3" s="492">
        <f>ORCAMENTO!ZV3</f>
        <v>0</v>
      </c>
      <c r="ZV3" s="492"/>
      <c r="ZW3" s="492"/>
      <c r="ZX3" s="492"/>
      <c r="ZY3" s="199" t="str">
        <f>BDI!$A$5</f>
        <v>ENDEREÇO:</v>
      </c>
      <c r="ZZ3" s="492">
        <f>ORCAMENTO!AAA3</f>
        <v>0</v>
      </c>
      <c r="AAA3" s="492"/>
      <c r="AAB3" s="492"/>
      <c r="AAC3" s="492"/>
      <c r="AAD3" s="199" t="str">
        <f>BDI!$A$5</f>
        <v>ENDEREÇO:</v>
      </c>
      <c r="AAE3" s="492">
        <f>ORCAMENTO!AAF3</f>
        <v>0</v>
      </c>
      <c r="AAF3" s="492"/>
      <c r="AAG3" s="492"/>
      <c r="AAH3" s="492"/>
      <c r="AAI3" s="199" t="str">
        <f>BDI!$A$5</f>
        <v>ENDEREÇO:</v>
      </c>
      <c r="AAJ3" s="492">
        <f>ORCAMENTO!AAK3</f>
        <v>0</v>
      </c>
      <c r="AAK3" s="492"/>
      <c r="AAL3" s="492"/>
      <c r="AAM3" s="492"/>
      <c r="AAN3" s="199" t="str">
        <f>BDI!$A$5</f>
        <v>ENDEREÇO:</v>
      </c>
      <c r="AAO3" s="492">
        <f>ORCAMENTO!AAP3</f>
        <v>0</v>
      </c>
      <c r="AAP3" s="492"/>
      <c r="AAQ3" s="492"/>
      <c r="AAR3" s="492"/>
      <c r="AAS3" s="199" t="str">
        <f>BDI!$A$5</f>
        <v>ENDEREÇO:</v>
      </c>
      <c r="AAT3" s="492">
        <f>ORCAMENTO!AAU3</f>
        <v>0</v>
      </c>
      <c r="AAU3" s="492"/>
      <c r="AAV3" s="492"/>
      <c r="AAW3" s="492"/>
      <c r="AAX3" s="199" t="str">
        <f>BDI!$A$5</f>
        <v>ENDEREÇO:</v>
      </c>
      <c r="AAY3" s="492">
        <f>ORCAMENTO!AAZ3</f>
        <v>0</v>
      </c>
      <c r="AAZ3" s="492"/>
      <c r="ABA3" s="492"/>
      <c r="ABB3" s="492"/>
      <c r="ABC3" s="199" t="str">
        <f>BDI!$A$5</f>
        <v>ENDEREÇO:</v>
      </c>
      <c r="ABD3" s="492">
        <f>ORCAMENTO!ABE3</f>
        <v>0</v>
      </c>
      <c r="ABE3" s="492"/>
      <c r="ABF3" s="492"/>
      <c r="ABG3" s="492"/>
      <c r="ABH3" s="199" t="str">
        <f>BDI!$A$5</f>
        <v>ENDEREÇO:</v>
      </c>
      <c r="ABI3" s="492">
        <f>ORCAMENTO!ABJ3</f>
        <v>0</v>
      </c>
      <c r="ABJ3" s="492"/>
      <c r="ABK3" s="492"/>
      <c r="ABL3" s="492"/>
      <c r="ABM3" s="199" t="str">
        <f>BDI!$A$5</f>
        <v>ENDEREÇO:</v>
      </c>
      <c r="ABN3" s="492">
        <f>ORCAMENTO!ABO3</f>
        <v>0</v>
      </c>
      <c r="ABO3" s="492"/>
      <c r="ABP3" s="492"/>
      <c r="ABQ3" s="492"/>
      <c r="ABR3" s="199" t="str">
        <f>BDI!$A$5</f>
        <v>ENDEREÇO:</v>
      </c>
      <c r="ABS3" s="492">
        <f>ORCAMENTO!ABT3</f>
        <v>0</v>
      </c>
      <c r="ABT3" s="492"/>
      <c r="ABU3" s="492"/>
      <c r="ABV3" s="492"/>
      <c r="ABW3" s="199" t="str">
        <f>BDI!$A$5</f>
        <v>ENDEREÇO:</v>
      </c>
      <c r="ABX3" s="492">
        <f>ORCAMENTO!ABY3</f>
        <v>0</v>
      </c>
      <c r="ABY3" s="492"/>
      <c r="ABZ3" s="492"/>
      <c r="ACA3" s="492"/>
      <c r="ACB3" s="199" t="str">
        <f>BDI!$A$5</f>
        <v>ENDEREÇO:</v>
      </c>
      <c r="ACC3" s="492">
        <f>ORCAMENTO!ACD3</f>
        <v>0</v>
      </c>
      <c r="ACD3" s="492"/>
      <c r="ACE3" s="492"/>
      <c r="ACF3" s="492"/>
      <c r="ACG3" s="199" t="str">
        <f>BDI!$A$5</f>
        <v>ENDEREÇO:</v>
      </c>
      <c r="ACH3" s="492">
        <f>ORCAMENTO!ACI3</f>
        <v>0</v>
      </c>
      <c r="ACI3" s="492"/>
      <c r="ACJ3" s="492"/>
      <c r="ACK3" s="492"/>
      <c r="ACL3" s="199" t="str">
        <f>BDI!$A$5</f>
        <v>ENDEREÇO:</v>
      </c>
      <c r="ACM3" s="492">
        <f>ORCAMENTO!ACN3</f>
        <v>0</v>
      </c>
      <c r="ACN3" s="492"/>
      <c r="ACO3" s="492"/>
      <c r="ACP3" s="492"/>
      <c r="ACQ3" s="199" t="str">
        <f>BDI!$A$5</f>
        <v>ENDEREÇO:</v>
      </c>
      <c r="ACR3" s="492">
        <f>ORCAMENTO!ACS3</f>
        <v>0</v>
      </c>
      <c r="ACS3" s="492"/>
      <c r="ACT3" s="492"/>
      <c r="ACU3" s="492"/>
      <c r="ACV3" s="199" t="str">
        <f>BDI!$A$5</f>
        <v>ENDEREÇO:</v>
      </c>
      <c r="ACW3" s="492">
        <f>ORCAMENTO!ACX3</f>
        <v>0</v>
      </c>
      <c r="ACX3" s="492"/>
      <c r="ACY3" s="492"/>
      <c r="ACZ3" s="492"/>
      <c r="ADA3" s="199" t="str">
        <f>BDI!$A$5</f>
        <v>ENDEREÇO:</v>
      </c>
      <c r="ADB3" s="492">
        <f>ORCAMENTO!ADC3</f>
        <v>0</v>
      </c>
      <c r="ADC3" s="492"/>
      <c r="ADD3" s="492"/>
      <c r="ADE3" s="492"/>
      <c r="ADF3" s="199" t="str">
        <f>BDI!$A$5</f>
        <v>ENDEREÇO:</v>
      </c>
      <c r="ADG3" s="492">
        <f>ORCAMENTO!ADH3</f>
        <v>0</v>
      </c>
      <c r="ADH3" s="492"/>
      <c r="ADI3" s="492"/>
      <c r="ADJ3" s="492"/>
      <c r="ADK3" s="199" t="str">
        <f>BDI!$A$5</f>
        <v>ENDEREÇO:</v>
      </c>
      <c r="ADL3" s="492">
        <f>ORCAMENTO!ADM3</f>
        <v>0</v>
      </c>
      <c r="ADM3" s="492"/>
      <c r="ADN3" s="492"/>
      <c r="ADO3" s="492"/>
      <c r="ADP3" s="199" t="str">
        <f>BDI!$A$5</f>
        <v>ENDEREÇO:</v>
      </c>
      <c r="ADQ3" s="492">
        <f>ORCAMENTO!ADR3</f>
        <v>0</v>
      </c>
      <c r="ADR3" s="492"/>
      <c r="ADS3" s="492"/>
      <c r="ADT3" s="492"/>
      <c r="ADU3" s="199" t="str">
        <f>BDI!$A$5</f>
        <v>ENDEREÇO:</v>
      </c>
      <c r="ADV3" s="492">
        <f>ORCAMENTO!ADW3</f>
        <v>0</v>
      </c>
      <c r="ADW3" s="492"/>
      <c r="ADX3" s="492"/>
      <c r="ADY3" s="492"/>
      <c r="ADZ3" s="199" t="str">
        <f>BDI!$A$5</f>
        <v>ENDEREÇO:</v>
      </c>
      <c r="AEA3" s="492">
        <f>ORCAMENTO!AEB3</f>
        <v>0</v>
      </c>
      <c r="AEB3" s="492"/>
      <c r="AEC3" s="492"/>
      <c r="AED3" s="492"/>
      <c r="AEE3" s="199" t="str">
        <f>BDI!$A$5</f>
        <v>ENDEREÇO:</v>
      </c>
      <c r="AEF3" s="492">
        <f>ORCAMENTO!AEG3</f>
        <v>0</v>
      </c>
      <c r="AEG3" s="492"/>
      <c r="AEH3" s="492"/>
      <c r="AEI3" s="492"/>
      <c r="AEJ3" s="199" t="str">
        <f>BDI!$A$5</f>
        <v>ENDEREÇO:</v>
      </c>
      <c r="AEK3" s="492">
        <f>ORCAMENTO!AEL3</f>
        <v>0</v>
      </c>
      <c r="AEL3" s="492"/>
      <c r="AEM3" s="492"/>
      <c r="AEN3" s="492"/>
      <c r="AEO3" s="199" t="str">
        <f>BDI!$A$5</f>
        <v>ENDEREÇO:</v>
      </c>
      <c r="AEP3" s="492">
        <f>ORCAMENTO!AEQ3</f>
        <v>0</v>
      </c>
      <c r="AEQ3" s="492"/>
      <c r="AER3" s="492"/>
      <c r="AES3" s="492"/>
      <c r="AET3" s="199" t="str">
        <f>BDI!$A$5</f>
        <v>ENDEREÇO:</v>
      </c>
      <c r="AEU3" s="492">
        <f>ORCAMENTO!AEV3</f>
        <v>0</v>
      </c>
      <c r="AEV3" s="492"/>
      <c r="AEW3" s="492"/>
      <c r="AEX3" s="492"/>
      <c r="AEY3" s="199" t="str">
        <f>BDI!$A$5</f>
        <v>ENDEREÇO:</v>
      </c>
      <c r="AEZ3" s="492">
        <f>ORCAMENTO!AFA3</f>
        <v>0</v>
      </c>
      <c r="AFA3" s="492"/>
      <c r="AFB3" s="492"/>
      <c r="AFC3" s="492"/>
      <c r="AFD3" s="199" t="str">
        <f>BDI!$A$5</f>
        <v>ENDEREÇO:</v>
      </c>
      <c r="AFE3" s="492">
        <f>ORCAMENTO!AFF3</f>
        <v>0</v>
      </c>
      <c r="AFF3" s="492"/>
      <c r="AFG3" s="492"/>
      <c r="AFH3" s="492"/>
      <c r="AFI3" s="199" t="str">
        <f>BDI!$A$5</f>
        <v>ENDEREÇO:</v>
      </c>
      <c r="AFJ3" s="492">
        <f>ORCAMENTO!AFK3</f>
        <v>0</v>
      </c>
      <c r="AFK3" s="492"/>
      <c r="AFL3" s="492"/>
      <c r="AFM3" s="492"/>
      <c r="AFN3" s="199" t="str">
        <f>BDI!$A$5</f>
        <v>ENDEREÇO:</v>
      </c>
      <c r="AFO3" s="492">
        <f>ORCAMENTO!AFP3</f>
        <v>0</v>
      </c>
      <c r="AFP3" s="492"/>
      <c r="AFQ3" s="492"/>
      <c r="AFR3" s="492"/>
      <c r="AFS3" s="199" t="str">
        <f>BDI!$A$5</f>
        <v>ENDEREÇO:</v>
      </c>
      <c r="AFT3" s="492">
        <f>ORCAMENTO!AFU3</f>
        <v>0</v>
      </c>
      <c r="AFU3" s="492"/>
      <c r="AFV3" s="492"/>
      <c r="AFW3" s="492"/>
      <c r="AFX3" s="199" t="str">
        <f>BDI!$A$5</f>
        <v>ENDEREÇO:</v>
      </c>
      <c r="AFY3" s="492">
        <f>ORCAMENTO!AFZ3</f>
        <v>0</v>
      </c>
      <c r="AFZ3" s="492"/>
      <c r="AGA3" s="492"/>
      <c r="AGB3" s="492"/>
      <c r="AGC3" s="199" t="str">
        <f>BDI!$A$5</f>
        <v>ENDEREÇO:</v>
      </c>
      <c r="AGD3" s="492">
        <f>ORCAMENTO!AGE3</f>
        <v>0</v>
      </c>
      <c r="AGE3" s="492"/>
      <c r="AGF3" s="492"/>
      <c r="AGG3" s="492"/>
      <c r="AGH3" s="199" t="str">
        <f>BDI!$A$5</f>
        <v>ENDEREÇO:</v>
      </c>
      <c r="AGI3" s="492">
        <f>ORCAMENTO!AGJ3</f>
        <v>0</v>
      </c>
      <c r="AGJ3" s="492"/>
      <c r="AGK3" s="492"/>
      <c r="AGL3" s="492"/>
      <c r="AGM3" s="199" t="str">
        <f>BDI!$A$5</f>
        <v>ENDEREÇO:</v>
      </c>
      <c r="AGN3" s="492">
        <f>ORCAMENTO!AGO3</f>
        <v>0</v>
      </c>
      <c r="AGO3" s="492"/>
      <c r="AGP3" s="492"/>
      <c r="AGQ3" s="492"/>
      <c r="AGR3" s="199" t="str">
        <f>BDI!$A$5</f>
        <v>ENDEREÇO:</v>
      </c>
      <c r="AGS3" s="492">
        <f>ORCAMENTO!AGT3</f>
        <v>0</v>
      </c>
      <c r="AGT3" s="492"/>
      <c r="AGU3" s="492"/>
      <c r="AGV3" s="492"/>
      <c r="AGW3" s="199" t="str">
        <f>BDI!$A$5</f>
        <v>ENDEREÇO:</v>
      </c>
      <c r="AGX3" s="492">
        <f>ORCAMENTO!AGY3</f>
        <v>0</v>
      </c>
      <c r="AGY3" s="492"/>
      <c r="AGZ3" s="492"/>
      <c r="AHA3" s="492"/>
      <c r="AHB3" s="199" t="str">
        <f>BDI!$A$5</f>
        <v>ENDEREÇO:</v>
      </c>
      <c r="AHC3" s="492">
        <f>ORCAMENTO!AHD3</f>
        <v>0</v>
      </c>
      <c r="AHD3" s="492"/>
      <c r="AHE3" s="492"/>
      <c r="AHF3" s="492"/>
      <c r="AHG3" s="199" t="str">
        <f>BDI!$A$5</f>
        <v>ENDEREÇO:</v>
      </c>
      <c r="AHH3" s="492">
        <f>ORCAMENTO!AHI3</f>
        <v>0</v>
      </c>
      <c r="AHI3" s="492"/>
      <c r="AHJ3" s="492"/>
      <c r="AHK3" s="492"/>
      <c r="AHL3" s="199" t="str">
        <f>BDI!$A$5</f>
        <v>ENDEREÇO:</v>
      </c>
      <c r="AHM3" s="492">
        <f>ORCAMENTO!AHN3</f>
        <v>0</v>
      </c>
      <c r="AHN3" s="492"/>
      <c r="AHO3" s="492"/>
      <c r="AHP3" s="492"/>
      <c r="AHQ3" s="199" t="str">
        <f>BDI!$A$5</f>
        <v>ENDEREÇO:</v>
      </c>
      <c r="AHR3" s="492">
        <f>ORCAMENTO!AHS3</f>
        <v>0</v>
      </c>
      <c r="AHS3" s="492"/>
      <c r="AHT3" s="492"/>
      <c r="AHU3" s="492"/>
      <c r="AHV3" s="199" t="str">
        <f>BDI!$A$5</f>
        <v>ENDEREÇO:</v>
      </c>
      <c r="AHW3" s="492">
        <f>ORCAMENTO!AHX3</f>
        <v>0</v>
      </c>
      <c r="AHX3" s="492"/>
      <c r="AHY3" s="492"/>
      <c r="AHZ3" s="492"/>
      <c r="AIA3" s="199" t="str">
        <f>BDI!$A$5</f>
        <v>ENDEREÇO:</v>
      </c>
      <c r="AIB3" s="492">
        <f>ORCAMENTO!AIC3</f>
        <v>0</v>
      </c>
      <c r="AIC3" s="492"/>
      <c r="AID3" s="492"/>
      <c r="AIE3" s="492"/>
      <c r="AIF3" s="199" t="str">
        <f>BDI!$A$5</f>
        <v>ENDEREÇO:</v>
      </c>
      <c r="AIG3" s="492">
        <f>ORCAMENTO!AIH3</f>
        <v>0</v>
      </c>
      <c r="AIH3" s="492"/>
      <c r="AII3" s="492"/>
      <c r="AIJ3" s="492"/>
      <c r="AIK3" s="199" t="str">
        <f>BDI!$A$5</f>
        <v>ENDEREÇO:</v>
      </c>
      <c r="AIL3" s="492">
        <f>ORCAMENTO!AIM3</f>
        <v>0</v>
      </c>
      <c r="AIM3" s="492"/>
      <c r="AIN3" s="492"/>
      <c r="AIO3" s="492"/>
      <c r="AIP3" s="199" t="str">
        <f>BDI!$A$5</f>
        <v>ENDEREÇO:</v>
      </c>
      <c r="AIQ3" s="492">
        <f>ORCAMENTO!AIR3</f>
        <v>0</v>
      </c>
      <c r="AIR3" s="492"/>
      <c r="AIS3" s="492"/>
      <c r="AIT3" s="492"/>
      <c r="AIU3" s="199" t="str">
        <f>BDI!$A$5</f>
        <v>ENDEREÇO:</v>
      </c>
      <c r="AIV3" s="492">
        <f>ORCAMENTO!AIW3</f>
        <v>0</v>
      </c>
      <c r="AIW3" s="492"/>
      <c r="AIX3" s="492"/>
      <c r="AIY3" s="492"/>
      <c r="AIZ3" s="199" t="str">
        <f>BDI!$A$5</f>
        <v>ENDEREÇO:</v>
      </c>
      <c r="AJA3" s="492">
        <f>ORCAMENTO!AJB3</f>
        <v>0</v>
      </c>
      <c r="AJB3" s="492"/>
      <c r="AJC3" s="492"/>
      <c r="AJD3" s="492"/>
      <c r="AJE3" s="199" t="str">
        <f>BDI!$A$5</f>
        <v>ENDEREÇO:</v>
      </c>
      <c r="AJF3" s="492">
        <f>ORCAMENTO!AJG3</f>
        <v>0</v>
      </c>
      <c r="AJG3" s="492"/>
      <c r="AJH3" s="492"/>
      <c r="AJI3" s="492"/>
      <c r="AJJ3" s="199" t="str">
        <f>BDI!$A$5</f>
        <v>ENDEREÇO:</v>
      </c>
      <c r="AJK3" s="492">
        <f>ORCAMENTO!AJL3</f>
        <v>0</v>
      </c>
      <c r="AJL3" s="492"/>
      <c r="AJM3" s="492"/>
      <c r="AJN3" s="492"/>
      <c r="AJO3" s="199" t="str">
        <f>BDI!$A$5</f>
        <v>ENDEREÇO:</v>
      </c>
      <c r="AJP3" s="492">
        <f>ORCAMENTO!AJQ3</f>
        <v>0</v>
      </c>
      <c r="AJQ3" s="492"/>
      <c r="AJR3" s="492"/>
      <c r="AJS3" s="492"/>
      <c r="AJT3" s="199" t="str">
        <f>BDI!$A$5</f>
        <v>ENDEREÇO:</v>
      </c>
      <c r="AJU3" s="492">
        <f>ORCAMENTO!AJV3</f>
        <v>0</v>
      </c>
      <c r="AJV3" s="492"/>
      <c r="AJW3" s="492"/>
      <c r="AJX3" s="492"/>
      <c r="AJY3" s="199" t="str">
        <f>BDI!$A$5</f>
        <v>ENDEREÇO:</v>
      </c>
      <c r="AJZ3" s="492">
        <f>ORCAMENTO!AKA3</f>
        <v>0</v>
      </c>
      <c r="AKA3" s="492"/>
      <c r="AKB3" s="492"/>
      <c r="AKC3" s="492"/>
      <c r="AKD3" s="199" t="str">
        <f>BDI!$A$5</f>
        <v>ENDEREÇO:</v>
      </c>
      <c r="AKE3" s="492">
        <f>ORCAMENTO!AKF3</f>
        <v>0</v>
      </c>
      <c r="AKF3" s="492"/>
      <c r="AKG3" s="492"/>
      <c r="AKH3" s="492"/>
      <c r="AKI3" s="199" t="str">
        <f>BDI!$A$5</f>
        <v>ENDEREÇO:</v>
      </c>
      <c r="AKJ3" s="492">
        <f>ORCAMENTO!AKK3</f>
        <v>0</v>
      </c>
      <c r="AKK3" s="492"/>
      <c r="AKL3" s="492"/>
      <c r="AKM3" s="492"/>
      <c r="AKN3" s="199" t="str">
        <f>BDI!$A$5</f>
        <v>ENDEREÇO:</v>
      </c>
      <c r="AKO3" s="492">
        <f>ORCAMENTO!AKP3</f>
        <v>0</v>
      </c>
      <c r="AKP3" s="492"/>
      <c r="AKQ3" s="492"/>
      <c r="AKR3" s="492"/>
      <c r="AKS3" s="199" t="str">
        <f>BDI!$A$5</f>
        <v>ENDEREÇO:</v>
      </c>
      <c r="AKT3" s="492">
        <f>ORCAMENTO!AKU3</f>
        <v>0</v>
      </c>
      <c r="AKU3" s="492"/>
      <c r="AKV3" s="492"/>
      <c r="AKW3" s="492"/>
      <c r="AKX3" s="199" t="str">
        <f>BDI!$A$5</f>
        <v>ENDEREÇO:</v>
      </c>
      <c r="AKY3" s="492">
        <f>ORCAMENTO!AKZ3</f>
        <v>0</v>
      </c>
      <c r="AKZ3" s="492"/>
      <c r="ALA3" s="492"/>
      <c r="ALB3" s="492"/>
      <c r="ALC3" s="199" t="str">
        <f>BDI!$A$5</f>
        <v>ENDEREÇO:</v>
      </c>
      <c r="ALD3" s="492">
        <f>ORCAMENTO!ALE3</f>
        <v>0</v>
      </c>
      <c r="ALE3" s="492"/>
      <c r="ALF3" s="492"/>
      <c r="ALG3" s="492"/>
      <c r="ALH3" s="199" t="str">
        <f>BDI!$A$5</f>
        <v>ENDEREÇO:</v>
      </c>
      <c r="ALI3" s="492">
        <f>ORCAMENTO!ALJ3</f>
        <v>0</v>
      </c>
      <c r="ALJ3" s="492"/>
      <c r="ALK3" s="492"/>
      <c r="ALL3" s="492"/>
      <c r="ALM3" s="199" t="str">
        <f>BDI!$A$5</f>
        <v>ENDEREÇO:</v>
      </c>
      <c r="ALN3" s="492">
        <f>ORCAMENTO!ALO3</f>
        <v>0</v>
      </c>
      <c r="ALO3" s="492"/>
      <c r="ALP3" s="492"/>
      <c r="ALQ3" s="492"/>
      <c r="ALR3" s="199" t="str">
        <f>BDI!$A$5</f>
        <v>ENDEREÇO:</v>
      </c>
      <c r="ALS3" s="492">
        <f>ORCAMENTO!ALT3</f>
        <v>0</v>
      </c>
      <c r="ALT3" s="492"/>
      <c r="ALU3" s="492"/>
      <c r="ALV3" s="492"/>
      <c r="ALW3" s="199" t="str">
        <f>BDI!$A$5</f>
        <v>ENDEREÇO:</v>
      </c>
      <c r="ALX3" s="492">
        <f>ORCAMENTO!ALY3</f>
        <v>0</v>
      </c>
      <c r="ALY3" s="492"/>
      <c r="ALZ3" s="492"/>
      <c r="AMA3" s="492"/>
      <c r="AMB3" s="199" t="str">
        <f>BDI!$A$5</f>
        <v>ENDEREÇO:</v>
      </c>
      <c r="AMC3" s="492">
        <f>ORCAMENTO!AMD3</f>
        <v>0</v>
      </c>
      <c r="AMD3" s="492"/>
      <c r="AME3" s="492"/>
      <c r="AMF3" s="492"/>
      <c r="AMG3" s="199" t="str">
        <f>BDI!$A$5</f>
        <v>ENDEREÇO:</v>
      </c>
      <c r="AMH3" s="492">
        <f>ORCAMENTO!AMI3</f>
        <v>0</v>
      </c>
      <c r="AMI3" s="492"/>
      <c r="AMJ3" s="492"/>
      <c r="AMK3" s="492"/>
      <c r="AML3" s="199" t="str">
        <f>BDI!$A$5</f>
        <v>ENDEREÇO:</v>
      </c>
      <c r="AMM3" s="492">
        <f>ORCAMENTO!AMN3</f>
        <v>0</v>
      </c>
      <c r="AMN3" s="492"/>
      <c r="AMO3" s="492"/>
      <c r="AMP3" s="492"/>
      <c r="AMQ3" s="199" t="str">
        <f>BDI!$A$5</f>
        <v>ENDEREÇO:</v>
      </c>
      <c r="AMR3" s="492">
        <f>ORCAMENTO!AMS3</f>
        <v>0</v>
      </c>
      <c r="AMS3" s="492"/>
      <c r="AMT3" s="492"/>
      <c r="AMU3" s="492"/>
      <c r="AMV3" s="199" t="str">
        <f>BDI!$A$5</f>
        <v>ENDEREÇO:</v>
      </c>
      <c r="AMW3" s="492">
        <f>ORCAMENTO!AMX3</f>
        <v>0</v>
      </c>
      <c r="AMX3" s="492"/>
      <c r="AMY3" s="492"/>
      <c r="AMZ3" s="492"/>
      <c r="ANA3" s="199" t="str">
        <f>BDI!$A$5</f>
        <v>ENDEREÇO:</v>
      </c>
      <c r="ANB3" s="492">
        <f>ORCAMENTO!ANC3</f>
        <v>0</v>
      </c>
      <c r="ANC3" s="492"/>
      <c r="AND3" s="492"/>
      <c r="ANE3" s="492"/>
      <c r="ANF3" s="199" t="str">
        <f>BDI!$A$5</f>
        <v>ENDEREÇO:</v>
      </c>
      <c r="ANG3" s="492">
        <f>ORCAMENTO!ANH3</f>
        <v>0</v>
      </c>
      <c r="ANH3" s="492"/>
      <c r="ANI3" s="492"/>
      <c r="ANJ3" s="492"/>
      <c r="ANK3" s="199" t="str">
        <f>BDI!$A$5</f>
        <v>ENDEREÇO:</v>
      </c>
      <c r="ANL3" s="492">
        <f>ORCAMENTO!ANM3</f>
        <v>0</v>
      </c>
      <c r="ANM3" s="492"/>
      <c r="ANN3" s="492"/>
      <c r="ANO3" s="492"/>
      <c r="ANP3" s="199" t="str">
        <f>BDI!$A$5</f>
        <v>ENDEREÇO:</v>
      </c>
      <c r="ANQ3" s="492">
        <f>ORCAMENTO!ANR3</f>
        <v>0</v>
      </c>
      <c r="ANR3" s="492"/>
      <c r="ANS3" s="492"/>
      <c r="ANT3" s="492"/>
      <c r="ANU3" s="199" t="str">
        <f>BDI!$A$5</f>
        <v>ENDEREÇO:</v>
      </c>
      <c r="ANV3" s="492">
        <f>ORCAMENTO!ANW3</f>
        <v>0</v>
      </c>
      <c r="ANW3" s="492"/>
      <c r="ANX3" s="492"/>
      <c r="ANY3" s="492"/>
      <c r="ANZ3" s="199" t="str">
        <f>BDI!$A$5</f>
        <v>ENDEREÇO:</v>
      </c>
      <c r="AOA3" s="492">
        <f>ORCAMENTO!AOB3</f>
        <v>0</v>
      </c>
      <c r="AOB3" s="492"/>
      <c r="AOC3" s="492"/>
      <c r="AOD3" s="492"/>
      <c r="AOE3" s="199" t="str">
        <f>BDI!$A$5</f>
        <v>ENDEREÇO:</v>
      </c>
      <c r="AOF3" s="492">
        <f>ORCAMENTO!AOG3</f>
        <v>0</v>
      </c>
      <c r="AOG3" s="492"/>
      <c r="AOH3" s="492"/>
      <c r="AOI3" s="492"/>
      <c r="AOJ3" s="199" t="str">
        <f>BDI!$A$5</f>
        <v>ENDEREÇO:</v>
      </c>
      <c r="AOK3" s="492">
        <f>ORCAMENTO!AOL3</f>
        <v>0</v>
      </c>
      <c r="AOL3" s="492"/>
      <c r="AOM3" s="492"/>
      <c r="AON3" s="492"/>
      <c r="AOO3" s="199" t="str">
        <f>BDI!$A$5</f>
        <v>ENDEREÇO:</v>
      </c>
      <c r="AOP3" s="492">
        <f>ORCAMENTO!AOQ3</f>
        <v>0</v>
      </c>
      <c r="AOQ3" s="492"/>
      <c r="AOR3" s="492"/>
      <c r="AOS3" s="492"/>
      <c r="AOT3" s="199" t="str">
        <f>BDI!$A$5</f>
        <v>ENDEREÇO:</v>
      </c>
      <c r="AOU3" s="492">
        <f>ORCAMENTO!AOV3</f>
        <v>0</v>
      </c>
      <c r="AOV3" s="492"/>
      <c r="AOW3" s="492"/>
      <c r="AOX3" s="492"/>
      <c r="AOY3" s="199" t="str">
        <f>BDI!$A$5</f>
        <v>ENDEREÇO:</v>
      </c>
      <c r="AOZ3" s="492">
        <f>ORCAMENTO!APA3</f>
        <v>0</v>
      </c>
      <c r="APA3" s="492"/>
      <c r="APB3" s="492"/>
      <c r="APC3" s="492"/>
      <c r="APD3" s="199" t="str">
        <f>BDI!$A$5</f>
        <v>ENDEREÇO:</v>
      </c>
      <c r="APE3" s="492">
        <f>ORCAMENTO!APF3</f>
        <v>0</v>
      </c>
      <c r="APF3" s="492"/>
      <c r="APG3" s="492"/>
      <c r="APH3" s="492"/>
      <c r="API3" s="199" t="str">
        <f>BDI!$A$5</f>
        <v>ENDEREÇO:</v>
      </c>
      <c r="APJ3" s="492">
        <f>ORCAMENTO!APK3</f>
        <v>0</v>
      </c>
      <c r="APK3" s="492"/>
      <c r="APL3" s="492"/>
      <c r="APM3" s="492"/>
      <c r="APN3" s="199" t="str">
        <f>BDI!$A$5</f>
        <v>ENDEREÇO:</v>
      </c>
      <c r="APO3" s="492">
        <f>ORCAMENTO!APP3</f>
        <v>0</v>
      </c>
      <c r="APP3" s="492"/>
      <c r="APQ3" s="492"/>
      <c r="APR3" s="492"/>
      <c r="APS3" s="199" t="str">
        <f>BDI!$A$5</f>
        <v>ENDEREÇO:</v>
      </c>
      <c r="APT3" s="492">
        <f>ORCAMENTO!APU3</f>
        <v>0</v>
      </c>
      <c r="APU3" s="492"/>
      <c r="APV3" s="492"/>
      <c r="APW3" s="492"/>
      <c r="APX3" s="199" t="str">
        <f>BDI!$A$5</f>
        <v>ENDEREÇO:</v>
      </c>
      <c r="APY3" s="492">
        <f>ORCAMENTO!APZ3</f>
        <v>0</v>
      </c>
      <c r="APZ3" s="492"/>
      <c r="AQA3" s="492"/>
      <c r="AQB3" s="492"/>
      <c r="AQC3" s="199" t="str">
        <f>BDI!$A$5</f>
        <v>ENDEREÇO:</v>
      </c>
      <c r="AQD3" s="492">
        <f>ORCAMENTO!AQE3</f>
        <v>0</v>
      </c>
      <c r="AQE3" s="492"/>
      <c r="AQF3" s="492"/>
      <c r="AQG3" s="492"/>
      <c r="AQH3" s="199" t="str">
        <f>BDI!$A$5</f>
        <v>ENDEREÇO:</v>
      </c>
      <c r="AQI3" s="492">
        <f>ORCAMENTO!AQJ3</f>
        <v>0</v>
      </c>
      <c r="AQJ3" s="492"/>
      <c r="AQK3" s="492"/>
      <c r="AQL3" s="492"/>
      <c r="AQM3" s="199" t="str">
        <f>BDI!$A$5</f>
        <v>ENDEREÇO:</v>
      </c>
      <c r="AQN3" s="492">
        <f>ORCAMENTO!AQO3</f>
        <v>0</v>
      </c>
      <c r="AQO3" s="492"/>
      <c r="AQP3" s="492"/>
      <c r="AQQ3" s="492"/>
      <c r="AQR3" s="199" t="str">
        <f>BDI!$A$5</f>
        <v>ENDEREÇO:</v>
      </c>
      <c r="AQS3" s="492">
        <f>ORCAMENTO!AQT3</f>
        <v>0</v>
      </c>
      <c r="AQT3" s="492"/>
      <c r="AQU3" s="492"/>
      <c r="AQV3" s="492"/>
      <c r="AQW3" s="199" t="str">
        <f>BDI!$A$5</f>
        <v>ENDEREÇO:</v>
      </c>
      <c r="AQX3" s="492">
        <f>ORCAMENTO!AQY3</f>
        <v>0</v>
      </c>
      <c r="AQY3" s="492"/>
      <c r="AQZ3" s="492"/>
      <c r="ARA3" s="492"/>
      <c r="ARB3" s="199" t="str">
        <f>BDI!$A$5</f>
        <v>ENDEREÇO:</v>
      </c>
      <c r="ARC3" s="492">
        <f>ORCAMENTO!ARD3</f>
        <v>0</v>
      </c>
      <c r="ARD3" s="492"/>
      <c r="ARE3" s="492"/>
      <c r="ARF3" s="492"/>
      <c r="ARG3" s="199" t="str">
        <f>BDI!$A$5</f>
        <v>ENDEREÇO:</v>
      </c>
      <c r="ARH3" s="492">
        <f>ORCAMENTO!ARI3</f>
        <v>0</v>
      </c>
      <c r="ARI3" s="492"/>
      <c r="ARJ3" s="492"/>
      <c r="ARK3" s="492"/>
      <c r="ARL3" s="199" t="str">
        <f>BDI!$A$5</f>
        <v>ENDEREÇO:</v>
      </c>
      <c r="ARM3" s="492">
        <f>ORCAMENTO!ARN3</f>
        <v>0</v>
      </c>
      <c r="ARN3" s="492"/>
      <c r="ARO3" s="492"/>
      <c r="ARP3" s="492"/>
      <c r="ARQ3" s="199" t="str">
        <f>BDI!$A$5</f>
        <v>ENDEREÇO:</v>
      </c>
      <c r="ARR3" s="492">
        <f>ORCAMENTO!ARS3</f>
        <v>0</v>
      </c>
      <c r="ARS3" s="492"/>
      <c r="ART3" s="492"/>
      <c r="ARU3" s="492"/>
      <c r="ARV3" s="199" t="str">
        <f>BDI!$A$5</f>
        <v>ENDEREÇO:</v>
      </c>
      <c r="ARW3" s="492">
        <f>ORCAMENTO!ARX3</f>
        <v>0</v>
      </c>
      <c r="ARX3" s="492"/>
      <c r="ARY3" s="492"/>
      <c r="ARZ3" s="492"/>
      <c r="ASA3" s="199" t="str">
        <f>BDI!$A$5</f>
        <v>ENDEREÇO:</v>
      </c>
      <c r="ASB3" s="492">
        <f>ORCAMENTO!ASC3</f>
        <v>0</v>
      </c>
      <c r="ASC3" s="492"/>
      <c r="ASD3" s="492"/>
      <c r="ASE3" s="492"/>
      <c r="ASF3" s="199" t="str">
        <f>BDI!$A$5</f>
        <v>ENDEREÇO:</v>
      </c>
      <c r="ASG3" s="492">
        <f>ORCAMENTO!ASH3</f>
        <v>0</v>
      </c>
      <c r="ASH3" s="492"/>
      <c r="ASI3" s="492"/>
      <c r="ASJ3" s="492"/>
      <c r="ASK3" s="199" t="str">
        <f>BDI!$A$5</f>
        <v>ENDEREÇO:</v>
      </c>
      <c r="ASL3" s="492">
        <f>ORCAMENTO!ASM3</f>
        <v>0</v>
      </c>
      <c r="ASM3" s="492"/>
      <c r="ASN3" s="492"/>
      <c r="ASO3" s="492"/>
      <c r="ASP3" s="199" t="str">
        <f>BDI!$A$5</f>
        <v>ENDEREÇO:</v>
      </c>
      <c r="ASQ3" s="492">
        <f>ORCAMENTO!ASR3</f>
        <v>0</v>
      </c>
      <c r="ASR3" s="492"/>
      <c r="ASS3" s="492"/>
      <c r="AST3" s="492"/>
      <c r="ASU3" s="199" t="str">
        <f>BDI!$A$5</f>
        <v>ENDEREÇO:</v>
      </c>
      <c r="ASV3" s="492">
        <f>ORCAMENTO!ASW3</f>
        <v>0</v>
      </c>
      <c r="ASW3" s="492"/>
      <c r="ASX3" s="492"/>
      <c r="ASY3" s="492"/>
      <c r="ASZ3" s="199" t="str">
        <f>BDI!$A$5</f>
        <v>ENDEREÇO:</v>
      </c>
      <c r="ATA3" s="492">
        <f>ORCAMENTO!ATB3</f>
        <v>0</v>
      </c>
      <c r="ATB3" s="492"/>
      <c r="ATC3" s="492"/>
      <c r="ATD3" s="492"/>
      <c r="ATE3" s="199" t="str">
        <f>BDI!$A$5</f>
        <v>ENDEREÇO:</v>
      </c>
      <c r="ATF3" s="492">
        <f>ORCAMENTO!ATG3</f>
        <v>0</v>
      </c>
      <c r="ATG3" s="492"/>
      <c r="ATH3" s="492"/>
      <c r="ATI3" s="492"/>
      <c r="ATJ3" s="199" t="str">
        <f>BDI!$A$5</f>
        <v>ENDEREÇO:</v>
      </c>
      <c r="ATK3" s="492">
        <f>ORCAMENTO!ATL3</f>
        <v>0</v>
      </c>
      <c r="ATL3" s="492"/>
      <c r="ATM3" s="492"/>
      <c r="ATN3" s="492"/>
      <c r="ATO3" s="199" t="str">
        <f>BDI!$A$5</f>
        <v>ENDEREÇO:</v>
      </c>
      <c r="ATP3" s="492">
        <f>ORCAMENTO!ATQ3</f>
        <v>0</v>
      </c>
      <c r="ATQ3" s="492"/>
      <c r="ATR3" s="492"/>
      <c r="ATS3" s="492"/>
      <c r="ATT3" s="199" t="str">
        <f>BDI!$A$5</f>
        <v>ENDEREÇO:</v>
      </c>
      <c r="ATU3" s="492">
        <f>ORCAMENTO!ATV3</f>
        <v>0</v>
      </c>
      <c r="ATV3" s="492"/>
      <c r="ATW3" s="492"/>
      <c r="ATX3" s="492"/>
      <c r="ATY3" s="199" t="str">
        <f>BDI!$A$5</f>
        <v>ENDEREÇO:</v>
      </c>
      <c r="ATZ3" s="492">
        <f>ORCAMENTO!AUA3</f>
        <v>0</v>
      </c>
      <c r="AUA3" s="492"/>
      <c r="AUB3" s="492"/>
      <c r="AUC3" s="492"/>
      <c r="AUD3" s="199" t="str">
        <f>BDI!$A$5</f>
        <v>ENDEREÇO:</v>
      </c>
      <c r="AUE3" s="492">
        <f>ORCAMENTO!AUF3</f>
        <v>0</v>
      </c>
      <c r="AUF3" s="492"/>
      <c r="AUG3" s="492"/>
      <c r="AUH3" s="492"/>
      <c r="AUI3" s="199" t="str">
        <f>BDI!$A$5</f>
        <v>ENDEREÇO:</v>
      </c>
      <c r="AUJ3" s="492">
        <f>ORCAMENTO!AUK3</f>
        <v>0</v>
      </c>
      <c r="AUK3" s="492"/>
      <c r="AUL3" s="492"/>
      <c r="AUM3" s="492"/>
      <c r="AUN3" s="199" t="str">
        <f>BDI!$A$5</f>
        <v>ENDEREÇO:</v>
      </c>
      <c r="AUO3" s="492">
        <f>ORCAMENTO!AUP3</f>
        <v>0</v>
      </c>
      <c r="AUP3" s="492"/>
      <c r="AUQ3" s="492"/>
      <c r="AUR3" s="492"/>
      <c r="AUS3" s="199" t="str">
        <f>BDI!$A$5</f>
        <v>ENDEREÇO:</v>
      </c>
      <c r="AUT3" s="492">
        <f>ORCAMENTO!AUU3</f>
        <v>0</v>
      </c>
      <c r="AUU3" s="492"/>
      <c r="AUV3" s="492"/>
      <c r="AUW3" s="492"/>
      <c r="AUX3" s="199" t="str">
        <f>BDI!$A$5</f>
        <v>ENDEREÇO:</v>
      </c>
      <c r="AUY3" s="492">
        <f>ORCAMENTO!AUZ3</f>
        <v>0</v>
      </c>
      <c r="AUZ3" s="492"/>
      <c r="AVA3" s="492"/>
      <c r="AVB3" s="492"/>
      <c r="AVC3" s="199" t="str">
        <f>BDI!$A$5</f>
        <v>ENDEREÇO:</v>
      </c>
      <c r="AVD3" s="492">
        <f>ORCAMENTO!AVE3</f>
        <v>0</v>
      </c>
      <c r="AVE3" s="492"/>
      <c r="AVF3" s="492"/>
      <c r="AVG3" s="492"/>
      <c r="AVH3" s="199" t="str">
        <f>BDI!$A$5</f>
        <v>ENDEREÇO:</v>
      </c>
      <c r="AVI3" s="492">
        <f>ORCAMENTO!AVJ3</f>
        <v>0</v>
      </c>
      <c r="AVJ3" s="492"/>
      <c r="AVK3" s="492"/>
      <c r="AVL3" s="492"/>
      <c r="AVM3" s="199" t="str">
        <f>BDI!$A$5</f>
        <v>ENDEREÇO:</v>
      </c>
      <c r="AVN3" s="492">
        <f>ORCAMENTO!AVO3</f>
        <v>0</v>
      </c>
      <c r="AVO3" s="492"/>
      <c r="AVP3" s="492"/>
      <c r="AVQ3" s="492"/>
      <c r="AVR3" s="199" t="str">
        <f>BDI!$A$5</f>
        <v>ENDEREÇO:</v>
      </c>
      <c r="AVS3" s="492">
        <f>ORCAMENTO!AVT3</f>
        <v>0</v>
      </c>
      <c r="AVT3" s="492"/>
      <c r="AVU3" s="492"/>
      <c r="AVV3" s="492"/>
      <c r="AVW3" s="199" t="str">
        <f>BDI!$A$5</f>
        <v>ENDEREÇO:</v>
      </c>
      <c r="AVX3" s="492">
        <f>ORCAMENTO!AVY3</f>
        <v>0</v>
      </c>
      <c r="AVY3" s="492"/>
      <c r="AVZ3" s="492"/>
      <c r="AWA3" s="492"/>
      <c r="AWB3" s="199" t="str">
        <f>BDI!$A$5</f>
        <v>ENDEREÇO:</v>
      </c>
      <c r="AWC3" s="492">
        <f>ORCAMENTO!AWD3</f>
        <v>0</v>
      </c>
      <c r="AWD3" s="492"/>
      <c r="AWE3" s="492"/>
      <c r="AWF3" s="492"/>
      <c r="AWG3" s="199" t="str">
        <f>BDI!$A$5</f>
        <v>ENDEREÇO:</v>
      </c>
      <c r="AWH3" s="492">
        <f>ORCAMENTO!AWI3</f>
        <v>0</v>
      </c>
      <c r="AWI3" s="492"/>
      <c r="AWJ3" s="492"/>
      <c r="AWK3" s="492"/>
      <c r="AWL3" s="199" t="str">
        <f>BDI!$A$5</f>
        <v>ENDEREÇO:</v>
      </c>
      <c r="AWM3" s="492">
        <f>ORCAMENTO!AWN3</f>
        <v>0</v>
      </c>
      <c r="AWN3" s="492"/>
      <c r="AWO3" s="492"/>
      <c r="AWP3" s="492"/>
      <c r="AWQ3" s="199" t="str">
        <f>BDI!$A$5</f>
        <v>ENDEREÇO:</v>
      </c>
      <c r="AWR3" s="492">
        <f>ORCAMENTO!AWS3</f>
        <v>0</v>
      </c>
      <c r="AWS3" s="492"/>
      <c r="AWT3" s="492"/>
      <c r="AWU3" s="492"/>
      <c r="AWV3" s="199" t="str">
        <f>BDI!$A$5</f>
        <v>ENDEREÇO:</v>
      </c>
      <c r="AWW3" s="492">
        <f>ORCAMENTO!AWX3</f>
        <v>0</v>
      </c>
      <c r="AWX3" s="492"/>
      <c r="AWY3" s="492"/>
      <c r="AWZ3" s="492"/>
      <c r="AXA3" s="199" t="str">
        <f>BDI!$A$5</f>
        <v>ENDEREÇO:</v>
      </c>
      <c r="AXB3" s="492">
        <f>ORCAMENTO!AXC3</f>
        <v>0</v>
      </c>
      <c r="AXC3" s="492"/>
      <c r="AXD3" s="492"/>
      <c r="AXE3" s="492"/>
      <c r="AXF3" s="199" t="str">
        <f>BDI!$A$5</f>
        <v>ENDEREÇO:</v>
      </c>
      <c r="AXG3" s="492">
        <f>ORCAMENTO!AXH3</f>
        <v>0</v>
      </c>
      <c r="AXH3" s="492"/>
      <c r="AXI3" s="492"/>
      <c r="AXJ3" s="492"/>
      <c r="AXK3" s="199" t="str">
        <f>BDI!$A$5</f>
        <v>ENDEREÇO:</v>
      </c>
      <c r="AXL3" s="492">
        <f>ORCAMENTO!AXM3</f>
        <v>0</v>
      </c>
      <c r="AXM3" s="492"/>
      <c r="AXN3" s="492"/>
      <c r="AXO3" s="492"/>
      <c r="AXP3" s="199" t="str">
        <f>BDI!$A$5</f>
        <v>ENDEREÇO:</v>
      </c>
      <c r="AXQ3" s="492">
        <f>ORCAMENTO!AXR3</f>
        <v>0</v>
      </c>
      <c r="AXR3" s="492"/>
      <c r="AXS3" s="492"/>
      <c r="AXT3" s="492"/>
      <c r="AXU3" s="199" t="str">
        <f>BDI!$A$5</f>
        <v>ENDEREÇO:</v>
      </c>
      <c r="AXV3" s="492">
        <f>ORCAMENTO!AXW3</f>
        <v>0</v>
      </c>
      <c r="AXW3" s="492"/>
      <c r="AXX3" s="492"/>
      <c r="AXY3" s="492"/>
      <c r="AXZ3" s="199" t="str">
        <f>BDI!$A$5</f>
        <v>ENDEREÇO:</v>
      </c>
      <c r="AYA3" s="492">
        <f>ORCAMENTO!AYB3</f>
        <v>0</v>
      </c>
      <c r="AYB3" s="492"/>
      <c r="AYC3" s="492"/>
      <c r="AYD3" s="492"/>
      <c r="AYE3" s="199" t="str">
        <f>BDI!$A$5</f>
        <v>ENDEREÇO:</v>
      </c>
      <c r="AYF3" s="492">
        <f>ORCAMENTO!AYG3</f>
        <v>0</v>
      </c>
      <c r="AYG3" s="492"/>
      <c r="AYH3" s="492"/>
      <c r="AYI3" s="492"/>
      <c r="AYJ3" s="199" t="str">
        <f>BDI!$A$5</f>
        <v>ENDEREÇO:</v>
      </c>
      <c r="AYK3" s="492">
        <f>ORCAMENTO!AYL3</f>
        <v>0</v>
      </c>
      <c r="AYL3" s="492"/>
      <c r="AYM3" s="492"/>
      <c r="AYN3" s="492"/>
      <c r="AYO3" s="199" t="str">
        <f>BDI!$A$5</f>
        <v>ENDEREÇO:</v>
      </c>
      <c r="AYP3" s="492">
        <f>ORCAMENTO!AYQ3</f>
        <v>0</v>
      </c>
      <c r="AYQ3" s="492"/>
      <c r="AYR3" s="492"/>
      <c r="AYS3" s="492"/>
      <c r="AYT3" s="199" t="str">
        <f>BDI!$A$5</f>
        <v>ENDEREÇO:</v>
      </c>
      <c r="AYU3" s="492">
        <f>ORCAMENTO!AYV3</f>
        <v>0</v>
      </c>
      <c r="AYV3" s="492"/>
      <c r="AYW3" s="492"/>
      <c r="AYX3" s="492"/>
      <c r="AYY3" s="199" t="str">
        <f>BDI!$A$5</f>
        <v>ENDEREÇO:</v>
      </c>
      <c r="AYZ3" s="492">
        <f>ORCAMENTO!AZA3</f>
        <v>0</v>
      </c>
      <c r="AZA3" s="492"/>
      <c r="AZB3" s="492"/>
      <c r="AZC3" s="492"/>
      <c r="AZD3" s="199" t="str">
        <f>BDI!$A$5</f>
        <v>ENDEREÇO:</v>
      </c>
      <c r="AZE3" s="492">
        <f>ORCAMENTO!AZF3</f>
        <v>0</v>
      </c>
      <c r="AZF3" s="492"/>
      <c r="AZG3" s="492"/>
      <c r="AZH3" s="492"/>
      <c r="AZI3" s="199" t="str">
        <f>BDI!$A$5</f>
        <v>ENDEREÇO:</v>
      </c>
      <c r="AZJ3" s="492">
        <f>ORCAMENTO!AZK3</f>
        <v>0</v>
      </c>
      <c r="AZK3" s="492"/>
      <c r="AZL3" s="492"/>
      <c r="AZM3" s="492"/>
      <c r="AZN3" s="199" t="str">
        <f>BDI!$A$5</f>
        <v>ENDEREÇO:</v>
      </c>
      <c r="AZO3" s="492">
        <f>ORCAMENTO!AZP3</f>
        <v>0</v>
      </c>
      <c r="AZP3" s="492"/>
      <c r="AZQ3" s="492"/>
      <c r="AZR3" s="492"/>
      <c r="AZS3" s="199" t="str">
        <f>BDI!$A$5</f>
        <v>ENDEREÇO:</v>
      </c>
      <c r="AZT3" s="492">
        <f>ORCAMENTO!AZU3</f>
        <v>0</v>
      </c>
      <c r="AZU3" s="492"/>
      <c r="AZV3" s="492"/>
      <c r="AZW3" s="492"/>
      <c r="AZX3" s="199" t="str">
        <f>BDI!$A$5</f>
        <v>ENDEREÇO:</v>
      </c>
      <c r="AZY3" s="492">
        <f>ORCAMENTO!AZZ3</f>
        <v>0</v>
      </c>
      <c r="AZZ3" s="492"/>
      <c r="BAA3" s="492"/>
      <c r="BAB3" s="492"/>
      <c r="BAC3" s="199" t="str">
        <f>BDI!$A$5</f>
        <v>ENDEREÇO:</v>
      </c>
      <c r="BAD3" s="492">
        <f>ORCAMENTO!BAE3</f>
        <v>0</v>
      </c>
      <c r="BAE3" s="492"/>
      <c r="BAF3" s="492"/>
      <c r="BAG3" s="492"/>
      <c r="BAH3" s="199" t="str">
        <f>BDI!$A$5</f>
        <v>ENDEREÇO:</v>
      </c>
      <c r="BAI3" s="492">
        <f>ORCAMENTO!BAJ3</f>
        <v>0</v>
      </c>
      <c r="BAJ3" s="492"/>
      <c r="BAK3" s="492"/>
      <c r="BAL3" s="492"/>
      <c r="BAM3" s="199" t="str">
        <f>BDI!$A$5</f>
        <v>ENDEREÇO:</v>
      </c>
      <c r="BAN3" s="492">
        <f>ORCAMENTO!BAO3</f>
        <v>0</v>
      </c>
      <c r="BAO3" s="492"/>
      <c r="BAP3" s="492"/>
      <c r="BAQ3" s="492"/>
      <c r="BAR3" s="199" t="str">
        <f>BDI!$A$5</f>
        <v>ENDEREÇO:</v>
      </c>
      <c r="BAS3" s="492">
        <f>ORCAMENTO!BAT3</f>
        <v>0</v>
      </c>
      <c r="BAT3" s="492"/>
      <c r="BAU3" s="492"/>
      <c r="BAV3" s="492"/>
      <c r="BAW3" s="199" t="str">
        <f>BDI!$A$5</f>
        <v>ENDEREÇO:</v>
      </c>
      <c r="BAX3" s="492">
        <f>ORCAMENTO!BAY3</f>
        <v>0</v>
      </c>
      <c r="BAY3" s="492"/>
      <c r="BAZ3" s="492"/>
      <c r="BBA3" s="492"/>
      <c r="BBB3" s="199" t="str">
        <f>BDI!$A$5</f>
        <v>ENDEREÇO:</v>
      </c>
      <c r="BBC3" s="492">
        <f>ORCAMENTO!BBD3</f>
        <v>0</v>
      </c>
      <c r="BBD3" s="492"/>
      <c r="BBE3" s="492"/>
      <c r="BBF3" s="492"/>
      <c r="BBG3" s="199" t="str">
        <f>BDI!$A$5</f>
        <v>ENDEREÇO:</v>
      </c>
      <c r="BBH3" s="492">
        <f>ORCAMENTO!BBI3</f>
        <v>0</v>
      </c>
      <c r="BBI3" s="492"/>
      <c r="BBJ3" s="492"/>
      <c r="BBK3" s="492"/>
      <c r="BBL3" s="199" t="str">
        <f>BDI!$A$5</f>
        <v>ENDEREÇO:</v>
      </c>
      <c r="BBM3" s="492">
        <f>ORCAMENTO!BBN3</f>
        <v>0</v>
      </c>
      <c r="BBN3" s="492"/>
      <c r="BBO3" s="492"/>
      <c r="BBP3" s="492"/>
      <c r="BBQ3" s="199" t="str">
        <f>BDI!$A$5</f>
        <v>ENDEREÇO:</v>
      </c>
      <c r="BBR3" s="492">
        <f>ORCAMENTO!BBS3</f>
        <v>0</v>
      </c>
      <c r="BBS3" s="492"/>
      <c r="BBT3" s="492"/>
      <c r="BBU3" s="492"/>
      <c r="BBV3" s="199" t="str">
        <f>BDI!$A$5</f>
        <v>ENDEREÇO:</v>
      </c>
      <c r="BBW3" s="492">
        <f>ORCAMENTO!BBX3</f>
        <v>0</v>
      </c>
      <c r="BBX3" s="492"/>
      <c r="BBY3" s="492"/>
      <c r="BBZ3" s="492"/>
      <c r="BCA3" s="199" t="str">
        <f>BDI!$A$5</f>
        <v>ENDEREÇO:</v>
      </c>
      <c r="BCB3" s="492">
        <f>ORCAMENTO!BCC3</f>
        <v>0</v>
      </c>
      <c r="BCC3" s="492"/>
      <c r="BCD3" s="492"/>
      <c r="BCE3" s="492"/>
      <c r="BCF3" s="199" t="str">
        <f>BDI!$A$5</f>
        <v>ENDEREÇO:</v>
      </c>
      <c r="BCG3" s="492">
        <f>ORCAMENTO!BCH3</f>
        <v>0</v>
      </c>
      <c r="BCH3" s="492"/>
      <c r="BCI3" s="492"/>
      <c r="BCJ3" s="492"/>
      <c r="BCK3" s="199" t="str">
        <f>BDI!$A$5</f>
        <v>ENDEREÇO:</v>
      </c>
      <c r="BCL3" s="492">
        <f>ORCAMENTO!BCM3</f>
        <v>0</v>
      </c>
      <c r="BCM3" s="492"/>
      <c r="BCN3" s="492"/>
      <c r="BCO3" s="492"/>
      <c r="BCP3" s="199" t="str">
        <f>BDI!$A$5</f>
        <v>ENDEREÇO:</v>
      </c>
      <c r="BCQ3" s="492">
        <f>ORCAMENTO!BCR3</f>
        <v>0</v>
      </c>
      <c r="BCR3" s="492"/>
      <c r="BCS3" s="492"/>
      <c r="BCT3" s="492"/>
      <c r="BCU3" s="199" t="str">
        <f>BDI!$A$5</f>
        <v>ENDEREÇO:</v>
      </c>
      <c r="BCV3" s="492">
        <f>ORCAMENTO!BCW3</f>
        <v>0</v>
      </c>
      <c r="BCW3" s="492"/>
      <c r="BCX3" s="492"/>
      <c r="BCY3" s="492"/>
      <c r="BCZ3" s="199" t="str">
        <f>BDI!$A$5</f>
        <v>ENDEREÇO:</v>
      </c>
      <c r="BDA3" s="492">
        <f>ORCAMENTO!BDB3</f>
        <v>0</v>
      </c>
      <c r="BDB3" s="492"/>
      <c r="BDC3" s="492"/>
      <c r="BDD3" s="492"/>
      <c r="BDE3" s="199" t="str">
        <f>BDI!$A$5</f>
        <v>ENDEREÇO:</v>
      </c>
      <c r="BDF3" s="492">
        <f>ORCAMENTO!BDG3</f>
        <v>0</v>
      </c>
      <c r="BDG3" s="492"/>
      <c r="BDH3" s="492"/>
      <c r="BDI3" s="492"/>
      <c r="BDJ3" s="199" t="str">
        <f>BDI!$A$5</f>
        <v>ENDEREÇO:</v>
      </c>
      <c r="BDK3" s="492">
        <f>ORCAMENTO!BDL3</f>
        <v>0</v>
      </c>
      <c r="BDL3" s="492"/>
      <c r="BDM3" s="492"/>
      <c r="BDN3" s="492"/>
      <c r="BDO3" s="199" t="str">
        <f>BDI!$A$5</f>
        <v>ENDEREÇO:</v>
      </c>
      <c r="BDP3" s="492">
        <f>ORCAMENTO!BDQ3</f>
        <v>0</v>
      </c>
      <c r="BDQ3" s="492"/>
      <c r="BDR3" s="492"/>
      <c r="BDS3" s="492"/>
      <c r="BDT3" s="199" t="str">
        <f>BDI!$A$5</f>
        <v>ENDEREÇO:</v>
      </c>
      <c r="BDU3" s="492">
        <f>ORCAMENTO!BDV3</f>
        <v>0</v>
      </c>
      <c r="BDV3" s="492"/>
      <c r="BDW3" s="492"/>
      <c r="BDX3" s="492"/>
      <c r="BDY3" s="199" t="str">
        <f>BDI!$A$5</f>
        <v>ENDEREÇO:</v>
      </c>
      <c r="BDZ3" s="492">
        <f>ORCAMENTO!BEA3</f>
        <v>0</v>
      </c>
      <c r="BEA3" s="492"/>
      <c r="BEB3" s="492"/>
      <c r="BEC3" s="492"/>
      <c r="BED3" s="199" t="str">
        <f>BDI!$A$5</f>
        <v>ENDEREÇO:</v>
      </c>
      <c r="BEE3" s="492">
        <f>ORCAMENTO!BEF3</f>
        <v>0</v>
      </c>
      <c r="BEF3" s="492"/>
      <c r="BEG3" s="492"/>
      <c r="BEH3" s="492"/>
      <c r="BEI3" s="199" t="str">
        <f>BDI!$A$5</f>
        <v>ENDEREÇO:</v>
      </c>
      <c r="BEJ3" s="492">
        <f>ORCAMENTO!BEK3</f>
        <v>0</v>
      </c>
      <c r="BEK3" s="492"/>
      <c r="BEL3" s="492"/>
      <c r="BEM3" s="492"/>
      <c r="BEN3" s="199" t="str">
        <f>BDI!$A$5</f>
        <v>ENDEREÇO:</v>
      </c>
      <c r="BEO3" s="492">
        <f>ORCAMENTO!BEP3</f>
        <v>0</v>
      </c>
      <c r="BEP3" s="492"/>
      <c r="BEQ3" s="492"/>
      <c r="BER3" s="492"/>
      <c r="BES3" s="199" t="str">
        <f>BDI!$A$5</f>
        <v>ENDEREÇO:</v>
      </c>
      <c r="BET3" s="492">
        <f>ORCAMENTO!BEU3</f>
        <v>0</v>
      </c>
      <c r="BEU3" s="492"/>
      <c r="BEV3" s="492"/>
      <c r="BEW3" s="492"/>
      <c r="BEX3" s="199" t="str">
        <f>BDI!$A$5</f>
        <v>ENDEREÇO:</v>
      </c>
      <c r="BEY3" s="492">
        <f>ORCAMENTO!BEZ3</f>
        <v>0</v>
      </c>
      <c r="BEZ3" s="492"/>
      <c r="BFA3" s="492"/>
      <c r="BFB3" s="492"/>
      <c r="BFC3" s="199" t="str">
        <f>BDI!$A$5</f>
        <v>ENDEREÇO:</v>
      </c>
      <c r="BFD3" s="492">
        <f>ORCAMENTO!BFE3</f>
        <v>0</v>
      </c>
      <c r="BFE3" s="492"/>
      <c r="BFF3" s="492"/>
      <c r="BFG3" s="492"/>
      <c r="BFH3" s="199" t="str">
        <f>BDI!$A$5</f>
        <v>ENDEREÇO:</v>
      </c>
      <c r="BFI3" s="492">
        <f>ORCAMENTO!BFJ3</f>
        <v>0</v>
      </c>
      <c r="BFJ3" s="492"/>
      <c r="BFK3" s="492"/>
      <c r="BFL3" s="492"/>
      <c r="BFM3" s="199" t="str">
        <f>BDI!$A$5</f>
        <v>ENDEREÇO:</v>
      </c>
      <c r="BFN3" s="492">
        <f>ORCAMENTO!BFO3</f>
        <v>0</v>
      </c>
      <c r="BFO3" s="492"/>
      <c r="BFP3" s="492"/>
      <c r="BFQ3" s="492"/>
      <c r="BFR3" s="199" t="str">
        <f>BDI!$A$5</f>
        <v>ENDEREÇO:</v>
      </c>
      <c r="BFS3" s="492">
        <f>ORCAMENTO!BFT3</f>
        <v>0</v>
      </c>
      <c r="BFT3" s="492"/>
      <c r="BFU3" s="492"/>
      <c r="BFV3" s="492"/>
      <c r="BFW3" s="199" t="str">
        <f>BDI!$A$5</f>
        <v>ENDEREÇO:</v>
      </c>
      <c r="BFX3" s="492">
        <f>ORCAMENTO!BFY3</f>
        <v>0</v>
      </c>
      <c r="BFY3" s="492"/>
      <c r="BFZ3" s="492"/>
      <c r="BGA3" s="492"/>
      <c r="BGB3" s="199" t="str">
        <f>BDI!$A$5</f>
        <v>ENDEREÇO:</v>
      </c>
      <c r="BGC3" s="492">
        <f>ORCAMENTO!BGD3</f>
        <v>0</v>
      </c>
      <c r="BGD3" s="492"/>
      <c r="BGE3" s="492"/>
      <c r="BGF3" s="492"/>
      <c r="BGG3" s="199" t="str">
        <f>BDI!$A$5</f>
        <v>ENDEREÇO:</v>
      </c>
      <c r="BGH3" s="492">
        <f>ORCAMENTO!BGI3</f>
        <v>0</v>
      </c>
      <c r="BGI3" s="492"/>
      <c r="BGJ3" s="492"/>
      <c r="BGK3" s="492"/>
      <c r="BGL3" s="199" t="str">
        <f>BDI!$A$5</f>
        <v>ENDEREÇO:</v>
      </c>
      <c r="BGM3" s="492">
        <f>ORCAMENTO!BGN3</f>
        <v>0</v>
      </c>
      <c r="BGN3" s="492"/>
      <c r="BGO3" s="492"/>
      <c r="BGP3" s="492"/>
      <c r="BGQ3" s="199" t="str">
        <f>BDI!$A$5</f>
        <v>ENDEREÇO:</v>
      </c>
      <c r="BGR3" s="492">
        <f>ORCAMENTO!BGS3</f>
        <v>0</v>
      </c>
      <c r="BGS3" s="492"/>
      <c r="BGT3" s="492"/>
      <c r="BGU3" s="492"/>
      <c r="BGV3" s="199" t="str">
        <f>BDI!$A$5</f>
        <v>ENDEREÇO:</v>
      </c>
      <c r="BGW3" s="492">
        <f>ORCAMENTO!BGX3</f>
        <v>0</v>
      </c>
      <c r="BGX3" s="492"/>
      <c r="BGY3" s="492"/>
      <c r="BGZ3" s="492"/>
      <c r="BHA3" s="199" t="str">
        <f>BDI!$A$5</f>
        <v>ENDEREÇO:</v>
      </c>
      <c r="BHB3" s="492">
        <f>ORCAMENTO!BHC3</f>
        <v>0</v>
      </c>
      <c r="BHC3" s="492"/>
      <c r="BHD3" s="492"/>
      <c r="BHE3" s="492"/>
      <c r="BHF3" s="199" t="str">
        <f>BDI!$A$5</f>
        <v>ENDEREÇO:</v>
      </c>
      <c r="BHG3" s="492">
        <f>ORCAMENTO!BHH3</f>
        <v>0</v>
      </c>
      <c r="BHH3" s="492"/>
      <c r="BHI3" s="492"/>
      <c r="BHJ3" s="492"/>
      <c r="BHK3" s="199" t="str">
        <f>BDI!$A$5</f>
        <v>ENDEREÇO:</v>
      </c>
      <c r="BHL3" s="492">
        <f>ORCAMENTO!BHM3</f>
        <v>0</v>
      </c>
      <c r="BHM3" s="492"/>
      <c r="BHN3" s="492"/>
      <c r="BHO3" s="492"/>
      <c r="BHP3" s="199" t="str">
        <f>BDI!$A$5</f>
        <v>ENDEREÇO:</v>
      </c>
      <c r="BHQ3" s="492">
        <f>ORCAMENTO!BHR3</f>
        <v>0</v>
      </c>
      <c r="BHR3" s="492"/>
      <c r="BHS3" s="492"/>
      <c r="BHT3" s="492"/>
      <c r="BHU3" s="199" t="str">
        <f>BDI!$A$5</f>
        <v>ENDEREÇO:</v>
      </c>
      <c r="BHV3" s="492">
        <f>ORCAMENTO!BHW3</f>
        <v>0</v>
      </c>
      <c r="BHW3" s="492"/>
      <c r="BHX3" s="492"/>
      <c r="BHY3" s="492"/>
      <c r="BHZ3" s="199" t="str">
        <f>BDI!$A$5</f>
        <v>ENDEREÇO:</v>
      </c>
      <c r="BIA3" s="492">
        <f>ORCAMENTO!BIB3</f>
        <v>0</v>
      </c>
      <c r="BIB3" s="492"/>
      <c r="BIC3" s="492"/>
      <c r="BID3" s="492"/>
      <c r="BIE3" s="199" t="str">
        <f>BDI!$A$5</f>
        <v>ENDEREÇO:</v>
      </c>
      <c r="BIF3" s="492">
        <f>ORCAMENTO!BIG3</f>
        <v>0</v>
      </c>
      <c r="BIG3" s="492"/>
      <c r="BIH3" s="492"/>
      <c r="BII3" s="492"/>
      <c r="BIJ3" s="199" t="str">
        <f>BDI!$A$5</f>
        <v>ENDEREÇO:</v>
      </c>
      <c r="BIK3" s="492">
        <f>ORCAMENTO!BIL3</f>
        <v>0</v>
      </c>
      <c r="BIL3" s="492"/>
      <c r="BIM3" s="492"/>
      <c r="BIN3" s="492"/>
      <c r="BIO3" s="199" t="str">
        <f>BDI!$A$5</f>
        <v>ENDEREÇO:</v>
      </c>
      <c r="BIP3" s="492">
        <f>ORCAMENTO!BIQ3</f>
        <v>0</v>
      </c>
      <c r="BIQ3" s="492"/>
      <c r="BIR3" s="492"/>
      <c r="BIS3" s="492"/>
      <c r="BIT3" s="199" t="str">
        <f>BDI!$A$5</f>
        <v>ENDEREÇO:</v>
      </c>
      <c r="BIU3" s="492">
        <f>ORCAMENTO!BIV3</f>
        <v>0</v>
      </c>
      <c r="BIV3" s="492"/>
      <c r="BIW3" s="492"/>
      <c r="BIX3" s="492"/>
      <c r="BIY3" s="199" t="str">
        <f>BDI!$A$5</f>
        <v>ENDEREÇO:</v>
      </c>
      <c r="BIZ3" s="492">
        <f>ORCAMENTO!BJA3</f>
        <v>0</v>
      </c>
      <c r="BJA3" s="492"/>
      <c r="BJB3" s="492"/>
      <c r="BJC3" s="492"/>
      <c r="BJD3" s="199" t="str">
        <f>BDI!$A$5</f>
        <v>ENDEREÇO:</v>
      </c>
      <c r="BJE3" s="492">
        <f>ORCAMENTO!BJF3</f>
        <v>0</v>
      </c>
      <c r="BJF3" s="492"/>
      <c r="BJG3" s="492"/>
      <c r="BJH3" s="492"/>
      <c r="BJI3" s="199" t="str">
        <f>BDI!$A$5</f>
        <v>ENDEREÇO:</v>
      </c>
      <c r="BJJ3" s="492">
        <f>ORCAMENTO!BJK3</f>
        <v>0</v>
      </c>
      <c r="BJK3" s="492"/>
      <c r="BJL3" s="492"/>
      <c r="BJM3" s="492"/>
      <c r="BJN3" s="199" t="str">
        <f>BDI!$A$5</f>
        <v>ENDEREÇO:</v>
      </c>
      <c r="BJO3" s="492">
        <f>ORCAMENTO!BJP3</f>
        <v>0</v>
      </c>
      <c r="BJP3" s="492"/>
      <c r="BJQ3" s="492"/>
      <c r="BJR3" s="492"/>
      <c r="BJS3" s="199" t="str">
        <f>BDI!$A$5</f>
        <v>ENDEREÇO:</v>
      </c>
      <c r="BJT3" s="492">
        <f>ORCAMENTO!BJU3</f>
        <v>0</v>
      </c>
      <c r="BJU3" s="492"/>
      <c r="BJV3" s="492"/>
      <c r="BJW3" s="492"/>
      <c r="BJX3" s="199" t="str">
        <f>BDI!$A$5</f>
        <v>ENDEREÇO:</v>
      </c>
      <c r="BJY3" s="492">
        <f>ORCAMENTO!BJZ3</f>
        <v>0</v>
      </c>
      <c r="BJZ3" s="492"/>
      <c r="BKA3" s="492"/>
      <c r="BKB3" s="492"/>
      <c r="BKC3" s="199" t="str">
        <f>BDI!$A$5</f>
        <v>ENDEREÇO:</v>
      </c>
      <c r="BKD3" s="492">
        <f>ORCAMENTO!BKE3</f>
        <v>0</v>
      </c>
      <c r="BKE3" s="492"/>
      <c r="BKF3" s="492"/>
      <c r="BKG3" s="492"/>
      <c r="BKH3" s="199" t="str">
        <f>BDI!$A$5</f>
        <v>ENDEREÇO:</v>
      </c>
      <c r="BKI3" s="492">
        <f>ORCAMENTO!BKJ3</f>
        <v>0</v>
      </c>
      <c r="BKJ3" s="492"/>
      <c r="BKK3" s="492"/>
      <c r="BKL3" s="492"/>
      <c r="BKM3" s="199" t="str">
        <f>BDI!$A$5</f>
        <v>ENDEREÇO:</v>
      </c>
      <c r="BKN3" s="492">
        <f>ORCAMENTO!BKO3</f>
        <v>0</v>
      </c>
      <c r="BKO3" s="492"/>
      <c r="BKP3" s="492"/>
      <c r="BKQ3" s="492"/>
      <c r="BKR3" s="199" t="str">
        <f>BDI!$A$5</f>
        <v>ENDEREÇO:</v>
      </c>
      <c r="BKS3" s="492">
        <f>ORCAMENTO!BKT3</f>
        <v>0</v>
      </c>
      <c r="BKT3" s="492"/>
      <c r="BKU3" s="492"/>
      <c r="BKV3" s="492"/>
      <c r="BKW3" s="199" t="str">
        <f>BDI!$A$5</f>
        <v>ENDEREÇO:</v>
      </c>
      <c r="BKX3" s="492">
        <f>ORCAMENTO!BKY3</f>
        <v>0</v>
      </c>
      <c r="BKY3" s="492"/>
      <c r="BKZ3" s="492"/>
      <c r="BLA3" s="492"/>
      <c r="BLB3" s="199" t="str">
        <f>BDI!$A$5</f>
        <v>ENDEREÇO:</v>
      </c>
      <c r="BLC3" s="492">
        <f>ORCAMENTO!BLD3</f>
        <v>0</v>
      </c>
      <c r="BLD3" s="492"/>
      <c r="BLE3" s="492"/>
      <c r="BLF3" s="492"/>
      <c r="BLG3" s="199" t="str">
        <f>BDI!$A$5</f>
        <v>ENDEREÇO:</v>
      </c>
      <c r="BLH3" s="492">
        <f>ORCAMENTO!BLI3</f>
        <v>0</v>
      </c>
      <c r="BLI3" s="492"/>
      <c r="BLJ3" s="492"/>
      <c r="BLK3" s="492"/>
      <c r="BLL3" s="199" t="str">
        <f>BDI!$A$5</f>
        <v>ENDEREÇO:</v>
      </c>
      <c r="BLM3" s="492">
        <f>ORCAMENTO!BLN3</f>
        <v>0</v>
      </c>
      <c r="BLN3" s="492"/>
      <c r="BLO3" s="492"/>
      <c r="BLP3" s="492"/>
      <c r="BLQ3" s="199" t="str">
        <f>BDI!$A$5</f>
        <v>ENDEREÇO:</v>
      </c>
      <c r="BLR3" s="492">
        <f>ORCAMENTO!BLS3</f>
        <v>0</v>
      </c>
      <c r="BLS3" s="492"/>
      <c r="BLT3" s="492"/>
      <c r="BLU3" s="492"/>
      <c r="BLV3" s="199" t="str">
        <f>BDI!$A$5</f>
        <v>ENDEREÇO:</v>
      </c>
      <c r="BLW3" s="492">
        <f>ORCAMENTO!BLX3</f>
        <v>0</v>
      </c>
      <c r="BLX3" s="492"/>
      <c r="BLY3" s="492"/>
      <c r="BLZ3" s="492"/>
      <c r="BMA3" s="199" t="str">
        <f>BDI!$A$5</f>
        <v>ENDEREÇO:</v>
      </c>
      <c r="BMB3" s="492">
        <f>ORCAMENTO!BMC3</f>
        <v>0</v>
      </c>
      <c r="BMC3" s="492"/>
      <c r="BMD3" s="492"/>
      <c r="BME3" s="492"/>
      <c r="BMF3" s="199" t="str">
        <f>BDI!$A$5</f>
        <v>ENDEREÇO:</v>
      </c>
      <c r="BMG3" s="492">
        <f>ORCAMENTO!BMH3</f>
        <v>0</v>
      </c>
      <c r="BMH3" s="492"/>
      <c r="BMI3" s="492"/>
      <c r="BMJ3" s="492"/>
      <c r="BMK3" s="199" t="str">
        <f>BDI!$A$5</f>
        <v>ENDEREÇO:</v>
      </c>
      <c r="BML3" s="492">
        <f>ORCAMENTO!BMM3</f>
        <v>0</v>
      </c>
      <c r="BMM3" s="492"/>
      <c r="BMN3" s="492"/>
      <c r="BMO3" s="492"/>
      <c r="BMP3" s="199" t="str">
        <f>BDI!$A$5</f>
        <v>ENDEREÇO:</v>
      </c>
      <c r="BMQ3" s="492">
        <f>ORCAMENTO!BMR3</f>
        <v>0</v>
      </c>
      <c r="BMR3" s="492"/>
      <c r="BMS3" s="492"/>
      <c r="BMT3" s="492"/>
      <c r="BMU3" s="199" t="str">
        <f>BDI!$A$5</f>
        <v>ENDEREÇO:</v>
      </c>
      <c r="BMV3" s="492">
        <f>ORCAMENTO!BMW3</f>
        <v>0</v>
      </c>
      <c r="BMW3" s="492"/>
      <c r="BMX3" s="492"/>
      <c r="BMY3" s="492"/>
      <c r="BMZ3" s="199" t="str">
        <f>BDI!$A$5</f>
        <v>ENDEREÇO:</v>
      </c>
      <c r="BNA3" s="492">
        <f>ORCAMENTO!BNB3</f>
        <v>0</v>
      </c>
      <c r="BNB3" s="492"/>
      <c r="BNC3" s="492"/>
      <c r="BND3" s="492"/>
      <c r="BNE3" s="199" t="str">
        <f>BDI!$A$5</f>
        <v>ENDEREÇO:</v>
      </c>
      <c r="BNF3" s="492">
        <f>ORCAMENTO!BNG3</f>
        <v>0</v>
      </c>
      <c r="BNG3" s="492"/>
      <c r="BNH3" s="492"/>
      <c r="BNI3" s="492"/>
      <c r="BNJ3" s="199" t="str">
        <f>BDI!$A$5</f>
        <v>ENDEREÇO:</v>
      </c>
      <c r="BNK3" s="492">
        <f>ORCAMENTO!BNL3</f>
        <v>0</v>
      </c>
      <c r="BNL3" s="492"/>
      <c r="BNM3" s="492"/>
      <c r="BNN3" s="492"/>
      <c r="BNO3" s="199" t="str">
        <f>BDI!$A$5</f>
        <v>ENDEREÇO:</v>
      </c>
      <c r="BNP3" s="492">
        <f>ORCAMENTO!BNQ3</f>
        <v>0</v>
      </c>
      <c r="BNQ3" s="492"/>
      <c r="BNR3" s="492"/>
      <c r="BNS3" s="492"/>
      <c r="BNT3" s="199" t="str">
        <f>BDI!$A$5</f>
        <v>ENDEREÇO:</v>
      </c>
      <c r="BNU3" s="492">
        <f>ORCAMENTO!BNV3</f>
        <v>0</v>
      </c>
      <c r="BNV3" s="492"/>
      <c r="BNW3" s="492"/>
      <c r="BNX3" s="492"/>
      <c r="BNY3" s="199" t="str">
        <f>BDI!$A$5</f>
        <v>ENDEREÇO:</v>
      </c>
      <c r="BNZ3" s="492">
        <f>ORCAMENTO!BOA3</f>
        <v>0</v>
      </c>
      <c r="BOA3" s="492"/>
      <c r="BOB3" s="492"/>
      <c r="BOC3" s="492"/>
      <c r="BOD3" s="199" t="str">
        <f>BDI!$A$5</f>
        <v>ENDEREÇO:</v>
      </c>
      <c r="BOE3" s="492">
        <f>ORCAMENTO!BOF3</f>
        <v>0</v>
      </c>
      <c r="BOF3" s="492"/>
      <c r="BOG3" s="492"/>
      <c r="BOH3" s="492"/>
      <c r="BOI3" s="199" t="str">
        <f>BDI!$A$5</f>
        <v>ENDEREÇO:</v>
      </c>
      <c r="BOJ3" s="492">
        <f>ORCAMENTO!BOK3</f>
        <v>0</v>
      </c>
      <c r="BOK3" s="492"/>
      <c r="BOL3" s="492"/>
      <c r="BOM3" s="492"/>
      <c r="BON3" s="199" t="str">
        <f>BDI!$A$5</f>
        <v>ENDEREÇO:</v>
      </c>
      <c r="BOO3" s="492">
        <f>ORCAMENTO!BOP3</f>
        <v>0</v>
      </c>
      <c r="BOP3" s="492"/>
      <c r="BOQ3" s="492"/>
      <c r="BOR3" s="492"/>
      <c r="BOS3" s="199" t="str">
        <f>BDI!$A$5</f>
        <v>ENDEREÇO:</v>
      </c>
      <c r="BOT3" s="492">
        <f>ORCAMENTO!BOU3</f>
        <v>0</v>
      </c>
      <c r="BOU3" s="492"/>
      <c r="BOV3" s="492"/>
      <c r="BOW3" s="492"/>
      <c r="BOX3" s="199" t="str">
        <f>BDI!$A$5</f>
        <v>ENDEREÇO:</v>
      </c>
      <c r="BOY3" s="492">
        <f>ORCAMENTO!BOZ3</f>
        <v>0</v>
      </c>
      <c r="BOZ3" s="492"/>
      <c r="BPA3" s="492"/>
      <c r="BPB3" s="492"/>
      <c r="BPC3" s="199" t="str">
        <f>BDI!$A$5</f>
        <v>ENDEREÇO:</v>
      </c>
      <c r="BPD3" s="492">
        <f>ORCAMENTO!BPE3</f>
        <v>0</v>
      </c>
      <c r="BPE3" s="492"/>
      <c r="BPF3" s="492"/>
      <c r="BPG3" s="492"/>
      <c r="BPH3" s="199" t="str">
        <f>BDI!$A$5</f>
        <v>ENDEREÇO:</v>
      </c>
      <c r="BPI3" s="492">
        <f>ORCAMENTO!BPJ3</f>
        <v>0</v>
      </c>
      <c r="BPJ3" s="492"/>
      <c r="BPK3" s="492"/>
      <c r="BPL3" s="492"/>
      <c r="BPM3" s="199" t="str">
        <f>BDI!$A$5</f>
        <v>ENDEREÇO:</v>
      </c>
      <c r="BPN3" s="492">
        <f>ORCAMENTO!BPO3</f>
        <v>0</v>
      </c>
      <c r="BPO3" s="492"/>
      <c r="BPP3" s="492"/>
      <c r="BPQ3" s="492"/>
      <c r="BPR3" s="199" t="str">
        <f>BDI!$A$5</f>
        <v>ENDEREÇO:</v>
      </c>
      <c r="BPS3" s="492">
        <f>ORCAMENTO!BPT3</f>
        <v>0</v>
      </c>
      <c r="BPT3" s="492"/>
      <c r="BPU3" s="492"/>
      <c r="BPV3" s="492"/>
      <c r="BPW3" s="199" t="str">
        <f>BDI!$A$5</f>
        <v>ENDEREÇO:</v>
      </c>
      <c r="BPX3" s="492">
        <f>ORCAMENTO!BPY3</f>
        <v>0</v>
      </c>
      <c r="BPY3" s="492"/>
      <c r="BPZ3" s="492"/>
      <c r="BQA3" s="492"/>
      <c r="BQB3" s="199" t="str">
        <f>BDI!$A$5</f>
        <v>ENDEREÇO:</v>
      </c>
      <c r="BQC3" s="492">
        <f>ORCAMENTO!BQD3</f>
        <v>0</v>
      </c>
      <c r="BQD3" s="492"/>
      <c r="BQE3" s="492"/>
      <c r="BQF3" s="492"/>
      <c r="BQG3" s="199" t="str">
        <f>BDI!$A$5</f>
        <v>ENDEREÇO:</v>
      </c>
      <c r="BQH3" s="492">
        <f>ORCAMENTO!BQI3</f>
        <v>0</v>
      </c>
      <c r="BQI3" s="492"/>
      <c r="BQJ3" s="492"/>
      <c r="BQK3" s="492"/>
      <c r="BQL3" s="199" t="str">
        <f>BDI!$A$5</f>
        <v>ENDEREÇO:</v>
      </c>
      <c r="BQM3" s="492">
        <f>ORCAMENTO!BQN3</f>
        <v>0</v>
      </c>
      <c r="BQN3" s="492"/>
      <c r="BQO3" s="492"/>
      <c r="BQP3" s="492"/>
      <c r="BQQ3" s="199" t="str">
        <f>BDI!$A$5</f>
        <v>ENDEREÇO:</v>
      </c>
      <c r="BQR3" s="492">
        <f>ORCAMENTO!BQS3</f>
        <v>0</v>
      </c>
      <c r="BQS3" s="492"/>
      <c r="BQT3" s="492"/>
      <c r="BQU3" s="492"/>
      <c r="BQV3" s="199" t="str">
        <f>BDI!$A$5</f>
        <v>ENDEREÇO:</v>
      </c>
      <c r="BQW3" s="492">
        <f>ORCAMENTO!BQX3</f>
        <v>0</v>
      </c>
      <c r="BQX3" s="492"/>
      <c r="BQY3" s="492"/>
      <c r="BQZ3" s="492"/>
      <c r="BRA3" s="199" t="str">
        <f>BDI!$A$5</f>
        <v>ENDEREÇO:</v>
      </c>
      <c r="BRB3" s="492">
        <f>ORCAMENTO!BRC3</f>
        <v>0</v>
      </c>
      <c r="BRC3" s="492"/>
      <c r="BRD3" s="492"/>
      <c r="BRE3" s="492"/>
      <c r="BRF3" s="199" t="str">
        <f>BDI!$A$5</f>
        <v>ENDEREÇO:</v>
      </c>
      <c r="BRG3" s="492">
        <f>ORCAMENTO!BRH3</f>
        <v>0</v>
      </c>
      <c r="BRH3" s="492"/>
      <c r="BRI3" s="492"/>
      <c r="BRJ3" s="492"/>
      <c r="BRK3" s="199" t="str">
        <f>BDI!$A$5</f>
        <v>ENDEREÇO:</v>
      </c>
      <c r="BRL3" s="492">
        <f>ORCAMENTO!BRM3</f>
        <v>0</v>
      </c>
      <c r="BRM3" s="492"/>
      <c r="BRN3" s="492"/>
      <c r="BRO3" s="492"/>
      <c r="BRP3" s="199" t="str">
        <f>BDI!$A$5</f>
        <v>ENDEREÇO:</v>
      </c>
      <c r="BRQ3" s="492">
        <f>ORCAMENTO!BRR3</f>
        <v>0</v>
      </c>
      <c r="BRR3" s="492"/>
      <c r="BRS3" s="492"/>
      <c r="BRT3" s="492"/>
      <c r="BRU3" s="199" t="str">
        <f>BDI!$A$5</f>
        <v>ENDEREÇO:</v>
      </c>
      <c r="BRV3" s="492">
        <f>ORCAMENTO!BRW3</f>
        <v>0</v>
      </c>
      <c r="BRW3" s="492"/>
      <c r="BRX3" s="492"/>
      <c r="BRY3" s="492"/>
      <c r="BRZ3" s="199" t="str">
        <f>BDI!$A$5</f>
        <v>ENDEREÇO:</v>
      </c>
      <c r="BSA3" s="492">
        <f>ORCAMENTO!BSB3</f>
        <v>0</v>
      </c>
      <c r="BSB3" s="492"/>
      <c r="BSC3" s="492"/>
      <c r="BSD3" s="492"/>
      <c r="BSE3" s="199" t="str">
        <f>BDI!$A$5</f>
        <v>ENDEREÇO:</v>
      </c>
      <c r="BSF3" s="492">
        <f>ORCAMENTO!BSG3</f>
        <v>0</v>
      </c>
      <c r="BSG3" s="492"/>
      <c r="BSH3" s="492"/>
      <c r="BSI3" s="492"/>
      <c r="BSJ3" s="199" t="str">
        <f>BDI!$A$5</f>
        <v>ENDEREÇO:</v>
      </c>
      <c r="BSK3" s="492">
        <f>ORCAMENTO!BSL3</f>
        <v>0</v>
      </c>
      <c r="BSL3" s="492"/>
      <c r="BSM3" s="492"/>
      <c r="BSN3" s="492"/>
      <c r="BSO3" s="199" t="str">
        <f>BDI!$A$5</f>
        <v>ENDEREÇO:</v>
      </c>
      <c r="BSP3" s="492">
        <f>ORCAMENTO!BSQ3</f>
        <v>0</v>
      </c>
      <c r="BSQ3" s="492"/>
      <c r="BSR3" s="492"/>
      <c r="BSS3" s="492"/>
      <c r="BST3" s="199" t="str">
        <f>BDI!$A$5</f>
        <v>ENDEREÇO:</v>
      </c>
      <c r="BSU3" s="492">
        <f>ORCAMENTO!BSV3</f>
        <v>0</v>
      </c>
      <c r="BSV3" s="492"/>
      <c r="BSW3" s="492"/>
      <c r="BSX3" s="492"/>
      <c r="BSY3" s="199" t="str">
        <f>BDI!$A$5</f>
        <v>ENDEREÇO:</v>
      </c>
      <c r="BSZ3" s="492">
        <f>ORCAMENTO!BTA3</f>
        <v>0</v>
      </c>
      <c r="BTA3" s="492"/>
      <c r="BTB3" s="492"/>
      <c r="BTC3" s="492"/>
      <c r="BTD3" s="199" t="str">
        <f>BDI!$A$5</f>
        <v>ENDEREÇO:</v>
      </c>
      <c r="BTE3" s="492">
        <f>ORCAMENTO!BTF3</f>
        <v>0</v>
      </c>
      <c r="BTF3" s="492"/>
      <c r="BTG3" s="492"/>
      <c r="BTH3" s="492"/>
      <c r="BTI3" s="199" t="str">
        <f>BDI!$A$5</f>
        <v>ENDEREÇO:</v>
      </c>
      <c r="BTJ3" s="492">
        <f>ORCAMENTO!BTK3</f>
        <v>0</v>
      </c>
      <c r="BTK3" s="492"/>
      <c r="BTL3" s="492"/>
      <c r="BTM3" s="492"/>
      <c r="BTN3" s="199" t="str">
        <f>BDI!$A$5</f>
        <v>ENDEREÇO:</v>
      </c>
      <c r="BTO3" s="492">
        <f>ORCAMENTO!BTP3</f>
        <v>0</v>
      </c>
      <c r="BTP3" s="492"/>
      <c r="BTQ3" s="492"/>
      <c r="BTR3" s="492"/>
      <c r="BTS3" s="199" t="str">
        <f>BDI!$A$5</f>
        <v>ENDEREÇO:</v>
      </c>
      <c r="BTT3" s="492">
        <f>ORCAMENTO!BTU3</f>
        <v>0</v>
      </c>
      <c r="BTU3" s="492"/>
      <c r="BTV3" s="492"/>
      <c r="BTW3" s="492"/>
      <c r="BTX3" s="199" t="str">
        <f>BDI!$A$5</f>
        <v>ENDEREÇO:</v>
      </c>
      <c r="BTY3" s="492">
        <f>ORCAMENTO!BTZ3</f>
        <v>0</v>
      </c>
      <c r="BTZ3" s="492"/>
      <c r="BUA3" s="492"/>
      <c r="BUB3" s="492"/>
      <c r="BUC3" s="199" t="str">
        <f>BDI!$A$5</f>
        <v>ENDEREÇO:</v>
      </c>
      <c r="BUD3" s="492">
        <f>ORCAMENTO!BUE3</f>
        <v>0</v>
      </c>
      <c r="BUE3" s="492"/>
      <c r="BUF3" s="492"/>
      <c r="BUG3" s="492"/>
      <c r="BUH3" s="199" t="str">
        <f>BDI!$A$5</f>
        <v>ENDEREÇO:</v>
      </c>
      <c r="BUI3" s="492">
        <f>ORCAMENTO!BUJ3</f>
        <v>0</v>
      </c>
      <c r="BUJ3" s="492"/>
      <c r="BUK3" s="492"/>
      <c r="BUL3" s="492"/>
      <c r="BUM3" s="199" t="str">
        <f>BDI!$A$5</f>
        <v>ENDEREÇO:</v>
      </c>
      <c r="BUN3" s="492">
        <f>ORCAMENTO!BUO3</f>
        <v>0</v>
      </c>
      <c r="BUO3" s="492"/>
      <c r="BUP3" s="492"/>
      <c r="BUQ3" s="492"/>
      <c r="BUR3" s="199" t="str">
        <f>BDI!$A$5</f>
        <v>ENDEREÇO:</v>
      </c>
      <c r="BUS3" s="492">
        <f>ORCAMENTO!BUT3</f>
        <v>0</v>
      </c>
      <c r="BUT3" s="492"/>
      <c r="BUU3" s="492"/>
      <c r="BUV3" s="492"/>
      <c r="BUW3" s="199" t="str">
        <f>BDI!$A$5</f>
        <v>ENDEREÇO:</v>
      </c>
      <c r="BUX3" s="492">
        <f>ORCAMENTO!BUY3</f>
        <v>0</v>
      </c>
      <c r="BUY3" s="492"/>
      <c r="BUZ3" s="492"/>
      <c r="BVA3" s="492"/>
      <c r="BVB3" s="199" t="str">
        <f>BDI!$A$5</f>
        <v>ENDEREÇO:</v>
      </c>
      <c r="BVC3" s="492">
        <f>ORCAMENTO!BVD3</f>
        <v>0</v>
      </c>
      <c r="BVD3" s="492"/>
      <c r="BVE3" s="492"/>
      <c r="BVF3" s="492"/>
      <c r="BVG3" s="199" t="str">
        <f>BDI!$A$5</f>
        <v>ENDEREÇO:</v>
      </c>
      <c r="BVH3" s="492">
        <f>ORCAMENTO!BVI3</f>
        <v>0</v>
      </c>
      <c r="BVI3" s="492"/>
      <c r="BVJ3" s="492"/>
      <c r="BVK3" s="492"/>
      <c r="BVL3" s="199" t="str">
        <f>BDI!$A$5</f>
        <v>ENDEREÇO:</v>
      </c>
      <c r="BVM3" s="492">
        <f>ORCAMENTO!BVN3</f>
        <v>0</v>
      </c>
      <c r="BVN3" s="492"/>
      <c r="BVO3" s="492"/>
      <c r="BVP3" s="492"/>
      <c r="BVQ3" s="199" t="str">
        <f>BDI!$A$5</f>
        <v>ENDEREÇO:</v>
      </c>
      <c r="BVR3" s="492">
        <f>ORCAMENTO!BVS3</f>
        <v>0</v>
      </c>
      <c r="BVS3" s="492"/>
      <c r="BVT3" s="492"/>
      <c r="BVU3" s="492"/>
      <c r="BVV3" s="199" t="str">
        <f>BDI!$A$5</f>
        <v>ENDEREÇO:</v>
      </c>
      <c r="BVW3" s="492">
        <f>ORCAMENTO!BVX3</f>
        <v>0</v>
      </c>
      <c r="BVX3" s="492"/>
      <c r="BVY3" s="492"/>
      <c r="BVZ3" s="492"/>
      <c r="BWA3" s="199" t="str">
        <f>BDI!$A$5</f>
        <v>ENDEREÇO:</v>
      </c>
      <c r="BWB3" s="492">
        <f>ORCAMENTO!BWC3</f>
        <v>0</v>
      </c>
      <c r="BWC3" s="492"/>
      <c r="BWD3" s="492"/>
      <c r="BWE3" s="492"/>
      <c r="BWF3" s="199" t="str">
        <f>BDI!$A$5</f>
        <v>ENDEREÇO:</v>
      </c>
      <c r="BWG3" s="492">
        <f>ORCAMENTO!BWH3</f>
        <v>0</v>
      </c>
      <c r="BWH3" s="492"/>
      <c r="BWI3" s="492"/>
      <c r="BWJ3" s="492"/>
      <c r="BWK3" s="199" t="str">
        <f>BDI!$A$5</f>
        <v>ENDEREÇO:</v>
      </c>
      <c r="BWL3" s="492">
        <f>ORCAMENTO!BWM3</f>
        <v>0</v>
      </c>
      <c r="BWM3" s="492"/>
      <c r="BWN3" s="492"/>
      <c r="BWO3" s="492"/>
      <c r="BWP3" s="199" t="str">
        <f>BDI!$A$5</f>
        <v>ENDEREÇO:</v>
      </c>
      <c r="BWQ3" s="492">
        <f>ORCAMENTO!BWR3</f>
        <v>0</v>
      </c>
      <c r="BWR3" s="492"/>
      <c r="BWS3" s="492"/>
      <c r="BWT3" s="492"/>
      <c r="BWU3" s="199" t="str">
        <f>BDI!$A$5</f>
        <v>ENDEREÇO:</v>
      </c>
      <c r="BWV3" s="492">
        <f>ORCAMENTO!BWW3</f>
        <v>0</v>
      </c>
      <c r="BWW3" s="492"/>
      <c r="BWX3" s="492"/>
      <c r="BWY3" s="492"/>
      <c r="BWZ3" s="199" t="str">
        <f>BDI!$A$5</f>
        <v>ENDEREÇO:</v>
      </c>
      <c r="BXA3" s="492">
        <f>ORCAMENTO!BXB3</f>
        <v>0</v>
      </c>
      <c r="BXB3" s="492"/>
      <c r="BXC3" s="492"/>
      <c r="BXD3" s="492"/>
      <c r="BXE3" s="199" t="str">
        <f>BDI!$A$5</f>
        <v>ENDEREÇO:</v>
      </c>
      <c r="BXF3" s="492">
        <f>ORCAMENTO!BXG3</f>
        <v>0</v>
      </c>
      <c r="BXG3" s="492"/>
      <c r="BXH3" s="492"/>
      <c r="BXI3" s="492"/>
      <c r="BXJ3" s="199" t="str">
        <f>BDI!$A$5</f>
        <v>ENDEREÇO:</v>
      </c>
      <c r="BXK3" s="492">
        <f>ORCAMENTO!BXL3</f>
        <v>0</v>
      </c>
      <c r="BXL3" s="492"/>
      <c r="BXM3" s="492"/>
      <c r="BXN3" s="492"/>
      <c r="BXO3" s="199" t="str">
        <f>BDI!$A$5</f>
        <v>ENDEREÇO:</v>
      </c>
      <c r="BXP3" s="492">
        <f>ORCAMENTO!BXQ3</f>
        <v>0</v>
      </c>
      <c r="BXQ3" s="492"/>
      <c r="BXR3" s="492"/>
      <c r="BXS3" s="492"/>
      <c r="BXT3" s="199" t="str">
        <f>BDI!$A$5</f>
        <v>ENDEREÇO:</v>
      </c>
      <c r="BXU3" s="492">
        <f>ORCAMENTO!BXV3</f>
        <v>0</v>
      </c>
      <c r="BXV3" s="492"/>
      <c r="BXW3" s="492"/>
      <c r="BXX3" s="492"/>
      <c r="BXY3" s="199" t="str">
        <f>BDI!$A$5</f>
        <v>ENDEREÇO:</v>
      </c>
      <c r="BXZ3" s="492">
        <f>ORCAMENTO!BYA3</f>
        <v>0</v>
      </c>
      <c r="BYA3" s="492"/>
      <c r="BYB3" s="492"/>
      <c r="BYC3" s="492"/>
      <c r="BYD3" s="199" t="str">
        <f>BDI!$A$5</f>
        <v>ENDEREÇO:</v>
      </c>
      <c r="BYE3" s="492">
        <f>ORCAMENTO!BYF3</f>
        <v>0</v>
      </c>
      <c r="BYF3" s="492"/>
      <c r="BYG3" s="492"/>
      <c r="BYH3" s="492"/>
      <c r="BYI3" s="199" t="str">
        <f>BDI!$A$5</f>
        <v>ENDEREÇO:</v>
      </c>
      <c r="BYJ3" s="492">
        <f>ORCAMENTO!BYK3</f>
        <v>0</v>
      </c>
      <c r="BYK3" s="492"/>
      <c r="BYL3" s="492"/>
      <c r="BYM3" s="492"/>
      <c r="BYN3" s="199" t="str">
        <f>BDI!$A$5</f>
        <v>ENDEREÇO:</v>
      </c>
      <c r="BYO3" s="492">
        <f>ORCAMENTO!BYP3</f>
        <v>0</v>
      </c>
      <c r="BYP3" s="492"/>
      <c r="BYQ3" s="492"/>
      <c r="BYR3" s="492"/>
      <c r="BYS3" s="199" t="str">
        <f>BDI!$A$5</f>
        <v>ENDEREÇO:</v>
      </c>
      <c r="BYT3" s="492">
        <f>ORCAMENTO!BYU3</f>
        <v>0</v>
      </c>
      <c r="BYU3" s="492"/>
      <c r="BYV3" s="492"/>
      <c r="BYW3" s="492"/>
      <c r="BYX3" s="199" t="str">
        <f>BDI!$A$5</f>
        <v>ENDEREÇO:</v>
      </c>
      <c r="BYY3" s="492">
        <f>ORCAMENTO!BYZ3</f>
        <v>0</v>
      </c>
      <c r="BYZ3" s="492"/>
      <c r="BZA3" s="492"/>
      <c r="BZB3" s="492"/>
      <c r="BZC3" s="199" t="str">
        <f>BDI!$A$5</f>
        <v>ENDEREÇO:</v>
      </c>
      <c r="BZD3" s="492">
        <f>ORCAMENTO!BZE3</f>
        <v>0</v>
      </c>
      <c r="BZE3" s="492"/>
      <c r="BZF3" s="492"/>
      <c r="BZG3" s="492"/>
      <c r="BZH3" s="199" t="str">
        <f>BDI!$A$5</f>
        <v>ENDEREÇO:</v>
      </c>
      <c r="BZI3" s="492">
        <f>ORCAMENTO!BZJ3</f>
        <v>0</v>
      </c>
      <c r="BZJ3" s="492"/>
      <c r="BZK3" s="492"/>
      <c r="BZL3" s="492"/>
      <c r="BZM3" s="199" t="str">
        <f>BDI!$A$5</f>
        <v>ENDEREÇO:</v>
      </c>
      <c r="BZN3" s="492">
        <f>ORCAMENTO!BZO3</f>
        <v>0</v>
      </c>
      <c r="BZO3" s="492"/>
      <c r="BZP3" s="492"/>
      <c r="BZQ3" s="492"/>
      <c r="BZR3" s="199" t="str">
        <f>BDI!$A$5</f>
        <v>ENDEREÇO:</v>
      </c>
      <c r="BZS3" s="492">
        <f>ORCAMENTO!BZT3</f>
        <v>0</v>
      </c>
      <c r="BZT3" s="492"/>
      <c r="BZU3" s="492"/>
      <c r="BZV3" s="492"/>
      <c r="BZW3" s="199" t="str">
        <f>BDI!$A$5</f>
        <v>ENDEREÇO:</v>
      </c>
      <c r="BZX3" s="492">
        <f>ORCAMENTO!BZY3</f>
        <v>0</v>
      </c>
      <c r="BZY3" s="492"/>
      <c r="BZZ3" s="492"/>
      <c r="CAA3" s="492"/>
      <c r="CAB3" s="199" t="str">
        <f>BDI!$A$5</f>
        <v>ENDEREÇO:</v>
      </c>
      <c r="CAC3" s="492">
        <f>ORCAMENTO!CAD3</f>
        <v>0</v>
      </c>
      <c r="CAD3" s="492"/>
      <c r="CAE3" s="492"/>
      <c r="CAF3" s="492"/>
      <c r="CAG3" s="199" t="str">
        <f>BDI!$A$5</f>
        <v>ENDEREÇO:</v>
      </c>
      <c r="CAH3" s="492">
        <f>ORCAMENTO!CAI3</f>
        <v>0</v>
      </c>
      <c r="CAI3" s="492"/>
      <c r="CAJ3" s="492"/>
      <c r="CAK3" s="492"/>
      <c r="CAL3" s="199" t="str">
        <f>BDI!$A$5</f>
        <v>ENDEREÇO:</v>
      </c>
      <c r="CAM3" s="492">
        <f>ORCAMENTO!CAN3</f>
        <v>0</v>
      </c>
      <c r="CAN3" s="492"/>
      <c r="CAO3" s="492"/>
      <c r="CAP3" s="492"/>
      <c r="CAQ3" s="199" t="str">
        <f>BDI!$A$5</f>
        <v>ENDEREÇO:</v>
      </c>
      <c r="CAR3" s="492">
        <f>ORCAMENTO!CAS3</f>
        <v>0</v>
      </c>
      <c r="CAS3" s="492"/>
      <c r="CAT3" s="492"/>
      <c r="CAU3" s="492"/>
      <c r="CAV3" s="199" t="str">
        <f>BDI!$A$5</f>
        <v>ENDEREÇO:</v>
      </c>
      <c r="CAW3" s="492">
        <f>ORCAMENTO!CAX3</f>
        <v>0</v>
      </c>
      <c r="CAX3" s="492"/>
      <c r="CAY3" s="492"/>
      <c r="CAZ3" s="492"/>
      <c r="CBA3" s="199" t="str">
        <f>BDI!$A$5</f>
        <v>ENDEREÇO:</v>
      </c>
      <c r="CBB3" s="492">
        <f>ORCAMENTO!CBC3</f>
        <v>0</v>
      </c>
      <c r="CBC3" s="492"/>
      <c r="CBD3" s="492"/>
      <c r="CBE3" s="492"/>
      <c r="CBF3" s="199" t="str">
        <f>BDI!$A$5</f>
        <v>ENDEREÇO:</v>
      </c>
      <c r="CBG3" s="492">
        <f>ORCAMENTO!CBH3</f>
        <v>0</v>
      </c>
      <c r="CBH3" s="492"/>
      <c r="CBI3" s="492"/>
      <c r="CBJ3" s="492"/>
      <c r="CBK3" s="199" t="str">
        <f>BDI!$A$5</f>
        <v>ENDEREÇO:</v>
      </c>
      <c r="CBL3" s="492">
        <f>ORCAMENTO!CBM3</f>
        <v>0</v>
      </c>
      <c r="CBM3" s="492"/>
      <c r="CBN3" s="492"/>
      <c r="CBO3" s="492"/>
      <c r="CBP3" s="199" t="str">
        <f>BDI!$A$5</f>
        <v>ENDEREÇO:</v>
      </c>
      <c r="CBQ3" s="492">
        <f>ORCAMENTO!CBR3</f>
        <v>0</v>
      </c>
      <c r="CBR3" s="492"/>
      <c r="CBS3" s="492"/>
      <c r="CBT3" s="492"/>
      <c r="CBU3" s="199" t="str">
        <f>BDI!$A$5</f>
        <v>ENDEREÇO:</v>
      </c>
      <c r="CBV3" s="492">
        <f>ORCAMENTO!CBW3</f>
        <v>0</v>
      </c>
      <c r="CBW3" s="492"/>
      <c r="CBX3" s="492"/>
      <c r="CBY3" s="492"/>
      <c r="CBZ3" s="199" t="str">
        <f>BDI!$A$5</f>
        <v>ENDEREÇO:</v>
      </c>
      <c r="CCA3" s="492">
        <f>ORCAMENTO!CCB3</f>
        <v>0</v>
      </c>
      <c r="CCB3" s="492"/>
      <c r="CCC3" s="492"/>
      <c r="CCD3" s="492"/>
      <c r="CCE3" s="199" t="str">
        <f>BDI!$A$5</f>
        <v>ENDEREÇO:</v>
      </c>
      <c r="CCF3" s="492">
        <f>ORCAMENTO!CCG3</f>
        <v>0</v>
      </c>
      <c r="CCG3" s="492"/>
      <c r="CCH3" s="492"/>
      <c r="CCI3" s="492"/>
      <c r="CCJ3" s="199" t="str">
        <f>BDI!$A$5</f>
        <v>ENDEREÇO:</v>
      </c>
      <c r="CCK3" s="492">
        <f>ORCAMENTO!CCL3</f>
        <v>0</v>
      </c>
      <c r="CCL3" s="492"/>
      <c r="CCM3" s="492"/>
      <c r="CCN3" s="492"/>
      <c r="CCO3" s="199" t="str">
        <f>BDI!$A$5</f>
        <v>ENDEREÇO:</v>
      </c>
      <c r="CCP3" s="492">
        <f>ORCAMENTO!CCQ3</f>
        <v>0</v>
      </c>
      <c r="CCQ3" s="492"/>
      <c r="CCR3" s="492"/>
      <c r="CCS3" s="492"/>
      <c r="CCT3" s="199" t="str">
        <f>BDI!$A$5</f>
        <v>ENDEREÇO:</v>
      </c>
      <c r="CCU3" s="492">
        <f>ORCAMENTO!CCV3</f>
        <v>0</v>
      </c>
      <c r="CCV3" s="492"/>
      <c r="CCW3" s="492"/>
      <c r="CCX3" s="492"/>
      <c r="CCY3" s="199" t="str">
        <f>BDI!$A$5</f>
        <v>ENDEREÇO:</v>
      </c>
      <c r="CCZ3" s="492">
        <f>ORCAMENTO!CDA3</f>
        <v>0</v>
      </c>
      <c r="CDA3" s="492"/>
      <c r="CDB3" s="492"/>
      <c r="CDC3" s="492"/>
      <c r="CDD3" s="199" t="str">
        <f>BDI!$A$5</f>
        <v>ENDEREÇO:</v>
      </c>
      <c r="CDE3" s="492">
        <f>ORCAMENTO!CDF3</f>
        <v>0</v>
      </c>
      <c r="CDF3" s="492"/>
      <c r="CDG3" s="492"/>
      <c r="CDH3" s="492"/>
      <c r="CDI3" s="199" t="str">
        <f>BDI!$A$5</f>
        <v>ENDEREÇO:</v>
      </c>
      <c r="CDJ3" s="492">
        <f>ORCAMENTO!CDK3</f>
        <v>0</v>
      </c>
      <c r="CDK3" s="492"/>
      <c r="CDL3" s="492"/>
      <c r="CDM3" s="492"/>
      <c r="CDN3" s="199" t="str">
        <f>BDI!$A$5</f>
        <v>ENDEREÇO:</v>
      </c>
      <c r="CDO3" s="492">
        <f>ORCAMENTO!CDP3</f>
        <v>0</v>
      </c>
      <c r="CDP3" s="492"/>
      <c r="CDQ3" s="492"/>
      <c r="CDR3" s="492"/>
      <c r="CDS3" s="199" t="str">
        <f>BDI!$A$5</f>
        <v>ENDEREÇO:</v>
      </c>
      <c r="CDT3" s="492">
        <f>ORCAMENTO!CDU3</f>
        <v>0</v>
      </c>
      <c r="CDU3" s="492"/>
      <c r="CDV3" s="492"/>
      <c r="CDW3" s="492"/>
      <c r="CDX3" s="199" t="str">
        <f>BDI!$A$5</f>
        <v>ENDEREÇO:</v>
      </c>
      <c r="CDY3" s="492">
        <f>ORCAMENTO!CDZ3</f>
        <v>0</v>
      </c>
      <c r="CDZ3" s="492"/>
      <c r="CEA3" s="492"/>
      <c r="CEB3" s="492"/>
      <c r="CEC3" s="199" t="str">
        <f>BDI!$A$5</f>
        <v>ENDEREÇO:</v>
      </c>
      <c r="CED3" s="492">
        <f>ORCAMENTO!CEE3</f>
        <v>0</v>
      </c>
      <c r="CEE3" s="492"/>
      <c r="CEF3" s="492"/>
      <c r="CEG3" s="492"/>
      <c r="CEH3" s="199" t="str">
        <f>BDI!$A$5</f>
        <v>ENDEREÇO:</v>
      </c>
      <c r="CEI3" s="492">
        <f>ORCAMENTO!CEJ3</f>
        <v>0</v>
      </c>
      <c r="CEJ3" s="492"/>
      <c r="CEK3" s="492"/>
      <c r="CEL3" s="492"/>
      <c r="CEM3" s="199" t="str">
        <f>BDI!$A$5</f>
        <v>ENDEREÇO:</v>
      </c>
      <c r="CEN3" s="492">
        <f>ORCAMENTO!CEO3</f>
        <v>0</v>
      </c>
      <c r="CEO3" s="492"/>
      <c r="CEP3" s="492"/>
      <c r="CEQ3" s="492"/>
      <c r="CER3" s="199" t="str">
        <f>BDI!$A$5</f>
        <v>ENDEREÇO:</v>
      </c>
      <c r="CES3" s="492">
        <f>ORCAMENTO!CET3</f>
        <v>0</v>
      </c>
      <c r="CET3" s="492"/>
      <c r="CEU3" s="492"/>
      <c r="CEV3" s="492"/>
      <c r="CEW3" s="199" t="str">
        <f>BDI!$A$5</f>
        <v>ENDEREÇO:</v>
      </c>
      <c r="CEX3" s="492">
        <f>ORCAMENTO!CEY3</f>
        <v>0</v>
      </c>
      <c r="CEY3" s="492"/>
      <c r="CEZ3" s="492"/>
      <c r="CFA3" s="492"/>
      <c r="CFB3" s="199" t="str">
        <f>BDI!$A$5</f>
        <v>ENDEREÇO:</v>
      </c>
      <c r="CFC3" s="492">
        <f>ORCAMENTO!CFD3</f>
        <v>0</v>
      </c>
      <c r="CFD3" s="492"/>
      <c r="CFE3" s="492"/>
      <c r="CFF3" s="492"/>
      <c r="CFG3" s="199" t="str">
        <f>BDI!$A$5</f>
        <v>ENDEREÇO:</v>
      </c>
      <c r="CFH3" s="492">
        <f>ORCAMENTO!CFI3</f>
        <v>0</v>
      </c>
      <c r="CFI3" s="492"/>
      <c r="CFJ3" s="492"/>
      <c r="CFK3" s="492"/>
      <c r="CFL3" s="199" t="str">
        <f>BDI!$A$5</f>
        <v>ENDEREÇO:</v>
      </c>
      <c r="CFM3" s="492">
        <f>ORCAMENTO!CFN3</f>
        <v>0</v>
      </c>
      <c r="CFN3" s="492"/>
      <c r="CFO3" s="492"/>
      <c r="CFP3" s="492"/>
      <c r="CFQ3" s="199" t="str">
        <f>BDI!$A$5</f>
        <v>ENDEREÇO:</v>
      </c>
      <c r="CFR3" s="492">
        <f>ORCAMENTO!CFS3</f>
        <v>0</v>
      </c>
      <c r="CFS3" s="492"/>
      <c r="CFT3" s="492"/>
      <c r="CFU3" s="492"/>
      <c r="CFV3" s="199" t="str">
        <f>BDI!$A$5</f>
        <v>ENDEREÇO:</v>
      </c>
      <c r="CFW3" s="492">
        <f>ORCAMENTO!CFX3</f>
        <v>0</v>
      </c>
      <c r="CFX3" s="492"/>
      <c r="CFY3" s="492"/>
      <c r="CFZ3" s="492"/>
      <c r="CGA3" s="199" t="str">
        <f>BDI!$A$5</f>
        <v>ENDEREÇO:</v>
      </c>
      <c r="CGB3" s="492">
        <f>ORCAMENTO!CGC3</f>
        <v>0</v>
      </c>
      <c r="CGC3" s="492"/>
      <c r="CGD3" s="492"/>
      <c r="CGE3" s="492"/>
      <c r="CGF3" s="199" t="str">
        <f>BDI!$A$5</f>
        <v>ENDEREÇO:</v>
      </c>
      <c r="CGG3" s="492">
        <f>ORCAMENTO!CGH3</f>
        <v>0</v>
      </c>
      <c r="CGH3" s="492"/>
      <c r="CGI3" s="492"/>
      <c r="CGJ3" s="492"/>
      <c r="CGK3" s="199" t="str">
        <f>BDI!$A$5</f>
        <v>ENDEREÇO:</v>
      </c>
      <c r="CGL3" s="492">
        <f>ORCAMENTO!CGM3</f>
        <v>0</v>
      </c>
      <c r="CGM3" s="492"/>
      <c r="CGN3" s="492"/>
      <c r="CGO3" s="492"/>
      <c r="CGP3" s="199" t="str">
        <f>BDI!$A$5</f>
        <v>ENDEREÇO:</v>
      </c>
      <c r="CGQ3" s="492">
        <f>ORCAMENTO!CGR3</f>
        <v>0</v>
      </c>
      <c r="CGR3" s="492"/>
      <c r="CGS3" s="492"/>
      <c r="CGT3" s="492"/>
      <c r="CGU3" s="199" t="str">
        <f>BDI!$A$5</f>
        <v>ENDEREÇO:</v>
      </c>
      <c r="CGV3" s="492">
        <f>ORCAMENTO!CGW3</f>
        <v>0</v>
      </c>
      <c r="CGW3" s="492"/>
      <c r="CGX3" s="492"/>
      <c r="CGY3" s="492"/>
      <c r="CGZ3" s="199" t="str">
        <f>BDI!$A$5</f>
        <v>ENDEREÇO:</v>
      </c>
      <c r="CHA3" s="492">
        <f>ORCAMENTO!CHB3</f>
        <v>0</v>
      </c>
      <c r="CHB3" s="492"/>
      <c r="CHC3" s="492"/>
      <c r="CHD3" s="492"/>
      <c r="CHE3" s="199" t="str">
        <f>BDI!$A$5</f>
        <v>ENDEREÇO:</v>
      </c>
      <c r="CHF3" s="492">
        <f>ORCAMENTO!CHG3</f>
        <v>0</v>
      </c>
      <c r="CHG3" s="492"/>
      <c r="CHH3" s="492"/>
      <c r="CHI3" s="492"/>
      <c r="CHJ3" s="199" t="str">
        <f>BDI!$A$5</f>
        <v>ENDEREÇO:</v>
      </c>
      <c r="CHK3" s="492">
        <f>ORCAMENTO!CHL3</f>
        <v>0</v>
      </c>
      <c r="CHL3" s="492"/>
      <c r="CHM3" s="492"/>
      <c r="CHN3" s="492"/>
      <c r="CHO3" s="199" t="str">
        <f>BDI!$A$5</f>
        <v>ENDEREÇO:</v>
      </c>
      <c r="CHP3" s="492">
        <f>ORCAMENTO!CHQ3</f>
        <v>0</v>
      </c>
      <c r="CHQ3" s="492"/>
      <c r="CHR3" s="492"/>
      <c r="CHS3" s="492"/>
      <c r="CHT3" s="199" t="str">
        <f>BDI!$A$5</f>
        <v>ENDEREÇO:</v>
      </c>
      <c r="CHU3" s="492">
        <f>ORCAMENTO!CHV3</f>
        <v>0</v>
      </c>
      <c r="CHV3" s="492"/>
      <c r="CHW3" s="492"/>
      <c r="CHX3" s="492"/>
      <c r="CHY3" s="199" t="str">
        <f>BDI!$A$5</f>
        <v>ENDEREÇO:</v>
      </c>
      <c r="CHZ3" s="492">
        <f>ORCAMENTO!CIA3</f>
        <v>0</v>
      </c>
      <c r="CIA3" s="492"/>
      <c r="CIB3" s="492"/>
      <c r="CIC3" s="492"/>
      <c r="CID3" s="199" t="str">
        <f>BDI!$A$5</f>
        <v>ENDEREÇO:</v>
      </c>
      <c r="CIE3" s="492">
        <f>ORCAMENTO!CIF3</f>
        <v>0</v>
      </c>
      <c r="CIF3" s="492"/>
      <c r="CIG3" s="492"/>
      <c r="CIH3" s="492"/>
      <c r="CII3" s="199" t="str">
        <f>BDI!$A$5</f>
        <v>ENDEREÇO:</v>
      </c>
      <c r="CIJ3" s="492">
        <f>ORCAMENTO!CIK3</f>
        <v>0</v>
      </c>
      <c r="CIK3" s="492"/>
      <c r="CIL3" s="492"/>
      <c r="CIM3" s="492"/>
      <c r="CIN3" s="199" t="str">
        <f>BDI!$A$5</f>
        <v>ENDEREÇO:</v>
      </c>
      <c r="CIO3" s="492">
        <f>ORCAMENTO!CIP3</f>
        <v>0</v>
      </c>
      <c r="CIP3" s="492"/>
      <c r="CIQ3" s="492"/>
      <c r="CIR3" s="492"/>
      <c r="CIS3" s="199" t="str">
        <f>BDI!$A$5</f>
        <v>ENDEREÇO:</v>
      </c>
      <c r="CIT3" s="492">
        <f>ORCAMENTO!CIU3</f>
        <v>0</v>
      </c>
      <c r="CIU3" s="492"/>
      <c r="CIV3" s="492"/>
      <c r="CIW3" s="492"/>
      <c r="CIX3" s="199" t="str">
        <f>BDI!$A$5</f>
        <v>ENDEREÇO:</v>
      </c>
      <c r="CIY3" s="492">
        <f>ORCAMENTO!CIZ3</f>
        <v>0</v>
      </c>
      <c r="CIZ3" s="492"/>
      <c r="CJA3" s="492"/>
      <c r="CJB3" s="492"/>
      <c r="CJC3" s="199" t="str">
        <f>BDI!$A$5</f>
        <v>ENDEREÇO:</v>
      </c>
      <c r="CJD3" s="492">
        <f>ORCAMENTO!CJE3</f>
        <v>0</v>
      </c>
      <c r="CJE3" s="492"/>
      <c r="CJF3" s="492"/>
      <c r="CJG3" s="492"/>
      <c r="CJH3" s="199" t="str">
        <f>BDI!$A$5</f>
        <v>ENDEREÇO:</v>
      </c>
      <c r="CJI3" s="492">
        <f>ORCAMENTO!CJJ3</f>
        <v>0</v>
      </c>
      <c r="CJJ3" s="492"/>
      <c r="CJK3" s="492"/>
      <c r="CJL3" s="492"/>
      <c r="CJM3" s="199" t="str">
        <f>BDI!$A$5</f>
        <v>ENDEREÇO:</v>
      </c>
      <c r="CJN3" s="492">
        <f>ORCAMENTO!CJO3</f>
        <v>0</v>
      </c>
      <c r="CJO3" s="492"/>
      <c r="CJP3" s="492"/>
      <c r="CJQ3" s="492"/>
      <c r="CJR3" s="199" t="str">
        <f>BDI!$A$5</f>
        <v>ENDEREÇO:</v>
      </c>
      <c r="CJS3" s="492">
        <f>ORCAMENTO!CJT3</f>
        <v>0</v>
      </c>
      <c r="CJT3" s="492"/>
      <c r="CJU3" s="492"/>
      <c r="CJV3" s="492"/>
      <c r="CJW3" s="199" t="str">
        <f>BDI!$A$5</f>
        <v>ENDEREÇO:</v>
      </c>
      <c r="CJX3" s="492">
        <f>ORCAMENTO!CJY3</f>
        <v>0</v>
      </c>
      <c r="CJY3" s="492"/>
      <c r="CJZ3" s="492"/>
      <c r="CKA3" s="492"/>
      <c r="CKB3" s="199" t="str">
        <f>BDI!$A$5</f>
        <v>ENDEREÇO:</v>
      </c>
      <c r="CKC3" s="492">
        <f>ORCAMENTO!CKD3</f>
        <v>0</v>
      </c>
      <c r="CKD3" s="492"/>
      <c r="CKE3" s="492"/>
      <c r="CKF3" s="492"/>
      <c r="CKG3" s="199" t="str">
        <f>BDI!$A$5</f>
        <v>ENDEREÇO:</v>
      </c>
      <c r="CKH3" s="492">
        <f>ORCAMENTO!CKI3</f>
        <v>0</v>
      </c>
      <c r="CKI3" s="492"/>
      <c r="CKJ3" s="492"/>
      <c r="CKK3" s="492"/>
      <c r="CKL3" s="199" t="str">
        <f>BDI!$A$5</f>
        <v>ENDEREÇO:</v>
      </c>
      <c r="CKM3" s="492">
        <f>ORCAMENTO!CKN3</f>
        <v>0</v>
      </c>
      <c r="CKN3" s="492"/>
      <c r="CKO3" s="492"/>
      <c r="CKP3" s="492"/>
      <c r="CKQ3" s="199" t="str">
        <f>BDI!$A$5</f>
        <v>ENDEREÇO:</v>
      </c>
      <c r="CKR3" s="492">
        <f>ORCAMENTO!CKS3</f>
        <v>0</v>
      </c>
      <c r="CKS3" s="492"/>
      <c r="CKT3" s="492"/>
      <c r="CKU3" s="492"/>
      <c r="CKV3" s="199" t="str">
        <f>BDI!$A$5</f>
        <v>ENDEREÇO:</v>
      </c>
      <c r="CKW3" s="492">
        <f>ORCAMENTO!CKX3</f>
        <v>0</v>
      </c>
      <c r="CKX3" s="492"/>
      <c r="CKY3" s="492"/>
      <c r="CKZ3" s="492"/>
      <c r="CLA3" s="199" t="str">
        <f>BDI!$A$5</f>
        <v>ENDEREÇO:</v>
      </c>
      <c r="CLB3" s="492">
        <f>ORCAMENTO!CLC3</f>
        <v>0</v>
      </c>
      <c r="CLC3" s="492"/>
      <c r="CLD3" s="492"/>
      <c r="CLE3" s="492"/>
      <c r="CLF3" s="199" t="str">
        <f>BDI!$A$5</f>
        <v>ENDEREÇO:</v>
      </c>
      <c r="CLG3" s="492">
        <f>ORCAMENTO!CLH3</f>
        <v>0</v>
      </c>
      <c r="CLH3" s="492"/>
      <c r="CLI3" s="492"/>
      <c r="CLJ3" s="492"/>
      <c r="CLK3" s="199" t="str">
        <f>BDI!$A$5</f>
        <v>ENDEREÇO:</v>
      </c>
      <c r="CLL3" s="492">
        <f>ORCAMENTO!CLM3</f>
        <v>0</v>
      </c>
      <c r="CLM3" s="492"/>
      <c r="CLN3" s="492"/>
      <c r="CLO3" s="492"/>
      <c r="CLP3" s="199" t="str">
        <f>BDI!$A$5</f>
        <v>ENDEREÇO:</v>
      </c>
      <c r="CLQ3" s="492">
        <f>ORCAMENTO!CLR3</f>
        <v>0</v>
      </c>
      <c r="CLR3" s="492"/>
      <c r="CLS3" s="492"/>
      <c r="CLT3" s="492"/>
      <c r="CLU3" s="199" t="str">
        <f>BDI!$A$5</f>
        <v>ENDEREÇO:</v>
      </c>
      <c r="CLV3" s="492">
        <f>ORCAMENTO!CLW3</f>
        <v>0</v>
      </c>
      <c r="CLW3" s="492"/>
      <c r="CLX3" s="492"/>
      <c r="CLY3" s="492"/>
      <c r="CLZ3" s="199" t="str">
        <f>BDI!$A$5</f>
        <v>ENDEREÇO:</v>
      </c>
      <c r="CMA3" s="492">
        <f>ORCAMENTO!CMB3</f>
        <v>0</v>
      </c>
      <c r="CMB3" s="492"/>
      <c r="CMC3" s="492"/>
      <c r="CMD3" s="492"/>
      <c r="CME3" s="199" t="str">
        <f>BDI!$A$5</f>
        <v>ENDEREÇO:</v>
      </c>
      <c r="CMF3" s="492">
        <f>ORCAMENTO!CMG3</f>
        <v>0</v>
      </c>
      <c r="CMG3" s="492"/>
      <c r="CMH3" s="492"/>
      <c r="CMI3" s="492"/>
      <c r="CMJ3" s="199" t="str">
        <f>BDI!$A$5</f>
        <v>ENDEREÇO:</v>
      </c>
      <c r="CMK3" s="492">
        <f>ORCAMENTO!CML3</f>
        <v>0</v>
      </c>
      <c r="CML3" s="492"/>
      <c r="CMM3" s="492"/>
      <c r="CMN3" s="492"/>
      <c r="CMO3" s="199" t="str">
        <f>BDI!$A$5</f>
        <v>ENDEREÇO:</v>
      </c>
      <c r="CMP3" s="492">
        <f>ORCAMENTO!CMQ3</f>
        <v>0</v>
      </c>
      <c r="CMQ3" s="492"/>
      <c r="CMR3" s="492"/>
      <c r="CMS3" s="492"/>
      <c r="CMT3" s="199" t="str">
        <f>BDI!$A$5</f>
        <v>ENDEREÇO:</v>
      </c>
      <c r="CMU3" s="492">
        <f>ORCAMENTO!CMV3</f>
        <v>0</v>
      </c>
      <c r="CMV3" s="492"/>
      <c r="CMW3" s="492"/>
      <c r="CMX3" s="492"/>
      <c r="CMY3" s="199" t="str">
        <f>BDI!$A$5</f>
        <v>ENDEREÇO:</v>
      </c>
      <c r="CMZ3" s="492">
        <f>ORCAMENTO!CNA3</f>
        <v>0</v>
      </c>
      <c r="CNA3" s="492"/>
      <c r="CNB3" s="492"/>
      <c r="CNC3" s="492"/>
      <c r="CND3" s="199" t="str">
        <f>BDI!$A$5</f>
        <v>ENDEREÇO:</v>
      </c>
      <c r="CNE3" s="492">
        <f>ORCAMENTO!CNF3</f>
        <v>0</v>
      </c>
      <c r="CNF3" s="492"/>
      <c r="CNG3" s="492"/>
      <c r="CNH3" s="492"/>
      <c r="CNI3" s="199" t="str">
        <f>BDI!$A$5</f>
        <v>ENDEREÇO:</v>
      </c>
      <c r="CNJ3" s="492">
        <f>ORCAMENTO!CNK3</f>
        <v>0</v>
      </c>
      <c r="CNK3" s="492"/>
      <c r="CNL3" s="492"/>
      <c r="CNM3" s="492"/>
      <c r="CNN3" s="199" t="str">
        <f>BDI!$A$5</f>
        <v>ENDEREÇO:</v>
      </c>
      <c r="CNO3" s="492">
        <f>ORCAMENTO!CNP3</f>
        <v>0</v>
      </c>
      <c r="CNP3" s="492"/>
      <c r="CNQ3" s="492"/>
      <c r="CNR3" s="492"/>
      <c r="CNS3" s="199" t="str">
        <f>BDI!$A$5</f>
        <v>ENDEREÇO:</v>
      </c>
      <c r="CNT3" s="492">
        <f>ORCAMENTO!CNU3</f>
        <v>0</v>
      </c>
      <c r="CNU3" s="492"/>
      <c r="CNV3" s="492"/>
      <c r="CNW3" s="492"/>
      <c r="CNX3" s="199" t="str">
        <f>BDI!$A$5</f>
        <v>ENDEREÇO:</v>
      </c>
      <c r="CNY3" s="492">
        <f>ORCAMENTO!CNZ3</f>
        <v>0</v>
      </c>
      <c r="CNZ3" s="492"/>
      <c r="COA3" s="492"/>
      <c r="COB3" s="492"/>
      <c r="COC3" s="199" t="str">
        <f>BDI!$A$5</f>
        <v>ENDEREÇO:</v>
      </c>
      <c r="COD3" s="492">
        <f>ORCAMENTO!COE3</f>
        <v>0</v>
      </c>
      <c r="COE3" s="492"/>
      <c r="COF3" s="492"/>
      <c r="COG3" s="492"/>
      <c r="COH3" s="199" t="str">
        <f>BDI!$A$5</f>
        <v>ENDEREÇO:</v>
      </c>
      <c r="COI3" s="492">
        <f>ORCAMENTO!COJ3</f>
        <v>0</v>
      </c>
      <c r="COJ3" s="492"/>
      <c r="COK3" s="492"/>
      <c r="COL3" s="492"/>
      <c r="COM3" s="199" t="str">
        <f>BDI!$A$5</f>
        <v>ENDEREÇO:</v>
      </c>
      <c r="CON3" s="492">
        <f>ORCAMENTO!COO3</f>
        <v>0</v>
      </c>
      <c r="COO3" s="492"/>
      <c r="COP3" s="492"/>
      <c r="COQ3" s="492"/>
      <c r="COR3" s="199" t="str">
        <f>BDI!$A$5</f>
        <v>ENDEREÇO:</v>
      </c>
      <c r="COS3" s="492">
        <f>ORCAMENTO!COT3</f>
        <v>0</v>
      </c>
      <c r="COT3" s="492"/>
      <c r="COU3" s="492"/>
      <c r="COV3" s="492"/>
      <c r="COW3" s="199" t="str">
        <f>BDI!$A$5</f>
        <v>ENDEREÇO:</v>
      </c>
      <c r="COX3" s="492">
        <f>ORCAMENTO!COY3</f>
        <v>0</v>
      </c>
      <c r="COY3" s="492"/>
      <c r="COZ3" s="492"/>
      <c r="CPA3" s="492"/>
      <c r="CPB3" s="199" t="str">
        <f>BDI!$A$5</f>
        <v>ENDEREÇO:</v>
      </c>
      <c r="CPC3" s="492">
        <f>ORCAMENTO!CPD3</f>
        <v>0</v>
      </c>
      <c r="CPD3" s="492"/>
      <c r="CPE3" s="492"/>
      <c r="CPF3" s="492"/>
      <c r="CPG3" s="199" t="str">
        <f>BDI!$A$5</f>
        <v>ENDEREÇO:</v>
      </c>
      <c r="CPH3" s="492">
        <f>ORCAMENTO!CPI3</f>
        <v>0</v>
      </c>
      <c r="CPI3" s="492"/>
      <c r="CPJ3" s="492"/>
      <c r="CPK3" s="492"/>
      <c r="CPL3" s="199" t="str">
        <f>BDI!$A$5</f>
        <v>ENDEREÇO:</v>
      </c>
      <c r="CPM3" s="492">
        <f>ORCAMENTO!CPN3</f>
        <v>0</v>
      </c>
      <c r="CPN3" s="492"/>
      <c r="CPO3" s="492"/>
      <c r="CPP3" s="492"/>
      <c r="CPQ3" s="199" t="str">
        <f>BDI!$A$5</f>
        <v>ENDEREÇO:</v>
      </c>
      <c r="CPR3" s="492">
        <f>ORCAMENTO!CPS3</f>
        <v>0</v>
      </c>
      <c r="CPS3" s="492"/>
      <c r="CPT3" s="492"/>
      <c r="CPU3" s="492"/>
      <c r="CPV3" s="199" t="str">
        <f>BDI!$A$5</f>
        <v>ENDEREÇO:</v>
      </c>
      <c r="CPW3" s="492">
        <f>ORCAMENTO!CPX3</f>
        <v>0</v>
      </c>
      <c r="CPX3" s="492"/>
      <c r="CPY3" s="492"/>
      <c r="CPZ3" s="492"/>
      <c r="CQA3" s="199" t="str">
        <f>BDI!$A$5</f>
        <v>ENDEREÇO:</v>
      </c>
      <c r="CQB3" s="492">
        <f>ORCAMENTO!CQC3</f>
        <v>0</v>
      </c>
      <c r="CQC3" s="492"/>
      <c r="CQD3" s="492"/>
      <c r="CQE3" s="492"/>
      <c r="CQF3" s="199" t="str">
        <f>BDI!$A$5</f>
        <v>ENDEREÇO:</v>
      </c>
      <c r="CQG3" s="492">
        <f>ORCAMENTO!CQH3</f>
        <v>0</v>
      </c>
      <c r="CQH3" s="492"/>
      <c r="CQI3" s="492"/>
      <c r="CQJ3" s="492"/>
      <c r="CQK3" s="199" t="str">
        <f>BDI!$A$5</f>
        <v>ENDEREÇO:</v>
      </c>
      <c r="CQL3" s="492">
        <f>ORCAMENTO!CQM3</f>
        <v>0</v>
      </c>
      <c r="CQM3" s="492"/>
      <c r="CQN3" s="492"/>
      <c r="CQO3" s="492"/>
      <c r="CQP3" s="199" t="str">
        <f>BDI!$A$5</f>
        <v>ENDEREÇO:</v>
      </c>
      <c r="CQQ3" s="492">
        <f>ORCAMENTO!CQR3</f>
        <v>0</v>
      </c>
      <c r="CQR3" s="492"/>
      <c r="CQS3" s="492"/>
      <c r="CQT3" s="492"/>
      <c r="CQU3" s="199" t="str">
        <f>BDI!$A$5</f>
        <v>ENDEREÇO:</v>
      </c>
      <c r="CQV3" s="492">
        <f>ORCAMENTO!CQW3</f>
        <v>0</v>
      </c>
      <c r="CQW3" s="492"/>
      <c r="CQX3" s="492"/>
      <c r="CQY3" s="492"/>
      <c r="CQZ3" s="199" t="str">
        <f>BDI!$A$5</f>
        <v>ENDEREÇO:</v>
      </c>
      <c r="CRA3" s="492">
        <f>ORCAMENTO!CRB3</f>
        <v>0</v>
      </c>
      <c r="CRB3" s="492"/>
      <c r="CRC3" s="492"/>
      <c r="CRD3" s="492"/>
      <c r="CRE3" s="199" t="str">
        <f>BDI!$A$5</f>
        <v>ENDEREÇO:</v>
      </c>
      <c r="CRF3" s="492">
        <f>ORCAMENTO!CRG3</f>
        <v>0</v>
      </c>
      <c r="CRG3" s="492"/>
      <c r="CRH3" s="492"/>
      <c r="CRI3" s="492"/>
      <c r="CRJ3" s="199" t="str">
        <f>BDI!$A$5</f>
        <v>ENDEREÇO:</v>
      </c>
      <c r="CRK3" s="492">
        <f>ORCAMENTO!CRL3</f>
        <v>0</v>
      </c>
      <c r="CRL3" s="492"/>
      <c r="CRM3" s="492"/>
      <c r="CRN3" s="492"/>
      <c r="CRO3" s="199" t="str">
        <f>BDI!$A$5</f>
        <v>ENDEREÇO:</v>
      </c>
      <c r="CRP3" s="492">
        <f>ORCAMENTO!CRQ3</f>
        <v>0</v>
      </c>
      <c r="CRQ3" s="492"/>
      <c r="CRR3" s="492"/>
      <c r="CRS3" s="492"/>
      <c r="CRT3" s="199" t="str">
        <f>BDI!$A$5</f>
        <v>ENDEREÇO:</v>
      </c>
      <c r="CRU3" s="492">
        <f>ORCAMENTO!CRV3</f>
        <v>0</v>
      </c>
      <c r="CRV3" s="492"/>
      <c r="CRW3" s="492"/>
      <c r="CRX3" s="492"/>
      <c r="CRY3" s="199" t="str">
        <f>BDI!$A$5</f>
        <v>ENDEREÇO:</v>
      </c>
      <c r="CRZ3" s="492">
        <f>ORCAMENTO!CSA3</f>
        <v>0</v>
      </c>
      <c r="CSA3" s="492"/>
      <c r="CSB3" s="492"/>
      <c r="CSC3" s="492"/>
      <c r="CSD3" s="199" t="str">
        <f>BDI!$A$5</f>
        <v>ENDEREÇO:</v>
      </c>
      <c r="CSE3" s="492">
        <f>ORCAMENTO!CSF3</f>
        <v>0</v>
      </c>
      <c r="CSF3" s="492"/>
      <c r="CSG3" s="492"/>
      <c r="CSH3" s="492"/>
      <c r="CSI3" s="199" t="str">
        <f>BDI!$A$5</f>
        <v>ENDEREÇO:</v>
      </c>
      <c r="CSJ3" s="492">
        <f>ORCAMENTO!CSK3</f>
        <v>0</v>
      </c>
      <c r="CSK3" s="492"/>
      <c r="CSL3" s="492"/>
      <c r="CSM3" s="492"/>
      <c r="CSN3" s="199" t="str">
        <f>BDI!$A$5</f>
        <v>ENDEREÇO:</v>
      </c>
      <c r="CSO3" s="492">
        <f>ORCAMENTO!CSP3</f>
        <v>0</v>
      </c>
      <c r="CSP3" s="492"/>
      <c r="CSQ3" s="492"/>
      <c r="CSR3" s="492"/>
      <c r="CSS3" s="199" t="str">
        <f>BDI!$A$5</f>
        <v>ENDEREÇO:</v>
      </c>
      <c r="CST3" s="492">
        <f>ORCAMENTO!CSU3</f>
        <v>0</v>
      </c>
      <c r="CSU3" s="492"/>
      <c r="CSV3" s="492"/>
      <c r="CSW3" s="492"/>
      <c r="CSX3" s="199" t="str">
        <f>BDI!$A$5</f>
        <v>ENDEREÇO:</v>
      </c>
      <c r="CSY3" s="492">
        <f>ORCAMENTO!CSZ3</f>
        <v>0</v>
      </c>
      <c r="CSZ3" s="492"/>
      <c r="CTA3" s="492"/>
      <c r="CTB3" s="492"/>
      <c r="CTC3" s="199" t="str">
        <f>BDI!$A$5</f>
        <v>ENDEREÇO:</v>
      </c>
      <c r="CTD3" s="492">
        <f>ORCAMENTO!CTE3</f>
        <v>0</v>
      </c>
      <c r="CTE3" s="492"/>
      <c r="CTF3" s="492"/>
      <c r="CTG3" s="492"/>
      <c r="CTH3" s="199" t="str">
        <f>BDI!$A$5</f>
        <v>ENDEREÇO:</v>
      </c>
      <c r="CTI3" s="492">
        <f>ORCAMENTO!CTJ3</f>
        <v>0</v>
      </c>
      <c r="CTJ3" s="492"/>
      <c r="CTK3" s="492"/>
      <c r="CTL3" s="492"/>
      <c r="CTM3" s="199" t="str">
        <f>BDI!$A$5</f>
        <v>ENDEREÇO:</v>
      </c>
      <c r="CTN3" s="492">
        <f>ORCAMENTO!CTO3</f>
        <v>0</v>
      </c>
      <c r="CTO3" s="492"/>
      <c r="CTP3" s="492"/>
      <c r="CTQ3" s="492"/>
      <c r="CTR3" s="199" t="str">
        <f>BDI!$A$5</f>
        <v>ENDEREÇO:</v>
      </c>
      <c r="CTS3" s="492">
        <f>ORCAMENTO!CTT3</f>
        <v>0</v>
      </c>
      <c r="CTT3" s="492"/>
      <c r="CTU3" s="492"/>
      <c r="CTV3" s="492"/>
      <c r="CTW3" s="199" t="str">
        <f>BDI!$A$5</f>
        <v>ENDEREÇO:</v>
      </c>
      <c r="CTX3" s="492">
        <f>ORCAMENTO!CTY3</f>
        <v>0</v>
      </c>
      <c r="CTY3" s="492"/>
      <c r="CTZ3" s="492"/>
      <c r="CUA3" s="492"/>
      <c r="CUB3" s="199" t="str">
        <f>BDI!$A$5</f>
        <v>ENDEREÇO:</v>
      </c>
      <c r="CUC3" s="492">
        <f>ORCAMENTO!CUD3</f>
        <v>0</v>
      </c>
      <c r="CUD3" s="492"/>
      <c r="CUE3" s="492"/>
      <c r="CUF3" s="492"/>
      <c r="CUG3" s="199" t="str">
        <f>BDI!$A$5</f>
        <v>ENDEREÇO:</v>
      </c>
      <c r="CUH3" s="492">
        <f>ORCAMENTO!CUI3</f>
        <v>0</v>
      </c>
      <c r="CUI3" s="492"/>
      <c r="CUJ3" s="492"/>
      <c r="CUK3" s="492"/>
      <c r="CUL3" s="199" t="str">
        <f>BDI!$A$5</f>
        <v>ENDEREÇO:</v>
      </c>
      <c r="CUM3" s="492">
        <f>ORCAMENTO!CUN3</f>
        <v>0</v>
      </c>
      <c r="CUN3" s="492"/>
      <c r="CUO3" s="492"/>
      <c r="CUP3" s="492"/>
      <c r="CUQ3" s="199" t="str">
        <f>BDI!$A$5</f>
        <v>ENDEREÇO:</v>
      </c>
      <c r="CUR3" s="492">
        <f>ORCAMENTO!CUS3</f>
        <v>0</v>
      </c>
      <c r="CUS3" s="492"/>
      <c r="CUT3" s="492"/>
      <c r="CUU3" s="492"/>
      <c r="CUV3" s="199" t="str">
        <f>BDI!$A$5</f>
        <v>ENDEREÇO:</v>
      </c>
      <c r="CUW3" s="492">
        <f>ORCAMENTO!CUX3</f>
        <v>0</v>
      </c>
      <c r="CUX3" s="492"/>
      <c r="CUY3" s="492"/>
      <c r="CUZ3" s="492"/>
      <c r="CVA3" s="199" t="str">
        <f>BDI!$A$5</f>
        <v>ENDEREÇO:</v>
      </c>
      <c r="CVB3" s="492">
        <f>ORCAMENTO!CVC3</f>
        <v>0</v>
      </c>
      <c r="CVC3" s="492"/>
      <c r="CVD3" s="492"/>
      <c r="CVE3" s="492"/>
      <c r="CVF3" s="199" t="str">
        <f>BDI!$A$5</f>
        <v>ENDEREÇO:</v>
      </c>
      <c r="CVG3" s="492">
        <f>ORCAMENTO!CVH3</f>
        <v>0</v>
      </c>
      <c r="CVH3" s="492"/>
      <c r="CVI3" s="492"/>
      <c r="CVJ3" s="492"/>
      <c r="CVK3" s="199" t="str">
        <f>BDI!$A$5</f>
        <v>ENDEREÇO:</v>
      </c>
      <c r="CVL3" s="492">
        <f>ORCAMENTO!CVM3</f>
        <v>0</v>
      </c>
      <c r="CVM3" s="492"/>
      <c r="CVN3" s="492"/>
      <c r="CVO3" s="492"/>
      <c r="CVP3" s="199" t="str">
        <f>BDI!$A$5</f>
        <v>ENDEREÇO:</v>
      </c>
      <c r="CVQ3" s="492">
        <f>ORCAMENTO!CVR3</f>
        <v>0</v>
      </c>
      <c r="CVR3" s="492"/>
      <c r="CVS3" s="492"/>
      <c r="CVT3" s="492"/>
      <c r="CVU3" s="199" t="str">
        <f>BDI!$A$5</f>
        <v>ENDEREÇO:</v>
      </c>
      <c r="CVV3" s="492">
        <f>ORCAMENTO!CVW3</f>
        <v>0</v>
      </c>
      <c r="CVW3" s="492"/>
      <c r="CVX3" s="492"/>
      <c r="CVY3" s="492"/>
      <c r="CVZ3" s="199" t="str">
        <f>BDI!$A$5</f>
        <v>ENDEREÇO:</v>
      </c>
      <c r="CWA3" s="492">
        <f>ORCAMENTO!CWB3</f>
        <v>0</v>
      </c>
      <c r="CWB3" s="492"/>
      <c r="CWC3" s="492"/>
      <c r="CWD3" s="492"/>
      <c r="CWE3" s="199" t="str">
        <f>BDI!$A$5</f>
        <v>ENDEREÇO:</v>
      </c>
      <c r="CWF3" s="492">
        <f>ORCAMENTO!CWG3</f>
        <v>0</v>
      </c>
      <c r="CWG3" s="492"/>
      <c r="CWH3" s="492"/>
      <c r="CWI3" s="492"/>
      <c r="CWJ3" s="199" t="str">
        <f>BDI!$A$5</f>
        <v>ENDEREÇO:</v>
      </c>
      <c r="CWK3" s="492">
        <f>ORCAMENTO!CWL3</f>
        <v>0</v>
      </c>
      <c r="CWL3" s="492"/>
      <c r="CWM3" s="492"/>
      <c r="CWN3" s="492"/>
      <c r="CWO3" s="199" t="str">
        <f>BDI!$A$5</f>
        <v>ENDEREÇO:</v>
      </c>
      <c r="CWP3" s="492">
        <f>ORCAMENTO!CWQ3</f>
        <v>0</v>
      </c>
      <c r="CWQ3" s="492"/>
      <c r="CWR3" s="492"/>
      <c r="CWS3" s="492"/>
      <c r="CWT3" s="199" t="str">
        <f>BDI!$A$5</f>
        <v>ENDEREÇO:</v>
      </c>
      <c r="CWU3" s="492">
        <f>ORCAMENTO!CWV3</f>
        <v>0</v>
      </c>
      <c r="CWV3" s="492"/>
      <c r="CWW3" s="492"/>
      <c r="CWX3" s="492"/>
      <c r="CWY3" s="199" t="str">
        <f>BDI!$A$5</f>
        <v>ENDEREÇO:</v>
      </c>
      <c r="CWZ3" s="492">
        <f>ORCAMENTO!CXA3</f>
        <v>0</v>
      </c>
      <c r="CXA3" s="492"/>
      <c r="CXB3" s="492"/>
      <c r="CXC3" s="492"/>
      <c r="CXD3" s="199" t="str">
        <f>BDI!$A$5</f>
        <v>ENDEREÇO:</v>
      </c>
      <c r="CXE3" s="492">
        <f>ORCAMENTO!CXF3</f>
        <v>0</v>
      </c>
      <c r="CXF3" s="492"/>
      <c r="CXG3" s="492"/>
      <c r="CXH3" s="492"/>
      <c r="CXI3" s="199" t="str">
        <f>BDI!$A$5</f>
        <v>ENDEREÇO:</v>
      </c>
      <c r="CXJ3" s="492">
        <f>ORCAMENTO!CXK3</f>
        <v>0</v>
      </c>
      <c r="CXK3" s="492"/>
      <c r="CXL3" s="492"/>
      <c r="CXM3" s="492"/>
      <c r="CXN3" s="199" t="str">
        <f>BDI!$A$5</f>
        <v>ENDEREÇO:</v>
      </c>
      <c r="CXO3" s="492">
        <f>ORCAMENTO!CXP3</f>
        <v>0</v>
      </c>
      <c r="CXP3" s="492"/>
      <c r="CXQ3" s="492"/>
      <c r="CXR3" s="492"/>
      <c r="CXS3" s="199" t="str">
        <f>BDI!$A$5</f>
        <v>ENDEREÇO:</v>
      </c>
      <c r="CXT3" s="492">
        <f>ORCAMENTO!CXU3</f>
        <v>0</v>
      </c>
      <c r="CXU3" s="492"/>
      <c r="CXV3" s="492"/>
      <c r="CXW3" s="492"/>
      <c r="CXX3" s="199" t="str">
        <f>BDI!$A$5</f>
        <v>ENDEREÇO:</v>
      </c>
      <c r="CXY3" s="492">
        <f>ORCAMENTO!CXZ3</f>
        <v>0</v>
      </c>
      <c r="CXZ3" s="492"/>
      <c r="CYA3" s="492"/>
      <c r="CYB3" s="492"/>
      <c r="CYC3" s="199" t="str">
        <f>BDI!$A$5</f>
        <v>ENDEREÇO:</v>
      </c>
      <c r="CYD3" s="492">
        <f>ORCAMENTO!CYE3</f>
        <v>0</v>
      </c>
      <c r="CYE3" s="492"/>
      <c r="CYF3" s="492"/>
      <c r="CYG3" s="492"/>
      <c r="CYH3" s="199" t="str">
        <f>BDI!$A$5</f>
        <v>ENDEREÇO:</v>
      </c>
      <c r="CYI3" s="492">
        <f>ORCAMENTO!CYJ3</f>
        <v>0</v>
      </c>
      <c r="CYJ3" s="492"/>
      <c r="CYK3" s="492"/>
      <c r="CYL3" s="492"/>
      <c r="CYM3" s="199" t="str">
        <f>BDI!$A$5</f>
        <v>ENDEREÇO:</v>
      </c>
      <c r="CYN3" s="492">
        <f>ORCAMENTO!CYO3</f>
        <v>0</v>
      </c>
      <c r="CYO3" s="492"/>
      <c r="CYP3" s="492"/>
      <c r="CYQ3" s="492"/>
      <c r="CYR3" s="199" t="str">
        <f>BDI!$A$5</f>
        <v>ENDEREÇO:</v>
      </c>
      <c r="CYS3" s="492">
        <f>ORCAMENTO!CYT3</f>
        <v>0</v>
      </c>
      <c r="CYT3" s="492"/>
      <c r="CYU3" s="492"/>
      <c r="CYV3" s="492"/>
      <c r="CYW3" s="199" t="str">
        <f>BDI!$A$5</f>
        <v>ENDEREÇO:</v>
      </c>
      <c r="CYX3" s="492">
        <f>ORCAMENTO!CYY3</f>
        <v>0</v>
      </c>
      <c r="CYY3" s="492"/>
      <c r="CYZ3" s="492"/>
      <c r="CZA3" s="492"/>
      <c r="CZB3" s="199" t="str">
        <f>BDI!$A$5</f>
        <v>ENDEREÇO:</v>
      </c>
      <c r="CZC3" s="492">
        <f>ORCAMENTO!CZD3</f>
        <v>0</v>
      </c>
      <c r="CZD3" s="492"/>
      <c r="CZE3" s="492"/>
      <c r="CZF3" s="492"/>
      <c r="CZG3" s="199" t="str">
        <f>BDI!$A$5</f>
        <v>ENDEREÇO:</v>
      </c>
      <c r="CZH3" s="492">
        <f>ORCAMENTO!CZI3</f>
        <v>0</v>
      </c>
      <c r="CZI3" s="492"/>
      <c r="CZJ3" s="492"/>
      <c r="CZK3" s="492"/>
      <c r="CZL3" s="199" t="str">
        <f>BDI!$A$5</f>
        <v>ENDEREÇO:</v>
      </c>
      <c r="CZM3" s="492">
        <f>ORCAMENTO!CZN3</f>
        <v>0</v>
      </c>
      <c r="CZN3" s="492"/>
      <c r="CZO3" s="492"/>
      <c r="CZP3" s="492"/>
      <c r="CZQ3" s="199" t="str">
        <f>BDI!$A$5</f>
        <v>ENDEREÇO:</v>
      </c>
      <c r="CZR3" s="492">
        <f>ORCAMENTO!CZS3</f>
        <v>0</v>
      </c>
      <c r="CZS3" s="492"/>
      <c r="CZT3" s="492"/>
      <c r="CZU3" s="492"/>
      <c r="CZV3" s="199" t="str">
        <f>BDI!$A$5</f>
        <v>ENDEREÇO:</v>
      </c>
      <c r="CZW3" s="492">
        <f>ORCAMENTO!CZX3</f>
        <v>0</v>
      </c>
      <c r="CZX3" s="492"/>
      <c r="CZY3" s="492"/>
      <c r="CZZ3" s="492"/>
      <c r="DAA3" s="199" t="str">
        <f>BDI!$A$5</f>
        <v>ENDEREÇO:</v>
      </c>
      <c r="DAB3" s="492">
        <f>ORCAMENTO!DAC3</f>
        <v>0</v>
      </c>
      <c r="DAC3" s="492"/>
      <c r="DAD3" s="492"/>
      <c r="DAE3" s="492"/>
      <c r="DAF3" s="199" t="str">
        <f>BDI!$A$5</f>
        <v>ENDEREÇO:</v>
      </c>
      <c r="DAG3" s="492">
        <f>ORCAMENTO!DAH3</f>
        <v>0</v>
      </c>
      <c r="DAH3" s="492"/>
      <c r="DAI3" s="492"/>
      <c r="DAJ3" s="492"/>
      <c r="DAK3" s="199" t="str">
        <f>BDI!$A$5</f>
        <v>ENDEREÇO:</v>
      </c>
      <c r="DAL3" s="492">
        <f>ORCAMENTO!DAM3</f>
        <v>0</v>
      </c>
      <c r="DAM3" s="492"/>
      <c r="DAN3" s="492"/>
      <c r="DAO3" s="492"/>
      <c r="DAP3" s="199" t="str">
        <f>BDI!$A$5</f>
        <v>ENDEREÇO:</v>
      </c>
      <c r="DAQ3" s="492">
        <f>ORCAMENTO!DAR3</f>
        <v>0</v>
      </c>
      <c r="DAR3" s="492"/>
      <c r="DAS3" s="492"/>
      <c r="DAT3" s="492"/>
      <c r="DAU3" s="199" t="str">
        <f>BDI!$A$5</f>
        <v>ENDEREÇO:</v>
      </c>
      <c r="DAV3" s="492">
        <f>ORCAMENTO!DAW3</f>
        <v>0</v>
      </c>
      <c r="DAW3" s="492"/>
      <c r="DAX3" s="492"/>
      <c r="DAY3" s="492"/>
      <c r="DAZ3" s="199" t="str">
        <f>BDI!$A$5</f>
        <v>ENDEREÇO:</v>
      </c>
      <c r="DBA3" s="492">
        <f>ORCAMENTO!DBB3</f>
        <v>0</v>
      </c>
      <c r="DBB3" s="492"/>
      <c r="DBC3" s="492"/>
      <c r="DBD3" s="492"/>
      <c r="DBE3" s="199" t="str">
        <f>BDI!$A$5</f>
        <v>ENDEREÇO:</v>
      </c>
      <c r="DBF3" s="492">
        <f>ORCAMENTO!DBG3</f>
        <v>0</v>
      </c>
      <c r="DBG3" s="492"/>
      <c r="DBH3" s="492"/>
      <c r="DBI3" s="492"/>
      <c r="DBJ3" s="199" t="str">
        <f>BDI!$A$5</f>
        <v>ENDEREÇO:</v>
      </c>
      <c r="DBK3" s="492">
        <f>ORCAMENTO!DBL3</f>
        <v>0</v>
      </c>
      <c r="DBL3" s="492"/>
      <c r="DBM3" s="492"/>
      <c r="DBN3" s="492"/>
      <c r="DBO3" s="199" t="str">
        <f>BDI!$A$5</f>
        <v>ENDEREÇO:</v>
      </c>
      <c r="DBP3" s="492">
        <f>ORCAMENTO!DBQ3</f>
        <v>0</v>
      </c>
      <c r="DBQ3" s="492"/>
      <c r="DBR3" s="492"/>
      <c r="DBS3" s="492"/>
      <c r="DBT3" s="199" t="str">
        <f>BDI!$A$5</f>
        <v>ENDEREÇO:</v>
      </c>
      <c r="DBU3" s="492">
        <f>ORCAMENTO!DBV3</f>
        <v>0</v>
      </c>
      <c r="DBV3" s="492"/>
      <c r="DBW3" s="492"/>
      <c r="DBX3" s="492"/>
      <c r="DBY3" s="199" t="str">
        <f>BDI!$A$5</f>
        <v>ENDEREÇO:</v>
      </c>
      <c r="DBZ3" s="492">
        <f>ORCAMENTO!DCA3</f>
        <v>0</v>
      </c>
      <c r="DCA3" s="492"/>
      <c r="DCB3" s="492"/>
      <c r="DCC3" s="492"/>
      <c r="DCD3" s="199" t="str">
        <f>BDI!$A$5</f>
        <v>ENDEREÇO:</v>
      </c>
      <c r="DCE3" s="492">
        <f>ORCAMENTO!DCF3</f>
        <v>0</v>
      </c>
      <c r="DCF3" s="492"/>
      <c r="DCG3" s="492"/>
      <c r="DCH3" s="492"/>
      <c r="DCI3" s="199" t="str">
        <f>BDI!$A$5</f>
        <v>ENDEREÇO:</v>
      </c>
      <c r="DCJ3" s="492">
        <f>ORCAMENTO!DCK3</f>
        <v>0</v>
      </c>
      <c r="DCK3" s="492"/>
      <c r="DCL3" s="492"/>
      <c r="DCM3" s="492"/>
      <c r="DCN3" s="199" t="str">
        <f>BDI!$A$5</f>
        <v>ENDEREÇO:</v>
      </c>
      <c r="DCO3" s="492">
        <f>ORCAMENTO!DCP3</f>
        <v>0</v>
      </c>
      <c r="DCP3" s="492"/>
      <c r="DCQ3" s="492"/>
      <c r="DCR3" s="492"/>
      <c r="DCS3" s="199" t="str">
        <f>BDI!$A$5</f>
        <v>ENDEREÇO:</v>
      </c>
      <c r="DCT3" s="492">
        <f>ORCAMENTO!DCU3</f>
        <v>0</v>
      </c>
      <c r="DCU3" s="492"/>
      <c r="DCV3" s="492"/>
      <c r="DCW3" s="492"/>
      <c r="DCX3" s="199" t="str">
        <f>BDI!$A$5</f>
        <v>ENDEREÇO:</v>
      </c>
      <c r="DCY3" s="492">
        <f>ORCAMENTO!DCZ3</f>
        <v>0</v>
      </c>
      <c r="DCZ3" s="492"/>
      <c r="DDA3" s="492"/>
      <c r="DDB3" s="492"/>
      <c r="DDC3" s="199" t="str">
        <f>BDI!$A$5</f>
        <v>ENDEREÇO:</v>
      </c>
      <c r="DDD3" s="492">
        <f>ORCAMENTO!DDE3</f>
        <v>0</v>
      </c>
      <c r="DDE3" s="492"/>
      <c r="DDF3" s="492"/>
      <c r="DDG3" s="492"/>
      <c r="DDH3" s="199" t="str">
        <f>BDI!$A$5</f>
        <v>ENDEREÇO:</v>
      </c>
      <c r="DDI3" s="492">
        <f>ORCAMENTO!DDJ3</f>
        <v>0</v>
      </c>
      <c r="DDJ3" s="492"/>
      <c r="DDK3" s="492"/>
      <c r="DDL3" s="492"/>
      <c r="DDM3" s="199" t="str">
        <f>BDI!$A$5</f>
        <v>ENDEREÇO:</v>
      </c>
      <c r="DDN3" s="492">
        <f>ORCAMENTO!DDO3</f>
        <v>0</v>
      </c>
      <c r="DDO3" s="492"/>
      <c r="DDP3" s="492"/>
      <c r="DDQ3" s="492"/>
      <c r="DDR3" s="199" t="str">
        <f>BDI!$A$5</f>
        <v>ENDEREÇO:</v>
      </c>
      <c r="DDS3" s="492">
        <f>ORCAMENTO!DDT3</f>
        <v>0</v>
      </c>
      <c r="DDT3" s="492"/>
      <c r="DDU3" s="492"/>
      <c r="DDV3" s="492"/>
      <c r="DDW3" s="199" t="str">
        <f>BDI!$A$5</f>
        <v>ENDEREÇO:</v>
      </c>
      <c r="DDX3" s="492">
        <f>ORCAMENTO!DDY3</f>
        <v>0</v>
      </c>
      <c r="DDY3" s="492"/>
      <c r="DDZ3" s="492"/>
      <c r="DEA3" s="492"/>
      <c r="DEB3" s="199" t="str">
        <f>BDI!$A$5</f>
        <v>ENDEREÇO:</v>
      </c>
      <c r="DEC3" s="492">
        <f>ORCAMENTO!DED3</f>
        <v>0</v>
      </c>
      <c r="DED3" s="492"/>
      <c r="DEE3" s="492"/>
      <c r="DEF3" s="492"/>
      <c r="DEG3" s="199" t="str">
        <f>BDI!$A$5</f>
        <v>ENDEREÇO:</v>
      </c>
      <c r="DEH3" s="492">
        <f>ORCAMENTO!DEI3</f>
        <v>0</v>
      </c>
      <c r="DEI3" s="492"/>
      <c r="DEJ3" s="492"/>
      <c r="DEK3" s="492"/>
      <c r="DEL3" s="199" t="str">
        <f>BDI!$A$5</f>
        <v>ENDEREÇO:</v>
      </c>
      <c r="DEM3" s="492">
        <f>ORCAMENTO!DEN3</f>
        <v>0</v>
      </c>
      <c r="DEN3" s="492"/>
      <c r="DEO3" s="492"/>
      <c r="DEP3" s="492"/>
      <c r="DEQ3" s="199" t="str">
        <f>BDI!$A$5</f>
        <v>ENDEREÇO:</v>
      </c>
      <c r="DER3" s="492">
        <f>ORCAMENTO!DES3</f>
        <v>0</v>
      </c>
      <c r="DES3" s="492"/>
      <c r="DET3" s="492"/>
      <c r="DEU3" s="492"/>
      <c r="DEV3" s="199" t="str">
        <f>BDI!$A$5</f>
        <v>ENDEREÇO:</v>
      </c>
      <c r="DEW3" s="492">
        <f>ORCAMENTO!DEX3</f>
        <v>0</v>
      </c>
      <c r="DEX3" s="492"/>
      <c r="DEY3" s="492"/>
      <c r="DEZ3" s="492"/>
      <c r="DFA3" s="199" t="str">
        <f>BDI!$A$5</f>
        <v>ENDEREÇO:</v>
      </c>
      <c r="DFB3" s="492">
        <f>ORCAMENTO!DFC3</f>
        <v>0</v>
      </c>
      <c r="DFC3" s="492"/>
      <c r="DFD3" s="492"/>
      <c r="DFE3" s="492"/>
      <c r="DFF3" s="199" t="str">
        <f>BDI!$A$5</f>
        <v>ENDEREÇO:</v>
      </c>
      <c r="DFG3" s="492">
        <f>ORCAMENTO!DFH3</f>
        <v>0</v>
      </c>
      <c r="DFH3" s="492"/>
      <c r="DFI3" s="492"/>
      <c r="DFJ3" s="492"/>
      <c r="DFK3" s="199" t="str">
        <f>BDI!$A$5</f>
        <v>ENDEREÇO:</v>
      </c>
      <c r="DFL3" s="492">
        <f>ORCAMENTO!DFM3</f>
        <v>0</v>
      </c>
      <c r="DFM3" s="492"/>
      <c r="DFN3" s="492"/>
      <c r="DFO3" s="492"/>
      <c r="DFP3" s="199" t="str">
        <f>BDI!$A$5</f>
        <v>ENDEREÇO:</v>
      </c>
      <c r="DFQ3" s="492">
        <f>ORCAMENTO!DFR3</f>
        <v>0</v>
      </c>
      <c r="DFR3" s="492"/>
      <c r="DFS3" s="492"/>
      <c r="DFT3" s="492"/>
      <c r="DFU3" s="199" t="str">
        <f>BDI!$A$5</f>
        <v>ENDEREÇO:</v>
      </c>
      <c r="DFV3" s="492">
        <f>ORCAMENTO!DFW3</f>
        <v>0</v>
      </c>
      <c r="DFW3" s="492"/>
      <c r="DFX3" s="492"/>
      <c r="DFY3" s="492"/>
      <c r="DFZ3" s="199" t="str">
        <f>BDI!$A$5</f>
        <v>ENDEREÇO:</v>
      </c>
      <c r="DGA3" s="492">
        <f>ORCAMENTO!DGB3</f>
        <v>0</v>
      </c>
      <c r="DGB3" s="492"/>
      <c r="DGC3" s="492"/>
      <c r="DGD3" s="492"/>
      <c r="DGE3" s="199" t="str">
        <f>BDI!$A$5</f>
        <v>ENDEREÇO:</v>
      </c>
      <c r="DGF3" s="492">
        <f>ORCAMENTO!DGG3</f>
        <v>0</v>
      </c>
      <c r="DGG3" s="492"/>
      <c r="DGH3" s="492"/>
      <c r="DGI3" s="492"/>
      <c r="DGJ3" s="199" t="str">
        <f>BDI!$A$5</f>
        <v>ENDEREÇO:</v>
      </c>
      <c r="DGK3" s="492">
        <f>ORCAMENTO!DGL3</f>
        <v>0</v>
      </c>
      <c r="DGL3" s="492"/>
      <c r="DGM3" s="492"/>
      <c r="DGN3" s="492"/>
      <c r="DGO3" s="199" t="str">
        <f>BDI!$A$5</f>
        <v>ENDEREÇO:</v>
      </c>
      <c r="DGP3" s="492">
        <f>ORCAMENTO!DGQ3</f>
        <v>0</v>
      </c>
      <c r="DGQ3" s="492"/>
      <c r="DGR3" s="492"/>
      <c r="DGS3" s="492"/>
      <c r="DGT3" s="199" t="str">
        <f>BDI!$A$5</f>
        <v>ENDEREÇO:</v>
      </c>
      <c r="DGU3" s="492">
        <f>ORCAMENTO!DGV3</f>
        <v>0</v>
      </c>
      <c r="DGV3" s="492"/>
      <c r="DGW3" s="492"/>
      <c r="DGX3" s="492"/>
      <c r="DGY3" s="199" t="str">
        <f>BDI!$A$5</f>
        <v>ENDEREÇO:</v>
      </c>
      <c r="DGZ3" s="492">
        <f>ORCAMENTO!DHA3</f>
        <v>0</v>
      </c>
      <c r="DHA3" s="492"/>
      <c r="DHB3" s="492"/>
      <c r="DHC3" s="492"/>
      <c r="DHD3" s="199" t="str">
        <f>BDI!$A$5</f>
        <v>ENDEREÇO:</v>
      </c>
      <c r="DHE3" s="492">
        <f>ORCAMENTO!DHF3</f>
        <v>0</v>
      </c>
      <c r="DHF3" s="492"/>
      <c r="DHG3" s="492"/>
      <c r="DHH3" s="492"/>
      <c r="DHI3" s="199" t="str">
        <f>BDI!$A$5</f>
        <v>ENDEREÇO:</v>
      </c>
      <c r="DHJ3" s="492">
        <f>ORCAMENTO!DHK3</f>
        <v>0</v>
      </c>
      <c r="DHK3" s="492"/>
      <c r="DHL3" s="492"/>
      <c r="DHM3" s="492"/>
      <c r="DHN3" s="199" t="str">
        <f>BDI!$A$5</f>
        <v>ENDEREÇO:</v>
      </c>
      <c r="DHO3" s="492">
        <f>ORCAMENTO!DHP3</f>
        <v>0</v>
      </c>
      <c r="DHP3" s="492"/>
      <c r="DHQ3" s="492"/>
      <c r="DHR3" s="492"/>
      <c r="DHS3" s="199" t="str">
        <f>BDI!$A$5</f>
        <v>ENDEREÇO:</v>
      </c>
      <c r="DHT3" s="492">
        <f>ORCAMENTO!DHU3</f>
        <v>0</v>
      </c>
      <c r="DHU3" s="492"/>
      <c r="DHV3" s="492"/>
      <c r="DHW3" s="492"/>
      <c r="DHX3" s="199" t="str">
        <f>BDI!$A$5</f>
        <v>ENDEREÇO:</v>
      </c>
      <c r="DHY3" s="492">
        <f>ORCAMENTO!DHZ3</f>
        <v>0</v>
      </c>
      <c r="DHZ3" s="492"/>
      <c r="DIA3" s="492"/>
      <c r="DIB3" s="492"/>
      <c r="DIC3" s="199" t="str">
        <f>BDI!$A$5</f>
        <v>ENDEREÇO:</v>
      </c>
      <c r="DID3" s="492">
        <f>ORCAMENTO!DIE3</f>
        <v>0</v>
      </c>
      <c r="DIE3" s="492"/>
      <c r="DIF3" s="492"/>
      <c r="DIG3" s="492"/>
      <c r="DIH3" s="199" t="str">
        <f>BDI!$A$5</f>
        <v>ENDEREÇO:</v>
      </c>
      <c r="DII3" s="492">
        <f>ORCAMENTO!DIJ3</f>
        <v>0</v>
      </c>
      <c r="DIJ3" s="492"/>
      <c r="DIK3" s="492"/>
      <c r="DIL3" s="492"/>
      <c r="DIM3" s="199" t="str">
        <f>BDI!$A$5</f>
        <v>ENDEREÇO:</v>
      </c>
      <c r="DIN3" s="492">
        <f>ORCAMENTO!DIO3</f>
        <v>0</v>
      </c>
      <c r="DIO3" s="492"/>
      <c r="DIP3" s="492"/>
      <c r="DIQ3" s="492"/>
      <c r="DIR3" s="199" t="str">
        <f>BDI!$A$5</f>
        <v>ENDEREÇO:</v>
      </c>
      <c r="DIS3" s="492">
        <f>ORCAMENTO!DIT3</f>
        <v>0</v>
      </c>
      <c r="DIT3" s="492"/>
      <c r="DIU3" s="492"/>
      <c r="DIV3" s="492"/>
      <c r="DIW3" s="199" t="str">
        <f>BDI!$A$5</f>
        <v>ENDEREÇO:</v>
      </c>
      <c r="DIX3" s="492">
        <f>ORCAMENTO!DIY3</f>
        <v>0</v>
      </c>
      <c r="DIY3" s="492"/>
      <c r="DIZ3" s="492"/>
      <c r="DJA3" s="492"/>
      <c r="DJB3" s="199" t="str">
        <f>BDI!$A$5</f>
        <v>ENDEREÇO:</v>
      </c>
      <c r="DJC3" s="492">
        <f>ORCAMENTO!DJD3</f>
        <v>0</v>
      </c>
      <c r="DJD3" s="492"/>
      <c r="DJE3" s="492"/>
      <c r="DJF3" s="492"/>
      <c r="DJG3" s="199" t="str">
        <f>BDI!$A$5</f>
        <v>ENDEREÇO:</v>
      </c>
      <c r="DJH3" s="492">
        <f>ORCAMENTO!DJI3</f>
        <v>0</v>
      </c>
      <c r="DJI3" s="492"/>
      <c r="DJJ3" s="492"/>
      <c r="DJK3" s="492"/>
      <c r="DJL3" s="199" t="str">
        <f>BDI!$A$5</f>
        <v>ENDEREÇO:</v>
      </c>
      <c r="DJM3" s="492">
        <f>ORCAMENTO!DJN3</f>
        <v>0</v>
      </c>
      <c r="DJN3" s="492"/>
      <c r="DJO3" s="492"/>
      <c r="DJP3" s="492"/>
      <c r="DJQ3" s="199" t="str">
        <f>BDI!$A$5</f>
        <v>ENDEREÇO:</v>
      </c>
      <c r="DJR3" s="492">
        <f>ORCAMENTO!DJS3</f>
        <v>0</v>
      </c>
      <c r="DJS3" s="492"/>
      <c r="DJT3" s="492"/>
      <c r="DJU3" s="492"/>
      <c r="DJV3" s="199" t="str">
        <f>BDI!$A$5</f>
        <v>ENDEREÇO:</v>
      </c>
      <c r="DJW3" s="492">
        <f>ORCAMENTO!DJX3</f>
        <v>0</v>
      </c>
      <c r="DJX3" s="492"/>
      <c r="DJY3" s="492"/>
      <c r="DJZ3" s="492"/>
      <c r="DKA3" s="199" t="str">
        <f>BDI!$A$5</f>
        <v>ENDEREÇO:</v>
      </c>
      <c r="DKB3" s="492">
        <f>ORCAMENTO!DKC3</f>
        <v>0</v>
      </c>
      <c r="DKC3" s="492"/>
      <c r="DKD3" s="492"/>
      <c r="DKE3" s="492"/>
      <c r="DKF3" s="199" t="str">
        <f>BDI!$A$5</f>
        <v>ENDEREÇO:</v>
      </c>
      <c r="DKG3" s="492">
        <f>ORCAMENTO!DKH3</f>
        <v>0</v>
      </c>
      <c r="DKH3" s="492"/>
      <c r="DKI3" s="492"/>
      <c r="DKJ3" s="492"/>
      <c r="DKK3" s="199" t="str">
        <f>BDI!$A$5</f>
        <v>ENDEREÇO:</v>
      </c>
      <c r="DKL3" s="492">
        <f>ORCAMENTO!DKM3</f>
        <v>0</v>
      </c>
      <c r="DKM3" s="492"/>
      <c r="DKN3" s="492"/>
      <c r="DKO3" s="492"/>
      <c r="DKP3" s="199" t="str">
        <f>BDI!$A$5</f>
        <v>ENDEREÇO:</v>
      </c>
      <c r="DKQ3" s="492">
        <f>ORCAMENTO!DKR3</f>
        <v>0</v>
      </c>
      <c r="DKR3" s="492"/>
      <c r="DKS3" s="492"/>
      <c r="DKT3" s="492"/>
      <c r="DKU3" s="199" t="str">
        <f>BDI!$A$5</f>
        <v>ENDEREÇO:</v>
      </c>
      <c r="DKV3" s="492">
        <f>ORCAMENTO!DKW3</f>
        <v>0</v>
      </c>
      <c r="DKW3" s="492"/>
      <c r="DKX3" s="492"/>
      <c r="DKY3" s="492"/>
      <c r="DKZ3" s="199" t="str">
        <f>BDI!$A$5</f>
        <v>ENDEREÇO:</v>
      </c>
      <c r="DLA3" s="492">
        <f>ORCAMENTO!DLB3</f>
        <v>0</v>
      </c>
      <c r="DLB3" s="492"/>
      <c r="DLC3" s="492"/>
      <c r="DLD3" s="492"/>
      <c r="DLE3" s="199" t="str">
        <f>BDI!$A$5</f>
        <v>ENDEREÇO:</v>
      </c>
      <c r="DLF3" s="492">
        <f>ORCAMENTO!DLG3</f>
        <v>0</v>
      </c>
      <c r="DLG3" s="492"/>
      <c r="DLH3" s="492"/>
      <c r="DLI3" s="492"/>
      <c r="DLJ3" s="199" t="str">
        <f>BDI!$A$5</f>
        <v>ENDEREÇO:</v>
      </c>
      <c r="DLK3" s="492">
        <f>ORCAMENTO!DLL3</f>
        <v>0</v>
      </c>
      <c r="DLL3" s="492"/>
      <c r="DLM3" s="492"/>
      <c r="DLN3" s="492"/>
      <c r="DLO3" s="199" t="str">
        <f>BDI!$A$5</f>
        <v>ENDEREÇO:</v>
      </c>
      <c r="DLP3" s="492">
        <f>ORCAMENTO!DLQ3</f>
        <v>0</v>
      </c>
      <c r="DLQ3" s="492"/>
      <c r="DLR3" s="492"/>
      <c r="DLS3" s="492"/>
      <c r="DLT3" s="199" t="str">
        <f>BDI!$A$5</f>
        <v>ENDEREÇO:</v>
      </c>
      <c r="DLU3" s="492">
        <f>ORCAMENTO!DLV3</f>
        <v>0</v>
      </c>
      <c r="DLV3" s="492"/>
      <c r="DLW3" s="492"/>
      <c r="DLX3" s="492"/>
      <c r="DLY3" s="199" t="str">
        <f>BDI!$A$5</f>
        <v>ENDEREÇO:</v>
      </c>
      <c r="DLZ3" s="492">
        <f>ORCAMENTO!DMA3</f>
        <v>0</v>
      </c>
      <c r="DMA3" s="492"/>
      <c r="DMB3" s="492"/>
      <c r="DMC3" s="492"/>
      <c r="DMD3" s="199" t="str">
        <f>BDI!$A$5</f>
        <v>ENDEREÇO:</v>
      </c>
      <c r="DME3" s="492">
        <f>ORCAMENTO!DMF3</f>
        <v>0</v>
      </c>
      <c r="DMF3" s="492"/>
      <c r="DMG3" s="492"/>
      <c r="DMH3" s="492"/>
      <c r="DMI3" s="199" t="str">
        <f>BDI!$A$5</f>
        <v>ENDEREÇO:</v>
      </c>
      <c r="DMJ3" s="492">
        <f>ORCAMENTO!DMK3</f>
        <v>0</v>
      </c>
      <c r="DMK3" s="492"/>
      <c r="DML3" s="492"/>
      <c r="DMM3" s="492"/>
      <c r="DMN3" s="199" t="str">
        <f>BDI!$A$5</f>
        <v>ENDEREÇO:</v>
      </c>
      <c r="DMO3" s="492">
        <f>ORCAMENTO!DMP3</f>
        <v>0</v>
      </c>
      <c r="DMP3" s="492"/>
      <c r="DMQ3" s="492"/>
      <c r="DMR3" s="492"/>
      <c r="DMS3" s="199" t="str">
        <f>BDI!$A$5</f>
        <v>ENDEREÇO:</v>
      </c>
      <c r="DMT3" s="492">
        <f>ORCAMENTO!DMU3</f>
        <v>0</v>
      </c>
      <c r="DMU3" s="492"/>
      <c r="DMV3" s="492"/>
      <c r="DMW3" s="492"/>
      <c r="DMX3" s="199" t="str">
        <f>BDI!$A$5</f>
        <v>ENDEREÇO:</v>
      </c>
      <c r="DMY3" s="492">
        <f>ORCAMENTO!DMZ3</f>
        <v>0</v>
      </c>
      <c r="DMZ3" s="492"/>
      <c r="DNA3" s="492"/>
      <c r="DNB3" s="492"/>
      <c r="DNC3" s="199" t="str">
        <f>BDI!$A$5</f>
        <v>ENDEREÇO:</v>
      </c>
      <c r="DND3" s="492">
        <f>ORCAMENTO!DNE3</f>
        <v>0</v>
      </c>
      <c r="DNE3" s="492"/>
      <c r="DNF3" s="492"/>
      <c r="DNG3" s="492"/>
      <c r="DNH3" s="199" t="str">
        <f>BDI!$A$5</f>
        <v>ENDEREÇO:</v>
      </c>
      <c r="DNI3" s="492">
        <f>ORCAMENTO!DNJ3</f>
        <v>0</v>
      </c>
      <c r="DNJ3" s="492"/>
      <c r="DNK3" s="492"/>
      <c r="DNL3" s="492"/>
      <c r="DNM3" s="199" t="str">
        <f>BDI!$A$5</f>
        <v>ENDEREÇO:</v>
      </c>
      <c r="DNN3" s="492">
        <f>ORCAMENTO!DNO3</f>
        <v>0</v>
      </c>
      <c r="DNO3" s="492"/>
      <c r="DNP3" s="492"/>
      <c r="DNQ3" s="492"/>
      <c r="DNR3" s="199" t="str">
        <f>BDI!$A$5</f>
        <v>ENDEREÇO:</v>
      </c>
      <c r="DNS3" s="492">
        <f>ORCAMENTO!DNT3</f>
        <v>0</v>
      </c>
      <c r="DNT3" s="492"/>
      <c r="DNU3" s="492"/>
      <c r="DNV3" s="492"/>
      <c r="DNW3" s="199" t="str">
        <f>BDI!$A$5</f>
        <v>ENDEREÇO:</v>
      </c>
      <c r="DNX3" s="492">
        <f>ORCAMENTO!DNY3</f>
        <v>0</v>
      </c>
      <c r="DNY3" s="492"/>
      <c r="DNZ3" s="492"/>
      <c r="DOA3" s="492"/>
      <c r="DOB3" s="199" t="str">
        <f>BDI!$A$5</f>
        <v>ENDEREÇO:</v>
      </c>
      <c r="DOC3" s="492">
        <f>ORCAMENTO!DOD3</f>
        <v>0</v>
      </c>
      <c r="DOD3" s="492"/>
      <c r="DOE3" s="492"/>
      <c r="DOF3" s="492"/>
      <c r="DOG3" s="199" t="str">
        <f>BDI!$A$5</f>
        <v>ENDEREÇO:</v>
      </c>
      <c r="DOH3" s="492">
        <f>ORCAMENTO!DOI3</f>
        <v>0</v>
      </c>
      <c r="DOI3" s="492"/>
      <c r="DOJ3" s="492"/>
      <c r="DOK3" s="492"/>
      <c r="DOL3" s="199" t="str">
        <f>BDI!$A$5</f>
        <v>ENDEREÇO:</v>
      </c>
      <c r="DOM3" s="492">
        <f>ORCAMENTO!DON3</f>
        <v>0</v>
      </c>
      <c r="DON3" s="492"/>
      <c r="DOO3" s="492"/>
      <c r="DOP3" s="492"/>
      <c r="DOQ3" s="199" t="str">
        <f>BDI!$A$5</f>
        <v>ENDEREÇO:</v>
      </c>
      <c r="DOR3" s="492">
        <f>ORCAMENTO!DOS3</f>
        <v>0</v>
      </c>
      <c r="DOS3" s="492"/>
      <c r="DOT3" s="492"/>
      <c r="DOU3" s="492"/>
      <c r="DOV3" s="199" t="str">
        <f>BDI!$A$5</f>
        <v>ENDEREÇO:</v>
      </c>
      <c r="DOW3" s="492">
        <f>ORCAMENTO!DOX3</f>
        <v>0</v>
      </c>
      <c r="DOX3" s="492"/>
      <c r="DOY3" s="492"/>
      <c r="DOZ3" s="492"/>
      <c r="DPA3" s="199" t="str">
        <f>BDI!$A$5</f>
        <v>ENDEREÇO:</v>
      </c>
      <c r="DPB3" s="492">
        <f>ORCAMENTO!DPC3</f>
        <v>0</v>
      </c>
      <c r="DPC3" s="492"/>
      <c r="DPD3" s="492"/>
      <c r="DPE3" s="492"/>
      <c r="DPF3" s="199" t="str">
        <f>BDI!$A$5</f>
        <v>ENDEREÇO:</v>
      </c>
      <c r="DPG3" s="492">
        <f>ORCAMENTO!DPH3</f>
        <v>0</v>
      </c>
      <c r="DPH3" s="492"/>
      <c r="DPI3" s="492"/>
      <c r="DPJ3" s="492"/>
      <c r="DPK3" s="199" t="str">
        <f>BDI!$A$5</f>
        <v>ENDEREÇO:</v>
      </c>
      <c r="DPL3" s="492">
        <f>ORCAMENTO!DPM3</f>
        <v>0</v>
      </c>
      <c r="DPM3" s="492"/>
      <c r="DPN3" s="492"/>
      <c r="DPO3" s="492"/>
      <c r="DPP3" s="199" t="str">
        <f>BDI!$A$5</f>
        <v>ENDEREÇO:</v>
      </c>
      <c r="DPQ3" s="492">
        <f>ORCAMENTO!DPR3</f>
        <v>0</v>
      </c>
      <c r="DPR3" s="492"/>
      <c r="DPS3" s="492"/>
      <c r="DPT3" s="492"/>
      <c r="DPU3" s="199" t="str">
        <f>BDI!$A$5</f>
        <v>ENDEREÇO:</v>
      </c>
      <c r="DPV3" s="492">
        <f>ORCAMENTO!DPW3</f>
        <v>0</v>
      </c>
      <c r="DPW3" s="492"/>
      <c r="DPX3" s="492"/>
      <c r="DPY3" s="492"/>
      <c r="DPZ3" s="199" t="str">
        <f>BDI!$A$5</f>
        <v>ENDEREÇO:</v>
      </c>
      <c r="DQA3" s="492">
        <f>ORCAMENTO!DQB3</f>
        <v>0</v>
      </c>
      <c r="DQB3" s="492"/>
      <c r="DQC3" s="492"/>
      <c r="DQD3" s="492"/>
      <c r="DQE3" s="199" t="str">
        <f>BDI!$A$5</f>
        <v>ENDEREÇO:</v>
      </c>
      <c r="DQF3" s="492">
        <f>ORCAMENTO!DQG3</f>
        <v>0</v>
      </c>
      <c r="DQG3" s="492"/>
      <c r="DQH3" s="492"/>
      <c r="DQI3" s="492"/>
      <c r="DQJ3" s="199" t="str">
        <f>BDI!$A$5</f>
        <v>ENDEREÇO:</v>
      </c>
      <c r="DQK3" s="492">
        <f>ORCAMENTO!DQL3</f>
        <v>0</v>
      </c>
      <c r="DQL3" s="492"/>
      <c r="DQM3" s="492"/>
      <c r="DQN3" s="492"/>
      <c r="DQO3" s="199" t="str">
        <f>BDI!$A$5</f>
        <v>ENDEREÇO:</v>
      </c>
      <c r="DQP3" s="492">
        <f>ORCAMENTO!DQQ3</f>
        <v>0</v>
      </c>
      <c r="DQQ3" s="492"/>
      <c r="DQR3" s="492"/>
      <c r="DQS3" s="492"/>
      <c r="DQT3" s="199" t="str">
        <f>BDI!$A$5</f>
        <v>ENDEREÇO:</v>
      </c>
      <c r="DQU3" s="492">
        <f>ORCAMENTO!DQV3</f>
        <v>0</v>
      </c>
      <c r="DQV3" s="492"/>
      <c r="DQW3" s="492"/>
      <c r="DQX3" s="492"/>
      <c r="DQY3" s="199" t="str">
        <f>BDI!$A$5</f>
        <v>ENDEREÇO:</v>
      </c>
      <c r="DQZ3" s="492">
        <f>ORCAMENTO!DRA3</f>
        <v>0</v>
      </c>
      <c r="DRA3" s="492"/>
      <c r="DRB3" s="492"/>
      <c r="DRC3" s="492"/>
      <c r="DRD3" s="199" t="str">
        <f>BDI!$A$5</f>
        <v>ENDEREÇO:</v>
      </c>
      <c r="DRE3" s="492">
        <f>ORCAMENTO!DRF3</f>
        <v>0</v>
      </c>
      <c r="DRF3" s="492"/>
      <c r="DRG3" s="492"/>
      <c r="DRH3" s="492"/>
      <c r="DRI3" s="199" t="str">
        <f>BDI!$A$5</f>
        <v>ENDEREÇO:</v>
      </c>
      <c r="DRJ3" s="492">
        <f>ORCAMENTO!DRK3</f>
        <v>0</v>
      </c>
      <c r="DRK3" s="492"/>
      <c r="DRL3" s="492"/>
      <c r="DRM3" s="492"/>
      <c r="DRN3" s="199" t="str">
        <f>BDI!$A$5</f>
        <v>ENDEREÇO:</v>
      </c>
      <c r="DRO3" s="492">
        <f>ORCAMENTO!DRP3</f>
        <v>0</v>
      </c>
      <c r="DRP3" s="492"/>
      <c r="DRQ3" s="492"/>
      <c r="DRR3" s="492"/>
      <c r="DRS3" s="199" t="str">
        <f>BDI!$A$5</f>
        <v>ENDEREÇO:</v>
      </c>
      <c r="DRT3" s="492">
        <f>ORCAMENTO!DRU3</f>
        <v>0</v>
      </c>
      <c r="DRU3" s="492"/>
      <c r="DRV3" s="492"/>
      <c r="DRW3" s="492"/>
      <c r="DRX3" s="199" t="str">
        <f>BDI!$A$5</f>
        <v>ENDEREÇO:</v>
      </c>
      <c r="DRY3" s="492">
        <f>ORCAMENTO!DRZ3</f>
        <v>0</v>
      </c>
      <c r="DRZ3" s="492"/>
      <c r="DSA3" s="492"/>
      <c r="DSB3" s="492"/>
      <c r="DSC3" s="199" t="str">
        <f>BDI!$A$5</f>
        <v>ENDEREÇO:</v>
      </c>
      <c r="DSD3" s="492">
        <f>ORCAMENTO!DSE3</f>
        <v>0</v>
      </c>
      <c r="DSE3" s="492"/>
      <c r="DSF3" s="492"/>
      <c r="DSG3" s="492"/>
      <c r="DSH3" s="199" t="str">
        <f>BDI!$A$5</f>
        <v>ENDEREÇO:</v>
      </c>
      <c r="DSI3" s="492">
        <f>ORCAMENTO!DSJ3</f>
        <v>0</v>
      </c>
      <c r="DSJ3" s="492"/>
      <c r="DSK3" s="492"/>
      <c r="DSL3" s="492"/>
      <c r="DSM3" s="199" t="str">
        <f>BDI!$A$5</f>
        <v>ENDEREÇO:</v>
      </c>
      <c r="DSN3" s="492">
        <f>ORCAMENTO!DSO3</f>
        <v>0</v>
      </c>
      <c r="DSO3" s="492"/>
      <c r="DSP3" s="492"/>
      <c r="DSQ3" s="492"/>
      <c r="DSR3" s="199" t="str">
        <f>BDI!$A$5</f>
        <v>ENDEREÇO:</v>
      </c>
      <c r="DSS3" s="492">
        <f>ORCAMENTO!DST3</f>
        <v>0</v>
      </c>
      <c r="DST3" s="492"/>
      <c r="DSU3" s="492"/>
      <c r="DSV3" s="492"/>
      <c r="DSW3" s="199" t="str">
        <f>BDI!$A$5</f>
        <v>ENDEREÇO:</v>
      </c>
      <c r="DSX3" s="492">
        <f>ORCAMENTO!DSY3</f>
        <v>0</v>
      </c>
      <c r="DSY3" s="492"/>
      <c r="DSZ3" s="492"/>
      <c r="DTA3" s="492"/>
      <c r="DTB3" s="199" t="str">
        <f>BDI!$A$5</f>
        <v>ENDEREÇO:</v>
      </c>
      <c r="DTC3" s="492">
        <f>ORCAMENTO!DTD3</f>
        <v>0</v>
      </c>
      <c r="DTD3" s="492"/>
      <c r="DTE3" s="492"/>
      <c r="DTF3" s="492"/>
      <c r="DTG3" s="199" t="str">
        <f>BDI!$A$5</f>
        <v>ENDEREÇO:</v>
      </c>
      <c r="DTH3" s="492">
        <f>ORCAMENTO!DTI3</f>
        <v>0</v>
      </c>
      <c r="DTI3" s="492"/>
      <c r="DTJ3" s="492"/>
      <c r="DTK3" s="492"/>
      <c r="DTL3" s="199" t="str">
        <f>BDI!$A$5</f>
        <v>ENDEREÇO:</v>
      </c>
      <c r="DTM3" s="492">
        <f>ORCAMENTO!DTN3</f>
        <v>0</v>
      </c>
      <c r="DTN3" s="492"/>
      <c r="DTO3" s="492"/>
      <c r="DTP3" s="492"/>
      <c r="DTQ3" s="199" t="str">
        <f>BDI!$A$5</f>
        <v>ENDEREÇO:</v>
      </c>
      <c r="DTR3" s="492">
        <f>ORCAMENTO!DTS3</f>
        <v>0</v>
      </c>
      <c r="DTS3" s="492"/>
      <c r="DTT3" s="492"/>
      <c r="DTU3" s="492"/>
      <c r="DTV3" s="199" t="str">
        <f>BDI!$A$5</f>
        <v>ENDEREÇO:</v>
      </c>
      <c r="DTW3" s="492">
        <f>ORCAMENTO!DTX3</f>
        <v>0</v>
      </c>
      <c r="DTX3" s="492"/>
      <c r="DTY3" s="492"/>
      <c r="DTZ3" s="492"/>
      <c r="DUA3" s="199" t="str">
        <f>BDI!$A$5</f>
        <v>ENDEREÇO:</v>
      </c>
      <c r="DUB3" s="492">
        <f>ORCAMENTO!DUC3</f>
        <v>0</v>
      </c>
      <c r="DUC3" s="492"/>
      <c r="DUD3" s="492"/>
      <c r="DUE3" s="492"/>
      <c r="DUF3" s="199" t="str">
        <f>BDI!$A$5</f>
        <v>ENDEREÇO:</v>
      </c>
      <c r="DUG3" s="492">
        <f>ORCAMENTO!DUH3</f>
        <v>0</v>
      </c>
      <c r="DUH3" s="492"/>
      <c r="DUI3" s="492"/>
      <c r="DUJ3" s="492"/>
      <c r="DUK3" s="199" t="str">
        <f>BDI!$A$5</f>
        <v>ENDEREÇO:</v>
      </c>
      <c r="DUL3" s="492">
        <f>ORCAMENTO!DUM3</f>
        <v>0</v>
      </c>
      <c r="DUM3" s="492"/>
      <c r="DUN3" s="492"/>
      <c r="DUO3" s="492"/>
      <c r="DUP3" s="199" t="str">
        <f>BDI!$A$5</f>
        <v>ENDEREÇO:</v>
      </c>
      <c r="DUQ3" s="492">
        <f>ORCAMENTO!DUR3</f>
        <v>0</v>
      </c>
      <c r="DUR3" s="492"/>
      <c r="DUS3" s="492"/>
      <c r="DUT3" s="492"/>
      <c r="DUU3" s="199" t="str">
        <f>BDI!$A$5</f>
        <v>ENDEREÇO:</v>
      </c>
      <c r="DUV3" s="492">
        <f>ORCAMENTO!DUW3</f>
        <v>0</v>
      </c>
      <c r="DUW3" s="492"/>
      <c r="DUX3" s="492"/>
      <c r="DUY3" s="492"/>
      <c r="DUZ3" s="199" t="str">
        <f>BDI!$A$5</f>
        <v>ENDEREÇO:</v>
      </c>
      <c r="DVA3" s="492">
        <f>ORCAMENTO!DVB3</f>
        <v>0</v>
      </c>
      <c r="DVB3" s="492"/>
      <c r="DVC3" s="492"/>
      <c r="DVD3" s="492"/>
      <c r="DVE3" s="199" t="str">
        <f>BDI!$A$5</f>
        <v>ENDEREÇO:</v>
      </c>
      <c r="DVF3" s="492">
        <f>ORCAMENTO!DVG3</f>
        <v>0</v>
      </c>
      <c r="DVG3" s="492"/>
      <c r="DVH3" s="492"/>
      <c r="DVI3" s="492"/>
      <c r="DVJ3" s="199" t="str">
        <f>BDI!$A$5</f>
        <v>ENDEREÇO:</v>
      </c>
      <c r="DVK3" s="492">
        <f>ORCAMENTO!DVL3</f>
        <v>0</v>
      </c>
      <c r="DVL3" s="492"/>
      <c r="DVM3" s="492"/>
      <c r="DVN3" s="492"/>
      <c r="DVO3" s="199" t="str">
        <f>BDI!$A$5</f>
        <v>ENDEREÇO:</v>
      </c>
      <c r="DVP3" s="492">
        <f>ORCAMENTO!DVQ3</f>
        <v>0</v>
      </c>
      <c r="DVQ3" s="492"/>
      <c r="DVR3" s="492"/>
      <c r="DVS3" s="492"/>
      <c r="DVT3" s="199" t="str">
        <f>BDI!$A$5</f>
        <v>ENDEREÇO:</v>
      </c>
      <c r="DVU3" s="492">
        <f>ORCAMENTO!DVV3</f>
        <v>0</v>
      </c>
      <c r="DVV3" s="492"/>
      <c r="DVW3" s="492"/>
      <c r="DVX3" s="492"/>
      <c r="DVY3" s="199" t="str">
        <f>BDI!$A$5</f>
        <v>ENDEREÇO:</v>
      </c>
      <c r="DVZ3" s="492">
        <f>ORCAMENTO!DWA3</f>
        <v>0</v>
      </c>
      <c r="DWA3" s="492"/>
      <c r="DWB3" s="492"/>
      <c r="DWC3" s="492"/>
      <c r="DWD3" s="199" t="str">
        <f>BDI!$A$5</f>
        <v>ENDEREÇO:</v>
      </c>
      <c r="DWE3" s="492">
        <f>ORCAMENTO!DWF3</f>
        <v>0</v>
      </c>
      <c r="DWF3" s="492"/>
      <c r="DWG3" s="492"/>
      <c r="DWH3" s="492"/>
      <c r="DWI3" s="199" t="str">
        <f>BDI!$A$5</f>
        <v>ENDEREÇO:</v>
      </c>
      <c r="DWJ3" s="492">
        <f>ORCAMENTO!DWK3</f>
        <v>0</v>
      </c>
      <c r="DWK3" s="492"/>
      <c r="DWL3" s="492"/>
      <c r="DWM3" s="492"/>
      <c r="DWN3" s="199" t="str">
        <f>BDI!$A$5</f>
        <v>ENDEREÇO:</v>
      </c>
      <c r="DWO3" s="492">
        <f>ORCAMENTO!DWP3</f>
        <v>0</v>
      </c>
      <c r="DWP3" s="492"/>
      <c r="DWQ3" s="492"/>
      <c r="DWR3" s="492"/>
      <c r="DWS3" s="199" t="str">
        <f>BDI!$A$5</f>
        <v>ENDEREÇO:</v>
      </c>
      <c r="DWT3" s="492">
        <f>ORCAMENTO!DWU3</f>
        <v>0</v>
      </c>
      <c r="DWU3" s="492"/>
      <c r="DWV3" s="492"/>
      <c r="DWW3" s="492"/>
      <c r="DWX3" s="199" t="str">
        <f>BDI!$A$5</f>
        <v>ENDEREÇO:</v>
      </c>
      <c r="DWY3" s="492">
        <f>ORCAMENTO!DWZ3</f>
        <v>0</v>
      </c>
      <c r="DWZ3" s="492"/>
      <c r="DXA3" s="492"/>
      <c r="DXB3" s="492"/>
      <c r="DXC3" s="199" t="str">
        <f>BDI!$A$5</f>
        <v>ENDEREÇO:</v>
      </c>
      <c r="DXD3" s="492">
        <f>ORCAMENTO!DXE3</f>
        <v>0</v>
      </c>
      <c r="DXE3" s="492"/>
      <c r="DXF3" s="492"/>
      <c r="DXG3" s="492"/>
      <c r="DXH3" s="199" t="str">
        <f>BDI!$A$5</f>
        <v>ENDEREÇO:</v>
      </c>
      <c r="DXI3" s="492">
        <f>ORCAMENTO!DXJ3</f>
        <v>0</v>
      </c>
      <c r="DXJ3" s="492"/>
      <c r="DXK3" s="492"/>
      <c r="DXL3" s="492"/>
      <c r="DXM3" s="199" t="str">
        <f>BDI!$A$5</f>
        <v>ENDEREÇO:</v>
      </c>
      <c r="DXN3" s="492">
        <f>ORCAMENTO!DXO3</f>
        <v>0</v>
      </c>
      <c r="DXO3" s="492"/>
      <c r="DXP3" s="492"/>
      <c r="DXQ3" s="492"/>
      <c r="DXR3" s="199" t="str">
        <f>BDI!$A$5</f>
        <v>ENDEREÇO:</v>
      </c>
      <c r="DXS3" s="492">
        <f>ORCAMENTO!DXT3</f>
        <v>0</v>
      </c>
      <c r="DXT3" s="492"/>
      <c r="DXU3" s="492"/>
      <c r="DXV3" s="492"/>
      <c r="DXW3" s="199" t="str">
        <f>BDI!$A$5</f>
        <v>ENDEREÇO:</v>
      </c>
      <c r="DXX3" s="492">
        <f>ORCAMENTO!DXY3</f>
        <v>0</v>
      </c>
      <c r="DXY3" s="492"/>
      <c r="DXZ3" s="492"/>
      <c r="DYA3" s="492"/>
      <c r="DYB3" s="199" t="str">
        <f>BDI!$A$5</f>
        <v>ENDEREÇO:</v>
      </c>
      <c r="DYC3" s="492">
        <f>ORCAMENTO!DYD3</f>
        <v>0</v>
      </c>
      <c r="DYD3" s="492"/>
      <c r="DYE3" s="492"/>
      <c r="DYF3" s="492"/>
      <c r="DYG3" s="199" t="str">
        <f>BDI!$A$5</f>
        <v>ENDEREÇO:</v>
      </c>
      <c r="DYH3" s="492">
        <f>ORCAMENTO!DYI3</f>
        <v>0</v>
      </c>
      <c r="DYI3" s="492"/>
      <c r="DYJ3" s="492"/>
      <c r="DYK3" s="492"/>
      <c r="DYL3" s="199" t="str">
        <f>BDI!$A$5</f>
        <v>ENDEREÇO:</v>
      </c>
      <c r="DYM3" s="492">
        <f>ORCAMENTO!DYN3</f>
        <v>0</v>
      </c>
      <c r="DYN3" s="492"/>
      <c r="DYO3" s="492"/>
      <c r="DYP3" s="492"/>
      <c r="DYQ3" s="199" t="str">
        <f>BDI!$A$5</f>
        <v>ENDEREÇO:</v>
      </c>
      <c r="DYR3" s="492">
        <f>ORCAMENTO!DYS3</f>
        <v>0</v>
      </c>
      <c r="DYS3" s="492"/>
      <c r="DYT3" s="492"/>
      <c r="DYU3" s="492"/>
      <c r="DYV3" s="199" t="str">
        <f>BDI!$A$5</f>
        <v>ENDEREÇO:</v>
      </c>
      <c r="DYW3" s="492">
        <f>ORCAMENTO!DYX3</f>
        <v>0</v>
      </c>
      <c r="DYX3" s="492"/>
      <c r="DYY3" s="492"/>
      <c r="DYZ3" s="492"/>
      <c r="DZA3" s="199" t="str">
        <f>BDI!$A$5</f>
        <v>ENDEREÇO:</v>
      </c>
      <c r="DZB3" s="492">
        <f>ORCAMENTO!DZC3</f>
        <v>0</v>
      </c>
      <c r="DZC3" s="492"/>
      <c r="DZD3" s="492"/>
      <c r="DZE3" s="492"/>
      <c r="DZF3" s="199" t="str">
        <f>BDI!$A$5</f>
        <v>ENDEREÇO:</v>
      </c>
      <c r="DZG3" s="492">
        <f>ORCAMENTO!DZH3</f>
        <v>0</v>
      </c>
      <c r="DZH3" s="492"/>
      <c r="DZI3" s="492"/>
      <c r="DZJ3" s="492"/>
      <c r="DZK3" s="199" t="str">
        <f>BDI!$A$5</f>
        <v>ENDEREÇO:</v>
      </c>
      <c r="DZL3" s="492">
        <f>ORCAMENTO!DZM3</f>
        <v>0</v>
      </c>
      <c r="DZM3" s="492"/>
      <c r="DZN3" s="492"/>
      <c r="DZO3" s="492"/>
      <c r="DZP3" s="199" t="str">
        <f>BDI!$A$5</f>
        <v>ENDEREÇO:</v>
      </c>
      <c r="DZQ3" s="492">
        <f>ORCAMENTO!DZR3</f>
        <v>0</v>
      </c>
      <c r="DZR3" s="492"/>
      <c r="DZS3" s="492"/>
      <c r="DZT3" s="492"/>
      <c r="DZU3" s="199" t="str">
        <f>BDI!$A$5</f>
        <v>ENDEREÇO:</v>
      </c>
      <c r="DZV3" s="492">
        <f>ORCAMENTO!DZW3</f>
        <v>0</v>
      </c>
      <c r="DZW3" s="492"/>
      <c r="DZX3" s="492"/>
      <c r="DZY3" s="492"/>
      <c r="DZZ3" s="199" t="str">
        <f>BDI!$A$5</f>
        <v>ENDEREÇO:</v>
      </c>
      <c r="EAA3" s="492">
        <f>ORCAMENTO!EAB3</f>
        <v>0</v>
      </c>
      <c r="EAB3" s="492"/>
      <c r="EAC3" s="492"/>
      <c r="EAD3" s="492"/>
      <c r="EAE3" s="199" t="str">
        <f>BDI!$A$5</f>
        <v>ENDEREÇO:</v>
      </c>
      <c r="EAF3" s="492">
        <f>ORCAMENTO!EAG3</f>
        <v>0</v>
      </c>
      <c r="EAG3" s="492"/>
      <c r="EAH3" s="492"/>
      <c r="EAI3" s="492"/>
      <c r="EAJ3" s="199" t="str">
        <f>BDI!$A$5</f>
        <v>ENDEREÇO:</v>
      </c>
      <c r="EAK3" s="492">
        <f>ORCAMENTO!EAL3</f>
        <v>0</v>
      </c>
      <c r="EAL3" s="492"/>
      <c r="EAM3" s="492"/>
      <c r="EAN3" s="492"/>
      <c r="EAO3" s="199" t="str">
        <f>BDI!$A$5</f>
        <v>ENDEREÇO:</v>
      </c>
      <c r="EAP3" s="492">
        <f>ORCAMENTO!EAQ3</f>
        <v>0</v>
      </c>
      <c r="EAQ3" s="492"/>
      <c r="EAR3" s="492"/>
      <c r="EAS3" s="492"/>
      <c r="EAT3" s="199" t="str">
        <f>BDI!$A$5</f>
        <v>ENDEREÇO:</v>
      </c>
      <c r="EAU3" s="492">
        <f>ORCAMENTO!EAV3</f>
        <v>0</v>
      </c>
      <c r="EAV3" s="492"/>
      <c r="EAW3" s="492"/>
      <c r="EAX3" s="492"/>
      <c r="EAY3" s="199" t="str">
        <f>BDI!$A$5</f>
        <v>ENDEREÇO:</v>
      </c>
      <c r="EAZ3" s="492">
        <f>ORCAMENTO!EBA3</f>
        <v>0</v>
      </c>
      <c r="EBA3" s="492"/>
      <c r="EBB3" s="492"/>
      <c r="EBC3" s="492"/>
      <c r="EBD3" s="199" t="str">
        <f>BDI!$A$5</f>
        <v>ENDEREÇO:</v>
      </c>
      <c r="EBE3" s="492">
        <f>ORCAMENTO!EBF3</f>
        <v>0</v>
      </c>
      <c r="EBF3" s="492"/>
      <c r="EBG3" s="492"/>
      <c r="EBH3" s="492"/>
      <c r="EBI3" s="199" t="str">
        <f>BDI!$A$5</f>
        <v>ENDEREÇO:</v>
      </c>
      <c r="EBJ3" s="492">
        <f>ORCAMENTO!EBK3</f>
        <v>0</v>
      </c>
      <c r="EBK3" s="492"/>
      <c r="EBL3" s="492"/>
      <c r="EBM3" s="492"/>
      <c r="EBN3" s="199" t="str">
        <f>BDI!$A$5</f>
        <v>ENDEREÇO:</v>
      </c>
      <c r="EBO3" s="492">
        <f>ORCAMENTO!EBP3</f>
        <v>0</v>
      </c>
      <c r="EBP3" s="492"/>
      <c r="EBQ3" s="492"/>
      <c r="EBR3" s="492"/>
      <c r="EBS3" s="199" t="str">
        <f>BDI!$A$5</f>
        <v>ENDEREÇO:</v>
      </c>
      <c r="EBT3" s="492">
        <f>ORCAMENTO!EBU3</f>
        <v>0</v>
      </c>
      <c r="EBU3" s="492"/>
      <c r="EBV3" s="492"/>
      <c r="EBW3" s="492"/>
      <c r="EBX3" s="199" t="str">
        <f>BDI!$A$5</f>
        <v>ENDEREÇO:</v>
      </c>
      <c r="EBY3" s="492">
        <f>ORCAMENTO!EBZ3</f>
        <v>0</v>
      </c>
      <c r="EBZ3" s="492"/>
      <c r="ECA3" s="492"/>
      <c r="ECB3" s="492"/>
      <c r="ECC3" s="199" t="str">
        <f>BDI!$A$5</f>
        <v>ENDEREÇO:</v>
      </c>
      <c r="ECD3" s="492">
        <f>ORCAMENTO!ECE3</f>
        <v>0</v>
      </c>
      <c r="ECE3" s="492"/>
      <c r="ECF3" s="492"/>
      <c r="ECG3" s="492"/>
      <c r="ECH3" s="199" t="str">
        <f>BDI!$A$5</f>
        <v>ENDEREÇO:</v>
      </c>
      <c r="ECI3" s="492">
        <f>ORCAMENTO!ECJ3</f>
        <v>0</v>
      </c>
      <c r="ECJ3" s="492"/>
      <c r="ECK3" s="492"/>
      <c r="ECL3" s="492"/>
      <c r="ECM3" s="199" t="str">
        <f>BDI!$A$5</f>
        <v>ENDEREÇO:</v>
      </c>
      <c r="ECN3" s="492">
        <f>ORCAMENTO!ECO3</f>
        <v>0</v>
      </c>
      <c r="ECO3" s="492"/>
      <c r="ECP3" s="492"/>
      <c r="ECQ3" s="492"/>
      <c r="ECR3" s="199" t="str">
        <f>BDI!$A$5</f>
        <v>ENDEREÇO:</v>
      </c>
      <c r="ECS3" s="492">
        <f>ORCAMENTO!ECT3</f>
        <v>0</v>
      </c>
      <c r="ECT3" s="492"/>
      <c r="ECU3" s="492"/>
      <c r="ECV3" s="492"/>
      <c r="ECW3" s="199" t="str">
        <f>BDI!$A$5</f>
        <v>ENDEREÇO:</v>
      </c>
      <c r="ECX3" s="492">
        <f>ORCAMENTO!ECY3</f>
        <v>0</v>
      </c>
      <c r="ECY3" s="492"/>
      <c r="ECZ3" s="492"/>
      <c r="EDA3" s="492"/>
      <c r="EDB3" s="199" t="str">
        <f>BDI!$A$5</f>
        <v>ENDEREÇO:</v>
      </c>
      <c r="EDC3" s="492">
        <f>ORCAMENTO!EDD3</f>
        <v>0</v>
      </c>
      <c r="EDD3" s="492"/>
      <c r="EDE3" s="492"/>
      <c r="EDF3" s="492"/>
      <c r="EDG3" s="199" t="str">
        <f>BDI!$A$5</f>
        <v>ENDEREÇO:</v>
      </c>
      <c r="EDH3" s="492">
        <f>ORCAMENTO!EDI3</f>
        <v>0</v>
      </c>
      <c r="EDI3" s="492"/>
      <c r="EDJ3" s="492"/>
      <c r="EDK3" s="492"/>
      <c r="EDL3" s="199" t="str">
        <f>BDI!$A$5</f>
        <v>ENDEREÇO:</v>
      </c>
      <c r="EDM3" s="492">
        <f>ORCAMENTO!EDN3</f>
        <v>0</v>
      </c>
      <c r="EDN3" s="492"/>
      <c r="EDO3" s="492"/>
      <c r="EDP3" s="492"/>
      <c r="EDQ3" s="199" t="str">
        <f>BDI!$A$5</f>
        <v>ENDEREÇO:</v>
      </c>
      <c r="EDR3" s="492">
        <f>ORCAMENTO!EDS3</f>
        <v>0</v>
      </c>
      <c r="EDS3" s="492"/>
      <c r="EDT3" s="492"/>
      <c r="EDU3" s="492"/>
      <c r="EDV3" s="199" t="str">
        <f>BDI!$A$5</f>
        <v>ENDEREÇO:</v>
      </c>
      <c r="EDW3" s="492">
        <f>ORCAMENTO!EDX3</f>
        <v>0</v>
      </c>
      <c r="EDX3" s="492"/>
      <c r="EDY3" s="492"/>
      <c r="EDZ3" s="492"/>
      <c r="EEA3" s="199" t="str">
        <f>BDI!$A$5</f>
        <v>ENDEREÇO:</v>
      </c>
      <c r="EEB3" s="492">
        <f>ORCAMENTO!EEC3</f>
        <v>0</v>
      </c>
      <c r="EEC3" s="492"/>
      <c r="EED3" s="492"/>
      <c r="EEE3" s="492"/>
      <c r="EEF3" s="199" t="str">
        <f>BDI!$A$5</f>
        <v>ENDEREÇO:</v>
      </c>
      <c r="EEG3" s="492">
        <f>ORCAMENTO!EEH3</f>
        <v>0</v>
      </c>
      <c r="EEH3" s="492"/>
      <c r="EEI3" s="492"/>
      <c r="EEJ3" s="492"/>
      <c r="EEK3" s="199" t="str">
        <f>BDI!$A$5</f>
        <v>ENDEREÇO:</v>
      </c>
      <c r="EEL3" s="492">
        <f>ORCAMENTO!EEM3</f>
        <v>0</v>
      </c>
      <c r="EEM3" s="492"/>
      <c r="EEN3" s="492"/>
      <c r="EEO3" s="492"/>
      <c r="EEP3" s="199" t="str">
        <f>BDI!$A$5</f>
        <v>ENDEREÇO:</v>
      </c>
      <c r="EEQ3" s="492">
        <f>ORCAMENTO!EER3</f>
        <v>0</v>
      </c>
      <c r="EER3" s="492"/>
      <c r="EES3" s="492"/>
      <c r="EET3" s="492"/>
      <c r="EEU3" s="199" t="str">
        <f>BDI!$A$5</f>
        <v>ENDEREÇO:</v>
      </c>
      <c r="EEV3" s="492">
        <f>ORCAMENTO!EEW3</f>
        <v>0</v>
      </c>
      <c r="EEW3" s="492"/>
      <c r="EEX3" s="492"/>
      <c r="EEY3" s="492"/>
      <c r="EEZ3" s="199" t="str">
        <f>BDI!$A$5</f>
        <v>ENDEREÇO:</v>
      </c>
      <c r="EFA3" s="492">
        <f>ORCAMENTO!EFB3</f>
        <v>0</v>
      </c>
      <c r="EFB3" s="492"/>
      <c r="EFC3" s="492"/>
      <c r="EFD3" s="492"/>
      <c r="EFE3" s="199" t="str">
        <f>BDI!$A$5</f>
        <v>ENDEREÇO:</v>
      </c>
      <c r="EFF3" s="492">
        <f>ORCAMENTO!EFG3</f>
        <v>0</v>
      </c>
      <c r="EFG3" s="492"/>
      <c r="EFH3" s="492"/>
      <c r="EFI3" s="492"/>
      <c r="EFJ3" s="199" t="str">
        <f>BDI!$A$5</f>
        <v>ENDEREÇO:</v>
      </c>
      <c r="EFK3" s="492">
        <f>ORCAMENTO!EFL3</f>
        <v>0</v>
      </c>
      <c r="EFL3" s="492"/>
      <c r="EFM3" s="492"/>
      <c r="EFN3" s="492"/>
      <c r="EFO3" s="199" t="str">
        <f>BDI!$A$5</f>
        <v>ENDEREÇO:</v>
      </c>
      <c r="EFP3" s="492">
        <f>ORCAMENTO!EFQ3</f>
        <v>0</v>
      </c>
      <c r="EFQ3" s="492"/>
      <c r="EFR3" s="492"/>
      <c r="EFS3" s="492"/>
      <c r="EFT3" s="199" t="str">
        <f>BDI!$A$5</f>
        <v>ENDEREÇO:</v>
      </c>
      <c r="EFU3" s="492">
        <f>ORCAMENTO!EFV3</f>
        <v>0</v>
      </c>
      <c r="EFV3" s="492"/>
      <c r="EFW3" s="492"/>
      <c r="EFX3" s="492"/>
      <c r="EFY3" s="199" t="str">
        <f>BDI!$A$5</f>
        <v>ENDEREÇO:</v>
      </c>
      <c r="EFZ3" s="492">
        <f>ORCAMENTO!EGA3</f>
        <v>0</v>
      </c>
      <c r="EGA3" s="492"/>
      <c r="EGB3" s="492"/>
      <c r="EGC3" s="492"/>
      <c r="EGD3" s="199" t="str">
        <f>BDI!$A$5</f>
        <v>ENDEREÇO:</v>
      </c>
      <c r="EGE3" s="492">
        <f>ORCAMENTO!EGF3</f>
        <v>0</v>
      </c>
      <c r="EGF3" s="492"/>
      <c r="EGG3" s="492"/>
      <c r="EGH3" s="492"/>
      <c r="EGI3" s="199" t="str">
        <f>BDI!$A$5</f>
        <v>ENDEREÇO:</v>
      </c>
      <c r="EGJ3" s="492">
        <f>ORCAMENTO!EGK3</f>
        <v>0</v>
      </c>
      <c r="EGK3" s="492"/>
      <c r="EGL3" s="492"/>
      <c r="EGM3" s="492"/>
      <c r="EGN3" s="199" t="str">
        <f>BDI!$A$5</f>
        <v>ENDEREÇO:</v>
      </c>
      <c r="EGO3" s="492">
        <f>ORCAMENTO!EGP3</f>
        <v>0</v>
      </c>
      <c r="EGP3" s="492"/>
      <c r="EGQ3" s="492"/>
      <c r="EGR3" s="492"/>
      <c r="EGS3" s="199" t="str">
        <f>BDI!$A$5</f>
        <v>ENDEREÇO:</v>
      </c>
      <c r="EGT3" s="492">
        <f>ORCAMENTO!EGU3</f>
        <v>0</v>
      </c>
      <c r="EGU3" s="492"/>
      <c r="EGV3" s="492"/>
      <c r="EGW3" s="492"/>
      <c r="EGX3" s="199" t="str">
        <f>BDI!$A$5</f>
        <v>ENDEREÇO:</v>
      </c>
      <c r="EGY3" s="492">
        <f>ORCAMENTO!EGZ3</f>
        <v>0</v>
      </c>
      <c r="EGZ3" s="492"/>
      <c r="EHA3" s="492"/>
      <c r="EHB3" s="492"/>
      <c r="EHC3" s="199" t="str">
        <f>BDI!$A$5</f>
        <v>ENDEREÇO:</v>
      </c>
      <c r="EHD3" s="492">
        <f>ORCAMENTO!EHE3</f>
        <v>0</v>
      </c>
      <c r="EHE3" s="492"/>
      <c r="EHF3" s="492"/>
      <c r="EHG3" s="492"/>
      <c r="EHH3" s="199" t="str">
        <f>BDI!$A$5</f>
        <v>ENDEREÇO:</v>
      </c>
      <c r="EHI3" s="492">
        <f>ORCAMENTO!EHJ3</f>
        <v>0</v>
      </c>
      <c r="EHJ3" s="492"/>
      <c r="EHK3" s="492"/>
      <c r="EHL3" s="492"/>
      <c r="EHM3" s="199" t="str">
        <f>BDI!$A$5</f>
        <v>ENDEREÇO:</v>
      </c>
      <c r="EHN3" s="492">
        <f>ORCAMENTO!EHO3</f>
        <v>0</v>
      </c>
      <c r="EHO3" s="492"/>
      <c r="EHP3" s="492"/>
      <c r="EHQ3" s="492"/>
      <c r="EHR3" s="199" t="str">
        <f>BDI!$A$5</f>
        <v>ENDEREÇO:</v>
      </c>
      <c r="EHS3" s="492">
        <f>ORCAMENTO!EHT3</f>
        <v>0</v>
      </c>
      <c r="EHT3" s="492"/>
      <c r="EHU3" s="492"/>
      <c r="EHV3" s="492"/>
      <c r="EHW3" s="199" t="str">
        <f>BDI!$A$5</f>
        <v>ENDEREÇO:</v>
      </c>
      <c r="EHX3" s="492">
        <f>ORCAMENTO!EHY3</f>
        <v>0</v>
      </c>
      <c r="EHY3" s="492"/>
      <c r="EHZ3" s="492"/>
      <c r="EIA3" s="492"/>
      <c r="EIB3" s="199" t="str">
        <f>BDI!$A$5</f>
        <v>ENDEREÇO:</v>
      </c>
      <c r="EIC3" s="492">
        <f>ORCAMENTO!EID3</f>
        <v>0</v>
      </c>
      <c r="EID3" s="492"/>
      <c r="EIE3" s="492"/>
      <c r="EIF3" s="492"/>
      <c r="EIG3" s="199" t="str">
        <f>BDI!$A$5</f>
        <v>ENDEREÇO:</v>
      </c>
      <c r="EIH3" s="492">
        <f>ORCAMENTO!EII3</f>
        <v>0</v>
      </c>
      <c r="EII3" s="492"/>
      <c r="EIJ3" s="492"/>
      <c r="EIK3" s="492"/>
      <c r="EIL3" s="199" t="str">
        <f>BDI!$A$5</f>
        <v>ENDEREÇO:</v>
      </c>
      <c r="EIM3" s="492">
        <f>ORCAMENTO!EIN3</f>
        <v>0</v>
      </c>
      <c r="EIN3" s="492"/>
      <c r="EIO3" s="492"/>
      <c r="EIP3" s="492"/>
      <c r="EIQ3" s="199" t="str">
        <f>BDI!$A$5</f>
        <v>ENDEREÇO:</v>
      </c>
      <c r="EIR3" s="492">
        <f>ORCAMENTO!EIS3</f>
        <v>0</v>
      </c>
      <c r="EIS3" s="492"/>
      <c r="EIT3" s="492"/>
      <c r="EIU3" s="492"/>
      <c r="EIV3" s="199" t="str">
        <f>BDI!$A$5</f>
        <v>ENDEREÇO:</v>
      </c>
      <c r="EIW3" s="492">
        <f>ORCAMENTO!EIX3</f>
        <v>0</v>
      </c>
      <c r="EIX3" s="492"/>
      <c r="EIY3" s="492"/>
      <c r="EIZ3" s="492"/>
      <c r="EJA3" s="199" t="str">
        <f>BDI!$A$5</f>
        <v>ENDEREÇO:</v>
      </c>
      <c r="EJB3" s="492">
        <f>ORCAMENTO!EJC3</f>
        <v>0</v>
      </c>
      <c r="EJC3" s="492"/>
      <c r="EJD3" s="492"/>
      <c r="EJE3" s="492"/>
      <c r="EJF3" s="199" t="str">
        <f>BDI!$A$5</f>
        <v>ENDEREÇO:</v>
      </c>
      <c r="EJG3" s="492">
        <f>ORCAMENTO!EJH3</f>
        <v>0</v>
      </c>
      <c r="EJH3" s="492"/>
      <c r="EJI3" s="492"/>
      <c r="EJJ3" s="492"/>
      <c r="EJK3" s="199" t="str">
        <f>BDI!$A$5</f>
        <v>ENDEREÇO:</v>
      </c>
      <c r="EJL3" s="492">
        <f>ORCAMENTO!EJM3</f>
        <v>0</v>
      </c>
      <c r="EJM3" s="492"/>
      <c r="EJN3" s="492"/>
      <c r="EJO3" s="492"/>
      <c r="EJP3" s="199" t="str">
        <f>BDI!$A$5</f>
        <v>ENDEREÇO:</v>
      </c>
      <c r="EJQ3" s="492">
        <f>ORCAMENTO!EJR3</f>
        <v>0</v>
      </c>
      <c r="EJR3" s="492"/>
      <c r="EJS3" s="492"/>
      <c r="EJT3" s="492"/>
      <c r="EJU3" s="199" t="str">
        <f>BDI!$A$5</f>
        <v>ENDEREÇO:</v>
      </c>
      <c r="EJV3" s="492">
        <f>ORCAMENTO!EJW3</f>
        <v>0</v>
      </c>
      <c r="EJW3" s="492"/>
      <c r="EJX3" s="492"/>
      <c r="EJY3" s="492"/>
      <c r="EJZ3" s="199" t="str">
        <f>BDI!$A$5</f>
        <v>ENDEREÇO:</v>
      </c>
      <c r="EKA3" s="492">
        <f>ORCAMENTO!EKB3</f>
        <v>0</v>
      </c>
      <c r="EKB3" s="492"/>
      <c r="EKC3" s="492"/>
      <c r="EKD3" s="492"/>
      <c r="EKE3" s="199" t="str">
        <f>BDI!$A$5</f>
        <v>ENDEREÇO:</v>
      </c>
      <c r="EKF3" s="492">
        <f>ORCAMENTO!EKG3</f>
        <v>0</v>
      </c>
      <c r="EKG3" s="492"/>
      <c r="EKH3" s="492"/>
      <c r="EKI3" s="492"/>
      <c r="EKJ3" s="199" t="str">
        <f>BDI!$A$5</f>
        <v>ENDEREÇO:</v>
      </c>
      <c r="EKK3" s="492">
        <f>ORCAMENTO!EKL3</f>
        <v>0</v>
      </c>
      <c r="EKL3" s="492"/>
      <c r="EKM3" s="492"/>
      <c r="EKN3" s="492"/>
      <c r="EKO3" s="199" t="str">
        <f>BDI!$A$5</f>
        <v>ENDEREÇO:</v>
      </c>
      <c r="EKP3" s="492">
        <f>ORCAMENTO!EKQ3</f>
        <v>0</v>
      </c>
      <c r="EKQ3" s="492"/>
      <c r="EKR3" s="492"/>
      <c r="EKS3" s="492"/>
      <c r="EKT3" s="199" t="str">
        <f>BDI!$A$5</f>
        <v>ENDEREÇO:</v>
      </c>
      <c r="EKU3" s="492">
        <f>ORCAMENTO!EKV3</f>
        <v>0</v>
      </c>
      <c r="EKV3" s="492"/>
      <c r="EKW3" s="492"/>
      <c r="EKX3" s="492"/>
      <c r="EKY3" s="199" t="str">
        <f>BDI!$A$5</f>
        <v>ENDEREÇO:</v>
      </c>
      <c r="EKZ3" s="492">
        <f>ORCAMENTO!ELA3</f>
        <v>0</v>
      </c>
      <c r="ELA3" s="492"/>
      <c r="ELB3" s="492"/>
      <c r="ELC3" s="492"/>
      <c r="ELD3" s="199" t="str">
        <f>BDI!$A$5</f>
        <v>ENDEREÇO:</v>
      </c>
      <c r="ELE3" s="492">
        <f>ORCAMENTO!ELF3</f>
        <v>0</v>
      </c>
      <c r="ELF3" s="492"/>
      <c r="ELG3" s="492"/>
      <c r="ELH3" s="492"/>
      <c r="ELI3" s="199" t="str">
        <f>BDI!$A$5</f>
        <v>ENDEREÇO:</v>
      </c>
      <c r="ELJ3" s="492">
        <f>ORCAMENTO!ELK3</f>
        <v>0</v>
      </c>
      <c r="ELK3" s="492"/>
      <c r="ELL3" s="492"/>
      <c r="ELM3" s="492"/>
      <c r="ELN3" s="199" t="str">
        <f>BDI!$A$5</f>
        <v>ENDEREÇO:</v>
      </c>
      <c r="ELO3" s="492">
        <f>ORCAMENTO!ELP3</f>
        <v>0</v>
      </c>
      <c r="ELP3" s="492"/>
      <c r="ELQ3" s="492"/>
      <c r="ELR3" s="492"/>
      <c r="ELS3" s="199" t="str">
        <f>BDI!$A$5</f>
        <v>ENDEREÇO:</v>
      </c>
      <c r="ELT3" s="492">
        <f>ORCAMENTO!ELU3</f>
        <v>0</v>
      </c>
      <c r="ELU3" s="492"/>
      <c r="ELV3" s="492"/>
      <c r="ELW3" s="492"/>
      <c r="ELX3" s="199" t="str">
        <f>BDI!$A$5</f>
        <v>ENDEREÇO:</v>
      </c>
      <c r="ELY3" s="492">
        <f>ORCAMENTO!ELZ3</f>
        <v>0</v>
      </c>
      <c r="ELZ3" s="492"/>
      <c r="EMA3" s="492"/>
      <c r="EMB3" s="492"/>
      <c r="EMC3" s="199" t="str">
        <f>BDI!$A$5</f>
        <v>ENDEREÇO:</v>
      </c>
      <c r="EMD3" s="492">
        <f>ORCAMENTO!EME3</f>
        <v>0</v>
      </c>
      <c r="EME3" s="492"/>
      <c r="EMF3" s="492"/>
      <c r="EMG3" s="492"/>
      <c r="EMH3" s="199" t="str">
        <f>BDI!$A$5</f>
        <v>ENDEREÇO:</v>
      </c>
      <c r="EMI3" s="492">
        <f>ORCAMENTO!EMJ3</f>
        <v>0</v>
      </c>
      <c r="EMJ3" s="492"/>
      <c r="EMK3" s="492"/>
      <c r="EML3" s="492"/>
      <c r="EMM3" s="199" t="str">
        <f>BDI!$A$5</f>
        <v>ENDEREÇO:</v>
      </c>
      <c r="EMN3" s="492">
        <f>ORCAMENTO!EMO3</f>
        <v>0</v>
      </c>
      <c r="EMO3" s="492"/>
      <c r="EMP3" s="492"/>
      <c r="EMQ3" s="492"/>
      <c r="EMR3" s="199" t="str">
        <f>BDI!$A$5</f>
        <v>ENDEREÇO:</v>
      </c>
      <c r="EMS3" s="492">
        <f>ORCAMENTO!EMT3</f>
        <v>0</v>
      </c>
      <c r="EMT3" s="492"/>
      <c r="EMU3" s="492"/>
      <c r="EMV3" s="492"/>
      <c r="EMW3" s="199" t="str">
        <f>BDI!$A$5</f>
        <v>ENDEREÇO:</v>
      </c>
      <c r="EMX3" s="492">
        <f>ORCAMENTO!EMY3</f>
        <v>0</v>
      </c>
      <c r="EMY3" s="492"/>
      <c r="EMZ3" s="492"/>
      <c r="ENA3" s="492"/>
      <c r="ENB3" s="199" t="str">
        <f>BDI!$A$5</f>
        <v>ENDEREÇO:</v>
      </c>
      <c r="ENC3" s="492">
        <f>ORCAMENTO!END3</f>
        <v>0</v>
      </c>
      <c r="END3" s="492"/>
      <c r="ENE3" s="492"/>
      <c r="ENF3" s="492"/>
      <c r="ENG3" s="199" t="str">
        <f>BDI!$A$5</f>
        <v>ENDEREÇO:</v>
      </c>
      <c r="ENH3" s="492">
        <f>ORCAMENTO!ENI3</f>
        <v>0</v>
      </c>
      <c r="ENI3" s="492"/>
      <c r="ENJ3" s="492"/>
      <c r="ENK3" s="492"/>
      <c r="ENL3" s="199" t="str">
        <f>BDI!$A$5</f>
        <v>ENDEREÇO:</v>
      </c>
      <c r="ENM3" s="492">
        <f>ORCAMENTO!ENN3</f>
        <v>0</v>
      </c>
      <c r="ENN3" s="492"/>
      <c r="ENO3" s="492"/>
      <c r="ENP3" s="492"/>
      <c r="ENQ3" s="199" t="str">
        <f>BDI!$A$5</f>
        <v>ENDEREÇO:</v>
      </c>
      <c r="ENR3" s="492">
        <f>ORCAMENTO!ENS3</f>
        <v>0</v>
      </c>
      <c r="ENS3" s="492"/>
      <c r="ENT3" s="492"/>
      <c r="ENU3" s="492"/>
      <c r="ENV3" s="199" t="str">
        <f>BDI!$A$5</f>
        <v>ENDEREÇO:</v>
      </c>
      <c r="ENW3" s="492">
        <f>ORCAMENTO!ENX3</f>
        <v>0</v>
      </c>
      <c r="ENX3" s="492"/>
      <c r="ENY3" s="492"/>
      <c r="ENZ3" s="492"/>
      <c r="EOA3" s="199" t="str">
        <f>BDI!$A$5</f>
        <v>ENDEREÇO:</v>
      </c>
      <c r="EOB3" s="492">
        <f>ORCAMENTO!EOC3</f>
        <v>0</v>
      </c>
      <c r="EOC3" s="492"/>
      <c r="EOD3" s="492"/>
      <c r="EOE3" s="492"/>
      <c r="EOF3" s="199" t="str">
        <f>BDI!$A$5</f>
        <v>ENDEREÇO:</v>
      </c>
      <c r="EOG3" s="492">
        <f>ORCAMENTO!EOH3</f>
        <v>0</v>
      </c>
      <c r="EOH3" s="492"/>
      <c r="EOI3" s="492"/>
      <c r="EOJ3" s="492"/>
      <c r="EOK3" s="199" t="str">
        <f>BDI!$A$5</f>
        <v>ENDEREÇO:</v>
      </c>
      <c r="EOL3" s="492">
        <f>ORCAMENTO!EOM3</f>
        <v>0</v>
      </c>
      <c r="EOM3" s="492"/>
      <c r="EON3" s="492"/>
      <c r="EOO3" s="492"/>
      <c r="EOP3" s="199" t="str">
        <f>BDI!$A$5</f>
        <v>ENDEREÇO:</v>
      </c>
      <c r="EOQ3" s="492">
        <f>ORCAMENTO!EOR3</f>
        <v>0</v>
      </c>
      <c r="EOR3" s="492"/>
      <c r="EOS3" s="492"/>
      <c r="EOT3" s="492"/>
      <c r="EOU3" s="199" t="str">
        <f>BDI!$A$5</f>
        <v>ENDEREÇO:</v>
      </c>
      <c r="EOV3" s="492">
        <f>ORCAMENTO!EOW3</f>
        <v>0</v>
      </c>
      <c r="EOW3" s="492"/>
      <c r="EOX3" s="492"/>
      <c r="EOY3" s="492"/>
      <c r="EOZ3" s="199" t="str">
        <f>BDI!$A$5</f>
        <v>ENDEREÇO:</v>
      </c>
      <c r="EPA3" s="492">
        <f>ORCAMENTO!EPB3</f>
        <v>0</v>
      </c>
      <c r="EPB3" s="492"/>
      <c r="EPC3" s="492"/>
      <c r="EPD3" s="492"/>
      <c r="EPE3" s="199" t="str">
        <f>BDI!$A$5</f>
        <v>ENDEREÇO:</v>
      </c>
      <c r="EPF3" s="492">
        <f>ORCAMENTO!EPG3</f>
        <v>0</v>
      </c>
      <c r="EPG3" s="492"/>
      <c r="EPH3" s="492"/>
      <c r="EPI3" s="492"/>
      <c r="EPJ3" s="199" t="str">
        <f>BDI!$A$5</f>
        <v>ENDEREÇO:</v>
      </c>
      <c r="EPK3" s="492">
        <f>ORCAMENTO!EPL3</f>
        <v>0</v>
      </c>
      <c r="EPL3" s="492"/>
      <c r="EPM3" s="492"/>
      <c r="EPN3" s="492"/>
      <c r="EPO3" s="199" t="str">
        <f>BDI!$A$5</f>
        <v>ENDEREÇO:</v>
      </c>
      <c r="EPP3" s="492">
        <f>ORCAMENTO!EPQ3</f>
        <v>0</v>
      </c>
      <c r="EPQ3" s="492"/>
      <c r="EPR3" s="492"/>
      <c r="EPS3" s="492"/>
      <c r="EPT3" s="199" t="str">
        <f>BDI!$A$5</f>
        <v>ENDEREÇO:</v>
      </c>
      <c r="EPU3" s="492">
        <f>ORCAMENTO!EPV3</f>
        <v>0</v>
      </c>
      <c r="EPV3" s="492"/>
      <c r="EPW3" s="492"/>
      <c r="EPX3" s="492"/>
      <c r="EPY3" s="199" t="str">
        <f>BDI!$A$5</f>
        <v>ENDEREÇO:</v>
      </c>
      <c r="EPZ3" s="492">
        <f>ORCAMENTO!EQA3</f>
        <v>0</v>
      </c>
      <c r="EQA3" s="492"/>
      <c r="EQB3" s="492"/>
      <c r="EQC3" s="492"/>
      <c r="EQD3" s="199" t="str">
        <f>BDI!$A$5</f>
        <v>ENDEREÇO:</v>
      </c>
      <c r="EQE3" s="492">
        <f>ORCAMENTO!EQF3</f>
        <v>0</v>
      </c>
      <c r="EQF3" s="492"/>
      <c r="EQG3" s="492"/>
      <c r="EQH3" s="492"/>
      <c r="EQI3" s="199" t="str">
        <f>BDI!$A$5</f>
        <v>ENDEREÇO:</v>
      </c>
      <c r="EQJ3" s="492">
        <f>ORCAMENTO!EQK3</f>
        <v>0</v>
      </c>
      <c r="EQK3" s="492"/>
      <c r="EQL3" s="492"/>
      <c r="EQM3" s="492"/>
      <c r="EQN3" s="199" t="str">
        <f>BDI!$A$5</f>
        <v>ENDEREÇO:</v>
      </c>
      <c r="EQO3" s="492">
        <f>ORCAMENTO!EQP3</f>
        <v>0</v>
      </c>
      <c r="EQP3" s="492"/>
      <c r="EQQ3" s="492"/>
      <c r="EQR3" s="492"/>
      <c r="EQS3" s="199" t="str">
        <f>BDI!$A$5</f>
        <v>ENDEREÇO:</v>
      </c>
      <c r="EQT3" s="492">
        <f>ORCAMENTO!EQU3</f>
        <v>0</v>
      </c>
      <c r="EQU3" s="492"/>
      <c r="EQV3" s="492"/>
      <c r="EQW3" s="492"/>
      <c r="EQX3" s="199" t="str">
        <f>BDI!$A$5</f>
        <v>ENDEREÇO:</v>
      </c>
      <c r="EQY3" s="492">
        <f>ORCAMENTO!EQZ3</f>
        <v>0</v>
      </c>
      <c r="EQZ3" s="492"/>
      <c r="ERA3" s="492"/>
      <c r="ERB3" s="492"/>
      <c r="ERC3" s="199" t="str">
        <f>BDI!$A$5</f>
        <v>ENDEREÇO:</v>
      </c>
      <c r="ERD3" s="492">
        <f>ORCAMENTO!ERE3</f>
        <v>0</v>
      </c>
      <c r="ERE3" s="492"/>
      <c r="ERF3" s="492"/>
      <c r="ERG3" s="492"/>
      <c r="ERH3" s="199" t="str">
        <f>BDI!$A$5</f>
        <v>ENDEREÇO:</v>
      </c>
      <c r="ERI3" s="492">
        <f>ORCAMENTO!ERJ3</f>
        <v>0</v>
      </c>
      <c r="ERJ3" s="492"/>
      <c r="ERK3" s="492"/>
      <c r="ERL3" s="492"/>
      <c r="ERM3" s="199" t="str">
        <f>BDI!$A$5</f>
        <v>ENDEREÇO:</v>
      </c>
      <c r="ERN3" s="492">
        <f>ORCAMENTO!ERO3</f>
        <v>0</v>
      </c>
      <c r="ERO3" s="492"/>
      <c r="ERP3" s="492"/>
      <c r="ERQ3" s="492"/>
      <c r="ERR3" s="199" t="str">
        <f>BDI!$A$5</f>
        <v>ENDEREÇO:</v>
      </c>
      <c r="ERS3" s="492">
        <f>ORCAMENTO!ERT3</f>
        <v>0</v>
      </c>
      <c r="ERT3" s="492"/>
      <c r="ERU3" s="492"/>
      <c r="ERV3" s="492"/>
      <c r="ERW3" s="199" t="str">
        <f>BDI!$A$5</f>
        <v>ENDEREÇO:</v>
      </c>
      <c r="ERX3" s="492">
        <f>ORCAMENTO!ERY3</f>
        <v>0</v>
      </c>
      <c r="ERY3" s="492"/>
      <c r="ERZ3" s="492"/>
      <c r="ESA3" s="492"/>
      <c r="ESB3" s="199" t="str">
        <f>BDI!$A$5</f>
        <v>ENDEREÇO:</v>
      </c>
      <c r="ESC3" s="492">
        <f>ORCAMENTO!ESD3</f>
        <v>0</v>
      </c>
      <c r="ESD3" s="492"/>
      <c r="ESE3" s="492"/>
      <c r="ESF3" s="492"/>
      <c r="ESG3" s="199" t="str">
        <f>BDI!$A$5</f>
        <v>ENDEREÇO:</v>
      </c>
      <c r="ESH3" s="492">
        <f>ORCAMENTO!ESI3</f>
        <v>0</v>
      </c>
      <c r="ESI3" s="492"/>
      <c r="ESJ3" s="492"/>
      <c r="ESK3" s="492"/>
      <c r="ESL3" s="199" t="str">
        <f>BDI!$A$5</f>
        <v>ENDEREÇO:</v>
      </c>
      <c r="ESM3" s="492">
        <f>ORCAMENTO!ESN3</f>
        <v>0</v>
      </c>
      <c r="ESN3" s="492"/>
      <c r="ESO3" s="492"/>
      <c r="ESP3" s="492"/>
      <c r="ESQ3" s="199" t="str">
        <f>BDI!$A$5</f>
        <v>ENDEREÇO:</v>
      </c>
      <c r="ESR3" s="492">
        <f>ORCAMENTO!ESS3</f>
        <v>0</v>
      </c>
      <c r="ESS3" s="492"/>
      <c r="EST3" s="492"/>
      <c r="ESU3" s="492"/>
      <c r="ESV3" s="199" t="str">
        <f>BDI!$A$5</f>
        <v>ENDEREÇO:</v>
      </c>
      <c r="ESW3" s="492">
        <f>ORCAMENTO!ESX3</f>
        <v>0</v>
      </c>
      <c r="ESX3" s="492"/>
      <c r="ESY3" s="492"/>
      <c r="ESZ3" s="492"/>
      <c r="ETA3" s="199" t="str">
        <f>BDI!$A$5</f>
        <v>ENDEREÇO:</v>
      </c>
      <c r="ETB3" s="492">
        <f>ORCAMENTO!ETC3</f>
        <v>0</v>
      </c>
      <c r="ETC3" s="492"/>
      <c r="ETD3" s="492"/>
      <c r="ETE3" s="492"/>
      <c r="ETF3" s="199" t="str">
        <f>BDI!$A$5</f>
        <v>ENDEREÇO:</v>
      </c>
      <c r="ETG3" s="492">
        <f>ORCAMENTO!ETH3</f>
        <v>0</v>
      </c>
      <c r="ETH3" s="492"/>
      <c r="ETI3" s="492"/>
      <c r="ETJ3" s="492"/>
      <c r="ETK3" s="199" t="str">
        <f>BDI!$A$5</f>
        <v>ENDEREÇO:</v>
      </c>
      <c r="ETL3" s="492">
        <f>ORCAMENTO!ETM3</f>
        <v>0</v>
      </c>
      <c r="ETM3" s="492"/>
      <c r="ETN3" s="492"/>
      <c r="ETO3" s="492"/>
      <c r="ETP3" s="199" t="str">
        <f>BDI!$A$5</f>
        <v>ENDEREÇO:</v>
      </c>
      <c r="ETQ3" s="492">
        <f>ORCAMENTO!ETR3</f>
        <v>0</v>
      </c>
      <c r="ETR3" s="492"/>
      <c r="ETS3" s="492"/>
      <c r="ETT3" s="492"/>
      <c r="ETU3" s="199" t="str">
        <f>BDI!$A$5</f>
        <v>ENDEREÇO:</v>
      </c>
      <c r="ETV3" s="492">
        <f>ORCAMENTO!ETW3</f>
        <v>0</v>
      </c>
      <c r="ETW3" s="492"/>
      <c r="ETX3" s="492"/>
      <c r="ETY3" s="492"/>
      <c r="ETZ3" s="199" t="str">
        <f>BDI!$A$5</f>
        <v>ENDEREÇO:</v>
      </c>
      <c r="EUA3" s="492">
        <f>ORCAMENTO!EUB3</f>
        <v>0</v>
      </c>
      <c r="EUB3" s="492"/>
      <c r="EUC3" s="492"/>
      <c r="EUD3" s="492"/>
      <c r="EUE3" s="199" t="str">
        <f>BDI!$A$5</f>
        <v>ENDEREÇO:</v>
      </c>
      <c r="EUF3" s="492">
        <f>ORCAMENTO!EUG3</f>
        <v>0</v>
      </c>
      <c r="EUG3" s="492"/>
      <c r="EUH3" s="492"/>
      <c r="EUI3" s="492"/>
      <c r="EUJ3" s="199" t="str">
        <f>BDI!$A$5</f>
        <v>ENDEREÇO:</v>
      </c>
      <c r="EUK3" s="492">
        <f>ORCAMENTO!EUL3</f>
        <v>0</v>
      </c>
      <c r="EUL3" s="492"/>
      <c r="EUM3" s="492"/>
      <c r="EUN3" s="492"/>
      <c r="EUO3" s="199" t="str">
        <f>BDI!$A$5</f>
        <v>ENDEREÇO:</v>
      </c>
      <c r="EUP3" s="492">
        <f>ORCAMENTO!EUQ3</f>
        <v>0</v>
      </c>
      <c r="EUQ3" s="492"/>
      <c r="EUR3" s="492"/>
      <c r="EUS3" s="492"/>
      <c r="EUT3" s="199" t="str">
        <f>BDI!$A$5</f>
        <v>ENDEREÇO:</v>
      </c>
      <c r="EUU3" s="492">
        <f>ORCAMENTO!EUV3</f>
        <v>0</v>
      </c>
      <c r="EUV3" s="492"/>
      <c r="EUW3" s="492"/>
      <c r="EUX3" s="492"/>
      <c r="EUY3" s="199" t="str">
        <f>BDI!$A$5</f>
        <v>ENDEREÇO:</v>
      </c>
      <c r="EUZ3" s="492">
        <f>ORCAMENTO!EVA3</f>
        <v>0</v>
      </c>
      <c r="EVA3" s="492"/>
      <c r="EVB3" s="492"/>
      <c r="EVC3" s="492"/>
      <c r="EVD3" s="199" t="str">
        <f>BDI!$A$5</f>
        <v>ENDEREÇO:</v>
      </c>
      <c r="EVE3" s="492">
        <f>ORCAMENTO!EVF3</f>
        <v>0</v>
      </c>
      <c r="EVF3" s="492"/>
      <c r="EVG3" s="492"/>
      <c r="EVH3" s="492"/>
      <c r="EVI3" s="199" t="str">
        <f>BDI!$A$5</f>
        <v>ENDEREÇO:</v>
      </c>
      <c r="EVJ3" s="492">
        <f>ORCAMENTO!EVK3</f>
        <v>0</v>
      </c>
      <c r="EVK3" s="492"/>
      <c r="EVL3" s="492"/>
      <c r="EVM3" s="492"/>
      <c r="EVN3" s="199" t="str">
        <f>BDI!$A$5</f>
        <v>ENDEREÇO:</v>
      </c>
      <c r="EVO3" s="492">
        <f>ORCAMENTO!EVP3</f>
        <v>0</v>
      </c>
      <c r="EVP3" s="492"/>
      <c r="EVQ3" s="492"/>
      <c r="EVR3" s="492"/>
      <c r="EVS3" s="199" t="str">
        <f>BDI!$A$5</f>
        <v>ENDEREÇO:</v>
      </c>
      <c r="EVT3" s="492">
        <f>ORCAMENTO!EVU3</f>
        <v>0</v>
      </c>
      <c r="EVU3" s="492"/>
      <c r="EVV3" s="492"/>
      <c r="EVW3" s="492"/>
      <c r="EVX3" s="199" t="str">
        <f>BDI!$A$5</f>
        <v>ENDEREÇO:</v>
      </c>
      <c r="EVY3" s="492">
        <f>ORCAMENTO!EVZ3</f>
        <v>0</v>
      </c>
      <c r="EVZ3" s="492"/>
      <c r="EWA3" s="492"/>
      <c r="EWB3" s="492"/>
      <c r="EWC3" s="199" t="str">
        <f>BDI!$A$5</f>
        <v>ENDEREÇO:</v>
      </c>
      <c r="EWD3" s="492">
        <f>ORCAMENTO!EWE3</f>
        <v>0</v>
      </c>
      <c r="EWE3" s="492"/>
      <c r="EWF3" s="492"/>
      <c r="EWG3" s="492"/>
      <c r="EWH3" s="199" t="str">
        <f>BDI!$A$5</f>
        <v>ENDEREÇO:</v>
      </c>
      <c r="EWI3" s="492">
        <f>ORCAMENTO!EWJ3</f>
        <v>0</v>
      </c>
      <c r="EWJ3" s="492"/>
      <c r="EWK3" s="492"/>
      <c r="EWL3" s="492"/>
      <c r="EWM3" s="199" t="str">
        <f>BDI!$A$5</f>
        <v>ENDEREÇO:</v>
      </c>
      <c r="EWN3" s="492">
        <f>ORCAMENTO!EWO3</f>
        <v>0</v>
      </c>
      <c r="EWO3" s="492"/>
      <c r="EWP3" s="492"/>
      <c r="EWQ3" s="492"/>
      <c r="EWR3" s="199" t="str">
        <f>BDI!$A$5</f>
        <v>ENDEREÇO:</v>
      </c>
      <c r="EWS3" s="492">
        <f>ORCAMENTO!EWT3</f>
        <v>0</v>
      </c>
      <c r="EWT3" s="492"/>
      <c r="EWU3" s="492"/>
      <c r="EWV3" s="492"/>
      <c r="EWW3" s="199" t="str">
        <f>BDI!$A$5</f>
        <v>ENDEREÇO:</v>
      </c>
      <c r="EWX3" s="492">
        <f>ORCAMENTO!EWY3</f>
        <v>0</v>
      </c>
      <c r="EWY3" s="492"/>
      <c r="EWZ3" s="492"/>
      <c r="EXA3" s="492"/>
      <c r="EXB3" s="199" t="str">
        <f>BDI!$A$5</f>
        <v>ENDEREÇO:</v>
      </c>
      <c r="EXC3" s="492">
        <f>ORCAMENTO!EXD3</f>
        <v>0</v>
      </c>
      <c r="EXD3" s="492"/>
      <c r="EXE3" s="492"/>
      <c r="EXF3" s="492"/>
      <c r="EXG3" s="199" t="str">
        <f>BDI!$A$5</f>
        <v>ENDEREÇO:</v>
      </c>
      <c r="EXH3" s="492">
        <f>ORCAMENTO!EXI3</f>
        <v>0</v>
      </c>
      <c r="EXI3" s="492"/>
      <c r="EXJ3" s="492"/>
      <c r="EXK3" s="492"/>
      <c r="EXL3" s="199" t="str">
        <f>BDI!$A$5</f>
        <v>ENDEREÇO:</v>
      </c>
      <c r="EXM3" s="492">
        <f>ORCAMENTO!EXN3</f>
        <v>0</v>
      </c>
      <c r="EXN3" s="492"/>
      <c r="EXO3" s="492"/>
      <c r="EXP3" s="492"/>
      <c r="EXQ3" s="199" t="str">
        <f>BDI!$A$5</f>
        <v>ENDEREÇO:</v>
      </c>
      <c r="EXR3" s="492">
        <f>ORCAMENTO!EXS3</f>
        <v>0</v>
      </c>
      <c r="EXS3" s="492"/>
      <c r="EXT3" s="492"/>
      <c r="EXU3" s="492"/>
      <c r="EXV3" s="199" t="str">
        <f>BDI!$A$5</f>
        <v>ENDEREÇO:</v>
      </c>
      <c r="EXW3" s="492">
        <f>ORCAMENTO!EXX3</f>
        <v>0</v>
      </c>
      <c r="EXX3" s="492"/>
      <c r="EXY3" s="492"/>
      <c r="EXZ3" s="492"/>
      <c r="EYA3" s="199" t="str">
        <f>BDI!$A$5</f>
        <v>ENDEREÇO:</v>
      </c>
      <c r="EYB3" s="492">
        <f>ORCAMENTO!EYC3</f>
        <v>0</v>
      </c>
      <c r="EYC3" s="492"/>
      <c r="EYD3" s="492"/>
      <c r="EYE3" s="492"/>
      <c r="EYF3" s="199" t="str">
        <f>BDI!$A$5</f>
        <v>ENDEREÇO:</v>
      </c>
      <c r="EYG3" s="492">
        <f>ORCAMENTO!EYH3</f>
        <v>0</v>
      </c>
      <c r="EYH3" s="492"/>
      <c r="EYI3" s="492"/>
      <c r="EYJ3" s="492"/>
      <c r="EYK3" s="199" t="str">
        <f>BDI!$A$5</f>
        <v>ENDEREÇO:</v>
      </c>
      <c r="EYL3" s="492">
        <f>ORCAMENTO!EYM3</f>
        <v>0</v>
      </c>
      <c r="EYM3" s="492"/>
      <c r="EYN3" s="492"/>
      <c r="EYO3" s="492"/>
      <c r="EYP3" s="199" t="str">
        <f>BDI!$A$5</f>
        <v>ENDEREÇO:</v>
      </c>
      <c r="EYQ3" s="492">
        <f>ORCAMENTO!EYR3</f>
        <v>0</v>
      </c>
      <c r="EYR3" s="492"/>
      <c r="EYS3" s="492"/>
      <c r="EYT3" s="492"/>
      <c r="EYU3" s="199" t="str">
        <f>BDI!$A$5</f>
        <v>ENDEREÇO:</v>
      </c>
      <c r="EYV3" s="492">
        <f>ORCAMENTO!EYW3</f>
        <v>0</v>
      </c>
      <c r="EYW3" s="492"/>
      <c r="EYX3" s="492"/>
      <c r="EYY3" s="492"/>
      <c r="EYZ3" s="199" t="str">
        <f>BDI!$A$5</f>
        <v>ENDEREÇO:</v>
      </c>
      <c r="EZA3" s="492">
        <f>ORCAMENTO!EZB3</f>
        <v>0</v>
      </c>
      <c r="EZB3" s="492"/>
      <c r="EZC3" s="492"/>
      <c r="EZD3" s="492"/>
      <c r="EZE3" s="199" t="str">
        <f>BDI!$A$5</f>
        <v>ENDEREÇO:</v>
      </c>
      <c r="EZF3" s="492">
        <f>ORCAMENTO!EZG3</f>
        <v>0</v>
      </c>
      <c r="EZG3" s="492"/>
      <c r="EZH3" s="492"/>
      <c r="EZI3" s="492"/>
      <c r="EZJ3" s="199" t="str">
        <f>BDI!$A$5</f>
        <v>ENDEREÇO:</v>
      </c>
      <c r="EZK3" s="492">
        <f>ORCAMENTO!EZL3</f>
        <v>0</v>
      </c>
      <c r="EZL3" s="492"/>
      <c r="EZM3" s="492"/>
      <c r="EZN3" s="492"/>
      <c r="EZO3" s="199" t="str">
        <f>BDI!$A$5</f>
        <v>ENDEREÇO:</v>
      </c>
      <c r="EZP3" s="492">
        <f>ORCAMENTO!EZQ3</f>
        <v>0</v>
      </c>
      <c r="EZQ3" s="492"/>
      <c r="EZR3" s="492"/>
      <c r="EZS3" s="492"/>
      <c r="EZT3" s="199" t="str">
        <f>BDI!$A$5</f>
        <v>ENDEREÇO:</v>
      </c>
      <c r="EZU3" s="492">
        <f>ORCAMENTO!EZV3</f>
        <v>0</v>
      </c>
      <c r="EZV3" s="492"/>
      <c r="EZW3" s="492"/>
      <c r="EZX3" s="492"/>
      <c r="EZY3" s="199" t="str">
        <f>BDI!$A$5</f>
        <v>ENDEREÇO:</v>
      </c>
      <c r="EZZ3" s="492">
        <f>ORCAMENTO!FAA3</f>
        <v>0</v>
      </c>
      <c r="FAA3" s="492"/>
      <c r="FAB3" s="492"/>
      <c r="FAC3" s="492"/>
      <c r="FAD3" s="199" t="str">
        <f>BDI!$A$5</f>
        <v>ENDEREÇO:</v>
      </c>
      <c r="FAE3" s="492">
        <f>ORCAMENTO!FAF3</f>
        <v>0</v>
      </c>
      <c r="FAF3" s="492"/>
      <c r="FAG3" s="492"/>
      <c r="FAH3" s="492"/>
      <c r="FAI3" s="199" t="str">
        <f>BDI!$A$5</f>
        <v>ENDEREÇO:</v>
      </c>
      <c r="FAJ3" s="492">
        <f>ORCAMENTO!FAK3</f>
        <v>0</v>
      </c>
      <c r="FAK3" s="492"/>
      <c r="FAL3" s="492"/>
      <c r="FAM3" s="492"/>
      <c r="FAN3" s="199" t="str">
        <f>BDI!$A$5</f>
        <v>ENDEREÇO:</v>
      </c>
      <c r="FAO3" s="492">
        <f>ORCAMENTO!FAP3</f>
        <v>0</v>
      </c>
      <c r="FAP3" s="492"/>
      <c r="FAQ3" s="492"/>
      <c r="FAR3" s="492"/>
      <c r="FAS3" s="199" t="str">
        <f>BDI!$A$5</f>
        <v>ENDEREÇO:</v>
      </c>
      <c r="FAT3" s="492">
        <f>ORCAMENTO!FAU3</f>
        <v>0</v>
      </c>
      <c r="FAU3" s="492"/>
      <c r="FAV3" s="492"/>
      <c r="FAW3" s="492"/>
      <c r="FAX3" s="199" t="str">
        <f>BDI!$A$5</f>
        <v>ENDEREÇO:</v>
      </c>
      <c r="FAY3" s="492">
        <f>ORCAMENTO!FAZ3</f>
        <v>0</v>
      </c>
      <c r="FAZ3" s="492"/>
      <c r="FBA3" s="492"/>
      <c r="FBB3" s="492"/>
      <c r="FBC3" s="199" t="str">
        <f>BDI!$A$5</f>
        <v>ENDEREÇO:</v>
      </c>
      <c r="FBD3" s="492">
        <f>ORCAMENTO!FBE3</f>
        <v>0</v>
      </c>
      <c r="FBE3" s="492"/>
      <c r="FBF3" s="492"/>
      <c r="FBG3" s="492"/>
      <c r="FBH3" s="199" t="str">
        <f>BDI!$A$5</f>
        <v>ENDEREÇO:</v>
      </c>
      <c r="FBI3" s="492">
        <f>ORCAMENTO!FBJ3</f>
        <v>0</v>
      </c>
      <c r="FBJ3" s="492"/>
      <c r="FBK3" s="492"/>
      <c r="FBL3" s="492"/>
      <c r="FBM3" s="199" t="str">
        <f>BDI!$A$5</f>
        <v>ENDEREÇO:</v>
      </c>
      <c r="FBN3" s="492">
        <f>ORCAMENTO!FBO3</f>
        <v>0</v>
      </c>
      <c r="FBO3" s="492"/>
      <c r="FBP3" s="492"/>
      <c r="FBQ3" s="492"/>
      <c r="FBR3" s="199" t="str">
        <f>BDI!$A$5</f>
        <v>ENDEREÇO:</v>
      </c>
      <c r="FBS3" s="492">
        <f>ORCAMENTO!FBT3</f>
        <v>0</v>
      </c>
      <c r="FBT3" s="492"/>
      <c r="FBU3" s="492"/>
      <c r="FBV3" s="492"/>
      <c r="FBW3" s="199" t="str">
        <f>BDI!$A$5</f>
        <v>ENDEREÇO:</v>
      </c>
      <c r="FBX3" s="492">
        <f>ORCAMENTO!FBY3</f>
        <v>0</v>
      </c>
      <c r="FBY3" s="492"/>
      <c r="FBZ3" s="492"/>
      <c r="FCA3" s="492"/>
      <c r="FCB3" s="199" t="str">
        <f>BDI!$A$5</f>
        <v>ENDEREÇO:</v>
      </c>
      <c r="FCC3" s="492">
        <f>ORCAMENTO!FCD3</f>
        <v>0</v>
      </c>
      <c r="FCD3" s="492"/>
      <c r="FCE3" s="492"/>
      <c r="FCF3" s="492"/>
      <c r="FCG3" s="199" t="str">
        <f>BDI!$A$5</f>
        <v>ENDEREÇO:</v>
      </c>
      <c r="FCH3" s="492">
        <f>ORCAMENTO!FCI3</f>
        <v>0</v>
      </c>
      <c r="FCI3" s="492"/>
      <c r="FCJ3" s="492"/>
      <c r="FCK3" s="492"/>
      <c r="FCL3" s="199" t="str">
        <f>BDI!$A$5</f>
        <v>ENDEREÇO:</v>
      </c>
      <c r="FCM3" s="492">
        <f>ORCAMENTO!FCN3</f>
        <v>0</v>
      </c>
      <c r="FCN3" s="492"/>
      <c r="FCO3" s="492"/>
      <c r="FCP3" s="492"/>
      <c r="FCQ3" s="199" t="str">
        <f>BDI!$A$5</f>
        <v>ENDEREÇO:</v>
      </c>
      <c r="FCR3" s="492">
        <f>ORCAMENTO!FCS3</f>
        <v>0</v>
      </c>
      <c r="FCS3" s="492"/>
      <c r="FCT3" s="492"/>
      <c r="FCU3" s="492"/>
      <c r="FCV3" s="199" t="str">
        <f>BDI!$A$5</f>
        <v>ENDEREÇO:</v>
      </c>
      <c r="FCW3" s="492">
        <f>ORCAMENTO!FCX3</f>
        <v>0</v>
      </c>
      <c r="FCX3" s="492"/>
      <c r="FCY3" s="492"/>
      <c r="FCZ3" s="492"/>
      <c r="FDA3" s="199" t="str">
        <f>BDI!$A$5</f>
        <v>ENDEREÇO:</v>
      </c>
      <c r="FDB3" s="492">
        <f>ORCAMENTO!FDC3</f>
        <v>0</v>
      </c>
      <c r="FDC3" s="492"/>
      <c r="FDD3" s="492"/>
      <c r="FDE3" s="492"/>
      <c r="FDF3" s="199" t="str">
        <f>BDI!$A$5</f>
        <v>ENDEREÇO:</v>
      </c>
      <c r="FDG3" s="492">
        <f>ORCAMENTO!FDH3</f>
        <v>0</v>
      </c>
      <c r="FDH3" s="492"/>
      <c r="FDI3" s="492"/>
      <c r="FDJ3" s="492"/>
      <c r="FDK3" s="199" t="str">
        <f>BDI!$A$5</f>
        <v>ENDEREÇO:</v>
      </c>
      <c r="FDL3" s="492">
        <f>ORCAMENTO!FDM3</f>
        <v>0</v>
      </c>
      <c r="FDM3" s="492"/>
      <c r="FDN3" s="492"/>
      <c r="FDO3" s="492"/>
      <c r="FDP3" s="199" t="str">
        <f>BDI!$A$5</f>
        <v>ENDEREÇO:</v>
      </c>
      <c r="FDQ3" s="492">
        <f>ORCAMENTO!FDR3</f>
        <v>0</v>
      </c>
      <c r="FDR3" s="492"/>
      <c r="FDS3" s="492"/>
      <c r="FDT3" s="492"/>
      <c r="FDU3" s="199" t="str">
        <f>BDI!$A$5</f>
        <v>ENDEREÇO:</v>
      </c>
      <c r="FDV3" s="492">
        <f>ORCAMENTO!FDW3</f>
        <v>0</v>
      </c>
      <c r="FDW3" s="492"/>
      <c r="FDX3" s="492"/>
      <c r="FDY3" s="492"/>
      <c r="FDZ3" s="199" t="str">
        <f>BDI!$A$5</f>
        <v>ENDEREÇO:</v>
      </c>
      <c r="FEA3" s="492">
        <f>ORCAMENTO!FEB3</f>
        <v>0</v>
      </c>
      <c r="FEB3" s="492"/>
      <c r="FEC3" s="492"/>
      <c r="FED3" s="492"/>
      <c r="FEE3" s="199" t="str">
        <f>BDI!$A$5</f>
        <v>ENDEREÇO:</v>
      </c>
      <c r="FEF3" s="492">
        <f>ORCAMENTO!FEG3</f>
        <v>0</v>
      </c>
      <c r="FEG3" s="492"/>
      <c r="FEH3" s="492"/>
      <c r="FEI3" s="492"/>
      <c r="FEJ3" s="199" t="str">
        <f>BDI!$A$5</f>
        <v>ENDEREÇO:</v>
      </c>
      <c r="FEK3" s="492">
        <f>ORCAMENTO!FEL3</f>
        <v>0</v>
      </c>
      <c r="FEL3" s="492"/>
      <c r="FEM3" s="492"/>
      <c r="FEN3" s="492"/>
      <c r="FEO3" s="199" t="str">
        <f>BDI!$A$5</f>
        <v>ENDEREÇO:</v>
      </c>
      <c r="FEP3" s="492">
        <f>ORCAMENTO!FEQ3</f>
        <v>0</v>
      </c>
      <c r="FEQ3" s="492"/>
      <c r="FER3" s="492"/>
      <c r="FES3" s="492"/>
      <c r="FET3" s="199" t="str">
        <f>BDI!$A$5</f>
        <v>ENDEREÇO:</v>
      </c>
      <c r="FEU3" s="492">
        <f>ORCAMENTO!FEV3</f>
        <v>0</v>
      </c>
      <c r="FEV3" s="492"/>
      <c r="FEW3" s="492"/>
      <c r="FEX3" s="492"/>
      <c r="FEY3" s="199" t="str">
        <f>BDI!$A$5</f>
        <v>ENDEREÇO:</v>
      </c>
      <c r="FEZ3" s="492">
        <f>ORCAMENTO!FFA3</f>
        <v>0</v>
      </c>
      <c r="FFA3" s="492"/>
      <c r="FFB3" s="492"/>
      <c r="FFC3" s="492"/>
      <c r="FFD3" s="199" t="str">
        <f>BDI!$A$5</f>
        <v>ENDEREÇO:</v>
      </c>
      <c r="FFE3" s="492">
        <f>ORCAMENTO!FFF3</f>
        <v>0</v>
      </c>
      <c r="FFF3" s="492"/>
      <c r="FFG3" s="492"/>
      <c r="FFH3" s="492"/>
      <c r="FFI3" s="199" t="str">
        <f>BDI!$A$5</f>
        <v>ENDEREÇO:</v>
      </c>
      <c r="FFJ3" s="492">
        <f>ORCAMENTO!FFK3</f>
        <v>0</v>
      </c>
      <c r="FFK3" s="492"/>
      <c r="FFL3" s="492"/>
      <c r="FFM3" s="492"/>
      <c r="FFN3" s="199" t="str">
        <f>BDI!$A$5</f>
        <v>ENDEREÇO:</v>
      </c>
      <c r="FFO3" s="492">
        <f>ORCAMENTO!FFP3</f>
        <v>0</v>
      </c>
      <c r="FFP3" s="492"/>
      <c r="FFQ3" s="492"/>
      <c r="FFR3" s="492"/>
      <c r="FFS3" s="199" t="str">
        <f>BDI!$A$5</f>
        <v>ENDEREÇO:</v>
      </c>
      <c r="FFT3" s="492">
        <f>ORCAMENTO!FFU3</f>
        <v>0</v>
      </c>
      <c r="FFU3" s="492"/>
      <c r="FFV3" s="492"/>
      <c r="FFW3" s="492"/>
      <c r="FFX3" s="199" t="str">
        <f>BDI!$A$5</f>
        <v>ENDEREÇO:</v>
      </c>
      <c r="FFY3" s="492">
        <f>ORCAMENTO!FFZ3</f>
        <v>0</v>
      </c>
      <c r="FFZ3" s="492"/>
      <c r="FGA3" s="492"/>
      <c r="FGB3" s="492"/>
      <c r="FGC3" s="199" t="str">
        <f>BDI!$A$5</f>
        <v>ENDEREÇO:</v>
      </c>
      <c r="FGD3" s="492">
        <f>ORCAMENTO!FGE3</f>
        <v>0</v>
      </c>
      <c r="FGE3" s="492"/>
      <c r="FGF3" s="492"/>
      <c r="FGG3" s="492"/>
      <c r="FGH3" s="199" t="str">
        <f>BDI!$A$5</f>
        <v>ENDEREÇO:</v>
      </c>
      <c r="FGI3" s="492">
        <f>ORCAMENTO!FGJ3</f>
        <v>0</v>
      </c>
      <c r="FGJ3" s="492"/>
      <c r="FGK3" s="492"/>
      <c r="FGL3" s="492"/>
      <c r="FGM3" s="199" t="str">
        <f>BDI!$A$5</f>
        <v>ENDEREÇO:</v>
      </c>
      <c r="FGN3" s="492">
        <f>ORCAMENTO!FGO3</f>
        <v>0</v>
      </c>
      <c r="FGO3" s="492"/>
      <c r="FGP3" s="492"/>
      <c r="FGQ3" s="492"/>
      <c r="FGR3" s="199" t="str">
        <f>BDI!$A$5</f>
        <v>ENDEREÇO:</v>
      </c>
      <c r="FGS3" s="492">
        <f>ORCAMENTO!FGT3</f>
        <v>0</v>
      </c>
      <c r="FGT3" s="492"/>
      <c r="FGU3" s="492"/>
      <c r="FGV3" s="492"/>
      <c r="FGW3" s="199" t="str">
        <f>BDI!$A$5</f>
        <v>ENDEREÇO:</v>
      </c>
      <c r="FGX3" s="492">
        <f>ORCAMENTO!FGY3</f>
        <v>0</v>
      </c>
      <c r="FGY3" s="492"/>
      <c r="FGZ3" s="492"/>
      <c r="FHA3" s="492"/>
      <c r="FHB3" s="199" t="str">
        <f>BDI!$A$5</f>
        <v>ENDEREÇO:</v>
      </c>
      <c r="FHC3" s="492">
        <f>ORCAMENTO!FHD3</f>
        <v>0</v>
      </c>
      <c r="FHD3" s="492"/>
      <c r="FHE3" s="492"/>
      <c r="FHF3" s="492"/>
      <c r="FHG3" s="199" t="str">
        <f>BDI!$A$5</f>
        <v>ENDEREÇO:</v>
      </c>
      <c r="FHH3" s="492">
        <f>ORCAMENTO!FHI3</f>
        <v>0</v>
      </c>
      <c r="FHI3" s="492"/>
      <c r="FHJ3" s="492"/>
      <c r="FHK3" s="492"/>
      <c r="FHL3" s="199" t="str">
        <f>BDI!$A$5</f>
        <v>ENDEREÇO:</v>
      </c>
      <c r="FHM3" s="492">
        <f>ORCAMENTO!FHN3</f>
        <v>0</v>
      </c>
      <c r="FHN3" s="492"/>
      <c r="FHO3" s="492"/>
      <c r="FHP3" s="492"/>
      <c r="FHQ3" s="199" t="str">
        <f>BDI!$A$5</f>
        <v>ENDEREÇO:</v>
      </c>
      <c r="FHR3" s="492">
        <f>ORCAMENTO!FHS3</f>
        <v>0</v>
      </c>
      <c r="FHS3" s="492"/>
      <c r="FHT3" s="492"/>
      <c r="FHU3" s="492"/>
      <c r="FHV3" s="199" t="str">
        <f>BDI!$A$5</f>
        <v>ENDEREÇO:</v>
      </c>
      <c r="FHW3" s="492">
        <f>ORCAMENTO!FHX3</f>
        <v>0</v>
      </c>
      <c r="FHX3" s="492"/>
      <c r="FHY3" s="492"/>
      <c r="FHZ3" s="492"/>
      <c r="FIA3" s="199" t="str">
        <f>BDI!$A$5</f>
        <v>ENDEREÇO:</v>
      </c>
      <c r="FIB3" s="492">
        <f>ORCAMENTO!FIC3</f>
        <v>0</v>
      </c>
      <c r="FIC3" s="492"/>
      <c r="FID3" s="492"/>
      <c r="FIE3" s="492"/>
      <c r="FIF3" s="199" t="str">
        <f>BDI!$A$5</f>
        <v>ENDEREÇO:</v>
      </c>
      <c r="FIG3" s="492">
        <f>ORCAMENTO!FIH3</f>
        <v>0</v>
      </c>
      <c r="FIH3" s="492"/>
      <c r="FII3" s="492"/>
      <c r="FIJ3" s="492"/>
      <c r="FIK3" s="199" t="str">
        <f>BDI!$A$5</f>
        <v>ENDEREÇO:</v>
      </c>
      <c r="FIL3" s="492">
        <f>ORCAMENTO!FIM3</f>
        <v>0</v>
      </c>
      <c r="FIM3" s="492"/>
      <c r="FIN3" s="492"/>
      <c r="FIO3" s="492"/>
      <c r="FIP3" s="199" t="str">
        <f>BDI!$A$5</f>
        <v>ENDEREÇO:</v>
      </c>
      <c r="FIQ3" s="492">
        <f>ORCAMENTO!FIR3</f>
        <v>0</v>
      </c>
      <c r="FIR3" s="492"/>
      <c r="FIS3" s="492"/>
      <c r="FIT3" s="492"/>
      <c r="FIU3" s="199" t="str">
        <f>BDI!$A$5</f>
        <v>ENDEREÇO:</v>
      </c>
      <c r="FIV3" s="492">
        <f>ORCAMENTO!FIW3</f>
        <v>0</v>
      </c>
      <c r="FIW3" s="492"/>
      <c r="FIX3" s="492"/>
      <c r="FIY3" s="492"/>
      <c r="FIZ3" s="199" t="str">
        <f>BDI!$A$5</f>
        <v>ENDEREÇO:</v>
      </c>
      <c r="FJA3" s="492">
        <f>ORCAMENTO!FJB3</f>
        <v>0</v>
      </c>
      <c r="FJB3" s="492"/>
      <c r="FJC3" s="492"/>
      <c r="FJD3" s="492"/>
      <c r="FJE3" s="199" t="str">
        <f>BDI!$A$5</f>
        <v>ENDEREÇO:</v>
      </c>
      <c r="FJF3" s="492">
        <f>ORCAMENTO!FJG3</f>
        <v>0</v>
      </c>
      <c r="FJG3" s="492"/>
      <c r="FJH3" s="492"/>
      <c r="FJI3" s="492"/>
      <c r="FJJ3" s="199" t="str">
        <f>BDI!$A$5</f>
        <v>ENDEREÇO:</v>
      </c>
      <c r="FJK3" s="492">
        <f>ORCAMENTO!FJL3</f>
        <v>0</v>
      </c>
      <c r="FJL3" s="492"/>
      <c r="FJM3" s="492"/>
      <c r="FJN3" s="492"/>
      <c r="FJO3" s="199" t="str">
        <f>BDI!$A$5</f>
        <v>ENDEREÇO:</v>
      </c>
      <c r="FJP3" s="492">
        <f>ORCAMENTO!FJQ3</f>
        <v>0</v>
      </c>
      <c r="FJQ3" s="492"/>
      <c r="FJR3" s="492"/>
      <c r="FJS3" s="492"/>
      <c r="FJT3" s="199" t="str">
        <f>BDI!$A$5</f>
        <v>ENDEREÇO:</v>
      </c>
      <c r="FJU3" s="492">
        <f>ORCAMENTO!FJV3</f>
        <v>0</v>
      </c>
      <c r="FJV3" s="492"/>
      <c r="FJW3" s="492"/>
      <c r="FJX3" s="492"/>
      <c r="FJY3" s="199" t="str">
        <f>BDI!$A$5</f>
        <v>ENDEREÇO:</v>
      </c>
      <c r="FJZ3" s="492">
        <f>ORCAMENTO!FKA3</f>
        <v>0</v>
      </c>
      <c r="FKA3" s="492"/>
      <c r="FKB3" s="492"/>
      <c r="FKC3" s="492"/>
      <c r="FKD3" s="199" t="str">
        <f>BDI!$A$5</f>
        <v>ENDEREÇO:</v>
      </c>
      <c r="FKE3" s="492">
        <f>ORCAMENTO!FKF3</f>
        <v>0</v>
      </c>
      <c r="FKF3" s="492"/>
      <c r="FKG3" s="492"/>
      <c r="FKH3" s="492"/>
      <c r="FKI3" s="199" t="str">
        <f>BDI!$A$5</f>
        <v>ENDEREÇO:</v>
      </c>
      <c r="FKJ3" s="492">
        <f>ORCAMENTO!FKK3</f>
        <v>0</v>
      </c>
      <c r="FKK3" s="492"/>
      <c r="FKL3" s="492"/>
      <c r="FKM3" s="492"/>
      <c r="FKN3" s="199" t="str">
        <f>BDI!$A$5</f>
        <v>ENDEREÇO:</v>
      </c>
      <c r="FKO3" s="492">
        <f>ORCAMENTO!FKP3</f>
        <v>0</v>
      </c>
      <c r="FKP3" s="492"/>
      <c r="FKQ3" s="492"/>
      <c r="FKR3" s="492"/>
      <c r="FKS3" s="199" t="str">
        <f>BDI!$A$5</f>
        <v>ENDEREÇO:</v>
      </c>
      <c r="FKT3" s="492">
        <f>ORCAMENTO!FKU3</f>
        <v>0</v>
      </c>
      <c r="FKU3" s="492"/>
      <c r="FKV3" s="492"/>
      <c r="FKW3" s="492"/>
      <c r="FKX3" s="199" t="str">
        <f>BDI!$A$5</f>
        <v>ENDEREÇO:</v>
      </c>
      <c r="FKY3" s="492">
        <f>ORCAMENTO!FKZ3</f>
        <v>0</v>
      </c>
      <c r="FKZ3" s="492"/>
      <c r="FLA3" s="492"/>
      <c r="FLB3" s="492"/>
      <c r="FLC3" s="199" t="str">
        <f>BDI!$A$5</f>
        <v>ENDEREÇO:</v>
      </c>
      <c r="FLD3" s="492">
        <f>ORCAMENTO!FLE3</f>
        <v>0</v>
      </c>
      <c r="FLE3" s="492"/>
      <c r="FLF3" s="492"/>
      <c r="FLG3" s="492"/>
      <c r="FLH3" s="199" t="str">
        <f>BDI!$A$5</f>
        <v>ENDEREÇO:</v>
      </c>
      <c r="FLI3" s="492">
        <f>ORCAMENTO!FLJ3</f>
        <v>0</v>
      </c>
      <c r="FLJ3" s="492"/>
      <c r="FLK3" s="492"/>
      <c r="FLL3" s="492"/>
      <c r="FLM3" s="199" t="str">
        <f>BDI!$A$5</f>
        <v>ENDEREÇO:</v>
      </c>
      <c r="FLN3" s="492">
        <f>ORCAMENTO!FLO3</f>
        <v>0</v>
      </c>
      <c r="FLO3" s="492"/>
      <c r="FLP3" s="492"/>
      <c r="FLQ3" s="492"/>
      <c r="FLR3" s="199" t="str">
        <f>BDI!$A$5</f>
        <v>ENDEREÇO:</v>
      </c>
      <c r="FLS3" s="492">
        <f>ORCAMENTO!FLT3</f>
        <v>0</v>
      </c>
      <c r="FLT3" s="492"/>
      <c r="FLU3" s="492"/>
      <c r="FLV3" s="492"/>
      <c r="FLW3" s="199" t="str">
        <f>BDI!$A$5</f>
        <v>ENDEREÇO:</v>
      </c>
      <c r="FLX3" s="492">
        <f>ORCAMENTO!FLY3</f>
        <v>0</v>
      </c>
      <c r="FLY3" s="492"/>
      <c r="FLZ3" s="492"/>
      <c r="FMA3" s="492"/>
      <c r="FMB3" s="199" t="str">
        <f>BDI!$A$5</f>
        <v>ENDEREÇO:</v>
      </c>
      <c r="FMC3" s="492">
        <f>ORCAMENTO!FMD3</f>
        <v>0</v>
      </c>
      <c r="FMD3" s="492"/>
      <c r="FME3" s="492"/>
      <c r="FMF3" s="492"/>
      <c r="FMG3" s="199" t="str">
        <f>BDI!$A$5</f>
        <v>ENDEREÇO:</v>
      </c>
      <c r="FMH3" s="492">
        <f>ORCAMENTO!FMI3</f>
        <v>0</v>
      </c>
      <c r="FMI3" s="492"/>
      <c r="FMJ3" s="492"/>
      <c r="FMK3" s="492"/>
      <c r="FML3" s="199" t="str">
        <f>BDI!$A$5</f>
        <v>ENDEREÇO:</v>
      </c>
      <c r="FMM3" s="492">
        <f>ORCAMENTO!FMN3</f>
        <v>0</v>
      </c>
      <c r="FMN3" s="492"/>
      <c r="FMO3" s="492"/>
      <c r="FMP3" s="492"/>
      <c r="FMQ3" s="199" t="str">
        <f>BDI!$A$5</f>
        <v>ENDEREÇO:</v>
      </c>
      <c r="FMR3" s="492">
        <f>ORCAMENTO!FMS3</f>
        <v>0</v>
      </c>
      <c r="FMS3" s="492"/>
      <c r="FMT3" s="492"/>
      <c r="FMU3" s="492"/>
      <c r="FMV3" s="199" t="str">
        <f>BDI!$A$5</f>
        <v>ENDEREÇO:</v>
      </c>
      <c r="FMW3" s="492">
        <f>ORCAMENTO!FMX3</f>
        <v>0</v>
      </c>
      <c r="FMX3" s="492"/>
      <c r="FMY3" s="492"/>
      <c r="FMZ3" s="492"/>
      <c r="FNA3" s="199" t="str">
        <f>BDI!$A$5</f>
        <v>ENDEREÇO:</v>
      </c>
      <c r="FNB3" s="492">
        <f>ORCAMENTO!FNC3</f>
        <v>0</v>
      </c>
      <c r="FNC3" s="492"/>
      <c r="FND3" s="492"/>
      <c r="FNE3" s="492"/>
      <c r="FNF3" s="199" t="str">
        <f>BDI!$A$5</f>
        <v>ENDEREÇO:</v>
      </c>
      <c r="FNG3" s="492">
        <f>ORCAMENTO!FNH3</f>
        <v>0</v>
      </c>
      <c r="FNH3" s="492"/>
      <c r="FNI3" s="492"/>
      <c r="FNJ3" s="492"/>
      <c r="FNK3" s="199" t="str">
        <f>BDI!$A$5</f>
        <v>ENDEREÇO:</v>
      </c>
      <c r="FNL3" s="492">
        <f>ORCAMENTO!FNM3</f>
        <v>0</v>
      </c>
      <c r="FNM3" s="492"/>
      <c r="FNN3" s="492"/>
      <c r="FNO3" s="492"/>
      <c r="FNP3" s="199" t="str">
        <f>BDI!$A$5</f>
        <v>ENDEREÇO:</v>
      </c>
      <c r="FNQ3" s="492">
        <f>ORCAMENTO!FNR3</f>
        <v>0</v>
      </c>
      <c r="FNR3" s="492"/>
      <c r="FNS3" s="492"/>
      <c r="FNT3" s="492"/>
      <c r="FNU3" s="199" t="str">
        <f>BDI!$A$5</f>
        <v>ENDEREÇO:</v>
      </c>
      <c r="FNV3" s="492">
        <f>ORCAMENTO!FNW3</f>
        <v>0</v>
      </c>
      <c r="FNW3" s="492"/>
      <c r="FNX3" s="492"/>
      <c r="FNY3" s="492"/>
      <c r="FNZ3" s="199" t="str">
        <f>BDI!$A$5</f>
        <v>ENDEREÇO:</v>
      </c>
      <c r="FOA3" s="492">
        <f>ORCAMENTO!FOB3</f>
        <v>0</v>
      </c>
      <c r="FOB3" s="492"/>
      <c r="FOC3" s="492"/>
      <c r="FOD3" s="492"/>
      <c r="FOE3" s="199" t="str">
        <f>BDI!$A$5</f>
        <v>ENDEREÇO:</v>
      </c>
      <c r="FOF3" s="492">
        <f>ORCAMENTO!FOG3</f>
        <v>0</v>
      </c>
      <c r="FOG3" s="492"/>
      <c r="FOH3" s="492"/>
      <c r="FOI3" s="492"/>
      <c r="FOJ3" s="199" t="str">
        <f>BDI!$A$5</f>
        <v>ENDEREÇO:</v>
      </c>
      <c r="FOK3" s="492">
        <f>ORCAMENTO!FOL3</f>
        <v>0</v>
      </c>
      <c r="FOL3" s="492"/>
      <c r="FOM3" s="492"/>
      <c r="FON3" s="492"/>
      <c r="FOO3" s="199" t="str">
        <f>BDI!$A$5</f>
        <v>ENDEREÇO:</v>
      </c>
      <c r="FOP3" s="492">
        <f>ORCAMENTO!FOQ3</f>
        <v>0</v>
      </c>
      <c r="FOQ3" s="492"/>
      <c r="FOR3" s="492"/>
      <c r="FOS3" s="492"/>
      <c r="FOT3" s="199" t="str">
        <f>BDI!$A$5</f>
        <v>ENDEREÇO:</v>
      </c>
      <c r="FOU3" s="492">
        <f>ORCAMENTO!FOV3</f>
        <v>0</v>
      </c>
      <c r="FOV3" s="492"/>
      <c r="FOW3" s="492"/>
      <c r="FOX3" s="492"/>
      <c r="FOY3" s="199" t="str">
        <f>BDI!$A$5</f>
        <v>ENDEREÇO:</v>
      </c>
      <c r="FOZ3" s="492">
        <f>ORCAMENTO!FPA3</f>
        <v>0</v>
      </c>
      <c r="FPA3" s="492"/>
      <c r="FPB3" s="492"/>
      <c r="FPC3" s="492"/>
      <c r="FPD3" s="199" t="str">
        <f>BDI!$A$5</f>
        <v>ENDEREÇO:</v>
      </c>
      <c r="FPE3" s="492">
        <f>ORCAMENTO!FPF3</f>
        <v>0</v>
      </c>
      <c r="FPF3" s="492"/>
      <c r="FPG3" s="492"/>
      <c r="FPH3" s="492"/>
      <c r="FPI3" s="199" t="str">
        <f>BDI!$A$5</f>
        <v>ENDEREÇO:</v>
      </c>
      <c r="FPJ3" s="492">
        <f>ORCAMENTO!FPK3</f>
        <v>0</v>
      </c>
      <c r="FPK3" s="492"/>
      <c r="FPL3" s="492"/>
      <c r="FPM3" s="492"/>
      <c r="FPN3" s="199" t="str">
        <f>BDI!$A$5</f>
        <v>ENDEREÇO:</v>
      </c>
      <c r="FPO3" s="492">
        <f>ORCAMENTO!FPP3</f>
        <v>0</v>
      </c>
      <c r="FPP3" s="492"/>
      <c r="FPQ3" s="492"/>
      <c r="FPR3" s="492"/>
      <c r="FPS3" s="199" t="str">
        <f>BDI!$A$5</f>
        <v>ENDEREÇO:</v>
      </c>
      <c r="FPT3" s="492">
        <f>ORCAMENTO!FPU3</f>
        <v>0</v>
      </c>
      <c r="FPU3" s="492"/>
      <c r="FPV3" s="492"/>
      <c r="FPW3" s="492"/>
      <c r="FPX3" s="199" t="str">
        <f>BDI!$A$5</f>
        <v>ENDEREÇO:</v>
      </c>
      <c r="FPY3" s="492">
        <f>ORCAMENTO!FPZ3</f>
        <v>0</v>
      </c>
      <c r="FPZ3" s="492"/>
      <c r="FQA3" s="492"/>
      <c r="FQB3" s="492"/>
      <c r="FQC3" s="199" t="str">
        <f>BDI!$A$5</f>
        <v>ENDEREÇO:</v>
      </c>
      <c r="FQD3" s="492">
        <f>ORCAMENTO!FQE3</f>
        <v>0</v>
      </c>
      <c r="FQE3" s="492"/>
      <c r="FQF3" s="492"/>
      <c r="FQG3" s="492"/>
      <c r="FQH3" s="199" t="str">
        <f>BDI!$A$5</f>
        <v>ENDEREÇO:</v>
      </c>
      <c r="FQI3" s="492">
        <f>ORCAMENTO!FQJ3</f>
        <v>0</v>
      </c>
      <c r="FQJ3" s="492"/>
      <c r="FQK3" s="492"/>
      <c r="FQL3" s="492"/>
      <c r="FQM3" s="199" t="str">
        <f>BDI!$A$5</f>
        <v>ENDEREÇO:</v>
      </c>
      <c r="FQN3" s="492">
        <f>ORCAMENTO!FQO3</f>
        <v>0</v>
      </c>
      <c r="FQO3" s="492"/>
      <c r="FQP3" s="492"/>
      <c r="FQQ3" s="492"/>
      <c r="FQR3" s="199" t="str">
        <f>BDI!$A$5</f>
        <v>ENDEREÇO:</v>
      </c>
      <c r="FQS3" s="492">
        <f>ORCAMENTO!FQT3</f>
        <v>0</v>
      </c>
      <c r="FQT3" s="492"/>
      <c r="FQU3" s="492"/>
      <c r="FQV3" s="492"/>
      <c r="FQW3" s="199" t="str">
        <f>BDI!$A$5</f>
        <v>ENDEREÇO:</v>
      </c>
      <c r="FQX3" s="492">
        <f>ORCAMENTO!FQY3</f>
        <v>0</v>
      </c>
      <c r="FQY3" s="492"/>
      <c r="FQZ3" s="492"/>
      <c r="FRA3" s="492"/>
      <c r="FRB3" s="199" t="str">
        <f>BDI!$A$5</f>
        <v>ENDEREÇO:</v>
      </c>
      <c r="FRC3" s="492">
        <f>ORCAMENTO!FRD3</f>
        <v>0</v>
      </c>
      <c r="FRD3" s="492"/>
      <c r="FRE3" s="492"/>
      <c r="FRF3" s="492"/>
      <c r="FRG3" s="199" t="str">
        <f>BDI!$A$5</f>
        <v>ENDEREÇO:</v>
      </c>
      <c r="FRH3" s="492">
        <f>ORCAMENTO!FRI3</f>
        <v>0</v>
      </c>
      <c r="FRI3" s="492"/>
      <c r="FRJ3" s="492"/>
      <c r="FRK3" s="492"/>
      <c r="FRL3" s="199" t="str">
        <f>BDI!$A$5</f>
        <v>ENDEREÇO:</v>
      </c>
      <c r="FRM3" s="492">
        <f>ORCAMENTO!FRN3</f>
        <v>0</v>
      </c>
      <c r="FRN3" s="492"/>
      <c r="FRO3" s="492"/>
      <c r="FRP3" s="492"/>
      <c r="FRQ3" s="199" t="str">
        <f>BDI!$A$5</f>
        <v>ENDEREÇO:</v>
      </c>
      <c r="FRR3" s="492">
        <f>ORCAMENTO!FRS3</f>
        <v>0</v>
      </c>
      <c r="FRS3" s="492"/>
      <c r="FRT3" s="492"/>
      <c r="FRU3" s="492"/>
      <c r="FRV3" s="199" t="str">
        <f>BDI!$A$5</f>
        <v>ENDEREÇO:</v>
      </c>
      <c r="FRW3" s="492">
        <f>ORCAMENTO!FRX3</f>
        <v>0</v>
      </c>
      <c r="FRX3" s="492"/>
      <c r="FRY3" s="492"/>
      <c r="FRZ3" s="492"/>
      <c r="FSA3" s="199" t="str">
        <f>BDI!$A$5</f>
        <v>ENDEREÇO:</v>
      </c>
      <c r="FSB3" s="492">
        <f>ORCAMENTO!FSC3</f>
        <v>0</v>
      </c>
      <c r="FSC3" s="492"/>
      <c r="FSD3" s="492"/>
      <c r="FSE3" s="492"/>
      <c r="FSF3" s="199" t="str">
        <f>BDI!$A$5</f>
        <v>ENDEREÇO:</v>
      </c>
      <c r="FSG3" s="492">
        <f>ORCAMENTO!FSH3</f>
        <v>0</v>
      </c>
      <c r="FSH3" s="492"/>
      <c r="FSI3" s="492"/>
      <c r="FSJ3" s="492"/>
      <c r="FSK3" s="199" t="str">
        <f>BDI!$A$5</f>
        <v>ENDEREÇO:</v>
      </c>
      <c r="FSL3" s="492">
        <f>ORCAMENTO!FSM3</f>
        <v>0</v>
      </c>
      <c r="FSM3" s="492"/>
      <c r="FSN3" s="492"/>
      <c r="FSO3" s="492"/>
      <c r="FSP3" s="199" t="str">
        <f>BDI!$A$5</f>
        <v>ENDEREÇO:</v>
      </c>
      <c r="FSQ3" s="492">
        <f>ORCAMENTO!FSR3</f>
        <v>0</v>
      </c>
      <c r="FSR3" s="492"/>
      <c r="FSS3" s="492"/>
      <c r="FST3" s="492"/>
      <c r="FSU3" s="199" t="str">
        <f>BDI!$A$5</f>
        <v>ENDEREÇO:</v>
      </c>
      <c r="FSV3" s="492">
        <f>ORCAMENTO!FSW3</f>
        <v>0</v>
      </c>
      <c r="FSW3" s="492"/>
      <c r="FSX3" s="492"/>
      <c r="FSY3" s="492"/>
      <c r="FSZ3" s="199" t="str">
        <f>BDI!$A$5</f>
        <v>ENDEREÇO:</v>
      </c>
      <c r="FTA3" s="492">
        <f>ORCAMENTO!FTB3</f>
        <v>0</v>
      </c>
      <c r="FTB3" s="492"/>
      <c r="FTC3" s="492"/>
      <c r="FTD3" s="492"/>
      <c r="FTE3" s="199" t="str">
        <f>BDI!$A$5</f>
        <v>ENDEREÇO:</v>
      </c>
      <c r="FTF3" s="492">
        <f>ORCAMENTO!FTG3</f>
        <v>0</v>
      </c>
      <c r="FTG3" s="492"/>
      <c r="FTH3" s="492"/>
      <c r="FTI3" s="492"/>
      <c r="FTJ3" s="199" t="str">
        <f>BDI!$A$5</f>
        <v>ENDEREÇO:</v>
      </c>
      <c r="FTK3" s="492">
        <f>ORCAMENTO!FTL3</f>
        <v>0</v>
      </c>
      <c r="FTL3" s="492"/>
      <c r="FTM3" s="492"/>
      <c r="FTN3" s="492"/>
      <c r="FTO3" s="199" t="str">
        <f>BDI!$A$5</f>
        <v>ENDEREÇO:</v>
      </c>
      <c r="FTP3" s="492">
        <f>ORCAMENTO!FTQ3</f>
        <v>0</v>
      </c>
      <c r="FTQ3" s="492"/>
      <c r="FTR3" s="492"/>
      <c r="FTS3" s="492"/>
      <c r="FTT3" s="199" t="str">
        <f>BDI!$A$5</f>
        <v>ENDEREÇO:</v>
      </c>
      <c r="FTU3" s="492">
        <f>ORCAMENTO!FTV3</f>
        <v>0</v>
      </c>
      <c r="FTV3" s="492"/>
      <c r="FTW3" s="492"/>
      <c r="FTX3" s="492"/>
      <c r="FTY3" s="199" t="str">
        <f>BDI!$A$5</f>
        <v>ENDEREÇO:</v>
      </c>
      <c r="FTZ3" s="492">
        <f>ORCAMENTO!FUA3</f>
        <v>0</v>
      </c>
      <c r="FUA3" s="492"/>
      <c r="FUB3" s="492"/>
      <c r="FUC3" s="492"/>
      <c r="FUD3" s="199" t="str">
        <f>BDI!$A$5</f>
        <v>ENDEREÇO:</v>
      </c>
      <c r="FUE3" s="492">
        <f>ORCAMENTO!FUF3</f>
        <v>0</v>
      </c>
      <c r="FUF3" s="492"/>
      <c r="FUG3" s="492"/>
      <c r="FUH3" s="492"/>
      <c r="FUI3" s="199" t="str">
        <f>BDI!$A$5</f>
        <v>ENDEREÇO:</v>
      </c>
      <c r="FUJ3" s="492">
        <f>ORCAMENTO!FUK3</f>
        <v>0</v>
      </c>
      <c r="FUK3" s="492"/>
      <c r="FUL3" s="492"/>
      <c r="FUM3" s="492"/>
      <c r="FUN3" s="199" t="str">
        <f>BDI!$A$5</f>
        <v>ENDEREÇO:</v>
      </c>
      <c r="FUO3" s="492">
        <f>ORCAMENTO!FUP3</f>
        <v>0</v>
      </c>
      <c r="FUP3" s="492"/>
      <c r="FUQ3" s="492"/>
      <c r="FUR3" s="492"/>
      <c r="FUS3" s="199" t="str">
        <f>BDI!$A$5</f>
        <v>ENDEREÇO:</v>
      </c>
      <c r="FUT3" s="492">
        <f>ORCAMENTO!FUU3</f>
        <v>0</v>
      </c>
      <c r="FUU3" s="492"/>
      <c r="FUV3" s="492"/>
      <c r="FUW3" s="492"/>
      <c r="FUX3" s="199" t="str">
        <f>BDI!$A$5</f>
        <v>ENDEREÇO:</v>
      </c>
      <c r="FUY3" s="492">
        <f>ORCAMENTO!FUZ3</f>
        <v>0</v>
      </c>
      <c r="FUZ3" s="492"/>
      <c r="FVA3" s="492"/>
      <c r="FVB3" s="492"/>
      <c r="FVC3" s="199" t="str">
        <f>BDI!$A$5</f>
        <v>ENDEREÇO:</v>
      </c>
      <c r="FVD3" s="492">
        <f>ORCAMENTO!FVE3</f>
        <v>0</v>
      </c>
      <c r="FVE3" s="492"/>
      <c r="FVF3" s="492"/>
      <c r="FVG3" s="492"/>
      <c r="FVH3" s="199" t="str">
        <f>BDI!$A$5</f>
        <v>ENDEREÇO:</v>
      </c>
      <c r="FVI3" s="492">
        <f>ORCAMENTO!FVJ3</f>
        <v>0</v>
      </c>
      <c r="FVJ3" s="492"/>
      <c r="FVK3" s="492"/>
      <c r="FVL3" s="492"/>
      <c r="FVM3" s="199" t="str">
        <f>BDI!$A$5</f>
        <v>ENDEREÇO:</v>
      </c>
      <c r="FVN3" s="492">
        <f>ORCAMENTO!FVO3</f>
        <v>0</v>
      </c>
      <c r="FVO3" s="492"/>
      <c r="FVP3" s="492"/>
      <c r="FVQ3" s="492"/>
      <c r="FVR3" s="199" t="str">
        <f>BDI!$A$5</f>
        <v>ENDEREÇO:</v>
      </c>
      <c r="FVS3" s="492">
        <f>ORCAMENTO!FVT3</f>
        <v>0</v>
      </c>
      <c r="FVT3" s="492"/>
      <c r="FVU3" s="492"/>
      <c r="FVV3" s="492"/>
      <c r="FVW3" s="199" t="str">
        <f>BDI!$A$5</f>
        <v>ENDEREÇO:</v>
      </c>
      <c r="FVX3" s="492">
        <f>ORCAMENTO!FVY3</f>
        <v>0</v>
      </c>
      <c r="FVY3" s="492"/>
      <c r="FVZ3" s="492"/>
      <c r="FWA3" s="492"/>
      <c r="FWB3" s="199" t="str">
        <f>BDI!$A$5</f>
        <v>ENDEREÇO:</v>
      </c>
      <c r="FWC3" s="492">
        <f>ORCAMENTO!FWD3</f>
        <v>0</v>
      </c>
      <c r="FWD3" s="492"/>
      <c r="FWE3" s="492"/>
      <c r="FWF3" s="492"/>
      <c r="FWG3" s="199" t="str">
        <f>BDI!$A$5</f>
        <v>ENDEREÇO:</v>
      </c>
      <c r="FWH3" s="492">
        <f>ORCAMENTO!FWI3</f>
        <v>0</v>
      </c>
      <c r="FWI3" s="492"/>
      <c r="FWJ3" s="492"/>
      <c r="FWK3" s="492"/>
      <c r="FWL3" s="199" t="str">
        <f>BDI!$A$5</f>
        <v>ENDEREÇO:</v>
      </c>
      <c r="FWM3" s="492">
        <f>ORCAMENTO!FWN3</f>
        <v>0</v>
      </c>
      <c r="FWN3" s="492"/>
      <c r="FWO3" s="492"/>
      <c r="FWP3" s="492"/>
      <c r="FWQ3" s="199" t="str">
        <f>BDI!$A$5</f>
        <v>ENDEREÇO:</v>
      </c>
      <c r="FWR3" s="492">
        <f>ORCAMENTO!FWS3</f>
        <v>0</v>
      </c>
      <c r="FWS3" s="492"/>
      <c r="FWT3" s="492"/>
      <c r="FWU3" s="492"/>
      <c r="FWV3" s="199" t="str">
        <f>BDI!$A$5</f>
        <v>ENDEREÇO:</v>
      </c>
      <c r="FWW3" s="492">
        <f>ORCAMENTO!FWX3</f>
        <v>0</v>
      </c>
      <c r="FWX3" s="492"/>
      <c r="FWY3" s="492"/>
      <c r="FWZ3" s="492"/>
      <c r="FXA3" s="199" t="str">
        <f>BDI!$A$5</f>
        <v>ENDEREÇO:</v>
      </c>
      <c r="FXB3" s="492">
        <f>ORCAMENTO!FXC3</f>
        <v>0</v>
      </c>
      <c r="FXC3" s="492"/>
      <c r="FXD3" s="492"/>
      <c r="FXE3" s="492"/>
      <c r="FXF3" s="199" t="str">
        <f>BDI!$A$5</f>
        <v>ENDEREÇO:</v>
      </c>
      <c r="FXG3" s="492">
        <f>ORCAMENTO!FXH3</f>
        <v>0</v>
      </c>
      <c r="FXH3" s="492"/>
      <c r="FXI3" s="492"/>
      <c r="FXJ3" s="492"/>
      <c r="FXK3" s="199" t="str">
        <f>BDI!$A$5</f>
        <v>ENDEREÇO:</v>
      </c>
      <c r="FXL3" s="492">
        <f>ORCAMENTO!FXM3</f>
        <v>0</v>
      </c>
      <c r="FXM3" s="492"/>
      <c r="FXN3" s="492"/>
      <c r="FXO3" s="492"/>
      <c r="FXP3" s="199" t="str">
        <f>BDI!$A$5</f>
        <v>ENDEREÇO:</v>
      </c>
      <c r="FXQ3" s="492">
        <f>ORCAMENTO!FXR3</f>
        <v>0</v>
      </c>
      <c r="FXR3" s="492"/>
      <c r="FXS3" s="492"/>
      <c r="FXT3" s="492"/>
      <c r="FXU3" s="199" t="str">
        <f>BDI!$A$5</f>
        <v>ENDEREÇO:</v>
      </c>
      <c r="FXV3" s="492">
        <f>ORCAMENTO!FXW3</f>
        <v>0</v>
      </c>
      <c r="FXW3" s="492"/>
      <c r="FXX3" s="492"/>
      <c r="FXY3" s="492"/>
      <c r="FXZ3" s="199" t="str">
        <f>BDI!$A$5</f>
        <v>ENDEREÇO:</v>
      </c>
      <c r="FYA3" s="492">
        <f>ORCAMENTO!FYB3</f>
        <v>0</v>
      </c>
      <c r="FYB3" s="492"/>
      <c r="FYC3" s="492"/>
      <c r="FYD3" s="492"/>
      <c r="FYE3" s="199" t="str">
        <f>BDI!$A$5</f>
        <v>ENDEREÇO:</v>
      </c>
      <c r="FYF3" s="492">
        <f>ORCAMENTO!FYG3</f>
        <v>0</v>
      </c>
      <c r="FYG3" s="492"/>
      <c r="FYH3" s="492"/>
      <c r="FYI3" s="492"/>
      <c r="FYJ3" s="199" t="str">
        <f>BDI!$A$5</f>
        <v>ENDEREÇO:</v>
      </c>
      <c r="FYK3" s="492">
        <f>ORCAMENTO!FYL3</f>
        <v>0</v>
      </c>
      <c r="FYL3" s="492"/>
      <c r="FYM3" s="492"/>
      <c r="FYN3" s="492"/>
      <c r="FYO3" s="199" t="str">
        <f>BDI!$A$5</f>
        <v>ENDEREÇO:</v>
      </c>
      <c r="FYP3" s="492">
        <f>ORCAMENTO!FYQ3</f>
        <v>0</v>
      </c>
      <c r="FYQ3" s="492"/>
      <c r="FYR3" s="492"/>
      <c r="FYS3" s="492"/>
      <c r="FYT3" s="199" t="str">
        <f>BDI!$A$5</f>
        <v>ENDEREÇO:</v>
      </c>
      <c r="FYU3" s="492">
        <f>ORCAMENTO!FYV3</f>
        <v>0</v>
      </c>
      <c r="FYV3" s="492"/>
      <c r="FYW3" s="492"/>
      <c r="FYX3" s="492"/>
      <c r="FYY3" s="199" t="str">
        <f>BDI!$A$5</f>
        <v>ENDEREÇO:</v>
      </c>
      <c r="FYZ3" s="492">
        <f>ORCAMENTO!FZA3</f>
        <v>0</v>
      </c>
      <c r="FZA3" s="492"/>
      <c r="FZB3" s="492"/>
      <c r="FZC3" s="492"/>
      <c r="FZD3" s="199" t="str">
        <f>BDI!$A$5</f>
        <v>ENDEREÇO:</v>
      </c>
      <c r="FZE3" s="492">
        <f>ORCAMENTO!FZF3</f>
        <v>0</v>
      </c>
      <c r="FZF3" s="492"/>
      <c r="FZG3" s="492"/>
      <c r="FZH3" s="492"/>
      <c r="FZI3" s="199" t="str">
        <f>BDI!$A$5</f>
        <v>ENDEREÇO:</v>
      </c>
      <c r="FZJ3" s="492">
        <f>ORCAMENTO!FZK3</f>
        <v>0</v>
      </c>
      <c r="FZK3" s="492"/>
      <c r="FZL3" s="492"/>
      <c r="FZM3" s="492"/>
      <c r="FZN3" s="199" t="str">
        <f>BDI!$A$5</f>
        <v>ENDEREÇO:</v>
      </c>
      <c r="FZO3" s="492">
        <f>ORCAMENTO!FZP3</f>
        <v>0</v>
      </c>
      <c r="FZP3" s="492"/>
      <c r="FZQ3" s="492"/>
      <c r="FZR3" s="492"/>
      <c r="FZS3" s="199" t="str">
        <f>BDI!$A$5</f>
        <v>ENDEREÇO:</v>
      </c>
      <c r="FZT3" s="492">
        <f>ORCAMENTO!FZU3</f>
        <v>0</v>
      </c>
      <c r="FZU3" s="492"/>
      <c r="FZV3" s="492"/>
      <c r="FZW3" s="492"/>
      <c r="FZX3" s="199" t="str">
        <f>BDI!$A$5</f>
        <v>ENDEREÇO:</v>
      </c>
      <c r="FZY3" s="492">
        <f>ORCAMENTO!FZZ3</f>
        <v>0</v>
      </c>
      <c r="FZZ3" s="492"/>
      <c r="GAA3" s="492"/>
      <c r="GAB3" s="492"/>
      <c r="GAC3" s="199" t="str">
        <f>BDI!$A$5</f>
        <v>ENDEREÇO:</v>
      </c>
      <c r="GAD3" s="492">
        <f>ORCAMENTO!GAE3</f>
        <v>0</v>
      </c>
      <c r="GAE3" s="492"/>
      <c r="GAF3" s="492"/>
      <c r="GAG3" s="492"/>
      <c r="GAH3" s="199" t="str">
        <f>BDI!$A$5</f>
        <v>ENDEREÇO:</v>
      </c>
      <c r="GAI3" s="492">
        <f>ORCAMENTO!GAJ3</f>
        <v>0</v>
      </c>
      <c r="GAJ3" s="492"/>
      <c r="GAK3" s="492"/>
      <c r="GAL3" s="492"/>
      <c r="GAM3" s="199" t="str">
        <f>BDI!$A$5</f>
        <v>ENDEREÇO:</v>
      </c>
      <c r="GAN3" s="492">
        <f>ORCAMENTO!GAO3</f>
        <v>0</v>
      </c>
      <c r="GAO3" s="492"/>
      <c r="GAP3" s="492"/>
      <c r="GAQ3" s="492"/>
      <c r="GAR3" s="199" t="str">
        <f>BDI!$A$5</f>
        <v>ENDEREÇO:</v>
      </c>
      <c r="GAS3" s="492">
        <f>ORCAMENTO!GAT3</f>
        <v>0</v>
      </c>
      <c r="GAT3" s="492"/>
      <c r="GAU3" s="492"/>
      <c r="GAV3" s="492"/>
      <c r="GAW3" s="199" t="str">
        <f>BDI!$A$5</f>
        <v>ENDEREÇO:</v>
      </c>
      <c r="GAX3" s="492">
        <f>ORCAMENTO!GAY3</f>
        <v>0</v>
      </c>
      <c r="GAY3" s="492"/>
      <c r="GAZ3" s="492"/>
      <c r="GBA3" s="492"/>
      <c r="GBB3" s="199" t="str">
        <f>BDI!$A$5</f>
        <v>ENDEREÇO:</v>
      </c>
      <c r="GBC3" s="492">
        <f>ORCAMENTO!GBD3</f>
        <v>0</v>
      </c>
      <c r="GBD3" s="492"/>
      <c r="GBE3" s="492"/>
      <c r="GBF3" s="492"/>
      <c r="GBG3" s="199" t="str">
        <f>BDI!$A$5</f>
        <v>ENDEREÇO:</v>
      </c>
      <c r="GBH3" s="492">
        <f>ORCAMENTO!GBI3</f>
        <v>0</v>
      </c>
      <c r="GBI3" s="492"/>
      <c r="GBJ3" s="492"/>
      <c r="GBK3" s="492"/>
      <c r="GBL3" s="199" t="str">
        <f>BDI!$A$5</f>
        <v>ENDEREÇO:</v>
      </c>
      <c r="GBM3" s="492">
        <f>ORCAMENTO!GBN3</f>
        <v>0</v>
      </c>
      <c r="GBN3" s="492"/>
      <c r="GBO3" s="492"/>
      <c r="GBP3" s="492"/>
      <c r="GBQ3" s="199" t="str">
        <f>BDI!$A$5</f>
        <v>ENDEREÇO:</v>
      </c>
      <c r="GBR3" s="492">
        <f>ORCAMENTO!GBS3</f>
        <v>0</v>
      </c>
      <c r="GBS3" s="492"/>
      <c r="GBT3" s="492"/>
      <c r="GBU3" s="492"/>
      <c r="GBV3" s="199" t="str">
        <f>BDI!$A$5</f>
        <v>ENDEREÇO:</v>
      </c>
      <c r="GBW3" s="492">
        <f>ORCAMENTO!GBX3</f>
        <v>0</v>
      </c>
      <c r="GBX3" s="492"/>
      <c r="GBY3" s="492"/>
      <c r="GBZ3" s="492"/>
      <c r="GCA3" s="199" t="str">
        <f>BDI!$A$5</f>
        <v>ENDEREÇO:</v>
      </c>
      <c r="GCB3" s="492">
        <f>ORCAMENTO!GCC3</f>
        <v>0</v>
      </c>
      <c r="GCC3" s="492"/>
      <c r="GCD3" s="492"/>
      <c r="GCE3" s="492"/>
      <c r="GCF3" s="199" t="str">
        <f>BDI!$A$5</f>
        <v>ENDEREÇO:</v>
      </c>
      <c r="GCG3" s="492">
        <f>ORCAMENTO!GCH3</f>
        <v>0</v>
      </c>
      <c r="GCH3" s="492"/>
      <c r="GCI3" s="492"/>
      <c r="GCJ3" s="492"/>
      <c r="GCK3" s="199" t="str">
        <f>BDI!$A$5</f>
        <v>ENDEREÇO:</v>
      </c>
      <c r="GCL3" s="492">
        <f>ORCAMENTO!GCM3</f>
        <v>0</v>
      </c>
      <c r="GCM3" s="492"/>
      <c r="GCN3" s="492"/>
      <c r="GCO3" s="492"/>
      <c r="GCP3" s="199" t="str">
        <f>BDI!$A$5</f>
        <v>ENDEREÇO:</v>
      </c>
      <c r="GCQ3" s="492">
        <f>ORCAMENTO!GCR3</f>
        <v>0</v>
      </c>
      <c r="GCR3" s="492"/>
      <c r="GCS3" s="492"/>
      <c r="GCT3" s="492"/>
      <c r="GCU3" s="199" t="str">
        <f>BDI!$A$5</f>
        <v>ENDEREÇO:</v>
      </c>
      <c r="GCV3" s="492">
        <f>ORCAMENTO!GCW3</f>
        <v>0</v>
      </c>
      <c r="GCW3" s="492"/>
      <c r="GCX3" s="492"/>
      <c r="GCY3" s="492"/>
      <c r="GCZ3" s="199" t="str">
        <f>BDI!$A$5</f>
        <v>ENDEREÇO:</v>
      </c>
      <c r="GDA3" s="492">
        <f>ORCAMENTO!GDB3</f>
        <v>0</v>
      </c>
      <c r="GDB3" s="492"/>
      <c r="GDC3" s="492"/>
      <c r="GDD3" s="492"/>
      <c r="GDE3" s="199" t="str">
        <f>BDI!$A$5</f>
        <v>ENDEREÇO:</v>
      </c>
      <c r="GDF3" s="492">
        <f>ORCAMENTO!GDG3</f>
        <v>0</v>
      </c>
      <c r="GDG3" s="492"/>
      <c r="GDH3" s="492"/>
      <c r="GDI3" s="492"/>
      <c r="GDJ3" s="199" t="str">
        <f>BDI!$A$5</f>
        <v>ENDEREÇO:</v>
      </c>
      <c r="GDK3" s="492">
        <f>ORCAMENTO!GDL3</f>
        <v>0</v>
      </c>
      <c r="GDL3" s="492"/>
      <c r="GDM3" s="492"/>
      <c r="GDN3" s="492"/>
      <c r="GDO3" s="199" t="str">
        <f>BDI!$A$5</f>
        <v>ENDEREÇO:</v>
      </c>
      <c r="GDP3" s="492">
        <f>ORCAMENTO!GDQ3</f>
        <v>0</v>
      </c>
      <c r="GDQ3" s="492"/>
      <c r="GDR3" s="492"/>
      <c r="GDS3" s="492"/>
      <c r="GDT3" s="199" t="str">
        <f>BDI!$A$5</f>
        <v>ENDEREÇO:</v>
      </c>
      <c r="GDU3" s="492">
        <f>ORCAMENTO!GDV3</f>
        <v>0</v>
      </c>
      <c r="GDV3" s="492"/>
      <c r="GDW3" s="492"/>
      <c r="GDX3" s="492"/>
      <c r="GDY3" s="199" t="str">
        <f>BDI!$A$5</f>
        <v>ENDEREÇO:</v>
      </c>
      <c r="GDZ3" s="492">
        <f>ORCAMENTO!GEA3</f>
        <v>0</v>
      </c>
      <c r="GEA3" s="492"/>
      <c r="GEB3" s="492"/>
      <c r="GEC3" s="492"/>
      <c r="GED3" s="199" t="str">
        <f>BDI!$A$5</f>
        <v>ENDEREÇO:</v>
      </c>
      <c r="GEE3" s="492">
        <f>ORCAMENTO!GEF3</f>
        <v>0</v>
      </c>
      <c r="GEF3" s="492"/>
      <c r="GEG3" s="492"/>
      <c r="GEH3" s="492"/>
      <c r="GEI3" s="199" t="str">
        <f>BDI!$A$5</f>
        <v>ENDEREÇO:</v>
      </c>
      <c r="GEJ3" s="492">
        <f>ORCAMENTO!GEK3</f>
        <v>0</v>
      </c>
      <c r="GEK3" s="492"/>
      <c r="GEL3" s="492"/>
      <c r="GEM3" s="492"/>
      <c r="GEN3" s="199" t="str">
        <f>BDI!$A$5</f>
        <v>ENDEREÇO:</v>
      </c>
      <c r="GEO3" s="492">
        <f>ORCAMENTO!GEP3</f>
        <v>0</v>
      </c>
      <c r="GEP3" s="492"/>
      <c r="GEQ3" s="492"/>
      <c r="GER3" s="492"/>
      <c r="GES3" s="199" t="str">
        <f>BDI!$A$5</f>
        <v>ENDEREÇO:</v>
      </c>
      <c r="GET3" s="492">
        <f>ORCAMENTO!GEU3</f>
        <v>0</v>
      </c>
      <c r="GEU3" s="492"/>
      <c r="GEV3" s="492"/>
      <c r="GEW3" s="492"/>
      <c r="GEX3" s="199" t="str">
        <f>BDI!$A$5</f>
        <v>ENDEREÇO:</v>
      </c>
      <c r="GEY3" s="492">
        <f>ORCAMENTO!GEZ3</f>
        <v>0</v>
      </c>
      <c r="GEZ3" s="492"/>
      <c r="GFA3" s="492"/>
      <c r="GFB3" s="492"/>
      <c r="GFC3" s="199" t="str">
        <f>BDI!$A$5</f>
        <v>ENDEREÇO:</v>
      </c>
      <c r="GFD3" s="492">
        <f>ORCAMENTO!GFE3</f>
        <v>0</v>
      </c>
      <c r="GFE3" s="492"/>
      <c r="GFF3" s="492"/>
      <c r="GFG3" s="492"/>
      <c r="GFH3" s="199" t="str">
        <f>BDI!$A$5</f>
        <v>ENDEREÇO:</v>
      </c>
      <c r="GFI3" s="492">
        <f>ORCAMENTO!GFJ3</f>
        <v>0</v>
      </c>
      <c r="GFJ3" s="492"/>
      <c r="GFK3" s="492"/>
      <c r="GFL3" s="492"/>
      <c r="GFM3" s="199" t="str">
        <f>BDI!$A$5</f>
        <v>ENDEREÇO:</v>
      </c>
      <c r="GFN3" s="492">
        <f>ORCAMENTO!GFO3</f>
        <v>0</v>
      </c>
      <c r="GFO3" s="492"/>
      <c r="GFP3" s="492"/>
      <c r="GFQ3" s="492"/>
      <c r="GFR3" s="199" t="str">
        <f>BDI!$A$5</f>
        <v>ENDEREÇO:</v>
      </c>
      <c r="GFS3" s="492">
        <f>ORCAMENTO!GFT3</f>
        <v>0</v>
      </c>
      <c r="GFT3" s="492"/>
      <c r="GFU3" s="492"/>
      <c r="GFV3" s="492"/>
      <c r="GFW3" s="199" t="str">
        <f>BDI!$A$5</f>
        <v>ENDEREÇO:</v>
      </c>
      <c r="GFX3" s="492">
        <f>ORCAMENTO!GFY3</f>
        <v>0</v>
      </c>
      <c r="GFY3" s="492"/>
      <c r="GFZ3" s="492"/>
      <c r="GGA3" s="492"/>
      <c r="GGB3" s="199" t="str">
        <f>BDI!$A$5</f>
        <v>ENDEREÇO:</v>
      </c>
      <c r="GGC3" s="492">
        <f>ORCAMENTO!GGD3</f>
        <v>0</v>
      </c>
      <c r="GGD3" s="492"/>
      <c r="GGE3" s="492"/>
      <c r="GGF3" s="492"/>
      <c r="GGG3" s="199" t="str">
        <f>BDI!$A$5</f>
        <v>ENDEREÇO:</v>
      </c>
      <c r="GGH3" s="492">
        <f>ORCAMENTO!GGI3</f>
        <v>0</v>
      </c>
      <c r="GGI3" s="492"/>
      <c r="GGJ3" s="492"/>
      <c r="GGK3" s="492"/>
      <c r="GGL3" s="199" t="str">
        <f>BDI!$A$5</f>
        <v>ENDEREÇO:</v>
      </c>
      <c r="GGM3" s="492">
        <f>ORCAMENTO!GGN3</f>
        <v>0</v>
      </c>
      <c r="GGN3" s="492"/>
      <c r="GGO3" s="492"/>
      <c r="GGP3" s="492"/>
      <c r="GGQ3" s="199" t="str">
        <f>BDI!$A$5</f>
        <v>ENDEREÇO:</v>
      </c>
      <c r="GGR3" s="492">
        <f>ORCAMENTO!GGS3</f>
        <v>0</v>
      </c>
      <c r="GGS3" s="492"/>
      <c r="GGT3" s="492"/>
      <c r="GGU3" s="492"/>
      <c r="GGV3" s="199" t="str">
        <f>BDI!$A$5</f>
        <v>ENDEREÇO:</v>
      </c>
      <c r="GGW3" s="492">
        <f>ORCAMENTO!GGX3</f>
        <v>0</v>
      </c>
      <c r="GGX3" s="492"/>
      <c r="GGY3" s="492"/>
      <c r="GGZ3" s="492"/>
      <c r="GHA3" s="199" t="str">
        <f>BDI!$A$5</f>
        <v>ENDEREÇO:</v>
      </c>
      <c r="GHB3" s="492">
        <f>ORCAMENTO!GHC3</f>
        <v>0</v>
      </c>
      <c r="GHC3" s="492"/>
      <c r="GHD3" s="492"/>
      <c r="GHE3" s="492"/>
      <c r="GHF3" s="199" t="str">
        <f>BDI!$A$5</f>
        <v>ENDEREÇO:</v>
      </c>
      <c r="GHG3" s="492">
        <f>ORCAMENTO!GHH3</f>
        <v>0</v>
      </c>
      <c r="GHH3" s="492"/>
      <c r="GHI3" s="492"/>
      <c r="GHJ3" s="492"/>
      <c r="GHK3" s="199" t="str">
        <f>BDI!$A$5</f>
        <v>ENDEREÇO:</v>
      </c>
      <c r="GHL3" s="492">
        <f>ORCAMENTO!GHM3</f>
        <v>0</v>
      </c>
      <c r="GHM3" s="492"/>
      <c r="GHN3" s="492"/>
      <c r="GHO3" s="492"/>
      <c r="GHP3" s="199" t="str">
        <f>BDI!$A$5</f>
        <v>ENDEREÇO:</v>
      </c>
      <c r="GHQ3" s="492">
        <f>ORCAMENTO!GHR3</f>
        <v>0</v>
      </c>
      <c r="GHR3" s="492"/>
      <c r="GHS3" s="492"/>
      <c r="GHT3" s="492"/>
      <c r="GHU3" s="199" t="str">
        <f>BDI!$A$5</f>
        <v>ENDEREÇO:</v>
      </c>
      <c r="GHV3" s="492">
        <f>ORCAMENTO!GHW3</f>
        <v>0</v>
      </c>
      <c r="GHW3" s="492"/>
      <c r="GHX3" s="492"/>
      <c r="GHY3" s="492"/>
      <c r="GHZ3" s="199" t="str">
        <f>BDI!$A$5</f>
        <v>ENDEREÇO:</v>
      </c>
      <c r="GIA3" s="492">
        <f>ORCAMENTO!GIB3</f>
        <v>0</v>
      </c>
      <c r="GIB3" s="492"/>
      <c r="GIC3" s="492"/>
      <c r="GID3" s="492"/>
      <c r="GIE3" s="199" t="str">
        <f>BDI!$A$5</f>
        <v>ENDEREÇO:</v>
      </c>
      <c r="GIF3" s="492">
        <f>ORCAMENTO!GIG3</f>
        <v>0</v>
      </c>
      <c r="GIG3" s="492"/>
      <c r="GIH3" s="492"/>
      <c r="GII3" s="492"/>
      <c r="GIJ3" s="199" t="str">
        <f>BDI!$A$5</f>
        <v>ENDEREÇO:</v>
      </c>
      <c r="GIK3" s="492">
        <f>ORCAMENTO!GIL3</f>
        <v>0</v>
      </c>
      <c r="GIL3" s="492"/>
      <c r="GIM3" s="492"/>
      <c r="GIN3" s="492"/>
      <c r="GIO3" s="199" t="str">
        <f>BDI!$A$5</f>
        <v>ENDEREÇO:</v>
      </c>
      <c r="GIP3" s="492">
        <f>ORCAMENTO!GIQ3</f>
        <v>0</v>
      </c>
      <c r="GIQ3" s="492"/>
      <c r="GIR3" s="492"/>
      <c r="GIS3" s="492"/>
      <c r="GIT3" s="199" t="str">
        <f>BDI!$A$5</f>
        <v>ENDEREÇO:</v>
      </c>
      <c r="GIU3" s="492">
        <f>ORCAMENTO!GIV3</f>
        <v>0</v>
      </c>
      <c r="GIV3" s="492"/>
      <c r="GIW3" s="492"/>
      <c r="GIX3" s="492"/>
      <c r="GIY3" s="199" t="str">
        <f>BDI!$A$5</f>
        <v>ENDEREÇO:</v>
      </c>
      <c r="GIZ3" s="492">
        <f>ORCAMENTO!GJA3</f>
        <v>0</v>
      </c>
      <c r="GJA3" s="492"/>
      <c r="GJB3" s="492"/>
      <c r="GJC3" s="492"/>
      <c r="GJD3" s="199" t="str">
        <f>BDI!$A$5</f>
        <v>ENDEREÇO:</v>
      </c>
      <c r="GJE3" s="492">
        <f>ORCAMENTO!GJF3</f>
        <v>0</v>
      </c>
      <c r="GJF3" s="492"/>
      <c r="GJG3" s="492"/>
      <c r="GJH3" s="492"/>
      <c r="GJI3" s="199" t="str">
        <f>BDI!$A$5</f>
        <v>ENDEREÇO:</v>
      </c>
      <c r="GJJ3" s="492">
        <f>ORCAMENTO!GJK3</f>
        <v>0</v>
      </c>
      <c r="GJK3" s="492"/>
      <c r="GJL3" s="492"/>
      <c r="GJM3" s="492"/>
      <c r="GJN3" s="199" t="str">
        <f>BDI!$A$5</f>
        <v>ENDEREÇO:</v>
      </c>
      <c r="GJO3" s="492">
        <f>ORCAMENTO!GJP3</f>
        <v>0</v>
      </c>
      <c r="GJP3" s="492"/>
      <c r="GJQ3" s="492"/>
      <c r="GJR3" s="492"/>
      <c r="GJS3" s="199" t="str">
        <f>BDI!$A$5</f>
        <v>ENDEREÇO:</v>
      </c>
      <c r="GJT3" s="492">
        <f>ORCAMENTO!GJU3</f>
        <v>0</v>
      </c>
      <c r="GJU3" s="492"/>
      <c r="GJV3" s="492"/>
      <c r="GJW3" s="492"/>
      <c r="GJX3" s="199" t="str">
        <f>BDI!$A$5</f>
        <v>ENDEREÇO:</v>
      </c>
      <c r="GJY3" s="492">
        <f>ORCAMENTO!GJZ3</f>
        <v>0</v>
      </c>
      <c r="GJZ3" s="492"/>
      <c r="GKA3" s="492"/>
      <c r="GKB3" s="492"/>
      <c r="GKC3" s="199" t="str">
        <f>BDI!$A$5</f>
        <v>ENDEREÇO:</v>
      </c>
      <c r="GKD3" s="492">
        <f>ORCAMENTO!GKE3</f>
        <v>0</v>
      </c>
      <c r="GKE3" s="492"/>
      <c r="GKF3" s="492"/>
      <c r="GKG3" s="492"/>
      <c r="GKH3" s="199" t="str">
        <f>BDI!$A$5</f>
        <v>ENDEREÇO:</v>
      </c>
      <c r="GKI3" s="492">
        <f>ORCAMENTO!GKJ3</f>
        <v>0</v>
      </c>
      <c r="GKJ3" s="492"/>
      <c r="GKK3" s="492"/>
      <c r="GKL3" s="492"/>
      <c r="GKM3" s="199" t="str">
        <f>BDI!$A$5</f>
        <v>ENDEREÇO:</v>
      </c>
      <c r="GKN3" s="492">
        <f>ORCAMENTO!GKO3</f>
        <v>0</v>
      </c>
      <c r="GKO3" s="492"/>
      <c r="GKP3" s="492"/>
      <c r="GKQ3" s="492"/>
      <c r="GKR3" s="199" t="str">
        <f>BDI!$A$5</f>
        <v>ENDEREÇO:</v>
      </c>
      <c r="GKS3" s="492">
        <f>ORCAMENTO!GKT3</f>
        <v>0</v>
      </c>
      <c r="GKT3" s="492"/>
      <c r="GKU3" s="492"/>
      <c r="GKV3" s="492"/>
      <c r="GKW3" s="199" t="str">
        <f>BDI!$A$5</f>
        <v>ENDEREÇO:</v>
      </c>
      <c r="GKX3" s="492">
        <f>ORCAMENTO!GKY3</f>
        <v>0</v>
      </c>
      <c r="GKY3" s="492"/>
      <c r="GKZ3" s="492"/>
      <c r="GLA3" s="492"/>
      <c r="GLB3" s="199" t="str">
        <f>BDI!$A$5</f>
        <v>ENDEREÇO:</v>
      </c>
      <c r="GLC3" s="492">
        <f>ORCAMENTO!GLD3</f>
        <v>0</v>
      </c>
      <c r="GLD3" s="492"/>
      <c r="GLE3" s="492"/>
      <c r="GLF3" s="492"/>
      <c r="GLG3" s="199" t="str">
        <f>BDI!$A$5</f>
        <v>ENDEREÇO:</v>
      </c>
      <c r="GLH3" s="492">
        <f>ORCAMENTO!GLI3</f>
        <v>0</v>
      </c>
      <c r="GLI3" s="492"/>
      <c r="GLJ3" s="492"/>
      <c r="GLK3" s="492"/>
      <c r="GLL3" s="199" t="str">
        <f>BDI!$A$5</f>
        <v>ENDEREÇO:</v>
      </c>
      <c r="GLM3" s="492">
        <f>ORCAMENTO!GLN3</f>
        <v>0</v>
      </c>
      <c r="GLN3" s="492"/>
      <c r="GLO3" s="492"/>
      <c r="GLP3" s="492"/>
      <c r="GLQ3" s="199" t="str">
        <f>BDI!$A$5</f>
        <v>ENDEREÇO:</v>
      </c>
      <c r="GLR3" s="492">
        <f>ORCAMENTO!GLS3</f>
        <v>0</v>
      </c>
      <c r="GLS3" s="492"/>
      <c r="GLT3" s="492"/>
      <c r="GLU3" s="492"/>
      <c r="GLV3" s="199" t="str">
        <f>BDI!$A$5</f>
        <v>ENDEREÇO:</v>
      </c>
      <c r="GLW3" s="492">
        <f>ORCAMENTO!GLX3</f>
        <v>0</v>
      </c>
      <c r="GLX3" s="492"/>
      <c r="GLY3" s="492"/>
      <c r="GLZ3" s="492"/>
      <c r="GMA3" s="199" t="str">
        <f>BDI!$A$5</f>
        <v>ENDEREÇO:</v>
      </c>
      <c r="GMB3" s="492">
        <f>ORCAMENTO!GMC3</f>
        <v>0</v>
      </c>
      <c r="GMC3" s="492"/>
      <c r="GMD3" s="492"/>
      <c r="GME3" s="492"/>
      <c r="GMF3" s="199" t="str">
        <f>BDI!$A$5</f>
        <v>ENDEREÇO:</v>
      </c>
      <c r="GMG3" s="492">
        <f>ORCAMENTO!GMH3</f>
        <v>0</v>
      </c>
      <c r="GMH3" s="492"/>
      <c r="GMI3" s="492"/>
      <c r="GMJ3" s="492"/>
      <c r="GMK3" s="199" t="str">
        <f>BDI!$A$5</f>
        <v>ENDEREÇO:</v>
      </c>
      <c r="GML3" s="492">
        <f>ORCAMENTO!GMM3</f>
        <v>0</v>
      </c>
      <c r="GMM3" s="492"/>
      <c r="GMN3" s="492"/>
      <c r="GMO3" s="492"/>
      <c r="GMP3" s="199" t="str">
        <f>BDI!$A$5</f>
        <v>ENDEREÇO:</v>
      </c>
      <c r="GMQ3" s="492">
        <f>ORCAMENTO!GMR3</f>
        <v>0</v>
      </c>
      <c r="GMR3" s="492"/>
      <c r="GMS3" s="492"/>
      <c r="GMT3" s="492"/>
      <c r="GMU3" s="199" t="str">
        <f>BDI!$A$5</f>
        <v>ENDEREÇO:</v>
      </c>
      <c r="GMV3" s="492">
        <f>ORCAMENTO!GMW3</f>
        <v>0</v>
      </c>
      <c r="GMW3" s="492"/>
      <c r="GMX3" s="492"/>
      <c r="GMY3" s="492"/>
      <c r="GMZ3" s="199" t="str">
        <f>BDI!$A$5</f>
        <v>ENDEREÇO:</v>
      </c>
      <c r="GNA3" s="492">
        <f>ORCAMENTO!GNB3</f>
        <v>0</v>
      </c>
      <c r="GNB3" s="492"/>
      <c r="GNC3" s="492"/>
      <c r="GND3" s="492"/>
      <c r="GNE3" s="199" t="str">
        <f>BDI!$A$5</f>
        <v>ENDEREÇO:</v>
      </c>
      <c r="GNF3" s="492">
        <f>ORCAMENTO!GNG3</f>
        <v>0</v>
      </c>
      <c r="GNG3" s="492"/>
      <c r="GNH3" s="492"/>
      <c r="GNI3" s="492"/>
      <c r="GNJ3" s="199" t="str">
        <f>BDI!$A$5</f>
        <v>ENDEREÇO:</v>
      </c>
      <c r="GNK3" s="492">
        <f>ORCAMENTO!GNL3</f>
        <v>0</v>
      </c>
      <c r="GNL3" s="492"/>
      <c r="GNM3" s="492"/>
      <c r="GNN3" s="492"/>
      <c r="GNO3" s="199" t="str">
        <f>BDI!$A$5</f>
        <v>ENDEREÇO:</v>
      </c>
      <c r="GNP3" s="492">
        <f>ORCAMENTO!GNQ3</f>
        <v>0</v>
      </c>
      <c r="GNQ3" s="492"/>
      <c r="GNR3" s="492"/>
      <c r="GNS3" s="492"/>
      <c r="GNT3" s="199" t="str">
        <f>BDI!$A$5</f>
        <v>ENDEREÇO:</v>
      </c>
      <c r="GNU3" s="492">
        <f>ORCAMENTO!GNV3</f>
        <v>0</v>
      </c>
      <c r="GNV3" s="492"/>
      <c r="GNW3" s="492"/>
      <c r="GNX3" s="492"/>
      <c r="GNY3" s="199" t="str">
        <f>BDI!$A$5</f>
        <v>ENDEREÇO:</v>
      </c>
      <c r="GNZ3" s="492">
        <f>ORCAMENTO!GOA3</f>
        <v>0</v>
      </c>
      <c r="GOA3" s="492"/>
      <c r="GOB3" s="492"/>
      <c r="GOC3" s="492"/>
      <c r="GOD3" s="199" t="str">
        <f>BDI!$A$5</f>
        <v>ENDEREÇO:</v>
      </c>
      <c r="GOE3" s="492">
        <f>ORCAMENTO!GOF3</f>
        <v>0</v>
      </c>
      <c r="GOF3" s="492"/>
      <c r="GOG3" s="492"/>
      <c r="GOH3" s="492"/>
      <c r="GOI3" s="199" t="str">
        <f>BDI!$A$5</f>
        <v>ENDEREÇO:</v>
      </c>
      <c r="GOJ3" s="492">
        <f>ORCAMENTO!GOK3</f>
        <v>0</v>
      </c>
      <c r="GOK3" s="492"/>
      <c r="GOL3" s="492"/>
      <c r="GOM3" s="492"/>
      <c r="GON3" s="199" t="str">
        <f>BDI!$A$5</f>
        <v>ENDEREÇO:</v>
      </c>
      <c r="GOO3" s="492">
        <f>ORCAMENTO!GOP3</f>
        <v>0</v>
      </c>
      <c r="GOP3" s="492"/>
      <c r="GOQ3" s="492"/>
      <c r="GOR3" s="492"/>
      <c r="GOS3" s="199" t="str">
        <f>BDI!$A$5</f>
        <v>ENDEREÇO:</v>
      </c>
      <c r="GOT3" s="492">
        <f>ORCAMENTO!GOU3</f>
        <v>0</v>
      </c>
      <c r="GOU3" s="492"/>
      <c r="GOV3" s="492"/>
      <c r="GOW3" s="492"/>
      <c r="GOX3" s="199" t="str">
        <f>BDI!$A$5</f>
        <v>ENDEREÇO:</v>
      </c>
      <c r="GOY3" s="492">
        <f>ORCAMENTO!GOZ3</f>
        <v>0</v>
      </c>
      <c r="GOZ3" s="492"/>
      <c r="GPA3" s="492"/>
      <c r="GPB3" s="492"/>
      <c r="GPC3" s="199" t="str">
        <f>BDI!$A$5</f>
        <v>ENDEREÇO:</v>
      </c>
      <c r="GPD3" s="492">
        <f>ORCAMENTO!GPE3</f>
        <v>0</v>
      </c>
      <c r="GPE3" s="492"/>
      <c r="GPF3" s="492"/>
      <c r="GPG3" s="492"/>
      <c r="GPH3" s="199" t="str">
        <f>BDI!$A$5</f>
        <v>ENDEREÇO:</v>
      </c>
      <c r="GPI3" s="492">
        <f>ORCAMENTO!GPJ3</f>
        <v>0</v>
      </c>
      <c r="GPJ3" s="492"/>
      <c r="GPK3" s="492"/>
      <c r="GPL3" s="492"/>
      <c r="GPM3" s="199" t="str">
        <f>BDI!$A$5</f>
        <v>ENDEREÇO:</v>
      </c>
      <c r="GPN3" s="492">
        <f>ORCAMENTO!GPO3</f>
        <v>0</v>
      </c>
      <c r="GPO3" s="492"/>
      <c r="GPP3" s="492"/>
      <c r="GPQ3" s="492"/>
      <c r="GPR3" s="199" t="str">
        <f>BDI!$A$5</f>
        <v>ENDEREÇO:</v>
      </c>
      <c r="GPS3" s="492">
        <f>ORCAMENTO!GPT3</f>
        <v>0</v>
      </c>
      <c r="GPT3" s="492"/>
      <c r="GPU3" s="492"/>
      <c r="GPV3" s="492"/>
      <c r="GPW3" s="199" t="str">
        <f>BDI!$A$5</f>
        <v>ENDEREÇO:</v>
      </c>
      <c r="GPX3" s="492">
        <f>ORCAMENTO!GPY3</f>
        <v>0</v>
      </c>
      <c r="GPY3" s="492"/>
      <c r="GPZ3" s="492"/>
      <c r="GQA3" s="492"/>
      <c r="GQB3" s="199" t="str">
        <f>BDI!$A$5</f>
        <v>ENDEREÇO:</v>
      </c>
      <c r="GQC3" s="492">
        <f>ORCAMENTO!GQD3</f>
        <v>0</v>
      </c>
      <c r="GQD3" s="492"/>
      <c r="GQE3" s="492"/>
      <c r="GQF3" s="492"/>
      <c r="GQG3" s="199" t="str">
        <f>BDI!$A$5</f>
        <v>ENDEREÇO:</v>
      </c>
      <c r="GQH3" s="492">
        <f>ORCAMENTO!GQI3</f>
        <v>0</v>
      </c>
      <c r="GQI3" s="492"/>
      <c r="GQJ3" s="492"/>
      <c r="GQK3" s="492"/>
      <c r="GQL3" s="199" t="str">
        <f>BDI!$A$5</f>
        <v>ENDEREÇO:</v>
      </c>
      <c r="GQM3" s="492">
        <f>ORCAMENTO!GQN3</f>
        <v>0</v>
      </c>
      <c r="GQN3" s="492"/>
      <c r="GQO3" s="492"/>
      <c r="GQP3" s="492"/>
      <c r="GQQ3" s="199" t="str">
        <f>BDI!$A$5</f>
        <v>ENDEREÇO:</v>
      </c>
      <c r="GQR3" s="492">
        <f>ORCAMENTO!GQS3</f>
        <v>0</v>
      </c>
      <c r="GQS3" s="492"/>
      <c r="GQT3" s="492"/>
      <c r="GQU3" s="492"/>
      <c r="GQV3" s="199" t="str">
        <f>BDI!$A$5</f>
        <v>ENDEREÇO:</v>
      </c>
      <c r="GQW3" s="492">
        <f>ORCAMENTO!GQX3</f>
        <v>0</v>
      </c>
      <c r="GQX3" s="492"/>
      <c r="GQY3" s="492"/>
      <c r="GQZ3" s="492"/>
      <c r="GRA3" s="199" t="str">
        <f>BDI!$A$5</f>
        <v>ENDEREÇO:</v>
      </c>
      <c r="GRB3" s="492">
        <f>ORCAMENTO!GRC3</f>
        <v>0</v>
      </c>
      <c r="GRC3" s="492"/>
      <c r="GRD3" s="492"/>
      <c r="GRE3" s="492"/>
      <c r="GRF3" s="199" t="str">
        <f>BDI!$A$5</f>
        <v>ENDEREÇO:</v>
      </c>
      <c r="GRG3" s="492">
        <f>ORCAMENTO!GRH3</f>
        <v>0</v>
      </c>
      <c r="GRH3" s="492"/>
      <c r="GRI3" s="492"/>
      <c r="GRJ3" s="492"/>
      <c r="GRK3" s="199" t="str">
        <f>BDI!$A$5</f>
        <v>ENDEREÇO:</v>
      </c>
      <c r="GRL3" s="492">
        <f>ORCAMENTO!GRM3</f>
        <v>0</v>
      </c>
      <c r="GRM3" s="492"/>
      <c r="GRN3" s="492"/>
      <c r="GRO3" s="492"/>
      <c r="GRP3" s="199" t="str">
        <f>BDI!$A$5</f>
        <v>ENDEREÇO:</v>
      </c>
      <c r="GRQ3" s="492">
        <f>ORCAMENTO!GRR3</f>
        <v>0</v>
      </c>
      <c r="GRR3" s="492"/>
      <c r="GRS3" s="492"/>
      <c r="GRT3" s="492"/>
      <c r="GRU3" s="199" t="str">
        <f>BDI!$A$5</f>
        <v>ENDEREÇO:</v>
      </c>
      <c r="GRV3" s="492">
        <f>ORCAMENTO!GRW3</f>
        <v>0</v>
      </c>
      <c r="GRW3" s="492"/>
      <c r="GRX3" s="492"/>
      <c r="GRY3" s="492"/>
      <c r="GRZ3" s="199" t="str">
        <f>BDI!$A$5</f>
        <v>ENDEREÇO:</v>
      </c>
      <c r="GSA3" s="492">
        <f>ORCAMENTO!GSB3</f>
        <v>0</v>
      </c>
      <c r="GSB3" s="492"/>
      <c r="GSC3" s="492"/>
      <c r="GSD3" s="492"/>
      <c r="GSE3" s="199" t="str">
        <f>BDI!$A$5</f>
        <v>ENDEREÇO:</v>
      </c>
      <c r="GSF3" s="492">
        <f>ORCAMENTO!GSG3</f>
        <v>0</v>
      </c>
      <c r="GSG3" s="492"/>
      <c r="GSH3" s="492"/>
      <c r="GSI3" s="492"/>
      <c r="GSJ3" s="199" t="str">
        <f>BDI!$A$5</f>
        <v>ENDEREÇO:</v>
      </c>
      <c r="GSK3" s="492">
        <f>ORCAMENTO!GSL3</f>
        <v>0</v>
      </c>
      <c r="GSL3" s="492"/>
      <c r="GSM3" s="492"/>
      <c r="GSN3" s="492"/>
      <c r="GSO3" s="199" t="str">
        <f>BDI!$A$5</f>
        <v>ENDEREÇO:</v>
      </c>
      <c r="GSP3" s="492">
        <f>ORCAMENTO!GSQ3</f>
        <v>0</v>
      </c>
      <c r="GSQ3" s="492"/>
      <c r="GSR3" s="492"/>
      <c r="GSS3" s="492"/>
      <c r="GST3" s="199" t="str">
        <f>BDI!$A$5</f>
        <v>ENDEREÇO:</v>
      </c>
      <c r="GSU3" s="492">
        <f>ORCAMENTO!GSV3</f>
        <v>0</v>
      </c>
      <c r="GSV3" s="492"/>
      <c r="GSW3" s="492"/>
      <c r="GSX3" s="492"/>
      <c r="GSY3" s="199" t="str">
        <f>BDI!$A$5</f>
        <v>ENDEREÇO:</v>
      </c>
      <c r="GSZ3" s="492">
        <f>ORCAMENTO!GTA3</f>
        <v>0</v>
      </c>
      <c r="GTA3" s="492"/>
      <c r="GTB3" s="492"/>
      <c r="GTC3" s="492"/>
      <c r="GTD3" s="199" t="str">
        <f>BDI!$A$5</f>
        <v>ENDEREÇO:</v>
      </c>
      <c r="GTE3" s="492">
        <f>ORCAMENTO!GTF3</f>
        <v>0</v>
      </c>
      <c r="GTF3" s="492"/>
      <c r="GTG3" s="492"/>
      <c r="GTH3" s="492"/>
      <c r="GTI3" s="199" t="str">
        <f>BDI!$A$5</f>
        <v>ENDEREÇO:</v>
      </c>
      <c r="GTJ3" s="492">
        <f>ORCAMENTO!GTK3</f>
        <v>0</v>
      </c>
      <c r="GTK3" s="492"/>
      <c r="GTL3" s="492"/>
      <c r="GTM3" s="492"/>
      <c r="GTN3" s="199" t="str">
        <f>BDI!$A$5</f>
        <v>ENDEREÇO:</v>
      </c>
      <c r="GTO3" s="492">
        <f>ORCAMENTO!GTP3</f>
        <v>0</v>
      </c>
      <c r="GTP3" s="492"/>
      <c r="GTQ3" s="492"/>
      <c r="GTR3" s="492"/>
      <c r="GTS3" s="199" t="str">
        <f>BDI!$A$5</f>
        <v>ENDEREÇO:</v>
      </c>
      <c r="GTT3" s="492">
        <f>ORCAMENTO!GTU3</f>
        <v>0</v>
      </c>
      <c r="GTU3" s="492"/>
      <c r="GTV3" s="492"/>
      <c r="GTW3" s="492"/>
      <c r="GTX3" s="199" t="str">
        <f>BDI!$A$5</f>
        <v>ENDEREÇO:</v>
      </c>
      <c r="GTY3" s="492">
        <f>ORCAMENTO!GTZ3</f>
        <v>0</v>
      </c>
      <c r="GTZ3" s="492"/>
      <c r="GUA3" s="492"/>
      <c r="GUB3" s="492"/>
      <c r="GUC3" s="199" t="str">
        <f>BDI!$A$5</f>
        <v>ENDEREÇO:</v>
      </c>
      <c r="GUD3" s="492">
        <f>ORCAMENTO!GUE3</f>
        <v>0</v>
      </c>
      <c r="GUE3" s="492"/>
      <c r="GUF3" s="492"/>
      <c r="GUG3" s="492"/>
      <c r="GUH3" s="199" t="str">
        <f>BDI!$A$5</f>
        <v>ENDEREÇO:</v>
      </c>
      <c r="GUI3" s="492">
        <f>ORCAMENTO!GUJ3</f>
        <v>0</v>
      </c>
      <c r="GUJ3" s="492"/>
      <c r="GUK3" s="492"/>
      <c r="GUL3" s="492"/>
      <c r="GUM3" s="199" t="str">
        <f>BDI!$A$5</f>
        <v>ENDEREÇO:</v>
      </c>
      <c r="GUN3" s="492">
        <f>ORCAMENTO!GUO3</f>
        <v>0</v>
      </c>
      <c r="GUO3" s="492"/>
      <c r="GUP3" s="492"/>
      <c r="GUQ3" s="492"/>
      <c r="GUR3" s="199" t="str">
        <f>BDI!$A$5</f>
        <v>ENDEREÇO:</v>
      </c>
      <c r="GUS3" s="492">
        <f>ORCAMENTO!GUT3</f>
        <v>0</v>
      </c>
      <c r="GUT3" s="492"/>
      <c r="GUU3" s="492"/>
      <c r="GUV3" s="492"/>
      <c r="GUW3" s="199" t="str">
        <f>BDI!$A$5</f>
        <v>ENDEREÇO:</v>
      </c>
      <c r="GUX3" s="492">
        <f>ORCAMENTO!GUY3</f>
        <v>0</v>
      </c>
      <c r="GUY3" s="492"/>
      <c r="GUZ3" s="492"/>
      <c r="GVA3" s="492"/>
      <c r="GVB3" s="199" t="str">
        <f>BDI!$A$5</f>
        <v>ENDEREÇO:</v>
      </c>
      <c r="GVC3" s="492">
        <f>ORCAMENTO!GVD3</f>
        <v>0</v>
      </c>
      <c r="GVD3" s="492"/>
      <c r="GVE3" s="492"/>
      <c r="GVF3" s="492"/>
      <c r="GVG3" s="199" t="str">
        <f>BDI!$A$5</f>
        <v>ENDEREÇO:</v>
      </c>
      <c r="GVH3" s="492">
        <f>ORCAMENTO!GVI3</f>
        <v>0</v>
      </c>
      <c r="GVI3" s="492"/>
      <c r="GVJ3" s="492"/>
      <c r="GVK3" s="492"/>
      <c r="GVL3" s="199" t="str">
        <f>BDI!$A$5</f>
        <v>ENDEREÇO:</v>
      </c>
      <c r="GVM3" s="492">
        <f>ORCAMENTO!GVN3</f>
        <v>0</v>
      </c>
      <c r="GVN3" s="492"/>
      <c r="GVO3" s="492"/>
      <c r="GVP3" s="492"/>
      <c r="GVQ3" s="199" t="str">
        <f>BDI!$A$5</f>
        <v>ENDEREÇO:</v>
      </c>
      <c r="GVR3" s="492">
        <f>ORCAMENTO!GVS3</f>
        <v>0</v>
      </c>
      <c r="GVS3" s="492"/>
      <c r="GVT3" s="492"/>
      <c r="GVU3" s="492"/>
      <c r="GVV3" s="199" t="str">
        <f>BDI!$A$5</f>
        <v>ENDEREÇO:</v>
      </c>
      <c r="GVW3" s="492">
        <f>ORCAMENTO!GVX3</f>
        <v>0</v>
      </c>
      <c r="GVX3" s="492"/>
      <c r="GVY3" s="492"/>
      <c r="GVZ3" s="492"/>
      <c r="GWA3" s="199" t="str">
        <f>BDI!$A$5</f>
        <v>ENDEREÇO:</v>
      </c>
      <c r="GWB3" s="492">
        <f>ORCAMENTO!GWC3</f>
        <v>0</v>
      </c>
      <c r="GWC3" s="492"/>
      <c r="GWD3" s="492"/>
      <c r="GWE3" s="492"/>
      <c r="GWF3" s="199" t="str">
        <f>BDI!$A$5</f>
        <v>ENDEREÇO:</v>
      </c>
      <c r="GWG3" s="492">
        <f>ORCAMENTO!GWH3</f>
        <v>0</v>
      </c>
      <c r="GWH3" s="492"/>
      <c r="GWI3" s="492"/>
      <c r="GWJ3" s="492"/>
      <c r="GWK3" s="199" t="str">
        <f>BDI!$A$5</f>
        <v>ENDEREÇO:</v>
      </c>
      <c r="GWL3" s="492">
        <f>ORCAMENTO!GWM3</f>
        <v>0</v>
      </c>
      <c r="GWM3" s="492"/>
      <c r="GWN3" s="492"/>
      <c r="GWO3" s="492"/>
      <c r="GWP3" s="199" t="str">
        <f>BDI!$A$5</f>
        <v>ENDEREÇO:</v>
      </c>
      <c r="GWQ3" s="492">
        <f>ORCAMENTO!GWR3</f>
        <v>0</v>
      </c>
      <c r="GWR3" s="492"/>
      <c r="GWS3" s="492"/>
      <c r="GWT3" s="492"/>
      <c r="GWU3" s="199" t="str">
        <f>BDI!$A$5</f>
        <v>ENDEREÇO:</v>
      </c>
      <c r="GWV3" s="492">
        <f>ORCAMENTO!GWW3</f>
        <v>0</v>
      </c>
      <c r="GWW3" s="492"/>
      <c r="GWX3" s="492"/>
      <c r="GWY3" s="492"/>
      <c r="GWZ3" s="199" t="str">
        <f>BDI!$A$5</f>
        <v>ENDEREÇO:</v>
      </c>
      <c r="GXA3" s="492">
        <f>ORCAMENTO!GXB3</f>
        <v>0</v>
      </c>
      <c r="GXB3" s="492"/>
      <c r="GXC3" s="492"/>
      <c r="GXD3" s="492"/>
      <c r="GXE3" s="199" t="str">
        <f>BDI!$A$5</f>
        <v>ENDEREÇO:</v>
      </c>
      <c r="GXF3" s="492">
        <f>ORCAMENTO!GXG3</f>
        <v>0</v>
      </c>
      <c r="GXG3" s="492"/>
      <c r="GXH3" s="492"/>
      <c r="GXI3" s="492"/>
      <c r="GXJ3" s="199" t="str">
        <f>BDI!$A$5</f>
        <v>ENDEREÇO:</v>
      </c>
      <c r="GXK3" s="492">
        <f>ORCAMENTO!GXL3</f>
        <v>0</v>
      </c>
      <c r="GXL3" s="492"/>
      <c r="GXM3" s="492"/>
      <c r="GXN3" s="492"/>
      <c r="GXO3" s="199" t="str">
        <f>BDI!$A$5</f>
        <v>ENDEREÇO:</v>
      </c>
      <c r="GXP3" s="492">
        <f>ORCAMENTO!GXQ3</f>
        <v>0</v>
      </c>
      <c r="GXQ3" s="492"/>
      <c r="GXR3" s="492"/>
      <c r="GXS3" s="492"/>
      <c r="GXT3" s="199" t="str">
        <f>BDI!$A$5</f>
        <v>ENDEREÇO:</v>
      </c>
      <c r="GXU3" s="492">
        <f>ORCAMENTO!GXV3</f>
        <v>0</v>
      </c>
      <c r="GXV3" s="492"/>
      <c r="GXW3" s="492"/>
      <c r="GXX3" s="492"/>
      <c r="GXY3" s="199" t="str">
        <f>BDI!$A$5</f>
        <v>ENDEREÇO:</v>
      </c>
      <c r="GXZ3" s="492">
        <f>ORCAMENTO!GYA3</f>
        <v>0</v>
      </c>
      <c r="GYA3" s="492"/>
      <c r="GYB3" s="492"/>
      <c r="GYC3" s="492"/>
      <c r="GYD3" s="199" t="str">
        <f>BDI!$A$5</f>
        <v>ENDEREÇO:</v>
      </c>
      <c r="GYE3" s="492">
        <f>ORCAMENTO!GYF3</f>
        <v>0</v>
      </c>
      <c r="GYF3" s="492"/>
      <c r="GYG3" s="492"/>
      <c r="GYH3" s="492"/>
      <c r="GYI3" s="199" t="str">
        <f>BDI!$A$5</f>
        <v>ENDEREÇO:</v>
      </c>
      <c r="GYJ3" s="492">
        <f>ORCAMENTO!GYK3</f>
        <v>0</v>
      </c>
      <c r="GYK3" s="492"/>
      <c r="GYL3" s="492"/>
      <c r="GYM3" s="492"/>
      <c r="GYN3" s="199" t="str">
        <f>BDI!$A$5</f>
        <v>ENDEREÇO:</v>
      </c>
      <c r="GYO3" s="492">
        <f>ORCAMENTO!GYP3</f>
        <v>0</v>
      </c>
      <c r="GYP3" s="492"/>
      <c r="GYQ3" s="492"/>
      <c r="GYR3" s="492"/>
      <c r="GYS3" s="199" t="str">
        <f>BDI!$A$5</f>
        <v>ENDEREÇO:</v>
      </c>
      <c r="GYT3" s="492">
        <f>ORCAMENTO!GYU3</f>
        <v>0</v>
      </c>
      <c r="GYU3" s="492"/>
      <c r="GYV3" s="492"/>
      <c r="GYW3" s="492"/>
      <c r="GYX3" s="199" t="str">
        <f>BDI!$A$5</f>
        <v>ENDEREÇO:</v>
      </c>
      <c r="GYY3" s="492">
        <f>ORCAMENTO!GYZ3</f>
        <v>0</v>
      </c>
      <c r="GYZ3" s="492"/>
      <c r="GZA3" s="492"/>
      <c r="GZB3" s="492"/>
      <c r="GZC3" s="199" t="str">
        <f>BDI!$A$5</f>
        <v>ENDEREÇO:</v>
      </c>
      <c r="GZD3" s="492">
        <f>ORCAMENTO!GZE3</f>
        <v>0</v>
      </c>
      <c r="GZE3" s="492"/>
      <c r="GZF3" s="492"/>
      <c r="GZG3" s="492"/>
      <c r="GZH3" s="199" t="str">
        <f>BDI!$A$5</f>
        <v>ENDEREÇO:</v>
      </c>
      <c r="GZI3" s="492">
        <f>ORCAMENTO!GZJ3</f>
        <v>0</v>
      </c>
      <c r="GZJ3" s="492"/>
      <c r="GZK3" s="492"/>
      <c r="GZL3" s="492"/>
      <c r="GZM3" s="199" t="str">
        <f>BDI!$A$5</f>
        <v>ENDEREÇO:</v>
      </c>
      <c r="GZN3" s="492">
        <f>ORCAMENTO!GZO3</f>
        <v>0</v>
      </c>
      <c r="GZO3" s="492"/>
      <c r="GZP3" s="492"/>
      <c r="GZQ3" s="492"/>
      <c r="GZR3" s="199" t="str">
        <f>BDI!$A$5</f>
        <v>ENDEREÇO:</v>
      </c>
      <c r="GZS3" s="492">
        <f>ORCAMENTO!GZT3</f>
        <v>0</v>
      </c>
      <c r="GZT3" s="492"/>
      <c r="GZU3" s="492"/>
      <c r="GZV3" s="492"/>
      <c r="GZW3" s="199" t="str">
        <f>BDI!$A$5</f>
        <v>ENDEREÇO:</v>
      </c>
      <c r="GZX3" s="492">
        <f>ORCAMENTO!GZY3</f>
        <v>0</v>
      </c>
      <c r="GZY3" s="492"/>
      <c r="GZZ3" s="492"/>
      <c r="HAA3" s="492"/>
      <c r="HAB3" s="199" t="str">
        <f>BDI!$A$5</f>
        <v>ENDEREÇO:</v>
      </c>
      <c r="HAC3" s="492">
        <f>ORCAMENTO!HAD3</f>
        <v>0</v>
      </c>
      <c r="HAD3" s="492"/>
      <c r="HAE3" s="492"/>
      <c r="HAF3" s="492"/>
      <c r="HAG3" s="199" t="str">
        <f>BDI!$A$5</f>
        <v>ENDEREÇO:</v>
      </c>
      <c r="HAH3" s="492">
        <f>ORCAMENTO!HAI3</f>
        <v>0</v>
      </c>
      <c r="HAI3" s="492"/>
      <c r="HAJ3" s="492"/>
      <c r="HAK3" s="492"/>
      <c r="HAL3" s="199" t="str">
        <f>BDI!$A$5</f>
        <v>ENDEREÇO:</v>
      </c>
      <c r="HAM3" s="492">
        <f>ORCAMENTO!HAN3</f>
        <v>0</v>
      </c>
      <c r="HAN3" s="492"/>
      <c r="HAO3" s="492"/>
      <c r="HAP3" s="492"/>
      <c r="HAQ3" s="199" t="str">
        <f>BDI!$A$5</f>
        <v>ENDEREÇO:</v>
      </c>
      <c r="HAR3" s="492">
        <f>ORCAMENTO!HAS3</f>
        <v>0</v>
      </c>
      <c r="HAS3" s="492"/>
      <c r="HAT3" s="492"/>
      <c r="HAU3" s="492"/>
      <c r="HAV3" s="199" t="str">
        <f>BDI!$A$5</f>
        <v>ENDEREÇO:</v>
      </c>
      <c r="HAW3" s="492">
        <f>ORCAMENTO!HAX3</f>
        <v>0</v>
      </c>
      <c r="HAX3" s="492"/>
      <c r="HAY3" s="492"/>
      <c r="HAZ3" s="492"/>
      <c r="HBA3" s="199" t="str">
        <f>BDI!$A$5</f>
        <v>ENDEREÇO:</v>
      </c>
      <c r="HBB3" s="492">
        <f>ORCAMENTO!HBC3</f>
        <v>0</v>
      </c>
      <c r="HBC3" s="492"/>
      <c r="HBD3" s="492"/>
      <c r="HBE3" s="492"/>
      <c r="HBF3" s="199" t="str">
        <f>BDI!$A$5</f>
        <v>ENDEREÇO:</v>
      </c>
      <c r="HBG3" s="492">
        <f>ORCAMENTO!HBH3</f>
        <v>0</v>
      </c>
      <c r="HBH3" s="492"/>
      <c r="HBI3" s="492"/>
      <c r="HBJ3" s="492"/>
      <c r="HBK3" s="199" t="str">
        <f>BDI!$A$5</f>
        <v>ENDEREÇO:</v>
      </c>
      <c r="HBL3" s="492">
        <f>ORCAMENTO!HBM3</f>
        <v>0</v>
      </c>
      <c r="HBM3" s="492"/>
      <c r="HBN3" s="492"/>
      <c r="HBO3" s="492"/>
      <c r="HBP3" s="199" t="str">
        <f>BDI!$A$5</f>
        <v>ENDEREÇO:</v>
      </c>
      <c r="HBQ3" s="492">
        <f>ORCAMENTO!HBR3</f>
        <v>0</v>
      </c>
      <c r="HBR3" s="492"/>
      <c r="HBS3" s="492"/>
      <c r="HBT3" s="492"/>
      <c r="HBU3" s="199" t="str">
        <f>BDI!$A$5</f>
        <v>ENDEREÇO:</v>
      </c>
      <c r="HBV3" s="492">
        <f>ORCAMENTO!HBW3</f>
        <v>0</v>
      </c>
      <c r="HBW3" s="492"/>
      <c r="HBX3" s="492"/>
      <c r="HBY3" s="492"/>
      <c r="HBZ3" s="199" t="str">
        <f>BDI!$A$5</f>
        <v>ENDEREÇO:</v>
      </c>
      <c r="HCA3" s="492">
        <f>ORCAMENTO!HCB3</f>
        <v>0</v>
      </c>
      <c r="HCB3" s="492"/>
      <c r="HCC3" s="492"/>
      <c r="HCD3" s="492"/>
      <c r="HCE3" s="199" t="str">
        <f>BDI!$A$5</f>
        <v>ENDEREÇO:</v>
      </c>
      <c r="HCF3" s="492">
        <f>ORCAMENTO!HCG3</f>
        <v>0</v>
      </c>
      <c r="HCG3" s="492"/>
      <c r="HCH3" s="492"/>
      <c r="HCI3" s="492"/>
      <c r="HCJ3" s="199" t="str">
        <f>BDI!$A$5</f>
        <v>ENDEREÇO:</v>
      </c>
      <c r="HCK3" s="492">
        <f>ORCAMENTO!HCL3</f>
        <v>0</v>
      </c>
      <c r="HCL3" s="492"/>
      <c r="HCM3" s="492"/>
      <c r="HCN3" s="492"/>
      <c r="HCO3" s="199" t="str">
        <f>BDI!$A$5</f>
        <v>ENDEREÇO:</v>
      </c>
      <c r="HCP3" s="492">
        <f>ORCAMENTO!HCQ3</f>
        <v>0</v>
      </c>
      <c r="HCQ3" s="492"/>
      <c r="HCR3" s="492"/>
      <c r="HCS3" s="492"/>
      <c r="HCT3" s="199" t="str">
        <f>BDI!$A$5</f>
        <v>ENDEREÇO:</v>
      </c>
      <c r="HCU3" s="492">
        <f>ORCAMENTO!HCV3</f>
        <v>0</v>
      </c>
      <c r="HCV3" s="492"/>
      <c r="HCW3" s="492"/>
      <c r="HCX3" s="492"/>
      <c r="HCY3" s="199" t="str">
        <f>BDI!$A$5</f>
        <v>ENDEREÇO:</v>
      </c>
      <c r="HCZ3" s="492">
        <f>ORCAMENTO!HDA3</f>
        <v>0</v>
      </c>
      <c r="HDA3" s="492"/>
      <c r="HDB3" s="492"/>
      <c r="HDC3" s="492"/>
      <c r="HDD3" s="199" t="str">
        <f>BDI!$A$5</f>
        <v>ENDEREÇO:</v>
      </c>
      <c r="HDE3" s="492">
        <f>ORCAMENTO!HDF3</f>
        <v>0</v>
      </c>
      <c r="HDF3" s="492"/>
      <c r="HDG3" s="492"/>
      <c r="HDH3" s="492"/>
      <c r="HDI3" s="199" t="str">
        <f>BDI!$A$5</f>
        <v>ENDEREÇO:</v>
      </c>
      <c r="HDJ3" s="492">
        <f>ORCAMENTO!HDK3</f>
        <v>0</v>
      </c>
      <c r="HDK3" s="492"/>
      <c r="HDL3" s="492"/>
      <c r="HDM3" s="492"/>
      <c r="HDN3" s="199" t="str">
        <f>BDI!$A$5</f>
        <v>ENDEREÇO:</v>
      </c>
      <c r="HDO3" s="492">
        <f>ORCAMENTO!HDP3</f>
        <v>0</v>
      </c>
      <c r="HDP3" s="492"/>
      <c r="HDQ3" s="492"/>
      <c r="HDR3" s="492"/>
      <c r="HDS3" s="199" t="str">
        <f>BDI!$A$5</f>
        <v>ENDEREÇO:</v>
      </c>
      <c r="HDT3" s="492">
        <f>ORCAMENTO!HDU3</f>
        <v>0</v>
      </c>
      <c r="HDU3" s="492"/>
      <c r="HDV3" s="492"/>
      <c r="HDW3" s="492"/>
      <c r="HDX3" s="199" t="str">
        <f>BDI!$A$5</f>
        <v>ENDEREÇO:</v>
      </c>
      <c r="HDY3" s="492">
        <f>ORCAMENTO!HDZ3</f>
        <v>0</v>
      </c>
      <c r="HDZ3" s="492"/>
      <c r="HEA3" s="492"/>
      <c r="HEB3" s="492"/>
      <c r="HEC3" s="199" t="str">
        <f>BDI!$A$5</f>
        <v>ENDEREÇO:</v>
      </c>
      <c r="HED3" s="492">
        <f>ORCAMENTO!HEE3</f>
        <v>0</v>
      </c>
      <c r="HEE3" s="492"/>
      <c r="HEF3" s="492"/>
      <c r="HEG3" s="492"/>
      <c r="HEH3" s="199" t="str">
        <f>BDI!$A$5</f>
        <v>ENDEREÇO:</v>
      </c>
      <c r="HEI3" s="492">
        <f>ORCAMENTO!HEJ3</f>
        <v>0</v>
      </c>
      <c r="HEJ3" s="492"/>
      <c r="HEK3" s="492"/>
      <c r="HEL3" s="492"/>
      <c r="HEM3" s="199" t="str">
        <f>BDI!$A$5</f>
        <v>ENDEREÇO:</v>
      </c>
      <c r="HEN3" s="492">
        <f>ORCAMENTO!HEO3</f>
        <v>0</v>
      </c>
      <c r="HEO3" s="492"/>
      <c r="HEP3" s="492"/>
      <c r="HEQ3" s="492"/>
      <c r="HER3" s="199" t="str">
        <f>BDI!$A$5</f>
        <v>ENDEREÇO:</v>
      </c>
      <c r="HES3" s="492">
        <f>ORCAMENTO!HET3</f>
        <v>0</v>
      </c>
      <c r="HET3" s="492"/>
      <c r="HEU3" s="492"/>
      <c r="HEV3" s="492"/>
      <c r="HEW3" s="199" t="str">
        <f>BDI!$A$5</f>
        <v>ENDEREÇO:</v>
      </c>
      <c r="HEX3" s="492">
        <f>ORCAMENTO!HEY3</f>
        <v>0</v>
      </c>
      <c r="HEY3" s="492"/>
      <c r="HEZ3" s="492"/>
      <c r="HFA3" s="492"/>
      <c r="HFB3" s="199" t="str">
        <f>BDI!$A$5</f>
        <v>ENDEREÇO:</v>
      </c>
      <c r="HFC3" s="492">
        <f>ORCAMENTO!HFD3</f>
        <v>0</v>
      </c>
      <c r="HFD3" s="492"/>
      <c r="HFE3" s="492"/>
      <c r="HFF3" s="492"/>
      <c r="HFG3" s="199" t="str">
        <f>BDI!$A$5</f>
        <v>ENDEREÇO:</v>
      </c>
      <c r="HFH3" s="492">
        <f>ORCAMENTO!HFI3</f>
        <v>0</v>
      </c>
      <c r="HFI3" s="492"/>
      <c r="HFJ3" s="492"/>
      <c r="HFK3" s="492"/>
      <c r="HFL3" s="199" t="str">
        <f>BDI!$A$5</f>
        <v>ENDEREÇO:</v>
      </c>
      <c r="HFM3" s="492">
        <f>ORCAMENTO!HFN3</f>
        <v>0</v>
      </c>
      <c r="HFN3" s="492"/>
      <c r="HFO3" s="492"/>
      <c r="HFP3" s="492"/>
      <c r="HFQ3" s="199" t="str">
        <f>BDI!$A$5</f>
        <v>ENDEREÇO:</v>
      </c>
      <c r="HFR3" s="492">
        <f>ORCAMENTO!HFS3</f>
        <v>0</v>
      </c>
      <c r="HFS3" s="492"/>
      <c r="HFT3" s="492"/>
      <c r="HFU3" s="492"/>
      <c r="HFV3" s="199" t="str">
        <f>BDI!$A$5</f>
        <v>ENDEREÇO:</v>
      </c>
      <c r="HFW3" s="492">
        <f>ORCAMENTO!HFX3</f>
        <v>0</v>
      </c>
      <c r="HFX3" s="492"/>
      <c r="HFY3" s="492"/>
      <c r="HFZ3" s="492"/>
      <c r="HGA3" s="199" t="str">
        <f>BDI!$A$5</f>
        <v>ENDEREÇO:</v>
      </c>
      <c r="HGB3" s="492">
        <f>ORCAMENTO!HGC3</f>
        <v>0</v>
      </c>
      <c r="HGC3" s="492"/>
      <c r="HGD3" s="492"/>
      <c r="HGE3" s="492"/>
      <c r="HGF3" s="199" t="str">
        <f>BDI!$A$5</f>
        <v>ENDEREÇO:</v>
      </c>
      <c r="HGG3" s="492">
        <f>ORCAMENTO!HGH3</f>
        <v>0</v>
      </c>
      <c r="HGH3" s="492"/>
      <c r="HGI3" s="492"/>
      <c r="HGJ3" s="492"/>
      <c r="HGK3" s="199" t="str">
        <f>BDI!$A$5</f>
        <v>ENDEREÇO:</v>
      </c>
      <c r="HGL3" s="492">
        <f>ORCAMENTO!HGM3</f>
        <v>0</v>
      </c>
      <c r="HGM3" s="492"/>
      <c r="HGN3" s="492"/>
      <c r="HGO3" s="492"/>
      <c r="HGP3" s="199" t="str">
        <f>BDI!$A$5</f>
        <v>ENDEREÇO:</v>
      </c>
      <c r="HGQ3" s="492">
        <f>ORCAMENTO!HGR3</f>
        <v>0</v>
      </c>
      <c r="HGR3" s="492"/>
      <c r="HGS3" s="492"/>
      <c r="HGT3" s="492"/>
      <c r="HGU3" s="199" t="str">
        <f>BDI!$A$5</f>
        <v>ENDEREÇO:</v>
      </c>
      <c r="HGV3" s="492">
        <f>ORCAMENTO!HGW3</f>
        <v>0</v>
      </c>
      <c r="HGW3" s="492"/>
      <c r="HGX3" s="492"/>
      <c r="HGY3" s="492"/>
      <c r="HGZ3" s="199" t="str">
        <f>BDI!$A$5</f>
        <v>ENDEREÇO:</v>
      </c>
      <c r="HHA3" s="492">
        <f>ORCAMENTO!HHB3</f>
        <v>0</v>
      </c>
      <c r="HHB3" s="492"/>
      <c r="HHC3" s="492"/>
      <c r="HHD3" s="492"/>
      <c r="HHE3" s="199" t="str">
        <f>BDI!$A$5</f>
        <v>ENDEREÇO:</v>
      </c>
      <c r="HHF3" s="492">
        <f>ORCAMENTO!HHG3</f>
        <v>0</v>
      </c>
      <c r="HHG3" s="492"/>
      <c r="HHH3" s="492"/>
      <c r="HHI3" s="492"/>
      <c r="HHJ3" s="199" t="str">
        <f>BDI!$A$5</f>
        <v>ENDEREÇO:</v>
      </c>
      <c r="HHK3" s="492">
        <f>ORCAMENTO!HHL3</f>
        <v>0</v>
      </c>
      <c r="HHL3" s="492"/>
      <c r="HHM3" s="492"/>
      <c r="HHN3" s="492"/>
      <c r="HHO3" s="199" t="str">
        <f>BDI!$A$5</f>
        <v>ENDEREÇO:</v>
      </c>
      <c r="HHP3" s="492">
        <f>ORCAMENTO!HHQ3</f>
        <v>0</v>
      </c>
      <c r="HHQ3" s="492"/>
      <c r="HHR3" s="492"/>
      <c r="HHS3" s="492"/>
      <c r="HHT3" s="199" t="str">
        <f>BDI!$A$5</f>
        <v>ENDEREÇO:</v>
      </c>
      <c r="HHU3" s="492">
        <f>ORCAMENTO!HHV3</f>
        <v>0</v>
      </c>
      <c r="HHV3" s="492"/>
      <c r="HHW3" s="492"/>
      <c r="HHX3" s="492"/>
      <c r="HHY3" s="199" t="str">
        <f>BDI!$A$5</f>
        <v>ENDEREÇO:</v>
      </c>
      <c r="HHZ3" s="492">
        <f>ORCAMENTO!HIA3</f>
        <v>0</v>
      </c>
      <c r="HIA3" s="492"/>
      <c r="HIB3" s="492"/>
      <c r="HIC3" s="492"/>
      <c r="HID3" s="199" t="str">
        <f>BDI!$A$5</f>
        <v>ENDEREÇO:</v>
      </c>
      <c r="HIE3" s="492">
        <f>ORCAMENTO!HIF3</f>
        <v>0</v>
      </c>
      <c r="HIF3" s="492"/>
      <c r="HIG3" s="492"/>
      <c r="HIH3" s="492"/>
      <c r="HII3" s="199" t="str">
        <f>BDI!$A$5</f>
        <v>ENDEREÇO:</v>
      </c>
      <c r="HIJ3" s="492">
        <f>ORCAMENTO!HIK3</f>
        <v>0</v>
      </c>
      <c r="HIK3" s="492"/>
      <c r="HIL3" s="492"/>
      <c r="HIM3" s="492"/>
      <c r="HIN3" s="199" t="str">
        <f>BDI!$A$5</f>
        <v>ENDEREÇO:</v>
      </c>
      <c r="HIO3" s="492">
        <f>ORCAMENTO!HIP3</f>
        <v>0</v>
      </c>
      <c r="HIP3" s="492"/>
      <c r="HIQ3" s="492"/>
      <c r="HIR3" s="492"/>
      <c r="HIS3" s="199" t="str">
        <f>BDI!$A$5</f>
        <v>ENDEREÇO:</v>
      </c>
      <c r="HIT3" s="492">
        <f>ORCAMENTO!HIU3</f>
        <v>0</v>
      </c>
      <c r="HIU3" s="492"/>
      <c r="HIV3" s="492"/>
      <c r="HIW3" s="492"/>
      <c r="HIX3" s="199" t="str">
        <f>BDI!$A$5</f>
        <v>ENDEREÇO:</v>
      </c>
      <c r="HIY3" s="492">
        <f>ORCAMENTO!HIZ3</f>
        <v>0</v>
      </c>
      <c r="HIZ3" s="492"/>
      <c r="HJA3" s="492"/>
      <c r="HJB3" s="492"/>
      <c r="HJC3" s="199" t="str">
        <f>BDI!$A$5</f>
        <v>ENDEREÇO:</v>
      </c>
      <c r="HJD3" s="492">
        <f>ORCAMENTO!HJE3</f>
        <v>0</v>
      </c>
      <c r="HJE3" s="492"/>
      <c r="HJF3" s="492"/>
      <c r="HJG3" s="492"/>
      <c r="HJH3" s="199" t="str">
        <f>BDI!$A$5</f>
        <v>ENDEREÇO:</v>
      </c>
      <c r="HJI3" s="492">
        <f>ORCAMENTO!HJJ3</f>
        <v>0</v>
      </c>
      <c r="HJJ3" s="492"/>
      <c r="HJK3" s="492"/>
      <c r="HJL3" s="492"/>
      <c r="HJM3" s="199" t="str">
        <f>BDI!$A$5</f>
        <v>ENDEREÇO:</v>
      </c>
      <c r="HJN3" s="492">
        <f>ORCAMENTO!HJO3</f>
        <v>0</v>
      </c>
      <c r="HJO3" s="492"/>
      <c r="HJP3" s="492"/>
      <c r="HJQ3" s="492"/>
      <c r="HJR3" s="199" t="str">
        <f>BDI!$A$5</f>
        <v>ENDEREÇO:</v>
      </c>
      <c r="HJS3" s="492">
        <f>ORCAMENTO!HJT3</f>
        <v>0</v>
      </c>
      <c r="HJT3" s="492"/>
      <c r="HJU3" s="492"/>
      <c r="HJV3" s="492"/>
      <c r="HJW3" s="199" t="str">
        <f>BDI!$A$5</f>
        <v>ENDEREÇO:</v>
      </c>
      <c r="HJX3" s="492">
        <f>ORCAMENTO!HJY3</f>
        <v>0</v>
      </c>
      <c r="HJY3" s="492"/>
      <c r="HJZ3" s="492"/>
      <c r="HKA3" s="492"/>
      <c r="HKB3" s="199" t="str">
        <f>BDI!$A$5</f>
        <v>ENDEREÇO:</v>
      </c>
      <c r="HKC3" s="492">
        <f>ORCAMENTO!HKD3</f>
        <v>0</v>
      </c>
      <c r="HKD3" s="492"/>
      <c r="HKE3" s="492"/>
      <c r="HKF3" s="492"/>
      <c r="HKG3" s="199" t="str">
        <f>BDI!$A$5</f>
        <v>ENDEREÇO:</v>
      </c>
      <c r="HKH3" s="492">
        <f>ORCAMENTO!HKI3</f>
        <v>0</v>
      </c>
      <c r="HKI3" s="492"/>
      <c r="HKJ3" s="492"/>
      <c r="HKK3" s="492"/>
      <c r="HKL3" s="199" t="str">
        <f>BDI!$A$5</f>
        <v>ENDEREÇO:</v>
      </c>
      <c r="HKM3" s="492">
        <f>ORCAMENTO!HKN3</f>
        <v>0</v>
      </c>
      <c r="HKN3" s="492"/>
      <c r="HKO3" s="492"/>
      <c r="HKP3" s="492"/>
      <c r="HKQ3" s="199" t="str">
        <f>BDI!$A$5</f>
        <v>ENDEREÇO:</v>
      </c>
      <c r="HKR3" s="492">
        <f>ORCAMENTO!HKS3</f>
        <v>0</v>
      </c>
      <c r="HKS3" s="492"/>
      <c r="HKT3" s="492"/>
      <c r="HKU3" s="492"/>
      <c r="HKV3" s="199" t="str">
        <f>BDI!$A$5</f>
        <v>ENDEREÇO:</v>
      </c>
      <c r="HKW3" s="492">
        <f>ORCAMENTO!HKX3</f>
        <v>0</v>
      </c>
      <c r="HKX3" s="492"/>
      <c r="HKY3" s="492"/>
      <c r="HKZ3" s="492"/>
      <c r="HLA3" s="199" t="str">
        <f>BDI!$A$5</f>
        <v>ENDEREÇO:</v>
      </c>
      <c r="HLB3" s="492">
        <f>ORCAMENTO!HLC3</f>
        <v>0</v>
      </c>
      <c r="HLC3" s="492"/>
      <c r="HLD3" s="492"/>
      <c r="HLE3" s="492"/>
      <c r="HLF3" s="199" t="str">
        <f>BDI!$A$5</f>
        <v>ENDEREÇO:</v>
      </c>
      <c r="HLG3" s="492">
        <f>ORCAMENTO!HLH3</f>
        <v>0</v>
      </c>
      <c r="HLH3" s="492"/>
      <c r="HLI3" s="492"/>
      <c r="HLJ3" s="492"/>
      <c r="HLK3" s="199" t="str">
        <f>BDI!$A$5</f>
        <v>ENDEREÇO:</v>
      </c>
      <c r="HLL3" s="492">
        <f>ORCAMENTO!HLM3</f>
        <v>0</v>
      </c>
      <c r="HLM3" s="492"/>
      <c r="HLN3" s="492"/>
      <c r="HLO3" s="492"/>
      <c r="HLP3" s="199" t="str">
        <f>BDI!$A$5</f>
        <v>ENDEREÇO:</v>
      </c>
      <c r="HLQ3" s="492">
        <f>ORCAMENTO!HLR3</f>
        <v>0</v>
      </c>
      <c r="HLR3" s="492"/>
      <c r="HLS3" s="492"/>
      <c r="HLT3" s="492"/>
      <c r="HLU3" s="199" t="str">
        <f>BDI!$A$5</f>
        <v>ENDEREÇO:</v>
      </c>
      <c r="HLV3" s="492">
        <f>ORCAMENTO!HLW3</f>
        <v>0</v>
      </c>
      <c r="HLW3" s="492"/>
      <c r="HLX3" s="492"/>
      <c r="HLY3" s="492"/>
      <c r="HLZ3" s="199" t="str">
        <f>BDI!$A$5</f>
        <v>ENDEREÇO:</v>
      </c>
      <c r="HMA3" s="492">
        <f>ORCAMENTO!HMB3</f>
        <v>0</v>
      </c>
      <c r="HMB3" s="492"/>
      <c r="HMC3" s="492"/>
      <c r="HMD3" s="492"/>
      <c r="HME3" s="199" t="str">
        <f>BDI!$A$5</f>
        <v>ENDEREÇO:</v>
      </c>
      <c r="HMF3" s="492">
        <f>ORCAMENTO!HMG3</f>
        <v>0</v>
      </c>
      <c r="HMG3" s="492"/>
      <c r="HMH3" s="492"/>
      <c r="HMI3" s="492"/>
      <c r="HMJ3" s="199" t="str">
        <f>BDI!$A$5</f>
        <v>ENDEREÇO:</v>
      </c>
      <c r="HMK3" s="492">
        <f>ORCAMENTO!HML3</f>
        <v>0</v>
      </c>
      <c r="HML3" s="492"/>
      <c r="HMM3" s="492"/>
      <c r="HMN3" s="492"/>
      <c r="HMO3" s="199" t="str">
        <f>BDI!$A$5</f>
        <v>ENDEREÇO:</v>
      </c>
      <c r="HMP3" s="492">
        <f>ORCAMENTO!HMQ3</f>
        <v>0</v>
      </c>
      <c r="HMQ3" s="492"/>
      <c r="HMR3" s="492"/>
      <c r="HMS3" s="492"/>
      <c r="HMT3" s="199" t="str">
        <f>BDI!$A$5</f>
        <v>ENDEREÇO:</v>
      </c>
      <c r="HMU3" s="492">
        <f>ORCAMENTO!HMV3</f>
        <v>0</v>
      </c>
      <c r="HMV3" s="492"/>
      <c r="HMW3" s="492"/>
      <c r="HMX3" s="492"/>
      <c r="HMY3" s="199" t="str">
        <f>BDI!$A$5</f>
        <v>ENDEREÇO:</v>
      </c>
      <c r="HMZ3" s="492">
        <f>ORCAMENTO!HNA3</f>
        <v>0</v>
      </c>
      <c r="HNA3" s="492"/>
      <c r="HNB3" s="492"/>
      <c r="HNC3" s="492"/>
      <c r="HND3" s="199" t="str">
        <f>BDI!$A$5</f>
        <v>ENDEREÇO:</v>
      </c>
      <c r="HNE3" s="492">
        <f>ORCAMENTO!HNF3</f>
        <v>0</v>
      </c>
      <c r="HNF3" s="492"/>
      <c r="HNG3" s="492"/>
      <c r="HNH3" s="492"/>
      <c r="HNI3" s="199" t="str">
        <f>BDI!$A$5</f>
        <v>ENDEREÇO:</v>
      </c>
      <c r="HNJ3" s="492">
        <f>ORCAMENTO!HNK3</f>
        <v>0</v>
      </c>
      <c r="HNK3" s="492"/>
      <c r="HNL3" s="492"/>
      <c r="HNM3" s="492"/>
      <c r="HNN3" s="199" t="str">
        <f>BDI!$A$5</f>
        <v>ENDEREÇO:</v>
      </c>
      <c r="HNO3" s="492">
        <f>ORCAMENTO!HNP3</f>
        <v>0</v>
      </c>
      <c r="HNP3" s="492"/>
      <c r="HNQ3" s="492"/>
      <c r="HNR3" s="492"/>
      <c r="HNS3" s="199" t="str">
        <f>BDI!$A$5</f>
        <v>ENDEREÇO:</v>
      </c>
      <c r="HNT3" s="492">
        <f>ORCAMENTO!HNU3</f>
        <v>0</v>
      </c>
      <c r="HNU3" s="492"/>
      <c r="HNV3" s="492"/>
      <c r="HNW3" s="492"/>
      <c r="HNX3" s="199" t="str">
        <f>BDI!$A$5</f>
        <v>ENDEREÇO:</v>
      </c>
      <c r="HNY3" s="492">
        <f>ORCAMENTO!HNZ3</f>
        <v>0</v>
      </c>
      <c r="HNZ3" s="492"/>
      <c r="HOA3" s="492"/>
      <c r="HOB3" s="492"/>
      <c r="HOC3" s="199" t="str">
        <f>BDI!$A$5</f>
        <v>ENDEREÇO:</v>
      </c>
      <c r="HOD3" s="492">
        <f>ORCAMENTO!HOE3</f>
        <v>0</v>
      </c>
      <c r="HOE3" s="492"/>
      <c r="HOF3" s="492"/>
      <c r="HOG3" s="492"/>
      <c r="HOH3" s="199" t="str">
        <f>BDI!$A$5</f>
        <v>ENDEREÇO:</v>
      </c>
      <c r="HOI3" s="492">
        <f>ORCAMENTO!HOJ3</f>
        <v>0</v>
      </c>
      <c r="HOJ3" s="492"/>
      <c r="HOK3" s="492"/>
      <c r="HOL3" s="492"/>
      <c r="HOM3" s="199" t="str">
        <f>BDI!$A$5</f>
        <v>ENDEREÇO:</v>
      </c>
      <c r="HON3" s="492">
        <f>ORCAMENTO!HOO3</f>
        <v>0</v>
      </c>
      <c r="HOO3" s="492"/>
      <c r="HOP3" s="492"/>
      <c r="HOQ3" s="492"/>
      <c r="HOR3" s="199" t="str">
        <f>BDI!$A$5</f>
        <v>ENDEREÇO:</v>
      </c>
      <c r="HOS3" s="492">
        <f>ORCAMENTO!HOT3</f>
        <v>0</v>
      </c>
      <c r="HOT3" s="492"/>
      <c r="HOU3" s="492"/>
      <c r="HOV3" s="492"/>
      <c r="HOW3" s="199" t="str">
        <f>BDI!$A$5</f>
        <v>ENDEREÇO:</v>
      </c>
      <c r="HOX3" s="492">
        <f>ORCAMENTO!HOY3</f>
        <v>0</v>
      </c>
      <c r="HOY3" s="492"/>
      <c r="HOZ3" s="492"/>
      <c r="HPA3" s="492"/>
      <c r="HPB3" s="199" t="str">
        <f>BDI!$A$5</f>
        <v>ENDEREÇO:</v>
      </c>
      <c r="HPC3" s="492">
        <f>ORCAMENTO!HPD3</f>
        <v>0</v>
      </c>
      <c r="HPD3" s="492"/>
      <c r="HPE3" s="492"/>
      <c r="HPF3" s="492"/>
      <c r="HPG3" s="199" t="str">
        <f>BDI!$A$5</f>
        <v>ENDEREÇO:</v>
      </c>
      <c r="HPH3" s="492">
        <f>ORCAMENTO!HPI3</f>
        <v>0</v>
      </c>
      <c r="HPI3" s="492"/>
      <c r="HPJ3" s="492"/>
      <c r="HPK3" s="492"/>
      <c r="HPL3" s="199" t="str">
        <f>BDI!$A$5</f>
        <v>ENDEREÇO:</v>
      </c>
      <c r="HPM3" s="492">
        <f>ORCAMENTO!HPN3</f>
        <v>0</v>
      </c>
      <c r="HPN3" s="492"/>
      <c r="HPO3" s="492"/>
      <c r="HPP3" s="492"/>
      <c r="HPQ3" s="199" t="str">
        <f>BDI!$A$5</f>
        <v>ENDEREÇO:</v>
      </c>
      <c r="HPR3" s="492">
        <f>ORCAMENTO!HPS3</f>
        <v>0</v>
      </c>
      <c r="HPS3" s="492"/>
      <c r="HPT3" s="492"/>
      <c r="HPU3" s="492"/>
      <c r="HPV3" s="199" t="str">
        <f>BDI!$A$5</f>
        <v>ENDEREÇO:</v>
      </c>
      <c r="HPW3" s="492">
        <f>ORCAMENTO!HPX3</f>
        <v>0</v>
      </c>
      <c r="HPX3" s="492"/>
      <c r="HPY3" s="492"/>
      <c r="HPZ3" s="492"/>
      <c r="HQA3" s="199" t="str">
        <f>BDI!$A$5</f>
        <v>ENDEREÇO:</v>
      </c>
      <c r="HQB3" s="492">
        <f>ORCAMENTO!HQC3</f>
        <v>0</v>
      </c>
      <c r="HQC3" s="492"/>
      <c r="HQD3" s="492"/>
      <c r="HQE3" s="492"/>
      <c r="HQF3" s="199" t="str">
        <f>BDI!$A$5</f>
        <v>ENDEREÇO:</v>
      </c>
      <c r="HQG3" s="492">
        <f>ORCAMENTO!HQH3</f>
        <v>0</v>
      </c>
      <c r="HQH3" s="492"/>
      <c r="HQI3" s="492"/>
      <c r="HQJ3" s="492"/>
      <c r="HQK3" s="199" t="str">
        <f>BDI!$A$5</f>
        <v>ENDEREÇO:</v>
      </c>
      <c r="HQL3" s="492">
        <f>ORCAMENTO!HQM3</f>
        <v>0</v>
      </c>
      <c r="HQM3" s="492"/>
      <c r="HQN3" s="492"/>
      <c r="HQO3" s="492"/>
      <c r="HQP3" s="199" t="str">
        <f>BDI!$A$5</f>
        <v>ENDEREÇO:</v>
      </c>
      <c r="HQQ3" s="492">
        <f>ORCAMENTO!HQR3</f>
        <v>0</v>
      </c>
      <c r="HQR3" s="492"/>
      <c r="HQS3" s="492"/>
      <c r="HQT3" s="492"/>
      <c r="HQU3" s="199" t="str">
        <f>BDI!$A$5</f>
        <v>ENDEREÇO:</v>
      </c>
      <c r="HQV3" s="492">
        <f>ORCAMENTO!HQW3</f>
        <v>0</v>
      </c>
      <c r="HQW3" s="492"/>
      <c r="HQX3" s="492"/>
      <c r="HQY3" s="492"/>
      <c r="HQZ3" s="199" t="str">
        <f>BDI!$A$5</f>
        <v>ENDEREÇO:</v>
      </c>
      <c r="HRA3" s="492">
        <f>ORCAMENTO!HRB3</f>
        <v>0</v>
      </c>
      <c r="HRB3" s="492"/>
      <c r="HRC3" s="492"/>
      <c r="HRD3" s="492"/>
      <c r="HRE3" s="199" t="str">
        <f>BDI!$A$5</f>
        <v>ENDEREÇO:</v>
      </c>
      <c r="HRF3" s="492">
        <f>ORCAMENTO!HRG3</f>
        <v>0</v>
      </c>
      <c r="HRG3" s="492"/>
      <c r="HRH3" s="492"/>
      <c r="HRI3" s="492"/>
      <c r="HRJ3" s="199" t="str">
        <f>BDI!$A$5</f>
        <v>ENDEREÇO:</v>
      </c>
      <c r="HRK3" s="492">
        <f>ORCAMENTO!HRL3</f>
        <v>0</v>
      </c>
      <c r="HRL3" s="492"/>
      <c r="HRM3" s="492"/>
      <c r="HRN3" s="492"/>
      <c r="HRO3" s="199" t="str">
        <f>BDI!$A$5</f>
        <v>ENDEREÇO:</v>
      </c>
      <c r="HRP3" s="492">
        <f>ORCAMENTO!HRQ3</f>
        <v>0</v>
      </c>
      <c r="HRQ3" s="492"/>
      <c r="HRR3" s="492"/>
      <c r="HRS3" s="492"/>
      <c r="HRT3" s="199" t="str">
        <f>BDI!$A$5</f>
        <v>ENDEREÇO:</v>
      </c>
      <c r="HRU3" s="492">
        <f>ORCAMENTO!HRV3</f>
        <v>0</v>
      </c>
      <c r="HRV3" s="492"/>
      <c r="HRW3" s="492"/>
      <c r="HRX3" s="492"/>
      <c r="HRY3" s="199" t="str">
        <f>BDI!$A$5</f>
        <v>ENDEREÇO:</v>
      </c>
      <c r="HRZ3" s="492">
        <f>ORCAMENTO!HSA3</f>
        <v>0</v>
      </c>
      <c r="HSA3" s="492"/>
      <c r="HSB3" s="492"/>
      <c r="HSC3" s="492"/>
      <c r="HSD3" s="199" t="str">
        <f>BDI!$A$5</f>
        <v>ENDEREÇO:</v>
      </c>
      <c r="HSE3" s="492">
        <f>ORCAMENTO!HSF3</f>
        <v>0</v>
      </c>
      <c r="HSF3" s="492"/>
      <c r="HSG3" s="492"/>
      <c r="HSH3" s="492"/>
      <c r="HSI3" s="199" t="str">
        <f>BDI!$A$5</f>
        <v>ENDEREÇO:</v>
      </c>
      <c r="HSJ3" s="492">
        <f>ORCAMENTO!HSK3</f>
        <v>0</v>
      </c>
      <c r="HSK3" s="492"/>
      <c r="HSL3" s="492"/>
      <c r="HSM3" s="492"/>
      <c r="HSN3" s="199" t="str">
        <f>BDI!$A$5</f>
        <v>ENDEREÇO:</v>
      </c>
      <c r="HSO3" s="492">
        <f>ORCAMENTO!HSP3</f>
        <v>0</v>
      </c>
      <c r="HSP3" s="492"/>
      <c r="HSQ3" s="492"/>
      <c r="HSR3" s="492"/>
      <c r="HSS3" s="199" t="str">
        <f>BDI!$A$5</f>
        <v>ENDEREÇO:</v>
      </c>
      <c r="HST3" s="492">
        <f>ORCAMENTO!HSU3</f>
        <v>0</v>
      </c>
      <c r="HSU3" s="492"/>
      <c r="HSV3" s="492"/>
      <c r="HSW3" s="492"/>
      <c r="HSX3" s="199" t="str">
        <f>BDI!$A$5</f>
        <v>ENDEREÇO:</v>
      </c>
      <c r="HSY3" s="492">
        <f>ORCAMENTO!HSZ3</f>
        <v>0</v>
      </c>
      <c r="HSZ3" s="492"/>
      <c r="HTA3" s="492"/>
      <c r="HTB3" s="492"/>
      <c r="HTC3" s="199" t="str">
        <f>BDI!$A$5</f>
        <v>ENDEREÇO:</v>
      </c>
      <c r="HTD3" s="492">
        <f>ORCAMENTO!HTE3</f>
        <v>0</v>
      </c>
      <c r="HTE3" s="492"/>
      <c r="HTF3" s="492"/>
      <c r="HTG3" s="492"/>
      <c r="HTH3" s="199" t="str">
        <f>BDI!$A$5</f>
        <v>ENDEREÇO:</v>
      </c>
      <c r="HTI3" s="492">
        <f>ORCAMENTO!HTJ3</f>
        <v>0</v>
      </c>
      <c r="HTJ3" s="492"/>
      <c r="HTK3" s="492"/>
      <c r="HTL3" s="492"/>
      <c r="HTM3" s="199" t="str">
        <f>BDI!$A$5</f>
        <v>ENDEREÇO:</v>
      </c>
      <c r="HTN3" s="492">
        <f>ORCAMENTO!HTO3</f>
        <v>0</v>
      </c>
      <c r="HTO3" s="492"/>
      <c r="HTP3" s="492"/>
      <c r="HTQ3" s="492"/>
      <c r="HTR3" s="199" t="str">
        <f>BDI!$A$5</f>
        <v>ENDEREÇO:</v>
      </c>
      <c r="HTS3" s="492">
        <f>ORCAMENTO!HTT3</f>
        <v>0</v>
      </c>
      <c r="HTT3" s="492"/>
      <c r="HTU3" s="492"/>
      <c r="HTV3" s="492"/>
      <c r="HTW3" s="199" t="str">
        <f>BDI!$A$5</f>
        <v>ENDEREÇO:</v>
      </c>
      <c r="HTX3" s="492">
        <f>ORCAMENTO!HTY3</f>
        <v>0</v>
      </c>
      <c r="HTY3" s="492"/>
      <c r="HTZ3" s="492"/>
      <c r="HUA3" s="492"/>
      <c r="HUB3" s="199" t="str">
        <f>BDI!$A$5</f>
        <v>ENDEREÇO:</v>
      </c>
      <c r="HUC3" s="492">
        <f>ORCAMENTO!HUD3</f>
        <v>0</v>
      </c>
      <c r="HUD3" s="492"/>
      <c r="HUE3" s="492"/>
      <c r="HUF3" s="492"/>
      <c r="HUG3" s="199" t="str">
        <f>BDI!$A$5</f>
        <v>ENDEREÇO:</v>
      </c>
      <c r="HUH3" s="492">
        <f>ORCAMENTO!HUI3</f>
        <v>0</v>
      </c>
      <c r="HUI3" s="492"/>
      <c r="HUJ3" s="492"/>
      <c r="HUK3" s="492"/>
      <c r="HUL3" s="199" t="str">
        <f>BDI!$A$5</f>
        <v>ENDEREÇO:</v>
      </c>
      <c r="HUM3" s="492">
        <f>ORCAMENTO!HUN3</f>
        <v>0</v>
      </c>
      <c r="HUN3" s="492"/>
      <c r="HUO3" s="492"/>
      <c r="HUP3" s="492"/>
      <c r="HUQ3" s="199" t="str">
        <f>BDI!$A$5</f>
        <v>ENDEREÇO:</v>
      </c>
      <c r="HUR3" s="492">
        <f>ORCAMENTO!HUS3</f>
        <v>0</v>
      </c>
      <c r="HUS3" s="492"/>
      <c r="HUT3" s="492"/>
      <c r="HUU3" s="492"/>
      <c r="HUV3" s="199" t="str">
        <f>BDI!$A$5</f>
        <v>ENDEREÇO:</v>
      </c>
      <c r="HUW3" s="492">
        <f>ORCAMENTO!HUX3</f>
        <v>0</v>
      </c>
      <c r="HUX3" s="492"/>
      <c r="HUY3" s="492"/>
      <c r="HUZ3" s="492"/>
      <c r="HVA3" s="199" t="str">
        <f>BDI!$A$5</f>
        <v>ENDEREÇO:</v>
      </c>
      <c r="HVB3" s="492">
        <f>ORCAMENTO!HVC3</f>
        <v>0</v>
      </c>
      <c r="HVC3" s="492"/>
      <c r="HVD3" s="492"/>
      <c r="HVE3" s="492"/>
      <c r="HVF3" s="199" t="str">
        <f>BDI!$A$5</f>
        <v>ENDEREÇO:</v>
      </c>
      <c r="HVG3" s="492">
        <f>ORCAMENTO!HVH3</f>
        <v>0</v>
      </c>
      <c r="HVH3" s="492"/>
      <c r="HVI3" s="492"/>
      <c r="HVJ3" s="492"/>
      <c r="HVK3" s="199" t="str">
        <f>BDI!$A$5</f>
        <v>ENDEREÇO:</v>
      </c>
      <c r="HVL3" s="492">
        <f>ORCAMENTO!HVM3</f>
        <v>0</v>
      </c>
      <c r="HVM3" s="492"/>
      <c r="HVN3" s="492"/>
      <c r="HVO3" s="492"/>
      <c r="HVP3" s="199" t="str">
        <f>BDI!$A$5</f>
        <v>ENDEREÇO:</v>
      </c>
      <c r="HVQ3" s="492">
        <f>ORCAMENTO!HVR3</f>
        <v>0</v>
      </c>
      <c r="HVR3" s="492"/>
      <c r="HVS3" s="492"/>
      <c r="HVT3" s="492"/>
      <c r="HVU3" s="199" t="str">
        <f>BDI!$A$5</f>
        <v>ENDEREÇO:</v>
      </c>
      <c r="HVV3" s="492">
        <f>ORCAMENTO!HVW3</f>
        <v>0</v>
      </c>
      <c r="HVW3" s="492"/>
      <c r="HVX3" s="492"/>
      <c r="HVY3" s="492"/>
      <c r="HVZ3" s="199" t="str">
        <f>BDI!$A$5</f>
        <v>ENDEREÇO:</v>
      </c>
      <c r="HWA3" s="492">
        <f>ORCAMENTO!HWB3</f>
        <v>0</v>
      </c>
      <c r="HWB3" s="492"/>
      <c r="HWC3" s="492"/>
      <c r="HWD3" s="492"/>
      <c r="HWE3" s="199" t="str">
        <f>BDI!$A$5</f>
        <v>ENDEREÇO:</v>
      </c>
      <c r="HWF3" s="492">
        <f>ORCAMENTO!HWG3</f>
        <v>0</v>
      </c>
      <c r="HWG3" s="492"/>
      <c r="HWH3" s="492"/>
      <c r="HWI3" s="492"/>
      <c r="HWJ3" s="199" t="str">
        <f>BDI!$A$5</f>
        <v>ENDEREÇO:</v>
      </c>
      <c r="HWK3" s="492">
        <f>ORCAMENTO!HWL3</f>
        <v>0</v>
      </c>
      <c r="HWL3" s="492"/>
      <c r="HWM3" s="492"/>
      <c r="HWN3" s="492"/>
      <c r="HWO3" s="199" t="str">
        <f>BDI!$A$5</f>
        <v>ENDEREÇO:</v>
      </c>
      <c r="HWP3" s="492">
        <f>ORCAMENTO!HWQ3</f>
        <v>0</v>
      </c>
      <c r="HWQ3" s="492"/>
      <c r="HWR3" s="492"/>
      <c r="HWS3" s="492"/>
      <c r="HWT3" s="199" t="str">
        <f>BDI!$A$5</f>
        <v>ENDEREÇO:</v>
      </c>
      <c r="HWU3" s="492">
        <f>ORCAMENTO!HWV3</f>
        <v>0</v>
      </c>
      <c r="HWV3" s="492"/>
      <c r="HWW3" s="492"/>
      <c r="HWX3" s="492"/>
      <c r="HWY3" s="199" t="str">
        <f>BDI!$A$5</f>
        <v>ENDEREÇO:</v>
      </c>
      <c r="HWZ3" s="492">
        <f>ORCAMENTO!HXA3</f>
        <v>0</v>
      </c>
      <c r="HXA3" s="492"/>
      <c r="HXB3" s="492"/>
      <c r="HXC3" s="492"/>
      <c r="HXD3" s="199" t="str">
        <f>BDI!$A$5</f>
        <v>ENDEREÇO:</v>
      </c>
      <c r="HXE3" s="492">
        <f>ORCAMENTO!HXF3</f>
        <v>0</v>
      </c>
      <c r="HXF3" s="492"/>
      <c r="HXG3" s="492"/>
      <c r="HXH3" s="492"/>
      <c r="HXI3" s="199" t="str">
        <f>BDI!$A$5</f>
        <v>ENDEREÇO:</v>
      </c>
      <c r="HXJ3" s="492">
        <f>ORCAMENTO!HXK3</f>
        <v>0</v>
      </c>
      <c r="HXK3" s="492"/>
      <c r="HXL3" s="492"/>
      <c r="HXM3" s="492"/>
      <c r="HXN3" s="199" t="str">
        <f>BDI!$A$5</f>
        <v>ENDEREÇO:</v>
      </c>
      <c r="HXO3" s="492">
        <f>ORCAMENTO!HXP3</f>
        <v>0</v>
      </c>
      <c r="HXP3" s="492"/>
      <c r="HXQ3" s="492"/>
      <c r="HXR3" s="492"/>
      <c r="HXS3" s="199" t="str">
        <f>BDI!$A$5</f>
        <v>ENDEREÇO:</v>
      </c>
      <c r="HXT3" s="492">
        <f>ORCAMENTO!HXU3</f>
        <v>0</v>
      </c>
      <c r="HXU3" s="492"/>
      <c r="HXV3" s="492"/>
      <c r="HXW3" s="492"/>
      <c r="HXX3" s="199" t="str">
        <f>BDI!$A$5</f>
        <v>ENDEREÇO:</v>
      </c>
      <c r="HXY3" s="492">
        <f>ORCAMENTO!HXZ3</f>
        <v>0</v>
      </c>
      <c r="HXZ3" s="492"/>
      <c r="HYA3" s="492"/>
      <c r="HYB3" s="492"/>
      <c r="HYC3" s="199" t="str">
        <f>BDI!$A$5</f>
        <v>ENDEREÇO:</v>
      </c>
      <c r="HYD3" s="492">
        <f>ORCAMENTO!HYE3</f>
        <v>0</v>
      </c>
      <c r="HYE3" s="492"/>
      <c r="HYF3" s="492"/>
      <c r="HYG3" s="492"/>
      <c r="HYH3" s="199" t="str">
        <f>BDI!$A$5</f>
        <v>ENDEREÇO:</v>
      </c>
      <c r="HYI3" s="492">
        <f>ORCAMENTO!HYJ3</f>
        <v>0</v>
      </c>
      <c r="HYJ3" s="492"/>
      <c r="HYK3" s="492"/>
      <c r="HYL3" s="492"/>
      <c r="HYM3" s="199" t="str">
        <f>BDI!$A$5</f>
        <v>ENDEREÇO:</v>
      </c>
      <c r="HYN3" s="492">
        <f>ORCAMENTO!HYO3</f>
        <v>0</v>
      </c>
      <c r="HYO3" s="492"/>
      <c r="HYP3" s="492"/>
      <c r="HYQ3" s="492"/>
      <c r="HYR3" s="199" t="str">
        <f>BDI!$A$5</f>
        <v>ENDEREÇO:</v>
      </c>
      <c r="HYS3" s="492">
        <f>ORCAMENTO!HYT3</f>
        <v>0</v>
      </c>
      <c r="HYT3" s="492"/>
      <c r="HYU3" s="492"/>
      <c r="HYV3" s="492"/>
      <c r="HYW3" s="199" t="str">
        <f>BDI!$A$5</f>
        <v>ENDEREÇO:</v>
      </c>
      <c r="HYX3" s="492">
        <f>ORCAMENTO!HYY3</f>
        <v>0</v>
      </c>
      <c r="HYY3" s="492"/>
      <c r="HYZ3" s="492"/>
      <c r="HZA3" s="492"/>
      <c r="HZB3" s="199" t="str">
        <f>BDI!$A$5</f>
        <v>ENDEREÇO:</v>
      </c>
      <c r="HZC3" s="492">
        <f>ORCAMENTO!HZD3</f>
        <v>0</v>
      </c>
      <c r="HZD3" s="492"/>
      <c r="HZE3" s="492"/>
      <c r="HZF3" s="492"/>
      <c r="HZG3" s="199" t="str">
        <f>BDI!$A$5</f>
        <v>ENDEREÇO:</v>
      </c>
      <c r="HZH3" s="492">
        <f>ORCAMENTO!HZI3</f>
        <v>0</v>
      </c>
      <c r="HZI3" s="492"/>
      <c r="HZJ3" s="492"/>
      <c r="HZK3" s="492"/>
      <c r="HZL3" s="199" t="str">
        <f>BDI!$A$5</f>
        <v>ENDEREÇO:</v>
      </c>
      <c r="HZM3" s="492">
        <f>ORCAMENTO!HZN3</f>
        <v>0</v>
      </c>
      <c r="HZN3" s="492"/>
      <c r="HZO3" s="492"/>
      <c r="HZP3" s="492"/>
      <c r="HZQ3" s="199" t="str">
        <f>BDI!$A$5</f>
        <v>ENDEREÇO:</v>
      </c>
      <c r="HZR3" s="492">
        <f>ORCAMENTO!HZS3</f>
        <v>0</v>
      </c>
      <c r="HZS3" s="492"/>
      <c r="HZT3" s="492"/>
      <c r="HZU3" s="492"/>
      <c r="HZV3" s="199" t="str">
        <f>BDI!$A$5</f>
        <v>ENDEREÇO:</v>
      </c>
      <c r="HZW3" s="492">
        <f>ORCAMENTO!HZX3</f>
        <v>0</v>
      </c>
      <c r="HZX3" s="492"/>
      <c r="HZY3" s="492"/>
      <c r="HZZ3" s="492"/>
      <c r="IAA3" s="199" t="str">
        <f>BDI!$A$5</f>
        <v>ENDEREÇO:</v>
      </c>
      <c r="IAB3" s="492">
        <f>ORCAMENTO!IAC3</f>
        <v>0</v>
      </c>
      <c r="IAC3" s="492"/>
      <c r="IAD3" s="492"/>
      <c r="IAE3" s="492"/>
      <c r="IAF3" s="199" t="str">
        <f>BDI!$A$5</f>
        <v>ENDEREÇO:</v>
      </c>
      <c r="IAG3" s="492">
        <f>ORCAMENTO!IAH3</f>
        <v>0</v>
      </c>
      <c r="IAH3" s="492"/>
      <c r="IAI3" s="492"/>
      <c r="IAJ3" s="492"/>
      <c r="IAK3" s="199" t="str">
        <f>BDI!$A$5</f>
        <v>ENDEREÇO:</v>
      </c>
      <c r="IAL3" s="492">
        <f>ORCAMENTO!IAM3</f>
        <v>0</v>
      </c>
      <c r="IAM3" s="492"/>
      <c r="IAN3" s="492"/>
      <c r="IAO3" s="492"/>
      <c r="IAP3" s="199" t="str">
        <f>BDI!$A$5</f>
        <v>ENDEREÇO:</v>
      </c>
      <c r="IAQ3" s="492">
        <f>ORCAMENTO!IAR3</f>
        <v>0</v>
      </c>
      <c r="IAR3" s="492"/>
      <c r="IAS3" s="492"/>
      <c r="IAT3" s="492"/>
      <c r="IAU3" s="199" t="str">
        <f>BDI!$A$5</f>
        <v>ENDEREÇO:</v>
      </c>
      <c r="IAV3" s="492">
        <f>ORCAMENTO!IAW3</f>
        <v>0</v>
      </c>
      <c r="IAW3" s="492"/>
      <c r="IAX3" s="492"/>
      <c r="IAY3" s="492"/>
      <c r="IAZ3" s="199" t="str">
        <f>BDI!$A$5</f>
        <v>ENDEREÇO:</v>
      </c>
      <c r="IBA3" s="492">
        <f>ORCAMENTO!IBB3</f>
        <v>0</v>
      </c>
      <c r="IBB3" s="492"/>
      <c r="IBC3" s="492"/>
      <c r="IBD3" s="492"/>
      <c r="IBE3" s="199" t="str">
        <f>BDI!$A$5</f>
        <v>ENDEREÇO:</v>
      </c>
      <c r="IBF3" s="492">
        <f>ORCAMENTO!IBG3</f>
        <v>0</v>
      </c>
      <c r="IBG3" s="492"/>
      <c r="IBH3" s="492"/>
      <c r="IBI3" s="492"/>
      <c r="IBJ3" s="199" t="str">
        <f>BDI!$A$5</f>
        <v>ENDEREÇO:</v>
      </c>
      <c r="IBK3" s="492">
        <f>ORCAMENTO!IBL3</f>
        <v>0</v>
      </c>
      <c r="IBL3" s="492"/>
      <c r="IBM3" s="492"/>
      <c r="IBN3" s="492"/>
      <c r="IBO3" s="199" t="str">
        <f>BDI!$A$5</f>
        <v>ENDEREÇO:</v>
      </c>
      <c r="IBP3" s="492">
        <f>ORCAMENTO!IBQ3</f>
        <v>0</v>
      </c>
      <c r="IBQ3" s="492"/>
      <c r="IBR3" s="492"/>
      <c r="IBS3" s="492"/>
      <c r="IBT3" s="199" t="str">
        <f>BDI!$A$5</f>
        <v>ENDEREÇO:</v>
      </c>
      <c r="IBU3" s="492">
        <f>ORCAMENTO!IBV3</f>
        <v>0</v>
      </c>
      <c r="IBV3" s="492"/>
      <c r="IBW3" s="492"/>
      <c r="IBX3" s="492"/>
      <c r="IBY3" s="199" t="str">
        <f>BDI!$A$5</f>
        <v>ENDEREÇO:</v>
      </c>
      <c r="IBZ3" s="492">
        <f>ORCAMENTO!ICA3</f>
        <v>0</v>
      </c>
      <c r="ICA3" s="492"/>
      <c r="ICB3" s="492"/>
      <c r="ICC3" s="492"/>
      <c r="ICD3" s="199" t="str">
        <f>BDI!$A$5</f>
        <v>ENDEREÇO:</v>
      </c>
      <c r="ICE3" s="492">
        <f>ORCAMENTO!ICF3</f>
        <v>0</v>
      </c>
      <c r="ICF3" s="492"/>
      <c r="ICG3" s="492"/>
      <c r="ICH3" s="492"/>
      <c r="ICI3" s="199" t="str">
        <f>BDI!$A$5</f>
        <v>ENDEREÇO:</v>
      </c>
      <c r="ICJ3" s="492">
        <f>ORCAMENTO!ICK3</f>
        <v>0</v>
      </c>
      <c r="ICK3" s="492"/>
      <c r="ICL3" s="492"/>
      <c r="ICM3" s="492"/>
      <c r="ICN3" s="199" t="str">
        <f>BDI!$A$5</f>
        <v>ENDEREÇO:</v>
      </c>
      <c r="ICO3" s="492">
        <f>ORCAMENTO!ICP3</f>
        <v>0</v>
      </c>
      <c r="ICP3" s="492"/>
      <c r="ICQ3" s="492"/>
      <c r="ICR3" s="492"/>
      <c r="ICS3" s="199" t="str">
        <f>BDI!$A$5</f>
        <v>ENDEREÇO:</v>
      </c>
      <c r="ICT3" s="492">
        <f>ORCAMENTO!ICU3</f>
        <v>0</v>
      </c>
      <c r="ICU3" s="492"/>
      <c r="ICV3" s="492"/>
      <c r="ICW3" s="492"/>
      <c r="ICX3" s="199" t="str">
        <f>BDI!$A$5</f>
        <v>ENDEREÇO:</v>
      </c>
      <c r="ICY3" s="492">
        <f>ORCAMENTO!ICZ3</f>
        <v>0</v>
      </c>
      <c r="ICZ3" s="492"/>
      <c r="IDA3" s="492"/>
      <c r="IDB3" s="492"/>
      <c r="IDC3" s="199" t="str">
        <f>BDI!$A$5</f>
        <v>ENDEREÇO:</v>
      </c>
      <c r="IDD3" s="492">
        <f>ORCAMENTO!IDE3</f>
        <v>0</v>
      </c>
      <c r="IDE3" s="492"/>
      <c r="IDF3" s="492"/>
      <c r="IDG3" s="492"/>
      <c r="IDH3" s="199" t="str">
        <f>BDI!$A$5</f>
        <v>ENDEREÇO:</v>
      </c>
      <c r="IDI3" s="492">
        <f>ORCAMENTO!IDJ3</f>
        <v>0</v>
      </c>
      <c r="IDJ3" s="492"/>
      <c r="IDK3" s="492"/>
      <c r="IDL3" s="492"/>
      <c r="IDM3" s="199" t="str">
        <f>BDI!$A$5</f>
        <v>ENDEREÇO:</v>
      </c>
      <c r="IDN3" s="492">
        <f>ORCAMENTO!IDO3</f>
        <v>0</v>
      </c>
      <c r="IDO3" s="492"/>
      <c r="IDP3" s="492"/>
      <c r="IDQ3" s="492"/>
      <c r="IDR3" s="199" t="str">
        <f>BDI!$A$5</f>
        <v>ENDEREÇO:</v>
      </c>
      <c r="IDS3" s="492">
        <f>ORCAMENTO!IDT3</f>
        <v>0</v>
      </c>
      <c r="IDT3" s="492"/>
      <c r="IDU3" s="492"/>
      <c r="IDV3" s="492"/>
      <c r="IDW3" s="199" t="str">
        <f>BDI!$A$5</f>
        <v>ENDEREÇO:</v>
      </c>
      <c r="IDX3" s="492">
        <f>ORCAMENTO!IDY3</f>
        <v>0</v>
      </c>
      <c r="IDY3" s="492"/>
      <c r="IDZ3" s="492"/>
      <c r="IEA3" s="492"/>
      <c r="IEB3" s="199" t="str">
        <f>BDI!$A$5</f>
        <v>ENDEREÇO:</v>
      </c>
      <c r="IEC3" s="492">
        <f>ORCAMENTO!IED3</f>
        <v>0</v>
      </c>
      <c r="IED3" s="492"/>
      <c r="IEE3" s="492"/>
      <c r="IEF3" s="492"/>
      <c r="IEG3" s="199" t="str">
        <f>BDI!$A$5</f>
        <v>ENDEREÇO:</v>
      </c>
      <c r="IEH3" s="492">
        <f>ORCAMENTO!IEI3</f>
        <v>0</v>
      </c>
      <c r="IEI3" s="492"/>
      <c r="IEJ3" s="492"/>
      <c r="IEK3" s="492"/>
      <c r="IEL3" s="199" t="str">
        <f>BDI!$A$5</f>
        <v>ENDEREÇO:</v>
      </c>
      <c r="IEM3" s="492">
        <f>ORCAMENTO!IEN3</f>
        <v>0</v>
      </c>
      <c r="IEN3" s="492"/>
      <c r="IEO3" s="492"/>
      <c r="IEP3" s="492"/>
      <c r="IEQ3" s="199" t="str">
        <f>BDI!$A$5</f>
        <v>ENDEREÇO:</v>
      </c>
      <c r="IER3" s="492">
        <f>ORCAMENTO!IES3</f>
        <v>0</v>
      </c>
      <c r="IES3" s="492"/>
      <c r="IET3" s="492"/>
      <c r="IEU3" s="492"/>
      <c r="IEV3" s="199" t="str">
        <f>BDI!$A$5</f>
        <v>ENDEREÇO:</v>
      </c>
      <c r="IEW3" s="492">
        <f>ORCAMENTO!IEX3</f>
        <v>0</v>
      </c>
      <c r="IEX3" s="492"/>
      <c r="IEY3" s="492"/>
      <c r="IEZ3" s="492"/>
      <c r="IFA3" s="199" t="str">
        <f>BDI!$A$5</f>
        <v>ENDEREÇO:</v>
      </c>
      <c r="IFB3" s="492">
        <f>ORCAMENTO!IFC3</f>
        <v>0</v>
      </c>
      <c r="IFC3" s="492"/>
      <c r="IFD3" s="492"/>
      <c r="IFE3" s="492"/>
      <c r="IFF3" s="199" t="str">
        <f>BDI!$A$5</f>
        <v>ENDEREÇO:</v>
      </c>
      <c r="IFG3" s="492">
        <f>ORCAMENTO!IFH3</f>
        <v>0</v>
      </c>
      <c r="IFH3" s="492"/>
      <c r="IFI3" s="492"/>
      <c r="IFJ3" s="492"/>
      <c r="IFK3" s="199" t="str">
        <f>BDI!$A$5</f>
        <v>ENDEREÇO:</v>
      </c>
      <c r="IFL3" s="492">
        <f>ORCAMENTO!IFM3</f>
        <v>0</v>
      </c>
      <c r="IFM3" s="492"/>
      <c r="IFN3" s="492"/>
      <c r="IFO3" s="492"/>
      <c r="IFP3" s="199" t="str">
        <f>BDI!$A$5</f>
        <v>ENDEREÇO:</v>
      </c>
      <c r="IFQ3" s="492">
        <f>ORCAMENTO!IFR3</f>
        <v>0</v>
      </c>
      <c r="IFR3" s="492"/>
      <c r="IFS3" s="492"/>
      <c r="IFT3" s="492"/>
      <c r="IFU3" s="199" t="str">
        <f>BDI!$A$5</f>
        <v>ENDEREÇO:</v>
      </c>
      <c r="IFV3" s="492">
        <f>ORCAMENTO!IFW3</f>
        <v>0</v>
      </c>
      <c r="IFW3" s="492"/>
      <c r="IFX3" s="492"/>
      <c r="IFY3" s="492"/>
      <c r="IFZ3" s="199" t="str">
        <f>BDI!$A$5</f>
        <v>ENDEREÇO:</v>
      </c>
      <c r="IGA3" s="492">
        <f>ORCAMENTO!IGB3</f>
        <v>0</v>
      </c>
      <c r="IGB3" s="492"/>
      <c r="IGC3" s="492"/>
      <c r="IGD3" s="492"/>
      <c r="IGE3" s="199" t="str">
        <f>BDI!$A$5</f>
        <v>ENDEREÇO:</v>
      </c>
      <c r="IGF3" s="492">
        <f>ORCAMENTO!IGG3</f>
        <v>0</v>
      </c>
      <c r="IGG3" s="492"/>
      <c r="IGH3" s="492"/>
      <c r="IGI3" s="492"/>
      <c r="IGJ3" s="199" t="str">
        <f>BDI!$A$5</f>
        <v>ENDEREÇO:</v>
      </c>
      <c r="IGK3" s="492">
        <f>ORCAMENTO!IGL3</f>
        <v>0</v>
      </c>
      <c r="IGL3" s="492"/>
      <c r="IGM3" s="492"/>
      <c r="IGN3" s="492"/>
      <c r="IGO3" s="199" t="str">
        <f>BDI!$A$5</f>
        <v>ENDEREÇO:</v>
      </c>
      <c r="IGP3" s="492">
        <f>ORCAMENTO!IGQ3</f>
        <v>0</v>
      </c>
      <c r="IGQ3" s="492"/>
      <c r="IGR3" s="492"/>
      <c r="IGS3" s="492"/>
      <c r="IGT3" s="199" t="str">
        <f>BDI!$A$5</f>
        <v>ENDEREÇO:</v>
      </c>
      <c r="IGU3" s="492">
        <f>ORCAMENTO!IGV3</f>
        <v>0</v>
      </c>
      <c r="IGV3" s="492"/>
      <c r="IGW3" s="492"/>
      <c r="IGX3" s="492"/>
      <c r="IGY3" s="199" t="str">
        <f>BDI!$A$5</f>
        <v>ENDEREÇO:</v>
      </c>
      <c r="IGZ3" s="492">
        <f>ORCAMENTO!IHA3</f>
        <v>0</v>
      </c>
      <c r="IHA3" s="492"/>
      <c r="IHB3" s="492"/>
      <c r="IHC3" s="492"/>
      <c r="IHD3" s="199" t="str">
        <f>BDI!$A$5</f>
        <v>ENDEREÇO:</v>
      </c>
      <c r="IHE3" s="492">
        <f>ORCAMENTO!IHF3</f>
        <v>0</v>
      </c>
      <c r="IHF3" s="492"/>
      <c r="IHG3" s="492"/>
      <c r="IHH3" s="492"/>
      <c r="IHI3" s="199" t="str">
        <f>BDI!$A$5</f>
        <v>ENDEREÇO:</v>
      </c>
      <c r="IHJ3" s="492">
        <f>ORCAMENTO!IHK3</f>
        <v>0</v>
      </c>
      <c r="IHK3" s="492"/>
      <c r="IHL3" s="492"/>
      <c r="IHM3" s="492"/>
      <c r="IHN3" s="199" t="str">
        <f>BDI!$A$5</f>
        <v>ENDEREÇO:</v>
      </c>
      <c r="IHO3" s="492">
        <f>ORCAMENTO!IHP3</f>
        <v>0</v>
      </c>
      <c r="IHP3" s="492"/>
      <c r="IHQ3" s="492"/>
      <c r="IHR3" s="492"/>
      <c r="IHS3" s="199" t="str">
        <f>BDI!$A$5</f>
        <v>ENDEREÇO:</v>
      </c>
      <c r="IHT3" s="492">
        <f>ORCAMENTO!IHU3</f>
        <v>0</v>
      </c>
      <c r="IHU3" s="492"/>
      <c r="IHV3" s="492"/>
      <c r="IHW3" s="492"/>
      <c r="IHX3" s="199" t="str">
        <f>BDI!$A$5</f>
        <v>ENDEREÇO:</v>
      </c>
      <c r="IHY3" s="492">
        <f>ORCAMENTO!IHZ3</f>
        <v>0</v>
      </c>
      <c r="IHZ3" s="492"/>
      <c r="IIA3" s="492"/>
      <c r="IIB3" s="492"/>
      <c r="IIC3" s="199" t="str">
        <f>BDI!$A$5</f>
        <v>ENDEREÇO:</v>
      </c>
      <c r="IID3" s="492">
        <f>ORCAMENTO!IIE3</f>
        <v>0</v>
      </c>
      <c r="IIE3" s="492"/>
      <c r="IIF3" s="492"/>
      <c r="IIG3" s="492"/>
      <c r="IIH3" s="199" t="str">
        <f>BDI!$A$5</f>
        <v>ENDEREÇO:</v>
      </c>
      <c r="III3" s="492">
        <f>ORCAMENTO!IIJ3</f>
        <v>0</v>
      </c>
      <c r="IIJ3" s="492"/>
      <c r="IIK3" s="492"/>
      <c r="IIL3" s="492"/>
      <c r="IIM3" s="199" t="str">
        <f>BDI!$A$5</f>
        <v>ENDEREÇO:</v>
      </c>
      <c r="IIN3" s="492">
        <f>ORCAMENTO!IIO3</f>
        <v>0</v>
      </c>
      <c r="IIO3" s="492"/>
      <c r="IIP3" s="492"/>
      <c r="IIQ3" s="492"/>
      <c r="IIR3" s="199" t="str">
        <f>BDI!$A$5</f>
        <v>ENDEREÇO:</v>
      </c>
      <c r="IIS3" s="492">
        <f>ORCAMENTO!IIT3</f>
        <v>0</v>
      </c>
      <c r="IIT3" s="492"/>
      <c r="IIU3" s="492"/>
      <c r="IIV3" s="492"/>
      <c r="IIW3" s="199" t="str">
        <f>BDI!$A$5</f>
        <v>ENDEREÇO:</v>
      </c>
      <c r="IIX3" s="492">
        <f>ORCAMENTO!IIY3</f>
        <v>0</v>
      </c>
      <c r="IIY3" s="492"/>
      <c r="IIZ3" s="492"/>
      <c r="IJA3" s="492"/>
      <c r="IJB3" s="199" t="str">
        <f>BDI!$A$5</f>
        <v>ENDEREÇO:</v>
      </c>
      <c r="IJC3" s="492">
        <f>ORCAMENTO!IJD3</f>
        <v>0</v>
      </c>
      <c r="IJD3" s="492"/>
      <c r="IJE3" s="492"/>
      <c r="IJF3" s="492"/>
      <c r="IJG3" s="199" t="str">
        <f>BDI!$A$5</f>
        <v>ENDEREÇO:</v>
      </c>
      <c r="IJH3" s="492">
        <f>ORCAMENTO!IJI3</f>
        <v>0</v>
      </c>
      <c r="IJI3" s="492"/>
      <c r="IJJ3" s="492"/>
      <c r="IJK3" s="492"/>
      <c r="IJL3" s="199" t="str">
        <f>BDI!$A$5</f>
        <v>ENDEREÇO:</v>
      </c>
      <c r="IJM3" s="492">
        <f>ORCAMENTO!IJN3</f>
        <v>0</v>
      </c>
      <c r="IJN3" s="492"/>
      <c r="IJO3" s="492"/>
      <c r="IJP3" s="492"/>
      <c r="IJQ3" s="199" t="str">
        <f>BDI!$A$5</f>
        <v>ENDEREÇO:</v>
      </c>
      <c r="IJR3" s="492">
        <f>ORCAMENTO!IJS3</f>
        <v>0</v>
      </c>
      <c r="IJS3" s="492"/>
      <c r="IJT3" s="492"/>
      <c r="IJU3" s="492"/>
      <c r="IJV3" s="199" t="str">
        <f>BDI!$A$5</f>
        <v>ENDEREÇO:</v>
      </c>
      <c r="IJW3" s="492">
        <f>ORCAMENTO!IJX3</f>
        <v>0</v>
      </c>
      <c r="IJX3" s="492"/>
      <c r="IJY3" s="492"/>
      <c r="IJZ3" s="492"/>
      <c r="IKA3" s="199" t="str">
        <f>BDI!$A$5</f>
        <v>ENDEREÇO:</v>
      </c>
      <c r="IKB3" s="492">
        <f>ORCAMENTO!IKC3</f>
        <v>0</v>
      </c>
      <c r="IKC3" s="492"/>
      <c r="IKD3" s="492"/>
      <c r="IKE3" s="492"/>
      <c r="IKF3" s="199" t="str">
        <f>BDI!$A$5</f>
        <v>ENDEREÇO:</v>
      </c>
      <c r="IKG3" s="492">
        <f>ORCAMENTO!IKH3</f>
        <v>0</v>
      </c>
      <c r="IKH3" s="492"/>
      <c r="IKI3" s="492"/>
      <c r="IKJ3" s="492"/>
      <c r="IKK3" s="199" t="str">
        <f>BDI!$A$5</f>
        <v>ENDEREÇO:</v>
      </c>
      <c r="IKL3" s="492">
        <f>ORCAMENTO!IKM3</f>
        <v>0</v>
      </c>
      <c r="IKM3" s="492"/>
      <c r="IKN3" s="492"/>
      <c r="IKO3" s="492"/>
      <c r="IKP3" s="199" t="str">
        <f>BDI!$A$5</f>
        <v>ENDEREÇO:</v>
      </c>
      <c r="IKQ3" s="492">
        <f>ORCAMENTO!IKR3</f>
        <v>0</v>
      </c>
      <c r="IKR3" s="492"/>
      <c r="IKS3" s="492"/>
      <c r="IKT3" s="492"/>
      <c r="IKU3" s="199" t="str">
        <f>BDI!$A$5</f>
        <v>ENDEREÇO:</v>
      </c>
      <c r="IKV3" s="492">
        <f>ORCAMENTO!IKW3</f>
        <v>0</v>
      </c>
      <c r="IKW3" s="492"/>
      <c r="IKX3" s="492"/>
      <c r="IKY3" s="492"/>
      <c r="IKZ3" s="199" t="str">
        <f>BDI!$A$5</f>
        <v>ENDEREÇO:</v>
      </c>
      <c r="ILA3" s="492">
        <f>ORCAMENTO!ILB3</f>
        <v>0</v>
      </c>
      <c r="ILB3" s="492"/>
      <c r="ILC3" s="492"/>
      <c r="ILD3" s="492"/>
      <c r="ILE3" s="199" t="str">
        <f>BDI!$A$5</f>
        <v>ENDEREÇO:</v>
      </c>
      <c r="ILF3" s="492">
        <f>ORCAMENTO!ILG3</f>
        <v>0</v>
      </c>
      <c r="ILG3" s="492"/>
      <c r="ILH3" s="492"/>
      <c r="ILI3" s="492"/>
      <c r="ILJ3" s="199" t="str">
        <f>BDI!$A$5</f>
        <v>ENDEREÇO:</v>
      </c>
      <c r="ILK3" s="492">
        <f>ORCAMENTO!ILL3</f>
        <v>0</v>
      </c>
      <c r="ILL3" s="492"/>
      <c r="ILM3" s="492"/>
      <c r="ILN3" s="492"/>
      <c r="ILO3" s="199" t="str">
        <f>BDI!$A$5</f>
        <v>ENDEREÇO:</v>
      </c>
      <c r="ILP3" s="492">
        <f>ORCAMENTO!ILQ3</f>
        <v>0</v>
      </c>
      <c r="ILQ3" s="492"/>
      <c r="ILR3" s="492"/>
      <c r="ILS3" s="492"/>
      <c r="ILT3" s="199" t="str">
        <f>BDI!$A$5</f>
        <v>ENDEREÇO:</v>
      </c>
      <c r="ILU3" s="492">
        <f>ORCAMENTO!ILV3</f>
        <v>0</v>
      </c>
      <c r="ILV3" s="492"/>
      <c r="ILW3" s="492"/>
      <c r="ILX3" s="492"/>
      <c r="ILY3" s="199" t="str">
        <f>BDI!$A$5</f>
        <v>ENDEREÇO:</v>
      </c>
      <c r="ILZ3" s="492">
        <f>ORCAMENTO!IMA3</f>
        <v>0</v>
      </c>
      <c r="IMA3" s="492"/>
      <c r="IMB3" s="492"/>
      <c r="IMC3" s="492"/>
      <c r="IMD3" s="199" t="str">
        <f>BDI!$A$5</f>
        <v>ENDEREÇO:</v>
      </c>
      <c r="IME3" s="492">
        <f>ORCAMENTO!IMF3</f>
        <v>0</v>
      </c>
      <c r="IMF3" s="492"/>
      <c r="IMG3" s="492"/>
      <c r="IMH3" s="492"/>
      <c r="IMI3" s="199" t="str">
        <f>BDI!$A$5</f>
        <v>ENDEREÇO:</v>
      </c>
      <c r="IMJ3" s="492">
        <f>ORCAMENTO!IMK3</f>
        <v>0</v>
      </c>
      <c r="IMK3" s="492"/>
      <c r="IML3" s="492"/>
      <c r="IMM3" s="492"/>
      <c r="IMN3" s="199" t="str">
        <f>BDI!$A$5</f>
        <v>ENDEREÇO:</v>
      </c>
      <c r="IMO3" s="492">
        <f>ORCAMENTO!IMP3</f>
        <v>0</v>
      </c>
      <c r="IMP3" s="492"/>
      <c r="IMQ3" s="492"/>
      <c r="IMR3" s="492"/>
      <c r="IMS3" s="199" t="str">
        <f>BDI!$A$5</f>
        <v>ENDEREÇO:</v>
      </c>
      <c r="IMT3" s="492">
        <f>ORCAMENTO!IMU3</f>
        <v>0</v>
      </c>
      <c r="IMU3" s="492"/>
      <c r="IMV3" s="492"/>
      <c r="IMW3" s="492"/>
      <c r="IMX3" s="199" t="str">
        <f>BDI!$A$5</f>
        <v>ENDEREÇO:</v>
      </c>
      <c r="IMY3" s="492">
        <f>ORCAMENTO!IMZ3</f>
        <v>0</v>
      </c>
      <c r="IMZ3" s="492"/>
      <c r="INA3" s="492"/>
      <c r="INB3" s="492"/>
      <c r="INC3" s="199" t="str">
        <f>BDI!$A$5</f>
        <v>ENDEREÇO:</v>
      </c>
      <c r="IND3" s="492">
        <f>ORCAMENTO!INE3</f>
        <v>0</v>
      </c>
      <c r="INE3" s="492"/>
      <c r="INF3" s="492"/>
      <c r="ING3" s="492"/>
      <c r="INH3" s="199" t="str">
        <f>BDI!$A$5</f>
        <v>ENDEREÇO:</v>
      </c>
      <c r="INI3" s="492">
        <f>ORCAMENTO!INJ3</f>
        <v>0</v>
      </c>
      <c r="INJ3" s="492"/>
      <c r="INK3" s="492"/>
      <c r="INL3" s="492"/>
      <c r="INM3" s="199" t="str">
        <f>BDI!$A$5</f>
        <v>ENDEREÇO:</v>
      </c>
      <c r="INN3" s="492">
        <f>ORCAMENTO!INO3</f>
        <v>0</v>
      </c>
      <c r="INO3" s="492"/>
      <c r="INP3" s="492"/>
      <c r="INQ3" s="492"/>
      <c r="INR3" s="199" t="str">
        <f>BDI!$A$5</f>
        <v>ENDEREÇO:</v>
      </c>
      <c r="INS3" s="492">
        <f>ORCAMENTO!INT3</f>
        <v>0</v>
      </c>
      <c r="INT3" s="492"/>
      <c r="INU3" s="492"/>
      <c r="INV3" s="492"/>
      <c r="INW3" s="199" t="str">
        <f>BDI!$A$5</f>
        <v>ENDEREÇO:</v>
      </c>
      <c r="INX3" s="492">
        <f>ORCAMENTO!INY3</f>
        <v>0</v>
      </c>
      <c r="INY3" s="492"/>
      <c r="INZ3" s="492"/>
      <c r="IOA3" s="492"/>
      <c r="IOB3" s="199" t="str">
        <f>BDI!$A$5</f>
        <v>ENDEREÇO:</v>
      </c>
      <c r="IOC3" s="492">
        <f>ORCAMENTO!IOD3</f>
        <v>0</v>
      </c>
      <c r="IOD3" s="492"/>
      <c r="IOE3" s="492"/>
      <c r="IOF3" s="492"/>
      <c r="IOG3" s="199" t="str">
        <f>BDI!$A$5</f>
        <v>ENDEREÇO:</v>
      </c>
      <c r="IOH3" s="492">
        <f>ORCAMENTO!IOI3</f>
        <v>0</v>
      </c>
      <c r="IOI3" s="492"/>
      <c r="IOJ3" s="492"/>
      <c r="IOK3" s="492"/>
      <c r="IOL3" s="199" t="str">
        <f>BDI!$A$5</f>
        <v>ENDEREÇO:</v>
      </c>
      <c r="IOM3" s="492">
        <f>ORCAMENTO!ION3</f>
        <v>0</v>
      </c>
      <c r="ION3" s="492"/>
      <c r="IOO3" s="492"/>
      <c r="IOP3" s="492"/>
      <c r="IOQ3" s="199" t="str">
        <f>BDI!$A$5</f>
        <v>ENDEREÇO:</v>
      </c>
      <c r="IOR3" s="492">
        <f>ORCAMENTO!IOS3</f>
        <v>0</v>
      </c>
      <c r="IOS3" s="492"/>
      <c r="IOT3" s="492"/>
      <c r="IOU3" s="492"/>
      <c r="IOV3" s="199" t="str">
        <f>BDI!$A$5</f>
        <v>ENDEREÇO:</v>
      </c>
      <c r="IOW3" s="492">
        <f>ORCAMENTO!IOX3</f>
        <v>0</v>
      </c>
      <c r="IOX3" s="492"/>
      <c r="IOY3" s="492"/>
      <c r="IOZ3" s="492"/>
      <c r="IPA3" s="199" t="str">
        <f>BDI!$A$5</f>
        <v>ENDEREÇO:</v>
      </c>
      <c r="IPB3" s="492">
        <f>ORCAMENTO!IPC3</f>
        <v>0</v>
      </c>
      <c r="IPC3" s="492"/>
      <c r="IPD3" s="492"/>
      <c r="IPE3" s="492"/>
      <c r="IPF3" s="199" t="str">
        <f>BDI!$A$5</f>
        <v>ENDEREÇO:</v>
      </c>
      <c r="IPG3" s="492">
        <f>ORCAMENTO!IPH3</f>
        <v>0</v>
      </c>
      <c r="IPH3" s="492"/>
      <c r="IPI3" s="492"/>
      <c r="IPJ3" s="492"/>
      <c r="IPK3" s="199" t="str">
        <f>BDI!$A$5</f>
        <v>ENDEREÇO:</v>
      </c>
      <c r="IPL3" s="492">
        <f>ORCAMENTO!IPM3</f>
        <v>0</v>
      </c>
      <c r="IPM3" s="492"/>
      <c r="IPN3" s="492"/>
      <c r="IPO3" s="492"/>
      <c r="IPP3" s="199" t="str">
        <f>BDI!$A$5</f>
        <v>ENDEREÇO:</v>
      </c>
      <c r="IPQ3" s="492">
        <f>ORCAMENTO!IPR3</f>
        <v>0</v>
      </c>
      <c r="IPR3" s="492"/>
      <c r="IPS3" s="492"/>
      <c r="IPT3" s="492"/>
      <c r="IPU3" s="199" t="str">
        <f>BDI!$A$5</f>
        <v>ENDEREÇO:</v>
      </c>
      <c r="IPV3" s="492">
        <f>ORCAMENTO!IPW3</f>
        <v>0</v>
      </c>
      <c r="IPW3" s="492"/>
      <c r="IPX3" s="492"/>
      <c r="IPY3" s="492"/>
      <c r="IPZ3" s="199" t="str">
        <f>BDI!$A$5</f>
        <v>ENDEREÇO:</v>
      </c>
      <c r="IQA3" s="492">
        <f>ORCAMENTO!IQB3</f>
        <v>0</v>
      </c>
      <c r="IQB3" s="492"/>
      <c r="IQC3" s="492"/>
      <c r="IQD3" s="492"/>
      <c r="IQE3" s="199" t="str">
        <f>BDI!$A$5</f>
        <v>ENDEREÇO:</v>
      </c>
      <c r="IQF3" s="492">
        <f>ORCAMENTO!IQG3</f>
        <v>0</v>
      </c>
      <c r="IQG3" s="492"/>
      <c r="IQH3" s="492"/>
      <c r="IQI3" s="492"/>
      <c r="IQJ3" s="199" t="str">
        <f>BDI!$A$5</f>
        <v>ENDEREÇO:</v>
      </c>
      <c r="IQK3" s="492">
        <f>ORCAMENTO!IQL3</f>
        <v>0</v>
      </c>
      <c r="IQL3" s="492"/>
      <c r="IQM3" s="492"/>
      <c r="IQN3" s="492"/>
      <c r="IQO3" s="199" t="str">
        <f>BDI!$A$5</f>
        <v>ENDEREÇO:</v>
      </c>
      <c r="IQP3" s="492">
        <f>ORCAMENTO!IQQ3</f>
        <v>0</v>
      </c>
      <c r="IQQ3" s="492"/>
      <c r="IQR3" s="492"/>
      <c r="IQS3" s="492"/>
      <c r="IQT3" s="199" t="str">
        <f>BDI!$A$5</f>
        <v>ENDEREÇO:</v>
      </c>
      <c r="IQU3" s="492">
        <f>ORCAMENTO!IQV3</f>
        <v>0</v>
      </c>
      <c r="IQV3" s="492"/>
      <c r="IQW3" s="492"/>
      <c r="IQX3" s="492"/>
      <c r="IQY3" s="199" t="str">
        <f>BDI!$A$5</f>
        <v>ENDEREÇO:</v>
      </c>
      <c r="IQZ3" s="492">
        <f>ORCAMENTO!IRA3</f>
        <v>0</v>
      </c>
      <c r="IRA3" s="492"/>
      <c r="IRB3" s="492"/>
      <c r="IRC3" s="492"/>
      <c r="IRD3" s="199" t="str">
        <f>BDI!$A$5</f>
        <v>ENDEREÇO:</v>
      </c>
      <c r="IRE3" s="492">
        <f>ORCAMENTO!IRF3</f>
        <v>0</v>
      </c>
      <c r="IRF3" s="492"/>
      <c r="IRG3" s="492"/>
      <c r="IRH3" s="492"/>
      <c r="IRI3" s="199" t="str">
        <f>BDI!$A$5</f>
        <v>ENDEREÇO:</v>
      </c>
      <c r="IRJ3" s="492">
        <f>ORCAMENTO!IRK3</f>
        <v>0</v>
      </c>
      <c r="IRK3" s="492"/>
      <c r="IRL3" s="492"/>
      <c r="IRM3" s="492"/>
      <c r="IRN3" s="199" t="str">
        <f>BDI!$A$5</f>
        <v>ENDEREÇO:</v>
      </c>
      <c r="IRO3" s="492">
        <f>ORCAMENTO!IRP3</f>
        <v>0</v>
      </c>
      <c r="IRP3" s="492"/>
      <c r="IRQ3" s="492"/>
      <c r="IRR3" s="492"/>
      <c r="IRS3" s="199" t="str">
        <f>BDI!$A$5</f>
        <v>ENDEREÇO:</v>
      </c>
      <c r="IRT3" s="492">
        <f>ORCAMENTO!IRU3</f>
        <v>0</v>
      </c>
      <c r="IRU3" s="492"/>
      <c r="IRV3" s="492"/>
      <c r="IRW3" s="492"/>
      <c r="IRX3" s="199" t="str">
        <f>BDI!$A$5</f>
        <v>ENDEREÇO:</v>
      </c>
      <c r="IRY3" s="492">
        <f>ORCAMENTO!IRZ3</f>
        <v>0</v>
      </c>
      <c r="IRZ3" s="492"/>
      <c r="ISA3" s="492"/>
      <c r="ISB3" s="492"/>
      <c r="ISC3" s="199" t="str">
        <f>BDI!$A$5</f>
        <v>ENDEREÇO:</v>
      </c>
      <c r="ISD3" s="492">
        <f>ORCAMENTO!ISE3</f>
        <v>0</v>
      </c>
      <c r="ISE3" s="492"/>
      <c r="ISF3" s="492"/>
      <c r="ISG3" s="492"/>
      <c r="ISH3" s="199" t="str">
        <f>BDI!$A$5</f>
        <v>ENDEREÇO:</v>
      </c>
      <c r="ISI3" s="492">
        <f>ORCAMENTO!ISJ3</f>
        <v>0</v>
      </c>
      <c r="ISJ3" s="492"/>
      <c r="ISK3" s="492"/>
      <c r="ISL3" s="492"/>
      <c r="ISM3" s="199" t="str">
        <f>BDI!$A$5</f>
        <v>ENDEREÇO:</v>
      </c>
      <c r="ISN3" s="492">
        <f>ORCAMENTO!ISO3</f>
        <v>0</v>
      </c>
      <c r="ISO3" s="492"/>
      <c r="ISP3" s="492"/>
      <c r="ISQ3" s="492"/>
      <c r="ISR3" s="199" t="str">
        <f>BDI!$A$5</f>
        <v>ENDEREÇO:</v>
      </c>
      <c r="ISS3" s="492">
        <f>ORCAMENTO!IST3</f>
        <v>0</v>
      </c>
      <c r="IST3" s="492"/>
      <c r="ISU3" s="492"/>
      <c r="ISV3" s="492"/>
      <c r="ISW3" s="199" t="str">
        <f>BDI!$A$5</f>
        <v>ENDEREÇO:</v>
      </c>
      <c r="ISX3" s="492">
        <f>ORCAMENTO!ISY3</f>
        <v>0</v>
      </c>
      <c r="ISY3" s="492"/>
      <c r="ISZ3" s="492"/>
      <c r="ITA3" s="492"/>
      <c r="ITB3" s="199" t="str">
        <f>BDI!$A$5</f>
        <v>ENDEREÇO:</v>
      </c>
      <c r="ITC3" s="492">
        <f>ORCAMENTO!ITD3</f>
        <v>0</v>
      </c>
      <c r="ITD3" s="492"/>
      <c r="ITE3" s="492"/>
      <c r="ITF3" s="492"/>
      <c r="ITG3" s="199" t="str">
        <f>BDI!$A$5</f>
        <v>ENDEREÇO:</v>
      </c>
      <c r="ITH3" s="492">
        <f>ORCAMENTO!ITI3</f>
        <v>0</v>
      </c>
      <c r="ITI3" s="492"/>
      <c r="ITJ3" s="492"/>
      <c r="ITK3" s="492"/>
      <c r="ITL3" s="199" t="str">
        <f>BDI!$A$5</f>
        <v>ENDEREÇO:</v>
      </c>
      <c r="ITM3" s="492">
        <f>ORCAMENTO!ITN3</f>
        <v>0</v>
      </c>
      <c r="ITN3" s="492"/>
      <c r="ITO3" s="492"/>
      <c r="ITP3" s="492"/>
      <c r="ITQ3" s="199" t="str">
        <f>BDI!$A$5</f>
        <v>ENDEREÇO:</v>
      </c>
      <c r="ITR3" s="492">
        <f>ORCAMENTO!ITS3</f>
        <v>0</v>
      </c>
      <c r="ITS3" s="492"/>
      <c r="ITT3" s="492"/>
      <c r="ITU3" s="492"/>
      <c r="ITV3" s="199" t="str">
        <f>BDI!$A$5</f>
        <v>ENDEREÇO:</v>
      </c>
      <c r="ITW3" s="492">
        <f>ORCAMENTO!ITX3</f>
        <v>0</v>
      </c>
      <c r="ITX3" s="492"/>
      <c r="ITY3" s="492"/>
      <c r="ITZ3" s="492"/>
      <c r="IUA3" s="199" t="str">
        <f>BDI!$A$5</f>
        <v>ENDEREÇO:</v>
      </c>
      <c r="IUB3" s="492">
        <f>ORCAMENTO!IUC3</f>
        <v>0</v>
      </c>
      <c r="IUC3" s="492"/>
      <c r="IUD3" s="492"/>
      <c r="IUE3" s="492"/>
      <c r="IUF3" s="199" t="str">
        <f>BDI!$A$5</f>
        <v>ENDEREÇO:</v>
      </c>
      <c r="IUG3" s="492">
        <f>ORCAMENTO!IUH3</f>
        <v>0</v>
      </c>
      <c r="IUH3" s="492"/>
      <c r="IUI3" s="492"/>
      <c r="IUJ3" s="492"/>
      <c r="IUK3" s="199" t="str">
        <f>BDI!$A$5</f>
        <v>ENDEREÇO:</v>
      </c>
      <c r="IUL3" s="492">
        <f>ORCAMENTO!IUM3</f>
        <v>0</v>
      </c>
      <c r="IUM3" s="492"/>
      <c r="IUN3" s="492"/>
      <c r="IUO3" s="492"/>
      <c r="IUP3" s="199" t="str">
        <f>BDI!$A$5</f>
        <v>ENDEREÇO:</v>
      </c>
      <c r="IUQ3" s="492">
        <f>ORCAMENTO!IUR3</f>
        <v>0</v>
      </c>
      <c r="IUR3" s="492"/>
      <c r="IUS3" s="492"/>
      <c r="IUT3" s="492"/>
      <c r="IUU3" s="199" t="str">
        <f>BDI!$A$5</f>
        <v>ENDEREÇO:</v>
      </c>
      <c r="IUV3" s="492">
        <f>ORCAMENTO!IUW3</f>
        <v>0</v>
      </c>
      <c r="IUW3" s="492"/>
      <c r="IUX3" s="492"/>
      <c r="IUY3" s="492"/>
      <c r="IUZ3" s="199" t="str">
        <f>BDI!$A$5</f>
        <v>ENDEREÇO:</v>
      </c>
      <c r="IVA3" s="492">
        <f>ORCAMENTO!IVB3</f>
        <v>0</v>
      </c>
      <c r="IVB3" s="492"/>
      <c r="IVC3" s="492"/>
      <c r="IVD3" s="492"/>
      <c r="IVE3" s="199" t="str">
        <f>BDI!$A$5</f>
        <v>ENDEREÇO:</v>
      </c>
      <c r="IVF3" s="492">
        <f>ORCAMENTO!IVG3</f>
        <v>0</v>
      </c>
      <c r="IVG3" s="492"/>
      <c r="IVH3" s="492"/>
      <c r="IVI3" s="492"/>
      <c r="IVJ3" s="199" t="str">
        <f>BDI!$A$5</f>
        <v>ENDEREÇO:</v>
      </c>
      <c r="IVK3" s="492">
        <f>ORCAMENTO!IVL3</f>
        <v>0</v>
      </c>
      <c r="IVL3" s="492"/>
      <c r="IVM3" s="492"/>
      <c r="IVN3" s="492"/>
      <c r="IVO3" s="199" t="str">
        <f>BDI!$A$5</f>
        <v>ENDEREÇO:</v>
      </c>
      <c r="IVP3" s="492">
        <f>ORCAMENTO!IVQ3</f>
        <v>0</v>
      </c>
      <c r="IVQ3" s="492"/>
      <c r="IVR3" s="492"/>
      <c r="IVS3" s="492"/>
      <c r="IVT3" s="199" t="str">
        <f>BDI!$A$5</f>
        <v>ENDEREÇO:</v>
      </c>
      <c r="IVU3" s="492">
        <f>ORCAMENTO!IVV3</f>
        <v>0</v>
      </c>
      <c r="IVV3" s="492"/>
      <c r="IVW3" s="492"/>
      <c r="IVX3" s="492"/>
      <c r="IVY3" s="199" t="str">
        <f>BDI!$A$5</f>
        <v>ENDEREÇO:</v>
      </c>
      <c r="IVZ3" s="492">
        <f>ORCAMENTO!IWA3</f>
        <v>0</v>
      </c>
      <c r="IWA3" s="492"/>
      <c r="IWB3" s="492"/>
      <c r="IWC3" s="492"/>
      <c r="IWD3" s="199" t="str">
        <f>BDI!$A$5</f>
        <v>ENDEREÇO:</v>
      </c>
      <c r="IWE3" s="492">
        <f>ORCAMENTO!IWF3</f>
        <v>0</v>
      </c>
      <c r="IWF3" s="492"/>
      <c r="IWG3" s="492"/>
      <c r="IWH3" s="492"/>
      <c r="IWI3" s="199" t="str">
        <f>BDI!$A$5</f>
        <v>ENDEREÇO:</v>
      </c>
      <c r="IWJ3" s="492">
        <f>ORCAMENTO!IWK3</f>
        <v>0</v>
      </c>
      <c r="IWK3" s="492"/>
      <c r="IWL3" s="492"/>
      <c r="IWM3" s="492"/>
      <c r="IWN3" s="199" t="str">
        <f>BDI!$A$5</f>
        <v>ENDEREÇO:</v>
      </c>
      <c r="IWO3" s="492">
        <f>ORCAMENTO!IWP3</f>
        <v>0</v>
      </c>
      <c r="IWP3" s="492"/>
      <c r="IWQ3" s="492"/>
      <c r="IWR3" s="492"/>
      <c r="IWS3" s="199" t="str">
        <f>BDI!$A$5</f>
        <v>ENDEREÇO:</v>
      </c>
      <c r="IWT3" s="492">
        <f>ORCAMENTO!IWU3</f>
        <v>0</v>
      </c>
      <c r="IWU3" s="492"/>
      <c r="IWV3" s="492"/>
      <c r="IWW3" s="492"/>
      <c r="IWX3" s="199" t="str">
        <f>BDI!$A$5</f>
        <v>ENDEREÇO:</v>
      </c>
      <c r="IWY3" s="492">
        <f>ORCAMENTO!IWZ3</f>
        <v>0</v>
      </c>
      <c r="IWZ3" s="492"/>
      <c r="IXA3" s="492"/>
      <c r="IXB3" s="492"/>
      <c r="IXC3" s="199" t="str">
        <f>BDI!$A$5</f>
        <v>ENDEREÇO:</v>
      </c>
      <c r="IXD3" s="492">
        <f>ORCAMENTO!IXE3</f>
        <v>0</v>
      </c>
      <c r="IXE3" s="492"/>
      <c r="IXF3" s="492"/>
      <c r="IXG3" s="492"/>
      <c r="IXH3" s="199" t="str">
        <f>BDI!$A$5</f>
        <v>ENDEREÇO:</v>
      </c>
      <c r="IXI3" s="492">
        <f>ORCAMENTO!IXJ3</f>
        <v>0</v>
      </c>
      <c r="IXJ3" s="492"/>
      <c r="IXK3" s="492"/>
      <c r="IXL3" s="492"/>
      <c r="IXM3" s="199" t="str">
        <f>BDI!$A$5</f>
        <v>ENDEREÇO:</v>
      </c>
      <c r="IXN3" s="492">
        <f>ORCAMENTO!IXO3</f>
        <v>0</v>
      </c>
      <c r="IXO3" s="492"/>
      <c r="IXP3" s="492"/>
      <c r="IXQ3" s="492"/>
      <c r="IXR3" s="199" t="str">
        <f>BDI!$A$5</f>
        <v>ENDEREÇO:</v>
      </c>
      <c r="IXS3" s="492">
        <f>ORCAMENTO!IXT3</f>
        <v>0</v>
      </c>
      <c r="IXT3" s="492"/>
      <c r="IXU3" s="492"/>
      <c r="IXV3" s="492"/>
      <c r="IXW3" s="199" t="str">
        <f>BDI!$A$5</f>
        <v>ENDEREÇO:</v>
      </c>
      <c r="IXX3" s="492">
        <f>ORCAMENTO!IXY3</f>
        <v>0</v>
      </c>
      <c r="IXY3" s="492"/>
      <c r="IXZ3" s="492"/>
      <c r="IYA3" s="492"/>
      <c r="IYB3" s="199" t="str">
        <f>BDI!$A$5</f>
        <v>ENDEREÇO:</v>
      </c>
      <c r="IYC3" s="492">
        <f>ORCAMENTO!IYD3</f>
        <v>0</v>
      </c>
      <c r="IYD3" s="492"/>
      <c r="IYE3" s="492"/>
      <c r="IYF3" s="492"/>
      <c r="IYG3" s="199" t="str">
        <f>BDI!$A$5</f>
        <v>ENDEREÇO:</v>
      </c>
      <c r="IYH3" s="492">
        <f>ORCAMENTO!IYI3</f>
        <v>0</v>
      </c>
      <c r="IYI3" s="492"/>
      <c r="IYJ3" s="492"/>
      <c r="IYK3" s="492"/>
      <c r="IYL3" s="199" t="str">
        <f>BDI!$A$5</f>
        <v>ENDEREÇO:</v>
      </c>
      <c r="IYM3" s="492">
        <f>ORCAMENTO!IYN3</f>
        <v>0</v>
      </c>
      <c r="IYN3" s="492"/>
      <c r="IYO3" s="492"/>
      <c r="IYP3" s="492"/>
      <c r="IYQ3" s="199" t="str">
        <f>BDI!$A$5</f>
        <v>ENDEREÇO:</v>
      </c>
      <c r="IYR3" s="492">
        <f>ORCAMENTO!IYS3</f>
        <v>0</v>
      </c>
      <c r="IYS3" s="492"/>
      <c r="IYT3" s="492"/>
      <c r="IYU3" s="492"/>
      <c r="IYV3" s="199" t="str">
        <f>BDI!$A$5</f>
        <v>ENDEREÇO:</v>
      </c>
      <c r="IYW3" s="492">
        <f>ORCAMENTO!IYX3</f>
        <v>0</v>
      </c>
      <c r="IYX3" s="492"/>
      <c r="IYY3" s="492"/>
      <c r="IYZ3" s="492"/>
      <c r="IZA3" s="199" t="str">
        <f>BDI!$A$5</f>
        <v>ENDEREÇO:</v>
      </c>
      <c r="IZB3" s="492">
        <f>ORCAMENTO!IZC3</f>
        <v>0</v>
      </c>
      <c r="IZC3" s="492"/>
      <c r="IZD3" s="492"/>
      <c r="IZE3" s="492"/>
      <c r="IZF3" s="199" t="str">
        <f>BDI!$A$5</f>
        <v>ENDEREÇO:</v>
      </c>
      <c r="IZG3" s="492">
        <f>ORCAMENTO!IZH3</f>
        <v>0</v>
      </c>
      <c r="IZH3" s="492"/>
      <c r="IZI3" s="492"/>
      <c r="IZJ3" s="492"/>
      <c r="IZK3" s="199" t="str">
        <f>BDI!$A$5</f>
        <v>ENDEREÇO:</v>
      </c>
      <c r="IZL3" s="492">
        <f>ORCAMENTO!IZM3</f>
        <v>0</v>
      </c>
      <c r="IZM3" s="492"/>
      <c r="IZN3" s="492"/>
      <c r="IZO3" s="492"/>
      <c r="IZP3" s="199" t="str">
        <f>BDI!$A$5</f>
        <v>ENDEREÇO:</v>
      </c>
      <c r="IZQ3" s="492">
        <f>ORCAMENTO!IZR3</f>
        <v>0</v>
      </c>
      <c r="IZR3" s="492"/>
      <c r="IZS3" s="492"/>
      <c r="IZT3" s="492"/>
      <c r="IZU3" s="199" t="str">
        <f>BDI!$A$5</f>
        <v>ENDEREÇO:</v>
      </c>
      <c r="IZV3" s="492">
        <f>ORCAMENTO!IZW3</f>
        <v>0</v>
      </c>
      <c r="IZW3" s="492"/>
      <c r="IZX3" s="492"/>
      <c r="IZY3" s="492"/>
      <c r="IZZ3" s="199" t="str">
        <f>BDI!$A$5</f>
        <v>ENDEREÇO:</v>
      </c>
      <c r="JAA3" s="492">
        <f>ORCAMENTO!JAB3</f>
        <v>0</v>
      </c>
      <c r="JAB3" s="492"/>
      <c r="JAC3" s="492"/>
      <c r="JAD3" s="492"/>
      <c r="JAE3" s="199" t="str">
        <f>BDI!$A$5</f>
        <v>ENDEREÇO:</v>
      </c>
      <c r="JAF3" s="492">
        <f>ORCAMENTO!JAG3</f>
        <v>0</v>
      </c>
      <c r="JAG3" s="492"/>
      <c r="JAH3" s="492"/>
      <c r="JAI3" s="492"/>
      <c r="JAJ3" s="199" t="str">
        <f>BDI!$A$5</f>
        <v>ENDEREÇO:</v>
      </c>
      <c r="JAK3" s="492">
        <f>ORCAMENTO!JAL3</f>
        <v>0</v>
      </c>
      <c r="JAL3" s="492"/>
      <c r="JAM3" s="492"/>
      <c r="JAN3" s="492"/>
      <c r="JAO3" s="199" t="str">
        <f>BDI!$A$5</f>
        <v>ENDEREÇO:</v>
      </c>
      <c r="JAP3" s="492">
        <f>ORCAMENTO!JAQ3</f>
        <v>0</v>
      </c>
      <c r="JAQ3" s="492"/>
      <c r="JAR3" s="492"/>
      <c r="JAS3" s="492"/>
      <c r="JAT3" s="199" t="str">
        <f>BDI!$A$5</f>
        <v>ENDEREÇO:</v>
      </c>
      <c r="JAU3" s="492">
        <f>ORCAMENTO!JAV3</f>
        <v>0</v>
      </c>
      <c r="JAV3" s="492"/>
      <c r="JAW3" s="492"/>
      <c r="JAX3" s="492"/>
      <c r="JAY3" s="199" t="str">
        <f>BDI!$A$5</f>
        <v>ENDEREÇO:</v>
      </c>
      <c r="JAZ3" s="492">
        <f>ORCAMENTO!JBA3</f>
        <v>0</v>
      </c>
      <c r="JBA3" s="492"/>
      <c r="JBB3" s="492"/>
      <c r="JBC3" s="492"/>
      <c r="JBD3" s="199" t="str">
        <f>BDI!$A$5</f>
        <v>ENDEREÇO:</v>
      </c>
      <c r="JBE3" s="492">
        <f>ORCAMENTO!JBF3</f>
        <v>0</v>
      </c>
      <c r="JBF3" s="492"/>
      <c r="JBG3" s="492"/>
      <c r="JBH3" s="492"/>
      <c r="JBI3" s="199" t="str">
        <f>BDI!$A$5</f>
        <v>ENDEREÇO:</v>
      </c>
      <c r="JBJ3" s="492">
        <f>ORCAMENTO!JBK3</f>
        <v>0</v>
      </c>
      <c r="JBK3" s="492"/>
      <c r="JBL3" s="492"/>
      <c r="JBM3" s="492"/>
      <c r="JBN3" s="199" t="str">
        <f>BDI!$A$5</f>
        <v>ENDEREÇO:</v>
      </c>
      <c r="JBO3" s="492">
        <f>ORCAMENTO!JBP3</f>
        <v>0</v>
      </c>
      <c r="JBP3" s="492"/>
      <c r="JBQ3" s="492"/>
      <c r="JBR3" s="492"/>
      <c r="JBS3" s="199" t="str">
        <f>BDI!$A$5</f>
        <v>ENDEREÇO:</v>
      </c>
      <c r="JBT3" s="492">
        <f>ORCAMENTO!JBU3</f>
        <v>0</v>
      </c>
      <c r="JBU3" s="492"/>
      <c r="JBV3" s="492"/>
      <c r="JBW3" s="492"/>
      <c r="JBX3" s="199" t="str">
        <f>BDI!$A$5</f>
        <v>ENDEREÇO:</v>
      </c>
      <c r="JBY3" s="492">
        <f>ORCAMENTO!JBZ3</f>
        <v>0</v>
      </c>
      <c r="JBZ3" s="492"/>
      <c r="JCA3" s="492"/>
      <c r="JCB3" s="492"/>
      <c r="JCC3" s="199" t="str">
        <f>BDI!$A$5</f>
        <v>ENDEREÇO:</v>
      </c>
      <c r="JCD3" s="492">
        <f>ORCAMENTO!JCE3</f>
        <v>0</v>
      </c>
      <c r="JCE3" s="492"/>
      <c r="JCF3" s="492"/>
      <c r="JCG3" s="492"/>
      <c r="JCH3" s="199" t="str">
        <f>BDI!$A$5</f>
        <v>ENDEREÇO:</v>
      </c>
      <c r="JCI3" s="492">
        <f>ORCAMENTO!JCJ3</f>
        <v>0</v>
      </c>
      <c r="JCJ3" s="492"/>
      <c r="JCK3" s="492"/>
      <c r="JCL3" s="492"/>
      <c r="JCM3" s="199" t="str">
        <f>BDI!$A$5</f>
        <v>ENDEREÇO:</v>
      </c>
      <c r="JCN3" s="492">
        <f>ORCAMENTO!JCO3</f>
        <v>0</v>
      </c>
      <c r="JCO3" s="492"/>
      <c r="JCP3" s="492"/>
      <c r="JCQ3" s="492"/>
      <c r="JCR3" s="199" t="str">
        <f>BDI!$A$5</f>
        <v>ENDEREÇO:</v>
      </c>
      <c r="JCS3" s="492">
        <f>ORCAMENTO!JCT3</f>
        <v>0</v>
      </c>
      <c r="JCT3" s="492"/>
      <c r="JCU3" s="492"/>
      <c r="JCV3" s="492"/>
      <c r="JCW3" s="199" t="str">
        <f>BDI!$A$5</f>
        <v>ENDEREÇO:</v>
      </c>
      <c r="JCX3" s="492">
        <f>ORCAMENTO!JCY3</f>
        <v>0</v>
      </c>
      <c r="JCY3" s="492"/>
      <c r="JCZ3" s="492"/>
      <c r="JDA3" s="492"/>
      <c r="JDB3" s="199" t="str">
        <f>BDI!$A$5</f>
        <v>ENDEREÇO:</v>
      </c>
      <c r="JDC3" s="492">
        <f>ORCAMENTO!JDD3</f>
        <v>0</v>
      </c>
      <c r="JDD3" s="492"/>
      <c r="JDE3" s="492"/>
      <c r="JDF3" s="492"/>
      <c r="JDG3" s="199" t="str">
        <f>BDI!$A$5</f>
        <v>ENDEREÇO:</v>
      </c>
      <c r="JDH3" s="492">
        <f>ORCAMENTO!JDI3</f>
        <v>0</v>
      </c>
      <c r="JDI3" s="492"/>
      <c r="JDJ3" s="492"/>
      <c r="JDK3" s="492"/>
      <c r="JDL3" s="199" t="str">
        <f>BDI!$A$5</f>
        <v>ENDEREÇO:</v>
      </c>
      <c r="JDM3" s="492">
        <f>ORCAMENTO!JDN3</f>
        <v>0</v>
      </c>
      <c r="JDN3" s="492"/>
      <c r="JDO3" s="492"/>
      <c r="JDP3" s="492"/>
      <c r="JDQ3" s="199" t="str">
        <f>BDI!$A$5</f>
        <v>ENDEREÇO:</v>
      </c>
      <c r="JDR3" s="492">
        <f>ORCAMENTO!JDS3</f>
        <v>0</v>
      </c>
      <c r="JDS3" s="492"/>
      <c r="JDT3" s="492"/>
      <c r="JDU3" s="492"/>
      <c r="JDV3" s="199" t="str">
        <f>BDI!$A$5</f>
        <v>ENDEREÇO:</v>
      </c>
      <c r="JDW3" s="492">
        <f>ORCAMENTO!JDX3</f>
        <v>0</v>
      </c>
      <c r="JDX3" s="492"/>
      <c r="JDY3" s="492"/>
      <c r="JDZ3" s="492"/>
      <c r="JEA3" s="199" t="str">
        <f>BDI!$A$5</f>
        <v>ENDEREÇO:</v>
      </c>
      <c r="JEB3" s="492">
        <f>ORCAMENTO!JEC3</f>
        <v>0</v>
      </c>
      <c r="JEC3" s="492"/>
      <c r="JED3" s="492"/>
      <c r="JEE3" s="492"/>
      <c r="JEF3" s="199" t="str">
        <f>BDI!$A$5</f>
        <v>ENDEREÇO:</v>
      </c>
      <c r="JEG3" s="492">
        <f>ORCAMENTO!JEH3</f>
        <v>0</v>
      </c>
      <c r="JEH3" s="492"/>
      <c r="JEI3" s="492"/>
      <c r="JEJ3" s="492"/>
      <c r="JEK3" s="199" t="str">
        <f>BDI!$A$5</f>
        <v>ENDEREÇO:</v>
      </c>
      <c r="JEL3" s="492">
        <f>ORCAMENTO!JEM3</f>
        <v>0</v>
      </c>
      <c r="JEM3" s="492"/>
      <c r="JEN3" s="492"/>
      <c r="JEO3" s="492"/>
      <c r="JEP3" s="199" t="str">
        <f>BDI!$A$5</f>
        <v>ENDEREÇO:</v>
      </c>
      <c r="JEQ3" s="492">
        <f>ORCAMENTO!JER3</f>
        <v>0</v>
      </c>
      <c r="JER3" s="492"/>
      <c r="JES3" s="492"/>
      <c r="JET3" s="492"/>
      <c r="JEU3" s="199" t="str">
        <f>BDI!$A$5</f>
        <v>ENDEREÇO:</v>
      </c>
      <c r="JEV3" s="492">
        <f>ORCAMENTO!JEW3</f>
        <v>0</v>
      </c>
      <c r="JEW3" s="492"/>
      <c r="JEX3" s="492"/>
      <c r="JEY3" s="492"/>
      <c r="JEZ3" s="199" t="str">
        <f>BDI!$A$5</f>
        <v>ENDEREÇO:</v>
      </c>
      <c r="JFA3" s="492">
        <f>ORCAMENTO!JFB3</f>
        <v>0</v>
      </c>
      <c r="JFB3" s="492"/>
      <c r="JFC3" s="492"/>
      <c r="JFD3" s="492"/>
      <c r="JFE3" s="199" t="str">
        <f>BDI!$A$5</f>
        <v>ENDEREÇO:</v>
      </c>
      <c r="JFF3" s="492">
        <f>ORCAMENTO!JFG3</f>
        <v>0</v>
      </c>
      <c r="JFG3" s="492"/>
      <c r="JFH3" s="492"/>
      <c r="JFI3" s="492"/>
      <c r="JFJ3" s="199" t="str">
        <f>BDI!$A$5</f>
        <v>ENDEREÇO:</v>
      </c>
      <c r="JFK3" s="492">
        <f>ORCAMENTO!JFL3</f>
        <v>0</v>
      </c>
      <c r="JFL3" s="492"/>
      <c r="JFM3" s="492"/>
      <c r="JFN3" s="492"/>
      <c r="JFO3" s="199" t="str">
        <f>BDI!$A$5</f>
        <v>ENDEREÇO:</v>
      </c>
      <c r="JFP3" s="492">
        <f>ORCAMENTO!JFQ3</f>
        <v>0</v>
      </c>
      <c r="JFQ3" s="492"/>
      <c r="JFR3" s="492"/>
      <c r="JFS3" s="492"/>
      <c r="JFT3" s="199" t="str">
        <f>BDI!$A$5</f>
        <v>ENDEREÇO:</v>
      </c>
      <c r="JFU3" s="492">
        <f>ORCAMENTO!JFV3</f>
        <v>0</v>
      </c>
      <c r="JFV3" s="492"/>
      <c r="JFW3" s="492"/>
      <c r="JFX3" s="492"/>
      <c r="JFY3" s="199" t="str">
        <f>BDI!$A$5</f>
        <v>ENDEREÇO:</v>
      </c>
      <c r="JFZ3" s="492">
        <f>ORCAMENTO!JGA3</f>
        <v>0</v>
      </c>
      <c r="JGA3" s="492"/>
      <c r="JGB3" s="492"/>
      <c r="JGC3" s="492"/>
      <c r="JGD3" s="199" t="str">
        <f>BDI!$A$5</f>
        <v>ENDEREÇO:</v>
      </c>
      <c r="JGE3" s="492">
        <f>ORCAMENTO!JGF3</f>
        <v>0</v>
      </c>
      <c r="JGF3" s="492"/>
      <c r="JGG3" s="492"/>
      <c r="JGH3" s="492"/>
      <c r="JGI3" s="199" t="str">
        <f>BDI!$A$5</f>
        <v>ENDEREÇO:</v>
      </c>
      <c r="JGJ3" s="492">
        <f>ORCAMENTO!JGK3</f>
        <v>0</v>
      </c>
      <c r="JGK3" s="492"/>
      <c r="JGL3" s="492"/>
      <c r="JGM3" s="492"/>
      <c r="JGN3" s="199" t="str">
        <f>BDI!$A$5</f>
        <v>ENDEREÇO:</v>
      </c>
      <c r="JGO3" s="492">
        <f>ORCAMENTO!JGP3</f>
        <v>0</v>
      </c>
      <c r="JGP3" s="492"/>
      <c r="JGQ3" s="492"/>
      <c r="JGR3" s="492"/>
      <c r="JGS3" s="199" t="str">
        <f>BDI!$A$5</f>
        <v>ENDEREÇO:</v>
      </c>
      <c r="JGT3" s="492">
        <f>ORCAMENTO!JGU3</f>
        <v>0</v>
      </c>
      <c r="JGU3" s="492"/>
      <c r="JGV3" s="492"/>
      <c r="JGW3" s="492"/>
      <c r="JGX3" s="199" t="str">
        <f>BDI!$A$5</f>
        <v>ENDEREÇO:</v>
      </c>
      <c r="JGY3" s="492">
        <f>ORCAMENTO!JGZ3</f>
        <v>0</v>
      </c>
      <c r="JGZ3" s="492"/>
      <c r="JHA3" s="492"/>
      <c r="JHB3" s="492"/>
      <c r="JHC3" s="199" t="str">
        <f>BDI!$A$5</f>
        <v>ENDEREÇO:</v>
      </c>
      <c r="JHD3" s="492">
        <f>ORCAMENTO!JHE3</f>
        <v>0</v>
      </c>
      <c r="JHE3" s="492"/>
      <c r="JHF3" s="492"/>
      <c r="JHG3" s="492"/>
      <c r="JHH3" s="199" t="str">
        <f>BDI!$A$5</f>
        <v>ENDEREÇO:</v>
      </c>
      <c r="JHI3" s="492">
        <f>ORCAMENTO!JHJ3</f>
        <v>0</v>
      </c>
      <c r="JHJ3" s="492"/>
      <c r="JHK3" s="492"/>
      <c r="JHL3" s="492"/>
      <c r="JHM3" s="199" t="str">
        <f>BDI!$A$5</f>
        <v>ENDEREÇO:</v>
      </c>
      <c r="JHN3" s="492">
        <f>ORCAMENTO!JHO3</f>
        <v>0</v>
      </c>
      <c r="JHO3" s="492"/>
      <c r="JHP3" s="492"/>
      <c r="JHQ3" s="492"/>
      <c r="JHR3" s="199" t="str">
        <f>BDI!$A$5</f>
        <v>ENDEREÇO:</v>
      </c>
      <c r="JHS3" s="492">
        <f>ORCAMENTO!JHT3</f>
        <v>0</v>
      </c>
      <c r="JHT3" s="492"/>
      <c r="JHU3" s="492"/>
      <c r="JHV3" s="492"/>
      <c r="JHW3" s="199" t="str">
        <f>BDI!$A$5</f>
        <v>ENDEREÇO:</v>
      </c>
      <c r="JHX3" s="492">
        <f>ORCAMENTO!JHY3</f>
        <v>0</v>
      </c>
      <c r="JHY3" s="492"/>
      <c r="JHZ3" s="492"/>
      <c r="JIA3" s="492"/>
      <c r="JIB3" s="199" t="str">
        <f>BDI!$A$5</f>
        <v>ENDEREÇO:</v>
      </c>
      <c r="JIC3" s="492">
        <f>ORCAMENTO!JID3</f>
        <v>0</v>
      </c>
      <c r="JID3" s="492"/>
      <c r="JIE3" s="492"/>
      <c r="JIF3" s="492"/>
      <c r="JIG3" s="199" t="str">
        <f>BDI!$A$5</f>
        <v>ENDEREÇO:</v>
      </c>
      <c r="JIH3" s="492">
        <f>ORCAMENTO!JII3</f>
        <v>0</v>
      </c>
      <c r="JII3" s="492"/>
      <c r="JIJ3" s="492"/>
      <c r="JIK3" s="492"/>
      <c r="JIL3" s="199" t="str">
        <f>BDI!$A$5</f>
        <v>ENDEREÇO:</v>
      </c>
      <c r="JIM3" s="492">
        <f>ORCAMENTO!JIN3</f>
        <v>0</v>
      </c>
      <c r="JIN3" s="492"/>
      <c r="JIO3" s="492"/>
      <c r="JIP3" s="492"/>
      <c r="JIQ3" s="199" t="str">
        <f>BDI!$A$5</f>
        <v>ENDEREÇO:</v>
      </c>
      <c r="JIR3" s="492">
        <f>ORCAMENTO!JIS3</f>
        <v>0</v>
      </c>
      <c r="JIS3" s="492"/>
      <c r="JIT3" s="492"/>
      <c r="JIU3" s="492"/>
      <c r="JIV3" s="199" t="str">
        <f>BDI!$A$5</f>
        <v>ENDEREÇO:</v>
      </c>
      <c r="JIW3" s="492">
        <f>ORCAMENTO!JIX3</f>
        <v>0</v>
      </c>
      <c r="JIX3" s="492"/>
      <c r="JIY3" s="492"/>
      <c r="JIZ3" s="492"/>
      <c r="JJA3" s="199" t="str">
        <f>BDI!$A$5</f>
        <v>ENDEREÇO:</v>
      </c>
      <c r="JJB3" s="492">
        <f>ORCAMENTO!JJC3</f>
        <v>0</v>
      </c>
      <c r="JJC3" s="492"/>
      <c r="JJD3" s="492"/>
      <c r="JJE3" s="492"/>
      <c r="JJF3" s="199" t="str">
        <f>BDI!$A$5</f>
        <v>ENDEREÇO:</v>
      </c>
      <c r="JJG3" s="492">
        <f>ORCAMENTO!JJH3</f>
        <v>0</v>
      </c>
      <c r="JJH3" s="492"/>
      <c r="JJI3" s="492"/>
      <c r="JJJ3" s="492"/>
      <c r="JJK3" s="199" t="str">
        <f>BDI!$A$5</f>
        <v>ENDEREÇO:</v>
      </c>
      <c r="JJL3" s="492">
        <f>ORCAMENTO!JJM3</f>
        <v>0</v>
      </c>
      <c r="JJM3" s="492"/>
      <c r="JJN3" s="492"/>
      <c r="JJO3" s="492"/>
      <c r="JJP3" s="199" t="str">
        <f>BDI!$A$5</f>
        <v>ENDEREÇO:</v>
      </c>
      <c r="JJQ3" s="492">
        <f>ORCAMENTO!JJR3</f>
        <v>0</v>
      </c>
      <c r="JJR3" s="492"/>
      <c r="JJS3" s="492"/>
      <c r="JJT3" s="492"/>
      <c r="JJU3" s="199" t="str">
        <f>BDI!$A$5</f>
        <v>ENDEREÇO:</v>
      </c>
      <c r="JJV3" s="492">
        <f>ORCAMENTO!JJW3</f>
        <v>0</v>
      </c>
      <c r="JJW3" s="492"/>
      <c r="JJX3" s="492"/>
      <c r="JJY3" s="492"/>
      <c r="JJZ3" s="199" t="str">
        <f>BDI!$A$5</f>
        <v>ENDEREÇO:</v>
      </c>
      <c r="JKA3" s="492">
        <f>ORCAMENTO!JKB3</f>
        <v>0</v>
      </c>
      <c r="JKB3" s="492"/>
      <c r="JKC3" s="492"/>
      <c r="JKD3" s="492"/>
      <c r="JKE3" s="199" t="str">
        <f>BDI!$A$5</f>
        <v>ENDEREÇO:</v>
      </c>
      <c r="JKF3" s="492">
        <f>ORCAMENTO!JKG3</f>
        <v>0</v>
      </c>
      <c r="JKG3" s="492"/>
      <c r="JKH3" s="492"/>
      <c r="JKI3" s="492"/>
      <c r="JKJ3" s="199" t="str">
        <f>BDI!$A$5</f>
        <v>ENDEREÇO:</v>
      </c>
      <c r="JKK3" s="492">
        <f>ORCAMENTO!JKL3</f>
        <v>0</v>
      </c>
      <c r="JKL3" s="492"/>
      <c r="JKM3" s="492"/>
      <c r="JKN3" s="492"/>
      <c r="JKO3" s="199" t="str">
        <f>BDI!$A$5</f>
        <v>ENDEREÇO:</v>
      </c>
      <c r="JKP3" s="492">
        <f>ORCAMENTO!JKQ3</f>
        <v>0</v>
      </c>
      <c r="JKQ3" s="492"/>
      <c r="JKR3" s="492"/>
      <c r="JKS3" s="492"/>
      <c r="JKT3" s="199" t="str">
        <f>BDI!$A$5</f>
        <v>ENDEREÇO:</v>
      </c>
      <c r="JKU3" s="492">
        <f>ORCAMENTO!JKV3</f>
        <v>0</v>
      </c>
      <c r="JKV3" s="492"/>
      <c r="JKW3" s="492"/>
      <c r="JKX3" s="492"/>
      <c r="JKY3" s="199" t="str">
        <f>BDI!$A$5</f>
        <v>ENDEREÇO:</v>
      </c>
      <c r="JKZ3" s="492">
        <f>ORCAMENTO!JLA3</f>
        <v>0</v>
      </c>
      <c r="JLA3" s="492"/>
      <c r="JLB3" s="492"/>
      <c r="JLC3" s="492"/>
      <c r="JLD3" s="199" t="str">
        <f>BDI!$A$5</f>
        <v>ENDEREÇO:</v>
      </c>
      <c r="JLE3" s="492">
        <f>ORCAMENTO!JLF3</f>
        <v>0</v>
      </c>
      <c r="JLF3" s="492"/>
      <c r="JLG3" s="492"/>
      <c r="JLH3" s="492"/>
      <c r="JLI3" s="199" t="str">
        <f>BDI!$A$5</f>
        <v>ENDEREÇO:</v>
      </c>
      <c r="JLJ3" s="492">
        <f>ORCAMENTO!JLK3</f>
        <v>0</v>
      </c>
      <c r="JLK3" s="492"/>
      <c r="JLL3" s="492"/>
      <c r="JLM3" s="492"/>
      <c r="JLN3" s="199" t="str">
        <f>BDI!$A$5</f>
        <v>ENDEREÇO:</v>
      </c>
      <c r="JLO3" s="492">
        <f>ORCAMENTO!JLP3</f>
        <v>0</v>
      </c>
      <c r="JLP3" s="492"/>
      <c r="JLQ3" s="492"/>
      <c r="JLR3" s="492"/>
      <c r="JLS3" s="199" t="str">
        <f>BDI!$A$5</f>
        <v>ENDEREÇO:</v>
      </c>
      <c r="JLT3" s="492">
        <f>ORCAMENTO!JLU3</f>
        <v>0</v>
      </c>
      <c r="JLU3" s="492"/>
      <c r="JLV3" s="492"/>
      <c r="JLW3" s="492"/>
      <c r="JLX3" s="199" t="str">
        <f>BDI!$A$5</f>
        <v>ENDEREÇO:</v>
      </c>
      <c r="JLY3" s="492">
        <f>ORCAMENTO!JLZ3</f>
        <v>0</v>
      </c>
      <c r="JLZ3" s="492"/>
      <c r="JMA3" s="492"/>
      <c r="JMB3" s="492"/>
      <c r="JMC3" s="199" t="str">
        <f>BDI!$A$5</f>
        <v>ENDEREÇO:</v>
      </c>
      <c r="JMD3" s="492">
        <f>ORCAMENTO!JME3</f>
        <v>0</v>
      </c>
      <c r="JME3" s="492"/>
      <c r="JMF3" s="492"/>
      <c r="JMG3" s="492"/>
      <c r="JMH3" s="199" t="str">
        <f>BDI!$A$5</f>
        <v>ENDEREÇO:</v>
      </c>
      <c r="JMI3" s="492">
        <f>ORCAMENTO!JMJ3</f>
        <v>0</v>
      </c>
      <c r="JMJ3" s="492"/>
      <c r="JMK3" s="492"/>
      <c r="JML3" s="492"/>
      <c r="JMM3" s="199" t="str">
        <f>BDI!$A$5</f>
        <v>ENDEREÇO:</v>
      </c>
      <c r="JMN3" s="492">
        <f>ORCAMENTO!JMO3</f>
        <v>0</v>
      </c>
      <c r="JMO3" s="492"/>
      <c r="JMP3" s="492"/>
      <c r="JMQ3" s="492"/>
      <c r="JMR3" s="199" t="str">
        <f>BDI!$A$5</f>
        <v>ENDEREÇO:</v>
      </c>
      <c r="JMS3" s="492">
        <f>ORCAMENTO!JMT3</f>
        <v>0</v>
      </c>
      <c r="JMT3" s="492"/>
      <c r="JMU3" s="492"/>
      <c r="JMV3" s="492"/>
      <c r="JMW3" s="199" t="str">
        <f>BDI!$A$5</f>
        <v>ENDEREÇO:</v>
      </c>
      <c r="JMX3" s="492">
        <f>ORCAMENTO!JMY3</f>
        <v>0</v>
      </c>
      <c r="JMY3" s="492"/>
      <c r="JMZ3" s="492"/>
      <c r="JNA3" s="492"/>
      <c r="JNB3" s="199" t="str">
        <f>BDI!$A$5</f>
        <v>ENDEREÇO:</v>
      </c>
      <c r="JNC3" s="492">
        <f>ORCAMENTO!JND3</f>
        <v>0</v>
      </c>
      <c r="JND3" s="492"/>
      <c r="JNE3" s="492"/>
      <c r="JNF3" s="492"/>
      <c r="JNG3" s="199" t="str">
        <f>BDI!$A$5</f>
        <v>ENDEREÇO:</v>
      </c>
      <c r="JNH3" s="492">
        <f>ORCAMENTO!JNI3</f>
        <v>0</v>
      </c>
      <c r="JNI3" s="492"/>
      <c r="JNJ3" s="492"/>
      <c r="JNK3" s="492"/>
      <c r="JNL3" s="199" t="str">
        <f>BDI!$A$5</f>
        <v>ENDEREÇO:</v>
      </c>
      <c r="JNM3" s="492">
        <f>ORCAMENTO!JNN3</f>
        <v>0</v>
      </c>
      <c r="JNN3" s="492"/>
      <c r="JNO3" s="492"/>
      <c r="JNP3" s="492"/>
      <c r="JNQ3" s="199" t="str">
        <f>BDI!$A$5</f>
        <v>ENDEREÇO:</v>
      </c>
      <c r="JNR3" s="492">
        <f>ORCAMENTO!JNS3</f>
        <v>0</v>
      </c>
      <c r="JNS3" s="492"/>
      <c r="JNT3" s="492"/>
      <c r="JNU3" s="492"/>
      <c r="JNV3" s="199" t="str">
        <f>BDI!$A$5</f>
        <v>ENDEREÇO:</v>
      </c>
      <c r="JNW3" s="492">
        <f>ORCAMENTO!JNX3</f>
        <v>0</v>
      </c>
      <c r="JNX3" s="492"/>
      <c r="JNY3" s="492"/>
      <c r="JNZ3" s="492"/>
      <c r="JOA3" s="199" t="str">
        <f>BDI!$A$5</f>
        <v>ENDEREÇO:</v>
      </c>
      <c r="JOB3" s="492">
        <f>ORCAMENTO!JOC3</f>
        <v>0</v>
      </c>
      <c r="JOC3" s="492"/>
      <c r="JOD3" s="492"/>
      <c r="JOE3" s="492"/>
      <c r="JOF3" s="199" t="str">
        <f>BDI!$A$5</f>
        <v>ENDEREÇO:</v>
      </c>
      <c r="JOG3" s="492">
        <f>ORCAMENTO!JOH3</f>
        <v>0</v>
      </c>
      <c r="JOH3" s="492"/>
      <c r="JOI3" s="492"/>
      <c r="JOJ3" s="492"/>
      <c r="JOK3" s="199" t="str">
        <f>BDI!$A$5</f>
        <v>ENDEREÇO:</v>
      </c>
      <c r="JOL3" s="492">
        <f>ORCAMENTO!JOM3</f>
        <v>0</v>
      </c>
      <c r="JOM3" s="492"/>
      <c r="JON3" s="492"/>
      <c r="JOO3" s="492"/>
      <c r="JOP3" s="199" t="str">
        <f>BDI!$A$5</f>
        <v>ENDEREÇO:</v>
      </c>
      <c r="JOQ3" s="492">
        <f>ORCAMENTO!JOR3</f>
        <v>0</v>
      </c>
      <c r="JOR3" s="492"/>
      <c r="JOS3" s="492"/>
      <c r="JOT3" s="492"/>
      <c r="JOU3" s="199" t="str">
        <f>BDI!$A$5</f>
        <v>ENDEREÇO:</v>
      </c>
      <c r="JOV3" s="492">
        <f>ORCAMENTO!JOW3</f>
        <v>0</v>
      </c>
      <c r="JOW3" s="492"/>
      <c r="JOX3" s="492"/>
      <c r="JOY3" s="492"/>
      <c r="JOZ3" s="199" t="str">
        <f>BDI!$A$5</f>
        <v>ENDEREÇO:</v>
      </c>
      <c r="JPA3" s="492">
        <f>ORCAMENTO!JPB3</f>
        <v>0</v>
      </c>
      <c r="JPB3" s="492"/>
      <c r="JPC3" s="492"/>
      <c r="JPD3" s="492"/>
      <c r="JPE3" s="199" t="str">
        <f>BDI!$A$5</f>
        <v>ENDEREÇO:</v>
      </c>
      <c r="JPF3" s="492">
        <f>ORCAMENTO!JPG3</f>
        <v>0</v>
      </c>
      <c r="JPG3" s="492"/>
      <c r="JPH3" s="492"/>
      <c r="JPI3" s="492"/>
      <c r="JPJ3" s="199" t="str">
        <f>BDI!$A$5</f>
        <v>ENDEREÇO:</v>
      </c>
      <c r="JPK3" s="492">
        <f>ORCAMENTO!JPL3</f>
        <v>0</v>
      </c>
      <c r="JPL3" s="492"/>
      <c r="JPM3" s="492"/>
      <c r="JPN3" s="492"/>
      <c r="JPO3" s="199" t="str">
        <f>BDI!$A$5</f>
        <v>ENDEREÇO:</v>
      </c>
      <c r="JPP3" s="492">
        <f>ORCAMENTO!JPQ3</f>
        <v>0</v>
      </c>
      <c r="JPQ3" s="492"/>
      <c r="JPR3" s="492"/>
      <c r="JPS3" s="492"/>
      <c r="JPT3" s="199" t="str">
        <f>BDI!$A$5</f>
        <v>ENDEREÇO:</v>
      </c>
      <c r="JPU3" s="492">
        <f>ORCAMENTO!JPV3</f>
        <v>0</v>
      </c>
      <c r="JPV3" s="492"/>
      <c r="JPW3" s="492"/>
      <c r="JPX3" s="492"/>
      <c r="JPY3" s="199" t="str">
        <f>BDI!$A$5</f>
        <v>ENDEREÇO:</v>
      </c>
      <c r="JPZ3" s="492">
        <f>ORCAMENTO!JQA3</f>
        <v>0</v>
      </c>
      <c r="JQA3" s="492"/>
      <c r="JQB3" s="492"/>
      <c r="JQC3" s="492"/>
      <c r="JQD3" s="199" t="str">
        <f>BDI!$A$5</f>
        <v>ENDEREÇO:</v>
      </c>
      <c r="JQE3" s="492">
        <f>ORCAMENTO!JQF3</f>
        <v>0</v>
      </c>
      <c r="JQF3" s="492"/>
      <c r="JQG3" s="492"/>
      <c r="JQH3" s="492"/>
      <c r="JQI3" s="199" t="str">
        <f>BDI!$A$5</f>
        <v>ENDEREÇO:</v>
      </c>
      <c r="JQJ3" s="492">
        <f>ORCAMENTO!JQK3</f>
        <v>0</v>
      </c>
      <c r="JQK3" s="492"/>
      <c r="JQL3" s="492"/>
      <c r="JQM3" s="492"/>
      <c r="JQN3" s="199" t="str">
        <f>BDI!$A$5</f>
        <v>ENDEREÇO:</v>
      </c>
      <c r="JQO3" s="492">
        <f>ORCAMENTO!JQP3</f>
        <v>0</v>
      </c>
      <c r="JQP3" s="492"/>
      <c r="JQQ3" s="492"/>
      <c r="JQR3" s="492"/>
      <c r="JQS3" s="199" t="str">
        <f>BDI!$A$5</f>
        <v>ENDEREÇO:</v>
      </c>
      <c r="JQT3" s="492">
        <f>ORCAMENTO!JQU3</f>
        <v>0</v>
      </c>
      <c r="JQU3" s="492"/>
      <c r="JQV3" s="492"/>
      <c r="JQW3" s="492"/>
      <c r="JQX3" s="199" t="str">
        <f>BDI!$A$5</f>
        <v>ENDEREÇO:</v>
      </c>
      <c r="JQY3" s="492">
        <f>ORCAMENTO!JQZ3</f>
        <v>0</v>
      </c>
      <c r="JQZ3" s="492"/>
      <c r="JRA3" s="492"/>
      <c r="JRB3" s="492"/>
      <c r="JRC3" s="199" t="str">
        <f>BDI!$A$5</f>
        <v>ENDEREÇO:</v>
      </c>
      <c r="JRD3" s="492">
        <f>ORCAMENTO!JRE3</f>
        <v>0</v>
      </c>
      <c r="JRE3" s="492"/>
      <c r="JRF3" s="492"/>
      <c r="JRG3" s="492"/>
      <c r="JRH3" s="199" t="str">
        <f>BDI!$A$5</f>
        <v>ENDEREÇO:</v>
      </c>
      <c r="JRI3" s="492">
        <f>ORCAMENTO!JRJ3</f>
        <v>0</v>
      </c>
      <c r="JRJ3" s="492"/>
      <c r="JRK3" s="492"/>
      <c r="JRL3" s="492"/>
      <c r="JRM3" s="199" t="str">
        <f>BDI!$A$5</f>
        <v>ENDEREÇO:</v>
      </c>
      <c r="JRN3" s="492">
        <f>ORCAMENTO!JRO3</f>
        <v>0</v>
      </c>
      <c r="JRO3" s="492"/>
      <c r="JRP3" s="492"/>
      <c r="JRQ3" s="492"/>
      <c r="JRR3" s="199" t="str">
        <f>BDI!$A$5</f>
        <v>ENDEREÇO:</v>
      </c>
      <c r="JRS3" s="492">
        <f>ORCAMENTO!JRT3</f>
        <v>0</v>
      </c>
      <c r="JRT3" s="492"/>
      <c r="JRU3" s="492"/>
      <c r="JRV3" s="492"/>
      <c r="JRW3" s="199" t="str">
        <f>BDI!$A$5</f>
        <v>ENDEREÇO:</v>
      </c>
      <c r="JRX3" s="492">
        <f>ORCAMENTO!JRY3</f>
        <v>0</v>
      </c>
      <c r="JRY3" s="492"/>
      <c r="JRZ3" s="492"/>
      <c r="JSA3" s="492"/>
      <c r="JSB3" s="199" t="str">
        <f>BDI!$A$5</f>
        <v>ENDEREÇO:</v>
      </c>
      <c r="JSC3" s="492">
        <f>ORCAMENTO!JSD3</f>
        <v>0</v>
      </c>
      <c r="JSD3" s="492"/>
      <c r="JSE3" s="492"/>
      <c r="JSF3" s="492"/>
      <c r="JSG3" s="199" t="str">
        <f>BDI!$A$5</f>
        <v>ENDEREÇO:</v>
      </c>
      <c r="JSH3" s="492">
        <f>ORCAMENTO!JSI3</f>
        <v>0</v>
      </c>
      <c r="JSI3" s="492"/>
      <c r="JSJ3" s="492"/>
      <c r="JSK3" s="492"/>
      <c r="JSL3" s="199" t="str">
        <f>BDI!$A$5</f>
        <v>ENDEREÇO:</v>
      </c>
      <c r="JSM3" s="492">
        <f>ORCAMENTO!JSN3</f>
        <v>0</v>
      </c>
      <c r="JSN3" s="492"/>
      <c r="JSO3" s="492"/>
      <c r="JSP3" s="492"/>
      <c r="JSQ3" s="199" t="str">
        <f>BDI!$A$5</f>
        <v>ENDEREÇO:</v>
      </c>
      <c r="JSR3" s="492">
        <f>ORCAMENTO!JSS3</f>
        <v>0</v>
      </c>
      <c r="JSS3" s="492"/>
      <c r="JST3" s="492"/>
      <c r="JSU3" s="492"/>
      <c r="JSV3" s="199" t="str">
        <f>BDI!$A$5</f>
        <v>ENDEREÇO:</v>
      </c>
      <c r="JSW3" s="492">
        <f>ORCAMENTO!JSX3</f>
        <v>0</v>
      </c>
      <c r="JSX3" s="492"/>
      <c r="JSY3" s="492"/>
      <c r="JSZ3" s="492"/>
      <c r="JTA3" s="199" t="str">
        <f>BDI!$A$5</f>
        <v>ENDEREÇO:</v>
      </c>
      <c r="JTB3" s="492">
        <f>ORCAMENTO!JTC3</f>
        <v>0</v>
      </c>
      <c r="JTC3" s="492"/>
      <c r="JTD3" s="492"/>
      <c r="JTE3" s="492"/>
      <c r="JTF3" s="199" t="str">
        <f>BDI!$A$5</f>
        <v>ENDEREÇO:</v>
      </c>
      <c r="JTG3" s="492">
        <f>ORCAMENTO!JTH3</f>
        <v>0</v>
      </c>
      <c r="JTH3" s="492"/>
      <c r="JTI3" s="492"/>
      <c r="JTJ3" s="492"/>
      <c r="JTK3" s="199" t="str">
        <f>BDI!$A$5</f>
        <v>ENDEREÇO:</v>
      </c>
      <c r="JTL3" s="492">
        <f>ORCAMENTO!JTM3</f>
        <v>0</v>
      </c>
      <c r="JTM3" s="492"/>
      <c r="JTN3" s="492"/>
      <c r="JTO3" s="492"/>
      <c r="JTP3" s="199" t="str">
        <f>BDI!$A$5</f>
        <v>ENDEREÇO:</v>
      </c>
      <c r="JTQ3" s="492">
        <f>ORCAMENTO!JTR3</f>
        <v>0</v>
      </c>
      <c r="JTR3" s="492"/>
      <c r="JTS3" s="492"/>
      <c r="JTT3" s="492"/>
      <c r="JTU3" s="199" t="str">
        <f>BDI!$A$5</f>
        <v>ENDEREÇO:</v>
      </c>
      <c r="JTV3" s="492">
        <f>ORCAMENTO!JTW3</f>
        <v>0</v>
      </c>
      <c r="JTW3" s="492"/>
      <c r="JTX3" s="492"/>
      <c r="JTY3" s="492"/>
      <c r="JTZ3" s="199" t="str">
        <f>BDI!$A$5</f>
        <v>ENDEREÇO:</v>
      </c>
      <c r="JUA3" s="492">
        <f>ORCAMENTO!JUB3</f>
        <v>0</v>
      </c>
      <c r="JUB3" s="492"/>
      <c r="JUC3" s="492"/>
      <c r="JUD3" s="492"/>
      <c r="JUE3" s="199" t="str">
        <f>BDI!$A$5</f>
        <v>ENDEREÇO:</v>
      </c>
      <c r="JUF3" s="492">
        <f>ORCAMENTO!JUG3</f>
        <v>0</v>
      </c>
      <c r="JUG3" s="492"/>
      <c r="JUH3" s="492"/>
      <c r="JUI3" s="492"/>
      <c r="JUJ3" s="199" t="str">
        <f>BDI!$A$5</f>
        <v>ENDEREÇO:</v>
      </c>
      <c r="JUK3" s="492">
        <f>ORCAMENTO!JUL3</f>
        <v>0</v>
      </c>
      <c r="JUL3" s="492"/>
      <c r="JUM3" s="492"/>
      <c r="JUN3" s="492"/>
      <c r="JUO3" s="199" t="str">
        <f>BDI!$A$5</f>
        <v>ENDEREÇO:</v>
      </c>
      <c r="JUP3" s="492">
        <f>ORCAMENTO!JUQ3</f>
        <v>0</v>
      </c>
      <c r="JUQ3" s="492"/>
      <c r="JUR3" s="492"/>
      <c r="JUS3" s="492"/>
      <c r="JUT3" s="199" t="str">
        <f>BDI!$A$5</f>
        <v>ENDEREÇO:</v>
      </c>
      <c r="JUU3" s="492">
        <f>ORCAMENTO!JUV3</f>
        <v>0</v>
      </c>
      <c r="JUV3" s="492"/>
      <c r="JUW3" s="492"/>
      <c r="JUX3" s="492"/>
      <c r="JUY3" s="199" t="str">
        <f>BDI!$A$5</f>
        <v>ENDEREÇO:</v>
      </c>
      <c r="JUZ3" s="492">
        <f>ORCAMENTO!JVA3</f>
        <v>0</v>
      </c>
      <c r="JVA3" s="492"/>
      <c r="JVB3" s="492"/>
      <c r="JVC3" s="492"/>
      <c r="JVD3" s="199" t="str">
        <f>BDI!$A$5</f>
        <v>ENDEREÇO:</v>
      </c>
      <c r="JVE3" s="492">
        <f>ORCAMENTO!JVF3</f>
        <v>0</v>
      </c>
      <c r="JVF3" s="492"/>
      <c r="JVG3" s="492"/>
      <c r="JVH3" s="492"/>
      <c r="JVI3" s="199" t="str">
        <f>BDI!$A$5</f>
        <v>ENDEREÇO:</v>
      </c>
      <c r="JVJ3" s="492">
        <f>ORCAMENTO!JVK3</f>
        <v>0</v>
      </c>
      <c r="JVK3" s="492"/>
      <c r="JVL3" s="492"/>
      <c r="JVM3" s="492"/>
      <c r="JVN3" s="199" t="str">
        <f>BDI!$A$5</f>
        <v>ENDEREÇO:</v>
      </c>
      <c r="JVO3" s="492">
        <f>ORCAMENTO!JVP3</f>
        <v>0</v>
      </c>
      <c r="JVP3" s="492"/>
      <c r="JVQ3" s="492"/>
      <c r="JVR3" s="492"/>
      <c r="JVS3" s="199" t="str">
        <f>BDI!$A$5</f>
        <v>ENDEREÇO:</v>
      </c>
      <c r="JVT3" s="492">
        <f>ORCAMENTO!JVU3</f>
        <v>0</v>
      </c>
      <c r="JVU3" s="492"/>
      <c r="JVV3" s="492"/>
      <c r="JVW3" s="492"/>
      <c r="JVX3" s="199" t="str">
        <f>BDI!$A$5</f>
        <v>ENDEREÇO:</v>
      </c>
      <c r="JVY3" s="492">
        <f>ORCAMENTO!JVZ3</f>
        <v>0</v>
      </c>
      <c r="JVZ3" s="492"/>
      <c r="JWA3" s="492"/>
      <c r="JWB3" s="492"/>
      <c r="JWC3" s="199" t="str">
        <f>BDI!$A$5</f>
        <v>ENDEREÇO:</v>
      </c>
      <c r="JWD3" s="492">
        <f>ORCAMENTO!JWE3</f>
        <v>0</v>
      </c>
      <c r="JWE3" s="492"/>
      <c r="JWF3" s="492"/>
      <c r="JWG3" s="492"/>
      <c r="JWH3" s="199" t="str">
        <f>BDI!$A$5</f>
        <v>ENDEREÇO:</v>
      </c>
      <c r="JWI3" s="492">
        <f>ORCAMENTO!JWJ3</f>
        <v>0</v>
      </c>
      <c r="JWJ3" s="492"/>
      <c r="JWK3" s="492"/>
      <c r="JWL3" s="492"/>
      <c r="JWM3" s="199" t="str">
        <f>BDI!$A$5</f>
        <v>ENDEREÇO:</v>
      </c>
      <c r="JWN3" s="492">
        <f>ORCAMENTO!JWO3</f>
        <v>0</v>
      </c>
      <c r="JWO3" s="492"/>
      <c r="JWP3" s="492"/>
      <c r="JWQ3" s="492"/>
      <c r="JWR3" s="199" t="str">
        <f>BDI!$A$5</f>
        <v>ENDEREÇO:</v>
      </c>
      <c r="JWS3" s="492">
        <f>ORCAMENTO!JWT3</f>
        <v>0</v>
      </c>
      <c r="JWT3" s="492"/>
      <c r="JWU3" s="492"/>
      <c r="JWV3" s="492"/>
      <c r="JWW3" s="199" t="str">
        <f>BDI!$A$5</f>
        <v>ENDEREÇO:</v>
      </c>
      <c r="JWX3" s="492">
        <f>ORCAMENTO!JWY3</f>
        <v>0</v>
      </c>
      <c r="JWY3" s="492"/>
      <c r="JWZ3" s="492"/>
      <c r="JXA3" s="492"/>
      <c r="JXB3" s="199" t="str">
        <f>BDI!$A$5</f>
        <v>ENDEREÇO:</v>
      </c>
      <c r="JXC3" s="492">
        <f>ORCAMENTO!JXD3</f>
        <v>0</v>
      </c>
      <c r="JXD3" s="492"/>
      <c r="JXE3" s="492"/>
      <c r="JXF3" s="492"/>
      <c r="JXG3" s="199" t="str">
        <f>BDI!$A$5</f>
        <v>ENDEREÇO:</v>
      </c>
      <c r="JXH3" s="492">
        <f>ORCAMENTO!JXI3</f>
        <v>0</v>
      </c>
      <c r="JXI3" s="492"/>
      <c r="JXJ3" s="492"/>
      <c r="JXK3" s="492"/>
      <c r="JXL3" s="199" t="str">
        <f>BDI!$A$5</f>
        <v>ENDEREÇO:</v>
      </c>
      <c r="JXM3" s="492">
        <f>ORCAMENTO!JXN3</f>
        <v>0</v>
      </c>
      <c r="JXN3" s="492"/>
      <c r="JXO3" s="492"/>
      <c r="JXP3" s="492"/>
      <c r="JXQ3" s="199" t="str">
        <f>BDI!$A$5</f>
        <v>ENDEREÇO:</v>
      </c>
      <c r="JXR3" s="492">
        <f>ORCAMENTO!JXS3</f>
        <v>0</v>
      </c>
      <c r="JXS3" s="492"/>
      <c r="JXT3" s="492"/>
      <c r="JXU3" s="492"/>
      <c r="JXV3" s="199" t="str">
        <f>BDI!$A$5</f>
        <v>ENDEREÇO:</v>
      </c>
      <c r="JXW3" s="492">
        <f>ORCAMENTO!JXX3</f>
        <v>0</v>
      </c>
      <c r="JXX3" s="492"/>
      <c r="JXY3" s="492"/>
      <c r="JXZ3" s="492"/>
      <c r="JYA3" s="199" t="str">
        <f>BDI!$A$5</f>
        <v>ENDEREÇO:</v>
      </c>
      <c r="JYB3" s="492">
        <f>ORCAMENTO!JYC3</f>
        <v>0</v>
      </c>
      <c r="JYC3" s="492"/>
      <c r="JYD3" s="492"/>
      <c r="JYE3" s="492"/>
      <c r="JYF3" s="199" t="str">
        <f>BDI!$A$5</f>
        <v>ENDEREÇO:</v>
      </c>
      <c r="JYG3" s="492">
        <f>ORCAMENTO!JYH3</f>
        <v>0</v>
      </c>
      <c r="JYH3" s="492"/>
      <c r="JYI3" s="492"/>
      <c r="JYJ3" s="492"/>
      <c r="JYK3" s="199" t="str">
        <f>BDI!$A$5</f>
        <v>ENDEREÇO:</v>
      </c>
      <c r="JYL3" s="492">
        <f>ORCAMENTO!JYM3</f>
        <v>0</v>
      </c>
      <c r="JYM3" s="492"/>
      <c r="JYN3" s="492"/>
      <c r="JYO3" s="492"/>
      <c r="JYP3" s="199" t="str">
        <f>BDI!$A$5</f>
        <v>ENDEREÇO:</v>
      </c>
      <c r="JYQ3" s="492">
        <f>ORCAMENTO!JYR3</f>
        <v>0</v>
      </c>
      <c r="JYR3" s="492"/>
      <c r="JYS3" s="492"/>
      <c r="JYT3" s="492"/>
      <c r="JYU3" s="199" t="str">
        <f>BDI!$A$5</f>
        <v>ENDEREÇO:</v>
      </c>
      <c r="JYV3" s="492">
        <f>ORCAMENTO!JYW3</f>
        <v>0</v>
      </c>
      <c r="JYW3" s="492"/>
      <c r="JYX3" s="492"/>
      <c r="JYY3" s="492"/>
      <c r="JYZ3" s="199" t="str">
        <f>BDI!$A$5</f>
        <v>ENDEREÇO:</v>
      </c>
      <c r="JZA3" s="492">
        <f>ORCAMENTO!JZB3</f>
        <v>0</v>
      </c>
      <c r="JZB3" s="492"/>
      <c r="JZC3" s="492"/>
      <c r="JZD3" s="492"/>
      <c r="JZE3" s="199" t="str">
        <f>BDI!$A$5</f>
        <v>ENDEREÇO:</v>
      </c>
      <c r="JZF3" s="492">
        <f>ORCAMENTO!JZG3</f>
        <v>0</v>
      </c>
      <c r="JZG3" s="492"/>
      <c r="JZH3" s="492"/>
      <c r="JZI3" s="492"/>
      <c r="JZJ3" s="199" t="str">
        <f>BDI!$A$5</f>
        <v>ENDEREÇO:</v>
      </c>
      <c r="JZK3" s="492">
        <f>ORCAMENTO!JZL3</f>
        <v>0</v>
      </c>
      <c r="JZL3" s="492"/>
      <c r="JZM3" s="492"/>
      <c r="JZN3" s="492"/>
      <c r="JZO3" s="199" t="str">
        <f>BDI!$A$5</f>
        <v>ENDEREÇO:</v>
      </c>
      <c r="JZP3" s="492">
        <f>ORCAMENTO!JZQ3</f>
        <v>0</v>
      </c>
      <c r="JZQ3" s="492"/>
      <c r="JZR3" s="492"/>
      <c r="JZS3" s="492"/>
      <c r="JZT3" s="199" t="str">
        <f>BDI!$A$5</f>
        <v>ENDEREÇO:</v>
      </c>
      <c r="JZU3" s="492">
        <f>ORCAMENTO!JZV3</f>
        <v>0</v>
      </c>
      <c r="JZV3" s="492"/>
      <c r="JZW3" s="492"/>
      <c r="JZX3" s="492"/>
      <c r="JZY3" s="199" t="str">
        <f>BDI!$A$5</f>
        <v>ENDEREÇO:</v>
      </c>
      <c r="JZZ3" s="492">
        <f>ORCAMENTO!KAA3</f>
        <v>0</v>
      </c>
      <c r="KAA3" s="492"/>
      <c r="KAB3" s="492"/>
      <c r="KAC3" s="492"/>
      <c r="KAD3" s="199" t="str">
        <f>BDI!$A$5</f>
        <v>ENDEREÇO:</v>
      </c>
      <c r="KAE3" s="492">
        <f>ORCAMENTO!KAF3</f>
        <v>0</v>
      </c>
      <c r="KAF3" s="492"/>
      <c r="KAG3" s="492"/>
      <c r="KAH3" s="492"/>
      <c r="KAI3" s="199" t="str">
        <f>BDI!$A$5</f>
        <v>ENDEREÇO:</v>
      </c>
      <c r="KAJ3" s="492">
        <f>ORCAMENTO!KAK3</f>
        <v>0</v>
      </c>
      <c r="KAK3" s="492"/>
      <c r="KAL3" s="492"/>
      <c r="KAM3" s="492"/>
      <c r="KAN3" s="199" t="str">
        <f>BDI!$A$5</f>
        <v>ENDEREÇO:</v>
      </c>
      <c r="KAO3" s="492">
        <f>ORCAMENTO!KAP3</f>
        <v>0</v>
      </c>
      <c r="KAP3" s="492"/>
      <c r="KAQ3" s="492"/>
      <c r="KAR3" s="492"/>
      <c r="KAS3" s="199" t="str">
        <f>BDI!$A$5</f>
        <v>ENDEREÇO:</v>
      </c>
      <c r="KAT3" s="492">
        <f>ORCAMENTO!KAU3</f>
        <v>0</v>
      </c>
      <c r="KAU3" s="492"/>
      <c r="KAV3" s="492"/>
      <c r="KAW3" s="492"/>
      <c r="KAX3" s="199" t="str">
        <f>BDI!$A$5</f>
        <v>ENDEREÇO:</v>
      </c>
      <c r="KAY3" s="492">
        <f>ORCAMENTO!KAZ3</f>
        <v>0</v>
      </c>
      <c r="KAZ3" s="492"/>
      <c r="KBA3" s="492"/>
      <c r="KBB3" s="492"/>
      <c r="KBC3" s="199" t="str">
        <f>BDI!$A$5</f>
        <v>ENDEREÇO:</v>
      </c>
      <c r="KBD3" s="492">
        <f>ORCAMENTO!KBE3</f>
        <v>0</v>
      </c>
      <c r="KBE3" s="492"/>
      <c r="KBF3" s="492"/>
      <c r="KBG3" s="492"/>
      <c r="KBH3" s="199" t="str">
        <f>BDI!$A$5</f>
        <v>ENDEREÇO:</v>
      </c>
      <c r="KBI3" s="492">
        <f>ORCAMENTO!KBJ3</f>
        <v>0</v>
      </c>
      <c r="KBJ3" s="492"/>
      <c r="KBK3" s="492"/>
      <c r="KBL3" s="492"/>
      <c r="KBM3" s="199" t="str">
        <f>BDI!$A$5</f>
        <v>ENDEREÇO:</v>
      </c>
      <c r="KBN3" s="492">
        <f>ORCAMENTO!KBO3</f>
        <v>0</v>
      </c>
      <c r="KBO3" s="492"/>
      <c r="KBP3" s="492"/>
      <c r="KBQ3" s="492"/>
      <c r="KBR3" s="199" t="str">
        <f>BDI!$A$5</f>
        <v>ENDEREÇO:</v>
      </c>
      <c r="KBS3" s="492">
        <f>ORCAMENTO!KBT3</f>
        <v>0</v>
      </c>
      <c r="KBT3" s="492"/>
      <c r="KBU3" s="492"/>
      <c r="KBV3" s="492"/>
      <c r="KBW3" s="199" t="str">
        <f>BDI!$A$5</f>
        <v>ENDEREÇO:</v>
      </c>
      <c r="KBX3" s="492">
        <f>ORCAMENTO!KBY3</f>
        <v>0</v>
      </c>
      <c r="KBY3" s="492"/>
      <c r="KBZ3" s="492"/>
      <c r="KCA3" s="492"/>
      <c r="KCB3" s="199" t="str">
        <f>BDI!$A$5</f>
        <v>ENDEREÇO:</v>
      </c>
      <c r="KCC3" s="492">
        <f>ORCAMENTO!KCD3</f>
        <v>0</v>
      </c>
      <c r="KCD3" s="492"/>
      <c r="KCE3" s="492"/>
      <c r="KCF3" s="492"/>
      <c r="KCG3" s="199" t="str">
        <f>BDI!$A$5</f>
        <v>ENDEREÇO:</v>
      </c>
      <c r="KCH3" s="492">
        <f>ORCAMENTO!KCI3</f>
        <v>0</v>
      </c>
      <c r="KCI3" s="492"/>
      <c r="KCJ3" s="492"/>
      <c r="KCK3" s="492"/>
      <c r="KCL3" s="199" t="str">
        <f>BDI!$A$5</f>
        <v>ENDEREÇO:</v>
      </c>
      <c r="KCM3" s="492">
        <f>ORCAMENTO!KCN3</f>
        <v>0</v>
      </c>
      <c r="KCN3" s="492"/>
      <c r="KCO3" s="492"/>
      <c r="KCP3" s="492"/>
      <c r="KCQ3" s="199" t="str">
        <f>BDI!$A$5</f>
        <v>ENDEREÇO:</v>
      </c>
      <c r="KCR3" s="492">
        <f>ORCAMENTO!KCS3</f>
        <v>0</v>
      </c>
      <c r="KCS3" s="492"/>
      <c r="KCT3" s="492"/>
      <c r="KCU3" s="492"/>
      <c r="KCV3" s="199" t="str">
        <f>BDI!$A$5</f>
        <v>ENDEREÇO:</v>
      </c>
      <c r="KCW3" s="492">
        <f>ORCAMENTO!KCX3</f>
        <v>0</v>
      </c>
      <c r="KCX3" s="492"/>
      <c r="KCY3" s="492"/>
      <c r="KCZ3" s="492"/>
      <c r="KDA3" s="199" t="str">
        <f>BDI!$A$5</f>
        <v>ENDEREÇO:</v>
      </c>
      <c r="KDB3" s="492">
        <f>ORCAMENTO!KDC3</f>
        <v>0</v>
      </c>
      <c r="KDC3" s="492"/>
      <c r="KDD3" s="492"/>
      <c r="KDE3" s="492"/>
      <c r="KDF3" s="199" t="str">
        <f>BDI!$A$5</f>
        <v>ENDEREÇO:</v>
      </c>
      <c r="KDG3" s="492">
        <f>ORCAMENTO!KDH3</f>
        <v>0</v>
      </c>
      <c r="KDH3" s="492"/>
      <c r="KDI3" s="492"/>
      <c r="KDJ3" s="492"/>
      <c r="KDK3" s="199" t="str">
        <f>BDI!$A$5</f>
        <v>ENDEREÇO:</v>
      </c>
      <c r="KDL3" s="492">
        <f>ORCAMENTO!KDM3</f>
        <v>0</v>
      </c>
      <c r="KDM3" s="492"/>
      <c r="KDN3" s="492"/>
      <c r="KDO3" s="492"/>
      <c r="KDP3" s="199" t="str">
        <f>BDI!$A$5</f>
        <v>ENDEREÇO:</v>
      </c>
      <c r="KDQ3" s="492">
        <f>ORCAMENTO!KDR3</f>
        <v>0</v>
      </c>
      <c r="KDR3" s="492"/>
      <c r="KDS3" s="492"/>
      <c r="KDT3" s="492"/>
      <c r="KDU3" s="199" t="str">
        <f>BDI!$A$5</f>
        <v>ENDEREÇO:</v>
      </c>
      <c r="KDV3" s="492">
        <f>ORCAMENTO!KDW3</f>
        <v>0</v>
      </c>
      <c r="KDW3" s="492"/>
      <c r="KDX3" s="492"/>
      <c r="KDY3" s="492"/>
      <c r="KDZ3" s="199" t="str">
        <f>BDI!$A$5</f>
        <v>ENDEREÇO:</v>
      </c>
      <c r="KEA3" s="492">
        <f>ORCAMENTO!KEB3</f>
        <v>0</v>
      </c>
      <c r="KEB3" s="492"/>
      <c r="KEC3" s="492"/>
      <c r="KED3" s="492"/>
      <c r="KEE3" s="199" t="str">
        <f>BDI!$A$5</f>
        <v>ENDEREÇO:</v>
      </c>
      <c r="KEF3" s="492">
        <f>ORCAMENTO!KEG3</f>
        <v>0</v>
      </c>
      <c r="KEG3" s="492"/>
      <c r="KEH3" s="492"/>
      <c r="KEI3" s="492"/>
      <c r="KEJ3" s="199" t="str">
        <f>BDI!$A$5</f>
        <v>ENDEREÇO:</v>
      </c>
      <c r="KEK3" s="492">
        <f>ORCAMENTO!KEL3</f>
        <v>0</v>
      </c>
      <c r="KEL3" s="492"/>
      <c r="KEM3" s="492"/>
      <c r="KEN3" s="492"/>
      <c r="KEO3" s="199" t="str">
        <f>BDI!$A$5</f>
        <v>ENDEREÇO:</v>
      </c>
      <c r="KEP3" s="492">
        <f>ORCAMENTO!KEQ3</f>
        <v>0</v>
      </c>
      <c r="KEQ3" s="492"/>
      <c r="KER3" s="492"/>
      <c r="KES3" s="492"/>
      <c r="KET3" s="199" t="str">
        <f>BDI!$A$5</f>
        <v>ENDEREÇO:</v>
      </c>
      <c r="KEU3" s="492">
        <f>ORCAMENTO!KEV3</f>
        <v>0</v>
      </c>
      <c r="KEV3" s="492"/>
      <c r="KEW3" s="492"/>
      <c r="KEX3" s="492"/>
      <c r="KEY3" s="199" t="str">
        <f>BDI!$A$5</f>
        <v>ENDEREÇO:</v>
      </c>
      <c r="KEZ3" s="492">
        <f>ORCAMENTO!KFA3</f>
        <v>0</v>
      </c>
      <c r="KFA3" s="492"/>
      <c r="KFB3" s="492"/>
      <c r="KFC3" s="492"/>
      <c r="KFD3" s="199" t="str">
        <f>BDI!$A$5</f>
        <v>ENDEREÇO:</v>
      </c>
      <c r="KFE3" s="492">
        <f>ORCAMENTO!KFF3</f>
        <v>0</v>
      </c>
      <c r="KFF3" s="492"/>
      <c r="KFG3" s="492"/>
      <c r="KFH3" s="492"/>
      <c r="KFI3" s="199" t="str">
        <f>BDI!$A$5</f>
        <v>ENDEREÇO:</v>
      </c>
      <c r="KFJ3" s="492">
        <f>ORCAMENTO!KFK3</f>
        <v>0</v>
      </c>
      <c r="KFK3" s="492"/>
      <c r="KFL3" s="492"/>
      <c r="KFM3" s="492"/>
      <c r="KFN3" s="199" t="str">
        <f>BDI!$A$5</f>
        <v>ENDEREÇO:</v>
      </c>
      <c r="KFO3" s="492">
        <f>ORCAMENTO!KFP3</f>
        <v>0</v>
      </c>
      <c r="KFP3" s="492"/>
      <c r="KFQ3" s="492"/>
      <c r="KFR3" s="492"/>
      <c r="KFS3" s="199" t="str">
        <f>BDI!$A$5</f>
        <v>ENDEREÇO:</v>
      </c>
      <c r="KFT3" s="492">
        <f>ORCAMENTO!KFU3</f>
        <v>0</v>
      </c>
      <c r="KFU3" s="492"/>
      <c r="KFV3" s="492"/>
      <c r="KFW3" s="492"/>
      <c r="KFX3" s="199" t="str">
        <f>BDI!$A$5</f>
        <v>ENDEREÇO:</v>
      </c>
      <c r="KFY3" s="492">
        <f>ORCAMENTO!KFZ3</f>
        <v>0</v>
      </c>
      <c r="KFZ3" s="492"/>
      <c r="KGA3" s="492"/>
      <c r="KGB3" s="492"/>
      <c r="KGC3" s="199" t="str">
        <f>BDI!$A$5</f>
        <v>ENDEREÇO:</v>
      </c>
      <c r="KGD3" s="492">
        <f>ORCAMENTO!KGE3</f>
        <v>0</v>
      </c>
      <c r="KGE3" s="492"/>
      <c r="KGF3" s="492"/>
      <c r="KGG3" s="492"/>
      <c r="KGH3" s="199" t="str">
        <f>BDI!$A$5</f>
        <v>ENDEREÇO:</v>
      </c>
      <c r="KGI3" s="492">
        <f>ORCAMENTO!KGJ3</f>
        <v>0</v>
      </c>
      <c r="KGJ3" s="492"/>
      <c r="KGK3" s="492"/>
      <c r="KGL3" s="492"/>
      <c r="KGM3" s="199" t="str">
        <f>BDI!$A$5</f>
        <v>ENDEREÇO:</v>
      </c>
      <c r="KGN3" s="492">
        <f>ORCAMENTO!KGO3</f>
        <v>0</v>
      </c>
      <c r="KGO3" s="492"/>
      <c r="KGP3" s="492"/>
      <c r="KGQ3" s="492"/>
      <c r="KGR3" s="199" t="str">
        <f>BDI!$A$5</f>
        <v>ENDEREÇO:</v>
      </c>
      <c r="KGS3" s="492">
        <f>ORCAMENTO!KGT3</f>
        <v>0</v>
      </c>
      <c r="KGT3" s="492"/>
      <c r="KGU3" s="492"/>
      <c r="KGV3" s="492"/>
      <c r="KGW3" s="199" t="str">
        <f>BDI!$A$5</f>
        <v>ENDEREÇO:</v>
      </c>
      <c r="KGX3" s="492">
        <f>ORCAMENTO!KGY3</f>
        <v>0</v>
      </c>
      <c r="KGY3" s="492"/>
      <c r="KGZ3" s="492"/>
      <c r="KHA3" s="492"/>
      <c r="KHB3" s="199" t="str">
        <f>BDI!$A$5</f>
        <v>ENDEREÇO:</v>
      </c>
      <c r="KHC3" s="492">
        <f>ORCAMENTO!KHD3</f>
        <v>0</v>
      </c>
      <c r="KHD3" s="492"/>
      <c r="KHE3" s="492"/>
      <c r="KHF3" s="492"/>
      <c r="KHG3" s="199" t="str">
        <f>BDI!$A$5</f>
        <v>ENDEREÇO:</v>
      </c>
      <c r="KHH3" s="492">
        <f>ORCAMENTO!KHI3</f>
        <v>0</v>
      </c>
      <c r="KHI3" s="492"/>
      <c r="KHJ3" s="492"/>
      <c r="KHK3" s="492"/>
      <c r="KHL3" s="199" t="str">
        <f>BDI!$A$5</f>
        <v>ENDEREÇO:</v>
      </c>
      <c r="KHM3" s="492">
        <f>ORCAMENTO!KHN3</f>
        <v>0</v>
      </c>
      <c r="KHN3" s="492"/>
      <c r="KHO3" s="492"/>
      <c r="KHP3" s="492"/>
      <c r="KHQ3" s="199" t="str">
        <f>BDI!$A$5</f>
        <v>ENDEREÇO:</v>
      </c>
      <c r="KHR3" s="492">
        <f>ORCAMENTO!KHS3</f>
        <v>0</v>
      </c>
      <c r="KHS3" s="492"/>
      <c r="KHT3" s="492"/>
      <c r="KHU3" s="492"/>
      <c r="KHV3" s="199" t="str">
        <f>BDI!$A$5</f>
        <v>ENDEREÇO:</v>
      </c>
      <c r="KHW3" s="492">
        <f>ORCAMENTO!KHX3</f>
        <v>0</v>
      </c>
      <c r="KHX3" s="492"/>
      <c r="KHY3" s="492"/>
      <c r="KHZ3" s="492"/>
      <c r="KIA3" s="199" t="str">
        <f>BDI!$A$5</f>
        <v>ENDEREÇO:</v>
      </c>
      <c r="KIB3" s="492">
        <f>ORCAMENTO!KIC3</f>
        <v>0</v>
      </c>
      <c r="KIC3" s="492"/>
      <c r="KID3" s="492"/>
      <c r="KIE3" s="492"/>
      <c r="KIF3" s="199" t="str">
        <f>BDI!$A$5</f>
        <v>ENDEREÇO:</v>
      </c>
      <c r="KIG3" s="492">
        <f>ORCAMENTO!KIH3</f>
        <v>0</v>
      </c>
      <c r="KIH3" s="492"/>
      <c r="KII3" s="492"/>
      <c r="KIJ3" s="492"/>
      <c r="KIK3" s="199" t="str">
        <f>BDI!$A$5</f>
        <v>ENDEREÇO:</v>
      </c>
      <c r="KIL3" s="492">
        <f>ORCAMENTO!KIM3</f>
        <v>0</v>
      </c>
      <c r="KIM3" s="492"/>
      <c r="KIN3" s="492"/>
      <c r="KIO3" s="492"/>
      <c r="KIP3" s="199" t="str">
        <f>BDI!$A$5</f>
        <v>ENDEREÇO:</v>
      </c>
      <c r="KIQ3" s="492">
        <f>ORCAMENTO!KIR3</f>
        <v>0</v>
      </c>
      <c r="KIR3" s="492"/>
      <c r="KIS3" s="492"/>
      <c r="KIT3" s="492"/>
      <c r="KIU3" s="199" t="str">
        <f>BDI!$A$5</f>
        <v>ENDEREÇO:</v>
      </c>
      <c r="KIV3" s="492">
        <f>ORCAMENTO!KIW3</f>
        <v>0</v>
      </c>
      <c r="KIW3" s="492"/>
      <c r="KIX3" s="492"/>
      <c r="KIY3" s="492"/>
      <c r="KIZ3" s="199" t="str">
        <f>BDI!$A$5</f>
        <v>ENDEREÇO:</v>
      </c>
      <c r="KJA3" s="492">
        <f>ORCAMENTO!KJB3</f>
        <v>0</v>
      </c>
      <c r="KJB3" s="492"/>
      <c r="KJC3" s="492"/>
      <c r="KJD3" s="492"/>
      <c r="KJE3" s="199" t="str">
        <f>BDI!$A$5</f>
        <v>ENDEREÇO:</v>
      </c>
      <c r="KJF3" s="492">
        <f>ORCAMENTO!KJG3</f>
        <v>0</v>
      </c>
      <c r="KJG3" s="492"/>
      <c r="KJH3" s="492"/>
      <c r="KJI3" s="492"/>
      <c r="KJJ3" s="199" t="str">
        <f>BDI!$A$5</f>
        <v>ENDEREÇO:</v>
      </c>
      <c r="KJK3" s="492">
        <f>ORCAMENTO!KJL3</f>
        <v>0</v>
      </c>
      <c r="KJL3" s="492"/>
      <c r="KJM3" s="492"/>
      <c r="KJN3" s="492"/>
      <c r="KJO3" s="199" t="str">
        <f>BDI!$A$5</f>
        <v>ENDEREÇO:</v>
      </c>
      <c r="KJP3" s="492">
        <f>ORCAMENTO!KJQ3</f>
        <v>0</v>
      </c>
      <c r="KJQ3" s="492"/>
      <c r="KJR3" s="492"/>
      <c r="KJS3" s="492"/>
      <c r="KJT3" s="199" t="str">
        <f>BDI!$A$5</f>
        <v>ENDEREÇO:</v>
      </c>
      <c r="KJU3" s="492">
        <f>ORCAMENTO!KJV3</f>
        <v>0</v>
      </c>
      <c r="KJV3" s="492"/>
      <c r="KJW3" s="492"/>
      <c r="KJX3" s="492"/>
      <c r="KJY3" s="199" t="str">
        <f>BDI!$A$5</f>
        <v>ENDEREÇO:</v>
      </c>
      <c r="KJZ3" s="492">
        <f>ORCAMENTO!KKA3</f>
        <v>0</v>
      </c>
      <c r="KKA3" s="492"/>
      <c r="KKB3" s="492"/>
      <c r="KKC3" s="492"/>
      <c r="KKD3" s="199" t="str">
        <f>BDI!$A$5</f>
        <v>ENDEREÇO:</v>
      </c>
      <c r="KKE3" s="492">
        <f>ORCAMENTO!KKF3</f>
        <v>0</v>
      </c>
      <c r="KKF3" s="492"/>
      <c r="KKG3" s="492"/>
      <c r="KKH3" s="492"/>
      <c r="KKI3" s="199" t="str">
        <f>BDI!$A$5</f>
        <v>ENDEREÇO:</v>
      </c>
      <c r="KKJ3" s="492">
        <f>ORCAMENTO!KKK3</f>
        <v>0</v>
      </c>
      <c r="KKK3" s="492"/>
      <c r="KKL3" s="492"/>
      <c r="KKM3" s="492"/>
      <c r="KKN3" s="199" t="str">
        <f>BDI!$A$5</f>
        <v>ENDEREÇO:</v>
      </c>
      <c r="KKO3" s="492">
        <f>ORCAMENTO!KKP3</f>
        <v>0</v>
      </c>
      <c r="KKP3" s="492"/>
      <c r="KKQ3" s="492"/>
      <c r="KKR3" s="492"/>
      <c r="KKS3" s="199" t="str">
        <f>BDI!$A$5</f>
        <v>ENDEREÇO:</v>
      </c>
      <c r="KKT3" s="492">
        <f>ORCAMENTO!KKU3</f>
        <v>0</v>
      </c>
      <c r="KKU3" s="492"/>
      <c r="KKV3" s="492"/>
      <c r="KKW3" s="492"/>
      <c r="KKX3" s="199" t="str">
        <f>BDI!$A$5</f>
        <v>ENDEREÇO:</v>
      </c>
      <c r="KKY3" s="492">
        <f>ORCAMENTO!KKZ3</f>
        <v>0</v>
      </c>
      <c r="KKZ3" s="492"/>
      <c r="KLA3" s="492"/>
      <c r="KLB3" s="492"/>
      <c r="KLC3" s="199" t="str">
        <f>BDI!$A$5</f>
        <v>ENDEREÇO:</v>
      </c>
      <c r="KLD3" s="492">
        <f>ORCAMENTO!KLE3</f>
        <v>0</v>
      </c>
      <c r="KLE3" s="492"/>
      <c r="KLF3" s="492"/>
      <c r="KLG3" s="492"/>
      <c r="KLH3" s="199" t="str">
        <f>BDI!$A$5</f>
        <v>ENDEREÇO:</v>
      </c>
      <c r="KLI3" s="492">
        <f>ORCAMENTO!KLJ3</f>
        <v>0</v>
      </c>
      <c r="KLJ3" s="492"/>
      <c r="KLK3" s="492"/>
      <c r="KLL3" s="492"/>
      <c r="KLM3" s="199" t="str">
        <f>BDI!$A$5</f>
        <v>ENDEREÇO:</v>
      </c>
      <c r="KLN3" s="492">
        <f>ORCAMENTO!KLO3</f>
        <v>0</v>
      </c>
      <c r="KLO3" s="492"/>
      <c r="KLP3" s="492"/>
      <c r="KLQ3" s="492"/>
      <c r="KLR3" s="199" t="str">
        <f>BDI!$A$5</f>
        <v>ENDEREÇO:</v>
      </c>
      <c r="KLS3" s="492">
        <f>ORCAMENTO!KLT3</f>
        <v>0</v>
      </c>
      <c r="KLT3" s="492"/>
      <c r="KLU3" s="492"/>
      <c r="KLV3" s="492"/>
      <c r="KLW3" s="199" t="str">
        <f>BDI!$A$5</f>
        <v>ENDEREÇO:</v>
      </c>
      <c r="KLX3" s="492">
        <f>ORCAMENTO!KLY3</f>
        <v>0</v>
      </c>
      <c r="KLY3" s="492"/>
      <c r="KLZ3" s="492"/>
      <c r="KMA3" s="492"/>
      <c r="KMB3" s="199" t="str">
        <f>BDI!$A$5</f>
        <v>ENDEREÇO:</v>
      </c>
      <c r="KMC3" s="492">
        <f>ORCAMENTO!KMD3</f>
        <v>0</v>
      </c>
      <c r="KMD3" s="492"/>
      <c r="KME3" s="492"/>
      <c r="KMF3" s="492"/>
      <c r="KMG3" s="199" t="str">
        <f>BDI!$A$5</f>
        <v>ENDEREÇO:</v>
      </c>
      <c r="KMH3" s="492">
        <f>ORCAMENTO!KMI3</f>
        <v>0</v>
      </c>
      <c r="KMI3" s="492"/>
      <c r="KMJ3" s="492"/>
      <c r="KMK3" s="492"/>
      <c r="KML3" s="199" t="str">
        <f>BDI!$A$5</f>
        <v>ENDEREÇO:</v>
      </c>
      <c r="KMM3" s="492">
        <f>ORCAMENTO!KMN3</f>
        <v>0</v>
      </c>
      <c r="KMN3" s="492"/>
      <c r="KMO3" s="492"/>
      <c r="KMP3" s="492"/>
      <c r="KMQ3" s="199" t="str">
        <f>BDI!$A$5</f>
        <v>ENDEREÇO:</v>
      </c>
      <c r="KMR3" s="492">
        <f>ORCAMENTO!KMS3</f>
        <v>0</v>
      </c>
      <c r="KMS3" s="492"/>
      <c r="KMT3" s="492"/>
      <c r="KMU3" s="492"/>
      <c r="KMV3" s="199" t="str">
        <f>BDI!$A$5</f>
        <v>ENDEREÇO:</v>
      </c>
      <c r="KMW3" s="492">
        <f>ORCAMENTO!KMX3</f>
        <v>0</v>
      </c>
      <c r="KMX3" s="492"/>
      <c r="KMY3" s="492"/>
      <c r="KMZ3" s="492"/>
      <c r="KNA3" s="199" t="str">
        <f>BDI!$A$5</f>
        <v>ENDEREÇO:</v>
      </c>
      <c r="KNB3" s="492">
        <f>ORCAMENTO!KNC3</f>
        <v>0</v>
      </c>
      <c r="KNC3" s="492"/>
      <c r="KND3" s="492"/>
      <c r="KNE3" s="492"/>
      <c r="KNF3" s="199" t="str">
        <f>BDI!$A$5</f>
        <v>ENDEREÇO:</v>
      </c>
      <c r="KNG3" s="492">
        <f>ORCAMENTO!KNH3</f>
        <v>0</v>
      </c>
      <c r="KNH3" s="492"/>
      <c r="KNI3" s="492"/>
      <c r="KNJ3" s="492"/>
      <c r="KNK3" s="199" t="str">
        <f>BDI!$A$5</f>
        <v>ENDEREÇO:</v>
      </c>
      <c r="KNL3" s="492">
        <f>ORCAMENTO!KNM3</f>
        <v>0</v>
      </c>
      <c r="KNM3" s="492"/>
      <c r="KNN3" s="492"/>
      <c r="KNO3" s="492"/>
      <c r="KNP3" s="199" t="str">
        <f>BDI!$A$5</f>
        <v>ENDEREÇO:</v>
      </c>
      <c r="KNQ3" s="492">
        <f>ORCAMENTO!KNR3</f>
        <v>0</v>
      </c>
      <c r="KNR3" s="492"/>
      <c r="KNS3" s="492"/>
      <c r="KNT3" s="492"/>
      <c r="KNU3" s="199" t="str">
        <f>BDI!$A$5</f>
        <v>ENDEREÇO:</v>
      </c>
      <c r="KNV3" s="492">
        <f>ORCAMENTO!KNW3</f>
        <v>0</v>
      </c>
      <c r="KNW3" s="492"/>
      <c r="KNX3" s="492"/>
      <c r="KNY3" s="492"/>
      <c r="KNZ3" s="199" t="str">
        <f>BDI!$A$5</f>
        <v>ENDEREÇO:</v>
      </c>
      <c r="KOA3" s="492">
        <f>ORCAMENTO!KOB3</f>
        <v>0</v>
      </c>
      <c r="KOB3" s="492"/>
      <c r="KOC3" s="492"/>
      <c r="KOD3" s="492"/>
      <c r="KOE3" s="199" t="str">
        <f>BDI!$A$5</f>
        <v>ENDEREÇO:</v>
      </c>
      <c r="KOF3" s="492">
        <f>ORCAMENTO!KOG3</f>
        <v>0</v>
      </c>
      <c r="KOG3" s="492"/>
      <c r="KOH3" s="492"/>
      <c r="KOI3" s="492"/>
      <c r="KOJ3" s="199" t="str">
        <f>BDI!$A$5</f>
        <v>ENDEREÇO:</v>
      </c>
      <c r="KOK3" s="492">
        <f>ORCAMENTO!KOL3</f>
        <v>0</v>
      </c>
      <c r="KOL3" s="492"/>
      <c r="KOM3" s="492"/>
      <c r="KON3" s="492"/>
      <c r="KOO3" s="199" t="str">
        <f>BDI!$A$5</f>
        <v>ENDEREÇO:</v>
      </c>
      <c r="KOP3" s="492">
        <f>ORCAMENTO!KOQ3</f>
        <v>0</v>
      </c>
      <c r="KOQ3" s="492"/>
      <c r="KOR3" s="492"/>
      <c r="KOS3" s="492"/>
      <c r="KOT3" s="199" t="str">
        <f>BDI!$A$5</f>
        <v>ENDEREÇO:</v>
      </c>
      <c r="KOU3" s="492">
        <f>ORCAMENTO!KOV3</f>
        <v>0</v>
      </c>
      <c r="KOV3" s="492"/>
      <c r="KOW3" s="492"/>
      <c r="KOX3" s="492"/>
      <c r="KOY3" s="199" t="str">
        <f>BDI!$A$5</f>
        <v>ENDEREÇO:</v>
      </c>
      <c r="KOZ3" s="492">
        <f>ORCAMENTO!KPA3</f>
        <v>0</v>
      </c>
      <c r="KPA3" s="492"/>
      <c r="KPB3" s="492"/>
      <c r="KPC3" s="492"/>
      <c r="KPD3" s="199" t="str">
        <f>BDI!$A$5</f>
        <v>ENDEREÇO:</v>
      </c>
      <c r="KPE3" s="492">
        <f>ORCAMENTO!KPF3</f>
        <v>0</v>
      </c>
      <c r="KPF3" s="492"/>
      <c r="KPG3" s="492"/>
      <c r="KPH3" s="492"/>
      <c r="KPI3" s="199" t="str">
        <f>BDI!$A$5</f>
        <v>ENDEREÇO:</v>
      </c>
      <c r="KPJ3" s="492">
        <f>ORCAMENTO!KPK3</f>
        <v>0</v>
      </c>
      <c r="KPK3" s="492"/>
      <c r="KPL3" s="492"/>
      <c r="KPM3" s="492"/>
      <c r="KPN3" s="199" t="str">
        <f>BDI!$A$5</f>
        <v>ENDEREÇO:</v>
      </c>
      <c r="KPO3" s="492">
        <f>ORCAMENTO!KPP3</f>
        <v>0</v>
      </c>
      <c r="KPP3" s="492"/>
      <c r="KPQ3" s="492"/>
      <c r="KPR3" s="492"/>
      <c r="KPS3" s="199" t="str">
        <f>BDI!$A$5</f>
        <v>ENDEREÇO:</v>
      </c>
      <c r="KPT3" s="492">
        <f>ORCAMENTO!KPU3</f>
        <v>0</v>
      </c>
      <c r="KPU3" s="492"/>
      <c r="KPV3" s="492"/>
      <c r="KPW3" s="492"/>
      <c r="KPX3" s="199" t="str">
        <f>BDI!$A$5</f>
        <v>ENDEREÇO:</v>
      </c>
      <c r="KPY3" s="492">
        <f>ORCAMENTO!KPZ3</f>
        <v>0</v>
      </c>
      <c r="KPZ3" s="492"/>
      <c r="KQA3" s="492"/>
      <c r="KQB3" s="492"/>
      <c r="KQC3" s="199" t="str">
        <f>BDI!$A$5</f>
        <v>ENDEREÇO:</v>
      </c>
      <c r="KQD3" s="492">
        <f>ORCAMENTO!KQE3</f>
        <v>0</v>
      </c>
      <c r="KQE3" s="492"/>
      <c r="KQF3" s="492"/>
      <c r="KQG3" s="492"/>
      <c r="KQH3" s="199" t="str">
        <f>BDI!$A$5</f>
        <v>ENDEREÇO:</v>
      </c>
      <c r="KQI3" s="492">
        <f>ORCAMENTO!KQJ3</f>
        <v>0</v>
      </c>
      <c r="KQJ3" s="492"/>
      <c r="KQK3" s="492"/>
      <c r="KQL3" s="492"/>
      <c r="KQM3" s="199" t="str">
        <f>BDI!$A$5</f>
        <v>ENDEREÇO:</v>
      </c>
      <c r="KQN3" s="492">
        <f>ORCAMENTO!KQO3</f>
        <v>0</v>
      </c>
      <c r="KQO3" s="492"/>
      <c r="KQP3" s="492"/>
      <c r="KQQ3" s="492"/>
      <c r="KQR3" s="199" t="str">
        <f>BDI!$A$5</f>
        <v>ENDEREÇO:</v>
      </c>
      <c r="KQS3" s="492">
        <f>ORCAMENTO!KQT3</f>
        <v>0</v>
      </c>
      <c r="KQT3" s="492"/>
      <c r="KQU3" s="492"/>
      <c r="KQV3" s="492"/>
      <c r="KQW3" s="199" t="str">
        <f>BDI!$A$5</f>
        <v>ENDEREÇO:</v>
      </c>
      <c r="KQX3" s="492">
        <f>ORCAMENTO!KQY3</f>
        <v>0</v>
      </c>
      <c r="KQY3" s="492"/>
      <c r="KQZ3" s="492"/>
      <c r="KRA3" s="492"/>
      <c r="KRB3" s="199" t="str">
        <f>BDI!$A$5</f>
        <v>ENDEREÇO:</v>
      </c>
      <c r="KRC3" s="492">
        <f>ORCAMENTO!KRD3</f>
        <v>0</v>
      </c>
      <c r="KRD3" s="492"/>
      <c r="KRE3" s="492"/>
      <c r="KRF3" s="492"/>
      <c r="KRG3" s="199" t="str">
        <f>BDI!$A$5</f>
        <v>ENDEREÇO:</v>
      </c>
      <c r="KRH3" s="492">
        <f>ORCAMENTO!KRI3</f>
        <v>0</v>
      </c>
      <c r="KRI3" s="492"/>
      <c r="KRJ3" s="492"/>
      <c r="KRK3" s="492"/>
      <c r="KRL3" s="199" t="str">
        <f>BDI!$A$5</f>
        <v>ENDEREÇO:</v>
      </c>
      <c r="KRM3" s="492">
        <f>ORCAMENTO!KRN3</f>
        <v>0</v>
      </c>
      <c r="KRN3" s="492"/>
      <c r="KRO3" s="492"/>
      <c r="KRP3" s="492"/>
      <c r="KRQ3" s="199" t="str">
        <f>BDI!$A$5</f>
        <v>ENDEREÇO:</v>
      </c>
      <c r="KRR3" s="492">
        <f>ORCAMENTO!KRS3</f>
        <v>0</v>
      </c>
      <c r="KRS3" s="492"/>
      <c r="KRT3" s="492"/>
      <c r="KRU3" s="492"/>
      <c r="KRV3" s="199" t="str">
        <f>BDI!$A$5</f>
        <v>ENDEREÇO:</v>
      </c>
      <c r="KRW3" s="492">
        <f>ORCAMENTO!KRX3</f>
        <v>0</v>
      </c>
      <c r="KRX3" s="492"/>
      <c r="KRY3" s="492"/>
      <c r="KRZ3" s="492"/>
      <c r="KSA3" s="199" t="str">
        <f>BDI!$A$5</f>
        <v>ENDEREÇO:</v>
      </c>
      <c r="KSB3" s="492">
        <f>ORCAMENTO!KSC3</f>
        <v>0</v>
      </c>
      <c r="KSC3" s="492"/>
      <c r="KSD3" s="492"/>
      <c r="KSE3" s="492"/>
      <c r="KSF3" s="199" t="str">
        <f>BDI!$A$5</f>
        <v>ENDEREÇO:</v>
      </c>
      <c r="KSG3" s="492">
        <f>ORCAMENTO!KSH3</f>
        <v>0</v>
      </c>
      <c r="KSH3" s="492"/>
      <c r="KSI3" s="492"/>
      <c r="KSJ3" s="492"/>
      <c r="KSK3" s="199" t="str">
        <f>BDI!$A$5</f>
        <v>ENDEREÇO:</v>
      </c>
      <c r="KSL3" s="492">
        <f>ORCAMENTO!KSM3</f>
        <v>0</v>
      </c>
      <c r="KSM3" s="492"/>
      <c r="KSN3" s="492"/>
      <c r="KSO3" s="492"/>
      <c r="KSP3" s="199" t="str">
        <f>BDI!$A$5</f>
        <v>ENDEREÇO:</v>
      </c>
      <c r="KSQ3" s="492">
        <f>ORCAMENTO!KSR3</f>
        <v>0</v>
      </c>
      <c r="KSR3" s="492"/>
      <c r="KSS3" s="492"/>
      <c r="KST3" s="492"/>
      <c r="KSU3" s="199" t="str">
        <f>BDI!$A$5</f>
        <v>ENDEREÇO:</v>
      </c>
      <c r="KSV3" s="492">
        <f>ORCAMENTO!KSW3</f>
        <v>0</v>
      </c>
      <c r="KSW3" s="492"/>
      <c r="KSX3" s="492"/>
      <c r="KSY3" s="492"/>
      <c r="KSZ3" s="199" t="str">
        <f>BDI!$A$5</f>
        <v>ENDEREÇO:</v>
      </c>
      <c r="KTA3" s="492">
        <f>ORCAMENTO!KTB3</f>
        <v>0</v>
      </c>
      <c r="KTB3" s="492"/>
      <c r="KTC3" s="492"/>
      <c r="KTD3" s="492"/>
      <c r="KTE3" s="199" t="str">
        <f>BDI!$A$5</f>
        <v>ENDEREÇO:</v>
      </c>
      <c r="KTF3" s="492">
        <f>ORCAMENTO!KTG3</f>
        <v>0</v>
      </c>
      <c r="KTG3" s="492"/>
      <c r="KTH3" s="492"/>
      <c r="KTI3" s="492"/>
      <c r="KTJ3" s="199" t="str">
        <f>BDI!$A$5</f>
        <v>ENDEREÇO:</v>
      </c>
      <c r="KTK3" s="492">
        <f>ORCAMENTO!KTL3</f>
        <v>0</v>
      </c>
      <c r="KTL3" s="492"/>
      <c r="KTM3" s="492"/>
      <c r="KTN3" s="492"/>
      <c r="KTO3" s="199" t="str">
        <f>BDI!$A$5</f>
        <v>ENDEREÇO:</v>
      </c>
      <c r="KTP3" s="492">
        <f>ORCAMENTO!KTQ3</f>
        <v>0</v>
      </c>
      <c r="KTQ3" s="492"/>
      <c r="KTR3" s="492"/>
      <c r="KTS3" s="492"/>
      <c r="KTT3" s="199" t="str">
        <f>BDI!$A$5</f>
        <v>ENDEREÇO:</v>
      </c>
      <c r="KTU3" s="492">
        <f>ORCAMENTO!KTV3</f>
        <v>0</v>
      </c>
      <c r="KTV3" s="492"/>
      <c r="KTW3" s="492"/>
      <c r="KTX3" s="492"/>
      <c r="KTY3" s="199" t="str">
        <f>BDI!$A$5</f>
        <v>ENDEREÇO:</v>
      </c>
      <c r="KTZ3" s="492">
        <f>ORCAMENTO!KUA3</f>
        <v>0</v>
      </c>
      <c r="KUA3" s="492"/>
      <c r="KUB3" s="492"/>
      <c r="KUC3" s="492"/>
      <c r="KUD3" s="199" t="str">
        <f>BDI!$A$5</f>
        <v>ENDEREÇO:</v>
      </c>
      <c r="KUE3" s="492">
        <f>ORCAMENTO!KUF3</f>
        <v>0</v>
      </c>
      <c r="KUF3" s="492"/>
      <c r="KUG3" s="492"/>
      <c r="KUH3" s="492"/>
      <c r="KUI3" s="199" t="str">
        <f>BDI!$A$5</f>
        <v>ENDEREÇO:</v>
      </c>
      <c r="KUJ3" s="492">
        <f>ORCAMENTO!KUK3</f>
        <v>0</v>
      </c>
      <c r="KUK3" s="492"/>
      <c r="KUL3" s="492"/>
      <c r="KUM3" s="492"/>
      <c r="KUN3" s="199" t="str">
        <f>BDI!$A$5</f>
        <v>ENDEREÇO:</v>
      </c>
      <c r="KUO3" s="492">
        <f>ORCAMENTO!KUP3</f>
        <v>0</v>
      </c>
      <c r="KUP3" s="492"/>
      <c r="KUQ3" s="492"/>
      <c r="KUR3" s="492"/>
      <c r="KUS3" s="199" t="str">
        <f>BDI!$A$5</f>
        <v>ENDEREÇO:</v>
      </c>
      <c r="KUT3" s="492">
        <f>ORCAMENTO!KUU3</f>
        <v>0</v>
      </c>
      <c r="KUU3" s="492"/>
      <c r="KUV3" s="492"/>
      <c r="KUW3" s="492"/>
      <c r="KUX3" s="199" t="str">
        <f>BDI!$A$5</f>
        <v>ENDEREÇO:</v>
      </c>
      <c r="KUY3" s="492">
        <f>ORCAMENTO!KUZ3</f>
        <v>0</v>
      </c>
      <c r="KUZ3" s="492"/>
      <c r="KVA3" s="492"/>
      <c r="KVB3" s="492"/>
      <c r="KVC3" s="199" t="str">
        <f>BDI!$A$5</f>
        <v>ENDEREÇO:</v>
      </c>
      <c r="KVD3" s="492">
        <f>ORCAMENTO!KVE3</f>
        <v>0</v>
      </c>
      <c r="KVE3" s="492"/>
      <c r="KVF3" s="492"/>
      <c r="KVG3" s="492"/>
      <c r="KVH3" s="199" t="str">
        <f>BDI!$A$5</f>
        <v>ENDEREÇO:</v>
      </c>
      <c r="KVI3" s="492">
        <f>ORCAMENTO!KVJ3</f>
        <v>0</v>
      </c>
      <c r="KVJ3" s="492"/>
      <c r="KVK3" s="492"/>
      <c r="KVL3" s="492"/>
      <c r="KVM3" s="199" t="str">
        <f>BDI!$A$5</f>
        <v>ENDEREÇO:</v>
      </c>
      <c r="KVN3" s="492">
        <f>ORCAMENTO!KVO3</f>
        <v>0</v>
      </c>
      <c r="KVO3" s="492"/>
      <c r="KVP3" s="492"/>
      <c r="KVQ3" s="492"/>
      <c r="KVR3" s="199" t="str">
        <f>BDI!$A$5</f>
        <v>ENDEREÇO:</v>
      </c>
      <c r="KVS3" s="492">
        <f>ORCAMENTO!KVT3</f>
        <v>0</v>
      </c>
      <c r="KVT3" s="492"/>
      <c r="KVU3" s="492"/>
      <c r="KVV3" s="492"/>
      <c r="KVW3" s="199" t="str">
        <f>BDI!$A$5</f>
        <v>ENDEREÇO:</v>
      </c>
      <c r="KVX3" s="492">
        <f>ORCAMENTO!KVY3</f>
        <v>0</v>
      </c>
      <c r="KVY3" s="492"/>
      <c r="KVZ3" s="492"/>
      <c r="KWA3" s="492"/>
      <c r="KWB3" s="199" t="str">
        <f>BDI!$A$5</f>
        <v>ENDEREÇO:</v>
      </c>
      <c r="KWC3" s="492">
        <f>ORCAMENTO!KWD3</f>
        <v>0</v>
      </c>
      <c r="KWD3" s="492"/>
      <c r="KWE3" s="492"/>
      <c r="KWF3" s="492"/>
      <c r="KWG3" s="199" t="str">
        <f>BDI!$A$5</f>
        <v>ENDEREÇO:</v>
      </c>
      <c r="KWH3" s="492">
        <f>ORCAMENTO!KWI3</f>
        <v>0</v>
      </c>
      <c r="KWI3" s="492"/>
      <c r="KWJ3" s="492"/>
      <c r="KWK3" s="492"/>
      <c r="KWL3" s="199" t="str">
        <f>BDI!$A$5</f>
        <v>ENDEREÇO:</v>
      </c>
      <c r="KWM3" s="492">
        <f>ORCAMENTO!KWN3</f>
        <v>0</v>
      </c>
      <c r="KWN3" s="492"/>
      <c r="KWO3" s="492"/>
      <c r="KWP3" s="492"/>
      <c r="KWQ3" s="199" t="str">
        <f>BDI!$A$5</f>
        <v>ENDEREÇO:</v>
      </c>
      <c r="KWR3" s="492">
        <f>ORCAMENTO!KWS3</f>
        <v>0</v>
      </c>
      <c r="KWS3" s="492"/>
      <c r="KWT3" s="492"/>
      <c r="KWU3" s="492"/>
      <c r="KWV3" s="199" t="str">
        <f>BDI!$A$5</f>
        <v>ENDEREÇO:</v>
      </c>
      <c r="KWW3" s="492">
        <f>ORCAMENTO!KWX3</f>
        <v>0</v>
      </c>
      <c r="KWX3" s="492"/>
      <c r="KWY3" s="492"/>
      <c r="KWZ3" s="492"/>
      <c r="KXA3" s="199" t="str">
        <f>BDI!$A$5</f>
        <v>ENDEREÇO:</v>
      </c>
      <c r="KXB3" s="492">
        <f>ORCAMENTO!KXC3</f>
        <v>0</v>
      </c>
      <c r="KXC3" s="492"/>
      <c r="KXD3" s="492"/>
      <c r="KXE3" s="492"/>
      <c r="KXF3" s="199" t="str">
        <f>BDI!$A$5</f>
        <v>ENDEREÇO:</v>
      </c>
      <c r="KXG3" s="492">
        <f>ORCAMENTO!KXH3</f>
        <v>0</v>
      </c>
      <c r="KXH3" s="492"/>
      <c r="KXI3" s="492"/>
      <c r="KXJ3" s="492"/>
      <c r="KXK3" s="199" t="str">
        <f>BDI!$A$5</f>
        <v>ENDEREÇO:</v>
      </c>
      <c r="KXL3" s="492">
        <f>ORCAMENTO!KXM3</f>
        <v>0</v>
      </c>
      <c r="KXM3" s="492"/>
      <c r="KXN3" s="492"/>
      <c r="KXO3" s="492"/>
      <c r="KXP3" s="199" t="str">
        <f>BDI!$A$5</f>
        <v>ENDEREÇO:</v>
      </c>
      <c r="KXQ3" s="492">
        <f>ORCAMENTO!KXR3</f>
        <v>0</v>
      </c>
      <c r="KXR3" s="492"/>
      <c r="KXS3" s="492"/>
      <c r="KXT3" s="492"/>
      <c r="KXU3" s="199" t="str">
        <f>BDI!$A$5</f>
        <v>ENDEREÇO:</v>
      </c>
      <c r="KXV3" s="492">
        <f>ORCAMENTO!KXW3</f>
        <v>0</v>
      </c>
      <c r="KXW3" s="492"/>
      <c r="KXX3" s="492"/>
      <c r="KXY3" s="492"/>
      <c r="KXZ3" s="199" t="str">
        <f>BDI!$A$5</f>
        <v>ENDEREÇO:</v>
      </c>
      <c r="KYA3" s="492">
        <f>ORCAMENTO!KYB3</f>
        <v>0</v>
      </c>
      <c r="KYB3" s="492"/>
      <c r="KYC3" s="492"/>
      <c r="KYD3" s="492"/>
      <c r="KYE3" s="199" t="str">
        <f>BDI!$A$5</f>
        <v>ENDEREÇO:</v>
      </c>
      <c r="KYF3" s="492">
        <f>ORCAMENTO!KYG3</f>
        <v>0</v>
      </c>
      <c r="KYG3" s="492"/>
      <c r="KYH3" s="492"/>
      <c r="KYI3" s="492"/>
      <c r="KYJ3" s="199" t="str">
        <f>BDI!$A$5</f>
        <v>ENDEREÇO:</v>
      </c>
      <c r="KYK3" s="492">
        <f>ORCAMENTO!KYL3</f>
        <v>0</v>
      </c>
      <c r="KYL3" s="492"/>
      <c r="KYM3" s="492"/>
      <c r="KYN3" s="492"/>
      <c r="KYO3" s="199" t="str">
        <f>BDI!$A$5</f>
        <v>ENDEREÇO:</v>
      </c>
      <c r="KYP3" s="492">
        <f>ORCAMENTO!KYQ3</f>
        <v>0</v>
      </c>
      <c r="KYQ3" s="492"/>
      <c r="KYR3" s="492"/>
      <c r="KYS3" s="492"/>
      <c r="KYT3" s="199" t="str">
        <f>BDI!$A$5</f>
        <v>ENDEREÇO:</v>
      </c>
      <c r="KYU3" s="492">
        <f>ORCAMENTO!KYV3</f>
        <v>0</v>
      </c>
      <c r="KYV3" s="492"/>
      <c r="KYW3" s="492"/>
      <c r="KYX3" s="492"/>
      <c r="KYY3" s="199" t="str">
        <f>BDI!$A$5</f>
        <v>ENDEREÇO:</v>
      </c>
      <c r="KYZ3" s="492">
        <f>ORCAMENTO!KZA3</f>
        <v>0</v>
      </c>
      <c r="KZA3" s="492"/>
      <c r="KZB3" s="492"/>
      <c r="KZC3" s="492"/>
      <c r="KZD3" s="199" t="str">
        <f>BDI!$A$5</f>
        <v>ENDEREÇO:</v>
      </c>
      <c r="KZE3" s="492">
        <f>ORCAMENTO!KZF3</f>
        <v>0</v>
      </c>
      <c r="KZF3" s="492"/>
      <c r="KZG3" s="492"/>
      <c r="KZH3" s="492"/>
      <c r="KZI3" s="199" t="str">
        <f>BDI!$A$5</f>
        <v>ENDEREÇO:</v>
      </c>
      <c r="KZJ3" s="492">
        <f>ORCAMENTO!KZK3</f>
        <v>0</v>
      </c>
      <c r="KZK3" s="492"/>
      <c r="KZL3" s="492"/>
      <c r="KZM3" s="492"/>
      <c r="KZN3" s="199" t="str">
        <f>BDI!$A$5</f>
        <v>ENDEREÇO:</v>
      </c>
      <c r="KZO3" s="492">
        <f>ORCAMENTO!KZP3</f>
        <v>0</v>
      </c>
      <c r="KZP3" s="492"/>
      <c r="KZQ3" s="492"/>
      <c r="KZR3" s="492"/>
      <c r="KZS3" s="199" t="str">
        <f>BDI!$A$5</f>
        <v>ENDEREÇO:</v>
      </c>
      <c r="KZT3" s="492">
        <f>ORCAMENTO!KZU3</f>
        <v>0</v>
      </c>
      <c r="KZU3" s="492"/>
      <c r="KZV3" s="492"/>
      <c r="KZW3" s="492"/>
      <c r="KZX3" s="199" t="str">
        <f>BDI!$A$5</f>
        <v>ENDEREÇO:</v>
      </c>
      <c r="KZY3" s="492">
        <f>ORCAMENTO!KZZ3</f>
        <v>0</v>
      </c>
      <c r="KZZ3" s="492"/>
      <c r="LAA3" s="492"/>
      <c r="LAB3" s="492"/>
      <c r="LAC3" s="199" t="str">
        <f>BDI!$A$5</f>
        <v>ENDEREÇO:</v>
      </c>
      <c r="LAD3" s="492">
        <f>ORCAMENTO!LAE3</f>
        <v>0</v>
      </c>
      <c r="LAE3" s="492"/>
      <c r="LAF3" s="492"/>
      <c r="LAG3" s="492"/>
      <c r="LAH3" s="199" t="str">
        <f>BDI!$A$5</f>
        <v>ENDEREÇO:</v>
      </c>
      <c r="LAI3" s="492">
        <f>ORCAMENTO!LAJ3</f>
        <v>0</v>
      </c>
      <c r="LAJ3" s="492"/>
      <c r="LAK3" s="492"/>
      <c r="LAL3" s="492"/>
      <c r="LAM3" s="199" t="str">
        <f>BDI!$A$5</f>
        <v>ENDEREÇO:</v>
      </c>
      <c r="LAN3" s="492">
        <f>ORCAMENTO!LAO3</f>
        <v>0</v>
      </c>
      <c r="LAO3" s="492"/>
      <c r="LAP3" s="492"/>
      <c r="LAQ3" s="492"/>
      <c r="LAR3" s="199" t="str">
        <f>BDI!$A$5</f>
        <v>ENDEREÇO:</v>
      </c>
      <c r="LAS3" s="492">
        <f>ORCAMENTO!LAT3</f>
        <v>0</v>
      </c>
      <c r="LAT3" s="492"/>
      <c r="LAU3" s="492"/>
      <c r="LAV3" s="492"/>
      <c r="LAW3" s="199" t="str">
        <f>BDI!$A$5</f>
        <v>ENDEREÇO:</v>
      </c>
      <c r="LAX3" s="492">
        <f>ORCAMENTO!LAY3</f>
        <v>0</v>
      </c>
      <c r="LAY3" s="492"/>
      <c r="LAZ3" s="492"/>
      <c r="LBA3" s="492"/>
      <c r="LBB3" s="199" t="str">
        <f>BDI!$A$5</f>
        <v>ENDEREÇO:</v>
      </c>
      <c r="LBC3" s="492">
        <f>ORCAMENTO!LBD3</f>
        <v>0</v>
      </c>
      <c r="LBD3" s="492"/>
      <c r="LBE3" s="492"/>
      <c r="LBF3" s="492"/>
      <c r="LBG3" s="199" t="str">
        <f>BDI!$A$5</f>
        <v>ENDEREÇO:</v>
      </c>
      <c r="LBH3" s="492">
        <f>ORCAMENTO!LBI3</f>
        <v>0</v>
      </c>
      <c r="LBI3" s="492"/>
      <c r="LBJ3" s="492"/>
      <c r="LBK3" s="492"/>
      <c r="LBL3" s="199" t="str">
        <f>BDI!$A$5</f>
        <v>ENDEREÇO:</v>
      </c>
      <c r="LBM3" s="492">
        <f>ORCAMENTO!LBN3</f>
        <v>0</v>
      </c>
      <c r="LBN3" s="492"/>
      <c r="LBO3" s="492"/>
      <c r="LBP3" s="492"/>
      <c r="LBQ3" s="199" t="str">
        <f>BDI!$A$5</f>
        <v>ENDEREÇO:</v>
      </c>
      <c r="LBR3" s="492">
        <f>ORCAMENTO!LBS3</f>
        <v>0</v>
      </c>
      <c r="LBS3" s="492"/>
      <c r="LBT3" s="492"/>
      <c r="LBU3" s="492"/>
      <c r="LBV3" s="199" t="str">
        <f>BDI!$A$5</f>
        <v>ENDEREÇO:</v>
      </c>
      <c r="LBW3" s="492">
        <f>ORCAMENTO!LBX3</f>
        <v>0</v>
      </c>
      <c r="LBX3" s="492"/>
      <c r="LBY3" s="492"/>
      <c r="LBZ3" s="492"/>
      <c r="LCA3" s="199" t="str">
        <f>BDI!$A$5</f>
        <v>ENDEREÇO:</v>
      </c>
      <c r="LCB3" s="492">
        <f>ORCAMENTO!LCC3</f>
        <v>0</v>
      </c>
      <c r="LCC3" s="492"/>
      <c r="LCD3" s="492"/>
      <c r="LCE3" s="492"/>
      <c r="LCF3" s="199" t="str">
        <f>BDI!$A$5</f>
        <v>ENDEREÇO:</v>
      </c>
      <c r="LCG3" s="492">
        <f>ORCAMENTO!LCH3</f>
        <v>0</v>
      </c>
      <c r="LCH3" s="492"/>
      <c r="LCI3" s="492"/>
      <c r="LCJ3" s="492"/>
      <c r="LCK3" s="199" t="str">
        <f>BDI!$A$5</f>
        <v>ENDEREÇO:</v>
      </c>
      <c r="LCL3" s="492">
        <f>ORCAMENTO!LCM3</f>
        <v>0</v>
      </c>
      <c r="LCM3" s="492"/>
      <c r="LCN3" s="492"/>
      <c r="LCO3" s="492"/>
      <c r="LCP3" s="199" t="str">
        <f>BDI!$A$5</f>
        <v>ENDEREÇO:</v>
      </c>
      <c r="LCQ3" s="492">
        <f>ORCAMENTO!LCR3</f>
        <v>0</v>
      </c>
      <c r="LCR3" s="492"/>
      <c r="LCS3" s="492"/>
      <c r="LCT3" s="492"/>
      <c r="LCU3" s="199" t="str">
        <f>BDI!$A$5</f>
        <v>ENDEREÇO:</v>
      </c>
      <c r="LCV3" s="492">
        <f>ORCAMENTO!LCW3</f>
        <v>0</v>
      </c>
      <c r="LCW3" s="492"/>
      <c r="LCX3" s="492"/>
      <c r="LCY3" s="492"/>
      <c r="LCZ3" s="199" t="str">
        <f>BDI!$A$5</f>
        <v>ENDEREÇO:</v>
      </c>
      <c r="LDA3" s="492">
        <f>ORCAMENTO!LDB3</f>
        <v>0</v>
      </c>
      <c r="LDB3" s="492"/>
      <c r="LDC3" s="492"/>
      <c r="LDD3" s="492"/>
      <c r="LDE3" s="199" t="str">
        <f>BDI!$A$5</f>
        <v>ENDEREÇO:</v>
      </c>
      <c r="LDF3" s="492">
        <f>ORCAMENTO!LDG3</f>
        <v>0</v>
      </c>
      <c r="LDG3" s="492"/>
      <c r="LDH3" s="492"/>
      <c r="LDI3" s="492"/>
      <c r="LDJ3" s="199" t="str">
        <f>BDI!$A$5</f>
        <v>ENDEREÇO:</v>
      </c>
      <c r="LDK3" s="492">
        <f>ORCAMENTO!LDL3</f>
        <v>0</v>
      </c>
      <c r="LDL3" s="492"/>
      <c r="LDM3" s="492"/>
      <c r="LDN3" s="492"/>
      <c r="LDO3" s="199" t="str">
        <f>BDI!$A$5</f>
        <v>ENDEREÇO:</v>
      </c>
      <c r="LDP3" s="492">
        <f>ORCAMENTO!LDQ3</f>
        <v>0</v>
      </c>
      <c r="LDQ3" s="492"/>
      <c r="LDR3" s="492"/>
      <c r="LDS3" s="492"/>
      <c r="LDT3" s="199" t="str">
        <f>BDI!$A$5</f>
        <v>ENDEREÇO:</v>
      </c>
      <c r="LDU3" s="492">
        <f>ORCAMENTO!LDV3</f>
        <v>0</v>
      </c>
      <c r="LDV3" s="492"/>
      <c r="LDW3" s="492"/>
      <c r="LDX3" s="492"/>
      <c r="LDY3" s="199" t="str">
        <f>BDI!$A$5</f>
        <v>ENDEREÇO:</v>
      </c>
      <c r="LDZ3" s="492">
        <f>ORCAMENTO!LEA3</f>
        <v>0</v>
      </c>
      <c r="LEA3" s="492"/>
      <c r="LEB3" s="492"/>
      <c r="LEC3" s="492"/>
      <c r="LED3" s="199" t="str">
        <f>BDI!$A$5</f>
        <v>ENDEREÇO:</v>
      </c>
      <c r="LEE3" s="492">
        <f>ORCAMENTO!LEF3</f>
        <v>0</v>
      </c>
      <c r="LEF3" s="492"/>
      <c r="LEG3" s="492"/>
      <c r="LEH3" s="492"/>
      <c r="LEI3" s="199" t="str">
        <f>BDI!$A$5</f>
        <v>ENDEREÇO:</v>
      </c>
      <c r="LEJ3" s="492">
        <f>ORCAMENTO!LEK3</f>
        <v>0</v>
      </c>
      <c r="LEK3" s="492"/>
      <c r="LEL3" s="492"/>
      <c r="LEM3" s="492"/>
      <c r="LEN3" s="199" t="str">
        <f>BDI!$A$5</f>
        <v>ENDEREÇO:</v>
      </c>
      <c r="LEO3" s="492">
        <f>ORCAMENTO!LEP3</f>
        <v>0</v>
      </c>
      <c r="LEP3" s="492"/>
      <c r="LEQ3" s="492"/>
      <c r="LER3" s="492"/>
      <c r="LES3" s="199" t="str">
        <f>BDI!$A$5</f>
        <v>ENDEREÇO:</v>
      </c>
      <c r="LET3" s="492">
        <f>ORCAMENTO!LEU3</f>
        <v>0</v>
      </c>
      <c r="LEU3" s="492"/>
      <c r="LEV3" s="492"/>
      <c r="LEW3" s="492"/>
      <c r="LEX3" s="199" t="str">
        <f>BDI!$A$5</f>
        <v>ENDEREÇO:</v>
      </c>
      <c r="LEY3" s="492">
        <f>ORCAMENTO!LEZ3</f>
        <v>0</v>
      </c>
      <c r="LEZ3" s="492"/>
      <c r="LFA3" s="492"/>
      <c r="LFB3" s="492"/>
      <c r="LFC3" s="199" t="str">
        <f>BDI!$A$5</f>
        <v>ENDEREÇO:</v>
      </c>
      <c r="LFD3" s="492">
        <f>ORCAMENTO!LFE3</f>
        <v>0</v>
      </c>
      <c r="LFE3" s="492"/>
      <c r="LFF3" s="492"/>
      <c r="LFG3" s="492"/>
      <c r="LFH3" s="199" t="str">
        <f>BDI!$A$5</f>
        <v>ENDEREÇO:</v>
      </c>
      <c r="LFI3" s="492">
        <f>ORCAMENTO!LFJ3</f>
        <v>0</v>
      </c>
      <c r="LFJ3" s="492"/>
      <c r="LFK3" s="492"/>
      <c r="LFL3" s="492"/>
      <c r="LFM3" s="199" t="str">
        <f>BDI!$A$5</f>
        <v>ENDEREÇO:</v>
      </c>
      <c r="LFN3" s="492">
        <f>ORCAMENTO!LFO3</f>
        <v>0</v>
      </c>
      <c r="LFO3" s="492"/>
      <c r="LFP3" s="492"/>
      <c r="LFQ3" s="492"/>
      <c r="LFR3" s="199" t="str">
        <f>BDI!$A$5</f>
        <v>ENDEREÇO:</v>
      </c>
      <c r="LFS3" s="492">
        <f>ORCAMENTO!LFT3</f>
        <v>0</v>
      </c>
      <c r="LFT3" s="492"/>
      <c r="LFU3" s="492"/>
      <c r="LFV3" s="492"/>
      <c r="LFW3" s="199" t="str">
        <f>BDI!$A$5</f>
        <v>ENDEREÇO:</v>
      </c>
      <c r="LFX3" s="492">
        <f>ORCAMENTO!LFY3</f>
        <v>0</v>
      </c>
      <c r="LFY3" s="492"/>
      <c r="LFZ3" s="492"/>
      <c r="LGA3" s="492"/>
      <c r="LGB3" s="199" t="str">
        <f>BDI!$A$5</f>
        <v>ENDEREÇO:</v>
      </c>
      <c r="LGC3" s="492">
        <f>ORCAMENTO!LGD3</f>
        <v>0</v>
      </c>
      <c r="LGD3" s="492"/>
      <c r="LGE3" s="492"/>
      <c r="LGF3" s="492"/>
      <c r="LGG3" s="199" t="str">
        <f>BDI!$A$5</f>
        <v>ENDEREÇO:</v>
      </c>
      <c r="LGH3" s="492">
        <f>ORCAMENTO!LGI3</f>
        <v>0</v>
      </c>
      <c r="LGI3" s="492"/>
      <c r="LGJ3" s="492"/>
      <c r="LGK3" s="492"/>
      <c r="LGL3" s="199" t="str">
        <f>BDI!$A$5</f>
        <v>ENDEREÇO:</v>
      </c>
      <c r="LGM3" s="492">
        <f>ORCAMENTO!LGN3</f>
        <v>0</v>
      </c>
      <c r="LGN3" s="492"/>
      <c r="LGO3" s="492"/>
      <c r="LGP3" s="492"/>
      <c r="LGQ3" s="199" t="str">
        <f>BDI!$A$5</f>
        <v>ENDEREÇO:</v>
      </c>
      <c r="LGR3" s="492">
        <f>ORCAMENTO!LGS3</f>
        <v>0</v>
      </c>
      <c r="LGS3" s="492"/>
      <c r="LGT3" s="492"/>
      <c r="LGU3" s="492"/>
      <c r="LGV3" s="199" t="str">
        <f>BDI!$A$5</f>
        <v>ENDEREÇO:</v>
      </c>
      <c r="LGW3" s="492">
        <f>ORCAMENTO!LGX3</f>
        <v>0</v>
      </c>
      <c r="LGX3" s="492"/>
      <c r="LGY3" s="492"/>
      <c r="LGZ3" s="492"/>
      <c r="LHA3" s="199" t="str">
        <f>BDI!$A$5</f>
        <v>ENDEREÇO:</v>
      </c>
      <c r="LHB3" s="492">
        <f>ORCAMENTO!LHC3</f>
        <v>0</v>
      </c>
      <c r="LHC3" s="492"/>
      <c r="LHD3" s="492"/>
      <c r="LHE3" s="492"/>
      <c r="LHF3" s="199" t="str">
        <f>BDI!$A$5</f>
        <v>ENDEREÇO:</v>
      </c>
      <c r="LHG3" s="492">
        <f>ORCAMENTO!LHH3</f>
        <v>0</v>
      </c>
      <c r="LHH3" s="492"/>
      <c r="LHI3" s="492"/>
      <c r="LHJ3" s="492"/>
      <c r="LHK3" s="199" t="str">
        <f>BDI!$A$5</f>
        <v>ENDEREÇO:</v>
      </c>
      <c r="LHL3" s="492">
        <f>ORCAMENTO!LHM3</f>
        <v>0</v>
      </c>
      <c r="LHM3" s="492"/>
      <c r="LHN3" s="492"/>
      <c r="LHO3" s="492"/>
      <c r="LHP3" s="199" t="str">
        <f>BDI!$A$5</f>
        <v>ENDEREÇO:</v>
      </c>
      <c r="LHQ3" s="492">
        <f>ORCAMENTO!LHR3</f>
        <v>0</v>
      </c>
      <c r="LHR3" s="492"/>
      <c r="LHS3" s="492"/>
      <c r="LHT3" s="492"/>
      <c r="LHU3" s="199" t="str">
        <f>BDI!$A$5</f>
        <v>ENDEREÇO:</v>
      </c>
      <c r="LHV3" s="492">
        <f>ORCAMENTO!LHW3</f>
        <v>0</v>
      </c>
      <c r="LHW3" s="492"/>
      <c r="LHX3" s="492"/>
      <c r="LHY3" s="492"/>
      <c r="LHZ3" s="199" t="str">
        <f>BDI!$A$5</f>
        <v>ENDEREÇO:</v>
      </c>
      <c r="LIA3" s="492">
        <f>ORCAMENTO!LIB3</f>
        <v>0</v>
      </c>
      <c r="LIB3" s="492"/>
      <c r="LIC3" s="492"/>
      <c r="LID3" s="492"/>
      <c r="LIE3" s="199" t="str">
        <f>BDI!$A$5</f>
        <v>ENDEREÇO:</v>
      </c>
      <c r="LIF3" s="492">
        <f>ORCAMENTO!LIG3</f>
        <v>0</v>
      </c>
      <c r="LIG3" s="492"/>
      <c r="LIH3" s="492"/>
      <c r="LII3" s="492"/>
      <c r="LIJ3" s="199" t="str">
        <f>BDI!$A$5</f>
        <v>ENDEREÇO:</v>
      </c>
      <c r="LIK3" s="492">
        <f>ORCAMENTO!LIL3</f>
        <v>0</v>
      </c>
      <c r="LIL3" s="492"/>
      <c r="LIM3" s="492"/>
      <c r="LIN3" s="492"/>
      <c r="LIO3" s="199" t="str">
        <f>BDI!$A$5</f>
        <v>ENDEREÇO:</v>
      </c>
      <c r="LIP3" s="492">
        <f>ORCAMENTO!LIQ3</f>
        <v>0</v>
      </c>
      <c r="LIQ3" s="492"/>
      <c r="LIR3" s="492"/>
      <c r="LIS3" s="492"/>
      <c r="LIT3" s="199" t="str">
        <f>BDI!$A$5</f>
        <v>ENDEREÇO:</v>
      </c>
      <c r="LIU3" s="492">
        <f>ORCAMENTO!LIV3</f>
        <v>0</v>
      </c>
      <c r="LIV3" s="492"/>
      <c r="LIW3" s="492"/>
      <c r="LIX3" s="492"/>
      <c r="LIY3" s="199" t="str">
        <f>BDI!$A$5</f>
        <v>ENDEREÇO:</v>
      </c>
      <c r="LIZ3" s="492">
        <f>ORCAMENTO!LJA3</f>
        <v>0</v>
      </c>
      <c r="LJA3" s="492"/>
      <c r="LJB3" s="492"/>
      <c r="LJC3" s="492"/>
      <c r="LJD3" s="199" t="str">
        <f>BDI!$A$5</f>
        <v>ENDEREÇO:</v>
      </c>
      <c r="LJE3" s="492">
        <f>ORCAMENTO!LJF3</f>
        <v>0</v>
      </c>
      <c r="LJF3" s="492"/>
      <c r="LJG3" s="492"/>
      <c r="LJH3" s="492"/>
      <c r="LJI3" s="199" t="str">
        <f>BDI!$A$5</f>
        <v>ENDEREÇO:</v>
      </c>
      <c r="LJJ3" s="492">
        <f>ORCAMENTO!LJK3</f>
        <v>0</v>
      </c>
      <c r="LJK3" s="492"/>
      <c r="LJL3" s="492"/>
      <c r="LJM3" s="492"/>
      <c r="LJN3" s="199" t="str">
        <f>BDI!$A$5</f>
        <v>ENDEREÇO:</v>
      </c>
      <c r="LJO3" s="492">
        <f>ORCAMENTO!LJP3</f>
        <v>0</v>
      </c>
      <c r="LJP3" s="492"/>
      <c r="LJQ3" s="492"/>
      <c r="LJR3" s="492"/>
      <c r="LJS3" s="199" t="str">
        <f>BDI!$A$5</f>
        <v>ENDEREÇO:</v>
      </c>
      <c r="LJT3" s="492">
        <f>ORCAMENTO!LJU3</f>
        <v>0</v>
      </c>
      <c r="LJU3" s="492"/>
      <c r="LJV3" s="492"/>
      <c r="LJW3" s="492"/>
      <c r="LJX3" s="199" t="str">
        <f>BDI!$A$5</f>
        <v>ENDEREÇO:</v>
      </c>
      <c r="LJY3" s="492">
        <f>ORCAMENTO!LJZ3</f>
        <v>0</v>
      </c>
      <c r="LJZ3" s="492"/>
      <c r="LKA3" s="492"/>
      <c r="LKB3" s="492"/>
      <c r="LKC3" s="199" t="str">
        <f>BDI!$A$5</f>
        <v>ENDEREÇO:</v>
      </c>
      <c r="LKD3" s="492">
        <f>ORCAMENTO!LKE3</f>
        <v>0</v>
      </c>
      <c r="LKE3" s="492"/>
      <c r="LKF3" s="492"/>
      <c r="LKG3" s="492"/>
      <c r="LKH3" s="199" t="str">
        <f>BDI!$A$5</f>
        <v>ENDEREÇO:</v>
      </c>
      <c r="LKI3" s="492">
        <f>ORCAMENTO!LKJ3</f>
        <v>0</v>
      </c>
      <c r="LKJ3" s="492"/>
      <c r="LKK3" s="492"/>
      <c r="LKL3" s="492"/>
      <c r="LKM3" s="199" t="str">
        <f>BDI!$A$5</f>
        <v>ENDEREÇO:</v>
      </c>
      <c r="LKN3" s="492">
        <f>ORCAMENTO!LKO3</f>
        <v>0</v>
      </c>
      <c r="LKO3" s="492"/>
      <c r="LKP3" s="492"/>
      <c r="LKQ3" s="492"/>
      <c r="LKR3" s="199" t="str">
        <f>BDI!$A$5</f>
        <v>ENDEREÇO:</v>
      </c>
      <c r="LKS3" s="492">
        <f>ORCAMENTO!LKT3</f>
        <v>0</v>
      </c>
      <c r="LKT3" s="492"/>
      <c r="LKU3" s="492"/>
      <c r="LKV3" s="492"/>
      <c r="LKW3" s="199" t="str">
        <f>BDI!$A$5</f>
        <v>ENDEREÇO:</v>
      </c>
      <c r="LKX3" s="492">
        <f>ORCAMENTO!LKY3</f>
        <v>0</v>
      </c>
      <c r="LKY3" s="492"/>
      <c r="LKZ3" s="492"/>
      <c r="LLA3" s="492"/>
      <c r="LLB3" s="199" t="str">
        <f>BDI!$A$5</f>
        <v>ENDEREÇO:</v>
      </c>
      <c r="LLC3" s="492">
        <f>ORCAMENTO!LLD3</f>
        <v>0</v>
      </c>
      <c r="LLD3" s="492"/>
      <c r="LLE3" s="492"/>
      <c r="LLF3" s="492"/>
      <c r="LLG3" s="199" t="str">
        <f>BDI!$A$5</f>
        <v>ENDEREÇO:</v>
      </c>
      <c r="LLH3" s="492">
        <f>ORCAMENTO!LLI3</f>
        <v>0</v>
      </c>
      <c r="LLI3" s="492"/>
      <c r="LLJ3" s="492"/>
      <c r="LLK3" s="492"/>
      <c r="LLL3" s="199" t="str">
        <f>BDI!$A$5</f>
        <v>ENDEREÇO:</v>
      </c>
      <c r="LLM3" s="492">
        <f>ORCAMENTO!LLN3</f>
        <v>0</v>
      </c>
      <c r="LLN3" s="492"/>
      <c r="LLO3" s="492"/>
      <c r="LLP3" s="492"/>
      <c r="LLQ3" s="199" t="str">
        <f>BDI!$A$5</f>
        <v>ENDEREÇO:</v>
      </c>
      <c r="LLR3" s="492">
        <f>ORCAMENTO!LLS3</f>
        <v>0</v>
      </c>
      <c r="LLS3" s="492"/>
      <c r="LLT3" s="492"/>
      <c r="LLU3" s="492"/>
      <c r="LLV3" s="199" t="str">
        <f>BDI!$A$5</f>
        <v>ENDEREÇO:</v>
      </c>
      <c r="LLW3" s="492">
        <f>ORCAMENTO!LLX3</f>
        <v>0</v>
      </c>
      <c r="LLX3" s="492"/>
      <c r="LLY3" s="492"/>
      <c r="LLZ3" s="492"/>
      <c r="LMA3" s="199" t="str">
        <f>BDI!$A$5</f>
        <v>ENDEREÇO:</v>
      </c>
      <c r="LMB3" s="492">
        <f>ORCAMENTO!LMC3</f>
        <v>0</v>
      </c>
      <c r="LMC3" s="492"/>
      <c r="LMD3" s="492"/>
      <c r="LME3" s="492"/>
      <c r="LMF3" s="199" t="str">
        <f>BDI!$A$5</f>
        <v>ENDEREÇO:</v>
      </c>
      <c r="LMG3" s="492">
        <f>ORCAMENTO!LMH3</f>
        <v>0</v>
      </c>
      <c r="LMH3" s="492"/>
      <c r="LMI3" s="492"/>
      <c r="LMJ3" s="492"/>
      <c r="LMK3" s="199" t="str">
        <f>BDI!$A$5</f>
        <v>ENDEREÇO:</v>
      </c>
      <c r="LML3" s="492">
        <f>ORCAMENTO!LMM3</f>
        <v>0</v>
      </c>
      <c r="LMM3" s="492"/>
      <c r="LMN3" s="492"/>
      <c r="LMO3" s="492"/>
      <c r="LMP3" s="199" t="str">
        <f>BDI!$A$5</f>
        <v>ENDEREÇO:</v>
      </c>
      <c r="LMQ3" s="492">
        <f>ORCAMENTO!LMR3</f>
        <v>0</v>
      </c>
      <c r="LMR3" s="492"/>
      <c r="LMS3" s="492"/>
      <c r="LMT3" s="492"/>
      <c r="LMU3" s="199" t="str">
        <f>BDI!$A$5</f>
        <v>ENDEREÇO:</v>
      </c>
      <c r="LMV3" s="492">
        <f>ORCAMENTO!LMW3</f>
        <v>0</v>
      </c>
      <c r="LMW3" s="492"/>
      <c r="LMX3" s="492"/>
      <c r="LMY3" s="492"/>
      <c r="LMZ3" s="199" t="str">
        <f>BDI!$A$5</f>
        <v>ENDEREÇO:</v>
      </c>
      <c r="LNA3" s="492">
        <f>ORCAMENTO!LNB3</f>
        <v>0</v>
      </c>
      <c r="LNB3" s="492"/>
      <c r="LNC3" s="492"/>
      <c r="LND3" s="492"/>
      <c r="LNE3" s="199" t="str">
        <f>BDI!$A$5</f>
        <v>ENDEREÇO:</v>
      </c>
      <c r="LNF3" s="492">
        <f>ORCAMENTO!LNG3</f>
        <v>0</v>
      </c>
      <c r="LNG3" s="492"/>
      <c r="LNH3" s="492"/>
      <c r="LNI3" s="492"/>
      <c r="LNJ3" s="199" t="str">
        <f>BDI!$A$5</f>
        <v>ENDEREÇO:</v>
      </c>
      <c r="LNK3" s="492">
        <f>ORCAMENTO!LNL3</f>
        <v>0</v>
      </c>
      <c r="LNL3" s="492"/>
      <c r="LNM3" s="492"/>
      <c r="LNN3" s="492"/>
      <c r="LNO3" s="199" t="str">
        <f>BDI!$A$5</f>
        <v>ENDEREÇO:</v>
      </c>
      <c r="LNP3" s="492">
        <f>ORCAMENTO!LNQ3</f>
        <v>0</v>
      </c>
      <c r="LNQ3" s="492"/>
      <c r="LNR3" s="492"/>
      <c r="LNS3" s="492"/>
      <c r="LNT3" s="199" t="str">
        <f>BDI!$A$5</f>
        <v>ENDEREÇO:</v>
      </c>
      <c r="LNU3" s="492">
        <f>ORCAMENTO!LNV3</f>
        <v>0</v>
      </c>
      <c r="LNV3" s="492"/>
      <c r="LNW3" s="492"/>
      <c r="LNX3" s="492"/>
      <c r="LNY3" s="199" t="str">
        <f>BDI!$A$5</f>
        <v>ENDEREÇO:</v>
      </c>
      <c r="LNZ3" s="492">
        <f>ORCAMENTO!LOA3</f>
        <v>0</v>
      </c>
      <c r="LOA3" s="492"/>
      <c r="LOB3" s="492"/>
      <c r="LOC3" s="492"/>
      <c r="LOD3" s="199" t="str">
        <f>BDI!$A$5</f>
        <v>ENDEREÇO:</v>
      </c>
      <c r="LOE3" s="492">
        <f>ORCAMENTO!LOF3</f>
        <v>0</v>
      </c>
      <c r="LOF3" s="492"/>
      <c r="LOG3" s="492"/>
      <c r="LOH3" s="492"/>
      <c r="LOI3" s="199" t="str">
        <f>BDI!$A$5</f>
        <v>ENDEREÇO:</v>
      </c>
      <c r="LOJ3" s="492">
        <f>ORCAMENTO!LOK3</f>
        <v>0</v>
      </c>
      <c r="LOK3" s="492"/>
      <c r="LOL3" s="492"/>
      <c r="LOM3" s="492"/>
      <c r="LON3" s="199" t="str">
        <f>BDI!$A$5</f>
        <v>ENDEREÇO:</v>
      </c>
      <c r="LOO3" s="492">
        <f>ORCAMENTO!LOP3</f>
        <v>0</v>
      </c>
      <c r="LOP3" s="492"/>
      <c r="LOQ3" s="492"/>
      <c r="LOR3" s="492"/>
      <c r="LOS3" s="199" t="str">
        <f>BDI!$A$5</f>
        <v>ENDEREÇO:</v>
      </c>
      <c r="LOT3" s="492">
        <f>ORCAMENTO!LOU3</f>
        <v>0</v>
      </c>
      <c r="LOU3" s="492"/>
      <c r="LOV3" s="492"/>
      <c r="LOW3" s="492"/>
      <c r="LOX3" s="199" t="str">
        <f>BDI!$A$5</f>
        <v>ENDEREÇO:</v>
      </c>
      <c r="LOY3" s="492">
        <f>ORCAMENTO!LOZ3</f>
        <v>0</v>
      </c>
      <c r="LOZ3" s="492"/>
      <c r="LPA3" s="492"/>
      <c r="LPB3" s="492"/>
      <c r="LPC3" s="199" t="str">
        <f>BDI!$A$5</f>
        <v>ENDEREÇO:</v>
      </c>
      <c r="LPD3" s="492">
        <f>ORCAMENTO!LPE3</f>
        <v>0</v>
      </c>
      <c r="LPE3" s="492"/>
      <c r="LPF3" s="492"/>
      <c r="LPG3" s="492"/>
      <c r="LPH3" s="199" t="str">
        <f>BDI!$A$5</f>
        <v>ENDEREÇO:</v>
      </c>
      <c r="LPI3" s="492">
        <f>ORCAMENTO!LPJ3</f>
        <v>0</v>
      </c>
      <c r="LPJ3" s="492"/>
      <c r="LPK3" s="492"/>
      <c r="LPL3" s="492"/>
      <c r="LPM3" s="199" t="str">
        <f>BDI!$A$5</f>
        <v>ENDEREÇO:</v>
      </c>
      <c r="LPN3" s="492">
        <f>ORCAMENTO!LPO3</f>
        <v>0</v>
      </c>
      <c r="LPO3" s="492"/>
      <c r="LPP3" s="492"/>
      <c r="LPQ3" s="492"/>
      <c r="LPR3" s="199" t="str">
        <f>BDI!$A$5</f>
        <v>ENDEREÇO:</v>
      </c>
      <c r="LPS3" s="492">
        <f>ORCAMENTO!LPT3</f>
        <v>0</v>
      </c>
      <c r="LPT3" s="492"/>
      <c r="LPU3" s="492"/>
      <c r="LPV3" s="492"/>
      <c r="LPW3" s="199" t="str">
        <f>BDI!$A$5</f>
        <v>ENDEREÇO:</v>
      </c>
      <c r="LPX3" s="492">
        <f>ORCAMENTO!LPY3</f>
        <v>0</v>
      </c>
      <c r="LPY3" s="492"/>
      <c r="LPZ3" s="492"/>
      <c r="LQA3" s="492"/>
      <c r="LQB3" s="199" t="str">
        <f>BDI!$A$5</f>
        <v>ENDEREÇO:</v>
      </c>
      <c r="LQC3" s="492">
        <f>ORCAMENTO!LQD3</f>
        <v>0</v>
      </c>
      <c r="LQD3" s="492"/>
      <c r="LQE3" s="492"/>
      <c r="LQF3" s="492"/>
      <c r="LQG3" s="199" t="str">
        <f>BDI!$A$5</f>
        <v>ENDEREÇO:</v>
      </c>
      <c r="LQH3" s="492">
        <f>ORCAMENTO!LQI3</f>
        <v>0</v>
      </c>
      <c r="LQI3" s="492"/>
      <c r="LQJ3" s="492"/>
      <c r="LQK3" s="492"/>
      <c r="LQL3" s="199" t="str">
        <f>BDI!$A$5</f>
        <v>ENDEREÇO:</v>
      </c>
      <c r="LQM3" s="492">
        <f>ORCAMENTO!LQN3</f>
        <v>0</v>
      </c>
      <c r="LQN3" s="492"/>
      <c r="LQO3" s="492"/>
      <c r="LQP3" s="492"/>
      <c r="LQQ3" s="199" t="str">
        <f>BDI!$A$5</f>
        <v>ENDEREÇO:</v>
      </c>
      <c r="LQR3" s="492">
        <f>ORCAMENTO!LQS3</f>
        <v>0</v>
      </c>
      <c r="LQS3" s="492"/>
      <c r="LQT3" s="492"/>
      <c r="LQU3" s="492"/>
      <c r="LQV3" s="199" t="str">
        <f>BDI!$A$5</f>
        <v>ENDEREÇO:</v>
      </c>
      <c r="LQW3" s="492">
        <f>ORCAMENTO!LQX3</f>
        <v>0</v>
      </c>
      <c r="LQX3" s="492"/>
      <c r="LQY3" s="492"/>
      <c r="LQZ3" s="492"/>
      <c r="LRA3" s="199" t="str">
        <f>BDI!$A$5</f>
        <v>ENDEREÇO:</v>
      </c>
      <c r="LRB3" s="492">
        <f>ORCAMENTO!LRC3</f>
        <v>0</v>
      </c>
      <c r="LRC3" s="492"/>
      <c r="LRD3" s="492"/>
      <c r="LRE3" s="492"/>
      <c r="LRF3" s="199" t="str">
        <f>BDI!$A$5</f>
        <v>ENDEREÇO:</v>
      </c>
      <c r="LRG3" s="492">
        <f>ORCAMENTO!LRH3</f>
        <v>0</v>
      </c>
      <c r="LRH3" s="492"/>
      <c r="LRI3" s="492"/>
      <c r="LRJ3" s="492"/>
      <c r="LRK3" s="199" t="str">
        <f>BDI!$A$5</f>
        <v>ENDEREÇO:</v>
      </c>
      <c r="LRL3" s="492">
        <f>ORCAMENTO!LRM3</f>
        <v>0</v>
      </c>
      <c r="LRM3" s="492"/>
      <c r="LRN3" s="492"/>
      <c r="LRO3" s="492"/>
      <c r="LRP3" s="199" t="str">
        <f>BDI!$A$5</f>
        <v>ENDEREÇO:</v>
      </c>
      <c r="LRQ3" s="492">
        <f>ORCAMENTO!LRR3</f>
        <v>0</v>
      </c>
      <c r="LRR3" s="492"/>
      <c r="LRS3" s="492"/>
      <c r="LRT3" s="492"/>
      <c r="LRU3" s="199" t="str">
        <f>BDI!$A$5</f>
        <v>ENDEREÇO:</v>
      </c>
      <c r="LRV3" s="492">
        <f>ORCAMENTO!LRW3</f>
        <v>0</v>
      </c>
      <c r="LRW3" s="492"/>
      <c r="LRX3" s="492"/>
      <c r="LRY3" s="492"/>
      <c r="LRZ3" s="199" t="str">
        <f>BDI!$A$5</f>
        <v>ENDEREÇO:</v>
      </c>
      <c r="LSA3" s="492">
        <f>ORCAMENTO!LSB3</f>
        <v>0</v>
      </c>
      <c r="LSB3" s="492"/>
      <c r="LSC3" s="492"/>
      <c r="LSD3" s="492"/>
      <c r="LSE3" s="199" t="str">
        <f>BDI!$A$5</f>
        <v>ENDEREÇO:</v>
      </c>
      <c r="LSF3" s="492">
        <f>ORCAMENTO!LSG3</f>
        <v>0</v>
      </c>
      <c r="LSG3" s="492"/>
      <c r="LSH3" s="492"/>
      <c r="LSI3" s="492"/>
      <c r="LSJ3" s="199" t="str">
        <f>BDI!$A$5</f>
        <v>ENDEREÇO:</v>
      </c>
      <c r="LSK3" s="492">
        <f>ORCAMENTO!LSL3</f>
        <v>0</v>
      </c>
      <c r="LSL3" s="492"/>
      <c r="LSM3" s="492"/>
      <c r="LSN3" s="492"/>
      <c r="LSO3" s="199" t="str">
        <f>BDI!$A$5</f>
        <v>ENDEREÇO:</v>
      </c>
      <c r="LSP3" s="492">
        <f>ORCAMENTO!LSQ3</f>
        <v>0</v>
      </c>
      <c r="LSQ3" s="492"/>
      <c r="LSR3" s="492"/>
      <c r="LSS3" s="492"/>
      <c r="LST3" s="199" t="str">
        <f>BDI!$A$5</f>
        <v>ENDEREÇO:</v>
      </c>
      <c r="LSU3" s="492">
        <f>ORCAMENTO!LSV3</f>
        <v>0</v>
      </c>
      <c r="LSV3" s="492"/>
      <c r="LSW3" s="492"/>
      <c r="LSX3" s="492"/>
      <c r="LSY3" s="199" t="str">
        <f>BDI!$A$5</f>
        <v>ENDEREÇO:</v>
      </c>
      <c r="LSZ3" s="492">
        <f>ORCAMENTO!LTA3</f>
        <v>0</v>
      </c>
      <c r="LTA3" s="492"/>
      <c r="LTB3" s="492"/>
      <c r="LTC3" s="492"/>
      <c r="LTD3" s="199" t="str">
        <f>BDI!$A$5</f>
        <v>ENDEREÇO:</v>
      </c>
      <c r="LTE3" s="492">
        <f>ORCAMENTO!LTF3</f>
        <v>0</v>
      </c>
      <c r="LTF3" s="492"/>
      <c r="LTG3" s="492"/>
      <c r="LTH3" s="492"/>
      <c r="LTI3" s="199" t="str">
        <f>BDI!$A$5</f>
        <v>ENDEREÇO:</v>
      </c>
      <c r="LTJ3" s="492">
        <f>ORCAMENTO!LTK3</f>
        <v>0</v>
      </c>
      <c r="LTK3" s="492"/>
      <c r="LTL3" s="492"/>
      <c r="LTM3" s="492"/>
      <c r="LTN3" s="199" t="str">
        <f>BDI!$A$5</f>
        <v>ENDEREÇO:</v>
      </c>
      <c r="LTO3" s="492">
        <f>ORCAMENTO!LTP3</f>
        <v>0</v>
      </c>
      <c r="LTP3" s="492"/>
      <c r="LTQ3" s="492"/>
      <c r="LTR3" s="492"/>
      <c r="LTS3" s="199" t="str">
        <f>BDI!$A$5</f>
        <v>ENDEREÇO:</v>
      </c>
      <c r="LTT3" s="492">
        <f>ORCAMENTO!LTU3</f>
        <v>0</v>
      </c>
      <c r="LTU3" s="492"/>
      <c r="LTV3" s="492"/>
      <c r="LTW3" s="492"/>
      <c r="LTX3" s="199" t="str">
        <f>BDI!$A$5</f>
        <v>ENDEREÇO:</v>
      </c>
      <c r="LTY3" s="492">
        <f>ORCAMENTO!LTZ3</f>
        <v>0</v>
      </c>
      <c r="LTZ3" s="492"/>
      <c r="LUA3" s="492"/>
      <c r="LUB3" s="492"/>
      <c r="LUC3" s="199" t="str">
        <f>BDI!$A$5</f>
        <v>ENDEREÇO:</v>
      </c>
      <c r="LUD3" s="492">
        <f>ORCAMENTO!LUE3</f>
        <v>0</v>
      </c>
      <c r="LUE3" s="492"/>
      <c r="LUF3" s="492"/>
      <c r="LUG3" s="492"/>
      <c r="LUH3" s="199" t="str">
        <f>BDI!$A$5</f>
        <v>ENDEREÇO:</v>
      </c>
      <c r="LUI3" s="492">
        <f>ORCAMENTO!LUJ3</f>
        <v>0</v>
      </c>
      <c r="LUJ3" s="492"/>
      <c r="LUK3" s="492"/>
      <c r="LUL3" s="492"/>
      <c r="LUM3" s="199" t="str">
        <f>BDI!$A$5</f>
        <v>ENDEREÇO:</v>
      </c>
      <c r="LUN3" s="492">
        <f>ORCAMENTO!LUO3</f>
        <v>0</v>
      </c>
      <c r="LUO3" s="492"/>
      <c r="LUP3" s="492"/>
      <c r="LUQ3" s="492"/>
      <c r="LUR3" s="199" t="str">
        <f>BDI!$A$5</f>
        <v>ENDEREÇO:</v>
      </c>
      <c r="LUS3" s="492">
        <f>ORCAMENTO!LUT3</f>
        <v>0</v>
      </c>
      <c r="LUT3" s="492"/>
      <c r="LUU3" s="492"/>
      <c r="LUV3" s="492"/>
      <c r="LUW3" s="199" t="str">
        <f>BDI!$A$5</f>
        <v>ENDEREÇO:</v>
      </c>
      <c r="LUX3" s="492">
        <f>ORCAMENTO!LUY3</f>
        <v>0</v>
      </c>
      <c r="LUY3" s="492"/>
      <c r="LUZ3" s="492"/>
      <c r="LVA3" s="492"/>
      <c r="LVB3" s="199" t="str">
        <f>BDI!$A$5</f>
        <v>ENDEREÇO:</v>
      </c>
      <c r="LVC3" s="492">
        <f>ORCAMENTO!LVD3</f>
        <v>0</v>
      </c>
      <c r="LVD3" s="492"/>
      <c r="LVE3" s="492"/>
      <c r="LVF3" s="492"/>
      <c r="LVG3" s="199" t="str">
        <f>BDI!$A$5</f>
        <v>ENDEREÇO:</v>
      </c>
      <c r="LVH3" s="492">
        <f>ORCAMENTO!LVI3</f>
        <v>0</v>
      </c>
      <c r="LVI3" s="492"/>
      <c r="LVJ3" s="492"/>
      <c r="LVK3" s="492"/>
      <c r="LVL3" s="199" t="str">
        <f>BDI!$A$5</f>
        <v>ENDEREÇO:</v>
      </c>
      <c r="LVM3" s="492">
        <f>ORCAMENTO!LVN3</f>
        <v>0</v>
      </c>
      <c r="LVN3" s="492"/>
      <c r="LVO3" s="492"/>
      <c r="LVP3" s="492"/>
      <c r="LVQ3" s="199" t="str">
        <f>BDI!$A$5</f>
        <v>ENDEREÇO:</v>
      </c>
      <c r="LVR3" s="492">
        <f>ORCAMENTO!LVS3</f>
        <v>0</v>
      </c>
      <c r="LVS3" s="492"/>
      <c r="LVT3" s="492"/>
      <c r="LVU3" s="492"/>
      <c r="LVV3" s="199" t="str">
        <f>BDI!$A$5</f>
        <v>ENDEREÇO:</v>
      </c>
      <c r="LVW3" s="492">
        <f>ORCAMENTO!LVX3</f>
        <v>0</v>
      </c>
      <c r="LVX3" s="492"/>
      <c r="LVY3" s="492"/>
      <c r="LVZ3" s="492"/>
      <c r="LWA3" s="199" t="str">
        <f>BDI!$A$5</f>
        <v>ENDEREÇO:</v>
      </c>
      <c r="LWB3" s="492">
        <f>ORCAMENTO!LWC3</f>
        <v>0</v>
      </c>
      <c r="LWC3" s="492"/>
      <c r="LWD3" s="492"/>
      <c r="LWE3" s="492"/>
      <c r="LWF3" s="199" t="str">
        <f>BDI!$A$5</f>
        <v>ENDEREÇO:</v>
      </c>
      <c r="LWG3" s="492">
        <f>ORCAMENTO!LWH3</f>
        <v>0</v>
      </c>
      <c r="LWH3" s="492"/>
      <c r="LWI3" s="492"/>
      <c r="LWJ3" s="492"/>
      <c r="LWK3" s="199" t="str">
        <f>BDI!$A$5</f>
        <v>ENDEREÇO:</v>
      </c>
      <c r="LWL3" s="492">
        <f>ORCAMENTO!LWM3</f>
        <v>0</v>
      </c>
      <c r="LWM3" s="492"/>
      <c r="LWN3" s="492"/>
      <c r="LWO3" s="492"/>
      <c r="LWP3" s="199" t="str">
        <f>BDI!$A$5</f>
        <v>ENDEREÇO:</v>
      </c>
      <c r="LWQ3" s="492">
        <f>ORCAMENTO!LWR3</f>
        <v>0</v>
      </c>
      <c r="LWR3" s="492"/>
      <c r="LWS3" s="492"/>
      <c r="LWT3" s="492"/>
      <c r="LWU3" s="199" t="str">
        <f>BDI!$A$5</f>
        <v>ENDEREÇO:</v>
      </c>
      <c r="LWV3" s="492">
        <f>ORCAMENTO!LWW3</f>
        <v>0</v>
      </c>
      <c r="LWW3" s="492"/>
      <c r="LWX3" s="492"/>
      <c r="LWY3" s="492"/>
      <c r="LWZ3" s="199" t="str">
        <f>BDI!$A$5</f>
        <v>ENDEREÇO:</v>
      </c>
      <c r="LXA3" s="492">
        <f>ORCAMENTO!LXB3</f>
        <v>0</v>
      </c>
      <c r="LXB3" s="492"/>
      <c r="LXC3" s="492"/>
      <c r="LXD3" s="492"/>
      <c r="LXE3" s="199" t="str">
        <f>BDI!$A$5</f>
        <v>ENDEREÇO:</v>
      </c>
      <c r="LXF3" s="492">
        <f>ORCAMENTO!LXG3</f>
        <v>0</v>
      </c>
      <c r="LXG3" s="492"/>
      <c r="LXH3" s="492"/>
      <c r="LXI3" s="492"/>
      <c r="LXJ3" s="199" t="str">
        <f>BDI!$A$5</f>
        <v>ENDEREÇO:</v>
      </c>
      <c r="LXK3" s="492">
        <f>ORCAMENTO!LXL3</f>
        <v>0</v>
      </c>
      <c r="LXL3" s="492"/>
      <c r="LXM3" s="492"/>
      <c r="LXN3" s="492"/>
      <c r="LXO3" s="199" t="str">
        <f>BDI!$A$5</f>
        <v>ENDEREÇO:</v>
      </c>
      <c r="LXP3" s="492">
        <f>ORCAMENTO!LXQ3</f>
        <v>0</v>
      </c>
      <c r="LXQ3" s="492"/>
      <c r="LXR3" s="492"/>
      <c r="LXS3" s="492"/>
      <c r="LXT3" s="199" t="str">
        <f>BDI!$A$5</f>
        <v>ENDEREÇO:</v>
      </c>
      <c r="LXU3" s="492">
        <f>ORCAMENTO!LXV3</f>
        <v>0</v>
      </c>
      <c r="LXV3" s="492"/>
      <c r="LXW3" s="492"/>
      <c r="LXX3" s="492"/>
      <c r="LXY3" s="199" t="str">
        <f>BDI!$A$5</f>
        <v>ENDEREÇO:</v>
      </c>
      <c r="LXZ3" s="492">
        <f>ORCAMENTO!LYA3</f>
        <v>0</v>
      </c>
      <c r="LYA3" s="492"/>
      <c r="LYB3" s="492"/>
      <c r="LYC3" s="492"/>
      <c r="LYD3" s="199" t="str">
        <f>BDI!$A$5</f>
        <v>ENDEREÇO:</v>
      </c>
      <c r="LYE3" s="492">
        <f>ORCAMENTO!LYF3</f>
        <v>0</v>
      </c>
      <c r="LYF3" s="492"/>
      <c r="LYG3" s="492"/>
      <c r="LYH3" s="492"/>
      <c r="LYI3" s="199" t="str">
        <f>BDI!$A$5</f>
        <v>ENDEREÇO:</v>
      </c>
      <c r="LYJ3" s="492">
        <f>ORCAMENTO!LYK3</f>
        <v>0</v>
      </c>
      <c r="LYK3" s="492"/>
      <c r="LYL3" s="492"/>
      <c r="LYM3" s="492"/>
      <c r="LYN3" s="199" t="str">
        <f>BDI!$A$5</f>
        <v>ENDEREÇO:</v>
      </c>
      <c r="LYO3" s="492">
        <f>ORCAMENTO!LYP3</f>
        <v>0</v>
      </c>
      <c r="LYP3" s="492"/>
      <c r="LYQ3" s="492"/>
      <c r="LYR3" s="492"/>
      <c r="LYS3" s="199" t="str">
        <f>BDI!$A$5</f>
        <v>ENDEREÇO:</v>
      </c>
      <c r="LYT3" s="492">
        <f>ORCAMENTO!LYU3</f>
        <v>0</v>
      </c>
      <c r="LYU3" s="492"/>
      <c r="LYV3" s="492"/>
      <c r="LYW3" s="492"/>
      <c r="LYX3" s="199" t="str">
        <f>BDI!$A$5</f>
        <v>ENDEREÇO:</v>
      </c>
      <c r="LYY3" s="492">
        <f>ORCAMENTO!LYZ3</f>
        <v>0</v>
      </c>
      <c r="LYZ3" s="492"/>
      <c r="LZA3" s="492"/>
      <c r="LZB3" s="492"/>
      <c r="LZC3" s="199" t="str">
        <f>BDI!$A$5</f>
        <v>ENDEREÇO:</v>
      </c>
      <c r="LZD3" s="492">
        <f>ORCAMENTO!LZE3</f>
        <v>0</v>
      </c>
      <c r="LZE3" s="492"/>
      <c r="LZF3" s="492"/>
      <c r="LZG3" s="492"/>
      <c r="LZH3" s="199" t="str">
        <f>BDI!$A$5</f>
        <v>ENDEREÇO:</v>
      </c>
      <c r="LZI3" s="492">
        <f>ORCAMENTO!LZJ3</f>
        <v>0</v>
      </c>
      <c r="LZJ3" s="492"/>
      <c r="LZK3" s="492"/>
      <c r="LZL3" s="492"/>
      <c r="LZM3" s="199" t="str">
        <f>BDI!$A$5</f>
        <v>ENDEREÇO:</v>
      </c>
      <c r="LZN3" s="492">
        <f>ORCAMENTO!LZO3</f>
        <v>0</v>
      </c>
      <c r="LZO3" s="492"/>
      <c r="LZP3" s="492"/>
      <c r="LZQ3" s="492"/>
      <c r="LZR3" s="199" t="str">
        <f>BDI!$A$5</f>
        <v>ENDEREÇO:</v>
      </c>
      <c r="LZS3" s="492">
        <f>ORCAMENTO!LZT3</f>
        <v>0</v>
      </c>
      <c r="LZT3" s="492"/>
      <c r="LZU3" s="492"/>
      <c r="LZV3" s="492"/>
      <c r="LZW3" s="199" t="str">
        <f>BDI!$A$5</f>
        <v>ENDEREÇO:</v>
      </c>
      <c r="LZX3" s="492">
        <f>ORCAMENTO!LZY3</f>
        <v>0</v>
      </c>
      <c r="LZY3" s="492"/>
      <c r="LZZ3" s="492"/>
      <c r="MAA3" s="492"/>
      <c r="MAB3" s="199" t="str">
        <f>BDI!$A$5</f>
        <v>ENDEREÇO:</v>
      </c>
      <c r="MAC3" s="492">
        <f>ORCAMENTO!MAD3</f>
        <v>0</v>
      </c>
      <c r="MAD3" s="492"/>
      <c r="MAE3" s="492"/>
      <c r="MAF3" s="492"/>
      <c r="MAG3" s="199" t="str">
        <f>BDI!$A$5</f>
        <v>ENDEREÇO:</v>
      </c>
      <c r="MAH3" s="492">
        <f>ORCAMENTO!MAI3</f>
        <v>0</v>
      </c>
      <c r="MAI3" s="492"/>
      <c r="MAJ3" s="492"/>
      <c r="MAK3" s="492"/>
      <c r="MAL3" s="199" t="str">
        <f>BDI!$A$5</f>
        <v>ENDEREÇO:</v>
      </c>
      <c r="MAM3" s="492">
        <f>ORCAMENTO!MAN3</f>
        <v>0</v>
      </c>
      <c r="MAN3" s="492"/>
      <c r="MAO3" s="492"/>
      <c r="MAP3" s="492"/>
      <c r="MAQ3" s="199" t="str">
        <f>BDI!$A$5</f>
        <v>ENDEREÇO:</v>
      </c>
      <c r="MAR3" s="492">
        <f>ORCAMENTO!MAS3</f>
        <v>0</v>
      </c>
      <c r="MAS3" s="492"/>
      <c r="MAT3" s="492"/>
      <c r="MAU3" s="492"/>
      <c r="MAV3" s="199" t="str">
        <f>BDI!$A$5</f>
        <v>ENDEREÇO:</v>
      </c>
      <c r="MAW3" s="492">
        <f>ORCAMENTO!MAX3</f>
        <v>0</v>
      </c>
      <c r="MAX3" s="492"/>
      <c r="MAY3" s="492"/>
      <c r="MAZ3" s="492"/>
      <c r="MBA3" s="199" t="str">
        <f>BDI!$A$5</f>
        <v>ENDEREÇO:</v>
      </c>
      <c r="MBB3" s="492">
        <f>ORCAMENTO!MBC3</f>
        <v>0</v>
      </c>
      <c r="MBC3" s="492"/>
      <c r="MBD3" s="492"/>
      <c r="MBE3" s="492"/>
      <c r="MBF3" s="199" t="str">
        <f>BDI!$A$5</f>
        <v>ENDEREÇO:</v>
      </c>
      <c r="MBG3" s="492">
        <f>ORCAMENTO!MBH3</f>
        <v>0</v>
      </c>
      <c r="MBH3" s="492"/>
      <c r="MBI3" s="492"/>
      <c r="MBJ3" s="492"/>
      <c r="MBK3" s="199" t="str">
        <f>BDI!$A$5</f>
        <v>ENDEREÇO:</v>
      </c>
      <c r="MBL3" s="492">
        <f>ORCAMENTO!MBM3</f>
        <v>0</v>
      </c>
      <c r="MBM3" s="492"/>
      <c r="MBN3" s="492"/>
      <c r="MBO3" s="492"/>
      <c r="MBP3" s="199" t="str">
        <f>BDI!$A$5</f>
        <v>ENDEREÇO:</v>
      </c>
      <c r="MBQ3" s="492">
        <f>ORCAMENTO!MBR3</f>
        <v>0</v>
      </c>
      <c r="MBR3" s="492"/>
      <c r="MBS3" s="492"/>
      <c r="MBT3" s="492"/>
      <c r="MBU3" s="199" t="str">
        <f>BDI!$A$5</f>
        <v>ENDEREÇO:</v>
      </c>
      <c r="MBV3" s="492">
        <f>ORCAMENTO!MBW3</f>
        <v>0</v>
      </c>
      <c r="MBW3" s="492"/>
      <c r="MBX3" s="492"/>
      <c r="MBY3" s="492"/>
      <c r="MBZ3" s="199" t="str">
        <f>BDI!$A$5</f>
        <v>ENDEREÇO:</v>
      </c>
      <c r="MCA3" s="492">
        <f>ORCAMENTO!MCB3</f>
        <v>0</v>
      </c>
      <c r="MCB3" s="492"/>
      <c r="MCC3" s="492"/>
      <c r="MCD3" s="492"/>
      <c r="MCE3" s="199" t="str">
        <f>BDI!$A$5</f>
        <v>ENDEREÇO:</v>
      </c>
      <c r="MCF3" s="492">
        <f>ORCAMENTO!MCG3</f>
        <v>0</v>
      </c>
      <c r="MCG3" s="492"/>
      <c r="MCH3" s="492"/>
      <c r="MCI3" s="492"/>
      <c r="MCJ3" s="199" t="str">
        <f>BDI!$A$5</f>
        <v>ENDEREÇO:</v>
      </c>
      <c r="MCK3" s="492">
        <f>ORCAMENTO!MCL3</f>
        <v>0</v>
      </c>
      <c r="MCL3" s="492"/>
      <c r="MCM3" s="492"/>
      <c r="MCN3" s="492"/>
      <c r="MCO3" s="199" t="str">
        <f>BDI!$A$5</f>
        <v>ENDEREÇO:</v>
      </c>
      <c r="MCP3" s="492">
        <f>ORCAMENTO!MCQ3</f>
        <v>0</v>
      </c>
      <c r="MCQ3" s="492"/>
      <c r="MCR3" s="492"/>
      <c r="MCS3" s="492"/>
      <c r="MCT3" s="199" t="str">
        <f>BDI!$A$5</f>
        <v>ENDEREÇO:</v>
      </c>
      <c r="MCU3" s="492">
        <f>ORCAMENTO!MCV3</f>
        <v>0</v>
      </c>
      <c r="MCV3" s="492"/>
      <c r="MCW3" s="492"/>
      <c r="MCX3" s="492"/>
      <c r="MCY3" s="199" t="str">
        <f>BDI!$A$5</f>
        <v>ENDEREÇO:</v>
      </c>
      <c r="MCZ3" s="492">
        <f>ORCAMENTO!MDA3</f>
        <v>0</v>
      </c>
      <c r="MDA3" s="492"/>
      <c r="MDB3" s="492"/>
      <c r="MDC3" s="492"/>
      <c r="MDD3" s="199" t="str">
        <f>BDI!$A$5</f>
        <v>ENDEREÇO:</v>
      </c>
      <c r="MDE3" s="492">
        <f>ORCAMENTO!MDF3</f>
        <v>0</v>
      </c>
      <c r="MDF3" s="492"/>
      <c r="MDG3" s="492"/>
      <c r="MDH3" s="492"/>
      <c r="MDI3" s="199" t="str">
        <f>BDI!$A$5</f>
        <v>ENDEREÇO:</v>
      </c>
      <c r="MDJ3" s="492">
        <f>ORCAMENTO!MDK3</f>
        <v>0</v>
      </c>
      <c r="MDK3" s="492"/>
      <c r="MDL3" s="492"/>
      <c r="MDM3" s="492"/>
      <c r="MDN3" s="199" t="str">
        <f>BDI!$A$5</f>
        <v>ENDEREÇO:</v>
      </c>
      <c r="MDO3" s="492">
        <f>ORCAMENTO!MDP3</f>
        <v>0</v>
      </c>
      <c r="MDP3" s="492"/>
      <c r="MDQ3" s="492"/>
      <c r="MDR3" s="492"/>
      <c r="MDS3" s="199" t="str">
        <f>BDI!$A$5</f>
        <v>ENDEREÇO:</v>
      </c>
      <c r="MDT3" s="492">
        <f>ORCAMENTO!MDU3</f>
        <v>0</v>
      </c>
      <c r="MDU3" s="492"/>
      <c r="MDV3" s="492"/>
      <c r="MDW3" s="492"/>
      <c r="MDX3" s="199" t="str">
        <f>BDI!$A$5</f>
        <v>ENDEREÇO:</v>
      </c>
      <c r="MDY3" s="492">
        <f>ORCAMENTO!MDZ3</f>
        <v>0</v>
      </c>
      <c r="MDZ3" s="492"/>
      <c r="MEA3" s="492"/>
      <c r="MEB3" s="492"/>
      <c r="MEC3" s="199" t="str">
        <f>BDI!$A$5</f>
        <v>ENDEREÇO:</v>
      </c>
      <c r="MED3" s="492">
        <f>ORCAMENTO!MEE3</f>
        <v>0</v>
      </c>
      <c r="MEE3" s="492"/>
      <c r="MEF3" s="492"/>
      <c r="MEG3" s="492"/>
      <c r="MEH3" s="199" t="str">
        <f>BDI!$A$5</f>
        <v>ENDEREÇO:</v>
      </c>
      <c r="MEI3" s="492">
        <f>ORCAMENTO!MEJ3</f>
        <v>0</v>
      </c>
      <c r="MEJ3" s="492"/>
      <c r="MEK3" s="492"/>
      <c r="MEL3" s="492"/>
      <c r="MEM3" s="199" t="str">
        <f>BDI!$A$5</f>
        <v>ENDEREÇO:</v>
      </c>
      <c r="MEN3" s="492">
        <f>ORCAMENTO!MEO3</f>
        <v>0</v>
      </c>
      <c r="MEO3" s="492"/>
      <c r="MEP3" s="492"/>
      <c r="MEQ3" s="492"/>
      <c r="MER3" s="199" t="str">
        <f>BDI!$A$5</f>
        <v>ENDEREÇO:</v>
      </c>
      <c r="MES3" s="492">
        <f>ORCAMENTO!MET3</f>
        <v>0</v>
      </c>
      <c r="MET3" s="492"/>
      <c r="MEU3" s="492"/>
      <c r="MEV3" s="492"/>
      <c r="MEW3" s="199" t="str">
        <f>BDI!$A$5</f>
        <v>ENDEREÇO:</v>
      </c>
      <c r="MEX3" s="492">
        <f>ORCAMENTO!MEY3</f>
        <v>0</v>
      </c>
      <c r="MEY3" s="492"/>
      <c r="MEZ3" s="492"/>
      <c r="MFA3" s="492"/>
      <c r="MFB3" s="199" t="str">
        <f>BDI!$A$5</f>
        <v>ENDEREÇO:</v>
      </c>
      <c r="MFC3" s="492">
        <f>ORCAMENTO!MFD3</f>
        <v>0</v>
      </c>
      <c r="MFD3" s="492"/>
      <c r="MFE3" s="492"/>
      <c r="MFF3" s="492"/>
      <c r="MFG3" s="199" t="str">
        <f>BDI!$A$5</f>
        <v>ENDEREÇO:</v>
      </c>
      <c r="MFH3" s="492">
        <f>ORCAMENTO!MFI3</f>
        <v>0</v>
      </c>
      <c r="MFI3" s="492"/>
      <c r="MFJ3" s="492"/>
      <c r="MFK3" s="492"/>
      <c r="MFL3" s="199" t="str">
        <f>BDI!$A$5</f>
        <v>ENDEREÇO:</v>
      </c>
      <c r="MFM3" s="492">
        <f>ORCAMENTO!MFN3</f>
        <v>0</v>
      </c>
      <c r="MFN3" s="492"/>
      <c r="MFO3" s="492"/>
      <c r="MFP3" s="492"/>
      <c r="MFQ3" s="199" t="str">
        <f>BDI!$A$5</f>
        <v>ENDEREÇO:</v>
      </c>
      <c r="MFR3" s="492">
        <f>ORCAMENTO!MFS3</f>
        <v>0</v>
      </c>
      <c r="MFS3" s="492"/>
      <c r="MFT3" s="492"/>
      <c r="MFU3" s="492"/>
      <c r="MFV3" s="199" t="str">
        <f>BDI!$A$5</f>
        <v>ENDEREÇO:</v>
      </c>
      <c r="MFW3" s="492">
        <f>ORCAMENTO!MFX3</f>
        <v>0</v>
      </c>
      <c r="MFX3" s="492"/>
      <c r="MFY3" s="492"/>
      <c r="MFZ3" s="492"/>
      <c r="MGA3" s="199" t="str">
        <f>BDI!$A$5</f>
        <v>ENDEREÇO:</v>
      </c>
      <c r="MGB3" s="492">
        <f>ORCAMENTO!MGC3</f>
        <v>0</v>
      </c>
      <c r="MGC3" s="492"/>
      <c r="MGD3" s="492"/>
      <c r="MGE3" s="492"/>
      <c r="MGF3" s="199" t="str">
        <f>BDI!$A$5</f>
        <v>ENDEREÇO:</v>
      </c>
      <c r="MGG3" s="492">
        <f>ORCAMENTO!MGH3</f>
        <v>0</v>
      </c>
      <c r="MGH3" s="492"/>
      <c r="MGI3" s="492"/>
      <c r="MGJ3" s="492"/>
      <c r="MGK3" s="199" t="str">
        <f>BDI!$A$5</f>
        <v>ENDEREÇO:</v>
      </c>
      <c r="MGL3" s="492">
        <f>ORCAMENTO!MGM3</f>
        <v>0</v>
      </c>
      <c r="MGM3" s="492"/>
      <c r="MGN3" s="492"/>
      <c r="MGO3" s="492"/>
      <c r="MGP3" s="199" t="str">
        <f>BDI!$A$5</f>
        <v>ENDEREÇO:</v>
      </c>
      <c r="MGQ3" s="492">
        <f>ORCAMENTO!MGR3</f>
        <v>0</v>
      </c>
      <c r="MGR3" s="492"/>
      <c r="MGS3" s="492"/>
      <c r="MGT3" s="492"/>
      <c r="MGU3" s="199" t="str">
        <f>BDI!$A$5</f>
        <v>ENDEREÇO:</v>
      </c>
      <c r="MGV3" s="492">
        <f>ORCAMENTO!MGW3</f>
        <v>0</v>
      </c>
      <c r="MGW3" s="492"/>
      <c r="MGX3" s="492"/>
      <c r="MGY3" s="492"/>
      <c r="MGZ3" s="199" t="str">
        <f>BDI!$A$5</f>
        <v>ENDEREÇO:</v>
      </c>
      <c r="MHA3" s="492">
        <f>ORCAMENTO!MHB3</f>
        <v>0</v>
      </c>
      <c r="MHB3" s="492"/>
      <c r="MHC3" s="492"/>
      <c r="MHD3" s="492"/>
      <c r="MHE3" s="199" t="str">
        <f>BDI!$A$5</f>
        <v>ENDEREÇO:</v>
      </c>
      <c r="MHF3" s="492">
        <f>ORCAMENTO!MHG3</f>
        <v>0</v>
      </c>
      <c r="MHG3" s="492"/>
      <c r="MHH3" s="492"/>
      <c r="MHI3" s="492"/>
      <c r="MHJ3" s="199" t="str">
        <f>BDI!$A$5</f>
        <v>ENDEREÇO:</v>
      </c>
      <c r="MHK3" s="492">
        <f>ORCAMENTO!MHL3</f>
        <v>0</v>
      </c>
      <c r="MHL3" s="492"/>
      <c r="MHM3" s="492"/>
      <c r="MHN3" s="492"/>
      <c r="MHO3" s="199" t="str">
        <f>BDI!$A$5</f>
        <v>ENDEREÇO:</v>
      </c>
      <c r="MHP3" s="492">
        <f>ORCAMENTO!MHQ3</f>
        <v>0</v>
      </c>
      <c r="MHQ3" s="492"/>
      <c r="MHR3" s="492"/>
      <c r="MHS3" s="492"/>
      <c r="MHT3" s="199" t="str">
        <f>BDI!$A$5</f>
        <v>ENDEREÇO:</v>
      </c>
      <c r="MHU3" s="492">
        <f>ORCAMENTO!MHV3</f>
        <v>0</v>
      </c>
      <c r="MHV3" s="492"/>
      <c r="MHW3" s="492"/>
      <c r="MHX3" s="492"/>
      <c r="MHY3" s="199" t="str">
        <f>BDI!$A$5</f>
        <v>ENDEREÇO:</v>
      </c>
      <c r="MHZ3" s="492">
        <f>ORCAMENTO!MIA3</f>
        <v>0</v>
      </c>
      <c r="MIA3" s="492"/>
      <c r="MIB3" s="492"/>
      <c r="MIC3" s="492"/>
      <c r="MID3" s="199" t="str">
        <f>BDI!$A$5</f>
        <v>ENDEREÇO:</v>
      </c>
      <c r="MIE3" s="492">
        <f>ORCAMENTO!MIF3</f>
        <v>0</v>
      </c>
      <c r="MIF3" s="492"/>
      <c r="MIG3" s="492"/>
      <c r="MIH3" s="492"/>
      <c r="MII3" s="199" t="str">
        <f>BDI!$A$5</f>
        <v>ENDEREÇO:</v>
      </c>
      <c r="MIJ3" s="492">
        <f>ORCAMENTO!MIK3</f>
        <v>0</v>
      </c>
      <c r="MIK3" s="492"/>
      <c r="MIL3" s="492"/>
      <c r="MIM3" s="492"/>
      <c r="MIN3" s="199" t="str">
        <f>BDI!$A$5</f>
        <v>ENDEREÇO:</v>
      </c>
      <c r="MIO3" s="492">
        <f>ORCAMENTO!MIP3</f>
        <v>0</v>
      </c>
      <c r="MIP3" s="492"/>
      <c r="MIQ3" s="492"/>
      <c r="MIR3" s="492"/>
      <c r="MIS3" s="199" t="str">
        <f>BDI!$A$5</f>
        <v>ENDEREÇO:</v>
      </c>
      <c r="MIT3" s="492">
        <f>ORCAMENTO!MIU3</f>
        <v>0</v>
      </c>
      <c r="MIU3" s="492"/>
      <c r="MIV3" s="492"/>
      <c r="MIW3" s="492"/>
      <c r="MIX3" s="199" t="str">
        <f>BDI!$A$5</f>
        <v>ENDEREÇO:</v>
      </c>
      <c r="MIY3" s="492">
        <f>ORCAMENTO!MIZ3</f>
        <v>0</v>
      </c>
      <c r="MIZ3" s="492"/>
      <c r="MJA3" s="492"/>
      <c r="MJB3" s="492"/>
      <c r="MJC3" s="199" t="str">
        <f>BDI!$A$5</f>
        <v>ENDEREÇO:</v>
      </c>
      <c r="MJD3" s="492">
        <f>ORCAMENTO!MJE3</f>
        <v>0</v>
      </c>
      <c r="MJE3" s="492"/>
      <c r="MJF3" s="492"/>
      <c r="MJG3" s="492"/>
      <c r="MJH3" s="199" t="str">
        <f>BDI!$A$5</f>
        <v>ENDEREÇO:</v>
      </c>
      <c r="MJI3" s="492">
        <f>ORCAMENTO!MJJ3</f>
        <v>0</v>
      </c>
      <c r="MJJ3" s="492"/>
      <c r="MJK3" s="492"/>
      <c r="MJL3" s="492"/>
      <c r="MJM3" s="199" t="str">
        <f>BDI!$A$5</f>
        <v>ENDEREÇO:</v>
      </c>
      <c r="MJN3" s="492">
        <f>ORCAMENTO!MJO3</f>
        <v>0</v>
      </c>
      <c r="MJO3" s="492"/>
      <c r="MJP3" s="492"/>
      <c r="MJQ3" s="492"/>
      <c r="MJR3" s="199" t="str">
        <f>BDI!$A$5</f>
        <v>ENDEREÇO:</v>
      </c>
      <c r="MJS3" s="492">
        <f>ORCAMENTO!MJT3</f>
        <v>0</v>
      </c>
      <c r="MJT3" s="492"/>
      <c r="MJU3" s="492"/>
      <c r="MJV3" s="492"/>
      <c r="MJW3" s="199" t="str">
        <f>BDI!$A$5</f>
        <v>ENDEREÇO:</v>
      </c>
      <c r="MJX3" s="492">
        <f>ORCAMENTO!MJY3</f>
        <v>0</v>
      </c>
      <c r="MJY3" s="492"/>
      <c r="MJZ3" s="492"/>
      <c r="MKA3" s="492"/>
      <c r="MKB3" s="199" t="str">
        <f>BDI!$A$5</f>
        <v>ENDEREÇO:</v>
      </c>
      <c r="MKC3" s="492">
        <f>ORCAMENTO!MKD3</f>
        <v>0</v>
      </c>
      <c r="MKD3" s="492"/>
      <c r="MKE3" s="492"/>
      <c r="MKF3" s="492"/>
      <c r="MKG3" s="199" t="str">
        <f>BDI!$A$5</f>
        <v>ENDEREÇO:</v>
      </c>
      <c r="MKH3" s="492">
        <f>ORCAMENTO!MKI3</f>
        <v>0</v>
      </c>
      <c r="MKI3" s="492"/>
      <c r="MKJ3" s="492"/>
      <c r="MKK3" s="492"/>
      <c r="MKL3" s="199" t="str">
        <f>BDI!$A$5</f>
        <v>ENDEREÇO:</v>
      </c>
      <c r="MKM3" s="492">
        <f>ORCAMENTO!MKN3</f>
        <v>0</v>
      </c>
      <c r="MKN3" s="492"/>
      <c r="MKO3" s="492"/>
      <c r="MKP3" s="492"/>
      <c r="MKQ3" s="199" t="str">
        <f>BDI!$A$5</f>
        <v>ENDEREÇO:</v>
      </c>
      <c r="MKR3" s="492">
        <f>ORCAMENTO!MKS3</f>
        <v>0</v>
      </c>
      <c r="MKS3" s="492"/>
      <c r="MKT3" s="492"/>
      <c r="MKU3" s="492"/>
      <c r="MKV3" s="199" t="str">
        <f>BDI!$A$5</f>
        <v>ENDEREÇO:</v>
      </c>
      <c r="MKW3" s="492">
        <f>ORCAMENTO!MKX3</f>
        <v>0</v>
      </c>
      <c r="MKX3" s="492"/>
      <c r="MKY3" s="492"/>
      <c r="MKZ3" s="492"/>
      <c r="MLA3" s="199" t="str">
        <f>BDI!$A$5</f>
        <v>ENDEREÇO:</v>
      </c>
      <c r="MLB3" s="492">
        <f>ORCAMENTO!MLC3</f>
        <v>0</v>
      </c>
      <c r="MLC3" s="492"/>
      <c r="MLD3" s="492"/>
      <c r="MLE3" s="492"/>
      <c r="MLF3" s="199" t="str">
        <f>BDI!$A$5</f>
        <v>ENDEREÇO:</v>
      </c>
      <c r="MLG3" s="492">
        <f>ORCAMENTO!MLH3</f>
        <v>0</v>
      </c>
      <c r="MLH3" s="492"/>
      <c r="MLI3" s="492"/>
      <c r="MLJ3" s="492"/>
      <c r="MLK3" s="199" t="str">
        <f>BDI!$A$5</f>
        <v>ENDEREÇO:</v>
      </c>
      <c r="MLL3" s="492">
        <f>ORCAMENTO!MLM3</f>
        <v>0</v>
      </c>
      <c r="MLM3" s="492"/>
      <c r="MLN3" s="492"/>
      <c r="MLO3" s="492"/>
      <c r="MLP3" s="199" t="str">
        <f>BDI!$A$5</f>
        <v>ENDEREÇO:</v>
      </c>
      <c r="MLQ3" s="492">
        <f>ORCAMENTO!MLR3</f>
        <v>0</v>
      </c>
      <c r="MLR3" s="492"/>
      <c r="MLS3" s="492"/>
      <c r="MLT3" s="492"/>
      <c r="MLU3" s="199" t="str">
        <f>BDI!$A$5</f>
        <v>ENDEREÇO:</v>
      </c>
      <c r="MLV3" s="492">
        <f>ORCAMENTO!MLW3</f>
        <v>0</v>
      </c>
      <c r="MLW3" s="492"/>
      <c r="MLX3" s="492"/>
      <c r="MLY3" s="492"/>
      <c r="MLZ3" s="199" t="str">
        <f>BDI!$A$5</f>
        <v>ENDEREÇO:</v>
      </c>
      <c r="MMA3" s="492">
        <f>ORCAMENTO!MMB3</f>
        <v>0</v>
      </c>
      <c r="MMB3" s="492"/>
      <c r="MMC3" s="492"/>
      <c r="MMD3" s="492"/>
      <c r="MME3" s="199" t="str">
        <f>BDI!$A$5</f>
        <v>ENDEREÇO:</v>
      </c>
      <c r="MMF3" s="492">
        <f>ORCAMENTO!MMG3</f>
        <v>0</v>
      </c>
      <c r="MMG3" s="492"/>
      <c r="MMH3" s="492"/>
      <c r="MMI3" s="492"/>
      <c r="MMJ3" s="199" t="str">
        <f>BDI!$A$5</f>
        <v>ENDEREÇO:</v>
      </c>
      <c r="MMK3" s="492">
        <f>ORCAMENTO!MML3</f>
        <v>0</v>
      </c>
      <c r="MML3" s="492"/>
      <c r="MMM3" s="492"/>
      <c r="MMN3" s="492"/>
      <c r="MMO3" s="199" t="str">
        <f>BDI!$A$5</f>
        <v>ENDEREÇO:</v>
      </c>
      <c r="MMP3" s="492">
        <f>ORCAMENTO!MMQ3</f>
        <v>0</v>
      </c>
      <c r="MMQ3" s="492"/>
      <c r="MMR3" s="492"/>
      <c r="MMS3" s="492"/>
      <c r="MMT3" s="199" t="str">
        <f>BDI!$A$5</f>
        <v>ENDEREÇO:</v>
      </c>
      <c r="MMU3" s="492">
        <f>ORCAMENTO!MMV3</f>
        <v>0</v>
      </c>
      <c r="MMV3" s="492"/>
      <c r="MMW3" s="492"/>
      <c r="MMX3" s="492"/>
      <c r="MMY3" s="199" t="str">
        <f>BDI!$A$5</f>
        <v>ENDEREÇO:</v>
      </c>
      <c r="MMZ3" s="492">
        <f>ORCAMENTO!MNA3</f>
        <v>0</v>
      </c>
      <c r="MNA3" s="492"/>
      <c r="MNB3" s="492"/>
      <c r="MNC3" s="492"/>
      <c r="MND3" s="199" t="str">
        <f>BDI!$A$5</f>
        <v>ENDEREÇO:</v>
      </c>
      <c r="MNE3" s="492">
        <f>ORCAMENTO!MNF3</f>
        <v>0</v>
      </c>
      <c r="MNF3" s="492"/>
      <c r="MNG3" s="492"/>
      <c r="MNH3" s="492"/>
      <c r="MNI3" s="199" t="str">
        <f>BDI!$A$5</f>
        <v>ENDEREÇO:</v>
      </c>
      <c r="MNJ3" s="492">
        <f>ORCAMENTO!MNK3</f>
        <v>0</v>
      </c>
      <c r="MNK3" s="492"/>
      <c r="MNL3" s="492"/>
      <c r="MNM3" s="492"/>
      <c r="MNN3" s="199" t="str">
        <f>BDI!$A$5</f>
        <v>ENDEREÇO:</v>
      </c>
      <c r="MNO3" s="492">
        <f>ORCAMENTO!MNP3</f>
        <v>0</v>
      </c>
      <c r="MNP3" s="492"/>
      <c r="MNQ3" s="492"/>
      <c r="MNR3" s="492"/>
      <c r="MNS3" s="199" t="str">
        <f>BDI!$A$5</f>
        <v>ENDEREÇO:</v>
      </c>
      <c r="MNT3" s="492">
        <f>ORCAMENTO!MNU3</f>
        <v>0</v>
      </c>
      <c r="MNU3" s="492"/>
      <c r="MNV3" s="492"/>
      <c r="MNW3" s="492"/>
      <c r="MNX3" s="199" t="str">
        <f>BDI!$A$5</f>
        <v>ENDEREÇO:</v>
      </c>
      <c r="MNY3" s="492">
        <f>ORCAMENTO!MNZ3</f>
        <v>0</v>
      </c>
      <c r="MNZ3" s="492"/>
      <c r="MOA3" s="492"/>
      <c r="MOB3" s="492"/>
      <c r="MOC3" s="199" t="str">
        <f>BDI!$A$5</f>
        <v>ENDEREÇO:</v>
      </c>
      <c r="MOD3" s="492">
        <f>ORCAMENTO!MOE3</f>
        <v>0</v>
      </c>
      <c r="MOE3" s="492"/>
      <c r="MOF3" s="492"/>
      <c r="MOG3" s="492"/>
      <c r="MOH3" s="199" t="str">
        <f>BDI!$A$5</f>
        <v>ENDEREÇO:</v>
      </c>
      <c r="MOI3" s="492">
        <f>ORCAMENTO!MOJ3</f>
        <v>0</v>
      </c>
      <c r="MOJ3" s="492"/>
      <c r="MOK3" s="492"/>
      <c r="MOL3" s="492"/>
      <c r="MOM3" s="199" t="str">
        <f>BDI!$A$5</f>
        <v>ENDEREÇO:</v>
      </c>
      <c r="MON3" s="492">
        <f>ORCAMENTO!MOO3</f>
        <v>0</v>
      </c>
      <c r="MOO3" s="492"/>
      <c r="MOP3" s="492"/>
      <c r="MOQ3" s="492"/>
      <c r="MOR3" s="199" t="str">
        <f>BDI!$A$5</f>
        <v>ENDEREÇO:</v>
      </c>
      <c r="MOS3" s="492">
        <f>ORCAMENTO!MOT3</f>
        <v>0</v>
      </c>
      <c r="MOT3" s="492"/>
      <c r="MOU3" s="492"/>
      <c r="MOV3" s="492"/>
      <c r="MOW3" s="199" t="str">
        <f>BDI!$A$5</f>
        <v>ENDEREÇO:</v>
      </c>
      <c r="MOX3" s="492">
        <f>ORCAMENTO!MOY3</f>
        <v>0</v>
      </c>
      <c r="MOY3" s="492"/>
      <c r="MOZ3" s="492"/>
      <c r="MPA3" s="492"/>
      <c r="MPB3" s="199" t="str">
        <f>BDI!$A$5</f>
        <v>ENDEREÇO:</v>
      </c>
      <c r="MPC3" s="492">
        <f>ORCAMENTO!MPD3</f>
        <v>0</v>
      </c>
      <c r="MPD3" s="492"/>
      <c r="MPE3" s="492"/>
      <c r="MPF3" s="492"/>
      <c r="MPG3" s="199" t="str">
        <f>BDI!$A$5</f>
        <v>ENDEREÇO:</v>
      </c>
      <c r="MPH3" s="492">
        <f>ORCAMENTO!MPI3</f>
        <v>0</v>
      </c>
      <c r="MPI3" s="492"/>
      <c r="MPJ3" s="492"/>
      <c r="MPK3" s="492"/>
      <c r="MPL3" s="199" t="str">
        <f>BDI!$A$5</f>
        <v>ENDEREÇO:</v>
      </c>
      <c r="MPM3" s="492">
        <f>ORCAMENTO!MPN3</f>
        <v>0</v>
      </c>
      <c r="MPN3" s="492"/>
      <c r="MPO3" s="492"/>
      <c r="MPP3" s="492"/>
      <c r="MPQ3" s="199" t="str">
        <f>BDI!$A$5</f>
        <v>ENDEREÇO:</v>
      </c>
      <c r="MPR3" s="492">
        <f>ORCAMENTO!MPS3</f>
        <v>0</v>
      </c>
      <c r="MPS3" s="492"/>
      <c r="MPT3" s="492"/>
      <c r="MPU3" s="492"/>
      <c r="MPV3" s="199" t="str">
        <f>BDI!$A$5</f>
        <v>ENDEREÇO:</v>
      </c>
      <c r="MPW3" s="492">
        <f>ORCAMENTO!MPX3</f>
        <v>0</v>
      </c>
      <c r="MPX3" s="492"/>
      <c r="MPY3" s="492"/>
      <c r="MPZ3" s="492"/>
      <c r="MQA3" s="199" t="str">
        <f>BDI!$A$5</f>
        <v>ENDEREÇO:</v>
      </c>
      <c r="MQB3" s="492">
        <f>ORCAMENTO!MQC3</f>
        <v>0</v>
      </c>
      <c r="MQC3" s="492"/>
      <c r="MQD3" s="492"/>
      <c r="MQE3" s="492"/>
      <c r="MQF3" s="199" t="str">
        <f>BDI!$A$5</f>
        <v>ENDEREÇO:</v>
      </c>
      <c r="MQG3" s="492">
        <f>ORCAMENTO!MQH3</f>
        <v>0</v>
      </c>
      <c r="MQH3" s="492"/>
      <c r="MQI3" s="492"/>
      <c r="MQJ3" s="492"/>
      <c r="MQK3" s="199" t="str">
        <f>BDI!$A$5</f>
        <v>ENDEREÇO:</v>
      </c>
      <c r="MQL3" s="492">
        <f>ORCAMENTO!MQM3</f>
        <v>0</v>
      </c>
      <c r="MQM3" s="492"/>
      <c r="MQN3" s="492"/>
      <c r="MQO3" s="492"/>
      <c r="MQP3" s="199" t="str">
        <f>BDI!$A$5</f>
        <v>ENDEREÇO:</v>
      </c>
      <c r="MQQ3" s="492">
        <f>ORCAMENTO!MQR3</f>
        <v>0</v>
      </c>
      <c r="MQR3" s="492"/>
      <c r="MQS3" s="492"/>
      <c r="MQT3" s="492"/>
      <c r="MQU3" s="199" t="str">
        <f>BDI!$A$5</f>
        <v>ENDEREÇO:</v>
      </c>
      <c r="MQV3" s="492">
        <f>ORCAMENTO!MQW3</f>
        <v>0</v>
      </c>
      <c r="MQW3" s="492"/>
      <c r="MQX3" s="492"/>
      <c r="MQY3" s="492"/>
      <c r="MQZ3" s="199" t="str">
        <f>BDI!$A$5</f>
        <v>ENDEREÇO:</v>
      </c>
      <c r="MRA3" s="492">
        <f>ORCAMENTO!MRB3</f>
        <v>0</v>
      </c>
      <c r="MRB3" s="492"/>
      <c r="MRC3" s="492"/>
      <c r="MRD3" s="492"/>
      <c r="MRE3" s="199" t="str">
        <f>BDI!$A$5</f>
        <v>ENDEREÇO:</v>
      </c>
      <c r="MRF3" s="492">
        <f>ORCAMENTO!MRG3</f>
        <v>0</v>
      </c>
      <c r="MRG3" s="492"/>
      <c r="MRH3" s="492"/>
      <c r="MRI3" s="492"/>
      <c r="MRJ3" s="199" t="str">
        <f>BDI!$A$5</f>
        <v>ENDEREÇO:</v>
      </c>
      <c r="MRK3" s="492">
        <f>ORCAMENTO!MRL3</f>
        <v>0</v>
      </c>
      <c r="MRL3" s="492"/>
      <c r="MRM3" s="492"/>
      <c r="MRN3" s="492"/>
      <c r="MRO3" s="199" t="str">
        <f>BDI!$A$5</f>
        <v>ENDEREÇO:</v>
      </c>
      <c r="MRP3" s="492">
        <f>ORCAMENTO!MRQ3</f>
        <v>0</v>
      </c>
      <c r="MRQ3" s="492"/>
      <c r="MRR3" s="492"/>
      <c r="MRS3" s="492"/>
      <c r="MRT3" s="199" t="str">
        <f>BDI!$A$5</f>
        <v>ENDEREÇO:</v>
      </c>
      <c r="MRU3" s="492">
        <f>ORCAMENTO!MRV3</f>
        <v>0</v>
      </c>
      <c r="MRV3" s="492"/>
      <c r="MRW3" s="492"/>
      <c r="MRX3" s="492"/>
      <c r="MRY3" s="199" t="str">
        <f>BDI!$A$5</f>
        <v>ENDEREÇO:</v>
      </c>
      <c r="MRZ3" s="492">
        <f>ORCAMENTO!MSA3</f>
        <v>0</v>
      </c>
      <c r="MSA3" s="492"/>
      <c r="MSB3" s="492"/>
      <c r="MSC3" s="492"/>
      <c r="MSD3" s="199" t="str">
        <f>BDI!$A$5</f>
        <v>ENDEREÇO:</v>
      </c>
      <c r="MSE3" s="492">
        <f>ORCAMENTO!MSF3</f>
        <v>0</v>
      </c>
      <c r="MSF3" s="492"/>
      <c r="MSG3" s="492"/>
      <c r="MSH3" s="492"/>
      <c r="MSI3" s="199" t="str">
        <f>BDI!$A$5</f>
        <v>ENDEREÇO:</v>
      </c>
      <c r="MSJ3" s="492">
        <f>ORCAMENTO!MSK3</f>
        <v>0</v>
      </c>
      <c r="MSK3" s="492"/>
      <c r="MSL3" s="492"/>
      <c r="MSM3" s="492"/>
      <c r="MSN3" s="199" t="str">
        <f>BDI!$A$5</f>
        <v>ENDEREÇO:</v>
      </c>
      <c r="MSO3" s="492">
        <f>ORCAMENTO!MSP3</f>
        <v>0</v>
      </c>
      <c r="MSP3" s="492"/>
      <c r="MSQ3" s="492"/>
      <c r="MSR3" s="492"/>
      <c r="MSS3" s="199" t="str">
        <f>BDI!$A$5</f>
        <v>ENDEREÇO:</v>
      </c>
      <c r="MST3" s="492">
        <f>ORCAMENTO!MSU3</f>
        <v>0</v>
      </c>
      <c r="MSU3" s="492"/>
      <c r="MSV3" s="492"/>
      <c r="MSW3" s="492"/>
      <c r="MSX3" s="199" t="str">
        <f>BDI!$A$5</f>
        <v>ENDEREÇO:</v>
      </c>
      <c r="MSY3" s="492">
        <f>ORCAMENTO!MSZ3</f>
        <v>0</v>
      </c>
      <c r="MSZ3" s="492"/>
      <c r="MTA3" s="492"/>
      <c r="MTB3" s="492"/>
      <c r="MTC3" s="199" t="str">
        <f>BDI!$A$5</f>
        <v>ENDEREÇO:</v>
      </c>
      <c r="MTD3" s="492">
        <f>ORCAMENTO!MTE3</f>
        <v>0</v>
      </c>
      <c r="MTE3" s="492"/>
      <c r="MTF3" s="492"/>
      <c r="MTG3" s="492"/>
      <c r="MTH3" s="199" t="str">
        <f>BDI!$A$5</f>
        <v>ENDEREÇO:</v>
      </c>
      <c r="MTI3" s="492">
        <f>ORCAMENTO!MTJ3</f>
        <v>0</v>
      </c>
      <c r="MTJ3" s="492"/>
      <c r="MTK3" s="492"/>
      <c r="MTL3" s="492"/>
      <c r="MTM3" s="199" t="str">
        <f>BDI!$A$5</f>
        <v>ENDEREÇO:</v>
      </c>
      <c r="MTN3" s="492">
        <f>ORCAMENTO!MTO3</f>
        <v>0</v>
      </c>
      <c r="MTO3" s="492"/>
      <c r="MTP3" s="492"/>
      <c r="MTQ3" s="492"/>
      <c r="MTR3" s="199" t="str">
        <f>BDI!$A$5</f>
        <v>ENDEREÇO:</v>
      </c>
      <c r="MTS3" s="492">
        <f>ORCAMENTO!MTT3</f>
        <v>0</v>
      </c>
      <c r="MTT3" s="492"/>
      <c r="MTU3" s="492"/>
      <c r="MTV3" s="492"/>
      <c r="MTW3" s="199" t="str">
        <f>BDI!$A$5</f>
        <v>ENDEREÇO:</v>
      </c>
      <c r="MTX3" s="492">
        <f>ORCAMENTO!MTY3</f>
        <v>0</v>
      </c>
      <c r="MTY3" s="492"/>
      <c r="MTZ3" s="492"/>
      <c r="MUA3" s="492"/>
      <c r="MUB3" s="199" t="str">
        <f>BDI!$A$5</f>
        <v>ENDEREÇO:</v>
      </c>
      <c r="MUC3" s="492">
        <f>ORCAMENTO!MUD3</f>
        <v>0</v>
      </c>
      <c r="MUD3" s="492"/>
      <c r="MUE3" s="492"/>
      <c r="MUF3" s="492"/>
      <c r="MUG3" s="199" t="str">
        <f>BDI!$A$5</f>
        <v>ENDEREÇO:</v>
      </c>
      <c r="MUH3" s="492">
        <f>ORCAMENTO!MUI3</f>
        <v>0</v>
      </c>
      <c r="MUI3" s="492"/>
      <c r="MUJ3" s="492"/>
      <c r="MUK3" s="492"/>
      <c r="MUL3" s="199" t="str">
        <f>BDI!$A$5</f>
        <v>ENDEREÇO:</v>
      </c>
      <c r="MUM3" s="492">
        <f>ORCAMENTO!MUN3</f>
        <v>0</v>
      </c>
      <c r="MUN3" s="492"/>
      <c r="MUO3" s="492"/>
      <c r="MUP3" s="492"/>
      <c r="MUQ3" s="199" t="str">
        <f>BDI!$A$5</f>
        <v>ENDEREÇO:</v>
      </c>
      <c r="MUR3" s="492">
        <f>ORCAMENTO!MUS3</f>
        <v>0</v>
      </c>
      <c r="MUS3" s="492"/>
      <c r="MUT3" s="492"/>
      <c r="MUU3" s="492"/>
      <c r="MUV3" s="199" t="str">
        <f>BDI!$A$5</f>
        <v>ENDEREÇO:</v>
      </c>
      <c r="MUW3" s="492">
        <f>ORCAMENTO!MUX3</f>
        <v>0</v>
      </c>
      <c r="MUX3" s="492"/>
      <c r="MUY3" s="492"/>
      <c r="MUZ3" s="492"/>
      <c r="MVA3" s="199" t="str">
        <f>BDI!$A$5</f>
        <v>ENDEREÇO:</v>
      </c>
      <c r="MVB3" s="492">
        <f>ORCAMENTO!MVC3</f>
        <v>0</v>
      </c>
      <c r="MVC3" s="492"/>
      <c r="MVD3" s="492"/>
      <c r="MVE3" s="492"/>
      <c r="MVF3" s="199" t="str">
        <f>BDI!$A$5</f>
        <v>ENDEREÇO:</v>
      </c>
      <c r="MVG3" s="492">
        <f>ORCAMENTO!MVH3</f>
        <v>0</v>
      </c>
      <c r="MVH3" s="492"/>
      <c r="MVI3" s="492"/>
      <c r="MVJ3" s="492"/>
      <c r="MVK3" s="199" t="str">
        <f>BDI!$A$5</f>
        <v>ENDEREÇO:</v>
      </c>
      <c r="MVL3" s="492">
        <f>ORCAMENTO!MVM3</f>
        <v>0</v>
      </c>
      <c r="MVM3" s="492"/>
      <c r="MVN3" s="492"/>
      <c r="MVO3" s="492"/>
      <c r="MVP3" s="199" t="str">
        <f>BDI!$A$5</f>
        <v>ENDEREÇO:</v>
      </c>
      <c r="MVQ3" s="492">
        <f>ORCAMENTO!MVR3</f>
        <v>0</v>
      </c>
      <c r="MVR3" s="492"/>
      <c r="MVS3" s="492"/>
      <c r="MVT3" s="492"/>
      <c r="MVU3" s="199" t="str">
        <f>BDI!$A$5</f>
        <v>ENDEREÇO:</v>
      </c>
      <c r="MVV3" s="492">
        <f>ORCAMENTO!MVW3</f>
        <v>0</v>
      </c>
      <c r="MVW3" s="492"/>
      <c r="MVX3" s="492"/>
      <c r="MVY3" s="492"/>
      <c r="MVZ3" s="199" t="str">
        <f>BDI!$A$5</f>
        <v>ENDEREÇO:</v>
      </c>
      <c r="MWA3" s="492">
        <f>ORCAMENTO!MWB3</f>
        <v>0</v>
      </c>
      <c r="MWB3" s="492"/>
      <c r="MWC3" s="492"/>
      <c r="MWD3" s="492"/>
      <c r="MWE3" s="199" t="str">
        <f>BDI!$A$5</f>
        <v>ENDEREÇO:</v>
      </c>
      <c r="MWF3" s="492">
        <f>ORCAMENTO!MWG3</f>
        <v>0</v>
      </c>
      <c r="MWG3" s="492"/>
      <c r="MWH3" s="492"/>
      <c r="MWI3" s="492"/>
      <c r="MWJ3" s="199" t="str">
        <f>BDI!$A$5</f>
        <v>ENDEREÇO:</v>
      </c>
      <c r="MWK3" s="492">
        <f>ORCAMENTO!MWL3</f>
        <v>0</v>
      </c>
      <c r="MWL3" s="492"/>
      <c r="MWM3" s="492"/>
      <c r="MWN3" s="492"/>
      <c r="MWO3" s="199" t="str">
        <f>BDI!$A$5</f>
        <v>ENDEREÇO:</v>
      </c>
      <c r="MWP3" s="492">
        <f>ORCAMENTO!MWQ3</f>
        <v>0</v>
      </c>
      <c r="MWQ3" s="492"/>
      <c r="MWR3" s="492"/>
      <c r="MWS3" s="492"/>
      <c r="MWT3" s="199" t="str">
        <f>BDI!$A$5</f>
        <v>ENDEREÇO:</v>
      </c>
      <c r="MWU3" s="492">
        <f>ORCAMENTO!MWV3</f>
        <v>0</v>
      </c>
      <c r="MWV3" s="492"/>
      <c r="MWW3" s="492"/>
      <c r="MWX3" s="492"/>
      <c r="MWY3" s="199" t="str">
        <f>BDI!$A$5</f>
        <v>ENDEREÇO:</v>
      </c>
      <c r="MWZ3" s="492">
        <f>ORCAMENTO!MXA3</f>
        <v>0</v>
      </c>
      <c r="MXA3" s="492"/>
      <c r="MXB3" s="492"/>
      <c r="MXC3" s="492"/>
      <c r="MXD3" s="199" t="str">
        <f>BDI!$A$5</f>
        <v>ENDEREÇO:</v>
      </c>
      <c r="MXE3" s="492">
        <f>ORCAMENTO!MXF3</f>
        <v>0</v>
      </c>
      <c r="MXF3" s="492"/>
      <c r="MXG3" s="492"/>
      <c r="MXH3" s="492"/>
      <c r="MXI3" s="199" t="str">
        <f>BDI!$A$5</f>
        <v>ENDEREÇO:</v>
      </c>
      <c r="MXJ3" s="492">
        <f>ORCAMENTO!MXK3</f>
        <v>0</v>
      </c>
      <c r="MXK3" s="492"/>
      <c r="MXL3" s="492"/>
      <c r="MXM3" s="492"/>
      <c r="MXN3" s="199" t="str">
        <f>BDI!$A$5</f>
        <v>ENDEREÇO:</v>
      </c>
      <c r="MXO3" s="492">
        <f>ORCAMENTO!MXP3</f>
        <v>0</v>
      </c>
      <c r="MXP3" s="492"/>
      <c r="MXQ3" s="492"/>
      <c r="MXR3" s="492"/>
      <c r="MXS3" s="199" t="str">
        <f>BDI!$A$5</f>
        <v>ENDEREÇO:</v>
      </c>
      <c r="MXT3" s="492">
        <f>ORCAMENTO!MXU3</f>
        <v>0</v>
      </c>
      <c r="MXU3" s="492"/>
      <c r="MXV3" s="492"/>
      <c r="MXW3" s="492"/>
      <c r="MXX3" s="199" t="str">
        <f>BDI!$A$5</f>
        <v>ENDEREÇO:</v>
      </c>
      <c r="MXY3" s="492">
        <f>ORCAMENTO!MXZ3</f>
        <v>0</v>
      </c>
      <c r="MXZ3" s="492"/>
      <c r="MYA3" s="492"/>
      <c r="MYB3" s="492"/>
      <c r="MYC3" s="199" t="str">
        <f>BDI!$A$5</f>
        <v>ENDEREÇO:</v>
      </c>
      <c r="MYD3" s="492">
        <f>ORCAMENTO!MYE3</f>
        <v>0</v>
      </c>
      <c r="MYE3" s="492"/>
      <c r="MYF3" s="492"/>
      <c r="MYG3" s="492"/>
      <c r="MYH3" s="199" t="str">
        <f>BDI!$A$5</f>
        <v>ENDEREÇO:</v>
      </c>
      <c r="MYI3" s="492">
        <f>ORCAMENTO!MYJ3</f>
        <v>0</v>
      </c>
      <c r="MYJ3" s="492"/>
      <c r="MYK3" s="492"/>
      <c r="MYL3" s="492"/>
      <c r="MYM3" s="199" t="str">
        <f>BDI!$A$5</f>
        <v>ENDEREÇO:</v>
      </c>
      <c r="MYN3" s="492">
        <f>ORCAMENTO!MYO3</f>
        <v>0</v>
      </c>
      <c r="MYO3" s="492"/>
      <c r="MYP3" s="492"/>
      <c r="MYQ3" s="492"/>
      <c r="MYR3" s="199" t="str">
        <f>BDI!$A$5</f>
        <v>ENDEREÇO:</v>
      </c>
      <c r="MYS3" s="492">
        <f>ORCAMENTO!MYT3</f>
        <v>0</v>
      </c>
      <c r="MYT3" s="492"/>
      <c r="MYU3" s="492"/>
      <c r="MYV3" s="492"/>
      <c r="MYW3" s="199" t="str">
        <f>BDI!$A$5</f>
        <v>ENDEREÇO:</v>
      </c>
      <c r="MYX3" s="492">
        <f>ORCAMENTO!MYY3</f>
        <v>0</v>
      </c>
      <c r="MYY3" s="492"/>
      <c r="MYZ3" s="492"/>
      <c r="MZA3" s="492"/>
      <c r="MZB3" s="199" t="str">
        <f>BDI!$A$5</f>
        <v>ENDEREÇO:</v>
      </c>
      <c r="MZC3" s="492">
        <f>ORCAMENTO!MZD3</f>
        <v>0</v>
      </c>
      <c r="MZD3" s="492"/>
      <c r="MZE3" s="492"/>
      <c r="MZF3" s="492"/>
      <c r="MZG3" s="199" t="str">
        <f>BDI!$A$5</f>
        <v>ENDEREÇO:</v>
      </c>
      <c r="MZH3" s="492">
        <f>ORCAMENTO!MZI3</f>
        <v>0</v>
      </c>
      <c r="MZI3" s="492"/>
      <c r="MZJ3" s="492"/>
      <c r="MZK3" s="492"/>
      <c r="MZL3" s="199" t="str">
        <f>BDI!$A$5</f>
        <v>ENDEREÇO:</v>
      </c>
      <c r="MZM3" s="492">
        <f>ORCAMENTO!MZN3</f>
        <v>0</v>
      </c>
      <c r="MZN3" s="492"/>
      <c r="MZO3" s="492"/>
      <c r="MZP3" s="492"/>
      <c r="MZQ3" s="199" t="str">
        <f>BDI!$A$5</f>
        <v>ENDEREÇO:</v>
      </c>
      <c r="MZR3" s="492">
        <f>ORCAMENTO!MZS3</f>
        <v>0</v>
      </c>
      <c r="MZS3" s="492"/>
      <c r="MZT3" s="492"/>
      <c r="MZU3" s="492"/>
      <c r="MZV3" s="199" t="str">
        <f>BDI!$A$5</f>
        <v>ENDEREÇO:</v>
      </c>
      <c r="MZW3" s="492">
        <f>ORCAMENTO!MZX3</f>
        <v>0</v>
      </c>
      <c r="MZX3" s="492"/>
      <c r="MZY3" s="492"/>
      <c r="MZZ3" s="492"/>
      <c r="NAA3" s="199" t="str">
        <f>BDI!$A$5</f>
        <v>ENDEREÇO:</v>
      </c>
      <c r="NAB3" s="492">
        <f>ORCAMENTO!NAC3</f>
        <v>0</v>
      </c>
      <c r="NAC3" s="492"/>
      <c r="NAD3" s="492"/>
      <c r="NAE3" s="492"/>
      <c r="NAF3" s="199" t="str">
        <f>BDI!$A$5</f>
        <v>ENDEREÇO:</v>
      </c>
      <c r="NAG3" s="492">
        <f>ORCAMENTO!NAH3</f>
        <v>0</v>
      </c>
      <c r="NAH3" s="492"/>
      <c r="NAI3" s="492"/>
      <c r="NAJ3" s="492"/>
      <c r="NAK3" s="199" t="str">
        <f>BDI!$A$5</f>
        <v>ENDEREÇO:</v>
      </c>
      <c r="NAL3" s="492">
        <f>ORCAMENTO!NAM3</f>
        <v>0</v>
      </c>
      <c r="NAM3" s="492"/>
      <c r="NAN3" s="492"/>
      <c r="NAO3" s="492"/>
      <c r="NAP3" s="199" t="str">
        <f>BDI!$A$5</f>
        <v>ENDEREÇO:</v>
      </c>
      <c r="NAQ3" s="492">
        <f>ORCAMENTO!NAR3</f>
        <v>0</v>
      </c>
      <c r="NAR3" s="492"/>
      <c r="NAS3" s="492"/>
      <c r="NAT3" s="492"/>
      <c r="NAU3" s="199" t="str">
        <f>BDI!$A$5</f>
        <v>ENDEREÇO:</v>
      </c>
      <c r="NAV3" s="492">
        <f>ORCAMENTO!NAW3</f>
        <v>0</v>
      </c>
      <c r="NAW3" s="492"/>
      <c r="NAX3" s="492"/>
      <c r="NAY3" s="492"/>
      <c r="NAZ3" s="199" t="str">
        <f>BDI!$A$5</f>
        <v>ENDEREÇO:</v>
      </c>
      <c r="NBA3" s="492">
        <f>ORCAMENTO!NBB3</f>
        <v>0</v>
      </c>
      <c r="NBB3" s="492"/>
      <c r="NBC3" s="492"/>
      <c r="NBD3" s="492"/>
      <c r="NBE3" s="199" t="str">
        <f>BDI!$A$5</f>
        <v>ENDEREÇO:</v>
      </c>
      <c r="NBF3" s="492">
        <f>ORCAMENTO!NBG3</f>
        <v>0</v>
      </c>
      <c r="NBG3" s="492"/>
      <c r="NBH3" s="492"/>
      <c r="NBI3" s="492"/>
      <c r="NBJ3" s="199" t="str">
        <f>BDI!$A$5</f>
        <v>ENDEREÇO:</v>
      </c>
      <c r="NBK3" s="492">
        <f>ORCAMENTO!NBL3</f>
        <v>0</v>
      </c>
      <c r="NBL3" s="492"/>
      <c r="NBM3" s="492"/>
      <c r="NBN3" s="492"/>
      <c r="NBO3" s="199" t="str">
        <f>BDI!$A$5</f>
        <v>ENDEREÇO:</v>
      </c>
      <c r="NBP3" s="492">
        <f>ORCAMENTO!NBQ3</f>
        <v>0</v>
      </c>
      <c r="NBQ3" s="492"/>
      <c r="NBR3" s="492"/>
      <c r="NBS3" s="492"/>
      <c r="NBT3" s="199" t="str">
        <f>BDI!$A$5</f>
        <v>ENDEREÇO:</v>
      </c>
      <c r="NBU3" s="492">
        <f>ORCAMENTO!NBV3</f>
        <v>0</v>
      </c>
      <c r="NBV3" s="492"/>
      <c r="NBW3" s="492"/>
      <c r="NBX3" s="492"/>
      <c r="NBY3" s="199" t="str">
        <f>BDI!$A$5</f>
        <v>ENDEREÇO:</v>
      </c>
      <c r="NBZ3" s="492">
        <f>ORCAMENTO!NCA3</f>
        <v>0</v>
      </c>
      <c r="NCA3" s="492"/>
      <c r="NCB3" s="492"/>
      <c r="NCC3" s="492"/>
      <c r="NCD3" s="199" t="str">
        <f>BDI!$A$5</f>
        <v>ENDEREÇO:</v>
      </c>
      <c r="NCE3" s="492">
        <f>ORCAMENTO!NCF3</f>
        <v>0</v>
      </c>
      <c r="NCF3" s="492"/>
      <c r="NCG3" s="492"/>
      <c r="NCH3" s="492"/>
      <c r="NCI3" s="199" t="str">
        <f>BDI!$A$5</f>
        <v>ENDEREÇO:</v>
      </c>
      <c r="NCJ3" s="492">
        <f>ORCAMENTO!NCK3</f>
        <v>0</v>
      </c>
      <c r="NCK3" s="492"/>
      <c r="NCL3" s="492"/>
      <c r="NCM3" s="492"/>
      <c r="NCN3" s="199" t="str">
        <f>BDI!$A$5</f>
        <v>ENDEREÇO:</v>
      </c>
      <c r="NCO3" s="492">
        <f>ORCAMENTO!NCP3</f>
        <v>0</v>
      </c>
      <c r="NCP3" s="492"/>
      <c r="NCQ3" s="492"/>
      <c r="NCR3" s="492"/>
      <c r="NCS3" s="199" t="str">
        <f>BDI!$A$5</f>
        <v>ENDEREÇO:</v>
      </c>
      <c r="NCT3" s="492">
        <f>ORCAMENTO!NCU3</f>
        <v>0</v>
      </c>
      <c r="NCU3" s="492"/>
      <c r="NCV3" s="492"/>
      <c r="NCW3" s="492"/>
      <c r="NCX3" s="199" t="str">
        <f>BDI!$A$5</f>
        <v>ENDEREÇO:</v>
      </c>
      <c r="NCY3" s="492">
        <f>ORCAMENTO!NCZ3</f>
        <v>0</v>
      </c>
      <c r="NCZ3" s="492"/>
      <c r="NDA3" s="492"/>
      <c r="NDB3" s="492"/>
      <c r="NDC3" s="199" t="str">
        <f>BDI!$A$5</f>
        <v>ENDEREÇO:</v>
      </c>
      <c r="NDD3" s="492">
        <f>ORCAMENTO!NDE3</f>
        <v>0</v>
      </c>
      <c r="NDE3" s="492"/>
      <c r="NDF3" s="492"/>
      <c r="NDG3" s="492"/>
      <c r="NDH3" s="199" t="str">
        <f>BDI!$A$5</f>
        <v>ENDEREÇO:</v>
      </c>
      <c r="NDI3" s="492">
        <f>ORCAMENTO!NDJ3</f>
        <v>0</v>
      </c>
      <c r="NDJ3" s="492"/>
      <c r="NDK3" s="492"/>
      <c r="NDL3" s="492"/>
      <c r="NDM3" s="199" t="str">
        <f>BDI!$A$5</f>
        <v>ENDEREÇO:</v>
      </c>
      <c r="NDN3" s="492">
        <f>ORCAMENTO!NDO3</f>
        <v>0</v>
      </c>
      <c r="NDO3" s="492"/>
      <c r="NDP3" s="492"/>
      <c r="NDQ3" s="492"/>
      <c r="NDR3" s="199" t="str">
        <f>BDI!$A$5</f>
        <v>ENDEREÇO:</v>
      </c>
      <c r="NDS3" s="492">
        <f>ORCAMENTO!NDT3</f>
        <v>0</v>
      </c>
      <c r="NDT3" s="492"/>
      <c r="NDU3" s="492"/>
      <c r="NDV3" s="492"/>
      <c r="NDW3" s="199" t="str">
        <f>BDI!$A$5</f>
        <v>ENDEREÇO:</v>
      </c>
      <c r="NDX3" s="492">
        <f>ORCAMENTO!NDY3</f>
        <v>0</v>
      </c>
      <c r="NDY3" s="492"/>
      <c r="NDZ3" s="492"/>
      <c r="NEA3" s="492"/>
      <c r="NEB3" s="199" t="str">
        <f>BDI!$A$5</f>
        <v>ENDEREÇO:</v>
      </c>
      <c r="NEC3" s="492">
        <f>ORCAMENTO!NED3</f>
        <v>0</v>
      </c>
      <c r="NED3" s="492"/>
      <c r="NEE3" s="492"/>
      <c r="NEF3" s="492"/>
      <c r="NEG3" s="199" t="str">
        <f>BDI!$A$5</f>
        <v>ENDEREÇO:</v>
      </c>
      <c r="NEH3" s="492">
        <f>ORCAMENTO!NEI3</f>
        <v>0</v>
      </c>
      <c r="NEI3" s="492"/>
      <c r="NEJ3" s="492"/>
      <c r="NEK3" s="492"/>
      <c r="NEL3" s="199" t="str">
        <f>BDI!$A$5</f>
        <v>ENDEREÇO:</v>
      </c>
      <c r="NEM3" s="492">
        <f>ORCAMENTO!NEN3</f>
        <v>0</v>
      </c>
      <c r="NEN3" s="492"/>
      <c r="NEO3" s="492"/>
      <c r="NEP3" s="492"/>
      <c r="NEQ3" s="199" t="str">
        <f>BDI!$A$5</f>
        <v>ENDEREÇO:</v>
      </c>
      <c r="NER3" s="492">
        <f>ORCAMENTO!NES3</f>
        <v>0</v>
      </c>
      <c r="NES3" s="492"/>
      <c r="NET3" s="492"/>
      <c r="NEU3" s="492"/>
      <c r="NEV3" s="199" t="str">
        <f>BDI!$A$5</f>
        <v>ENDEREÇO:</v>
      </c>
      <c r="NEW3" s="492">
        <f>ORCAMENTO!NEX3</f>
        <v>0</v>
      </c>
      <c r="NEX3" s="492"/>
      <c r="NEY3" s="492"/>
      <c r="NEZ3" s="492"/>
      <c r="NFA3" s="199" t="str">
        <f>BDI!$A$5</f>
        <v>ENDEREÇO:</v>
      </c>
      <c r="NFB3" s="492">
        <f>ORCAMENTO!NFC3</f>
        <v>0</v>
      </c>
      <c r="NFC3" s="492"/>
      <c r="NFD3" s="492"/>
      <c r="NFE3" s="492"/>
      <c r="NFF3" s="199" t="str">
        <f>BDI!$A$5</f>
        <v>ENDEREÇO:</v>
      </c>
      <c r="NFG3" s="492">
        <f>ORCAMENTO!NFH3</f>
        <v>0</v>
      </c>
      <c r="NFH3" s="492"/>
      <c r="NFI3" s="492"/>
      <c r="NFJ3" s="492"/>
      <c r="NFK3" s="199" t="str">
        <f>BDI!$A$5</f>
        <v>ENDEREÇO:</v>
      </c>
      <c r="NFL3" s="492">
        <f>ORCAMENTO!NFM3</f>
        <v>0</v>
      </c>
      <c r="NFM3" s="492"/>
      <c r="NFN3" s="492"/>
      <c r="NFO3" s="492"/>
      <c r="NFP3" s="199" t="str">
        <f>BDI!$A$5</f>
        <v>ENDEREÇO:</v>
      </c>
      <c r="NFQ3" s="492">
        <f>ORCAMENTO!NFR3</f>
        <v>0</v>
      </c>
      <c r="NFR3" s="492"/>
      <c r="NFS3" s="492"/>
      <c r="NFT3" s="492"/>
      <c r="NFU3" s="199" t="str">
        <f>BDI!$A$5</f>
        <v>ENDEREÇO:</v>
      </c>
      <c r="NFV3" s="492">
        <f>ORCAMENTO!NFW3</f>
        <v>0</v>
      </c>
      <c r="NFW3" s="492"/>
      <c r="NFX3" s="492"/>
      <c r="NFY3" s="492"/>
      <c r="NFZ3" s="199" t="str">
        <f>BDI!$A$5</f>
        <v>ENDEREÇO:</v>
      </c>
      <c r="NGA3" s="492">
        <f>ORCAMENTO!NGB3</f>
        <v>0</v>
      </c>
      <c r="NGB3" s="492"/>
      <c r="NGC3" s="492"/>
      <c r="NGD3" s="492"/>
      <c r="NGE3" s="199" t="str">
        <f>BDI!$A$5</f>
        <v>ENDEREÇO:</v>
      </c>
      <c r="NGF3" s="492">
        <f>ORCAMENTO!NGG3</f>
        <v>0</v>
      </c>
      <c r="NGG3" s="492"/>
      <c r="NGH3" s="492"/>
      <c r="NGI3" s="492"/>
      <c r="NGJ3" s="199" t="str">
        <f>BDI!$A$5</f>
        <v>ENDEREÇO:</v>
      </c>
      <c r="NGK3" s="492">
        <f>ORCAMENTO!NGL3</f>
        <v>0</v>
      </c>
      <c r="NGL3" s="492"/>
      <c r="NGM3" s="492"/>
      <c r="NGN3" s="492"/>
      <c r="NGO3" s="199" t="str">
        <f>BDI!$A$5</f>
        <v>ENDEREÇO:</v>
      </c>
      <c r="NGP3" s="492">
        <f>ORCAMENTO!NGQ3</f>
        <v>0</v>
      </c>
      <c r="NGQ3" s="492"/>
      <c r="NGR3" s="492"/>
      <c r="NGS3" s="492"/>
      <c r="NGT3" s="199" t="str">
        <f>BDI!$A$5</f>
        <v>ENDEREÇO:</v>
      </c>
      <c r="NGU3" s="492">
        <f>ORCAMENTO!NGV3</f>
        <v>0</v>
      </c>
      <c r="NGV3" s="492"/>
      <c r="NGW3" s="492"/>
      <c r="NGX3" s="492"/>
      <c r="NGY3" s="199" t="str">
        <f>BDI!$A$5</f>
        <v>ENDEREÇO:</v>
      </c>
      <c r="NGZ3" s="492">
        <f>ORCAMENTO!NHA3</f>
        <v>0</v>
      </c>
      <c r="NHA3" s="492"/>
      <c r="NHB3" s="492"/>
      <c r="NHC3" s="492"/>
      <c r="NHD3" s="199" t="str">
        <f>BDI!$A$5</f>
        <v>ENDEREÇO:</v>
      </c>
      <c r="NHE3" s="492">
        <f>ORCAMENTO!NHF3</f>
        <v>0</v>
      </c>
      <c r="NHF3" s="492"/>
      <c r="NHG3" s="492"/>
      <c r="NHH3" s="492"/>
      <c r="NHI3" s="199" t="str">
        <f>BDI!$A$5</f>
        <v>ENDEREÇO:</v>
      </c>
      <c r="NHJ3" s="492">
        <f>ORCAMENTO!NHK3</f>
        <v>0</v>
      </c>
      <c r="NHK3" s="492"/>
      <c r="NHL3" s="492"/>
      <c r="NHM3" s="492"/>
      <c r="NHN3" s="199" t="str">
        <f>BDI!$A$5</f>
        <v>ENDEREÇO:</v>
      </c>
      <c r="NHO3" s="492">
        <f>ORCAMENTO!NHP3</f>
        <v>0</v>
      </c>
      <c r="NHP3" s="492"/>
      <c r="NHQ3" s="492"/>
      <c r="NHR3" s="492"/>
      <c r="NHS3" s="199" t="str">
        <f>BDI!$A$5</f>
        <v>ENDEREÇO:</v>
      </c>
      <c r="NHT3" s="492">
        <f>ORCAMENTO!NHU3</f>
        <v>0</v>
      </c>
      <c r="NHU3" s="492"/>
      <c r="NHV3" s="492"/>
      <c r="NHW3" s="492"/>
      <c r="NHX3" s="199" t="str">
        <f>BDI!$A$5</f>
        <v>ENDEREÇO:</v>
      </c>
      <c r="NHY3" s="492">
        <f>ORCAMENTO!NHZ3</f>
        <v>0</v>
      </c>
      <c r="NHZ3" s="492"/>
      <c r="NIA3" s="492"/>
      <c r="NIB3" s="492"/>
      <c r="NIC3" s="199" t="str">
        <f>BDI!$A$5</f>
        <v>ENDEREÇO:</v>
      </c>
      <c r="NID3" s="492">
        <f>ORCAMENTO!NIE3</f>
        <v>0</v>
      </c>
      <c r="NIE3" s="492"/>
      <c r="NIF3" s="492"/>
      <c r="NIG3" s="492"/>
      <c r="NIH3" s="199" t="str">
        <f>BDI!$A$5</f>
        <v>ENDEREÇO:</v>
      </c>
      <c r="NII3" s="492">
        <f>ORCAMENTO!NIJ3</f>
        <v>0</v>
      </c>
      <c r="NIJ3" s="492"/>
      <c r="NIK3" s="492"/>
      <c r="NIL3" s="492"/>
      <c r="NIM3" s="199" t="str">
        <f>BDI!$A$5</f>
        <v>ENDEREÇO:</v>
      </c>
      <c r="NIN3" s="492">
        <f>ORCAMENTO!NIO3</f>
        <v>0</v>
      </c>
      <c r="NIO3" s="492"/>
      <c r="NIP3" s="492"/>
      <c r="NIQ3" s="492"/>
      <c r="NIR3" s="199" t="str">
        <f>BDI!$A$5</f>
        <v>ENDEREÇO:</v>
      </c>
      <c r="NIS3" s="492">
        <f>ORCAMENTO!NIT3</f>
        <v>0</v>
      </c>
      <c r="NIT3" s="492"/>
      <c r="NIU3" s="492"/>
      <c r="NIV3" s="492"/>
      <c r="NIW3" s="199" t="str">
        <f>BDI!$A$5</f>
        <v>ENDEREÇO:</v>
      </c>
      <c r="NIX3" s="492">
        <f>ORCAMENTO!NIY3</f>
        <v>0</v>
      </c>
      <c r="NIY3" s="492"/>
      <c r="NIZ3" s="492"/>
      <c r="NJA3" s="492"/>
      <c r="NJB3" s="199" t="str">
        <f>BDI!$A$5</f>
        <v>ENDEREÇO:</v>
      </c>
      <c r="NJC3" s="492">
        <f>ORCAMENTO!NJD3</f>
        <v>0</v>
      </c>
      <c r="NJD3" s="492"/>
      <c r="NJE3" s="492"/>
      <c r="NJF3" s="492"/>
      <c r="NJG3" s="199" t="str">
        <f>BDI!$A$5</f>
        <v>ENDEREÇO:</v>
      </c>
      <c r="NJH3" s="492">
        <f>ORCAMENTO!NJI3</f>
        <v>0</v>
      </c>
      <c r="NJI3" s="492"/>
      <c r="NJJ3" s="492"/>
      <c r="NJK3" s="492"/>
      <c r="NJL3" s="199" t="str">
        <f>BDI!$A$5</f>
        <v>ENDEREÇO:</v>
      </c>
      <c r="NJM3" s="492">
        <f>ORCAMENTO!NJN3</f>
        <v>0</v>
      </c>
      <c r="NJN3" s="492"/>
      <c r="NJO3" s="492"/>
      <c r="NJP3" s="492"/>
      <c r="NJQ3" s="199" t="str">
        <f>BDI!$A$5</f>
        <v>ENDEREÇO:</v>
      </c>
      <c r="NJR3" s="492">
        <f>ORCAMENTO!NJS3</f>
        <v>0</v>
      </c>
      <c r="NJS3" s="492"/>
      <c r="NJT3" s="492"/>
      <c r="NJU3" s="492"/>
      <c r="NJV3" s="199" t="str">
        <f>BDI!$A$5</f>
        <v>ENDEREÇO:</v>
      </c>
      <c r="NJW3" s="492">
        <f>ORCAMENTO!NJX3</f>
        <v>0</v>
      </c>
      <c r="NJX3" s="492"/>
      <c r="NJY3" s="492"/>
      <c r="NJZ3" s="492"/>
      <c r="NKA3" s="199" t="str">
        <f>BDI!$A$5</f>
        <v>ENDEREÇO:</v>
      </c>
      <c r="NKB3" s="492">
        <f>ORCAMENTO!NKC3</f>
        <v>0</v>
      </c>
      <c r="NKC3" s="492"/>
      <c r="NKD3" s="492"/>
      <c r="NKE3" s="492"/>
      <c r="NKF3" s="199" t="str">
        <f>BDI!$A$5</f>
        <v>ENDEREÇO:</v>
      </c>
      <c r="NKG3" s="492">
        <f>ORCAMENTO!NKH3</f>
        <v>0</v>
      </c>
      <c r="NKH3" s="492"/>
      <c r="NKI3" s="492"/>
      <c r="NKJ3" s="492"/>
      <c r="NKK3" s="199" t="str">
        <f>BDI!$A$5</f>
        <v>ENDEREÇO:</v>
      </c>
      <c r="NKL3" s="492">
        <f>ORCAMENTO!NKM3</f>
        <v>0</v>
      </c>
      <c r="NKM3" s="492"/>
      <c r="NKN3" s="492"/>
      <c r="NKO3" s="492"/>
      <c r="NKP3" s="199" t="str">
        <f>BDI!$A$5</f>
        <v>ENDEREÇO:</v>
      </c>
      <c r="NKQ3" s="492">
        <f>ORCAMENTO!NKR3</f>
        <v>0</v>
      </c>
      <c r="NKR3" s="492"/>
      <c r="NKS3" s="492"/>
      <c r="NKT3" s="492"/>
      <c r="NKU3" s="199" t="str">
        <f>BDI!$A$5</f>
        <v>ENDEREÇO:</v>
      </c>
      <c r="NKV3" s="492">
        <f>ORCAMENTO!NKW3</f>
        <v>0</v>
      </c>
      <c r="NKW3" s="492"/>
      <c r="NKX3" s="492"/>
      <c r="NKY3" s="492"/>
      <c r="NKZ3" s="199" t="str">
        <f>BDI!$A$5</f>
        <v>ENDEREÇO:</v>
      </c>
      <c r="NLA3" s="492">
        <f>ORCAMENTO!NLB3</f>
        <v>0</v>
      </c>
      <c r="NLB3" s="492"/>
      <c r="NLC3" s="492"/>
      <c r="NLD3" s="492"/>
      <c r="NLE3" s="199" t="str">
        <f>BDI!$A$5</f>
        <v>ENDEREÇO:</v>
      </c>
      <c r="NLF3" s="492">
        <f>ORCAMENTO!NLG3</f>
        <v>0</v>
      </c>
      <c r="NLG3" s="492"/>
      <c r="NLH3" s="492"/>
      <c r="NLI3" s="492"/>
      <c r="NLJ3" s="199" t="str">
        <f>BDI!$A$5</f>
        <v>ENDEREÇO:</v>
      </c>
      <c r="NLK3" s="492">
        <f>ORCAMENTO!NLL3</f>
        <v>0</v>
      </c>
      <c r="NLL3" s="492"/>
      <c r="NLM3" s="492"/>
      <c r="NLN3" s="492"/>
      <c r="NLO3" s="199" t="str">
        <f>BDI!$A$5</f>
        <v>ENDEREÇO:</v>
      </c>
      <c r="NLP3" s="492">
        <f>ORCAMENTO!NLQ3</f>
        <v>0</v>
      </c>
      <c r="NLQ3" s="492"/>
      <c r="NLR3" s="492"/>
      <c r="NLS3" s="492"/>
      <c r="NLT3" s="199" t="str">
        <f>BDI!$A$5</f>
        <v>ENDEREÇO:</v>
      </c>
      <c r="NLU3" s="492">
        <f>ORCAMENTO!NLV3</f>
        <v>0</v>
      </c>
      <c r="NLV3" s="492"/>
      <c r="NLW3" s="492"/>
      <c r="NLX3" s="492"/>
      <c r="NLY3" s="199" t="str">
        <f>BDI!$A$5</f>
        <v>ENDEREÇO:</v>
      </c>
      <c r="NLZ3" s="492">
        <f>ORCAMENTO!NMA3</f>
        <v>0</v>
      </c>
      <c r="NMA3" s="492"/>
      <c r="NMB3" s="492"/>
      <c r="NMC3" s="492"/>
      <c r="NMD3" s="199" t="str">
        <f>BDI!$A$5</f>
        <v>ENDEREÇO:</v>
      </c>
      <c r="NME3" s="492">
        <f>ORCAMENTO!NMF3</f>
        <v>0</v>
      </c>
      <c r="NMF3" s="492"/>
      <c r="NMG3" s="492"/>
      <c r="NMH3" s="492"/>
      <c r="NMI3" s="199" t="str">
        <f>BDI!$A$5</f>
        <v>ENDEREÇO:</v>
      </c>
      <c r="NMJ3" s="492">
        <f>ORCAMENTO!NMK3</f>
        <v>0</v>
      </c>
      <c r="NMK3" s="492"/>
      <c r="NML3" s="492"/>
      <c r="NMM3" s="492"/>
      <c r="NMN3" s="199" t="str">
        <f>BDI!$A$5</f>
        <v>ENDEREÇO:</v>
      </c>
      <c r="NMO3" s="492">
        <f>ORCAMENTO!NMP3</f>
        <v>0</v>
      </c>
      <c r="NMP3" s="492"/>
      <c r="NMQ3" s="492"/>
      <c r="NMR3" s="492"/>
      <c r="NMS3" s="199" t="str">
        <f>BDI!$A$5</f>
        <v>ENDEREÇO:</v>
      </c>
      <c r="NMT3" s="492">
        <f>ORCAMENTO!NMU3</f>
        <v>0</v>
      </c>
      <c r="NMU3" s="492"/>
      <c r="NMV3" s="492"/>
      <c r="NMW3" s="492"/>
      <c r="NMX3" s="199" t="str">
        <f>BDI!$A$5</f>
        <v>ENDEREÇO:</v>
      </c>
      <c r="NMY3" s="492">
        <f>ORCAMENTO!NMZ3</f>
        <v>0</v>
      </c>
      <c r="NMZ3" s="492"/>
      <c r="NNA3" s="492"/>
      <c r="NNB3" s="492"/>
      <c r="NNC3" s="199" t="str">
        <f>BDI!$A$5</f>
        <v>ENDEREÇO:</v>
      </c>
      <c r="NND3" s="492">
        <f>ORCAMENTO!NNE3</f>
        <v>0</v>
      </c>
      <c r="NNE3" s="492"/>
      <c r="NNF3" s="492"/>
      <c r="NNG3" s="492"/>
      <c r="NNH3" s="199" t="str">
        <f>BDI!$A$5</f>
        <v>ENDEREÇO:</v>
      </c>
      <c r="NNI3" s="492">
        <f>ORCAMENTO!NNJ3</f>
        <v>0</v>
      </c>
      <c r="NNJ3" s="492"/>
      <c r="NNK3" s="492"/>
      <c r="NNL3" s="492"/>
      <c r="NNM3" s="199" t="str">
        <f>BDI!$A$5</f>
        <v>ENDEREÇO:</v>
      </c>
      <c r="NNN3" s="492">
        <f>ORCAMENTO!NNO3</f>
        <v>0</v>
      </c>
      <c r="NNO3" s="492"/>
      <c r="NNP3" s="492"/>
      <c r="NNQ3" s="492"/>
      <c r="NNR3" s="199" t="str">
        <f>BDI!$A$5</f>
        <v>ENDEREÇO:</v>
      </c>
      <c r="NNS3" s="492">
        <f>ORCAMENTO!NNT3</f>
        <v>0</v>
      </c>
      <c r="NNT3" s="492"/>
      <c r="NNU3" s="492"/>
      <c r="NNV3" s="492"/>
      <c r="NNW3" s="199" t="str">
        <f>BDI!$A$5</f>
        <v>ENDEREÇO:</v>
      </c>
      <c r="NNX3" s="492">
        <f>ORCAMENTO!NNY3</f>
        <v>0</v>
      </c>
      <c r="NNY3" s="492"/>
      <c r="NNZ3" s="492"/>
      <c r="NOA3" s="492"/>
      <c r="NOB3" s="199" t="str">
        <f>BDI!$A$5</f>
        <v>ENDEREÇO:</v>
      </c>
      <c r="NOC3" s="492">
        <f>ORCAMENTO!NOD3</f>
        <v>0</v>
      </c>
      <c r="NOD3" s="492"/>
      <c r="NOE3" s="492"/>
      <c r="NOF3" s="492"/>
      <c r="NOG3" s="199" t="str">
        <f>BDI!$A$5</f>
        <v>ENDEREÇO:</v>
      </c>
      <c r="NOH3" s="492">
        <f>ORCAMENTO!NOI3</f>
        <v>0</v>
      </c>
      <c r="NOI3" s="492"/>
      <c r="NOJ3" s="492"/>
      <c r="NOK3" s="492"/>
      <c r="NOL3" s="199" t="str">
        <f>BDI!$A$5</f>
        <v>ENDEREÇO:</v>
      </c>
      <c r="NOM3" s="492">
        <f>ORCAMENTO!NON3</f>
        <v>0</v>
      </c>
      <c r="NON3" s="492"/>
      <c r="NOO3" s="492"/>
      <c r="NOP3" s="492"/>
      <c r="NOQ3" s="199" t="str">
        <f>BDI!$A$5</f>
        <v>ENDEREÇO:</v>
      </c>
      <c r="NOR3" s="492">
        <f>ORCAMENTO!NOS3</f>
        <v>0</v>
      </c>
      <c r="NOS3" s="492"/>
      <c r="NOT3" s="492"/>
      <c r="NOU3" s="492"/>
      <c r="NOV3" s="199" t="str">
        <f>BDI!$A$5</f>
        <v>ENDEREÇO:</v>
      </c>
      <c r="NOW3" s="492">
        <f>ORCAMENTO!NOX3</f>
        <v>0</v>
      </c>
      <c r="NOX3" s="492"/>
      <c r="NOY3" s="492"/>
      <c r="NOZ3" s="492"/>
      <c r="NPA3" s="199" t="str">
        <f>BDI!$A$5</f>
        <v>ENDEREÇO:</v>
      </c>
      <c r="NPB3" s="492">
        <f>ORCAMENTO!NPC3</f>
        <v>0</v>
      </c>
      <c r="NPC3" s="492"/>
      <c r="NPD3" s="492"/>
      <c r="NPE3" s="492"/>
      <c r="NPF3" s="199" t="str">
        <f>BDI!$A$5</f>
        <v>ENDEREÇO:</v>
      </c>
      <c r="NPG3" s="492">
        <f>ORCAMENTO!NPH3</f>
        <v>0</v>
      </c>
      <c r="NPH3" s="492"/>
      <c r="NPI3" s="492"/>
      <c r="NPJ3" s="492"/>
      <c r="NPK3" s="199" t="str">
        <f>BDI!$A$5</f>
        <v>ENDEREÇO:</v>
      </c>
      <c r="NPL3" s="492">
        <f>ORCAMENTO!NPM3</f>
        <v>0</v>
      </c>
      <c r="NPM3" s="492"/>
      <c r="NPN3" s="492"/>
      <c r="NPO3" s="492"/>
      <c r="NPP3" s="199" t="str">
        <f>BDI!$A$5</f>
        <v>ENDEREÇO:</v>
      </c>
      <c r="NPQ3" s="492">
        <f>ORCAMENTO!NPR3</f>
        <v>0</v>
      </c>
      <c r="NPR3" s="492"/>
      <c r="NPS3" s="492"/>
      <c r="NPT3" s="492"/>
      <c r="NPU3" s="199" t="str">
        <f>BDI!$A$5</f>
        <v>ENDEREÇO:</v>
      </c>
      <c r="NPV3" s="492">
        <f>ORCAMENTO!NPW3</f>
        <v>0</v>
      </c>
      <c r="NPW3" s="492"/>
      <c r="NPX3" s="492"/>
      <c r="NPY3" s="492"/>
      <c r="NPZ3" s="199" t="str">
        <f>BDI!$A$5</f>
        <v>ENDEREÇO:</v>
      </c>
      <c r="NQA3" s="492">
        <f>ORCAMENTO!NQB3</f>
        <v>0</v>
      </c>
      <c r="NQB3" s="492"/>
      <c r="NQC3" s="492"/>
      <c r="NQD3" s="492"/>
      <c r="NQE3" s="199" t="str">
        <f>BDI!$A$5</f>
        <v>ENDEREÇO:</v>
      </c>
      <c r="NQF3" s="492">
        <f>ORCAMENTO!NQG3</f>
        <v>0</v>
      </c>
      <c r="NQG3" s="492"/>
      <c r="NQH3" s="492"/>
      <c r="NQI3" s="492"/>
      <c r="NQJ3" s="199" t="str">
        <f>BDI!$A$5</f>
        <v>ENDEREÇO:</v>
      </c>
      <c r="NQK3" s="492">
        <f>ORCAMENTO!NQL3</f>
        <v>0</v>
      </c>
      <c r="NQL3" s="492"/>
      <c r="NQM3" s="492"/>
      <c r="NQN3" s="492"/>
      <c r="NQO3" s="199" t="str">
        <f>BDI!$A$5</f>
        <v>ENDEREÇO:</v>
      </c>
      <c r="NQP3" s="492">
        <f>ORCAMENTO!NQQ3</f>
        <v>0</v>
      </c>
      <c r="NQQ3" s="492"/>
      <c r="NQR3" s="492"/>
      <c r="NQS3" s="492"/>
      <c r="NQT3" s="199" t="str">
        <f>BDI!$A$5</f>
        <v>ENDEREÇO:</v>
      </c>
      <c r="NQU3" s="492">
        <f>ORCAMENTO!NQV3</f>
        <v>0</v>
      </c>
      <c r="NQV3" s="492"/>
      <c r="NQW3" s="492"/>
      <c r="NQX3" s="492"/>
      <c r="NQY3" s="199" t="str">
        <f>BDI!$A$5</f>
        <v>ENDEREÇO:</v>
      </c>
      <c r="NQZ3" s="492">
        <f>ORCAMENTO!NRA3</f>
        <v>0</v>
      </c>
      <c r="NRA3" s="492"/>
      <c r="NRB3" s="492"/>
      <c r="NRC3" s="492"/>
      <c r="NRD3" s="199" t="str">
        <f>BDI!$A$5</f>
        <v>ENDEREÇO:</v>
      </c>
      <c r="NRE3" s="492">
        <f>ORCAMENTO!NRF3</f>
        <v>0</v>
      </c>
      <c r="NRF3" s="492"/>
      <c r="NRG3" s="492"/>
      <c r="NRH3" s="492"/>
      <c r="NRI3" s="199" t="str">
        <f>BDI!$A$5</f>
        <v>ENDEREÇO:</v>
      </c>
      <c r="NRJ3" s="492">
        <f>ORCAMENTO!NRK3</f>
        <v>0</v>
      </c>
      <c r="NRK3" s="492"/>
      <c r="NRL3" s="492"/>
      <c r="NRM3" s="492"/>
      <c r="NRN3" s="199" t="str">
        <f>BDI!$A$5</f>
        <v>ENDEREÇO:</v>
      </c>
      <c r="NRO3" s="492">
        <f>ORCAMENTO!NRP3</f>
        <v>0</v>
      </c>
      <c r="NRP3" s="492"/>
      <c r="NRQ3" s="492"/>
      <c r="NRR3" s="492"/>
      <c r="NRS3" s="199" t="str">
        <f>BDI!$A$5</f>
        <v>ENDEREÇO:</v>
      </c>
      <c r="NRT3" s="492">
        <f>ORCAMENTO!NRU3</f>
        <v>0</v>
      </c>
      <c r="NRU3" s="492"/>
      <c r="NRV3" s="492"/>
      <c r="NRW3" s="492"/>
      <c r="NRX3" s="199" t="str">
        <f>BDI!$A$5</f>
        <v>ENDEREÇO:</v>
      </c>
      <c r="NRY3" s="492">
        <f>ORCAMENTO!NRZ3</f>
        <v>0</v>
      </c>
      <c r="NRZ3" s="492"/>
      <c r="NSA3" s="492"/>
      <c r="NSB3" s="492"/>
      <c r="NSC3" s="199" t="str">
        <f>BDI!$A$5</f>
        <v>ENDEREÇO:</v>
      </c>
      <c r="NSD3" s="492">
        <f>ORCAMENTO!NSE3</f>
        <v>0</v>
      </c>
      <c r="NSE3" s="492"/>
      <c r="NSF3" s="492"/>
      <c r="NSG3" s="492"/>
      <c r="NSH3" s="199" t="str">
        <f>BDI!$A$5</f>
        <v>ENDEREÇO:</v>
      </c>
      <c r="NSI3" s="492">
        <f>ORCAMENTO!NSJ3</f>
        <v>0</v>
      </c>
      <c r="NSJ3" s="492"/>
      <c r="NSK3" s="492"/>
      <c r="NSL3" s="492"/>
      <c r="NSM3" s="199" t="str">
        <f>BDI!$A$5</f>
        <v>ENDEREÇO:</v>
      </c>
      <c r="NSN3" s="492">
        <f>ORCAMENTO!NSO3</f>
        <v>0</v>
      </c>
      <c r="NSO3" s="492"/>
      <c r="NSP3" s="492"/>
      <c r="NSQ3" s="492"/>
      <c r="NSR3" s="199" t="str">
        <f>BDI!$A$5</f>
        <v>ENDEREÇO:</v>
      </c>
      <c r="NSS3" s="492">
        <f>ORCAMENTO!NST3</f>
        <v>0</v>
      </c>
      <c r="NST3" s="492"/>
      <c r="NSU3" s="492"/>
      <c r="NSV3" s="492"/>
      <c r="NSW3" s="199" t="str">
        <f>BDI!$A$5</f>
        <v>ENDEREÇO:</v>
      </c>
      <c r="NSX3" s="492">
        <f>ORCAMENTO!NSY3</f>
        <v>0</v>
      </c>
      <c r="NSY3" s="492"/>
      <c r="NSZ3" s="492"/>
      <c r="NTA3" s="492"/>
      <c r="NTB3" s="199" t="str">
        <f>BDI!$A$5</f>
        <v>ENDEREÇO:</v>
      </c>
      <c r="NTC3" s="492">
        <f>ORCAMENTO!NTD3</f>
        <v>0</v>
      </c>
      <c r="NTD3" s="492"/>
      <c r="NTE3" s="492"/>
      <c r="NTF3" s="492"/>
      <c r="NTG3" s="199" t="str">
        <f>BDI!$A$5</f>
        <v>ENDEREÇO:</v>
      </c>
      <c r="NTH3" s="492">
        <f>ORCAMENTO!NTI3</f>
        <v>0</v>
      </c>
      <c r="NTI3" s="492"/>
      <c r="NTJ3" s="492"/>
      <c r="NTK3" s="492"/>
      <c r="NTL3" s="199" t="str">
        <f>BDI!$A$5</f>
        <v>ENDEREÇO:</v>
      </c>
      <c r="NTM3" s="492">
        <f>ORCAMENTO!NTN3</f>
        <v>0</v>
      </c>
      <c r="NTN3" s="492"/>
      <c r="NTO3" s="492"/>
      <c r="NTP3" s="492"/>
      <c r="NTQ3" s="199" t="str">
        <f>BDI!$A$5</f>
        <v>ENDEREÇO:</v>
      </c>
      <c r="NTR3" s="492">
        <f>ORCAMENTO!NTS3</f>
        <v>0</v>
      </c>
      <c r="NTS3" s="492"/>
      <c r="NTT3" s="492"/>
      <c r="NTU3" s="492"/>
      <c r="NTV3" s="199" t="str">
        <f>BDI!$A$5</f>
        <v>ENDEREÇO:</v>
      </c>
      <c r="NTW3" s="492">
        <f>ORCAMENTO!NTX3</f>
        <v>0</v>
      </c>
      <c r="NTX3" s="492"/>
      <c r="NTY3" s="492"/>
      <c r="NTZ3" s="492"/>
      <c r="NUA3" s="199" t="str">
        <f>BDI!$A$5</f>
        <v>ENDEREÇO:</v>
      </c>
      <c r="NUB3" s="492">
        <f>ORCAMENTO!NUC3</f>
        <v>0</v>
      </c>
      <c r="NUC3" s="492"/>
      <c r="NUD3" s="492"/>
      <c r="NUE3" s="492"/>
      <c r="NUF3" s="199" t="str">
        <f>BDI!$A$5</f>
        <v>ENDEREÇO:</v>
      </c>
      <c r="NUG3" s="492">
        <f>ORCAMENTO!NUH3</f>
        <v>0</v>
      </c>
      <c r="NUH3" s="492"/>
      <c r="NUI3" s="492"/>
      <c r="NUJ3" s="492"/>
      <c r="NUK3" s="199" t="str">
        <f>BDI!$A$5</f>
        <v>ENDEREÇO:</v>
      </c>
      <c r="NUL3" s="492">
        <f>ORCAMENTO!NUM3</f>
        <v>0</v>
      </c>
      <c r="NUM3" s="492"/>
      <c r="NUN3" s="492"/>
      <c r="NUO3" s="492"/>
      <c r="NUP3" s="199" t="str">
        <f>BDI!$A$5</f>
        <v>ENDEREÇO:</v>
      </c>
      <c r="NUQ3" s="492">
        <f>ORCAMENTO!NUR3</f>
        <v>0</v>
      </c>
      <c r="NUR3" s="492"/>
      <c r="NUS3" s="492"/>
      <c r="NUT3" s="492"/>
      <c r="NUU3" s="199" t="str">
        <f>BDI!$A$5</f>
        <v>ENDEREÇO:</v>
      </c>
      <c r="NUV3" s="492">
        <f>ORCAMENTO!NUW3</f>
        <v>0</v>
      </c>
      <c r="NUW3" s="492"/>
      <c r="NUX3" s="492"/>
      <c r="NUY3" s="492"/>
      <c r="NUZ3" s="199" t="str">
        <f>BDI!$A$5</f>
        <v>ENDEREÇO:</v>
      </c>
      <c r="NVA3" s="492">
        <f>ORCAMENTO!NVB3</f>
        <v>0</v>
      </c>
      <c r="NVB3" s="492"/>
      <c r="NVC3" s="492"/>
      <c r="NVD3" s="492"/>
      <c r="NVE3" s="199" t="str">
        <f>BDI!$A$5</f>
        <v>ENDEREÇO:</v>
      </c>
      <c r="NVF3" s="492">
        <f>ORCAMENTO!NVG3</f>
        <v>0</v>
      </c>
      <c r="NVG3" s="492"/>
      <c r="NVH3" s="492"/>
      <c r="NVI3" s="492"/>
      <c r="NVJ3" s="199" t="str">
        <f>BDI!$A$5</f>
        <v>ENDEREÇO:</v>
      </c>
      <c r="NVK3" s="492">
        <f>ORCAMENTO!NVL3</f>
        <v>0</v>
      </c>
      <c r="NVL3" s="492"/>
      <c r="NVM3" s="492"/>
      <c r="NVN3" s="492"/>
      <c r="NVO3" s="199" t="str">
        <f>BDI!$A$5</f>
        <v>ENDEREÇO:</v>
      </c>
      <c r="NVP3" s="492">
        <f>ORCAMENTO!NVQ3</f>
        <v>0</v>
      </c>
      <c r="NVQ3" s="492"/>
      <c r="NVR3" s="492"/>
      <c r="NVS3" s="492"/>
      <c r="NVT3" s="199" t="str">
        <f>BDI!$A$5</f>
        <v>ENDEREÇO:</v>
      </c>
      <c r="NVU3" s="492">
        <f>ORCAMENTO!NVV3</f>
        <v>0</v>
      </c>
      <c r="NVV3" s="492"/>
      <c r="NVW3" s="492"/>
      <c r="NVX3" s="492"/>
      <c r="NVY3" s="199" t="str">
        <f>BDI!$A$5</f>
        <v>ENDEREÇO:</v>
      </c>
      <c r="NVZ3" s="492">
        <f>ORCAMENTO!NWA3</f>
        <v>0</v>
      </c>
      <c r="NWA3" s="492"/>
      <c r="NWB3" s="492"/>
      <c r="NWC3" s="492"/>
      <c r="NWD3" s="199" t="str">
        <f>BDI!$A$5</f>
        <v>ENDEREÇO:</v>
      </c>
      <c r="NWE3" s="492">
        <f>ORCAMENTO!NWF3</f>
        <v>0</v>
      </c>
      <c r="NWF3" s="492"/>
      <c r="NWG3" s="492"/>
      <c r="NWH3" s="492"/>
      <c r="NWI3" s="199" t="str">
        <f>BDI!$A$5</f>
        <v>ENDEREÇO:</v>
      </c>
      <c r="NWJ3" s="492">
        <f>ORCAMENTO!NWK3</f>
        <v>0</v>
      </c>
      <c r="NWK3" s="492"/>
      <c r="NWL3" s="492"/>
      <c r="NWM3" s="492"/>
      <c r="NWN3" s="199" t="str">
        <f>BDI!$A$5</f>
        <v>ENDEREÇO:</v>
      </c>
      <c r="NWO3" s="492">
        <f>ORCAMENTO!NWP3</f>
        <v>0</v>
      </c>
      <c r="NWP3" s="492"/>
      <c r="NWQ3" s="492"/>
      <c r="NWR3" s="492"/>
      <c r="NWS3" s="199" t="str">
        <f>BDI!$A$5</f>
        <v>ENDEREÇO:</v>
      </c>
      <c r="NWT3" s="492">
        <f>ORCAMENTO!NWU3</f>
        <v>0</v>
      </c>
      <c r="NWU3" s="492"/>
      <c r="NWV3" s="492"/>
      <c r="NWW3" s="492"/>
      <c r="NWX3" s="199" t="str">
        <f>BDI!$A$5</f>
        <v>ENDEREÇO:</v>
      </c>
      <c r="NWY3" s="492">
        <f>ORCAMENTO!NWZ3</f>
        <v>0</v>
      </c>
      <c r="NWZ3" s="492"/>
      <c r="NXA3" s="492"/>
      <c r="NXB3" s="492"/>
      <c r="NXC3" s="199" t="str">
        <f>BDI!$A$5</f>
        <v>ENDEREÇO:</v>
      </c>
      <c r="NXD3" s="492">
        <f>ORCAMENTO!NXE3</f>
        <v>0</v>
      </c>
      <c r="NXE3" s="492"/>
      <c r="NXF3" s="492"/>
      <c r="NXG3" s="492"/>
      <c r="NXH3" s="199" t="str">
        <f>BDI!$A$5</f>
        <v>ENDEREÇO:</v>
      </c>
      <c r="NXI3" s="492">
        <f>ORCAMENTO!NXJ3</f>
        <v>0</v>
      </c>
      <c r="NXJ3" s="492"/>
      <c r="NXK3" s="492"/>
      <c r="NXL3" s="492"/>
      <c r="NXM3" s="199" t="str">
        <f>BDI!$A$5</f>
        <v>ENDEREÇO:</v>
      </c>
      <c r="NXN3" s="492">
        <f>ORCAMENTO!NXO3</f>
        <v>0</v>
      </c>
      <c r="NXO3" s="492"/>
      <c r="NXP3" s="492"/>
      <c r="NXQ3" s="492"/>
      <c r="NXR3" s="199" t="str">
        <f>BDI!$A$5</f>
        <v>ENDEREÇO:</v>
      </c>
      <c r="NXS3" s="492">
        <f>ORCAMENTO!NXT3</f>
        <v>0</v>
      </c>
      <c r="NXT3" s="492"/>
      <c r="NXU3" s="492"/>
      <c r="NXV3" s="492"/>
      <c r="NXW3" s="199" t="str">
        <f>BDI!$A$5</f>
        <v>ENDEREÇO:</v>
      </c>
      <c r="NXX3" s="492">
        <f>ORCAMENTO!NXY3</f>
        <v>0</v>
      </c>
      <c r="NXY3" s="492"/>
      <c r="NXZ3" s="492"/>
      <c r="NYA3" s="492"/>
      <c r="NYB3" s="199" t="str">
        <f>BDI!$A$5</f>
        <v>ENDEREÇO:</v>
      </c>
      <c r="NYC3" s="492">
        <f>ORCAMENTO!NYD3</f>
        <v>0</v>
      </c>
      <c r="NYD3" s="492"/>
      <c r="NYE3" s="492"/>
      <c r="NYF3" s="492"/>
      <c r="NYG3" s="199" t="str">
        <f>BDI!$A$5</f>
        <v>ENDEREÇO:</v>
      </c>
      <c r="NYH3" s="492">
        <f>ORCAMENTO!NYI3</f>
        <v>0</v>
      </c>
      <c r="NYI3" s="492"/>
      <c r="NYJ3" s="492"/>
      <c r="NYK3" s="492"/>
      <c r="NYL3" s="199" t="str">
        <f>BDI!$A$5</f>
        <v>ENDEREÇO:</v>
      </c>
      <c r="NYM3" s="492">
        <f>ORCAMENTO!NYN3</f>
        <v>0</v>
      </c>
      <c r="NYN3" s="492"/>
      <c r="NYO3" s="492"/>
      <c r="NYP3" s="492"/>
      <c r="NYQ3" s="199" t="str">
        <f>BDI!$A$5</f>
        <v>ENDEREÇO:</v>
      </c>
      <c r="NYR3" s="492">
        <f>ORCAMENTO!NYS3</f>
        <v>0</v>
      </c>
      <c r="NYS3" s="492"/>
      <c r="NYT3" s="492"/>
      <c r="NYU3" s="492"/>
      <c r="NYV3" s="199" t="str">
        <f>BDI!$A$5</f>
        <v>ENDEREÇO:</v>
      </c>
      <c r="NYW3" s="492">
        <f>ORCAMENTO!NYX3</f>
        <v>0</v>
      </c>
      <c r="NYX3" s="492"/>
      <c r="NYY3" s="492"/>
      <c r="NYZ3" s="492"/>
      <c r="NZA3" s="199" t="str">
        <f>BDI!$A$5</f>
        <v>ENDEREÇO:</v>
      </c>
      <c r="NZB3" s="492">
        <f>ORCAMENTO!NZC3</f>
        <v>0</v>
      </c>
      <c r="NZC3" s="492"/>
      <c r="NZD3" s="492"/>
      <c r="NZE3" s="492"/>
      <c r="NZF3" s="199" t="str">
        <f>BDI!$A$5</f>
        <v>ENDEREÇO:</v>
      </c>
      <c r="NZG3" s="492">
        <f>ORCAMENTO!NZH3</f>
        <v>0</v>
      </c>
      <c r="NZH3" s="492"/>
      <c r="NZI3" s="492"/>
      <c r="NZJ3" s="492"/>
      <c r="NZK3" s="199" t="str">
        <f>BDI!$A$5</f>
        <v>ENDEREÇO:</v>
      </c>
      <c r="NZL3" s="492">
        <f>ORCAMENTO!NZM3</f>
        <v>0</v>
      </c>
      <c r="NZM3" s="492"/>
      <c r="NZN3" s="492"/>
      <c r="NZO3" s="492"/>
      <c r="NZP3" s="199" t="str">
        <f>BDI!$A$5</f>
        <v>ENDEREÇO:</v>
      </c>
      <c r="NZQ3" s="492">
        <f>ORCAMENTO!NZR3</f>
        <v>0</v>
      </c>
      <c r="NZR3" s="492"/>
      <c r="NZS3" s="492"/>
      <c r="NZT3" s="492"/>
      <c r="NZU3" s="199" t="str">
        <f>BDI!$A$5</f>
        <v>ENDEREÇO:</v>
      </c>
      <c r="NZV3" s="492">
        <f>ORCAMENTO!NZW3</f>
        <v>0</v>
      </c>
      <c r="NZW3" s="492"/>
      <c r="NZX3" s="492"/>
      <c r="NZY3" s="492"/>
      <c r="NZZ3" s="199" t="str">
        <f>BDI!$A$5</f>
        <v>ENDEREÇO:</v>
      </c>
      <c r="OAA3" s="492">
        <f>ORCAMENTO!OAB3</f>
        <v>0</v>
      </c>
      <c r="OAB3" s="492"/>
      <c r="OAC3" s="492"/>
      <c r="OAD3" s="492"/>
      <c r="OAE3" s="199" t="str">
        <f>BDI!$A$5</f>
        <v>ENDEREÇO:</v>
      </c>
      <c r="OAF3" s="492">
        <f>ORCAMENTO!OAG3</f>
        <v>0</v>
      </c>
      <c r="OAG3" s="492"/>
      <c r="OAH3" s="492"/>
      <c r="OAI3" s="492"/>
      <c r="OAJ3" s="199" t="str">
        <f>BDI!$A$5</f>
        <v>ENDEREÇO:</v>
      </c>
      <c r="OAK3" s="492">
        <f>ORCAMENTO!OAL3</f>
        <v>0</v>
      </c>
      <c r="OAL3" s="492"/>
      <c r="OAM3" s="492"/>
      <c r="OAN3" s="492"/>
      <c r="OAO3" s="199" t="str">
        <f>BDI!$A$5</f>
        <v>ENDEREÇO:</v>
      </c>
      <c r="OAP3" s="492">
        <f>ORCAMENTO!OAQ3</f>
        <v>0</v>
      </c>
      <c r="OAQ3" s="492"/>
      <c r="OAR3" s="492"/>
      <c r="OAS3" s="492"/>
      <c r="OAT3" s="199" t="str">
        <f>BDI!$A$5</f>
        <v>ENDEREÇO:</v>
      </c>
      <c r="OAU3" s="492">
        <f>ORCAMENTO!OAV3</f>
        <v>0</v>
      </c>
      <c r="OAV3" s="492"/>
      <c r="OAW3" s="492"/>
      <c r="OAX3" s="492"/>
      <c r="OAY3" s="199" t="str">
        <f>BDI!$A$5</f>
        <v>ENDEREÇO:</v>
      </c>
      <c r="OAZ3" s="492">
        <f>ORCAMENTO!OBA3</f>
        <v>0</v>
      </c>
      <c r="OBA3" s="492"/>
      <c r="OBB3" s="492"/>
      <c r="OBC3" s="492"/>
      <c r="OBD3" s="199" t="str">
        <f>BDI!$A$5</f>
        <v>ENDEREÇO:</v>
      </c>
      <c r="OBE3" s="492">
        <f>ORCAMENTO!OBF3</f>
        <v>0</v>
      </c>
      <c r="OBF3" s="492"/>
      <c r="OBG3" s="492"/>
      <c r="OBH3" s="492"/>
      <c r="OBI3" s="199" t="str">
        <f>BDI!$A$5</f>
        <v>ENDEREÇO:</v>
      </c>
      <c r="OBJ3" s="492">
        <f>ORCAMENTO!OBK3</f>
        <v>0</v>
      </c>
      <c r="OBK3" s="492"/>
      <c r="OBL3" s="492"/>
      <c r="OBM3" s="492"/>
      <c r="OBN3" s="199" t="str">
        <f>BDI!$A$5</f>
        <v>ENDEREÇO:</v>
      </c>
      <c r="OBO3" s="492">
        <f>ORCAMENTO!OBP3</f>
        <v>0</v>
      </c>
      <c r="OBP3" s="492"/>
      <c r="OBQ3" s="492"/>
      <c r="OBR3" s="492"/>
      <c r="OBS3" s="199" t="str">
        <f>BDI!$A$5</f>
        <v>ENDEREÇO:</v>
      </c>
      <c r="OBT3" s="492">
        <f>ORCAMENTO!OBU3</f>
        <v>0</v>
      </c>
      <c r="OBU3" s="492"/>
      <c r="OBV3" s="492"/>
      <c r="OBW3" s="492"/>
      <c r="OBX3" s="199" t="str">
        <f>BDI!$A$5</f>
        <v>ENDEREÇO:</v>
      </c>
      <c r="OBY3" s="492">
        <f>ORCAMENTO!OBZ3</f>
        <v>0</v>
      </c>
      <c r="OBZ3" s="492"/>
      <c r="OCA3" s="492"/>
      <c r="OCB3" s="492"/>
      <c r="OCC3" s="199" t="str">
        <f>BDI!$A$5</f>
        <v>ENDEREÇO:</v>
      </c>
      <c r="OCD3" s="492">
        <f>ORCAMENTO!OCE3</f>
        <v>0</v>
      </c>
      <c r="OCE3" s="492"/>
      <c r="OCF3" s="492"/>
      <c r="OCG3" s="492"/>
      <c r="OCH3" s="199" t="str">
        <f>BDI!$A$5</f>
        <v>ENDEREÇO:</v>
      </c>
      <c r="OCI3" s="492">
        <f>ORCAMENTO!OCJ3</f>
        <v>0</v>
      </c>
      <c r="OCJ3" s="492"/>
      <c r="OCK3" s="492"/>
      <c r="OCL3" s="492"/>
      <c r="OCM3" s="199" t="str">
        <f>BDI!$A$5</f>
        <v>ENDEREÇO:</v>
      </c>
      <c r="OCN3" s="492">
        <f>ORCAMENTO!OCO3</f>
        <v>0</v>
      </c>
      <c r="OCO3" s="492"/>
      <c r="OCP3" s="492"/>
      <c r="OCQ3" s="492"/>
      <c r="OCR3" s="199" t="str">
        <f>BDI!$A$5</f>
        <v>ENDEREÇO:</v>
      </c>
      <c r="OCS3" s="492">
        <f>ORCAMENTO!OCT3</f>
        <v>0</v>
      </c>
      <c r="OCT3" s="492"/>
      <c r="OCU3" s="492"/>
      <c r="OCV3" s="492"/>
      <c r="OCW3" s="199" t="str">
        <f>BDI!$A$5</f>
        <v>ENDEREÇO:</v>
      </c>
      <c r="OCX3" s="492">
        <f>ORCAMENTO!OCY3</f>
        <v>0</v>
      </c>
      <c r="OCY3" s="492"/>
      <c r="OCZ3" s="492"/>
      <c r="ODA3" s="492"/>
      <c r="ODB3" s="199" t="str">
        <f>BDI!$A$5</f>
        <v>ENDEREÇO:</v>
      </c>
      <c r="ODC3" s="492">
        <f>ORCAMENTO!ODD3</f>
        <v>0</v>
      </c>
      <c r="ODD3" s="492"/>
      <c r="ODE3" s="492"/>
      <c r="ODF3" s="492"/>
      <c r="ODG3" s="199" t="str">
        <f>BDI!$A$5</f>
        <v>ENDEREÇO:</v>
      </c>
      <c r="ODH3" s="492">
        <f>ORCAMENTO!ODI3</f>
        <v>0</v>
      </c>
      <c r="ODI3" s="492"/>
      <c r="ODJ3" s="492"/>
      <c r="ODK3" s="492"/>
      <c r="ODL3" s="199" t="str">
        <f>BDI!$A$5</f>
        <v>ENDEREÇO:</v>
      </c>
      <c r="ODM3" s="492">
        <f>ORCAMENTO!ODN3</f>
        <v>0</v>
      </c>
      <c r="ODN3" s="492"/>
      <c r="ODO3" s="492"/>
      <c r="ODP3" s="492"/>
      <c r="ODQ3" s="199" t="str">
        <f>BDI!$A$5</f>
        <v>ENDEREÇO:</v>
      </c>
      <c r="ODR3" s="492">
        <f>ORCAMENTO!ODS3</f>
        <v>0</v>
      </c>
      <c r="ODS3" s="492"/>
      <c r="ODT3" s="492"/>
      <c r="ODU3" s="492"/>
      <c r="ODV3" s="199" t="str">
        <f>BDI!$A$5</f>
        <v>ENDEREÇO:</v>
      </c>
      <c r="ODW3" s="492">
        <f>ORCAMENTO!ODX3</f>
        <v>0</v>
      </c>
      <c r="ODX3" s="492"/>
      <c r="ODY3" s="492"/>
      <c r="ODZ3" s="492"/>
      <c r="OEA3" s="199" t="str">
        <f>BDI!$A$5</f>
        <v>ENDEREÇO:</v>
      </c>
      <c r="OEB3" s="492">
        <f>ORCAMENTO!OEC3</f>
        <v>0</v>
      </c>
      <c r="OEC3" s="492"/>
      <c r="OED3" s="492"/>
      <c r="OEE3" s="492"/>
      <c r="OEF3" s="199" t="str">
        <f>BDI!$A$5</f>
        <v>ENDEREÇO:</v>
      </c>
      <c r="OEG3" s="492">
        <f>ORCAMENTO!OEH3</f>
        <v>0</v>
      </c>
      <c r="OEH3" s="492"/>
      <c r="OEI3" s="492"/>
      <c r="OEJ3" s="492"/>
      <c r="OEK3" s="199" t="str">
        <f>BDI!$A$5</f>
        <v>ENDEREÇO:</v>
      </c>
      <c r="OEL3" s="492">
        <f>ORCAMENTO!OEM3</f>
        <v>0</v>
      </c>
      <c r="OEM3" s="492"/>
      <c r="OEN3" s="492"/>
      <c r="OEO3" s="492"/>
      <c r="OEP3" s="199" t="str">
        <f>BDI!$A$5</f>
        <v>ENDEREÇO:</v>
      </c>
      <c r="OEQ3" s="492">
        <f>ORCAMENTO!OER3</f>
        <v>0</v>
      </c>
      <c r="OER3" s="492"/>
      <c r="OES3" s="492"/>
      <c r="OET3" s="492"/>
      <c r="OEU3" s="199" t="str">
        <f>BDI!$A$5</f>
        <v>ENDEREÇO:</v>
      </c>
      <c r="OEV3" s="492">
        <f>ORCAMENTO!OEW3</f>
        <v>0</v>
      </c>
      <c r="OEW3" s="492"/>
      <c r="OEX3" s="492"/>
      <c r="OEY3" s="492"/>
      <c r="OEZ3" s="199" t="str">
        <f>BDI!$A$5</f>
        <v>ENDEREÇO:</v>
      </c>
      <c r="OFA3" s="492">
        <f>ORCAMENTO!OFB3</f>
        <v>0</v>
      </c>
      <c r="OFB3" s="492"/>
      <c r="OFC3" s="492"/>
      <c r="OFD3" s="492"/>
      <c r="OFE3" s="199" t="str">
        <f>BDI!$A$5</f>
        <v>ENDEREÇO:</v>
      </c>
      <c r="OFF3" s="492">
        <f>ORCAMENTO!OFG3</f>
        <v>0</v>
      </c>
      <c r="OFG3" s="492"/>
      <c r="OFH3" s="492"/>
      <c r="OFI3" s="492"/>
      <c r="OFJ3" s="199" t="str">
        <f>BDI!$A$5</f>
        <v>ENDEREÇO:</v>
      </c>
      <c r="OFK3" s="492">
        <f>ORCAMENTO!OFL3</f>
        <v>0</v>
      </c>
      <c r="OFL3" s="492"/>
      <c r="OFM3" s="492"/>
      <c r="OFN3" s="492"/>
      <c r="OFO3" s="199" t="str">
        <f>BDI!$A$5</f>
        <v>ENDEREÇO:</v>
      </c>
      <c r="OFP3" s="492">
        <f>ORCAMENTO!OFQ3</f>
        <v>0</v>
      </c>
      <c r="OFQ3" s="492"/>
      <c r="OFR3" s="492"/>
      <c r="OFS3" s="492"/>
      <c r="OFT3" s="199" t="str">
        <f>BDI!$A$5</f>
        <v>ENDEREÇO:</v>
      </c>
      <c r="OFU3" s="492">
        <f>ORCAMENTO!OFV3</f>
        <v>0</v>
      </c>
      <c r="OFV3" s="492"/>
      <c r="OFW3" s="492"/>
      <c r="OFX3" s="492"/>
      <c r="OFY3" s="199" t="str">
        <f>BDI!$A$5</f>
        <v>ENDEREÇO:</v>
      </c>
      <c r="OFZ3" s="492">
        <f>ORCAMENTO!OGA3</f>
        <v>0</v>
      </c>
      <c r="OGA3" s="492"/>
      <c r="OGB3" s="492"/>
      <c r="OGC3" s="492"/>
      <c r="OGD3" s="199" t="str">
        <f>BDI!$A$5</f>
        <v>ENDEREÇO:</v>
      </c>
      <c r="OGE3" s="492">
        <f>ORCAMENTO!OGF3</f>
        <v>0</v>
      </c>
      <c r="OGF3" s="492"/>
      <c r="OGG3" s="492"/>
      <c r="OGH3" s="492"/>
      <c r="OGI3" s="199" t="str">
        <f>BDI!$A$5</f>
        <v>ENDEREÇO:</v>
      </c>
      <c r="OGJ3" s="492">
        <f>ORCAMENTO!OGK3</f>
        <v>0</v>
      </c>
      <c r="OGK3" s="492"/>
      <c r="OGL3" s="492"/>
      <c r="OGM3" s="492"/>
      <c r="OGN3" s="199" t="str">
        <f>BDI!$A$5</f>
        <v>ENDEREÇO:</v>
      </c>
      <c r="OGO3" s="492">
        <f>ORCAMENTO!OGP3</f>
        <v>0</v>
      </c>
      <c r="OGP3" s="492"/>
      <c r="OGQ3" s="492"/>
      <c r="OGR3" s="492"/>
      <c r="OGS3" s="199" t="str">
        <f>BDI!$A$5</f>
        <v>ENDEREÇO:</v>
      </c>
      <c r="OGT3" s="492">
        <f>ORCAMENTO!OGU3</f>
        <v>0</v>
      </c>
      <c r="OGU3" s="492"/>
      <c r="OGV3" s="492"/>
      <c r="OGW3" s="492"/>
      <c r="OGX3" s="199" t="str">
        <f>BDI!$A$5</f>
        <v>ENDEREÇO:</v>
      </c>
      <c r="OGY3" s="492">
        <f>ORCAMENTO!OGZ3</f>
        <v>0</v>
      </c>
      <c r="OGZ3" s="492"/>
      <c r="OHA3" s="492"/>
      <c r="OHB3" s="492"/>
      <c r="OHC3" s="199" t="str">
        <f>BDI!$A$5</f>
        <v>ENDEREÇO:</v>
      </c>
      <c r="OHD3" s="492">
        <f>ORCAMENTO!OHE3</f>
        <v>0</v>
      </c>
      <c r="OHE3" s="492"/>
      <c r="OHF3" s="492"/>
      <c r="OHG3" s="492"/>
      <c r="OHH3" s="199" t="str">
        <f>BDI!$A$5</f>
        <v>ENDEREÇO:</v>
      </c>
      <c r="OHI3" s="492">
        <f>ORCAMENTO!OHJ3</f>
        <v>0</v>
      </c>
      <c r="OHJ3" s="492"/>
      <c r="OHK3" s="492"/>
      <c r="OHL3" s="492"/>
      <c r="OHM3" s="199" t="str">
        <f>BDI!$A$5</f>
        <v>ENDEREÇO:</v>
      </c>
      <c r="OHN3" s="492">
        <f>ORCAMENTO!OHO3</f>
        <v>0</v>
      </c>
      <c r="OHO3" s="492"/>
      <c r="OHP3" s="492"/>
      <c r="OHQ3" s="492"/>
      <c r="OHR3" s="199" t="str">
        <f>BDI!$A$5</f>
        <v>ENDEREÇO:</v>
      </c>
      <c r="OHS3" s="492">
        <f>ORCAMENTO!OHT3</f>
        <v>0</v>
      </c>
      <c r="OHT3" s="492"/>
      <c r="OHU3" s="492"/>
      <c r="OHV3" s="492"/>
      <c r="OHW3" s="199" t="str">
        <f>BDI!$A$5</f>
        <v>ENDEREÇO:</v>
      </c>
      <c r="OHX3" s="492">
        <f>ORCAMENTO!OHY3</f>
        <v>0</v>
      </c>
      <c r="OHY3" s="492"/>
      <c r="OHZ3" s="492"/>
      <c r="OIA3" s="492"/>
      <c r="OIB3" s="199" t="str">
        <f>BDI!$A$5</f>
        <v>ENDEREÇO:</v>
      </c>
      <c r="OIC3" s="492">
        <f>ORCAMENTO!OID3</f>
        <v>0</v>
      </c>
      <c r="OID3" s="492"/>
      <c r="OIE3" s="492"/>
      <c r="OIF3" s="492"/>
      <c r="OIG3" s="199" t="str">
        <f>BDI!$A$5</f>
        <v>ENDEREÇO:</v>
      </c>
      <c r="OIH3" s="492">
        <f>ORCAMENTO!OII3</f>
        <v>0</v>
      </c>
      <c r="OII3" s="492"/>
      <c r="OIJ3" s="492"/>
      <c r="OIK3" s="492"/>
      <c r="OIL3" s="199" t="str">
        <f>BDI!$A$5</f>
        <v>ENDEREÇO:</v>
      </c>
      <c r="OIM3" s="492">
        <f>ORCAMENTO!OIN3</f>
        <v>0</v>
      </c>
      <c r="OIN3" s="492"/>
      <c r="OIO3" s="492"/>
      <c r="OIP3" s="492"/>
      <c r="OIQ3" s="199" t="str">
        <f>BDI!$A$5</f>
        <v>ENDEREÇO:</v>
      </c>
      <c r="OIR3" s="492">
        <f>ORCAMENTO!OIS3</f>
        <v>0</v>
      </c>
      <c r="OIS3" s="492"/>
      <c r="OIT3" s="492"/>
      <c r="OIU3" s="492"/>
      <c r="OIV3" s="199" t="str">
        <f>BDI!$A$5</f>
        <v>ENDEREÇO:</v>
      </c>
      <c r="OIW3" s="492">
        <f>ORCAMENTO!OIX3</f>
        <v>0</v>
      </c>
      <c r="OIX3" s="492"/>
      <c r="OIY3" s="492"/>
      <c r="OIZ3" s="492"/>
      <c r="OJA3" s="199" t="str">
        <f>BDI!$A$5</f>
        <v>ENDEREÇO:</v>
      </c>
      <c r="OJB3" s="492">
        <f>ORCAMENTO!OJC3</f>
        <v>0</v>
      </c>
      <c r="OJC3" s="492"/>
      <c r="OJD3" s="492"/>
      <c r="OJE3" s="492"/>
      <c r="OJF3" s="199" t="str">
        <f>BDI!$A$5</f>
        <v>ENDEREÇO:</v>
      </c>
      <c r="OJG3" s="492">
        <f>ORCAMENTO!OJH3</f>
        <v>0</v>
      </c>
      <c r="OJH3" s="492"/>
      <c r="OJI3" s="492"/>
      <c r="OJJ3" s="492"/>
      <c r="OJK3" s="199" t="str">
        <f>BDI!$A$5</f>
        <v>ENDEREÇO:</v>
      </c>
      <c r="OJL3" s="492">
        <f>ORCAMENTO!OJM3</f>
        <v>0</v>
      </c>
      <c r="OJM3" s="492"/>
      <c r="OJN3" s="492"/>
      <c r="OJO3" s="492"/>
      <c r="OJP3" s="199" t="str">
        <f>BDI!$A$5</f>
        <v>ENDEREÇO:</v>
      </c>
      <c r="OJQ3" s="492">
        <f>ORCAMENTO!OJR3</f>
        <v>0</v>
      </c>
      <c r="OJR3" s="492"/>
      <c r="OJS3" s="492"/>
      <c r="OJT3" s="492"/>
      <c r="OJU3" s="199" t="str">
        <f>BDI!$A$5</f>
        <v>ENDEREÇO:</v>
      </c>
      <c r="OJV3" s="492">
        <f>ORCAMENTO!OJW3</f>
        <v>0</v>
      </c>
      <c r="OJW3" s="492"/>
      <c r="OJX3" s="492"/>
      <c r="OJY3" s="492"/>
      <c r="OJZ3" s="199" t="str">
        <f>BDI!$A$5</f>
        <v>ENDEREÇO:</v>
      </c>
      <c r="OKA3" s="492">
        <f>ORCAMENTO!OKB3</f>
        <v>0</v>
      </c>
      <c r="OKB3" s="492"/>
      <c r="OKC3" s="492"/>
      <c r="OKD3" s="492"/>
      <c r="OKE3" s="199" t="str">
        <f>BDI!$A$5</f>
        <v>ENDEREÇO:</v>
      </c>
      <c r="OKF3" s="492">
        <f>ORCAMENTO!OKG3</f>
        <v>0</v>
      </c>
      <c r="OKG3" s="492"/>
      <c r="OKH3" s="492"/>
      <c r="OKI3" s="492"/>
      <c r="OKJ3" s="199" t="str">
        <f>BDI!$A$5</f>
        <v>ENDEREÇO:</v>
      </c>
      <c r="OKK3" s="492">
        <f>ORCAMENTO!OKL3</f>
        <v>0</v>
      </c>
      <c r="OKL3" s="492"/>
      <c r="OKM3" s="492"/>
      <c r="OKN3" s="492"/>
      <c r="OKO3" s="199" t="str">
        <f>BDI!$A$5</f>
        <v>ENDEREÇO:</v>
      </c>
      <c r="OKP3" s="492">
        <f>ORCAMENTO!OKQ3</f>
        <v>0</v>
      </c>
      <c r="OKQ3" s="492"/>
      <c r="OKR3" s="492"/>
      <c r="OKS3" s="492"/>
      <c r="OKT3" s="199" t="str">
        <f>BDI!$A$5</f>
        <v>ENDEREÇO:</v>
      </c>
      <c r="OKU3" s="492">
        <f>ORCAMENTO!OKV3</f>
        <v>0</v>
      </c>
      <c r="OKV3" s="492"/>
      <c r="OKW3" s="492"/>
      <c r="OKX3" s="492"/>
      <c r="OKY3" s="199" t="str">
        <f>BDI!$A$5</f>
        <v>ENDEREÇO:</v>
      </c>
      <c r="OKZ3" s="492">
        <f>ORCAMENTO!OLA3</f>
        <v>0</v>
      </c>
      <c r="OLA3" s="492"/>
      <c r="OLB3" s="492"/>
      <c r="OLC3" s="492"/>
      <c r="OLD3" s="199" t="str">
        <f>BDI!$A$5</f>
        <v>ENDEREÇO:</v>
      </c>
      <c r="OLE3" s="492">
        <f>ORCAMENTO!OLF3</f>
        <v>0</v>
      </c>
      <c r="OLF3" s="492"/>
      <c r="OLG3" s="492"/>
      <c r="OLH3" s="492"/>
      <c r="OLI3" s="199" t="str">
        <f>BDI!$A$5</f>
        <v>ENDEREÇO:</v>
      </c>
      <c r="OLJ3" s="492">
        <f>ORCAMENTO!OLK3</f>
        <v>0</v>
      </c>
      <c r="OLK3" s="492"/>
      <c r="OLL3" s="492"/>
      <c r="OLM3" s="492"/>
      <c r="OLN3" s="199" t="str">
        <f>BDI!$A$5</f>
        <v>ENDEREÇO:</v>
      </c>
      <c r="OLO3" s="492">
        <f>ORCAMENTO!OLP3</f>
        <v>0</v>
      </c>
      <c r="OLP3" s="492"/>
      <c r="OLQ3" s="492"/>
      <c r="OLR3" s="492"/>
      <c r="OLS3" s="199" t="str">
        <f>BDI!$A$5</f>
        <v>ENDEREÇO:</v>
      </c>
      <c r="OLT3" s="492">
        <f>ORCAMENTO!OLU3</f>
        <v>0</v>
      </c>
      <c r="OLU3" s="492"/>
      <c r="OLV3" s="492"/>
      <c r="OLW3" s="492"/>
      <c r="OLX3" s="199" t="str">
        <f>BDI!$A$5</f>
        <v>ENDEREÇO:</v>
      </c>
      <c r="OLY3" s="492">
        <f>ORCAMENTO!OLZ3</f>
        <v>0</v>
      </c>
      <c r="OLZ3" s="492"/>
      <c r="OMA3" s="492"/>
      <c r="OMB3" s="492"/>
      <c r="OMC3" s="199" t="str">
        <f>BDI!$A$5</f>
        <v>ENDEREÇO:</v>
      </c>
      <c r="OMD3" s="492">
        <f>ORCAMENTO!OME3</f>
        <v>0</v>
      </c>
      <c r="OME3" s="492"/>
      <c r="OMF3" s="492"/>
      <c r="OMG3" s="492"/>
      <c r="OMH3" s="199" t="str">
        <f>BDI!$A$5</f>
        <v>ENDEREÇO:</v>
      </c>
      <c r="OMI3" s="492">
        <f>ORCAMENTO!OMJ3</f>
        <v>0</v>
      </c>
      <c r="OMJ3" s="492"/>
      <c r="OMK3" s="492"/>
      <c r="OML3" s="492"/>
      <c r="OMM3" s="199" t="str">
        <f>BDI!$A$5</f>
        <v>ENDEREÇO:</v>
      </c>
      <c r="OMN3" s="492">
        <f>ORCAMENTO!OMO3</f>
        <v>0</v>
      </c>
      <c r="OMO3" s="492"/>
      <c r="OMP3" s="492"/>
      <c r="OMQ3" s="492"/>
      <c r="OMR3" s="199" t="str">
        <f>BDI!$A$5</f>
        <v>ENDEREÇO:</v>
      </c>
      <c r="OMS3" s="492">
        <f>ORCAMENTO!OMT3</f>
        <v>0</v>
      </c>
      <c r="OMT3" s="492"/>
      <c r="OMU3" s="492"/>
      <c r="OMV3" s="492"/>
      <c r="OMW3" s="199" t="str">
        <f>BDI!$A$5</f>
        <v>ENDEREÇO:</v>
      </c>
      <c r="OMX3" s="492">
        <f>ORCAMENTO!OMY3</f>
        <v>0</v>
      </c>
      <c r="OMY3" s="492"/>
      <c r="OMZ3" s="492"/>
      <c r="ONA3" s="492"/>
      <c r="ONB3" s="199" t="str">
        <f>BDI!$A$5</f>
        <v>ENDEREÇO:</v>
      </c>
      <c r="ONC3" s="492">
        <f>ORCAMENTO!OND3</f>
        <v>0</v>
      </c>
      <c r="OND3" s="492"/>
      <c r="ONE3" s="492"/>
      <c r="ONF3" s="492"/>
      <c r="ONG3" s="199" t="str">
        <f>BDI!$A$5</f>
        <v>ENDEREÇO:</v>
      </c>
      <c r="ONH3" s="492">
        <f>ORCAMENTO!ONI3</f>
        <v>0</v>
      </c>
      <c r="ONI3" s="492"/>
      <c r="ONJ3" s="492"/>
      <c r="ONK3" s="492"/>
      <c r="ONL3" s="199" t="str">
        <f>BDI!$A$5</f>
        <v>ENDEREÇO:</v>
      </c>
      <c r="ONM3" s="492">
        <f>ORCAMENTO!ONN3</f>
        <v>0</v>
      </c>
      <c r="ONN3" s="492"/>
      <c r="ONO3" s="492"/>
      <c r="ONP3" s="492"/>
      <c r="ONQ3" s="199" t="str">
        <f>BDI!$A$5</f>
        <v>ENDEREÇO:</v>
      </c>
      <c r="ONR3" s="492">
        <f>ORCAMENTO!ONS3</f>
        <v>0</v>
      </c>
      <c r="ONS3" s="492"/>
      <c r="ONT3" s="492"/>
      <c r="ONU3" s="492"/>
      <c r="ONV3" s="199" t="str">
        <f>BDI!$A$5</f>
        <v>ENDEREÇO:</v>
      </c>
      <c r="ONW3" s="492">
        <f>ORCAMENTO!ONX3</f>
        <v>0</v>
      </c>
      <c r="ONX3" s="492"/>
      <c r="ONY3" s="492"/>
      <c r="ONZ3" s="492"/>
      <c r="OOA3" s="199" t="str">
        <f>BDI!$A$5</f>
        <v>ENDEREÇO:</v>
      </c>
      <c r="OOB3" s="492">
        <f>ORCAMENTO!OOC3</f>
        <v>0</v>
      </c>
      <c r="OOC3" s="492"/>
      <c r="OOD3" s="492"/>
      <c r="OOE3" s="492"/>
      <c r="OOF3" s="199" t="str">
        <f>BDI!$A$5</f>
        <v>ENDEREÇO:</v>
      </c>
      <c r="OOG3" s="492">
        <f>ORCAMENTO!OOH3</f>
        <v>0</v>
      </c>
      <c r="OOH3" s="492"/>
      <c r="OOI3" s="492"/>
      <c r="OOJ3" s="492"/>
      <c r="OOK3" s="199" t="str">
        <f>BDI!$A$5</f>
        <v>ENDEREÇO:</v>
      </c>
      <c r="OOL3" s="492">
        <f>ORCAMENTO!OOM3</f>
        <v>0</v>
      </c>
      <c r="OOM3" s="492"/>
      <c r="OON3" s="492"/>
      <c r="OOO3" s="492"/>
      <c r="OOP3" s="199" t="str">
        <f>BDI!$A$5</f>
        <v>ENDEREÇO:</v>
      </c>
      <c r="OOQ3" s="492">
        <f>ORCAMENTO!OOR3</f>
        <v>0</v>
      </c>
      <c r="OOR3" s="492"/>
      <c r="OOS3" s="492"/>
      <c r="OOT3" s="492"/>
      <c r="OOU3" s="199" t="str">
        <f>BDI!$A$5</f>
        <v>ENDEREÇO:</v>
      </c>
      <c r="OOV3" s="492">
        <f>ORCAMENTO!OOW3</f>
        <v>0</v>
      </c>
      <c r="OOW3" s="492"/>
      <c r="OOX3" s="492"/>
      <c r="OOY3" s="492"/>
      <c r="OOZ3" s="199" t="str">
        <f>BDI!$A$5</f>
        <v>ENDEREÇO:</v>
      </c>
      <c r="OPA3" s="492">
        <f>ORCAMENTO!OPB3</f>
        <v>0</v>
      </c>
      <c r="OPB3" s="492"/>
      <c r="OPC3" s="492"/>
      <c r="OPD3" s="492"/>
      <c r="OPE3" s="199" t="str">
        <f>BDI!$A$5</f>
        <v>ENDEREÇO:</v>
      </c>
      <c r="OPF3" s="492">
        <f>ORCAMENTO!OPG3</f>
        <v>0</v>
      </c>
      <c r="OPG3" s="492"/>
      <c r="OPH3" s="492"/>
      <c r="OPI3" s="492"/>
      <c r="OPJ3" s="199" t="str">
        <f>BDI!$A$5</f>
        <v>ENDEREÇO:</v>
      </c>
      <c r="OPK3" s="492">
        <f>ORCAMENTO!OPL3</f>
        <v>0</v>
      </c>
      <c r="OPL3" s="492"/>
      <c r="OPM3" s="492"/>
      <c r="OPN3" s="492"/>
      <c r="OPO3" s="199" t="str">
        <f>BDI!$A$5</f>
        <v>ENDEREÇO:</v>
      </c>
      <c r="OPP3" s="492">
        <f>ORCAMENTO!OPQ3</f>
        <v>0</v>
      </c>
      <c r="OPQ3" s="492"/>
      <c r="OPR3" s="492"/>
      <c r="OPS3" s="492"/>
      <c r="OPT3" s="199" t="str">
        <f>BDI!$A$5</f>
        <v>ENDEREÇO:</v>
      </c>
      <c r="OPU3" s="492">
        <f>ORCAMENTO!OPV3</f>
        <v>0</v>
      </c>
      <c r="OPV3" s="492"/>
      <c r="OPW3" s="492"/>
      <c r="OPX3" s="492"/>
      <c r="OPY3" s="199" t="str">
        <f>BDI!$A$5</f>
        <v>ENDEREÇO:</v>
      </c>
      <c r="OPZ3" s="492">
        <f>ORCAMENTO!OQA3</f>
        <v>0</v>
      </c>
      <c r="OQA3" s="492"/>
      <c r="OQB3" s="492"/>
      <c r="OQC3" s="492"/>
      <c r="OQD3" s="199" t="str">
        <f>BDI!$A$5</f>
        <v>ENDEREÇO:</v>
      </c>
      <c r="OQE3" s="492">
        <f>ORCAMENTO!OQF3</f>
        <v>0</v>
      </c>
      <c r="OQF3" s="492"/>
      <c r="OQG3" s="492"/>
      <c r="OQH3" s="492"/>
      <c r="OQI3" s="199" t="str">
        <f>BDI!$A$5</f>
        <v>ENDEREÇO:</v>
      </c>
      <c r="OQJ3" s="492">
        <f>ORCAMENTO!OQK3</f>
        <v>0</v>
      </c>
      <c r="OQK3" s="492"/>
      <c r="OQL3" s="492"/>
      <c r="OQM3" s="492"/>
      <c r="OQN3" s="199" t="str">
        <f>BDI!$A$5</f>
        <v>ENDEREÇO:</v>
      </c>
      <c r="OQO3" s="492">
        <f>ORCAMENTO!OQP3</f>
        <v>0</v>
      </c>
      <c r="OQP3" s="492"/>
      <c r="OQQ3" s="492"/>
      <c r="OQR3" s="492"/>
      <c r="OQS3" s="199" t="str">
        <f>BDI!$A$5</f>
        <v>ENDEREÇO:</v>
      </c>
      <c r="OQT3" s="492">
        <f>ORCAMENTO!OQU3</f>
        <v>0</v>
      </c>
      <c r="OQU3" s="492"/>
      <c r="OQV3" s="492"/>
      <c r="OQW3" s="492"/>
      <c r="OQX3" s="199" t="str">
        <f>BDI!$A$5</f>
        <v>ENDEREÇO:</v>
      </c>
      <c r="OQY3" s="492">
        <f>ORCAMENTO!OQZ3</f>
        <v>0</v>
      </c>
      <c r="OQZ3" s="492"/>
      <c r="ORA3" s="492"/>
      <c r="ORB3" s="492"/>
      <c r="ORC3" s="199" t="str">
        <f>BDI!$A$5</f>
        <v>ENDEREÇO:</v>
      </c>
      <c r="ORD3" s="492">
        <f>ORCAMENTO!ORE3</f>
        <v>0</v>
      </c>
      <c r="ORE3" s="492"/>
      <c r="ORF3" s="492"/>
      <c r="ORG3" s="492"/>
      <c r="ORH3" s="199" t="str">
        <f>BDI!$A$5</f>
        <v>ENDEREÇO:</v>
      </c>
      <c r="ORI3" s="492">
        <f>ORCAMENTO!ORJ3</f>
        <v>0</v>
      </c>
      <c r="ORJ3" s="492"/>
      <c r="ORK3" s="492"/>
      <c r="ORL3" s="492"/>
      <c r="ORM3" s="199" t="str">
        <f>BDI!$A$5</f>
        <v>ENDEREÇO:</v>
      </c>
      <c r="ORN3" s="492">
        <f>ORCAMENTO!ORO3</f>
        <v>0</v>
      </c>
      <c r="ORO3" s="492"/>
      <c r="ORP3" s="492"/>
      <c r="ORQ3" s="492"/>
      <c r="ORR3" s="199" t="str">
        <f>BDI!$A$5</f>
        <v>ENDEREÇO:</v>
      </c>
      <c r="ORS3" s="492">
        <f>ORCAMENTO!ORT3</f>
        <v>0</v>
      </c>
      <c r="ORT3" s="492"/>
      <c r="ORU3" s="492"/>
      <c r="ORV3" s="492"/>
      <c r="ORW3" s="199" t="str">
        <f>BDI!$A$5</f>
        <v>ENDEREÇO:</v>
      </c>
      <c r="ORX3" s="492">
        <f>ORCAMENTO!ORY3</f>
        <v>0</v>
      </c>
      <c r="ORY3" s="492"/>
      <c r="ORZ3" s="492"/>
      <c r="OSA3" s="492"/>
      <c r="OSB3" s="199" t="str">
        <f>BDI!$A$5</f>
        <v>ENDEREÇO:</v>
      </c>
      <c r="OSC3" s="492">
        <f>ORCAMENTO!OSD3</f>
        <v>0</v>
      </c>
      <c r="OSD3" s="492"/>
      <c r="OSE3" s="492"/>
      <c r="OSF3" s="492"/>
      <c r="OSG3" s="199" t="str">
        <f>BDI!$A$5</f>
        <v>ENDEREÇO:</v>
      </c>
      <c r="OSH3" s="492">
        <f>ORCAMENTO!OSI3</f>
        <v>0</v>
      </c>
      <c r="OSI3" s="492"/>
      <c r="OSJ3" s="492"/>
      <c r="OSK3" s="492"/>
      <c r="OSL3" s="199" t="str">
        <f>BDI!$A$5</f>
        <v>ENDEREÇO:</v>
      </c>
      <c r="OSM3" s="492">
        <f>ORCAMENTO!OSN3</f>
        <v>0</v>
      </c>
      <c r="OSN3" s="492"/>
      <c r="OSO3" s="492"/>
      <c r="OSP3" s="492"/>
      <c r="OSQ3" s="199" t="str">
        <f>BDI!$A$5</f>
        <v>ENDEREÇO:</v>
      </c>
      <c r="OSR3" s="492">
        <f>ORCAMENTO!OSS3</f>
        <v>0</v>
      </c>
      <c r="OSS3" s="492"/>
      <c r="OST3" s="492"/>
      <c r="OSU3" s="492"/>
      <c r="OSV3" s="199" t="str">
        <f>BDI!$A$5</f>
        <v>ENDEREÇO:</v>
      </c>
      <c r="OSW3" s="492">
        <f>ORCAMENTO!OSX3</f>
        <v>0</v>
      </c>
      <c r="OSX3" s="492"/>
      <c r="OSY3" s="492"/>
      <c r="OSZ3" s="492"/>
      <c r="OTA3" s="199" t="str">
        <f>BDI!$A$5</f>
        <v>ENDEREÇO:</v>
      </c>
      <c r="OTB3" s="492">
        <f>ORCAMENTO!OTC3</f>
        <v>0</v>
      </c>
      <c r="OTC3" s="492"/>
      <c r="OTD3" s="492"/>
      <c r="OTE3" s="492"/>
      <c r="OTF3" s="199" t="str">
        <f>BDI!$A$5</f>
        <v>ENDEREÇO:</v>
      </c>
      <c r="OTG3" s="492">
        <f>ORCAMENTO!OTH3</f>
        <v>0</v>
      </c>
      <c r="OTH3" s="492"/>
      <c r="OTI3" s="492"/>
      <c r="OTJ3" s="492"/>
      <c r="OTK3" s="199" t="str">
        <f>BDI!$A$5</f>
        <v>ENDEREÇO:</v>
      </c>
      <c r="OTL3" s="492">
        <f>ORCAMENTO!OTM3</f>
        <v>0</v>
      </c>
      <c r="OTM3" s="492"/>
      <c r="OTN3" s="492"/>
      <c r="OTO3" s="492"/>
      <c r="OTP3" s="199" t="str">
        <f>BDI!$A$5</f>
        <v>ENDEREÇO:</v>
      </c>
      <c r="OTQ3" s="492">
        <f>ORCAMENTO!OTR3</f>
        <v>0</v>
      </c>
      <c r="OTR3" s="492"/>
      <c r="OTS3" s="492"/>
      <c r="OTT3" s="492"/>
      <c r="OTU3" s="199" t="str">
        <f>BDI!$A$5</f>
        <v>ENDEREÇO:</v>
      </c>
      <c r="OTV3" s="492">
        <f>ORCAMENTO!OTW3</f>
        <v>0</v>
      </c>
      <c r="OTW3" s="492"/>
      <c r="OTX3" s="492"/>
      <c r="OTY3" s="492"/>
      <c r="OTZ3" s="199" t="str">
        <f>BDI!$A$5</f>
        <v>ENDEREÇO:</v>
      </c>
      <c r="OUA3" s="492">
        <f>ORCAMENTO!OUB3</f>
        <v>0</v>
      </c>
      <c r="OUB3" s="492"/>
      <c r="OUC3" s="492"/>
      <c r="OUD3" s="492"/>
      <c r="OUE3" s="199" t="str">
        <f>BDI!$A$5</f>
        <v>ENDEREÇO:</v>
      </c>
      <c r="OUF3" s="492">
        <f>ORCAMENTO!OUG3</f>
        <v>0</v>
      </c>
      <c r="OUG3" s="492"/>
      <c r="OUH3" s="492"/>
      <c r="OUI3" s="492"/>
      <c r="OUJ3" s="199" t="str">
        <f>BDI!$A$5</f>
        <v>ENDEREÇO:</v>
      </c>
      <c r="OUK3" s="492">
        <f>ORCAMENTO!OUL3</f>
        <v>0</v>
      </c>
      <c r="OUL3" s="492"/>
      <c r="OUM3" s="492"/>
      <c r="OUN3" s="492"/>
      <c r="OUO3" s="199" t="str">
        <f>BDI!$A$5</f>
        <v>ENDEREÇO:</v>
      </c>
      <c r="OUP3" s="492">
        <f>ORCAMENTO!OUQ3</f>
        <v>0</v>
      </c>
      <c r="OUQ3" s="492"/>
      <c r="OUR3" s="492"/>
      <c r="OUS3" s="492"/>
      <c r="OUT3" s="199" t="str">
        <f>BDI!$A$5</f>
        <v>ENDEREÇO:</v>
      </c>
      <c r="OUU3" s="492">
        <f>ORCAMENTO!OUV3</f>
        <v>0</v>
      </c>
      <c r="OUV3" s="492"/>
      <c r="OUW3" s="492"/>
      <c r="OUX3" s="492"/>
      <c r="OUY3" s="199" t="str">
        <f>BDI!$A$5</f>
        <v>ENDEREÇO:</v>
      </c>
      <c r="OUZ3" s="492">
        <f>ORCAMENTO!OVA3</f>
        <v>0</v>
      </c>
      <c r="OVA3" s="492"/>
      <c r="OVB3" s="492"/>
      <c r="OVC3" s="492"/>
      <c r="OVD3" s="199" t="str">
        <f>BDI!$A$5</f>
        <v>ENDEREÇO:</v>
      </c>
      <c r="OVE3" s="492">
        <f>ORCAMENTO!OVF3</f>
        <v>0</v>
      </c>
      <c r="OVF3" s="492"/>
      <c r="OVG3" s="492"/>
      <c r="OVH3" s="492"/>
      <c r="OVI3" s="199" t="str">
        <f>BDI!$A$5</f>
        <v>ENDEREÇO:</v>
      </c>
      <c r="OVJ3" s="492">
        <f>ORCAMENTO!OVK3</f>
        <v>0</v>
      </c>
      <c r="OVK3" s="492"/>
      <c r="OVL3" s="492"/>
      <c r="OVM3" s="492"/>
      <c r="OVN3" s="199" t="str">
        <f>BDI!$A$5</f>
        <v>ENDEREÇO:</v>
      </c>
      <c r="OVO3" s="492">
        <f>ORCAMENTO!OVP3</f>
        <v>0</v>
      </c>
      <c r="OVP3" s="492"/>
      <c r="OVQ3" s="492"/>
      <c r="OVR3" s="492"/>
      <c r="OVS3" s="199" t="str">
        <f>BDI!$A$5</f>
        <v>ENDEREÇO:</v>
      </c>
      <c r="OVT3" s="492">
        <f>ORCAMENTO!OVU3</f>
        <v>0</v>
      </c>
      <c r="OVU3" s="492"/>
      <c r="OVV3" s="492"/>
      <c r="OVW3" s="492"/>
      <c r="OVX3" s="199" t="str">
        <f>BDI!$A$5</f>
        <v>ENDEREÇO:</v>
      </c>
      <c r="OVY3" s="492">
        <f>ORCAMENTO!OVZ3</f>
        <v>0</v>
      </c>
      <c r="OVZ3" s="492"/>
      <c r="OWA3" s="492"/>
      <c r="OWB3" s="492"/>
      <c r="OWC3" s="199" t="str">
        <f>BDI!$A$5</f>
        <v>ENDEREÇO:</v>
      </c>
      <c r="OWD3" s="492">
        <f>ORCAMENTO!OWE3</f>
        <v>0</v>
      </c>
      <c r="OWE3" s="492"/>
      <c r="OWF3" s="492"/>
      <c r="OWG3" s="492"/>
      <c r="OWH3" s="199" t="str">
        <f>BDI!$A$5</f>
        <v>ENDEREÇO:</v>
      </c>
      <c r="OWI3" s="492">
        <f>ORCAMENTO!OWJ3</f>
        <v>0</v>
      </c>
      <c r="OWJ3" s="492"/>
      <c r="OWK3" s="492"/>
      <c r="OWL3" s="492"/>
      <c r="OWM3" s="199" t="str">
        <f>BDI!$A$5</f>
        <v>ENDEREÇO:</v>
      </c>
      <c r="OWN3" s="492">
        <f>ORCAMENTO!OWO3</f>
        <v>0</v>
      </c>
      <c r="OWO3" s="492"/>
      <c r="OWP3" s="492"/>
      <c r="OWQ3" s="492"/>
      <c r="OWR3" s="199" t="str">
        <f>BDI!$A$5</f>
        <v>ENDEREÇO:</v>
      </c>
      <c r="OWS3" s="492">
        <f>ORCAMENTO!OWT3</f>
        <v>0</v>
      </c>
      <c r="OWT3" s="492"/>
      <c r="OWU3" s="492"/>
      <c r="OWV3" s="492"/>
      <c r="OWW3" s="199" t="str">
        <f>BDI!$A$5</f>
        <v>ENDEREÇO:</v>
      </c>
      <c r="OWX3" s="492">
        <f>ORCAMENTO!OWY3</f>
        <v>0</v>
      </c>
      <c r="OWY3" s="492"/>
      <c r="OWZ3" s="492"/>
      <c r="OXA3" s="492"/>
      <c r="OXB3" s="199" t="str">
        <f>BDI!$A$5</f>
        <v>ENDEREÇO:</v>
      </c>
      <c r="OXC3" s="492">
        <f>ORCAMENTO!OXD3</f>
        <v>0</v>
      </c>
      <c r="OXD3" s="492"/>
      <c r="OXE3" s="492"/>
      <c r="OXF3" s="492"/>
      <c r="OXG3" s="199" t="str">
        <f>BDI!$A$5</f>
        <v>ENDEREÇO:</v>
      </c>
      <c r="OXH3" s="492">
        <f>ORCAMENTO!OXI3</f>
        <v>0</v>
      </c>
      <c r="OXI3" s="492"/>
      <c r="OXJ3" s="492"/>
      <c r="OXK3" s="492"/>
      <c r="OXL3" s="199" t="str">
        <f>BDI!$A$5</f>
        <v>ENDEREÇO:</v>
      </c>
      <c r="OXM3" s="492">
        <f>ORCAMENTO!OXN3</f>
        <v>0</v>
      </c>
      <c r="OXN3" s="492"/>
      <c r="OXO3" s="492"/>
      <c r="OXP3" s="492"/>
      <c r="OXQ3" s="199" t="str">
        <f>BDI!$A$5</f>
        <v>ENDEREÇO:</v>
      </c>
      <c r="OXR3" s="492">
        <f>ORCAMENTO!OXS3</f>
        <v>0</v>
      </c>
      <c r="OXS3" s="492"/>
      <c r="OXT3" s="492"/>
      <c r="OXU3" s="492"/>
      <c r="OXV3" s="199" t="str">
        <f>BDI!$A$5</f>
        <v>ENDEREÇO:</v>
      </c>
      <c r="OXW3" s="492">
        <f>ORCAMENTO!OXX3</f>
        <v>0</v>
      </c>
      <c r="OXX3" s="492"/>
      <c r="OXY3" s="492"/>
      <c r="OXZ3" s="492"/>
      <c r="OYA3" s="199" t="str">
        <f>BDI!$A$5</f>
        <v>ENDEREÇO:</v>
      </c>
      <c r="OYB3" s="492">
        <f>ORCAMENTO!OYC3</f>
        <v>0</v>
      </c>
      <c r="OYC3" s="492"/>
      <c r="OYD3" s="492"/>
      <c r="OYE3" s="492"/>
      <c r="OYF3" s="199" t="str">
        <f>BDI!$A$5</f>
        <v>ENDEREÇO:</v>
      </c>
      <c r="OYG3" s="492">
        <f>ORCAMENTO!OYH3</f>
        <v>0</v>
      </c>
      <c r="OYH3" s="492"/>
      <c r="OYI3" s="492"/>
      <c r="OYJ3" s="492"/>
      <c r="OYK3" s="199" t="str">
        <f>BDI!$A$5</f>
        <v>ENDEREÇO:</v>
      </c>
      <c r="OYL3" s="492">
        <f>ORCAMENTO!OYM3</f>
        <v>0</v>
      </c>
      <c r="OYM3" s="492"/>
      <c r="OYN3" s="492"/>
      <c r="OYO3" s="492"/>
      <c r="OYP3" s="199" t="str">
        <f>BDI!$A$5</f>
        <v>ENDEREÇO:</v>
      </c>
      <c r="OYQ3" s="492">
        <f>ORCAMENTO!OYR3</f>
        <v>0</v>
      </c>
      <c r="OYR3" s="492"/>
      <c r="OYS3" s="492"/>
      <c r="OYT3" s="492"/>
      <c r="OYU3" s="199" t="str">
        <f>BDI!$A$5</f>
        <v>ENDEREÇO:</v>
      </c>
      <c r="OYV3" s="492">
        <f>ORCAMENTO!OYW3</f>
        <v>0</v>
      </c>
      <c r="OYW3" s="492"/>
      <c r="OYX3" s="492"/>
      <c r="OYY3" s="492"/>
      <c r="OYZ3" s="199" t="str">
        <f>BDI!$A$5</f>
        <v>ENDEREÇO:</v>
      </c>
      <c r="OZA3" s="492">
        <f>ORCAMENTO!OZB3</f>
        <v>0</v>
      </c>
      <c r="OZB3" s="492"/>
      <c r="OZC3" s="492"/>
      <c r="OZD3" s="492"/>
      <c r="OZE3" s="199" t="str">
        <f>BDI!$A$5</f>
        <v>ENDEREÇO:</v>
      </c>
      <c r="OZF3" s="492">
        <f>ORCAMENTO!OZG3</f>
        <v>0</v>
      </c>
      <c r="OZG3" s="492"/>
      <c r="OZH3" s="492"/>
      <c r="OZI3" s="492"/>
      <c r="OZJ3" s="199" t="str">
        <f>BDI!$A$5</f>
        <v>ENDEREÇO:</v>
      </c>
      <c r="OZK3" s="492">
        <f>ORCAMENTO!OZL3</f>
        <v>0</v>
      </c>
      <c r="OZL3" s="492"/>
      <c r="OZM3" s="492"/>
      <c r="OZN3" s="492"/>
      <c r="OZO3" s="199" t="str">
        <f>BDI!$A$5</f>
        <v>ENDEREÇO:</v>
      </c>
      <c r="OZP3" s="492">
        <f>ORCAMENTO!OZQ3</f>
        <v>0</v>
      </c>
      <c r="OZQ3" s="492"/>
      <c r="OZR3" s="492"/>
      <c r="OZS3" s="492"/>
      <c r="OZT3" s="199" t="str">
        <f>BDI!$A$5</f>
        <v>ENDEREÇO:</v>
      </c>
      <c r="OZU3" s="492">
        <f>ORCAMENTO!OZV3</f>
        <v>0</v>
      </c>
      <c r="OZV3" s="492"/>
      <c r="OZW3" s="492"/>
      <c r="OZX3" s="492"/>
      <c r="OZY3" s="199" t="str">
        <f>BDI!$A$5</f>
        <v>ENDEREÇO:</v>
      </c>
      <c r="OZZ3" s="492">
        <f>ORCAMENTO!PAA3</f>
        <v>0</v>
      </c>
      <c r="PAA3" s="492"/>
      <c r="PAB3" s="492"/>
      <c r="PAC3" s="492"/>
      <c r="PAD3" s="199" t="str">
        <f>BDI!$A$5</f>
        <v>ENDEREÇO:</v>
      </c>
      <c r="PAE3" s="492">
        <f>ORCAMENTO!PAF3</f>
        <v>0</v>
      </c>
      <c r="PAF3" s="492"/>
      <c r="PAG3" s="492"/>
      <c r="PAH3" s="492"/>
      <c r="PAI3" s="199" t="str">
        <f>BDI!$A$5</f>
        <v>ENDEREÇO:</v>
      </c>
      <c r="PAJ3" s="492">
        <f>ORCAMENTO!PAK3</f>
        <v>0</v>
      </c>
      <c r="PAK3" s="492"/>
      <c r="PAL3" s="492"/>
      <c r="PAM3" s="492"/>
      <c r="PAN3" s="199" t="str">
        <f>BDI!$A$5</f>
        <v>ENDEREÇO:</v>
      </c>
      <c r="PAO3" s="492">
        <f>ORCAMENTO!PAP3</f>
        <v>0</v>
      </c>
      <c r="PAP3" s="492"/>
      <c r="PAQ3" s="492"/>
      <c r="PAR3" s="492"/>
      <c r="PAS3" s="199" t="str">
        <f>BDI!$A$5</f>
        <v>ENDEREÇO:</v>
      </c>
      <c r="PAT3" s="492">
        <f>ORCAMENTO!PAU3</f>
        <v>0</v>
      </c>
      <c r="PAU3" s="492"/>
      <c r="PAV3" s="492"/>
      <c r="PAW3" s="492"/>
      <c r="PAX3" s="199" t="str">
        <f>BDI!$A$5</f>
        <v>ENDEREÇO:</v>
      </c>
      <c r="PAY3" s="492">
        <f>ORCAMENTO!PAZ3</f>
        <v>0</v>
      </c>
      <c r="PAZ3" s="492"/>
      <c r="PBA3" s="492"/>
      <c r="PBB3" s="492"/>
      <c r="PBC3" s="199" t="str">
        <f>BDI!$A$5</f>
        <v>ENDEREÇO:</v>
      </c>
      <c r="PBD3" s="492">
        <f>ORCAMENTO!PBE3</f>
        <v>0</v>
      </c>
      <c r="PBE3" s="492"/>
      <c r="PBF3" s="492"/>
      <c r="PBG3" s="492"/>
      <c r="PBH3" s="199" t="str">
        <f>BDI!$A$5</f>
        <v>ENDEREÇO:</v>
      </c>
      <c r="PBI3" s="492">
        <f>ORCAMENTO!PBJ3</f>
        <v>0</v>
      </c>
      <c r="PBJ3" s="492"/>
      <c r="PBK3" s="492"/>
      <c r="PBL3" s="492"/>
      <c r="PBM3" s="199" t="str">
        <f>BDI!$A$5</f>
        <v>ENDEREÇO:</v>
      </c>
      <c r="PBN3" s="492">
        <f>ORCAMENTO!PBO3</f>
        <v>0</v>
      </c>
      <c r="PBO3" s="492"/>
      <c r="PBP3" s="492"/>
      <c r="PBQ3" s="492"/>
      <c r="PBR3" s="199" t="str">
        <f>BDI!$A$5</f>
        <v>ENDEREÇO:</v>
      </c>
      <c r="PBS3" s="492">
        <f>ORCAMENTO!PBT3</f>
        <v>0</v>
      </c>
      <c r="PBT3" s="492"/>
      <c r="PBU3" s="492"/>
      <c r="PBV3" s="492"/>
      <c r="PBW3" s="199" t="str">
        <f>BDI!$A$5</f>
        <v>ENDEREÇO:</v>
      </c>
      <c r="PBX3" s="492">
        <f>ORCAMENTO!PBY3</f>
        <v>0</v>
      </c>
      <c r="PBY3" s="492"/>
      <c r="PBZ3" s="492"/>
      <c r="PCA3" s="492"/>
      <c r="PCB3" s="199" t="str">
        <f>BDI!$A$5</f>
        <v>ENDEREÇO:</v>
      </c>
      <c r="PCC3" s="492">
        <f>ORCAMENTO!PCD3</f>
        <v>0</v>
      </c>
      <c r="PCD3" s="492"/>
      <c r="PCE3" s="492"/>
      <c r="PCF3" s="492"/>
      <c r="PCG3" s="199" t="str">
        <f>BDI!$A$5</f>
        <v>ENDEREÇO:</v>
      </c>
      <c r="PCH3" s="492">
        <f>ORCAMENTO!PCI3</f>
        <v>0</v>
      </c>
      <c r="PCI3" s="492"/>
      <c r="PCJ3" s="492"/>
      <c r="PCK3" s="492"/>
      <c r="PCL3" s="199" t="str">
        <f>BDI!$A$5</f>
        <v>ENDEREÇO:</v>
      </c>
      <c r="PCM3" s="492">
        <f>ORCAMENTO!PCN3</f>
        <v>0</v>
      </c>
      <c r="PCN3" s="492"/>
      <c r="PCO3" s="492"/>
      <c r="PCP3" s="492"/>
      <c r="PCQ3" s="199" t="str">
        <f>BDI!$A$5</f>
        <v>ENDEREÇO:</v>
      </c>
      <c r="PCR3" s="492">
        <f>ORCAMENTO!PCS3</f>
        <v>0</v>
      </c>
      <c r="PCS3" s="492"/>
      <c r="PCT3" s="492"/>
      <c r="PCU3" s="492"/>
      <c r="PCV3" s="199" t="str">
        <f>BDI!$A$5</f>
        <v>ENDEREÇO:</v>
      </c>
      <c r="PCW3" s="492">
        <f>ORCAMENTO!PCX3</f>
        <v>0</v>
      </c>
      <c r="PCX3" s="492"/>
      <c r="PCY3" s="492"/>
      <c r="PCZ3" s="492"/>
      <c r="PDA3" s="199" t="str">
        <f>BDI!$A$5</f>
        <v>ENDEREÇO:</v>
      </c>
      <c r="PDB3" s="492">
        <f>ORCAMENTO!PDC3</f>
        <v>0</v>
      </c>
      <c r="PDC3" s="492"/>
      <c r="PDD3" s="492"/>
      <c r="PDE3" s="492"/>
      <c r="PDF3" s="199" t="str">
        <f>BDI!$A$5</f>
        <v>ENDEREÇO:</v>
      </c>
      <c r="PDG3" s="492">
        <f>ORCAMENTO!PDH3</f>
        <v>0</v>
      </c>
      <c r="PDH3" s="492"/>
      <c r="PDI3" s="492"/>
      <c r="PDJ3" s="492"/>
      <c r="PDK3" s="199" t="str">
        <f>BDI!$A$5</f>
        <v>ENDEREÇO:</v>
      </c>
      <c r="PDL3" s="492">
        <f>ORCAMENTO!PDM3</f>
        <v>0</v>
      </c>
      <c r="PDM3" s="492"/>
      <c r="PDN3" s="492"/>
      <c r="PDO3" s="492"/>
      <c r="PDP3" s="199" t="str">
        <f>BDI!$A$5</f>
        <v>ENDEREÇO:</v>
      </c>
      <c r="PDQ3" s="492">
        <f>ORCAMENTO!PDR3</f>
        <v>0</v>
      </c>
      <c r="PDR3" s="492"/>
      <c r="PDS3" s="492"/>
      <c r="PDT3" s="492"/>
      <c r="PDU3" s="199" t="str">
        <f>BDI!$A$5</f>
        <v>ENDEREÇO:</v>
      </c>
      <c r="PDV3" s="492">
        <f>ORCAMENTO!PDW3</f>
        <v>0</v>
      </c>
      <c r="PDW3" s="492"/>
      <c r="PDX3" s="492"/>
      <c r="PDY3" s="492"/>
      <c r="PDZ3" s="199" t="str">
        <f>BDI!$A$5</f>
        <v>ENDEREÇO:</v>
      </c>
      <c r="PEA3" s="492">
        <f>ORCAMENTO!PEB3</f>
        <v>0</v>
      </c>
      <c r="PEB3" s="492"/>
      <c r="PEC3" s="492"/>
      <c r="PED3" s="492"/>
      <c r="PEE3" s="199" t="str">
        <f>BDI!$A$5</f>
        <v>ENDEREÇO:</v>
      </c>
      <c r="PEF3" s="492">
        <f>ORCAMENTO!PEG3</f>
        <v>0</v>
      </c>
      <c r="PEG3" s="492"/>
      <c r="PEH3" s="492"/>
      <c r="PEI3" s="492"/>
      <c r="PEJ3" s="199" t="str">
        <f>BDI!$A$5</f>
        <v>ENDEREÇO:</v>
      </c>
      <c r="PEK3" s="492">
        <f>ORCAMENTO!PEL3</f>
        <v>0</v>
      </c>
      <c r="PEL3" s="492"/>
      <c r="PEM3" s="492"/>
      <c r="PEN3" s="492"/>
      <c r="PEO3" s="199" t="str">
        <f>BDI!$A$5</f>
        <v>ENDEREÇO:</v>
      </c>
      <c r="PEP3" s="492">
        <f>ORCAMENTO!PEQ3</f>
        <v>0</v>
      </c>
      <c r="PEQ3" s="492"/>
      <c r="PER3" s="492"/>
      <c r="PES3" s="492"/>
      <c r="PET3" s="199" t="str">
        <f>BDI!$A$5</f>
        <v>ENDEREÇO:</v>
      </c>
      <c r="PEU3" s="492">
        <f>ORCAMENTO!PEV3</f>
        <v>0</v>
      </c>
      <c r="PEV3" s="492"/>
      <c r="PEW3" s="492"/>
      <c r="PEX3" s="492"/>
      <c r="PEY3" s="199" t="str">
        <f>BDI!$A$5</f>
        <v>ENDEREÇO:</v>
      </c>
      <c r="PEZ3" s="492">
        <f>ORCAMENTO!PFA3</f>
        <v>0</v>
      </c>
      <c r="PFA3" s="492"/>
      <c r="PFB3" s="492"/>
      <c r="PFC3" s="492"/>
      <c r="PFD3" s="199" t="str">
        <f>BDI!$A$5</f>
        <v>ENDEREÇO:</v>
      </c>
      <c r="PFE3" s="492">
        <f>ORCAMENTO!PFF3</f>
        <v>0</v>
      </c>
      <c r="PFF3" s="492"/>
      <c r="PFG3" s="492"/>
      <c r="PFH3" s="492"/>
      <c r="PFI3" s="199" t="str">
        <f>BDI!$A$5</f>
        <v>ENDEREÇO:</v>
      </c>
      <c r="PFJ3" s="492">
        <f>ORCAMENTO!PFK3</f>
        <v>0</v>
      </c>
      <c r="PFK3" s="492"/>
      <c r="PFL3" s="492"/>
      <c r="PFM3" s="492"/>
      <c r="PFN3" s="199" t="str">
        <f>BDI!$A$5</f>
        <v>ENDEREÇO:</v>
      </c>
      <c r="PFO3" s="492">
        <f>ORCAMENTO!PFP3</f>
        <v>0</v>
      </c>
      <c r="PFP3" s="492"/>
      <c r="PFQ3" s="492"/>
      <c r="PFR3" s="492"/>
      <c r="PFS3" s="199" t="str">
        <f>BDI!$A$5</f>
        <v>ENDEREÇO:</v>
      </c>
      <c r="PFT3" s="492">
        <f>ORCAMENTO!PFU3</f>
        <v>0</v>
      </c>
      <c r="PFU3" s="492"/>
      <c r="PFV3" s="492"/>
      <c r="PFW3" s="492"/>
      <c r="PFX3" s="199" t="str">
        <f>BDI!$A$5</f>
        <v>ENDEREÇO:</v>
      </c>
      <c r="PFY3" s="492">
        <f>ORCAMENTO!PFZ3</f>
        <v>0</v>
      </c>
      <c r="PFZ3" s="492"/>
      <c r="PGA3" s="492"/>
      <c r="PGB3" s="492"/>
      <c r="PGC3" s="199" t="str">
        <f>BDI!$A$5</f>
        <v>ENDEREÇO:</v>
      </c>
      <c r="PGD3" s="492">
        <f>ORCAMENTO!PGE3</f>
        <v>0</v>
      </c>
      <c r="PGE3" s="492"/>
      <c r="PGF3" s="492"/>
      <c r="PGG3" s="492"/>
      <c r="PGH3" s="199" t="str">
        <f>BDI!$A$5</f>
        <v>ENDEREÇO:</v>
      </c>
      <c r="PGI3" s="492">
        <f>ORCAMENTO!PGJ3</f>
        <v>0</v>
      </c>
      <c r="PGJ3" s="492"/>
      <c r="PGK3" s="492"/>
      <c r="PGL3" s="492"/>
      <c r="PGM3" s="199" t="str">
        <f>BDI!$A$5</f>
        <v>ENDEREÇO:</v>
      </c>
      <c r="PGN3" s="492">
        <f>ORCAMENTO!PGO3</f>
        <v>0</v>
      </c>
      <c r="PGO3" s="492"/>
      <c r="PGP3" s="492"/>
      <c r="PGQ3" s="492"/>
      <c r="PGR3" s="199" t="str">
        <f>BDI!$A$5</f>
        <v>ENDEREÇO:</v>
      </c>
      <c r="PGS3" s="492">
        <f>ORCAMENTO!PGT3</f>
        <v>0</v>
      </c>
      <c r="PGT3" s="492"/>
      <c r="PGU3" s="492"/>
      <c r="PGV3" s="492"/>
      <c r="PGW3" s="199" t="str">
        <f>BDI!$A$5</f>
        <v>ENDEREÇO:</v>
      </c>
      <c r="PGX3" s="492">
        <f>ORCAMENTO!PGY3</f>
        <v>0</v>
      </c>
      <c r="PGY3" s="492"/>
      <c r="PGZ3" s="492"/>
      <c r="PHA3" s="492"/>
      <c r="PHB3" s="199" t="str">
        <f>BDI!$A$5</f>
        <v>ENDEREÇO:</v>
      </c>
      <c r="PHC3" s="492">
        <f>ORCAMENTO!PHD3</f>
        <v>0</v>
      </c>
      <c r="PHD3" s="492"/>
      <c r="PHE3" s="492"/>
      <c r="PHF3" s="492"/>
      <c r="PHG3" s="199" t="str">
        <f>BDI!$A$5</f>
        <v>ENDEREÇO:</v>
      </c>
      <c r="PHH3" s="492">
        <f>ORCAMENTO!PHI3</f>
        <v>0</v>
      </c>
      <c r="PHI3" s="492"/>
      <c r="PHJ3" s="492"/>
      <c r="PHK3" s="492"/>
      <c r="PHL3" s="199" t="str">
        <f>BDI!$A$5</f>
        <v>ENDEREÇO:</v>
      </c>
      <c r="PHM3" s="492">
        <f>ORCAMENTO!PHN3</f>
        <v>0</v>
      </c>
      <c r="PHN3" s="492"/>
      <c r="PHO3" s="492"/>
      <c r="PHP3" s="492"/>
      <c r="PHQ3" s="199" t="str">
        <f>BDI!$A$5</f>
        <v>ENDEREÇO:</v>
      </c>
      <c r="PHR3" s="492">
        <f>ORCAMENTO!PHS3</f>
        <v>0</v>
      </c>
      <c r="PHS3" s="492"/>
      <c r="PHT3" s="492"/>
      <c r="PHU3" s="492"/>
      <c r="PHV3" s="199" t="str">
        <f>BDI!$A$5</f>
        <v>ENDEREÇO:</v>
      </c>
      <c r="PHW3" s="492">
        <f>ORCAMENTO!PHX3</f>
        <v>0</v>
      </c>
      <c r="PHX3" s="492"/>
      <c r="PHY3" s="492"/>
      <c r="PHZ3" s="492"/>
      <c r="PIA3" s="199" t="str">
        <f>BDI!$A$5</f>
        <v>ENDEREÇO:</v>
      </c>
      <c r="PIB3" s="492">
        <f>ORCAMENTO!PIC3</f>
        <v>0</v>
      </c>
      <c r="PIC3" s="492"/>
      <c r="PID3" s="492"/>
      <c r="PIE3" s="492"/>
      <c r="PIF3" s="199" t="str">
        <f>BDI!$A$5</f>
        <v>ENDEREÇO:</v>
      </c>
      <c r="PIG3" s="492">
        <f>ORCAMENTO!PIH3</f>
        <v>0</v>
      </c>
      <c r="PIH3" s="492"/>
      <c r="PII3" s="492"/>
      <c r="PIJ3" s="492"/>
      <c r="PIK3" s="199" t="str">
        <f>BDI!$A$5</f>
        <v>ENDEREÇO:</v>
      </c>
      <c r="PIL3" s="492">
        <f>ORCAMENTO!PIM3</f>
        <v>0</v>
      </c>
      <c r="PIM3" s="492"/>
      <c r="PIN3" s="492"/>
      <c r="PIO3" s="492"/>
      <c r="PIP3" s="199" t="str">
        <f>BDI!$A$5</f>
        <v>ENDEREÇO:</v>
      </c>
      <c r="PIQ3" s="492">
        <f>ORCAMENTO!PIR3</f>
        <v>0</v>
      </c>
      <c r="PIR3" s="492"/>
      <c r="PIS3" s="492"/>
      <c r="PIT3" s="492"/>
      <c r="PIU3" s="199" t="str">
        <f>BDI!$A$5</f>
        <v>ENDEREÇO:</v>
      </c>
      <c r="PIV3" s="492">
        <f>ORCAMENTO!PIW3</f>
        <v>0</v>
      </c>
      <c r="PIW3" s="492"/>
      <c r="PIX3" s="492"/>
      <c r="PIY3" s="492"/>
      <c r="PIZ3" s="199" t="str">
        <f>BDI!$A$5</f>
        <v>ENDEREÇO:</v>
      </c>
      <c r="PJA3" s="492">
        <f>ORCAMENTO!PJB3</f>
        <v>0</v>
      </c>
      <c r="PJB3" s="492"/>
      <c r="PJC3" s="492"/>
      <c r="PJD3" s="492"/>
      <c r="PJE3" s="199" t="str">
        <f>BDI!$A$5</f>
        <v>ENDEREÇO:</v>
      </c>
      <c r="PJF3" s="492">
        <f>ORCAMENTO!PJG3</f>
        <v>0</v>
      </c>
      <c r="PJG3" s="492"/>
      <c r="PJH3" s="492"/>
      <c r="PJI3" s="492"/>
      <c r="PJJ3" s="199" t="str">
        <f>BDI!$A$5</f>
        <v>ENDEREÇO:</v>
      </c>
      <c r="PJK3" s="492">
        <f>ORCAMENTO!PJL3</f>
        <v>0</v>
      </c>
      <c r="PJL3" s="492"/>
      <c r="PJM3" s="492"/>
      <c r="PJN3" s="492"/>
      <c r="PJO3" s="199" t="str">
        <f>BDI!$A$5</f>
        <v>ENDEREÇO:</v>
      </c>
      <c r="PJP3" s="492">
        <f>ORCAMENTO!PJQ3</f>
        <v>0</v>
      </c>
      <c r="PJQ3" s="492"/>
      <c r="PJR3" s="492"/>
      <c r="PJS3" s="492"/>
      <c r="PJT3" s="199" t="str">
        <f>BDI!$A$5</f>
        <v>ENDEREÇO:</v>
      </c>
      <c r="PJU3" s="492">
        <f>ORCAMENTO!PJV3</f>
        <v>0</v>
      </c>
      <c r="PJV3" s="492"/>
      <c r="PJW3" s="492"/>
      <c r="PJX3" s="492"/>
      <c r="PJY3" s="199" t="str">
        <f>BDI!$A$5</f>
        <v>ENDEREÇO:</v>
      </c>
      <c r="PJZ3" s="492">
        <f>ORCAMENTO!PKA3</f>
        <v>0</v>
      </c>
      <c r="PKA3" s="492"/>
      <c r="PKB3" s="492"/>
      <c r="PKC3" s="492"/>
      <c r="PKD3" s="199" t="str">
        <f>BDI!$A$5</f>
        <v>ENDEREÇO:</v>
      </c>
      <c r="PKE3" s="492">
        <f>ORCAMENTO!PKF3</f>
        <v>0</v>
      </c>
      <c r="PKF3" s="492"/>
      <c r="PKG3" s="492"/>
      <c r="PKH3" s="492"/>
      <c r="PKI3" s="199" t="str">
        <f>BDI!$A$5</f>
        <v>ENDEREÇO:</v>
      </c>
      <c r="PKJ3" s="492">
        <f>ORCAMENTO!PKK3</f>
        <v>0</v>
      </c>
      <c r="PKK3" s="492"/>
      <c r="PKL3" s="492"/>
      <c r="PKM3" s="492"/>
      <c r="PKN3" s="199" t="str">
        <f>BDI!$A$5</f>
        <v>ENDEREÇO:</v>
      </c>
      <c r="PKO3" s="492">
        <f>ORCAMENTO!PKP3</f>
        <v>0</v>
      </c>
      <c r="PKP3" s="492"/>
      <c r="PKQ3" s="492"/>
      <c r="PKR3" s="492"/>
      <c r="PKS3" s="199" t="str">
        <f>BDI!$A$5</f>
        <v>ENDEREÇO:</v>
      </c>
      <c r="PKT3" s="492">
        <f>ORCAMENTO!PKU3</f>
        <v>0</v>
      </c>
      <c r="PKU3" s="492"/>
      <c r="PKV3" s="492"/>
      <c r="PKW3" s="492"/>
      <c r="PKX3" s="199" t="str">
        <f>BDI!$A$5</f>
        <v>ENDEREÇO:</v>
      </c>
      <c r="PKY3" s="492">
        <f>ORCAMENTO!PKZ3</f>
        <v>0</v>
      </c>
      <c r="PKZ3" s="492"/>
      <c r="PLA3" s="492"/>
      <c r="PLB3" s="492"/>
      <c r="PLC3" s="199" t="str">
        <f>BDI!$A$5</f>
        <v>ENDEREÇO:</v>
      </c>
      <c r="PLD3" s="492">
        <f>ORCAMENTO!PLE3</f>
        <v>0</v>
      </c>
      <c r="PLE3" s="492"/>
      <c r="PLF3" s="492"/>
      <c r="PLG3" s="492"/>
      <c r="PLH3" s="199" t="str">
        <f>BDI!$A$5</f>
        <v>ENDEREÇO:</v>
      </c>
      <c r="PLI3" s="492">
        <f>ORCAMENTO!PLJ3</f>
        <v>0</v>
      </c>
      <c r="PLJ3" s="492"/>
      <c r="PLK3" s="492"/>
      <c r="PLL3" s="492"/>
      <c r="PLM3" s="199" t="str">
        <f>BDI!$A$5</f>
        <v>ENDEREÇO:</v>
      </c>
      <c r="PLN3" s="492">
        <f>ORCAMENTO!PLO3</f>
        <v>0</v>
      </c>
      <c r="PLO3" s="492"/>
      <c r="PLP3" s="492"/>
      <c r="PLQ3" s="492"/>
      <c r="PLR3" s="199" t="str">
        <f>BDI!$A$5</f>
        <v>ENDEREÇO:</v>
      </c>
      <c r="PLS3" s="492">
        <f>ORCAMENTO!PLT3</f>
        <v>0</v>
      </c>
      <c r="PLT3" s="492"/>
      <c r="PLU3" s="492"/>
      <c r="PLV3" s="492"/>
      <c r="PLW3" s="199" t="str">
        <f>BDI!$A$5</f>
        <v>ENDEREÇO:</v>
      </c>
      <c r="PLX3" s="492">
        <f>ORCAMENTO!PLY3</f>
        <v>0</v>
      </c>
      <c r="PLY3" s="492"/>
      <c r="PLZ3" s="492"/>
      <c r="PMA3" s="492"/>
      <c r="PMB3" s="199" t="str">
        <f>BDI!$A$5</f>
        <v>ENDEREÇO:</v>
      </c>
      <c r="PMC3" s="492">
        <f>ORCAMENTO!PMD3</f>
        <v>0</v>
      </c>
      <c r="PMD3" s="492"/>
      <c r="PME3" s="492"/>
      <c r="PMF3" s="492"/>
      <c r="PMG3" s="199" t="str">
        <f>BDI!$A$5</f>
        <v>ENDEREÇO:</v>
      </c>
      <c r="PMH3" s="492">
        <f>ORCAMENTO!PMI3</f>
        <v>0</v>
      </c>
      <c r="PMI3" s="492"/>
      <c r="PMJ3" s="492"/>
      <c r="PMK3" s="492"/>
      <c r="PML3" s="199" t="str">
        <f>BDI!$A$5</f>
        <v>ENDEREÇO:</v>
      </c>
      <c r="PMM3" s="492">
        <f>ORCAMENTO!PMN3</f>
        <v>0</v>
      </c>
      <c r="PMN3" s="492"/>
      <c r="PMO3" s="492"/>
      <c r="PMP3" s="492"/>
      <c r="PMQ3" s="199" t="str">
        <f>BDI!$A$5</f>
        <v>ENDEREÇO:</v>
      </c>
      <c r="PMR3" s="492">
        <f>ORCAMENTO!PMS3</f>
        <v>0</v>
      </c>
      <c r="PMS3" s="492"/>
      <c r="PMT3" s="492"/>
      <c r="PMU3" s="492"/>
      <c r="PMV3" s="199" t="str">
        <f>BDI!$A$5</f>
        <v>ENDEREÇO:</v>
      </c>
      <c r="PMW3" s="492">
        <f>ORCAMENTO!PMX3</f>
        <v>0</v>
      </c>
      <c r="PMX3" s="492"/>
      <c r="PMY3" s="492"/>
      <c r="PMZ3" s="492"/>
      <c r="PNA3" s="199" t="str">
        <f>BDI!$A$5</f>
        <v>ENDEREÇO:</v>
      </c>
      <c r="PNB3" s="492">
        <f>ORCAMENTO!PNC3</f>
        <v>0</v>
      </c>
      <c r="PNC3" s="492"/>
      <c r="PND3" s="492"/>
      <c r="PNE3" s="492"/>
      <c r="PNF3" s="199" t="str">
        <f>BDI!$A$5</f>
        <v>ENDEREÇO:</v>
      </c>
      <c r="PNG3" s="492">
        <f>ORCAMENTO!PNH3</f>
        <v>0</v>
      </c>
      <c r="PNH3" s="492"/>
      <c r="PNI3" s="492"/>
      <c r="PNJ3" s="492"/>
      <c r="PNK3" s="199" t="str">
        <f>BDI!$A$5</f>
        <v>ENDEREÇO:</v>
      </c>
      <c r="PNL3" s="492">
        <f>ORCAMENTO!PNM3</f>
        <v>0</v>
      </c>
      <c r="PNM3" s="492"/>
      <c r="PNN3" s="492"/>
      <c r="PNO3" s="492"/>
      <c r="PNP3" s="199" t="str">
        <f>BDI!$A$5</f>
        <v>ENDEREÇO:</v>
      </c>
      <c r="PNQ3" s="492">
        <f>ORCAMENTO!PNR3</f>
        <v>0</v>
      </c>
      <c r="PNR3" s="492"/>
      <c r="PNS3" s="492"/>
      <c r="PNT3" s="492"/>
      <c r="PNU3" s="199" t="str">
        <f>BDI!$A$5</f>
        <v>ENDEREÇO:</v>
      </c>
      <c r="PNV3" s="492">
        <f>ORCAMENTO!PNW3</f>
        <v>0</v>
      </c>
      <c r="PNW3" s="492"/>
      <c r="PNX3" s="492"/>
      <c r="PNY3" s="492"/>
      <c r="PNZ3" s="199" t="str">
        <f>BDI!$A$5</f>
        <v>ENDEREÇO:</v>
      </c>
      <c r="POA3" s="492">
        <f>ORCAMENTO!POB3</f>
        <v>0</v>
      </c>
      <c r="POB3" s="492"/>
      <c r="POC3" s="492"/>
      <c r="POD3" s="492"/>
      <c r="POE3" s="199" t="str">
        <f>BDI!$A$5</f>
        <v>ENDEREÇO:</v>
      </c>
      <c r="POF3" s="492">
        <f>ORCAMENTO!POG3</f>
        <v>0</v>
      </c>
      <c r="POG3" s="492"/>
      <c r="POH3" s="492"/>
      <c r="POI3" s="492"/>
      <c r="POJ3" s="199" t="str">
        <f>BDI!$A$5</f>
        <v>ENDEREÇO:</v>
      </c>
      <c r="POK3" s="492">
        <f>ORCAMENTO!POL3</f>
        <v>0</v>
      </c>
      <c r="POL3" s="492"/>
      <c r="POM3" s="492"/>
      <c r="PON3" s="492"/>
      <c r="POO3" s="199" t="str">
        <f>BDI!$A$5</f>
        <v>ENDEREÇO:</v>
      </c>
      <c r="POP3" s="492">
        <f>ORCAMENTO!POQ3</f>
        <v>0</v>
      </c>
      <c r="POQ3" s="492"/>
      <c r="POR3" s="492"/>
      <c r="POS3" s="492"/>
      <c r="POT3" s="199" t="str">
        <f>BDI!$A$5</f>
        <v>ENDEREÇO:</v>
      </c>
      <c r="POU3" s="492">
        <f>ORCAMENTO!POV3</f>
        <v>0</v>
      </c>
      <c r="POV3" s="492"/>
      <c r="POW3" s="492"/>
      <c r="POX3" s="492"/>
      <c r="POY3" s="199" t="str">
        <f>BDI!$A$5</f>
        <v>ENDEREÇO:</v>
      </c>
      <c r="POZ3" s="492">
        <f>ORCAMENTO!PPA3</f>
        <v>0</v>
      </c>
      <c r="PPA3" s="492"/>
      <c r="PPB3" s="492"/>
      <c r="PPC3" s="492"/>
      <c r="PPD3" s="199" t="str">
        <f>BDI!$A$5</f>
        <v>ENDEREÇO:</v>
      </c>
      <c r="PPE3" s="492">
        <f>ORCAMENTO!PPF3</f>
        <v>0</v>
      </c>
      <c r="PPF3" s="492"/>
      <c r="PPG3" s="492"/>
      <c r="PPH3" s="492"/>
      <c r="PPI3" s="199" t="str">
        <f>BDI!$A$5</f>
        <v>ENDEREÇO:</v>
      </c>
      <c r="PPJ3" s="492">
        <f>ORCAMENTO!PPK3</f>
        <v>0</v>
      </c>
      <c r="PPK3" s="492"/>
      <c r="PPL3" s="492"/>
      <c r="PPM3" s="492"/>
      <c r="PPN3" s="199" t="str">
        <f>BDI!$A$5</f>
        <v>ENDEREÇO:</v>
      </c>
      <c r="PPO3" s="492">
        <f>ORCAMENTO!PPP3</f>
        <v>0</v>
      </c>
      <c r="PPP3" s="492"/>
      <c r="PPQ3" s="492"/>
      <c r="PPR3" s="492"/>
      <c r="PPS3" s="199" t="str">
        <f>BDI!$A$5</f>
        <v>ENDEREÇO:</v>
      </c>
      <c r="PPT3" s="492">
        <f>ORCAMENTO!PPU3</f>
        <v>0</v>
      </c>
      <c r="PPU3" s="492"/>
      <c r="PPV3" s="492"/>
      <c r="PPW3" s="492"/>
      <c r="PPX3" s="199" t="str">
        <f>BDI!$A$5</f>
        <v>ENDEREÇO:</v>
      </c>
      <c r="PPY3" s="492">
        <f>ORCAMENTO!PPZ3</f>
        <v>0</v>
      </c>
      <c r="PPZ3" s="492"/>
      <c r="PQA3" s="492"/>
      <c r="PQB3" s="492"/>
      <c r="PQC3" s="199" t="str">
        <f>BDI!$A$5</f>
        <v>ENDEREÇO:</v>
      </c>
      <c r="PQD3" s="492">
        <f>ORCAMENTO!PQE3</f>
        <v>0</v>
      </c>
      <c r="PQE3" s="492"/>
      <c r="PQF3" s="492"/>
      <c r="PQG3" s="492"/>
      <c r="PQH3" s="199" t="str">
        <f>BDI!$A$5</f>
        <v>ENDEREÇO:</v>
      </c>
      <c r="PQI3" s="492">
        <f>ORCAMENTO!PQJ3</f>
        <v>0</v>
      </c>
      <c r="PQJ3" s="492"/>
      <c r="PQK3" s="492"/>
      <c r="PQL3" s="492"/>
      <c r="PQM3" s="199" t="str">
        <f>BDI!$A$5</f>
        <v>ENDEREÇO:</v>
      </c>
      <c r="PQN3" s="492">
        <f>ORCAMENTO!PQO3</f>
        <v>0</v>
      </c>
      <c r="PQO3" s="492"/>
      <c r="PQP3" s="492"/>
      <c r="PQQ3" s="492"/>
      <c r="PQR3" s="199" t="str">
        <f>BDI!$A$5</f>
        <v>ENDEREÇO:</v>
      </c>
      <c r="PQS3" s="492">
        <f>ORCAMENTO!PQT3</f>
        <v>0</v>
      </c>
      <c r="PQT3" s="492"/>
      <c r="PQU3" s="492"/>
      <c r="PQV3" s="492"/>
      <c r="PQW3" s="199" t="str">
        <f>BDI!$A$5</f>
        <v>ENDEREÇO:</v>
      </c>
      <c r="PQX3" s="492">
        <f>ORCAMENTO!PQY3</f>
        <v>0</v>
      </c>
      <c r="PQY3" s="492"/>
      <c r="PQZ3" s="492"/>
      <c r="PRA3" s="492"/>
      <c r="PRB3" s="199" t="str">
        <f>BDI!$A$5</f>
        <v>ENDEREÇO:</v>
      </c>
      <c r="PRC3" s="492">
        <f>ORCAMENTO!PRD3</f>
        <v>0</v>
      </c>
      <c r="PRD3" s="492"/>
      <c r="PRE3" s="492"/>
      <c r="PRF3" s="492"/>
      <c r="PRG3" s="199" t="str">
        <f>BDI!$A$5</f>
        <v>ENDEREÇO:</v>
      </c>
      <c r="PRH3" s="492">
        <f>ORCAMENTO!PRI3</f>
        <v>0</v>
      </c>
      <c r="PRI3" s="492"/>
      <c r="PRJ3" s="492"/>
      <c r="PRK3" s="492"/>
      <c r="PRL3" s="199" t="str">
        <f>BDI!$A$5</f>
        <v>ENDEREÇO:</v>
      </c>
      <c r="PRM3" s="492">
        <f>ORCAMENTO!PRN3</f>
        <v>0</v>
      </c>
      <c r="PRN3" s="492"/>
      <c r="PRO3" s="492"/>
      <c r="PRP3" s="492"/>
      <c r="PRQ3" s="199" t="str">
        <f>BDI!$A$5</f>
        <v>ENDEREÇO:</v>
      </c>
      <c r="PRR3" s="492">
        <f>ORCAMENTO!PRS3</f>
        <v>0</v>
      </c>
      <c r="PRS3" s="492"/>
      <c r="PRT3" s="492"/>
      <c r="PRU3" s="492"/>
      <c r="PRV3" s="199" t="str">
        <f>BDI!$A$5</f>
        <v>ENDEREÇO:</v>
      </c>
      <c r="PRW3" s="492">
        <f>ORCAMENTO!PRX3</f>
        <v>0</v>
      </c>
      <c r="PRX3" s="492"/>
      <c r="PRY3" s="492"/>
      <c r="PRZ3" s="492"/>
      <c r="PSA3" s="199" t="str">
        <f>BDI!$A$5</f>
        <v>ENDEREÇO:</v>
      </c>
      <c r="PSB3" s="492">
        <f>ORCAMENTO!PSC3</f>
        <v>0</v>
      </c>
      <c r="PSC3" s="492"/>
      <c r="PSD3" s="492"/>
      <c r="PSE3" s="492"/>
      <c r="PSF3" s="199" t="str">
        <f>BDI!$A$5</f>
        <v>ENDEREÇO:</v>
      </c>
      <c r="PSG3" s="492">
        <f>ORCAMENTO!PSH3</f>
        <v>0</v>
      </c>
      <c r="PSH3" s="492"/>
      <c r="PSI3" s="492"/>
      <c r="PSJ3" s="492"/>
      <c r="PSK3" s="199" t="str">
        <f>BDI!$A$5</f>
        <v>ENDEREÇO:</v>
      </c>
      <c r="PSL3" s="492">
        <f>ORCAMENTO!PSM3</f>
        <v>0</v>
      </c>
      <c r="PSM3" s="492"/>
      <c r="PSN3" s="492"/>
      <c r="PSO3" s="492"/>
      <c r="PSP3" s="199" t="str">
        <f>BDI!$A$5</f>
        <v>ENDEREÇO:</v>
      </c>
      <c r="PSQ3" s="492">
        <f>ORCAMENTO!PSR3</f>
        <v>0</v>
      </c>
      <c r="PSR3" s="492"/>
      <c r="PSS3" s="492"/>
      <c r="PST3" s="492"/>
      <c r="PSU3" s="199" t="str">
        <f>BDI!$A$5</f>
        <v>ENDEREÇO:</v>
      </c>
      <c r="PSV3" s="492">
        <f>ORCAMENTO!PSW3</f>
        <v>0</v>
      </c>
      <c r="PSW3" s="492"/>
      <c r="PSX3" s="492"/>
      <c r="PSY3" s="492"/>
      <c r="PSZ3" s="199" t="str">
        <f>BDI!$A$5</f>
        <v>ENDEREÇO:</v>
      </c>
      <c r="PTA3" s="492">
        <f>ORCAMENTO!PTB3</f>
        <v>0</v>
      </c>
      <c r="PTB3" s="492"/>
      <c r="PTC3" s="492"/>
      <c r="PTD3" s="492"/>
      <c r="PTE3" s="199" t="str">
        <f>BDI!$A$5</f>
        <v>ENDEREÇO:</v>
      </c>
      <c r="PTF3" s="492">
        <f>ORCAMENTO!PTG3</f>
        <v>0</v>
      </c>
      <c r="PTG3" s="492"/>
      <c r="PTH3" s="492"/>
      <c r="PTI3" s="492"/>
      <c r="PTJ3" s="199" t="str">
        <f>BDI!$A$5</f>
        <v>ENDEREÇO:</v>
      </c>
      <c r="PTK3" s="492">
        <f>ORCAMENTO!PTL3</f>
        <v>0</v>
      </c>
      <c r="PTL3" s="492"/>
      <c r="PTM3" s="492"/>
      <c r="PTN3" s="492"/>
      <c r="PTO3" s="199" t="str">
        <f>BDI!$A$5</f>
        <v>ENDEREÇO:</v>
      </c>
      <c r="PTP3" s="492">
        <f>ORCAMENTO!PTQ3</f>
        <v>0</v>
      </c>
      <c r="PTQ3" s="492"/>
      <c r="PTR3" s="492"/>
      <c r="PTS3" s="492"/>
      <c r="PTT3" s="199" t="str">
        <f>BDI!$A$5</f>
        <v>ENDEREÇO:</v>
      </c>
      <c r="PTU3" s="492">
        <f>ORCAMENTO!PTV3</f>
        <v>0</v>
      </c>
      <c r="PTV3" s="492"/>
      <c r="PTW3" s="492"/>
      <c r="PTX3" s="492"/>
      <c r="PTY3" s="199" t="str">
        <f>BDI!$A$5</f>
        <v>ENDEREÇO:</v>
      </c>
      <c r="PTZ3" s="492">
        <f>ORCAMENTO!PUA3</f>
        <v>0</v>
      </c>
      <c r="PUA3" s="492"/>
      <c r="PUB3" s="492"/>
      <c r="PUC3" s="492"/>
      <c r="PUD3" s="199" t="str">
        <f>BDI!$A$5</f>
        <v>ENDEREÇO:</v>
      </c>
      <c r="PUE3" s="492">
        <f>ORCAMENTO!PUF3</f>
        <v>0</v>
      </c>
      <c r="PUF3" s="492"/>
      <c r="PUG3" s="492"/>
      <c r="PUH3" s="492"/>
      <c r="PUI3" s="199" t="str">
        <f>BDI!$A$5</f>
        <v>ENDEREÇO:</v>
      </c>
      <c r="PUJ3" s="492">
        <f>ORCAMENTO!PUK3</f>
        <v>0</v>
      </c>
      <c r="PUK3" s="492"/>
      <c r="PUL3" s="492"/>
      <c r="PUM3" s="492"/>
      <c r="PUN3" s="199" t="str">
        <f>BDI!$A$5</f>
        <v>ENDEREÇO:</v>
      </c>
      <c r="PUO3" s="492">
        <f>ORCAMENTO!PUP3</f>
        <v>0</v>
      </c>
      <c r="PUP3" s="492"/>
      <c r="PUQ3" s="492"/>
      <c r="PUR3" s="492"/>
      <c r="PUS3" s="199" t="str">
        <f>BDI!$A$5</f>
        <v>ENDEREÇO:</v>
      </c>
      <c r="PUT3" s="492">
        <f>ORCAMENTO!PUU3</f>
        <v>0</v>
      </c>
      <c r="PUU3" s="492"/>
      <c r="PUV3" s="492"/>
      <c r="PUW3" s="492"/>
      <c r="PUX3" s="199" t="str">
        <f>BDI!$A$5</f>
        <v>ENDEREÇO:</v>
      </c>
      <c r="PUY3" s="492">
        <f>ORCAMENTO!PUZ3</f>
        <v>0</v>
      </c>
      <c r="PUZ3" s="492"/>
      <c r="PVA3" s="492"/>
      <c r="PVB3" s="492"/>
      <c r="PVC3" s="199" t="str">
        <f>BDI!$A$5</f>
        <v>ENDEREÇO:</v>
      </c>
      <c r="PVD3" s="492">
        <f>ORCAMENTO!PVE3</f>
        <v>0</v>
      </c>
      <c r="PVE3" s="492"/>
      <c r="PVF3" s="492"/>
      <c r="PVG3" s="492"/>
      <c r="PVH3" s="199" t="str">
        <f>BDI!$A$5</f>
        <v>ENDEREÇO:</v>
      </c>
      <c r="PVI3" s="492">
        <f>ORCAMENTO!PVJ3</f>
        <v>0</v>
      </c>
      <c r="PVJ3" s="492"/>
      <c r="PVK3" s="492"/>
      <c r="PVL3" s="492"/>
      <c r="PVM3" s="199" t="str">
        <f>BDI!$A$5</f>
        <v>ENDEREÇO:</v>
      </c>
      <c r="PVN3" s="492">
        <f>ORCAMENTO!PVO3</f>
        <v>0</v>
      </c>
      <c r="PVO3" s="492"/>
      <c r="PVP3" s="492"/>
      <c r="PVQ3" s="492"/>
      <c r="PVR3" s="199" t="str">
        <f>BDI!$A$5</f>
        <v>ENDEREÇO:</v>
      </c>
      <c r="PVS3" s="492">
        <f>ORCAMENTO!PVT3</f>
        <v>0</v>
      </c>
      <c r="PVT3" s="492"/>
      <c r="PVU3" s="492"/>
      <c r="PVV3" s="492"/>
      <c r="PVW3" s="199" t="str">
        <f>BDI!$A$5</f>
        <v>ENDEREÇO:</v>
      </c>
      <c r="PVX3" s="492">
        <f>ORCAMENTO!PVY3</f>
        <v>0</v>
      </c>
      <c r="PVY3" s="492"/>
      <c r="PVZ3" s="492"/>
      <c r="PWA3" s="492"/>
      <c r="PWB3" s="199" t="str">
        <f>BDI!$A$5</f>
        <v>ENDEREÇO:</v>
      </c>
      <c r="PWC3" s="492">
        <f>ORCAMENTO!PWD3</f>
        <v>0</v>
      </c>
      <c r="PWD3" s="492"/>
      <c r="PWE3" s="492"/>
      <c r="PWF3" s="492"/>
      <c r="PWG3" s="199" t="str">
        <f>BDI!$A$5</f>
        <v>ENDEREÇO:</v>
      </c>
      <c r="PWH3" s="492">
        <f>ORCAMENTO!PWI3</f>
        <v>0</v>
      </c>
      <c r="PWI3" s="492"/>
      <c r="PWJ3" s="492"/>
      <c r="PWK3" s="492"/>
      <c r="PWL3" s="199" t="str">
        <f>BDI!$A$5</f>
        <v>ENDEREÇO:</v>
      </c>
      <c r="PWM3" s="492">
        <f>ORCAMENTO!PWN3</f>
        <v>0</v>
      </c>
      <c r="PWN3" s="492"/>
      <c r="PWO3" s="492"/>
      <c r="PWP3" s="492"/>
      <c r="PWQ3" s="199" t="str">
        <f>BDI!$A$5</f>
        <v>ENDEREÇO:</v>
      </c>
      <c r="PWR3" s="492">
        <f>ORCAMENTO!PWS3</f>
        <v>0</v>
      </c>
      <c r="PWS3" s="492"/>
      <c r="PWT3" s="492"/>
      <c r="PWU3" s="492"/>
      <c r="PWV3" s="199" t="str">
        <f>BDI!$A$5</f>
        <v>ENDEREÇO:</v>
      </c>
      <c r="PWW3" s="492">
        <f>ORCAMENTO!PWX3</f>
        <v>0</v>
      </c>
      <c r="PWX3" s="492"/>
      <c r="PWY3" s="492"/>
      <c r="PWZ3" s="492"/>
      <c r="PXA3" s="199" t="str">
        <f>BDI!$A$5</f>
        <v>ENDEREÇO:</v>
      </c>
      <c r="PXB3" s="492">
        <f>ORCAMENTO!PXC3</f>
        <v>0</v>
      </c>
      <c r="PXC3" s="492"/>
      <c r="PXD3" s="492"/>
      <c r="PXE3" s="492"/>
      <c r="PXF3" s="199" t="str">
        <f>BDI!$A$5</f>
        <v>ENDEREÇO:</v>
      </c>
      <c r="PXG3" s="492">
        <f>ORCAMENTO!PXH3</f>
        <v>0</v>
      </c>
      <c r="PXH3" s="492"/>
      <c r="PXI3" s="492"/>
      <c r="PXJ3" s="492"/>
      <c r="PXK3" s="199" t="str">
        <f>BDI!$A$5</f>
        <v>ENDEREÇO:</v>
      </c>
      <c r="PXL3" s="492">
        <f>ORCAMENTO!PXM3</f>
        <v>0</v>
      </c>
      <c r="PXM3" s="492"/>
      <c r="PXN3" s="492"/>
      <c r="PXO3" s="492"/>
      <c r="PXP3" s="199" t="str">
        <f>BDI!$A$5</f>
        <v>ENDEREÇO:</v>
      </c>
      <c r="PXQ3" s="492">
        <f>ORCAMENTO!PXR3</f>
        <v>0</v>
      </c>
      <c r="PXR3" s="492"/>
      <c r="PXS3" s="492"/>
      <c r="PXT3" s="492"/>
      <c r="PXU3" s="199" t="str">
        <f>BDI!$A$5</f>
        <v>ENDEREÇO:</v>
      </c>
      <c r="PXV3" s="492">
        <f>ORCAMENTO!PXW3</f>
        <v>0</v>
      </c>
      <c r="PXW3" s="492"/>
      <c r="PXX3" s="492"/>
      <c r="PXY3" s="492"/>
      <c r="PXZ3" s="199" t="str">
        <f>BDI!$A$5</f>
        <v>ENDEREÇO:</v>
      </c>
      <c r="PYA3" s="492">
        <f>ORCAMENTO!PYB3</f>
        <v>0</v>
      </c>
      <c r="PYB3" s="492"/>
      <c r="PYC3" s="492"/>
      <c r="PYD3" s="492"/>
      <c r="PYE3" s="199" t="str">
        <f>BDI!$A$5</f>
        <v>ENDEREÇO:</v>
      </c>
      <c r="PYF3" s="492">
        <f>ORCAMENTO!PYG3</f>
        <v>0</v>
      </c>
      <c r="PYG3" s="492"/>
      <c r="PYH3" s="492"/>
      <c r="PYI3" s="492"/>
      <c r="PYJ3" s="199" t="str">
        <f>BDI!$A$5</f>
        <v>ENDEREÇO:</v>
      </c>
      <c r="PYK3" s="492">
        <f>ORCAMENTO!PYL3</f>
        <v>0</v>
      </c>
      <c r="PYL3" s="492"/>
      <c r="PYM3" s="492"/>
      <c r="PYN3" s="492"/>
      <c r="PYO3" s="199" t="str">
        <f>BDI!$A$5</f>
        <v>ENDEREÇO:</v>
      </c>
      <c r="PYP3" s="492">
        <f>ORCAMENTO!PYQ3</f>
        <v>0</v>
      </c>
      <c r="PYQ3" s="492"/>
      <c r="PYR3" s="492"/>
      <c r="PYS3" s="492"/>
      <c r="PYT3" s="199" t="str">
        <f>BDI!$A$5</f>
        <v>ENDEREÇO:</v>
      </c>
      <c r="PYU3" s="492">
        <f>ORCAMENTO!PYV3</f>
        <v>0</v>
      </c>
      <c r="PYV3" s="492"/>
      <c r="PYW3" s="492"/>
      <c r="PYX3" s="492"/>
      <c r="PYY3" s="199" t="str">
        <f>BDI!$A$5</f>
        <v>ENDEREÇO:</v>
      </c>
      <c r="PYZ3" s="492">
        <f>ORCAMENTO!PZA3</f>
        <v>0</v>
      </c>
      <c r="PZA3" s="492"/>
      <c r="PZB3" s="492"/>
      <c r="PZC3" s="492"/>
      <c r="PZD3" s="199" t="str">
        <f>BDI!$A$5</f>
        <v>ENDEREÇO:</v>
      </c>
      <c r="PZE3" s="492">
        <f>ORCAMENTO!PZF3</f>
        <v>0</v>
      </c>
      <c r="PZF3" s="492"/>
      <c r="PZG3" s="492"/>
      <c r="PZH3" s="492"/>
      <c r="PZI3" s="199" t="str">
        <f>BDI!$A$5</f>
        <v>ENDEREÇO:</v>
      </c>
      <c r="PZJ3" s="492">
        <f>ORCAMENTO!PZK3</f>
        <v>0</v>
      </c>
      <c r="PZK3" s="492"/>
      <c r="PZL3" s="492"/>
      <c r="PZM3" s="492"/>
      <c r="PZN3" s="199" t="str">
        <f>BDI!$A$5</f>
        <v>ENDEREÇO:</v>
      </c>
      <c r="PZO3" s="492">
        <f>ORCAMENTO!PZP3</f>
        <v>0</v>
      </c>
      <c r="PZP3" s="492"/>
      <c r="PZQ3" s="492"/>
      <c r="PZR3" s="492"/>
      <c r="PZS3" s="199" t="str">
        <f>BDI!$A$5</f>
        <v>ENDEREÇO:</v>
      </c>
      <c r="PZT3" s="492">
        <f>ORCAMENTO!PZU3</f>
        <v>0</v>
      </c>
      <c r="PZU3" s="492"/>
      <c r="PZV3" s="492"/>
      <c r="PZW3" s="492"/>
      <c r="PZX3" s="199" t="str">
        <f>BDI!$A$5</f>
        <v>ENDEREÇO:</v>
      </c>
      <c r="PZY3" s="492">
        <f>ORCAMENTO!PZZ3</f>
        <v>0</v>
      </c>
      <c r="PZZ3" s="492"/>
      <c r="QAA3" s="492"/>
      <c r="QAB3" s="492"/>
      <c r="QAC3" s="199" t="str">
        <f>BDI!$A$5</f>
        <v>ENDEREÇO:</v>
      </c>
      <c r="QAD3" s="492">
        <f>ORCAMENTO!QAE3</f>
        <v>0</v>
      </c>
      <c r="QAE3" s="492"/>
      <c r="QAF3" s="492"/>
      <c r="QAG3" s="492"/>
      <c r="QAH3" s="199" t="str">
        <f>BDI!$A$5</f>
        <v>ENDEREÇO:</v>
      </c>
      <c r="QAI3" s="492">
        <f>ORCAMENTO!QAJ3</f>
        <v>0</v>
      </c>
      <c r="QAJ3" s="492"/>
      <c r="QAK3" s="492"/>
      <c r="QAL3" s="492"/>
      <c r="QAM3" s="199" t="str">
        <f>BDI!$A$5</f>
        <v>ENDEREÇO:</v>
      </c>
      <c r="QAN3" s="492">
        <f>ORCAMENTO!QAO3</f>
        <v>0</v>
      </c>
      <c r="QAO3" s="492"/>
      <c r="QAP3" s="492"/>
      <c r="QAQ3" s="492"/>
      <c r="QAR3" s="199" t="str">
        <f>BDI!$A$5</f>
        <v>ENDEREÇO:</v>
      </c>
      <c r="QAS3" s="492">
        <f>ORCAMENTO!QAT3</f>
        <v>0</v>
      </c>
      <c r="QAT3" s="492"/>
      <c r="QAU3" s="492"/>
      <c r="QAV3" s="492"/>
      <c r="QAW3" s="199" t="str">
        <f>BDI!$A$5</f>
        <v>ENDEREÇO:</v>
      </c>
      <c r="QAX3" s="492">
        <f>ORCAMENTO!QAY3</f>
        <v>0</v>
      </c>
      <c r="QAY3" s="492"/>
      <c r="QAZ3" s="492"/>
      <c r="QBA3" s="492"/>
      <c r="QBB3" s="199" t="str">
        <f>BDI!$A$5</f>
        <v>ENDEREÇO:</v>
      </c>
      <c r="QBC3" s="492">
        <f>ORCAMENTO!QBD3</f>
        <v>0</v>
      </c>
      <c r="QBD3" s="492"/>
      <c r="QBE3" s="492"/>
      <c r="QBF3" s="492"/>
      <c r="QBG3" s="199" t="str">
        <f>BDI!$A$5</f>
        <v>ENDEREÇO:</v>
      </c>
      <c r="QBH3" s="492">
        <f>ORCAMENTO!QBI3</f>
        <v>0</v>
      </c>
      <c r="QBI3" s="492"/>
      <c r="QBJ3" s="492"/>
      <c r="QBK3" s="492"/>
      <c r="QBL3" s="199" t="str">
        <f>BDI!$A$5</f>
        <v>ENDEREÇO:</v>
      </c>
      <c r="QBM3" s="492">
        <f>ORCAMENTO!QBN3</f>
        <v>0</v>
      </c>
      <c r="QBN3" s="492"/>
      <c r="QBO3" s="492"/>
      <c r="QBP3" s="492"/>
      <c r="QBQ3" s="199" t="str">
        <f>BDI!$A$5</f>
        <v>ENDEREÇO:</v>
      </c>
      <c r="QBR3" s="492">
        <f>ORCAMENTO!QBS3</f>
        <v>0</v>
      </c>
      <c r="QBS3" s="492"/>
      <c r="QBT3" s="492"/>
      <c r="QBU3" s="492"/>
      <c r="QBV3" s="199" t="str">
        <f>BDI!$A$5</f>
        <v>ENDEREÇO:</v>
      </c>
      <c r="QBW3" s="492">
        <f>ORCAMENTO!QBX3</f>
        <v>0</v>
      </c>
      <c r="QBX3" s="492"/>
      <c r="QBY3" s="492"/>
      <c r="QBZ3" s="492"/>
      <c r="QCA3" s="199" t="str">
        <f>BDI!$A$5</f>
        <v>ENDEREÇO:</v>
      </c>
      <c r="QCB3" s="492">
        <f>ORCAMENTO!QCC3</f>
        <v>0</v>
      </c>
      <c r="QCC3" s="492"/>
      <c r="QCD3" s="492"/>
      <c r="QCE3" s="492"/>
      <c r="QCF3" s="199" t="str">
        <f>BDI!$A$5</f>
        <v>ENDEREÇO:</v>
      </c>
      <c r="QCG3" s="492">
        <f>ORCAMENTO!QCH3</f>
        <v>0</v>
      </c>
      <c r="QCH3" s="492"/>
      <c r="QCI3" s="492"/>
      <c r="QCJ3" s="492"/>
      <c r="QCK3" s="199" t="str">
        <f>BDI!$A$5</f>
        <v>ENDEREÇO:</v>
      </c>
      <c r="QCL3" s="492">
        <f>ORCAMENTO!QCM3</f>
        <v>0</v>
      </c>
      <c r="QCM3" s="492"/>
      <c r="QCN3" s="492"/>
      <c r="QCO3" s="492"/>
      <c r="QCP3" s="199" t="str">
        <f>BDI!$A$5</f>
        <v>ENDEREÇO:</v>
      </c>
      <c r="QCQ3" s="492">
        <f>ORCAMENTO!QCR3</f>
        <v>0</v>
      </c>
      <c r="QCR3" s="492"/>
      <c r="QCS3" s="492"/>
      <c r="QCT3" s="492"/>
      <c r="QCU3" s="199" t="str">
        <f>BDI!$A$5</f>
        <v>ENDEREÇO:</v>
      </c>
      <c r="QCV3" s="492">
        <f>ORCAMENTO!QCW3</f>
        <v>0</v>
      </c>
      <c r="QCW3" s="492"/>
      <c r="QCX3" s="492"/>
      <c r="QCY3" s="492"/>
      <c r="QCZ3" s="199" t="str">
        <f>BDI!$A$5</f>
        <v>ENDEREÇO:</v>
      </c>
      <c r="QDA3" s="492">
        <f>ORCAMENTO!QDB3</f>
        <v>0</v>
      </c>
      <c r="QDB3" s="492"/>
      <c r="QDC3" s="492"/>
      <c r="QDD3" s="492"/>
      <c r="QDE3" s="199" t="str">
        <f>BDI!$A$5</f>
        <v>ENDEREÇO:</v>
      </c>
      <c r="QDF3" s="492">
        <f>ORCAMENTO!QDG3</f>
        <v>0</v>
      </c>
      <c r="QDG3" s="492"/>
      <c r="QDH3" s="492"/>
      <c r="QDI3" s="492"/>
      <c r="QDJ3" s="199" t="str">
        <f>BDI!$A$5</f>
        <v>ENDEREÇO:</v>
      </c>
      <c r="QDK3" s="492">
        <f>ORCAMENTO!QDL3</f>
        <v>0</v>
      </c>
      <c r="QDL3" s="492"/>
      <c r="QDM3" s="492"/>
      <c r="QDN3" s="492"/>
      <c r="QDO3" s="199" t="str">
        <f>BDI!$A$5</f>
        <v>ENDEREÇO:</v>
      </c>
      <c r="QDP3" s="492">
        <f>ORCAMENTO!QDQ3</f>
        <v>0</v>
      </c>
      <c r="QDQ3" s="492"/>
      <c r="QDR3" s="492"/>
      <c r="QDS3" s="492"/>
      <c r="QDT3" s="199" t="str">
        <f>BDI!$A$5</f>
        <v>ENDEREÇO:</v>
      </c>
      <c r="QDU3" s="492">
        <f>ORCAMENTO!QDV3</f>
        <v>0</v>
      </c>
      <c r="QDV3" s="492"/>
      <c r="QDW3" s="492"/>
      <c r="QDX3" s="492"/>
      <c r="QDY3" s="199" t="str">
        <f>BDI!$A$5</f>
        <v>ENDEREÇO:</v>
      </c>
      <c r="QDZ3" s="492">
        <f>ORCAMENTO!QEA3</f>
        <v>0</v>
      </c>
      <c r="QEA3" s="492"/>
      <c r="QEB3" s="492"/>
      <c r="QEC3" s="492"/>
      <c r="QED3" s="199" t="str">
        <f>BDI!$A$5</f>
        <v>ENDEREÇO:</v>
      </c>
      <c r="QEE3" s="492">
        <f>ORCAMENTO!QEF3</f>
        <v>0</v>
      </c>
      <c r="QEF3" s="492"/>
      <c r="QEG3" s="492"/>
      <c r="QEH3" s="492"/>
      <c r="QEI3" s="199" t="str">
        <f>BDI!$A$5</f>
        <v>ENDEREÇO:</v>
      </c>
      <c r="QEJ3" s="492">
        <f>ORCAMENTO!QEK3</f>
        <v>0</v>
      </c>
      <c r="QEK3" s="492"/>
      <c r="QEL3" s="492"/>
      <c r="QEM3" s="492"/>
      <c r="QEN3" s="199" t="str">
        <f>BDI!$A$5</f>
        <v>ENDEREÇO:</v>
      </c>
      <c r="QEO3" s="492">
        <f>ORCAMENTO!QEP3</f>
        <v>0</v>
      </c>
      <c r="QEP3" s="492"/>
      <c r="QEQ3" s="492"/>
      <c r="QER3" s="492"/>
      <c r="QES3" s="199" t="str">
        <f>BDI!$A$5</f>
        <v>ENDEREÇO:</v>
      </c>
      <c r="QET3" s="492">
        <f>ORCAMENTO!QEU3</f>
        <v>0</v>
      </c>
      <c r="QEU3" s="492"/>
      <c r="QEV3" s="492"/>
      <c r="QEW3" s="492"/>
      <c r="QEX3" s="199" t="str">
        <f>BDI!$A$5</f>
        <v>ENDEREÇO:</v>
      </c>
      <c r="QEY3" s="492">
        <f>ORCAMENTO!QEZ3</f>
        <v>0</v>
      </c>
      <c r="QEZ3" s="492"/>
      <c r="QFA3" s="492"/>
      <c r="QFB3" s="492"/>
      <c r="QFC3" s="199" t="str">
        <f>BDI!$A$5</f>
        <v>ENDEREÇO:</v>
      </c>
      <c r="QFD3" s="492">
        <f>ORCAMENTO!QFE3</f>
        <v>0</v>
      </c>
      <c r="QFE3" s="492"/>
      <c r="QFF3" s="492"/>
      <c r="QFG3" s="492"/>
      <c r="QFH3" s="199" t="str">
        <f>BDI!$A$5</f>
        <v>ENDEREÇO:</v>
      </c>
      <c r="QFI3" s="492">
        <f>ORCAMENTO!QFJ3</f>
        <v>0</v>
      </c>
      <c r="QFJ3" s="492"/>
      <c r="QFK3" s="492"/>
      <c r="QFL3" s="492"/>
      <c r="QFM3" s="199" t="str">
        <f>BDI!$A$5</f>
        <v>ENDEREÇO:</v>
      </c>
      <c r="QFN3" s="492">
        <f>ORCAMENTO!QFO3</f>
        <v>0</v>
      </c>
      <c r="QFO3" s="492"/>
      <c r="QFP3" s="492"/>
      <c r="QFQ3" s="492"/>
      <c r="QFR3" s="199" t="str">
        <f>BDI!$A$5</f>
        <v>ENDEREÇO:</v>
      </c>
      <c r="QFS3" s="492">
        <f>ORCAMENTO!QFT3</f>
        <v>0</v>
      </c>
      <c r="QFT3" s="492"/>
      <c r="QFU3" s="492"/>
      <c r="QFV3" s="492"/>
      <c r="QFW3" s="199" t="str">
        <f>BDI!$A$5</f>
        <v>ENDEREÇO:</v>
      </c>
      <c r="QFX3" s="492">
        <f>ORCAMENTO!QFY3</f>
        <v>0</v>
      </c>
      <c r="QFY3" s="492"/>
      <c r="QFZ3" s="492"/>
      <c r="QGA3" s="492"/>
      <c r="QGB3" s="199" t="str">
        <f>BDI!$A$5</f>
        <v>ENDEREÇO:</v>
      </c>
      <c r="QGC3" s="492">
        <f>ORCAMENTO!QGD3</f>
        <v>0</v>
      </c>
      <c r="QGD3" s="492"/>
      <c r="QGE3" s="492"/>
      <c r="QGF3" s="492"/>
      <c r="QGG3" s="199" t="str">
        <f>BDI!$A$5</f>
        <v>ENDEREÇO:</v>
      </c>
      <c r="QGH3" s="492">
        <f>ORCAMENTO!QGI3</f>
        <v>0</v>
      </c>
      <c r="QGI3" s="492"/>
      <c r="QGJ3" s="492"/>
      <c r="QGK3" s="492"/>
      <c r="QGL3" s="199" t="str">
        <f>BDI!$A$5</f>
        <v>ENDEREÇO:</v>
      </c>
      <c r="QGM3" s="492">
        <f>ORCAMENTO!QGN3</f>
        <v>0</v>
      </c>
      <c r="QGN3" s="492"/>
      <c r="QGO3" s="492"/>
      <c r="QGP3" s="492"/>
      <c r="QGQ3" s="199" t="str">
        <f>BDI!$A$5</f>
        <v>ENDEREÇO:</v>
      </c>
      <c r="QGR3" s="492">
        <f>ORCAMENTO!QGS3</f>
        <v>0</v>
      </c>
      <c r="QGS3" s="492"/>
      <c r="QGT3" s="492"/>
      <c r="QGU3" s="492"/>
      <c r="QGV3" s="199" t="str">
        <f>BDI!$A$5</f>
        <v>ENDEREÇO:</v>
      </c>
      <c r="QGW3" s="492">
        <f>ORCAMENTO!QGX3</f>
        <v>0</v>
      </c>
      <c r="QGX3" s="492"/>
      <c r="QGY3" s="492"/>
      <c r="QGZ3" s="492"/>
      <c r="QHA3" s="199" t="str">
        <f>BDI!$A$5</f>
        <v>ENDEREÇO:</v>
      </c>
      <c r="QHB3" s="492">
        <f>ORCAMENTO!QHC3</f>
        <v>0</v>
      </c>
      <c r="QHC3" s="492"/>
      <c r="QHD3" s="492"/>
      <c r="QHE3" s="492"/>
      <c r="QHF3" s="199" t="str">
        <f>BDI!$A$5</f>
        <v>ENDEREÇO:</v>
      </c>
      <c r="QHG3" s="492">
        <f>ORCAMENTO!QHH3</f>
        <v>0</v>
      </c>
      <c r="QHH3" s="492"/>
      <c r="QHI3" s="492"/>
      <c r="QHJ3" s="492"/>
      <c r="QHK3" s="199" t="str">
        <f>BDI!$A$5</f>
        <v>ENDEREÇO:</v>
      </c>
      <c r="QHL3" s="492">
        <f>ORCAMENTO!QHM3</f>
        <v>0</v>
      </c>
      <c r="QHM3" s="492"/>
      <c r="QHN3" s="492"/>
      <c r="QHO3" s="492"/>
      <c r="QHP3" s="199" t="str">
        <f>BDI!$A$5</f>
        <v>ENDEREÇO:</v>
      </c>
      <c r="QHQ3" s="492">
        <f>ORCAMENTO!QHR3</f>
        <v>0</v>
      </c>
      <c r="QHR3" s="492"/>
      <c r="QHS3" s="492"/>
      <c r="QHT3" s="492"/>
      <c r="QHU3" s="199" t="str">
        <f>BDI!$A$5</f>
        <v>ENDEREÇO:</v>
      </c>
      <c r="QHV3" s="492">
        <f>ORCAMENTO!QHW3</f>
        <v>0</v>
      </c>
      <c r="QHW3" s="492"/>
      <c r="QHX3" s="492"/>
      <c r="QHY3" s="492"/>
      <c r="QHZ3" s="199" t="str">
        <f>BDI!$A$5</f>
        <v>ENDEREÇO:</v>
      </c>
      <c r="QIA3" s="492">
        <f>ORCAMENTO!QIB3</f>
        <v>0</v>
      </c>
      <c r="QIB3" s="492"/>
      <c r="QIC3" s="492"/>
      <c r="QID3" s="492"/>
      <c r="QIE3" s="199" t="str">
        <f>BDI!$A$5</f>
        <v>ENDEREÇO:</v>
      </c>
      <c r="QIF3" s="492">
        <f>ORCAMENTO!QIG3</f>
        <v>0</v>
      </c>
      <c r="QIG3" s="492"/>
      <c r="QIH3" s="492"/>
      <c r="QII3" s="492"/>
      <c r="QIJ3" s="199" t="str">
        <f>BDI!$A$5</f>
        <v>ENDEREÇO:</v>
      </c>
      <c r="QIK3" s="492">
        <f>ORCAMENTO!QIL3</f>
        <v>0</v>
      </c>
      <c r="QIL3" s="492"/>
      <c r="QIM3" s="492"/>
      <c r="QIN3" s="492"/>
      <c r="QIO3" s="199" t="str">
        <f>BDI!$A$5</f>
        <v>ENDEREÇO:</v>
      </c>
      <c r="QIP3" s="492">
        <f>ORCAMENTO!QIQ3</f>
        <v>0</v>
      </c>
      <c r="QIQ3" s="492"/>
      <c r="QIR3" s="492"/>
      <c r="QIS3" s="492"/>
      <c r="QIT3" s="199" t="str">
        <f>BDI!$A$5</f>
        <v>ENDEREÇO:</v>
      </c>
      <c r="QIU3" s="492">
        <f>ORCAMENTO!QIV3</f>
        <v>0</v>
      </c>
      <c r="QIV3" s="492"/>
      <c r="QIW3" s="492"/>
      <c r="QIX3" s="492"/>
      <c r="QIY3" s="199" t="str">
        <f>BDI!$A$5</f>
        <v>ENDEREÇO:</v>
      </c>
      <c r="QIZ3" s="492">
        <f>ORCAMENTO!QJA3</f>
        <v>0</v>
      </c>
      <c r="QJA3" s="492"/>
      <c r="QJB3" s="492"/>
      <c r="QJC3" s="492"/>
      <c r="QJD3" s="199" t="str">
        <f>BDI!$A$5</f>
        <v>ENDEREÇO:</v>
      </c>
      <c r="QJE3" s="492">
        <f>ORCAMENTO!QJF3</f>
        <v>0</v>
      </c>
      <c r="QJF3" s="492"/>
      <c r="QJG3" s="492"/>
      <c r="QJH3" s="492"/>
      <c r="QJI3" s="199" t="str">
        <f>BDI!$A$5</f>
        <v>ENDEREÇO:</v>
      </c>
      <c r="QJJ3" s="492">
        <f>ORCAMENTO!QJK3</f>
        <v>0</v>
      </c>
      <c r="QJK3" s="492"/>
      <c r="QJL3" s="492"/>
      <c r="QJM3" s="492"/>
      <c r="QJN3" s="199" t="str">
        <f>BDI!$A$5</f>
        <v>ENDEREÇO:</v>
      </c>
      <c r="QJO3" s="492">
        <f>ORCAMENTO!QJP3</f>
        <v>0</v>
      </c>
      <c r="QJP3" s="492"/>
      <c r="QJQ3" s="492"/>
      <c r="QJR3" s="492"/>
      <c r="QJS3" s="199" t="str">
        <f>BDI!$A$5</f>
        <v>ENDEREÇO:</v>
      </c>
      <c r="QJT3" s="492">
        <f>ORCAMENTO!QJU3</f>
        <v>0</v>
      </c>
      <c r="QJU3" s="492"/>
      <c r="QJV3" s="492"/>
      <c r="QJW3" s="492"/>
      <c r="QJX3" s="199" t="str">
        <f>BDI!$A$5</f>
        <v>ENDEREÇO:</v>
      </c>
      <c r="QJY3" s="492">
        <f>ORCAMENTO!QJZ3</f>
        <v>0</v>
      </c>
      <c r="QJZ3" s="492"/>
      <c r="QKA3" s="492"/>
      <c r="QKB3" s="492"/>
      <c r="QKC3" s="199" t="str">
        <f>BDI!$A$5</f>
        <v>ENDEREÇO:</v>
      </c>
      <c r="QKD3" s="492">
        <f>ORCAMENTO!QKE3</f>
        <v>0</v>
      </c>
      <c r="QKE3" s="492"/>
      <c r="QKF3" s="492"/>
      <c r="QKG3" s="492"/>
      <c r="QKH3" s="199" t="str">
        <f>BDI!$A$5</f>
        <v>ENDEREÇO:</v>
      </c>
      <c r="QKI3" s="492">
        <f>ORCAMENTO!QKJ3</f>
        <v>0</v>
      </c>
      <c r="QKJ3" s="492"/>
      <c r="QKK3" s="492"/>
      <c r="QKL3" s="492"/>
      <c r="QKM3" s="199" t="str">
        <f>BDI!$A$5</f>
        <v>ENDEREÇO:</v>
      </c>
      <c r="QKN3" s="492">
        <f>ORCAMENTO!QKO3</f>
        <v>0</v>
      </c>
      <c r="QKO3" s="492"/>
      <c r="QKP3" s="492"/>
      <c r="QKQ3" s="492"/>
      <c r="QKR3" s="199" t="str">
        <f>BDI!$A$5</f>
        <v>ENDEREÇO:</v>
      </c>
      <c r="QKS3" s="492">
        <f>ORCAMENTO!QKT3</f>
        <v>0</v>
      </c>
      <c r="QKT3" s="492"/>
      <c r="QKU3" s="492"/>
      <c r="QKV3" s="492"/>
      <c r="QKW3" s="199" t="str">
        <f>BDI!$A$5</f>
        <v>ENDEREÇO:</v>
      </c>
      <c r="QKX3" s="492">
        <f>ORCAMENTO!QKY3</f>
        <v>0</v>
      </c>
      <c r="QKY3" s="492"/>
      <c r="QKZ3" s="492"/>
      <c r="QLA3" s="492"/>
      <c r="QLB3" s="199" t="str">
        <f>BDI!$A$5</f>
        <v>ENDEREÇO:</v>
      </c>
      <c r="QLC3" s="492">
        <f>ORCAMENTO!QLD3</f>
        <v>0</v>
      </c>
      <c r="QLD3" s="492"/>
      <c r="QLE3" s="492"/>
      <c r="QLF3" s="492"/>
      <c r="QLG3" s="199" t="str">
        <f>BDI!$A$5</f>
        <v>ENDEREÇO:</v>
      </c>
      <c r="QLH3" s="492">
        <f>ORCAMENTO!QLI3</f>
        <v>0</v>
      </c>
      <c r="QLI3" s="492"/>
      <c r="QLJ3" s="492"/>
      <c r="QLK3" s="492"/>
      <c r="QLL3" s="199" t="str">
        <f>BDI!$A$5</f>
        <v>ENDEREÇO:</v>
      </c>
      <c r="QLM3" s="492">
        <f>ORCAMENTO!QLN3</f>
        <v>0</v>
      </c>
      <c r="QLN3" s="492"/>
      <c r="QLO3" s="492"/>
      <c r="QLP3" s="492"/>
      <c r="QLQ3" s="199" t="str">
        <f>BDI!$A$5</f>
        <v>ENDEREÇO:</v>
      </c>
      <c r="QLR3" s="492">
        <f>ORCAMENTO!QLS3</f>
        <v>0</v>
      </c>
      <c r="QLS3" s="492"/>
      <c r="QLT3" s="492"/>
      <c r="QLU3" s="492"/>
      <c r="QLV3" s="199" t="str">
        <f>BDI!$A$5</f>
        <v>ENDEREÇO:</v>
      </c>
      <c r="QLW3" s="492">
        <f>ORCAMENTO!QLX3</f>
        <v>0</v>
      </c>
      <c r="QLX3" s="492"/>
      <c r="QLY3" s="492"/>
      <c r="QLZ3" s="492"/>
      <c r="QMA3" s="199" t="str">
        <f>BDI!$A$5</f>
        <v>ENDEREÇO:</v>
      </c>
      <c r="QMB3" s="492">
        <f>ORCAMENTO!QMC3</f>
        <v>0</v>
      </c>
      <c r="QMC3" s="492"/>
      <c r="QMD3" s="492"/>
      <c r="QME3" s="492"/>
      <c r="QMF3" s="199" t="str">
        <f>BDI!$A$5</f>
        <v>ENDEREÇO:</v>
      </c>
      <c r="QMG3" s="492">
        <f>ORCAMENTO!QMH3</f>
        <v>0</v>
      </c>
      <c r="QMH3" s="492"/>
      <c r="QMI3" s="492"/>
      <c r="QMJ3" s="492"/>
      <c r="QMK3" s="199" t="str">
        <f>BDI!$A$5</f>
        <v>ENDEREÇO:</v>
      </c>
      <c r="QML3" s="492">
        <f>ORCAMENTO!QMM3</f>
        <v>0</v>
      </c>
      <c r="QMM3" s="492"/>
      <c r="QMN3" s="492"/>
      <c r="QMO3" s="492"/>
      <c r="QMP3" s="199" t="str">
        <f>BDI!$A$5</f>
        <v>ENDEREÇO:</v>
      </c>
      <c r="QMQ3" s="492">
        <f>ORCAMENTO!QMR3</f>
        <v>0</v>
      </c>
      <c r="QMR3" s="492"/>
      <c r="QMS3" s="492"/>
      <c r="QMT3" s="492"/>
      <c r="QMU3" s="199" t="str">
        <f>BDI!$A$5</f>
        <v>ENDEREÇO:</v>
      </c>
      <c r="QMV3" s="492">
        <f>ORCAMENTO!QMW3</f>
        <v>0</v>
      </c>
      <c r="QMW3" s="492"/>
      <c r="QMX3" s="492"/>
      <c r="QMY3" s="492"/>
      <c r="QMZ3" s="199" t="str">
        <f>BDI!$A$5</f>
        <v>ENDEREÇO:</v>
      </c>
      <c r="QNA3" s="492">
        <f>ORCAMENTO!QNB3</f>
        <v>0</v>
      </c>
      <c r="QNB3" s="492"/>
      <c r="QNC3" s="492"/>
      <c r="QND3" s="492"/>
      <c r="QNE3" s="199" t="str">
        <f>BDI!$A$5</f>
        <v>ENDEREÇO:</v>
      </c>
      <c r="QNF3" s="492">
        <f>ORCAMENTO!QNG3</f>
        <v>0</v>
      </c>
      <c r="QNG3" s="492"/>
      <c r="QNH3" s="492"/>
      <c r="QNI3" s="492"/>
      <c r="QNJ3" s="199" t="str">
        <f>BDI!$A$5</f>
        <v>ENDEREÇO:</v>
      </c>
      <c r="QNK3" s="492">
        <f>ORCAMENTO!QNL3</f>
        <v>0</v>
      </c>
      <c r="QNL3" s="492"/>
      <c r="QNM3" s="492"/>
      <c r="QNN3" s="492"/>
      <c r="QNO3" s="199" t="str">
        <f>BDI!$A$5</f>
        <v>ENDEREÇO:</v>
      </c>
      <c r="QNP3" s="492">
        <f>ORCAMENTO!QNQ3</f>
        <v>0</v>
      </c>
      <c r="QNQ3" s="492"/>
      <c r="QNR3" s="492"/>
      <c r="QNS3" s="492"/>
      <c r="QNT3" s="199" t="str">
        <f>BDI!$A$5</f>
        <v>ENDEREÇO:</v>
      </c>
      <c r="QNU3" s="492">
        <f>ORCAMENTO!QNV3</f>
        <v>0</v>
      </c>
      <c r="QNV3" s="492"/>
      <c r="QNW3" s="492"/>
      <c r="QNX3" s="492"/>
      <c r="QNY3" s="199" t="str">
        <f>BDI!$A$5</f>
        <v>ENDEREÇO:</v>
      </c>
      <c r="QNZ3" s="492">
        <f>ORCAMENTO!QOA3</f>
        <v>0</v>
      </c>
      <c r="QOA3" s="492"/>
      <c r="QOB3" s="492"/>
      <c r="QOC3" s="492"/>
      <c r="QOD3" s="199" t="str">
        <f>BDI!$A$5</f>
        <v>ENDEREÇO:</v>
      </c>
      <c r="QOE3" s="492">
        <f>ORCAMENTO!QOF3</f>
        <v>0</v>
      </c>
      <c r="QOF3" s="492"/>
      <c r="QOG3" s="492"/>
      <c r="QOH3" s="492"/>
      <c r="QOI3" s="199" t="str">
        <f>BDI!$A$5</f>
        <v>ENDEREÇO:</v>
      </c>
      <c r="QOJ3" s="492">
        <f>ORCAMENTO!QOK3</f>
        <v>0</v>
      </c>
      <c r="QOK3" s="492"/>
      <c r="QOL3" s="492"/>
      <c r="QOM3" s="492"/>
      <c r="QON3" s="199" t="str">
        <f>BDI!$A$5</f>
        <v>ENDEREÇO:</v>
      </c>
      <c r="QOO3" s="492">
        <f>ORCAMENTO!QOP3</f>
        <v>0</v>
      </c>
      <c r="QOP3" s="492"/>
      <c r="QOQ3" s="492"/>
      <c r="QOR3" s="492"/>
      <c r="QOS3" s="199" t="str">
        <f>BDI!$A$5</f>
        <v>ENDEREÇO:</v>
      </c>
      <c r="QOT3" s="492">
        <f>ORCAMENTO!QOU3</f>
        <v>0</v>
      </c>
      <c r="QOU3" s="492"/>
      <c r="QOV3" s="492"/>
      <c r="QOW3" s="492"/>
      <c r="QOX3" s="199" t="str">
        <f>BDI!$A$5</f>
        <v>ENDEREÇO:</v>
      </c>
      <c r="QOY3" s="492">
        <f>ORCAMENTO!QOZ3</f>
        <v>0</v>
      </c>
      <c r="QOZ3" s="492"/>
      <c r="QPA3" s="492"/>
      <c r="QPB3" s="492"/>
      <c r="QPC3" s="199" t="str">
        <f>BDI!$A$5</f>
        <v>ENDEREÇO:</v>
      </c>
      <c r="QPD3" s="492">
        <f>ORCAMENTO!QPE3</f>
        <v>0</v>
      </c>
      <c r="QPE3" s="492"/>
      <c r="QPF3" s="492"/>
      <c r="QPG3" s="492"/>
      <c r="QPH3" s="199" t="str">
        <f>BDI!$A$5</f>
        <v>ENDEREÇO:</v>
      </c>
      <c r="QPI3" s="492">
        <f>ORCAMENTO!QPJ3</f>
        <v>0</v>
      </c>
      <c r="QPJ3" s="492"/>
      <c r="QPK3" s="492"/>
      <c r="QPL3" s="492"/>
      <c r="QPM3" s="199" t="str">
        <f>BDI!$A$5</f>
        <v>ENDEREÇO:</v>
      </c>
      <c r="QPN3" s="492">
        <f>ORCAMENTO!QPO3</f>
        <v>0</v>
      </c>
      <c r="QPO3" s="492"/>
      <c r="QPP3" s="492"/>
      <c r="QPQ3" s="492"/>
      <c r="QPR3" s="199" t="str">
        <f>BDI!$A$5</f>
        <v>ENDEREÇO:</v>
      </c>
      <c r="QPS3" s="492">
        <f>ORCAMENTO!QPT3</f>
        <v>0</v>
      </c>
      <c r="QPT3" s="492"/>
      <c r="QPU3" s="492"/>
      <c r="QPV3" s="492"/>
      <c r="QPW3" s="199" t="str">
        <f>BDI!$A$5</f>
        <v>ENDEREÇO:</v>
      </c>
      <c r="QPX3" s="492">
        <f>ORCAMENTO!QPY3</f>
        <v>0</v>
      </c>
      <c r="QPY3" s="492"/>
      <c r="QPZ3" s="492"/>
      <c r="QQA3" s="492"/>
      <c r="QQB3" s="199" t="str">
        <f>BDI!$A$5</f>
        <v>ENDEREÇO:</v>
      </c>
      <c r="QQC3" s="492">
        <f>ORCAMENTO!QQD3</f>
        <v>0</v>
      </c>
      <c r="QQD3" s="492"/>
      <c r="QQE3" s="492"/>
      <c r="QQF3" s="492"/>
      <c r="QQG3" s="199" t="str">
        <f>BDI!$A$5</f>
        <v>ENDEREÇO:</v>
      </c>
      <c r="QQH3" s="492">
        <f>ORCAMENTO!QQI3</f>
        <v>0</v>
      </c>
      <c r="QQI3" s="492"/>
      <c r="QQJ3" s="492"/>
      <c r="QQK3" s="492"/>
      <c r="QQL3" s="199" t="str">
        <f>BDI!$A$5</f>
        <v>ENDEREÇO:</v>
      </c>
      <c r="QQM3" s="492">
        <f>ORCAMENTO!QQN3</f>
        <v>0</v>
      </c>
      <c r="QQN3" s="492"/>
      <c r="QQO3" s="492"/>
      <c r="QQP3" s="492"/>
      <c r="QQQ3" s="199" t="str">
        <f>BDI!$A$5</f>
        <v>ENDEREÇO:</v>
      </c>
      <c r="QQR3" s="492">
        <f>ORCAMENTO!QQS3</f>
        <v>0</v>
      </c>
      <c r="QQS3" s="492"/>
      <c r="QQT3" s="492"/>
      <c r="QQU3" s="492"/>
      <c r="QQV3" s="199" t="str">
        <f>BDI!$A$5</f>
        <v>ENDEREÇO:</v>
      </c>
      <c r="QQW3" s="492">
        <f>ORCAMENTO!QQX3</f>
        <v>0</v>
      </c>
      <c r="QQX3" s="492"/>
      <c r="QQY3" s="492"/>
      <c r="QQZ3" s="492"/>
      <c r="QRA3" s="199" t="str">
        <f>BDI!$A$5</f>
        <v>ENDEREÇO:</v>
      </c>
      <c r="QRB3" s="492">
        <f>ORCAMENTO!QRC3</f>
        <v>0</v>
      </c>
      <c r="QRC3" s="492"/>
      <c r="QRD3" s="492"/>
      <c r="QRE3" s="492"/>
      <c r="QRF3" s="199" t="str">
        <f>BDI!$A$5</f>
        <v>ENDEREÇO:</v>
      </c>
      <c r="QRG3" s="492">
        <f>ORCAMENTO!QRH3</f>
        <v>0</v>
      </c>
      <c r="QRH3" s="492"/>
      <c r="QRI3" s="492"/>
      <c r="QRJ3" s="492"/>
      <c r="QRK3" s="199" t="str">
        <f>BDI!$A$5</f>
        <v>ENDEREÇO:</v>
      </c>
      <c r="QRL3" s="492">
        <f>ORCAMENTO!QRM3</f>
        <v>0</v>
      </c>
      <c r="QRM3" s="492"/>
      <c r="QRN3" s="492"/>
      <c r="QRO3" s="492"/>
      <c r="QRP3" s="199" t="str">
        <f>BDI!$A$5</f>
        <v>ENDEREÇO:</v>
      </c>
      <c r="QRQ3" s="492">
        <f>ORCAMENTO!QRR3</f>
        <v>0</v>
      </c>
      <c r="QRR3" s="492"/>
      <c r="QRS3" s="492"/>
      <c r="QRT3" s="492"/>
      <c r="QRU3" s="199" t="str">
        <f>BDI!$A$5</f>
        <v>ENDEREÇO:</v>
      </c>
      <c r="QRV3" s="492">
        <f>ORCAMENTO!QRW3</f>
        <v>0</v>
      </c>
      <c r="QRW3" s="492"/>
      <c r="QRX3" s="492"/>
      <c r="QRY3" s="492"/>
      <c r="QRZ3" s="199" t="str">
        <f>BDI!$A$5</f>
        <v>ENDEREÇO:</v>
      </c>
      <c r="QSA3" s="492">
        <f>ORCAMENTO!QSB3</f>
        <v>0</v>
      </c>
      <c r="QSB3" s="492"/>
      <c r="QSC3" s="492"/>
      <c r="QSD3" s="492"/>
      <c r="QSE3" s="199" t="str">
        <f>BDI!$A$5</f>
        <v>ENDEREÇO:</v>
      </c>
      <c r="QSF3" s="492">
        <f>ORCAMENTO!QSG3</f>
        <v>0</v>
      </c>
      <c r="QSG3" s="492"/>
      <c r="QSH3" s="492"/>
      <c r="QSI3" s="492"/>
      <c r="QSJ3" s="199" t="str">
        <f>BDI!$A$5</f>
        <v>ENDEREÇO:</v>
      </c>
      <c r="QSK3" s="492">
        <f>ORCAMENTO!QSL3</f>
        <v>0</v>
      </c>
      <c r="QSL3" s="492"/>
      <c r="QSM3" s="492"/>
      <c r="QSN3" s="492"/>
      <c r="QSO3" s="199" t="str">
        <f>BDI!$A$5</f>
        <v>ENDEREÇO:</v>
      </c>
      <c r="QSP3" s="492">
        <f>ORCAMENTO!QSQ3</f>
        <v>0</v>
      </c>
      <c r="QSQ3" s="492"/>
      <c r="QSR3" s="492"/>
      <c r="QSS3" s="492"/>
      <c r="QST3" s="199" t="str">
        <f>BDI!$A$5</f>
        <v>ENDEREÇO:</v>
      </c>
      <c r="QSU3" s="492">
        <f>ORCAMENTO!QSV3</f>
        <v>0</v>
      </c>
      <c r="QSV3" s="492"/>
      <c r="QSW3" s="492"/>
      <c r="QSX3" s="492"/>
      <c r="QSY3" s="199" t="str">
        <f>BDI!$A$5</f>
        <v>ENDEREÇO:</v>
      </c>
      <c r="QSZ3" s="492">
        <f>ORCAMENTO!QTA3</f>
        <v>0</v>
      </c>
      <c r="QTA3" s="492"/>
      <c r="QTB3" s="492"/>
      <c r="QTC3" s="492"/>
      <c r="QTD3" s="199" t="str">
        <f>BDI!$A$5</f>
        <v>ENDEREÇO:</v>
      </c>
      <c r="QTE3" s="492">
        <f>ORCAMENTO!QTF3</f>
        <v>0</v>
      </c>
      <c r="QTF3" s="492"/>
      <c r="QTG3" s="492"/>
      <c r="QTH3" s="492"/>
      <c r="QTI3" s="199" t="str">
        <f>BDI!$A$5</f>
        <v>ENDEREÇO:</v>
      </c>
      <c r="QTJ3" s="492">
        <f>ORCAMENTO!QTK3</f>
        <v>0</v>
      </c>
      <c r="QTK3" s="492"/>
      <c r="QTL3" s="492"/>
      <c r="QTM3" s="492"/>
      <c r="QTN3" s="199" t="str">
        <f>BDI!$A$5</f>
        <v>ENDEREÇO:</v>
      </c>
      <c r="QTO3" s="492">
        <f>ORCAMENTO!QTP3</f>
        <v>0</v>
      </c>
      <c r="QTP3" s="492"/>
      <c r="QTQ3" s="492"/>
      <c r="QTR3" s="492"/>
      <c r="QTS3" s="199" t="str">
        <f>BDI!$A$5</f>
        <v>ENDEREÇO:</v>
      </c>
      <c r="QTT3" s="492">
        <f>ORCAMENTO!QTU3</f>
        <v>0</v>
      </c>
      <c r="QTU3" s="492"/>
      <c r="QTV3" s="492"/>
      <c r="QTW3" s="492"/>
      <c r="QTX3" s="199" t="str">
        <f>BDI!$A$5</f>
        <v>ENDEREÇO:</v>
      </c>
      <c r="QTY3" s="492">
        <f>ORCAMENTO!QTZ3</f>
        <v>0</v>
      </c>
      <c r="QTZ3" s="492"/>
      <c r="QUA3" s="492"/>
      <c r="QUB3" s="492"/>
      <c r="QUC3" s="199" t="str">
        <f>BDI!$A$5</f>
        <v>ENDEREÇO:</v>
      </c>
      <c r="QUD3" s="492">
        <f>ORCAMENTO!QUE3</f>
        <v>0</v>
      </c>
      <c r="QUE3" s="492"/>
      <c r="QUF3" s="492"/>
      <c r="QUG3" s="492"/>
      <c r="QUH3" s="199" t="str">
        <f>BDI!$A$5</f>
        <v>ENDEREÇO:</v>
      </c>
      <c r="QUI3" s="492">
        <f>ORCAMENTO!QUJ3</f>
        <v>0</v>
      </c>
      <c r="QUJ3" s="492"/>
      <c r="QUK3" s="492"/>
      <c r="QUL3" s="492"/>
      <c r="QUM3" s="199" t="str">
        <f>BDI!$A$5</f>
        <v>ENDEREÇO:</v>
      </c>
      <c r="QUN3" s="492">
        <f>ORCAMENTO!QUO3</f>
        <v>0</v>
      </c>
      <c r="QUO3" s="492"/>
      <c r="QUP3" s="492"/>
      <c r="QUQ3" s="492"/>
      <c r="QUR3" s="199" t="str">
        <f>BDI!$A$5</f>
        <v>ENDEREÇO:</v>
      </c>
      <c r="QUS3" s="492">
        <f>ORCAMENTO!QUT3</f>
        <v>0</v>
      </c>
      <c r="QUT3" s="492"/>
      <c r="QUU3" s="492"/>
      <c r="QUV3" s="492"/>
      <c r="QUW3" s="199" t="str">
        <f>BDI!$A$5</f>
        <v>ENDEREÇO:</v>
      </c>
      <c r="QUX3" s="492">
        <f>ORCAMENTO!QUY3</f>
        <v>0</v>
      </c>
      <c r="QUY3" s="492"/>
      <c r="QUZ3" s="492"/>
      <c r="QVA3" s="492"/>
      <c r="QVB3" s="199" t="str">
        <f>BDI!$A$5</f>
        <v>ENDEREÇO:</v>
      </c>
      <c r="QVC3" s="492">
        <f>ORCAMENTO!QVD3</f>
        <v>0</v>
      </c>
      <c r="QVD3" s="492"/>
      <c r="QVE3" s="492"/>
      <c r="QVF3" s="492"/>
      <c r="QVG3" s="199" t="str">
        <f>BDI!$A$5</f>
        <v>ENDEREÇO:</v>
      </c>
      <c r="QVH3" s="492">
        <f>ORCAMENTO!QVI3</f>
        <v>0</v>
      </c>
      <c r="QVI3" s="492"/>
      <c r="QVJ3" s="492"/>
      <c r="QVK3" s="492"/>
      <c r="QVL3" s="199" t="str">
        <f>BDI!$A$5</f>
        <v>ENDEREÇO:</v>
      </c>
      <c r="QVM3" s="492">
        <f>ORCAMENTO!QVN3</f>
        <v>0</v>
      </c>
      <c r="QVN3" s="492"/>
      <c r="QVO3" s="492"/>
      <c r="QVP3" s="492"/>
      <c r="QVQ3" s="199" t="str">
        <f>BDI!$A$5</f>
        <v>ENDEREÇO:</v>
      </c>
      <c r="QVR3" s="492">
        <f>ORCAMENTO!QVS3</f>
        <v>0</v>
      </c>
      <c r="QVS3" s="492"/>
      <c r="QVT3" s="492"/>
      <c r="QVU3" s="492"/>
      <c r="QVV3" s="199" t="str">
        <f>BDI!$A$5</f>
        <v>ENDEREÇO:</v>
      </c>
      <c r="QVW3" s="492">
        <f>ORCAMENTO!QVX3</f>
        <v>0</v>
      </c>
      <c r="QVX3" s="492"/>
      <c r="QVY3" s="492"/>
      <c r="QVZ3" s="492"/>
      <c r="QWA3" s="199" t="str">
        <f>BDI!$A$5</f>
        <v>ENDEREÇO:</v>
      </c>
      <c r="QWB3" s="492">
        <f>ORCAMENTO!QWC3</f>
        <v>0</v>
      </c>
      <c r="QWC3" s="492"/>
      <c r="QWD3" s="492"/>
      <c r="QWE3" s="492"/>
      <c r="QWF3" s="199" t="str">
        <f>BDI!$A$5</f>
        <v>ENDEREÇO:</v>
      </c>
      <c r="QWG3" s="492">
        <f>ORCAMENTO!QWH3</f>
        <v>0</v>
      </c>
      <c r="QWH3" s="492"/>
      <c r="QWI3" s="492"/>
      <c r="QWJ3" s="492"/>
      <c r="QWK3" s="199" t="str">
        <f>BDI!$A$5</f>
        <v>ENDEREÇO:</v>
      </c>
      <c r="QWL3" s="492">
        <f>ORCAMENTO!QWM3</f>
        <v>0</v>
      </c>
      <c r="QWM3" s="492"/>
      <c r="QWN3" s="492"/>
      <c r="QWO3" s="492"/>
      <c r="QWP3" s="199" t="str">
        <f>BDI!$A$5</f>
        <v>ENDEREÇO:</v>
      </c>
      <c r="QWQ3" s="492">
        <f>ORCAMENTO!QWR3</f>
        <v>0</v>
      </c>
      <c r="QWR3" s="492"/>
      <c r="QWS3" s="492"/>
      <c r="QWT3" s="492"/>
      <c r="QWU3" s="199" t="str">
        <f>BDI!$A$5</f>
        <v>ENDEREÇO:</v>
      </c>
      <c r="QWV3" s="492">
        <f>ORCAMENTO!QWW3</f>
        <v>0</v>
      </c>
      <c r="QWW3" s="492"/>
      <c r="QWX3" s="492"/>
      <c r="QWY3" s="492"/>
      <c r="QWZ3" s="199" t="str">
        <f>BDI!$A$5</f>
        <v>ENDEREÇO:</v>
      </c>
      <c r="QXA3" s="492">
        <f>ORCAMENTO!QXB3</f>
        <v>0</v>
      </c>
      <c r="QXB3" s="492"/>
      <c r="QXC3" s="492"/>
      <c r="QXD3" s="492"/>
      <c r="QXE3" s="199" t="str">
        <f>BDI!$A$5</f>
        <v>ENDEREÇO:</v>
      </c>
      <c r="QXF3" s="492">
        <f>ORCAMENTO!QXG3</f>
        <v>0</v>
      </c>
      <c r="QXG3" s="492"/>
      <c r="QXH3" s="492"/>
      <c r="QXI3" s="492"/>
      <c r="QXJ3" s="199" t="str">
        <f>BDI!$A$5</f>
        <v>ENDEREÇO:</v>
      </c>
      <c r="QXK3" s="492">
        <f>ORCAMENTO!QXL3</f>
        <v>0</v>
      </c>
      <c r="QXL3" s="492"/>
      <c r="QXM3" s="492"/>
      <c r="QXN3" s="492"/>
      <c r="QXO3" s="199" t="str">
        <f>BDI!$A$5</f>
        <v>ENDEREÇO:</v>
      </c>
      <c r="QXP3" s="492">
        <f>ORCAMENTO!QXQ3</f>
        <v>0</v>
      </c>
      <c r="QXQ3" s="492"/>
      <c r="QXR3" s="492"/>
      <c r="QXS3" s="492"/>
      <c r="QXT3" s="199" t="str">
        <f>BDI!$A$5</f>
        <v>ENDEREÇO:</v>
      </c>
      <c r="QXU3" s="492">
        <f>ORCAMENTO!QXV3</f>
        <v>0</v>
      </c>
      <c r="QXV3" s="492"/>
      <c r="QXW3" s="492"/>
      <c r="QXX3" s="492"/>
      <c r="QXY3" s="199" t="str">
        <f>BDI!$A$5</f>
        <v>ENDEREÇO:</v>
      </c>
      <c r="QXZ3" s="492">
        <f>ORCAMENTO!QYA3</f>
        <v>0</v>
      </c>
      <c r="QYA3" s="492"/>
      <c r="QYB3" s="492"/>
      <c r="QYC3" s="492"/>
      <c r="QYD3" s="199" t="str">
        <f>BDI!$A$5</f>
        <v>ENDEREÇO:</v>
      </c>
      <c r="QYE3" s="492">
        <f>ORCAMENTO!QYF3</f>
        <v>0</v>
      </c>
      <c r="QYF3" s="492"/>
      <c r="QYG3" s="492"/>
      <c r="QYH3" s="492"/>
      <c r="QYI3" s="199" t="str">
        <f>BDI!$A$5</f>
        <v>ENDEREÇO:</v>
      </c>
      <c r="QYJ3" s="492">
        <f>ORCAMENTO!QYK3</f>
        <v>0</v>
      </c>
      <c r="QYK3" s="492"/>
      <c r="QYL3" s="492"/>
      <c r="QYM3" s="492"/>
      <c r="QYN3" s="199" t="str">
        <f>BDI!$A$5</f>
        <v>ENDEREÇO:</v>
      </c>
      <c r="QYO3" s="492">
        <f>ORCAMENTO!QYP3</f>
        <v>0</v>
      </c>
      <c r="QYP3" s="492"/>
      <c r="QYQ3" s="492"/>
      <c r="QYR3" s="492"/>
      <c r="QYS3" s="199" t="str">
        <f>BDI!$A$5</f>
        <v>ENDEREÇO:</v>
      </c>
      <c r="QYT3" s="492">
        <f>ORCAMENTO!QYU3</f>
        <v>0</v>
      </c>
      <c r="QYU3" s="492"/>
      <c r="QYV3" s="492"/>
      <c r="QYW3" s="492"/>
      <c r="QYX3" s="199" t="str">
        <f>BDI!$A$5</f>
        <v>ENDEREÇO:</v>
      </c>
      <c r="QYY3" s="492">
        <f>ORCAMENTO!QYZ3</f>
        <v>0</v>
      </c>
      <c r="QYZ3" s="492"/>
      <c r="QZA3" s="492"/>
      <c r="QZB3" s="492"/>
      <c r="QZC3" s="199" t="str">
        <f>BDI!$A$5</f>
        <v>ENDEREÇO:</v>
      </c>
      <c r="QZD3" s="492">
        <f>ORCAMENTO!QZE3</f>
        <v>0</v>
      </c>
      <c r="QZE3" s="492"/>
      <c r="QZF3" s="492"/>
      <c r="QZG3" s="492"/>
      <c r="QZH3" s="199" t="str">
        <f>BDI!$A$5</f>
        <v>ENDEREÇO:</v>
      </c>
      <c r="QZI3" s="492">
        <f>ORCAMENTO!QZJ3</f>
        <v>0</v>
      </c>
      <c r="QZJ3" s="492"/>
      <c r="QZK3" s="492"/>
      <c r="QZL3" s="492"/>
      <c r="QZM3" s="199" t="str">
        <f>BDI!$A$5</f>
        <v>ENDEREÇO:</v>
      </c>
      <c r="QZN3" s="492">
        <f>ORCAMENTO!QZO3</f>
        <v>0</v>
      </c>
      <c r="QZO3" s="492"/>
      <c r="QZP3" s="492"/>
      <c r="QZQ3" s="492"/>
      <c r="QZR3" s="199" t="str">
        <f>BDI!$A$5</f>
        <v>ENDEREÇO:</v>
      </c>
      <c r="QZS3" s="492">
        <f>ORCAMENTO!QZT3</f>
        <v>0</v>
      </c>
      <c r="QZT3" s="492"/>
      <c r="QZU3" s="492"/>
      <c r="QZV3" s="492"/>
      <c r="QZW3" s="199" t="str">
        <f>BDI!$A$5</f>
        <v>ENDEREÇO:</v>
      </c>
      <c r="QZX3" s="492">
        <f>ORCAMENTO!QZY3</f>
        <v>0</v>
      </c>
      <c r="QZY3" s="492"/>
      <c r="QZZ3" s="492"/>
      <c r="RAA3" s="492"/>
      <c r="RAB3" s="199" t="str">
        <f>BDI!$A$5</f>
        <v>ENDEREÇO:</v>
      </c>
      <c r="RAC3" s="492">
        <f>ORCAMENTO!RAD3</f>
        <v>0</v>
      </c>
      <c r="RAD3" s="492"/>
      <c r="RAE3" s="492"/>
      <c r="RAF3" s="492"/>
      <c r="RAG3" s="199" t="str">
        <f>BDI!$A$5</f>
        <v>ENDEREÇO:</v>
      </c>
      <c r="RAH3" s="492">
        <f>ORCAMENTO!RAI3</f>
        <v>0</v>
      </c>
      <c r="RAI3" s="492"/>
      <c r="RAJ3" s="492"/>
      <c r="RAK3" s="492"/>
      <c r="RAL3" s="199" t="str">
        <f>BDI!$A$5</f>
        <v>ENDEREÇO:</v>
      </c>
      <c r="RAM3" s="492">
        <f>ORCAMENTO!RAN3</f>
        <v>0</v>
      </c>
      <c r="RAN3" s="492"/>
      <c r="RAO3" s="492"/>
      <c r="RAP3" s="492"/>
      <c r="RAQ3" s="199" t="str">
        <f>BDI!$A$5</f>
        <v>ENDEREÇO:</v>
      </c>
      <c r="RAR3" s="492">
        <f>ORCAMENTO!RAS3</f>
        <v>0</v>
      </c>
      <c r="RAS3" s="492"/>
      <c r="RAT3" s="492"/>
      <c r="RAU3" s="492"/>
      <c r="RAV3" s="199" t="str">
        <f>BDI!$A$5</f>
        <v>ENDEREÇO:</v>
      </c>
      <c r="RAW3" s="492">
        <f>ORCAMENTO!RAX3</f>
        <v>0</v>
      </c>
      <c r="RAX3" s="492"/>
      <c r="RAY3" s="492"/>
      <c r="RAZ3" s="492"/>
      <c r="RBA3" s="199" t="str">
        <f>BDI!$A$5</f>
        <v>ENDEREÇO:</v>
      </c>
      <c r="RBB3" s="492">
        <f>ORCAMENTO!RBC3</f>
        <v>0</v>
      </c>
      <c r="RBC3" s="492"/>
      <c r="RBD3" s="492"/>
      <c r="RBE3" s="492"/>
      <c r="RBF3" s="199" t="str">
        <f>BDI!$A$5</f>
        <v>ENDEREÇO:</v>
      </c>
      <c r="RBG3" s="492">
        <f>ORCAMENTO!RBH3</f>
        <v>0</v>
      </c>
      <c r="RBH3" s="492"/>
      <c r="RBI3" s="492"/>
      <c r="RBJ3" s="492"/>
      <c r="RBK3" s="199" t="str">
        <f>BDI!$A$5</f>
        <v>ENDEREÇO:</v>
      </c>
      <c r="RBL3" s="492">
        <f>ORCAMENTO!RBM3</f>
        <v>0</v>
      </c>
      <c r="RBM3" s="492"/>
      <c r="RBN3" s="492"/>
      <c r="RBO3" s="492"/>
      <c r="RBP3" s="199" t="str">
        <f>BDI!$A$5</f>
        <v>ENDEREÇO:</v>
      </c>
      <c r="RBQ3" s="492">
        <f>ORCAMENTO!RBR3</f>
        <v>0</v>
      </c>
      <c r="RBR3" s="492"/>
      <c r="RBS3" s="492"/>
      <c r="RBT3" s="492"/>
      <c r="RBU3" s="199" t="str">
        <f>BDI!$A$5</f>
        <v>ENDEREÇO:</v>
      </c>
      <c r="RBV3" s="492">
        <f>ORCAMENTO!RBW3</f>
        <v>0</v>
      </c>
      <c r="RBW3" s="492"/>
      <c r="RBX3" s="492"/>
      <c r="RBY3" s="492"/>
      <c r="RBZ3" s="199" t="str">
        <f>BDI!$A$5</f>
        <v>ENDEREÇO:</v>
      </c>
      <c r="RCA3" s="492">
        <f>ORCAMENTO!RCB3</f>
        <v>0</v>
      </c>
      <c r="RCB3" s="492"/>
      <c r="RCC3" s="492"/>
      <c r="RCD3" s="492"/>
      <c r="RCE3" s="199" t="str">
        <f>BDI!$A$5</f>
        <v>ENDEREÇO:</v>
      </c>
      <c r="RCF3" s="492">
        <f>ORCAMENTO!RCG3</f>
        <v>0</v>
      </c>
      <c r="RCG3" s="492"/>
      <c r="RCH3" s="492"/>
      <c r="RCI3" s="492"/>
      <c r="RCJ3" s="199" t="str">
        <f>BDI!$A$5</f>
        <v>ENDEREÇO:</v>
      </c>
      <c r="RCK3" s="492">
        <f>ORCAMENTO!RCL3</f>
        <v>0</v>
      </c>
      <c r="RCL3" s="492"/>
      <c r="RCM3" s="492"/>
      <c r="RCN3" s="492"/>
      <c r="RCO3" s="199" t="str">
        <f>BDI!$A$5</f>
        <v>ENDEREÇO:</v>
      </c>
      <c r="RCP3" s="492">
        <f>ORCAMENTO!RCQ3</f>
        <v>0</v>
      </c>
      <c r="RCQ3" s="492"/>
      <c r="RCR3" s="492"/>
      <c r="RCS3" s="492"/>
      <c r="RCT3" s="199" t="str">
        <f>BDI!$A$5</f>
        <v>ENDEREÇO:</v>
      </c>
      <c r="RCU3" s="492">
        <f>ORCAMENTO!RCV3</f>
        <v>0</v>
      </c>
      <c r="RCV3" s="492"/>
      <c r="RCW3" s="492"/>
      <c r="RCX3" s="492"/>
      <c r="RCY3" s="199" t="str">
        <f>BDI!$A$5</f>
        <v>ENDEREÇO:</v>
      </c>
      <c r="RCZ3" s="492">
        <f>ORCAMENTO!RDA3</f>
        <v>0</v>
      </c>
      <c r="RDA3" s="492"/>
      <c r="RDB3" s="492"/>
      <c r="RDC3" s="492"/>
      <c r="RDD3" s="199" t="str">
        <f>BDI!$A$5</f>
        <v>ENDEREÇO:</v>
      </c>
      <c r="RDE3" s="492">
        <f>ORCAMENTO!RDF3</f>
        <v>0</v>
      </c>
      <c r="RDF3" s="492"/>
      <c r="RDG3" s="492"/>
      <c r="RDH3" s="492"/>
      <c r="RDI3" s="199" t="str">
        <f>BDI!$A$5</f>
        <v>ENDEREÇO:</v>
      </c>
      <c r="RDJ3" s="492">
        <f>ORCAMENTO!RDK3</f>
        <v>0</v>
      </c>
      <c r="RDK3" s="492"/>
      <c r="RDL3" s="492"/>
      <c r="RDM3" s="492"/>
      <c r="RDN3" s="199" t="str">
        <f>BDI!$A$5</f>
        <v>ENDEREÇO:</v>
      </c>
      <c r="RDO3" s="492">
        <f>ORCAMENTO!RDP3</f>
        <v>0</v>
      </c>
      <c r="RDP3" s="492"/>
      <c r="RDQ3" s="492"/>
      <c r="RDR3" s="492"/>
      <c r="RDS3" s="199" t="str">
        <f>BDI!$A$5</f>
        <v>ENDEREÇO:</v>
      </c>
      <c r="RDT3" s="492">
        <f>ORCAMENTO!RDU3</f>
        <v>0</v>
      </c>
      <c r="RDU3" s="492"/>
      <c r="RDV3" s="492"/>
      <c r="RDW3" s="492"/>
      <c r="RDX3" s="199" t="str">
        <f>BDI!$A$5</f>
        <v>ENDEREÇO:</v>
      </c>
      <c r="RDY3" s="492">
        <f>ORCAMENTO!RDZ3</f>
        <v>0</v>
      </c>
      <c r="RDZ3" s="492"/>
      <c r="REA3" s="492"/>
      <c r="REB3" s="492"/>
      <c r="REC3" s="199" t="str">
        <f>BDI!$A$5</f>
        <v>ENDEREÇO:</v>
      </c>
      <c r="RED3" s="492">
        <f>ORCAMENTO!REE3</f>
        <v>0</v>
      </c>
      <c r="REE3" s="492"/>
      <c r="REF3" s="492"/>
      <c r="REG3" s="492"/>
      <c r="REH3" s="199" t="str">
        <f>BDI!$A$5</f>
        <v>ENDEREÇO:</v>
      </c>
      <c r="REI3" s="492">
        <f>ORCAMENTO!REJ3</f>
        <v>0</v>
      </c>
      <c r="REJ3" s="492"/>
      <c r="REK3" s="492"/>
      <c r="REL3" s="492"/>
      <c r="REM3" s="199" t="str">
        <f>BDI!$A$5</f>
        <v>ENDEREÇO:</v>
      </c>
      <c r="REN3" s="492">
        <f>ORCAMENTO!REO3</f>
        <v>0</v>
      </c>
      <c r="REO3" s="492"/>
      <c r="REP3" s="492"/>
      <c r="REQ3" s="492"/>
      <c r="RER3" s="199" t="str">
        <f>BDI!$A$5</f>
        <v>ENDEREÇO:</v>
      </c>
      <c r="RES3" s="492">
        <f>ORCAMENTO!RET3</f>
        <v>0</v>
      </c>
      <c r="RET3" s="492"/>
      <c r="REU3" s="492"/>
      <c r="REV3" s="492"/>
      <c r="REW3" s="199" t="str">
        <f>BDI!$A$5</f>
        <v>ENDEREÇO:</v>
      </c>
      <c r="REX3" s="492">
        <f>ORCAMENTO!REY3</f>
        <v>0</v>
      </c>
      <c r="REY3" s="492"/>
      <c r="REZ3" s="492"/>
      <c r="RFA3" s="492"/>
      <c r="RFB3" s="199" t="str">
        <f>BDI!$A$5</f>
        <v>ENDEREÇO:</v>
      </c>
      <c r="RFC3" s="492">
        <f>ORCAMENTO!RFD3</f>
        <v>0</v>
      </c>
      <c r="RFD3" s="492"/>
      <c r="RFE3" s="492"/>
      <c r="RFF3" s="492"/>
      <c r="RFG3" s="199" t="str">
        <f>BDI!$A$5</f>
        <v>ENDEREÇO:</v>
      </c>
      <c r="RFH3" s="492">
        <f>ORCAMENTO!RFI3</f>
        <v>0</v>
      </c>
      <c r="RFI3" s="492"/>
      <c r="RFJ3" s="492"/>
      <c r="RFK3" s="492"/>
      <c r="RFL3" s="199" t="str">
        <f>BDI!$A$5</f>
        <v>ENDEREÇO:</v>
      </c>
      <c r="RFM3" s="492">
        <f>ORCAMENTO!RFN3</f>
        <v>0</v>
      </c>
      <c r="RFN3" s="492"/>
      <c r="RFO3" s="492"/>
      <c r="RFP3" s="492"/>
      <c r="RFQ3" s="199" t="str">
        <f>BDI!$A$5</f>
        <v>ENDEREÇO:</v>
      </c>
      <c r="RFR3" s="492">
        <f>ORCAMENTO!RFS3</f>
        <v>0</v>
      </c>
      <c r="RFS3" s="492"/>
      <c r="RFT3" s="492"/>
      <c r="RFU3" s="492"/>
      <c r="RFV3" s="199" t="str">
        <f>BDI!$A$5</f>
        <v>ENDEREÇO:</v>
      </c>
      <c r="RFW3" s="492">
        <f>ORCAMENTO!RFX3</f>
        <v>0</v>
      </c>
      <c r="RFX3" s="492"/>
      <c r="RFY3" s="492"/>
      <c r="RFZ3" s="492"/>
      <c r="RGA3" s="199" t="str">
        <f>BDI!$A$5</f>
        <v>ENDEREÇO:</v>
      </c>
      <c r="RGB3" s="492">
        <f>ORCAMENTO!RGC3</f>
        <v>0</v>
      </c>
      <c r="RGC3" s="492"/>
      <c r="RGD3" s="492"/>
      <c r="RGE3" s="492"/>
      <c r="RGF3" s="199" t="str">
        <f>BDI!$A$5</f>
        <v>ENDEREÇO:</v>
      </c>
      <c r="RGG3" s="492">
        <f>ORCAMENTO!RGH3</f>
        <v>0</v>
      </c>
      <c r="RGH3" s="492"/>
      <c r="RGI3" s="492"/>
      <c r="RGJ3" s="492"/>
      <c r="RGK3" s="199" t="str">
        <f>BDI!$A$5</f>
        <v>ENDEREÇO:</v>
      </c>
      <c r="RGL3" s="492">
        <f>ORCAMENTO!RGM3</f>
        <v>0</v>
      </c>
      <c r="RGM3" s="492"/>
      <c r="RGN3" s="492"/>
      <c r="RGO3" s="492"/>
      <c r="RGP3" s="199" t="str">
        <f>BDI!$A$5</f>
        <v>ENDEREÇO:</v>
      </c>
      <c r="RGQ3" s="492">
        <f>ORCAMENTO!RGR3</f>
        <v>0</v>
      </c>
      <c r="RGR3" s="492"/>
      <c r="RGS3" s="492"/>
      <c r="RGT3" s="492"/>
      <c r="RGU3" s="199" t="str">
        <f>BDI!$A$5</f>
        <v>ENDEREÇO:</v>
      </c>
      <c r="RGV3" s="492">
        <f>ORCAMENTO!RGW3</f>
        <v>0</v>
      </c>
      <c r="RGW3" s="492"/>
      <c r="RGX3" s="492"/>
      <c r="RGY3" s="492"/>
      <c r="RGZ3" s="199" t="str">
        <f>BDI!$A$5</f>
        <v>ENDEREÇO:</v>
      </c>
      <c r="RHA3" s="492">
        <f>ORCAMENTO!RHB3</f>
        <v>0</v>
      </c>
      <c r="RHB3" s="492"/>
      <c r="RHC3" s="492"/>
      <c r="RHD3" s="492"/>
      <c r="RHE3" s="199" t="str">
        <f>BDI!$A$5</f>
        <v>ENDEREÇO:</v>
      </c>
      <c r="RHF3" s="492">
        <f>ORCAMENTO!RHG3</f>
        <v>0</v>
      </c>
      <c r="RHG3" s="492"/>
      <c r="RHH3" s="492"/>
      <c r="RHI3" s="492"/>
      <c r="RHJ3" s="199" t="str">
        <f>BDI!$A$5</f>
        <v>ENDEREÇO:</v>
      </c>
      <c r="RHK3" s="492">
        <f>ORCAMENTO!RHL3</f>
        <v>0</v>
      </c>
      <c r="RHL3" s="492"/>
      <c r="RHM3" s="492"/>
      <c r="RHN3" s="492"/>
      <c r="RHO3" s="199" t="str">
        <f>BDI!$A$5</f>
        <v>ENDEREÇO:</v>
      </c>
      <c r="RHP3" s="492">
        <f>ORCAMENTO!RHQ3</f>
        <v>0</v>
      </c>
      <c r="RHQ3" s="492"/>
      <c r="RHR3" s="492"/>
      <c r="RHS3" s="492"/>
      <c r="RHT3" s="199" t="str">
        <f>BDI!$A$5</f>
        <v>ENDEREÇO:</v>
      </c>
      <c r="RHU3" s="492">
        <f>ORCAMENTO!RHV3</f>
        <v>0</v>
      </c>
      <c r="RHV3" s="492"/>
      <c r="RHW3" s="492"/>
      <c r="RHX3" s="492"/>
      <c r="RHY3" s="199" t="str">
        <f>BDI!$A$5</f>
        <v>ENDEREÇO:</v>
      </c>
      <c r="RHZ3" s="492">
        <f>ORCAMENTO!RIA3</f>
        <v>0</v>
      </c>
      <c r="RIA3" s="492"/>
      <c r="RIB3" s="492"/>
      <c r="RIC3" s="492"/>
      <c r="RID3" s="199" t="str">
        <f>BDI!$A$5</f>
        <v>ENDEREÇO:</v>
      </c>
      <c r="RIE3" s="492">
        <f>ORCAMENTO!RIF3</f>
        <v>0</v>
      </c>
      <c r="RIF3" s="492"/>
      <c r="RIG3" s="492"/>
      <c r="RIH3" s="492"/>
      <c r="RII3" s="199" t="str">
        <f>BDI!$A$5</f>
        <v>ENDEREÇO:</v>
      </c>
      <c r="RIJ3" s="492">
        <f>ORCAMENTO!RIK3</f>
        <v>0</v>
      </c>
      <c r="RIK3" s="492"/>
      <c r="RIL3" s="492"/>
      <c r="RIM3" s="492"/>
      <c r="RIN3" s="199" t="str">
        <f>BDI!$A$5</f>
        <v>ENDEREÇO:</v>
      </c>
      <c r="RIO3" s="492">
        <f>ORCAMENTO!RIP3</f>
        <v>0</v>
      </c>
      <c r="RIP3" s="492"/>
      <c r="RIQ3" s="492"/>
      <c r="RIR3" s="492"/>
      <c r="RIS3" s="199" t="str">
        <f>BDI!$A$5</f>
        <v>ENDEREÇO:</v>
      </c>
      <c r="RIT3" s="492">
        <f>ORCAMENTO!RIU3</f>
        <v>0</v>
      </c>
      <c r="RIU3" s="492"/>
      <c r="RIV3" s="492"/>
      <c r="RIW3" s="492"/>
      <c r="RIX3" s="199" t="str">
        <f>BDI!$A$5</f>
        <v>ENDEREÇO:</v>
      </c>
      <c r="RIY3" s="492">
        <f>ORCAMENTO!RIZ3</f>
        <v>0</v>
      </c>
      <c r="RIZ3" s="492"/>
      <c r="RJA3" s="492"/>
      <c r="RJB3" s="492"/>
      <c r="RJC3" s="199" t="str">
        <f>BDI!$A$5</f>
        <v>ENDEREÇO:</v>
      </c>
      <c r="RJD3" s="492">
        <f>ORCAMENTO!RJE3</f>
        <v>0</v>
      </c>
      <c r="RJE3" s="492"/>
      <c r="RJF3" s="492"/>
      <c r="RJG3" s="492"/>
      <c r="RJH3" s="199" t="str">
        <f>BDI!$A$5</f>
        <v>ENDEREÇO:</v>
      </c>
      <c r="RJI3" s="492">
        <f>ORCAMENTO!RJJ3</f>
        <v>0</v>
      </c>
      <c r="RJJ3" s="492"/>
      <c r="RJK3" s="492"/>
      <c r="RJL3" s="492"/>
      <c r="RJM3" s="199" t="str">
        <f>BDI!$A$5</f>
        <v>ENDEREÇO:</v>
      </c>
      <c r="RJN3" s="492">
        <f>ORCAMENTO!RJO3</f>
        <v>0</v>
      </c>
      <c r="RJO3" s="492"/>
      <c r="RJP3" s="492"/>
      <c r="RJQ3" s="492"/>
      <c r="RJR3" s="199" t="str">
        <f>BDI!$A$5</f>
        <v>ENDEREÇO:</v>
      </c>
      <c r="RJS3" s="492">
        <f>ORCAMENTO!RJT3</f>
        <v>0</v>
      </c>
      <c r="RJT3" s="492"/>
      <c r="RJU3" s="492"/>
      <c r="RJV3" s="492"/>
      <c r="RJW3" s="199" t="str">
        <f>BDI!$A$5</f>
        <v>ENDEREÇO:</v>
      </c>
      <c r="RJX3" s="492">
        <f>ORCAMENTO!RJY3</f>
        <v>0</v>
      </c>
      <c r="RJY3" s="492"/>
      <c r="RJZ3" s="492"/>
      <c r="RKA3" s="492"/>
      <c r="RKB3" s="199" t="str">
        <f>BDI!$A$5</f>
        <v>ENDEREÇO:</v>
      </c>
      <c r="RKC3" s="492">
        <f>ORCAMENTO!RKD3</f>
        <v>0</v>
      </c>
      <c r="RKD3" s="492"/>
      <c r="RKE3" s="492"/>
      <c r="RKF3" s="492"/>
      <c r="RKG3" s="199" t="str">
        <f>BDI!$A$5</f>
        <v>ENDEREÇO:</v>
      </c>
      <c r="RKH3" s="492">
        <f>ORCAMENTO!RKI3</f>
        <v>0</v>
      </c>
      <c r="RKI3" s="492"/>
      <c r="RKJ3" s="492"/>
      <c r="RKK3" s="492"/>
      <c r="RKL3" s="199" t="str">
        <f>BDI!$A$5</f>
        <v>ENDEREÇO:</v>
      </c>
      <c r="RKM3" s="492">
        <f>ORCAMENTO!RKN3</f>
        <v>0</v>
      </c>
      <c r="RKN3" s="492"/>
      <c r="RKO3" s="492"/>
      <c r="RKP3" s="492"/>
      <c r="RKQ3" s="199" t="str">
        <f>BDI!$A$5</f>
        <v>ENDEREÇO:</v>
      </c>
      <c r="RKR3" s="492">
        <f>ORCAMENTO!RKS3</f>
        <v>0</v>
      </c>
      <c r="RKS3" s="492"/>
      <c r="RKT3" s="492"/>
      <c r="RKU3" s="492"/>
      <c r="RKV3" s="199" t="str">
        <f>BDI!$A$5</f>
        <v>ENDEREÇO:</v>
      </c>
      <c r="RKW3" s="492">
        <f>ORCAMENTO!RKX3</f>
        <v>0</v>
      </c>
      <c r="RKX3" s="492"/>
      <c r="RKY3" s="492"/>
      <c r="RKZ3" s="492"/>
      <c r="RLA3" s="199" t="str">
        <f>BDI!$A$5</f>
        <v>ENDEREÇO:</v>
      </c>
      <c r="RLB3" s="492">
        <f>ORCAMENTO!RLC3</f>
        <v>0</v>
      </c>
      <c r="RLC3" s="492"/>
      <c r="RLD3" s="492"/>
      <c r="RLE3" s="492"/>
      <c r="RLF3" s="199" t="str">
        <f>BDI!$A$5</f>
        <v>ENDEREÇO:</v>
      </c>
      <c r="RLG3" s="492">
        <f>ORCAMENTO!RLH3</f>
        <v>0</v>
      </c>
      <c r="RLH3" s="492"/>
      <c r="RLI3" s="492"/>
      <c r="RLJ3" s="492"/>
      <c r="RLK3" s="199" t="str">
        <f>BDI!$A$5</f>
        <v>ENDEREÇO:</v>
      </c>
      <c r="RLL3" s="492">
        <f>ORCAMENTO!RLM3</f>
        <v>0</v>
      </c>
      <c r="RLM3" s="492"/>
      <c r="RLN3" s="492"/>
      <c r="RLO3" s="492"/>
      <c r="RLP3" s="199" t="str">
        <f>BDI!$A$5</f>
        <v>ENDEREÇO:</v>
      </c>
      <c r="RLQ3" s="492">
        <f>ORCAMENTO!RLR3</f>
        <v>0</v>
      </c>
      <c r="RLR3" s="492"/>
      <c r="RLS3" s="492"/>
      <c r="RLT3" s="492"/>
      <c r="RLU3" s="199" t="str">
        <f>BDI!$A$5</f>
        <v>ENDEREÇO:</v>
      </c>
      <c r="RLV3" s="492">
        <f>ORCAMENTO!RLW3</f>
        <v>0</v>
      </c>
      <c r="RLW3" s="492"/>
      <c r="RLX3" s="492"/>
      <c r="RLY3" s="492"/>
      <c r="RLZ3" s="199" t="str">
        <f>BDI!$A$5</f>
        <v>ENDEREÇO:</v>
      </c>
      <c r="RMA3" s="492">
        <f>ORCAMENTO!RMB3</f>
        <v>0</v>
      </c>
      <c r="RMB3" s="492"/>
      <c r="RMC3" s="492"/>
      <c r="RMD3" s="492"/>
      <c r="RME3" s="199" t="str">
        <f>BDI!$A$5</f>
        <v>ENDEREÇO:</v>
      </c>
      <c r="RMF3" s="492">
        <f>ORCAMENTO!RMG3</f>
        <v>0</v>
      </c>
      <c r="RMG3" s="492"/>
      <c r="RMH3" s="492"/>
      <c r="RMI3" s="492"/>
      <c r="RMJ3" s="199" t="str">
        <f>BDI!$A$5</f>
        <v>ENDEREÇO:</v>
      </c>
      <c r="RMK3" s="492">
        <f>ORCAMENTO!RML3</f>
        <v>0</v>
      </c>
      <c r="RML3" s="492"/>
      <c r="RMM3" s="492"/>
      <c r="RMN3" s="492"/>
      <c r="RMO3" s="199" t="str">
        <f>BDI!$A$5</f>
        <v>ENDEREÇO:</v>
      </c>
      <c r="RMP3" s="492">
        <f>ORCAMENTO!RMQ3</f>
        <v>0</v>
      </c>
      <c r="RMQ3" s="492"/>
      <c r="RMR3" s="492"/>
      <c r="RMS3" s="492"/>
      <c r="RMT3" s="199" t="str">
        <f>BDI!$A$5</f>
        <v>ENDEREÇO:</v>
      </c>
      <c r="RMU3" s="492">
        <f>ORCAMENTO!RMV3</f>
        <v>0</v>
      </c>
      <c r="RMV3" s="492"/>
      <c r="RMW3" s="492"/>
      <c r="RMX3" s="492"/>
      <c r="RMY3" s="199" t="str">
        <f>BDI!$A$5</f>
        <v>ENDEREÇO:</v>
      </c>
      <c r="RMZ3" s="492">
        <f>ORCAMENTO!RNA3</f>
        <v>0</v>
      </c>
      <c r="RNA3" s="492"/>
      <c r="RNB3" s="492"/>
      <c r="RNC3" s="492"/>
      <c r="RND3" s="199" t="str">
        <f>BDI!$A$5</f>
        <v>ENDEREÇO:</v>
      </c>
      <c r="RNE3" s="492">
        <f>ORCAMENTO!RNF3</f>
        <v>0</v>
      </c>
      <c r="RNF3" s="492"/>
      <c r="RNG3" s="492"/>
      <c r="RNH3" s="492"/>
      <c r="RNI3" s="199" t="str">
        <f>BDI!$A$5</f>
        <v>ENDEREÇO:</v>
      </c>
      <c r="RNJ3" s="492">
        <f>ORCAMENTO!RNK3</f>
        <v>0</v>
      </c>
      <c r="RNK3" s="492"/>
      <c r="RNL3" s="492"/>
      <c r="RNM3" s="492"/>
      <c r="RNN3" s="199" t="str">
        <f>BDI!$A$5</f>
        <v>ENDEREÇO:</v>
      </c>
      <c r="RNO3" s="492">
        <f>ORCAMENTO!RNP3</f>
        <v>0</v>
      </c>
      <c r="RNP3" s="492"/>
      <c r="RNQ3" s="492"/>
      <c r="RNR3" s="492"/>
      <c r="RNS3" s="199" t="str">
        <f>BDI!$A$5</f>
        <v>ENDEREÇO:</v>
      </c>
      <c r="RNT3" s="492">
        <f>ORCAMENTO!RNU3</f>
        <v>0</v>
      </c>
      <c r="RNU3" s="492"/>
      <c r="RNV3" s="492"/>
      <c r="RNW3" s="492"/>
      <c r="RNX3" s="199" t="str">
        <f>BDI!$A$5</f>
        <v>ENDEREÇO:</v>
      </c>
      <c r="RNY3" s="492">
        <f>ORCAMENTO!RNZ3</f>
        <v>0</v>
      </c>
      <c r="RNZ3" s="492"/>
      <c r="ROA3" s="492"/>
      <c r="ROB3" s="492"/>
      <c r="ROC3" s="199" t="str">
        <f>BDI!$A$5</f>
        <v>ENDEREÇO:</v>
      </c>
      <c r="ROD3" s="492">
        <f>ORCAMENTO!ROE3</f>
        <v>0</v>
      </c>
      <c r="ROE3" s="492"/>
      <c r="ROF3" s="492"/>
      <c r="ROG3" s="492"/>
      <c r="ROH3" s="199" t="str">
        <f>BDI!$A$5</f>
        <v>ENDEREÇO:</v>
      </c>
      <c r="ROI3" s="492">
        <f>ORCAMENTO!ROJ3</f>
        <v>0</v>
      </c>
      <c r="ROJ3" s="492"/>
      <c r="ROK3" s="492"/>
      <c r="ROL3" s="492"/>
      <c r="ROM3" s="199" t="str">
        <f>BDI!$A$5</f>
        <v>ENDEREÇO:</v>
      </c>
      <c r="RON3" s="492">
        <f>ORCAMENTO!ROO3</f>
        <v>0</v>
      </c>
      <c r="ROO3" s="492"/>
      <c r="ROP3" s="492"/>
      <c r="ROQ3" s="492"/>
      <c r="ROR3" s="199" t="str">
        <f>BDI!$A$5</f>
        <v>ENDEREÇO:</v>
      </c>
      <c r="ROS3" s="492">
        <f>ORCAMENTO!ROT3</f>
        <v>0</v>
      </c>
      <c r="ROT3" s="492"/>
      <c r="ROU3" s="492"/>
      <c r="ROV3" s="492"/>
      <c r="ROW3" s="199" t="str">
        <f>BDI!$A$5</f>
        <v>ENDEREÇO:</v>
      </c>
      <c r="ROX3" s="492">
        <f>ORCAMENTO!ROY3</f>
        <v>0</v>
      </c>
      <c r="ROY3" s="492"/>
      <c r="ROZ3" s="492"/>
      <c r="RPA3" s="492"/>
      <c r="RPB3" s="199" t="str">
        <f>BDI!$A$5</f>
        <v>ENDEREÇO:</v>
      </c>
      <c r="RPC3" s="492">
        <f>ORCAMENTO!RPD3</f>
        <v>0</v>
      </c>
      <c r="RPD3" s="492"/>
      <c r="RPE3" s="492"/>
      <c r="RPF3" s="492"/>
      <c r="RPG3" s="199" t="str">
        <f>BDI!$A$5</f>
        <v>ENDEREÇO:</v>
      </c>
      <c r="RPH3" s="492">
        <f>ORCAMENTO!RPI3</f>
        <v>0</v>
      </c>
      <c r="RPI3" s="492"/>
      <c r="RPJ3" s="492"/>
      <c r="RPK3" s="492"/>
      <c r="RPL3" s="199" t="str">
        <f>BDI!$A$5</f>
        <v>ENDEREÇO:</v>
      </c>
      <c r="RPM3" s="492">
        <f>ORCAMENTO!RPN3</f>
        <v>0</v>
      </c>
      <c r="RPN3" s="492"/>
      <c r="RPO3" s="492"/>
      <c r="RPP3" s="492"/>
      <c r="RPQ3" s="199" t="str">
        <f>BDI!$A$5</f>
        <v>ENDEREÇO:</v>
      </c>
      <c r="RPR3" s="492">
        <f>ORCAMENTO!RPS3</f>
        <v>0</v>
      </c>
      <c r="RPS3" s="492"/>
      <c r="RPT3" s="492"/>
      <c r="RPU3" s="492"/>
      <c r="RPV3" s="199" t="str">
        <f>BDI!$A$5</f>
        <v>ENDEREÇO:</v>
      </c>
      <c r="RPW3" s="492">
        <f>ORCAMENTO!RPX3</f>
        <v>0</v>
      </c>
      <c r="RPX3" s="492"/>
      <c r="RPY3" s="492"/>
      <c r="RPZ3" s="492"/>
      <c r="RQA3" s="199" t="str">
        <f>BDI!$A$5</f>
        <v>ENDEREÇO:</v>
      </c>
      <c r="RQB3" s="492">
        <f>ORCAMENTO!RQC3</f>
        <v>0</v>
      </c>
      <c r="RQC3" s="492"/>
      <c r="RQD3" s="492"/>
      <c r="RQE3" s="492"/>
      <c r="RQF3" s="199" t="str">
        <f>BDI!$A$5</f>
        <v>ENDEREÇO:</v>
      </c>
      <c r="RQG3" s="492">
        <f>ORCAMENTO!RQH3</f>
        <v>0</v>
      </c>
      <c r="RQH3" s="492"/>
      <c r="RQI3" s="492"/>
      <c r="RQJ3" s="492"/>
      <c r="RQK3" s="199" t="str">
        <f>BDI!$A$5</f>
        <v>ENDEREÇO:</v>
      </c>
      <c r="RQL3" s="492">
        <f>ORCAMENTO!RQM3</f>
        <v>0</v>
      </c>
      <c r="RQM3" s="492"/>
      <c r="RQN3" s="492"/>
      <c r="RQO3" s="492"/>
      <c r="RQP3" s="199" t="str">
        <f>BDI!$A$5</f>
        <v>ENDEREÇO:</v>
      </c>
      <c r="RQQ3" s="492">
        <f>ORCAMENTO!RQR3</f>
        <v>0</v>
      </c>
      <c r="RQR3" s="492"/>
      <c r="RQS3" s="492"/>
      <c r="RQT3" s="492"/>
      <c r="RQU3" s="199" t="str">
        <f>BDI!$A$5</f>
        <v>ENDEREÇO:</v>
      </c>
      <c r="RQV3" s="492">
        <f>ORCAMENTO!RQW3</f>
        <v>0</v>
      </c>
      <c r="RQW3" s="492"/>
      <c r="RQX3" s="492"/>
      <c r="RQY3" s="492"/>
      <c r="RQZ3" s="199" t="str">
        <f>BDI!$A$5</f>
        <v>ENDEREÇO:</v>
      </c>
      <c r="RRA3" s="492">
        <f>ORCAMENTO!RRB3</f>
        <v>0</v>
      </c>
      <c r="RRB3" s="492"/>
      <c r="RRC3" s="492"/>
      <c r="RRD3" s="492"/>
      <c r="RRE3" s="199" t="str">
        <f>BDI!$A$5</f>
        <v>ENDEREÇO:</v>
      </c>
      <c r="RRF3" s="492">
        <f>ORCAMENTO!RRG3</f>
        <v>0</v>
      </c>
      <c r="RRG3" s="492"/>
      <c r="RRH3" s="492"/>
      <c r="RRI3" s="492"/>
      <c r="RRJ3" s="199" t="str">
        <f>BDI!$A$5</f>
        <v>ENDEREÇO:</v>
      </c>
      <c r="RRK3" s="492">
        <f>ORCAMENTO!RRL3</f>
        <v>0</v>
      </c>
      <c r="RRL3" s="492"/>
      <c r="RRM3" s="492"/>
      <c r="RRN3" s="492"/>
      <c r="RRO3" s="199" t="str">
        <f>BDI!$A$5</f>
        <v>ENDEREÇO:</v>
      </c>
      <c r="RRP3" s="492">
        <f>ORCAMENTO!RRQ3</f>
        <v>0</v>
      </c>
      <c r="RRQ3" s="492"/>
      <c r="RRR3" s="492"/>
      <c r="RRS3" s="492"/>
      <c r="RRT3" s="199" t="str">
        <f>BDI!$A$5</f>
        <v>ENDEREÇO:</v>
      </c>
      <c r="RRU3" s="492">
        <f>ORCAMENTO!RRV3</f>
        <v>0</v>
      </c>
      <c r="RRV3" s="492"/>
      <c r="RRW3" s="492"/>
      <c r="RRX3" s="492"/>
      <c r="RRY3" s="199" t="str">
        <f>BDI!$A$5</f>
        <v>ENDEREÇO:</v>
      </c>
      <c r="RRZ3" s="492">
        <f>ORCAMENTO!RSA3</f>
        <v>0</v>
      </c>
      <c r="RSA3" s="492"/>
      <c r="RSB3" s="492"/>
      <c r="RSC3" s="492"/>
      <c r="RSD3" s="199" t="str">
        <f>BDI!$A$5</f>
        <v>ENDEREÇO:</v>
      </c>
      <c r="RSE3" s="492">
        <f>ORCAMENTO!RSF3</f>
        <v>0</v>
      </c>
      <c r="RSF3" s="492"/>
      <c r="RSG3" s="492"/>
      <c r="RSH3" s="492"/>
      <c r="RSI3" s="199" t="str">
        <f>BDI!$A$5</f>
        <v>ENDEREÇO:</v>
      </c>
      <c r="RSJ3" s="492">
        <f>ORCAMENTO!RSK3</f>
        <v>0</v>
      </c>
      <c r="RSK3" s="492"/>
      <c r="RSL3" s="492"/>
      <c r="RSM3" s="492"/>
      <c r="RSN3" s="199" t="str">
        <f>BDI!$A$5</f>
        <v>ENDEREÇO:</v>
      </c>
      <c r="RSO3" s="492">
        <f>ORCAMENTO!RSP3</f>
        <v>0</v>
      </c>
      <c r="RSP3" s="492"/>
      <c r="RSQ3" s="492"/>
      <c r="RSR3" s="492"/>
      <c r="RSS3" s="199" t="str">
        <f>BDI!$A$5</f>
        <v>ENDEREÇO:</v>
      </c>
      <c r="RST3" s="492">
        <f>ORCAMENTO!RSU3</f>
        <v>0</v>
      </c>
      <c r="RSU3" s="492"/>
      <c r="RSV3" s="492"/>
      <c r="RSW3" s="492"/>
      <c r="RSX3" s="199" t="str">
        <f>BDI!$A$5</f>
        <v>ENDEREÇO:</v>
      </c>
      <c r="RSY3" s="492">
        <f>ORCAMENTO!RSZ3</f>
        <v>0</v>
      </c>
      <c r="RSZ3" s="492"/>
      <c r="RTA3" s="492"/>
      <c r="RTB3" s="492"/>
      <c r="RTC3" s="199" t="str">
        <f>BDI!$A$5</f>
        <v>ENDEREÇO:</v>
      </c>
      <c r="RTD3" s="492">
        <f>ORCAMENTO!RTE3</f>
        <v>0</v>
      </c>
      <c r="RTE3" s="492"/>
      <c r="RTF3" s="492"/>
      <c r="RTG3" s="492"/>
      <c r="RTH3" s="199" t="str">
        <f>BDI!$A$5</f>
        <v>ENDEREÇO:</v>
      </c>
      <c r="RTI3" s="492">
        <f>ORCAMENTO!RTJ3</f>
        <v>0</v>
      </c>
      <c r="RTJ3" s="492"/>
      <c r="RTK3" s="492"/>
      <c r="RTL3" s="492"/>
      <c r="RTM3" s="199" t="str">
        <f>BDI!$A$5</f>
        <v>ENDEREÇO:</v>
      </c>
      <c r="RTN3" s="492">
        <f>ORCAMENTO!RTO3</f>
        <v>0</v>
      </c>
      <c r="RTO3" s="492"/>
      <c r="RTP3" s="492"/>
      <c r="RTQ3" s="492"/>
      <c r="RTR3" s="199" t="str">
        <f>BDI!$A$5</f>
        <v>ENDEREÇO:</v>
      </c>
      <c r="RTS3" s="492">
        <f>ORCAMENTO!RTT3</f>
        <v>0</v>
      </c>
      <c r="RTT3" s="492"/>
      <c r="RTU3" s="492"/>
      <c r="RTV3" s="492"/>
      <c r="RTW3" s="199" t="str">
        <f>BDI!$A$5</f>
        <v>ENDEREÇO:</v>
      </c>
      <c r="RTX3" s="492">
        <f>ORCAMENTO!RTY3</f>
        <v>0</v>
      </c>
      <c r="RTY3" s="492"/>
      <c r="RTZ3" s="492"/>
      <c r="RUA3" s="492"/>
      <c r="RUB3" s="199" t="str">
        <f>BDI!$A$5</f>
        <v>ENDEREÇO:</v>
      </c>
      <c r="RUC3" s="492">
        <f>ORCAMENTO!RUD3</f>
        <v>0</v>
      </c>
      <c r="RUD3" s="492"/>
      <c r="RUE3" s="492"/>
      <c r="RUF3" s="492"/>
      <c r="RUG3" s="199" t="str">
        <f>BDI!$A$5</f>
        <v>ENDEREÇO:</v>
      </c>
      <c r="RUH3" s="492">
        <f>ORCAMENTO!RUI3</f>
        <v>0</v>
      </c>
      <c r="RUI3" s="492"/>
      <c r="RUJ3" s="492"/>
      <c r="RUK3" s="492"/>
      <c r="RUL3" s="199" t="str">
        <f>BDI!$A$5</f>
        <v>ENDEREÇO:</v>
      </c>
      <c r="RUM3" s="492">
        <f>ORCAMENTO!RUN3</f>
        <v>0</v>
      </c>
      <c r="RUN3" s="492"/>
      <c r="RUO3" s="492"/>
      <c r="RUP3" s="492"/>
      <c r="RUQ3" s="199" t="str">
        <f>BDI!$A$5</f>
        <v>ENDEREÇO:</v>
      </c>
      <c r="RUR3" s="492">
        <f>ORCAMENTO!RUS3</f>
        <v>0</v>
      </c>
      <c r="RUS3" s="492"/>
      <c r="RUT3" s="492"/>
      <c r="RUU3" s="492"/>
      <c r="RUV3" s="199" t="str">
        <f>BDI!$A$5</f>
        <v>ENDEREÇO:</v>
      </c>
      <c r="RUW3" s="492">
        <f>ORCAMENTO!RUX3</f>
        <v>0</v>
      </c>
      <c r="RUX3" s="492"/>
      <c r="RUY3" s="492"/>
      <c r="RUZ3" s="492"/>
      <c r="RVA3" s="199" t="str">
        <f>BDI!$A$5</f>
        <v>ENDEREÇO:</v>
      </c>
      <c r="RVB3" s="492">
        <f>ORCAMENTO!RVC3</f>
        <v>0</v>
      </c>
      <c r="RVC3" s="492"/>
      <c r="RVD3" s="492"/>
      <c r="RVE3" s="492"/>
      <c r="RVF3" s="199" t="str">
        <f>BDI!$A$5</f>
        <v>ENDEREÇO:</v>
      </c>
      <c r="RVG3" s="492">
        <f>ORCAMENTO!RVH3</f>
        <v>0</v>
      </c>
      <c r="RVH3" s="492"/>
      <c r="RVI3" s="492"/>
      <c r="RVJ3" s="492"/>
      <c r="RVK3" s="199" t="str">
        <f>BDI!$A$5</f>
        <v>ENDEREÇO:</v>
      </c>
      <c r="RVL3" s="492">
        <f>ORCAMENTO!RVM3</f>
        <v>0</v>
      </c>
      <c r="RVM3" s="492"/>
      <c r="RVN3" s="492"/>
      <c r="RVO3" s="492"/>
      <c r="RVP3" s="199" t="str">
        <f>BDI!$A$5</f>
        <v>ENDEREÇO:</v>
      </c>
      <c r="RVQ3" s="492">
        <f>ORCAMENTO!RVR3</f>
        <v>0</v>
      </c>
      <c r="RVR3" s="492"/>
      <c r="RVS3" s="492"/>
      <c r="RVT3" s="492"/>
      <c r="RVU3" s="199" t="str">
        <f>BDI!$A$5</f>
        <v>ENDEREÇO:</v>
      </c>
      <c r="RVV3" s="492">
        <f>ORCAMENTO!RVW3</f>
        <v>0</v>
      </c>
      <c r="RVW3" s="492"/>
      <c r="RVX3" s="492"/>
      <c r="RVY3" s="492"/>
      <c r="RVZ3" s="199" t="str">
        <f>BDI!$A$5</f>
        <v>ENDEREÇO:</v>
      </c>
      <c r="RWA3" s="492">
        <f>ORCAMENTO!RWB3</f>
        <v>0</v>
      </c>
      <c r="RWB3" s="492"/>
      <c r="RWC3" s="492"/>
      <c r="RWD3" s="492"/>
      <c r="RWE3" s="199" t="str">
        <f>BDI!$A$5</f>
        <v>ENDEREÇO:</v>
      </c>
      <c r="RWF3" s="492">
        <f>ORCAMENTO!RWG3</f>
        <v>0</v>
      </c>
      <c r="RWG3" s="492"/>
      <c r="RWH3" s="492"/>
      <c r="RWI3" s="492"/>
      <c r="RWJ3" s="199" t="str">
        <f>BDI!$A$5</f>
        <v>ENDEREÇO:</v>
      </c>
      <c r="RWK3" s="492">
        <f>ORCAMENTO!RWL3</f>
        <v>0</v>
      </c>
      <c r="RWL3" s="492"/>
      <c r="RWM3" s="492"/>
      <c r="RWN3" s="492"/>
      <c r="RWO3" s="199" t="str">
        <f>BDI!$A$5</f>
        <v>ENDEREÇO:</v>
      </c>
      <c r="RWP3" s="492">
        <f>ORCAMENTO!RWQ3</f>
        <v>0</v>
      </c>
      <c r="RWQ3" s="492"/>
      <c r="RWR3" s="492"/>
      <c r="RWS3" s="492"/>
      <c r="RWT3" s="199" t="str">
        <f>BDI!$A$5</f>
        <v>ENDEREÇO:</v>
      </c>
      <c r="RWU3" s="492">
        <f>ORCAMENTO!RWV3</f>
        <v>0</v>
      </c>
      <c r="RWV3" s="492"/>
      <c r="RWW3" s="492"/>
      <c r="RWX3" s="492"/>
      <c r="RWY3" s="199" t="str">
        <f>BDI!$A$5</f>
        <v>ENDEREÇO:</v>
      </c>
      <c r="RWZ3" s="492">
        <f>ORCAMENTO!RXA3</f>
        <v>0</v>
      </c>
      <c r="RXA3" s="492"/>
      <c r="RXB3" s="492"/>
      <c r="RXC3" s="492"/>
      <c r="RXD3" s="199" t="str">
        <f>BDI!$A$5</f>
        <v>ENDEREÇO:</v>
      </c>
      <c r="RXE3" s="492">
        <f>ORCAMENTO!RXF3</f>
        <v>0</v>
      </c>
      <c r="RXF3" s="492"/>
      <c r="RXG3" s="492"/>
      <c r="RXH3" s="492"/>
      <c r="RXI3" s="199" t="str">
        <f>BDI!$A$5</f>
        <v>ENDEREÇO:</v>
      </c>
      <c r="RXJ3" s="492">
        <f>ORCAMENTO!RXK3</f>
        <v>0</v>
      </c>
      <c r="RXK3" s="492"/>
      <c r="RXL3" s="492"/>
      <c r="RXM3" s="492"/>
      <c r="RXN3" s="199" t="str">
        <f>BDI!$A$5</f>
        <v>ENDEREÇO:</v>
      </c>
      <c r="RXO3" s="492">
        <f>ORCAMENTO!RXP3</f>
        <v>0</v>
      </c>
      <c r="RXP3" s="492"/>
      <c r="RXQ3" s="492"/>
      <c r="RXR3" s="492"/>
      <c r="RXS3" s="199" t="str">
        <f>BDI!$A$5</f>
        <v>ENDEREÇO:</v>
      </c>
      <c r="RXT3" s="492">
        <f>ORCAMENTO!RXU3</f>
        <v>0</v>
      </c>
      <c r="RXU3" s="492"/>
      <c r="RXV3" s="492"/>
      <c r="RXW3" s="492"/>
      <c r="RXX3" s="199" t="str">
        <f>BDI!$A$5</f>
        <v>ENDEREÇO:</v>
      </c>
      <c r="RXY3" s="492">
        <f>ORCAMENTO!RXZ3</f>
        <v>0</v>
      </c>
      <c r="RXZ3" s="492"/>
      <c r="RYA3" s="492"/>
      <c r="RYB3" s="492"/>
      <c r="RYC3" s="199" t="str">
        <f>BDI!$A$5</f>
        <v>ENDEREÇO:</v>
      </c>
      <c r="RYD3" s="492">
        <f>ORCAMENTO!RYE3</f>
        <v>0</v>
      </c>
      <c r="RYE3" s="492"/>
      <c r="RYF3" s="492"/>
      <c r="RYG3" s="492"/>
      <c r="RYH3" s="199" t="str">
        <f>BDI!$A$5</f>
        <v>ENDEREÇO:</v>
      </c>
      <c r="RYI3" s="492">
        <f>ORCAMENTO!RYJ3</f>
        <v>0</v>
      </c>
      <c r="RYJ3" s="492"/>
      <c r="RYK3" s="492"/>
      <c r="RYL3" s="492"/>
      <c r="RYM3" s="199" t="str">
        <f>BDI!$A$5</f>
        <v>ENDEREÇO:</v>
      </c>
      <c r="RYN3" s="492">
        <f>ORCAMENTO!RYO3</f>
        <v>0</v>
      </c>
      <c r="RYO3" s="492"/>
      <c r="RYP3" s="492"/>
      <c r="RYQ3" s="492"/>
      <c r="RYR3" s="199" t="str">
        <f>BDI!$A$5</f>
        <v>ENDEREÇO:</v>
      </c>
      <c r="RYS3" s="492">
        <f>ORCAMENTO!RYT3</f>
        <v>0</v>
      </c>
      <c r="RYT3" s="492"/>
      <c r="RYU3" s="492"/>
      <c r="RYV3" s="492"/>
      <c r="RYW3" s="199" t="str">
        <f>BDI!$A$5</f>
        <v>ENDEREÇO:</v>
      </c>
      <c r="RYX3" s="492">
        <f>ORCAMENTO!RYY3</f>
        <v>0</v>
      </c>
      <c r="RYY3" s="492"/>
      <c r="RYZ3" s="492"/>
      <c r="RZA3" s="492"/>
      <c r="RZB3" s="199" t="str">
        <f>BDI!$A$5</f>
        <v>ENDEREÇO:</v>
      </c>
      <c r="RZC3" s="492">
        <f>ORCAMENTO!RZD3</f>
        <v>0</v>
      </c>
      <c r="RZD3" s="492"/>
      <c r="RZE3" s="492"/>
      <c r="RZF3" s="492"/>
      <c r="RZG3" s="199" t="str">
        <f>BDI!$A$5</f>
        <v>ENDEREÇO:</v>
      </c>
      <c r="RZH3" s="492">
        <f>ORCAMENTO!RZI3</f>
        <v>0</v>
      </c>
      <c r="RZI3" s="492"/>
      <c r="RZJ3" s="492"/>
      <c r="RZK3" s="492"/>
      <c r="RZL3" s="199" t="str">
        <f>BDI!$A$5</f>
        <v>ENDEREÇO:</v>
      </c>
      <c r="RZM3" s="492">
        <f>ORCAMENTO!RZN3</f>
        <v>0</v>
      </c>
      <c r="RZN3" s="492"/>
      <c r="RZO3" s="492"/>
      <c r="RZP3" s="492"/>
      <c r="RZQ3" s="199" t="str">
        <f>BDI!$A$5</f>
        <v>ENDEREÇO:</v>
      </c>
      <c r="RZR3" s="492">
        <f>ORCAMENTO!RZS3</f>
        <v>0</v>
      </c>
      <c r="RZS3" s="492"/>
      <c r="RZT3" s="492"/>
      <c r="RZU3" s="492"/>
      <c r="RZV3" s="199" t="str">
        <f>BDI!$A$5</f>
        <v>ENDEREÇO:</v>
      </c>
      <c r="RZW3" s="492">
        <f>ORCAMENTO!RZX3</f>
        <v>0</v>
      </c>
      <c r="RZX3" s="492"/>
      <c r="RZY3" s="492"/>
      <c r="RZZ3" s="492"/>
      <c r="SAA3" s="199" t="str">
        <f>BDI!$A$5</f>
        <v>ENDEREÇO:</v>
      </c>
      <c r="SAB3" s="492">
        <f>ORCAMENTO!SAC3</f>
        <v>0</v>
      </c>
      <c r="SAC3" s="492"/>
      <c r="SAD3" s="492"/>
      <c r="SAE3" s="492"/>
      <c r="SAF3" s="199" t="str">
        <f>BDI!$A$5</f>
        <v>ENDEREÇO:</v>
      </c>
      <c r="SAG3" s="492">
        <f>ORCAMENTO!SAH3</f>
        <v>0</v>
      </c>
      <c r="SAH3" s="492"/>
      <c r="SAI3" s="492"/>
      <c r="SAJ3" s="492"/>
      <c r="SAK3" s="199" t="str">
        <f>BDI!$A$5</f>
        <v>ENDEREÇO:</v>
      </c>
      <c r="SAL3" s="492">
        <f>ORCAMENTO!SAM3</f>
        <v>0</v>
      </c>
      <c r="SAM3" s="492"/>
      <c r="SAN3" s="492"/>
      <c r="SAO3" s="492"/>
      <c r="SAP3" s="199" t="str">
        <f>BDI!$A$5</f>
        <v>ENDEREÇO:</v>
      </c>
      <c r="SAQ3" s="492">
        <f>ORCAMENTO!SAR3</f>
        <v>0</v>
      </c>
      <c r="SAR3" s="492"/>
      <c r="SAS3" s="492"/>
      <c r="SAT3" s="492"/>
      <c r="SAU3" s="199" t="str">
        <f>BDI!$A$5</f>
        <v>ENDEREÇO:</v>
      </c>
      <c r="SAV3" s="492">
        <f>ORCAMENTO!SAW3</f>
        <v>0</v>
      </c>
      <c r="SAW3" s="492"/>
      <c r="SAX3" s="492"/>
      <c r="SAY3" s="492"/>
      <c r="SAZ3" s="199" t="str">
        <f>BDI!$A$5</f>
        <v>ENDEREÇO:</v>
      </c>
      <c r="SBA3" s="492">
        <f>ORCAMENTO!SBB3</f>
        <v>0</v>
      </c>
      <c r="SBB3" s="492"/>
      <c r="SBC3" s="492"/>
      <c r="SBD3" s="492"/>
      <c r="SBE3" s="199" t="str">
        <f>BDI!$A$5</f>
        <v>ENDEREÇO:</v>
      </c>
      <c r="SBF3" s="492">
        <f>ORCAMENTO!SBG3</f>
        <v>0</v>
      </c>
      <c r="SBG3" s="492"/>
      <c r="SBH3" s="492"/>
      <c r="SBI3" s="492"/>
      <c r="SBJ3" s="199" t="str">
        <f>BDI!$A$5</f>
        <v>ENDEREÇO:</v>
      </c>
      <c r="SBK3" s="492">
        <f>ORCAMENTO!SBL3</f>
        <v>0</v>
      </c>
      <c r="SBL3" s="492"/>
      <c r="SBM3" s="492"/>
      <c r="SBN3" s="492"/>
      <c r="SBO3" s="199" t="str">
        <f>BDI!$A$5</f>
        <v>ENDEREÇO:</v>
      </c>
      <c r="SBP3" s="492">
        <f>ORCAMENTO!SBQ3</f>
        <v>0</v>
      </c>
      <c r="SBQ3" s="492"/>
      <c r="SBR3" s="492"/>
      <c r="SBS3" s="492"/>
      <c r="SBT3" s="199" t="str">
        <f>BDI!$A$5</f>
        <v>ENDEREÇO:</v>
      </c>
      <c r="SBU3" s="492">
        <f>ORCAMENTO!SBV3</f>
        <v>0</v>
      </c>
      <c r="SBV3" s="492"/>
      <c r="SBW3" s="492"/>
      <c r="SBX3" s="492"/>
      <c r="SBY3" s="199" t="str">
        <f>BDI!$A$5</f>
        <v>ENDEREÇO:</v>
      </c>
      <c r="SBZ3" s="492">
        <f>ORCAMENTO!SCA3</f>
        <v>0</v>
      </c>
      <c r="SCA3" s="492"/>
      <c r="SCB3" s="492"/>
      <c r="SCC3" s="492"/>
      <c r="SCD3" s="199" t="str">
        <f>BDI!$A$5</f>
        <v>ENDEREÇO:</v>
      </c>
      <c r="SCE3" s="492">
        <f>ORCAMENTO!SCF3</f>
        <v>0</v>
      </c>
      <c r="SCF3" s="492"/>
      <c r="SCG3" s="492"/>
      <c r="SCH3" s="492"/>
      <c r="SCI3" s="199" t="str">
        <f>BDI!$A$5</f>
        <v>ENDEREÇO:</v>
      </c>
      <c r="SCJ3" s="492">
        <f>ORCAMENTO!SCK3</f>
        <v>0</v>
      </c>
      <c r="SCK3" s="492"/>
      <c r="SCL3" s="492"/>
      <c r="SCM3" s="492"/>
      <c r="SCN3" s="199" t="str">
        <f>BDI!$A$5</f>
        <v>ENDEREÇO:</v>
      </c>
      <c r="SCO3" s="492">
        <f>ORCAMENTO!SCP3</f>
        <v>0</v>
      </c>
      <c r="SCP3" s="492"/>
      <c r="SCQ3" s="492"/>
      <c r="SCR3" s="492"/>
      <c r="SCS3" s="199" t="str">
        <f>BDI!$A$5</f>
        <v>ENDEREÇO:</v>
      </c>
      <c r="SCT3" s="492">
        <f>ORCAMENTO!SCU3</f>
        <v>0</v>
      </c>
      <c r="SCU3" s="492"/>
      <c r="SCV3" s="492"/>
      <c r="SCW3" s="492"/>
      <c r="SCX3" s="199" t="str">
        <f>BDI!$A$5</f>
        <v>ENDEREÇO:</v>
      </c>
      <c r="SCY3" s="492">
        <f>ORCAMENTO!SCZ3</f>
        <v>0</v>
      </c>
      <c r="SCZ3" s="492"/>
      <c r="SDA3" s="492"/>
      <c r="SDB3" s="492"/>
      <c r="SDC3" s="199" t="str">
        <f>BDI!$A$5</f>
        <v>ENDEREÇO:</v>
      </c>
      <c r="SDD3" s="492">
        <f>ORCAMENTO!SDE3</f>
        <v>0</v>
      </c>
      <c r="SDE3" s="492"/>
      <c r="SDF3" s="492"/>
      <c r="SDG3" s="492"/>
      <c r="SDH3" s="199" t="str">
        <f>BDI!$A$5</f>
        <v>ENDEREÇO:</v>
      </c>
      <c r="SDI3" s="492">
        <f>ORCAMENTO!SDJ3</f>
        <v>0</v>
      </c>
      <c r="SDJ3" s="492"/>
      <c r="SDK3" s="492"/>
      <c r="SDL3" s="492"/>
      <c r="SDM3" s="199" t="str">
        <f>BDI!$A$5</f>
        <v>ENDEREÇO:</v>
      </c>
      <c r="SDN3" s="492">
        <f>ORCAMENTO!SDO3</f>
        <v>0</v>
      </c>
      <c r="SDO3" s="492"/>
      <c r="SDP3" s="492"/>
      <c r="SDQ3" s="492"/>
      <c r="SDR3" s="199" t="str">
        <f>BDI!$A$5</f>
        <v>ENDEREÇO:</v>
      </c>
      <c r="SDS3" s="492">
        <f>ORCAMENTO!SDT3</f>
        <v>0</v>
      </c>
      <c r="SDT3" s="492"/>
      <c r="SDU3" s="492"/>
      <c r="SDV3" s="492"/>
      <c r="SDW3" s="199" t="str">
        <f>BDI!$A$5</f>
        <v>ENDEREÇO:</v>
      </c>
      <c r="SDX3" s="492">
        <f>ORCAMENTO!SDY3</f>
        <v>0</v>
      </c>
      <c r="SDY3" s="492"/>
      <c r="SDZ3" s="492"/>
      <c r="SEA3" s="492"/>
      <c r="SEB3" s="199" t="str">
        <f>BDI!$A$5</f>
        <v>ENDEREÇO:</v>
      </c>
      <c r="SEC3" s="492">
        <f>ORCAMENTO!SED3</f>
        <v>0</v>
      </c>
      <c r="SED3" s="492"/>
      <c r="SEE3" s="492"/>
      <c r="SEF3" s="492"/>
      <c r="SEG3" s="199" t="str">
        <f>BDI!$A$5</f>
        <v>ENDEREÇO:</v>
      </c>
      <c r="SEH3" s="492">
        <f>ORCAMENTO!SEI3</f>
        <v>0</v>
      </c>
      <c r="SEI3" s="492"/>
      <c r="SEJ3" s="492"/>
      <c r="SEK3" s="492"/>
      <c r="SEL3" s="199" t="str">
        <f>BDI!$A$5</f>
        <v>ENDEREÇO:</v>
      </c>
      <c r="SEM3" s="492">
        <f>ORCAMENTO!SEN3</f>
        <v>0</v>
      </c>
      <c r="SEN3" s="492"/>
      <c r="SEO3" s="492"/>
      <c r="SEP3" s="492"/>
      <c r="SEQ3" s="199" t="str">
        <f>BDI!$A$5</f>
        <v>ENDEREÇO:</v>
      </c>
      <c r="SER3" s="492">
        <f>ORCAMENTO!SES3</f>
        <v>0</v>
      </c>
      <c r="SES3" s="492"/>
      <c r="SET3" s="492"/>
      <c r="SEU3" s="492"/>
      <c r="SEV3" s="199" t="str">
        <f>BDI!$A$5</f>
        <v>ENDEREÇO:</v>
      </c>
      <c r="SEW3" s="492">
        <f>ORCAMENTO!SEX3</f>
        <v>0</v>
      </c>
      <c r="SEX3" s="492"/>
      <c r="SEY3" s="492"/>
      <c r="SEZ3" s="492"/>
      <c r="SFA3" s="199" t="str">
        <f>BDI!$A$5</f>
        <v>ENDEREÇO:</v>
      </c>
      <c r="SFB3" s="492">
        <f>ORCAMENTO!SFC3</f>
        <v>0</v>
      </c>
      <c r="SFC3" s="492"/>
      <c r="SFD3" s="492"/>
      <c r="SFE3" s="492"/>
      <c r="SFF3" s="199" t="str">
        <f>BDI!$A$5</f>
        <v>ENDEREÇO:</v>
      </c>
      <c r="SFG3" s="492">
        <f>ORCAMENTO!SFH3</f>
        <v>0</v>
      </c>
      <c r="SFH3" s="492"/>
      <c r="SFI3" s="492"/>
      <c r="SFJ3" s="492"/>
      <c r="SFK3" s="199" t="str">
        <f>BDI!$A$5</f>
        <v>ENDEREÇO:</v>
      </c>
      <c r="SFL3" s="492">
        <f>ORCAMENTO!SFM3</f>
        <v>0</v>
      </c>
      <c r="SFM3" s="492"/>
      <c r="SFN3" s="492"/>
      <c r="SFO3" s="492"/>
      <c r="SFP3" s="199" t="str">
        <f>BDI!$A$5</f>
        <v>ENDEREÇO:</v>
      </c>
      <c r="SFQ3" s="492">
        <f>ORCAMENTO!SFR3</f>
        <v>0</v>
      </c>
      <c r="SFR3" s="492"/>
      <c r="SFS3" s="492"/>
      <c r="SFT3" s="492"/>
      <c r="SFU3" s="199" t="str">
        <f>BDI!$A$5</f>
        <v>ENDEREÇO:</v>
      </c>
      <c r="SFV3" s="492">
        <f>ORCAMENTO!SFW3</f>
        <v>0</v>
      </c>
      <c r="SFW3" s="492"/>
      <c r="SFX3" s="492"/>
      <c r="SFY3" s="492"/>
      <c r="SFZ3" s="199" t="str">
        <f>BDI!$A$5</f>
        <v>ENDEREÇO:</v>
      </c>
      <c r="SGA3" s="492">
        <f>ORCAMENTO!SGB3</f>
        <v>0</v>
      </c>
      <c r="SGB3" s="492"/>
      <c r="SGC3" s="492"/>
      <c r="SGD3" s="492"/>
      <c r="SGE3" s="199" t="str">
        <f>BDI!$A$5</f>
        <v>ENDEREÇO:</v>
      </c>
      <c r="SGF3" s="492">
        <f>ORCAMENTO!SGG3</f>
        <v>0</v>
      </c>
      <c r="SGG3" s="492"/>
      <c r="SGH3" s="492"/>
      <c r="SGI3" s="492"/>
      <c r="SGJ3" s="199" t="str">
        <f>BDI!$A$5</f>
        <v>ENDEREÇO:</v>
      </c>
      <c r="SGK3" s="492">
        <f>ORCAMENTO!SGL3</f>
        <v>0</v>
      </c>
      <c r="SGL3" s="492"/>
      <c r="SGM3" s="492"/>
      <c r="SGN3" s="492"/>
      <c r="SGO3" s="199" t="str">
        <f>BDI!$A$5</f>
        <v>ENDEREÇO:</v>
      </c>
      <c r="SGP3" s="492">
        <f>ORCAMENTO!SGQ3</f>
        <v>0</v>
      </c>
      <c r="SGQ3" s="492"/>
      <c r="SGR3" s="492"/>
      <c r="SGS3" s="492"/>
      <c r="SGT3" s="199" t="str">
        <f>BDI!$A$5</f>
        <v>ENDEREÇO:</v>
      </c>
      <c r="SGU3" s="492">
        <f>ORCAMENTO!SGV3</f>
        <v>0</v>
      </c>
      <c r="SGV3" s="492"/>
      <c r="SGW3" s="492"/>
      <c r="SGX3" s="492"/>
      <c r="SGY3" s="199" t="str">
        <f>BDI!$A$5</f>
        <v>ENDEREÇO:</v>
      </c>
      <c r="SGZ3" s="492">
        <f>ORCAMENTO!SHA3</f>
        <v>0</v>
      </c>
      <c r="SHA3" s="492"/>
      <c r="SHB3" s="492"/>
      <c r="SHC3" s="492"/>
      <c r="SHD3" s="199" t="str">
        <f>BDI!$A$5</f>
        <v>ENDEREÇO:</v>
      </c>
      <c r="SHE3" s="492">
        <f>ORCAMENTO!SHF3</f>
        <v>0</v>
      </c>
      <c r="SHF3" s="492"/>
      <c r="SHG3" s="492"/>
      <c r="SHH3" s="492"/>
      <c r="SHI3" s="199" t="str">
        <f>BDI!$A$5</f>
        <v>ENDEREÇO:</v>
      </c>
      <c r="SHJ3" s="492">
        <f>ORCAMENTO!SHK3</f>
        <v>0</v>
      </c>
      <c r="SHK3" s="492"/>
      <c r="SHL3" s="492"/>
      <c r="SHM3" s="492"/>
      <c r="SHN3" s="199" t="str">
        <f>BDI!$A$5</f>
        <v>ENDEREÇO:</v>
      </c>
      <c r="SHO3" s="492">
        <f>ORCAMENTO!SHP3</f>
        <v>0</v>
      </c>
      <c r="SHP3" s="492"/>
      <c r="SHQ3" s="492"/>
      <c r="SHR3" s="492"/>
      <c r="SHS3" s="199" t="str">
        <f>BDI!$A$5</f>
        <v>ENDEREÇO:</v>
      </c>
      <c r="SHT3" s="492">
        <f>ORCAMENTO!SHU3</f>
        <v>0</v>
      </c>
      <c r="SHU3" s="492"/>
      <c r="SHV3" s="492"/>
      <c r="SHW3" s="492"/>
      <c r="SHX3" s="199" t="str">
        <f>BDI!$A$5</f>
        <v>ENDEREÇO:</v>
      </c>
      <c r="SHY3" s="492">
        <f>ORCAMENTO!SHZ3</f>
        <v>0</v>
      </c>
      <c r="SHZ3" s="492"/>
      <c r="SIA3" s="492"/>
      <c r="SIB3" s="492"/>
      <c r="SIC3" s="199" t="str">
        <f>BDI!$A$5</f>
        <v>ENDEREÇO:</v>
      </c>
      <c r="SID3" s="492">
        <f>ORCAMENTO!SIE3</f>
        <v>0</v>
      </c>
      <c r="SIE3" s="492"/>
      <c r="SIF3" s="492"/>
      <c r="SIG3" s="492"/>
      <c r="SIH3" s="199" t="str">
        <f>BDI!$A$5</f>
        <v>ENDEREÇO:</v>
      </c>
      <c r="SII3" s="492">
        <f>ORCAMENTO!SIJ3</f>
        <v>0</v>
      </c>
      <c r="SIJ3" s="492"/>
      <c r="SIK3" s="492"/>
      <c r="SIL3" s="492"/>
      <c r="SIM3" s="199" t="str">
        <f>BDI!$A$5</f>
        <v>ENDEREÇO:</v>
      </c>
      <c r="SIN3" s="492">
        <f>ORCAMENTO!SIO3</f>
        <v>0</v>
      </c>
      <c r="SIO3" s="492"/>
      <c r="SIP3" s="492"/>
      <c r="SIQ3" s="492"/>
      <c r="SIR3" s="199" t="str">
        <f>BDI!$A$5</f>
        <v>ENDEREÇO:</v>
      </c>
      <c r="SIS3" s="492">
        <f>ORCAMENTO!SIT3</f>
        <v>0</v>
      </c>
      <c r="SIT3" s="492"/>
      <c r="SIU3" s="492"/>
      <c r="SIV3" s="492"/>
      <c r="SIW3" s="199" t="str">
        <f>BDI!$A$5</f>
        <v>ENDEREÇO:</v>
      </c>
      <c r="SIX3" s="492">
        <f>ORCAMENTO!SIY3</f>
        <v>0</v>
      </c>
      <c r="SIY3" s="492"/>
      <c r="SIZ3" s="492"/>
      <c r="SJA3" s="492"/>
      <c r="SJB3" s="199" t="str">
        <f>BDI!$A$5</f>
        <v>ENDEREÇO:</v>
      </c>
      <c r="SJC3" s="492">
        <f>ORCAMENTO!SJD3</f>
        <v>0</v>
      </c>
      <c r="SJD3" s="492"/>
      <c r="SJE3" s="492"/>
      <c r="SJF3" s="492"/>
      <c r="SJG3" s="199" t="str">
        <f>BDI!$A$5</f>
        <v>ENDEREÇO:</v>
      </c>
      <c r="SJH3" s="492">
        <f>ORCAMENTO!SJI3</f>
        <v>0</v>
      </c>
      <c r="SJI3" s="492"/>
      <c r="SJJ3" s="492"/>
      <c r="SJK3" s="492"/>
      <c r="SJL3" s="199" t="str">
        <f>BDI!$A$5</f>
        <v>ENDEREÇO:</v>
      </c>
      <c r="SJM3" s="492">
        <f>ORCAMENTO!SJN3</f>
        <v>0</v>
      </c>
      <c r="SJN3" s="492"/>
      <c r="SJO3" s="492"/>
      <c r="SJP3" s="492"/>
      <c r="SJQ3" s="199" t="str">
        <f>BDI!$A$5</f>
        <v>ENDEREÇO:</v>
      </c>
      <c r="SJR3" s="492">
        <f>ORCAMENTO!SJS3</f>
        <v>0</v>
      </c>
      <c r="SJS3" s="492"/>
      <c r="SJT3" s="492"/>
      <c r="SJU3" s="492"/>
      <c r="SJV3" s="199" t="str">
        <f>BDI!$A$5</f>
        <v>ENDEREÇO:</v>
      </c>
      <c r="SJW3" s="492">
        <f>ORCAMENTO!SJX3</f>
        <v>0</v>
      </c>
      <c r="SJX3" s="492"/>
      <c r="SJY3" s="492"/>
      <c r="SJZ3" s="492"/>
      <c r="SKA3" s="199" t="str">
        <f>BDI!$A$5</f>
        <v>ENDEREÇO:</v>
      </c>
      <c r="SKB3" s="492">
        <f>ORCAMENTO!SKC3</f>
        <v>0</v>
      </c>
      <c r="SKC3" s="492"/>
      <c r="SKD3" s="492"/>
      <c r="SKE3" s="492"/>
      <c r="SKF3" s="199" t="str">
        <f>BDI!$A$5</f>
        <v>ENDEREÇO:</v>
      </c>
      <c r="SKG3" s="492">
        <f>ORCAMENTO!SKH3</f>
        <v>0</v>
      </c>
      <c r="SKH3" s="492"/>
      <c r="SKI3" s="492"/>
      <c r="SKJ3" s="492"/>
      <c r="SKK3" s="199" t="str">
        <f>BDI!$A$5</f>
        <v>ENDEREÇO:</v>
      </c>
      <c r="SKL3" s="492">
        <f>ORCAMENTO!SKM3</f>
        <v>0</v>
      </c>
      <c r="SKM3" s="492"/>
      <c r="SKN3" s="492"/>
      <c r="SKO3" s="492"/>
      <c r="SKP3" s="199" t="str">
        <f>BDI!$A$5</f>
        <v>ENDEREÇO:</v>
      </c>
      <c r="SKQ3" s="492">
        <f>ORCAMENTO!SKR3</f>
        <v>0</v>
      </c>
      <c r="SKR3" s="492"/>
      <c r="SKS3" s="492"/>
      <c r="SKT3" s="492"/>
      <c r="SKU3" s="199" t="str">
        <f>BDI!$A$5</f>
        <v>ENDEREÇO:</v>
      </c>
      <c r="SKV3" s="492">
        <f>ORCAMENTO!SKW3</f>
        <v>0</v>
      </c>
      <c r="SKW3" s="492"/>
      <c r="SKX3" s="492"/>
      <c r="SKY3" s="492"/>
      <c r="SKZ3" s="199" t="str">
        <f>BDI!$A$5</f>
        <v>ENDEREÇO:</v>
      </c>
      <c r="SLA3" s="492">
        <f>ORCAMENTO!SLB3</f>
        <v>0</v>
      </c>
      <c r="SLB3" s="492"/>
      <c r="SLC3" s="492"/>
      <c r="SLD3" s="492"/>
      <c r="SLE3" s="199" t="str">
        <f>BDI!$A$5</f>
        <v>ENDEREÇO:</v>
      </c>
      <c r="SLF3" s="492">
        <f>ORCAMENTO!SLG3</f>
        <v>0</v>
      </c>
      <c r="SLG3" s="492"/>
      <c r="SLH3" s="492"/>
      <c r="SLI3" s="492"/>
      <c r="SLJ3" s="199" t="str">
        <f>BDI!$A$5</f>
        <v>ENDEREÇO:</v>
      </c>
      <c r="SLK3" s="492">
        <f>ORCAMENTO!SLL3</f>
        <v>0</v>
      </c>
      <c r="SLL3" s="492"/>
      <c r="SLM3" s="492"/>
      <c r="SLN3" s="492"/>
      <c r="SLO3" s="199" t="str">
        <f>BDI!$A$5</f>
        <v>ENDEREÇO:</v>
      </c>
      <c r="SLP3" s="492">
        <f>ORCAMENTO!SLQ3</f>
        <v>0</v>
      </c>
      <c r="SLQ3" s="492"/>
      <c r="SLR3" s="492"/>
      <c r="SLS3" s="492"/>
      <c r="SLT3" s="199" t="str">
        <f>BDI!$A$5</f>
        <v>ENDEREÇO:</v>
      </c>
      <c r="SLU3" s="492">
        <f>ORCAMENTO!SLV3</f>
        <v>0</v>
      </c>
      <c r="SLV3" s="492"/>
      <c r="SLW3" s="492"/>
      <c r="SLX3" s="492"/>
      <c r="SLY3" s="199" t="str">
        <f>BDI!$A$5</f>
        <v>ENDEREÇO:</v>
      </c>
      <c r="SLZ3" s="492">
        <f>ORCAMENTO!SMA3</f>
        <v>0</v>
      </c>
      <c r="SMA3" s="492"/>
      <c r="SMB3" s="492"/>
      <c r="SMC3" s="492"/>
      <c r="SMD3" s="199" t="str">
        <f>BDI!$A$5</f>
        <v>ENDEREÇO:</v>
      </c>
      <c r="SME3" s="492">
        <f>ORCAMENTO!SMF3</f>
        <v>0</v>
      </c>
      <c r="SMF3" s="492"/>
      <c r="SMG3" s="492"/>
      <c r="SMH3" s="492"/>
      <c r="SMI3" s="199" t="str">
        <f>BDI!$A$5</f>
        <v>ENDEREÇO:</v>
      </c>
      <c r="SMJ3" s="492">
        <f>ORCAMENTO!SMK3</f>
        <v>0</v>
      </c>
      <c r="SMK3" s="492"/>
      <c r="SML3" s="492"/>
      <c r="SMM3" s="492"/>
      <c r="SMN3" s="199" t="str">
        <f>BDI!$A$5</f>
        <v>ENDEREÇO:</v>
      </c>
      <c r="SMO3" s="492">
        <f>ORCAMENTO!SMP3</f>
        <v>0</v>
      </c>
      <c r="SMP3" s="492"/>
      <c r="SMQ3" s="492"/>
      <c r="SMR3" s="492"/>
      <c r="SMS3" s="199" t="str">
        <f>BDI!$A$5</f>
        <v>ENDEREÇO:</v>
      </c>
      <c r="SMT3" s="492">
        <f>ORCAMENTO!SMU3</f>
        <v>0</v>
      </c>
      <c r="SMU3" s="492"/>
      <c r="SMV3" s="492"/>
      <c r="SMW3" s="492"/>
      <c r="SMX3" s="199" t="str">
        <f>BDI!$A$5</f>
        <v>ENDEREÇO:</v>
      </c>
      <c r="SMY3" s="492">
        <f>ORCAMENTO!SMZ3</f>
        <v>0</v>
      </c>
      <c r="SMZ3" s="492"/>
      <c r="SNA3" s="492"/>
      <c r="SNB3" s="492"/>
      <c r="SNC3" s="199" t="str">
        <f>BDI!$A$5</f>
        <v>ENDEREÇO:</v>
      </c>
      <c r="SND3" s="492">
        <f>ORCAMENTO!SNE3</f>
        <v>0</v>
      </c>
      <c r="SNE3" s="492"/>
      <c r="SNF3" s="492"/>
      <c r="SNG3" s="492"/>
      <c r="SNH3" s="199" t="str">
        <f>BDI!$A$5</f>
        <v>ENDEREÇO:</v>
      </c>
      <c r="SNI3" s="492">
        <f>ORCAMENTO!SNJ3</f>
        <v>0</v>
      </c>
      <c r="SNJ3" s="492"/>
      <c r="SNK3" s="492"/>
      <c r="SNL3" s="492"/>
      <c r="SNM3" s="199" t="str">
        <f>BDI!$A$5</f>
        <v>ENDEREÇO:</v>
      </c>
      <c r="SNN3" s="492">
        <f>ORCAMENTO!SNO3</f>
        <v>0</v>
      </c>
      <c r="SNO3" s="492"/>
      <c r="SNP3" s="492"/>
      <c r="SNQ3" s="492"/>
      <c r="SNR3" s="199" t="str">
        <f>BDI!$A$5</f>
        <v>ENDEREÇO:</v>
      </c>
      <c r="SNS3" s="492">
        <f>ORCAMENTO!SNT3</f>
        <v>0</v>
      </c>
      <c r="SNT3" s="492"/>
      <c r="SNU3" s="492"/>
      <c r="SNV3" s="492"/>
      <c r="SNW3" s="199" t="str">
        <f>BDI!$A$5</f>
        <v>ENDEREÇO:</v>
      </c>
      <c r="SNX3" s="492">
        <f>ORCAMENTO!SNY3</f>
        <v>0</v>
      </c>
      <c r="SNY3" s="492"/>
      <c r="SNZ3" s="492"/>
      <c r="SOA3" s="492"/>
      <c r="SOB3" s="199" t="str">
        <f>BDI!$A$5</f>
        <v>ENDEREÇO:</v>
      </c>
      <c r="SOC3" s="492">
        <f>ORCAMENTO!SOD3</f>
        <v>0</v>
      </c>
      <c r="SOD3" s="492"/>
      <c r="SOE3" s="492"/>
      <c r="SOF3" s="492"/>
      <c r="SOG3" s="199" t="str">
        <f>BDI!$A$5</f>
        <v>ENDEREÇO:</v>
      </c>
      <c r="SOH3" s="492">
        <f>ORCAMENTO!SOI3</f>
        <v>0</v>
      </c>
      <c r="SOI3" s="492"/>
      <c r="SOJ3" s="492"/>
      <c r="SOK3" s="492"/>
      <c r="SOL3" s="199" t="str">
        <f>BDI!$A$5</f>
        <v>ENDEREÇO:</v>
      </c>
      <c r="SOM3" s="492">
        <f>ORCAMENTO!SON3</f>
        <v>0</v>
      </c>
      <c r="SON3" s="492"/>
      <c r="SOO3" s="492"/>
      <c r="SOP3" s="492"/>
      <c r="SOQ3" s="199" t="str">
        <f>BDI!$A$5</f>
        <v>ENDEREÇO:</v>
      </c>
      <c r="SOR3" s="492">
        <f>ORCAMENTO!SOS3</f>
        <v>0</v>
      </c>
      <c r="SOS3" s="492"/>
      <c r="SOT3" s="492"/>
      <c r="SOU3" s="492"/>
      <c r="SOV3" s="199" t="str">
        <f>BDI!$A$5</f>
        <v>ENDEREÇO:</v>
      </c>
      <c r="SOW3" s="492">
        <f>ORCAMENTO!SOX3</f>
        <v>0</v>
      </c>
      <c r="SOX3" s="492"/>
      <c r="SOY3" s="492"/>
      <c r="SOZ3" s="492"/>
      <c r="SPA3" s="199" t="str">
        <f>BDI!$A$5</f>
        <v>ENDEREÇO:</v>
      </c>
      <c r="SPB3" s="492">
        <f>ORCAMENTO!SPC3</f>
        <v>0</v>
      </c>
      <c r="SPC3" s="492"/>
      <c r="SPD3" s="492"/>
      <c r="SPE3" s="492"/>
      <c r="SPF3" s="199" t="str">
        <f>BDI!$A$5</f>
        <v>ENDEREÇO:</v>
      </c>
      <c r="SPG3" s="492">
        <f>ORCAMENTO!SPH3</f>
        <v>0</v>
      </c>
      <c r="SPH3" s="492"/>
      <c r="SPI3" s="492"/>
      <c r="SPJ3" s="492"/>
      <c r="SPK3" s="199" t="str">
        <f>BDI!$A$5</f>
        <v>ENDEREÇO:</v>
      </c>
      <c r="SPL3" s="492">
        <f>ORCAMENTO!SPM3</f>
        <v>0</v>
      </c>
      <c r="SPM3" s="492"/>
      <c r="SPN3" s="492"/>
      <c r="SPO3" s="492"/>
      <c r="SPP3" s="199" t="str">
        <f>BDI!$A$5</f>
        <v>ENDEREÇO:</v>
      </c>
      <c r="SPQ3" s="492">
        <f>ORCAMENTO!SPR3</f>
        <v>0</v>
      </c>
      <c r="SPR3" s="492"/>
      <c r="SPS3" s="492"/>
      <c r="SPT3" s="492"/>
      <c r="SPU3" s="199" t="str">
        <f>BDI!$A$5</f>
        <v>ENDEREÇO:</v>
      </c>
      <c r="SPV3" s="492">
        <f>ORCAMENTO!SPW3</f>
        <v>0</v>
      </c>
      <c r="SPW3" s="492"/>
      <c r="SPX3" s="492"/>
      <c r="SPY3" s="492"/>
      <c r="SPZ3" s="199" t="str">
        <f>BDI!$A$5</f>
        <v>ENDEREÇO:</v>
      </c>
      <c r="SQA3" s="492">
        <f>ORCAMENTO!SQB3</f>
        <v>0</v>
      </c>
      <c r="SQB3" s="492"/>
      <c r="SQC3" s="492"/>
      <c r="SQD3" s="492"/>
      <c r="SQE3" s="199" t="str">
        <f>BDI!$A$5</f>
        <v>ENDEREÇO:</v>
      </c>
      <c r="SQF3" s="492">
        <f>ORCAMENTO!SQG3</f>
        <v>0</v>
      </c>
      <c r="SQG3" s="492"/>
      <c r="SQH3" s="492"/>
      <c r="SQI3" s="492"/>
      <c r="SQJ3" s="199" t="str">
        <f>BDI!$A$5</f>
        <v>ENDEREÇO:</v>
      </c>
      <c r="SQK3" s="492">
        <f>ORCAMENTO!SQL3</f>
        <v>0</v>
      </c>
      <c r="SQL3" s="492"/>
      <c r="SQM3" s="492"/>
      <c r="SQN3" s="492"/>
      <c r="SQO3" s="199" t="str">
        <f>BDI!$A$5</f>
        <v>ENDEREÇO:</v>
      </c>
      <c r="SQP3" s="492">
        <f>ORCAMENTO!SQQ3</f>
        <v>0</v>
      </c>
      <c r="SQQ3" s="492"/>
      <c r="SQR3" s="492"/>
      <c r="SQS3" s="492"/>
      <c r="SQT3" s="199" t="str">
        <f>BDI!$A$5</f>
        <v>ENDEREÇO:</v>
      </c>
      <c r="SQU3" s="492">
        <f>ORCAMENTO!SQV3</f>
        <v>0</v>
      </c>
      <c r="SQV3" s="492"/>
      <c r="SQW3" s="492"/>
      <c r="SQX3" s="492"/>
      <c r="SQY3" s="199" t="str">
        <f>BDI!$A$5</f>
        <v>ENDEREÇO:</v>
      </c>
      <c r="SQZ3" s="492">
        <f>ORCAMENTO!SRA3</f>
        <v>0</v>
      </c>
      <c r="SRA3" s="492"/>
      <c r="SRB3" s="492"/>
      <c r="SRC3" s="492"/>
      <c r="SRD3" s="199" t="str">
        <f>BDI!$A$5</f>
        <v>ENDEREÇO:</v>
      </c>
      <c r="SRE3" s="492">
        <f>ORCAMENTO!SRF3</f>
        <v>0</v>
      </c>
      <c r="SRF3" s="492"/>
      <c r="SRG3" s="492"/>
      <c r="SRH3" s="492"/>
      <c r="SRI3" s="199" t="str">
        <f>BDI!$A$5</f>
        <v>ENDEREÇO:</v>
      </c>
      <c r="SRJ3" s="492">
        <f>ORCAMENTO!SRK3</f>
        <v>0</v>
      </c>
      <c r="SRK3" s="492"/>
      <c r="SRL3" s="492"/>
      <c r="SRM3" s="492"/>
      <c r="SRN3" s="199" t="str">
        <f>BDI!$A$5</f>
        <v>ENDEREÇO:</v>
      </c>
      <c r="SRO3" s="492">
        <f>ORCAMENTO!SRP3</f>
        <v>0</v>
      </c>
      <c r="SRP3" s="492"/>
      <c r="SRQ3" s="492"/>
      <c r="SRR3" s="492"/>
      <c r="SRS3" s="199" t="str">
        <f>BDI!$A$5</f>
        <v>ENDEREÇO:</v>
      </c>
      <c r="SRT3" s="492">
        <f>ORCAMENTO!SRU3</f>
        <v>0</v>
      </c>
      <c r="SRU3" s="492"/>
      <c r="SRV3" s="492"/>
      <c r="SRW3" s="492"/>
      <c r="SRX3" s="199" t="str">
        <f>BDI!$A$5</f>
        <v>ENDEREÇO:</v>
      </c>
      <c r="SRY3" s="492">
        <f>ORCAMENTO!SRZ3</f>
        <v>0</v>
      </c>
      <c r="SRZ3" s="492"/>
      <c r="SSA3" s="492"/>
      <c r="SSB3" s="492"/>
      <c r="SSC3" s="199" t="str">
        <f>BDI!$A$5</f>
        <v>ENDEREÇO:</v>
      </c>
      <c r="SSD3" s="492">
        <f>ORCAMENTO!SSE3</f>
        <v>0</v>
      </c>
      <c r="SSE3" s="492"/>
      <c r="SSF3" s="492"/>
      <c r="SSG3" s="492"/>
      <c r="SSH3" s="199" t="str">
        <f>BDI!$A$5</f>
        <v>ENDEREÇO:</v>
      </c>
      <c r="SSI3" s="492">
        <f>ORCAMENTO!SSJ3</f>
        <v>0</v>
      </c>
      <c r="SSJ3" s="492"/>
      <c r="SSK3" s="492"/>
      <c r="SSL3" s="492"/>
      <c r="SSM3" s="199" t="str">
        <f>BDI!$A$5</f>
        <v>ENDEREÇO:</v>
      </c>
      <c r="SSN3" s="492">
        <f>ORCAMENTO!SSO3</f>
        <v>0</v>
      </c>
      <c r="SSO3" s="492"/>
      <c r="SSP3" s="492"/>
      <c r="SSQ3" s="492"/>
      <c r="SSR3" s="199" t="str">
        <f>BDI!$A$5</f>
        <v>ENDEREÇO:</v>
      </c>
      <c r="SSS3" s="492">
        <f>ORCAMENTO!SST3</f>
        <v>0</v>
      </c>
      <c r="SST3" s="492"/>
      <c r="SSU3" s="492"/>
      <c r="SSV3" s="492"/>
      <c r="SSW3" s="199" t="str">
        <f>BDI!$A$5</f>
        <v>ENDEREÇO:</v>
      </c>
      <c r="SSX3" s="492">
        <f>ORCAMENTO!SSY3</f>
        <v>0</v>
      </c>
      <c r="SSY3" s="492"/>
      <c r="SSZ3" s="492"/>
      <c r="STA3" s="492"/>
      <c r="STB3" s="199" t="str">
        <f>BDI!$A$5</f>
        <v>ENDEREÇO:</v>
      </c>
      <c r="STC3" s="492">
        <f>ORCAMENTO!STD3</f>
        <v>0</v>
      </c>
      <c r="STD3" s="492"/>
      <c r="STE3" s="492"/>
      <c r="STF3" s="492"/>
      <c r="STG3" s="199" t="str">
        <f>BDI!$A$5</f>
        <v>ENDEREÇO:</v>
      </c>
      <c r="STH3" s="492">
        <f>ORCAMENTO!STI3</f>
        <v>0</v>
      </c>
      <c r="STI3" s="492"/>
      <c r="STJ3" s="492"/>
      <c r="STK3" s="492"/>
      <c r="STL3" s="199" t="str">
        <f>BDI!$A$5</f>
        <v>ENDEREÇO:</v>
      </c>
      <c r="STM3" s="492">
        <f>ORCAMENTO!STN3</f>
        <v>0</v>
      </c>
      <c r="STN3" s="492"/>
      <c r="STO3" s="492"/>
      <c r="STP3" s="492"/>
      <c r="STQ3" s="199" t="str">
        <f>BDI!$A$5</f>
        <v>ENDEREÇO:</v>
      </c>
      <c r="STR3" s="492">
        <f>ORCAMENTO!STS3</f>
        <v>0</v>
      </c>
      <c r="STS3" s="492"/>
      <c r="STT3" s="492"/>
      <c r="STU3" s="492"/>
      <c r="STV3" s="199" t="str">
        <f>BDI!$A$5</f>
        <v>ENDEREÇO:</v>
      </c>
      <c r="STW3" s="492">
        <f>ORCAMENTO!STX3</f>
        <v>0</v>
      </c>
      <c r="STX3" s="492"/>
      <c r="STY3" s="492"/>
      <c r="STZ3" s="492"/>
      <c r="SUA3" s="199" t="str">
        <f>BDI!$A$5</f>
        <v>ENDEREÇO:</v>
      </c>
      <c r="SUB3" s="492">
        <f>ORCAMENTO!SUC3</f>
        <v>0</v>
      </c>
      <c r="SUC3" s="492"/>
      <c r="SUD3" s="492"/>
      <c r="SUE3" s="492"/>
      <c r="SUF3" s="199" t="str">
        <f>BDI!$A$5</f>
        <v>ENDEREÇO:</v>
      </c>
      <c r="SUG3" s="492">
        <f>ORCAMENTO!SUH3</f>
        <v>0</v>
      </c>
      <c r="SUH3" s="492"/>
      <c r="SUI3" s="492"/>
      <c r="SUJ3" s="492"/>
      <c r="SUK3" s="199" t="str">
        <f>BDI!$A$5</f>
        <v>ENDEREÇO:</v>
      </c>
      <c r="SUL3" s="492">
        <f>ORCAMENTO!SUM3</f>
        <v>0</v>
      </c>
      <c r="SUM3" s="492"/>
      <c r="SUN3" s="492"/>
      <c r="SUO3" s="492"/>
      <c r="SUP3" s="199" t="str">
        <f>BDI!$A$5</f>
        <v>ENDEREÇO:</v>
      </c>
      <c r="SUQ3" s="492">
        <f>ORCAMENTO!SUR3</f>
        <v>0</v>
      </c>
      <c r="SUR3" s="492"/>
      <c r="SUS3" s="492"/>
      <c r="SUT3" s="492"/>
      <c r="SUU3" s="199" t="str">
        <f>BDI!$A$5</f>
        <v>ENDEREÇO:</v>
      </c>
      <c r="SUV3" s="492">
        <f>ORCAMENTO!SUW3</f>
        <v>0</v>
      </c>
      <c r="SUW3" s="492"/>
      <c r="SUX3" s="492"/>
      <c r="SUY3" s="492"/>
      <c r="SUZ3" s="199" t="str">
        <f>BDI!$A$5</f>
        <v>ENDEREÇO:</v>
      </c>
      <c r="SVA3" s="492">
        <f>ORCAMENTO!SVB3</f>
        <v>0</v>
      </c>
      <c r="SVB3" s="492"/>
      <c r="SVC3" s="492"/>
      <c r="SVD3" s="492"/>
      <c r="SVE3" s="199" t="str">
        <f>BDI!$A$5</f>
        <v>ENDEREÇO:</v>
      </c>
      <c r="SVF3" s="492">
        <f>ORCAMENTO!SVG3</f>
        <v>0</v>
      </c>
      <c r="SVG3" s="492"/>
      <c r="SVH3" s="492"/>
      <c r="SVI3" s="492"/>
      <c r="SVJ3" s="199" t="str">
        <f>BDI!$A$5</f>
        <v>ENDEREÇO:</v>
      </c>
      <c r="SVK3" s="492">
        <f>ORCAMENTO!SVL3</f>
        <v>0</v>
      </c>
      <c r="SVL3" s="492"/>
      <c r="SVM3" s="492"/>
      <c r="SVN3" s="492"/>
      <c r="SVO3" s="199" t="str">
        <f>BDI!$A$5</f>
        <v>ENDEREÇO:</v>
      </c>
      <c r="SVP3" s="492">
        <f>ORCAMENTO!SVQ3</f>
        <v>0</v>
      </c>
      <c r="SVQ3" s="492"/>
      <c r="SVR3" s="492"/>
      <c r="SVS3" s="492"/>
      <c r="SVT3" s="199" t="str">
        <f>BDI!$A$5</f>
        <v>ENDEREÇO:</v>
      </c>
      <c r="SVU3" s="492">
        <f>ORCAMENTO!SVV3</f>
        <v>0</v>
      </c>
      <c r="SVV3" s="492"/>
      <c r="SVW3" s="492"/>
      <c r="SVX3" s="492"/>
      <c r="SVY3" s="199" t="str">
        <f>BDI!$A$5</f>
        <v>ENDEREÇO:</v>
      </c>
      <c r="SVZ3" s="492">
        <f>ORCAMENTO!SWA3</f>
        <v>0</v>
      </c>
      <c r="SWA3" s="492"/>
      <c r="SWB3" s="492"/>
      <c r="SWC3" s="492"/>
      <c r="SWD3" s="199" t="str">
        <f>BDI!$A$5</f>
        <v>ENDEREÇO:</v>
      </c>
      <c r="SWE3" s="492">
        <f>ORCAMENTO!SWF3</f>
        <v>0</v>
      </c>
      <c r="SWF3" s="492"/>
      <c r="SWG3" s="492"/>
      <c r="SWH3" s="492"/>
      <c r="SWI3" s="199" t="str">
        <f>BDI!$A$5</f>
        <v>ENDEREÇO:</v>
      </c>
      <c r="SWJ3" s="492">
        <f>ORCAMENTO!SWK3</f>
        <v>0</v>
      </c>
      <c r="SWK3" s="492"/>
      <c r="SWL3" s="492"/>
      <c r="SWM3" s="492"/>
      <c r="SWN3" s="199" t="str">
        <f>BDI!$A$5</f>
        <v>ENDEREÇO:</v>
      </c>
      <c r="SWO3" s="492">
        <f>ORCAMENTO!SWP3</f>
        <v>0</v>
      </c>
      <c r="SWP3" s="492"/>
      <c r="SWQ3" s="492"/>
      <c r="SWR3" s="492"/>
      <c r="SWS3" s="199" t="str">
        <f>BDI!$A$5</f>
        <v>ENDEREÇO:</v>
      </c>
      <c r="SWT3" s="492">
        <f>ORCAMENTO!SWU3</f>
        <v>0</v>
      </c>
      <c r="SWU3" s="492"/>
      <c r="SWV3" s="492"/>
      <c r="SWW3" s="492"/>
      <c r="SWX3" s="199" t="str">
        <f>BDI!$A$5</f>
        <v>ENDEREÇO:</v>
      </c>
      <c r="SWY3" s="492">
        <f>ORCAMENTO!SWZ3</f>
        <v>0</v>
      </c>
      <c r="SWZ3" s="492"/>
      <c r="SXA3" s="492"/>
      <c r="SXB3" s="492"/>
      <c r="SXC3" s="199" t="str">
        <f>BDI!$A$5</f>
        <v>ENDEREÇO:</v>
      </c>
      <c r="SXD3" s="492">
        <f>ORCAMENTO!SXE3</f>
        <v>0</v>
      </c>
      <c r="SXE3" s="492"/>
      <c r="SXF3" s="492"/>
      <c r="SXG3" s="492"/>
      <c r="SXH3" s="199" t="str">
        <f>BDI!$A$5</f>
        <v>ENDEREÇO:</v>
      </c>
      <c r="SXI3" s="492">
        <f>ORCAMENTO!SXJ3</f>
        <v>0</v>
      </c>
      <c r="SXJ3" s="492"/>
      <c r="SXK3" s="492"/>
      <c r="SXL3" s="492"/>
      <c r="SXM3" s="199" t="str">
        <f>BDI!$A$5</f>
        <v>ENDEREÇO:</v>
      </c>
      <c r="SXN3" s="492">
        <f>ORCAMENTO!SXO3</f>
        <v>0</v>
      </c>
      <c r="SXO3" s="492"/>
      <c r="SXP3" s="492"/>
      <c r="SXQ3" s="492"/>
      <c r="SXR3" s="199" t="str">
        <f>BDI!$A$5</f>
        <v>ENDEREÇO:</v>
      </c>
      <c r="SXS3" s="492">
        <f>ORCAMENTO!SXT3</f>
        <v>0</v>
      </c>
      <c r="SXT3" s="492"/>
      <c r="SXU3" s="492"/>
      <c r="SXV3" s="492"/>
      <c r="SXW3" s="199" t="str">
        <f>BDI!$A$5</f>
        <v>ENDEREÇO:</v>
      </c>
      <c r="SXX3" s="492">
        <f>ORCAMENTO!SXY3</f>
        <v>0</v>
      </c>
      <c r="SXY3" s="492"/>
      <c r="SXZ3" s="492"/>
      <c r="SYA3" s="492"/>
      <c r="SYB3" s="199" t="str">
        <f>BDI!$A$5</f>
        <v>ENDEREÇO:</v>
      </c>
      <c r="SYC3" s="492">
        <f>ORCAMENTO!SYD3</f>
        <v>0</v>
      </c>
      <c r="SYD3" s="492"/>
      <c r="SYE3" s="492"/>
      <c r="SYF3" s="492"/>
      <c r="SYG3" s="199" t="str">
        <f>BDI!$A$5</f>
        <v>ENDEREÇO:</v>
      </c>
      <c r="SYH3" s="492">
        <f>ORCAMENTO!SYI3</f>
        <v>0</v>
      </c>
      <c r="SYI3" s="492"/>
      <c r="SYJ3" s="492"/>
      <c r="SYK3" s="492"/>
      <c r="SYL3" s="199" t="str">
        <f>BDI!$A$5</f>
        <v>ENDEREÇO:</v>
      </c>
      <c r="SYM3" s="492">
        <f>ORCAMENTO!SYN3</f>
        <v>0</v>
      </c>
      <c r="SYN3" s="492"/>
      <c r="SYO3" s="492"/>
      <c r="SYP3" s="492"/>
      <c r="SYQ3" s="199" t="str">
        <f>BDI!$A$5</f>
        <v>ENDEREÇO:</v>
      </c>
      <c r="SYR3" s="492">
        <f>ORCAMENTO!SYS3</f>
        <v>0</v>
      </c>
      <c r="SYS3" s="492"/>
      <c r="SYT3" s="492"/>
      <c r="SYU3" s="492"/>
      <c r="SYV3" s="199" t="str">
        <f>BDI!$A$5</f>
        <v>ENDEREÇO:</v>
      </c>
      <c r="SYW3" s="492">
        <f>ORCAMENTO!SYX3</f>
        <v>0</v>
      </c>
      <c r="SYX3" s="492"/>
      <c r="SYY3" s="492"/>
      <c r="SYZ3" s="492"/>
      <c r="SZA3" s="199" t="str">
        <f>BDI!$A$5</f>
        <v>ENDEREÇO:</v>
      </c>
      <c r="SZB3" s="492">
        <f>ORCAMENTO!SZC3</f>
        <v>0</v>
      </c>
      <c r="SZC3" s="492"/>
      <c r="SZD3" s="492"/>
      <c r="SZE3" s="492"/>
      <c r="SZF3" s="199" t="str">
        <f>BDI!$A$5</f>
        <v>ENDEREÇO:</v>
      </c>
      <c r="SZG3" s="492">
        <f>ORCAMENTO!SZH3</f>
        <v>0</v>
      </c>
      <c r="SZH3" s="492"/>
      <c r="SZI3" s="492"/>
      <c r="SZJ3" s="492"/>
      <c r="SZK3" s="199" t="str">
        <f>BDI!$A$5</f>
        <v>ENDEREÇO:</v>
      </c>
      <c r="SZL3" s="492">
        <f>ORCAMENTO!SZM3</f>
        <v>0</v>
      </c>
      <c r="SZM3" s="492"/>
      <c r="SZN3" s="492"/>
      <c r="SZO3" s="492"/>
      <c r="SZP3" s="199" t="str">
        <f>BDI!$A$5</f>
        <v>ENDEREÇO:</v>
      </c>
      <c r="SZQ3" s="492">
        <f>ORCAMENTO!SZR3</f>
        <v>0</v>
      </c>
      <c r="SZR3" s="492"/>
      <c r="SZS3" s="492"/>
      <c r="SZT3" s="492"/>
      <c r="SZU3" s="199" t="str">
        <f>BDI!$A$5</f>
        <v>ENDEREÇO:</v>
      </c>
      <c r="SZV3" s="492">
        <f>ORCAMENTO!SZW3</f>
        <v>0</v>
      </c>
      <c r="SZW3" s="492"/>
      <c r="SZX3" s="492"/>
      <c r="SZY3" s="492"/>
      <c r="SZZ3" s="199" t="str">
        <f>BDI!$A$5</f>
        <v>ENDEREÇO:</v>
      </c>
      <c r="TAA3" s="492">
        <f>ORCAMENTO!TAB3</f>
        <v>0</v>
      </c>
      <c r="TAB3" s="492"/>
      <c r="TAC3" s="492"/>
      <c r="TAD3" s="492"/>
      <c r="TAE3" s="199" t="str">
        <f>BDI!$A$5</f>
        <v>ENDEREÇO:</v>
      </c>
      <c r="TAF3" s="492">
        <f>ORCAMENTO!TAG3</f>
        <v>0</v>
      </c>
      <c r="TAG3" s="492"/>
      <c r="TAH3" s="492"/>
      <c r="TAI3" s="492"/>
      <c r="TAJ3" s="199" t="str">
        <f>BDI!$A$5</f>
        <v>ENDEREÇO:</v>
      </c>
      <c r="TAK3" s="492">
        <f>ORCAMENTO!TAL3</f>
        <v>0</v>
      </c>
      <c r="TAL3" s="492"/>
      <c r="TAM3" s="492"/>
      <c r="TAN3" s="492"/>
      <c r="TAO3" s="199" t="str">
        <f>BDI!$A$5</f>
        <v>ENDEREÇO:</v>
      </c>
      <c r="TAP3" s="492">
        <f>ORCAMENTO!TAQ3</f>
        <v>0</v>
      </c>
      <c r="TAQ3" s="492"/>
      <c r="TAR3" s="492"/>
      <c r="TAS3" s="492"/>
      <c r="TAT3" s="199" t="str">
        <f>BDI!$A$5</f>
        <v>ENDEREÇO:</v>
      </c>
      <c r="TAU3" s="492">
        <f>ORCAMENTO!TAV3</f>
        <v>0</v>
      </c>
      <c r="TAV3" s="492"/>
      <c r="TAW3" s="492"/>
      <c r="TAX3" s="492"/>
      <c r="TAY3" s="199" t="str">
        <f>BDI!$A$5</f>
        <v>ENDEREÇO:</v>
      </c>
      <c r="TAZ3" s="492">
        <f>ORCAMENTO!TBA3</f>
        <v>0</v>
      </c>
      <c r="TBA3" s="492"/>
      <c r="TBB3" s="492"/>
      <c r="TBC3" s="492"/>
      <c r="TBD3" s="199" t="str">
        <f>BDI!$A$5</f>
        <v>ENDEREÇO:</v>
      </c>
      <c r="TBE3" s="492">
        <f>ORCAMENTO!TBF3</f>
        <v>0</v>
      </c>
      <c r="TBF3" s="492"/>
      <c r="TBG3" s="492"/>
      <c r="TBH3" s="492"/>
      <c r="TBI3" s="199" t="str">
        <f>BDI!$A$5</f>
        <v>ENDEREÇO:</v>
      </c>
      <c r="TBJ3" s="492">
        <f>ORCAMENTO!TBK3</f>
        <v>0</v>
      </c>
      <c r="TBK3" s="492"/>
      <c r="TBL3" s="492"/>
      <c r="TBM3" s="492"/>
      <c r="TBN3" s="199" t="str">
        <f>BDI!$A$5</f>
        <v>ENDEREÇO:</v>
      </c>
      <c r="TBO3" s="492">
        <f>ORCAMENTO!TBP3</f>
        <v>0</v>
      </c>
      <c r="TBP3" s="492"/>
      <c r="TBQ3" s="492"/>
      <c r="TBR3" s="492"/>
      <c r="TBS3" s="199" t="str">
        <f>BDI!$A$5</f>
        <v>ENDEREÇO:</v>
      </c>
      <c r="TBT3" s="492">
        <f>ORCAMENTO!TBU3</f>
        <v>0</v>
      </c>
      <c r="TBU3" s="492"/>
      <c r="TBV3" s="492"/>
      <c r="TBW3" s="492"/>
      <c r="TBX3" s="199" t="str">
        <f>BDI!$A$5</f>
        <v>ENDEREÇO:</v>
      </c>
      <c r="TBY3" s="492">
        <f>ORCAMENTO!TBZ3</f>
        <v>0</v>
      </c>
      <c r="TBZ3" s="492"/>
      <c r="TCA3" s="492"/>
      <c r="TCB3" s="492"/>
      <c r="TCC3" s="199" t="str">
        <f>BDI!$A$5</f>
        <v>ENDEREÇO:</v>
      </c>
      <c r="TCD3" s="492">
        <f>ORCAMENTO!TCE3</f>
        <v>0</v>
      </c>
      <c r="TCE3" s="492"/>
      <c r="TCF3" s="492"/>
      <c r="TCG3" s="492"/>
      <c r="TCH3" s="199" t="str">
        <f>BDI!$A$5</f>
        <v>ENDEREÇO:</v>
      </c>
      <c r="TCI3" s="492">
        <f>ORCAMENTO!TCJ3</f>
        <v>0</v>
      </c>
      <c r="TCJ3" s="492"/>
      <c r="TCK3" s="492"/>
      <c r="TCL3" s="492"/>
      <c r="TCM3" s="199" t="str">
        <f>BDI!$A$5</f>
        <v>ENDEREÇO:</v>
      </c>
      <c r="TCN3" s="492">
        <f>ORCAMENTO!TCO3</f>
        <v>0</v>
      </c>
      <c r="TCO3" s="492"/>
      <c r="TCP3" s="492"/>
      <c r="TCQ3" s="492"/>
      <c r="TCR3" s="199" t="str">
        <f>BDI!$A$5</f>
        <v>ENDEREÇO:</v>
      </c>
      <c r="TCS3" s="492">
        <f>ORCAMENTO!TCT3</f>
        <v>0</v>
      </c>
      <c r="TCT3" s="492"/>
      <c r="TCU3" s="492"/>
      <c r="TCV3" s="492"/>
      <c r="TCW3" s="199" t="str">
        <f>BDI!$A$5</f>
        <v>ENDEREÇO:</v>
      </c>
      <c r="TCX3" s="492">
        <f>ORCAMENTO!TCY3</f>
        <v>0</v>
      </c>
      <c r="TCY3" s="492"/>
      <c r="TCZ3" s="492"/>
      <c r="TDA3" s="492"/>
      <c r="TDB3" s="199" t="str">
        <f>BDI!$A$5</f>
        <v>ENDEREÇO:</v>
      </c>
      <c r="TDC3" s="492">
        <f>ORCAMENTO!TDD3</f>
        <v>0</v>
      </c>
      <c r="TDD3" s="492"/>
      <c r="TDE3" s="492"/>
      <c r="TDF3" s="492"/>
      <c r="TDG3" s="199" t="str">
        <f>BDI!$A$5</f>
        <v>ENDEREÇO:</v>
      </c>
      <c r="TDH3" s="492">
        <f>ORCAMENTO!TDI3</f>
        <v>0</v>
      </c>
      <c r="TDI3" s="492"/>
      <c r="TDJ3" s="492"/>
      <c r="TDK3" s="492"/>
      <c r="TDL3" s="199" t="str">
        <f>BDI!$A$5</f>
        <v>ENDEREÇO:</v>
      </c>
      <c r="TDM3" s="492">
        <f>ORCAMENTO!TDN3</f>
        <v>0</v>
      </c>
      <c r="TDN3" s="492"/>
      <c r="TDO3" s="492"/>
      <c r="TDP3" s="492"/>
      <c r="TDQ3" s="199" t="str">
        <f>BDI!$A$5</f>
        <v>ENDEREÇO:</v>
      </c>
      <c r="TDR3" s="492">
        <f>ORCAMENTO!TDS3</f>
        <v>0</v>
      </c>
      <c r="TDS3" s="492"/>
      <c r="TDT3" s="492"/>
      <c r="TDU3" s="492"/>
      <c r="TDV3" s="199" t="str">
        <f>BDI!$A$5</f>
        <v>ENDEREÇO:</v>
      </c>
      <c r="TDW3" s="492">
        <f>ORCAMENTO!TDX3</f>
        <v>0</v>
      </c>
      <c r="TDX3" s="492"/>
      <c r="TDY3" s="492"/>
      <c r="TDZ3" s="492"/>
      <c r="TEA3" s="199" t="str">
        <f>BDI!$A$5</f>
        <v>ENDEREÇO:</v>
      </c>
      <c r="TEB3" s="492">
        <f>ORCAMENTO!TEC3</f>
        <v>0</v>
      </c>
      <c r="TEC3" s="492"/>
      <c r="TED3" s="492"/>
      <c r="TEE3" s="492"/>
      <c r="TEF3" s="199" t="str">
        <f>BDI!$A$5</f>
        <v>ENDEREÇO:</v>
      </c>
      <c r="TEG3" s="492">
        <f>ORCAMENTO!TEH3</f>
        <v>0</v>
      </c>
      <c r="TEH3" s="492"/>
      <c r="TEI3" s="492"/>
      <c r="TEJ3" s="492"/>
      <c r="TEK3" s="199" t="str">
        <f>BDI!$A$5</f>
        <v>ENDEREÇO:</v>
      </c>
      <c r="TEL3" s="492">
        <f>ORCAMENTO!TEM3</f>
        <v>0</v>
      </c>
      <c r="TEM3" s="492"/>
      <c r="TEN3" s="492"/>
      <c r="TEO3" s="492"/>
      <c r="TEP3" s="199" t="str">
        <f>BDI!$A$5</f>
        <v>ENDEREÇO:</v>
      </c>
      <c r="TEQ3" s="492">
        <f>ORCAMENTO!TER3</f>
        <v>0</v>
      </c>
      <c r="TER3" s="492"/>
      <c r="TES3" s="492"/>
      <c r="TET3" s="492"/>
      <c r="TEU3" s="199" t="str">
        <f>BDI!$A$5</f>
        <v>ENDEREÇO:</v>
      </c>
      <c r="TEV3" s="492">
        <f>ORCAMENTO!TEW3</f>
        <v>0</v>
      </c>
      <c r="TEW3" s="492"/>
      <c r="TEX3" s="492"/>
      <c r="TEY3" s="492"/>
      <c r="TEZ3" s="199" t="str">
        <f>BDI!$A$5</f>
        <v>ENDEREÇO:</v>
      </c>
      <c r="TFA3" s="492">
        <f>ORCAMENTO!TFB3</f>
        <v>0</v>
      </c>
      <c r="TFB3" s="492"/>
      <c r="TFC3" s="492"/>
      <c r="TFD3" s="492"/>
      <c r="TFE3" s="199" t="str">
        <f>BDI!$A$5</f>
        <v>ENDEREÇO:</v>
      </c>
      <c r="TFF3" s="492">
        <f>ORCAMENTO!TFG3</f>
        <v>0</v>
      </c>
      <c r="TFG3" s="492"/>
      <c r="TFH3" s="492"/>
      <c r="TFI3" s="492"/>
      <c r="TFJ3" s="199" t="str">
        <f>BDI!$A$5</f>
        <v>ENDEREÇO:</v>
      </c>
      <c r="TFK3" s="492">
        <f>ORCAMENTO!TFL3</f>
        <v>0</v>
      </c>
      <c r="TFL3" s="492"/>
      <c r="TFM3" s="492"/>
      <c r="TFN3" s="492"/>
      <c r="TFO3" s="199" t="str">
        <f>BDI!$A$5</f>
        <v>ENDEREÇO:</v>
      </c>
      <c r="TFP3" s="492">
        <f>ORCAMENTO!TFQ3</f>
        <v>0</v>
      </c>
      <c r="TFQ3" s="492"/>
      <c r="TFR3" s="492"/>
      <c r="TFS3" s="492"/>
      <c r="TFT3" s="199" t="str">
        <f>BDI!$A$5</f>
        <v>ENDEREÇO:</v>
      </c>
      <c r="TFU3" s="492">
        <f>ORCAMENTO!TFV3</f>
        <v>0</v>
      </c>
      <c r="TFV3" s="492"/>
      <c r="TFW3" s="492"/>
      <c r="TFX3" s="492"/>
      <c r="TFY3" s="199" t="str">
        <f>BDI!$A$5</f>
        <v>ENDEREÇO:</v>
      </c>
      <c r="TFZ3" s="492">
        <f>ORCAMENTO!TGA3</f>
        <v>0</v>
      </c>
      <c r="TGA3" s="492"/>
      <c r="TGB3" s="492"/>
      <c r="TGC3" s="492"/>
      <c r="TGD3" s="199" t="str">
        <f>BDI!$A$5</f>
        <v>ENDEREÇO:</v>
      </c>
      <c r="TGE3" s="492">
        <f>ORCAMENTO!TGF3</f>
        <v>0</v>
      </c>
      <c r="TGF3" s="492"/>
      <c r="TGG3" s="492"/>
      <c r="TGH3" s="492"/>
      <c r="TGI3" s="199" t="str">
        <f>BDI!$A$5</f>
        <v>ENDEREÇO:</v>
      </c>
      <c r="TGJ3" s="492">
        <f>ORCAMENTO!TGK3</f>
        <v>0</v>
      </c>
      <c r="TGK3" s="492"/>
      <c r="TGL3" s="492"/>
      <c r="TGM3" s="492"/>
      <c r="TGN3" s="199" t="str">
        <f>BDI!$A$5</f>
        <v>ENDEREÇO:</v>
      </c>
      <c r="TGO3" s="492">
        <f>ORCAMENTO!TGP3</f>
        <v>0</v>
      </c>
      <c r="TGP3" s="492"/>
      <c r="TGQ3" s="492"/>
      <c r="TGR3" s="492"/>
      <c r="TGS3" s="199" t="str">
        <f>BDI!$A$5</f>
        <v>ENDEREÇO:</v>
      </c>
      <c r="TGT3" s="492">
        <f>ORCAMENTO!TGU3</f>
        <v>0</v>
      </c>
      <c r="TGU3" s="492"/>
      <c r="TGV3" s="492"/>
      <c r="TGW3" s="492"/>
      <c r="TGX3" s="199" t="str">
        <f>BDI!$A$5</f>
        <v>ENDEREÇO:</v>
      </c>
      <c r="TGY3" s="492">
        <f>ORCAMENTO!TGZ3</f>
        <v>0</v>
      </c>
      <c r="TGZ3" s="492"/>
      <c r="THA3" s="492"/>
      <c r="THB3" s="492"/>
      <c r="THC3" s="199" t="str">
        <f>BDI!$A$5</f>
        <v>ENDEREÇO:</v>
      </c>
      <c r="THD3" s="492">
        <f>ORCAMENTO!THE3</f>
        <v>0</v>
      </c>
      <c r="THE3" s="492"/>
      <c r="THF3" s="492"/>
      <c r="THG3" s="492"/>
      <c r="THH3" s="199" t="str">
        <f>BDI!$A$5</f>
        <v>ENDEREÇO:</v>
      </c>
      <c r="THI3" s="492">
        <f>ORCAMENTO!THJ3</f>
        <v>0</v>
      </c>
      <c r="THJ3" s="492"/>
      <c r="THK3" s="492"/>
      <c r="THL3" s="492"/>
      <c r="THM3" s="199" t="str">
        <f>BDI!$A$5</f>
        <v>ENDEREÇO:</v>
      </c>
      <c r="THN3" s="492">
        <f>ORCAMENTO!THO3</f>
        <v>0</v>
      </c>
      <c r="THO3" s="492"/>
      <c r="THP3" s="492"/>
      <c r="THQ3" s="492"/>
      <c r="THR3" s="199" t="str">
        <f>BDI!$A$5</f>
        <v>ENDEREÇO:</v>
      </c>
      <c r="THS3" s="492">
        <f>ORCAMENTO!THT3</f>
        <v>0</v>
      </c>
      <c r="THT3" s="492"/>
      <c r="THU3" s="492"/>
      <c r="THV3" s="492"/>
      <c r="THW3" s="199" t="str">
        <f>BDI!$A$5</f>
        <v>ENDEREÇO:</v>
      </c>
      <c r="THX3" s="492">
        <f>ORCAMENTO!THY3</f>
        <v>0</v>
      </c>
      <c r="THY3" s="492"/>
      <c r="THZ3" s="492"/>
      <c r="TIA3" s="492"/>
      <c r="TIB3" s="199" t="str">
        <f>BDI!$A$5</f>
        <v>ENDEREÇO:</v>
      </c>
      <c r="TIC3" s="492">
        <f>ORCAMENTO!TID3</f>
        <v>0</v>
      </c>
      <c r="TID3" s="492"/>
      <c r="TIE3" s="492"/>
      <c r="TIF3" s="492"/>
      <c r="TIG3" s="199" t="str">
        <f>BDI!$A$5</f>
        <v>ENDEREÇO:</v>
      </c>
      <c r="TIH3" s="492">
        <f>ORCAMENTO!TII3</f>
        <v>0</v>
      </c>
      <c r="TII3" s="492"/>
      <c r="TIJ3" s="492"/>
      <c r="TIK3" s="492"/>
      <c r="TIL3" s="199" t="str">
        <f>BDI!$A$5</f>
        <v>ENDEREÇO:</v>
      </c>
      <c r="TIM3" s="492">
        <f>ORCAMENTO!TIN3</f>
        <v>0</v>
      </c>
      <c r="TIN3" s="492"/>
      <c r="TIO3" s="492"/>
      <c r="TIP3" s="492"/>
      <c r="TIQ3" s="199" t="str">
        <f>BDI!$A$5</f>
        <v>ENDEREÇO:</v>
      </c>
      <c r="TIR3" s="492">
        <f>ORCAMENTO!TIS3</f>
        <v>0</v>
      </c>
      <c r="TIS3" s="492"/>
      <c r="TIT3" s="492"/>
      <c r="TIU3" s="492"/>
      <c r="TIV3" s="199" t="str">
        <f>BDI!$A$5</f>
        <v>ENDEREÇO:</v>
      </c>
      <c r="TIW3" s="492">
        <f>ORCAMENTO!TIX3</f>
        <v>0</v>
      </c>
      <c r="TIX3" s="492"/>
      <c r="TIY3" s="492"/>
      <c r="TIZ3" s="492"/>
      <c r="TJA3" s="199" t="str">
        <f>BDI!$A$5</f>
        <v>ENDEREÇO:</v>
      </c>
      <c r="TJB3" s="492">
        <f>ORCAMENTO!TJC3</f>
        <v>0</v>
      </c>
      <c r="TJC3" s="492"/>
      <c r="TJD3" s="492"/>
      <c r="TJE3" s="492"/>
      <c r="TJF3" s="199" t="str">
        <f>BDI!$A$5</f>
        <v>ENDEREÇO:</v>
      </c>
      <c r="TJG3" s="492">
        <f>ORCAMENTO!TJH3</f>
        <v>0</v>
      </c>
      <c r="TJH3" s="492"/>
      <c r="TJI3" s="492"/>
      <c r="TJJ3" s="492"/>
      <c r="TJK3" s="199" t="str">
        <f>BDI!$A$5</f>
        <v>ENDEREÇO:</v>
      </c>
      <c r="TJL3" s="492">
        <f>ORCAMENTO!TJM3</f>
        <v>0</v>
      </c>
      <c r="TJM3" s="492"/>
      <c r="TJN3" s="492"/>
      <c r="TJO3" s="492"/>
      <c r="TJP3" s="199" t="str">
        <f>BDI!$A$5</f>
        <v>ENDEREÇO:</v>
      </c>
      <c r="TJQ3" s="492">
        <f>ORCAMENTO!TJR3</f>
        <v>0</v>
      </c>
      <c r="TJR3" s="492"/>
      <c r="TJS3" s="492"/>
      <c r="TJT3" s="492"/>
      <c r="TJU3" s="199" t="str">
        <f>BDI!$A$5</f>
        <v>ENDEREÇO:</v>
      </c>
      <c r="TJV3" s="492">
        <f>ORCAMENTO!TJW3</f>
        <v>0</v>
      </c>
      <c r="TJW3" s="492"/>
      <c r="TJX3" s="492"/>
      <c r="TJY3" s="492"/>
      <c r="TJZ3" s="199" t="str">
        <f>BDI!$A$5</f>
        <v>ENDEREÇO:</v>
      </c>
      <c r="TKA3" s="492">
        <f>ORCAMENTO!TKB3</f>
        <v>0</v>
      </c>
      <c r="TKB3" s="492"/>
      <c r="TKC3" s="492"/>
      <c r="TKD3" s="492"/>
      <c r="TKE3" s="199" t="str">
        <f>BDI!$A$5</f>
        <v>ENDEREÇO:</v>
      </c>
      <c r="TKF3" s="492">
        <f>ORCAMENTO!TKG3</f>
        <v>0</v>
      </c>
      <c r="TKG3" s="492"/>
      <c r="TKH3" s="492"/>
      <c r="TKI3" s="492"/>
      <c r="TKJ3" s="199" t="str">
        <f>BDI!$A$5</f>
        <v>ENDEREÇO:</v>
      </c>
      <c r="TKK3" s="492">
        <f>ORCAMENTO!TKL3</f>
        <v>0</v>
      </c>
      <c r="TKL3" s="492"/>
      <c r="TKM3" s="492"/>
      <c r="TKN3" s="492"/>
      <c r="TKO3" s="199" t="str">
        <f>BDI!$A$5</f>
        <v>ENDEREÇO:</v>
      </c>
      <c r="TKP3" s="492">
        <f>ORCAMENTO!TKQ3</f>
        <v>0</v>
      </c>
      <c r="TKQ3" s="492"/>
      <c r="TKR3" s="492"/>
      <c r="TKS3" s="492"/>
      <c r="TKT3" s="199" t="str">
        <f>BDI!$A$5</f>
        <v>ENDEREÇO:</v>
      </c>
      <c r="TKU3" s="492">
        <f>ORCAMENTO!TKV3</f>
        <v>0</v>
      </c>
      <c r="TKV3" s="492"/>
      <c r="TKW3" s="492"/>
      <c r="TKX3" s="492"/>
      <c r="TKY3" s="199" t="str">
        <f>BDI!$A$5</f>
        <v>ENDEREÇO:</v>
      </c>
      <c r="TKZ3" s="492">
        <f>ORCAMENTO!TLA3</f>
        <v>0</v>
      </c>
      <c r="TLA3" s="492"/>
      <c r="TLB3" s="492"/>
      <c r="TLC3" s="492"/>
      <c r="TLD3" s="199" t="str">
        <f>BDI!$A$5</f>
        <v>ENDEREÇO:</v>
      </c>
      <c r="TLE3" s="492">
        <f>ORCAMENTO!TLF3</f>
        <v>0</v>
      </c>
      <c r="TLF3" s="492"/>
      <c r="TLG3" s="492"/>
      <c r="TLH3" s="492"/>
      <c r="TLI3" s="199" t="str">
        <f>BDI!$A$5</f>
        <v>ENDEREÇO:</v>
      </c>
      <c r="TLJ3" s="492">
        <f>ORCAMENTO!TLK3</f>
        <v>0</v>
      </c>
      <c r="TLK3" s="492"/>
      <c r="TLL3" s="492"/>
      <c r="TLM3" s="492"/>
      <c r="TLN3" s="199" t="str">
        <f>BDI!$A$5</f>
        <v>ENDEREÇO:</v>
      </c>
      <c r="TLO3" s="492">
        <f>ORCAMENTO!TLP3</f>
        <v>0</v>
      </c>
      <c r="TLP3" s="492"/>
      <c r="TLQ3" s="492"/>
      <c r="TLR3" s="492"/>
      <c r="TLS3" s="199" t="str">
        <f>BDI!$A$5</f>
        <v>ENDEREÇO:</v>
      </c>
      <c r="TLT3" s="492">
        <f>ORCAMENTO!TLU3</f>
        <v>0</v>
      </c>
      <c r="TLU3" s="492"/>
      <c r="TLV3" s="492"/>
      <c r="TLW3" s="492"/>
      <c r="TLX3" s="199" t="str">
        <f>BDI!$A$5</f>
        <v>ENDEREÇO:</v>
      </c>
      <c r="TLY3" s="492">
        <f>ORCAMENTO!TLZ3</f>
        <v>0</v>
      </c>
      <c r="TLZ3" s="492"/>
      <c r="TMA3" s="492"/>
      <c r="TMB3" s="492"/>
      <c r="TMC3" s="199" t="str">
        <f>BDI!$A$5</f>
        <v>ENDEREÇO:</v>
      </c>
      <c r="TMD3" s="492">
        <f>ORCAMENTO!TME3</f>
        <v>0</v>
      </c>
      <c r="TME3" s="492"/>
      <c r="TMF3" s="492"/>
      <c r="TMG3" s="492"/>
      <c r="TMH3" s="199" t="str">
        <f>BDI!$A$5</f>
        <v>ENDEREÇO:</v>
      </c>
      <c r="TMI3" s="492">
        <f>ORCAMENTO!TMJ3</f>
        <v>0</v>
      </c>
      <c r="TMJ3" s="492"/>
      <c r="TMK3" s="492"/>
      <c r="TML3" s="492"/>
      <c r="TMM3" s="199" t="str">
        <f>BDI!$A$5</f>
        <v>ENDEREÇO:</v>
      </c>
      <c r="TMN3" s="492">
        <f>ORCAMENTO!TMO3</f>
        <v>0</v>
      </c>
      <c r="TMO3" s="492"/>
      <c r="TMP3" s="492"/>
      <c r="TMQ3" s="492"/>
      <c r="TMR3" s="199" t="str">
        <f>BDI!$A$5</f>
        <v>ENDEREÇO:</v>
      </c>
      <c r="TMS3" s="492">
        <f>ORCAMENTO!TMT3</f>
        <v>0</v>
      </c>
      <c r="TMT3" s="492"/>
      <c r="TMU3" s="492"/>
      <c r="TMV3" s="492"/>
      <c r="TMW3" s="199" t="str">
        <f>BDI!$A$5</f>
        <v>ENDEREÇO:</v>
      </c>
      <c r="TMX3" s="492">
        <f>ORCAMENTO!TMY3</f>
        <v>0</v>
      </c>
      <c r="TMY3" s="492"/>
      <c r="TMZ3" s="492"/>
      <c r="TNA3" s="492"/>
      <c r="TNB3" s="199" t="str">
        <f>BDI!$A$5</f>
        <v>ENDEREÇO:</v>
      </c>
      <c r="TNC3" s="492">
        <f>ORCAMENTO!TND3</f>
        <v>0</v>
      </c>
      <c r="TND3" s="492"/>
      <c r="TNE3" s="492"/>
      <c r="TNF3" s="492"/>
      <c r="TNG3" s="199" t="str">
        <f>BDI!$A$5</f>
        <v>ENDEREÇO:</v>
      </c>
      <c r="TNH3" s="492">
        <f>ORCAMENTO!TNI3</f>
        <v>0</v>
      </c>
      <c r="TNI3" s="492"/>
      <c r="TNJ3" s="492"/>
      <c r="TNK3" s="492"/>
      <c r="TNL3" s="199" t="str">
        <f>BDI!$A$5</f>
        <v>ENDEREÇO:</v>
      </c>
      <c r="TNM3" s="492">
        <f>ORCAMENTO!TNN3</f>
        <v>0</v>
      </c>
      <c r="TNN3" s="492"/>
      <c r="TNO3" s="492"/>
      <c r="TNP3" s="492"/>
      <c r="TNQ3" s="199" t="str">
        <f>BDI!$A$5</f>
        <v>ENDEREÇO:</v>
      </c>
      <c r="TNR3" s="492">
        <f>ORCAMENTO!TNS3</f>
        <v>0</v>
      </c>
      <c r="TNS3" s="492"/>
      <c r="TNT3" s="492"/>
      <c r="TNU3" s="492"/>
      <c r="TNV3" s="199" t="str">
        <f>BDI!$A$5</f>
        <v>ENDEREÇO:</v>
      </c>
      <c r="TNW3" s="492">
        <f>ORCAMENTO!TNX3</f>
        <v>0</v>
      </c>
      <c r="TNX3" s="492"/>
      <c r="TNY3" s="492"/>
      <c r="TNZ3" s="492"/>
      <c r="TOA3" s="199" t="str">
        <f>BDI!$A$5</f>
        <v>ENDEREÇO:</v>
      </c>
      <c r="TOB3" s="492">
        <f>ORCAMENTO!TOC3</f>
        <v>0</v>
      </c>
      <c r="TOC3" s="492"/>
      <c r="TOD3" s="492"/>
      <c r="TOE3" s="492"/>
      <c r="TOF3" s="199" t="str">
        <f>BDI!$A$5</f>
        <v>ENDEREÇO:</v>
      </c>
      <c r="TOG3" s="492">
        <f>ORCAMENTO!TOH3</f>
        <v>0</v>
      </c>
      <c r="TOH3" s="492"/>
      <c r="TOI3" s="492"/>
      <c r="TOJ3" s="492"/>
      <c r="TOK3" s="199" t="str">
        <f>BDI!$A$5</f>
        <v>ENDEREÇO:</v>
      </c>
      <c r="TOL3" s="492">
        <f>ORCAMENTO!TOM3</f>
        <v>0</v>
      </c>
      <c r="TOM3" s="492"/>
      <c r="TON3" s="492"/>
      <c r="TOO3" s="492"/>
      <c r="TOP3" s="199" t="str">
        <f>BDI!$A$5</f>
        <v>ENDEREÇO:</v>
      </c>
      <c r="TOQ3" s="492">
        <f>ORCAMENTO!TOR3</f>
        <v>0</v>
      </c>
      <c r="TOR3" s="492"/>
      <c r="TOS3" s="492"/>
      <c r="TOT3" s="492"/>
      <c r="TOU3" s="199" t="str">
        <f>BDI!$A$5</f>
        <v>ENDEREÇO:</v>
      </c>
      <c r="TOV3" s="492">
        <f>ORCAMENTO!TOW3</f>
        <v>0</v>
      </c>
      <c r="TOW3" s="492"/>
      <c r="TOX3" s="492"/>
      <c r="TOY3" s="492"/>
      <c r="TOZ3" s="199" t="str">
        <f>BDI!$A$5</f>
        <v>ENDEREÇO:</v>
      </c>
      <c r="TPA3" s="492">
        <f>ORCAMENTO!TPB3</f>
        <v>0</v>
      </c>
      <c r="TPB3" s="492"/>
      <c r="TPC3" s="492"/>
      <c r="TPD3" s="492"/>
      <c r="TPE3" s="199" t="str">
        <f>BDI!$A$5</f>
        <v>ENDEREÇO:</v>
      </c>
      <c r="TPF3" s="492">
        <f>ORCAMENTO!TPG3</f>
        <v>0</v>
      </c>
      <c r="TPG3" s="492"/>
      <c r="TPH3" s="492"/>
      <c r="TPI3" s="492"/>
      <c r="TPJ3" s="199" t="str">
        <f>BDI!$A$5</f>
        <v>ENDEREÇO:</v>
      </c>
      <c r="TPK3" s="492">
        <f>ORCAMENTO!TPL3</f>
        <v>0</v>
      </c>
      <c r="TPL3" s="492"/>
      <c r="TPM3" s="492"/>
      <c r="TPN3" s="492"/>
      <c r="TPO3" s="199" t="str">
        <f>BDI!$A$5</f>
        <v>ENDEREÇO:</v>
      </c>
      <c r="TPP3" s="492">
        <f>ORCAMENTO!TPQ3</f>
        <v>0</v>
      </c>
      <c r="TPQ3" s="492"/>
      <c r="TPR3" s="492"/>
      <c r="TPS3" s="492"/>
      <c r="TPT3" s="199" t="str">
        <f>BDI!$A$5</f>
        <v>ENDEREÇO:</v>
      </c>
      <c r="TPU3" s="492">
        <f>ORCAMENTO!TPV3</f>
        <v>0</v>
      </c>
      <c r="TPV3" s="492"/>
      <c r="TPW3" s="492"/>
      <c r="TPX3" s="492"/>
      <c r="TPY3" s="199" t="str">
        <f>BDI!$A$5</f>
        <v>ENDEREÇO:</v>
      </c>
      <c r="TPZ3" s="492">
        <f>ORCAMENTO!TQA3</f>
        <v>0</v>
      </c>
      <c r="TQA3" s="492"/>
      <c r="TQB3" s="492"/>
      <c r="TQC3" s="492"/>
      <c r="TQD3" s="199" t="str">
        <f>BDI!$A$5</f>
        <v>ENDEREÇO:</v>
      </c>
      <c r="TQE3" s="492">
        <f>ORCAMENTO!TQF3</f>
        <v>0</v>
      </c>
      <c r="TQF3" s="492"/>
      <c r="TQG3" s="492"/>
      <c r="TQH3" s="492"/>
      <c r="TQI3" s="199" t="str">
        <f>BDI!$A$5</f>
        <v>ENDEREÇO:</v>
      </c>
      <c r="TQJ3" s="492">
        <f>ORCAMENTO!TQK3</f>
        <v>0</v>
      </c>
      <c r="TQK3" s="492"/>
      <c r="TQL3" s="492"/>
      <c r="TQM3" s="492"/>
      <c r="TQN3" s="199" t="str">
        <f>BDI!$A$5</f>
        <v>ENDEREÇO:</v>
      </c>
      <c r="TQO3" s="492">
        <f>ORCAMENTO!TQP3</f>
        <v>0</v>
      </c>
      <c r="TQP3" s="492"/>
      <c r="TQQ3" s="492"/>
      <c r="TQR3" s="492"/>
      <c r="TQS3" s="199" t="str">
        <f>BDI!$A$5</f>
        <v>ENDEREÇO:</v>
      </c>
      <c r="TQT3" s="492">
        <f>ORCAMENTO!TQU3</f>
        <v>0</v>
      </c>
      <c r="TQU3" s="492"/>
      <c r="TQV3" s="492"/>
      <c r="TQW3" s="492"/>
      <c r="TQX3" s="199" t="str">
        <f>BDI!$A$5</f>
        <v>ENDEREÇO:</v>
      </c>
      <c r="TQY3" s="492">
        <f>ORCAMENTO!TQZ3</f>
        <v>0</v>
      </c>
      <c r="TQZ3" s="492"/>
      <c r="TRA3" s="492"/>
      <c r="TRB3" s="492"/>
      <c r="TRC3" s="199" t="str">
        <f>BDI!$A$5</f>
        <v>ENDEREÇO:</v>
      </c>
      <c r="TRD3" s="492">
        <f>ORCAMENTO!TRE3</f>
        <v>0</v>
      </c>
      <c r="TRE3" s="492"/>
      <c r="TRF3" s="492"/>
      <c r="TRG3" s="492"/>
      <c r="TRH3" s="199" t="str">
        <f>BDI!$A$5</f>
        <v>ENDEREÇO:</v>
      </c>
      <c r="TRI3" s="492">
        <f>ORCAMENTO!TRJ3</f>
        <v>0</v>
      </c>
      <c r="TRJ3" s="492"/>
      <c r="TRK3" s="492"/>
      <c r="TRL3" s="492"/>
      <c r="TRM3" s="199" t="str">
        <f>BDI!$A$5</f>
        <v>ENDEREÇO:</v>
      </c>
      <c r="TRN3" s="492">
        <f>ORCAMENTO!TRO3</f>
        <v>0</v>
      </c>
      <c r="TRO3" s="492"/>
      <c r="TRP3" s="492"/>
      <c r="TRQ3" s="492"/>
      <c r="TRR3" s="199" t="str">
        <f>BDI!$A$5</f>
        <v>ENDEREÇO:</v>
      </c>
      <c r="TRS3" s="492">
        <f>ORCAMENTO!TRT3</f>
        <v>0</v>
      </c>
      <c r="TRT3" s="492"/>
      <c r="TRU3" s="492"/>
      <c r="TRV3" s="492"/>
      <c r="TRW3" s="199" t="str">
        <f>BDI!$A$5</f>
        <v>ENDEREÇO:</v>
      </c>
      <c r="TRX3" s="492">
        <f>ORCAMENTO!TRY3</f>
        <v>0</v>
      </c>
      <c r="TRY3" s="492"/>
      <c r="TRZ3" s="492"/>
      <c r="TSA3" s="492"/>
      <c r="TSB3" s="199" t="str">
        <f>BDI!$A$5</f>
        <v>ENDEREÇO:</v>
      </c>
      <c r="TSC3" s="492">
        <f>ORCAMENTO!TSD3</f>
        <v>0</v>
      </c>
      <c r="TSD3" s="492"/>
      <c r="TSE3" s="492"/>
      <c r="TSF3" s="492"/>
      <c r="TSG3" s="199" t="str">
        <f>BDI!$A$5</f>
        <v>ENDEREÇO:</v>
      </c>
      <c r="TSH3" s="492">
        <f>ORCAMENTO!TSI3</f>
        <v>0</v>
      </c>
      <c r="TSI3" s="492"/>
      <c r="TSJ3" s="492"/>
      <c r="TSK3" s="492"/>
      <c r="TSL3" s="199" t="str">
        <f>BDI!$A$5</f>
        <v>ENDEREÇO:</v>
      </c>
      <c r="TSM3" s="492">
        <f>ORCAMENTO!TSN3</f>
        <v>0</v>
      </c>
      <c r="TSN3" s="492"/>
      <c r="TSO3" s="492"/>
      <c r="TSP3" s="492"/>
      <c r="TSQ3" s="199" t="str">
        <f>BDI!$A$5</f>
        <v>ENDEREÇO:</v>
      </c>
      <c r="TSR3" s="492">
        <f>ORCAMENTO!TSS3</f>
        <v>0</v>
      </c>
      <c r="TSS3" s="492"/>
      <c r="TST3" s="492"/>
      <c r="TSU3" s="492"/>
      <c r="TSV3" s="199" t="str">
        <f>BDI!$A$5</f>
        <v>ENDEREÇO:</v>
      </c>
      <c r="TSW3" s="492">
        <f>ORCAMENTO!TSX3</f>
        <v>0</v>
      </c>
      <c r="TSX3" s="492"/>
      <c r="TSY3" s="492"/>
      <c r="TSZ3" s="492"/>
      <c r="TTA3" s="199" t="str">
        <f>BDI!$A$5</f>
        <v>ENDEREÇO:</v>
      </c>
      <c r="TTB3" s="492">
        <f>ORCAMENTO!TTC3</f>
        <v>0</v>
      </c>
      <c r="TTC3" s="492"/>
      <c r="TTD3" s="492"/>
      <c r="TTE3" s="492"/>
      <c r="TTF3" s="199" t="str">
        <f>BDI!$A$5</f>
        <v>ENDEREÇO:</v>
      </c>
      <c r="TTG3" s="492">
        <f>ORCAMENTO!TTH3</f>
        <v>0</v>
      </c>
      <c r="TTH3" s="492"/>
      <c r="TTI3" s="492"/>
      <c r="TTJ3" s="492"/>
      <c r="TTK3" s="199" t="str">
        <f>BDI!$A$5</f>
        <v>ENDEREÇO:</v>
      </c>
      <c r="TTL3" s="492">
        <f>ORCAMENTO!TTM3</f>
        <v>0</v>
      </c>
      <c r="TTM3" s="492"/>
      <c r="TTN3" s="492"/>
      <c r="TTO3" s="492"/>
      <c r="TTP3" s="199" t="str">
        <f>BDI!$A$5</f>
        <v>ENDEREÇO:</v>
      </c>
      <c r="TTQ3" s="492">
        <f>ORCAMENTO!TTR3</f>
        <v>0</v>
      </c>
      <c r="TTR3" s="492"/>
      <c r="TTS3" s="492"/>
      <c r="TTT3" s="492"/>
      <c r="TTU3" s="199" t="str">
        <f>BDI!$A$5</f>
        <v>ENDEREÇO:</v>
      </c>
      <c r="TTV3" s="492">
        <f>ORCAMENTO!TTW3</f>
        <v>0</v>
      </c>
      <c r="TTW3" s="492"/>
      <c r="TTX3" s="492"/>
      <c r="TTY3" s="492"/>
      <c r="TTZ3" s="199" t="str">
        <f>BDI!$A$5</f>
        <v>ENDEREÇO:</v>
      </c>
      <c r="TUA3" s="492">
        <f>ORCAMENTO!TUB3</f>
        <v>0</v>
      </c>
      <c r="TUB3" s="492"/>
      <c r="TUC3" s="492"/>
      <c r="TUD3" s="492"/>
      <c r="TUE3" s="199" t="str">
        <f>BDI!$A$5</f>
        <v>ENDEREÇO:</v>
      </c>
      <c r="TUF3" s="492">
        <f>ORCAMENTO!TUG3</f>
        <v>0</v>
      </c>
      <c r="TUG3" s="492"/>
      <c r="TUH3" s="492"/>
      <c r="TUI3" s="492"/>
      <c r="TUJ3" s="199" t="str">
        <f>BDI!$A$5</f>
        <v>ENDEREÇO:</v>
      </c>
      <c r="TUK3" s="492">
        <f>ORCAMENTO!TUL3</f>
        <v>0</v>
      </c>
      <c r="TUL3" s="492"/>
      <c r="TUM3" s="492"/>
      <c r="TUN3" s="492"/>
      <c r="TUO3" s="199" t="str">
        <f>BDI!$A$5</f>
        <v>ENDEREÇO:</v>
      </c>
      <c r="TUP3" s="492">
        <f>ORCAMENTO!TUQ3</f>
        <v>0</v>
      </c>
      <c r="TUQ3" s="492"/>
      <c r="TUR3" s="492"/>
      <c r="TUS3" s="492"/>
      <c r="TUT3" s="199" t="str">
        <f>BDI!$A$5</f>
        <v>ENDEREÇO:</v>
      </c>
      <c r="TUU3" s="492">
        <f>ORCAMENTO!TUV3</f>
        <v>0</v>
      </c>
      <c r="TUV3" s="492"/>
      <c r="TUW3" s="492"/>
      <c r="TUX3" s="492"/>
      <c r="TUY3" s="199" t="str">
        <f>BDI!$A$5</f>
        <v>ENDEREÇO:</v>
      </c>
      <c r="TUZ3" s="492">
        <f>ORCAMENTO!TVA3</f>
        <v>0</v>
      </c>
      <c r="TVA3" s="492"/>
      <c r="TVB3" s="492"/>
      <c r="TVC3" s="492"/>
      <c r="TVD3" s="199" t="str">
        <f>BDI!$A$5</f>
        <v>ENDEREÇO:</v>
      </c>
      <c r="TVE3" s="492">
        <f>ORCAMENTO!TVF3</f>
        <v>0</v>
      </c>
      <c r="TVF3" s="492"/>
      <c r="TVG3" s="492"/>
      <c r="TVH3" s="492"/>
      <c r="TVI3" s="199" t="str">
        <f>BDI!$A$5</f>
        <v>ENDEREÇO:</v>
      </c>
      <c r="TVJ3" s="492">
        <f>ORCAMENTO!TVK3</f>
        <v>0</v>
      </c>
      <c r="TVK3" s="492"/>
      <c r="TVL3" s="492"/>
      <c r="TVM3" s="492"/>
      <c r="TVN3" s="199" t="str">
        <f>BDI!$A$5</f>
        <v>ENDEREÇO:</v>
      </c>
      <c r="TVO3" s="492">
        <f>ORCAMENTO!TVP3</f>
        <v>0</v>
      </c>
      <c r="TVP3" s="492"/>
      <c r="TVQ3" s="492"/>
      <c r="TVR3" s="492"/>
      <c r="TVS3" s="199" t="str">
        <f>BDI!$A$5</f>
        <v>ENDEREÇO:</v>
      </c>
      <c r="TVT3" s="492">
        <f>ORCAMENTO!TVU3</f>
        <v>0</v>
      </c>
      <c r="TVU3" s="492"/>
      <c r="TVV3" s="492"/>
      <c r="TVW3" s="492"/>
      <c r="TVX3" s="199" t="str">
        <f>BDI!$A$5</f>
        <v>ENDEREÇO:</v>
      </c>
      <c r="TVY3" s="492">
        <f>ORCAMENTO!TVZ3</f>
        <v>0</v>
      </c>
      <c r="TVZ3" s="492"/>
      <c r="TWA3" s="492"/>
      <c r="TWB3" s="492"/>
      <c r="TWC3" s="199" t="str">
        <f>BDI!$A$5</f>
        <v>ENDEREÇO:</v>
      </c>
      <c r="TWD3" s="492">
        <f>ORCAMENTO!TWE3</f>
        <v>0</v>
      </c>
      <c r="TWE3" s="492"/>
      <c r="TWF3" s="492"/>
      <c r="TWG3" s="492"/>
      <c r="TWH3" s="199" t="str">
        <f>BDI!$A$5</f>
        <v>ENDEREÇO:</v>
      </c>
      <c r="TWI3" s="492">
        <f>ORCAMENTO!TWJ3</f>
        <v>0</v>
      </c>
      <c r="TWJ3" s="492"/>
      <c r="TWK3" s="492"/>
      <c r="TWL3" s="492"/>
      <c r="TWM3" s="199" t="str">
        <f>BDI!$A$5</f>
        <v>ENDEREÇO:</v>
      </c>
      <c r="TWN3" s="492">
        <f>ORCAMENTO!TWO3</f>
        <v>0</v>
      </c>
      <c r="TWO3" s="492"/>
      <c r="TWP3" s="492"/>
      <c r="TWQ3" s="492"/>
      <c r="TWR3" s="199" t="str">
        <f>BDI!$A$5</f>
        <v>ENDEREÇO:</v>
      </c>
      <c r="TWS3" s="492">
        <f>ORCAMENTO!TWT3</f>
        <v>0</v>
      </c>
      <c r="TWT3" s="492"/>
      <c r="TWU3" s="492"/>
      <c r="TWV3" s="492"/>
      <c r="TWW3" s="199" t="str">
        <f>BDI!$A$5</f>
        <v>ENDEREÇO:</v>
      </c>
      <c r="TWX3" s="492">
        <f>ORCAMENTO!TWY3</f>
        <v>0</v>
      </c>
      <c r="TWY3" s="492"/>
      <c r="TWZ3" s="492"/>
      <c r="TXA3" s="492"/>
      <c r="TXB3" s="199" t="str">
        <f>BDI!$A$5</f>
        <v>ENDEREÇO:</v>
      </c>
      <c r="TXC3" s="492">
        <f>ORCAMENTO!TXD3</f>
        <v>0</v>
      </c>
      <c r="TXD3" s="492"/>
      <c r="TXE3" s="492"/>
      <c r="TXF3" s="492"/>
      <c r="TXG3" s="199" t="str">
        <f>BDI!$A$5</f>
        <v>ENDEREÇO:</v>
      </c>
      <c r="TXH3" s="492">
        <f>ORCAMENTO!TXI3</f>
        <v>0</v>
      </c>
      <c r="TXI3" s="492"/>
      <c r="TXJ3" s="492"/>
      <c r="TXK3" s="492"/>
      <c r="TXL3" s="199" t="str">
        <f>BDI!$A$5</f>
        <v>ENDEREÇO:</v>
      </c>
      <c r="TXM3" s="492">
        <f>ORCAMENTO!TXN3</f>
        <v>0</v>
      </c>
      <c r="TXN3" s="492"/>
      <c r="TXO3" s="492"/>
      <c r="TXP3" s="492"/>
      <c r="TXQ3" s="199" t="str">
        <f>BDI!$A$5</f>
        <v>ENDEREÇO:</v>
      </c>
      <c r="TXR3" s="492">
        <f>ORCAMENTO!TXS3</f>
        <v>0</v>
      </c>
      <c r="TXS3" s="492"/>
      <c r="TXT3" s="492"/>
      <c r="TXU3" s="492"/>
      <c r="TXV3" s="199" t="str">
        <f>BDI!$A$5</f>
        <v>ENDEREÇO:</v>
      </c>
      <c r="TXW3" s="492">
        <f>ORCAMENTO!TXX3</f>
        <v>0</v>
      </c>
      <c r="TXX3" s="492"/>
      <c r="TXY3" s="492"/>
      <c r="TXZ3" s="492"/>
      <c r="TYA3" s="199" t="str">
        <f>BDI!$A$5</f>
        <v>ENDEREÇO:</v>
      </c>
      <c r="TYB3" s="492">
        <f>ORCAMENTO!TYC3</f>
        <v>0</v>
      </c>
      <c r="TYC3" s="492"/>
      <c r="TYD3" s="492"/>
      <c r="TYE3" s="492"/>
      <c r="TYF3" s="199" t="str">
        <f>BDI!$A$5</f>
        <v>ENDEREÇO:</v>
      </c>
      <c r="TYG3" s="492">
        <f>ORCAMENTO!TYH3</f>
        <v>0</v>
      </c>
      <c r="TYH3" s="492"/>
      <c r="TYI3" s="492"/>
      <c r="TYJ3" s="492"/>
      <c r="TYK3" s="199" t="str">
        <f>BDI!$A$5</f>
        <v>ENDEREÇO:</v>
      </c>
      <c r="TYL3" s="492">
        <f>ORCAMENTO!TYM3</f>
        <v>0</v>
      </c>
      <c r="TYM3" s="492"/>
      <c r="TYN3" s="492"/>
      <c r="TYO3" s="492"/>
      <c r="TYP3" s="199" t="str">
        <f>BDI!$A$5</f>
        <v>ENDEREÇO:</v>
      </c>
      <c r="TYQ3" s="492">
        <f>ORCAMENTO!TYR3</f>
        <v>0</v>
      </c>
      <c r="TYR3" s="492"/>
      <c r="TYS3" s="492"/>
      <c r="TYT3" s="492"/>
      <c r="TYU3" s="199" t="str">
        <f>BDI!$A$5</f>
        <v>ENDEREÇO:</v>
      </c>
      <c r="TYV3" s="492">
        <f>ORCAMENTO!TYW3</f>
        <v>0</v>
      </c>
      <c r="TYW3" s="492"/>
      <c r="TYX3" s="492"/>
      <c r="TYY3" s="492"/>
      <c r="TYZ3" s="199" t="str">
        <f>BDI!$A$5</f>
        <v>ENDEREÇO:</v>
      </c>
      <c r="TZA3" s="492">
        <f>ORCAMENTO!TZB3</f>
        <v>0</v>
      </c>
      <c r="TZB3" s="492"/>
      <c r="TZC3" s="492"/>
      <c r="TZD3" s="492"/>
      <c r="TZE3" s="199" t="str">
        <f>BDI!$A$5</f>
        <v>ENDEREÇO:</v>
      </c>
      <c r="TZF3" s="492">
        <f>ORCAMENTO!TZG3</f>
        <v>0</v>
      </c>
      <c r="TZG3" s="492"/>
      <c r="TZH3" s="492"/>
      <c r="TZI3" s="492"/>
      <c r="TZJ3" s="199" t="str">
        <f>BDI!$A$5</f>
        <v>ENDEREÇO:</v>
      </c>
      <c r="TZK3" s="492">
        <f>ORCAMENTO!TZL3</f>
        <v>0</v>
      </c>
      <c r="TZL3" s="492"/>
      <c r="TZM3" s="492"/>
      <c r="TZN3" s="492"/>
      <c r="TZO3" s="199" t="str">
        <f>BDI!$A$5</f>
        <v>ENDEREÇO:</v>
      </c>
      <c r="TZP3" s="492">
        <f>ORCAMENTO!TZQ3</f>
        <v>0</v>
      </c>
      <c r="TZQ3" s="492"/>
      <c r="TZR3" s="492"/>
      <c r="TZS3" s="492"/>
      <c r="TZT3" s="199" t="str">
        <f>BDI!$A$5</f>
        <v>ENDEREÇO:</v>
      </c>
      <c r="TZU3" s="492">
        <f>ORCAMENTO!TZV3</f>
        <v>0</v>
      </c>
      <c r="TZV3" s="492"/>
      <c r="TZW3" s="492"/>
      <c r="TZX3" s="492"/>
      <c r="TZY3" s="199" t="str">
        <f>BDI!$A$5</f>
        <v>ENDEREÇO:</v>
      </c>
      <c r="TZZ3" s="492">
        <f>ORCAMENTO!UAA3</f>
        <v>0</v>
      </c>
      <c r="UAA3" s="492"/>
      <c r="UAB3" s="492"/>
      <c r="UAC3" s="492"/>
      <c r="UAD3" s="199" t="str">
        <f>BDI!$A$5</f>
        <v>ENDEREÇO:</v>
      </c>
      <c r="UAE3" s="492">
        <f>ORCAMENTO!UAF3</f>
        <v>0</v>
      </c>
      <c r="UAF3" s="492"/>
      <c r="UAG3" s="492"/>
      <c r="UAH3" s="492"/>
      <c r="UAI3" s="199" t="str">
        <f>BDI!$A$5</f>
        <v>ENDEREÇO:</v>
      </c>
      <c r="UAJ3" s="492">
        <f>ORCAMENTO!UAK3</f>
        <v>0</v>
      </c>
      <c r="UAK3" s="492"/>
      <c r="UAL3" s="492"/>
      <c r="UAM3" s="492"/>
      <c r="UAN3" s="199" t="str">
        <f>BDI!$A$5</f>
        <v>ENDEREÇO:</v>
      </c>
      <c r="UAO3" s="492">
        <f>ORCAMENTO!UAP3</f>
        <v>0</v>
      </c>
      <c r="UAP3" s="492"/>
      <c r="UAQ3" s="492"/>
      <c r="UAR3" s="492"/>
      <c r="UAS3" s="199" t="str">
        <f>BDI!$A$5</f>
        <v>ENDEREÇO:</v>
      </c>
      <c r="UAT3" s="492">
        <f>ORCAMENTO!UAU3</f>
        <v>0</v>
      </c>
      <c r="UAU3" s="492"/>
      <c r="UAV3" s="492"/>
      <c r="UAW3" s="492"/>
      <c r="UAX3" s="199" t="str">
        <f>BDI!$A$5</f>
        <v>ENDEREÇO:</v>
      </c>
      <c r="UAY3" s="492">
        <f>ORCAMENTO!UAZ3</f>
        <v>0</v>
      </c>
      <c r="UAZ3" s="492"/>
      <c r="UBA3" s="492"/>
      <c r="UBB3" s="492"/>
      <c r="UBC3" s="199" t="str">
        <f>BDI!$A$5</f>
        <v>ENDEREÇO:</v>
      </c>
      <c r="UBD3" s="492">
        <f>ORCAMENTO!UBE3</f>
        <v>0</v>
      </c>
      <c r="UBE3" s="492"/>
      <c r="UBF3" s="492"/>
      <c r="UBG3" s="492"/>
      <c r="UBH3" s="199" t="str">
        <f>BDI!$A$5</f>
        <v>ENDEREÇO:</v>
      </c>
      <c r="UBI3" s="492">
        <f>ORCAMENTO!UBJ3</f>
        <v>0</v>
      </c>
      <c r="UBJ3" s="492"/>
      <c r="UBK3" s="492"/>
      <c r="UBL3" s="492"/>
      <c r="UBM3" s="199" t="str">
        <f>BDI!$A$5</f>
        <v>ENDEREÇO:</v>
      </c>
      <c r="UBN3" s="492">
        <f>ORCAMENTO!UBO3</f>
        <v>0</v>
      </c>
      <c r="UBO3" s="492"/>
      <c r="UBP3" s="492"/>
      <c r="UBQ3" s="492"/>
      <c r="UBR3" s="199" t="str">
        <f>BDI!$A$5</f>
        <v>ENDEREÇO:</v>
      </c>
      <c r="UBS3" s="492">
        <f>ORCAMENTO!UBT3</f>
        <v>0</v>
      </c>
      <c r="UBT3" s="492"/>
      <c r="UBU3" s="492"/>
      <c r="UBV3" s="492"/>
      <c r="UBW3" s="199" t="str">
        <f>BDI!$A$5</f>
        <v>ENDEREÇO:</v>
      </c>
      <c r="UBX3" s="492">
        <f>ORCAMENTO!UBY3</f>
        <v>0</v>
      </c>
      <c r="UBY3" s="492"/>
      <c r="UBZ3" s="492"/>
      <c r="UCA3" s="492"/>
      <c r="UCB3" s="199" t="str">
        <f>BDI!$A$5</f>
        <v>ENDEREÇO:</v>
      </c>
      <c r="UCC3" s="492">
        <f>ORCAMENTO!UCD3</f>
        <v>0</v>
      </c>
      <c r="UCD3" s="492"/>
      <c r="UCE3" s="492"/>
      <c r="UCF3" s="492"/>
      <c r="UCG3" s="199" t="str">
        <f>BDI!$A$5</f>
        <v>ENDEREÇO:</v>
      </c>
      <c r="UCH3" s="492">
        <f>ORCAMENTO!UCI3</f>
        <v>0</v>
      </c>
      <c r="UCI3" s="492"/>
      <c r="UCJ3" s="492"/>
      <c r="UCK3" s="492"/>
      <c r="UCL3" s="199" t="str">
        <f>BDI!$A$5</f>
        <v>ENDEREÇO:</v>
      </c>
      <c r="UCM3" s="492">
        <f>ORCAMENTO!UCN3</f>
        <v>0</v>
      </c>
      <c r="UCN3" s="492"/>
      <c r="UCO3" s="492"/>
      <c r="UCP3" s="492"/>
      <c r="UCQ3" s="199" t="str">
        <f>BDI!$A$5</f>
        <v>ENDEREÇO:</v>
      </c>
      <c r="UCR3" s="492">
        <f>ORCAMENTO!UCS3</f>
        <v>0</v>
      </c>
      <c r="UCS3" s="492"/>
      <c r="UCT3" s="492"/>
      <c r="UCU3" s="492"/>
      <c r="UCV3" s="199" t="str">
        <f>BDI!$A$5</f>
        <v>ENDEREÇO:</v>
      </c>
      <c r="UCW3" s="492">
        <f>ORCAMENTO!UCX3</f>
        <v>0</v>
      </c>
      <c r="UCX3" s="492"/>
      <c r="UCY3" s="492"/>
      <c r="UCZ3" s="492"/>
      <c r="UDA3" s="199" t="str">
        <f>BDI!$A$5</f>
        <v>ENDEREÇO:</v>
      </c>
      <c r="UDB3" s="492">
        <f>ORCAMENTO!UDC3</f>
        <v>0</v>
      </c>
      <c r="UDC3" s="492"/>
      <c r="UDD3" s="492"/>
      <c r="UDE3" s="492"/>
      <c r="UDF3" s="199" t="str">
        <f>BDI!$A$5</f>
        <v>ENDEREÇO:</v>
      </c>
      <c r="UDG3" s="492">
        <f>ORCAMENTO!UDH3</f>
        <v>0</v>
      </c>
      <c r="UDH3" s="492"/>
      <c r="UDI3" s="492"/>
      <c r="UDJ3" s="492"/>
      <c r="UDK3" s="199" t="str">
        <f>BDI!$A$5</f>
        <v>ENDEREÇO:</v>
      </c>
      <c r="UDL3" s="492">
        <f>ORCAMENTO!UDM3</f>
        <v>0</v>
      </c>
      <c r="UDM3" s="492"/>
      <c r="UDN3" s="492"/>
      <c r="UDO3" s="492"/>
      <c r="UDP3" s="199" t="str">
        <f>BDI!$A$5</f>
        <v>ENDEREÇO:</v>
      </c>
      <c r="UDQ3" s="492">
        <f>ORCAMENTO!UDR3</f>
        <v>0</v>
      </c>
      <c r="UDR3" s="492"/>
      <c r="UDS3" s="492"/>
      <c r="UDT3" s="492"/>
      <c r="UDU3" s="199" t="str">
        <f>BDI!$A$5</f>
        <v>ENDEREÇO:</v>
      </c>
      <c r="UDV3" s="492">
        <f>ORCAMENTO!UDW3</f>
        <v>0</v>
      </c>
      <c r="UDW3" s="492"/>
      <c r="UDX3" s="492"/>
      <c r="UDY3" s="492"/>
      <c r="UDZ3" s="199" t="str">
        <f>BDI!$A$5</f>
        <v>ENDEREÇO:</v>
      </c>
      <c r="UEA3" s="492">
        <f>ORCAMENTO!UEB3</f>
        <v>0</v>
      </c>
      <c r="UEB3" s="492"/>
      <c r="UEC3" s="492"/>
      <c r="UED3" s="492"/>
      <c r="UEE3" s="199" t="str">
        <f>BDI!$A$5</f>
        <v>ENDEREÇO:</v>
      </c>
      <c r="UEF3" s="492">
        <f>ORCAMENTO!UEG3</f>
        <v>0</v>
      </c>
      <c r="UEG3" s="492"/>
      <c r="UEH3" s="492"/>
      <c r="UEI3" s="492"/>
      <c r="UEJ3" s="199" t="str">
        <f>BDI!$A$5</f>
        <v>ENDEREÇO:</v>
      </c>
      <c r="UEK3" s="492">
        <f>ORCAMENTO!UEL3</f>
        <v>0</v>
      </c>
      <c r="UEL3" s="492"/>
      <c r="UEM3" s="492"/>
      <c r="UEN3" s="492"/>
      <c r="UEO3" s="199" t="str">
        <f>BDI!$A$5</f>
        <v>ENDEREÇO:</v>
      </c>
      <c r="UEP3" s="492">
        <f>ORCAMENTO!UEQ3</f>
        <v>0</v>
      </c>
      <c r="UEQ3" s="492"/>
      <c r="UER3" s="492"/>
      <c r="UES3" s="492"/>
      <c r="UET3" s="199" t="str">
        <f>BDI!$A$5</f>
        <v>ENDEREÇO:</v>
      </c>
      <c r="UEU3" s="492">
        <f>ORCAMENTO!UEV3</f>
        <v>0</v>
      </c>
      <c r="UEV3" s="492"/>
      <c r="UEW3" s="492"/>
      <c r="UEX3" s="492"/>
      <c r="UEY3" s="199" t="str">
        <f>BDI!$A$5</f>
        <v>ENDEREÇO:</v>
      </c>
      <c r="UEZ3" s="492">
        <f>ORCAMENTO!UFA3</f>
        <v>0</v>
      </c>
      <c r="UFA3" s="492"/>
      <c r="UFB3" s="492"/>
      <c r="UFC3" s="492"/>
      <c r="UFD3" s="199" t="str">
        <f>BDI!$A$5</f>
        <v>ENDEREÇO:</v>
      </c>
      <c r="UFE3" s="492">
        <f>ORCAMENTO!UFF3</f>
        <v>0</v>
      </c>
      <c r="UFF3" s="492"/>
      <c r="UFG3" s="492"/>
      <c r="UFH3" s="492"/>
      <c r="UFI3" s="199" t="str">
        <f>BDI!$A$5</f>
        <v>ENDEREÇO:</v>
      </c>
      <c r="UFJ3" s="492">
        <f>ORCAMENTO!UFK3</f>
        <v>0</v>
      </c>
      <c r="UFK3" s="492"/>
      <c r="UFL3" s="492"/>
      <c r="UFM3" s="492"/>
      <c r="UFN3" s="199" t="str">
        <f>BDI!$A$5</f>
        <v>ENDEREÇO:</v>
      </c>
      <c r="UFO3" s="492">
        <f>ORCAMENTO!UFP3</f>
        <v>0</v>
      </c>
      <c r="UFP3" s="492"/>
      <c r="UFQ3" s="492"/>
      <c r="UFR3" s="492"/>
      <c r="UFS3" s="199" t="str">
        <f>BDI!$A$5</f>
        <v>ENDEREÇO:</v>
      </c>
      <c r="UFT3" s="492">
        <f>ORCAMENTO!UFU3</f>
        <v>0</v>
      </c>
      <c r="UFU3" s="492"/>
      <c r="UFV3" s="492"/>
      <c r="UFW3" s="492"/>
      <c r="UFX3" s="199" t="str">
        <f>BDI!$A$5</f>
        <v>ENDEREÇO:</v>
      </c>
      <c r="UFY3" s="492">
        <f>ORCAMENTO!UFZ3</f>
        <v>0</v>
      </c>
      <c r="UFZ3" s="492"/>
      <c r="UGA3" s="492"/>
      <c r="UGB3" s="492"/>
      <c r="UGC3" s="199" t="str">
        <f>BDI!$A$5</f>
        <v>ENDEREÇO:</v>
      </c>
      <c r="UGD3" s="492">
        <f>ORCAMENTO!UGE3</f>
        <v>0</v>
      </c>
      <c r="UGE3" s="492"/>
      <c r="UGF3" s="492"/>
      <c r="UGG3" s="492"/>
      <c r="UGH3" s="199" t="str">
        <f>BDI!$A$5</f>
        <v>ENDEREÇO:</v>
      </c>
      <c r="UGI3" s="492">
        <f>ORCAMENTO!UGJ3</f>
        <v>0</v>
      </c>
      <c r="UGJ3" s="492"/>
      <c r="UGK3" s="492"/>
      <c r="UGL3" s="492"/>
      <c r="UGM3" s="199" t="str">
        <f>BDI!$A$5</f>
        <v>ENDEREÇO:</v>
      </c>
      <c r="UGN3" s="492">
        <f>ORCAMENTO!UGO3</f>
        <v>0</v>
      </c>
      <c r="UGO3" s="492"/>
      <c r="UGP3" s="492"/>
      <c r="UGQ3" s="492"/>
      <c r="UGR3" s="199" t="str">
        <f>BDI!$A$5</f>
        <v>ENDEREÇO:</v>
      </c>
      <c r="UGS3" s="492">
        <f>ORCAMENTO!UGT3</f>
        <v>0</v>
      </c>
      <c r="UGT3" s="492"/>
      <c r="UGU3" s="492"/>
      <c r="UGV3" s="492"/>
      <c r="UGW3" s="199" t="str">
        <f>BDI!$A$5</f>
        <v>ENDEREÇO:</v>
      </c>
      <c r="UGX3" s="492">
        <f>ORCAMENTO!UGY3</f>
        <v>0</v>
      </c>
      <c r="UGY3" s="492"/>
      <c r="UGZ3" s="492"/>
      <c r="UHA3" s="492"/>
      <c r="UHB3" s="199" t="str">
        <f>BDI!$A$5</f>
        <v>ENDEREÇO:</v>
      </c>
      <c r="UHC3" s="492">
        <f>ORCAMENTO!UHD3</f>
        <v>0</v>
      </c>
      <c r="UHD3" s="492"/>
      <c r="UHE3" s="492"/>
      <c r="UHF3" s="492"/>
      <c r="UHG3" s="199" t="str">
        <f>BDI!$A$5</f>
        <v>ENDEREÇO:</v>
      </c>
      <c r="UHH3" s="492">
        <f>ORCAMENTO!UHI3</f>
        <v>0</v>
      </c>
      <c r="UHI3" s="492"/>
      <c r="UHJ3" s="492"/>
      <c r="UHK3" s="492"/>
      <c r="UHL3" s="199" t="str">
        <f>BDI!$A$5</f>
        <v>ENDEREÇO:</v>
      </c>
      <c r="UHM3" s="492">
        <f>ORCAMENTO!UHN3</f>
        <v>0</v>
      </c>
      <c r="UHN3" s="492"/>
      <c r="UHO3" s="492"/>
      <c r="UHP3" s="492"/>
      <c r="UHQ3" s="199" t="str">
        <f>BDI!$A$5</f>
        <v>ENDEREÇO:</v>
      </c>
      <c r="UHR3" s="492">
        <f>ORCAMENTO!UHS3</f>
        <v>0</v>
      </c>
      <c r="UHS3" s="492"/>
      <c r="UHT3" s="492"/>
      <c r="UHU3" s="492"/>
      <c r="UHV3" s="199" t="str">
        <f>BDI!$A$5</f>
        <v>ENDEREÇO:</v>
      </c>
      <c r="UHW3" s="492">
        <f>ORCAMENTO!UHX3</f>
        <v>0</v>
      </c>
      <c r="UHX3" s="492"/>
      <c r="UHY3" s="492"/>
      <c r="UHZ3" s="492"/>
      <c r="UIA3" s="199" t="str">
        <f>BDI!$A$5</f>
        <v>ENDEREÇO:</v>
      </c>
      <c r="UIB3" s="492">
        <f>ORCAMENTO!UIC3</f>
        <v>0</v>
      </c>
      <c r="UIC3" s="492"/>
      <c r="UID3" s="492"/>
      <c r="UIE3" s="492"/>
      <c r="UIF3" s="199" t="str">
        <f>BDI!$A$5</f>
        <v>ENDEREÇO:</v>
      </c>
      <c r="UIG3" s="492">
        <f>ORCAMENTO!UIH3</f>
        <v>0</v>
      </c>
      <c r="UIH3" s="492"/>
      <c r="UII3" s="492"/>
      <c r="UIJ3" s="492"/>
      <c r="UIK3" s="199" t="str">
        <f>BDI!$A$5</f>
        <v>ENDEREÇO:</v>
      </c>
      <c r="UIL3" s="492">
        <f>ORCAMENTO!UIM3</f>
        <v>0</v>
      </c>
      <c r="UIM3" s="492"/>
      <c r="UIN3" s="492"/>
      <c r="UIO3" s="492"/>
      <c r="UIP3" s="199" t="str">
        <f>BDI!$A$5</f>
        <v>ENDEREÇO:</v>
      </c>
      <c r="UIQ3" s="492">
        <f>ORCAMENTO!UIR3</f>
        <v>0</v>
      </c>
      <c r="UIR3" s="492"/>
      <c r="UIS3" s="492"/>
      <c r="UIT3" s="492"/>
      <c r="UIU3" s="199" t="str">
        <f>BDI!$A$5</f>
        <v>ENDEREÇO:</v>
      </c>
      <c r="UIV3" s="492">
        <f>ORCAMENTO!UIW3</f>
        <v>0</v>
      </c>
      <c r="UIW3" s="492"/>
      <c r="UIX3" s="492"/>
      <c r="UIY3" s="492"/>
      <c r="UIZ3" s="199" t="str">
        <f>BDI!$A$5</f>
        <v>ENDEREÇO:</v>
      </c>
      <c r="UJA3" s="492">
        <f>ORCAMENTO!UJB3</f>
        <v>0</v>
      </c>
      <c r="UJB3" s="492"/>
      <c r="UJC3" s="492"/>
      <c r="UJD3" s="492"/>
      <c r="UJE3" s="199" t="str">
        <f>BDI!$A$5</f>
        <v>ENDEREÇO:</v>
      </c>
      <c r="UJF3" s="492">
        <f>ORCAMENTO!UJG3</f>
        <v>0</v>
      </c>
      <c r="UJG3" s="492"/>
      <c r="UJH3" s="492"/>
      <c r="UJI3" s="492"/>
      <c r="UJJ3" s="199" t="str">
        <f>BDI!$A$5</f>
        <v>ENDEREÇO:</v>
      </c>
      <c r="UJK3" s="492">
        <f>ORCAMENTO!UJL3</f>
        <v>0</v>
      </c>
      <c r="UJL3" s="492"/>
      <c r="UJM3" s="492"/>
      <c r="UJN3" s="492"/>
      <c r="UJO3" s="199" t="str">
        <f>BDI!$A$5</f>
        <v>ENDEREÇO:</v>
      </c>
      <c r="UJP3" s="492">
        <f>ORCAMENTO!UJQ3</f>
        <v>0</v>
      </c>
      <c r="UJQ3" s="492"/>
      <c r="UJR3" s="492"/>
      <c r="UJS3" s="492"/>
      <c r="UJT3" s="199" t="str">
        <f>BDI!$A$5</f>
        <v>ENDEREÇO:</v>
      </c>
      <c r="UJU3" s="492">
        <f>ORCAMENTO!UJV3</f>
        <v>0</v>
      </c>
      <c r="UJV3" s="492"/>
      <c r="UJW3" s="492"/>
      <c r="UJX3" s="492"/>
      <c r="UJY3" s="199" t="str">
        <f>BDI!$A$5</f>
        <v>ENDEREÇO:</v>
      </c>
      <c r="UJZ3" s="492">
        <f>ORCAMENTO!UKA3</f>
        <v>0</v>
      </c>
      <c r="UKA3" s="492"/>
      <c r="UKB3" s="492"/>
      <c r="UKC3" s="492"/>
      <c r="UKD3" s="199" t="str">
        <f>BDI!$A$5</f>
        <v>ENDEREÇO:</v>
      </c>
      <c r="UKE3" s="492">
        <f>ORCAMENTO!UKF3</f>
        <v>0</v>
      </c>
      <c r="UKF3" s="492"/>
      <c r="UKG3" s="492"/>
      <c r="UKH3" s="492"/>
      <c r="UKI3" s="199" t="str">
        <f>BDI!$A$5</f>
        <v>ENDEREÇO:</v>
      </c>
      <c r="UKJ3" s="492">
        <f>ORCAMENTO!UKK3</f>
        <v>0</v>
      </c>
      <c r="UKK3" s="492"/>
      <c r="UKL3" s="492"/>
      <c r="UKM3" s="492"/>
      <c r="UKN3" s="199" t="str">
        <f>BDI!$A$5</f>
        <v>ENDEREÇO:</v>
      </c>
      <c r="UKO3" s="492">
        <f>ORCAMENTO!UKP3</f>
        <v>0</v>
      </c>
      <c r="UKP3" s="492"/>
      <c r="UKQ3" s="492"/>
      <c r="UKR3" s="492"/>
      <c r="UKS3" s="199" t="str">
        <f>BDI!$A$5</f>
        <v>ENDEREÇO:</v>
      </c>
      <c r="UKT3" s="492">
        <f>ORCAMENTO!UKU3</f>
        <v>0</v>
      </c>
      <c r="UKU3" s="492"/>
      <c r="UKV3" s="492"/>
      <c r="UKW3" s="492"/>
      <c r="UKX3" s="199" t="str">
        <f>BDI!$A$5</f>
        <v>ENDEREÇO:</v>
      </c>
      <c r="UKY3" s="492">
        <f>ORCAMENTO!UKZ3</f>
        <v>0</v>
      </c>
      <c r="UKZ3" s="492"/>
      <c r="ULA3" s="492"/>
      <c r="ULB3" s="492"/>
      <c r="ULC3" s="199" t="str">
        <f>BDI!$A$5</f>
        <v>ENDEREÇO:</v>
      </c>
      <c r="ULD3" s="492">
        <f>ORCAMENTO!ULE3</f>
        <v>0</v>
      </c>
      <c r="ULE3" s="492"/>
      <c r="ULF3" s="492"/>
      <c r="ULG3" s="492"/>
      <c r="ULH3" s="199" t="str">
        <f>BDI!$A$5</f>
        <v>ENDEREÇO:</v>
      </c>
      <c r="ULI3" s="492">
        <f>ORCAMENTO!ULJ3</f>
        <v>0</v>
      </c>
      <c r="ULJ3" s="492"/>
      <c r="ULK3" s="492"/>
      <c r="ULL3" s="492"/>
      <c r="ULM3" s="199" t="str">
        <f>BDI!$A$5</f>
        <v>ENDEREÇO:</v>
      </c>
      <c r="ULN3" s="492">
        <f>ORCAMENTO!ULO3</f>
        <v>0</v>
      </c>
      <c r="ULO3" s="492"/>
      <c r="ULP3" s="492"/>
      <c r="ULQ3" s="492"/>
      <c r="ULR3" s="199" t="str">
        <f>BDI!$A$5</f>
        <v>ENDEREÇO:</v>
      </c>
      <c r="ULS3" s="492">
        <f>ORCAMENTO!ULT3</f>
        <v>0</v>
      </c>
      <c r="ULT3" s="492"/>
      <c r="ULU3" s="492"/>
      <c r="ULV3" s="492"/>
      <c r="ULW3" s="199" t="str">
        <f>BDI!$A$5</f>
        <v>ENDEREÇO:</v>
      </c>
      <c r="ULX3" s="492">
        <f>ORCAMENTO!ULY3</f>
        <v>0</v>
      </c>
      <c r="ULY3" s="492"/>
      <c r="ULZ3" s="492"/>
      <c r="UMA3" s="492"/>
      <c r="UMB3" s="199" t="str">
        <f>BDI!$A$5</f>
        <v>ENDEREÇO:</v>
      </c>
      <c r="UMC3" s="492">
        <f>ORCAMENTO!UMD3</f>
        <v>0</v>
      </c>
      <c r="UMD3" s="492"/>
      <c r="UME3" s="492"/>
      <c r="UMF3" s="492"/>
      <c r="UMG3" s="199" t="str">
        <f>BDI!$A$5</f>
        <v>ENDEREÇO:</v>
      </c>
      <c r="UMH3" s="492">
        <f>ORCAMENTO!UMI3</f>
        <v>0</v>
      </c>
      <c r="UMI3" s="492"/>
      <c r="UMJ3" s="492"/>
      <c r="UMK3" s="492"/>
      <c r="UML3" s="199" t="str">
        <f>BDI!$A$5</f>
        <v>ENDEREÇO:</v>
      </c>
      <c r="UMM3" s="492">
        <f>ORCAMENTO!UMN3</f>
        <v>0</v>
      </c>
      <c r="UMN3" s="492"/>
      <c r="UMO3" s="492"/>
      <c r="UMP3" s="492"/>
      <c r="UMQ3" s="199" t="str">
        <f>BDI!$A$5</f>
        <v>ENDEREÇO:</v>
      </c>
      <c r="UMR3" s="492">
        <f>ORCAMENTO!UMS3</f>
        <v>0</v>
      </c>
      <c r="UMS3" s="492"/>
      <c r="UMT3" s="492"/>
      <c r="UMU3" s="492"/>
      <c r="UMV3" s="199" t="str">
        <f>BDI!$A$5</f>
        <v>ENDEREÇO:</v>
      </c>
      <c r="UMW3" s="492">
        <f>ORCAMENTO!UMX3</f>
        <v>0</v>
      </c>
      <c r="UMX3" s="492"/>
      <c r="UMY3" s="492"/>
      <c r="UMZ3" s="492"/>
      <c r="UNA3" s="199" t="str">
        <f>BDI!$A$5</f>
        <v>ENDEREÇO:</v>
      </c>
      <c r="UNB3" s="492">
        <f>ORCAMENTO!UNC3</f>
        <v>0</v>
      </c>
      <c r="UNC3" s="492"/>
      <c r="UND3" s="492"/>
      <c r="UNE3" s="492"/>
      <c r="UNF3" s="199" t="str">
        <f>BDI!$A$5</f>
        <v>ENDEREÇO:</v>
      </c>
      <c r="UNG3" s="492">
        <f>ORCAMENTO!UNH3</f>
        <v>0</v>
      </c>
      <c r="UNH3" s="492"/>
      <c r="UNI3" s="492"/>
      <c r="UNJ3" s="492"/>
      <c r="UNK3" s="199" t="str">
        <f>BDI!$A$5</f>
        <v>ENDEREÇO:</v>
      </c>
      <c r="UNL3" s="492">
        <f>ORCAMENTO!UNM3</f>
        <v>0</v>
      </c>
      <c r="UNM3" s="492"/>
      <c r="UNN3" s="492"/>
      <c r="UNO3" s="492"/>
      <c r="UNP3" s="199" t="str">
        <f>BDI!$A$5</f>
        <v>ENDEREÇO:</v>
      </c>
      <c r="UNQ3" s="492">
        <f>ORCAMENTO!UNR3</f>
        <v>0</v>
      </c>
      <c r="UNR3" s="492"/>
      <c r="UNS3" s="492"/>
      <c r="UNT3" s="492"/>
      <c r="UNU3" s="199" t="str">
        <f>BDI!$A$5</f>
        <v>ENDEREÇO:</v>
      </c>
      <c r="UNV3" s="492">
        <f>ORCAMENTO!UNW3</f>
        <v>0</v>
      </c>
      <c r="UNW3" s="492"/>
      <c r="UNX3" s="492"/>
      <c r="UNY3" s="492"/>
      <c r="UNZ3" s="199" t="str">
        <f>BDI!$A$5</f>
        <v>ENDEREÇO:</v>
      </c>
      <c r="UOA3" s="492">
        <f>ORCAMENTO!UOB3</f>
        <v>0</v>
      </c>
      <c r="UOB3" s="492"/>
      <c r="UOC3" s="492"/>
      <c r="UOD3" s="492"/>
      <c r="UOE3" s="199" t="str">
        <f>BDI!$A$5</f>
        <v>ENDEREÇO:</v>
      </c>
      <c r="UOF3" s="492">
        <f>ORCAMENTO!UOG3</f>
        <v>0</v>
      </c>
      <c r="UOG3" s="492"/>
      <c r="UOH3" s="492"/>
      <c r="UOI3" s="492"/>
      <c r="UOJ3" s="199" t="str">
        <f>BDI!$A$5</f>
        <v>ENDEREÇO:</v>
      </c>
      <c r="UOK3" s="492">
        <f>ORCAMENTO!UOL3</f>
        <v>0</v>
      </c>
      <c r="UOL3" s="492"/>
      <c r="UOM3" s="492"/>
      <c r="UON3" s="492"/>
      <c r="UOO3" s="199" t="str">
        <f>BDI!$A$5</f>
        <v>ENDEREÇO:</v>
      </c>
      <c r="UOP3" s="492">
        <f>ORCAMENTO!UOQ3</f>
        <v>0</v>
      </c>
      <c r="UOQ3" s="492"/>
      <c r="UOR3" s="492"/>
      <c r="UOS3" s="492"/>
      <c r="UOT3" s="199" t="str">
        <f>BDI!$A$5</f>
        <v>ENDEREÇO:</v>
      </c>
      <c r="UOU3" s="492">
        <f>ORCAMENTO!UOV3</f>
        <v>0</v>
      </c>
      <c r="UOV3" s="492"/>
      <c r="UOW3" s="492"/>
      <c r="UOX3" s="492"/>
      <c r="UOY3" s="199" t="str">
        <f>BDI!$A$5</f>
        <v>ENDEREÇO:</v>
      </c>
      <c r="UOZ3" s="492">
        <f>ORCAMENTO!UPA3</f>
        <v>0</v>
      </c>
      <c r="UPA3" s="492"/>
      <c r="UPB3" s="492"/>
      <c r="UPC3" s="492"/>
      <c r="UPD3" s="199" t="str">
        <f>BDI!$A$5</f>
        <v>ENDEREÇO:</v>
      </c>
      <c r="UPE3" s="492">
        <f>ORCAMENTO!UPF3</f>
        <v>0</v>
      </c>
      <c r="UPF3" s="492"/>
      <c r="UPG3" s="492"/>
      <c r="UPH3" s="492"/>
      <c r="UPI3" s="199" t="str">
        <f>BDI!$A$5</f>
        <v>ENDEREÇO:</v>
      </c>
      <c r="UPJ3" s="492">
        <f>ORCAMENTO!UPK3</f>
        <v>0</v>
      </c>
      <c r="UPK3" s="492"/>
      <c r="UPL3" s="492"/>
      <c r="UPM3" s="492"/>
      <c r="UPN3" s="199" t="str">
        <f>BDI!$A$5</f>
        <v>ENDEREÇO:</v>
      </c>
      <c r="UPO3" s="492">
        <f>ORCAMENTO!UPP3</f>
        <v>0</v>
      </c>
      <c r="UPP3" s="492"/>
      <c r="UPQ3" s="492"/>
      <c r="UPR3" s="492"/>
      <c r="UPS3" s="199" t="str">
        <f>BDI!$A$5</f>
        <v>ENDEREÇO:</v>
      </c>
      <c r="UPT3" s="492">
        <f>ORCAMENTO!UPU3</f>
        <v>0</v>
      </c>
      <c r="UPU3" s="492"/>
      <c r="UPV3" s="492"/>
      <c r="UPW3" s="492"/>
      <c r="UPX3" s="199" t="str">
        <f>BDI!$A$5</f>
        <v>ENDEREÇO:</v>
      </c>
      <c r="UPY3" s="492">
        <f>ORCAMENTO!UPZ3</f>
        <v>0</v>
      </c>
      <c r="UPZ3" s="492"/>
      <c r="UQA3" s="492"/>
      <c r="UQB3" s="492"/>
      <c r="UQC3" s="199" t="str">
        <f>BDI!$A$5</f>
        <v>ENDEREÇO:</v>
      </c>
      <c r="UQD3" s="492">
        <f>ORCAMENTO!UQE3</f>
        <v>0</v>
      </c>
      <c r="UQE3" s="492"/>
      <c r="UQF3" s="492"/>
      <c r="UQG3" s="492"/>
      <c r="UQH3" s="199" t="str">
        <f>BDI!$A$5</f>
        <v>ENDEREÇO:</v>
      </c>
      <c r="UQI3" s="492">
        <f>ORCAMENTO!UQJ3</f>
        <v>0</v>
      </c>
      <c r="UQJ3" s="492"/>
      <c r="UQK3" s="492"/>
      <c r="UQL3" s="492"/>
      <c r="UQM3" s="199" t="str">
        <f>BDI!$A$5</f>
        <v>ENDEREÇO:</v>
      </c>
      <c r="UQN3" s="492">
        <f>ORCAMENTO!UQO3</f>
        <v>0</v>
      </c>
      <c r="UQO3" s="492"/>
      <c r="UQP3" s="492"/>
      <c r="UQQ3" s="492"/>
      <c r="UQR3" s="199" t="str">
        <f>BDI!$A$5</f>
        <v>ENDEREÇO:</v>
      </c>
      <c r="UQS3" s="492">
        <f>ORCAMENTO!UQT3</f>
        <v>0</v>
      </c>
      <c r="UQT3" s="492"/>
      <c r="UQU3" s="492"/>
      <c r="UQV3" s="492"/>
      <c r="UQW3" s="199" t="str">
        <f>BDI!$A$5</f>
        <v>ENDEREÇO:</v>
      </c>
      <c r="UQX3" s="492">
        <f>ORCAMENTO!UQY3</f>
        <v>0</v>
      </c>
      <c r="UQY3" s="492"/>
      <c r="UQZ3" s="492"/>
      <c r="URA3" s="492"/>
      <c r="URB3" s="199" t="str">
        <f>BDI!$A$5</f>
        <v>ENDEREÇO:</v>
      </c>
      <c r="URC3" s="492">
        <f>ORCAMENTO!URD3</f>
        <v>0</v>
      </c>
      <c r="URD3" s="492"/>
      <c r="URE3" s="492"/>
      <c r="URF3" s="492"/>
      <c r="URG3" s="199" t="str">
        <f>BDI!$A$5</f>
        <v>ENDEREÇO:</v>
      </c>
      <c r="URH3" s="492">
        <f>ORCAMENTO!URI3</f>
        <v>0</v>
      </c>
      <c r="URI3" s="492"/>
      <c r="URJ3" s="492"/>
      <c r="URK3" s="492"/>
      <c r="URL3" s="199" t="str">
        <f>BDI!$A$5</f>
        <v>ENDEREÇO:</v>
      </c>
      <c r="URM3" s="492">
        <f>ORCAMENTO!URN3</f>
        <v>0</v>
      </c>
      <c r="URN3" s="492"/>
      <c r="URO3" s="492"/>
      <c r="URP3" s="492"/>
      <c r="URQ3" s="199" t="str">
        <f>BDI!$A$5</f>
        <v>ENDEREÇO:</v>
      </c>
      <c r="URR3" s="492">
        <f>ORCAMENTO!URS3</f>
        <v>0</v>
      </c>
      <c r="URS3" s="492"/>
      <c r="URT3" s="492"/>
      <c r="URU3" s="492"/>
      <c r="URV3" s="199" t="str">
        <f>BDI!$A$5</f>
        <v>ENDEREÇO:</v>
      </c>
      <c r="URW3" s="492">
        <f>ORCAMENTO!URX3</f>
        <v>0</v>
      </c>
      <c r="URX3" s="492"/>
      <c r="URY3" s="492"/>
      <c r="URZ3" s="492"/>
      <c r="USA3" s="199" t="str">
        <f>BDI!$A$5</f>
        <v>ENDEREÇO:</v>
      </c>
      <c r="USB3" s="492">
        <f>ORCAMENTO!USC3</f>
        <v>0</v>
      </c>
      <c r="USC3" s="492"/>
      <c r="USD3" s="492"/>
      <c r="USE3" s="492"/>
      <c r="USF3" s="199" t="str">
        <f>BDI!$A$5</f>
        <v>ENDEREÇO:</v>
      </c>
      <c r="USG3" s="492">
        <f>ORCAMENTO!USH3</f>
        <v>0</v>
      </c>
      <c r="USH3" s="492"/>
      <c r="USI3" s="492"/>
      <c r="USJ3" s="492"/>
      <c r="USK3" s="199" t="str">
        <f>BDI!$A$5</f>
        <v>ENDEREÇO:</v>
      </c>
      <c r="USL3" s="492">
        <f>ORCAMENTO!USM3</f>
        <v>0</v>
      </c>
      <c r="USM3" s="492"/>
      <c r="USN3" s="492"/>
      <c r="USO3" s="492"/>
      <c r="USP3" s="199" t="str">
        <f>BDI!$A$5</f>
        <v>ENDEREÇO:</v>
      </c>
      <c r="USQ3" s="492">
        <f>ORCAMENTO!USR3</f>
        <v>0</v>
      </c>
      <c r="USR3" s="492"/>
      <c r="USS3" s="492"/>
      <c r="UST3" s="492"/>
      <c r="USU3" s="199" t="str">
        <f>BDI!$A$5</f>
        <v>ENDEREÇO:</v>
      </c>
      <c r="USV3" s="492">
        <f>ORCAMENTO!USW3</f>
        <v>0</v>
      </c>
      <c r="USW3" s="492"/>
      <c r="USX3" s="492"/>
      <c r="USY3" s="492"/>
      <c r="USZ3" s="199" t="str">
        <f>BDI!$A$5</f>
        <v>ENDEREÇO:</v>
      </c>
      <c r="UTA3" s="492">
        <f>ORCAMENTO!UTB3</f>
        <v>0</v>
      </c>
      <c r="UTB3" s="492"/>
      <c r="UTC3" s="492"/>
      <c r="UTD3" s="492"/>
      <c r="UTE3" s="199" t="str">
        <f>BDI!$A$5</f>
        <v>ENDEREÇO:</v>
      </c>
      <c r="UTF3" s="492">
        <f>ORCAMENTO!UTG3</f>
        <v>0</v>
      </c>
      <c r="UTG3" s="492"/>
      <c r="UTH3" s="492"/>
      <c r="UTI3" s="492"/>
      <c r="UTJ3" s="199" t="str">
        <f>BDI!$A$5</f>
        <v>ENDEREÇO:</v>
      </c>
      <c r="UTK3" s="492">
        <f>ORCAMENTO!UTL3</f>
        <v>0</v>
      </c>
      <c r="UTL3" s="492"/>
      <c r="UTM3" s="492"/>
      <c r="UTN3" s="492"/>
      <c r="UTO3" s="199" t="str">
        <f>BDI!$A$5</f>
        <v>ENDEREÇO:</v>
      </c>
      <c r="UTP3" s="492">
        <f>ORCAMENTO!UTQ3</f>
        <v>0</v>
      </c>
      <c r="UTQ3" s="492"/>
      <c r="UTR3" s="492"/>
      <c r="UTS3" s="492"/>
      <c r="UTT3" s="199" t="str">
        <f>BDI!$A$5</f>
        <v>ENDEREÇO:</v>
      </c>
      <c r="UTU3" s="492">
        <f>ORCAMENTO!UTV3</f>
        <v>0</v>
      </c>
      <c r="UTV3" s="492"/>
      <c r="UTW3" s="492"/>
      <c r="UTX3" s="492"/>
      <c r="UTY3" s="199" t="str">
        <f>BDI!$A$5</f>
        <v>ENDEREÇO:</v>
      </c>
      <c r="UTZ3" s="492">
        <f>ORCAMENTO!UUA3</f>
        <v>0</v>
      </c>
      <c r="UUA3" s="492"/>
      <c r="UUB3" s="492"/>
      <c r="UUC3" s="492"/>
      <c r="UUD3" s="199" t="str">
        <f>BDI!$A$5</f>
        <v>ENDEREÇO:</v>
      </c>
      <c r="UUE3" s="492">
        <f>ORCAMENTO!UUF3</f>
        <v>0</v>
      </c>
      <c r="UUF3" s="492"/>
      <c r="UUG3" s="492"/>
      <c r="UUH3" s="492"/>
      <c r="UUI3" s="199" t="str">
        <f>BDI!$A$5</f>
        <v>ENDEREÇO:</v>
      </c>
      <c r="UUJ3" s="492">
        <f>ORCAMENTO!UUK3</f>
        <v>0</v>
      </c>
      <c r="UUK3" s="492"/>
      <c r="UUL3" s="492"/>
      <c r="UUM3" s="492"/>
      <c r="UUN3" s="199" t="str">
        <f>BDI!$A$5</f>
        <v>ENDEREÇO:</v>
      </c>
      <c r="UUO3" s="492">
        <f>ORCAMENTO!UUP3</f>
        <v>0</v>
      </c>
      <c r="UUP3" s="492"/>
      <c r="UUQ3" s="492"/>
      <c r="UUR3" s="492"/>
      <c r="UUS3" s="199" t="str">
        <f>BDI!$A$5</f>
        <v>ENDEREÇO:</v>
      </c>
      <c r="UUT3" s="492">
        <f>ORCAMENTO!UUU3</f>
        <v>0</v>
      </c>
      <c r="UUU3" s="492"/>
      <c r="UUV3" s="492"/>
      <c r="UUW3" s="492"/>
      <c r="UUX3" s="199" t="str">
        <f>BDI!$A$5</f>
        <v>ENDEREÇO:</v>
      </c>
      <c r="UUY3" s="492">
        <f>ORCAMENTO!UUZ3</f>
        <v>0</v>
      </c>
      <c r="UUZ3" s="492"/>
      <c r="UVA3" s="492"/>
      <c r="UVB3" s="492"/>
      <c r="UVC3" s="199" t="str">
        <f>BDI!$A$5</f>
        <v>ENDEREÇO:</v>
      </c>
      <c r="UVD3" s="492">
        <f>ORCAMENTO!UVE3</f>
        <v>0</v>
      </c>
      <c r="UVE3" s="492"/>
      <c r="UVF3" s="492"/>
      <c r="UVG3" s="492"/>
      <c r="UVH3" s="199" t="str">
        <f>BDI!$A$5</f>
        <v>ENDEREÇO:</v>
      </c>
      <c r="UVI3" s="492">
        <f>ORCAMENTO!UVJ3</f>
        <v>0</v>
      </c>
      <c r="UVJ3" s="492"/>
      <c r="UVK3" s="492"/>
      <c r="UVL3" s="492"/>
      <c r="UVM3" s="199" t="str">
        <f>BDI!$A$5</f>
        <v>ENDEREÇO:</v>
      </c>
      <c r="UVN3" s="492">
        <f>ORCAMENTO!UVO3</f>
        <v>0</v>
      </c>
      <c r="UVO3" s="492"/>
      <c r="UVP3" s="492"/>
      <c r="UVQ3" s="492"/>
      <c r="UVR3" s="199" t="str">
        <f>BDI!$A$5</f>
        <v>ENDEREÇO:</v>
      </c>
      <c r="UVS3" s="492">
        <f>ORCAMENTO!UVT3</f>
        <v>0</v>
      </c>
      <c r="UVT3" s="492"/>
      <c r="UVU3" s="492"/>
      <c r="UVV3" s="492"/>
      <c r="UVW3" s="199" t="str">
        <f>BDI!$A$5</f>
        <v>ENDEREÇO:</v>
      </c>
      <c r="UVX3" s="492">
        <f>ORCAMENTO!UVY3</f>
        <v>0</v>
      </c>
      <c r="UVY3" s="492"/>
      <c r="UVZ3" s="492"/>
      <c r="UWA3" s="492"/>
      <c r="UWB3" s="199" t="str">
        <f>BDI!$A$5</f>
        <v>ENDEREÇO:</v>
      </c>
      <c r="UWC3" s="492">
        <f>ORCAMENTO!UWD3</f>
        <v>0</v>
      </c>
      <c r="UWD3" s="492"/>
      <c r="UWE3" s="492"/>
      <c r="UWF3" s="492"/>
      <c r="UWG3" s="199" t="str">
        <f>BDI!$A$5</f>
        <v>ENDEREÇO:</v>
      </c>
      <c r="UWH3" s="492">
        <f>ORCAMENTO!UWI3</f>
        <v>0</v>
      </c>
      <c r="UWI3" s="492"/>
      <c r="UWJ3" s="492"/>
      <c r="UWK3" s="492"/>
      <c r="UWL3" s="199" t="str">
        <f>BDI!$A$5</f>
        <v>ENDEREÇO:</v>
      </c>
      <c r="UWM3" s="492">
        <f>ORCAMENTO!UWN3</f>
        <v>0</v>
      </c>
      <c r="UWN3" s="492"/>
      <c r="UWO3" s="492"/>
      <c r="UWP3" s="492"/>
      <c r="UWQ3" s="199" t="str">
        <f>BDI!$A$5</f>
        <v>ENDEREÇO:</v>
      </c>
      <c r="UWR3" s="492">
        <f>ORCAMENTO!UWS3</f>
        <v>0</v>
      </c>
      <c r="UWS3" s="492"/>
      <c r="UWT3" s="492"/>
      <c r="UWU3" s="492"/>
      <c r="UWV3" s="199" t="str">
        <f>BDI!$A$5</f>
        <v>ENDEREÇO:</v>
      </c>
      <c r="UWW3" s="492">
        <f>ORCAMENTO!UWX3</f>
        <v>0</v>
      </c>
      <c r="UWX3" s="492"/>
      <c r="UWY3" s="492"/>
      <c r="UWZ3" s="492"/>
      <c r="UXA3" s="199" t="str">
        <f>BDI!$A$5</f>
        <v>ENDEREÇO:</v>
      </c>
      <c r="UXB3" s="492">
        <f>ORCAMENTO!UXC3</f>
        <v>0</v>
      </c>
      <c r="UXC3" s="492"/>
      <c r="UXD3" s="492"/>
      <c r="UXE3" s="492"/>
      <c r="UXF3" s="199" t="str">
        <f>BDI!$A$5</f>
        <v>ENDEREÇO:</v>
      </c>
      <c r="UXG3" s="492">
        <f>ORCAMENTO!UXH3</f>
        <v>0</v>
      </c>
      <c r="UXH3" s="492"/>
      <c r="UXI3" s="492"/>
      <c r="UXJ3" s="492"/>
      <c r="UXK3" s="199" t="str">
        <f>BDI!$A$5</f>
        <v>ENDEREÇO:</v>
      </c>
      <c r="UXL3" s="492">
        <f>ORCAMENTO!UXM3</f>
        <v>0</v>
      </c>
      <c r="UXM3" s="492"/>
      <c r="UXN3" s="492"/>
      <c r="UXO3" s="492"/>
      <c r="UXP3" s="199" t="str">
        <f>BDI!$A$5</f>
        <v>ENDEREÇO:</v>
      </c>
      <c r="UXQ3" s="492">
        <f>ORCAMENTO!UXR3</f>
        <v>0</v>
      </c>
      <c r="UXR3" s="492"/>
      <c r="UXS3" s="492"/>
      <c r="UXT3" s="492"/>
      <c r="UXU3" s="199" t="str">
        <f>BDI!$A$5</f>
        <v>ENDEREÇO:</v>
      </c>
      <c r="UXV3" s="492">
        <f>ORCAMENTO!UXW3</f>
        <v>0</v>
      </c>
      <c r="UXW3" s="492"/>
      <c r="UXX3" s="492"/>
      <c r="UXY3" s="492"/>
      <c r="UXZ3" s="199" t="str">
        <f>BDI!$A$5</f>
        <v>ENDEREÇO:</v>
      </c>
      <c r="UYA3" s="492">
        <f>ORCAMENTO!UYB3</f>
        <v>0</v>
      </c>
      <c r="UYB3" s="492"/>
      <c r="UYC3" s="492"/>
      <c r="UYD3" s="492"/>
      <c r="UYE3" s="199" t="str">
        <f>BDI!$A$5</f>
        <v>ENDEREÇO:</v>
      </c>
      <c r="UYF3" s="492">
        <f>ORCAMENTO!UYG3</f>
        <v>0</v>
      </c>
      <c r="UYG3" s="492"/>
      <c r="UYH3" s="492"/>
      <c r="UYI3" s="492"/>
      <c r="UYJ3" s="199" t="str">
        <f>BDI!$A$5</f>
        <v>ENDEREÇO:</v>
      </c>
      <c r="UYK3" s="492">
        <f>ORCAMENTO!UYL3</f>
        <v>0</v>
      </c>
      <c r="UYL3" s="492"/>
      <c r="UYM3" s="492"/>
      <c r="UYN3" s="492"/>
      <c r="UYO3" s="199" t="str">
        <f>BDI!$A$5</f>
        <v>ENDEREÇO:</v>
      </c>
      <c r="UYP3" s="492">
        <f>ORCAMENTO!UYQ3</f>
        <v>0</v>
      </c>
      <c r="UYQ3" s="492"/>
      <c r="UYR3" s="492"/>
      <c r="UYS3" s="492"/>
      <c r="UYT3" s="199" t="str">
        <f>BDI!$A$5</f>
        <v>ENDEREÇO:</v>
      </c>
      <c r="UYU3" s="492">
        <f>ORCAMENTO!UYV3</f>
        <v>0</v>
      </c>
      <c r="UYV3" s="492"/>
      <c r="UYW3" s="492"/>
      <c r="UYX3" s="492"/>
      <c r="UYY3" s="199" t="str">
        <f>BDI!$A$5</f>
        <v>ENDEREÇO:</v>
      </c>
      <c r="UYZ3" s="492">
        <f>ORCAMENTO!UZA3</f>
        <v>0</v>
      </c>
      <c r="UZA3" s="492"/>
      <c r="UZB3" s="492"/>
      <c r="UZC3" s="492"/>
      <c r="UZD3" s="199" t="str">
        <f>BDI!$A$5</f>
        <v>ENDEREÇO:</v>
      </c>
      <c r="UZE3" s="492">
        <f>ORCAMENTO!UZF3</f>
        <v>0</v>
      </c>
      <c r="UZF3" s="492"/>
      <c r="UZG3" s="492"/>
      <c r="UZH3" s="492"/>
      <c r="UZI3" s="199" t="str">
        <f>BDI!$A$5</f>
        <v>ENDEREÇO:</v>
      </c>
      <c r="UZJ3" s="492">
        <f>ORCAMENTO!UZK3</f>
        <v>0</v>
      </c>
      <c r="UZK3" s="492"/>
      <c r="UZL3" s="492"/>
      <c r="UZM3" s="492"/>
      <c r="UZN3" s="199" t="str">
        <f>BDI!$A$5</f>
        <v>ENDEREÇO:</v>
      </c>
      <c r="UZO3" s="492">
        <f>ORCAMENTO!UZP3</f>
        <v>0</v>
      </c>
      <c r="UZP3" s="492"/>
      <c r="UZQ3" s="492"/>
      <c r="UZR3" s="492"/>
      <c r="UZS3" s="199" t="str">
        <f>BDI!$A$5</f>
        <v>ENDEREÇO:</v>
      </c>
      <c r="UZT3" s="492">
        <f>ORCAMENTO!UZU3</f>
        <v>0</v>
      </c>
      <c r="UZU3" s="492"/>
      <c r="UZV3" s="492"/>
      <c r="UZW3" s="492"/>
      <c r="UZX3" s="199" t="str">
        <f>BDI!$A$5</f>
        <v>ENDEREÇO:</v>
      </c>
      <c r="UZY3" s="492">
        <f>ORCAMENTO!UZZ3</f>
        <v>0</v>
      </c>
      <c r="UZZ3" s="492"/>
      <c r="VAA3" s="492"/>
      <c r="VAB3" s="492"/>
      <c r="VAC3" s="199" t="str">
        <f>BDI!$A$5</f>
        <v>ENDEREÇO:</v>
      </c>
      <c r="VAD3" s="492">
        <f>ORCAMENTO!VAE3</f>
        <v>0</v>
      </c>
      <c r="VAE3" s="492"/>
      <c r="VAF3" s="492"/>
      <c r="VAG3" s="492"/>
      <c r="VAH3" s="199" t="str">
        <f>BDI!$A$5</f>
        <v>ENDEREÇO:</v>
      </c>
      <c r="VAI3" s="492">
        <f>ORCAMENTO!VAJ3</f>
        <v>0</v>
      </c>
      <c r="VAJ3" s="492"/>
      <c r="VAK3" s="492"/>
      <c r="VAL3" s="492"/>
      <c r="VAM3" s="199" t="str">
        <f>BDI!$A$5</f>
        <v>ENDEREÇO:</v>
      </c>
      <c r="VAN3" s="492">
        <f>ORCAMENTO!VAO3</f>
        <v>0</v>
      </c>
      <c r="VAO3" s="492"/>
      <c r="VAP3" s="492"/>
      <c r="VAQ3" s="492"/>
      <c r="VAR3" s="199" t="str">
        <f>BDI!$A$5</f>
        <v>ENDEREÇO:</v>
      </c>
      <c r="VAS3" s="492">
        <f>ORCAMENTO!VAT3</f>
        <v>0</v>
      </c>
      <c r="VAT3" s="492"/>
      <c r="VAU3" s="492"/>
      <c r="VAV3" s="492"/>
      <c r="VAW3" s="199" t="str">
        <f>BDI!$A$5</f>
        <v>ENDEREÇO:</v>
      </c>
      <c r="VAX3" s="492">
        <f>ORCAMENTO!VAY3</f>
        <v>0</v>
      </c>
      <c r="VAY3" s="492"/>
      <c r="VAZ3" s="492"/>
      <c r="VBA3" s="492"/>
      <c r="VBB3" s="199" t="str">
        <f>BDI!$A$5</f>
        <v>ENDEREÇO:</v>
      </c>
      <c r="VBC3" s="492">
        <f>ORCAMENTO!VBD3</f>
        <v>0</v>
      </c>
      <c r="VBD3" s="492"/>
      <c r="VBE3" s="492"/>
      <c r="VBF3" s="492"/>
      <c r="VBG3" s="199" t="str">
        <f>BDI!$A$5</f>
        <v>ENDEREÇO:</v>
      </c>
      <c r="VBH3" s="492">
        <f>ORCAMENTO!VBI3</f>
        <v>0</v>
      </c>
      <c r="VBI3" s="492"/>
      <c r="VBJ3" s="492"/>
      <c r="VBK3" s="492"/>
      <c r="VBL3" s="199" t="str">
        <f>BDI!$A$5</f>
        <v>ENDEREÇO:</v>
      </c>
      <c r="VBM3" s="492">
        <f>ORCAMENTO!VBN3</f>
        <v>0</v>
      </c>
      <c r="VBN3" s="492"/>
      <c r="VBO3" s="492"/>
      <c r="VBP3" s="492"/>
      <c r="VBQ3" s="199" t="str">
        <f>BDI!$A$5</f>
        <v>ENDEREÇO:</v>
      </c>
      <c r="VBR3" s="492">
        <f>ORCAMENTO!VBS3</f>
        <v>0</v>
      </c>
      <c r="VBS3" s="492"/>
      <c r="VBT3" s="492"/>
      <c r="VBU3" s="492"/>
      <c r="VBV3" s="199" t="str">
        <f>BDI!$A$5</f>
        <v>ENDEREÇO:</v>
      </c>
      <c r="VBW3" s="492">
        <f>ORCAMENTO!VBX3</f>
        <v>0</v>
      </c>
      <c r="VBX3" s="492"/>
      <c r="VBY3" s="492"/>
      <c r="VBZ3" s="492"/>
      <c r="VCA3" s="199" t="str">
        <f>BDI!$A$5</f>
        <v>ENDEREÇO:</v>
      </c>
      <c r="VCB3" s="492">
        <f>ORCAMENTO!VCC3</f>
        <v>0</v>
      </c>
      <c r="VCC3" s="492"/>
      <c r="VCD3" s="492"/>
      <c r="VCE3" s="492"/>
      <c r="VCF3" s="199" t="str">
        <f>BDI!$A$5</f>
        <v>ENDEREÇO:</v>
      </c>
      <c r="VCG3" s="492">
        <f>ORCAMENTO!VCH3</f>
        <v>0</v>
      </c>
      <c r="VCH3" s="492"/>
      <c r="VCI3" s="492"/>
      <c r="VCJ3" s="492"/>
      <c r="VCK3" s="199" t="str">
        <f>BDI!$A$5</f>
        <v>ENDEREÇO:</v>
      </c>
      <c r="VCL3" s="492">
        <f>ORCAMENTO!VCM3</f>
        <v>0</v>
      </c>
      <c r="VCM3" s="492"/>
      <c r="VCN3" s="492"/>
      <c r="VCO3" s="492"/>
      <c r="VCP3" s="199" t="str">
        <f>BDI!$A$5</f>
        <v>ENDEREÇO:</v>
      </c>
      <c r="VCQ3" s="492">
        <f>ORCAMENTO!VCR3</f>
        <v>0</v>
      </c>
      <c r="VCR3" s="492"/>
      <c r="VCS3" s="492"/>
      <c r="VCT3" s="492"/>
      <c r="VCU3" s="199" t="str">
        <f>BDI!$A$5</f>
        <v>ENDEREÇO:</v>
      </c>
      <c r="VCV3" s="492">
        <f>ORCAMENTO!VCW3</f>
        <v>0</v>
      </c>
      <c r="VCW3" s="492"/>
      <c r="VCX3" s="492"/>
      <c r="VCY3" s="492"/>
      <c r="VCZ3" s="199" t="str">
        <f>BDI!$A$5</f>
        <v>ENDEREÇO:</v>
      </c>
      <c r="VDA3" s="492">
        <f>ORCAMENTO!VDB3</f>
        <v>0</v>
      </c>
      <c r="VDB3" s="492"/>
      <c r="VDC3" s="492"/>
      <c r="VDD3" s="492"/>
      <c r="VDE3" s="199" t="str">
        <f>BDI!$A$5</f>
        <v>ENDEREÇO:</v>
      </c>
      <c r="VDF3" s="492">
        <f>ORCAMENTO!VDG3</f>
        <v>0</v>
      </c>
      <c r="VDG3" s="492"/>
      <c r="VDH3" s="492"/>
      <c r="VDI3" s="492"/>
      <c r="VDJ3" s="199" t="str">
        <f>BDI!$A$5</f>
        <v>ENDEREÇO:</v>
      </c>
      <c r="VDK3" s="492">
        <f>ORCAMENTO!VDL3</f>
        <v>0</v>
      </c>
      <c r="VDL3" s="492"/>
      <c r="VDM3" s="492"/>
      <c r="VDN3" s="492"/>
      <c r="VDO3" s="199" t="str">
        <f>BDI!$A$5</f>
        <v>ENDEREÇO:</v>
      </c>
      <c r="VDP3" s="492">
        <f>ORCAMENTO!VDQ3</f>
        <v>0</v>
      </c>
      <c r="VDQ3" s="492"/>
      <c r="VDR3" s="492"/>
      <c r="VDS3" s="492"/>
      <c r="VDT3" s="199" t="str">
        <f>BDI!$A$5</f>
        <v>ENDEREÇO:</v>
      </c>
      <c r="VDU3" s="492">
        <f>ORCAMENTO!VDV3</f>
        <v>0</v>
      </c>
      <c r="VDV3" s="492"/>
      <c r="VDW3" s="492"/>
      <c r="VDX3" s="492"/>
      <c r="VDY3" s="199" t="str">
        <f>BDI!$A$5</f>
        <v>ENDEREÇO:</v>
      </c>
      <c r="VDZ3" s="492">
        <f>ORCAMENTO!VEA3</f>
        <v>0</v>
      </c>
      <c r="VEA3" s="492"/>
      <c r="VEB3" s="492"/>
      <c r="VEC3" s="492"/>
      <c r="VED3" s="199" t="str">
        <f>BDI!$A$5</f>
        <v>ENDEREÇO:</v>
      </c>
      <c r="VEE3" s="492">
        <f>ORCAMENTO!VEF3</f>
        <v>0</v>
      </c>
      <c r="VEF3" s="492"/>
      <c r="VEG3" s="492"/>
      <c r="VEH3" s="492"/>
      <c r="VEI3" s="199" t="str">
        <f>BDI!$A$5</f>
        <v>ENDEREÇO:</v>
      </c>
      <c r="VEJ3" s="492">
        <f>ORCAMENTO!VEK3</f>
        <v>0</v>
      </c>
      <c r="VEK3" s="492"/>
      <c r="VEL3" s="492"/>
      <c r="VEM3" s="492"/>
      <c r="VEN3" s="199" t="str">
        <f>BDI!$A$5</f>
        <v>ENDEREÇO:</v>
      </c>
      <c r="VEO3" s="492">
        <f>ORCAMENTO!VEP3</f>
        <v>0</v>
      </c>
      <c r="VEP3" s="492"/>
      <c r="VEQ3" s="492"/>
      <c r="VER3" s="492"/>
      <c r="VES3" s="199" t="str">
        <f>BDI!$A$5</f>
        <v>ENDEREÇO:</v>
      </c>
      <c r="VET3" s="492">
        <f>ORCAMENTO!VEU3</f>
        <v>0</v>
      </c>
      <c r="VEU3" s="492"/>
      <c r="VEV3" s="492"/>
      <c r="VEW3" s="492"/>
      <c r="VEX3" s="199" t="str">
        <f>BDI!$A$5</f>
        <v>ENDEREÇO:</v>
      </c>
      <c r="VEY3" s="492">
        <f>ORCAMENTO!VEZ3</f>
        <v>0</v>
      </c>
      <c r="VEZ3" s="492"/>
      <c r="VFA3" s="492"/>
      <c r="VFB3" s="492"/>
      <c r="VFC3" s="199" t="str">
        <f>BDI!$A$5</f>
        <v>ENDEREÇO:</v>
      </c>
      <c r="VFD3" s="492">
        <f>ORCAMENTO!VFE3</f>
        <v>0</v>
      </c>
      <c r="VFE3" s="492"/>
      <c r="VFF3" s="492"/>
      <c r="VFG3" s="492"/>
      <c r="VFH3" s="199" t="str">
        <f>BDI!$A$5</f>
        <v>ENDEREÇO:</v>
      </c>
      <c r="VFI3" s="492">
        <f>ORCAMENTO!VFJ3</f>
        <v>0</v>
      </c>
      <c r="VFJ3" s="492"/>
      <c r="VFK3" s="492"/>
      <c r="VFL3" s="492"/>
      <c r="VFM3" s="199" t="str">
        <f>BDI!$A$5</f>
        <v>ENDEREÇO:</v>
      </c>
      <c r="VFN3" s="492">
        <f>ORCAMENTO!VFO3</f>
        <v>0</v>
      </c>
      <c r="VFO3" s="492"/>
      <c r="VFP3" s="492"/>
      <c r="VFQ3" s="492"/>
      <c r="VFR3" s="199" t="str">
        <f>BDI!$A$5</f>
        <v>ENDEREÇO:</v>
      </c>
      <c r="VFS3" s="492">
        <f>ORCAMENTO!VFT3</f>
        <v>0</v>
      </c>
      <c r="VFT3" s="492"/>
      <c r="VFU3" s="492"/>
      <c r="VFV3" s="492"/>
      <c r="VFW3" s="199" t="str">
        <f>BDI!$A$5</f>
        <v>ENDEREÇO:</v>
      </c>
      <c r="VFX3" s="492">
        <f>ORCAMENTO!VFY3</f>
        <v>0</v>
      </c>
      <c r="VFY3" s="492"/>
      <c r="VFZ3" s="492"/>
      <c r="VGA3" s="492"/>
      <c r="VGB3" s="199" t="str">
        <f>BDI!$A$5</f>
        <v>ENDEREÇO:</v>
      </c>
      <c r="VGC3" s="492">
        <f>ORCAMENTO!VGD3</f>
        <v>0</v>
      </c>
      <c r="VGD3" s="492"/>
      <c r="VGE3" s="492"/>
      <c r="VGF3" s="492"/>
      <c r="VGG3" s="199" t="str">
        <f>BDI!$A$5</f>
        <v>ENDEREÇO:</v>
      </c>
      <c r="VGH3" s="492">
        <f>ORCAMENTO!VGI3</f>
        <v>0</v>
      </c>
      <c r="VGI3" s="492"/>
      <c r="VGJ3" s="492"/>
      <c r="VGK3" s="492"/>
      <c r="VGL3" s="199" t="str">
        <f>BDI!$A$5</f>
        <v>ENDEREÇO:</v>
      </c>
      <c r="VGM3" s="492">
        <f>ORCAMENTO!VGN3</f>
        <v>0</v>
      </c>
      <c r="VGN3" s="492"/>
      <c r="VGO3" s="492"/>
      <c r="VGP3" s="492"/>
      <c r="VGQ3" s="199" t="str">
        <f>BDI!$A$5</f>
        <v>ENDEREÇO:</v>
      </c>
      <c r="VGR3" s="492">
        <f>ORCAMENTO!VGS3</f>
        <v>0</v>
      </c>
      <c r="VGS3" s="492"/>
      <c r="VGT3" s="492"/>
      <c r="VGU3" s="492"/>
      <c r="VGV3" s="199" t="str">
        <f>BDI!$A$5</f>
        <v>ENDEREÇO:</v>
      </c>
      <c r="VGW3" s="492">
        <f>ORCAMENTO!VGX3</f>
        <v>0</v>
      </c>
      <c r="VGX3" s="492"/>
      <c r="VGY3" s="492"/>
      <c r="VGZ3" s="492"/>
      <c r="VHA3" s="199" t="str">
        <f>BDI!$A$5</f>
        <v>ENDEREÇO:</v>
      </c>
      <c r="VHB3" s="492">
        <f>ORCAMENTO!VHC3</f>
        <v>0</v>
      </c>
      <c r="VHC3" s="492"/>
      <c r="VHD3" s="492"/>
      <c r="VHE3" s="492"/>
      <c r="VHF3" s="199" t="str">
        <f>BDI!$A$5</f>
        <v>ENDEREÇO:</v>
      </c>
      <c r="VHG3" s="492">
        <f>ORCAMENTO!VHH3</f>
        <v>0</v>
      </c>
      <c r="VHH3" s="492"/>
      <c r="VHI3" s="492"/>
      <c r="VHJ3" s="492"/>
      <c r="VHK3" s="199" t="str">
        <f>BDI!$A$5</f>
        <v>ENDEREÇO:</v>
      </c>
      <c r="VHL3" s="492">
        <f>ORCAMENTO!VHM3</f>
        <v>0</v>
      </c>
      <c r="VHM3" s="492"/>
      <c r="VHN3" s="492"/>
      <c r="VHO3" s="492"/>
      <c r="VHP3" s="199" t="str">
        <f>BDI!$A$5</f>
        <v>ENDEREÇO:</v>
      </c>
      <c r="VHQ3" s="492">
        <f>ORCAMENTO!VHR3</f>
        <v>0</v>
      </c>
      <c r="VHR3" s="492"/>
      <c r="VHS3" s="492"/>
      <c r="VHT3" s="492"/>
      <c r="VHU3" s="199" t="str">
        <f>BDI!$A$5</f>
        <v>ENDEREÇO:</v>
      </c>
      <c r="VHV3" s="492">
        <f>ORCAMENTO!VHW3</f>
        <v>0</v>
      </c>
      <c r="VHW3" s="492"/>
      <c r="VHX3" s="492"/>
      <c r="VHY3" s="492"/>
      <c r="VHZ3" s="199" t="str">
        <f>BDI!$A$5</f>
        <v>ENDEREÇO:</v>
      </c>
      <c r="VIA3" s="492">
        <f>ORCAMENTO!VIB3</f>
        <v>0</v>
      </c>
      <c r="VIB3" s="492"/>
      <c r="VIC3" s="492"/>
      <c r="VID3" s="492"/>
      <c r="VIE3" s="199" t="str">
        <f>BDI!$A$5</f>
        <v>ENDEREÇO:</v>
      </c>
      <c r="VIF3" s="492">
        <f>ORCAMENTO!VIG3</f>
        <v>0</v>
      </c>
      <c r="VIG3" s="492"/>
      <c r="VIH3" s="492"/>
      <c r="VII3" s="492"/>
      <c r="VIJ3" s="199" t="str">
        <f>BDI!$A$5</f>
        <v>ENDEREÇO:</v>
      </c>
      <c r="VIK3" s="492">
        <f>ORCAMENTO!VIL3</f>
        <v>0</v>
      </c>
      <c r="VIL3" s="492"/>
      <c r="VIM3" s="492"/>
      <c r="VIN3" s="492"/>
      <c r="VIO3" s="199" t="str">
        <f>BDI!$A$5</f>
        <v>ENDEREÇO:</v>
      </c>
      <c r="VIP3" s="492">
        <f>ORCAMENTO!VIQ3</f>
        <v>0</v>
      </c>
      <c r="VIQ3" s="492"/>
      <c r="VIR3" s="492"/>
      <c r="VIS3" s="492"/>
      <c r="VIT3" s="199" t="str">
        <f>BDI!$A$5</f>
        <v>ENDEREÇO:</v>
      </c>
      <c r="VIU3" s="492">
        <f>ORCAMENTO!VIV3</f>
        <v>0</v>
      </c>
      <c r="VIV3" s="492"/>
      <c r="VIW3" s="492"/>
      <c r="VIX3" s="492"/>
      <c r="VIY3" s="199" t="str">
        <f>BDI!$A$5</f>
        <v>ENDEREÇO:</v>
      </c>
      <c r="VIZ3" s="492">
        <f>ORCAMENTO!VJA3</f>
        <v>0</v>
      </c>
      <c r="VJA3" s="492"/>
      <c r="VJB3" s="492"/>
      <c r="VJC3" s="492"/>
      <c r="VJD3" s="199" t="str">
        <f>BDI!$A$5</f>
        <v>ENDEREÇO:</v>
      </c>
      <c r="VJE3" s="492">
        <f>ORCAMENTO!VJF3</f>
        <v>0</v>
      </c>
      <c r="VJF3" s="492"/>
      <c r="VJG3" s="492"/>
      <c r="VJH3" s="492"/>
      <c r="VJI3" s="199" t="str">
        <f>BDI!$A$5</f>
        <v>ENDEREÇO:</v>
      </c>
      <c r="VJJ3" s="492">
        <f>ORCAMENTO!VJK3</f>
        <v>0</v>
      </c>
      <c r="VJK3" s="492"/>
      <c r="VJL3" s="492"/>
      <c r="VJM3" s="492"/>
      <c r="VJN3" s="199" t="str">
        <f>BDI!$A$5</f>
        <v>ENDEREÇO:</v>
      </c>
      <c r="VJO3" s="492">
        <f>ORCAMENTO!VJP3</f>
        <v>0</v>
      </c>
      <c r="VJP3" s="492"/>
      <c r="VJQ3" s="492"/>
      <c r="VJR3" s="492"/>
      <c r="VJS3" s="199" t="str">
        <f>BDI!$A$5</f>
        <v>ENDEREÇO:</v>
      </c>
      <c r="VJT3" s="492">
        <f>ORCAMENTO!VJU3</f>
        <v>0</v>
      </c>
      <c r="VJU3" s="492"/>
      <c r="VJV3" s="492"/>
      <c r="VJW3" s="492"/>
      <c r="VJX3" s="199" t="str">
        <f>BDI!$A$5</f>
        <v>ENDEREÇO:</v>
      </c>
      <c r="VJY3" s="492">
        <f>ORCAMENTO!VJZ3</f>
        <v>0</v>
      </c>
      <c r="VJZ3" s="492"/>
      <c r="VKA3" s="492"/>
      <c r="VKB3" s="492"/>
      <c r="VKC3" s="199" t="str">
        <f>BDI!$A$5</f>
        <v>ENDEREÇO:</v>
      </c>
      <c r="VKD3" s="492">
        <f>ORCAMENTO!VKE3</f>
        <v>0</v>
      </c>
      <c r="VKE3" s="492"/>
      <c r="VKF3" s="492"/>
      <c r="VKG3" s="492"/>
      <c r="VKH3" s="199" t="str">
        <f>BDI!$A$5</f>
        <v>ENDEREÇO:</v>
      </c>
      <c r="VKI3" s="492">
        <f>ORCAMENTO!VKJ3</f>
        <v>0</v>
      </c>
      <c r="VKJ3" s="492"/>
      <c r="VKK3" s="492"/>
      <c r="VKL3" s="492"/>
      <c r="VKM3" s="199" t="str">
        <f>BDI!$A$5</f>
        <v>ENDEREÇO:</v>
      </c>
      <c r="VKN3" s="492">
        <f>ORCAMENTO!VKO3</f>
        <v>0</v>
      </c>
      <c r="VKO3" s="492"/>
      <c r="VKP3" s="492"/>
      <c r="VKQ3" s="492"/>
      <c r="VKR3" s="199" t="str">
        <f>BDI!$A$5</f>
        <v>ENDEREÇO:</v>
      </c>
      <c r="VKS3" s="492">
        <f>ORCAMENTO!VKT3</f>
        <v>0</v>
      </c>
      <c r="VKT3" s="492"/>
      <c r="VKU3" s="492"/>
      <c r="VKV3" s="492"/>
      <c r="VKW3" s="199" t="str">
        <f>BDI!$A$5</f>
        <v>ENDEREÇO:</v>
      </c>
      <c r="VKX3" s="492">
        <f>ORCAMENTO!VKY3</f>
        <v>0</v>
      </c>
      <c r="VKY3" s="492"/>
      <c r="VKZ3" s="492"/>
      <c r="VLA3" s="492"/>
      <c r="VLB3" s="199" t="str">
        <f>BDI!$A$5</f>
        <v>ENDEREÇO:</v>
      </c>
      <c r="VLC3" s="492">
        <f>ORCAMENTO!VLD3</f>
        <v>0</v>
      </c>
      <c r="VLD3" s="492"/>
      <c r="VLE3" s="492"/>
      <c r="VLF3" s="492"/>
      <c r="VLG3" s="199" t="str">
        <f>BDI!$A$5</f>
        <v>ENDEREÇO:</v>
      </c>
      <c r="VLH3" s="492">
        <f>ORCAMENTO!VLI3</f>
        <v>0</v>
      </c>
      <c r="VLI3" s="492"/>
      <c r="VLJ3" s="492"/>
      <c r="VLK3" s="492"/>
      <c r="VLL3" s="199" t="str">
        <f>BDI!$A$5</f>
        <v>ENDEREÇO:</v>
      </c>
      <c r="VLM3" s="492">
        <f>ORCAMENTO!VLN3</f>
        <v>0</v>
      </c>
      <c r="VLN3" s="492"/>
      <c r="VLO3" s="492"/>
      <c r="VLP3" s="492"/>
      <c r="VLQ3" s="199" t="str">
        <f>BDI!$A$5</f>
        <v>ENDEREÇO:</v>
      </c>
      <c r="VLR3" s="492">
        <f>ORCAMENTO!VLS3</f>
        <v>0</v>
      </c>
      <c r="VLS3" s="492"/>
      <c r="VLT3" s="492"/>
      <c r="VLU3" s="492"/>
      <c r="VLV3" s="199" t="str">
        <f>BDI!$A$5</f>
        <v>ENDEREÇO:</v>
      </c>
      <c r="VLW3" s="492">
        <f>ORCAMENTO!VLX3</f>
        <v>0</v>
      </c>
      <c r="VLX3" s="492"/>
      <c r="VLY3" s="492"/>
      <c r="VLZ3" s="492"/>
      <c r="VMA3" s="199" t="str">
        <f>BDI!$A$5</f>
        <v>ENDEREÇO:</v>
      </c>
      <c r="VMB3" s="492">
        <f>ORCAMENTO!VMC3</f>
        <v>0</v>
      </c>
      <c r="VMC3" s="492"/>
      <c r="VMD3" s="492"/>
      <c r="VME3" s="492"/>
      <c r="VMF3" s="199" t="str">
        <f>BDI!$A$5</f>
        <v>ENDEREÇO:</v>
      </c>
      <c r="VMG3" s="492">
        <f>ORCAMENTO!VMH3</f>
        <v>0</v>
      </c>
      <c r="VMH3" s="492"/>
      <c r="VMI3" s="492"/>
      <c r="VMJ3" s="492"/>
      <c r="VMK3" s="199" t="str">
        <f>BDI!$A$5</f>
        <v>ENDEREÇO:</v>
      </c>
      <c r="VML3" s="492">
        <f>ORCAMENTO!VMM3</f>
        <v>0</v>
      </c>
      <c r="VMM3" s="492"/>
      <c r="VMN3" s="492"/>
      <c r="VMO3" s="492"/>
      <c r="VMP3" s="199" t="str">
        <f>BDI!$A$5</f>
        <v>ENDEREÇO:</v>
      </c>
      <c r="VMQ3" s="492">
        <f>ORCAMENTO!VMR3</f>
        <v>0</v>
      </c>
      <c r="VMR3" s="492"/>
      <c r="VMS3" s="492"/>
      <c r="VMT3" s="492"/>
      <c r="VMU3" s="199" t="str">
        <f>BDI!$A$5</f>
        <v>ENDEREÇO:</v>
      </c>
      <c r="VMV3" s="492">
        <f>ORCAMENTO!VMW3</f>
        <v>0</v>
      </c>
      <c r="VMW3" s="492"/>
      <c r="VMX3" s="492"/>
      <c r="VMY3" s="492"/>
      <c r="VMZ3" s="199" t="str">
        <f>BDI!$A$5</f>
        <v>ENDEREÇO:</v>
      </c>
      <c r="VNA3" s="492">
        <f>ORCAMENTO!VNB3</f>
        <v>0</v>
      </c>
      <c r="VNB3" s="492"/>
      <c r="VNC3" s="492"/>
      <c r="VND3" s="492"/>
      <c r="VNE3" s="199" t="str">
        <f>BDI!$A$5</f>
        <v>ENDEREÇO:</v>
      </c>
      <c r="VNF3" s="492">
        <f>ORCAMENTO!VNG3</f>
        <v>0</v>
      </c>
      <c r="VNG3" s="492"/>
      <c r="VNH3" s="492"/>
      <c r="VNI3" s="492"/>
      <c r="VNJ3" s="199" t="str">
        <f>BDI!$A$5</f>
        <v>ENDEREÇO:</v>
      </c>
      <c r="VNK3" s="492">
        <f>ORCAMENTO!VNL3</f>
        <v>0</v>
      </c>
      <c r="VNL3" s="492"/>
      <c r="VNM3" s="492"/>
      <c r="VNN3" s="492"/>
      <c r="VNO3" s="199" t="str">
        <f>BDI!$A$5</f>
        <v>ENDEREÇO:</v>
      </c>
      <c r="VNP3" s="492">
        <f>ORCAMENTO!VNQ3</f>
        <v>0</v>
      </c>
      <c r="VNQ3" s="492"/>
      <c r="VNR3" s="492"/>
      <c r="VNS3" s="492"/>
      <c r="VNT3" s="199" t="str">
        <f>BDI!$A$5</f>
        <v>ENDEREÇO:</v>
      </c>
      <c r="VNU3" s="492">
        <f>ORCAMENTO!VNV3</f>
        <v>0</v>
      </c>
      <c r="VNV3" s="492"/>
      <c r="VNW3" s="492"/>
      <c r="VNX3" s="492"/>
      <c r="VNY3" s="199" t="str">
        <f>BDI!$A$5</f>
        <v>ENDEREÇO:</v>
      </c>
      <c r="VNZ3" s="492">
        <f>ORCAMENTO!VOA3</f>
        <v>0</v>
      </c>
      <c r="VOA3" s="492"/>
      <c r="VOB3" s="492"/>
      <c r="VOC3" s="492"/>
      <c r="VOD3" s="199" t="str">
        <f>BDI!$A$5</f>
        <v>ENDEREÇO:</v>
      </c>
      <c r="VOE3" s="492">
        <f>ORCAMENTO!VOF3</f>
        <v>0</v>
      </c>
      <c r="VOF3" s="492"/>
      <c r="VOG3" s="492"/>
      <c r="VOH3" s="492"/>
      <c r="VOI3" s="199" t="str">
        <f>BDI!$A$5</f>
        <v>ENDEREÇO:</v>
      </c>
      <c r="VOJ3" s="492">
        <f>ORCAMENTO!VOK3</f>
        <v>0</v>
      </c>
      <c r="VOK3" s="492"/>
      <c r="VOL3" s="492"/>
      <c r="VOM3" s="492"/>
      <c r="VON3" s="199" t="str">
        <f>BDI!$A$5</f>
        <v>ENDEREÇO:</v>
      </c>
      <c r="VOO3" s="492">
        <f>ORCAMENTO!VOP3</f>
        <v>0</v>
      </c>
      <c r="VOP3" s="492"/>
      <c r="VOQ3" s="492"/>
      <c r="VOR3" s="492"/>
      <c r="VOS3" s="199" t="str">
        <f>BDI!$A$5</f>
        <v>ENDEREÇO:</v>
      </c>
      <c r="VOT3" s="492">
        <f>ORCAMENTO!VOU3</f>
        <v>0</v>
      </c>
      <c r="VOU3" s="492"/>
      <c r="VOV3" s="492"/>
      <c r="VOW3" s="492"/>
      <c r="VOX3" s="199" t="str">
        <f>BDI!$A$5</f>
        <v>ENDEREÇO:</v>
      </c>
      <c r="VOY3" s="492">
        <f>ORCAMENTO!VOZ3</f>
        <v>0</v>
      </c>
      <c r="VOZ3" s="492"/>
      <c r="VPA3" s="492"/>
      <c r="VPB3" s="492"/>
      <c r="VPC3" s="199" t="str">
        <f>BDI!$A$5</f>
        <v>ENDEREÇO:</v>
      </c>
      <c r="VPD3" s="492">
        <f>ORCAMENTO!VPE3</f>
        <v>0</v>
      </c>
      <c r="VPE3" s="492"/>
      <c r="VPF3" s="492"/>
      <c r="VPG3" s="492"/>
      <c r="VPH3" s="199" t="str">
        <f>BDI!$A$5</f>
        <v>ENDEREÇO:</v>
      </c>
      <c r="VPI3" s="492">
        <f>ORCAMENTO!VPJ3</f>
        <v>0</v>
      </c>
      <c r="VPJ3" s="492"/>
      <c r="VPK3" s="492"/>
      <c r="VPL3" s="492"/>
      <c r="VPM3" s="199" t="str">
        <f>BDI!$A$5</f>
        <v>ENDEREÇO:</v>
      </c>
      <c r="VPN3" s="492">
        <f>ORCAMENTO!VPO3</f>
        <v>0</v>
      </c>
      <c r="VPO3" s="492"/>
      <c r="VPP3" s="492"/>
      <c r="VPQ3" s="492"/>
      <c r="VPR3" s="199" t="str">
        <f>BDI!$A$5</f>
        <v>ENDEREÇO:</v>
      </c>
      <c r="VPS3" s="492">
        <f>ORCAMENTO!VPT3</f>
        <v>0</v>
      </c>
      <c r="VPT3" s="492"/>
      <c r="VPU3" s="492"/>
      <c r="VPV3" s="492"/>
      <c r="VPW3" s="199" t="str">
        <f>BDI!$A$5</f>
        <v>ENDEREÇO:</v>
      </c>
      <c r="VPX3" s="492">
        <f>ORCAMENTO!VPY3</f>
        <v>0</v>
      </c>
      <c r="VPY3" s="492"/>
      <c r="VPZ3" s="492"/>
      <c r="VQA3" s="492"/>
      <c r="VQB3" s="199" t="str">
        <f>BDI!$A$5</f>
        <v>ENDEREÇO:</v>
      </c>
      <c r="VQC3" s="492">
        <f>ORCAMENTO!VQD3</f>
        <v>0</v>
      </c>
      <c r="VQD3" s="492"/>
      <c r="VQE3" s="492"/>
      <c r="VQF3" s="492"/>
      <c r="VQG3" s="199" t="str">
        <f>BDI!$A$5</f>
        <v>ENDEREÇO:</v>
      </c>
      <c r="VQH3" s="492">
        <f>ORCAMENTO!VQI3</f>
        <v>0</v>
      </c>
      <c r="VQI3" s="492"/>
      <c r="VQJ3" s="492"/>
      <c r="VQK3" s="492"/>
      <c r="VQL3" s="199" t="str">
        <f>BDI!$A$5</f>
        <v>ENDEREÇO:</v>
      </c>
      <c r="VQM3" s="492">
        <f>ORCAMENTO!VQN3</f>
        <v>0</v>
      </c>
      <c r="VQN3" s="492"/>
      <c r="VQO3" s="492"/>
      <c r="VQP3" s="492"/>
      <c r="VQQ3" s="199" t="str">
        <f>BDI!$A$5</f>
        <v>ENDEREÇO:</v>
      </c>
      <c r="VQR3" s="492">
        <f>ORCAMENTO!VQS3</f>
        <v>0</v>
      </c>
      <c r="VQS3" s="492"/>
      <c r="VQT3" s="492"/>
      <c r="VQU3" s="492"/>
      <c r="VQV3" s="199" t="str">
        <f>BDI!$A$5</f>
        <v>ENDEREÇO:</v>
      </c>
      <c r="VQW3" s="492">
        <f>ORCAMENTO!VQX3</f>
        <v>0</v>
      </c>
      <c r="VQX3" s="492"/>
      <c r="VQY3" s="492"/>
      <c r="VQZ3" s="492"/>
      <c r="VRA3" s="199" t="str">
        <f>BDI!$A$5</f>
        <v>ENDEREÇO:</v>
      </c>
      <c r="VRB3" s="492">
        <f>ORCAMENTO!VRC3</f>
        <v>0</v>
      </c>
      <c r="VRC3" s="492"/>
      <c r="VRD3" s="492"/>
      <c r="VRE3" s="492"/>
      <c r="VRF3" s="199" t="str">
        <f>BDI!$A$5</f>
        <v>ENDEREÇO:</v>
      </c>
      <c r="VRG3" s="492">
        <f>ORCAMENTO!VRH3</f>
        <v>0</v>
      </c>
      <c r="VRH3" s="492"/>
      <c r="VRI3" s="492"/>
      <c r="VRJ3" s="492"/>
      <c r="VRK3" s="199" t="str">
        <f>BDI!$A$5</f>
        <v>ENDEREÇO:</v>
      </c>
      <c r="VRL3" s="492">
        <f>ORCAMENTO!VRM3</f>
        <v>0</v>
      </c>
      <c r="VRM3" s="492"/>
      <c r="VRN3" s="492"/>
      <c r="VRO3" s="492"/>
      <c r="VRP3" s="199" t="str">
        <f>BDI!$A$5</f>
        <v>ENDEREÇO:</v>
      </c>
      <c r="VRQ3" s="492">
        <f>ORCAMENTO!VRR3</f>
        <v>0</v>
      </c>
      <c r="VRR3" s="492"/>
      <c r="VRS3" s="492"/>
      <c r="VRT3" s="492"/>
      <c r="VRU3" s="199" t="str">
        <f>BDI!$A$5</f>
        <v>ENDEREÇO:</v>
      </c>
      <c r="VRV3" s="492">
        <f>ORCAMENTO!VRW3</f>
        <v>0</v>
      </c>
      <c r="VRW3" s="492"/>
      <c r="VRX3" s="492"/>
      <c r="VRY3" s="492"/>
      <c r="VRZ3" s="199" t="str">
        <f>BDI!$A$5</f>
        <v>ENDEREÇO:</v>
      </c>
      <c r="VSA3" s="492">
        <f>ORCAMENTO!VSB3</f>
        <v>0</v>
      </c>
      <c r="VSB3" s="492"/>
      <c r="VSC3" s="492"/>
      <c r="VSD3" s="492"/>
      <c r="VSE3" s="199" t="str">
        <f>BDI!$A$5</f>
        <v>ENDEREÇO:</v>
      </c>
      <c r="VSF3" s="492">
        <f>ORCAMENTO!VSG3</f>
        <v>0</v>
      </c>
      <c r="VSG3" s="492"/>
      <c r="VSH3" s="492"/>
      <c r="VSI3" s="492"/>
      <c r="VSJ3" s="199" t="str">
        <f>BDI!$A$5</f>
        <v>ENDEREÇO:</v>
      </c>
      <c r="VSK3" s="492">
        <f>ORCAMENTO!VSL3</f>
        <v>0</v>
      </c>
      <c r="VSL3" s="492"/>
      <c r="VSM3" s="492"/>
      <c r="VSN3" s="492"/>
      <c r="VSO3" s="199" t="str">
        <f>BDI!$A$5</f>
        <v>ENDEREÇO:</v>
      </c>
      <c r="VSP3" s="492">
        <f>ORCAMENTO!VSQ3</f>
        <v>0</v>
      </c>
      <c r="VSQ3" s="492"/>
      <c r="VSR3" s="492"/>
      <c r="VSS3" s="492"/>
      <c r="VST3" s="199" t="str">
        <f>BDI!$A$5</f>
        <v>ENDEREÇO:</v>
      </c>
      <c r="VSU3" s="492">
        <f>ORCAMENTO!VSV3</f>
        <v>0</v>
      </c>
      <c r="VSV3" s="492"/>
      <c r="VSW3" s="492"/>
      <c r="VSX3" s="492"/>
      <c r="VSY3" s="199" t="str">
        <f>BDI!$A$5</f>
        <v>ENDEREÇO:</v>
      </c>
      <c r="VSZ3" s="492">
        <f>ORCAMENTO!VTA3</f>
        <v>0</v>
      </c>
      <c r="VTA3" s="492"/>
      <c r="VTB3" s="492"/>
      <c r="VTC3" s="492"/>
      <c r="VTD3" s="199" t="str">
        <f>BDI!$A$5</f>
        <v>ENDEREÇO:</v>
      </c>
      <c r="VTE3" s="492">
        <f>ORCAMENTO!VTF3</f>
        <v>0</v>
      </c>
      <c r="VTF3" s="492"/>
      <c r="VTG3" s="492"/>
      <c r="VTH3" s="492"/>
      <c r="VTI3" s="199" t="str">
        <f>BDI!$A$5</f>
        <v>ENDEREÇO:</v>
      </c>
      <c r="VTJ3" s="492">
        <f>ORCAMENTO!VTK3</f>
        <v>0</v>
      </c>
      <c r="VTK3" s="492"/>
      <c r="VTL3" s="492"/>
      <c r="VTM3" s="492"/>
      <c r="VTN3" s="199" t="str">
        <f>BDI!$A$5</f>
        <v>ENDEREÇO:</v>
      </c>
      <c r="VTO3" s="492">
        <f>ORCAMENTO!VTP3</f>
        <v>0</v>
      </c>
      <c r="VTP3" s="492"/>
      <c r="VTQ3" s="492"/>
      <c r="VTR3" s="492"/>
      <c r="VTS3" s="199" t="str">
        <f>BDI!$A$5</f>
        <v>ENDEREÇO:</v>
      </c>
      <c r="VTT3" s="492">
        <f>ORCAMENTO!VTU3</f>
        <v>0</v>
      </c>
      <c r="VTU3" s="492"/>
      <c r="VTV3" s="492"/>
      <c r="VTW3" s="492"/>
      <c r="VTX3" s="199" t="str">
        <f>BDI!$A$5</f>
        <v>ENDEREÇO:</v>
      </c>
      <c r="VTY3" s="492">
        <f>ORCAMENTO!VTZ3</f>
        <v>0</v>
      </c>
      <c r="VTZ3" s="492"/>
      <c r="VUA3" s="492"/>
      <c r="VUB3" s="492"/>
      <c r="VUC3" s="199" t="str">
        <f>BDI!$A$5</f>
        <v>ENDEREÇO:</v>
      </c>
      <c r="VUD3" s="492">
        <f>ORCAMENTO!VUE3</f>
        <v>0</v>
      </c>
      <c r="VUE3" s="492"/>
      <c r="VUF3" s="492"/>
      <c r="VUG3" s="492"/>
      <c r="VUH3" s="199" t="str">
        <f>BDI!$A$5</f>
        <v>ENDEREÇO:</v>
      </c>
      <c r="VUI3" s="492">
        <f>ORCAMENTO!VUJ3</f>
        <v>0</v>
      </c>
      <c r="VUJ3" s="492"/>
      <c r="VUK3" s="492"/>
      <c r="VUL3" s="492"/>
      <c r="VUM3" s="199" t="str">
        <f>BDI!$A$5</f>
        <v>ENDEREÇO:</v>
      </c>
      <c r="VUN3" s="492">
        <f>ORCAMENTO!VUO3</f>
        <v>0</v>
      </c>
      <c r="VUO3" s="492"/>
      <c r="VUP3" s="492"/>
      <c r="VUQ3" s="492"/>
      <c r="VUR3" s="199" t="str">
        <f>BDI!$A$5</f>
        <v>ENDEREÇO:</v>
      </c>
      <c r="VUS3" s="492">
        <f>ORCAMENTO!VUT3</f>
        <v>0</v>
      </c>
      <c r="VUT3" s="492"/>
      <c r="VUU3" s="492"/>
      <c r="VUV3" s="492"/>
      <c r="VUW3" s="199" t="str">
        <f>BDI!$A$5</f>
        <v>ENDEREÇO:</v>
      </c>
      <c r="VUX3" s="492">
        <f>ORCAMENTO!VUY3</f>
        <v>0</v>
      </c>
      <c r="VUY3" s="492"/>
      <c r="VUZ3" s="492"/>
      <c r="VVA3" s="492"/>
      <c r="VVB3" s="199" t="str">
        <f>BDI!$A$5</f>
        <v>ENDEREÇO:</v>
      </c>
      <c r="VVC3" s="492">
        <f>ORCAMENTO!VVD3</f>
        <v>0</v>
      </c>
      <c r="VVD3" s="492"/>
      <c r="VVE3" s="492"/>
      <c r="VVF3" s="492"/>
      <c r="VVG3" s="199" t="str">
        <f>BDI!$A$5</f>
        <v>ENDEREÇO:</v>
      </c>
      <c r="VVH3" s="492">
        <f>ORCAMENTO!VVI3</f>
        <v>0</v>
      </c>
      <c r="VVI3" s="492"/>
      <c r="VVJ3" s="492"/>
      <c r="VVK3" s="492"/>
      <c r="VVL3" s="199" t="str">
        <f>BDI!$A$5</f>
        <v>ENDEREÇO:</v>
      </c>
      <c r="VVM3" s="492">
        <f>ORCAMENTO!VVN3</f>
        <v>0</v>
      </c>
      <c r="VVN3" s="492"/>
      <c r="VVO3" s="492"/>
      <c r="VVP3" s="492"/>
      <c r="VVQ3" s="199" t="str">
        <f>BDI!$A$5</f>
        <v>ENDEREÇO:</v>
      </c>
      <c r="VVR3" s="492">
        <f>ORCAMENTO!VVS3</f>
        <v>0</v>
      </c>
      <c r="VVS3" s="492"/>
      <c r="VVT3" s="492"/>
      <c r="VVU3" s="492"/>
      <c r="VVV3" s="199" t="str">
        <f>BDI!$A$5</f>
        <v>ENDEREÇO:</v>
      </c>
      <c r="VVW3" s="492">
        <f>ORCAMENTO!VVX3</f>
        <v>0</v>
      </c>
      <c r="VVX3" s="492"/>
      <c r="VVY3" s="492"/>
      <c r="VVZ3" s="492"/>
      <c r="VWA3" s="199" t="str">
        <f>BDI!$A$5</f>
        <v>ENDEREÇO:</v>
      </c>
      <c r="VWB3" s="492">
        <f>ORCAMENTO!VWC3</f>
        <v>0</v>
      </c>
      <c r="VWC3" s="492"/>
      <c r="VWD3" s="492"/>
      <c r="VWE3" s="492"/>
      <c r="VWF3" s="199" t="str">
        <f>BDI!$A$5</f>
        <v>ENDEREÇO:</v>
      </c>
      <c r="VWG3" s="492">
        <f>ORCAMENTO!VWH3</f>
        <v>0</v>
      </c>
      <c r="VWH3" s="492"/>
      <c r="VWI3" s="492"/>
      <c r="VWJ3" s="492"/>
      <c r="VWK3" s="199" t="str">
        <f>BDI!$A$5</f>
        <v>ENDEREÇO:</v>
      </c>
      <c r="VWL3" s="492">
        <f>ORCAMENTO!VWM3</f>
        <v>0</v>
      </c>
      <c r="VWM3" s="492"/>
      <c r="VWN3" s="492"/>
      <c r="VWO3" s="492"/>
      <c r="VWP3" s="199" t="str">
        <f>BDI!$A$5</f>
        <v>ENDEREÇO:</v>
      </c>
      <c r="VWQ3" s="492">
        <f>ORCAMENTO!VWR3</f>
        <v>0</v>
      </c>
      <c r="VWR3" s="492"/>
      <c r="VWS3" s="492"/>
      <c r="VWT3" s="492"/>
      <c r="VWU3" s="199" t="str">
        <f>BDI!$A$5</f>
        <v>ENDEREÇO:</v>
      </c>
      <c r="VWV3" s="492">
        <f>ORCAMENTO!VWW3</f>
        <v>0</v>
      </c>
      <c r="VWW3" s="492"/>
      <c r="VWX3" s="492"/>
      <c r="VWY3" s="492"/>
      <c r="VWZ3" s="199" t="str">
        <f>BDI!$A$5</f>
        <v>ENDEREÇO:</v>
      </c>
      <c r="VXA3" s="492">
        <f>ORCAMENTO!VXB3</f>
        <v>0</v>
      </c>
      <c r="VXB3" s="492"/>
      <c r="VXC3" s="492"/>
      <c r="VXD3" s="492"/>
      <c r="VXE3" s="199" t="str">
        <f>BDI!$A$5</f>
        <v>ENDEREÇO:</v>
      </c>
      <c r="VXF3" s="492">
        <f>ORCAMENTO!VXG3</f>
        <v>0</v>
      </c>
      <c r="VXG3" s="492"/>
      <c r="VXH3" s="492"/>
      <c r="VXI3" s="492"/>
      <c r="VXJ3" s="199" t="str">
        <f>BDI!$A$5</f>
        <v>ENDEREÇO:</v>
      </c>
      <c r="VXK3" s="492">
        <f>ORCAMENTO!VXL3</f>
        <v>0</v>
      </c>
      <c r="VXL3" s="492"/>
      <c r="VXM3" s="492"/>
      <c r="VXN3" s="492"/>
      <c r="VXO3" s="199" t="str">
        <f>BDI!$A$5</f>
        <v>ENDEREÇO:</v>
      </c>
      <c r="VXP3" s="492">
        <f>ORCAMENTO!VXQ3</f>
        <v>0</v>
      </c>
      <c r="VXQ3" s="492"/>
      <c r="VXR3" s="492"/>
      <c r="VXS3" s="492"/>
      <c r="VXT3" s="199" t="str">
        <f>BDI!$A$5</f>
        <v>ENDEREÇO:</v>
      </c>
      <c r="VXU3" s="492">
        <f>ORCAMENTO!VXV3</f>
        <v>0</v>
      </c>
      <c r="VXV3" s="492"/>
      <c r="VXW3" s="492"/>
      <c r="VXX3" s="492"/>
      <c r="VXY3" s="199" t="str">
        <f>BDI!$A$5</f>
        <v>ENDEREÇO:</v>
      </c>
      <c r="VXZ3" s="492">
        <f>ORCAMENTO!VYA3</f>
        <v>0</v>
      </c>
      <c r="VYA3" s="492"/>
      <c r="VYB3" s="492"/>
      <c r="VYC3" s="492"/>
      <c r="VYD3" s="199" t="str">
        <f>BDI!$A$5</f>
        <v>ENDEREÇO:</v>
      </c>
      <c r="VYE3" s="492">
        <f>ORCAMENTO!VYF3</f>
        <v>0</v>
      </c>
      <c r="VYF3" s="492"/>
      <c r="VYG3" s="492"/>
      <c r="VYH3" s="492"/>
      <c r="VYI3" s="199" t="str">
        <f>BDI!$A$5</f>
        <v>ENDEREÇO:</v>
      </c>
      <c r="VYJ3" s="492">
        <f>ORCAMENTO!VYK3</f>
        <v>0</v>
      </c>
      <c r="VYK3" s="492"/>
      <c r="VYL3" s="492"/>
      <c r="VYM3" s="492"/>
      <c r="VYN3" s="199" t="str">
        <f>BDI!$A$5</f>
        <v>ENDEREÇO:</v>
      </c>
      <c r="VYO3" s="492">
        <f>ORCAMENTO!VYP3</f>
        <v>0</v>
      </c>
      <c r="VYP3" s="492"/>
      <c r="VYQ3" s="492"/>
      <c r="VYR3" s="492"/>
      <c r="VYS3" s="199" t="str">
        <f>BDI!$A$5</f>
        <v>ENDEREÇO:</v>
      </c>
      <c r="VYT3" s="492">
        <f>ORCAMENTO!VYU3</f>
        <v>0</v>
      </c>
      <c r="VYU3" s="492"/>
      <c r="VYV3" s="492"/>
      <c r="VYW3" s="492"/>
      <c r="VYX3" s="199" t="str">
        <f>BDI!$A$5</f>
        <v>ENDEREÇO:</v>
      </c>
      <c r="VYY3" s="492">
        <f>ORCAMENTO!VYZ3</f>
        <v>0</v>
      </c>
      <c r="VYZ3" s="492"/>
      <c r="VZA3" s="492"/>
      <c r="VZB3" s="492"/>
      <c r="VZC3" s="199" t="str">
        <f>BDI!$A$5</f>
        <v>ENDEREÇO:</v>
      </c>
      <c r="VZD3" s="492">
        <f>ORCAMENTO!VZE3</f>
        <v>0</v>
      </c>
      <c r="VZE3" s="492"/>
      <c r="VZF3" s="492"/>
      <c r="VZG3" s="492"/>
      <c r="VZH3" s="199" t="str">
        <f>BDI!$A$5</f>
        <v>ENDEREÇO:</v>
      </c>
      <c r="VZI3" s="492">
        <f>ORCAMENTO!VZJ3</f>
        <v>0</v>
      </c>
      <c r="VZJ3" s="492"/>
      <c r="VZK3" s="492"/>
      <c r="VZL3" s="492"/>
      <c r="VZM3" s="199" t="str">
        <f>BDI!$A$5</f>
        <v>ENDEREÇO:</v>
      </c>
      <c r="VZN3" s="492">
        <f>ORCAMENTO!VZO3</f>
        <v>0</v>
      </c>
      <c r="VZO3" s="492"/>
      <c r="VZP3" s="492"/>
      <c r="VZQ3" s="492"/>
      <c r="VZR3" s="199" t="str">
        <f>BDI!$A$5</f>
        <v>ENDEREÇO:</v>
      </c>
      <c r="VZS3" s="492">
        <f>ORCAMENTO!VZT3</f>
        <v>0</v>
      </c>
      <c r="VZT3" s="492"/>
      <c r="VZU3" s="492"/>
      <c r="VZV3" s="492"/>
      <c r="VZW3" s="199" t="str">
        <f>BDI!$A$5</f>
        <v>ENDEREÇO:</v>
      </c>
      <c r="VZX3" s="492">
        <f>ORCAMENTO!VZY3</f>
        <v>0</v>
      </c>
      <c r="VZY3" s="492"/>
      <c r="VZZ3" s="492"/>
      <c r="WAA3" s="492"/>
      <c r="WAB3" s="199" t="str">
        <f>BDI!$A$5</f>
        <v>ENDEREÇO:</v>
      </c>
      <c r="WAC3" s="492">
        <f>ORCAMENTO!WAD3</f>
        <v>0</v>
      </c>
      <c r="WAD3" s="492"/>
      <c r="WAE3" s="492"/>
      <c r="WAF3" s="492"/>
      <c r="WAG3" s="199" t="str">
        <f>BDI!$A$5</f>
        <v>ENDEREÇO:</v>
      </c>
      <c r="WAH3" s="492">
        <f>ORCAMENTO!WAI3</f>
        <v>0</v>
      </c>
      <c r="WAI3" s="492"/>
      <c r="WAJ3" s="492"/>
      <c r="WAK3" s="492"/>
      <c r="WAL3" s="199" t="str">
        <f>BDI!$A$5</f>
        <v>ENDEREÇO:</v>
      </c>
      <c r="WAM3" s="492">
        <f>ORCAMENTO!WAN3</f>
        <v>0</v>
      </c>
      <c r="WAN3" s="492"/>
      <c r="WAO3" s="492"/>
      <c r="WAP3" s="492"/>
      <c r="WAQ3" s="199" t="str">
        <f>BDI!$A$5</f>
        <v>ENDEREÇO:</v>
      </c>
      <c r="WAR3" s="492">
        <f>ORCAMENTO!WAS3</f>
        <v>0</v>
      </c>
      <c r="WAS3" s="492"/>
      <c r="WAT3" s="492"/>
      <c r="WAU3" s="492"/>
      <c r="WAV3" s="199" t="str">
        <f>BDI!$A$5</f>
        <v>ENDEREÇO:</v>
      </c>
      <c r="WAW3" s="492">
        <f>ORCAMENTO!WAX3</f>
        <v>0</v>
      </c>
      <c r="WAX3" s="492"/>
      <c r="WAY3" s="492"/>
      <c r="WAZ3" s="492"/>
      <c r="WBA3" s="199" t="str">
        <f>BDI!$A$5</f>
        <v>ENDEREÇO:</v>
      </c>
      <c r="WBB3" s="492">
        <f>ORCAMENTO!WBC3</f>
        <v>0</v>
      </c>
      <c r="WBC3" s="492"/>
      <c r="WBD3" s="492"/>
      <c r="WBE3" s="492"/>
      <c r="WBF3" s="199" t="str">
        <f>BDI!$A$5</f>
        <v>ENDEREÇO:</v>
      </c>
      <c r="WBG3" s="492">
        <f>ORCAMENTO!WBH3</f>
        <v>0</v>
      </c>
      <c r="WBH3" s="492"/>
      <c r="WBI3" s="492"/>
      <c r="WBJ3" s="492"/>
      <c r="WBK3" s="199" t="str">
        <f>BDI!$A$5</f>
        <v>ENDEREÇO:</v>
      </c>
      <c r="WBL3" s="492">
        <f>ORCAMENTO!WBM3</f>
        <v>0</v>
      </c>
      <c r="WBM3" s="492"/>
      <c r="WBN3" s="492"/>
      <c r="WBO3" s="492"/>
      <c r="WBP3" s="199" t="str">
        <f>BDI!$A$5</f>
        <v>ENDEREÇO:</v>
      </c>
      <c r="WBQ3" s="492">
        <f>ORCAMENTO!WBR3</f>
        <v>0</v>
      </c>
      <c r="WBR3" s="492"/>
      <c r="WBS3" s="492"/>
      <c r="WBT3" s="492"/>
      <c r="WBU3" s="199" t="str">
        <f>BDI!$A$5</f>
        <v>ENDEREÇO:</v>
      </c>
      <c r="WBV3" s="492">
        <f>ORCAMENTO!WBW3</f>
        <v>0</v>
      </c>
      <c r="WBW3" s="492"/>
      <c r="WBX3" s="492"/>
      <c r="WBY3" s="492"/>
      <c r="WBZ3" s="199" t="str">
        <f>BDI!$A$5</f>
        <v>ENDEREÇO:</v>
      </c>
      <c r="WCA3" s="492">
        <f>ORCAMENTO!WCB3</f>
        <v>0</v>
      </c>
      <c r="WCB3" s="492"/>
      <c r="WCC3" s="492"/>
      <c r="WCD3" s="492"/>
      <c r="WCE3" s="199" t="str">
        <f>BDI!$A$5</f>
        <v>ENDEREÇO:</v>
      </c>
      <c r="WCF3" s="492">
        <f>ORCAMENTO!WCG3</f>
        <v>0</v>
      </c>
      <c r="WCG3" s="492"/>
      <c r="WCH3" s="492"/>
      <c r="WCI3" s="492"/>
      <c r="WCJ3" s="199" t="str">
        <f>BDI!$A$5</f>
        <v>ENDEREÇO:</v>
      </c>
      <c r="WCK3" s="492">
        <f>ORCAMENTO!WCL3</f>
        <v>0</v>
      </c>
      <c r="WCL3" s="492"/>
      <c r="WCM3" s="492"/>
      <c r="WCN3" s="492"/>
      <c r="WCO3" s="199" t="str">
        <f>BDI!$A$5</f>
        <v>ENDEREÇO:</v>
      </c>
      <c r="WCP3" s="492">
        <f>ORCAMENTO!WCQ3</f>
        <v>0</v>
      </c>
      <c r="WCQ3" s="492"/>
      <c r="WCR3" s="492"/>
      <c r="WCS3" s="492"/>
      <c r="WCT3" s="199" t="str">
        <f>BDI!$A$5</f>
        <v>ENDEREÇO:</v>
      </c>
      <c r="WCU3" s="492">
        <f>ORCAMENTO!WCV3</f>
        <v>0</v>
      </c>
      <c r="WCV3" s="492"/>
      <c r="WCW3" s="492"/>
      <c r="WCX3" s="492"/>
      <c r="WCY3" s="199" t="str">
        <f>BDI!$A$5</f>
        <v>ENDEREÇO:</v>
      </c>
      <c r="WCZ3" s="492">
        <f>ORCAMENTO!WDA3</f>
        <v>0</v>
      </c>
      <c r="WDA3" s="492"/>
      <c r="WDB3" s="492"/>
      <c r="WDC3" s="492"/>
      <c r="WDD3" s="199" t="str">
        <f>BDI!$A$5</f>
        <v>ENDEREÇO:</v>
      </c>
      <c r="WDE3" s="492">
        <f>ORCAMENTO!WDF3</f>
        <v>0</v>
      </c>
      <c r="WDF3" s="492"/>
      <c r="WDG3" s="492"/>
      <c r="WDH3" s="492"/>
      <c r="WDI3" s="199" t="str">
        <f>BDI!$A$5</f>
        <v>ENDEREÇO:</v>
      </c>
      <c r="WDJ3" s="492">
        <f>ORCAMENTO!WDK3</f>
        <v>0</v>
      </c>
      <c r="WDK3" s="492"/>
      <c r="WDL3" s="492"/>
      <c r="WDM3" s="492"/>
      <c r="WDN3" s="199" t="str">
        <f>BDI!$A$5</f>
        <v>ENDEREÇO:</v>
      </c>
      <c r="WDO3" s="492">
        <f>ORCAMENTO!WDP3</f>
        <v>0</v>
      </c>
      <c r="WDP3" s="492"/>
      <c r="WDQ3" s="492"/>
      <c r="WDR3" s="492"/>
      <c r="WDS3" s="199" t="str">
        <f>BDI!$A$5</f>
        <v>ENDEREÇO:</v>
      </c>
      <c r="WDT3" s="492">
        <f>ORCAMENTO!WDU3</f>
        <v>0</v>
      </c>
      <c r="WDU3" s="492"/>
      <c r="WDV3" s="492"/>
      <c r="WDW3" s="492"/>
      <c r="WDX3" s="199" t="str">
        <f>BDI!$A$5</f>
        <v>ENDEREÇO:</v>
      </c>
      <c r="WDY3" s="492">
        <f>ORCAMENTO!WDZ3</f>
        <v>0</v>
      </c>
      <c r="WDZ3" s="492"/>
      <c r="WEA3" s="492"/>
      <c r="WEB3" s="492"/>
      <c r="WEC3" s="199" t="str">
        <f>BDI!$A$5</f>
        <v>ENDEREÇO:</v>
      </c>
      <c r="WED3" s="492">
        <f>ORCAMENTO!WEE3</f>
        <v>0</v>
      </c>
      <c r="WEE3" s="492"/>
      <c r="WEF3" s="492"/>
      <c r="WEG3" s="492"/>
      <c r="WEH3" s="199" t="str">
        <f>BDI!$A$5</f>
        <v>ENDEREÇO:</v>
      </c>
      <c r="WEI3" s="492">
        <f>ORCAMENTO!WEJ3</f>
        <v>0</v>
      </c>
      <c r="WEJ3" s="492"/>
      <c r="WEK3" s="492"/>
      <c r="WEL3" s="492"/>
      <c r="WEM3" s="199" t="str">
        <f>BDI!$A$5</f>
        <v>ENDEREÇO:</v>
      </c>
      <c r="WEN3" s="492">
        <f>ORCAMENTO!WEO3</f>
        <v>0</v>
      </c>
      <c r="WEO3" s="492"/>
      <c r="WEP3" s="492"/>
      <c r="WEQ3" s="492"/>
      <c r="WER3" s="199" t="str">
        <f>BDI!$A$5</f>
        <v>ENDEREÇO:</v>
      </c>
      <c r="WES3" s="492">
        <f>ORCAMENTO!WET3</f>
        <v>0</v>
      </c>
      <c r="WET3" s="492"/>
      <c r="WEU3" s="492"/>
      <c r="WEV3" s="492"/>
      <c r="WEW3" s="199" t="str">
        <f>BDI!$A$5</f>
        <v>ENDEREÇO:</v>
      </c>
      <c r="WEX3" s="492">
        <f>ORCAMENTO!WEY3</f>
        <v>0</v>
      </c>
      <c r="WEY3" s="492"/>
      <c r="WEZ3" s="492"/>
      <c r="WFA3" s="492"/>
      <c r="WFB3" s="199" t="str">
        <f>BDI!$A$5</f>
        <v>ENDEREÇO:</v>
      </c>
      <c r="WFC3" s="492">
        <f>ORCAMENTO!WFD3</f>
        <v>0</v>
      </c>
      <c r="WFD3" s="492"/>
      <c r="WFE3" s="492"/>
      <c r="WFF3" s="492"/>
      <c r="WFG3" s="199" t="str">
        <f>BDI!$A$5</f>
        <v>ENDEREÇO:</v>
      </c>
      <c r="WFH3" s="492">
        <f>ORCAMENTO!WFI3</f>
        <v>0</v>
      </c>
      <c r="WFI3" s="492"/>
      <c r="WFJ3" s="492"/>
      <c r="WFK3" s="492"/>
      <c r="WFL3" s="199" t="str">
        <f>BDI!$A$5</f>
        <v>ENDEREÇO:</v>
      </c>
      <c r="WFM3" s="492">
        <f>ORCAMENTO!WFN3</f>
        <v>0</v>
      </c>
      <c r="WFN3" s="492"/>
      <c r="WFO3" s="492"/>
      <c r="WFP3" s="492"/>
      <c r="WFQ3" s="199" t="str">
        <f>BDI!$A$5</f>
        <v>ENDEREÇO:</v>
      </c>
      <c r="WFR3" s="492">
        <f>ORCAMENTO!WFS3</f>
        <v>0</v>
      </c>
      <c r="WFS3" s="492"/>
      <c r="WFT3" s="492"/>
      <c r="WFU3" s="492"/>
      <c r="WFV3" s="199" t="str">
        <f>BDI!$A$5</f>
        <v>ENDEREÇO:</v>
      </c>
      <c r="WFW3" s="492">
        <f>ORCAMENTO!WFX3</f>
        <v>0</v>
      </c>
      <c r="WFX3" s="492"/>
      <c r="WFY3" s="492"/>
      <c r="WFZ3" s="492"/>
      <c r="WGA3" s="199" t="str">
        <f>BDI!$A$5</f>
        <v>ENDEREÇO:</v>
      </c>
      <c r="WGB3" s="492">
        <f>ORCAMENTO!WGC3</f>
        <v>0</v>
      </c>
      <c r="WGC3" s="492"/>
      <c r="WGD3" s="492"/>
      <c r="WGE3" s="492"/>
      <c r="WGF3" s="199" t="str">
        <f>BDI!$A$5</f>
        <v>ENDEREÇO:</v>
      </c>
      <c r="WGG3" s="492">
        <f>ORCAMENTO!WGH3</f>
        <v>0</v>
      </c>
      <c r="WGH3" s="492"/>
      <c r="WGI3" s="492"/>
      <c r="WGJ3" s="492"/>
      <c r="WGK3" s="199" t="str">
        <f>BDI!$A$5</f>
        <v>ENDEREÇO:</v>
      </c>
      <c r="WGL3" s="492">
        <f>ORCAMENTO!WGM3</f>
        <v>0</v>
      </c>
      <c r="WGM3" s="492"/>
      <c r="WGN3" s="492"/>
      <c r="WGO3" s="492"/>
      <c r="WGP3" s="199" t="str">
        <f>BDI!$A$5</f>
        <v>ENDEREÇO:</v>
      </c>
      <c r="WGQ3" s="492">
        <f>ORCAMENTO!WGR3</f>
        <v>0</v>
      </c>
      <c r="WGR3" s="492"/>
      <c r="WGS3" s="492"/>
      <c r="WGT3" s="492"/>
      <c r="WGU3" s="199" t="str">
        <f>BDI!$A$5</f>
        <v>ENDEREÇO:</v>
      </c>
      <c r="WGV3" s="492">
        <f>ORCAMENTO!WGW3</f>
        <v>0</v>
      </c>
      <c r="WGW3" s="492"/>
      <c r="WGX3" s="492"/>
      <c r="WGY3" s="492"/>
      <c r="WGZ3" s="199" t="str">
        <f>BDI!$A$5</f>
        <v>ENDEREÇO:</v>
      </c>
      <c r="WHA3" s="492">
        <f>ORCAMENTO!WHB3</f>
        <v>0</v>
      </c>
      <c r="WHB3" s="492"/>
      <c r="WHC3" s="492"/>
      <c r="WHD3" s="492"/>
      <c r="WHE3" s="199" t="str">
        <f>BDI!$A$5</f>
        <v>ENDEREÇO:</v>
      </c>
      <c r="WHF3" s="492">
        <f>ORCAMENTO!WHG3</f>
        <v>0</v>
      </c>
      <c r="WHG3" s="492"/>
      <c r="WHH3" s="492"/>
      <c r="WHI3" s="492"/>
      <c r="WHJ3" s="199" t="str">
        <f>BDI!$A$5</f>
        <v>ENDEREÇO:</v>
      </c>
      <c r="WHK3" s="492">
        <f>ORCAMENTO!WHL3</f>
        <v>0</v>
      </c>
      <c r="WHL3" s="492"/>
      <c r="WHM3" s="492"/>
      <c r="WHN3" s="492"/>
      <c r="WHO3" s="199" t="str">
        <f>BDI!$A$5</f>
        <v>ENDEREÇO:</v>
      </c>
      <c r="WHP3" s="492">
        <f>ORCAMENTO!WHQ3</f>
        <v>0</v>
      </c>
      <c r="WHQ3" s="492"/>
      <c r="WHR3" s="492"/>
      <c r="WHS3" s="492"/>
      <c r="WHT3" s="199" t="str">
        <f>BDI!$A$5</f>
        <v>ENDEREÇO:</v>
      </c>
      <c r="WHU3" s="492">
        <f>ORCAMENTO!WHV3</f>
        <v>0</v>
      </c>
      <c r="WHV3" s="492"/>
      <c r="WHW3" s="492"/>
      <c r="WHX3" s="492"/>
      <c r="WHY3" s="199" t="str">
        <f>BDI!$A$5</f>
        <v>ENDEREÇO:</v>
      </c>
      <c r="WHZ3" s="492">
        <f>ORCAMENTO!WIA3</f>
        <v>0</v>
      </c>
      <c r="WIA3" s="492"/>
      <c r="WIB3" s="492"/>
      <c r="WIC3" s="492"/>
      <c r="WID3" s="199" t="str">
        <f>BDI!$A$5</f>
        <v>ENDEREÇO:</v>
      </c>
      <c r="WIE3" s="492">
        <f>ORCAMENTO!WIF3</f>
        <v>0</v>
      </c>
      <c r="WIF3" s="492"/>
      <c r="WIG3" s="492"/>
      <c r="WIH3" s="492"/>
      <c r="WII3" s="199" t="str">
        <f>BDI!$A$5</f>
        <v>ENDEREÇO:</v>
      </c>
      <c r="WIJ3" s="492">
        <f>ORCAMENTO!WIK3</f>
        <v>0</v>
      </c>
      <c r="WIK3" s="492"/>
      <c r="WIL3" s="492"/>
      <c r="WIM3" s="492"/>
      <c r="WIN3" s="199" t="str">
        <f>BDI!$A$5</f>
        <v>ENDEREÇO:</v>
      </c>
      <c r="WIO3" s="492">
        <f>ORCAMENTO!WIP3</f>
        <v>0</v>
      </c>
      <c r="WIP3" s="492"/>
      <c r="WIQ3" s="492"/>
      <c r="WIR3" s="492"/>
      <c r="WIS3" s="199" t="str">
        <f>BDI!$A$5</f>
        <v>ENDEREÇO:</v>
      </c>
      <c r="WIT3" s="492">
        <f>ORCAMENTO!WIU3</f>
        <v>0</v>
      </c>
      <c r="WIU3" s="492"/>
      <c r="WIV3" s="492"/>
      <c r="WIW3" s="492"/>
      <c r="WIX3" s="199" t="str">
        <f>BDI!$A$5</f>
        <v>ENDEREÇO:</v>
      </c>
      <c r="WIY3" s="492">
        <f>ORCAMENTO!WIZ3</f>
        <v>0</v>
      </c>
      <c r="WIZ3" s="492"/>
      <c r="WJA3" s="492"/>
      <c r="WJB3" s="492"/>
      <c r="WJC3" s="199" t="str">
        <f>BDI!$A$5</f>
        <v>ENDEREÇO:</v>
      </c>
      <c r="WJD3" s="492">
        <f>ORCAMENTO!WJE3</f>
        <v>0</v>
      </c>
      <c r="WJE3" s="492"/>
      <c r="WJF3" s="492"/>
      <c r="WJG3" s="492"/>
      <c r="WJH3" s="199" t="str">
        <f>BDI!$A$5</f>
        <v>ENDEREÇO:</v>
      </c>
      <c r="WJI3" s="492">
        <f>ORCAMENTO!WJJ3</f>
        <v>0</v>
      </c>
      <c r="WJJ3" s="492"/>
      <c r="WJK3" s="492"/>
      <c r="WJL3" s="492"/>
      <c r="WJM3" s="199" t="str">
        <f>BDI!$A$5</f>
        <v>ENDEREÇO:</v>
      </c>
      <c r="WJN3" s="492">
        <f>ORCAMENTO!WJO3</f>
        <v>0</v>
      </c>
      <c r="WJO3" s="492"/>
      <c r="WJP3" s="492"/>
      <c r="WJQ3" s="492"/>
      <c r="WJR3" s="199" t="str">
        <f>BDI!$A$5</f>
        <v>ENDEREÇO:</v>
      </c>
      <c r="WJS3" s="492">
        <f>ORCAMENTO!WJT3</f>
        <v>0</v>
      </c>
      <c r="WJT3" s="492"/>
      <c r="WJU3" s="492"/>
      <c r="WJV3" s="492"/>
      <c r="WJW3" s="199" t="str">
        <f>BDI!$A$5</f>
        <v>ENDEREÇO:</v>
      </c>
      <c r="WJX3" s="492">
        <f>ORCAMENTO!WJY3</f>
        <v>0</v>
      </c>
      <c r="WJY3" s="492"/>
      <c r="WJZ3" s="492"/>
      <c r="WKA3" s="492"/>
      <c r="WKB3" s="199" t="str">
        <f>BDI!$A$5</f>
        <v>ENDEREÇO:</v>
      </c>
      <c r="WKC3" s="492">
        <f>ORCAMENTO!WKD3</f>
        <v>0</v>
      </c>
      <c r="WKD3" s="492"/>
      <c r="WKE3" s="492"/>
      <c r="WKF3" s="492"/>
      <c r="WKG3" s="199" t="str">
        <f>BDI!$A$5</f>
        <v>ENDEREÇO:</v>
      </c>
      <c r="WKH3" s="492">
        <f>ORCAMENTO!WKI3</f>
        <v>0</v>
      </c>
      <c r="WKI3" s="492"/>
      <c r="WKJ3" s="492"/>
      <c r="WKK3" s="492"/>
      <c r="WKL3" s="199" t="str">
        <f>BDI!$A$5</f>
        <v>ENDEREÇO:</v>
      </c>
      <c r="WKM3" s="492">
        <f>ORCAMENTO!WKN3</f>
        <v>0</v>
      </c>
      <c r="WKN3" s="492"/>
      <c r="WKO3" s="492"/>
      <c r="WKP3" s="492"/>
      <c r="WKQ3" s="199" t="str">
        <f>BDI!$A$5</f>
        <v>ENDEREÇO:</v>
      </c>
      <c r="WKR3" s="492">
        <f>ORCAMENTO!WKS3</f>
        <v>0</v>
      </c>
      <c r="WKS3" s="492"/>
      <c r="WKT3" s="492"/>
      <c r="WKU3" s="492"/>
      <c r="WKV3" s="199" t="str">
        <f>BDI!$A$5</f>
        <v>ENDEREÇO:</v>
      </c>
      <c r="WKW3" s="492">
        <f>ORCAMENTO!WKX3</f>
        <v>0</v>
      </c>
      <c r="WKX3" s="492"/>
      <c r="WKY3" s="492"/>
      <c r="WKZ3" s="492"/>
      <c r="WLA3" s="199" t="str">
        <f>BDI!$A$5</f>
        <v>ENDEREÇO:</v>
      </c>
      <c r="WLB3" s="492">
        <f>ORCAMENTO!WLC3</f>
        <v>0</v>
      </c>
      <c r="WLC3" s="492"/>
      <c r="WLD3" s="492"/>
      <c r="WLE3" s="492"/>
      <c r="WLF3" s="199" t="str">
        <f>BDI!$A$5</f>
        <v>ENDEREÇO:</v>
      </c>
      <c r="WLG3" s="492">
        <f>ORCAMENTO!WLH3</f>
        <v>0</v>
      </c>
      <c r="WLH3" s="492"/>
      <c r="WLI3" s="492"/>
      <c r="WLJ3" s="492"/>
      <c r="WLK3" s="199" t="str">
        <f>BDI!$A$5</f>
        <v>ENDEREÇO:</v>
      </c>
      <c r="WLL3" s="492">
        <f>ORCAMENTO!WLM3</f>
        <v>0</v>
      </c>
      <c r="WLM3" s="492"/>
      <c r="WLN3" s="492"/>
      <c r="WLO3" s="492"/>
      <c r="WLP3" s="199" t="str">
        <f>BDI!$A$5</f>
        <v>ENDEREÇO:</v>
      </c>
      <c r="WLQ3" s="492">
        <f>ORCAMENTO!WLR3</f>
        <v>0</v>
      </c>
      <c r="WLR3" s="492"/>
      <c r="WLS3" s="492"/>
      <c r="WLT3" s="492"/>
      <c r="WLU3" s="199" t="str">
        <f>BDI!$A$5</f>
        <v>ENDEREÇO:</v>
      </c>
      <c r="WLV3" s="492">
        <f>ORCAMENTO!WLW3</f>
        <v>0</v>
      </c>
      <c r="WLW3" s="492"/>
      <c r="WLX3" s="492"/>
      <c r="WLY3" s="492"/>
      <c r="WLZ3" s="199" t="str">
        <f>BDI!$A$5</f>
        <v>ENDEREÇO:</v>
      </c>
      <c r="WMA3" s="492">
        <f>ORCAMENTO!WMB3</f>
        <v>0</v>
      </c>
      <c r="WMB3" s="492"/>
      <c r="WMC3" s="492"/>
      <c r="WMD3" s="492"/>
      <c r="WME3" s="199" t="str">
        <f>BDI!$A$5</f>
        <v>ENDEREÇO:</v>
      </c>
      <c r="WMF3" s="492">
        <f>ORCAMENTO!WMG3</f>
        <v>0</v>
      </c>
      <c r="WMG3" s="492"/>
      <c r="WMH3" s="492"/>
      <c r="WMI3" s="492"/>
      <c r="WMJ3" s="199" t="str">
        <f>BDI!$A$5</f>
        <v>ENDEREÇO:</v>
      </c>
      <c r="WMK3" s="492">
        <f>ORCAMENTO!WML3</f>
        <v>0</v>
      </c>
      <c r="WML3" s="492"/>
      <c r="WMM3" s="492"/>
      <c r="WMN3" s="492"/>
      <c r="WMO3" s="199" t="str">
        <f>BDI!$A$5</f>
        <v>ENDEREÇO:</v>
      </c>
      <c r="WMP3" s="492">
        <f>ORCAMENTO!WMQ3</f>
        <v>0</v>
      </c>
      <c r="WMQ3" s="492"/>
      <c r="WMR3" s="492"/>
      <c r="WMS3" s="492"/>
      <c r="WMT3" s="199" t="str">
        <f>BDI!$A$5</f>
        <v>ENDEREÇO:</v>
      </c>
      <c r="WMU3" s="492">
        <f>ORCAMENTO!WMV3</f>
        <v>0</v>
      </c>
      <c r="WMV3" s="492"/>
      <c r="WMW3" s="492"/>
      <c r="WMX3" s="492"/>
      <c r="WMY3" s="199" t="str">
        <f>BDI!$A$5</f>
        <v>ENDEREÇO:</v>
      </c>
      <c r="WMZ3" s="492">
        <f>ORCAMENTO!WNA3</f>
        <v>0</v>
      </c>
      <c r="WNA3" s="492"/>
      <c r="WNB3" s="492"/>
      <c r="WNC3" s="492"/>
      <c r="WND3" s="199" t="str">
        <f>BDI!$A$5</f>
        <v>ENDEREÇO:</v>
      </c>
      <c r="WNE3" s="492">
        <f>ORCAMENTO!WNF3</f>
        <v>0</v>
      </c>
      <c r="WNF3" s="492"/>
      <c r="WNG3" s="492"/>
      <c r="WNH3" s="492"/>
      <c r="WNI3" s="199" t="str">
        <f>BDI!$A$5</f>
        <v>ENDEREÇO:</v>
      </c>
      <c r="WNJ3" s="492">
        <f>ORCAMENTO!WNK3</f>
        <v>0</v>
      </c>
      <c r="WNK3" s="492"/>
      <c r="WNL3" s="492"/>
      <c r="WNM3" s="492"/>
      <c r="WNN3" s="199" t="str">
        <f>BDI!$A$5</f>
        <v>ENDEREÇO:</v>
      </c>
      <c r="WNO3" s="492">
        <f>ORCAMENTO!WNP3</f>
        <v>0</v>
      </c>
      <c r="WNP3" s="492"/>
      <c r="WNQ3" s="492"/>
      <c r="WNR3" s="492"/>
      <c r="WNS3" s="199" t="str">
        <f>BDI!$A$5</f>
        <v>ENDEREÇO:</v>
      </c>
      <c r="WNT3" s="492">
        <f>ORCAMENTO!WNU3</f>
        <v>0</v>
      </c>
      <c r="WNU3" s="492"/>
      <c r="WNV3" s="492"/>
      <c r="WNW3" s="492"/>
      <c r="WNX3" s="199" t="str">
        <f>BDI!$A$5</f>
        <v>ENDEREÇO:</v>
      </c>
      <c r="WNY3" s="492">
        <f>ORCAMENTO!WNZ3</f>
        <v>0</v>
      </c>
      <c r="WNZ3" s="492"/>
      <c r="WOA3" s="492"/>
      <c r="WOB3" s="492"/>
      <c r="WOC3" s="199" t="str">
        <f>BDI!$A$5</f>
        <v>ENDEREÇO:</v>
      </c>
      <c r="WOD3" s="492">
        <f>ORCAMENTO!WOE3</f>
        <v>0</v>
      </c>
      <c r="WOE3" s="492"/>
      <c r="WOF3" s="492"/>
      <c r="WOG3" s="492"/>
      <c r="WOH3" s="199" t="str">
        <f>BDI!$A$5</f>
        <v>ENDEREÇO:</v>
      </c>
      <c r="WOI3" s="492">
        <f>ORCAMENTO!WOJ3</f>
        <v>0</v>
      </c>
      <c r="WOJ3" s="492"/>
      <c r="WOK3" s="492"/>
      <c r="WOL3" s="492"/>
      <c r="WOM3" s="199" t="str">
        <f>BDI!$A$5</f>
        <v>ENDEREÇO:</v>
      </c>
      <c r="WON3" s="492">
        <f>ORCAMENTO!WOO3</f>
        <v>0</v>
      </c>
      <c r="WOO3" s="492"/>
      <c r="WOP3" s="492"/>
      <c r="WOQ3" s="492"/>
      <c r="WOR3" s="199" t="str">
        <f>BDI!$A$5</f>
        <v>ENDEREÇO:</v>
      </c>
      <c r="WOS3" s="492">
        <f>ORCAMENTO!WOT3</f>
        <v>0</v>
      </c>
      <c r="WOT3" s="492"/>
      <c r="WOU3" s="492"/>
      <c r="WOV3" s="492"/>
      <c r="WOW3" s="199" t="str">
        <f>BDI!$A$5</f>
        <v>ENDEREÇO:</v>
      </c>
      <c r="WOX3" s="492">
        <f>ORCAMENTO!WOY3</f>
        <v>0</v>
      </c>
      <c r="WOY3" s="492"/>
      <c r="WOZ3" s="492"/>
      <c r="WPA3" s="492"/>
      <c r="WPB3" s="199" t="str">
        <f>BDI!$A$5</f>
        <v>ENDEREÇO:</v>
      </c>
      <c r="WPC3" s="492">
        <f>ORCAMENTO!WPD3</f>
        <v>0</v>
      </c>
      <c r="WPD3" s="492"/>
      <c r="WPE3" s="492"/>
      <c r="WPF3" s="492"/>
      <c r="WPG3" s="199" t="str">
        <f>BDI!$A$5</f>
        <v>ENDEREÇO:</v>
      </c>
      <c r="WPH3" s="492">
        <f>ORCAMENTO!WPI3</f>
        <v>0</v>
      </c>
      <c r="WPI3" s="492"/>
      <c r="WPJ3" s="492"/>
      <c r="WPK3" s="492"/>
      <c r="WPL3" s="199" t="str">
        <f>BDI!$A$5</f>
        <v>ENDEREÇO:</v>
      </c>
      <c r="WPM3" s="492">
        <f>ORCAMENTO!WPN3</f>
        <v>0</v>
      </c>
      <c r="WPN3" s="492"/>
      <c r="WPO3" s="492"/>
      <c r="WPP3" s="492"/>
      <c r="WPQ3" s="199" t="str">
        <f>BDI!$A$5</f>
        <v>ENDEREÇO:</v>
      </c>
      <c r="WPR3" s="492">
        <f>ORCAMENTO!WPS3</f>
        <v>0</v>
      </c>
      <c r="WPS3" s="492"/>
      <c r="WPT3" s="492"/>
      <c r="WPU3" s="492"/>
      <c r="WPV3" s="199" t="str">
        <f>BDI!$A$5</f>
        <v>ENDEREÇO:</v>
      </c>
      <c r="WPW3" s="492">
        <f>ORCAMENTO!WPX3</f>
        <v>0</v>
      </c>
      <c r="WPX3" s="492"/>
      <c r="WPY3" s="492"/>
      <c r="WPZ3" s="492"/>
      <c r="WQA3" s="199" t="str">
        <f>BDI!$A$5</f>
        <v>ENDEREÇO:</v>
      </c>
      <c r="WQB3" s="492">
        <f>ORCAMENTO!WQC3</f>
        <v>0</v>
      </c>
      <c r="WQC3" s="492"/>
      <c r="WQD3" s="492"/>
      <c r="WQE3" s="492"/>
      <c r="WQF3" s="199" t="str">
        <f>BDI!$A$5</f>
        <v>ENDEREÇO:</v>
      </c>
      <c r="WQG3" s="492">
        <f>ORCAMENTO!WQH3</f>
        <v>0</v>
      </c>
      <c r="WQH3" s="492"/>
      <c r="WQI3" s="492"/>
      <c r="WQJ3" s="492"/>
      <c r="WQK3" s="199" t="str">
        <f>BDI!$A$5</f>
        <v>ENDEREÇO:</v>
      </c>
      <c r="WQL3" s="492">
        <f>ORCAMENTO!WQM3</f>
        <v>0</v>
      </c>
      <c r="WQM3" s="492"/>
      <c r="WQN3" s="492"/>
      <c r="WQO3" s="492"/>
      <c r="WQP3" s="199" t="str">
        <f>BDI!$A$5</f>
        <v>ENDEREÇO:</v>
      </c>
      <c r="WQQ3" s="492">
        <f>ORCAMENTO!WQR3</f>
        <v>0</v>
      </c>
      <c r="WQR3" s="492"/>
      <c r="WQS3" s="492"/>
      <c r="WQT3" s="492"/>
      <c r="WQU3" s="199" t="str">
        <f>BDI!$A$5</f>
        <v>ENDEREÇO:</v>
      </c>
      <c r="WQV3" s="492">
        <f>ORCAMENTO!WQW3</f>
        <v>0</v>
      </c>
      <c r="WQW3" s="492"/>
      <c r="WQX3" s="492"/>
      <c r="WQY3" s="492"/>
      <c r="WQZ3" s="199" t="str">
        <f>BDI!$A$5</f>
        <v>ENDEREÇO:</v>
      </c>
      <c r="WRA3" s="492">
        <f>ORCAMENTO!WRB3</f>
        <v>0</v>
      </c>
      <c r="WRB3" s="492"/>
      <c r="WRC3" s="492"/>
      <c r="WRD3" s="492"/>
      <c r="WRE3" s="199" t="str">
        <f>BDI!$A$5</f>
        <v>ENDEREÇO:</v>
      </c>
      <c r="WRF3" s="492">
        <f>ORCAMENTO!WRG3</f>
        <v>0</v>
      </c>
      <c r="WRG3" s="492"/>
      <c r="WRH3" s="492"/>
      <c r="WRI3" s="492"/>
      <c r="WRJ3" s="199" t="str">
        <f>BDI!$A$5</f>
        <v>ENDEREÇO:</v>
      </c>
      <c r="WRK3" s="492">
        <f>ORCAMENTO!WRL3</f>
        <v>0</v>
      </c>
      <c r="WRL3" s="492"/>
      <c r="WRM3" s="492"/>
      <c r="WRN3" s="492"/>
      <c r="WRO3" s="199" t="str">
        <f>BDI!$A$5</f>
        <v>ENDEREÇO:</v>
      </c>
      <c r="WRP3" s="492">
        <f>ORCAMENTO!WRQ3</f>
        <v>0</v>
      </c>
      <c r="WRQ3" s="492"/>
      <c r="WRR3" s="492"/>
      <c r="WRS3" s="492"/>
      <c r="WRT3" s="199" t="str">
        <f>BDI!$A$5</f>
        <v>ENDEREÇO:</v>
      </c>
      <c r="WRU3" s="492">
        <f>ORCAMENTO!WRV3</f>
        <v>0</v>
      </c>
      <c r="WRV3" s="492"/>
      <c r="WRW3" s="492"/>
      <c r="WRX3" s="492"/>
      <c r="WRY3" s="199" t="str">
        <f>BDI!$A$5</f>
        <v>ENDEREÇO:</v>
      </c>
      <c r="WRZ3" s="492">
        <f>ORCAMENTO!WSA3</f>
        <v>0</v>
      </c>
      <c r="WSA3" s="492"/>
      <c r="WSB3" s="492"/>
      <c r="WSC3" s="492"/>
      <c r="WSD3" s="199" t="str">
        <f>BDI!$A$5</f>
        <v>ENDEREÇO:</v>
      </c>
      <c r="WSE3" s="492">
        <f>ORCAMENTO!WSF3</f>
        <v>0</v>
      </c>
      <c r="WSF3" s="492"/>
      <c r="WSG3" s="492"/>
      <c r="WSH3" s="492"/>
      <c r="WSI3" s="199" t="str">
        <f>BDI!$A$5</f>
        <v>ENDEREÇO:</v>
      </c>
      <c r="WSJ3" s="492">
        <f>ORCAMENTO!WSK3</f>
        <v>0</v>
      </c>
      <c r="WSK3" s="492"/>
      <c r="WSL3" s="492"/>
      <c r="WSM3" s="492"/>
      <c r="WSN3" s="199" t="str">
        <f>BDI!$A$5</f>
        <v>ENDEREÇO:</v>
      </c>
      <c r="WSO3" s="492">
        <f>ORCAMENTO!WSP3</f>
        <v>0</v>
      </c>
      <c r="WSP3" s="492"/>
      <c r="WSQ3" s="492"/>
      <c r="WSR3" s="492"/>
      <c r="WSS3" s="199" t="str">
        <f>BDI!$A$5</f>
        <v>ENDEREÇO:</v>
      </c>
      <c r="WST3" s="492">
        <f>ORCAMENTO!WSU3</f>
        <v>0</v>
      </c>
      <c r="WSU3" s="492"/>
      <c r="WSV3" s="492"/>
      <c r="WSW3" s="492"/>
      <c r="WSX3" s="199" t="str">
        <f>BDI!$A$5</f>
        <v>ENDEREÇO:</v>
      </c>
      <c r="WSY3" s="492">
        <f>ORCAMENTO!WSZ3</f>
        <v>0</v>
      </c>
      <c r="WSZ3" s="492"/>
      <c r="WTA3" s="492"/>
      <c r="WTB3" s="492"/>
      <c r="WTC3" s="199" t="str">
        <f>BDI!$A$5</f>
        <v>ENDEREÇO:</v>
      </c>
      <c r="WTD3" s="492">
        <f>ORCAMENTO!WTE3</f>
        <v>0</v>
      </c>
      <c r="WTE3" s="492"/>
      <c r="WTF3" s="492"/>
      <c r="WTG3" s="492"/>
      <c r="WTH3" s="199" t="str">
        <f>BDI!$A$5</f>
        <v>ENDEREÇO:</v>
      </c>
      <c r="WTI3" s="492">
        <f>ORCAMENTO!WTJ3</f>
        <v>0</v>
      </c>
      <c r="WTJ3" s="492"/>
      <c r="WTK3" s="492"/>
      <c r="WTL3" s="492"/>
      <c r="WTM3" s="199" t="str">
        <f>BDI!$A$5</f>
        <v>ENDEREÇO:</v>
      </c>
      <c r="WTN3" s="492">
        <f>ORCAMENTO!WTO3</f>
        <v>0</v>
      </c>
      <c r="WTO3" s="492"/>
      <c r="WTP3" s="492"/>
      <c r="WTQ3" s="492"/>
      <c r="WTR3" s="199" t="str">
        <f>BDI!$A$5</f>
        <v>ENDEREÇO:</v>
      </c>
      <c r="WTS3" s="492">
        <f>ORCAMENTO!WTT3</f>
        <v>0</v>
      </c>
      <c r="WTT3" s="492"/>
      <c r="WTU3" s="492"/>
      <c r="WTV3" s="492"/>
      <c r="WTW3" s="199" t="str">
        <f>BDI!$A$5</f>
        <v>ENDEREÇO:</v>
      </c>
      <c r="WTX3" s="492">
        <f>ORCAMENTO!WTY3</f>
        <v>0</v>
      </c>
      <c r="WTY3" s="492"/>
      <c r="WTZ3" s="492"/>
      <c r="WUA3" s="492"/>
      <c r="WUB3" s="199" t="str">
        <f>BDI!$A$5</f>
        <v>ENDEREÇO:</v>
      </c>
      <c r="WUC3" s="492">
        <f>ORCAMENTO!WUD3</f>
        <v>0</v>
      </c>
      <c r="WUD3" s="492"/>
      <c r="WUE3" s="492"/>
      <c r="WUF3" s="492"/>
      <c r="WUG3" s="199" t="str">
        <f>BDI!$A$5</f>
        <v>ENDEREÇO:</v>
      </c>
      <c r="WUH3" s="492">
        <f>ORCAMENTO!WUI3</f>
        <v>0</v>
      </c>
      <c r="WUI3" s="492"/>
      <c r="WUJ3" s="492"/>
      <c r="WUK3" s="492"/>
      <c r="WUL3" s="199" t="str">
        <f>BDI!$A$5</f>
        <v>ENDEREÇO:</v>
      </c>
      <c r="WUM3" s="492">
        <f>ORCAMENTO!WUN3</f>
        <v>0</v>
      </c>
      <c r="WUN3" s="492"/>
      <c r="WUO3" s="492"/>
      <c r="WUP3" s="492"/>
      <c r="WUQ3" s="199" t="str">
        <f>BDI!$A$5</f>
        <v>ENDEREÇO:</v>
      </c>
      <c r="WUR3" s="492">
        <f>ORCAMENTO!WUS3</f>
        <v>0</v>
      </c>
      <c r="WUS3" s="492"/>
      <c r="WUT3" s="492"/>
      <c r="WUU3" s="492"/>
      <c r="WUV3" s="199" t="str">
        <f>BDI!$A$5</f>
        <v>ENDEREÇO:</v>
      </c>
      <c r="WUW3" s="492">
        <f>ORCAMENTO!WUX3</f>
        <v>0</v>
      </c>
      <c r="WUX3" s="492"/>
      <c r="WUY3" s="492"/>
      <c r="WUZ3" s="492"/>
      <c r="WVA3" s="199" t="str">
        <f>BDI!$A$5</f>
        <v>ENDEREÇO:</v>
      </c>
      <c r="WVB3" s="492">
        <f>ORCAMENTO!WVC3</f>
        <v>0</v>
      </c>
      <c r="WVC3" s="492"/>
      <c r="WVD3" s="492"/>
      <c r="WVE3" s="492"/>
      <c r="WVF3" s="199" t="str">
        <f>BDI!$A$5</f>
        <v>ENDEREÇO:</v>
      </c>
      <c r="WVG3" s="492">
        <f>ORCAMENTO!WVH3</f>
        <v>0</v>
      </c>
      <c r="WVH3" s="492"/>
      <c r="WVI3" s="492"/>
      <c r="WVJ3" s="492"/>
      <c r="WVK3" s="199" t="str">
        <f>BDI!$A$5</f>
        <v>ENDEREÇO:</v>
      </c>
      <c r="WVL3" s="492">
        <f>ORCAMENTO!WVM3</f>
        <v>0</v>
      </c>
      <c r="WVM3" s="492"/>
      <c r="WVN3" s="492"/>
      <c r="WVO3" s="492"/>
      <c r="WVP3" s="199" t="str">
        <f>BDI!$A$5</f>
        <v>ENDEREÇO:</v>
      </c>
      <c r="WVQ3" s="492">
        <f>ORCAMENTO!WVR3</f>
        <v>0</v>
      </c>
      <c r="WVR3" s="492"/>
      <c r="WVS3" s="492"/>
      <c r="WVT3" s="492"/>
      <c r="WVU3" s="199" t="str">
        <f>BDI!$A$5</f>
        <v>ENDEREÇO:</v>
      </c>
      <c r="WVV3" s="492">
        <f>ORCAMENTO!WVW3</f>
        <v>0</v>
      </c>
      <c r="WVW3" s="492"/>
      <c r="WVX3" s="492"/>
      <c r="WVY3" s="492"/>
      <c r="WVZ3" s="199" t="str">
        <f>BDI!$A$5</f>
        <v>ENDEREÇO:</v>
      </c>
      <c r="WWA3" s="492">
        <f>ORCAMENTO!WWB3</f>
        <v>0</v>
      </c>
      <c r="WWB3" s="492"/>
      <c r="WWC3" s="492"/>
      <c r="WWD3" s="492"/>
      <c r="WWE3" s="199" t="str">
        <f>BDI!$A$5</f>
        <v>ENDEREÇO:</v>
      </c>
      <c r="WWF3" s="492">
        <f>ORCAMENTO!WWG3</f>
        <v>0</v>
      </c>
      <c r="WWG3" s="492"/>
      <c r="WWH3" s="492"/>
      <c r="WWI3" s="492"/>
      <c r="WWJ3" s="199" t="str">
        <f>BDI!$A$5</f>
        <v>ENDEREÇO:</v>
      </c>
      <c r="WWK3" s="492">
        <f>ORCAMENTO!WWL3</f>
        <v>0</v>
      </c>
      <c r="WWL3" s="492"/>
      <c r="WWM3" s="492"/>
      <c r="WWN3" s="492"/>
      <c r="WWO3" s="199" t="str">
        <f>BDI!$A$5</f>
        <v>ENDEREÇO:</v>
      </c>
      <c r="WWP3" s="492">
        <f>ORCAMENTO!WWQ3</f>
        <v>0</v>
      </c>
      <c r="WWQ3" s="492"/>
      <c r="WWR3" s="492"/>
      <c r="WWS3" s="492"/>
      <c r="WWT3" s="199" t="str">
        <f>BDI!$A$5</f>
        <v>ENDEREÇO:</v>
      </c>
      <c r="WWU3" s="492">
        <f>ORCAMENTO!WWV3</f>
        <v>0</v>
      </c>
      <c r="WWV3" s="492"/>
      <c r="WWW3" s="492"/>
      <c r="WWX3" s="492"/>
      <c r="WWY3" s="199" t="str">
        <f>BDI!$A$5</f>
        <v>ENDEREÇO:</v>
      </c>
      <c r="WWZ3" s="492">
        <f>ORCAMENTO!WXA3</f>
        <v>0</v>
      </c>
      <c r="WXA3" s="492"/>
      <c r="WXB3" s="492"/>
      <c r="WXC3" s="492"/>
      <c r="WXD3" s="199" t="str">
        <f>BDI!$A$5</f>
        <v>ENDEREÇO:</v>
      </c>
      <c r="WXE3" s="492">
        <f>ORCAMENTO!WXF3</f>
        <v>0</v>
      </c>
      <c r="WXF3" s="492"/>
      <c r="WXG3" s="492"/>
      <c r="WXH3" s="492"/>
      <c r="WXI3" s="199" t="str">
        <f>BDI!$A$5</f>
        <v>ENDEREÇO:</v>
      </c>
      <c r="WXJ3" s="492">
        <f>ORCAMENTO!WXK3</f>
        <v>0</v>
      </c>
      <c r="WXK3" s="492"/>
      <c r="WXL3" s="492"/>
      <c r="WXM3" s="492"/>
      <c r="WXN3" s="199" t="str">
        <f>BDI!$A$5</f>
        <v>ENDEREÇO:</v>
      </c>
      <c r="WXO3" s="492">
        <f>ORCAMENTO!WXP3</f>
        <v>0</v>
      </c>
      <c r="WXP3" s="492"/>
      <c r="WXQ3" s="492"/>
      <c r="WXR3" s="492"/>
      <c r="WXS3" s="199" t="str">
        <f>BDI!$A$5</f>
        <v>ENDEREÇO:</v>
      </c>
      <c r="WXT3" s="492">
        <f>ORCAMENTO!WXU3</f>
        <v>0</v>
      </c>
      <c r="WXU3" s="492"/>
      <c r="WXV3" s="492"/>
      <c r="WXW3" s="492"/>
      <c r="WXX3" s="199" t="str">
        <f>BDI!$A$5</f>
        <v>ENDEREÇO:</v>
      </c>
      <c r="WXY3" s="492">
        <f>ORCAMENTO!WXZ3</f>
        <v>0</v>
      </c>
      <c r="WXZ3" s="492"/>
      <c r="WYA3" s="492"/>
      <c r="WYB3" s="492"/>
      <c r="WYC3" s="199" t="str">
        <f>BDI!$A$5</f>
        <v>ENDEREÇO:</v>
      </c>
      <c r="WYD3" s="492">
        <f>ORCAMENTO!WYE3</f>
        <v>0</v>
      </c>
      <c r="WYE3" s="492"/>
      <c r="WYF3" s="492"/>
      <c r="WYG3" s="492"/>
      <c r="WYH3" s="199" t="str">
        <f>BDI!$A$5</f>
        <v>ENDEREÇO:</v>
      </c>
      <c r="WYI3" s="492">
        <f>ORCAMENTO!WYJ3</f>
        <v>0</v>
      </c>
      <c r="WYJ3" s="492"/>
      <c r="WYK3" s="492"/>
      <c r="WYL3" s="492"/>
      <c r="WYM3" s="199" t="str">
        <f>BDI!$A$5</f>
        <v>ENDEREÇO:</v>
      </c>
      <c r="WYN3" s="492">
        <f>ORCAMENTO!WYO3</f>
        <v>0</v>
      </c>
      <c r="WYO3" s="492"/>
      <c r="WYP3" s="492"/>
      <c r="WYQ3" s="492"/>
      <c r="WYR3" s="199" t="str">
        <f>BDI!$A$5</f>
        <v>ENDEREÇO:</v>
      </c>
      <c r="WYS3" s="492">
        <f>ORCAMENTO!WYT3</f>
        <v>0</v>
      </c>
      <c r="WYT3" s="492"/>
      <c r="WYU3" s="492"/>
      <c r="WYV3" s="492"/>
      <c r="WYW3" s="199" t="str">
        <f>BDI!$A$5</f>
        <v>ENDEREÇO:</v>
      </c>
      <c r="WYX3" s="492">
        <f>ORCAMENTO!WYY3</f>
        <v>0</v>
      </c>
      <c r="WYY3" s="492"/>
      <c r="WYZ3" s="492"/>
      <c r="WZA3" s="492"/>
      <c r="WZB3" s="199" t="str">
        <f>BDI!$A$5</f>
        <v>ENDEREÇO:</v>
      </c>
      <c r="WZC3" s="492">
        <f>ORCAMENTO!WZD3</f>
        <v>0</v>
      </c>
      <c r="WZD3" s="492"/>
      <c r="WZE3" s="492"/>
      <c r="WZF3" s="492"/>
      <c r="WZG3" s="199" t="str">
        <f>BDI!$A$5</f>
        <v>ENDEREÇO:</v>
      </c>
      <c r="WZH3" s="492">
        <f>ORCAMENTO!WZI3</f>
        <v>0</v>
      </c>
      <c r="WZI3" s="492"/>
      <c r="WZJ3" s="492"/>
      <c r="WZK3" s="492"/>
      <c r="WZL3" s="199" t="str">
        <f>BDI!$A$5</f>
        <v>ENDEREÇO:</v>
      </c>
      <c r="WZM3" s="492">
        <f>ORCAMENTO!WZN3</f>
        <v>0</v>
      </c>
      <c r="WZN3" s="492"/>
      <c r="WZO3" s="492"/>
      <c r="WZP3" s="492"/>
      <c r="WZQ3" s="199" t="str">
        <f>BDI!$A$5</f>
        <v>ENDEREÇO:</v>
      </c>
      <c r="WZR3" s="492">
        <f>ORCAMENTO!WZS3</f>
        <v>0</v>
      </c>
      <c r="WZS3" s="492"/>
      <c r="WZT3" s="492"/>
      <c r="WZU3" s="492"/>
      <c r="WZV3" s="199" t="str">
        <f>BDI!$A$5</f>
        <v>ENDEREÇO:</v>
      </c>
      <c r="WZW3" s="492">
        <f>ORCAMENTO!WZX3</f>
        <v>0</v>
      </c>
      <c r="WZX3" s="492"/>
      <c r="WZY3" s="492"/>
      <c r="WZZ3" s="492"/>
      <c r="XAA3" s="199" t="str">
        <f>BDI!$A$5</f>
        <v>ENDEREÇO:</v>
      </c>
      <c r="XAB3" s="492">
        <f>ORCAMENTO!XAC3</f>
        <v>0</v>
      </c>
      <c r="XAC3" s="492"/>
      <c r="XAD3" s="492"/>
      <c r="XAE3" s="492"/>
      <c r="XAF3" s="199" t="str">
        <f>BDI!$A$5</f>
        <v>ENDEREÇO:</v>
      </c>
      <c r="XAG3" s="492">
        <f>ORCAMENTO!XAH3</f>
        <v>0</v>
      </c>
      <c r="XAH3" s="492"/>
      <c r="XAI3" s="492"/>
      <c r="XAJ3" s="492"/>
      <c r="XAK3" s="199" t="str">
        <f>BDI!$A$5</f>
        <v>ENDEREÇO:</v>
      </c>
      <c r="XAL3" s="492">
        <f>ORCAMENTO!XAM3</f>
        <v>0</v>
      </c>
      <c r="XAM3" s="492"/>
      <c r="XAN3" s="492"/>
      <c r="XAO3" s="492"/>
      <c r="XAP3" s="199" t="str">
        <f>BDI!$A$5</f>
        <v>ENDEREÇO:</v>
      </c>
      <c r="XAQ3" s="492">
        <f>ORCAMENTO!XAR3</f>
        <v>0</v>
      </c>
      <c r="XAR3" s="492"/>
      <c r="XAS3" s="492"/>
      <c r="XAT3" s="492"/>
      <c r="XAU3" s="199" t="str">
        <f>BDI!$A$5</f>
        <v>ENDEREÇO:</v>
      </c>
      <c r="XAV3" s="492">
        <f>ORCAMENTO!XAW3</f>
        <v>0</v>
      </c>
      <c r="XAW3" s="492"/>
      <c r="XAX3" s="492"/>
      <c r="XAY3" s="492"/>
      <c r="XAZ3" s="199" t="str">
        <f>BDI!$A$5</f>
        <v>ENDEREÇO:</v>
      </c>
      <c r="XBA3" s="492">
        <f>ORCAMENTO!XBB3</f>
        <v>0</v>
      </c>
      <c r="XBB3" s="492"/>
      <c r="XBC3" s="492"/>
      <c r="XBD3" s="492"/>
      <c r="XBE3" s="199" t="str">
        <f>BDI!$A$5</f>
        <v>ENDEREÇO:</v>
      </c>
      <c r="XBF3" s="492">
        <f>ORCAMENTO!XBG3</f>
        <v>0</v>
      </c>
      <c r="XBG3" s="492"/>
      <c r="XBH3" s="492"/>
      <c r="XBI3" s="492"/>
      <c r="XBJ3" s="199" t="str">
        <f>BDI!$A$5</f>
        <v>ENDEREÇO:</v>
      </c>
      <c r="XBK3" s="492">
        <f>ORCAMENTO!XBL3</f>
        <v>0</v>
      </c>
      <c r="XBL3" s="492"/>
      <c r="XBM3" s="492"/>
      <c r="XBN3" s="492"/>
      <c r="XBO3" s="199" t="str">
        <f>BDI!$A$5</f>
        <v>ENDEREÇO:</v>
      </c>
      <c r="XBP3" s="492">
        <f>ORCAMENTO!XBQ3</f>
        <v>0</v>
      </c>
      <c r="XBQ3" s="492"/>
      <c r="XBR3" s="492"/>
      <c r="XBS3" s="492"/>
      <c r="XBT3" s="199" t="str">
        <f>BDI!$A$5</f>
        <v>ENDEREÇO:</v>
      </c>
      <c r="XBU3" s="492">
        <f>ORCAMENTO!XBV3</f>
        <v>0</v>
      </c>
      <c r="XBV3" s="492"/>
      <c r="XBW3" s="492"/>
      <c r="XBX3" s="492"/>
      <c r="XBY3" s="199" t="str">
        <f>BDI!$A$5</f>
        <v>ENDEREÇO:</v>
      </c>
      <c r="XBZ3" s="492">
        <f>ORCAMENTO!XCA3</f>
        <v>0</v>
      </c>
      <c r="XCA3" s="492"/>
      <c r="XCB3" s="492"/>
      <c r="XCC3" s="492"/>
      <c r="XCD3" s="199" t="str">
        <f>BDI!$A$5</f>
        <v>ENDEREÇO:</v>
      </c>
      <c r="XCE3" s="492">
        <f>ORCAMENTO!XCF3</f>
        <v>0</v>
      </c>
      <c r="XCF3" s="492"/>
      <c r="XCG3" s="492"/>
      <c r="XCH3" s="492"/>
      <c r="XCI3" s="199" t="str">
        <f>BDI!$A$5</f>
        <v>ENDEREÇO:</v>
      </c>
      <c r="XCJ3" s="492">
        <f>ORCAMENTO!XCK3</f>
        <v>0</v>
      </c>
      <c r="XCK3" s="492"/>
      <c r="XCL3" s="492"/>
      <c r="XCM3" s="492"/>
      <c r="XCN3" s="199" t="str">
        <f>BDI!$A$5</f>
        <v>ENDEREÇO:</v>
      </c>
      <c r="XCO3" s="492">
        <f>ORCAMENTO!XCP3</f>
        <v>0</v>
      </c>
      <c r="XCP3" s="492"/>
      <c r="XCQ3" s="492"/>
      <c r="XCR3" s="492"/>
      <c r="XCS3" s="199" t="str">
        <f>BDI!$A$5</f>
        <v>ENDEREÇO:</v>
      </c>
      <c r="XCT3" s="492">
        <f>ORCAMENTO!XCU3</f>
        <v>0</v>
      </c>
      <c r="XCU3" s="492"/>
      <c r="XCV3" s="492"/>
      <c r="XCW3" s="492"/>
      <c r="XCX3" s="199" t="str">
        <f>BDI!$A$5</f>
        <v>ENDEREÇO:</v>
      </c>
      <c r="XCY3" s="492">
        <f>ORCAMENTO!XCZ3</f>
        <v>0</v>
      </c>
      <c r="XCZ3" s="492"/>
      <c r="XDA3" s="492"/>
      <c r="XDB3" s="492"/>
      <c r="XDC3" s="199" t="str">
        <f>BDI!$A$5</f>
        <v>ENDEREÇO:</v>
      </c>
      <c r="XDD3" s="492">
        <f>ORCAMENTO!XDE3</f>
        <v>0</v>
      </c>
      <c r="XDE3" s="492"/>
      <c r="XDF3" s="492"/>
      <c r="XDG3" s="492"/>
      <c r="XDH3" s="199" t="str">
        <f>BDI!$A$5</f>
        <v>ENDEREÇO:</v>
      </c>
      <c r="XDI3" s="492">
        <f>ORCAMENTO!XDJ3</f>
        <v>0</v>
      </c>
      <c r="XDJ3" s="492"/>
      <c r="XDK3" s="492"/>
      <c r="XDL3" s="492"/>
      <c r="XDM3" s="199" t="str">
        <f>BDI!$A$5</f>
        <v>ENDEREÇO:</v>
      </c>
      <c r="XDN3" s="492">
        <f>ORCAMENTO!XDO3</f>
        <v>0</v>
      </c>
      <c r="XDO3" s="492"/>
      <c r="XDP3" s="492"/>
      <c r="XDQ3" s="492"/>
      <c r="XDR3" s="199" t="str">
        <f>BDI!$A$5</f>
        <v>ENDEREÇO:</v>
      </c>
      <c r="XDS3" s="492">
        <f>ORCAMENTO!XDT3</f>
        <v>0</v>
      </c>
      <c r="XDT3" s="492"/>
      <c r="XDU3" s="492"/>
      <c r="XDV3" s="492"/>
      <c r="XDW3" s="199" t="str">
        <f>BDI!$A$5</f>
        <v>ENDEREÇO:</v>
      </c>
      <c r="XDX3" s="492">
        <f>ORCAMENTO!XDY3</f>
        <v>0</v>
      </c>
      <c r="XDY3" s="492"/>
      <c r="XDZ3" s="492"/>
      <c r="XEA3" s="492"/>
      <c r="XEB3" s="199" t="str">
        <f>BDI!$A$5</f>
        <v>ENDEREÇO:</v>
      </c>
      <c r="XEC3" s="492">
        <f>ORCAMENTO!XED3</f>
        <v>0</v>
      </c>
      <c r="XED3" s="492"/>
      <c r="XEE3" s="492"/>
      <c r="XEF3" s="492"/>
      <c r="XEG3" s="199" t="str">
        <f>BDI!$A$5</f>
        <v>ENDEREÇO:</v>
      </c>
      <c r="XEH3" s="492">
        <f>ORCAMENTO!XEI3</f>
        <v>0</v>
      </c>
      <c r="XEI3" s="492"/>
      <c r="XEJ3" s="492"/>
      <c r="XEK3" s="492"/>
      <c r="XEL3" s="199" t="str">
        <f>BDI!$A$5</f>
        <v>ENDEREÇO:</v>
      </c>
      <c r="XEM3" s="492">
        <f>ORCAMENTO!XEN3</f>
        <v>0</v>
      </c>
      <c r="XEN3" s="492"/>
      <c r="XEO3" s="492"/>
      <c r="XEP3" s="492"/>
      <c r="XEQ3" s="199" t="str">
        <f>BDI!$A$5</f>
        <v>ENDEREÇO:</v>
      </c>
      <c r="XER3" s="492">
        <f>ORCAMENTO!XES3</f>
        <v>0</v>
      </c>
      <c r="XES3" s="492"/>
      <c r="XET3" s="492"/>
      <c r="XEU3" s="492"/>
      <c r="XEV3" s="199" t="str">
        <f>BDI!$A$5</f>
        <v>ENDEREÇO:</v>
      </c>
      <c r="XEW3" s="492">
        <f>ORCAMENTO!XEX3</f>
        <v>0</v>
      </c>
      <c r="XEX3" s="492"/>
      <c r="XEY3" s="492"/>
      <c r="XEZ3" s="492"/>
    </row>
    <row r="4" spans="1:16380">
      <c r="A4" s="225" t="s">
        <v>664</v>
      </c>
      <c r="B4" s="517" t="s">
        <v>667</v>
      </c>
      <c r="C4" s="517"/>
      <c r="D4" s="226" t="s">
        <v>19</v>
      </c>
      <c r="E4" s="226" t="s">
        <v>666</v>
      </c>
      <c r="F4" s="225" t="s">
        <v>664</v>
      </c>
      <c r="G4" s="517" t="s">
        <v>667</v>
      </c>
      <c r="H4" s="517"/>
      <c r="I4" s="226" t="s">
        <v>19</v>
      </c>
      <c r="J4" s="226" t="s">
        <v>666</v>
      </c>
      <c r="K4" s="225" t="s">
        <v>664</v>
      </c>
      <c r="L4" s="517" t="s">
        <v>667</v>
      </c>
      <c r="M4" s="517"/>
      <c r="N4" s="226" t="s">
        <v>19</v>
      </c>
      <c r="O4" s="226" t="s">
        <v>666</v>
      </c>
      <c r="P4" s="225" t="s">
        <v>664</v>
      </c>
      <c r="Q4" s="517" t="s">
        <v>667</v>
      </c>
      <c r="R4" s="517"/>
      <c r="S4" s="226" t="s">
        <v>19</v>
      </c>
      <c r="T4" s="226" t="s">
        <v>666</v>
      </c>
      <c r="U4" s="225" t="s">
        <v>664</v>
      </c>
      <c r="V4" s="517" t="s">
        <v>667</v>
      </c>
      <c r="W4" s="517"/>
      <c r="X4" s="226" t="s">
        <v>19</v>
      </c>
      <c r="Y4" s="226" t="s">
        <v>666</v>
      </c>
      <c r="Z4" s="225" t="s">
        <v>664</v>
      </c>
      <c r="AA4" s="517" t="s">
        <v>667</v>
      </c>
      <c r="AB4" s="517"/>
      <c r="AC4" s="226" t="s">
        <v>19</v>
      </c>
      <c r="AD4" s="226" t="s">
        <v>666</v>
      </c>
      <c r="AE4" s="225" t="s">
        <v>664</v>
      </c>
      <c r="AF4" s="517" t="s">
        <v>667</v>
      </c>
      <c r="AG4" s="517"/>
      <c r="AH4" s="226" t="s">
        <v>19</v>
      </c>
      <c r="AI4" s="226" t="s">
        <v>666</v>
      </c>
      <c r="AJ4" s="225" t="s">
        <v>664</v>
      </c>
      <c r="AK4" s="517" t="s">
        <v>667</v>
      </c>
      <c r="AL4" s="517"/>
      <c r="AM4" s="226" t="s">
        <v>19</v>
      </c>
      <c r="AN4" s="226" t="s">
        <v>666</v>
      </c>
      <c r="AO4" s="225" t="s">
        <v>664</v>
      </c>
      <c r="AP4" s="517" t="s">
        <v>667</v>
      </c>
      <c r="AQ4" s="517"/>
      <c r="AR4" s="226" t="s">
        <v>19</v>
      </c>
      <c r="AS4" s="226" t="s">
        <v>666</v>
      </c>
      <c r="AT4" s="225" t="s">
        <v>664</v>
      </c>
      <c r="AU4" s="517" t="s">
        <v>667</v>
      </c>
      <c r="AV4" s="517"/>
      <c r="AW4" s="226" t="s">
        <v>19</v>
      </c>
      <c r="AX4" s="226" t="s">
        <v>666</v>
      </c>
      <c r="AY4" s="225" t="s">
        <v>664</v>
      </c>
      <c r="AZ4" s="517" t="s">
        <v>667</v>
      </c>
      <c r="BA4" s="517"/>
      <c r="BB4" s="226" t="s">
        <v>19</v>
      </c>
      <c r="BC4" s="226" t="s">
        <v>666</v>
      </c>
      <c r="BD4" s="225" t="s">
        <v>664</v>
      </c>
      <c r="BE4" s="517" t="s">
        <v>667</v>
      </c>
      <c r="BF4" s="517"/>
      <c r="BG4" s="226" t="s">
        <v>19</v>
      </c>
      <c r="BH4" s="226" t="s">
        <v>666</v>
      </c>
      <c r="BI4" s="225" t="s">
        <v>664</v>
      </c>
      <c r="BJ4" s="517" t="s">
        <v>667</v>
      </c>
      <c r="BK4" s="517"/>
      <c r="BL4" s="226" t="s">
        <v>19</v>
      </c>
      <c r="BM4" s="226" t="s">
        <v>666</v>
      </c>
      <c r="BN4" s="225" t="s">
        <v>664</v>
      </c>
      <c r="BO4" s="517" t="s">
        <v>667</v>
      </c>
      <c r="BP4" s="517"/>
      <c r="BQ4" s="226" t="s">
        <v>19</v>
      </c>
      <c r="BR4" s="226" t="s">
        <v>666</v>
      </c>
      <c r="BS4" s="225" t="s">
        <v>664</v>
      </c>
      <c r="BT4" s="517" t="s">
        <v>667</v>
      </c>
      <c r="BU4" s="517"/>
      <c r="BV4" s="226" t="s">
        <v>19</v>
      </c>
      <c r="BW4" s="226" t="s">
        <v>666</v>
      </c>
      <c r="BX4" s="225" t="s">
        <v>664</v>
      </c>
      <c r="BY4" s="517" t="s">
        <v>667</v>
      </c>
      <c r="BZ4" s="517"/>
      <c r="CA4" s="226" t="s">
        <v>19</v>
      </c>
      <c r="CB4" s="226" t="s">
        <v>666</v>
      </c>
      <c r="CC4" s="225" t="s">
        <v>664</v>
      </c>
      <c r="CD4" s="517" t="s">
        <v>667</v>
      </c>
      <c r="CE4" s="517"/>
      <c r="CF4" s="226" t="s">
        <v>19</v>
      </c>
      <c r="CG4" s="226" t="s">
        <v>666</v>
      </c>
      <c r="CH4" s="225" t="s">
        <v>664</v>
      </c>
      <c r="CI4" s="517" t="s">
        <v>667</v>
      </c>
      <c r="CJ4" s="517"/>
      <c r="CK4" s="226" t="s">
        <v>19</v>
      </c>
      <c r="CL4" s="226" t="s">
        <v>666</v>
      </c>
      <c r="CM4" s="225" t="s">
        <v>664</v>
      </c>
      <c r="CN4" s="517" t="s">
        <v>667</v>
      </c>
      <c r="CO4" s="517"/>
      <c r="CP4" s="226" t="s">
        <v>19</v>
      </c>
      <c r="CQ4" s="226" t="s">
        <v>666</v>
      </c>
      <c r="CR4" s="225" t="s">
        <v>664</v>
      </c>
      <c r="CS4" s="517" t="s">
        <v>667</v>
      </c>
      <c r="CT4" s="517"/>
      <c r="CU4" s="226" t="s">
        <v>19</v>
      </c>
      <c r="CV4" s="226" t="s">
        <v>666</v>
      </c>
      <c r="CW4" s="225" t="s">
        <v>664</v>
      </c>
      <c r="CX4" s="517" t="s">
        <v>667</v>
      </c>
      <c r="CY4" s="517"/>
      <c r="CZ4" s="226" t="s">
        <v>19</v>
      </c>
      <c r="DA4" s="226" t="s">
        <v>666</v>
      </c>
      <c r="DB4" s="225" t="s">
        <v>664</v>
      </c>
      <c r="DC4" s="517" t="s">
        <v>667</v>
      </c>
      <c r="DD4" s="517"/>
      <c r="DE4" s="226" t="s">
        <v>19</v>
      </c>
      <c r="DF4" s="226" t="s">
        <v>666</v>
      </c>
      <c r="DG4" s="225" t="s">
        <v>664</v>
      </c>
      <c r="DH4" s="517" t="s">
        <v>667</v>
      </c>
      <c r="DI4" s="517"/>
      <c r="DJ4" s="226" t="s">
        <v>19</v>
      </c>
      <c r="DK4" s="226" t="s">
        <v>666</v>
      </c>
      <c r="DL4" s="225" t="s">
        <v>664</v>
      </c>
      <c r="DM4" s="517" t="s">
        <v>667</v>
      </c>
      <c r="DN4" s="517"/>
      <c r="DO4" s="226" t="s">
        <v>19</v>
      </c>
      <c r="DP4" s="226" t="s">
        <v>666</v>
      </c>
      <c r="DQ4" s="225" t="s">
        <v>664</v>
      </c>
      <c r="DR4" s="517" t="s">
        <v>667</v>
      </c>
      <c r="DS4" s="517"/>
      <c r="DT4" s="226" t="s">
        <v>19</v>
      </c>
      <c r="DU4" s="226" t="s">
        <v>666</v>
      </c>
      <c r="DV4" s="225" t="s">
        <v>664</v>
      </c>
      <c r="DW4" s="517" t="s">
        <v>667</v>
      </c>
      <c r="DX4" s="517"/>
      <c r="DY4" s="226" t="s">
        <v>19</v>
      </c>
      <c r="DZ4" s="226" t="s">
        <v>666</v>
      </c>
      <c r="EA4" s="225" t="s">
        <v>664</v>
      </c>
      <c r="EB4" s="517" t="s">
        <v>667</v>
      </c>
      <c r="EC4" s="517"/>
      <c r="ED4" s="226" t="s">
        <v>19</v>
      </c>
      <c r="EE4" s="226" t="s">
        <v>666</v>
      </c>
      <c r="EF4" s="225" t="s">
        <v>664</v>
      </c>
      <c r="EG4" s="517" t="s">
        <v>667</v>
      </c>
      <c r="EH4" s="517"/>
      <c r="EI4" s="226" t="s">
        <v>19</v>
      </c>
      <c r="EJ4" s="226" t="s">
        <v>666</v>
      </c>
      <c r="EK4" s="225" t="s">
        <v>664</v>
      </c>
      <c r="EL4" s="517" t="s">
        <v>667</v>
      </c>
      <c r="EM4" s="517"/>
      <c r="EN4" s="226" t="s">
        <v>19</v>
      </c>
      <c r="EO4" s="226" t="s">
        <v>666</v>
      </c>
      <c r="EP4" s="225" t="s">
        <v>664</v>
      </c>
      <c r="EQ4" s="517" t="s">
        <v>667</v>
      </c>
      <c r="ER4" s="517"/>
      <c r="ES4" s="226" t="s">
        <v>19</v>
      </c>
      <c r="ET4" s="226" t="s">
        <v>666</v>
      </c>
      <c r="EU4" s="225" t="s">
        <v>664</v>
      </c>
      <c r="EV4" s="517" t="s">
        <v>667</v>
      </c>
      <c r="EW4" s="517"/>
      <c r="EX4" s="226" t="s">
        <v>19</v>
      </c>
      <c r="EY4" s="226" t="s">
        <v>666</v>
      </c>
      <c r="EZ4" s="225" t="s">
        <v>664</v>
      </c>
      <c r="FA4" s="517" t="s">
        <v>667</v>
      </c>
      <c r="FB4" s="517"/>
      <c r="FC4" s="226" t="s">
        <v>19</v>
      </c>
      <c r="FD4" s="226" t="s">
        <v>666</v>
      </c>
      <c r="FE4" s="225" t="s">
        <v>664</v>
      </c>
      <c r="FF4" s="517" t="s">
        <v>667</v>
      </c>
      <c r="FG4" s="517"/>
      <c r="FH4" s="226" t="s">
        <v>19</v>
      </c>
      <c r="FI4" s="226" t="s">
        <v>666</v>
      </c>
      <c r="FJ4" s="225" t="s">
        <v>664</v>
      </c>
      <c r="FK4" s="517" t="s">
        <v>667</v>
      </c>
      <c r="FL4" s="517"/>
      <c r="FM4" s="226" t="s">
        <v>19</v>
      </c>
      <c r="FN4" s="226" t="s">
        <v>666</v>
      </c>
      <c r="FO4" s="225" t="s">
        <v>664</v>
      </c>
      <c r="FP4" s="517" t="s">
        <v>667</v>
      </c>
      <c r="FQ4" s="517"/>
      <c r="FR4" s="226" t="s">
        <v>19</v>
      </c>
      <c r="FS4" s="226" t="s">
        <v>666</v>
      </c>
      <c r="FT4" s="225" t="s">
        <v>664</v>
      </c>
      <c r="FU4" s="517" t="s">
        <v>667</v>
      </c>
      <c r="FV4" s="517"/>
      <c r="FW4" s="226" t="s">
        <v>19</v>
      </c>
      <c r="FX4" s="226" t="s">
        <v>666</v>
      </c>
      <c r="FY4" s="225" t="s">
        <v>664</v>
      </c>
      <c r="FZ4" s="517" t="s">
        <v>667</v>
      </c>
      <c r="GA4" s="517"/>
      <c r="GB4" s="226" t="s">
        <v>19</v>
      </c>
      <c r="GC4" s="226" t="s">
        <v>666</v>
      </c>
      <c r="GD4" s="225" t="s">
        <v>664</v>
      </c>
      <c r="GE4" s="517" t="s">
        <v>667</v>
      </c>
      <c r="GF4" s="517"/>
      <c r="GG4" s="226" t="s">
        <v>19</v>
      </c>
      <c r="GH4" s="226" t="s">
        <v>666</v>
      </c>
      <c r="GI4" s="225" t="s">
        <v>664</v>
      </c>
      <c r="GJ4" s="517" t="s">
        <v>667</v>
      </c>
      <c r="GK4" s="517"/>
      <c r="GL4" s="226" t="s">
        <v>19</v>
      </c>
      <c r="GM4" s="226" t="s">
        <v>666</v>
      </c>
      <c r="GN4" s="225" t="s">
        <v>664</v>
      </c>
      <c r="GO4" s="517" t="s">
        <v>667</v>
      </c>
      <c r="GP4" s="517"/>
      <c r="GQ4" s="226" t="s">
        <v>19</v>
      </c>
      <c r="GR4" s="226" t="s">
        <v>666</v>
      </c>
      <c r="GS4" s="225" t="s">
        <v>664</v>
      </c>
      <c r="GT4" s="517" t="s">
        <v>667</v>
      </c>
      <c r="GU4" s="517"/>
      <c r="GV4" s="226" t="s">
        <v>19</v>
      </c>
      <c r="GW4" s="226" t="s">
        <v>666</v>
      </c>
      <c r="GX4" s="225" t="s">
        <v>664</v>
      </c>
      <c r="GY4" s="517" t="s">
        <v>667</v>
      </c>
      <c r="GZ4" s="517"/>
      <c r="HA4" s="226" t="s">
        <v>19</v>
      </c>
      <c r="HB4" s="226" t="s">
        <v>666</v>
      </c>
      <c r="HC4" s="225" t="s">
        <v>664</v>
      </c>
      <c r="HD4" s="517" t="s">
        <v>667</v>
      </c>
      <c r="HE4" s="517"/>
      <c r="HF4" s="226" t="s">
        <v>19</v>
      </c>
      <c r="HG4" s="226" t="s">
        <v>666</v>
      </c>
      <c r="HH4" s="225" t="s">
        <v>664</v>
      </c>
      <c r="HI4" s="517" t="s">
        <v>667</v>
      </c>
      <c r="HJ4" s="517"/>
      <c r="HK4" s="226" t="s">
        <v>19</v>
      </c>
      <c r="HL4" s="226" t="s">
        <v>666</v>
      </c>
      <c r="HM4" s="225" t="s">
        <v>664</v>
      </c>
      <c r="HN4" s="517" t="s">
        <v>667</v>
      </c>
      <c r="HO4" s="517"/>
      <c r="HP4" s="226" t="s">
        <v>19</v>
      </c>
      <c r="HQ4" s="226" t="s">
        <v>666</v>
      </c>
      <c r="HR4" s="225" t="s">
        <v>664</v>
      </c>
      <c r="HS4" s="517" t="s">
        <v>667</v>
      </c>
      <c r="HT4" s="517"/>
      <c r="HU4" s="226" t="s">
        <v>19</v>
      </c>
      <c r="HV4" s="226" t="s">
        <v>666</v>
      </c>
      <c r="HW4" s="225" t="s">
        <v>664</v>
      </c>
      <c r="HX4" s="517" t="s">
        <v>667</v>
      </c>
      <c r="HY4" s="517"/>
      <c r="HZ4" s="226" t="s">
        <v>19</v>
      </c>
      <c r="IA4" s="226" t="s">
        <v>666</v>
      </c>
      <c r="IB4" s="225" t="s">
        <v>664</v>
      </c>
      <c r="IC4" s="517" t="s">
        <v>667</v>
      </c>
      <c r="ID4" s="517"/>
      <c r="IE4" s="226" t="s">
        <v>19</v>
      </c>
      <c r="IF4" s="226" t="s">
        <v>666</v>
      </c>
      <c r="IG4" s="225" t="s">
        <v>664</v>
      </c>
      <c r="IH4" s="517" t="s">
        <v>667</v>
      </c>
      <c r="II4" s="517"/>
      <c r="IJ4" s="226" t="s">
        <v>19</v>
      </c>
      <c r="IK4" s="226" t="s">
        <v>666</v>
      </c>
      <c r="IL4" s="225" t="s">
        <v>664</v>
      </c>
      <c r="IM4" s="517" t="s">
        <v>667</v>
      </c>
      <c r="IN4" s="517"/>
      <c r="IO4" s="226" t="s">
        <v>19</v>
      </c>
      <c r="IP4" s="226" t="s">
        <v>666</v>
      </c>
      <c r="IQ4" s="225" t="s">
        <v>664</v>
      </c>
      <c r="IR4" s="517" t="s">
        <v>667</v>
      </c>
      <c r="IS4" s="517"/>
      <c r="IT4" s="226" t="s">
        <v>19</v>
      </c>
      <c r="IU4" s="226" t="s">
        <v>666</v>
      </c>
      <c r="IV4" s="225" t="s">
        <v>664</v>
      </c>
      <c r="IW4" s="517" t="s">
        <v>667</v>
      </c>
      <c r="IX4" s="517"/>
      <c r="IY4" s="226" t="s">
        <v>19</v>
      </c>
      <c r="IZ4" s="226" t="s">
        <v>666</v>
      </c>
      <c r="JA4" s="225" t="s">
        <v>664</v>
      </c>
      <c r="JB4" s="517" t="s">
        <v>667</v>
      </c>
      <c r="JC4" s="517"/>
      <c r="JD4" s="226" t="s">
        <v>19</v>
      </c>
      <c r="JE4" s="226" t="s">
        <v>666</v>
      </c>
      <c r="JF4" s="225" t="s">
        <v>664</v>
      </c>
      <c r="JG4" s="517" t="s">
        <v>667</v>
      </c>
      <c r="JH4" s="517"/>
      <c r="JI4" s="226" t="s">
        <v>19</v>
      </c>
      <c r="JJ4" s="226" t="s">
        <v>666</v>
      </c>
      <c r="JK4" s="225" t="s">
        <v>664</v>
      </c>
      <c r="JL4" s="517" t="s">
        <v>667</v>
      </c>
      <c r="JM4" s="517"/>
      <c r="JN4" s="226" t="s">
        <v>19</v>
      </c>
      <c r="JO4" s="226" t="s">
        <v>666</v>
      </c>
      <c r="JP4" s="225" t="s">
        <v>664</v>
      </c>
      <c r="JQ4" s="517" t="s">
        <v>667</v>
      </c>
      <c r="JR4" s="517"/>
      <c r="JS4" s="226" t="s">
        <v>19</v>
      </c>
      <c r="JT4" s="226" t="s">
        <v>666</v>
      </c>
      <c r="JU4" s="225" t="s">
        <v>664</v>
      </c>
      <c r="JV4" s="517" t="s">
        <v>667</v>
      </c>
      <c r="JW4" s="517"/>
      <c r="JX4" s="226" t="s">
        <v>19</v>
      </c>
      <c r="JY4" s="226" t="s">
        <v>666</v>
      </c>
      <c r="JZ4" s="225" t="s">
        <v>664</v>
      </c>
      <c r="KA4" s="517" t="s">
        <v>667</v>
      </c>
      <c r="KB4" s="517"/>
      <c r="KC4" s="226" t="s">
        <v>19</v>
      </c>
      <c r="KD4" s="226" t="s">
        <v>666</v>
      </c>
      <c r="KE4" s="225" t="s">
        <v>664</v>
      </c>
      <c r="KF4" s="517" t="s">
        <v>667</v>
      </c>
      <c r="KG4" s="517"/>
      <c r="KH4" s="226" t="s">
        <v>19</v>
      </c>
      <c r="KI4" s="226" t="s">
        <v>666</v>
      </c>
      <c r="KJ4" s="225" t="s">
        <v>664</v>
      </c>
      <c r="KK4" s="517" t="s">
        <v>667</v>
      </c>
      <c r="KL4" s="517"/>
      <c r="KM4" s="226" t="s">
        <v>19</v>
      </c>
      <c r="KN4" s="226" t="s">
        <v>666</v>
      </c>
      <c r="KO4" s="225" t="s">
        <v>664</v>
      </c>
      <c r="KP4" s="517" t="s">
        <v>667</v>
      </c>
      <c r="KQ4" s="517"/>
      <c r="KR4" s="226" t="s">
        <v>19</v>
      </c>
      <c r="KS4" s="226" t="s">
        <v>666</v>
      </c>
      <c r="KT4" s="225" t="s">
        <v>664</v>
      </c>
      <c r="KU4" s="517" t="s">
        <v>667</v>
      </c>
      <c r="KV4" s="517"/>
      <c r="KW4" s="226" t="s">
        <v>19</v>
      </c>
      <c r="KX4" s="226" t="s">
        <v>666</v>
      </c>
      <c r="KY4" s="225" t="s">
        <v>664</v>
      </c>
      <c r="KZ4" s="517" t="s">
        <v>667</v>
      </c>
      <c r="LA4" s="517"/>
      <c r="LB4" s="226" t="s">
        <v>19</v>
      </c>
      <c r="LC4" s="226" t="s">
        <v>666</v>
      </c>
      <c r="LD4" s="225" t="s">
        <v>664</v>
      </c>
      <c r="LE4" s="517" t="s">
        <v>667</v>
      </c>
      <c r="LF4" s="517"/>
      <c r="LG4" s="226" t="s">
        <v>19</v>
      </c>
      <c r="LH4" s="226" t="s">
        <v>666</v>
      </c>
      <c r="LI4" s="225" t="s">
        <v>664</v>
      </c>
      <c r="LJ4" s="517" t="s">
        <v>667</v>
      </c>
      <c r="LK4" s="517"/>
      <c r="LL4" s="226" t="s">
        <v>19</v>
      </c>
      <c r="LM4" s="226" t="s">
        <v>666</v>
      </c>
      <c r="LN4" s="225" t="s">
        <v>664</v>
      </c>
      <c r="LO4" s="517" t="s">
        <v>667</v>
      </c>
      <c r="LP4" s="517"/>
      <c r="LQ4" s="226" t="s">
        <v>19</v>
      </c>
      <c r="LR4" s="226" t="s">
        <v>666</v>
      </c>
      <c r="LS4" s="225" t="s">
        <v>664</v>
      </c>
      <c r="LT4" s="517" t="s">
        <v>667</v>
      </c>
      <c r="LU4" s="517"/>
      <c r="LV4" s="226" t="s">
        <v>19</v>
      </c>
      <c r="LW4" s="226" t="s">
        <v>666</v>
      </c>
      <c r="LX4" s="225" t="s">
        <v>664</v>
      </c>
      <c r="LY4" s="517" t="s">
        <v>667</v>
      </c>
      <c r="LZ4" s="517"/>
      <c r="MA4" s="226" t="s">
        <v>19</v>
      </c>
      <c r="MB4" s="226" t="s">
        <v>666</v>
      </c>
      <c r="MC4" s="225" t="s">
        <v>664</v>
      </c>
      <c r="MD4" s="517" t="s">
        <v>667</v>
      </c>
      <c r="ME4" s="517"/>
      <c r="MF4" s="226" t="s">
        <v>19</v>
      </c>
      <c r="MG4" s="226" t="s">
        <v>666</v>
      </c>
      <c r="MH4" s="225" t="s">
        <v>664</v>
      </c>
      <c r="MI4" s="517" t="s">
        <v>667</v>
      </c>
      <c r="MJ4" s="517"/>
      <c r="MK4" s="226" t="s">
        <v>19</v>
      </c>
      <c r="ML4" s="226" t="s">
        <v>666</v>
      </c>
      <c r="MM4" s="225" t="s">
        <v>664</v>
      </c>
      <c r="MN4" s="517" t="s">
        <v>667</v>
      </c>
      <c r="MO4" s="517"/>
      <c r="MP4" s="226" t="s">
        <v>19</v>
      </c>
      <c r="MQ4" s="226" t="s">
        <v>666</v>
      </c>
      <c r="MR4" s="225" t="s">
        <v>664</v>
      </c>
      <c r="MS4" s="517" t="s">
        <v>667</v>
      </c>
      <c r="MT4" s="517"/>
      <c r="MU4" s="226" t="s">
        <v>19</v>
      </c>
      <c r="MV4" s="226" t="s">
        <v>666</v>
      </c>
      <c r="MW4" s="225" t="s">
        <v>664</v>
      </c>
      <c r="MX4" s="517" t="s">
        <v>667</v>
      </c>
      <c r="MY4" s="517"/>
      <c r="MZ4" s="226" t="s">
        <v>19</v>
      </c>
      <c r="NA4" s="226" t="s">
        <v>666</v>
      </c>
      <c r="NB4" s="225" t="s">
        <v>664</v>
      </c>
      <c r="NC4" s="517" t="s">
        <v>667</v>
      </c>
      <c r="ND4" s="517"/>
      <c r="NE4" s="226" t="s">
        <v>19</v>
      </c>
      <c r="NF4" s="226" t="s">
        <v>666</v>
      </c>
      <c r="NG4" s="225" t="s">
        <v>664</v>
      </c>
      <c r="NH4" s="517" t="s">
        <v>667</v>
      </c>
      <c r="NI4" s="517"/>
      <c r="NJ4" s="226" t="s">
        <v>19</v>
      </c>
      <c r="NK4" s="226" t="s">
        <v>666</v>
      </c>
      <c r="NL4" s="225" t="s">
        <v>664</v>
      </c>
      <c r="NM4" s="517" t="s">
        <v>667</v>
      </c>
      <c r="NN4" s="517"/>
      <c r="NO4" s="226" t="s">
        <v>19</v>
      </c>
      <c r="NP4" s="226" t="s">
        <v>666</v>
      </c>
      <c r="NQ4" s="225" t="s">
        <v>664</v>
      </c>
      <c r="NR4" s="517" t="s">
        <v>667</v>
      </c>
      <c r="NS4" s="517"/>
      <c r="NT4" s="226" t="s">
        <v>19</v>
      </c>
      <c r="NU4" s="226" t="s">
        <v>666</v>
      </c>
      <c r="NV4" s="225" t="s">
        <v>664</v>
      </c>
      <c r="NW4" s="517" t="s">
        <v>667</v>
      </c>
      <c r="NX4" s="517"/>
      <c r="NY4" s="226" t="s">
        <v>19</v>
      </c>
      <c r="NZ4" s="226" t="s">
        <v>666</v>
      </c>
      <c r="OA4" s="225" t="s">
        <v>664</v>
      </c>
      <c r="OB4" s="517" t="s">
        <v>667</v>
      </c>
      <c r="OC4" s="517"/>
      <c r="OD4" s="226" t="s">
        <v>19</v>
      </c>
      <c r="OE4" s="226" t="s">
        <v>666</v>
      </c>
      <c r="OF4" s="225" t="s">
        <v>664</v>
      </c>
      <c r="OG4" s="517" t="s">
        <v>667</v>
      </c>
      <c r="OH4" s="517"/>
      <c r="OI4" s="226" t="s">
        <v>19</v>
      </c>
      <c r="OJ4" s="226" t="s">
        <v>666</v>
      </c>
      <c r="OK4" s="225" t="s">
        <v>664</v>
      </c>
      <c r="OL4" s="517" t="s">
        <v>667</v>
      </c>
      <c r="OM4" s="517"/>
      <c r="ON4" s="226" t="s">
        <v>19</v>
      </c>
      <c r="OO4" s="226" t="s">
        <v>666</v>
      </c>
      <c r="OP4" s="225" t="s">
        <v>664</v>
      </c>
      <c r="OQ4" s="517" t="s">
        <v>667</v>
      </c>
      <c r="OR4" s="517"/>
      <c r="OS4" s="226" t="s">
        <v>19</v>
      </c>
      <c r="OT4" s="226" t="s">
        <v>666</v>
      </c>
      <c r="OU4" s="225" t="s">
        <v>664</v>
      </c>
      <c r="OV4" s="517" t="s">
        <v>667</v>
      </c>
      <c r="OW4" s="517"/>
      <c r="OX4" s="226" t="s">
        <v>19</v>
      </c>
      <c r="OY4" s="226" t="s">
        <v>666</v>
      </c>
      <c r="OZ4" s="225" t="s">
        <v>664</v>
      </c>
      <c r="PA4" s="517" t="s">
        <v>667</v>
      </c>
      <c r="PB4" s="517"/>
      <c r="PC4" s="226" t="s">
        <v>19</v>
      </c>
      <c r="PD4" s="226" t="s">
        <v>666</v>
      </c>
      <c r="PE4" s="225" t="s">
        <v>664</v>
      </c>
      <c r="PF4" s="517" t="s">
        <v>667</v>
      </c>
      <c r="PG4" s="517"/>
      <c r="PH4" s="226" t="s">
        <v>19</v>
      </c>
      <c r="PI4" s="226" t="s">
        <v>666</v>
      </c>
      <c r="PJ4" s="225" t="s">
        <v>664</v>
      </c>
      <c r="PK4" s="517" t="s">
        <v>667</v>
      </c>
      <c r="PL4" s="517"/>
      <c r="PM4" s="226" t="s">
        <v>19</v>
      </c>
      <c r="PN4" s="226" t="s">
        <v>666</v>
      </c>
      <c r="PO4" s="225" t="s">
        <v>664</v>
      </c>
      <c r="PP4" s="517" t="s">
        <v>667</v>
      </c>
      <c r="PQ4" s="517"/>
      <c r="PR4" s="226" t="s">
        <v>19</v>
      </c>
      <c r="PS4" s="226" t="s">
        <v>666</v>
      </c>
      <c r="PT4" s="225" t="s">
        <v>664</v>
      </c>
      <c r="PU4" s="517" t="s">
        <v>667</v>
      </c>
      <c r="PV4" s="517"/>
      <c r="PW4" s="226" t="s">
        <v>19</v>
      </c>
      <c r="PX4" s="226" t="s">
        <v>666</v>
      </c>
      <c r="PY4" s="225" t="s">
        <v>664</v>
      </c>
      <c r="PZ4" s="517" t="s">
        <v>667</v>
      </c>
      <c r="QA4" s="517"/>
      <c r="QB4" s="226" t="s">
        <v>19</v>
      </c>
      <c r="QC4" s="226" t="s">
        <v>666</v>
      </c>
      <c r="QD4" s="225" t="s">
        <v>664</v>
      </c>
      <c r="QE4" s="517" t="s">
        <v>667</v>
      </c>
      <c r="QF4" s="517"/>
      <c r="QG4" s="226" t="s">
        <v>19</v>
      </c>
      <c r="QH4" s="226" t="s">
        <v>666</v>
      </c>
      <c r="QI4" s="225" t="s">
        <v>664</v>
      </c>
      <c r="QJ4" s="517" t="s">
        <v>667</v>
      </c>
      <c r="QK4" s="517"/>
      <c r="QL4" s="226" t="s">
        <v>19</v>
      </c>
      <c r="QM4" s="226" t="s">
        <v>666</v>
      </c>
      <c r="QN4" s="225" t="s">
        <v>664</v>
      </c>
      <c r="QO4" s="517" t="s">
        <v>667</v>
      </c>
      <c r="QP4" s="517"/>
      <c r="QQ4" s="226" t="s">
        <v>19</v>
      </c>
      <c r="QR4" s="226" t="s">
        <v>666</v>
      </c>
      <c r="QS4" s="225" t="s">
        <v>664</v>
      </c>
      <c r="QT4" s="517" t="s">
        <v>667</v>
      </c>
      <c r="QU4" s="517"/>
      <c r="QV4" s="226" t="s">
        <v>19</v>
      </c>
      <c r="QW4" s="226" t="s">
        <v>666</v>
      </c>
      <c r="QX4" s="225" t="s">
        <v>664</v>
      </c>
      <c r="QY4" s="517" t="s">
        <v>667</v>
      </c>
      <c r="QZ4" s="517"/>
      <c r="RA4" s="226" t="s">
        <v>19</v>
      </c>
      <c r="RB4" s="226" t="s">
        <v>666</v>
      </c>
      <c r="RC4" s="225" t="s">
        <v>664</v>
      </c>
      <c r="RD4" s="517" t="s">
        <v>667</v>
      </c>
      <c r="RE4" s="517"/>
      <c r="RF4" s="226" t="s">
        <v>19</v>
      </c>
      <c r="RG4" s="226" t="s">
        <v>666</v>
      </c>
      <c r="RH4" s="225" t="s">
        <v>664</v>
      </c>
      <c r="RI4" s="517" t="s">
        <v>667</v>
      </c>
      <c r="RJ4" s="517"/>
      <c r="RK4" s="226" t="s">
        <v>19</v>
      </c>
      <c r="RL4" s="226" t="s">
        <v>666</v>
      </c>
      <c r="RM4" s="225" t="s">
        <v>664</v>
      </c>
      <c r="RN4" s="517" t="s">
        <v>667</v>
      </c>
      <c r="RO4" s="517"/>
      <c r="RP4" s="226" t="s">
        <v>19</v>
      </c>
      <c r="RQ4" s="226" t="s">
        <v>666</v>
      </c>
      <c r="RR4" s="225" t="s">
        <v>664</v>
      </c>
      <c r="RS4" s="517" t="s">
        <v>667</v>
      </c>
      <c r="RT4" s="517"/>
      <c r="RU4" s="226" t="s">
        <v>19</v>
      </c>
      <c r="RV4" s="226" t="s">
        <v>666</v>
      </c>
      <c r="RW4" s="225" t="s">
        <v>664</v>
      </c>
      <c r="RX4" s="517" t="s">
        <v>667</v>
      </c>
      <c r="RY4" s="517"/>
      <c r="RZ4" s="226" t="s">
        <v>19</v>
      </c>
      <c r="SA4" s="226" t="s">
        <v>666</v>
      </c>
      <c r="SB4" s="225" t="s">
        <v>664</v>
      </c>
      <c r="SC4" s="517" t="s">
        <v>667</v>
      </c>
      <c r="SD4" s="517"/>
      <c r="SE4" s="226" t="s">
        <v>19</v>
      </c>
      <c r="SF4" s="226" t="s">
        <v>666</v>
      </c>
      <c r="SG4" s="225" t="s">
        <v>664</v>
      </c>
      <c r="SH4" s="517" t="s">
        <v>667</v>
      </c>
      <c r="SI4" s="517"/>
      <c r="SJ4" s="226" t="s">
        <v>19</v>
      </c>
      <c r="SK4" s="226" t="s">
        <v>666</v>
      </c>
      <c r="SL4" s="225" t="s">
        <v>664</v>
      </c>
      <c r="SM4" s="517" t="s">
        <v>667</v>
      </c>
      <c r="SN4" s="517"/>
      <c r="SO4" s="226" t="s">
        <v>19</v>
      </c>
      <c r="SP4" s="226" t="s">
        <v>666</v>
      </c>
      <c r="SQ4" s="225" t="s">
        <v>664</v>
      </c>
      <c r="SR4" s="517" t="s">
        <v>667</v>
      </c>
      <c r="SS4" s="517"/>
      <c r="ST4" s="226" t="s">
        <v>19</v>
      </c>
      <c r="SU4" s="226" t="s">
        <v>666</v>
      </c>
      <c r="SV4" s="225" t="s">
        <v>664</v>
      </c>
      <c r="SW4" s="517" t="s">
        <v>667</v>
      </c>
      <c r="SX4" s="517"/>
      <c r="SY4" s="226" t="s">
        <v>19</v>
      </c>
      <c r="SZ4" s="226" t="s">
        <v>666</v>
      </c>
      <c r="TA4" s="225" t="s">
        <v>664</v>
      </c>
      <c r="TB4" s="517" t="s">
        <v>667</v>
      </c>
      <c r="TC4" s="517"/>
      <c r="TD4" s="226" t="s">
        <v>19</v>
      </c>
      <c r="TE4" s="226" t="s">
        <v>666</v>
      </c>
      <c r="TF4" s="225" t="s">
        <v>664</v>
      </c>
      <c r="TG4" s="517" t="s">
        <v>667</v>
      </c>
      <c r="TH4" s="517"/>
      <c r="TI4" s="226" t="s">
        <v>19</v>
      </c>
      <c r="TJ4" s="226" t="s">
        <v>666</v>
      </c>
      <c r="TK4" s="225" t="s">
        <v>664</v>
      </c>
      <c r="TL4" s="517" t="s">
        <v>667</v>
      </c>
      <c r="TM4" s="517"/>
      <c r="TN4" s="226" t="s">
        <v>19</v>
      </c>
      <c r="TO4" s="226" t="s">
        <v>666</v>
      </c>
      <c r="TP4" s="225" t="s">
        <v>664</v>
      </c>
      <c r="TQ4" s="517" t="s">
        <v>667</v>
      </c>
      <c r="TR4" s="517"/>
      <c r="TS4" s="226" t="s">
        <v>19</v>
      </c>
      <c r="TT4" s="226" t="s">
        <v>666</v>
      </c>
      <c r="TU4" s="225" t="s">
        <v>664</v>
      </c>
      <c r="TV4" s="517" t="s">
        <v>667</v>
      </c>
      <c r="TW4" s="517"/>
      <c r="TX4" s="226" t="s">
        <v>19</v>
      </c>
      <c r="TY4" s="226" t="s">
        <v>666</v>
      </c>
      <c r="TZ4" s="225" t="s">
        <v>664</v>
      </c>
      <c r="UA4" s="517" t="s">
        <v>667</v>
      </c>
      <c r="UB4" s="517"/>
      <c r="UC4" s="226" t="s">
        <v>19</v>
      </c>
      <c r="UD4" s="226" t="s">
        <v>666</v>
      </c>
      <c r="UE4" s="225" t="s">
        <v>664</v>
      </c>
      <c r="UF4" s="517" t="s">
        <v>667</v>
      </c>
      <c r="UG4" s="517"/>
      <c r="UH4" s="226" t="s">
        <v>19</v>
      </c>
      <c r="UI4" s="226" t="s">
        <v>666</v>
      </c>
      <c r="UJ4" s="225" t="s">
        <v>664</v>
      </c>
      <c r="UK4" s="517" t="s">
        <v>667</v>
      </c>
      <c r="UL4" s="517"/>
      <c r="UM4" s="226" t="s">
        <v>19</v>
      </c>
      <c r="UN4" s="226" t="s">
        <v>666</v>
      </c>
      <c r="UO4" s="225" t="s">
        <v>664</v>
      </c>
      <c r="UP4" s="517" t="s">
        <v>667</v>
      </c>
      <c r="UQ4" s="517"/>
      <c r="UR4" s="226" t="s">
        <v>19</v>
      </c>
      <c r="US4" s="226" t="s">
        <v>666</v>
      </c>
      <c r="UT4" s="225" t="s">
        <v>664</v>
      </c>
      <c r="UU4" s="517" t="s">
        <v>667</v>
      </c>
      <c r="UV4" s="517"/>
      <c r="UW4" s="226" t="s">
        <v>19</v>
      </c>
      <c r="UX4" s="226" t="s">
        <v>666</v>
      </c>
      <c r="UY4" s="225" t="s">
        <v>664</v>
      </c>
      <c r="UZ4" s="517" t="s">
        <v>667</v>
      </c>
      <c r="VA4" s="517"/>
      <c r="VB4" s="226" t="s">
        <v>19</v>
      </c>
      <c r="VC4" s="226" t="s">
        <v>666</v>
      </c>
      <c r="VD4" s="225" t="s">
        <v>664</v>
      </c>
      <c r="VE4" s="517" t="s">
        <v>667</v>
      </c>
      <c r="VF4" s="517"/>
      <c r="VG4" s="226" t="s">
        <v>19</v>
      </c>
      <c r="VH4" s="226" t="s">
        <v>666</v>
      </c>
      <c r="VI4" s="225" t="s">
        <v>664</v>
      </c>
      <c r="VJ4" s="517" t="s">
        <v>667</v>
      </c>
      <c r="VK4" s="517"/>
      <c r="VL4" s="226" t="s">
        <v>19</v>
      </c>
      <c r="VM4" s="226" t="s">
        <v>666</v>
      </c>
      <c r="VN4" s="225" t="s">
        <v>664</v>
      </c>
      <c r="VO4" s="517" t="s">
        <v>667</v>
      </c>
      <c r="VP4" s="517"/>
      <c r="VQ4" s="226" t="s">
        <v>19</v>
      </c>
      <c r="VR4" s="226" t="s">
        <v>666</v>
      </c>
      <c r="VS4" s="225" t="s">
        <v>664</v>
      </c>
      <c r="VT4" s="517" t="s">
        <v>667</v>
      </c>
      <c r="VU4" s="517"/>
      <c r="VV4" s="226" t="s">
        <v>19</v>
      </c>
      <c r="VW4" s="226" t="s">
        <v>666</v>
      </c>
      <c r="VX4" s="225" t="s">
        <v>664</v>
      </c>
      <c r="VY4" s="517" t="s">
        <v>667</v>
      </c>
      <c r="VZ4" s="517"/>
      <c r="WA4" s="226" t="s">
        <v>19</v>
      </c>
      <c r="WB4" s="226" t="s">
        <v>666</v>
      </c>
      <c r="WC4" s="225" t="s">
        <v>664</v>
      </c>
      <c r="WD4" s="517" t="s">
        <v>667</v>
      </c>
      <c r="WE4" s="517"/>
      <c r="WF4" s="226" t="s">
        <v>19</v>
      </c>
      <c r="WG4" s="226" t="s">
        <v>666</v>
      </c>
      <c r="WH4" s="225" t="s">
        <v>664</v>
      </c>
      <c r="WI4" s="517" t="s">
        <v>667</v>
      </c>
      <c r="WJ4" s="517"/>
      <c r="WK4" s="226" t="s">
        <v>19</v>
      </c>
      <c r="WL4" s="226" t="s">
        <v>666</v>
      </c>
      <c r="WM4" s="225" t="s">
        <v>664</v>
      </c>
      <c r="WN4" s="517" t="s">
        <v>667</v>
      </c>
      <c r="WO4" s="517"/>
      <c r="WP4" s="226" t="s">
        <v>19</v>
      </c>
      <c r="WQ4" s="226" t="s">
        <v>666</v>
      </c>
      <c r="WR4" s="225" t="s">
        <v>664</v>
      </c>
      <c r="WS4" s="517" t="s">
        <v>667</v>
      </c>
      <c r="WT4" s="517"/>
      <c r="WU4" s="226" t="s">
        <v>19</v>
      </c>
      <c r="WV4" s="226" t="s">
        <v>666</v>
      </c>
      <c r="WW4" s="225" t="s">
        <v>664</v>
      </c>
      <c r="WX4" s="517" t="s">
        <v>667</v>
      </c>
      <c r="WY4" s="517"/>
      <c r="WZ4" s="226" t="s">
        <v>19</v>
      </c>
      <c r="XA4" s="226" t="s">
        <v>666</v>
      </c>
      <c r="XB4" s="225" t="s">
        <v>664</v>
      </c>
      <c r="XC4" s="517" t="s">
        <v>667</v>
      </c>
      <c r="XD4" s="517"/>
      <c r="XE4" s="226" t="s">
        <v>19</v>
      </c>
      <c r="XF4" s="226" t="s">
        <v>666</v>
      </c>
      <c r="XG4" s="225" t="s">
        <v>664</v>
      </c>
      <c r="XH4" s="517" t="s">
        <v>667</v>
      </c>
      <c r="XI4" s="517"/>
      <c r="XJ4" s="226" t="s">
        <v>19</v>
      </c>
      <c r="XK4" s="226" t="s">
        <v>666</v>
      </c>
      <c r="XL4" s="225" t="s">
        <v>664</v>
      </c>
      <c r="XM4" s="517" t="s">
        <v>667</v>
      </c>
      <c r="XN4" s="517"/>
      <c r="XO4" s="226" t="s">
        <v>19</v>
      </c>
      <c r="XP4" s="226" t="s">
        <v>666</v>
      </c>
      <c r="XQ4" s="225" t="s">
        <v>664</v>
      </c>
      <c r="XR4" s="517" t="s">
        <v>667</v>
      </c>
      <c r="XS4" s="517"/>
      <c r="XT4" s="226" t="s">
        <v>19</v>
      </c>
      <c r="XU4" s="226" t="s">
        <v>666</v>
      </c>
      <c r="XV4" s="225" t="s">
        <v>664</v>
      </c>
      <c r="XW4" s="517" t="s">
        <v>667</v>
      </c>
      <c r="XX4" s="517"/>
      <c r="XY4" s="226" t="s">
        <v>19</v>
      </c>
      <c r="XZ4" s="226" t="s">
        <v>666</v>
      </c>
      <c r="YA4" s="225" t="s">
        <v>664</v>
      </c>
      <c r="YB4" s="517" t="s">
        <v>667</v>
      </c>
      <c r="YC4" s="517"/>
      <c r="YD4" s="226" t="s">
        <v>19</v>
      </c>
      <c r="YE4" s="226" t="s">
        <v>666</v>
      </c>
      <c r="YF4" s="225" t="s">
        <v>664</v>
      </c>
      <c r="YG4" s="517" t="s">
        <v>667</v>
      </c>
      <c r="YH4" s="517"/>
      <c r="YI4" s="226" t="s">
        <v>19</v>
      </c>
      <c r="YJ4" s="226" t="s">
        <v>666</v>
      </c>
      <c r="YK4" s="225" t="s">
        <v>664</v>
      </c>
      <c r="YL4" s="517" t="s">
        <v>667</v>
      </c>
      <c r="YM4" s="517"/>
      <c r="YN4" s="226" t="s">
        <v>19</v>
      </c>
      <c r="YO4" s="226" t="s">
        <v>666</v>
      </c>
      <c r="YP4" s="225" t="s">
        <v>664</v>
      </c>
      <c r="YQ4" s="517" t="s">
        <v>667</v>
      </c>
      <c r="YR4" s="517"/>
      <c r="YS4" s="226" t="s">
        <v>19</v>
      </c>
      <c r="YT4" s="226" t="s">
        <v>666</v>
      </c>
      <c r="YU4" s="225" t="s">
        <v>664</v>
      </c>
      <c r="YV4" s="517" t="s">
        <v>667</v>
      </c>
      <c r="YW4" s="517"/>
      <c r="YX4" s="226" t="s">
        <v>19</v>
      </c>
      <c r="YY4" s="226" t="s">
        <v>666</v>
      </c>
      <c r="YZ4" s="225" t="s">
        <v>664</v>
      </c>
      <c r="ZA4" s="517" t="s">
        <v>667</v>
      </c>
      <c r="ZB4" s="517"/>
      <c r="ZC4" s="226" t="s">
        <v>19</v>
      </c>
      <c r="ZD4" s="226" t="s">
        <v>666</v>
      </c>
      <c r="ZE4" s="225" t="s">
        <v>664</v>
      </c>
      <c r="ZF4" s="517" t="s">
        <v>667</v>
      </c>
      <c r="ZG4" s="517"/>
      <c r="ZH4" s="226" t="s">
        <v>19</v>
      </c>
      <c r="ZI4" s="226" t="s">
        <v>666</v>
      </c>
      <c r="ZJ4" s="225" t="s">
        <v>664</v>
      </c>
      <c r="ZK4" s="517" t="s">
        <v>667</v>
      </c>
      <c r="ZL4" s="517"/>
      <c r="ZM4" s="226" t="s">
        <v>19</v>
      </c>
      <c r="ZN4" s="226" t="s">
        <v>666</v>
      </c>
      <c r="ZO4" s="225" t="s">
        <v>664</v>
      </c>
      <c r="ZP4" s="517" t="s">
        <v>667</v>
      </c>
      <c r="ZQ4" s="517"/>
      <c r="ZR4" s="226" t="s">
        <v>19</v>
      </c>
      <c r="ZS4" s="226" t="s">
        <v>666</v>
      </c>
      <c r="ZT4" s="225" t="s">
        <v>664</v>
      </c>
      <c r="ZU4" s="517" t="s">
        <v>667</v>
      </c>
      <c r="ZV4" s="517"/>
      <c r="ZW4" s="226" t="s">
        <v>19</v>
      </c>
      <c r="ZX4" s="226" t="s">
        <v>666</v>
      </c>
      <c r="ZY4" s="225" t="s">
        <v>664</v>
      </c>
      <c r="ZZ4" s="517" t="s">
        <v>667</v>
      </c>
      <c r="AAA4" s="517"/>
      <c r="AAB4" s="226" t="s">
        <v>19</v>
      </c>
      <c r="AAC4" s="226" t="s">
        <v>666</v>
      </c>
      <c r="AAD4" s="225" t="s">
        <v>664</v>
      </c>
      <c r="AAE4" s="517" t="s">
        <v>667</v>
      </c>
      <c r="AAF4" s="517"/>
      <c r="AAG4" s="226" t="s">
        <v>19</v>
      </c>
      <c r="AAH4" s="226" t="s">
        <v>666</v>
      </c>
      <c r="AAI4" s="225" t="s">
        <v>664</v>
      </c>
      <c r="AAJ4" s="517" t="s">
        <v>667</v>
      </c>
      <c r="AAK4" s="517"/>
      <c r="AAL4" s="226" t="s">
        <v>19</v>
      </c>
      <c r="AAM4" s="226" t="s">
        <v>666</v>
      </c>
      <c r="AAN4" s="225" t="s">
        <v>664</v>
      </c>
      <c r="AAO4" s="517" t="s">
        <v>667</v>
      </c>
      <c r="AAP4" s="517"/>
      <c r="AAQ4" s="226" t="s">
        <v>19</v>
      </c>
      <c r="AAR4" s="226" t="s">
        <v>666</v>
      </c>
      <c r="AAS4" s="225" t="s">
        <v>664</v>
      </c>
      <c r="AAT4" s="517" t="s">
        <v>667</v>
      </c>
      <c r="AAU4" s="517"/>
      <c r="AAV4" s="226" t="s">
        <v>19</v>
      </c>
      <c r="AAW4" s="226" t="s">
        <v>666</v>
      </c>
      <c r="AAX4" s="225" t="s">
        <v>664</v>
      </c>
      <c r="AAY4" s="517" t="s">
        <v>667</v>
      </c>
      <c r="AAZ4" s="517"/>
      <c r="ABA4" s="226" t="s">
        <v>19</v>
      </c>
      <c r="ABB4" s="226" t="s">
        <v>666</v>
      </c>
      <c r="ABC4" s="225" t="s">
        <v>664</v>
      </c>
      <c r="ABD4" s="517" t="s">
        <v>667</v>
      </c>
      <c r="ABE4" s="517"/>
      <c r="ABF4" s="226" t="s">
        <v>19</v>
      </c>
      <c r="ABG4" s="226" t="s">
        <v>666</v>
      </c>
      <c r="ABH4" s="225" t="s">
        <v>664</v>
      </c>
      <c r="ABI4" s="517" t="s">
        <v>667</v>
      </c>
      <c r="ABJ4" s="517"/>
      <c r="ABK4" s="226" t="s">
        <v>19</v>
      </c>
      <c r="ABL4" s="226" t="s">
        <v>666</v>
      </c>
      <c r="ABM4" s="225" t="s">
        <v>664</v>
      </c>
      <c r="ABN4" s="517" t="s">
        <v>667</v>
      </c>
      <c r="ABO4" s="517"/>
      <c r="ABP4" s="226" t="s">
        <v>19</v>
      </c>
      <c r="ABQ4" s="226" t="s">
        <v>666</v>
      </c>
      <c r="ABR4" s="225" t="s">
        <v>664</v>
      </c>
      <c r="ABS4" s="517" t="s">
        <v>667</v>
      </c>
      <c r="ABT4" s="517"/>
      <c r="ABU4" s="226" t="s">
        <v>19</v>
      </c>
      <c r="ABV4" s="226" t="s">
        <v>666</v>
      </c>
      <c r="ABW4" s="225" t="s">
        <v>664</v>
      </c>
      <c r="ABX4" s="517" t="s">
        <v>667</v>
      </c>
      <c r="ABY4" s="517"/>
      <c r="ABZ4" s="226" t="s">
        <v>19</v>
      </c>
      <c r="ACA4" s="226" t="s">
        <v>666</v>
      </c>
      <c r="ACB4" s="225" t="s">
        <v>664</v>
      </c>
      <c r="ACC4" s="517" t="s">
        <v>667</v>
      </c>
      <c r="ACD4" s="517"/>
      <c r="ACE4" s="226" t="s">
        <v>19</v>
      </c>
      <c r="ACF4" s="226" t="s">
        <v>666</v>
      </c>
      <c r="ACG4" s="225" t="s">
        <v>664</v>
      </c>
      <c r="ACH4" s="517" t="s">
        <v>667</v>
      </c>
      <c r="ACI4" s="517"/>
      <c r="ACJ4" s="226" t="s">
        <v>19</v>
      </c>
      <c r="ACK4" s="226" t="s">
        <v>666</v>
      </c>
      <c r="ACL4" s="225" t="s">
        <v>664</v>
      </c>
      <c r="ACM4" s="517" t="s">
        <v>667</v>
      </c>
      <c r="ACN4" s="517"/>
      <c r="ACO4" s="226" t="s">
        <v>19</v>
      </c>
      <c r="ACP4" s="226" t="s">
        <v>666</v>
      </c>
      <c r="ACQ4" s="225" t="s">
        <v>664</v>
      </c>
      <c r="ACR4" s="517" t="s">
        <v>667</v>
      </c>
      <c r="ACS4" s="517"/>
      <c r="ACT4" s="226" t="s">
        <v>19</v>
      </c>
      <c r="ACU4" s="226" t="s">
        <v>666</v>
      </c>
      <c r="ACV4" s="225" t="s">
        <v>664</v>
      </c>
      <c r="ACW4" s="517" t="s">
        <v>667</v>
      </c>
      <c r="ACX4" s="517"/>
      <c r="ACY4" s="226" t="s">
        <v>19</v>
      </c>
      <c r="ACZ4" s="226" t="s">
        <v>666</v>
      </c>
      <c r="ADA4" s="225" t="s">
        <v>664</v>
      </c>
      <c r="ADB4" s="517" t="s">
        <v>667</v>
      </c>
      <c r="ADC4" s="517"/>
      <c r="ADD4" s="226" t="s">
        <v>19</v>
      </c>
      <c r="ADE4" s="226" t="s">
        <v>666</v>
      </c>
      <c r="ADF4" s="225" t="s">
        <v>664</v>
      </c>
      <c r="ADG4" s="517" t="s">
        <v>667</v>
      </c>
      <c r="ADH4" s="517"/>
      <c r="ADI4" s="226" t="s">
        <v>19</v>
      </c>
      <c r="ADJ4" s="226" t="s">
        <v>666</v>
      </c>
      <c r="ADK4" s="225" t="s">
        <v>664</v>
      </c>
      <c r="ADL4" s="517" t="s">
        <v>667</v>
      </c>
      <c r="ADM4" s="517"/>
      <c r="ADN4" s="226" t="s">
        <v>19</v>
      </c>
      <c r="ADO4" s="226" t="s">
        <v>666</v>
      </c>
      <c r="ADP4" s="225" t="s">
        <v>664</v>
      </c>
      <c r="ADQ4" s="517" t="s">
        <v>667</v>
      </c>
      <c r="ADR4" s="517"/>
      <c r="ADS4" s="226" t="s">
        <v>19</v>
      </c>
      <c r="ADT4" s="226" t="s">
        <v>666</v>
      </c>
      <c r="ADU4" s="225" t="s">
        <v>664</v>
      </c>
      <c r="ADV4" s="517" t="s">
        <v>667</v>
      </c>
      <c r="ADW4" s="517"/>
      <c r="ADX4" s="226" t="s">
        <v>19</v>
      </c>
      <c r="ADY4" s="226" t="s">
        <v>666</v>
      </c>
      <c r="ADZ4" s="225" t="s">
        <v>664</v>
      </c>
      <c r="AEA4" s="517" t="s">
        <v>667</v>
      </c>
      <c r="AEB4" s="517"/>
      <c r="AEC4" s="226" t="s">
        <v>19</v>
      </c>
      <c r="AED4" s="226" t="s">
        <v>666</v>
      </c>
      <c r="AEE4" s="225" t="s">
        <v>664</v>
      </c>
      <c r="AEF4" s="517" t="s">
        <v>667</v>
      </c>
      <c r="AEG4" s="517"/>
      <c r="AEH4" s="226" t="s">
        <v>19</v>
      </c>
      <c r="AEI4" s="226" t="s">
        <v>666</v>
      </c>
      <c r="AEJ4" s="225" t="s">
        <v>664</v>
      </c>
      <c r="AEK4" s="517" t="s">
        <v>667</v>
      </c>
      <c r="AEL4" s="517"/>
      <c r="AEM4" s="226" t="s">
        <v>19</v>
      </c>
      <c r="AEN4" s="226" t="s">
        <v>666</v>
      </c>
      <c r="AEO4" s="225" t="s">
        <v>664</v>
      </c>
      <c r="AEP4" s="517" t="s">
        <v>667</v>
      </c>
      <c r="AEQ4" s="517"/>
      <c r="AER4" s="226" t="s">
        <v>19</v>
      </c>
      <c r="AES4" s="226" t="s">
        <v>666</v>
      </c>
      <c r="AET4" s="225" t="s">
        <v>664</v>
      </c>
      <c r="AEU4" s="517" t="s">
        <v>667</v>
      </c>
      <c r="AEV4" s="517"/>
      <c r="AEW4" s="226" t="s">
        <v>19</v>
      </c>
      <c r="AEX4" s="226" t="s">
        <v>666</v>
      </c>
      <c r="AEY4" s="225" t="s">
        <v>664</v>
      </c>
      <c r="AEZ4" s="517" t="s">
        <v>667</v>
      </c>
      <c r="AFA4" s="517"/>
      <c r="AFB4" s="226" t="s">
        <v>19</v>
      </c>
      <c r="AFC4" s="226" t="s">
        <v>666</v>
      </c>
      <c r="AFD4" s="225" t="s">
        <v>664</v>
      </c>
      <c r="AFE4" s="517" t="s">
        <v>667</v>
      </c>
      <c r="AFF4" s="517"/>
      <c r="AFG4" s="226" t="s">
        <v>19</v>
      </c>
      <c r="AFH4" s="226" t="s">
        <v>666</v>
      </c>
      <c r="AFI4" s="225" t="s">
        <v>664</v>
      </c>
      <c r="AFJ4" s="517" t="s">
        <v>667</v>
      </c>
      <c r="AFK4" s="517"/>
      <c r="AFL4" s="226" t="s">
        <v>19</v>
      </c>
      <c r="AFM4" s="226" t="s">
        <v>666</v>
      </c>
      <c r="AFN4" s="225" t="s">
        <v>664</v>
      </c>
      <c r="AFO4" s="517" t="s">
        <v>667</v>
      </c>
      <c r="AFP4" s="517"/>
      <c r="AFQ4" s="226" t="s">
        <v>19</v>
      </c>
      <c r="AFR4" s="226" t="s">
        <v>666</v>
      </c>
      <c r="AFS4" s="225" t="s">
        <v>664</v>
      </c>
      <c r="AFT4" s="517" t="s">
        <v>667</v>
      </c>
      <c r="AFU4" s="517"/>
      <c r="AFV4" s="226" t="s">
        <v>19</v>
      </c>
      <c r="AFW4" s="226" t="s">
        <v>666</v>
      </c>
      <c r="AFX4" s="225" t="s">
        <v>664</v>
      </c>
      <c r="AFY4" s="517" t="s">
        <v>667</v>
      </c>
      <c r="AFZ4" s="517"/>
      <c r="AGA4" s="226" t="s">
        <v>19</v>
      </c>
      <c r="AGB4" s="226" t="s">
        <v>666</v>
      </c>
      <c r="AGC4" s="225" t="s">
        <v>664</v>
      </c>
      <c r="AGD4" s="517" t="s">
        <v>667</v>
      </c>
      <c r="AGE4" s="517"/>
      <c r="AGF4" s="226" t="s">
        <v>19</v>
      </c>
      <c r="AGG4" s="226" t="s">
        <v>666</v>
      </c>
      <c r="AGH4" s="225" t="s">
        <v>664</v>
      </c>
      <c r="AGI4" s="517" t="s">
        <v>667</v>
      </c>
      <c r="AGJ4" s="517"/>
      <c r="AGK4" s="226" t="s">
        <v>19</v>
      </c>
      <c r="AGL4" s="226" t="s">
        <v>666</v>
      </c>
      <c r="AGM4" s="225" t="s">
        <v>664</v>
      </c>
      <c r="AGN4" s="517" t="s">
        <v>667</v>
      </c>
      <c r="AGO4" s="517"/>
      <c r="AGP4" s="226" t="s">
        <v>19</v>
      </c>
      <c r="AGQ4" s="226" t="s">
        <v>666</v>
      </c>
      <c r="AGR4" s="225" t="s">
        <v>664</v>
      </c>
      <c r="AGS4" s="517" t="s">
        <v>667</v>
      </c>
      <c r="AGT4" s="517"/>
      <c r="AGU4" s="226" t="s">
        <v>19</v>
      </c>
      <c r="AGV4" s="226" t="s">
        <v>666</v>
      </c>
      <c r="AGW4" s="225" t="s">
        <v>664</v>
      </c>
      <c r="AGX4" s="517" t="s">
        <v>667</v>
      </c>
      <c r="AGY4" s="517"/>
      <c r="AGZ4" s="226" t="s">
        <v>19</v>
      </c>
      <c r="AHA4" s="226" t="s">
        <v>666</v>
      </c>
      <c r="AHB4" s="225" t="s">
        <v>664</v>
      </c>
      <c r="AHC4" s="517" t="s">
        <v>667</v>
      </c>
      <c r="AHD4" s="517"/>
      <c r="AHE4" s="226" t="s">
        <v>19</v>
      </c>
      <c r="AHF4" s="226" t="s">
        <v>666</v>
      </c>
      <c r="AHG4" s="225" t="s">
        <v>664</v>
      </c>
      <c r="AHH4" s="517" t="s">
        <v>667</v>
      </c>
      <c r="AHI4" s="517"/>
      <c r="AHJ4" s="226" t="s">
        <v>19</v>
      </c>
      <c r="AHK4" s="226" t="s">
        <v>666</v>
      </c>
      <c r="AHL4" s="225" t="s">
        <v>664</v>
      </c>
      <c r="AHM4" s="517" t="s">
        <v>667</v>
      </c>
      <c r="AHN4" s="517"/>
      <c r="AHO4" s="226" t="s">
        <v>19</v>
      </c>
      <c r="AHP4" s="226" t="s">
        <v>666</v>
      </c>
      <c r="AHQ4" s="225" t="s">
        <v>664</v>
      </c>
      <c r="AHR4" s="517" t="s">
        <v>667</v>
      </c>
      <c r="AHS4" s="517"/>
      <c r="AHT4" s="226" t="s">
        <v>19</v>
      </c>
      <c r="AHU4" s="226" t="s">
        <v>666</v>
      </c>
      <c r="AHV4" s="225" t="s">
        <v>664</v>
      </c>
      <c r="AHW4" s="517" t="s">
        <v>667</v>
      </c>
      <c r="AHX4" s="517"/>
      <c r="AHY4" s="226" t="s">
        <v>19</v>
      </c>
      <c r="AHZ4" s="226" t="s">
        <v>666</v>
      </c>
      <c r="AIA4" s="225" t="s">
        <v>664</v>
      </c>
      <c r="AIB4" s="517" t="s">
        <v>667</v>
      </c>
      <c r="AIC4" s="517"/>
      <c r="AID4" s="226" t="s">
        <v>19</v>
      </c>
      <c r="AIE4" s="226" t="s">
        <v>666</v>
      </c>
      <c r="AIF4" s="225" t="s">
        <v>664</v>
      </c>
      <c r="AIG4" s="517" t="s">
        <v>667</v>
      </c>
      <c r="AIH4" s="517"/>
      <c r="AII4" s="226" t="s">
        <v>19</v>
      </c>
      <c r="AIJ4" s="226" t="s">
        <v>666</v>
      </c>
      <c r="AIK4" s="225" t="s">
        <v>664</v>
      </c>
      <c r="AIL4" s="517" t="s">
        <v>667</v>
      </c>
      <c r="AIM4" s="517"/>
      <c r="AIN4" s="226" t="s">
        <v>19</v>
      </c>
      <c r="AIO4" s="226" t="s">
        <v>666</v>
      </c>
      <c r="AIP4" s="225" t="s">
        <v>664</v>
      </c>
      <c r="AIQ4" s="517" t="s">
        <v>667</v>
      </c>
      <c r="AIR4" s="517"/>
      <c r="AIS4" s="226" t="s">
        <v>19</v>
      </c>
      <c r="AIT4" s="226" t="s">
        <v>666</v>
      </c>
      <c r="AIU4" s="225" t="s">
        <v>664</v>
      </c>
      <c r="AIV4" s="517" t="s">
        <v>667</v>
      </c>
      <c r="AIW4" s="517"/>
      <c r="AIX4" s="226" t="s">
        <v>19</v>
      </c>
      <c r="AIY4" s="226" t="s">
        <v>666</v>
      </c>
      <c r="AIZ4" s="225" t="s">
        <v>664</v>
      </c>
      <c r="AJA4" s="517" t="s">
        <v>667</v>
      </c>
      <c r="AJB4" s="517"/>
      <c r="AJC4" s="226" t="s">
        <v>19</v>
      </c>
      <c r="AJD4" s="226" t="s">
        <v>666</v>
      </c>
      <c r="AJE4" s="225" t="s">
        <v>664</v>
      </c>
      <c r="AJF4" s="517" t="s">
        <v>667</v>
      </c>
      <c r="AJG4" s="517"/>
      <c r="AJH4" s="226" t="s">
        <v>19</v>
      </c>
      <c r="AJI4" s="226" t="s">
        <v>666</v>
      </c>
      <c r="AJJ4" s="225" t="s">
        <v>664</v>
      </c>
      <c r="AJK4" s="517" t="s">
        <v>667</v>
      </c>
      <c r="AJL4" s="517"/>
      <c r="AJM4" s="226" t="s">
        <v>19</v>
      </c>
      <c r="AJN4" s="226" t="s">
        <v>666</v>
      </c>
      <c r="AJO4" s="225" t="s">
        <v>664</v>
      </c>
      <c r="AJP4" s="517" t="s">
        <v>667</v>
      </c>
      <c r="AJQ4" s="517"/>
      <c r="AJR4" s="226" t="s">
        <v>19</v>
      </c>
      <c r="AJS4" s="226" t="s">
        <v>666</v>
      </c>
      <c r="AJT4" s="225" t="s">
        <v>664</v>
      </c>
      <c r="AJU4" s="517" t="s">
        <v>667</v>
      </c>
      <c r="AJV4" s="517"/>
      <c r="AJW4" s="226" t="s">
        <v>19</v>
      </c>
      <c r="AJX4" s="226" t="s">
        <v>666</v>
      </c>
      <c r="AJY4" s="225" t="s">
        <v>664</v>
      </c>
      <c r="AJZ4" s="517" t="s">
        <v>667</v>
      </c>
      <c r="AKA4" s="517"/>
      <c r="AKB4" s="226" t="s">
        <v>19</v>
      </c>
      <c r="AKC4" s="226" t="s">
        <v>666</v>
      </c>
      <c r="AKD4" s="225" t="s">
        <v>664</v>
      </c>
      <c r="AKE4" s="517" t="s">
        <v>667</v>
      </c>
      <c r="AKF4" s="517"/>
      <c r="AKG4" s="226" t="s">
        <v>19</v>
      </c>
      <c r="AKH4" s="226" t="s">
        <v>666</v>
      </c>
      <c r="AKI4" s="225" t="s">
        <v>664</v>
      </c>
      <c r="AKJ4" s="517" t="s">
        <v>667</v>
      </c>
      <c r="AKK4" s="517"/>
      <c r="AKL4" s="226" t="s">
        <v>19</v>
      </c>
      <c r="AKM4" s="226" t="s">
        <v>666</v>
      </c>
      <c r="AKN4" s="225" t="s">
        <v>664</v>
      </c>
      <c r="AKO4" s="517" t="s">
        <v>667</v>
      </c>
      <c r="AKP4" s="517"/>
      <c r="AKQ4" s="226" t="s">
        <v>19</v>
      </c>
      <c r="AKR4" s="226" t="s">
        <v>666</v>
      </c>
      <c r="AKS4" s="225" t="s">
        <v>664</v>
      </c>
      <c r="AKT4" s="517" t="s">
        <v>667</v>
      </c>
      <c r="AKU4" s="517"/>
      <c r="AKV4" s="226" t="s">
        <v>19</v>
      </c>
      <c r="AKW4" s="226" t="s">
        <v>666</v>
      </c>
      <c r="AKX4" s="225" t="s">
        <v>664</v>
      </c>
      <c r="AKY4" s="517" t="s">
        <v>667</v>
      </c>
      <c r="AKZ4" s="517"/>
      <c r="ALA4" s="226" t="s">
        <v>19</v>
      </c>
      <c r="ALB4" s="226" t="s">
        <v>666</v>
      </c>
      <c r="ALC4" s="225" t="s">
        <v>664</v>
      </c>
      <c r="ALD4" s="517" t="s">
        <v>667</v>
      </c>
      <c r="ALE4" s="517"/>
      <c r="ALF4" s="226" t="s">
        <v>19</v>
      </c>
      <c r="ALG4" s="226" t="s">
        <v>666</v>
      </c>
      <c r="ALH4" s="225" t="s">
        <v>664</v>
      </c>
      <c r="ALI4" s="517" t="s">
        <v>667</v>
      </c>
      <c r="ALJ4" s="517"/>
      <c r="ALK4" s="226" t="s">
        <v>19</v>
      </c>
      <c r="ALL4" s="226" t="s">
        <v>666</v>
      </c>
      <c r="ALM4" s="225" t="s">
        <v>664</v>
      </c>
      <c r="ALN4" s="517" t="s">
        <v>667</v>
      </c>
      <c r="ALO4" s="517"/>
      <c r="ALP4" s="226" t="s">
        <v>19</v>
      </c>
      <c r="ALQ4" s="226" t="s">
        <v>666</v>
      </c>
      <c r="ALR4" s="225" t="s">
        <v>664</v>
      </c>
      <c r="ALS4" s="517" t="s">
        <v>667</v>
      </c>
      <c r="ALT4" s="517"/>
      <c r="ALU4" s="226" t="s">
        <v>19</v>
      </c>
      <c r="ALV4" s="226" t="s">
        <v>666</v>
      </c>
      <c r="ALW4" s="225" t="s">
        <v>664</v>
      </c>
      <c r="ALX4" s="517" t="s">
        <v>667</v>
      </c>
      <c r="ALY4" s="517"/>
      <c r="ALZ4" s="226" t="s">
        <v>19</v>
      </c>
      <c r="AMA4" s="226" t="s">
        <v>666</v>
      </c>
      <c r="AMB4" s="225" t="s">
        <v>664</v>
      </c>
      <c r="AMC4" s="517" t="s">
        <v>667</v>
      </c>
      <c r="AMD4" s="517"/>
      <c r="AME4" s="226" t="s">
        <v>19</v>
      </c>
      <c r="AMF4" s="226" t="s">
        <v>666</v>
      </c>
      <c r="AMG4" s="225" t="s">
        <v>664</v>
      </c>
      <c r="AMH4" s="517" t="s">
        <v>667</v>
      </c>
      <c r="AMI4" s="517"/>
      <c r="AMJ4" s="226" t="s">
        <v>19</v>
      </c>
      <c r="AMK4" s="226" t="s">
        <v>666</v>
      </c>
      <c r="AML4" s="225" t="s">
        <v>664</v>
      </c>
      <c r="AMM4" s="517" t="s">
        <v>667</v>
      </c>
      <c r="AMN4" s="517"/>
      <c r="AMO4" s="226" t="s">
        <v>19</v>
      </c>
      <c r="AMP4" s="226" t="s">
        <v>666</v>
      </c>
      <c r="AMQ4" s="225" t="s">
        <v>664</v>
      </c>
      <c r="AMR4" s="517" t="s">
        <v>667</v>
      </c>
      <c r="AMS4" s="517"/>
      <c r="AMT4" s="226" t="s">
        <v>19</v>
      </c>
      <c r="AMU4" s="226" t="s">
        <v>666</v>
      </c>
      <c r="AMV4" s="225" t="s">
        <v>664</v>
      </c>
      <c r="AMW4" s="517" t="s">
        <v>667</v>
      </c>
      <c r="AMX4" s="517"/>
      <c r="AMY4" s="226" t="s">
        <v>19</v>
      </c>
      <c r="AMZ4" s="226" t="s">
        <v>666</v>
      </c>
      <c r="ANA4" s="225" t="s">
        <v>664</v>
      </c>
      <c r="ANB4" s="517" t="s">
        <v>667</v>
      </c>
      <c r="ANC4" s="517"/>
      <c r="AND4" s="226" t="s">
        <v>19</v>
      </c>
      <c r="ANE4" s="226" t="s">
        <v>666</v>
      </c>
      <c r="ANF4" s="225" t="s">
        <v>664</v>
      </c>
      <c r="ANG4" s="517" t="s">
        <v>667</v>
      </c>
      <c r="ANH4" s="517"/>
      <c r="ANI4" s="226" t="s">
        <v>19</v>
      </c>
      <c r="ANJ4" s="226" t="s">
        <v>666</v>
      </c>
      <c r="ANK4" s="225" t="s">
        <v>664</v>
      </c>
      <c r="ANL4" s="517" t="s">
        <v>667</v>
      </c>
      <c r="ANM4" s="517"/>
      <c r="ANN4" s="226" t="s">
        <v>19</v>
      </c>
      <c r="ANO4" s="226" t="s">
        <v>666</v>
      </c>
      <c r="ANP4" s="225" t="s">
        <v>664</v>
      </c>
      <c r="ANQ4" s="517" t="s">
        <v>667</v>
      </c>
      <c r="ANR4" s="517"/>
      <c r="ANS4" s="226" t="s">
        <v>19</v>
      </c>
      <c r="ANT4" s="226" t="s">
        <v>666</v>
      </c>
      <c r="ANU4" s="225" t="s">
        <v>664</v>
      </c>
      <c r="ANV4" s="517" t="s">
        <v>667</v>
      </c>
      <c r="ANW4" s="517"/>
      <c r="ANX4" s="226" t="s">
        <v>19</v>
      </c>
      <c r="ANY4" s="226" t="s">
        <v>666</v>
      </c>
      <c r="ANZ4" s="225" t="s">
        <v>664</v>
      </c>
      <c r="AOA4" s="517" t="s">
        <v>667</v>
      </c>
      <c r="AOB4" s="517"/>
      <c r="AOC4" s="226" t="s">
        <v>19</v>
      </c>
      <c r="AOD4" s="226" t="s">
        <v>666</v>
      </c>
      <c r="AOE4" s="225" t="s">
        <v>664</v>
      </c>
      <c r="AOF4" s="517" t="s">
        <v>667</v>
      </c>
      <c r="AOG4" s="517"/>
      <c r="AOH4" s="226" t="s">
        <v>19</v>
      </c>
      <c r="AOI4" s="226" t="s">
        <v>666</v>
      </c>
      <c r="AOJ4" s="225" t="s">
        <v>664</v>
      </c>
      <c r="AOK4" s="517" t="s">
        <v>667</v>
      </c>
      <c r="AOL4" s="517"/>
      <c r="AOM4" s="226" t="s">
        <v>19</v>
      </c>
      <c r="AON4" s="226" t="s">
        <v>666</v>
      </c>
      <c r="AOO4" s="225" t="s">
        <v>664</v>
      </c>
      <c r="AOP4" s="517" t="s">
        <v>667</v>
      </c>
      <c r="AOQ4" s="517"/>
      <c r="AOR4" s="226" t="s">
        <v>19</v>
      </c>
      <c r="AOS4" s="226" t="s">
        <v>666</v>
      </c>
      <c r="AOT4" s="225" t="s">
        <v>664</v>
      </c>
      <c r="AOU4" s="517" t="s">
        <v>667</v>
      </c>
      <c r="AOV4" s="517"/>
      <c r="AOW4" s="226" t="s">
        <v>19</v>
      </c>
      <c r="AOX4" s="226" t="s">
        <v>666</v>
      </c>
      <c r="AOY4" s="225" t="s">
        <v>664</v>
      </c>
      <c r="AOZ4" s="517" t="s">
        <v>667</v>
      </c>
      <c r="APA4" s="517"/>
      <c r="APB4" s="226" t="s">
        <v>19</v>
      </c>
      <c r="APC4" s="226" t="s">
        <v>666</v>
      </c>
      <c r="APD4" s="225" t="s">
        <v>664</v>
      </c>
      <c r="APE4" s="517" t="s">
        <v>667</v>
      </c>
      <c r="APF4" s="517"/>
      <c r="APG4" s="226" t="s">
        <v>19</v>
      </c>
      <c r="APH4" s="226" t="s">
        <v>666</v>
      </c>
      <c r="API4" s="225" t="s">
        <v>664</v>
      </c>
      <c r="APJ4" s="517" t="s">
        <v>667</v>
      </c>
      <c r="APK4" s="517"/>
      <c r="APL4" s="226" t="s">
        <v>19</v>
      </c>
      <c r="APM4" s="226" t="s">
        <v>666</v>
      </c>
      <c r="APN4" s="225" t="s">
        <v>664</v>
      </c>
      <c r="APO4" s="517" t="s">
        <v>667</v>
      </c>
      <c r="APP4" s="517"/>
      <c r="APQ4" s="226" t="s">
        <v>19</v>
      </c>
      <c r="APR4" s="226" t="s">
        <v>666</v>
      </c>
      <c r="APS4" s="225" t="s">
        <v>664</v>
      </c>
      <c r="APT4" s="517" t="s">
        <v>667</v>
      </c>
      <c r="APU4" s="517"/>
      <c r="APV4" s="226" t="s">
        <v>19</v>
      </c>
      <c r="APW4" s="226" t="s">
        <v>666</v>
      </c>
      <c r="APX4" s="225" t="s">
        <v>664</v>
      </c>
      <c r="APY4" s="517" t="s">
        <v>667</v>
      </c>
      <c r="APZ4" s="517"/>
      <c r="AQA4" s="226" t="s">
        <v>19</v>
      </c>
      <c r="AQB4" s="226" t="s">
        <v>666</v>
      </c>
      <c r="AQC4" s="225" t="s">
        <v>664</v>
      </c>
      <c r="AQD4" s="517" t="s">
        <v>667</v>
      </c>
      <c r="AQE4" s="517"/>
      <c r="AQF4" s="226" t="s">
        <v>19</v>
      </c>
      <c r="AQG4" s="226" t="s">
        <v>666</v>
      </c>
      <c r="AQH4" s="225" t="s">
        <v>664</v>
      </c>
      <c r="AQI4" s="517" t="s">
        <v>667</v>
      </c>
      <c r="AQJ4" s="517"/>
      <c r="AQK4" s="226" t="s">
        <v>19</v>
      </c>
      <c r="AQL4" s="226" t="s">
        <v>666</v>
      </c>
      <c r="AQM4" s="225" t="s">
        <v>664</v>
      </c>
      <c r="AQN4" s="517" t="s">
        <v>667</v>
      </c>
      <c r="AQO4" s="517"/>
      <c r="AQP4" s="226" t="s">
        <v>19</v>
      </c>
      <c r="AQQ4" s="226" t="s">
        <v>666</v>
      </c>
      <c r="AQR4" s="225" t="s">
        <v>664</v>
      </c>
      <c r="AQS4" s="517" t="s">
        <v>667</v>
      </c>
      <c r="AQT4" s="517"/>
      <c r="AQU4" s="226" t="s">
        <v>19</v>
      </c>
      <c r="AQV4" s="226" t="s">
        <v>666</v>
      </c>
      <c r="AQW4" s="225" t="s">
        <v>664</v>
      </c>
      <c r="AQX4" s="517" t="s">
        <v>667</v>
      </c>
      <c r="AQY4" s="517"/>
      <c r="AQZ4" s="226" t="s">
        <v>19</v>
      </c>
      <c r="ARA4" s="226" t="s">
        <v>666</v>
      </c>
      <c r="ARB4" s="225" t="s">
        <v>664</v>
      </c>
      <c r="ARC4" s="517" t="s">
        <v>667</v>
      </c>
      <c r="ARD4" s="517"/>
      <c r="ARE4" s="226" t="s">
        <v>19</v>
      </c>
      <c r="ARF4" s="226" t="s">
        <v>666</v>
      </c>
      <c r="ARG4" s="225" t="s">
        <v>664</v>
      </c>
      <c r="ARH4" s="517" t="s">
        <v>667</v>
      </c>
      <c r="ARI4" s="517"/>
      <c r="ARJ4" s="226" t="s">
        <v>19</v>
      </c>
      <c r="ARK4" s="226" t="s">
        <v>666</v>
      </c>
      <c r="ARL4" s="225" t="s">
        <v>664</v>
      </c>
      <c r="ARM4" s="517" t="s">
        <v>667</v>
      </c>
      <c r="ARN4" s="517"/>
      <c r="ARO4" s="226" t="s">
        <v>19</v>
      </c>
      <c r="ARP4" s="226" t="s">
        <v>666</v>
      </c>
      <c r="ARQ4" s="225" t="s">
        <v>664</v>
      </c>
      <c r="ARR4" s="517" t="s">
        <v>667</v>
      </c>
      <c r="ARS4" s="517"/>
      <c r="ART4" s="226" t="s">
        <v>19</v>
      </c>
      <c r="ARU4" s="226" t="s">
        <v>666</v>
      </c>
      <c r="ARV4" s="225" t="s">
        <v>664</v>
      </c>
      <c r="ARW4" s="517" t="s">
        <v>667</v>
      </c>
      <c r="ARX4" s="517"/>
      <c r="ARY4" s="226" t="s">
        <v>19</v>
      </c>
      <c r="ARZ4" s="226" t="s">
        <v>666</v>
      </c>
      <c r="ASA4" s="225" t="s">
        <v>664</v>
      </c>
      <c r="ASB4" s="517" t="s">
        <v>667</v>
      </c>
      <c r="ASC4" s="517"/>
      <c r="ASD4" s="226" t="s">
        <v>19</v>
      </c>
      <c r="ASE4" s="226" t="s">
        <v>666</v>
      </c>
      <c r="ASF4" s="225" t="s">
        <v>664</v>
      </c>
      <c r="ASG4" s="517" t="s">
        <v>667</v>
      </c>
      <c r="ASH4" s="517"/>
      <c r="ASI4" s="226" t="s">
        <v>19</v>
      </c>
      <c r="ASJ4" s="226" t="s">
        <v>666</v>
      </c>
      <c r="ASK4" s="225" t="s">
        <v>664</v>
      </c>
      <c r="ASL4" s="517" t="s">
        <v>667</v>
      </c>
      <c r="ASM4" s="517"/>
      <c r="ASN4" s="226" t="s">
        <v>19</v>
      </c>
      <c r="ASO4" s="226" t="s">
        <v>666</v>
      </c>
      <c r="ASP4" s="225" t="s">
        <v>664</v>
      </c>
      <c r="ASQ4" s="517" t="s">
        <v>667</v>
      </c>
      <c r="ASR4" s="517"/>
      <c r="ASS4" s="226" t="s">
        <v>19</v>
      </c>
      <c r="AST4" s="226" t="s">
        <v>666</v>
      </c>
      <c r="ASU4" s="225" t="s">
        <v>664</v>
      </c>
      <c r="ASV4" s="517" t="s">
        <v>667</v>
      </c>
      <c r="ASW4" s="517"/>
      <c r="ASX4" s="226" t="s">
        <v>19</v>
      </c>
      <c r="ASY4" s="226" t="s">
        <v>666</v>
      </c>
      <c r="ASZ4" s="225" t="s">
        <v>664</v>
      </c>
      <c r="ATA4" s="517" t="s">
        <v>667</v>
      </c>
      <c r="ATB4" s="517"/>
      <c r="ATC4" s="226" t="s">
        <v>19</v>
      </c>
      <c r="ATD4" s="226" t="s">
        <v>666</v>
      </c>
      <c r="ATE4" s="225" t="s">
        <v>664</v>
      </c>
      <c r="ATF4" s="517" t="s">
        <v>667</v>
      </c>
      <c r="ATG4" s="517"/>
      <c r="ATH4" s="226" t="s">
        <v>19</v>
      </c>
      <c r="ATI4" s="226" t="s">
        <v>666</v>
      </c>
      <c r="ATJ4" s="225" t="s">
        <v>664</v>
      </c>
      <c r="ATK4" s="517" t="s">
        <v>667</v>
      </c>
      <c r="ATL4" s="517"/>
      <c r="ATM4" s="226" t="s">
        <v>19</v>
      </c>
      <c r="ATN4" s="226" t="s">
        <v>666</v>
      </c>
      <c r="ATO4" s="225" t="s">
        <v>664</v>
      </c>
      <c r="ATP4" s="517" t="s">
        <v>667</v>
      </c>
      <c r="ATQ4" s="517"/>
      <c r="ATR4" s="226" t="s">
        <v>19</v>
      </c>
      <c r="ATS4" s="226" t="s">
        <v>666</v>
      </c>
      <c r="ATT4" s="225" t="s">
        <v>664</v>
      </c>
      <c r="ATU4" s="517" t="s">
        <v>667</v>
      </c>
      <c r="ATV4" s="517"/>
      <c r="ATW4" s="226" t="s">
        <v>19</v>
      </c>
      <c r="ATX4" s="226" t="s">
        <v>666</v>
      </c>
      <c r="ATY4" s="225" t="s">
        <v>664</v>
      </c>
      <c r="ATZ4" s="517" t="s">
        <v>667</v>
      </c>
      <c r="AUA4" s="517"/>
      <c r="AUB4" s="226" t="s">
        <v>19</v>
      </c>
      <c r="AUC4" s="226" t="s">
        <v>666</v>
      </c>
      <c r="AUD4" s="225" t="s">
        <v>664</v>
      </c>
      <c r="AUE4" s="517" t="s">
        <v>667</v>
      </c>
      <c r="AUF4" s="517"/>
      <c r="AUG4" s="226" t="s">
        <v>19</v>
      </c>
      <c r="AUH4" s="226" t="s">
        <v>666</v>
      </c>
      <c r="AUI4" s="225" t="s">
        <v>664</v>
      </c>
      <c r="AUJ4" s="517" t="s">
        <v>667</v>
      </c>
      <c r="AUK4" s="517"/>
      <c r="AUL4" s="226" t="s">
        <v>19</v>
      </c>
      <c r="AUM4" s="226" t="s">
        <v>666</v>
      </c>
      <c r="AUN4" s="225" t="s">
        <v>664</v>
      </c>
      <c r="AUO4" s="517" t="s">
        <v>667</v>
      </c>
      <c r="AUP4" s="517"/>
      <c r="AUQ4" s="226" t="s">
        <v>19</v>
      </c>
      <c r="AUR4" s="226" t="s">
        <v>666</v>
      </c>
      <c r="AUS4" s="225" t="s">
        <v>664</v>
      </c>
      <c r="AUT4" s="517" t="s">
        <v>667</v>
      </c>
      <c r="AUU4" s="517"/>
      <c r="AUV4" s="226" t="s">
        <v>19</v>
      </c>
      <c r="AUW4" s="226" t="s">
        <v>666</v>
      </c>
      <c r="AUX4" s="225" t="s">
        <v>664</v>
      </c>
      <c r="AUY4" s="517" t="s">
        <v>667</v>
      </c>
      <c r="AUZ4" s="517"/>
      <c r="AVA4" s="226" t="s">
        <v>19</v>
      </c>
      <c r="AVB4" s="226" t="s">
        <v>666</v>
      </c>
      <c r="AVC4" s="225" t="s">
        <v>664</v>
      </c>
      <c r="AVD4" s="517" t="s">
        <v>667</v>
      </c>
      <c r="AVE4" s="517"/>
      <c r="AVF4" s="226" t="s">
        <v>19</v>
      </c>
      <c r="AVG4" s="226" t="s">
        <v>666</v>
      </c>
      <c r="AVH4" s="225" t="s">
        <v>664</v>
      </c>
      <c r="AVI4" s="517" t="s">
        <v>667</v>
      </c>
      <c r="AVJ4" s="517"/>
      <c r="AVK4" s="226" t="s">
        <v>19</v>
      </c>
      <c r="AVL4" s="226" t="s">
        <v>666</v>
      </c>
      <c r="AVM4" s="225" t="s">
        <v>664</v>
      </c>
      <c r="AVN4" s="517" t="s">
        <v>667</v>
      </c>
      <c r="AVO4" s="517"/>
      <c r="AVP4" s="226" t="s">
        <v>19</v>
      </c>
      <c r="AVQ4" s="226" t="s">
        <v>666</v>
      </c>
      <c r="AVR4" s="225" t="s">
        <v>664</v>
      </c>
      <c r="AVS4" s="517" t="s">
        <v>667</v>
      </c>
      <c r="AVT4" s="517"/>
      <c r="AVU4" s="226" t="s">
        <v>19</v>
      </c>
      <c r="AVV4" s="226" t="s">
        <v>666</v>
      </c>
      <c r="AVW4" s="225" t="s">
        <v>664</v>
      </c>
      <c r="AVX4" s="517" t="s">
        <v>667</v>
      </c>
      <c r="AVY4" s="517"/>
      <c r="AVZ4" s="226" t="s">
        <v>19</v>
      </c>
      <c r="AWA4" s="226" t="s">
        <v>666</v>
      </c>
      <c r="AWB4" s="225" t="s">
        <v>664</v>
      </c>
      <c r="AWC4" s="517" t="s">
        <v>667</v>
      </c>
      <c r="AWD4" s="517"/>
      <c r="AWE4" s="226" t="s">
        <v>19</v>
      </c>
      <c r="AWF4" s="226" t="s">
        <v>666</v>
      </c>
      <c r="AWG4" s="225" t="s">
        <v>664</v>
      </c>
      <c r="AWH4" s="517" t="s">
        <v>667</v>
      </c>
      <c r="AWI4" s="517"/>
      <c r="AWJ4" s="226" t="s">
        <v>19</v>
      </c>
      <c r="AWK4" s="226" t="s">
        <v>666</v>
      </c>
      <c r="AWL4" s="225" t="s">
        <v>664</v>
      </c>
      <c r="AWM4" s="517" t="s">
        <v>667</v>
      </c>
      <c r="AWN4" s="517"/>
      <c r="AWO4" s="226" t="s">
        <v>19</v>
      </c>
      <c r="AWP4" s="226" t="s">
        <v>666</v>
      </c>
      <c r="AWQ4" s="225" t="s">
        <v>664</v>
      </c>
      <c r="AWR4" s="517" t="s">
        <v>667</v>
      </c>
      <c r="AWS4" s="517"/>
      <c r="AWT4" s="226" t="s">
        <v>19</v>
      </c>
      <c r="AWU4" s="226" t="s">
        <v>666</v>
      </c>
      <c r="AWV4" s="225" t="s">
        <v>664</v>
      </c>
      <c r="AWW4" s="517" t="s">
        <v>667</v>
      </c>
      <c r="AWX4" s="517"/>
      <c r="AWY4" s="226" t="s">
        <v>19</v>
      </c>
      <c r="AWZ4" s="226" t="s">
        <v>666</v>
      </c>
      <c r="AXA4" s="225" t="s">
        <v>664</v>
      </c>
      <c r="AXB4" s="517" t="s">
        <v>667</v>
      </c>
      <c r="AXC4" s="517"/>
      <c r="AXD4" s="226" t="s">
        <v>19</v>
      </c>
      <c r="AXE4" s="226" t="s">
        <v>666</v>
      </c>
      <c r="AXF4" s="225" t="s">
        <v>664</v>
      </c>
      <c r="AXG4" s="517" t="s">
        <v>667</v>
      </c>
      <c r="AXH4" s="517"/>
      <c r="AXI4" s="226" t="s">
        <v>19</v>
      </c>
      <c r="AXJ4" s="226" t="s">
        <v>666</v>
      </c>
      <c r="AXK4" s="225" t="s">
        <v>664</v>
      </c>
      <c r="AXL4" s="517" t="s">
        <v>667</v>
      </c>
      <c r="AXM4" s="517"/>
      <c r="AXN4" s="226" t="s">
        <v>19</v>
      </c>
      <c r="AXO4" s="226" t="s">
        <v>666</v>
      </c>
      <c r="AXP4" s="225" t="s">
        <v>664</v>
      </c>
      <c r="AXQ4" s="517" t="s">
        <v>667</v>
      </c>
      <c r="AXR4" s="517"/>
      <c r="AXS4" s="226" t="s">
        <v>19</v>
      </c>
      <c r="AXT4" s="226" t="s">
        <v>666</v>
      </c>
      <c r="AXU4" s="225" t="s">
        <v>664</v>
      </c>
      <c r="AXV4" s="517" t="s">
        <v>667</v>
      </c>
      <c r="AXW4" s="517"/>
      <c r="AXX4" s="226" t="s">
        <v>19</v>
      </c>
      <c r="AXY4" s="226" t="s">
        <v>666</v>
      </c>
      <c r="AXZ4" s="225" t="s">
        <v>664</v>
      </c>
      <c r="AYA4" s="517" t="s">
        <v>667</v>
      </c>
      <c r="AYB4" s="517"/>
      <c r="AYC4" s="226" t="s">
        <v>19</v>
      </c>
      <c r="AYD4" s="226" t="s">
        <v>666</v>
      </c>
      <c r="AYE4" s="225" t="s">
        <v>664</v>
      </c>
      <c r="AYF4" s="517" t="s">
        <v>667</v>
      </c>
      <c r="AYG4" s="517"/>
      <c r="AYH4" s="226" t="s">
        <v>19</v>
      </c>
      <c r="AYI4" s="226" t="s">
        <v>666</v>
      </c>
      <c r="AYJ4" s="225" t="s">
        <v>664</v>
      </c>
      <c r="AYK4" s="517" t="s">
        <v>667</v>
      </c>
      <c r="AYL4" s="517"/>
      <c r="AYM4" s="226" t="s">
        <v>19</v>
      </c>
      <c r="AYN4" s="226" t="s">
        <v>666</v>
      </c>
      <c r="AYO4" s="225" t="s">
        <v>664</v>
      </c>
      <c r="AYP4" s="517" t="s">
        <v>667</v>
      </c>
      <c r="AYQ4" s="517"/>
      <c r="AYR4" s="226" t="s">
        <v>19</v>
      </c>
      <c r="AYS4" s="226" t="s">
        <v>666</v>
      </c>
      <c r="AYT4" s="225" t="s">
        <v>664</v>
      </c>
      <c r="AYU4" s="517" t="s">
        <v>667</v>
      </c>
      <c r="AYV4" s="517"/>
      <c r="AYW4" s="226" t="s">
        <v>19</v>
      </c>
      <c r="AYX4" s="226" t="s">
        <v>666</v>
      </c>
      <c r="AYY4" s="225" t="s">
        <v>664</v>
      </c>
      <c r="AYZ4" s="517" t="s">
        <v>667</v>
      </c>
      <c r="AZA4" s="517"/>
      <c r="AZB4" s="226" t="s">
        <v>19</v>
      </c>
      <c r="AZC4" s="226" t="s">
        <v>666</v>
      </c>
      <c r="AZD4" s="225" t="s">
        <v>664</v>
      </c>
      <c r="AZE4" s="517" t="s">
        <v>667</v>
      </c>
      <c r="AZF4" s="517"/>
      <c r="AZG4" s="226" t="s">
        <v>19</v>
      </c>
      <c r="AZH4" s="226" t="s">
        <v>666</v>
      </c>
      <c r="AZI4" s="225" t="s">
        <v>664</v>
      </c>
      <c r="AZJ4" s="517" t="s">
        <v>667</v>
      </c>
      <c r="AZK4" s="517"/>
      <c r="AZL4" s="226" t="s">
        <v>19</v>
      </c>
      <c r="AZM4" s="226" t="s">
        <v>666</v>
      </c>
      <c r="AZN4" s="225" t="s">
        <v>664</v>
      </c>
      <c r="AZO4" s="517" t="s">
        <v>667</v>
      </c>
      <c r="AZP4" s="517"/>
      <c r="AZQ4" s="226" t="s">
        <v>19</v>
      </c>
      <c r="AZR4" s="226" t="s">
        <v>666</v>
      </c>
      <c r="AZS4" s="225" t="s">
        <v>664</v>
      </c>
      <c r="AZT4" s="517" t="s">
        <v>667</v>
      </c>
      <c r="AZU4" s="517"/>
      <c r="AZV4" s="226" t="s">
        <v>19</v>
      </c>
      <c r="AZW4" s="226" t="s">
        <v>666</v>
      </c>
      <c r="AZX4" s="225" t="s">
        <v>664</v>
      </c>
      <c r="AZY4" s="517" t="s">
        <v>667</v>
      </c>
      <c r="AZZ4" s="517"/>
      <c r="BAA4" s="226" t="s">
        <v>19</v>
      </c>
      <c r="BAB4" s="226" t="s">
        <v>666</v>
      </c>
      <c r="BAC4" s="225" t="s">
        <v>664</v>
      </c>
      <c r="BAD4" s="517" t="s">
        <v>667</v>
      </c>
      <c r="BAE4" s="517"/>
      <c r="BAF4" s="226" t="s">
        <v>19</v>
      </c>
      <c r="BAG4" s="226" t="s">
        <v>666</v>
      </c>
      <c r="BAH4" s="225" t="s">
        <v>664</v>
      </c>
      <c r="BAI4" s="517" t="s">
        <v>667</v>
      </c>
      <c r="BAJ4" s="517"/>
      <c r="BAK4" s="226" t="s">
        <v>19</v>
      </c>
      <c r="BAL4" s="226" t="s">
        <v>666</v>
      </c>
      <c r="BAM4" s="225" t="s">
        <v>664</v>
      </c>
      <c r="BAN4" s="517" t="s">
        <v>667</v>
      </c>
      <c r="BAO4" s="517"/>
      <c r="BAP4" s="226" t="s">
        <v>19</v>
      </c>
      <c r="BAQ4" s="226" t="s">
        <v>666</v>
      </c>
      <c r="BAR4" s="225" t="s">
        <v>664</v>
      </c>
      <c r="BAS4" s="517" t="s">
        <v>667</v>
      </c>
      <c r="BAT4" s="517"/>
      <c r="BAU4" s="226" t="s">
        <v>19</v>
      </c>
      <c r="BAV4" s="226" t="s">
        <v>666</v>
      </c>
      <c r="BAW4" s="225" t="s">
        <v>664</v>
      </c>
      <c r="BAX4" s="517" t="s">
        <v>667</v>
      </c>
      <c r="BAY4" s="517"/>
      <c r="BAZ4" s="226" t="s">
        <v>19</v>
      </c>
      <c r="BBA4" s="226" t="s">
        <v>666</v>
      </c>
      <c r="BBB4" s="225" t="s">
        <v>664</v>
      </c>
      <c r="BBC4" s="517" t="s">
        <v>667</v>
      </c>
      <c r="BBD4" s="517"/>
      <c r="BBE4" s="226" t="s">
        <v>19</v>
      </c>
      <c r="BBF4" s="226" t="s">
        <v>666</v>
      </c>
      <c r="BBG4" s="225" t="s">
        <v>664</v>
      </c>
      <c r="BBH4" s="517" t="s">
        <v>667</v>
      </c>
      <c r="BBI4" s="517"/>
      <c r="BBJ4" s="226" t="s">
        <v>19</v>
      </c>
      <c r="BBK4" s="226" t="s">
        <v>666</v>
      </c>
      <c r="BBL4" s="225" t="s">
        <v>664</v>
      </c>
      <c r="BBM4" s="517" t="s">
        <v>667</v>
      </c>
      <c r="BBN4" s="517"/>
      <c r="BBO4" s="226" t="s">
        <v>19</v>
      </c>
      <c r="BBP4" s="226" t="s">
        <v>666</v>
      </c>
      <c r="BBQ4" s="225" t="s">
        <v>664</v>
      </c>
      <c r="BBR4" s="517" t="s">
        <v>667</v>
      </c>
      <c r="BBS4" s="517"/>
      <c r="BBT4" s="226" t="s">
        <v>19</v>
      </c>
      <c r="BBU4" s="226" t="s">
        <v>666</v>
      </c>
      <c r="BBV4" s="225" t="s">
        <v>664</v>
      </c>
      <c r="BBW4" s="517" t="s">
        <v>667</v>
      </c>
      <c r="BBX4" s="517"/>
      <c r="BBY4" s="226" t="s">
        <v>19</v>
      </c>
      <c r="BBZ4" s="226" t="s">
        <v>666</v>
      </c>
      <c r="BCA4" s="225" t="s">
        <v>664</v>
      </c>
      <c r="BCB4" s="517" t="s">
        <v>667</v>
      </c>
      <c r="BCC4" s="517"/>
      <c r="BCD4" s="226" t="s">
        <v>19</v>
      </c>
      <c r="BCE4" s="226" t="s">
        <v>666</v>
      </c>
      <c r="BCF4" s="225" t="s">
        <v>664</v>
      </c>
      <c r="BCG4" s="517" t="s">
        <v>667</v>
      </c>
      <c r="BCH4" s="517"/>
      <c r="BCI4" s="226" t="s">
        <v>19</v>
      </c>
      <c r="BCJ4" s="226" t="s">
        <v>666</v>
      </c>
      <c r="BCK4" s="225" t="s">
        <v>664</v>
      </c>
      <c r="BCL4" s="517" t="s">
        <v>667</v>
      </c>
      <c r="BCM4" s="517"/>
      <c r="BCN4" s="226" t="s">
        <v>19</v>
      </c>
      <c r="BCO4" s="226" t="s">
        <v>666</v>
      </c>
      <c r="BCP4" s="225" t="s">
        <v>664</v>
      </c>
      <c r="BCQ4" s="517" t="s">
        <v>667</v>
      </c>
      <c r="BCR4" s="517"/>
      <c r="BCS4" s="226" t="s">
        <v>19</v>
      </c>
      <c r="BCT4" s="226" t="s">
        <v>666</v>
      </c>
      <c r="BCU4" s="225" t="s">
        <v>664</v>
      </c>
      <c r="BCV4" s="517" t="s">
        <v>667</v>
      </c>
      <c r="BCW4" s="517"/>
      <c r="BCX4" s="226" t="s">
        <v>19</v>
      </c>
      <c r="BCY4" s="226" t="s">
        <v>666</v>
      </c>
      <c r="BCZ4" s="225" t="s">
        <v>664</v>
      </c>
      <c r="BDA4" s="517" t="s">
        <v>667</v>
      </c>
      <c r="BDB4" s="517"/>
      <c r="BDC4" s="226" t="s">
        <v>19</v>
      </c>
      <c r="BDD4" s="226" t="s">
        <v>666</v>
      </c>
      <c r="BDE4" s="225" t="s">
        <v>664</v>
      </c>
      <c r="BDF4" s="517" t="s">
        <v>667</v>
      </c>
      <c r="BDG4" s="517"/>
      <c r="BDH4" s="226" t="s">
        <v>19</v>
      </c>
      <c r="BDI4" s="226" t="s">
        <v>666</v>
      </c>
      <c r="BDJ4" s="225" t="s">
        <v>664</v>
      </c>
      <c r="BDK4" s="517" t="s">
        <v>667</v>
      </c>
      <c r="BDL4" s="517"/>
      <c r="BDM4" s="226" t="s">
        <v>19</v>
      </c>
      <c r="BDN4" s="226" t="s">
        <v>666</v>
      </c>
      <c r="BDO4" s="225" t="s">
        <v>664</v>
      </c>
      <c r="BDP4" s="517" t="s">
        <v>667</v>
      </c>
      <c r="BDQ4" s="517"/>
      <c r="BDR4" s="226" t="s">
        <v>19</v>
      </c>
      <c r="BDS4" s="226" t="s">
        <v>666</v>
      </c>
      <c r="BDT4" s="225" t="s">
        <v>664</v>
      </c>
      <c r="BDU4" s="517" t="s">
        <v>667</v>
      </c>
      <c r="BDV4" s="517"/>
      <c r="BDW4" s="226" t="s">
        <v>19</v>
      </c>
      <c r="BDX4" s="226" t="s">
        <v>666</v>
      </c>
      <c r="BDY4" s="225" t="s">
        <v>664</v>
      </c>
      <c r="BDZ4" s="517" t="s">
        <v>667</v>
      </c>
      <c r="BEA4" s="517"/>
      <c r="BEB4" s="226" t="s">
        <v>19</v>
      </c>
      <c r="BEC4" s="226" t="s">
        <v>666</v>
      </c>
      <c r="BED4" s="225" t="s">
        <v>664</v>
      </c>
      <c r="BEE4" s="517" t="s">
        <v>667</v>
      </c>
      <c r="BEF4" s="517"/>
      <c r="BEG4" s="226" t="s">
        <v>19</v>
      </c>
      <c r="BEH4" s="226" t="s">
        <v>666</v>
      </c>
      <c r="BEI4" s="225" t="s">
        <v>664</v>
      </c>
      <c r="BEJ4" s="517" t="s">
        <v>667</v>
      </c>
      <c r="BEK4" s="517"/>
      <c r="BEL4" s="226" t="s">
        <v>19</v>
      </c>
      <c r="BEM4" s="226" t="s">
        <v>666</v>
      </c>
      <c r="BEN4" s="225" t="s">
        <v>664</v>
      </c>
      <c r="BEO4" s="517" t="s">
        <v>667</v>
      </c>
      <c r="BEP4" s="517"/>
      <c r="BEQ4" s="226" t="s">
        <v>19</v>
      </c>
      <c r="BER4" s="226" t="s">
        <v>666</v>
      </c>
      <c r="BES4" s="225" t="s">
        <v>664</v>
      </c>
      <c r="BET4" s="517" t="s">
        <v>667</v>
      </c>
      <c r="BEU4" s="517"/>
      <c r="BEV4" s="226" t="s">
        <v>19</v>
      </c>
      <c r="BEW4" s="226" t="s">
        <v>666</v>
      </c>
      <c r="BEX4" s="225" t="s">
        <v>664</v>
      </c>
      <c r="BEY4" s="517" t="s">
        <v>667</v>
      </c>
      <c r="BEZ4" s="517"/>
      <c r="BFA4" s="226" t="s">
        <v>19</v>
      </c>
      <c r="BFB4" s="226" t="s">
        <v>666</v>
      </c>
      <c r="BFC4" s="225" t="s">
        <v>664</v>
      </c>
      <c r="BFD4" s="517" t="s">
        <v>667</v>
      </c>
      <c r="BFE4" s="517"/>
      <c r="BFF4" s="226" t="s">
        <v>19</v>
      </c>
      <c r="BFG4" s="226" t="s">
        <v>666</v>
      </c>
      <c r="BFH4" s="225" t="s">
        <v>664</v>
      </c>
      <c r="BFI4" s="517" t="s">
        <v>667</v>
      </c>
      <c r="BFJ4" s="517"/>
      <c r="BFK4" s="226" t="s">
        <v>19</v>
      </c>
      <c r="BFL4" s="226" t="s">
        <v>666</v>
      </c>
      <c r="BFM4" s="225" t="s">
        <v>664</v>
      </c>
      <c r="BFN4" s="517" t="s">
        <v>667</v>
      </c>
      <c r="BFO4" s="517"/>
      <c r="BFP4" s="226" t="s">
        <v>19</v>
      </c>
      <c r="BFQ4" s="226" t="s">
        <v>666</v>
      </c>
      <c r="BFR4" s="225" t="s">
        <v>664</v>
      </c>
      <c r="BFS4" s="517" t="s">
        <v>667</v>
      </c>
      <c r="BFT4" s="517"/>
      <c r="BFU4" s="226" t="s">
        <v>19</v>
      </c>
      <c r="BFV4" s="226" t="s">
        <v>666</v>
      </c>
      <c r="BFW4" s="225" t="s">
        <v>664</v>
      </c>
      <c r="BFX4" s="517" t="s">
        <v>667</v>
      </c>
      <c r="BFY4" s="517"/>
      <c r="BFZ4" s="226" t="s">
        <v>19</v>
      </c>
      <c r="BGA4" s="226" t="s">
        <v>666</v>
      </c>
      <c r="BGB4" s="225" t="s">
        <v>664</v>
      </c>
      <c r="BGC4" s="517" t="s">
        <v>667</v>
      </c>
      <c r="BGD4" s="517"/>
      <c r="BGE4" s="226" t="s">
        <v>19</v>
      </c>
      <c r="BGF4" s="226" t="s">
        <v>666</v>
      </c>
      <c r="BGG4" s="225" t="s">
        <v>664</v>
      </c>
      <c r="BGH4" s="517" t="s">
        <v>667</v>
      </c>
      <c r="BGI4" s="517"/>
      <c r="BGJ4" s="226" t="s">
        <v>19</v>
      </c>
      <c r="BGK4" s="226" t="s">
        <v>666</v>
      </c>
      <c r="BGL4" s="225" t="s">
        <v>664</v>
      </c>
      <c r="BGM4" s="517" t="s">
        <v>667</v>
      </c>
      <c r="BGN4" s="517"/>
      <c r="BGO4" s="226" t="s">
        <v>19</v>
      </c>
      <c r="BGP4" s="226" t="s">
        <v>666</v>
      </c>
      <c r="BGQ4" s="225" t="s">
        <v>664</v>
      </c>
      <c r="BGR4" s="517" t="s">
        <v>667</v>
      </c>
      <c r="BGS4" s="517"/>
      <c r="BGT4" s="226" t="s">
        <v>19</v>
      </c>
      <c r="BGU4" s="226" t="s">
        <v>666</v>
      </c>
      <c r="BGV4" s="225" t="s">
        <v>664</v>
      </c>
      <c r="BGW4" s="517" t="s">
        <v>667</v>
      </c>
      <c r="BGX4" s="517"/>
      <c r="BGY4" s="226" t="s">
        <v>19</v>
      </c>
      <c r="BGZ4" s="226" t="s">
        <v>666</v>
      </c>
      <c r="BHA4" s="225" t="s">
        <v>664</v>
      </c>
      <c r="BHB4" s="517" t="s">
        <v>667</v>
      </c>
      <c r="BHC4" s="517"/>
      <c r="BHD4" s="226" t="s">
        <v>19</v>
      </c>
      <c r="BHE4" s="226" t="s">
        <v>666</v>
      </c>
      <c r="BHF4" s="225" t="s">
        <v>664</v>
      </c>
      <c r="BHG4" s="517" t="s">
        <v>667</v>
      </c>
      <c r="BHH4" s="517"/>
      <c r="BHI4" s="226" t="s">
        <v>19</v>
      </c>
      <c r="BHJ4" s="226" t="s">
        <v>666</v>
      </c>
      <c r="BHK4" s="225" t="s">
        <v>664</v>
      </c>
      <c r="BHL4" s="517" t="s">
        <v>667</v>
      </c>
      <c r="BHM4" s="517"/>
      <c r="BHN4" s="226" t="s">
        <v>19</v>
      </c>
      <c r="BHO4" s="226" t="s">
        <v>666</v>
      </c>
      <c r="BHP4" s="225" t="s">
        <v>664</v>
      </c>
      <c r="BHQ4" s="517" t="s">
        <v>667</v>
      </c>
      <c r="BHR4" s="517"/>
      <c r="BHS4" s="226" t="s">
        <v>19</v>
      </c>
      <c r="BHT4" s="226" t="s">
        <v>666</v>
      </c>
      <c r="BHU4" s="225" t="s">
        <v>664</v>
      </c>
      <c r="BHV4" s="517" t="s">
        <v>667</v>
      </c>
      <c r="BHW4" s="517"/>
      <c r="BHX4" s="226" t="s">
        <v>19</v>
      </c>
      <c r="BHY4" s="226" t="s">
        <v>666</v>
      </c>
      <c r="BHZ4" s="225" t="s">
        <v>664</v>
      </c>
      <c r="BIA4" s="517" t="s">
        <v>667</v>
      </c>
      <c r="BIB4" s="517"/>
      <c r="BIC4" s="226" t="s">
        <v>19</v>
      </c>
      <c r="BID4" s="226" t="s">
        <v>666</v>
      </c>
      <c r="BIE4" s="225" t="s">
        <v>664</v>
      </c>
      <c r="BIF4" s="517" t="s">
        <v>667</v>
      </c>
      <c r="BIG4" s="517"/>
      <c r="BIH4" s="226" t="s">
        <v>19</v>
      </c>
      <c r="BII4" s="226" t="s">
        <v>666</v>
      </c>
      <c r="BIJ4" s="225" t="s">
        <v>664</v>
      </c>
      <c r="BIK4" s="517" t="s">
        <v>667</v>
      </c>
      <c r="BIL4" s="517"/>
      <c r="BIM4" s="226" t="s">
        <v>19</v>
      </c>
      <c r="BIN4" s="226" t="s">
        <v>666</v>
      </c>
      <c r="BIO4" s="225" t="s">
        <v>664</v>
      </c>
      <c r="BIP4" s="517" t="s">
        <v>667</v>
      </c>
      <c r="BIQ4" s="517"/>
      <c r="BIR4" s="226" t="s">
        <v>19</v>
      </c>
      <c r="BIS4" s="226" t="s">
        <v>666</v>
      </c>
      <c r="BIT4" s="225" t="s">
        <v>664</v>
      </c>
      <c r="BIU4" s="517" t="s">
        <v>667</v>
      </c>
      <c r="BIV4" s="517"/>
      <c r="BIW4" s="226" t="s">
        <v>19</v>
      </c>
      <c r="BIX4" s="226" t="s">
        <v>666</v>
      </c>
      <c r="BIY4" s="225" t="s">
        <v>664</v>
      </c>
      <c r="BIZ4" s="517" t="s">
        <v>667</v>
      </c>
      <c r="BJA4" s="517"/>
      <c r="BJB4" s="226" t="s">
        <v>19</v>
      </c>
      <c r="BJC4" s="226" t="s">
        <v>666</v>
      </c>
      <c r="BJD4" s="225" t="s">
        <v>664</v>
      </c>
      <c r="BJE4" s="517" t="s">
        <v>667</v>
      </c>
      <c r="BJF4" s="517"/>
      <c r="BJG4" s="226" t="s">
        <v>19</v>
      </c>
      <c r="BJH4" s="226" t="s">
        <v>666</v>
      </c>
      <c r="BJI4" s="225" t="s">
        <v>664</v>
      </c>
      <c r="BJJ4" s="517" t="s">
        <v>667</v>
      </c>
      <c r="BJK4" s="517"/>
      <c r="BJL4" s="226" t="s">
        <v>19</v>
      </c>
      <c r="BJM4" s="226" t="s">
        <v>666</v>
      </c>
      <c r="BJN4" s="225" t="s">
        <v>664</v>
      </c>
      <c r="BJO4" s="517" t="s">
        <v>667</v>
      </c>
      <c r="BJP4" s="517"/>
      <c r="BJQ4" s="226" t="s">
        <v>19</v>
      </c>
      <c r="BJR4" s="226" t="s">
        <v>666</v>
      </c>
      <c r="BJS4" s="225" t="s">
        <v>664</v>
      </c>
      <c r="BJT4" s="517" t="s">
        <v>667</v>
      </c>
      <c r="BJU4" s="517"/>
      <c r="BJV4" s="226" t="s">
        <v>19</v>
      </c>
      <c r="BJW4" s="226" t="s">
        <v>666</v>
      </c>
      <c r="BJX4" s="225" t="s">
        <v>664</v>
      </c>
      <c r="BJY4" s="517" t="s">
        <v>667</v>
      </c>
      <c r="BJZ4" s="517"/>
      <c r="BKA4" s="226" t="s">
        <v>19</v>
      </c>
      <c r="BKB4" s="226" t="s">
        <v>666</v>
      </c>
      <c r="BKC4" s="225" t="s">
        <v>664</v>
      </c>
      <c r="BKD4" s="517" t="s">
        <v>667</v>
      </c>
      <c r="BKE4" s="517"/>
      <c r="BKF4" s="226" t="s">
        <v>19</v>
      </c>
      <c r="BKG4" s="226" t="s">
        <v>666</v>
      </c>
      <c r="BKH4" s="225" t="s">
        <v>664</v>
      </c>
      <c r="BKI4" s="517" t="s">
        <v>667</v>
      </c>
      <c r="BKJ4" s="517"/>
      <c r="BKK4" s="226" t="s">
        <v>19</v>
      </c>
      <c r="BKL4" s="226" t="s">
        <v>666</v>
      </c>
      <c r="BKM4" s="225" t="s">
        <v>664</v>
      </c>
      <c r="BKN4" s="517" t="s">
        <v>667</v>
      </c>
      <c r="BKO4" s="517"/>
      <c r="BKP4" s="226" t="s">
        <v>19</v>
      </c>
      <c r="BKQ4" s="226" t="s">
        <v>666</v>
      </c>
      <c r="BKR4" s="225" t="s">
        <v>664</v>
      </c>
      <c r="BKS4" s="517" t="s">
        <v>667</v>
      </c>
      <c r="BKT4" s="517"/>
      <c r="BKU4" s="226" t="s">
        <v>19</v>
      </c>
      <c r="BKV4" s="226" t="s">
        <v>666</v>
      </c>
      <c r="BKW4" s="225" t="s">
        <v>664</v>
      </c>
      <c r="BKX4" s="517" t="s">
        <v>667</v>
      </c>
      <c r="BKY4" s="517"/>
      <c r="BKZ4" s="226" t="s">
        <v>19</v>
      </c>
      <c r="BLA4" s="226" t="s">
        <v>666</v>
      </c>
      <c r="BLB4" s="225" t="s">
        <v>664</v>
      </c>
      <c r="BLC4" s="517" t="s">
        <v>667</v>
      </c>
      <c r="BLD4" s="517"/>
      <c r="BLE4" s="226" t="s">
        <v>19</v>
      </c>
      <c r="BLF4" s="226" t="s">
        <v>666</v>
      </c>
      <c r="BLG4" s="225" t="s">
        <v>664</v>
      </c>
      <c r="BLH4" s="517" t="s">
        <v>667</v>
      </c>
      <c r="BLI4" s="517"/>
      <c r="BLJ4" s="226" t="s">
        <v>19</v>
      </c>
      <c r="BLK4" s="226" t="s">
        <v>666</v>
      </c>
      <c r="BLL4" s="225" t="s">
        <v>664</v>
      </c>
      <c r="BLM4" s="517" t="s">
        <v>667</v>
      </c>
      <c r="BLN4" s="517"/>
      <c r="BLO4" s="226" t="s">
        <v>19</v>
      </c>
      <c r="BLP4" s="226" t="s">
        <v>666</v>
      </c>
      <c r="BLQ4" s="225" t="s">
        <v>664</v>
      </c>
      <c r="BLR4" s="517" t="s">
        <v>667</v>
      </c>
      <c r="BLS4" s="517"/>
      <c r="BLT4" s="226" t="s">
        <v>19</v>
      </c>
      <c r="BLU4" s="226" t="s">
        <v>666</v>
      </c>
      <c r="BLV4" s="225" t="s">
        <v>664</v>
      </c>
      <c r="BLW4" s="517" t="s">
        <v>667</v>
      </c>
      <c r="BLX4" s="517"/>
      <c r="BLY4" s="226" t="s">
        <v>19</v>
      </c>
      <c r="BLZ4" s="226" t="s">
        <v>666</v>
      </c>
      <c r="BMA4" s="225" t="s">
        <v>664</v>
      </c>
      <c r="BMB4" s="517" t="s">
        <v>667</v>
      </c>
      <c r="BMC4" s="517"/>
      <c r="BMD4" s="226" t="s">
        <v>19</v>
      </c>
      <c r="BME4" s="226" t="s">
        <v>666</v>
      </c>
      <c r="BMF4" s="225" t="s">
        <v>664</v>
      </c>
      <c r="BMG4" s="517" t="s">
        <v>667</v>
      </c>
      <c r="BMH4" s="517"/>
      <c r="BMI4" s="226" t="s">
        <v>19</v>
      </c>
      <c r="BMJ4" s="226" t="s">
        <v>666</v>
      </c>
      <c r="BMK4" s="225" t="s">
        <v>664</v>
      </c>
      <c r="BML4" s="517" t="s">
        <v>667</v>
      </c>
      <c r="BMM4" s="517"/>
      <c r="BMN4" s="226" t="s">
        <v>19</v>
      </c>
      <c r="BMO4" s="226" t="s">
        <v>666</v>
      </c>
      <c r="BMP4" s="225" t="s">
        <v>664</v>
      </c>
      <c r="BMQ4" s="517" t="s">
        <v>667</v>
      </c>
      <c r="BMR4" s="517"/>
      <c r="BMS4" s="226" t="s">
        <v>19</v>
      </c>
      <c r="BMT4" s="226" t="s">
        <v>666</v>
      </c>
      <c r="BMU4" s="225" t="s">
        <v>664</v>
      </c>
      <c r="BMV4" s="517" t="s">
        <v>667</v>
      </c>
      <c r="BMW4" s="517"/>
      <c r="BMX4" s="226" t="s">
        <v>19</v>
      </c>
      <c r="BMY4" s="226" t="s">
        <v>666</v>
      </c>
      <c r="BMZ4" s="225" t="s">
        <v>664</v>
      </c>
      <c r="BNA4" s="517" t="s">
        <v>667</v>
      </c>
      <c r="BNB4" s="517"/>
      <c r="BNC4" s="226" t="s">
        <v>19</v>
      </c>
      <c r="BND4" s="226" t="s">
        <v>666</v>
      </c>
      <c r="BNE4" s="225" t="s">
        <v>664</v>
      </c>
      <c r="BNF4" s="517" t="s">
        <v>667</v>
      </c>
      <c r="BNG4" s="517"/>
      <c r="BNH4" s="226" t="s">
        <v>19</v>
      </c>
      <c r="BNI4" s="226" t="s">
        <v>666</v>
      </c>
      <c r="BNJ4" s="225" t="s">
        <v>664</v>
      </c>
      <c r="BNK4" s="517" t="s">
        <v>667</v>
      </c>
      <c r="BNL4" s="517"/>
      <c r="BNM4" s="226" t="s">
        <v>19</v>
      </c>
      <c r="BNN4" s="226" t="s">
        <v>666</v>
      </c>
      <c r="BNO4" s="225" t="s">
        <v>664</v>
      </c>
      <c r="BNP4" s="517" t="s">
        <v>667</v>
      </c>
      <c r="BNQ4" s="517"/>
      <c r="BNR4" s="226" t="s">
        <v>19</v>
      </c>
      <c r="BNS4" s="226" t="s">
        <v>666</v>
      </c>
      <c r="BNT4" s="225" t="s">
        <v>664</v>
      </c>
      <c r="BNU4" s="517" t="s">
        <v>667</v>
      </c>
      <c r="BNV4" s="517"/>
      <c r="BNW4" s="226" t="s">
        <v>19</v>
      </c>
      <c r="BNX4" s="226" t="s">
        <v>666</v>
      </c>
      <c r="BNY4" s="225" t="s">
        <v>664</v>
      </c>
      <c r="BNZ4" s="517" t="s">
        <v>667</v>
      </c>
      <c r="BOA4" s="517"/>
      <c r="BOB4" s="226" t="s">
        <v>19</v>
      </c>
      <c r="BOC4" s="226" t="s">
        <v>666</v>
      </c>
      <c r="BOD4" s="225" t="s">
        <v>664</v>
      </c>
      <c r="BOE4" s="517" t="s">
        <v>667</v>
      </c>
      <c r="BOF4" s="517"/>
      <c r="BOG4" s="226" t="s">
        <v>19</v>
      </c>
      <c r="BOH4" s="226" t="s">
        <v>666</v>
      </c>
      <c r="BOI4" s="225" t="s">
        <v>664</v>
      </c>
      <c r="BOJ4" s="517" t="s">
        <v>667</v>
      </c>
      <c r="BOK4" s="517"/>
      <c r="BOL4" s="226" t="s">
        <v>19</v>
      </c>
      <c r="BOM4" s="226" t="s">
        <v>666</v>
      </c>
      <c r="BON4" s="225" t="s">
        <v>664</v>
      </c>
      <c r="BOO4" s="517" t="s">
        <v>667</v>
      </c>
      <c r="BOP4" s="517"/>
      <c r="BOQ4" s="226" t="s">
        <v>19</v>
      </c>
      <c r="BOR4" s="226" t="s">
        <v>666</v>
      </c>
      <c r="BOS4" s="225" t="s">
        <v>664</v>
      </c>
      <c r="BOT4" s="517" t="s">
        <v>667</v>
      </c>
      <c r="BOU4" s="517"/>
      <c r="BOV4" s="226" t="s">
        <v>19</v>
      </c>
      <c r="BOW4" s="226" t="s">
        <v>666</v>
      </c>
      <c r="BOX4" s="225" t="s">
        <v>664</v>
      </c>
      <c r="BOY4" s="517" t="s">
        <v>667</v>
      </c>
      <c r="BOZ4" s="517"/>
      <c r="BPA4" s="226" t="s">
        <v>19</v>
      </c>
      <c r="BPB4" s="226" t="s">
        <v>666</v>
      </c>
      <c r="BPC4" s="225" t="s">
        <v>664</v>
      </c>
      <c r="BPD4" s="517" t="s">
        <v>667</v>
      </c>
      <c r="BPE4" s="517"/>
      <c r="BPF4" s="226" t="s">
        <v>19</v>
      </c>
      <c r="BPG4" s="226" t="s">
        <v>666</v>
      </c>
      <c r="BPH4" s="225" t="s">
        <v>664</v>
      </c>
      <c r="BPI4" s="517" t="s">
        <v>667</v>
      </c>
      <c r="BPJ4" s="517"/>
      <c r="BPK4" s="226" t="s">
        <v>19</v>
      </c>
      <c r="BPL4" s="226" t="s">
        <v>666</v>
      </c>
      <c r="BPM4" s="225" t="s">
        <v>664</v>
      </c>
      <c r="BPN4" s="517" t="s">
        <v>667</v>
      </c>
      <c r="BPO4" s="517"/>
      <c r="BPP4" s="226" t="s">
        <v>19</v>
      </c>
      <c r="BPQ4" s="226" t="s">
        <v>666</v>
      </c>
      <c r="BPR4" s="225" t="s">
        <v>664</v>
      </c>
      <c r="BPS4" s="517" t="s">
        <v>667</v>
      </c>
      <c r="BPT4" s="517"/>
      <c r="BPU4" s="226" t="s">
        <v>19</v>
      </c>
      <c r="BPV4" s="226" t="s">
        <v>666</v>
      </c>
      <c r="BPW4" s="225" t="s">
        <v>664</v>
      </c>
      <c r="BPX4" s="517" t="s">
        <v>667</v>
      </c>
      <c r="BPY4" s="517"/>
      <c r="BPZ4" s="226" t="s">
        <v>19</v>
      </c>
      <c r="BQA4" s="226" t="s">
        <v>666</v>
      </c>
      <c r="BQB4" s="225" t="s">
        <v>664</v>
      </c>
      <c r="BQC4" s="517" t="s">
        <v>667</v>
      </c>
      <c r="BQD4" s="517"/>
      <c r="BQE4" s="226" t="s">
        <v>19</v>
      </c>
      <c r="BQF4" s="226" t="s">
        <v>666</v>
      </c>
      <c r="BQG4" s="225" t="s">
        <v>664</v>
      </c>
      <c r="BQH4" s="517" t="s">
        <v>667</v>
      </c>
      <c r="BQI4" s="517"/>
      <c r="BQJ4" s="226" t="s">
        <v>19</v>
      </c>
      <c r="BQK4" s="226" t="s">
        <v>666</v>
      </c>
      <c r="BQL4" s="225" t="s">
        <v>664</v>
      </c>
      <c r="BQM4" s="517" t="s">
        <v>667</v>
      </c>
      <c r="BQN4" s="517"/>
      <c r="BQO4" s="226" t="s">
        <v>19</v>
      </c>
      <c r="BQP4" s="226" t="s">
        <v>666</v>
      </c>
      <c r="BQQ4" s="225" t="s">
        <v>664</v>
      </c>
      <c r="BQR4" s="517" t="s">
        <v>667</v>
      </c>
      <c r="BQS4" s="517"/>
      <c r="BQT4" s="226" t="s">
        <v>19</v>
      </c>
      <c r="BQU4" s="226" t="s">
        <v>666</v>
      </c>
      <c r="BQV4" s="225" t="s">
        <v>664</v>
      </c>
      <c r="BQW4" s="517" t="s">
        <v>667</v>
      </c>
      <c r="BQX4" s="517"/>
      <c r="BQY4" s="226" t="s">
        <v>19</v>
      </c>
      <c r="BQZ4" s="226" t="s">
        <v>666</v>
      </c>
      <c r="BRA4" s="225" t="s">
        <v>664</v>
      </c>
      <c r="BRB4" s="517" t="s">
        <v>667</v>
      </c>
      <c r="BRC4" s="517"/>
      <c r="BRD4" s="226" t="s">
        <v>19</v>
      </c>
      <c r="BRE4" s="226" t="s">
        <v>666</v>
      </c>
      <c r="BRF4" s="225" t="s">
        <v>664</v>
      </c>
      <c r="BRG4" s="517" t="s">
        <v>667</v>
      </c>
      <c r="BRH4" s="517"/>
      <c r="BRI4" s="226" t="s">
        <v>19</v>
      </c>
      <c r="BRJ4" s="226" t="s">
        <v>666</v>
      </c>
      <c r="BRK4" s="225" t="s">
        <v>664</v>
      </c>
      <c r="BRL4" s="517" t="s">
        <v>667</v>
      </c>
      <c r="BRM4" s="517"/>
      <c r="BRN4" s="226" t="s">
        <v>19</v>
      </c>
      <c r="BRO4" s="226" t="s">
        <v>666</v>
      </c>
      <c r="BRP4" s="225" t="s">
        <v>664</v>
      </c>
      <c r="BRQ4" s="517" t="s">
        <v>667</v>
      </c>
      <c r="BRR4" s="517"/>
      <c r="BRS4" s="226" t="s">
        <v>19</v>
      </c>
      <c r="BRT4" s="226" t="s">
        <v>666</v>
      </c>
      <c r="BRU4" s="225" t="s">
        <v>664</v>
      </c>
      <c r="BRV4" s="517" t="s">
        <v>667</v>
      </c>
      <c r="BRW4" s="517"/>
      <c r="BRX4" s="226" t="s">
        <v>19</v>
      </c>
      <c r="BRY4" s="226" t="s">
        <v>666</v>
      </c>
      <c r="BRZ4" s="225" t="s">
        <v>664</v>
      </c>
      <c r="BSA4" s="517" t="s">
        <v>667</v>
      </c>
      <c r="BSB4" s="517"/>
      <c r="BSC4" s="226" t="s">
        <v>19</v>
      </c>
      <c r="BSD4" s="226" t="s">
        <v>666</v>
      </c>
      <c r="BSE4" s="225" t="s">
        <v>664</v>
      </c>
      <c r="BSF4" s="517" t="s">
        <v>667</v>
      </c>
      <c r="BSG4" s="517"/>
      <c r="BSH4" s="226" t="s">
        <v>19</v>
      </c>
      <c r="BSI4" s="226" t="s">
        <v>666</v>
      </c>
      <c r="BSJ4" s="225" t="s">
        <v>664</v>
      </c>
      <c r="BSK4" s="517" t="s">
        <v>667</v>
      </c>
      <c r="BSL4" s="517"/>
      <c r="BSM4" s="226" t="s">
        <v>19</v>
      </c>
      <c r="BSN4" s="226" t="s">
        <v>666</v>
      </c>
      <c r="BSO4" s="225" t="s">
        <v>664</v>
      </c>
      <c r="BSP4" s="517" t="s">
        <v>667</v>
      </c>
      <c r="BSQ4" s="517"/>
      <c r="BSR4" s="226" t="s">
        <v>19</v>
      </c>
      <c r="BSS4" s="226" t="s">
        <v>666</v>
      </c>
      <c r="BST4" s="225" t="s">
        <v>664</v>
      </c>
      <c r="BSU4" s="517" t="s">
        <v>667</v>
      </c>
      <c r="BSV4" s="517"/>
      <c r="BSW4" s="226" t="s">
        <v>19</v>
      </c>
      <c r="BSX4" s="226" t="s">
        <v>666</v>
      </c>
      <c r="BSY4" s="225" t="s">
        <v>664</v>
      </c>
      <c r="BSZ4" s="517" t="s">
        <v>667</v>
      </c>
      <c r="BTA4" s="517"/>
      <c r="BTB4" s="226" t="s">
        <v>19</v>
      </c>
      <c r="BTC4" s="226" t="s">
        <v>666</v>
      </c>
      <c r="BTD4" s="225" t="s">
        <v>664</v>
      </c>
      <c r="BTE4" s="517" t="s">
        <v>667</v>
      </c>
      <c r="BTF4" s="517"/>
      <c r="BTG4" s="226" t="s">
        <v>19</v>
      </c>
      <c r="BTH4" s="226" t="s">
        <v>666</v>
      </c>
      <c r="BTI4" s="225" t="s">
        <v>664</v>
      </c>
      <c r="BTJ4" s="517" t="s">
        <v>667</v>
      </c>
      <c r="BTK4" s="517"/>
      <c r="BTL4" s="226" t="s">
        <v>19</v>
      </c>
      <c r="BTM4" s="226" t="s">
        <v>666</v>
      </c>
      <c r="BTN4" s="225" t="s">
        <v>664</v>
      </c>
      <c r="BTO4" s="517" t="s">
        <v>667</v>
      </c>
      <c r="BTP4" s="517"/>
      <c r="BTQ4" s="226" t="s">
        <v>19</v>
      </c>
      <c r="BTR4" s="226" t="s">
        <v>666</v>
      </c>
      <c r="BTS4" s="225" t="s">
        <v>664</v>
      </c>
      <c r="BTT4" s="517" t="s">
        <v>667</v>
      </c>
      <c r="BTU4" s="517"/>
      <c r="BTV4" s="226" t="s">
        <v>19</v>
      </c>
      <c r="BTW4" s="226" t="s">
        <v>666</v>
      </c>
      <c r="BTX4" s="225" t="s">
        <v>664</v>
      </c>
      <c r="BTY4" s="517" t="s">
        <v>667</v>
      </c>
      <c r="BTZ4" s="517"/>
      <c r="BUA4" s="226" t="s">
        <v>19</v>
      </c>
      <c r="BUB4" s="226" t="s">
        <v>666</v>
      </c>
      <c r="BUC4" s="225" t="s">
        <v>664</v>
      </c>
      <c r="BUD4" s="517" t="s">
        <v>667</v>
      </c>
      <c r="BUE4" s="517"/>
      <c r="BUF4" s="226" t="s">
        <v>19</v>
      </c>
      <c r="BUG4" s="226" t="s">
        <v>666</v>
      </c>
      <c r="BUH4" s="225" t="s">
        <v>664</v>
      </c>
      <c r="BUI4" s="517" t="s">
        <v>667</v>
      </c>
      <c r="BUJ4" s="517"/>
      <c r="BUK4" s="226" t="s">
        <v>19</v>
      </c>
      <c r="BUL4" s="226" t="s">
        <v>666</v>
      </c>
      <c r="BUM4" s="225" t="s">
        <v>664</v>
      </c>
      <c r="BUN4" s="517" t="s">
        <v>667</v>
      </c>
      <c r="BUO4" s="517"/>
      <c r="BUP4" s="226" t="s">
        <v>19</v>
      </c>
      <c r="BUQ4" s="226" t="s">
        <v>666</v>
      </c>
      <c r="BUR4" s="225" t="s">
        <v>664</v>
      </c>
      <c r="BUS4" s="517" t="s">
        <v>667</v>
      </c>
      <c r="BUT4" s="517"/>
      <c r="BUU4" s="226" t="s">
        <v>19</v>
      </c>
      <c r="BUV4" s="226" t="s">
        <v>666</v>
      </c>
      <c r="BUW4" s="225" t="s">
        <v>664</v>
      </c>
      <c r="BUX4" s="517" t="s">
        <v>667</v>
      </c>
      <c r="BUY4" s="517"/>
      <c r="BUZ4" s="226" t="s">
        <v>19</v>
      </c>
      <c r="BVA4" s="226" t="s">
        <v>666</v>
      </c>
      <c r="BVB4" s="225" t="s">
        <v>664</v>
      </c>
      <c r="BVC4" s="517" t="s">
        <v>667</v>
      </c>
      <c r="BVD4" s="517"/>
      <c r="BVE4" s="226" t="s">
        <v>19</v>
      </c>
      <c r="BVF4" s="226" t="s">
        <v>666</v>
      </c>
      <c r="BVG4" s="225" t="s">
        <v>664</v>
      </c>
      <c r="BVH4" s="517" t="s">
        <v>667</v>
      </c>
      <c r="BVI4" s="517"/>
      <c r="BVJ4" s="226" t="s">
        <v>19</v>
      </c>
      <c r="BVK4" s="226" t="s">
        <v>666</v>
      </c>
      <c r="BVL4" s="225" t="s">
        <v>664</v>
      </c>
      <c r="BVM4" s="517" t="s">
        <v>667</v>
      </c>
      <c r="BVN4" s="517"/>
      <c r="BVO4" s="226" t="s">
        <v>19</v>
      </c>
      <c r="BVP4" s="226" t="s">
        <v>666</v>
      </c>
      <c r="BVQ4" s="225" t="s">
        <v>664</v>
      </c>
      <c r="BVR4" s="517" t="s">
        <v>667</v>
      </c>
      <c r="BVS4" s="517"/>
      <c r="BVT4" s="226" t="s">
        <v>19</v>
      </c>
      <c r="BVU4" s="226" t="s">
        <v>666</v>
      </c>
      <c r="BVV4" s="225" t="s">
        <v>664</v>
      </c>
      <c r="BVW4" s="517" t="s">
        <v>667</v>
      </c>
      <c r="BVX4" s="517"/>
      <c r="BVY4" s="226" t="s">
        <v>19</v>
      </c>
      <c r="BVZ4" s="226" t="s">
        <v>666</v>
      </c>
      <c r="BWA4" s="225" t="s">
        <v>664</v>
      </c>
      <c r="BWB4" s="517" t="s">
        <v>667</v>
      </c>
      <c r="BWC4" s="517"/>
      <c r="BWD4" s="226" t="s">
        <v>19</v>
      </c>
      <c r="BWE4" s="226" t="s">
        <v>666</v>
      </c>
      <c r="BWF4" s="225" t="s">
        <v>664</v>
      </c>
      <c r="BWG4" s="517" t="s">
        <v>667</v>
      </c>
      <c r="BWH4" s="517"/>
      <c r="BWI4" s="226" t="s">
        <v>19</v>
      </c>
      <c r="BWJ4" s="226" t="s">
        <v>666</v>
      </c>
      <c r="BWK4" s="225" t="s">
        <v>664</v>
      </c>
      <c r="BWL4" s="517" t="s">
        <v>667</v>
      </c>
      <c r="BWM4" s="517"/>
      <c r="BWN4" s="226" t="s">
        <v>19</v>
      </c>
      <c r="BWO4" s="226" t="s">
        <v>666</v>
      </c>
      <c r="BWP4" s="225" t="s">
        <v>664</v>
      </c>
      <c r="BWQ4" s="517" t="s">
        <v>667</v>
      </c>
      <c r="BWR4" s="517"/>
      <c r="BWS4" s="226" t="s">
        <v>19</v>
      </c>
      <c r="BWT4" s="226" t="s">
        <v>666</v>
      </c>
      <c r="BWU4" s="225" t="s">
        <v>664</v>
      </c>
      <c r="BWV4" s="517" t="s">
        <v>667</v>
      </c>
      <c r="BWW4" s="517"/>
      <c r="BWX4" s="226" t="s">
        <v>19</v>
      </c>
      <c r="BWY4" s="226" t="s">
        <v>666</v>
      </c>
      <c r="BWZ4" s="225" t="s">
        <v>664</v>
      </c>
      <c r="BXA4" s="517" t="s">
        <v>667</v>
      </c>
      <c r="BXB4" s="517"/>
      <c r="BXC4" s="226" t="s">
        <v>19</v>
      </c>
      <c r="BXD4" s="226" t="s">
        <v>666</v>
      </c>
      <c r="BXE4" s="225" t="s">
        <v>664</v>
      </c>
      <c r="BXF4" s="517" t="s">
        <v>667</v>
      </c>
      <c r="BXG4" s="517"/>
      <c r="BXH4" s="226" t="s">
        <v>19</v>
      </c>
      <c r="BXI4" s="226" t="s">
        <v>666</v>
      </c>
      <c r="BXJ4" s="225" t="s">
        <v>664</v>
      </c>
      <c r="BXK4" s="517" t="s">
        <v>667</v>
      </c>
      <c r="BXL4" s="517"/>
      <c r="BXM4" s="226" t="s">
        <v>19</v>
      </c>
      <c r="BXN4" s="226" t="s">
        <v>666</v>
      </c>
      <c r="BXO4" s="225" t="s">
        <v>664</v>
      </c>
      <c r="BXP4" s="517" t="s">
        <v>667</v>
      </c>
      <c r="BXQ4" s="517"/>
      <c r="BXR4" s="226" t="s">
        <v>19</v>
      </c>
      <c r="BXS4" s="226" t="s">
        <v>666</v>
      </c>
      <c r="BXT4" s="225" t="s">
        <v>664</v>
      </c>
      <c r="BXU4" s="517" t="s">
        <v>667</v>
      </c>
      <c r="BXV4" s="517"/>
      <c r="BXW4" s="226" t="s">
        <v>19</v>
      </c>
      <c r="BXX4" s="226" t="s">
        <v>666</v>
      </c>
      <c r="BXY4" s="225" t="s">
        <v>664</v>
      </c>
      <c r="BXZ4" s="517" t="s">
        <v>667</v>
      </c>
      <c r="BYA4" s="517"/>
      <c r="BYB4" s="226" t="s">
        <v>19</v>
      </c>
      <c r="BYC4" s="226" t="s">
        <v>666</v>
      </c>
      <c r="BYD4" s="225" t="s">
        <v>664</v>
      </c>
      <c r="BYE4" s="517" t="s">
        <v>667</v>
      </c>
      <c r="BYF4" s="517"/>
      <c r="BYG4" s="226" t="s">
        <v>19</v>
      </c>
      <c r="BYH4" s="226" t="s">
        <v>666</v>
      </c>
      <c r="BYI4" s="225" t="s">
        <v>664</v>
      </c>
      <c r="BYJ4" s="517" t="s">
        <v>667</v>
      </c>
      <c r="BYK4" s="517"/>
      <c r="BYL4" s="226" t="s">
        <v>19</v>
      </c>
      <c r="BYM4" s="226" t="s">
        <v>666</v>
      </c>
      <c r="BYN4" s="225" t="s">
        <v>664</v>
      </c>
      <c r="BYO4" s="517" t="s">
        <v>667</v>
      </c>
      <c r="BYP4" s="517"/>
      <c r="BYQ4" s="226" t="s">
        <v>19</v>
      </c>
      <c r="BYR4" s="226" t="s">
        <v>666</v>
      </c>
      <c r="BYS4" s="225" t="s">
        <v>664</v>
      </c>
      <c r="BYT4" s="517" t="s">
        <v>667</v>
      </c>
      <c r="BYU4" s="517"/>
      <c r="BYV4" s="226" t="s">
        <v>19</v>
      </c>
      <c r="BYW4" s="226" t="s">
        <v>666</v>
      </c>
      <c r="BYX4" s="225" t="s">
        <v>664</v>
      </c>
      <c r="BYY4" s="517" t="s">
        <v>667</v>
      </c>
      <c r="BYZ4" s="517"/>
      <c r="BZA4" s="226" t="s">
        <v>19</v>
      </c>
      <c r="BZB4" s="226" t="s">
        <v>666</v>
      </c>
      <c r="BZC4" s="225" t="s">
        <v>664</v>
      </c>
      <c r="BZD4" s="517" t="s">
        <v>667</v>
      </c>
      <c r="BZE4" s="517"/>
      <c r="BZF4" s="226" t="s">
        <v>19</v>
      </c>
      <c r="BZG4" s="226" t="s">
        <v>666</v>
      </c>
      <c r="BZH4" s="225" t="s">
        <v>664</v>
      </c>
      <c r="BZI4" s="517" t="s">
        <v>667</v>
      </c>
      <c r="BZJ4" s="517"/>
      <c r="BZK4" s="226" t="s">
        <v>19</v>
      </c>
      <c r="BZL4" s="226" t="s">
        <v>666</v>
      </c>
      <c r="BZM4" s="225" t="s">
        <v>664</v>
      </c>
      <c r="BZN4" s="517" t="s">
        <v>667</v>
      </c>
      <c r="BZO4" s="517"/>
      <c r="BZP4" s="226" t="s">
        <v>19</v>
      </c>
      <c r="BZQ4" s="226" t="s">
        <v>666</v>
      </c>
      <c r="BZR4" s="225" t="s">
        <v>664</v>
      </c>
      <c r="BZS4" s="517" t="s">
        <v>667</v>
      </c>
      <c r="BZT4" s="517"/>
      <c r="BZU4" s="226" t="s">
        <v>19</v>
      </c>
      <c r="BZV4" s="226" t="s">
        <v>666</v>
      </c>
      <c r="BZW4" s="225" t="s">
        <v>664</v>
      </c>
      <c r="BZX4" s="517" t="s">
        <v>667</v>
      </c>
      <c r="BZY4" s="517"/>
      <c r="BZZ4" s="226" t="s">
        <v>19</v>
      </c>
      <c r="CAA4" s="226" t="s">
        <v>666</v>
      </c>
      <c r="CAB4" s="225" t="s">
        <v>664</v>
      </c>
      <c r="CAC4" s="517" t="s">
        <v>667</v>
      </c>
      <c r="CAD4" s="517"/>
      <c r="CAE4" s="226" t="s">
        <v>19</v>
      </c>
      <c r="CAF4" s="226" t="s">
        <v>666</v>
      </c>
      <c r="CAG4" s="225" t="s">
        <v>664</v>
      </c>
      <c r="CAH4" s="517" t="s">
        <v>667</v>
      </c>
      <c r="CAI4" s="517"/>
      <c r="CAJ4" s="226" t="s">
        <v>19</v>
      </c>
      <c r="CAK4" s="226" t="s">
        <v>666</v>
      </c>
      <c r="CAL4" s="225" t="s">
        <v>664</v>
      </c>
      <c r="CAM4" s="517" t="s">
        <v>667</v>
      </c>
      <c r="CAN4" s="517"/>
      <c r="CAO4" s="226" t="s">
        <v>19</v>
      </c>
      <c r="CAP4" s="226" t="s">
        <v>666</v>
      </c>
      <c r="CAQ4" s="225" t="s">
        <v>664</v>
      </c>
      <c r="CAR4" s="517" t="s">
        <v>667</v>
      </c>
      <c r="CAS4" s="517"/>
      <c r="CAT4" s="226" t="s">
        <v>19</v>
      </c>
      <c r="CAU4" s="226" t="s">
        <v>666</v>
      </c>
      <c r="CAV4" s="225" t="s">
        <v>664</v>
      </c>
      <c r="CAW4" s="517" t="s">
        <v>667</v>
      </c>
      <c r="CAX4" s="517"/>
      <c r="CAY4" s="226" t="s">
        <v>19</v>
      </c>
      <c r="CAZ4" s="226" t="s">
        <v>666</v>
      </c>
      <c r="CBA4" s="225" t="s">
        <v>664</v>
      </c>
      <c r="CBB4" s="517" t="s">
        <v>667</v>
      </c>
      <c r="CBC4" s="517"/>
      <c r="CBD4" s="226" t="s">
        <v>19</v>
      </c>
      <c r="CBE4" s="226" t="s">
        <v>666</v>
      </c>
      <c r="CBF4" s="225" t="s">
        <v>664</v>
      </c>
      <c r="CBG4" s="517" t="s">
        <v>667</v>
      </c>
      <c r="CBH4" s="517"/>
      <c r="CBI4" s="226" t="s">
        <v>19</v>
      </c>
      <c r="CBJ4" s="226" t="s">
        <v>666</v>
      </c>
      <c r="CBK4" s="225" t="s">
        <v>664</v>
      </c>
      <c r="CBL4" s="517" t="s">
        <v>667</v>
      </c>
      <c r="CBM4" s="517"/>
      <c r="CBN4" s="226" t="s">
        <v>19</v>
      </c>
      <c r="CBO4" s="226" t="s">
        <v>666</v>
      </c>
      <c r="CBP4" s="225" t="s">
        <v>664</v>
      </c>
      <c r="CBQ4" s="517" t="s">
        <v>667</v>
      </c>
      <c r="CBR4" s="517"/>
      <c r="CBS4" s="226" t="s">
        <v>19</v>
      </c>
      <c r="CBT4" s="226" t="s">
        <v>666</v>
      </c>
      <c r="CBU4" s="225" t="s">
        <v>664</v>
      </c>
      <c r="CBV4" s="517" t="s">
        <v>667</v>
      </c>
      <c r="CBW4" s="517"/>
      <c r="CBX4" s="226" t="s">
        <v>19</v>
      </c>
      <c r="CBY4" s="226" t="s">
        <v>666</v>
      </c>
      <c r="CBZ4" s="225" t="s">
        <v>664</v>
      </c>
      <c r="CCA4" s="517" t="s">
        <v>667</v>
      </c>
      <c r="CCB4" s="517"/>
      <c r="CCC4" s="226" t="s">
        <v>19</v>
      </c>
      <c r="CCD4" s="226" t="s">
        <v>666</v>
      </c>
      <c r="CCE4" s="225" t="s">
        <v>664</v>
      </c>
      <c r="CCF4" s="517" t="s">
        <v>667</v>
      </c>
      <c r="CCG4" s="517"/>
      <c r="CCH4" s="226" t="s">
        <v>19</v>
      </c>
      <c r="CCI4" s="226" t="s">
        <v>666</v>
      </c>
      <c r="CCJ4" s="225" t="s">
        <v>664</v>
      </c>
      <c r="CCK4" s="517" t="s">
        <v>667</v>
      </c>
      <c r="CCL4" s="517"/>
      <c r="CCM4" s="226" t="s">
        <v>19</v>
      </c>
      <c r="CCN4" s="226" t="s">
        <v>666</v>
      </c>
      <c r="CCO4" s="225" t="s">
        <v>664</v>
      </c>
      <c r="CCP4" s="517" t="s">
        <v>667</v>
      </c>
      <c r="CCQ4" s="517"/>
      <c r="CCR4" s="226" t="s">
        <v>19</v>
      </c>
      <c r="CCS4" s="226" t="s">
        <v>666</v>
      </c>
      <c r="CCT4" s="225" t="s">
        <v>664</v>
      </c>
      <c r="CCU4" s="517" t="s">
        <v>667</v>
      </c>
      <c r="CCV4" s="517"/>
      <c r="CCW4" s="226" t="s">
        <v>19</v>
      </c>
      <c r="CCX4" s="226" t="s">
        <v>666</v>
      </c>
      <c r="CCY4" s="225" t="s">
        <v>664</v>
      </c>
      <c r="CCZ4" s="517" t="s">
        <v>667</v>
      </c>
      <c r="CDA4" s="517"/>
      <c r="CDB4" s="226" t="s">
        <v>19</v>
      </c>
      <c r="CDC4" s="226" t="s">
        <v>666</v>
      </c>
      <c r="CDD4" s="225" t="s">
        <v>664</v>
      </c>
      <c r="CDE4" s="517" t="s">
        <v>667</v>
      </c>
      <c r="CDF4" s="517"/>
      <c r="CDG4" s="226" t="s">
        <v>19</v>
      </c>
      <c r="CDH4" s="226" t="s">
        <v>666</v>
      </c>
      <c r="CDI4" s="225" t="s">
        <v>664</v>
      </c>
      <c r="CDJ4" s="517" t="s">
        <v>667</v>
      </c>
      <c r="CDK4" s="517"/>
      <c r="CDL4" s="226" t="s">
        <v>19</v>
      </c>
      <c r="CDM4" s="226" t="s">
        <v>666</v>
      </c>
      <c r="CDN4" s="225" t="s">
        <v>664</v>
      </c>
      <c r="CDO4" s="517" t="s">
        <v>667</v>
      </c>
      <c r="CDP4" s="517"/>
      <c r="CDQ4" s="226" t="s">
        <v>19</v>
      </c>
      <c r="CDR4" s="226" t="s">
        <v>666</v>
      </c>
      <c r="CDS4" s="225" t="s">
        <v>664</v>
      </c>
      <c r="CDT4" s="517" t="s">
        <v>667</v>
      </c>
      <c r="CDU4" s="517"/>
      <c r="CDV4" s="226" t="s">
        <v>19</v>
      </c>
      <c r="CDW4" s="226" t="s">
        <v>666</v>
      </c>
      <c r="CDX4" s="225" t="s">
        <v>664</v>
      </c>
      <c r="CDY4" s="517" t="s">
        <v>667</v>
      </c>
      <c r="CDZ4" s="517"/>
      <c r="CEA4" s="226" t="s">
        <v>19</v>
      </c>
      <c r="CEB4" s="226" t="s">
        <v>666</v>
      </c>
      <c r="CEC4" s="225" t="s">
        <v>664</v>
      </c>
      <c r="CED4" s="517" t="s">
        <v>667</v>
      </c>
      <c r="CEE4" s="517"/>
      <c r="CEF4" s="226" t="s">
        <v>19</v>
      </c>
      <c r="CEG4" s="226" t="s">
        <v>666</v>
      </c>
      <c r="CEH4" s="225" t="s">
        <v>664</v>
      </c>
      <c r="CEI4" s="517" t="s">
        <v>667</v>
      </c>
      <c r="CEJ4" s="517"/>
      <c r="CEK4" s="226" t="s">
        <v>19</v>
      </c>
      <c r="CEL4" s="226" t="s">
        <v>666</v>
      </c>
      <c r="CEM4" s="225" t="s">
        <v>664</v>
      </c>
      <c r="CEN4" s="517" t="s">
        <v>667</v>
      </c>
      <c r="CEO4" s="517"/>
      <c r="CEP4" s="226" t="s">
        <v>19</v>
      </c>
      <c r="CEQ4" s="226" t="s">
        <v>666</v>
      </c>
      <c r="CER4" s="225" t="s">
        <v>664</v>
      </c>
      <c r="CES4" s="517" t="s">
        <v>667</v>
      </c>
      <c r="CET4" s="517"/>
      <c r="CEU4" s="226" t="s">
        <v>19</v>
      </c>
      <c r="CEV4" s="226" t="s">
        <v>666</v>
      </c>
      <c r="CEW4" s="225" t="s">
        <v>664</v>
      </c>
      <c r="CEX4" s="517" t="s">
        <v>667</v>
      </c>
      <c r="CEY4" s="517"/>
      <c r="CEZ4" s="226" t="s">
        <v>19</v>
      </c>
      <c r="CFA4" s="226" t="s">
        <v>666</v>
      </c>
      <c r="CFB4" s="225" t="s">
        <v>664</v>
      </c>
      <c r="CFC4" s="517" t="s">
        <v>667</v>
      </c>
      <c r="CFD4" s="517"/>
      <c r="CFE4" s="226" t="s">
        <v>19</v>
      </c>
      <c r="CFF4" s="226" t="s">
        <v>666</v>
      </c>
      <c r="CFG4" s="225" t="s">
        <v>664</v>
      </c>
      <c r="CFH4" s="517" t="s">
        <v>667</v>
      </c>
      <c r="CFI4" s="517"/>
      <c r="CFJ4" s="226" t="s">
        <v>19</v>
      </c>
      <c r="CFK4" s="226" t="s">
        <v>666</v>
      </c>
      <c r="CFL4" s="225" t="s">
        <v>664</v>
      </c>
      <c r="CFM4" s="517" t="s">
        <v>667</v>
      </c>
      <c r="CFN4" s="517"/>
      <c r="CFO4" s="226" t="s">
        <v>19</v>
      </c>
      <c r="CFP4" s="226" t="s">
        <v>666</v>
      </c>
      <c r="CFQ4" s="225" t="s">
        <v>664</v>
      </c>
      <c r="CFR4" s="517" t="s">
        <v>667</v>
      </c>
      <c r="CFS4" s="517"/>
      <c r="CFT4" s="226" t="s">
        <v>19</v>
      </c>
      <c r="CFU4" s="226" t="s">
        <v>666</v>
      </c>
      <c r="CFV4" s="225" t="s">
        <v>664</v>
      </c>
      <c r="CFW4" s="517" t="s">
        <v>667</v>
      </c>
      <c r="CFX4" s="517"/>
      <c r="CFY4" s="226" t="s">
        <v>19</v>
      </c>
      <c r="CFZ4" s="226" t="s">
        <v>666</v>
      </c>
      <c r="CGA4" s="225" t="s">
        <v>664</v>
      </c>
      <c r="CGB4" s="517" t="s">
        <v>667</v>
      </c>
      <c r="CGC4" s="517"/>
      <c r="CGD4" s="226" t="s">
        <v>19</v>
      </c>
      <c r="CGE4" s="226" t="s">
        <v>666</v>
      </c>
      <c r="CGF4" s="225" t="s">
        <v>664</v>
      </c>
      <c r="CGG4" s="517" t="s">
        <v>667</v>
      </c>
      <c r="CGH4" s="517"/>
      <c r="CGI4" s="226" t="s">
        <v>19</v>
      </c>
      <c r="CGJ4" s="226" t="s">
        <v>666</v>
      </c>
      <c r="CGK4" s="225" t="s">
        <v>664</v>
      </c>
      <c r="CGL4" s="517" t="s">
        <v>667</v>
      </c>
      <c r="CGM4" s="517"/>
      <c r="CGN4" s="226" t="s">
        <v>19</v>
      </c>
      <c r="CGO4" s="226" t="s">
        <v>666</v>
      </c>
      <c r="CGP4" s="225" t="s">
        <v>664</v>
      </c>
      <c r="CGQ4" s="517" t="s">
        <v>667</v>
      </c>
      <c r="CGR4" s="517"/>
      <c r="CGS4" s="226" t="s">
        <v>19</v>
      </c>
      <c r="CGT4" s="226" t="s">
        <v>666</v>
      </c>
      <c r="CGU4" s="225" t="s">
        <v>664</v>
      </c>
      <c r="CGV4" s="517" t="s">
        <v>667</v>
      </c>
      <c r="CGW4" s="517"/>
      <c r="CGX4" s="226" t="s">
        <v>19</v>
      </c>
      <c r="CGY4" s="226" t="s">
        <v>666</v>
      </c>
      <c r="CGZ4" s="225" t="s">
        <v>664</v>
      </c>
      <c r="CHA4" s="517" t="s">
        <v>667</v>
      </c>
      <c r="CHB4" s="517"/>
      <c r="CHC4" s="226" t="s">
        <v>19</v>
      </c>
      <c r="CHD4" s="226" t="s">
        <v>666</v>
      </c>
      <c r="CHE4" s="225" t="s">
        <v>664</v>
      </c>
      <c r="CHF4" s="517" t="s">
        <v>667</v>
      </c>
      <c r="CHG4" s="517"/>
      <c r="CHH4" s="226" t="s">
        <v>19</v>
      </c>
      <c r="CHI4" s="226" t="s">
        <v>666</v>
      </c>
      <c r="CHJ4" s="225" t="s">
        <v>664</v>
      </c>
      <c r="CHK4" s="517" t="s">
        <v>667</v>
      </c>
      <c r="CHL4" s="517"/>
      <c r="CHM4" s="226" t="s">
        <v>19</v>
      </c>
      <c r="CHN4" s="226" t="s">
        <v>666</v>
      </c>
      <c r="CHO4" s="225" t="s">
        <v>664</v>
      </c>
      <c r="CHP4" s="517" t="s">
        <v>667</v>
      </c>
      <c r="CHQ4" s="517"/>
      <c r="CHR4" s="226" t="s">
        <v>19</v>
      </c>
      <c r="CHS4" s="226" t="s">
        <v>666</v>
      </c>
      <c r="CHT4" s="225" t="s">
        <v>664</v>
      </c>
      <c r="CHU4" s="517" t="s">
        <v>667</v>
      </c>
      <c r="CHV4" s="517"/>
      <c r="CHW4" s="226" t="s">
        <v>19</v>
      </c>
      <c r="CHX4" s="226" t="s">
        <v>666</v>
      </c>
      <c r="CHY4" s="225" t="s">
        <v>664</v>
      </c>
      <c r="CHZ4" s="517" t="s">
        <v>667</v>
      </c>
      <c r="CIA4" s="517"/>
      <c r="CIB4" s="226" t="s">
        <v>19</v>
      </c>
      <c r="CIC4" s="226" t="s">
        <v>666</v>
      </c>
      <c r="CID4" s="225" t="s">
        <v>664</v>
      </c>
      <c r="CIE4" s="517" t="s">
        <v>667</v>
      </c>
      <c r="CIF4" s="517"/>
      <c r="CIG4" s="226" t="s">
        <v>19</v>
      </c>
      <c r="CIH4" s="226" t="s">
        <v>666</v>
      </c>
      <c r="CII4" s="225" t="s">
        <v>664</v>
      </c>
      <c r="CIJ4" s="517" t="s">
        <v>667</v>
      </c>
      <c r="CIK4" s="517"/>
      <c r="CIL4" s="226" t="s">
        <v>19</v>
      </c>
      <c r="CIM4" s="226" t="s">
        <v>666</v>
      </c>
      <c r="CIN4" s="225" t="s">
        <v>664</v>
      </c>
      <c r="CIO4" s="517" t="s">
        <v>667</v>
      </c>
      <c r="CIP4" s="517"/>
      <c r="CIQ4" s="226" t="s">
        <v>19</v>
      </c>
      <c r="CIR4" s="226" t="s">
        <v>666</v>
      </c>
      <c r="CIS4" s="225" t="s">
        <v>664</v>
      </c>
      <c r="CIT4" s="517" t="s">
        <v>667</v>
      </c>
      <c r="CIU4" s="517"/>
      <c r="CIV4" s="226" t="s">
        <v>19</v>
      </c>
      <c r="CIW4" s="226" t="s">
        <v>666</v>
      </c>
      <c r="CIX4" s="225" t="s">
        <v>664</v>
      </c>
      <c r="CIY4" s="517" t="s">
        <v>667</v>
      </c>
      <c r="CIZ4" s="517"/>
      <c r="CJA4" s="226" t="s">
        <v>19</v>
      </c>
      <c r="CJB4" s="226" t="s">
        <v>666</v>
      </c>
      <c r="CJC4" s="225" t="s">
        <v>664</v>
      </c>
      <c r="CJD4" s="517" t="s">
        <v>667</v>
      </c>
      <c r="CJE4" s="517"/>
      <c r="CJF4" s="226" t="s">
        <v>19</v>
      </c>
      <c r="CJG4" s="226" t="s">
        <v>666</v>
      </c>
      <c r="CJH4" s="225" t="s">
        <v>664</v>
      </c>
      <c r="CJI4" s="517" t="s">
        <v>667</v>
      </c>
      <c r="CJJ4" s="517"/>
      <c r="CJK4" s="226" t="s">
        <v>19</v>
      </c>
      <c r="CJL4" s="226" t="s">
        <v>666</v>
      </c>
      <c r="CJM4" s="225" t="s">
        <v>664</v>
      </c>
      <c r="CJN4" s="517" t="s">
        <v>667</v>
      </c>
      <c r="CJO4" s="517"/>
      <c r="CJP4" s="226" t="s">
        <v>19</v>
      </c>
      <c r="CJQ4" s="226" t="s">
        <v>666</v>
      </c>
      <c r="CJR4" s="225" t="s">
        <v>664</v>
      </c>
      <c r="CJS4" s="517" t="s">
        <v>667</v>
      </c>
      <c r="CJT4" s="517"/>
      <c r="CJU4" s="226" t="s">
        <v>19</v>
      </c>
      <c r="CJV4" s="226" t="s">
        <v>666</v>
      </c>
      <c r="CJW4" s="225" t="s">
        <v>664</v>
      </c>
      <c r="CJX4" s="517" t="s">
        <v>667</v>
      </c>
      <c r="CJY4" s="517"/>
      <c r="CJZ4" s="226" t="s">
        <v>19</v>
      </c>
      <c r="CKA4" s="226" t="s">
        <v>666</v>
      </c>
      <c r="CKB4" s="225" t="s">
        <v>664</v>
      </c>
      <c r="CKC4" s="517" t="s">
        <v>667</v>
      </c>
      <c r="CKD4" s="517"/>
      <c r="CKE4" s="226" t="s">
        <v>19</v>
      </c>
      <c r="CKF4" s="226" t="s">
        <v>666</v>
      </c>
      <c r="CKG4" s="225" t="s">
        <v>664</v>
      </c>
      <c r="CKH4" s="517" t="s">
        <v>667</v>
      </c>
      <c r="CKI4" s="517"/>
      <c r="CKJ4" s="226" t="s">
        <v>19</v>
      </c>
      <c r="CKK4" s="226" t="s">
        <v>666</v>
      </c>
      <c r="CKL4" s="225" t="s">
        <v>664</v>
      </c>
      <c r="CKM4" s="517" t="s">
        <v>667</v>
      </c>
      <c r="CKN4" s="517"/>
      <c r="CKO4" s="226" t="s">
        <v>19</v>
      </c>
      <c r="CKP4" s="226" t="s">
        <v>666</v>
      </c>
      <c r="CKQ4" s="225" t="s">
        <v>664</v>
      </c>
      <c r="CKR4" s="517" t="s">
        <v>667</v>
      </c>
      <c r="CKS4" s="517"/>
      <c r="CKT4" s="226" t="s">
        <v>19</v>
      </c>
      <c r="CKU4" s="226" t="s">
        <v>666</v>
      </c>
      <c r="CKV4" s="225" t="s">
        <v>664</v>
      </c>
      <c r="CKW4" s="517" t="s">
        <v>667</v>
      </c>
      <c r="CKX4" s="517"/>
      <c r="CKY4" s="226" t="s">
        <v>19</v>
      </c>
      <c r="CKZ4" s="226" t="s">
        <v>666</v>
      </c>
      <c r="CLA4" s="225" t="s">
        <v>664</v>
      </c>
      <c r="CLB4" s="517" t="s">
        <v>667</v>
      </c>
      <c r="CLC4" s="517"/>
      <c r="CLD4" s="226" t="s">
        <v>19</v>
      </c>
      <c r="CLE4" s="226" t="s">
        <v>666</v>
      </c>
      <c r="CLF4" s="225" t="s">
        <v>664</v>
      </c>
      <c r="CLG4" s="517" t="s">
        <v>667</v>
      </c>
      <c r="CLH4" s="517"/>
      <c r="CLI4" s="226" t="s">
        <v>19</v>
      </c>
      <c r="CLJ4" s="226" t="s">
        <v>666</v>
      </c>
      <c r="CLK4" s="225" t="s">
        <v>664</v>
      </c>
      <c r="CLL4" s="517" t="s">
        <v>667</v>
      </c>
      <c r="CLM4" s="517"/>
      <c r="CLN4" s="226" t="s">
        <v>19</v>
      </c>
      <c r="CLO4" s="226" t="s">
        <v>666</v>
      </c>
      <c r="CLP4" s="225" t="s">
        <v>664</v>
      </c>
      <c r="CLQ4" s="517" t="s">
        <v>667</v>
      </c>
      <c r="CLR4" s="517"/>
      <c r="CLS4" s="226" t="s">
        <v>19</v>
      </c>
      <c r="CLT4" s="226" t="s">
        <v>666</v>
      </c>
      <c r="CLU4" s="225" t="s">
        <v>664</v>
      </c>
      <c r="CLV4" s="517" t="s">
        <v>667</v>
      </c>
      <c r="CLW4" s="517"/>
      <c r="CLX4" s="226" t="s">
        <v>19</v>
      </c>
      <c r="CLY4" s="226" t="s">
        <v>666</v>
      </c>
      <c r="CLZ4" s="225" t="s">
        <v>664</v>
      </c>
      <c r="CMA4" s="517" t="s">
        <v>667</v>
      </c>
      <c r="CMB4" s="517"/>
      <c r="CMC4" s="226" t="s">
        <v>19</v>
      </c>
      <c r="CMD4" s="226" t="s">
        <v>666</v>
      </c>
      <c r="CME4" s="225" t="s">
        <v>664</v>
      </c>
      <c r="CMF4" s="517" t="s">
        <v>667</v>
      </c>
      <c r="CMG4" s="517"/>
      <c r="CMH4" s="226" t="s">
        <v>19</v>
      </c>
      <c r="CMI4" s="226" t="s">
        <v>666</v>
      </c>
      <c r="CMJ4" s="225" t="s">
        <v>664</v>
      </c>
      <c r="CMK4" s="517" t="s">
        <v>667</v>
      </c>
      <c r="CML4" s="517"/>
      <c r="CMM4" s="226" t="s">
        <v>19</v>
      </c>
      <c r="CMN4" s="226" t="s">
        <v>666</v>
      </c>
      <c r="CMO4" s="225" t="s">
        <v>664</v>
      </c>
      <c r="CMP4" s="517" t="s">
        <v>667</v>
      </c>
      <c r="CMQ4" s="517"/>
      <c r="CMR4" s="226" t="s">
        <v>19</v>
      </c>
      <c r="CMS4" s="226" t="s">
        <v>666</v>
      </c>
      <c r="CMT4" s="225" t="s">
        <v>664</v>
      </c>
      <c r="CMU4" s="517" t="s">
        <v>667</v>
      </c>
      <c r="CMV4" s="517"/>
      <c r="CMW4" s="226" t="s">
        <v>19</v>
      </c>
      <c r="CMX4" s="226" t="s">
        <v>666</v>
      </c>
      <c r="CMY4" s="225" t="s">
        <v>664</v>
      </c>
      <c r="CMZ4" s="517" t="s">
        <v>667</v>
      </c>
      <c r="CNA4" s="517"/>
      <c r="CNB4" s="226" t="s">
        <v>19</v>
      </c>
      <c r="CNC4" s="226" t="s">
        <v>666</v>
      </c>
      <c r="CND4" s="225" t="s">
        <v>664</v>
      </c>
      <c r="CNE4" s="517" t="s">
        <v>667</v>
      </c>
      <c r="CNF4" s="517"/>
      <c r="CNG4" s="226" t="s">
        <v>19</v>
      </c>
      <c r="CNH4" s="226" t="s">
        <v>666</v>
      </c>
      <c r="CNI4" s="225" t="s">
        <v>664</v>
      </c>
      <c r="CNJ4" s="517" t="s">
        <v>667</v>
      </c>
      <c r="CNK4" s="517"/>
      <c r="CNL4" s="226" t="s">
        <v>19</v>
      </c>
      <c r="CNM4" s="226" t="s">
        <v>666</v>
      </c>
      <c r="CNN4" s="225" t="s">
        <v>664</v>
      </c>
      <c r="CNO4" s="517" t="s">
        <v>667</v>
      </c>
      <c r="CNP4" s="517"/>
      <c r="CNQ4" s="226" t="s">
        <v>19</v>
      </c>
      <c r="CNR4" s="226" t="s">
        <v>666</v>
      </c>
      <c r="CNS4" s="225" t="s">
        <v>664</v>
      </c>
      <c r="CNT4" s="517" t="s">
        <v>667</v>
      </c>
      <c r="CNU4" s="517"/>
      <c r="CNV4" s="226" t="s">
        <v>19</v>
      </c>
      <c r="CNW4" s="226" t="s">
        <v>666</v>
      </c>
      <c r="CNX4" s="225" t="s">
        <v>664</v>
      </c>
      <c r="CNY4" s="517" t="s">
        <v>667</v>
      </c>
      <c r="CNZ4" s="517"/>
      <c r="COA4" s="226" t="s">
        <v>19</v>
      </c>
      <c r="COB4" s="226" t="s">
        <v>666</v>
      </c>
      <c r="COC4" s="225" t="s">
        <v>664</v>
      </c>
      <c r="COD4" s="517" t="s">
        <v>667</v>
      </c>
      <c r="COE4" s="517"/>
      <c r="COF4" s="226" t="s">
        <v>19</v>
      </c>
      <c r="COG4" s="226" t="s">
        <v>666</v>
      </c>
      <c r="COH4" s="225" t="s">
        <v>664</v>
      </c>
      <c r="COI4" s="517" t="s">
        <v>667</v>
      </c>
      <c r="COJ4" s="517"/>
      <c r="COK4" s="226" t="s">
        <v>19</v>
      </c>
      <c r="COL4" s="226" t="s">
        <v>666</v>
      </c>
      <c r="COM4" s="225" t="s">
        <v>664</v>
      </c>
      <c r="CON4" s="517" t="s">
        <v>667</v>
      </c>
      <c r="COO4" s="517"/>
      <c r="COP4" s="226" t="s">
        <v>19</v>
      </c>
      <c r="COQ4" s="226" t="s">
        <v>666</v>
      </c>
      <c r="COR4" s="225" t="s">
        <v>664</v>
      </c>
      <c r="COS4" s="517" t="s">
        <v>667</v>
      </c>
      <c r="COT4" s="517"/>
      <c r="COU4" s="226" t="s">
        <v>19</v>
      </c>
      <c r="COV4" s="226" t="s">
        <v>666</v>
      </c>
      <c r="COW4" s="225" t="s">
        <v>664</v>
      </c>
      <c r="COX4" s="517" t="s">
        <v>667</v>
      </c>
      <c r="COY4" s="517"/>
      <c r="COZ4" s="226" t="s">
        <v>19</v>
      </c>
      <c r="CPA4" s="226" t="s">
        <v>666</v>
      </c>
      <c r="CPB4" s="225" t="s">
        <v>664</v>
      </c>
      <c r="CPC4" s="517" t="s">
        <v>667</v>
      </c>
      <c r="CPD4" s="517"/>
      <c r="CPE4" s="226" t="s">
        <v>19</v>
      </c>
      <c r="CPF4" s="226" t="s">
        <v>666</v>
      </c>
      <c r="CPG4" s="225" t="s">
        <v>664</v>
      </c>
      <c r="CPH4" s="517" t="s">
        <v>667</v>
      </c>
      <c r="CPI4" s="517"/>
      <c r="CPJ4" s="226" t="s">
        <v>19</v>
      </c>
      <c r="CPK4" s="226" t="s">
        <v>666</v>
      </c>
      <c r="CPL4" s="225" t="s">
        <v>664</v>
      </c>
      <c r="CPM4" s="517" t="s">
        <v>667</v>
      </c>
      <c r="CPN4" s="517"/>
      <c r="CPO4" s="226" t="s">
        <v>19</v>
      </c>
      <c r="CPP4" s="226" t="s">
        <v>666</v>
      </c>
      <c r="CPQ4" s="225" t="s">
        <v>664</v>
      </c>
      <c r="CPR4" s="517" t="s">
        <v>667</v>
      </c>
      <c r="CPS4" s="517"/>
      <c r="CPT4" s="226" t="s">
        <v>19</v>
      </c>
      <c r="CPU4" s="226" t="s">
        <v>666</v>
      </c>
      <c r="CPV4" s="225" t="s">
        <v>664</v>
      </c>
      <c r="CPW4" s="517" t="s">
        <v>667</v>
      </c>
      <c r="CPX4" s="517"/>
      <c r="CPY4" s="226" t="s">
        <v>19</v>
      </c>
      <c r="CPZ4" s="226" t="s">
        <v>666</v>
      </c>
      <c r="CQA4" s="225" t="s">
        <v>664</v>
      </c>
      <c r="CQB4" s="517" t="s">
        <v>667</v>
      </c>
      <c r="CQC4" s="517"/>
      <c r="CQD4" s="226" t="s">
        <v>19</v>
      </c>
      <c r="CQE4" s="226" t="s">
        <v>666</v>
      </c>
      <c r="CQF4" s="225" t="s">
        <v>664</v>
      </c>
      <c r="CQG4" s="517" t="s">
        <v>667</v>
      </c>
      <c r="CQH4" s="517"/>
      <c r="CQI4" s="226" t="s">
        <v>19</v>
      </c>
      <c r="CQJ4" s="226" t="s">
        <v>666</v>
      </c>
      <c r="CQK4" s="225" t="s">
        <v>664</v>
      </c>
      <c r="CQL4" s="517" t="s">
        <v>667</v>
      </c>
      <c r="CQM4" s="517"/>
      <c r="CQN4" s="226" t="s">
        <v>19</v>
      </c>
      <c r="CQO4" s="226" t="s">
        <v>666</v>
      </c>
      <c r="CQP4" s="225" t="s">
        <v>664</v>
      </c>
      <c r="CQQ4" s="517" t="s">
        <v>667</v>
      </c>
      <c r="CQR4" s="517"/>
      <c r="CQS4" s="226" t="s">
        <v>19</v>
      </c>
      <c r="CQT4" s="226" t="s">
        <v>666</v>
      </c>
      <c r="CQU4" s="225" t="s">
        <v>664</v>
      </c>
      <c r="CQV4" s="517" t="s">
        <v>667</v>
      </c>
      <c r="CQW4" s="517"/>
      <c r="CQX4" s="226" t="s">
        <v>19</v>
      </c>
      <c r="CQY4" s="226" t="s">
        <v>666</v>
      </c>
      <c r="CQZ4" s="225" t="s">
        <v>664</v>
      </c>
      <c r="CRA4" s="517" t="s">
        <v>667</v>
      </c>
      <c r="CRB4" s="517"/>
      <c r="CRC4" s="226" t="s">
        <v>19</v>
      </c>
      <c r="CRD4" s="226" t="s">
        <v>666</v>
      </c>
      <c r="CRE4" s="225" t="s">
        <v>664</v>
      </c>
      <c r="CRF4" s="517" t="s">
        <v>667</v>
      </c>
      <c r="CRG4" s="517"/>
      <c r="CRH4" s="226" t="s">
        <v>19</v>
      </c>
      <c r="CRI4" s="226" t="s">
        <v>666</v>
      </c>
      <c r="CRJ4" s="225" t="s">
        <v>664</v>
      </c>
      <c r="CRK4" s="517" t="s">
        <v>667</v>
      </c>
      <c r="CRL4" s="517"/>
      <c r="CRM4" s="226" t="s">
        <v>19</v>
      </c>
      <c r="CRN4" s="226" t="s">
        <v>666</v>
      </c>
      <c r="CRO4" s="225" t="s">
        <v>664</v>
      </c>
      <c r="CRP4" s="517" t="s">
        <v>667</v>
      </c>
      <c r="CRQ4" s="517"/>
      <c r="CRR4" s="226" t="s">
        <v>19</v>
      </c>
      <c r="CRS4" s="226" t="s">
        <v>666</v>
      </c>
      <c r="CRT4" s="225" t="s">
        <v>664</v>
      </c>
      <c r="CRU4" s="517" t="s">
        <v>667</v>
      </c>
      <c r="CRV4" s="517"/>
      <c r="CRW4" s="226" t="s">
        <v>19</v>
      </c>
      <c r="CRX4" s="226" t="s">
        <v>666</v>
      </c>
      <c r="CRY4" s="225" t="s">
        <v>664</v>
      </c>
      <c r="CRZ4" s="517" t="s">
        <v>667</v>
      </c>
      <c r="CSA4" s="517"/>
      <c r="CSB4" s="226" t="s">
        <v>19</v>
      </c>
      <c r="CSC4" s="226" t="s">
        <v>666</v>
      </c>
      <c r="CSD4" s="225" t="s">
        <v>664</v>
      </c>
      <c r="CSE4" s="517" t="s">
        <v>667</v>
      </c>
      <c r="CSF4" s="517"/>
      <c r="CSG4" s="226" t="s">
        <v>19</v>
      </c>
      <c r="CSH4" s="226" t="s">
        <v>666</v>
      </c>
      <c r="CSI4" s="225" t="s">
        <v>664</v>
      </c>
      <c r="CSJ4" s="517" t="s">
        <v>667</v>
      </c>
      <c r="CSK4" s="517"/>
      <c r="CSL4" s="226" t="s">
        <v>19</v>
      </c>
      <c r="CSM4" s="226" t="s">
        <v>666</v>
      </c>
      <c r="CSN4" s="225" t="s">
        <v>664</v>
      </c>
      <c r="CSO4" s="517" t="s">
        <v>667</v>
      </c>
      <c r="CSP4" s="517"/>
      <c r="CSQ4" s="226" t="s">
        <v>19</v>
      </c>
      <c r="CSR4" s="226" t="s">
        <v>666</v>
      </c>
      <c r="CSS4" s="225" t="s">
        <v>664</v>
      </c>
      <c r="CST4" s="517" t="s">
        <v>667</v>
      </c>
      <c r="CSU4" s="517"/>
      <c r="CSV4" s="226" t="s">
        <v>19</v>
      </c>
      <c r="CSW4" s="226" t="s">
        <v>666</v>
      </c>
      <c r="CSX4" s="225" t="s">
        <v>664</v>
      </c>
      <c r="CSY4" s="517" t="s">
        <v>667</v>
      </c>
      <c r="CSZ4" s="517"/>
      <c r="CTA4" s="226" t="s">
        <v>19</v>
      </c>
      <c r="CTB4" s="226" t="s">
        <v>666</v>
      </c>
      <c r="CTC4" s="225" t="s">
        <v>664</v>
      </c>
      <c r="CTD4" s="517" t="s">
        <v>667</v>
      </c>
      <c r="CTE4" s="517"/>
      <c r="CTF4" s="226" t="s">
        <v>19</v>
      </c>
      <c r="CTG4" s="226" t="s">
        <v>666</v>
      </c>
      <c r="CTH4" s="225" t="s">
        <v>664</v>
      </c>
      <c r="CTI4" s="517" t="s">
        <v>667</v>
      </c>
      <c r="CTJ4" s="517"/>
      <c r="CTK4" s="226" t="s">
        <v>19</v>
      </c>
      <c r="CTL4" s="226" t="s">
        <v>666</v>
      </c>
      <c r="CTM4" s="225" t="s">
        <v>664</v>
      </c>
      <c r="CTN4" s="517" t="s">
        <v>667</v>
      </c>
      <c r="CTO4" s="517"/>
      <c r="CTP4" s="226" t="s">
        <v>19</v>
      </c>
      <c r="CTQ4" s="226" t="s">
        <v>666</v>
      </c>
      <c r="CTR4" s="225" t="s">
        <v>664</v>
      </c>
      <c r="CTS4" s="517" t="s">
        <v>667</v>
      </c>
      <c r="CTT4" s="517"/>
      <c r="CTU4" s="226" t="s">
        <v>19</v>
      </c>
      <c r="CTV4" s="226" t="s">
        <v>666</v>
      </c>
      <c r="CTW4" s="225" t="s">
        <v>664</v>
      </c>
      <c r="CTX4" s="517" t="s">
        <v>667</v>
      </c>
      <c r="CTY4" s="517"/>
      <c r="CTZ4" s="226" t="s">
        <v>19</v>
      </c>
      <c r="CUA4" s="226" t="s">
        <v>666</v>
      </c>
      <c r="CUB4" s="225" t="s">
        <v>664</v>
      </c>
      <c r="CUC4" s="517" t="s">
        <v>667</v>
      </c>
      <c r="CUD4" s="517"/>
      <c r="CUE4" s="226" t="s">
        <v>19</v>
      </c>
      <c r="CUF4" s="226" t="s">
        <v>666</v>
      </c>
      <c r="CUG4" s="225" t="s">
        <v>664</v>
      </c>
      <c r="CUH4" s="517" t="s">
        <v>667</v>
      </c>
      <c r="CUI4" s="517"/>
      <c r="CUJ4" s="226" t="s">
        <v>19</v>
      </c>
      <c r="CUK4" s="226" t="s">
        <v>666</v>
      </c>
      <c r="CUL4" s="225" t="s">
        <v>664</v>
      </c>
      <c r="CUM4" s="517" t="s">
        <v>667</v>
      </c>
      <c r="CUN4" s="517"/>
      <c r="CUO4" s="226" t="s">
        <v>19</v>
      </c>
      <c r="CUP4" s="226" t="s">
        <v>666</v>
      </c>
      <c r="CUQ4" s="225" t="s">
        <v>664</v>
      </c>
      <c r="CUR4" s="517" t="s">
        <v>667</v>
      </c>
      <c r="CUS4" s="517"/>
      <c r="CUT4" s="226" t="s">
        <v>19</v>
      </c>
      <c r="CUU4" s="226" t="s">
        <v>666</v>
      </c>
      <c r="CUV4" s="225" t="s">
        <v>664</v>
      </c>
      <c r="CUW4" s="517" t="s">
        <v>667</v>
      </c>
      <c r="CUX4" s="517"/>
      <c r="CUY4" s="226" t="s">
        <v>19</v>
      </c>
      <c r="CUZ4" s="226" t="s">
        <v>666</v>
      </c>
      <c r="CVA4" s="225" t="s">
        <v>664</v>
      </c>
      <c r="CVB4" s="517" t="s">
        <v>667</v>
      </c>
      <c r="CVC4" s="517"/>
      <c r="CVD4" s="226" t="s">
        <v>19</v>
      </c>
      <c r="CVE4" s="226" t="s">
        <v>666</v>
      </c>
      <c r="CVF4" s="225" t="s">
        <v>664</v>
      </c>
      <c r="CVG4" s="517" t="s">
        <v>667</v>
      </c>
      <c r="CVH4" s="517"/>
      <c r="CVI4" s="226" t="s">
        <v>19</v>
      </c>
      <c r="CVJ4" s="226" t="s">
        <v>666</v>
      </c>
      <c r="CVK4" s="225" t="s">
        <v>664</v>
      </c>
      <c r="CVL4" s="517" t="s">
        <v>667</v>
      </c>
      <c r="CVM4" s="517"/>
      <c r="CVN4" s="226" t="s">
        <v>19</v>
      </c>
      <c r="CVO4" s="226" t="s">
        <v>666</v>
      </c>
      <c r="CVP4" s="225" t="s">
        <v>664</v>
      </c>
      <c r="CVQ4" s="517" t="s">
        <v>667</v>
      </c>
      <c r="CVR4" s="517"/>
      <c r="CVS4" s="226" t="s">
        <v>19</v>
      </c>
      <c r="CVT4" s="226" t="s">
        <v>666</v>
      </c>
      <c r="CVU4" s="225" t="s">
        <v>664</v>
      </c>
      <c r="CVV4" s="517" t="s">
        <v>667</v>
      </c>
      <c r="CVW4" s="517"/>
      <c r="CVX4" s="226" t="s">
        <v>19</v>
      </c>
      <c r="CVY4" s="226" t="s">
        <v>666</v>
      </c>
      <c r="CVZ4" s="225" t="s">
        <v>664</v>
      </c>
      <c r="CWA4" s="517" t="s">
        <v>667</v>
      </c>
      <c r="CWB4" s="517"/>
      <c r="CWC4" s="226" t="s">
        <v>19</v>
      </c>
      <c r="CWD4" s="226" t="s">
        <v>666</v>
      </c>
      <c r="CWE4" s="225" t="s">
        <v>664</v>
      </c>
      <c r="CWF4" s="517" t="s">
        <v>667</v>
      </c>
      <c r="CWG4" s="517"/>
      <c r="CWH4" s="226" t="s">
        <v>19</v>
      </c>
      <c r="CWI4" s="226" t="s">
        <v>666</v>
      </c>
      <c r="CWJ4" s="225" t="s">
        <v>664</v>
      </c>
      <c r="CWK4" s="517" t="s">
        <v>667</v>
      </c>
      <c r="CWL4" s="517"/>
      <c r="CWM4" s="226" t="s">
        <v>19</v>
      </c>
      <c r="CWN4" s="226" t="s">
        <v>666</v>
      </c>
      <c r="CWO4" s="225" t="s">
        <v>664</v>
      </c>
      <c r="CWP4" s="517" t="s">
        <v>667</v>
      </c>
      <c r="CWQ4" s="517"/>
      <c r="CWR4" s="226" t="s">
        <v>19</v>
      </c>
      <c r="CWS4" s="226" t="s">
        <v>666</v>
      </c>
      <c r="CWT4" s="225" t="s">
        <v>664</v>
      </c>
      <c r="CWU4" s="517" t="s">
        <v>667</v>
      </c>
      <c r="CWV4" s="517"/>
      <c r="CWW4" s="226" t="s">
        <v>19</v>
      </c>
      <c r="CWX4" s="226" t="s">
        <v>666</v>
      </c>
      <c r="CWY4" s="225" t="s">
        <v>664</v>
      </c>
      <c r="CWZ4" s="517" t="s">
        <v>667</v>
      </c>
      <c r="CXA4" s="517"/>
      <c r="CXB4" s="226" t="s">
        <v>19</v>
      </c>
      <c r="CXC4" s="226" t="s">
        <v>666</v>
      </c>
      <c r="CXD4" s="225" t="s">
        <v>664</v>
      </c>
      <c r="CXE4" s="517" t="s">
        <v>667</v>
      </c>
      <c r="CXF4" s="517"/>
      <c r="CXG4" s="226" t="s">
        <v>19</v>
      </c>
      <c r="CXH4" s="226" t="s">
        <v>666</v>
      </c>
      <c r="CXI4" s="225" t="s">
        <v>664</v>
      </c>
      <c r="CXJ4" s="517" t="s">
        <v>667</v>
      </c>
      <c r="CXK4" s="517"/>
      <c r="CXL4" s="226" t="s">
        <v>19</v>
      </c>
      <c r="CXM4" s="226" t="s">
        <v>666</v>
      </c>
      <c r="CXN4" s="225" t="s">
        <v>664</v>
      </c>
      <c r="CXO4" s="517" t="s">
        <v>667</v>
      </c>
      <c r="CXP4" s="517"/>
      <c r="CXQ4" s="226" t="s">
        <v>19</v>
      </c>
      <c r="CXR4" s="226" t="s">
        <v>666</v>
      </c>
      <c r="CXS4" s="225" t="s">
        <v>664</v>
      </c>
      <c r="CXT4" s="517" t="s">
        <v>667</v>
      </c>
      <c r="CXU4" s="517"/>
      <c r="CXV4" s="226" t="s">
        <v>19</v>
      </c>
      <c r="CXW4" s="226" t="s">
        <v>666</v>
      </c>
      <c r="CXX4" s="225" t="s">
        <v>664</v>
      </c>
      <c r="CXY4" s="517" t="s">
        <v>667</v>
      </c>
      <c r="CXZ4" s="517"/>
      <c r="CYA4" s="226" t="s">
        <v>19</v>
      </c>
      <c r="CYB4" s="226" t="s">
        <v>666</v>
      </c>
      <c r="CYC4" s="225" t="s">
        <v>664</v>
      </c>
      <c r="CYD4" s="517" t="s">
        <v>667</v>
      </c>
      <c r="CYE4" s="517"/>
      <c r="CYF4" s="226" t="s">
        <v>19</v>
      </c>
      <c r="CYG4" s="226" t="s">
        <v>666</v>
      </c>
      <c r="CYH4" s="225" t="s">
        <v>664</v>
      </c>
      <c r="CYI4" s="517" t="s">
        <v>667</v>
      </c>
      <c r="CYJ4" s="517"/>
      <c r="CYK4" s="226" t="s">
        <v>19</v>
      </c>
      <c r="CYL4" s="226" t="s">
        <v>666</v>
      </c>
      <c r="CYM4" s="225" t="s">
        <v>664</v>
      </c>
      <c r="CYN4" s="517" t="s">
        <v>667</v>
      </c>
      <c r="CYO4" s="517"/>
      <c r="CYP4" s="226" t="s">
        <v>19</v>
      </c>
      <c r="CYQ4" s="226" t="s">
        <v>666</v>
      </c>
      <c r="CYR4" s="225" t="s">
        <v>664</v>
      </c>
      <c r="CYS4" s="517" t="s">
        <v>667</v>
      </c>
      <c r="CYT4" s="517"/>
      <c r="CYU4" s="226" t="s">
        <v>19</v>
      </c>
      <c r="CYV4" s="226" t="s">
        <v>666</v>
      </c>
      <c r="CYW4" s="225" t="s">
        <v>664</v>
      </c>
      <c r="CYX4" s="517" t="s">
        <v>667</v>
      </c>
      <c r="CYY4" s="517"/>
      <c r="CYZ4" s="226" t="s">
        <v>19</v>
      </c>
      <c r="CZA4" s="226" t="s">
        <v>666</v>
      </c>
      <c r="CZB4" s="225" t="s">
        <v>664</v>
      </c>
      <c r="CZC4" s="517" t="s">
        <v>667</v>
      </c>
      <c r="CZD4" s="517"/>
      <c r="CZE4" s="226" t="s">
        <v>19</v>
      </c>
      <c r="CZF4" s="226" t="s">
        <v>666</v>
      </c>
      <c r="CZG4" s="225" t="s">
        <v>664</v>
      </c>
      <c r="CZH4" s="517" t="s">
        <v>667</v>
      </c>
      <c r="CZI4" s="517"/>
      <c r="CZJ4" s="226" t="s">
        <v>19</v>
      </c>
      <c r="CZK4" s="226" t="s">
        <v>666</v>
      </c>
      <c r="CZL4" s="225" t="s">
        <v>664</v>
      </c>
      <c r="CZM4" s="517" t="s">
        <v>667</v>
      </c>
      <c r="CZN4" s="517"/>
      <c r="CZO4" s="226" t="s">
        <v>19</v>
      </c>
      <c r="CZP4" s="226" t="s">
        <v>666</v>
      </c>
      <c r="CZQ4" s="225" t="s">
        <v>664</v>
      </c>
      <c r="CZR4" s="517" t="s">
        <v>667</v>
      </c>
      <c r="CZS4" s="517"/>
      <c r="CZT4" s="226" t="s">
        <v>19</v>
      </c>
      <c r="CZU4" s="226" t="s">
        <v>666</v>
      </c>
      <c r="CZV4" s="225" t="s">
        <v>664</v>
      </c>
      <c r="CZW4" s="517" t="s">
        <v>667</v>
      </c>
      <c r="CZX4" s="517"/>
      <c r="CZY4" s="226" t="s">
        <v>19</v>
      </c>
      <c r="CZZ4" s="226" t="s">
        <v>666</v>
      </c>
      <c r="DAA4" s="225" t="s">
        <v>664</v>
      </c>
      <c r="DAB4" s="517" t="s">
        <v>667</v>
      </c>
      <c r="DAC4" s="517"/>
      <c r="DAD4" s="226" t="s">
        <v>19</v>
      </c>
      <c r="DAE4" s="226" t="s">
        <v>666</v>
      </c>
      <c r="DAF4" s="225" t="s">
        <v>664</v>
      </c>
      <c r="DAG4" s="517" t="s">
        <v>667</v>
      </c>
      <c r="DAH4" s="517"/>
      <c r="DAI4" s="226" t="s">
        <v>19</v>
      </c>
      <c r="DAJ4" s="226" t="s">
        <v>666</v>
      </c>
      <c r="DAK4" s="225" t="s">
        <v>664</v>
      </c>
      <c r="DAL4" s="517" t="s">
        <v>667</v>
      </c>
      <c r="DAM4" s="517"/>
      <c r="DAN4" s="226" t="s">
        <v>19</v>
      </c>
      <c r="DAO4" s="226" t="s">
        <v>666</v>
      </c>
      <c r="DAP4" s="225" t="s">
        <v>664</v>
      </c>
      <c r="DAQ4" s="517" t="s">
        <v>667</v>
      </c>
      <c r="DAR4" s="517"/>
      <c r="DAS4" s="226" t="s">
        <v>19</v>
      </c>
      <c r="DAT4" s="226" t="s">
        <v>666</v>
      </c>
      <c r="DAU4" s="225" t="s">
        <v>664</v>
      </c>
      <c r="DAV4" s="517" t="s">
        <v>667</v>
      </c>
      <c r="DAW4" s="517"/>
      <c r="DAX4" s="226" t="s">
        <v>19</v>
      </c>
      <c r="DAY4" s="226" t="s">
        <v>666</v>
      </c>
      <c r="DAZ4" s="225" t="s">
        <v>664</v>
      </c>
      <c r="DBA4" s="517" t="s">
        <v>667</v>
      </c>
      <c r="DBB4" s="517"/>
      <c r="DBC4" s="226" t="s">
        <v>19</v>
      </c>
      <c r="DBD4" s="226" t="s">
        <v>666</v>
      </c>
      <c r="DBE4" s="225" t="s">
        <v>664</v>
      </c>
      <c r="DBF4" s="517" t="s">
        <v>667</v>
      </c>
      <c r="DBG4" s="517"/>
      <c r="DBH4" s="226" t="s">
        <v>19</v>
      </c>
      <c r="DBI4" s="226" t="s">
        <v>666</v>
      </c>
      <c r="DBJ4" s="225" t="s">
        <v>664</v>
      </c>
      <c r="DBK4" s="517" t="s">
        <v>667</v>
      </c>
      <c r="DBL4" s="517"/>
      <c r="DBM4" s="226" t="s">
        <v>19</v>
      </c>
      <c r="DBN4" s="226" t="s">
        <v>666</v>
      </c>
      <c r="DBO4" s="225" t="s">
        <v>664</v>
      </c>
      <c r="DBP4" s="517" t="s">
        <v>667</v>
      </c>
      <c r="DBQ4" s="517"/>
      <c r="DBR4" s="226" t="s">
        <v>19</v>
      </c>
      <c r="DBS4" s="226" t="s">
        <v>666</v>
      </c>
      <c r="DBT4" s="225" t="s">
        <v>664</v>
      </c>
      <c r="DBU4" s="517" t="s">
        <v>667</v>
      </c>
      <c r="DBV4" s="517"/>
      <c r="DBW4" s="226" t="s">
        <v>19</v>
      </c>
      <c r="DBX4" s="226" t="s">
        <v>666</v>
      </c>
      <c r="DBY4" s="225" t="s">
        <v>664</v>
      </c>
      <c r="DBZ4" s="517" t="s">
        <v>667</v>
      </c>
      <c r="DCA4" s="517"/>
      <c r="DCB4" s="226" t="s">
        <v>19</v>
      </c>
      <c r="DCC4" s="226" t="s">
        <v>666</v>
      </c>
      <c r="DCD4" s="225" t="s">
        <v>664</v>
      </c>
      <c r="DCE4" s="517" t="s">
        <v>667</v>
      </c>
      <c r="DCF4" s="517"/>
      <c r="DCG4" s="226" t="s">
        <v>19</v>
      </c>
      <c r="DCH4" s="226" t="s">
        <v>666</v>
      </c>
      <c r="DCI4" s="225" t="s">
        <v>664</v>
      </c>
      <c r="DCJ4" s="517" t="s">
        <v>667</v>
      </c>
      <c r="DCK4" s="517"/>
      <c r="DCL4" s="226" t="s">
        <v>19</v>
      </c>
      <c r="DCM4" s="226" t="s">
        <v>666</v>
      </c>
      <c r="DCN4" s="225" t="s">
        <v>664</v>
      </c>
      <c r="DCO4" s="517" t="s">
        <v>667</v>
      </c>
      <c r="DCP4" s="517"/>
      <c r="DCQ4" s="226" t="s">
        <v>19</v>
      </c>
      <c r="DCR4" s="226" t="s">
        <v>666</v>
      </c>
      <c r="DCS4" s="225" t="s">
        <v>664</v>
      </c>
      <c r="DCT4" s="517" t="s">
        <v>667</v>
      </c>
      <c r="DCU4" s="517"/>
      <c r="DCV4" s="226" t="s">
        <v>19</v>
      </c>
      <c r="DCW4" s="226" t="s">
        <v>666</v>
      </c>
      <c r="DCX4" s="225" t="s">
        <v>664</v>
      </c>
      <c r="DCY4" s="517" t="s">
        <v>667</v>
      </c>
      <c r="DCZ4" s="517"/>
      <c r="DDA4" s="226" t="s">
        <v>19</v>
      </c>
      <c r="DDB4" s="226" t="s">
        <v>666</v>
      </c>
      <c r="DDC4" s="225" t="s">
        <v>664</v>
      </c>
      <c r="DDD4" s="517" t="s">
        <v>667</v>
      </c>
      <c r="DDE4" s="517"/>
      <c r="DDF4" s="226" t="s">
        <v>19</v>
      </c>
      <c r="DDG4" s="226" t="s">
        <v>666</v>
      </c>
      <c r="DDH4" s="225" t="s">
        <v>664</v>
      </c>
      <c r="DDI4" s="517" t="s">
        <v>667</v>
      </c>
      <c r="DDJ4" s="517"/>
      <c r="DDK4" s="226" t="s">
        <v>19</v>
      </c>
      <c r="DDL4" s="226" t="s">
        <v>666</v>
      </c>
      <c r="DDM4" s="225" t="s">
        <v>664</v>
      </c>
      <c r="DDN4" s="517" t="s">
        <v>667</v>
      </c>
      <c r="DDO4" s="517"/>
      <c r="DDP4" s="226" t="s">
        <v>19</v>
      </c>
      <c r="DDQ4" s="226" t="s">
        <v>666</v>
      </c>
      <c r="DDR4" s="225" t="s">
        <v>664</v>
      </c>
      <c r="DDS4" s="517" t="s">
        <v>667</v>
      </c>
      <c r="DDT4" s="517"/>
      <c r="DDU4" s="226" t="s">
        <v>19</v>
      </c>
      <c r="DDV4" s="226" t="s">
        <v>666</v>
      </c>
      <c r="DDW4" s="225" t="s">
        <v>664</v>
      </c>
      <c r="DDX4" s="517" t="s">
        <v>667</v>
      </c>
      <c r="DDY4" s="517"/>
      <c r="DDZ4" s="226" t="s">
        <v>19</v>
      </c>
      <c r="DEA4" s="226" t="s">
        <v>666</v>
      </c>
      <c r="DEB4" s="225" t="s">
        <v>664</v>
      </c>
      <c r="DEC4" s="517" t="s">
        <v>667</v>
      </c>
      <c r="DED4" s="517"/>
      <c r="DEE4" s="226" t="s">
        <v>19</v>
      </c>
      <c r="DEF4" s="226" t="s">
        <v>666</v>
      </c>
      <c r="DEG4" s="225" t="s">
        <v>664</v>
      </c>
      <c r="DEH4" s="517" t="s">
        <v>667</v>
      </c>
      <c r="DEI4" s="517"/>
      <c r="DEJ4" s="226" t="s">
        <v>19</v>
      </c>
      <c r="DEK4" s="226" t="s">
        <v>666</v>
      </c>
      <c r="DEL4" s="225" t="s">
        <v>664</v>
      </c>
      <c r="DEM4" s="517" t="s">
        <v>667</v>
      </c>
      <c r="DEN4" s="517"/>
      <c r="DEO4" s="226" t="s">
        <v>19</v>
      </c>
      <c r="DEP4" s="226" t="s">
        <v>666</v>
      </c>
      <c r="DEQ4" s="225" t="s">
        <v>664</v>
      </c>
      <c r="DER4" s="517" t="s">
        <v>667</v>
      </c>
      <c r="DES4" s="517"/>
      <c r="DET4" s="226" t="s">
        <v>19</v>
      </c>
      <c r="DEU4" s="226" t="s">
        <v>666</v>
      </c>
      <c r="DEV4" s="225" t="s">
        <v>664</v>
      </c>
      <c r="DEW4" s="517" t="s">
        <v>667</v>
      </c>
      <c r="DEX4" s="517"/>
      <c r="DEY4" s="226" t="s">
        <v>19</v>
      </c>
      <c r="DEZ4" s="226" t="s">
        <v>666</v>
      </c>
      <c r="DFA4" s="225" t="s">
        <v>664</v>
      </c>
      <c r="DFB4" s="517" t="s">
        <v>667</v>
      </c>
      <c r="DFC4" s="517"/>
      <c r="DFD4" s="226" t="s">
        <v>19</v>
      </c>
      <c r="DFE4" s="226" t="s">
        <v>666</v>
      </c>
      <c r="DFF4" s="225" t="s">
        <v>664</v>
      </c>
      <c r="DFG4" s="517" t="s">
        <v>667</v>
      </c>
      <c r="DFH4" s="517"/>
      <c r="DFI4" s="226" t="s">
        <v>19</v>
      </c>
      <c r="DFJ4" s="226" t="s">
        <v>666</v>
      </c>
      <c r="DFK4" s="225" t="s">
        <v>664</v>
      </c>
      <c r="DFL4" s="517" t="s">
        <v>667</v>
      </c>
      <c r="DFM4" s="517"/>
      <c r="DFN4" s="226" t="s">
        <v>19</v>
      </c>
      <c r="DFO4" s="226" t="s">
        <v>666</v>
      </c>
      <c r="DFP4" s="225" t="s">
        <v>664</v>
      </c>
      <c r="DFQ4" s="517" t="s">
        <v>667</v>
      </c>
      <c r="DFR4" s="517"/>
      <c r="DFS4" s="226" t="s">
        <v>19</v>
      </c>
      <c r="DFT4" s="226" t="s">
        <v>666</v>
      </c>
      <c r="DFU4" s="225" t="s">
        <v>664</v>
      </c>
      <c r="DFV4" s="517" t="s">
        <v>667</v>
      </c>
      <c r="DFW4" s="517"/>
      <c r="DFX4" s="226" t="s">
        <v>19</v>
      </c>
      <c r="DFY4" s="226" t="s">
        <v>666</v>
      </c>
      <c r="DFZ4" s="225" t="s">
        <v>664</v>
      </c>
      <c r="DGA4" s="517" t="s">
        <v>667</v>
      </c>
      <c r="DGB4" s="517"/>
      <c r="DGC4" s="226" t="s">
        <v>19</v>
      </c>
      <c r="DGD4" s="226" t="s">
        <v>666</v>
      </c>
      <c r="DGE4" s="225" t="s">
        <v>664</v>
      </c>
      <c r="DGF4" s="517" t="s">
        <v>667</v>
      </c>
      <c r="DGG4" s="517"/>
      <c r="DGH4" s="226" t="s">
        <v>19</v>
      </c>
      <c r="DGI4" s="226" t="s">
        <v>666</v>
      </c>
      <c r="DGJ4" s="225" t="s">
        <v>664</v>
      </c>
      <c r="DGK4" s="517" t="s">
        <v>667</v>
      </c>
      <c r="DGL4" s="517"/>
      <c r="DGM4" s="226" t="s">
        <v>19</v>
      </c>
      <c r="DGN4" s="226" t="s">
        <v>666</v>
      </c>
      <c r="DGO4" s="225" t="s">
        <v>664</v>
      </c>
      <c r="DGP4" s="517" t="s">
        <v>667</v>
      </c>
      <c r="DGQ4" s="517"/>
      <c r="DGR4" s="226" t="s">
        <v>19</v>
      </c>
      <c r="DGS4" s="226" t="s">
        <v>666</v>
      </c>
      <c r="DGT4" s="225" t="s">
        <v>664</v>
      </c>
      <c r="DGU4" s="517" t="s">
        <v>667</v>
      </c>
      <c r="DGV4" s="517"/>
      <c r="DGW4" s="226" t="s">
        <v>19</v>
      </c>
      <c r="DGX4" s="226" t="s">
        <v>666</v>
      </c>
      <c r="DGY4" s="225" t="s">
        <v>664</v>
      </c>
      <c r="DGZ4" s="517" t="s">
        <v>667</v>
      </c>
      <c r="DHA4" s="517"/>
      <c r="DHB4" s="226" t="s">
        <v>19</v>
      </c>
      <c r="DHC4" s="226" t="s">
        <v>666</v>
      </c>
      <c r="DHD4" s="225" t="s">
        <v>664</v>
      </c>
      <c r="DHE4" s="517" t="s">
        <v>667</v>
      </c>
      <c r="DHF4" s="517"/>
      <c r="DHG4" s="226" t="s">
        <v>19</v>
      </c>
      <c r="DHH4" s="226" t="s">
        <v>666</v>
      </c>
      <c r="DHI4" s="225" t="s">
        <v>664</v>
      </c>
      <c r="DHJ4" s="517" t="s">
        <v>667</v>
      </c>
      <c r="DHK4" s="517"/>
      <c r="DHL4" s="226" t="s">
        <v>19</v>
      </c>
      <c r="DHM4" s="226" t="s">
        <v>666</v>
      </c>
      <c r="DHN4" s="225" t="s">
        <v>664</v>
      </c>
      <c r="DHO4" s="517" t="s">
        <v>667</v>
      </c>
      <c r="DHP4" s="517"/>
      <c r="DHQ4" s="226" t="s">
        <v>19</v>
      </c>
      <c r="DHR4" s="226" t="s">
        <v>666</v>
      </c>
      <c r="DHS4" s="225" t="s">
        <v>664</v>
      </c>
      <c r="DHT4" s="517" t="s">
        <v>667</v>
      </c>
      <c r="DHU4" s="517"/>
      <c r="DHV4" s="226" t="s">
        <v>19</v>
      </c>
      <c r="DHW4" s="226" t="s">
        <v>666</v>
      </c>
      <c r="DHX4" s="225" t="s">
        <v>664</v>
      </c>
      <c r="DHY4" s="517" t="s">
        <v>667</v>
      </c>
      <c r="DHZ4" s="517"/>
      <c r="DIA4" s="226" t="s">
        <v>19</v>
      </c>
      <c r="DIB4" s="226" t="s">
        <v>666</v>
      </c>
      <c r="DIC4" s="225" t="s">
        <v>664</v>
      </c>
      <c r="DID4" s="517" t="s">
        <v>667</v>
      </c>
      <c r="DIE4" s="517"/>
      <c r="DIF4" s="226" t="s">
        <v>19</v>
      </c>
      <c r="DIG4" s="226" t="s">
        <v>666</v>
      </c>
      <c r="DIH4" s="225" t="s">
        <v>664</v>
      </c>
      <c r="DII4" s="517" t="s">
        <v>667</v>
      </c>
      <c r="DIJ4" s="517"/>
      <c r="DIK4" s="226" t="s">
        <v>19</v>
      </c>
      <c r="DIL4" s="226" t="s">
        <v>666</v>
      </c>
      <c r="DIM4" s="225" t="s">
        <v>664</v>
      </c>
      <c r="DIN4" s="517" t="s">
        <v>667</v>
      </c>
      <c r="DIO4" s="517"/>
      <c r="DIP4" s="226" t="s">
        <v>19</v>
      </c>
      <c r="DIQ4" s="226" t="s">
        <v>666</v>
      </c>
      <c r="DIR4" s="225" t="s">
        <v>664</v>
      </c>
      <c r="DIS4" s="517" t="s">
        <v>667</v>
      </c>
      <c r="DIT4" s="517"/>
      <c r="DIU4" s="226" t="s">
        <v>19</v>
      </c>
      <c r="DIV4" s="226" t="s">
        <v>666</v>
      </c>
      <c r="DIW4" s="225" t="s">
        <v>664</v>
      </c>
      <c r="DIX4" s="517" t="s">
        <v>667</v>
      </c>
      <c r="DIY4" s="517"/>
      <c r="DIZ4" s="226" t="s">
        <v>19</v>
      </c>
      <c r="DJA4" s="226" t="s">
        <v>666</v>
      </c>
      <c r="DJB4" s="225" t="s">
        <v>664</v>
      </c>
      <c r="DJC4" s="517" t="s">
        <v>667</v>
      </c>
      <c r="DJD4" s="517"/>
      <c r="DJE4" s="226" t="s">
        <v>19</v>
      </c>
      <c r="DJF4" s="226" t="s">
        <v>666</v>
      </c>
      <c r="DJG4" s="225" t="s">
        <v>664</v>
      </c>
      <c r="DJH4" s="517" t="s">
        <v>667</v>
      </c>
      <c r="DJI4" s="517"/>
      <c r="DJJ4" s="226" t="s">
        <v>19</v>
      </c>
      <c r="DJK4" s="226" t="s">
        <v>666</v>
      </c>
      <c r="DJL4" s="225" t="s">
        <v>664</v>
      </c>
      <c r="DJM4" s="517" t="s">
        <v>667</v>
      </c>
      <c r="DJN4" s="517"/>
      <c r="DJO4" s="226" t="s">
        <v>19</v>
      </c>
      <c r="DJP4" s="226" t="s">
        <v>666</v>
      </c>
      <c r="DJQ4" s="225" t="s">
        <v>664</v>
      </c>
      <c r="DJR4" s="517" t="s">
        <v>667</v>
      </c>
      <c r="DJS4" s="517"/>
      <c r="DJT4" s="226" t="s">
        <v>19</v>
      </c>
      <c r="DJU4" s="226" t="s">
        <v>666</v>
      </c>
      <c r="DJV4" s="225" t="s">
        <v>664</v>
      </c>
      <c r="DJW4" s="517" t="s">
        <v>667</v>
      </c>
      <c r="DJX4" s="517"/>
      <c r="DJY4" s="226" t="s">
        <v>19</v>
      </c>
      <c r="DJZ4" s="226" t="s">
        <v>666</v>
      </c>
      <c r="DKA4" s="225" t="s">
        <v>664</v>
      </c>
      <c r="DKB4" s="517" t="s">
        <v>667</v>
      </c>
      <c r="DKC4" s="517"/>
      <c r="DKD4" s="226" t="s">
        <v>19</v>
      </c>
      <c r="DKE4" s="226" t="s">
        <v>666</v>
      </c>
      <c r="DKF4" s="225" t="s">
        <v>664</v>
      </c>
      <c r="DKG4" s="517" t="s">
        <v>667</v>
      </c>
      <c r="DKH4" s="517"/>
      <c r="DKI4" s="226" t="s">
        <v>19</v>
      </c>
      <c r="DKJ4" s="226" t="s">
        <v>666</v>
      </c>
      <c r="DKK4" s="225" t="s">
        <v>664</v>
      </c>
      <c r="DKL4" s="517" t="s">
        <v>667</v>
      </c>
      <c r="DKM4" s="517"/>
      <c r="DKN4" s="226" t="s">
        <v>19</v>
      </c>
      <c r="DKO4" s="226" t="s">
        <v>666</v>
      </c>
      <c r="DKP4" s="225" t="s">
        <v>664</v>
      </c>
      <c r="DKQ4" s="517" t="s">
        <v>667</v>
      </c>
      <c r="DKR4" s="517"/>
      <c r="DKS4" s="226" t="s">
        <v>19</v>
      </c>
      <c r="DKT4" s="226" t="s">
        <v>666</v>
      </c>
      <c r="DKU4" s="225" t="s">
        <v>664</v>
      </c>
      <c r="DKV4" s="517" t="s">
        <v>667</v>
      </c>
      <c r="DKW4" s="517"/>
      <c r="DKX4" s="226" t="s">
        <v>19</v>
      </c>
      <c r="DKY4" s="226" t="s">
        <v>666</v>
      </c>
      <c r="DKZ4" s="225" t="s">
        <v>664</v>
      </c>
      <c r="DLA4" s="517" t="s">
        <v>667</v>
      </c>
      <c r="DLB4" s="517"/>
      <c r="DLC4" s="226" t="s">
        <v>19</v>
      </c>
      <c r="DLD4" s="226" t="s">
        <v>666</v>
      </c>
      <c r="DLE4" s="225" t="s">
        <v>664</v>
      </c>
      <c r="DLF4" s="517" t="s">
        <v>667</v>
      </c>
      <c r="DLG4" s="517"/>
      <c r="DLH4" s="226" t="s">
        <v>19</v>
      </c>
      <c r="DLI4" s="226" t="s">
        <v>666</v>
      </c>
      <c r="DLJ4" s="225" t="s">
        <v>664</v>
      </c>
      <c r="DLK4" s="517" t="s">
        <v>667</v>
      </c>
      <c r="DLL4" s="517"/>
      <c r="DLM4" s="226" t="s">
        <v>19</v>
      </c>
      <c r="DLN4" s="226" t="s">
        <v>666</v>
      </c>
      <c r="DLO4" s="225" t="s">
        <v>664</v>
      </c>
      <c r="DLP4" s="517" t="s">
        <v>667</v>
      </c>
      <c r="DLQ4" s="517"/>
      <c r="DLR4" s="226" t="s">
        <v>19</v>
      </c>
      <c r="DLS4" s="226" t="s">
        <v>666</v>
      </c>
      <c r="DLT4" s="225" t="s">
        <v>664</v>
      </c>
      <c r="DLU4" s="517" t="s">
        <v>667</v>
      </c>
      <c r="DLV4" s="517"/>
      <c r="DLW4" s="226" t="s">
        <v>19</v>
      </c>
      <c r="DLX4" s="226" t="s">
        <v>666</v>
      </c>
      <c r="DLY4" s="225" t="s">
        <v>664</v>
      </c>
      <c r="DLZ4" s="517" t="s">
        <v>667</v>
      </c>
      <c r="DMA4" s="517"/>
      <c r="DMB4" s="226" t="s">
        <v>19</v>
      </c>
      <c r="DMC4" s="226" t="s">
        <v>666</v>
      </c>
      <c r="DMD4" s="225" t="s">
        <v>664</v>
      </c>
      <c r="DME4" s="517" t="s">
        <v>667</v>
      </c>
      <c r="DMF4" s="517"/>
      <c r="DMG4" s="226" t="s">
        <v>19</v>
      </c>
      <c r="DMH4" s="226" t="s">
        <v>666</v>
      </c>
      <c r="DMI4" s="225" t="s">
        <v>664</v>
      </c>
      <c r="DMJ4" s="517" t="s">
        <v>667</v>
      </c>
      <c r="DMK4" s="517"/>
      <c r="DML4" s="226" t="s">
        <v>19</v>
      </c>
      <c r="DMM4" s="226" t="s">
        <v>666</v>
      </c>
      <c r="DMN4" s="225" t="s">
        <v>664</v>
      </c>
      <c r="DMO4" s="517" t="s">
        <v>667</v>
      </c>
      <c r="DMP4" s="517"/>
      <c r="DMQ4" s="226" t="s">
        <v>19</v>
      </c>
      <c r="DMR4" s="226" t="s">
        <v>666</v>
      </c>
      <c r="DMS4" s="225" t="s">
        <v>664</v>
      </c>
      <c r="DMT4" s="517" t="s">
        <v>667</v>
      </c>
      <c r="DMU4" s="517"/>
      <c r="DMV4" s="226" t="s">
        <v>19</v>
      </c>
      <c r="DMW4" s="226" t="s">
        <v>666</v>
      </c>
      <c r="DMX4" s="225" t="s">
        <v>664</v>
      </c>
      <c r="DMY4" s="517" t="s">
        <v>667</v>
      </c>
      <c r="DMZ4" s="517"/>
      <c r="DNA4" s="226" t="s">
        <v>19</v>
      </c>
      <c r="DNB4" s="226" t="s">
        <v>666</v>
      </c>
      <c r="DNC4" s="225" t="s">
        <v>664</v>
      </c>
      <c r="DND4" s="517" t="s">
        <v>667</v>
      </c>
      <c r="DNE4" s="517"/>
      <c r="DNF4" s="226" t="s">
        <v>19</v>
      </c>
      <c r="DNG4" s="226" t="s">
        <v>666</v>
      </c>
      <c r="DNH4" s="225" t="s">
        <v>664</v>
      </c>
      <c r="DNI4" s="517" t="s">
        <v>667</v>
      </c>
      <c r="DNJ4" s="517"/>
      <c r="DNK4" s="226" t="s">
        <v>19</v>
      </c>
      <c r="DNL4" s="226" t="s">
        <v>666</v>
      </c>
      <c r="DNM4" s="225" t="s">
        <v>664</v>
      </c>
      <c r="DNN4" s="517" t="s">
        <v>667</v>
      </c>
      <c r="DNO4" s="517"/>
      <c r="DNP4" s="226" t="s">
        <v>19</v>
      </c>
      <c r="DNQ4" s="226" t="s">
        <v>666</v>
      </c>
      <c r="DNR4" s="225" t="s">
        <v>664</v>
      </c>
      <c r="DNS4" s="517" t="s">
        <v>667</v>
      </c>
      <c r="DNT4" s="517"/>
      <c r="DNU4" s="226" t="s">
        <v>19</v>
      </c>
      <c r="DNV4" s="226" t="s">
        <v>666</v>
      </c>
      <c r="DNW4" s="225" t="s">
        <v>664</v>
      </c>
      <c r="DNX4" s="517" t="s">
        <v>667</v>
      </c>
      <c r="DNY4" s="517"/>
      <c r="DNZ4" s="226" t="s">
        <v>19</v>
      </c>
      <c r="DOA4" s="226" t="s">
        <v>666</v>
      </c>
      <c r="DOB4" s="225" t="s">
        <v>664</v>
      </c>
      <c r="DOC4" s="517" t="s">
        <v>667</v>
      </c>
      <c r="DOD4" s="517"/>
      <c r="DOE4" s="226" t="s">
        <v>19</v>
      </c>
      <c r="DOF4" s="226" t="s">
        <v>666</v>
      </c>
      <c r="DOG4" s="225" t="s">
        <v>664</v>
      </c>
      <c r="DOH4" s="517" t="s">
        <v>667</v>
      </c>
      <c r="DOI4" s="517"/>
      <c r="DOJ4" s="226" t="s">
        <v>19</v>
      </c>
      <c r="DOK4" s="226" t="s">
        <v>666</v>
      </c>
      <c r="DOL4" s="225" t="s">
        <v>664</v>
      </c>
      <c r="DOM4" s="517" t="s">
        <v>667</v>
      </c>
      <c r="DON4" s="517"/>
      <c r="DOO4" s="226" t="s">
        <v>19</v>
      </c>
      <c r="DOP4" s="226" t="s">
        <v>666</v>
      </c>
      <c r="DOQ4" s="225" t="s">
        <v>664</v>
      </c>
      <c r="DOR4" s="517" t="s">
        <v>667</v>
      </c>
      <c r="DOS4" s="517"/>
      <c r="DOT4" s="226" t="s">
        <v>19</v>
      </c>
      <c r="DOU4" s="226" t="s">
        <v>666</v>
      </c>
      <c r="DOV4" s="225" t="s">
        <v>664</v>
      </c>
      <c r="DOW4" s="517" t="s">
        <v>667</v>
      </c>
      <c r="DOX4" s="517"/>
      <c r="DOY4" s="226" t="s">
        <v>19</v>
      </c>
      <c r="DOZ4" s="226" t="s">
        <v>666</v>
      </c>
      <c r="DPA4" s="225" t="s">
        <v>664</v>
      </c>
      <c r="DPB4" s="517" t="s">
        <v>667</v>
      </c>
      <c r="DPC4" s="517"/>
      <c r="DPD4" s="226" t="s">
        <v>19</v>
      </c>
      <c r="DPE4" s="226" t="s">
        <v>666</v>
      </c>
      <c r="DPF4" s="225" t="s">
        <v>664</v>
      </c>
      <c r="DPG4" s="517" t="s">
        <v>667</v>
      </c>
      <c r="DPH4" s="517"/>
      <c r="DPI4" s="226" t="s">
        <v>19</v>
      </c>
      <c r="DPJ4" s="226" t="s">
        <v>666</v>
      </c>
      <c r="DPK4" s="225" t="s">
        <v>664</v>
      </c>
      <c r="DPL4" s="517" t="s">
        <v>667</v>
      </c>
      <c r="DPM4" s="517"/>
      <c r="DPN4" s="226" t="s">
        <v>19</v>
      </c>
      <c r="DPO4" s="226" t="s">
        <v>666</v>
      </c>
      <c r="DPP4" s="225" t="s">
        <v>664</v>
      </c>
      <c r="DPQ4" s="517" t="s">
        <v>667</v>
      </c>
      <c r="DPR4" s="517"/>
      <c r="DPS4" s="226" t="s">
        <v>19</v>
      </c>
      <c r="DPT4" s="226" t="s">
        <v>666</v>
      </c>
      <c r="DPU4" s="225" t="s">
        <v>664</v>
      </c>
      <c r="DPV4" s="517" t="s">
        <v>667</v>
      </c>
      <c r="DPW4" s="517"/>
      <c r="DPX4" s="226" t="s">
        <v>19</v>
      </c>
      <c r="DPY4" s="226" t="s">
        <v>666</v>
      </c>
      <c r="DPZ4" s="225" t="s">
        <v>664</v>
      </c>
      <c r="DQA4" s="517" t="s">
        <v>667</v>
      </c>
      <c r="DQB4" s="517"/>
      <c r="DQC4" s="226" t="s">
        <v>19</v>
      </c>
      <c r="DQD4" s="226" t="s">
        <v>666</v>
      </c>
      <c r="DQE4" s="225" t="s">
        <v>664</v>
      </c>
      <c r="DQF4" s="517" t="s">
        <v>667</v>
      </c>
      <c r="DQG4" s="517"/>
      <c r="DQH4" s="226" t="s">
        <v>19</v>
      </c>
      <c r="DQI4" s="226" t="s">
        <v>666</v>
      </c>
      <c r="DQJ4" s="225" t="s">
        <v>664</v>
      </c>
      <c r="DQK4" s="517" t="s">
        <v>667</v>
      </c>
      <c r="DQL4" s="517"/>
      <c r="DQM4" s="226" t="s">
        <v>19</v>
      </c>
      <c r="DQN4" s="226" t="s">
        <v>666</v>
      </c>
      <c r="DQO4" s="225" t="s">
        <v>664</v>
      </c>
      <c r="DQP4" s="517" t="s">
        <v>667</v>
      </c>
      <c r="DQQ4" s="517"/>
      <c r="DQR4" s="226" t="s">
        <v>19</v>
      </c>
      <c r="DQS4" s="226" t="s">
        <v>666</v>
      </c>
      <c r="DQT4" s="225" t="s">
        <v>664</v>
      </c>
      <c r="DQU4" s="517" t="s">
        <v>667</v>
      </c>
      <c r="DQV4" s="517"/>
      <c r="DQW4" s="226" t="s">
        <v>19</v>
      </c>
      <c r="DQX4" s="226" t="s">
        <v>666</v>
      </c>
      <c r="DQY4" s="225" t="s">
        <v>664</v>
      </c>
      <c r="DQZ4" s="517" t="s">
        <v>667</v>
      </c>
      <c r="DRA4" s="517"/>
      <c r="DRB4" s="226" t="s">
        <v>19</v>
      </c>
      <c r="DRC4" s="226" t="s">
        <v>666</v>
      </c>
      <c r="DRD4" s="225" t="s">
        <v>664</v>
      </c>
      <c r="DRE4" s="517" t="s">
        <v>667</v>
      </c>
      <c r="DRF4" s="517"/>
      <c r="DRG4" s="226" t="s">
        <v>19</v>
      </c>
      <c r="DRH4" s="226" t="s">
        <v>666</v>
      </c>
      <c r="DRI4" s="225" t="s">
        <v>664</v>
      </c>
      <c r="DRJ4" s="517" t="s">
        <v>667</v>
      </c>
      <c r="DRK4" s="517"/>
      <c r="DRL4" s="226" t="s">
        <v>19</v>
      </c>
      <c r="DRM4" s="226" t="s">
        <v>666</v>
      </c>
      <c r="DRN4" s="225" t="s">
        <v>664</v>
      </c>
      <c r="DRO4" s="517" t="s">
        <v>667</v>
      </c>
      <c r="DRP4" s="517"/>
      <c r="DRQ4" s="226" t="s">
        <v>19</v>
      </c>
      <c r="DRR4" s="226" t="s">
        <v>666</v>
      </c>
      <c r="DRS4" s="225" t="s">
        <v>664</v>
      </c>
      <c r="DRT4" s="517" t="s">
        <v>667</v>
      </c>
      <c r="DRU4" s="517"/>
      <c r="DRV4" s="226" t="s">
        <v>19</v>
      </c>
      <c r="DRW4" s="226" t="s">
        <v>666</v>
      </c>
      <c r="DRX4" s="225" t="s">
        <v>664</v>
      </c>
      <c r="DRY4" s="517" t="s">
        <v>667</v>
      </c>
      <c r="DRZ4" s="517"/>
      <c r="DSA4" s="226" t="s">
        <v>19</v>
      </c>
      <c r="DSB4" s="226" t="s">
        <v>666</v>
      </c>
      <c r="DSC4" s="225" t="s">
        <v>664</v>
      </c>
      <c r="DSD4" s="517" t="s">
        <v>667</v>
      </c>
      <c r="DSE4" s="517"/>
      <c r="DSF4" s="226" t="s">
        <v>19</v>
      </c>
      <c r="DSG4" s="226" t="s">
        <v>666</v>
      </c>
      <c r="DSH4" s="225" t="s">
        <v>664</v>
      </c>
      <c r="DSI4" s="517" t="s">
        <v>667</v>
      </c>
      <c r="DSJ4" s="517"/>
      <c r="DSK4" s="226" t="s">
        <v>19</v>
      </c>
      <c r="DSL4" s="226" t="s">
        <v>666</v>
      </c>
      <c r="DSM4" s="225" t="s">
        <v>664</v>
      </c>
      <c r="DSN4" s="517" t="s">
        <v>667</v>
      </c>
      <c r="DSO4" s="517"/>
      <c r="DSP4" s="226" t="s">
        <v>19</v>
      </c>
      <c r="DSQ4" s="226" t="s">
        <v>666</v>
      </c>
      <c r="DSR4" s="225" t="s">
        <v>664</v>
      </c>
      <c r="DSS4" s="517" t="s">
        <v>667</v>
      </c>
      <c r="DST4" s="517"/>
      <c r="DSU4" s="226" t="s">
        <v>19</v>
      </c>
      <c r="DSV4" s="226" t="s">
        <v>666</v>
      </c>
      <c r="DSW4" s="225" t="s">
        <v>664</v>
      </c>
      <c r="DSX4" s="517" t="s">
        <v>667</v>
      </c>
      <c r="DSY4" s="517"/>
      <c r="DSZ4" s="226" t="s">
        <v>19</v>
      </c>
      <c r="DTA4" s="226" t="s">
        <v>666</v>
      </c>
      <c r="DTB4" s="225" t="s">
        <v>664</v>
      </c>
      <c r="DTC4" s="517" t="s">
        <v>667</v>
      </c>
      <c r="DTD4" s="517"/>
      <c r="DTE4" s="226" t="s">
        <v>19</v>
      </c>
      <c r="DTF4" s="226" t="s">
        <v>666</v>
      </c>
      <c r="DTG4" s="225" t="s">
        <v>664</v>
      </c>
      <c r="DTH4" s="517" t="s">
        <v>667</v>
      </c>
      <c r="DTI4" s="517"/>
      <c r="DTJ4" s="226" t="s">
        <v>19</v>
      </c>
      <c r="DTK4" s="226" t="s">
        <v>666</v>
      </c>
      <c r="DTL4" s="225" t="s">
        <v>664</v>
      </c>
      <c r="DTM4" s="517" t="s">
        <v>667</v>
      </c>
      <c r="DTN4" s="517"/>
      <c r="DTO4" s="226" t="s">
        <v>19</v>
      </c>
      <c r="DTP4" s="226" t="s">
        <v>666</v>
      </c>
      <c r="DTQ4" s="225" t="s">
        <v>664</v>
      </c>
      <c r="DTR4" s="517" t="s">
        <v>667</v>
      </c>
      <c r="DTS4" s="517"/>
      <c r="DTT4" s="226" t="s">
        <v>19</v>
      </c>
      <c r="DTU4" s="226" t="s">
        <v>666</v>
      </c>
      <c r="DTV4" s="225" t="s">
        <v>664</v>
      </c>
      <c r="DTW4" s="517" t="s">
        <v>667</v>
      </c>
      <c r="DTX4" s="517"/>
      <c r="DTY4" s="226" t="s">
        <v>19</v>
      </c>
      <c r="DTZ4" s="226" t="s">
        <v>666</v>
      </c>
      <c r="DUA4" s="225" t="s">
        <v>664</v>
      </c>
      <c r="DUB4" s="517" t="s">
        <v>667</v>
      </c>
      <c r="DUC4" s="517"/>
      <c r="DUD4" s="226" t="s">
        <v>19</v>
      </c>
      <c r="DUE4" s="226" t="s">
        <v>666</v>
      </c>
      <c r="DUF4" s="225" t="s">
        <v>664</v>
      </c>
      <c r="DUG4" s="517" t="s">
        <v>667</v>
      </c>
      <c r="DUH4" s="517"/>
      <c r="DUI4" s="226" t="s">
        <v>19</v>
      </c>
      <c r="DUJ4" s="226" t="s">
        <v>666</v>
      </c>
      <c r="DUK4" s="225" t="s">
        <v>664</v>
      </c>
      <c r="DUL4" s="517" t="s">
        <v>667</v>
      </c>
      <c r="DUM4" s="517"/>
      <c r="DUN4" s="226" t="s">
        <v>19</v>
      </c>
      <c r="DUO4" s="226" t="s">
        <v>666</v>
      </c>
      <c r="DUP4" s="225" t="s">
        <v>664</v>
      </c>
      <c r="DUQ4" s="517" t="s">
        <v>667</v>
      </c>
      <c r="DUR4" s="517"/>
      <c r="DUS4" s="226" t="s">
        <v>19</v>
      </c>
      <c r="DUT4" s="226" t="s">
        <v>666</v>
      </c>
      <c r="DUU4" s="225" t="s">
        <v>664</v>
      </c>
      <c r="DUV4" s="517" t="s">
        <v>667</v>
      </c>
      <c r="DUW4" s="517"/>
      <c r="DUX4" s="226" t="s">
        <v>19</v>
      </c>
      <c r="DUY4" s="226" t="s">
        <v>666</v>
      </c>
      <c r="DUZ4" s="225" t="s">
        <v>664</v>
      </c>
      <c r="DVA4" s="517" t="s">
        <v>667</v>
      </c>
      <c r="DVB4" s="517"/>
      <c r="DVC4" s="226" t="s">
        <v>19</v>
      </c>
      <c r="DVD4" s="226" t="s">
        <v>666</v>
      </c>
      <c r="DVE4" s="225" t="s">
        <v>664</v>
      </c>
      <c r="DVF4" s="517" t="s">
        <v>667</v>
      </c>
      <c r="DVG4" s="517"/>
      <c r="DVH4" s="226" t="s">
        <v>19</v>
      </c>
      <c r="DVI4" s="226" t="s">
        <v>666</v>
      </c>
      <c r="DVJ4" s="225" t="s">
        <v>664</v>
      </c>
      <c r="DVK4" s="517" t="s">
        <v>667</v>
      </c>
      <c r="DVL4" s="517"/>
      <c r="DVM4" s="226" t="s">
        <v>19</v>
      </c>
      <c r="DVN4" s="226" t="s">
        <v>666</v>
      </c>
      <c r="DVO4" s="225" t="s">
        <v>664</v>
      </c>
      <c r="DVP4" s="517" t="s">
        <v>667</v>
      </c>
      <c r="DVQ4" s="517"/>
      <c r="DVR4" s="226" t="s">
        <v>19</v>
      </c>
      <c r="DVS4" s="226" t="s">
        <v>666</v>
      </c>
      <c r="DVT4" s="225" t="s">
        <v>664</v>
      </c>
      <c r="DVU4" s="517" t="s">
        <v>667</v>
      </c>
      <c r="DVV4" s="517"/>
      <c r="DVW4" s="226" t="s">
        <v>19</v>
      </c>
      <c r="DVX4" s="226" t="s">
        <v>666</v>
      </c>
      <c r="DVY4" s="225" t="s">
        <v>664</v>
      </c>
      <c r="DVZ4" s="517" t="s">
        <v>667</v>
      </c>
      <c r="DWA4" s="517"/>
      <c r="DWB4" s="226" t="s">
        <v>19</v>
      </c>
      <c r="DWC4" s="226" t="s">
        <v>666</v>
      </c>
      <c r="DWD4" s="225" t="s">
        <v>664</v>
      </c>
      <c r="DWE4" s="517" t="s">
        <v>667</v>
      </c>
      <c r="DWF4" s="517"/>
      <c r="DWG4" s="226" t="s">
        <v>19</v>
      </c>
      <c r="DWH4" s="226" t="s">
        <v>666</v>
      </c>
      <c r="DWI4" s="225" t="s">
        <v>664</v>
      </c>
      <c r="DWJ4" s="517" t="s">
        <v>667</v>
      </c>
      <c r="DWK4" s="517"/>
      <c r="DWL4" s="226" t="s">
        <v>19</v>
      </c>
      <c r="DWM4" s="226" t="s">
        <v>666</v>
      </c>
      <c r="DWN4" s="225" t="s">
        <v>664</v>
      </c>
      <c r="DWO4" s="517" t="s">
        <v>667</v>
      </c>
      <c r="DWP4" s="517"/>
      <c r="DWQ4" s="226" t="s">
        <v>19</v>
      </c>
      <c r="DWR4" s="226" t="s">
        <v>666</v>
      </c>
      <c r="DWS4" s="225" t="s">
        <v>664</v>
      </c>
      <c r="DWT4" s="517" t="s">
        <v>667</v>
      </c>
      <c r="DWU4" s="517"/>
      <c r="DWV4" s="226" t="s">
        <v>19</v>
      </c>
      <c r="DWW4" s="226" t="s">
        <v>666</v>
      </c>
      <c r="DWX4" s="225" t="s">
        <v>664</v>
      </c>
      <c r="DWY4" s="517" t="s">
        <v>667</v>
      </c>
      <c r="DWZ4" s="517"/>
      <c r="DXA4" s="226" t="s">
        <v>19</v>
      </c>
      <c r="DXB4" s="226" t="s">
        <v>666</v>
      </c>
      <c r="DXC4" s="225" t="s">
        <v>664</v>
      </c>
      <c r="DXD4" s="517" t="s">
        <v>667</v>
      </c>
      <c r="DXE4" s="517"/>
      <c r="DXF4" s="226" t="s">
        <v>19</v>
      </c>
      <c r="DXG4" s="226" t="s">
        <v>666</v>
      </c>
      <c r="DXH4" s="225" t="s">
        <v>664</v>
      </c>
      <c r="DXI4" s="517" t="s">
        <v>667</v>
      </c>
      <c r="DXJ4" s="517"/>
      <c r="DXK4" s="226" t="s">
        <v>19</v>
      </c>
      <c r="DXL4" s="226" t="s">
        <v>666</v>
      </c>
      <c r="DXM4" s="225" t="s">
        <v>664</v>
      </c>
      <c r="DXN4" s="517" t="s">
        <v>667</v>
      </c>
      <c r="DXO4" s="517"/>
      <c r="DXP4" s="226" t="s">
        <v>19</v>
      </c>
      <c r="DXQ4" s="226" t="s">
        <v>666</v>
      </c>
      <c r="DXR4" s="225" t="s">
        <v>664</v>
      </c>
      <c r="DXS4" s="517" t="s">
        <v>667</v>
      </c>
      <c r="DXT4" s="517"/>
      <c r="DXU4" s="226" t="s">
        <v>19</v>
      </c>
      <c r="DXV4" s="226" t="s">
        <v>666</v>
      </c>
      <c r="DXW4" s="225" t="s">
        <v>664</v>
      </c>
      <c r="DXX4" s="517" t="s">
        <v>667</v>
      </c>
      <c r="DXY4" s="517"/>
      <c r="DXZ4" s="226" t="s">
        <v>19</v>
      </c>
      <c r="DYA4" s="226" t="s">
        <v>666</v>
      </c>
      <c r="DYB4" s="225" t="s">
        <v>664</v>
      </c>
      <c r="DYC4" s="517" t="s">
        <v>667</v>
      </c>
      <c r="DYD4" s="517"/>
      <c r="DYE4" s="226" t="s">
        <v>19</v>
      </c>
      <c r="DYF4" s="226" t="s">
        <v>666</v>
      </c>
      <c r="DYG4" s="225" t="s">
        <v>664</v>
      </c>
      <c r="DYH4" s="517" t="s">
        <v>667</v>
      </c>
      <c r="DYI4" s="517"/>
      <c r="DYJ4" s="226" t="s">
        <v>19</v>
      </c>
      <c r="DYK4" s="226" t="s">
        <v>666</v>
      </c>
      <c r="DYL4" s="225" t="s">
        <v>664</v>
      </c>
      <c r="DYM4" s="517" t="s">
        <v>667</v>
      </c>
      <c r="DYN4" s="517"/>
      <c r="DYO4" s="226" t="s">
        <v>19</v>
      </c>
      <c r="DYP4" s="226" t="s">
        <v>666</v>
      </c>
      <c r="DYQ4" s="225" t="s">
        <v>664</v>
      </c>
      <c r="DYR4" s="517" t="s">
        <v>667</v>
      </c>
      <c r="DYS4" s="517"/>
      <c r="DYT4" s="226" t="s">
        <v>19</v>
      </c>
      <c r="DYU4" s="226" t="s">
        <v>666</v>
      </c>
      <c r="DYV4" s="225" t="s">
        <v>664</v>
      </c>
      <c r="DYW4" s="517" t="s">
        <v>667</v>
      </c>
      <c r="DYX4" s="517"/>
      <c r="DYY4" s="226" t="s">
        <v>19</v>
      </c>
      <c r="DYZ4" s="226" t="s">
        <v>666</v>
      </c>
      <c r="DZA4" s="225" t="s">
        <v>664</v>
      </c>
      <c r="DZB4" s="517" t="s">
        <v>667</v>
      </c>
      <c r="DZC4" s="517"/>
      <c r="DZD4" s="226" t="s">
        <v>19</v>
      </c>
      <c r="DZE4" s="226" t="s">
        <v>666</v>
      </c>
      <c r="DZF4" s="225" t="s">
        <v>664</v>
      </c>
      <c r="DZG4" s="517" t="s">
        <v>667</v>
      </c>
      <c r="DZH4" s="517"/>
      <c r="DZI4" s="226" t="s">
        <v>19</v>
      </c>
      <c r="DZJ4" s="226" t="s">
        <v>666</v>
      </c>
      <c r="DZK4" s="225" t="s">
        <v>664</v>
      </c>
      <c r="DZL4" s="517" t="s">
        <v>667</v>
      </c>
      <c r="DZM4" s="517"/>
      <c r="DZN4" s="226" t="s">
        <v>19</v>
      </c>
      <c r="DZO4" s="226" t="s">
        <v>666</v>
      </c>
      <c r="DZP4" s="225" t="s">
        <v>664</v>
      </c>
      <c r="DZQ4" s="517" t="s">
        <v>667</v>
      </c>
      <c r="DZR4" s="517"/>
      <c r="DZS4" s="226" t="s">
        <v>19</v>
      </c>
      <c r="DZT4" s="226" t="s">
        <v>666</v>
      </c>
      <c r="DZU4" s="225" t="s">
        <v>664</v>
      </c>
      <c r="DZV4" s="517" t="s">
        <v>667</v>
      </c>
      <c r="DZW4" s="517"/>
      <c r="DZX4" s="226" t="s">
        <v>19</v>
      </c>
      <c r="DZY4" s="226" t="s">
        <v>666</v>
      </c>
      <c r="DZZ4" s="225" t="s">
        <v>664</v>
      </c>
      <c r="EAA4" s="517" t="s">
        <v>667</v>
      </c>
      <c r="EAB4" s="517"/>
      <c r="EAC4" s="226" t="s">
        <v>19</v>
      </c>
      <c r="EAD4" s="226" t="s">
        <v>666</v>
      </c>
      <c r="EAE4" s="225" t="s">
        <v>664</v>
      </c>
      <c r="EAF4" s="517" t="s">
        <v>667</v>
      </c>
      <c r="EAG4" s="517"/>
      <c r="EAH4" s="226" t="s">
        <v>19</v>
      </c>
      <c r="EAI4" s="226" t="s">
        <v>666</v>
      </c>
      <c r="EAJ4" s="225" t="s">
        <v>664</v>
      </c>
      <c r="EAK4" s="517" t="s">
        <v>667</v>
      </c>
      <c r="EAL4" s="517"/>
      <c r="EAM4" s="226" t="s">
        <v>19</v>
      </c>
      <c r="EAN4" s="226" t="s">
        <v>666</v>
      </c>
      <c r="EAO4" s="225" t="s">
        <v>664</v>
      </c>
      <c r="EAP4" s="517" t="s">
        <v>667</v>
      </c>
      <c r="EAQ4" s="517"/>
      <c r="EAR4" s="226" t="s">
        <v>19</v>
      </c>
      <c r="EAS4" s="226" t="s">
        <v>666</v>
      </c>
      <c r="EAT4" s="225" t="s">
        <v>664</v>
      </c>
      <c r="EAU4" s="517" t="s">
        <v>667</v>
      </c>
      <c r="EAV4" s="517"/>
      <c r="EAW4" s="226" t="s">
        <v>19</v>
      </c>
      <c r="EAX4" s="226" t="s">
        <v>666</v>
      </c>
      <c r="EAY4" s="225" t="s">
        <v>664</v>
      </c>
      <c r="EAZ4" s="517" t="s">
        <v>667</v>
      </c>
      <c r="EBA4" s="517"/>
      <c r="EBB4" s="226" t="s">
        <v>19</v>
      </c>
      <c r="EBC4" s="226" t="s">
        <v>666</v>
      </c>
      <c r="EBD4" s="225" t="s">
        <v>664</v>
      </c>
      <c r="EBE4" s="517" t="s">
        <v>667</v>
      </c>
      <c r="EBF4" s="517"/>
      <c r="EBG4" s="226" t="s">
        <v>19</v>
      </c>
      <c r="EBH4" s="226" t="s">
        <v>666</v>
      </c>
      <c r="EBI4" s="225" t="s">
        <v>664</v>
      </c>
      <c r="EBJ4" s="517" t="s">
        <v>667</v>
      </c>
      <c r="EBK4" s="517"/>
      <c r="EBL4" s="226" t="s">
        <v>19</v>
      </c>
      <c r="EBM4" s="226" t="s">
        <v>666</v>
      </c>
      <c r="EBN4" s="225" t="s">
        <v>664</v>
      </c>
      <c r="EBO4" s="517" t="s">
        <v>667</v>
      </c>
      <c r="EBP4" s="517"/>
      <c r="EBQ4" s="226" t="s">
        <v>19</v>
      </c>
      <c r="EBR4" s="226" t="s">
        <v>666</v>
      </c>
      <c r="EBS4" s="225" t="s">
        <v>664</v>
      </c>
      <c r="EBT4" s="517" t="s">
        <v>667</v>
      </c>
      <c r="EBU4" s="517"/>
      <c r="EBV4" s="226" t="s">
        <v>19</v>
      </c>
      <c r="EBW4" s="226" t="s">
        <v>666</v>
      </c>
      <c r="EBX4" s="225" t="s">
        <v>664</v>
      </c>
      <c r="EBY4" s="517" t="s">
        <v>667</v>
      </c>
      <c r="EBZ4" s="517"/>
      <c r="ECA4" s="226" t="s">
        <v>19</v>
      </c>
      <c r="ECB4" s="226" t="s">
        <v>666</v>
      </c>
      <c r="ECC4" s="225" t="s">
        <v>664</v>
      </c>
      <c r="ECD4" s="517" t="s">
        <v>667</v>
      </c>
      <c r="ECE4" s="517"/>
      <c r="ECF4" s="226" t="s">
        <v>19</v>
      </c>
      <c r="ECG4" s="226" t="s">
        <v>666</v>
      </c>
      <c r="ECH4" s="225" t="s">
        <v>664</v>
      </c>
      <c r="ECI4" s="517" t="s">
        <v>667</v>
      </c>
      <c r="ECJ4" s="517"/>
      <c r="ECK4" s="226" t="s">
        <v>19</v>
      </c>
      <c r="ECL4" s="226" t="s">
        <v>666</v>
      </c>
      <c r="ECM4" s="225" t="s">
        <v>664</v>
      </c>
      <c r="ECN4" s="517" t="s">
        <v>667</v>
      </c>
      <c r="ECO4" s="517"/>
      <c r="ECP4" s="226" t="s">
        <v>19</v>
      </c>
      <c r="ECQ4" s="226" t="s">
        <v>666</v>
      </c>
      <c r="ECR4" s="225" t="s">
        <v>664</v>
      </c>
      <c r="ECS4" s="517" t="s">
        <v>667</v>
      </c>
      <c r="ECT4" s="517"/>
      <c r="ECU4" s="226" t="s">
        <v>19</v>
      </c>
      <c r="ECV4" s="226" t="s">
        <v>666</v>
      </c>
      <c r="ECW4" s="225" t="s">
        <v>664</v>
      </c>
      <c r="ECX4" s="517" t="s">
        <v>667</v>
      </c>
      <c r="ECY4" s="517"/>
      <c r="ECZ4" s="226" t="s">
        <v>19</v>
      </c>
      <c r="EDA4" s="226" t="s">
        <v>666</v>
      </c>
      <c r="EDB4" s="225" t="s">
        <v>664</v>
      </c>
      <c r="EDC4" s="517" t="s">
        <v>667</v>
      </c>
      <c r="EDD4" s="517"/>
      <c r="EDE4" s="226" t="s">
        <v>19</v>
      </c>
      <c r="EDF4" s="226" t="s">
        <v>666</v>
      </c>
      <c r="EDG4" s="225" t="s">
        <v>664</v>
      </c>
      <c r="EDH4" s="517" t="s">
        <v>667</v>
      </c>
      <c r="EDI4" s="517"/>
      <c r="EDJ4" s="226" t="s">
        <v>19</v>
      </c>
      <c r="EDK4" s="226" t="s">
        <v>666</v>
      </c>
      <c r="EDL4" s="225" t="s">
        <v>664</v>
      </c>
      <c r="EDM4" s="517" t="s">
        <v>667</v>
      </c>
      <c r="EDN4" s="517"/>
      <c r="EDO4" s="226" t="s">
        <v>19</v>
      </c>
      <c r="EDP4" s="226" t="s">
        <v>666</v>
      </c>
      <c r="EDQ4" s="225" t="s">
        <v>664</v>
      </c>
      <c r="EDR4" s="517" t="s">
        <v>667</v>
      </c>
      <c r="EDS4" s="517"/>
      <c r="EDT4" s="226" t="s">
        <v>19</v>
      </c>
      <c r="EDU4" s="226" t="s">
        <v>666</v>
      </c>
      <c r="EDV4" s="225" t="s">
        <v>664</v>
      </c>
      <c r="EDW4" s="517" t="s">
        <v>667</v>
      </c>
      <c r="EDX4" s="517"/>
      <c r="EDY4" s="226" t="s">
        <v>19</v>
      </c>
      <c r="EDZ4" s="226" t="s">
        <v>666</v>
      </c>
      <c r="EEA4" s="225" t="s">
        <v>664</v>
      </c>
      <c r="EEB4" s="517" t="s">
        <v>667</v>
      </c>
      <c r="EEC4" s="517"/>
      <c r="EED4" s="226" t="s">
        <v>19</v>
      </c>
      <c r="EEE4" s="226" t="s">
        <v>666</v>
      </c>
      <c r="EEF4" s="225" t="s">
        <v>664</v>
      </c>
      <c r="EEG4" s="517" t="s">
        <v>667</v>
      </c>
      <c r="EEH4" s="517"/>
      <c r="EEI4" s="226" t="s">
        <v>19</v>
      </c>
      <c r="EEJ4" s="226" t="s">
        <v>666</v>
      </c>
      <c r="EEK4" s="225" t="s">
        <v>664</v>
      </c>
      <c r="EEL4" s="517" t="s">
        <v>667</v>
      </c>
      <c r="EEM4" s="517"/>
      <c r="EEN4" s="226" t="s">
        <v>19</v>
      </c>
      <c r="EEO4" s="226" t="s">
        <v>666</v>
      </c>
      <c r="EEP4" s="225" t="s">
        <v>664</v>
      </c>
      <c r="EEQ4" s="517" t="s">
        <v>667</v>
      </c>
      <c r="EER4" s="517"/>
      <c r="EES4" s="226" t="s">
        <v>19</v>
      </c>
      <c r="EET4" s="226" t="s">
        <v>666</v>
      </c>
      <c r="EEU4" s="225" t="s">
        <v>664</v>
      </c>
      <c r="EEV4" s="517" t="s">
        <v>667</v>
      </c>
      <c r="EEW4" s="517"/>
      <c r="EEX4" s="226" t="s">
        <v>19</v>
      </c>
      <c r="EEY4" s="226" t="s">
        <v>666</v>
      </c>
      <c r="EEZ4" s="225" t="s">
        <v>664</v>
      </c>
      <c r="EFA4" s="517" t="s">
        <v>667</v>
      </c>
      <c r="EFB4" s="517"/>
      <c r="EFC4" s="226" t="s">
        <v>19</v>
      </c>
      <c r="EFD4" s="226" t="s">
        <v>666</v>
      </c>
      <c r="EFE4" s="225" t="s">
        <v>664</v>
      </c>
      <c r="EFF4" s="517" t="s">
        <v>667</v>
      </c>
      <c r="EFG4" s="517"/>
      <c r="EFH4" s="226" t="s">
        <v>19</v>
      </c>
      <c r="EFI4" s="226" t="s">
        <v>666</v>
      </c>
      <c r="EFJ4" s="225" t="s">
        <v>664</v>
      </c>
      <c r="EFK4" s="517" t="s">
        <v>667</v>
      </c>
      <c r="EFL4" s="517"/>
      <c r="EFM4" s="226" t="s">
        <v>19</v>
      </c>
      <c r="EFN4" s="226" t="s">
        <v>666</v>
      </c>
      <c r="EFO4" s="225" t="s">
        <v>664</v>
      </c>
      <c r="EFP4" s="517" t="s">
        <v>667</v>
      </c>
      <c r="EFQ4" s="517"/>
      <c r="EFR4" s="226" t="s">
        <v>19</v>
      </c>
      <c r="EFS4" s="226" t="s">
        <v>666</v>
      </c>
      <c r="EFT4" s="225" t="s">
        <v>664</v>
      </c>
      <c r="EFU4" s="517" t="s">
        <v>667</v>
      </c>
      <c r="EFV4" s="517"/>
      <c r="EFW4" s="226" t="s">
        <v>19</v>
      </c>
      <c r="EFX4" s="226" t="s">
        <v>666</v>
      </c>
      <c r="EFY4" s="225" t="s">
        <v>664</v>
      </c>
      <c r="EFZ4" s="517" t="s">
        <v>667</v>
      </c>
      <c r="EGA4" s="517"/>
      <c r="EGB4" s="226" t="s">
        <v>19</v>
      </c>
      <c r="EGC4" s="226" t="s">
        <v>666</v>
      </c>
      <c r="EGD4" s="225" t="s">
        <v>664</v>
      </c>
      <c r="EGE4" s="517" t="s">
        <v>667</v>
      </c>
      <c r="EGF4" s="517"/>
      <c r="EGG4" s="226" t="s">
        <v>19</v>
      </c>
      <c r="EGH4" s="226" t="s">
        <v>666</v>
      </c>
      <c r="EGI4" s="225" t="s">
        <v>664</v>
      </c>
      <c r="EGJ4" s="517" t="s">
        <v>667</v>
      </c>
      <c r="EGK4" s="517"/>
      <c r="EGL4" s="226" t="s">
        <v>19</v>
      </c>
      <c r="EGM4" s="226" t="s">
        <v>666</v>
      </c>
      <c r="EGN4" s="225" t="s">
        <v>664</v>
      </c>
      <c r="EGO4" s="517" t="s">
        <v>667</v>
      </c>
      <c r="EGP4" s="517"/>
      <c r="EGQ4" s="226" t="s">
        <v>19</v>
      </c>
      <c r="EGR4" s="226" t="s">
        <v>666</v>
      </c>
      <c r="EGS4" s="225" t="s">
        <v>664</v>
      </c>
      <c r="EGT4" s="517" t="s">
        <v>667</v>
      </c>
      <c r="EGU4" s="517"/>
      <c r="EGV4" s="226" t="s">
        <v>19</v>
      </c>
      <c r="EGW4" s="226" t="s">
        <v>666</v>
      </c>
      <c r="EGX4" s="225" t="s">
        <v>664</v>
      </c>
      <c r="EGY4" s="517" t="s">
        <v>667</v>
      </c>
      <c r="EGZ4" s="517"/>
      <c r="EHA4" s="226" t="s">
        <v>19</v>
      </c>
      <c r="EHB4" s="226" t="s">
        <v>666</v>
      </c>
      <c r="EHC4" s="225" t="s">
        <v>664</v>
      </c>
      <c r="EHD4" s="517" t="s">
        <v>667</v>
      </c>
      <c r="EHE4" s="517"/>
      <c r="EHF4" s="226" t="s">
        <v>19</v>
      </c>
      <c r="EHG4" s="226" t="s">
        <v>666</v>
      </c>
      <c r="EHH4" s="225" t="s">
        <v>664</v>
      </c>
      <c r="EHI4" s="517" t="s">
        <v>667</v>
      </c>
      <c r="EHJ4" s="517"/>
      <c r="EHK4" s="226" t="s">
        <v>19</v>
      </c>
      <c r="EHL4" s="226" t="s">
        <v>666</v>
      </c>
      <c r="EHM4" s="225" t="s">
        <v>664</v>
      </c>
      <c r="EHN4" s="517" t="s">
        <v>667</v>
      </c>
      <c r="EHO4" s="517"/>
      <c r="EHP4" s="226" t="s">
        <v>19</v>
      </c>
      <c r="EHQ4" s="226" t="s">
        <v>666</v>
      </c>
      <c r="EHR4" s="225" t="s">
        <v>664</v>
      </c>
      <c r="EHS4" s="517" t="s">
        <v>667</v>
      </c>
      <c r="EHT4" s="517"/>
      <c r="EHU4" s="226" t="s">
        <v>19</v>
      </c>
      <c r="EHV4" s="226" t="s">
        <v>666</v>
      </c>
      <c r="EHW4" s="225" t="s">
        <v>664</v>
      </c>
      <c r="EHX4" s="517" t="s">
        <v>667</v>
      </c>
      <c r="EHY4" s="517"/>
      <c r="EHZ4" s="226" t="s">
        <v>19</v>
      </c>
      <c r="EIA4" s="226" t="s">
        <v>666</v>
      </c>
      <c r="EIB4" s="225" t="s">
        <v>664</v>
      </c>
      <c r="EIC4" s="517" t="s">
        <v>667</v>
      </c>
      <c r="EID4" s="517"/>
      <c r="EIE4" s="226" t="s">
        <v>19</v>
      </c>
      <c r="EIF4" s="226" t="s">
        <v>666</v>
      </c>
      <c r="EIG4" s="225" t="s">
        <v>664</v>
      </c>
      <c r="EIH4" s="517" t="s">
        <v>667</v>
      </c>
      <c r="EII4" s="517"/>
      <c r="EIJ4" s="226" t="s">
        <v>19</v>
      </c>
      <c r="EIK4" s="226" t="s">
        <v>666</v>
      </c>
      <c r="EIL4" s="225" t="s">
        <v>664</v>
      </c>
      <c r="EIM4" s="517" t="s">
        <v>667</v>
      </c>
      <c r="EIN4" s="517"/>
      <c r="EIO4" s="226" t="s">
        <v>19</v>
      </c>
      <c r="EIP4" s="226" t="s">
        <v>666</v>
      </c>
      <c r="EIQ4" s="225" t="s">
        <v>664</v>
      </c>
      <c r="EIR4" s="517" t="s">
        <v>667</v>
      </c>
      <c r="EIS4" s="517"/>
      <c r="EIT4" s="226" t="s">
        <v>19</v>
      </c>
      <c r="EIU4" s="226" t="s">
        <v>666</v>
      </c>
      <c r="EIV4" s="225" t="s">
        <v>664</v>
      </c>
      <c r="EIW4" s="517" t="s">
        <v>667</v>
      </c>
      <c r="EIX4" s="517"/>
      <c r="EIY4" s="226" t="s">
        <v>19</v>
      </c>
      <c r="EIZ4" s="226" t="s">
        <v>666</v>
      </c>
      <c r="EJA4" s="225" t="s">
        <v>664</v>
      </c>
      <c r="EJB4" s="517" t="s">
        <v>667</v>
      </c>
      <c r="EJC4" s="517"/>
      <c r="EJD4" s="226" t="s">
        <v>19</v>
      </c>
      <c r="EJE4" s="226" t="s">
        <v>666</v>
      </c>
      <c r="EJF4" s="225" t="s">
        <v>664</v>
      </c>
      <c r="EJG4" s="517" t="s">
        <v>667</v>
      </c>
      <c r="EJH4" s="517"/>
      <c r="EJI4" s="226" t="s">
        <v>19</v>
      </c>
      <c r="EJJ4" s="226" t="s">
        <v>666</v>
      </c>
      <c r="EJK4" s="225" t="s">
        <v>664</v>
      </c>
      <c r="EJL4" s="517" t="s">
        <v>667</v>
      </c>
      <c r="EJM4" s="517"/>
      <c r="EJN4" s="226" t="s">
        <v>19</v>
      </c>
      <c r="EJO4" s="226" t="s">
        <v>666</v>
      </c>
      <c r="EJP4" s="225" t="s">
        <v>664</v>
      </c>
      <c r="EJQ4" s="517" t="s">
        <v>667</v>
      </c>
      <c r="EJR4" s="517"/>
      <c r="EJS4" s="226" t="s">
        <v>19</v>
      </c>
      <c r="EJT4" s="226" t="s">
        <v>666</v>
      </c>
      <c r="EJU4" s="225" t="s">
        <v>664</v>
      </c>
      <c r="EJV4" s="517" t="s">
        <v>667</v>
      </c>
      <c r="EJW4" s="517"/>
      <c r="EJX4" s="226" t="s">
        <v>19</v>
      </c>
      <c r="EJY4" s="226" t="s">
        <v>666</v>
      </c>
      <c r="EJZ4" s="225" t="s">
        <v>664</v>
      </c>
      <c r="EKA4" s="517" t="s">
        <v>667</v>
      </c>
      <c r="EKB4" s="517"/>
      <c r="EKC4" s="226" t="s">
        <v>19</v>
      </c>
      <c r="EKD4" s="226" t="s">
        <v>666</v>
      </c>
      <c r="EKE4" s="225" t="s">
        <v>664</v>
      </c>
      <c r="EKF4" s="517" t="s">
        <v>667</v>
      </c>
      <c r="EKG4" s="517"/>
      <c r="EKH4" s="226" t="s">
        <v>19</v>
      </c>
      <c r="EKI4" s="226" t="s">
        <v>666</v>
      </c>
      <c r="EKJ4" s="225" t="s">
        <v>664</v>
      </c>
      <c r="EKK4" s="517" t="s">
        <v>667</v>
      </c>
      <c r="EKL4" s="517"/>
      <c r="EKM4" s="226" t="s">
        <v>19</v>
      </c>
      <c r="EKN4" s="226" t="s">
        <v>666</v>
      </c>
      <c r="EKO4" s="225" t="s">
        <v>664</v>
      </c>
      <c r="EKP4" s="517" t="s">
        <v>667</v>
      </c>
      <c r="EKQ4" s="517"/>
      <c r="EKR4" s="226" t="s">
        <v>19</v>
      </c>
      <c r="EKS4" s="226" t="s">
        <v>666</v>
      </c>
      <c r="EKT4" s="225" t="s">
        <v>664</v>
      </c>
      <c r="EKU4" s="517" t="s">
        <v>667</v>
      </c>
      <c r="EKV4" s="517"/>
      <c r="EKW4" s="226" t="s">
        <v>19</v>
      </c>
      <c r="EKX4" s="226" t="s">
        <v>666</v>
      </c>
      <c r="EKY4" s="225" t="s">
        <v>664</v>
      </c>
      <c r="EKZ4" s="517" t="s">
        <v>667</v>
      </c>
      <c r="ELA4" s="517"/>
      <c r="ELB4" s="226" t="s">
        <v>19</v>
      </c>
      <c r="ELC4" s="226" t="s">
        <v>666</v>
      </c>
      <c r="ELD4" s="225" t="s">
        <v>664</v>
      </c>
      <c r="ELE4" s="517" t="s">
        <v>667</v>
      </c>
      <c r="ELF4" s="517"/>
      <c r="ELG4" s="226" t="s">
        <v>19</v>
      </c>
      <c r="ELH4" s="226" t="s">
        <v>666</v>
      </c>
      <c r="ELI4" s="225" t="s">
        <v>664</v>
      </c>
      <c r="ELJ4" s="517" t="s">
        <v>667</v>
      </c>
      <c r="ELK4" s="517"/>
      <c r="ELL4" s="226" t="s">
        <v>19</v>
      </c>
      <c r="ELM4" s="226" t="s">
        <v>666</v>
      </c>
      <c r="ELN4" s="225" t="s">
        <v>664</v>
      </c>
      <c r="ELO4" s="517" t="s">
        <v>667</v>
      </c>
      <c r="ELP4" s="517"/>
      <c r="ELQ4" s="226" t="s">
        <v>19</v>
      </c>
      <c r="ELR4" s="226" t="s">
        <v>666</v>
      </c>
      <c r="ELS4" s="225" t="s">
        <v>664</v>
      </c>
      <c r="ELT4" s="517" t="s">
        <v>667</v>
      </c>
      <c r="ELU4" s="517"/>
      <c r="ELV4" s="226" t="s">
        <v>19</v>
      </c>
      <c r="ELW4" s="226" t="s">
        <v>666</v>
      </c>
      <c r="ELX4" s="225" t="s">
        <v>664</v>
      </c>
      <c r="ELY4" s="517" t="s">
        <v>667</v>
      </c>
      <c r="ELZ4" s="517"/>
      <c r="EMA4" s="226" t="s">
        <v>19</v>
      </c>
      <c r="EMB4" s="226" t="s">
        <v>666</v>
      </c>
      <c r="EMC4" s="225" t="s">
        <v>664</v>
      </c>
      <c r="EMD4" s="517" t="s">
        <v>667</v>
      </c>
      <c r="EME4" s="517"/>
      <c r="EMF4" s="226" t="s">
        <v>19</v>
      </c>
      <c r="EMG4" s="226" t="s">
        <v>666</v>
      </c>
      <c r="EMH4" s="225" t="s">
        <v>664</v>
      </c>
      <c r="EMI4" s="517" t="s">
        <v>667</v>
      </c>
      <c r="EMJ4" s="517"/>
      <c r="EMK4" s="226" t="s">
        <v>19</v>
      </c>
      <c r="EML4" s="226" t="s">
        <v>666</v>
      </c>
      <c r="EMM4" s="225" t="s">
        <v>664</v>
      </c>
      <c r="EMN4" s="517" t="s">
        <v>667</v>
      </c>
      <c r="EMO4" s="517"/>
      <c r="EMP4" s="226" t="s">
        <v>19</v>
      </c>
      <c r="EMQ4" s="226" t="s">
        <v>666</v>
      </c>
      <c r="EMR4" s="225" t="s">
        <v>664</v>
      </c>
      <c r="EMS4" s="517" t="s">
        <v>667</v>
      </c>
      <c r="EMT4" s="517"/>
      <c r="EMU4" s="226" t="s">
        <v>19</v>
      </c>
      <c r="EMV4" s="226" t="s">
        <v>666</v>
      </c>
      <c r="EMW4" s="225" t="s">
        <v>664</v>
      </c>
      <c r="EMX4" s="517" t="s">
        <v>667</v>
      </c>
      <c r="EMY4" s="517"/>
      <c r="EMZ4" s="226" t="s">
        <v>19</v>
      </c>
      <c r="ENA4" s="226" t="s">
        <v>666</v>
      </c>
      <c r="ENB4" s="225" t="s">
        <v>664</v>
      </c>
      <c r="ENC4" s="517" t="s">
        <v>667</v>
      </c>
      <c r="END4" s="517"/>
      <c r="ENE4" s="226" t="s">
        <v>19</v>
      </c>
      <c r="ENF4" s="226" t="s">
        <v>666</v>
      </c>
      <c r="ENG4" s="225" t="s">
        <v>664</v>
      </c>
      <c r="ENH4" s="517" t="s">
        <v>667</v>
      </c>
      <c r="ENI4" s="517"/>
      <c r="ENJ4" s="226" t="s">
        <v>19</v>
      </c>
      <c r="ENK4" s="226" t="s">
        <v>666</v>
      </c>
      <c r="ENL4" s="225" t="s">
        <v>664</v>
      </c>
      <c r="ENM4" s="517" t="s">
        <v>667</v>
      </c>
      <c r="ENN4" s="517"/>
      <c r="ENO4" s="226" t="s">
        <v>19</v>
      </c>
      <c r="ENP4" s="226" t="s">
        <v>666</v>
      </c>
      <c r="ENQ4" s="225" t="s">
        <v>664</v>
      </c>
      <c r="ENR4" s="517" t="s">
        <v>667</v>
      </c>
      <c r="ENS4" s="517"/>
      <c r="ENT4" s="226" t="s">
        <v>19</v>
      </c>
      <c r="ENU4" s="226" t="s">
        <v>666</v>
      </c>
      <c r="ENV4" s="225" t="s">
        <v>664</v>
      </c>
      <c r="ENW4" s="517" t="s">
        <v>667</v>
      </c>
      <c r="ENX4" s="517"/>
      <c r="ENY4" s="226" t="s">
        <v>19</v>
      </c>
      <c r="ENZ4" s="226" t="s">
        <v>666</v>
      </c>
      <c r="EOA4" s="225" t="s">
        <v>664</v>
      </c>
      <c r="EOB4" s="517" t="s">
        <v>667</v>
      </c>
      <c r="EOC4" s="517"/>
      <c r="EOD4" s="226" t="s">
        <v>19</v>
      </c>
      <c r="EOE4" s="226" t="s">
        <v>666</v>
      </c>
      <c r="EOF4" s="225" t="s">
        <v>664</v>
      </c>
      <c r="EOG4" s="517" t="s">
        <v>667</v>
      </c>
      <c r="EOH4" s="517"/>
      <c r="EOI4" s="226" t="s">
        <v>19</v>
      </c>
      <c r="EOJ4" s="226" t="s">
        <v>666</v>
      </c>
      <c r="EOK4" s="225" t="s">
        <v>664</v>
      </c>
      <c r="EOL4" s="517" t="s">
        <v>667</v>
      </c>
      <c r="EOM4" s="517"/>
      <c r="EON4" s="226" t="s">
        <v>19</v>
      </c>
      <c r="EOO4" s="226" t="s">
        <v>666</v>
      </c>
      <c r="EOP4" s="225" t="s">
        <v>664</v>
      </c>
      <c r="EOQ4" s="517" t="s">
        <v>667</v>
      </c>
      <c r="EOR4" s="517"/>
      <c r="EOS4" s="226" t="s">
        <v>19</v>
      </c>
      <c r="EOT4" s="226" t="s">
        <v>666</v>
      </c>
      <c r="EOU4" s="225" t="s">
        <v>664</v>
      </c>
      <c r="EOV4" s="517" t="s">
        <v>667</v>
      </c>
      <c r="EOW4" s="517"/>
      <c r="EOX4" s="226" t="s">
        <v>19</v>
      </c>
      <c r="EOY4" s="226" t="s">
        <v>666</v>
      </c>
      <c r="EOZ4" s="225" t="s">
        <v>664</v>
      </c>
      <c r="EPA4" s="517" t="s">
        <v>667</v>
      </c>
      <c r="EPB4" s="517"/>
      <c r="EPC4" s="226" t="s">
        <v>19</v>
      </c>
      <c r="EPD4" s="226" t="s">
        <v>666</v>
      </c>
      <c r="EPE4" s="225" t="s">
        <v>664</v>
      </c>
      <c r="EPF4" s="517" t="s">
        <v>667</v>
      </c>
      <c r="EPG4" s="517"/>
      <c r="EPH4" s="226" t="s">
        <v>19</v>
      </c>
      <c r="EPI4" s="226" t="s">
        <v>666</v>
      </c>
      <c r="EPJ4" s="225" t="s">
        <v>664</v>
      </c>
      <c r="EPK4" s="517" t="s">
        <v>667</v>
      </c>
      <c r="EPL4" s="517"/>
      <c r="EPM4" s="226" t="s">
        <v>19</v>
      </c>
      <c r="EPN4" s="226" t="s">
        <v>666</v>
      </c>
      <c r="EPO4" s="225" t="s">
        <v>664</v>
      </c>
      <c r="EPP4" s="517" t="s">
        <v>667</v>
      </c>
      <c r="EPQ4" s="517"/>
      <c r="EPR4" s="226" t="s">
        <v>19</v>
      </c>
      <c r="EPS4" s="226" t="s">
        <v>666</v>
      </c>
      <c r="EPT4" s="225" t="s">
        <v>664</v>
      </c>
      <c r="EPU4" s="517" t="s">
        <v>667</v>
      </c>
      <c r="EPV4" s="517"/>
      <c r="EPW4" s="226" t="s">
        <v>19</v>
      </c>
      <c r="EPX4" s="226" t="s">
        <v>666</v>
      </c>
      <c r="EPY4" s="225" t="s">
        <v>664</v>
      </c>
      <c r="EPZ4" s="517" t="s">
        <v>667</v>
      </c>
      <c r="EQA4" s="517"/>
      <c r="EQB4" s="226" t="s">
        <v>19</v>
      </c>
      <c r="EQC4" s="226" t="s">
        <v>666</v>
      </c>
      <c r="EQD4" s="225" t="s">
        <v>664</v>
      </c>
      <c r="EQE4" s="517" t="s">
        <v>667</v>
      </c>
      <c r="EQF4" s="517"/>
      <c r="EQG4" s="226" t="s">
        <v>19</v>
      </c>
      <c r="EQH4" s="226" t="s">
        <v>666</v>
      </c>
      <c r="EQI4" s="225" t="s">
        <v>664</v>
      </c>
      <c r="EQJ4" s="517" t="s">
        <v>667</v>
      </c>
      <c r="EQK4" s="517"/>
      <c r="EQL4" s="226" t="s">
        <v>19</v>
      </c>
      <c r="EQM4" s="226" t="s">
        <v>666</v>
      </c>
      <c r="EQN4" s="225" t="s">
        <v>664</v>
      </c>
      <c r="EQO4" s="517" t="s">
        <v>667</v>
      </c>
      <c r="EQP4" s="517"/>
      <c r="EQQ4" s="226" t="s">
        <v>19</v>
      </c>
      <c r="EQR4" s="226" t="s">
        <v>666</v>
      </c>
      <c r="EQS4" s="225" t="s">
        <v>664</v>
      </c>
      <c r="EQT4" s="517" t="s">
        <v>667</v>
      </c>
      <c r="EQU4" s="517"/>
      <c r="EQV4" s="226" t="s">
        <v>19</v>
      </c>
      <c r="EQW4" s="226" t="s">
        <v>666</v>
      </c>
      <c r="EQX4" s="225" t="s">
        <v>664</v>
      </c>
      <c r="EQY4" s="517" t="s">
        <v>667</v>
      </c>
      <c r="EQZ4" s="517"/>
      <c r="ERA4" s="226" t="s">
        <v>19</v>
      </c>
      <c r="ERB4" s="226" t="s">
        <v>666</v>
      </c>
      <c r="ERC4" s="225" t="s">
        <v>664</v>
      </c>
      <c r="ERD4" s="517" t="s">
        <v>667</v>
      </c>
      <c r="ERE4" s="517"/>
      <c r="ERF4" s="226" t="s">
        <v>19</v>
      </c>
      <c r="ERG4" s="226" t="s">
        <v>666</v>
      </c>
      <c r="ERH4" s="225" t="s">
        <v>664</v>
      </c>
      <c r="ERI4" s="517" t="s">
        <v>667</v>
      </c>
      <c r="ERJ4" s="517"/>
      <c r="ERK4" s="226" t="s">
        <v>19</v>
      </c>
      <c r="ERL4" s="226" t="s">
        <v>666</v>
      </c>
      <c r="ERM4" s="225" t="s">
        <v>664</v>
      </c>
      <c r="ERN4" s="517" t="s">
        <v>667</v>
      </c>
      <c r="ERO4" s="517"/>
      <c r="ERP4" s="226" t="s">
        <v>19</v>
      </c>
      <c r="ERQ4" s="226" t="s">
        <v>666</v>
      </c>
      <c r="ERR4" s="225" t="s">
        <v>664</v>
      </c>
      <c r="ERS4" s="517" t="s">
        <v>667</v>
      </c>
      <c r="ERT4" s="517"/>
      <c r="ERU4" s="226" t="s">
        <v>19</v>
      </c>
      <c r="ERV4" s="226" t="s">
        <v>666</v>
      </c>
      <c r="ERW4" s="225" t="s">
        <v>664</v>
      </c>
      <c r="ERX4" s="517" t="s">
        <v>667</v>
      </c>
      <c r="ERY4" s="517"/>
      <c r="ERZ4" s="226" t="s">
        <v>19</v>
      </c>
      <c r="ESA4" s="226" t="s">
        <v>666</v>
      </c>
      <c r="ESB4" s="225" t="s">
        <v>664</v>
      </c>
      <c r="ESC4" s="517" t="s">
        <v>667</v>
      </c>
      <c r="ESD4" s="517"/>
      <c r="ESE4" s="226" t="s">
        <v>19</v>
      </c>
      <c r="ESF4" s="226" t="s">
        <v>666</v>
      </c>
      <c r="ESG4" s="225" t="s">
        <v>664</v>
      </c>
      <c r="ESH4" s="517" t="s">
        <v>667</v>
      </c>
      <c r="ESI4" s="517"/>
      <c r="ESJ4" s="226" t="s">
        <v>19</v>
      </c>
      <c r="ESK4" s="226" t="s">
        <v>666</v>
      </c>
      <c r="ESL4" s="225" t="s">
        <v>664</v>
      </c>
      <c r="ESM4" s="517" t="s">
        <v>667</v>
      </c>
      <c r="ESN4" s="517"/>
      <c r="ESO4" s="226" t="s">
        <v>19</v>
      </c>
      <c r="ESP4" s="226" t="s">
        <v>666</v>
      </c>
      <c r="ESQ4" s="225" t="s">
        <v>664</v>
      </c>
      <c r="ESR4" s="517" t="s">
        <v>667</v>
      </c>
      <c r="ESS4" s="517"/>
      <c r="EST4" s="226" t="s">
        <v>19</v>
      </c>
      <c r="ESU4" s="226" t="s">
        <v>666</v>
      </c>
      <c r="ESV4" s="225" t="s">
        <v>664</v>
      </c>
      <c r="ESW4" s="517" t="s">
        <v>667</v>
      </c>
      <c r="ESX4" s="517"/>
      <c r="ESY4" s="226" t="s">
        <v>19</v>
      </c>
      <c r="ESZ4" s="226" t="s">
        <v>666</v>
      </c>
      <c r="ETA4" s="225" t="s">
        <v>664</v>
      </c>
      <c r="ETB4" s="517" t="s">
        <v>667</v>
      </c>
      <c r="ETC4" s="517"/>
      <c r="ETD4" s="226" t="s">
        <v>19</v>
      </c>
      <c r="ETE4" s="226" t="s">
        <v>666</v>
      </c>
      <c r="ETF4" s="225" t="s">
        <v>664</v>
      </c>
      <c r="ETG4" s="517" t="s">
        <v>667</v>
      </c>
      <c r="ETH4" s="517"/>
      <c r="ETI4" s="226" t="s">
        <v>19</v>
      </c>
      <c r="ETJ4" s="226" t="s">
        <v>666</v>
      </c>
      <c r="ETK4" s="225" t="s">
        <v>664</v>
      </c>
      <c r="ETL4" s="517" t="s">
        <v>667</v>
      </c>
      <c r="ETM4" s="517"/>
      <c r="ETN4" s="226" t="s">
        <v>19</v>
      </c>
      <c r="ETO4" s="226" t="s">
        <v>666</v>
      </c>
      <c r="ETP4" s="225" t="s">
        <v>664</v>
      </c>
      <c r="ETQ4" s="517" t="s">
        <v>667</v>
      </c>
      <c r="ETR4" s="517"/>
      <c r="ETS4" s="226" t="s">
        <v>19</v>
      </c>
      <c r="ETT4" s="226" t="s">
        <v>666</v>
      </c>
      <c r="ETU4" s="225" t="s">
        <v>664</v>
      </c>
      <c r="ETV4" s="517" t="s">
        <v>667</v>
      </c>
      <c r="ETW4" s="517"/>
      <c r="ETX4" s="226" t="s">
        <v>19</v>
      </c>
      <c r="ETY4" s="226" t="s">
        <v>666</v>
      </c>
      <c r="ETZ4" s="225" t="s">
        <v>664</v>
      </c>
      <c r="EUA4" s="517" t="s">
        <v>667</v>
      </c>
      <c r="EUB4" s="517"/>
      <c r="EUC4" s="226" t="s">
        <v>19</v>
      </c>
      <c r="EUD4" s="226" t="s">
        <v>666</v>
      </c>
      <c r="EUE4" s="225" t="s">
        <v>664</v>
      </c>
      <c r="EUF4" s="517" t="s">
        <v>667</v>
      </c>
      <c r="EUG4" s="517"/>
      <c r="EUH4" s="226" t="s">
        <v>19</v>
      </c>
      <c r="EUI4" s="226" t="s">
        <v>666</v>
      </c>
      <c r="EUJ4" s="225" t="s">
        <v>664</v>
      </c>
      <c r="EUK4" s="517" t="s">
        <v>667</v>
      </c>
      <c r="EUL4" s="517"/>
      <c r="EUM4" s="226" t="s">
        <v>19</v>
      </c>
      <c r="EUN4" s="226" t="s">
        <v>666</v>
      </c>
      <c r="EUO4" s="225" t="s">
        <v>664</v>
      </c>
      <c r="EUP4" s="517" t="s">
        <v>667</v>
      </c>
      <c r="EUQ4" s="517"/>
      <c r="EUR4" s="226" t="s">
        <v>19</v>
      </c>
      <c r="EUS4" s="226" t="s">
        <v>666</v>
      </c>
      <c r="EUT4" s="225" t="s">
        <v>664</v>
      </c>
      <c r="EUU4" s="517" t="s">
        <v>667</v>
      </c>
      <c r="EUV4" s="517"/>
      <c r="EUW4" s="226" t="s">
        <v>19</v>
      </c>
      <c r="EUX4" s="226" t="s">
        <v>666</v>
      </c>
      <c r="EUY4" s="225" t="s">
        <v>664</v>
      </c>
      <c r="EUZ4" s="517" t="s">
        <v>667</v>
      </c>
      <c r="EVA4" s="517"/>
      <c r="EVB4" s="226" t="s">
        <v>19</v>
      </c>
      <c r="EVC4" s="226" t="s">
        <v>666</v>
      </c>
      <c r="EVD4" s="225" t="s">
        <v>664</v>
      </c>
      <c r="EVE4" s="517" t="s">
        <v>667</v>
      </c>
      <c r="EVF4" s="517"/>
      <c r="EVG4" s="226" t="s">
        <v>19</v>
      </c>
      <c r="EVH4" s="226" t="s">
        <v>666</v>
      </c>
      <c r="EVI4" s="225" t="s">
        <v>664</v>
      </c>
      <c r="EVJ4" s="517" t="s">
        <v>667</v>
      </c>
      <c r="EVK4" s="517"/>
      <c r="EVL4" s="226" t="s">
        <v>19</v>
      </c>
      <c r="EVM4" s="226" t="s">
        <v>666</v>
      </c>
      <c r="EVN4" s="225" t="s">
        <v>664</v>
      </c>
      <c r="EVO4" s="517" t="s">
        <v>667</v>
      </c>
      <c r="EVP4" s="517"/>
      <c r="EVQ4" s="226" t="s">
        <v>19</v>
      </c>
      <c r="EVR4" s="226" t="s">
        <v>666</v>
      </c>
      <c r="EVS4" s="225" t="s">
        <v>664</v>
      </c>
      <c r="EVT4" s="517" t="s">
        <v>667</v>
      </c>
      <c r="EVU4" s="517"/>
      <c r="EVV4" s="226" t="s">
        <v>19</v>
      </c>
      <c r="EVW4" s="226" t="s">
        <v>666</v>
      </c>
      <c r="EVX4" s="225" t="s">
        <v>664</v>
      </c>
      <c r="EVY4" s="517" t="s">
        <v>667</v>
      </c>
      <c r="EVZ4" s="517"/>
      <c r="EWA4" s="226" t="s">
        <v>19</v>
      </c>
      <c r="EWB4" s="226" t="s">
        <v>666</v>
      </c>
      <c r="EWC4" s="225" t="s">
        <v>664</v>
      </c>
      <c r="EWD4" s="517" t="s">
        <v>667</v>
      </c>
      <c r="EWE4" s="517"/>
      <c r="EWF4" s="226" t="s">
        <v>19</v>
      </c>
      <c r="EWG4" s="226" t="s">
        <v>666</v>
      </c>
      <c r="EWH4" s="225" t="s">
        <v>664</v>
      </c>
      <c r="EWI4" s="517" t="s">
        <v>667</v>
      </c>
      <c r="EWJ4" s="517"/>
      <c r="EWK4" s="226" t="s">
        <v>19</v>
      </c>
      <c r="EWL4" s="226" t="s">
        <v>666</v>
      </c>
      <c r="EWM4" s="225" t="s">
        <v>664</v>
      </c>
      <c r="EWN4" s="517" t="s">
        <v>667</v>
      </c>
      <c r="EWO4" s="517"/>
      <c r="EWP4" s="226" t="s">
        <v>19</v>
      </c>
      <c r="EWQ4" s="226" t="s">
        <v>666</v>
      </c>
      <c r="EWR4" s="225" t="s">
        <v>664</v>
      </c>
      <c r="EWS4" s="517" t="s">
        <v>667</v>
      </c>
      <c r="EWT4" s="517"/>
      <c r="EWU4" s="226" t="s">
        <v>19</v>
      </c>
      <c r="EWV4" s="226" t="s">
        <v>666</v>
      </c>
      <c r="EWW4" s="225" t="s">
        <v>664</v>
      </c>
      <c r="EWX4" s="517" t="s">
        <v>667</v>
      </c>
      <c r="EWY4" s="517"/>
      <c r="EWZ4" s="226" t="s">
        <v>19</v>
      </c>
      <c r="EXA4" s="226" t="s">
        <v>666</v>
      </c>
      <c r="EXB4" s="225" t="s">
        <v>664</v>
      </c>
      <c r="EXC4" s="517" t="s">
        <v>667</v>
      </c>
      <c r="EXD4" s="517"/>
      <c r="EXE4" s="226" t="s">
        <v>19</v>
      </c>
      <c r="EXF4" s="226" t="s">
        <v>666</v>
      </c>
      <c r="EXG4" s="225" t="s">
        <v>664</v>
      </c>
      <c r="EXH4" s="517" t="s">
        <v>667</v>
      </c>
      <c r="EXI4" s="517"/>
      <c r="EXJ4" s="226" t="s">
        <v>19</v>
      </c>
      <c r="EXK4" s="226" t="s">
        <v>666</v>
      </c>
      <c r="EXL4" s="225" t="s">
        <v>664</v>
      </c>
      <c r="EXM4" s="517" t="s">
        <v>667</v>
      </c>
      <c r="EXN4" s="517"/>
      <c r="EXO4" s="226" t="s">
        <v>19</v>
      </c>
      <c r="EXP4" s="226" t="s">
        <v>666</v>
      </c>
      <c r="EXQ4" s="225" t="s">
        <v>664</v>
      </c>
      <c r="EXR4" s="517" t="s">
        <v>667</v>
      </c>
      <c r="EXS4" s="517"/>
      <c r="EXT4" s="226" t="s">
        <v>19</v>
      </c>
      <c r="EXU4" s="226" t="s">
        <v>666</v>
      </c>
      <c r="EXV4" s="225" t="s">
        <v>664</v>
      </c>
      <c r="EXW4" s="517" t="s">
        <v>667</v>
      </c>
      <c r="EXX4" s="517"/>
      <c r="EXY4" s="226" t="s">
        <v>19</v>
      </c>
      <c r="EXZ4" s="226" t="s">
        <v>666</v>
      </c>
      <c r="EYA4" s="225" t="s">
        <v>664</v>
      </c>
      <c r="EYB4" s="517" t="s">
        <v>667</v>
      </c>
      <c r="EYC4" s="517"/>
      <c r="EYD4" s="226" t="s">
        <v>19</v>
      </c>
      <c r="EYE4" s="226" t="s">
        <v>666</v>
      </c>
      <c r="EYF4" s="225" t="s">
        <v>664</v>
      </c>
      <c r="EYG4" s="517" t="s">
        <v>667</v>
      </c>
      <c r="EYH4" s="517"/>
      <c r="EYI4" s="226" t="s">
        <v>19</v>
      </c>
      <c r="EYJ4" s="226" t="s">
        <v>666</v>
      </c>
      <c r="EYK4" s="225" t="s">
        <v>664</v>
      </c>
      <c r="EYL4" s="517" t="s">
        <v>667</v>
      </c>
      <c r="EYM4" s="517"/>
      <c r="EYN4" s="226" t="s">
        <v>19</v>
      </c>
      <c r="EYO4" s="226" t="s">
        <v>666</v>
      </c>
      <c r="EYP4" s="225" t="s">
        <v>664</v>
      </c>
      <c r="EYQ4" s="517" t="s">
        <v>667</v>
      </c>
      <c r="EYR4" s="517"/>
      <c r="EYS4" s="226" t="s">
        <v>19</v>
      </c>
      <c r="EYT4" s="226" t="s">
        <v>666</v>
      </c>
      <c r="EYU4" s="225" t="s">
        <v>664</v>
      </c>
      <c r="EYV4" s="517" t="s">
        <v>667</v>
      </c>
      <c r="EYW4" s="517"/>
      <c r="EYX4" s="226" t="s">
        <v>19</v>
      </c>
      <c r="EYY4" s="226" t="s">
        <v>666</v>
      </c>
      <c r="EYZ4" s="225" t="s">
        <v>664</v>
      </c>
      <c r="EZA4" s="517" t="s">
        <v>667</v>
      </c>
      <c r="EZB4" s="517"/>
      <c r="EZC4" s="226" t="s">
        <v>19</v>
      </c>
      <c r="EZD4" s="226" t="s">
        <v>666</v>
      </c>
      <c r="EZE4" s="225" t="s">
        <v>664</v>
      </c>
      <c r="EZF4" s="517" t="s">
        <v>667</v>
      </c>
      <c r="EZG4" s="517"/>
      <c r="EZH4" s="226" t="s">
        <v>19</v>
      </c>
      <c r="EZI4" s="226" t="s">
        <v>666</v>
      </c>
      <c r="EZJ4" s="225" t="s">
        <v>664</v>
      </c>
      <c r="EZK4" s="517" t="s">
        <v>667</v>
      </c>
      <c r="EZL4" s="517"/>
      <c r="EZM4" s="226" t="s">
        <v>19</v>
      </c>
      <c r="EZN4" s="226" t="s">
        <v>666</v>
      </c>
      <c r="EZO4" s="225" t="s">
        <v>664</v>
      </c>
      <c r="EZP4" s="517" t="s">
        <v>667</v>
      </c>
      <c r="EZQ4" s="517"/>
      <c r="EZR4" s="226" t="s">
        <v>19</v>
      </c>
      <c r="EZS4" s="226" t="s">
        <v>666</v>
      </c>
      <c r="EZT4" s="225" t="s">
        <v>664</v>
      </c>
      <c r="EZU4" s="517" t="s">
        <v>667</v>
      </c>
      <c r="EZV4" s="517"/>
      <c r="EZW4" s="226" t="s">
        <v>19</v>
      </c>
      <c r="EZX4" s="226" t="s">
        <v>666</v>
      </c>
      <c r="EZY4" s="225" t="s">
        <v>664</v>
      </c>
      <c r="EZZ4" s="517" t="s">
        <v>667</v>
      </c>
      <c r="FAA4" s="517"/>
      <c r="FAB4" s="226" t="s">
        <v>19</v>
      </c>
      <c r="FAC4" s="226" t="s">
        <v>666</v>
      </c>
      <c r="FAD4" s="225" t="s">
        <v>664</v>
      </c>
      <c r="FAE4" s="517" t="s">
        <v>667</v>
      </c>
      <c r="FAF4" s="517"/>
      <c r="FAG4" s="226" t="s">
        <v>19</v>
      </c>
      <c r="FAH4" s="226" t="s">
        <v>666</v>
      </c>
      <c r="FAI4" s="225" t="s">
        <v>664</v>
      </c>
      <c r="FAJ4" s="517" t="s">
        <v>667</v>
      </c>
      <c r="FAK4" s="517"/>
      <c r="FAL4" s="226" t="s">
        <v>19</v>
      </c>
      <c r="FAM4" s="226" t="s">
        <v>666</v>
      </c>
      <c r="FAN4" s="225" t="s">
        <v>664</v>
      </c>
      <c r="FAO4" s="517" t="s">
        <v>667</v>
      </c>
      <c r="FAP4" s="517"/>
      <c r="FAQ4" s="226" t="s">
        <v>19</v>
      </c>
      <c r="FAR4" s="226" t="s">
        <v>666</v>
      </c>
      <c r="FAS4" s="225" t="s">
        <v>664</v>
      </c>
      <c r="FAT4" s="517" t="s">
        <v>667</v>
      </c>
      <c r="FAU4" s="517"/>
      <c r="FAV4" s="226" t="s">
        <v>19</v>
      </c>
      <c r="FAW4" s="226" t="s">
        <v>666</v>
      </c>
      <c r="FAX4" s="225" t="s">
        <v>664</v>
      </c>
      <c r="FAY4" s="517" t="s">
        <v>667</v>
      </c>
      <c r="FAZ4" s="517"/>
      <c r="FBA4" s="226" t="s">
        <v>19</v>
      </c>
      <c r="FBB4" s="226" t="s">
        <v>666</v>
      </c>
      <c r="FBC4" s="225" t="s">
        <v>664</v>
      </c>
      <c r="FBD4" s="517" t="s">
        <v>667</v>
      </c>
      <c r="FBE4" s="517"/>
      <c r="FBF4" s="226" t="s">
        <v>19</v>
      </c>
      <c r="FBG4" s="226" t="s">
        <v>666</v>
      </c>
      <c r="FBH4" s="225" t="s">
        <v>664</v>
      </c>
      <c r="FBI4" s="517" t="s">
        <v>667</v>
      </c>
      <c r="FBJ4" s="517"/>
      <c r="FBK4" s="226" t="s">
        <v>19</v>
      </c>
      <c r="FBL4" s="226" t="s">
        <v>666</v>
      </c>
      <c r="FBM4" s="225" t="s">
        <v>664</v>
      </c>
      <c r="FBN4" s="517" t="s">
        <v>667</v>
      </c>
      <c r="FBO4" s="517"/>
      <c r="FBP4" s="226" t="s">
        <v>19</v>
      </c>
      <c r="FBQ4" s="226" t="s">
        <v>666</v>
      </c>
      <c r="FBR4" s="225" t="s">
        <v>664</v>
      </c>
      <c r="FBS4" s="517" t="s">
        <v>667</v>
      </c>
      <c r="FBT4" s="517"/>
      <c r="FBU4" s="226" t="s">
        <v>19</v>
      </c>
      <c r="FBV4" s="226" t="s">
        <v>666</v>
      </c>
      <c r="FBW4" s="225" t="s">
        <v>664</v>
      </c>
      <c r="FBX4" s="517" t="s">
        <v>667</v>
      </c>
      <c r="FBY4" s="517"/>
      <c r="FBZ4" s="226" t="s">
        <v>19</v>
      </c>
      <c r="FCA4" s="226" t="s">
        <v>666</v>
      </c>
      <c r="FCB4" s="225" t="s">
        <v>664</v>
      </c>
      <c r="FCC4" s="517" t="s">
        <v>667</v>
      </c>
      <c r="FCD4" s="517"/>
      <c r="FCE4" s="226" t="s">
        <v>19</v>
      </c>
      <c r="FCF4" s="226" t="s">
        <v>666</v>
      </c>
      <c r="FCG4" s="225" t="s">
        <v>664</v>
      </c>
      <c r="FCH4" s="517" t="s">
        <v>667</v>
      </c>
      <c r="FCI4" s="517"/>
      <c r="FCJ4" s="226" t="s">
        <v>19</v>
      </c>
      <c r="FCK4" s="226" t="s">
        <v>666</v>
      </c>
      <c r="FCL4" s="225" t="s">
        <v>664</v>
      </c>
      <c r="FCM4" s="517" t="s">
        <v>667</v>
      </c>
      <c r="FCN4" s="517"/>
      <c r="FCO4" s="226" t="s">
        <v>19</v>
      </c>
      <c r="FCP4" s="226" t="s">
        <v>666</v>
      </c>
      <c r="FCQ4" s="225" t="s">
        <v>664</v>
      </c>
      <c r="FCR4" s="517" t="s">
        <v>667</v>
      </c>
      <c r="FCS4" s="517"/>
      <c r="FCT4" s="226" t="s">
        <v>19</v>
      </c>
      <c r="FCU4" s="226" t="s">
        <v>666</v>
      </c>
      <c r="FCV4" s="225" t="s">
        <v>664</v>
      </c>
      <c r="FCW4" s="517" t="s">
        <v>667</v>
      </c>
      <c r="FCX4" s="517"/>
      <c r="FCY4" s="226" t="s">
        <v>19</v>
      </c>
      <c r="FCZ4" s="226" t="s">
        <v>666</v>
      </c>
      <c r="FDA4" s="225" t="s">
        <v>664</v>
      </c>
      <c r="FDB4" s="517" t="s">
        <v>667</v>
      </c>
      <c r="FDC4" s="517"/>
      <c r="FDD4" s="226" t="s">
        <v>19</v>
      </c>
      <c r="FDE4" s="226" t="s">
        <v>666</v>
      </c>
      <c r="FDF4" s="225" t="s">
        <v>664</v>
      </c>
      <c r="FDG4" s="517" t="s">
        <v>667</v>
      </c>
      <c r="FDH4" s="517"/>
      <c r="FDI4" s="226" t="s">
        <v>19</v>
      </c>
      <c r="FDJ4" s="226" t="s">
        <v>666</v>
      </c>
      <c r="FDK4" s="225" t="s">
        <v>664</v>
      </c>
      <c r="FDL4" s="517" t="s">
        <v>667</v>
      </c>
      <c r="FDM4" s="517"/>
      <c r="FDN4" s="226" t="s">
        <v>19</v>
      </c>
      <c r="FDO4" s="226" t="s">
        <v>666</v>
      </c>
      <c r="FDP4" s="225" t="s">
        <v>664</v>
      </c>
      <c r="FDQ4" s="517" t="s">
        <v>667</v>
      </c>
      <c r="FDR4" s="517"/>
      <c r="FDS4" s="226" t="s">
        <v>19</v>
      </c>
      <c r="FDT4" s="226" t="s">
        <v>666</v>
      </c>
      <c r="FDU4" s="225" t="s">
        <v>664</v>
      </c>
      <c r="FDV4" s="517" t="s">
        <v>667</v>
      </c>
      <c r="FDW4" s="517"/>
      <c r="FDX4" s="226" t="s">
        <v>19</v>
      </c>
      <c r="FDY4" s="226" t="s">
        <v>666</v>
      </c>
      <c r="FDZ4" s="225" t="s">
        <v>664</v>
      </c>
      <c r="FEA4" s="517" t="s">
        <v>667</v>
      </c>
      <c r="FEB4" s="517"/>
      <c r="FEC4" s="226" t="s">
        <v>19</v>
      </c>
      <c r="FED4" s="226" t="s">
        <v>666</v>
      </c>
      <c r="FEE4" s="225" t="s">
        <v>664</v>
      </c>
      <c r="FEF4" s="517" t="s">
        <v>667</v>
      </c>
      <c r="FEG4" s="517"/>
      <c r="FEH4" s="226" t="s">
        <v>19</v>
      </c>
      <c r="FEI4" s="226" t="s">
        <v>666</v>
      </c>
      <c r="FEJ4" s="225" t="s">
        <v>664</v>
      </c>
      <c r="FEK4" s="517" t="s">
        <v>667</v>
      </c>
      <c r="FEL4" s="517"/>
      <c r="FEM4" s="226" t="s">
        <v>19</v>
      </c>
      <c r="FEN4" s="226" t="s">
        <v>666</v>
      </c>
      <c r="FEO4" s="225" t="s">
        <v>664</v>
      </c>
      <c r="FEP4" s="517" t="s">
        <v>667</v>
      </c>
      <c r="FEQ4" s="517"/>
      <c r="FER4" s="226" t="s">
        <v>19</v>
      </c>
      <c r="FES4" s="226" t="s">
        <v>666</v>
      </c>
      <c r="FET4" s="225" t="s">
        <v>664</v>
      </c>
      <c r="FEU4" s="517" t="s">
        <v>667</v>
      </c>
      <c r="FEV4" s="517"/>
      <c r="FEW4" s="226" t="s">
        <v>19</v>
      </c>
      <c r="FEX4" s="226" t="s">
        <v>666</v>
      </c>
      <c r="FEY4" s="225" t="s">
        <v>664</v>
      </c>
      <c r="FEZ4" s="517" t="s">
        <v>667</v>
      </c>
      <c r="FFA4" s="517"/>
      <c r="FFB4" s="226" t="s">
        <v>19</v>
      </c>
      <c r="FFC4" s="226" t="s">
        <v>666</v>
      </c>
      <c r="FFD4" s="225" t="s">
        <v>664</v>
      </c>
      <c r="FFE4" s="517" t="s">
        <v>667</v>
      </c>
      <c r="FFF4" s="517"/>
      <c r="FFG4" s="226" t="s">
        <v>19</v>
      </c>
      <c r="FFH4" s="226" t="s">
        <v>666</v>
      </c>
      <c r="FFI4" s="225" t="s">
        <v>664</v>
      </c>
      <c r="FFJ4" s="517" t="s">
        <v>667</v>
      </c>
      <c r="FFK4" s="517"/>
      <c r="FFL4" s="226" t="s">
        <v>19</v>
      </c>
      <c r="FFM4" s="226" t="s">
        <v>666</v>
      </c>
      <c r="FFN4" s="225" t="s">
        <v>664</v>
      </c>
      <c r="FFO4" s="517" t="s">
        <v>667</v>
      </c>
      <c r="FFP4" s="517"/>
      <c r="FFQ4" s="226" t="s">
        <v>19</v>
      </c>
      <c r="FFR4" s="226" t="s">
        <v>666</v>
      </c>
      <c r="FFS4" s="225" t="s">
        <v>664</v>
      </c>
      <c r="FFT4" s="517" t="s">
        <v>667</v>
      </c>
      <c r="FFU4" s="517"/>
      <c r="FFV4" s="226" t="s">
        <v>19</v>
      </c>
      <c r="FFW4" s="226" t="s">
        <v>666</v>
      </c>
      <c r="FFX4" s="225" t="s">
        <v>664</v>
      </c>
      <c r="FFY4" s="517" t="s">
        <v>667</v>
      </c>
      <c r="FFZ4" s="517"/>
      <c r="FGA4" s="226" t="s">
        <v>19</v>
      </c>
      <c r="FGB4" s="226" t="s">
        <v>666</v>
      </c>
      <c r="FGC4" s="225" t="s">
        <v>664</v>
      </c>
      <c r="FGD4" s="517" t="s">
        <v>667</v>
      </c>
      <c r="FGE4" s="517"/>
      <c r="FGF4" s="226" t="s">
        <v>19</v>
      </c>
      <c r="FGG4" s="226" t="s">
        <v>666</v>
      </c>
      <c r="FGH4" s="225" t="s">
        <v>664</v>
      </c>
      <c r="FGI4" s="517" t="s">
        <v>667</v>
      </c>
      <c r="FGJ4" s="517"/>
      <c r="FGK4" s="226" t="s">
        <v>19</v>
      </c>
      <c r="FGL4" s="226" t="s">
        <v>666</v>
      </c>
      <c r="FGM4" s="225" t="s">
        <v>664</v>
      </c>
      <c r="FGN4" s="517" t="s">
        <v>667</v>
      </c>
      <c r="FGO4" s="517"/>
      <c r="FGP4" s="226" t="s">
        <v>19</v>
      </c>
      <c r="FGQ4" s="226" t="s">
        <v>666</v>
      </c>
      <c r="FGR4" s="225" t="s">
        <v>664</v>
      </c>
      <c r="FGS4" s="517" t="s">
        <v>667</v>
      </c>
      <c r="FGT4" s="517"/>
      <c r="FGU4" s="226" t="s">
        <v>19</v>
      </c>
      <c r="FGV4" s="226" t="s">
        <v>666</v>
      </c>
      <c r="FGW4" s="225" t="s">
        <v>664</v>
      </c>
      <c r="FGX4" s="517" t="s">
        <v>667</v>
      </c>
      <c r="FGY4" s="517"/>
      <c r="FGZ4" s="226" t="s">
        <v>19</v>
      </c>
      <c r="FHA4" s="226" t="s">
        <v>666</v>
      </c>
      <c r="FHB4" s="225" t="s">
        <v>664</v>
      </c>
      <c r="FHC4" s="517" t="s">
        <v>667</v>
      </c>
      <c r="FHD4" s="517"/>
      <c r="FHE4" s="226" t="s">
        <v>19</v>
      </c>
      <c r="FHF4" s="226" t="s">
        <v>666</v>
      </c>
      <c r="FHG4" s="225" t="s">
        <v>664</v>
      </c>
      <c r="FHH4" s="517" t="s">
        <v>667</v>
      </c>
      <c r="FHI4" s="517"/>
      <c r="FHJ4" s="226" t="s">
        <v>19</v>
      </c>
      <c r="FHK4" s="226" t="s">
        <v>666</v>
      </c>
      <c r="FHL4" s="225" t="s">
        <v>664</v>
      </c>
      <c r="FHM4" s="517" t="s">
        <v>667</v>
      </c>
      <c r="FHN4" s="517"/>
      <c r="FHO4" s="226" t="s">
        <v>19</v>
      </c>
      <c r="FHP4" s="226" t="s">
        <v>666</v>
      </c>
      <c r="FHQ4" s="225" t="s">
        <v>664</v>
      </c>
      <c r="FHR4" s="517" t="s">
        <v>667</v>
      </c>
      <c r="FHS4" s="517"/>
      <c r="FHT4" s="226" t="s">
        <v>19</v>
      </c>
      <c r="FHU4" s="226" t="s">
        <v>666</v>
      </c>
      <c r="FHV4" s="225" t="s">
        <v>664</v>
      </c>
      <c r="FHW4" s="517" t="s">
        <v>667</v>
      </c>
      <c r="FHX4" s="517"/>
      <c r="FHY4" s="226" t="s">
        <v>19</v>
      </c>
      <c r="FHZ4" s="226" t="s">
        <v>666</v>
      </c>
      <c r="FIA4" s="225" t="s">
        <v>664</v>
      </c>
      <c r="FIB4" s="517" t="s">
        <v>667</v>
      </c>
      <c r="FIC4" s="517"/>
      <c r="FID4" s="226" t="s">
        <v>19</v>
      </c>
      <c r="FIE4" s="226" t="s">
        <v>666</v>
      </c>
      <c r="FIF4" s="225" t="s">
        <v>664</v>
      </c>
      <c r="FIG4" s="517" t="s">
        <v>667</v>
      </c>
      <c r="FIH4" s="517"/>
      <c r="FII4" s="226" t="s">
        <v>19</v>
      </c>
      <c r="FIJ4" s="226" t="s">
        <v>666</v>
      </c>
      <c r="FIK4" s="225" t="s">
        <v>664</v>
      </c>
      <c r="FIL4" s="517" t="s">
        <v>667</v>
      </c>
      <c r="FIM4" s="517"/>
      <c r="FIN4" s="226" t="s">
        <v>19</v>
      </c>
      <c r="FIO4" s="226" t="s">
        <v>666</v>
      </c>
      <c r="FIP4" s="225" t="s">
        <v>664</v>
      </c>
      <c r="FIQ4" s="517" t="s">
        <v>667</v>
      </c>
      <c r="FIR4" s="517"/>
      <c r="FIS4" s="226" t="s">
        <v>19</v>
      </c>
      <c r="FIT4" s="226" t="s">
        <v>666</v>
      </c>
      <c r="FIU4" s="225" t="s">
        <v>664</v>
      </c>
      <c r="FIV4" s="517" t="s">
        <v>667</v>
      </c>
      <c r="FIW4" s="517"/>
      <c r="FIX4" s="226" t="s">
        <v>19</v>
      </c>
      <c r="FIY4" s="226" t="s">
        <v>666</v>
      </c>
      <c r="FIZ4" s="225" t="s">
        <v>664</v>
      </c>
      <c r="FJA4" s="517" t="s">
        <v>667</v>
      </c>
      <c r="FJB4" s="517"/>
      <c r="FJC4" s="226" t="s">
        <v>19</v>
      </c>
      <c r="FJD4" s="226" t="s">
        <v>666</v>
      </c>
      <c r="FJE4" s="225" t="s">
        <v>664</v>
      </c>
      <c r="FJF4" s="517" t="s">
        <v>667</v>
      </c>
      <c r="FJG4" s="517"/>
      <c r="FJH4" s="226" t="s">
        <v>19</v>
      </c>
      <c r="FJI4" s="226" t="s">
        <v>666</v>
      </c>
      <c r="FJJ4" s="225" t="s">
        <v>664</v>
      </c>
      <c r="FJK4" s="517" t="s">
        <v>667</v>
      </c>
      <c r="FJL4" s="517"/>
      <c r="FJM4" s="226" t="s">
        <v>19</v>
      </c>
      <c r="FJN4" s="226" t="s">
        <v>666</v>
      </c>
      <c r="FJO4" s="225" t="s">
        <v>664</v>
      </c>
      <c r="FJP4" s="517" t="s">
        <v>667</v>
      </c>
      <c r="FJQ4" s="517"/>
      <c r="FJR4" s="226" t="s">
        <v>19</v>
      </c>
      <c r="FJS4" s="226" t="s">
        <v>666</v>
      </c>
      <c r="FJT4" s="225" t="s">
        <v>664</v>
      </c>
      <c r="FJU4" s="517" t="s">
        <v>667</v>
      </c>
      <c r="FJV4" s="517"/>
      <c r="FJW4" s="226" t="s">
        <v>19</v>
      </c>
      <c r="FJX4" s="226" t="s">
        <v>666</v>
      </c>
      <c r="FJY4" s="225" t="s">
        <v>664</v>
      </c>
      <c r="FJZ4" s="517" t="s">
        <v>667</v>
      </c>
      <c r="FKA4" s="517"/>
      <c r="FKB4" s="226" t="s">
        <v>19</v>
      </c>
      <c r="FKC4" s="226" t="s">
        <v>666</v>
      </c>
      <c r="FKD4" s="225" t="s">
        <v>664</v>
      </c>
      <c r="FKE4" s="517" t="s">
        <v>667</v>
      </c>
      <c r="FKF4" s="517"/>
      <c r="FKG4" s="226" t="s">
        <v>19</v>
      </c>
      <c r="FKH4" s="226" t="s">
        <v>666</v>
      </c>
      <c r="FKI4" s="225" t="s">
        <v>664</v>
      </c>
      <c r="FKJ4" s="517" t="s">
        <v>667</v>
      </c>
      <c r="FKK4" s="517"/>
      <c r="FKL4" s="226" t="s">
        <v>19</v>
      </c>
      <c r="FKM4" s="226" t="s">
        <v>666</v>
      </c>
      <c r="FKN4" s="225" t="s">
        <v>664</v>
      </c>
      <c r="FKO4" s="517" t="s">
        <v>667</v>
      </c>
      <c r="FKP4" s="517"/>
      <c r="FKQ4" s="226" t="s">
        <v>19</v>
      </c>
      <c r="FKR4" s="226" t="s">
        <v>666</v>
      </c>
      <c r="FKS4" s="225" t="s">
        <v>664</v>
      </c>
      <c r="FKT4" s="517" t="s">
        <v>667</v>
      </c>
      <c r="FKU4" s="517"/>
      <c r="FKV4" s="226" t="s">
        <v>19</v>
      </c>
      <c r="FKW4" s="226" t="s">
        <v>666</v>
      </c>
      <c r="FKX4" s="225" t="s">
        <v>664</v>
      </c>
      <c r="FKY4" s="517" t="s">
        <v>667</v>
      </c>
      <c r="FKZ4" s="517"/>
      <c r="FLA4" s="226" t="s">
        <v>19</v>
      </c>
      <c r="FLB4" s="226" t="s">
        <v>666</v>
      </c>
      <c r="FLC4" s="225" t="s">
        <v>664</v>
      </c>
      <c r="FLD4" s="517" t="s">
        <v>667</v>
      </c>
      <c r="FLE4" s="517"/>
      <c r="FLF4" s="226" t="s">
        <v>19</v>
      </c>
      <c r="FLG4" s="226" t="s">
        <v>666</v>
      </c>
      <c r="FLH4" s="225" t="s">
        <v>664</v>
      </c>
      <c r="FLI4" s="517" t="s">
        <v>667</v>
      </c>
      <c r="FLJ4" s="517"/>
      <c r="FLK4" s="226" t="s">
        <v>19</v>
      </c>
      <c r="FLL4" s="226" t="s">
        <v>666</v>
      </c>
      <c r="FLM4" s="225" t="s">
        <v>664</v>
      </c>
      <c r="FLN4" s="517" t="s">
        <v>667</v>
      </c>
      <c r="FLO4" s="517"/>
      <c r="FLP4" s="226" t="s">
        <v>19</v>
      </c>
      <c r="FLQ4" s="226" t="s">
        <v>666</v>
      </c>
      <c r="FLR4" s="225" t="s">
        <v>664</v>
      </c>
      <c r="FLS4" s="517" t="s">
        <v>667</v>
      </c>
      <c r="FLT4" s="517"/>
      <c r="FLU4" s="226" t="s">
        <v>19</v>
      </c>
      <c r="FLV4" s="226" t="s">
        <v>666</v>
      </c>
      <c r="FLW4" s="225" t="s">
        <v>664</v>
      </c>
      <c r="FLX4" s="517" t="s">
        <v>667</v>
      </c>
      <c r="FLY4" s="517"/>
      <c r="FLZ4" s="226" t="s">
        <v>19</v>
      </c>
      <c r="FMA4" s="226" t="s">
        <v>666</v>
      </c>
      <c r="FMB4" s="225" t="s">
        <v>664</v>
      </c>
      <c r="FMC4" s="517" t="s">
        <v>667</v>
      </c>
      <c r="FMD4" s="517"/>
      <c r="FME4" s="226" t="s">
        <v>19</v>
      </c>
      <c r="FMF4" s="226" t="s">
        <v>666</v>
      </c>
      <c r="FMG4" s="225" t="s">
        <v>664</v>
      </c>
      <c r="FMH4" s="517" t="s">
        <v>667</v>
      </c>
      <c r="FMI4" s="517"/>
      <c r="FMJ4" s="226" t="s">
        <v>19</v>
      </c>
      <c r="FMK4" s="226" t="s">
        <v>666</v>
      </c>
      <c r="FML4" s="225" t="s">
        <v>664</v>
      </c>
      <c r="FMM4" s="517" t="s">
        <v>667</v>
      </c>
      <c r="FMN4" s="517"/>
      <c r="FMO4" s="226" t="s">
        <v>19</v>
      </c>
      <c r="FMP4" s="226" t="s">
        <v>666</v>
      </c>
      <c r="FMQ4" s="225" t="s">
        <v>664</v>
      </c>
      <c r="FMR4" s="517" t="s">
        <v>667</v>
      </c>
      <c r="FMS4" s="517"/>
      <c r="FMT4" s="226" t="s">
        <v>19</v>
      </c>
      <c r="FMU4" s="226" t="s">
        <v>666</v>
      </c>
      <c r="FMV4" s="225" t="s">
        <v>664</v>
      </c>
      <c r="FMW4" s="517" t="s">
        <v>667</v>
      </c>
      <c r="FMX4" s="517"/>
      <c r="FMY4" s="226" t="s">
        <v>19</v>
      </c>
      <c r="FMZ4" s="226" t="s">
        <v>666</v>
      </c>
      <c r="FNA4" s="225" t="s">
        <v>664</v>
      </c>
      <c r="FNB4" s="517" t="s">
        <v>667</v>
      </c>
      <c r="FNC4" s="517"/>
      <c r="FND4" s="226" t="s">
        <v>19</v>
      </c>
      <c r="FNE4" s="226" t="s">
        <v>666</v>
      </c>
      <c r="FNF4" s="225" t="s">
        <v>664</v>
      </c>
      <c r="FNG4" s="517" t="s">
        <v>667</v>
      </c>
      <c r="FNH4" s="517"/>
      <c r="FNI4" s="226" t="s">
        <v>19</v>
      </c>
      <c r="FNJ4" s="226" t="s">
        <v>666</v>
      </c>
      <c r="FNK4" s="225" t="s">
        <v>664</v>
      </c>
      <c r="FNL4" s="517" t="s">
        <v>667</v>
      </c>
      <c r="FNM4" s="517"/>
      <c r="FNN4" s="226" t="s">
        <v>19</v>
      </c>
      <c r="FNO4" s="226" t="s">
        <v>666</v>
      </c>
      <c r="FNP4" s="225" t="s">
        <v>664</v>
      </c>
      <c r="FNQ4" s="517" t="s">
        <v>667</v>
      </c>
      <c r="FNR4" s="517"/>
      <c r="FNS4" s="226" t="s">
        <v>19</v>
      </c>
      <c r="FNT4" s="226" t="s">
        <v>666</v>
      </c>
      <c r="FNU4" s="225" t="s">
        <v>664</v>
      </c>
      <c r="FNV4" s="517" t="s">
        <v>667</v>
      </c>
      <c r="FNW4" s="517"/>
      <c r="FNX4" s="226" t="s">
        <v>19</v>
      </c>
      <c r="FNY4" s="226" t="s">
        <v>666</v>
      </c>
      <c r="FNZ4" s="225" t="s">
        <v>664</v>
      </c>
      <c r="FOA4" s="517" t="s">
        <v>667</v>
      </c>
      <c r="FOB4" s="517"/>
      <c r="FOC4" s="226" t="s">
        <v>19</v>
      </c>
      <c r="FOD4" s="226" t="s">
        <v>666</v>
      </c>
      <c r="FOE4" s="225" t="s">
        <v>664</v>
      </c>
      <c r="FOF4" s="517" t="s">
        <v>667</v>
      </c>
      <c r="FOG4" s="517"/>
      <c r="FOH4" s="226" t="s">
        <v>19</v>
      </c>
      <c r="FOI4" s="226" t="s">
        <v>666</v>
      </c>
      <c r="FOJ4" s="225" t="s">
        <v>664</v>
      </c>
      <c r="FOK4" s="517" t="s">
        <v>667</v>
      </c>
      <c r="FOL4" s="517"/>
      <c r="FOM4" s="226" t="s">
        <v>19</v>
      </c>
      <c r="FON4" s="226" t="s">
        <v>666</v>
      </c>
      <c r="FOO4" s="225" t="s">
        <v>664</v>
      </c>
      <c r="FOP4" s="517" t="s">
        <v>667</v>
      </c>
      <c r="FOQ4" s="517"/>
      <c r="FOR4" s="226" t="s">
        <v>19</v>
      </c>
      <c r="FOS4" s="226" t="s">
        <v>666</v>
      </c>
      <c r="FOT4" s="225" t="s">
        <v>664</v>
      </c>
      <c r="FOU4" s="517" t="s">
        <v>667</v>
      </c>
      <c r="FOV4" s="517"/>
      <c r="FOW4" s="226" t="s">
        <v>19</v>
      </c>
      <c r="FOX4" s="226" t="s">
        <v>666</v>
      </c>
      <c r="FOY4" s="225" t="s">
        <v>664</v>
      </c>
      <c r="FOZ4" s="517" t="s">
        <v>667</v>
      </c>
      <c r="FPA4" s="517"/>
      <c r="FPB4" s="226" t="s">
        <v>19</v>
      </c>
      <c r="FPC4" s="226" t="s">
        <v>666</v>
      </c>
      <c r="FPD4" s="225" t="s">
        <v>664</v>
      </c>
      <c r="FPE4" s="517" t="s">
        <v>667</v>
      </c>
      <c r="FPF4" s="517"/>
      <c r="FPG4" s="226" t="s">
        <v>19</v>
      </c>
      <c r="FPH4" s="226" t="s">
        <v>666</v>
      </c>
      <c r="FPI4" s="225" t="s">
        <v>664</v>
      </c>
      <c r="FPJ4" s="517" t="s">
        <v>667</v>
      </c>
      <c r="FPK4" s="517"/>
      <c r="FPL4" s="226" t="s">
        <v>19</v>
      </c>
      <c r="FPM4" s="226" t="s">
        <v>666</v>
      </c>
      <c r="FPN4" s="225" t="s">
        <v>664</v>
      </c>
      <c r="FPO4" s="517" t="s">
        <v>667</v>
      </c>
      <c r="FPP4" s="517"/>
      <c r="FPQ4" s="226" t="s">
        <v>19</v>
      </c>
      <c r="FPR4" s="226" t="s">
        <v>666</v>
      </c>
      <c r="FPS4" s="225" t="s">
        <v>664</v>
      </c>
      <c r="FPT4" s="517" t="s">
        <v>667</v>
      </c>
      <c r="FPU4" s="517"/>
      <c r="FPV4" s="226" t="s">
        <v>19</v>
      </c>
      <c r="FPW4" s="226" t="s">
        <v>666</v>
      </c>
      <c r="FPX4" s="225" t="s">
        <v>664</v>
      </c>
      <c r="FPY4" s="517" t="s">
        <v>667</v>
      </c>
      <c r="FPZ4" s="517"/>
      <c r="FQA4" s="226" t="s">
        <v>19</v>
      </c>
      <c r="FQB4" s="226" t="s">
        <v>666</v>
      </c>
      <c r="FQC4" s="225" t="s">
        <v>664</v>
      </c>
      <c r="FQD4" s="517" t="s">
        <v>667</v>
      </c>
      <c r="FQE4" s="517"/>
      <c r="FQF4" s="226" t="s">
        <v>19</v>
      </c>
      <c r="FQG4" s="226" t="s">
        <v>666</v>
      </c>
      <c r="FQH4" s="225" t="s">
        <v>664</v>
      </c>
      <c r="FQI4" s="517" t="s">
        <v>667</v>
      </c>
      <c r="FQJ4" s="517"/>
      <c r="FQK4" s="226" t="s">
        <v>19</v>
      </c>
      <c r="FQL4" s="226" t="s">
        <v>666</v>
      </c>
      <c r="FQM4" s="225" t="s">
        <v>664</v>
      </c>
      <c r="FQN4" s="517" t="s">
        <v>667</v>
      </c>
      <c r="FQO4" s="517"/>
      <c r="FQP4" s="226" t="s">
        <v>19</v>
      </c>
      <c r="FQQ4" s="226" t="s">
        <v>666</v>
      </c>
      <c r="FQR4" s="225" t="s">
        <v>664</v>
      </c>
      <c r="FQS4" s="517" t="s">
        <v>667</v>
      </c>
      <c r="FQT4" s="517"/>
      <c r="FQU4" s="226" t="s">
        <v>19</v>
      </c>
      <c r="FQV4" s="226" t="s">
        <v>666</v>
      </c>
      <c r="FQW4" s="225" t="s">
        <v>664</v>
      </c>
      <c r="FQX4" s="517" t="s">
        <v>667</v>
      </c>
      <c r="FQY4" s="517"/>
      <c r="FQZ4" s="226" t="s">
        <v>19</v>
      </c>
      <c r="FRA4" s="226" t="s">
        <v>666</v>
      </c>
      <c r="FRB4" s="225" t="s">
        <v>664</v>
      </c>
      <c r="FRC4" s="517" t="s">
        <v>667</v>
      </c>
      <c r="FRD4" s="517"/>
      <c r="FRE4" s="226" t="s">
        <v>19</v>
      </c>
      <c r="FRF4" s="226" t="s">
        <v>666</v>
      </c>
      <c r="FRG4" s="225" t="s">
        <v>664</v>
      </c>
      <c r="FRH4" s="517" t="s">
        <v>667</v>
      </c>
      <c r="FRI4" s="517"/>
      <c r="FRJ4" s="226" t="s">
        <v>19</v>
      </c>
      <c r="FRK4" s="226" t="s">
        <v>666</v>
      </c>
      <c r="FRL4" s="225" t="s">
        <v>664</v>
      </c>
      <c r="FRM4" s="517" t="s">
        <v>667</v>
      </c>
      <c r="FRN4" s="517"/>
      <c r="FRO4" s="226" t="s">
        <v>19</v>
      </c>
      <c r="FRP4" s="226" t="s">
        <v>666</v>
      </c>
      <c r="FRQ4" s="225" t="s">
        <v>664</v>
      </c>
      <c r="FRR4" s="517" t="s">
        <v>667</v>
      </c>
      <c r="FRS4" s="517"/>
      <c r="FRT4" s="226" t="s">
        <v>19</v>
      </c>
      <c r="FRU4" s="226" t="s">
        <v>666</v>
      </c>
      <c r="FRV4" s="225" t="s">
        <v>664</v>
      </c>
      <c r="FRW4" s="517" t="s">
        <v>667</v>
      </c>
      <c r="FRX4" s="517"/>
      <c r="FRY4" s="226" t="s">
        <v>19</v>
      </c>
      <c r="FRZ4" s="226" t="s">
        <v>666</v>
      </c>
      <c r="FSA4" s="225" t="s">
        <v>664</v>
      </c>
      <c r="FSB4" s="517" t="s">
        <v>667</v>
      </c>
      <c r="FSC4" s="517"/>
      <c r="FSD4" s="226" t="s">
        <v>19</v>
      </c>
      <c r="FSE4" s="226" t="s">
        <v>666</v>
      </c>
      <c r="FSF4" s="225" t="s">
        <v>664</v>
      </c>
      <c r="FSG4" s="517" t="s">
        <v>667</v>
      </c>
      <c r="FSH4" s="517"/>
      <c r="FSI4" s="226" t="s">
        <v>19</v>
      </c>
      <c r="FSJ4" s="226" t="s">
        <v>666</v>
      </c>
      <c r="FSK4" s="225" t="s">
        <v>664</v>
      </c>
      <c r="FSL4" s="517" t="s">
        <v>667</v>
      </c>
      <c r="FSM4" s="517"/>
      <c r="FSN4" s="226" t="s">
        <v>19</v>
      </c>
      <c r="FSO4" s="226" t="s">
        <v>666</v>
      </c>
      <c r="FSP4" s="225" t="s">
        <v>664</v>
      </c>
      <c r="FSQ4" s="517" t="s">
        <v>667</v>
      </c>
      <c r="FSR4" s="517"/>
      <c r="FSS4" s="226" t="s">
        <v>19</v>
      </c>
      <c r="FST4" s="226" t="s">
        <v>666</v>
      </c>
      <c r="FSU4" s="225" t="s">
        <v>664</v>
      </c>
      <c r="FSV4" s="517" t="s">
        <v>667</v>
      </c>
      <c r="FSW4" s="517"/>
      <c r="FSX4" s="226" t="s">
        <v>19</v>
      </c>
      <c r="FSY4" s="226" t="s">
        <v>666</v>
      </c>
      <c r="FSZ4" s="225" t="s">
        <v>664</v>
      </c>
      <c r="FTA4" s="517" t="s">
        <v>667</v>
      </c>
      <c r="FTB4" s="517"/>
      <c r="FTC4" s="226" t="s">
        <v>19</v>
      </c>
      <c r="FTD4" s="226" t="s">
        <v>666</v>
      </c>
      <c r="FTE4" s="225" t="s">
        <v>664</v>
      </c>
      <c r="FTF4" s="517" t="s">
        <v>667</v>
      </c>
      <c r="FTG4" s="517"/>
      <c r="FTH4" s="226" t="s">
        <v>19</v>
      </c>
      <c r="FTI4" s="226" t="s">
        <v>666</v>
      </c>
      <c r="FTJ4" s="225" t="s">
        <v>664</v>
      </c>
      <c r="FTK4" s="517" t="s">
        <v>667</v>
      </c>
      <c r="FTL4" s="517"/>
      <c r="FTM4" s="226" t="s">
        <v>19</v>
      </c>
      <c r="FTN4" s="226" t="s">
        <v>666</v>
      </c>
      <c r="FTO4" s="225" t="s">
        <v>664</v>
      </c>
      <c r="FTP4" s="517" t="s">
        <v>667</v>
      </c>
      <c r="FTQ4" s="517"/>
      <c r="FTR4" s="226" t="s">
        <v>19</v>
      </c>
      <c r="FTS4" s="226" t="s">
        <v>666</v>
      </c>
      <c r="FTT4" s="225" t="s">
        <v>664</v>
      </c>
      <c r="FTU4" s="517" t="s">
        <v>667</v>
      </c>
      <c r="FTV4" s="517"/>
      <c r="FTW4" s="226" t="s">
        <v>19</v>
      </c>
      <c r="FTX4" s="226" t="s">
        <v>666</v>
      </c>
      <c r="FTY4" s="225" t="s">
        <v>664</v>
      </c>
      <c r="FTZ4" s="517" t="s">
        <v>667</v>
      </c>
      <c r="FUA4" s="517"/>
      <c r="FUB4" s="226" t="s">
        <v>19</v>
      </c>
      <c r="FUC4" s="226" t="s">
        <v>666</v>
      </c>
      <c r="FUD4" s="225" t="s">
        <v>664</v>
      </c>
      <c r="FUE4" s="517" t="s">
        <v>667</v>
      </c>
      <c r="FUF4" s="517"/>
      <c r="FUG4" s="226" t="s">
        <v>19</v>
      </c>
      <c r="FUH4" s="226" t="s">
        <v>666</v>
      </c>
      <c r="FUI4" s="225" t="s">
        <v>664</v>
      </c>
      <c r="FUJ4" s="517" t="s">
        <v>667</v>
      </c>
      <c r="FUK4" s="517"/>
      <c r="FUL4" s="226" t="s">
        <v>19</v>
      </c>
      <c r="FUM4" s="226" t="s">
        <v>666</v>
      </c>
      <c r="FUN4" s="225" t="s">
        <v>664</v>
      </c>
      <c r="FUO4" s="517" t="s">
        <v>667</v>
      </c>
      <c r="FUP4" s="517"/>
      <c r="FUQ4" s="226" t="s">
        <v>19</v>
      </c>
      <c r="FUR4" s="226" t="s">
        <v>666</v>
      </c>
      <c r="FUS4" s="225" t="s">
        <v>664</v>
      </c>
      <c r="FUT4" s="517" t="s">
        <v>667</v>
      </c>
      <c r="FUU4" s="517"/>
      <c r="FUV4" s="226" t="s">
        <v>19</v>
      </c>
      <c r="FUW4" s="226" t="s">
        <v>666</v>
      </c>
      <c r="FUX4" s="225" t="s">
        <v>664</v>
      </c>
      <c r="FUY4" s="517" t="s">
        <v>667</v>
      </c>
      <c r="FUZ4" s="517"/>
      <c r="FVA4" s="226" t="s">
        <v>19</v>
      </c>
      <c r="FVB4" s="226" t="s">
        <v>666</v>
      </c>
      <c r="FVC4" s="225" t="s">
        <v>664</v>
      </c>
      <c r="FVD4" s="517" t="s">
        <v>667</v>
      </c>
      <c r="FVE4" s="517"/>
      <c r="FVF4" s="226" t="s">
        <v>19</v>
      </c>
      <c r="FVG4" s="226" t="s">
        <v>666</v>
      </c>
      <c r="FVH4" s="225" t="s">
        <v>664</v>
      </c>
      <c r="FVI4" s="517" t="s">
        <v>667</v>
      </c>
      <c r="FVJ4" s="517"/>
      <c r="FVK4" s="226" t="s">
        <v>19</v>
      </c>
      <c r="FVL4" s="226" t="s">
        <v>666</v>
      </c>
      <c r="FVM4" s="225" t="s">
        <v>664</v>
      </c>
      <c r="FVN4" s="517" t="s">
        <v>667</v>
      </c>
      <c r="FVO4" s="517"/>
      <c r="FVP4" s="226" t="s">
        <v>19</v>
      </c>
      <c r="FVQ4" s="226" t="s">
        <v>666</v>
      </c>
      <c r="FVR4" s="225" t="s">
        <v>664</v>
      </c>
      <c r="FVS4" s="517" t="s">
        <v>667</v>
      </c>
      <c r="FVT4" s="517"/>
      <c r="FVU4" s="226" t="s">
        <v>19</v>
      </c>
      <c r="FVV4" s="226" t="s">
        <v>666</v>
      </c>
      <c r="FVW4" s="225" t="s">
        <v>664</v>
      </c>
      <c r="FVX4" s="517" t="s">
        <v>667</v>
      </c>
      <c r="FVY4" s="517"/>
      <c r="FVZ4" s="226" t="s">
        <v>19</v>
      </c>
      <c r="FWA4" s="226" t="s">
        <v>666</v>
      </c>
      <c r="FWB4" s="225" t="s">
        <v>664</v>
      </c>
      <c r="FWC4" s="517" t="s">
        <v>667</v>
      </c>
      <c r="FWD4" s="517"/>
      <c r="FWE4" s="226" t="s">
        <v>19</v>
      </c>
      <c r="FWF4" s="226" t="s">
        <v>666</v>
      </c>
      <c r="FWG4" s="225" t="s">
        <v>664</v>
      </c>
      <c r="FWH4" s="517" t="s">
        <v>667</v>
      </c>
      <c r="FWI4" s="517"/>
      <c r="FWJ4" s="226" t="s">
        <v>19</v>
      </c>
      <c r="FWK4" s="226" t="s">
        <v>666</v>
      </c>
      <c r="FWL4" s="225" t="s">
        <v>664</v>
      </c>
      <c r="FWM4" s="517" t="s">
        <v>667</v>
      </c>
      <c r="FWN4" s="517"/>
      <c r="FWO4" s="226" t="s">
        <v>19</v>
      </c>
      <c r="FWP4" s="226" t="s">
        <v>666</v>
      </c>
      <c r="FWQ4" s="225" t="s">
        <v>664</v>
      </c>
      <c r="FWR4" s="517" t="s">
        <v>667</v>
      </c>
      <c r="FWS4" s="517"/>
      <c r="FWT4" s="226" t="s">
        <v>19</v>
      </c>
      <c r="FWU4" s="226" t="s">
        <v>666</v>
      </c>
      <c r="FWV4" s="225" t="s">
        <v>664</v>
      </c>
      <c r="FWW4" s="517" t="s">
        <v>667</v>
      </c>
      <c r="FWX4" s="517"/>
      <c r="FWY4" s="226" t="s">
        <v>19</v>
      </c>
      <c r="FWZ4" s="226" t="s">
        <v>666</v>
      </c>
      <c r="FXA4" s="225" t="s">
        <v>664</v>
      </c>
      <c r="FXB4" s="517" t="s">
        <v>667</v>
      </c>
      <c r="FXC4" s="517"/>
      <c r="FXD4" s="226" t="s">
        <v>19</v>
      </c>
      <c r="FXE4" s="226" t="s">
        <v>666</v>
      </c>
      <c r="FXF4" s="225" t="s">
        <v>664</v>
      </c>
      <c r="FXG4" s="517" t="s">
        <v>667</v>
      </c>
      <c r="FXH4" s="517"/>
      <c r="FXI4" s="226" t="s">
        <v>19</v>
      </c>
      <c r="FXJ4" s="226" t="s">
        <v>666</v>
      </c>
      <c r="FXK4" s="225" t="s">
        <v>664</v>
      </c>
      <c r="FXL4" s="517" t="s">
        <v>667</v>
      </c>
      <c r="FXM4" s="517"/>
      <c r="FXN4" s="226" t="s">
        <v>19</v>
      </c>
      <c r="FXO4" s="226" t="s">
        <v>666</v>
      </c>
      <c r="FXP4" s="225" t="s">
        <v>664</v>
      </c>
      <c r="FXQ4" s="517" t="s">
        <v>667</v>
      </c>
      <c r="FXR4" s="517"/>
      <c r="FXS4" s="226" t="s">
        <v>19</v>
      </c>
      <c r="FXT4" s="226" t="s">
        <v>666</v>
      </c>
      <c r="FXU4" s="225" t="s">
        <v>664</v>
      </c>
      <c r="FXV4" s="517" t="s">
        <v>667</v>
      </c>
      <c r="FXW4" s="517"/>
      <c r="FXX4" s="226" t="s">
        <v>19</v>
      </c>
      <c r="FXY4" s="226" t="s">
        <v>666</v>
      </c>
      <c r="FXZ4" s="225" t="s">
        <v>664</v>
      </c>
      <c r="FYA4" s="517" t="s">
        <v>667</v>
      </c>
      <c r="FYB4" s="517"/>
      <c r="FYC4" s="226" t="s">
        <v>19</v>
      </c>
      <c r="FYD4" s="226" t="s">
        <v>666</v>
      </c>
      <c r="FYE4" s="225" t="s">
        <v>664</v>
      </c>
      <c r="FYF4" s="517" t="s">
        <v>667</v>
      </c>
      <c r="FYG4" s="517"/>
      <c r="FYH4" s="226" t="s">
        <v>19</v>
      </c>
      <c r="FYI4" s="226" t="s">
        <v>666</v>
      </c>
      <c r="FYJ4" s="225" t="s">
        <v>664</v>
      </c>
      <c r="FYK4" s="517" t="s">
        <v>667</v>
      </c>
      <c r="FYL4" s="517"/>
      <c r="FYM4" s="226" t="s">
        <v>19</v>
      </c>
      <c r="FYN4" s="226" t="s">
        <v>666</v>
      </c>
      <c r="FYO4" s="225" t="s">
        <v>664</v>
      </c>
      <c r="FYP4" s="517" t="s">
        <v>667</v>
      </c>
      <c r="FYQ4" s="517"/>
      <c r="FYR4" s="226" t="s">
        <v>19</v>
      </c>
      <c r="FYS4" s="226" t="s">
        <v>666</v>
      </c>
      <c r="FYT4" s="225" t="s">
        <v>664</v>
      </c>
      <c r="FYU4" s="517" t="s">
        <v>667</v>
      </c>
      <c r="FYV4" s="517"/>
      <c r="FYW4" s="226" t="s">
        <v>19</v>
      </c>
      <c r="FYX4" s="226" t="s">
        <v>666</v>
      </c>
      <c r="FYY4" s="225" t="s">
        <v>664</v>
      </c>
      <c r="FYZ4" s="517" t="s">
        <v>667</v>
      </c>
      <c r="FZA4" s="517"/>
      <c r="FZB4" s="226" t="s">
        <v>19</v>
      </c>
      <c r="FZC4" s="226" t="s">
        <v>666</v>
      </c>
      <c r="FZD4" s="225" t="s">
        <v>664</v>
      </c>
      <c r="FZE4" s="517" t="s">
        <v>667</v>
      </c>
      <c r="FZF4" s="517"/>
      <c r="FZG4" s="226" t="s">
        <v>19</v>
      </c>
      <c r="FZH4" s="226" t="s">
        <v>666</v>
      </c>
      <c r="FZI4" s="225" t="s">
        <v>664</v>
      </c>
      <c r="FZJ4" s="517" t="s">
        <v>667</v>
      </c>
      <c r="FZK4" s="517"/>
      <c r="FZL4" s="226" t="s">
        <v>19</v>
      </c>
      <c r="FZM4" s="226" t="s">
        <v>666</v>
      </c>
      <c r="FZN4" s="225" t="s">
        <v>664</v>
      </c>
      <c r="FZO4" s="517" t="s">
        <v>667</v>
      </c>
      <c r="FZP4" s="517"/>
      <c r="FZQ4" s="226" t="s">
        <v>19</v>
      </c>
      <c r="FZR4" s="226" t="s">
        <v>666</v>
      </c>
      <c r="FZS4" s="225" t="s">
        <v>664</v>
      </c>
      <c r="FZT4" s="517" t="s">
        <v>667</v>
      </c>
      <c r="FZU4" s="517"/>
      <c r="FZV4" s="226" t="s">
        <v>19</v>
      </c>
      <c r="FZW4" s="226" t="s">
        <v>666</v>
      </c>
      <c r="FZX4" s="225" t="s">
        <v>664</v>
      </c>
      <c r="FZY4" s="517" t="s">
        <v>667</v>
      </c>
      <c r="FZZ4" s="517"/>
      <c r="GAA4" s="226" t="s">
        <v>19</v>
      </c>
      <c r="GAB4" s="226" t="s">
        <v>666</v>
      </c>
      <c r="GAC4" s="225" t="s">
        <v>664</v>
      </c>
      <c r="GAD4" s="517" t="s">
        <v>667</v>
      </c>
      <c r="GAE4" s="517"/>
      <c r="GAF4" s="226" t="s">
        <v>19</v>
      </c>
      <c r="GAG4" s="226" t="s">
        <v>666</v>
      </c>
      <c r="GAH4" s="225" t="s">
        <v>664</v>
      </c>
      <c r="GAI4" s="517" t="s">
        <v>667</v>
      </c>
      <c r="GAJ4" s="517"/>
      <c r="GAK4" s="226" t="s">
        <v>19</v>
      </c>
      <c r="GAL4" s="226" t="s">
        <v>666</v>
      </c>
      <c r="GAM4" s="225" t="s">
        <v>664</v>
      </c>
      <c r="GAN4" s="517" t="s">
        <v>667</v>
      </c>
      <c r="GAO4" s="517"/>
      <c r="GAP4" s="226" t="s">
        <v>19</v>
      </c>
      <c r="GAQ4" s="226" t="s">
        <v>666</v>
      </c>
      <c r="GAR4" s="225" t="s">
        <v>664</v>
      </c>
      <c r="GAS4" s="517" t="s">
        <v>667</v>
      </c>
      <c r="GAT4" s="517"/>
      <c r="GAU4" s="226" t="s">
        <v>19</v>
      </c>
      <c r="GAV4" s="226" t="s">
        <v>666</v>
      </c>
      <c r="GAW4" s="225" t="s">
        <v>664</v>
      </c>
      <c r="GAX4" s="517" t="s">
        <v>667</v>
      </c>
      <c r="GAY4" s="517"/>
      <c r="GAZ4" s="226" t="s">
        <v>19</v>
      </c>
      <c r="GBA4" s="226" t="s">
        <v>666</v>
      </c>
      <c r="GBB4" s="225" t="s">
        <v>664</v>
      </c>
      <c r="GBC4" s="517" t="s">
        <v>667</v>
      </c>
      <c r="GBD4" s="517"/>
      <c r="GBE4" s="226" t="s">
        <v>19</v>
      </c>
      <c r="GBF4" s="226" t="s">
        <v>666</v>
      </c>
      <c r="GBG4" s="225" t="s">
        <v>664</v>
      </c>
      <c r="GBH4" s="517" t="s">
        <v>667</v>
      </c>
      <c r="GBI4" s="517"/>
      <c r="GBJ4" s="226" t="s">
        <v>19</v>
      </c>
      <c r="GBK4" s="226" t="s">
        <v>666</v>
      </c>
      <c r="GBL4" s="225" t="s">
        <v>664</v>
      </c>
      <c r="GBM4" s="517" t="s">
        <v>667</v>
      </c>
      <c r="GBN4" s="517"/>
      <c r="GBO4" s="226" t="s">
        <v>19</v>
      </c>
      <c r="GBP4" s="226" t="s">
        <v>666</v>
      </c>
      <c r="GBQ4" s="225" t="s">
        <v>664</v>
      </c>
      <c r="GBR4" s="517" t="s">
        <v>667</v>
      </c>
      <c r="GBS4" s="517"/>
      <c r="GBT4" s="226" t="s">
        <v>19</v>
      </c>
      <c r="GBU4" s="226" t="s">
        <v>666</v>
      </c>
      <c r="GBV4" s="225" t="s">
        <v>664</v>
      </c>
      <c r="GBW4" s="517" t="s">
        <v>667</v>
      </c>
      <c r="GBX4" s="517"/>
      <c r="GBY4" s="226" t="s">
        <v>19</v>
      </c>
      <c r="GBZ4" s="226" t="s">
        <v>666</v>
      </c>
      <c r="GCA4" s="225" t="s">
        <v>664</v>
      </c>
      <c r="GCB4" s="517" t="s">
        <v>667</v>
      </c>
      <c r="GCC4" s="517"/>
      <c r="GCD4" s="226" t="s">
        <v>19</v>
      </c>
      <c r="GCE4" s="226" t="s">
        <v>666</v>
      </c>
      <c r="GCF4" s="225" t="s">
        <v>664</v>
      </c>
      <c r="GCG4" s="517" t="s">
        <v>667</v>
      </c>
      <c r="GCH4" s="517"/>
      <c r="GCI4" s="226" t="s">
        <v>19</v>
      </c>
      <c r="GCJ4" s="226" t="s">
        <v>666</v>
      </c>
      <c r="GCK4" s="225" t="s">
        <v>664</v>
      </c>
      <c r="GCL4" s="517" t="s">
        <v>667</v>
      </c>
      <c r="GCM4" s="517"/>
      <c r="GCN4" s="226" t="s">
        <v>19</v>
      </c>
      <c r="GCO4" s="226" t="s">
        <v>666</v>
      </c>
      <c r="GCP4" s="225" t="s">
        <v>664</v>
      </c>
      <c r="GCQ4" s="517" t="s">
        <v>667</v>
      </c>
      <c r="GCR4" s="517"/>
      <c r="GCS4" s="226" t="s">
        <v>19</v>
      </c>
      <c r="GCT4" s="226" t="s">
        <v>666</v>
      </c>
      <c r="GCU4" s="225" t="s">
        <v>664</v>
      </c>
      <c r="GCV4" s="517" t="s">
        <v>667</v>
      </c>
      <c r="GCW4" s="517"/>
      <c r="GCX4" s="226" t="s">
        <v>19</v>
      </c>
      <c r="GCY4" s="226" t="s">
        <v>666</v>
      </c>
      <c r="GCZ4" s="225" t="s">
        <v>664</v>
      </c>
      <c r="GDA4" s="517" t="s">
        <v>667</v>
      </c>
      <c r="GDB4" s="517"/>
      <c r="GDC4" s="226" t="s">
        <v>19</v>
      </c>
      <c r="GDD4" s="226" t="s">
        <v>666</v>
      </c>
      <c r="GDE4" s="225" t="s">
        <v>664</v>
      </c>
      <c r="GDF4" s="517" t="s">
        <v>667</v>
      </c>
      <c r="GDG4" s="517"/>
      <c r="GDH4" s="226" t="s">
        <v>19</v>
      </c>
      <c r="GDI4" s="226" t="s">
        <v>666</v>
      </c>
      <c r="GDJ4" s="225" t="s">
        <v>664</v>
      </c>
      <c r="GDK4" s="517" t="s">
        <v>667</v>
      </c>
      <c r="GDL4" s="517"/>
      <c r="GDM4" s="226" t="s">
        <v>19</v>
      </c>
      <c r="GDN4" s="226" t="s">
        <v>666</v>
      </c>
      <c r="GDO4" s="225" t="s">
        <v>664</v>
      </c>
      <c r="GDP4" s="517" t="s">
        <v>667</v>
      </c>
      <c r="GDQ4" s="517"/>
      <c r="GDR4" s="226" t="s">
        <v>19</v>
      </c>
      <c r="GDS4" s="226" t="s">
        <v>666</v>
      </c>
      <c r="GDT4" s="225" t="s">
        <v>664</v>
      </c>
      <c r="GDU4" s="517" t="s">
        <v>667</v>
      </c>
      <c r="GDV4" s="517"/>
      <c r="GDW4" s="226" t="s">
        <v>19</v>
      </c>
      <c r="GDX4" s="226" t="s">
        <v>666</v>
      </c>
      <c r="GDY4" s="225" t="s">
        <v>664</v>
      </c>
      <c r="GDZ4" s="517" t="s">
        <v>667</v>
      </c>
      <c r="GEA4" s="517"/>
      <c r="GEB4" s="226" t="s">
        <v>19</v>
      </c>
      <c r="GEC4" s="226" t="s">
        <v>666</v>
      </c>
      <c r="GED4" s="225" t="s">
        <v>664</v>
      </c>
      <c r="GEE4" s="517" t="s">
        <v>667</v>
      </c>
      <c r="GEF4" s="517"/>
      <c r="GEG4" s="226" t="s">
        <v>19</v>
      </c>
      <c r="GEH4" s="226" t="s">
        <v>666</v>
      </c>
      <c r="GEI4" s="225" t="s">
        <v>664</v>
      </c>
      <c r="GEJ4" s="517" t="s">
        <v>667</v>
      </c>
      <c r="GEK4" s="517"/>
      <c r="GEL4" s="226" t="s">
        <v>19</v>
      </c>
      <c r="GEM4" s="226" t="s">
        <v>666</v>
      </c>
      <c r="GEN4" s="225" t="s">
        <v>664</v>
      </c>
      <c r="GEO4" s="517" t="s">
        <v>667</v>
      </c>
      <c r="GEP4" s="517"/>
      <c r="GEQ4" s="226" t="s">
        <v>19</v>
      </c>
      <c r="GER4" s="226" t="s">
        <v>666</v>
      </c>
      <c r="GES4" s="225" t="s">
        <v>664</v>
      </c>
      <c r="GET4" s="517" t="s">
        <v>667</v>
      </c>
      <c r="GEU4" s="517"/>
      <c r="GEV4" s="226" t="s">
        <v>19</v>
      </c>
      <c r="GEW4" s="226" t="s">
        <v>666</v>
      </c>
      <c r="GEX4" s="225" t="s">
        <v>664</v>
      </c>
      <c r="GEY4" s="517" t="s">
        <v>667</v>
      </c>
      <c r="GEZ4" s="517"/>
      <c r="GFA4" s="226" t="s">
        <v>19</v>
      </c>
      <c r="GFB4" s="226" t="s">
        <v>666</v>
      </c>
      <c r="GFC4" s="225" t="s">
        <v>664</v>
      </c>
      <c r="GFD4" s="517" t="s">
        <v>667</v>
      </c>
      <c r="GFE4" s="517"/>
      <c r="GFF4" s="226" t="s">
        <v>19</v>
      </c>
      <c r="GFG4" s="226" t="s">
        <v>666</v>
      </c>
      <c r="GFH4" s="225" t="s">
        <v>664</v>
      </c>
      <c r="GFI4" s="517" t="s">
        <v>667</v>
      </c>
      <c r="GFJ4" s="517"/>
      <c r="GFK4" s="226" t="s">
        <v>19</v>
      </c>
      <c r="GFL4" s="226" t="s">
        <v>666</v>
      </c>
      <c r="GFM4" s="225" t="s">
        <v>664</v>
      </c>
      <c r="GFN4" s="517" t="s">
        <v>667</v>
      </c>
      <c r="GFO4" s="517"/>
      <c r="GFP4" s="226" t="s">
        <v>19</v>
      </c>
      <c r="GFQ4" s="226" t="s">
        <v>666</v>
      </c>
      <c r="GFR4" s="225" t="s">
        <v>664</v>
      </c>
      <c r="GFS4" s="517" t="s">
        <v>667</v>
      </c>
      <c r="GFT4" s="517"/>
      <c r="GFU4" s="226" t="s">
        <v>19</v>
      </c>
      <c r="GFV4" s="226" t="s">
        <v>666</v>
      </c>
      <c r="GFW4" s="225" t="s">
        <v>664</v>
      </c>
      <c r="GFX4" s="517" t="s">
        <v>667</v>
      </c>
      <c r="GFY4" s="517"/>
      <c r="GFZ4" s="226" t="s">
        <v>19</v>
      </c>
      <c r="GGA4" s="226" t="s">
        <v>666</v>
      </c>
      <c r="GGB4" s="225" t="s">
        <v>664</v>
      </c>
      <c r="GGC4" s="517" t="s">
        <v>667</v>
      </c>
      <c r="GGD4" s="517"/>
      <c r="GGE4" s="226" t="s">
        <v>19</v>
      </c>
      <c r="GGF4" s="226" t="s">
        <v>666</v>
      </c>
      <c r="GGG4" s="225" t="s">
        <v>664</v>
      </c>
      <c r="GGH4" s="517" t="s">
        <v>667</v>
      </c>
      <c r="GGI4" s="517"/>
      <c r="GGJ4" s="226" t="s">
        <v>19</v>
      </c>
      <c r="GGK4" s="226" t="s">
        <v>666</v>
      </c>
      <c r="GGL4" s="225" t="s">
        <v>664</v>
      </c>
      <c r="GGM4" s="517" t="s">
        <v>667</v>
      </c>
      <c r="GGN4" s="517"/>
      <c r="GGO4" s="226" t="s">
        <v>19</v>
      </c>
      <c r="GGP4" s="226" t="s">
        <v>666</v>
      </c>
      <c r="GGQ4" s="225" t="s">
        <v>664</v>
      </c>
      <c r="GGR4" s="517" t="s">
        <v>667</v>
      </c>
      <c r="GGS4" s="517"/>
      <c r="GGT4" s="226" t="s">
        <v>19</v>
      </c>
      <c r="GGU4" s="226" t="s">
        <v>666</v>
      </c>
      <c r="GGV4" s="225" t="s">
        <v>664</v>
      </c>
      <c r="GGW4" s="517" t="s">
        <v>667</v>
      </c>
      <c r="GGX4" s="517"/>
      <c r="GGY4" s="226" t="s">
        <v>19</v>
      </c>
      <c r="GGZ4" s="226" t="s">
        <v>666</v>
      </c>
      <c r="GHA4" s="225" t="s">
        <v>664</v>
      </c>
      <c r="GHB4" s="517" t="s">
        <v>667</v>
      </c>
      <c r="GHC4" s="517"/>
      <c r="GHD4" s="226" t="s">
        <v>19</v>
      </c>
      <c r="GHE4" s="226" t="s">
        <v>666</v>
      </c>
      <c r="GHF4" s="225" t="s">
        <v>664</v>
      </c>
      <c r="GHG4" s="517" t="s">
        <v>667</v>
      </c>
      <c r="GHH4" s="517"/>
      <c r="GHI4" s="226" t="s">
        <v>19</v>
      </c>
      <c r="GHJ4" s="226" t="s">
        <v>666</v>
      </c>
      <c r="GHK4" s="225" t="s">
        <v>664</v>
      </c>
      <c r="GHL4" s="517" t="s">
        <v>667</v>
      </c>
      <c r="GHM4" s="517"/>
      <c r="GHN4" s="226" t="s">
        <v>19</v>
      </c>
      <c r="GHO4" s="226" t="s">
        <v>666</v>
      </c>
      <c r="GHP4" s="225" t="s">
        <v>664</v>
      </c>
      <c r="GHQ4" s="517" t="s">
        <v>667</v>
      </c>
      <c r="GHR4" s="517"/>
      <c r="GHS4" s="226" t="s">
        <v>19</v>
      </c>
      <c r="GHT4" s="226" t="s">
        <v>666</v>
      </c>
      <c r="GHU4" s="225" t="s">
        <v>664</v>
      </c>
      <c r="GHV4" s="517" t="s">
        <v>667</v>
      </c>
      <c r="GHW4" s="517"/>
      <c r="GHX4" s="226" t="s">
        <v>19</v>
      </c>
      <c r="GHY4" s="226" t="s">
        <v>666</v>
      </c>
      <c r="GHZ4" s="225" t="s">
        <v>664</v>
      </c>
      <c r="GIA4" s="517" t="s">
        <v>667</v>
      </c>
      <c r="GIB4" s="517"/>
      <c r="GIC4" s="226" t="s">
        <v>19</v>
      </c>
      <c r="GID4" s="226" t="s">
        <v>666</v>
      </c>
      <c r="GIE4" s="225" t="s">
        <v>664</v>
      </c>
      <c r="GIF4" s="517" t="s">
        <v>667</v>
      </c>
      <c r="GIG4" s="517"/>
      <c r="GIH4" s="226" t="s">
        <v>19</v>
      </c>
      <c r="GII4" s="226" t="s">
        <v>666</v>
      </c>
      <c r="GIJ4" s="225" t="s">
        <v>664</v>
      </c>
      <c r="GIK4" s="517" t="s">
        <v>667</v>
      </c>
      <c r="GIL4" s="517"/>
      <c r="GIM4" s="226" t="s">
        <v>19</v>
      </c>
      <c r="GIN4" s="226" t="s">
        <v>666</v>
      </c>
      <c r="GIO4" s="225" t="s">
        <v>664</v>
      </c>
      <c r="GIP4" s="517" t="s">
        <v>667</v>
      </c>
      <c r="GIQ4" s="517"/>
      <c r="GIR4" s="226" t="s">
        <v>19</v>
      </c>
      <c r="GIS4" s="226" t="s">
        <v>666</v>
      </c>
      <c r="GIT4" s="225" t="s">
        <v>664</v>
      </c>
      <c r="GIU4" s="517" t="s">
        <v>667</v>
      </c>
      <c r="GIV4" s="517"/>
      <c r="GIW4" s="226" t="s">
        <v>19</v>
      </c>
      <c r="GIX4" s="226" t="s">
        <v>666</v>
      </c>
      <c r="GIY4" s="225" t="s">
        <v>664</v>
      </c>
      <c r="GIZ4" s="517" t="s">
        <v>667</v>
      </c>
      <c r="GJA4" s="517"/>
      <c r="GJB4" s="226" t="s">
        <v>19</v>
      </c>
      <c r="GJC4" s="226" t="s">
        <v>666</v>
      </c>
      <c r="GJD4" s="225" t="s">
        <v>664</v>
      </c>
      <c r="GJE4" s="517" t="s">
        <v>667</v>
      </c>
      <c r="GJF4" s="517"/>
      <c r="GJG4" s="226" t="s">
        <v>19</v>
      </c>
      <c r="GJH4" s="226" t="s">
        <v>666</v>
      </c>
      <c r="GJI4" s="225" t="s">
        <v>664</v>
      </c>
      <c r="GJJ4" s="517" t="s">
        <v>667</v>
      </c>
      <c r="GJK4" s="517"/>
      <c r="GJL4" s="226" t="s">
        <v>19</v>
      </c>
      <c r="GJM4" s="226" t="s">
        <v>666</v>
      </c>
      <c r="GJN4" s="225" t="s">
        <v>664</v>
      </c>
      <c r="GJO4" s="517" t="s">
        <v>667</v>
      </c>
      <c r="GJP4" s="517"/>
      <c r="GJQ4" s="226" t="s">
        <v>19</v>
      </c>
      <c r="GJR4" s="226" t="s">
        <v>666</v>
      </c>
      <c r="GJS4" s="225" t="s">
        <v>664</v>
      </c>
      <c r="GJT4" s="517" t="s">
        <v>667</v>
      </c>
      <c r="GJU4" s="517"/>
      <c r="GJV4" s="226" t="s">
        <v>19</v>
      </c>
      <c r="GJW4" s="226" t="s">
        <v>666</v>
      </c>
      <c r="GJX4" s="225" t="s">
        <v>664</v>
      </c>
      <c r="GJY4" s="517" t="s">
        <v>667</v>
      </c>
      <c r="GJZ4" s="517"/>
      <c r="GKA4" s="226" t="s">
        <v>19</v>
      </c>
      <c r="GKB4" s="226" t="s">
        <v>666</v>
      </c>
      <c r="GKC4" s="225" t="s">
        <v>664</v>
      </c>
      <c r="GKD4" s="517" t="s">
        <v>667</v>
      </c>
      <c r="GKE4" s="517"/>
      <c r="GKF4" s="226" t="s">
        <v>19</v>
      </c>
      <c r="GKG4" s="226" t="s">
        <v>666</v>
      </c>
      <c r="GKH4" s="225" t="s">
        <v>664</v>
      </c>
      <c r="GKI4" s="517" t="s">
        <v>667</v>
      </c>
      <c r="GKJ4" s="517"/>
      <c r="GKK4" s="226" t="s">
        <v>19</v>
      </c>
      <c r="GKL4" s="226" t="s">
        <v>666</v>
      </c>
      <c r="GKM4" s="225" t="s">
        <v>664</v>
      </c>
      <c r="GKN4" s="517" t="s">
        <v>667</v>
      </c>
      <c r="GKO4" s="517"/>
      <c r="GKP4" s="226" t="s">
        <v>19</v>
      </c>
      <c r="GKQ4" s="226" t="s">
        <v>666</v>
      </c>
      <c r="GKR4" s="225" t="s">
        <v>664</v>
      </c>
      <c r="GKS4" s="517" t="s">
        <v>667</v>
      </c>
      <c r="GKT4" s="517"/>
      <c r="GKU4" s="226" t="s">
        <v>19</v>
      </c>
      <c r="GKV4" s="226" t="s">
        <v>666</v>
      </c>
      <c r="GKW4" s="225" t="s">
        <v>664</v>
      </c>
      <c r="GKX4" s="517" t="s">
        <v>667</v>
      </c>
      <c r="GKY4" s="517"/>
      <c r="GKZ4" s="226" t="s">
        <v>19</v>
      </c>
      <c r="GLA4" s="226" t="s">
        <v>666</v>
      </c>
      <c r="GLB4" s="225" t="s">
        <v>664</v>
      </c>
      <c r="GLC4" s="517" t="s">
        <v>667</v>
      </c>
      <c r="GLD4" s="517"/>
      <c r="GLE4" s="226" t="s">
        <v>19</v>
      </c>
      <c r="GLF4" s="226" t="s">
        <v>666</v>
      </c>
      <c r="GLG4" s="225" t="s">
        <v>664</v>
      </c>
      <c r="GLH4" s="517" t="s">
        <v>667</v>
      </c>
      <c r="GLI4" s="517"/>
      <c r="GLJ4" s="226" t="s">
        <v>19</v>
      </c>
      <c r="GLK4" s="226" t="s">
        <v>666</v>
      </c>
      <c r="GLL4" s="225" t="s">
        <v>664</v>
      </c>
      <c r="GLM4" s="517" t="s">
        <v>667</v>
      </c>
      <c r="GLN4" s="517"/>
      <c r="GLO4" s="226" t="s">
        <v>19</v>
      </c>
      <c r="GLP4" s="226" t="s">
        <v>666</v>
      </c>
      <c r="GLQ4" s="225" t="s">
        <v>664</v>
      </c>
      <c r="GLR4" s="517" t="s">
        <v>667</v>
      </c>
      <c r="GLS4" s="517"/>
      <c r="GLT4" s="226" t="s">
        <v>19</v>
      </c>
      <c r="GLU4" s="226" t="s">
        <v>666</v>
      </c>
      <c r="GLV4" s="225" t="s">
        <v>664</v>
      </c>
      <c r="GLW4" s="517" t="s">
        <v>667</v>
      </c>
      <c r="GLX4" s="517"/>
      <c r="GLY4" s="226" t="s">
        <v>19</v>
      </c>
      <c r="GLZ4" s="226" t="s">
        <v>666</v>
      </c>
      <c r="GMA4" s="225" t="s">
        <v>664</v>
      </c>
      <c r="GMB4" s="517" t="s">
        <v>667</v>
      </c>
      <c r="GMC4" s="517"/>
      <c r="GMD4" s="226" t="s">
        <v>19</v>
      </c>
      <c r="GME4" s="226" t="s">
        <v>666</v>
      </c>
      <c r="GMF4" s="225" t="s">
        <v>664</v>
      </c>
      <c r="GMG4" s="517" t="s">
        <v>667</v>
      </c>
      <c r="GMH4" s="517"/>
      <c r="GMI4" s="226" t="s">
        <v>19</v>
      </c>
      <c r="GMJ4" s="226" t="s">
        <v>666</v>
      </c>
      <c r="GMK4" s="225" t="s">
        <v>664</v>
      </c>
      <c r="GML4" s="517" t="s">
        <v>667</v>
      </c>
      <c r="GMM4" s="517"/>
      <c r="GMN4" s="226" t="s">
        <v>19</v>
      </c>
      <c r="GMO4" s="226" t="s">
        <v>666</v>
      </c>
      <c r="GMP4" s="225" t="s">
        <v>664</v>
      </c>
      <c r="GMQ4" s="517" t="s">
        <v>667</v>
      </c>
      <c r="GMR4" s="517"/>
      <c r="GMS4" s="226" t="s">
        <v>19</v>
      </c>
      <c r="GMT4" s="226" t="s">
        <v>666</v>
      </c>
      <c r="GMU4" s="225" t="s">
        <v>664</v>
      </c>
      <c r="GMV4" s="517" t="s">
        <v>667</v>
      </c>
      <c r="GMW4" s="517"/>
      <c r="GMX4" s="226" t="s">
        <v>19</v>
      </c>
      <c r="GMY4" s="226" t="s">
        <v>666</v>
      </c>
      <c r="GMZ4" s="225" t="s">
        <v>664</v>
      </c>
      <c r="GNA4" s="517" t="s">
        <v>667</v>
      </c>
      <c r="GNB4" s="517"/>
      <c r="GNC4" s="226" t="s">
        <v>19</v>
      </c>
      <c r="GND4" s="226" t="s">
        <v>666</v>
      </c>
      <c r="GNE4" s="225" t="s">
        <v>664</v>
      </c>
      <c r="GNF4" s="517" t="s">
        <v>667</v>
      </c>
      <c r="GNG4" s="517"/>
      <c r="GNH4" s="226" t="s">
        <v>19</v>
      </c>
      <c r="GNI4" s="226" t="s">
        <v>666</v>
      </c>
      <c r="GNJ4" s="225" t="s">
        <v>664</v>
      </c>
      <c r="GNK4" s="517" t="s">
        <v>667</v>
      </c>
      <c r="GNL4" s="517"/>
      <c r="GNM4" s="226" t="s">
        <v>19</v>
      </c>
      <c r="GNN4" s="226" t="s">
        <v>666</v>
      </c>
      <c r="GNO4" s="225" t="s">
        <v>664</v>
      </c>
      <c r="GNP4" s="517" t="s">
        <v>667</v>
      </c>
      <c r="GNQ4" s="517"/>
      <c r="GNR4" s="226" t="s">
        <v>19</v>
      </c>
      <c r="GNS4" s="226" t="s">
        <v>666</v>
      </c>
      <c r="GNT4" s="225" t="s">
        <v>664</v>
      </c>
      <c r="GNU4" s="517" t="s">
        <v>667</v>
      </c>
      <c r="GNV4" s="517"/>
      <c r="GNW4" s="226" t="s">
        <v>19</v>
      </c>
      <c r="GNX4" s="226" t="s">
        <v>666</v>
      </c>
      <c r="GNY4" s="225" t="s">
        <v>664</v>
      </c>
      <c r="GNZ4" s="517" t="s">
        <v>667</v>
      </c>
      <c r="GOA4" s="517"/>
      <c r="GOB4" s="226" t="s">
        <v>19</v>
      </c>
      <c r="GOC4" s="226" t="s">
        <v>666</v>
      </c>
      <c r="GOD4" s="225" t="s">
        <v>664</v>
      </c>
      <c r="GOE4" s="517" t="s">
        <v>667</v>
      </c>
      <c r="GOF4" s="517"/>
      <c r="GOG4" s="226" t="s">
        <v>19</v>
      </c>
      <c r="GOH4" s="226" t="s">
        <v>666</v>
      </c>
      <c r="GOI4" s="225" t="s">
        <v>664</v>
      </c>
      <c r="GOJ4" s="517" t="s">
        <v>667</v>
      </c>
      <c r="GOK4" s="517"/>
      <c r="GOL4" s="226" t="s">
        <v>19</v>
      </c>
      <c r="GOM4" s="226" t="s">
        <v>666</v>
      </c>
      <c r="GON4" s="225" t="s">
        <v>664</v>
      </c>
      <c r="GOO4" s="517" t="s">
        <v>667</v>
      </c>
      <c r="GOP4" s="517"/>
      <c r="GOQ4" s="226" t="s">
        <v>19</v>
      </c>
      <c r="GOR4" s="226" t="s">
        <v>666</v>
      </c>
      <c r="GOS4" s="225" t="s">
        <v>664</v>
      </c>
      <c r="GOT4" s="517" t="s">
        <v>667</v>
      </c>
      <c r="GOU4" s="517"/>
      <c r="GOV4" s="226" t="s">
        <v>19</v>
      </c>
      <c r="GOW4" s="226" t="s">
        <v>666</v>
      </c>
      <c r="GOX4" s="225" t="s">
        <v>664</v>
      </c>
      <c r="GOY4" s="517" t="s">
        <v>667</v>
      </c>
      <c r="GOZ4" s="517"/>
      <c r="GPA4" s="226" t="s">
        <v>19</v>
      </c>
      <c r="GPB4" s="226" t="s">
        <v>666</v>
      </c>
      <c r="GPC4" s="225" t="s">
        <v>664</v>
      </c>
      <c r="GPD4" s="517" t="s">
        <v>667</v>
      </c>
      <c r="GPE4" s="517"/>
      <c r="GPF4" s="226" t="s">
        <v>19</v>
      </c>
      <c r="GPG4" s="226" t="s">
        <v>666</v>
      </c>
      <c r="GPH4" s="225" t="s">
        <v>664</v>
      </c>
      <c r="GPI4" s="517" t="s">
        <v>667</v>
      </c>
      <c r="GPJ4" s="517"/>
      <c r="GPK4" s="226" t="s">
        <v>19</v>
      </c>
      <c r="GPL4" s="226" t="s">
        <v>666</v>
      </c>
      <c r="GPM4" s="225" t="s">
        <v>664</v>
      </c>
      <c r="GPN4" s="517" t="s">
        <v>667</v>
      </c>
      <c r="GPO4" s="517"/>
      <c r="GPP4" s="226" t="s">
        <v>19</v>
      </c>
      <c r="GPQ4" s="226" t="s">
        <v>666</v>
      </c>
      <c r="GPR4" s="225" t="s">
        <v>664</v>
      </c>
      <c r="GPS4" s="517" t="s">
        <v>667</v>
      </c>
      <c r="GPT4" s="517"/>
      <c r="GPU4" s="226" t="s">
        <v>19</v>
      </c>
      <c r="GPV4" s="226" t="s">
        <v>666</v>
      </c>
      <c r="GPW4" s="225" t="s">
        <v>664</v>
      </c>
      <c r="GPX4" s="517" t="s">
        <v>667</v>
      </c>
      <c r="GPY4" s="517"/>
      <c r="GPZ4" s="226" t="s">
        <v>19</v>
      </c>
      <c r="GQA4" s="226" t="s">
        <v>666</v>
      </c>
      <c r="GQB4" s="225" t="s">
        <v>664</v>
      </c>
      <c r="GQC4" s="517" t="s">
        <v>667</v>
      </c>
      <c r="GQD4" s="517"/>
      <c r="GQE4" s="226" t="s">
        <v>19</v>
      </c>
      <c r="GQF4" s="226" t="s">
        <v>666</v>
      </c>
      <c r="GQG4" s="225" t="s">
        <v>664</v>
      </c>
      <c r="GQH4" s="517" t="s">
        <v>667</v>
      </c>
      <c r="GQI4" s="517"/>
      <c r="GQJ4" s="226" t="s">
        <v>19</v>
      </c>
      <c r="GQK4" s="226" t="s">
        <v>666</v>
      </c>
      <c r="GQL4" s="225" t="s">
        <v>664</v>
      </c>
      <c r="GQM4" s="517" t="s">
        <v>667</v>
      </c>
      <c r="GQN4" s="517"/>
      <c r="GQO4" s="226" t="s">
        <v>19</v>
      </c>
      <c r="GQP4" s="226" t="s">
        <v>666</v>
      </c>
      <c r="GQQ4" s="225" t="s">
        <v>664</v>
      </c>
      <c r="GQR4" s="517" t="s">
        <v>667</v>
      </c>
      <c r="GQS4" s="517"/>
      <c r="GQT4" s="226" t="s">
        <v>19</v>
      </c>
      <c r="GQU4" s="226" t="s">
        <v>666</v>
      </c>
      <c r="GQV4" s="225" t="s">
        <v>664</v>
      </c>
      <c r="GQW4" s="517" t="s">
        <v>667</v>
      </c>
      <c r="GQX4" s="517"/>
      <c r="GQY4" s="226" t="s">
        <v>19</v>
      </c>
      <c r="GQZ4" s="226" t="s">
        <v>666</v>
      </c>
      <c r="GRA4" s="225" t="s">
        <v>664</v>
      </c>
      <c r="GRB4" s="517" t="s">
        <v>667</v>
      </c>
      <c r="GRC4" s="517"/>
      <c r="GRD4" s="226" t="s">
        <v>19</v>
      </c>
      <c r="GRE4" s="226" t="s">
        <v>666</v>
      </c>
      <c r="GRF4" s="225" t="s">
        <v>664</v>
      </c>
      <c r="GRG4" s="517" t="s">
        <v>667</v>
      </c>
      <c r="GRH4" s="517"/>
      <c r="GRI4" s="226" t="s">
        <v>19</v>
      </c>
      <c r="GRJ4" s="226" t="s">
        <v>666</v>
      </c>
      <c r="GRK4" s="225" t="s">
        <v>664</v>
      </c>
      <c r="GRL4" s="517" t="s">
        <v>667</v>
      </c>
      <c r="GRM4" s="517"/>
      <c r="GRN4" s="226" t="s">
        <v>19</v>
      </c>
      <c r="GRO4" s="226" t="s">
        <v>666</v>
      </c>
      <c r="GRP4" s="225" t="s">
        <v>664</v>
      </c>
      <c r="GRQ4" s="517" t="s">
        <v>667</v>
      </c>
      <c r="GRR4" s="517"/>
      <c r="GRS4" s="226" t="s">
        <v>19</v>
      </c>
      <c r="GRT4" s="226" t="s">
        <v>666</v>
      </c>
      <c r="GRU4" s="225" t="s">
        <v>664</v>
      </c>
      <c r="GRV4" s="517" t="s">
        <v>667</v>
      </c>
      <c r="GRW4" s="517"/>
      <c r="GRX4" s="226" t="s">
        <v>19</v>
      </c>
      <c r="GRY4" s="226" t="s">
        <v>666</v>
      </c>
      <c r="GRZ4" s="225" t="s">
        <v>664</v>
      </c>
      <c r="GSA4" s="517" t="s">
        <v>667</v>
      </c>
      <c r="GSB4" s="517"/>
      <c r="GSC4" s="226" t="s">
        <v>19</v>
      </c>
      <c r="GSD4" s="226" t="s">
        <v>666</v>
      </c>
      <c r="GSE4" s="225" t="s">
        <v>664</v>
      </c>
      <c r="GSF4" s="517" t="s">
        <v>667</v>
      </c>
      <c r="GSG4" s="517"/>
      <c r="GSH4" s="226" t="s">
        <v>19</v>
      </c>
      <c r="GSI4" s="226" t="s">
        <v>666</v>
      </c>
      <c r="GSJ4" s="225" t="s">
        <v>664</v>
      </c>
      <c r="GSK4" s="517" t="s">
        <v>667</v>
      </c>
      <c r="GSL4" s="517"/>
      <c r="GSM4" s="226" t="s">
        <v>19</v>
      </c>
      <c r="GSN4" s="226" t="s">
        <v>666</v>
      </c>
      <c r="GSO4" s="225" t="s">
        <v>664</v>
      </c>
      <c r="GSP4" s="517" t="s">
        <v>667</v>
      </c>
      <c r="GSQ4" s="517"/>
      <c r="GSR4" s="226" t="s">
        <v>19</v>
      </c>
      <c r="GSS4" s="226" t="s">
        <v>666</v>
      </c>
      <c r="GST4" s="225" t="s">
        <v>664</v>
      </c>
      <c r="GSU4" s="517" t="s">
        <v>667</v>
      </c>
      <c r="GSV4" s="517"/>
      <c r="GSW4" s="226" t="s">
        <v>19</v>
      </c>
      <c r="GSX4" s="226" t="s">
        <v>666</v>
      </c>
      <c r="GSY4" s="225" t="s">
        <v>664</v>
      </c>
      <c r="GSZ4" s="517" t="s">
        <v>667</v>
      </c>
      <c r="GTA4" s="517"/>
      <c r="GTB4" s="226" t="s">
        <v>19</v>
      </c>
      <c r="GTC4" s="226" t="s">
        <v>666</v>
      </c>
      <c r="GTD4" s="225" t="s">
        <v>664</v>
      </c>
      <c r="GTE4" s="517" t="s">
        <v>667</v>
      </c>
      <c r="GTF4" s="517"/>
      <c r="GTG4" s="226" t="s">
        <v>19</v>
      </c>
      <c r="GTH4" s="226" t="s">
        <v>666</v>
      </c>
      <c r="GTI4" s="225" t="s">
        <v>664</v>
      </c>
      <c r="GTJ4" s="517" t="s">
        <v>667</v>
      </c>
      <c r="GTK4" s="517"/>
      <c r="GTL4" s="226" t="s">
        <v>19</v>
      </c>
      <c r="GTM4" s="226" t="s">
        <v>666</v>
      </c>
      <c r="GTN4" s="225" t="s">
        <v>664</v>
      </c>
      <c r="GTO4" s="517" t="s">
        <v>667</v>
      </c>
      <c r="GTP4" s="517"/>
      <c r="GTQ4" s="226" t="s">
        <v>19</v>
      </c>
      <c r="GTR4" s="226" t="s">
        <v>666</v>
      </c>
      <c r="GTS4" s="225" t="s">
        <v>664</v>
      </c>
      <c r="GTT4" s="517" t="s">
        <v>667</v>
      </c>
      <c r="GTU4" s="517"/>
      <c r="GTV4" s="226" t="s">
        <v>19</v>
      </c>
      <c r="GTW4" s="226" t="s">
        <v>666</v>
      </c>
      <c r="GTX4" s="225" t="s">
        <v>664</v>
      </c>
      <c r="GTY4" s="517" t="s">
        <v>667</v>
      </c>
      <c r="GTZ4" s="517"/>
      <c r="GUA4" s="226" t="s">
        <v>19</v>
      </c>
      <c r="GUB4" s="226" t="s">
        <v>666</v>
      </c>
      <c r="GUC4" s="225" t="s">
        <v>664</v>
      </c>
      <c r="GUD4" s="517" t="s">
        <v>667</v>
      </c>
      <c r="GUE4" s="517"/>
      <c r="GUF4" s="226" t="s">
        <v>19</v>
      </c>
      <c r="GUG4" s="226" t="s">
        <v>666</v>
      </c>
      <c r="GUH4" s="225" t="s">
        <v>664</v>
      </c>
      <c r="GUI4" s="517" t="s">
        <v>667</v>
      </c>
      <c r="GUJ4" s="517"/>
      <c r="GUK4" s="226" t="s">
        <v>19</v>
      </c>
      <c r="GUL4" s="226" t="s">
        <v>666</v>
      </c>
      <c r="GUM4" s="225" t="s">
        <v>664</v>
      </c>
      <c r="GUN4" s="517" t="s">
        <v>667</v>
      </c>
      <c r="GUO4" s="517"/>
      <c r="GUP4" s="226" t="s">
        <v>19</v>
      </c>
      <c r="GUQ4" s="226" t="s">
        <v>666</v>
      </c>
      <c r="GUR4" s="225" t="s">
        <v>664</v>
      </c>
      <c r="GUS4" s="517" t="s">
        <v>667</v>
      </c>
      <c r="GUT4" s="517"/>
      <c r="GUU4" s="226" t="s">
        <v>19</v>
      </c>
      <c r="GUV4" s="226" t="s">
        <v>666</v>
      </c>
      <c r="GUW4" s="225" t="s">
        <v>664</v>
      </c>
      <c r="GUX4" s="517" t="s">
        <v>667</v>
      </c>
      <c r="GUY4" s="517"/>
      <c r="GUZ4" s="226" t="s">
        <v>19</v>
      </c>
      <c r="GVA4" s="226" t="s">
        <v>666</v>
      </c>
      <c r="GVB4" s="225" t="s">
        <v>664</v>
      </c>
      <c r="GVC4" s="517" t="s">
        <v>667</v>
      </c>
      <c r="GVD4" s="517"/>
      <c r="GVE4" s="226" t="s">
        <v>19</v>
      </c>
      <c r="GVF4" s="226" t="s">
        <v>666</v>
      </c>
      <c r="GVG4" s="225" t="s">
        <v>664</v>
      </c>
      <c r="GVH4" s="517" t="s">
        <v>667</v>
      </c>
      <c r="GVI4" s="517"/>
      <c r="GVJ4" s="226" t="s">
        <v>19</v>
      </c>
      <c r="GVK4" s="226" t="s">
        <v>666</v>
      </c>
      <c r="GVL4" s="225" t="s">
        <v>664</v>
      </c>
      <c r="GVM4" s="517" t="s">
        <v>667</v>
      </c>
      <c r="GVN4" s="517"/>
      <c r="GVO4" s="226" t="s">
        <v>19</v>
      </c>
      <c r="GVP4" s="226" t="s">
        <v>666</v>
      </c>
      <c r="GVQ4" s="225" t="s">
        <v>664</v>
      </c>
      <c r="GVR4" s="517" t="s">
        <v>667</v>
      </c>
      <c r="GVS4" s="517"/>
      <c r="GVT4" s="226" t="s">
        <v>19</v>
      </c>
      <c r="GVU4" s="226" t="s">
        <v>666</v>
      </c>
      <c r="GVV4" s="225" t="s">
        <v>664</v>
      </c>
      <c r="GVW4" s="517" t="s">
        <v>667</v>
      </c>
      <c r="GVX4" s="517"/>
      <c r="GVY4" s="226" t="s">
        <v>19</v>
      </c>
      <c r="GVZ4" s="226" t="s">
        <v>666</v>
      </c>
      <c r="GWA4" s="225" t="s">
        <v>664</v>
      </c>
      <c r="GWB4" s="517" t="s">
        <v>667</v>
      </c>
      <c r="GWC4" s="517"/>
      <c r="GWD4" s="226" t="s">
        <v>19</v>
      </c>
      <c r="GWE4" s="226" t="s">
        <v>666</v>
      </c>
      <c r="GWF4" s="225" t="s">
        <v>664</v>
      </c>
      <c r="GWG4" s="517" t="s">
        <v>667</v>
      </c>
      <c r="GWH4" s="517"/>
      <c r="GWI4" s="226" t="s">
        <v>19</v>
      </c>
      <c r="GWJ4" s="226" t="s">
        <v>666</v>
      </c>
      <c r="GWK4" s="225" t="s">
        <v>664</v>
      </c>
      <c r="GWL4" s="517" t="s">
        <v>667</v>
      </c>
      <c r="GWM4" s="517"/>
      <c r="GWN4" s="226" t="s">
        <v>19</v>
      </c>
      <c r="GWO4" s="226" t="s">
        <v>666</v>
      </c>
      <c r="GWP4" s="225" t="s">
        <v>664</v>
      </c>
      <c r="GWQ4" s="517" t="s">
        <v>667</v>
      </c>
      <c r="GWR4" s="517"/>
      <c r="GWS4" s="226" t="s">
        <v>19</v>
      </c>
      <c r="GWT4" s="226" t="s">
        <v>666</v>
      </c>
      <c r="GWU4" s="225" t="s">
        <v>664</v>
      </c>
      <c r="GWV4" s="517" t="s">
        <v>667</v>
      </c>
      <c r="GWW4" s="517"/>
      <c r="GWX4" s="226" t="s">
        <v>19</v>
      </c>
      <c r="GWY4" s="226" t="s">
        <v>666</v>
      </c>
      <c r="GWZ4" s="225" t="s">
        <v>664</v>
      </c>
      <c r="GXA4" s="517" t="s">
        <v>667</v>
      </c>
      <c r="GXB4" s="517"/>
      <c r="GXC4" s="226" t="s">
        <v>19</v>
      </c>
      <c r="GXD4" s="226" t="s">
        <v>666</v>
      </c>
      <c r="GXE4" s="225" t="s">
        <v>664</v>
      </c>
      <c r="GXF4" s="517" t="s">
        <v>667</v>
      </c>
      <c r="GXG4" s="517"/>
      <c r="GXH4" s="226" t="s">
        <v>19</v>
      </c>
      <c r="GXI4" s="226" t="s">
        <v>666</v>
      </c>
      <c r="GXJ4" s="225" t="s">
        <v>664</v>
      </c>
      <c r="GXK4" s="517" t="s">
        <v>667</v>
      </c>
      <c r="GXL4" s="517"/>
      <c r="GXM4" s="226" t="s">
        <v>19</v>
      </c>
      <c r="GXN4" s="226" t="s">
        <v>666</v>
      </c>
      <c r="GXO4" s="225" t="s">
        <v>664</v>
      </c>
      <c r="GXP4" s="517" t="s">
        <v>667</v>
      </c>
      <c r="GXQ4" s="517"/>
      <c r="GXR4" s="226" t="s">
        <v>19</v>
      </c>
      <c r="GXS4" s="226" t="s">
        <v>666</v>
      </c>
      <c r="GXT4" s="225" t="s">
        <v>664</v>
      </c>
      <c r="GXU4" s="517" t="s">
        <v>667</v>
      </c>
      <c r="GXV4" s="517"/>
      <c r="GXW4" s="226" t="s">
        <v>19</v>
      </c>
      <c r="GXX4" s="226" t="s">
        <v>666</v>
      </c>
      <c r="GXY4" s="225" t="s">
        <v>664</v>
      </c>
      <c r="GXZ4" s="517" t="s">
        <v>667</v>
      </c>
      <c r="GYA4" s="517"/>
      <c r="GYB4" s="226" t="s">
        <v>19</v>
      </c>
      <c r="GYC4" s="226" t="s">
        <v>666</v>
      </c>
      <c r="GYD4" s="225" t="s">
        <v>664</v>
      </c>
      <c r="GYE4" s="517" t="s">
        <v>667</v>
      </c>
      <c r="GYF4" s="517"/>
      <c r="GYG4" s="226" t="s">
        <v>19</v>
      </c>
      <c r="GYH4" s="226" t="s">
        <v>666</v>
      </c>
      <c r="GYI4" s="225" t="s">
        <v>664</v>
      </c>
      <c r="GYJ4" s="517" t="s">
        <v>667</v>
      </c>
      <c r="GYK4" s="517"/>
      <c r="GYL4" s="226" t="s">
        <v>19</v>
      </c>
      <c r="GYM4" s="226" t="s">
        <v>666</v>
      </c>
      <c r="GYN4" s="225" t="s">
        <v>664</v>
      </c>
      <c r="GYO4" s="517" t="s">
        <v>667</v>
      </c>
      <c r="GYP4" s="517"/>
      <c r="GYQ4" s="226" t="s">
        <v>19</v>
      </c>
      <c r="GYR4" s="226" t="s">
        <v>666</v>
      </c>
      <c r="GYS4" s="225" t="s">
        <v>664</v>
      </c>
      <c r="GYT4" s="517" t="s">
        <v>667</v>
      </c>
      <c r="GYU4" s="517"/>
      <c r="GYV4" s="226" t="s">
        <v>19</v>
      </c>
      <c r="GYW4" s="226" t="s">
        <v>666</v>
      </c>
      <c r="GYX4" s="225" t="s">
        <v>664</v>
      </c>
      <c r="GYY4" s="517" t="s">
        <v>667</v>
      </c>
      <c r="GYZ4" s="517"/>
      <c r="GZA4" s="226" t="s">
        <v>19</v>
      </c>
      <c r="GZB4" s="226" t="s">
        <v>666</v>
      </c>
      <c r="GZC4" s="225" t="s">
        <v>664</v>
      </c>
      <c r="GZD4" s="517" t="s">
        <v>667</v>
      </c>
      <c r="GZE4" s="517"/>
      <c r="GZF4" s="226" t="s">
        <v>19</v>
      </c>
      <c r="GZG4" s="226" t="s">
        <v>666</v>
      </c>
      <c r="GZH4" s="225" t="s">
        <v>664</v>
      </c>
      <c r="GZI4" s="517" t="s">
        <v>667</v>
      </c>
      <c r="GZJ4" s="517"/>
      <c r="GZK4" s="226" t="s">
        <v>19</v>
      </c>
      <c r="GZL4" s="226" t="s">
        <v>666</v>
      </c>
      <c r="GZM4" s="225" t="s">
        <v>664</v>
      </c>
      <c r="GZN4" s="517" t="s">
        <v>667</v>
      </c>
      <c r="GZO4" s="517"/>
      <c r="GZP4" s="226" t="s">
        <v>19</v>
      </c>
      <c r="GZQ4" s="226" t="s">
        <v>666</v>
      </c>
      <c r="GZR4" s="225" t="s">
        <v>664</v>
      </c>
      <c r="GZS4" s="517" t="s">
        <v>667</v>
      </c>
      <c r="GZT4" s="517"/>
      <c r="GZU4" s="226" t="s">
        <v>19</v>
      </c>
      <c r="GZV4" s="226" t="s">
        <v>666</v>
      </c>
      <c r="GZW4" s="225" t="s">
        <v>664</v>
      </c>
      <c r="GZX4" s="517" t="s">
        <v>667</v>
      </c>
      <c r="GZY4" s="517"/>
      <c r="GZZ4" s="226" t="s">
        <v>19</v>
      </c>
      <c r="HAA4" s="226" t="s">
        <v>666</v>
      </c>
      <c r="HAB4" s="225" t="s">
        <v>664</v>
      </c>
      <c r="HAC4" s="517" t="s">
        <v>667</v>
      </c>
      <c r="HAD4" s="517"/>
      <c r="HAE4" s="226" t="s">
        <v>19</v>
      </c>
      <c r="HAF4" s="226" t="s">
        <v>666</v>
      </c>
      <c r="HAG4" s="225" t="s">
        <v>664</v>
      </c>
      <c r="HAH4" s="517" t="s">
        <v>667</v>
      </c>
      <c r="HAI4" s="517"/>
      <c r="HAJ4" s="226" t="s">
        <v>19</v>
      </c>
      <c r="HAK4" s="226" t="s">
        <v>666</v>
      </c>
      <c r="HAL4" s="225" t="s">
        <v>664</v>
      </c>
      <c r="HAM4" s="517" t="s">
        <v>667</v>
      </c>
      <c r="HAN4" s="517"/>
      <c r="HAO4" s="226" t="s">
        <v>19</v>
      </c>
      <c r="HAP4" s="226" t="s">
        <v>666</v>
      </c>
      <c r="HAQ4" s="225" t="s">
        <v>664</v>
      </c>
      <c r="HAR4" s="517" t="s">
        <v>667</v>
      </c>
      <c r="HAS4" s="517"/>
      <c r="HAT4" s="226" t="s">
        <v>19</v>
      </c>
      <c r="HAU4" s="226" t="s">
        <v>666</v>
      </c>
      <c r="HAV4" s="225" t="s">
        <v>664</v>
      </c>
      <c r="HAW4" s="517" t="s">
        <v>667</v>
      </c>
      <c r="HAX4" s="517"/>
      <c r="HAY4" s="226" t="s">
        <v>19</v>
      </c>
      <c r="HAZ4" s="226" t="s">
        <v>666</v>
      </c>
      <c r="HBA4" s="225" t="s">
        <v>664</v>
      </c>
      <c r="HBB4" s="517" t="s">
        <v>667</v>
      </c>
      <c r="HBC4" s="517"/>
      <c r="HBD4" s="226" t="s">
        <v>19</v>
      </c>
      <c r="HBE4" s="226" t="s">
        <v>666</v>
      </c>
      <c r="HBF4" s="225" t="s">
        <v>664</v>
      </c>
      <c r="HBG4" s="517" t="s">
        <v>667</v>
      </c>
      <c r="HBH4" s="517"/>
      <c r="HBI4" s="226" t="s">
        <v>19</v>
      </c>
      <c r="HBJ4" s="226" t="s">
        <v>666</v>
      </c>
      <c r="HBK4" s="225" t="s">
        <v>664</v>
      </c>
      <c r="HBL4" s="517" t="s">
        <v>667</v>
      </c>
      <c r="HBM4" s="517"/>
      <c r="HBN4" s="226" t="s">
        <v>19</v>
      </c>
      <c r="HBO4" s="226" t="s">
        <v>666</v>
      </c>
      <c r="HBP4" s="225" t="s">
        <v>664</v>
      </c>
      <c r="HBQ4" s="517" t="s">
        <v>667</v>
      </c>
      <c r="HBR4" s="517"/>
      <c r="HBS4" s="226" t="s">
        <v>19</v>
      </c>
      <c r="HBT4" s="226" t="s">
        <v>666</v>
      </c>
      <c r="HBU4" s="225" t="s">
        <v>664</v>
      </c>
      <c r="HBV4" s="517" t="s">
        <v>667</v>
      </c>
      <c r="HBW4" s="517"/>
      <c r="HBX4" s="226" t="s">
        <v>19</v>
      </c>
      <c r="HBY4" s="226" t="s">
        <v>666</v>
      </c>
      <c r="HBZ4" s="225" t="s">
        <v>664</v>
      </c>
      <c r="HCA4" s="517" t="s">
        <v>667</v>
      </c>
      <c r="HCB4" s="517"/>
      <c r="HCC4" s="226" t="s">
        <v>19</v>
      </c>
      <c r="HCD4" s="226" t="s">
        <v>666</v>
      </c>
      <c r="HCE4" s="225" t="s">
        <v>664</v>
      </c>
      <c r="HCF4" s="517" t="s">
        <v>667</v>
      </c>
      <c r="HCG4" s="517"/>
      <c r="HCH4" s="226" t="s">
        <v>19</v>
      </c>
      <c r="HCI4" s="226" t="s">
        <v>666</v>
      </c>
      <c r="HCJ4" s="225" t="s">
        <v>664</v>
      </c>
      <c r="HCK4" s="517" t="s">
        <v>667</v>
      </c>
      <c r="HCL4" s="517"/>
      <c r="HCM4" s="226" t="s">
        <v>19</v>
      </c>
      <c r="HCN4" s="226" t="s">
        <v>666</v>
      </c>
      <c r="HCO4" s="225" t="s">
        <v>664</v>
      </c>
      <c r="HCP4" s="517" t="s">
        <v>667</v>
      </c>
      <c r="HCQ4" s="517"/>
      <c r="HCR4" s="226" t="s">
        <v>19</v>
      </c>
      <c r="HCS4" s="226" t="s">
        <v>666</v>
      </c>
      <c r="HCT4" s="225" t="s">
        <v>664</v>
      </c>
      <c r="HCU4" s="517" t="s">
        <v>667</v>
      </c>
      <c r="HCV4" s="517"/>
      <c r="HCW4" s="226" t="s">
        <v>19</v>
      </c>
      <c r="HCX4" s="226" t="s">
        <v>666</v>
      </c>
      <c r="HCY4" s="225" t="s">
        <v>664</v>
      </c>
      <c r="HCZ4" s="517" t="s">
        <v>667</v>
      </c>
      <c r="HDA4" s="517"/>
      <c r="HDB4" s="226" t="s">
        <v>19</v>
      </c>
      <c r="HDC4" s="226" t="s">
        <v>666</v>
      </c>
      <c r="HDD4" s="225" t="s">
        <v>664</v>
      </c>
      <c r="HDE4" s="517" t="s">
        <v>667</v>
      </c>
      <c r="HDF4" s="517"/>
      <c r="HDG4" s="226" t="s">
        <v>19</v>
      </c>
      <c r="HDH4" s="226" t="s">
        <v>666</v>
      </c>
      <c r="HDI4" s="225" t="s">
        <v>664</v>
      </c>
      <c r="HDJ4" s="517" t="s">
        <v>667</v>
      </c>
      <c r="HDK4" s="517"/>
      <c r="HDL4" s="226" t="s">
        <v>19</v>
      </c>
      <c r="HDM4" s="226" t="s">
        <v>666</v>
      </c>
      <c r="HDN4" s="225" t="s">
        <v>664</v>
      </c>
      <c r="HDO4" s="517" t="s">
        <v>667</v>
      </c>
      <c r="HDP4" s="517"/>
      <c r="HDQ4" s="226" t="s">
        <v>19</v>
      </c>
      <c r="HDR4" s="226" t="s">
        <v>666</v>
      </c>
      <c r="HDS4" s="225" t="s">
        <v>664</v>
      </c>
      <c r="HDT4" s="517" t="s">
        <v>667</v>
      </c>
      <c r="HDU4" s="517"/>
      <c r="HDV4" s="226" t="s">
        <v>19</v>
      </c>
      <c r="HDW4" s="226" t="s">
        <v>666</v>
      </c>
      <c r="HDX4" s="225" t="s">
        <v>664</v>
      </c>
      <c r="HDY4" s="517" t="s">
        <v>667</v>
      </c>
      <c r="HDZ4" s="517"/>
      <c r="HEA4" s="226" t="s">
        <v>19</v>
      </c>
      <c r="HEB4" s="226" t="s">
        <v>666</v>
      </c>
      <c r="HEC4" s="225" t="s">
        <v>664</v>
      </c>
      <c r="HED4" s="517" t="s">
        <v>667</v>
      </c>
      <c r="HEE4" s="517"/>
      <c r="HEF4" s="226" t="s">
        <v>19</v>
      </c>
      <c r="HEG4" s="226" t="s">
        <v>666</v>
      </c>
      <c r="HEH4" s="225" t="s">
        <v>664</v>
      </c>
      <c r="HEI4" s="517" t="s">
        <v>667</v>
      </c>
      <c r="HEJ4" s="517"/>
      <c r="HEK4" s="226" t="s">
        <v>19</v>
      </c>
      <c r="HEL4" s="226" t="s">
        <v>666</v>
      </c>
      <c r="HEM4" s="225" t="s">
        <v>664</v>
      </c>
      <c r="HEN4" s="517" t="s">
        <v>667</v>
      </c>
      <c r="HEO4" s="517"/>
      <c r="HEP4" s="226" t="s">
        <v>19</v>
      </c>
      <c r="HEQ4" s="226" t="s">
        <v>666</v>
      </c>
      <c r="HER4" s="225" t="s">
        <v>664</v>
      </c>
      <c r="HES4" s="517" t="s">
        <v>667</v>
      </c>
      <c r="HET4" s="517"/>
      <c r="HEU4" s="226" t="s">
        <v>19</v>
      </c>
      <c r="HEV4" s="226" t="s">
        <v>666</v>
      </c>
      <c r="HEW4" s="225" t="s">
        <v>664</v>
      </c>
      <c r="HEX4" s="517" t="s">
        <v>667</v>
      </c>
      <c r="HEY4" s="517"/>
      <c r="HEZ4" s="226" t="s">
        <v>19</v>
      </c>
      <c r="HFA4" s="226" t="s">
        <v>666</v>
      </c>
      <c r="HFB4" s="225" t="s">
        <v>664</v>
      </c>
      <c r="HFC4" s="517" t="s">
        <v>667</v>
      </c>
      <c r="HFD4" s="517"/>
      <c r="HFE4" s="226" t="s">
        <v>19</v>
      </c>
      <c r="HFF4" s="226" t="s">
        <v>666</v>
      </c>
      <c r="HFG4" s="225" t="s">
        <v>664</v>
      </c>
      <c r="HFH4" s="517" t="s">
        <v>667</v>
      </c>
      <c r="HFI4" s="517"/>
      <c r="HFJ4" s="226" t="s">
        <v>19</v>
      </c>
      <c r="HFK4" s="226" t="s">
        <v>666</v>
      </c>
      <c r="HFL4" s="225" t="s">
        <v>664</v>
      </c>
      <c r="HFM4" s="517" t="s">
        <v>667</v>
      </c>
      <c r="HFN4" s="517"/>
      <c r="HFO4" s="226" t="s">
        <v>19</v>
      </c>
      <c r="HFP4" s="226" t="s">
        <v>666</v>
      </c>
      <c r="HFQ4" s="225" t="s">
        <v>664</v>
      </c>
      <c r="HFR4" s="517" t="s">
        <v>667</v>
      </c>
      <c r="HFS4" s="517"/>
      <c r="HFT4" s="226" t="s">
        <v>19</v>
      </c>
      <c r="HFU4" s="226" t="s">
        <v>666</v>
      </c>
      <c r="HFV4" s="225" t="s">
        <v>664</v>
      </c>
      <c r="HFW4" s="517" t="s">
        <v>667</v>
      </c>
      <c r="HFX4" s="517"/>
      <c r="HFY4" s="226" t="s">
        <v>19</v>
      </c>
      <c r="HFZ4" s="226" t="s">
        <v>666</v>
      </c>
      <c r="HGA4" s="225" t="s">
        <v>664</v>
      </c>
      <c r="HGB4" s="517" t="s">
        <v>667</v>
      </c>
      <c r="HGC4" s="517"/>
      <c r="HGD4" s="226" t="s">
        <v>19</v>
      </c>
      <c r="HGE4" s="226" t="s">
        <v>666</v>
      </c>
      <c r="HGF4" s="225" t="s">
        <v>664</v>
      </c>
      <c r="HGG4" s="517" t="s">
        <v>667</v>
      </c>
      <c r="HGH4" s="517"/>
      <c r="HGI4" s="226" t="s">
        <v>19</v>
      </c>
      <c r="HGJ4" s="226" t="s">
        <v>666</v>
      </c>
      <c r="HGK4" s="225" t="s">
        <v>664</v>
      </c>
      <c r="HGL4" s="517" t="s">
        <v>667</v>
      </c>
      <c r="HGM4" s="517"/>
      <c r="HGN4" s="226" t="s">
        <v>19</v>
      </c>
      <c r="HGO4" s="226" t="s">
        <v>666</v>
      </c>
      <c r="HGP4" s="225" t="s">
        <v>664</v>
      </c>
      <c r="HGQ4" s="517" t="s">
        <v>667</v>
      </c>
      <c r="HGR4" s="517"/>
      <c r="HGS4" s="226" t="s">
        <v>19</v>
      </c>
      <c r="HGT4" s="226" t="s">
        <v>666</v>
      </c>
      <c r="HGU4" s="225" t="s">
        <v>664</v>
      </c>
      <c r="HGV4" s="517" t="s">
        <v>667</v>
      </c>
      <c r="HGW4" s="517"/>
      <c r="HGX4" s="226" t="s">
        <v>19</v>
      </c>
      <c r="HGY4" s="226" t="s">
        <v>666</v>
      </c>
      <c r="HGZ4" s="225" t="s">
        <v>664</v>
      </c>
      <c r="HHA4" s="517" t="s">
        <v>667</v>
      </c>
      <c r="HHB4" s="517"/>
      <c r="HHC4" s="226" t="s">
        <v>19</v>
      </c>
      <c r="HHD4" s="226" t="s">
        <v>666</v>
      </c>
      <c r="HHE4" s="225" t="s">
        <v>664</v>
      </c>
      <c r="HHF4" s="517" t="s">
        <v>667</v>
      </c>
      <c r="HHG4" s="517"/>
      <c r="HHH4" s="226" t="s">
        <v>19</v>
      </c>
      <c r="HHI4" s="226" t="s">
        <v>666</v>
      </c>
      <c r="HHJ4" s="225" t="s">
        <v>664</v>
      </c>
      <c r="HHK4" s="517" t="s">
        <v>667</v>
      </c>
      <c r="HHL4" s="517"/>
      <c r="HHM4" s="226" t="s">
        <v>19</v>
      </c>
      <c r="HHN4" s="226" t="s">
        <v>666</v>
      </c>
      <c r="HHO4" s="225" t="s">
        <v>664</v>
      </c>
      <c r="HHP4" s="517" t="s">
        <v>667</v>
      </c>
      <c r="HHQ4" s="517"/>
      <c r="HHR4" s="226" t="s">
        <v>19</v>
      </c>
      <c r="HHS4" s="226" t="s">
        <v>666</v>
      </c>
      <c r="HHT4" s="225" t="s">
        <v>664</v>
      </c>
      <c r="HHU4" s="517" t="s">
        <v>667</v>
      </c>
      <c r="HHV4" s="517"/>
      <c r="HHW4" s="226" t="s">
        <v>19</v>
      </c>
      <c r="HHX4" s="226" t="s">
        <v>666</v>
      </c>
      <c r="HHY4" s="225" t="s">
        <v>664</v>
      </c>
      <c r="HHZ4" s="517" t="s">
        <v>667</v>
      </c>
      <c r="HIA4" s="517"/>
      <c r="HIB4" s="226" t="s">
        <v>19</v>
      </c>
      <c r="HIC4" s="226" t="s">
        <v>666</v>
      </c>
      <c r="HID4" s="225" t="s">
        <v>664</v>
      </c>
      <c r="HIE4" s="517" t="s">
        <v>667</v>
      </c>
      <c r="HIF4" s="517"/>
      <c r="HIG4" s="226" t="s">
        <v>19</v>
      </c>
      <c r="HIH4" s="226" t="s">
        <v>666</v>
      </c>
      <c r="HII4" s="225" t="s">
        <v>664</v>
      </c>
      <c r="HIJ4" s="517" t="s">
        <v>667</v>
      </c>
      <c r="HIK4" s="517"/>
      <c r="HIL4" s="226" t="s">
        <v>19</v>
      </c>
      <c r="HIM4" s="226" t="s">
        <v>666</v>
      </c>
      <c r="HIN4" s="225" t="s">
        <v>664</v>
      </c>
      <c r="HIO4" s="517" t="s">
        <v>667</v>
      </c>
      <c r="HIP4" s="517"/>
      <c r="HIQ4" s="226" t="s">
        <v>19</v>
      </c>
      <c r="HIR4" s="226" t="s">
        <v>666</v>
      </c>
      <c r="HIS4" s="225" t="s">
        <v>664</v>
      </c>
      <c r="HIT4" s="517" t="s">
        <v>667</v>
      </c>
      <c r="HIU4" s="517"/>
      <c r="HIV4" s="226" t="s">
        <v>19</v>
      </c>
      <c r="HIW4" s="226" t="s">
        <v>666</v>
      </c>
      <c r="HIX4" s="225" t="s">
        <v>664</v>
      </c>
      <c r="HIY4" s="517" t="s">
        <v>667</v>
      </c>
      <c r="HIZ4" s="517"/>
      <c r="HJA4" s="226" t="s">
        <v>19</v>
      </c>
      <c r="HJB4" s="226" t="s">
        <v>666</v>
      </c>
      <c r="HJC4" s="225" t="s">
        <v>664</v>
      </c>
      <c r="HJD4" s="517" t="s">
        <v>667</v>
      </c>
      <c r="HJE4" s="517"/>
      <c r="HJF4" s="226" t="s">
        <v>19</v>
      </c>
      <c r="HJG4" s="226" t="s">
        <v>666</v>
      </c>
      <c r="HJH4" s="225" t="s">
        <v>664</v>
      </c>
      <c r="HJI4" s="517" t="s">
        <v>667</v>
      </c>
      <c r="HJJ4" s="517"/>
      <c r="HJK4" s="226" t="s">
        <v>19</v>
      </c>
      <c r="HJL4" s="226" t="s">
        <v>666</v>
      </c>
      <c r="HJM4" s="225" t="s">
        <v>664</v>
      </c>
      <c r="HJN4" s="517" t="s">
        <v>667</v>
      </c>
      <c r="HJO4" s="517"/>
      <c r="HJP4" s="226" t="s">
        <v>19</v>
      </c>
      <c r="HJQ4" s="226" t="s">
        <v>666</v>
      </c>
      <c r="HJR4" s="225" t="s">
        <v>664</v>
      </c>
      <c r="HJS4" s="517" t="s">
        <v>667</v>
      </c>
      <c r="HJT4" s="517"/>
      <c r="HJU4" s="226" t="s">
        <v>19</v>
      </c>
      <c r="HJV4" s="226" t="s">
        <v>666</v>
      </c>
      <c r="HJW4" s="225" t="s">
        <v>664</v>
      </c>
      <c r="HJX4" s="517" t="s">
        <v>667</v>
      </c>
      <c r="HJY4" s="517"/>
      <c r="HJZ4" s="226" t="s">
        <v>19</v>
      </c>
      <c r="HKA4" s="226" t="s">
        <v>666</v>
      </c>
      <c r="HKB4" s="225" t="s">
        <v>664</v>
      </c>
      <c r="HKC4" s="517" t="s">
        <v>667</v>
      </c>
      <c r="HKD4" s="517"/>
      <c r="HKE4" s="226" t="s">
        <v>19</v>
      </c>
      <c r="HKF4" s="226" t="s">
        <v>666</v>
      </c>
      <c r="HKG4" s="225" t="s">
        <v>664</v>
      </c>
      <c r="HKH4" s="517" t="s">
        <v>667</v>
      </c>
      <c r="HKI4" s="517"/>
      <c r="HKJ4" s="226" t="s">
        <v>19</v>
      </c>
      <c r="HKK4" s="226" t="s">
        <v>666</v>
      </c>
      <c r="HKL4" s="225" t="s">
        <v>664</v>
      </c>
      <c r="HKM4" s="517" t="s">
        <v>667</v>
      </c>
      <c r="HKN4" s="517"/>
      <c r="HKO4" s="226" t="s">
        <v>19</v>
      </c>
      <c r="HKP4" s="226" t="s">
        <v>666</v>
      </c>
      <c r="HKQ4" s="225" t="s">
        <v>664</v>
      </c>
      <c r="HKR4" s="517" t="s">
        <v>667</v>
      </c>
      <c r="HKS4" s="517"/>
      <c r="HKT4" s="226" t="s">
        <v>19</v>
      </c>
      <c r="HKU4" s="226" t="s">
        <v>666</v>
      </c>
      <c r="HKV4" s="225" t="s">
        <v>664</v>
      </c>
      <c r="HKW4" s="517" t="s">
        <v>667</v>
      </c>
      <c r="HKX4" s="517"/>
      <c r="HKY4" s="226" t="s">
        <v>19</v>
      </c>
      <c r="HKZ4" s="226" t="s">
        <v>666</v>
      </c>
      <c r="HLA4" s="225" t="s">
        <v>664</v>
      </c>
      <c r="HLB4" s="517" t="s">
        <v>667</v>
      </c>
      <c r="HLC4" s="517"/>
      <c r="HLD4" s="226" t="s">
        <v>19</v>
      </c>
      <c r="HLE4" s="226" t="s">
        <v>666</v>
      </c>
      <c r="HLF4" s="225" t="s">
        <v>664</v>
      </c>
      <c r="HLG4" s="517" t="s">
        <v>667</v>
      </c>
      <c r="HLH4" s="517"/>
      <c r="HLI4" s="226" t="s">
        <v>19</v>
      </c>
      <c r="HLJ4" s="226" t="s">
        <v>666</v>
      </c>
      <c r="HLK4" s="225" t="s">
        <v>664</v>
      </c>
      <c r="HLL4" s="517" t="s">
        <v>667</v>
      </c>
      <c r="HLM4" s="517"/>
      <c r="HLN4" s="226" t="s">
        <v>19</v>
      </c>
      <c r="HLO4" s="226" t="s">
        <v>666</v>
      </c>
      <c r="HLP4" s="225" t="s">
        <v>664</v>
      </c>
      <c r="HLQ4" s="517" t="s">
        <v>667</v>
      </c>
      <c r="HLR4" s="517"/>
      <c r="HLS4" s="226" t="s">
        <v>19</v>
      </c>
      <c r="HLT4" s="226" t="s">
        <v>666</v>
      </c>
      <c r="HLU4" s="225" t="s">
        <v>664</v>
      </c>
      <c r="HLV4" s="517" t="s">
        <v>667</v>
      </c>
      <c r="HLW4" s="517"/>
      <c r="HLX4" s="226" t="s">
        <v>19</v>
      </c>
      <c r="HLY4" s="226" t="s">
        <v>666</v>
      </c>
      <c r="HLZ4" s="225" t="s">
        <v>664</v>
      </c>
      <c r="HMA4" s="517" t="s">
        <v>667</v>
      </c>
      <c r="HMB4" s="517"/>
      <c r="HMC4" s="226" t="s">
        <v>19</v>
      </c>
      <c r="HMD4" s="226" t="s">
        <v>666</v>
      </c>
      <c r="HME4" s="225" t="s">
        <v>664</v>
      </c>
      <c r="HMF4" s="517" t="s">
        <v>667</v>
      </c>
      <c r="HMG4" s="517"/>
      <c r="HMH4" s="226" t="s">
        <v>19</v>
      </c>
      <c r="HMI4" s="226" t="s">
        <v>666</v>
      </c>
      <c r="HMJ4" s="225" t="s">
        <v>664</v>
      </c>
      <c r="HMK4" s="517" t="s">
        <v>667</v>
      </c>
      <c r="HML4" s="517"/>
      <c r="HMM4" s="226" t="s">
        <v>19</v>
      </c>
      <c r="HMN4" s="226" t="s">
        <v>666</v>
      </c>
      <c r="HMO4" s="225" t="s">
        <v>664</v>
      </c>
      <c r="HMP4" s="517" t="s">
        <v>667</v>
      </c>
      <c r="HMQ4" s="517"/>
      <c r="HMR4" s="226" t="s">
        <v>19</v>
      </c>
      <c r="HMS4" s="226" t="s">
        <v>666</v>
      </c>
      <c r="HMT4" s="225" t="s">
        <v>664</v>
      </c>
      <c r="HMU4" s="517" t="s">
        <v>667</v>
      </c>
      <c r="HMV4" s="517"/>
      <c r="HMW4" s="226" t="s">
        <v>19</v>
      </c>
      <c r="HMX4" s="226" t="s">
        <v>666</v>
      </c>
      <c r="HMY4" s="225" t="s">
        <v>664</v>
      </c>
      <c r="HMZ4" s="517" t="s">
        <v>667</v>
      </c>
      <c r="HNA4" s="517"/>
      <c r="HNB4" s="226" t="s">
        <v>19</v>
      </c>
      <c r="HNC4" s="226" t="s">
        <v>666</v>
      </c>
      <c r="HND4" s="225" t="s">
        <v>664</v>
      </c>
      <c r="HNE4" s="517" t="s">
        <v>667</v>
      </c>
      <c r="HNF4" s="517"/>
      <c r="HNG4" s="226" t="s">
        <v>19</v>
      </c>
      <c r="HNH4" s="226" t="s">
        <v>666</v>
      </c>
      <c r="HNI4" s="225" t="s">
        <v>664</v>
      </c>
      <c r="HNJ4" s="517" t="s">
        <v>667</v>
      </c>
      <c r="HNK4" s="517"/>
      <c r="HNL4" s="226" t="s">
        <v>19</v>
      </c>
      <c r="HNM4" s="226" t="s">
        <v>666</v>
      </c>
      <c r="HNN4" s="225" t="s">
        <v>664</v>
      </c>
      <c r="HNO4" s="517" t="s">
        <v>667</v>
      </c>
      <c r="HNP4" s="517"/>
      <c r="HNQ4" s="226" t="s">
        <v>19</v>
      </c>
      <c r="HNR4" s="226" t="s">
        <v>666</v>
      </c>
      <c r="HNS4" s="225" t="s">
        <v>664</v>
      </c>
      <c r="HNT4" s="517" t="s">
        <v>667</v>
      </c>
      <c r="HNU4" s="517"/>
      <c r="HNV4" s="226" t="s">
        <v>19</v>
      </c>
      <c r="HNW4" s="226" t="s">
        <v>666</v>
      </c>
      <c r="HNX4" s="225" t="s">
        <v>664</v>
      </c>
      <c r="HNY4" s="517" t="s">
        <v>667</v>
      </c>
      <c r="HNZ4" s="517"/>
      <c r="HOA4" s="226" t="s">
        <v>19</v>
      </c>
      <c r="HOB4" s="226" t="s">
        <v>666</v>
      </c>
      <c r="HOC4" s="225" t="s">
        <v>664</v>
      </c>
      <c r="HOD4" s="517" t="s">
        <v>667</v>
      </c>
      <c r="HOE4" s="517"/>
      <c r="HOF4" s="226" t="s">
        <v>19</v>
      </c>
      <c r="HOG4" s="226" t="s">
        <v>666</v>
      </c>
      <c r="HOH4" s="225" t="s">
        <v>664</v>
      </c>
      <c r="HOI4" s="517" t="s">
        <v>667</v>
      </c>
      <c r="HOJ4" s="517"/>
      <c r="HOK4" s="226" t="s">
        <v>19</v>
      </c>
      <c r="HOL4" s="226" t="s">
        <v>666</v>
      </c>
      <c r="HOM4" s="225" t="s">
        <v>664</v>
      </c>
      <c r="HON4" s="517" t="s">
        <v>667</v>
      </c>
      <c r="HOO4" s="517"/>
      <c r="HOP4" s="226" t="s">
        <v>19</v>
      </c>
      <c r="HOQ4" s="226" t="s">
        <v>666</v>
      </c>
      <c r="HOR4" s="225" t="s">
        <v>664</v>
      </c>
      <c r="HOS4" s="517" t="s">
        <v>667</v>
      </c>
      <c r="HOT4" s="517"/>
      <c r="HOU4" s="226" t="s">
        <v>19</v>
      </c>
      <c r="HOV4" s="226" t="s">
        <v>666</v>
      </c>
      <c r="HOW4" s="225" t="s">
        <v>664</v>
      </c>
      <c r="HOX4" s="517" t="s">
        <v>667</v>
      </c>
      <c r="HOY4" s="517"/>
      <c r="HOZ4" s="226" t="s">
        <v>19</v>
      </c>
      <c r="HPA4" s="226" t="s">
        <v>666</v>
      </c>
      <c r="HPB4" s="225" t="s">
        <v>664</v>
      </c>
      <c r="HPC4" s="517" t="s">
        <v>667</v>
      </c>
      <c r="HPD4" s="517"/>
      <c r="HPE4" s="226" t="s">
        <v>19</v>
      </c>
      <c r="HPF4" s="226" t="s">
        <v>666</v>
      </c>
      <c r="HPG4" s="225" t="s">
        <v>664</v>
      </c>
      <c r="HPH4" s="517" t="s">
        <v>667</v>
      </c>
      <c r="HPI4" s="517"/>
      <c r="HPJ4" s="226" t="s">
        <v>19</v>
      </c>
      <c r="HPK4" s="226" t="s">
        <v>666</v>
      </c>
      <c r="HPL4" s="225" t="s">
        <v>664</v>
      </c>
      <c r="HPM4" s="517" t="s">
        <v>667</v>
      </c>
      <c r="HPN4" s="517"/>
      <c r="HPO4" s="226" t="s">
        <v>19</v>
      </c>
      <c r="HPP4" s="226" t="s">
        <v>666</v>
      </c>
      <c r="HPQ4" s="225" t="s">
        <v>664</v>
      </c>
      <c r="HPR4" s="517" t="s">
        <v>667</v>
      </c>
      <c r="HPS4" s="517"/>
      <c r="HPT4" s="226" t="s">
        <v>19</v>
      </c>
      <c r="HPU4" s="226" t="s">
        <v>666</v>
      </c>
      <c r="HPV4" s="225" t="s">
        <v>664</v>
      </c>
      <c r="HPW4" s="517" t="s">
        <v>667</v>
      </c>
      <c r="HPX4" s="517"/>
      <c r="HPY4" s="226" t="s">
        <v>19</v>
      </c>
      <c r="HPZ4" s="226" t="s">
        <v>666</v>
      </c>
      <c r="HQA4" s="225" t="s">
        <v>664</v>
      </c>
      <c r="HQB4" s="517" t="s">
        <v>667</v>
      </c>
      <c r="HQC4" s="517"/>
      <c r="HQD4" s="226" t="s">
        <v>19</v>
      </c>
      <c r="HQE4" s="226" t="s">
        <v>666</v>
      </c>
      <c r="HQF4" s="225" t="s">
        <v>664</v>
      </c>
      <c r="HQG4" s="517" t="s">
        <v>667</v>
      </c>
      <c r="HQH4" s="517"/>
      <c r="HQI4" s="226" t="s">
        <v>19</v>
      </c>
      <c r="HQJ4" s="226" t="s">
        <v>666</v>
      </c>
      <c r="HQK4" s="225" t="s">
        <v>664</v>
      </c>
      <c r="HQL4" s="517" t="s">
        <v>667</v>
      </c>
      <c r="HQM4" s="517"/>
      <c r="HQN4" s="226" t="s">
        <v>19</v>
      </c>
      <c r="HQO4" s="226" t="s">
        <v>666</v>
      </c>
      <c r="HQP4" s="225" t="s">
        <v>664</v>
      </c>
      <c r="HQQ4" s="517" t="s">
        <v>667</v>
      </c>
      <c r="HQR4" s="517"/>
      <c r="HQS4" s="226" t="s">
        <v>19</v>
      </c>
      <c r="HQT4" s="226" t="s">
        <v>666</v>
      </c>
      <c r="HQU4" s="225" t="s">
        <v>664</v>
      </c>
      <c r="HQV4" s="517" t="s">
        <v>667</v>
      </c>
      <c r="HQW4" s="517"/>
      <c r="HQX4" s="226" t="s">
        <v>19</v>
      </c>
      <c r="HQY4" s="226" t="s">
        <v>666</v>
      </c>
      <c r="HQZ4" s="225" t="s">
        <v>664</v>
      </c>
      <c r="HRA4" s="517" t="s">
        <v>667</v>
      </c>
      <c r="HRB4" s="517"/>
      <c r="HRC4" s="226" t="s">
        <v>19</v>
      </c>
      <c r="HRD4" s="226" t="s">
        <v>666</v>
      </c>
      <c r="HRE4" s="225" t="s">
        <v>664</v>
      </c>
      <c r="HRF4" s="517" t="s">
        <v>667</v>
      </c>
      <c r="HRG4" s="517"/>
      <c r="HRH4" s="226" t="s">
        <v>19</v>
      </c>
      <c r="HRI4" s="226" t="s">
        <v>666</v>
      </c>
      <c r="HRJ4" s="225" t="s">
        <v>664</v>
      </c>
      <c r="HRK4" s="517" t="s">
        <v>667</v>
      </c>
      <c r="HRL4" s="517"/>
      <c r="HRM4" s="226" t="s">
        <v>19</v>
      </c>
      <c r="HRN4" s="226" t="s">
        <v>666</v>
      </c>
      <c r="HRO4" s="225" t="s">
        <v>664</v>
      </c>
      <c r="HRP4" s="517" t="s">
        <v>667</v>
      </c>
      <c r="HRQ4" s="517"/>
      <c r="HRR4" s="226" t="s">
        <v>19</v>
      </c>
      <c r="HRS4" s="226" t="s">
        <v>666</v>
      </c>
      <c r="HRT4" s="225" t="s">
        <v>664</v>
      </c>
      <c r="HRU4" s="517" t="s">
        <v>667</v>
      </c>
      <c r="HRV4" s="517"/>
      <c r="HRW4" s="226" t="s">
        <v>19</v>
      </c>
      <c r="HRX4" s="226" t="s">
        <v>666</v>
      </c>
      <c r="HRY4" s="225" t="s">
        <v>664</v>
      </c>
      <c r="HRZ4" s="517" t="s">
        <v>667</v>
      </c>
      <c r="HSA4" s="517"/>
      <c r="HSB4" s="226" t="s">
        <v>19</v>
      </c>
      <c r="HSC4" s="226" t="s">
        <v>666</v>
      </c>
      <c r="HSD4" s="225" t="s">
        <v>664</v>
      </c>
      <c r="HSE4" s="517" t="s">
        <v>667</v>
      </c>
      <c r="HSF4" s="517"/>
      <c r="HSG4" s="226" t="s">
        <v>19</v>
      </c>
      <c r="HSH4" s="226" t="s">
        <v>666</v>
      </c>
      <c r="HSI4" s="225" t="s">
        <v>664</v>
      </c>
      <c r="HSJ4" s="517" t="s">
        <v>667</v>
      </c>
      <c r="HSK4" s="517"/>
      <c r="HSL4" s="226" t="s">
        <v>19</v>
      </c>
      <c r="HSM4" s="226" t="s">
        <v>666</v>
      </c>
      <c r="HSN4" s="225" t="s">
        <v>664</v>
      </c>
      <c r="HSO4" s="517" t="s">
        <v>667</v>
      </c>
      <c r="HSP4" s="517"/>
      <c r="HSQ4" s="226" t="s">
        <v>19</v>
      </c>
      <c r="HSR4" s="226" t="s">
        <v>666</v>
      </c>
      <c r="HSS4" s="225" t="s">
        <v>664</v>
      </c>
      <c r="HST4" s="517" t="s">
        <v>667</v>
      </c>
      <c r="HSU4" s="517"/>
      <c r="HSV4" s="226" t="s">
        <v>19</v>
      </c>
      <c r="HSW4" s="226" t="s">
        <v>666</v>
      </c>
      <c r="HSX4" s="225" t="s">
        <v>664</v>
      </c>
      <c r="HSY4" s="517" t="s">
        <v>667</v>
      </c>
      <c r="HSZ4" s="517"/>
      <c r="HTA4" s="226" t="s">
        <v>19</v>
      </c>
      <c r="HTB4" s="226" t="s">
        <v>666</v>
      </c>
      <c r="HTC4" s="225" t="s">
        <v>664</v>
      </c>
      <c r="HTD4" s="517" t="s">
        <v>667</v>
      </c>
      <c r="HTE4" s="517"/>
      <c r="HTF4" s="226" t="s">
        <v>19</v>
      </c>
      <c r="HTG4" s="226" t="s">
        <v>666</v>
      </c>
      <c r="HTH4" s="225" t="s">
        <v>664</v>
      </c>
      <c r="HTI4" s="517" t="s">
        <v>667</v>
      </c>
      <c r="HTJ4" s="517"/>
      <c r="HTK4" s="226" t="s">
        <v>19</v>
      </c>
      <c r="HTL4" s="226" t="s">
        <v>666</v>
      </c>
      <c r="HTM4" s="225" t="s">
        <v>664</v>
      </c>
      <c r="HTN4" s="517" t="s">
        <v>667</v>
      </c>
      <c r="HTO4" s="517"/>
      <c r="HTP4" s="226" t="s">
        <v>19</v>
      </c>
      <c r="HTQ4" s="226" t="s">
        <v>666</v>
      </c>
      <c r="HTR4" s="225" t="s">
        <v>664</v>
      </c>
      <c r="HTS4" s="517" t="s">
        <v>667</v>
      </c>
      <c r="HTT4" s="517"/>
      <c r="HTU4" s="226" t="s">
        <v>19</v>
      </c>
      <c r="HTV4" s="226" t="s">
        <v>666</v>
      </c>
      <c r="HTW4" s="225" t="s">
        <v>664</v>
      </c>
      <c r="HTX4" s="517" t="s">
        <v>667</v>
      </c>
      <c r="HTY4" s="517"/>
      <c r="HTZ4" s="226" t="s">
        <v>19</v>
      </c>
      <c r="HUA4" s="226" t="s">
        <v>666</v>
      </c>
      <c r="HUB4" s="225" t="s">
        <v>664</v>
      </c>
      <c r="HUC4" s="517" t="s">
        <v>667</v>
      </c>
      <c r="HUD4" s="517"/>
      <c r="HUE4" s="226" t="s">
        <v>19</v>
      </c>
      <c r="HUF4" s="226" t="s">
        <v>666</v>
      </c>
      <c r="HUG4" s="225" t="s">
        <v>664</v>
      </c>
      <c r="HUH4" s="517" t="s">
        <v>667</v>
      </c>
      <c r="HUI4" s="517"/>
      <c r="HUJ4" s="226" t="s">
        <v>19</v>
      </c>
      <c r="HUK4" s="226" t="s">
        <v>666</v>
      </c>
      <c r="HUL4" s="225" t="s">
        <v>664</v>
      </c>
      <c r="HUM4" s="517" t="s">
        <v>667</v>
      </c>
      <c r="HUN4" s="517"/>
      <c r="HUO4" s="226" t="s">
        <v>19</v>
      </c>
      <c r="HUP4" s="226" t="s">
        <v>666</v>
      </c>
      <c r="HUQ4" s="225" t="s">
        <v>664</v>
      </c>
      <c r="HUR4" s="517" t="s">
        <v>667</v>
      </c>
      <c r="HUS4" s="517"/>
      <c r="HUT4" s="226" t="s">
        <v>19</v>
      </c>
      <c r="HUU4" s="226" t="s">
        <v>666</v>
      </c>
      <c r="HUV4" s="225" t="s">
        <v>664</v>
      </c>
      <c r="HUW4" s="517" t="s">
        <v>667</v>
      </c>
      <c r="HUX4" s="517"/>
      <c r="HUY4" s="226" t="s">
        <v>19</v>
      </c>
      <c r="HUZ4" s="226" t="s">
        <v>666</v>
      </c>
      <c r="HVA4" s="225" t="s">
        <v>664</v>
      </c>
      <c r="HVB4" s="517" t="s">
        <v>667</v>
      </c>
      <c r="HVC4" s="517"/>
      <c r="HVD4" s="226" t="s">
        <v>19</v>
      </c>
      <c r="HVE4" s="226" t="s">
        <v>666</v>
      </c>
      <c r="HVF4" s="225" t="s">
        <v>664</v>
      </c>
      <c r="HVG4" s="517" t="s">
        <v>667</v>
      </c>
      <c r="HVH4" s="517"/>
      <c r="HVI4" s="226" t="s">
        <v>19</v>
      </c>
      <c r="HVJ4" s="226" t="s">
        <v>666</v>
      </c>
      <c r="HVK4" s="225" t="s">
        <v>664</v>
      </c>
      <c r="HVL4" s="517" t="s">
        <v>667</v>
      </c>
      <c r="HVM4" s="517"/>
      <c r="HVN4" s="226" t="s">
        <v>19</v>
      </c>
      <c r="HVO4" s="226" t="s">
        <v>666</v>
      </c>
      <c r="HVP4" s="225" t="s">
        <v>664</v>
      </c>
      <c r="HVQ4" s="517" t="s">
        <v>667</v>
      </c>
      <c r="HVR4" s="517"/>
      <c r="HVS4" s="226" t="s">
        <v>19</v>
      </c>
      <c r="HVT4" s="226" t="s">
        <v>666</v>
      </c>
      <c r="HVU4" s="225" t="s">
        <v>664</v>
      </c>
      <c r="HVV4" s="517" t="s">
        <v>667</v>
      </c>
      <c r="HVW4" s="517"/>
      <c r="HVX4" s="226" t="s">
        <v>19</v>
      </c>
      <c r="HVY4" s="226" t="s">
        <v>666</v>
      </c>
      <c r="HVZ4" s="225" t="s">
        <v>664</v>
      </c>
      <c r="HWA4" s="517" t="s">
        <v>667</v>
      </c>
      <c r="HWB4" s="517"/>
      <c r="HWC4" s="226" t="s">
        <v>19</v>
      </c>
      <c r="HWD4" s="226" t="s">
        <v>666</v>
      </c>
      <c r="HWE4" s="225" t="s">
        <v>664</v>
      </c>
      <c r="HWF4" s="517" t="s">
        <v>667</v>
      </c>
      <c r="HWG4" s="517"/>
      <c r="HWH4" s="226" t="s">
        <v>19</v>
      </c>
      <c r="HWI4" s="226" t="s">
        <v>666</v>
      </c>
      <c r="HWJ4" s="225" t="s">
        <v>664</v>
      </c>
      <c r="HWK4" s="517" t="s">
        <v>667</v>
      </c>
      <c r="HWL4" s="517"/>
      <c r="HWM4" s="226" t="s">
        <v>19</v>
      </c>
      <c r="HWN4" s="226" t="s">
        <v>666</v>
      </c>
      <c r="HWO4" s="225" t="s">
        <v>664</v>
      </c>
      <c r="HWP4" s="517" t="s">
        <v>667</v>
      </c>
      <c r="HWQ4" s="517"/>
      <c r="HWR4" s="226" t="s">
        <v>19</v>
      </c>
      <c r="HWS4" s="226" t="s">
        <v>666</v>
      </c>
      <c r="HWT4" s="225" t="s">
        <v>664</v>
      </c>
      <c r="HWU4" s="517" t="s">
        <v>667</v>
      </c>
      <c r="HWV4" s="517"/>
      <c r="HWW4" s="226" t="s">
        <v>19</v>
      </c>
      <c r="HWX4" s="226" t="s">
        <v>666</v>
      </c>
      <c r="HWY4" s="225" t="s">
        <v>664</v>
      </c>
      <c r="HWZ4" s="517" t="s">
        <v>667</v>
      </c>
      <c r="HXA4" s="517"/>
      <c r="HXB4" s="226" t="s">
        <v>19</v>
      </c>
      <c r="HXC4" s="226" t="s">
        <v>666</v>
      </c>
      <c r="HXD4" s="225" t="s">
        <v>664</v>
      </c>
      <c r="HXE4" s="517" t="s">
        <v>667</v>
      </c>
      <c r="HXF4" s="517"/>
      <c r="HXG4" s="226" t="s">
        <v>19</v>
      </c>
      <c r="HXH4" s="226" t="s">
        <v>666</v>
      </c>
      <c r="HXI4" s="225" t="s">
        <v>664</v>
      </c>
      <c r="HXJ4" s="517" t="s">
        <v>667</v>
      </c>
      <c r="HXK4" s="517"/>
      <c r="HXL4" s="226" t="s">
        <v>19</v>
      </c>
      <c r="HXM4" s="226" t="s">
        <v>666</v>
      </c>
      <c r="HXN4" s="225" t="s">
        <v>664</v>
      </c>
      <c r="HXO4" s="517" t="s">
        <v>667</v>
      </c>
      <c r="HXP4" s="517"/>
      <c r="HXQ4" s="226" t="s">
        <v>19</v>
      </c>
      <c r="HXR4" s="226" t="s">
        <v>666</v>
      </c>
      <c r="HXS4" s="225" t="s">
        <v>664</v>
      </c>
      <c r="HXT4" s="517" t="s">
        <v>667</v>
      </c>
      <c r="HXU4" s="517"/>
      <c r="HXV4" s="226" t="s">
        <v>19</v>
      </c>
      <c r="HXW4" s="226" t="s">
        <v>666</v>
      </c>
      <c r="HXX4" s="225" t="s">
        <v>664</v>
      </c>
      <c r="HXY4" s="517" t="s">
        <v>667</v>
      </c>
      <c r="HXZ4" s="517"/>
      <c r="HYA4" s="226" t="s">
        <v>19</v>
      </c>
      <c r="HYB4" s="226" t="s">
        <v>666</v>
      </c>
      <c r="HYC4" s="225" t="s">
        <v>664</v>
      </c>
      <c r="HYD4" s="517" t="s">
        <v>667</v>
      </c>
      <c r="HYE4" s="517"/>
      <c r="HYF4" s="226" t="s">
        <v>19</v>
      </c>
      <c r="HYG4" s="226" t="s">
        <v>666</v>
      </c>
      <c r="HYH4" s="225" t="s">
        <v>664</v>
      </c>
      <c r="HYI4" s="517" t="s">
        <v>667</v>
      </c>
      <c r="HYJ4" s="517"/>
      <c r="HYK4" s="226" t="s">
        <v>19</v>
      </c>
      <c r="HYL4" s="226" t="s">
        <v>666</v>
      </c>
      <c r="HYM4" s="225" t="s">
        <v>664</v>
      </c>
      <c r="HYN4" s="517" t="s">
        <v>667</v>
      </c>
      <c r="HYO4" s="517"/>
      <c r="HYP4" s="226" t="s">
        <v>19</v>
      </c>
      <c r="HYQ4" s="226" t="s">
        <v>666</v>
      </c>
      <c r="HYR4" s="225" t="s">
        <v>664</v>
      </c>
      <c r="HYS4" s="517" t="s">
        <v>667</v>
      </c>
      <c r="HYT4" s="517"/>
      <c r="HYU4" s="226" t="s">
        <v>19</v>
      </c>
      <c r="HYV4" s="226" t="s">
        <v>666</v>
      </c>
      <c r="HYW4" s="225" t="s">
        <v>664</v>
      </c>
      <c r="HYX4" s="517" t="s">
        <v>667</v>
      </c>
      <c r="HYY4" s="517"/>
      <c r="HYZ4" s="226" t="s">
        <v>19</v>
      </c>
      <c r="HZA4" s="226" t="s">
        <v>666</v>
      </c>
      <c r="HZB4" s="225" t="s">
        <v>664</v>
      </c>
      <c r="HZC4" s="517" t="s">
        <v>667</v>
      </c>
      <c r="HZD4" s="517"/>
      <c r="HZE4" s="226" t="s">
        <v>19</v>
      </c>
      <c r="HZF4" s="226" t="s">
        <v>666</v>
      </c>
      <c r="HZG4" s="225" t="s">
        <v>664</v>
      </c>
      <c r="HZH4" s="517" t="s">
        <v>667</v>
      </c>
      <c r="HZI4" s="517"/>
      <c r="HZJ4" s="226" t="s">
        <v>19</v>
      </c>
      <c r="HZK4" s="226" t="s">
        <v>666</v>
      </c>
      <c r="HZL4" s="225" t="s">
        <v>664</v>
      </c>
      <c r="HZM4" s="517" t="s">
        <v>667</v>
      </c>
      <c r="HZN4" s="517"/>
      <c r="HZO4" s="226" t="s">
        <v>19</v>
      </c>
      <c r="HZP4" s="226" t="s">
        <v>666</v>
      </c>
      <c r="HZQ4" s="225" t="s">
        <v>664</v>
      </c>
      <c r="HZR4" s="517" t="s">
        <v>667</v>
      </c>
      <c r="HZS4" s="517"/>
      <c r="HZT4" s="226" t="s">
        <v>19</v>
      </c>
      <c r="HZU4" s="226" t="s">
        <v>666</v>
      </c>
      <c r="HZV4" s="225" t="s">
        <v>664</v>
      </c>
      <c r="HZW4" s="517" t="s">
        <v>667</v>
      </c>
      <c r="HZX4" s="517"/>
      <c r="HZY4" s="226" t="s">
        <v>19</v>
      </c>
      <c r="HZZ4" s="226" t="s">
        <v>666</v>
      </c>
      <c r="IAA4" s="225" t="s">
        <v>664</v>
      </c>
      <c r="IAB4" s="517" t="s">
        <v>667</v>
      </c>
      <c r="IAC4" s="517"/>
      <c r="IAD4" s="226" t="s">
        <v>19</v>
      </c>
      <c r="IAE4" s="226" t="s">
        <v>666</v>
      </c>
      <c r="IAF4" s="225" t="s">
        <v>664</v>
      </c>
      <c r="IAG4" s="517" t="s">
        <v>667</v>
      </c>
      <c r="IAH4" s="517"/>
      <c r="IAI4" s="226" t="s">
        <v>19</v>
      </c>
      <c r="IAJ4" s="226" t="s">
        <v>666</v>
      </c>
      <c r="IAK4" s="225" t="s">
        <v>664</v>
      </c>
      <c r="IAL4" s="517" t="s">
        <v>667</v>
      </c>
      <c r="IAM4" s="517"/>
      <c r="IAN4" s="226" t="s">
        <v>19</v>
      </c>
      <c r="IAO4" s="226" t="s">
        <v>666</v>
      </c>
      <c r="IAP4" s="225" t="s">
        <v>664</v>
      </c>
      <c r="IAQ4" s="517" t="s">
        <v>667</v>
      </c>
      <c r="IAR4" s="517"/>
      <c r="IAS4" s="226" t="s">
        <v>19</v>
      </c>
      <c r="IAT4" s="226" t="s">
        <v>666</v>
      </c>
      <c r="IAU4" s="225" t="s">
        <v>664</v>
      </c>
      <c r="IAV4" s="517" t="s">
        <v>667</v>
      </c>
      <c r="IAW4" s="517"/>
      <c r="IAX4" s="226" t="s">
        <v>19</v>
      </c>
      <c r="IAY4" s="226" t="s">
        <v>666</v>
      </c>
      <c r="IAZ4" s="225" t="s">
        <v>664</v>
      </c>
      <c r="IBA4" s="517" t="s">
        <v>667</v>
      </c>
      <c r="IBB4" s="517"/>
      <c r="IBC4" s="226" t="s">
        <v>19</v>
      </c>
      <c r="IBD4" s="226" t="s">
        <v>666</v>
      </c>
      <c r="IBE4" s="225" t="s">
        <v>664</v>
      </c>
      <c r="IBF4" s="517" t="s">
        <v>667</v>
      </c>
      <c r="IBG4" s="517"/>
      <c r="IBH4" s="226" t="s">
        <v>19</v>
      </c>
      <c r="IBI4" s="226" t="s">
        <v>666</v>
      </c>
      <c r="IBJ4" s="225" t="s">
        <v>664</v>
      </c>
      <c r="IBK4" s="517" t="s">
        <v>667</v>
      </c>
      <c r="IBL4" s="517"/>
      <c r="IBM4" s="226" t="s">
        <v>19</v>
      </c>
      <c r="IBN4" s="226" t="s">
        <v>666</v>
      </c>
      <c r="IBO4" s="225" t="s">
        <v>664</v>
      </c>
      <c r="IBP4" s="517" t="s">
        <v>667</v>
      </c>
      <c r="IBQ4" s="517"/>
      <c r="IBR4" s="226" t="s">
        <v>19</v>
      </c>
      <c r="IBS4" s="226" t="s">
        <v>666</v>
      </c>
      <c r="IBT4" s="225" t="s">
        <v>664</v>
      </c>
      <c r="IBU4" s="517" t="s">
        <v>667</v>
      </c>
      <c r="IBV4" s="517"/>
      <c r="IBW4" s="226" t="s">
        <v>19</v>
      </c>
      <c r="IBX4" s="226" t="s">
        <v>666</v>
      </c>
      <c r="IBY4" s="225" t="s">
        <v>664</v>
      </c>
      <c r="IBZ4" s="517" t="s">
        <v>667</v>
      </c>
      <c r="ICA4" s="517"/>
      <c r="ICB4" s="226" t="s">
        <v>19</v>
      </c>
      <c r="ICC4" s="226" t="s">
        <v>666</v>
      </c>
      <c r="ICD4" s="225" t="s">
        <v>664</v>
      </c>
      <c r="ICE4" s="517" t="s">
        <v>667</v>
      </c>
      <c r="ICF4" s="517"/>
      <c r="ICG4" s="226" t="s">
        <v>19</v>
      </c>
      <c r="ICH4" s="226" t="s">
        <v>666</v>
      </c>
      <c r="ICI4" s="225" t="s">
        <v>664</v>
      </c>
      <c r="ICJ4" s="517" t="s">
        <v>667</v>
      </c>
      <c r="ICK4" s="517"/>
      <c r="ICL4" s="226" t="s">
        <v>19</v>
      </c>
      <c r="ICM4" s="226" t="s">
        <v>666</v>
      </c>
      <c r="ICN4" s="225" t="s">
        <v>664</v>
      </c>
      <c r="ICO4" s="517" t="s">
        <v>667</v>
      </c>
      <c r="ICP4" s="517"/>
      <c r="ICQ4" s="226" t="s">
        <v>19</v>
      </c>
      <c r="ICR4" s="226" t="s">
        <v>666</v>
      </c>
      <c r="ICS4" s="225" t="s">
        <v>664</v>
      </c>
      <c r="ICT4" s="517" t="s">
        <v>667</v>
      </c>
      <c r="ICU4" s="517"/>
      <c r="ICV4" s="226" t="s">
        <v>19</v>
      </c>
      <c r="ICW4" s="226" t="s">
        <v>666</v>
      </c>
      <c r="ICX4" s="225" t="s">
        <v>664</v>
      </c>
      <c r="ICY4" s="517" t="s">
        <v>667</v>
      </c>
      <c r="ICZ4" s="517"/>
      <c r="IDA4" s="226" t="s">
        <v>19</v>
      </c>
      <c r="IDB4" s="226" t="s">
        <v>666</v>
      </c>
      <c r="IDC4" s="225" t="s">
        <v>664</v>
      </c>
      <c r="IDD4" s="517" t="s">
        <v>667</v>
      </c>
      <c r="IDE4" s="517"/>
      <c r="IDF4" s="226" t="s">
        <v>19</v>
      </c>
      <c r="IDG4" s="226" t="s">
        <v>666</v>
      </c>
      <c r="IDH4" s="225" t="s">
        <v>664</v>
      </c>
      <c r="IDI4" s="517" t="s">
        <v>667</v>
      </c>
      <c r="IDJ4" s="517"/>
      <c r="IDK4" s="226" t="s">
        <v>19</v>
      </c>
      <c r="IDL4" s="226" t="s">
        <v>666</v>
      </c>
      <c r="IDM4" s="225" t="s">
        <v>664</v>
      </c>
      <c r="IDN4" s="517" t="s">
        <v>667</v>
      </c>
      <c r="IDO4" s="517"/>
      <c r="IDP4" s="226" t="s">
        <v>19</v>
      </c>
      <c r="IDQ4" s="226" t="s">
        <v>666</v>
      </c>
      <c r="IDR4" s="225" t="s">
        <v>664</v>
      </c>
      <c r="IDS4" s="517" t="s">
        <v>667</v>
      </c>
      <c r="IDT4" s="517"/>
      <c r="IDU4" s="226" t="s">
        <v>19</v>
      </c>
      <c r="IDV4" s="226" t="s">
        <v>666</v>
      </c>
      <c r="IDW4" s="225" t="s">
        <v>664</v>
      </c>
      <c r="IDX4" s="517" t="s">
        <v>667</v>
      </c>
      <c r="IDY4" s="517"/>
      <c r="IDZ4" s="226" t="s">
        <v>19</v>
      </c>
      <c r="IEA4" s="226" t="s">
        <v>666</v>
      </c>
      <c r="IEB4" s="225" t="s">
        <v>664</v>
      </c>
      <c r="IEC4" s="517" t="s">
        <v>667</v>
      </c>
      <c r="IED4" s="517"/>
      <c r="IEE4" s="226" t="s">
        <v>19</v>
      </c>
      <c r="IEF4" s="226" t="s">
        <v>666</v>
      </c>
      <c r="IEG4" s="225" t="s">
        <v>664</v>
      </c>
      <c r="IEH4" s="517" t="s">
        <v>667</v>
      </c>
      <c r="IEI4" s="517"/>
      <c r="IEJ4" s="226" t="s">
        <v>19</v>
      </c>
      <c r="IEK4" s="226" t="s">
        <v>666</v>
      </c>
      <c r="IEL4" s="225" t="s">
        <v>664</v>
      </c>
      <c r="IEM4" s="517" t="s">
        <v>667</v>
      </c>
      <c r="IEN4" s="517"/>
      <c r="IEO4" s="226" t="s">
        <v>19</v>
      </c>
      <c r="IEP4" s="226" t="s">
        <v>666</v>
      </c>
      <c r="IEQ4" s="225" t="s">
        <v>664</v>
      </c>
      <c r="IER4" s="517" t="s">
        <v>667</v>
      </c>
      <c r="IES4" s="517"/>
      <c r="IET4" s="226" t="s">
        <v>19</v>
      </c>
      <c r="IEU4" s="226" t="s">
        <v>666</v>
      </c>
      <c r="IEV4" s="225" t="s">
        <v>664</v>
      </c>
      <c r="IEW4" s="517" t="s">
        <v>667</v>
      </c>
      <c r="IEX4" s="517"/>
      <c r="IEY4" s="226" t="s">
        <v>19</v>
      </c>
      <c r="IEZ4" s="226" t="s">
        <v>666</v>
      </c>
      <c r="IFA4" s="225" t="s">
        <v>664</v>
      </c>
      <c r="IFB4" s="517" t="s">
        <v>667</v>
      </c>
      <c r="IFC4" s="517"/>
      <c r="IFD4" s="226" t="s">
        <v>19</v>
      </c>
      <c r="IFE4" s="226" t="s">
        <v>666</v>
      </c>
      <c r="IFF4" s="225" t="s">
        <v>664</v>
      </c>
      <c r="IFG4" s="517" t="s">
        <v>667</v>
      </c>
      <c r="IFH4" s="517"/>
      <c r="IFI4" s="226" t="s">
        <v>19</v>
      </c>
      <c r="IFJ4" s="226" t="s">
        <v>666</v>
      </c>
      <c r="IFK4" s="225" t="s">
        <v>664</v>
      </c>
      <c r="IFL4" s="517" t="s">
        <v>667</v>
      </c>
      <c r="IFM4" s="517"/>
      <c r="IFN4" s="226" t="s">
        <v>19</v>
      </c>
      <c r="IFO4" s="226" t="s">
        <v>666</v>
      </c>
      <c r="IFP4" s="225" t="s">
        <v>664</v>
      </c>
      <c r="IFQ4" s="517" t="s">
        <v>667</v>
      </c>
      <c r="IFR4" s="517"/>
      <c r="IFS4" s="226" t="s">
        <v>19</v>
      </c>
      <c r="IFT4" s="226" t="s">
        <v>666</v>
      </c>
      <c r="IFU4" s="225" t="s">
        <v>664</v>
      </c>
      <c r="IFV4" s="517" t="s">
        <v>667</v>
      </c>
      <c r="IFW4" s="517"/>
      <c r="IFX4" s="226" t="s">
        <v>19</v>
      </c>
      <c r="IFY4" s="226" t="s">
        <v>666</v>
      </c>
      <c r="IFZ4" s="225" t="s">
        <v>664</v>
      </c>
      <c r="IGA4" s="517" t="s">
        <v>667</v>
      </c>
      <c r="IGB4" s="517"/>
      <c r="IGC4" s="226" t="s">
        <v>19</v>
      </c>
      <c r="IGD4" s="226" t="s">
        <v>666</v>
      </c>
      <c r="IGE4" s="225" t="s">
        <v>664</v>
      </c>
      <c r="IGF4" s="517" t="s">
        <v>667</v>
      </c>
      <c r="IGG4" s="517"/>
      <c r="IGH4" s="226" t="s">
        <v>19</v>
      </c>
      <c r="IGI4" s="226" t="s">
        <v>666</v>
      </c>
      <c r="IGJ4" s="225" t="s">
        <v>664</v>
      </c>
      <c r="IGK4" s="517" t="s">
        <v>667</v>
      </c>
      <c r="IGL4" s="517"/>
      <c r="IGM4" s="226" t="s">
        <v>19</v>
      </c>
      <c r="IGN4" s="226" t="s">
        <v>666</v>
      </c>
      <c r="IGO4" s="225" t="s">
        <v>664</v>
      </c>
      <c r="IGP4" s="517" t="s">
        <v>667</v>
      </c>
      <c r="IGQ4" s="517"/>
      <c r="IGR4" s="226" t="s">
        <v>19</v>
      </c>
      <c r="IGS4" s="226" t="s">
        <v>666</v>
      </c>
      <c r="IGT4" s="225" t="s">
        <v>664</v>
      </c>
      <c r="IGU4" s="517" t="s">
        <v>667</v>
      </c>
      <c r="IGV4" s="517"/>
      <c r="IGW4" s="226" t="s">
        <v>19</v>
      </c>
      <c r="IGX4" s="226" t="s">
        <v>666</v>
      </c>
      <c r="IGY4" s="225" t="s">
        <v>664</v>
      </c>
      <c r="IGZ4" s="517" t="s">
        <v>667</v>
      </c>
      <c r="IHA4" s="517"/>
      <c r="IHB4" s="226" t="s">
        <v>19</v>
      </c>
      <c r="IHC4" s="226" t="s">
        <v>666</v>
      </c>
      <c r="IHD4" s="225" t="s">
        <v>664</v>
      </c>
      <c r="IHE4" s="517" t="s">
        <v>667</v>
      </c>
      <c r="IHF4" s="517"/>
      <c r="IHG4" s="226" t="s">
        <v>19</v>
      </c>
      <c r="IHH4" s="226" t="s">
        <v>666</v>
      </c>
      <c r="IHI4" s="225" t="s">
        <v>664</v>
      </c>
      <c r="IHJ4" s="517" t="s">
        <v>667</v>
      </c>
      <c r="IHK4" s="517"/>
      <c r="IHL4" s="226" t="s">
        <v>19</v>
      </c>
      <c r="IHM4" s="226" t="s">
        <v>666</v>
      </c>
      <c r="IHN4" s="225" t="s">
        <v>664</v>
      </c>
      <c r="IHO4" s="517" t="s">
        <v>667</v>
      </c>
      <c r="IHP4" s="517"/>
      <c r="IHQ4" s="226" t="s">
        <v>19</v>
      </c>
      <c r="IHR4" s="226" t="s">
        <v>666</v>
      </c>
      <c r="IHS4" s="225" t="s">
        <v>664</v>
      </c>
      <c r="IHT4" s="517" t="s">
        <v>667</v>
      </c>
      <c r="IHU4" s="517"/>
      <c r="IHV4" s="226" t="s">
        <v>19</v>
      </c>
      <c r="IHW4" s="226" t="s">
        <v>666</v>
      </c>
      <c r="IHX4" s="225" t="s">
        <v>664</v>
      </c>
      <c r="IHY4" s="517" t="s">
        <v>667</v>
      </c>
      <c r="IHZ4" s="517"/>
      <c r="IIA4" s="226" t="s">
        <v>19</v>
      </c>
      <c r="IIB4" s="226" t="s">
        <v>666</v>
      </c>
      <c r="IIC4" s="225" t="s">
        <v>664</v>
      </c>
      <c r="IID4" s="517" t="s">
        <v>667</v>
      </c>
      <c r="IIE4" s="517"/>
      <c r="IIF4" s="226" t="s">
        <v>19</v>
      </c>
      <c r="IIG4" s="226" t="s">
        <v>666</v>
      </c>
      <c r="IIH4" s="225" t="s">
        <v>664</v>
      </c>
      <c r="III4" s="517" t="s">
        <v>667</v>
      </c>
      <c r="IIJ4" s="517"/>
      <c r="IIK4" s="226" t="s">
        <v>19</v>
      </c>
      <c r="IIL4" s="226" t="s">
        <v>666</v>
      </c>
      <c r="IIM4" s="225" t="s">
        <v>664</v>
      </c>
      <c r="IIN4" s="517" t="s">
        <v>667</v>
      </c>
      <c r="IIO4" s="517"/>
      <c r="IIP4" s="226" t="s">
        <v>19</v>
      </c>
      <c r="IIQ4" s="226" t="s">
        <v>666</v>
      </c>
      <c r="IIR4" s="225" t="s">
        <v>664</v>
      </c>
      <c r="IIS4" s="517" t="s">
        <v>667</v>
      </c>
      <c r="IIT4" s="517"/>
      <c r="IIU4" s="226" t="s">
        <v>19</v>
      </c>
      <c r="IIV4" s="226" t="s">
        <v>666</v>
      </c>
      <c r="IIW4" s="225" t="s">
        <v>664</v>
      </c>
      <c r="IIX4" s="517" t="s">
        <v>667</v>
      </c>
      <c r="IIY4" s="517"/>
      <c r="IIZ4" s="226" t="s">
        <v>19</v>
      </c>
      <c r="IJA4" s="226" t="s">
        <v>666</v>
      </c>
      <c r="IJB4" s="225" t="s">
        <v>664</v>
      </c>
      <c r="IJC4" s="517" t="s">
        <v>667</v>
      </c>
      <c r="IJD4" s="517"/>
      <c r="IJE4" s="226" t="s">
        <v>19</v>
      </c>
      <c r="IJF4" s="226" t="s">
        <v>666</v>
      </c>
      <c r="IJG4" s="225" t="s">
        <v>664</v>
      </c>
      <c r="IJH4" s="517" t="s">
        <v>667</v>
      </c>
      <c r="IJI4" s="517"/>
      <c r="IJJ4" s="226" t="s">
        <v>19</v>
      </c>
      <c r="IJK4" s="226" t="s">
        <v>666</v>
      </c>
      <c r="IJL4" s="225" t="s">
        <v>664</v>
      </c>
      <c r="IJM4" s="517" t="s">
        <v>667</v>
      </c>
      <c r="IJN4" s="517"/>
      <c r="IJO4" s="226" t="s">
        <v>19</v>
      </c>
      <c r="IJP4" s="226" t="s">
        <v>666</v>
      </c>
      <c r="IJQ4" s="225" t="s">
        <v>664</v>
      </c>
      <c r="IJR4" s="517" t="s">
        <v>667</v>
      </c>
      <c r="IJS4" s="517"/>
      <c r="IJT4" s="226" t="s">
        <v>19</v>
      </c>
      <c r="IJU4" s="226" t="s">
        <v>666</v>
      </c>
      <c r="IJV4" s="225" t="s">
        <v>664</v>
      </c>
      <c r="IJW4" s="517" t="s">
        <v>667</v>
      </c>
      <c r="IJX4" s="517"/>
      <c r="IJY4" s="226" t="s">
        <v>19</v>
      </c>
      <c r="IJZ4" s="226" t="s">
        <v>666</v>
      </c>
      <c r="IKA4" s="225" t="s">
        <v>664</v>
      </c>
      <c r="IKB4" s="517" t="s">
        <v>667</v>
      </c>
      <c r="IKC4" s="517"/>
      <c r="IKD4" s="226" t="s">
        <v>19</v>
      </c>
      <c r="IKE4" s="226" t="s">
        <v>666</v>
      </c>
      <c r="IKF4" s="225" t="s">
        <v>664</v>
      </c>
      <c r="IKG4" s="517" t="s">
        <v>667</v>
      </c>
      <c r="IKH4" s="517"/>
      <c r="IKI4" s="226" t="s">
        <v>19</v>
      </c>
      <c r="IKJ4" s="226" t="s">
        <v>666</v>
      </c>
      <c r="IKK4" s="225" t="s">
        <v>664</v>
      </c>
      <c r="IKL4" s="517" t="s">
        <v>667</v>
      </c>
      <c r="IKM4" s="517"/>
      <c r="IKN4" s="226" t="s">
        <v>19</v>
      </c>
      <c r="IKO4" s="226" t="s">
        <v>666</v>
      </c>
      <c r="IKP4" s="225" t="s">
        <v>664</v>
      </c>
      <c r="IKQ4" s="517" t="s">
        <v>667</v>
      </c>
      <c r="IKR4" s="517"/>
      <c r="IKS4" s="226" t="s">
        <v>19</v>
      </c>
      <c r="IKT4" s="226" t="s">
        <v>666</v>
      </c>
      <c r="IKU4" s="225" t="s">
        <v>664</v>
      </c>
      <c r="IKV4" s="517" t="s">
        <v>667</v>
      </c>
      <c r="IKW4" s="517"/>
      <c r="IKX4" s="226" t="s">
        <v>19</v>
      </c>
      <c r="IKY4" s="226" t="s">
        <v>666</v>
      </c>
      <c r="IKZ4" s="225" t="s">
        <v>664</v>
      </c>
      <c r="ILA4" s="517" t="s">
        <v>667</v>
      </c>
      <c r="ILB4" s="517"/>
      <c r="ILC4" s="226" t="s">
        <v>19</v>
      </c>
      <c r="ILD4" s="226" t="s">
        <v>666</v>
      </c>
      <c r="ILE4" s="225" t="s">
        <v>664</v>
      </c>
      <c r="ILF4" s="517" t="s">
        <v>667</v>
      </c>
      <c r="ILG4" s="517"/>
      <c r="ILH4" s="226" t="s">
        <v>19</v>
      </c>
      <c r="ILI4" s="226" t="s">
        <v>666</v>
      </c>
      <c r="ILJ4" s="225" t="s">
        <v>664</v>
      </c>
      <c r="ILK4" s="517" t="s">
        <v>667</v>
      </c>
      <c r="ILL4" s="517"/>
      <c r="ILM4" s="226" t="s">
        <v>19</v>
      </c>
      <c r="ILN4" s="226" t="s">
        <v>666</v>
      </c>
      <c r="ILO4" s="225" t="s">
        <v>664</v>
      </c>
      <c r="ILP4" s="517" t="s">
        <v>667</v>
      </c>
      <c r="ILQ4" s="517"/>
      <c r="ILR4" s="226" t="s">
        <v>19</v>
      </c>
      <c r="ILS4" s="226" t="s">
        <v>666</v>
      </c>
      <c r="ILT4" s="225" t="s">
        <v>664</v>
      </c>
      <c r="ILU4" s="517" t="s">
        <v>667</v>
      </c>
      <c r="ILV4" s="517"/>
      <c r="ILW4" s="226" t="s">
        <v>19</v>
      </c>
      <c r="ILX4" s="226" t="s">
        <v>666</v>
      </c>
      <c r="ILY4" s="225" t="s">
        <v>664</v>
      </c>
      <c r="ILZ4" s="517" t="s">
        <v>667</v>
      </c>
      <c r="IMA4" s="517"/>
      <c r="IMB4" s="226" t="s">
        <v>19</v>
      </c>
      <c r="IMC4" s="226" t="s">
        <v>666</v>
      </c>
      <c r="IMD4" s="225" t="s">
        <v>664</v>
      </c>
      <c r="IME4" s="517" t="s">
        <v>667</v>
      </c>
      <c r="IMF4" s="517"/>
      <c r="IMG4" s="226" t="s">
        <v>19</v>
      </c>
      <c r="IMH4" s="226" t="s">
        <v>666</v>
      </c>
      <c r="IMI4" s="225" t="s">
        <v>664</v>
      </c>
      <c r="IMJ4" s="517" t="s">
        <v>667</v>
      </c>
      <c r="IMK4" s="517"/>
      <c r="IML4" s="226" t="s">
        <v>19</v>
      </c>
      <c r="IMM4" s="226" t="s">
        <v>666</v>
      </c>
      <c r="IMN4" s="225" t="s">
        <v>664</v>
      </c>
      <c r="IMO4" s="517" t="s">
        <v>667</v>
      </c>
      <c r="IMP4" s="517"/>
      <c r="IMQ4" s="226" t="s">
        <v>19</v>
      </c>
      <c r="IMR4" s="226" t="s">
        <v>666</v>
      </c>
      <c r="IMS4" s="225" t="s">
        <v>664</v>
      </c>
      <c r="IMT4" s="517" t="s">
        <v>667</v>
      </c>
      <c r="IMU4" s="517"/>
      <c r="IMV4" s="226" t="s">
        <v>19</v>
      </c>
      <c r="IMW4" s="226" t="s">
        <v>666</v>
      </c>
      <c r="IMX4" s="225" t="s">
        <v>664</v>
      </c>
      <c r="IMY4" s="517" t="s">
        <v>667</v>
      </c>
      <c r="IMZ4" s="517"/>
      <c r="INA4" s="226" t="s">
        <v>19</v>
      </c>
      <c r="INB4" s="226" t="s">
        <v>666</v>
      </c>
      <c r="INC4" s="225" t="s">
        <v>664</v>
      </c>
      <c r="IND4" s="517" t="s">
        <v>667</v>
      </c>
      <c r="INE4" s="517"/>
      <c r="INF4" s="226" t="s">
        <v>19</v>
      </c>
      <c r="ING4" s="226" t="s">
        <v>666</v>
      </c>
      <c r="INH4" s="225" t="s">
        <v>664</v>
      </c>
      <c r="INI4" s="517" t="s">
        <v>667</v>
      </c>
      <c r="INJ4" s="517"/>
      <c r="INK4" s="226" t="s">
        <v>19</v>
      </c>
      <c r="INL4" s="226" t="s">
        <v>666</v>
      </c>
      <c r="INM4" s="225" t="s">
        <v>664</v>
      </c>
      <c r="INN4" s="517" t="s">
        <v>667</v>
      </c>
      <c r="INO4" s="517"/>
      <c r="INP4" s="226" t="s">
        <v>19</v>
      </c>
      <c r="INQ4" s="226" t="s">
        <v>666</v>
      </c>
      <c r="INR4" s="225" t="s">
        <v>664</v>
      </c>
      <c r="INS4" s="517" t="s">
        <v>667</v>
      </c>
      <c r="INT4" s="517"/>
      <c r="INU4" s="226" t="s">
        <v>19</v>
      </c>
      <c r="INV4" s="226" t="s">
        <v>666</v>
      </c>
      <c r="INW4" s="225" t="s">
        <v>664</v>
      </c>
      <c r="INX4" s="517" t="s">
        <v>667</v>
      </c>
      <c r="INY4" s="517"/>
      <c r="INZ4" s="226" t="s">
        <v>19</v>
      </c>
      <c r="IOA4" s="226" t="s">
        <v>666</v>
      </c>
      <c r="IOB4" s="225" t="s">
        <v>664</v>
      </c>
      <c r="IOC4" s="517" t="s">
        <v>667</v>
      </c>
      <c r="IOD4" s="517"/>
      <c r="IOE4" s="226" t="s">
        <v>19</v>
      </c>
      <c r="IOF4" s="226" t="s">
        <v>666</v>
      </c>
      <c r="IOG4" s="225" t="s">
        <v>664</v>
      </c>
      <c r="IOH4" s="517" t="s">
        <v>667</v>
      </c>
      <c r="IOI4" s="517"/>
      <c r="IOJ4" s="226" t="s">
        <v>19</v>
      </c>
      <c r="IOK4" s="226" t="s">
        <v>666</v>
      </c>
      <c r="IOL4" s="225" t="s">
        <v>664</v>
      </c>
      <c r="IOM4" s="517" t="s">
        <v>667</v>
      </c>
      <c r="ION4" s="517"/>
      <c r="IOO4" s="226" t="s">
        <v>19</v>
      </c>
      <c r="IOP4" s="226" t="s">
        <v>666</v>
      </c>
      <c r="IOQ4" s="225" t="s">
        <v>664</v>
      </c>
      <c r="IOR4" s="517" t="s">
        <v>667</v>
      </c>
      <c r="IOS4" s="517"/>
      <c r="IOT4" s="226" t="s">
        <v>19</v>
      </c>
      <c r="IOU4" s="226" t="s">
        <v>666</v>
      </c>
      <c r="IOV4" s="225" t="s">
        <v>664</v>
      </c>
      <c r="IOW4" s="517" t="s">
        <v>667</v>
      </c>
      <c r="IOX4" s="517"/>
      <c r="IOY4" s="226" t="s">
        <v>19</v>
      </c>
      <c r="IOZ4" s="226" t="s">
        <v>666</v>
      </c>
      <c r="IPA4" s="225" t="s">
        <v>664</v>
      </c>
      <c r="IPB4" s="517" t="s">
        <v>667</v>
      </c>
      <c r="IPC4" s="517"/>
      <c r="IPD4" s="226" t="s">
        <v>19</v>
      </c>
      <c r="IPE4" s="226" t="s">
        <v>666</v>
      </c>
      <c r="IPF4" s="225" t="s">
        <v>664</v>
      </c>
      <c r="IPG4" s="517" t="s">
        <v>667</v>
      </c>
      <c r="IPH4" s="517"/>
      <c r="IPI4" s="226" t="s">
        <v>19</v>
      </c>
      <c r="IPJ4" s="226" t="s">
        <v>666</v>
      </c>
      <c r="IPK4" s="225" t="s">
        <v>664</v>
      </c>
      <c r="IPL4" s="517" t="s">
        <v>667</v>
      </c>
      <c r="IPM4" s="517"/>
      <c r="IPN4" s="226" t="s">
        <v>19</v>
      </c>
      <c r="IPO4" s="226" t="s">
        <v>666</v>
      </c>
      <c r="IPP4" s="225" t="s">
        <v>664</v>
      </c>
      <c r="IPQ4" s="517" t="s">
        <v>667</v>
      </c>
      <c r="IPR4" s="517"/>
      <c r="IPS4" s="226" t="s">
        <v>19</v>
      </c>
      <c r="IPT4" s="226" t="s">
        <v>666</v>
      </c>
      <c r="IPU4" s="225" t="s">
        <v>664</v>
      </c>
      <c r="IPV4" s="517" t="s">
        <v>667</v>
      </c>
      <c r="IPW4" s="517"/>
      <c r="IPX4" s="226" t="s">
        <v>19</v>
      </c>
      <c r="IPY4" s="226" t="s">
        <v>666</v>
      </c>
      <c r="IPZ4" s="225" t="s">
        <v>664</v>
      </c>
      <c r="IQA4" s="517" t="s">
        <v>667</v>
      </c>
      <c r="IQB4" s="517"/>
      <c r="IQC4" s="226" t="s">
        <v>19</v>
      </c>
      <c r="IQD4" s="226" t="s">
        <v>666</v>
      </c>
      <c r="IQE4" s="225" t="s">
        <v>664</v>
      </c>
      <c r="IQF4" s="517" t="s">
        <v>667</v>
      </c>
      <c r="IQG4" s="517"/>
      <c r="IQH4" s="226" t="s">
        <v>19</v>
      </c>
      <c r="IQI4" s="226" t="s">
        <v>666</v>
      </c>
      <c r="IQJ4" s="225" t="s">
        <v>664</v>
      </c>
      <c r="IQK4" s="517" t="s">
        <v>667</v>
      </c>
      <c r="IQL4" s="517"/>
      <c r="IQM4" s="226" t="s">
        <v>19</v>
      </c>
      <c r="IQN4" s="226" t="s">
        <v>666</v>
      </c>
      <c r="IQO4" s="225" t="s">
        <v>664</v>
      </c>
      <c r="IQP4" s="517" t="s">
        <v>667</v>
      </c>
      <c r="IQQ4" s="517"/>
      <c r="IQR4" s="226" t="s">
        <v>19</v>
      </c>
      <c r="IQS4" s="226" t="s">
        <v>666</v>
      </c>
      <c r="IQT4" s="225" t="s">
        <v>664</v>
      </c>
      <c r="IQU4" s="517" t="s">
        <v>667</v>
      </c>
      <c r="IQV4" s="517"/>
      <c r="IQW4" s="226" t="s">
        <v>19</v>
      </c>
      <c r="IQX4" s="226" t="s">
        <v>666</v>
      </c>
      <c r="IQY4" s="225" t="s">
        <v>664</v>
      </c>
      <c r="IQZ4" s="517" t="s">
        <v>667</v>
      </c>
      <c r="IRA4" s="517"/>
      <c r="IRB4" s="226" t="s">
        <v>19</v>
      </c>
      <c r="IRC4" s="226" t="s">
        <v>666</v>
      </c>
      <c r="IRD4" s="225" t="s">
        <v>664</v>
      </c>
      <c r="IRE4" s="517" t="s">
        <v>667</v>
      </c>
      <c r="IRF4" s="517"/>
      <c r="IRG4" s="226" t="s">
        <v>19</v>
      </c>
      <c r="IRH4" s="226" t="s">
        <v>666</v>
      </c>
      <c r="IRI4" s="225" t="s">
        <v>664</v>
      </c>
      <c r="IRJ4" s="517" t="s">
        <v>667</v>
      </c>
      <c r="IRK4" s="517"/>
      <c r="IRL4" s="226" t="s">
        <v>19</v>
      </c>
      <c r="IRM4" s="226" t="s">
        <v>666</v>
      </c>
      <c r="IRN4" s="225" t="s">
        <v>664</v>
      </c>
      <c r="IRO4" s="517" t="s">
        <v>667</v>
      </c>
      <c r="IRP4" s="517"/>
      <c r="IRQ4" s="226" t="s">
        <v>19</v>
      </c>
      <c r="IRR4" s="226" t="s">
        <v>666</v>
      </c>
      <c r="IRS4" s="225" t="s">
        <v>664</v>
      </c>
      <c r="IRT4" s="517" t="s">
        <v>667</v>
      </c>
      <c r="IRU4" s="517"/>
      <c r="IRV4" s="226" t="s">
        <v>19</v>
      </c>
      <c r="IRW4" s="226" t="s">
        <v>666</v>
      </c>
      <c r="IRX4" s="225" t="s">
        <v>664</v>
      </c>
      <c r="IRY4" s="517" t="s">
        <v>667</v>
      </c>
      <c r="IRZ4" s="517"/>
      <c r="ISA4" s="226" t="s">
        <v>19</v>
      </c>
      <c r="ISB4" s="226" t="s">
        <v>666</v>
      </c>
      <c r="ISC4" s="225" t="s">
        <v>664</v>
      </c>
      <c r="ISD4" s="517" t="s">
        <v>667</v>
      </c>
      <c r="ISE4" s="517"/>
      <c r="ISF4" s="226" t="s">
        <v>19</v>
      </c>
      <c r="ISG4" s="226" t="s">
        <v>666</v>
      </c>
      <c r="ISH4" s="225" t="s">
        <v>664</v>
      </c>
      <c r="ISI4" s="517" t="s">
        <v>667</v>
      </c>
      <c r="ISJ4" s="517"/>
      <c r="ISK4" s="226" t="s">
        <v>19</v>
      </c>
      <c r="ISL4" s="226" t="s">
        <v>666</v>
      </c>
      <c r="ISM4" s="225" t="s">
        <v>664</v>
      </c>
      <c r="ISN4" s="517" t="s">
        <v>667</v>
      </c>
      <c r="ISO4" s="517"/>
      <c r="ISP4" s="226" t="s">
        <v>19</v>
      </c>
      <c r="ISQ4" s="226" t="s">
        <v>666</v>
      </c>
      <c r="ISR4" s="225" t="s">
        <v>664</v>
      </c>
      <c r="ISS4" s="517" t="s">
        <v>667</v>
      </c>
      <c r="IST4" s="517"/>
      <c r="ISU4" s="226" t="s">
        <v>19</v>
      </c>
      <c r="ISV4" s="226" t="s">
        <v>666</v>
      </c>
      <c r="ISW4" s="225" t="s">
        <v>664</v>
      </c>
      <c r="ISX4" s="517" t="s">
        <v>667</v>
      </c>
      <c r="ISY4" s="517"/>
      <c r="ISZ4" s="226" t="s">
        <v>19</v>
      </c>
      <c r="ITA4" s="226" t="s">
        <v>666</v>
      </c>
      <c r="ITB4" s="225" t="s">
        <v>664</v>
      </c>
      <c r="ITC4" s="517" t="s">
        <v>667</v>
      </c>
      <c r="ITD4" s="517"/>
      <c r="ITE4" s="226" t="s">
        <v>19</v>
      </c>
      <c r="ITF4" s="226" t="s">
        <v>666</v>
      </c>
      <c r="ITG4" s="225" t="s">
        <v>664</v>
      </c>
      <c r="ITH4" s="517" t="s">
        <v>667</v>
      </c>
      <c r="ITI4" s="517"/>
      <c r="ITJ4" s="226" t="s">
        <v>19</v>
      </c>
      <c r="ITK4" s="226" t="s">
        <v>666</v>
      </c>
      <c r="ITL4" s="225" t="s">
        <v>664</v>
      </c>
      <c r="ITM4" s="517" t="s">
        <v>667</v>
      </c>
      <c r="ITN4" s="517"/>
      <c r="ITO4" s="226" t="s">
        <v>19</v>
      </c>
      <c r="ITP4" s="226" t="s">
        <v>666</v>
      </c>
      <c r="ITQ4" s="225" t="s">
        <v>664</v>
      </c>
      <c r="ITR4" s="517" t="s">
        <v>667</v>
      </c>
      <c r="ITS4" s="517"/>
      <c r="ITT4" s="226" t="s">
        <v>19</v>
      </c>
      <c r="ITU4" s="226" t="s">
        <v>666</v>
      </c>
      <c r="ITV4" s="225" t="s">
        <v>664</v>
      </c>
      <c r="ITW4" s="517" t="s">
        <v>667</v>
      </c>
      <c r="ITX4" s="517"/>
      <c r="ITY4" s="226" t="s">
        <v>19</v>
      </c>
      <c r="ITZ4" s="226" t="s">
        <v>666</v>
      </c>
      <c r="IUA4" s="225" t="s">
        <v>664</v>
      </c>
      <c r="IUB4" s="517" t="s">
        <v>667</v>
      </c>
      <c r="IUC4" s="517"/>
      <c r="IUD4" s="226" t="s">
        <v>19</v>
      </c>
      <c r="IUE4" s="226" t="s">
        <v>666</v>
      </c>
      <c r="IUF4" s="225" t="s">
        <v>664</v>
      </c>
      <c r="IUG4" s="517" t="s">
        <v>667</v>
      </c>
      <c r="IUH4" s="517"/>
      <c r="IUI4" s="226" t="s">
        <v>19</v>
      </c>
      <c r="IUJ4" s="226" t="s">
        <v>666</v>
      </c>
      <c r="IUK4" s="225" t="s">
        <v>664</v>
      </c>
      <c r="IUL4" s="517" t="s">
        <v>667</v>
      </c>
      <c r="IUM4" s="517"/>
      <c r="IUN4" s="226" t="s">
        <v>19</v>
      </c>
      <c r="IUO4" s="226" t="s">
        <v>666</v>
      </c>
      <c r="IUP4" s="225" t="s">
        <v>664</v>
      </c>
      <c r="IUQ4" s="517" t="s">
        <v>667</v>
      </c>
      <c r="IUR4" s="517"/>
      <c r="IUS4" s="226" t="s">
        <v>19</v>
      </c>
      <c r="IUT4" s="226" t="s">
        <v>666</v>
      </c>
      <c r="IUU4" s="225" t="s">
        <v>664</v>
      </c>
      <c r="IUV4" s="517" t="s">
        <v>667</v>
      </c>
      <c r="IUW4" s="517"/>
      <c r="IUX4" s="226" t="s">
        <v>19</v>
      </c>
      <c r="IUY4" s="226" t="s">
        <v>666</v>
      </c>
      <c r="IUZ4" s="225" t="s">
        <v>664</v>
      </c>
      <c r="IVA4" s="517" t="s">
        <v>667</v>
      </c>
      <c r="IVB4" s="517"/>
      <c r="IVC4" s="226" t="s">
        <v>19</v>
      </c>
      <c r="IVD4" s="226" t="s">
        <v>666</v>
      </c>
      <c r="IVE4" s="225" t="s">
        <v>664</v>
      </c>
      <c r="IVF4" s="517" t="s">
        <v>667</v>
      </c>
      <c r="IVG4" s="517"/>
      <c r="IVH4" s="226" t="s">
        <v>19</v>
      </c>
      <c r="IVI4" s="226" t="s">
        <v>666</v>
      </c>
      <c r="IVJ4" s="225" t="s">
        <v>664</v>
      </c>
      <c r="IVK4" s="517" t="s">
        <v>667</v>
      </c>
      <c r="IVL4" s="517"/>
      <c r="IVM4" s="226" t="s">
        <v>19</v>
      </c>
      <c r="IVN4" s="226" t="s">
        <v>666</v>
      </c>
      <c r="IVO4" s="225" t="s">
        <v>664</v>
      </c>
      <c r="IVP4" s="517" t="s">
        <v>667</v>
      </c>
      <c r="IVQ4" s="517"/>
      <c r="IVR4" s="226" t="s">
        <v>19</v>
      </c>
      <c r="IVS4" s="226" t="s">
        <v>666</v>
      </c>
      <c r="IVT4" s="225" t="s">
        <v>664</v>
      </c>
      <c r="IVU4" s="517" t="s">
        <v>667</v>
      </c>
      <c r="IVV4" s="517"/>
      <c r="IVW4" s="226" t="s">
        <v>19</v>
      </c>
      <c r="IVX4" s="226" t="s">
        <v>666</v>
      </c>
      <c r="IVY4" s="225" t="s">
        <v>664</v>
      </c>
      <c r="IVZ4" s="517" t="s">
        <v>667</v>
      </c>
      <c r="IWA4" s="517"/>
      <c r="IWB4" s="226" t="s">
        <v>19</v>
      </c>
      <c r="IWC4" s="226" t="s">
        <v>666</v>
      </c>
      <c r="IWD4" s="225" t="s">
        <v>664</v>
      </c>
      <c r="IWE4" s="517" t="s">
        <v>667</v>
      </c>
      <c r="IWF4" s="517"/>
      <c r="IWG4" s="226" t="s">
        <v>19</v>
      </c>
      <c r="IWH4" s="226" t="s">
        <v>666</v>
      </c>
      <c r="IWI4" s="225" t="s">
        <v>664</v>
      </c>
      <c r="IWJ4" s="517" t="s">
        <v>667</v>
      </c>
      <c r="IWK4" s="517"/>
      <c r="IWL4" s="226" t="s">
        <v>19</v>
      </c>
      <c r="IWM4" s="226" t="s">
        <v>666</v>
      </c>
      <c r="IWN4" s="225" t="s">
        <v>664</v>
      </c>
      <c r="IWO4" s="517" t="s">
        <v>667</v>
      </c>
      <c r="IWP4" s="517"/>
      <c r="IWQ4" s="226" t="s">
        <v>19</v>
      </c>
      <c r="IWR4" s="226" t="s">
        <v>666</v>
      </c>
      <c r="IWS4" s="225" t="s">
        <v>664</v>
      </c>
      <c r="IWT4" s="517" t="s">
        <v>667</v>
      </c>
      <c r="IWU4" s="517"/>
      <c r="IWV4" s="226" t="s">
        <v>19</v>
      </c>
      <c r="IWW4" s="226" t="s">
        <v>666</v>
      </c>
      <c r="IWX4" s="225" t="s">
        <v>664</v>
      </c>
      <c r="IWY4" s="517" t="s">
        <v>667</v>
      </c>
      <c r="IWZ4" s="517"/>
      <c r="IXA4" s="226" t="s">
        <v>19</v>
      </c>
      <c r="IXB4" s="226" t="s">
        <v>666</v>
      </c>
      <c r="IXC4" s="225" t="s">
        <v>664</v>
      </c>
      <c r="IXD4" s="517" t="s">
        <v>667</v>
      </c>
      <c r="IXE4" s="517"/>
      <c r="IXF4" s="226" t="s">
        <v>19</v>
      </c>
      <c r="IXG4" s="226" t="s">
        <v>666</v>
      </c>
      <c r="IXH4" s="225" t="s">
        <v>664</v>
      </c>
      <c r="IXI4" s="517" t="s">
        <v>667</v>
      </c>
      <c r="IXJ4" s="517"/>
      <c r="IXK4" s="226" t="s">
        <v>19</v>
      </c>
      <c r="IXL4" s="226" t="s">
        <v>666</v>
      </c>
      <c r="IXM4" s="225" t="s">
        <v>664</v>
      </c>
      <c r="IXN4" s="517" t="s">
        <v>667</v>
      </c>
      <c r="IXO4" s="517"/>
      <c r="IXP4" s="226" t="s">
        <v>19</v>
      </c>
      <c r="IXQ4" s="226" t="s">
        <v>666</v>
      </c>
      <c r="IXR4" s="225" t="s">
        <v>664</v>
      </c>
      <c r="IXS4" s="517" t="s">
        <v>667</v>
      </c>
      <c r="IXT4" s="517"/>
      <c r="IXU4" s="226" t="s">
        <v>19</v>
      </c>
      <c r="IXV4" s="226" t="s">
        <v>666</v>
      </c>
      <c r="IXW4" s="225" t="s">
        <v>664</v>
      </c>
      <c r="IXX4" s="517" t="s">
        <v>667</v>
      </c>
      <c r="IXY4" s="517"/>
      <c r="IXZ4" s="226" t="s">
        <v>19</v>
      </c>
      <c r="IYA4" s="226" t="s">
        <v>666</v>
      </c>
      <c r="IYB4" s="225" t="s">
        <v>664</v>
      </c>
      <c r="IYC4" s="517" t="s">
        <v>667</v>
      </c>
      <c r="IYD4" s="517"/>
      <c r="IYE4" s="226" t="s">
        <v>19</v>
      </c>
      <c r="IYF4" s="226" t="s">
        <v>666</v>
      </c>
      <c r="IYG4" s="225" t="s">
        <v>664</v>
      </c>
      <c r="IYH4" s="517" t="s">
        <v>667</v>
      </c>
      <c r="IYI4" s="517"/>
      <c r="IYJ4" s="226" t="s">
        <v>19</v>
      </c>
      <c r="IYK4" s="226" t="s">
        <v>666</v>
      </c>
      <c r="IYL4" s="225" t="s">
        <v>664</v>
      </c>
      <c r="IYM4" s="517" t="s">
        <v>667</v>
      </c>
      <c r="IYN4" s="517"/>
      <c r="IYO4" s="226" t="s">
        <v>19</v>
      </c>
      <c r="IYP4" s="226" t="s">
        <v>666</v>
      </c>
      <c r="IYQ4" s="225" t="s">
        <v>664</v>
      </c>
      <c r="IYR4" s="517" t="s">
        <v>667</v>
      </c>
      <c r="IYS4" s="517"/>
      <c r="IYT4" s="226" t="s">
        <v>19</v>
      </c>
      <c r="IYU4" s="226" t="s">
        <v>666</v>
      </c>
      <c r="IYV4" s="225" t="s">
        <v>664</v>
      </c>
      <c r="IYW4" s="517" t="s">
        <v>667</v>
      </c>
      <c r="IYX4" s="517"/>
      <c r="IYY4" s="226" t="s">
        <v>19</v>
      </c>
      <c r="IYZ4" s="226" t="s">
        <v>666</v>
      </c>
      <c r="IZA4" s="225" t="s">
        <v>664</v>
      </c>
      <c r="IZB4" s="517" t="s">
        <v>667</v>
      </c>
      <c r="IZC4" s="517"/>
      <c r="IZD4" s="226" t="s">
        <v>19</v>
      </c>
      <c r="IZE4" s="226" t="s">
        <v>666</v>
      </c>
      <c r="IZF4" s="225" t="s">
        <v>664</v>
      </c>
      <c r="IZG4" s="517" t="s">
        <v>667</v>
      </c>
      <c r="IZH4" s="517"/>
      <c r="IZI4" s="226" t="s">
        <v>19</v>
      </c>
      <c r="IZJ4" s="226" t="s">
        <v>666</v>
      </c>
      <c r="IZK4" s="225" t="s">
        <v>664</v>
      </c>
      <c r="IZL4" s="517" t="s">
        <v>667</v>
      </c>
      <c r="IZM4" s="517"/>
      <c r="IZN4" s="226" t="s">
        <v>19</v>
      </c>
      <c r="IZO4" s="226" t="s">
        <v>666</v>
      </c>
      <c r="IZP4" s="225" t="s">
        <v>664</v>
      </c>
      <c r="IZQ4" s="517" t="s">
        <v>667</v>
      </c>
      <c r="IZR4" s="517"/>
      <c r="IZS4" s="226" t="s">
        <v>19</v>
      </c>
      <c r="IZT4" s="226" t="s">
        <v>666</v>
      </c>
      <c r="IZU4" s="225" t="s">
        <v>664</v>
      </c>
      <c r="IZV4" s="517" t="s">
        <v>667</v>
      </c>
      <c r="IZW4" s="517"/>
      <c r="IZX4" s="226" t="s">
        <v>19</v>
      </c>
      <c r="IZY4" s="226" t="s">
        <v>666</v>
      </c>
      <c r="IZZ4" s="225" t="s">
        <v>664</v>
      </c>
      <c r="JAA4" s="517" t="s">
        <v>667</v>
      </c>
      <c r="JAB4" s="517"/>
      <c r="JAC4" s="226" t="s">
        <v>19</v>
      </c>
      <c r="JAD4" s="226" t="s">
        <v>666</v>
      </c>
      <c r="JAE4" s="225" t="s">
        <v>664</v>
      </c>
      <c r="JAF4" s="517" t="s">
        <v>667</v>
      </c>
      <c r="JAG4" s="517"/>
      <c r="JAH4" s="226" t="s">
        <v>19</v>
      </c>
      <c r="JAI4" s="226" t="s">
        <v>666</v>
      </c>
      <c r="JAJ4" s="225" t="s">
        <v>664</v>
      </c>
      <c r="JAK4" s="517" t="s">
        <v>667</v>
      </c>
      <c r="JAL4" s="517"/>
      <c r="JAM4" s="226" t="s">
        <v>19</v>
      </c>
      <c r="JAN4" s="226" t="s">
        <v>666</v>
      </c>
      <c r="JAO4" s="225" t="s">
        <v>664</v>
      </c>
      <c r="JAP4" s="517" t="s">
        <v>667</v>
      </c>
      <c r="JAQ4" s="517"/>
      <c r="JAR4" s="226" t="s">
        <v>19</v>
      </c>
      <c r="JAS4" s="226" t="s">
        <v>666</v>
      </c>
      <c r="JAT4" s="225" t="s">
        <v>664</v>
      </c>
      <c r="JAU4" s="517" t="s">
        <v>667</v>
      </c>
      <c r="JAV4" s="517"/>
      <c r="JAW4" s="226" t="s">
        <v>19</v>
      </c>
      <c r="JAX4" s="226" t="s">
        <v>666</v>
      </c>
      <c r="JAY4" s="225" t="s">
        <v>664</v>
      </c>
      <c r="JAZ4" s="517" t="s">
        <v>667</v>
      </c>
      <c r="JBA4" s="517"/>
      <c r="JBB4" s="226" t="s">
        <v>19</v>
      </c>
      <c r="JBC4" s="226" t="s">
        <v>666</v>
      </c>
      <c r="JBD4" s="225" t="s">
        <v>664</v>
      </c>
      <c r="JBE4" s="517" t="s">
        <v>667</v>
      </c>
      <c r="JBF4" s="517"/>
      <c r="JBG4" s="226" t="s">
        <v>19</v>
      </c>
      <c r="JBH4" s="226" t="s">
        <v>666</v>
      </c>
      <c r="JBI4" s="225" t="s">
        <v>664</v>
      </c>
      <c r="JBJ4" s="517" t="s">
        <v>667</v>
      </c>
      <c r="JBK4" s="517"/>
      <c r="JBL4" s="226" t="s">
        <v>19</v>
      </c>
      <c r="JBM4" s="226" t="s">
        <v>666</v>
      </c>
      <c r="JBN4" s="225" t="s">
        <v>664</v>
      </c>
      <c r="JBO4" s="517" t="s">
        <v>667</v>
      </c>
      <c r="JBP4" s="517"/>
      <c r="JBQ4" s="226" t="s">
        <v>19</v>
      </c>
      <c r="JBR4" s="226" t="s">
        <v>666</v>
      </c>
      <c r="JBS4" s="225" t="s">
        <v>664</v>
      </c>
      <c r="JBT4" s="517" t="s">
        <v>667</v>
      </c>
      <c r="JBU4" s="517"/>
      <c r="JBV4" s="226" t="s">
        <v>19</v>
      </c>
      <c r="JBW4" s="226" t="s">
        <v>666</v>
      </c>
      <c r="JBX4" s="225" t="s">
        <v>664</v>
      </c>
      <c r="JBY4" s="517" t="s">
        <v>667</v>
      </c>
      <c r="JBZ4" s="517"/>
      <c r="JCA4" s="226" t="s">
        <v>19</v>
      </c>
      <c r="JCB4" s="226" t="s">
        <v>666</v>
      </c>
      <c r="JCC4" s="225" t="s">
        <v>664</v>
      </c>
      <c r="JCD4" s="517" t="s">
        <v>667</v>
      </c>
      <c r="JCE4" s="517"/>
      <c r="JCF4" s="226" t="s">
        <v>19</v>
      </c>
      <c r="JCG4" s="226" t="s">
        <v>666</v>
      </c>
      <c r="JCH4" s="225" t="s">
        <v>664</v>
      </c>
      <c r="JCI4" s="517" t="s">
        <v>667</v>
      </c>
      <c r="JCJ4" s="517"/>
      <c r="JCK4" s="226" t="s">
        <v>19</v>
      </c>
      <c r="JCL4" s="226" t="s">
        <v>666</v>
      </c>
      <c r="JCM4" s="225" t="s">
        <v>664</v>
      </c>
      <c r="JCN4" s="517" t="s">
        <v>667</v>
      </c>
      <c r="JCO4" s="517"/>
      <c r="JCP4" s="226" t="s">
        <v>19</v>
      </c>
      <c r="JCQ4" s="226" t="s">
        <v>666</v>
      </c>
      <c r="JCR4" s="225" t="s">
        <v>664</v>
      </c>
      <c r="JCS4" s="517" t="s">
        <v>667</v>
      </c>
      <c r="JCT4" s="517"/>
      <c r="JCU4" s="226" t="s">
        <v>19</v>
      </c>
      <c r="JCV4" s="226" t="s">
        <v>666</v>
      </c>
      <c r="JCW4" s="225" t="s">
        <v>664</v>
      </c>
      <c r="JCX4" s="517" t="s">
        <v>667</v>
      </c>
      <c r="JCY4" s="517"/>
      <c r="JCZ4" s="226" t="s">
        <v>19</v>
      </c>
      <c r="JDA4" s="226" t="s">
        <v>666</v>
      </c>
      <c r="JDB4" s="225" t="s">
        <v>664</v>
      </c>
      <c r="JDC4" s="517" t="s">
        <v>667</v>
      </c>
      <c r="JDD4" s="517"/>
      <c r="JDE4" s="226" t="s">
        <v>19</v>
      </c>
      <c r="JDF4" s="226" t="s">
        <v>666</v>
      </c>
      <c r="JDG4" s="225" t="s">
        <v>664</v>
      </c>
      <c r="JDH4" s="517" t="s">
        <v>667</v>
      </c>
      <c r="JDI4" s="517"/>
      <c r="JDJ4" s="226" t="s">
        <v>19</v>
      </c>
      <c r="JDK4" s="226" t="s">
        <v>666</v>
      </c>
      <c r="JDL4" s="225" t="s">
        <v>664</v>
      </c>
      <c r="JDM4" s="517" t="s">
        <v>667</v>
      </c>
      <c r="JDN4" s="517"/>
      <c r="JDO4" s="226" t="s">
        <v>19</v>
      </c>
      <c r="JDP4" s="226" t="s">
        <v>666</v>
      </c>
      <c r="JDQ4" s="225" t="s">
        <v>664</v>
      </c>
      <c r="JDR4" s="517" t="s">
        <v>667</v>
      </c>
      <c r="JDS4" s="517"/>
      <c r="JDT4" s="226" t="s">
        <v>19</v>
      </c>
      <c r="JDU4" s="226" t="s">
        <v>666</v>
      </c>
      <c r="JDV4" s="225" t="s">
        <v>664</v>
      </c>
      <c r="JDW4" s="517" t="s">
        <v>667</v>
      </c>
      <c r="JDX4" s="517"/>
      <c r="JDY4" s="226" t="s">
        <v>19</v>
      </c>
      <c r="JDZ4" s="226" t="s">
        <v>666</v>
      </c>
      <c r="JEA4" s="225" t="s">
        <v>664</v>
      </c>
      <c r="JEB4" s="517" t="s">
        <v>667</v>
      </c>
      <c r="JEC4" s="517"/>
      <c r="JED4" s="226" t="s">
        <v>19</v>
      </c>
      <c r="JEE4" s="226" t="s">
        <v>666</v>
      </c>
      <c r="JEF4" s="225" t="s">
        <v>664</v>
      </c>
      <c r="JEG4" s="517" t="s">
        <v>667</v>
      </c>
      <c r="JEH4" s="517"/>
      <c r="JEI4" s="226" t="s">
        <v>19</v>
      </c>
      <c r="JEJ4" s="226" t="s">
        <v>666</v>
      </c>
      <c r="JEK4" s="225" t="s">
        <v>664</v>
      </c>
      <c r="JEL4" s="517" t="s">
        <v>667</v>
      </c>
      <c r="JEM4" s="517"/>
      <c r="JEN4" s="226" t="s">
        <v>19</v>
      </c>
      <c r="JEO4" s="226" t="s">
        <v>666</v>
      </c>
      <c r="JEP4" s="225" t="s">
        <v>664</v>
      </c>
      <c r="JEQ4" s="517" t="s">
        <v>667</v>
      </c>
      <c r="JER4" s="517"/>
      <c r="JES4" s="226" t="s">
        <v>19</v>
      </c>
      <c r="JET4" s="226" t="s">
        <v>666</v>
      </c>
      <c r="JEU4" s="225" t="s">
        <v>664</v>
      </c>
      <c r="JEV4" s="517" t="s">
        <v>667</v>
      </c>
      <c r="JEW4" s="517"/>
      <c r="JEX4" s="226" t="s">
        <v>19</v>
      </c>
      <c r="JEY4" s="226" t="s">
        <v>666</v>
      </c>
      <c r="JEZ4" s="225" t="s">
        <v>664</v>
      </c>
      <c r="JFA4" s="517" t="s">
        <v>667</v>
      </c>
      <c r="JFB4" s="517"/>
      <c r="JFC4" s="226" t="s">
        <v>19</v>
      </c>
      <c r="JFD4" s="226" t="s">
        <v>666</v>
      </c>
      <c r="JFE4" s="225" t="s">
        <v>664</v>
      </c>
      <c r="JFF4" s="517" t="s">
        <v>667</v>
      </c>
      <c r="JFG4" s="517"/>
      <c r="JFH4" s="226" t="s">
        <v>19</v>
      </c>
      <c r="JFI4" s="226" t="s">
        <v>666</v>
      </c>
      <c r="JFJ4" s="225" t="s">
        <v>664</v>
      </c>
      <c r="JFK4" s="517" t="s">
        <v>667</v>
      </c>
      <c r="JFL4" s="517"/>
      <c r="JFM4" s="226" t="s">
        <v>19</v>
      </c>
      <c r="JFN4" s="226" t="s">
        <v>666</v>
      </c>
      <c r="JFO4" s="225" t="s">
        <v>664</v>
      </c>
      <c r="JFP4" s="517" t="s">
        <v>667</v>
      </c>
      <c r="JFQ4" s="517"/>
      <c r="JFR4" s="226" t="s">
        <v>19</v>
      </c>
      <c r="JFS4" s="226" t="s">
        <v>666</v>
      </c>
      <c r="JFT4" s="225" t="s">
        <v>664</v>
      </c>
      <c r="JFU4" s="517" t="s">
        <v>667</v>
      </c>
      <c r="JFV4" s="517"/>
      <c r="JFW4" s="226" t="s">
        <v>19</v>
      </c>
      <c r="JFX4" s="226" t="s">
        <v>666</v>
      </c>
      <c r="JFY4" s="225" t="s">
        <v>664</v>
      </c>
      <c r="JFZ4" s="517" t="s">
        <v>667</v>
      </c>
      <c r="JGA4" s="517"/>
      <c r="JGB4" s="226" t="s">
        <v>19</v>
      </c>
      <c r="JGC4" s="226" t="s">
        <v>666</v>
      </c>
      <c r="JGD4" s="225" t="s">
        <v>664</v>
      </c>
      <c r="JGE4" s="517" t="s">
        <v>667</v>
      </c>
      <c r="JGF4" s="517"/>
      <c r="JGG4" s="226" t="s">
        <v>19</v>
      </c>
      <c r="JGH4" s="226" t="s">
        <v>666</v>
      </c>
      <c r="JGI4" s="225" t="s">
        <v>664</v>
      </c>
      <c r="JGJ4" s="517" t="s">
        <v>667</v>
      </c>
      <c r="JGK4" s="517"/>
      <c r="JGL4" s="226" t="s">
        <v>19</v>
      </c>
      <c r="JGM4" s="226" t="s">
        <v>666</v>
      </c>
      <c r="JGN4" s="225" t="s">
        <v>664</v>
      </c>
      <c r="JGO4" s="517" t="s">
        <v>667</v>
      </c>
      <c r="JGP4" s="517"/>
      <c r="JGQ4" s="226" t="s">
        <v>19</v>
      </c>
      <c r="JGR4" s="226" t="s">
        <v>666</v>
      </c>
      <c r="JGS4" s="225" t="s">
        <v>664</v>
      </c>
      <c r="JGT4" s="517" t="s">
        <v>667</v>
      </c>
      <c r="JGU4" s="517"/>
      <c r="JGV4" s="226" t="s">
        <v>19</v>
      </c>
      <c r="JGW4" s="226" t="s">
        <v>666</v>
      </c>
      <c r="JGX4" s="225" t="s">
        <v>664</v>
      </c>
      <c r="JGY4" s="517" t="s">
        <v>667</v>
      </c>
      <c r="JGZ4" s="517"/>
      <c r="JHA4" s="226" t="s">
        <v>19</v>
      </c>
      <c r="JHB4" s="226" t="s">
        <v>666</v>
      </c>
      <c r="JHC4" s="225" t="s">
        <v>664</v>
      </c>
      <c r="JHD4" s="517" t="s">
        <v>667</v>
      </c>
      <c r="JHE4" s="517"/>
      <c r="JHF4" s="226" t="s">
        <v>19</v>
      </c>
      <c r="JHG4" s="226" t="s">
        <v>666</v>
      </c>
      <c r="JHH4" s="225" t="s">
        <v>664</v>
      </c>
      <c r="JHI4" s="517" t="s">
        <v>667</v>
      </c>
      <c r="JHJ4" s="517"/>
      <c r="JHK4" s="226" t="s">
        <v>19</v>
      </c>
      <c r="JHL4" s="226" t="s">
        <v>666</v>
      </c>
      <c r="JHM4" s="225" t="s">
        <v>664</v>
      </c>
      <c r="JHN4" s="517" t="s">
        <v>667</v>
      </c>
      <c r="JHO4" s="517"/>
      <c r="JHP4" s="226" t="s">
        <v>19</v>
      </c>
      <c r="JHQ4" s="226" t="s">
        <v>666</v>
      </c>
      <c r="JHR4" s="225" t="s">
        <v>664</v>
      </c>
      <c r="JHS4" s="517" t="s">
        <v>667</v>
      </c>
      <c r="JHT4" s="517"/>
      <c r="JHU4" s="226" t="s">
        <v>19</v>
      </c>
      <c r="JHV4" s="226" t="s">
        <v>666</v>
      </c>
      <c r="JHW4" s="225" t="s">
        <v>664</v>
      </c>
      <c r="JHX4" s="517" t="s">
        <v>667</v>
      </c>
      <c r="JHY4" s="517"/>
      <c r="JHZ4" s="226" t="s">
        <v>19</v>
      </c>
      <c r="JIA4" s="226" t="s">
        <v>666</v>
      </c>
      <c r="JIB4" s="225" t="s">
        <v>664</v>
      </c>
      <c r="JIC4" s="517" t="s">
        <v>667</v>
      </c>
      <c r="JID4" s="517"/>
      <c r="JIE4" s="226" t="s">
        <v>19</v>
      </c>
      <c r="JIF4" s="226" t="s">
        <v>666</v>
      </c>
      <c r="JIG4" s="225" t="s">
        <v>664</v>
      </c>
      <c r="JIH4" s="517" t="s">
        <v>667</v>
      </c>
      <c r="JII4" s="517"/>
      <c r="JIJ4" s="226" t="s">
        <v>19</v>
      </c>
      <c r="JIK4" s="226" t="s">
        <v>666</v>
      </c>
      <c r="JIL4" s="225" t="s">
        <v>664</v>
      </c>
      <c r="JIM4" s="517" t="s">
        <v>667</v>
      </c>
      <c r="JIN4" s="517"/>
      <c r="JIO4" s="226" t="s">
        <v>19</v>
      </c>
      <c r="JIP4" s="226" t="s">
        <v>666</v>
      </c>
      <c r="JIQ4" s="225" t="s">
        <v>664</v>
      </c>
      <c r="JIR4" s="517" t="s">
        <v>667</v>
      </c>
      <c r="JIS4" s="517"/>
      <c r="JIT4" s="226" t="s">
        <v>19</v>
      </c>
      <c r="JIU4" s="226" t="s">
        <v>666</v>
      </c>
      <c r="JIV4" s="225" t="s">
        <v>664</v>
      </c>
      <c r="JIW4" s="517" t="s">
        <v>667</v>
      </c>
      <c r="JIX4" s="517"/>
      <c r="JIY4" s="226" t="s">
        <v>19</v>
      </c>
      <c r="JIZ4" s="226" t="s">
        <v>666</v>
      </c>
      <c r="JJA4" s="225" t="s">
        <v>664</v>
      </c>
      <c r="JJB4" s="517" t="s">
        <v>667</v>
      </c>
      <c r="JJC4" s="517"/>
      <c r="JJD4" s="226" t="s">
        <v>19</v>
      </c>
      <c r="JJE4" s="226" t="s">
        <v>666</v>
      </c>
      <c r="JJF4" s="225" t="s">
        <v>664</v>
      </c>
      <c r="JJG4" s="517" t="s">
        <v>667</v>
      </c>
      <c r="JJH4" s="517"/>
      <c r="JJI4" s="226" t="s">
        <v>19</v>
      </c>
      <c r="JJJ4" s="226" t="s">
        <v>666</v>
      </c>
      <c r="JJK4" s="225" t="s">
        <v>664</v>
      </c>
      <c r="JJL4" s="517" t="s">
        <v>667</v>
      </c>
      <c r="JJM4" s="517"/>
      <c r="JJN4" s="226" t="s">
        <v>19</v>
      </c>
      <c r="JJO4" s="226" t="s">
        <v>666</v>
      </c>
      <c r="JJP4" s="225" t="s">
        <v>664</v>
      </c>
      <c r="JJQ4" s="517" t="s">
        <v>667</v>
      </c>
      <c r="JJR4" s="517"/>
      <c r="JJS4" s="226" t="s">
        <v>19</v>
      </c>
      <c r="JJT4" s="226" t="s">
        <v>666</v>
      </c>
      <c r="JJU4" s="225" t="s">
        <v>664</v>
      </c>
      <c r="JJV4" s="517" t="s">
        <v>667</v>
      </c>
      <c r="JJW4" s="517"/>
      <c r="JJX4" s="226" t="s">
        <v>19</v>
      </c>
      <c r="JJY4" s="226" t="s">
        <v>666</v>
      </c>
      <c r="JJZ4" s="225" t="s">
        <v>664</v>
      </c>
      <c r="JKA4" s="517" t="s">
        <v>667</v>
      </c>
      <c r="JKB4" s="517"/>
      <c r="JKC4" s="226" t="s">
        <v>19</v>
      </c>
      <c r="JKD4" s="226" t="s">
        <v>666</v>
      </c>
      <c r="JKE4" s="225" t="s">
        <v>664</v>
      </c>
      <c r="JKF4" s="517" t="s">
        <v>667</v>
      </c>
      <c r="JKG4" s="517"/>
      <c r="JKH4" s="226" t="s">
        <v>19</v>
      </c>
      <c r="JKI4" s="226" t="s">
        <v>666</v>
      </c>
      <c r="JKJ4" s="225" t="s">
        <v>664</v>
      </c>
      <c r="JKK4" s="517" t="s">
        <v>667</v>
      </c>
      <c r="JKL4" s="517"/>
      <c r="JKM4" s="226" t="s">
        <v>19</v>
      </c>
      <c r="JKN4" s="226" t="s">
        <v>666</v>
      </c>
      <c r="JKO4" s="225" t="s">
        <v>664</v>
      </c>
      <c r="JKP4" s="517" t="s">
        <v>667</v>
      </c>
      <c r="JKQ4" s="517"/>
      <c r="JKR4" s="226" t="s">
        <v>19</v>
      </c>
      <c r="JKS4" s="226" t="s">
        <v>666</v>
      </c>
      <c r="JKT4" s="225" t="s">
        <v>664</v>
      </c>
      <c r="JKU4" s="517" t="s">
        <v>667</v>
      </c>
      <c r="JKV4" s="517"/>
      <c r="JKW4" s="226" t="s">
        <v>19</v>
      </c>
      <c r="JKX4" s="226" t="s">
        <v>666</v>
      </c>
      <c r="JKY4" s="225" t="s">
        <v>664</v>
      </c>
      <c r="JKZ4" s="517" t="s">
        <v>667</v>
      </c>
      <c r="JLA4" s="517"/>
      <c r="JLB4" s="226" t="s">
        <v>19</v>
      </c>
      <c r="JLC4" s="226" t="s">
        <v>666</v>
      </c>
      <c r="JLD4" s="225" t="s">
        <v>664</v>
      </c>
      <c r="JLE4" s="517" t="s">
        <v>667</v>
      </c>
      <c r="JLF4" s="517"/>
      <c r="JLG4" s="226" t="s">
        <v>19</v>
      </c>
      <c r="JLH4" s="226" t="s">
        <v>666</v>
      </c>
      <c r="JLI4" s="225" t="s">
        <v>664</v>
      </c>
      <c r="JLJ4" s="517" t="s">
        <v>667</v>
      </c>
      <c r="JLK4" s="517"/>
      <c r="JLL4" s="226" t="s">
        <v>19</v>
      </c>
      <c r="JLM4" s="226" t="s">
        <v>666</v>
      </c>
      <c r="JLN4" s="225" t="s">
        <v>664</v>
      </c>
      <c r="JLO4" s="517" t="s">
        <v>667</v>
      </c>
      <c r="JLP4" s="517"/>
      <c r="JLQ4" s="226" t="s">
        <v>19</v>
      </c>
      <c r="JLR4" s="226" t="s">
        <v>666</v>
      </c>
      <c r="JLS4" s="225" t="s">
        <v>664</v>
      </c>
      <c r="JLT4" s="517" t="s">
        <v>667</v>
      </c>
      <c r="JLU4" s="517"/>
      <c r="JLV4" s="226" t="s">
        <v>19</v>
      </c>
      <c r="JLW4" s="226" t="s">
        <v>666</v>
      </c>
      <c r="JLX4" s="225" t="s">
        <v>664</v>
      </c>
      <c r="JLY4" s="517" t="s">
        <v>667</v>
      </c>
      <c r="JLZ4" s="517"/>
      <c r="JMA4" s="226" t="s">
        <v>19</v>
      </c>
      <c r="JMB4" s="226" t="s">
        <v>666</v>
      </c>
      <c r="JMC4" s="225" t="s">
        <v>664</v>
      </c>
      <c r="JMD4" s="517" t="s">
        <v>667</v>
      </c>
      <c r="JME4" s="517"/>
      <c r="JMF4" s="226" t="s">
        <v>19</v>
      </c>
      <c r="JMG4" s="226" t="s">
        <v>666</v>
      </c>
      <c r="JMH4" s="225" t="s">
        <v>664</v>
      </c>
      <c r="JMI4" s="517" t="s">
        <v>667</v>
      </c>
      <c r="JMJ4" s="517"/>
      <c r="JMK4" s="226" t="s">
        <v>19</v>
      </c>
      <c r="JML4" s="226" t="s">
        <v>666</v>
      </c>
      <c r="JMM4" s="225" t="s">
        <v>664</v>
      </c>
      <c r="JMN4" s="517" t="s">
        <v>667</v>
      </c>
      <c r="JMO4" s="517"/>
      <c r="JMP4" s="226" t="s">
        <v>19</v>
      </c>
      <c r="JMQ4" s="226" t="s">
        <v>666</v>
      </c>
      <c r="JMR4" s="225" t="s">
        <v>664</v>
      </c>
      <c r="JMS4" s="517" t="s">
        <v>667</v>
      </c>
      <c r="JMT4" s="517"/>
      <c r="JMU4" s="226" t="s">
        <v>19</v>
      </c>
      <c r="JMV4" s="226" t="s">
        <v>666</v>
      </c>
      <c r="JMW4" s="225" t="s">
        <v>664</v>
      </c>
      <c r="JMX4" s="517" t="s">
        <v>667</v>
      </c>
      <c r="JMY4" s="517"/>
      <c r="JMZ4" s="226" t="s">
        <v>19</v>
      </c>
      <c r="JNA4" s="226" t="s">
        <v>666</v>
      </c>
      <c r="JNB4" s="225" t="s">
        <v>664</v>
      </c>
      <c r="JNC4" s="517" t="s">
        <v>667</v>
      </c>
      <c r="JND4" s="517"/>
      <c r="JNE4" s="226" t="s">
        <v>19</v>
      </c>
      <c r="JNF4" s="226" t="s">
        <v>666</v>
      </c>
      <c r="JNG4" s="225" t="s">
        <v>664</v>
      </c>
      <c r="JNH4" s="517" t="s">
        <v>667</v>
      </c>
      <c r="JNI4" s="517"/>
      <c r="JNJ4" s="226" t="s">
        <v>19</v>
      </c>
      <c r="JNK4" s="226" t="s">
        <v>666</v>
      </c>
      <c r="JNL4" s="225" t="s">
        <v>664</v>
      </c>
      <c r="JNM4" s="517" t="s">
        <v>667</v>
      </c>
      <c r="JNN4" s="517"/>
      <c r="JNO4" s="226" t="s">
        <v>19</v>
      </c>
      <c r="JNP4" s="226" t="s">
        <v>666</v>
      </c>
      <c r="JNQ4" s="225" t="s">
        <v>664</v>
      </c>
      <c r="JNR4" s="517" t="s">
        <v>667</v>
      </c>
      <c r="JNS4" s="517"/>
      <c r="JNT4" s="226" t="s">
        <v>19</v>
      </c>
      <c r="JNU4" s="226" t="s">
        <v>666</v>
      </c>
      <c r="JNV4" s="225" t="s">
        <v>664</v>
      </c>
      <c r="JNW4" s="517" t="s">
        <v>667</v>
      </c>
      <c r="JNX4" s="517"/>
      <c r="JNY4" s="226" t="s">
        <v>19</v>
      </c>
      <c r="JNZ4" s="226" t="s">
        <v>666</v>
      </c>
      <c r="JOA4" s="225" t="s">
        <v>664</v>
      </c>
      <c r="JOB4" s="517" t="s">
        <v>667</v>
      </c>
      <c r="JOC4" s="517"/>
      <c r="JOD4" s="226" t="s">
        <v>19</v>
      </c>
      <c r="JOE4" s="226" t="s">
        <v>666</v>
      </c>
      <c r="JOF4" s="225" t="s">
        <v>664</v>
      </c>
      <c r="JOG4" s="517" t="s">
        <v>667</v>
      </c>
      <c r="JOH4" s="517"/>
      <c r="JOI4" s="226" t="s">
        <v>19</v>
      </c>
      <c r="JOJ4" s="226" t="s">
        <v>666</v>
      </c>
      <c r="JOK4" s="225" t="s">
        <v>664</v>
      </c>
      <c r="JOL4" s="517" t="s">
        <v>667</v>
      </c>
      <c r="JOM4" s="517"/>
      <c r="JON4" s="226" t="s">
        <v>19</v>
      </c>
      <c r="JOO4" s="226" t="s">
        <v>666</v>
      </c>
      <c r="JOP4" s="225" t="s">
        <v>664</v>
      </c>
      <c r="JOQ4" s="517" t="s">
        <v>667</v>
      </c>
      <c r="JOR4" s="517"/>
      <c r="JOS4" s="226" t="s">
        <v>19</v>
      </c>
      <c r="JOT4" s="226" t="s">
        <v>666</v>
      </c>
      <c r="JOU4" s="225" t="s">
        <v>664</v>
      </c>
      <c r="JOV4" s="517" t="s">
        <v>667</v>
      </c>
      <c r="JOW4" s="517"/>
      <c r="JOX4" s="226" t="s">
        <v>19</v>
      </c>
      <c r="JOY4" s="226" t="s">
        <v>666</v>
      </c>
      <c r="JOZ4" s="225" t="s">
        <v>664</v>
      </c>
      <c r="JPA4" s="517" t="s">
        <v>667</v>
      </c>
      <c r="JPB4" s="517"/>
      <c r="JPC4" s="226" t="s">
        <v>19</v>
      </c>
      <c r="JPD4" s="226" t="s">
        <v>666</v>
      </c>
      <c r="JPE4" s="225" t="s">
        <v>664</v>
      </c>
      <c r="JPF4" s="517" t="s">
        <v>667</v>
      </c>
      <c r="JPG4" s="517"/>
      <c r="JPH4" s="226" t="s">
        <v>19</v>
      </c>
      <c r="JPI4" s="226" t="s">
        <v>666</v>
      </c>
      <c r="JPJ4" s="225" t="s">
        <v>664</v>
      </c>
      <c r="JPK4" s="517" t="s">
        <v>667</v>
      </c>
      <c r="JPL4" s="517"/>
      <c r="JPM4" s="226" t="s">
        <v>19</v>
      </c>
      <c r="JPN4" s="226" t="s">
        <v>666</v>
      </c>
      <c r="JPO4" s="225" t="s">
        <v>664</v>
      </c>
      <c r="JPP4" s="517" t="s">
        <v>667</v>
      </c>
      <c r="JPQ4" s="517"/>
      <c r="JPR4" s="226" t="s">
        <v>19</v>
      </c>
      <c r="JPS4" s="226" t="s">
        <v>666</v>
      </c>
      <c r="JPT4" s="225" t="s">
        <v>664</v>
      </c>
      <c r="JPU4" s="517" t="s">
        <v>667</v>
      </c>
      <c r="JPV4" s="517"/>
      <c r="JPW4" s="226" t="s">
        <v>19</v>
      </c>
      <c r="JPX4" s="226" t="s">
        <v>666</v>
      </c>
      <c r="JPY4" s="225" t="s">
        <v>664</v>
      </c>
      <c r="JPZ4" s="517" t="s">
        <v>667</v>
      </c>
      <c r="JQA4" s="517"/>
      <c r="JQB4" s="226" t="s">
        <v>19</v>
      </c>
      <c r="JQC4" s="226" t="s">
        <v>666</v>
      </c>
      <c r="JQD4" s="225" t="s">
        <v>664</v>
      </c>
      <c r="JQE4" s="517" t="s">
        <v>667</v>
      </c>
      <c r="JQF4" s="517"/>
      <c r="JQG4" s="226" t="s">
        <v>19</v>
      </c>
      <c r="JQH4" s="226" t="s">
        <v>666</v>
      </c>
      <c r="JQI4" s="225" t="s">
        <v>664</v>
      </c>
      <c r="JQJ4" s="517" t="s">
        <v>667</v>
      </c>
      <c r="JQK4" s="517"/>
      <c r="JQL4" s="226" t="s">
        <v>19</v>
      </c>
      <c r="JQM4" s="226" t="s">
        <v>666</v>
      </c>
      <c r="JQN4" s="225" t="s">
        <v>664</v>
      </c>
      <c r="JQO4" s="517" t="s">
        <v>667</v>
      </c>
      <c r="JQP4" s="517"/>
      <c r="JQQ4" s="226" t="s">
        <v>19</v>
      </c>
      <c r="JQR4" s="226" t="s">
        <v>666</v>
      </c>
      <c r="JQS4" s="225" t="s">
        <v>664</v>
      </c>
      <c r="JQT4" s="517" t="s">
        <v>667</v>
      </c>
      <c r="JQU4" s="517"/>
      <c r="JQV4" s="226" t="s">
        <v>19</v>
      </c>
      <c r="JQW4" s="226" t="s">
        <v>666</v>
      </c>
      <c r="JQX4" s="225" t="s">
        <v>664</v>
      </c>
      <c r="JQY4" s="517" t="s">
        <v>667</v>
      </c>
      <c r="JQZ4" s="517"/>
      <c r="JRA4" s="226" t="s">
        <v>19</v>
      </c>
      <c r="JRB4" s="226" t="s">
        <v>666</v>
      </c>
      <c r="JRC4" s="225" t="s">
        <v>664</v>
      </c>
      <c r="JRD4" s="517" t="s">
        <v>667</v>
      </c>
      <c r="JRE4" s="517"/>
      <c r="JRF4" s="226" t="s">
        <v>19</v>
      </c>
      <c r="JRG4" s="226" t="s">
        <v>666</v>
      </c>
      <c r="JRH4" s="225" t="s">
        <v>664</v>
      </c>
      <c r="JRI4" s="517" t="s">
        <v>667</v>
      </c>
      <c r="JRJ4" s="517"/>
      <c r="JRK4" s="226" t="s">
        <v>19</v>
      </c>
      <c r="JRL4" s="226" t="s">
        <v>666</v>
      </c>
      <c r="JRM4" s="225" t="s">
        <v>664</v>
      </c>
      <c r="JRN4" s="517" t="s">
        <v>667</v>
      </c>
      <c r="JRO4" s="517"/>
      <c r="JRP4" s="226" t="s">
        <v>19</v>
      </c>
      <c r="JRQ4" s="226" t="s">
        <v>666</v>
      </c>
      <c r="JRR4" s="225" t="s">
        <v>664</v>
      </c>
      <c r="JRS4" s="517" t="s">
        <v>667</v>
      </c>
      <c r="JRT4" s="517"/>
      <c r="JRU4" s="226" t="s">
        <v>19</v>
      </c>
      <c r="JRV4" s="226" t="s">
        <v>666</v>
      </c>
      <c r="JRW4" s="225" t="s">
        <v>664</v>
      </c>
      <c r="JRX4" s="517" t="s">
        <v>667</v>
      </c>
      <c r="JRY4" s="517"/>
      <c r="JRZ4" s="226" t="s">
        <v>19</v>
      </c>
      <c r="JSA4" s="226" t="s">
        <v>666</v>
      </c>
      <c r="JSB4" s="225" t="s">
        <v>664</v>
      </c>
      <c r="JSC4" s="517" t="s">
        <v>667</v>
      </c>
      <c r="JSD4" s="517"/>
      <c r="JSE4" s="226" t="s">
        <v>19</v>
      </c>
      <c r="JSF4" s="226" t="s">
        <v>666</v>
      </c>
      <c r="JSG4" s="225" t="s">
        <v>664</v>
      </c>
      <c r="JSH4" s="517" t="s">
        <v>667</v>
      </c>
      <c r="JSI4" s="517"/>
      <c r="JSJ4" s="226" t="s">
        <v>19</v>
      </c>
      <c r="JSK4" s="226" t="s">
        <v>666</v>
      </c>
      <c r="JSL4" s="225" t="s">
        <v>664</v>
      </c>
      <c r="JSM4" s="517" t="s">
        <v>667</v>
      </c>
      <c r="JSN4" s="517"/>
      <c r="JSO4" s="226" t="s">
        <v>19</v>
      </c>
      <c r="JSP4" s="226" t="s">
        <v>666</v>
      </c>
      <c r="JSQ4" s="225" t="s">
        <v>664</v>
      </c>
      <c r="JSR4" s="517" t="s">
        <v>667</v>
      </c>
      <c r="JSS4" s="517"/>
      <c r="JST4" s="226" t="s">
        <v>19</v>
      </c>
      <c r="JSU4" s="226" t="s">
        <v>666</v>
      </c>
      <c r="JSV4" s="225" t="s">
        <v>664</v>
      </c>
      <c r="JSW4" s="517" t="s">
        <v>667</v>
      </c>
      <c r="JSX4" s="517"/>
      <c r="JSY4" s="226" t="s">
        <v>19</v>
      </c>
      <c r="JSZ4" s="226" t="s">
        <v>666</v>
      </c>
      <c r="JTA4" s="225" t="s">
        <v>664</v>
      </c>
      <c r="JTB4" s="517" t="s">
        <v>667</v>
      </c>
      <c r="JTC4" s="517"/>
      <c r="JTD4" s="226" t="s">
        <v>19</v>
      </c>
      <c r="JTE4" s="226" t="s">
        <v>666</v>
      </c>
      <c r="JTF4" s="225" t="s">
        <v>664</v>
      </c>
      <c r="JTG4" s="517" t="s">
        <v>667</v>
      </c>
      <c r="JTH4" s="517"/>
      <c r="JTI4" s="226" t="s">
        <v>19</v>
      </c>
      <c r="JTJ4" s="226" t="s">
        <v>666</v>
      </c>
      <c r="JTK4" s="225" t="s">
        <v>664</v>
      </c>
      <c r="JTL4" s="517" t="s">
        <v>667</v>
      </c>
      <c r="JTM4" s="517"/>
      <c r="JTN4" s="226" t="s">
        <v>19</v>
      </c>
      <c r="JTO4" s="226" t="s">
        <v>666</v>
      </c>
      <c r="JTP4" s="225" t="s">
        <v>664</v>
      </c>
      <c r="JTQ4" s="517" t="s">
        <v>667</v>
      </c>
      <c r="JTR4" s="517"/>
      <c r="JTS4" s="226" t="s">
        <v>19</v>
      </c>
      <c r="JTT4" s="226" t="s">
        <v>666</v>
      </c>
      <c r="JTU4" s="225" t="s">
        <v>664</v>
      </c>
      <c r="JTV4" s="517" t="s">
        <v>667</v>
      </c>
      <c r="JTW4" s="517"/>
      <c r="JTX4" s="226" t="s">
        <v>19</v>
      </c>
      <c r="JTY4" s="226" t="s">
        <v>666</v>
      </c>
      <c r="JTZ4" s="225" t="s">
        <v>664</v>
      </c>
      <c r="JUA4" s="517" t="s">
        <v>667</v>
      </c>
      <c r="JUB4" s="517"/>
      <c r="JUC4" s="226" t="s">
        <v>19</v>
      </c>
      <c r="JUD4" s="226" t="s">
        <v>666</v>
      </c>
      <c r="JUE4" s="225" t="s">
        <v>664</v>
      </c>
      <c r="JUF4" s="517" t="s">
        <v>667</v>
      </c>
      <c r="JUG4" s="517"/>
      <c r="JUH4" s="226" t="s">
        <v>19</v>
      </c>
      <c r="JUI4" s="226" t="s">
        <v>666</v>
      </c>
      <c r="JUJ4" s="225" t="s">
        <v>664</v>
      </c>
      <c r="JUK4" s="517" t="s">
        <v>667</v>
      </c>
      <c r="JUL4" s="517"/>
      <c r="JUM4" s="226" t="s">
        <v>19</v>
      </c>
      <c r="JUN4" s="226" t="s">
        <v>666</v>
      </c>
      <c r="JUO4" s="225" t="s">
        <v>664</v>
      </c>
      <c r="JUP4" s="517" t="s">
        <v>667</v>
      </c>
      <c r="JUQ4" s="517"/>
      <c r="JUR4" s="226" t="s">
        <v>19</v>
      </c>
      <c r="JUS4" s="226" t="s">
        <v>666</v>
      </c>
      <c r="JUT4" s="225" t="s">
        <v>664</v>
      </c>
      <c r="JUU4" s="517" t="s">
        <v>667</v>
      </c>
      <c r="JUV4" s="517"/>
      <c r="JUW4" s="226" t="s">
        <v>19</v>
      </c>
      <c r="JUX4" s="226" t="s">
        <v>666</v>
      </c>
      <c r="JUY4" s="225" t="s">
        <v>664</v>
      </c>
      <c r="JUZ4" s="517" t="s">
        <v>667</v>
      </c>
      <c r="JVA4" s="517"/>
      <c r="JVB4" s="226" t="s">
        <v>19</v>
      </c>
      <c r="JVC4" s="226" t="s">
        <v>666</v>
      </c>
      <c r="JVD4" s="225" t="s">
        <v>664</v>
      </c>
      <c r="JVE4" s="517" t="s">
        <v>667</v>
      </c>
      <c r="JVF4" s="517"/>
      <c r="JVG4" s="226" t="s">
        <v>19</v>
      </c>
      <c r="JVH4" s="226" t="s">
        <v>666</v>
      </c>
      <c r="JVI4" s="225" t="s">
        <v>664</v>
      </c>
      <c r="JVJ4" s="517" t="s">
        <v>667</v>
      </c>
      <c r="JVK4" s="517"/>
      <c r="JVL4" s="226" t="s">
        <v>19</v>
      </c>
      <c r="JVM4" s="226" t="s">
        <v>666</v>
      </c>
      <c r="JVN4" s="225" t="s">
        <v>664</v>
      </c>
      <c r="JVO4" s="517" t="s">
        <v>667</v>
      </c>
      <c r="JVP4" s="517"/>
      <c r="JVQ4" s="226" t="s">
        <v>19</v>
      </c>
      <c r="JVR4" s="226" t="s">
        <v>666</v>
      </c>
      <c r="JVS4" s="225" t="s">
        <v>664</v>
      </c>
      <c r="JVT4" s="517" t="s">
        <v>667</v>
      </c>
      <c r="JVU4" s="517"/>
      <c r="JVV4" s="226" t="s">
        <v>19</v>
      </c>
      <c r="JVW4" s="226" t="s">
        <v>666</v>
      </c>
      <c r="JVX4" s="225" t="s">
        <v>664</v>
      </c>
      <c r="JVY4" s="517" t="s">
        <v>667</v>
      </c>
      <c r="JVZ4" s="517"/>
      <c r="JWA4" s="226" t="s">
        <v>19</v>
      </c>
      <c r="JWB4" s="226" t="s">
        <v>666</v>
      </c>
      <c r="JWC4" s="225" t="s">
        <v>664</v>
      </c>
      <c r="JWD4" s="517" t="s">
        <v>667</v>
      </c>
      <c r="JWE4" s="517"/>
      <c r="JWF4" s="226" t="s">
        <v>19</v>
      </c>
      <c r="JWG4" s="226" t="s">
        <v>666</v>
      </c>
      <c r="JWH4" s="225" t="s">
        <v>664</v>
      </c>
      <c r="JWI4" s="517" t="s">
        <v>667</v>
      </c>
      <c r="JWJ4" s="517"/>
      <c r="JWK4" s="226" t="s">
        <v>19</v>
      </c>
      <c r="JWL4" s="226" t="s">
        <v>666</v>
      </c>
      <c r="JWM4" s="225" t="s">
        <v>664</v>
      </c>
      <c r="JWN4" s="517" t="s">
        <v>667</v>
      </c>
      <c r="JWO4" s="517"/>
      <c r="JWP4" s="226" t="s">
        <v>19</v>
      </c>
      <c r="JWQ4" s="226" t="s">
        <v>666</v>
      </c>
      <c r="JWR4" s="225" t="s">
        <v>664</v>
      </c>
      <c r="JWS4" s="517" t="s">
        <v>667</v>
      </c>
      <c r="JWT4" s="517"/>
      <c r="JWU4" s="226" t="s">
        <v>19</v>
      </c>
      <c r="JWV4" s="226" t="s">
        <v>666</v>
      </c>
      <c r="JWW4" s="225" t="s">
        <v>664</v>
      </c>
      <c r="JWX4" s="517" t="s">
        <v>667</v>
      </c>
      <c r="JWY4" s="517"/>
      <c r="JWZ4" s="226" t="s">
        <v>19</v>
      </c>
      <c r="JXA4" s="226" t="s">
        <v>666</v>
      </c>
      <c r="JXB4" s="225" t="s">
        <v>664</v>
      </c>
      <c r="JXC4" s="517" t="s">
        <v>667</v>
      </c>
      <c r="JXD4" s="517"/>
      <c r="JXE4" s="226" t="s">
        <v>19</v>
      </c>
      <c r="JXF4" s="226" t="s">
        <v>666</v>
      </c>
      <c r="JXG4" s="225" t="s">
        <v>664</v>
      </c>
      <c r="JXH4" s="517" t="s">
        <v>667</v>
      </c>
      <c r="JXI4" s="517"/>
      <c r="JXJ4" s="226" t="s">
        <v>19</v>
      </c>
      <c r="JXK4" s="226" t="s">
        <v>666</v>
      </c>
      <c r="JXL4" s="225" t="s">
        <v>664</v>
      </c>
      <c r="JXM4" s="517" t="s">
        <v>667</v>
      </c>
      <c r="JXN4" s="517"/>
      <c r="JXO4" s="226" t="s">
        <v>19</v>
      </c>
      <c r="JXP4" s="226" t="s">
        <v>666</v>
      </c>
      <c r="JXQ4" s="225" t="s">
        <v>664</v>
      </c>
      <c r="JXR4" s="517" t="s">
        <v>667</v>
      </c>
      <c r="JXS4" s="517"/>
      <c r="JXT4" s="226" t="s">
        <v>19</v>
      </c>
      <c r="JXU4" s="226" t="s">
        <v>666</v>
      </c>
      <c r="JXV4" s="225" t="s">
        <v>664</v>
      </c>
      <c r="JXW4" s="517" t="s">
        <v>667</v>
      </c>
      <c r="JXX4" s="517"/>
      <c r="JXY4" s="226" t="s">
        <v>19</v>
      </c>
      <c r="JXZ4" s="226" t="s">
        <v>666</v>
      </c>
      <c r="JYA4" s="225" t="s">
        <v>664</v>
      </c>
      <c r="JYB4" s="517" t="s">
        <v>667</v>
      </c>
      <c r="JYC4" s="517"/>
      <c r="JYD4" s="226" t="s">
        <v>19</v>
      </c>
      <c r="JYE4" s="226" t="s">
        <v>666</v>
      </c>
      <c r="JYF4" s="225" t="s">
        <v>664</v>
      </c>
      <c r="JYG4" s="517" t="s">
        <v>667</v>
      </c>
      <c r="JYH4" s="517"/>
      <c r="JYI4" s="226" t="s">
        <v>19</v>
      </c>
      <c r="JYJ4" s="226" t="s">
        <v>666</v>
      </c>
      <c r="JYK4" s="225" t="s">
        <v>664</v>
      </c>
      <c r="JYL4" s="517" t="s">
        <v>667</v>
      </c>
      <c r="JYM4" s="517"/>
      <c r="JYN4" s="226" t="s">
        <v>19</v>
      </c>
      <c r="JYO4" s="226" t="s">
        <v>666</v>
      </c>
      <c r="JYP4" s="225" t="s">
        <v>664</v>
      </c>
      <c r="JYQ4" s="517" t="s">
        <v>667</v>
      </c>
      <c r="JYR4" s="517"/>
      <c r="JYS4" s="226" t="s">
        <v>19</v>
      </c>
      <c r="JYT4" s="226" t="s">
        <v>666</v>
      </c>
      <c r="JYU4" s="225" t="s">
        <v>664</v>
      </c>
      <c r="JYV4" s="517" t="s">
        <v>667</v>
      </c>
      <c r="JYW4" s="517"/>
      <c r="JYX4" s="226" t="s">
        <v>19</v>
      </c>
      <c r="JYY4" s="226" t="s">
        <v>666</v>
      </c>
      <c r="JYZ4" s="225" t="s">
        <v>664</v>
      </c>
      <c r="JZA4" s="517" t="s">
        <v>667</v>
      </c>
      <c r="JZB4" s="517"/>
      <c r="JZC4" s="226" t="s">
        <v>19</v>
      </c>
      <c r="JZD4" s="226" t="s">
        <v>666</v>
      </c>
      <c r="JZE4" s="225" t="s">
        <v>664</v>
      </c>
      <c r="JZF4" s="517" t="s">
        <v>667</v>
      </c>
      <c r="JZG4" s="517"/>
      <c r="JZH4" s="226" t="s">
        <v>19</v>
      </c>
      <c r="JZI4" s="226" t="s">
        <v>666</v>
      </c>
      <c r="JZJ4" s="225" t="s">
        <v>664</v>
      </c>
      <c r="JZK4" s="517" t="s">
        <v>667</v>
      </c>
      <c r="JZL4" s="517"/>
      <c r="JZM4" s="226" t="s">
        <v>19</v>
      </c>
      <c r="JZN4" s="226" t="s">
        <v>666</v>
      </c>
      <c r="JZO4" s="225" t="s">
        <v>664</v>
      </c>
      <c r="JZP4" s="517" t="s">
        <v>667</v>
      </c>
      <c r="JZQ4" s="517"/>
      <c r="JZR4" s="226" t="s">
        <v>19</v>
      </c>
      <c r="JZS4" s="226" t="s">
        <v>666</v>
      </c>
      <c r="JZT4" s="225" t="s">
        <v>664</v>
      </c>
      <c r="JZU4" s="517" t="s">
        <v>667</v>
      </c>
      <c r="JZV4" s="517"/>
      <c r="JZW4" s="226" t="s">
        <v>19</v>
      </c>
      <c r="JZX4" s="226" t="s">
        <v>666</v>
      </c>
      <c r="JZY4" s="225" t="s">
        <v>664</v>
      </c>
      <c r="JZZ4" s="517" t="s">
        <v>667</v>
      </c>
      <c r="KAA4" s="517"/>
      <c r="KAB4" s="226" t="s">
        <v>19</v>
      </c>
      <c r="KAC4" s="226" t="s">
        <v>666</v>
      </c>
      <c r="KAD4" s="225" t="s">
        <v>664</v>
      </c>
      <c r="KAE4" s="517" t="s">
        <v>667</v>
      </c>
      <c r="KAF4" s="517"/>
      <c r="KAG4" s="226" t="s">
        <v>19</v>
      </c>
      <c r="KAH4" s="226" t="s">
        <v>666</v>
      </c>
      <c r="KAI4" s="225" t="s">
        <v>664</v>
      </c>
      <c r="KAJ4" s="517" t="s">
        <v>667</v>
      </c>
      <c r="KAK4" s="517"/>
      <c r="KAL4" s="226" t="s">
        <v>19</v>
      </c>
      <c r="KAM4" s="226" t="s">
        <v>666</v>
      </c>
      <c r="KAN4" s="225" t="s">
        <v>664</v>
      </c>
      <c r="KAO4" s="517" t="s">
        <v>667</v>
      </c>
      <c r="KAP4" s="517"/>
      <c r="KAQ4" s="226" t="s">
        <v>19</v>
      </c>
      <c r="KAR4" s="226" t="s">
        <v>666</v>
      </c>
      <c r="KAS4" s="225" t="s">
        <v>664</v>
      </c>
      <c r="KAT4" s="517" t="s">
        <v>667</v>
      </c>
      <c r="KAU4" s="517"/>
      <c r="KAV4" s="226" t="s">
        <v>19</v>
      </c>
      <c r="KAW4" s="226" t="s">
        <v>666</v>
      </c>
      <c r="KAX4" s="225" t="s">
        <v>664</v>
      </c>
      <c r="KAY4" s="517" t="s">
        <v>667</v>
      </c>
      <c r="KAZ4" s="517"/>
      <c r="KBA4" s="226" t="s">
        <v>19</v>
      </c>
      <c r="KBB4" s="226" t="s">
        <v>666</v>
      </c>
      <c r="KBC4" s="225" t="s">
        <v>664</v>
      </c>
      <c r="KBD4" s="517" t="s">
        <v>667</v>
      </c>
      <c r="KBE4" s="517"/>
      <c r="KBF4" s="226" t="s">
        <v>19</v>
      </c>
      <c r="KBG4" s="226" t="s">
        <v>666</v>
      </c>
      <c r="KBH4" s="225" t="s">
        <v>664</v>
      </c>
      <c r="KBI4" s="517" t="s">
        <v>667</v>
      </c>
      <c r="KBJ4" s="517"/>
      <c r="KBK4" s="226" t="s">
        <v>19</v>
      </c>
      <c r="KBL4" s="226" t="s">
        <v>666</v>
      </c>
      <c r="KBM4" s="225" t="s">
        <v>664</v>
      </c>
      <c r="KBN4" s="517" t="s">
        <v>667</v>
      </c>
      <c r="KBO4" s="517"/>
      <c r="KBP4" s="226" t="s">
        <v>19</v>
      </c>
      <c r="KBQ4" s="226" t="s">
        <v>666</v>
      </c>
      <c r="KBR4" s="225" t="s">
        <v>664</v>
      </c>
      <c r="KBS4" s="517" t="s">
        <v>667</v>
      </c>
      <c r="KBT4" s="517"/>
      <c r="KBU4" s="226" t="s">
        <v>19</v>
      </c>
      <c r="KBV4" s="226" t="s">
        <v>666</v>
      </c>
      <c r="KBW4" s="225" t="s">
        <v>664</v>
      </c>
      <c r="KBX4" s="517" t="s">
        <v>667</v>
      </c>
      <c r="KBY4" s="517"/>
      <c r="KBZ4" s="226" t="s">
        <v>19</v>
      </c>
      <c r="KCA4" s="226" t="s">
        <v>666</v>
      </c>
      <c r="KCB4" s="225" t="s">
        <v>664</v>
      </c>
      <c r="KCC4" s="517" t="s">
        <v>667</v>
      </c>
      <c r="KCD4" s="517"/>
      <c r="KCE4" s="226" t="s">
        <v>19</v>
      </c>
      <c r="KCF4" s="226" t="s">
        <v>666</v>
      </c>
      <c r="KCG4" s="225" t="s">
        <v>664</v>
      </c>
      <c r="KCH4" s="517" t="s">
        <v>667</v>
      </c>
      <c r="KCI4" s="517"/>
      <c r="KCJ4" s="226" t="s">
        <v>19</v>
      </c>
      <c r="KCK4" s="226" t="s">
        <v>666</v>
      </c>
      <c r="KCL4" s="225" t="s">
        <v>664</v>
      </c>
      <c r="KCM4" s="517" t="s">
        <v>667</v>
      </c>
      <c r="KCN4" s="517"/>
      <c r="KCO4" s="226" t="s">
        <v>19</v>
      </c>
      <c r="KCP4" s="226" t="s">
        <v>666</v>
      </c>
      <c r="KCQ4" s="225" t="s">
        <v>664</v>
      </c>
      <c r="KCR4" s="517" t="s">
        <v>667</v>
      </c>
      <c r="KCS4" s="517"/>
      <c r="KCT4" s="226" t="s">
        <v>19</v>
      </c>
      <c r="KCU4" s="226" t="s">
        <v>666</v>
      </c>
      <c r="KCV4" s="225" t="s">
        <v>664</v>
      </c>
      <c r="KCW4" s="517" t="s">
        <v>667</v>
      </c>
      <c r="KCX4" s="517"/>
      <c r="KCY4" s="226" t="s">
        <v>19</v>
      </c>
      <c r="KCZ4" s="226" t="s">
        <v>666</v>
      </c>
      <c r="KDA4" s="225" t="s">
        <v>664</v>
      </c>
      <c r="KDB4" s="517" t="s">
        <v>667</v>
      </c>
      <c r="KDC4" s="517"/>
      <c r="KDD4" s="226" t="s">
        <v>19</v>
      </c>
      <c r="KDE4" s="226" t="s">
        <v>666</v>
      </c>
      <c r="KDF4" s="225" t="s">
        <v>664</v>
      </c>
      <c r="KDG4" s="517" t="s">
        <v>667</v>
      </c>
      <c r="KDH4" s="517"/>
      <c r="KDI4" s="226" t="s">
        <v>19</v>
      </c>
      <c r="KDJ4" s="226" t="s">
        <v>666</v>
      </c>
      <c r="KDK4" s="225" t="s">
        <v>664</v>
      </c>
      <c r="KDL4" s="517" t="s">
        <v>667</v>
      </c>
      <c r="KDM4" s="517"/>
      <c r="KDN4" s="226" t="s">
        <v>19</v>
      </c>
      <c r="KDO4" s="226" t="s">
        <v>666</v>
      </c>
      <c r="KDP4" s="225" t="s">
        <v>664</v>
      </c>
      <c r="KDQ4" s="517" t="s">
        <v>667</v>
      </c>
      <c r="KDR4" s="517"/>
      <c r="KDS4" s="226" t="s">
        <v>19</v>
      </c>
      <c r="KDT4" s="226" t="s">
        <v>666</v>
      </c>
      <c r="KDU4" s="225" t="s">
        <v>664</v>
      </c>
      <c r="KDV4" s="517" t="s">
        <v>667</v>
      </c>
      <c r="KDW4" s="517"/>
      <c r="KDX4" s="226" t="s">
        <v>19</v>
      </c>
      <c r="KDY4" s="226" t="s">
        <v>666</v>
      </c>
      <c r="KDZ4" s="225" t="s">
        <v>664</v>
      </c>
      <c r="KEA4" s="517" t="s">
        <v>667</v>
      </c>
      <c r="KEB4" s="517"/>
      <c r="KEC4" s="226" t="s">
        <v>19</v>
      </c>
      <c r="KED4" s="226" t="s">
        <v>666</v>
      </c>
      <c r="KEE4" s="225" t="s">
        <v>664</v>
      </c>
      <c r="KEF4" s="517" t="s">
        <v>667</v>
      </c>
      <c r="KEG4" s="517"/>
      <c r="KEH4" s="226" t="s">
        <v>19</v>
      </c>
      <c r="KEI4" s="226" t="s">
        <v>666</v>
      </c>
      <c r="KEJ4" s="225" t="s">
        <v>664</v>
      </c>
      <c r="KEK4" s="517" t="s">
        <v>667</v>
      </c>
      <c r="KEL4" s="517"/>
      <c r="KEM4" s="226" t="s">
        <v>19</v>
      </c>
      <c r="KEN4" s="226" t="s">
        <v>666</v>
      </c>
      <c r="KEO4" s="225" t="s">
        <v>664</v>
      </c>
      <c r="KEP4" s="517" t="s">
        <v>667</v>
      </c>
      <c r="KEQ4" s="517"/>
      <c r="KER4" s="226" t="s">
        <v>19</v>
      </c>
      <c r="KES4" s="226" t="s">
        <v>666</v>
      </c>
      <c r="KET4" s="225" t="s">
        <v>664</v>
      </c>
      <c r="KEU4" s="517" t="s">
        <v>667</v>
      </c>
      <c r="KEV4" s="517"/>
      <c r="KEW4" s="226" t="s">
        <v>19</v>
      </c>
      <c r="KEX4" s="226" t="s">
        <v>666</v>
      </c>
      <c r="KEY4" s="225" t="s">
        <v>664</v>
      </c>
      <c r="KEZ4" s="517" t="s">
        <v>667</v>
      </c>
      <c r="KFA4" s="517"/>
      <c r="KFB4" s="226" t="s">
        <v>19</v>
      </c>
      <c r="KFC4" s="226" t="s">
        <v>666</v>
      </c>
      <c r="KFD4" s="225" t="s">
        <v>664</v>
      </c>
      <c r="KFE4" s="517" t="s">
        <v>667</v>
      </c>
      <c r="KFF4" s="517"/>
      <c r="KFG4" s="226" t="s">
        <v>19</v>
      </c>
      <c r="KFH4" s="226" t="s">
        <v>666</v>
      </c>
      <c r="KFI4" s="225" t="s">
        <v>664</v>
      </c>
      <c r="KFJ4" s="517" t="s">
        <v>667</v>
      </c>
      <c r="KFK4" s="517"/>
      <c r="KFL4" s="226" t="s">
        <v>19</v>
      </c>
      <c r="KFM4" s="226" t="s">
        <v>666</v>
      </c>
      <c r="KFN4" s="225" t="s">
        <v>664</v>
      </c>
      <c r="KFO4" s="517" t="s">
        <v>667</v>
      </c>
      <c r="KFP4" s="517"/>
      <c r="KFQ4" s="226" t="s">
        <v>19</v>
      </c>
      <c r="KFR4" s="226" t="s">
        <v>666</v>
      </c>
      <c r="KFS4" s="225" t="s">
        <v>664</v>
      </c>
      <c r="KFT4" s="517" t="s">
        <v>667</v>
      </c>
      <c r="KFU4" s="517"/>
      <c r="KFV4" s="226" t="s">
        <v>19</v>
      </c>
      <c r="KFW4" s="226" t="s">
        <v>666</v>
      </c>
      <c r="KFX4" s="225" t="s">
        <v>664</v>
      </c>
      <c r="KFY4" s="517" t="s">
        <v>667</v>
      </c>
      <c r="KFZ4" s="517"/>
      <c r="KGA4" s="226" t="s">
        <v>19</v>
      </c>
      <c r="KGB4" s="226" t="s">
        <v>666</v>
      </c>
      <c r="KGC4" s="225" t="s">
        <v>664</v>
      </c>
      <c r="KGD4" s="517" t="s">
        <v>667</v>
      </c>
      <c r="KGE4" s="517"/>
      <c r="KGF4" s="226" t="s">
        <v>19</v>
      </c>
      <c r="KGG4" s="226" t="s">
        <v>666</v>
      </c>
      <c r="KGH4" s="225" t="s">
        <v>664</v>
      </c>
      <c r="KGI4" s="517" t="s">
        <v>667</v>
      </c>
      <c r="KGJ4" s="517"/>
      <c r="KGK4" s="226" t="s">
        <v>19</v>
      </c>
      <c r="KGL4" s="226" t="s">
        <v>666</v>
      </c>
      <c r="KGM4" s="225" t="s">
        <v>664</v>
      </c>
      <c r="KGN4" s="517" t="s">
        <v>667</v>
      </c>
      <c r="KGO4" s="517"/>
      <c r="KGP4" s="226" t="s">
        <v>19</v>
      </c>
      <c r="KGQ4" s="226" t="s">
        <v>666</v>
      </c>
      <c r="KGR4" s="225" t="s">
        <v>664</v>
      </c>
      <c r="KGS4" s="517" t="s">
        <v>667</v>
      </c>
      <c r="KGT4" s="517"/>
      <c r="KGU4" s="226" t="s">
        <v>19</v>
      </c>
      <c r="KGV4" s="226" t="s">
        <v>666</v>
      </c>
      <c r="KGW4" s="225" t="s">
        <v>664</v>
      </c>
      <c r="KGX4" s="517" t="s">
        <v>667</v>
      </c>
      <c r="KGY4" s="517"/>
      <c r="KGZ4" s="226" t="s">
        <v>19</v>
      </c>
      <c r="KHA4" s="226" t="s">
        <v>666</v>
      </c>
      <c r="KHB4" s="225" t="s">
        <v>664</v>
      </c>
      <c r="KHC4" s="517" t="s">
        <v>667</v>
      </c>
      <c r="KHD4" s="517"/>
      <c r="KHE4" s="226" t="s">
        <v>19</v>
      </c>
      <c r="KHF4" s="226" t="s">
        <v>666</v>
      </c>
      <c r="KHG4" s="225" t="s">
        <v>664</v>
      </c>
      <c r="KHH4" s="517" t="s">
        <v>667</v>
      </c>
      <c r="KHI4" s="517"/>
      <c r="KHJ4" s="226" t="s">
        <v>19</v>
      </c>
      <c r="KHK4" s="226" t="s">
        <v>666</v>
      </c>
      <c r="KHL4" s="225" t="s">
        <v>664</v>
      </c>
      <c r="KHM4" s="517" t="s">
        <v>667</v>
      </c>
      <c r="KHN4" s="517"/>
      <c r="KHO4" s="226" t="s">
        <v>19</v>
      </c>
      <c r="KHP4" s="226" t="s">
        <v>666</v>
      </c>
      <c r="KHQ4" s="225" t="s">
        <v>664</v>
      </c>
      <c r="KHR4" s="517" t="s">
        <v>667</v>
      </c>
      <c r="KHS4" s="517"/>
      <c r="KHT4" s="226" t="s">
        <v>19</v>
      </c>
      <c r="KHU4" s="226" t="s">
        <v>666</v>
      </c>
      <c r="KHV4" s="225" t="s">
        <v>664</v>
      </c>
      <c r="KHW4" s="517" t="s">
        <v>667</v>
      </c>
      <c r="KHX4" s="517"/>
      <c r="KHY4" s="226" t="s">
        <v>19</v>
      </c>
      <c r="KHZ4" s="226" t="s">
        <v>666</v>
      </c>
      <c r="KIA4" s="225" t="s">
        <v>664</v>
      </c>
      <c r="KIB4" s="517" t="s">
        <v>667</v>
      </c>
      <c r="KIC4" s="517"/>
      <c r="KID4" s="226" t="s">
        <v>19</v>
      </c>
      <c r="KIE4" s="226" t="s">
        <v>666</v>
      </c>
      <c r="KIF4" s="225" t="s">
        <v>664</v>
      </c>
      <c r="KIG4" s="517" t="s">
        <v>667</v>
      </c>
      <c r="KIH4" s="517"/>
      <c r="KII4" s="226" t="s">
        <v>19</v>
      </c>
      <c r="KIJ4" s="226" t="s">
        <v>666</v>
      </c>
      <c r="KIK4" s="225" t="s">
        <v>664</v>
      </c>
      <c r="KIL4" s="517" t="s">
        <v>667</v>
      </c>
      <c r="KIM4" s="517"/>
      <c r="KIN4" s="226" t="s">
        <v>19</v>
      </c>
      <c r="KIO4" s="226" t="s">
        <v>666</v>
      </c>
      <c r="KIP4" s="225" t="s">
        <v>664</v>
      </c>
      <c r="KIQ4" s="517" t="s">
        <v>667</v>
      </c>
      <c r="KIR4" s="517"/>
      <c r="KIS4" s="226" t="s">
        <v>19</v>
      </c>
      <c r="KIT4" s="226" t="s">
        <v>666</v>
      </c>
      <c r="KIU4" s="225" t="s">
        <v>664</v>
      </c>
      <c r="KIV4" s="517" t="s">
        <v>667</v>
      </c>
      <c r="KIW4" s="517"/>
      <c r="KIX4" s="226" t="s">
        <v>19</v>
      </c>
      <c r="KIY4" s="226" t="s">
        <v>666</v>
      </c>
      <c r="KIZ4" s="225" t="s">
        <v>664</v>
      </c>
      <c r="KJA4" s="517" t="s">
        <v>667</v>
      </c>
      <c r="KJB4" s="517"/>
      <c r="KJC4" s="226" t="s">
        <v>19</v>
      </c>
      <c r="KJD4" s="226" t="s">
        <v>666</v>
      </c>
      <c r="KJE4" s="225" t="s">
        <v>664</v>
      </c>
      <c r="KJF4" s="517" t="s">
        <v>667</v>
      </c>
      <c r="KJG4" s="517"/>
      <c r="KJH4" s="226" t="s">
        <v>19</v>
      </c>
      <c r="KJI4" s="226" t="s">
        <v>666</v>
      </c>
      <c r="KJJ4" s="225" t="s">
        <v>664</v>
      </c>
      <c r="KJK4" s="517" t="s">
        <v>667</v>
      </c>
      <c r="KJL4" s="517"/>
      <c r="KJM4" s="226" t="s">
        <v>19</v>
      </c>
      <c r="KJN4" s="226" t="s">
        <v>666</v>
      </c>
      <c r="KJO4" s="225" t="s">
        <v>664</v>
      </c>
      <c r="KJP4" s="517" t="s">
        <v>667</v>
      </c>
      <c r="KJQ4" s="517"/>
      <c r="KJR4" s="226" t="s">
        <v>19</v>
      </c>
      <c r="KJS4" s="226" t="s">
        <v>666</v>
      </c>
      <c r="KJT4" s="225" t="s">
        <v>664</v>
      </c>
      <c r="KJU4" s="517" t="s">
        <v>667</v>
      </c>
      <c r="KJV4" s="517"/>
      <c r="KJW4" s="226" t="s">
        <v>19</v>
      </c>
      <c r="KJX4" s="226" t="s">
        <v>666</v>
      </c>
      <c r="KJY4" s="225" t="s">
        <v>664</v>
      </c>
      <c r="KJZ4" s="517" t="s">
        <v>667</v>
      </c>
      <c r="KKA4" s="517"/>
      <c r="KKB4" s="226" t="s">
        <v>19</v>
      </c>
      <c r="KKC4" s="226" t="s">
        <v>666</v>
      </c>
      <c r="KKD4" s="225" t="s">
        <v>664</v>
      </c>
      <c r="KKE4" s="517" t="s">
        <v>667</v>
      </c>
      <c r="KKF4" s="517"/>
      <c r="KKG4" s="226" t="s">
        <v>19</v>
      </c>
      <c r="KKH4" s="226" t="s">
        <v>666</v>
      </c>
      <c r="KKI4" s="225" t="s">
        <v>664</v>
      </c>
      <c r="KKJ4" s="517" t="s">
        <v>667</v>
      </c>
      <c r="KKK4" s="517"/>
      <c r="KKL4" s="226" t="s">
        <v>19</v>
      </c>
      <c r="KKM4" s="226" t="s">
        <v>666</v>
      </c>
      <c r="KKN4" s="225" t="s">
        <v>664</v>
      </c>
      <c r="KKO4" s="517" t="s">
        <v>667</v>
      </c>
      <c r="KKP4" s="517"/>
      <c r="KKQ4" s="226" t="s">
        <v>19</v>
      </c>
      <c r="KKR4" s="226" t="s">
        <v>666</v>
      </c>
      <c r="KKS4" s="225" t="s">
        <v>664</v>
      </c>
      <c r="KKT4" s="517" t="s">
        <v>667</v>
      </c>
      <c r="KKU4" s="517"/>
      <c r="KKV4" s="226" t="s">
        <v>19</v>
      </c>
      <c r="KKW4" s="226" t="s">
        <v>666</v>
      </c>
      <c r="KKX4" s="225" t="s">
        <v>664</v>
      </c>
      <c r="KKY4" s="517" t="s">
        <v>667</v>
      </c>
      <c r="KKZ4" s="517"/>
      <c r="KLA4" s="226" t="s">
        <v>19</v>
      </c>
      <c r="KLB4" s="226" t="s">
        <v>666</v>
      </c>
      <c r="KLC4" s="225" t="s">
        <v>664</v>
      </c>
      <c r="KLD4" s="517" t="s">
        <v>667</v>
      </c>
      <c r="KLE4" s="517"/>
      <c r="KLF4" s="226" t="s">
        <v>19</v>
      </c>
      <c r="KLG4" s="226" t="s">
        <v>666</v>
      </c>
      <c r="KLH4" s="225" t="s">
        <v>664</v>
      </c>
      <c r="KLI4" s="517" t="s">
        <v>667</v>
      </c>
      <c r="KLJ4" s="517"/>
      <c r="KLK4" s="226" t="s">
        <v>19</v>
      </c>
      <c r="KLL4" s="226" t="s">
        <v>666</v>
      </c>
      <c r="KLM4" s="225" t="s">
        <v>664</v>
      </c>
      <c r="KLN4" s="517" t="s">
        <v>667</v>
      </c>
      <c r="KLO4" s="517"/>
      <c r="KLP4" s="226" t="s">
        <v>19</v>
      </c>
      <c r="KLQ4" s="226" t="s">
        <v>666</v>
      </c>
      <c r="KLR4" s="225" t="s">
        <v>664</v>
      </c>
      <c r="KLS4" s="517" t="s">
        <v>667</v>
      </c>
      <c r="KLT4" s="517"/>
      <c r="KLU4" s="226" t="s">
        <v>19</v>
      </c>
      <c r="KLV4" s="226" t="s">
        <v>666</v>
      </c>
      <c r="KLW4" s="225" t="s">
        <v>664</v>
      </c>
      <c r="KLX4" s="517" t="s">
        <v>667</v>
      </c>
      <c r="KLY4" s="517"/>
      <c r="KLZ4" s="226" t="s">
        <v>19</v>
      </c>
      <c r="KMA4" s="226" t="s">
        <v>666</v>
      </c>
      <c r="KMB4" s="225" t="s">
        <v>664</v>
      </c>
      <c r="KMC4" s="517" t="s">
        <v>667</v>
      </c>
      <c r="KMD4" s="517"/>
      <c r="KME4" s="226" t="s">
        <v>19</v>
      </c>
      <c r="KMF4" s="226" t="s">
        <v>666</v>
      </c>
      <c r="KMG4" s="225" t="s">
        <v>664</v>
      </c>
      <c r="KMH4" s="517" t="s">
        <v>667</v>
      </c>
      <c r="KMI4" s="517"/>
      <c r="KMJ4" s="226" t="s">
        <v>19</v>
      </c>
      <c r="KMK4" s="226" t="s">
        <v>666</v>
      </c>
      <c r="KML4" s="225" t="s">
        <v>664</v>
      </c>
      <c r="KMM4" s="517" t="s">
        <v>667</v>
      </c>
      <c r="KMN4" s="517"/>
      <c r="KMO4" s="226" t="s">
        <v>19</v>
      </c>
      <c r="KMP4" s="226" t="s">
        <v>666</v>
      </c>
      <c r="KMQ4" s="225" t="s">
        <v>664</v>
      </c>
      <c r="KMR4" s="517" t="s">
        <v>667</v>
      </c>
      <c r="KMS4" s="517"/>
      <c r="KMT4" s="226" t="s">
        <v>19</v>
      </c>
      <c r="KMU4" s="226" t="s">
        <v>666</v>
      </c>
      <c r="KMV4" s="225" t="s">
        <v>664</v>
      </c>
      <c r="KMW4" s="517" t="s">
        <v>667</v>
      </c>
      <c r="KMX4" s="517"/>
      <c r="KMY4" s="226" t="s">
        <v>19</v>
      </c>
      <c r="KMZ4" s="226" t="s">
        <v>666</v>
      </c>
      <c r="KNA4" s="225" t="s">
        <v>664</v>
      </c>
      <c r="KNB4" s="517" t="s">
        <v>667</v>
      </c>
      <c r="KNC4" s="517"/>
      <c r="KND4" s="226" t="s">
        <v>19</v>
      </c>
      <c r="KNE4" s="226" t="s">
        <v>666</v>
      </c>
      <c r="KNF4" s="225" t="s">
        <v>664</v>
      </c>
      <c r="KNG4" s="517" t="s">
        <v>667</v>
      </c>
      <c r="KNH4" s="517"/>
      <c r="KNI4" s="226" t="s">
        <v>19</v>
      </c>
      <c r="KNJ4" s="226" t="s">
        <v>666</v>
      </c>
      <c r="KNK4" s="225" t="s">
        <v>664</v>
      </c>
      <c r="KNL4" s="517" t="s">
        <v>667</v>
      </c>
      <c r="KNM4" s="517"/>
      <c r="KNN4" s="226" t="s">
        <v>19</v>
      </c>
      <c r="KNO4" s="226" t="s">
        <v>666</v>
      </c>
      <c r="KNP4" s="225" t="s">
        <v>664</v>
      </c>
      <c r="KNQ4" s="517" t="s">
        <v>667</v>
      </c>
      <c r="KNR4" s="517"/>
      <c r="KNS4" s="226" t="s">
        <v>19</v>
      </c>
      <c r="KNT4" s="226" t="s">
        <v>666</v>
      </c>
      <c r="KNU4" s="225" t="s">
        <v>664</v>
      </c>
      <c r="KNV4" s="517" t="s">
        <v>667</v>
      </c>
      <c r="KNW4" s="517"/>
      <c r="KNX4" s="226" t="s">
        <v>19</v>
      </c>
      <c r="KNY4" s="226" t="s">
        <v>666</v>
      </c>
      <c r="KNZ4" s="225" t="s">
        <v>664</v>
      </c>
      <c r="KOA4" s="517" t="s">
        <v>667</v>
      </c>
      <c r="KOB4" s="517"/>
      <c r="KOC4" s="226" t="s">
        <v>19</v>
      </c>
      <c r="KOD4" s="226" t="s">
        <v>666</v>
      </c>
      <c r="KOE4" s="225" t="s">
        <v>664</v>
      </c>
      <c r="KOF4" s="517" t="s">
        <v>667</v>
      </c>
      <c r="KOG4" s="517"/>
      <c r="KOH4" s="226" t="s">
        <v>19</v>
      </c>
      <c r="KOI4" s="226" t="s">
        <v>666</v>
      </c>
      <c r="KOJ4" s="225" t="s">
        <v>664</v>
      </c>
      <c r="KOK4" s="517" t="s">
        <v>667</v>
      </c>
      <c r="KOL4" s="517"/>
      <c r="KOM4" s="226" t="s">
        <v>19</v>
      </c>
      <c r="KON4" s="226" t="s">
        <v>666</v>
      </c>
      <c r="KOO4" s="225" t="s">
        <v>664</v>
      </c>
      <c r="KOP4" s="517" t="s">
        <v>667</v>
      </c>
      <c r="KOQ4" s="517"/>
      <c r="KOR4" s="226" t="s">
        <v>19</v>
      </c>
      <c r="KOS4" s="226" t="s">
        <v>666</v>
      </c>
      <c r="KOT4" s="225" t="s">
        <v>664</v>
      </c>
      <c r="KOU4" s="517" t="s">
        <v>667</v>
      </c>
      <c r="KOV4" s="517"/>
      <c r="KOW4" s="226" t="s">
        <v>19</v>
      </c>
      <c r="KOX4" s="226" t="s">
        <v>666</v>
      </c>
      <c r="KOY4" s="225" t="s">
        <v>664</v>
      </c>
      <c r="KOZ4" s="517" t="s">
        <v>667</v>
      </c>
      <c r="KPA4" s="517"/>
      <c r="KPB4" s="226" t="s">
        <v>19</v>
      </c>
      <c r="KPC4" s="226" t="s">
        <v>666</v>
      </c>
      <c r="KPD4" s="225" t="s">
        <v>664</v>
      </c>
      <c r="KPE4" s="517" t="s">
        <v>667</v>
      </c>
      <c r="KPF4" s="517"/>
      <c r="KPG4" s="226" t="s">
        <v>19</v>
      </c>
      <c r="KPH4" s="226" t="s">
        <v>666</v>
      </c>
      <c r="KPI4" s="225" t="s">
        <v>664</v>
      </c>
      <c r="KPJ4" s="517" t="s">
        <v>667</v>
      </c>
      <c r="KPK4" s="517"/>
      <c r="KPL4" s="226" t="s">
        <v>19</v>
      </c>
      <c r="KPM4" s="226" t="s">
        <v>666</v>
      </c>
      <c r="KPN4" s="225" t="s">
        <v>664</v>
      </c>
      <c r="KPO4" s="517" t="s">
        <v>667</v>
      </c>
      <c r="KPP4" s="517"/>
      <c r="KPQ4" s="226" t="s">
        <v>19</v>
      </c>
      <c r="KPR4" s="226" t="s">
        <v>666</v>
      </c>
      <c r="KPS4" s="225" t="s">
        <v>664</v>
      </c>
      <c r="KPT4" s="517" t="s">
        <v>667</v>
      </c>
      <c r="KPU4" s="517"/>
      <c r="KPV4" s="226" t="s">
        <v>19</v>
      </c>
      <c r="KPW4" s="226" t="s">
        <v>666</v>
      </c>
      <c r="KPX4" s="225" t="s">
        <v>664</v>
      </c>
      <c r="KPY4" s="517" t="s">
        <v>667</v>
      </c>
      <c r="KPZ4" s="517"/>
      <c r="KQA4" s="226" t="s">
        <v>19</v>
      </c>
      <c r="KQB4" s="226" t="s">
        <v>666</v>
      </c>
      <c r="KQC4" s="225" t="s">
        <v>664</v>
      </c>
      <c r="KQD4" s="517" t="s">
        <v>667</v>
      </c>
      <c r="KQE4" s="517"/>
      <c r="KQF4" s="226" t="s">
        <v>19</v>
      </c>
      <c r="KQG4" s="226" t="s">
        <v>666</v>
      </c>
      <c r="KQH4" s="225" t="s">
        <v>664</v>
      </c>
      <c r="KQI4" s="517" t="s">
        <v>667</v>
      </c>
      <c r="KQJ4" s="517"/>
      <c r="KQK4" s="226" t="s">
        <v>19</v>
      </c>
      <c r="KQL4" s="226" t="s">
        <v>666</v>
      </c>
      <c r="KQM4" s="225" t="s">
        <v>664</v>
      </c>
      <c r="KQN4" s="517" t="s">
        <v>667</v>
      </c>
      <c r="KQO4" s="517"/>
      <c r="KQP4" s="226" t="s">
        <v>19</v>
      </c>
      <c r="KQQ4" s="226" t="s">
        <v>666</v>
      </c>
      <c r="KQR4" s="225" t="s">
        <v>664</v>
      </c>
      <c r="KQS4" s="517" t="s">
        <v>667</v>
      </c>
      <c r="KQT4" s="517"/>
      <c r="KQU4" s="226" t="s">
        <v>19</v>
      </c>
      <c r="KQV4" s="226" t="s">
        <v>666</v>
      </c>
      <c r="KQW4" s="225" t="s">
        <v>664</v>
      </c>
      <c r="KQX4" s="517" t="s">
        <v>667</v>
      </c>
      <c r="KQY4" s="517"/>
      <c r="KQZ4" s="226" t="s">
        <v>19</v>
      </c>
      <c r="KRA4" s="226" t="s">
        <v>666</v>
      </c>
      <c r="KRB4" s="225" t="s">
        <v>664</v>
      </c>
      <c r="KRC4" s="517" t="s">
        <v>667</v>
      </c>
      <c r="KRD4" s="517"/>
      <c r="KRE4" s="226" t="s">
        <v>19</v>
      </c>
      <c r="KRF4" s="226" t="s">
        <v>666</v>
      </c>
      <c r="KRG4" s="225" t="s">
        <v>664</v>
      </c>
      <c r="KRH4" s="517" t="s">
        <v>667</v>
      </c>
      <c r="KRI4" s="517"/>
      <c r="KRJ4" s="226" t="s">
        <v>19</v>
      </c>
      <c r="KRK4" s="226" t="s">
        <v>666</v>
      </c>
      <c r="KRL4" s="225" t="s">
        <v>664</v>
      </c>
      <c r="KRM4" s="517" t="s">
        <v>667</v>
      </c>
      <c r="KRN4" s="517"/>
      <c r="KRO4" s="226" t="s">
        <v>19</v>
      </c>
      <c r="KRP4" s="226" t="s">
        <v>666</v>
      </c>
      <c r="KRQ4" s="225" t="s">
        <v>664</v>
      </c>
      <c r="KRR4" s="517" t="s">
        <v>667</v>
      </c>
      <c r="KRS4" s="517"/>
      <c r="KRT4" s="226" t="s">
        <v>19</v>
      </c>
      <c r="KRU4" s="226" t="s">
        <v>666</v>
      </c>
      <c r="KRV4" s="225" t="s">
        <v>664</v>
      </c>
      <c r="KRW4" s="517" t="s">
        <v>667</v>
      </c>
      <c r="KRX4" s="517"/>
      <c r="KRY4" s="226" t="s">
        <v>19</v>
      </c>
      <c r="KRZ4" s="226" t="s">
        <v>666</v>
      </c>
      <c r="KSA4" s="225" t="s">
        <v>664</v>
      </c>
      <c r="KSB4" s="517" t="s">
        <v>667</v>
      </c>
      <c r="KSC4" s="517"/>
      <c r="KSD4" s="226" t="s">
        <v>19</v>
      </c>
      <c r="KSE4" s="226" t="s">
        <v>666</v>
      </c>
      <c r="KSF4" s="225" t="s">
        <v>664</v>
      </c>
      <c r="KSG4" s="517" t="s">
        <v>667</v>
      </c>
      <c r="KSH4" s="517"/>
      <c r="KSI4" s="226" t="s">
        <v>19</v>
      </c>
      <c r="KSJ4" s="226" t="s">
        <v>666</v>
      </c>
      <c r="KSK4" s="225" t="s">
        <v>664</v>
      </c>
      <c r="KSL4" s="517" t="s">
        <v>667</v>
      </c>
      <c r="KSM4" s="517"/>
      <c r="KSN4" s="226" t="s">
        <v>19</v>
      </c>
      <c r="KSO4" s="226" t="s">
        <v>666</v>
      </c>
      <c r="KSP4" s="225" t="s">
        <v>664</v>
      </c>
      <c r="KSQ4" s="517" t="s">
        <v>667</v>
      </c>
      <c r="KSR4" s="517"/>
      <c r="KSS4" s="226" t="s">
        <v>19</v>
      </c>
      <c r="KST4" s="226" t="s">
        <v>666</v>
      </c>
      <c r="KSU4" s="225" t="s">
        <v>664</v>
      </c>
      <c r="KSV4" s="517" t="s">
        <v>667</v>
      </c>
      <c r="KSW4" s="517"/>
      <c r="KSX4" s="226" t="s">
        <v>19</v>
      </c>
      <c r="KSY4" s="226" t="s">
        <v>666</v>
      </c>
      <c r="KSZ4" s="225" t="s">
        <v>664</v>
      </c>
      <c r="KTA4" s="517" t="s">
        <v>667</v>
      </c>
      <c r="KTB4" s="517"/>
      <c r="KTC4" s="226" t="s">
        <v>19</v>
      </c>
      <c r="KTD4" s="226" t="s">
        <v>666</v>
      </c>
      <c r="KTE4" s="225" t="s">
        <v>664</v>
      </c>
      <c r="KTF4" s="517" t="s">
        <v>667</v>
      </c>
      <c r="KTG4" s="517"/>
      <c r="KTH4" s="226" t="s">
        <v>19</v>
      </c>
      <c r="KTI4" s="226" t="s">
        <v>666</v>
      </c>
      <c r="KTJ4" s="225" t="s">
        <v>664</v>
      </c>
      <c r="KTK4" s="517" t="s">
        <v>667</v>
      </c>
      <c r="KTL4" s="517"/>
      <c r="KTM4" s="226" t="s">
        <v>19</v>
      </c>
      <c r="KTN4" s="226" t="s">
        <v>666</v>
      </c>
      <c r="KTO4" s="225" t="s">
        <v>664</v>
      </c>
      <c r="KTP4" s="517" t="s">
        <v>667</v>
      </c>
      <c r="KTQ4" s="517"/>
      <c r="KTR4" s="226" t="s">
        <v>19</v>
      </c>
      <c r="KTS4" s="226" t="s">
        <v>666</v>
      </c>
      <c r="KTT4" s="225" t="s">
        <v>664</v>
      </c>
      <c r="KTU4" s="517" t="s">
        <v>667</v>
      </c>
      <c r="KTV4" s="517"/>
      <c r="KTW4" s="226" t="s">
        <v>19</v>
      </c>
      <c r="KTX4" s="226" t="s">
        <v>666</v>
      </c>
      <c r="KTY4" s="225" t="s">
        <v>664</v>
      </c>
      <c r="KTZ4" s="517" t="s">
        <v>667</v>
      </c>
      <c r="KUA4" s="517"/>
      <c r="KUB4" s="226" t="s">
        <v>19</v>
      </c>
      <c r="KUC4" s="226" t="s">
        <v>666</v>
      </c>
      <c r="KUD4" s="225" t="s">
        <v>664</v>
      </c>
      <c r="KUE4" s="517" t="s">
        <v>667</v>
      </c>
      <c r="KUF4" s="517"/>
      <c r="KUG4" s="226" t="s">
        <v>19</v>
      </c>
      <c r="KUH4" s="226" t="s">
        <v>666</v>
      </c>
      <c r="KUI4" s="225" t="s">
        <v>664</v>
      </c>
      <c r="KUJ4" s="517" t="s">
        <v>667</v>
      </c>
      <c r="KUK4" s="517"/>
      <c r="KUL4" s="226" t="s">
        <v>19</v>
      </c>
      <c r="KUM4" s="226" t="s">
        <v>666</v>
      </c>
      <c r="KUN4" s="225" t="s">
        <v>664</v>
      </c>
      <c r="KUO4" s="517" t="s">
        <v>667</v>
      </c>
      <c r="KUP4" s="517"/>
      <c r="KUQ4" s="226" t="s">
        <v>19</v>
      </c>
      <c r="KUR4" s="226" t="s">
        <v>666</v>
      </c>
      <c r="KUS4" s="225" t="s">
        <v>664</v>
      </c>
      <c r="KUT4" s="517" t="s">
        <v>667</v>
      </c>
      <c r="KUU4" s="517"/>
      <c r="KUV4" s="226" t="s">
        <v>19</v>
      </c>
      <c r="KUW4" s="226" t="s">
        <v>666</v>
      </c>
      <c r="KUX4" s="225" t="s">
        <v>664</v>
      </c>
      <c r="KUY4" s="517" t="s">
        <v>667</v>
      </c>
      <c r="KUZ4" s="517"/>
      <c r="KVA4" s="226" t="s">
        <v>19</v>
      </c>
      <c r="KVB4" s="226" t="s">
        <v>666</v>
      </c>
      <c r="KVC4" s="225" t="s">
        <v>664</v>
      </c>
      <c r="KVD4" s="517" t="s">
        <v>667</v>
      </c>
      <c r="KVE4" s="517"/>
      <c r="KVF4" s="226" t="s">
        <v>19</v>
      </c>
      <c r="KVG4" s="226" t="s">
        <v>666</v>
      </c>
      <c r="KVH4" s="225" t="s">
        <v>664</v>
      </c>
      <c r="KVI4" s="517" t="s">
        <v>667</v>
      </c>
      <c r="KVJ4" s="517"/>
      <c r="KVK4" s="226" t="s">
        <v>19</v>
      </c>
      <c r="KVL4" s="226" t="s">
        <v>666</v>
      </c>
      <c r="KVM4" s="225" t="s">
        <v>664</v>
      </c>
      <c r="KVN4" s="517" t="s">
        <v>667</v>
      </c>
      <c r="KVO4" s="517"/>
      <c r="KVP4" s="226" t="s">
        <v>19</v>
      </c>
      <c r="KVQ4" s="226" t="s">
        <v>666</v>
      </c>
      <c r="KVR4" s="225" t="s">
        <v>664</v>
      </c>
      <c r="KVS4" s="517" t="s">
        <v>667</v>
      </c>
      <c r="KVT4" s="517"/>
      <c r="KVU4" s="226" t="s">
        <v>19</v>
      </c>
      <c r="KVV4" s="226" t="s">
        <v>666</v>
      </c>
      <c r="KVW4" s="225" t="s">
        <v>664</v>
      </c>
      <c r="KVX4" s="517" t="s">
        <v>667</v>
      </c>
      <c r="KVY4" s="517"/>
      <c r="KVZ4" s="226" t="s">
        <v>19</v>
      </c>
      <c r="KWA4" s="226" t="s">
        <v>666</v>
      </c>
      <c r="KWB4" s="225" t="s">
        <v>664</v>
      </c>
      <c r="KWC4" s="517" t="s">
        <v>667</v>
      </c>
      <c r="KWD4" s="517"/>
      <c r="KWE4" s="226" t="s">
        <v>19</v>
      </c>
      <c r="KWF4" s="226" t="s">
        <v>666</v>
      </c>
      <c r="KWG4" s="225" t="s">
        <v>664</v>
      </c>
      <c r="KWH4" s="517" t="s">
        <v>667</v>
      </c>
      <c r="KWI4" s="517"/>
      <c r="KWJ4" s="226" t="s">
        <v>19</v>
      </c>
      <c r="KWK4" s="226" t="s">
        <v>666</v>
      </c>
      <c r="KWL4" s="225" t="s">
        <v>664</v>
      </c>
      <c r="KWM4" s="517" t="s">
        <v>667</v>
      </c>
      <c r="KWN4" s="517"/>
      <c r="KWO4" s="226" t="s">
        <v>19</v>
      </c>
      <c r="KWP4" s="226" t="s">
        <v>666</v>
      </c>
      <c r="KWQ4" s="225" t="s">
        <v>664</v>
      </c>
      <c r="KWR4" s="517" t="s">
        <v>667</v>
      </c>
      <c r="KWS4" s="517"/>
      <c r="KWT4" s="226" t="s">
        <v>19</v>
      </c>
      <c r="KWU4" s="226" t="s">
        <v>666</v>
      </c>
      <c r="KWV4" s="225" t="s">
        <v>664</v>
      </c>
      <c r="KWW4" s="517" t="s">
        <v>667</v>
      </c>
      <c r="KWX4" s="517"/>
      <c r="KWY4" s="226" t="s">
        <v>19</v>
      </c>
      <c r="KWZ4" s="226" t="s">
        <v>666</v>
      </c>
      <c r="KXA4" s="225" t="s">
        <v>664</v>
      </c>
      <c r="KXB4" s="517" t="s">
        <v>667</v>
      </c>
      <c r="KXC4" s="517"/>
      <c r="KXD4" s="226" t="s">
        <v>19</v>
      </c>
      <c r="KXE4" s="226" t="s">
        <v>666</v>
      </c>
      <c r="KXF4" s="225" t="s">
        <v>664</v>
      </c>
      <c r="KXG4" s="517" t="s">
        <v>667</v>
      </c>
      <c r="KXH4" s="517"/>
      <c r="KXI4" s="226" t="s">
        <v>19</v>
      </c>
      <c r="KXJ4" s="226" t="s">
        <v>666</v>
      </c>
      <c r="KXK4" s="225" t="s">
        <v>664</v>
      </c>
      <c r="KXL4" s="517" t="s">
        <v>667</v>
      </c>
      <c r="KXM4" s="517"/>
      <c r="KXN4" s="226" t="s">
        <v>19</v>
      </c>
      <c r="KXO4" s="226" t="s">
        <v>666</v>
      </c>
      <c r="KXP4" s="225" t="s">
        <v>664</v>
      </c>
      <c r="KXQ4" s="517" t="s">
        <v>667</v>
      </c>
      <c r="KXR4" s="517"/>
      <c r="KXS4" s="226" t="s">
        <v>19</v>
      </c>
      <c r="KXT4" s="226" t="s">
        <v>666</v>
      </c>
      <c r="KXU4" s="225" t="s">
        <v>664</v>
      </c>
      <c r="KXV4" s="517" t="s">
        <v>667</v>
      </c>
      <c r="KXW4" s="517"/>
      <c r="KXX4" s="226" t="s">
        <v>19</v>
      </c>
      <c r="KXY4" s="226" t="s">
        <v>666</v>
      </c>
      <c r="KXZ4" s="225" t="s">
        <v>664</v>
      </c>
      <c r="KYA4" s="517" t="s">
        <v>667</v>
      </c>
      <c r="KYB4" s="517"/>
      <c r="KYC4" s="226" t="s">
        <v>19</v>
      </c>
      <c r="KYD4" s="226" t="s">
        <v>666</v>
      </c>
      <c r="KYE4" s="225" t="s">
        <v>664</v>
      </c>
      <c r="KYF4" s="517" t="s">
        <v>667</v>
      </c>
      <c r="KYG4" s="517"/>
      <c r="KYH4" s="226" t="s">
        <v>19</v>
      </c>
      <c r="KYI4" s="226" t="s">
        <v>666</v>
      </c>
      <c r="KYJ4" s="225" t="s">
        <v>664</v>
      </c>
      <c r="KYK4" s="517" t="s">
        <v>667</v>
      </c>
      <c r="KYL4" s="517"/>
      <c r="KYM4" s="226" t="s">
        <v>19</v>
      </c>
      <c r="KYN4" s="226" t="s">
        <v>666</v>
      </c>
      <c r="KYO4" s="225" t="s">
        <v>664</v>
      </c>
      <c r="KYP4" s="517" t="s">
        <v>667</v>
      </c>
      <c r="KYQ4" s="517"/>
      <c r="KYR4" s="226" t="s">
        <v>19</v>
      </c>
      <c r="KYS4" s="226" t="s">
        <v>666</v>
      </c>
      <c r="KYT4" s="225" t="s">
        <v>664</v>
      </c>
      <c r="KYU4" s="517" t="s">
        <v>667</v>
      </c>
      <c r="KYV4" s="517"/>
      <c r="KYW4" s="226" t="s">
        <v>19</v>
      </c>
      <c r="KYX4" s="226" t="s">
        <v>666</v>
      </c>
      <c r="KYY4" s="225" t="s">
        <v>664</v>
      </c>
      <c r="KYZ4" s="517" t="s">
        <v>667</v>
      </c>
      <c r="KZA4" s="517"/>
      <c r="KZB4" s="226" t="s">
        <v>19</v>
      </c>
      <c r="KZC4" s="226" t="s">
        <v>666</v>
      </c>
      <c r="KZD4" s="225" t="s">
        <v>664</v>
      </c>
      <c r="KZE4" s="517" t="s">
        <v>667</v>
      </c>
      <c r="KZF4" s="517"/>
      <c r="KZG4" s="226" t="s">
        <v>19</v>
      </c>
      <c r="KZH4" s="226" t="s">
        <v>666</v>
      </c>
      <c r="KZI4" s="225" t="s">
        <v>664</v>
      </c>
      <c r="KZJ4" s="517" t="s">
        <v>667</v>
      </c>
      <c r="KZK4" s="517"/>
      <c r="KZL4" s="226" t="s">
        <v>19</v>
      </c>
      <c r="KZM4" s="226" t="s">
        <v>666</v>
      </c>
      <c r="KZN4" s="225" t="s">
        <v>664</v>
      </c>
      <c r="KZO4" s="517" t="s">
        <v>667</v>
      </c>
      <c r="KZP4" s="517"/>
      <c r="KZQ4" s="226" t="s">
        <v>19</v>
      </c>
      <c r="KZR4" s="226" t="s">
        <v>666</v>
      </c>
      <c r="KZS4" s="225" t="s">
        <v>664</v>
      </c>
      <c r="KZT4" s="517" t="s">
        <v>667</v>
      </c>
      <c r="KZU4" s="517"/>
      <c r="KZV4" s="226" t="s">
        <v>19</v>
      </c>
      <c r="KZW4" s="226" t="s">
        <v>666</v>
      </c>
      <c r="KZX4" s="225" t="s">
        <v>664</v>
      </c>
      <c r="KZY4" s="517" t="s">
        <v>667</v>
      </c>
      <c r="KZZ4" s="517"/>
      <c r="LAA4" s="226" t="s">
        <v>19</v>
      </c>
      <c r="LAB4" s="226" t="s">
        <v>666</v>
      </c>
      <c r="LAC4" s="225" t="s">
        <v>664</v>
      </c>
      <c r="LAD4" s="517" t="s">
        <v>667</v>
      </c>
      <c r="LAE4" s="517"/>
      <c r="LAF4" s="226" t="s">
        <v>19</v>
      </c>
      <c r="LAG4" s="226" t="s">
        <v>666</v>
      </c>
      <c r="LAH4" s="225" t="s">
        <v>664</v>
      </c>
      <c r="LAI4" s="517" t="s">
        <v>667</v>
      </c>
      <c r="LAJ4" s="517"/>
      <c r="LAK4" s="226" t="s">
        <v>19</v>
      </c>
      <c r="LAL4" s="226" t="s">
        <v>666</v>
      </c>
      <c r="LAM4" s="225" t="s">
        <v>664</v>
      </c>
      <c r="LAN4" s="517" t="s">
        <v>667</v>
      </c>
      <c r="LAO4" s="517"/>
      <c r="LAP4" s="226" t="s">
        <v>19</v>
      </c>
      <c r="LAQ4" s="226" t="s">
        <v>666</v>
      </c>
      <c r="LAR4" s="225" t="s">
        <v>664</v>
      </c>
      <c r="LAS4" s="517" t="s">
        <v>667</v>
      </c>
      <c r="LAT4" s="517"/>
      <c r="LAU4" s="226" t="s">
        <v>19</v>
      </c>
      <c r="LAV4" s="226" t="s">
        <v>666</v>
      </c>
      <c r="LAW4" s="225" t="s">
        <v>664</v>
      </c>
      <c r="LAX4" s="517" t="s">
        <v>667</v>
      </c>
      <c r="LAY4" s="517"/>
      <c r="LAZ4" s="226" t="s">
        <v>19</v>
      </c>
      <c r="LBA4" s="226" t="s">
        <v>666</v>
      </c>
      <c r="LBB4" s="225" t="s">
        <v>664</v>
      </c>
      <c r="LBC4" s="517" t="s">
        <v>667</v>
      </c>
      <c r="LBD4" s="517"/>
      <c r="LBE4" s="226" t="s">
        <v>19</v>
      </c>
      <c r="LBF4" s="226" t="s">
        <v>666</v>
      </c>
      <c r="LBG4" s="225" t="s">
        <v>664</v>
      </c>
      <c r="LBH4" s="517" t="s">
        <v>667</v>
      </c>
      <c r="LBI4" s="517"/>
      <c r="LBJ4" s="226" t="s">
        <v>19</v>
      </c>
      <c r="LBK4" s="226" t="s">
        <v>666</v>
      </c>
      <c r="LBL4" s="225" t="s">
        <v>664</v>
      </c>
      <c r="LBM4" s="517" t="s">
        <v>667</v>
      </c>
      <c r="LBN4" s="517"/>
      <c r="LBO4" s="226" t="s">
        <v>19</v>
      </c>
      <c r="LBP4" s="226" t="s">
        <v>666</v>
      </c>
      <c r="LBQ4" s="225" t="s">
        <v>664</v>
      </c>
      <c r="LBR4" s="517" t="s">
        <v>667</v>
      </c>
      <c r="LBS4" s="517"/>
      <c r="LBT4" s="226" t="s">
        <v>19</v>
      </c>
      <c r="LBU4" s="226" t="s">
        <v>666</v>
      </c>
      <c r="LBV4" s="225" t="s">
        <v>664</v>
      </c>
      <c r="LBW4" s="517" t="s">
        <v>667</v>
      </c>
      <c r="LBX4" s="517"/>
      <c r="LBY4" s="226" t="s">
        <v>19</v>
      </c>
      <c r="LBZ4" s="226" t="s">
        <v>666</v>
      </c>
      <c r="LCA4" s="225" t="s">
        <v>664</v>
      </c>
      <c r="LCB4" s="517" t="s">
        <v>667</v>
      </c>
      <c r="LCC4" s="517"/>
      <c r="LCD4" s="226" t="s">
        <v>19</v>
      </c>
      <c r="LCE4" s="226" t="s">
        <v>666</v>
      </c>
      <c r="LCF4" s="225" t="s">
        <v>664</v>
      </c>
      <c r="LCG4" s="517" t="s">
        <v>667</v>
      </c>
      <c r="LCH4" s="517"/>
      <c r="LCI4" s="226" t="s">
        <v>19</v>
      </c>
      <c r="LCJ4" s="226" t="s">
        <v>666</v>
      </c>
      <c r="LCK4" s="225" t="s">
        <v>664</v>
      </c>
      <c r="LCL4" s="517" t="s">
        <v>667</v>
      </c>
      <c r="LCM4" s="517"/>
      <c r="LCN4" s="226" t="s">
        <v>19</v>
      </c>
      <c r="LCO4" s="226" t="s">
        <v>666</v>
      </c>
      <c r="LCP4" s="225" t="s">
        <v>664</v>
      </c>
      <c r="LCQ4" s="517" t="s">
        <v>667</v>
      </c>
      <c r="LCR4" s="517"/>
      <c r="LCS4" s="226" t="s">
        <v>19</v>
      </c>
      <c r="LCT4" s="226" t="s">
        <v>666</v>
      </c>
      <c r="LCU4" s="225" t="s">
        <v>664</v>
      </c>
      <c r="LCV4" s="517" t="s">
        <v>667</v>
      </c>
      <c r="LCW4" s="517"/>
      <c r="LCX4" s="226" t="s">
        <v>19</v>
      </c>
      <c r="LCY4" s="226" t="s">
        <v>666</v>
      </c>
      <c r="LCZ4" s="225" t="s">
        <v>664</v>
      </c>
      <c r="LDA4" s="517" t="s">
        <v>667</v>
      </c>
      <c r="LDB4" s="517"/>
      <c r="LDC4" s="226" t="s">
        <v>19</v>
      </c>
      <c r="LDD4" s="226" t="s">
        <v>666</v>
      </c>
      <c r="LDE4" s="225" t="s">
        <v>664</v>
      </c>
      <c r="LDF4" s="517" t="s">
        <v>667</v>
      </c>
      <c r="LDG4" s="517"/>
      <c r="LDH4" s="226" t="s">
        <v>19</v>
      </c>
      <c r="LDI4" s="226" t="s">
        <v>666</v>
      </c>
      <c r="LDJ4" s="225" t="s">
        <v>664</v>
      </c>
      <c r="LDK4" s="517" t="s">
        <v>667</v>
      </c>
      <c r="LDL4" s="517"/>
      <c r="LDM4" s="226" t="s">
        <v>19</v>
      </c>
      <c r="LDN4" s="226" t="s">
        <v>666</v>
      </c>
      <c r="LDO4" s="225" t="s">
        <v>664</v>
      </c>
      <c r="LDP4" s="517" t="s">
        <v>667</v>
      </c>
      <c r="LDQ4" s="517"/>
      <c r="LDR4" s="226" t="s">
        <v>19</v>
      </c>
      <c r="LDS4" s="226" t="s">
        <v>666</v>
      </c>
      <c r="LDT4" s="225" t="s">
        <v>664</v>
      </c>
      <c r="LDU4" s="517" t="s">
        <v>667</v>
      </c>
      <c r="LDV4" s="517"/>
      <c r="LDW4" s="226" t="s">
        <v>19</v>
      </c>
      <c r="LDX4" s="226" t="s">
        <v>666</v>
      </c>
      <c r="LDY4" s="225" t="s">
        <v>664</v>
      </c>
      <c r="LDZ4" s="517" t="s">
        <v>667</v>
      </c>
      <c r="LEA4" s="517"/>
      <c r="LEB4" s="226" t="s">
        <v>19</v>
      </c>
      <c r="LEC4" s="226" t="s">
        <v>666</v>
      </c>
      <c r="LED4" s="225" t="s">
        <v>664</v>
      </c>
      <c r="LEE4" s="517" t="s">
        <v>667</v>
      </c>
      <c r="LEF4" s="517"/>
      <c r="LEG4" s="226" t="s">
        <v>19</v>
      </c>
      <c r="LEH4" s="226" t="s">
        <v>666</v>
      </c>
      <c r="LEI4" s="225" t="s">
        <v>664</v>
      </c>
      <c r="LEJ4" s="517" t="s">
        <v>667</v>
      </c>
      <c r="LEK4" s="517"/>
      <c r="LEL4" s="226" t="s">
        <v>19</v>
      </c>
      <c r="LEM4" s="226" t="s">
        <v>666</v>
      </c>
      <c r="LEN4" s="225" t="s">
        <v>664</v>
      </c>
      <c r="LEO4" s="517" t="s">
        <v>667</v>
      </c>
      <c r="LEP4" s="517"/>
      <c r="LEQ4" s="226" t="s">
        <v>19</v>
      </c>
      <c r="LER4" s="226" t="s">
        <v>666</v>
      </c>
      <c r="LES4" s="225" t="s">
        <v>664</v>
      </c>
      <c r="LET4" s="517" t="s">
        <v>667</v>
      </c>
      <c r="LEU4" s="517"/>
      <c r="LEV4" s="226" t="s">
        <v>19</v>
      </c>
      <c r="LEW4" s="226" t="s">
        <v>666</v>
      </c>
      <c r="LEX4" s="225" t="s">
        <v>664</v>
      </c>
      <c r="LEY4" s="517" t="s">
        <v>667</v>
      </c>
      <c r="LEZ4" s="517"/>
      <c r="LFA4" s="226" t="s">
        <v>19</v>
      </c>
      <c r="LFB4" s="226" t="s">
        <v>666</v>
      </c>
      <c r="LFC4" s="225" t="s">
        <v>664</v>
      </c>
      <c r="LFD4" s="517" t="s">
        <v>667</v>
      </c>
      <c r="LFE4" s="517"/>
      <c r="LFF4" s="226" t="s">
        <v>19</v>
      </c>
      <c r="LFG4" s="226" t="s">
        <v>666</v>
      </c>
      <c r="LFH4" s="225" t="s">
        <v>664</v>
      </c>
      <c r="LFI4" s="517" t="s">
        <v>667</v>
      </c>
      <c r="LFJ4" s="517"/>
      <c r="LFK4" s="226" t="s">
        <v>19</v>
      </c>
      <c r="LFL4" s="226" t="s">
        <v>666</v>
      </c>
      <c r="LFM4" s="225" t="s">
        <v>664</v>
      </c>
      <c r="LFN4" s="517" t="s">
        <v>667</v>
      </c>
      <c r="LFO4" s="517"/>
      <c r="LFP4" s="226" t="s">
        <v>19</v>
      </c>
      <c r="LFQ4" s="226" t="s">
        <v>666</v>
      </c>
      <c r="LFR4" s="225" t="s">
        <v>664</v>
      </c>
      <c r="LFS4" s="517" t="s">
        <v>667</v>
      </c>
      <c r="LFT4" s="517"/>
      <c r="LFU4" s="226" t="s">
        <v>19</v>
      </c>
      <c r="LFV4" s="226" t="s">
        <v>666</v>
      </c>
      <c r="LFW4" s="225" t="s">
        <v>664</v>
      </c>
      <c r="LFX4" s="517" t="s">
        <v>667</v>
      </c>
      <c r="LFY4" s="517"/>
      <c r="LFZ4" s="226" t="s">
        <v>19</v>
      </c>
      <c r="LGA4" s="226" t="s">
        <v>666</v>
      </c>
      <c r="LGB4" s="225" t="s">
        <v>664</v>
      </c>
      <c r="LGC4" s="517" t="s">
        <v>667</v>
      </c>
      <c r="LGD4" s="517"/>
      <c r="LGE4" s="226" t="s">
        <v>19</v>
      </c>
      <c r="LGF4" s="226" t="s">
        <v>666</v>
      </c>
      <c r="LGG4" s="225" t="s">
        <v>664</v>
      </c>
      <c r="LGH4" s="517" t="s">
        <v>667</v>
      </c>
      <c r="LGI4" s="517"/>
      <c r="LGJ4" s="226" t="s">
        <v>19</v>
      </c>
      <c r="LGK4" s="226" t="s">
        <v>666</v>
      </c>
      <c r="LGL4" s="225" t="s">
        <v>664</v>
      </c>
      <c r="LGM4" s="517" t="s">
        <v>667</v>
      </c>
      <c r="LGN4" s="517"/>
      <c r="LGO4" s="226" t="s">
        <v>19</v>
      </c>
      <c r="LGP4" s="226" t="s">
        <v>666</v>
      </c>
      <c r="LGQ4" s="225" t="s">
        <v>664</v>
      </c>
      <c r="LGR4" s="517" t="s">
        <v>667</v>
      </c>
      <c r="LGS4" s="517"/>
      <c r="LGT4" s="226" t="s">
        <v>19</v>
      </c>
      <c r="LGU4" s="226" t="s">
        <v>666</v>
      </c>
      <c r="LGV4" s="225" t="s">
        <v>664</v>
      </c>
      <c r="LGW4" s="517" t="s">
        <v>667</v>
      </c>
      <c r="LGX4" s="517"/>
      <c r="LGY4" s="226" t="s">
        <v>19</v>
      </c>
      <c r="LGZ4" s="226" t="s">
        <v>666</v>
      </c>
      <c r="LHA4" s="225" t="s">
        <v>664</v>
      </c>
      <c r="LHB4" s="517" t="s">
        <v>667</v>
      </c>
      <c r="LHC4" s="517"/>
      <c r="LHD4" s="226" t="s">
        <v>19</v>
      </c>
      <c r="LHE4" s="226" t="s">
        <v>666</v>
      </c>
      <c r="LHF4" s="225" t="s">
        <v>664</v>
      </c>
      <c r="LHG4" s="517" t="s">
        <v>667</v>
      </c>
      <c r="LHH4" s="517"/>
      <c r="LHI4" s="226" t="s">
        <v>19</v>
      </c>
      <c r="LHJ4" s="226" t="s">
        <v>666</v>
      </c>
      <c r="LHK4" s="225" t="s">
        <v>664</v>
      </c>
      <c r="LHL4" s="517" t="s">
        <v>667</v>
      </c>
      <c r="LHM4" s="517"/>
      <c r="LHN4" s="226" t="s">
        <v>19</v>
      </c>
      <c r="LHO4" s="226" t="s">
        <v>666</v>
      </c>
      <c r="LHP4" s="225" t="s">
        <v>664</v>
      </c>
      <c r="LHQ4" s="517" t="s">
        <v>667</v>
      </c>
      <c r="LHR4" s="517"/>
      <c r="LHS4" s="226" t="s">
        <v>19</v>
      </c>
      <c r="LHT4" s="226" t="s">
        <v>666</v>
      </c>
      <c r="LHU4" s="225" t="s">
        <v>664</v>
      </c>
      <c r="LHV4" s="517" t="s">
        <v>667</v>
      </c>
      <c r="LHW4" s="517"/>
      <c r="LHX4" s="226" t="s">
        <v>19</v>
      </c>
      <c r="LHY4" s="226" t="s">
        <v>666</v>
      </c>
      <c r="LHZ4" s="225" t="s">
        <v>664</v>
      </c>
      <c r="LIA4" s="517" t="s">
        <v>667</v>
      </c>
      <c r="LIB4" s="517"/>
      <c r="LIC4" s="226" t="s">
        <v>19</v>
      </c>
      <c r="LID4" s="226" t="s">
        <v>666</v>
      </c>
      <c r="LIE4" s="225" t="s">
        <v>664</v>
      </c>
      <c r="LIF4" s="517" t="s">
        <v>667</v>
      </c>
      <c r="LIG4" s="517"/>
      <c r="LIH4" s="226" t="s">
        <v>19</v>
      </c>
      <c r="LII4" s="226" t="s">
        <v>666</v>
      </c>
      <c r="LIJ4" s="225" t="s">
        <v>664</v>
      </c>
      <c r="LIK4" s="517" t="s">
        <v>667</v>
      </c>
      <c r="LIL4" s="517"/>
      <c r="LIM4" s="226" t="s">
        <v>19</v>
      </c>
      <c r="LIN4" s="226" t="s">
        <v>666</v>
      </c>
      <c r="LIO4" s="225" t="s">
        <v>664</v>
      </c>
      <c r="LIP4" s="517" t="s">
        <v>667</v>
      </c>
      <c r="LIQ4" s="517"/>
      <c r="LIR4" s="226" t="s">
        <v>19</v>
      </c>
      <c r="LIS4" s="226" t="s">
        <v>666</v>
      </c>
      <c r="LIT4" s="225" t="s">
        <v>664</v>
      </c>
      <c r="LIU4" s="517" t="s">
        <v>667</v>
      </c>
      <c r="LIV4" s="517"/>
      <c r="LIW4" s="226" t="s">
        <v>19</v>
      </c>
      <c r="LIX4" s="226" t="s">
        <v>666</v>
      </c>
      <c r="LIY4" s="225" t="s">
        <v>664</v>
      </c>
      <c r="LIZ4" s="517" t="s">
        <v>667</v>
      </c>
      <c r="LJA4" s="517"/>
      <c r="LJB4" s="226" t="s">
        <v>19</v>
      </c>
      <c r="LJC4" s="226" t="s">
        <v>666</v>
      </c>
      <c r="LJD4" s="225" t="s">
        <v>664</v>
      </c>
      <c r="LJE4" s="517" t="s">
        <v>667</v>
      </c>
      <c r="LJF4" s="517"/>
      <c r="LJG4" s="226" t="s">
        <v>19</v>
      </c>
      <c r="LJH4" s="226" t="s">
        <v>666</v>
      </c>
      <c r="LJI4" s="225" t="s">
        <v>664</v>
      </c>
      <c r="LJJ4" s="517" t="s">
        <v>667</v>
      </c>
      <c r="LJK4" s="517"/>
      <c r="LJL4" s="226" t="s">
        <v>19</v>
      </c>
      <c r="LJM4" s="226" t="s">
        <v>666</v>
      </c>
      <c r="LJN4" s="225" t="s">
        <v>664</v>
      </c>
      <c r="LJO4" s="517" t="s">
        <v>667</v>
      </c>
      <c r="LJP4" s="517"/>
      <c r="LJQ4" s="226" t="s">
        <v>19</v>
      </c>
      <c r="LJR4" s="226" t="s">
        <v>666</v>
      </c>
      <c r="LJS4" s="225" t="s">
        <v>664</v>
      </c>
      <c r="LJT4" s="517" t="s">
        <v>667</v>
      </c>
      <c r="LJU4" s="517"/>
      <c r="LJV4" s="226" t="s">
        <v>19</v>
      </c>
      <c r="LJW4" s="226" t="s">
        <v>666</v>
      </c>
      <c r="LJX4" s="225" t="s">
        <v>664</v>
      </c>
      <c r="LJY4" s="517" t="s">
        <v>667</v>
      </c>
      <c r="LJZ4" s="517"/>
      <c r="LKA4" s="226" t="s">
        <v>19</v>
      </c>
      <c r="LKB4" s="226" t="s">
        <v>666</v>
      </c>
      <c r="LKC4" s="225" t="s">
        <v>664</v>
      </c>
      <c r="LKD4" s="517" t="s">
        <v>667</v>
      </c>
      <c r="LKE4" s="517"/>
      <c r="LKF4" s="226" t="s">
        <v>19</v>
      </c>
      <c r="LKG4" s="226" t="s">
        <v>666</v>
      </c>
      <c r="LKH4" s="225" t="s">
        <v>664</v>
      </c>
      <c r="LKI4" s="517" t="s">
        <v>667</v>
      </c>
      <c r="LKJ4" s="517"/>
      <c r="LKK4" s="226" t="s">
        <v>19</v>
      </c>
      <c r="LKL4" s="226" t="s">
        <v>666</v>
      </c>
      <c r="LKM4" s="225" t="s">
        <v>664</v>
      </c>
      <c r="LKN4" s="517" t="s">
        <v>667</v>
      </c>
      <c r="LKO4" s="517"/>
      <c r="LKP4" s="226" t="s">
        <v>19</v>
      </c>
      <c r="LKQ4" s="226" t="s">
        <v>666</v>
      </c>
      <c r="LKR4" s="225" t="s">
        <v>664</v>
      </c>
      <c r="LKS4" s="517" t="s">
        <v>667</v>
      </c>
      <c r="LKT4" s="517"/>
      <c r="LKU4" s="226" t="s">
        <v>19</v>
      </c>
      <c r="LKV4" s="226" t="s">
        <v>666</v>
      </c>
      <c r="LKW4" s="225" t="s">
        <v>664</v>
      </c>
      <c r="LKX4" s="517" t="s">
        <v>667</v>
      </c>
      <c r="LKY4" s="517"/>
      <c r="LKZ4" s="226" t="s">
        <v>19</v>
      </c>
      <c r="LLA4" s="226" t="s">
        <v>666</v>
      </c>
      <c r="LLB4" s="225" t="s">
        <v>664</v>
      </c>
      <c r="LLC4" s="517" t="s">
        <v>667</v>
      </c>
      <c r="LLD4" s="517"/>
      <c r="LLE4" s="226" t="s">
        <v>19</v>
      </c>
      <c r="LLF4" s="226" t="s">
        <v>666</v>
      </c>
      <c r="LLG4" s="225" t="s">
        <v>664</v>
      </c>
      <c r="LLH4" s="517" t="s">
        <v>667</v>
      </c>
      <c r="LLI4" s="517"/>
      <c r="LLJ4" s="226" t="s">
        <v>19</v>
      </c>
      <c r="LLK4" s="226" t="s">
        <v>666</v>
      </c>
      <c r="LLL4" s="225" t="s">
        <v>664</v>
      </c>
      <c r="LLM4" s="517" t="s">
        <v>667</v>
      </c>
      <c r="LLN4" s="517"/>
      <c r="LLO4" s="226" t="s">
        <v>19</v>
      </c>
      <c r="LLP4" s="226" t="s">
        <v>666</v>
      </c>
      <c r="LLQ4" s="225" t="s">
        <v>664</v>
      </c>
      <c r="LLR4" s="517" t="s">
        <v>667</v>
      </c>
      <c r="LLS4" s="517"/>
      <c r="LLT4" s="226" t="s">
        <v>19</v>
      </c>
      <c r="LLU4" s="226" t="s">
        <v>666</v>
      </c>
      <c r="LLV4" s="225" t="s">
        <v>664</v>
      </c>
      <c r="LLW4" s="517" t="s">
        <v>667</v>
      </c>
      <c r="LLX4" s="517"/>
      <c r="LLY4" s="226" t="s">
        <v>19</v>
      </c>
      <c r="LLZ4" s="226" t="s">
        <v>666</v>
      </c>
      <c r="LMA4" s="225" t="s">
        <v>664</v>
      </c>
      <c r="LMB4" s="517" t="s">
        <v>667</v>
      </c>
      <c r="LMC4" s="517"/>
      <c r="LMD4" s="226" t="s">
        <v>19</v>
      </c>
      <c r="LME4" s="226" t="s">
        <v>666</v>
      </c>
      <c r="LMF4" s="225" t="s">
        <v>664</v>
      </c>
      <c r="LMG4" s="517" t="s">
        <v>667</v>
      </c>
      <c r="LMH4" s="517"/>
      <c r="LMI4" s="226" t="s">
        <v>19</v>
      </c>
      <c r="LMJ4" s="226" t="s">
        <v>666</v>
      </c>
      <c r="LMK4" s="225" t="s">
        <v>664</v>
      </c>
      <c r="LML4" s="517" t="s">
        <v>667</v>
      </c>
      <c r="LMM4" s="517"/>
      <c r="LMN4" s="226" t="s">
        <v>19</v>
      </c>
      <c r="LMO4" s="226" t="s">
        <v>666</v>
      </c>
      <c r="LMP4" s="225" t="s">
        <v>664</v>
      </c>
      <c r="LMQ4" s="517" t="s">
        <v>667</v>
      </c>
      <c r="LMR4" s="517"/>
      <c r="LMS4" s="226" t="s">
        <v>19</v>
      </c>
      <c r="LMT4" s="226" t="s">
        <v>666</v>
      </c>
      <c r="LMU4" s="225" t="s">
        <v>664</v>
      </c>
      <c r="LMV4" s="517" t="s">
        <v>667</v>
      </c>
      <c r="LMW4" s="517"/>
      <c r="LMX4" s="226" t="s">
        <v>19</v>
      </c>
      <c r="LMY4" s="226" t="s">
        <v>666</v>
      </c>
      <c r="LMZ4" s="225" t="s">
        <v>664</v>
      </c>
      <c r="LNA4" s="517" t="s">
        <v>667</v>
      </c>
      <c r="LNB4" s="517"/>
      <c r="LNC4" s="226" t="s">
        <v>19</v>
      </c>
      <c r="LND4" s="226" t="s">
        <v>666</v>
      </c>
      <c r="LNE4" s="225" t="s">
        <v>664</v>
      </c>
      <c r="LNF4" s="517" t="s">
        <v>667</v>
      </c>
      <c r="LNG4" s="517"/>
      <c r="LNH4" s="226" t="s">
        <v>19</v>
      </c>
      <c r="LNI4" s="226" t="s">
        <v>666</v>
      </c>
      <c r="LNJ4" s="225" t="s">
        <v>664</v>
      </c>
      <c r="LNK4" s="517" t="s">
        <v>667</v>
      </c>
      <c r="LNL4" s="517"/>
      <c r="LNM4" s="226" t="s">
        <v>19</v>
      </c>
      <c r="LNN4" s="226" t="s">
        <v>666</v>
      </c>
      <c r="LNO4" s="225" t="s">
        <v>664</v>
      </c>
      <c r="LNP4" s="517" t="s">
        <v>667</v>
      </c>
      <c r="LNQ4" s="517"/>
      <c r="LNR4" s="226" t="s">
        <v>19</v>
      </c>
      <c r="LNS4" s="226" t="s">
        <v>666</v>
      </c>
      <c r="LNT4" s="225" t="s">
        <v>664</v>
      </c>
      <c r="LNU4" s="517" t="s">
        <v>667</v>
      </c>
      <c r="LNV4" s="517"/>
      <c r="LNW4" s="226" t="s">
        <v>19</v>
      </c>
      <c r="LNX4" s="226" t="s">
        <v>666</v>
      </c>
      <c r="LNY4" s="225" t="s">
        <v>664</v>
      </c>
      <c r="LNZ4" s="517" t="s">
        <v>667</v>
      </c>
      <c r="LOA4" s="517"/>
      <c r="LOB4" s="226" t="s">
        <v>19</v>
      </c>
      <c r="LOC4" s="226" t="s">
        <v>666</v>
      </c>
      <c r="LOD4" s="225" t="s">
        <v>664</v>
      </c>
      <c r="LOE4" s="517" t="s">
        <v>667</v>
      </c>
      <c r="LOF4" s="517"/>
      <c r="LOG4" s="226" t="s">
        <v>19</v>
      </c>
      <c r="LOH4" s="226" t="s">
        <v>666</v>
      </c>
      <c r="LOI4" s="225" t="s">
        <v>664</v>
      </c>
      <c r="LOJ4" s="517" t="s">
        <v>667</v>
      </c>
      <c r="LOK4" s="517"/>
      <c r="LOL4" s="226" t="s">
        <v>19</v>
      </c>
      <c r="LOM4" s="226" t="s">
        <v>666</v>
      </c>
      <c r="LON4" s="225" t="s">
        <v>664</v>
      </c>
      <c r="LOO4" s="517" t="s">
        <v>667</v>
      </c>
      <c r="LOP4" s="517"/>
      <c r="LOQ4" s="226" t="s">
        <v>19</v>
      </c>
      <c r="LOR4" s="226" t="s">
        <v>666</v>
      </c>
      <c r="LOS4" s="225" t="s">
        <v>664</v>
      </c>
      <c r="LOT4" s="517" t="s">
        <v>667</v>
      </c>
      <c r="LOU4" s="517"/>
      <c r="LOV4" s="226" t="s">
        <v>19</v>
      </c>
      <c r="LOW4" s="226" t="s">
        <v>666</v>
      </c>
      <c r="LOX4" s="225" t="s">
        <v>664</v>
      </c>
      <c r="LOY4" s="517" t="s">
        <v>667</v>
      </c>
      <c r="LOZ4" s="517"/>
      <c r="LPA4" s="226" t="s">
        <v>19</v>
      </c>
      <c r="LPB4" s="226" t="s">
        <v>666</v>
      </c>
      <c r="LPC4" s="225" t="s">
        <v>664</v>
      </c>
      <c r="LPD4" s="517" t="s">
        <v>667</v>
      </c>
      <c r="LPE4" s="517"/>
      <c r="LPF4" s="226" t="s">
        <v>19</v>
      </c>
      <c r="LPG4" s="226" t="s">
        <v>666</v>
      </c>
      <c r="LPH4" s="225" t="s">
        <v>664</v>
      </c>
      <c r="LPI4" s="517" t="s">
        <v>667</v>
      </c>
      <c r="LPJ4" s="517"/>
      <c r="LPK4" s="226" t="s">
        <v>19</v>
      </c>
      <c r="LPL4" s="226" t="s">
        <v>666</v>
      </c>
      <c r="LPM4" s="225" t="s">
        <v>664</v>
      </c>
      <c r="LPN4" s="517" t="s">
        <v>667</v>
      </c>
      <c r="LPO4" s="517"/>
      <c r="LPP4" s="226" t="s">
        <v>19</v>
      </c>
      <c r="LPQ4" s="226" t="s">
        <v>666</v>
      </c>
      <c r="LPR4" s="225" t="s">
        <v>664</v>
      </c>
      <c r="LPS4" s="517" t="s">
        <v>667</v>
      </c>
      <c r="LPT4" s="517"/>
      <c r="LPU4" s="226" t="s">
        <v>19</v>
      </c>
      <c r="LPV4" s="226" t="s">
        <v>666</v>
      </c>
      <c r="LPW4" s="225" t="s">
        <v>664</v>
      </c>
      <c r="LPX4" s="517" t="s">
        <v>667</v>
      </c>
      <c r="LPY4" s="517"/>
      <c r="LPZ4" s="226" t="s">
        <v>19</v>
      </c>
      <c r="LQA4" s="226" t="s">
        <v>666</v>
      </c>
      <c r="LQB4" s="225" t="s">
        <v>664</v>
      </c>
      <c r="LQC4" s="517" t="s">
        <v>667</v>
      </c>
      <c r="LQD4" s="517"/>
      <c r="LQE4" s="226" t="s">
        <v>19</v>
      </c>
      <c r="LQF4" s="226" t="s">
        <v>666</v>
      </c>
      <c r="LQG4" s="225" t="s">
        <v>664</v>
      </c>
      <c r="LQH4" s="517" t="s">
        <v>667</v>
      </c>
      <c r="LQI4" s="517"/>
      <c r="LQJ4" s="226" t="s">
        <v>19</v>
      </c>
      <c r="LQK4" s="226" t="s">
        <v>666</v>
      </c>
      <c r="LQL4" s="225" t="s">
        <v>664</v>
      </c>
      <c r="LQM4" s="517" t="s">
        <v>667</v>
      </c>
      <c r="LQN4" s="517"/>
      <c r="LQO4" s="226" t="s">
        <v>19</v>
      </c>
      <c r="LQP4" s="226" t="s">
        <v>666</v>
      </c>
      <c r="LQQ4" s="225" t="s">
        <v>664</v>
      </c>
      <c r="LQR4" s="517" t="s">
        <v>667</v>
      </c>
      <c r="LQS4" s="517"/>
      <c r="LQT4" s="226" t="s">
        <v>19</v>
      </c>
      <c r="LQU4" s="226" t="s">
        <v>666</v>
      </c>
      <c r="LQV4" s="225" t="s">
        <v>664</v>
      </c>
      <c r="LQW4" s="517" t="s">
        <v>667</v>
      </c>
      <c r="LQX4" s="517"/>
      <c r="LQY4" s="226" t="s">
        <v>19</v>
      </c>
      <c r="LQZ4" s="226" t="s">
        <v>666</v>
      </c>
      <c r="LRA4" s="225" t="s">
        <v>664</v>
      </c>
      <c r="LRB4" s="517" t="s">
        <v>667</v>
      </c>
      <c r="LRC4" s="517"/>
      <c r="LRD4" s="226" t="s">
        <v>19</v>
      </c>
      <c r="LRE4" s="226" t="s">
        <v>666</v>
      </c>
      <c r="LRF4" s="225" t="s">
        <v>664</v>
      </c>
      <c r="LRG4" s="517" t="s">
        <v>667</v>
      </c>
      <c r="LRH4" s="517"/>
      <c r="LRI4" s="226" t="s">
        <v>19</v>
      </c>
      <c r="LRJ4" s="226" t="s">
        <v>666</v>
      </c>
      <c r="LRK4" s="225" t="s">
        <v>664</v>
      </c>
      <c r="LRL4" s="517" t="s">
        <v>667</v>
      </c>
      <c r="LRM4" s="517"/>
      <c r="LRN4" s="226" t="s">
        <v>19</v>
      </c>
      <c r="LRO4" s="226" t="s">
        <v>666</v>
      </c>
      <c r="LRP4" s="225" t="s">
        <v>664</v>
      </c>
      <c r="LRQ4" s="517" t="s">
        <v>667</v>
      </c>
      <c r="LRR4" s="517"/>
      <c r="LRS4" s="226" t="s">
        <v>19</v>
      </c>
      <c r="LRT4" s="226" t="s">
        <v>666</v>
      </c>
      <c r="LRU4" s="225" t="s">
        <v>664</v>
      </c>
      <c r="LRV4" s="517" t="s">
        <v>667</v>
      </c>
      <c r="LRW4" s="517"/>
      <c r="LRX4" s="226" t="s">
        <v>19</v>
      </c>
      <c r="LRY4" s="226" t="s">
        <v>666</v>
      </c>
      <c r="LRZ4" s="225" t="s">
        <v>664</v>
      </c>
      <c r="LSA4" s="517" t="s">
        <v>667</v>
      </c>
      <c r="LSB4" s="517"/>
      <c r="LSC4" s="226" t="s">
        <v>19</v>
      </c>
      <c r="LSD4" s="226" t="s">
        <v>666</v>
      </c>
      <c r="LSE4" s="225" t="s">
        <v>664</v>
      </c>
      <c r="LSF4" s="517" t="s">
        <v>667</v>
      </c>
      <c r="LSG4" s="517"/>
      <c r="LSH4" s="226" t="s">
        <v>19</v>
      </c>
      <c r="LSI4" s="226" t="s">
        <v>666</v>
      </c>
      <c r="LSJ4" s="225" t="s">
        <v>664</v>
      </c>
      <c r="LSK4" s="517" t="s">
        <v>667</v>
      </c>
      <c r="LSL4" s="517"/>
      <c r="LSM4" s="226" t="s">
        <v>19</v>
      </c>
      <c r="LSN4" s="226" t="s">
        <v>666</v>
      </c>
      <c r="LSO4" s="225" t="s">
        <v>664</v>
      </c>
      <c r="LSP4" s="517" t="s">
        <v>667</v>
      </c>
      <c r="LSQ4" s="517"/>
      <c r="LSR4" s="226" t="s">
        <v>19</v>
      </c>
      <c r="LSS4" s="226" t="s">
        <v>666</v>
      </c>
      <c r="LST4" s="225" t="s">
        <v>664</v>
      </c>
      <c r="LSU4" s="517" t="s">
        <v>667</v>
      </c>
      <c r="LSV4" s="517"/>
      <c r="LSW4" s="226" t="s">
        <v>19</v>
      </c>
      <c r="LSX4" s="226" t="s">
        <v>666</v>
      </c>
      <c r="LSY4" s="225" t="s">
        <v>664</v>
      </c>
      <c r="LSZ4" s="517" t="s">
        <v>667</v>
      </c>
      <c r="LTA4" s="517"/>
      <c r="LTB4" s="226" t="s">
        <v>19</v>
      </c>
      <c r="LTC4" s="226" t="s">
        <v>666</v>
      </c>
      <c r="LTD4" s="225" t="s">
        <v>664</v>
      </c>
      <c r="LTE4" s="517" t="s">
        <v>667</v>
      </c>
      <c r="LTF4" s="517"/>
      <c r="LTG4" s="226" t="s">
        <v>19</v>
      </c>
      <c r="LTH4" s="226" t="s">
        <v>666</v>
      </c>
      <c r="LTI4" s="225" t="s">
        <v>664</v>
      </c>
      <c r="LTJ4" s="517" t="s">
        <v>667</v>
      </c>
      <c r="LTK4" s="517"/>
      <c r="LTL4" s="226" t="s">
        <v>19</v>
      </c>
      <c r="LTM4" s="226" t="s">
        <v>666</v>
      </c>
      <c r="LTN4" s="225" t="s">
        <v>664</v>
      </c>
      <c r="LTO4" s="517" t="s">
        <v>667</v>
      </c>
      <c r="LTP4" s="517"/>
      <c r="LTQ4" s="226" t="s">
        <v>19</v>
      </c>
      <c r="LTR4" s="226" t="s">
        <v>666</v>
      </c>
      <c r="LTS4" s="225" t="s">
        <v>664</v>
      </c>
      <c r="LTT4" s="517" t="s">
        <v>667</v>
      </c>
      <c r="LTU4" s="517"/>
      <c r="LTV4" s="226" t="s">
        <v>19</v>
      </c>
      <c r="LTW4" s="226" t="s">
        <v>666</v>
      </c>
      <c r="LTX4" s="225" t="s">
        <v>664</v>
      </c>
      <c r="LTY4" s="517" t="s">
        <v>667</v>
      </c>
      <c r="LTZ4" s="517"/>
      <c r="LUA4" s="226" t="s">
        <v>19</v>
      </c>
      <c r="LUB4" s="226" t="s">
        <v>666</v>
      </c>
      <c r="LUC4" s="225" t="s">
        <v>664</v>
      </c>
      <c r="LUD4" s="517" t="s">
        <v>667</v>
      </c>
      <c r="LUE4" s="517"/>
      <c r="LUF4" s="226" t="s">
        <v>19</v>
      </c>
      <c r="LUG4" s="226" t="s">
        <v>666</v>
      </c>
      <c r="LUH4" s="225" t="s">
        <v>664</v>
      </c>
      <c r="LUI4" s="517" t="s">
        <v>667</v>
      </c>
      <c r="LUJ4" s="517"/>
      <c r="LUK4" s="226" t="s">
        <v>19</v>
      </c>
      <c r="LUL4" s="226" t="s">
        <v>666</v>
      </c>
      <c r="LUM4" s="225" t="s">
        <v>664</v>
      </c>
      <c r="LUN4" s="517" t="s">
        <v>667</v>
      </c>
      <c r="LUO4" s="517"/>
      <c r="LUP4" s="226" t="s">
        <v>19</v>
      </c>
      <c r="LUQ4" s="226" t="s">
        <v>666</v>
      </c>
      <c r="LUR4" s="225" t="s">
        <v>664</v>
      </c>
      <c r="LUS4" s="517" t="s">
        <v>667</v>
      </c>
      <c r="LUT4" s="517"/>
      <c r="LUU4" s="226" t="s">
        <v>19</v>
      </c>
      <c r="LUV4" s="226" t="s">
        <v>666</v>
      </c>
      <c r="LUW4" s="225" t="s">
        <v>664</v>
      </c>
      <c r="LUX4" s="517" t="s">
        <v>667</v>
      </c>
      <c r="LUY4" s="517"/>
      <c r="LUZ4" s="226" t="s">
        <v>19</v>
      </c>
      <c r="LVA4" s="226" t="s">
        <v>666</v>
      </c>
      <c r="LVB4" s="225" t="s">
        <v>664</v>
      </c>
      <c r="LVC4" s="517" t="s">
        <v>667</v>
      </c>
      <c r="LVD4" s="517"/>
      <c r="LVE4" s="226" t="s">
        <v>19</v>
      </c>
      <c r="LVF4" s="226" t="s">
        <v>666</v>
      </c>
      <c r="LVG4" s="225" t="s">
        <v>664</v>
      </c>
      <c r="LVH4" s="517" t="s">
        <v>667</v>
      </c>
      <c r="LVI4" s="517"/>
      <c r="LVJ4" s="226" t="s">
        <v>19</v>
      </c>
      <c r="LVK4" s="226" t="s">
        <v>666</v>
      </c>
      <c r="LVL4" s="225" t="s">
        <v>664</v>
      </c>
      <c r="LVM4" s="517" t="s">
        <v>667</v>
      </c>
      <c r="LVN4" s="517"/>
      <c r="LVO4" s="226" t="s">
        <v>19</v>
      </c>
      <c r="LVP4" s="226" t="s">
        <v>666</v>
      </c>
      <c r="LVQ4" s="225" t="s">
        <v>664</v>
      </c>
      <c r="LVR4" s="517" t="s">
        <v>667</v>
      </c>
      <c r="LVS4" s="517"/>
      <c r="LVT4" s="226" t="s">
        <v>19</v>
      </c>
      <c r="LVU4" s="226" t="s">
        <v>666</v>
      </c>
      <c r="LVV4" s="225" t="s">
        <v>664</v>
      </c>
      <c r="LVW4" s="517" t="s">
        <v>667</v>
      </c>
      <c r="LVX4" s="517"/>
      <c r="LVY4" s="226" t="s">
        <v>19</v>
      </c>
      <c r="LVZ4" s="226" t="s">
        <v>666</v>
      </c>
      <c r="LWA4" s="225" t="s">
        <v>664</v>
      </c>
      <c r="LWB4" s="517" t="s">
        <v>667</v>
      </c>
      <c r="LWC4" s="517"/>
      <c r="LWD4" s="226" t="s">
        <v>19</v>
      </c>
      <c r="LWE4" s="226" t="s">
        <v>666</v>
      </c>
      <c r="LWF4" s="225" t="s">
        <v>664</v>
      </c>
      <c r="LWG4" s="517" t="s">
        <v>667</v>
      </c>
      <c r="LWH4" s="517"/>
      <c r="LWI4" s="226" t="s">
        <v>19</v>
      </c>
      <c r="LWJ4" s="226" t="s">
        <v>666</v>
      </c>
      <c r="LWK4" s="225" t="s">
        <v>664</v>
      </c>
      <c r="LWL4" s="517" t="s">
        <v>667</v>
      </c>
      <c r="LWM4" s="517"/>
      <c r="LWN4" s="226" t="s">
        <v>19</v>
      </c>
      <c r="LWO4" s="226" t="s">
        <v>666</v>
      </c>
      <c r="LWP4" s="225" t="s">
        <v>664</v>
      </c>
      <c r="LWQ4" s="517" t="s">
        <v>667</v>
      </c>
      <c r="LWR4" s="517"/>
      <c r="LWS4" s="226" t="s">
        <v>19</v>
      </c>
      <c r="LWT4" s="226" t="s">
        <v>666</v>
      </c>
      <c r="LWU4" s="225" t="s">
        <v>664</v>
      </c>
      <c r="LWV4" s="517" t="s">
        <v>667</v>
      </c>
      <c r="LWW4" s="517"/>
      <c r="LWX4" s="226" t="s">
        <v>19</v>
      </c>
      <c r="LWY4" s="226" t="s">
        <v>666</v>
      </c>
      <c r="LWZ4" s="225" t="s">
        <v>664</v>
      </c>
      <c r="LXA4" s="517" t="s">
        <v>667</v>
      </c>
      <c r="LXB4" s="517"/>
      <c r="LXC4" s="226" t="s">
        <v>19</v>
      </c>
      <c r="LXD4" s="226" t="s">
        <v>666</v>
      </c>
      <c r="LXE4" s="225" t="s">
        <v>664</v>
      </c>
      <c r="LXF4" s="517" t="s">
        <v>667</v>
      </c>
      <c r="LXG4" s="517"/>
      <c r="LXH4" s="226" t="s">
        <v>19</v>
      </c>
      <c r="LXI4" s="226" t="s">
        <v>666</v>
      </c>
      <c r="LXJ4" s="225" t="s">
        <v>664</v>
      </c>
      <c r="LXK4" s="517" t="s">
        <v>667</v>
      </c>
      <c r="LXL4" s="517"/>
      <c r="LXM4" s="226" t="s">
        <v>19</v>
      </c>
      <c r="LXN4" s="226" t="s">
        <v>666</v>
      </c>
      <c r="LXO4" s="225" t="s">
        <v>664</v>
      </c>
      <c r="LXP4" s="517" t="s">
        <v>667</v>
      </c>
      <c r="LXQ4" s="517"/>
      <c r="LXR4" s="226" t="s">
        <v>19</v>
      </c>
      <c r="LXS4" s="226" t="s">
        <v>666</v>
      </c>
      <c r="LXT4" s="225" t="s">
        <v>664</v>
      </c>
      <c r="LXU4" s="517" t="s">
        <v>667</v>
      </c>
      <c r="LXV4" s="517"/>
      <c r="LXW4" s="226" t="s">
        <v>19</v>
      </c>
      <c r="LXX4" s="226" t="s">
        <v>666</v>
      </c>
      <c r="LXY4" s="225" t="s">
        <v>664</v>
      </c>
      <c r="LXZ4" s="517" t="s">
        <v>667</v>
      </c>
      <c r="LYA4" s="517"/>
      <c r="LYB4" s="226" t="s">
        <v>19</v>
      </c>
      <c r="LYC4" s="226" t="s">
        <v>666</v>
      </c>
      <c r="LYD4" s="225" t="s">
        <v>664</v>
      </c>
      <c r="LYE4" s="517" t="s">
        <v>667</v>
      </c>
      <c r="LYF4" s="517"/>
      <c r="LYG4" s="226" t="s">
        <v>19</v>
      </c>
      <c r="LYH4" s="226" t="s">
        <v>666</v>
      </c>
      <c r="LYI4" s="225" t="s">
        <v>664</v>
      </c>
      <c r="LYJ4" s="517" t="s">
        <v>667</v>
      </c>
      <c r="LYK4" s="517"/>
      <c r="LYL4" s="226" t="s">
        <v>19</v>
      </c>
      <c r="LYM4" s="226" t="s">
        <v>666</v>
      </c>
      <c r="LYN4" s="225" t="s">
        <v>664</v>
      </c>
      <c r="LYO4" s="517" t="s">
        <v>667</v>
      </c>
      <c r="LYP4" s="517"/>
      <c r="LYQ4" s="226" t="s">
        <v>19</v>
      </c>
      <c r="LYR4" s="226" t="s">
        <v>666</v>
      </c>
      <c r="LYS4" s="225" t="s">
        <v>664</v>
      </c>
      <c r="LYT4" s="517" t="s">
        <v>667</v>
      </c>
      <c r="LYU4" s="517"/>
      <c r="LYV4" s="226" t="s">
        <v>19</v>
      </c>
      <c r="LYW4" s="226" t="s">
        <v>666</v>
      </c>
      <c r="LYX4" s="225" t="s">
        <v>664</v>
      </c>
      <c r="LYY4" s="517" t="s">
        <v>667</v>
      </c>
      <c r="LYZ4" s="517"/>
      <c r="LZA4" s="226" t="s">
        <v>19</v>
      </c>
      <c r="LZB4" s="226" t="s">
        <v>666</v>
      </c>
      <c r="LZC4" s="225" t="s">
        <v>664</v>
      </c>
      <c r="LZD4" s="517" t="s">
        <v>667</v>
      </c>
      <c r="LZE4" s="517"/>
      <c r="LZF4" s="226" t="s">
        <v>19</v>
      </c>
      <c r="LZG4" s="226" t="s">
        <v>666</v>
      </c>
      <c r="LZH4" s="225" t="s">
        <v>664</v>
      </c>
      <c r="LZI4" s="517" t="s">
        <v>667</v>
      </c>
      <c r="LZJ4" s="517"/>
      <c r="LZK4" s="226" t="s">
        <v>19</v>
      </c>
      <c r="LZL4" s="226" t="s">
        <v>666</v>
      </c>
      <c r="LZM4" s="225" t="s">
        <v>664</v>
      </c>
      <c r="LZN4" s="517" t="s">
        <v>667</v>
      </c>
      <c r="LZO4" s="517"/>
      <c r="LZP4" s="226" t="s">
        <v>19</v>
      </c>
      <c r="LZQ4" s="226" t="s">
        <v>666</v>
      </c>
      <c r="LZR4" s="225" t="s">
        <v>664</v>
      </c>
      <c r="LZS4" s="517" t="s">
        <v>667</v>
      </c>
      <c r="LZT4" s="517"/>
      <c r="LZU4" s="226" t="s">
        <v>19</v>
      </c>
      <c r="LZV4" s="226" t="s">
        <v>666</v>
      </c>
      <c r="LZW4" s="225" t="s">
        <v>664</v>
      </c>
      <c r="LZX4" s="517" t="s">
        <v>667</v>
      </c>
      <c r="LZY4" s="517"/>
      <c r="LZZ4" s="226" t="s">
        <v>19</v>
      </c>
      <c r="MAA4" s="226" t="s">
        <v>666</v>
      </c>
      <c r="MAB4" s="225" t="s">
        <v>664</v>
      </c>
      <c r="MAC4" s="517" t="s">
        <v>667</v>
      </c>
      <c r="MAD4" s="517"/>
      <c r="MAE4" s="226" t="s">
        <v>19</v>
      </c>
      <c r="MAF4" s="226" t="s">
        <v>666</v>
      </c>
      <c r="MAG4" s="225" t="s">
        <v>664</v>
      </c>
      <c r="MAH4" s="517" t="s">
        <v>667</v>
      </c>
      <c r="MAI4" s="517"/>
      <c r="MAJ4" s="226" t="s">
        <v>19</v>
      </c>
      <c r="MAK4" s="226" t="s">
        <v>666</v>
      </c>
      <c r="MAL4" s="225" t="s">
        <v>664</v>
      </c>
      <c r="MAM4" s="517" t="s">
        <v>667</v>
      </c>
      <c r="MAN4" s="517"/>
      <c r="MAO4" s="226" t="s">
        <v>19</v>
      </c>
      <c r="MAP4" s="226" t="s">
        <v>666</v>
      </c>
      <c r="MAQ4" s="225" t="s">
        <v>664</v>
      </c>
      <c r="MAR4" s="517" t="s">
        <v>667</v>
      </c>
      <c r="MAS4" s="517"/>
      <c r="MAT4" s="226" t="s">
        <v>19</v>
      </c>
      <c r="MAU4" s="226" t="s">
        <v>666</v>
      </c>
      <c r="MAV4" s="225" t="s">
        <v>664</v>
      </c>
      <c r="MAW4" s="517" t="s">
        <v>667</v>
      </c>
      <c r="MAX4" s="517"/>
      <c r="MAY4" s="226" t="s">
        <v>19</v>
      </c>
      <c r="MAZ4" s="226" t="s">
        <v>666</v>
      </c>
      <c r="MBA4" s="225" t="s">
        <v>664</v>
      </c>
      <c r="MBB4" s="517" t="s">
        <v>667</v>
      </c>
      <c r="MBC4" s="517"/>
      <c r="MBD4" s="226" t="s">
        <v>19</v>
      </c>
      <c r="MBE4" s="226" t="s">
        <v>666</v>
      </c>
      <c r="MBF4" s="225" t="s">
        <v>664</v>
      </c>
      <c r="MBG4" s="517" t="s">
        <v>667</v>
      </c>
      <c r="MBH4" s="517"/>
      <c r="MBI4" s="226" t="s">
        <v>19</v>
      </c>
      <c r="MBJ4" s="226" t="s">
        <v>666</v>
      </c>
      <c r="MBK4" s="225" t="s">
        <v>664</v>
      </c>
      <c r="MBL4" s="517" t="s">
        <v>667</v>
      </c>
      <c r="MBM4" s="517"/>
      <c r="MBN4" s="226" t="s">
        <v>19</v>
      </c>
      <c r="MBO4" s="226" t="s">
        <v>666</v>
      </c>
      <c r="MBP4" s="225" t="s">
        <v>664</v>
      </c>
      <c r="MBQ4" s="517" t="s">
        <v>667</v>
      </c>
      <c r="MBR4" s="517"/>
      <c r="MBS4" s="226" t="s">
        <v>19</v>
      </c>
      <c r="MBT4" s="226" t="s">
        <v>666</v>
      </c>
      <c r="MBU4" s="225" t="s">
        <v>664</v>
      </c>
      <c r="MBV4" s="517" t="s">
        <v>667</v>
      </c>
      <c r="MBW4" s="517"/>
      <c r="MBX4" s="226" t="s">
        <v>19</v>
      </c>
      <c r="MBY4" s="226" t="s">
        <v>666</v>
      </c>
      <c r="MBZ4" s="225" t="s">
        <v>664</v>
      </c>
      <c r="MCA4" s="517" t="s">
        <v>667</v>
      </c>
      <c r="MCB4" s="517"/>
      <c r="MCC4" s="226" t="s">
        <v>19</v>
      </c>
      <c r="MCD4" s="226" t="s">
        <v>666</v>
      </c>
      <c r="MCE4" s="225" t="s">
        <v>664</v>
      </c>
      <c r="MCF4" s="517" t="s">
        <v>667</v>
      </c>
      <c r="MCG4" s="517"/>
      <c r="MCH4" s="226" t="s">
        <v>19</v>
      </c>
      <c r="MCI4" s="226" t="s">
        <v>666</v>
      </c>
      <c r="MCJ4" s="225" t="s">
        <v>664</v>
      </c>
      <c r="MCK4" s="517" t="s">
        <v>667</v>
      </c>
      <c r="MCL4" s="517"/>
      <c r="MCM4" s="226" t="s">
        <v>19</v>
      </c>
      <c r="MCN4" s="226" t="s">
        <v>666</v>
      </c>
      <c r="MCO4" s="225" t="s">
        <v>664</v>
      </c>
      <c r="MCP4" s="517" t="s">
        <v>667</v>
      </c>
      <c r="MCQ4" s="517"/>
      <c r="MCR4" s="226" t="s">
        <v>19</v>
      </c>
      <c r="MCS4" s="226" t="s">
        <v>666</v>
      </c>
      <c r="MCT4" s="225" t="s">
        <v>664</v>
      </c>
      <c r="MCU4" s="517" t="s">
        <v>667</v>
      </c>
      <c r="MCV4" s="517"/>
      <c r="MCW4" s="226" t="s">
        <v>19</v>
      </c>
      <c r="MCX4" s="226" t="s">
        <v>666</v>
      </c>
      <c r="MCY4" s="225" t="s">
        <v>664</v>
      </c>
      <c r="MCZ4" s="517" t="s">
        <v>667</v>
      </c>
      <c r="MDA4" s="517"/>
      <c r="MDB4" s="226" t="s">
        <v>19</v>
      </c>
      <c r="MDC4" s="226" t="s">
        <v>666</v>
      </c>
      <c r="MDD4" s="225" t="s">
        <v>664</v>
      </c>
      <c r="MDE4" s="517" t="s">
        <v>667</v>
      </c>
      <c r="MDF4" s="517"/>
      <c r="MDG4" s="226" t="s">
        <v>19</v>
      </c>
      <c r="MDH4" s="226" t="s">
        <v>666</v>
      </c>
      <c r="MDI4" s="225" t="s">
        <v>664</v>
      </c>
      <c r="MDJ4" s="517" t="s">
        <v>667</v>
      </c>
      <c r="MDK4" s="517"/>
      <c r="MDL4" s="226" t="s">
        <v>19</v>
      </c>
      <c r="MDM4" s="226" t="s">
        <v>666</v>
      </c>
      <c r="MDN4" s="225" t="s">
        <v>664</v>
      </c>
      <c r="MDO4" s="517" t="s">
        <v>667</v>
      </c>
      <c r="MDP4" s="517"/>
      <c r="MDQ4" s="226" t="s">
        <v>19</v>
      </c>
      <c r="MDR4" s="226" t="s">
        <v>666</v>
      </c>
      <c r="MDS4" s="225" t="s">
        <v>664</v>
      </c>
      <c r="MDT4" s="517" t="s">
        <v>667</v>
      </c>
      <c r="MDU4" s="517"/>
      <c r="MDV4" s="226" t="s">
        <v>19</v>
      </c>
      <c r="MDW4" s="226" t="s">
        <v>666</v>
      </c>
      <c r="MDX4" s="225" t="s">
        <v>664</v>
      </c>
      <c r="MDY4" s="517" t="s">
        <v>667</v>
      </c>
      <c r="MDZ4" s="517"/>
      <c r="MEA4" s="226" t="s">
        <v>19</v>
      </c>
      <c r="MEB4" s="226" t="s">
        <v>666</v>
      </c>
      <c r="MEC4" s="225" t="s">
        <v>664</v>
      </c>
      <c r="MED4" s="517" t="s">
        <v>667</v>
      </c>
      <c r="MEE4" s="517"/>
      <c r="MEF4" s="226" t="s">
        <v>19</v>
      </c>
      <c r="MEG4" s="226" t="s">
        <v>666</v>
      </c>
      <c r="MEH4" s="225" t="s">
        <v>664</v>
      </c>
      <c r="MEI4" s="517" t="s">
        <v>667</v>
      </c>
      <c r="MEJ4" s="517"/>
      <c r="MEK4" s="226" t="s">
        <v>19</v>
      </c>
      <c r="MEL4" s="226" t="s">
        <v>666</v>
      </c>
      <c r="MEM4" s="225" t="s">
        <v>664</v>
      </c>
      <c r="MEN4" s="517" t="s">
        <v>667</v>
      </c>
      <c r="MEO4" s="517"/>
      <c r="MEP4" s="226" t="s">
        <v>19</v>
      </c>
      <c r="MEQ4" s="226" t="s">
        <v>666</v>
      </c>
      <c r="MER4" s="225" t="s">
        <v>664</v>
      </c>
      <c r="MES4" s="517" t="s">
        <v>667</v>
      </c>
      <c r="MET4" s="517"/>
      <c r="MEU4" s="226" t="s">
        <v>19</v>
      </c>
      <c r="MEV4" s="226" t="s">
        <v>666</v>
      </c>
      <c r="MEW4" s="225" t="s">
        <v>664</v>
      </c>
      <c r="MEX4" s="517" t="s">
        <v>667</v>
      </c>
      <c r="MEY4" s="517"/>
      <c r="MEZ4" s="226" t="s">
        <v>19</v>
      </c>
      <c r="MFA4" s="226" t="s">
        <v>666</v>
      </c>
      <c r="MFB4" s="225" t="s">
        <v>664</v>
      </c>
      <c r="MFC4" s="517" t="s">
        <v>667</v>
      </c>
      <c r="MFD4" s="517"/>
      <c r="MFE4" s="226" t="s">
        <v>19</v>
      </c>
      <c r="MFF4" s="226" t="s">
        <v>666</v>
      </c>
      <c r="MFG4" s="225" t="s">
        <v>664</v>
      </c>
      <c r="MFH4" s="517" t="s">
        <v>667</v>
      </c>
      <c r="MFI4" s="517"/>
      <c r="MFJ4" s="226" t="s">
        <v>19</v>
      </c>
      <c r="MFK4" s="226" t="s">
        <v>666</v>
      </c>
      <c r="MFL4" s="225" t="s">
        <v>664</v>
      </c>
      <c r="MFM4" s="517" t="s">
        <v>667</v>
      </c>
      <c r="MFN4" s="517"/>
      <c r="MFO4" s="226" t="s">
        <v>19</v>
      </c>
      <c r="MFP4" s="226" t="s">
        <v>666</v>
      </c>
      <c r="MFQ4" s="225" t="s">
        <v>664</v>
      </c>
      <c r="MFR4" s="517" t="s">
        <v>667</v>
      </c>
      <c r="MFS4" s="517"/>
      <c r="MFT4" s="226" t="s">
        <v>19</v>
      </c>
      <c r="MFU4" s="226" t="s">
        <v>666</v>
      </c>
      <c r="MFV4" s="225" t="s">
        <v>664</v>
      </c>
      <c r="MFW4" s="517" t="s">
        <v>667</v>
      </c>
      <c r="MFX4" s="517"/>
      <c r="MFY4" s="226" t="s">
        <v>19</v>
      </c>
      <c r="MFZ4" s="226" t="s">
        <v>666</v>
      </c>
      <c r="MGA4" s="225" t="s">
        <v>664</v>
      </c>
      <c r="MGB4" s="517" t="s">
        <v>667</v>
      </c>
      <c r="MGC4" s="517"/>
      <c r="MGD4" s="226" t="s">
        <v>19</v>
      </c>
      <c r="MGE4" s="226" t="s">
        <v>666</v>
      </c>
      <c r="MGF4" s="225" t="s">
        <v>664</v>
      </c>
      <c r="MGG4" s="517" t="s">
        <v>667</v>
      </c>
      <c r="MGH4" s="517"/>
      <c r="MGI4" s="226" t="s">
        <v>19</v>
      </c>
      <c r="MGJ4" s="226" t="s">
        <v>666</v>
      </c>
      <c r="MGK4" s="225" t="s">
        <v>664</v>
      </c>
      <c r="MGL4" s="517" t="s">
        <v>667</v>
      </c>
      <c r="MGM4" s="517"/>
      <c r="MGN4" s="226" t="s">
        <v>19</v>
      </c>
      <c r="MGO4" s="226" t="s">
        <v>666</v>
      </c>
      <c r="MGP4" s="225" t="s">
        <v>664</v>
      </c>
      <c r="MGQ4" s="517" t="s">
        <v>667</v>
      </c>
      <c r="MGR4" s="517"/>
      <c r="MGS4" s="226" t="s">
        <v>19</v>
      </c>
      <c r="MGT4" s="226" t="s">
        <v>666</v>
      </c>
      <c r="MGU4" s="225" t="s">
        <v>664</v>
      </c>
      <c r="MGV4" s="517" t="s">
        <v>667</v>
      </c>
      <c r="MGW4" s="517"/>
      <c r="MGX4" s="226" t="s">
        <v>19</v>
      </c>
      <c r="MGY4" s="226" t="s">
        <v>666</v>
      </c>
      <c r="MGZ4" s="225" t="s">
        <v>664</v>
      </c>
      <c r="MHA4" s="517" t="s">
        <v>667</v>
      </c>
      <c r="MHB4" s="517"/>
      <c r="MHC4" s="226" t="s">
        <v>19</v>
      </c>
      <c r="MHD4" s="226" t="s">
        <v>666</v>
      </c>
      <c r="MHE4" s="225" t="s">
        <v>664</v>
      </c>
      <c r="MHF4" s="517" t="s">
        <v>667</v>
      </c>
      <c r="MHG4" s="517"/>
      <c r="MHH4" s="226" t="s">
        <v>19</v>
      </c>
      <c r="MHI4" s="226" t="s">
        <v>666</v>
      </c>
      <c r="MHJ4" s="225" t="s">
        <v>664</v>
      </c>
      <c r="MHK4" s="517" t="s">
        <v>667</v>
      </c>
      <c r="MHL4" s="517"/>
      <c r="MHM4" s="226" t="s">
        <v>19</v>
      </c>
      <c r="MHN4" s="226" t="s">
        <v>666</v>
      </c>
      <c r="MHO4" s="225" t="s">
        <v>664</v>
      </c>
      <c r="MHP4" s="517" t="s">
        <v>667</v>
      </c>
      <c r="MHQ4" s="517"/>
      <c r="MHR4" s="226" t="s">
        <v>19</v>
      </c>
      <c r="MHS4" s="226" t="s">
        <v>666</v>
      </c>
      <c r="MHT4" s="225" t="s">
        <v>664</v>
      </c>
      <c r="MHU4" s="517" t="s">
        <v>667</v>
      </c>
      <c r="MHV4" s="517"/>
      <c r="MHW4" s="226" t="s">
        <v>19</v>
      </c>
      <c r="MHX4" s="226" t="s">
        <v>666</v>
      </c>
      <c r="MHY4" s="225" t="s">
        <v>664</v>
      </c>
      <c r="MHZ4" s="517" t="s">
        <v>667</v>
      </c>
      <c r="MIA4" s="517"/>
      <c r="MIB4" s="226" t="s">
        <v>19</v>
      </c>
      <c r="MIC4" s="226" t="s">
        <v>666</v>
      </c>
      <c r="MID4" s="225" t="s">
        <v>664</v>
      </c>
      <c r="MIE4" s="517" t="s">
        <v>667</v>
      </c>
      <c r="MIF4" s="517"/>
      <c r="MIG4" s="226" t="s">
        <v>19</v>
      </c>
      <c r="MIH4" s="226" t="s">
        <v>666</v>
      </c>
      <c r="MII4" s="225" t="s">
        <v>664</v>
      </c>
      <c r="MIJ4" s="517" t="s">
        <v>667</v>
      </c>
      <c r="MIK4" s="517"/>
      <c r="MIL4" s="226" t="s">
        <v>19</v>
      </c>
      <c r="MIM4" s="226" t="s">
        <v>666</v>
      </c>
      <c r="MIN4" s="225" t="s">
        <v>664</v>
      </c>
      <c r="MIO4" s="517" t="s">
        <v>667</v>
      </c>
      <c r="MIP4" s="517"/>
      <c r="MIQ4" s="226" t="s">
        <v>19</v>
      </c>
      <c r="MIR4" s="226" t="s">
        <v>666</v>
      </c>
      <c r="MIS4" s="225" t="s">
        <v>664</v>
      </c>
      <c r="MIT4" s="517" t="s">
        <v>667</v>
      </c>
      <c r="MIU4" s="517"/>
      <c r="MIV4" s="226" t="s">
        <v>19</v>
      </c>
      <c r="MIW4" s="226" t="s">
        <v>666</v>
      </c>
      <c r="MIX4" s="225" t="s">
        <v>664</v>
      </c>
      <c r="MIY4" s="517" t="s">
        <v>667</v>
      </c>
      <c r="MIZ4" s="517"/>
      <c r="MJA4" s="226" t="s">
        <v>19</v>
      </c>
      <c r="MJB4" s="226" t="s">
        <v>666</v>
      </c>
      <c r="MJC4" s="225" t="s">
        <v>664</v>
      </c>
      <c r="MJD4" s="517" t="s">
        <v>667</v>
      </c>
      <c r="MJE4" s="517"/>
      <c r="MJF4" s="226" t="s">
        <v>19</v>
      </c>
      <c r="MJG4" s="226" t="s">
        <v>666</v>
      </c>
      <c r="MJH4" s="225" t="s">
        <v>664</v>
      </c>
      <c r="MJI4" s="517" t="s">
        <v>667</v>
      </c>
      <c r="MJJ4" s="517"/>
      <c r="MJK4" s="226" t="s">
        <v>19</v>
      </c>
      <c r="MJL4" s="226" t="s">
        <v>666</v>
      </c>
      <c r="MJM4" s="225" t="s">
        <v>664</v>
      </c>
      <c r="MJN4" s="517" t="s">
        <v>667</v>
      </c>
      <c r="MJO4" s="517"/>
      <c r="MJP4" s="226" t="s">
        <v>19</v>
      </c>
      <c r="MJQ4" s="226" t="s">
        <v>666</v>
      </c>
      <c r="MJR4" s="225" t="s">
        <v>664</v>
      </c>
      <c r="MJS4" s="517" t="s">
        <v>667</v>
      </c>
      <c r="MJT4" s="517"/>
      <c r="MJU4" s="226" t="s">
        <v>19</v>
      </c>
      <c r="MJV4" s="226" t="s">
        <v>666</v>
      </c>
      <c r="MJW4" s="225" t="s">
        <v>664</v>
      </c>
      <c r="MJX4" s="517" t="s">
        <v>667</v>
      </c>
      <c r="MJY4" s="517"/>
      <c r="MJZ4" s="226" t="s">
        <v>19</v>
      </c>
      <c r="MKA4" s="226" t="s">
        <v>666</v>
      </c>
      <c r="MKB4" s="225" t="s">
        <v>664</v>
      </c>
      <c r="MKC4" s="517" t="s">
        <v>667</v>
      </c>
      <c r="MKD4" s="517"/>
      <c r="MKE4" s="226" t="s">
        <v>19</v>
      </c>
      <c r="MKF4" s="226" t="s">
        <v>666</v>
      </c>
      <c r="MKG4" s="225" t="s">
        <v>664</v>
      </c>
      <c r="MKH4" s="517" t="s">
        <v>667</v>
      </c>
      <c r="MKI4" s="517"/>
      <c r="MKJ4" s="226" t="s">
        <v>19</v>
      </c>
      <c r="MKK4" s="226" t="s">
        <v>666</v>
      </c>
      <c r="MKL4" s="225" t="s">
        <v>664</v>
      </c>
      <c r="MKM4" s="517" t="s">
        <v>667</v>
      </c>
      <c r="MKN4" s="517"/>
      <c r="MKO4" s="226" t="s">
        <v>19</v>
      </c>
      <c r="MKP4" s="226" t="s">
        <v>666</v>
      </c>
      <c r="MKQ4" s="225" t="s">
        <v>664</v>
      </c>
      <c r="MKR4" s="517" t="s">
        <v>667</v>
      </c>
      <c r="MKS4" s="517"/>
      <c r="MKT4" s="226" t="s">
        <v>19</v>
      </c>
      <c r="MKU4" s="226" t="s">
        <v>666</v>
      </c>
      <c r="MKV4" s="225" t="s">
        <v>664</v>
      </c>
      <c r="MKW4" s="517" t="s">
        <v>667</v>
      </c>
      <c r="MKX4" s="517"/>
      <c r="MKY4" s="226" t="s">
        <v>19</v>
      </c>
      <c r="MKZ4" s="226" t="s">
        <v>666</v>
      </c>
      <c r="MLA4" s="225" t="s">
        <v>664</v>
      </c>
      <c r="MLB4" s="517" t="s">
        <v>667</v>
      </c>
      <c r="MLC4" s="517"/>
      <c r="MLD4" s="226" t="s">
        <v>19</v>
      </c>
      <c r="MLE4" s="226" t="s">
        <v>666</v>
      </c>
      <c r="MLF4" s="225" t="s">
        <v>664</v>
      </c>
      <c r="MLG4" s="517" t="s">
        <v>667</v>
      </c>
      <c r="MLH4" s="517"/>
      <c r="MLI4" s="226" t="s">
        <v>19</v>
      </c>
      <c r="MLJ4" s="226" t="s">
        <v>666</v>
      </c>
      <c r="MLK4" s="225" t="s">
        <v>664</v>
      </c>
      <c r="MLL4" s="517" t="s">
        <v>667</v>
      </c>
      <c r="MLM4" s="517"/>
      <c r="MLN4" s="226" t="s">
        <v>19</v>
      </c>
      <c r="MLO4" s="226" t="s">
        <v>666</v>
      </c>
      <c r="MLP4" s="225" t="s">
        <v>664</v>
      </c>
      <c r="MLQ4" s="517" t="s">
        <v>667</v>
      </c>
      <c r="MLR4" s="517"/>
      <c r="MLS4" s="226" t="s">
        <v>19</v>
      </c>
      <c r="MLT4" s="226" t="s">
        <v>666</v>
      </c>
      <c r="MLU4" s="225" t="s">
        <v>664</v>
      </c>
      <c r="MLV4" s="517" t="s">
        <v>667</v>
      </c>
      <c r="MLW4" s="517"/>
      <c r="MLX4" s="226" t="s">
        <v>19</v>
      </c>
      <c r="MLY4" s="226" t="s">
        <v>666</v>
      </c>
      <c r="MLZ4" s="225" t="s">
        <v>664</v>
      </c>
      <c r="MMA4" s="517" t="s">
        <v>667</v>
      </c>
      <c r="MMB4" s="517"/>
      <c r="MMC4" s="226" t="s">
        <v>19</v>
      </c>
      <c r="MMD4" s="226" t="s">
        <v>666</v>
      </c>
      <c r="MME4" s="225" t="s">
        <v>664</v>
      </c>
      <c r="MMF4" s="517" t="s">
        <v>667</v>
      </c>
      <c r="MMG4" s="517"/>
      <c r="MMH4" s="226" t="s">
        <v>19</v>
      </c>
      <c r="MMI4" s="226" t="s">
        <v>666</v>
      </c>
      <c r="MMJ4" s="225" t="s">
        <v>664</v>
      </c>
      <c r="MMK4" s="517" t="s">
        <v>667</v>
      </c>
      <c r="MML4" s="517"/>
      <c r="MMM4" s="226" t="s">
        <v>19</v>
      </c>
      <c r="MMN4" s="226" t="s">
        <v>666</v>
      </c>
      <c r="MMO4" s="225" t="s">
        <v>664</v>
      </c>
      <c r="MMP4" s="517" t="s">
        <v>667</v>
      </c>
      <c r="MMQ4" s="517"/>
      <c r="MMR4" s="226" t="s">
        <v>19</v>
      </c>
      <c r="MMS4" s="226" t="s">
        <v>666</v>
      </c>
      <c r="MMT4" s="225" t="s">
        <v>664</v>
      </c>
      <c r="MMU4" s="517" t="s">
        <v>667</v>
      </c>
      <c r="MMV4" s="517"/>
      <c r="MMW4" s="226" t="s">
        <v>19</v>
      </c>
      <c r="MMX4" s="226" t="s">
        <v>666</v>
      </c>
      <c r="MMY4" s="225" t="s">
        <v>664</v>
      </c>
      <c r="MMZ4" s="517" t="s">
        <v>667</v>
      </c>
      <c r="MNA4" s="517"/>
      <c r="MNB4" s="226" t="s">
        <v>19</v>
      </c>
      <c r="MNC4" s="226" t="s">
        <v>666</v>
      </c>
      <c r="MND4" s="225" t="s">
        <v>664</v>
      </c>
      <c r="MNE4" s="517" t="s">
        <v>667</v>
      </c>
      <c r="MNF4" s="517"/>
      <c r="MNG4" s="226" t="s">
        <v>19</v>
      </c>
      <c r="MNH4" s="226" t="s">
        <v>666</v>
      </c>
      <c r="MNI4" s="225" t="s">
        <v>664</v>
      </c>
      <c r="MNJ4" s="517" t="s">
        <v>667</v>
      </c>
      <c r="MNK4" s="517"/>
      <c r="MNL4" s="226" t="s">
        <v>19</v>
      </c>
      <c r="MNM4" s="226" t="s">
        <v>666</v>
      </c>
      <c r="MNN4" s="225" t="s">
        <v>664</v>
      </c>
      <c r="MNO4" s="517" t="s">
        <v>667</v>
      </c>
      <c r="MNP4" s="517"/>
      <c r="MNQ4" s="226" t="s">
        <v>19</v>
      </c>
      <c r="MNR4" s="226" t="s">
        <v>666</v>
      </c>
      <c r="MNS4" s="225" t="s">
        <v>664</v>
      </c>
      <c r="MNT4" s="517" t="s">
        <v>667</v>
      </c>
      <c r="MNU4" s="517"/>
      <c r="MNV4" s="226" t="s">
        <v>19</v>
      </c>
      <c r="MNW4" s="226" t="s">
        <v>666</v>
      </c>
      <c r="MNX4" s="225" t="s">
        <v>664</v>
      </c>
      <c r="MNY4" s="517" t="s">
        <v>667</v>
      </c>
      <c r="MNZ4" s="517"/>
      <c r="MOA4" s="226" t="s">
        <v>19</v>
      </c>
      <c r="MOB4" s="226" t="s">
        <v>666</v>
      </c>
      <c r="MOC4" s="225" t="s">
        <v>664</v>
      </c>
      <c r="MOD4" s="517" t="s">
        <v>667</v>
      </c>
      <c r="MOE4" s="517"/>
      <c r="MOF4" s="226" t="s">
        <v>19</v>
      </c>
      <c r="MOG4" s="226" t="s">
        <v>666</v>
      </c>
      <c r="MOH4" s="225" t="s">
        <v>664</v>
      </c>
      <c r="MOI4" s="517" t="s">
        <v>667</v>
      </c>
      <c r="MOJ4" s="517"/>
      <c r="MOK4" s="226" t="s">
        <v>19</v>
      </c>
      <c r="MOL4" s="226" t="s">
        <v>666</v>
      </c>
      <c r="MOM4" s="225" t="s">
        <v>664</v>
      </c>
      <c r="MON4" s="517" t="s">
        <v>667</v>
      </c>
      <c r="MOO4" s="517"/>
      <c r="MOP4" s="226" t="s">
        <v>19</v>
      </c>
      <c r="MOQ4" s="226" t="s">
        <v>666</v>
      </c>
      <c r="MOR4" s="225" t="s">
        <v>664</v>
      </c>
      <c r="MOS4" s="517" t="s">
        <v>667</v>
      </c>
      <c r="MOT4" s="517"/>
      <c r="MOU4" s="226" t="s">
        <v>19</v>
      </c>
      <c r="MOV4" s="226" t="s">
        <v>666</v>
      </c>
      <c r="MOW4" s="225" t="s">
        <v>664</v>
      </c>
      <c r="MOX4" s="517" t="s">
        <v>667</v>
      </c>
      <c r="MOY4" s="517"/>
      <c r="MOZ4" s="226" t="s">
        <v>19</v>
      </c>
      <c r="MPA4" s="226" t="s">
        <v>666</v>
      </c>
      <c r="MPB4" s="225" t="s">
        <v>664</v>
      </c>
      <c r="MPC4" s="517" t="s">
        <v>667</v>
      </c>
      <c r="MPD4" s="517"/>
      <c r="MPE4" s="226" t="s">
        <v>19</v>
      </c>
      <c r="MPF4" s="226" t="s">
        <v>666</v>
      </c>
      <c r="MPG4" s="225" t="s">
        <v>664</v>
      </c>
      <c r="MPH4" s="517" t="s">
        <v>667</v>
      </c>
      <c r="MPI4" s="517"/>
      <c r="MPJ4" s="226" t="s">
        <v>19</v>
      </c>
      <c r="MPK4" s="226" t="s">
        <v>666</v>
      </c>
      <c r="MPL4" s="225" t="s">
        <v>664</v>
      </c>
      <c r="MPM4" s="517" t="s">
        <v>667</v>
      </c>
      <c r="MPN4" s="517"/>
      <c r="MPO4" s="226" t="s">
        <v>19</v>
      </c>
      <c r="MPP4" s="226" t="s">
        <v>666</v>
      </c>
      <c r="MPQ4" s="225" t="s">
        <v>664</v>
      </c>
      <c r="MPR4" s="517" t="s">
        <v>667</v>
      </c>
      <c r="MPS4" s="517"/>
      <c r="MPT4" s="226" t="s">
        <v>19</v>
      </c>
      <c r="MPU4" s="226" t="s">
        <v>666</v>
      </c>
      <c r="MPV4" s="225" t="s">
        <v>664</v>
      </c>
      <c r="MPW4" s="517" t="s">
        <v>667</v>
      </c>
      <c r="MPX4" s="517"/>
      <c r="MPY4" s="226" t="s">
        <v>19</v>
      </c>
      <c r="MPZ4" s="226" t="s">
        <v>666</v>
      </c>
      <c r="MQA4" s="225" t="s">
        <v>664</v>
      </c>
      <c r="MQB4" s="517" t="s">
        <v>667</v>
      </c>
      <c r="MQC4" s="517"/>
      <c r="MQD4" s="226" t="s">
        <v>19</v>
      </c>
      <c r="MQE4" s="226" t="s">
        <v>666</v>
      </c>
      <c r="MQF4" s="225" t="s">
        <v>664</v>
      </c>
      <c r="MQG4" s="517" t="s">
        <v>667</v>
      </c>
      <c r="MQH4" s="517"/>
      <c r="MQI4" s="226" t="s">
        <v>19</v>
      </c>
      <c r="MQJ4" s="226" t="s">
        <v>666</v>
      </c>
      <c r="MQK4" s="225" t="s">
        <v>664</v>
      </c>
      <c r="MQL4" s="517" t="s">
        <v>667</v>
      </c>
      <c r="MQM4" s="517"/>
      <c r="MQN4" s="226" t="s">
        <v>19</v>
      </c>
      <c r="MQO4" s="226" t="s">
        <v>666</v>
      </c>
      <c r="MQP4" s="225" t="s">
        <v>664</v>
      </c>
      <c r="MQQ4" s="517" t="s">
        <v>667</v>
      </c>
      <c r="MQR4" s="517"/>
      <c r="MQS4" s="226" t="s">
        <v>19</v>
      </c>
      <c r="MQT4" s="226" t="s">
        <v>666</v>
      </c>
      <c r="MQU4" s="225" t="s">
        <v>664</v>
      </c>
      <c r="MQV4" s="517" t="s">
        <v>667</v>
      </c>
      <c r="MQW4" s="517"/>
      <c r="MQX4" s="226" t="s">
        <v>19</v>
      </c>
      <c r="MQY4" s="226" t="s">
        <v>666</v>
      </c>
      <c r="MQZ4" s="225" t="s">
        <v>664</v>
      </c>
      <c r="MRA4" s="517" t="s">
        <v>667</v>
      </c>
      <c r="MRB4" s="517"/>
      <c r="MRC4" s="226" t="s">
        <v>19</v>
      </c>
      <c r="MRD4" s="226" t="s">
        <v>666</v>
      </c>
      <c r="MRE4" s="225" t="s">
        <v>664</v>
      </c>
      <c r="MRF4" s="517" t="s">
        <v>667</v>
      </c>
      <c r="MRG4" s="517"/>
      <c r="MRH4" s="226" t="s">
        <v>19</v>
      </c>
      <c r="MRI4" s="226" t="s">
        <v>666</v>
      </c>
      <c r="MRJ4" s="225" t="s">
        <v>664</v>
      </c>
      <c r="MRK4" s="517" t="s">
        <v>667</v>
      </c>
      <c r="MRL4" s="517"/>
      <c r="MRM4" s="226" t="s">
        <v>19</v>
      </c>
      <c r="MRN4" s="226" t="s">
        <v>666</v>
      </c>
      <c r="MRO4" s="225" t="s">
        <v>664</v>
      </c>
      <c r="MRP4" s="517" t="s">
        <v>667</v>
      </c>
      <c r="MRQ4" s="517"/>
      <c r="MRR4" s="226" t="s">
        <v>19</v>
      </c>
      <c r="MRS4" s="226" t="s">
        <v>666</v>
      </c>
      <c r="MRT4" s="225" t="s">
        <v>664</v>
      </c>
      <c r="MRU4" s="517" t="s">
        <v>667</v>
      </c>
      <c r="MRV4" s="517"/>
      <c r="MRW4" s="226" t="s">
        <v>19</v>
      </c>
      <c r="MRX4" s="226" t="s">
        <v>666</v>
      </c>
      <c r="MRY4" s="225" t="s">
        <v>664</v>
      </c>
      <c r="MRZ4" s="517" t="s">
        <v>667</v>
      </c>
      <c r="MSA4" s="517"/>
      <c r="MSB4" s="226" t="s">
        <v>19</v>
      </c>
      <c r="MSC4" s="226" t="s">
        <v>666</v>
      </c>
      <c r="MSD4" s="225" t="s">
        <v>664</v>
      </c>
      <c r="MSE4" s="517" t="s">
        <v>667</v>
      </c>
      <c r="MSF4" s="517"/>
      <c r="MSG4" s="226" t="s">
        <v>19</v>
      </c>
      <c r="MSH4" s="226" t="s">
        <v>666</v>
      </c>
      <c r="MSI4" s="225" t="s">
        <v>664</v>
      </c>
      <c r="MSJ4" s="517" t="s">
        <v>667</v>
      </c>
      <c r="MSK4" s="517"/>
      <c r="MSL4" s="226" t="s">
        <v>19</v>
      </c>
      <c r="MSM4" s="226" t="s">
        <v>666</v>
      </c>
      <c r="MSN4" s="225" t="s">
        <v>664</v>
      </c>
      <c r="MSO4" s="517" t="s">
        <v>667</v>
      </c>
      <c r="MSP4" s="517"/>
      <c r="MSQ4" s="226" t="s">
        <v>19</v>
      </c>
      <c r="MSR4" s="226" t="s">
        <v>666</v>
      </c>
      <c r="MSS4" s="225" t="s">
        <v>664</v>
      </c>
      <c r="MST4" s="517" t="s">
        <v>667</v>
      </c>
      <c r="MSU4" s="517"/>
      <c r="MSV4" s="226" t="s">
        <v>19</v>
      </c>
      <c r="MSW4" s="226" t="s">
        <v>666</v>
      </c>
      <c r="MSX4" s="225" t="s">
        <v>664</v>
      </c>
      <c r="MSY4" s="517" t="s">
        <v>667</v>
      </c>
      <c r="MSZ4" s="517"/>
      <c r="MTA4" s="226" t="s">
        <v>19</v>
      </c>
      <c r="MTB4" s="226" t="s">
        <v>666</v>
      </c>
      <c r="MTC4" s="225" t="s">
        <v>664</v>
      </c>
      <c r="MTD4" s="517" t="s">
        <v>667</v>
      </c>
      <c r="MTE4" s="517"/>
      <c r="MTF4" s="226" t="s">
        <v>19</v>
      </c>
      <c r="MTG4" s="226" t="s">
        <v>666</v>
      </c>
      <c r="MTH4" s="225" t="s">
        <v>664</v>
      </c>
      <c r="MTI4" s="517" t="s">
        <v>667</v>
      </c>
      <c r="MTJ4" s="517"/>
      <c r="MTK4" s="226" t="s">
        <v>19</v>
      </c>
      <c r="MTL4" s="226" t="s">
        <v>666</v>
      </c>
      <c r="MTM4" s="225" t="s">
        <v>664</v>
      </c>
      <c r="MTN4" s="517" t="s">
        <v>667</v>
      </c>
      <c r="MTO4" s="517"/>
      <c r="MTP4" s="226" t="s">
        <v>19</v>
      </c>
      <c r="MTQ4" s="226" t="s">
        <v>666</v>
      </c>
      <c r="MTR4" s="225" t="s">
        <v>664</v>
      </c>
      <c r="MTS4" s="517" t="s">
        <v>667</v>
      </c>
      <c r="MTT4" s="517"/>
      <c r="MTU4" s="226" t="s">
        <v>19</v>
      </c>
      <c r="MTV4" s="226" t="s">
        <v>666</v>
      </c>
      <c r="MTW4" s="225" t="s">
        <v>664</v>
      </c>
      <c r="MTX4" s="517" t="s">
        <v>667</v>
      </c>
      <c r="MTY4" s="517"/>
      <c r="MTZ4" s="226" t="s">
        <v>19</v>
      </c>
      <c r="MUA4" s="226" t="s">
        <v>666</v>
      </c>
      <c r="MUB4" s="225" t="s">
        <v>664</v>
      </c>
      <c r="MUC4" s="517" t="s">
        <v>667</v>
      </c>
      <c r="MUD4" s="517"/>
      <c r="MUE4" s="226" t="s">
        <v>19</v>
      </c>
      <c r="MUF4" s="226" t="s">
        <v>666</v>
      </c>
      <c r="MUG4" s="225" t="s">
        <v>664</v>
      </c>
      <c r="MUH4" s="517" t="s">
        <v>667</v>
      </c>
      <c r="MUI4" s="517"/>
      <c r="MUJ4" s="226" t="s">
        <v>19</v>
      </c>
      <c r="MUK4" s="226" t="s">
        <v>666</v>
      </c>
      <c r="MUL4" s="225" t="s">
        <v>664</v>
      </c>
      <c r="MUM4" s="517" t="s">
        <v>667</v>
      </c>
      <c r="MUN4" s="517"/>
      <c r="MUO4" s="226" t="s">
        <v>19</v>
      </c>
      <c r="MUP4" s="226" t="s">
        <v>666</v>
      </c>
      <c r="MUQ4" s="225" t="s">
        <v>664</v>
      </c>
      <c r="MUR4" s="517" t="s">
        <v>667</v>
      </c>
      <c r="MUS4" s="517"/>
      <c r="MUT4" s="226" t="s">
        <v>19</v>
      </c>
      <c r="MUU4" s="226" t="s">
        <v>666</v>
      </c>
      <c r="MUV4" s="225" t="s">
        <v>664</v>
      </c>
      <c r="MUW4" s="517" t="s">
        <v>667</v>
      </c>
      <c r="MUX4" s="517"/>
      <c r="MUY4" s="226" t="s">
        <v>19</v>
      </c>
      <c r="MUZ4" s="226" t="s">
        <v>666</v>
      </c>
      <c r="MVA4" s="225" t="s">
        <v>664</v>
      </c>
      <c r="MVB4" s="517" t="s">
        <v>667</v>
      </c>
      <c r="MVC4" s="517"/>
      <c r="MVD4" s="226" t="s">
        <v>19</v>
      </c>
      <c r="MVE4" s="226" t="s">
        <v>666</v>
      </c>
      <c r="MVF4" s="225" t="s">
        <v>664</v>
      </c>
      <c r="MVG4" s="517" t="s">
        <v>667</v>
      </c>
      <c r="MVH4" s="517"/>
      <c r="MVI4" s="226" t="s">
        <v>19</v>
      </c>
      <c r="MVJ4" s="226" t="s">
        <v>666</v>
      </c>
      <c r="MVK4" s="225" t="s">
        <v>664</v>
      </c>
      <c r="MVL4" s="517" t="s">
        <v>667</v>
      </c>
      <c r="MVM4" s="517"/>
      <c r="MVN4" s="226" t="s">
        <v>19</v>
      </c>
      <c r="MVO4" s="226" t="s">
        <v>666</v>
      </c>
      <c r="MVP4" s="225" t="s">
        <v>664</v>
      </c>
      <c r="MVQ4" s="517" t="s">
        <v>667</v>
      </c>
      <c r="MVR4" s="517"/>
      <c r="MVS4" s="226" t="s">
        <v>19</v>
      </c>
      <c r="MVT4" s="226" t="s">
        <v>666</v>
      </c>
      <c r="MVU4" s="225" t="s">
        <v>664</v>
      </c>
      <c r="MVV4" s="517" t="s">
        <v>667</v>
      </c>
      <c r="MVW4" s="517"/>
      <c r="MVX4" s="226" t="s">
        <v>19</v>
      </c>
      <c r="MVY4" s="226" t="s">
        <v>666</v>
      </c>
      <c r="MVZ4" s="225" t="s">
        <v>664</v>
      </c>
      <c r="MWA4" s="517" t="s">
        <v>667</v>
      </c>
      <c r="MWB4" s="517"/>
      <c r="MWC4" s="226" t="s">
        <v>19</v>
      </c>
      <c r="MWD4" s="226" t="s">
        <v>666</v>
      </c>
      <c r="MWE4" s="225" t="s">
        <v>664</v>
      </c>
      <c r="MWF4" s="517" t="s">
        <v>667</v>
      </c>
      <c r="MWG4" s="517"/>
      <c r="MWH4" s="226" t="s">
        <v>19</v>
      </c>
      <c r="MWI4" s="226" t="s">
        <v>666</v>
      </c>
      <c r="MWJ4" s="225" t="s">
        <v>664</v>
      </c>
      <c r="MWK4" s="517" t="s">
        <v>667</v>
      </c>
      <c r="MWL4" s="517"/>
      <c r="MWM4" s="226" t="s">
        <v>19</v>
      </c>
      <c r="MWN4" s="226" t="s">
        <v>666</v>
      </c>
      <c r="MWO4" s="225" t="s">
        <v>664</v>
      </c>
      <c r="MWP4" s="517" t="s">
        <v>667</v>
      </c>
      <c r="MWQ4" s="517"/>
      <c r="MWR4" s="226" t="s">
        <v>19</v>
      </c>
      <c r="MWS4" s="226" t="s">
        <v>666</v>
      </c>
      <c r="MWT4" s="225" t="s">
        <v>664</v>
      </c>
      <c r="MWU4" s="517" t="s">
        <v>667</v>
      </c>
      <c r="MWV4" s="517"/>
      <c r="MWW4" s="226" t="s">
        <v>19</v>
      </c>
      <c r="MWX4" s="226" t="s">
        <v>666</v>
      </c>
      <c r="MWY4" s="225" t="s">
        <v>664</v>
      </c>
      <c r="MWZ4" s="517" t="s">
        <v>667</v>
      </c>
      <c r="MXA4" s="517"/>
      <c r="MXB4" s="226" t="s">
        <v>19</v>
      </c>
      <c r="MXC4" s="226" t="s">
        <v>666</v>
      </c>
      <c r="MXD4" s="225" t="s">
        <v>664</v>
      </c>
      <c r="MXE4" s="517" t="s">
        <v>667</v>
      </c>
      <c r="MXF4" s="517"/>
      <c r="MXG4" s="226" t="s">
        <v>19</v>
      </c>
      <c r="MXH4" s="226" t="s">
        <v>666</v>
      </c>
      <c r="MXI4" s="225" t="s">
        <v>664</v>
      </c>
      <c r="MXJ4" s="517" t="s">
        <v>667</v>
      </c>
      <c r="MXK4" s="517"/>
      <c r="MXL4" s="226" t="s">
        <v>19</v>
      </c>
      <c r="MXM4" s="226" t="s">
        <v>666</v>
      </c>
      <c r="MXN4" s="225" t="s">
        <v>664</v>
      </c>
      <c r="MXO4" s="517" t="s">
        <v>667</v>
      </c>
      <c r="MXP4" s="517"/>
      <c r="MXQ4" s="226" t="s">
        <v>19</v>
      </c>
      <c r="MXR4" s="226" t="s">
        <v>666</v>
      </c>
      <c r="MXS4" s="225" t="s">
        <v>664</v>
      </c>
      <c r="MXT4" s="517" t="s">
        <v>667</v>
      </c>
      <c r="MXU4" s="517"/>
      <c r="MXV4" s="226" t="s">
        <v>19</v>
      </c>
      <c r="MXW4" s="226" t="s">
        <v>666</v>
      </c>
      <c r="MXX4" s="225" t="s">
        <v>664</v>
      </c>
      <c r="MXY4" s="517" t="s">
        <v>667</v>
      </c>
      <c r="MXZ4" s="517"/>
      <c r="MYA4" s="226" t="s">
        <v>19</v>
      </c>
      <c r="MYB4" s="226" t="s">
        <v>666</v>
      </c>
      <c r="MYC4" s="225" t="s">
        <v>664</v>
      </c>
      <c r="MYD4" s="517" t="s">
        <v>667</v>
      </c>
      <c r="MYE4" s="517"/>
      <c r="MYF4" s="226" t="s">
        <v>19</v>
      </c>
      <c r="MYG4" s="226" t="s">
        <v>666</v>
      </c>
      <c r="MYH4" s="225" t="s">
        <v>664</v>
      </c>
      <c r="MYI4" s="517" t="s">
        <v>667</v>
      </c>
      <c r="MYJ4" s="517"/>
      <c r="MYK4" s="226" t="s">
        <v>19</v>
      </c>
      <c r="MYL4" s="226" t="s">
        <v>666</v>
      </c>
      <c r="MYM4" s="225" t="s">
        <v>664</v>
      </c>
      <c r="MYN4" s="517" t="s">
        <v>667</v>
      </c>
      <c r="MYO4" s="517"/>
      <c r="MYP4" s="226" t="s">
        <v>19</v>
      </c>
      <c r="MYQ4" s="226" t="s">
        <v>666</v>
      </c>
      <c r="MYR4" s="225" t="s">
        <v>664</v>
      </c>
      <c r="MYS4" s="517" t="s">
        <v>667</v>
      </c>
      <c r="MYT4" s="517"/>
      <c r="MYU4" s="226" t="s">
        <v>19</v>
      </c>
      <c r="MYV4" s="226" t="s">
        <v>666</v>
      </c>
      <c r="MYW4" s="225" t="s">
        <v>664</v>
      </c>
      <c r="MYX4" s="517" t="s">
        <v>667</v>
      </c>
      <c r="MYY4" s="517"/>
      <c r="MYZ4" s="226" t="s">
        <v>19</v>
      </c>
      <c r="MZA4" s="226" t="s">
        <v>666</v>
      </c>
      <c r="MZB4" s="225" t="s">
        <v>664</v>
      </c>
      <c r="MZC4" s="517" t="s">
        <v>667</v>
      </c>
      <c r="MZD4" s="517"/>
      <c r="MZE4" s="226" t="s">
        <v>19</v>
      </c>
      <c r="MZF4" s="226" t="s">
        <v>666</v>
      </c>
      <c r="MZG4" s="225" t="s">
        <v>664</v>
      </c>
      <c r="MZH4" s="517" t="s">
        <v>667</v>
      </c>
      <c r="MZI4" s="517"/>
      <c r="MZJ4" s="226" t="s">
        <v>19</v>
      </c>
      <c r="MZK4" s="226" t="s">
        <v>666</v>
      </c>
      <c r="MZL4" s="225" t="s">
        <v>664</v>
      </c>
      <c r="MZM4" s="517" t="s">
        <v>667</v>
      </c>
      <c r="MZN4" s="517"/>
      <c r="MZO4" s="226" t="s">
        <v>19</v>
      </c>
      <c r="MZP4" s="226" t="s">
        <v>666</v>
      </c>
      <c r="MZQ4" s="225" t="s">
        <v>664</v>
      </c>
      <c r="MZR4" s="517" t="s">
        <v>667</v>
      </c>
      <c r="MZS4" s="517"/>
      <c r="MZT4" s="226" t="s">
        <v>19</v>
      </c>
      <c r="MZU4" s="226" t="s">
        <v>666</v>
      </c>
      <c r="MZV4" s="225" t="s">
        <v>664</v>
      </c>
      <c r="MZW4" s="517" t="s">
        <v>667</v>
      </c>
      <c r="MZX4" s="517"/>
      <c r="MZY4" s="226" t="s">
        <v>19</v>
      </c>
      <c r="MZZ4" s="226" t="s">
        <v>666</v>
      </c>
      <c r="NAA4" s="225" t="s">
        <v>664</v>
      </c>
      <c r="NAB4" s="517" t="s">
        <v>667</v>
      </c>
      <c r="NAC4" s="517"/>
      <c r="NAD4" s="226" t="s">
        <v>19</v>
      </c>
      <c r="NAE4" s="226" t="s">
        <v>666</v>
      </c>
      <c r="NAF4" s="225" t="s">
        <v>664</v>
      </c>
      <c r="NAG4" s="517" t="s">
        <v>667</v>
      </c>
      <c r="NAH4" s="517"/>
      <c r="NAI4" s="226" t="s">
        <v>19</v>
      </c>
      <c r="NAJ4" s="226" t="s">
        <v>666</v>
      </c>
      <c r="NAK4" s="225" t="s">
        <v>664</v>
      </c>
      <c r="NAL4" s="517" t="s">
        <v>667</v>
      </c>
      <c r="NAM4" s="517"/>
      <c r="NAN4" s="226" t="s">
        <v>19</v>
      </c>
      <c r="NAO4" s="226" t="s">
        <v>666</v>
      </c>
      <c r="NAP4" s="225" t="s">
        <v>664</v>
      </c>
      <c r="NAQ4" s="517" t="s">
        <v>667</v>
      </c>
      <c r="NAR4" s="517"/>
      <c r="NAS4" s="226" t="s">
        <v>19</v>
      </c>
      <c r="NAT4" s="226" t="s">
        <v>666</v>
      </c>
      <c r="NAU4" s="225" t="s">
        <v>664</v>
      </c>
      <c r="NAV4" s="517" t="s">
        <v>667</v>
      </c>
      <c r="NAW4" s="517"/>
      <c r="NAX4" s="226" t="s">
        <v>19</v>
      </c>
      <c r="NAY4" s="226" t="s">
        <v>666</v>
      </c>
      <c r="NAZ4" s="225" t="s">
        <v>664</v>
      </c>
      <c r="NBA4" s="517" t="s">
        <v>667</v>
      </c>
      <c r="NBB4" s="517"/>
      <c r="NBC4" s="226" t="s">
        <v>19</v>
      </c>
      <c r="NBD4" s="226" t="s">
        <v>666</v>
      </c>
      <c r="NBE4" s="225" t="s">
        <v>664</v>
      </c>
      <c r="NBF4" s="517" t="s">
        <v>667</v>
      </c>
      <c r="NBG4" s="517"/>
      <c r="NBH4" s="226" t="s">
        <v>19</v>
      </c>
      <c r="NBI4" s="226" t="s">
        <v>666</v>
      </c>
      <c r="NBJ4" s="225" t="s">
        <v>664</v>
      </c>
      <c r="NBK4" s="517" t="s">
        <v>667</v>
      </c>
      <c r="NBL4" s="517"/>
      <c r="NBM4" s="226" t="s">
        <v>19</v>
      </c>
      <c r="NBN4" s="226" t="s">
        <v>666</v>
      </c>
      <c r="NBO4" s="225" t="s">
        <v>664</v>
      </c>
      <c r="NBP4" s="517" t="s">
        <v>667</v>
      </c>
      <c r="NBQ4" s="517"/>
      <c r="NBR4" s="226" t="s">
        <v>19</v>
      </c>
      <c r="NBS4" s="226" t="s">
        <v>666</v>
      </c>
      <c r="NBT4" s="225" t="s">
        <v>664</v>
      </c>
      <c r="NBU4" s="517" t="s">
        <v>667</v>
      </c>
      <c r="NBV4" s="517"/>
      <c r="NBW4" s="226" t="s">
        <v>19</v>
      </c>
      <c r="NBX4" s="226" t="s">
        <v>666</v>
      </c>
      <c r="NBY4" s="225" t="s">
        <v>664</v>
      </c>
      <c r="NBZ4" s="517" t="s">
        <v>667</v>
      </c>
      <c r="NCA4" s="517"/>
      <c r="NCB4" s="226" t="s">
        <v>19</v>
      </c>
      <c r="NCC4" s="226" t="s">
        <v>666</v>
      </c>
      <c r="NCD4" s="225" t="s">
        <v>664</v>
      </c>
      <c r="NCE4" s="517" t="s">
        <v>667</v>
      </c>
      <c r="NCF4" s="517"/>
      <c r="NCG4" s="226" t="s">
        <v>19</v>
      </c>
      <c r="NCH4" s="226" t="s">
        <v>666</v>
      </c>
      <c r="NCI4" s="225" t="s">
        <v>664</v>
      </c>
      <c r="NCJ4" s="517" t="s">
        <v>667</v>
      </c>
      <c r="NCK4" s="517"/>
      <c r="NCL4" s="226" t="s">
        <v>19</v>
      </c>
      <c r="NCM4" s="226" t="s">
        <v>666</v>
      </c>
      <c r="NCN4" s="225" t="s">
        <v>664</v>
      </c>
      <c r="NCO4" s="517" t="s">
        <v>667</v>
      </c>
      <c r="NCP4" s="517"/>
      <c r="NCQ4" s="226" t="s">
        <v>19</v>
      </c>
      <c r="NCR4" s="226" t="s">
        <v>666</v>
      </c>
      <c r="NCS4" s="225" t="s">
        <v>664</v>
      </c>
      <c r="NCT4" s="517" t="s">
        <v>667</v>
      </c>
      <c r="NCU4" s="517"/>
      <c r="NCV4" s="226" t="s">
        <v>19</v>
      </c>
      <c r="NCW4" s="226" t="s">
        <v>666</v>
      </c>
      <c r="NCX4" s="225" t="s">
        <v>664</v>
      </c>
      <c r="NCY4" s="517" t="s">
        <v>667</v>
      </c>
      <c r="NCZ4" s="517"/>
      <c r="NDA4" s="226" t="s">
        <v>19</v>
      </c>
      <c r="NDB4" s="226" t="s">
        <v>666</v>
      </c>
      <c r="NDC4" s="225" t="s">
        <v>664</v>
      </c>
      <c r="NDD4" s="517" t="s">
        <v>667</v>
      </c>
      <c r="NDE4" s="517"/>
      <c r="NDF4" s="226" t="s">
        <v>19</v>
      </c>
      <c r="NDG4" s="226" t="s">
        <v>666</v>
      </c>
      <c r="NDH4" s="225" t="s">
        <v>664</v>
      </c>
      <c r="NDI4" s="517" t="s">
        <v>667</v>
      </c>
      <c r="NDJ4" s="517"/>
      <c r="NDK4" s="226" t="s">
        <v>19</v>
      </c>
      <c r="NDL4" s="226" t="s">
        <v>666</v>
      </c>
      <c r="NDM4" s="225" t="s">
        <v>664</v>
      </c>
      <c r="NDN4" s="517" t="s">
        <v>667</v>
      </c>
      <c r="NDO4" s="517"/>
      <c r="NDP4" s="226" t="s">
        <v>19</v>
      </c>
      <c r="NDQ4" s="226" t="s">
        <v>666</v>
      </c>
      <c r="NDR4" s="225" t="s">
        <v>664</v>
      </c>
      <c r="NDS4" s="517" t="s">
        <v>667</v>
      </c>
      <c r="NDT4" s="517"/>
      <c r="NDU4" s="226" t="s">
        <v>19</v>
      </c>
      <c r="NDV4" s="226" t="s">
        <v>666</v>
      </c>
      <c r="NDW4" s="225" t="s">
        <v>664</v>
      </c>
      <c r="NDX4" s="517" t="s">
        <v>667</v>
      </c>
      <c r="NDY4" s="517"/>
      <c r="NDZ4" s="226" t="s">
        <v>19</v>
      </c>
      <c r="NEA4" s="226" t="s">
        <v>666</v>
      </c>
      <c r="NEB4" s="225" t="s">
        <v>664</v>
      </c>
      <c r="NEC4" s="517" t="s">
        <v>667</v>
      </c>
      <c r="NED4" s="517"/>
      <c r="NEE4" s="226" t="s">
        <v>19</v>
      </c>
      <c r="NEF4" s="226" t="s">
        <v>666</v>
      </c>
      <c r="NEG4" s="225" t="s">
        <v>664</v>
      </c>
      <c r="NEH4" s="517" t="s">
        <v>667</v>
      </c>
      <c r="NEI4" s="517"/>
      <c r="NEJ4" s="226" t="s">
        <v>19</v>
      </c>
      <c r="NEK4" s="226" t="s">
        <v>666</v>
      </c>
      <c r="NEL4" s="225" t="s">
        <v>664</v>
      </c>
      <c r="NEM4" s="517" t="s">
        <v>667</v>
      </c>
      <c r="NEN4" s="517"/>
      <c r="NEO4" s="226" t="s">
        <v>19</v>
      </c>
      <c r="NEP4" s="226" t="s">
        <v>666</v>
      </c>
      <c r="NEQ4" s="225" t="s">
        <v>664</v>
      </c>
      <c r="NER4" s="517" t="s">
        <v>667</v>
      </c>
      <c r="NES4" s="517"/>
      <c r="NET4" s="226" t="s">
        <v>19</v>
      </c>
      <c r="NEU4" s="226" t="s">
        <v>666</v>
      </c>
      <c r="NEV4" s="225" t="s">
        <v>664</v>
      </c>
      <c r="NEW4" s="517" t="s">
        <v>667</v>
      </c>
      <c r="NEX4" s="517"/>
      <c r="NEY4" s="226" t="s">
        <v>19</v>
      </c>
      <c r="NEZ4" s="226" t="s">
        <v>666</v>
      </c>
      <c r="NFA4" s="225" t="s">
        <v>664</v>
      </c>
      <c r="NFB4" s="517" t="s">
        <v>667</v>
      </c>
      <c r="NFC4" s="517"/>
      <c r="NFD4" s="226" t="s">
        <v>19</v>
      </c>
      <c r="NFE4" s="226" t="s">
        <v>666</v>
      </c>
      <c r="NFF4" s="225" t="s">
        <v>664</v>
      </c>
      <c r="NFG4" s="517" t="s">
        <v>667</v>
      </c>
      <c r="NFH4" s="517"/>
      <c r="NFI4" s="226" t="s">
        <v>19</v>
      </c>
      <c r="NFJ4" s="226" t="s">
        <v>666</v>
      </c>
      <c r="NFK4" s="225" t="s">
        <v>664</v>
      </c>
      <c r="NFL4" s="517" t="s">
        <v>667</v>
      </c>
      <c r="NFM4" s="517"/>
      <c r="NFN4" s="226" t="s">
        <v>19</v>
      </c>
      <c r="NFO4" s="226" t="s">
        <v>666</v>
      </c>
      <c r="NFP4" s="225" t="s">
        <v>664</v>
      </c>
      <c r="NFQ4" s="517" t="s">
        <v>667</v>
      </c>
      <c r="NFR4" s="517"/>
      <c r="NFS4" s="226" t="s">
        <v>19</v>
      </c>
      <c r="NFT4" s="226" t="s">
        <v>666</v>
      </c>
      <c r="NFU4" s="225" t="s">
        <v>664</v>
      </c>
      <c r="NFV4" s="517" t="s">
        <v>667</v>
      </c>
      <c r="NFW4" s="517"/>
      <c r="NFX4" s="226" t="s">
        <v>19</v>
      </c>
      <c r="NFY4" s="226" t="s">
        <v>666</v>
      </c>
      <c r="NFZ4" s="225" t="s">
        <v>664</v>
      </c>
      <c r="NGA4" s="517" t="s">
        <v>667</v>
      </c>
      <c r="NGB4" s="517"/>
      <c r="NGC4" s="226" t="s">
        <v>19</v>
      </c>
      <c r="NGD4" s="226" t="s">
        <v>666</v>
      </c>
      <c r="NGE4" s="225" t="s">
        <v>664</v>
      </c>
      <c r="NGF4" s="517" t="s">
        <v>667</v>
      </c>
      <c r="NGG4" s="517"/>
      <c r="NGH4" s="226" t="s">
        <v>19</v>
      </c>
      <c r="NGI4" s="226" t="s">
        <v>666</v>
      </c>
      <c r="NGJ4" s="225" t="s">
        <v>664</v>
      </c>
      <c r="NGK4" s="517" t="s">
        <v>667</v>
      </c>
      <c r="NGL4" s="517"/>
      <c r="NGM4" s="226" t="s">
        <v>19</v>
      </c>
      <c r="NGN4" s="226" t="s">
        <v>666</v>
      </c>
      <c r="NGO4" s="225" t="s">
        <v>664</v>
      </c>
      <c r="NGP4" s="517" t="s">
        <v>667</v>
      </c>
      <c r="NGQ4" s="517"/>
      <c r="NGR4" s="226" t="s">
        <v>19</v>
      </c>
      <c r="NGS4" s="226" t="s">
        <v>666</v>
      </c>
      <c r="NGT4" s="225" t="s">
        <v>664</v>
      </c>
      <c r="NGU4" s="517" t="s">
        <v>667</v>
      </c>
      <c r="NGV4" s="517"/>
      <c r="NGW4" s="226" t="s">
        <v>19</v>
      </c>
      <c r="NGX4" s="226" t="s">
        <v>666</v>
      </c>
      <c r="NGY4" s="225" t="s">
        <v>664</v>
      </c>
      <c r="NGZ4" s="517" t="s">
        <v>667</v>
      </c>
      <c r="NHA4" s="517"/>
      <c r="NHB4" s="226" t="s">
        <v>19</v>
      </c>
      <c r="NHC4" s="226" t="s">
        <v>666</v>
      </c>
      <c r="NHD4" s="225" t="s">
        <v>664</v>
      </c>
      <c r="NHE4" s="517" t="s">
        <v>667</v>
      </c>
      <c r="NHF4" s="517"/>
      <c r="NHG4" s="226" t="s">
        <v>19</v>
      </c>
      <c r="NHH4" s="226" t="s">
        <v>666</v>
      </c>
      <c r="NHI4" s="225" t="s">
        <v>664</v>
      </c>
      <c r="NHJ4" s="517" t="s">
        <v>667</v>
      </c>
      <c r="NHK4" s="517"/>
      <c r="NHL4" s="226" t="s">
        <v>19</v>
      </c>
      <c r="NHM4" s="226" t="s">
        <v>666</v>
      </c>
      <c r="NHN4" s="225" t="s">
        <v>664</v>
      </c>
      <c r="NHO4" s="517" t="s">
        <v>667</v>
      </c>
      <c r="NHP4" s="517"/>
      <c r="NHQ4" s="226" t="s">
        <v>19</v>
      </c>
      <c r="NHR4" s="226" t="s">
        <v>666</v>
      </c>
      <c r="NHS4" s="225" t="s">
        <v>664</v>
      </c>
      <c r="NHT4" s="517" t="s">
        <v>667</v>
      </c>
      <c r="NHU4" s="517"/>
      <c r="NHV4" s="226" t="s">
        <v>19</v>
      </c>
      <c r="NHW4" s="226" t="s">
        <v>666</v>
      </c>
      <c r="NHX4" s="225" t="s">
        <v>664</v>
      </c>
      <c r="NHY4" s="517" t="s">
        <v>667</v>
      </c>
      <c r="NHZ4" s="517"/>
      <c r="NIA4" s="226" t="s">
        <v>19</v>
      </c>
      <c r="NIB4" s="226" t="s">
        <v>666</v>
      </c>
      <c r="NIC4" s="225" t="s">
        <v>664</v>
      </c>
      <c r="NID4" s="517" t="s">
        <v>667</v>
      </c>
      <c r="NIE4" s="517"/>
      <c r="NIF4" s="226" t="s">
        <v>19</v>
      </c>
      <c r="NIG4" s="226" t="s">
        <v>666</v>
      </c>
      <c r="NIH4" s="225" t="s">
        <v>664</v>
      </c>
      <c r="NII4" s="517" t="s">
        <v>667</v>
      </c>
      <c r="NIJ4" s="517"/>
      <c r="NIK4" s="226" t="s">
        <v>19</v>
      </c>
      <c r="NIL4" s="226" t="s">
        <v>666</v>
      </c>
      <c r="NIM4" s="225" t="s">
        <v>664</v>
      </c>
      <c r="NIN4" s="517" t="s">
        <v>667</v>
      </c>
      <c r="NIO4" s="517"/>
      <c r="NIP4" s="226" t="s">
        <v>19</v>
      </c>
      <c r="NIQ4" s="226" t="s">
        <v>666</v>
      </c>
      <c r="NIR4" s="225" t="s">
        <v>664</v>
      </c>
      <c r="NIS4" s="517" t="s">
        <v>667</v>
      </c>
      <c r="NIT4" s="517"/>
      <c r="NIU4" s="226" t="s">
        <v>19</v>
      </c>
      <c r="NIV4" s="226" t="s">
        <v>666</v>
      </c>
      <c r="NIW4" s="225" t="s">
        <v>664</v>
      </c>
      <c r="NIX4" s="517" t="s">
        <v>667</v>
      </c>
      <c r="NIY4" s="517"/>
      <c r="NIZ4" s="226" t="s">
        <v>19</v>
      </c>
      <c r="NJA4" s="226" t="s">
        <v>666</v>
      </c>
      <c r="NJB4" s="225" t="s">
        <v>664</v>
      </c>
      <c r="NJC4" s="517" t="s">
        <v>667</v>
      </c>
      <c r="NJD4" s="517"/>
      <c r="NJE4" s="226" t="s">
        <v>19</v>
      </c>
      <c r="NJF4" s="226" t="s">
        <v>666</v>
      </c>
      <c r="NJG4" s="225" t="s">
        <v>664</v>
      </c>
      <c r="NJH4" s="517" t="s">
        <v>667</v>
      </c>
      <c r="NJI4" s="517"/>
      <c r="NJJ4" s="226" t="s">
        <v>19</v>
      </c>
      <c r="NJK4" s="226" t="s">
        <v>666</v>
      </c>
      <c r="NJL4" s="225" t="s">
        <v>664</v>
      </c>
      <c r="NJM4" s="517" t="s">
        <v>667</v>
      </c>
      <c r="NJN4" s="517"/>
      <c r="NJO4" s="226" t="s">
        <v>19</v>
      </c>
      <c r="NJP4" s="226" t="s">
        <v>666</v>
      </c>
      <c r="NJQ4" s="225" t="s">
        <v>664</v>
      </c>
      <c r="NJR4" s="517" t="s">
        <v>667</v>
      </c>
      <c r="NJS4" s="517"/>
      <c r="NJT4" s="226" t="s">
        <v>19</v>
      </c>
      <c r="NJU4" s="226" t="s">
        <v>666</v>
      </c>
      <c r="NJV4" s="225" t="s">
        <v>664</v>
      </c>
      <c r="NJW4" s="517" t="s">
        <v>667</v>
      </c>
      <c r="NJX4" s="517"/>
      <c r="NJY4" s="226" t="s">
        <v>19</v>
      </c>
      <c r="NJZ4" s="226" t="s">
        <v>666</v>
      </c>
      <c r="NKA4" s="225" t="s">
        <v>664</v>
      </c>
      <c r="NKB4" s="517" t="s">
        <v>667</v>
      </c>
      <c r="NKC4" s="517"/>
      <c r="NKD4" s="226" t="s">
        <v>19</v>
      </c>
      <c r="NKE4" s="226" t="s">
        <v>666</v>
      </c>
      <c r="NKF4" s="225" t="s">
        <v>664</v>
      </c>
      <c r="NKG4" s="517" t="s">
        <v>667</v>
      </c>
      <c r="NKH4" s="517"/>
      <c r="NKI4" s="226" t="s">
        <v>19</v>
      </c>
      <c r="NKJ4" s="226" t="s">
        <v>666</v>
      </c>
      <c r="NKK4" s="225" t="s">
        <v>664</v>
      </c>
      <c r="NKL4" s="517" t="s">
        <v>667</v>
      </c>
      <c r="NKM4" s="517"/>
      <c r="NKN4" s="226" t="s">
        <v>19</v>
      </c>
      <c r="NKO4" s="226" t="s">
        <v>666</v>
      </c>
      <c r="NKP4" s="225" t="s">
        <v>664</v>
      </c>
      <c r="NKQ4" s="517" t="s">
        <v>667</v>
      </c>
      <c r="NKR4" s="517"/>
      <c r="NKS4" s="226" t="s">
        <v>19</v>
      </c>
      <c r="NKT4" s="226" t="s">
        <v>666</v>
      </c>
      <c r="NKU4" s="225" t="s">
        <v>664</v>
      </c>
      <c r="NKV4" s="517" t="s">
        <v>667</v>
      </c>
      <c r="NKW4" s="517"/>
      <c r="NKX4" s="226" t="s">
        <v>19</v>
      </c>
      <c r="NKY4" s="226" t="s">
        <v>666</v>
      </c>
      <c r="NKZ4" s="225" t="s">
        <v>664</v>
      </c>
      <c r="NLA4" s="517" t="s">
        <v>667</v>
      </c>
      <c r="NLB4" s="517"/>
      <c r="NLC4" s="226" t="s">
        <v>19</v>
      </c>
      <c r="NLD4" s="226" t="s">
        <v>666</v>
      </c>
      <c r="NLE4" s="225" t="s">
        <v>664</v>
      </c>
      <c r="NLF4" s="517" t="s">
        <v>667</v>
      </c>
      <c r="NLG4" s="517"/>
      <c r="NLH4" s="226" t="s">
        <v>19</v>
      </c>
      <c r="NLI4" s="226" t="s">
        <v>666</v>
      </c>
      <c r="NLJ4" s="225" t="s">
        <v>664</v>
      </c>
      <c r="NLK4" s="517" t="s">
        <v>667</v>
      </c>
      <c r="NLL4" s="517"/>
      <c r="NLM4" s="226" t="s">
        <v>19</v>
      </c>
      <c r="NLN4" s="226" t="s">
        <v>666</v>
      </c>
      <c r="NLO4" s="225" t="s">
        <v>664</v>
      </c>
      <c r="NLP4" s="517" t="s">
        <v>667</v>
      </c>
      <c r="NLQ4" s="517"/>
      <c r="NLR4" s="226" t="s">
        <v>19</v>
      </c>
      <c r="NLS4" s="226" t="s">
        <v>666</v>
      </c>
      <c r="NLT4" s="225" t="s">
        <v>664</v>
      </c>
      <c r="NLU4" s="517" t="s">
        <v>667</v>
      </c>
      <c r="NLV4" s="517"/>
      <c r="NLW4" s="226" t="s">
        <v>19</v>
      </c>
      <c r="NLX4" s="226" t="s">
        <v>666</v>
      </c>
      <c r="NLY4" s="225" t="s">
        <v>664</v>
      </c>
      <c r="NLZ4" s="517" t="s">
        <v>667</v>
      </c>
      <c r="NMA4" s="517"/>
      <c r="NMB4" s="226" t="s">
        <v>19</v>
      </c>
      <c r="NMC4" s="226" t="s">
        <v>666</v>
      </c>
      <c r="NMD4" s="225" t="s">
        <v>664</v>
      </c>
      <c r="NME4" s="517" t="s">
        <v>667</v>
      </c>
      <c r="NMF4" s="517"/>
      <c r="NMG4" s="226" t="s">
        <v>19</v>
      </c>
      <c r="NMH4" s="226" t="s">
        <v>666</v>
      </c>
      <c r="NMI4" s="225" t="s">
        <v>664</v>
      </c>
      <c r="NMJ4" s="517" t="s">
        <v>667</v>
      </c>
      <c r="NMK4" s="517"/>
      <c r="NML4" s="226" t="s">
        <v>19</v>
      </c>
      <c r="NMM4" s="226" t="s">
        <v>666</v>
      </c>
      <c r="NMN4" s="225" t="s">
        <v>664</v>
      </c>
      <c r="NMO4" s="517" t="s">
        <v>667</v>
      </c>
      <c r="NMP4" s="517"/>
      <c r="NMQ4" s="226" t="s">
        <v>19</v>
      </c>
      <c r="NMR4" s="226" t="s">
        <v>666</v>
      </c>
      <c r="NMS4" s="225" t="s">
        <v>664</v>
      </c>
      <c r="NMT4" s="517" t="s">
        <v>667</v>
      </c>
      <c r="NMU4" s="517"/>
      <c r="NMV4" s="226" t="s">
        <v>19</v>
      </c>
      <c r="NMW4" s="226" t="s">
        <v>666</v>
      </c>
      <c r="NMX4" s="225" t="s">
        <v>664</v>
      </c>
      <c r="NMY4" s="517" t="s">
        <v>667</v>
      </c>
      <c r="NMZ4" s="517"/>
      <c r="NNA4" s="226" t="s">
        <v>19</v>
      </c>
      <c r="NNB4" s="226" t="s">
        <v>666</v>
      </c>
      <c r="NNC4" s="225" t="s">
        <v>664</v>
      </c>
      <c r="NND4" s="517" t="s">
        <v>667</v>
      </c>
      <c r="NNE4" s="517"/>
      <c r="NNF4" s="226" t="s">
        <v>19</v>
      </c>
      <c r="NNG4" s="226" t="s">
        <v>666</v>
      </c>
      <c r="NNH4" s="225" t="s">
        <v>664</v>
      </c>
      <c r="NNI4" s="517" t="s">
        <v>667</v>
      </c>
      <c r="NNJ4" s="517"/>
      <c r="NNK4" s="226" t="s">
        <v>19</v>
      </c>
      <c r="NNL4" s="226" t="s">
        <v>666</v>
      </c>
      <c r="NNM4" s="225" t="s">
        <v>664</v>
      </c>
      <c r="NNN4" s="517" t="s">
        <v>667</v>
      </c>
      <c r="NNO4" s="517"/>
      <c r="NNP4" s="226" t="s">
        <v>19</v>
      </c>
      <c r="NNQ4" s="226" t="s">
        <v>666</v>
      </c>
      <c r="NNR4" s="225" t="s">
        <v>664</v>
      </c>
      <c r="NNS4" s="517" t="s">
        <v>667</v>
      </c>
      <c r="NNT4" s="517"/>
      <c r="NNU4" s="226" t="s">
        <v>19</v>
      </c>
      <c r="NNV4" s="226" t="s">
        <v>666</v>
      </c>
      <c r="NNW4" s="225" t="s">
        <v>664</v>
      </c>
      <c r="NNX4" s="517" t="s">
        <v>667</v>
      </c>
      <c r="NNY4" s="517"/>
      <c r="NNZ4" s="226" t="s">
        <v>19</v>
      </c>
      <c r="NOA4" s="226" t="s">
        <v>666</v>
      </c>
      <c r="NOB4" s="225" t="s">
        <v>664</v>
      </c>
      <c r="NOC4" s="517" t="s">
        <v>667</v>
      </c>
      <c r="NOD4" s="517"/>
      <c r="NOE4" s="226" t="s">
        <v>19</v>
      </c>
      <c r="NOF4" s="226" t="s">
        <v>666</v>
      </c>
      <c r="NOG4" s="225" t="s">
        <v>664</v>
      </c>
      <c r="NOH4" s="517" t="s">
        <v>667</v>
      </c>
      <c r="NOI4" s="517"/>
      <c r="NOJ4" s="226" t="s">
        <v>19</v>
      </c>
      <c r="NOK4" s="226" t="s">
        <v>666</v>
      </c>
      <c r="NOL4" s="225" t="s">
        <v>664</v>
      </c>
      <c r="NOM4" s="517" t="s">
        <v>667</v>
      </c>
      <c r="NON4" s="517"/>
      <c r="NOO4" s="226" t="s">
        <v>19</v>
      </c>
      <c r="NOP4" s="226" t="s">
        <v>666</v>
      </c>
      <c r="NOQ4" s="225" t="s">
        <v>664</v>
      </c>
      <c r="NOR4" s="517" t="s">
        <v>667</v>
      </c>
      <c r="NOS4" s="517"/>
      <c r="NOT4" s="226" t="s">
        <v>19</v>
      </c>
      <c r="NOU4" s="226" t="s">
        <v>666</v>
      </c>
      <c r="NOV4" s="225" t="s">
        <v>664</v>
      </c>
      <c r="NOW4" s="517" t="s">
        <v>667</v>
      </c>
      <c r="NOX4" s="517"/>
      <c r="NOY4" s="226" t="s">
        <v>19</v>
      </c>
      <c r="NOZ4" s="226" t="s">
        <v>666</v>
      </c>
      <c r="NPA4" s="225" t="s">
        <v>664</v>
      </c>
      <c r="NPB4" s="517" t="s">
        <v>667</v>
      </c>
      <c r="NPC4" s="517"/>
      <c r="NPD4" s="226" t="s">
        <v>19</v>
      </c>
      <c r="NPE4" s="226" t="s">
        <v>666</v>
      </c>
      <c r="NPF4" s="225" t="s">
        <v>664</v>
      </c>
      <c r="NPG4" s="517" t="s">
        <v>667</v>
      </c>
      <c r="NPH4" s="517"/>
      <c r="NPI4" s="226" t="s">
        <v>19</v>
      </c>
      <c r="NPJ4" s="226" t="s">
        <v>666</v>
      </c>
      <c r="NPK4" s="225" t="s">
        <v>664</v>
      </c>
      <c r="NPL4" s="517" t="s">
        <v>667</v>
      </c>
      <c r="NPM4" s="517"/>
      <c r="NPN4" s="226" t="s">
        <v>19</v>
      </c>
      <c r="NPO4" s="226" t="s">
        <v>666</v>
      </c>
      <c r="NPP4" s="225" t="s">
        <v>664</v>
      </c>
      <c r="NPQ4" s="517" t="s">
        <v>667</v>
      </c>
      <c r="NPR4" s="517"/>
      <c r="NPS4" s="226" t="s">
        <v>19</v>
      </c>
      <c r="NPT4" s="226" t="s">
        <v>666</v>
      </c>
      <c r="NPU4" s="225" t="s">
        <v>664</v>
      </c>
      <c r="NPV4" s="517" t="s">
        <v>667</v>
      </c>
      <c r="NPW4" s="517"/>
      <c r="NPX4" s="226" t="s">
        <v>19</v>
      </c>
      <c r="NPY4" s="226" t="s">
        <v>666</v>
      </c>
      <c r="NPZ4" s="225" t="s">
        <v>664</v>
      </c>
      <c r="NQA4" s="517" t="s">
        <v>667</v>
      </c>
      <c r="NQB4" s="517"/>
      <c r="NQC4" s="226" t="s">
        <v>19</v>
      </c>
      <c r="NQD4" s="226" t="s">
        <v>666</v>
      </c>
      <c r="NQE4" s="225" t="s">
        <v>664</v>
      </c>
      <c r="NQF4" s="517" t="s">
        <v>667</v>
      </c>
      <c r="NQG4" s="517"/>
      <c r="NQH4" s="226" t="s">
        <v>19</v>
      </c>
      <c r="NQI4" s="226" t="s">
        <v>666</v>
      </c>
      <c r="NQJ4" s="225" t="s">
        <v>664</v>
      </c>
      <c r="NQK4" s="517" t="s">
        <v>667</v>
      </c>
      <c r="NQL4" s="517"/>
      <c r="NQM4" s="226" t="s">
        <v>19</v>
      </c>
      <c r="NQN4" s="226" t="s">
        <v>666</v>
      </c>
      <c r="NQO4" s="225" t="s">
        <v>664</v>
      </c>
      <c r="NQP4" s="517" t="s">
        <v>667</v>
      </c>
      <c r="NQQ4" s="517"/>
      <c r="NQR4" s="226" t="s">
        <v>19</v>
      </c>
      <c r="NQS4" s="226" t="s">
        <v>666</v>
      </c>
      <c r="NQT4" s="225" t="s">
        <v>664</v>
      </c>
      <c r="NQU4" s="517" t="s">
        <v>667</v>
      </c>
      <c r="NQV4" s="517"/>
      <c r="NQW4" s="226" t="s">
        <v>19</v>
      </c>
      <c r="NQX4" s="226" t="s">
        <v>666</v>
      </c>
      <c r="NQY4" s="225" t="s">
        <v>664</v>
      </c>
      <c r="NQZ4" s="517" t="s">
        <v>667</v>
      </c>
      <c r="NRA4" s="517"/>
      <c r="NRB4" s="226" t="s">
        <v>19</v>
      </c>
      <c r="NRC4" s="226" t="s">
        <v>666</v>
      </c>
      <c r="NRD4" s="225" t="s">
        <v>664</v>
      </c>
      <c r="NRE4" s="517" t="s">
        <v>667</v>
      </c>
      <c r="NRF4" s="517"/>
      <c r="NRG4" s="226" t="s">
        <v>19</v>
      </c>
      <c r="NRH4" s="226" t="s">
        <v>666</v>
      </c>
      <c r="NRI4" s="225" t="s">
        <v>664</v>
      </c>
      <c r="NRJ4" s="517" t="s">
        <v>667</v>
      </c>
      <c r="NRK4" s="517"/>
      <c r="NRL4" s="226" t="s">
        <v>19</v>
      </c>
      <c r="NRM4" s="226" t="s">
        <v>666</v>
      </c>
      <c r="NRN4" s="225" t="s">
        <v>664</v>
      </c>
      <c r="NRO4" s="517" t="s">
        <v>667</v>
      </c>
      <c r="NRP4" s="517"/>
      <c r="NRQ4" s="226" t="s">
        <v>19</v>
      </c>
      <c r="NRR4" s="226" t="s">
        <v>666</v>
      </c>
      <c r="NRS4" s="225" t="s">
        <v>664</v>
      </c>
      <c r="NRT4" s="517" t="s">
        <v>667</v>
      </c>
      <c r="NRU4" s="517"/>
      <c r="NRV4" s="226" t="s">
        <v>19</v>
      </c>
      <c r="NRW4" s="226" t="s">
        <v>666</v>
      </c>
      <c r="NRX4" s="225" t="s">
        <v>664</v>
      </c>
      <c r="NRY4" s="517" t="s">
        <v>667</v>
      </c>
      <c r="NRZ4" s="517"/>
      <c r="NSA4" s="226" t="s">
        <v>19</v>
      </c>
      <c r="NSB4" s="226" t="s">
        <v>666</v>
      </c>
      <c r="NSC4" s="225" t="s">
        <v>664</v>
      </c>
      <c r="NSD4" s="517" t="s">
        <v>667</v>
      </c>
      <c r="NSE4" s="517"/>
      <c r="NSF4" s="226" t="s">
        <v>19</v>
      </c>
      <c r="NSG4" s="226" t="s">
        <v>666</v>
      </c>
      <c r="NSH4" s="225" t="s">
        <v>664</v>
      </c>
      <c r="NSI4" s="517" t="s">
        <v>667</v>
      </c>
      <c r="NSJ4" s="517"/>
      <c r="NSK4" s="226" t="s">
        <v>19</v>
      </c>
      <c r="NSL4" s="226" t="s">
        <v>666</v>
      </c>
      <c r="NSM4" s="225" t="s">
        <v>664</v>
      </c>
      <c r="NSN4" s="517" t="s">
        <v>667</v>
      </c>
      <c r="NSO4" s="517"/>
      <c r="NSP4" s="226" t="s">
        <v>19</v>
      </c>
      <c r="NSQ4" s="226" t="s">
        <v>666</v>
      </c>
      <c r="NSR4" s="225" t="s">
        <v>664</v>
      </c>
      <c r="NSS4" s="517" t="s">
        <v>667</v>
      </c>
      <c r="NST4" s="517"/>
      <c r="NSU4" s="226" t="s">
        <v>19</v>
      </c>
      <c r="NSV4" s="226" t="s">
        <v>666</v>
      </c>
      <c r="NSW4" s="225" t="s">
        <v>664</v>
      </c>
      <c r="NSX4" s="517" t="s">
        <v>667</v>
      </c>
      <c r="NSY4" s="517"/>
      <c r="NSZ4" s="226" t="s">
        <v>19</v>
      </c>
      <c r="NTA4" s="226" t="s">
        <v>666</v>
      </c>
      <c r="NTB4" s="225" t="s">
        <v>664</v>
      </c>
      <c r="NTC4" s="517" t="s">
        <v>667</v>
      </c>
      <c r="NTD4" s="517"/>
      <c r="NTE4" s="226" t="s">
        <v>19</v>
      </c>
      <c r="NTF4" s="226" t="s">
        <v>666</v>
      </c>
      <c r="NTG4" s="225" t="s">
        <v>664</v>
      </c>
      <c r="NTH4" s="517" t="s">
        <v>667</v>
      </c>
      <c r="NTI4" s="517"/>
      <c r="NTJ4" s="226" t="s">
        <v>19</v>
      </c>
      <c r="NTK4" s="226" t="s">
        <v>666</v>
      </c>
      <c r="NTL4" s="225" t="s">
        <v>664</v>
      </c>
      <c r="NTM4" s="517" t="s">
        <v>667</v>
      </c>
      <c r="NTN4" s="517"/>
      <c r="NTO4" s="226" t="s">
        <v>19</v>
      </c>
      <c r="NTP4" s="226" t="s">
        <v>666</v>
      </c>
      <c r="NTQ4" s="225" t="s">
        <v>664</v>
      </c>
      <c r="NTR4" s="517" t="s">
        <v>667</v>
      </c>
      <c r="NTS4" s="517"/>
      <c r="NTT4" s="226" t="s">
        <v>19</v>
      </c>
      <c r="NTU4" s="226" t="s">
        <v>666</v>
      </c>
      <c r="NTV4" s="225" t="s">
        <v>664</v>
      </c>
      <c r="NTW4" s="517" t="s">
        <v>667</v>
      </c>
      <c r="NTX4" s="517"/>
      <c r="NTY4" s="226" t="s">
        <v>19</v>
      </c>
      <c r="NTZ4" s="226" t="s">
        <v>666</v>
      </c>
      <c r="NUA4" s="225" t="s">
        <v>664</v>
      </c>
      <c r="NUB4" s="517" t="s">
        <v>667</v>
      </c>
      <c r="NUC4" s="517"/>
      <c r="NUD4" s="226" t="s">
        <v>19</v>
      </c>
      <c r="NUE4" s="226" t="s">
        <v>666</v>
      </c>
      <c r="NUF4" s="225" t="s">
        <v>664</v>
      </c>
      <c r="NUG4" s="517" t="s">
        <v>667</v>
      </c>
      <c r="NUH4" s="517"/>
      <c r="NUI4" s="226" t="s">
        <v>19</v>
      </c>
      <c r="NUJ4" s="226" t="s">
        <v>666</v>
      </c>
      <c r="NUK4" s="225" t="s">
        <v>664</v>
      </c>
      <c r="NUL4" s="517" t="s">
        <v>667</v>
      </c>
      <c r="NUM4" s="517"/>
      <c r="NUN4" s="226" t="s">
        <v>19</v>
      </c>
      <c r="NUO4" s="226" t="s">
        <v>666</v>
      </c>
      <c r="NUP4" s="225" t="s">
        <v>664</v>
      </c>
      <c r="NUQ4" s="517" t="s">
        <v>667</v>
      </c>
      <c r="NUR4" s="517"/>
      <c r="NUS4" s="226" t="s">
        <v>19</v>
      </c>
      <c r="NUT4" s="226" t="s">
        <v>666</v>
      </c>
      <c r="NUU4" s="225" t="s">
        <v>664</v>
      </c>
      <c r="NUV4" s="517" t="s">
        <v>667</v>
      </c>
      <c r="NUW4" s="517"/>
      <c r="NUX4" s="226" t="s">
        <v>19</v>
      </c>
      <c r="NUY4" s="226" t="s">
        <v>666</v>
      </c>
      <c r="NUZ4" s="225" t="s">
        <v>664</v>
      </c>
      <c r="NVA4" s="517" t="s">
        <v>667</v>
      </c>
      <c r="NVB4" s="517"/>
      <c r="NVC4" s="226" t="s">
        <v>19</v>
      </c>
      <c r="NVD4" s="226" t="s">
        <v>666</v>
      </c>
      <c r="NVE4" s="225" t="s">
        <v>664</v>
      </c>
      <c r="NVF4" s="517" t="s">
        <v>667</v>
      </c>
      <c r="NVG4" s="517"/>
      <c r="NVH4" s="226" t="s">
        <v>19</v>
      </c>
      <c r="NVI4" s="226" t="s">
        <v>666</v>
      </c>
      <c r="NVJ4" s="225" t="s">
        <v>664</v>
      </c>
      <c r="NVK4" s="517" t="s">
        <v>667</v>
      </c>
      <c r="NVL4" s="517"/>
      <c r="NVM4" s="226" t="s">
        <v>19</v>
      </c>
      <c r="NVN4" s="226" t="s">
        <v>666</v>
      </c>
      <c r="NVO4" s="225" t="s">
        <v>664</v>
      </c>
      <c r="NVP4" s="517" t="s">
        <v>667</v>
      </c>
      <c r="NVQ4" s="517"/>
      <c r="NVR4" s="226" t="s">
        <v>19</v>
      </c>
      <c r="NVS4" s="226" t="s">
        <v>666</v>
      </c>
      <c r="NVT4" s="225" t="s">
        <v>664</v>
      </c>
      <c r="NVU4" s="517" t="s">
        <v>667</v>
      </c>
      <c r="NVV4" s="517"/>
      <c r="NVW4" s="226" t="s">
        <v>19</v>
      </c>
      <c r="NVX4" s="226" t="s">
        <v>666</v>
      </c>
      <c r="NVY4" s="225" t="s">
        <v>664</v>
      </c>
      <c r="NVZ4" s="517" t="s">
        <v>667</v>
      </c>
      <c r="NWA4" s="517"/>
      <c r="NWB4" s="226" t="s">
        <v>19</v>
      </c>
      <c r="NWC4" s="226" t="s">
        <v>666</v>
      </c>
      <c r="NWD4" s="225" t="s">
        <v>664</v>
      </c>
      <c r="NWE4" s="517" t="s">
        <v>667</v>
      </c>
      <c r="NWF4" s="517"/>
      <c r="NWG4" s="226" t="s">
        <v>19</v>
      </c>
      <c r="NWH4" s="226" t="s">
        <v>666</v>
      </c>
      <c r="NWI4" s="225" t="s">
        <v>664</v>
      </c>
      <c r="NWJ4" s="517" t="s">
        <v>667</v>
      </c>
      <c r="NWK4" s="517"/>
      <c r="NWL4" s="226" t="s">
        <v>19</v>
      </c>
      <c r="NWM4" s="226" t="s">
        <v>666</v>
      </c>
      <c r="NWN4" s="225" t="s">
        <v>664</v>
      </c>
      <c r="NWO4" s="517" t="s">
        <v>667</v>
      </c>
      <c r="NWP4" s="517"/>
      <c r="NWQ4" s="226" t="s">
        <v>19</v>
      </c>
      <c r="NWR4" s="226" t="s">
        <v>666</v>
      </c>
      <c r="NWS4" s="225" t="s">
        <v>664</v>
      </c>
      <c r="NWT4" s="517" t="s">
        <v>667</v>
      </c>
      <c r="NWU4" s="517"/>
      <c r="NWV4" s="226" t="s">
        <v>19</v>
      </c>
      <c r="NWW4" s="226" t="s">
        <v>666</v>
      </c>
      <c r="NWX4" s="225" t="s">
        <v>664</v>
      </c>
      <c r="NWY4" s="517" t="s">
        <v>667</v>
      </c>
      <c r="NWZ4" s="517"/>
      <c r="NXA4" s="226" t="s">
        <v>19</v>
      </c>
      <c r="NXB4" s="226" t="s">
        <v>666</v>
      </c>
      <c r="NXC4" s="225" t="s">
        <v>664</v>
      </c>
      <c r="NXD4" s="517" t="s">
        <v>667</v>
      </c>
      <c r="NXE4" s="517"/>
      <c r="NXF4" s="226" t="s">
        <v>19</v>
      </c>
      <c r="NXG4" s="226" t="s">
        <v>666</v>
      </c>
      <c r="NXH4" s="225" t="s">
        <v>664</v>
      </c>
      <c r="NXI4" s="517" t="s">
        <v>667</v>
      </c>
      <c r="NXJ4" s="517"/>
      <c r="NXK4" s="226" t="s">
        <v>19</v>
      </c>
      <c r="NXL4" s="226" t="s">
        <v>666</v>
      </c>
      <c r="NXM4" s="225" t="s">
        <v>664</v>
      </c>
      <c r="NXN4" s="517" t="s">
        <v>667</v>
      </c>
      <c r="NXO4" s="517"/>
      <c r="NXP4" s="226" t="s">
        <v>19</v>
      </c>
      <c r="NXQ4" s="226" t="s">
        <v>666</v>
      </c>
      <c r="NXR4" s="225" t="s">
        <v>664</v>
      </c>
      <c r="NXS4" s="517" t="s">
        <v>667</v>
      </c>
      <c r="NXT4" s="517"/>
      <c r="NXU4" s="226" t="s">
        <v>19</v>
      </c>
      <c r="NXV4" s="226" t="s">
        <v>666</v>
      </c>
      <c r="NXW4" s="225" t="s">
        <v>664</v>
      </c>
      <c r="NXX4" s="517" t="s">
        <v>667</v>
      </c>
      <c r="NXY4" s="517"/>
      <c r="NXZ4" s="226" t="s">
        <v>19</v>
      </c>
      <c r="NYA4" s="226" t="s">
        <v>666</v>
      </c>
      <c r="NYB4" s="225" t="s">
        <v>664</v>
      </c>
      <c r="NYC4" s="517" t="s">
        <v>667</v>
      </c>
      <c r="NYD4" s="517"/>
      <c r="NYE4" s="226" t="s">
        <v>19</v>
      </c>
      <c r="NYF4" s="226" t="s">
        <v>666</v>
      </c>
      <c r="NYG4" s="225" t="s">
        <v>664</v>
      </c>
      <c r="NYH4" s="517" t="s">
        <v>667</v>
      </c>
      <c r="NYI4" s="517"/>
      <c r="NYJ4" s="226" t="s">
        <v>19</v>
      </c>
      <c r="NYK4" s="226" t="s">
        <v>666</v>
      </c>
      <c r="NYL4" s="225" t="s">
        <v>664</v>
      </c>
      <c r="NYM4" s="517" t="s">
        <v>667</v>
      </c>
      <c r="NYN4" s="517"/>
      <c r="NYO4" s="226" t="s">
        <v>19</v>
      </c>
      <c r="NYP4" s="226" t="s">
        <v>666</v>
      </c>
      <c r="NYQ4" s="225" t="s">
        <v>664</v>
      </c>
      <c r="NYR4" s="517" t="s">
        <v>667</v>
      </c>
      <c r="NYS4" s="517"/>
      <c r="NYT4" s="226" t="s">
        <v>19</v>
      </c>
      <c r="NYU4" s="226" t="s">
        <v>666</v>
      </c>
      <c r="NYV4" s="225" t="s">
        <v>664</v>
      </c>
      <c r="NYW4" s="517" t="s">
        <v>667</v>
      </c>
      <c r="NYX4" s="517"/>
      <c r="NYY4" s="226" t="s">
        <v>19</v>
      </c>
      <c r="NYZ4" s="226" t="s">
        <v>666</v>
      </c>
      <c r="NZA4" s="225" t="s">
        <v>664</v>
      </c>
      <c r="NZB4" s="517" t="s">
        <v>667</v>
      </c>
      <c r="NZC4" s="517"/>
      <c r="NZD4" s="226" t="s">
        <v>19</v>
      </c>
      <c r="NZE4" s="226" t="s">
        <v>666</v>
      </c>
      <c r="NZF4" s="225" t="s">
        <v>664</v>
      </c>
      <c r="NZG4" s="517" t="s">
        <v>667</v>
      </c>
      <c r="NZH4" s="517"/>
      <c r="NZI4" s="226" t="s">
        <v>19</v>
      </c>
      <c r="NZJ4" s="226" t="s">
        <v>666</v>
      </c>
      <c r="NZK4" s="225" t="s">
        <v>664</v>
      </c>
      <c r="NZL4" s="517" t="s">
        <v>667</v>
      </c>
      <c r="NZM4" s="517"/>
      <c r="NZN4" s="226" t="s">
        <v>19</v>
      </c>
      <c r="NZO4" s="226" t="s">
        <v>666</v>
      </c>
      <c r="NZP4" s="225" t="s">
        <v>664</v>
      </c>
      <c r="NZQ4" s="517" t="s">
        <v>667</v>
      </c>
      <c r="NZR4" s="517"/>
      <c r="NZS4" s="226" t="s">
        <v>19</v>
      </c>
      <c r="NZT4" s="226" t="s">
        <v>666</v>
      </c>
      <c r="NZU4" s="225" t="s">
        <v>664</v>
      </c>
      <c r="NZV4" s="517" t="s">
        <v>667</v>
      </c>
      <c r="NZW4" s="517"/>
      <c r="NZX4" s="226" t="s">
        <v>19</v>
      </c>
      <c r="NZY4" s="226" t="s">
        <v>666</v>
      </c>
      <c r="NZZ4" s="225" t="s">
        <v>664</v>
      </c>
      <c r="OAA4" s="517" t="s">
        <v>667</v>
      </c>
      <c r="OAB4" s="517"/>
      <c r="OAC4" s="226" t="s">
        <v>19</v>
      </c>
      <c r="OAD4" s="226" t="s">
        <v>666</v>
      </c>
      <c r="OAE4" s="225" t="s">
        <v>664</v>
      </c>
      <c r="OAF4" s="517" t="s">
        <v>667</v>
      </c>
      <c r="OAG4" s="517"/>
      <c r="OAH4" s="226" t="s">
        <v>19</v>
      </c>
      <c r="OAI4" s="226" t="s">
        <v>666</v>
      </c>
      <c r="OAJ4" s="225" t="s">
        <v>664</v>
      </c>
      <c r="OAK4" s="517" t="s">
        <v>667</v>
      </c>
      <c r="OAL4" s="517"/>
      <c r="OAM4" s="226" t="s">
        <v>19</v>
      </c>
      <c r="OAN4" s="226" t="s">
        <v>666</v>
      </c>
      <c r="OAO4" s="225" t="s">
        <v>664</v>
      </c>
      <c r="OAP4" s="517" t="s">
        <v>667</v>
      </c>
      <c r="OAQ4" s="517"/>
      <c r="OAR4" s="226" t="s">
        <v>19</v>
      </c>
      <c r="OAS4" s="226" t="s">
        <v>666</v>
      </c>
      <c r="OAT4" s="225" t="s">
        <v>664</v>
      </c>
      <c r="OAU4" s="517" t="s">
        <v>667</v>
      </c>
      <c r="OAV4" s="517"/>
      <c r="OAW4" s="226" t="s">
        <v>19</v>
      </c>
      <c r="OAX4" s="226" t="s">
        <v>666</v>
      </c>
      <c r="OAY4" s="225" t="s">
        <v>664</v>
      </c>
      <c r="OAZ4" s="517" t="s">
        <v>667</v>
      </c>
      <c r="OBA4" s="517"/>
      <c r="OBB4" s="226" t="s">
        <v>19</v>
      </c>
      <c r="OBC4" s="226" t="s">
        <v>666</v>
      </c>
      <c r="OBD4" s="225" t="s">
        <v>664</v>
      </c>
      <c r="OBE4" s="517" t="s">
        <v>667</v>
      </c>
      <c r="OBF4" s="517"/>
      <c r="OBG4" s="226" t="s">
        <v>19</v>
      </c>
      <c r="OBH4" s="226" t="s">
        <v>666</v>
      </c>
      <c r="OBI4" s="225" t="s">
        <v>664</v>
      </c>
      <c r="OBJ4" s="517" t="s">
        <v>667</v>
      </c>
      <c r="OBK4" s="517"/>
      <c r="OBL4" s="226" t="s">
        <v>19</v>
      </c>
      <c r="OBM4" s="226" t="s">
        <v>666</v>
      </c>
      <c r="OBN4" s="225" t="s">
        <v>664</v>
      </c>
      <c r="OBO4" s="517" t="s">
        <v>667</v>
      </c>
      <c r="OBP4" s="517"/>
      <c r="OBQ4" s="226" t="s">
        <v>19</v>
      </c>
      <c r="OBR4" s="226" t="s">
        <v>666</v>
      </c>
      <c r="OBS4" s="225" t="s">
        <v>664</v>
      </c>
      <c r="OBT4" s="517" t="s">
        <v>667</v>
      </c>
      <c r="OBU4" s="517"/>
      <c r="OBV4" s="226" t="s">
        <v>19</v>
      </c>
      <c r="OBW4" s="226" t="s">
        <v>666</v>
      </c>
      <c r="OBX4" s="225" t="s">
        <v>664</v>
      </c>
      <c r="OBY4" s="517" t="s">
        <v>667</v>
      </c>
      <c r="OBZ4" s="517"/>
      <c r="OCA4" s="226" t="s">
        <v>19</v>
      </c>
      <c r="OCB4" s="226" t="s">
        <v>666</v>
      </c>
      <c r="OCC4" s="225" t="s">
        <v>664</v>
      </c>
      <c r="OCD4" s="517" t="s">
        <v>667</v>
      </c>
      <c r="OCE4" s="517"/>
      <c r="OCF4" s="226" t="s">
        <v>19</v>
      </c>
      <c r="OCG4" s="226" t="s">
        <v>666</v>
      </c>
      <c r="OCH4" s="225" t="s">
        <v>664</v>
      </c>
      <c r="OCI4" s="517" t="s">
        <v>667</v>
      </c>
      <c r="OCJ4" s="517"/>
      <c r="OCK4" s="226" t="s">
        <v>19</v>
      </c>
      <c r="OCL4" s="226" t="s">
        <v>666</v>
      </c>
      <c r="OCM4" s="225" t="s">
        <v>664</v>
      </c>
      <c r="OCN4" s="517" t="s">
        <v>667</v>
      </c>
      <c r="OCO4" s="517"/>
      <c r="OCP4" s="226" t="s">
        <v>19</v>
      </c>
      <c r="OCQ4" s="226" t="s">
        <v>666</v>
      </c>
      <c r="OCR4" s="225" t="s">
        <v>664</v>
      </c>
      <c r="OCS4" s="517" t="s">
        <v>667</v>
      </c>
      <c r="OCT4" s="517"/>
      <c r="OCU4" s="226" t="s">
        <v>19</v>
      </c>
      <c r="OCV4" s="226" t="s">
        <v>666</v>
      </c>
      <c r="OCW4" s="225" t="s">
        <v>664</v>
      </c>
      <c r="OCX4" s="517" t="s">
        <v>667</v>
      </c>
      <c r="OCY4" s="517"/>
      <c r="OCZ4" s="226" t="s">
        <v>19</v>
      </c>
      <c r="ODA4" s="226" t="s">
        <v>666</v>
      </c>
      <c r="ODB4" s="225" t="s">
        <v>664</v>
      </c>
      <c r="ODC4" s="517" t="s">
        <v>667</v>
      </c>
      <c r="ODD4" s="517"/>
      <c r="ODE4" s="226" t="s">
        <v>19</v>
      </c>
      <c r="ODF4" s="226" t="s">
        <v>666</v>
      </c>
      <c r="ODG4" s="225" t="s">
        <v>664</v>
      </c>
      <c r="ODH4" s="517" t="s">
        <v>667</v>
      </c>
      <c r="ODI4" s="517"/>
      <c r="ODJ4" s="226" t="s">
        <v>19</v>
      </c>
      <c r="ODK4" s="226" t="s">
        <v>666</v>
      </c>
      <c r="ODL4" s="225" t="s">
        <v>664</v>
      </c>
      <c r="ODM4" s="517" t="s">
        <v>667</v>
      </c>
      <c r="ODN4" s="517"/>
      <c r="ODO4" s="226" t="s">
        <v>19</v>
      </c>
      <c r="ODP4" s="226" t="s">
        <v>666</v>
      </c>
      <c r="ODQ4" s="225" t="s">
        <v>664</v>
      </c>
      <c r="ODR4" s="517" t="s">
        <v>667</v>
      </c>
      <c r="ODS4" s="517"/>
      <c r="ODT4" s="226" t="s">
        <v>19</v>
      </c>
      <c r="ODU4" s="226" t="s">
        <v>666</v>
      </c>
      <c r="ODV4" s="225" t="s">
        <v>664</v>
      </c>
      <c r="ODW4" s="517" t="s">
        <v>667</v>
      </c>
      <c r="ODX4" s="517"/>
      <c r="ODY4" s="226" t="s">
        <v>19</v>
      </c>
      <c r="ODZ4" s="226" t="s">
        <v>666</v>
      </c>
      <c r="OEA4" s="225" t="s">
        <v>664</v>
      </c>
      <c r="OEB4" s="517" t="s">
        <v>667</v>
      </c>
      <c r="OEC4" s="517"/>
      <c r="OED4" s="226" t="s">
        <v>19</v>
      </c>
      <c r="OEE4" s="226" t="s">
        <v>666</v>
      </c>
      <c r="OEF4" s="225" t="s">
        <v>664</v>
      </c>
      <c r="OEG4" s="517" t="s">
        <v>667</v>
      </c>
      <c r="OEH4" s="517"/>
      <c r="OEI4" s="226" t="s">
        <v>19</v>
      </c>
      <c r="OEJ4" s="226" t="s">
        <v>666</v>
      </c>
      <c r="OEK4" s="225" t="s">
        <v>664</v>
      </c>
      <c r="OEL4" s="517" t="s">
        <v>667</v>
      </c>
      <c r="OEM4" s="517"/>
      <c r="OEN4" s="226" t="s">
        <v>19</v>
      </c>
      <c r="OEO4" s="226" t="s">
        <v>666</v>
      </c>
      <c r="OEP4" s="225" t="s">
        <v>664</v>
      </c>
      <c r="OEQ4" s="517" t="s">
        <v>667</v>
      </c>
      <c r="OER4" s="517"/>
      <c r="OES4" s="226" t="s">
        <v>19</v>
      </c>
      <c r="OET4" s="226" t="s">
        <v>666</v>
      </c>
      <c r="OEU4" s="225" t="s">
        <v>664</v>
      </c>
      <c r="OEV4" s="517" t="s">
        <v>667</v>
      </c>
      <c r="OEW4" s="517"/>
      <c r="OEX4" s="226" t="s">
        <v>19</v>
      </c>
      <c r="OEY4" s="226" t="s">
        <v>666</v>
      </c>
      <c r="OEZ4" s="225" t="s">
        <v>664</v>
      </c>
      <c r="OFA4" s="517" t="s">
        <v>667</v>
      </c>
      <c r="OFB4" s="517"/>
      <c r="OFC4" s="226" t="s">
        <v>19</v>
      </c>
      <c r="OFD4" s="226" t="s">
        <v>666</v>
      </c>
      <c r="OFE4" s="225" t="s">
        <v>664</v>
      </c>
      <c r="OFF4" s="517" t="s">
        <v>667</v>
      </c>
      <c r="OFG4" s="517"/>
      <c r="OFH4" s="226" t="s">
        <v>19</v>
      </c>
      <c r="OFI4" s="226" t="s">
        <v>666</v>
      </c>
      <c r="OFJ4" s="225" t="s">
        <v>664</v>
      </c>
      <c r="OFK4" s="517" t="s">
        <v>667</v>
      </c>
      <c r="OFL4" s="517"/>
      <c r="OFM4" s="226" t="s">
        <v>19</v>
      </c>
      <c r="OFN4" s="226" t="s">
        <v>666</v>
      </c>
      <c r="OFO4" s="225" t="s">
        <v>664</v>
      </c>
      <c r="OFP4" s="517" t="s">
        <v>667</v>
      </c>
      <c r="OFQ4" s="517"/>
      <c r="OFR4" s="226" t="s">
        <v>19</v>
      </c>
      <c r="OFS4" s="226" t="s">
        <v>666</v>
      </c>
      <c r="OFT4" s="225" t="s">
        <v>664</v>
      </c>
      <c r="OFU4" s="517" t="s">
        <v>667</v>
      </c>
      <c r="OFV4" s="517"/>
      <c r="OFW4" s="226" t="s">
        <v>19</v>
      </c>
      <c r="OFX4" s="226" t="s">
        <v>666</v>
      </c>
      <c r="OFY4" s="225" t="s">
        <v>664</v>
      </c>
      <c r="OFZ4" s="517" t="s">
        <v>667</v>
      </c>
      <c r="OGA4" s="517"/>
      <c r="OGB4" s="226" t="s">
        <v>19</v>
      </c>
      <c r="OGC4" s="226" t="s">
        <v>666</v>
      </c>
      <c r="OGD4" s="225" t="s">
        <v>664</v>
      </c>
      <c r="OGE4" s="517" t="s">
        <v>667</v>
      </c>
      <c r="OGF4" s="517"/>
      <c r="OGG4" s="226" t="s">
        <v>19</v>
      </c>
      <c r="OGH4" s="226" t="s">
        <v>666</v>
      </c>
      <c r="OGI4" s="225" t="s">
        <v>664</v>
      </c>
      <c r="OGJ4" s="517" t="s">
        <v>667</v>
      </c>
      <c r="OGK4" s="517"/>
      <c r="OGL4" s="226" t="s">
        <v>19</v>
      </c>
      <c r="OGM4" s="226" t="s">
        <v>666</v>
      </c>
      <c r="OGN4" s="225" t="s">
        <v>664</v>
      </c>
      <c r="OGO4" s="517" t="s">
        <v>667</v>
      </c>
      <c r="OGP4" s="517"/>
      <c r="OGQ4" s="226" t="s">
        <v>19</v>
      </c>
      <c r="OGR4" s="226" t="s">
        <v>666</v>
      </c>
      <c r="OGS4" s="225" t="s">
        <v>664</v>
      </c>
      <c r="OGT4" s="517" t="s">
        <v>667</v>
      </c>
      <c r="OGU4" s="517"/>
      <c r="OGV4" s="226" t="s">
        <v>19</v>
      </c>
      <c r="OGW4" s="226" t="s">
        <v>666</v>
      </c>
      <c r="OGX4" s="225" t="s">
        <v>664</v>
      </c>
      <c r="OGY4" s="517" t="s">
        <v>667</v>
      </c>
      <c r="OGZ4" s="517"/>
      <c r="OHA4" s="226" t="s">
        <v>19</v>
      </c>
      <c r="OHB4" s="226" t="s">
        <v>666</v>
      </c>
      <c r="OHC4" s="225" t="s">
        <v>664</v>
      </c>
      <c r="OHD4" s="517" t="s">
        <v>667</v>
      </c>
      <c r="OHE4" s="517"/>
      <c r="OHF4" s="226" t="s">
        <v>19</v>
      </c>
      <c r="OHG4" s="226" t="s">
        <v>666</v>
      </c>
      <c r="OHH4" s="225" t="s">
        <v>664</v>
      </c>
      <c r="OHI4" s="517" t="s">
        <v>667</v>
      </c>
      <c r="OHJ4" s="517"/>
      <c r="OHK4" s="226" t="s">
        <v>19</v>
      </c>
      <c r="OHL4" s="226" t="s">
        <v>666</v>
      </c>
      <c r="OHM4" s="225" t="s">
        <v>664</v>
      </c>
      <c r="OHN4" s="517" t="s">
        <v>667</v>
      </c>
      <c r="OHO4" s="517"/>
      <c r="OHP4" s="226" t="s">
        <v>19</v>
      </c>
      <c r="OHQ4" s="226" t="s">
        <v>666</v>
      </c>
      <c r="OHR4" s="225" t="s">
        <v>664</v>
      </c>
      <c r="OHS4" s="517" t="s">
        <v>667</v>
      </c>
      <c r="OHT4" s="517"/>
      <c r="OHU4" s="226" t="s">
        <v>19</v>
      </c>
      <c r="OHV4" s="226" t="s">
        <v>666</v>
      </c>
      <c r="OHW4" s="225" t="s">
        <v>664</v>
      </c>
      <c r="OHX4" s="517" t="s">
        <v>667</v>
      </c>
      <c r="OHY4" s="517"/>
      <c r="OHZ4" s="226" t="s">
        <v>19</v>
      </c>
      <c r="OIA4" s="226" t="s">
        <v>666</v>
      </c>
      <c r="OIB4" s="225" t="s">
        <v>664</v>
      </c>
      <c r="OIC4" s="517" t="s">
        <v>667</v>
      </c>
      <c r="OID4" s="517"/>
      <c r="OIE4" s="226" t="s">
        <v>19</v>
      </c>
      <c r="OIF4" s="226" t="s">
        <v>666</v>
      </c>
      <c r="OIG4" s="225" t="s">
        <v>664</v>
      </c>
      <c r="OIH4" s="517" t="s">
        <v>667</v>
      </c>
      <c r="OII4" s="517"/>
      <c r="OIJ4" s="226" t="s">
        <v>19</v>
      </c>
      <c r="OIK4" s="226" t="s">
        <v>666</v>
      </c>
      <c r="OIL4" s="225" t="s">
        <v>664</v>
      </c>
      <c r="OIM4" s="517" t="s">
        <v>667</v>
      </c>
      <c r="OIN4" s="517"/>
      <c r="OIO4" s="226" t="s">
        <v>19</v>
      </c>
      <c r="OIP4" s="226" t="s">
        <v>666</v>
      </c>
      <c r="OIQ4" s="225" t="s">
        <v>664</v>
      </c>
      <c r="OIR4" s="517" t="s">
        <v>667</v>
      </c>
      <c r="OIS4" s="517"/>
      <c r="OIT4" s="226" t="s">
        <v>19</v>
      </c>
      <c r="OIU4" s="226" t="s">
        <v>666</v>
      </c>
      <c r="OIV4" s="225" t="s">
        <v>664</v>
      </c>
      <c r="OIW4" s="517" t="s">
        <v>667</v>
      </c>
      <c r="OIX4" s="517"/>
      <c r="OIY4" s="226" t="s">
        <v>19</v>
      </c>
      <c r="OIZ4" s="226" t="s">
        <v>666</v>
      </c>
      <c r="OJA4" s="225" t="s">
        <v>664</v>
      </c>
      <c r="OJB4" s="517" t="s">
        <v>667</v>
      </c>
      <c r="OJC4" s="517"/>
      <c r="OJD4" s="226" t="s">
        <v>19</v>
      </c>
      <c r="OJE4" s="226" t="s">
        <v>666</v>
      </c>
      <c r="OJF4" s="225" t="s">
        <v>664</v>
      </c>
      <c r="OJG4" s="517" t="s">
        <v>667</v>
      </c>
      <c r="OJH4" s="517"/>
      <c r="OJI4" s="226" t="s">
        <v>19</v>
      </c>
      <c r="OJJ4" s="226" t="s">
        <v>666</v>
      </c>
      <c r="OJK4" s="225" t="s">
        <v>664</v>
      </c>
      <c r="OJL4" s="517" t="s">
        <v>667</v>
      </c>
      <c r="OJM4" s="517"/>
      <c r="OJN4" s="226" t="s">
        <v>19</v>
      </c>
      <c r="OJO4" s="226" t="s">
        <v>666</v>
      </c>
      <c r="OJP4" s="225" t="s">
        <v>664</v>
      </c>
      <c r="OJQ4" s="517" t="s">
        <v>667</v>
      </c>
      <c r="OJR4" s="517"/>
      <c r="OJS4" s="226" t="s">
        <v>19</v>
      </c>
      <c r="OJT4" s="226" t="s">
        <v>666</v>
      </c>
      <c r="OJU4" s="225" t="s">
        <v>664</v>
      </c>
      <c r="OJV4" s="517" t="s">
        <v>667</v>
      </c>
      <c r="OJW4" s="517"/>
      <c r="OJX4" s="226" t="s">
        <v>19</v>
      </c>
      <c r="OJY4" s="226" t="s">
        <v>666</v>
      </c>
      <c r="OJZ4" s="225" t="s">
        <v>664</v>
      </c>
      <c r="OKA4" s="517" t="s">
        <v>667</v>
      </c>
      <c r="OKB4" s="517"/>
      <c r="OKC4" s="226" t="s">
        <v>19</v>
      </c>
      <c r="OKD4" s="226" t="s">
        <v>666</v>
      </c>
      <c r="OKE4" s="225" t="s">
        <v>664</v>
      </c>
      <c r="OKF4" s="517" t="s">
        <v>667</v>
      </c>
      <c r="OKG4" s="517"/>
      <c r="OKH4" s="226" t="s">
        <v>19</v>
      </c>
      <c r="OKI4" s="226" t="s">
        <v>666</v>
      </c>
      <c r="OKJ4" s="225" t="s">
        <v>664</v>
      </c>
      <c r="OKK4" s="517" t="s">
        <v>667</v>
      </c>
      <c r="OKL4" s="517"/>
      <c r="OKM4" s="226" t="s">
        <v>19</v>
      </c>
      <c r="OKN4" s="226" t="s">
        <v>666</v>
      </c>
      <c r="OKO4" s="225" t="s">
        <v>664</v>
      </c>
      <c r="OKP4" s="517" t="s">
        <v>667</v>
      </c>
      <c r="OKQ4" s="517"/>
      <c r="OKR4" s="226" t="s">
        <v>19</v>
      </c>
      <c r="OKS4" s="226" t="s">
        <v>666</v>
      </c>
      <c r="OKT4" s="225" t="s">
        <v>664</v>
      </c>
      <c r="OKU4" s="517" t="s">
        <v>667</v>
      </c>
      <c r="OKV4" s="517"/>
      <c r="OKW4" s="226" t="s">
        <v>19</v>
      </c>
      <c r="OKX4" s="226" t="s">
        <v>666</v>
      </c>
      <c r="OKY4" s="225" t="s">
        <v>664</v>
      </c>
      <c r="OKZ4" s="517" t="s">
        <v>667</v>
      </c>
      <c r="OLA4" s="517"/>
      <c r="OLB4" s="226" t="s">
        <v>19</v>
      </c>
      <c r="OLC4" s="226" t="s">
        <v>666</v>
      </c>
      <c r="OLD4" s="225" t="s">
        <v>664</v>
      </c>
      <c r="OLE4" s="517" t="s">
        <v>667</v>
      </c>
      <c r="OLF4" s="517"/>
      <c r="OLG4" s="226" t="s">
        <v>19</v>
      </c>
      <c r="OLH4" s="226" t="s">
        <v>666</v>
      </c>
      <c r="OLI4" s="225" t="s">
        <v>664</v>
      </c>
      <c r="OLJ4" s="517" t="s">
        <v>667</v>
      </c>
      <c r="OLK4" s="517"/>
      <c r="OLL4" s="226" t="s">
        <v>19</v>
      </c>
      <c r="OLM4" s="226" t="s">
        <v>666</v>
      </c>
      <c r="OLN4" s="225" t="s">
        <v>664</v>
      </c>
      <c r="OLO4" s="517" t="s">
        <v>667</v>
      </c>
      <c r="OLP4" s="517"/>
      <c r="OLQ4" s="226" t="s">
        <v>19</v>
      </c>
      <c r="OLR4" s="226" t="s">
        <v>666</v>
      </c>
      <c r="OLS4" s="225" t="s">
        <v>664</v>
      </c>
      <c r="OLT4" s="517" t="s">
        <v>667</v>
      </c>
      <c r="OLU4" s="517"/>
      <c r="OLV4" s="226" t="s">
        <v>19</v>
      </c>
      <c r="OLW4" s="226" t="s">
        <v>666</v>
      </c>
      <c r="OLX4" s="225" t="s">
        <v>664</v>
      </c>
      <c r="OLY4" s="517" t="s">
        <v>667</v>
      </c>
      <c r="OLZ4" s="517"/>
      <c r="OMA4" s="226" t="s">
        <v>19</v>
      </c>
      <c r="OMB4" s="226" t="s">
        <v>666</v>
      </c>
      <c r="OMC4" s="225" t="s">
        <v>664</v>
      </c>
      <c r="OMD4" s="517" t="s">
        <v>667</v>
      </c>
      <c r="OME4" s="517"/>
      <c r="OMF4" s="226" t="s">
        <v>19</v>
      </c>
      <c r="OMG4" s="226" t="s">
        <v>666</v>
      </c>
      <c r="OMH4" s="225" t="s">
        <v>664</v>
      </c>
      <c r="OMI4" s="517" t="s">
        <v>667</v>
      </c>
      <c r="OMJ4" s="517"/>
      <c r="OMK4" s="226" t="s">
        <v>19</v>
      </c>
      <c r="OML4" s="226" t="s">
        <v>666</v>
      </c>
      <c r="OMM4" s="225" t="s">
        <v>664</v>
      </c>
      <c r="OMN4" s="517" t="s">
        <v>667</v>
      </c>
      <c r="OMO4" s="517"/>
      <c r="OMP4" s="226" t="s">
        <v>19</v>
      </c>
      <c r="OMQ4" s="226" t="s">
        <v>666</v>
      </c>
      <c r="OMR4" s="225" t="s">
        <v>664</v>
      </c>
      <c r="OMS4" s="517" t="s">
        <v>667</v>
      </c>
      <c r="OMT4" s="517"/>
      <c r="OMU4" s="226" t="s">
        <v>19</v>
      </c>
      <c r="OMV4" s="226" t="s">
        <v>666</v>
      </c>
      <c r="OMW4" s="225" t="s">
        <v>664</v>
      </c>
      <c r="OMX4" s="517" t="s">
        <v>667</v>
      </c>
      <c r="OMY4" s="517"/>
      <c r="OMZ4" s="226" t="s">
        <v>19</v>
      </c>
      <c r="ONA4" s="226" t="s">
        <v>666</v>
      </c>
      <c r="ONB4" s="225" t="s">
        <v>664</v>
      </c>
      <c r="ONC4" s="517" t="s">
        <v>667</v>
      </c>
      <c r="OND4" s="517"/>
      <c r="ONE4" s="226" t="s">
        <v>19</v>
      </c>
      <c r="ONF4" s="226" t="s">
        <v>666</v>
      </c>
      <c r="ONG4" s="225" t="s">
        <v>664</v>
      </c>
      <c r="ONH4" s="517" t="s">
        <v>667</v>
      </c>
      <c r="ONI4" s="517"/>
      <c r="ONJ4" s="226" t="s">
        <v>19</v>
      </c>
      <c r="ONK4" s="226" t="s">
        <v>666</v>
      </c>
      <c r="ONL4" s="225" t="s">
        <v>664</v>
      </c>
      <c r="ONM4" s="517" t="s">
        <v>667</v>
      </c>
      <c r="ONN4" s="517"/>
      <c r="ONO4" s="226" t="s">
        <v>19</v>
      </c>
      <c r="ONP4" s="226" t="s">
        <v>666</v>
      </c>
      <c r="ONQ4" s="225" t="s">
        <v>664</v>
      </c>
      <c r="ONR4" s="517" t="s">
        <v>667</v>
      </c>
      <c r="ONS4" s="517"/>
      <c r="ONT4" s="226" t="s">
        <v>19</v>
      </c>
      <c r="ONU4" s="226" t="s">
        <v>666</v>
      </c>
      <c r="ONV4" s="225" t="s">
        <v>664</v>
      </c>
      <c r="ONW4" s="517" t="s">
        <v>667</v>
      </c>
      <c r="ONX4" s="517"/>
      <c r="ONY4" s="226" t="s">
        <v>19</v>
      </c>
      <c r="ONZ4" s="226" t="s">
        <v>666</v>
      </c>
      <c r="OOA4" s="225" t="s">
        <v>664</v>
      </c>
      <c r="OOB4" s="517" t="s">
        <v>667</v>
      </c>
      <c r="OOC4" s="517"/>
      <c r="OOD4" s="226" t="s">
        <v>19</v>
      </c>
      <c r="OOE4" s="226" t="s">
        <v>666</v>
      </c>
      <c r="OOF4" s="225" t="s">
        <v>664</v>
      </c>
      <c r="OOG4" s="517" t="s">
        <v>667</v>
      </c>
      <c r="OOH4" s="517"/>
      <c r="OOI4" s="226" t="s">
        <v>19</v>
      </c>
      <c r="OOJ4" s="226" t="s">
        <v>666</v>
      </c>
      <c r="OOK4" s="225" t="s">
        <v>664</v>
      </c>
      <c r="OOL4" s="517" t="s">
        <v>667</v>
      </c>
      <c r="OOM4" s="517"/>
      <c r="OON4" s="226" t="s">
        <v>19</v>
      </c>
      <c r="OOO4" s="226" t="s">
        <v>666</v>
      </c>
      <c r="OOP4" s="225" t="s">
        <v>664</v>
      </c>
      <c r="OOQ4" s="517" t="s">
        <v>667</v>
      </c>
      <c r="OOR4" s="517"/>
      <c r="OOS4" s="226" t="s">
        <v>19</v>
      </c>
      <c r="OOT4" s="226" t="s">
        <v>666</v>
      </c>
      <c r="OOU4" s="225" t="s">
        <v>664</v>
      </c>
      <c r="OOV4" s="517" t="s">
        <v>667</v>
      </c>
      <c r="OOW4" s="517"/>
      <c r="OOX4" s="226" t="s">
        <v>19</v>
      </c>
      <c r="OOY4" s="226" t="s">
        <v>666</v>
      </c>
      <c r="OOZ4" s="225" t="s">
        <v>664</v>
      </c>
      <c r="OPA4" s="517" t="s">
        <v>667</v>
      </c>
      <c r="OPB4" s="517"/>
      <c r="OPC4" s="226" t="s">
        <v>19</v>
      </c>
      <c r="OPD4" s="226" t="s">
        <v>666</v>
      </c>
      <c r="OPE4" s="225" t="s">
        <v>664</v>
      </c>
      <c r="OPF4" s="517" t="s">
        <v>667</v>
      </c>
      <c r="OPG4" s="517"/>
      <c r="OPH4" s="226" t="s">
        <v>19</v>
      </c>
      <c r="OPI4" s="226" t="s">
        <v>666</v>
      </c>
      <c r="OPJ4" s="225" t="s">
        <v>664</v>
      </c>
      <c r="OPK4" s="517" t="s">
        <v>667</v>
      </c>
      <c r="OPL4" s="517"/>
      <c r="OPM4" s="226" t="s">
        <v>19</v>
      </c>
      <c r="OPN4" s="226" t="s">
        <v>666</v>
      </c>
      <c r="OPO4" s="225" t="s">
        <v>664</v>
      </c>
      <c r="OPP4" s="517" t="s">
        <v>667</v>
      </c>
      <c r="OPQ4" s="517"/>
      <c r="OPR4" s="226" t="s">
        <v>19</v>
      </c>
      <c r="OPS4" s="226" t="s">
        <v>666</v>
      </c>
      <c r="OPT4" s="225" t="s">
        <v>664</v>
      </c>
      <c r="OPU4" s="517" t="s">
        <v>667</v>
      </c>
      <c r="OPV4" s="517"/>
      <c r="OPW4" s="226" t="s">
        <v>19</v>
      </c>
      <c r="OPX4" s="226" t="s">
        <v>666</v>
      </c>
      <c r="OPY4" s="225" t="s">
        <v>664</v>
      </c>
      <c r="OPZ4" s="517" t="s">
        <v>667</v>
      </c>
      <c r="OQA4" s="517"/>
      <c r="OQB4" s="226" t="s">
        <v>19</v>
      </c>
      <c r="OQC4" s="226" t="s">
        <v>666</v>
      </c>
      <c r="OQD4" s="225" t="s">
        <v>664</v>
      </c>
      <c r="OQE4" s="517" t="s">
        <v>667</v>
      </c>
      <c r="OQF4" s="517"/>
      <c r="OQG4" s="226" t="s">
        <v>19</v>
      </c>
      <c r="OQH4" s="226" t="s">
        <v>666</v>
      </c>
      <c r="OQI4" s="225" t="s">
        <v>664</v>
      </c>
      <c r="OQJ4" s="517" t="s">
        <v>667</v>
      </c>
      <c r="OQK4" s="517"/>
      <c r="OQL4" s="226" t="s">
        <v>19</v>
      </c>
      <c r="OQM4" s="226" t="s">
        <v>666</v>
      </c>
      <c r="OQN4" s="225" t="s">
        <v>664</v>
      </c>
      <c r="OQO4" s="517" t="s">
        <v>667</v>
      </c>
      <c r="OQP4" s="517"/>
      <c r="OQQ4" s="226" t="s">
        <v>19</v>
      </c>
      <c r="OQR4" s="226" t="s">
        <v>666</v>
      </c>
      <c r="OQS4" s="225" t="s">
        <v>664</v>
      </c>
      <c r="OQT4" s="517" t="s">
        <v>667</v>
      </c>
      <c r="OQU4" s="517"/>
      <c r="OQV4" s="226" t="s">
        <v>19</v>
      </c>
      <c r="OQW4" s="226" t="s">
        <v>666</v>
      </c>
      <c r="OQX4" s="225" t="s">
        <v>664</v>
      </c>
      <c r="OQY4" s="517" t="s">
        <v>667</v>
      </c>
      <c r="OQZ4" s="517"/>
      <c r="ORA4" s="226" t="s">
        <v>19</v>
      </c>
      <c r="ORB4" s="226" t="s">
        <v>666</v>
      </c>
      <c r="ORC4" s="225" t="s">
        <v>664</v>
      </c>
      <c r="ORD4" s="517" t="s">
        <v>667</v>
      </c>
      <c r="ORE4" s="517"/>
      <c r="ORF4" s="226" t="s">
        <v>19</v>
      </c>
      <c r="ORG4" s="226" t="s">
        <v>666</v>
      </c>
      <c r="ORH4" s="225" t="s">
        <v>664</v>
      </c>
      <c r="ORI4" s="517" t="s">
        <v>667</v>
      </c>
      <c r="ORJ4" s="517"/>
      <c r="ORK4" s="226" t="s">
        <v>19</v>
      </c>
      <c r="ORL4" s="226" t="s">
        <v>666</v>
      </c>
      <c r="ORM4" s="225" t="s">
        <v>664</v>
      </c>
      <c r="ORN4" s="517" t="s">
        <v>667</v>
      </c>
      <c r="ORO4" s="517"/>
      <c r="ORP4" s="226" t="s">
        <v>19</v>
      </c>
      <c r="ORQ4" s="226" t="s">
        <v>666</v>
      </c>
      <c r="ORR4" s="225" t="s">
        <v>664</v>
      </c>
      <c r="ORS4" s="517" t="s">
        <v>667</v>
      </c>
      <c r="ORT4" s="517"/>
      <c r="ORU4" s="226" t="s">
        <v>19</v>
      </c>
      <c r="ORV4" s="226" t="s">
        <v>666</v>
      </c>
      <c r="ORW4" s="225" t="s">
        <v>664</v>
      </c>
      <c r="ORX4" s="517" t="s">
        <v>667</v>
      </c>
      <c r="ORY4" s="517"/>
      <c r="ORZ4" s="226" t="s">
        <v>19</v>
      </c>
      <c r="OSA4" s="226" t="s">
        <v>666</v>
      </c>
      <c r="OSB4" s="225" t="s">
        <v>664</v>
      </c>
      <c r="OSC4" s="517" t="s">
        <v>667</v>
      </c>
      <c r="OSD4" s="517"/>
      <c r="OSE4" s="226" t="s">
        <v>19</v>
      </c>
      <c r="OSF4" s="226" t="s">
        <v>666</v>
      </c>
      <c r="OSG4" s="225" t="s">
        <v>664</v>
      </c>
      <c r="OSH4" s="517" t="s">
        <v>667</v>
      </c>
      <c r="OSI4" s="517"/>
      <c r="OSJ4" s="226" t="s">
        <v>19</v>
      </c>
      <c r="OSK4" s="226" t="s">
        <v>666</v>
      </c>
      <c r="OSL4" s="225" t="s">
        <v>664</v>
      </c>
      <c r="OSM4" s="517" t="s">
        <v>667</v>
      </c>
      <c r="OSN4" s="517"/>
      <c r="OSO4" s="226" t="s">
        <v>19</v>
      </c>
      <c r="OSP4" s="226" t="s">
        <v>666</v>
      </c>
      <c r="OSQ4" s="225" t="s">
        <v>664</v>
      </c>
      <c r="OSR4" s="517" t="s">
        <v>667</v>
      </c>
      <c r="OSS4" s="517"/>
      <c r="OST4" s="226" t="s">
        <v>19</v>
      </c>
      <c r="OSU4" s="226" t="s">
        <v>666</v>
      </c>
      <c r="OSV4" s="225" t="s">
        <v>664</v>
      </c>
      <c r="OSW4" s="517" t="s">
        <v>667</v>
      </c>
      <c r="OSX4" s="517"/>
      <c r="OSY4" s="226" t="s">
        <v>19</v>
      </c>
      <c r="OSZ4" s="226" t="s">
        <v>666</v>
      </c>
      <c r="OTA4" s="225" t="s">
        <v>664</v>
      </c>
      <c r="OTB4" s="517" t="s">
        <v>667</v>
      </c>
      <c r="OTC4" s="517"/>
      <c r="OTD4" s="226" t="s">
        <v>19</v>
      </c>
      <c r="OTE4" s="226" t="s">
        <v>666</v>
      </c>
      <c r="OTF4" s="225" t="s">
        <v>664</v>
      </c>
      <c r="OTG4" s="517" t="s">
        <v>667</v>
      </c>
      <c r="OTH4" s="517"/>
      <c r="OTI4" s="226" t="s">
        <v>19</v>
      </c>
      <c r="OTJ4" s="226" t="s">
        <v>666</v>
      </c>
      <c r="OTK4" s="225" t="s">
        <v>664</v>
      </c>
      <c r="OTL4" s="517" t="s">
        <v>667</v>
      </c>
      <c r="OTM4" s="517"/>
      <c r="OTN4" s="226" t="s">
        <v>19</v>
      </c>
      <c r="OTO4" s="226" t="s">
        <v>666</v>
      </c>
      <c r="OTP4" s="225" t="s">
        <v>664</v>
      </c>
      <c r="OTQ4" s="517" t="s">
        <v>667</v>
      </c>
      <c r="OTR4" s="517"/>
      <c r="OTS4" s="226" t="s">
        <v>19</v>
      </c>
      <c r="OTT4" s="226" t="s">
        <v>666</v>
      </c>
      <c r="OTU4" s="225" t="s">
        <v>664</v>
      </c>
      <c r="OTV4" s="517" t="s">
        <v>667</v>
      </c>
      <c r="OTW4" s="517"/>
      <c r="OTX4" s="226" t="s">
        <v>19</v>
      </c>
      <c r="OTY4" s="226" t="s">
        <v>666</v>
      </c>
      <c r="OTZ4" s="225" t="s">
        <v>664</v>
      </c>
      <c r="OUA4" s="517" t="s">
        <v>667</v>
      </c>
      <c r="OUB4" s="517"/>
      <c r="OUC4" s="226" t="s">
        <v>19</v>
      </c>
      <c r="OUD4" s="226" t="s">
        <v>666</v>
      </c>
      <c r="OUE4" s="225" t="s">
        <v>664</v>
      </c>
      <c r="OUF4" s="517" t="s">
        <v>667</v>
      </c>
      <c r="OUG4" s="517"/>
      <c r="OUH4" s="226" t="s">
        <v>19</v>
      </c>
      <c r="OUI4" s="226" t="s">
        <v>666</v>
      </c>
      <c r="OUJ4" s="225" t="s">
        <v>664</v>
      </c>
      <c r="OUK4" s="517" t="s">
        <v>667</v>
      </c>
      <c r="OUL4" s="517"/>
      <c r="OUM4" s="226" t="s">
        <v>19</v>
      </c>
      <c r="OUN4" s="226" t="s">
        <v>666</v>
      </c>
      <c r="OUO4" s="225" t="s">
        <v>664</v>
      </c>
      <c r="OUP4" s="517" t="s">
        <v>667</v>
      </c>
      <c r="OUQ4" s="517"/>
      <c r="OUR4" s="226" t="s">
        <v>19</v>
      </c>
      <c r="OUS4" s="226" t="s">
        <v>666</v>
      </c>
      <c r="OUT4" s="225" t="s">
        <v>664</v>
      </c>
      <c r="OUU4" s="517" t="s">
        <v>667</v>
      </c>
      <c r="OUV4" s="517"/>
      <c r="OUW4" s="226" t="s">
        <v>19</v>
      </c>
      <c r="OUX4" s="226" t="s">
        <v>666</v>
      </c>
      <c r="OUY4" s="225" t="s">
        <v>664</v>
      </c>
      <c r="OUZ4" s="517" t="s">
        <v>667</v>
      </c>
      <c r="OVA4" s="517"/>
      <c r="OVB4" s="226" t="s">
        <v>19</v>
      </c>
      <c r="OVC4" s="226" t="s">
        <v>666</v>
      </c>
      <c r="OVD4" s="225" t="s">
        <v>664</v>
      </c>
      <c r="OVE4" s="517" t="s">
        <v>667</v>
      </c>
      <c r="OVF4" s="517"/>
      <c r="OVG4" s="226" t="s">
        <v>19</v>
      </c>
      <c r="OVH4" s="226" t="s">
        <v>666</v>
      </c>
      <c r="OVI4" s="225" t="s">
        <v>664</v>
      </c>
      <c r="OVJ4" s="517" t="s">
        <v>667</v>
      </c>
      <c r="OVK4" s="517"/>
      <c r="OVL4" s="226" t="s">
        <v>19</v>
      </c>
      <c r="OVM4" s="226" t="s">
        <v>666</v>
      </c>
      <c r="OVN4" s="225" t="s">
        <v>664</v>
      </c>
      <c r="OVO4" s="517" t="s">
        <v>667</v>
      </c>
      <c r="OVP4" s="517"/>
      <c r="OVQ4" s="226" t="s">
        <v>19</v>
      </c>
      <c r="OVR4" s="226" t="s">
        <v>666</v>
      </c>
      <c r="OVS4" s="225" t="s">
        <v>664</v>
      </c>
      <c r="OVT4" s="517" t="s">
        <v>667</v>
      </c>
      <c r="OVU4" s="517"/>
      <c r="OVV4" s="226" t="s">
        <v>19</v>
      </c>
      <c r="OVW4" s="226" t="s">
        <v>666</v>
      </c>
      <c r="OVX4" s="225" t="s">
        <v>664</v>
      </c>
      <c r="OVY4" s="517" t="s">
        <v>667</v>
      </c>
      <c r="OVZ4" s="517"/>
      <c r="OWA4" s="226" t="s">
        <v>19</v>
      </c>
      <c r="OWB4" s="226" t="s">
        <v>666</v>
      </c>
      <c r="OWC4" s="225" t="s">
        <v>664</v>
      </c>
      <c r="OWD4" s="517" t="s">
        <v>667</v>
      </c>
      <c r="OWE4" s="517"/>
      <c r="OWF4" s="226" t="s">
        <v>19</v>
      </c>
      <c r="OWG4" s="226" t="s">
        <v>666</v>
      </c>
      <c r="OWH4" s="225" t="s">
        <v>664</v>
      </c>
      <c r="OWI4" s="517" t="s">
        <v>667</v>
      </c>
      <c r="OWJ4" s="517"/>
      <c r="OWK4" s="226" t="s">
        <v>19</v>
      </c>
      <c r="OWL4" s="226" t="s">
        <v>666</v>
      </c>
      <c r="OWM4" s="225" t="s">
        <v>664</v>
      </c>
      <c r="OWN4" s="517" t="s">
        <v>667</v>
      </c>
      <c r="OWO4" s="517"/>
      <c r="OWP4" s="226" t="s">
        <v>19</v>
      </c>
      <c r="OWQ4" s="226" t="s">
        <v>666</v>
      </c>
      <c r="OWR4" s="225" t="s">
        <v>664</v>
      </c>
      <c r="OWS4" s="517" t="s">
        <v>667</v>
      </c>
      <c r="OWT4" s="517"/>
      <c r="OWU4" s="226" t="s">
        <v>19</v>
      </c>
      <c r="OWV4" s="226" t="s">
        <v>666</v>
      </c>
      <c r="OWW4" s="225" t="s">
        <v>664</v>
      </c>
      <c r="OWX4" s="517" t="s">
        <v>667</v>
      </c>
      <c r="OWY4" s="517"/>
      <c r="OWZ4" s="226" t="s">
        <v>19</v>
      </c>
      <c r="OXA4" s="226" t="s">
        <v>666</v>
      </c>
      <c r="OXB4" s="225" t="s">
        <v>664</v>
      </c>
      <c r="OXC4" s="517" t="s">
        <v>667</v>
      </c>
      <c r="OXD4" s="517"/>
      <c r="OXE4" s="226" t="s">
        <v>19</v>
      </c>
      <c r="OXF4" s="226" t="s">
        <v>666</v>
      </c>
      <c r="OXG4" s="225" t="s">
        <v>664</v>
      </c>
      <c r="OXH4" s="517" t="s">
        <v>667</v>
      </c>
      <c r="OXI4" s="517"/>
      <c r="OXJ4" s="226" t="s">
        <v>19</v>
      </c>
      <c r="OXK4" s="226" t="s">
        <v>666</v>
      </c>
      <c r="OXL4" s="225" t="s">
        <v>664</v>
      </c>
      <c r="OXM4" s="517" t="s">
        <v>667</v>
      </c>
      <c r="OXN4" s="517"/>
      <c r="OXO4" s="226" t="s">
        <v>19</v>
      </c>
      <c r="OXP4" s="226" t="s">
        <v>666</v>
      </c>
      <c r="OXQ4" s="225" t="s">
        <v>664</v>
      </c>
      <c r="OXR4" s="517" t="s">
        <v>667</v>
      </c>
      <c r="OXS4" s="517"/>
      <c r="OXT4" s="226" t="s">
        <v>19</v>
      </c>
      <c r="OXU4" s="226" t="s">
        <v>666</v>
      </c>
      <c r="OXV4" s="225" t="s">
        <v>664</v>
      </c>
      <c r="OXW4" s="517" t="s">
        <v>667</v>
      </c>
      <c r="OXX4" s="517"/>
      <c r="OXY4" s="226" t="s">
        <v>19</v>
      </c>
      <c r="OXZ4" s="226" t="s">
        <v>666</v>
      </c>
      <c r="OYA4" s="225" t="s">
        <v>664</v>
      </c>
      <c r="OYB4" s="517" t="s">
        <v>667</v>
      </c>
      <c r="OYC4" s="517"/>
      <c r="OYD4" s="226" t="s">
        <v>19</v>
      </c>
      <c r="OYE4" s="226" t="s">
        <v>666</v>
      </c>
      <c r="OYF4" s="225" t="s">
        <v>664</v>
      </c>
      <c r="OYG4" s="517" t="s">
        <v>667</v>
      </c>
      <c r="OYH4" s="517"/>
      <c r="OYI4" s="226" t="s">
        <v>19</v>
      </c>
      <c r="OYJ4" s="226" t="s">
        <v>666</v>
      </c>
      <c r="OYK4" s="225" t="s">
        <v>664</v>
      </c>
      <c r="OYL4" s="517" t="s">
        <v>667</v>
      </c>
      <c r="OYM4" s="517"/>
      <c r="OYN4" s="226" t="s">
        <v>19</v>
      </c>
      <c r="OYO4" s="226" t="s">
        <v>666</v>
      </c>
      <c r="OYP4" s="225" t="s">
        <v>664</v>
      </c>
      <c r="OYQ4" s="517" t="s">
        <v>667</v>
      </c>
      <c r="OYR4" s="517"/>
      <c r="OYS4" s="226" t="s">
        <v>19</v>
      </c>
      <c r="OYT4" s="226" t="s">
        <v>666</v>
      </c>
      <c r="OYU4" s="225" t="s">
        <v>664</v>
      </c>
      <c r="OYV4" s="517" t="s">
        <v>667</v>
      </c>
      <c r="OYW4" s="517"/>
      <c r="OYX4" s="226" t="s">
        <v>19</v>
      </c>
      <c r="OYY4" s="226" t="s">
        <v>666</v>
      </c>
      <c r="OYZ4" s="225" t="s">
        <v>664</v>
      </c>
      <c r="OZA4" s="517" t="s">
        <v>667</v>
      </c>
      <c r="OZB4" s="517"/>
      <c r="OZC4" s="226" t="s">
        <v>19</v>
      </c>
      <c r="OZD4" s="226" t="s">
        <v>666</v>
      </c>
      <c r="OZE4" s="225" t="s">
        <v>664</v>
      </c>
      <c r="OZF4" s="517" t="s">
        <v>667</v>
      </c>
      <c r="OZG4" s="517"/>
      <c r="OZH4" s="226" t="s">
        <v>19</v>
      </c>
      <c r="OZI4" s="226" t="s">
        <v>666</v>
      </c>
      <c r="OZJ4" s="225" t="s">
        <v>664</v>
      </c>
      <c r="OZK4" s="517" t="s">
        <v>667</v>
      </c>
      <c r="OZL4" s="517"/>
      <c r="OZM4" s="226" t="s">
        <v>19</v>
      </c>
      <c r="OZN4" s="226" t="s">
        <v>666</v>
      </c>
      <c r="OZO4" s="225" t="s">
        <v>664</v>
      </c>
      <c r="OZP4" s="517" t="s">
        <v>667</v>
      </c>
      <c r="OZQ4" s="517"/>
      <c r="OZR4" s="226" t="s">
        <v>19</v>
      </c>
      <c r="OZS4" s="226" t="s">
        <v>666</v>
      </c>
      <c r="OZT4" s="225" t="s">
        <v>664</v>
      </c>
      <c r="OZU4" s="517" t="s">
        <v>667</v>
      </c>
      <c r="OZV4" s="517"/>
      <c r="OZW4" s="226" t="s">
        <v>19</v>
      </c>
      <c r="OZX4" s="226" t="s">
        <v>666</v>
      </c>
      <c r="OZY4" s="225" t="s">
        <v>664</v>
      </c>
      <c r="OZZ4" s="517" t="s">
        <v>667</v>
      </c>
      <c r="PAA4" s="517"/>
      <c r="PAB4" s="226" t="s">
        <v>19</v>
      </c>
      <c r="PAC4" s="226" t="s">
        <v>666</v>
      </c>
      <c r="PAD4" s="225" t="s">
        <v>664</v>
      </c>
      <c r="PAE4" s="517" t="s">
        <v>667</v>
      </c>
      <c r="PAF4" s="517"/>
      <c r="PAG4" s="226" t="s">
        <v>19</v>
      </c>
      <c r="PAH4" s="226" t="s">
        <v>666</v>
      </c>
      <c r="PAI4" s="225" t="s">
        <v>664</v>
      </c>
      <c r="PAJ4" s="517" t="s">
        <v>667</v>
      </c>
      <c r="PAK4" s="517"/>
      <c r="PAL4" s="226" t="s">
        <v>19</v>
      </c>
      <c r="PAM4" s="226" t="s">
        <v>666</v>
      </c>
      <c r="PAN4" s="225" t="s">
        <v>664</v>
      </c>
      <c r="PAO4" s="517" t="s">
        <v>667</v>
      </c>
      <c r="PAP4" s="517"/>
      <c r="PAQ4" s="226" t="s">
        <v>19</v>
      </c>
      <c r="PAR4" s="226" t="s">
        <v>666</v>
      </c>
      <c r="PAS4" s="225" t="s">
        <v>664</v>
      </c>
      <c r="PAT4" s="517" t="s">
        <v>667</v>
      </c>
      <c r="PAU4" s="517"/>
      <c r="PAV4" s="226" t="s">
        <v>19</v>
      </c>
      <c r="PAW4" s="226" t="s">
        <v>666</v>
      </c>
      <c r="PAX4" s="225" t="s">
        <v>664</v>
      </c>
      <c r="PAY4" s="517" t="s">
        <v>667</v>
      </c>
      <c r="PAZ4" s="517"/>
      <c r="PBA4" s="226" t="s">
        <v>19</v>
      </c>
      <c r="PBB4" s="226" t="s">
        <v>666</v>
      </c>
      <c r="PBC4" s="225" t="s">
        <v>664</v>
      </c>
      <c r="PBD4" s="517" t="s">
        <v>667</v>
      </c>
      <c r="PBE4" s="517"/>
      <c r="PBF4" s="226" t="s">
        <v>19</v>
      </c>
      <c r="PBG4" s="226" t="s">
        <v>666</v>
      </c>
      <c r="PBH4" s="225" t="s">
        <v>664</v>
      </c>
      <c r="PBI4" s="517" t="s">
        <v>667</v>
      </c>
      <c r="PBJ4" s="517"/>
      <c r="PBK4" s="226" t="s">
        <v>19</v>
      </c>
      <c r="PBL4" s="226" t="s">
        <v>666</v>
      </c>
      <c r="PBM4" s="225" t="s">
        <v>664</v>
      </c>
      <c r="PBN4" s="517" t="s">
        <v>667</v>
      </c>
      <c r="PBO4" s="517"/>
      <c r="PBP4" s="226" t="s">
        <v>19</v>
      </c>
      <c r="PBQ4" s="226" t="s">
        <v>666</v>
      </c>
      <c r="PBR4" s="225" t="s">
        <v>664</v>
      </c>
      <c r="PBS4" s="517" t="s">
        <v>667</v>
      </c>
      <c r="PBT4" s="517"/>
      <c r="PBU4" s="226" t="s">
        <v>19</v>
      </c>
      <c r="PBV4" s="226" t="s">
        <v>666</v>
      </c>
      <c r="PBW4" s="225" t="s">
        <v>664</v>
      </c>
      <c r="PBX4" s="517" t="s">
        <v>667</v>
      </c>
      <c r="PBY4" s="517"/>
      <c r="PBZ4" s="226" t="s">
        <v>19</v>
      </c>
      <c r="PCA4" s="226" t="s">
        <v>666</v>
      </c>
      <c r="PCB4" s="225" t="s">
        <v>664</v>
      </c>
      <c r="PCC4" s="517" t="s">
        <v>667</v>
      </c>
      <c r="PCD4" s="517"/>
      <c r="PCE4" s="226" t="s">
        <v>19</v>
      </c>
      <c r="PCF4" s="226" t="s">
        <v>666</v>
      </c>
      <c r="PCG4" s="225" t="s">
        <v>664</v>
      </c>
      <c r="PCH4" s="517" t="s">
        <v>667</v>
      </c>
      <c r="PCI4" s="517"/>
      <c r="PCJ4" s="226" t="s">
        <v>19</v>
      </c>
      <c r="PCK4" s="226" t="s">
        <v>666</v>
      </c>
      <c r="PCL4" s="225" t="s">
        <v>664</v>
      </c>
      <c r="PCM4" s="517" t="s">
        <v>667</v>
      </c>
      <c r="PCN4" s="517"/>
      <c r="PCO4" s="226" t="s">
        <v>19</v>
      </c>
      <c r="PCP4" s="226" t="s">
        <v>666</v>
      </c>
      <c r="PCQ4" s="225" t="s">
        <v>664</v>
      </c>
      <c r="PCR4" s="517" t="s">
        <v>667</v>
      </c>
      <c r="PCS4" s="517"/>
      <c r="PCT4" s="226" t="s">
        <v>19</v>
      </c>
      <c r="PCU4" s="226" t="s">
        <v>666</v>
      </c>
      <c r="PCV4" s="225" t="s">
        <v>664</v>
      </c>
      <c r="PCW4" s="517" t="s">
        <v>667</v>
      </c>
      <c r="PCX4" s="517"/>
      <c r="PCY4" s="226" t="s">
        <v>19</v>
      </c>
      <c r="PCZ4" s="226" t="s">
        <v>666</v>
      </c>
      <c r="PDA4" s="225" t="s">
        <v>664</v>
      </c>
      <c r="PDB4" s="517" t="s">
        <v>667</v>
      </c>
      <c r="PDC4" s="517"/>
      <c r="PDD4" s="226" t="s">
        <v>19</v>
      </c>
      <c r="PDE4" s="226" t="s">
        <v>666</v>
      </c>
      <c r="PDF4" s="225" t="s">
        <v>664</v>
      </c>
      <c r="PDG4" s="517" t="s">
        <v>667</v>
      </c>
      <c r="PDH4" s="517"/>
      <c r="PDI4" s="226" t="s">
        <v>19</v>
      </c>
      <c r="PDJ4" s="226" t="s">
        <v>666</v>
      </c>
      <c r="PDK4" s="225" t="s">
        <v>664</v>
      </c>
      <c r="PDL4" s="517" t="s">
        <v>667</v>
      </c>
      <c r="PDM4" s="517"/>
      <c r="PDN4" s="226" t="s">
        <v>19</v>
      </c>
      <c r="PDO4" s="226" t="s">
        <v>666</v>
      </c>
      <c r="PDP4" s="225" t="s">
        <v>664</v>
      </c>
      <c r="PDQ4" s="517" t="s">
        <v>667</v>
      </c>
      <c r="PDR4" s="517"/>
      <c r="PDS4" s="226" t="s">
        <v>19</v>
      </c>
      <c r="PDT4" s="226" t="s">
        <v>666</v>
      </c>
      <c r="PDU4" s="225" t="s">
        <v>664</v>
      </c>
      <c r="PDV4" s="517" t="s">
        <v>667</v>
      </c>
      <c r="PDW4" s="517"/>
      <c r="PDX4" s="226" t="s">
        <v>19</v>
      </c>
      <c r="PDY4" s="226" t="s">
        <v>666</v>
      </c>
      <c r="PDZ4" s="225" t="s">
        <v>664</v>
      </c>
      <c r="PEA4" s="517" t="s">
        <v>667</v>
      </c>
      <c r="PEB4" s="517"/>
      <c r="PEC4" s="226" t="s">
        <v>19</v>
      </c>
      <c r="PED4" s="226" t="s">
        <v>666</v>
      </c>
      <c r="PEE4" s="225" t="s">
        <v>664</v>
      </c>
      <c r="PEF4" s="517" t="s">
        <v>667</v>
      </c>
      <c r="PEG4" s="517"/>
      <c r="PEH4" s="226" t="s">
        <v>19</v>
      </c>
      <c r="PEI4" s="226" t="s">
        <v>666</v>
      </c>
      <c r="PEJ4" s="225" t="s">
        <v>664</v>
      </c>
      <c r="PEK4" s="517" t="s">
        <v>667</v>
      </c>
      <c r="PEL4" s="517"/>
      <c r="PEM4" s="226" t="s">
        <v>19</v>
      </c>
      <c r="PEN4" s="226" t="s">
        <v>666</v>
      </c>
      <c r="PEO4" s="225" t="s">
        <v>664</v>
      </c>
      <c r="PEP4" s="517" t="s">
        <v>667</v>
      </c>
      <c r="PEQ4" s="517"/>
      <c r="PER4" s="226" t="s">
        <v>19</v>
      </c>
      <c r="PES4" s="226" t="s">
        <v>666</v>
      </c>
      <c r="PET4" s="225" t="s">
        <v>664</v>
      </c>
      <c r="PEU4" s="517" t="s">
        <v>667</v>
      </c>
      <c r="PEV4" s="517"/>
      <c r="PEW4" s="226" t="s">
        <v>19</v>
      </c>
      <c r="PEX4" s="226" t="s">
        <v>666</v>
      </c>
      <c r="PEY4" s="225" t="s">
        <v>664</v>
      </c>
      <c r="PEZ4" s="517" t="s">
        <v>667</v>
      </c>
      <c r="PFA4" s="517"/>
      <c r="PFB4" s="226" t="s">
        <v>19</v>
      </c>
      <c r="PFC4" s="226" t="s">
        <v>666</v>
      </c>
      <c r="PFD4" s="225" t="s">
        <v>664</v>
      </c>
      <c r="PFE4" s="517" t="s">
        <v>667</v>
      </c>
      <c r="PFF4" s="517"/>
      <c r="PFG4" s="226" t="s">
        <v>19</v>
      </c>
      <c r="PFH4" s="226" t="s">
        <v>666</v>
      </c>
      <c r="PFI4" s="225" t="s">
        <v>664</v>
      </c>
      <c r="PFJ4" s="517" t="s">
        <v>667</v>
      </c>
      <c r="PFK4" s="517"/>
      <c r="PFL4" s="226" t="s">
        <v>19</v>
      </c>
      <c r="PFM4" s="226" t="s">
        <v>666</v>
      </c>
      <c r="PFN4" s="225" t="s">
        <v>664</v>
      </c>
      <c r="PFO4" s="517" t="s">
        <v>667</v>
      </c>
      <c r="PFP4" s="517"/>
      <c r="PFQ4" s="226" t="s">
        <v>19</v>
      </c>
      <c r="PFR4" s="226" t="s">
        <v>666</v>
      </c>
      <c r="PFS4" s="225" t="s">
        <v>664</v>
      </c>
      <c r="PFT4" s="517" t="s">
        <v>667</v>
      </c>
      <c r="PFU4" s="517"/>
      <c r="PFV4" s="226" t="s">
        <v>19</v>
      </c>
      <c r="PFW4" s="226" t="s">
        <v>666</v>
      </c>
      <c r="PFX4" s="225" t="s">
        <v>664</v>
      </c>
      <c r="PFY4" s="517" t="s">
        <v>667</v>
      </c>
      <c r="PFZ4" s="517"/>
      <c r="PGA4" s="226" t="s">
        <v>19</v>
      </c>
      <c r="PGB4" s="226" t="s">
        <v>666</v>
      </c>
      <c r="PGC4" s="225" t="s">
        <v>664</v>
      </c>
      <c r="PGD4" s="517" t="s">
        <v>667</v>
      </c>
      <c r="PGE4" s="517"/>
      <c r="PGF4" s="226" t="s">
        <v>19</v>
      </c>
      <c r="PGG4" s="226" t="s">
        <v>666</v>
      </c>
      <c r="PGH4" s="225" t="s">
        <v>664</v>
      </c>
      <c r="PGI4" s="517" t="s">
        <v>667</v>
      </c>
      <c r="PGJ4" s="517"/>
      <c r="PGK4" s="226" t="s">
        <v>19</v>
      </c>
      <c r="PGL4" s="226" t="s">
        <v>666</v>
      </c>
      <c r="PGM4" s="225" t="s">
        <v>664</v>
      </c>
      <c r="PGN4" s="517" t="s">
        <v>667</v>
      </c>
      <c r="PGO4" s="517"/>
      <c r="PGP4" s="226" t="s">
        <v>19</v>
      </c>
      <c r="PGQ4" s="226" t="s">
        <v>666</v>
      </c>
      <c r="PGR4" s="225" t="s">
        <v>664</v>
      </c>
      <c r="PGS4" s="517" t="s">
        <v>667</v>
      </c>
      <c r="PGT4" s="517"/>
      <c r="PGU4" s="226" t="s">
        <v>19</v>
      </c>
      <c r="PGV4" s="226" t="s">
        <v>666</v>
      </c>
      <c r="PGW4" s="225" t="s">
        <v>664</v>
      </c>
      <c r="PGX4" s="517" t="s">
        <v>667</v>
      </c>
      <c r="PGY4" s="517"/>
      <c r="PGZ4" s="226" t="s">
        <v>19</v>
      </c>
      <c r="PHA4" s="226" t="s">
        <v>666</v>
      </c>
      <c r="PHB4" s="225" t="s">
        <v>664</v>
      </c>
      <c r="PHC4" s="517" t="s">
        <v>667</v>
      </c>
      <c r="PHD4" s="517"/>
      <c r="PHE4" s="226" t="s">
        <v>19</v>
      </c>
      <c r="PHF4" s="226" t="s">
        <v>666</v>
      </c>
      <c r="PHG4" s="225" t="s">
        <v>664</v>
      </c>
      <c r="PHH4" s="517" t="s">
        <v>667</v>
      </c>
      <c r="PHI4" s="517"/>
      <c r="PHJ4" s="226" t="s">
        <v>19</v>
      </c>
      <c r="PHK4" s="226" t="s">
        <v>666</v>
      </c>
      <c r="PHL4" s="225" t="s">
        <v>664</v>
      </c>
      <c r="PHM4" s="517" t="s">
        <v>667</v>
      </c>
      <c r="PHN4" s="517"/>
      <c r="PHO4" s="226" t="s">
        <v>19</v>
      </c>
      <c r="PHP4" s="226" t="s">
        <v>666</v>
      </c>
      <c r="PHQ4" s="225" t="s">
        <v>664</v>
      </c>
      <c r="PHR4" s="517" t="s">
        <v>667</v>
      </c>
      <c r="PHS4" s="517"/>
      <c r="PHT4" s="226" t="s">
        <v>19</v>
      </c>
      <c r="PHU4" s="226" t="s">
        <v>666</v>
      </c>
      <c r="PHV4" s="225" t="s">
        <v>664</v>
      </c>
      <c r="PHW4" s="517" t="s">
        <v>667</v>
      </c>
      <c r="PHX4" s="517"/>
      <c r="PHY4" s="226" t="s">
        <v>19</v>
      </c>
      <c r="PHZ4" s="226" t="s">
        <v>666</v>
      </c>
      <c r="PIA4" s="225" t="s">
        <v>664</v>
      </c>
      <c r="PIB4" s="517" t="s">
        <v>667</v>
      </c>
      <c r="PIC4" s="517"/>
      <c r="PID4" s="226" t="s">
        <v>19</v>
      </c>
      <c r="PIE4" s="226" t="s">
        <v>666</v>
      </c>
      <c r="PIF4" s="225" t="s">
        <v>664</v>
      </c>
      <c r="PIG4" s="517" t="s">
        <v>667</v>
      </c>
      <c r="PIH4" s="517"/>
      <c r="PII4" s="226" t="s">
        <v>19</v>
      </c>
      <c r="PIJ4" s="226" t="s">
        <v>666</v>
      </c>
      <c r="PIK4" s="225" t="s">
        <v>664</v>
      </c>
      <c r="PIL4" s="517" t="s">
        <v>667</v>
      </c>
      <c r="PIM4" s="517"/>
      <c r="PIN4" s="226" t="s">
        <v>19</v>
      </c>
      <c r="PIO4" s="226" t="s">
        <v>666</v>
      </c>
      <c r="PIP4" s="225" t="s">
        <v>664</v>
      </c>
      <c r="PIQ4" s="517" t="s">
        <v>667</v>
      </c>
      <c r="PIR4" s="517"/>
      <c r="PIS4" s="226" t="s">
        <v>19</v>
      </c>
      <c r="PIT4" s="226" t="s">
        <v>666</v>
      </c>
      <c r="PIU4" s="225" t="s">
        <v>664</v>
      </c>
      <c r="PIV4" s="517" t="s">
        <v>667</v>
      </c>
      <c r="PIW4" s="517"/>
      <c r="PIX4" s="226" t="s">
        <v>19</v>
      </c>
      <c r="PIY4" s="226" t="s">
        <v>666</v>
      </c>
      <c r="PIZ4" s="225" t="s">
        <v>664</v>
      </c>
      <c r="PJA4" s="517" t="s">
        <v>667</v>
      </c>
      <c r="PJB4" s="517"/>
      <c r="PJC4" s="226" t="s">
        <v>19</v>
      </c>
      <c r="PJD4" s="226" t="s">
        <v>666</v>
      </c>
      <c r="PJE4" s="225" t="s">
        <v>664</v>
      </c>
      <c r="PJF4" s="517" t="s">
        <v>667</v>
      </c>
      <c r="PJG4" s="517"/>
      <c r="PJH4" s="226" t="s">
        <v>19</v>
      </c>
      <c r="PJI4" s="226" t="s">
        <v>666</v>
      </c>
      <c r="PJJ4" s="225" t="s">
        <v>664</v>
      </c>
      <c r="PJK4" s="517" t="s">
        <v>667</v>
      </c>
      <c r="PJL4" s="517"/>
      <c r="PJM4" s="226" t="s">
        <v>19</v>
      </c>
      <c r="PJN4" s="226" t="s">
        <v>666</v>
      </c>
      <c r="PJO4" s="225" t="s">
        <v>664</v>
      </c>
      <c r="PJP4" s="517" t="s">
        <v>667</v>
      </c>
      <c r="PJQ4" s="517"/>
      <c r="PJR4" s="226" t="s">
        <v>19</v>
      </c>
      <c r="PJS4" s="226" t="s">
        <v>666</v>
      </c>
      <c r="PJT4" s="225" t="s">
        <v>664</v>
      </c>
      <c r="PJU4" s="517" t="s">
        <v>667</v>
      </c>
      <c r="PJV4" s="517"/>
      <c r="PJW4" s="226" t="s">
        <v>19</v>
      </c>
      <c r="PJX4" s="226" t="s">
        <v>666</v>
      </c>
      <c r="PJY4" s="225" t="s">
        <v>664</v>
      </c>
      <c r="PJZ4" s="517" t="s">
        <v>667</v>
      </c>
      <c r="PKA4" s="517"/>
      <c r="PKB4" s="226" t="s">
        <v>19</v>
      </c>
      <c r="PKC4" s="226" t="s">
        <v>666</v>
      </c>
      <c r="PKD4" s="225" t="s">
        <v>664</v>
      </c>
      <c r="PKE4" s="517" t="s">
        <v>667</v>
      </c>
      <c r="PKF4" s="517"/>
      <c r="PKG4" s="226" t="s">
        <v>19</v>
      </c>
      <c r="PKH4" s="226" t="s">
        <v>666</v>
      </c>
      <c r="PKI4" s="225" t="s">
        <v>664</v>
      </c>
      <c r="PKJ4" s="517" t="s">
        <v>667</v>
      </c>
      <c r="PKK4" s="517"/>
      <c r="PKL4" s="226" t="s">
        <v>19</v>
      </c>
      <c r="PKM4" s="226" t="s">
        <v>666</v>
      </c>
      <c r="PKN4" s="225" t="s">
        <v>664</v>
      </c>
      <c r="PKO4" s="517" t="s">
        <v>667</v>
      </c>
      <c r="PKP4" s="517"/>
      <c r="PKQ4" s="226" t="s">
        <v>19</v>
      </c>
      <c r="PKR4" s="226" t="s">
        <v>666</v>
      </c>
      <c r="PKS4" s="225" t="s">
        <v>664</v>
      </c>
      <c r="PKT4" s="517" t="s">
        <v>667</v>
      </c>
      <c r="PKU4" s="517"/>
      <c r="PKV4" s="226" t="s">
        <v>19</v>
      </c>
      <c r="PKW4" s="226" t="s">
        <v>666</v>
      </c>
      <c r="PKX4" s="225" t="s">
        <v>664</v>
      </c>
      <c r="PKY4" s="517" t="s">
        <v>667</v>
      </c>
      <c r="PKZ4" s="517"/>
      <c r="PLA4" s="226" t="s">
        <v>19</v>
      </c>
      <c r="PLB4" s="226" t="s">
        <v>666</v>
      </c>
      <c r="PLC4" s="225" t="s">
        <v>664</v>
      </c>
      <c r="PLD4" s="517" t="s">
        <v>667</v>
      </c>
      <c r="PLE4" s="517"/>
      <c r="PLF4" s="226" t="s">
        <v>19</v>
      </c>
      <c r="PLG4" s="226" t="s">
        <v>666</v>
      </c>
      <c r="PLH4" s="225" t="s">
        <v>664</v>
      </c>
      <c r="PLI4" s="517" t="s">
        <v>667</v>
      </c>
      <c r="PLJ4" s="517"/>
      <c r="PLK4" s="226" t="s">
        <v>19</v>
      </c>
      <c r="PLL4" s="226" t="s">
        <v>666</v>
      </c>
      <c r="PLM4" s="225" t="s">
        <v>664</v>
      </c>
      <c r="PLN4" s="517" t="s">
        <v>667</v>
      </c>
      <c r="PLO4" s="517"/>
      <c r="PLP4" s="226" t="s">
        <v>19</v>
      </c>
      <c r="PLQ4" s="226" t="s">
        <v>666</v>
      </c>
      <c r="PLR4" s="225" t="s">
        <v>664</v>
      </c>
      <c r="PLS4" s="517" t="s">
        <v>667</v>
      </c>
      <c r="PLT4" s="517"/>
      <c r="PLU4" s="226" t="s">
        <v>19</v>
      </c>
      <c r="PLV4" s="226" t="s">
        <v>666</v>
      </c>
      <c r="PLW4" s="225" t="s">
        <v>664</v>
      </c>
      <c r="PLX4" s="517" t="s">
        <v>667</v>
      </c>
      <c r="PLY4" s="517"/>
      <c r="PLZ4" s="226" t="s">
        <v>19</v>
      </c>
      <c r="PMA4" s="226" t="s">
        <v>666</v>
      </c>
      <c r="PMB4" s="225" t="s">
        <v>664</v>
      </c>
      <c r="PMC4" s="517" t="s">
        <v>667</v>
      </c>
      <c r="PMD4" s="517"/>
      <c r="PME4" s="226" t="s">
        <v>19</v>
      </c>
      <c r="PMF4" s="226" t="s">
        <v>666</v>
      </c>
      <c r="PMG4" s="225" t="s">
        <v>664</v>
      </c>
      <c r="PMH4" s="517" t="s">
        <v>667</v>
      </c>
      <c r="PMI4" s="517"/>
      <c r="PMJ4" s="226" t="s">
        <v>19</v>
      </c>
      <c r="PMK4" s="226" t="s">
        <v>666</v>
      </c>
      <c r="PML4" s="225" t="s">
        <v>664</v>
      </c>
      <c r="PMM4" s="517" t="s">
        <v>667</v>
      </c>
      <c r="PMN4" s="517"/>
      <c r="PMO4" s="226" t="s">
        <v>19</v>
      </c>
      <c r="PMP4" s="226" t="s">
        <v>666</v>
      </c>
      <c r="PMQ4" s="225" t="s">
        <v>664</v>
      </c>
      <c r="PMR4" s="517" t="s">
        <v>667</v>
      </c>
      <c r="PMS4" s="517"/>
      <c r="PMT4" s="226" t="s">
        <v>19</v>
      </c>
      <c r="PMU4" s="226" t="s">
        <v>666</v>
      </c>
      <c r="PMV4" s="225" t="s">
        <v>664</v>
      </c>
      <c r="PMW4" s="517" t="s">
        <v>667</v>
      </c>
      <c r="PMX4" s="517"/>
      <c r="PMY4" s="226" t="s">
        <v>19</v>
      </c>
      <c r="PMZ4" s="226" t="s">
        <v>666</v>
      </c>
      <c r="PNA4" s="225" t="s">
        <v>664</v>
      </c>
      <c r="PNB4" s="517" t="s">
        <v>667</v>
      </c>
      <c r="PNC4" s="517"/>
      <c r="PND4" s="226" t="s">
        <v>19</v>
      </c>
      <c r="PNE4" s="226" t="s">
        <v>666</v>
      </c>
      <c r="PNF4" s="225" t="s">
        <v>664</v>
      </c>
      <c r="PNG4" s="517" t="s">
        <v>667</v>
      </c>
      <c r="PNH4" s="517"/>
      <c r="PNI4" s="226" t="s">
        <v>19</v>
      </c>
      <c r="PNJ4" s="226" t="s">
        <v>666</v>
      </c>
      <c r="PNK4" s="225" t="s">
        <v>664</v>
      </c>
      <c r="PNL4" s="517" t="s">
        <v>667</v>
      </c>
      <c r="PNM4" s="517"/>
      <c r="PNN4" s="226" t="s">
        <v>19</v>
      </c>
      <c r="PNO4" s="226" t="s">
        <v>666</v>
      </c>
      <c r="PNP4" s="225" t="s">
        <v>664</v>
      </c>
      <c r="PNQ4" s="517" t="s">
        <v>667</v>
      </c>
      <c r="PNR4" s="517"/>
      <c r="PNS4" s="226" t="s">
        <v>19</v>
      </c>
      <c r="PNT4" s="226" t="s">
        <v>666</v>
      </c>
      <c r="PNU4" s="225" t="s">
        <v>664</v>
      </c>
      <c r="PNV4" s="517" t="s">
        <v>667</v>
      </c>
      <c r="PNW4" s="517"/>
      <c r="PNX4" s="226" t="s">
        <v>19</v>
      </c>
      <c r="PNY4" s="226" t="s">
        <v>666</v>
      </c>
      <c r="PNZ4" s="225" t="s">
        <v>664</v>
      </c>
      <c r="POA4" s="517" t="s">
        <v>667</v>
      </c>
      <c r="POB4" s="517"/>
      <c r="POC4" s="226" t="s">
        <v>19</v>
      </c>
      <c r="POD4" s="226" t="s">
        <v>666</v>
      </c>
      <c r="POE4" s="225" t="s">
        <v>664</v>
      </c>
      <c r="POF4" s="517" t="s">
        <v>667</v>
      </c>
      <c r="POG4" s="517"/>
      <c r="POH4" s="226" t="s">
        <v>19</v>
      </c>
      <c r="POI4" s="226" t="s">
        <v>666</v>
      </c>
      <c r="POJ4" s="225" t="s">
        <v>664</v>
      </c>
      <c r="POK4" s="517" t="s">
        <v>667</v>
      </c>
      <c r="POL4" s="517"/>
      <c r="POM4" s="226" t="s">
        <v>19</v>
      </c>
      <c r="PON4" s="226" t="s">
        <v>666</v>
      </c>
      <c r="POO4" s="225" t="s">
        <v>664</v>
      </c>
      <c r="POP4" s="517" t="s">
        <v>667</v>
      </c>
      <c r="POQ4" s="517"/>
      <c r="POR4" s="226" t="s">
        <v>19</v>
      </c>
      <c r="POS4" s="226" t="s">
        <v>666</v>
      </c>
      <c r="POT4" s="225" t="s">
        <v>664</v>
      </c>
      <c r="POU4" s="517" t="s">
        <v>667</v>
      </c>
      <c r="POV4" s="517"/>
      <c r="POW4" s="226" t="s">
        <v>19</v>
      </c>
      <c r="POX4" s="226" t="s">
        <v>666</v>
      </c>
      <c r="POY4" s="225" t="s">
        <v>664</v>
      </c>
      <c r="POZ4" s="517" t="s">
        <v>667</v>
      </c>
      <c r="PPA4" s="517"/>
      <c r="PPB4" s="226" t="s">
        <v>19</v>
      </c>
      <c r="PPC4" s="226" t="s">
        <v>666</v>
      </c>
      <c r="PPD4" s="225" t="s">
        <v>664</v>
      </c>
      <c r="PPE4" s="517" t="s">
        <v>667</v>
      </c>
      <c r="PPF4" s="517"/>
      <c r="PPG4" s="226" t="s">
        <v>19</v>
      </c>
      <c r="PPH4" s="226" t="s">
        <v>666</v>
      </c>
      <c r="PPI4" s="225" t="s">
        <v>664</v>
      </c>
      <c r="PPJ4" s="517" t="s">
        <v>667</v>
      </c>
      <c r="PPK4" s="517"/>
      <c r="PPL4" s="226" t="s">
        <v>19</v>
      </c>
      <c r="PPM4" s="226" t="s">
        <v>666</v>
      </c>
      <c r="PPN4" s="225" t="s">
        <v>664</v>
      </c>
      <c r="PPO4" s="517" t="s">
        <v>667</v>
      </c>
      <c r="PPP4" s="517"/>
      <c r="PPQ4" s="226" t="s">
        <v>19</v>
      </c>
      <c r="PPR4" s="226" t="s">
        <v>666</v>
      </c>
      <c r="PPS4" s="225" t="s">
        <v>664</v>
      </c>
      <c r="PPT4" s="517" t="s">
        <v>667</v>
      </c>
      <c r="PPU4" s="517"/>
      <c r="PPV4" s="226" t="s">
        <v>19</v>
      </c>
      <c r="PPW4" s="226" t="s">
        <v>666</v>
      </c>
      <c r="PPX4" s="225" t="s">
        <v>664</v>
      </c>
      <c r="PPY4" s="517" t="s">
        <v>667</v>
      </c>
      <c r="PPZ4" s="517"/>
      <c r="PQA4" s="226" t="s">
        <v>19</v>
      </c>
      <c r="PQB4" s="226" t="s">
        <v>666</v>
      </c>
      <c r="PQC4" s="225" t="s">
        <v>664</v>
      </c>
      <c r="PQD4" s="517" t="s">
        <v>667</v>
      </c>
      <c r="PQE4" s="517"/>
      <c r="PQF4" s="226" t="s">
        <v>19</v>
      </c>
      <c r="PQG4" s="226" t="s">
        <v>666</v>
      </c>
      <c r="PQH4" s="225" t="s">
        <v>664</v>
      </c>
      <c r="PQI4" s="517" t="s">
        <v>667</v>
      </c>
      <c r="PQJ4" s="517"/>
      <c r="PQK4" s="226" t="s">
        <v>19</v>
      </c>
      <c r="PQL4" s="226" t="s">
        <v>666</v>
      </c>
      <c r="PQM4" s="225" t="s">
        <v>664</v>
      </c>
      <c r="PQN4" s="517" t="s">
        <v>667</v>
      </c>
      <c r="PQO4" s="517"/>
      <c r="PQP4" s="226" t="s">
        <v>19</v>
      </c>
      <c r="PQQ4" s="226" t="s">
        <v>666</v>
      </c>
      <c r="PQR4" s="225" t="s">
        <v>664</v>
      </c>
      <c r="PQS4" s="517" t="s">
        <v>667</v>
      </c>
      <c r="PQT4" s="517"/>
      <c r="PQU4" s="226" t="s">
        <v>19</v>
      </c>
      <c r="PQV4" s="226" t="s">
        <v>666</v>
      </c>
      <c r="PQW4" s="225" t="s">
        <v>664</v>
      </c>
      <c r="PQX4" s="517" t="s">
        <v>667</v>
      </c>
      <c r="PQY4" s="517"/>
      <c r="PQZ4" s="226" t="s">
        <v>19</v>
      </c>
      <c r="PRA4" s="226" t="s">
        <v>666</v>
      </c>
      <c r="PRB4" s="225" t="s">
        <v>664</v>
      </c>
      <c r="PRC4" s="517" t="s">
        <v>667</v>
      </c>
      <c r="PRD4" s="517"/>
      <c r="PRE4" s="226" t="s">
        <v>19</v>
      </c>
      <c r="PRF4" s="226" t="s">
        <v>666</v>
      </c>
      <c r="PRG4" s="225" t="s">
        <v>664</v>
      </c>
      <c r="PRH4" s="517" t="s">
        <v>667</v>
      </c>
      <c r="PRI4" s="517"/>
      <c r="PRJ4" s="226" t="s">
        <v>19</v>
      </c>
      <c r="PRK4" s="226" t="s">
        <v>666</v>
      </c>
      <c r="PRL4" s="225" t="s">
        <v>664</v>
      </c>
      <c r="PRM4" s="517" t="s">
        <v>667</v>
      </c>
      <c r="PRN4" s="517"/>
      <c r="PRO4" s="226" t="s">
        <v>19</v>
      </c>
      <c r="PRP4" s="226" t="s">
        <v>666</v>
      </c>
      <c r="PRQ4" s="225" t="s">
        <v>664</v>
      </c>
      <c r="PRR4" s="517" t="s">
        <v>667</v>
      </c>
      <c r="PRS4" s="517"/>
      <c r="PRT4" s="226" t="s">
        <v>19</v>
      </c>
      <c r="PRU4" s="226" t="s">
        <v>666</v>
      </c>
      <c r="PRV4" s="225" t="s">
        <v>664</v>
      </c>
      <c r="PRW4" s="517" t="s">
        <v>667</v>
      </c>
      <c r="PRX4" s="517"/>
      <c r="PRY4" s="226" t="s">
        <v>19</v>
      </c>
      <c r="PRZ4" s="226" t="s">
        <v>666</v>
      </c>
      <c r="PSA4" s="225" t="s">
        <v>664</v>
      </c>
      <c r="PSB4" s="517" t="s">
        <v>667</v>
      </c>
      <c r="PSC4" s="517"/>
      <c r="PSD4" s="226" t="s">
        <v>19</v>
      </c>
      <c r="PSE4" s="226" t="s">
        <v>666</v>
      </c>
      <c r="PSF4" s="225" t="s">
        <v>664</v>
      </c>
      <c r="PSG4" s="517" t="s">
        <v>667</v>
      </c>
      <c r="PSH4" s="517"/>
      <c r="PSI4" s="226" t="s">
        <v>19</v>
      </c>
      <c r="PSJ4" s="226" t="s">
        <v>666</v>
      </c>
      <c r="PSK4" s="225" t="s">
        <v>664</v>
      </c>
      <c r="PSL4" s="517" t="s">
        <v>667</v>
      </c>
      <c r="PSM4" s="517"/>
      <c r="PSN4" s="226" t="s">
        <v>19</v>
      </c>
      <c r="PSO4" s="226" t="s">
        <v>666</v>
      </c>
      <c r="PSP4" s="225" t="s">
        <v>664</v>
      </c>
      <c r="PSQ4" s="517" t="s">
        <v>667</v>
      </c>
      <c r="PSR4" s="517"/>
      <c r="PSS4" s="226" t="s">
        <v>19</v>
      </c>
      <c r="PST4" s="226" t="s">
        <v>666</v>
      </c>
      <c r="PSU4" s="225" t="s">
        <v>664</v>
      </c>
      <c r="PSV4" s="517" t="s">
        <v>667</v>
      </c>
      <c r="PSW4" s="517"/>
      <c r="PSX4" s="226" t="s">
        <v>19</v>
      </c>
      <c r="PSY4" s="226" t="s">
        <v>666</v>
      </c>
      <c r="PSZ4" s="225" t="s">
        <v>664</v>
      </c>
      <c r="PTA4" s="517" t="s">
        <v>667</v>
      </c>
      <c r="PTB4" s="517"/>
      <c r="PTC4" s="226" t="s">
        <v>19</v>
      </c>
      <c r="PTD4" s="226" t="s">
        <v>666</v>
      </c>
      <c r="PTE4" s="225" t="s">
        <v>664</v>
      </c>
      <c r="PTF4" s="517" t="s">
        <v>667</v>
      </c>
      <c r="PTG4" s="517"/>
      <c r="PTH4" s="226" t="s">
        <v>19</v>
      </c>
      <c r="PTI4" s="226" t="s">
        <v>666</v>
      </c>
      <c r="PTJ4" s="225" t="s">
        <v>664</v>
      </c>
      <c r="PTK4" s="517" t="s">
        <v>667</v>
      </c>
      <c r="PTL4" s="517"/>
      <c r="PTM4" s="226" t="s">
        <v>19</v>
      </c>
      <c r="PTN4" s="226" t="s">
        <v>666</v>
      </c>
      <c r="PTO4" s="225" t="s">
        <v>664</v>
      </c>
      <c r="PTP4" s="517" t="s">
        <v>667</v>
      </c>
      <c r="PTQ4" s="517"/>
      <c r="PTR4" s="226" t="s">
        <v>19</v>
      </c>
      <c r="PTS4" s="226" t="s">
        <v>666</v>
      </c>
      <c r="PTT4" s="225" t="s">
        <v>664</v>
      </c>
      <c r="PTU4" s="517" t="s">
        <v>667</v>
      </c>
      <c r="PTV4" s="517"/>
      <c r="PTW4" s="226" t="s">
        <v>19</v>
      </c>
      <c r="PTX4" s="226" t="s">
        <v>666</v>
      </c>
      <c r="PTY4" s="225" t="s">
        <v>664</v>
      </c>
      <c r="PTZ4" s="517" t="s">
        <v>667</v>
      </c>
      <c r="PUA4" s="517"/>
      <c r="PUB4" s="226" t="s">
        <v>19</v>
      </c>
      <c r="PUC4" s="226" t="s">
        <v>666</v>
      </c>
      <c r="PUD4" s="225" t="s">
        <v>664</v>
      </c>
      <c r="PUE4" s="517" t="s">
        <v>667</v>
      </c>
      <c r="PUF4" s="517"/>
      <c r="PUG4" s="226" t="s">
        <v>19</v>
      </c>
      <c r="PUH4" s="226" t="s">
        <v>666</v>
      </c>
      <c r="PUI4" s="225" t="s">
        <v>664</v>
      </c>
      <c r="PUJ4" s="517" t="s">
        <v>667</v>
      </c>
      <c r="PUK4" s="517"/>
      <c r="PUL4" s="226" t="s">
        <v>19</v>
      </c>
      <c r="PUM4" s="226" t="s">
        <v>666</v>
      </c>
      <c r="PUN4" s="225" t="s">
        <v>664</v>
      </c>
      <c r="PUO4" s="517" t="s">
        <v>667</v>
      </c>
      <c r="PUP4" s="517"/>
      <c r="PUQ4" s="226" t="s">
        <v>19</v>
      </c>
      <c r="PUR4" s="226" t="s">
        <v>666</v>
      </c>
      <c r="PUS4" s="225" t="s">
        <v>664</v>
      </c>
      <c r="PUT4" s="517" t="s">
        <v>667</v>
      </c>
      <c r="PUU4" s="517"/>
      <c r="PUV4" s="226" t="s">
        <v>19</v>
      </c>
      <c r="PUW4" s="226" t="s">
        <v>666</v>
      </c>
      <c r="PUX4" s="225" t="s">
        <v>664</v>
      </c>
      <c r="PUY4" s="517" t="s">
        <v>667</v>
      </c>
      <c r="PUZ4" s="517"/>
      <c r="PVA4" s="226" t="s">
        <v>19</v>
      </c>
      <c r="PVB4" s="226" t="s">
        <v>666</v>
      </c>
      <c r="PVC4" s="225" t="s">
        <v>664</v>
      </c>
      <c r="PVD4" s="517" t="s">
        <v>667</v>
      </c>
      <c r="PVE4" s="517"/>
      <c r="PVF4" s="226" t="s">
        <v>19</v>
      </c>
      <c r="PVG4" s="226" t="s">
        <v>666</v>
      </c>
      <c r="PVH4" s="225" t="s">
        <v>664</v>
      </c>
      <c r="PVI4" s="517" t="s">
        <v>667</v>
      </c>
      <c r="PVJ4" s="517"/>
      <c r="PVK4" s="226" t="s">
        <v>19</v>
      </c>
      <c r="PVL4" s="226" t="s">
        <v>666</v>
      </c>
      <c r="PVM4" s="225" t="s">
        <v>664</v>
      </c>
      <c r="PVN4" s="517" t="s">
        <v>667</v>
      </c>
      <c r="PVO4" s="517"/>
      <c r="PVP4" s="226" t="s">
        <v>19</v>
      </c>
      <c r="PVQ4" s="226" t="s">
        <v>666</v>
      </c>
      <c r="PVR4" s="225" t="s">
        <v>664</v>
      </c>
      <c r="PVS4" s="517" t="s">
        <v>667</v>
      </c>
      <c r="PVT4" s="517"/>
      <c r="PVU4" s="226" t="s">
        <v>19</v>
      </c>
      <c r="PVV4" s="226" t="s">
        <v>666</v>
      </c>
      <c r="PVW4" s="225" t="s">
        <v>664</v>
      </c>
      <c r="PVX4" s="517" t="s">
        <v>667</v>
      </c>
      <c r="PVY4" s="517"/>
      <c r="PVZ4" s="226" t="s">
        <v>19</v>
      </c>
      <c r="PWA4" s="226" t="s">
        <v>666</v>
      </c>
      <c r="PWB4" s="225" t="s">
        <v>664</v>
      </c>
      <c r="PWC4" s="517" t="s">
        <v>667</v>
      </c>
      <c r="PWD4" s="517"/>
      <c r="PWE4" s="226" t="s">
        <v>19</v>
      </c>
      <c r="PWF4" s="226" t="s">
        <v>666</v>
      </c>
      <c r="PWG4" s="225" t="s">
        <v>664</v>
      </c>
      <c r="PWH4" s="517" t="s">
        <v>667</v>
      </c>
      <c r="PWI4" s="517"/>
      <c r="PWJ4" s="226" t="s">
        <v>19</v>
      </c>
      <c r="PWK4" s="226" t="s">
        <v>666</v>
      </c>
      <c r="PWL4" s="225" t="s">
        <v>664</v>
      </c>
      <c r="PWM4" s="517" t="s">
        <v>667</v>
      </c>
      <c r="PWN4" s="517"/>
      <c r="PWO4" s="226" t="s">
        <v>19</v>
      </c>
      <c r="PWP4" s="226" t="s">
        <v>666</v>
      </c>
      <c r="PWQ4" s="225" t="s">
        <v>664</v>
      </c>
      <c r="PWR4" s="517" t="s">
        <v>667</v>
      </c>
      <c r="PWS4" s="517"/>
      <c r="PWT4" s="226" t="s">
        <v>19</v>
      </c>
      <c r="PWU4" s="226" t="s">
        <v>666</v>
      </c>
      <c r="PWV4" s="225" t="s">
        <v>664</v>
      </c>
      <c r="PWW4" s="517" t="s">
        <v>667</v>
      </c>
      <c r="PWX4" s="517"/>
      <c r="PWY4" s="226" t="s">
        <v>19</v>
      </c>
      <c r="PWZ4" s="226" t="s">
        <v>666</v>
      </c>
      <c r="PXA4" s="225" t="s">
        <v>664</v>
      </c>
      <c r="PXB4" s="517" t="s">
        <v>667</v>
      </c>
      <c r="PXC4" s="517"/>
      <c r="PXD4" s="226" t="s">
        <v>19</v>
      </c>
      <c r="PXE4" s="226" t="s">
        <v>666</v>
      </c>
      <c r="PXF4" s="225" t="s">
        <v>664</v>
      </c>
      <c r="PXG4" s="517" t="s">
        <v>667</v>
      </c>
      <c r="PXH4" s="517"/>
      <c r="PXI4" s="226" t="s">
        <v>19</v>
      </c>
      <c r="PXJ4" s="226" t="s">
        <v>666</v>
      </c>
      <c r="PXK4" s="225" t="s">
        <v>664</v>
      </c>
      <c r="PXL4" s="517" t="s">
        <v>667</v>
      </c>
      <c r="PXM4" s="517"/>
      <c r="PXN4" s="226" t="s">
        <v>19</v>
      </c>
      <c r="PXO4" s="226" t="s">
        <v>666</v>
      </c>
      <c r="PXP4" s="225" t="s">
        <v>664</v>
      </c>
      <c r="PXQ4" s="517" t="s">
        <v>667</v>
      </c>
      <c r="PXR4" s="517"/>
      <c r="PXS4" s="226" t="s">
        <v>19</v>
      </c>
      <c r="PXT4" s="226" t="s">
        <v>666</v>
      </c>
      <c r="PXU4" s="225" t="s">
        <v>664</v>
      </c>
      <c r="PXV4" s="517" t="s">
        <v>667</v>
      </c>
      <c r="PXW4" s="517"/>
      <c r="PXX4" s="226" t="s">
        <v>19</v>
      </c>
      <c r="PXY4" s="226" t="s">
        <v>666</v>
      </c>
      <c r="PXZ4" s="225" t="s">
        <v>664</v>
      </c>
      <c r="PYA4" s="517" t="s">
        <v>667</v>
      </c>
      <c r="PYB4" s="517"/>
      <c r="PYC4" s="226" t="s">
        <v>19</v>
      </c>
      <c r="PYD4" s="226" t="s">
        <v>666</v>
      </c>
      <c r="PYE4" s="225" t="s">
        <v>664</v>
      </c>
      <c r="PYF4" s="517" t="s">
        <v>667</v>
      </c>
      <c r="PYG4" s="517"/>
      <c r="PYH4" s="226" t="s">
        <v>19</v>
      </c>
      <c r="PYI4" s="226" t="s">
        <v>666</v>
      </c>
      <c r="PYJ4" s="225" t="s">
        <v>664</v>
      </c>
      <c r="PYK4" s="517" t="s">
        <v>667</v>
      </c>
      <c r="PYL4" s="517"/>
      <c r="PYM4" s="226" t="s">
        <v>19</v>
      </c>
      <c r="PYN4" s="226" t="s">
        <v>666</v>
      </c>
      <c r="PYO4" s="225" t="s">
        <v>664</v>
      </c>
      <c r="PYP4" s="517" t="s">
        <v>667</v>
      </c>
      <c r="PYQ4" s="517"/>
      <c r="PYR4" s="226" t="s">
        <v>19</v>
      </c>
      <c r="PYS4" s="226" t="s">
        <v>666</v>
      </c>
      <c r="PYT4" s="225" t="s">
        <v>664</v>
      </c>
      <c r="PYU4" s="517" t="s">
        <v>667</v>
      </c>
      <c r="PYV4" s="517"/>
      <c r="PYW4" s="226" t="s">
        <v>19</v>
      </c>
      <c r="PYX4" s="226" t="s">
        <v>666</v>
      </c>
      <c r="PYY4" s="225" t="s">
        <v>664</v>
      </c>
      <c r="PYZ4" s="517" t="s">
        <v>667</v>
      </c>
      <c r="PZA4" s="517"/>
      <c r="PZB4" s="226" t="s">
        <v>19</v>
      </c>
      <c r="PZC4" s="226" t="s">
        <v>666</v>
      </c>
      <c r="PZD4" s="225" t="s">
        <v>664</v>
      </c>
      <c r="PZE4" s="517" t="s">
        <v>667</v>
      </c>
      <c r="PZF4" s="517"/>
      <c r="PZG4" s="226" t="s">
        <v>19</v>
      </c>
      <c r="PZH4" s="226" t="s">
        <v>666</v>
      </c>
      <c r="PZI4" s="225" t="s">
        <v>664</v>
      </c>
      <c r="PZJ4" s="517" t="s">
        <v>667</v>
      </c>
      <c r="PZK4" s="517"/>
      <c r="PZL4" s="226" t="s">
        <v>19</v>
      </c>
      <c r="PZM4" s="226" t="s">
        <v>666</v>
      </c>
      <c r="PZN4" s="225" t="s">
        <v>664</v>
      </c>
      <c r="PZO4" s="517" t="s">
        <v>667</v>
      </c>
      <c r="PZP4" s="517"/>
      <c r="PZQ4" s="226" t="s">
        <v>19</v>
      </c>
      <c r="PZR4" s="226" t="s">
        <v>666</v>
      </c>
      <c r="PZS4" s="225" t="s">
        <v>664</v>
      </c>
      <c r="PZT4" s="517" t="s">
        <v>667</v>
      </c>
      <c r="PZU4" s="517"/>
      <c r="PZV4" s="226" t="s">
        <v>19</v>
      </c>
      <c r="PZW4" s="226" t="s">
        <v>666</v>
      </c>
      <c r="PZX4" s="225" t="s">
        <v>664</v>
      </c>
      <c r="PZY4" s="517" t="s">
        <v>667</v>
      </c>
      <c r="PZZ4" s="517"/>
      <c r="QAA4" s="226" t="s">
        <v>19</v>
      </c>
      <c r="QAB4" s="226" t="s">
        <v>666</v>
      </c>
      <c r="QAC4" s="225" t="s">
        <v>664</v>
      </c>
      <c r="QAD4" s="517" t="s">
        <v>667</v>
      </c>
      <c r="QAE4" s="517"/>
      <c r="QAF4" s="226" t="s">
        <v>19</v>
      </c>
      <c r="QAG4" s="226" t="s">
        <v>666</v>
      </c>
      <c r="QAH4" s="225" t="s">
        <v>664</v>
      </c>
      <c r="QAI4" s="517" t="s">
        <v>667</v>
      </c>
      <c r="QAJ4" s="517"/>
      <c r="QAK4" s="226" t="s">
        <v>19</v>
      </c>
      <c r="QAL4" s="226" t="s">
        <v>666</v>
      </c>
      <c r="QAM4" s="225" t="s">
        <v>664</v>
      </c>
      <c r="QAN4" s="517" t="s">
        <v>667</v>
      </c>
      <c r="QAO4" s="517"/>
      <c r="QAP4" s="226" t="s">
        <v>19</v>
      </c>
      <c r="QAQ4" s="226" t="s">
        <v>666</v>
      </c>
      <c r="QAR4" s="225" t="s">
        <v>664</v>
      </c>
      <c r="QAS4" s="517" t="s">
        <v>667</v>
      </c>
      <c r="QAT4" s="517"/>
      <c r="QAU4" s="226" t="s">
        <v>19</v>
      </c>
      <c r="QAV4" s="226" t="s">
        <v>666</v>
      </c>
      <c r="QAW4" s="225" t="s">
        <v>664</v>
      </c>
      <c r="QAX4" s="517" t="s">
        <v>667</v>
      </c>
      <c r="QAY4" s="517"/>
      <c r="QAZ4" s="226" t="s">
        <v>19</v>
      </c>
      <c r="QBA4" s="226" t="s">
        <v>666</v>
      </c>
      <c r="QBB4" s="225" t="s">
        <v>664</v>
      </c>
      <c r="QBC4" s="517" t="s">
        <v>667</v>
      </c>
      <c r="QBD4" s="517"/>
      <c r="QBE4" s="226" t="s">
        <v>19</v>
      </c>
      <c r="QBF4" s="226" t="s">
        <v>666</v>
      </c>
      <c r="QBG4" s="225" t="s">
        <v>664</v>
      </c>
      <c r="QBH4" s="517" t="s">
        <v>667</v>
      </c>
      <c r="QBI4" s="517"/>
      <c r="QBJ4" s="226" t="s">
        <v>19</v>
      </c>
      <c r="QBK4" s="226" t="s">
        <v>666</v>
      </c>
      <c r="QBL4" s="225" t="s">
        <v>664</v>
      </c>
      <c r="QBM4" s="517" t="s">
        <v>667</v>
      </c>
      <c r="QBN4" s="517"/>
      <c r="QBO4" s="226" t="s">
        <v>19</v>
      </c>
      <c r="QBP4" s="226" t="s">
        <v>666</v>
      </c>
      <c r="QBQ4" s="225" t="s">
        <v>664</v>
      </c>
      <c r="QBR4" s="517" t="s">
        <v>667</v>
      </c>
      <c r="QBS4" s="517"/>
      <c r="QBT4" s="226" t="s">
        <v>19</v>
      </c>
      <c r="QBU4" s="226" t="s">
        <v>666</v>
      </c>
      <c r="QBV4" s="225" t="s">
        <v>664</v>
      </c>
      <c r="QBW4" s="517" t="s">
        <v>667</v>
      </c>
      <c r="QBX4" s="517"/>
      <c r="QBY4" s="226" t="s">
        <v>19</v>
      </c>
      <c r="QBZ4" s="226" t="s">
        <v>666</v>
      </c>
      <c r="QCA4" s="225" t="s">
        <v>664</v>
      </c>
      <c r="QCB4" s="517" t="s">
        <v>667</v>
      </c>
      <c r="QCC4" s="517"/>
      <c r="QCD4" s="226" t="s">
        <v>19</v>
      </c>
      <c r="QCE4" s="226" t="s">
        <v>666</v>
      </c>
      <c r="QCF4" s="225" t="s">
        <v>664</v>
      </c>
      <c r="QCG4" s="517" t="s">
        <v>667</v>
      </c>
      <c r="QCH4" s="517"/>
      <c r="QCI4" s="226" t="s">
        <v>19</v>
      </c>
      <c r="QCJ4" s="226" t="s">
        <v>666</v>
      </c>
      <c r="QCK4" s="225" t="s">
        <v>664</v>
      </c>
      <c r="QCL4" s="517" t="s">
        <v>667</v>
      </c>
      <c r="QCM4" s="517"/>
      <c r="QCN4" s="226" t="s">
        <v>19</v>
      </c>
      <c r="QCO4" s="226" t="s">
        <v>666</v>
      </c>
      <c r="QCP4" s="225" t="s">
        <v>664</v>
      </c>
      <c r="QCQ4" s="517" t="s">
        <v>667</v>
      </c>
      <c r="QCR4" s="517"/>
      <c r="QCS4" s="226" t="s">
        <v>19</v>
      </c>
      <c r="QCT4" s="226" t="s">
        <v>666</v>
      </c>
      <c r="QCU4" s="225" t="s">
        <v>664</v>
      </c>
      <c r="QCV4" s="517" t="s">
        <v>667</v>
      </c>
      <c r="QCW4" s="517"/>
      <c r="QCX4" s="226" t="s">
        <v>19</v>
      </c>
      <c r="QCY4" s="226" t="s">
        <v>666</v>
      </c>
      <c r="QCZ4" s="225" t="s">
        <v>664</v>
      </c>
      <c r="QDA4" s="517" t="s">
        <v>667</v>
      </c>
      <c r="QDB4" s="517"/>
      <c r="QDC4" s="226" t="s">
        <v>19</v>
      </c>
      <c r="QDD4" s="226" t="s">
        <v>666</v>
      </c>
      <c r="QDE4" s="225" t="s">
        <v>664</v>
      </c>
      <c r="QDF4" s="517" t="s">
        <v>667</v>
      </c>
      <c r="QDG4" s="517"/>
      <c r="QDH4" s="226" t="s">
        <v>19</v>
      </c>
      <c r="QDI4" s="226" t="s">
        <v>666</v>
      </c>
      <c r="QDJ4" s="225" t="s">
        <v>664</v>
      </c>
      <c r="QDK4" s="517" t="s">
        <v>667</v>
      </c>
      <c r="QDL4" s="517"/>
      <c r="QDM4" s="226" t="s">
        <v>19</v>
      </c>
      <c r="QDN4" s="226" t="s">
        <v>666</v>
      </c>
      <c r="QDO4" s="225" t="s">
        <v>664</v>
      </c>
      <c r="QDP4" s="517" t="s">
        <v>667</v>
      </c>
      <c r="QDQ4" s="517"/>
      <c r="QDR4" s="226" t="s">
        <v>19</v>
      </c>
      <c r="QDS4" s="226" t="s">
        <v>666</v>
      </c>
      <c r="QDT4" s="225" t="s">
        <v>664</v>
      </c>
      <c r="QDU4" s="517" t="s">
        <v>667</v>
      </c>
      <c r="QDV4" s="517"/>
      <c r="QDW4" s="226" t="s">
        <v>19</v>
      </c>
      <c r="QDX4" s="226" t="s">
        <v>666</v>
      </c>
      <c r="QDY4" s="225" t="s">
        <v>664</v>
      </c>
      <c r="QDZ4" s="517" t="s">
        <v>667</v>
      </c>
      <c r="QEA4" s="517"/>
      <c r="QEB4" s="226" t="s">
        <v>19</v>
      </c>
      <c r="QEC4" s="226" t="s">
        <v>666</v>
      </c>
      <c r="QED4" s="225" t="s">
        <v>664</v>
      </c>
      <c r="QEE4" s="517" t="s">
        <v>667</v>
      </c>
      <c r="QEF4" s="517"/>
      <c r="QEG4" s="226" t="s">
        <v>19</v>
      </c>
      <c r="QEH4" s="226" t="s">
        <v>666</v>
      </c>
      <c r="QEI4" s="225" t="s">
        <v>664</v>
      </c>
      <c r="QEJ4" s="517" t="s">
        <v>667</v>
      </c>
      <c r="QEK4" s="517"/>
      <c r="QEL4" s="226" t="s">
        <v>19</v>
      </c>
      <c r="QEM4" s="226" t="s">
        <v>666</v>
      </c>
      <c r="QEN4" s="225" t="s">
        <v>664</v>
      </c>
      <c r="QEO4" s="517" t="s">
        <v>667</v>
      </c>
      <c r="QEP4" s="517"/>
      <c r="QEQ4" s="226" t="s">
        <v>19</v>
      </c>
      <c r="QER4" s="226" t="s">
        <v>666</v>
      </c>
      <c r="QES4" s="225" t="s">
        <v>664</v>
      </c>
      <c r="QET4" s="517" t="s">
        <v>667</v>
      </c>
      <c r="QEU4" s="517"/>
      <c r="QEV4" s="226" t="s">
        <v>19</v>
      </c>
      <c r="QEW4" s="226" t="s">
        <v>666</v>
      </c>
      <c r="QEX4" s="225" t="s">
        <v>664</v>
      </c>
      <c r="QEY4" s="517" t="s">
        <v>667</v>
      </c>
      <c r="QEZ4" s="517"/>
      <c r="QFA4" s="226" t="s">
        <v>19</v>
      </c>
      <c r="QFB4" s="226" t="s">
        <v>666</v>
      </c>
      <c r="QFC4" s="225" t="s">
        <v>664</v>
      </c>
      <c r="QFD4" s="517" t="s">
        <v>667</v>
      </c>
      <c r="QFE4" s="517"/>
      <c r="QFF4" s="226" t="s">
        <v>19</v>
      </c>
      <c r="QFG4" s="226" t="s">
        <v>666</v>
      </c>
      <c r="QFH4" s="225" t="s">
        <v>664</v>
      </c>
      <c r="QFI4" s="517" t="s">
        <v>667</v>
      </c>
      <c r="QFJ4" s="517"/>
      <c r="QFK4" s="226" t="s">
        <v>19</v>
      </c>
      <c r="QFL4" s="226" t="s">
        <v>666</v>
      </c>
      <c r="QFM4" s="225" t="s">
        <v>664</v>
      </c>
      <c r="QFN4" s="517" t="s">
        <v>667</v>
      </c>
      <c r="QFO4" s="517"/>
      <c r="QFP4" s="226" t="s">
        <v>19</v>
      </c>
      <c r="QFQ4" s="226" t="s">
        <v>666</v>
      </c>
      <c r="QFR4" s="225" t="s">
        <v>664</v>
      </c>
      <c r="QFS4" s="517" t="s">
        <v>667</v>
      </c>
      <c r="QFT4" s="517"/>
      <c r="QFU4" s="226" t="s">
        <v>19</v>
      </c>
      <c r="QFV4" s="226" t="s">
        <v>666</v>
      </c>
      <c r="QFW4" s="225" t="s">
        <v>664</v>
      </c>
      <c r="QFX4" s="517" t="s">
        <v>667</v>
      </c>
      <c r="QFY4" s="517"/>
      <c r="QFZ4" s="226" t="s">
        <v>19</v>
      </c>
      <c r="QGA4" s="226" t="s">
        <v>666</v>
      </c>
      <c r="QGB4" s="225" t="s">
        <v>664</v>
      </c>
      <c r="QGC4" s="517" t="s">
        <v>667</v>
      </c>
      <c r="QGD4" s="517"/>
      <c r="QGE4" s="226" t="s">
        <v>19</v>
      </c>
      <c r="QGF4" s="226" t="s">
        <v>666</v>
      </c>
      <c r="QGG4" s="225" t="s">
        <v>664</v>
      </c>
      <c r="QGH4" s="517" t="s">
        <v>667</v>
      </c>
      <c r="QGI4" s="517"/>
      <c r="QGJ4" s="226" t="s">
        <v>19</v>
      </c>
      <c r="QGK4" s="226" t="s">
        <v>666</v>
      </c>
      <c r="QGL4" s="225" t="s">
        <v>664</v>
      </c>
      <c r="QGM4" s="517" t="s">
        <v>667</v>
      </c>
      <c r="QGN4" s="517"/>
      <c r="QGO4" s="226" t="s">
        <v>19</v>
      </c>
      <c r="QGP4" s="226" t="s">
        <v>666</v>
      </c>
      <c r="QGQ4" s="225" t="s">
        <v>664</v>
      </c>
      <c r="QGR4" s="517" t="s">
        <v>667</v>
      </c>
      <c r="QGS4" s="517"/>
      <c r="QGT4" s="226" t="s">
        <v>19</v>
      </c>
      <c r="QGU4" s="226" t="s">
        <v>666</v>
      </c>
      <c r="QGV4" s="225" t="s">
        <v>664</v>
      </c>
      <c r="QGW4" s="517" t="s">
        <v>667</v>
      </c>
      <c r="QGX4" s="517"/>
      <c r="QGY4" s="226" t="s">
        <v>19</v>
      </c>
      <c r="QGZ4" s="226" t="s">
        <v>666</v>
      </c>
      <c r="QHA4" s="225" t="s">
        <v>664</v>
      </c>
      <c r="QHB4" s="517" t="s">
        <v>667</v>
      </c>
      <c r="QHC4" s="517"/>
      <c r="QHD4" s="226" t="s">
        <v>19</v>
      </c>
      <c r="QHE4" s="226" t="s">
        <v>666</v>
      </c>
      <c r="QHF4" s="225" t="s">
        <v>664</v>
      </c>
      <c r="QHG4" s="517" t="s">
        <v>667</v>
      </c>
      <c r="QHH4" s="517"/>
      <c r="QHI4" s="226" t="s">
        <v>19</v>
      </c>
      <c r="QHJ4" s="226" t="s">
        <v>666</v>
      </c>
      <c r="QHK4" s="225" t="s">
        <v>664</v>
      </c>
      <c r="QHL4" s="517" t="s">
        <v>667</v>
      </c>
      <c r="QHM4" s="517"/>
      <c r="QHN4" s="226" t="s">
        <v>19</v>
      </c>
      <c r="QHO4" s="226" t="s">
        <v>666</v>
      </c>
      <c r="QHP4" s="225" t="s">
        <v>664</v>
      </c>
      <c r="QHQ4" s="517" t="s">
        <v>667</v>
      </c>
      <c r="QHR4" s="517"/>
      <c r="QHS4" s="226" t="s">
        <v>19</v>
      </c>
      <c r="QHT4" s="226" t="s">
        <v>666</v>
      </c>
      <c r="QHU4" s="225" t="s">
        <v>664</v>
      </c>
      <c r="QHV4" s="517" t="s">
        <v>667</v>
      </c>
      <c r="QHW4" s="517"/>
      <c r="QHX4" s="226" t="s">
        <v>19</v>
      </c>
      <c r="QHY4" s="226" t="s">
        <v>666</v>
      </c>
      <c r="QHZ4" s="225" t="s">
        <v>664</v>
      </c>
      <c r="QIA4" s="517" t="s">
        <v>667</v>
      </c>
      <c r="QIB4" s="517"/>
      <c r="QIC4" s="226" t="s">
        <v>19</v>
      </c>
      <c r="QID4" s="226" t="s">
        <v>666</v>
      </c>
      <c r="QIE4" s="225" t="s">
        <v>664</v>
      </c>
      <c r="QIF4" s="517" t="s">
        <v>667</v>
      </c>
      <c r="QIG4" s="517"/>
      <c r="QIH4" s="226" t="s">
        <v>19</v>
      </c>
      <c r="QII4" s="226" t="s">
        <v>666</v>
      </c>
      <c r="QIJ4" s="225" t="s">
        <v>664</v>
      </c>
      <c r="QIK4" s="517" t="s">
        <v>667</v>
      </c>
      <c r="QIL4" s="517"/>
      <c r="QIM4" s="226" t="s">
        <v>19</v>
      </c>
      <c r="QIN4" s="226" t="s">
        <v>666</v>
      </c>
      <c r="QIO4" s="225" t="s">
        <v>664</v>
      </c>
      <c r="QIP4" s="517" t="s">
        <v>667</v>
      </c>
      <c r="QIQ4" s="517"/>
      <c r="QIR4" s="226" t="s">
        <v>19</v>
      </c>
      <c r="QIS4" s="226" t="s">
        <v>666</v>
      </c>
      <c r="QIT4" s="225" t="s">
        <v>664</v>
      </c>
      <c r="QIU4" s="517" t="s">
        <v>667</v>
      </c>
      <c r="QIV4" s="517"/>
      <c r="QIW4" s="226" t="s">
        <v>19</v>
      </c>
      <c r="QIX4" s="226" t="s">
        <v>666</v>
      </c>
      <c r="QIY4" s="225" t="s">
        <v>664</v>
      </c>
      <c r="QIZ4" s="517" t="s">
        <v>667</v>
      </c>
      <c r="QJA4" s="517"/>
      <c r="QJB4" s="226" t="s">
        <v>19</v>
      </c>
      <c r="QJC4" s="226" t="s">
        <v>666</v>
      </c>
      <c r="QJD4" s="225" t="s">
        <v>664</v>
      </c>
      <c r="QJE4" s="517" t="s">
        <v>667</v>
      </c>
      <c r="QJF4" s="517"/>
      <c r="QJG4" s="226" t="s">
        <v>19</v>
      </c>
      <c r="QJH4" s="226" t="s">
        <v>666</v>
      </c>
      <c r="QJI4" s="225" t="s">
        <v>664</v>
      </c>
      <c r="QJJ4" s="517" t="s">
        <v>667</v>
      </c>
      <c r="QJK4" s="517"/>
      <c r="QJL4" s="226" t="s">
        <v>19</v>
      </c>
      <c r="QJM4" s="226" t="s">
        <v>666</v>
      </c>
      <c r="QJN4" s="225" t="s">
        <v>664</v>
      </c>
      <c r="QJO4" s="517" t="s">
        <v>667</v>
      </c>
      <c r="QJP4" s="517"/>
      <c r="QJQ4" s="226" t="s">
        <v>19</v>
      </c>
      <c r="QJR4" s="226" t="s">
        <v>666</v>
      </c>
      <c r="QJS4" s="225" t="s">
        <v>664</v>
      </c>
      <c r="QJT4" s="517" t="s">
        <v>667</v>
      </c>
      <c r="QJU4" s="517"/>
      <c r="QJV4" s="226" t="s">
        <v>19</v>
      </c>
      <c r="QJW4" s="226" t="s">
        <v>666</v>
      </c>
      <c r="QJX4" s="225" t="s">
        <v>664</v>
      </c>
      <c r="QJY4" s="517" t="s">
        <v>667</v>
      </c>
      <c r="QJZ4" s="517"/>
      <c r="QKA4" s="226" t="s">
        <v>19</v>
      </c>
      <c r="QKB4" s="226" t="s">
        <v>666</v>
      </c>
      <c r="QKC4" s="225" t="s">
        <v>664</v>
      </c>
      <c r="QKD4" s="517" t="s">
        <v>667</v>
      </c>
      <c r="QKE4" s="517"/>
      <c r="QKF4" s="226" t="s">
        <v>19</v>
      </c>
      <c r="QKG4" s="226" t="s">
        <v>666</v>
      </c>
      <c r="QKH4" s="225" t="s">
        <v>664</v>
      </c>
      <c r="QKI4" s="517" t="s">
        <v>667</v>
      </c>
      <c r="QKJ4" s="517"/>
      <c r="QKK4" s="226" t="s">
        <v>19</v>
      </c>
      <c r="QKL4" s="226" t="s">
        <v>666</v>
      </c>
      <c r="QKM4" s="225" t="s">
        <v>664</v>
      </c>
      <c r="QKN4" s="517" t="s">
        <v>667</v>
      </c>
      <c r="QKO4" s="517"/>
      <c r="QKP4" s="226" t="s">
        <v>19</v>
      </c>
      <c r="QKQ4" s="226" t="s">
        <v>666</v>
      </c>
      <c r="QKR4" s="225" t="s">
        <v>664</v>
      </c>
      <c r="QKS4" s="517" t="s">
        <v>667</v>
      </c>
      <c r="QKT4" s="517"/>
      <c r="QKU4" s="226" t="s">
        <v>19</v>
      </c>
      <c r="QKV4" s="226" t="s">
        <v>666</v>
      </c>
      <c r="QKW4" s="225" t="s">
        <v>664</v>
      </c>
      <c r="QKX4" s="517" t="s">
        <v>667</v>
      </c>
      <c r="QKY4" s="517"/>
      <c r="QKZ4" s="226" t="s">
        <v>19</v>
      </c>
      <c r="QLA4" s="226" t="s">
        <v>666</v>
      </c>
      <c r="QLB4" s="225" t="s">
        <v>664</v>
      </c>
      <c r="QLC4" s="517" t="s">
        <v>667</v>
      </c>
      <c r="QLD4" s="517"/>
      <c r="QLE4" s="226" t="s">
        <v>19</v>
      </c>
      <c r="QLF4" s="226" t="s">
        <v>666</v>
      </c>
      <c r="QLG4" s="225" t="s">
        <v>664</v>
      </c>
      <c r="QLH4" s="517" t="s">
        <v>667</v>
      </c>
      <c r="QLI4" s="517"/>
      <c r="QLJ4" s="226" t="s">
        <v>19</v>
      </c>
      <c r="QLK4" s="226" t="s">
        <v>666</v>
      </c>
      <c r="QLL4" s="225" t="s">
        <v>664</v>
      </c>
      <c r="QLM4" s="517" t="s">
        <v>667</v>
      </c>
      <c r="QLN4" s="517"/>
      <c r="QLO4" s="226" t="s">
        <v>19</v>
      </c>
      <c r="QLP4" s="226" t="s">
        <v>666</v>
      </c>
      <c r="QLQ4" s="225" t="s">
        <v>664</v>
      </c>
      <c r="QLR4" s="517" t="s">
        <v>667</v>
      </c>
      <c r="QLS4" s="517"/>
      <c r="QLT4" s="226" t="s">
        <v>19</v>
      </c>
      <c r="QLU4" s="226" t="s">
        <v>666</v>
      </c>
      <c r="QLV4" s="225" t="s">
        <v>664</v>
      </c>
      <c r="QLW4" s="517" t="s">
        <v>667</v>
      </c>
      <c r="QLX4" s="517"/>
      <c r="QLY4" s="226" t="s">
        <v>19</v>
      </c>
      <c r="QLZ4" s="226" t="s">
        <v>666</v>
      </c>
      <c r="QMA4" s="225" t="s">
        <v>664</v>
      </c>
      <c r="QMB4" s="517" t="s">
        <v>667</v>
      </c>
      <c r="QMC4" s="517"/>
      <c r="QMD4" s="226" t="s">
        <v>19</v>
      </c>
      <c r="QME4" s="226" t="s">
        <v>666</v>
      </c>
      <c r="QMF4" s="225" t="s">
        <v>664</v>
      </c>
      <c r="QMG4" s="517" t="s">
        <v>667</v>
      </c>
      <c r="QMH4" s="517"/>
      <c r="QMI4" s="226" t="s">
        <v>19</v>
      </c>
      <c r="QMJ4" s="226" t="s">
        <v>666</v>
      </c>
      <c r="QMK4" s="225" t="s">
        <v>664</v>
      </c>
      <c r="QML4" s="517" t="s">
        <v>667</v>
      </c>
      <c r="QMM4" s="517"/>
      <c r="QMN4" s="226" t="s">
        <v>19</v>
      </c>
      <c r="QMO4" s="226" t="s">
        <v>666</v>
      </c>
      <c r="QMP4" s="225" t="s">
        <v>664</v>
      </c>
      <c r="QMQ4" s="517" t="s">
        <v>667</v>
      </c>
      <c r="QMR4" s="517"/>
      <c r="QMS4" s="226" t="s">
        <v>19</v>
      </c>
      <c r="QMT4" s="226" t="s">
        <v>666</v>
      </c>
      <c r="QMU4" s="225" t="s">
        <v>664</v>
      </c>
      <c r="QMV4" s="517" t="s">
        <v>667</v>
      </c>
      <c r="QMW4" s="517"/>
      <c r="QMX4" s="226" t="s">
        <v>19</v>
      </c>
      <c r="QMY4" s="226" t="s">
        <v>666</v>
      </c>
      <c r="QMZ4" s="225" t="s">
        <v>664</v>
      </c>
      <c r="QNA4" s="517" t="s">
        <v>667</v>
      </c>
      <c r="QNB4" s="517"/>
      <c r="QNC4" s="226" t="s">
        <v>19</v>
      </c>
      <c r="QND4" s="226" t="s">
        <v>666</v>
      </c>
      <c r="QNE4" s="225" t="s">
        <v>664</v>
      </c>
      <c r="QNF4" s="517" t="s">
        <v>667</v>
      </c>
      <c r="QNG4" s="517"/>
      <c r="QNH4" s="226" t="s">
        <v>19</v>
      </c>
      <c r="QNI4" s="226" t="s">
        <v>666</v>
      </c>
      <c r="QNJ4" s="225" t="s">
        <v>664</v>
      </c>
      <c r="QNK4" s="517" t="s">
        <v>667</v>
      </c>
      <c r="QNL4" s="517"/>
      <c r="QNM4" s="226" t="s">
        <v>19</v>
      </c>
      <c r="QNN4" s="226" t="s">
        <v>666</v>
      </c>
      <c r="QNO4" s="225" t="s">
        <v>664</v>
      </c>
      <c r="QNP4" s="517" t="s">
        <v>667</v>
      </c>
      <c r="QNQ4" s="517"/>
      <c r="QNR4" s="226" t="s">
        <v>19</v>
      </c>
      <c r="QNS4" s="226" t="s">
        <v>666</v>
      </c>
      <c r="QNT4" s="225" t="s">
        <v>664</v>
      </c>
      <c r="QNU4" s="517" t="s">
        <v>667</v>
      </c>
      <c r="QNV4" s="517"/>
      <c r="QNW4" s="226" t="s">
        <v>19</v>
      </c>
      <c r="QNX4" s="226" t="s">
        <v>666</v>
      </c>
      <c r="QNY4" s="225" t="s">
        <v>664</v>
      </c>
      <c r="QNZ4" s="517" t="s">
        <v>667</v>
      </c>
      <c r="QOA4" s="517"/>
      <c r="QOB4" s="226" t="s">
        <v>19</v>
      </c>
      <c r="QOC4" s="226" t="s">
        <v>666</v>
      </c>
      <c r="QOD4" s="225" t="s">
        <v>664</v>
      </c>
      <c r="QOE4" s="517" t="s">
        <v>667</v>
      </c>
      <c r="QOF4" s="517"/>
      <c r="QOG4" s="226" t="s">
        <v>19</v>
      </c>
      <c r="QOH4" s="226" t="s">
        <v>666</v>
      </c>
      <c r="QOI4" s="225" t="s">
        <v>664</v>
      </c>
      <c r="QOJ4" s="517" t="s">
        <v>667</v>
      </c>
      <c r="QOK4" s="517"/>
      <c r="QOL4" s="226" t="s">
        <v>19</v>
      </c>
      <c r="QOM4" s="226" t="s">
        <v>666</v>
      </c>
      <c r="QON4" s="225" t="s">
        <v>664</v>
      </c>
      <c r="QOO4" s="517" t="s">
        <v>667</v>
      </c>
      <c r="QOP4" s="517"/>
      <c r="QOQ4" s="226" t="s">
        <v>19</v>
      </c>
      <c r="QOR4" s="226" t="s">
        <v>666</v>
      </c>
      <c r="QOS4" s="225" t="s">
        <v>664</v>
      </c>
      <c r="QOT4" s="517" t="s">
        <v>667</v>
      </c>
      <c r="QOU4" s="517"/>
      <c r="QOV4" s="226" t="s">
        <v>19</v>
      </c>
      <c r="QOW4" s="226" t="s">
        <v>666</v>
      </c>
      <c r="QOX4" s="225" t="s">
        <v>664</v>
      </c>
      <c r="QOY4" s="517" t="s">
        <v>667</v>
      </c>
      <c r="QOZ4" s="517"/>
      <c r="QPA4" s="226" t="s">
        <v>19</v>
      </c>
      <c r="QPB4" s="226" t="s">
        <v>666</v>
      </c>
      <c r="QPC4" s="225" t="s">
        <v>664</v>
      </c>
      <c r="QPD4" s="517" t="s">
        <v>667</v>
      </c>
      <c r="QPE4" s="517"/>
      <c r="QPF4" s="226" t="s">
        <v>19</v>
      </c>
      <c r="QPG4" s="226" t="s">
        <v>666</v>
      </c>
      <c r="QPH4" s="225" t="s">
        <v>664</v>
      </c>
      <c r="QPI4" s="517" t="s">
        <v>667</v>
      </c>
      <c r="QPJ4" s="517"/>
      <c r="QPK4" s="226" t="s">
        <v>19</v>
      </c>
      <c r="QPL4" s="226" t="s">
        <v>666</v>
      </c>
      <c r="QPM4" s="225" t="s">
        <v>664</v>
      </c>
      <c r="QPN4" s="517" t="s">
        <v>667</v>
      </c>
      <c r="QPO4" s="517"/>
      <c r="QPP4" s="226" t="s">
        <v>19</v>
      </c>
      <c r="QPQ4" s="226" t="s">
        <v>666</v>
      </c>
      <c r="QPR4" s="225" t="s">
        <v>664</v>
      </c>
      <c r="QPS4" s="517" t="s">
        <v>667</v>
      </c>
      <c r="QPT4" s="517"/>
      <c r="QPU4" s="226" t="s">
        <v>19</v>
      </c>
      <c r="QPV4" s="226" t="s">
        <v>666</v>
      </c>
      <c r="QPW4" s="225" t="s">
        <v>664</v>
      </c>
      <c r="QPX4" s="517" t="s">
        <v>667</v>
      </c>
      <c r="QPY4" s="517"/>
      <c r="QPZ4" s="226" t="s">
        <v>19</v>
      </c>
      <c r="QQA4" s="226" t="s">
        <v>666</v>
      </c>
      <c r="QQB4" s="225" t="s">
        <v>664</v>
      </c>
      <c r="QQC4" s="517" t="s">
        <v>667</v>
      </c>
      <c r="QQD4" s="517"/>
      <c r="QQE4" s="226" t="s">
        <v>19</v>
      </c>
      <c r="QQF4" s="226" t="s">
        <v>666</v>
      </c>
      <c r="QQG4" s="225" t="s">
        <v>664</v>
      </c>
      <c r="QQH4" s="517" t="s">
        <v>667</v>
      </c>
      <c r="QQI4" s="517"/>
      <c r="QQJ4" s="226" t="s">
        <v>19</v>
      </c>
      <c r="QQK4" s="226" t="s">
        <v>666</v>
      </c>
      <c r="QQL4" s="225" t="s">
        <v>664</v>
      </c>
      <c r="QQM4" s="517" t="s">
        <v>667</v>
      </c>
      <c r="QQN4" s="517"/>
      <c r="QQO4" s="226" t="s">
        <v>19</v>
      </c>
      <c r="QQP4" s="226" t="s">
        <v>666</v>
      </c>
      <c r="QQQ4" s="225" t="s">
        <v>664</v>
      </c>
      <c r="QQR4" s="517" t="s">
        <v>667</v>
      </c>
      <c r="QQS4" s="517"/>
      <c r="QQT4" s="226" t="s">
        <v>19</v>
      </c>
      <c r="QQU4" s="226" t="s">
        <v>666</v>
      </c>
      <c r="QQV4" s="225" t="s">
        <v>664</v>
      </c>
      <c r="QQW4" s="517" t="s">
        <v>667</v>
      </c>
      <c r="QQX4" s="517"/>
      <c r="QQY4" s="226" t="s">
        <v>19</v>
      </c>
      <c r="QQZ4" s="226" t="s">
        <v>666</v>
      </c>
      <c r="QRA4" s="225" t="s">
        <v>664</v>
      </c>
      <c r="QRB4" s="517" t="s">
        <v>667</v>
      </c>
      <c r="QRC4" s="517"/>
      <c r="QRD4" s="226" t="s">
        <v>19</v>
      </c>
      <c r="QRE4" s="226" t="s">
        <v>666</v>
      </c>
      <c r="QRF4" s="225" t="s">
        <v>664</v>
      </c>
      <c r="QRG4" s="517" t="s">
        <v>667</v>
      </c>
      <c r="QRH4" s="517"/>
      <c r="QRI4" s="226" t="s">
        <v>19</v>
      </c>
      <c r="QRJ4" s="226" t="s">
        <v>666</v>
      </c>
      <c r="QRK4" s="225" t="s">
        <v>664</v>
      </c>
      <c r="QRL4" s="517" t="s">
        <v>667</v>
      </c>
      <c r="QRM4" s="517"/>
      <c r="QRN4" s="226" t="s">
        <v>19</v>
      </c>
      <c r="QRO4" s="226" t="s">
        <v>666</v>
      </c>
      <c r="QRP4" s="225" t="s">
        <v>664</v>
      </c>
      <c r="QRQ4" s="517" t="s">
        <v>667</v>
      </c>
      <c r="QRR4" s="517"/>
      <c r="QRS4" s="226" t="s">
        <v>19</v>
      </c>
      <c r="QRT4" s="226" t="s">
        <v>666</v>
      </c>
      <c r="QRU4" s="225" t="s">
        <v>664</v>
      </c>
      <c r="QRV4" s="517" t="s">
        <v>667</v>
      </c>
      <c r="QRW4" s="517"/>
      <c r="QRX4" s="226" t="s">
        <v>19</v>
      </c>
      <c r="QRY4" s="226" t="s">
        <v>666</v>
      </c>
      <c r="QRZ4" s="225" t="s">
        <v>664</v>
      </c>
      <c r="QSA4" s="517" t="s">
        <v>667</v>
      </c>
      <c r="QSB4" s="517"/>
      <c r="QSC4" s="226" t="s">
        <v>19</v>
      </c>
      <c r="QSD4" s="226" t="s">
        <v>666</v>
      </c>
      <c r="QSE4" s="225" t="s">
        <v>664</v>
      </c>
      <c r="QSF4" s="517" t="s">
        <v>667</v>
      </c>
      <c r="QSG4" s="517"/>
      <c r="QSH4" s="226" t="s">
        <v>19</v>
      </c>
      <c r="QSI4" s="226" t="s">
        <v>666</v>
      </c>
      <c r="QSJ4" s="225" t="s">
        <v>664</v>
      </c>
      <c r="QSK4" s="517" t="s">
        <v>667</v>
      </c>
      <c r="QSL4" s="517"/>
      <c r="QSM4" s="226" t="s">
        <v>19</v>
      </c>
      <c r="QSN4" s="226" t="s">
        <v>666</v>
      </c>
      <c r="QSO4" s="225" t="s">
        <v>664</v>
      </c>
      <c r="QSP4" s="517" t="s">
        <v>667</v>
      </c>
      <c r="QSQ4" s="517"/>
      <c r="QSR4" s="226" t="s">
        <v>19</v>
      </c>
      <c r="QSS4" s="226" t="s">
        <v>666</v>
      </c>
      <c r="QST4" s="225" t="s">
        <v>664</v>
      </c>
      <c r="QSU4" s="517" t="s">
        <v>667</v>
      </c>
      <c r="QSV4" s="517"/>
      <c r="QSW4" s="226" t="s">
        <v>19</v>
      </c>
      <c r="QSX4" s="226" t="s">
        <v>666</v>
      </c>
      <c r="QSY4" s="225" t="s">
        <v>664</v>
      </c>
      <c r="QSZ4" s="517" t="s">
        <v>667</v>
      </c>
      <c r="QTA4" s="517"/>
      <c r="QTB4" s="226" t="s">
        <v>19</v>
      </c>
      <c r="QTC4" s="226" t="s">
        <v>666</v>
      </c>
      <c r="QTD4" s="225" t="s">
        <v>664</v>
      </c>
      <c r="QTE4" s="517" t="s">
        <v>667</v>
      </c>
      <c r="QTF4" s="517"/>
      <c r="QTG4" s="226" t="s">
        <v>19</v>
      </c>
      <c r="QTH4" s="226" t="s">
        <v>666</v>
      </c>
      <c r="QTI4" s="225" t="s">
        <v>664</v>
      </c>
      <c r="QTJ4" s="517" t="s">
        <v>667</v>
      </c>
      <c r="QTK4" s="517"/>
      <c r="QTL4" s="226" t="s">
        <v>19</v>
      </c>
      <c r="QTM4" s="226" t="s">
        <v>666</v>
      </c>
      <c r="QTN4" s="225" t="s">
        <v>664</v>
      </c>
      <c r="QTO4" s="517" t="s">
        <v>667</v>
      </c>
      <c r="QTP4" s="517"/>
      <c r="QTQ4" s="226" t="s">
        <v>19</v>
      </c>
      <c r="QTR4" s="226" t="s">
        <v>666</v>
      </c>
      <c r="QTS4" s="225" t="s">
        <v>664</v>
      </c>
      <c r="QTT4" s="517" t="s">
        <v>667</v>
      </c>
      <c r="QTU4" s="517"/>
      <c r="QTV4" s="226" t="s">
        <v>19</v>
      </c>
      <c r="QTW4" s="226" t="s">
        <v>666</v>
      </c>
      <c r="QTX4" s="225" t="s">
        <v>664</v>
      </c>
      <c r="QTY4" s="517" t="s">
        <v>667</v>
      </c>
      <c r="QTZ4" s="517"/>
      <c r="QUA4" s="226" t="s">
        <v>19</v>
      </c>
      <c r="QUB4" s="226" t="s">
        <v>666</v>
      </c>
      <c r="QUC4" s="225" t="s">
        <v>664</v>
      </c>
      <c r="QUD4" s="517" t="s">
        <v>667</v>
      </c>
      <c r="QUE4" s="517"/>
      <c r="QUF4" s="226" t="s">
        <v>19</v>
      </c>
      <c r="QUG4" s="226" t="s">
        <v>666</v>
      </c>
      <c r="QUH4" s="225" t="s">
        <v>664</v>
      </c>
      <c r="QUI4" s="517" t="s">
        <v>667</v>
      </c>
      <c r="QUJ4" s="517"/>
      <c r="QUK4" s="226" t="s">
        <v>19</v>
      </c>
      <c r="QUL4" s="226" t="s">
        <v>666</v>
      </c>
      <c r="QUM4" s="225" t="s">
        <v>664</v>
      </c>
      <c r="QUN4" s="517" t="s">
        <v>667</v>
      </c>
      <c r="QUO4" s="517"/>
      <c r="QUP4" s="226" t="s">
        <v>19</v>
      </c>
      <c r="QUQ4" s="226" t="s">
        <v>666</v>
      </c>
      <c r="QUR4" s="225" t="s">
        <v>664</v>
      </c>
      <c r="QUS4" s="517" t="s">
        <v>667</v>
      </c>
      <c r="QUT4" s="517"/>
      <c r="QUU4" s="226" t="s">
        <v>19</v>
      </c>
      <c r="QUV4" s="226" t="s">
        <v>666</v>
      </c>
      <c r="QUW4" s="225" t="s">
        <v>664</v>
      </c>
      <c r="QUX4" s="517" t="s">
        <v>667</v>
      </c>
      <c r="QUY4" s="517"/>
      <c r="QUZ4" s="226" t="s">
        <v>19</v>
      </c>
      <c r="QVA4" s="226" t="s">
        <v>666</v>
      </c>
      <c r="QVB4" s="225" t="s">
        <v>664</v>
      </c>
      <c r="QVC4" s="517" t="s">
        <v>667</v>
      </c>
      <c r="QVD4" s="517"/>
      <c r="QVE4" s="226" t="s">
        <v>19</v>
      </c>
      <c r="QVF4" s="226" t="s">
        <v>666</v>
      </c>
      <c r="QVG4" s="225" t="s">
        <v>664</v>
      </c>
      <c r="QVH4" s="517" t="s">
        <v>667</v>
      </c>
      <c r="QVI4" s="517"/>
      <c r="QVJ4" s="226" t="s">
        <v>19</v>
      </c>
      <c r="QVK4" s="226" t="s">
        <v>666</v>
      </c>
      <c r="QVL4" s="225" t="s">
        <v>664</v>
      </c>
      <c r="QVM4" s="517" t="s">
        <v>667</v>
      </c>
      <c r="QVN4" s="517"/>
      <c r="QVO4" s="226" t="s">
        <v>19</v>
      </c>
      <c r="QVP4" s="226" t="s">
        <v>666</v>
      </c>
      <c r="QVQ4" s="225" t="s">
        <v>664</v>
      </c>
      <c r="QVR4" s="517" t="s">
        <v>667</v>
      </c>
      <c r="QVS4" s="517"/>
      <c r="QVT4" s="226" t="s">
        <v>19</v>
      </c>
      <c r="QVU4" s="226" t="s">
        <v>666</v>
      </c>
      <c r="QVV4" s="225" t="s">
        <v>664</v>
      </c>
      <c r="QVW4" s="517" t="s">
        <v>667</v>
      </c>
      <c r="QVX4" s="517"/>
      <c r="QVY4" s="226" t="s">
        <v>19</v>
      </c>
      <c r="QVZ4" s="226" t="s">
        <v>666</v>
      </c>
      <c r="QWA4" s="225" t="s">
        <v>664</v>
      </c>
      <c r="QWB4" s="517" t="s">
        <v>667</v>
      </c>
      <c r="QWC4" s="517"/>
      <c r="QWD4" s="226" t="s">
        <v>19</v>
      </c>
      <c r="QWE4" s="226" t="s">
        <v>666</v>
      </c>
      <c r="QWF4" s="225" t="s">
        <v>664</v>
      </c>
      <c r="QWG4" s="517" t="s">
        <v>667</v>
      </c>
      <c r="QWH4" s="517"/>
      <c r="QWI4" s="226" t="s">
        <v>19</v>
      </c>
      <c r="QWJ4" s="226" t="s">
        <v>666</v>
      </c>
      <c r="QWK4" s="225" t="s">
        <v>664</v>
      </c>
      <c r="QWL4" s="517" t="s">
        <v>667</v>
      </c>
      <c r="QWM4" s="517"/>
      <c r="QWN4" s="226" t="s">
        <v>19</v>
      </c>
      <c r="QWO4" s="226" t="s">
        <v>666</v>
      </c>
      <c r="QWP4" s="225" t="s">
        <v>664</v>
      </c>
      <c r="QWQ4" s="517" t="s">
        <v>667</v>
      </c>
      <c r="QWR4" s="517"/>
      <c r="QWS4" s="226" t="s">
        <v>19</v>
      </c>
      <c r="QWT4" s="226" t="s">
        <v>666</v>
      </c>
      <c r="QWU4" s="225" t="s">
        <v>664</v>
      </c>
      <c r="QWV4" s="517" t="s">
        <v>667</v>
      </c>
      <c r="QWW4" s="517"/>
      <c r="QWX4" s="226" t="s">
        <v>19</v>
      </c>
      <c r="QWY4" s="226" t="s">
        <v>666</v>
      </c>
      <c r="QWZ4" s="225" t="s">
        <v>664</v>
      </c>
      <c r="QXA4" s="517" t="s">
        <v>667</v>
      </c>
      <c r="QXB4" s="517"/>
      <c r="QXC4" s="226" t="s">
        <v>19</v>
      </c>
      <c r="QXD4" s="226" t="s">
        <v>666</v>
      </c>
      <c r="QXE4" s="225" t="s">
        <v>664</v>
      </c>
      <c r="QXF4" s="517" t="s">
        <v>667</v>
      </c>
      <c r="QXG4" s="517"/>
      <c r="QXH4" s="226" t="s">
        <v>19</v>
      </c>
      <c r="QXI4" s="226" t="s">
        <v>666</v>
      </c>
      <c r="QXJ4" s="225" t="s">
        <v>664</v>
      </c>
      <c r="QXK4" s="517" t="s">
        <v>667</v>
      </c>
      <c r="QXL4" s="517"/>
      <c r="QXM4" s="226" t="s">
        <v>19</v>
      </c>
      <c r="QXN4" s="226" t="s">
        <v>666</v>
      </c>
      <c r="QXO4" s="225" t="s">
        <v>664</v>
      </c>
      <c r="QXP4" s="517" t="s">
        <v>667</v>
      </c>
      <c r="QXQ4" s="517"/>
      <c r="QXR4" s="226" t="s">
        <v>19</v>
      </c>
      <c r="QXS4" s="226" t="s">
        <v>666</v>
      </c>
      <c r="QXT4" s="225" t="s">
        <v>664</v>
      </c>
      <c r="QXU4" s="517" t="s">
        <v>667</v>
      </c>
      <c r="QXV4" s="517"/>
      <c r="QXW4" s="226" t="s">
        <v>19</v>
      </c>
      <c r="QXX4" s="226" t="s">
        <v>666</v>
      </c>
      <c r="QXY4" s="225" t="s">
        <v>664</v>
      </c>
      <c r="QXZ4" s="517" t="s">
        <v>667</v>
      </c>
      <c r="QYA4" s="517"/>
      <c r="QYB4" s="226" t="s">
        <v>19</v>
      </c>
      <c r="QYC4" s="226" t="s">
        <v>666</v>
      </c>
      <c r="QYD4" s="225" t="s">
        <v>664</v>
      </c>
      <c r="QYE4" s="517" t="s">
        <v>667</v>
      </c>
      <c r="QYF4" s="517"/>
      <c r="QYG4" s="226" t="s">
        <v>19</v>
      </c>
      <c r="QYH4" s="226" t="s">
        <v>666</v>
      </c>
      <c r="QYI4" s="225" t="s">
        <v>664</v>
      </c>
      <c r="QYJ4" s="517" t="s">
        <v>667</v>
      </c>
      <c r="QYK4" s="517"/>
      <c r="QYL4" s="226" t="s">
        <v>19</v>
      </c>
      <c r="QYM4" s="226" t="s">
        <v>666</v>
      </c>
      <c r="QYN4" s="225" t="s">
        <v>664</v>
      </c>
      <c r="QYO4" s="517" t="s">
        <v>667</v>
      </c>
      <c r="QYP4" s="517"/>
      <c r="QYQ4" s="226" t="s">
        <v>19</v>
      </c>
      <c r="QYR4" s="226" t="s">
        <v>666</v>
      </c>
      <c r="QYS4" s="225" t="s">
        <v>664</v>
      </c>
      <c r="QYT4" s="517" t="s">
        <v>667</v>
      </c>
      <c r="QYU4" s="517"/>
      <c r="QYV4" s="226" t="s">
        <v>19</v>
      </c>
      <c r="QYW4" s="226" t="s">
        <v>666</v>
      </c>
      <c r="QYX4" s="225" t="s">
        <v>664</v>
      </c>
      <c r="QYY4" s="517" t="s">
        <v>667</v>
      </c>
      <c r="QYZ4" s="517"/>
      <c r="QZA4" s="226" t="s">
        <v>19</v>
      </c>
      <c r="QZB4" s="226" t="s">
        <v>666</v>
      </c>
      <c r="QZC4" s="225" t="s">
        <v>664</v>
      </c>
      <c r="QZD4" s="517" t="s">
        <v>667</v>
      </c>
      <c r="QZE4" s="517"/>
      <c r="QZF4" s="226" t="s">
        <v>19</v>
      </c>
      <c r="QZG4" s="226" t="s">
        <v>666</v>
      </c>
      <c r="QZH4" s="225" t="s">
        <v>664</v>
      </c>
      <c r="QZI4" s="517" t="s">
        <v>667</v>
      </c>
      <c r="QZJ4" s="517"/>
      <c r="QZK4" s="226" t="s">
        <v>19</v>
      </c>
      <c r="QZL4" s="226" t="s">
        <v>666</v>
      </c>
      <c r="QZM4" s="225" t="s">
        <v>664</v>
      </c>
      <c r="QZN4" s="517" t="s">
        <v>667</v>
      </c>
      <c r="QZO4" s="517"/>
      <c r="QZP4" s="226" t="s">
        <v>19</v>
      </c>
      <c r="QZQ4" s="226" t="s">
        <v>666</v>
      </c>
      <c r="QZR4" s="225" t="s">
        <v>664</v>
      </c>
      <c r="QZS4" s="517" t="s">
        <v>667</v>
      </c>
      <c r="QZT4" s="517"/>
      <c r="QZU4" s="226" t="s">
        <v>19</v>
      </c>
      <c r="QZV4" s="226" t="s">
        <v>666</v>
      </c>
      <c r="QZW4" s="225" t="s">
        <v>664</v>
      </c>
      <c r="QZX4" s="517" t="s">
        <v>667</v>
      </c>
      <c r="QZY4" s="517"/>
      <c r="QZZ4" s="226" t="s">
        <v>19</v>
      </c>
      <c r="RAA4" s="226" t="s">
        <v>666</v>
      </c>
      <c r="RAB4" s="225" t="s">
        <v>664</v>
      </c>
      <c r="RAC4" s="517" t="s">
        <v>667</v>
      </c>
      <c r="RAD4" s="517"/>
      <c r="RAE4" s="226" t="s">
        <v>19</v>
      </c>
      <c r="RAF4" s="226" t="s">
        <v>666</v>
      </c>
      <c r="RAG4" s="225" t="s">
        <v>664</v>
      </c>
      <c r="RAH4" s="517" t="s">
        <v>667</v>
      </c>
      <c r="RAI4" s="517"/>
      <c r="RAJ4" s="226" t="s">
        <v>19</v>
      </c>
      <c r="RAK4" s="226" t="s">
        <v>666</v>
      </c>
      <c r="RAL4" s="225" t="s">
        <v>664</v>
      </c>
      <c r="RAM4" s="517" t="s">
        <v>667</v>
      </c>
      <c r="RAN4" s="517"/>
      <c r="RAO4" s="226" t="s">
        <v>19</v>
      </c>
      <c r="RAP4" s="226" t="s">
        <v>666</v>
      </c>
      <c r="RAQ4" s="225" t="s">
        <v>664</v>
      </c>
      <c r="RAR4" s="517" t="s">
        <v>667</v>
      </c>
      <c r="RAS4" s="517"/>
      <c r="RAT4" s="226" t="s">
        <v>19</v>
      </c>
      <c r="RAU4" s="226" t="s">
        <v>666</v>
      </c>
      <c r="RAV4" s="225" t="s">
        <v>664</v>
      </c>
      <c r="RAW4" s="517" t="s">
        <v>667</v>
      </c>
      <c r="RAX4" s="517"/>
      <c r="RAY4" s="226" t="s">
        <v>19</v>
      </c>
      <c r="RAZ4" s="226" t="s">
        <v>666</v>
      </c>
      <c r="RBA4" s="225" t="s">
        <v>664</v>
      </c>
      <c r="RBB4" s="517" t="s">
        <v>667</v>
      </c>
      <c r="RBC4" s="517"/>
      <c r="RBD4" s="226" t="s">
        <v>19</v>
      </c>
      <c r="RBE4" s="226" t="s">
        <v>666</v>
      </c>
      <c r="RBF4" s="225" t="s">
        <v>664</v>
      </c>
      <c r="RBG4" s="517" t="s">
        <v>667</v>
      </c>
      <c r="RBH4" s="517"/>
      <c r="RBI4" s="226" t="s">
        <v>19</v>
      </c>
      <c r="RBJ4" s="226" t="s">
        <v>666</v>
      </c>
      <c r="RBK4" s="225" t="s">
        <v>664</v>
      </c>
      <c r="RBL4" s="517" t="s">
        <v>667</v>
      </c>
      <c r="RBM4" s="517"/>
      <c r="RBN4" s="226" t="s">
        <v>19</v>
      </c>
      <c r="RBO4" s="226" t="s">
        <v>666</v>
      </c>
      <c r="RBP4" s="225" t="s">
        <v>664</v>
      </c>
      <c r="RBQ4" s="517" t="s">
        <v>667</v>
      </c>
      <c r="RBR4" s="517"/>
      <c r="RBS4" s="226" t="s">
        <v>19</v>
      </c>
      <c r="RBT4" s="226" t="s">
        <v>666</v>
      </c>
      <c r="RBU4" s="225" t="s">
        <v>664</v>
      </c>
      <c r="RBV4" s="517" t="s">
        <v>667</v>
      </c>
      <c r="RBW4" s="517"/>
      <c r="RBX4" s="226" t="s">
        <v>19</v>
      </c>
      <c r="RBY4" s="226" t="s">
        <v>666</v>
      </c>
      <c r="RBZ4" s="225" t="s">
        <v>664</v>
      </c>
      <c r="RCA4" s="517" t="s">
        <v>667</v>
      </c>
      <c r="RCB4" s="517"/>
      <c r="RCC4" s="226" t="s">
        <v>19</v>
      </c>
      <c r="RCD4" s="226" t="s">
        <v>666</v>
      </c>
      <c r="RCE4" s="225" t="s">
        <v>664</v>
      </c>
      <c r="RCF4" s="517" t="s">
        <v>667</v>
      </c>
      <c r="RCG4" s="517"/>
      <c r="RCH4" s="226" t="s">
        <v>19</v>
      </c>
      <c r="RCI4" s="226" t="s">
        <v>666</v>
      </c>
      <c r="RCJ4" s="225" t="s">
        <v>664</v>
      </c>
      <c r="RCK4" s="517" t="s">
        <v>667</v>
      </c>
      <c r="RCL4" s="517"/>
      <c r="RCM4" s="226" t="s">
        <v>19</v>
      </c>
      <c r="RCN4" s="226" t="s">
        <v>666</v>
      </c>
      <c r="RCO4" s="225" t="s">
        <v>664</v>
      </c>
      <c r="RCP4" s="517" t="s">
        <v>667</v>
      </c>
      <c r="RCQ4" s="517"/>
      <c r="RCR4" s="226" t="s">
        <v>19</v>
      </c>
      <c r="RCS4" s="226" t="s">
        <v>666</v>
      </c>
      <c r="RCT4" s="225" t="s">
        <v>664</v>
      </c>
      <c r="RCU4" s="517" t="s">
        <v>667</v>
      </c>
      <c r="RCV4" s="517"/>
      <c r="RCW4" s="226" t="s">
        <v>19</v>
      </c>
      <c r="RCX4" s="226" t="s">
        <v>666</v>
      </c>
      <c r="RCY4" s="225" t="s">
        <v>664</v>
      </c>
      <c r="RCZ4" s="517" t="s">
        <v>667</v>
      </c>
      <c r="RDA4" s="517"/>
      <c r="RDB4" s="226" t="s">
        <v>19</v>
      </c>
      <c r="RDC4" s="226" t="s">
        <v>666</v>
      </c>
      <c r="RDD4" s="225" t="s">
        <v>664</v>
      </c>
      <c r="RDE4" s="517" t="s">
        <v>667</v>
      </c>
      <c r="RDF4" s="517"/>
      <c r="RDG4" s="226" t="s">
        <v>19</v>
      </c>
      <c r="RDH4" s="226" t="s">
        <v>666</v>
      </c>
      <c r="RDI4" s="225" t="s">
        <v>664</v>
      </c>
      <c r="RDJ4" s="517" t="s">
        <v>667</v>
      </c>
      <c r="RDK4" s="517"/>
      <c r="RDL4" s="226" t="s">
        <v>19</v>
      </c>
      <c r="RDM4" s="226" t="s">
        <v>666</v>
      </c>
      <c r="RDN4" s="225" t="s">
        <v>664</v>
      </c>
      <c r="RDO4" s="517" t="s">
        <v>667</v>
      </c>
      <c r="RDP4" s="517"/>
      <c r="RDQ4" s="226" t="s">
        <v>19</v>
      </c>
      <c r="RDR4" s="226" t="s">
        <v>666</v>
      </c>
      <c r="RDS4" s="225" t="s">
        <v>664</v>
      </c>
      <c r="RDT4" s="517" t="s">
        <v>667</v>
      </c>
      <c r="RDU4" s="517"/>
      <c r="RDV4" s="226" t="s">
        <v>19</v>
      </c>
      <c r="RDW4" s="226" t="s">
        <v>666</v>
      </c>
      <c r="RDX4" s="225" t="s">
        <v>664</v>
      </c>
      <c r="RDY4" s="517" t="s">
        <v>667</v>
      </c>
      <c r="RDZ4" s="517"/>
      <c r="REA4" s="226" t="s">
        <v>19</v>
      </c>
      <c r="REB4" s="226" t="s">
        <v>666</v>
      </c>
      <c r="REC4" s="225" t="s">
        <v>664</v>
      </c>
      <c r="RED4" s="517" t="s">
        <v>667</v>
      </c>
      <c r="REE4" s="517"/>
      <c r="REF4" s="226" t="s">
        <v>19</v>
      </c>
      <c r="REG4" s="226" t="s">
        <v>666</v>
      </c>
      <c r="REH4" s="225" t="s">
        <v>664</v>
      </c>
      <c r="REI4" s="517" t="s">
        <v>667</v>
      </c>
      <c r="REJ4" s="517"/>
      <c r="REK4" s="226" t="s">
        <v>19</v>
      </c>
      <c r="REL4" s="226" t="s">
        <v>666</v>
      </c>
      <c r="REM4" s="225" t="s">
        <v>664</v>
      </c>
      <c r="REN4" s="517" t="s">
        <v>667</v>
      </c>
      <c r="REO4" s="517"/>
      <c r="REP4" s="226" t="s">
        <v>19</v>
      </c>
      <c r="REQ4" s="226" t="s">
        <v>666</v>
      </c>
      <c r="RER4" s="225" t="s">
        <v>664</v>
      </c>
      <c r="RES4" s="517" t="s">
        <v>667</v>
      </c>
      <c r="RET4" s="517"/>
      <c r="REU4" s="226" t="s">
        <v>19</v>
      </c>
      <c r="REV4" s="226" t="s">
        <v>666</v>
      </c>
      <c r="REW4" s="225" t="s">
        <v>664</v>
      </c>
      <c r="REX4" s="517" t="s">
        <v>667</v>
      </c>
      <c r="REY4" s="517"/>
      <c r="REZ4" s="226" t="s">
        <v>19</v>
      </c>
      <c r="RFA4" s="226" t="s">
        <v>666</v>
      </c>
      <c r="RFB4" s="225" t="s">
        <v>664</v>
      </c>
      <c r="RFC4" s="517" t="s">
        <v>667</v>
      </c>
      <c r="RFD4" s="517"/>
      <c r="RFE4" s="226" t="s">
        <v>19</v>
      </c>
      <c r="RFF4" s="226" t="s">
        <v>666</v>
      </c>
      <c r="RFG4" s="225" t="s">
        <v>664</v>
      </c>
      <c r="RFH4" s="517" t="s">
        <v>667</v>
      </c>
      <c r="RFI4" s="517"/>
      <c r="RFJ4" s="226" t="s">
        <v>19</v>
      </c>
      <c r="RFK4" s="226" t="s">
        <v>666</v>
      </c>
      <c r="RFL4" s="225" t="s">
        <v>664</v>
      </c>
      <c r="RFM4" s="517" t="s">
        <v>667</v>
      </c>
      <c r="RFN4" s="517"/>
      <c r="RFO4" s="226" t="s">
        <v>19</v>
      </c>
      <c r="RFP4" s="226" t="s">
        <v>666</v>
      </c>
      <c r="RFQ4" s="225" t="s">
        <v>664</v>
      </c>
      <c r="RFR4" s="517" t="s">
        <v>667</v>
      </c>
      <c r="RFS4" s="517"/>
      <c r="RFT4" s="226" t="s">
        <v>19</v>
      </c>
      <c r="RFU4" s="226" t="s">
        <v>666</v>
      </c>
      <c r="RFV4" s="225" t="s">
        <v>664</v>
      </c>
      <c r="RFW4" s="517" t="s">
        <v>667</v>
      </c>
      <c r="RFX4" s="517"/>
      <c r="RFY4" s="226" t="s">
        <v>19</v>
      </c>
      <c r="RFZ4" s="226" t="s">
        <v>666</v>
      </c>
      <c r="RGA4" s="225" t="s">
        <v>664</v>
      </c>
      <c r="RGB4" s="517" t="s">
        <v>667</v>
      </c>
      <c r="RGC4" s="517"/>
      <c r="RGD4" s="226" t="s">
        <v>19</v>
      </c>
      <c r="RGE4" s="226" t="s">
        <v>666</v>
      </c>
      <c r="RGF4" s="225" t="s">
        <v>664</v>
      </c>
      <c r="RGG4" s="517" t="s">
        <v>667</v>
      </c>
      <c r="RGH4" s="517"/>
      <c r="RGI4" s="226" t="s">
        <v>19</v>
      </c>
      <c r="RGJ4" s="226" t="s">
        <v>666</v>
      </c>
      <c r="RGK4" s="225" t="s">
        <v>664</v>
      </c>
      <c r="RGL4" s="517" t="s">
        <v>667</v>
      </c>
      <c r="RGM4" s="517"/>
      <c r="RGN4" s="226" t="s">
        <v>19</v>
      </c>
      <c r="RGO4" s="226" t="s">
        <v>666</v>
      </c>
      <c r="RGP4" s="225" t="s">
        <v>664</v>
      </c>
      <c r="RGQ4" s="517" t="s">
        <v>667</v>
      </c>
      <c r="RGR4" s="517"/>
      <c r="RGS4" s="226" t="s">
        <v>19</v>
      </c>
      <c r="RGT4" s="226" t="s">
        <v>666</v>
      </c>
      <c r="RGU4" s="225" t="s">
        <v>664</v>
      </c>
      <c r="RGV4" s="517" t="s">
        <v>667</v>
      </c>
      <c r="RGW4" s="517"/>
      <c r="RGX4" s="226" t="s">
        <v>19</v>
      </c>
      <c r="RGY4" s="226" t="s">
        <v>666</v>
      </c>
      <c r="RGZ4" s="225" t="s">
        <v>664</v>
      </c>
      <c r="RHA4" s="517" t="s">
        <v>667</v>
      </c>
      <c r="RHB4" s="517"/>
      <c r="RHC4" s="226" t="s">
        <v>19</v>
      </c>
      <c r="RHD4" s="226" t="s">
        <v>666</v>
      </c>
      <c r="RHE4" s="225" t="s">
        <v>664</v>
      </c>
      <c r="RHF4" s="517" t="s">
        <v>667</v>
      </c>
      <c r="RHG4" s="517"/>
      <c r="RHH4" s="226" t="s">
        <v>19</v>
      </c>
      <c r="RHI4" s="226" t="s">
        <v>666</v>
      </c>
      <c r="RHJ4" s="225" t="s">
        <v>664</v>
      </c>
      <c r="RHK4" s="517" t="s">
        <v>667</v>
      </c>
      <c r="RHL4" s="517"/>
      <c r="RHM4" s="226" t="s">
        <v>19</v>
      </c>
      <c r="RHN4" s="226" t="s">
        <v>666</v>
      </c>
      <c r="RHO4" s="225" t="s">
        <v>664</v>
      </c>
      <c r="RHP4" s="517" t="s">
        <v>667</v>
      </c>
      <c r="RHQ4" s="517"/>
      <c r="RHR4" s="226" t="s">
        <v>19</v>
      </c>
      <c r="RHS4" s="226" t="s">
        <v>666</v>
      </c>
      <c r="RHT4" s="225" t="s">
        <v>664</v>
      </c>
      <c r="RHU4" s="517" t="s">
        <v>667</v>
      </c>
      <c r="RHV4" s="517"/>
      <c r="RHW4" s="226" t="s">
        <v>19</v>
      </c>
      <c r="RHX4" s="226" t="s">
        <v>666</v>
      </c>
      <c r="RHY4" s="225" t="s">
        <v>664</v>
      </c>
      <c r="RHZ4" s="517" t="s">
        <v>667</v>
      </c>
      <c r="RIA4" s="517"/>
      <c r="RIB4" s="226" t="s">
        <v>19</v>
      </c>
      <c r="RIC4" s="226" t="s">
        <v>666</v>
      </c>
      <c r="RID4" s="225" t="s">
        <v>664</v>
      </c>
      <c r="RIE4" s="517" t="s">
        <v>667</v>
      </c>
      <c r="RIF4" s="517"/>
      <c r="RIG4" s="226" t="s">
        <v>19</v>
      </c>
      <c r="RIH4" s="226" t="s">
        <v>666</v>
      </c>
      <c r="RII4" s="225" t="s">
        <v>664</v>
      </c>
      <c r="RIJ4" s="517" t="s">
        <v>667</v>
      </c>
      <c r="RIK4" s="517"/>
      <c r="RIL4" s="226" t="s">
        <v>19</v>
      </c>
      <c r="RIM4" s="226" t="s">
        <v>666</v>
      </c>
      <c r="RIN4" s="225" t="s">
        <v>664</v>
      </c>
      <c r="RIO4" s="517" t="s">
        <v>667</v>
      </c>
      <c r="RIP4" s="517"/>
      <c r="RIQ4" s="226" t="s">
        <v>19</v>
      </c>
      <c r="RIR4" s="226" t="s">
        <v>666</v>
      </c>
      <c r="RIS4" s="225" t="s">
        <v>664</v>
      </c>
      <c r="RIT4" s="517" t="s">
        <v>667</v>
      </c>
      <c r="RIU4" s="517"/>
      <c r="RIV4" s="226" t="s">
        <v>19</v>
      </c>
      <c r="RIW4" s="226" t="s">
        <v>666</v>
      </c>
      <c r="RIX4" s="225" t="s">
        <v>664</v>
      </c>
      <c r="RIY4" s="517" t="s">
        <v>667</v>
      </c>
      <c r="RIZ4" s="517"/>
      <c r="RJA4" s="226" t="s">
        <v>19</v>
      </c>
      <c r="RJB4" s="226" t="s">
        <v>666</v>
      </c>
      <c r="RJC4" s="225" t="s">
        <v>664</v>
      </c>
      <c r="RJD4" s="517" t="s">
        <v>667</v>
      </c>
      <c r="RJE4" s="517"/>
      <c r="RJF4" s="226" t="s">
        <v>19</v>
      </c>
      <c r="RJG4" s="226" t="s">
        <v>666</v>
      </c>
      <c r="RJH4" s="225" t="s">
        <v>664</v>
      </c>
      <c r="RJI4" s="517" t="s">
        <v>667</v>
      </c>
      <c r="RJJ4" s="517"/>
      <c r="RJK4" s="226" t="s">
        <v>19</v>
      </c>
      <c r="RJL4" s="226" t="s">
        <v>666</v>
      </c>
      <c r="RJM4" s="225" t="s">
        <v>664</v>
      </c>
      <c r="RJN4" s="517" t="s">
        <v>667</v>
      </c>
      <c r="RJO4" s="517"/>
      <c r="RJP4" s="226" t="s">
        <v>19</v>
      </c>
      <c r="RJQ4" s="226" t="s">
        <v>666</v>
      </c>
      <c r="RJR4" s="225" t="s">
        <v>664</v>
      </c>
      <c r="RJS4" s="517" t="s">
        <v>667</v>
      </c>
      <c r="RJT4" s="517"/>
      <c r="RJU4" s="226" t="s">
        <v>19</v>
      </c>
      <c r="RJV4" s="226" t="s">
        <v>666</v>
      </c>
      <c r="RJW4" s="225" t="s">
        <v>664</v>
      </c>
      <c r="RJX4" s="517" t="s">
        <v>667</v>
      </c>
      <c r="RJY4" s="517"/>
      <c r="RJZ4" s="226" t="s">
        <v>19</v>
      </c>
      <c r="RKA4" s="226" t="s">
        <v>666</v>
      </c>
      <c r="RKB4" s="225" t="s">
        <v>664</v>
      </c>
      <c r="RKC4" s="517" t="s">
        <v>667</v>
      </c>
      <c r="RKD4" s="517"/>
      <c r="RKE4" s="226" t="s">
        <v>19</v>
      </c>
      <c r="RKF4" s="226" t="s">
        <v>666</v>
      </c>
      <c r="RKG4" s="225" t="s">
        <v>664</v>
      </c>
      <c r="RKH4" s="517" t="s">
        <v>667</v>
      </c>
      <c r="RKI4" s="517"/>
      <c r="RKJ4" s="226" t="s">
        <v>19</v>
      </c>
      <c r="RKK4" s="226" t="s">
        <v>666</v>
      </c>
      <c r="RKL4" s="225" t="s">
        <v>664</v>
      </c>
      <c r="RKM4" s="517" t="s">
        <v>667</v>
      </c>
      <c r="RKN4" s="517"/>
      <c r="RKO4" s="226" t="s">
        <v>19</v>
      </c>
      <c r="RKP4" s="226" t="s">
        <v>666</v>
      </c>
      <c r="RKQ4" s="225" t="s">
        <v>664</v>
      </c>
      <c r="RKR4" s="517" t="s">
        <v>667</v>
      </c>
      <c r="RKS4" s="517"/>
      <c r="RKT4" s="226" t="s">
        <v>19</v>
      </c>
      <c r="RKU4" s="226" t="s">
        <v>666</v>
      </c>
      <c r="RKV4" s="225" t="s">
        <v>664</v>
      </c>
      <c r="RKW4" s="517" t="s">
        <v>667</v>
      </c>
      <c r="RKX4" s="517"/>
      <c r="RKY4" s="226" t="s">
        <v>19</v>
      </c>
      <c r="RKZ4" s="226" t="s">
        <v>666</v>
      </c>
      <c r="RLA4" s="225" t="s">
        <v>664</v>
      </c>
      <c r="RLB4" s="517" t="s">
        <v>667</v>
      </c>
      <c r="RLC4" s="517"/>
      <c r="RLD4" s="226" t="s">
        <v>19</v>
      </c>
      <c r="RLE4" s="226" t="s">
        <v>666</v>
      </c>
      <c r="RLF4" s="225" t="s">
        <v>664</v>
      </c>
      <c r="RLG4" s="517" t="s">
        <v>667</v>
      </c>
      <c r="RLH4" s="517"/>
      <c r="RLI4" s="226" t="s">
        <v>19</v>
      </c>
      <c r="RLJ4" s="226" t="s">
        <v>666</v>
      </c>
      <c r="RLK4" s="225" t="s">
        <v>664</v>
      </c>
      <c r="RLL4" s="517" t="s">
        <v>667</v>
      </c>
      <c r="RLM4" s="517"/>
      <c r="RLN4" s="226" t="s">
        <v>19</v>
      </c>
      <c r="RLO4" s="226" t="s">
        <v>666</v>
      </c>
      <c r="RLP4" s="225" t="s">
        <v>664</v>
      </c>
      <c r="RLQ4" s="517" t="s">
        <v>667</v>
      </c>
      <c r="RLR4" s="517"/>
      <c r="RLS4" s="226" t="s">
        <v>19</v>
      </c>
      <c r="RLT4" s="226" t="s">
        <v>666</v>
      </c>
      <c r="RLU4" s="225" t="s">
        <v>664</v>
      </c>
      <c r="RLV4" s="517" t="s">
        <v>667</v>
      </c>
      <c r="RLW4" s="517"/>
      <c r="RLX4" s="226" t="s">
        <v>19</v>
      </c>
      <c r="RLY4" s="226" t="s">
        <v>666</v>
      </c>
      <c r="RLZ4" s="225" t="s">
        <v>664</v>
      </c>
      <c r="RMA4" s="517" t="s">
        <v>667</v>
      </c>
      <c r="RMB4" s="517"/>
      <c r="RMC4" s="226" t="s">
        <v>19</v>
      </c>
      <c r="RMD4" s="226" t="s">
        <v>666</v>
      </c>
      <c r="RME4" s="225" t="s">
        <v>664</v>
      </c>
      <c r="RMF4" s="517" t="s">
        <v>667</v>
      </c>
      <c r="RMG4" s="517"/>
      <c r="RMH4" s="226" t="s">
        <v>19</v>
      </c>
      <c r="RMI4" s="226" t="s">
        <v>666</v>
      </c>
      <c r="RMJ4" s="225" t="s">
        <v>664</v>
      </c>
      <c r="RMK4" s="517" t="s">
        <v>667</v>
      </c>
      <c r="RML4" s="517"/>
      <c r="RMM4" s="226" t="s">
        <v>19</v>
      </c>
      <c r="RMN4" s="226" t="s">
        <v>666</v>
      </c>
      <c r="RMO4" s="225" t="s">
        <v>664</v>
      </c>
      <c r="RMP4" s="517" t="s">
        <v>667</v>
      </c>
      <c r="RMQ4" s="517"/>
      <c r="RMR4" s="226" t="s">
        <v>19</v>
      </c>
      <c r="RMS4" s="226" t="s">
        <v>666</v>
      </c>
      <c r="RMT4" s="225" t="s">
        <v>664</v>
      </c>
      <c r="RMU4" s="517" t="s">
        <v>667</v>
      </c>
      <c r="RMV4" s="517"/>
      <c r="RMW4" s="226" t="s">
        <v>19</v>
      </c>
      <c r="RMX4" s="226" t="s">
        <v>666</v>
      </c>
      <c r="RMY4" s="225" t="s">
        <v>664</v>
      </c>
      <c r="RMZ4" s="517" t="s">
        <v>667</v>
      </c>
      <c r="RNA4" s="517"/>
      <c r="RNB4" s="226" t="s">
        <v>19</v>
      </c>
      <c r="RNC4" s="226" t="s">
        <v>666</v>
      </c>
      <c r="RND4" s="225" t="s">
        <v>664</v>
      </c>
      <c r="RNE4" s="517" t="s">
        <v>667</v>
      </c>
      <c r="RNF4" s="517"/>
      <c r="RNG4" s="226" t="s">
        <v>19</v>
      </c>
      <c r="RNH4" s="226" t="s">
        <v>666</v>
      </c>
      <c r="RNI4" s="225" t="s">
        <v>664</v>
      </c>
      <c r="RNJ4" s="517" t="s">
        <v>667</v>
      </c>
      <c r="RNK4" s="517"/>
      <c r="RNL4" s="226" t="s">
        <v>19</v>
      </c>
      <c r="RNM4" s="226" t="s">
        <v>666</v>
      </c>
      <c r="RNN4" s="225" t="s">
        <v>664</v>
      </c>
      <c r="RNO4" s="517" t="s">
        <v>667</v>
      </c>
      <c r="RNP4" s="517"/>
      <c r="RNQ4" s="226" t="s">
        <v>19</v>
      </c>
      <c r="RNR4" s="226" t="s">
        <v>666</v>
      </c>
      <c r="RNS4" s="225" t="s">
        <v>664</v>
      </c>
      <c r="RNT4" s="517" t="s">
        <v>667</v>
      </c>
      <c r="RNU4" s="517"/>
      <c r="RNV4" s="226" t="s">
        <v>19</v>
      </c>
      <c r="RNW4" s="226" t="s">
        <v>666</v>
      </c>
      <c r="RNX4" s="225" t="s">
        <v>664</v>
      </c>
      <c r="RNY4" s="517" t="s">
        <v>667</v>
      </c>
      <c r="RNZ4" s="517"/>
      <c r="ROA4" s="226" t="s">
        <v>19</v>
      </c>
      <c r="ROB4" s="226" t="s">
        <v>666</v>
      </c>
      <c r="ROC4" s="225" t="s">
        <v>664</v>
      </c>
      <c r="ROD4" s="517" t="s">
        <v>667</v>
      </c>
      <c r="ROE4" s="517"/>
      <c r="ROF4" s="226" t="s">
        <v>19</v>
      </c>
      <c r="ROG4" s="226" t="s">
        <v>666</v>
      </c>
      <c r="ROH4" s="225" t="s">
        <v>664</v>
      </c>
      <c r="ROI4" s="517" t="s">
        <v>667</v>
      </c>
      <c r="ROJ4" s="517"/>
      <c r="ROK4" s="226" t="s">
        <v>19</v>
      </c>
      <c r="ROL4" s="226" t="s">
        <v>666</v>
      </c>
      <c r="ROM4" s="225" t="s">
        <v>664</v>
      </c>
      <c r="RON4" s="517" t="s">
        <v>667</v>
      </c>
      <c r="ROO4" s="517"/>
      <c r="ROP4" s="226" t="s">
        <v>19</v>
      </c>
      <c r="ROQ4" s="226" t="s">
        <v>666</v>
      </c>
      <c r="ROR4" s="225" t="s">
        <v>664</v>
      </c>
      <c r="ROS4" s="517" t="s">
        <v>667</v>
      </c>
      <c r="ROT4" s="517"/>
      <c r="ROU4" s="226" t="s">
        <v>19</v>
      </c>
      <c r="ROV4" s="226" t="s">
        <v>666</v>
      </c>
      <c r="ROW4" s="225" t="s">
        <v>664</v>
      </c>
      <c r="ROX4" s="517" t="s">
        <v>667</v>
      </c>
      <c r="ROY4" s="517"/>
      <c r="ROZ4" s="226" t="s">
        <v>19</v>
      </c>
      <c r="RPA4" s="226" t="s">
        <v>666</v>
      </c>
      <c r="RPB4" s="225" t="s">
        <v>664</v>
      </c>
      <c r="RPC4" s="517" t="s">
        <v>667</v>
      </c>
      <c r="RPD4" s="517"/>
      <c r="RPE4" s="226" t="s">
        <v>19</v>
      </c>
      <c r="RPF4" s="226" t="s">
        <v>666</v>
      </c>
      <c r="RPG4" s="225" t="s">
        <v>664</v>
      </c>
      <c r="RPH4" s="517" t="s">
        <v>667</v>
      </c>
      <c r="RPI4" s="517"/>
      <c r="RPJ4" s="226" t="s">
        <v>19</v>
      </c>
      <c r="RPK4" s="226" t="s">
        <v>666</v>
      </c>
      <c r="RPL4" s="225" t="s">
        <v>664</v>
      </c>
      <c r="RPM4" s="517" t="s">
        <v>667</v>
      </c>
      <c r="RPN4" s="517"/>
      <c r="RPO4" s="226" t="s">
        <v>19</v>
      </c>
      <c r="RPP4" s="226" t="s">
        <v>666</v>
      </c>
      <c r="RPQ4" s="225" t="s">
        <v>664</v>
      </c>
      <c r="RPR4" s="517" t="s">
        <v>667</v>
      </c>
      <c r="RPS4" s="517"/>
      <c r="RPT4" s="226" t="s">
        <v>19</v>
      </c>
      <c r="RPU4" s="226" t="s">
        <v>666</v>
      </c>
      <c r="RPV4" s="225" t="s">
        <v>664</v>
      </c>
      <c r="RPW4" s="517" t="s">
        <v>667</v>
      </c>
      <c r="RPX4" s="517"/>
      <c r="RPY4" s="226" t="s">
        <v>19</v>
      </c>
      <c r="RPZ4" s="226" t="s">
        <v>666</v>
      </c>
      <c r="RQA4" s="225" t="s">
        <v>664</v>
      </c>
      <c r="RQB4" s="517" t="s">
        <v>667</v>
      </c>
      <c r="RQC4" s="517"/>
      <c r="RQD4" s="226" t="s">
        <v>19</v>
      </c>
      <c r="RQE4" s="226" t="s">
        <v>666</v>
      </c>
      <c r="RQF4" s="225" t="s">
        <v>664</v>
      </c>
      <c r="RQG4" s="517" t="s">
        <v>667</v>
      </c>
      <c r="RQH4" s="517"/>
      <c r="RQI4" s="226" t="s">
        <v>19</v>
      </c>
      <c r="RQJ4" s="226" t="s">
        <v>666</v>
      </c>
      <c r="RQK4" s="225" t="s">
        <v>664</v>
      </c>
      <c r="RQL4" s="517" t="s">
        <v>667</v>
      </c>
      <c r="RQM4" s="517"/>
      <c r="RQN4" s="226" t="s">
        <v>19</v>
      </c>
      <c r="RQO4" s="226" t="s">
        <v>666</v>
      </c>
      <c r="RQP4" s="225" t="s">
        <v>664</v>
      </c>
      <c r="RQQ4" s="517" t="s">
        <v>667</v>
      </c>
      <c r="RQR4" s="517"/>
      <c r="RQS4" s="226" t="s">
        <v>19</v>
      </c>
      <c r="RQT4" s="226" t="s">
        <v>666</v>
      </c>
      <c r="RQU4" s="225" t="s">
        <v>664</v>
      </c>
      <c r="RQV4" s="517" t="s">
        <v>667</v>
      </c>
      <c r="RQW4" s="517"/>
      <c r="RQX4" s="226" t="s">
        <v>19</v>
      </c>
      <c r="RQY4" s="226" t="s">
        <v>666</v>
      </c>
      <c r="RQZ4" s="225" t="s">
        <v>664</v>
      </c>
      <c r="RRA4" s="517" t="s">
        <v>667</v>
      </c>
      <c r="RRB4" s="517"/>
      <c r="RRC4" s="226" t="s">
        <v>19</v>
      </c>
      <c r="RRD4" s="226" t="s">
        <v>666</v>
      </c>
      <c r="RRE4" s="225" t="s">
        <v>664</v>
      </c>
      <c r="RRF4" s="517" t="s">
        <v>667</v>
      </c>
      <c r="RRG4" s="517"/>
      <c r="RRH4" s="226" t="s">
        <v>19</v>
      </c>
      <c r="RRI4" s="226" t="s">
        <v>666</v>
      </c>
      <c r="RRJ4" s="225" t="s">
        <v>664</v>
      </c>
      <c r="RRK4" s="517" t="s">
        <v>667</v>
      </c>
      <c r="RRL4" s="517"/>
      <c r="RRM4" s="226" t="s">
        <v>19</v>
      </c>
      <c r="RRN4" s="226" t="s">
        <v>666</v>
      </c>
      <c r="RRO4" s="225" t="s">
        <v>664</v>
      </c>
      <c r="RRP4" s="517" t="s">
        <v>667</v>
      </c>
      <c r="RRQ4" s="517"/>
      <c r="RRR4" s="226" t="s">
        <v>19</v>
      </c>
      <c r="RRS4" s="226" t="s">
        <v>666</v>
      </c>
      <c r="RRT4" s="225" t="s">
        <v>664</v>
      </c>
      <c r="RRU4" s="517" t="s">
        <v>667</v>
      </c>
      <c r="RRV4" s="517"/>
      <c r="RRW4" s="226" t="s">
        <v>19</v>
      </c>
      <c r="RRX4" s="226" t="s">
        <v>666</v>
      </c>
      <c r="RRY4" s="225" t="s">
        <v>664</v>
      </c>
      <c r="RRZ4" s="517" t="s">
        <v>667</v>
      </c>
      <c r="RSA4" s="517"/>
      <c r="RSB4" s="226" t="s">
        <v>19</v>
      </c>
      <c r="RSC4" s="226" t="s">
        <v>666</v>
      </c>
      <c r="RSD4" s="225" t="s">
        <v>664</v>
      </c>
      <c r="RSE4" s="517" t="s">
        <v>667</v>
      </c>
      <c r="RSF4" s="517"/>
      <c r="RSG4" s="226" t="s">
        <v>19</v>
      </c>
      <c r="RSH4" s="226" t="s">
        <v>666</v>
      </c>
      <c r="RSI4" s="225" t="s">
        <v>664</v>
      </c>
      <c r="RSJ4" s="517" t="s">
        <v>667</v>
      </c>
      <c r="RSK4" s="517"/>
      <c r="RSL4" s="226" t="s">
        <v>19</v>
      </c>
      <c r="RSM4" s="226" t="s">
        <v>666</v>
      </c>
      <c r="RSN4" s="225" t="s">
        <v>664</v>
      </c>
      <c r="RSO4" s="517" t="s">
        <v>667</v>
      </c>
      <c r="RSP4" s="517"/>
      <c r="RSQ4" s="226" t="s">
        <v>19</v>
      </c>
      <c r="RSR4" s="226" t="s">
        <v>666</v>
      </c>
      <c r="RSS4" s="225" t="s">
        <v>664</v>
      </c>
      <c r="RST4" s="517" t="s">
        <v>667</v>
      </c>
      <c r="RSU4" s="517"/>
      <c r="RSV4" s="226" t="s">
        <v>19</v>
      </c>
      <c r="RSW4" s="226" t="s">
        <v>666</v>
      </c>
      <c r="RSX4" s="225" t="s">
        <v>664</v>
      </c>
      <c r="RSY4" s="517" t="s">
        <v>667</v>
      </c>
      <c r="RSZ4" s="517"/>
      <c r="RTA4" s="226" t="s">
        <v>19</v>
      </c>
      <c r="RTB4" s="226" t="s">
        <v>666</v>
      </c>
      <c r="RTC4" s="225" t="s">
        <v>664</v>
      </c>
      <c r="RTD4" s="517" t="s">
        <v>667</v>
      </c>
      <c r="RTE4" s="517"/>
      <c r="RTF4" s="226" t="s">
        <v>19</v>
      </c>
      <c r="RTG4" s="226" t="s">
        <v>666</v>
      </c>
      <c r="RTH4" s="225" t="s">
        <v>664</v>
      </c>
      <c r="RTI4" s="517" t="s">
        <v>667</v>
      </c>
      <c r="RTJ4" s="517"/>
      <c r="RTK4" s="226" t="s">
        <v>19</v>
      </c>
      <c r="RTL4" s="226" t="s">
        <v>666</v>
      </c>
      <c r="RTM4" s="225" t="s">
        <v>664</v>
      </c>
      <c r="RTN4" s="517" t="s">
        <v>667</v>
      </c>
      <c r="RTO4" s="517"/>
      <c r="RTP4" s="226" t="s">
        <v>19</v>
      </c>
      <c r="RTQ4" s="226" t="s">
        <v>666</v>
      </c>
      <c r="RTR4" s="225" t="s">
        <v>664</v>
      </c>
      <c r="RTS4" s="517" t="s">
        <v>667</v>
      </c>
      <c r="RTT4" s="517"/>
      <c r="RTU4" s="226" t="s">
        <v>19</v>
      </c>
      <c r="RTV4" s="226" t="s">
        <v>666</v>
      </c>
      <c r="RTW4" s="225" t="s">
        <v>664</v>
      </c>
      <c r="RTX4" s="517" t="s">
        <v>667</v>
      </c>
      <c r="RTY4" s="517"/>
      <c r="RTZ4" s="226" t="s">
        <v>19</v>
      </c>
      <c r="RUA4" s="226" t="s">
        <v>666</v>
      </c>
      <c r="RUB4" s="225" t="s">
        <v>664</v>
      </c>
      <c r="RUC4" s="517" t="s">
        <v>667</v>
      </c>
      <c r="RUD4" s="517"/>
      <c r="RUE4" s="226" t="s">
        <v>19</v>
      </c>
      <c r="RUF4" s="226" t="s">
        <v>666</v>
      </c>
      <c r="RUG4" s="225" t="s">
        <v>664</v>
      </c>
      <c r="RUH4" s="517" t="s">
        <v>667</v>
      </c>
      <c r="RUI4" s="517"/>
      <c r="RUJ4" s="226" t="s">
        <v>19</v>
      </c>
      <c r="RUK4" s="226" t="s">
        <v>666</v>
      </c>
      <c r="RUL4" s="225" t="s">
        <v>664</v>
      </c>
      <c r="RUM4" s="517" t="s">
        <v>667</v>
      </c>
      <c r="RUN4" s="517"/>
      <c r="RUO4" s="226" t="s">
        <v>19</v>
      </c>
      <c r="RUP4" s="226" t="s">
        <v>666</v>
      </c>
      <c r="RUQ4" s="225" t="s">
        <v>664</v>
      </c>
      <c r="RUR4" s="517" t="s">
        <v>667</v>
      </c>
      <c r="RUS4" s="517"/>
      <c r="RUT4" s="226" t="s">
        <v>19</v>
      </c>
      <c r="RUU4" s="226" t="s">
        <v>666</v>
      </c>
      <c r="RUV4" s="225" t="s">
        <v>664</v>
      </c>
      <c r="RUW4" s="517" t="s">
        <v>667</v>
      </c>
      <c r="RUX4" s="517"/>
      <c r="RUY4" s="226" t="s">
        <v>19</v>
      </c>
      <c r="RUZ4" s="226" t="s">
        <v>666</v>
      </c>
      <c r="RVA4" s="225" t="s">
        <v>664</v>
      </c>
      <c r="RVB4" s="517" t="s">
        <v>667</v>
      </c>
      <c r="RVC4" s="517"/>
      <c r="RVD4" s="226" t="s">
        <v>19</v>
      </c>
      <c r="RVE4" s="226" t="s">
        <v>666</v>
      </c>
      <c r="RVF4" s="225" t="s">
        <v>664</v>
      </c>
      <c r="RVG4" s="517" t="s">
        <v>667</v>
      </c>
      <c r="RVH4" s="517"/>
      <c r="RVI4" s="226" t="s">
        <v>19</v>
      </c>
      <c r="RVJ4" s="226" t="s">
        <v>666</v>
      </c>
      <c r="RVK4" s="225" t="s">
        <v>664</v>
      </c>
      <c r="RVL4" s="517" t="s">
        <v>667</v>
      </c>
      <c r="RVM4" s="517"/>
      <c r="RVN4" s="226" t="s">
        <v>19</v>
      </c>
      <c r="RVO4" s="226" t="s">
        <v>666</v>
      </c>
      <c r="RVP4" s="225" t="s">
        <v>664</v>
      </c>
      <c r="RVQ4" s="517" t="s">
        <v>667</v>
      </c>
      <c r="RVR4" s="517"/>
      <c r="RVS4" s="226" t="s">
        <v>19</v>
      </c>
      <c r="RVT4" s="226" t="s">
        <v>666</v>
      </c>
      <c r="RVU4" s="225" t="s">
        <v>664</v>
      </c>
      <c r="RVV4" s="517" t="s">
        <v>667</v>
      </c>
      <c r="RVW4" s="517"/>
      <c r="RVX4" s="226" t="s">
        <v>19</v>
      </c>
      <c r="RVY4" s="226" t="s">
        <v>666</v>
      </c>
      <c r="RVZ4" s="225" t="s">
        <v>664</v>
      </c>
      <c r="RWA4" s="517" t="s">
        <v>667</v>
      </c>
      <c r="RWB4" s="517"/>
      <c r="RWC4" s="226" t="s">
        <v>19</v>
      </c>
      <c r="RWD4" s="226" t="s">
        <v>666</v>
      </c>
      <c r="RWE4" s="225" t="s">
        <v>664</v>
      </c>
      <c r="RWF4" s="517" t="s">
        <v>667</v>
      </c>
      <c r="RWG4" s="517"/>
      <c r="RWH4" s="226" t="s">
        <v>19</v>
      </c>
      <c r="RWI4" s="226" t="s">
        <v>666</v>
      </c>
      <c r="RWJ4" s="225" t="s">
        <v>664</v>
      </c>
      <c r="RWK4" s="517" t="s">
        <v>667</v>
      </c>
      <c r="RWL4" s="517"/>
      <c r="RWM4" s="226" t="s">
        <v>19</v>
      </c>
      <c r="RWN4" s="226" t="s">
        <v>666</v>
      </c>
      <c r="RWO4" s="225" t="s">
        <v>664</v>
      </c>
      <c r="RWP4" s="517" t="s">
        <v>667</v>
      </c>
      <c r="RWQ4" s="517"/>
      <c r="RWR4" s="226" t="s">
        <v>19</v>
      </c>
      <c r="RWS4" s="226" t="s">
        <v>666</v>
      </c>
      <c r="RWT4" s="225" t="s">
        <v>664</v>
      </c>
      <c r="RWU4" s="517" t="s">
        <v>667</v>
      </c>
      <c r="RWV4" s="517"/>
      <c r="RWW4" s="226" t="s">
        <v>19</v>
      </c>
      <c r="RWX4" s="226" t="s">
        <v>666</v>
      </c>
      <c r="RWY4" s="225" t="s">
        <v>664</v>
      </c>
      <c r="RWZ4" s="517" t="s">
        <v>667</v>
      </c>
      <c r="RXA4" s="517"/>
      <c r="RXB4" s="226" t="s">
        <v>19</v>
      </c>
      <c r="RXC4" s="226" t="s">
        <v>666</v>
      </c>
      <c r="RXD4" s="225" t="s">
        <v>664</v>
      </c>
      <c r="RXE4" s="517" t="s">
        <v>667</v>
      </c>
      <c r="RXF4" s="517"/>
      <c r="RXG4" s="226" t="s">
        <v>19</v>
      </c>
      <c r="RXH4" s="226" t="s">
        <v>666</v>
      </c>
      <c r="RXI4" s="225" t="s">
        <v>664</v>
      </c>
      <c r="RXJ4" s="517" t="s">
        <v>667</v>
      </c>
      <c r="RXK4" s="517"/>
      <c r="RXL4" s="226" t="s">
        <v>19</v>
      </c>
      <c r="RXM4" s="226" t="s">
        <v>666</v>
      </c>
      <c r="RXN4" s="225" t="s">
        <v>664</v>
      </c>
      <c r="RXO4" s="517" t="s">
        <v>667</v>
      </c>
      <c r="RXP4" s="517"/>
      <c r="RXQ4" s="226" t="s">
        <v>19</v>
      </c>
      <c r="RXR4" s="226" t="s">
        <v>666</v>
      </c>
      <c r="RXS4" s="225" t="s">
        <v>664</v>
      </c>
      <c r="RXT4" s="517" t="s">
        <v>667</v>
      </c>
      <c r="RXU4" s="517"/>
      <c r="RXV4" s="226" t="s">
        <v>19</v>
      </c>
      <c r="RXW4" s="226" t="s">
        <v>666</v>
      </c>
      <c r="RXX4" s="225" t="s">
        <v>664</v>
      </c>
      <c r="RXY4" s="517" t="s">
        <v>667</v>
      </c>
      <c r="RXZ4" s="517"/>
      <c r="RYA4" s="226" t="s">
        <v>19</v>
      </c>
      <c r="RYB4" s="226" t="s">
        <v>666</v>
      </c>
      <c r="RYC4" s="225" t="s">
        <v>664</v>
      </c>
      <c r="RYD4" s="517" t="s">
        <v>667</v>
      </c>
      <c r="RYE4" s="517"/>
      <c r="RYF4" s="226" t="s">
        <v>19</v>
      </c>
      <c r="RYG4" s="226" t="s">
        <v>666</v>
      </c>
      <c r="RYH4" s="225" t="s">
        <v>664</v>
      </c>
      <c r="RYI4" s="517" t="s">
        <v>667</v>
      </c>
      <c r="RYJ4" s="517"/>
      <c r="RYK4" s="226" t="s">
        <v>19</v>
      </c>
      <c r="RYL4" s="226" t="s">
        <v>666</v>
      </c>
      <c r="RYM4" s="225" t="s">
        <v>664</v>
      </c>
      <c r="RYN4" s="517" t="s">
        <v>667</v>
      </c>
      <c r="RYO4" s="517"/>
      <c r="RYP4" s="226" t="s">
        <v>19</v>
      </c>
      <c r="RYQ4" s="226" t="s">
        <v>666</v>
      </c>
      <c r="RYR4" s="225" t="s">
        <v>664</v>
      </c>
      <c r="RYS4" s="517" t="s">
        <v>667</v>
      </c>
      <c r="RYT4" s="517"/>
      <c r="RYU4" s="226" t="s">
        <v>19</v>
      </c>
      <c r="RYV4" s="226" t="s">
        <v>666</v>
      </c>
      <c r="RYW4" s="225" t="s">
        <v>664</v>
      </c>
      <c r="RYX4" s="517" t="s">
        <v>667</v>
      </c>
      <c r="RYY4" s="517"/>
      <c r="RYZ4" s="226" t="s">
        <v>19</v>
      </c>
      <c r="RZA4" s="226" t="s">
        <v>666</v>
      </c>
      <c r="RZB4" s="225" t="s">
        <v>664</v>
      </c>
      <c r="RZC4" s="517" t="s">
        <v>667</v>
      </c>
      <c r="RZD4" s="517"/>
      <c r="RZE4" s="226" t="s">
        <v>19</v>
      </c>
      <c r="RZF4" s="226" t="s">
        <v>666</v>
      </c>
      <c r="RZG4" s="225" t="s">
        <v>664</v>
      </c>
      <c r="RZH4" s="517" t="s">
        <v>667</v>
      </c>
      <c r="RZI4" s="517"/>
      <c r="RZJ4" s="226" t="s">
        <v>19</v>
      </c>
      <c r="RZK4" s="226" t="s">
        <v>666</v>
      </c>
      <c r="RZL4" s="225" t="s">
        <v>664</v>
      </c>
      <c r="RZM4" s="517" t="s">
        <v>667</v>
      </c>
      <c r="RZN4" s="517"/>
      <c r="RZO4" s="226" t="s">
        <v>19</v>
      </c>
      <c r="RZP4" s="226" t="s">
        <v>666</v>
      </c>
      <c r="RZQ4" s="225" t="s">
        <v>664</v>
      </c>
      <c r="RZR4" s="517" t="s">
        <v>667</v>
      </c>
      <c r="RZS4" s="517"/>
      <c r="RZT4" s="226" t="s">
        <v>19</v>
      </c>
      <c r="RZU4" s="226" t="s">
        <v>666</v>
      </c>
      <c r="RZV4" s="225" t="s">
        <v>664</v>
      </c>
      <c r="RZW4" s="517" t="s">
        <v>667</v>
      </c>
      <c r="RZX4" s="517"/>
      <c r="RZY4" s="226" t="s">
        <v>19</v>
      </c>
      <c r="RZZ4" s="226" t="s">
        <v>666</v>
      </c>
      <c r="SAA4" s="225" t="s">
        <v>664</v>
      </c>
      <c r="SAB4" s="517" t="s">
        <v>667</v>
      </c>
      <c r="SAC4" s="517"/>
      <c r="SAD4" s="226" t="s">
        <v>19</v>
      </c>
      <c r="SAE4" s="226" t="s">
        <v>666</v>
      </c>
      <c r="SAF4" s="225" t="s">
        <v>664</v>
      </c>
      <c r="SAG4" s="517" t="s">
        <v>667</v>
      </c>
      <c r="SAH4" s="517"/>
      <c r="SAI4" s="226" t="s">
        <v>19</v>
      </c>
      <c r="SAJ4" s="226" t="s">
        <v>666</v>
      </c>
      <c r="SAK4" s="225" t="s">
        <v>664</v>
      </c>
      <c r="SAL4" s="517" t="s">
        <v>667</v>
      </c>
      <c r="SAM4" s="517"/>
      <c r="SAN4" s="226" t="s">
        <v>19</v>
      </c>
      <c r="SAO4" s="226" t="s">
        <v>666</v>
      </c>
      <c r="SAP4" s="225" t="s">
        <v>664</v>
      </c>
      <c r="SAQ4" s="517" t="s">
        <v>667</v>
      </c>
      <c r="SAR4" s="517"/>
      <c r="SAS4" s="226" t="s">
        <v>19</v>
      </c>
      <c r="SAT4" s="226" t="s">
        <v>666</v>
      </c>
      <c r="SAU4" s="225" t="s">
        <v>664</v>
      </c>
      <c r="SAV4" s="517" t="s">
        <v>667</v>
      </c>
      <c r="SAW4" s="517"/>
      <c r="SAX4" s="226" t="s">
        <v>19</v>
      </c>
      <c r="SAY4" s="226" t="s">
        <v>666</v>
      </c>
      <c r="SAZ4" s="225" t="s">
        <v>664</v>
      </c>
      <c r="SBA4" s="517" t="s">
        <v>667</v>
      </c>
      <c r="SBB4" s="517"/>
      <c r="SBC4" s="226" t="s">
        <v>19</v>
      </c>
      <c r="SBD4" s="226" t="s">
        <v>666</v>
      </c>
      <c r="SBE4" s="225" t="s">
        <v>664</v>
      </c>
      <c r="SBF4" s="517" t="s">
        <v>667</v>
      </c>
      <c r="SBG4" s="517"/>
      <c r="SBH4" s="226" t="s">
        <v>19</v>
      </c>
      <c r="SBI4" s="226" t="s">
        <v>666</v>
      </c>
      <c r="SBJ4" s="225" t="s">
        <v>664</v>
      </c>
      <c r="SBK4" s="517" t="s">
        <v>667</v>
      </c>
      <c r="SBL4" s="517"/>
      <c r="SBM4" s="226" t="s">
        <v>19</v>
      </c>
      <c r="SBN4" s="226" t="s">
        <v>666</v>
      </c>
      <c r="SBO4" s="225" t="s">
        <v>664</v>
      </c>
      <c r="SBP4" s="517" t="s">
        <v>667</v>
      </c>
      <c r="SBQ4" s="517"/>
      <c r="SBR4" s="226" t="s">
        <v>19</v>
      </c>
      <c r="SBS4" s="226" t="s">
        <v>666</v>
      </c>
      <c r="SBT4" s="225" t="s">
        <v>664</v>
      </c>
      <c r="SBU4" s="517" t="s">
        <v>667</v>
      </c>
      <c r="SBV4" s="517"/>
      <c r="SBW4" s="226" t="s">
        <v>19</v>
      </c>
      <c r="SBX4" s="226" t="s">
        <v>666</v>
      </c>
      <c r="SBY4" s="225" t="s">
        <v>664</v>
      </c>
      <c r="SBZ4" s="517" t="s">
        <v>667</v>
      </c>
      <c r="SCA4" s="517"/>
      <c r="SCB4" s="226" t="s">
        <v>19</v>
      </c>
      <c r="SCC4" s="226" t="s">
        <v>666</v>
      </c>
      <c r="SCD4" s="225" t="s">
        <v>664</v>
      </c>
      <c r="SCE4" s="517" t="s">
        <v>667</v>
      </c>
      <c r="SCF4" s="517"/>
      <c r="SCG4" s="226" t="s">
        <v>19</v>
      </c>
      <c r="SCH4" s="226" t="s">
        <v>666</v>
      </c>
      <c r="SCI4" s="225" t="s">
        <v>664</v>
      </c>
      <c r="SCJ4" s="517" t="s">
        <v>667</v>
      </c>
      <c r="SCK4" s="517"/>
      <c r="SCL4" s="226" t="s">
        <v>19</v>
      </c>
      <c r="SCM4" s="226" t="s">
        <v>666</v>
      </c>
      <c r="SCN4" s="225" t="s">
        <v>664</v>
      </c>
      <c r="SCO4" s="517" t="s">
        <v>667</v>
      </c>
      <c r="SCP4" s="517"/>
      <c r="SCQ4" s="226" t="s">
        <v>19</v>
      </c>
      <c r="SCR4" s="226" t="s">
        <v>666</v>
      </c>
      <c r="SCS4" s="225" t="s">
        <v>664</v>
      </c>
      <c r="SCT4" s="517" t="s">
        <v>667</v>
      </c>
      <c r="SCU4" s="517"/>
      <c r="SCV4" s="226" t="s">
        <v>19</v>
      </c>
      <c r="SCW4" s="226" t="s">
        <v>666</v>
      </c>
      <c r="SCX4" s="225" t="s">
        <v>664</v>
      </c>
      <c r="SCY4" s="517" t="s">
        <v>667</v>
      </c>
      <c r="SCZ4" s="517"/>
      <c r="SDA4" s="226" t="s">
        <v>19</v>
      </c>
      <c r="SDB4" s="226" t="s">
        <v>666</v>
      </c>
      <c r="SDC4" s="225" t="s">
        <v>664</v>
      </c>
      <c r="SDD4" s="517" t="s">
        <v>667</v>
      </c>
      <c r="SDE4" s="517"/>
      <c r="SDF4" s="226" t="s">
        <v>19</v>
      </c>
      <c r="SDG4" s="226" t="s">
        <v>666</v>
      </c>
      <c r="SDH4" s="225" t="s">
        <v>664</v>
      </c>
      <c r="SDI4" s="517" t="s">
        <v>667</v>
      </c>
      <c r="SDJ4" s="517"/>
      <c r="SDK4" s="226" t="s">
        <v>19</v>
      </c>
      <c r="SDL4" s="226" t="s">
        <v>666</v>
      </c>
      <c r="SDM4" s="225" t="s">
        <v>664</v>
      </c>
      <c r="SDN4" s="517" t="s">
        <v>667</v>
      </c>
      <c r="SDO4" s="517"/>
      <c r="SDP4" s="226" t="s">
        <v>19</v>
      </c>
      <c r="SDQ4" s="226" t="s">
        <v>666</v>
      </c>
      <c r="SDR4" s="225" t="s">
        <v>664</v>
      </c>
      <c r="SDS4" s="517" t="s">
        <v>667</v>
      </c>
      <c r="SDT4" s="517"/>
      <c r="SDU4" s="226" t="s">
        <v>19</v>
      </c>
      <c r="SDV4" s="226" t="s">
        <v>666</v>
      </c>
      <c r="SDW4" s="225" t="s">
        <v>664</v>
      </c>
      <c r="SDX4" s="517" t="s">
        <v>667</v>
      </c>
      <c r="SDY4" s="517"/>
      <c r="SDZ4" s="226" t="s">
        <v>19</v>
      </c>
      <c r="SEA4" s="226" t="s">
        <v>666</v>
      </c>
      <c r="SEB4" s="225" t="s">
        <v>664</v>
      </c>
      <c r="SEC4" s="517" t="s">
        <v>667</v>
      </c>
      <c r="SED4" s="517"/>
      <c r="SEE4" s="226" t="s">
        <v>19</v>
      </c>
      <c r="SEF4" s="226" t="s">
        <v>666</v>
      </c>
      <c r="SEG4" s="225" t="s">
        <v>664</v>
      </c>
      <c r="SEH4" s="517" t="s">
        <v>667</v>
      </c>
      <c r="SEI4" s="517"/>
      <c r="SEJ4" s="226" t="s">
        <v>19</v>
      </c>
      <c r="SEK4" s="226" t="s">
        <v>666</v>
      </c>
      <c r="SEL4" s="225" t="s">
        <v>664</v>
      </c>
      <c r="SEM4" s="517" t="s">
        <v>667</v>
      </c>
      <c r="SEN4" s="517"/>
      <c r="SEO4" s="226" t="s">
        <v>19</v>
      </c>
      <c r="SEP4" s="226" t="s">
        <v>666</v>
      </c>
      <c r="SEQ4" s="225" t="s">
        <v>664</v>
      </c>
      <c r="SER4" s="517" t="s">
        <v>667</v>
      </c>
      <c r="SES4" s="517"/>
      <c r="SET4" s="226" t="s">
        <v>19</v>
      </c>
      <c r="SEU4" s="226" t="s">
        <v>666</v>
      </c>
      <c r="SEV4" s="225" t="s">
        <v>664</v>
      </c>
      <c r="SEW4" s="517" t="s">
        <v>667</v>
      </c>
      <c r="SEX4" s="517"/>
      <c r="SEY4" s="226" t="s">
        <v>19</v>
      </c>
      <c r="SEZ4" s="226" t="s">
        <v>666</v>
      </c>
      <c r="SFA4" s="225" t="s">
        <v>664</v>
      </c>
      <c r="SFB4" s="517" t="s">
        <v>667</v>
      </c>
      <c r="SFC4" s="517"/>
      <c r="SFD4" s="226" t="s">
        <v>19</v>
      </c>
      <c r="SFE4" s="226" t="s">
        <v>666</v>
      </c>
      <c r="SFF4" s="225" t="s">
        <v>664</v>
      </c>
      <c r="SFG4" s="517" t="s">
        <v>667</v>
      </c>
      <c r="SFH4" s="517"/>
      <c r="SFI4" s="226" t="s">
        <v>19</v>
      </c>
      <c r="SFJ4" s="226" t="s">
        <v>666</v>
      </c>
      <c r="SFK4" s="225" t="s">
        <v>664</v>
      </c>
      <c r="SFL4" s="517" t="s">
        <v>667</v>
      </c>
      <c r="SFM4" s="517"/>
      <c r="SFN4" s="226" t="s">
        <v>19</v>
      </c>
      <c r="SFO4" s="226" t="s">
        <v>666</v>
      </c>
      <c r="SFP4" s="225" t="s">
        <v>664</v>
      </c>
      <c r="SFQ4" s="517" t="s">
        <v>667</v>
      </c>
      <c r="SFR4" s="517"/>
      <c r="SFS4" s="226" t="s">
        <v>19</v>
      </c>
      <c r="SFT4" s="226" t="s">
        <v>666</v>
      </c>
      <c r="SFU4" s="225" t="s">
        <v>664</v>
      </c>
      <c r="SFV4" s="517" t="s">
        <v>667</v>
      </c>
      <c r="SFW4" s="517"/>
      <c r="SFX4" s="226" t="s">
        <v>19</v>
      </c>
      <c r="SFY4" s="226" t="s">
        <v>666</v>
      </c>
      <c r="SFZ4" s="225" t="s">
        <v>664</v>
      </c>
      <c r="SGA4" s="517" t="s">
        <v>667</v>
      </c>
      <c r="SGB4" s="517"/>
      <c r="SGC4" s="226" t="s">
        <v>19</v>
      </c>
      <c r="SGD4" s="226" t="s">
        <v>666</v>
      </c>
      <c r="SGE4" s="225" t="s">
        <v>664</v>
      </c>
      <c r="SGF4" s="517" t="s">
        <v>667</v>
      </c>
      <c r="SGG4" s="517"/>
      <c r="SGH4" s="226" t="s">
        <v>19</v>
      </c>
      <c r="SGI4" s="226" t="s">
        <v>666</v>
      </c>
      <c r="SGJ4" s="225" t="s">
        <v>664</v>
      </c>
      <c r="SGK4" s="517" t="s">
        <v>667</v>
      </c>
      <c r="SGL4" s="517"/>
      <c r="SGM4" s="226" t="s">
        <v>19</v>
      </c>
      <c r="SGN4" s="226" t="s">
        <v>666</v>
      </c>
      <c r="SGO4" s="225" t="s">
        <v>664</v>
      </c>
      <c r="SGP4" s="517" t="s">
        <v>667</v>
      </c>
      <c r="SGQ4" s="517"/>
      <c r="SGR4" s="226" t="s">
        <v>19</v>
      </c>
      <c r="SGS4" s="226" t="s">
        <v>666</v>
      </c>
      <c r="SGT4" s="225" t="s">
        <v>664</v>
      </c>
      <c r="SGU4" s="517" t="s">
        <v>667</v>
      </c>
      <c r="SGV4" s="517"/>
      <c r="SGW4" s="226" t="s">
        <v>19</v>
      </c>
      <c r="SGX4" s="226" t="s">
        <v>666</v>
      </c>
      <c r="SGY4" s="225" t="s">
        <v>664</v>
      </c>
      <c r="SGZ4" s="517" t="s">
        <v>667</v>
      </c>
      <c r="SHA4" s="517"/>
      <c r="SHB4" s="226" t="s">
        <v>19</v>
      </c>
      <c r="SHC4" s="226" t="s">
        <v>666</v>
      </c>
      <c r="SHD4" s="225" t="s">
        <v>664</v>
      </c>
      <c r="SHE4" s="517" t="s">
        <v>667</v>
      </c>
      <c r="SHF4" s="517"/>
      <c r="SHG4" s="226" t="s">
        <v>19</v>
      </c>
      <c r="SHH4" s="226" t="s">
        <v>666</v>
      </c>
      <c r="SHI4" s="225" t="s">
        <v>664</v>
      </c>
      <c r="SHJ4" s="517" t="s">
        <v>667</v>
      </c>
      <c r="SHK4" s="517"/>
      <c r="SHL4" s="226" t="s">
        <v>19</v>
      </c>
      <c r="SHM4" s="226" t="s">
        <v>666</v>
      </c>
      <c r="SHN4" s="225" t="s">
        <v>664</v>
      </c>
      <c r="SHO4" s="517" t="s">
        <v>667</v>
      </c>
      <c r="SHP4" s="517"/>
      <c r="SHQ4" s="226" t="s">
        <v>19</v>
      </c>
      <c r="SHR4" s="226" t="s">
        <v>666</v>
      </c>
      <c r="SHS4" s="225" t="s">
        <v>664</v>
      </c>
      <c r="SHT4" s="517" t="s">
        <v>667</v>
      </c>
      <c r="SHU4" s="517"/>
      <c r="SHV4" s="226" t="s">
        <v>19</v>
      </c>
      <c r="SHW4" s="226" t="s">
        <v>666</v>
      </c>
      <c r="SHX4" s="225" t="s">
        <v>664</v>
      </c>
      <c r="SHY4" s="517" t="s">
        <v>667</v>
      </c>
      <c r="SHZ4" s="517"/>
      <c r="SIA4" s="226" t="s">
        <v>19</v>
      </c>
      <c r="SIB4" s="226" t="s">
        <v>666</v>
      </c>
      <c r="SIC4" s="225" t="s">
        <v>664</v>
      </c>
      <c r="SID4" s="517" t="s">
        <v>667</v>
      </c>
      <c r="SIE4" s="517"/>
      <c r="SIF4" s="226" t="s">
        <v>19</v>
      </c>
      <c r="SIG4" s="226" t="s">
        <v>666</v>
      </c>
      <c r="SIH4" s="225" t="s">
        <v>664</v>
      </c>
      <c r="SII4" s="517" t="s">
        <v>667</v>
      </c>
      <c r="SIJ4" s="517"/>
      <c r="SIK4" s="226" t="s">
        <v>19</v>
      </c>
      <c r="SIL4" s="226" t="s">
        <v>666</v>
      </c>
      <c r="SIM4" s="225" t="s">
        <v>664</v>
      </c>
      <c r="SIN4" s="517" t="s">
        <v>667</v>
      </c>
      <c r="SIO4" s="517"/>
      <c r="SIP4" s="226" t="s">
        <v>19</v>
      </c>
      <c r="SIQ4" s="226" t="s">
        <v>666</v>
      </c>
      <c r="SIR4" s="225" t="s">
        <v>664</v>
      </c>
      <c r="SIS4" s="517" t="s">
        <v>667</v>
      </c>
      <c r="SIT4" s="517"/>
      <c r="SIU4" s="226" t="s">
        <v>19</v>
      </c>
      <c r="SIV4" s="226" t="s">
        <v>666</v>
      </c>
      <c r="SIW4" s="225" t="s">
        <v>664</v>
      </c>
      <c r="SIX4" s="517" t="s">
        <v>667</v>
      </c>
      <c r="SIY4" s="517"/>
      <c r="SIZ4" s="226" t="s">
        <v>19</v>
      </c>
      <c r="SJA4" s="226" t="s">
        <v>666</v>
      </c>
      <c r="SJB4" s="225" t="s">
        <v>664</v>
      </c>
      <c r="SJC4" s="517" t="s">
        <v>667</v>
      </c>
      <c r="SJD4" s="517"/>
      <c r="SJE4" s="226" t="s">
        <v>19</v>
      </c>
      <c r="SJF4" s="226" t="s">
        <v>666</v>
      </c>
      <c r="SJG4" s="225" t="s">
        <v>664</v>
      </c>
      <c r="SJH4" s="517" t="s">
        <v>667</v>
      </c>
      <c r="SJI4" s="517"/>
      <c r="SJJ4" s="226" t="s">
        <v>19</v>
      </c>
      <c r="SJK4" s="226" t="s">
        <v>666</v>
      </c>
      <c r="SJL4" s="225" t="s">
        <v>664</v>
      </c>
      <c r="SJM4" s="517" t="s">
        <v>667</v>
      </c>
      <c r="SJN4" s="517"/>
      <c r="SJO4" s="226" t="s">
        <v>19</v>
      </c>
      <c r="SJP4" s="226" t="s">
        <v>666</v>
      </c>
      <c r="SJQ4" s="225" t="s">
        <v>664</v>
      </c>
      <c r="SJR4" s="517" t="s">
        <v>667</v>
      </c>
      <c r="SJS4" s="517"/>
      <c r="SJT4" s="226" t="s">
        <v>19</v>
      </c>
      <c r="SJU4" s="226" t="s">
        <v>666</v>
      </c>
      <c r="SJV4" s="225" t="s">
        <v>664</v>
      </c>
      <c r="SJW4" s="517" t="s">
        <v>667</v>
      </c>
      <c r="SJX4" s="517"/>
      <c r="SJY4" s="226" t="s">
        <v>19</v>
      </c>
      <c r="SJZ4" s="226" t="s">
        <v>666</v>
      </c>
      <c r="SKA4" s="225" t="s">
        <v>664</v>
      </c>
      <c r="SKB4" s="517" t="s">
        <v>667</v>
      </c>
      <c r="SKC4" s="517"/>
      <c r="SKD4" s="226" t="s">
        <v>19</v>
      </c>
      <c r="SKE4" s="226" t="s">
        <v>666</v>
      </c>
      <c r="SKF4" s="225" t="s">
        <v>664</v>
      </c>
      <c r="SKG4" s="517" t="s">
        <v>667</v>
      </c>
      <c r="SKH4" s="517"/>
      <c r="SKI4" s="226" t="s">
        <v>19</v>
      </c>
      <c r="SKJ4" s="226" t="s">
        <v>666</v>
      </c>
      <c r="SKK4" s="225" t="s">
        <v>664</v>
      </c>
      <c r="SKL4" s="517" t="s">
        <v>667</v>
      </c>
      <c r="SKM4" s="517"/>
      <c r="SKN4" s="226" t="s">
        <v>19</v>
      </c>
      <c r="SKO4" s="226" t="s">
        <v>666</v>
      </c>
      <c r="SKP4" s="225" t="s">
        <v>664</v>
      </c>
      <c r="SKQ4" s="517" t="s">
        <v>667</v>
      </c>
      <c r="SKR4" s="517"/>
      <c r="SKS4" s="226" t="s">
        <v>19</v>
      </c>
      <c r="SKT4" s="226" t="s">
        <v>666</v>
      </c>
      <c r="SKU4" s="225" t="s">
        <v>664</v>
      </c>
      <c r="SKV4" s="517" t="s">
        <v>667</v>
      </c>
      <c r="SKW4" s="517"/>
      <c r="SKX4" s="226" t="s">
        <v>19</v>
      </c>
      <c r="SKY4" s="226" t="s">
        <v>666</v>
      </c>
      <c r="SKZ4" s="225" t="s">
        <v>664</v>
      </c>
      <c r="SLA4" s="517" t="s">
        <v>667</v>
      </c>
      <c r="SLB4" s="517"/>
      <c r="SLC4" s="226" t="s">
        <v>19</v>
      </c>
      <c r="SLD4" s="226" t="s">
        <v>666</v>
      </c>
      <c r="SLE4" s="225" t="s">
        <v>664</v>
      </c>
      <c r="SLF4" s="517" t="s">
        <v>667</v>
      </c>
      <c r="SLG4" s="517"/>
      <c r="SLH4" s="226" t="s">
        <v>19</v>
      </c>
      <c r="SLI4" s="226" t="s">
        <v>666</v>
      </c>
      <c r="SLJ4" s="225" t="s">
        <v>664</v>
      </c>
      <c r="SLK4" s="517" t="s">
        <v>667</v>
      </c>
      <c r="SLL4" s="517"/>
      <c r="SLM4" s="226" t="s">
        <v>19</v>
      </c>
      <c r="SLN4" s="226" t="s">
        <v>666</v>
      </c>
      <c r="SLO4" s="225" t="s">
        <v>664</v>
      </c>
      <c r="SLP4" s="517" t="s">
        <v>667</v>
      </c>
      <c r="SLQ4" s="517"/>
      <c r="SLR4" s="226" t="s">
        <v>19</v>
      </c>
      <c r="SLS4" s="226" t="s">
        <v>666</v>
      </c>
      <c r="SLT4" s="225" t="s">
        <v>664</v>
      </c>
      <c r="SLU4" s="517" t="s">
        <v>667</v>
      </c>
      <c r="SLV4" s="517"/>
      <c r="SLW4" s="226" t="s">
        <v>19</v>
      </c>
      <c r="SLX4" s="226" t="s">
        <v>666</v>
      </c>
      <c r="SLY4" s="225" t="s">
        <v>664</v>
      </c>
      <c r="SLZ4" s="517" t="s">
        <v>667</v>
      </c>
      <c r="SMA4" s="517"/>
      <c r="SMB4" s="226" t="s">
        <v>19</v>
      </c>
      <c r="SMC4" s="226" t="s">
        <v>666</v>
      </c>
      <c r="SMD4" s="225" t="s">
        <v>664</v>
      </c>
      <c r="SME4" s="517" t="s">
        <v>667</v>
      </c>
      <c r="SMF4" s="517"/>
      <c r="SMG4" s="226" t="s">
        <v>19</v>
      </c>
      <c r="SMH4" s="226" t="s">
        <v>666</v>
      </c>
      <c r="SMI4" s="225" t="s">
        <v>664</v>
      </c>
      <c r="SMJ4" s="517" t="s">
        <v>667</v>
      </c>
      <c r="SMK4" s="517"/>
      <c r="SML4" s="226" t="s">
        <v>19</v>
      </c>
      <c r="SMM4" s="226" t="s">
        <v>666</v>
      </c>
      <c r="SMN4" s="225" t="s">
        <v>664</v>
      </c>
      <c r="SMO4" s="517" t="s">
        <v>667</v>
      </c>
      <c r="SMP4" s="517"/>
      <c r="SMQ4" s="226" t="s">
        <v>19</v>
      </c>
      <c r="SMR4" s="226" t="s">
        <v>666</v>
      </c>
      <c r="SMS4" s="225" t="s">
        <v>664</v>
      </c>
      <c r="SMT4" s="517" t="s">
        <v>667</v>
      </c>
      <c r="SMU4" s="517"/>
      <c r="SMV4" s="226" t="s">
        <v>19</v>
      </c>
      <c r="SMW4" s="226" t="s">
        <v>666</v>
      </c>
      <c r="SMX4" s="225" t="s">
        <v>664</v>
      </c>
      <c r="SMY4" s="517" t="s">
        <v>667</v>
      </c>
      <c r="SMZ4" s="517"/>
      <c r="SNA4" s="226" t="s">
        <v>19</v>
      </c>
      <c r="SNB4" s="226" t="s">
        <v>666</v>
      </c>
      <c r="SNC4" s="225" t="s">
        <v>664</v>
      </c>
      <c r="SND4" s="517" t="s">
        <v>667</v>
      </c>
      <c r="SNE4" s="517"/>
      <c r="SNF4" s="226" t="s">
        <v>19</v>
      </c>
      <c r="SNG4" s="226" t="s">
        <v>666</v>
      </c>
      <c r="SNH4" s="225" t="s">
        <v>664</v>
      </c>
      <c r="SNI4" s="517" t="s">
        <v>667</v>
      </c>
      <c r="SNJ4" s="517"/>
      <c r="SNK4" s="226" t="s">
        <v>19</v>
      </c>
      <c r="SNL4" s="226" t="s">
        <v>666</v>
      </c>
      <c r="SNM4" s="225" t="s">
        <v>664</v>
      </c>
      <c r="SNN4" s="517" t="s">
        <v>667</v>
      </c>
      <c r="SNO4" s="517"/>
      <c r="SNP4" s="226" t="s">
        <v>19</v>
      </c>
      <c r="SNQ4" s="226" t="s">
        <v>666</v>
      </c>
      <c r="SNR4" s="225" t="s">
        <v>664</v>
      </c>
      <c r="SNS4" s="517" t="s">
        <v>667</v>
      </c>
      <c r="SNT4" s="517"/>
      <c r="SNU4" s="226" t="s">
        <v>19</v>
      </c>
      <c r="SNV4" s="226" t="s">
        <v>666</v>
      </c>
      <c r="SNW4" s="225" t="s">
        <v>664</v>
      </c>
      <c r="SNX4" s="517" t="s">
        <v>667</v>
      </c>
      <c r="SNY4" s="517"/>
      <c r="SNZ4" s="226" t="s">
        <v>19</v>
      </c>
      <c r="SOA4" s="226" t="s">
        <v>666</v>
      </c>
      <c r="SOB4" s="225" t="s">
        <v>664</v>
      </c>
      <c r="SOC4" s="517" t="s">
        <v>667</v>
      </c>
      <c r="SOD4" s="517"/>
      <c r="SOE4" s="226" t="s">
        <v>19</v>
      </c>
      <c r="SOF4" s="226" t="s">
        <v>666</v>
      </c>
      <c r="SOG4" s="225" t="s">
        <v>664</v>
      </c>
      <c r="SOH4" s="517" t="s">
        <v>667</v>
      </c>
      <c r="SOI4" s="517"/>
      <c r="SOJ4" s="226" t="s">
        <v>19</v>
      </c>
      <c r="SOK4" s="226" t="s">
        <v>666</v>
      </c>
      <c r="SOL4" s="225" t="s">
        <v>664</v>
      </c>
      <c r="SOM4" s="517" t="s">
        <v>667</v>
      </c>
      <c r="SON4" s="517"/>
      <c r="SOO4" s="226" t="s">
        <v>19</v>
      </c>
      <c r="SOP4" s="226" t="s">
        <v>666</v>
      </c>
      <c r="SOQ4" s="225" t="s">
        <v>664</v>
      </c>
      <c r="SOR4" s="517" t="s">
        <v>667</v>
      </c>
      <c r="SOS4" s="517"/>
      <c r="SOT4" s="226" t="s">
        <v>19</v>
      </c>
      <c r="SOU4" s="226" t="s">
        <v>666</v>
      </c>
      <c r="SOV4" s="225" t="s">
        <v>664</v>
      </c>
      <c r="SOW4" s="517" t="s">
        <v>667</v>
      </c>
      <c r="SOX4" s="517"/>
      <c r="SOY4" s="226" t="s">
        <v>19</v>
      </c>
      <c r="SOZ4" s="226" t="s">
        <v>666</v>
      </c>
      <c r="SPA4" s="225" t="s">
        <v>664</v>
      </c>
      <c r="SPB4" s="517" t="s">
        <v>667</v>
      </c>
      <c r="SPC4" s="517"/>
      <c r="SPD4" s="226" t="s">
        <v>19</v>
      </c>
      <c r="SPE4" s="226" t="s">
        <v>666</v>
      </c>
      <c r="SPF4" s="225" t="s">
        <v>664</v>
      </c>
      <c r="SPG4" s="517" t="s">
        <v>667</v>
      </c>
      <c r="SPH4" s="517"/>
      <c r="SPI4" s="226" t="s">
        <v>19</v>
      </c>
      <c r="SPJ4" s="226" t="s">
        <v>666</v>
      </c>
      <c r="SPK4" s="225" t="s">
        <v>664</v>
      </c>
      <c r="SPL4" s="517" t="s">
        <v>667</v>
      </c>
      <c r="SPM4" s="517"/>
      <c r="SPN4" s="226" t="s">
        <v>19</v>
      </c>
      <c r="SPO4" s="226" t="s">
        <v>666</v>
      </c>
      <c r="SPP4" s="225" t="s">
        <v>664</v>
      </c>
      <c r="SPQ4" s="517" t="s">
        <v>667</v>
      </c>
      <c r="SPR4" s="517"/>
      <c r="SPS4" s="226" t="s">
        <v>19</v>
      </c>
      <c r="SPT4" s="226" t="s">
        <v>666</v>
      </c>
      <c r="SPU4" s="225" t="s">
        <v>664</v>
      </c>
      <c r="SPV4" s="517" t="s">
        <v>667</v>
      </c>
      <c r="SPW4" s="517"/>
      <c r="SPX4" s="226" t="s">
        <v>19</v>
      </c>
      <c r="SPY4" s="226" t="s">
        <v>666</v>
      </c>
      <c r="SPZ4" s="225" t="s">
        <v>664</v>
      </c>
      <c r="SQA4" s="517" t="s">
        <v>667</v>
      </c>
      <c r="SQB4" s="517"/>
      <c r="SQC4" s="226" t="s">
        <v>19</v>
      </c>
      <c r="SQD4" s="226" t="s">
        <v>666</v>
      </c>
      <c r="SQE4" s="225" t="s">
        <v>664</v>
      </c>
      <c r="SQF4" s="517" t="s">
        <v>667</v>
      </c>
      <c r="SQG4" s="517"/>
      <c r="SQH4" s="226" t="s">
        <v>19</v>
      </c>
      <c r="SQI4" s="226" t="s">
        <v>666</v>
      </c>
      <c r="SQJ4" s="225" t="s">
        <v>664</v>
      </c>
      <c r="SQK4" s="517" t="s">
        <v>667</v>
      </c>
      <c r="SQL4" s="517"/>
      <c r="SQM4" s="226" t="s">
        <v>19</v>
      </c>
      <c r="SQN4" s="226" t="s">
        <v>666</v>
      </c>
      <c r="SQO4" s="225" t="s">
        <v>664</v>
      </c>
      <c r="SQP4" s="517" t="s">
        <v>667</v>
      </c>
      <c r="SQQ4" s="517"/>
      <c r="SQR4" s="226" t="s">
        <v>19</v>
      </c>
      <c r="SQS4" s="226" t="s">
        <v>666</v>
      </c>
      <c r="SQT4" s="225" t="s">
        <v>664</v>
      </c>
      <c r="SQU4" s="517" t="s">
        <v>667</v>
      </c>
      <c r="SQV4" s="517"/>
      <c r="SQW4" s="226" t="s">
        <v>19</v>
      </c>
      <c r="SQX4" s="226" t="s">
        <v>666</v>
      </c>
      <c r="SQY4" s="225" t="s">
        <v>664</v>
      </c>
      <c r="SQZ4" s="517" t="s">
        <v>667</v>
      </c>
      <c r="SRA4" s="517"/>
      <c r="SRB4" s="226" t="s">
        <v>19</v>
      </c>
      <c r="SRC4" s="226" t="s">
        <v>666</v>
      </c>
      <c r="SRD4" s="225" t="s">
        <v>664</v>
      </c>
      <c r="SRE4" s="517" t="s">
        <v>667</v>
      </c>
      <c r="SRF4" s="517"/>
      <c r="SRG4" s="226" t="s">
        <v>19</v>
      </c>
      <c r="SRH4" s="226" t="s">
        <v>666</v>
      </c>
      <c r="SRI4" s="225" t="s">
        <v>664</v>
      </c>
      <c r="SRJ4" s="517" t="s">
        <v>667</v>
      </c>
      <c r="SRK4" s="517"/>
      <c r="SRL4" s="226" t="s">
        <v>19</v>
      </c>
      <c r="SRM4" s="226" t="s">
        <v>666</v>
      </c>
      <c r="SRN4" s="225" t="s">
        <v>664</v>
      </c>
      <c r="SRO4" s="517" t="s">
        <v>667</v>
      </c>
      <c r="SRP4" s="517"/>
      <c r="SRQ4" s="226" t="s">
        <v>19</v>
      </c>
      <c r="SRR4" s="226" t="s">
        <v>666</v>
      </c>
      <c r="SRS4" s="225" t="s">
        <v>664</v>
      </c>
      <c r="SRT4" s="517" t="s">
        <v>667</v>
      </c>
      <c r="SRU4" s="517"/>
      <c r="SRV4" s="226" t="s">
        <v>19</v>
      </c>
      <c r="SRW4" s="226" t="s">
        <v>666</v>
      </c>
      <c r="SRX4" s="225" t="s">
        <v>664</v>
      </c>
      <c r="SRY4" s="517" t="s">
        <v>667</v>
      </c>
      <c r="SRZ4" s="517"/>
      <c r="SSA4" s="226" t="s">
        <v>19</v>
      </c>
      <c r="SSB4" s="226" t="s">
        <v>666</v>
      </c>
      <c r="SSC4" s="225" t="s">
        <v>664</v>
      </c>
      <c r="SSD4" s="517" t="s">
        <v>667</v>
      </c>
      <c r="SSE4" s="517"/>
      <c r="SSF4" s="226" t="s">
        <v>19</v>
      </c>
      <c r="SSG4" s="226" t="s">
        <v>666</v>
      </c>
      <c r="SSH4" s="225" t="s">
        <v>664</v>
      </c>
      <c r="SSI4" s="517" t="s">
        <v>667</v>
      </c>
      <c r="SSJ4" s="517"/>
      <c r="SSK4" s="226" t="s">
        <v>19</v>
      </c>
      <c r="SSL4" s="226" t="s">
        <v>666</v>
      </c>
      <c r="SSM4" s="225" t="s">
        <v>664</v>
      </c>
      <c r="SSN4" s="517" t="s">
        <v>667</v>
      </c>
      <c r="SSO4" s="517"/>
      <c r="SSP4" s="226" t="s">
        <v>19</v>
      </c>
      <c r="SSQ4" s="226" t="s">
        <v>666</v>
      </c>
      <c r="SSR4" s="225" t="s">
        <v>664</v>
      </c>
      <c r="SSS4" s="517" t="s">
        <v>667</v>
      </c>
      <c r="SST4" s="517"/>
      <c r="SSU4" s="226" t="s">
        <v>19</v>
      </c>
      <c r="SSV4" s="226" t="s">
        <v>666</v>
      </c>
      <c r="SSW4" s="225" t="s">
        <v>664</v>
      </c>
      <c r="SSX4" s="517" t="s">
        <v>667</v>
      </c>
      <c r="SSY4" s="517"/>
      <c r="SSZ4" s="226" t="s">
        <v>19</v>
      </c>
      <c r="STA4" s="226" t="s">
        <v>666</v>
      </c>
      <c r="STB4" s="225" t="s">
        <v>664</v>
      </c>
      <c r="STC4" s="517" t="s">
        <v>667</v>
      </c>
      <c r="STD4" s="517"/>
      <c r="STE4" s="226" t="s">
        <v>19</v>
      </c>
      <c r="STF4" s="226" t="s">
        <v>666</v>
      </c>
      <c r="STG4" s="225" t="s">
        <v>664</v>
      </c>
      <c r="STH4" s="517" t="s">
        <v>667</v>
      </c>
      <c r="STI4" s="517"/>
      <c r="STJ4" s="226" t="s">
        <v>19</v>
      </c>
      <c r="STK4" s="226" t="s">
        <v>666</v>
      </c>
      <c r="STL4" s="225" t="s">
        <v>664</v>
      </c>
      <c r="STM4" s="517" t="s">
        <v>667</v>
      </c>
      <c r="STN4" s="517"/>
      <c r="STO4" s="226" t="s">
        <v>19</v>
      </c>
      <c r="STP4" s="226" t="s">
        <v>666</v>
      </c>
      <c r="STQ4" s="225" t="s">
        <v>664</v>
      </c>
      <c r="STR4" s="517" t="s">
        <v>667</v>
      </c>
      <c r="STS4" s="517"/>
      <c r="STT4" s="226" t="s">
        <v>19</v>
      </c>
      <c r="STU4" s="226" t="s">
        <v>666</v>
      </c>
      <c r="STV4" s="225" t="s">
        <v>664</v>
      </c>
      <c r="STW4" s="517" t="s">
        <v>667</v>
      </c>
      <c r="STX4" s="517"/>
      <c r="STY4" s="226" t="s">
        <v>19</v>
      </c>
      <c r="STZ4" s="226" t="s">
        <v>666</v>
      </c>
      <c r="SUA4" s="225" t="s">
        <v>664</v>
      </c>
      <c r="SUB4" s="517" t="s">
        <v>667</v>
      </c>
      <c r="SUC4" s="517"/>
      <c r="SUD4" s="226" t="s">
        <v>19</v>
      </c>
      <c r="SUE4" s="226" t="s">
        <v>666</v>
      </c>
      <c r="SUF4" s="225" t="s">
        <v>664</v>
      </c>
      <c r="SUG4" s="517" t="s">
        <v>667</v>
      </c>
      <c r="SUH4" s="517"/>
      <c r="SUI4" s="226" t="s">
        <v>19</v>
      </c>
      <c r="SUJ4" s="226" t="s">
        <v>666</v>
      </c>
      <c r="SUK4" s="225" t="s">
        <v>664</v>
      </c>
      <c r="SUL4" s="517" t="s">
        <v>667</v>
      </c>
      <c r="SUM4" s="517"/>
      <c r="SUN4" s="226" t="s">
        <v>19</v>
      </c>
      <c r="SUO4" s="226" t="s">
        <v>666</v>
      </c>
      <c r="SUP4" s="225" t="s">
        <v>664</v>
      </c>
      <c r="SUQ4" s="517" t="s">
        <v>667</v>
      </c>
      <c r="SUR4" s="517"/>
      <c r="SUS4" s="226" t="s">
        <v>19</v>
      </c>
      <c r="SUT4" s="226" t="s">
        <v>666</v>
      </c>
      <c r="SUU4" s="225" t="s">
        <v>664</v>
      </c>
      <c r="SUV4" s="517" t="s">
        <v>667</v>
      </c>
      <c r="SUW4" s="517"/>
      <c r="SUX4" s="226" t="s">
        <v>19</v>
      </c>
      <c r="SUY4" s="226" t="s">
        <v>666</v>
      </c>
      <c r="SUZ4" s="225" t="s">
        <v>664</v>
      </c>
      <c r="SVA4" s="517" t="s">
        <v>667</v>
      </c>
      <c r="SVB4" s="517"/>
      <c r="SVC4" s="226" t="s">
        <v>19</v>
      </c>
      <c r="SVD4" s="226" t="s">
        <v>666</v>
      </c>
      <c r="SVE4" s="225" t="s">
        <v>664</v>
      </c>
      <c r="SVF4" s="517" t="s">
        <v>667</v>
      </c>
      <c r="SVG4" s="517"/>
      <c r="SVH4" s="226" t="s">
        <v>19</v>
      </c>
      <c r="SVI4" s="226" t="s">
        <v>666</v>
      </c>
      <c r="SVJ4" s="225" t="s">
        <v>664</v>
      </c>
      <c r="SVK4" s="517" t="s">
        <v>667</v>
      </c>
      <c r="SVL4" s="517"/>
      <c r="SVM4" s="226" t="s">
        <v>19</v>
      </c>
      <c r="SVN4" s="226" t="s">
        <v>666</v>
      </c>
      <c r="SVO4" s="225" t="s">
        <v>664</v>
      </c>
      <c r="SVP4" s="517" t="s">
        <v>667</v>
      </c>
      <c r="SVQ4" s="517"/>
      <c r="SVR4" s="226" t="s">
        <v>19</v>
      </c>
      <c r="SVS4" s="226" t="s">
        <v>666</v>
      </c>
      <c r="SVT4" s="225" t="s">
        <v>664</v>
      </c>
      <c r="SVU4" s="517" t="s">
        <v>667</v>
      </c>
      <c r="SVV4" s="517"/>
      <c r="SVW4" s="226" t="s">
        <v>19</v>
      </c>
      <c r="SVX4" s="226" t="s">
        <v>666</v>
      </c>
      <c r="SVY4" s="225" t="s">
        <v>664</v>
      </c>
      <c r="SVZ4" s="517" t="s">
        <v>667</v>
      </c>
      <c r="SWA4" s="517"/>
      <c r="SWB4" s="226" t="s">
        <v>19</v>
      </c>
      <c r="SWC4" s="226" t="s">
        <v>666</v>
      </c>
      <c r="SWD4" s="225" t="s">
        <v>664</v>
      </c>
      <c r="SWE4" s="517" t="s">
        <v>667</v>
      </c>
      <c r="SWF4" s="517"/>
      <c r="SWG4" s="226" t="s">
        <v>19</v>
      </c>
      <c r="SWH4" s="226" t="s">
        <v>666</v>
      </c>
      <c r="SWI4" s="225" t="s">
        <v>664</v>
      </c>
      <c r="SWJ4" s="517" t="s">
        <v>667</v>
      </c>
      <c r="SWK4" s="517"/>
      <c r="SWL4" s="226" t="s">
        <v>19</v>
      </c>
      <c r="SWM4" s="226" t="s">
        <v>666</v>
      </c>
      <c r="SWN4" s="225" t="s">
        <v>664</v>
      </c>
      <c r="SWO4" s="517" t="s">
        <v>667</v>
      </c>
      <c r="SWP4" s="517"/>
      <c r="SWQ4" s="226" t="s">
        <v>19</v>
      </c>
      <c r="SWR4" s="226" t="s">
        <v>666</v>
      </c>
      <c r="SWS4" s="225" t="s">
        <v>664</v>
      </c>
      <c r="SWT4" s="517" t="s">
        <v>667</v>
      </c>
      <c r="SWU4" s="517"/>
      <c r="SWV4" s="226" t="s">
        <v>19</v>
      </c>
      <c r="SWW4" s="226" t="s">
        <v>666</v>
      </c>
      <c r="SWX4" s="225" t="s">
        <v>664</v>
      </c>
      <c r="SWY4" s="517" t="s">
        <v>667</v>
      </c>
      <c r="SWZ4" s="517"/>
      <c r="SXA4" s="226" t="s">
        <v>19</v>
      </c>
      <c r="SXB4" s="226" t="s">
        <v>666</v>
      </c>
      <c r="SXC4" s="225" t="s">
        <v>664</v>
      </c>
      <c r="SXD4" s="517" t="s">
        <v>667</v>
      </c>
      <c r="SXE4" s="517"/>
      <c r="SXF4" s="226" t="s">
        <v>19</v>
      </c>
      <c r="SXG4" s="226" t="s">
        <v>666</v>
      </c>
      <c r="SXH4" s="225" t="s">
        <v>664</v>
      </c>
      <c r="SXI4" s="517" t="s">
        <v>667</v>
      </c>
      <c r="SXJ4" s="517"/>
      <c r="SXK4" s="226" t="s">
        <v>19</v>
      </c>
      <c r="SXL4" s="226" t="s">
        <v>666</v>
      </c>
      <c r="SXM4" s="225" t="s">
        <v>664</v>
      </c>
      <c r="SXN4" s="517" t="s">
        <v>667</v>
      </c>
      <c r="SXO4" s="517"/>
      <c r="SXP4" s="226" t="s">
        <v>19</v>
      </c>
      <c r="SXQ4" s="226" t="s">
        <v>666</v>
      </c>
      <c r="SXR4" s="225" t="s">
        <v>664</v>
      </c>
      <c r="SXS4" s="517" t="s">
        <v>667</v>
      </c>
      <c r="SXT4" s="517"/>
      <c r="SXU4" s="226" t="s">
        <v>19</v>
      </c>
      <c r="SXV4" s="226" t="s">
        <v>666</v>
      </c>
      <c r="SXW4" s="225" t="s">
        <v>664</v>
      </c>
      <c r="SXX4" s="517" t="s">
        <v>667</v>
      </c>
      <c r="SXY4" s="517"/>
      <c r="SXZ4" s="226" t="s">
        <v>19</v>
      </c>
      <c r="SYA4" s="226" t="s">
        <v>666</v>
      </c>
      <c r="SYB4" s="225" t="s">
        <v>664</v>
      </c>
      <c r="SYC4" s="517" t="s">
        <v>667</v>
      </c>
      <c r="SYD4" s="517"/>
      <c r="SYE4" s="226" t="s">
        <v>19</v>
      </c>
      <c r="SYF4" s="226" t="s">
        <v>666</v>
      </c>
      <c r="SYG4" s="225" t="s">
        <v>664</v>
      </c>
      <c r="SYH4" s="517" t="s">
        <v>667</v>
      </c>
      <c r="SYI4" s="517"/>
      <c r="SYJ4" s="226" t="s">
        <v>19</v>
      </c>
      <c r="SYK4" s="226" t="s">
        <v>666</v>
      </c>
      <c r="SYL4" s="225" t="s">
        <v>664</v>
      </c>
      <c r="SYM4" s="517" t="s">
        <v>667</v>
      </c>
      <c r="SYN4" s="517"/>
      <c r="SYO4" s="226" t="s">
        <v>19</v>
      </c>
      <c r="SYP4" s="226" t="s">
        <v>666</v>
      </c>
      <c r="SYQ4" s="225" t="s">
        <v>664</v>
      </c>
      <c r="SYR4" s="517" t="s">
        <v>667</v>
      </c>
      <c r="SYS4" s="517"/>
      <c r="SYT4" s="226" t="s">
        <v>19</v>
      </c>
      <c r="SYU4" s="226" t="s">
        <v>666</v>
      </c>
      <c r="SYV4" s="225" t="s">
        <v>664</v>
      </c>
      <c r="SYW4" s="517" t="s">
        <v>667</v>
      </c>
      <c r="SYX4" s="517"/>
      <c r="SYY4" s="226" t="s">
        <v>19</v>
      </c>
      <c r="SYZ4" s="226" t="s">
        <v>666</v>
      </c>
      <c r="SZA4" s="225" t="s">
        <v>664</v>
      </c>
      <c r="SZB4" s="517" t="s">
        <v>667</v>
      </c>
      <c r="SZC4" s="517"/>
      <c r="SZD4" s="226" t="s">
        <v>19</v>
      </c>
      <c r="SZE4" s="226" t="s">
        <v>666</v>
      </c>
      <c r="SZF4" s="225" t="s">
        <v>664</v>
      </c>
      <c r="SZG4" s="517" t="s">
        <v>667</v>
      </c>
      <c r="SZH4" s="517"/>
      <c r="SZI4" s="226" t="s">
        <v>19</v>
      </c>
      <c r="SZJ4" s="226" t="s">
        <v>666</v>
      </c>
      <c r="SZK4" s="225" t="s">
        <v>664</v>
      </c>
      <c r="SZL4" s="517" t="s">
        <v>667</v>
      </c>
      <c r="SZM4" s="517"/>
      <c r="SZN4" s="226" t="s">
        <v>19</v>
      </c>
      <c r="SZO4" s="226" t="s">
        <v>666</v>
      </c>
      <c r="SZP4" s="225" t="s">
        <v>664</v>
      </c>
      <c r="SZQ4" s="517" t="s">
        <v>667</v>
      </c>
      <c r="SZR4" s="517"/>
      <c r="SZS4" s="226" t="s">
        <v>19</v>
      </c>
      <c r="SZT4" s="226" t="s">
        <v>666</v>
      </c>
      <c r="SZU4" s="225" t="s">
        <v>664</v>
      </c>
      <c r="SZV4" s="517" t="s">
        <v>667</v>
      </c>
      <c r="SZW4" s="517"/>
      <c r="SZX4" s="226" t="s">
        <v>19</v>
      </c>
      <c r="SZY4" s="226" t="s">
        <v>666</v>
      </c>
      <c r="SZZ4" s="225" t="s">
        <v>664</v>
      </c>
      <c r="TAA4" s="517" t="s">
        <v>667</v>
      </c>
      <c r="TAB4" s="517"/>
      <c r="TAC4" s="226" t="s">
        <v>19</v>
      </c>
      <c r="TAD4" s="226" t="s">
        <v>666</v>
      </c>
      <c r="TAE4" s="225" t="s">
        <v>664</v>
      </c>
      <c r="TAF4" s="517" t="s">
        <v>667</v>
      </c>
      <c r="TAG4" s="517"/>
      <c r="TAH4" s="226" t="s">
        <v>19</v>
      </c>
      <c r="TAI4" s="226" t="s">
        <v>666</v>
      </c>
      <c r="TAJ4" s="225" t="s">
        <v>664</v>
      </c>
      <c r="TAK4" s="517" t="s">
        <v>667</v>
      </c>
      <c r="TAL4" s="517"/>
      <c r="TAM4" s="226" t="s">
        <v>19</v>
      </c>
      <c r="TAN4" s="226" t="s">
        <v>666</v>
      </c>
      <c r="TAO4" s="225" t="s">
        <v>664</v>
      </c>
      <c r="TAP4" s="517" t="s">
        <v>667</v>
      </c>
      <c r="TAQ4" s="517"/>
      <c r="TAR4" s="226" t="s">
        <v>19</v>
      </c>
      <c r="TAS4" s="226" t="s">
        <v>666</v>
      </c>
      <c r="TAT4" s="225" t="s">
        <v>664</v>
      </c>
      <c r="TAU4" s="517" t="s">
        <v>667</v>
      </c>
      <c r="TAV4" s="517"/>
      <c r="TAW4" s="226" t="s">
        <v>19</v>
      </c>
      <c r="TAX4" s="226" t="s">
        <v>666</v>
      </c>
      <c r="TAY4" s="225" t="s">
        <v>664</v>
      </c>
      <c r="TAZ4" s="517" t="s">
        <v>667</v>
      </c>
      <c r="TBA4" s="517"/>
      <c r="TBB4" s="226" t="s">
        <v>19</v>
      </c>
      <c r="TBC4" s="226" t="s">
        <v>666</v>
      </c>
      <c r="TBD4" s="225" t="s">
        <v>664</v>
      </c>
      <c r="TBE4" s="517" t="s">
        <v>667</v>
      </c>
      <c r="TBF4" s="517"/>
      <c r="TBG4" s="226" t="s">
        <v>19</v>
      </c>
      <c r="TBH4" s="226" t="s">
        <v>666</v>
      </c>
      <c r="TBI4" s="225" t="s">
        <v>664</v>
      </c>
      <c r="TBJ4" s="517" t="s">
        <v>667</v>
      </c>
      <c r="TBK4" s="517"/>
      <c r="TBL4" s="226" t="s">
        <v>19</v>
      </c>
      <c r="TBM4" s="226" t="s">
        <v>666</v>
      </c>
      <c r="TBN4" s="225" t="s">
        <v>664</v>
      </c>
      <c r="TBO4" s="517" t="s">
        <v>667</v>
      </c>
      <c r="TBP4" s="517"/>
      <c r="TBQ4" s="226" t="s">
        <v>19</v>
      </c>
      <c r="TBR4" s="226" t="s">
        <v>666</v>
      </c>
      <c r="TBS4" s="225" t="s">
        <v>664</v>
      </c>
      <c r="TBT4" s="517" t="s">
        <v>667</v>
      </c>
      <c r="TBU4" s="517"/>
      <c r="TBV4" s="226" t="s">
        <v>19</v>
      </c>
      <c r="TBW4" s="226" t="s">
        <v>666</v>
      </c>
      <c r="TBX4" s="225" t="s">
        <v>664</v>
      </c>
      <c r="TBY4" s="517" t="s">
        <v>667</v>
      </c>
      <c r="TBZ4" s="517"/>
      <c r="TCA4" s="226" t="s">
        <v>19</v>
      </c>
      <c r="TCB4" s="226" t="s">
        <v>666</v>
      </c>
      <c r="TCC4" s="225" t="s">
        <v>664</v>
      </c>
      <c r="TCD4" s="517" t="s">
        <v>667</v>
      </c>
      <c r="TCE4" s="517"/>
      <c r="TCF4" s="226" t="s">
        <v>19</v>
      </c>
      <c r="TCG4" s="226" t="s">
        <v>666</v>
      </c>
      <c r="TCH4" s="225" t="s">
        <v>664</v>
      </c>
      <c r="TCI4" s="517" t="s">
        <v>667</v>
      </c>
      <c r="TCJ4" s="517"/>
      <c r="TCK4" s="226" t="s">
        <v>19</v>
      </c>
      <c r="TCL4" s="226" t="s">
        <v>666</v>
      </c>
      <c r="TCM4" s="225" t="s">
        <v>664</v>
      </c>
      <c r="TCN4" s="517" t="s">
        <v>667</v>
      </c>
      <c r="TCO4" s="517"/>
      <c r="TCP4" s="226" t="s">
        <v>19</v>
      </c>
      <c r="TCQ4" s="226" t="s">
        <v>666</v>
      </c>
      <c r="TCR4" s="225" t="s">
        <v>664</v>
      </c>
      <c r="TCS4" s="517" t="s">
        <v>667</v>
      </c>
      <c r="TCT4" s="517"/>
      <c r="TCU4" s="226" t="s">
        <v>19</v>
      </c>
      <c r="TCV4" s="226" t="s">
        <v>666</v>
      </c>
      <c r="TCW4" s="225" t="s">
        <v>664</v>
      </c>
      <c r="TCX4" s="517" t="s">
        <v>667</v>
      </c>
      <c r="TCY4" s="517"/>
      <c r="TCZ4" s="226" t="s">
        <v>19</v>
      </c>
      <c r="TDA4" s="226" t="s">
        <v>666</v>
      </c>
      <c r="TDB4" s="225" t="s">
        <v>664</v>
      </c>
      <c r="TDC4" s="517" t="s">
        <v>667</v>
      </c>
      <c r="TDD4" s="517"/>
      <c r="TDE4" s="226" t="s">
        <v>19</v>
      </c>
      <c r="TDF4" s="226" t="s">
        <v>666</v>
      </c>
      <c r="TDG4" s="225" t="s">
        <v>664</v>
      </c>
      <c r="TDH4" s="517" t="s">
        <v>667</v>
      </c>
      <c r="TDI4" s="517"/>
      <c r="TDJ4" s="226" t="s">
        <v>19</v>
      </c>
      <c r="TDK4" s="226" t="s">
        <v>666</v>
      </c>
      <c r="TDL4" s="225" t="s">
        <v>664</v>
      </c>
      <c r="TDM4" s="517" t="s">
        <v>667</v>
      </c>
      <c r="TDN4" s="517"/>
      <c r="TDO4" s="226" t="s">
        <v>19</v>
      </c>
      <c r="TDP4" s="226" t="s">
        <v>666</v>
      </c>
      <c r="TDQ4" s="225" t="s">
        <v>664</v>
      </c>
      <c r="TDR4" s="517" t="s">
        <v>667</v>
      </c>
      <c r="TDS4" s="517"/>
      <c r="TDT4" s="226" t="s">
        <v>19</v>
      </c>
      <c r="TDU4" s="226" t="s">
        <v>666</v>
      </c>
      <c r="TDV4" s="225" t="s">
        <v>664</v>
      </c>
      <c r="TDW4" s="517" t="s">
        <v>667</v>
      </c>
      <c r="TDX4" s="517"/>
      <c r="TDY4" s="226" t="s">
        <v>19</v>
      </c>
      <c r="TDZ4" s="226" t="s">
        <v>666</v>
      </c>
      <c r="TEA4" s="225" t="s">
        <v>664</v>
      </c>
      <c r="TEB4" s="517" t="s">
        <v>667</v>
      </c>
      <c r="TEC4" s="517"/>
      <c r="TED4" s="226" t="s">
        <v>19</v>
      </c>
      <c r="TEE4" s="226" t="s">
        <v>666</v>
      </c>
      <c r="TEF4" s="225" t="s">
        <v>664</v>
      </c>
      <c r="TEG4" s="517" t="s">
        <v>667</v>
      </c>
      <c r="TEH4" s="517"/>
      <c r="TEI4" s="226" t="s">
        <v>19</v>
      </c>
      <c r="TEJ4" s="226" t="s">
        <v>666</v>
      </c>
      <c r="TEK4" s="225" t="s">
        <v>664</v>
      </c>
      <c r="TEL4" s="517" t="s">
        <v>667</v>
      </c>
      <c r="TEM4" s="517"/>
      <c r="TEN4" s="226" t="s">
        <v>19</v>
      </c>
      <c r="TEO4" s="226" t="s">
        <v>666</v>
      </c>
      <c r="TEP4" s="225" t="s">
        <v>664</v>
      </c>
      <c r="TEQ4" s="517" t="s">
        <v>667</v>
      </c>
      <c r="TER4" s="517"/>
      <c r="TES4" s="226" t="s">
        <v>19</v>
      </c>
      <c r="TET4" s="226" t="s">
        <v>666</v>
      </c>
      <c r="TEU4" s="225" t="s">
        <v>664</v>
      </c>
      <c r="TEV4" s="517" t="s">
        <v>667</v>
      </c>
      <c r="TEW4" s="517"/>
      <c r="TEX4" s="226" t="s">
        <v>19</v>
      </c>
      <c r="TEY4" s="226" t="s">
        <v>666</v>
      </c>
      <c r="TEZ4" s="225" t="s">
        <v>664</v>
      </c>
      <c r="TFA4" s="517" t="s">
        <v>667</v>
      </c>
      <c r="TFB4" s="517"/>
      <c r="TFC4" s="226" t="s">
        <v>19</v>
      </c>
      <c r="TFD4" s="226" t="s">
        <v>666</v>
      </c>
      <c r="TFE4" s="225" t="s">
        <v>664</v>
      </c>
      <c r="TFF4" s="517" t="s">
        <v>667</v>
      </c>
      <c r="TFG4" s="517"/>
      <c r="TFH4" s="226" t="s">
        <v>19</v>
      </c>
      <c r="TFI4" s="226" t="s">
        <v>666</v>
      </c>
      <c r="TFJ4" s="225" t="s">
        <v>664</v>
      </c>
      <c r="TFK4" s="517" t="s">
        <v>667</v>
      </c>
      <c r="TFL4" s="517"/>
      <c r="TFM4" s="226" t="s">
        <v>19</v>
      </c>
      <c r="TFN4" s="226" t="s">
        <v>666</v>
      </c>
      <c r="TFO4" s="225" t="s">
        <v>664</v>
      </c>
      <c r="TFP4" s="517" t="s">
        <v>667</v>
      </c>
      <c r="TFQ4" s="517"/>
      <c r="TFR4" s="226" t="s">
        <v>19</v>
      </c>
      <c r="TFS4" s="226" t="s">
        <v>666</v>
      </c>
      <c r="TFT4" s="225" t="s">
        <v>664</v>
      </c>
      <c r="TFU4" s="517" t="s">
        <v>667</v>
      </c>
      <c r="TFV4" s="517"/>
      <c r="TFW4" s="226" t="s">
        <v>19</v>
      </c>
      <c r="TFX4" s="226" t="s">
        <v>666</v>
      </c>
      <c r="TFY4" s="225" t="s">
        <v>664</v>
      </c>
      <c r="TFZ4" s="517" t="s">
        <v>667</v>
      </c>
      <c r="TGA4" s="517"/>
      <c r="TGB4" s="226" t="s">
        <v>19</v>
      </c>
      <c r="TGC4" s="226" t="s">
        <v>666</v>
      </c>
      <c r="TGD4" s="225" t="s">
        <v>664</v>
      </c>
      <c r="TGE4" s="517" t="s">
        <v>667</v>
      </c>
      <c r="TGF4" s="517"/>
      <c r="TGG4" s="226" t="s">
        <v>19</v>
      </c>
      <c r="TGH4" s="226" t="s">
        <v>666</v>
      </c>
      <c r="TGI4" s="225" t="s">
        <v>664</v>
      </c>
      <c r="TGJ4" s="517" t="s">
        <v>667</v>
      </c>
      <c r="TGK4" s="517"/>
      <c r="TGL4" s="226" t="s">
        <v>19</v>
      </c>
      <c r="TGM4" s="226" t="s">
        <v>666</v>
      </c>
      <c r="TGN4" s="225" t="s">
        <v>664</v>
      </c>
      <c r="TGO4" s="517" t="s">
        <v>667</v>
      </c>
      <c r="TGP4" s="517"/>
      <c r="TGQ4" s="226" t="s">
        <v>19</v>
      </c>
      <c r="TGR4" s="226" t="s">
        <v>666</v>
      </c>
      <c r="TGS4" s="225" t="s">
        <v>664</v>
      </c>
      <c r="TGT4" s="517" t="s">
        <v>667</v>
      </c>
      <c r="TGU4" s="517"/>
      <c r="TGV4" s="226" t="s">
        <v>19</v>
      </c>
      <c r="TGW4" s="226" t="s">
        <v>666</v>
      </c>
      <c r="TGX4" s="225" t="s">
        <v>664</v>
      </c>
      <c r="TGY4" s="517" t="s">
        <v>667</v>
      </c>
      <c r="TGZ4" s="517"/>
      <c r="THA4" s="226" t="s">
        <v>19</v>
      </c>
      <c r="THB4" s="226" t="s">
        <v>666</v>
      </c>
      <c r="THC4" s="225" t="s">
        <v>664</v>
      </c>
      <c r="THD4" s="517" t="s">
        <v>667</v>
      </c>
      <c r="THE4" s="517"/>
      <c r="THF4" s="226" t="s">
        <v>19</v>
      </c>
      <c r="THG4" s="226" t="s">
        <v>666</v>
      </c>
      <c r="THH4" s="225" t="s">
        <v>664</v>
      </c>
      <c r="THI4" s="517" t="s">
        <v>667</v>
      </c>
      <c r="THJ4" s="517"/>
      <c r="THK4" s="226" t="s">
        <v>19</v>
      </c>
      <c r="THL4" s="226" t="s">
        <v>666</v>
      </c>
      <c r="THM4" s="225" t="s">
        <v>664</v>
      </c>
      <c r="THN4" s="517" t="s">
        <v>667</v>
      </c>
      <c r="THO4" s="517"/>
      <c r="THP4" s="226" t="s">
        <v>19</v>
      </c>
      <c r="THQ4" s="226" t="s">
        <v>666</v>
      </c>
      <c r="THR4" s="225" t="s">
        <v>664</v>
      </c>
      <c r="THS4" s="517" t="s">
        <v>667</v>
      </c>
      <c r="THT4" s="517"/>
      <c r="THU4" s="226" t="s">
        <v>19</v>
      </c>
      <c r="THV4" s="226" t="s">
        <v>666</v>
      </c>
      <c r="THW4" s="225" t="s">
        <v>664</v>
      </c>
      <c r="THX4" s="517" t="s">
        <v>667</v>
      </c>
      <c r="THY4" s="517"/>
      <c r="THZ4" s="226" t="s">
        <v>19</v>
      </c>
      <c r="TIA4" s="226" t="s">
        <v>666</v>
      </c>
      <c r="TIB4" s="225" t="s">
        <v>664</v>
      </c>
      <c r="TIC4" s="517" t="s">
        <v>667</v>
      </c>
      <c r="TID4" s="517"/>
      <c r="TIE4" s="226" t="s">
        <v>19</v>
      </c>
      <c r="TIF4" s="226" t="s">
        <v>666</v>
      </c>
      <c r="TIG4" s="225" t="s">
        <v>664</v>
      </c>
      <c r="TIH4" s="517" t="s">
        <v>667</v>
      </c>
      <c r="TII4" s="517"/>
      <c r="TIJ4" s="226" t="s">
        <v>19</v>
      </c>
      <c r="TIK4" s="226" t="s">
        <v>666</v>
      </c>
      <c r="TIL4" s="225" t="s">
        <v>664</v>
      </c>
      <c r="TIM4" s="517" t="s">
        <v>667</v>
      </c>
      <c r="TIN4" s="517"/>
      <c r="TIO4" s="226" t="s">
        <v>19</v>
      </c>
      <c r="TIP4" s="226" t="s">
        <v>666</v>
      </c>
      <c r="TIQ4" s="225" t="s">
        <v>664</v>
      </c>
      <c r="TIR4" s="517" t="s">
        <v>667</v>
      </c>
      <c r="TIS4" s="517"/>
      <c r="TIT4" s="226" t="s">
        <v>19</v>
      </c>
      <c r="TIU4" s="226" t="s">
        <v>666</v>
      </c>
      <c r="TIV4" s="225" t="s">
        <v>664</v>
      </c>
      <c r="TIW4" s="517" t="s">
        <v>667</v>
      </c>
      <c r="TIX4" s="517"/>
      <c r="TIY4" s="226" t="s">
        <v>19</v>
      </c>
      <c r="TIZ4" s="226" t="s">
        <v>666</v>
      </c>
      <c r="TJA4" s="225" t="s">
        <v>664</v>
      </c>
      <c r="TJB4" s="517" t="s">
        <v>667</v>
      </c>
      <c r="TJC4" s="517"/>
      <c r="TJD4" s="226" t="s">
        <v>19</v>
      </c>
      <c r="TJE4" s="226" t="s">
        <v>666</v>
      </c>
      <c r="TJF4" s="225" t="s">
        <v>664</v>
      </c>
      <c r="TJG4" s="517" t="s">
        <v>667</v>
      </c>
      <c r="TJH4" s="517"/>
      <c r="TJI4" s="226" t="s">
        <v>19</v>
      </c>
      <c r="TJJ4" s="226" t="s">
        <v>666</v>
      </c>
      <c r="TJK4" s="225" t="s">
        <v>664</v>
      </c>
      <c r="TJL4" s="517" t="s">
        <v>667</v>
      </c>
      <c r="TJM4" s="517"/>
      <c r="TJN4" s="226" t="s">
        <v>19</v>
      </c>
      <c r="TJO4" s="226" t="s">
        <v>666</v>
      </c>
      <c r="TJP4" s="225" t="s">
        <v>664</v>
      </c>
      <c r="TJQ4" s="517" t="s">
        <v>667</v>
      </c>
      <c r="TJR4" s="517"/>
      <c r="TJS4" s="226" t="s">
        <v>19</v>
      </c>
      <c r="TJT4" s="226" t="s">
        <v>666</v>
      </c>
      <c r="TJU4" s="225" t="s">
        <v>664</v>
      </c>
      <c r="TJV4" s="517" t="s">
        <v>667</v>
      </c>
      <c r="TJW4" s="517"/>
      <c r="TJX4" s="226" t="s">
        <v>19</v>
      </c>
      <c r="TJY4" s="226" t="s">
        <v>666</v>
      </c>
      <c r="TJZ4" s="225" t="s">
        <v>664</v>
      </c>
      <c r="TKA4" s="517" t="s">
        <v>667</v>
      </c>
      <c r="TKB4" s="517"/>
      <c r="TKC4" s="226" t="s">
        <v>19</v>
      </c>
      <c r="TKD4" s="226" t="s">
        <v>666</v>
      </c>
      <c r="TKE4" s="225" t="s">
        <v>664</v>
      </c>
      <c r="TKF4" s="517" t="s">
        <v>667</v>
      </c>
      <c r="TKG4" s="517"/>
      <c r="TKH4" s="226" t="s">
        <v>19</v>
      </c>
      <c r="TKI4" s="226" t="s">
        <v>666</v>
      </c>
      <c r="TKJ4" s="225" t="s">
        <v>664</v>
      </c>
      <c r="TKK4" s="517" t="s">
        <v>667</v>
      </c>
      <c r="TKL4" s="517"/>
      <c r="TKM4" s="226" t="s">
        <v>19</v>
      </c>
      <c r="TKN4" s="226" t="s">
        <v>666</v>
      </c>
      <c r="TKO4" s="225" t="s">
        <v>664</v>
      </c>
      <c r="TKP4" s="517" t="s">
        <v>667</v>
      </c>
      <c r="TKQ4" s="517"/>
      <c r="TKR4" s="226" t="s">
        <v>19</v>
      </c>
      <c r="TKS4" s="226" t="s">
        <v>666</v>
      </c>
      <c r="TKT4" s="225" t="s">
        <v>664</v>
      </c>
      <c r="TKU4" s="517" t="s">
        <v>667</v>
      </c>
      <c r="TKV4" s="517"/>
      <c r="TKW4" s="226" t="s">
        <v>19</v>
      </c>
      <c r="TKX4" s="226" t="s">
        <v>666</v>
      </c>
      <c r="TKY4" s="225" t="s">
        <v>664</v>
      </c>
      <c r="TKZ4" s="517" t="s">
        <v>667</v>
      </c>
      <c r="TLA4" s="517"/>
      <c r="TLB4" s="226" t="s">
        <v>19</v>
      </c>
      <c r="TLC4" s="226" t="s">
        <v>666</v>
      </c>
      <c r="TLD4" s="225" t="s">
        <v>664</v>
      </c>
      <c r="TLE4" s="517" t="s">
        <v>667</v>
      </c>
      <c r="TLF4" s="517"/>
      <c r="TLG4" s="226" t="s">
        <v>19</v>
      </c>
      <c r="TLH4" s="226" t="s">
        <v>666</v>
      </c>
      <c r="TLI4" s="225" t="s">
        <v>664</v>
      </c>
      <c r="TLJ4" s="517" t="s">
        <v>667</v>
      </c>
      <c r="TLK4" s="517"/>
      <c r="TLL4" s="226" t="s">
        <v>19</v>
      </c>
      <c r="TLM4" s="226" t="s">
        <v>666</v>
      </c>
      <c r="TLN4" s="225" t="s">
        <v>664</v>
      </c>
      <c r="TLO4" s="517" t="s">
        <v>667</v>
      </c>
      <c r="TLP4" s="517"/>
      <c r="TLQ4" s="226" t="s">
        <v>19</v>
      </c>
      <c r="TLR4" s="226" t="s">
        <v>666</v>
      </c>
      <c r="TLS4" s="225" t="s">
        <v>664</v>
      </c>
      <c r="TLT4" s="517" t="s">
        <v>667</v>
      </c>
      <c r="TLU4" s="517"/>
      <c r="TLV4" s="226" t="s">
        <v>19</v>
      </c>
      <c r="TLW4" s="226" t="s">
        <v>666</v>
      </c>
      <c r="TLX4" s="225" t="s">
        <v>664</v>
      </c>
      <c r="TLY4" s="517" t="s">
        <v>667</v>
      </c>
      <c r="TLZ4" s="517"/>
      <c r="TMA4" s="226" t="s">
        <v>19</v>
      </c>
      <c r="TMB4" s="226" t="s">
        <v>666</v>
      </c>
      <c r="TMC4" s="225" t="s">
        <v>664</v>
      </c>
      <c r="TMD4" s="517" t="s">
        <v>667</v>
      </c>
      <c r="TME4" s="517"/>
      <c r="TMF4" s="226" t="s">
        <v>19</v>
      </c>
      <c r="TMG4" s="226" t="s">
        <v>666</v>
      </c>
      <c r="TMH4" s="225" t="s">
        <v>664</v>
      </c>
      <c r="TMI4" s="517" t="s">
        <v>667</v>
      </c>
      <c r="TMJ4" s="517"/>
      <c r="TMK4" s="226" t="s">
        <v>19</v>
      </c>
      <c r="TML4" s="226" t="s">
        <v>666</v>
      </c>
      <c r="TMM4" s="225" t="s">
        <v>664</v>
      </c>
      <c r="TMN4" s="517" t="s">
        <v>667</v>
      </c>
      <c r="TMO4" s="517"/>
      <c r="TMP4" s="226" t="s">
        <v>19</v>
      </c>
      <c r="TMQ4" s="226" t="s">
        <v>666</v>
      </c>
      <c r="TMR4" s="225" t="s">
        <v>664</v>
      </c>
      <c r="TMS4" s="517" t="s">
        <v>667</v>
      </c>
      <c r="TMT4" s="517"/>
      <c r="TMU4" s="226" t="s">
        <v>19</v>
      </c>
      <c r="TMV4" s="226" t="s">
        <v>666</v>
      </c>
      <c r="TMW4" s="225" t="s">
        <v>664</v>
      </c>
      <c r="TMX4" s="517" t="s">
        <v>667</v>
      </c>
      <c r="TMY4" s="517"/>
      <c r="TMZ4" s="226" t="s">
        <v>19</v>
      </c>
      <c r="TNA4" s="226" t="s">
        <v>666</v>
      </c>
      <c r="TNB4" s="225" t="s">
        <v>664</v>
      </c>
      <c r="TNC4" s="517" t="s">
        <v>667</v>
      </c>
      <c r="TND4" s="517"/>
      <c r="TNE4" s="226" t="s">
        <v>19</v>
      </c>
      <c r="TNF4" s="226" t="s">
        <v>666</v>
      </c>
      <c r="TNG4" s="225" t="s">
        <v>664</v>
      </c>
      <c r="TNH4" s="517" t="s">
        <v>667</v>
      </c>
      <c r="TNI4" s="517"/>
      <c r="TNJ4" s="226" t="s">
        <v>19</v>
      </c>
      <c r="TNK4" s="226" t="s">
        <v>666</v>
      </c>
      <c r="TNL4" s="225" t="s">
        <v>664</v>
      </c>
      <c r="TNM4" s="517" t="s">
        <v>667</v>
      </c>
      <c r="TNN4" s="517"/>
      <c r="TNO4" s="226" t="s">
        <v>19</v>
      </c>
      <c r="TNP4" s="226" t="s">
        <v>666</v>
      </c>
      <c r="TNQ4" s="225" t="s">
        <v>664</v>
      </c>
      <c r="TNR4" s="517" t="s">
        <v>667</v>
      </c>
      <c r="TNS4" s="517"/>
      <c r="TNT4" s="226" t="s">
        <v>19</v>
      </c>
      <c r="TNU4" s="226" t="s">
        <v>666</v>
      </c>
      <c r="TNV4" s="225" t="s">
        <v>664</v>
      </c>
      <c r="TNW4" s="517" t="s">
        <v>667</v>
      </c>
      <c r="TNX4" s="517"/>
      <c r="TNY4" s="226" t="s">
        <v>19</v>
      </c>
      <c r="TNZ4" s="226" t="s">
        <v>666</v>
      </c>
      <c r="TOA4" s="225" t="s">
        <v>664</v>
      </c>
      <c r="TOB4" s="517" t="s">
        <v>667</v>
      </c>
      <c r="TOC4" s="517"/>
      <c r="TOD4" s="226" t="s">
        <v>19</v>
      </c>
      <c r="TOE4" s="226" t="s">
        <v>666</v>
      </c>
      <c r="TOF4" s="225" t="s">
        <v>664</v>
      </c>
      <c r="TOG4" s="517" t="s">
        <v>667</v>
      </c>
      <c r="TOH4" s="517"/>
      <c r="TOI4" s="226" t="s">
        <v>19</v>
      </c>
      <c r="TOJ4" s="226" t="s">
        <v>666</v>
      </c>
      <c r="TOK4" s="225" t="s">
        <v>664</v>
      </c>
      <c r="TOL4" s="517" t="s">
        <v>667</v>
      </c>
      <c r="TOM4" s="517"/>
      <c r="TON4" s="226" t="s">
        <v>19</v>
      </c>
      <c r="TOO4" s="226" t="s">
        <v>666</v>
      </c>
      <c r="TOP4" s="225" t="s">
        <v>664</v>
      </c>
      <c r="TOQ4" s="517" t="s">
        <v>667</v>
      </c>
      <c r="TOR4" s="517"/>
      <c r="TOS4" s="226" t="s">
        <v>19</v>
      </c>
      <c r="TOT4" s="226" t="s">
        <v>666</v>
      </c>
      <c r="TOU4" s="225" t="s">
        <v>664</v>
      </c>
      <c r="TOV4" s="517" t="s">
        <v>667</v>
      </c>
      <c r="TOW4" s="517"/>
      <c r="TOX4" s="226" t="s">
        <v>19</v>
      </c>
      <c r="TOY4" s="226" t="s">
        <v>666</v>
      </c>
      <c r="TOZ4" s="225" t="s">
        <v>664</v>
      </c>
      <c r="TPA4" s="517" t="s">
        <v>667</v>
      </c>
      <c r="TPB4" s="517"/>
      <c r="TPC4" s="226" t="s">
        <v>19</v>
      </c>
      <c r="TPD4" s="226" t="s">
        <v>666</v>
      </c>
      <c r="TPE4" s="225" t="s">
        <v>664</v>
      </c>
      <c r="TPF4" s="517" t="s">
        <v>667</v>
      </c>
      <c r="TPG4" s="517"/>
      <c r="TPH4" s="226" t="s">
        <v>19</v>
      </c>
      <c r="TPI4" s="226" t="s">
        <v>666</v>
      </c>
      <c r="TPJ4" s="225" t="s">
        <v>664</v>
      </c>
      <c r="TPK4" s="517" t="s">
        <v>667</v>
      </c>
      <c r="TPL4" s="517"/>
      <c r="TPM4" s="226" t="s">
        <v>19</v>
      </c>
      <c r="TPN4" s="226" t="s">
        <v>666</v>
      </c>
      <c r="TPO4" s="225" t="s">
        <v>664</v>
      </c>
      <c r="TPP4" s="517" t="s">
        <v>667</v>
      </c>
      <c r="TPQ4" s="517"/>
      <c r="TPR4" s="226" t="s">
        <v>19</v>
      </c>
      <c r="TPS4" s="226" t="s">
        <v>666</v>
      </c>
      <c r="TPT4" s="225" t="s">
        <v>664</v>
      </c>
      <c r="TPU4" s="517" t="s">
        <v>667</v>
      </c>
      <c r="TPV4" s="517"/>
      <c r="TPW4" s="226" t="s">
        <v>19</v>
      </c>
      <c r="TPX4" s="226" t="s">
        <v>666</v>
      </c>
      <c r="TPY4" s="225" t="s">
        <v>664</v>
      </c>
      <c r="TPZ4" s="517" t="s">
        <v>667</v>
      </c>
      <c r="TQA4" s="517"/>
      <c r="TQB4" s="226" t="s">
        <v>19</v>
      </c>
      <c r="TQC4" s="226" t="s">
        <v>666</v>
      </c>
      <c r="TQD4" s="225" t="s">
        <v>664</v>
      </c>
      <c r="TQE4" s="517" t="s">
        <v>667</v>
      </c>
      <c r="TQF4" s="517"/>
      <c r="TQG4" s="226" t="s">
        <v>19</v>
      </c>
      <c r="TQH4" s="226" t="s">
        <v>666</v>
      </c>
      <c r="TQI4" s="225" t="s">
        <v>664</v>
      </c>
      <c r="TQJ4" s="517" t="s">
        <v>667</v>
      </c>
      <c r="TQK4" s="517"/>
      <c r="TQL4" s="226" t="s">
        <v>19</v>
      </c>
      <c r="TQM4" s="226" t="s">
        <v>666</v>
      </c>
      <c r="TQN4" s="225" t="s">
        <v>664</v>
      </c>
      <c r="TQO4" s="517" t="s">
        <v>667</v>
      </c>
      <c r="TQP4" s="517"/>
      <c r="TQQ4" s="226" t="s">
        <v>19</v>
      </c>
      <c r="TQR4" s="226" t="s">
        <v>666</v>
      </c>
      <c r="TQS4" s="225" t="s">
        <v>664</v>
      </c>
      <c r="TQT4" s="517" t="s">
        <v>667</v>
      </c>
      <c r="TQU4" s="517"/>
      <c r="TQV4" s="226" t="s">
        <v>19</v>
      </c>
      <c r="TQW4" s="226" t="s">
        <v>666</v>
      </c>
      <c r="TQX4" s="225" t="s">
        <v>664</v>
      </c>
      <c r="TQY4" s="517" t="s">
        <v>667</v>
      </c>
      <c r="TQZ4" s="517"/>
      <c r="TRA4" s="226" t="s">
        <v>19</v>
      </c>
      <c r="TRB4" s="226" t="s">
        <v>666</v>
      </c>
      <c r="TRC4" s="225" t="s">
        <v>664</v>
      </c>
      <c r="TRD4" s="517" t="s">
        <v>667</v>
      </c>
      <c r="TRE4" s="517"/>
      <c r="TRF4" s="226" t="s">
        <v>19</v>
      </c>
      <c r="TRG4" s="226" t="s">
        <v>666</v>
      </c>
      <c r="TRH4" s="225" t="s">
        <v>664</v>
      </c>
      <c r="TRI4" s="517" t="s">
        <v>667</v>
      </c>
      <c r="TRJ4" s="517"/>
      <c r="TRK4" s="226" t="s">
        <v>19</v>
      </c>
      <c r="TRL4" s="226" t="s">
        <v>666</v>
      </c>
      <c r="TRM4" s="225" t="s">
        <v>664</v>
      </c>
      <c r="TRN4" s="517" t="s">
        <v>667</v>
      </c>
      <c r="TRO4" s="517"/>
      <c r="TRP4" s="226" t="s">
        <v>19</v>
      </c>
      <c r="TRQ4" s="226" t="s">
        <v>666</v>
      </c>
      <c r="TRR4" s="225" t="s">
        <v>664</v>
      </c>
      <c r="TRS4" s="517" t="s">
        <v>667</v>
      </c>
      <c r="TRT4" s="517"/>
      <c r="TRU4" s="226" t="s">
        <v>19</v>
      </c>
      <c r="TRV4" s="226" t="s">
        <v>666</v>
      </c>
      <c r="TRW4" s="225" t="s">
        <v>664</v>
      </c>
      <c r="TRX4" s="517" t="s">
        <v>667</v>
      </c>
      <c r="TRY4" s="517"/>
      <c r="TRZ4" s="226" t="s">
        <v>19</v>
      </c>
      <c r="TSA4" s="226" t="s">
        <v>666</v>
      </c>
      <c r="TSB4" s="225" t="s">
        <v>664</v>
      </c>
      <c r="TSC4" s="517" t="s">
        <v>667</v>
      </c>
      <c r="TSD4" s="517"/>
      <c r="TSE4" s="226" t="s">
        <v>19</v>
      </c>
      <c r="TSF4" s="226" t="s">
        <v>666</v>
      </c>
      <c r="TSG4" s="225" t="s">
        <v>664</v>
      </c>
      <c r="TSH4" s="517" t="s">
        <v>667</v>
      </c>
      <c r="TSI4" s="517"/>
      <c r="TSJ4" s="226" t="s">
        <v>19</v>
      </c>
      <c r="TSK4" s="226" t="s">
        <v>666</v>
      </c>
      <c r="TSL4" s="225" t="s">
        <v>664</v>
      </c>
      <c r="TSM4" s="517" t="s">
        <v>667</v>
      </c>
      <c r="TSN4" s="517"/>
      <c r="TSO4" s="226" t="s">
        <v>19</v>
      </c>
      <c r="TSP4" s="226" t="s">
        <v>666</v>
      </c>
      <c r="TSQ4" s="225" t="s">
        <v>664</v>
      </c>
      <c r="TSR4" s="517" t="s">
        <v>667</v>
      </c>
      <c r="TSS4" s="517"/>
      <c r="TST4" s="226" t="s">
        <v>19</v>
      </c>
      <c r="TSU4" s="226" t="s">
        <v>666</v>
      </c>
      <c r="TSV4" s="225" t="s">
        <v>664</v>
      </c>
      <c r="TSW4" s="517" t="s">
        <v>667</v>
      </c>
      <c r="TSX4" s="517"/>
      <c r="TSY4" s="226" t="s">
        <v>19</v>
      </c>
      <c r="TSZ4" s="226" t="s">
        <v>666</v>
      </c>
      <c r="TTA4" s="225" t="s">
        <v>664</v>
      </c>
      <c r="TTB4" s="517" t="s">
        <v>667</v>
      </c>
      <c r="TTC4" s="517"/>
      <c r="TTD4" s="226" t="s">
        <v>19</v>
      </c>
      <c r="TTE4" s="226" t="s">
        <v>666</v>
      </c>
      <c r="TTF4" s="225" t="s">
        <v>664</v>
      </c>
      <c r="TTG4" s="517" t="s">
        <v>667</v>
      </c>
      <c r="TTH4" s="517"/>
      <c r="TTI4" s="226" t="s">
        <v>19</v>
      </c>
      <c r="TTJ4" s="226" t="s">
        <v>666</v>
      </c>
      <c r="TTK4" s="225" t="s">
        <v>664</v>
      </c>
      <c r="TTL4" s="517" t="s">
        <v>667</v>
      </c>
      <c r="TTM4" s="517"/>
      <c r="TTN4" s="226" t="s">
        <v>19</v>
      </c>
      <c r="TTO4" s="226" t="s">
        <v>666</v>
      </c>
      <c r="TTP4" s="225" t="s">
        <v>664</v>
      </c>
      <c r="TTQ4" s="517" t="s">
        <v>667</v>
      </c>
      <c r="TTR4" s="517"/>
      <c r="TTS4" s="226" t="s">
        <v>19</v>
      </c>
      <c r="TTT4" s="226" t="s">
        <v>666</v>
      </c>
      <c r="TTU4" s="225" t="s">
        <v>664</v>
      </c>
      <c r="TTV4" s="517" t="s">
        <v>667</v>
      </c>
      <c r="TTW4" s="517"/>
      <c r="TTX4" s="226" t="s">
        <v>19</v>
      </c>
      <c r="TTY4" s="226" t="s">
        <v>666</v>
      </c>
      <c r="TTZ4" s="225" t="s">
        <v>664</v>
      </c>
      <c r="TUA4" s="517" t="s">
        <v>667</v>
      </c>
      <c r="TUB4" s="517"/>
      <c r="TUC4" s="226" t="s">
        <v>19</v>
      </c>
      <c r="TUD4" s="226" t="s">
        <v>666</v>
      </c>
      <c r="TUE4" s="225" t="s">
        <v>664</v>
      </c>
      <c r="TUF4" s="517" t="s">
        <v>667</v>
      </c>
      <c r="TUG4" s="517"/>
      <c r="TUH4" s="226" t="s">
        <v>19</v>
      </c>
      <c r="TUI4" s="226" t="s">
        <v>666</v>
      </c>
      <c r="TUJ4" s="225" t="s">
        <v>664</v>
      </c>
      <c r="TUK4" s="517" t="s">
        <v>667</v>
      </c>
      <c r="TUL4" s="517"/>
      <c r="TUM4" s="226" t="s">
        <v>19</v>
      </c>
      <c r="TUN4" s="226" t="s">
        <v>666</v>
      </c>
      <c r="TUO4" s="225" t="s">
        <v>664</v>
      </c>
      <c r="TUP4" s="517" t="s">
        <v>667</v>
      </c>
      <c r="TUQ4" s="517"/>
      <c r="TUR4" s="226" t="s">
        <v>19</v>
      </c>
      <c r="TUS4" s="226" t="s">
        <v>666</v>
      </c>
      <c r="TUT4" s="225" t="s">
        <v>664</v>
      </c>
      <c r="TUU4" s="517" t="s">
        <v>667</v>
      </c>
      <c r="TUV4" s="517"/>
      <c r="TUW4" s="226" t="s">
        <v>19</v>
      </c>
      <c r="TUX4" s="226" t="s">
        <v>666</v>
      </c>
      <c r="TUY4" s="225" t="s">
        <v>664</v>
      </c>
      <c r="TUZ4" s="517" t="s">
        <v>667</v>
      </c>
      <c r="TVA4" s="517"/>
      <c r="TVB4" s="226" t="s">
        <v>19</v>
      </c>
      <c r="TVC4" s="226" t="s">
        <v>666</v>
      </c>
      <c r="TVD4" s="225" t="s">
        <v>664</v>
      </c>
      <c r="TVE4" s="517" t="s">
        <v>667</v>
      </c>
      <c r="TVF4" s="517"/>
      <c r="TVG4" s="226" t="s">
        <v>19</v>
      </c>
      <c r="TVH4" s="226" t="s">
        <v>666</v>
      </c>
      <c r="TVI4" s="225" t="s">
        <v>664</v>
      </c>
      <c r="TVJ4" s="517" t="s">
        <v>667</v>
      </c>
      <c r="TVK4" s="517"/>
      <c r="TVL4" s="226" t="s">
        <v>19</v>
      </c>
      <c r="TVM4" s="226" t="s">
        <v>666</v>
      </c>
      <c r="TVN4" s="225" t="s">
        <v>664</v>
      </c>
      <c r="TVO4" s="517" t="s">
        <v>667</v>
      </c>
      <c r="TVP4" s="517"/>
      <c r="TVQ4" s="226" t="s">
        <v>19</v>
      </c>
      <c r="TVR4" s="226" t="s">
        <v>666</v>
      </c>
      <c r="TVS4" s="225" t="s">
        <v>664</v>
      </c>
      <c r="TVT4" s="517" t="s">
        <v>667</v>
      </c>
      <c r="TVU4" s="517"/>
      <c r="TVV4" s="226" t="s">
        <v>19</v>
      </c>
      <c r="TVW4" s="226" t="s">
        <v>666</v>
      </c>
      <c r="TVX4" s="225" t="s">
        <v>664</v>
      </c>
      <c r="TVY4" s="517" t="s">
        <v>667</v>
      </c>
      <c r="TVZ4" s="517"/>
      <c r="TWA4" s="226" t="s">
        <v>19</v>
      </c>
      <c r="TWB4" s="226" t="s">
        <v>666</v>
      </c>
      <c r="TWC4" s="225" t="s">
        <v>664</v>
      </c>
      <c r="TWD4" s="517" t="s">
        <v>667</v>
      </c>
      <c r="TWE4" s="517"/>
      <c r="TWF4" s="226" t="s">
        <v>19</v>
      </c>
      <c r="TWG4" s="226" t="s">
        <v>666</v>
      </c>
      <c r="TWH4" s="225" t="s">
        <v>664</v>
      </c>
      <c r="TWI4" s="517" t="s">
        <v>667</v>
      </c>
      <c r="TWJ4" s="517"/>
      <c r="TWK4" s="226" t="s">
        <v>19</v>
      </c>
      <c r="TWL4" s="226" t="s">
        <v>666</v>
      </c>
      <c r="TWM4" s="225" t="s">
        <v>664</v>
      </c>
      <c r="TWN4" s="517" t="s">
        <v>667</v>
      </c>
      <c r="TWO4" s="517"/>
      <c r="TWP4" s="226" t="s">
        <v>19</v>
      </c>
      <c r="TWQ4" s="226" t="s">
        <v>666</v>
      </c>
      <c r="TWR4" s="225" t="s">
        <v>664</v>
      </c>
      <c r="TWS4" s="517" t="s">
        <v>667</v>
      </c>
      <c r="TWT4" s="517"/>
      <c r="TWU4" s="226" t="s">
        <v>19</v>
      </c>
      <c r="TWV4" s="226" t="s">
        <v>666</v>
      </c>
      <c r="TWW4" s="225" t="s">
        <v>664</v>
      </c>
      <c r="TWX4" s="517" t="s">
        <v>667</v>
      </c>
      <c r="TWY4" s="517"/>
      <c r="TWZ4" s="226" t="s">
        <v>19</v>
      </c>
      <c r="TXA4" s="226" t="s">
        <v>666</v>
      </c>
      <c r="TXB4" s="225" t="s">
        <v>664</v>
      </c>
      <c r="TXC4" s="517" t="s">
        <v>667</v>
      </c>
      <c r="TXD4" s="517"/>
      <c r="TXE4" s="226" t="s">
        <v>19</v>
      </c>
      <c r="TXF4" s="226" t="s">
        <v>666</v>
      </c>
      <c r="TXG4" s="225" t="s">
        <v>664</v>
      </c>
      <c r="TXH4" s="517" t="s">
        <v>667</v>
      </c>
      <c r="TXI4" s="517"/>
      <c r="TXJ4" s="226" t="s">
        <v>19</v>
      </c>
      <c r="TXK4" s="226" t="s">
        <v>666</v>
      </c>
      <c r="TXL4" s="225" t="s">
        <v>664</v>
      </c>
      <c r="TXM4" s="517" t="s">
        <v>667</v>
      </c>
      <c r="TXN4" s="517"/>
      <c r="TXO4" s="226" t="s">
        <v>19</v>
      </c>
      <c r="TXP4" s="226" t="s">
        <v>666</v>
      </c>
      <c r="TXQ4" s="225" t="s">
        <v>664</v>
      </c>
      <c r="TXR4" s="517" t="s">
        <v>667</v>
      </c>
      <c r="TXS4" s="517"/>
      <c r="TXT4" s="226" t="s">
        <v>19</v>
      </c>
      <c r="TXU4" s="226" t="s">
        <v>666</v>
      </c>
      <c r="TXV4" s="225" t="s">
        <v>664</v>
      </c>
      <c r="TXW4" s="517" t="s">
        <v>667</v>
      </c>
      <c r="TXX4" s="517"/>
      <c r="TXY4" s="226" t="s">
        <v>19</v>
      </c>
      <c r="TXZ4" s="226" t="s">
        <v>666</v>
      </c>
      <c r="TYA4" s="225" t="s">
        <v>664</v>
      </c>
      <c r="TYB4" s="517" t="s">
        <v>667</v>
      </c>
      <c r="TYC4" s="517"/>
      <c r="TYD4" s="226" t="s">
        <v>19</v>
      </c>
      <c r="TYE4" s="226" t="s">
        <v>666</v>
      </c>
      <c r="TYF4" s="225" t="s">
        <v>664</v>
      </c>
      <c r="TYG4" s="517" t="s">
        <v>667</v>
      </c>
      <c r="TYH4" s="517"/>
      <c r="TYI4" s="226" t="s">
        <v>19</v>
      </c>
      <c r="TYJ4" s="226" t="s">
        <v>666</v>
      </c>
      <c r="TYK4" s="225" t="s">
        <v>664</v>
      </c>
      <c r="TYL4" s="517" t="s">
        <v>667</v>
      </c>
      <c r="TYM4" s="517"/>
      <c r="TYN4" s="226" t="s">
        <v>19</v>
      </c>
      <c r="TYO4" s="226" t="s">
        <v>666</v>
      </c>
      <c r="TYP4" s="225" t="s">
        <v>664</v>
      </c>
      <c r="TYQ4" s="517" t="s">
        <v>667</v>
      </c>
      <c r="TYR4" s="517"/>
      <c r="TYS4" s="226" t="s">
        <v>19</v>
      </c>
      <c r="TYT4" s="226" t="s">
        <v>666</v>
      </c>
      <c r="TYU4" s="225" t="s">
        <v>664</v>
      </c>
      <c r="TYV4" s="517" t="s">
        <v>667</v>
      </c>
      <c r="TYW4" s="517"/>
      <c r="TYX4" s="226" t="s">
        <v>19</v>
      </c>
      <c r="TYY4" s="226" t="s">
        <v>666</v>
      </c>
      <c r="TYZ4" s="225" t="s">
        <v>664</v>
      </c>
      <c r="TZA4" s="517" t="s">
        <v>667</v>
      </c>
      <c r="TZB4" s="517"/>
      <c r="TZC4" s="226" t="s">
        <v>19</v>
      </c>
      <c r="TZD4" s="226" t="s">
        <v>666</v>
      </c>
      <c r="TZE4" s="225" t="s">
        <v>664</v>
      </c>
      <c r="TZF4" s="517" t="s">
        <v>667</v>
      </c>
      <c r="TZG4" s="517"/>
      <c r="TZH4" s="226" t="s">
        <v>19</v>
      </c>
      <c r="TZI4" s="226" t="s">
        <v>666</v>
      </c>
      <c r="TZJ4" s="225" t="s">
        <v>664</v>
      </c>
      <c r="TZK4" s="517" t="s">
        <v>667</v>
      </c>
      <c r="TZL4" s="517"/>
      <c r="TZM4" s="226" t="s">
        <v>19</v>
      </c>
      <c r="TZN4" s="226" t="s">
        <v>666</v>
      </c>
      <c r="TZO4" s="225" t="s">
        <v>664</v>
      </c>
      <c r="TZP4" s="517" t="s">
        <v>667</v>
      </c>
      <c r="TZQ4" s="517"/>
      <c r="TZR4" s="226" t="s">
        <v>19</v>
      </c>
      <c r="TZS4" s="226" t="s">
        <v>666</v>
      </c>
      <c r="TZT4" s="225" t="s">
        <v>664</v>
      </c>
      <c r="TZU4" s="517" t="s">
        <v>667</v>
      </c>
      <c r="TZV4" s="517"/>
      <c r="TZW4" s="226" t="s">
        <v>19</v>
      </c>
      <c r="TZX4" s="226" t="s">
        <v>666</v>
      </c>
      <c r="TZY4" s="225" t="s">
        <v>664</v>
      </c>
      <c r="TZZ4" s="517" t="s">
        <v>667</v>
      </c>
      <c r="UAA4" s="517"/>
      <c r="UAB4" s="226" t="s">
        <v>19</v>
      </c>
      <c r="UAC4" s="226" t="s">
        <v>666</v>
      </c>
      <c r="UAD4" s="225" t="s">
        <v>664</v>
      </c>
      <c r="UAE4" s="517" t="s">
        <v>667</v>
      </c>
      <c r="UAF4" s="517"/>
      <c r="UAG4" s="226" t="s">
        <v>19</v>
      </c>
      <c r="UAH4" s="226" t="s">
        <v>666</v>
      </c>
      <c r="UAI4" s="225" t="s">
        <v>664</v>
      </c>
      <c r="UAJ4" s="517" t="s">
        <v>667</v>
      </c>
      <c r="UAK4" s="517"/>
      <c r="UAL4" s="226" t="s">
        <v>19</v>
      </c>
      <c r="UAM4" s="226" t="s">
        <v>666</v>
      </c>
      <c r="UAN4" s="225" t="s">
        <v>664</v>
      </c>
      <c r="UAO4" s="517" t="s">
        <v>667</v>
      </c>
      <c r="UAP4" s="517"/>
      <c r="UAQ4" s="226" t="s">
        <v>19</v>
      </c>
      <c r="UAR4" s="226" t="s">
        <v>666</v>
      </c>
      <c r="UAS4" s="225" t="s">
        <v>664</v>
      </c>
      <c r="UAT4" s="517" t="s">
        <v>667</v>
      </c>
      <c r="UAU4" s="517"/>
      <c r="UAV4" s="226" t="s">
        <v>19</v>
      </c>
      <c r="UAW4" s="226" t="s">
        <v>666</v>
      </c>
      <c r="UAX4" s="225" t="s">
        <v>664</v>
      </c>
      <c r="UAY4" s="517" t="s">
        <v>667</v>
      </c>
      <c r="UAZ4" s="517"/>
      <c r="UBA4" s="226" t="s">
        <v>19</v>
      </c>
      <c r="UBB4" s="226" t="s">
        <v>666</v>
      </c>
      <c r="UBC4" s="225" t="s">
        <v>664</v>
      </c>
      <c r="UBD4" s="517" t="s">
        <v>667</v>
      </c>
      <c r="UBE4" s="517"/>
      <c r="UBF4" s="226" t="s">
        <v>19</v>
      </c>
      <c r="UBG4" s="226" t="s">
        <v>666</v>
      </c>
      <c r="UBH4" s="225" t="s">
        <v>664</v>
      </c>
      <c r="UBI4" s="517" t="s">
        <v>667</v>
      </c>
      <c r="UBJ4" s="517"/>
      <c r="UBK4" s="226" t="s">
        <v>19</v>
      </c>
      <c r="UBL4" s="226" t="s">
        <v>666</v>
      </c>
      <c r="UBM4" s="225" t="s">
        <v>664</v>
      </c>
      <c r="UBN4" s="517" t="s">
        <v>667</v>
      </c>
      <c r="UBO4" s="517"/>
      <c r="UBP4" s="226" t="s">
        <v>19</v>
      </c>
      <c r="UBQ4" s="226" t="s">
        <v>666</v>
      </c>
      <c r="UBR4" s="225" t="s">
        <v>664</v>
      </c>
      <c r="UBS4" s="517" t="s">
        <v>667</v>
      </c>
      <c r="UBT4" s="517"/>
      <c r="UBU4" s="226" t="s">
        <v>19</v>
      </c>
      <c r="UBV4" s="226" t="s">
        <v>666</v>
      </c>
      <c r="UBW4" s="225" t="s">
        <v>664</v>
      </c>
      <c r="UBX4" s="517" t="s">
        <v>667</v>
      </c>
      <c r="UBY4" s="517"/>
      <c r="UBZ4" s="226" t="s">
        <v>19</v>
      </c>
      <c r="UCA4" s="226" t="s">
        <v>666</v>
      </c>
      <c r="UCB4" s="225" t="s">
        <v>664</v>
      </c>
      <c r="UCC4" s="517" t="s">
        <v>667</v>
      </c>
      <c r="UCD4" s="517"/>
      <c r="UCE4" s="226" t="s">
        <v>19</v>
      </c>
      <c r="UCF4" s="226" t="s">
        <v>666</v>
      </c>
      <c r="UCG4" s="225" t="s">
        <v>664</v>
      </c>
      <c r="UCH4" s="517" t="s">
        <v>667</v>
      </c>
      <c r="UCI4" s="517"/>
      <c r="UCJ4" s="226" t="s">
        <v>19</v>
      </c>
      <c r="UCK4" s="226" t="s">
        <v>666</v>
      </c>
      <c r="UCL4" s="225" t="s">
        <v>664</v>
      </c>
      <c r="UCM4" s="517" t="s">
        <v>667</v>
      </c>
      <c r="UCN4" s="517"/>
      <c r="UCO4" s="226" t="s">
        <v>19</v>
      </c>
      <c r="UCP4" s="226" t="s">
        <v>666</v>
      </c>
      <c r="UCQ4" s="225" t="s">
        <v>664</v>
      </c>
      <c r="UCR4" s="517" t="s">
        <v>667</v>
      </c>
      <c r="UCS4" s="517"/>
      <c r="UCT4" s="226" t="s">
        <v>19</v>
      </c>
      <c r="UCU4" s="226" t="s">
        <v>666</v>
      </c>
      <c r="UCV4" s="225" t="s">
        <v>664</v>
      </c>
      <c r="UCW4" s="517" t="s">
        <v>667</v>
      </c>
      <c r="UCX4" s="517"/>
      <c r="UCY4" s="226" t="s">
        <v>19</v>
      </c>
      <c r="UCZ4" s="226" t="s">
        <v>666</v>
      </c>
      <c r="UDA4" s="225" t="s">
        <v>664</v>
      </c>
      <c r="UDB4" s="517" t="s">
        <v>667</v>
      </c>
      <c r="UDC4" s="517"/>
      <c r="UDD4" s="226" t="s">
        <v>19</v>
      </c>
      <c r="UDE4" s="226" t="s">
        <v>666</v>
      </c>
      <c r="UDF4" s="225" t="s">
        <v>664</v>
      </c>
      <c r="UDG4" s="517" t="s">
        <v>667</v>
      </c>
      <c r="UDH4" s="517"/>
      <c r="UDI4" s="226" t="s">
        <v>19</v>
      </c>
      <c r="UDJ4" s="226" t="s">
        <v>666</v>
      </c>
      <c r="UDK4" s="225" t="s">
        <v>664</v>
      </c>
      <c r="UDL4" s="517" t="s">
        <v>667</v>
      </c>
      <c r="UDM4" s="517"/>
      <c r="UDN4" s="226" t="s">
        <v>19</v>
      </c>
      <c r="UDO4" s="226" t="s">
        <v>666</v>
      </c>
      <c r="UDP4" s="225" t="s">
        <v>664</v>
      </c>
      <c r="UDQ4" s="517" t="s">
        <v>667</v>
      </c>
      <c r="UDR4" s="517"/>
      <c r="UDS4" s="226" t="s">
        <v>19</v>
      </c>
      <c r="UDT4" s="226" t="s">
        <v>666</v>
      </c>
      <c r="UDU4" s="225" t="s">
        <v>664</v>
      </c>
      <c r="UDV4" s="517" t="s">
        <v>667</v>
      </c>
      <c r="UDW4" s="517"/>
      <c r="UDX4" s="226" t="s">
        <v>19</v>
      </c>
      <c r="UDY4" s="226" t="s">
        <v>666</v>
      </c>
      <c r="UDZ4" s="225" t="s">
        <v>664</v>
      </c>
      <c r="UEA4" s="517" t="s">
        <v>667</v>
      </c>
      <c r="UEB4" s="517"/>
      <c r="UEC4" s="226" t="s">
        <v>19</v>
      </c>
      <c r="UED4" s="226" t="s">
        <v>666</v>
      </c>
      <c r="UEE4" s="225" t="s">
        <v>664</v>
      </c>
      <c r="UEF4" s="517" t="s">
        <v>667</v>
      </c>
      <c r="UEG4" s="517"/>
      <c r="UEH4" s="226" t="s">
        <v>19</v>
      </c>
      <c r="UEI4" s="226" t="s">
        <v>666</v>
      </c>
      <c r="UEJ4" s="225" t="s">
        <v>664</v>
      </c>
      <c r="UEK4" s="517" t="s">
        <v>667</v>
      </c>
      <c r="UEL4" s="517"/>
      <c r="UEM4" s="226" t="s">
        <v>19</v>
      </c>
      <c r="UEN4" s="226" t="s">
        <v>666</v>
      </c>
      <c r="UEO4" s="225" t="s">
        <v>664</v>
      </c>
      <c r="UEP4" s="517" t="s">
        <v>667</v>
      </c>
      <c r="UEQ4" s="517"/>
      <c r="UER4" s="226" t="s">
        <v>19</v>
      </c>
      <c r="UES4" s="226" t="s">
        <v>666</v>
      </c>
      <c r="UET4" s="225" t="s">
        <v>664</v>
      </c>
      <c r="UEU4" s="517" t="s">
        <v>667</v>
      </c>
      <c r="UEV4" s="517"/>
      <c r="UEW4" s="226" t="s">
        <v>19</v>
      </c>
      <c r="UEX4" s="226" t="s">
        <v>666</v>
      </c>
      <c r="UEY4" s="225" t="s">
        <v>664</v>
      </c>
      <c r="UEZ4" s="517" t="s">
        <v>667</v>
      </c>
      <c r="UFA4" s="517"/>
      <c r="UFB4" s="226" t="s">
        <v>19</v>
      </c>
      <c r="UFC4" s="226" t="s">
        <v>666</v>
      </c>
      <c r="UFD4" s="225" t="s">
        <v>664</v>
      </c>
      <c r="UFE4" s="517" t="s">
        <v>667</v>
      </c>
      <c r="UFF4" s="517"/>
      <c r="UFG4" s="226" t="s">
        <v>19</v>
      </c>
      <c r="UFH4" s="226" t="s">
        <v>666</v>
      </c>
      <c r="UFI4" s="225" t="s">
        <v>664</v>
      </c>
      <c r="UFJ4" s="517" t="s">
        <v>667</v>
      </c>
      <c r="UFK4" s="517"/>
      <c r="UFL4" s="226" t="s">
        <v>19</v>
      </c>
      <c r="UFM4" s="226" t="s">
        <v>666</v>
      </c>
      <c r="UFN4" s="225" t="s">
        <v>664</v>
      </c>
      <c r="UFO4" s="517" t="s">
        <v>667</v>
      </c>
      <c r="UFP4" s="517"/>
      <c r="UFQ4" s="226" t="s">
        <v>19</v>
      </c>
      <c r="UFR4" s="226" t="s">
        <v>666</v>
      </c>
      <c r="UFS4" s="225" t="s">
        <v>664</v>
      </c>
      <c r="UFT4" s="517" t="s">
        <v>667</v>
      </c>
      <c r="UFU4" s="517"/>
      <c r="UFV4" s="226" t="s">
        <v>19</v>
      </c>
      <c r="UFW4" s="226" t="s">
        <v>666</v>
      </c>
      <c r="UFX4" s="225" t="s">
        <v>664</v>
      </c>
      <c r="UFY4" s="517" t="s">
        <v>667</v>
      </c>
      <c r="UFZ4" s="517"/>
      <c r="UGA4" s="226" t="s">
        <v>19</v>
      </c>
      <c r="UGB4" s="226" t="s">
        <v>666</v>
      </c>
      <c r="UGC4" s="225" t="s">
        <v>664</v>
      </c>
      <c r="UGD4" s="517" t="s">
        <v>667</v>
      </c>
      <c r="UGE4" s="517"/>
      <c r="UGF4" s="226" t="s">
        <v>19</v>
      </c>
      <c r="UGG4" s="226" t="s">
        <v>666</v>
      </c>
      <c r="UGH4" s="225" t="s">
        <v>664</v>
      </c>
      <c r="UGI4" s="517" t="s">
        <v>667</v>
      </c>
      <c r="UGJ4" s="517"/>
      <c r="UGK4" s="226" t="s">
        <v>19</v>
      </c>
      <c r="UGL4" s="226" t="s">
        <v>666</v>
      </c>
      <c r="UGM4" s="225" t="s">
        <v>664</v>
      </c>
      <c r="UGN4" s="517" t="s">
        <v>667</v>
      </c>
      <c r="UGO4" s="517"/>
      <c r="UGP4" s="226" t="s">
        <v>19</v>
      </c>
      <c r="UGQ4" s="226" t="s">
        <v>666</v>
      </c>
      <c r="UGR4" s="225" t="s">
        <v>664</v>
      </c>
      <c r="UGS4" s="517" t="s">
        <v>667</v>
      </c>
      <c r="UGT4" s="517"/>
      <c r="UGU4" s="226" t="s">
        <v>19</v>
      </c>
      <c r="UGV4" s="226" t="s">
        <v>666</v>
      </c>
      <c r="UGW4" s="225" t="s">
        <v>664</v>
      </c>
      <c r="UGX4" s="517" t="s">
        <v>667</v>
      </c>
      <c r="UGY4" s="517"/>
      <c r="UGZ4" s="226" t="s">
        <v>19</v>
      </c>
      <c r="UHA4" s="226" t="s">
        <v>666</v>
      </c>
      <c r="UHB4" s="225" t="s">
        <v>664</v>
      </c>
      <c r="UHC4" s="517" t="s">
        <v>667</v>
      </c>
      <c r="UHD4" s="517"/>
      <c r="UHE4" s="226" t="s">
        <v>19</v>
      </c>
      <c r="UHF4" s="226" t="s">
        <v>666</v>
      </c>
      <c r="UHG4" s="225" t="s">
        <v>664</v>
      </c>
      <c r="UHH4" s="517" t="s">
        <v>667</v>
      </c>
      <c r="UHI4" s="517"/>
      <c r="UHJ4" s="226" t="s">
        <v>19</v>
      </c>
      <c r="UHK4" s="226" t="s">
        <v>666</v>
      </c>
      <c r="UHL4" s="225" t="s">
        <v>664</v>
      </c>
      <c r="UHM4" s="517" t="s">
        <v>667</v>
      </c>
      <c r="UHN4" s="517"/>
      <c r="UHO4" s="226" t="s">
        <v>19</v>
      </c>
      <c r="UHP4" s="226" t="s">
        <v>666</v>
      </c>
      <c r="UHQ4" s="225" t="s">
        <v>664</v>
      </c>
      <c r="UHR4" s="517" t="s">
        <v>667</v>
      </c>
      <c r="UHS4" s="517"/>
      <c r="UHT4" s="226" t="s">
        <v>19</v>
      </c>
      <c r="UHU4" s="226" t="s">
        <v>666</v>
      </c>
      <c r="UHV4" s="225" t="s">
        <v>664</v>
      </c>
      <c r="UHW4" s="517" t="s">
        <v>667</v>
      </c>
      <c r="UHX4" s="517"/>
      <c r="UHY4" s="226" t="s">
        <v>19</v>
      </c>
      <c r="UHZ4" s="226" t="s">
        <v>666</v>
      </c>
      <c r="UIA4" s="225" t="s">
        <v>664</v>
      </c>
      <c r="UIB4" s="517" t="s">
        <v>667</v>
      </c>
      <c r="UIC4" s="517"/>
      <c r="UID4" s="226" t="s">
        <v>19</v>
      </c>
      <c r="UIE4" s="226" t="s">
        <v>666</v>
      </c>
      <c r="UIF4" s="225" t="s">
        <v>664</v>
      </c>
      <c r="UIG4" s="517" t="s">
        <v>667</v>
      </c>
      <c r="UIH4" s="517"/>
      <c r="UII4" s="226" t="s">
        <v>19</v>
      </c>
      <c r="UIJ4" s="226" t="s">
        <v>666</v>
      </c>
      <c r="UIK4" s="225" t="s">
        <v>664</v>
      </c>
      <c r="UIL4" s="517" t="s">
        <v>667</v>
      </c>
      <c r="UIM4" s="517"/>
      <c r="UIN4" s="226" t="s">
        <v>19</v>
      </c>
      <c r="UIO4" s="226" t="s">
        <v>666</v>
      </c>
      <c r="UIP4" s="225" t="s">
        <v>664</v>
      </c>
      <c r="UIQ4" s="517" t="s">
        <v>667</v>
      </c>
      <c r="UIR4" s="517"/>
      <c r="UIS4" s="226" t="s">
        <v>19</v>
      </c>
      <c r="UIT4" s="226" t="s">
        <v>666</v>
      </c>
      <c r="UIU4" s="225" t="s">
        <v>664</v>
      </c>
      <c r="UIV4" s="517" t="s">
        <v>667</v>
      </c>
      <c r="UIW4" s="517"/>
      <c r="UIX4" s="226" t="s">
        <v>19</v>
      </c>
      <c r="UIY4" s="226" t="s">
        <v>666</v>
      </c>
      <c r="UIZ4" s="225" t="s">
        <v>664</v>
      </c>
      <c r="UJA4" s="517" t="s">
        <v>667</v>
      </c>
      <c r="UJB4" s="517"/>
      <c r="UJC4" s="226" t="s">
        <v>19</v>
      </c>
      <c r="UJD4" s="226" t="s">
        <v>666</v>
      </c>
      <c r="UJE4" s="225" t="s">
        <v>664</v>
      </c>
      <c r="UJF4" s="517" t="s">
        <v>667</v>
      </c>
      <c r="UJG4" s="517"/>
      <c r="UJH4" s="226" t="s">
        <v>19</v>
      </c>
      <c r="UJI4" s="226" t="s">
        <v>666</v>
      </c>
      <c r="UJJ4" s="225" t="s">
        <v>664</v>
      </c>
      <c r="UJK4" s="517" t="s">
        <v>667</v>
      </c>
      <c r="UJL4" s="517"/>
      <c r="UJM4" s="226" t="s">
        <v>19</v>
      </c>
      <c r="UJN4" s="226" t="s">
        <v>666</v>
      </c>
      <c r="UJO4" s="225" t="s">
        <v>664</v>
      </c>
      <c r="UJP4" s="517" t="s">
        <v>667</v>
      </c>
      <c r="UJQ4" s="517"/>
      <c r="UJR4" s="226" t="s">
        <v>19</v>
      </c>
      <c r="UJS4" s="226" t="s">
        <v>666</v>
      </c>
      <c r="UJT4" s="225" t="s">
        <v>664</v>
      </c>
      <c r="UJU4" s="517" t="s">
        <v>667</v>
      </c>
      <c r="UJV4" s="517"/>
      <c r="UJW4" s="226" t="s">
        <v>19</v>
      </c>
      <c r="UJX4" s="226" t="s">
        <v>666</v>
      </c>
      <c r="UJY4" s="225" t="s">
        <v>664</v>
      </c>
      <c r="UJZ4" s="517" t="s">
        <v>667</v>
      </c>
      <c r="UKA4" s="517"/>
      <c r="UKB4" s="226" t="s">
        <v>19</v>
      </c>
      <c r="UKC4" s="226" t="s">
        <v>666</v>
      </c>
      <c r="UKD4" s="225" t="s">
        <v>664</v>
      </c>
      <c r="UKE4" s="517" t="s">
        <v>667</v>
      </c>
      <c r="UKF4" s="517"/>
      <c r="UKG4" s="226" t="s">
        <v>19</v>
      </c>
      <c r="UKH4" s="226" t="s">
        <v>666</v>
      </c>
      <c r="UKI4" s="225" t="s">
        <v>664</v>
      </c>
      <c r="UKJ4" s="517" t="s">
        <v>667</v>
      </c>
      <c r="UKK4" s="517"/>
      <c r="UKL4" s="226" t="s">
        <v>19</v>
      </c>
      <c r="UKM4" s="226" t="s">
        <v>666</v>
      </c>
      <c r="UKN4" s="225" t="s">
        <v>664</v>
      </c>
      <c r="UKO4" s="517" t="s">
        <v>667</v>
      </c>
      <c r="UKP4" s="517"/>
      <c r="UKQ4" s="226" t="s">
        <v>19</v>
      </c>
      <c r="UKR4" s="226" t="s">
        <v>666</v>
      </c>
      <c r="UKS4" s="225" t="s">
        <v>664</v>
      </c>
      <c r="UKT4" s="517" t="s">
        <v>667</v>
      </c>
      <c r="UKU4" s="517"/>
      <c r="UKV4" s="226" t="s">
        <v>19</v>
      </c>
      <c r="UKW4" s="226" t="s">
        <v>666</v>
      </c>
      <c r="UKX4" s="225" t="s">
        <v>664</v>
      </c>
      <c r="UKY4" s="517" t="s">
        <v>667</v>
      </c>
      <c r="UKZ4" s="517"/>
      <c r="ULA4" s="226" t="s">
        <v>19</v>
      </c>
      <c r="ULB4" s="226" t="s">
        <v>666</v>
      </c>
      <c r="ULC4" s="225" t="s">
        <v>664</v>
      </c>
      <c r="ULD4" s="517" t="s">
        <v>667</v>
      </c>
      <c r="ULE4" s="517"/>
      <c r="ULF4" s="226" t="s">
        <v>19</v>
      </c>
      <c r="ULG4" s="226" t="s">
        <v>666</v>
      </c>
      <c r="ULH4" s="225" t="s">
        <v>664</v>
      </c>
      <c r="ULI4" s="517" t="s">
        <v>667</v>
      </c>
      <c r="ULJ4" s="517"/>
      <c r="ULK4" s="226" t="s">
        <v>19</v>
      </c>
      <c r="ULL4" s="226" t="s">
        <v>666</v>
      </c>
      <c r="ULM4" s="225" t="s">
        <v>664</v>
      </c>
      <c r="ULN4" s="517" t="s">
        <v>667</v>
      </c>
      <c r="ULO4" s="517"/>
      <c r="ULP4" s="226" t="s">
        <v>19</v>
      </c>
      <c r="ULQ4" s="226" t="s">
        <v>666</v>
      </c>
      <c r="ULR4" s="225" t="s">
        <v>664</v>
      </c>
      <c r="ULS4" s="517" t="s">
        <v>667</v>
      </c>
      <c r="ULT4" s="517"/>
      <c r="ULU4" s="226" t="s">
        <v>19</v>
      </c>
      <c r="ULV4" s="226" t="s">
        <v>666</v>
      </c>
      <c r="ULW4" s="225" t="s">
        <v>664</v>
      </c>
      <c r="ULX4" s="517" t="s">
        <v>667</v>
      </c>
      <c r="ULY4" s="517"/>
      <c r="ULZ4" s="226" t="s">
        <v>19</v>
      </c>
      <c r="UMA4" s="226" t="s">
        <v>666</v>
      </c>
      <c r="UMB4" s="225" t="s">
        <v>664</v>
      </c>
      <c r="UMC4" s="517" t="s">
        <v>667</v>
      </c>
      <c r="UMD4" s="517"/>
      <c r="UME4" s="226" t="s">
        <v>19</v>
      </c>
      <c r="UMF4" s="226" t="s">
        <v>666</v>
      </c>
      <c r="UMG4" s="225" t="s">
        <v>664</v>
      </c>
      <c r="UMH4" s="517" t="s">
        <v>667</v>
      </c>
      <c r="UMI4" s="517"/>
      <c r="UMJ4" s="226" t="s">
        <v>19</v>
      </c>
      <c r="UMK4" s="226" t="s">
        <v>666</v>
      </c>
      <c r="UML4" s="225" t="s">
        <v>664</v>
      </c>
      <c r="UMM4" s="517" t="s">
        <v>667</v>
      </c>
      <c r="UMN4" s="517"/>
      <c r="UMO4" s="226" t="s">
        <v>19</v>
      </c>
      <c r="UMP4" s="226" t="s">
        <v>666</v>
      </c>
      <c r="UMQ4" s="225" t="s">
        <v>664</v>
      </c>
      <c r="UMR4" s="517" t="s">
        <v>667</v>
      </c>
      <c r="UMS4" s="517"/>
      <c r="UMT4" s="226" t="s">
        <v>19</v>
      </c>
      <c r="UMU4" s="226" t="s">
        <v>666</v>
      </c>
      <c r="UMV4" s="225" t="s">
        <v>664</v>
      </c>
      <c r="UMW4" s="517" t="s">
        <v>667</v>
      </c>
      <c r="UMX4" s="517"/>
      <c r="UMY4" s="226" t="s">
        <v>19</v>
      </c>
      <c r="UMZ4" s="226" t="s">
        <v>666</v>
      </c>
      <c r="UNA4" s="225" t="s">
        <v>664</v>
      </c>
      <c r="UNB4" s="517" t="s">
        <v>667</v>
      </c>
      <c r="UNC4" s="517"/>
      <c r="UND4" s="226" t="s">
        <v>19</v>
      </c>
      <c r="UNE4" s="226" t="s">
        <v>666</v>
      </c>
      <c r="UNF4" s="225" t="s">
        <v>664</v>
      </c>
      <c r="UNG4" s="517" t="s">
        <v>667</v>
      </c>
      <c r="UNH4" s="517"/>
      <c r="UNI4" s="226" t="s">
        <v>19</v>
      </c>
      <c r="UNJ4" s="226" t="s">
        <v>666</v>
      </c>
      <c r="UNK4" s="225" t="s">
        <v>664</v>
      </c>
      <c r="UNL4" s="517" t="s">
        <v>667</v>
      </c>
      <c r="UNM4" s="517"/>
      <c r="UNN4" s="226" t="s">
        <v>19</v>
      </c>
      <c r="UNO4" s="226" t="s">
        <v>666</v>
      </c>
      <c r="UNP4" s="225" t="s">
        <v>664</v>
      </c>
      <c r="UNQ4" s="517" t="s">
        <v>667</v>
      </c>
      <c r="UNR4" s="517"/>
      <c r="UNS4" s="226" t="s">
        <v>19</v>
      </c>
      <c r="UNT4" s="226" t="s">
        <v>666</v>
      </c>
      <c r="UNU4" s="225" t="s">
        <v>664</v>
      </c>
      <c r="UNV4" s="517" t="s">
        <v>667</v>
      </c>
      <c r="UNW4" s="517"/>
      <c r="UNX4" s="226" t="s">
        <v>19</v>
      </c>
      <c r="UNY4" s="226" t="s">
        <v>666</v>
      </c>
      <c r="UNZ4" s="225" t="s">
        <v>664</v>
      </c>
      <c r="UOA4" s="517" t="s">
        <v>667</v>
      </c>
      <c r="UOB4" s="517"/>
      <c r="UOC4" s="226" t="s">
        <v>19</v>
      </c>
      <c r="UOD4" s="226" t="s">
        <v>666</v>
      </c>
      <c r="UOE4" s="225" t="s">
        <v>664</v>
      </c>
      <c r="UOF4" s="517" t="s">
        <v>667</v>
      </c>
      <c r="UOG4" s="517"/>
      <c r="UOH4" s="226" t="s">
        <v>19</v>
      </c>
      <c r="UOI4" s="226" t="s">
        <v>666</v>
      </c>
      <c r="UOJ4" s="225" t="s">
        <v>664</v>
      </c>
      <c r="UOK4" s="517" t="s">
        <v>667</v>
      </c>
      <c r="UOL4" s="517"/>
      <c r="UOM4" s="226" t="s">
        <v>19</v>
      </c>
      <c r="UON4" s="226" t="s">
        <v>666</v>
      </c>
      <c r="UOO4" s="225" t="s">
        <v>664</v>
      </c>
      <c r="UOP4" s="517" t="s">
        <v>667</v>
      </c>
      <c r="UOQ4" s="517"/>
      <c r="UOR4" s="226" t="s">
        <v>19</v>
      </c>
      <c r="UOS4" s="226" t="s">
        <v>666</v>
      </c>
      <c r="UOT4" s="225" t="s">
        <v>664</v>
      </c>
      <c r="UOU4" s="517" t="s">
        <v>667</v>
      </c>
      <c r="UOV4" s="517"/>
      <c r="UOW4" s="226" t="s">
        <v>19</v>
      </c>
      <c r="UOX4" s="226" t="s">
        <v>666</v>
      </c>
      <c r="UOY4" s="225" t="s">
        <v>664</v>
      </c>
      <c r="UOZ4" s="517" t="s">
        <v>667</v>
      </c>
      <c r="UPA4" s="517"/>
      <c r="UPB4" s="226" t="s">
        <v>19</v>
      </c>
      <c r="UPC4" s="226" t="s">
        <v>666</v>
      </c>
      <c r="UPD4" s="225" t="s">
        <v>664</v>
      </c>
      <c r="UPE4" s="517" t="s">
        <v>667</v>
      </c>
      <c r="UPF4" s="517"/>
      <c r="UPG4" s="226" t="s">
        <v>19</v>
      </c>
      <c r="UPH4" s="226" t="s">
        <v>666</v>
      </c>
      <c r="UPI4" s="225" t="s">
        <v>664</v>
      </c>
      <c r="UPJ4" s="517" t="s">
        <v>667</v>
      </c>
      <c r="UPK4" s="517"/>
      <c r="UPL4" s="226" t="s">
        <v>19</v>
      </c>
      <c r="UPM4" s="226" t="s">
        <v>666</v>
      </c>
      <c r="UPN4" s="225" t="s">
        <v>664</v>
      </c>
      <c r="UPO4" s="517" t="s">
        <v>667</v>
      </c>
      <c r="UPP4" s="517"/>
      <c r="UPQ4" s="226" t="s">
        <v>19</v>
      </c>
      <c r="UPR4" s="226" t="s">
        <v>666</v>
      </c>
      <c r="UPS4" s="225" t="s">
        <v>664</v>
      </c>
      <c r="UPT4" s="517" t="s">
        <v>667</v>
      </c>
      <c r="UPU4" s="517"/>
      <c r="UPV4" s="226" t="s">
        <v>19</v>
      </c>
      <c r="UPW4" s="226" t="s">
        <v>666</v>
      </c>
      <c r="UPX4" s="225" t="s">
        <v>664</v>
      </c>
      <c r="UPY4" s="517" t="s">
        <v>667</v>
      </c>
      <c r="UPZ4" s="517"/>
      <c r="UQA4" s="226" t="s">
        <v>19</v>
      </c>
      <c r="UQB4" s="226" t="s">
        <v>666</v>
      </c>
      <c r="UQC4" s="225" t="s">
        <v>664</v>
      </c>
      <c r="UQD4" s="517" t="s">
        <v>667</v>
      </c>
      <c r="UQE4" s="517"/>
      <c r="UQF4" s="226" t="s">
        <v>19</v>
      </c>
      <c r="UQG4" s="226" t="s">
        <v>666</v>
      </c>
      <c r="UQH4" s="225" t="s">
        <v>664</v>
      </c>
      <c r="UQI4" s="517" t="s">
        <v>667</v>
      </c>
      <c r="UQJ4" s="517"/>
      <c r="UQK4" s="226" t="s">
        <v>19</v>
      </c>
      <c r="UQL4" s="226" t="s">
        <v>666</v>
      </c>
      <c r="UQM4" s="225" t="s">
        <v>664</v>
      </c>
      <c r="UQN4" s="517" t="s">
        <v>667</v>
      </c>
      <c r="UQO4" s="517"/>
      <c r="UQP4" s="226" t="s">
        <v>19</v>
      </c>
      <c r="UQQ4" s="226" t="s">
        <v>666</v>
      </c>
      <c r="UQR4" s="225" t="s">
        <v>664</v>
      </c>
      <c r="UQS4" s="517" t="s">
        <v>667</v>
      </c>
      <c r="UQT4" s="517"/>
      <c r="UQU4" s="226" t="s">
        <v>19</v>
      </c>
      <c r="UQV4" s="226" t="s">
        <v>666</v>
      </c>
      <c r="UQW4" s="225" t="s">
        <v>664</v>
      </c>
      <c r="UQX4" s="517" t="s">
        <v>667</v>
      </c>
      <c r="UQY4" s="517"/>
      <c r="UQZ4" s="226" t="s">
        <v>19</v>
      </c>
      <c r="URA4" s="226" t="s">
        <v>666</v>
      </c>
      <c r="URB4" s="225" t="s">
        <v>664</v>
      </c>
      <c r="URC4" s="517" t="s">
        <v>667</v>
      </c>
      <c r="URD4" s="517"/>
      <c r="URE4" s="226" t="s">
        <v>19</v>
      </c>
      <c r="URF4" s="226" t="s">
        <v>666</v>
      </c>
      <c r="URG4" s="225" t="s">
        <v>664</v>
      </c>
      <c r="URH4" s="517" t="s">
        <v>667</v>
      </c>
      <c r="URI4" s="517"/>
      <c r="URJ4" s="226" t="s">
        <v>19</v>
      </c>
      <c r="URK4" s="226" t="s">
        <v>666</v>
      </c>
      <c r="URL4" s="225" t="s">
        <v>664</v>
      </c>
      <c r="URM4" s="517" t="s">
        <v>667</v>
      </c>
      <c r="URN4" s="517"/>
      <c r="URO4" s="226" t="s">
        <v>19</v>
      </c>
      <c r="URP4" s="226" t="s">
        <v>666</v>
      </c>
      <c r="URQ4" s="225" t="s">
        <v>664</v>
      </c>
      <c r="URR4" s="517" t="s">
        <v>667</v>
      </c>
      <c r="URS4" s="517"/>
      <c r="URT4" s="226" t="s">
        <v>19</v>
      </c>
      <c r="URU4" s="226" t="s">
        <v>666</v>
      </c>
      <c r="URV4" s="225" t="s">
        <v>664</v>
      </c>
      <c r="URW4" s="517" t="s">
        <v>667</v>
      </c>
      <c r="URX4" s="517"/>
      <c r="URY4" s="226" t="s">
        <v>19</v>
      </c>
      <c r="URZ4" s="226" t="s">
        <v>666</v>
      </c>
      <c r="USA4" s="225" t="s">
        <v>664</v>
      </c>
      <c r="USB4" s="517" t="s">
        <v>667</v>
      </c>
      <c r="USC4" s="517"/>
      <c r="USD4" s="226" t="s">
        <v>19</v>
      </c>
      <c r="USE4" s="226" t="s">
        <v>666</v>
      </c>
      <c r="USF4" s="225" t="s">
        <v>664</v>
      </c>
      <c r="USG4" s="517" t="s">
        <v>667</v>
      </c>
      <c r="USH4" s="517"/>
      <c r="USI4" s="226" t="s">
        <v>19</v>
      </c>
      <c r="USJ4" s="226" t="s">
        <v>666</v>
      </c>
      <c r="USK4" s="225" t="s">
        <v>664</v>
      </c>
      <c r="USL4" s="517" t="s">
        <v>667</v>
      </c>
      <c r="USM4" s="517"/>
      <c r="USN4" s="226" t="s">
        <v>19</v>
      </c>
      <c r="USO4" s="226" t="s">
        <v>666</v>
      </c>
      <c r="USP4" s="225" t="s">
        <v>664</v>
      </c>
      <c r="USQ4" s="517" t="s">
        <v>667</v>
      </c>
      <c r="USR4" s="517"/>
      <c r="USS4" s="226" t="s">
        <v>19</v>
      </c>
      <c r="UST4" s="226" t="s">
        <v>666</v>
      </c>
      <c r="USU4" s="225" t="s">
        <v>664</v>
      </c>
      <c r="USV4" s="517" t="s">
        <v>667</v>
      </c>
      <c r="USW4" s="517"/>
      <c r="USX4" s="226" t="s">
        <v>19</v>
      </c>
      <c r="USY4" s="226" t="s">
        <v>666</v>
      </c>
      <c r="USZ4" s="225" t="s">
        <v>664</v>
      </c>
      <c r="UTA4" s="517" t="s">
        <v>667</v>
      </c>
      <c r="UTB4" s="517"/>
      <c r="UTC4" s="226" t="s">
        <v>19</v>
      </c>
      <c r="UTD4" s="226" t="s">
        <v>666</v>
      </c>
      <c r="UTE4" s="225" t="s">
        <v>664</v>
      </c>
      <c r="UTF4" s="517" t="s">
        <v>667</v>
      </c>
      <c r="UTG4" s="517"/>
      <c r="UTH4" s="226" t="s">
        <v>19</v>
      </c>
      <c r="UTI4" s="226" t="s">
        <v>666</v>
      </c>
      <c r="UTJ4" s="225" t="s">
        <v>664</v>
      </c>
      <c r="UTK4" s="517" t="s">
        <v>667</v>
      </c>
      <c r="UTL4" s="517"/>
      <c r="UTM4" s="226" t="s">
        <v>19</v>
      </c>
      <c r="UTN4" s="226" t="s">
        <v>666</v>
      </c>
      <c r="UTO4" s="225" t="s">
        <v>664</v>
      </c>
      <c r="UTP4" s="517" t="s">
        <v>667</v>
      </c>
      <c r="UTQ4" s="517"/>
      <c r="UTR4" s="226" t="s">
        <v>19</v>
      </c>
      <c r="UTS4" s="226" t="s">
        <v>666</v>
      </c>
      <c r="UTT4" s="225" t="s">
        <v>664</v>
      </c>
      <c r="UTU4" s="517" t="s">
        <v>667</v>
      </c>
      <c r="UTV4" s="517"/>
      <c r="UTW4" s="226" t="s">
        <v>19</v>
      </c>
      <c r="UTX4" s="226" t="s">
        <v>666</v>
      </c>
      <c r="UTY4" s="225" t="s">
        <v>664</v>
      </c>
      <c r="UTZ4" s="517" t="s">
        <v>667</v>
      </c>
      <c r="UUA4" s="517"/>
      <c r="UUB4" s="226" t="s">
        <v>19</v>
      </c>
      <c r="UUC4" s="226" t="s">
        <v>666</v>
      </c>
      <c r="UUD4" s="225" t="s">
        <v>664</v>
      </c>
      <c r="UUE4" s="517" t="s">
        <v>667</v>
      </c>
      <c r="UUF4" s="517"/>
      <c r="UUG4" s="226" t="s">
        <v>19</v>
      </c>
      <c r="UUH4" s="226" t="s">
        <v>666</v>
      </c>
      <c r="UUI4" s="225" t="s">
        <v>664</v>
      </c>
      <c r="UUJ4" s="517" t="s">
        <v>667</v>
      </c>
      <c r="UUK4" s="517"/>
      <c r="UUL4" s="226" t="s">
        <v>19</v>
      </c>
      <c r="UUM4" s="226" t="s">
        <v>666</v>
      </c>
      <c r="UUN4" s="225" t="s">
        <v>664</v>
      </c>
      <c r="UUO4" s="517" t="s">
        <v>667</v>
      </c>
      <c r="UUP4" s="517"/>
      <c r="UUQ4" s="226" t="s">
        <v>19</v>
      </c>
      <c r="UUR4" s="226" t="s">
        <v>666</v>
      </c>
      <c r="UUS4" s="225" t="s">
        <v>664</v>
      </c>
      <c r="UUT4" s="517" t="s">
        <v>667</v>
      </c>
      <c r="UUU4" s="517"/>
      <c r="UUV4" s="226" t="s">
        <v>19</v>
      </c>
      <c r="UUW4" s="226" t="s">
        <v>666</v>
      </c>
      <c r="UUX4" s="225" t="s">
        <v>664</v>
      </c>
      <c r="UUY4" s="517" t="s">
        <v>667</v>
      </c>
      <c r="UUZ4" s="517"/>
      <c r="UVA4" s="226" t="s">
        <v>19</v>
      </c>
      <c r="UVB4" s="226" t="s">
        <v>666</v>
      </c>
      <c r="UVC4" s="225" t="s">
        <v>664</v>
      </c>
      <c r="UVD4" s="517" t="s">
        <v>667</v>
      </c>
      <c r="UVE4" s="517"/>
      <c r="UVF4" s="226" t="s">
        <v>19</v>
      </c>
      <c r="UVG4" s="226" t="s">
        <v>666</v>
      </c>
      <c r="UVH4" s="225" t="s">
        <v>664</v>
      </c>
      <c r="UVI4" s="517" t="s">
        <v>667</v>
      </c>
      <c r="UVJ4" s="517"/>
      <c r="UVK4" s="226" t="s">
        <v>19</v>
      </c>
      <c r="UVL4" s="226" t="s">
        <v>666</v>
      </c>
      <c r="UVM4" s="225" t="s">
        <v>664</v>
      </c>
      <c r="UVN4" s="517" t="s">
        <v>667</v>
      </c>
      <c r="UVO4" s="517"/>
      <c r="UVP4" s="226" t="s">
        <v>19</v>
      </c>
      <c r="UVQ4" s="226" t="s">
        <v>666</v>
      </c>
      <c r="UVR4" s="225" t="s">
        <v>664</v>
      </c>
      <c r="UVS4" s="517" t="s">
        <v>667</v>
      </c>
      <c r="UVT4" s="517"/>
      <c r="UVU4" s="226" t="s">
        <v>19</v>
      </c>
      <c r="UVV4" s="226" t="s">
        <v>666</v>
      </c>
      <c r="UVW4" s="225" t="s">
        <v>664</v>
      </c>
      <c r="UVX4" s="517" t="s">
        <v>667</v>
      </c>
      <c r="UVY4" s="517"/>
      <c r="UVZ4" s="226" t="s">
        <v>19</v>
      </c>
      <c r="UWA4" s="226" t="s">
        <v>666</v>
      </c>
      <c r="UWB4" s="225" t="s">
        <v>664</v>
      </c>
      <c r="UWC4" s="517" t="s">
        <v>667</v>
      </c>
      <c r="UWD4" s="517"/>
      <c r="UWE4" s="226" t="s">
        <v>19</v>
      </c>
      <c r="UWF4" s="226" t="s">
        <v>666</v>
      </c>
      <c r="UWG4" s="225" t="s">
        <v>664</v>
      </c>
      <c r="UWH4" s="517" t="s">
        <v>667</v>
      </c>
      <c r="UWI4" s="517"/>
      <c r="UWJ4" s="226" t="s">
        <v>19</v>
      </c>
      <c r="UWK4" s="226" t="s">
        <v>666</v>
      </c>
      <c r="UWL4" s="225" t="s">
        <v>664</v>
      </c>
      <c r="UWM4" s="517" t="s">
        <v>667</v>
      </c>
      <c r="UWN4" s="517"/>
      <c r="UWO4" s="226" t="s">
        <v>19</v>
      </c>
      <c r="UWP4" s="226" t="s">
        <v>666</v>
      </c>
      <c r="UWQ4" s="225" t="s">
        <v>664</v>
      </c>
      <c r="UWR4" s="517" t="s">
        <v>667</v>
      </c>
      <c r="UWS4" s="517"/>
      <c r="UWT4" s="226" t="s">
        <v>19</v>
      </c>
      <c r="UWU4" s="226" t="s">
        <v>666</v>
      </c>
      <c r="UWV4" s="225" t="s">
        <v>664</v>
      </c>
      <c r="UWW4" s="517" t="s">
        <v>667</v>
      </c>
      <c r="UWX4" s="517"/>
      <c r="UWY4" s="226" t="s">
        <v>19</v>
      </c>
      <c r="UWZ4" s="226" t="s">
        <v>666</v>
      </c>
      <c r="UXA4" s="225" t="s">
        <v>664</v>
      </c>
      <c r="UXB4" s="517" t="s">
        <v>667</v>
      </c>
      <c r="UXC4" s="517"/>
      <c r="UXD4" s="226" t="s">
        <v>19</v>
      </c>
      <c r="UXE4" s="226" t="s">
        <v>666</v>
      </c>
      <c r="UXF4" s="225" t="s">
        <v>664</v>
      </c>
      <c r="UXG4" s="517" t="s">
        <v>667</v>
      </c>
      <c r="UXH4" s="517"/>
      <c r="UXI4" s="226" t="s">
        <v>19</v>
      </c>
      <c r="UXJ4" s="226" t="s">
        <v>666</v>
      </c>
      <c r="UXK4" s="225" t="s">
        <v>664</v>
      </c>
      <c r="UXL4" s="517" t="s">
        <v>667</v>
      </c>
      <c r="UXM4" s="517"/>
      <c r="UXN4" s="226" t="s">
        <v>19</v>
      </c>
      <c r="UXO4" s="226" t="s">
        <v>666</v>
      </c>
      <c r="UXP4" s="225" t="s">
        <v>664</v>
      </c>
      <c r="UXQ4" s="517" t="s">
        <v>667</v>
      </c>
      <c r="UXR4" s="517"/>
      <c r="UXS4" s="226" t="s">
        <v>19</v>
      </c>
      <c r="UXT4" s="226" t="s">
        <v>666</v>
      </c>
      <c r="UXU4" s="225" t="s">
        <v>664</v>
      </c>
      <c r="UXV4" s="517" t="s">
        <v>667</v>
      </c>
      <c r="UXW4" s="517"/>
      <c r="UXX4" s="226" t="s">
        <v>19</v>
      </c>
      <c r="UXY4" s="226" t="s">
        <v>666</v>
      </c>
      <c r="UXZ4" s="225" t="s">
        <v>664</v>
      </c>
      <c r="UYA4" s="517" t="s">
        <v>667</v>
      </c>
      <c r="UYB4" s="517"/>
      <c r="UYC4" s="226" t="s">
        <v>19</v>
      </c>
      <c r="UYD4" s="226" t="s">
        <v>666</v>
      </c>
      <c r="UYE4" s="225" t="s">
        <v>664</v>
      </c>
      <c r="UYF4" s="517" t="s">
        <v>667</v>
      </c>
      <c r="UYG4" s="517"/>
      <c r="UYH4" s="226" t="s">
        <v>19</v>
      </c>
      <c r="UYI4" s="226" t="s">
        <v>666</v>
      </c>
      <c r="UYJ4" s="225" t="s">
        <v>664</v>
      </c>
      <c r="UYK4" s="517" t="s">
        <v>667</v>
      </c>
      <c r="UYL4" s="517"/>
      <c r="UYM4" s="226" t="s">
        <v>19</v>
      </c>
      <c r="UYN4" s="226" t="s">
        <v>666</v>
      </c>
      <c r="UYO4" s="225" t="s">
        <v>664</v>
      </c>
      <c r="UYP4" s="517" t="s">
        <v>667</v>
      </c>
      <c r="UYQ4" s="517"/>
      <c r="UYR4" s="226" t="s">
        <v>19</v>
      </c>
      <c r="UYS4" s="226" t="s">
        <v>666</v>
      </c>
      <c r="UYT4" s="225" t="s">
        <v>664</v>
      </c>
      <c r="UYU4" s="517" t="s">
        <v>667</v>
      </c>
      <c r="UYV4" s="517"/>
      <c r="UYW4" s="226" t="s">
        <v>19</v>
      </c>
      <c r="UYX4" s="226" t="s">
        <v>666</v>
      </c>
      <c r="UYY4" s="225" t="s">
        <v>664</v>
      </c>
      <c r="UYZ4" s="517" t="s">
        <v>667</v>
      </c>
      <c r="UZA4" s="517"/>
      <c r="UZB4" s="226" t="s">
        <v>19</v>
      </c>
      <c r="UZC4" s="226" t="s">
        <v>666</v>
      </c>
      <c r="UZD4" s="225" t="s">
        <v>664</v>
      </c>
      <c r="UZE4" s="517" t="s">
        <v>667</v>
      </c>
      <c r="UZF4" s="517"/>
      <c r="UZG4" s="226" t="s">
        <v>19</v>
      </c>
      <c r="UZH4" s="226" t="s">
        <v>666</v>
      </c>
      <c r="UZI4" s="225" t="s">
        <v>664</v>
      </c>
      <c r="UZJ4" s="517" t="s">
        <v>667</v>
      </c>
      <c r="UZK4" s="517"/>
      <c r="UZL4" s="226" t="s">
        <v>19</v>
      </c>
      <c r="UZM4" s="226" t="s">
        <v>666</v>
      </c>
      <c r="UZN4" s="225" t="s">
        <v>664</v>
      </c>
      <c r="UZO4" s="517" t="s">
        <v>667</v>
      </c>
      <c r="UZP4" s="517"/>
      <c r="UZQ4" s="226" t="s">
        <v>19</v>
      </c>
      <c r="UZR4" s="226" t="s">
        <v>666</v>
      </c>
      <c r="UZS4" s="225" t="s">
        <v>664</v>
      </c>
      <c r="UZT4" s="517" t="s">
        <v>667</v>
      </c>
      <c r="UZU4" s="517"/>
      <c r="UZV4" s="226" t="s">
        <v>19</v>
      </c>
      <c r="UZW4" s="226" t="s">
        <v>666</v>
      </c>
      <c r="UZX4" s="225" t="s">
        <v>664</v>
      </c>
      <c r="UZY4" s="517" t="s">
        <v>667</v>
      </c>
      <c r="UZZ4" s="517"/>
      <c r="VAA4" s="226" t="s">
        <v>19</v>
      </c>
      <c r="VAB4" s="226" t="s">
        <v>666</v>
      </c>
      <c r="VAC4" s="225" t="s">
        <v>664</v>
      </c>
      <c r="VAD4" s="517" t="s">
        <v>667</v>
      </c>
      <c r="VAE4" s="517"/>
      <c r="VAF4" s="226" t="s">
        <v>19</v>
      </c>
      <c r="VAG4" s="226" t="s">
        <v>666</v>
      </c>
      <c r="VAH4" s="225" t="s">
        <v>664</v>
      </c>
      <c r="VAI4" s="517" t="s">
        <v>667</v>
      </c>
      <c r="VAJ4" s="517"/>
      <c r="VAK4" s="226" t="s">
        <v>19</v>
      </c>
      <c r="VAL4" s="226" t="s">
        <v>666</v>
      </c>
      <c r="VAM4" s="225" t="s">
        <v>664</v>
      </c>
      <c r="VAN4" s="517" t="s">
        <v>667</v>
      </c>
      <c r="VAO4" s="517"/>
      <c r="VAP4" s="226" t="s">
        <v>19</v>
      </c>
      <c r="VAQ4" s="226" t="s">
        <v>666</v>
      </c>
      <c r="VAR4" s="225" t="s">
        <v>664</v>
      </c>
      <c r="VAS4" s="517" t="s">
        <v>667</v>
      </c>
      <c r="VAT4" s="517"/>
      <c r="VAU4" s="226" t="s">
        <v>19</v>
      </c>
      <c r="VAV4" s="226" t="s">
        <v>666</v>
      </c>
      <c r="VAW4" s="225" t="s">
        <v>664</v>
      </c>
      <c r="VAX4" s="517" t="s">
        <v>667</v>
      </c>
      <c r="VAY4" s="517"/>
      <c r="VAZ4" s="226" t="s">
        <v>19</v>
      </c>
      <c r="VBA4" s="226" t="s">
        <v>666</v>
      </c>
      <c r="VBB4" s="225" t="s">
        <v>664</v>
      </c>
      <c r="VBC4" s="517" t="s">
        <v>667</v>
      </c>
      <c r="VBD4" s="517"/>
      <c r="VBE4" s="226" t="s">
        <v>19</v>
      </c>
      <c r="VBF4" s="226" t="s">
        <v>666</v>
      </c>
      <c r="VBG4" s="225" t="s">
        <v>664</v>
      </c>
      <c r="VBH4" s="517" t="s">
        <v>667</v>
      </c>
      <c r="VBI4" s="517"/>
      <c r="VBJ4" s="226" t="s">
        <v>19</v>
      </c>
      <c r="VBK4" s="226" t="s">
        <v>666</v>
      </c>
      <c r="VBL4" s="225" t="s">
        <v>664</v>
      </c>
      <c r="VBM4" s="517" t="s">
        <v>667</v>
      </c>
      <c r="VBN4" s="517"/>
      <c r="VBO4" s="226" t="s">
        <v>19</v>
      </c>
      <c r="VBP4" s="226" t="s">
        <v>666</v>
      </c>
      <c r="VBQ4" s="225" t="s">
        <v>664</v>
      </c>
      <c r="VBR4" s="517" t="s">
        <v>667</v>
      </c>
      <c r="VBS4" s="517"/>
      <c r="VBT4" s="226" t="s">
        <v>19</v>
      </c>
      <c r="VBU4" s="226" t="s">
        <v>666</v>
      </c>
      <c r="VBV4" s="225" t="s">
        <v>664</v>
      </c>
      <c r="VBW4" s="517" t="s">
        <v>667</v>
      </c>
      <c r="VBX4" s="517"/>
      <c r="VBY4" s="226" t="s">
        <v>19</v>
      </c>
      <c r="VBZ4" s="226" t="s">
        <v>666</v>
      </c>
      <c r="VCA4" s="225" t="s">
        <v>664</v>
      </c>
      <c r="VCB4" s="517" t="s">
        <v>667</v>
      </c>
      <c r="VCC4" s="517"/>
      <c r="VCD4" s="226" t="s">
        <v>19</v>
      </c>
      <c r="VCE4" s="226" t="s">
        <v>666</v>
      </c>
      <c r="VCF4" s="225" t="s">
        <v>664</v>
      </c>
      <c r="VCG4" s="517" t="s">
        <v>667</v>
      </c>
      <c r="VCH4" s="517"/>
      <c r="VCI4" s="226" t="s">
        <v>19</v>
      </c>
      <c r="VCJ4" s="226" t="s">
        <v>666</v>
      </c>
      <c r="VCK4" s="225" t="s">
        <v>664</v>
      </c>
      <c r="VCL4" s="517" t="s">
        <v>667</v>
      </c>
      <c r="VCM4" s="517"/>
      <c r="VCN4" s="226" t="s">
        <v>19</v>
      </c>
      <c r="VCO4" s="226" t="s">
        <v>666</v>
      </c>
      <c r="VCP4" s="225" t="s">
        <v>664</v>
      </c>
      <c r="VCQ4" s="517" t="s">
        <v>667</v>
      </c>
      <c r="VCR4" s="517"/>
      <c r="VCS4" s="226" t="s">
        <v>19</v>
      </c>
      <c r="VCT4" s="226" t="s">
        <v>666</v>
      </c>
      <c r="VCU4" s="225" t="s">
        <v>664</v>
      </c>
      <c r="VCV4" s="517" t="s">
        <v>667</v>
      </c>
      <c r="VCW4" s="517"/>
      <c r="VCX4" s="226" t="s">
        <v>19</v>
      </c>
      <c r="VCY4" s="226" t="s">
        <v>666</v>
      </c>
      <c r="VCZ4" s="225" t="s">
        <v>664</v>
      </c>
      <c r="VDA4" s="517" t="s">
        <v>667</v>
      </c>
      <c r="VDB4" s="517"/>
      <c r="VDC4" s="226" t="s">
        <v>19</v>
      </c>
      <c r="VDD4" s="226" t="s">
        <v>666</v>
      </c>
      <c r="VDE4" s="225" t="s">
        <v>664</v>
      </c>
      <c r="VDF4" s="517" t="s">
        <v>667</v>
      </c>
      <c r="VDG4" s="517"/>
      <c r="VDH4" s="226" t="s">
        <v>19</v>
      </c>
      <c r="VDI4" s="226" t="s">
        <v>666</v>
      </c>
      <c r="VDJ4" s="225" t="s">
        <v>664</v>
      </c>
      <c r="VDK4" s="517" t="s">
        <v>667</v>
      </c>
      <c r="VDL4" s="517"/>
      <c r="VDM4" s="226" t="s">
        <v>19</v>
      </c>
      <c r="VDN4" s="226" t="s">
        <v>666</v>
      </c>
      <c r="VDO4" s="225" t="s">
        <v>664</v>
      </c>
      <c r="VDP4" s="517" t="s">
        <v>667</v>
      </c>
      <c r="VDQ4" s="517"/>
      <c r="VDR4" s="226" t="s">
        <v>19</v>
      </c>
      <c r="VDS4" s="226" t="s">
        <v>666</v>
      </c>
      <c r="VDT4" s="225" t="s">
        <v>664</v>
      </c>
      <c r="VDU4" s="517" t="s">
        <v>667</v>
      </c>
      <c r="VDV4" s="517"/>
      <c r="VDW4" s="226" t="s">
        <v>19</v>
      </c>
      <c r="VDX4" s="226" t="s">
        <v>666</v>
      </c>
      <c r="VDY4" s="225" t="s">
        <v>664</v>
      </c>
      <c r="VDZ4" s="517" t="s">
        <v>667</v>
      </c>
      <c r="VEA4" s="517"/>
      <c r="VEB4" s="226" t="s">
        <v>19</v>
      </c>
      <c r="VEC4" s="226" t="s">
        <v>666</v>
      </c>
      <c r="VED4" s="225" t="s">
        <v>664</v>
      </c>
      <c r="VEE4" s="517" t="s">
        <v>667</v>
      </c>
      <c r="VEF4" s="517"/>
      <c r="VEG4" s="226" t="s">
        <v>19</v>
      </c>
      <c r="VEH4" s="226" t="s">
        <v>666</v>
      </c>
      <c r="VEI4" s="225" t="s">
        <v>664</v>
      </c>
      <c r="VEJ4" s="517" t="s">
        <v>667</v>
      </c>
      <c r="VEK4" s="517"/>
      <c r="VEL4" s="226" t="s">
        <v>19</v>
      </c>
      <c r="VEM4" s="226" t="s">
        <v>666</v>
      </c>
      <c r="VEN4" s="225" t="s">
        <v>664</v>
      </c>
      <c r="VEO4" s="517" t="s">
        <v>667</v>
      </c>
      <c r="VEP4" s="517"/>
      <c r="VEQ4" s="226" t="s">
        <v>19</v>
      </c>
      <c r="VER4" s="226" t="s">
        <v>666</v>
      </c>
      <c r="VES4" s="225" t="s">
        <v>664</v>
      </c>
      <c r="VET4" s="517" t="s">
        <v>667</v>
      </c>
      <c r="VEU4" s="517"/>
      <c r="VEV4" s="226" t="s">
        <v>19</v>
      </c>
      <c r="VEW4" s="226" t="s">
        <v>666</v>
      </c>
      <c r="VEX4" s="225" t="s">
        <v>664</v>
      </c>
      <c r="VEY4" s="517" t="s">
        <v>667</v>
      </c>
      <c r="VEZ4" s="517"/>
      <c r="VFA4" s="226" t="s">
        <v>19</v>
      </c>
      <c r="VFB4" s="226" t="s">
        <v>666</v>
      </c>
      <c r="VFC4" s="225" t="s">
        <v>664</v>
      </c>
      <c r="VFD4" s="517" t="s">
        <v>667</v>
      </c>
      <c r="VFE4" s="517"/>
      <c r="VFF4" s="226" t="s">
        <v>19</v>
      </c>
      <c r="VFG4" s="226" t="s">
        <v>666</v>
      </c>
      <c r="VFH4" s="225" t="s">
        <v>664</v>
      </c>
      <c r="VFI4" s="517" t="s">
        <v>667</v>
      </c>
      <c r="VFJ4" s="517"/>
      <c r="VFK4" s="226" t="s">
        <v>19</v>
      </c>
      <c r="VFL4" s="226" t="s">
        <v>666</v>
      </c>
      <c r="VFM4" s="225" t="s">
        <v>664</v>
      </c>
      <c r="VFN4" s="517" t="s">
        <v>667</v>
      </c>
      <c r="VFO4" s="517"/>
      <c r="VFP4" s="226" t="s">
        <v>19</v>
      </c>
      <c r="VFQ4" s="226" t="s">
        <v>666</v>
      </c>
      <c r="VFR4" s="225" t="s">
        <v>664</v>
      </c>
      <c r="VFS4" s="517" t="s">
        <v>667</v>
      </c>
      <c r="VFT4" s="517"/>
      <c r="VFU4" s="226" t="s">
        <v>19</v>
      </c>
      <c r="VFV4" s="226" t="s">
        <v>666</v>
      </c>
      <c r="VFW4" s="225" t="s">
        <v>664</v>
      </c>
      <c r="VFX4" s="517" t="s">
        <v>667</v>
      </c>
      <c r="VFY4" s="517"/>
      <c r="VFZ4" s="226" t="s">
        <v>19</v>
      </c>
      <c r="VGA4" s="226" t="s">
        <v>666</v>
      </c>
      <c r="VGB4" s="225" t="s">
        <v>664</v>
      </c>
      <c r="VGC4" s="517" t="s">
        <v>667</v>
      </c>
      <c r="VGD4" s="517"/>
      <c r="VGE4" s="226" t="s">
        <v>19</v>
      </c>
      <c r="VGF4" s="226" t="s">
        <v>666</v>
      </c>
      <c r="VGG4" s="225" t="s">
        <v>664</v>
      </c>
      <c r="VGH4" s="517" t="s">
        <v>667</v>
      </c>
      <c r="VGI4" s="517"/>
      <c r="VGJ4" s="226" t="s">
        <v>19</v>
      </c>
      <c r="VGK4" s="226" t="s">
        <v>666</v>
      </c>
      <c r="VGL4" s="225" t="s">
        <v>664</v>
      </c>
      <c r="VGM4" s="517" t="s">
        <v>667</v>
      </c>
      <c r="VGN4" s="517"/>
      <c r="VGO4" s="226" t="s">
        <v>19</v>
      </c>
      <c r="VGP4" s="226" t="s">
        <v>666</v>
      </c>
      <c r="VGQ4" s="225" t="s">
        <v>664</v>
      </c>
      <c r="VGR4" s="517" t="s">
        <v>667</v>
      </c>
      <c r="VGS4" s="517"/>
      <c r="VGT4" s="226" t="s">
        <v>19</v>
      </c>
      <c r="VGU4" s="226" t="s">
        <v>666</v>
      </c>
      <c r="VGV4" s="225" t="s">
        <v>664</v>
      </c>
      <c r="VGW4" s="517" t="s">
        <v>667</v>
      </c>
      <c r="VGX4" s="517"/>
      <c r="VGY4" s="226" t="s">
        <v>19</v>
      </c>
      <c r="VGZ4" s="226" t="s">
        <v>666</v>
      </c>
      <c r="VHA4" s="225" t="s">
        <v>664</v>
      </c>
      <c r="VHB4" s="517" t="s">
        <v>667</v>
      </c>
      <c r="VHC4" s="517"/>
      <c r="VHD4" s="226" t="s">
        <v>19</v>
      </c>
      <c r="VHE4" s="226" t="s">
        <v>666</v>
      </c>
      <c r="VHF4" s="225" t="s">
        <v>664</v>
      </c>
      <c r="VHG4" s="517" t="s">
        <v>667</v>
      </c>
      <c r="VHH4" s="517"/>
      <c r="VHI4" s="226" t="s">
        <v>19</v>
      </c>
      <c r="VHJ4" s="226" t="s">
        <v>666</v>
      </c>
      <c r="VHK4" s="225" t="s">
        <v>664</v>
      </c>
      <c r="VHL4" s="517" t="s">
        <v>667</v>
      </c>
      <c r="VHM4" s="517"/>
      <c r="VHN4" s="226" t="s">
        <v>19</v>
      </c>
      <c r="VHO4" s="226" t="s">
        <v>666</v>
      </c>
      <c r="VHP4" s="225" t="s">
        <v>664</v>
      </c>
      <c r="VHQ4" s="517" t="s">
        <v>667</v>
      </c>
      <c r="VHR4" s="517"/>
      <c r="VHS4" s="226" t="s">
        <v>19</v>
      </c>
      <c r="VHT4" s="226" t="s">
        <v>666</v>
      </c>
      <c r="VHU4" s="225" t="s">
        <v>664</v>
      </c>
      <c r="VHV4" s="517" t="s">
        <v>667</v>
      </c>
      <c r="VHW4" s="517"/>
      <c r="VHX4" s="226" t="s">
        <v>19</v>
      </c>
      <c r="VHY4" s="226" t="s">
        <v>666</v>
      </c>
      <c r="VHZ4" s="225" t="s">
        <v>664</v>
      </c>
      <c r="VIA4" s="517" t="s">
        <v>667</v>
      </c>
      <c r="VIB4" s="517"/>
      <c r="VIC4" s="226" t="s">
        <v>19</v>
      </c>
      <c r="VID4" s="226" t="s">
        <v>666</v>
      </c>
      <c r="VIE4" s="225" t="s">
        <v>664</v>
      </c>
      <c r="VIF4" s="517" t="s">
        <v>667</v>
      </c>
      <c r="VIG4" s="517"/>
      <c r="VIH4" s="226" t="s">
        <v>19</v>
      </c>
      <c r="VII4" s="226" t="s">
        <v>666</v>
      </c>
      <c r="VIJ4" s="225" t="s">
        <v>664</v>
      </c>
      <c r="VIK4" s="517" t="s">
        <v>667</v>
      </c>
      <c r="VIL4" s="517"/>
      <c r="VIM4" s="226" t="s">
        <v>19</v>
      </c>
      <c r="VIN4" s="226" t="s">
        <v>666</v>
      </c>
      <c r="VIO4" s="225" t="s">
        <v>664</v>
      </c>
      <c r="VIP4" s="517" t="s">
        <v>667</v>
      </c>
      <c r="VIQ4" s="517"/>
      <c r="VIR4" s="226" t="s">
        <v>19</v>
      </c>
      <c r="VIS4" s="226" t="s">
        <v>666</v>
      </c>
      <c r="VIT4" s="225" t="s">
        <v>664</v>
      </c>
      <c r="VIU4" s="517" t="s">
        <v>667</v>
      </c>
      <c r="VIV4" s="517"/>
      <c r="VIW4" s="226" t="s">
        <v>19</v>
      </c>
      <c r="VIX4" s="226" t="s">
        <v>666</v>
      </c>
      <c r="VIY4" s="225" t="s">
        <v>664</v>
      </c>
      <c r="VIZ4" s="517" t="s">
        <v>667</v>
      </c>
      <c r="VJA4" s="517"/>
      <c r="VJB4" s="226" t="s">
        <v>19</v>
      </c>
      <c r="VJC4" s="226" t="s">
        <v>666</v>
      </c>
      <c r="VJD4" s="225" t="s">
        <v>664</v>
      </c>
      <c r="VJE4" s="517" t="s">
        <v>667</v>
      </c>
      <c r="VJF4" s="517"/>
      <c r="VJG4" s="226" t="s">
        <v>19</v>
      </c>
      <c r="VJH4" s="226" t="s">
        <v>666</v>
      </c>
      <c r="VJI4" s="225" t="s">
        <v>664</v>
      </c>
      <c r="VJJ4" s="517" t="s">
        <v>667</v>
      </c>
      <c r="VJK4" s="517"/>
      <c r="VJL4" s="226" t="s">
        <v>19</v>
      </c>
      <c r="VJM4" s="226" t="s">
        <v>666</v>
      </c>
      <c r="VJN4" s="225" t="s">
        <v>664</v>
      </c>
      <c r="VJO4" s="517" t="s">
        <v>667</v>
      </c>
      <c r="VJP4" s="517"/>
      <c r="VJQ4" s="226" t="s">
        <v>19</v>
      </c>
      <c r="VJR4" s="226" t="s">
        <v>666</v>
      </c>
      <c r="VJS4" s="225" t="s">
        <v>664</v>
      </c>
      <c r="VJT4" s="517" t="s">
        <v>667</v>
      </c>
      <c r="VJU4" s="517"/>
      <c r="VJV4" s="226" t="s">
        <v>19</v>
      </c>
      <c r="VJW4" s="226" t="s">
        <v>666</v>
      </c>
      <c r="VJX4" s="225" t="s">
        <v>664</v>
      </c>
      <c r="VJY4" s="517" t="s">
        <v>667</v>
      </c>
      <c r="VJZ4" s="517"/>
      <c r="VKA4" s="226" t="s">
        <v>19</v>
      </c>
      <c r="VKB4" s="226" t="s">
        <v>666</v>
      </c>
      <c r="VKC4" s="225" t="s">
        <v>664</v>
      </c>
      <c r="VKD4" s="517" t="s">
        <v>667</v>
      </c>
      <c r="VKE4" s="517"/>
      <c r="VKF4" s="226" t="s">
        <v>19</v>
      </c>
      <c r="VKG4" s="226" t="s">
        <v>666</v>
      </c>
      <c r="VKH4" s="225" t="s">
        <v>664</v>
      </c>
      <c r="VKI4" s="517" t="s">
        <v>667</v>
      </c>
      <c r="VKJ4" s="517"/>
      <c r="VKK4" s="226" t="s">
        <v>19</v>
      </c>
      <c r="VKL4" s="226" t="s">
        <v>666</v>
      </c>
      <c r="VKM4" s="225" t="s">
        <v>664</v>
      </c>
      <c r="VKN4" s="517" t="s">
        <v>667</v>
      </c>
      <c r="VKO4" s="517"/>
      <c r="VKP4" s="226" t="s">
        <v>19</v>
      </c>
      <c r="VKQ4" s="226" t="s">
        <v>666</v>
      </c>
      <c r="VKR4" s="225" t="s">
        <v>664</v>
      </c>
      <c r="VKS4" s="517" t="s">
        <v>667</v>
      </c>
      <c r="VKT4" s="517"/>
      <c r="VKU4" s="226" t="s">
        <v>19</v>
      </c>
      <c r="VKV4" s="226" t="s">
        <v>666</v>
      </c>
      <c r="VKW4" s="225" t="s">
        <v>664</v>
      </c>
      <c r="VKX4" s="517" t="s">
        <v>667</v>
      </c>
      <c r="VKY4" s="517"/>
      <c r="VKZ4" s="226" t="s">
        <v>19</v>
      </c>
      <c r="VLA4" s="226" t="s">
        <v>666</v>
      </c>
      <c r="VLB4" s="225" t="s">
        <v>664</v>
      </c>
      <c r="VLC4" s="517" t="s">
        <v>667</v>
      </c>
      <c r="VLD4" s="517"/>
      <c r="VLE4" s="226" t="s">
        <v>19</v>
      </c>
      <c r="VLF4" s="226" t="s">
        <v>666</v>
      </c>
      <c r="VLG4" s="225" t="s">
        <v>664</v>
      </c>
      <c r="VLH4" s="517" t="s">
        <v>667</v>
      </c>
      <c r="VLI4" s="517"/>
      <c r="VLJ4" s="226" t="s">
        <v>19</v>
      </c>
      <c r="VLK4" s="226" t="s">
        <v>666</v>
      </c>
      <c r="VLL4" s="225" t="s">
        <v>664</v>
      </c>
      <c r="VLM4" s="517" t="s">
        <v>667</v>
      </c>
      <c r="VLN4" s="517"/>
      <c r="VLO4" s="226" t="s">
        <v>19</v>
      </c>
      <c r="VLP4" s="226" t="s">
        <v>666</v>
      </c>
      <c r="VLQ4" s="225" t="s">
        <v>664</v>
      </c>
      <c r="VLR4" s="517" t="s">
        <v>667</v>
      </c>
      <c r="VLS4" s="517"/>
      <c r="VLT4" s="226" t="s">
        <v>19</v>
      </c>
      <c r="VLU4" s="226" t="s">
        <v>666</v>
      </c>
      <c r="VLV4" s="225" t="s">
        <v>664</v>
      </c>
      <c r="VLW4" s="517" t="s">
        <v>667</v>
      </c>
      <c r="VLX4" s="517"/>
      <c r="VLY4" s="226" t="s">
        <v>19</v>
      </c>
      <c r="VLZ4" s="226" t="s">
        <v>666</v>
      </c>
      <c r="VMA4" s="225" t="s">
        <v>664</v>
      </c>
      <c r="VMB4" s="517" t="s">
        <v>667</v>
      </c>
      <c r="VMC4" s="517"/>
      <c r="VMD4" s="226" t="s">
        <v>19</v>
      </c>
      <c r="VME4" s="226" t="s">
        <v>666</v>
      </c>
      <c r="VMF4" s="225" t="s">
        <v>664</v>
      </c>
      <c r="VMG4" s="517" t="s">
        <v>667</v>
      </c>
      <c r="VMH4" s="517"/>
      <c r="VMI4" s="226" t="s">
        <v>19</v>
      </c>
      <c r="VMJ4" s="226" t="s">
        <v>666</v>
      </c>
      <c r="VMK4" s="225" t="s">
        <v>664</v>
      </c>
      <c r="VML4" s="517" t="s">
        <v>667</v>
      </c>
      <c r="VMM4" s="517"/>
      <c r="VMN4" s="226" t="s">
        <v>19</v>
      </c>
      <c r="VMO4" s="226" t="s">
        <v>666</v>
      </c>
      <c r="VMP4" s="225" t="s">
        <v>664</v>
      </c>
      <c r="VMQ4" s="517" t="s">
        <v>667</v>
      </c>
      <c r="VMR4" s="517"/>
      <c r="VMS4" s="226" t="s">
        <v>19</v>
      </c>
      <c r="VMT4" s="226" t="s">
        <v>666</v>
      </c>
      <c r="VMU4" s="225" t="s">
        <v>664</v>
      </c>
      <c r="VMV4" s="517" t="s">
        <v>667</v>
      </c>
      <c r="VMW4" s="517"/>
      <c r="VMX4" s="226" t="s">
        <v>19</v>
      </c>
      <c r="VMY4" s="226" t="s">
        <v>666</v>
      </c>
      <c r="VMZ4" s="225" t="s">
        <v>664</v>
      </c>
      <c r="VNA4" s="517" t="s">
        <v>667</v>
      </c>
      <c r="VNB4" s="517"/>
      <c r="VNC4" s="226" t="s">
        <v>19</v>
      </c>
      <c r="VND4" s="226" t="s">
        <v>666</v>
      </c>
      <c r="VNE4" s="225" t="s">
        <v>664</v>
      </c>
      <c r="VNF4" s="517" t="s">
        <v>667</v>
      </c>
      <c r="VNG4" s="517"/>
      <c r="VNH4" s="226" t="s">
        <v>19</v>
      </c>
      <c r="VNI4" s="226" t="s">
        <v>666</v>
      </c>
      <c r="VNJ4" s="225" t="s">
        <v>664</v>
      </c>
      <c r="VNK4" s="517" t="s">
        <v>667</v>
      </c>
      <c r="VNL4" s="517"/>
      <c r="VNM4" s="226" t="s">
        <v>19</v>
      </c>
      <c r="VNN4" s="226" t="s">
        <v>666</v>
      </c>
      <c r="VNO4" s="225" t="s">
        <v>664</v>
      </c>
      <c r="VNP4" s="517" t="s">
        <v>667</v>
      </c>
      <c r="VNQ4" s="517"/>
      <c r="VNR4" s="226" t="s">
        <v>19</v>
      </c>
      <c r="VNS4" s="226" t="s">
        <v>666</v>
      </c>
      <c r="VNT4" s="225" t="s">
        <v>664</v>
      </c>
      <c r="VNU4" s="517" t="s">
        <v>667</v>
      </c>
      <c r="VNV4" s="517"/>
      <c r="VNW4" s="226" t="s">
        <v>19</v>
      </c>
      <c r="VNX4" s="226" t="s">
        <v>666</v>
      </c>
      <c r="VNY4" s="225" t="s">
        <v>664</v>
      </c>
      <c r="VNZ4" s="517" t="s">
        <v>667</v>
      </c>
      <c r="VOA4" s="517"/>
      <c r="VOB4" s="226" t="s">
        <v>19</v>
      </c>
      <c r="VOC4" s="226" t="s">
        <v>666</v>
      </c>
      <c r="VOD4" s="225" t="s">
        <v>664</v>
      </c>
      <c r="VOE4" s="517" t="s">
        <v>667</v>
      </c>
      <c r="VOF4" s="517"/>
      <c r="VOG4" s="226" t="s">
        <v>19</v>
      </c>
      <c r="VOH4" s="226" t="s">
        <v>666</v>
      </c>
      <c r="VOI4" s="225" t="s">
        <v>664</v>
      </c>
      <c r="VOJ4" s="517" t="s">
        <v>667</v>
      </c>
      <c r="VOK4" s="517"/>
      <c r="VOL4" s="226" t="s">
        <v>19</v>
      </c>
      <c r="VOM4" s="226" t="s">
        <v>666</v>
      </c>
      <c r="VON4" s="225" t="s">
        <v>664</v>
      </c>
      <c r="VOO4" s="517" t="s">
        <v>667</v>
      </c>
      <c r="VOP4" s="517"/>
      <c r="VOQ4" s="226" t="s">
        <v>19</v>
      </c>
      <c r="VOR4" s="226" t="s">
        <v>666</v>
      </c>
      <c r="VOS4" s="225" t="s">
        <v>664</v>
      </c>
      <c r="VOT4" s="517" t="s">
        <v>667</v>
      </c>
      <c r="VOU4" s="517"/>
      <c r="VOV4" s="226" t="s">
        <v>19</v>
      </c>
      <c r="VOW4" s="226" t="s">
        <v>666</v>
      </c>
      <c r="VOX4" s="225" t="s">
        <v>664</v>
      </c>
      <c r="VOY4" s="517" t="s">
        <v>667</v>
      </c>
      <c r="VOZ4" s="517"/>
      <c r="VPA4" s="226" t="s">
        <v>19</v>
      </c>
      <c r="VPB4" s="226" t="s">
        <v>666</v>
      </c>
      <c r="VPC4" s="225" t="s">
        <v>664</v>
      </c>
      <c r="VPD4" s="517" t="s">
        <v>667</v>
      </c>
      <c r="VPE4" s="517"/>
      <c r="VPF4" s="226" t="s">
        <v>19</v>
      </c>
      <c r="VPG4" s="226" t="s">
        <v>666</v>
      </c>
      <c r="VPH4" s="225" t="s">
        <v>664</v>
      </c>
      <c r="VPI4" s="517" t="s">
        <v>667</v>
      </c>
      <c r="VPJ4" s="517"/>
      <c r="VPK4" s="226" t="s">
        <v>19</v>
      </c>
      <c r="VPL4" s="226" t="s">
        <v>666</v>
      </c>
      <c r="VPM4" s="225" t="s">
        <v>664</v>
      </c>
      <c r="VPN4" s="517" t="s">
        <v>667</v>
      </c>
      <c r="VPO4" s="517"/>
      <c r="VPP4" s="226" t="s">
        <v>19</v>
      </c>
      <c r="VPQ4" s="226" t="s">
        <v>666</v>
      </c>
      <c r="VPR4" s="225" t="s">
        <v>664</v>
      </c>
      <c r="VPS4" s="517" t="s">
        <v>667</v>
      </c>
      <c r="VPT4" s="517"/>
      <c r="VPU4" s="226" t="s">
        <v>19</v>
      </c>
      <c r="VPV4" s="226" t="s">
        <v>666</v>
      </c>
      <c r="VPW4" s="225" t="s">
        <v>664</v>
      </c>
      <c r="VPX4" s="517" t="s">
        <v>667</v>
      </c>
      <c r="VPY4" s="517"/>
      <c r="VPZ4" s="226" t="s">
        <v>19</v>
      </c>
      <c r="VQA4" s="226" t="s">
        <v>666</v>
      </c>
      <c r="VQB4" s="225" t="s">
        <v>664</v>
      </c>
      <c r="VQC4" s="517" t="s">
        <v>667</v>
      </c>
      <c r="VQD4" s="517"/>
      <c r="VQE4" s="226" t="s">
        <v>19</v>
      </c>
      <c r="VQF4" s="226" t="s">
        <v>666</v>
      </c>
      <c r="VQG4" s="225" t="s">
        <v>664</v>
      </c>
      <c r="VQH4" s="517" t="s">
        <v>667</v>
      </c>
      <c r="VQI4" s="517"/>
      <c r="VQJ4" s="226" t="s">
        <v>19</v>
      </c>
      <c r="VQK4" s="226" t="s">
        <v>666</v>
      </c>
      <c r="VQL4" s="225" t="s">
        <v>664</v>
      </c>
      <c r="VQM4" s="517" t="s">
        <v>667</v>
      </c>
      <c r="VQN4" s="517"/>
      <c r="VQO4" s="226" t="s">
        <v>19</v>
      </c>
      <c r="VQP4" s="226" t="s">
        <v>666</v>
      </c>
      <c r="VQQ4" s="225" t="s">
        <v>664</v>
      </c>
      <c r="VQR4" s="517" t="s">
        <v>667</v>
      </c>
      <c r="VQS4" s="517"/>
      <c r="VQT4" s="226" t="s">
        <v>19</v>
      </c>
      <c r="VQU4" s="226" t="s">
        <v>666</v>
      </c>
      <c r="VQV4" s="225" t="s">
        <v>664</v>
      </c>
      <c r="VQW4" s="517" t="s">
        <v>667</v>
      </c>
      <c r="VQX4" s="517"/>
      <c r="VQY4" s="226" t="s">
        <v>19</v>
      </c>
      <c r="VQZ4" s="226" t="s">
        <v>666</v>
      </c>
      <c r="VRA4" s="225" t="s">
        <v>664</v>
      </c>
      <c r="VRB4" s="517" t="s">
        <v>667</v>
      </c>
      <c r="VRC4" s="517"/>
      <c r="VRD4" s="226" t="s">
        <v>19</v>
      </c>
      <c r="VRE4" s="226" t="s">
        <v>666</v>
      </c>
      <c r="VRF4" s="225" t="s">
        <v>664</v>
      </c>
      <c r="VRG4" s="517" t="s">
        <v>667</v>
      </c>
      <c r="VRH4" s="517"/>
      <c r="VRI4" s="226" t="s">
        <v>19</v>
      </c>
      <c r="VRJ4" s="226" t="s">
        <v>666</v>
      </c>
      <c r="VRK4" s="225" t="s">
        <v>664</v>
      </c>
      <c r="VRL4" s="517" t="s">
        <v>667</v>
      </c>
      <c r="VRM4" s="517"/>
      <c r="VRN4" s="226" t="s">
        <v>19</v>
      </c>
      <c r="VRO4" s="226" t="s">
        <v>666</v>
      </c>
      <c r="VRP4" s="225" t="s">
        <v>664</v>
      </c>
      <c r="VRQ4" s="517" t="s">
        <v>667</v>
      </c>
      <c r="VRR4" s="517"/>
      <c r="VRS4" s="226" t="s">
        <v>19</v>
      </c>
      <c r="VRT4" s="226" t="s">
        <v>666</v>
      </c>
      <c r="VRU4" s="225" t="s">
        <v>664</v>
      </c>
      <c r="VRV4" s="517" t="s">
        <v>667</v>
      </c>
      <c r="VRW4" s="517"/>
      <c r="VRX4" s="226" t="s">
        <v>19</v>
      </c>
      <c r="VRY4" s="226" t="s">
        <v>666</v>
      </c>
      <c r="VRZ4" s="225" t="s">
        <v>664</v>
      </c>
      <c r="VSA4" s="517" t="s">
        <v>667</v>
      </c>
      <c r="VSB4" s="517"/>
      <c r="VSC4" s="226" t="s">
        <v>19</v>
      </c>
      <c r="VSD4" s="226" t="s">
        <v>666</v>
      </c>
      <c r="VSE4" s="225" t="s">
        <v>664</v>
      </c>
      <c r="VSF4" s="517" t="s">
        <v>667</v>
      </c>
      <c r="VSG4" s="517"/>
      <c r="VSH4" s="226" t="s">
        <v>19</v>
      </c>
      <c r="VSI4" s="226" t="s">
        <v>666</v>
      </c>
      <c r="VSJ4" s="225" t="s">
        <v>664</v>
      </c>
      <c r="VSK4" s="517" t="s">
        <v>667</v>
      </c>
      <c r="VSL4" s="517"/>
      <c r="VSM4" s="226" t="s">
        <v>19</v>
      </c>
      <c r="VSN4" s="226" t="s">
        <v>666</v>
      </c>
      <c r="VSO4" s="225" t="s">
        <v>664</v>
      </c>
      <c r="VSP4" s="517" t="s">
        <v>667</v>
      </c>
      <c r="VSQ4" s="517"/>
      <c r="VSR4" s="226" t="s">
        <v>19</v>
      </c>
      <c r="VSS4" s="226" t="s">
        <v>666</v>
      </c>
      <c r="VST4" s="225" t="s">
        <v>664</v>
      </c>
      <c r="VSU4" s="517" t="s">
        <v>667</v>
      </c>
      <c r="VSV4" s="517"/>
      <c r="VSW4" s="226" t="s">
        <v>19</v>
      </c>
      <c r="VSX4" s="226" t="s">
        <v>666</v>
      </c>
      <c r="VSY4" s="225" t="s">
        <v>664</v>
      </c>
      <c r="VSZ4" s="517" t="s">
        <v>667</v>
      </c>
      <c r="VTA4" s="517"/>
      <c r="VTB4" s="226" t="s">
        <v>19</v>
      </c>
      <c r="VTC4" s="226" t="s">
        <v>666</v>
      </c>
      <c r="VTD4" s="225" t="s">
        <v>664</v>
      </c>
      <c r="VTE4" s="517" t="s">
        <v>667</v>
      </c>
      <c r="VTF4" s="517"/>
      <c r="VTG4" s="226" t="s">
        <v>19</v>
      </c>
      <c r="VTH4" s="226" t="s">
        <v>666</v>
      </c>
      <c r="VTI4" s="225" t="s">
        <v>664</v>
      </c>
      <c r="VTJ4" s="517" t="s">
        <v>667</v>
      </c>
      <c r="VTK4" s="517"/>
      <c r="VTL4" s="226" t="s">
        <v>19</v>
      </c>
      <c r="VTM4" s="226" t="s">
        <v>666</v>
      </c>
      <c r="VTN4" s="225" t="s">
        <v>664</v>
      </c>
      <c r="VTO4" s="517" t="s">
        <v>667</v>
      </c>
      <c r="VTP4" s="517"/>
      <c r="VTQ4" s="226" t="s">
        <v>19</v>
      </c>
      <c r="VTR4" s="226" t="s">
        <v>666</v>
      </c>
      <c r="VTS4" s="225" t="s">
        <v>664</v>
      </c>
      <c r="VTT4" s="517" t="s">
        <v>667</v>
      </c>
      <c r="VTU4" s="517"/>
      <c r="VTV4" s="226" t="s">
        <v>19</v>
      </c>
      <c r="VTW4" s="226" t="s">
        <v>666</v>
      </c>
      <c r="VTX4" s="225" t="s">
        <v>664</v>
      </c>
      <c r="VTY4" s="517" t="s">
        <v>667</v>
      </c>
      <c r="VTZ4" s="517"/>
      <c r="VUA4" s="226" t="s">
        <v>19</v>
      </c>
      <c r="VUB4" s="226" t="s">
        <v>666</v>
      </c>
      <c r="VUC4" s="225" t="s">
        <v>664</v>
      </c>
      <c r="VUD4" s="517" t="s">
        <v>667</v>
      </c>
      <c r="VUE4" s="517"/>
      <c r="VUF4" s="226" t="s">
        <v>19</v>
      </c>
      <c r="VUG4" s="226" t="s">
        <v>666</v>
      </c>
      <c r="VUH4" s="225" t="s">
        <v>664</v>
      </c>
      <c r="VUI4" s="517" t="s">
        <v>667</v>
      </c>
      <c r="VUJ4" s="517"/>
      <c r="VUK4" s="226" t="s">
        <v>19</v>
      </c>
      <c r="VUL4" s="226" t="s">
        <v>666</v>
      </c>
      <c r="VUM4" s="225" t="s">
        <v>664</v>
      </c>
      <c r="VUN4" s="517" t="s">
        <v>667</v>
      </c>
      <c r="VUO4" s="517"/>
      <c r="VUP4" s="226" t="s">
        <v>19</v>
      </c>
      <c r="VUQ4" s="226" t="s">
        <v>666</v>
      </c>
      <c r="VUR4" s="225" t="s">
        <v>664</v>
      </c>
      <c r="VUS4" s="517" t="s">
        <v>667</v>
      </c>
      <c r="VUT4" s="517"/>
      <c r="VUU4" s="226" t="s">
        <v>19</v>
      </c>
      <c r="VUV4" s="226" t="s">
        <v>666</v>
      </c>
      <c r="VUW4" s="225" t="s">
        <v>664</v>
      </c>
      <c r="VUX4" s="517" t="s">
        <v>667</v>
      </c>
      <c r="VUY4" s="517"/>
      <c r="VUZ4" s="226" t="s">
        <v>19</v>
      </c>
      <c r="VVA4" s="226" t="s">
        <v>666</v>
      </c>
      <c r="VVB4" s="225" t="s">
        <v>664</v>
      </c>
      <c r="VVC4" s="517" t="s">
        <v>667</v>
      </c>
      <c r="VVD4" s="517"/>
      <c r="VVE4" s="226" t="s">
        <v>19</v>
      </c>
      <c r="VVF4" s="226" t="s">
        <v>666</v>
      </c>
      <c r="VVG4" s="225" t="s">
        <v>664</v>
      </c>
      <c r="VVH4" s="517" t="s">
        <v>667</v>
      </c>
      <c r="VVI4" s="517"/>
      <c r="VVJ4" s="226" t="s">
        <v>19</v>
      </c>
      <c r="VVK4" s="226" t="s">
        <v>666</v>
      </c>
      <c r="VVL4" s="225" t="s">
        <v>664</v>
      </c>
      <c r="VVM4" s="517" t="s">
        <v>667</v>
      </c>
      <c r="VVN4" s="517"/>
      <c r="VVO4" s="226" t="s">
        <v>19</v>
      </c>
      <c r="VVP4" s="226" t="s">
        <v>666</v>
      </c>
      <c r="VVQ4" s="225" t="s">
        <v>664</v>
      </c>
      <c r="VVR4" s="517" t="s">
        <v>667</v>
      </c>
      <c r="VVS4" s="517"/>
      <c r="VVT4" s="226" t="s">
        <v>19</v>
      </c>
      <c r="VVU4" s="226" t="s">
        <v>666</v>
      </c>
      <c r="VVV4" s="225" t="s">
        <v>664</v>
      </c>
      <c r="VVW4" s="517" t="s">
        <v>667</v>
      </c>
      <c r="VVX4" s="517"/>
      <c r="VVY4" s="226" t="s">
        <v>19</v>
      </c>
      <c r="VVZ4" s="226" t="s">
        <v>666</v>
      </c>
      <c r="VWA4" s="225" t="s">
        <v>664</v>
      </c>
      <c r="VWB4" s="517" t="s">
        <v>667</v>
      </c>
      <c r="VWC4" s="517"/>
      <c r="VWD4" s="226" t="s">
        <v>19</v>
      </c>
      <c r="VWE4" s="226" t="s">
        <v>666</v>
      </c>
      <c r="VWF4" s="225" t="s">
        <v>664</v>
      </c>
      <c r="VWG4" s="517" t="s">
        <v>667</v>
      </c>
      <c r="VWH4" s="517"/>
      <c r="VWI4" s="226" t="s">
        <v>19</v>
      </c>
      <c r="VWJ4" s="226" t="s">
        <v>666</v>
      </c>
      <c r="VWK4" s="225" t="s">
        <v>664</v>
      </c>
      <c r="VWL4" s="517" t="s">
        <v>667</v>
      </c>
      <c r="VWM4" s="517"/>
      <c r="VWN4" s="226" t="s">
        <v>19</v>
      </c>
      <c r="VWO4" s="226" t="s">
        <v>666</v>
      </c>
      <c r="VWP4" s="225" t="s">
        <v>664</v>
      </c>
      <c r="VWQ4" s="517" t="s">
        <v>667</v>
      </c>
      <c r="VWR4" s="517"/>
      <c r="VWS4" s="226" t="s">
        <v>19</v>
      </c>
      <c r="VWT4" s="226" t="s">
        <v>666</v>
      </c>
      <c r="VWU4" s="225" t="s">
        <v>664</v>
      </c>
      <c r="VWV4" s="517" t="s">
        <v>667</v>
      </c>
      <c r="VWW4" s="517"/>
      <c r="VWX4" s="226" t="s">
        <v>19</v>
      </c>
      <c r="VWY4" s="226" t="s">
        <v>666</v>
      </c>
      <c r="VWZ4" s="225" t="s">
        <v>664</v>
      </c>
      <c r="VXA4" s="517" t="s">
        <v>667</v>
      </c>
      <c r="VXB4" s="517"/>
      <c r="VXC4" s="226" t="s">
        <v>19</v>
      </c>
      <c r="VXD4" s="226" t="s">
        <v>666</v>
      </c>
      <c r="VXE4" s="225" t="s">
        <v>664</v>
      </c>
      <c r="VXF4" s="517" t="s">
        <v>667</v>
      </c>
      <c r="VXG4" s="517"/>
      <c r="VXH4" s="226" t="s">
        <v>19</v>
      </c>
      <c r="VXI4" s="226" t="s">
        <v>666</v>
      </c>
      <c r="VXJ4" s="225" t="s">
        <v>664</v>
      </c>
      <c r="VXK4" s="517" t="s">
        <v>667</v>
      </c>
      <c r="VXL4" s="517"/>
      <c r="VXM4" s="226" t="s">
        <v>19</v>
      </c>
      <c r="VXN4" s="226" t="s">
        <v>666</v>
      </c>
      <c r="VXO4" s="225" t="s">
        <v>664</v>
      </c>
      <c r="VXP4" s="517" t="s">
        <v>667</v>
      </c>
      <c r="VXQ4" s="517"/>
      <c r="VXR4" s="226" t="s">
        <v>19</v>
      </c>
      <c r="VXS4" s="226" t="s">
        <v>666</v>
      </c>
      <c r="VXT4" s="225" t="s">
        <v>664</v>
      </c>
      <c r="VXU4" s="517" t="s">
        <v>667</v>
      </c>
      <c r="VXV4" s="517"/>
      <c r="VXW4" s="226" t="s">
        <v>19</v>
      </c>
      <c r="VXX4" s="226" t="s">
        <v>666</v>
      </c>
      <c r="VXY4" s="225" t="s">
        <v>664</v>
      </c>
      <c r="VXZ4" s="517" t="s">
        <v>667</v>
      </c>
      <c r="VYA4" s="517"/>
      <c r="VYB4" s="226" t="s">
        <v>19</v>
      </c>
      <c r="VYC4" s="226" t="s">
        <v>666</v>
      </c>
      <c r="VYD4" s="225" t="s">
        <v>664</v>
      </c>
      <c r="VYE4" s="517" t="s">
        <v>667</v>
      </c>
      <c r="VYF4" s="517"/>
      <c r="VYG4" s="226" t="s">
        <v>19</v>
      </c>
      <c r="VYH4" s="226" t="s">
        <v>666</v>
      </c>
      <c r="VYI4" s="225" t="s">
        <v>664</v>
      </c>
      <c r="VYJ4" s="517" t="s">
        <v>667</v>
      </c>
      <c r="VYK4" s="517"/>
      <c r="VYL4" s="226" t="s">
        <v>19</v>
      </c>
      <c r="VYM4" s="226" t="s">
        <v>666</v>
      </c>
      <c r="VYN4" s="225" t="s">
        <v>664</v>
      </c>
      <c r="VYO4" s="517" t="s">
        <v>667</v>
      </c>
      <c r="VYP4" s="517"/>
      <c r="VYQ4" s="226" t="s">
        <v>19</v>
      </c>
      <c r="VYR4" s="226" t="s">
        <v>666</v>
      </c>
      <c r="VYS4" s="225" t="s">
        <v>664</v>
      </c>
      <c r="VYT4" s="517" t="s">
        <v>667</v>
      </c>
      <c r="VYU4" s="517"/>
      <c r="VYV4" s="226" t="s">
        <v>19</v>
      </c>
      <c r="VYW4" s="226" t="s">
        <v>666</v>
      </c>
      <c r="VYX4" s="225" t="s">
        <v>664</v>
      </c>
      <c r="VYY4" s="517" t="s">
        <v>667</v>
      </c>
      <c r="VYZ4" s="517"/>
      <c r="VZA4" s="226" t="s">
        <v>19</v>
      </c>
      <c r="VZB4" s="226" t="s">
        <v>666</v>
      </c>
      <c r="VZC4" s="225" t="s">
        <v>664</v>
      </c>
      <c r="VZD4" s="517" t="s">
        <v>667</v>
      </c>
      <c r="VZE4" s="517"/>
      <c r="VZF4" s="226" t="s">
        <v>19</v>
      </c>
      <c r="VZG4" s="226" t="s">
        <v>666</v>
      </c>
      <c r="VZH4" s="225" t="s">
        <v>664</v>
      </c>
      <c r="VZI4" s="517" t="s">
        <v>667</v>
      </c>
      <c r="VZJ4" s="517"/>
      <c r="VZK4" s="226" t="s">
        <v>19</v>
      </c>
      <c r="VZL4" s="226" t="s">
        <v>666</v>
      </c>
      <c r="VZM4" s="225" t="s">
        <v>664</v>
      </c>
      <c r="VZN4" s="517" t="s">
        <v>667</v>
      </c>
      <c r="VZO4" s="517"/>
      <c r="VZP4" s="226" t="s">
        <v>19</v>
      </c>
      <c r="VZQ4" s="226" t="s">
        <v>666</v>
      </c>
      <c r="VZR4" s="225" t="s">
        <v>664</v>
      </c>
      <c r="VZS4" s="517" t="s">
        <v>667</v>
      </c>
      <c r="VZT4" s="517"/>
      <c r="VZU4" s="226" t="s">
        <v>19</v>
      </c>
      <c r="VZV4" s="226" t="s">
        <v>666</v>
      </c>
      <c r="VZW4" s="225" t="s">
        <v>664</v>
      </c>
      <c r="VZX4" s="517" t="s">
        <v>667</v>
      </c>
      <c r="VZY4" s="517"/>
      <c r="VZZ4" s="226" t="s">
        <v>19</v>
      </c>
      <c r="WAA4" s="226" t="s">
        <v>666</v>
      </c>
      <c r="WAB4" s="225" t="s">
        <v>664</v>
      </c>
      <c r="WAC4" s="517" t="s">
        <v>667</v>
      </c>
      <c r="WAD4" s="517"/>
      <c r="WAE4" s="226" t="s">
        <v>19</v>
      </c>
      <c r="WAF4" s="226" t="s">
        <v>666</v>
      </c>
      <c r="WAG4" s="225" t="s">
        <v>664</v>
      </c>
      <c r="WAH4" s="517" t="s">
        <v>667</v>
      </c>
      <c r="WAI4" s="517"/>
      <c r="WAJ4" s="226" t="s">
        <v>19</v>
      </c>
      <c r="WAK4" s="226" t="s">
        <v>666</v>
      </c>
      <c r="WAL4" s="225" t="s">
        <v>664</v>
      </c>
      <c r="WAM4" s="517" t="s">
        <v>667</v>
      </c>
      <c r="WAN4" s="517"/>
      <c r="WAO4" s="226" t="s">
        <v>19</v>
      </c>
      <c r="WAP4" s="226" t="s">
        <v>666</v>
      </c>
      <c r="WAQ4" s="225" t="s">
        <v>664</v>
      </c>
      <c r="WAR4" s="517" t="s">
        <v>667</v>
      </c>
      <c r="WAS4" s="517"/>
      <c r="WAT4" s="226" t="s">
        <v>19</v>
      </c>
      <c r="WAU4" s="226" t="s">
        <v>666</v>
      </c>
      <c r="WAV4" s="225" t="s">
        <v>664</v>
      </c>
      <c r="WAW4" s="517" t="s">
        <v>667</v>
      </c>
      <c r="WAX4" s="517"/>
      <c r="WAY4" s="226" t="s">
        <v>19</v>
      </c>
      <c r="WAZ4" s="226" t="s">
        <v>666</v>
      </c>
      <c r="WBA4" s="225" t="s">
        <v>664</v>
      </c>
      <c r="WBB4" s="517" t="s">
        <v>667</v>
      </c>
      <c r="WBC4" s="517"/>
      <c r="WBD4" s="226" t="s">
        <v>19</v>
      </c>
      <c r="WBE4" s="226" t="s">
        <v>666</v>
      </c>
      <c r="WBF4" s="225" t="s">
        <v>664</v>
      </c>
      <c r="WBG4" s="517" t="s">
        <v>667</v>
      </c>
      <c r="WBH4" s="517"/>
      <c r="WBI4" s="226" t="s">
        <v>19</v>
      </c>
      <c r="WBJ4" s="226" t="s">
        <v>666</v>
      </c>
      <c r="WBK4" s="225" t="s">
        <v>664</v>
      </c>
      <c r="WBL4" s="517" t="s">
        <v>667</v>
      </c>
      <c r="WBM4" s="517"/>
      <c r="WBN4" s="226" t="s">
        <v>19</v>
      </c>
      <c r="WBO4" s="226" t="s">
        <v>666</v>
      </c>
      <c r="WBP4" s="225" t="s">
        <v>664</v>
      </c>
      <c r="WBQ4" s="517" t="s">
        <v>667</v>
      </c>
      <c r="WBR4" s="517"/>
      <c r="WBS4" s="226" t="s">
        <v>19</v>
      </c>
      <c r="WBT4" s="226" t="s">
        <v>666</v>
      </c>
      <c r="WBU4" s="225" t="s">
        <v>664</v>
      </c>
      <c r="WBV4" s="517" t="s">
        <v>667</v>
      </c>
      <c r="WBW4" s="517"/>
      <c r="WBX4" s="226" t="s">
        <v>19</v>
      </c>
      <c r="WBY4" s="226" t="s">
        <v>666</v>
      </c>
      <c r="WBZ4" s="225" t="s">
        <v>664</v>
      </c>
      <c r="WCA4" s="517" t="s">
        <v>667</v>
      </c>
      <c r="WCB4" s="517"/>
      <c r="WCC4" s="226" t="s">
        <v>19</v>
      </c>
      <c r="WCD4" s="226" t="s">
        <v>666</v>
      </c>
      <c r="WCE4" s="225" t="s">
        <v>664</v>
      </c>
      <c r="WCF4" s="517" t="s">
        <v>667</v>
      </c>
      <c r="WCG4" s="517"/>
      <c r="WCH4" s="226" t="s">
        <v>19</v>
      </c>
      <c r="WCI4" s="226" t="s">
        <v>666</v>
      </c>
      <c r="WCJ4" s="225" t="s">
        <v>664</v>
      </c>
      <c r="WCK4" s="517" t="s">
        <v>667</v>
      </c>
      <c r="WCL4" s="517"/>
      <c r="WCM4" s="226" t="s">
        <v>19</v>
      </c>
      <c r="WCN4" s="226" t="s">
        <v>666</v>
      </c>
      <c r="WCO4" s="225" t="s">
        <v>664</v>
      </c>
      <c r="WCP4" s="517" t="s">
        <v>667</v>
      </c>
      <c r="WCQ4" s="517"/>
      <c r="WCR4" s="226" t="s">
        <v>19</v>
      </c>
      <c r="WCS4" s="226" t="s">
        <v>666</v>
      </c>
      <c r="WCT4" s="225" t="s">
        <v>664</v>
      </c>
      <c r="WCU4" s="517" t="s">
        <v>667</v>
      </c>
      <c r="WCV4" s="517"/>
      <c r="WCW4" s="226" t="s">
        <v>19</v>
      </c>
      <c r="WCX4" s="226" t="s">
        <v>666</v>
      </c>
      <c r="WCY4" s="225" t="s">
        <v>664</v>
      </c>
      <c r="WCZ4" s="517" t="s">
        <v>667</v>
      </c>
      <c r="WDA4" s="517"/>
      <c r="WDB4" s="226" t="s">
        <v>19</v>
      </c>
      <c r="WDC4" s="226" t="s">
        <v>666</v>
      </c>
      <c r="WDD4" s="225" t="s">
        <v>664</v>
      </c>
      <c r="WDE4" s="517" t="s">
        <v>667</v>
      </c>
      <c r="WDF4" s="517"/>
      <c r="WDG4" s="226" t="s">
        <v>19</v>
      </c>
      <c r="WDH4" s="226" t="s">
        <v>666</v>
      </c>
      <c r="WDI4" s="225" t="s">
        <v>664</v>
      </c>
      <c r="WDJ4" s="517" t="s">
        <v>667</v>
      </c>
      <c r="WDK4" s="517"/>
      <c r="WDL4" s="226" t="s">
        <v>19</v>
      </c>
      <c r="WDM4" s="226" t="s">
        <v>666</v>
      </c>
      <c r="WDN4" s="225" t="s">
        <v>664</v>
      </c>
      <c r="WDO4" s="517" t="s">
        <v>667</v>
      </c>
      <c r="WDP4" s="517"/>
      <c r="WDQ4" s="226" t="s">
        <v>19</v>
      </c>
      <c r="WDR4" s="226" t="s">
        <v>666</v>
      </c>
      <c r="WDS4" s="225" t="s">
        <v>664</v>
      </c>
      <c r="WDT4" s="517" t="s">
        <v>667</v>
      </c>
      <c r="WDU4" s="517"/>
      <c r="WDV4" s="226" t="s">
        <v>19</v>
      </c>
      <c r="WDW4" s="226" t="s">
        <v>666</v>
      </c>
      <c r="WDX4" s="225" t="s">
        <v>664</v>
      </c>
      <c r="WDY4" s="517" t="s">
        <v>667</v>
      </c>
      <c r="WDZ4" s="517"/>
      <c r="WEA4" s="226" t="s">
        <v>19</v>
      </c>
      <c r="WEB4" s="226" t="s">
        <v>666</v>
      </c>
      <c r="WEC4" s="225" t="s">
        <v>664</v>
      </c>
      <c r="WED4" s="517" t="s">
        <v>667</v>
      </c>
      <c r="WEE4" s="517"/>
      <c r="WEF4" s="226" t="s">
        <v>19</v>
      </c>
      <c r="WEG4" s="226" t="s">
        <v>666</v>
      </c>
      <c r="WEH4" s="225" t="s">
        <v>664</v>
      </c>
      <c r="WEI4" s="517" t="s">
        <v>667</v>
      </c>
      <c r="WEJ4" s="517"/>
      <c r="WEK4" s="226" t="s">
        <v>19</v>
      </c>
      <c r="WEL4" s="226" t="s">
        <v>666</v>
      </c>
      <c r="WEM4" s="225" t="s">
        <v>664</v>
      </c>
      <c r="WEN4" s="517" t="s">
        <v>667</v>
      </c>
      <c r="WEO4" s="517"/>
      <c r="WEP4" s="226" t="s">
        <v>19</v>
      </c>
      <c r="WEQ4" s="226" t="s">
        <v>666</v>
      </c>
      <c r="WER4" s="225" t="s">
        <v>664</v>
      </c>
      <c r="WES4" s="517" t="s">
        <v>667</v>
      </c>
      <c r="WET4" s="517"/>
      <c r="WEU4" s="226" t="s">
        <v>19</v>
      </c>
      <c r="WEV4" s="226" t="s">
        <v>666</v>
      </c>
      <c r="WEW4" s="225" t="s">
        <v>664</v>
      </c>
      <c r="WEX4" s="517" t="s">
        <v>667</v>
      </c>
      <c r="WEY4" s="517"/>
      <c r="WEZ4" s="226" t="s">
        <v>19</v>
      </c>
      <c r="WFA4" s="226" t="s">
        <v>666</v>
      </c>
      <c r="WFB4" s="225" t="s">
        <v>664</v>
      </c>
      <c r="WFC4" s="517" t="s">
        <v>667</v>
      </c>
      <c r="WFD4" s="517"/>
      <c r="WFE4" s="226" t="s">
        <v>19</v>
      </c>
      <c r="WFF4" s="226" t="s">
        <v>666</v>
      </c>
      <c r="WFG4" s="225" t="s">
        <v>664</v>
      </c>
      <c r="WFH4" s="517" t="s">
        <v>667</v>
      </c>
      <c r="WFI4" s="517"/>
      <c r="WFJ4" s="226" t="s">
        <v>19</v>
      </c>
      <c r="WFK4" s="226" t="s">
        <v>666</v>
      </c>
      <c r="WFL4" s="225" t="s">
        <v>664</v>
      </c>
      <c r="WFM4" s="517" t="s">
        <v>667</v>
      </c>
      <c r="WFN4" s="517"/>
      <c r="WFO4" s="226" t="s">
        <v>19</v>
      </c>
      <c r="WFP4" s="226" t="s">
        <v>666</v>
      </c>
      <c r="WFQ4" s="225" t="s">
        <v>664</v>
      </c>
      <c r="WFR4" s="517" t="s">
        <v>667</v>
      </c>
      <c r="WFS4" s="517"/>
      <c r="WFT4" s="226" t="s">
        <v>19</v>
      </c>
      <c r="WFU4" s="226" t="s">
        <v>666</v>
      </c>
      <c r="WFV4" s="225" t="s">
        <v>664</v>
      </c>
      <c r="WFW4" s="517" t="s">
        <v>667</v>
      </c>
      <c r="WFX4" s="517"/>
      <c r="WFY4" s="226" t="s">
        <v>19</v>
      </c>
      <c r="WFZ4" s="226" t="s">
        <v>666</v>
      </c>
      <c r="WGA4" s="225" t="s">
        <v>664</v>
      </c>
      <c r="WGB4" s="517" t="s">
        <v>667</v>
      </c>
      <c r="WGC4" s="517"/>
      <c r="WGD4" s="226" t="s">
        <v>19</v>
      </c>
      <c r="WGE4" s="226" t="s">
        <v>666</v>
      </c>
      <c r="WGF4" s="225" t="s">
        <v>664</v>
      </c>
      <c r="WGG4" s="517" t="s">
        <v>667</v>
      </c>
      <c r="WGH4" s="517"/>
      <c r="WGI4" s="226" t="s">
        <v>19</v>
      </c>
      <c r="WGJ4" s="226" t="s">
        <v>666</v>
      </c>
      <c r="WGK4" s="225" t="s">
        <v>664</v>
      </c>
      <c r="WGL4" s="517" t="s">
        <v>667</v>
      </c>
      <c r="WGM4" s="517"/>
      <c r="WGN4" s="226" t="s">
        <v>19</v>
      </c>
      <c r="WGO4" s="226" t="s">
        <v>666</v>
      </c>
      <c r="WGP4" s="225" t="s">
        <v>664</v>
      </c>
      <c r="WGQ4" s="517" t="s">
        <v>667</v>
      </c>
      <c r="WGR4" s="517"/>
      <c r="WGS4" s="226" t="s">
        <v>19</v>
      </c>
      <c r="WGT4" s="226" t="s">
        <v>666</v>
      </c>
      <c r="WGU4" s="225" t="s">
        <v>664</v>
      </c>
      <c r="WGV4" s="517" t="s">
        <v>667</v>
      </c>
      <c r="WGW4" s="517"/>
      <c r="WGX4" s="226" t="s">
        <v>19</v>
      </c>
      <c r="WGY4" s="226" t="s">
        <v>666</v>
      </c>
      <c r="WGZ4" s="225" t="s">
        <v>664</v>
      </c>
      <c r="WHA4" s="517" t="s">
        <v>667</v>
      </c>
      <c r="WHB4" s="517"/>
      <c r="WHC4" s="226" t="s">
        <v>19</v>
      </c>
      <c r="WHD4" s="226" t="s">
        <v>666</v>
      </c>
      <c r="WHE4" s="225" t="s">
        <v>664</v>
      </c>
      <c r="WHF4" s="517" t="s">
        <v>667</v>
      </c>
      <c r="WHG4" s="517"/>
      <c r="WHH4" s="226" t="s">
        <v>19</v>
      </c>
      <c r="WHI4" s="226" t="s">
        <v>666</v>
      </c>
      <c r="WHJ4" s="225" t="s">
        <v>664</v>
      </c>
      <c r="WHK4" s="517" t="s">
        <v>667</v>
      </c>
      <c r="WHL4" s="517"/>
      <c r="WHM4" s="226" t="s">
        <v>19</v>
      </c>
      <c r="WHN4" s="226" t="s">
        <v>666</v>
      </c>
      <c r="WHO4" s="225" t="s">
        <v>664</v>
      </c>
      <c r="WHP4" s="517" t="s">
        <v>667</v>
      </c>
      <c r="WHQ4" s="517"/>
      <c r="WHR4" s="226" t="s">
        <v>19</v>
      </c>
      <c r="WHS4" s="226" t="s">
        <v>666</v>
      </c>
      <c r="WHT4" s="225" t="s">
        <v>664</v>
      </c>
      <c r="WHU4" s="517" t="s">
        <v>667</v>
      </c>
      <c r="WHV4" s="517"/>
      <c r="WHW4" s="226" t="s">
        <v>19</v>
      </c>
      <c r="WHX4" s="226" t="s">
        <v>666</v>
      </c>
      <c r="WHY4" s="225" t="s">
        <v>664</v>
      </c>
      <c r="WHZ4" s="517" t="s">
        <v>667</v>
      </c>
      <c r="WIA4" s="517"/>
      <c r="WIB4" s="226" t="s">
        <v>19</v>
      </c>
      <c r="WIC4" s="226" t="s">
        <v>666</v>
      </c>
      <c r="WID4" s="225" t="s">
        <v>664</v>
      </c>
      <c r="WIE4" s="517" t="s">
        <v>667</v>
      </c>
      <c r="WIF4" s="517"/>
      <c r="WIG4" s="226" t="s">
        <v>19</v>
      </c>
      <c r="WIH4" s="226" t="s">
        <v>666</v>
      </c>
      <c r="WII4" s="225" t="s">
        <v>664</v>
      </c>
      <c r="WIJ4" s="517" t="s">
        <v>667</v>
      </c>
      <c r="WIK4" s="517"/>
      <c r="WIL4" s="226" t="s">
        <v>19</v>
      </c>
      <c r="WIM4" s="226" t="s">
        <v>666</v>
      </c>
      <c r="WIN4" s="225" t="s">
        <v>664</v>
      </c>
      <c r="WIO4" s="517" t="s">
        <v>667</v>
      </c>
      <c r="WIP4" s="517"/>
      <c r="WIQ4" s="226" t="s">
        <v>19</v>
      </c>
      <c r="WIR4" s="226" t="s">
        <v>666</v>
      </c>
      <c r="WIS4" s="225" t="s">
        <v>664</v>
      </c>
      <c r="WIT4" s="517" t="s">
        <v>667</v>
      </c>
      <c r="WIU4" s="517"/>
      <c r="WIV4" s="226" t="s">
        <v>19</v>
      </c>
      <c r="WIW4" s="226" t="s">
        <v>666</v>
      </c>
      <c r="WIX4" s="225" t="s">
        <v>664</v>
      </c>
      <c r="WIY4" s="517" t="s">
        <v>667</v>
      </c>
      <c r="WIZ4" s="517"/>
      <c r="WJA4" s="226" t="s">
        <v>19</v>
      </c>
      <c r="WJB4" s="226" t="s">
        <v>666</v>
      </c>
      <c r="WJC4" s="225" t="s">
        <v>664</v>
      </c>
      <c r="WJD4" s="517" t="s">
        <v>667</v>
      </c>
      <c r="WJE4" s="517"/>
      <c r="WJF4" s="226" t="s">
        <v>19</v>
      </c>
      <c r="WJG4" s="226" t="s">
        <v>666</v>
      </c>
      <c r="WJH4" s="225" t="s">
        <v>664</v>
      </c>
      <c r="WJI4" s="517" t="s">
        <v>667</v>
      </c>
      <c r="WJJ4" s="517"/>
      <c r="WJK4" s="226" t="s">
        <v>19</v>
      </c>
      <c r="WJL4" s="226" t="s">
        <v>666</v>
      </c>
      <c r="WJM4" s="225" t="s">
        <v>664</v>
      </c>
      <c r="WJN4" s="517" t="s">
        <v>667</v>
      </c>
      <c r="WJO4" s="517"/>
      <c r="WJP4" s="226" t="s">
        <v>19</v>
      </c>
      <c r="WJQ4" s="226" t="s">
        <v>666</v>
      </c>
      <c r="WJR4" s="225" t="s">
        <v>664</v>
      </c>
      <c r="WJS4" s="517" t="s">
        <v>667</v>
      </c>
      <c r="WJT4" s="517"/>
      <c r="WJU4" s="226" t="s">
        <v>19</v>
      </c>
      <c r="WJV4" s="226" t="s">
        <v>666</v>
      </c>
      <c r="WJW4" s="225" t="s">
        <v>664</v>
      </c>
      <c r="WJX4" s="517" t="s">
        <v>667</v>
      </c>
      <c r="WJY4" s="517"/>
      <c r="WJZ4" s="226" t="s">
        <v>19</v>
      </c>
      <c r="WKA4" s="226" t="s">
        <v>666</v>
      </c>
      <c r="WKB4" s="225" t="s">
        <v>664</v>
      </c>
      <c r="WKC4" s="517" t="s">
        <v>667</v>
      </c>
      <c r="WKD4" s="517"/>
      <c r="WKE4" s="226" t="s">
        <v>19</v>
      </c>
      <c r="WKF4" s="226" t="s">
        <v>666</v>
      </c>
      <c r="WKG4" s="225" t="s">
        <v>664</v>
      </c>
      <c r="WKH4" s="517" t="s">
        <v>667</v>
      </c>
      <c r="WKI4" s="517"/>
      <c r="WKJ4" s="226" t="s">
        <v>19</v>
      </c>
      <c r="WKK4" s="226" t="s">
        <v>666</v>
      </c>
      <c r="WKL4" s="225" t="s">
        <v>664</v>
      </c>
      <c r="WKM4" s="517" t="s">
        <v>667</v>
      </c>
      <c r="WKN4" s="517"/>
      <c r="WKO4" s="226" t="s">
        <v>19</v>
      </c>
      <c r="WKP4" s="226" t="s">
        <v>666</v>
      </c>
      <c r="WKQ4" s="225" t="s">
        <v>664</v>
      </c>
      <c r="WKR4" s="517" t="s">
        <v>667</v>
      </c>
      <c r="WKS4" s="517"/>
      <c r="WKT4" s="226" t="s">
        <v>19</v>
      </c>
      <c r="WKU4" s="226" t="s">
        <v>666</v>
      </c>
      <c r="WKV4" s="225" t="s">
        <v>664</v>
      </c>
      <c r="WKW4" s="517" t="s">
        <v>667</v>
      </c>
      <c r="WKX4" s="517"/>
      <c r="WKY4" s="226" t="s">
        <v>19</v>
      </c>
      <c r="WKZ4" s="226" t="s">
        <v>666</v>
      </c>
      <c r="WLA4" s="225" t="s">
        <v>664</v>
      </c>
      <c r="WLB4" s="517" t="s">
        <v>667</v>
      </c>
      <c r="WLC4" s="517"/>
      <c r="WLD4" s="226" t="s">
        <v>19</v>
      </c>
      <c r="WLE4" s="226" t="s">
        <v>666</v>
      </c>
      <c r="WLF4" s="225" t="s">
        <v>664</v>
      </c>
      <c r="WLG4" s="517" t="s">
        <v>667</v>
      </c>
      <c r="WLH4" s="517"/>
      <c r="WLI4" s="226" t="s">
        <v>19</v>
      </c>
      <c r="WLJ4" s="226" t="s">
        <v>666</v>
      </c>
      <c r="WLK4" s="225" t="s">
        <v>664</v>
      </c>
      <c r="WLL4" s="517" t="s">
        <v>667</v>
      </c>
      <c r="WLM4" s="517"/>
      <c r="WLN4" s="226" t="s">
        <v>19</v>
      </c>
      <c r="WLO4" s="226" t="s">
        <v>666</v>
      </c>
      <c r="WLP4" s="225" t="s">
        <v>664</v>
      </c>
      <c r="WLQ4" s="517" t="s">
        <v>667</v>
      </c>
      <c r="WLR4" s="517"/>
      <c r="WLS4" s="226" t="s">
        <v>19</v>
      </c>
      <c r="WLT4" s="226" t="s">
        <v>666</v>
      </c>
      <c r="WLU4" s="225" t="s">
        <v>664</v>
      </c>
      <c r="WLV4" s="517" t="s">
        <v>667</v>
      </c>
      <c r="WLW4" s="517"/>
      <c r="WLX4" s="226" t="s">
        <v>19</v>
      </c>
      <c r="WLY4" s="226" t="s">
        <v>666</v>
      </c>
      <c r="WLZ4" s="225" t="s">
        <v>664</v>
      </c>
      <c r="WMA4" s="517" t="s">
        <v>667</v>
      </c>
      <c r="WMB4" s="517"/>
      <c r="WMC4" s="226" t="s">
        <v>19</v>
      </c>
      <c r="WMD4" s="226" t="s">
        <v>666</v>
      </c>
      <c r="WME4" s="225" t="s">
        <v>664</v>
      </c>
      <c r="WMF4" s="517" t="s">
        <v>667</v>
      </c>
      <c r="WMG4" s="517"/>
      <c r="WMH4" s="226" t="s">
        <v>19</v>
      </c>
      <c r="WMI4" s="226" t="s">
        <v>666</v>
      </c>
      <c r="WMJ4" s="225" t="s">
        <v>664</v>
      </c>
      <c r="WMK4" s="517" t="s">
        <v>667</v>
      </c>
      <c r="WML4" s="517"/>
      <c r="WMM4" s="226" t="s">
        <v>19</v>
      </c>
      <c r="WMN4" s="226" t="s">
        <v>666</v>
      </c>
      <c r="WMO4" s="225" t="s">
        <v>664</v>
      </c>
      <c r="WMP4" s="517" t="s">
        <v>667</v>
      </c>
      <c r="WMQ4" s="517"/>
      <c r="WMR4" s="226" t="s">
        <v>19</v>
      </c>
      <c r="WMS4" s="226" t="s">
        <v>666</v>
      </c>
      <c r="WMT4" s="225" t="s">
        <v>664</v>
      </c>
      <c r="WMU4" s="517" t="s">
        <v>667</v>
      </c>
      <c r="WMV4" s="517"/>
      <c r="WMW4" s="226" t="s">
        <v>19</v>
      </c>
      <c r="WMX4" s="226" t="s">
        <v>666</v>
      </c>
      <c r="WMY4" s="225" t="s">
        <v>664</v>
      </c>
      <c r="WMZ4" s="517" t="s">
        <v>667</v>
      </c>
      <c r="WNA4" s="517"/>
      <c r="WNB4" s="226" t="s">
        <v>19</v>
      </c>
      <c r="WNC4" s="226" t="s">
        <v>666</v>
      </c>
      <c r="WND4" s="225" t="s">
        <v>664</v>
      </c>
      <c r="WNE4" s="517" t="s">
        <v>667</v>
      </c>
      <c r="WNF4" s="517"/>
      <c r="WNG4" s="226" t="s">
        <v>19</v>
      </c>
      <c r="WNH4" s="226" t="s">
        <v>666</v>
      </c>
      <c r="WNI4" s="225" t="s">
        <v>664</v>
      </c>
      <c r="WNJ4" s="517" t="s">
        <v>667</v>
      </c>
      <c r="WNK4" s="517"/>
      <c r="WNL4" s="226" t="s">
        <v>19</v>
      </c>
      <c r="WNM4" s="226" t="s">
        <v>666</v>
      </c>
      <c r="WNN4" s="225" t="s">
        <v>664</v>
      </c>
      <c r="WNO4" s="517" t="s">
        <v>667</v>
      </c>
      <c r="WNP4" s="517"/>
      <c r="WNQ4" s="226" t="s">
        <v>19</v>
      </c>
      <c r="WNR4" s="226" t="s">
        <v>666</v>
      </c>
      <c r="WNS4" s="225" t="s">
        <v>664</v>
      </c>
      <c r="WNT4" s="517" t="s">
        <v>667</v>
      </c>
      <c r="WNU4" s="517"/>
      <c r="WNV4" s="226" t="s">
        <v>19</v>
      </c>
      <c r="WNW4" s="226" t="s">
        <v>666</v>
      </c>
      <c r="WNX4" s="225" t="s">
        <v>664</v>
      </c>
      <c r="WNY4" s="517" t="s">
        <v>667</v>
      </c>
      <c r="WNZ4" s="517"/>
      <c r="WOA4" s="226" t="s">
        <v>19</v>
      </c>
      <c r="WOB4" s="226" t="s">
        <v>666</v>
      </c>
      <c r="WOC4" s="225" t="s">
        <v>664</v>
      </c>
      <c r="WOD4" s="517" t="s">
        <v>667</v>
      </c>
      <c r="WOE4" s="517"/>
      <c r="WOF4" s="226" t="s">
        <v>19</v>
      </c>
      <c r="WOG4" s="226" t="s">
        <v>666</v>
      </c>
      <c r="WOH4" s="225" t="s">
        <v>664</v>
      </c>
      <c r="WOI4" s="517" t="s">
        <v>667</v>
      </c>
      <c r="WOJ4" s="517"/>
      <c r="WOK4" s="226" t="s">
        <v>19</v>
      </c>
      <c r="WOL4" s="226" t="s">
        <v>666</v>
      </c>
      <c r="WOM4" s="225" t="s">
        <v>664</v>
      </c>
      <c r="WON4" s="517" t="s">
        <v>667</v>
      </c>
      <c r="WOO4" s="517"/>
      <c r="WOP4" s="226" t="s">
        <v>19</v>
      </c>
      <c r="WOQ4" s="226" t="s">
        <v>666</v>
      </c>
      <c r="WOR4" s="225" t="s">
        <v>664</v>
      </c>
      <c r="WOS4" s="517" t="s">
        <v>667</v>
      </c>
      <c r="WOT4" s="517"/>
      <c r="WOU4" s="226" t="s">
        <v>19</v>
      </c>
      <c r="WOV4" s="226" t="s">
        <v>666</v>
      </c>
      <c r="WOW4" s="225" t="s">
        <v>664</v>
      </c>
      <c r="WOX4" s="517" t="s">
        <v>667</v>
      </c>
      <c r="WOY4" s="517"/>
      <c r="WOZ4" s="226" t="s">
        <v>19</v>
      </c>
      <c r="WPA4" s="226" t="s">
        <v>666</v>
      </c>
      <c r="WPB4" s="225" t="s">
        <v>664</v>
      </c>
      <c r="WPC4" s="517" t="s">
        <v>667</v>
      </c>
      <c r="WPD4" s="517"/>
      <c r="WPE4" s="226" t="s">
        <v>19</v>
      </c>
      <c r="WPF4" s="226" t="s">
        <v>666</v>
      </c>
      <c r="WPG4" s="225" t="s">
        <v>664</v>
      </c>
      <c r="WPH4" s="517" t="s">
        <v>667</v>
      </c>
      <c r="WPI4" s="517"/>
      <c r="WPJ4" s="226" t="s">
        <v>19</v>
      </c>
      <c r="WPK4" s="226" t="s">
        <v>666</v>
      </c>
      <c r="WPL4" s="225" t="s">
        <v>664</v>
      </c>
      <c r="WPM4" s="517" t="s">
        <v>667</v>
      </c>
      <c r="WPN4" s="517"/>
      <c r="WPO4" s="226" t="s">
        <v>19</v>
      </c>
      <c r="WPP4" s="226" t="s">
        <v>666</v>
      </c>
      <c r="WPQ4" s="225" t="s">
        <v>664</v>
      </c>
      <c r="WPR4" s="517" t="s">
        <v>667</v>
      </c>
      <c r="WPS4" s="517"/>
      <c r="WPT4" s="226" t="s">
        <v>19</v>
      </c>
      <c r="WPU4" s="226" t="s">
        <v>666</v>
      </c>
      <c r="WPV4" s="225" t="s">
        <v>664</v>
      </c>
      <c r="WPW4" s="517" t="s">
        <v>667</v>
      </c>
      <c r="WPX4" s="517"/>
      <c r="WPY4" s="226" t="s">
        <v>19</v>
      </c>
      <c r="WPZ4" s="226" t="s">
        <v>666</v>
      </c>
      <c r="WQA4" s="225" t="s">
        <v>664</v>
      </c>
      <c r="WQB4" s="517" t="s">
        <v>667</v>
      </c>
      <c r="WQC4" s="517"/>
      <c r="WQD4" s="226" t="s">
        <v>19</v>
      </c>
      <c r="WQE4" s="226" t="s">
        <v>666</v>
      </c>
      <c r="WQF4" s="225" t="s">
        <v>664</v>
      </c>
      <c r="WQG4" s="517" t="s">
        <v>667</v>
      </c>
      <c r="WQH4" s="517"/>
      <c r="WQI4" s="226" t="s">
        <v>19</v>
      </c>
      <c r="WQJ4" s="226" t="s">
        <v>666</v>
      </c>
      <c r="WQK4" s="225" t="s">
        <v>664</v>
      </c>
      <c r="WQL4" s="517" t="s">
        <v>667</v>
      </c>
      <c r="WQM4" s="517"/>
      <c r="WQN4" s="226" t="s">
        <v>19</v>
      </c>
      <c r="WQO4" s="226" t="s">
        <v>666</v>
      </c>
      <c r="WQP4" s="225" t="s">
        <v>664</v>
      </c>
      <c r="WQQ4" s="517" t="s">
        <v>667</v>
      </c>
      <c r="WQR4" s="517"/>
      <c r="WQS4" s="226" t="s">
        <v>19</v>
      </c>
      <c r="WQT4" s="226" t="s">
        <v>666</v>
      </c>
      <c r="WQU4" s="225" t="s">
        <v>664</v>
      </c>
      <c r="WQV4" s="517" t="s">
        <v>667</v>
      </c>
      <c r="WQW4" s="517"/>
      <c r="WQX4" s="226" t="s">
        <v>19</v>
      </c>
      <c r="WQY4" s="226" t="s">
        <v>666</v>
      </c>
      <c r="WQZ4" s="225" t="s">
        <v>664</v>
      </c>
      <c r="WRA4" s="517" t="s">
        <v>667</v>
      </c>
      <c r="WRB4" s="517"/>
      <c r="WRC4" s="226" t="s">
        <v>19</v>
      </c>
      <c r="WRD4" s="226" t="s">
        <v>666</v>
      </c>
      <c r="WRE4" s="225" t="s">
        <v>664</v>
      </c>
      <c r="WRF4" s="517" t="s">
        <v>667</v>
      </c>
      <c r="WRG4" s="517"/>
      <c r="WRH4" s="226" t="s">
        <v>19</v>
      </c>
      <c r="WRI4" s="226" t="s">
        <v>666</v>
      </c>
      <c r="WRJ4" s="225" t="s">
        <v>664</v>
      </c>
      <c r="WRK4" s="517" t="s">
        <v>667</v>
      </c>
      <c r="WRL4" s="517"/>
      <c r="WRM4" s="226" t="s">
        <v>19</v>
      </c>
      <c r="WRN4" s="226" t="s">
        <v>666</v>
      </c>
      <c r="WRO4" s="225" t="s">
        <v>664</v>
      </c>
      <c r="WRP4" s="517" t="s">
        <v>667</v>
      </c>
      <c r="WRQ4" s="517"/>
      <c r="WRR4" s="226" t="s">
        <v>19</v>
      </c>
      <c r="WRS4" s="226" t="s">
        <v>666</v>
      </c>
      <c r="WRT4" s="225" t="s">
        <v>664</v>
      </c>
      <c r="WRU4" s="517" t="s">
        <v>667</v>
      </c>
      <c r="WRV4" s="517"/>
      <c r="WRW4" s="226" t="s">
        <v>19</v>
      </c>
      <c r="WRX4" s="226" t="s">
        <v>666</v>
      </c>
      <c r="WRY4" s="225" t="s">
        <v>664</v>
      </c>
      <c r="WRZ4" s="517" t="s">
        <v>667</v>
      </c>
      <c r="WSA4" s="517"/>
      <c r="WSB4" s="226" t="s">
        <v>19</v>
      </c>
      <c r="WSC4" s="226" t="s">
        <v>666</v>
      </c>
      <c r="WSD4" s="225" t="s">
        <v>664</v>
      </c>
      <c r="WSE4" s="517" t="s">
        <v>667</v>
      </c>
      <c r="WSF4" s="517"/>
      <c r="WSG4" s="226" t="s">
        <v>19</v>
      </c>
      <c r="WSH4" s="226" t="s">
        <v>666</v>
      </c>
      <c r="WSI4" s="225" t="s">
        <v>664</v>
      </c>
      <c r="WSJ4" s="517" t="s">
        <v>667</v>
      </c>
      <c r="WSK4" s="517"/>
      <c r="WSL4" s="226" t="s">
        <v>19</v>
      </c>
      <c r="WSM4" s="226" t="s">
        <v>666</v>
      </c>
      <c r="WSN4" s="225" t="s">
        <v>664</v>
      </c>
      <c r="WSO4" s="517" t="s">
        <v>667</v>
      </c>
      <c r="WSP4" s="517"/>
      <c r="WSQ4" s="226" t="s">
        <v>19</v>
      </c>
      <c r="WSR4" s="226" t="s">
        <v>666</v>
      </c>
      <c r="WSS4" s="225" t="s">
        <v>664</v>
      </c>
      <c r="WST4" s="517" t="s">
        <v>667</v>
      </c>
      <c r="WSU4" s="517"/>
      <c r="WSV4" s="226" t="s">
        <v>19</v>
      </c>
      <c r="WSW4" s="226" t="s">
        <v>666</v>
      </c>
      <c r="WSX4" s="225" t="s">
        <v>664</v>
      </c>
      <c r="WSY4" s="517" t="s">
        <v>667</v>
      </c>
      <c r="WSZ4" s="517"/>
      <c r="WTA4" s="226" t="s">
        <v>19</v>
      </c>
      <c r="WTB4" s="226" t="s">
        <v>666</v>
      </c>
      <c r="WTC4" s="225" t="s">
        <v>664</v>
      </c>
      <c r="WTD4" s="517" t="s">
        <v>667</v>
      </c>
      <c r="WTE4" s="517"/>
      <c r="WTF4" s="226" t="s">
        <v>19</v>
      </c>
      <c r="WTG4" s="226" t="s">
        <v>666</v>
      </c>
      <c r="WTH4" s="225" t="s">
        <v>664</v>
      </c>
      <c r="WTI4" s="517" t="s">
        <v>667</v>
      </c>
      <c r="WTJ4" s="517"/>
      <c r="WTK4" s="226" t="s">
        <v>19</v>
      </c>
      <c r="WTL4" s="226" t="s">
        <v>666</v>
      </c>
      <c r="WTM4" s="225" t="s">
        <v>664</v>
      </c>
      <c r="WTN4" s="517" t="s">
        <v>667</v>
      </c>
      <c r="WTO4" s="517"/>
      <c r="WTP4" s="226" t="s">
        <v>19</v>
      </c>
      <c r="WTQ4" s="226" t="s">
        <v>666</v>
      </c>
      <c r="WTR4" s="225" t="s">
        <v>664</v>
      </c>
      <c r="WTS4" s="517" t="s">
        <v>667</v>
      </c>
      <c r="WTT4" s="517"/>
      <c r="WTU4" s="226" t="s">
        <v>19</v>
      </c>
      <c r="WTV4" s="226" t="s">
        <v>666</v>
      </c>
      <c r="WTW4" s="225" t="s">
        <v>664</v>
      </c>
      <c r="WTX4" s="517" t="s">
        <v>667</v>
      </c>
      <c r="WTY4" s="517"/>
      <c r="WTZ4" s="226" t="s">
        <v>19</v>
      </c>
      <c r="WUA4" s="226" t="s">
        <v>666</v>
      </c>
      <c r="WUB4" s="225" t="s">
        <v>664</v>
      </c>
      <c r="WUC4" s="517" t="s">
        <v>667</v>
      </c>
      <c r="WUD4" s="517"/>
      <c r="WUE4" s="226" t="s">
        <v>19</v>
      </c>
      <c r="WUF4" s="226" t="s">
        <v>666</v>
      </c>
      <c r="WUG4" s="225" t="s">
        <v>664</v>
      </c>
      <c r="WUH4" s="517" t="s">
        <v>667</v>
      </c>
      <c r="WUI4" s="517"/>
      <c r="WUJ4" s="226" t="s">
        <v>19</v>
      </c>
      <c r="WUK4" s="226" t="s">
        <v>666</v>
      </c>
      <c r="WUL4" s="225" t="s">
        <v>664</v>
      </c>
      <c r="WUM4" s="517" t="s">
        <v>667</v>
      </c>
      <c r="WUN4" s="517"/>
      <c r="WUO4" s="226" t="s">
        <v>19</v>
      </c>
      <c r="WUP4" s="226" t="s">
        <v>666</v>
      </c>
      <c r="WUQ4" s="225" t="s">
        <v>664</v>
      </c>
      <c r="WUR4" s="517" t="s">
        <v>667</v>
      </c>
      <c r="WUS4" s="517"/>
      <c r="WUT4" s="226" t="s">
        <v>19</v>
      </c>
      <c r="WUU4" s="226" t="s">
        <v>666</v>
      </c>
      <c r="WUV4" s="225" t="s">
        <v>664</v>
      </c>
      <c r="WUW4" s="517" t="s">
        <v>667</v>
      </c>
      <c r="WUX4" s="517"/>
      <c r="WUY4" s="226" t="s">
        <v>19</v>
      </c>
      <c r="WUZ4" s="226" t="s">
        <v>666</v>
      </c>
      <c r="WVA4" s="225" t="s">
        <v>664</v>
      </c>
      <c r="WVB4" s="517" t="s">
        <v>667</v>
      </c>
      <c r="WVC4" s="517"/>
      <c r="WVD4" s="226" t="s">
        <v>19</v>
      </c>
      <c r="WVE4" s="226" t="s">
        <v>666</v>
      </c>
      <c r="WVF4" s="225" t="s">
        <v>664</v>
      </c>
      <c r="WVG4" s="517" t="s">
        <v>667</v>
      </c>
      <c r="WVH4" s="517"/>
      <c r="WVI4" s="226" t="s">
        <v>19</v>
      </c>
      <c r="WVJ4" s="226" t="s">
        <v>666</v>
      </c>
      <c r="WVK4" s="225" t="s">
        <v>664</v>
      </c>
      <c r="WVL4" s="517" t="s">
        <v>667</v>
      </c>
      <c r="WVM4" s="517"/>
      <c r="WVN4" s="226" t="s">
        <v>19</v>
      </c>
      <c r="WVO4" s="226" t="s">
        <v>666</v>
      </c>
      <c r="WVP4" s="225" t="s">
        <v>664</v>
      </c>
      <c r="WVQ4" s="517" t="s">
        <v>667</v>
      </c>
      <c r="WVR4" s="517"/>
      <c r="WVS4" s="226" t="s">
        <v>19</v>
      </c>
      <c r="WVT4" s="226" t="s">
        <v>666</v>
      </c>
      <c r="WVU4" s="225" t="s">
        <v>664</v>
      </c>
      <c r="WVV4" s="517" t="s">
        <v>667</v>
      </c>
      <c r="WVW4" s="517"/>
      <c r="WVX4" s="226" t="s">
        <v>19</v>
      </c>
      <c r="WVY4" s="226" t="s">
        <v>666</v>
      </c>
      <c r="WVZ4" s="225" t="s">
        <v>664</v>
      </c>
      <c r="WWA4" s="517" t="s">
        <v>667</v>
      </c>
      <c r="WWB4" s="517"/>
      <c r="WWC4" s="226" t="s">
        <v>19</v>
      </c>
      <c r="WWD4" s="226" t="s">
        <v>666</v>
      </c>
      <c r="WWE4" s="225" t="s">
        <v>664</v>
      </c>
      <c r="WWF4" s="517" t="s">
        <v>667</v>
      </c>
      <c r="WWG4" s="517"/>
      <c r="WWH4" s="226" t="s">
        <v>19</v>
      </c>
      <c r="WWI4" s="226" t="s">
        <v>666</v>
      </c>
      <c r="WWJ4" s="225" t="s">
        <v>664</v>
      </c>
      <c r="WWK4" s="517" t="s">
        <v>667</v>
      </c>
      <c r="WWL4" s="517"/>
      <c r="WWM4" s="226" t="s">
        <v>19</v>
      </c>
      <c r="WWN4" s="226" t="s">
        <v>666</v>
      </c>
      <c r="WWO4" s="225" t="s">
        <v>664</v>
      </c>
      <c r="WWP4" s="517" t="s">
        <v>667</v>
      </c>
      <c r="WWQ4" s="517"/>
      <c r="WWR4" s="226" t="s">
        <v>19</v>
      </c>
      <c r="WWS4" s="226" t="s">
        <v>666</v>
      </c>
      <c r="WWT4" s="225" t="s">
        <v>664</v>
      </c>
      <c r="WWU4" s="517" t="s">
        <v>667</v>
      </c>
      <c r="WWV4" s="517"/>
      <c r="WWW4" s="226" t="s">
        <v>19</v>
      </c>
      <c r="WWX4" s="226" t="s">
        <v>666</v>
      </c>
      <c r="WWY4" s="225" t="s">
        <v>664</v>
      </c>
      <c r="WWZ4" s="517" t="s">
        <v>667</v>
      </c>
      <c r="WXA4" s="517"/>
      <c r="WXB4" s="226" t="s">
        <v>19</v>
      </c>
      <c r="WXC4" s="226" t="s">
        <v>666</v>
      </c>
      <c r="WXD4" s="225" t="s">
        <v>664</v>
      </c>
      <c r="WXE4" s="517" t="s">
        <v>667</v>
      </c>
      <c r="WXF4" s="517"/>
      <c r="WXG4" s="226" t="s">
        <v>19</v>
      </c>
      <c r="WXH4" s="226" t="s">
        <v>666</v>
      </c>
      <c r="WXI4" s="225" t="s">
        <v>664</v>
      </c>
      <c r="WXJ4" s="517" t="s">
        <v>667</v>
      </c>
      <c r="WXK4" s="517"/>
      <c r="WXL4" s="226" t="s">
        <v>19</v>
      </c>
      <c r="WXM4" s="226" t="s">
        <v>666</v>
      </c>
      <c r="WXN4" s="225" t="s">
        <v>664</v>
      </c>
      <c r="WXO4" s="517" t="s">
        <v>667</v>
      </c>
      <c r="WXP4" s="517"/>
      <c r="WXQ4" s="226" t="s">
        <v>19</v>
      </c>
      <c r="WXR4" s="226" t="s">
        <v>666</v>
      </c>
      <c r="WXS4" s="225" t="s">
        <v>664</v>
      </c>
      <c r="WXT4" s="517" t="s">
        <v>667</v>
      </c>
      <c r="WXU4" s="517"/>
      <c r="WXV4" s="226" t="s">
        <v>19</v>
      </c>
      <c r="WXW4" s="226" t="s">
        <v>666</v>
      </c>
      <c r="WXX4" s="225" t="s">
        <v>664</v>
      </c>
      <c r="WXY4" s="517" t="s">
        <v>667</v>
      </c>
      <c r="WXZ4" s="517"/>
      <c r="WYA4" s="226" t="s">
        <v>19</v>
      </c>
      <c r="WYB4" s="226" t="s">
        <v>666</v>
      </c>
      <c r="WYC4" s="225" t="s">
        <v>664</v>
      </c>
      <c r="WYD4" s="517" t="s">
        <v>667</v>
      </c>
      <c r="WYE4" s="517"/>
      <c r="WYF4" s="226" t="s">
        <v>19</v>
      </c>
      <c r="WYG4" s="226" t="s">
        <v>666</v>
      </c>
      <c r="WYH4" s="225" t="s">
        <v>664</v>
      </c>
      <c r="WYI4" s="517" t="s">
        <v>667</v>
      </c>
      <c r="WYJ4" s="517"/>
      <c r="WYK4" s="226" t="s">
        <v>19</v>
      </c>
      <c r="WYL4" s="226" t="s">
        <v>666</v>
      </c>
      <c r="WYM4" s="225" t="s">
        <v>664</v>
      </c>
      <c r="WYN4" s="517" t="s">
        <v>667</v>
      </c>
      <c r="WYO4" s="517"/>
      <c r="WYP4" s="226" t="s">
        <v>19</v>
      </c>
      <c r="WYQ4" s="226" t="s">
        <v>666</v>
      </c>
      <c r="WYR4" s="225" t="s">
        <v>664</v>
      </c>
      <c r="WYS4" s="517" t="s">
        <v>667</v>
      </c>
      <c r="WYT4" s="517"/>
      <c r="WYU4" s="226" t="s">
        <v>19</v>
      </c>
      <c r="WYV4" s="226" t="s">
        <v>666</v>
      </c>
      <c r="WYW4" s="225" t="s">
        <v>664</v>
      </c>
      <c r="WYX4" s="517" t="s">
        <v>667</v>
      </c>
      <c r="WYY4" s="517"/>
      <c r="WYZ4" s="226" t="s">
        <v>19</v>
      </c>
      <c r="WZA4" s="226" t="s">
        <v>666</v>
      </c>
      <c r="WZB4" s="225" t="s">
        <v>664</v>
      </c>
      <c r="WZC4" s="517" t="s">
        <v>667</v>
      </c>
      <c r="WZD4" s="517"/>
      <c r="WZE4" s="226" t="s">
        <v>19</v>
      </c>
      <c r="WZF4" s="226" t="s">
        <v>666</v>
      </c>
      <c r="WZG4" s="225" t="s">
        <v>664</v>
      </c>
      <c r="WZH4" s="517" t="s">
        <v>667</v>
      </c>
      <c r="WZI4" s="517"/>
      <c r="WZJ4" s="226" t="s">
        <v>19</v>
      </c>
      <c r="WZK4" s="226" t="s">
        <v>666</v>
      </c>
      <c r="WZL4" s="225" t="s">
        <v>664</v>
      </c>
      <c r="WZM4" s="517" t="s">
        <v>667</v>
      </c>
      <c r="WZN4" s="517"/>
      <c r="WZO4" s="226" t="s">
        <v>19</v>
      </c>
      <c r="WZP4" s="226" t="s">
        <v>666</v>
      </c>
      <c r="WZQ4" s="225" t="s">
        <v>664</v>
      </c>
      <c r="WZR4" s="517" t="s">
        <v>667</v>
      </c>
      <c r="WZS4" s="517"/>
      <c r="WZT4" s="226" t="s">
        <v>19</v>
      </c>
      <c r="WZU4" s="226" t="s">
        <v>666</v>
      </c>
      <c r="WZV4" s="225" t="s">
        <v>664</v>
      </c>
      <c r="WZW4" s="517" t="s">
        <v>667</v>
      </c>
      <c r="WZX4" s="517"/>
      <c r="WZY4" s="226" t="s">
        <v>19</v>
      </c>
      <c r="WZZ4" s="226" t="s">
        <v>666</v>
      </c>
      <c r="XAA4" s="225" t="s">
        <v>664</v>
      </c>
      <c r="XAB4" s="517" t="s">
        <v>667</v>
      </c>
      <c r="XAC4" s="517"/>
      <c r="XAD4" s="226" t="s">
        <v>19</v>
      </c>
      <c r="XAE4" s="226" t="s">
        <v>666</v>
      </c>
      <c r="XAF4" s="225" t="s">
        <v>664</v>
      </c>
      <c r="XAG4" s="517" t="s">
        <v>667</v>
      </c>
      <c r="XAH4" s="517"/>
      <c r="XAI4" s="226" t="s">
        <v>19</v>
      </c>
      <c r="XAJ4" s="226" t="s">
        <v>666</v>
      </c>
      <c r="XAK4" s="225" t="s">
        <v>664</v>
      </c>
      <c r="XAL4" s="517" t="s">
        <v>667</v>
      </c>
      <c r="XAM4" s="517"/>
      <c r="XAN4" s="226" t="s">
        <v>19</v>
      </c>
      <c r="XAO4" s="226" t="s">
        <v>666</v>
      </c>
      <c r="XAP4" s="225" t="s">
        <v>664</v>
      </c>
      <c r="XAQ4" s="517" t="s">
        <v>667</v>
      </c>
      <c r="XAR4" s="517"/>
      <c r="XAS4" s="226" t="s">
        <v>19</v>
      </c>
      <c r="XAT4" s="226" t="s">
        <v>666</v>
      </c>
      <c r="XAU4" s="225" t="s">
        <v>664</v>
      </c>
      <c r="XAV4" s="517" t="s">
        <v>667</v>
      </c>
      <c r="XAW4" s="517"/>
      <c r="XAX4" s="226" t="s">
        <v>19</v>
      </c>
      <c r="XAY4" s="226" t="s">
        <v>666</v>
      </c>
      <c r="XAZ4" s="225" t="s">
        <v>664</v>
      </c>
      <c r="XBA4" s="517" t="s">
        <v>667</v>
      </c>
      <c r="XBB4" s="517"/>
      <c r="XBC4" s="226" t="s">
        <v>19</v>
      </c>
      <c r="XBD4" s="226" t="s">
        <v>666</v>
      </c>
      <c r="XBE4" s="225" t="s">
        <v>664</v>
      </c>
      <c r="XBF4" s="517" t="s">
        <v>667</v>
      </c>
      <c r="XBG4" s="517"/>
      <c r="XBH4" s="226" t="s">
        <v>19</v>
      </c>
      <c r="XBI4" s="226" t="s">
        <v>666</v>
      </c>
      <c r="XBJ4" s="225" t="s">
        <v>664</v>
      </c>
      <c r="XBK4" s="517" t="s">
        <v>667</v>
      </c>
      <c r="XBL4" s="517"/>
      <c r="XBM4" s="226" t="s">
        <v>19</v>
      </c>
      <c r="XBN4" s="226" t="s">
        <v>666</v>
      </c>
      <c r="XBO4" s="225" t="s">
        <v>664</v>
      </c>
      <c r="XBP4" s="517" t="s">
        <v>667</v>
      </c>
      <c r="XBQ4" s="517"/>
      <c r="XBR4" s="226" t="s">
        <v>19</v>
      </c>
      <c r="XBS4" s="226" t="s">
        <v>666</v>
      </c>
      <c r="XBT4" s="225" t="s">
        <v>664</v>
      </c>
      <c r="XBU4" s="517" t="s">
        <v>667</v>
      </c>
      <c r="XBV4" s="517"/>
      <c r="XBW4" s="226" t="s">
        <v>19</v>
      </c>
      <c r="XBX4" s="226" t="s">
        <v>666</v>
      </c>
      <c r="XBY4" s="225" t="s">
        <v>664</v>
      </c>
      <c r="XBZ4" s="517" t="s">
        <v>667</v>
      </c>
      <c r="XCA4" s="517"/>
      <c r="XCB4" s="226" t="s">
        <v>19</v>
      </c>
      <c r="XCC4" s="226" t="s">
        <v>666</v>
      </c>
      <c r="XCD4" s="225" t="s">
        <v>664</v>
      </c>
      <c r="XCE4" s="517" t="s">
        <v>667</v>
      </c>
      <c r="XCF4" s="517"/>
      <c r="XCG4" s="226" t="s">
        <v>19</v>
      </c>
      <c r="XCH4" s="226" t="s">
        <v>666</v>
      </c>
      <c r="XCI4" s="225" t="s">
        <v>664</v>
      </c>
      <c r="XCJ4" s="517" t="s">
        <v>667</v>
      </c>
      <c r="XCK4" s="517"/>
      <c r="XCL4" s="226" t="s">
        <v>19</v>
      </c>
      <c r="XCM4" s="226" t="s">
        <v>666</v>
      </c>
      <c r="XCN4" s="225" t="s">
        <v>664</v>
      </c>
      <c r="XCO4" s="517" t="s">
        <v>667</v>
      </c>
      <c r="XCP4" s="517"/>
      <c r="XCQ4" s="226" t="s">
        <v>19</v>
      </c>
      <c r="XCR4" s="226" t="s">
        <v>666</v>
      </c>
      <c r="XCS4" s="225" t="s">
        <v>664</v>
      </c>
      <c r="XCT4" s="517" t="s">
        <v>667</v>
      </c>
      <c r="XCU4" s="517"/>
      <c r="XCV4" s="226" t="s">
        <v>19</v>
      </c>
      <c r="XCW4" s="226" t="s">
        <v>666</v>
      </c>
      <c r="XCX4" s="225" t="s">
        <v>664</v>
      </c>
      <c r="XCY4" s="517" t="s">
        <v>667</v>
      </c>
      <c r="XCZ4" s="517"/>
      <c r="XDA4" s="226" t="s">
        <v>19</v>
      </c>
      <c r="XDB4" s="226" t="s">
        <v>666</v>
      </c>
      <c r="XDC4" s="225" t="s">
        <v>664</v>
      </c>
      <c r="XDD4" s="517" t="s">
        <v>667</v>
      </c>
      <c r="XDE4" s="517"/>
      <c r="XDF4" s="226" t="s">
        <v>19</v>
      </c>
      <c r="XDG4" s="226" t="s">
        <v>666</v>
      </c>
      <c r="XDH4" s="225" t="s">
        <v>664</v>
      </c>
      <c r="XDI4" s="517" t="s">
        <v>667</v>
      </c>
      <c r="XDJ4" s="517"/>
      <c r="XDK4" s="226" t="s">
        <v>19</v>
      </c>
      <c r="XDL4" s="226" t="s">
        <v>666</v>
      </c>
      <c r="XDM4" s="225" t="s">
        <v>664</v>
      </c>
      <c r="XDN4" s="517" t="s">
        <v>667</v>
      </c>
      <c r="XDO4" s="517"/>
      <c r="XDP4" s="226" t="s">
        <v>19</v>
      </c>
      <c r="XDQ4" s="226" t="s">
        <v>666</v>
      </c>
      <c r="XDR4" s="225" t="s">
        <v>664</v>
      </c>
      <c r="XDS4" s="517" t="s">
        <v>667</v>
      </c>
      <c r="XDT4" s="517"/>
      <c r="XDU4" s="226" t="s">
        <v>19</v>
      </c>
      <c r="XDV4" s="226" t="s">
        <v>666</v>
      </c>
      <c r="XDW4" s="225" t="s">
        <v>664</v>
      </c>
      <c r="XDX4" s="517" t="s">
        <v>667</v>
      </c>
      <c r="XDY4" s="517"/>
      <c r="XDZ4" s="226" t="s">
        <v>19</v>
      </c>
      <c r="XEA4" s="226" t="s">
        <v>666</v>
      </c>
      <c r="XEB4" s="225" t="s">
        <v>664</v>
      </c>
      <c r="XEC4" s="517" t="s">
        <v>667</v>
      </c>
      <c r="XED4" s="517"/>
      <c r="XEE4" s="226" t="s">
        <v>19</v>
      </c>
      <c r="XEF4" s="226" t="s">
        <v>666</v>
      </c>
      <c r="XEG4" s="225" t="s">
        <v>664</v>
      </c>
      <c r="XEH4" s="517" t="s">
        <v>667</v>
      </c>
      <c r="XEI4" s="517"/>
      <c r="XEJ4" s="226" t="s">
        <v>19</v>
      </c>
      <c r="XEK4" s="226" t="s">
        <v>666</v>
      </c>
      <c r="XEL4" s="225" t="s">
        <v>664</v>
      </c>
      <c r="XEM4" s="517" t="s">
        <v>667</v>
      </c>
      <c r="XEN4" s="517"/>
      <c r="XEO4" s="226" t="s">
        <v>19</v>
      </c>
      <c r="XEP4" s="226" t="s">
        <v>666</v>
      </c>
      <c r="XEQ4" s="225" t="s">
        <v>664</v>
      </c>
      <c r="XER4" s="517" t="s">
        <v>667</v>
      </c>
      <c r="XES4" s="517"/>
      <c r="XET4" s="226" t="s">
        <v>19</v>
      </c>
      <c r="XEU4" s="226" t="s">
        <v>666</v>
      </c>
      <c r="XEV4" s="225" t="s">
        <v>664</v>
      </c>
      <c r="XEW4" s="517" t="s">
        <v>667</v>
      </c>
      <c r="XEX4" s="517"/>
      <c r="XEY4" s="226" t="s">
        <v>19</v>
      </c>
      <c r="XEZ4" s="226" t="s">
        <v>666</v>
      </c>
    </row>
    <row r="5" spans="1:16380" ht="33.75" customHeight="1">
      <c r="A5" s="227">
        <v>1</v>
      </c>
      <c r="B5" s="518" t="s">
        <v>38248</v>
      </c>
      <c r="C5" s="518"/>
      <c r="D5" s="228" t="s">
        <v>19</v>
      </c>
      <c r="E5" s="229">
        <f>LARGE(E13:E14,1)</f>
        <v>153.9</v>
      </c>
      <c r="F5" s="227">
        <v>2</v>
      </c>
      <c r="G5" s="518" t="s">
        <v>8706</v>
      </c>
      <c r="H5" s="518"/>
      <c r="I5" s="228" t="s">
        <v>1378</v>
      </c>
      <c r="J5" s="229">
        <f t="shared" ref="J5" si="0">LARGE(J13,1)</f>
        <v>5500</v>
      </c>
      <c r="K5" s="227">
        <v>3</v>
      </c>
      <c r="L5" s="518" t="s">
        <v>8707</v>
      </c>
      <c r="M5" s="518"/>
      <c r="N5" s="228" t="s">
        <v>1378</v>
      </c>
      <c r="O5" s="229">
        <f t="shared" ref="O5" si="1">LARGE(O13,1)</f>
        <v>5500</v>
      </c>
      <c r="P5" s="227">
        <v>4</v>
      </c>
      <c r="Q5" s="518" t="s">
        <v>8708</v>
      </c>
      <c r="R5" s="518"/>
      <c r="S5" s="228" t="s">
        <v>1378</v>
      </c>
      <c r="T5" s="229">
        <f t="shared" ref="T5" si="2">LARGE(T13,1)</f>
        <v>5500</v>
      </c>
      <c r="U5" s="227">
        <v>5</v>
      </c>
      <c r="V5" s="518" t="s">
        <v>8709</v>
      </c>
      <c r="W5" s="518"/>
      <c r="X5" s="228" t="s">
        <v>1378</v>
      </c>
      <c r="Y5" s="229">
        <f t="shared" ref="Y5" si="3">LARGE(Y13,1)</f>
        <v>5500</v>
      </c>
      <c r="Z5" s="227">
        <v>6</v>
      </c>
      <c r="AA5" s="518" t="s">
        <v>8710</v>
      </c>
      <c r="AB5" s="518"/>
      <c r="AC5" s="228" t="s">
        <v>1378</v>
      </c>
      <c r="AD5" s="229">
        <f t="shared" ref="AD5" si="4">LARGE(AD13,1)</f>
        <v>5500</v>
      </c>
      <c r="AE5" s="227">
        <v>7</v>
      </c>
      <c r="AF5" s="518" t="s">
        <v>8711</v>
      </c>
      <c r="AG5" s="518"/>
      <c r="AH5" s="228" t="s">
        <v>1378</v>
      </c>
      <c r="AI5" s="229">
        <f t="shared" ref="AI5" si="5">LARGE(AI13,1)</f>
        <v>5500</v>
      </c>
      <c r="AJ5" s="227">
        <v>8</v>
      </c>
      <c r="AK5" s="518" t="s">
        <v>8712</v>
      </c>
      <c r="AL5" s="518"/>
      <c r="AM5" s="228" t="s">
        <v>1378</v>
      </c>
      <c r="AN5" s="229">
        <f t="shared" ref="AN5" si="6">LARGE(AN13,1)</f>
        <v>5500</v>
      </c>
      <c r="AO5" s="227">
        <v>9</v>
      </c>
      <c r="AP5" s="518" t="s">
        <v>8713</v>
      </c>
      <c r="AQ5" s="518"/>
      <c r="AR5" s="228" t="s">
        <v>1378</v>
      </c>
      <c r="AS5" s="229">
        <f t="shared" ref="AS5" si="7">LARGE(AS13,1)</f>
        <v>5500</v>
      </c>
      <c r="AT5" s="227">
        <v>10</v>
      </c>
      <c r="AU5" s="518" t="s">
        <v>8714</v>
      </c>
      <c r="AV5" s="518"/>
      <c r="AW5" s="228" t="s">
        <v>1378</v>
      </c>
      <c r="AX5" s="229">
        <f t="shared" ref="AX5" si="8">LARGE(AX13,1)</f>
        <v>5500</v>
      </c>
      <c r="AY5" s="227">
        <v>11</v>
      </c>
      <c r="AZ5" s="518" t="s">
        <v>8715</v>
      </c>
      <c r="BA5" s="518"/>
      <c r="BB5" s="228" t="s">
        <v>1378</v>
      </c>
      <c r="BC5" s="229">
        <f t="shared" ref="BC5" si="9">LARGE(BC13,1)</f>
        <v>5500</v>
      </c>
      <c r="BD5" s="227">
        <v>12</v>
      </c>
      <c r="BE5" s="518" t="s">
        <v>8716</v>
      </c>
      <c r="BF5" s="518"/>
      <c r="BG5" s="228" t="s">
        <v>1378</v>
      </c>
      <c r="BH5" s="229">
        <f t="shared" ref="BH5" si="10">LARGE(BH13,1)</f>
        <v>5500</v>
      </c>
      <c r="BI5" s="227">
        <v>13</v>
      </c>
      <c r="BJ5" s="518" t="s">
        <v>8717</v>
      </c>
      <c r="BK5" s="518"/>
      <c r="BL5" s="228" t="s">
        <v>1378</v>
      </c>
      <c r="BM5" s="229">
        <f t="shared" ref="BM5" si="11">LARGE(BM13,1)</f>
        <v>5500</v>
      </c>
      <c r="BN5" s="227">
        <v>14</v>
      </c>
      <c r="BO5" s="518" t="s">
        <v>8718</v>
      </c>
      <c r="BP5" s="518"/>
      <c r="BQ5" s="228" t="s">
        <v>1378</v>
      </c>
      <c r="BR5" s="229">
        <f t="shared" ref="BR5" si="12">LARGE(BR13,1)</f>
        <v>5500</v>
      </c>
      <c r="BS5" s="227">
        <v>15</v>
      </c>
      <c r="BT5" s="518" t="s">
        <v>8719</v>
      </c>
      <c r="BU5" s="518"/>
      <c r="BV5" s="228" t="s">
        <v>1378</v>
      </c>
      <c r="BW5" s="229">
        <f t="shared" ref="BW5" si="13">LARGE(BW13,1)</f>
        <v>5500</v>
      </c>
      <c r="BX5" s="227">
        <v>16</v>
      </c>
      <c r="BY5" s="518" t="s">
        <v>8720</v>
      </c>
      <c r="BZ5" s="518"/>
      <c r="CA5" s="228" t="s">
        <v>1378</v>
      </c>
      <c r="CB5" s="229">
        <f t="shared" ref="CB5" si="14">LARGE(CB13,1)</f>
        <v>5500</v>
      </c>
      <c r="CC5" s="227">
        <v>17</v>
      </c>
      <c r="CD5" s="518" t="s">
        <v>8721</v>
      </c>
      <c r="CE5" s="518"/>
      <c r="CF5" s="228" t="s">
        <v>1378</v>
      </c>
      <c r="CG5" s="229">
        <f t="shared" ref="CG5" si="15">LARGE(CG13,1)</f>
        <v>5500</v>
      </c>
      <c r="CH5" s="227">
        <v>18</v>
      </c>
      <c r="CI5" s="518" t="s">
        <v>8722</v>
      </c>
      <c r="CJ5" s="518"/>
      <c r="CK5" s="228" t="s">
        <v>1378</v>
      </c>
      <c r="CL5" s="229">
        <f t="shared" ref="CL5" si="16">LARGE(CL13,1)</f>
        <v>5500</v>
      </c>
      <c r="CM5" s="227">
        <v>19</v>
      </c>
      <c r="CN5" s="518" t="s">
        <v>8723</v>
      </c>
      <c r="CO5" s="518"/>
      <c r="CP5" s="228" t="s">
        <v>1378</v>
      </c>
      <c r="CQ5" s="229">
        <f t="shared" ref="CQ5" si="17">LARGE(CQ13,1)</f>
        <v>5500</v>
      </c>
      <c r="CR5" s="227">
        <v>20</v>
      </c>
      <c r="CS5" s="518" t="s">
        <v>8724</v>
      </c>
      <c r="CT5" s="518"/>
      <c r="CU5" s="228" t="s">
        <v>1378</v>
      </c>
      <c r="CV5" s="229">
        <f t="shared" ref="CV5" si="18">LARGE(CV13,1)</f>
        <v>5500</v>
      </c>
      <c r="CW5" s="227">
        <v>21</v>
      </c>
      <c r="CX5" s="518" t="s">
        <v>8725</v>
      </c>
      <c r="CY5" s="518"/>
      <c r="CZ5" s="228" t="s">
        <v>1378</v>
      </c>
      <c r="DA5" s="229">
        <f t="shared" ref="DA5" si="19">LARGE(DA13,1)</f>
        <v>5500</v>
      </c>
      <c r="DB5" s="227">
        <v>22</v>
      </c>
      <c r="DC5" s="518" t="s">
        <v>8726</v>
      </c>
      <c r="DD5" s="518"/>
      <c r="DE5" s="228" t="s">
        <v>1378</v>
      </c>
      <c r="DF5" s="229">
        <f t="shared" ref="DF5" si="20">LARGE(DF13,1)</f>
        <v>5500</v>
      </c>
      <c r="DG5" s="227">
        <v>23</v>
      </c>
      <c r="DH5" s="518" t="s">
        <v>8727</v>
      </c>
      <c r="DI5" s="518"/>
      <c r="DJ5" s="228" t="s">
        <v>1378</v>
      </c>
      <c r="DK5" s="229">
        <f t="shared" ref="DK5" si="21">LARGE(DK13,1)</f>
        <v>5500</v>
      </c>
      <c r="DL5" s="227">
        <v>24</v>
      </c>
      <c r="DM5" s="518" t="s">
        <v>8728</v>
      </c>
      <c r="DN5" s="518"/>
      <c r="DO5" s="228" t="s">
        <v>1378</v>
      </c>
      <c r="DP5" s="229">
        <f t="shared" ref="DP5" si="22">LARGE(DP13,1)</f>
        <v>5500</v>
      </c>
      <c r="DQ5" s="227">
        <v>25</v>
      </c>
      <c r="DR5" s="518" t="s">
        <v>8729</v>
      </c>
      <c r="DS5" s="518"/>
      <c r="DT5" s="228" t="s">
        <v>1378</v>
      </c>
      <c r="DU5" s="229">
        <f t="shared" ref="DU5" si="23">LARGE(DU13,1)</f>
        <v>5500</v>
      </c>
      <c r="DV5" s="227">
        <v>26</v>
      </c>
      <c r="DW5" s="518" t="s">
        <v>8730</v>
      </c>
      <c r="DX5" s="518"/>
      <c r="DY5" s="228" t="s">
        <v>1378</v>
      </c>
      <c r="DZ5" s="229">
        <f t="shared" ref="DZ5" si="24">LARGE(DZ13,1)</f>
        <v>5500</v>
      </c>
      <c r="EA5" s="227">
        <v>27</v>
      </c>
      <c r="EB5" s="518" t="s">
        <v>8731</v>
      </c>
      <c r="EC5" s="518"/>
      <c r="ED5" s="228" t="s">
        <v>1378</v>
      </c>
      <c r="EE5" s="229">
        <f t="shared" ref="EE5" si="25">LARGE(EE13,1)</f>
        <v>5500</v>
      </c>
      <c r="EF5" s="227">
        <v>28</v>
      </c>
      <c r="EG5" s="518" t="s">
        <v>8732</v>
      </c>
      <c r="EH5" s="518"/>
      <c r="EI5" s="228" t="s">
        <v>1378</v>
      </c>
      <c r="EJ5" s="229">
        <f t="shared" ref="EJ5" si="26">LARGE(EJ13,1)</f>
        <v>5500</v>
      </c>
      <c r="EK5" s="227">
        <v>29</v>
      </c>
      <c r="EL5" s="518" t="s">
        <v>8733</v>
      </c>
      <c r="EM5" s="518"/>
      <c r="EN5" s="228" t="s">
        <v>1378</v>
      </c>
      <c r="EO5" s="229">
        <f t="shared" ref="EO5" si="27">LARGE(EO13,1)</f>
        <v>5500</v>
      </c>
      <c r="EP5" s="227">
        <v>30</v>
      </c>
      <c r="EQ5" s="518" t="s">
        <v>8734</v>
      </c>
      <c r="ER5" s="518"/>
      <c r="ES5" s="228" t="s">
        <v>1378</v>
      </c>
      <c r="ET5" s="229">
        <f t="shared" ref="ET5" si="28">LARGE(ET13,1)</f>
        <v>5500</v>
      </c>
      <c r="EU5" s="227">
        <v>31</v>
      </c>
      <c r="EV5" s="518" t="s">
        <v>8735</v>
      </c>
      <c r="EW5" s="518"/>
      <c r="EX5" s="228" t="s">
        <v>1378</v>
      </c>
      <c r="EY5" s="229">
        <f t="shared" ref="EY5" si="29">LARGE(EY13,1)</f>
        <v>5500</v>
      </c>
      <c r="EZ5" s="227">
        <v>32</v>
      </c>
      <c r="FA5" s="518" t="s">
        <v>8736</v>
      </c>
      <c r="FB5" s="518"/>
      <c r="FC5" s="228" t="s">
        <v>1378</v>
      </c>
      <c r="FD5" s="229">
        <f t="shared" ref="FD5" si="30">LARGE(FD13,1)</f>
        <v>5500</v>
      </c>
      <c r="FE5" s="227">
        <v>33</v>
      </c>
      <c r="FF5" s="518" t="s">
        <v>8737</v>
      </c>
      <c r="FG5" s="518"/>
      <c r="FH5" s="228" t="s">
        <v>1378</v>
      </c>
      <c r="FI5" s="229">
        <f t="shared" ref="FI5" si="31">LARGE(FI13,1)</f>
        <v>5500</v>
      </c>
      <c r="FJ5" s="227">
        <v>34</v>
      </c>
      <c r="FK5" s="518" t="s">
        <v>8738</v>
      </c>
      <c r="FL5" s="518"/>
      <c r="FM5" s="228" t="s">
        <v>1378</v>
      </c>
      <c r="FN5" s="229">
        <f t="shared" ref="FN5" si="32">LARGE(FN13,1)</f>
        <v>5500</v>
      </c>
      <c r="FO5" s="227">
        <v>35</v>
      </c>
      <c r="FP5" s="518" t="s">
        <v>8739</v>
      </c>
      <c r="FQ5" s="518"/>
      <c r="FR5" s="228" t="s">
        <v>1378</v>
      </c>
      <c r="FS5" s="229">
        <f t="shared" ref="FS5" si="33">LARGE(FS13,1)</f>
        <v>5500</v>
      </c>
      <c r="FT5" s="227">
        <v>36</v>
      </c>
      <c r="FU5" s="518" t="s">
        <v>8740</v>
      </c>
      <c r="FV5" s="518"/>
      <c r="FW5" s="228" t="s">
        <v>1378</v>
      </c>
      <c r="FX5" s="229">
        <f t="shared" ref="FX5" si="34">LARGE(FX13,1)</f>
        <v>5500</v>
      </c>
      <c r="FY5" s="227">
        <v>37</v>
      </c>
      <c r="FZ5" s="518" t="s">
        <v>8741</v>
      </c>
      <c r="GA5" s="518"/>
      <c r="GB5" s="228" t="s">
        <v>1378</v>
      </c>
      <c r="GC5" s="229">
        <f t="shared" ref="GC5" si="35">LARGE(GC13,1)</f>
        <v>5500</v>
      </c>
      <c r="GD5" s="227">
        <v>38</v>
      </c>
      <c r="GE5" s="518" t="s">
        <v>8742</v>
      </c>
      <c r="GF5" s="518"/>
      <c r="GG5" s="228" t="s">
        <v>1378</v>
      </c>
      <c r="GH5" s="229">
        <f t="shared" ref="GH5" si="36">LARGE(GH13,1)</f>
        <v>5500</v>
      </c>
      <c r="GI5" s="227">
        <v>39</v>
      </c>
      <c r="GJ5" s="518" t="s">
        <v>8743</v>
      </c>
      <c r="GK5" s="518"/>
      <c r="GL5" s="228" t="s">
        <v>1378</v>
      </c>
      <c r="GM5" s="229">
        <f t="shared" ref="GM5" si="37">LARGE(GM13,1)</f>
        <v>5500</v>
      </c>
      <c r="GN5" s="227">
        <v>40</v>
      </c>
      <c r="GO5" s="518" t="s">
        <v>8744</v>
      </c>
      <c r="GP5" s="518"/>
      <c r="GQ5" s="228" t="s">
        <v>1378</v>
      </c>
      <c r="GR5" s="229">
        <f t="shared" ref="GR5" si="38">LARGE(GR13,1)</f>
        <v>5500</v>
      </c>
      <c r="GS5" s="227">
        <v>41</v>
      </c>
      <c r="GT5" s="518" t="s">
        <v>8745</v>
      </c>
      <c r="GU5" s="518"/>
      <c r="GV5" s="228" t="s">
        <v>1378</v>
      </c>
      <c r="GW5" s="229">
        <f t="shared" ref="GW5" si="39">LARGE(GW13,1)</f>
        <v>5500</v>
      </c>
      <c r="GX5" s="227">
        <v>42</v>
      </c>
      <c r="GY5" s="518" t="s">
        <v>8746</v>
      </c>
      <c r="GZ5" s="518"/>
      <c r="HA5" s="228" t="s">
        <v>1378</v>
      </c>
      <c r="HB5" s="229">
        <f t="shared" ref="HB5" si="40">LARGE(HB13,1)</f>
        <v>5500</v>
      </c>
      <c r="HC5" s="227">
        <v>43</v>
      </c>
      <c r="HD5" s="518" t="s">
        <v>8747</v>
      </c>
      <c r="HE5" s="518"/>
      <c r="HF5" s="228" t="s">
        <v>1378</v>
      </c>
      <c r="HG5" s="229">
        <f t="shared" ref="HG5" si="41">LARGE(HG13,1)</f>
        <v>5500</v>
      </c>
      <c r="HH5" s="227">
        <v>44</v>
      </c>
      <c r="HI5" s="518" t="s">
        <v>8748</v>
      </c>
      <c r="HJ5" s="518"/>
      <c r="HK5" s="228" t="s">
        <v>1378</v>
      </c>
      <c r="HL5" s="229">
        <f t="shared" ref="HL5" si="42">LARGE(HL13,1)</f>
        <v>5500</v>
      </c>
      <c r="HM5" s="227">
        <v>45</v>
      </c>
      <c r="HN5" s="518" t="s">
        <v>8749</v>
      </c>
      <c r="HO5" s="518"/>
      <c r="HP5" s="228" t="s">
        <v>1378</v>
      </c>
      <c r="HQ5" s="229">
        <f t="shared" ref="HQ5" si="43">LARGE(HQ13,1)</f>
        <v>5500</v>
      </c>
      <c r="HR5" s="227">
        <v>46</v>
      </c>
      <c r="HS5" s="518" t="s">
        <v>8750</v>
      </c>
      <c r="HT5" s="518"/>
      <c r="HU5" s="228" t="s">
        <v>1378</v>
      </c>
      <c r="HV5" s="229">
        <f t="shared" ref="HV5" si="44">LARGE(HV13,1)</f>
        <v>5500</v>
      </c>
      <c r="HW5" s="227">
        <v>47</v>
      </c>
      <c r="HX5" s="518" t="s">
        <v>8751</v>
      </c>
      <c r="HY5" s="518"/>
      <c r="HZ5" s="228" t="s">
        <v>1378</v>
      </c>
      <c r="IA5" s="229">
        <f t="shared" ref="IA5" si="45">LARGE(IA13,1)</f>
        <v>5500</v>
      </c>
      <c r="IB5" s="227">
        <v>48</v>
      </c>
      <c r="IC5" s="518" t="s">
        <v>8752</v>
      </c>
      <c r="ID5" s="518"/>
      <c r="IE5" s="228" t="s">
        <v>1378</v>
      </c>
      <c r="IF5" s="229">
        <f t="shared" ref="IF5" si="46">LARGE(IF13,1)</f>
        <v>5500</v>
      </c>
      <c r="IG5" s="227">
        <v>49</v>
      </c>
      <c r="IH5" s="518" t="s">
        <v>8753</v>
      </c>
      <c r="II5" s="518"/>
      <c r="IJ5" s="228" t="s">
        <v>1378</v>
      </c>
      <c r="IK5" s="229">
        <f t="shared" ref="IK5" si="47">LARGE(IK13,1)</f>
        <v>5500</v>
      </c>
      <c r="IL5" s="227">
        <v>50</v>
      </c>
      <c r="IM5" s="518" t="s">
        <v>8754</v>
      </c>
      <c r="IN5" s="518"/>
      <c r="IO5" s="228" t="s">
        <v>1378</v>
      </c>
      <c r="IP5" s="229">
        <f t="shared" ref="IP5" si="48">LARGE(IP13,1)</f>
        <v>5500</v>
      </c>
      <c r="IQ5" s="227">
        <v>51</v>
      </c>
      <c r="IR5" s="518" t="s">
        <v>8755</v>
      </c>
      <c r="IS5" s="518"/>
      <c r="IT5" s="228" t="s">
        <v>1378</v>
      </c>
      <c r="IU5" s="229">
        <f t="shared" ref="IU5" si="49">LARGE(IU13,1)</f>
        <v>5500</v>
      </c>
      <c r="IV5" s="227">
        <v>52</v>
      </c>
      <c r="IW5" s="518" t="s">
        <v>8756</v>
      </c>
      <c r="IX5" s="518"/>
      <c r="IY5" s="228" t="s">
        <v>1378</v>
      </c>
      <c r="IZ5" s="229">
        <f t="shared" ref="IZ5" si="50">LARGE(IZ13,1)</f>
        <v>5500</v>
      </c>
      <c r="JA5" s="227">
        <v>53</v>
      </c>
      <c r="JB5" s="518" t="s">
        <v>8757</v>
      </c>
      <c r="JC5" s="518"/>
      <c r="JD5" s="228" t="s">
        <v>1378</v>
      </c>
      <c r="JE5" s="229">
        <f t="shared" ref="JE5" si="51">LARGE(JE13,1)</f>
        <v>5500</v>
      </c>
      <c r="JF5" s="227">
        <v>54</v>
      </c>
      <c r="JG5" s="518" t="s">
        <v>8758</v>
      </c>
      <c r="JH5" s="518"/>
      <c r="JI5" s="228" t="s">
        <v>1378</v>
      </c>
      <c r="JJ5" s="229">
        <f t="shared" ref="JJ5" si="52">LARGE(JJ13,1)</f>
        <v>5500</v>
      </c>
      <c r="JK5" s="227">
        <v>55</v>
      </c>
      <c r="JL5" s="518" t="s">
        <v>8759</v>
      </c>
      <c r="JM5" s="518"/>
      <c r="JN5" s="228" t="s">
        <v>1378</v>
      </c>
      <c r="JO5" s="229">
        <f t="shared" ref="JO5" si="53">LARGE(JO13,1)</f>
        <v>5500</v>
      </c>
      <c r="JP5" s="227">
        <v>56</v>
      </c>
      <c r="JQ5" s="518" t="s">
        <v>8760</v>
      </c>
      <c r="JR5" s="518"/>
      <c r="JS5" s="228" t="s">
        <v>1378</v>
      </c>
      <c r="JT5" s="229">
        <f t="shared" ref="JT5" si="54">LARGE(JT13,1)</f>
        <v>5500</v>
      </c>
      <c r="JU5" s="227">
        <v>57</v>
      </c>
      <c r="JV5" s="518" t="s">
        <v>8761</v>
      </c>
      <c r="JW5" s="518"/>
      <c r="JX5" s="228" t="s">
        <v>1378</v>
      </c>
      <c r="JY5" s="229">
        <f t="shared" ref="JY5" si="55">LARGE(JY13,1)</f>
        <v>5500</v>
      </c>
      <c r="JZ5" s="227">
        <v>58</v>
      </c>
      <c r="KA5" s="518" t="s">
        <v>8762</v>
      </c>
      <c r="KB5" s="518"/>
      <c r="KC5" s="228" t="s">
        <v>1378</v>
      </c>
      <c r="KD5" s="229">
        <f t="shared" ref="KD5" si="56">LARGE(KD13,1)</f>
        <v>5500</v>
      </c>
      <c r="KE5" s="227">
        <v>59</v>
      </c>
      <c r="KF5" s="518" t="s">
        <v>8763</v>
      </c>
      <c r="KG5" s="518"/>
      <c r="KH5" s="228" t="s">
        <v>1378</v>
      </c>
      <c r="KI5" s="229">
        <f t="shared" ref="KI5" si="57">LARGE(KI13,1)</f>
        <v>5500</v>
      </c>
      <c r="KJ5" s="227">
        <v>60</v>
      </c>
      <c r="KK5" s="518" t="s">
        <v>8764</v>
      </c>
      <c r="KL5" s="518"/>
      <c r="KM5" s="228" t="s">
        <v>1378</v>
      </c>
      <c r="KN5" s="229">
        <f t="shared" ref="KN5" si="58">LARGE(KN13,1)</f>
        <v>5500</v>
      </c>
      <c r="KO5" s="227">
        <v>61</v>
      </c>
      <c r="KP5" s="518" t="s">
        <v>8765</v>
      </c>
      <c r="KQ5" s="518"/>
      <c r="KR5" s="228" t="s">
        <v>1378</v>
      </c>
      <c r="KS5" s="229">
        <f t="shared" ref="KS5" si="59">LARGE(KS13,1)</f>
        <v>5500</v>
      </c>
      <c r="KT5" s="227">
        <v>62</v>
      </c>
      <c r="KU5" s="518" t="s">
        <v>8766</v>
      </c>
      <c r="KV5" s="518"/>
      <c r="KW5" s="228" t="s">
        <v>1378</v>
      </c>
      <c r="KX5" s="229">
        <f t="shared" ref="KX5" si="60">LARGE(KX13,1)</f>
        <v>5500</v>
      </c>
      <c r="KY5" s="227">
        <v>63</v>
      </c>
      <c r="KZ5" s="518" t="s">
        <v>8767</v>
      </c>
      <c r="LA5" s="518"/>
      <c r="LB5" s="228" t="s">
        <v>1378</v>
      </c>
      <c r="LC5" s="229">
        <f t="shared" ref="LC5" si="61">LARGE(LC13,1)</f>
        <v>5500</v>
      </c>
      <c r="LD5" s="227">
        <v>64</v>
      </c>
      <c r="LE5" s="518" t="s">
        <v>8768</v>
      </c>
      <c r="LF5" s="518"/>
      <c r="LG5" s="228" t="s">
        <v>1378</v>
      </c>
      <c r="LH5" s="229">
        <f t="shared" ref="LH5" si="62">LARGE(LH13,1)</f>
        <v>5500</v>
      </c>
      <c r="LI5" s="227">
        <v>65</v>
      </c>
      <c r="LJ5" s="518" t="s">
        <v>8769</v>
      </c>
      <c r="LK5" s="518"/>
      <c r="LL5" s="228" t="s">
        <v>1378</v>
      </c>
      <c r="LM5" s="229">
        <f t="shared" ref="LM5" si="63">LARGE(LM13,1)</f>
        <v>5500</v>
      </c>
      <c r="LN5" s="227">
        <v>66</v>
      </c>
      <c r="LO5" s="518" t="s">
        <v>8770</v>
      </c>
      <c r="LP5" s="518"/>
      <c r="LQ5" s="228" t="s">
        <v>1378</v>
      </c>
      <c r="LR5" s="229">
        <f t="shared" ref="LR5" si="64">LARGE(LR13,1)</f>
        <v>5500</v>
      </c>
      <c r="LS5" s="227">
        <v>67</v>
      </c>
      <c r="LT5" s="518" t="s">
        <v>8771</v>
      </c>
      <c r="LU5" s="518"/>
      <c r="LV5" s="228" t="s">
        <v>1378</v>
      </c>
      <c r="LW5" s="229">
        <f t="shared" ref="LW5" si="65">LARGE(LW13,1)</f>
        <v>5500</v>
      </c>
      <c r="LX5" s="227">
        <v>68</v>
      </c>
      <c r="LY5" s="518" t="s">
        <v>8772</v>
      </c>
      <c r="LZ5" s="518"/>
      <c r="MA5" s="228" t="s">
        <v>1378</v>
      </c>
      <c r="MB5" s="229">
        <f t="shared" ref="MB5" si="66">LARGE(MB13,1)</f>
        <v>5500</v>
      </c>
      <c r="MC5" s="227">
        <v>69</v>
      </c>
      <c r="MD5" s="518" t="s">
        <v>8773</v>
      </c>
      <c r="ME5" s="518"/>
      <c r="MF5" s="228" t="s">
        <v>1378</v>
      </c>
      <c r="MG5" s="229">
        <f t="shared" ref="MG5" si="67">LARGE(MG13,1)</f>
        <v>5500</v>
      </c>
      <c r="MH5" s="227">
        <v>70</v>
      </c>
      <c r="MI5" s="518" t="s">
        <v>8774</v>
      </c>
      <c r="MJ5" s="518"/>
      <c r="MK5" s="228" t="s">
        <v>1378</v>
      </c>
      <c r="ML5" s="229">
        <f t="shared" ref="ML5" si="68">LARGE(ML13,1)</f>
        <v>5500</v>
      </c>
      <c r="MM5" s="227">
        <v>71</v>
      </c>
      <c r="MN5" s="518" t="s">
        <v>8775</v>
      </c>
      <c r="MO5" s="518"/>
      <c r="MP5" s="228" t="s">
        <v>1378</v>
      </c>
      <c r="MQ5" s="229">
        <f t="shared" ref="MQ5" si="69">LARGE(MQ13,1)</f>
        <v>5500</v>
      </c>
      <c r="MR5" s="227">
        <v>72</v>
      </c>
      <c r="MS5" s="518" t="s">
        <v>8776</v>
      </c>
      <c r="MT5" s="518"/>
      <c r="MU5" s="228" t="s">
        <v>1378</v>
      </c>
      <c r="MV5" s="229">
        <f t="shared" ref="MV5" si="70">LARGE(MV13,1)</f>
        <v>5500</v>
      </c>
      <c r="MW5" s="227">
        <v>73</v>
      </c>
      <c r="MX5" s="518" t="s">
        <v>8777</v>
      </c>
      <c r="MY5" s="518"/>
      <c r="MZ5" s="228" t="s">
        <v>1378</v>
      </c>
      <c r="NA5" s="229">
        <f t="shared" ref="NA5" si="71">LARGE(NA13,1)</f>
        <v>5500</v>
      </c>
      <c r="NB5" s="227">
        <v>74</v>
      </c>
      <c r="NC5" s="518" t="s">
        <v>8778</v>
      </c>
      <c r="ND5" s="518"/>
      <c r="NE5" s="228" t="s">
        <v>1378</v>
      </c>
      <c r="NF5" s="229">
        <f t="shared" ref="NF5" si="72">LARGE(NF13,1)</f>
        <v>5500</v>
      </c>
      <c r="NG5" s="227">
        <v>75</v>
      </c>
      <c r="NH5" s="518" t="s">
        <v>8779</v>
      </c>
      <c r="NI5" s="518"/>
      <c r="NJ5" s="228" t="s">
        <v>1378</v>
      </c>
      <c r="NK5" s="229">
        <f t="shared" ref="NK5" si="73">LARGE(NK13,1)</f>
        <v>5500</v>
      </c>
      <c r="NL5" s="227">
        <v>76</v>
      </c>
      <c r="NM5" s="518" t="s">
        <v>8780</v>
      </c>
      <c r="NN5" s="518"/>
      <c r="NO5" s="228" t="s">
        <v>1378</v>
      </c>
      <c r="NP5" s="229">
        <f t="shared" ref="NP5" si="74">LARGE(NP13,1)</f>
        <v>5500</v>
      </c>
      <c r="NQ5" s="227">
        <v>77</v>
      </c>
      <c r="NR5" s="518" t="s">
        <v>8781</v>
      </c>
      <c r="NS5" s="518"/>
      <c r="NT5" s="228" t="s">
        <v>1378</v>
      </c>
      <c r="NU5" s="229">
        <f t="shared" ref="NU5" si="75">LARGE(NU13,1)</f>
        <v>5500</v>
      </c>
      <c r="NV5" s="227">
        <v>78</v>
      </c>
      <c r="NW5" s="518" t="s">
        <v>8782</v>
      </c>
      <c r="NX5" s="518"/>
      <c r="NY5" s="228" t="s">
        <v>1378</v>
      </c>
      <c r="NZ5" s="229">
        <f t="shared" ref="NZ5" si="76">LARGE(NZ13,1)</f>
        <v>5500</v>
      </c>
      <c r="OA5" s="227">
        <v>79</v>
      </c>
      <c r="OB5" s="518" t="s">
        <v>8783</v>
      </c>
      <c r="OC5" s="518"/>
      <c r="OD5" s="228" t="s">
        <v>1378</v>
      </c>
      <c r="OE5" s="229">
        <f t="shared" ref="OE5" si="77">LARGE(OE13,1)</f>
        <v>5500</v>
      </c>
      <c r="OF5" s="227">
        <v>80</v>
      </c>
      <c r="OG5" s="518" t="s">
        <v>8784</v>
      </c>
      <c r="OH5" s="518"/>
      <c r="OI5" s="228" t="s">
        <v>1378</v>
      </c>
      <c r="OJ5" s="229">
        <f t="shared" ref="OJ5" si="78">LARGE(OJ13,1)</f>
        <v>5500</v>
      </c>
      <c r="OK5" s="227">
        <v>81</v>
      </c>
      <c r="OL5" s="518" t="s">
        <v>8785</v>
      </c>
      <c r="OM5" s="518"/>
      <c r="ON5" s="228" t="s">
        <v>1378</v>
      </c>
      <c r="OO5" s="229">
        <f t="shared" ref="OO5" si="79">LARGE(OO13,1)</f>
        <v>5500</v>
      </c>
      <c r="OP5" s="227">
        <v>82</v>
      </c>
      <c r="OQ5" s="518" t="s">
        <v>8786</v>
      </c>
      <c r="OR5" s="518"/>
      <c r="OS5" s="228" t="s">
        <v>1378</v>
      </c>
      <c r="OT5" s="229">
        <f t="shared" ref="OT5" si="80">LARGE(OT13,1)</f>
        <v>5500</v>
      </c>
      <c r="OU5" s="227">
        <v>83</v>
      </c>
      <c r="OV5" s="518" t="s">
        <v>8787</v>
      </c>
      <c r="OW5" s="518"/>
      <c r="OX5" s="228" t="s">
        <v>1378</v>
      </c>
      <c r="OY5" s="229">
        <f t="shared" ref="OY5" si="81">LARGE(OY13,1)</f>
        <v>5500</v>
      </c>
      <c r="OZ5" s="227">
        <v>84</v>
      </c>
      <c r="PA5" s="518" t="s">
        <v>8788</v>
      </c>
      <c r="PB5" s="518"/>
      <c r="PC5" s="228" t="s">
        <v>1378</v>
      </c>
      <c r="PD5" s="229">
        <f t="shared" ref="PD5" si="82">LARGE(PD13,1)</f>
        <v>5500</v>
      </c>
      <c r="PE5" s="227">
        <v>85</v>
      </c>
      <c r="PF5" s="518" t="s">
        <v>8789</v>
      </c>
      <c r="PG5" s="518"/>
      <c r="PH5" s="228" t="s">
        <v>1378</v>
      </c>
      <c r="PI5" s="229">
        <f t="shared" ref="PI5" si="83">LARGE(PI13,1)</f>
        <v>5500</v>
      </c>
      <c r="PJ5" s="227">
        <v>86</v>
      </c>
      <c r="PK5" s="518" t="s">
        <v>8790</v>
      </c>
      <c r="PL5" s="518"/>
      <c r="PM5" s="228" t="s">
        <v>1378</v>
      </c>
      <c r="PN5" s="229">
        <f t="shared" ref="PN5" si="84">LARGE(PN13,1)</f>
        <v>5500</v>
      </c>
      <c r="PO5" s="227">
        <v>87</v>
      </c>
      <c r="PP5" s="518" t="s">
        <v>8791</v>
      </c>
      <c r="PQ5" s="518"/>
      <c r="PR5" s="228" t="s">
        <v>1378</v>
      </c>
      <c r="PS5" s="229">
        <f t="shared" ref="PS5" si="85">LARGE(PS13,1)</f>
        <v>5500</v>
      </c>
      <c r="PT5" s="227">
        <v>88</v>
      </c>
      <c r="PU5" s="518" t="s">
        <v>8792</v>
      </c>
      <c r="PV5" s="518"/>
      <c r="PW5" s="228" t="s">
        <v>1378</v>
      </c>
      <c r="PX5" s="229">
        <f t="shared" ref="PX5" si="86">LARGE(PX13,1)</f>
        <v>5500</v>
      </c>
      <c r="PY5" s="227">
        <v>89</v>
      </c>
      <c r="PZ5" s="518" t="s">
        <v>8793</v>
      </c>
      <c r="QA5" s="518"/>
      <c r="QB5" s="228" t="s">
        <v>1378</v>
      </c>
      <c r="QC5" s="229">
        <f t="shared" ref="QC5" si="87">LARGE(QC13,1)</f>
        <v>5500</v>
      </c>
      <c r="QD5" s="227">
        <v>90</v>
      </c>
      <c r="QE5" s="518" t="s">
        <v>8794</v>
      </c>
      <c r="QF5" s="518"/>
      <c r="QG5" s="228" t="s">
        <v>1378</v>
      </c>
      <c r="QH5" s="229">
        <f t="shared" ref="QH5" si="88">LARGE(QH13,1)</f>
        <v>5500</v>
      </c>
      <c r="QI5" s="227">
        <v>91</v>
      </c>
      <c r="QJ5" s="518" t="s">
        <v>8795</v>
      </c>
      <c r="QK5" s="518"/>
      <c r="QL5" s="228" t="s">
        <v>1378</v>
      </c>
      <c r="QM5" s="229">
        <f t="shared" ref="QM5" si="89">LARGE(QM13,1)</f>
        <v>5500</v>
      </c>
      <c r="QN5" s="227">
        <v>92</v>
      </c>
      <c r="QO5" s="518" t="s">
        <v>8796</v>
      </c>
      <c r="QP5" s="518"/>
      <c r="QQ5" s="228" t="s">
        <v>1378</v>
      </c>
      <c r="QR5" s="229">
        <f t="shared" ref="QR5" si="90">LARGE(QR13,1)</f>
        <v>5500</v>
      </c>
      <c r="QS5" s="227">
        <v>93</v>
      </c>
      <c r="QT5" s="518" t="s">
        <v>8797</v>
      </c>
      <c r="QU5" s="518"/>
      <c r="QV5" s="228" t="s">
        <v>1378</v>
      </c>
      <c r="QW5" s="229">
        <f t="shared" ref="QW5" si="91">LARGE(QW13,1)</f>
        <v>5500</v>
      </c>
      <c r="QX5" s="227">
        <v>94</v>
      </c>
      <c r="QY5" s="518" t="s">
        <v>8798</v>
      </c>
      <c r="QZ5" s="518"/>
      <c r="RA5" s="228" t="s">
        <v>1378</v>
      </c>
      <c r="RB5" s="229">
        <f t="shared" ref="RB5" si="92">LARGE(RB13,1)</f>
        <v>5500</v>
      </c>
      <c r="RC5" s="227">
        <v>95</v>
      </c>
      <c r="RD5" s="518" t="s">
        <v>8799</v>
      </c>
      <c r="RE5" s="518"/>
      <c r="RF5" s="228" t="s">
        <v>1378</v>
      </c>
      <c r="RG5" s="229">
        <f t="shared" ref="RG5" si="93">LARGE(RG13,1)</f>
        <v>5500</v>
      </c>
      <c r="RH5" s="227">
        <v>96</v>
      </c>
      <c r="RI5" s="518" t="s">
        <v>8800</v>
      </c>
      <c r="RJ5" s="518"/>
      <c r="RK5" s="228" t="s">
        <v>1378</v>
      </c>
      <c r="RL5" s="229">
        <f t="shared" ref="RL5" si="94">LARGE(RL13,1)</f>
        <v>5500</v>
      </c>
      <c r="RM5" s="227">
        <v>97</v>
      </c>
      <c r="RN5" s="518" t="s">
        <v>8801</v>
      </c>
      <c r="RO5" s="518"/>
      <c r="RP5" s="228" t="s">
        <v>1378</v>
      </c>
      <c r="RQ5" s="229">
        <f t="shared" ref="RQ5" si="95">LARGE(RQ13,1)</f>
        <v>5500</v>
      </c>
      <c r="RR5" s="227">
        <v>98</v>
      </c>
      <c r="RS5" s="518" t="s">
        <v>8802</v>
      </c>
      <c r="RT5" s="518"/>
      <c r="RU5" s="228" t="s">
        <v>1378</v>
      </c>
      <c r="RV5" s="229">
        <f t="shared" ref="RV5" si="96">LARGE(RV13,1)</f>
        <v>5500</v>
      </c>
      <c r="RW5" s="227">
        <v>99</v>
      </c>
      <c r="RX5" s="518" t="s">
        <v>8803</v>
      </c>
      <c r="RY5" s="518"/>
      <c r="RZ5" s="228" t="s">
        <v>1378</v>
      </c>
      <c r="SA5" s="229">
        <f t="shared" ref="SA5" si="97">LARGE(SA13,1)</f>
        <v>5500</v>
      </c>
      <c r="SB5" s="227">
        <v>100</v>
      </c>
      <c r="SC5" s="518" t="s">
        <v>8804</v>
      </c>
      <c r="SD5" s="518"/>
      <c r="SE5" s="228" t="s">
        <v>1378</v>
      </c>
      <c r="SF5" s="229">
        <f t="shared" ref="SF5" si="98">LARGE(SF13,1)</f>
        <v>5500</v>
      </c>
      <c r="SG5" s="227">
        <v>101</v>
      </c>
      <c r="SH5" s="518" t="s">
        <v>8805</v>
      </c>
      <c r="SI5" s="518"/>
      <c r="SJ5" s="228" t="s">
        <v>1378</v>
      </c>
      <c r="SK5" s="229">
        <f t="shared" ref="SK5" si="99">LARGE(SK13,1)</f>
        <v>5500</v>
      </c>
      <c r="SL5" s="227">
        <v>102</v>
      </c>
      <c r="SM5" s="518" t="s">
        <v>8806</v>
      </c>
      <c r="SN5" s="518"/>
      <c r="SO5" s="228" t="s">
        <v>1378</v>
      </c>
      <c r="SP5" s="229">
        <f t="shared" ref="SP5" si="100">LARGE(SP13,1)</f>
        <v>5500</v>
      </c>
      <c r="SQ5" s="227">
        <v>103</v>
      </c>
      <c r="SR5" s="518" t="s">
        <v>8807</v>
      </c>
      <c r="SS5" s="518"/>
      <c r="ST5" s="228" t="s">
        <v>1378</v>
      </c>
      <c r="SU5" s="229">
        <f t="shared" ref="SU5" si="101">LARGE(SU13,1)</f>
        <v>5500</v>
      </c>
      <c r="SV5" s="227">
        <v>104</v>
      </c>
      <c r="SW5" s="518" t="s">
        <v>8808</v>
      </c>
      <c r="SX5" s="518"/>
      <c r="SY5" s="228" t="s">
        <v>1378</v>
      </c>
      <c r="SZ5" s="229">
        <f t="shared" ref="SZ5" si="102">LARGE(SZ13,1)</f>
        <v>5500</v>
      </c>
      <c r="TA5" s="227">
        <v>105</v>
      </c>
      <c r="TB5" s="518" t="s">
        <v>8809</v>
      </c>
      <c r="TC5" s="518"/>
      <c r="TD5" s="228" t="s">
        <v>1378</v>
      </c>
      <c r="TE5" s="229">
        <f t="shared" ref="TE5" si="103">LARGE(TE13,1)</f>
        <v>5500</v>
      </c>
      <c r="TF5" s="227">
        <v>106</v>
      </c>
      <c r="TG5" s="518" t="s">
        <v>8810</v>
      </c>
      <c r="TH5" s="518"/>
      <c r="TI5" s="228" t="s">
        <v>1378</v>
      </c>
      <c r="TJ5" s="229">
        <f t="shared" ref="TJ5" si="104">LARGE(TJ13,1)</f>
        <v>5500</v>
      </c>
      <c r="TK5" s="227">
        <v>107</v>
      </c>
      <c r="TL5" s="518" t="s">
        <v>8811</v>
      </c>
      <c r="TM5" s="518"/>
      <c r="TN5" s="228" t="s">
        <v>1378</v>
      </c>
      <c r="TO5" s="229">
        <f t="shared" ref="TO5" si="105">LARGE(TO13,1)</f>
        <v>5500</v>
      </c>
      <c r="TP5" s="227">
        <v>108</v>
      </c>
      <c r="TQ5" s="518" t="s">
        <v>8812</v>
      </c>
      <c r="TR5" s="518"/>
      <c r="TS5" s="228" t="s">
        <v>1378</v>
      </c>
      <c r="TT5" s="229">
        <f t="shared" ref="TT5" si="106">LARGE(TT13,1)</f>
        <v>5500</v>
      </c>
      <c r="TU5" s="227">
        <v>109</v>
      </c>
      <c r="TV5" s="518" t="s">
        <v>8813</v>
      </c>
      <c r="TW5" s="518"/>
      <c r="TX5" s="228" t="s">
        <v>1378</v>
      </c>
      <c r="TY5" s="229">
        <f t="shared" ref="TY5" si="107">LARGE(TY13,1)</f>
        <v>5500</v>
      </c>
      <c r="TZ5" s="227">
        <v>110</v>
      </c>
      <c r="UA5" s="518" t="s">
        <v>8814</v>
      </c>
      <c r="UB5" s="518"/>
      <c r="UC5" s="228" t="s">
        <v>1378</v>
      </c>
      <c r="UD5" s="229">
        <f t="shared" ref="UD5" si="108">LARGE(UD13,1)</f>
        <v>5500</v>
      </c>
      <c r="UE5" s="227">
        <v>111</v>
      </c>
      <c r="UF5" s="518" t="s">
        <v>8815</v>
      </c>
      <c r="UG5" s="518"/>
      <c r="UH5" s="228" t="s">
        <v>1378</v>
      </c>
      <c r="UI5" s="229">
        <f t="shared" ref="UI5" si="109">LARGE(UI13,1)</f>
        <v>5500</v>
      </c>
      <c r="UJ5" s="227">
        <v>112</v>
      </c>
      <c r="UK5" s="518" t="s">
        <v>8816</v>
      </c>
      <c r="UL5" s="518"/>
      <c r="UM5" s="228" t="s">
        <v>1378</v>
      </c>
      <c r="UN5" s="229">
        <f t="shared" ref="UN5" si="110">LARGE(UN13,1)</f>
        <v>5500</v>
      </c>
      <c r="UO5" s="227">
        <v>113</v>
      </c>
      <c r="UP5" s="518" t="s">
        <v>8817</v>
      </c>
      <c r="UQ5" s="518"/>
      <c r="UR5" s="228" t="s">
        <v>1378</v>
      </c>
      <c r="US5" s="229">
        <f t="shared" ref="US5" si="111">LARGE(US13,1)</f>
        <v>5500</v>
      </c>
      <c r="UT5" s="227">
        <v>114</v>
      </c>
      <c r="UU5" s="518" t="s">
        <v>8818</v>
      </c>
      <c r="UV5" s="518"/>
      <c r="UW5" s="228" t="s">
        <v>1378</v>
      </c>
      <c r="UX5" s="229">
        <f t="shared" ref="UX5" si="112">LARGE(UX13,1)</f>
        <v>5500</v>
      </c>
      <c r="UY5" s="227">
        <v>115</v>
      </c>
      <c r="UZ5" s="518" t="s">
        <v>8819</v>
      </c>
      <c r="VA5" s="518"/>
      <c r="VB5" s="228" t="s">
        <v>1378</v>
      </c>
      <c r="VC5" s="229">
        <f t="shared" ref="VC5" si="113">LARGE(VC13,1)</f>
        <v>5500</v>
      </c>
      <c r="VD5" s="227">
        <v>116</v>
      </c>
      <c r="VE5" s="518" t="s">
        <v>8820</v>
      </c>
      <c r="VF5" s="518"/>
      <c r="VG5" s="228" t="s">
        <v>1378</v>
      </c>
      <c r="VH5" s="229">
        <f t="shared" ref="VH5" si="114">LARGE(VH13,1)</f>
        <v>5500</v>
      </c>
      <c r="VI5" s="227">
        <v>117</v>
      </c>
      <c r="VJ5" s="518" t="s">
        <v>8821</v>
      </c>
      <c r="VK5" s="518"/>
      <c r="VL5" s="228" t="s">
        <v>1378</v>
      </c>
      <c r="VM5" s="229">
        <f t="shared" ref="VM5" si="115">LARGE(VM13,1)</f>
        <v>5500</v>
      </c>
      <c r="VN5" s="227">
        <v>118</v>
      </c>
      <c r="VO5" s="518" t="s">
        <v>8822</v>
      </c>
      <c r="VP5" s="518"/>
      <c r="VQ5" s="228" t="s">
        <v>1378</v>
      </c>
      <c r="VR5" s="229">
        <f t="shared" ref="VR5" si="116">LARGE(VR13,1)</f>
        <v>5500</v>
      </c>
      <c r="VS5" s="227">
        <v>119</v>
      </c>
      <c r="VT5" s="518" t="s">
        <v>8823</v>
      </c>
      <c r="VU5" s="518"/>
      <c r="VV5" s="228" t="s">
        <v>1378</v>
      </c>
      <c r="VW5" s="229">
        <f t="shared" ref="VW5" si="117">LARGE(VW13,1)</f>
        <v>5500</v>
      </c>
      <c r="VX5" s="227">
        <v>120</v>
      </c>
      <c r="VY5" s="518" t="s">
        <v>8824</v>
      </c>
      <c r="VZ5" s="518"/>
      <c r="WA5" s="228" t="s">
        <v>1378</v>
      </c>
      <c r="WB5" s="229">
        <f t="shared" ref="WB5" si="118">LARGE(WB13,1)</f>
        <v>5500</v>
      </c>
      <c r="WC5" s="227">
        <v>121</v>
      </c>
      <c r="WD5" s="518" t="s">
        <v>8825</v>
      </c>
      <c r="WE5" s="518"/>
      <c r="WF5" s="228" t="s">
        <v>1378</v>
      </c>
      <c r="WG5" s="229">
        <f t="shared" ref="WG5" si="119">LARGE(WG13,1)</f>
        <v>5500</v>
      </c>
      <c r="WH5" s="227">
        <v>122</v>
      </c>
      <c r="WI5" s="518" t="s">
        <v>8826</v>
      </c>
      <c r="WJ5" s="518"/>
      <c r="WK5" s="228" t="s">
        <v>1378</v>
      </c>
      <c r="WL5" s="229">
        <f t="shared" ref="WL5" si="120">LARGE(WL13,1)</f>
        <v>5500</v>
      </c>
      <c r="WM5" s="227">
        <v>123</v>
      </c>
      <c r="WN5" s="518" t="s">
        <v>8827</v>
      </c>
      <c r="WO5" s="518"/>
      <c r="WP5" s="228" t="s">
        <v>1378</v>
      </c>
      <c r="WQ5" s="229">
        <f t="shared" ref="WQ5" si="121">LARGE(WQ13,1)</f>
        <v>5500</v>
      </c>
      <c r="WR5" s="227">
        <v>124</v>
      </c>
      <c r="WS5" s="518" t="s">
        <v>8828</v>
      </c>
      <c r="WT5" s="518"/>
      <c r="WU5" s="228" t="s">
        <v>1378</v>
      </c>
      <c r="WV5" s="229">
        <f t="shared" ref="WV5" si="122">LARGE(WV13,1)</f>
        <v>5500</v>
      </c>
      <c r="WW5" s="227">
        <v>125</v>
      </c>
      <c r="WX5" s="518" t="s">
        <v>8829</v>
      </c>
      <c r="WY5" s="518"/>
      <c r="WZ5" s="228" t="s">
        <v>1378</v>
      </c>
      <c r="XA5" s="229">
        <f t="shared" ref="XA5" si="123">LARGE(XA13,1)</f>
        <v>5500</v>
      </c>
      <c r="XB5" s="227">
        <v>126</v>
      </c>
      <c r="XC5" s="518" t="s">
        <v>8830</v>
      </c>
      <c r="XD5" s="518"/>
      <c r="XE5" s="228" t="s">
        <v>1378</v>
      </c>
      <c r="XF5" s="229">
        <f t="shared" ref="XF5" si="124">LARGE(XF13,1)</f>
        <v>5500</v>
      </c>
      <c r="XG5" s="227">
        <v>127</v>
      </c>
      <c r="XH5" s="518" t="s">
        <v>8831</v>
      </c>
      <c r="XI5" s="518"/>
      <c r="XJ5" s="228" t="s">
        <v>1378</v>
      </c>
      <c r="XK5" s="229">
        <f t="shared" ref="XK5" si="125">LARGE(XK13,1)</f>
        <v>5500</v>
      </c>
      <c r="XL5" s="227">
        <v>128</v>
      </c>
      <c r="XM5" s="518" t="s">
        <v>8832</v>
      </c>
      <c r="XN5" s="518"/>
      <c r="XO5" s="228" t="s">
        <v>1378</v>
      </c>
      <c r="XP5" s="229">
        <f t="shared" ref="XP5" si="126">LARGE(XP13,1)</f>
        <v>5500</v>
      </c>
      <c r="XQ5" s="227">
        <v>129</v>
      </c>
      <c r="XR5" s="518" t="s">
        <v>8833</v>
      </c>
      <c r="XS5" s="518"/>
      <c r="XT5" s="228" t="s">
        <v>1378</v>
      </c>
      <c r="XU5" s="229">
        <f t="shared" ref="XU5" si="127">LARGE(XU13,1)</f>
        <v>5500</v>
      </c>
      <c r="XV5" s="227">
        <v>130</v>
      </c>
      <c r="XW5" s="518" t="s">
        <v>8834</v>
      </c>
      <c r="XX5" s="518"/>
      <c r="XY5" s="228" t="s">
        <v>1378</v>
      </c>
      <c r="XZ5" s="229">
        <f t="shared" ref="XZ5" si="128">LARGE(XZ13,1)</f>
        <v>5500</v>
      </c>
      <c r="YA5" s="227">
        <v>131</v>
      </c>
      <c r="YB5" s="518" t="s">
        <v>8835</v>
      </c>
      <c r="YC5" s="518"/>
      <c r="YD5" s="228" t="s">
        <v>1378</v>
      </c>
      <c r="YE5" s="229">
        <f t="shared" ref="YE5" si="129">LARGE(YE13,1)</f>
        <v>5500</v>
      </c>
      <c r="YF5" s="227">
        <v>132</v>
      </c>
      <c r="YG5" s="518" t="s">
        <v>8836</v>
      </c>
      <c r="YH5" s="518"/>
      <c r="YI5" s="228" t="s">
        <v>1378</v>
      </c>
      <c r="YJ5" s="229">
        <f t="shared" ref="YJ5" si="130">LARGE(YJ13,1)</f>
        <v>5500</v>
      </c>
      <c r="YK5" s="227">
        <v>133</v>
      </c>
      <c r="YL5" s="518" t="s">
        <v>8837</v>
      </c>
      <c r="YM5" s="518"/>
      <c r="YN5" s="228" t="s">
        <v>1378</v>
      </c>
      <c r="YO5" s="229">
        <f t="shared" ref="YO5" si="131">LARGE(YO13,1)</f>
        <v>5500</v>
      </c>
      <c r="YP5" s="227">
        <v>134</v>
      </c>
      <c r="YQ5" s="518" t="s">
        <v>8838</v>
      </c>
      <c r="YR5" s="518"/>
      <c r="YS5" s="228" t="s">
        <v>1378</v>
      </c>
      <c r="YT5" s="229">
        <f t="shared" ref="YT5" si="132">LARGE(YT13,1)</f>
        <v>5500</v>
      </c>
      <c r="YU5" s="227">
        <v>135</v>
      </c>
      <c r="YV5" s="518" t="s">
        <v>8839</v>
      </c>
      <c r="YW5" s="518"/>
      <c r="YX5" s="228" t="s">
        <v>1378</v>
      </c>
      <c r="YY5" s="229">
        <f t="shared" ref="YY5" si="133">LARGE(YY13,1)</f>
        <v>5500</v>
      </c>
      <c r="YZ5" s="227">
        <v>136</v>
      </c>
      <c r="ZA5" s="518" t="s">
        <v>8840</v>
      </c>
      <c r="ZB5" s="518"/>
      <c r="ZC5" s="228" t="s">
        <v>1378</v>
      </c>
      <c r="ZD5" s="229">
        <f t="shared" ref="ZD5" si="134">LARGE(ZD13,1)</f>
        <v>5500</v>
      </c>
      <c r="ZE5" s="227">
        <v>137</v>
      </c>
      <c r="ZF5" s="518" t="s">
        <v>8841</v>
      </c>
      <c r="ZG5" s="518"/>
      <c r="ZH5" s="228" t="s">
        <v>1378</v>
      </c>
      <c r="ZI5" s="229">
        <f t="shared" ref="ZI5" si="135">LARGE(ZI13,1)</f>
        <v>5500</v>
      </c>
      <c r="ZJ5" s="227">
        <v>138</v>
      </c>
      <c r="ZK5" s="518" t="s">
        <v>8842</v>
      </c>
      <c r="ZL5" s="518"/>
      <c r="ZM5" s="228" t="s">
        <v>1378</v>
      </c>
      <c r="ZN5" s="229">
        <f t="shared" ref="ZN5" si="136">LARGE(ZN13,1)</f>
        <v>5500</v>
      </c>
      <c r="ZO5" s="227">
        <v>139</v>
      </c>
      <c r="ZP5" s="518" t="s">
        <v>8843</v>
      </c>
      <c r="ZQ5" s="518"/>
      <c r="ZR5" s="228" t="s">
        <v>1378</v>
      </c>
      <c r="ZS5" s="229">
        <f t="shared" ref="ZS5" si="137">LARGE(ZS13,1)</f>
        <v>5500</v>
      </c>
      <c r="ZT5" s="227">
        <v>140</v>
      </c>
      <c r="ZU5" s="518" t="s">
        <v>8844</v>
      </c>
      <c r="ZV5" s="518"/>
      <c r="ZW5" s="228" t="s">
        <v>1378</v>
      </c>
      <c r="ZX5" s="229">
        <f t="shared" ref="ZX5" si="138">LARGE(ZX13,1)</f>
        <v>5500</v>
      </c>
      <c r="ZY5" s="227">
        <v>141</v>
      </c>
      <c r="ZZ5" s="518" t="s">
        <v>8845</v>
      </c>
      <c r="AAA5" s="518"/>
      <c r="AAB5" s="228" t="s">
        <v>1378</v>
      </c>
      <c r="AAC5" s="229">
        <f t="shared" ref="AAC5" si="139">LARGE(AAC13,1)</f>
        <v>5500</v>
      </c>
      <c r="AAD5" s="227">
        <v>142</v>
      </c>
      <c r="AAE5" s="518" t="s">
        <v>8846</v>
      </c>
      <c r="AAF5" s="518"/>
      <c r="AAG5" s="228" t="s">
        <v>1378</v>
      </c>
      <c r="AAH5" s="229">
        <f t="shared" ref="AAH5" si="140">LARGE(AAH13,1)</f>
        <v>5500</v>
      </c>
      <c r="AAI5" s="227">
        <v>143</v>
      </c>
      <c r="AAJ5" s="518" t="s">
        <v>8847</v>
      </c>
      <c r="AAK5" s="518"/>
      <c r="AAL5" s="228" t="s">
        <v>1378</v>
      </c>
      <c r="AAM5" s="229">
        <f t="shared" ref="AAM5" si="141">LARGE(AAM13,1)</f>
        <v>5500</v>
      </c>
      <c r="AAN5" s="227">
        <v>144</v>
      </c>
      <c r="AAO5" s="518" t="s">
        <v>8848</v>
      </c>
      <c r="AAP5" s="518"/>
      <c r="AAQ5" s="228" t="s">
        <v>1378</v>
      </c>
      <c r="AAR5" s="229">
        <f t="shared" ref="AAR5" si="142">LARGE(AAR13,1)</f>
        <v>5500</v>
      </c>
      <c r="AAS5" s="227">
        <v>145</v>
      </c>
      <c r="AAT5" s="518" t="s">
        <v>8849</v>
      </c>
      <c r="AAU5" s="518"/>
      <c r="AAV5" s="228" t="s">
        <v>1378</v>
      </c>
      <c r="AAW5" s="229">
        <f t="shared" ref="AAW5" si="143">LARGE(AAW13,1)</f>
        <v>5500</v>
      </c>
      <c r="AAX5" s="227">
        <v>146</v>
      </c>
      <c r="AAY5" s="518" t="s">
        <v>8850</v>
      </c>
      <c r="AAZ5" s="518"/>
      <c r="ABA5" s="228" t="s">
        <v>1378</v>
      </c>
      <c r="ABB5" s="229">
        <f t="shared" ref="ABB5" si="144">LARGE(ABB13,1)</f>
        <v>5500</v>
      </c>
      <c r="ABC5" s="227">
        <v>147</v>
      </c>
      <c r="ABD5" s="518" t="s">
        <v>8851</v>
      </c>
      <c r="ABE5" s="518"/>
      <c r="ABF5" s="228" t="s">
        <v>1378</v>
      </c>
      <c r="ABG5" s="229">
        <f t="shared" ref="ABG5" si="145">LARGE(ABG13,1)</f>
        <v>5500</v>
      </c>
      <c r="ABH5" s="227">
        <v>148</v>
      </c>
      <c r="ABI5" s="518" t="s">
        <v>8852</v>
      </c>
      <c r="ABJ5" s="518"/>
      <c r="ABK5" s="228" t="s">
        <v>1378</v>
      </c>
      <c r="ABL5" s="229">
        <f t="shared" ref="ABL5" si="146">LARGE(ABL13,1)</f>
        <v>5500</v>
      </c>
      <c r="ABM5" s="227">
        <v>149</v>
      </c>
      <c r="ABN5" s="518" t="s">
        <v>8853</v>
      </c>
      <c r="ABO5" s="518"/>
      <c r="ABP5" s="228" t="s">
        <v>1378</v>
      </c>
      <c r="ABQ5" s="229">
        <f t="shared" ref="ABQ5" si="147">LARGE(ABQ13,1)</f>
        <v>5500</v>
      </c>
      <c r="ABR5" s="227">
        <v>150</v>
      </c>
      <c r="ABS5" s="518" t="s">
        <v>8854</v>
      </c>
      <c r="ABT5" s="518"/>
      <c r="ABU5" s="228" t="s">
        <v>1378</v>
      </c>
      <c r="ABV5" s="229">
        <f t="shared" ref="ABV5" si="148">LARGE(ABV13,1)</f>
        <v>5500</v>
      </c>
      <c r="ABW5" s="227">
        <v>151</v>
      </c>
      <c r="ABX5" s="518" t="s">
        <v>8855</v>
      </c>
      <c r="ABY5" s="518"/>
      <c r="ABZ5" s="228" t="s">
        <v>1378</v>
      </c>
      <c r="ACA5" s="229">
        <f t="shared" ref="ACA5" si="149">LARGE(ACA13,1)</f>
        <v>5500</v>
      </c>
      <c r="ACB5" s="227">
        <v>152</v>
      </c>
      <c r="ACC5" s="518" t="s">
        <v>8856</v>
      </c>
      <c r="ACD5" s="518"/>
      <c r="ACE5" s="228" t="s">
        <v>1378</v>
      </c>
      <c r="ACF5" s="229">
        <f t="shared" ref="ACF5" si="150">LARGE(ACF13,1)</f>
        <v>5500</v>
      </c>
      <c r="ACG5" s="227">
        <v>153</v>
      </c>
      <c r="ACH5" s="518" t="s">
        <v>8857</v>
      </c>
      <c r="ACI5" s="518"/>
      <c r="ACJ5" s="228" t="s">
        <v>1378</v>
      </c>
      <c r="ACK5" s="229">
        <f t="shared" ref="ACK5" si="151">LARGE(ACK13,1)</f>
        <v>5500</v>
      </c>
      <c r="ACL5" s="227">
        <v>154</v>
      </c>
      <c r="ACM5" s="518" t="s">
        <v>8858</v>
      </c>
      <c r="ACN5" s="518"/>
      <c r="ACO5" s="228" t="s">
        <v>1378</v>
      </c>
      <c r="ACP5" s="229">
        <f t="shared" ref="ACP5" si="152">LARGE(ACP13,1)</f>
        <v>5500</v>
      </c>
      <c r="ACQ5" s="227">
        <v>155</v>
      </c>
      <c r="ACR5" s="518" t="s">
        <v>8859</v>
      </c>
      <c r="ACS5" s="518"/>
      <c r="ACT5" s="228" t="s">
        <v>1378</v>
      </c>
      <c r="ACU5" s="229">
        <f t="shared" ref="ACU5" si="153">LARGE(ACU13,1)</f>
        <v>5500</v>
      </c>
      <c r="ACV5" s="227">
        <v>156</v>
      </c>
      <c r="ACW5" s="518" t="s">
        <v>8860</v>
      </c>
      <c r="ACX5" s="518"/>
      <c r="ACY5" s="228" t="s">
        <v>1378</v>
      </c>
      <c r="ACZ5" s="229">
        <f t="shared" ref="ACZ5" si="154">LARGE(ACZ13,1)</f>
        <v>5500</v>
      </c>
      <c r="ADA5" s="227">
        <v>157</v>
      </c>
      <c r="ADB5" s="518" t="s">
        <v>8861</v>
      </c>
      <c r="ADC5" s="518"/>
      <c r="ADD5" s="228" t="s">
        <v>1378</v>
      </c>
      <c r="ADE5" s="229">
        <f t="shared" ref="ADE5" si="155">LARGE(ADE13,1)</f>
        <v>5500</v>
      </c>
      <c r="ADF5" s="227">
        <v>158</v>
      </c>
      <c r="ADG5" s="518" t="s">
        <v>8862</v>
      </c>
      <c r="ADH5" s="518"/>
      <c r="ADI5" s="228" t="s">
        <v>1378</v>
      </c>
      <c r="ADJ5" s="229">
        <f t="shared" ref="ADJ5" si="156">LARGE(ADJ13,1)</f>
        <v>5500</v>
      </c>
      <c r="ADK5" s="227">
        <v>159</v>
      </c>
      <c r="ADL5" s="518" t="s">
        <v>8863</v>
      </c>
      <c r="ADM5" s="518"/>
      <c r="ADN5" s="228" t="s">
        <v>1378</v>
      </c>
      <c r="ADO5" s="229">
        <f t="shared" ref="ADO5" si="157">LARGE(ADO13,1)</f>
        <v>5500</v>
      </c>
      <c r="ADP5" s="227">
        <v>160</v>
      </c>
      <c r="ADQ5" s="518" t="s">
        <v>8864</v>
      </c>
      <c r="ADR5" s="518"/>
      <c r="ADS5" s="228" t="s">
        <v>1378</v>
      </c>
      <c r="ADT5" s="229">
        <f t="shared" ref="ADT5" si="158">LARGE(ADT13,1)</f>
        <v>5500</v>
      </c>
      <c r="ADU5" s="227">
        <v>161</v>
      </c>
      <c r="ADV5" s="518" t="s">
        <v>8865</v>
      </c>
      <c r="ADW5" s="518"/>
      <c r="ADX5" s="228" t="s">
        <v>1378</v>
      </c>
      <c r="ADY5" s="229">
        <f t="shared" ref="ADY5" si="159">LARGE(ADY13,1)</f>
        <v>5500</v>
      </c>
      <c r="ADZ5" s="227">
        <v>162</v>
      </c>
      <c r="AEA5" s="518" t="s">
        <v>8866</v>
      </c>
      <c r="AEB5" s="518"/>
      <c r="AEC5" s="228" t="s">
        <v>1378</v>
      </c>
      <c r="AED5" s="229">
        <f t="shared" ref="AED5" si="160">LARGE(AED13,1)</f>
        <v>5500</v>
      </c>
      <c r="AEE5" s="227">
        <v>163</v>
      </c>
      <c r="AEF5" s="518" t="s">
        <v>8867</v>
      </c>
      <c r="AEG5" s="518"/>
      <c r="AEH5" s="228" t="s">
        <v>1378</v>
      </c>
      <c r="AEI5" s="229">
        <f t="shared" ref="AEI5" si="161">LARGE(AEI13,1)</f>
        <v>5500</v>
      </c>
      <c r="AEJ5" s="227">
        <v>164</v>
      </c>
      <c r="AEK5" s="518" t="s">
        <v>8868</v>
      </c>
      <c r="AEL5" s="518"/>
      <c r="AEM5" s="228" t="s">
        <v>1378</v>
      </c>
      <c r="AEN5" s="229">
        <f t="shared" ref="AEN5" si="162">LARGE(AEN13,1)</f>
        <v>5500</v>
      </c>
      <c r="AEO5" s="227">
        <v>165</v>
      </c>
      <c r="AEP5" s="518" t="s">
        <v>8869</v>
      </c>
      <c r="AEQ5" s="518"/>
      <c r="AER5" s="228" t="s">
        <v>1378</v>
      </c>
      <c r="AES5" s="229">
        <f t="shared" ref="AES5" si="163">LARGE(AES13,1)</f>
        <v>5500</v>
      </c>
      <c r="AET5" s="227">
        <v>166</v>
      </c>
      <c r="AEU5" s="518" t="s">
        <v>8870</v>
      </c>
      <c r="AEV5" s="518"/>
      <c r="AEW5" s="228" t="s">
        <v>1378</v>
      </c>
      <c r="AEX5" s="229">
        <f t="shared" ref="AEX5" si="164">LARGE(AEX13,1)</f>
        <v>5500</v>
      </c>
      <c r="AEY5" s="227">
        <v>167</v>
      </c>
      <c r="AEZ5" s="518" t="s">
        <v>8871</v>
      </c>
      <c r="AFA5" s="518"/>
      <c r="AFB5" s="228" t="s">
        <v>1378</v>
      </c>
      <c r="AFC5" s="229">
        <f t="shared" ref="AFC5" si="165">LARGE(AFC13,1)</f>
        <v>5500</v>
      </c>
      <c r="AFD5" s="227">
        <v>168</v>
      </c>
      <c r="AFE5" s="518" t="s">
        <v>8872</v>
      </c>
      <c r="AFF5" s="518"/>
      <c r="AFG5" s="228" t="s">
        <v>1378</v>
      </c>
      <c r="AFH5" s="229">
        <f t="shared" ref="AFH5" si="166">LARGE(AFH13,1)</f>
        <v>5500</v>
      </c>
      <c r="AFI5" s="227">
        <v>169</v>
      </c>
      <c r="AFJ5" s="518" t="s">
        <v>8873</v>
      </c>
      <c r="AFK5" s="518"/>
      <c r="AFL5" s="228" t="s">
        <v>1378</v>
      </c>
      <c r="AFM5" s="229">
        <f t="shared" ref="AFM5" si="167">LARGE(AFM13,1)</f>
        <v>5500</v>
      </c>
      <c r="AFN5" s="227">
        <v>170</v>
      </c>
      <c r="AFO5" s="518" t="s">
        <v>8874</v>
      </c>
      <c r="AFP5" s="518"/>
      <c r="AFQ5" s="228" t="s">
        <v>1378</v>
      </c>
      <c r="AFR5" s="229">
        <f t="shared" ref="AFR5" si="168">LARGE(AFR13,1)</f>
        <v>5500</v>
      </c>
      <c r="AFS5" s="227">
        <v>171</v>
      </c>
      <c r="AFT5" s="518" t="s">
        <v>8875</v>
      </c>
      <c r="AFU5" s="518"/>
      <c r="AFV5" s="228" t="s">
        <v>1378</v>
      </c>
      <c r="AFW5" s="229">
        <f t="shared" ref="AFW5" si="169">LARGE(AFW13,1)</f>
        <v>5500</v>
      </c>
      <c r="AFX5" s="227">
        <v>172</v>
      </c>
      <c r="AFY5" s="518" t="s">
        <v>8876</v>
      </c>
      <c r="AFZ5" s="518"/>
      <c r="AGA5" s="228" t="s">
        <v>1378</v>
      </c>
      <c r="AGB5" s="229">
        <f t="shared" ref="AGB5" si="170">LARGE(AGB13,1)</f>
        <v>5500</v>
      </c>
      <c r="AGC5" s="227">
        <v>173</v>
      </c>
      <c r="AGD5" s="518" t="s">
        <v>8877</v>
      </c>
      <c r="AGE5" s="518"/>
      <c r="AGF5" s="228" t="s">
        <v>1378</v>
      </c>
      <c r="AGG5" s="229">
        <f t="shared" ref="AGG5" si="171">LARGE(AGG13,1)</f>
        <v>5500</v>
      </c>
      <c r="AGH5" s="227">
        <v>174</v>
      </c>
      <c r="AGI5" s="518" t="s">
        <v>8878</v>
      </c>
      <c r="AGJ5" s="518"/>
      <c r="AGK5" s="228" t="s">
        <v>1378</v>
      </c>
      <c r="AGL5" s="229">
        <f t="shared" ref="AGL5" si="172">LARGE(AGL13,1)</f>
        <v>5500</v>
      </c>
      <c r="AGM5" s="227">
        <v>175</v>
      </c>
      <c r="AGN5" s="518" t="s">
        <v>8879</v>
      </c>
      <c r="AGO5" s="518"/>
      <c r="AGP5" s="228" t="s">
        <v>1378</v>
      </c>
      <c r="AGQ5" s="229">
        <f t="shared" ref="AGQ5" si="173">LARGE(AGQ13,1)</f>
        <v>5500</v>
      </c>
      <c r="AGR5" s="227">
        <v>176</v>
      </c>
      <c r="AGS5" s="518" t="s">
        <v>8880</v>
      </c>
      <c r="AGT5" s="518"/>
      <c r="AGU5" s="228" t="s">
        <v>1378</v>
      </c>
      <c r="AGV5" s="229">
        <f t="shared" ref="AGV5" si="174">LARGE(AGV13,1)</f>
        <v>5500</v>
      </c>
      <c r="AGW5" s="227">
        <v>177</v>
      </c>
      <c r="AGX5" s="518" t="s">
        <v>8881</v>
      </c>
      <c r="AGY5" s="518"/>
      <c r="AGZ5" s="228" t="s">
        <v>1378</v>
      </c>
      <c r="AHA5" s="229">
        <f t="shared" ref="AHA5" si="175">LARGE(AHA13,1)</f>
        <v>5500</v>
      </c>
      <c r="AHB5" s="227">
        <v>178</v>
      </c>
      <c r="AHC5" s="518" t="s">
        <v>8882</v>
      </c>
      <c r="AHD5" s="518"/>
      <c r="AHE5" s="228" t="s">
        <v>1378</v>
      </c>
      <c r="AHF5" s="229">
        <f t="shared" ref="AHF5" si="176">LARGE(AHF13,1)</f>
        <v>5500</v>
      </c>
      <c r="AHG5" s="227">
        <v>179</v>
      </c>
      <c r="AHH5" s="518" t="s">
        <v>8883</v>
      </c>
      <c r="AHI5" s="518"/>
      <c r="AHJ5" s="228" t="s">
        <v>1378</v>
      </c>
      <c r="AHK5" s="229">
        <f t="shared" ref="AHK5" si="177">LARGE(AHK13,1)</f>
        <v>5500</v>
      </c>
      <c r="AHL5" s="227">
        <v>180</v>
      </c>
      <c r="AHM5" s="518" t="s">
        <v>8884</v>
      </c>
      <c r="AHN5" s="518"/>
      <c r="AHO5" s="228" t="s">
        <v>1378</v>
      </c>
      <c r="AHP5" s="229">
        <f t="shared" ref="AHP5" si="178">LARGE(AHP13,1)</f>
        <v>5500</v>
      </c>
      <c r="AHQ5" s="227">
        <v>181</v>
      </c>
      <c r="AHR5" s="518" t="s">
        <v>8885</v>
      </c>
      <c r="AHS5" s="518"/>
      <c r="AHT5" s="228" t="s">
        <v>1378</v>
      </c>
      <c r="AHU5" s="229">
        <f t="shared" ref="AHU5" si="179">LARGE(AHU13,1)</f>
        <v>5500</v>
      </c>
      <c r="AHV5" s="227">
        <v>182</v>
      </c>
      <c r="AHW5" s="518" t="s">
        <v>8886</v>
      </c>
      <c r="AHX5" s="518"/>
      <c r="AHY5" s="228" t="s">
        <v>1378</v>
      </c>
      <c r="AHZ5" s="229">
        <f t="shared" ref="AHZ5" si="180">LARGE(AHZ13,1)</f>
        <v>5500</v>
      </c>
      <c r="AIA5" s="227">
        <v>183</v>
      </c>
      <c r="AIB5" s="518" t="s">
        <v>8887</v>
      </c>
      <c r="AIC5" s="518"/>
      <c r="AID5" s="228" t="s">
        <v>1378</v>
      </c>
      <c r="AIE5" s="229">
        <f t="shared" ref="AIE5" si="181">LARGE(AIE13,1)</f>
        <v>5500</v>
      </c>
      <c r="AIF5" s="227">
        <v>184</v>
      </c>
      <c r="AIG5" s="518" t="s">
        <v>8888</v>
      </c>
      <c r="AIH5" s="518"/>
      <c r="AII5" s="228" t="s">
        <v>1378</v>
      </c>
      <c r="AIJ5" s="229">
        <f t="shared" ref="AIJ5" si="182">LARGE(AIJ13,1)</f>
        <v>5500</v>
      </c>
      <c r="AIK5" s="227">
        <v>185</v>
      </c>
      <c r="AIL5" s="518" t="s">
        <v>8889</v>
      </c>
      <c r="AIM5" s="518"/>
      <c r="AIN5" s="228" t="s">
        <v>1378</v>
      </c>
      <c r="AIO5" s="229">
        <f t="shared" ref="AIO5" si="183">LARGE(AIO13,1)</f>
        <v>5500</v>
      </c>
      <c r="AIP5" s="227">
        <v>186</v>
      </c>
      <c r="AIQ5" s="518" t="s">
        <v>8890</v>
      </c>
      <c r="AIR5" s="518"/>
      <c r="AIS5" s="228" t="s">
        <v>1378</v>
      </c>
      <c r="AIT5" s="229">
        <f t="shared" ref="AIT5" si="184">LARGE(AIT13,1)</f>
        <v>5500</v>
      </c>
      <c r="AIU5" s="227">
        <v>187</v>
      </c>
      <c r="AIV5" s="518" t="s">
        <v>8891</v>
      </c>
      <c r="AIW5" s="518"/>
      <c r="AIX5" s="228" t="s">
        <v>1378</v>
      </c>
      <c r="AIY5" s="229">
        <f t="shared" ref="AIY5" si="185">LARGE(AIY13,1)</f>
        <v>5500</v>
      </c>
      <c r="AIZ5" s="227">
        <v>188</v>
      </c>
      <c r="AJA5" s="518" t="s">
        <v>8892</v>
      </c>
      <c r="AJB5" s="518"/>
      <c r="AJC5" s="228" t="s">
        <v>1378</v>
      </c>
      <c r="AJD5" s="229">
        <f t="shared" ref="AJD5" si="186">LARGE(AJD13,1)</f>
        <v>5500</v>
      </c>
      <c r="AJE5" s="227">
        <v>189</v>
      </c>
      <c r="AJF5" s="518" t="s">
        <v>8893</v>
      </c>
      <c r="AJG5" s="518"/>
      <c r="AJH5" s="228" t="s">
        <v>1378</v>
      </c>
      <c r="AJI5" s="229">
        <f t="shared" ref="AJI5" si="187">LARGE(AJI13,1)</f>
        <v>5500</v>
      </c>
      <c r="AJJ5" s="227">
        <v>190</v>
      </c>
      <c r="AJK5" s="518" t="s">
        <v>8894</v>
      </c>
      <c r="AJL5" s="518"/>
      <c r="AJM5" s="228" t="s">
        <v>1378</v>
      </c>
      <c r="AJN5" s="229">
        <f t="shared" ref="AJN5" si="188">LARGE(AJN13,1)</f>
        <v>5500</v>
      </c>
      <c r="AJO5" s="227">
        <v>191</v>
      </c>
      <c r="AJP5" s="518" t="s">
        <v>8895</v>
      </c>
      <c r="AJQ5" s="518"/>
      <c r="AJR5" s="228" t="s">
        <v>1378</v>
      </c>
      <c r="AJS5" s="229">
        <f t="shared" ref="AJS5" si="189">LARGE(AJS13,1)</f>
        <v>5500</v>
      </c>
      <c r="AJT5" s="227">
        <v>192</v>
      </c>
      <c r="AJU5" s="518" t="s">
        <v>8896</v>
      </c>
      <c r="AJV5" s="518"/>
      <c r="AJW5" s="228" t="s">
        <v>1378</v>
      </c>
      <c r="AJX5" s="229">
        <f t="shared" ref="AJX5" si="190">LARGE(AJX13,1)</f>
        <v>5500</v>
      </c>
      <c r="AJY5" s="227">
        <v>193</v>
      </c>
      <c r="AJZ5" s="518" t="s">
        <v>8897</v>
      </c>
      <c r="AKA5" s="518"/>
      <c r="AKB5" s="228" t="s">
        <v>1378</v>
      </c>
      <c r="AKC5" s="229">
        <f t="shared" ref="AKC5" si="191">LARGE(AKC13,1)</f>
        <v>5500</v>
      </c>
      <c r="AKD5" s="227">
        <v>194</v>
      </c>
      <c r="AKE5" s="518" t="s">
        <v>8898</v>
      </c>
      <c r="AKF5" s="518"/>
      <c r="AKG5" s="228" t="s">
        <v>1378</v>
      </c>
      <c r="AKH5" s="229">
        <f t="shared" ref="AKH5" si="192">LARGE(AKH13,1)</f>
        <v>5500</v>
      </c>
      <c r="AKI5" s="227">
        <v>195</v>
      </c>
      <c r="AKJ5" s="518" t="s">
        <v>8899</v>
      </c>
      <c r="AKK5" s="518"/>
      <c r="AKL5" s="228" t="s">
        <v>1378</v>
      </c>
      <c r="AKM5" s="229">
        <f t="shared" ref="AKM5" si="193">LARGE(AKM13,1)</f>
        <v>5500</v>
      </c>
      <c r="AKN5" s="227">
        <v>196</v>
      </c>
      <c r="AKO5" s="518" t="s">
        <v>8900</v>
      </c>
      <c r="AKP5" s="518"/>
      <c r="AKQ5" s="228" t="s">
        <v>1378</v>
      </c>
      <c r="AKR5" s="229">
        <f t="shared" ref="AKR5" si="194">LARGE(AKR13,1)</f>
        <v>5500</v>
      </c>
      <c r="AKS5" s="227">
        <v>197</v>
      </c>
      <c r="AKT5" s="518" t="s">
        <v>8901</v>
      </c>
      <c r="AKU5" s="518"/>
      <c r="AKV5" s="228" t="s">
        <v>1378</v>
      </c>
      <c r="AKW5" s="229">
        <f t="shared" ref="AKW5" si="195">LARGE(AKW13,1)</f>
        <v>5500</v>
      </c>
      <c r="AKX5" s="227">
        <v>198</v>
      </c>
      <c r="AKY5" s="518" t="s">
        <v>8902</v>
      </c>
      <c r="AKZ5" s="518"/>
      <c r="ALA5" s="228" t="s">
        <v>1378</v>
      </c>
      <c r="ALB5" s="229">
        <f t="shared" ref="ALB5" si="196">LARGE(ALB13,1)</f>
        <v>5500</v>
      </c>
      <c r="ALC5" s="227">
        <v>199</v>
      </c>
      <c r="ALD5" s="518" t="s">
        <v>8903</v>
      </c>
      <c r="ALE5" s="518"/>
      <c r="ALF5" s="228" t="s">
        <v>1378</v>
      </c>
      <c r="ALG5" s="229">
        <f t="shared" ref="ALG5" si="197">LARGE(ALG13,1)</f>
        <v>5500</v>
      </c>
      <c r="ALH5" s="227">
        <v>200</v>
      </c>
      <c r="ALI5" s="518" t="s">
        <v>8904</v>
      </c>
      <c r="ALJ5" s="518"/>
      <c r="ALK5" s="228" t="s">
        <v>1378</v>
      </c>
      <c r="ALL5" s="229">
        <f t="shared" ref="ALL5" si="198">LARGE(ALL13,1)</f>
        <v>5500</v>
      </c>
      <c r="ALM5" s="227">
        <v>201</v>
      </c>
      <c r="ALN5" s="518" t="s">
        <v>8905</v>
      </c>
      <c r="ALO5" s="518"/>
      <c r="ALP5" s="228" t="s">
        <v>1378</v>
      </c>
      <c r="ALQ5" s="229">
        <f t="shared" ref="ALQ5" si="199">LARGE(ALQ13,1)</f>
        <v>5500</v>
      </c>
      <c r="ALR5" s="227">
        <v>202</v>
      </c>
      <c r="ALS5" s="518" t="s">
        <v>8906</v>
      </c>
      <c r="ALT5" s="518"/>
      <c r="ALU5" s="228" t="s">
        <v>1378</v>
      </c>
      <c r="ALV5" s="229">
        <f t="shared" ref="ALV5" si="200">LARGE(ALV13,1)</f>
        <v>5500</v>
      </c>
      <c r="ALW5" s="227">
        <v>203</v>
      </c>
      <c r="ALX5" s="518" t="s">
        <v>8907</v>
      </c>
      <c r="ALY5" s="518"/>
      <c r="ALZ5" s="228" t="s">
        <v>1378</v>
      </c>
      <c r="AMA5" s="229">
        <f t="shared" ref="AMA5" si="201">LARGE(AMA13,1)</f>
        <v>5500</v>
      </c>
      <c r="AMB5" s="227">
        <v>204</v>
      </c>
      <c r="AMC5" s="518" t="s">
        <v>8908</v>
      </c>
      <c r="AMD5" s="518"/>
      <c r="AME5" s="228" t="s">
        <v>1378</v>
      </c>
      <c r="AMF5" s="229">
        <f t="shared" ref="AMF5" si="202">LARGE(AMF13,1)</f>
        <v>5500</v>
      </c>
      <c r="AMG5" s="227">
        <v>205</v>
      </c>
      <c r="AMH5" s="518" t="s">
        <v>8909</v>
      </c>
      <c r="AMI5" s="518"/>
      <c r="AMJ5" s="228" t="s">
        <v>1378</v>
      </c>
      <c r="AMK5" s="229">
        <f t="shared" ref="AMK5" si="203">LARGE(AMK13,1)</f>
        <v>5500</v>
      </c>
      <c r="AML5" s="227">
        <v>206</v>
      </c>
      <c r="AMM5" s="518" t="s">
        <v>8910</v>
      </c>
      <c r="AMN5" s="518"/>
      <c r="AMO5" s="228" t="s">
        <v>1378</v>
      </c>
      <c r="AMP5" s="229">
        <f t="shared" ref="AMP5" si="204">LARGE(AMP13,1)</f>
        <v>5500</v>
      </c>
      <c r="AMQ5" s="227">
        <v>207</v>
      </c>
      <c r="AMR5" s="518" t="s">
        <v>8911</v>
      </c>
      <c r="AMS5" s="518"/>
      <c r="AMT5" s="228" t="s">
        <v>1378</v>
      </c>
      <c r="AMU5" s="229">
        <f t="shared" ref="AMU5" si="205">LARGE(AMU13,1)</f>
        <v>5500</v>
      </c>
      <c r="AMV5" s="227">
        <v>208</v>
      </c>
      <c r="AMW5" s="518" t="s">
        <v>8912</v>
      </c>
      <c r="AMX5" s="518"/>
      <c r="AMY5" s="228" t="s">
        <v>1378</v>
      </c>
      <c r="AMZ5" s="229">
        <f t="shared" ref="AMZ5" si="206">LARGE(AMZ13,1)</f>
        <v>5500</v>
      </c>
      <c r="ANA5" s="227">
        <v>209</v>
      </c>
      <c r="ANB5" s="518" t="s">
        <v>8913</v>
      </c>
      <c r="ANC5" s="518"/>
      <c r="AND5" s="228" t="s">
        <v>1378</v>
      </c>
      <c r="ANE5" s="229">
        <f t="shared" ref="ANE5" si="207">LARGE(ANE13,1)</f>
        <v>5500</v>
      </c>
      <c r="ANF5" s="227">
        <v>210</v>
      </c>
      <c r="ANG5" s="518" t="s">
        <v>8914</v>
      </c>
      <c r="ANH5" s="518"/>
      <c r="ANI5" s="228" t="s">
        <v>1378</v>
      </c>
      <c r="ANJ5" s="229">
        <f t="shared" ref="ANJ5" si="208">LARGE(ANJ13,1)</f>
        <v>5500</v>
      </c>
      <c r="ANK5" s="227">
        <v>211</v>
      </c>
      <c r="ANL5" s="518" t="s">
        <v>8915</v>
      </c>
      <c r="ANM5" s="518"/>
      <c r="ANN5" s="228" t="s">
        <v>1378</v>
      </c>
      <c r="ANO5" s="229">
        <f t="shared" ref="ANO5" si="209">LARGE(ANO13,1)</f>
        <v>5500</v>
      </c>
      <c r="ANP5" s="227">
        <v>212</v>
      </c>
      <c r="ANQ5" s="518" t="s">
        <v>8916</v>
      </c>
      <c r="ANR5" s="518"/>
      <c r="ANS5" s="228" t="s">
        <v>1378</v>
      </c>
      <c r="ANT5" s="229">
        <f t="shared" ref="ANT5" si="210">LARGE(ANT13,1)</f>
        <v>5500</v>
      </c>
      <c r="ANU5" s="227">
        <v>213</v>
      </c>
      <c r="ANV5" s="518" t="s">
        <v>8917</v>
      </c>
      <c r="ANW5" s="518"/>
      <c r="ANX5" s="228" t="s">
        <v>1378</v>
      </c>
      <c r="ANY5" s="229">
        <f t="shared" ref="ANY5" si="211">LARGE(ANY13,1)</f>
        <v>5500</v>
      </c>
      <c r="ANZ5" s="227">
        <v>214</v>
      </c>
      <c r="AOA5" s="518" t="s">
        <v>8918</v>
      </c>
      <c r="AOB5" s="518"/>
      <c r="AOC5" s="228" t="s">
        <v>1378</v>
      </c>
      <c r="AOD5" s="229">
        <f t="shared" ref="AOD5" si="212">LARGE(AOD13,1)</f>
        <v>5500</v>
      </c>
      <c r="AOE5" s="227">
        <v>215</v>
      </c>
      <c r="AOF5" s="518" t="s">
        <v>8919</v>
      </c>
      <c r="AOG5" s="518"/>
      <c r="AOH5" s="228" t="s">
        <v>1378</v>
      </c>
      <c r="AOI5" s="229">
        <f t="shared" ref="AOI5" si="213">LARGE(AOI13,1)</f>
        <v>5500</v>
      </c>
      <c r="AOJ5" s="227">
        <v>216</v>
      </c>
      <c r="AOK5" s="518" t="s">
        <v>8920</v>
      </c>
      <c r="AOL5" s="518"/>
      <c r="AOM5" s="228" t="s">
        <v>1378</v>
      </c>
      <c r="AON5" s="229">
        <f t="shared" ref="AON5" si="214">LARGE(AON13,1)</f>
        <v>5500</v>
      </c>
      <c r="AOO5" s="227">
        <v>217</v>
      </c>
      <c r="AOP5" s="518" t="s">
        <v>8921</v>
      </c>
      <c r="AOQ5" s="518"/>
      <c r="AOR5" s="228" t="s">
        <v>1378</v>
      </c>
      <c r="AOS5" s="229">
        <f t="shared" ref="AOS5" si="215">LARGE(AOS13,1)</f>
        <v>5500</v>
      </c>
      <c r="AOT5" s="227">
        <v>218</v>
      </c>
      <c r="AOU5" s="518" t="s">
        <v>8922</v>
      </c>
      <c r="AOV5" s="518"/>
      <c r="AOW5" s="228" t="s">
        <v>1378</v>
      </c>
      <c r="AOX5" s="229">
        <f t="shared" ref="AOX5" si="216">LARGE(AOX13,1)</f>
        <v>5500</v>
      </c>
      <c r="AOY5" s="227">
        <v>219</v>
      </c>
      <c r="AOZ5" s="518" t="s">
        <v>8923</v>
      </c>
      <c r="APA5" s="518"/>
      <c r="APB5" s="228" t="s">
        <v>1378</v>
      </c>
      <c r="APC5" s="229">
        <f t="shared" ref="APC5" si="217">LARGE(APC13,1)</f>
        <v>5500</v>
      </c>
      <c r="APD5" s="227">
        <v>220</v>
      </c>
      <c r="APE5" s="518" t="s">
        <v>8924</v>
      </c>
      <c r="APF5" s="518"/>
      <c r="APG5" s="228" t="s">
        <v>1378</v>
      </c>
      <c r="APH5" s="229">
        <f t="shared" ref="APH5" si="218">LARGE(APH13,1)</f>
        <v>5500</v>
      </c>
      <c r="API5" s="227">
        <v>221</v>
      </c>
      <c r="APJ5" s="518" t="s">
        <v>8925</v>
      </c>
      <c r="APK5" s="518"/>
      <c r="APL5" s="228" t="s">
        <v>1378</v>
      </c>
      <c r="APM5" s="229">
        <f t="shared" ref="APM5" si="219">LARGE(APM13,1)</f>
        <v>5500</v>
      </c>
      <c r="APN5" s="227">
        <v>222</v>
      </c>
      <c r="APO5" s="518" t="s">
        <v>8926</v>
      </c>
      <c r="APP5" s="518"/>
      <c r="APQ5" s="228" t="s">
        <v>1378</v>
      </c>
      <c r="APR5" s="229">
        <f t="shared" ref="APR5" si="220">LARGE(APR13,1)</f>
        <v>5500</v>
      </c>
      <c r="APS5" s="227">
        <v>223</v>
      </c>
      <c r="APT5" s="518" t="s">
        <v>8927</v>
      </c>
      <c r="APU5" s="518"/>
      <c r="APV5" s="228" t="s">
        <v>1378</v>
      </c>
      <c r="APW5" s="229">
        <f t="shared" ref="APW5" si="221">LARGE(APW13,1)</f>
        <v>5500</v>
      </c>
      <c r="APX5" s="227">
        <v>224</v>
      </c>
      <c r="APY5" s="518" t="s">
        <v>8928</v>
      </c>
      <c r="APZ5" s="518"/>
      <c r="AQA5" s="228" t="s">
        <v>1378</v>
      </c>
      <c r="AQB5" s="229">
        <f t="shared" ref="AQB5" si="222">LARGE(AQB13,1)</f>
        <v>5500</v>
      </c>
      <c r="AQC5" s="227">
        <v>225</v>
      </c>
      <c r="AQD5" s="518" t="s">
        <v>8929</v>
      </c>
      <c r="AQE5" s="518"/>
      <c r="AQF5" s="228" t="s">
        <v>1378</v>
      </c>
      <c r="AQG5" s="229">
        <f t="shared" ref="AQG5" si="223">LARGE(AQG13,1)</f>
        <v>5500</v>
      </c>
      <c r="AQH5" s="227">
        <v>226</v>
      </c>
      <c r="AQI5" s="518" t="s">
        <v>8930</v>
      </c>
      <c r="AQJ5" s="518"/>
      <c r="AQK5" s="228" t="s">
        <v>1378</v>
      </c>
      <c r="AQL5" s="229">
        <f t="shared" ref="AQL5" si="224">LARGE(AQL13,1)</f>
        <v>5500</v>
      </c>
      <c r="AQM5" s="227">
        <v>227</v>
      </c>
      <c r="AQN5" s="518" t="s">
        <v>8931</v>
      </c>
      <c r="AQO5" s="518"/>
      <c r="AQP5" s="228" t="s">
        <v>1378</v>
      </c>
      <c r="AQQ5" s="229">
        <f t="shared" ref="AQQ5" si="225">LARGE(AQQ13,1)</f>
        <v>5500</v>
      </c>
      <c r="AQR5" s="227">
        <v>228</v>
      </c>
      <c r="AQS5" s="518" t="s">
        <v>8932</v>
      </c>
      <c r="AQT5" s="518"/>
      <c r="AQU5" s="228" t="s">
        <v>1378</v>
      </c>
      <c r="AQV5" s="229">
        <f t="shared" ref="AQV5" si="226">LARGE(AQV13,1)</f>
        <v>5500</v>
      </c>
      <c r="AQW5" s="227">
        <v>229</v>
      </c>
      <c r="AQX5" s="518" t="s">
        <v>8933</v>
      </c>
      <c r="AQY5" s="518"/>
      <c r="AQZ5" s="228" t="s">
        <v>1378</v>
      </c>
      <c r="ARA5" s="229">
        <f t="shared" ref="ARA5" si="227">LARGE(ARA13,1)</f>
        <v>5500</v>
      </c>
      <c r="ARB5" s="227">
        <v>230</v>
      </c>
      <c r="ARC5" s="518" t="s">
        <v>8934</v>
      </c>
      <c r="ARD5" s="518"/>
      <c r="ARE5" s="228" t="s">
        <v>1378</v>
      </c>
      <c r="ARF5" s="229">
        <f t="shared" ref="ARF5" si="228">LARGE(ARF13,1)</f>
        <v>5500</v>
      </c>
      <c r="ARG5" s="227">
        <v>231</v>
      </c>
      <c r="ARH5" s="518" t="s">
        <v>8935</v>
      </c>
      <c r="ARI5" s="518"/>
      <c r="ARJ5" s="228" t="s">
        <v>1378</v>
      </c>
      <c r="ARK5" s="229">
        <f t="shared" ref="ARK5" si="229">LARGE(ARK13,1)</f>
        <v>5500</v>
      </c>
      <c r="ARL5" s="227">
        <v>232</v>
      </c>
      <c r="ARM5" s="518" t="s">
        <v>8936</v>
      </c>
      <c r="ARN5" s="518"/>
      <c r="ARO5" s="228" t="s">
        <v>1378</v>
      </c>
      <c r="ARP5" s="229">
        <f t="shared" ref="ARP5" si="230">LARGE(ARP13,1)</f>
        <v>5500</v>
      </c>
      <c r="ARQ5" s="227">
        <v>233</v>
      </c>
      <c r="ARR5" s="518" t="s">
        <v>8937</v>
      </c>
      <c r="ARS5" s="518"/>
      <c r="ART5" s="228" t="s">
        <v>1378</v>
      </c>
      <c r="ARU5" s="229">
        <f t="shared" ref="ARU5" si="231">LARGE(ARU13,1)</f>
        <v>5500</v>
      </c>
      <c r="ARV5" s="227">
        <v>234</v>
      </c>
      <c r="ARW5" s="518" t="s">
        <v>8938</v>
      </c>
      <c r="ARX5" s="518"/>
      <c r="ARY5" s="228" t="s">
        <v>1378</v>
      </c>
      <c r="ARZ5" s="229">
        <f t="shared" ref="ARZ5" si="232">LARGE(ARZ13,1)</f>
        <v>5500</v>
      </c>
      <c r="ASA5" s="227">
        <v>235</v>
      </c>
      <c r="ASB5" s="518" t="s">
        <v>8939</v>
      </c>
      <c r="ASC5" s="518"/>
      <c r="ASD5" s="228" t="s">
        <v>1378</v>
      </c>
      <c r="ASE5" s="229">
        <f t="shared" ref="ASE5" si="233">LARGE(ASE13,1)</f>
        <v>5500</v>
      </c>
      <c r="ASF5" s="227">
        <v>236</v>
      </c>
      <c r="ASG5" s="518" t="s">
        <v>8940</v>
      </c>
      <c r="ASH5" s="518"/>
      <c r="ASI5" s="228" t="s">
        <v>1378</v>
      </c>
      <c r="ASJ5" s="229">
        <f t="shared" ref="ASJ5" si="234">LARGE(ASJ13,1)</f>
        <v>5500</v>
      </c>
      <c r="ASK5" s="227">
        <v>237</v>
      </c>
      <c r="ASL5" s="518" t="s">
        <v>8941</v>
      </c>
      <c r="ASM5" s="518"/>
      <c r="ASN5" s="228" t="s">
        <v>1378</v>
      </c>
      <c r="ASO5" s="229">
        <f t="shared" ref="ASO5" si="235">LARGE(ASO13,1)</f>
        <v>5500</v>
      </c>
      <c r="ASP5" s="227">
        <v>238</v>
      </c>
      <c r="ASQ5" s="518" t="s">
        <v>8942</v>
      </c>
      <c r="ASR5" s="518"/>
      <c r="ASS5" s="228" t="s">
        <v>1378</v>
      </c>
      <c r="AST5" s="229">
        <f t="shared" ref="AST5" si="236">LARGE(AST13,1)</f>
        <v>5500</v>
      </c>
      <c r="ASU5" s="227">
        <v>239</v>
      </c>
      <c r="ASV5" s="518" t="s">
        <v>8943</v>
      </c>
      <c r="ASW5" s="518"/>
      <c r="ASX5" s="228" t="s">
        <v>1378</v>
      </c>
      <c r="ASY5" s="229">
        <f t="shared" ref="ASY5" si="237">LARGE(ASY13,1)</f>
        <v>5500</v>
      </c>
      <c r="ASZ5" s="227">
        <v>240</v>
      </c>
      <c r="ATA5" s="518" t="s">
        <v>8944</v>
      </c>
      <c r="ATB5" s="518"/>
      <c r="ATC5" s="228" t="s">
        <v>1378</v>
      </c>
      <c r="ATD5" s="229">
        <f t="shared" ref="ATD5" si="238">LARGE(ATD13,1)</f>
        <v>5500</v>
      </c>
      <c r="ATE5" s="227">
        <v>241</v>
      </c>
      <c r="ATF5" s="518" t="s">
        <v>8945</v>
      </c>
      <c r="ATG5" s="518"/>
      <c r="ATH5" s="228" t="s">
        <v>1378</v>
      </c>
      <c r="ATI5" s="229">
        <f t="shared" ref="ATI5" si="239">LARGE(ATI13,1)</f>
        <v>5500</v>
      </c>
      <c r="ATJ5" s="227">
        <v>242</v>
      </c>
      <c r="ATK5" s="518" t="s">
        <v>8946</v>
      </c>
      <c r="ATL5" s="518"/>
      <c r="ATM5" s="228" t="s">
        <v>1378</v>
      </c>
      <c r="ATN5" s="229">
        <f t="shared" ref="ATN5" si="240">LARGE(ATN13,1)</f>
        <v>5500</v>
      </c>
      <c r="ATO5" s="227">
        <v>243</v>
      </c>
      <c r="ATP5" s="518" t="s">
        <v>8947</v>
      </c>
      <c r="ATQ5" s="518"/>
      <c r="ATR5" s="228" t="s">
        <v>1378</v>
      </c>
      <c r="ATS5" s="229">
        <f t="shared" ref="ATS5" si="241">LARGE(ATS13,1)</f>
        <v>5500</v>
      </c>
      <c r="ATT5" s="227">
        <v>244</v>
      </c>
      <c r="ATU5" s="518" t="s">
        <v>8948</v>
      </c>
      <c r="ATV5" s="518"/>
      <c r="ATW5" s="228" t="s">
        <v>1378</v>
      </c>
      <c r="ATX5" s="229">
        <f t="shared" ref="ATX5" si="242">LARGE(ATX13,1)</f>
        <v>5500</v>
      </c>
      <c r="ATY5" s="227">
        <v>245</v>
      </c>
      <c r="ATZ5" s="518" t="s">
        <v>8949</v>
      </c>
      <c r="AUA5" s="518"/>
      <c r="AUB5" s="228" t="s">
        <v>1378</v>
      </c>
      <c r="AUC5" s="229">
        <f t="shared" ref="AUC5" si="243">LARGE(AUC13,1)</f>
        <v>5500</v>
      </c>
      <c r="AUD5" s="227">
        <v>246</v>
      </c>
      <c r="AUE5" s="518" t="s">
        <v>8950</v>
      </c>
      <c r="AUF5" s="518"/>
      <c r="AUG5" s="228" t="s">
        <v>1378</v>
      </c>
      <c r="AUH5" s="229">
        <f t="shared" ref="AUH5" si="244">LARGE(AUH13,1)</f>
        <v>5500</v>
      </c>
      <c r="AUI5" s="227">
        <v>247</v>
      </c>
      <c r="AUJ5" s="518" t="s">
        <v>8951</v>
      </c>
      <c r="AUK5" s="518"/>
      <c r="AUL5" s="228" t="s">
        <v>1378</v>
      </c>
      <c r="AUM5" s="229">
        <f t="shared" ref="AUM5" si="245">LARGE(AUM13,1)</f>
        <v>5500</v>
      </c>
      <c r="AUN5" s="227">
        <v>248</v>
      </c>
      <c r="AUO5" s="518" t="s">
        <v>8952</v>
      </c>
      <c r="AUP5" s="518"/>
      <c r="AUQ5" s="228" t="s">
        <v>1378</v>
      </c>
      <c r="AUR5" s="229">
        <f t="shared" ref="AUR5" si="246">LARGE(AUR13,1)</f>
        <v>5500</v>
      </c>
      <c r="AUS5" s="227">
        <v>249</v>
      </c>
      <c r="AUT5" s="518" t="s">
        <v>8953</v>
      </c>
      <c r="AUU5" s="518"/>
      <c r="AUV5" s="228" t="s">
        <v>1378</v>
      </c>
      <c r="AUW5" s="229">
        <f t="shared" ref="AUW5" si="247">LARGE(AUW13,1)</f>
        <v>5500</v>
      </c>
      <c r="AUX5" s="227">
        <v>250</v>
      </c>
      <c r="AUY5" s="518" t="s">
        <v>8954</v>
      </c>
      <c r="AUZ5" s="518"/>
      <c r="AVA5" s="228" t="s">
        <v>1378</v>
      </c>
      <c r="AVB5" s="229">
        <f t="shared" ref="AVB5" si="248">LARGE(AVB13,1)</f>
        <v>5500</v>
      </c>
      <c r="AVC5" s="227">
        <v>251</v>
      </c>
      <c r="AVD5" s="518" t="s">
        <v>8955</v>
      </c>
      <c r="AVE5" s="518"/>
      <c r="AVF5" s="228" t="s">
        <v>1378</v>
      </c>
      <c r="AVG5" s="229">
        <f t="shared" ref="AVG5" si="249">LARGE(AVG13,1)</f>
        <v>5500</v>
      </c>
      <c r="AVH5" s="227">
        <v>252</v>
      </c>
      <c r="AVI5" s="518" t="s">
        <v>8956</v>
      </c>
      <c r="AVJ5" s="518"/>
      <c r="AVK5" s="228" t="s">
        <v>1378</v>
      </c>
      <c r="AVL5" s="229">
        <f t="shared" ref="AVL5" si="250">LARGE(AVL13,1)</f>
        <v>5500</v>
      </c>
      <c r="AVM5" s="227">
        <v>253</v>
      </c>
      <c r="AVN5" s="518" t="s">
        <v>8957</v>
      </c>
      <c r="AVO5" s="518"/>
      <c r="AVP5" s="228" t="s">
        <v>1378</v>
      </c>
      <c r="AVQ5" s="229">
        <f t="shared" ref="AVQ5" si="251">LARGE(AVQ13,1)</f>
        <v>5500</v>
      </c>
      <c r="AVR5" s="227">
        <v>254</v>
      </c>
      <c r="AVS5" s="518" t="s">
        <v>8958</v>
      </c>
      <c r="AVT5" s="518"/>
      <c r="AVU5" s="228" t="s">
        <v>1378</v>
      </c>
      <c r="AVV5" s="229">
        <f t="shared" ref="AVV5" si="252">LARGE(AVV13,1)</f>
        <v>5500</v>
      </c>
      <c r="AVW5" s="227">
        <v>255</v>
      </c>
      <c r="AVX5" s="518" t="s">
        <v>8959</v>
      </c>
      <c r="AVY5" s="518"/>
      <c r="AVZ5" s="228" t="s">
        <v>1378</v>
      </c>
      <c r="AWA5" s="229">
        <f t="shared" ref="AWA5" si="253">LARGE(AWA13,1)</f>
        <v>5500</v>
      </c>
      <c r="AWB5" s="227">
        <v>256</v>
      </c>
      <c r="AWC5" s="518" t="s">
        <v>8960</v>
      </c>
      <c r="AWD5" s="518"/>
      <c r="AWE5" s="228" t="s">
        <v>1378</v>
      </c>
      <c r="AWF5" s="229">
        <f t="shared" ref="AWF5" si="254">LARGE(AWF13,1)</f>
        <v>5500</v>
      </c>
      <c r="AWG5" s="227">
        <v>257</v>
      </c>
      <c r="AWH5" s="518" t="s">
        <v>8961</v>
      </c>
      <c r="AWI5" s="518"/>
      <c r="AWJ5" s="228" t="s">
        <v>1378</v>
      </c>
      <c r="AWK5" s="229">
        <f t="shared" ref="AWK5" si="255">LARGE(AWK13,1)</f>
        <v>5500</v>
      </c>
      <c r="AWL5" s="227">
        <v>258</v>
      </c>
      <c r="AWM5" s="518" t="s">
        <v>8962</v>
      </c>
      <c r="AWN5" s="518"/>
      <c r="AWO5" s="228" t="s">
        <v>1378</v>
      </c>
      <c r="AWP5" s="229">
        <f t="shared" ref="AWP5" si="256">LARGE(AWP13,1)</f>
        <v>5500</v>
      </c>
      <c r="AWQ5" s="227">
        <v>259</v>
      </c>
      <c r="AWR5" s="518" t="s">
        <v>8963</v>
      </c>
      <c r="AWS5" s="518"/>
      <c r="AWT5" s="228" t="s">
        <v>1378</v>
      </c>
      <c r="AWU5" s="229">
        <f t="shared" ref="AWU5" si="257">LARGE(AWU13,1)</f>
        <v>5500</v>
      </c>
      <c r="AWV5" s="227">
        <v>260</v>
      </c>
      <c r="AWW5" s="518" t="s">
        <v>8964</v>
      </c>
      <c r="AWX5" s="518"/>
      <c r="AWY5" s="228" t="s">
        <v>1378</v>
      </c>
      <c r="AWZ5" s="229">
        <f t="shared" ref="AWZ5" si="258">LARGE(AWZ13,1)</f>
        <v>5500</v>
      </c>
      <c r="AXA5" s="227">
        <v>261</v>
      </c>
      <c r="AXB5" s="518" t="s">
        <v>8965</v>
      </c>
      <c r="AXC5" s="518"/>
      <c r="AXD5" s="228" t="s">
        <v>1378</v>
      </c>
      <c r="AXE5" s="229">
        <f t="shared" ref="AXE5" si="259">LARGE(AXE13,1)</f>
        <v>5500</v>
      </c>
      <c r="AXF5" s="227">
        <v>262</v>
      </c>
      <c r="AXG5" s="518" t="s">
        <v>8966</v>
      </c>
      <c r="AXH5" s="518"/>
      <c r="AXI5" s="228" t="s">
        <v>1378</v>
      </c>
      <c r="AXJ5" s="229">
        <f t="shared" ref="AXJ5" si="260">LARGE(AXJ13,1)</f>
        <v>5500</v>
      </c>
      <c r="AXK5" s="227">
        <v>263</v>
      </c>
      <c r="AXL5" s="518" t="s">
        <v>8967</v>
      </c>
      <c r="AXM5" s="518"/>
      <c r="AXN5" s="228" t="s">
        <v>1378</v>
      </c>
      <c r="AXO5" s="229">
        <f t="shared" ref="AXO5" si="261">LARGE(AXO13,1)</f>
        <v>5500</v>
      </c>
      <c r="AXP5" s="227">
        <v>264</v>
      </c>
      <c r="AXQ5" s="518" t="s">
        <v>8968</v>
      </c>
      <c r="AXR5" s="518"/>
      <c r="AXS5" s="228" t="s">
        <v>1378</v>
      </c>
      <c r="AXT5" s="229">
        <f t="shared" ref="AXT5" si="262">LARGE(AXT13,1)</f>
        <v>5500</v>
      </c>
      <c r="AXU5" s="227">
        <v>265</v>
      </c>
      <c r="AXV5" s="518" t="s">
        <v>8969</v>
      </c>
      <c r="AXW5" s="518"/>
      <c r="AXX5" s="228" t="s">
        <v>1378</v>
      </c>
      <c r="AXY5" s="229">
        <f t="shared" ref="AXY5" si="263">LARGE(AXY13,1)</f>
        <v>5500</v>
      </c>
      <c r="AXZ5" s="227">
        <v>266</v>
      </c>
      <c r="AYA5" s="518" t="s">
        <v>8970</v>
      </c>
      <c r="AYB5" s="518"/>
      <c r="AYC5" s="228" t="s">
        <v>1378</v>
      </c>
      <c r="AYD5" s="229">
        <f t="shared" ref="AYD5" si="264">LARGE(AYD13,1)</f>
        <v>5500</v>
      </c>
      <c r="AYE5" s="227">
        <v>267</v>
      </c>
      <c r="AYF5" s="518" t="s">
        <v>8971</v>
      </c>
      <c r="AYG5" s="518"/>
      <c r="AYH5" s="228" t="s">
        <v>1378</v>
      </c>
      <c r="AYI5" s="229">
        <f t="shared" ref="AYI5" si="265">LARGE(AYI13,1)</f>
        <v>5500</v>
      </c>
      <c r="AYJ5" s="227">
        <v>268</v>
      </c>
      <c r="AYK5" s="518" t="s">
        <v>8972</v>
      </c>
      <c r="AYL5" s="518"/>
      <c r="AYM5" s="228" t="s">
        <v>1378</v>
      </c>
      <c r="AYN5" s="229">
        <f t="shared" ref="AYN5" si="266">LARGE(AYN13,1)</f>
        <v>5500</v>
      </c>
      <c r="AYO5" s="227">
        <v>269</v>
      </c>
      <c r="AYP5" s="518" t="s">
        <v>8973</v>
      </c>
      <c r="AYQ5" s="518"/>
      <c r="AYR5" s="228" t="s">
        <v>1378</v>
      </c>
      <c r="AYS5" s="229">
        <f t="shared" ref="AYS5" si="267">LARGE(AYS13,1)</f>
        <v>5500</v>
      </c>
      <c r="AYT5" s="227">
        <v>270</v>
      </c>
      <c r="AYU5" s="518" t="s">
        <v>8974</v>
      </c>
      <c r="AYV5" s="518"/>
      <c r="AYW5" s="228" t="s">
        <v>1378</v>
      </c>
      <c r="AYX5" s="229">
        <f t="shared" ref="AYX5" si="268">LARGE(AYX13,1)</f>
        <v>5500</v>
      </c>
      <c r="AYY5" s="227">
        <v>271</v>
      </c>
      <c r="AYZ5" s="518" t="s">
        <v>8975</v>
      </c>
      <c r="AZA5" s="518"/>
      <c r="AZB5" s="228" t="s">
        <v>1378</v>
      </c>
      <c r="AZC5" s="229">
        <f t="shared" ref="AZC5" si="269">LARGE(AZC13,1)</f>
        <v>5500</v>
      </c>
      <c r="AZD5" s="227">
        <v>272</v>
      </c>
      <c r="AZE5" s="518" t="s">
        <v>8976</v>
      </c>
      <c r="AZF5" s="518"/>
      <c r="AZG5" s="228" t="s">
        <v>1378</v>
      </c>
      <c r="AZH5" s="229">
        <f t="shared" ref="AZH5" si="270">LARGE(AZH13,1)</f>
        <v>5500</v>
      </c>
      <c r="AZI5" s="227">
        <v>273</v>
      </c>
      <c r="AZJ5" s="518" t="s">
        <v>8977</v>
      </c>
      <c r="AZK5" s="518"/>
      <c r="AZL5" s="228" t="s">
        <v>1378</v>
      </c>
      <c r="AZM5" s="229">
        <f t="shared" ref="AZM5" si="271">LARGE(AZM13,1)</f>
        <v>5500</v>
      </c>
      <c r="AZN5" s="227">
        <v>274</v>
      </c>
      <c r="AZO5" s="518" t="s">
        <v>8978</v>
      </c>
      <c r="AZP5" s="518"/>
      <c r="AZQ5" s="228" t="s">
        <v>1378</v>
      </c>
      <c r="AZR5" s="229">
        <f t="shared" ref="AZR5" si="272">LARGE(AZR13,1)</f>
        <v>5500</v>
      </c>
      <c r="AZS5" s="227">
        <v>275</v>
      </c>
      <c r="AZT5" s="518" t="s">
        <v>8979</v>
      </c>
      <c r="AZU5" s="518"/>
      <c r="AZV5" s="228" t="s">
        <v>1378</v>
      </c>
      <c r="AZW5" s="229">
        <f t="shared" ref="AZW5" si="273">LARGE(AZW13,1)</f>
        <v>5500</v>
      </c>
      <c r="AZX5" s="227">
        <v>276</v>
      </c>
      <c r="AZY5" s="518" t="s">
        <v>8980</v>
      </c>
      <c r="AZZ5" s="518"/>
      <c r="BAA5" s="228" t="s">
        <v>1378</v>
      </c>
      <c r="BAB5" s="229">
        <f t="shared" ref="BAB5" si="274">LARGE(BAB13,1)</f>
        <v>5500</v>
      </c>
      <c r="BAC5" s="227">
        <v>277</v>
      </c>
      <c r="BAD5" s="518" t="s">
        <v>8981</v>
      </c>
      <c r="BAE5" s="518"/>
      <c r="BAF5" s="228" t="s">
        <v>1378</v>
      </c>
      <c r="BAG5" s="229">
        <f t="shared" ref="BAG5" si="275">LARGE(BAG13,1)</f>
        <v>5500</v>
      </c>
      <c r="BAH5" s="227">
        <v>278</v>
      </c>
      <c r="BAI5" s="518" t="s">
        <v>8982</v>
      </c>
      <c r="BAJ5" s="518"/>
      <c r="BAK5" s="228" t="s">
        <v>1378</v>
      </c>
      <c r="BAL5" s="229">
        <f t="shared" ref="BAL5" si="276">LARGE(BAL13,1)</f>
        <v>5500</v>
      </c>
      <c r="BAM5" s="227">
        <v>279</v>
      </c>
      <c r="BAN5" s="518" t="s">
        <v>8983</v>
      </c>
      <c r="BAO5" s="518"/>
      <c r="BAP5" s="228" t="s">
        <v>1378</v>
      </c>
      <c r="BAQ5" s="229">
        <f t="shared" ref="BAQ5" si="277">LARGE(BAQ13,1)</f>
        <v>5500</v>
      </c>
      <c r="BAR5" s="227">
        <v>280</v>
      </c>
      <c r="BAS5" s="518" t="s">
        <v>8984</v>
      </c>
      <c r="BAT5" s="518"/>
      <c r="BAU5" s="228" t="s">
        <v>1378</v>
      </c>
      <c r="BAV5" s="229">
        <f t="shared" ref="BAV5" si="278">LARGE(BAV13,1)</f>
        <v>5500</v>
      </c>
      <c r="BAW5" s="227">
        <v>281</v>
      </c>
      <c r="BAX5" s="518" t="s">
        <v>8985</v>
      </c>
      <c r="BAY5" s="518"/>
      <c r="BAZ5" s="228" t="s">
        <v>1378</v>
      </c>
      <c r="BBA5" s="229">
        <f t="shared" ref="BBA5" si="279">LARGE(BBA13,1)</f>
        <v>5500</v>
      </c>
      <c r="BBB5" s="227">
        <v>282</v>
      </c>
      <c r="BBC5" s="518" t="s">
        <v>8986</v>
      </c>
      <c r="BBD5" s="518"/>
      <c r="BBE5" s="228" t="s">
        <v>1378</v>
      </c>
      <c r="BBF5" s="229">
        <f t="shared" ref="BBF5" si="280">LARGE(BBF13,1)</f>
        <v>5500</v>
      </c>
      <c r="BBG5" s="227">
        <v>283</v>
      </c>
      <c r="BBH5" s="518" t="s">
        <v>8987</v>
      </c>
      <c r="BBI5" s="518"/>
      <c r="BBJ5" s="228" t="s">
        <v>1378</v>
      </c>
      <c r="BBK5" s="229">
        <f t="shared" ref="BBK5" si="281">LARGE(BBK13,1)</f>
        <v>5500</v>
      </c>
      <c r="BBL5" s="227">
        <v>284</v>
      </c>
      <c r="BBM5" s="518" t="s">
        <v>8988</v>
      </c>
      <c r="BBN5" s="518"/>
      <c r="BBO5" s="228" t="s">
        <v>1378</v>
      </c>
      <c r="BBP5" s="229">
        <f t="shared" ref="BBP5" si="282">LARGE(BBP13,1)</f>
        <v>5500</v>
      </c>
      <c r="BBQ5" s="227">
        <v>285</v>
      </c>
      <c r="BBR5" s="518" t="s">
        <v>8989</v>
      </c>
      <c r="BBS5" s="518"/>
      <c r="BBT5" s="228" t="s">
        <v>1378</v>
      </c>
      <c r="BBU5" s="229">
        <f t="shared" ref="BBU5" si="283">LARGE(BBU13,1)</f>
        <v>5500</v>
      </c>
      <c r="BBV5" s="227">
        <v>286</v>
      </c>
      <c r="BBW5" s="518" t="s">
        <v>8990</v>
      </c>
      <c r="BBX5" s="518"/>
      <c r="BBY5" s="228" t="s">
        <v>1378</v>
      </c>
      <c r="BBZ5" s="229">
        <f t="shared" ref="BBZ5" si="284">LARGE(BBZ13,1)</f>
        <v>5500</v>
      </c>
      <c r="BCA5" s="227">
        <v>287</v>
      </c>
      <c r="BCB5" s="518" t="s">
        <v>8991</v>
      </c>
      <c r="BCC5" s="518"/>
      <c r="BCD5" s="228" t="s">
        <v>1378</v>
      </c>
      <c r="BCE5" s="229">
        <f t="shared" ref="BCE5" si="285">LARGE(BCE13,1)</f>
        <v>5500</v>
      </c>
      <c r="BCF5" s="227">
        <v>288</v>
      </c>
      <c r="BCG5" s="518" t="s">
        <v>8992</v>
      </c>
      <c r="BCH5" s="518"/>
      <c r="BCI5" s="228" t="s">
        <v>1378</v>
      </c>
      <c r="BCJ5" s="229">
        <f t="shared" ref="BCJ5" si="286">LARGE(BCJ13,1)</f>
        <v>5500</v>
      </c>
      <c r="BCK5" s="227">
        <v>289</v>
      </c>
      <c r="BCL5" s="518" t="s">
        <v>8993</v>
      </c>
      <c r="BCM5" s="518"/>
      <c r="BCN5" s="228" t="s">
        <v>1378</v>
      </c>
      <c r="BCO5" s="229">
        <f t="shared" ref="BCO5" si="287">LARGE(BCO13,1)</f>
        <v>5500</v>
      </c>
      <c r="BCP5" s="227">
        <v>290</v>
      </c>
      <c r="BCQ5" s="518" t="s">
        <v>8994</v>
      </c>
      <c r="BCR5" s="518"/>
      <c r="BCS5" s="228" t="s">
        <v>1378</v>
      </c>
      <c r="BCT5" s="229">
        <f t="shared" ref="BCT5" si="288">LARGE(BCT13,1)</f>
        <v>5500</v>
      </c>
      <c r="BCU5" s="227">
        <v>291</v>
      </c>
      <c r="BCV5" s="518" t="s">
        <v>8995</v>
      </c>
      <c r="BCW5" s="518"/>
      <c r="BCX5" s="228" t="s">
        <v>1378</v>
      </c>
      <c r="BCY5" s="229">
        <f t="shared" ref="BCY5" si="289">LARGE(BCY13,1)</f>
        <v>5500</v>
      </c>
      <c r="BCZ5" s="227">
        <v>292</v>
      </c>
      <c r="BDA5" s="518" t="s">
        <v>8996</v>
      </c>
      <c r="BDB5" s="518"/>
      <c r="BDC5" s="228" t="s">
        <v>1378</v>
      </c>
      <c r="BDD5" s="229">
        <f t="shared" ref="BDD5" si="290">LARGE(BDD13,1)</f>
        <v>5500</v>
      </c>
      <c r="BDE5" s="227">
        <v>293</v>
      </c>
      <c r="BDF5" s="518" t="s">
        <v>8997</v>
      </c>
      <c r="BDG5" s="518"/>
      <c r="BDH5" s="228" t="s">
        <v>1378</v>
      </c>
      <c r="BDI5" s="229">
        <f t="shared" ref="BDI5" si="291">LARGE(BDI13,1)</f>
        <v>5500</v>
      </c>
      <c r="BDJ5" s="227">
        <v>294</v>
      </c>
      <c r="BDK5" s="518" t="s">
        <v>8998</v>
      </c>
      <c r="BDL5" s="518"/>
      <c r="BDM5" s="228" t="s">
        <v>1378</v>
      </c>
      <c r="BDN5" s="229">
        <f t="shared" ref="BDN5" si="292">LARGE(BDN13,1)</f>
        <v>5500</v>
      </c>
      <c r="BDO5" s="227">
        <v>295</v>
      </c>
      <c r="BDP5" s="518" t="s">
        <v>8999</v>
      </c>
      <c r="BDQ5" s="518"/>
      <c r="BDR5" s="228" t="s">
        <v>1378</v>
      </c>
      <c r="BDS5" s="229">
        <f t="shared" ref="BDS5" si="293">LARGE(BDS13,1)</f>
        <v>5500</v>
      </c>
      <c r="BDT5" s="227">
        <v>296</v>
      </c>
      <c r="BDU5" s="518" t="s">
        <v>9000</v>
      </c>
      <c r="BDV5" s="518"/>
      <c r="BDW5" s="228" t="s">
        <v>1378</v>
      </c>
      <c r="BDX5" s="229">
        <f t="shared" ref="BDX5" si="294">LARGE(BDX13,1)</f>
        <v>5500</v>
      </c>
      <c r="BDY5" s="227">
        <v>297</v>
      </c>
      <c r="BDZ5" s="518" t="s">
        <v>9001</v>
      </c>
      <c r="BEA5" s="518"/>
      <c r="BEB5" s="228" t="s">
        <v>1378</v>
      </c>
      <c r="BEC5" s="229">
        <f t="shared" ref="BEC5" si="295">LARGE(BEC13,1)</f>
        <v>5500</v>
      </c>
      <c r="BED5" s="227">
        <v>298</v>
      </c>
      <c r="BEE5" s="518" t="s">
        <v>9002</v>
      </c>
      <c r="BEF5" s="518"/>
      <c r="BEG5" s="228" t="s">
        <v>1378</v>
      </c>
      <c r="BEH5" s="229">
        <f t="shared" ref="BEH5" si="296">LARGE(BEH13,1)</f>
        <v>5500</v>
      </c>
      <c r="BEI5" s="227">
        <v>299</v>
      </c>
      <c r="BEJ5" s="518" t="s">
        <v>9003</v>
      </c>
      <c r="BEK5" s="518"/>
      <c r="BEL5" s="228" t="s">
        <v>1378</v>
      </c>
      <c r="BEM5" s="229">
        <f t="shared" ref="BEM5" si="297">LARGE(BEM13,1)</f>
        <v>5500</v>
      </c>
      <c r="BEN5" s="227">
        <v>300</v>
      </c>
      <c r="BEO5" s="518" t="s">
        <v>9004</v>
      </c>
      <c r="BEP5" s="518"/>
      <c r="BEQ5" s="228" t="s">
        <v>1378</v>
      </c>
      <c r="BER5" s="229">
        <f t="shared" ref="BER5" si="298">LARGE(BER13,1)</f>
        <v>5500</v>
      </c>
      <c r="BES5" s="227">
        <v>301</v>
      </c>
      <c r="BET5" s="518" t="s">
        <v>9005</v>
      </c>
      <c r="BEU5" s="518"/>
      <c r="BEV5" s="228" t="s">
        <v>1378</v>
      </c>
      <c r="BEW5" s="229">
        <f t="shared" ref="BEW5" si="299">LARGE(BEW13,1)</f>
        <v>5500</v>
      </c>
      <c r="BEX5" s="227">
        <v>302</v>
      </c>
      <c r="BEY5" s="518" t="s">
        <v>9006</v>
      </c>
      <c r="BEZ5" s="518"/>
      <c r="BFA5" s="228" t="s">
        <v>1378</v>
      </c>
      <c r="BFB5" s="229">
        <f t="shared" ref="BFB5" si="300">LARGE(BFB13,1)</f>
        <v>5500</v>
      </c>
      <c r="BFC5" s="227">
        <v>303</v>
      </c>
      <c r="BFD5" s="518" t="s">
        <v>9007</v>
      </c>
      <c r="BFE5" s="518"/>
      <c r="BFF5" s="228" t="s">
        <v>1378</v>
      </c>
      <c r="BFG5" s="229">
        <f t="shared" ref="BFG5" si="301">LARGE(BFG13,1)</f>
        <v>5500</v>
      </c>
      <c r="BFH5" s="227">
        <v>304</v>
      </c>
      <c r="BFI5" s="518" t="s">
        <v>9008</v>
      </c>
      <c r="BFJ5" s="518"/>
      <c r="BFK5" s="228" t="s">
        <v>1378</v>
      </c>
      <c r="BFL5" s="229">
        <f t="shared" ref="BFL5" si="302">LARGE(BFL13,1)</f>
        <v>5500</v>
      </c>
      <c r="BFM5" s="227">
        <v>305</v>
      </c>
      <c r="BFN5" s="518" t="s">
        <v>9009</v>
      </c>
      <c r="BFO5" s="518"/>
      <c r="BFP5" s="228" t="s">
        <v>1378</v>
      </c>
      <c r="BFQ5" s="229">
        <f t="shared" ref="BFQ5" si="303">LARGE(BFQ13,1)</f>
        <v>5500</v>
      </c>
      <c r="BFR5" s="227">
        <v>306</v>
      </c>
      <c r="BFS5" s="518" t="s">
        <v>9010</v>
      </c>
      <c r="BFT5" s="518"/>
      <c r="BFU5" s="228" t="s">
        <v>1378</v>
      </c>
      <c r="BFV5" s="229">
        <f t="shared" ref="BFV5" si="304">LARGE(BFV13,1)</f>
        <v>5500</v>
      </c>
      <c r="BFW5" s="227">
        <v>307</v>
      </c>
      <c r="BFX5" s="518" t="s">
        <v>9011</v>
      </c>
      <c r="BFY5" s="518"/>
      <c r="BFZ5" s="228" t="s">
        <v>1378</v>
      </c>
      <c r="BGA5" s="229">
        <f t="shared" ref="BGA5" si="305">LARGE(BGA13,1)</f>
        <v>5500</v>
      </c>
      <c r="BGB5" s="227">
        <v>308</v>
      </c>
      <c r="BGC5" s="518" t="s">
        <v>9012</v>
      </c>
      <c r="BGD5" s="518"/>
      <c r="BGE5" s="228" t="s">
        <v>1378</v>
      </c>
      <c r="BGF5" s="229">
        <f t="shared" ref="BGF5" si="306">LARGE(BGF13,1)</f>
        <v>5500</v>
      </c>
      <c r="BGG5" s="227">
        <v>309</v>
      </c>
      <c r="BGH5" s="518" t="s">
        <v>9013</v>
      </c>
      <c r="BGI5" s="518"/>
      <c r="BGJ5" s="228" t="s">
        <v>1378</v>
      </c>
      <c r="BGK5" s="229">
        <f t="shared" ref="BGK5" si="307">LARGE(BGK13,1)</f>
        <v>5500</v>
      </c>
      <c r="BGL5" s="227">
        <v>310</v>
      </c>
      <c r="BGM5" s="518" t="s">
        <v>9014</v>
      </c>
      <c r="BGN5" s="518"/>
      <c r="BGO5" s="228" t="s">
        <v>1378</v>
      </c>
      <c r="BGP5" s="229">
        <f t="shared" ref="BGP5" si="308">LARGE(BGP13,1)</f>
        <v>5500</v>
      </c>
      <c r="BGQ5" s="227">
        <v>311</v>
      </c>
      <c r="BGR5" s="518" t="s">
        <v>9015</v>
      </c>
      <c r="BGS5" s="518"/>
      <c r="BGT5" s="228" t="s">
        <v>1378</v>
      </c>
      <c r="BGU5" s="229">
        <f t="shared" ref="BGU5" si="309">LARGE(BGU13,1)</f>
        <v>5500</v>
      </c>
      <c r="BGV5" s="227">
        <v>312</v>
      </c>
      <c r="BGW5" s="518" t="s">
        <v>9016</v>
      </c>
      <c r="BGX5" s="518"/>
      <c r="BGY5" s="228" t="s">
        <v>1378</v>
      </c>
      <c r="BGZ5" s="229">
        <f t="shared" ref="BGZ5" si="310">LARGE(BGZ13,1)</f>
        <v>5500</v>
      </c>
      <c r="BHA5" s="227">
        <v>313</v>
      </c>
      <c r="BHB5" s="518" t="s">
        <v>9017</v>
      </c>
      <c r="BHC5" s="518"/>
      <c r="BHD5" s="228" t="s">
        <v>1378</v>
      </c>
      <c r="BHE5" s="229">
        <f t="shared" ref="BHE5" si="311">LARGE(BHE13,1)</f>
        <v>5500</v>
      </c>
      <c r="BHF5" s="227">
        <v>314</v>
      </c>
      <c r="BHG5" s="518" t="s">
        <v>9018</v>
      </c>
      <c r="BHH5" s="518"/>
      <c r="BHI5" s="228" t="s">
        <v>1378</v>
      </c>
      <c r="BHJ5" s="229">
        <f t="shared" ref="BHJ5" si="312">LARGE(BHJ13,1)</f>
        <v>5500</v>
      </c>
      <c r="BHK5" s="227">
        <v>315</v>
      </c>
      <c r="BHL5" s="518" t="s">
        <v>9019</v>
      </c>
      <c r="BHM5" s="518"/>
      <c r="BHN5" s="228" t="s">
        <v>1378</v>
      </c>
      <c r="BHO5" s="229">
        <f t="shared" ref="BHO5" si="313">LARGE(BHO13,1)</f>
        <v>5500</v>
      </c>
      <c r="BHP5" s="227">
        <v>316</v>
      </c>
      <c r="BHQ5" s="518" t="s">
        <v>9020</v>
      </c>
      <c r="BHR5" s="518"/>
      <c r="BHS5" s="228" t="s">
        <v>1378</v>
      </c>
      <c r="BHT5" s="229">
        <f t="shared" ref="BHT5" si="314">LARGE(BHT13,1)</f>
        <v>5500</v>
      </c>
      <c r="BHU5" s="227">
        <v>317</v>
      </c>
      <c r="BHV5" s="518" t="s">
        <v>9021</v>
      </c>
      <c r="BHW5" s="518"/>
      <c r="BHX5" s="228" t="s">
        <v>1378</v>
      </c>
      <c r="BHY5" s="229">
        <f t="shared" ref="BHY5" si="315">LARGE(BHY13,1)</f>
        <v>5500</v>
      </c>
      <c r="BHZ5" s="227">
        <v>318</v>
      </c>
      <c r="BIA5" s="518" t="s">
        <v>9022</v>
      </c>
      <c r="BIB5" s="518"/>
      <c r="BIC5" s="228" t="s">
        <v>1378</v>
      </c>
      <c r="BID5" s="229">
        <f t="shared" ref="BID5" si="316">LARGE(BID13,1)</f>
        <v>5500</v>
      </c>
      <c r="BIE5" s="227">
        <v>319</v>
      </c>
      <c r="BIF5" s="518" t="s">
        <v>9023</v>
      </c>
      <c r="BIG5" s="518"/>
      <c r="BIH5" s="228" t="s">
        <v>1378</v>
      </c>
      <c r="BII5" s="229">
        <f t="shared" ref="BII5" si="317">LARGE(BII13,1)</f>
        <v>5500</v>
      </c>
      <c r="BIJ5" s="227">
        <v>320</v>
      </c>
      <c r="BIK5" s="518" t="s">
        <v>9024</v>
      </c>
      <c r="BIL5" s="518"/>
      <c r="BIM5" s="228" t="s">
        <v>1378</v>
      </c>
      <c r="BIN5" s="229">
        <f t="shared" ref="BIN5" si="318">LARGE(BIN13,1)</f>
        <v>5500</v>
      </c>
      <c r="BIO5" s="227">
        <v>321</v>
      </c>
      <c r="BIP5" s="518" t="s">
        <v>9025</v>
      </c>
      <c r="BIQ5" s="518"/>
      <c r="BIR5" s="228" t="s">
        <v>1378</v>
      </c>
      <c r="BIS5" s="229">
        <f t="shared" ref="BIS5" si="319">LARGE(BIS13,1)</f>
        <v>5500</v>
      </c>
      <c r="BIT5" s="227">
        <v>322</v>
      </c>
      <c r="BIU5" s="518" t="s">
        <v>9026</v>
      </c>
      <c r="BIV5" s="518"/>
      <c r="BIW5" s="228" t="s">
        <v>1378</v>
      </c>
      <c r="BIX5" s="229">
        <f t="shared" ref="BIX5" si="320">LARGE(BIX13,1)</f>
        <v>5500</v>
      </c>
      <c r="BIY5" s="227">
        <v>323</v>
      </c>
      <c r="BIZ5" s="518" t="s">
        <v>9027</v>
      </c>
      <c r="BJA5" s="518"/>
      <c r="BJB5" s="228" t="s">
        <v>1378</v>
      </c>
      <c r="BJC5" s="229">
        <f t="shared" ref="BJC5" si="321">LARGE(BJC13,1)</f>
        <v>5500</v>
      </c>
      <c r="BJD5" s="227">
        <v>324</v>
      </c>
      <c r="BJE5" s="518" t="s">
        <v>9028</v>
      </c>
      <c r="BJF5" s="518"/>
      <c r="BJG5" s="228" t="s">
        <v>1378</v>
      </c>
      <c r="BJH5" s="229">
        <f t="shared" ref="BJH5" si="322">LARGE(BJH13,1)</f>
        <v>5500</v>
      </c>
      <c r="BJI5" s="227">
        <v>325</v>
      </c>
      <c r="BJJ5" s="518" t="s">
        <v>9029</v>
      </c>
      <c r="BJK5" s="518"/>
      <c r="BJL5" s="228" t="s">
        <v>1378</v>
      </c>
      <c r="BJM5" s="229">
        <f t="shared" ref="BJM5" si="323">LARGE(BJM13,1)</f>
        <v>5500</v>
      </c>
      <c r="BJN5" s="227">
        <v>326</v>
      </c>
      <c r="BJO5" s="518" t="s">
        <v>9030</v>
      </c>
      <c r="BJP5" s="518"/>
      <c r="BJQ5" s="228" t="s">
        <v>1378</v>
      </c>
      <c r="BJR5" s="229">
        <f t="shared" ref="BJR5" si="324">LARGE(BJR13,1)</f>
        <v>5500</v>
      </c>
      <c r="BJS5" s="227">
        <v>327</v>
      </c>
      <c r="BJT5" s="518" t="s">
        <v>9031</v>
      </c>
      <c r="BJU5" s="518"/>
      <c r="BJV5" s="228" t="s">
        <v>1378</v>
      </c>
      <c r="BJW5" s="229">
        <f t="shared" ref="BJW5" si="325">LARGE(BJW13,1)</f>
        <v>5500</v>
      </c>
      <c r="BJX5" s="227">
        <v>328</v>
      </c>
      <c r="BJY5" s="518" t="s">
        <v>9032</v>
      </c>
      <c r="BJZ5" s="518"/>
      <c r="BKA5" s="228" t="s">
        <v>1378</v>
      </c>
      <c r="BKB5" s="229">
        <f t="shared" ref="BKB5" si="326">LARGE(BKB13,1)</f>
        <v>5500</v>
      </c>
      <c r="BKC5" s="227">
        <v>329</v>
      </c>
      <c r="BKD5" s="518" t="s">
        <v>9033</v>
      </c>
      <c r="BKE5" s="518"/>
      <c r="BKF5" s="228" t="s">
        <v>1378</v>
      </c>
      <c r="BKG5" s="229">
        <f t="shared" ref="BKG5" si="327">LARGE(BKG13,1)</f>
        <v>5500</v>
      </c>
      <c r="BKH5" s="227">
        <v>330</v>
      </c>
      <c r="BKI5" s="518" t="s">
        <v>9034</v>
      </c>
      <c r="BKJ5" s="518"/>
      <c r="BKK5" s="228" t="s">
        <v>1378</v>
      </c>
      <c r="BKL5" s="229">
        <f t="shared" ref="BKL5" si="328">LARGE(BKL13,1)</f>
        <v>5500</v>
      </c>
      <c r="BKM5" s="227">
        <v>331</v>
      </c>
      <c r="BKN5" s="518" t="s">
        <v>9035</v>
      </c>
      <c r="BKO5" s="518"/>
      <c r="BKP5" s="228" t="s">
        <v>1378</v>
      </c>
      <c r="BKQ5" s="229">
        <f t="shared" ref="BKQ5" si="329">LARGE(BKQ13,1)</f>
        <v>5500</v>
      </c>
      <c r="BKR5" s="227">
        <v>332</v>
      </c>
      <c r="BKS5" s="518" t="s">
        <v>9036</v>
      </c>
      <c r="BKT5" s="518"/>
      <c r="BKU5" s="228" t="s">
        <v>1378</v>
      </c>
      <c r="BKV5" s="229">
        <f t="shared" ref="BKV5" si="330">LARGE(BKV13,1)</f>
        <v>5500</v>
      </c>
      <c r="BKW5" s="227">
        <v>333</v>
      </c>
      <c r="BKX5" s="518" t="s">
        <v>9037</v>
      </c>
      <c r="BKY5" s="518"/>
      <c r="BKZ5" s="228" t="s">
        <v>1378</v>
      </c>
      <c r="BLA5" s="229">
        <f t="shared" ref="BLA5" si="331">LARGE(BLA13,1)</f>
        <v>5500</v>
      </c>
      <c r="BLB5" s="227">
        <v>334</v>
      </c>
      <c r="BLC5" s="518" t="s">
        <v>9038</v>
      </c>
      <c r="BLD5" s="518"/>
      <c r="BLE5" s="228" t="s">
        <v>1378</v>
      </c>
      <c r="BLF5" s="229">
        <f t="shared" ref="BLF5" si="332">LARGE(BLF13,1)</f>
        <v>5500</v>
      </c>
      <c r="BLG5" s="227">
        <v>335</v>
      </c>
      <c r="BLH5" s="518" t="s">
        <v>9039</v>
      </c>
      <c r="BLI5" s="518"/>
      <c r="BLJ5" s="228" t="s">
        <v>1378</v>
      </c>
      <c r="BLK5" s="229">
        <f t="shared" ref="BLK5" si="333">LARGE(BLK13,1)</f>
        <v>5500</v>
      </c>
      <c r="BLL5" s="227">
        <v>336</v>
      </c>
      <c r="BLM5" s="518" t="s">
        <v>9040</v>
      </c>
      <c r="BLN5" s="518"/>
      <c r="BLO5" s="228" t="s">
        <v>1378</v>
      </c>
      <c r="BLP5" s="229">
        <f t="shared" ref="BLP5" si="334">LARGE(BLP13,1)</f>
        <v>5500</v>
      </c>
      <c r="BLQ5" s="227">
        <v>337</v>
      </c>
      <c r="BLR5" s="518" t="s">
        <v>9041</v>
      </c>
      <c r="BLS5" s="518"/>
      <c r="BLT5" s="228" t="s">
        <v>1378</v>
      </c>
      <c r="BLU5" s="229">
        <f t="shared" ref="BLU5" si="335">LARGE(BLU13,1)</f>
        <v>5500</v>
      </c>
      <c r="BLV5" s="227">
        <v>338</v>
      </c>
      <c r="BLW5" s="518" t="s">
        <v>9042</v>
      </c>
      <c r="BLX5" s="518"/>
      <c r="BLY5" s="228" t="s">
        <v>1378</v>
      </c>
      <c r="BLZ5" s="229">
        <f t="shared" ref="BLZ5" si="336">LARGE(BLZ13,1)</f>
        <v>5500</v>
      </c>
      <c r="BMA5" s="227">
        <v>339</v>
      </c>
      <c r="BMB5" s="518" t="s">
        <v>9043</v>
      </c>
      <c r="BMC5" s="518"/>
      <c r="BMD5" s="228" t="s">
        <v>1378</v>
      </c>
      <c r="BME5" s="229">
        <f t="shared" ref="BME5" si="337">LARGE(BME13,1)</f>
        <v>5500</v>
      </c>
      <c r="BMF5" s="227">
        <v>340</v>
      </c>
      <c r="BMG5" s="518" t="s">
        <v>9044</v>
      </c>
      <c r="BMH5" s="518"/>
      <c r="BMI5" s="228" t="s">
        <v>1378</v>
      </c>
      <c r="BMJ5" s="229">
        <f t="shared" ref="BMJ5" si="338">LARGE(BMJ13,1)</f>
        <v>5500</v>
      </c>
      <c r="BMK5" s="227">
        <v>341</v>
      </c>
      <c r="BML5" s="518" t="s">
        <v>9045</v>
      </c>
      <c r="BMM5" s="518"/>
      <c r="BMN5" s="228" t="s">
        <v>1378</v>
      </c>
      <c r="BMO5" s="229">
        <f t="shared" ref="BMO5" si="339">LARGE(BMO13,1)</f>
        <v>5500</v>
      </c>
      <c r="BMP5" s="227">
        <v>342</v>
      </c>
      <c r="BMQ5" s="518" t="s">
        <v>9046</v>
      </c>
      <c r="BMR5" s="518"/>
      <c r="BMS5" s="228" t="s">
        <v>1378</v>
      </c>
      <c r="BMT5" s="229">
        <f t="shared" ref="BMT5" si="340">LARGE(BMT13,1)</f>
        <v>5500</v>
      </c>
      <c r="BMU5" s="227">
        <v>343</v>
      </c>
      <c r="BMV5" s="518" t="s">
        <v>9047</v>
      </c>
      <c r="BMW5" s="518"/>
      <c r="BMX5" s="228" t="s">
        <v>1378</v>
      </c>
      <c r="BMY5" s="229">
        <f t="shared" ref="BMY5" si="341">LARGE(BMY13,1)</f>
        <v>5500</v>
      </c>
      <c r="BMZ5" s="227">
        <v>344</v>
      </c>
      <c r="BNA5" s="518" t="s">
        <v>9048</v>
      </c>
      <c r="BNB5" s="518"/>
      <c r="BNC5" s="228" t="s">
        <v>1378</v>
      </c>
      <c r="BND5" s="229">
        <f t="shared" ref="BND5" si="342">LARGE(BND13,1)</f>
        <v>5500</v>
      </c>
      <c r="BNE5" s="227">
        <v>345</v>
      </c>
      <c r="BNF5" s="518" t="s">
        <v>9049</v>
      </c>
      <c r="BNG5" s="518"/>
      <c r="BNH5" s="228" t="s">
        <v>1378</v>
      </c>
      <c r="BNI5" s="229">
        <f t="shared" ref="BNI5" si="343">LARGE(BNI13,1)</f>
        <v>5500</v>
      </c>
      <c r="BNJ5" s="227">
        <v>346</v>
      </c>
      <c r="BNK5" s="518" t="s">
        <v>9050</v>
      </c>
      <c r="BNL5" s="518"/>
      <c r="BNM5" s="228" t="s">
        <v>1378</v>
      </c>
      <c r="BNN5" s="229">
        <f t="shared" ref="BNN5" si="344">LARGE(BNN13,1)</f>
        <v>5500</v>
      </c>
      <c r="BNO5" s="227">
        <v>347</v>
      </c>
      <c r="BNP5" s="518" t="s">
        <v>9051</v>
      </c>
      <c r="BNQ5" s="518"/>
      <c r="BNR5" s="228" t="s">
        <v>1378</v>
      </c>
      <c r="BNS5" s="229">
        <f t="shared" ref="BNS5" si="345">LARGE(BNS13,1)</f>
        <v>5500</v>
      </c>
      <c r="BNT5" s="227">
        <v>348</v>
      </c>
      <c r="BNU5" s="518" t="s">
        <v>9052</v>
      </c>
      <c r="BNV5" s="518"/>
      <c r="BNW5" s="228" t="s">
        <v>1378</v>
      </c>
      <c r="BNX5" s="229">
        <f t="shared" ref="BNX5" si="346">LARGE(BNX13,1)</f>
        <v>5500</v>
      </c>
      <c r="BNY5" s="227">
        <v>349</v>
      </c>
      <c r="BNZ5" s="518" t="s">
        <v>9053</v>
      </c>
      <c r="BOA5" s="518"/>
      <c r="BOB5" s="228" t="s">
        <v>1378</v>
      </c>
      <c r="BOC5" s="229">
        <f t="shared" ref="BOC5" si="347">LARGE(BOC13,1)</f>
        <v>5500</v>
      </c>
      <c r="BOD5" s="227">
        <v>350</v>
      </c>
      <c r="BOE5" s="518" t="s">
        <v>9054</v>
      </c>
      <c r="BOF5" s="518"/>
      <c r="BOG5" s="228" t="s">
        <v>1378</v>
      </c>
      <c r="BOH5" s="229">
        <f t="shared" ref="BOH5" si="348">LARGE(BOH13,1)</f>
        <v>5500</v>
      </c>
      <c r="BOI5" s="227">
        <v>351</v>
      </c>
      <c r="BOJ5" s="518" t="s">
        <v>9055</v>
      </c>
      <c r="BOK5" s="518"/>
      <c r="BOL5" s="228" t="s">
        <v>1378</v>
      </c>
      <c r="BOM5" s="229">
        <f t="shared" ref="BOM5" si="349">LARGE(BOM13,1)</f>
        <v>5500</v>
      </c>
      <c r="BON5" s="227">
        <v>352</v>
      </c>
      <c r="BOO5" s="518" t="s">
        <v>9056</v>
      </c>
      <c r="BOP5" s="518"/>
      <c r="BOQ5" s="228" t="s">
        <v>1378</v>
      </c>
      <c r="BOR5" s="229">
        <f t="shared" ref="BOR5" si="350">LARGE(BOR13,1)</f>
        <v>5500</v>
      </c>
      <c r="BOS5" s="227">
        <v>353</v>
      </c>
      <c r="BOT5" s="518" t="s">
        <v>9057</v>
      </c>
      <c r="BOU5" s="518"/>
      <c r="BOV5" s="228" t="s">
        <v>1378</v>
      </c>
      <c r="BOW5" s="229">
        <f t="shared" ref="BOW5" si="351">LARGE(BOW13,1)</f>
        <v>5500</v>
      </c>
      <c r="BOX5" s="227">
        <v>354</v>
      </c>
      <c r="BOY5" s="518" t="s">
        <v>9058</v>
      </c>
      <c r="BOZ5" s="518"/>
      <c r="BPA5" s="228" t="s">
        <v>1378</v>
      </c>
      <c r="BPB5" s="229">
        <f t="shared" ref="BPB5" si="352">LARGE(BPB13,1)</f>
        <v>5500</v>
      </c>
      <c r="BPC5" s="227">
        <v>355</v>
      </c>
      <c r="BPD5" s="518" t="s">
        <v>9059</v>
      </c>
      <c r="BPE5" s="518"/>
      <c r="BPF5" s="228" t="s">
        <v>1378</v>
      </c>
      <c r="BPG5" s="229">
        <f t="shared" ref="BPG5" si="353">LARGE(BPG13,1)</f>
        <v>5500</v>
      </c>
      <c r="BPH5" s="227">
        <v>356</v>
      </c>
      <c r="BPI5" s="518" t="s">
        <v>9060</v>
      </c>
      <c r="BPJ5" s="518"/>
      <c r="BPK5" s="228" t="s">
        <v>1378</v>
      </c>
      <c r="BPL5" s="229">
        <f t="shared" ref="BPL5" si="354">LARGE(BPL13,1)</f>
        <v>5500</v>
      </c>
      <c r="BPM5" s="227">
        <v>357</v>
      </c>
      <c r="BPN5" s="518" t="s">
        <v>9061</v>
      </c>
      <c r="BPO5" s="518"/>
      <c r="BPP5" s="228" t="s">
        <v>1378</v>
      </c>
      <c r="BPQ5" s="229">
        <f t="shared" ref="BPQ5" si="355">LARGE(BPQ13,1)</f>
        <v>5500</v>
      </c>
      <c r="BPR5" s="227">
        <v>358</v>
      </c>
      <c r="BPS5" s="518" t="s">
        <v>9062</v>
      </c>
      <c r="BPT5" s="518"/>
      <c r="BPU5" s="228" t="s">
        <v>1378</v>
      </c>
      <c r="BPV5" s="229">
        <f t="shared" ref="BPV5" si="356">LARGE(BPV13,1)</f>
        <v>5500</v>
      </c>
      <c r="BPW5" s="227">
        <v>359</v>
      </c>
      <c r="BPX5" s="518" t="s">
        <v>9063</v>
      </c>
      <c r="BPY5" s="518"/>
      <c r="BPZ5" s="228" t="s">
        <v>1378</v>
      </c>
      <c r="BQA5" s="229">
        <f t="shared" ref="BQA5" si="357">LARGE(BQA13,1)</f>
        <v>5500</v>
      </c>
      <c r="BQB5" s="227">
        <v>360</v>
      </c>
      <c r="BQC5" s="518" t="s">
        <v>9064</v>
      </c>
      <c r="BQD5" s="518"/>
      <c r="BQE5" s="228" t="s">
        <v>1378</v>
      </c>
      <c r="BQF5" s="229">
        <f t="shared" ref="BQF5" si="358">LARGE(BQF13,1)</f>
        <v>5500</v>
      </c>
      <c r="BQG5" s="227">
        <v>361</v>
      </c>
      <c r="BQH5" s="518" t="s">
        <v>9065</v>
      </c>
      <c r="BQI5" s="518"/>
      <c r="BQJ5" s="228" t="s">
        <v>1378</v>
      </c>
      <c r="BQK5" s="229">
        <f t="shared" ref="BQK5" si="359">LARGE(BQK13,1)</f>
        <v>5500</v>
      </c>
      <c r="BQL5" s="227">
        <v>362</v>
      </c>
      <c r="BQM5" s="518" t="s">
        <v>9066</v>
      </c>
      <c r="BQN5" s="518"/>
      <c r="BQO5" s="228" t="s">
        <v>1378</v>
      </c>
      <c r="BQP5" s="229">
        <f t="shared" ref="BQP5" si="360">LARGE(BQP13,1)</f>
        <v>5500</v>
      </c>
      <c r="BQQ5" s="227">
        <v>363</v>
      </c>
      <c r="BQR5" s="518" t="s">
        <v>9067</v>
      </c>
      <c r="BQS5" s="518"/>
      <c r="BQT5" s="228" t="s">
        <v>1378</v>
      </c>
      <c r="BQU5" s="229">
        <f t="shared" ref="BQU5" si="361">LARGE(BQU13,1)</f>
        <v>5500</v>
      </c>
      <c r="BQV5" s="227">
        <v>364</v>
      </c>
      <c r="BQW5" s="518" t="s">
        <v>9068</v>
      </c>
      <c r="BQX5" s="518"/>
      <c r="BQY5" s="228" t="s">
        <v>1378</v>
      </c>
      <c r="BQZ5" s="229">
        <f t="shared" ref="BQZ5" si="362">LARGE(BQZ13,1)</f>
        <v>5500</v>
      </c>
      <c r="BRA5" s="227">
        <v>365</v>
      </c>
      <c r="BRB5" s="518" t="s">
        <v>9069</v>
      </c>
      <c r="BRC5" s="518"/>
      <c r="BRD5" s="228" t="s">
        <v>1378</v>
      </c>
      <c r="BRE5" s="229">
        <f t="shared" ref="BRE5" si="363">LARGE(BRE13,1)</f>
        <v>5500</v>
      </c>
      <c r="BRF5" s="227">
        <v>366</v>
      </c>
      <c r="BRG5" s="518" t="s">
        <v>9070</v>
      </c>
      <c r="BRH5" s="518"/>
      <c r="BRI5" s="228" t="s">
        <v>1378</v>
      </c>
      <c r="BRJ5" s="229">
        <f t="shared" ref="BRJ5" si="364">LARGE(BRJ13,1)</f>
        <v>5500</v>
      </c>
      <c r="BRK5" s="227">
        <v>367</v>
      </c>
      <c r="BRL5" s="518" t="s">
        <v>9071</v>
      </c>
      <c r="BRM5" s="518"/>
      <c r="BRN5" s="228" t="s">
        <v>1378</v>
      </c>
      <c r="BRO5" s="229">
        <f t="shared" ref="BRO5" si="365">LARGE(BRO13,1)</f>
        <v>5500</v>
      </c>
      <c r="BRP5" s="227">
        <v>368</v>
      </c>
      <c r="BRQ5" s="518" t="s">
        <v>9072</v>
      </c>
      <c r="BRR5" s="518"/>
      <c r="BRS5" s="228" t="s">
        <v>1378</v>
      </c>
      <c r="BRT5" s="229">
        <f t="shared" ref="BRT5" si="366">LARGE(BRT13,1)</f>
        <v>5500</v>
      </c>
      <c r="BRU5" s="227">
        <v>369</v>
      </c>
      <c r="BRV5" s="518" t="s">
        <v>9073</v>
      </c>
      <c r="BRW5" s="518"/>
      <c r="BRX5" s="228" t="s">
        <v>1378</v>
      </c>
      <c r="BRY5" s="229">
        <f t="shared" ref="BRY5" si="367">LARGE(BRY13,1)</f>
        <v>5500</v>
      </c>
      <c r="BRZ5" s="227">
        <v>370</v>
      </c>
      <c r="BSA5" s="518" t="s">
        <v>9074</v>
      </c>
      <c r="BSB5" s="518"/>
      <c r="BSC5" s="228" t="s">
        <v>1378</v>
      </c>
      <c r="BSD5" s="229">
        <f t="shared" ref="BSD5" si="368">LARGE(BSD13,1)</f>
        <v>5500</v>
      </c>
      <c r="BSE5" s="227">
        <v>371</v>
      </c>
      <c r="BSF5" s="518" t="s">
        <v>9075</v>
      </c>
      <c r="BSG5" s="518"/>
      <c r="BSH5" s="228" t="s">
        <v>1378</v>
      </c>
      <c r="BSI5" s="229">
        <f t="shared" ref="BSI5" si="369">LARGE(BSI13,1)</f>
        <v>5500</v>
      </c>
      <c r="BSJ5" s="227">
        <v>372</v>
      </c>
      <c r="BSK5" s="518" t="s">
        <v>9076</v>
      </c>
      <c r="BSL5" s="518"/>
      <c r="BSM5" s="228" t="s">
        <v>1378</v>
      </c>
      <c r="BSN5" s="229">
        <f t="shared" ref="BSN5" si="370">LARGE(BSN13,1)</f>
        <v>5500</v>
      </c>
      <c r="BSO5" s="227">
        <v>373</v>
      </c>
      <c r="BSP5" s="518" t="s">
        <v>9077</v>
      </c>
      <c r="BSQ5" s="518"/>
      <c r="BSR5" s="228" t="s">
        <v>1378</v>
      </c>
      <c r="BSS5" s="229">
        <f t="shared" ref="BSS5" si="371">LARGE(BSS13,1)</f>
        <v>5500</v>
      </c>
      <c r="BST5" s="227">
        <v>374</v>
      </c>
      <c r="BSU5" s="518" t="s">
        <v>9078</v>
      </c>
      <c r="BSV5" s="518"/>
      <c r="BSW5" s="228" t="s">
        <v>1378</v>
      </c>
      <c r="BSX5" s="229">
        <f t="shared" ref="BSX5" si="372">LARGE(BSX13,1)</f>
        <v>5500</v>
      </c>
      <c r="BSY5" s="227">
        <v>375</v>
      </c>
      <c r="BSZ5" s="518" t="s">
        <v>9079</v>
      </c>
      <c r="BTA5" s="518"/>
      <c r="BTB5" s="228" t="s">
        <v>1378</v>
      </c>
      <c r="BTC5" s="229">
        <f t="shared" ref="BTC5" si="373">LARGE(BTC13,1)</f>
        <v>5500</v>
      </c>
      <c r="BTD5" s="227">
        <v>376</v>
      </c>
      <c r="BTE5" s="518" t="s">
        <v>9080</v>
      </c>
      <c r="BTF5" s="518"/>
      <c r="BTG5" s="228" t="s">
        <v>1378</v>
      </c>
      <c r="BTH5" s="229">
        <f t="shared" ref="BTH5" si="374">LARGE(BTH13,1)</f>
        <v>5500</v>
      </c>
      <c r="BTI5" s="227">
        <v>377</v>
      </c>
      <c r="BTJ5" s="518" t="s">
        <v>9081</v>
      </c>
      <c r="BTK5" s="518"/>
      <c r="BTL5" s="228" t="s">
        <v>1378</v>
      </c>
      <c r="BTM5" s="229">
        <f t="shared" ref="BTM5" si="375">LARGE(BTM13,1)</f>
        <v>5500</v>
      </c>
      <c r="BTN5" s="227">
        <v>378</v>
      </c>
      <c r="BTO5" s="518" t="s">
        <v>9082</v>
      </c>
      <c r="BTP5" s="518"/>
      <c r="BTQ5" s="228" t="s">
        <v>1378</v>
      </c>
      <c r="BTR5" s="229">
        <f t="shared" ref="BTR5" si="376">LARGE(BTR13,1)</f>
        <v>5500</v>
      </c>
      <c r="BTS5" s="227">
        <v>379</v>
      </c>
      <c r="BTT5" s="518" t="s">
        <v>9083</v>
      </c>
      <c r="BTU5" s="518"/>
      <c r="BTV5" s="228" t="s">
        <v>1378</v>
      </c>
      <c r="BTW5" s="229">
        <f t="shared" ref="BTW5" si="377">LARGE(BTW13,1)</f>
        <v>5500</v>
      </c>
      <c r="BTX5" s="227">
        <v>380</v>
      </c>
      <c r="BTY5" s="518" t="s">
        <v>9084</v>
      </c>
      <c r="BTZ5" s="518"/>
      <c r="BUA5" s="228" t="s">
        <v>1378</v>
      </c>
      <c r="BUB5" s="229">
        <f t="shared" ref="BUB5" si="378">LARGE(BUB13,1)</f>
        <v>5500</v>
      </c>
      <c r="BUC5" s="227">
        <v>381</v>
      </c>
      <c r="BUD5" s="518" t="s">
        <v>9085</v>
      </c>
      <c r="BUE5" s="518"/>
      <c r="BUF5" s="228" t="s">
        <v>1378</v>
      </c>
      <c r="BUG5" s="229">
        <f t="shared" ref="BUG5" si="379">LARGE(BUG13,1)</f>
        <v>5500</v>
      </c>
      <c r="BUH5" s="227">
        <v>382</v>
      </c>
      <c r="BUI5" s="518" t="s">
        <v>9086</v>
      </c>
      <c r="BUJ5" s="518"/>
      <c r="BUK5" s="228" t="s">
        <v>1378</v>
      </c>
      <c r="BUL5" s="229">
        <f t="shared" ref="BUL5" si="380">LARGE(BUL13,1)</f>
        <v>5500</v>
      </c>
      <c r="BUM5" s="227">
        <v>383</v>
      </c>
      <c r="BUN5" s="518" t="s">
        <v>9087</v>
      </c>
      <c r="BUO5" s="518"/>
      <c r="BUP5" s="228" t="s">
        <v>1378</v>
      </c>
      <c r="BUQ5" s="229">
        <f t="shared" ref="BUQ5" si="381">LARGE(BUQ13,1)</f>
        <v>5500</v>
      </c>
      <c r="BUR5" s="227">
        <v>384</v>
      </c>
      <c r="BUS5" s="518" t="s">
        <v>9088</v>
      </c>
      <c r="BUT5" s="518"/>
      <c r="BUU5" s="228" t="s">
        <v>1378</v>
      </c>
      <c r="BUV5" s="229">
        <f t="shared" ref="BUV5" si="382">LARGE(BUV13,1)</f>
        <v>5500</v>
      </c>
      <c r="BUW5" s="227">
        <v>385</v>
      </c>
      <c r="BUX5" s="518" t="s">
        <v>9089</v>
      </c>
      <c r="BUY5" s="518"/>
      <c r="BUZ5" s="228" t="s">
        <v>1378</v>
      </c>
      <c r="BVA5" s="229">
        <f t="shared" ref="BVA5" si="383">LARGE(BVA13,1)</f>
        <v>5500</v>
      </c>
      <c r="BVB5" s="227">
        <v>386</v>
      </c>
      <c r="BVC5" s="518" t="s">
        <v>9090</v>
      </c>
      <c r="BVD5" s="518"/>
      <c r="BVE5" s="228" t="s">
        <v>1378</v>
      </c>
      <c r="BVF5" s="229">
        <f t="shared" ref="BVF5" si="384">LARGE(BVF13,1)</f>
        <v>5500</v>
      </c>
      <c r="BVG5" s="227">
        <v>387</v>
      </c>
      <c r="BVH5" s="518" t="s">
        <v>9091</v>
      </c>
      <c r="BVI5" s="518"/>
      <c r="BVJ5" s="228" t="s">
        <v>1378</v>
      </c>
      <c r="BVK5" s="229">
        <f t="shared" ref="BVK5" si="385">LARGE(BVK13,1)</f>
        <v>5500</v>
      </c>
      <c r="BVL5" s="227">
        <v>388</v>
      </c>
      <c r="BVM5" s="518" t="s">
        <v>9092</v>
      </c>
      <c r="BVN5" s="518"/>
      <c r="BVO5" s="228" t="s">
        <v>1378</v>
      </c>
      <c r="BVP5" s="229">
        <f t="shared" ref="BVP5" si="386">LARGE(BVP13,1)</f>
        <v>5500</v>
      </c>
      <c r="BVQ5" s="227">
        <v>389</v>
      </c>
      <c r="BVR5" s="518" t="s">
        <v>9093</v>
      </c>
      <c r="BVS5" s="518"/>
      <c r="BVT5" s="228" t="s">
        <v>1378</v>
      </c>
      <c r="BVU5" s="229">
        <f t="shared" ref="BVU5" si="387">LARGE(BVU13,1)</f>
        <v>5500</v>
      </c>
      <c r="BVV5" s="227">
        <v>390</v>
      </c>
      <c r="BVW5" s="518" t="s">
        <v>9094</v>
      </c>
      <c r="BVX5" s="518"/>
      <c r="BVY5" s="228" t="s">
        <v>1378</v>
      </c>
      <c r="BVZ5" s="229">
        <f t="shared" ref="BVZ5" si="388">LARGE(BVZ13,1)</f>
        <v>5500</v>
      </c>
      <c r="BWA5" s="227">
        <v>391</v>
      </c>
      <c r="BWB5" s="518" t="s">
        <v>9095</v>
      </c>
      <c r="BWC5" s="518"/>
      <c r="BWD5" s="228" t="s">
        <v>1378</v>
      </c>
      <c r="BWE5" s="229">
        <f t="shared" ref="BWE5" si="389">LARGE(BWE13,1)</f>
        <v>5500</v>
      </c>
      <c r="BWF5" s="227">
        <v>392</v>
      </c>
      <c r="BWG5" s="518" t="s">
        <v>9096</v>
      </c>
      <c r="BWH5" s="518"/>
      <c r="BWI5" s="228" t="s">
        <v>1378</v>
      </c>
      <c r="BWJ5" s="229">
        <f t="shared" ref="BWJ5" si="390">LARGE(BWJ13,1)</f>
        <v>5500</v>
      </c>
      <c r="BWK5" s="227">
        <v>393</v>
      </c>
      <c r="BWL5" s="518" t="s">
        <v>9097</v>
      </c>
      <c r="BWM5" s="518"/>
      <c r="BWN5" s="228" t="s">
        <v>1378</v>
      </c>
      <c r="BWO5" s="229">
        <f t="shared" ref="BWO5" si="391">LARGE(BWO13,1)</f>
        <v>5500</v>
      </c>
      <c r="BWP5" s="227">
        <v>394</v>
      </c>
      <c r="BWQ5" s="518" t="s">
        <v>9098</v>
      </c>
      <c r="BWR5" s="518"/>
      <c r="BWS5" s="228" t="s">
        <v>1378</v>
      </c>
      <c r="BWT5" s="229">
        <f t="shared" ref="BWT5" si="392">LARGE(BWT13,1)</f>
        <v>5500</v>
      </c>
      <c r="BWU5" s="227">
        <v>395</v>
      </c>
      <c r="BWV5" s="518" t="s">
        <v>9099</v>
      </c>
      <c r="BWW5" s="518"/>
      <c r="BWX5" s="228" t="s">
        <v>1378</v>
      </c>
      <c r="BWY5" s="229">
        <f t="shared" ref="BWY5" si="393">LARGE(BWY13,1)</f>
        <v>5500</v>
      </c>
      <c r="BWZ5" s="227">
        <v>396</v>
      </c>
      <c r="BXA5" s="518" t="s">
        <v>9100</v>
      </c>
      <c r="BXB5" s="518"/>
      <c r="BXC5" s="228" t="s">
        <v>1378</v>
      </c>
      <c r="BXD5" s="229">
        <f t="shared" ref="BXD5" si="394">LARGE(BXD13,1)</f>
        <v>5500</v>
      </c>
      <c r="BXE5" s="227">
        <v>397</v>
      </c>
      <c r="BXF5" s="518" t="s">
        <v>9101</v>
      </c>
      <c r="BXG5" s="518"/>
      <c r="BXH5" s="228" t="s">
        <v>1378</v>
      </c>
      <c r="BXI5" s="229">
        <f t="shared" ref="BXI5" si="395">LARGE(BXI13,1)</f>
        <v>5500</v>
      </c>
      <c r="BXJ5" s="227">
        <v>398</v>
      </c>
      <c r="BXK5" s="518" t="s">
        <v>9102</v>
      </c>
      <c r="BXL5" s="518"/>
      <c r="BXM5" s="228" t="s">
        <v>1378</v>
      </c>
      <c r="BXN5" s="229">
        <f t="shared" ref="BXN5" si="396">LARGE(BXN13,1)</f>
        <v>5500</v>
      </c>
      <c r="BXO5" s="227">
        <v>399</v>
      </c>
      <c r="BXP5" s="518" t="s">
        <v>9103</v>
      </c>
      <c r="BXQ5" s="518"/>
      <c r="BXR5" s="228" t="s">
        <v>1378</v>
      </c>
      <c r="BXS5" s="229">
        <f t="shared" ref="BXS5" si="397">LARGE(BXS13,1)</f>
        <v>5500</v>
      </c>
      <c r="BXT5" s="227">
        <v>400</v>
      </c>
      <c r="BXU5" s="518" t="s">
        <v>9104</v>
      </c>
      <c r="BXV5" s="518"/>
      <c r="BXW5" s="228" t="s">
        <v>1378</v>
      </c>
      <c r="BXX5" s="229">
        <f t="shared" ref="BXX5" si="398">LARGE(BXX13,1)</f>
        <v>5500</v>
      </c>
      <c r="BXY5" s="227">
        <v>401</v>
      </c>
      <c r="BXZ5" s="518" t="s">
        <v>9105</v>
      </c>
      <c r="BYA5" s="518"/>
      <c r="BYB5" s="228" t="s">
        <v>1378</v>
      </c>
      <c r="BYC5" s="229">
        <f t="shared" ref="BYC5" si="399">LARGE(BYC13,1)</f>
        <v>5500</v>
      </c>
      <c r="BYD5" s="227">
        <v>402</v>
      </c>
      <c r="BYE5" s="518" t="s">
        <v>9106</v>
      </c>
      <c r="BYF5" s="518"/>
      <c r="BYG5" s="228" t="s">
        <v>1378</v>
      </c>
      <c r="BYH5" s="229">
        <f t="shared" ref="BYH5" si="400">LARGE(BYH13,1)</f>
        <v>5500</v>
      </c>
      <c r="BYI5" s="227">
        <v>403</v>
      </c>
      <c r="BYJ5" s="518" t="s">
        <v>9107</v>
      </c>
      <c r="BYK5" s="518"/>
      <c r="BYL5" s="228" t="s">
        <v>1378</v>
      </c>
      <c r="BYM5" s="229">
        <f t="shared" ref="BYM5" si="401">LARGE(BYM13,1)</f>
        <v>5500</v>
      </c>
      <c r="BYN5" s="227">
        <v>404</v>
      </c>
      <c r="BYO5" s="518" t="s">
        <v>9108</v>
      </c>
      <c r="BYP5" s="518"/>
      <c r="BYQ5" s="228" t="s">
        <v>1378</v>
      </c>
      <c r="BYR5" s="229">
        <f t="shared" ref="BYR5" si="402">LARGE(BYR13,1)</f>
        <v>5500</v>
      </c>
      <c r="BYS5" s="227">
        <v>405</v>
      </c>
      <c r="BYT5" s="518" t="s">
        <v>9109</v>
      </c>
      <c r="BYU5" s="518"/>
      <c r="BYV5" s="228" t="s">
        <v>1378</v>
      </c>
      <c r="BYW5" s="229">
        <f t="shared" ref="BYW5" si="403">LARGE(BYW13,1)</f>
        <v>5500</v>
      </c>
      <c r="BYX5" s="227">
        <v>406</v>
      </c>
      <c r="BYY5" s="518" t="s">
        <v>9110</v>
      </c>
      <c r="BYZ5" s="518"/>
      <c r="BZA5" s="228" t="s">
        <v>1378</v>
      </c>
      <c r="BZB5" s="229">
        <f t="shared" ref="BZB5" si="404">LARGE(BZB13,1)</f>
        <v>5500</v>
      </c>
      <c r="BZC5" s="227">
        <v>407</v>
      </c>
      <c r="BZD5" s="518" t="s">
        <v>9111</v>
      </c>
      <c r="BZE5" s="518"/>
      <c r="BZF5" s="228" t="s">
        <v>1378</v>
      </c>
      <c r="BZG5" s="229">
        <f t="shared" ref="BZG5" si="405">LARGE(BZG13,1)</f>
        <v>5500</v>
      </c>
      <c r="BZH5" s="227">
        <v>408</v>
      </c>
      <c r="BZI5" s="518" t="s">
        <v>9112</v>
      </c>
      <c r="BZJ5" s="518"/>
      <c r="BZK5" s="228" t="s">
        <v>1378</v>
      </c>
      <c r="BZL5" s="229">
        <f t="shared" ref="BZL5" si="406">LARGE(BZL13,1)</f>
        <v>5500</v>
      </c>
      <c r="BZM5" s="227">
        <v>409</v>
      </c>
      <c r="BZN5" s="518" t="s">
        <v>9113</v>
      </c>
      <c r="BZO5" s="518"/>
      <c r="BZP5" s="228" t="s">
        <v>1378</v>
      </c>
      <c r="BZQ5" s="229">
        <f t="shared" ref="BZQ5" si="407">LARGE(BZQ13,1)</f>
        <v>5500</v>
      </c>
      <c r="BZR5" s="227">
        <v>410</v>
      </c>
      <c r="BZS5" s="518" t="s">
        <v>9114</v>
      </c>
      <c r="BZT5" s="518"/>
      <c r="BZU5" s="228" t="s">
        <v>1378</v>
      </c>
      <c r="BZV5" s="229">
        <f t="shared" ref="BZV5" si="408">LARGE(BZV13,1)</f>
        <v>5500</v>
      </c>
      <c r="BZW5" s="227">
        <v>411</v>
      </c>
      <c r="BZX5" s="518" t="s">
        <v>9115</v>
      </c>
      <c r="BZY5" s="518"/>
      <c r="BZZ5" s="228" t="s">
        <v>1378</v>
      </c>
      <c r="CAA5" s="229">
        <f t="shared" ref="CAA5" si="409">LARGE(CAA13,1)</f>
        <v>5500</v>
      </c>
      <c r="CAB5" s="227">
        <v>412</v>
      </c>
      <c r="CAC5" s="518" t="s">
        <v>9116</v>
      </c>
      <c r="CAD5" s="518"/>
      <c r="CAE5" s="228" t="s">
        <v>1378</v>
      </c>
      <c r="CAF5" s="229">
        <f t="shared" ref="CAF5" si="410">LARGE(CAF13,1)</f>
        <v>5500</v>
      </c>
      <c r="CAG5" s="227">
        <v>413</v>
      </c>
      <c r="CAH5" s="518" t="s">
        <v>9117</v>
      </c>
      <c r="CAI5" s="518"/>
      <c r="CAJ5" s="228" t="s">
        <v>1378</v>
      </c>
      <c r="CAK5" s="229">
        <f t="shared" ref="CAK5" si="411">LARGE(CAK13,1)</f>
        <v>5500</v>
      </c>
      <c r="CAL5" s="227">
        <v>414</v>
      </c>
      <c r="CAM5" s="518" t="s">
        <v>9118</v>
      </c>
      <c r="CAN5" s="518"/>
      <c r="CAO5" s="228" t="s">
        <v>1378</v>
      </c>
      <c r="CAP5" s="229">
        <f t="shared" ref="CAP5" si="412">LARGE(CAP13,1)</f>
        <v>5500</v>
      </c>
      <c r="CAQ5" s="227">
        <v>415</v>
      </c>
      <c r="CAR5" s="518" t="s">
        <v>9119</v>
      </c>
      <c r="CAS5" s="518"/>
      <c r="CAT5" s="228" t="s">
        <v>1378</v>
      </c>
      <c r="CAU5" s="229">
        <f t="shared" ref="CAU5" si="413">LARGE(CAU13,1)</f>
        <v>5500</v>
      </c>
      <c r="CAV5" s="227">
        <v>416</v>
      </c>
      <c r="CAW5" s="518" t="s">
        <v>9120</v>
      </c>
      <c r="CAX5" s="518"/>
      <c r="CAY5" s="228" t="s">
        <v>1378</v>
      </c>
      <c r="CAZ5" s="229">
        <f t="shared" ref="CAZ5" si="414">LARGE(CAZ13,1)</f>
        <v>5500</v>
      </c>
      <c r="CBA5" s="227">
        <v>417</v>
      </c>
      <c r="CBB5" s="518" t="s">
        <v>9121</v>
      </c>
      <c r="CBC5" s="518"/>
      <c r="CBD5" s="228" t="s">
        <v>1378</v>
      </c>
      <c r="CBE5" s="229">
        <f t="shared" ref="CBE5" si="415">LARGE(CBE13,1)</f>
        <v>5500</v>
      </c>
      <c r="CBF5" s="227">
        <v>418</v>
      </c>
      <c r="CBG5" s="518" t="s">
        <v>9122</v>
      </c>
      <c r="CBH5" s="518"/>
      <c r="CBI5" s="228" t="s">
        <v>1378</v>
      </c>
      <c r="CBJ5" s="229">
        <f t="shared" ref="CBJ5" si="416">LARGE(CBJ13,1)</f>
        <v>5500</v>
      </c>
      <c r="CBK5" s="227">
        <v>419</v>
      </c>
      <c r="CBL5" s="518" t="s">
        <v>9123</v>
      </c>
      <c r="CBM5" s="518"/>
      <c r="CBN5" s="228" t="s">
        <v>1378</v>
      </c>
      <c r="CBO5" s="229">
        <f t="shared" ref="CBO5" si="417">LARGE(CBO13,1)</f>
        <v>5500</v>
      </c>
      <c r="CBP5" s="227">
        <v>420</v>
      </c>
      <c r="CBQ5" s="518" t="s">
        <v>9124</v>
      </c>
      <c r="CBR5" s="518"/>
      <c r="CBS5" s="228" t="s">
        <v>1378</v>
      </c>
      <c r="CBT5" s="229">
        <f t="shared" ref="CBT5" si="418">LARGE(CBT13,1)</f>
        <v>5500</v>
      </c>
      <c r="CBU5" s="227">
        <v>421</v>
      </c>
      <c r="CBV5" s="518" t="s">
        <v>9125</v>
      </c>
      <c r="CBW5" s="518"/>
      <c r="CBX5" s="228" t="s">
        <v>1378</v>
      </c>
      <c r="CBY5" s="229">
        <f t="shared" ref="CBY5" si="419">LARGE(CBY13,1)</f>
        <v>5500</v>
      </c>
      <c r="CBZ5" s="227">
        <v>422</v>
      </c>
      <c r="CCA5" s="518" t="s">
        <v>9126</v>
      </c>
      <c r="CCB5" s="518"/>
      <c r="CCC5" s="228" t="s">
        <v>1378</v>
      </c>
      <c r="CCD5" s="229">
        <f t="shared" ref="CCD5" si="420">LARGE(CCD13,1)</f>
        <v>5500</v>
      </c>
      <c r="CCE5" s="227">
        <v>423</v>
      </c>
      <c r="CCF5" s="518" t="s">
        <v>9127</v>
      </c>
      <c r="CCG5" s="518"/>
      <c r="CCH5" s="228" t="s">
        <v>1378</v>
      </c>
      <c r="CCI5" s="229">
        <f t="shared" ref="CCI5" si="421">LARGE(CCI13,1)</f>
        <v>5500</v>
      </c>
      <c r="CCJ5" s="227">
        <v>424</v>
      </c>
      <c r="CCK5" s="518" t="s">
        <v>9128</v>
      </c>
      <c r="CCL5" s="518"/>
      <c r="CCM5" s="228" t="s">
        <v>1378</v>
      </c>
      <c r="CCN5" s="229">
        <f t="shared" ref="CCN5" si="422">LARGE(CCN13,1)</f>
        <v>5500</v>
      </c>
      <c r="CCO5" s="227">
        <v>425</v>
      </c>
      <c r="CCP5" s="518" t="s">
        <v>9129</v>
      </c>
      <c r="CCQ5" s="518"/>
      <c r="CCR5" s="228" t="s">
        <v>1378</v>
      </c>
      <c r="CCS5" s="229">
        <f t="shared" ref="CCS5" si="423">LARGE(CCS13,1)</f>
        <v>5500</v>
      </c>
      <c r="CCT5" s="227">
        <v>426</v>
      </c>
      <c r="CCU5" s="518" t="s">
        <v>9130</v>
      </c>
      <c r="CCV5" s="518"/>
      <c r="CCW5" s="228" t="s">
        <v>1378</v>
      </c>
      <c r="CCX5" s="229">
        <f t="shared" ref="CCX5" si="424">LARGE(CCX13,1)</f>
        <v>5500</v>
      </c>
      <c r="CCY5" s="227">
        <v>427</v>
      </c>
      <c r="CCZ5" s="518" t="s">
        <v>9131</v>
      </c>
      <c r="CDA5" s="518"/>
      <c r="CDB5" s="228" t="s">
        <v>1378</v>
      </c>
      <c r="CDC5" s="229">
        <f t="shared" ref="CDC5" si="425">LARGE(CDC13,1)</f>
        <v>5500</v>
      </c>
      <c r="CDD5" s="227">
        <v>428</v>
      </c>
      <c r="CDE5" s="518" t="s">
        <v>9132</v>
      </c>
      <c r="CDF5" s="518"/>
      <c r="CDG5" s="228" t="s">
        <v>1378</v>
      </c>
      <c r="CDH5" s="229">
        <f t="shared" ref="CDH5" si="426">LARGE(CDH13,1)</f>
        <v>5500</v>
      </c>
      <c r="CDI5" s="227">
        <v>429</v>
      </c>
      <c r="CDJ5" s="518" t="s">
        <v>9133</v>
      </c>
      <c r="CDK5" s="518"/>
      <c r="CDL5" s="228" t="s">
        <v>1378</v>
      </c>
      <c r="CDM5" s="229">
        <f t="shared" ref="CDM5" si="427">LARGE(CDM13,1)</f>
        <v>5500</v>
      </c>
      <c r="CDN5" s="227">
        <v>430</v>
      </c>
      <c r="CDO5" s="518" t="s">
        <v>9134</v>
      </c>
      <c r="CDP5" s="518"/>
      <c r="CDQ5" s="228" t="s">
        <v>1378</v>
      </c>
      <c r="CDR5" s="229">
        <f t="shared" ref="CDR5" si="428">LARGE(CDR13,1)</f>
        <v>5500</v>
      </c>
      <c r="CDS5" s="227">
        <v>431</v>
      </c>
      <c r="CDT5" s="518" t="s">
        <v>9135</v>
      </c>
      <c r="CDU5" s="518"/>
      <c r="CDV5" s="228" t="s">
        <v>1378</v>
      </c>
      <c r="CDW5" s="229">
        <f t="shared" ref="CDW5" si="429">LARGE(CDW13,1)</f>
        <v>5500</v>
      </c>
      <c r="CDX5" s="227">
        <v>432</v>
      </c>
      <c r="CDY5" s="518" t="s">
        <v>9136</v>
      </c>
      <c r="CDZ5" s="518"/>
      <c r="CEA5" s="228" t="s">
        <v>1378</v>
      </c>
      <c r="CEB5" s="229">
        <f t="shared" ref="CEB5" si="430">LARGE(CEB13,1)</f>
        <v>5500</v>
      </c>
      <c r="CEC5" s="227">
        <v>433</v>
      </c>
      <c r="CED5" s="518" t="s">
        <v>9137</v>
      </c>
      <c r="CEE5" s="518"/>
      <c r="CEF5" s="228" t="s">
        <v>1378</v>
      </c>
      <c r="CEG5" s="229">
        <f t="shared" ref="CEG5" si="431">LARGE(CEG13,1)</f>
        <v>5500</v>
      </c>
      <c r="CEH5" s="227">
        <v>434</v>
      </c>
      <c r="CEI5" s="518" t="s">
        <v>9138</v>
      </c>
      <c r="CEJ5" s="518"/>
      <c r="CEK5" s="228" t="s">
        <v>1378</v>
      </c>
      <c r="CEL5" s="229">
        <f t="shared" ref="CEL5" si="432">LARGE(CEL13,1)</f>
        <v>5500</v>
      </c>
      <c r="CEM5" s="227">
        <v>435</v>
      </c>
      <c r="CEN5" s="518" t="s">
        <v>9139</v>
      </c>
      <c r="CEO5" s="518"/>
      <c r="CEP5" s="228" t="s">
        <v>1378</v>
      </c>
      <c r="CEQ5" s="229">
        <f t="shared" ref="CEQ5" si="433">LARGE(CEQ13,1)</f>
        <v>5500</v>
      </c>
      <c r="CER5" s="227">
        <v>436</v>
      </c>
      <c r="CES5" s="518" t="s">
        <v>9140</v>
      </c>
      <c r="CET5" s="518"/>
      <c r="CEU5" s="228" t="s">
        <v>1378</v>
      </c>
      <c r="CEV5" s="229">
        <f t="shared" ref="CEV5" si="434">LARGE(CEV13,1)</f>
        <v>5500</v>
      </c>
      <c r="CEW5" s="227">
        <v>437</v>
      </c>
      <c r="CEX5" s="518" t="s">
        <v>9141</v>
      </c>
      <c r="CEY5" s="518"/>
      <c r="CEZ5" s="228" t="s">
        <v>1378</v>
      </c>
      <c r="CFA5" s="229">
        <f t="shared" ref="CFA5" si="435">LARGE(CFA13,1)</f>
        <v>5500</v>
      </c>
      <c r="CFB5" s="227">
        <v>438</v>
      </c>
      <c r="CFC5" s="518" t="s">
        <v>9142</v>
      </c>
      <c r="CFD5" s="518"/>
      <c r="CFE5" s="228" t="s">
        <v>1378</v>
      </c>
      <c r="CFF5" s="229">
        <f t="shared" ref="CFF5" si="436">LARGE(CFF13,1)</f>
        <v>5500</v>
      </c>
      <c r="CFG5" s="227">
        <v>439</v>
      </c>
      <c r="CFH5" s="518" t="s">
        <v>9143</v>
      </c>
      <c r="CFI5" s="518"/>
      <c r="CFJ5" s="228" t="s">
        <v>1378</v>
      </c>
      <c r="CFK5" s="229">
        <f t="shared" ref="CFK5" si="437">LARGE(CFK13,1)</f>
        <v>5500</v>
      </c>
      <c r="CFL5" s="227">
        <v>440</v>
      </c>
      <c r="CFM5" s="518" t="s">
        <v>9144</v>
      </c>
      <c r="CFN5" s="518"/>
      <c r="CFO5" s="228" t="s">
        <v>1378</v>
      </c>
      <c r="CFP5" s="229">
        <f t="shared" ref="CFP5" si="438">LARGE(CFP13,1)</f>
        <v>5500</v>
      </c>
      <c r="CFQ5" s="227">
        <v>441</v>
      </c>
      <c r="CFR5" s="518" t="s">
        <v>9145</v>
      </c>
      <c r="CFS5" s="518"/>
      <c r="CFT5" s="228" t="s">
        <v>1378</v>
      </c>
      <c r="CFU5" s="229">
        <f t="shared" ref="CFU5" si="439">LARGE(CFU13,1)</f>
        <v>5500</v>
      </c>
      <c r="CFV5" s="227">
        <v>442</v>
      </c>
      <c r="CFW5" s="518" t="s">
        <v>9146</v>
      </c>
      <c r="CFX5" s="518"/>
      <c r="CFY5" s="228" t="s">
        <v>1378</v>
      </c>
      <c r="CFZ5" s="229">
        <f t="shared" ref="CFZ5" si="440">LARGE(CFZ13,1)</f>
        <v>5500</v>
      </c>
      <c r="CGA5" s="227">
        <v>443</v>
      </c>
      <c r="CGB5" s="518" t="s">
        <v>9147</v>
      </c>
      <c r="CGC5" s="518"/>
      <c r="CGD5" s="228" t="s">
        <v>1378</v>
      </c>
      <c r="CGE5" s="229">
        <f t="shared" ref="CGE5" si="441">LARGE(CGE13,1)</f>
        <v>5500</v>
      </c>
      <c r="CGF5" s="227">
        <v>444</v>
      </c>
      <c r="CGG5" s="518" t="s">
        <v>9148</v>
      </c>
      <c r="CGH5" s="518"/>
      <c r="CGI5" s="228" t="s">
        <v>1378</v>
      </c>
      <c r="CGJ5" s="229">
        <f t="shared" ref="CGJ5" si="442">LARGE(CGJ13,1)</f>
        <v>5500</v>
      </c>
      <c r="CGK5" s="227">
        <v>445</v>
      </c>
      <c r="CGL5" s="518" t="s">
        <v>9149</v>
      </c>
      <c r="CGM5" s="518"/>
      <c r="CGN5" s="228" t="s">
        <v>1378</v>
      </c>
      <c r="CGO5" s="229">
        <f t="shared" ref="CGO5" si="443">LARGE(CGO13,1)</f>
        <v>5500</v>
      </c>
      <c r="CGP5" s="227">
        <v>446</v>
      </c>
      <c r="CGQ5" s="518" t="s">
        <v>9150</v>
      </c>
      <c r="CGR5" s="518"/>
      <c r="CGS5" s="228" t="s">
        <v>1378</v>
      </c>
      <c r="CGT5" s="229">
        <f t="shared" ref="CGT5" si="444">LARGE(CGT13,1)</f>
        <v>5500</v>
      </c>
      <c r="CGU5" s="227">
        <v>447</v>
      </c>
      <c r="CGV5" s="518" t="s">
        <v>9151</v>
      </c>
      <c r="CGW5" s="518"/>
      <c r="CGX5" s="228" t="s">
        <v>1378</v>
      </c>
      <c r="CGY5" s="229">
        <f t="shared" ref="CGY5" si="445">LARGE(CGY13,1)</f>
        <v>5500</v>
      </c>
      <c r="CGZ5" s="227">
        <v>448</v>
      </c>
      <c r="CHA5" s="518" t="s">
        <v>9152</v>
      </c>
      <c r="CHB5" s="518"/>
      <c r="CHC5" s="228" t="s">
        <v>1378</v>
      </c>
      <c r="CHD5" s="229">
        <f t="shared" ref="CHD5" si="446">LARGE(CHD13,1)</f>
        <v>5500</v>
      </c>
      <c r="CHE5" s="227">
        <v>449</v>
      </c>
      <c r="CHF5" s="518" t="s">
        <v>9153</v>
      </c>
      <c r="CHG5" s="518"/>
      <c r="CHH5" s="228" t="s">
        <v>1378</v>
      </c>
      <c r="CHI5" s="229">
        <f t="shared" ref="CHI5" si="447">LARGE(CHI13,1)</f>
        <v>5500</v>
      </c>
      <c r="CHJ5" s="227">
        <v>450</v>
      </c>
      <c r="CHK5" s="518" t="s">
        <v>9154</v>
      </c>
      <c r="CHL5" s="518"/>
      <c r="CHM5" s="228" t="s">
        <v>1378</v>
      </c>
      <c r="CHN5" s="229">
        <f t="shared" ref="CHN5" si="448">LARGE(CHN13,1)</f>
        <v>5500</v>
      </c>
      <c r="CHO5" s="227">
        <v>451</v>
      </c>
      <c r="CHP5" s="518" t="s">
        <v>9155</v>
      </c>
      <c r="CHQ5" s="518"/>
      <c r="CHR5" s="228" t="s">
        <v>1378</v>
      </c>
      <c r="CHS5" s="229">
        <f t="shared" ref="CHS5" si="449">LARGE(CHS13,1)</f>
        <v>5500</v>
      </c>
      <c r="CHT5" s="227">
        <v>452</v>
      </c>
      <c r="CHU5" s="518" t="s">
        <v>9156</v>
      </c>
      <c r="CHV5" s="518"/>
      <c r="CHW5" s="228" t="s">
        <v>1378</v>
      </c>
      <c r="CHX5" s="229">
        <f t="shared" ref="CHX5" si="450">LARGE(CHX13,1)</f>
        <v>5500</v>
      </c>
      <c r="CHY5" s="227">
        <v>453</v>
      </c>
      <c r="CHZ5" s="518" t="s">
        <v>9157</v>
      </c>
      <c r="CIA5" s="518"/>
      <c r="CIB5" s="228" t="s">
        <v>1378</v>
      </c>
      <c r="CIC5" s="229">
        <f t="shared" ref="CIC5" si="451">LARGE(CIC13,1)</f>
        <v>5500</v>
      </c>
      <c r="CID5" s="227">
        <v>454</v>
      </c>
      <c r="CIE5" s="518" t="s">
        <v>9158</v>
      </c>
      <c r="CIF5" s="518"/>
      <c r="CIG5" s="228" t="s">
        <v>1378</v>
      </c>
      <c r="CIH5" s="229">
        <f t="shared" ref="CIH5" si="452">LARGE(CIH13,1)</f>
        <v>5500</v>
      </c>
      <c r="CII5" s="227">
        <v>455</v>
      </c>
      <c r="CIJ5" s="518" t="s">
        <v>9159</v>
      </c>
      <c r="CIK5" s="518"/>
      <c r="CIL5" s="228" t="s">
        <v>1378</v>
      </c>
      <c r="CIM5" s="229">
        <f t="shared" ref="CIM5" si="453">LARGE(CIM13,1)</f>
        <v>5500</v>
      </c>
      <c r="CIN5" s="227">
        <v>456</v>
      </c>
      <c r="CIO5" s="518" t="s">
        <v>9160</v>
      </c>
      <c r="CIP5" s="518"/>
      <c r="CIQ5" s="228" t="s">
        <v>1378</v>
      </c>
      <c r="CIR5" s="229">
        <f t="shared" ref="CIR5" si="454">LARGE(CIR13,1)</f>
        <v>5500</v>
      </c>
      <c r="CIS5" s="227">
        <v>457</v>
      </c>
      <c r="CIT5" s="518" t="s">
        <v>9161</v>
      </c>
      <c r="CIU5" s="518"/>
      <c r="CIV5" s="228" t="s">
        <v>1378</v>
      </c>
      <c r="CIW5" s="229">
        <f t="shared" ref="CIW5" si="455">LARGE(CIW13,1)</f>
        <v>5500</v>
      </c>
      <c r="CIX5" s="227">
        <v>458</v>
      </c>
      <c r="CIY5" s="518" t="s">
        <v>9162</v>
      </c>
      <c r="CIZ5" s="518"/>
      <c r="CJA5" s="228" t="s">
        <v>1378</v>
      </c>
      <c r="CJB5" s="229">
        <f t="shared" ref="CJB5" si="456">LARGE(CJB13,1)</f>
        <v>5500</v>
      </c>
      <c r="CJC5" s="227">
        <v>459</v>
      </c>
      <c r="CJD5" s="518" t="s">
        <v>9163</v>
      </c>
      <c r="CJE5" s="518"/>
      <c r="CJF5" s="228" t="s">
        <v>1378</v>
      </c>
      <c r="CJG5" s="229">
        <f t="shared" ref="CJG5" si="457">LARGE(CJG13,1)</f>
        <v>5500</v>
      </c>
      <c r="CJH5" s="227">
        <v>460</v>
      </c>
      <c r="CJI5" s="518" t="s">
        <v>9164</v>
      </c>
      <c r="CJJ5" s="518"/>
      <c r="CJK5" s="228" t="s">
        <v>1378</v>
      </c>
      <c r="CJL5" s="229">
        <f t="shared" ref="CJL5" si="458">LARGE(CJL13,1)</f>
        <v>5500</v>
      </c>
      <c r="CJM5" s="227">
        <v>461</v>
      </c>
      <c r="CJN5" s="518" t="s">
        <v>9165</v>
      </c>
      <c r="CJO5" s="518"/>
      <c r="CJP5" s="228" t="s">
        <v>1378</v>
      </c>
      <c r="CJQ5" s="229">
        <f t="shared" ref="CJQ5" si="459">LARGE(CJQ13,1)</f>
        <v>5500</v>
      </c>
      <c r="CJR5" s="227">
        <v>462</v>
      </c>
      <c r="CJS5" s="518" t="s">
        <v>9166</v>
      </c>
      <c r="CJT5" s="518"/>
      <c r="CJU5" s="228" t="s">
        <v>1378</v>
      </c>
      <c r="CJV5" s="229">
        <f t="shared" ref="CJV5" si="460">LARGE(CJV13,1)</f>
        <v>5500</v>
      </c>
      <c r="CJW5" s="227">
        <v>463</v>
      </c>
      <c r="CJX5" s="518" t="s">
        <v>9167</v>
      </c>
      <c r="CJY5" s="518"/>
      <c r="CJZ5" s="228" t="s">
        <v>1378</v>
      </c>
      <c r="CKA5" s="229">
        <f t="shared" ref="CKA5" si="461">LARGE(CKA13,1)</f>
        <v>5500</v>
      </c>
      <c r="CKB5" s="227">
        <v>464</v>
      </c>
      <c r="CKC5" s="518" t="s">
        <v>9168</v>
      </c>
      <c r="CKD5" s="518"/>
      <c r="CKE5" s="228" t="s">
        <v>1378</v>
      </c>
      <c r="CKF5" s="229">
        <f t="shared" ref="CKF5" si="462">LARGE(CKF13,1)</f>
        <v>5500</v>
      </c>
      <c r="CKG5" s="227">
        <v>465</v>
      </c>
      <c r="CKH5" s="518" t="s">
        <v>9169</v>
      </c>
      <c r="CKI5" s="518"/>
      <c r="CKJ5" s="228" t="s">
        <v>1378</v>
      </c>
      <c r="CKK5" s="229">
        <f t="shared" ref="CKK5" si="463">LARGE(CKK13,1)</f>
        <v>5500</v>
      </c>
      <c r="CKL5" s="227">
        <v>466</v>
      </c>
      <c r="CKM5" s="518" t="s">
        <v>9170</v>
      </c>
      <c r="CKN5" s="518"/>
      <c r="CKO5" s="228" t="s">
        <v>1378</v>
      </c>
      <c r="CKP5" s="229">
        <f t="shared" ref="CKP5" si="464">LARGE(CKP13,1)</f>
        <v>5500</v>
      </c>
      <c r="CKQ5" s="227">
        <v>467</v>
      </c>
      <c r="CKR5" s="518" t="s">
        <v>9171</v>
      </c>
      <c r="CKS5" s="518"/>
      <c r="CKT5" s="228" t="s">
        <v>1378</v>
      </c>
      <c r="CKU5" s="229">
        <f t="shared" ref="CKU5" si="465">LARGE(CKU13,1)</f>
        <v>5500</v>
      </c>
      <c r="CKV5" s="227">
        <v>468</v>
      </c>
      <c r="CKW5" s="518" t="s">
        <v>9172</v>
      </c>
      <c r="CKX5" s="518"/>
      <c r="CKY5" s="228" t="s">
        <v>1378</v>
      </c>
      <c r="CKZ5" s="229">
        <f t="shared" ref="CKZ5" si="466">LARGE(CKZ13,1)</f>
        <v>5500</v>
      </c>
      <c r="CLA5" s="227">
        <v>469</v>
      </c>
      <c r="CLB5" s="518" t="s">
        <v>9173</v>
      </c>
      <c r="CLC5" s="518"/>
      <c r="CLD5" s="228" t="s">
        <v>1378</v>
      </c>
      <c r="CLE5" s="229">
        <f t="shared" ref="CLE5" si="467">LARGE(CLE13,1)</f>
        <v>5500</v>
      </c>
      <c r="CLF5" s="227">
        <v>470</v>
      </c>
      <c r="CLG5" s="518" t="s">
        <v>9174</v>
      </c>
      <c r="CLH5" s="518"/>
      <c r="CLI5" s="228" t="s">
        <v>1378</v>
      </c>
      <c r="CLJ5" s="229">
        <f t="shared" ref="CLJ5" si="468">LARGE(CLJ13,1)</f>
        <v>5500</v>
      </c>
      <c r="CLK5" s="227">
        <v>471</v>
      </c>
      <c r="CLL5" s="518" t="s">
        <v>9175</v>
      </c>
      <c r="CLM5" s="518"/>
      <c r="CLN5" s="228" t="s">
        <v>1378</v>
      </c>
      <c r="CLO5" s="229">
        <f t="shared" ref="CLO5" si="469">LARGE(CLO13,1)</f>
        <v>5500</v>
      </c>
      <c r="CLP5" s="227">
        <v>472</v>
      </c>
      <c r="CLQ5" s="518" t="s">
        <v>9176</v>
      </c>
      <c r="CLR5" s="518"/>
      <c r="CLS5" s="228" t="s">
        <v>1378</v>
      </c>
      <c r="CLT5" s="229">
        <f t="shared" ref="CLT5" si="470">LARGE(CLT13,1)</f>
        <v>5500</v>
      </c>
      <c r="CLU5" s="227">
        <v>473</v>
      </c>
      <c r="CLV5" s="518" t="s">
        <v>9177</v>
      </c>
      <c r="CLW5" s="518"/>
      <c r="CLX5" s="228" t="s">
        <v>1378</v>
      </c>
      <c r="CLY5" s="229">
        <f t="shared" ref="CLY5" si="471">LARGE(CLY13,1)</f>
        <v>5500</v>
      </c>
      <c r="CLZ5" s="227">
        <v>474</v>
      </c>
      <c r="CMA5" s="518" t="s">
        <v>9178</v>
      </c>
      <c r="CMB5" s="518"/>
      <c r="CMC5" s="228" t="s">
        <v>1378</v>
      </c>
      <c r="CMD5" s="229">
        <f t="shared" ref="CMD5" si="472">LARGE(CMD13,1)</f>
        <v>5500</v>
      </c>
      <c r="CME5" s="227">
        <v>475</v>
      </c>
      <c r="CMF5" s="518" t="s">
        <v>9179</v>
      </c>
      <c r="CMG5" s="518"/>
      <c r="CMH5" s="228" t="s">
        <v>1378</v>
      </c>
      <c r="CMI5" s="229">
        <f t="shared" ref="CMI5" si="473">LARGE(CMI13,1)</f>
        <v>5500</v>
      </c>
      <c r="CMJ5" s="227">
        <v>476</v>
      </c>
      <c r="CMK5" s="518" t="s">
        <v>9180</v>
      </c>
      <c r="CML5" s="518"/>
      <c r="CMM5" s="228" t="s">
        <v>1378</v>
      </c>
      <c r="CMN5" s="229">
        <f t="shared" ref="CMN5" si="474">LARGE(CMN13,1)</f>
        <v>5500</v>
      </c>
      <c r="CMO5" s="227">
        <v>477</v>
      </c>
      <c r="CMP5" s="518" t="s">
        <v>9181</v>
      </c>
      <c r="CMQ5" s="518"/>
      <c r="CMR5" s="228" t="s">
        <v>1378</v>
      </c>
      <c r="CMS5" s="229">
        <f t="shared" ref="CMS5" si="475">LARGE(CMS13,1)</f>
        <v>5500</v>
      </c>
      <c r="CMT5" s="227">
        <v>478</v>
      </c>
      <c r="CMU5" s="518" t="s">
        <v>9182</v>
      </c>
      <c r="CMV5" s="518"/>
      <c r="CMW5" s="228" t="s">
        <v>1378</v>
      </c>
      <c r="CMX5" s="229">
        <f t="shared" ref="CMX5" si="476">LARGE(CMX13,1)</f>
        <v>5500</v>
      </c>
      <c r="CMY5" s="227">
        <v>479</v>
      </c>
      <c r="CMZ5" s="518" t="s">
        <v>9183</v>
      </c>
      <c r="CNA5" s="518"/>
      <c r="CNB5" s="228" t="s">
        <v>1378</v>
      </c>
      <c r="CNC5" s="229">
        <f t="shared" ref="CNC5" si="477">LARGE(CNC13,1)</f>
        <v>5500</v>
      </c>
      <c r="CND5" s="227">
        <v>480</v>
      </c>
      <c r="CNE5" s="518" t="s">
        <v>9184</v>
      </c>
      <c r="CNF5" s="518"/>
      <c r="CNG5" s="228" t="s">
        <v>1378</v>
      </c>
      <c r="CNH5" s="229">
        <f t="shared" ref="CNH5" si="478">LARGE(CNH13,1)</f>
        <v>5500</v>
      </c>
      <c r="CNI5" s="227">
        <v>481</v>
      </c>
      <c r="CNJ5" s="518" t="s">
        <v>9185</v>
      </c>
      <c r="CNK5" s="518"/>
      <c r="CNL5" s="228" t="s">
        <v>1378</v>
      </c>
      <c r="CNM5" s="229">
        <f t="shared" ref="CNM5" si="479">LARGE(CNM13,1)</f>
        <v>5500</v>
      </c>
      <c r="CNN5" s="227">
        <v>482</v>
      </c>
      <c r="CNO5" s="518" t="s">
        <v>9186</v>
      </c>
      <c r="CNP5" s="518"/>
      <c r="CNQ5" s="228" t="s">
        <v>1378</v>
      </c>
      <c r="CNR5" s="229">
        <f t="shared" ref="CNR5" si="480">LARGE(CNR13,1)</f>
        <v>5500</v>
      </c>
      <c r="CNS5" s="227">
        <v>483</v>
      </c>
      <c r="CNT5" s="518" t="s">
        <v>9187</v>
      </c>
      <c r="CNU5" s="518"/>
      <c r="CNV5" s="228" t="s">
        <v>1378</v>
      </c>
      <c r="CNW5" s="229">
        <f t="shared" ref="CNW5" si="481">LARGE(CNW13,1)</f>
        <v>5500</v>
      </c>
      <c r="CNX5" s="227">
        <v>484</v>
      </c>
      <c r="CNY5" s="518" t="s">
        <v>9188</v>
      </c>
      <c r="CNZ5" s="518"/>
      <c r="COA5" s="228" t="s">
        <v>1378</v>
      </c>
      <c r="COB5" s="229">
        <f t="shared" ref="COB5" si="482">LARGE(COB13,1)</f>
        <v>5500</v>
      </c>
      <c r="COC5" s="227">
        <v>485</v>
      </c>
      <c r="COD5" s="518" t="s">
        <v>9189</v>
      </c>
      <c r="COE5" s="518"/>
      <c r="COF5" s="228" t="s">
        <v>1378</v>
      </c>
      <c r="COG5" s="229">
        <f t="shared" ref="COG5" si="483">LARGE(COG13,1)</f>
        <v>5500</v>
      </c>
      <c r="COH5" s="227">
        <v>486</v>
      </c>
      <c r="COI5" s="518" t="s">
        <v>9190</v>
      </c>
      <c r="COJ5" s="518"/>
      <c r="COK5" s="228" t="s">
        <v>1378</v>
      </c>
      <c r="COL5" s="229">
        <f t="shared" ref="COL5" si="484">LARGE(COL13,1)</f>
        <v>5500</v>
      </c>
      <c r="COM5" s="227">
        <v>487</v>
      </c>
      <c r="CON5" s="518" t="s">
        <v>9191</v>
      </c>
      <c r="COO5" s="518"/>
      <c r="COP5" s="228" t="s">
        <v>1378</v>
      </c>
      <c r="COQ5" s="229">
        <f t="shared" ref="COQ5" si="485">LARGE(COQ13,1)</f>
        <v>5500</v>
      </c>
      <c r="COR5" s="227">
        <v>488</v>
      </c>
      <c r="COS5" s="518" t="s">
        <v>9192</v>
      </c>
      <c r="COT5" s="518"/>
      <c r="COU5" s="228" t="s">
        <v>1378</v>
      </c>
      <c r="COV5" s="229">
        <f t="shared" ref="COV5" si="486">LARGE(COV13,1)</f>
        <v>5500</v>
      </c>
      <c r="COW5" s="227">
        <v>489</v>
      </c>
      <c r="COX5" s="518" t="s">
        <v>9193</v>
      </c>
      <c r="COY5" s="518"/>
      <c r="COZ5" s="228" t="s">
        <v>1378</v>
      </c>
      <c r="CPA5" s="229">
        <f t="shared" ref="CPA5" si="487">LARGE(CPA13,1)</f>
        <v>5500</v>
      </c>
      <c r="CPB5" s="227">
        <v>490</v>
      </c>
      <c r="CPC5" s="518" t="s">
        <v>9194</v>
      </c>
      <c r="CPD5" s="518"/>
      <c r="CPE5" s="228" t="s">
        <v>1378</v>
      </c>
      <c r="CPF5" s="229">
        <f t="shared" ref="CPF5" si="488">LARGE(CPF13,1)</f>
        <v>5500</v>
      </c>
      <c r="CPG5" s="227">
        <v>491</v>
      </c>
      <c r="CPH5" s="518" t="s">
        <v>9195</v>
      </c>
      <c r="CPI5" s="518"/>
      <c r="CPJ5" s="228" t="s">
        <v>1378</v>
      </c>
      <c r="CPK5" s="229">
        <f t="shared" ref="CPK5" si="489">LARGE(CPK13,1)</f>
        <v>5500</v>
      </c>
      <c r="CPL5" s="227">
        <v>492</v>
      </c>
      <c r="CPM5" s="518" t="s">
        <v>9196</v>
      </c>
      <c r="CPN5" s="518"/>
      <c r="CPO5" s="228" t="s">
        <v>1378</v>
      </c>
      <c r="CPP5" s="229">
        <f t="shared" ref="CPP5" si="490">LARGE(CPP13,1)</f>
        <v>5500</v>
      </c>
      <c r="CPQ5" s="227">
        <v>493</v>
      </c>
      <c r="CPR5" s="518" t="s">
        <v>9197</v>
      </c>
      <c r="CPS5" s="518"/>
      <c r="CPT5" s="228" t="s">
        <v>1378</v>
      </c>
      <c r="CPU5" s="229">
        <f t="shared" ref="CPU5" si="491">LARGE(CPU13,1)</f>
        <v>5500</v>
      </c>
      <c r="CPV5" s="227">
        <v>494</v>
      </c>
      <c r="CPW5" s="518" t="s">
        <v>9198</v>
      </c>
      <c r="CPX5" s="518"/>
      <c r="CPY5" s="228" t="s">
        <v>1378</v>
      </c>
      <c r="CPZ5" s="229">
        <f t="shared" ref="CPZ5" si="492">LARGE(CPZ13,1)</f>
        <v>5500</v>
      </c>
      <c r="CQA5" s="227">
        <v>495</v>
      </c>
      <c r="CQB5" s="518" t="s">
        <v>9199</v>
      </c>
      <c r="CQC5" s="518"/>
      <c r="CQD5" s="228" t="s">
        <v>1378</v>
      </c>
      <c r="CQE5" s="229">
        <f t="shared" ref="CQE5" si="493">LARGE(CQE13,1)</f>
        <v>5500</v>
      </c>
      <c r="CQF5" s="227">
        <v>496</v>
      </c>
      <c r="CQG5" s="518" t="s">
        <v>9200</v>
      </c>
      <c r="CQH5" s="518"/>
      <c r="CQI5" s="228" t="s">
        <v>1378</v>
      </c>
      <c r="CQJ5" s="229">
        <f t="shared" ref="CQJ5" si="494">LARGE(CQJ13,1)</f>
        <v>5500</v>
      </c>
      <c r="CQK5" s="227">
        <v>497</v>
      </c>
      <c r="CQL5" s="518" t="s">
        <v>9201</v>
      </c>
      <c r="CQM5" s="518"/>
      <c r="CQN5" s="228" t="s">
        <v>1378</v>
      </c>
      <c r="CQO5" s="229">
        <f t="shared" ref="CQO5" si="495">LARGE(CQO13,1)</f>
        <v>5500</v>
      </c>
      <c r="CQP5" s="227">
        <v>498</v>
      </c>
      <c r="CQQ5" s="518" t="s">
        <v>9202</v>
      </c>
      <c r="CQR5" s="518"/>
      <c r="CQS5" s="228" t="s">
        <v>1378</v>
      </c>
      <c r="CQT5" s="229">
        <f t="shared" ref="CQT5" si="496">LARGE(CQT13,1)</f>
        <v>5500</v>
      </c>
      <c r="CQU5" s="227">
        <v>499</v>
      </c>
      <c r="CQV5" s="518" t="s">
        <v>9203</v>
      </c>
      <c r="CQW5" s="518"/>
      <c r="CQX5" s="228" t="s">
        <v>1378</v>
      </c>
      <c r="CQY5" s="229">
        <f t="shared" ref="CQY5" si="497">LARGE(CQY13,1)</f>
        <v>5500</v>
      </c>
      <c r="CQZ5" s="227">
        <v>500</v>
      </c>
      <c r="CRA5" s="518" t="s">
        <v>9204</v>
      </c>
      <c r="CRB5" s="518"/>
      <c r="CRC5" s="228" t="s">
        <v>1378</v>
      </c>
      <c r="CRD5" s="229">
        <f t="shared" ref="CRD5" si="498">LARGE(CRD13,1)</f>
        <v>5500</v>
      </c>
      <c r="CRE5" s="227">
        <v>501</v>
      </c>
      <c r="CRF5" s="518" t="s">
        <v>9205</v>
      </c>
      <c r="CRG5" s="518"/>
      <c r="CRH5" s="228" t="s">
        <v>1378</v>
      </c>
      <c r="CRI5" s="229">
        <f t="shared" ref="CRI5" si="499">LARGE(CRI13,1)</f>
        <v>5500</v>
      </c>
      <c r="CRJ5" s="227">
        <v>502</v>
      </c>
      <c r="CRK5" s="518" t="s">
        <v>9206</v>
      </c>
      <c r="CRL5" s="518"/>
      <c r="CRM5" s="228" t="s">
        <v>1378</v>
      </c>
      <c r="CRN5" s="229">
        <f t="shared" ref="CRN5" si="500">LARGE(CRN13,1)</f>
        <v>5500</v>
      </c>
      <c r="CRO5" s="227">
        <v>503</v>
      </c>
      <c r="CRP5" s="518" t="s">
        <v>9207</v>
      </c>
      <c r="CRQ5" s="518"/>
      <c r="CRR5" s="228" t="s">
        <v>1378</v>
      </c>
      <c r="CRS5" s="229">
        <f t="shared" ref="CRS5" si="501">LARGE(CRS13,1)</f>
        <v>5500</v>
      </c>
      <c r="CRT5" s="227">
        <v>504</v>
      </c>
      <c r="CRU5" s="518" t="s">
        <v>9208</v>
      </c>
      <c r="CRV5" s="518"/>
      <c r="CRW5" s="228" t="s">
        <v>1378</v>
      </c>
      <c r="CRX5" s="229">
        <f t="shared" ref="CRX5" si="502">LARGE(CRX13,1)</f>
        <v>5500</v>
      </c>
      <c r="CRY5" s="227">
        <v>505</v>
      </c>
      <c r="CRZ5" s="518" t="s">
        <v>9209</v>
      </c>
      <c r="CSA5" s="518"/>
      <c r="CSB5" s="228" t="s">
        <v>1378</v>
      </c>
      <c r="CSC5" s="229">
        <f t="shared" ref="CSC5" si="503">LARGE(CSC13,1)</f>
        <v>5500</v>
      </c>
      <c r="CSD5" s="227">
        <v>506</v>
      </c>
      <c r="CSE5" s="518" t="s">
        <v>9210</v>
      </c>
      <c r="CSF5" s="518"/>
      <c r="CSG5" s="228" t="s">
        <v>1378</v>
      </c>
      <c r="CSH5" s="229">
        <f t="shared" ref="CSH5" si="504">LARGE(CSH13,1)</f>
        <v>5500</v>
      </c>
      <c r="CSI5" s="227">
        <v>507</v>
      </c>
      <c r="CSJ5" s="518" t="s">
        <v>9211</v>
      </c>
      <c r="CSK5" s="518"/>
      <c r="CSL5" s="228" t="s">
        <v>1378</v>
      </c>
      <c r="CSM5" s="229">
        <f t="shared" ref="CSM5" si="505">LARGE(CSM13,1)</f>
        <v>5500</v>
      </c>
      <c r="CSN5" s="227">
        <v>508</v>
      </c>
      <c r="CSO5" s="518" t="s">
        <v>9212</v>
      </c>
      <c r="CSP5" s="518"/>
      <c r="CSQ5" s="228" t="s">
        <v>1378</v>
      </c>
      <c r="CSR5" s="229">
        <f t="shared" ref="CSR5" si="506">LARGE(CSR13,1)</f>
        <v>5500</v>
      </c>
      <c r="CSS5" s="227">
        <v>509</v>
      </c>
      <c r="CST5" s="518" t="s">
        <v>9213</v>
      </c>
      <c r="CSU5" s="518"/>
      <c r="CSV5" s="228" t="s">
        <v>1378</v>
      </c>
      <c r="CSW5" s="229">
        <f t="shared" ref="CSW5" si="507">LARGE(CSW13,1)</f>
        <v>5500</v>
      </c>
      <c r="CSX5" s="227">
        <v>510</v>
      </c>
      <c r="CSY5" s="518" t="s">
        <v>9214</v>
      </c>
      <c r="CSZ5" s="518"/>
      <c r="CTA5" s="228" t="s">
        <v>1378</v>
      </c>
      <c r="CTB5" s="229">
        <f t="shared" ref="CTB5" si="508">LARGE(CTB13,1)</f>
        <v>5500</v>
      </c>
      <c r="CTC5" s="227">
        <v>511</v>
      </c>
      <c r="CTD5" s="518" t="s">
        <v>9215</v>
      </c>
      <c r="CTE5" s="518"/>
      <c r="CTF5" s="228" t="s">
        <v>1378</v>
      </c>
      <c r="CTG5" s="229">
        <f t="shared" ref="CTG5" si="509">LARGE(CTG13,1)</f>
        <v>5500</v>
      </c>
      <c r="CTH5" s="227">
        <v>512</v>
      </c>
      <c r="CTI5" s="518" t="s">
        <v>9216</v>
      </c>
      <c r="CTJ5" s="518"/>
      <c r="CTK5" s="228" t="s">
        <v>1378</v>
      </c>
      <c r="CTL5" s="229">
        <f t="shared" ref="CTL5" si="510">LARGE(CTL13,1)</f>
        <v>5500</v>
      </c>
      <c r="CTM5" s="227">
        <v>513</v>
      </c>
      <c r="CTN5" s="518" t="s">
        <v>9217</v>
      </c>
      <c r="CTO5" s="518"/>
      <c r="CTP5" s="228" t="s">
        <v>1378</v>
      </c>
      <c r="CTQ5" s="229">
        <f t="shared" ref="CTQ5" si="511">LARGE(CTQ13,1)</f>
        <v>5500</v>
      </c>
      <c r="CTR5" s="227">
        <v>514</v>
      </c>
      <c r="CTS5" s="518" t="s">
        <v>9218</v>
      </c>
      <c r="CTT5" s="518"/>
      <c r="CTU5" s="228" t="s">
        <v>1378</v>
      </c>
      <c r="CTV5" s="229">
        <f t="shared" ref="CTV5" si="512">LARGE(CTV13,1)</f>
        <v>5500</v>
      </c>
      <c r="CTW5" s="227">
        <v>515</v>
      </c>
      <c r="CTX5" s="518" t="s">
        <v>9219</v>
      </c>
      <c r="CTY5" s="518"/>
      <c r="CTZ5" s="228" t="s">
        <v>1378</v>
      </c>
      <c r="CUA5" s="229">
        <f t="shared" ref="CUA5" si="513">LARGE(CUA13,1)</f>
        <v>5500</v>
      </c>
      <c r="CUB5" s="227">
        <v>516</v>
      </c>
      <c r="CUC5" s="518" t="s">
        <v>9220</v>
      </c>
      <c r="CUD5" s="518"/>
      <c r="CUE5" s="228" t="s">
        <v>1378</v>
      </c>
      <c r="CUF5" s="229">
        <f t="shared" ref="CUF5" si="514">LARGE(CUF13,1)</f>
        <v>5500</v>
      </c>
      <c r="CUG5" s="227">
        <v>517</v>
      </c>
      <c r="CUH5" s="518" t="s">
        <v>9221</v>
      </c>
      <c r="CUI5" s="518"/>
      <c r="CUJ5" s="228" t="s">
        <v>1378</v>
      </c>
      <c r="CUK5" s="229">
        <f t="shared" ref="CUK5" si="515">LARGE(CUK13,1)</f>
        <v>5500</v>
      </c>
      <c r="CUL5" s="227">
        <v>518</v>
      </c>
      <c r="CUM5" s="518" t="s">
        <v>9222</v>
      </c>
      <c r="CUN5" s="518"/>
      <c r="CUO5" s="228" t="s">
        <v>1378</v>
      </c>
      <c r="CUP5" s="229">
        <f t="shared" ref="CUP5" si="516">LARGE(CUP13,1)</f>
        <v>5500</v>
      </c>
      <c r="CUQ5" s="227">
        <v>519</v>
      </c>
      <c r="CUR5" s="518" t="s">
        <v>9223</v>
      </c>
      <c r="CUS5" s="518"/>
      <c r="CUT5" s="228" t="s">
        <v>1378</v>
      </c>
      <c r="CUU5" s="229">
        <f t="shared" ref="CUU5" si="517">LARGE(CUU13,1)</f>
        <v>5500</v>
      </c>
      <c r="CUV5" s="227">
        <v>520</v>
      </c>
      <c r="CUW5" s="518" t="s">
        <v>9224</v>
      </c>
      <c r="CUX5" s="518"/>
      <c r="CUY5" s="228" t="s">
        <v>1378</v>
      </c>
      <c r="CUZ5" s="229">
        <f t="shared" ref="CUZ5" si="518">LARGE(CUZ13,1)</f>
        <v>5500</v>
      </c>
      <c r="CVA5" s="227">
        <v>521</v>
      </c>
      <c r="CVB5" s="518" t="s">
        <v>9225</v>
      </c>
      <c r="CVC5" s="518"/>
      <c r="CVD5" s="228" t="s">
        <v>1378</v>
      </c>
      <c r="CVE5" s="229">
        <f t="shared" ref="CVE5" si="519">LARGE(CVE13,1)</f>
        <v>5500</v>
      </c>
      <c r="CVF5" s="227">
        <v>522</v>
      </c>
      <c r="CVG5" s="518" t="s">
        <v>9226</v>
      </c>
      <c r="CVH5" s="518"/>
      <c r="CVI5" s="228" t="s">
        <v>1378</v>
      </c>
      <c r="CVJ5" s="229">
        <f t="shared" ref="CVJ5" si="520">LARGE(CVJ13,1)</f>
        <v>5500</v>
      </c>
      <c r="CVK5" s="227">
        <v>523</v>
      </c>
      <c r="CVL5" s="518" t="s">
        <v>9227</v>
      </c>
      <c r="CVM5" s="518"/>
      <c r="CVN5" s="228" t="s">
        <v>1378</v>
      </c>
      <c r="CVO5" s="229">
        <f t="shared" ref="CVO5" si="521">LARGE(CVO13,1)</f>
        <v>5500</v>
      </c>
      <c r="CVP5" s="227">
        <v>524</v>
      </c>
      <c r="CVQ5" s="518" t="s">
        <v>9228</v>
      </c>
      <c r="CVR5" s="518"/>
      <c r="CVS5" s="228" t="s">
        <v>1378</v>
      </c>
      <c r="CVT5" s="229">
        <f t="shared" ref="CVT5" si="522">LARGE(CVT13,1)</f>
        <v>5500</v>
      </c>
      <c r="CVU5" s="227">
        <v>525</v>
      </c>
      <c r="CVV5" s="518" t="s">
        <v>9229</v>
      </c>
      <c r="CVW5" s="518"/>
      <c r="CVX5" s="228" t="s">
        <v>1378</v>
      </c>
      <c r="CVY5" s="229">
        <f t="shared" ref="CVY5" si="523">LARGE(CVY13,1)</f>
        <v>5500</v>
      </c>
      <c r="CVZ5" s="227">
        <v>526</v>
      </c>
      <c r="CWA5" s="518" t="s">
        <v>9230</v>
      </c>
      <c r="CWB5" s="518"/>
      <c r="CWC5" s="228" t="s">
        <v>1378</v>
      </c>
      <c r="CWD5" s="229">
        <f t="shared" ref="CWD5" si="524">LARGE(CWD13,1)</f>
        <v>5500</v>
      </c>
      <c r="CWE5" s="227">
        <v>527</v>
      </c>
      <c r="CWF5" s="518" t="s">
        <v>9231</v>
      </c>
      <c r="CWG5" s="518"/>
      <c r="CWH5" s="228" t="s">
        <v>1378</v>
      </c>
      <c r="CWI5" s="229">
        <f t="shared" ref="CWI5" si="525">LARGE(CWI13,1)</f>
        <v>5500</v>
      </c>
      <c r="CWJ5" s="227">
        <v>528</v>
      </c>
      <c r="CWK5" s="518" t="s">
        <v>9232</v>
      </c>
      <c r="CWL5" s="518"/>
      <c r="CWM5" s="228" t="s">
        <v>1378</v>
      </c>
      <c r="CWN5" s="229">
        <f t="shared" ref="CWN5" si="526">LARGE(CWN13,1)</f>
        <v>5500</v>
      </c>
      <c r="CWO5" s="227">
        <v>529</v>
      </c>
      <c r="CWP5" s="518" t="s">
        <v>9233</v>
      </c>
      <c r="CWQ5" s="518"/>
      <c r="CWR5" s="228" t="s">
        <v>1378</v>
      </c>
      <c r="CWS5" s="229">
        <f t="shared" ref="CWS5" si="527">LARGE(CWS13,1)</f>
        <v>5500</v>
      </c>
      <c r="CWT5" s="227">
        <v>530</v>
      </c>
      <c r="CWU5" s="518" t="s">
        <v>9234</v>
      </c>
      <c r="CWV5" s="518"/>
      <c r="CWW5" s="228" t="s">
        <v>1378</v>
      </c>
      <c r="CWX5" s="229">
        <f t="shared" ref="CWX5" si="528">LARGE(CWX13,1)</f>
        <v>5500</v>
      </c>
      <c r="CWY5" s="227">
        <v>531</v>
      </c>
      <c r="CWZ5" s="518" t="s">
        <v>9235</v>
      </c>
      <c r="CXA5" s="518"/>
      <c r="CXB5" s="228" t="s">
        <v>1378</v>
      </c>
      <c r="CXC5" s="229">
        <f t="shared" ref="CXC5" si="529">LARGE(CXC13,1)</f>
        <v>5500</v>
      </c>
      <c r="CXD5" s="227">
        <v>532</v>
      </c>
      <c r="CXE5" s="518" t="s">
        <v>9236</v>
      </c>
      <c r="CXF5" s="518"/>
      <c r="CXG5" s="228" t="s">
        <v>1378</v>
      </c>
      <c r="CXH5" s="229">
        <f t="shared" ref="CXH5" si="530">LARGE(CXH13,1)</f>
        <v>5500</v>
      </c>
      <c r="CXI5" s="227">
        <v>533</v>
      </c>
      <c r="CXJ5" s="518" t="s">
        <v>9237</v>
      </c>
      <c r="CXK5" s="518"/>
      <c r="CXL5" s="228" t="s">
        <v>1378</v>
      </c>
      <c r="CXM5" s="229">
        <f t="shared" ref="CXM5" si="531">LARGE(CXM13,1)</f>
        <v>5500</v>
      </c>
      <c r="CXN5" s="227">
        <v>534</v>
      </c>
      <c r="CXO5" s="518" t="s">
        <v>9238</v>
      </c>
      <c r="CXP5" s="518"/>
      <c r="CXQ5" s="228" t="s">
        <v>1378</v>
      </c>
      <c r="CXR5" s="229">
        <f t="shared" ref="CXR5" si="532">LARGE(CXR13,1)</f>
        <v>5500</v>
      </c>
      <c r="CXS5" s="227">
        <v>535</v>
      </c>
      <c r="CXT5" s="518" t="s">
        <v>9239</v>
      </c>
      <c r="CXU5" s="518"/>
      <c r="CXV5" s="228" t="s">
        <v>1378</v>
      </c>
      <c r="CXW5" s="229">
        <f t="shared" ref="CXW5" si="533">LARGE(CXW13,1)</f>
        <v>5500</v>
      </c>
      <c r="CXX5" s="227">
        <v>536</v>
      </c>
      <c r="CXY5" s="518" t="s">
        <v>9240</v>
      </c>
      <c r="CXZ5" s="518"/>
      <c r="CYA5" s="228" t="s">
        <v>1378</v>
      </c>
      <c r="CYB5" s="229">
        <f t="shared" ref="CYB5" si="534">LARGE(CYB13,1)</f>
        <v>5500</v>
      </c>
      <c r="CYC5" s="227">
        <v>537</v>
      </c>
      <c r="CYD5" s="518" t="s">
        <v>9241</v>
      </c>
      <c r="CYE5" s="518"/>
      <c r="CYF5" s="228" t="s">
        <v>1378</v>
      </c>
      <c r="CYG5" s="229">
        <f t="shared" ref="CYG5" si="535">LARGE(CYG13,1)</f>
        <v>5500</v>
      </c>
      <c r="CYH5" s="227">
        <v>538</v>
      </c>
      <c r="CYI5" s="518" t="s">
        <v>9242</v>
      </c>
      <c r="CYJ5" s="518"/>
      <c r="CYK5" s="228" t="s">
        <v>1378</v>
      </c>
      <c r="CYL5" s="229">
        <f t="shared" ref="CYL5" si="536">LARGE(CYL13,1)</f>
        <v>5500</v>
      </c>
      <c r="CYM5" s="227">
        <v>539</v>
      </c>
      <c r="CYN5" s="518" t="s">
        <v>9243</v>
      </c>
      <c r="CYO5" s="518"/>
      <c r="CYP5" s="228" t="s">
        <v>1378</v>
      </c>
      <c r="CYQ5" s="229">
        <f t="shared" ref="CYQ5" si="537">LARGE(CYQ13,1)</f>
        <v>5500</v>
      </c>
      <c r="CYR5" s="227">
        <v>540</v>
      </c>
      <c r="CYS5" s="518" t="s">
        <v>9244</v>
      </c>
      <c r="CYT5" s="518"/>
      <c r="CYU5" s="228" t="s">
        <v>1378</v>
      </c>
      <c r="CYV5" s="229">
        <f t="shared" ref="CYV5" si="538">LARGE(CYV13,1)</f>
        <v>5500</v>
      </c>
      <c r="CYW5" s="227">
        <v>541</v>
      </c>
      <c r="CYX5" s="518" t="s">
        <v>9245</v>
      </c>
      <c r="CYY5" s="518"/>
      <c r="CYZ5" s="228" t="s">
        <v>1378</v>
      </c>
      <c r="CZA5" s="229">
        <f t="shared" ref="CZA5" si="539">LARGE(CZA13,1)</f>
        <v>5500</v>
      </c>
      <c r="CZB5" s="227">
        <v>542</v>
      </c>
      <c r="CZC5" s="518" t="s">
        <v>9246</v>
      </c>
      <c r="CZD5" s="518"/>
      <c r="CZE5" s="228" t="s">
        <v>1378</v>
      </c>
      <c r="CZF5" s="229">
        <f t="shared" ref="CZF5" si="540">LARGE(CZF13,1)</f>
        <v>5500</v>
      </c>
      <c r="CZG5" s="227">
        <v>543</v>
      </c>
      <c r="CZH5" s="518" t="s">
        <v>9247</v>
      </c>
      <c r="CZI5" s="518"/>
      <c r="CZJ5" s="228" t="s">
        <v>1378</v>
      </c>
      <c r="CZK5" s="229">
        <f t="shared" ref="CZK5" si="541">LARGE(CZK13,1)</f>
        <v>5500</v>
      </c>
      <c r="CZL5" s="227">
        <v>544</v>
      </c>
      <c r="CZM5" s="518" t="s">
        <v>9248</v>
      </c>
      <c r="CZN5" s="518"/>
      <c r="CZO5" s="228" t="s">
        <v>1378</v>
      </c>
      <c r="CZP5" s="229">
        <f t="shared" ref="CZP5" si="542">LARGE(CZP13,1)</f>
        <v>5500</v>
      </c>
      <c r="CZQ5" s="227">
        <v>545</v>
      </c>
      <c r="CZR5" s="518" t="s">
        <v>9249</v>
      </c>
      <c r="CZS5" s="518"/>
      <c r="CZT5" s="228" t="s">
        <v>1378</v>
      </c>
      <c r="CZU5" s="229">
        <f t="shared" ref="CZU5" si="543">LARGE(CZU13,1)</f>
        <v>5500</v>
      </c>
      <c r="CZV5" s="227">
        <v>546</v>
      </c>
      <c r="CZW5" s="518" t="s">
        <v>9250</v>
      </c>
      <c r="CZX5" s="518"/>
      <c r="CZY5" s="228" t="s">
        <v>1378</v>
      </c>
      <c r="CZZ5" s="229">
        <f t="shared" ref="CZZ5" si="544">LARGE(CZZ13,1)</f>
        <v>5500</v>
      </c>
      <c r="DAA5" s="227">
        <v>547</v>
      </c>
      <c r="DAB5" s="518" t="s">
        <v>9251</v>
      </c>
      <c r="DAC5" s="518"/>
      <c r="DAD5" s="228" t="s">
        <v>1378</v>
      </c>
      <c r="DAE5" s="229">
        <f t="shared" ref="DAE5" si="545">LARGE(DAE13,1)</f>
        <v>5500</v>
      </c>
      <c r="DAF5" s="227">
        <v>548</v>
      </c>
      <c r="DAG5" s="518" t="s">
        <v>9252</v>
      </c>
      <c r="DAH5" s="518"/>
      <c r="DAI5" s="228" t="s">
        <v>1378</v>
      </c>
      <c r="DAJ5" s="229">
        <f t="shared" ref="DAJ5" si="546">LARGE(DAJ13,1)</f>
        <v>5500</v>
      </c>
      <c r="DAK5" s="227">
        <v>549</v>
      </c>
      <c r="DAL5" s="518" t="s">
        <v>9253</v>
      </c>
      <c r="DAM5" s="518"/>
      <c r="DAN5" s="228" t="s">
        <v>1378</v>
      </c>
      <c r="DAO5" s="229">
        <f t="shared" ref="DAO5" si="547">LARGE(DAO13,1)</f>
        <v>5500</v>
      </c>
      <c r="DAP5" s="227">
        <v>550</v>
      </c>
      <c r="DAQ5" s="518" t="s">
        <v>9254</v>
      </c>
      <c r="DAR5" s="518"/>
      <c r="DAS5" s="228" t="s">
        <v>1378</v>
      </c>
      <c r="DAT5" s="229">
        <f t="shared" ref="DAT5" si="548">LARGE(DAT13,1)</f>
        <v>5500</v>
      </c>
      <c r="DAU5" s="227">
        <v>551</v>
      </c>
      <c r="DAV5" s="518" t="s">
        <v>9255</v>
      </c>
      <c r="DAW5" s="518"/>
      <c r="DAX5" s="228" t="s">
        <v>1378</v>
      </c>
      <c r="DAY5" s="229">
        <f t="shared" ref="DAY5" si="549">LARGE(DAY13,1)</f>
        <v>5500</v>
      </c>
      <c r="DAZ5" s="227">
        <v>552</v>
      </c>
      <c r="DBA5" s="518" t="s">
        <v>9256</v>
      </c>
      <c r="DBB5" s="518"/>
      <c r="DBC5" s="228" t="s">
        <v>1378</v>
      </c>
      <c r="DBD5" s="229">
        <f t="shared" ref="DBD5" si="550">LARGE(DBD13,1)</f>
        <v>5500</v>
      </c>
      <c r="DBE5" s="227">
        <v>553</v>
      </c>
      <c r="DBF5" s="518" t="s">
        <v>9257</v>
      </c>
      <c r="DBG5" s="518"/>
      <c r="DBH5" s="228" t="s">
        <v>1378</v>
      </c>
      <c r="DBI5" s="229">
        <f t="shared" ref="DBI5" si="551">LARGE(DBI13,1)</f>
        <v>5500</v>
      </c>
      <c r="DBJ5" s="227">
        <v>554</v>
      </c>
      <c r="DBK5" s="518" t="s">
        <v>9258</v>
      </c>
      <c r="DBL5" s="518"/>
      <c r="DBM5" s="228" t="s">
        <v>1378</v>
      </c>
      <c r="DBN5" s="229">
        <f t="shared" ref="DBN5" si="552">LARGE(DBN13,1)</f>
        <v>5500</v>
      </c>
      <c r="DBO5" s="227">
        <v>555</v>
      </c>
      <c r="DBP5" s="518" t="s">
        <v>9259</v>
      </c>
      <c r="DBQ5" s="518"/>
      <c r="DBR5" s="228" t="s">
        <v>1378</v>
      </c>
      <c r="DBS5" s="229">
        <f t="shared" ref="DBS5" si="553">LARGE(DBS13,1)</f>
        <v>5500</v>
      </c>
      <c r="DBT5" s="227">
        <v>556</v>
      </c>
      <c r="DBU5" s="518" t="s">
        <v>9260</v>
      </c>
      <c r="DBV5" s="518"/>
      <c r="DBW5" s="228" t="s">
        <v>1378</v>
      </c>
      <c r="DBX5" s="229">
        <f t="shared" ref="DBX5" si="554">LARGE(DBX13,1)</f>
        <v>5500</v>
      </c>
      <c r="DBY5" s="227">
        <v>557</v>
      </c>
      <c r="DBZ5" s="518" t="s">
        <v>9261</v>
      </c>
      <c r="DCA5" s="518"/>
      <c r="DCB5" s="228" t="s">
        <v>1378</v>
      </c>
      <c r="DCC5" s="229">
        <f t="shared" ref="DCC5" si="555">LARGE(DCC13,1)</f>
        <v>5500</v>
      </c>
      <c r="DCD5" s="227">
        <v>558</v>
      </c>
      <c r="DCE5" s="518" t="s">
        <v>9262</v>
      </c>
      <c r="DCF5" s="518"/>
      <c r="DCG5" s="228" t="s">
        <v>1378</v>
      </c>
      <c r="DCH5" s="229">
        <f t="shared" ref="DCH5" si="556">LARGE(DCH13,1)</f>
        <v>5500</v>
      </c>
      <c r="DCI5" s="227">
        <v>559</v>
      </c>
      <c r="DCJ5" s="518" t="s">
        <v>9263</v>
      </c>
      <c r="DCK5" s="518"/>
      <c r="DCL5" s="228" t="s">
        <v>1378</v>
      </c>
      <c r="DCM5" s="229">
        <f t="shared" ref="DCM5" si="557">LARGE(DCM13,1)</f>
        <v>5500</v>
      </c>
      <c r="DCN5" s="227">
        <v>560</v>
      </c>
      <c r="DCO5" s="518" t="s">
        <v>9264</v>
      </c>
      <c r="DCP5" s="518"/>
      <c r="DCQ5" s="228" t="s">
        <v>1378</v>
      </c>
      <c r="DCR5" s="229">
        <f t="shared" ref="DCR5" si="558">LARGE(DCR13,1)</f>
        <v>5500</v>
      </c>
      <c r="DCS5" s="227">
        <v>561</v>
      </c>
      <c r="DCT5" s="518" t="s">
        <v>9265</v>
      </c>
      <c r="DCU5" s="518"/>
      <c r="DCV5" s="228" t="s">
        <v>1378</v>
      </c>
      <c r="DCW5" s="229">
        <f t="shared" ref="DCW5" si="559">LARGE(DCW13,1)</f>
        <v>5500</v>
      </c>
      <c r="DCX5" s="227">
        <v>562</v>
      </c>
      <c r="DCY5" s="518" t="s">
        <v>9266</v>
      </c>
      <c r="DCZ5" s="518"/>
      <c r="DDA5" s="228" t="s">
        <v>1378</v>
      </c>
      <c r="DDB5" s="229">
        <f t="shared" ref="DDB5" si="560">LARGE(DDB13,1)</f>
        <v>5500</v>
      </c>
      <c r="DDC5" s="227">
        <v>563</v>
      </c>
      <c r="DDD5" s="518" t="s">
        <v>9267</v>
      </c>
      <c r="DDE5" s="518"/>
      <c r="DDF5" s="228" t="s">
        <v>1378</v>
      </c>
      <c r="DDG5" s="229">
        <f t="shared" ref="DDG5" si="561">LARGE(DDG13,1)</f>
        <v>5500</v>
      </c>
      <c r="DDH5" s="227">
        <v>564</v>
      </c>
      <c r="DDI5" s="518" t="s">
        <v>9268</v>
      </c>
      <c r="DDJ5" s="518"/>
      <c r="DDK5" s="228" t="s">
        <v>1378</v>
      </c>
      <c r="DDL5" s="229">
        <f t="shared" ref="DDL5" si="562">LARGE(DDL13,1)</f>
        <v>5500</v>
      </c>
      <c r="DDM5" s="227">
        <v>565</v>
      </c>
      <c r="DDN5" s="518" t="s">
        <v>9269</v>
      </c>
      <c r="DDO5" s="518"/>
      <c r="DDP5" s="228" t="s">
        <v>1378</v>
      </c>
      <c r="DDQ5" s="229">
        <f t="shared" ref="DDQ5" si="563">LARGE(DDQ13,1)</f>
        <v>5500</v>
      </c>
      <c r="DDR5" s="227">
        <v>566</v>
      </c>
      <c r="DDS5" s="518" t="s">
        <v>9270</v>
      </c>
      <c r="DDT5" s="518"/>
      <c r="DDU5" s="228" t="s">
        <v>1378</v>
      </c>
      <c r="DDV5" s="229">
        <f t="shared" ref="DDV5" si="564">LARGE(DDV13,1)</f>
        <v>5500</v>
      </c>
      <c r="DDW5" s="227">
        <v>567</v>
      </c>
      <c r="DDX5" s="518" t="s">
        <v>9271</v>
      </c>
      <c r="DDY5" s="518"/>
      <c r="DDZ5" s="228" t="s">
        <v>1378</v>
      </c>
      <c r="DEA5" s="229">
        <f t="shared" ref="DEA5" si="565">LARGE(DEA13,1)</f>
        <v>5500</v>
      </c>
      <c r="DEB5" s="227">
        <v>568</v>
      </c>
      <c r="DEC5" s="518" t="s">
        <v>9272</v>
      </c>
      <c r="DED5" s="518"/>
      <c r="DEE5" s="228" t="s">
        <v>1378</v>
      </c>
      <c r="DEF5" s="229">
        <f t="shared" ref="DEF5" si="566">LARGE(DEF13,1)</f>
        <v>5500</v>
      </c>
      <c r="DEG5" s="227">
        <v>569</v>
      </c>
      <c r="DEH5" s="518" t="s">
        <v>9273</v>
      </c>
      <c r="DEI5" s="518"/>
      <c r="DEJ5" s="228" t="s">
        <v>1378</v>
      </c>
      <c r="DEK5" s="229">
        <f t="shared" ref="DEK5" si="567">LARGE(DEK13,1)</f>
        <v>5500</v>
      </c>
      <c r="DEL5" s="227">
        <v>570</v>
      </c>
      <c r="DEM5" s="518" t="s">
        <v>9274</v>
      </c>
      <c r="DEN5" s="518"/>
      <c r="DEO5" s="228" t="s">
        <v>1378</v>
      </c>
      <c r="DEP5" s="229">
        <f t="shared" ref="DEP5" si="568">LARGE(DEP13,1)</f>
        <v>5500</v>
      </c>
      <c r="DEQ5" s="227">
        <v>571</v>
      </c>
      <c r="DER5" s="518" t="s">
        <v>9275</v>
      </c>
      <c r="DES5" s="518"/>
      <c r="DET5" s="228" t="s">
        <v>1378</v>
      </c>
      <c r="DEU5" s="229">
        <f t="shared" ref="DEU5" si="569">LARGE(DEU13,1)</f>
        <v>5500</v>
      </c>
      <c r="DEV5" s="227">
        <v>572</v>
      </c>
      <c r="DEW5" s="518" t="s">
        <v>9276</v>
      </c>
      <c r="DEX5" s="518"/>
      <c r="DEY5" s="228" t="s">
        <v>1378</v>
      </c>
      <c r="DEZ5" s="229">
        <f t="shared" ref="DEZ5" si="570">LARGE(DEZ13,1)</f>
        <v>5500</v>
      </c>
      <c r="DFA5" s="227">
        <v>573</v>
      </c>
      <c r="DFB5" s="518" t="s">
        <v>9277</v>
      </c>
      <c r="DFC5" s="518"/>
      <c r="DFD5" s="228" t="s">
        <v>1378</v>
      </c>
      <c r="DFE5" s="229">
        <f t="shared" ref="DFE5" si="571">LARGE(DFE13,1)</f>
        <v>5500</v>
      </c>
      <c r="DFF5" s="227">
        <v>574</v>
      </c>
      <c r="DFG5" s="518" t="s">
        <v>9278</v>
      </c>
      <c r="DFH5" s="518"/>
      <c r="DFI5" s="228" t="s">
        <v>1378</v>
      </c>
      <c r="DFJ5" s="229">
        <f t="shared" ref="DFJ5" si="572">LARGE(DFJ13,1)</f>
        <v>5500</v>
      </c>
      <c r="DFK5" s="227">
        <v>575</v>
      </c>
      <c r="DFL5" s="518" t="s">
        <v>9279</v>
      </c>
      <c r="DFM5" s="518"/>
      <c r="DFN5" s="228" t="s">
        <v>1378</v>
      </c>
      <c r="DFO5" s="229">
        <f t="shared" ref="DFO5" si="573">LARGE(DFO13,1)</f>
        <v>5500</v>
      </c>
      <c r="DFP5" s="227">
        <v>576</v>
      </c>
      <c r="DFQ5" s="518" t="s">
        <v>9280</v>
      </c>
      <c r="DFR5" s="518"/>
      <c r="DFS5" s="228" t="s">
        <v>1378</v>
      </c>
      <c r="DFT5" s="229">
        <f t="shared" ref="DFT5" si="574">LARGE(DFT13,1)</f>
        <v>5500</v>
      </c>
      <c r="DFU5" s="227">
        <v>577</v>
      </c>
      <c r="DFV5" s="518" t="s">
        <v>9281</v>
      </c>
      <c r="DFW5" s="518"/>
      <c r="DFX5" s="228" t="s">
        <v>1378</v>
      </c>
      <c r="DFY5" s="229">
        <f t="shared" ref="DFY5" si="575">LARGE(DFY13,1)</f>
        <v>5500</v>
      </c>
      <c r="DFZ5" s="227">
        <v>578</v>
      </c>
      <c r="DGA5" s="518" t="s">
        <v>9282</v>
      </c>
      <c r="DGB5" s="518"/>
      <c r="DGC5" s="228" t="s">
        <v>1378</v>
      </c>
      <c r="DGD5" s="229">
        <f t="shared" ref="DGD5" si="576">LARGE(DGD13,1)</f>
        <v>5500</v>
      </c>
      <c r="DGE5" s="227">
        <v>579</v>
      </c>
      <c r="DGF5" s="518" t="s">
        <v>9283</v>
      </c>
      <c r="DGG5" s="518"/>
      <c r="DGH5" s="228" t="s">
        <v>1378</v>
      </c>
      <c r="DGI5" s="229">
        <f t="shared" ref="DGI5" si="577">LARGE(DGI13,1)</f>
        <v>5500</v>
      </c>
      <c r="DGJ5" s="227">
        <v>580</v>
      </c>
      <c r="DGK5" s="518" t="s">
        <v>9284</v>
      </c>
      <c r="DGL5" s="518"/>
      <c r="DGM5" s="228" t="s">
        <v>1378</v>
      </c>
      <c r="DGN5" s="229">
        <f t="shared" ref="DGN5" si="578">LARGE(DGN13,1)</f>
        <v>5500</v>
      </c>
      <c r="DGO5" s="227">
        <v>581</v>
      </c>
      <c r="DGP5" s="518" t="s">
        <v>9285</v>
      </c>
      <c r="DGQ5" s="518"/>
      <c r="DGR5" s="228" t="s">
        <v>1378</v>
      </c>
      <c r="DGS5" s="229">
        <f t="shared" ref="DGS5" si="579">LARGE(DGS13,1)</f>
        <v>5500</v>
      </c>
      <c r="DGT5" s="227">
        <v>582</v>
      </c>
      <c r="DGU5" s="518" t="s">
        <v>9286</v>
      </c>
      <c r="DGV5" s="518"/>
      <c r="DGW5" s="228" t="s">
        <v>1378</v>
      </c>
      <c r="DGX5" s="229">
        <f t="shared" ref="DGX5" si="580">LARGE(DGX13,1)</f>
        <v>5500</v>
      </c>
      <c r="DGY5" s="227">
        <v>583</v>
      </c>
      <c r="DGZ5" s="518" t="s">
        <v>9287</v>
      </c>
      <c r="DHA5" s="518"/>
      <c r="DHB5" s="228" t="s">
        <v>1378</v>
      </c>
      <c r="DHC5" s="229">
        <f t="shared" ref="DHC5" si="581">LARGE(DHC13,1)</f>
        <v>5500</v>
      </c>
      <c r="DHD5" s="227">
        <v>584</v>
      </c>
      <c r="DHE5" s="518" t="s">
        <v>9288</v>
      </c>
      <c r="DHF5" s="518"/>
      <c r="DHG5" s="228" t="s">
        <v>1378</v>
      </c>
      <c r="DHH5" s="229">
        <f t="shared" ref="DHH5" si="582">LARGE(DHH13,1)</f>
        <v>5500</v>
      </c>
      <c r="DHI5" s="227">
        <v>585</v>
      </c>
      <c r="DHJ5" s="518" t="s">
        <v>9289</v>
      </c>
      <c r="DHK5" s="518"/>
      <c r="DHL5" s="228" t="s">
        <v>1378</v>
      </c>
      <c r="DHM5" s="229">
        <f t="shared" ref="DHM5" si="583">LARGE(DHM13,1)</f>
        <v>5500</v>
      </c>
      <c r="DHN5" s="227">
        <v>586</v>
      </c>
      <c r="DHO5" s="518" t="s">
        <v>9290</v>
      </c>
      <c r="DHP5" s="518"/>
      <c r="DHQ5" s="228" t="s">
        <v>1378</v>
      </c>
      <c r="DHR5" s="229">
        <f t="shared" ref="DHR5" si="584">LARGE(DHR13,1)</f>
        <v>5500</v>
      </c>
      <c r="DHS5" s="227">
        <v>587</v>
      </c>
      <c r="DHT5" s="518" t="s">
        <v>9291</v>
      </c>
      <c r="DHU5" s="518"/>
      <c r="DHV5" s="228" t="s">
        <v>1378</v>
      </c>
      <c r="DHW5" s="229">
        <f t="shared" ref="DHW5" si="585">LARGE(DHW13,1)</f>
        <v>5500</v>
      </c>
      <c r="DHX5" s="227">
        <v>588</v>
      </c>
      <c r="DHY5" s="518" t="s">
        <v>9292</v>
      </c>
      <c r="DHZ5" s="518"/>
      <c r="DIA5" s="228" t="s">
        <v>1378</v>
      </c>
      <c r="DIB5" s="229">
        <f t="shared" ref="DIB5" si="586">LARGE(DIB13,1)</f>
        <v>5500</v>
      </c>
      <c r="DIC5" s="227">
        <v>589</v>
      </c>
      <c r="DID5" s="518" t="s">
        <v>9293</v>
      </c>
      <c r="DIE5" s="518"/>
      <c r="DIF5" s="228" t="s">
        <v>1378</v>
      </c>
      <c r="DIG5" s="229">
        <f t="shared" ref="DIG5" si="587">LARGE(DIG13,1)</f>
        <v>5500</v>
      </c>
      <c r="DIH5" s="227">
        <v>590</v>
      </c>
      <c r="DII5" s="518" t="s">
        <v>9294</v>
      </c>
      <c r="DIJ5" s="518"/>
      <c r="DIK5" s="228" t="s">
        <v>1378</v>
      </c>
      <c r="DIL5" s="229">
        <f t="shared" ref="DIL5" si="588">LARGE(DIL13,1)</f>
        <v>5500</v>
      </c>
      <c r="DIM5" s="227">
        <v>591</v>
      </c>
      <c r="DIN5" s="518" t="s">
        <v>9295</v>
      </c>
      <c r="DIO5" s="518"/>
      <c r="DIP5" s="228" t="s">
        <v>1378</v>
      </c>
      <c r="DIQ5" s="229">
        <f t="shared" ref="DIQ5" si="589">LARGE(DIQ13,1)</f>
        <v>5500</v>
      </c>
      <c r="DIR5" s="227">
        <v>592</v>
      </c>
      <c r="DIS5" s="518" t="s">
        <v>9296</v>
      </c>
      <c r="DIT5" s="518"/>
      <c r="DIU5" s="228" t="s">
        <v>1378</v>
      </c>
      <c r="DIV5" s="229">
        <f t="shared" ref="DIV5" si="590">LARGE(DIV13,1)</f>
        <v>5500</v>
      </c>
      <c r="DIW5" s="227">
        <v>593</v>
      </c>
      <c r="DIX5" s="518" t="s">
        <v>9297</v>
      </c>
      <c r="DIY5" s="518"/>
      <c r="DIZ5" s="228" t="s">
        <v>1378</v>
      </c>
      <c r="DJA5" s="229">
        <f t="shared" ref="DJA5" si="591">LARGE(DJA13,1)</f>
        <v>5500</v>
      </c>
      <c r="DJB5" s="227">
        <v>594</v>
      </c>
      <c r="DJC5" s="518" t="s">
        <v>9298</v>
      </c>
      <c r="DJD5" s="518"/>
      <c r="DJE5" s="228" t="s">
        <v>1378</v>
      </c>
      <c r="DJF5" s="229">
        <f t="shared" ref="DJF5" si="592">LARGE(DJF13,1)</f>
        <v>5500</v>
      </c>
      <c r="DJG5" s="227">
        <v>595</v>
      </c>
      <c r="DJH5" s="518" t="s">
        <v>9299</v>
      </c>
      <c r="DJI5" s="518"/>
      <c r="DJJ5" s="228" t="s">
        <v>1378</v>
      </c>
      <c r="DJK5" s="229">
        <f t="shared" ref="DJK5" si="593">LARGE(DJK13,1)</f>
        <v>5500</v>
      </c>
      <c r="DJL5" s="227">
        <v>596</v>
      </c>
      <c r="DJM5" s="518" t="s">
        <v>9300</v>
      </c>
      <c r="DJN5" s="518"/>
      <c r="DJO5" s="228" t="s">
        <v>1378</v>
      </c>
      <c r="DJP5" s="229">
        <f t="shared" ref="DJP5" si="594">LARGE(DJP13,1)</f>
        <v>5500</v>
      </c>
      <c r="DJQ5" s="227">
        <v>597</v>
      </c>
      <c r="DJR5" s="518" t="s">
        <v>9301</v>
      </c>
      <c r="DJS5" s="518"/>
      <c r="DJT5" s="228" t="s">
        <v>1378</v>
      </c>
      <c r="DJU5" s="229">
        <f t="shared" ref="DJU5" si="595">LARGE(DJU13,1)</f>
        <v>5500</v>
      </c>
      <c r="DJV5" s="227">
        <v>598</v>
      </c>
      <c r="DJW5" s="518" t="s">
        <v>9302</v>
      </c>
      <c r="DJX5" s="518"/>
      <c r="DJY5" s="228" t="s">
        <v>1378</v>
      </c>
      <c r="DJZ5" s="229">
        <f t="shared" ref="DJZ5" si="596">LARGE(DJZ13,1)</f>
        <v>5500</v>
      </c>
      <c r="DKA5" s="227">
        <v>599</v>
      </c>
      <c r="DKB5" s="518" t="s">
        <v>9303</v>
      </c>
      <c r="DKC5" s="518"/>
      <c r="DKD5" s="228" t="s">
        <v>1378</v>
      </c>
      <c r="DKE5" s="229">
        <f t="shared" ref="DKE5" si="597">LARGE(DKE13,1)</f>
        <v>5500</v>
      </c>
      <c r="DKF5" s="227">
        <v>600</v>
      </c>
      <c r="DKG5" s="518" t="s">
        <v>9304</v>
      </c>
      <c r="DKH5" s="518"/>
      <c r="DKI5" s="228" t="s">
        <v>1378</v>
      </c>
      <c r="DKJ5" s="229">
        <f t="shared" ref="DKJ5" si="598">LARGE(DKJ13,1)</f>
        <v>5500</v>
      </c>
      <c r="DKK5" s="227">
        <v>601</v>
      </c>
      <c r="DKL5" s="518" t="s">
        <v>9305</v>
      </c>
      <c r="DKM5" s="518"/>
      <c r="DKN5" s="228" t="s">
        <v>1378</v>
      </c>
      <c r="DKO5" s="229">
        <f t="shared" ref="DKO5" si="599">LARGE(DKO13,1)</f>
        <v>5500</v>
      </c>
      <c r="DKP5" s="227">
        <v>602</v>
      </c>
      <c r="DKQ5" s="518" t="s">
        <v>9306</v>
      </c>
      <c r="DKR5" s="518"/>
      <c r="DKS5" s="228" t="s">
        <v>1378</v>
      </c>
      <c r="DKT5" s="229">
        <f t="shared" ref="DKT5" si="600">LARGE(DKT13,1)</f>
        <v>5500</v>
      </c>
      <c r="DKU5" s="227">
        <v>603</v>
      </c>
      <c r="DKV5" s="518" t="s">
        <v>9307</v>
      </c>
      <c r="DKW5" s="518"/>
      <c r="DKX5" s="228" t="s">
        <v>1378</v>
      </c>
      <c r="DKY5" s="229">
        <f t="shared" ref="DKY5" si="601">LARGE(DKY13,1)</f>
        <v>5500</v>
      </c>
      <c r="DKZ5" s="227">
        <v>604</v>
      </c>
      <c r="DLA5" s="518" t="s">
        <v>9308</v>
      </c>
      <c r="DLB5" s="518"/>
      <c r="DLC5" s="228" t="s">
        <v>1378</v>
      </c>
      <c r="DLD5" s="229">
        <f t="shared" ref="DLD5" si="602">LARGE(DLD13,1)</f>
        <v>5500</v>
      </c>
      <c r="DLE5" s="227">
        <v>605</v>
      </c>
      <c r="DLF5" s="518" t="s">
        <v>9309</v>
      </c>
      <c r="DLG5" s="518"/>
      <c r="DLH5" s="228" t="s">
        <v>1378</v>
      </c>
      <c r="DLI5" s="229">
        <f t="shared" ref="DLI5" si="603">LARGE(DLI13,1)</f>
        <v>5500</v>
      </c>
      <c r="DLJ5" s="227">
        <v>606</v>
      </c>
      <c r="DLK5" s="518" t="s">
        <v>9310</v>
      </c>
      <c r="DLL5" s="518"/>
      <c r="DLM5" s="228" t="s">
        <v>1378</v>
      </c>
      <c r="DLN5" s="229">
        <f t="shared" ref="DLN5" si="604">LARGE(DLN13,1)</f>
        <v>5500</v>
      </c>
      <c r="DLO5" s="227">
        <v>607</v>
      </c>
      <c r="DLP5" s="518" t="s">
        <v>9311</v>
      </c>
      <c r="DLQ5" s="518"/>
      <c r="DLR5" s="228" t="s">
        <v>1378</v>
      </c>
      <c r="DLS5" s="229">
        <f t="shared" ref="DLS5" si="605">LARGE(DLS13,1)</f>
        <v>5500</v>
      </c>
      <c r="DLT5" s="227">
        <v>608</v>
      </c>
      <c r="DLU5" s="518" t="s">
        <v>9312</v>
      </c>
      <c r="DLV5" s="518"/>
      <c r="DLW5" s="228" t="s">
        <v>1378</v>
      </c>
      <c r="DLX5" s="229">
        <f t="shared" ref="DLX5" si="606">LARGE(DLX13,1)</f>
        <v>5500</v>
      </c>
      <c r="DLY5" s="227">
        <v>609</v>
      </c>
      <c r="DLZ5" s="518" t="s">
        <v>9313</v>
      </c>
      <c r="DMA5" s="518"/>
      <c r="DMB5" s="228" t="s">
        <v>1378</v>
      </c>
      <c r="DMC5" s="229">
        <f t="shared" ref="DMC5" si="607">LARGE(DMC13,1)</f>
        <v>5500</v>
      </c>
      <c r="DMD5" s="227">
        <v>610</v>
      </c>
      <c r="DME5" s="518" t="s">
        <v>9314</v>
      </c>
      <c r="DMF5" s="518"/>
      <c r="DMG5" s="228" t="s">
        <v>1378</v>
      </c>
      <c r="DMH5" s="229">
        <f t="shared" ref="DMH5" si="608">LARGE(DMH13,1)</f>
        <v>5500</v>
      </c>
      <c r="DMI5" s="227">
        <v>611</v>
      </c>
      <c r="DMJ5" s="518" t="s">
        <v>9315</v>
      </c>
      <c r="DMK5" s="518"/>
      <c r="DML5" s="228" t="s">
        <v>1378</v>
      </c>
      <c r="DMM5" s="229">
        <f t="shared" ref="DMM5" si="609">LARGE(DMM13,1)</f>
        <v>5500</v>
      </c>
      <c r="DMN5" s="227">
        <v>612</v>
      </c>
      <c r="DMO5" s="518" t="s">
        <v>9316</v>
      </c>
      <c r="DMP5" s="518"/>
      <c r="DMQ5" s="228" t="s">
        <v>1378</v>
      </c>
      <c r="DMR5" s="229">
        <f t="shared" ref="DMR5" si="610">LARGE(DMR13,1)</f>
        <v>5500</v>
      </c>
      <c r="DMS5" s="227">
        <v>613</v>
      </c>
      <c r="DMT5" s="518" t="s">
        <v>9317</v>
      </c>
      <c r="DMU5" s="518"/>
      <c r="DMV5" s="228" t="s">
        <v>1378</v>
      </c>
      <c r="DMW5" s="229">
        <f t="shared" ref="DMW5" si="611">LARGE(DMW13,1)</f>
        <v>5500</v>
      </c>
      <c r="DMX5" s="227">
        <v>614</v>
      </c>
      <c r="DMY5" s="518" t="s">
        <v>9318</v>
      </c>
      <c r="DMZ5" s="518"/>
      <c r="DNA5" s="228" t="s">
        <v>1378</v>
      </c>
      <c r="DNB5" s="229">
        <f t="shared" ref="DNB5" si="612">LARGE(DNB13,1)</f>
        <v>5500</v>
      </c>
      <c r="DNC5" s="227">
        <v>615</v>
      </c>
      <c r="DND5" s="518" t="s">
        <v>9319</v>
      </c>
      <c r="DNE5" s="518"/>
      <c r="DNF5" s="228" t="s">
        <v>1378</v>
      </c>
      <c r="DNG5" s="229">
        <f t="shared" ref="DNG5" si="613">LARGE(DNG13,1)</f>
        <v>5500</v>
      </c>
      <c r="DNH5" s="227">
        <v>616</v>
      </c>
      <c r="DNI5" s="518" t="s">
        <v>9320</v>
      </c>
      <c r="DNJ5" s="518"/>
      <c r="DNK5" s="228" t="s">
        <v>1378</v>
      </c>
      <c r="DNL5" s="229">
        <f t="shared" ref="DNL5" si="614">LARGE(DNL13,1)</f>
        <v>5500</v>
      </c>
      <c r="DNM5" s="227">
        <v>617</v>
      </c>
      <c r="DNN5" s="518" t="s">
        <v>9321</v>
      </c>
      <c r="DNO5" s="518"/>
      <c r="DNP5" s="228" t="s">
        <v>1378</v>
      </c>
      <c r="DNQ5" s="229">
        <f t="shared" ref="DNQ5" si="615">LARGE(DNQ13,1)</f>
        <v>5500</v>
      </c>
      <c r="DNR5" s="227">
        <v>618</v>
      </c>
      <c r="DNS5" s="518" t="s">
        <v>9322</v>
      </c>
      <c r="DNT5" s="518"/>
      <c r="DNU5" s="228" t="s">
        <v>1378</v>
      </c>
      <c r="DNV5" s="229">
        <f t="shared" ref="DNV5" si="616">LARGE(DNV13,1)</f>
        <v>5500</v>
      </c>
      <c r="DNW5" s="227">
        <v>619</v>
      </c>
      <c r="DNX5" s="518" t="s">
        <v>9323</v>
      </c>
      <c r="DNY5" s="518"/>
      <c r="DNZ5" s="228" t="s">
        <v>1378</v>
      </c>
      <c r="DOA5" s="229">
        <f t="shared" ref="DOA5" si="617">LARGE(DOA13,1)</f>
        <v>5500</v>
      </c>
      <c r="DOB5" s="227">
        <v>620</v>
      </c>
      <c r="DOC5" s="518" t="s">
        <v>9324</v>
      </c>
      <c r="DOD5" s="518"/>
      <c r="DOE5" s="228" t="s">
        <v>1378</v>
      </c>
      <c r="DOF5" s="229">
        <f t="shared" ref="DOF5" si="618">LARGE(DOF13,1)</f>
        <v>5500</v>
      </c>
      <c r="DOG5" s="227">
        <v>621</v>
      </c>
      <c r="DOH5" s="518" t="s">
        <v>9325</v>
      </c>
      <c r="DOI5" s="518"/>
      <c r="DOJ5" s="228" t="s">
        <v>1378</v>
      </c>
      <c r="DOK5" s="229">
        <f t="shared" ref="DOK5" si="619">LARGE(DOK13,1)</f>
        <v>5500</v>
      </c>
      <c r="DOL5" s="227">
        <v>622</v>
      </c>
      <c r="DOM5" s="518" t="s">
        <v>9326</v>
      </c>
      <c r="DON5" s="518"/>
      <c r="DOO5" s="228" t="s">
        <v>1378</v>
      </c>
      <c r="DOP5" s="229">
        <f t="shared" ref="DOP5" si="620">LARGE(DOP13,1)</f>
        <v>5500</v>
      </c>
      <c r="DOQ5" s="227">
        <v>623</v>
      </c>
      <c r="DOR5" s="518" t="s">
        <v>9327</v>
      </c>
      <c r="DOS5" s="518"/>
      <c r="DOT5" s="228" t="s">
        <v>1378</v>
      </c>
      <c r="DOU5" s="229">
        <f t="shared" ref="DOU5" si="621">LARGE(DOU13,1)</f>
        <v>5500</v>
      </c>
      <c r="DOV5" s="227">
        <v>624</v>
      </c>
      <c r="DOW5" s="518" t="s">
        <v>9328</v>
      </c>
      <c r="DOX5" s="518"/>
      <c r="DOY5" s="228" t="s">
        <v>1378</v>
      </c>
      <c r="DOZ5" s="229">
        <f t="shared" ref="DOZ5" si="622">LARGE(DOZ13,1)</f>
        <v>5500</v>
      </c>
      <c r="DPA5" s="227">
        <v>625</v>
      </c>
      <c r="DPB5" s="518" t="s">
        <v>9329</v>
      </c>
      <c r="DPC5" s="518"/>
      <c r="DPD5" s="228" t="s">
        <v>1378</v>
      </c>
      <c r="DPE5" s="229">
        <f t="shared" ref="DPE5" si="623">LARGE(DPE13,1)</f>
        <v>5500</v>
      </c>
      <c r="DPF5" s="227">
        <v>626</v>
      </c>
      <c r="DPG5" s="518" t="s">
        <v>9330</v>
      </c>
      <c r="DPH5" s="518"/>
      <c r="DPI5" s="228" t="s">
        <v>1378</v>
      </c>
      <c r="DPJ5" s="229">
        <f t="shared" ref="DPJ5" si="624">LARGE(DPJ13,1)</f>
        <v>5500</v>
      </c>
      <c r="DPK5" s="227">
        <v>627</v>
      </c>
      <c r="DPL5" s="518" t="s">
        <v>9331</v>
      </c>
      <c r="DPM5" s="518"/>
      <c r="DPN5" s="228" t="s">
        <v>1378</v>
      </c>
      <c r="DPO5" s="229">
        <f t="shared" ref="DPO5" si="625">LARGE(DPO13,1)</f>
        <v>5500</v>
      </c>
      <c r="DPP5" s="227">
        <v>628</v>
      </c>
      <c r="DPQ5" s="518" t="s">
        <v>9332</v>
      </c>
      <c r="DPR5" s="518"/>
      <c r="DPS5" s="228" t="s">
        <v>1378</v>
      </c>
      <c r="DPT5" s="229">
        <f t="shared" ref="DPT5" si="626">LARGE(DPT13,1)</f>
        <v>5500</v>
      </c>
      <c r="DPU5" s="227">
        <v>629</v>
      </c>
      <c r="DPV5" s="518" t="s">
        <v>9333</v>
      </c>
      <c r="DPW5" s="518"/>
      <c r="DPX5" s="228" t="s">
        <v>1378</v>
      </c>
      <c r="DPY5" s="229">
        <f t="shared" ref="DPY5" si="627">LARGE(DPY13,1)</f>
        <v>5500</v>
      </c>
      <c r="DPZ5" s="227">
        <v>630</v>
      </c>
      <c r="DQA5" s="518" t="s">
        <v>9334</v>
      </c>
      <c r="DQB5" s="518"/>
      <c r="DQC5" s="228" t="s">
        <v>1378</v>
      </c>
      <c r="DQD5" s="229">
        <f t="shared" ref="DQD5" si="628">LARGE(DQD13,1)</f>
        <v>5500</v>
      </c>
      <c r="DQE5" s="227">
        <v>631</v>
      </c>
      <c r="DQF5" s="518" t="s">
        <v>9335</v>
      </c>
      <c r="DQG5" s="518"/>
      <c r="DQH5" s="228" t="s">
        <v>1378</v>
      </c>
      <c r="DQI5" s="229">
        <f t="shared" ref="DQI5" si="629">LARGE(DQI13,1)</f>
        <v>5500</v>
      </c>
      <c r="DQJ5" s="227">
        <v>632</v>
      </c>
      <c r="DQK5" s="518" t="s">
        <v>9336</v>
      </c>
      <c r="DQL5" s="518"/>
      <c r="DQM5" s="228" t="s">
        <v>1378</v>
      </c>
      <c r="DQN5" s="229">
        <f t="shared" ref="DQN5" si="630">LARGE(DQN13,1)</f>
        <v>5500</v>
      </c>
      <c r="DQO5" s="227">
        <v>633</v>
      </c>
      <c r="DQP5" s="518" t="s">
        <v>9337</v>
      </c>
      <c r="DQQ5" s="518"/>
      <c r="DQR5" s="228" t="s">
        <v>1378</v>
      </c>
      <c r="DQS5" s="229">
        <f t="shared" ref="DQS5" si="631">LARGE(DQS13,1)</f>
        <v>5500</v>
      </c>
      <c r="DQT5" s="227">
        <v>634</v>
      </c>
      <c r="DQU5" s="518" t="s">
        <v>9338</v>
      </c>
      <c r="DQV5" s="518"/>
      <c r="DQW5" s="228" t="s">
        <v>1378</v>
      </c>
      <c r="DQX5" s="229">
        <f t="shared" ref="DQX5" si="632">LARGE(DQX13,1)</f>
        <v>5500</v>
      </c>
      <c r="DQY5" s="227">
        <v>635</v>
      </c>
      <c r="DQZ5" s="518" t="s">
        <v>9339</v>
      </c>
      <c r="DRA5" s="518"/>
      <c r="DRB5" s="228" t="s">
        <v>1378</v>
      </c>
      <c r="DRC5" s="229">
        <f t="shared" ref="DRC5" si="633">LARGE(DRC13,1)</f>
        <v>5500</v>
      </c>
      <c r="DRD5" s="227">
        <v>636</v>
      </c>
      <c r="DRE5" s="518" t="s">
        <v>9340</v>
      </c>
      <c r="DRF5" s="518"/>
      <c r="DRG5" s="228" t="s">
        <v>1378</v>
      </c>
      <c r="DRH5" s="229">
        <f t="shared" ref="DRH5" si="634">LARGE(DRH13,1)</f>
        <v>5500</v>
      </c>
      <c r="DRI5" s="227">
        <v>637</v>
      </c>
      <c r="DRJ5" s="518" t="s">
        <v>9341</v>
      </c>
      <c r="DRK5" s="518"/>
      <c r="DRL5" s="228" t="s">
        <v>1378</v>
      </c>
      <c r="DRM5" s="229">
        <f t="shared" ref="DRM5" si="635">LARGE(DRM13,1)</f>
        <v>5500</v>
      </c>
      <c r="DRN5" s="227">
        <v>638</v>
      </c>
      <c r="DRO5" s="518" t="s">
        <v>9342</v>
      </c>
      <c r="DRP5" s="518"/>
      <c r="DRQ5" s="228" t="s">
        <v>1378</v>
      </c>
      <c r="DRR5" s="229">
        <f t="shared" ref="DRR5" si="636">LARGE(DRR13,1)</f>
        <v>5500</v>
      </c>
      <c r="DRS5" s="227">
        <v>639</v>
      </c>
      <c r="DRT5" s="518" t="s">
        <v>9343</v>
      </c>
      <c r="DRU5" s="518"/>
      <c r="DRV5" s="228" t="s">
        <v>1378</v>
      </c>
      <c r="DRW5" s="229">
        <f t="shared" ref="DRW5" si="637">LARGE(DRW13,1)</f>
        <v>5500</v>
      </c>
      <c r="DRX5" s="227">
        <v>640</v>
      </c>
      <c r="DRY5" s="518" t="s">
        <v>9344</v>
      </c>
      <c r="DRZ5" s="518"/>
      <c r="DSA5" s="228" t="s">
        <v>1378</v>
      </c>
      <c r="DSB5" s="229">
        <f t="shared" ref="DSB5" si="638">LARGE(DSB13,1)</f>
        <v>5500</v>
      </c>
      <c r="DSC5" s="227">
        <v>641</v>
      </c>
      <c r="DSD5" s="518" t="s">
        <v>9345</v>
      </c>
      <c r="DSE5" s="518"/>
      <c r="DSF5" s="228" t="s">
        <v>1378</v>
      </c>
      <c r="DSG5" s="229">
        <f t="shared" ref="DSG5" si="639">LARGE(DSG13,1)</f>
        <v>5500</v>
      </c>
      <c r="DSH5" s="227">
        <v>642</v>
      </c>
      <c r="DSI5" s="518" t="s">
        <v>9346</v>
      </c>
      <c r="DSJ5" s="518"/>
      <c r="DSK5" s="228" t="s">
        <v>1378</v>
      </c>
      <c r="DSL5" s="229">
        <f t="shared" ref="DSL5" si="640">LARGE(DSL13,1)</f>
        <v>5500</v>
      </c>
      <c r="DSM5" s="227">
        <v>643</v>
      </c>
      <c r="DSN5" s="518" t="s">
        <v>9347</v>
      </c>
      <c r="DSO5" s="518"/>
      <c r="DSP5" s="228" t="s">
        <v>1378</v>
      </c>
      <c r="DSQ5" s="229">
        <f t="shared" ref="DSQ5" si="641">LARGE(DSQ13,1)</f>
        <v>5500</v>
      </c>
      <c r="DSR5" s="227">
        <v>644</v>
      </c>
      <c r="DSS5" s="518" t="s">
        <v>9348</v>
      </c>
      <c r="DST5" s="518"/>
      <c r="DSU5" s="228" t="s">
        <v>1378</v>
      </c>
      <c r="DSV5" s="229">
        <f t="shared" ref="DSV5" si="642">LARGE(DSV13,1)</f>
        <v>5500</v>
      </c>
      <c r="DSW5" s="227">
        <v>645</v>
      </c>
      <c r="DSX5" s="518" t="s">
        <v>9349</v>
      </c>
      <c r="DSY5" s="518"/>
      <c r="DSZ5" s="228" t="s">
        <v>1378</v>
      </c>
      <c r="DTA5" s="229">
        <f t="shared" ref="DTA5" si="643">LARGE(DTA13,1)</f>
        <v>5500</v>
      </c>
      <c r="DTB5" s="227">
        <v>646</v>
      </c>
      <c r="DTC5" s="518" t="s">
        <v>9350</v>
      </c>
      <c r="DTD5" s="518"/>
      <c r="DTE5" s="228" t="s">
        <v>1378</v>
      </c>
      <c r="DTF5" s="229">
        <f t="shared" ref="DTF5" si="644">LARGE(DTF13,1)</f>
        <v>5500</v>
      </c>
      <c r="DTG5" s="227">
        <v>647</v>
      </c>
      <c r="DTH5" s="518" t="s">
        <v>9351</v>
      </c>
      <c r="DTI5" s="518"/>
      <c r="DTJ5" s="228" t="s">
        <v>1378</v>
      </c>
      <c r="DTK5" s="229">
        <f t="shared" ref="DTK5" si="645">LARGE(DTK13,1)</f>
        <v>5500</v>
      </c>
      <c r="DTL5" s="227">
        <v>648</v>
      </c>
      <c r="DTM5" s="518" t="s">
        <v>9352</v>
      </c>
      <c r="DTN5" s="518"/>
      <c r="DTO5" s="228" t="s">
        <v>1378</v>
      </c>
      <c r="DTP5" s="229">
        <f t="shared" ref="DTP5" si="646">LARGE(DTP13,1)</f>
        <v>5500</v>
      </c>
      <c r="DTQ5" s="227">
        <v>649</v>
      </c>
      <c r="DTR5" s="518" t="s">
        <v>9353</v>
      </c>
      <c r="DTS5" s="518"/>
      <c r="DTT5" s="228" t="s">
        <v>1378</v>
      </c>
      <c r="DTU5" s="229">
        <f t="shared" ref="DTU5" si="647">LARGE(DTU13,1)</f>
        <v>5500</v>
      </c>
      <c r="DTV5" s="227">
        <v>650</v>
      </c>
      <c r="DTW5" s="518" t="s">
        <v>9354</v>
      </c>
      <c r="DTX5" s="518"/>
      <c r="DTY5" s="228" t="s">
        <v>1378</v>
      </c>
      <c r="DTZ5" s="229">
        <f t="shared" ref="DTZ5" si="648">LARGE(DTZ13,1)</f>
        <v>5500</v>
      </c>
      <c r="DUA5" s="227">
        <v>651</v>
      </c>
      <c r="DUB5" s="518" t="s">
        <v>9355</v>
      </c>
      <c r="DUC5" s="518"/>
      <c r="DUD5" s="228" t="s">
        <v>1378</v>
      </c>
      <c r="DUE5" s="229">
        <f t="shared" ref="DUE5" si="649">LARGE(DUE13,1)</f>
        <v>5500</v>
      </c>
      <c r="DUF5" s="227">
        <v>652</v>
      </c>
      <c r="DUG5" s="518" t="s">
        <v>9356</v>
      </c>
      <c r="DUH5" s="518"/>
      <c r="DUI5" s="228" t="s">
        <v>1378</v>
      </c>
      <c r="DUJ5" s="229">
        <f t="shared" ref="DUJ5" si="650">LARGE(DUJ13,1)</f>
        <v>5500</v>
      </c>
      <c r="DUK5" s="227">
        <v>653</v>
      </c>
      <c r="DUL5" s="518" t="s">
        <v>9357</v>
      </c>
      <c r="DUM5" s="518"/>
      <c r="DUN5" s="228" t="s">
        <v>1378</v>
      </c>
      <c r="DUO5" s="229">
        <f t="shared" ref="DUO5" si="651">LARGE(DUO13,1)</f>
        <v>5500</v>
      </c>
      <c r="DUP5" s="227">
        <v>654</v>
      </c>
      <c r="DUQ5" s="518" t="s">
        <v>9358</v>
      </c>
      <c r="DUR5" s="518"/>
      <c r="DUS5" s="228" t="s">
        <v>1378</v>
      </c>
      <c r="DUT5" s="229">
        <f t="shared" ref="DUT5" si="652">LARGE(DUT13,1)</f>
        <v>5500</v>
      </c>
      <c r="DUU5" s="227">
        <v>655</v>
      </c>
      <c r="DUV5" s="518" t="s">
        <v>9359</v>
      </c>
      <c r="DUW5" s="518"/>
      <c r="DUX5" s="228" t="s">
        <v>1378</v>
      </c>
      <c r="DUY5" s="229">
        <f t="shared" ref="DUY5" si="653">LARGE(DUY13,1)</f>
        <v>5500</v>
      </c>
      <c r="DUZ5" s="227">
        <v>656</v>
      </c>
      <c r="DVA5" s="518" t="s">
        <v>9360</v>
      </c>
      <c r="DVB5" s="518"/>
      <c r="DVC5" s="228" t="s">
        <v>1378</v>
      </c>
      <c r="DVD5" s="229">
        <f t="shared" ref="DVD5" si="654">LARGE(DVD13,1)</f>
        <v>5500</v>
      </c>
      <c r="DVE5" s="227">
        <v>657</v>
      </c>
      <c r="DVF5" s="518" t="s">
        <v>9361</v>
      </c>
      <c r="DVG5" s="518"/>
      <c r="DVH5" s="228" t="s">
        <v>1378</v>
      </c>
      <c r="DVI5" s="229">
        <f t="shared" ref="DVI5" si="655">LARGE(DVI13,1)</f>
        <v>5500</v>
      </c>
      <c r="DVJ5" s="227">
        <v>658</v>
      </c>
      <c r="DVK5" s="518" t="s">
        <v>9362</v>
      </c>
      <c r="DVL5" s="518"/>
      <c r="DVM5" s="228" t="s">
        <v>1378</v>
      </c>
      <c r="DVN5" s="229">
        <f t="shared" ref="DVN5" si="656">LARGE(DVN13,1)</f>
        <v>5500</v>
      </c>
      <c r="DVO5" s="227">
        <v>659</v>
      </c>
      <c r="DVP5" s="518" t="s">
        <v>9363</v>
      </c>
      <c r="DVQ5" s="518"/>
      <c r="DVR5" s="228" t="s">
        <v>1378</v>
      </c>
      <c r="DVS5" s="229">
        <f t="shared" ref="DVS5" si="657">LARGE(DVS13,1)</f>
        <v>5500</v>
      </c>
      <c r="DVT5" s="227">
        <v>660</v>
      </c>
      <c r="DVU5" s="518" t="s">
        <v>9364</v>
      </c>
      <c r="DVV5" s="518"/>
      <c r="DVW5" s="228" t="s">
        <v>1378</v>
      </c>
      <c r="DVX5" s="229">
        <f t="shared" ref="DVX5" si="658">LARGE(DVX13,1)</f>
        <v>5500</v>
      </c>
      <c r="DVY5" s="227">
        <v>661</v>
      </c>
      <c r="DVZ5" s="518" t="s">
        <v>9365</v>
      </c>
      <c r="DWA5" s="518"/>
      <c r="DWB5" s="228" t="s">
        <v>1378</v>
      </c>
      <c r="DWC5" s="229">
        <f t="shared" ref="DWC5" si="659">LARGE(DWC13,1)</f>
        <v>5500</v>
      </c>
      <c r="DWD5" s="227">
        <v>662</v>
      </c>
      <c r="DWE5" s="518" t="s">
        <v>9366</v>
      </c>
      <c r="DWF5" s="518"/>
      <c r="DWG5" s="228" t="s">
        <v>1378</v>
      </c>
      <c r="DWH5" s="229">
        <f t="shared" ref="DWH5" si="660">LARGE(DWH13,1)</f>
        <v>5500</v>
      </c>
      <c r="DWI5" s="227">
        <v>663</v>
      </c>
      <c r="DWJ5" s="518" t="s">
        <v>9367</v>
      </c>
      <c r="DWK5" s="518"/>
      <c r="DWL5" s="228" t="s">
        <v>1378</v>
      </c>
      <c r="DWM5" s="229">
        <f t="shared" ref="DWM5" si="661">LARGE(DWM13,1)</f>
        <v>5500</v>
      </c>
      <c r="DWN5" s="227">
        <v>664</v>
      </c>
      <c r="DWO5" s="518" t="s">
        <v>9368</v>
      </c>
      <c r="DWP5" s="518"/>
      <c r="DWQ5" s="228" t="s">
        <v>1378</v>
      </c>
      <c r="DWR5" s="229">
        <f t="shared" ref="DWR5" si="662">LARGE(DWR13,1)</f>
        <v>5500</v>
      </c>
      <c r="DWS5" s="227">
        <v>665</v>
      </c>
      <c r="DWT5" s="518" t="s">
        <v>9369</v>
      </c>
      <c r="DWU5" s="518"/>
      <c r="DWV5" s="228" t="s">
        <v>1378</v>
      </c>
      <c r="DWW5" s="229">
        <f t="shared" ref="DWW5" si="663">LARGE(DWW13,1)</f>
        <v>5500</v>
      </c>
      <c r="DWX5" s="227">
        <v>666</v>
      </c>
      <c r="DWY5" s="518" t="s">
        <v>9370</v>
      </c>
      <c r="DWZ5" s="518"/>
      <c r="DXA5" s="228" t="s">
        <v>1378</v>
      </c>
      <c r="DXB5" s="229">
        <f t="shared" ref="DXB5" si="664">LARGE(DXB13,1)</f>
        <v>5500</v>
      </c>
      <c r="DXC5" s="227">
        <v>667</v>
      </c>
      <c r="DXD5" s="518" t="s">
        <v>9371</v>
      </c>
      <c r="DXE5" s="518"/>
      <c r="DXF5" s="228" t="s">
        <v>1378</v>
      </c>
      <c r="DXG5" s="229">
        <f t="shared" ref="DXG5" si="665">LARGE(DXG13,1)</f>
        <v>5500</v>
      </c>
      <c r="DXH5" s="227">
        <v>668</v>
      </c>
      <c r="DXI5" s="518" t="s">
        <v>9372</v>
      </c>
      <c r="DXJ5" s="518"/>
      <c r="DXK5" s="228" t="s">
        <v>1378</v>
      </c>
      <c r="DXL5" s="229">
        <f t="shared" ref="DXL5" si="666">LARGE(DXL13,1)</f>
        <v>5500</v>
      </c>
      <c r="DXM5" s="227">
        <v>669</v>
      </c>
      <c r="DXN5" s="518" t="s">
        <v>9373</v>
      </c>
      <c r="DXO5" s="518"/>
      <c r="DXP5" s="228" t="s">
        <v>1378</v>
      </c>
      <c r="DXQ5" s="229">
        <f t="shared" ref="DXQ5" si="667">LARGE(DXQ13,1)</f>
        <v>5500</v>
      </c>
      <c r="DXR5" s="227">
        <v>670</v>
      </c>
      <c r="DXS5" s="518" t="s">
        <v>9374</v>
      </c>
      <c r="DXT5" s="518"/>
      <c r="DXU5" s="228" t="s">
        <v>1378</v>
      </c>
      <c r="DXV5" s="229">
        <f t="shared" ref="DXV5" si="668">LARGE(DXV13,1)</f>
        <v>5500</v>
      </c>
      <c r="DXW5" s="227">
        <v>671</v>
      </c>
      <c r="DXX5" s="518" t="s">
        <v>9375</v>
      </c>
      <c r="DXY5" s="518"/>
      <c r="DXZ5" s="228" t="s">
        <v>1378</v>
      </c>
      <c r="DYA5" s="229">
        <f t="shared" ref="DYA5" si="669">LARGE(DYA13,1)</f>
        <v>5500</v>
      </c>
      <c r="DYB5" s="227">
        <v>672</v>
      </c>
      <c r="DYC5" s="518" t="s">
        <v>9376</v>
      </c>
      <c r="DYD5" s="518"/>
      <c r="DYE5" s="228" t="s">
        <v>1378</v>
      </c>
      <c r="DYF5" s="229">
        <f t="shared" ref="DYF5" si="670">LARGE(DYF13,1)</f>
        <v>5500</v>
      </c>
      <c r="DYG5" s="227">
        <v>673</v>
      </c>
      <c r="DYH5" s="518" t="s">
        <v>9377</v>
      </c>
      <c r="DYI5" s="518"/>
      <c r="DYJ5" s="228" t="s">
        <v>1378</v>
      </c>
      <c r="DYK5" s="229">
        <f t="shared" ref="DYK5" si="671">LARGE(DYK13,1)</f>
        <v>5500</v>
      </c>
      <c r="DYL5" s="227">
        <v>674</v>
      </c>
      <c r="DYM5" s="518" t="s">
        <v>9378</v>
      </c>
      <c r="DYN5" s="518"/>
      <c r="DYO5" s="228" t="s">
        <v>1378</v>
      </c>
      <c r="DYP5" s="229">
        <f t="shared" ref="DYP5" si="672">LARGE(DYP13,1)</f>
        <v>5500</v>
      </c>
      <c r="DYQ5" s="227">
        <v>675</v>
      </c>
      <c r="DYR5" s="518" t="s">
        <v>9379</v>
      </c>
      <c r="DYS5" s="518"/>
      <c r="DYT5" s="228" t="s">
        <v>1378</v>
      </c>
      <c r="DYU5" s="229">
        <f t="shared" ref="DYU5" si="673">LARGE(DYU13,1)</f>
        <v>5500</v>
      </c>
      <c r="DYV5" s="227">
        <v>676</v>
      </c>
      <c r="DYW5" s="518" t="s">
        <v>9380</v>
      </c>
      <c r="DYX5" s="518"/>
      <c r="DYY5" s="228" t="s">
        <v>1378</v>
      </c>
      <c r="DYZ5" s="229">
        <f t="shared" ref="DYZ5" si="674">LARGE(DYZ13,1)</f>
        <v>5500</v>
      </c>
      <c r="DZA5" s="227">
        <v>677</v>
      </c>
      <c r="DZB5" s="518" t="s">
        <v>9381</v>
      </c>
      <c r="DZC5" s="518"/>
      <c r="DZD5" s="228" t="s">
        <v>1378</v>
      </c>
      <c r="DZE5" s="229">
        <f t="shared" ref="DZE5" si="675">LARGE(DZE13,1)</f>
        <v>5500</v>
      </c>
      <c r="DZF5" s="227">
        <v>678</v>
      </c>
      <c r="DZG5" s="518" t="s">
        <v>9382</v>
      </c>
      <c r="DZH5" s="518"/>
      <c r="DZI5" s="228" t="s">
        <v>1378</v>
      </c>
      <c r="DZJ5" s="229">
        <f t="shared" ref="DZJ5" si="676">LARGE(DZJ13,1)</f>
        <v>5500</v>
      </c>
      <c r="DZK5" s="227">
        <v>679</v>
      </c>
      <c r="DZL5" s="518" t="s">
        <v>9383</v>
      </c>
      <c r="DZM5" s="518"/>
      <c r="DZN5" s="228" t="s">
        <v>1378</v>
      </c>
      <c r="DZO5" s="229">
        <f t="shared" ref="DZO5" si="677">LARGE(DZO13,1)</f>
        <v>5500</v>
      </c>
      <c r="DZP5" s="227">
        <v>680</v>
      </c>
      <c r="DZQ5" s="518" t="s">
        <v>9384</v>
      </c>
      <c r="DZR5" s="518"/>
      <c r="DZS5" s="228" t="s">
        <v>1378</v>
      </c>
      <c r="DZT5" s="229">
        <f t="shared" ref="DZT5" si="678">LARGE(DZT13,1)</f>
        <v>5500</v>
      </c>
      <c r="DZU5" s="227">
        <v>681</v>
      </c>
      <c r="DZV5" s="518" t="s">
        <v>9385</v>
      </c>
      <c r="DZW5" s="518"/>
      <c r="DZX5" s="228" t="s">
        <v>1378</v>
      </c>
      <c r="DZY5" s="229">
        <f t="shared" ref="DZY5" si="679">LARGE(DZY13,1)</f>
        <v>5500</v>
      </c>
      <c r="DZZ5" s="227">
        <v>682</v>
      </c>
      <c r="EAA5" s="518" t="s">
        <v>9386</v>
      </c>
      <c r="EAB5" s="518"/>
      <c r="EAC5" s="228" t="s">
        <v>1378</v>
      </c>
      <c r="EAD5" s="229">
        <f t="shared" ref="EAD5" si="680">LARGE(EAD13,1)</f>
        <v>5500</v>
      </c>
      <c r="EAE5" s="227">
        <v>683</v>
      </c>
      <c r="EAF5" s="518" t="s">
        <v>9387</v>
      </c>
      <c r="EAG5" s="518"/>
      <c r="EAH5" s="228" t="s">
        <v>1378</v>
      </c>
      <c r="EAI5" s="229">
        <f t="shared" ref="EAI5" si="681">LARGE(EAI13,1)</f>
        <v>5500</v>
      </c>
      <c r="EAJ5" s="227">
        <v>684</v>
      </c>
      <c r="EAK5" s="518" t="s">
        <v>9388</v>
      </c>
      <c r="EAL5" s="518"/>
      <c r="EAM5" s="228" t="s">
        <v>1378</v>
      </c>
      <c r="EAN5" s="229">
        <f t="shared" ref="EAN5" si="682">LARGE(EAN13,1)</f>
        <v>5500</v>
      </c>
      <c r="EAO5" s="227">
        <v>685</v>
      </c>
      <c r="EAP5" s="518" t="s">
        <v>9389</v>
      </c>
      <c r="EAQ5" s="518"/>
      <c r="EAR5" s="228" t="s">
        <v>1378</v>
      </c>
      <c r="EAS5" s="229">
        <f t="shared" ref="EAS5" si="683">LARGE(EAS13,1)</f>
        <v>5500</v>
      </c>
      <c r="EAT5" s="227">
        <v>686</v>
      </c>
      <c r="EAU5" s="518" t="s">
        <v>9390</v>
      </c>
      <c r="EAV5" s="518"/>
      <c r="EAW5" s="228" t="s">
        <v>1378</v>
      </c>
      <c r="EAX5" s="229">
        <f t="shared" ref="EAX5" si="684">LARGE(EAX13,1)</f>
        <v>5500</v>
      </c>
      <c r="EAY5" s="227">
        <v>687</v>
      </c>
      <c r="EAZ5" s="518" t="s">
        <v>9391</v>
      </c>
      <c r="EBA5" s="518"/>
      <c r="EBB5" s="228" t="s">
        <v>1378</v>
      </c>
      <c r="EBC5" s="229">
        <f t="shared" ref="EBC5" si="685">LARGE(EBC13,1)</f>
        <v>5500</v>
      </c>
      <c r="EBD5" s="227">
        <v>688</v>
      </c>
      <c r="EBE5" s="518" t="s">
        <v>9392</v>
      </c>
      <c r="EBF5" s="518"/>
      <c r="EBG5" s="228" t="s">
        <v>1378</v>
      </c>
      <c r="EBH5" s="229">
        <f t="shared" ref="EBH5" si="686">LARGE(EBH13,1)</f>
        <v>5500</v>
      </c>
      <c r="EBI5" s="227">
        <v>689</v>
      </c>
      <c r="EBJ5" s="518" t="s">
        <v>9393</v>
      </c>
      <c r="EBK5" s="518"/>
      <c r="EBL5" s="228" t="s">
        <v>1378</v>
      </c>
      <c r="EBM5" s="229">
        <f t="shared" ref="EBM5" si="687">LARGE(EBM13,1)</f>
        <v>5500</v>
      </c>
      <c r="EBN5" s="227">
        <v>690</v>
      </c>
      <c r="EBO5" s="518" t="s">
        <v>9394</v>
      </c>
      <c r="EBP5" s="518"/>
      <c r="EBQ5" s="228" t="s">
        <v>1378</v>
      </c>
      <c r="EBR5" s="229">
        <f t="shared" ref="EBR5" si="688">LARGE(EBR13,1)</f>
        <v>5500</v>
      </c>
      <c r="EBS5" s="227">
        <v>691</v>
      </c>
      <c r="EBT5" s="518" t="s">
        <v>9395</v>
      </c>
      <c r="EBU5" s="518"/>
      <c r="EBV5" s="228" t="s">
        <v>1378</v>
      </c>
      <c r="EBW5" s="229">
        <f t="shared" ref="EBW5" si="689">LARGE(EBW13,1)</f>
        <v>5500</v>
      </c>
      <c r="EBX5" s="227">
        <v>692</v>
      </c>
      <c r="EBY5" s="518" t="s">
        <v>9396</v>
      </c>
      <c r="EBZ5" s="518"/>
      <c r="ECA5" s="228" t="s">
        <v>1378</v>
      </c>
      <c r="ECB5" s="229">
        <f t="shared" ref="ECB5" si="690">LARGE(ECB13,1)</f>
        <v>5500</v>
      </c>
      <c r="ECC5" s="227">
        <v>693</v>
      </c>
      <c r="ECD5" s="518" t="s">
        <v>9397</v>
      </c>
      <c r="ECE5" s="518"/>
      <c r="ECF5" s="228" t="s">
        <v>1378</v>
      </c>
      <c r="ECG5" s="229">
        <f t="shared" ref="ECG5" si="691">LARGE(ECG13,1)</f>
        <v>5500</v>
      </c>
      <c r="ECH5" s="227">
        <v>694</v>
      </c>
      <c r="ECI5" s="518" t="s">
        <v>9398</v>
      </c>
      <c r="ECJ5" s="518"/>
      <c r="ECK5" s="228" t="s">
        <v>1378</v>
      </c>
      <c r="ECL5" s="229">
        <f t="shared" ref="ECL5" si="692">LARGE(ECL13,1)</f>
        <v>5500</v>
      </c>
      <c r="ECM5" s="227">
        <v>695</v>
      </c>
      <c r="ECN5" s="518" t="s">
        <v>9399</v>
      </c>
      <c r="ECO5" s="518"/>
      <c r="ECP5" s="228" t="s">
        <v>1378</v>
      </c>
      <c r="ECQ5" s="229">
        <f t="shared" ref="ECQ5" si="693">LARGE(ECQ13,1)</f>
        <v>5500</v>
      </c>
      <c r="ECR5" s="227">
        <v>696</v>
      </c>
      <c r="ECS5" s="518" t="s">
        <v>9400</v>
      </c>
      <c r="ECT5" s="518"/>
      <c r="ECU5" s="228" t="s">
        <v>1378</v>
      </c>
      <c r="ECV5" s="229">
        <f t="shared" ref="ECV5" si="694">LARGE(ECV13,1)</f>
        <v>5500</v>
      </c>
      <c r="ECW5" s="227">
        <v>697</v>
      </c>
      <c r="ECX5" s="518" t="s">
        <v>9401</v>
      </c>
      <c r="ECY5" s="518"/>
      <c r="ECZ5" s="228" t="s">
        <v>1378</v>
      </c>
      <c r="EDA5" s="229">
        <f t="shared" ref="EDA5" si="695">LARGE(EDA13,1)</f>
        <v>5500</v>
      </c>
      <c r="EDB5" s="227">
        <v>698</v>
      </c>
      <c r="EDC5" s="518" t="s">
        <v>9402</v>
      </c>
      <c r="EDD5" s="518"/>
      <c r="EDE5" s="228" t="s">
        <v>1378</v>
      </c>
      <c r="EDF5" s="229">
        <f t="shared" ref="EDF5" si="696">LARGE(EDF13,1)</f>
        <v>5500</v>
      </c>
      <c r="EDG5" s="227">
        <v>699</v>
      </c>
      <c r="EDH5" s="518" t="s">
        <v>9403</v>
      </c>
      <c r="EDI5" s="518"/>
      <c r="EDJ5" s="228" t="s">
        <v>1378</v>
      </c>
      <c r="EDK5" s="229">
        <f t="shared" ref="EDK5" si="697">LARGE(EDK13,1)</f>
        <v>5500</v>
      </c>
      <c r="EDL5" s="227">
        <v>700</v>
      </c>
      <c r="EDM5" s="518" t="s">
        <v>9404</v>
      </c>
      <c r="EDN5" s="518"/>
      <c r="EDO5" s="228" t="s">
        <v>1378</v>
      </c>
      <c r="EDP5" s="229">
        <f t="shared" ref="EDP5" si="698">LARGE(EDP13,1)</f>
        <v>5500</v>
      </c>
      <c r="EDQ5" s="227">
        <v>701</v>
      </c>
      <c r="EDR5" s="518" t="s">
        <v>9405</v>
      </c>
      <c r="EDS5" s="518"/>
      <c r="EDT5" s="228" t="s">
        <v>1378</v>
      </c>
      <c r="EDU5" s="229">
        <f t="shared" ref="EDU5" si="699">LARGE(EDU13,1)</f>
        <v>5500</v>
      </c>
      <c r="EDV5" s="227">
        <v>702</v>
      </c>
      <c r="EDW5" s="518" t="s">
        <v>9406</v>
      </c>
      <c r="EDX5" s="518"/>
      <c r="EDY5" s="228" t="s">
        <v>1378</v>
      </c>
      <c r="EDZ5" s="229">
        <f t="shared" ref="EDZ5" si="700">LARGE(EDZ13,1)</f>
        <v>5500</v>
      </c>
      <c r="EEA5" s="227">
        <v>703</v>
      </c>
      <c r="EEB5" s="518" t="s">
        <v>9407</v>
      </c>
      <c r="EEC5" s="518"/>
      <c r="EED5" s="228" t="s">
        <v>1378</v>
      </c>
      <c r="EEE5" s="229">
        <f t="shared" ref="EEE5" si="701">LARGE(EEE13,1)</f>
        <v>5500</v>
      </c>
      <c r="EEF5" s="227">
        <v>704</v>
      </c>
      <c r="EEG5" s="518" t="s">
        <v>9408</v>
      </c>
      <c r="EEH5" s="518"/>
      <c r="EEI5" s="228" t="s">
        <v>1378</v>
      </c>
      <c r="EEJ5" s="229">
        <f t="shared" ref="EEJ5" si="702">LARGE(EEJ13,1)</f>
        <v>5500</v>
      </c>
      <c r="EEK5" s="227">
        <v>705</v>
      </c>
      <c r="EEL5" s="518" t="s">
        <v>9409</v>
      </c>
      <c r="EEM5" s="518"/>
      <c r="EEN5" s="228" t="s">
        <v>1378</v>
      </c>
      <c r="EEO5" s="229">
        <f t="shared" ref="EEO5" si="703">LARGE(EEO13,1)</f>
        <v>5500</v>
      </c>
      <c r="EEP5" s="227">
        <v>706</v>
      </c>
      <c r="EEQ5" s="518" t="s">
        <v>9410</v>
      </c>
      <c r="EER5" s="518"/>
      <c r="EES5" s="228" t="s">
        <v>1378</v>
      </c>
      <c r="EET5" s="229">
        <f t="shared" ref="EET5" si="704">LARGE(EET13,1)</f>
        <v>5500</v>
      </c>
      <c r="EEU5" s="227">
        <v>707</v>
      </c>
      <c r="EEV5" s="518" t="s">
        <v>9411</v>
      </c>
      <c r="EEW5" s="518"/>
      <c r="EEX5" s="228" t="s">
        <v>1378</v>
      </c>
      <c r="EEY5" s="229">
        <f t="shared" ref="EEY5" si="705">LARGE(EEY13,1)</f>
        <v>5500</v>
      </c>
      <c r="EEZ5" s="227">
        <v>708</v>
      </c>
      <c r="EFA5" s="518" t="s">
        <v>9412</v>
      </c>
      <c r="EFB5" s="518"/>
      <c r="EFC5" s="228" t="s">
        <v>1378</v>
      </c>
      <c r="EFD5" s="229">
        <f t="shared" ref="EFD5" si="706">LARGE(EFD13,1)</f>
        <v>5500</v>
      </c>
      <c r="EFE5" s="227">
        <v>709</v>
      </c>
      <c r="EFF5" s="518" t="s">
        <v>9413</v>
      </c>
      <c r="EFG5" s="518"/>
      <c r="EFH5" s="228" t="s">
        <v>1378</v>
      </c>
      <c r="EFI5" s="229">
        <f t="shared" ref="EFI5" si="707">LARGE(EFI13,1)</f>
        <v>5500</v>
      </c>
      <c r="EFJ5" s="227">
        <v>710</v>
      </c>
      <c r="EFK5" s="518" t="s">
        <v>9414</v>
      </c>
      <c r="EFL5" s="518"/>
      <c r="EFM5" s="228" t="s">
        <v>1378</v>
      </c>
      <c r="EFN5" s="229">
        <f t="shared" ref="EFN5" si="708">LARGE(EFN13,1)</f>
        <v>5500</v>
      </c>
      <c r="EFO5" s="227">
        <v>711</v>
      </c>
      <c r="EFP5" s="518" t="s">
        <v>9415</v>
      </c>
      <c r="EFQ5" s="518"/>
      <c r="EFR5" s="228" t="s">
        <v>1378</v>
      </c>
      <c r="EFS5" s="229">
        <f t="shared" ref="EFS5" si="709">LARGE(EFS13,1)</f>
        <v>5500</v>
      </c>
      <c r="EFT5" s="227">
        <v>712</v>
      </c>
      <c r="EFU5" s="518" t="s">
        <v>9416</v>
      </c>
      <c r="EFV5" s="518"/>
      <c r="EFW5" s="228" t="s">
        <v>1378</v>
      </c>
      <c r="EFX5" s="229">
        <f t="shared" ref="EFX5" si="710">LARGE(EFX13,1)</f>
        <v>5500</v>
      </c>
      <c r="EFY5" s="227">
        <v>713</v>
      </c>
      <c r="EFZ5" s="518" t="s">
        <v>9417</v>
      </c>
      <c r="EGA5" s="518"/>
      <c r="EGB5" s="228" t="s">
        <v>1378</v>
      </c>
      <c r="EGC5" s="229">
        <f t="shared" ref="EGC5" si="711">LARGE(EGC13,1)</f>
        <v>5500</v>
      </c>
      <c r="EGD5" s="227">
        <v>714</v>
      </c>
      <c r="EGE5" s="518" t="s">
        <v>9418</v>
      </c>
      <c r="EGF5" s="518"/>
      <c r="EGG5" s="228" t="s">
        <v>1378</v>
      </c>
      <c r="EGH5" s="229">
        <f t="shared" ref="EGH5" si="712">LARGE(EGH13,1)</f>
        <v>5500</v>
      </c>
      <c r="EGI5" s="227">
        <v>715</v>
      </c>
      <c r="EGJ5" s="518" t="s">
        <v>9419</v>
      </c>
      <c r="EGK5" s="518"/>
      <c r="EGL5" s="228" t="s">
        <v>1378</v>
      </c>
      <c r="EGM5" s="229">
        <f t="shared" ref="EGM5" si="713">LARGE(EGM13,1)</f>
        <v>5500</v>
      </c>
      <c r="EGN5" s="227">
        <v>716</v>
      </c>
      <c r="EGO5" s="518" t="s">
        <v>9420</v>
      </c>
      <c r="EGP5" s="518"/>
      <c r="EGQ5" s="228" t="s">
        <v>1378</v>
      </c>
      <c r="EGR5" s="229">
        <f t="shared" ref="EGR5" si="714">LARGE(EGR13,1)</f>
        <v>5500</v>
      </c>
      <c r="EGS5" s="227">
        <v>717</v>
      </c>
      <c r="EGT5" s="518" t="s">
        <v>9421</v>
      </c>
      <c r="EGU5" s="518"/>
      <c r="EGV5" s="228" t="s">
        <v>1378</v>
      </c>
      <c r="EGW5" s="229">
        <f t="shared" ref="EGW5" si="715">LARGE(EGW13,1)</f>
        <v>5500</v>
      </c>
      <c r="EGX5" s="227">
        <v>718</v>
      </c>
      <c r="EGY5" s="518" t="s">
        <v>9422</v>
      </c>
      <c r="EGZ5" s="518"/>
      <c r="EHA5" s="228" t="s">
        <v>1378</v>
      </c>
      <c r="EHB5" s="229">
        <f t="shared" ref="EHB5" si="716">LARGE(EHB13,1)</f>
        <v>5500</v>
      </c>
      <c r="EHC5" s="227">
        <v>719</v>
      </c>
      <c r="EHD5" s="518" t="s">
        <v>9423</v>
      </c>
      <c r="EHE5" s="518"/>
      <c r="EHF5" s="228" t="s">
        <v>1378</v>
      </c>
      <c r="EHG5" s="229">
        <f t="shared" ref="EHG5" si="717">LARGE(EHG13,1)</f>
        <v>5500</v>
      </c>
      <c r="EHH5" s="227">
        <v>720</v>
      </c>
      <c r="EHI5" s="518" t="s">
        <v>9424</v>
      </c>
      <c r="EHJ5" s="518"/>
      <c r="EHK5" s="228" t="s">
        <v>1378</v>
      </c>
      <c r="EHL5" s="229">
        <f t="shared" ref="EHL5" si="718">LARGE(EHL13,1)</f>
        <v>5500</v>
      </c>
      <c r="EHM5" s="227">
        <v>721</v>
      </c>
      <c r="EHN5" s="518" t="s">
        <v>9425</v>
      </c>
      <c r="EHO5" s="518"/>
      <c r="EHP5" s="228" t="s">
        <v>1378</v>
      </c>
      <c r="EHQ5" s="229">
        <f t="shared" ref="EHQ5" si="719">LARGE(EHQ13,1)</f>
        <v>5500</v>
      </c>
      <c r="EHR5" s="227">
        <v>722</v>
      </c>
      <c r="EHS5" s="518" t="s">
        <v>9426</v>
      </c>
      <c r="EHT5" s="518"/>
      <c r="EHU5" s="228" t="s">
        <v>1378</v>
      </c>
      <c r="EHV5" s="229">
        <f t="shared" ref="EHV5" si="720">LARGE(EHV13,1)</f>
        <v>5500</v>
      </c>
      <c r="EHW5" s="227">
        <v>723</v>
      </c>
      <c r="EHX5" s="518" t="s">
        <v>9427</v>
      </c>
      <c r="EHY5" s="518"/>
      <c r="EHZ5" s="228" t="s">
        <v>1378</v>
      </c>
      <c r="EIA5" s="229">
        <f t="shared" ref="EIA5" si="721">LARGE(EIA13,1)</f>
        <v>5500</v>
      </c>
      <c r="EIB5" s="227">
        <v>724</v>
      </c>
      <c r="EIC5" s="518" t="s">
        <v>9428</v>
      </c>
      <c r="EID5" s="518"/>
      <c r="EIE5" s="228" t="s">
        <v>1378</v>
      </c>
      <c r="EIF5" s="229">
        <f t="shared" ref="EIF5" si="722">LARGE(EIF13,1)</f>
        <v>5500</v>
      </c>
      <c r="EIG5" s="227">
        <v>725</v>
      </c>
      <c r="EIH5" s="518" t="s">
        <v>9429</v>
      </c>
      <c r="EII5" s="518"/>
      <c r="EIJ5" s="228" t="s">
        <v>1378</v>
      </c>
      <c r="EIK5" s="229">
        <f t="shared" ref="EIK5" si="723">LARGE(EIK13,1)</f>
        <v>5500</v>
      </c>
      <c r="EIL5" s="227">
        <v>726</v>
      </c>
      <c r="EIM5" s="518" t="s">
        <v>9430</v>
      </c>
      <c r="EIN5" s="518"/>
      <c r="EIO5" s="228" t="s">
        <v>1378</v>
      </c>
      <c r="EIP5" s="229">
        <f t="shared" ref="EIP5" si="724">LARGE(EIP13,1)</f>
        <v>5500</v>
      </c>
      <c r="EIQ5" s="227">
        <v>727</v>
      </c>
      <c r="EIR5" s="518" t="s">
        <v>9431</v>
      </c>
      <c r="EIS5" s="518"/>
      <c r="EIT5" s="228" t="s">
        <v>1378</v>
      </c>
      <c r="EIU5" s="229">
        <f t="shared" ref="EIU5" si="725">LARGE(EIU13,1)</f>
        <v>5500</v>
      </c>
      <c r="EIV5" s="227">
        <v>728</v>
      </c>
      <c r="EIW5" s="518" t="s">
        <v>9432</v>
      </c>
      <c r="EIX5" s="518"/>
      <c r="EIY5" s="228" t="s">
        <v>1378</v>
      </c>
      <c r="EIZ5" s="229">
        <f t="shared" ref="EIZ5" si="726">LARGE(EIZ13,1)</f>
        <v>5500</v>
      </c>
      <c r="EJA5" s="227">
        <v>729</v>
      </c>
      <c r="EJB5" s="518" t="s">
        <v>9433</v>
      </c>
      <c r="EJC5" s="518"/>
      <c r="EJD5" s="228" t="s">
        <v>1378</v>
      </c>
      <c r="EJE5" s="229">
        <f t="shared" ref="EJE5" si="727">LARGE(EJE13,1)</f>
        <v>5500</v>
      </c>
      <c r="EJF5" s="227">
        <v>730</v>
      </c>
      <c r="EJG5" s="518" t="s">
        <v>9434</v>
      </c>
      <c r="EJH5" s="518"/>
      <c r="EJI5" s="228" t="s">
        <v>1378</v>
      </c>
      <c r="EJJ5" s="229">
        <f t="shared" ref="EJJ5" si="728">LARGE(EJJ13,1)</f>
        <v>5500</v>
      </c>
      <c r="EJK5" s="227">
        <v>731</v>
      </c>
      <c r="EJL5" s="518" t="s">
        <v>9435</v>
      </c>
      <c r="EJM5" s="518"/>
      <c r="EJN5" s="228" t="s">
        <v>1378</v>
      </c>
      <c r="EJO5" s="229">
        <f t="shared" ref="EJO5" si="729">LARGE(EJO13,1)</f>
        <v>5500</v>
      </c>
      <c r="EJP5" s="227">
        <v>732</v>
      </c>
      <c r="EJQ5" s="518" t="s">
        <v>9436</v>
      </c>
      <c r="EJR5" s="518"/>
      <c r="EJS5" s="228" t="s">
        <v>1378</v>
      </c>
      <c r="EJT5" s="229">
        <f t="shared" ref="EJT5" si="730">LARGE(EJT13,1)</f>
        <v>5500</v>
      </c>
      <c r="EJU5" s="227">
        <v>733</v>
      </c>
      <c r="EJV5" s="518" t="s">
        <v>9437</v>
      </c>
      <c r="EJW5" s="518"/>
      <c r="EJX5" s="228" t="s">
        <v>1378</v>
      </c>
      <c r="EJY5" s="229">
        <f t="shared" ref="EJY5" si="731">LARGE(EJY13,1)</f>
        <v>5500</v>
      </c>
      <c r="EJZ5" s="227">
        <v>734</v>
      </c>
      <c r="EKA5" s="518" t="s">
        <v>9438</v>
      </c>
      <c r="EKB5" s="518"/>
      <c r="EKC5" s="228" t="s">
        <v>1378</v>
      </c>
      <c r="EKD5" s="229">
        <f t="shared" ref="EKD5" si="732">LARGE(EKD13,1)</f>
        <v>5500</v>
      </c>
      <c r="EKE5" s="227">
        <v>735</v>
      </c>
      <c r="EKF5" s="518" t="s">
        <v>9439</v>
      </c>
      <c r="EKG5" s="518"/>
      <c r="EKH5" s="228" t="s">
        <v>1378</v>
      </c>
      <c r="EKI5" s="229">
        <f t="shared" ref="EKI5" si="733">LARGE(EKI13,1)</f>
        <v>5500</v>
      </c>
      <c r="EKJ5" s="227">
        <v>736</v>
      </c>
      <c r="EKK5" s="518" t="s">
        <v>9440</v>
      </c>
      <c r="EKL5" s="518"/>
      <c r="EKM5" s="228" t="s">
        <v>1378</v>
      </c>
      <c r="EKN5" s="229">
        <f t="shared" ref="EKN5" si="734">LARGE(EKN13,1)</f>
        <v>5500</v>
      </c>
      <c r="EKO5" s="227">
        <v>737</v>
      </c>
      <c r="EKP5" s="518" t="s">
        <v>9441</v>
      </c>
      <c r="EKQ5" s="518"/>
      <c r="EKR5" s="228" t="s">
        <v>1378</v>
      </c>
      <c r="EKS5" s="229">
        <f t="shared" ref="EKS5" si="735">LARGE(EKS13,1)</f>
        <v>5500</v>
      </c>
      <c r="EKT5" s="227">
        <v>738</v>
      </c>
      <c r="EKU5" s="518" t="s">
        <v>9442</v>
      </c>
      <c r="EKV5" s="518"/>
      <c r="EKW5" s="228" t="s">
        <v>1378</v>
      </c>
      <c r="EKX5" s="229">
        <f t="shared" ref="EKX5" si="736">LARGE(EKX13,1)</f>
        <v>5500</v>
      </c>
      <c r="EKY5" s="227">
        <v>739</v>
      </c>
      <c r="EKZ5" s="518" t="s">
        <v>9443</v>
      </c>
      <c r="ELA5" s="518"/>
      <c r="ELB5" s="228" t="s">
        <v>1378</v>
      </c>
      <c r="ELC5" s="229">
        <f t="shared" ref="ELC5" si="737">LARGE(ELC13,1)</f>
        <v>5500</v>
      </c>
      <c r="ELD5" s="227">
        <v>740</v>
      </c>
      <c r="ELE5" s="518" t="s">
        <v>9444</v>
      </c>
      <c r="ELF5" s="518"/>
      <c r="ELG5" s="228" t="s">
        <v>1378</v>
      </c>
      <c r="ELH5" s="229">
        <f t="shared" ref="ELH5" si="738">LARGE(ELH13,1)</f>
        <v>5500</v>
      </c>
      <c r="ELI5" s="227">
        <v>741</v>
      </c>
      <c r="ELJ5" s="518" t="s">
        <v>9445</v>
      </c>
      <c r="ELK5" s="518"/>
      <c r="ELL5" s="228" t="s">
        <v>1378</v>
      </c>
      <c r="ELM5" s="229">
        <f t="shared" ref="ELM5" si="739">LARGE(ELM13,1)</f>
        <v>5500</v>
      </c>
      <c r="ELN5" s="227">
        <v>742</v>
      </c>
      <c r="ELO5" s="518" t="s">
        <v>9446</v>
      </c>
      <c r="ELP5" s="518"/>
      <c r="ELQ5" s="228" t="s">
        <v>1378</v>
      </c>
      <c r="ELR5" s="229">
        <f t="shared" ref="ELR5" si="740">LARGE(ELR13,1)</f>
        <v>5500</v>
      </c>
      <c r="ELS5" s="227">
        <v>743</v>
      </c>
      <c r="ELT5" s="518" t="s">
        <v>9447</v>
      </c>
      <c r="ELU5" s="518"/>
      <c r="ELV5" s="228" t="s">
        <v>1378</v>
      </c>
      <c r="ELW5" s="229">
        <f t="shared" ref="ELW5" si="741">LARGE(ELW13,1)</f>
        <v>5500</v>
      </c>
      <c r="ELX5" s="227">
        <v>744</v>
      </c>
      <c r="ELY5" s="518" t="s">
        <v>9448</v>
      </c>
      <c r="ELZ5" s="518"/>
      <c r="EMA5" s="228" t="s">
        <v>1378</v>
      </c>
      <c r="EMB5" s="229">
        <f t="shared" ref="EMB5" si="742">LARGE(EMB13,1)</f>
        <v>5500</v>
      </c>
      <c r="EMC5" s="227">
        <v>745</v>
      </c>
      <c r="EMD5" s="518" t="s">
        <v>9449</v>
      </c>
      <c r="EME5" s="518"/>
      <c r="EMF5" s="228" t="s">
        <v>1378</v>
      </c>
      <c r="EMG5" s="229">
        <f t="shared" ref="EMG5" si="743">LARGE(EMG13,1)</f>
        <v>5500</v>
      </c>
      <c r="EMH5" s="227">
        <v>746</v>
      </c>
      <c r="EMI5" s="518" t="s">
        <v>9450</v>
      </c>
      <c r="EMJ5" s="518"/>
      <c r="EMK5" s="228" t="s">
        <v>1378</v>
      </c>
      <c r="EML5" s="229">
        <f t="shared" ref="EML5" si="744">LARGE(EML13,1)</f>
        <v>5500</v>
      </c>
      <c r="EMM5" s="227">
        <v>747</v>
      </c>
      <c r="EMN5" s="518" t="s">
        <v>9451</v>
      </c>
      <c r="EMO5" s="518"/>
      <c r="EMP5" s="228" t="s">
        <v>1378</v>
      </c>
      <c r="EMQ5" s="229">
        <f t="shared" ref="EMQ5" si="745">LARGE(EMQ13,1)</f>
        <v>5500</v>
      </c>
      <c r="EMR5" s="227">
        <v>748</v>
      </c>
      <c r="EMS5" s="518" t="s">
        <v>9452</v>
      </c>
      <c r="EMT5" s="518"/>
      <c r="EMU5" s="228" t="s">
        <v>1378</v>
      </c>
      <c r="EMV5" s="229">
        <f t="shared" ref="EMV5" si="746">LARGE(EMV13,1)</f>
        <v>5500</v>
      </c>
      <c r="EMW5" s="227">
        <v>749</v>
      </c>
      <c r="EMX5" s="518" t="s">
        <v>9453</v>
      </c>
      <c r="EMY5" s="518"/>
      <c r="EMZ5" s="228" t="s">
        <v>1378</v>
      </c>
      <c r="ENA5" s="229">
        <f t="shared" ref="ENA5" si="747">LARGE(ENA13,1)</f>
        <v>5500</v>
      </c>
      <c r="ENB5" s="227">
        <v>750</v>
      </c>
      <c r="ENC5" s="518" t="s">
        <v>9454</v>
      </c>
      <c r="END5" s="518"/>
      <c r="ENE5" s="228" t="s">
        <v>1378</v>
      </c>
      <c r="ENF5" s="229">
        <f t="shared" ref="ENF5" si="748">LARGE(ENF13,1)</f>
        <v>5500</v>
      </c>
      <c r="ENG5" s="227">
        <v>751</v>
      </c>
      <c r="ENH5" s="518" t="s">
        <v>9455</v>
      </c>
      <c r="ENI5" s="518"/>
      <c r="ENJ5" s="228" t="s">
        <v>1378</v>
      </c>
      <c r="ENK5" s="229">
        <f t="shared" ref="ENK5" si="749">LARGE(ENK13,1)</f>
        <v>5500</v>
      </c>
      <c r="ENL5" s="227">
        <v>752</v>
      </c>
      <c r="ENM5" s="518" t="s">
        <v>9456</v>
      </c>
      <c r="ENN5" s="518"/>
      <c r="ENO5" s="228" t="s">
        <v>1378</v>
      </c>
      <c r="ENP5" s="229">
        <f t="shared" ref="ENP5" si="750">LARGE(ENP13,1)</f>
        <v>5500</v>
      </c>
      <c r="ENQ5" s="227">
        <v>753</v>
      </c>
      <c r="ENR5" s="518" t="s">
        <v>9457</v>
      </c>
      <c r="ENS5" s="518"/>
      <c r="ENT5" s="228" t="s">
        <v>1378</v>
      </c>
      <c r="ENU5" s="229">
        <f t="shared" ref="ENU5" si="751">LARGE(ENU13,1)</f>
        <v>5500</v>
      </c>
      <c r="ENV5" s="227">
        <v>754</v>
      </c>
      <c r="ENW5" s="518" t="s">
        <v>9458</v>
      </c>
      <c r="ENX5" s="518"/>
      <c r="ENY5" s="228" t="s">
        <v>1378</v>
      </c>
      <c r="ENZ5" s="229">
        <f t="shared" ref="ENZ5" si="752">LARGE(ENZ13,1)</f>
        <v>5500</v>
      </c>
      <c r="EOA5" s="227">
        <v>755</v>
      </c>
      <c r="EOB5" s="518" t="s">
        <v>9459</v>
      </c>
      <c r="EOC5" s="518"/>
      <c r="EOD5" s="228" t="s">
        <v>1378</v>
      </c>
      <c r="EOE5" s="229">
        <f t="shared" ref="EOE5" si="753">LARGE(EOE13,1)</f>
        <v>5500</v>
      </c>
      <c r="EOF5" s="227">
        <v>756</v>
      </c>
      <c r="EOG5" s="518" t="s">
        <v>9460</v>
      </c>
      <c r="EOH5" s="518"/>
      <c r="EOI5" s="228" t="s">
        <v>1378</v>
      </c>
      <c r="EOJ5" s="229">
        <f t="shared" ref="EOJ5" si="754">LARGE(EOJ13,1)</f>
        <v>5500</v>
      </c>
      <c r="EOK5" s="227">
        <v>757</v>
      </c>
      <c r="EOL5" s="518" t="s">
        <v>9461</v>
      </c>
      <c r="EOM5" s="518"/>
      <c r="EON5" s="228" t="s">
        <v>1378</v>
      </c>
      <c r="EOO5" s="229">
        <f t="shared" ref="EOO5" si="755">LARGE(EOO13,1)</f>
        <v>5500</v>
      </c>
      <c r="EOP5" s="227">
        <v>758</v>
      </c>
      <c r="EOQ5" s="518" t="s">
        <v>9462</v>
      </c>
      <c r="EOR5" s="518"/>
      <c r="EOS5" s="228" t="s">
        <v>1378</v>
      </c>
      <c r="EOT5" s="229">
        <f t="shared" ref="EOT5" si="756">LARGE(EOT13,1)</f>
        <v>5500</v>
      </c>
      <c r="EOU5" s="227">
        <v>759</v>
      </c>
      <c r="EOV5" s="518" t="s">
        <v>9463</v>
      </c>
      <c r="EOW5" s="518"/>
      <c r="EOX5" s="228" t="s">
        <v>1378</v>
      </c>
      <c r="EOY5" s="229">
        <f t="shared" ref="EOY5" si="757">LARGE(EOY13,1)</f>
        <v>5500</v>
      </c>
      <c r="EOZ5" s="227">
        <v>760</v>
      </c>
      <c r="EPA5" s="518" t="s">
        <v>9464</v>
      </c>
      <c r="EPB5" s="518"/>
      <c r="EPC5" s="228" t="s">
        <v>1378</v>
      </c>
      <c r="EPD5" s="229">
        <f t="shared" ref="EPD5" si="758">LARGE(EPD13,1)</f>
        <v>5500</v>
      </c>
      <c r="EPE5" s="227">
        <v>761</v>
      </c>
      <c r="EPF5" s="518" t="s">
        <v>9465</v>
      </c>
      <c r="EPG5" s="518"/>
      <c r="EPH5" s="228" t="s">
        <v>1378</v>
      </c>
      <c r="EPI5" s="229">
        <f t="shared" ref="EPI5" si="759">LARGE(EPI13,1)</f>
        <v>5500</v>
      </c>
      <c r="EPJ5" s="227">
        <v>762</v>
      </c>
      <c r="EPK5" s="518" t="s">
        <v>9466</v>
      </c>
      <c r="EPL5" s="518"/>
      <c r="EPM5" s="228" t="s">
        <v>1378</v>
      </c>
      <c r="EPN5" s="229">
        <f t="shared" ref="EPN5" si="760">LARGE(EPN13,1)</f>
        <v>5500</v>
      </c>
      <c r="EPO5" s="227">
        <v>763</v>
      </c>
      <c r="EPP5" s="518" t="s">
        <v>9467</v>
      </c>
      <c r="EPQ5" s="518"/>
      <c r="EPR5" s="228" t="s">
        <v>1378</v>
      </c>
      <c r="EPS5" s="229">
        <f t="shared" ref="EPS5" si="761">LARGE(EPS13,1)</f>
        <v>5500</v>
      </c>
      <c r="EPT5" s="227">
        <v>764</v>
      </c>
      <c r="EPU5" s="518" t="s">
        <v>9468</v>
      </c>
      <c r="EPV5" s="518"/>
      <c r="EPW5" s="228" t="s">
        <v>1378</v>
      </c>
      <c r="EPX5" s="229">
        <f t="shared" ref="EPX5" si="762">LARGE(EPX13,1)</f>
        <v>5500</v>
      </c>
      <c r="EPY5" s="227">
        <v>765</v>
      </c>
      <c r="EPZ5" s="518" t="s">
        <v>9469</v>
      </c>
      <c r="EQA5" s="518"/>
      <c r="EQB5" s="228" t="s">
        <v>1378</v>
      </c>
      <c r="EQC5" s="229">
        <f t="shared" ref="EQC5" si="763">LARGE(EQC13,1)</f>
        <v>5500</v>
      </c>
      <c r="EQD5" s="227">
        <v>766</v>
      </c>
      <c r="EQE5" s="518" t="s">
        <v>9470</v>
      </c>
      <c r="EQF5" s="518"/>
      <c r="EQG5" s="228" t="s">
        <v>1378</v>
      </c>
      <c r="EQH5" s="229">
        <f t="shared" ref="EQH5" si="764">LARGE(EQH13,1)</f>
        <v>5500</v>
      </c>
      <c r="EQI5" s="227">
        <v>767</v>
      </c>
      <c r="EQJ5" s="518" t="s">
        <v>9471</v>
      </c>
      <c r="EQK5" s="518"/>
      <c r="EQL5" s="228" t="s">
        <v>1378</v>
      </c>
      <c r="EQM5" s="229">
        <f t="shared" ref="EQM5" si="765">LARGE(EQM13,1)</f>
        <v>5500</v>
      </c>
      <c r="EQN5" s="227">
        <v>768</v>
      </c>
      <c r="EQO5" s="518" t="s">
        <v>9472</v>
      </c>
      <c r="EQP5" s="518"/>
      <c r="EQQ5" s="228" t="s">
        <v>1378</v>
      </c>
      <c r="EQR5" s="229">
        <f t="shared" ref="EQR5" si="766">LARGE(EQR13,1)</f>
        <v>5500</v>
      </c>
      <c r="EQS5" s="227">
        <v>769</v>
      </c>
      <c r="EQT5" s="518" t="s">
        <v>9473</v>
      </c>
      <c r="EQU5" s="518"/>
      <c r="EQV5" s="228" t="s">
        <v>1378</v>
      </c>
      <c r="EQW5" s="229">
        <f t="shared" ref="EQW5" si="767">LARGE(EQW13,1)</f>
        <v>5500</v>
      </c>
      <c r="EQX5" s="227">
        <v>770</v>
      </c>
      <c r="EQY5" s="518" t="s">
        <v>9474</v>
      </c>
      <c r="EQZ5" s="518"/>
      <c r="ERA5" s="228" t="s">
        <v>1378</v>
      </c>
      <c r="ERB5" s="229">
        <f t="shared" ref="ERB5" si="768">LARGE(ERB13,1)</f>
        <v>5500</v>
      </c>
      <c r="ERC5" s="227">
        <v>771</v>
      </c>
      <c r="ERD5" s="518" t="s">
        <v>9475</v>
      </c>
      <c r="ERE5" s="518"/>
      <c r="ERF5" s="228" t="s">
        <v>1378</v>
      </c>
      <c r="ERG5" s="229">
        <f t="shared" ref="ERG5" si="769">LARGE(ERG13,1)</f>
        <v>5500</v>
      </c>
      <c r="ERH5" s="227">
        <v>772</v>
      </c>
      <c r="ERI5" s="518" t="s">
        <v>9476</v>
      </c>
      <c r="ERJ5" s="518"/>
      <c r="ERK5" s="228" t="s">
        <v>1378</v>
      </c>
      <c r="ERL5" s="229">
        <f t="shared" ref="ERL5" si="770">LARGE(ERL13,1)</f>
        <v>5500</v>
      </c>
      <c r="ERM5" s="227">
        <v>773</v>
      </c>
      <c r="ERN5" s="518" t="s">
        <v>9477</v>
      </c>
      <c r="ERO5" s="518"/>
      <c r="ERP5" s="228" t="s">
        <v>1378</v>
      </c>
      <c r="ERQ5" s="229">
        <f t="shared" ref="ERQ5" si="771">LARGE(ERQ13,1)</f>
        <v>5500</v>
      </c>
      <c r="ERR5" s="227">
        <v>774</v>
      </c>
      <c r="ERS5" s="518" t="s">
        <v>9478</v>
      </c>
      <c r="ERT5" s="518"/>
      <c r="ERU5" s="228" t="s">
        <v>1378</v>
      </c>
      <c r="ERV5" s="229">
        <f t="shared" ref="ERV5" si="772">LARGE(ERV13,1)</f>
        <v>5500</v>
      </c>
      <c r="ERW5" s="227">
        <v>775</v>
      </c>
      <c r="ERX5" s="518" t="s">
        <v>9479</v>
      </c>
      <c r="ERY5" s="518"/>
      <c r="ERZ5" s="228" t="s">
        <v>1378</v>
      </c>
      <c r="ESA5" s="229">
        <f t="shared" ref="ESA5" si="773">LARGE(ESA13,1)</f>
        <v>5500</v>
      </c>
      <c r="ESB5" s="227">
        <v>776</v>
      </c>
      <c r="ESC5" s="518" t="s">
        <v>9480</v>
      </c>
      <c r="ESD5" s="518"/>
      <c r="ESE5" s="228" t="s">
        <v>1378</v>
      </c>
      <c r="ESF5" s="229">
        <f t="shared" ref="ESF5" si="774">LARGE(ESF13,1)</f>
        <v>5500</v>
      </c>
      <c r="ESG5" s="227">
        <v>777</v>
      </c>
      <c r="ESH5" s="518" t="s">
        <v>9481</v>
      </c>
      <c r="ESI5" s="518"/>
      <c r="ESJ5" s="228" t="s">
        <v>1378</v>
      </c>
      <c r="ESK5" s="229">
        <f t="shared" ref="ESK5" si="775">LARGE(ESK13,1)</f>
        <v>5500</v>
      </c>
      <c r="ESL5" s="227">
        <v>778</v>
      </c>
      <c r="ESM5" s="518" t="s">
        <v>9482</v>
      </c>
      <c r="ESN5" s="518"/>
      <c r="ESO5" s="228" t="s">
        <v>1378</v>
      </c>
      <c r="ESP5" s="229">
        <f t="shared" ref="ESP5" si="776">LARGE(ESP13,1)</f>
        <v>5500</v>
      </c>
      <c r="ESQ5" s="227">
        <v>779</v>
      </c>
      <c r="ESR5" s="518" t="s">
        <v>9483</v>
      </c>
      <c r="ESS5" s="518"/>
      <c r="EST5" s="228" t="s">
        <v>1378</v>
      </c>
      <c r="ESU5" s="229">
        <f t="shared" ref="ESU5" si="777">LARGE(ESU13,1)</f>
        <v>5500</v>
      </c>
      <c r="ESV5" s="227">
        <v>780</v>
      </c>
      <c r="ESW5" s="518" t="s">
        <v>9484</v>
      </c>
      <c r="ESX5" s="518"/>
      <c r="ESY5" s="228" t="s">
        <v>1378</v>
      </c>
      <c r="ESZ5" s="229">
        <f t="shared" ref="ESZ5" si="778">LARGE(ESZ13,1)</f>
        <v>5500</v>
      </c>
      <c r="ETA5" s="227">
        <v>781</v>
      </c>
      <c r="ETB5" s="518" t="s">
        <v>9485</v>
      </c>
      <c r="ETC5" s="518"/>
      <c r="ETD5" s="228" t="s">
        <v>1378</v>
      </c>
      <c r="ETE5" s="229">
        <f t="shared" ref="ETE5" si="779">LARGE(ETE13,1)</f>
        <v>5500</v>
      </c>
      <c r="ETF5" s="227">
        <v>782</v>
      </c>
      <c r="ETG5" s="518" t="s">
        <v>9486</v>
      </c>
      <c r="ETH5" s="518"/>
      <c r="ETI5" s="228" t="s">
        <v>1378</v>
      </c>
      <c r="ETJ5" s="229">
        <f t="shared" ref="ETJ5" si="780">LARGE(ETJ13,1)</f>
        <v>5500</v>
      </c>
      <c r="ETK5" s="227">
        <v>783</v>
      </c>
      <c r="ETL5" s="518" t="s">
        <v>9487</v>
      </c>
      <c r="ETM5" s="518"/>
      <c r="ETN5" s="228" t="s">
        <v>1378</v>
      </c>
      <c r="ETO5" s="229">
        <f t="shared" ref="ETO5" si="781">LARGE(ETO13,1)</f>
        <v>5500</v>
      </c>
      <c r="ETP5" s="227">
        <v>784</v>
      </c>
      <c r="ETQ5" s="518" t="s">
        <v>9488</v>
      </c>
      <c r="ETR5" s="518"/>
      <c r="ETS5" s="228" t="s">
        <v>1378</v>
      </c>
      <c r="ETT5" s="229">
        <f t="shared" ref="ETT5" si="782">LARGE(ETT13,1)</f>
        <v>5500</v>
      </c>
      <c r="ETU5" s="227">
        <v>785</v>
      </c>
      <c r="ETV5" s="518" t="s">
        <v>9489</v>
      </c>
      <c r="ETW5" s="518"/>
      <c r="ETX5" s="228" t="s">
        <v>1378</v>
      </c>
      <c r="ETY5" s="229">
        <f t="shared" ref="ETY5" si="783">LARGE(ETY13,1)</f>
        <v>5500</v>
      </c>
      <c r="ETZ5" s="227">
        <v>786</v>
      </c>
      <c r="EUA5" s="518" t="s">
        <v>9490</v>
      </c>
      <c r="EUB5" s="518"/>
      <c r="EUC5" s="228" t="s">
        <v>1378</v>
      </c>
      <c r="EUD5" s="229">
        <f t="shared" ref="EUD5" si="784">LARGE(EUD13,1)</f>
        <v>5500</v>
      </c>
      <c r="EUE5" s="227">
        <v>787</v>
      </c>
      <c r="EUF5" s="518" t="s">
        <v>9491</v>
      </c>
      <c r="EUG5" s="518"/>
      <c r="EUH5" s="228" t="s">
        <v>1378</v>
      </c>
      <c r="EUI5" s="229">
        <f t="shared" ref="EUI5" si="785">LARGE(EUI13,1)</f>
        <v>5500</v>
      </c>
      <c r="EUJ5" s="227">
        <v>788</v>
      </c>
      <c r="EUK5" s="518" t="s">
        <v>9492</v>
      </c>
      <c r="EUL5" s="518"/>
      <c r="EUM5" s="228" t="s">
        <v>1378</v>
      </c>
      <c r="EUN5" s="229">
        <f t="shared" ref="EUN5" si="786">LARGE(EUN13,1)</f>
        <v>5500</v>
      </c>
      <c r="EUO5" s="227">
        <v>789</v>
      </c>
      <c r="EUP5" s="518" t="s">
        <v>9493</v>
      </c>
      <c r="EUQ5" s="518"/>
      <c r="EUR5" s="228" t="s">
        <v>1378</v>
      </c>
      <c r="EUS5" s="229">
        <f t="shared" ref="EUS5" si="787">LARGE(EUS13,1)</f>
        <v>5500</v>
      </c>
      <c r="EUT5" s="227">
        <v>790</v>
      </c>
      <c r="EUU5" s="518" t="s">
        <v>9494</v>
      </c>
      <c r="EUV5" s="518"/>
      <c r="EUW5" s="228" t="s">
        <v>1378</v>
      </c>
      <c r="EUX5" s="229">
        <f t="shared" ref="EUX5" si="788">LARGE(EUX13,1)</f>
        <v>5500</v>
      </c>
      <c r="EUY5" s="227">
        <v>791</v>
      </c>
      <c r="EUZ5" s="518" t="s">
        <v>9495</v>
      </c>
      <c r="EVA5" s="518"/>
      <c r="EVB5" s="228" t="s">
        <v>1378</v>
      </c>
      <c r="EVC5" s="229">
        <f t="shared" ref="EVC5" si="789">LARGE(EVC13,1)</f>
        <v>5500</v>
      </c>
      <c r="EVD5" s="227">
        <v>792</v>
      </c>
      <c r="EVE5" s="518" t="s">
        <v>9496</v>
      </c>
      <c r="EVF5" s="518"/>
      <c r="EVG5" s="228" t="s">
        <v>1378</v>
      </c>
      <c r="EVH5" s="229">
        <f t="shared" ref="EVH5" si="790">LARGE(EVH13,1)</f>
        <v>5500</v>
      </c>
      <c r="EVI5" s="227">
        <v>793</v>
      </c>
      <c r="EVJ5" s="518" t="s">
        <v>9497</v>
      </c>
      <c r="EVK5" s="518"/>
      <c r="EVL5" s="228" t="s">
        <v>1378</v>
      </c>
      <c r="EVM5" s="229">
        <f t="shared" ref="EVM5" si="791">LARGE(EVM13,1)</f>
        <v>5500</v>
      </c>
      <c r="EVN5" s="227">
        <v>794</v>
      </c>
      <c r="EVO5" s="518" t="s">
        <v>9498</v>
      </c>
      <c r="EVP5" s="518"/>
      <c r="EVQ5" s="228" t="s">
        <v>1378</v>
      </c>
      <c r="EVR5" s="229">
        <f t="shared" ref="EVR5" si="792">LARGE(EVR13,1)</f>
        <v>5500</v>
      </c>
      <c r="EVS5" s="227">
        <v>795</v>
      </c>
      <c r="EVT5" s="518" t="s">
        <v>9499</v>
      </c>
      <c r="EVU5" s="518"/>
      <c r="EVV5" s="228" t="s">
        <v>1378</v>
      </c>
      <c r="EVW5" s="229">
        <f t="shared" ref="EVW5" si="793">LARGE(EVW13,1)</f>
        <v>5500</v>
      </c>
      <c r="EVX5" s="227">
        <v>796</v>
      </c>
      <c r="EVY5" s="518" t="s">
        <v>9500</v>
      </c>
      <c r="EVZ5" s="518"/>
      <c r="EWA5" s="228" t="s">
        <v>1378</v>
      </c>
      <c r="EWB5" s="229">
        <f t="shared" ref="EWB5" si="794">LARGE(EWB13,1)</f>
        <v>5500</v>
      </c>
      <c r="EWC5" s="227">
        <v>797</v>
      </c>
      <c r="EWD5" s="518" t="s">
        <v>9501</v>
      </c>
      <c r="EWE5" s="518"/>
      <c r="EWF5" s="228" t="s">
        <v>1378</v>
      </c>
      <c r="EWG5" s="229">
        <f t="shared" ref="EWG5" si="795">LARGE(EWG13,1)</f>
        <v>5500</v>
      </c>
      <c r="EWH5" s="227">
        <v>798</v>
      </c>
      <c r="EWI5" s="518" t="s">
        <v>9502</v>
      </c>
      <c r="EWJ5" s="518"/>
      <c r="EWK5" s="228" t="s">
        <v>1378</v>
      </c>
      <c r="EWL5" s="229">
        <f t="shared" ref="EWL5" si="796">LARGE(EWL13,1)</f>
        <v>5500</v>
      </c>
      <c r="EWM5" s="227">
        <v>799</v>
      </c>
      <c r="EWN5" s="518" t="s">
        <v>9503</v>
      </c>
      <c r="EWO5" s="518"/>
      <c r="EWP5" s="228" t="s">
        <v>1378</v>
      </c>
      <c r="EWQ5" s="229">
        <f t="shared" ref="EWQ5" si="797">LARGE(EWQ13,1)</f>
        <v>5500</v>
      </c>
      <c r="EWR5" s="227">
        <v>800</v>
      </c>
      <c r="EWS5" s="518" t="s">
        <v>9504</v>
      </c>
      <c r="EWT5" s="518"/>
      <c r="EWU5" s="228" t="s">
        <v>1378</v>
      </c>
      <c r="EWV5" s="229">
        <f t="shared" ref="EWV5" si="798">LARGE(EWV13,1)</f>
        <v>5500</v>
      </c>
      <c r="EWW5" s="227">
        <v>801</v>
      </c>
      <c r="EWX5" s="518" t="s">
        <v>9505</v>
      </c>
      <c r="EWY5" s="518"/>
      <c r="EWZ5" s="228" t="s">
        <v>1378</v>
      </c>
      <c r="EXA5" s="229">
        <f t="shared" ref="EXA5" si="799">LARGE(EXA13,1)</f>
        <v>5500</v>
      </c>
      <c r="EXB5" s="227">
        <v>802</v>
      </c>
      <c r="EXC5" s="518" t="s">
        <v>9506</v>
      </c>
      <c r="EXD5" s="518"/>
      <c r="EXE5" s="228" t="s">
        <v>1378</v>
      </c>
      <c r="EXF5" s="229">
        <f t="shared" ref="EXF5" si="800">LARGE(EXF13,1)</f>
        <v>5500</v>
      </c>
      <c r="EXG5" s="227">
        <v>803</v>
      </c>
      <c r="EXH5" s="518" t="s">
        <v>9507</v>
      </c>
      <c r="EXI5" s="518"/>
      <c r="EXJ5" s="228" t="s">
        <v>1378</v>
      </c>
      <c r="EXK5" s="229">
        <f t="shared" ref="EXK5" si="801">LARGE(EXK13,1)</f>
        <v>5500</v>
      </c>
      <c r="EXL5" s="227">
        <v>804</v>
      </c>
      <c r="EXM5" s="518" t="s">
        <v>9508</v>
      </c>
      <c r="EXN5" s="518"/>
      <c r="EXO5" s="228" t="s">
        <v>1378</v>
      </c>
      <c r="EXP5" s="229">
        <f t="shared" ref="EXP5" si="802">LARGE(EXP13,1)</f>
        <v>5500</v>
      </c>
      <c r="EXQ5" s="227">
        <v>805</v>
      </c>
      <c r="EXR5" s="518" t="s">
        <v>9509</v>
      </c>
      <c r="EXS5" s="518"/>
      <c r="EXT5" s="228" t="s">
        <v>1378</v>
      </c>
      <c r="EXU5" s="229">
        <f t="shared" ref="EXU5" si="803">LARGE(EXU13,1)</f>
        <v>5500</v>
      </c>
      <c r="EXV5" s="227">
        <v>806</v>
      </c>
      <c r="EXW5" s="518" t="s">
        <v>9510</v>
      </c>
      <c r="EXX5" s="518"/>
      <c r="EXY5" s="228" t="s">
        <v>1378</v>
      </c>
      <c r="EXZ5" s="229">
        <f t="shared" ref="EXZ5" si="804">LARGE(EXZ13,1)</f>
        <v>5500</v>
      </c>
      <c r="EYA5" s="227">
        <v>807</v>
      </c>
      <c r="EYB5" s="518" t="s">
        <v>9511</v>
      </c>
      <c r="EYC5" s="518"/>
      <c r="EYD5" s="228" t="s">
        <v>1378</v>
      </c>
      <c r="EYE5" s="229">
        <f t="shared" ref="EYE5" si="805">LARGE(EYE13,1)</f>
        <v>5500</v>
      </c>
      <c r="EYF5" s="227">
        <v>808</v>
      </c>
      <c r="EYG5" s="518" t="s">
        <v>9512</v>
      </c>
      <c r="EYH5" s="518"/>
      <c r="EYI5" s="228" t="s">
        <v>1378</v>
      </c>
      <c r="EYJ5" s="229">
        <f t="shared" ref="EYJ5" si="806">LARGE(EYJ13,1)</f>
        <v>5500</v>
      </c>
      <c r="EYK5" s="227">
        <v>809</v>
      </c>
      <c r="EYL5" s="518" t="s">
        <v>9513</v>
      </c>
      <c r="EYM5" s="518"/>
      <c r="EYN5" s="228" t="s">
        <v>1378</v>
      </c>
      <c r="EYO5" s="229">
        <f t="shared" ref="EYO5" si="807">LARGE(EYO13,1)</f>
        <v>5500</v>
      </c>
      <c r="EYP5" s="227">
        <v>810</v>
      </c>
      <c r="EYQ5" s="518" t="s">
        <v>9514</v>
      </c>
      <c r="EYR5" s="518"/>
      <c r="EYS5" s="228" t="s">
        <v>1378</v>
      </c>
      <c r="EYT5" s="229">
        <f t="shared" ref="EYT5" si="808">LARGE(EYT13,1)</f>
        <v>5500</v>
      </c>
      <c r="EYU5" s="227">
        <v>811</v>
      </c>
      <c r="EYV5" s="518" t="s">
        <v>9515</v>
      </c>
      <c r="EYW5" s="518"/>
      <c r="EYX5" s="228" t="s">
        <v>1378</v>
      </c>
      <c r="EYY5" s="229">
        <f t="shared" ref="EYY5" si="809">LARGE(EYY13,1)</f>
        <v>5500</v>
      </c>
      <c r="EYZ5" s="227">
        <v>812</v>
      </c>
      <c r="EZA5" s="518" t="s">
        <v>9516</v>
      </c>
      <c r="EZB5" s="518"/>
      <c r="EZC5" s="228" t="s">
        <v>1378</v>
      </c>
      <c r="EZD5" s="229">
        <f t="shared" ref="EZD5" si="810">LARGE(EZD13,1)</f>
        <v>5500</v>
      </c>
      <c r="EZE5" s="227">
        <v>813</v>
      </c>
      <c r="EZF5" s="518" t="s">
        <v>9517</v>
      </c>
      <c r="EZG5" s="518"/>
      <c r="EZH5" s="228" t="s">
        <v>1378</v>
      </c>
      <c r="EZI5" s="229">
        <f t="shared" ref="EZI5" si="811">LARGE(EZI13,1)</f>
        <v>5500</v>
      </c>
      <c r="EZJ5" s="227">
        <v>814</v>
      </c>
      <c r="EZK5" s="518" t="s">
        <v>9518</v>
      </c>
      <c r="EZL5" s="518"/>
      <c r="EZM5" s="228" t="s">
        <v>1378</v>
      </c>
      <c r="EZN5" s="229">
        <f t="shared" ref="EZN5" si="812">LARGE(EZN13,1)</f>
        <v>5500</v>
      </c>
      <c r="EZO5" s="227">
        <v>815</v>
      </c>
      <c r="EZP5" s="518" t="s">
        <v>9519</v>
      </c>
      <c r="EZQ5" s="518"/>
      <c r="EZR5" s="228" t="s">
        <v>1378</v>
      </c>
      <c r="EZS5" s="229">
        <f t="shared" ref="EZS5" si="813">LARGE(EZS13,1)</f>
        <v>5500</v>
      </c>
      <c r="EZT5" s="227">
        <v>816</v>
      </c>
      <c r="EZU5" s="518" t="s">
        <v>9520</v>
      </c>
      <c r="EZV5" s="518"/>
      <c r="EZW5" s="228" t="s">
        <v>1378</v>
      </c>
      <c r="EZX5" s="229">
        <f t="shared" ref="EZX5" si="814">LARGE(EZX13,1)</f>
        <v>5500</v>
      </c>
      <c r="EZY5" s="227">
        <v>817</v>
      </c>
      <c r="EZZ5" s="518" t="s">
        <v>9521</v>
      </c>
      <c r="FAA5" s="518"/>
      <c r="FAB5" s="228" t="s">
        <v>1378</v>
      </c>
      <c r="FAC5" s="229">
        <f t="shared" ref="FAC5" si="815">LARGE(FAC13,1)</f>
        <v>5500</v>
      </c>
      <c r="FAD5" s="227">
        <v>818</v>
      </c>
      <c r="FAE5" s="518" t="s">
        <v>9522</v>
      </c>
      <c r="FAF5" s="518"/>
      <c r="FAG5" s="228" t="s">
        <v>1378</v>
      </c>
      <c r="FAH5" s="229">
        <f t="shared" ref="FAH5" si="816">LARGE(FAH13,1)</f>
        <v>5500</v>
      </c>
      <c r="FAI5" s="227">
        <v>819</v>
      </c>
      <c r="FAJ5" s="518" t="s">
        <v>9523</v>
      </c>
      <c r="FAK5" s="518"/>
      <c r="FAL5" s="228" t="s">
        <v>1378</v>
      </c>
      <c r="FAM5" s="229">
        <f t="shared" ref="FAM5" si="817">LARGE(FAM13,1)</f>
        <v>5500</v>
      </c>
      <c r="FAN5" s="227">
        <v>820</v>
      </c>
      <c r="FAO5" s="518" t="s">
        <v>9524</v>
      </c>
      <c r="FAP5" s="518"/>
      <c r="FAQ5" s="228" t="s">
        <v>1378</v>
      </c>
      <c r="FAR5" s="229">
        <f t="shared" ref="FAR5" si="818">LARGE(FAR13,1)</f>
        <v>5500</v>
      </c>
      <c r="FAS5" s="227">
        <v>821</v>
      </c>
      <c r="FAT5" s="518" t="s">
        <v>9525</v>
      </c>
      <c r="FAU5" s="518"/>
      <c r="FAV5" s="228" t="s">
        <v>1378</v>
      </c>
      <c r="FAW5" s="229">
        <f t="shared" ref="FAW5" si="819">LARGE(FAW13,1)</f>
        <v>5500</v>
      </c>
      <c r="FAX5" s="227">
        <v>822</v>
      </c>
      <c r="FAY5" s="518" t="s">
        <v>9526</v>
      </c>
      <c r="FAZ5" s="518"/>
      <c r="FBA5" s="228" t="s">
        <v>1378</v>
      </c>
      <c r="FBB5" s="229">
        <f t="shared" ref="FBB5" si="820">LARGE(FBB13,1)</f>
        <v>5500</v>
      </c>
      <c r="FBC5" s="227">
        <v>823</v>
      </c>
      <c r="FBD5" s="518" t="s">
        <v>9527</v>
      </c>
      <c r="FBE5" s="518"/>
      <c r="FBF5" s="228" t="s">
        <v>1378</v>
      </c>
      <c r="FBG5" s="229">
        <f t="shared" ref="FBG5" si="821">LARGE(FBG13,1)</f>
        <v>5500</v>
      </c>
      <c r="FBH5" s="227">
        <v>824</v>
      </c>
      <c r="FBI5" s="518" t="s">
        <v>9528</v>
      </c>
      <c r="FBJ5" s="518"/>
      <c r="FBK5" s="228" t="s">
        <v>1378</v>
      </c>
      <c r="FBL5" s="229">
        <f t="shared" ref="FBL5" si="822">LARGE(FBL13,1)</f>
        <v>5500</v>
      </c>
      <c r="FBM5" s="227">
        <v>825</v>
      </c>
      <c r="FBN5" s="518" t="s">
        <v>9529</v>
      </c>
      <c r="FBO5" s="518"/>
      <c r="FBP5" s="228" t="s">
        <v>1378</v>
      </c>
      <c r="FBQ5" s="229">
        <f t="shared" ref="FBQ5" si="823">LARGE(FBQ13,1)</f>
        <v>5500</v>
      </c>
      <c r="FBR5" s="227">
        <v>826</v>
      </c>
      <c r="FBS5" s="518" t="s">
        <v>9530</v>
      </c>
      <c r="FBT5" s="518"/>
      <c r="FBU5" s="228" t="s">
        <v>1378</v>
      </c>
      <c r="FBV5" s="229">
        <f t="shared" ref="FBV5" si="824">LARGE(FBV13,1)</f>
        <v>5500</v>
      </c>
      <c r="FBW5" s="227">
        <v>827</v>
      </c>
      <c r="FBX5" s="518" t="s">
        <v>9531</v>
      </c>
      <c r="FBY5" s="518"/>
      <c r="FBZ5" s="228" t="s">
        <v>1378</v>
      </c>
      <c r="FCA5" s="229">
        <f t="shared" ref="FCA5" si="825">LARGE(FCA13,1)</f>
        <v>5500</v>
      </c>
      <c r="FCB5" s="227">
        <v>828</v>
      </c>
      <c r="FCC5" s="518" t="s">
        <v>9532</v>
      </c>
      <c r="FCD5" s="518"/>
      <c r="FCE5" s="228" t="s">
        <v>1378</v>
      </c>
      <c r="FCF5" s="229">
        <f t="shared" ref="FCF5" si="826">LARGE(FCF13,1)</f>
        <v>5500</v>
      </c>
      <c r="FCG5" s="227">
        <v>829</v>
      </c>
      <c r="FCH5" s="518" t="s">
        <v>9533</v>
      </c>
      <c r="FCI5" s="518"/>
      <c r="FCJ5" s="228" t="s">
        <v>1378</v>
      </c>
      <c r="FCK5" s="229">
        <f t="shared" ref="FCK5" si="827">LARGE(FCK13,1)</f>
        <v>5500</v>
      </c>
      <c r="FCL5" s="227">
        <v>830</v>
      </c>
      <c r="FCM5" s="518" t="s">
        <v>9534</v>
      </c>
      <c r="FCN5" s="518"/>
      <c r="FCO5" s="228" t="s">
        <v>1378</v>
      </c>
      <c r="FCP5" s="229">
        <f t="shared" ref="FCP5" si="828">LARGE(FCP13,1)</f>
        <v>5500</v>
      </c>
      <c r="FCQ5" s="227">
        <v>831</v>
      </c>
      <c r="FCR5" s="518" t="s">
        <v>9535</v>
      </c>
      <c r="FCS5" s="518"/>
      <c r="FCT5" s="228" t="s">
        <v>1378</v>
      </c>
      <c r="FCU5" s="229">
        <f t="shared" ref="FCU5" si="829">LARGE(FCU13,1)</f>
        <v>5500</v>
      </c>
      <c r="FCV5" s="227">
        <v>832</v>
      </c>
      <c r="FCW5" s="518" t="s">
        <v>9536</v>
      </c>
      <c r="FCX5" s="518"/>
      <c r="FCY5" s="228" t="s">
        <v>1378</v>
      </c>
      <c r="FCZ5" s="229">
        <f t="shared" ref="FCZ5" si="830">LARGE(FCZ13,1)</f>
        <v>5500</v>
      </c>
      <c r="FDA5" s="227">
        <v>833</v>
      </c>
      <c r="FDB5" s="518" t="s">
        <v>9537</v>
      </c>
      <c r="FDC5" s="518"/>
      <c r="FDD5" s="228" t="s">
        <v>1378</v>
      </c>
      <c r="FDE5" s="229">
        <f t="shared" ref="FDE5" si="831">LARGE(FDE13,1)</f>
        <v>5500</v>
      </c>
      <c r="FDF5" s="227">
        <v>834</v>
      </c>
      <c r="FDG5" s="518" t="s">
        <v>9538</v>
      </c>
      <c r="FDH5" s="518"/>
      <c r="FDI5" s="228" t="s">
        <v>1378</v>
      </c>
      <c r="FDJ5" s="229">
        <f t="shared" ref="FDJ5" si="832">LARGE(FDJ13,1)</f>
        <v>5500</v>
      </c>
      <c r="FDK5" s="227">
        <v>835</v>
      </c>
      <c r="FDL5" s="518" t="s">
        <v>9539</v>
      </c>
      <c r="FDM5" s="518"/>
      <c r="FDN5" s="228" t="s">
        <v>1378</v>
      </c>
      <c r="FDO5" s="229">
        <f t="shared" ref="FDO5" si="833">LARGE(FDO13,1)</f>
        <v>5500</v>
      </c>
      <c r="FDP5" s="227">
        <v>836</v>
      </c>
      <c r="FDQ5" s="518" t="s">
        <v>9540</v>
      </c>
      <c r="FDR5" s="518"/>
      <c r="FDS5" s="228" t="s">
        <v>1378</v>
      </c>
      <c r="FDT5" s="229">
        <f t="shared" ref="FDT5" si="834">LARGE(FDT13,1)</f>
        <v>5500</v>
      </c>
      <c r="FDU5" s="227">
        <v>837</v>
      </c>
      <c r="FDV5" s="518" t="s">
        <v>9541</v>
      </c>
      <c r="FDW5" s="518"/>
      <c r="FDX5" s="228" t="s">
        <v>1378</v>
      </c>
      <c r="FDY5" s="229">
        <f t="shared" ref="FDY5" si="835">LARGE(FDY13,1)</f>
        <v>5500</v>
      </c>
      <c r="FDZ5" s="227">
        <v>838</v>
      </c>
      <c r="FEA5" s="518" t="s">
        <v>9542</v>
      </c>
      <c r="FEB5" s="518"/>
      <c r="FEC5" s="228" t="s">
        <v>1378</v>
      </c>
      <c r="FED5" s="229">
        <f t="shared" ref="FED5" si="836">LARGE(FED13,1)</f>
        <v>5500</v>
      </c>
      <c r="FEE5" s="227">
        <v>839</v>
      </c>
      <c r="FEF5" s="518" t="s">
        <v>9543</v>
      </c>
      <c r="FEG5" s="518"/>
      <c r="FEH5" s="228" t="s">
        <v>1378</v>
      </c>
      <c r="FEI5" s="229">
        <f t="shared" ref="FEI5" si="837">LARGE(FEI13,1)</f>
        <v>5500</v>
      </c>
      <c r="FEJ5" s="227">
        <v>840</v>
      </c>
      <c r="FEK5" s="518" t="s">
        <v>9544</v>
      </c>
      <c r="FEL5" s="518"/>
      <c r="FEM5" s="228" t="s">
        <v>1378</v>
      </c>
      <c r="FEN5" s="229">
        <f t="shared" ref="FEN5" si="838">LARGE(FEN13,1)</f>
        <v>5500</v>
      </c>
      <c r="FEO5" s="227">
        <v>841</v>
      </c>
      <c r="FEP5" s="518" t="s">
        <v>9545</v>
      </c>
      <c r="FEQ5" s="518"/>
      <c r="FER5" s="228" t="s">
        <v>1378</v>
      </c>
      <c r="FES5" s="229">
        <f t="shared" ref="FES5" si="839">LARGE(FES13,1)</f>
        <v>5500</v>
      </c>
      <c r="FET5" s="227">
        <v>842</v>
      </c>
      <c r="FEU5" s="518" t="s">
        <v>9546</v>
      </c>
      <c r="FEV5" s="518"/>
      <c r="FEW5" s="228" t="s">
        <v>1378</v>
      </c>
      <c r="FEX5" s="229">
        <f t="shared" ref="FEX5" si="840">LARGE(FEX13,1)</f>
        <v>5500</v>
      </c>
      <c r="FEY5" s="227">
        <v>843</v>
      </c>
      <c r="FEZ5" s="518" t="s">
        <v>9547</v>
      </c>
      <c r="FFA5" s="518"/>
      <c r="FFB5" s="228" t="s">
        <v>1378</v>
      </c>
      <c r="FFC5" s="229">
        <f t="shared" ref="FFC5" si="841">LARGE(FFC13,1)</f>
        <v>5500</v>
      </c>
      <c r="FFD5" s="227">
        <v>844</v>
      </c>
      <c r="FFE5" s="518" t="s">
        <v>9548</v>
      </c>
      <c r="FFF5" s="518"/>
      <c r="FFG5" s="228" t="s">
        <v>1378</v>
      </c>
      <c r="FFH5" s="229">
        <f t="shared" ref="FFH5" si="842">LARGE(FFH13,1)</f>
        <v>5500</v>
      </c>
      <c r="FFI5" s="227">
        <v>845</v>
      </c>
      <c r="FFJ5" s="518" t="s">
        <v>9549</v>
      </c>
      <c r="FFK5" s="518"/>
      <c r="FFL5" s="228" t="s">
        <v>1378</v>
      </c>
      <c r="FFM5" s="229">
        <f t="shared" ref="FFM5" si="843">LARGE(FFM13,1)</f>
        <v>5500</v>
      </c>
      <c r="FFN5" s="227">
        <v>846</v>
      </c>
      <c r="FFO5" s="518" t="s">
        <v>9550</v>
      </c>
      <c r="FFP5" s="518"/>
      <c r="FFQ5" s="228" t="s">
        <v>1378</v>
      </c>
      <c r="FFR5" s="229">
        <f t="shared" ref="FFR5" si="844">LARGE(FFR13,1)</f>
        <v>5500</v>
      </c>
      <c r="FFS5" s="227">
        <v>847</v>
      </c>
      <c r="FFT5" s="518" t="s">
        <v>9551</v>
      </c>
      <c r="FFU5" s="518"/>
      <c r="FFV5" s="228" t="s">
        <v>1378</v>
      </c>
      <c r="FFW5" s="229">
        <f t="shared" ref="FFW5" si="845">LARGE(FFW13,1)</f>
        <v>5500</v>
      </c>
      <c r="FFX5" s="227">
        <v>848</v>
      </c>
      <c r="FFY5" s="518" t="s">
        <v>9552</v>
      </c>
      <c r="FFZ5" s="518"/>
      <c r="FGA5" s="228" t="s">
        <v>1378</v>
      </c>
      <c r="FGB5" s="229">
        <f t="shared" ref="FGB5" si="846">LARGE(FGB13,1)</f>
        <v>5500</v>
      </c>
      <c r="FGC5" s="227">
        <v>849</v>
      </c>
      <c r="FGD5" s="518" t="s">
        <v>9553</v>
      </c>
      <c r="FGE5" s="518"/>
      <c r="FGF5" s="228" t="s">
        <v>1378</v>
      </c>
      <c r="FGG5" s="229">
        <f t="shared" ref="FGG5" si="847">LARGE(FGG13,1)</f>
        <v>5500</v>
      </c>
      <c r="FGH5" s="227">
        <v>850</v>
      </c>
      <c r="FGI5" s="518" t="s">
        <v>9554</v>
      </c>
      <c r="FGJ5" s="518"/>
      <c r="FGK5" s="228" t="s">
        <v>1378</v>
      </c>
      <c r="FGL5" s="229">
        <f t="shared" ref="FGL5" si="848">LARGE(FGL13,1)</f>
        <v>5500</v>
      </c>
      <c r="FGM5" s="227">
        <v>851</v>
      </c>
      <c r="FGN5" s="518" t="s">
        <v>9555</v>
      </c>
      <c r="FGO5" s="518"/>
      <c r="FGP5" s="228" t="s">
        <v>1378</v>
      </c>
      <c r="FGQ5" s="229">
        <f t="shared" ref="FGQ5" si="849">LARGE(FGQ13,1)</f>
        <v>5500</v>
      </c>
      <c r="FGR5" s="227">
        <v>852</v>
      </c>
      <c r="FGS5" s="518" t="s">
        <v>9556</v>
      </c>
      <c r="FGT5" s="518"/>
      <c r="FGU5" s="228" t="s">
        <v>1378</v>
      </c>
      <c r="FGV5" s="229">
        <f t="shared" ref="FGV5" si="850">LARGE(FGV13,1)</f>
        <v>5500</v>
      </c>
      <c r="FGW5" s="227">
        <v>853</v>
      </c>
      <c r="FGX5" s="518" t="s">
        <v>9557</v>
      </c>
      <c r="FGY5" s="518"/>
      <c r="FGZ5" s="228" t="s">
        <v>1378</v>
      </c>
      <c r="FHA5" s="229">
        <f t="shared" ref="FHA5" si="851">LARGE(FHA13,1)</f>
        <v>5500</v>
      </c>
      <c r="FHB5" s="227">
        <v>854</v>
      </c>
      <c r="FHC5" s="518" t="s">
        <v>9558</v>
      </c>
      <c r="FHD5" s="518"/>
      <c r="FHE5" s="228" t="s">
        <v>1378</v>
      </c>
      <c r="FHF5" s="229">
        <f t="shared" ref="FHF5" si="852">LARGE(FHF13,1)</f>
        <v>5500</v>
      </c>
      <c r="FHG5" s="227">
        <v>855</v>
      </c>
      <c r="FHH5" s="518" t="s">
        <v>9559</v>
      </c>
      <c r="FHI5" s="518"/>
      <c r="FHJ5" s="228" t="s">
        <v>1378</v>
      </c>
      <c r="FHK5" s="229">
        <f t="shared" ref="FHK5" si="853">LARGE(FHK13,1)</f>
        <v>5500</v>
      </c>
      <c r="FHL5" s="227">
        <v>856</v>
      </c>
      <c r="FHM5" s="518" t="s">
        <v>9560</v>
      </c>
      <c r="FHN5" s="518"/>
      <c r="FHO5" s="228" t="s">
        <v>1378</v>
      </c>
      <c r="FHP5" s="229">
        <f t="shared" ref="FHP5" si="854">LARGE(FHP13,1)</f>
        <v>5500</v>
      </c>
      <c r="FHQ5" s="227">
        <v>857</v>
      </c>
      <c r="FHR5" s="518" t="s">
        <v>9561</v>
      </c>
      <c r="FHS5" s="518"/>
      <c r="FHT5" s="228" t="s">
        <v>1378</v>
      </c>
      <c r="FHU5" s="229">
        <f t="shared" ref="FHU5" si="855">LARGE(FHU13,1)</f>
        <v>5500</v>
      </c>
      <c r="FHV5" s="227">
        <v>858</v>
      </c>
      <c r="FHW5" s="518" t="s">
        <v>9562</v>
      </c>
      <c r="FHX5" s="518"/>
      <c r="FHY5" s="228" t="s">
        <v>1378</v>
      </c>
      <c r="FHZ5" s="229">
        <f t="shared" ref="FHZ5" si="856">LARGE(FHZ13,1)</f>
        <v>5500</v>
      </c>
      <c r="FIA5" s="227">
        <v>859</v>
      </c>
      <c r="FIB5" s="518" t="s">
        <v>9563</v>
      </c>
      <c r="FIC5" s="518"/>
      <c r="FID5" s="228" t="s">
        <v>1378</v>
      </c>
      <c r="FIE5" s="229">
        <f t="shared" ref="FIE5" si="857">LARGE(FIE13,1)</f>
        <v>5500</v>
      </c>
      <c r="FIF5" s="227">
        <v>860</v>
      </c>
      <c r="FIG5" s="518" t="s">
        <v>9564</v>
      </c>
      <c r="FIH5" s="518"/>
      <c r="FII5" s="228" t="s">
        <v>1378</v>
      </c>
      <c r="FIJ5" s="229">
        <f t="shared" ref="FIJ5" si="858">LARGE(FIJ13,1)</f>
        <v>5500</v>
      </c>
      <c r="FIK5" s="227">
        <v>861</v>
      </c>
      <c r="FIL5" s="518" t="s">
        <v>9565</v>
      </c>
      <c r="FIM5" s="518"/>
      <c r="FIN5" s="228" t="s">
        <v>1378</v>
      </c>
      <c r="FIO5" s="229">
        <f t="shared" ref="FIO5" si="859">LARGE(FIO13,1)</f>
        <v>5500</v>
      </c>
      <c r="FIP5" s="227">
        <v>862</v>
      </c>
      <c r="FIQ5" s="518" t="s">
        <v>9566</v>
      </c>
      <c r="FIR5" s="518"/>
      <c r="FIS5" s="228" t="s">
        <v>1378</v>
      </c>
      <c r="FIT5" s="229">
        <f t="shared" ref="FIT5" si="860">LARGE(FIT13,1)</f>
        <v>5500</v>
      </c>
      <c r="FIU5" s="227">
        <v>863</v>
      </c>
      <c r="FIV5" s="518" t="s">
        <v>9567</v>
      </c>
      <c r="FIW5" s="518"/>
      <c r="FIX5" s="228" t="s">
        <v>1378</v>
      </c>
      <c r="FIY5" s="229">
        <f t="shared" ref="FIY5" si="861">LARGE(FIY13,1)</f>
        <v>5500</v>
      </c>
      <c r="FIZ5" s="227">
        <v>864</v>
      </c>
      <c r="FJA5" s="518" t="s">
        <v>9568</v>
      </c>
      <c r="FJB5" s="518"/>
      <c r="FJC5" s="228" t="s">
        <v>1378</v>
      </c>
      <c r="FJD5" s="229">
        <f t="shared" ref="FJD5" si="862">LARGE(FJD13,1)</f>
        <v>5500</v>
      </c>
      <c r="FJE5" s="227">
        <v>865</v>
      </c>
      <c r="FJF5" s="518" t="s">
        <v>9569</v>
      </c>
      <c r="FJG5" s="518"/>
      <c r="FJH5" s="228" t="s">
        <v>1378</v>
      </c>
      <c r="FJI5" s="229">
        <f t="shared" ref="FJI5" si="863">LARGE(FJI13,1)</f>
        <v>5500</v>
      </c>
      <c r="FJJ5" s="227">
        <v>866</v>
      </c>
      <c r="FJK5" s="518" t="s">
        <v>9570</v>
      </c>
      <c r="FJL5" s="518"/>
      <c r="FJM5" s="228" t="s">
        <v>1378</v>
      </c>
      <c r="FJN5" s="229">
        <f t="shared" ref="FJN5" si="864">LARGE(FJN13,1)</f>
        <v>5500</v>
      </c>
      <c r="FJO5" s="227">
        <v>867</v>
      </c>
      <c r="FJP5" s="518" t="s">
        <v>9571</v>
      </c>
      <c r="FJQ5" s="518"/>
      <c r="FJR5" s="228" t="s">
        <v>1378</v>
      </c>
      <c r="FJS5" s="229">
        <f t="shared" ref="FJS5" si="865">LARGE(FJS13,1)</f>
        <v>5500</v>
      </c>
      <c r="FJT5" s="227">
        <v>868</v>
      </c>
      <c r="FJU5" s="518" t="s">
        <v>9572</v>
      </c>
      <c r="FJV5" s="518"/>
      <c r="FJW5" s="228" t="s">
        <v>1378</v>
      </c>
      <c r="FJX5" s="229">
        <f t="shared" ref="FJX5" si="866">LARGE(FJX13,1)</f>
        <v>5500</v>
      </c>
      <c r="FJY5" s="227">
        <v>869</v>
      </c>
      <c r="FJZ5" s="518" t="s">
        <v>9573</v>
      </c>
      <c r="FKA5" s="518"/>
      <c r="FKB5" s="228" t="s">
        <v>1378</v>
      </c>
      <c r="FKC5" s="229">
        <f t="shared" ref="FKC5" si="867">LARGE(FKC13,1)</f>
        <v>5500</v>
      </c>
      <c r="FKD5" s="227">
        <v>870</v>
      </c>
      <c r="FKE5" s="518" t="s">
        <v>9574</v>
      </c>
      <c r="FKF5" s="518"/>
      <c r="FKG5" s="228" t="s">
        <v>1378</v>
      </c>
      <c r="FKH5" s="229">
        <f t="shared" ref="FKH5" si="868">LARGE(FKH13,1)</f>
        <v>5500</v>
      </c>
      <c r="FKI5" s="227">
        <v>871</v>
      </c>
      <c r="FKJ5" s="518" t="s">
        <v>9575</v>
      </c>
      <c r="FKK5" s="518"/>
      <c r="FKL5" s="228" t="s">
        <v>1378</v>
      </c>
      <c r="FKM5" s="229">
        <f t="shared" ref="FKM5" si="869">LARGE(FKM13,1)</f>
        <v>5500</v>
      </c>
      <c r="FKN5" s="227">
        <v>872</v>
      </c>
      <c r="FKO5" s="518" t="s">
        <v>9576</v>
      </c>
      <c r="FKP5" s="518"/>
      <c r="FKQ5" s="228" t="s">
        <v>1378</v>
      </c>
      <c r="FKR5" s="229">
        <f t="shared" ref="FKR5" si="870">LARGE(FKR13,1)</f>
        <v>5500</v>
      </c>
      <c r="FKS5" s="227">
        <v>873</v>
      </c>
      <c r="FKT5" s="518" t="s">
        <v>9577</v>
      </c>
      <c r="FKU5" s="518"/>
      <c r="FKV5" s="228" t="s">
        <v>1378</v>
      </c>
      <c r="FKW5" s="229">
        <f t="shared" ref="FKW5" si="871">LARGE(FKW13,1)</f>
        <v>5500</v>
      </c>
      <c r="FKX5" s="227">
        <v>874</v>
      </c>
      <c r="FKY5" s="518" t="s">
        <v>9578</v>
      </c>
      <c r="FKZ5" s="518"/>
      <c r="FLA5" s="228" t="s">
        <v>1378</v>
      </c>
      <c r="FLB5" s="229">
        <f t="shared" ref="FLB5" si="872">LARGE(FLB13,1)</f>
        <v>5500</v>
      </c>
      <c r="FLC5" s="227">
        <v>875</v>
      </c>
      <c r="FLD5" s="518" t="s">
        <v>9579</v>
      </c>
      <c r="FLE5" s="518"/>
      <c r="FLF5" s="228" t="s">
        <v>1378</v>
      </c>
      <c r="FLG5" s="229">
        <f t="shared" ref="FLG5" si="873">LARGE(FLG13,1)</f>
        <v>5500</v>
      </c>
      <c r="FLH5" s="227">
        <v>876</v>
      </c>
      <c r="FLI5" s="518" t="s">
        <v>9580</v>
      </c>
      <c r="FLJ5" s="518"/>
      <c r="FLK5" s="228" t="s">
        <v>1378</v>
      </c>
      <c r="FLL5" s="229">
        <f t="shared" ref="FLL5" si="874">LARGE(FLL13,1)</f>
        <v>5500</v>
      </c>
      <c r="FLM5" s="227">
        <v>877</v>
      </c>
      <c r="FLN5" s="518" t="s">
        <v>9581</v>
      </c>
      <c r="FLO5" s="518"/>
      <c r="FLP5" s="228" t="s">
        <v>1378</v>
      </c>
      <c r="FLQ5" s="229">
        <f t="shared" ref="FLQ5" si="875">LARGE(FLQ13,1)</f>
        <v>5500</v>
      </c>
      <c r="FLR5" s="227">
        <v>878</v>
      </c>
      <c r="FLS5" s="518" t="s">
        <v>9582</v>
      </c>
      <c r="FLT5" s="518"/>
      <c r="FLU5" s="228" t="s">
        <v>1378</v>
      </c>
      <c r="FLV5" s="229">
        <f t="shared" ref="FLV5" si="876">LARGE(FLV13,1)</f>
        <v>5500</v>
      </c>
      <c r="FLW5" s="227">
        <v>879</v>
      </c>
      <c r="FLX5" s="518" t="s">
        <v>9583</v>
      </c>
      <c r="FLY5" s="518"/>
      <c r="FLZ5" s="228" t="s">
        <v>1378</v>
      </c>
      <c r="FMA5" s="229">
        <f t="shared" ref="FMA5" si="877">LARGE(FMA13,1)</f>
        <v>5500</v>
      </c>
      <c r="FMB5" s="227">
        <v>880</v>
      </c>
      <c r="FMC5" s="518" t="s">
        <v>9584</v>
      </c>
      <c r="FMD5" s="518"/>
      <c r="FME5" s="228" t="s">
        <v>1378</v>
      </c>
      <c r="FMF5" s="229">
        <f t="shared" ref="FMF5" si="878">LARGE(FMF13,1)</f>
        <v>5500</v>
      </c>
      <c r="FMG5" s="227">
        <v>881</v>
      </c>
      <c r="FMH5" s="518" t="s">
        <v>9585</v>
      </c>
      <c r="FMI5" s="518"/>
      <c r="FMJ5" s="228" t="s">
        <v>1378</v>
      </c>
      <c r="FMK5" s="229">
        <f t="shared" ref="FMK5" si="879">LARGE(FMK13,1)</f>
        <v>5500</v>
      </c>
      <c r="FML5" s="227">
        <v>882</v>
      </c>
      <c r="FMM5" s="518" t="s">
        <v>9586</v>
      </c>
      <c r="FMN5" s="518"/>
      <c r="FMO5" s="228" t="s">
        <v>1378</v>
      </c>
      <c r="FMP5" s="229">
        <f t="shared" ref="FMP5" si="880">LARGE(FMP13,1)</f>
        <v>5500</v>
      </c>
      <c r="FMQ5" s="227">
        <v>883</v>
      </c>
      <c r="FMR5" s="518" t="s">
        <v>9587</v>
      </c>
      <c r="FMS5" s="518"/>
      <c r="FMT5" s="228" t="s">
        <v>1378</v>
      </c>
      <c r="FMU5" s="229">
        <f t="shared" ref="FMU5" si="881">LARGE(FMU13,1)</f>
        <v>5500</v>
      </c>
      <c r="FMV5" s="227">
        <v>884</v>
      </c>
      <c r="FMW5" s="518" t="s">
        <v>9588</v>
      </c>
      <c r="FMX5" s="518"/>
      <c r="FMY5" s="228" t="s">
        <v>1378</v>
      </c>
      <c r="FMZ5" s="229">
        <f t="shared" ref="FMZ5" si="882">LARGE(FMZ13,1)</f>
        <v>5500</v>
      </c>
      <c r="FNA5" s="227">
        <v>885</v>
      </c>
      <c r="FNB5" s="518" t="s">
        <v>9589</v>
      </c>
      <c r="FNC5" s="518"/>
      <c r="FND5" s="228" t="s">
        <v>1378</v>
      </c>
      <c r="FNE5" s="229">
        <f t="shared" ref="FNE5" si="883">LARGE(FNE13,1)</f>
        <v>5500</v>
      </c>
      <c r="FNF5" s="227">
        <v>886</v>
      </c>
      <c r="FNG5" s="518" t="s">
        <v>9590</v>
      </c>
      <c r="FNH5" s="518"/>
      <c r="FNI5" s="228" t="s">
        <v>1378</v>
      </c>
      <c r="FNJ5" s="229">
        <f t="shared" ref="FNJ5" si="884">LARGE(FNJ13,1)</f>
        <v>5500</v>
      </c>
      <c r="FNK5" s="227">
        <v>887</v>
      </c>
      <c r="FNL5" s="518" t="s">
        <v>9591</v>
      </c>
      <c r="FNM5" s="518"/>
      <c r="FNN5" s="228" t="s">
        <v>1378</v>
      </c>
      <c r="FNO5" s="229">
        <f t="shared" ref="FNO5" si="885">LARGE(FNO13,1)</f>
        <v>5500</v>
      </c>
      <c r="FNP5" s="227">
        <v>888</v>
      </c>
      <c r="FNQ5" s="518" t="s">
        <v>9592</v>
      </c>
      <c r="FNR5" s="518"/>
      <c r="FNS5" s="228" t="s">
        <v>1378</v>
      </c>
      <c r="FNT5" s="229">
        <f t="shared" ref="FNT5" si="886">LARGE(FNT13,1)</f>
        <v>5500</v>
      </c>
      <c r="FNU5" s="227">
        <v>889</v>
      </c>
      <c r="FNV5" s="518" t="s">
        <v>9593</v>
      </c>
      <c r="FNW5" s="518"/>
      <c r="FNX5" s="228" t="s">
        <v>1378</v>
      </c>
      <c r="FNY5" s="229">
        <f t="shared" ref="FNY5" si="887">LARGE(FNY13,1)</f>
        <v>5500</v>
      </c>
      <c r="FNZ5" s="227">
        <v>890</v>
      </c>
      <c r="FOA5" s="518" t="s">
        <v>9594</v>
      </c>
      <c r="FOB5" s="518"/>
      <c r="FOC5" s="228" t="s">
        <v>1378</v>
      </c>
      <c r="FOD5" s="229">
        <f t="shared" ref="FOD5" si="888">LARGE(FOD13,1)</f>
        <v>5500</v>
      </c>
      <c r="FOE5" s="227">
        <v>891</v>
      </c>
      <c r="FOF5" s="518" t="s">
        <v>9595</v>
      </c>
      <c r="FOG5" s="518"/>
      <c r="FOH5" s="228" t="s">
        <v>1378</v>
      </c>
      <c r="FOI5" s="229">
        <f t="shared" ref="FOI5" si="889">LARGE(FOI13,1)</f>
        <v>5500</v>
      </c>
      <c r="FOJ5" s="227">
        <v>892</v>
      </c>
      <c r="FOK5" s="518" t="s">
        <v>9596</v>
      </c>
      <c r="FOL5" s="518"/>
      <c r="FOM5" s="228" t="s">
        <v>1378</v>
      </c>
      <c r="FON5" s="229">
        <f t="shared" ref="FON5" si="890">LARGE(FON13,1)</f>
        <v>5500</v>
      </c>
      <c r="FOO5" s="227">
        <v>893</v>
      </c>
      <c r="FOP5" s="518" t="s">
        <v>9597</v>
      </c>
      <c r="FOQ5" s="518"/>
      <c r="FOR5" s="228" t="s">
        <v>1378</v>
      </c>
      <c r="FOS5" s="229">
        <f t="shared" ref="FOS5" si="891">LARGE(FOS13,1)</f>
        <v>5500</v>
      </c>
      <c r="FOT5" s="227">
        <v>894</v>
      </c>
      <c r="FOU5" s="518" t="s">
        <v>9598</v>
      </c>
      <c r="FOV5" s="518"/>
      <c r="FOW5" s="228" t="s">
        <v>1378</v>
      </c>
      <c r="FOX5" s="229">
        <f t="shared" ref="FOX5" si="892">LARGE(FOX13,1)</f>
        <v>5500</v>
      </c>
      <c r="FOY5" s="227">
        <v>895</v>
      </c>
      <c r="FOZ5" s="518" t="s">
        <v>9599</v>
      </c>
      <c r="FPA5" s="518"/>
      <c r="FPB5" s="228" t="s">
        <v>1378</v>
      </c>
      <c r="FPC5" s="229">
        <f t="shared" ref="FPC5" si="893">LARGE(FPC13,1)</f>
        <v>5500</v>
      </c>
      <c r="FPD5" s="227">
        <v>896</v>
      </c>
      <c r="FPE5" s="518" t="s">
        <v>9600</v>
      </c>
      <c r="FPF5" s="518"/>
      <c r="FPG5" s="228" t="s">
        <v>1378</v>
      </c>
      <c r="FPH5" s="229">
        <f t="shared" ref="FPH5" si="894">LARGE(FPH13,1)</f>
        <v>5500</v>
      </c>
      <c r="FPI5" s="227">
        <v>897</v>
      </c>
      <c r="FPJ5" s="518" t="s">
        <v>9601</v>
      </c>
      <c r="FPK5" s="518"/>
      <c r="FPL5" s="228" t="s">
        <v>1378</v>
      </c>
      <c r="FPM5" s="229">
        <f t="shared" ref="FPM5" si="895">LARGE(FPM13,1)</f>
        <v>5500</v>
      </c>
      <c r="FPN5" s="227">
        <v>898</v>
      </c>
      <c r="FPO5" s="518" t="s">
        <v>9602</v>
      </c>
      <c r="FPP5" s="518"/>
      <c r="FPQ5" s="228" t="s">
        <v>1378</v>
      </c>
      <c r="FPR5" s="229">
        <f t="shared" ref="FPR5" si="896">LARGE(FPR13,1)</f>
        <v>5500</v>
      </c>
      <c r="FPS5" s="227">
        <v>899</v>
      </c>
      <c r="FPT5" s="518" t="s">
        <v>9603</v>
      </c>
      <c r="FPU5" s="518"/>
      <c r="FPV5" s="228" t="s">
        <v>1378</v>
      </c>
      <c r="FPW5" s="229">
        <f t="shared" ref="FPW5" si="897">LARGE(FPW13,1)</f>
        <v>5500</v>
      </c>
      <c r="FPX5" s="227">
        <v>900</v>
      </c>
      <c r="FPY5" s="518" t="s">
        <v>9604</v>
      </c>
      <c r="FPZ5" s="518"/>
      <c r="FQA5" s="228" t="s">
        <v>1378</v>
      </c>
      <c r="FQB5" s="229">
        <f t="shared" ref="FQB5" si="898">LARGE(FQB13,1)</f>
        <v>5500</v>
      </c>
      <c r="FQC5" s="227">
        <v>901</v>
      </c>
      <c r="FQD5" s="518" t="s">
        <v>9605</v>
      </c>
      <c r="FQE5" s="518"/>
      <c r="FQF5" s="228" t="s">
        <v>1378</v>
      </c>
      <c r="FQG5" s="229">
        <f t="shared" ref="FQG5" si="899">LARGE(FQG13,1)</f>
        <v>5500</v>
      </c>
      <c r="FQH5" s="227">
        <v>902</v>
      </c>
      <c r="FQI5" s="518" t="s">
        <v>9606</v>
      </c>
      <c r="FQJ5" s="518"/>
      <c r="FQK5" s="228" t="s">
        <v>1378</v>
      </c>
      <c r="FQL5" s="229">
        <f t="shared" ref="FQL5" si="900">LARGE(FQL13,1)</f>
        <v>5500</v>
      </c>
      <c r="FQM5" s="227">
        <v>903</v>
      </c>
      <c r="FQN5" s="518" t="s">
        <v>9607</v>
      </c>
      <c r="FQO5" s="518"/>
      <c r="FQP5" s="228" t="s">
        <v>1378</v>
      </c>
      <c r="FQQ5" s="229">
        <f t="shared" ref="FQQ5" si="901">LARGE(FQQ13,1)</f>
        <v>5500</v>
      </c>
      <c r="FQR5" s="227">
        <v>904</v>
      </c>
      <c r="FQS5" s="518" t="s">
        <v>9608</v>
      </c>
      <c r="FQT5" s="518"/>
      <c r="FQU5" s="228" t="s">
        <v>1378</v>
      </c>
      <c r="FQV5" s="229">
        <f t="shared" ref="FQV5" si="902">LARGE(FQV13,1)</f>
        <v>5500</v>
      </c>
      <c r="FQW5" s="227">
        <v>905</v>
      </c>
      <c r="FQX5" s="518" t="s">
        <v>9609</v>
      </c>
      <c r="FQY5" s="518"/>
      <c r="FQZ5" s="228" t="s">
        <v>1378</v>
      </c>
      <c r="FRA5" s="229">
        <f t="shared" ref="FRA5" si="903">LARGE(FRA13,1)</f>
        <v>5500</v>
      </c>
      <c r="FRB5" s="227">
        <v>906</v>
      </c>
      <c r="FRC5" s="518" t="s">
        <v>9610</v>
      </c>
      <c r="FRD5" s="518"/>
      <c r="FRE5" s="228" t="s">
        <v>1378</v>
      </c>
      <c r="FRF5" s="229">
        <f t="shared" ref="FRF5" si="904">LARGE(FRF13,1)</f>
        <v>5500</v>
      </c>
      <c r="FRG5" s="227">
        <v>907</v>
      </c>
      <c r="FRH5" s="518" t="s">
        <v>9611</v>
      </c>
      <c r="FRI5" s="518"/>
      <c r="FRJ5" s="228" t="s">
        <v>1378</v>
      </c>
      <c r="FRK5" s="229">
        <f t="shared" ref="FRK5" si="905">LARGE(FRK13,1)</f>
        <v>5500</v>
      </c>
      <c r="FRL5" s="227">
        <v>908</v>
      </c>
      <c r="FRM5" s="518" t="s">
        <v>9612</v>
      </c>
      <c r="FRN5" s="518"/>
      <c r="FRO5" s="228" t="s">
        <v>1378</v>
      </c>
      <c r="FRP5" s="229">
        <f t="shared" ref="FRP5" si="906">LARGE(FRP13,1)</f>
        <v>5500</v>
      </c>
      <c r="FRQ5" s="227">
        <v>909</v>
      </c>
      <c r="FRR5" s="518" t="s">
        <v>9613</v>
      </c>
      <c r="FRS5" s="518"/>
      <c r="FRT5" s="228" t="s">
        <v>1378</v>
      </c>
      <c r="FRU5" s="229">
        <f t="shared" ref="FRU5" si="907">LARGE(FRU13,1)</f>
        <v>5500</v>
      </c>
      <c r="FRV5" s="227">
        <v>910</v>
      </c>
      <c r="FRW5" s="518" t="s">
        <v>9614</v>
      </c>
      <c r="FRX5" s="518"/>
      <c r="FRY5" s="228" t="s">
        <v>1378</v>
      </c>
      <c r="FRZ5" s="229">
        <f t="shared" ref="FRZ5" si="908">LARGE(FRZ13,1)</f>
        <v>5500</v>
      </c>
      <c r="FSA5" s="227">
        <v>911</v>
      </c>
      <c r="FSB5" s="518" t="s">
        <v>9615</v>
      </c>
      <c r="FSC5" s="518"/>
      <c r="FSD5" s="228" t="s">
        <v>1378</v>
      </c>
      <c r="FSE5" s="229">
        <f t="shared" ref="FSE5" si="909">LARGE(FSE13,1)</f>
        <v>5500</v>
      </c>
      <c r="FSF5" s="227">
        <v>912</v>
      </c>
      <c r="FSG5" s="518" t="s">
        <v>9616</v>
      </c>
      <c r="FSH5" s="518"/>
      <c r="FSI5" s="228" t="s">
        <v>1378</v>
      </c>
      <c r="FSJ5" s="229">
        <f t="shared" ref="FSJ5" si="910">LARGE(FSJ13,1)</f>
        <v>5500</v>
      </c>
      <c r="FSK5" s="227">
        <v>913</v>
      </c>
      <c r="FSL5" s="518" t="s">
        <v>9617</v>
      </c>
      <c r="FSM5" s="518"/>
      <c r="FSN5" s="228" t="s">
        <v>1378</v>
      </c>
      <c r="FSO5" s="229">
        <f t="shared" ref="FSO5" si="911">LARGE(FSO13,1)</f>
        <v>5500</v>
      </c>
      <c r="FSP5" s="227">
        <v>914</v>
      </c>
      <c r="FSQ5" s="518" t="s">
        <v>9618</v>
      </c>
      <c r="FSR5" s="518"/>
      <c r="FSS5" s="228" t="s">
        <v>1378</v>
      </c>
      <c r="FST5" s="229">
        <f t="shared" ref="FST5" si="912">LARGE(FST13,1)</f>
        <v>5500</v>
      </c>
      <c r="FSU5" s="227">
        <v>915</v>
      </c>
      <c r="FSV5" s="518" t="s">
        <v>9619</v>
      </c>
      <c r="FSW5" s="518"/>
      <c r="FSX5" s="228" t="s">
        <v>1378</v>
      </c>
      <c r="FSY5" s="229">
        <f t="shared" ref="FSY5" si="913">LARGE(FSY13,1)</f>
        <v>5500</v>
      </c>
      <c r="FSZ5" s="227">
        <v>916</v>
      </c>
      <c r="FTA5" s="518" t="s">
        <v>9620</v>
      </c>
      <c r="FTB5" s="518"/>
      <c r="FTC5" s="228" t="s">
        <v>1378</v>
      </c>
      <c r="FTD5" s="229">
        <f t="shared" ref="FTD5" si="914">LARGE(FTD13,1)</f>
        <v>5500</v>
      </c>
      <c r="FTE5" s="227">
        <v>917</v>
      </c>
      <c r="FTF5" s="518" t="s">
        <v>9621</v>
      </c>
      <c r="FTG5" s="518"/>
      <c r="FTH5" s="228" t="s">
        <v>1378</v>
      </c>
      <c r="FTI5" s="229">
        <f t="shared" ref="FTI5" si="915">LARGE(FTI13,1)</f>
        <v>5500</v>
      </c>
      <c r="FTJ5" s="227">
        <v>918</v>
      </c>
      <c r="FTK5" s="518" t="s">
        <v>9622</v>
      </c>
      <c r="FTL5" s="518"/>
      <c r="FTM5" s="228" t="s">
        <v>1378</v>
      </c>
      <c r="FTN5" s="229">
        <f t="shared" ref="FTN5" si="916">LARGE(FTN13,1)</f>
        <v>5500</v>
      </c>
      <c r="FTO5" s="227">
        <v>919</v>
      </c>
      <c r="FTP5" s="518" t="s">
        <v>9623</v>
      </c>
      <c r="FTQ5" s="518"/>
      <c r="FTR5" s="228" t="s">
        <v>1378</v>
      </c>
      <c r="FTS5" s="229">
        <f t="shared" ref="FTS5" si="917">LARGE(FTS13,1)</f>
        <v>5500</v>
      </c>
      <c r="FTT5" s="227">
        <v>920</v>
      </c>
      <c r="FTU5" s="518" t="s">
        <v>9624</v>
      </c>
      <c r="FTV5" s="518"/>
      <c r="FTW5" s="228" t="s">
        <v>1378</v>
      </c>
      <c r="FTX5" s="229">
        <f t="shared" ref="FTX5" si="918">LARGE(FTX13,1)</f>
        <v>5500</v>
      </c>
      <c r="FTY5" s="227">
        <v>921</v>
      </c>
      <c r="FTZ5" s="518" t="s">
        <v>9625</v>
      </c>
      <c r="FUA5" s="518"/>
      <c r="FUB5" s="228" t="s">
        <v>1378</v>
      </c>
      <c r="FUC5" s="229">
        <f t="shared" ref="FUC5" si="919">LARGE(FUC13,1)</f>
        <v>5500</v>
      </c>
      <c r="FUD5" s="227">
        <v>922</v>
      </c>
      <c r="FUE5" s="518" t="s">
        <v>9626</v>
      </c>
      <c r="FUF5" s="518"/>
      <c r="FUG5" s="228" t="s">
        <v>1378</v>
      </c>
      <c r="FUH5" s="229">
        <f t="shared" ref="FUH5" si="920">LARGE(FUH13,1)</f>
        <v>5500</v>
      </c>
      <c r="FUI5" s="227">
        <v>923</v>
      </c>
      <c r="FUJ5" s="518" t="s">
        <v>9627</v>
      </c>
      <c r="FUK5" s="518"/>
      <c r="FUL5" s="228" t="s">
        <v>1378</v>
      </c>
      <c r="FUM5" s="229">
        <f t="shared" ref="FUM5" si="921">LARGE(FUM13,1)</f>
        <v>5500</v>
      </c>
      <c r="FUN5" s="227">
        <v>924</v>
      </c>
      <c r="FUO5" s="518" t="s">
        <v>9628</v>
      </c>
      <c r="FUP5" s="518"/>
      <c r="FUQ5" s="228" t="s">
        <v>1378</v>
      </c>
      <c r="FUR5" s="229">
        <f t="shared" ref="FUR5" si="922">LARGE(FUR13,1)</f>
        <v>5500</v>
      </c>
      <c r="FUS5" s="227">
        <v>925</v>
      </c>
      <c r="FUT5" s="518" t="s">
        <v>9629</v>
      </c>
      <c r="FUU5" s="518"/>
      <c r="FUV5" s="228" t="s">
        <v>1378</v>
      </c>
      <c r="FUW5" s="229">
        <f t="shared" ref="FUW5" si="923">LARGE(FUW13,1)</f>
        <v>5500</v>
      </c>
      <c r="FUX5" s="227">
        <v>926</v>
      </c>
      <c r="FUY5" s="518" t="s">
        <v>9630</v>
      </c>
      <c r="FUZ5" s="518"/>
      <c r="FVA5" s="228" t="s">
        <v>1378</v>
      </c>
      <c r="FVB5" s="229">
        <f t="shared" ref="FVB5" si="924">LARGE(FVB13,1)</f>
        <v>5500</v>
      </c>
      <c r="FVC5" s="227">
        <v>927</v>
      </c>
      <c r="FVD5" s="518" t="s">
        <v>9631</v>
      </c>
      <c r="FVE5" s="518"/>
      <c r="FVF5" s="228" t="s">
        <v>1378</v>
      </c>
      <c r="FVG5" s="229">
        <f t="shared" ref="FVG5" si="925">LARGE(FVG13,1)</f>
        <v>5500</v>
      </c>
      <c r="FVH5" s="227">
        <v>928</v>
      </c>
      <c r="FVI5" s="518" t="s">
        <v>9632</v>
      </c>
      <c r="FVJ5" s="518"/>
      <c r="FVK5" s="228" t="s">
        <v>1378</v>
      </c>
      <c r="FVL5" s="229">
        <f t="shared" ref="FVL5" si="926">LARGE(FVL13,1)</f>
        <v>5500</v>
      </c>
      <c r="FVM5" s="227">
        <v>929</v>
      </c>
      <c r="FVN5" s="518" t="s">
        <v>9633</v>
      </c>
      <c r="FVO5" s="518"/>
      <c r="FVP5" s="228" t="s">
        <v>1378</v>
      </c>
      <c r="FVQ5" s="229">
        <f t="shared" ref="FVQ5" si="927">LARGE(FVQ13,1)</f>
        <v>5500</v>
      </c>
      <c r="FVR5" s="227">
        <v>930</v>
      </c>
      <c r="FVS5" s="518" t="s">
        <v>9634</v>
      </c>
      <c r="FVT5" s="518"/>
      <c r="FVU5" s="228" t="s">
        <v>1378</v>
      </c>
      <c r="FVV5" s="229">
        <f t="shared" ref="FVV5" si="928">LARGE(FVV13,1)</f>
        <v>5500</v>
      </c>
      <c r="FVW5" s="227">
        <v>931</v>
      </c>
      <c r="FVX5" s="518" t="s">
        <v>9635</v>
      </c>
      <c r="FVY5" s="518"/>
      <c r="FVZ5" s="228" t="s">
        <v>1378</v>
      </c>
      <c r="FWA5" s="229">
        <f t="shared" ref="FWA5" si="929">LARGE(FWA13,1)</f>
        <v>5500</v>
      </c>
      <c r="FWB5" s="227">
        <v>932</v>
      </c>
      <c r="FWC5" s="518" t="s">
        <v>9636</v>
      </c>
      <c r="FWD5" s="518"/>
      <c r="FWE5" s="228" t="s">
        <v>1378</v>
      </c>
      <c r="FWF5" s="229">
        <f t="shared" ref="FWF5" si="930">LARGE(FWF13,1)</f>
        <v>5500</v>
      </c>
      <c r="FWG5" s="227">
        <v>933</v>
      </c>
      <c r="FWH5" s="518" t="s">
        <v>9637</v>
      </c>
      <c r="FWI5" s="518"/>
      <c r="FWJ5" s="228" t="s">
        <v>1378</v>
      </c>
      <c r="FWK5" s="229">
        <f t="shared" ref="FWK5" si="931">LARGE(FWK13,1)</f>
        <v>5500</v>
      </c>
      <c r="FWL5" s="227">
        <v>934</v>
      </c>
      <c r="FWM5" s="518" t="s">
        <v>9638</v>
      </c>
      <c r="FWN5" s="518"/>
      <c r="FWO5" s="228" t="s">
        <v>1378</v>
      </c>
      <c r="FWP5" s="229">
        <f t="shared" ref="FWP5" si="932">LARGE(FWP13,1)</f>
        <v>5500</v>
      </c>
      <c r="FWQ5" s="227">
        <v>935</v>
      </c>
      <c r="FWR5" s="518" t="s">
        <v>9639</v>
      </c>
      <c r="FWS5" s="518"/>
      <c r="FWT5" s="228" t="s">
        <v>1378</v>
      </c>
      <c r="FWU5" s="229">
        <f t="shared" ref="FWU5" si="933">LARGE(FWU13,1)</f>
        <v>5500</v>
      </c>
      <c r="FWV5" s="227">
        <v>936</v>
      </c>
      <c r="FWW5" s="518" t="s">
        <v>9640</v>
      </c>
      <c r="FWX5" s="518"/>
      <c r="FWY5" s="228" t="s">
        <v>1378</v>
      </c>
      <c r="FWZ5" s="229">
        <f t="shared" ref="FWZ5" si="934">LARGE(FWZ13,1)</f>
        <v>5500</v>
      </c>
      <c r="FXA5" s="227">
        <v>937</v>
      </c>
      <c r="FXB5" s="518" t="s">
        <v>9641</v>
      </c>
      <c r="FXC5" s="518"/>
      <c r="FXD5" s="228" t="s">
        <v>1378</v>
      </c>
      <c r="FXE5" s="229">
        <f t="shared" ref="FXE5" si="935">LARGE(FXE13,1)</f>
        <v>5500</v>
      </c>
      <c r="FXF5" s="227">
        <v>938</v>
      </c>
      <c r="FXG5" s="518" t="s">
        <v>9642</v>
      </c>
      <c r="FXH5" s="518"/>
      <c r="FXI5" s="228" t="s">
        <v>1378</v>
      </c>
      <c r="FXJ5" s="229">
        <f t="shared" ref="FXJ5" si="936">LARGE(FXJ13,1)</f>
        <v>5500</v>
      </c>
      <c r="FXK5" s="227">
        <v>939</v>
      </c>
      <c r="FXL5" s="518" t="s">
        <v>9643</v>
      </c>
      <c r="FXM5" s="518"/>
      <c r="FXN5" s="228" t="s">
        <v>1378</v>
      </c>
      <c r="FXO5" s="229">
        <f t="shared" ref="FXO5" si="937">LARGE(FXO13,1)</f>
        <v>5500</v>
      </c>
      <c r="FXP5" s="227">
        <v>940</v>
      </c>
      <c r="FXQ5" s="518" t="s">
        <v>9644</v>
      </c>
      <c r="FXR5" s="518"/>
      <c r="FXS5" s="228" t="s">
        <v>1378</v>
      </c>
      <c r="FXT5" s="229">
        <f t="shared" ref="FXT5" si="938">LARGE(FXT13,1)</f>
        <v>5500</v>
      </c>
      <c r="FXU5" s="227">
        <v>941</v>
      </c>
      <c r="FXV5" s="518" t="s">
        <v>9645</v>
      </c>
      <c r="FXW5" s="518"/>
      <c r="FXX5" s="228" t="s">
        <v>1378</v>
      </c>
      <c r="FXY5" s="229">
        <f t="shared" ref="FXY5" si="939">LARGE(FXY13,1)</f>
        <v>5500</v>
      </c>
      <c r="FXZ5" s="227">
        <v>942</v>
      </c>
      <c r="FYA5" s="518" t="s">
        <v>9646</v>
      </c>
      <c r="FYB5" s="518"/>
      <c r="FYC5" s="228" t="s">
        <v>1378</v>
      </c>
      <c r="FYD5" s="229">
        <f t="shared" ref="FYD5" si="940">LARGE(FYD13,1)</f>
        <v>5500</v>
      </c>
      <c r="FYE5" s="227">
        <v>943</v>
      </c>
      <c r="FYF5" s="518" t="s">
        <v>9647</v>
      </c>
      <c r="FYG5" s="518"/>
      <c r="FYH5" s="228" t="s">
        <v>1378</v>
      </c>
      <c r="FYI5" s="229">
        <f t="shared" ref="FYI5" si="941">LARGE(FYI13,1)</f>
        <v>5500</v>
      </c>
      <c r="FYJ5" s="227">
        <v>944</v>
      </c>
      <c r="FYK5" s="518" t="s">
        <v>9648</v>
      </c>
      <c r="FYL5" s="518"/>
      <c r="FYM5" s="228" t="s">
        <v>1378</v>
      </c>
      <c r="FYN5" s="229">
        <f t="shared" ref="FYN5" si="942">LARGE(FYN13,1)</f>
        <v>5500</v>
      </c>
      <c r="FYO5" s="227">
        <v>945</v>
      </c>
      <c r="FYP5" s="518" t="s">
        <v>9649</v>
      </c>
      <c r="FYQ5" s="518"/>
      <c r="FYR5" s="228" t="s">
        <v>1378</v>
      </c>
      <c r="FYS5" s="229">
        <f t="shared" ref="FYS5" si="943">LARGE(FYS13,1)</f>
        <v>5500</v>
      </c>
      <c r="FYT5" s="227">
        <v>946</v>
      </c>
      <c r="FYU5" s="518" t="s">
        <v>9650</v>
      </c>
      <c r="FYV5" s="518"/>
      <c r="FYW5" s="228" t="s">
        <v>1378</v>
      </c>
      <c r="FYX5" s="229">
        <f t="shared" ref="FYX5" si="944">LARGE(FYX13,1)</f>
        <v>5500</v>
      </c>
      <c r="FYY5" s="227">
        <v>947</v>
      </c>
      <c r="FYZ5" s="518" t="s">
        <v>9651</v>
      </c>
      <c r="FZA5" s="518"/>
      <c r="FZB5" s="228" t="s">
        <v>1378</v>
      </c>
      <c r="FZC5" s="229">
        <f t="shared" ref="FZC5" si="945">LARGE(FZC13,1)</f>
        <v>5500</v>
      </c>
      <c r="FZD5" s="227">
        <v>948</v>
      </c>
      <c r="FZE5" s="518" t="s">
        <v>9652</v>
      </c>
      <c r="FZF5" s="518"/>
      <c r="FZG5" s="228" t="s">
        <v>1378</v>
      </c>
      <c r="FZH5" s="229">
        <f t="shared" ref="FZH5" si="946">LARGE(FZH13,1)</f>
        <v>5500</v>
      </c>
      <c r="FZI5" s="227">
        <v>949</v>
      </c>
      <c r="FZJ5" s="518" t="s">
        <v>9653</v>
      </c>
      <c r="FZK5" s="518"/>
      <c r="FZL5" s="228" t="s">
        <v>1378</v>
      </c>
      <c r="FZM5" s="229">
        <f t="shared" ref="FZM5" si="947">LARGE(FZM13,1)</f>
        <v>5500</v>
      </c>
      <c r="FZN5" s="227">
        <v>950</v>
      </c>
      <c r="FZO5" s="518" t="s">
        <v>9654</v>
      </c>
      <c r="FZP5" s="518"/>
      <c r="FZQ5" s="228" t="s">
        <v>1378</v>
      </c>
      <c r="FZR5" s="229">
        <f t="shared" ref="FZR5" si="948">LARGE(FZR13,1)</f>
        <v>5500</v>
      </c>
      <c r="FZS5" s="227">
        <v>951</v>
      </c>
      <c r="FZT5" s="518" t="s">
        <v>9655</v>
      </c>
      <c r="FZU5" s="518"/>
      <c r="FZV5" s="228" t="s">
        <v>1378</v>
      </c>
      <c r="FZW5" s="229">
        <f t="shared" ref="FZW5" si="949">LARGE(FZW13,1)</f>
        <v>5500</v>
      </c>
      <c r="FZX5" s="227">
        <v>952</v>
      </c>
      <c r="FZY5" s="518" t="s">
        <v>9656</v>
      </c>
      <c r="FZZ5" s="518"/>
      <c r="GAA5" s="228" t="s">
        <v>1378</v>
      </c>
      <c r="GAB5" s="229">
        <f t="shared" ref="GAB5" si="950">LARGE(GAB13,1)</f>
        <v>5500</v>
      </c>
      <c r="GAC5" s="227">
        <v>953</v>
      </c>
      <c r="GAD5" s="518" t="s">
        <v>9657</v>
      </c>
      <c r="GAE5" s="518"/>
      <c r="GAF5" s="228" t="s">
        <v>1378</v>
      </c>
      <c r="GAG5" s="229">
        <f t="shared" ref="GAG5" si="951">LARGE(GAG13,1)</f>
        <v>5500</v>
      </c>
      <c r="GAH5" s="227">
        <v>954</v>
      </c>
      <c r="GAI5" s="518" t="s">
        <v>9658</v>
      </c>
      <c r="GAJ5" s="518"/>
      <c r="GAK5" s="228" t="s">
        <v>1378</v>
      </c>
      <c r="GAL5" s="229">
        <f t="shared" ref="GAL5" si="952">LARGE(GAL13,1)</f>
        <v>5500</v>
      </c>
      <c r="GAM5" s="227">
        <v>955</v>
      </c>
      <c r="GAN5" s="518" t="s">
        <v>9659</v>
      </c>
      <c r="GAO5" s="518"/>
      <c r="GAP5" s="228" t="s">
        <v>1378</v>
      </c>
      <c r="GAQ5" s="229">
        <f t="shared" ref="GAQ5" si="953">LARGE(GAQ13,1)</f>
        <v>5500</v>
      </c>
      <c r="GAR5" s="227">
        <v>956</v>
      </c>
      <c r="GAS5" s="518" t="s">
        <v>9660</v>
      </c>
      <c r="GAT5" s="518"/>
      <c r="GAU5" s="228" t="s">
        <v>1378</v>
      </c>
      <c r="GAV5" s="229">
        <f t="shared" ref="GAV5" si="954">LARGE(GAV13,1)</f>
        <v>5500</v>
      </c>
      <c r="GAW5" s="227">
        <v>957</v>
      </c>
      <c r="GAX5" s="518" t="s">
        <v>9661</v>
      </c>
      <c r="GAY5" s="518"/>
      <c r="GAZ5" s="228" t="s">
        <v>1378</v>
      </c>
      <c r="GBA5" s="229">
        <f t="shared" ref="GBA5" si="955">LARGE(GBA13,1)</f>
        <v>5500</v>
      </c>
      <c r="GBB5" s="227">
        <v>958</v>
      </c>
      <c r="GBC5" s="518" t="s">
        <v>9662</v>
      </c>
      <c r="GBD5" s="518"/>
      <c r="GBE5" s="228" t="s">
        <v>1378</v>
      </c>
      <c r="GBF5" s="229">
        <f t="shared" ref="GBF5" si="956">LARGE(GBF13,1)</f>
        <v>5500</v>
      </c>
      <c r="GBG5" s="227">
        <v>959</v>
      </c>
      <c r="GBH5" s="518" t="s">
        <v>9663</v>
      </c>
      <c r="GBI5" s="518"/>
      <c r="GBJ5" s="228" t="s">
        <v>1378</v>
      </c>
      <c r="GBK5" s="229">
        <f t="shared" ref="GBK5" si="957">LARGE(GBK13,1)</f>
        <v>5500</v>
      </c>
      <c r="GBL5" s="227">
        <v>960</v>
      </c>
      <c r="GBM5" s="518" t="s">
        <v>9664</v>
      </c>
      <c r="GBN5" s="518"/>
      <c r="GBO5" s="228" t="s">
        <v>1378</v>
      </c>
      <c r="GBP5" s="229">
        <f t="shared" ref="GBP5" si="958">LARGE(GBP13,1)</f>
        <v>5500</v>
      </c>
      <c r="GBQ5" s="227">
        <v>961</v>
      </c>
      <c r="GBR5" s="518" t="s">
        <v>9665</v>
      </c>
      <c r="GBS5" s="518"/>
      <c r="GBT5" s="228" t="s">
        <v>1378</v>
      </c>
      <c r="GBU5" s="229">
        <f t="shared" ref="GBU5" si="959">LARGE(GBU13,1)</f>
        <v>5500</v>
      </c>
      <c r="GBV5" s="227">
        <v>962</v>
      </c>
      <c r="GBW5" s="518" t="s">
        <v>9666</v>
      </c>
      <c r="GBX5" s="518"/>
      <c r="GBY5" s="228" t="s">
        <v>1378</v>
      </c>
      <c r="GBZ5" s="229">
        <f t="shared" ref="GBZ5" si="960">LARGE(GBZ13,1)</f>
        <v>5500</v>
      </c>
      <c r="GCA5" s="227">
        <v>963</v>
      </c>
      <c r="GCB5" s="518" t="s">
        <v>9667</v>
      </c>
      <c r="GCC5" s="518"/>
      <c r="GCD5" s="228" t="s">
        <v>1378</v>
      </c>
      <c r="GCE5" s="229">
        <f t="shared" ref="GCE5" si="961">LARGE(GCE13,1)</f>
        <v>5500</v>
      </c>
      <c r="GCF5" s="227">
        <v>964</v>
      </c>
      <c r="GCG5" s="518" t="s">
        <v>9668</v>
      </c>
      <c r="GCH5" s="518"/>
      <c r="GCI5" s="228" t="s">
        <v>1378</v>
      </c>
      <c r="GCJ5" s="229">
        <f t="shared" ref="GCJ5" si="962">LARGE(GCJ13,1)</f>
        <v>5500</v>
      </c>
      <c r="GCK5" s="227">
        <v>965</v>
      </c>
      <c r="GCL5" s="518" t="s">
        <v>9669</v>
      </c>
      <c r="GCM5" s="518"/>
      <c r="GCN5" s="228" t="s">
        <v>1378</v>
      </c>
      <c r="GCO5" s="229">
        <f t="shared" ref="GCO5" si="963">LARGE(GCO13,1)</f>
        <v>5500</v>
      </c>
      <c r="GCP5" s="227">
        <v>966</v>
      </c>
      <c r="GCQ5" s="518" t="s">
        <v>9670</v>
      </c>
      <c r="GCR5" s="518"/>
      <c r="GCS5" s="228" t="s">
        <v>1378</v>
      </c>
      <c r="GCT5" s="229">
        <f t="shared" ref="GCT5" si="964">LARGE(GCT13,1)</f>
        <v>5500</v>
      </c>
      <c r="GCU5" s="227">
        <v>967</v>
      </c>
      <c r="GCV5" s="518" t="s">
        <v>9671</v>
      </c>
      <c r="GCW5" s="518"/>
      <c r="GCX5" s="228" t="s">
        <v>1378</v>
      </c>
      <c r="GCY5" s="229">
        <f t="shared" ref="GCY5" si="965">LARGE(GCY13,1)</f>
        <v>5500</v>
      </c>
      <c r="GCZ5" s="227">
        <v>968</v>
      </c>
      <c r="GDA5" s="518" t="s">
        <v>9672</v>
      </c>
      <c r="GDB5" s="518"/>
      <c r="GDC5" s="228" t="s">
        <v>1378</v>
      </c>
      <c r="GDD5" s="229">
        <f t="shared" ref="GDD5" si="966">LARGE(GDD13,1)</f>
        <v>5500</v>
      </c>
      <c r="GDE5" s="227">
        <v>969</v>
      </c>
      <c r="GDF5" s="518" t="s">
        <v>9673</v>
      </c>
      <c r="GDG5" s="518"/>
      <c r="GDH5" s="228" t="s">
        <v>1378</v>
      </c>
      <c r="GDI5" s="229">
        <f t="shared" ref="GDI5" si="967">LARGE(GDI13,1)</f>
        <v>5500</v>
      </c>
      <c r="GDJ5" s="227">
        <v>970</v>
      </c>
      <c r="GDK5" s="518" t="s">
        <v>9674</v>
      </c>
      <c r="GDL5" s="518"/>
      <c r="GDM5" s="228" t="s">
        <v>1378</v>
      </c>
      <c r="GDN5" s="229">
        <f t="shared" ref="GDN5" si="968">LARGE(GDN13,1)</f>
        <v>5500</v>
      </c>
      <c r="GDO5" s="227">
        <v>971</v>
      </c>
      <c r="GDP5" s="518" t="s">
        <v>9675</v>
      </c>
      <c r="GDQ5" s="518"/>
      <c r="GDR5" s="228" t="s">
        <v>1378</v>
      </c>
      <c r="GDS5" s="229">
        <f t="shared" ref="GDS5" si="969">LARGE(GDS13,1)</f>
        <v>5500</v>
      </c>
      <c r="GDT5" s="227">
        <v>972</v>
      </c>
      <c r="GDU5" s="518" t="s">
        <v>9676</v>
      </c>
      <c r="GDV5" s="518"/>
      <c r="GDW5" s="228" t="s">
        <v>1378</v>
      </c>
      <c r="GDX5" s="229">
        <f t="shared" ref="GDX5" si="970">LARGE(GDX13,1)</f>
        <v>5500</v>
      </c>
      <c r="GDY5" s="227">
        <v>973</v>
      </c>
      <c r="GDZ5" s="518" t="s">
        <v>9677</v>
      </c>
      <c r="GEA5" s="518"/>
      <c r="GEB5" s="228" t="s">
        <v>1378</v>
      </c>
      <c r="GEC5" s="229">
        <f t="shared" ref="GEC5" si="971">LARGE(GEC13,1)</f>
        <v>5500</v>
      </c>
      <c r="GED5" s="227">
        <v>974</v>
      </c>
      <c r="GEE5" s="518" t="s">
        <v>9678</v>
      </c>
      <c r="GEF5" s="518"/>
      <c r="GEG5" s="228" t="s">
        <v>1378</v>
      </c>
      <c r="GEH5" s="229">
        <f t="shared" ref="GEH5" si="972">LARGE(GEH13,1)</f>
        <v>5500</v>
      </c>
      <c r="GEI5" s="227">
        <v>975</v>
      </c>
      <c r="GEJ5" s="518" t="s">
        <v>9679</v>
      </c>
      <c r="GEK5" s="518"/>
      <c r="GEL5" s="228" t="s">
        <v>1378</v>
      </c>
      <c r="GEM5" s="229">
        <f t="shared" ref="GEM5" si="973">LARGE(GEM13,1)</f>
        <v>5500</v>
      </c>
      <c r="GEN5" s="227">
        <v>976</v>
      </c>
      <c r="GEO5" s="518" t="s">
        <v>9680</v>
      </c>
      <c r="GEP5" s="518"/>
      <c r="GEQ5" s="228" t="s">
        <v>1378</v>
      </c>
      <c r="GER5" s="229">
        <f t="shared" ref="GER5" si="974">LARGE(GER13,1)</f>
        <v>5500</v>
      </c>
      <c r="GES5" s="227">
        <v>977</v>
      </c>
      <c r="GET5" s="518" t="s">
        <v>9681</v>
      </c>
      <c r="GEU5" s="518"/>
      <c r="GEV5" s="228" t="s">
        <v>1378</v>
      </c>
      <c r="GEW5" s="229">
        <f t="shared" ref="GEW5" si="975">LARGE(GEW13,1)</f>
        <v>5500</v>
      </c>
      <c r="GEX5" s="227">
        <v>978</v>
      </c>
      <c r="GEY5" s="518" t="s">
        <v>9682</v>
      </c>
      <c r="GEZ5" s="518"/>
      <c r="GFA5" s="228" t="s">
        <v>1378</v>
      </c>
      <c r="GFB5" s="229">
        <f t="shared" ref="GFB5" si="976">LARGE(GFB13,1)</f>
        <v>5500</v>
      </c>
      <c r="GFC5" s="227">
        <v>979</v>
      </c>
      <c r="GFD5" s="518" t="s">
        <v>9683</v>
      </c>
      <c r="GFE5" s="518"/>
      <c r="GFF5" s="228" t="s">
        <v>1378</v>
      </c>
      <c r="GFG5" s="229">
        <f t="shared" ref="GFG5" si="977">LARGE(GFG13,1)</f>
        <v>5500</v>
      </c>
      <c r="GFH5" s="227">
        <v>980</v>
      </c>
      <c r="GFI5" s="518" t="s">
        <v>9684</v>
      </c>
      <c r="GFJ5" s="518"/>
      <c r="GFK5" s="228" t="s">
        <v>1378</v>
      </c>
      <c r="GFL5" s="229">
        <f t="shared" ref="GFL5" si="978">LARGE(GFL13,1)</f>
        <v>5500</v>
      </c>
      <c r="GFM5" s="227">
        <v>981</v>
      </c>
      <c r="GFN5" s="518" t="s">
        <v>9685</v>
      </c>
      <c r="GFO5" s="518"/>
      <c r="GFP5" s="228" t="s">
        <v>1378</v>
      </c>
      <c r="GFQ5" s="229">
        <f t="shared" ref="GFQ5" si="979">LARGE(GFQ13,1)</f>
        <v>5500</v>
      </c>
      <c r="GFR5" s="227">
        <v>982</v>
      </c>
      <c r="GFS5" s="518" t="s">
        <v>9686</v>
      </c>
      <c r="GFT5" s="518"/>
      <c r="GFU5" s="228" t="s">
        <v>1378</v>
      </c>
      <c r="GFV5" s="229">
        <f t="shared" ref="GFV5" si="980">LARGE(GFV13,1)</f>
        <v>5500</v>
      </c>
      <c r="GFW5" s="227">
        <v>983</v>
      </c>
      <c r="GFX5" s="518" t="s">
        <v>9687</v>
      </c>
      <c r="GFY5" s="518"/>
      <c r="GFZ5" s="228" t="s">
        <v>1378</v>
      </c>
      <c r="GGA5" s="229">
        <f t="shared" ref="GGA5" si="981">LARGE(GGA13,1)</f>
        <v>5500</v>
      </c>
      <c r="GGB5" s="227">
        <v>984</v>
      </c>
      <c r="GGC5" s="518" t="s">
        <v>9688</v>
      </c>
      <c r="GGD5" s="518"/>
      <c r="GGE5" s="228" t="s">
        <v>1378</v>
      </c>
      <c r="GGF5" s="229">
        <f t="shared" ref="GGF5" si="982">LARGE(GGF13,1)</f>
        <v>5500</v>
      </c>
      <c r="GGG5" s="227">
        <v>985</v>
      </c>
      <c r="GGH5" s="518" t="s">
        <v>9689</v>
      </c>
      <c r="GGI5" s="518"/>
      <c r="GGJ5" s="228" t="s">
        <v>1378</v>
      </c>
      <c r="GGK5" s="229">
        <f t="shared" ref="GGK5" si="983">LARGE(GGK13,1)</f>
        <v>5500</v>
      </c>
      <c r="GGL5" s="227">
        <v>986</v>
      </c>
      <c r="GGM5" s="518" t="s">
        <v>9690</v>
      </c>
      <c r="GGN5" s="518"/>
      <c r="GGO5" s="228" t="s">
        <v>1378</v>
      </c>
      <c r="GGP5" s="229">
        <f t="shared" ref="GGP5" si="984">LARGE(GGP13,1)</f>
        <v>5500</v>
      </c>
      <c r="GGQ5" s="227">
        <v>987</v>
      </c>
      <c r="GGR5" s="518" t="s">
        <v>9691</v>
      </c>
      <c r="GGS5" s="518"/>
      <c r="GGT5" s="228" t="s">
        <v>1378</v>
      </c>
      <c r="GGU5" s="229">
        <f t="shared" ref="GGU5" si="985">LARGE(GGU13,1)</f>
        <v>5500</v>
      </c>
      <c r="GGV5" s="227">
        <v>988</v>
      </c>
      <c r="GGW5" s="518" t="s">
        <v>9692</v>
      </c>
      <c r="GGX5" s="518"/>
      <c r="GGY5" s="228" t="s">
        <v>1378</v>
      </c>
      <c r="GGZ5" s="229">
        <f t="shared" ref="GGZ5" si="986">LARGE(GGZ13,1)</f>
        <v>5500</v>
      </c>
      <c r="GHA5" s="227">
        <v>989</v>
      </c>
      <c r="GHB5" s="518" t="s">
        <v>9693</v>
      </c>
      <c r="GHC5" s="518"/>
      <c r="GHD5" s="228" t="s">
        <v>1378</v>
      </c>
      <c r="GHE5" s="229">
        <f t="shared" ref="GHE5" si="987">LARGE(GHE13,1)</f>
        <v>5500</v>
      </c>
      <c r="GHF5" s="227">
        <v>990</v>
      </c>
      <c r="GHG5" s="518" t="s">
        <v>9694</v>
      </c>
      <c r="GHH5" s="518"/>
      <c r="GHI5" s="228" t="s">
        <v>1378</v>
      </c>
      <c r="GHJ5" s="229">
        <f t="shared" ref="GHJ5" si="988">LARGE(GHJ13,1)</f>
        <v>5500</v>
      </c>
      <c r="GHK5" s="227">
        <v>991</v>
      </c>
      <c r="GHL5" s="518" t="s">
        <v>9695</v>
      </c>
      <c r="GHM5" s="518"/>
      <c r="GHN5" s="228" t="s">
        <v>1378</v>
      </c>
      <c r="GHO5" s="229">
        <f t="shared" ref="GHO5" si="989">LARGE(GHO13,1)</f>
        <v>5500</v>
      </c>
      <c r="GHP5" s="227">
        <v>992</v>
      </c>
      <c r="GHQ5" s="518" t="s">
        <v>9696</v>
      </c>
      <c r="GHR5" s="518"/>
      <c r="GHS5" s="228" t="s">
        <v>1378</v>
      </c>
      <c r="GHT5" s="229">
        <f t="shared" ref="GHT5" si="990">LARGE(GHT13,1)</f>
        <v>5500</v>
      </c>
      <c r="GHU5" s="227">
        <v>993</v>
      </c>
      <c r="GHV5" s="518" t="s">
        <v>9697</v>
      </c>
      <c r="GHW5" s="518"/>
      <c r="GHX5" s="228" t="s">
        <v>1378</v>
      </c>
      <c r="GHY5" s="229">
        <f t="shared" ref="GHY5" si="991">LARGE(GHY13,1)</f>
        <v>5500</v>
      </c>
      <c r="GHZ5" s="227">
        <v>994</v>
      </c>
      <c r="GIA5" s="518" t="s">
        <v>9698</v>
      </c>
      <c r="GIB5" s="518"/>
      <c r="GIC5" s="228" t="s">
        <v>1378</v>
      </c>
      <c r="GID5" s="229">
        <f t="shared" ref="GID5" si="992">LARGE(GID13,1)</f>
        <v>5500</v>
      </c>
      <c r="GIE5" s="227">
        <v>995</v>
      </c>
      <c r="GIF5" s="518" t="s">
        <v>9699</v>
      </c>
      <c r="GIG5" s="518"/>
      <c r="GIH5" s="228" t="s">
        <v>1378</v>
      </c>
      <c r="GII5" s="229">
        <f t="shared" ref="GII5" si="993">LARGE(GII13,1)</f>
        <v>5500</v>
      </c>
      <c r="GIJ5" s="227">
        <v>996</v>
      </c>
      <c r="GIK5" s="518" t="s">
        <v>9700</v>
      </c>
      <c r="GIL5" s="518"/>
      <c r="GIM5" s="228" t="s">
        <v>1378</v>
      </c>
      <c r="GIN5" s="229">
        <f t="shared" ref="GIN5" si="994">LARGE(GIN13,1)</f>
        <v>5500</v>
      </c>
      <c r="GIO5" s="227">
        <v>997</v>
      </c>
      <c r="GIP5" s="518" t="s">
        <v>9701</v>
      </c>
      <c r="GIQ5" s="518"/>
      <c r="GIR5" s="228" t="s">
        <v>1378</v>
      </c>
      <c r="GIS5" s="229">
        <f t="shared" ref="GIS5" si="995">LARGE(GIS13,1)</f>
        <v>5500</v>
      </c>
      <c r="GIT5" s="227">
        <v>998</v>
      </c>
      <c r="GIU5" s="518" t="s">
        <v>9702</v>
      </c>
      <c r="GIV5" s="518"/>
      <c r="GIW5" s="228" t="s">
        <v>1378</v>
      </c>
      <c r="GIX5" s="229">
        <f t="shared" ref="GIX5" si="996">LARGE(GIX13,1)</f>
        <v>5500</v>
      </c>
      <c r="GIY5" s="227">
        <v>999</v>
      </c>
      <c r="GIZ5" s="518" t="s">
        <v>9703</v>
      </c>
      <c r="GJA5" s="518"/>
      <c r="GJB5" s="228" t="s">
        <v>1378</v>
      </c>
      <c r="GJC5" s="229">
        <f t="shared" ref="GJC5" si="997">LARGE(GJC13,1)</f>
        <v>5500</v>
      </c>
      <c r="GJD5" s="227">
        <v>1000</v>
      </c>
      <c r="GJE5" s="518" t="s">
        <v>9704</v>
      </c>
      <c r="GJF5" s="518"/>
      <c r="GJG5" s="228" t="s">
        <v>1378</v>
      </c>
      <c r="GJH5" s="229">
        <f t="shared" ref="GJH5" si="998">LARGE(GJH13,1)</f>
        <v>5500</v>
      </c>
      <c r="GJI5" s="227">
        <v>1001</v>
      </c>
      <c r="GJJ5" s="518" t="s">
        <v>9705</v>
      </c>
      <c r="GJK5" s="518"/>
      <c r="GJL5" s="228" t="s">
        <v>1378</v>
      </c>
      <c r="GJM5" s="229">
        <f t="shared" ref="GJM5" si="999">LARGE(GJM13,1)</f>
        <v>5500</v>
      </c>
      <c r="GJN5" s="227">
        <v>1002</v>
      </c>
      <c r="GJO5" s="518" t="s">
        <v>9706</v>
      </c>
      <c r="GJP5" s="518"/>
      <c r="GJQ5" s="228" t="s">
        <v>1378</v>
      </c>
      <c r="GJR5" s="229">
        <f t="shared" ref="GJR5" si="1000">LARGE(GJR13,1)</f>
        <v>5500</v>
      </c>
      <c r="GJS5" s="227">
        <v>1003</v>
      </c>
      <c r="GJT5" s="518" t="s">
        <v>9707</v>
      </c>
      <c r="GJU5" s="518"/>
      <c r="GJV5" s="228" t="s">
        <v>1378</v>
      </c>
      <c r="GJW5" s="229">
        <f t="shared" ref="GJW5" si="1001">LARGE(GJW13,1)</f>
        <v>5500</v>
      </c>
      <c r="GJX5" s="227">
        <v>1004</v>
      </c>
      <c r="GJY5" s="518" t="s">
        <v>9708</v>
      </c>
      <c r="GJZ5" s="518"/>
      <c r="GKA5" s="228" t="s">
        <v>1378</v>
      </c>
      <c r="GKB5" s="229">
        <f t="shared" ref="GKB5" si="1002">LARGE(GKB13,1)</f>
        <v>5500</v>
      </c>
      <c r="GKC5" s="227">
        <v>1005</v>
      </c>
      <c r="GKD5" s="518" t="s">
        <v>9709</v>
      </c>
      <c r="GKE5" s="518"/>
      <c r="GKF5" s="228" t="s">
        <v>1378</v>
      </c>
      <c r="GKG5" s="229">
        <f t="shared" ref="GKG5" si="1003">LARGE(GKG13,1)</f>
        <v>5500</v>
      </c>
      <c r="GKH5" s="227">
        <v>1006</v>
      </c>
      <c r="GKI5" s="518" t="s">
        <v>9710</v>
      </c>
      <c r="GKJ5" s="518"/>
      <c r="GKK5" s="228" t="s">
        <v>1378</v>
      </c>
      <c r="GKL5" s="229">
        <f t="shared" ref="GKL5" si="1004">LARGE(GKL13,1)</f>
        <v>5500</v>
      </c>
      <c r="GKM5" s="227">
        <v>1007</v>
      </c>
      <c r="GKN5" s="518" t="s">
        <v>9711</v>
      </c>
      <c r="GKO5" s="518"/>
      <c r="GKP5" s="228" t="s">
        <v>1378</v>
      </c>
      <c r="GKQ5" s="229">
        <f t="shared" ref="GKQ5" si="1005">LARGE(GKQ13,1)</f>
        <v>5500</v>
      </c>
      <c r="GKR5" s="227">
        <v>1008</v>
      </c>
      <c r="GKS5" s="518" t="s">
        <v>9712</v>
      </c>
      <c r="GKT5" s="518"/>
      <c r="GKU5" s="228" t="s">
        <v>1378</v>
      </c>
      <c r="GKV5" s="229">
        <f t="shared" ref="GKV5" si="1006">LARGE(GKV13,1)</f>
        <v>5500</v>
      </c>
      <c r="GKW5" s="227">
        <v>1009</v>
      </c>
      <c r="GKX5" s="518" t="s">
        <v>9713</v>
      </c>
      <c r="GKY5" s="518"/>
      <c r="GKZ5" s="228" t="s">
        <v>1378</v>
      </c>
      <c r="GLA5" s="229">
        <f t="shared" ref="GLA5" si="1007">LARGE(GLA13,1)</f>
        <v>5500</v>
      </c>
      <c r="GLB5" s="227">
        <v>1010</v>
      </c>
      <c r="GLC5" s="518" t="s">
        <v>9714</v>
      </c>
      <c r="GLD5" s="518"/>
      <c r="GLE5" s="228" t="s">
        <v>1378</v>
      </c>
      <c r="GLF5" s="229">
        <f t="shared" ref="GLF5" si="1008">LARGE(GLF13,1)</f>
        <v>5500</v>
      </c>
      <c r="GLG5" s="227">
        <v>1011</v>
      </c>
      <c r="GLH5" s="518" t="s">
        <v>9715</v>
      </c>
      <c r="GLI5" s="518"/>
      <c r="GLJ5" s="228" t="s">
        <v>1378</v>
      </c>
      <c r="GLK5" s="229">
        <f t="shared" ref="GLK5" si="1009">LARGE(GLK13,1)</f>
        <v>5500</v>
      </c>
      <c r="GLL5" s="227">
        <v>1012</v>
      </c>
      <c r="GLM5" s="518" t="s">
        <v>9716</v>
      </c>
      <c r="GLN5" s="518"/>
      <c r="GLO5" s="228" t="s">
        <v>1378</v>
      </c>
      <c r="GLP5" s="229">
        <f t="shared" ref="GLP5" si="1010">LARGE(GLP13,1)</f>
        <v>5500</v>
      </c>
      <c r="GLQ5" s="227">
        <v>1013</v>
      </c>
      <c r="GLR5" s="518" t="s">
        <v>9717</v>
      </c>
      <c r="GLS5" s="518"/>
      <c r="GLT5" s="228" t="s">
        <v>1378</v>
      </c>
      <c r="GLU5" s="229">
        <f t="shared" ref="GLU5" si="1011">LARGE(GLU13,1)</f>
        <v>5500</v>
      </c>
      <c r="GLV5" s="227">
        <v>1014</v>
      </c>
      <c r="GLW5" s="518" t="s">
        <v>9718</v>
      </c>
      <c r="GLX5" s="518"/>
      <c r="GLY5" s="228" t="s">
        <v>1378</v>
      </c>
      <c r="GLZ5" s="229">
        <f t="shared" ref="GLZ5" si="1012">LARGE(GLZ13,1)</f>
        <v>5500</v>
      </c>
      <c r="GMA5" s="227">
        <v>1015</v>
      </c>
      <c r="GMB5" s="518" t="s">
        <v>9719</v>
      </c>
      <c r="GMC5" s="518"/>
      <c r="GMD5" s="228" t="s">
        <v>1378</v>
      </c>
      <c r="GME5" s="229">
        <f t="shared" ref="GME5" si="1013">LARGE(GME13,1)</f>
        <v>5500</v>
      </c>
      <c r="GMF5" s="227">
        <v>1016</v>
      </c>
      <c r="GMG5" s="518" t="s">
        <v>9720</v>
      </c>
      <c r="GMH5" s="518"/>
      <c r="GMI5" s="228" t="s">
        <v>1378</v>
      </c>
      <c r="GMJ5" s="229">
        <f t="shared" ref="GMJ5" si="1014">LARGE(GMJ13,1)</f>
        <v>5500</v>
      </c>
      <c r="GMK5" s="227">
        <v>1017</v>
      </c>
      <c r="GML5" s="518" t="s">
        <v>9721</v>
      </c>
      <c r="GMM5" s="518"/>
      <c r="GMN5" s="228" t="s">
        <v>1378</v>
      </c>
      <c r="GMO5" s="229">
        <f t="shared" ref="GMO5" si="1015">LARGE(GMO13,1)</f>
        <v>5500</v>
      </c>
      <c r="GMP5" s="227">
        <v>1018</v>
      </c>
      <c r="GMQ5" s="518" t="s">
        <v>9722</v>
      </c>
      <c r="GMR5" s="518"/>
      <c r="GMS5" s="228" t="s">
        <v>1378</v>
      </c>
      <c r="GMT5" s="229">
        <f t="shared" ref="GMT5" si="1016">LARGE(GMT13,1)</f>
        <v>5500</v>
      </c>
      <c r="GMU5" s="227">
        <v>1019</v>
      </c>
      <c r="GMV5" s="518" t="s">
        <v>9723</v>
      </c>
      <c r="GMW5" s="518"/>
      <c r="GMX5" s="228" t="s">
        <v>1378</v>
      </c>
      <c r="GMY5" s="229">
        <f t="shared" ref="GMY5" si="1017">LARGE(GMY13,1)</f>
        <v>5500</v>
      </c>
      <c r="GMZ5" s="227">
        <v>1020</v>
      </c>
      <c r="GNA5" s="518" t="s">
        <v>9724</v>
      </c>
      <c r="GNB5" s="518"/>
      <c r="GNC5" s="228" t="s">
        <v>1378</v>
      </c>
      <c r="GND5" s="229">
        <f t="shared" ref="GND5" si="1018">LARGE(GND13,1)</f>
        <v>5500</v>
      </c>
      <c r="GNE5" s="227">
        <v>1021</v>
      </c>
      <c r="GNF5" s="518" t="s">
        <v>9725</v>
      </c>
      <c r="GNG5" s="518"/>
      <c r="GNH5" s="228" t="s">
        <v>1378</v>
      </c>
      <c r="GNI5" s="229">
        <f t="shared" ref="GNI5" si="1019">LARGE(GNI13,1)</f>
        <v>5500</v>
      </c>
      <c r="GNJ5" s="227">
        <v>1022</v>
      </c>
      <c r="GNK5" s="518" t="s">
        <v>9726</v>
      </c>
      <c r="GNL5" s="518"/>
      <c r="GNM5" s="228" t="s">
        <v>1378</v>
      </c>
      <c r="GNN5" s="229">
        <f t="shared" ref="GNN5" si="1020">LARGE(GNN13,1)</f>
        <v>5500</v>
      </c>
      <c r="GNO5" s="227">
        <v>1023</v>
      </c>
      <c r="GNP5" s="518" t="s">
        <v>9727</v>
      </c>
      <c r="GNQ5" s="518"/>
      <c r="GNR5" s="228" t="s">
        <v>1378</v>
      </c>
      <c r="GNS5" s="229">
        <f t="shared" ref="GNS5" si="1021">LARGE(GNS13,1)</f>
        <v>5500</v>
      </c>
      <c r="GNT5" s="227">
        <v>1024</v>
      </c>
      <c r="GNU5" s="518" t="s">
        <v>9728</v>
      </c>
      <c r="GNV5" s="518"/>
      <c r="GNW5" s="228" t="s">
        <v>1378</v>
      </c>
      <c r="GNX5" s="229">
        <f t="shared" ref="GNX5" si="1022">LARGE(GNX13,1)</f>
        <v>5500</v>
      </c>
      <c r="GNY5" s="227">
        <v>1025</v>
      </c>
      <c r="GNZ5" s="518" t="s">
        <v>9729</v>
      </c>
      <c r="GOA5" s="518"/>
      <c r="GOB5" s="228" t="s">
        <v>1378</v>
      </c>
      <c r="GOC5" s="229">
        <f t="shared" ref="GOC5" si="1023">LARGE(GOC13,1)</f>
        <v>5500</v>
      </c>
      <c r="GOD5" s="227">
        <v>1026</v>
      </c>
      <c r="GOE5" s="518" t="s">
        <v>9730</v>
      </c>
      <c r="GOF5" s="518"/>
      <c r="GOG5" s="228" t="s">
        <v>1378</v>
      </c>
      <c r="GOH5" s="229">
        <f t="shared" ref="GOH5" si="1024">LARGE(GOH13,1)</f>
        <v>5500</v>
      </c>
      <c r="GOI5" s="227">
        <v>1027</v>
      </c>
      <c r="GOJ5" s="518" t="s">
        <v>9731</v>
      </c>
      <c r="GOK5" s="518"/>
      <c r="GOL5" s="228" t="s">
        <v>1378</v>
      </c>
      <c r="GOM5" s="229">
        <f t="shared" ref="GOM5" si="1025">LARGE(GOM13,1)</f>
        <v>5500</v>
      </c>
      <c r="GON5" s="227">
        <v>1028</v>
      </c>
      <c r="GOO5" s="518" t="s">
        <v>9732</v>
      </c>
      <c r="GOP5" s="518"/>
      <c r="GOQ5" s="228" t="s">
        <v>1378</v>
      </c>
      <c r="GOR5" s="229">
        <f t="shared" ref="GOR5" si="1026">LARGE(GOR13,1)</f>
        <v>5500</v>
      </c>
      <c r="GOS5" s="227">
        <v>1029</v>
      </c>
      <c r="GOT5" s="518" t="s">
        <v>9733</v>
      </c>
      <c r="GOU5" s="518"/>
      <c r="GOV5" s="228" t="s">
        <v>1378</v>
      </c>
      <c r="GOW5" s="229">
        <f t="shared" ref="GOW5" si="1027">LARGE(GOW13,1)</f>
        <v>5500</v>
      </c>
      <c r="GOX5" s="227">
        <v>1030</v>
      </c>
      <c r="GOY5" s="518" t="s">
        <v>9734</v>
      </c>
      <c r="GOZ5" s="518"/>
      <c r="GPA5" s="228" t="s">
        <v>1378</v>
      </c>
      <c r="GPB5" s="229">
        <f t="shared" ref="GPB5" si="1028">LARGE(GPB13,1)</f>
        <v>5500</v>
      </c>
      <c r="GPC5" s="227">
        <v>1031</v>
      </c>
      <c r="GPD5" s="518" t="s">
        <v>9735</v>
      </c>
      <c r="GPE5" s="518"/>
      <c r="GPF5" s="228" t="s">
        <v>1378</v>
      </c>
      <c r="GPG5" s="229">
        <f t="shared" ref="GPG5" si="1029">LARGE(GPG13,1)</f>
        <v>5500</v>
      </c>
      <c r="GPH5" s="227">
        <v>1032</v>
      </c>
      <c r="GPI5" s="518" t="s">
        <v>9736</v>
      </c>
      <c r="GPJ5" s="518"/>
      <c r="GPK5" s="228" t="s">
        <v>1378</v>
      </c>
      <c r="GPL5" s="229">
        <f t="shared" ref="GPL5" si="1030">LARGE(GPL13,1)</f>
        <v>5500</v>
      </c>
      <c r="GPM5" s="227">
        <v>1033</v>
      </c>
      <c r="GPN5" s="518" t="s">
        <v>9737</v>
      </c>
      <c r="GPO5" s="518"/>
      <c r="GPP5" s="228" t="s">
        <v>1378</v>
      </c>
      <c r="GPQ5" s="229">
        <f t="shared" ref="GPQ5" si="1031">LARGE(GPQ13,1)</f>
        <v>5500</v>
      </c>
      <c r="GPR5" s="227">
        <v>1034</v>
      </c>
      <c r="GPS5" s="518" t="s">
        <v>9738</v>
      </c>
      <c r="GPT5" s="518"/>
      <c r="GPU5" s="228" t="s">
        <v>1378</v>
      </c>
      <c r="GPV5" s="229">
        <f t="shared" ref="GPV5" si="1032">LARGE(GPV13,1)</f>
        <v>5500</v>
      </c>
      <c r="GPW5" s="227">
        <v>1035</v>
      </c>
      <c r="GPX5" s="518" t="s">
        <v>9739</v>
      </c>
      <c r="GPY5" s="518"/>
      <c r="GPZ5" s="228" t="s">
        <v>1378</v>
      </c>
      <c r="GQA5" s="229">
        <f t="shared" ref="GQA5" si="1033">LARGE(GQA13,1)</f>
        <v>5500</v>
      </c>
      <c r="GQB5" s="227">
        <v>1036</v>
      </c>
      <c r="GQC5" s="518" t="s">
        <v>9740</v>
      </c>
      <c r="GQD5" s="518"/>
      <c r="GQE5" s="228" t="s">
        <v>1378</v>
      </c>
      <c r="GQF5" s="229">
        <f t="shared" ref="GQF5" si="1034">LARGE(GQF13,1)</f>
        <v>5500</v>
      </c>
      <c r="GQG5" s="227">
        <v>1037</v>
      </c>
      <c r="GQH5" s="518" t="s">
        <v>9741</v>
      </c>
      <c r="GQI5" s="518"/>
      <c r="GQJ5" s="228" t="s">
        <v>1378</v>
      </c>
      <c r="GQK5" s="229">
        <f t="shared" ref="GQK5" si="1035">LARGE(GQK13,1)</f>
        <v>5500</v>
      </c>
      <c r="GQL5" s="227">
        <v>1038</v>
      </c>
      <c r="GQM5" s="518" t="s">
        <v>9742</v>
      </c>
      <c r="GQN5" s="518"/>
      <c r="GQO5" s="228" t="s">
        <v>1378</v>
      </c>
      <c r="GQP5" s="229">
        <f t="shared" ref="GQP5" si="1036">LARGE(GQP13,1)</f>
        <v>5500</v>
      </c>
      <c r="GQQ5" s="227">
        <v>1039</v>
      </c>
      <c r="GQR5" s="518" t="s">
        <v>9743</v>
      </c>
      <c r="GQS5" s="518"/>
      <c r="GQT5" s="228" t="s">
        <v>1378</v>
      </c>
      <c r="GQU5" s="229">
        <f t="shared" ref="GQU5" si="1037">LARGE(GQU13,1)</f>
        <v>5500</v>
      </c>
      <c r="GQV5" s="227">
        <v>1040</v>
      </c>
      <c r="GQW5" s="518" t="s">
        <v>9744</v>
      </c>
      <c r="GQX5" s="518"/>
      <c r="GQY5" s="228" t="s">
        <v>1378</v>
      </c>
      <c r="GQZ5" s="229">
        <f t="shared" ref="GQZ5" si="1038">LARGE(GQZ13,1)</f>
        <v>5500</v>
      </c>
      <c r="GRA5" s="227">
        <v>1041</v>
      </c>
      <c r="GRB5" s="518" t="s">
        <v>9745</v>
      </c>
      <c r="GRC5" s="518"/>
      <c r="GRD5" s="228" t="s">
        <v>1378</v>
      </c>
      <c r="GRE5" s="229">
        <f t="shared" ref="GRE5" si="1039">LARGE(GRE13,1)</f>
        <v>5500</v>
      </c>
      <c r="GRF5" s="227">
        <v>1042</v>
      </c>
      <c r="GRG5" s="518" t="s">
        <v>9746</v>
      </c>
      <c r="GRH5" s="518"/>
      <c r="GRI5" s="228" t="s">
        <v>1378</v>
      </c>
      <c r="GRJ5" s="229">
        <f t="shared" ref="GRJ5" si="1040">LARGE(GRJ13,1)</f>
        <v>5500</v>
      </c>
      <c r="GRK5" s="227">
        <v>1043</v>
      </c>
      <c r="GRL5" s="518" t="s">
        <v>9747</v>
      </c>
      <c r="GRM5" s="518"/>
      <c r="GRN5" s="228" t="s">
        <v>1378</v>
      </c>
      <c r="GRO5" s="229">
        <f t="shared" ref="GRO5" si="1041">LARGE(GRO13,1)</f>
        <v>5500</v>
      </c>
      <c r="GRP5" s="227">
        <v>1044</v>
      </c>
      <c r="GRQ5" s="518" t="s">
        <v>9748</v>
      </c>
      <c r="GRR5" s="518"/>
      <c r="GRS5" s="228" t="s">
        <v>1378</v>
      </c>
      <c r="GRT5" s="229">
        <f t="shared" ref="GRT5" si="1042">LARGE(GRT13,1)</f>
        <v>5500</v>
      </c>
      <c r="GRU5" s="227">
        <v>1045</v>
      </c>
      <c r="GRV5" s="518" t="s">
        <v>9749</v>
      </c>
      <c r="GRW5" s="518"/>
      <c r="GRX5" s="228" t="s">
        <v>1378</v>
      </c>
      <c r="GRY5" s="229">
        <f t="shared" ref="GRY5" si="1043">LARGE(GRY13,1)</f>
        <v>5500</v>
      </c>
      <c r="GRZ5" s="227">
        <v>1046</v>
      </c>
      <c r="GSA5" s="518" t="s">
        <v>9750</v>
      </c>
      <c r="GSB5" s="518"/>
      <c r="GSC5" s="228" t="s">
        <v>1378</v>
      </c>
      <c r="GSD5" s="229">
        <f t="shared" ref="GSD5" si="1044">LARGE(GSD13,1)</f>
        <v>5500</v>
      </c>
      <c r="GSE5" s="227">
        <v>1047</v>
      </c>
      <c r="GSF5" s="518" t="s">
        <v>9751</v>
      </c>
      <c r="GSG5" s="518"/>
      <c r="GSH5" s="228" t="s">
        <v>1378</v>
      </c>
      <c r="GSI5" s="229">
        <f t="shared" ref="GSI5" si="1045">LARGE(GSI13,1)</f>
        <v>5500</v>
      </c>
      <c r="GSJ5" s="227">
        <v>1048</v>
      </c>
      <c r="GSK5" s="518" t="s">
        <v>9752</v>
      </c>
      <c r="GSL5" s="518"/>
      <c r="GSM5" s="228" t="s">
        <v>1378</v>
      </c>
      <c r="GSN5" s="229">
        <f t="shared" ref="GSN5" si="1046">LARGE(GSN13,1)</f>
        <v>5500</v>
      </c>
      <c r="GSO5" s="227">
        <v>1049</v>
      </c>
      <c r="GSP5" s="518" t="s">
        <v>9753</v>
      </c>
      <c r="GSQ5" s="518"/>
      <c r="GSR5" s="228" t="s">
        <v>1378</v>
      </c>
      <c r="GSS5" s="229">
        <f t="shared" ref="GSS5" si="1047">LARGE(GSS13,1)</f>
        <v>5500</v>
      </c>
      <c r="GST5" s="227">
        <v>1050</v>
      </c>
      <c r="GSU5" s="518" t="s">
        <v>9754</v>
      </c>
      <c r="GSV5" s="518"/>
      <c r="GSW5" s="228" t="s">
        <v>1378</v>
      </c>
      <c r="GSX5" s="229">
        <f t="shared" ref="GSX5" si="1048">LARGE(GSX13,1)</f>
        <v>5500</v>
      </c>
      <c r="GSY5" s="227">
        <v>1051</v>
      </c>
      <c r="GSZ5" s="518" t="s">
        <v>9755</v>
      </c>
      <c r="GTA5" s="518"/>
      <c r="GTB5" s="228" t="s">
        <v>1378</v>
      </c>
      <c r="GTC5" s="229">
        <f t="shared" ref="GTC5" si="1049">LARGE(GTC13,1)</f>
        <v>5500</v>
      </c>
      <c r="GTD5" s="227">
        <v>1052</v>
      </c>
      <c r="GTE5" s="518" t="s">
        <v>9756</v>
      </c>
      <c r="GTF5" s="518"/>
      <c r="GTG5" s="228" t="s">
        <v>1378</v>
      </c>
      <c r="GTH5" s="229">
        <f t="shared" ref="GTH5" si="1050">LARGE(GTH13,1)</f>
        <v>5500</v>
      </c>
      <c r="GTI5" s="227">
        <v>1053</v>
      </c>
      <c r="GTJ5" s="518" t="s">
        <v>9757</v>
      </c>
      <c r="GTK5" s="518"/>
      <c r="GTL5" s="228" t="s">
        <v>1378</v>
      </c>
      <c r="GTM5" s="229">
        <f t="shared" ref="GTM5" si="1051">LARGE(GTM13,1)</f>
        <v>5500</v>
      </c>
      <c r="GTN5" s="227">
        <v>1054</v>
      </c>
      <c r="GTO5" s="518" t="s">
        <v>9758</v>
      </c>
      <c r="GTP5" s="518"/>
      <c r="GTQ5" s="228" t="s">
        <v>1378</v>
      </c>
      <c r="GTR5" s="229">
        <f t="shared" ref="GTR5" si="1052">LARGE(GTR13,1)</f>
        <v>5500</v>
      </c>
      <c r="GTS5" s="227">
        <v>1055</v>
      </c>
      <c r="GTT5" s="518" t="s">
        <v>9759</v>
      </c>
      <c r="GTU5" s="518"/>
      <c r="GTV5" s="228" t="s">
        <v>1378</v>
      </c>
      <c r="GTW5" s="229">
        <f t="shared" ref="GTW5" si="1053">LARGE(GTW13,1)</f>
        <v>5500</v>
      </c>
      <c r="GTX5" s="227">
        <v>1056</v>
      </c>
      <c r="GTY5" s="518" t="s">
        <v>9760</v>
      </c>
      <c r="GTZ5" s="518"/>
      <c r="GUA5" s="228" t="s">
        <v>1378</v>
      </c>
      <c r="GUB5" s="229">
        <f t="shared" ref="GUB5" si="1054">LARGE(GUB13,1)</f>
        <v>5500</v>
      </c>
      <c r="GUC5" s="227">
        <v>1057</v>
      </c>
      <c r="GUD5" s="518" t="s">
        <v>9761</v>
      </c>
      <c r="GUE5" s="518"/>
      <c r="GUF5" s="228" t="s">
        <v>1378</v>
      </c>
      <c r="GUG5" s="229">
        <f t="shared" ref="GUG5" si="1055">LARGE(GUG13,1)</f>
        <v>5500</v>
      </c>
      <c r="GUH5" s="227">
        <v>1058</v>
      </c>
      <c r="GUI5" s="518" t="s">
        <v>9762</v>
      </c>
      <c r="GUJ5" s="518"/>
      <c r="GUK5" s="228" t="s">
        <v>1378</v>
      </c>
      <c r="GUL5" s="229">
        <f t="shared" ref="GUL5" si="1056">LARGE(GUL13,1)</f>
        <v>5500</v>
      </c>
      <c r="GUM5" s="227">
        <v>1059</v>
      </c>
      <c r="GUN5" s="518" t="s">
        <v>9763</v>
      </c>
      <c r="GUO5" s="518"/>
      <c r="GUP5" s="228" t="s">
        <v>1378</v>
      </c>
      <c r="GUQ5" s="229">
        <f t="shared" ref="GUQ5" si="1057">LARGE(GUQ13,1)</f>
        <v>5500</v>
      </c>
      <c r="GUR5" s="227">
        <v>1060</v>
      </c>
      <c r="GUS5" s="518" t="s">
        <v>9764</v>
      </c>
      <c r="GUT5" s="518"/>
      <c r="GUU5" s="228" t="s">
        <v>1378</v>
      </c>
      <c r="GUV5" s="229">
        <f t="shared" ref="GUV5" si="1058">LARGE(GUV13,1)</f>
        <v>5500</v>
      </c>
      <c r="GUW5" s="227">
        <v>1061</v>
      </c>
      <c r="GUX5" s="518" t="s">
        <v>9765</v>
      </c>
      <c r="GUY5" s="518"/>
      <c r="GUZ5" s="228" t="s">
        <v>1378</v>
      </c>
      <c r="GVA5" s="229">
        <f t="shared" ref="GVA5" si="1059">LARGE(GVA13,1)</f>
        <v>5500</v>
      </c>
      <c r="GVB5" s="227">
        <v>1062</v>
      </c>
      <c r="GVC5" s="518" t="s">
        <v>9766</v>
      </c>
      <c r="GVD5" s="518"/>
      <c r="GVE5" s="228" t="s">
        <v>1378</v>
      </c>
      <c r="GVF5" s="229">
        <f t="shared" ref="GVF5" si="1060">LARGE(GVF13,1)</f>
        <v>5500</v>
      </c>
      <c r="GVG5" s="227">
        <v>1063</v>
      </c>
      <c r="GVH5" s="518" t="s">
        <v>9767</v>
      </c>
      <c r="GVI5" s="518"/>
      <c r="GVJ5" s="228" t="s">
        <v>1378</v>
      </c>
      <c r="GVK5" s="229">
        <f t="shared" ref="GVK5" si="1061">LARGE(GVK13,1)</f>
        <v>5500</v>
      </c>
      <c r="GVL5" s="227">
        <v>1064</v>
      </c>
      <c r="GVM5" s="518" t="s">
        <v>9768</v>
      </c>
      <c r="GVN5" s="518"/>
      <c r="GVO5" s="228" t="s">
        <v>1378</v>
      </c>
      <c r="GVP5" s="229">
        <f t="shared" ref="GVP5" si="1062">LARGE(GVP13,1)</f>
        <v>5500</v>
      </c>
      <c r="GVQ5" s="227">
        <v>1065</v>
      </c>
      <c r="GVR5" s="518" t="s">
        <v>9769</v>
      </c>
      <c r="GVS5" s="518"/>
      <c r="GVT5" s="228" t="s">
        <v>1378</v>
      </c>
      <c r="GVU5" s="229">
        <f t="shared" ref="GVU5" si="1063">LARGE(GVU13,1)</f>
        <v>5500</v>
      </c>
      <c r="GVV5" s="227">
        <v>1066</v>
      </c>
      <c r="GVW5" s="518" t="s">
        <v>9770</v>
      </c>
      <c r="GVX5" s="518"/>
      <c r="GVY5" s="228" t="s">
        <v>1378</v>
      </c>
      <c r="GVZ5" s="229">
        <f t="shared" ref="GVZ5" si="1064">LARGE(GVZ13,1)</f>
        <v>5500</v>
      </c>
      <c r="GWA5" s="227">
        <v>1067</v>
      </c>
      <c r="GWB5" s="518" t="s">
        <v>9771</v>
      </c>
      <c r="GWC5" s="518"/>
      <c r="GWD5" s="228" t="s">
        <v>1378</v>
      </c>
      <c r="GWE5" s="229">
        <f t="shared" ref="GWE5" si="1065">LARGE(GWE13,1)</f>
        <v>5500</v>
      </c>
      <c r="GWF5" s="227">
        <v>1068</v>
      </c>
      <c r="GWG5" s="518" t="s">
        <v>9772</v>
      </c>
      <c r="GWH5" s="518"/>
      <c r="GWI5" s="228" t="s">
        <v>1378</v>
      </c>
      <c r="GWJ5" s="229">
        <f t="shared" ref="GWJ5" si="1066">LARGE(GWJ13,1)</f>
        <v>5500</v>
      </c>
      <c r="GWK5" s="227">
        <v>1069</v>
      </c>
      <c r="GWL5" s="518" t="s">
        <v>9773</v>
      </c>
      <c r="GWM5" s="518"/>
      <c r="GWN5" s="228" t="s">
        <v>1378</v>
      </c>
      <c r="GWO5" s="229">
        <f t="shared" ref="GWO5" si="1067">LARGE(GWO13,1)</f>
        <v>5500</v>
      </c>
      <c r="GWP5" s="227">
        <v>1070</v>
      </c>
      <c r="GWQ5" s="518" t="s">
        <v>9774</v>
      </c>
      <c r="GWR5" s="518"/>
      <c r="GWS5" s="228" t="s">
        <v>1378</v>
      </c>
      <c r="GWT5" s="229">
        <f t="shared" ref="GWT5" si="1068">LARGE(GWT13,1)</f>
        <v>5500</v>
      </c>
      <c r="GWU5" s="227">
        <v>1071</v>
      </c>
      <c r="GWV5" s="518" t="s">
        <v>9775</v>
      </c>
      <c r="GWW5" s="518"/>
      <c r="GWX5" s="228" t="s">
        <v>1378</v>
      </c>
      <c r="GWY5" s="229">
        <f t="shared" ref="GWY5" si="1069">LARGE(GWY13,1)</f>
        <v>5500</v>
      </c>
      <c r="GWZ5" s="227">
        <v>1072</v>
      </c>
      <c r="GXA5" s="518" t="s">
        <v>9776</v>
      </c>
      <c r="GXB5" s="518"/>
      <c r="GXC5" s="228" t="s">
        <v>1378</v>
      </c>
      <c r="GXD5" s="229">
        <f t="shared" ref="GXD5" si="1070">LARGE(GXD13,1)</f>
        <v>5500</v>
      </c>
      <c r="GXE5" s="227">
        <v>1073</v>
      </c>
      <c r="GXF5" s="518" t="s">
        <v>9777</v>
      </c>
      <c r="GXG5" s="518"/>
      <c r="GXH5" s="228" t="s">
        <v>1378</v>
      </c>
      <c r="GXI5" s="229">
        <f t="shared" ref="GXI5" si="1071">LARGE(GXI13,1)</f>
        <v>5500</v>
      </c>
      <c r="GXJ5" s="227">
        <v>1074</v>
      </c>
      <c r="GXK5" s="518" t="s">
        <v>9778</v>
      </c>
      <c r="GXL5" s="518"/>
      <c r="GXM5" s="228" t="s">
        <v>1378</v>
      </c>
      <c r="GXN5" s="229">
        <f t="shared" ref="GXN5" si="1072">LARGE(GXN13,1)</f>
        <v>5500</v>
      </c>
      <c r="GXO5" s="227">
        <v>1075</v>
      </c>
      <c r="GXP5" s="518" t="s">
        <v>9779</v>
      </c>
      <c r="GXQ5" s="518"/>
      <c r="GXR5" s="228" t="s">
        <v>1378</v>
      </c>
      <c r="GXS5" s="229">
        <f t="shared" ref="GXS5" si="1073">LARGE(GXS13,1)</f>
        <v>5500</v>
      </c>
      <c r="GXT5" s="227">
        <v>1076</v>
      </c>
      <c r="GXU5" s="518" t="s">
        <v>9780</v>
      </c>
      <c r="GXV5" s="518"/>
      <c r="GXW5" s="228" t="s">
        <v>1378</v>
      </c>
      <c r="GXX5" s="229">
        <f t="shared" ref="GXX5" si="1074">LARGE(GXX13,1)</f>
        <v>5500</v>
      </c>
      <c r="GXY5" s="227">
        <v>1077</v>
      </c>
      <c r="GXZ5" s="518" t="s">
        <v>9781</v>
      </c>
      <c r="GYA5" s="518"/>
      <c r="GYB5" s="228" t="s">
        <v>1378</v>
      </c>
      <c r="GYC5" s="229">
        <f t="shared" ref="GYC5" si="1075">LARGE(GYC13,1)</f>
        <v>5500</v>
      </c>
      <c r="GYD5" s="227">
        <v>1078</v>
      </c>
      <c r="GYE5" s="518" t="s">
        <v>9782</v>
      </c>
      <c r="GYF5" s="518"/>
      <c r="GYG5" s="228" t="s">
        <v>1378</v>
      </c>
      <c r="GYH5" s="229">
        <f t="shared" ref="GYH5" si="1076">LARGE(GYH13,1)</f>
        <v>5500</v>
      </c>
      <c r="GYI5" s="227">
        <v>1079</v>
      </c>
      <c r="GYJ5" s="518" t="s">
        <v>9783</v>
      </c>
      <c r="GYK5" s="518"/>
      <c r="GYL5" s="228" t="s">
        <v>1378</v>
      </c>
      <c r="GYM5" s="229">
        <f t="shared" ref="GYM5" si="1077">LARGE(GYM13,1)</f>
        <v>5500</v>
      </c>
      <c r="GYN5" s="227">
        <v>1080</v>
      </c>
      <c r="GYO5" s="518" t="s">
        <v>9784</v>
      </c>
      <c r="GYP5" s="518"/>
      <c r="GYQ5" s="228" t="s">
        <v>1378</v>
      </c>
      <c r="GYR5" s="229">
        <f t="shared" ref="GYR5" si="1078">LARGE(GYR13,1)</f>
        <v>5500</v>
      </c>
      <c r="GYS5" s="227">
        <v>1081</v>
      </c>
      <c r="GYT5" s="518" t="s">
        <v>9785</v>
      </c>
      <c r="GYU5" s="518"/>
      <c r="GYV5" s="228" t="s">
        <v>1378</v>
      </c>
      <c r="GYW5" s="229">
        <f t="shared" ref="GYW5" si="1079">LARGE(GYW13,1)</f>
        <v>5500</v>
      </c>
      <c r="GYX5" s="227">
        <v>1082</v>
      </c>
      <c r="GYY5" s="518" t="s">
        <v>9786</v>
      </c>
      <c r="GYZ5" s="518"/>
      <c r="GZA5" s="228" t="s">
        <v>1378</v>
      </c>
      <c r="GZB5" s="229">
        <f t="shared" ref="GZB5" si="1080">LARGE(GZB13,1)</f>
        <v>5500</v>
      </c>
      <c r="GZC5" s="227">
        <v>1083</v>
      </c>
      <c r="GZD5" s="518" t="s">
        <v>9787</v>
      </c>
      <c r="GZE5" s="518"/>
      <c r="GZF5" s="228" t="s">
        <v>1378</v>
      </c>
      <c r="GZG5" s="229">
        <f t="shared" ref="GZG5" si="1081">LARGE(GZG13,1)</f>
        <v>5500</v>
      </c>
      <c r="GZH5" s="227">
        <v>1084</v>
      </c>
      <c r="GZI5" s="518" t="s">
        <v>9788</v>
      </c>
      <c r="GZJ5" s="518"/>
      <c r="GZK5" s="228" t="s">
        <v>1378</v>
      </c>
      <c r="GZL5" s="229">
        <f t="shared" ref="GZL5" si="1082">LARGE(GZL13,1)</f>
        <v>5500</v>
      </c>
      <c r="GZM5" s="227">
        <v>1085</v>
      </c>
      <c r="GZN5" s="518" t="s">
        <v>9789</v>
      </c>
      <c r="GZO5" s="518"/>
      <c r="GZP5" s="228" t="s">
        <v>1378</v>
      </c>
      <c r="GZQ5" s="229">
        <f t="shared" ref="GZQ5" si="1083">LARGE(GZQ13,1)</f>
        <v>5500</v>
      </c>
      <c r="GZR5" s="227">
        <v>1086</v>
      </c>
      <c r="GZS5" s="518" t="s">
        <v>9790</v>
      </c>
      <c r="GZT5" s="518"/>
      <c r="GZU5" s="228" t="s">
        <v>1378</v>
      </c>
      <c r="GZV5" s="229">
        <f t="shared" ref="GZV5" si="1084">LARGE(GZV13,1)</f>
        <v>5500</v>
      </c>
      <c r="GZW5" s="227">
        <v>1087</v>
      </c>
      <c r="GZX5" s="518" t="s">
        <v>9791</v>
      </c>
      <c r="GZY5" s="518"/>
      <c r="GZZ5" s="228" t="s">
        <v>1378</v>
      </c>
      <c r="HAA5" s="229">
        <f t="shared" ref="HAA5" si="1085">LARGE(HAA13,1)</f>
        <v>5500</v>
      </c>
      <c r="HAB5" s="227">
        <v>1088</v>
      </c>
      <c r="HAC5" s="518" t="s">
        <v>9792</v>
      </c>
      <c r="HAD5" s="518"/>
      <c r="HAE5" s="228" t="s">
        <v>1378</v>
      </c>
      <c r="HAF5" s="229">
        <f t="shared" ref="HAF5" si="1086">LARGE(HAF13,1)</f>
        <v>5500</v>
      </c>
      <c r="HAG5" s="227">
        <v>1089</v>
      </c>
      <c r="HAH5" s="518" t="s">
        <v>9793</v>
      </c>
      <c r="HAI5" s="518"/>
      <c r="HAJ5" s="228" t="s">
        <v>1378</v>
      </c>
      <c r="HAK5" s="229">
        <f t="shared" ref="HAK5" si="1087">LARGE(HAK13,1)</f>
        <v>5500</v>
      </c>
      <c r="HAL5" s="227">
        <v>1090</v>
      </c>
      <c r="HAM5" s="518" t="s">
        <v>9794</v>
      </c>
      <c r="HAN5" s="518"/>
      <c r="HAO5" s="228" t="s">
        <v>1378</v>
      </c>
      <c r="HAP5" s="229">
        <f t="shared" ref="HAP5" si="1088">LARGE(HAP13,1)</f>
        <v>5500</v>
      </c>
      <c r="HAQ5" s="227">
        <v>1091</v>
      </c>
      <c r="HAR5" s="518" t="s">
        <v>9795</v>
      </c>
      <c r="HAS5" s="518"/>
      <c r="HAT5" s="228" t="s">
        <v>1378</v>
      </c>
      <c r="HAU5" s="229">
        <f t="shared" ref="HAU5" si="1089">LARGE(HAU13,1)</f>
        <v>5500</v>
      </c>
      <c r="HAV5" s="227">
        <v>1092</v>
      </c>
      <c r="HAW5" s="518" t="s">
        <v>9796</v>
      </c>
      <c r="HAX5" s="518"/>
      <c r="HAY5" s="228" t="s">
        <v>1378</v>
      </c>
      <c r="HAZ5" s="229">
        <f t="shared" ref="HAZ5" si="1090">LARGE(HAZ13,1)</f>
        <v>5500</v>
      </c>
      <c r="HBA5" s="227">
        <v>1093</v>
      </c>
      <c r="HBB5" s="518" t="s">
        <v>9797</v>
      </c>
      <c r="HBC5" s="518"/>
      <c r="HBD5" s="228" t="s">
        <v>1378</v>
      </c>
      <c r="HBE5" s="229">
        <f t="shared" ref="HBE5" si="1091">LARGE(HBE13,1)</f>
        <v>5500</v>
      </c>
      <c r="HBF5" s="227">
        <v>1094</v>
      </c>
      <c r="HBG5" s="518" t="s">
        <v>9798</v>
      </c>
      <c r="HBH5" s="518"/>
      <c r="HBI5" s="228" t="s">
        <v>1378</v>
      </c>
      <c r="HBJ5" s="229">
        <f t="shared" ref="HBJ5" si="1092">LARGE(HBJ13,1)</f>
        <v>5500</v>
      </c>
      <c r="HBK5" s="227">
        <v>1095</v>
      </c>
      <c r="HBL5" s="518" t="s">
        <v>9799</v>
      </c>
      <c r="HBM5" s="518"/>
      <c r="HBN5" s="228" t="s">
        <v>1378</v>
      </c>
      <c r="HBO5" s="229">
        <f t="shared" ref="HBO5" si="1093">LARGE(HBO13,1)</f>
        <v>5500</v>
      </c>
      <c r="HBP5" s="227">
        <v>1096</v>
      </c>
      <c r="HBQ5" s="518" t="s">
        <v>9800</v>
      </c>
      <c r="HBR5" s="518"/>
      <c r="HBS5" s="228" t="s">
        <v>1378</v>
      </c>
      <c r="HBT5" s="229">
        <f t="shared" ref="HBT5" si="1094">LARGE(HBT13,1)</f>
        <v>5500</v>
      </c>
      <c r="HBU5" s="227">
        <v>1097</v>
      </c>
      <c r="HBV5" s="518" t="s">
        <v>9801</v>
      </c>
      <c r="HBW5" s="518"/>
      <c r="HBX5" s="228" t="s">
        <v>1378</v>
      </c>
      <c r="HBY5" s="229">
        <f t="shared" ref="HBY5" si="1095">LARGE(HBY13,1)</f>
        <v>5500</v>
      </c>
      <c r="HBZ5" s="227">
        <v>1098</v>
      </c>
      <c r="HCA5" s="518" t="s">
        <v>9802</v>
      </c>
      <c r="HCB5" s="518"/>
      <c r="HCC5" s="228" t="s">
        <v>1378</v>
      </c>
      <c r="HCD5" s="229">
        <f t="shared" ref="HCD5" si="1096">LARGE(HCD13,1)</f>
        <v>5500</v>
      </c>
      <c r="HCE5" s="227">
        <v>1099</v>
      </c>
      <c r="HCF5" s="518" t="s">
        <v>9803</v>
      </c>
      <c r="HCG5" s="518"/>
      <c r="HCH5" s="228" t="s">
        <v>1378</v>
      </c>
      <c r="HCI5" s="229">
        <f t="shared" ref="HCI5" si="1097">LARGE(HCI13,1)</f>
        <v>5500</v>
      </c>
      <c r="HCJ5" s="227">
        <v>1100</v>
      </c>
      <c r="HCK5" s="518" t="s">
        <v>9804</v>
      </c>
      <c r="HCL5" s="518"/>
      <c r="HCM5" s="228" t="s">
        <v>1378</v>
      </c>
      <c r="HCN5" s="229">
        <f t="shared" ref="HCN5" si="1098">LARGE(HCN13,1)</f>
        <v>5500</v>
      </c>
      <c r="HCO5" s="227">
        <v>1101</v>
      </c>
      <c r="HCP5" s="518" t="s">
        <v>9805</v>
      </c>
      <c r="HCQ5" s="518"/>
      <c r="HCR5" s="228" t="s">
        <v>1378</v>
      </c>
      <c r="HCS5" s="229">
        <f t="shared" ref="HCS5" si="1099">LARGE(HCS13,1)</f>
        <v>5500</v>
      </c>
      <c r="HCT5" s="227">
        <v>1102</v>
      </c>
      <c r="HCU5" s="518" t="s">
        <v>9806</v>
      </c>
      <c r="HCV5" s="518"/>
      <c r="HCW5" s="228" t="s">
        <v>1378</v>
      </c>
      <c r="HCX5" s="229">
        <f t="shared" ref="HCX5" si="1100">LARGE(HCX13,1)</f>
        <v>5500</v>
      </c>
      <c r="HCY5" s="227">
        <v>1103</v>
      </c>
      <c r="HCZ5" s="518" t="s">
        <v>9807</v>
      </c>
      <c r="HDA5" s="518"/>
      <c r="HDB5" s="228" t="s">
        <v>1378</v>
      </c>
      <c r="HDC5" s="229">
        <f t="shared" ref="HDC5" si="1101">LARGE(HDC13,1)</f>
        <v>5500</v>
      </c>
      <c r="HDD5" s="227">
        <v>1104</v>
      </c>
      <c r="HDE5" s="518" t="s">
        <v>9808</v>
      </c>
      <c r="HDF5" s="518"/>
      <c r="HDG5" s="228" t="s">
        <v>1378</v>
      </c>
      <c r="HDH5" s="229">
        <f t="shared" ref="HDH5" si="1102">LARGE(HDH13,1)</f>
        <v>5500</v>
      </c>
      <c r="HDI5" s="227">
        <v>1105</v>
      </c>
      <c r="HDJ5" s="518" t="s">
        <v>9809</v>
      </c>
      <c r="HDK5" s="518"/>
      <c r="HDL5" s="228" t="s">
        <v>1378</v>
      </c>
      <c r="HDM5" s="229">
        <f t="shared" ref="HDM5" si="1103">LARGE(HDM13,1)</f>
        <v>5500</v>
      </c>
      <c r="HDN5" s="227">
        <v>1106</v>
      </c>
      <c r="HDO5" s="518" t="s">
        <v>9810</v>
      </c>
      <c r="HDP5" s="518"/>
      <c r="HDQ5" s="228" t="s">
        <v>1378</v>
      </c>
      <c r="HDR5" s="229">
        <f t="shared" ref="HDR5" si="1104">LARGE(HDR13,1)</f>
        <v>5500</v>
      </c>
      <c r="HDS5" s="227">
        <v>1107</v>
      </c>
      <c r="HDT5" s="518" t="s">
        <v>9811</v>
      </c>
      <c r="HDU5" s="518"/>
      <c r="HDV5" s="228" t="s">
        <v>1378</v>
      </c>
      <c r="HDW5" s="229">
        <f t="shared" ref="HDW5" si="1105">LARGE(HDW13,1)</f>
        <v>5500</v>
      </c>
      <c r="HDX5" s="227">
        <v>1108</v>
      </c>
      <c r="HDY5" s="518" t="s">
        <v>9812</v>
      </c>
      <c r="HDZ5" s="518"/>
      <c r="HEA5" s="228" t="s">
        <v>1378</v>
      </c>
      <c r="HEB5" s="229">
        <f t="shared" ref="HEB5" si="1106">LARGE(HEB13,1)</f>
        <v>5500</v>
      </c>
      <c r="HEC5" s="227">
        <v>1109</v>
      </c>
      <c r="HED5" s="518" t="s">
        <v>9813</v>
      </c>
      <c r="HEE5" s="518"/>
      <c r="HEF5" s="228" t="s">
        <v>1378</v>
      </c>
      <c r="HEG5" s="229">
        <f t="shared" ref="HEG5" si="1107">LARGE(HEG13,1)</f>
        <v>5500</v>
      </c>
      <c r="HEH5" s="227">
        <v>1110</v>
      </c>
      <c r="HEI5" s="518" t="s">
        <v>9814</v>
      </c>
      <c r="HEJ5" s="518"/>
      <c r="HEK5" s="228" t="s">
        <v>1378</v>
      </c>
      <c r="HEL5" s="229">
        <f t="shared" ref="HEL5" si="1108">LARGE(HEL13,1)</f>
        <v>5500</v>
      </c>
      <c r="HEM5" s="227">
        <v>1111</v>
      </c>
      <c r="HEN5" s="518" t="s">
        <v>9815</v>
      </c>
      <c r="HEO5" s="518"/>
      <c r="HEP5" s="228" t="s">
        <v>1378</v>
      </c>
      <c r="HEQ5" s="229">
        <f t="shared" ref="HEQ5" si="1109">LARGE(HEQ13,1)</f>
        <v>5500</v>
      </c>
      <c r="HER5" s="227">
        <v>1112</v>
      </c>
      <c r="HES5" s="518" t="s">
        <v>9816</v>
      </c>
      <c r="HET5" s="518"/>
      <c r="HEU5" s="228" t="s">
        <v>1378</v>
      </c>
      <c r="HEV5" s="229">
        <f t="shared" ref="HEV5" si="1110">LARGE(HEV13,1)</f>
        <v>5500</v>
      </c>
      <c r="HEW5" s="227">
        <v>1113</v>
      </c>
      <c r="HEX5" s="518" t="s">
        <v>9817</v>
      </c>
      <c r="HEY5" s="518"/>
      <c r="HEZ5" s="228" t="s">
        <v>1378</v>
      </c>
      <c r="HFA5" s="229">
        <f t="shared" ref="HFA5" si="1111">LARGE(HFA13,1)</f>
        <v>5500</v>
      </c>
      <c r="HFB5" s="227">
        <v>1114</v>
      </c>
      <c r="HFC5" s="518" t="s">
        <v>9818</v>
      </c>
      <c r="HFD5" s="518"/>
      <c r="HFE5" s="228" t="s">
        <v>1378</v>
      </c>
      <c r="HFF5" s="229">
        <f t="shared" ref="HFF5" si="1112">LARGE(HFF13,1)</f>
        <v>5500</v>
      </c>
      <c r="HFG5" s="227">
        <v>1115</v>
      </c>
      <c r="HFH5" s="518" t="s">
        <v>9819</v>
      </c>
      <c r="HFI5" s="518"/>
      <c r="HFJ5" s="228" t="s">
        <v>1378</v>
      </c>
      <c r="HFK5" s="229">
        <f t="shared" ref="HFK5" si="1113">LARGE(HFK13,1)</f>
        <v>5500</v>
      </c>
      <c r="HFL5" s="227">
        <v>1116</v>
      </c>
      <c r="HFM5" s="518" t="s">
        <v>9820</v>
      </c>
      <c r="HFN5" s="518"/>
      <c r="HFO5" s="228" t="s">
        <v>1378</v>
      </c>
      <c r="HFP5" s="229">
        <f t="shared" ref="HFP5" si="1114">LARGE(HFP13,1)</f>
        <v>5500</v>
      </c>
      <c r="HFQ5" s="227">
        <v>1117</v>
      </c>
      <c r="HFR5" s="518" t="s">
        <v>9821</v>
      </c>
      <c r="HFS5" s="518"/>
      <c r="HFT5" s="228" t="s">
        <v>1378</v>
      </c>
      <c r="HFU5" s="229">
        <f t="shared" ref="HFU5" si="1115">LARGE(HFU13,1)</f>
        <v>5500</v>
      </c>
      <c r="HFV5" s="227">
        <v>1118</v>
      </c>
      <c r="HFW5" s="518" t="s">
        <v>9822</v>
      </c>
      <c r="HFX5" s="518"/>
      <c r="HFY5" s="228" t="s">
        <v>1378</v>
      </c>
      <c r="HFZ5" s="229">
        <f t="shared" ref="HFZ5" si="1116">LARGE(HFZ13,1)</f>
        <v>5500</v>
      </c>
      <c r="HGA5" s="227">
        <v>1119</v>
      </c>
      <c r="HGB5" s="518" t="s">
        <v>9823</v>
      </c>
      <c r="HGC5" s="518"/>
      <c r="HGD5" s="228" t="s">
        <v>1378</v>
      </c>
      <c r="HGE5" s="229">
        <f t="shared" ref="HGE5" si="1117">LARGE(HGE13,1)</f>
        <v>5500</v>
      </c>
      <c r="HGF5" s="227">
        <v>1120</v>
      </c>
      <c r="HGG5" s="518" t="s">
        <v>9824</v>
      </c>
      <c r="HGH5" s="518"/>
      <c r="HGI5" s="228" t="s">
        <v>1378</v>
      </c>
      <c r="HGJ5" s="229">
        <f t="shared" ref="HGJ5" si="1118">LARGE(HGJ13,1)</f>
        <v>5500</v>
      </c>
      <c r="HGK5" s="227">
        <v>1121</v>
      </c>
      <c r="HGL5" s="518" t="s">
        <v>9825</v>
      </c>
      <c r="HGM5" s="518"/>
      <c r="HGN5" s="228" t="s">
        <v>1378</v>
      </c>
      <c r="HGO5" s="229">
        <f t="shared" ref="HGO5" si="1119">LARGE(HGO13,1)</f>
        <v>5500</v>
      </c>
      <c r="HGP5" s="227">
        <v>1122</v>
      </c>
      <c r="HGQ5" s="518" t="s">
        <v>9826</v>
      </c>
      <c r="HGR5" s="518"/>
      <c r="HGS5" s="228" t="s">
        <v>1378</v>
      </c>
      <c r="HGT5" s="229">
        <f t="shared" ref="HGT5" si="1120">LARGE(HGT13,1)</f>
        <v>5500</v>
      </c>
      <c r="HGU5" s="227">
        <v>1123</v>
      </c>
      <c r="HGV5" s="518" t="s">
        <v>9827</v>
      </c>
      <c r="HGW5" s="518"/>
      <c r="HGX5" s="228" t="s">
        <v>1378</v>
      </c>
      <c r="HGY5" s="229">
        <f t="shared" ref="HGY5" si="1121">LARGE(HGY13,1)</f>
        <v>5500</v>
      </c>
      <c r="HGZ5" s="227">
        <v>1124</v>
      </c>
      <c r="HHA5" s="518" t="s">
        <v>9828</v>
      </c>
      <c r="HHB5" s="518"/>
      <c r="HHC5" s="228" t="s">
        <v>1378</v>
      </c>
      <c r="HHD5" s="229">
        <f t="shared" ref="HHD5" si="1122">LARGE(HHD13,1)</f>
        <v>5500</v>
      </c>
      <c r="HHE5" s="227">
        <v>1125</v>
      </c>
      <c r="HHF5" s="518" t="s">
        <v>9829</v>
      </c>
      <c r="HHG5" s="518"/>
      <c r="HHH5" s="228" t="s">
        <v>1378</v>
      </c>
      <c r="HHI5" s="229">
        <f t="shared" ref="HHI5" si="1123">LARGE(HHI13,1)</f>
        <v>5500</v>
      </c>
      <c r="HHJ5" s="227">
        <v>1126</v>
      </c>
      <c r="HHK5" s="518" t="s">
        <v>9830</v>
      </c>
      <c r="HHL5" s="518"/>
      <c r="HHM5" s="228" t="s">
        <v>1378</v>
      </c>
      <c r="HHN5" s="229">
        <f t="shared" ref="HHN5" si="1124">LARGE(HHN13,1)</f>
        <v>5500</v>
      </c>
      <c r="HHO5" s="227">
        <v>1127</v>
      </c>
      <c r="HHP5" s="518" t="s">
        <v>9831</v>
      </c>
      <c r="HHQ5" s="518"/>
      <c r="HHR5" s="228" t="s">
        <v>1378</v>
      </c>
      <c r="HHS5" s="229">
        <f t="shared" ref="HHS5" si="1125">LARGE(HHS13,1)</f>
        <v>5500</v>
      </c>
      <c r="HHT5" s="227">
        <v>1128</v>
      </c>
      <c r="HHU5" s="518" t="s">
        <v>9832</v>
      </c>
      <c r="HHV5" s="518"/>
      <c r="HHW5" s="228" t="s">
        <v>1378</v>
      </c>
      <c r="HHX5" s="229">
        <f t="shared" ref="HHX5" si="1126">LARGE(HHX13,1)</f>
        <v>5500</v>
      </c>
      <c r="HHY5" s="227">
        <v>1129</v>
      </c>
      <c r="HHZ5" s="518" t="s">
        <v>9833</v>
      </c>
      <c r="HIA5" s="518"/>
      <c r="HIB5" s="228" t="s">
        <v>1378</v>
      </c>
      <c r="HIC5" s="229">
        <f t="shared" ref="HIC5" si="1127">LARGE(HIC13,1)</f>
        <v>5500</v>
      </c>
      <c r="HID5" s="227">
        <v>1130</v>
      </c>
      <c r="HIE5" s="518" t="s">
        <v>9834</v>
      </c>
      <c r="HIF5" s="518"/>
      <c r="HIG5" s="228" t="s">
        <v>1378</v>
      </c>
      <c r="HIH5" s="229">
        <f t="shared" ref="HIH5" si="1128">LARGE(HIH13,1)</f>
        <v>5500</v>
      </c>
      <c r="HII5" s="227">
        <v>1131</v>
      </c>
      <c r="HIJ5" s="518" t="s">
        <v>9835</v>
      </c>
      <c r="HIK5" s="518"/>
      <c r="HIL5" s="228" t="s">
        <v>1378</v>
      </c>
      <c r="HIM5" s="229">
        <f t="shared" ref="HIM5" si="1129">LARGE(HIM13,1)</f>
        <v>5500</v>
      </c>
      <c r="HIN5" s="227">
        <v>1132</v>
      </c>
      <c r="HIO5" s="518" t="s">
        <v>9836</v>
      </c>
      <c r="HIP5" s="518"/>
      <c r="HIQ5" s="228" t="s">
        <v>1378</v>
      </c>
      <c r="HIR5" s="229">
        <f t="shared" ref="HIR5" si="1130">LARGE(HIR13,1)</f>
        <v>5500</v>
      </c>
      <c r="HIS5" s="227">
        <v>1133</v>
      </c>
      <c r="HIT5" s="518" t="s">
        <v>9837</v>
      </c>
      <c r="HIU5" s="518"/>
      <c r="HIV5" s="228" t="s">
        <v>1378</v>
      </c>
      <c r="HIW5" s="229">
        <f t="shared" ref="HIW5" si="1131">LARGE(HIW13,1)</f>
        <v>5500</v>
      </c>
      <c r="HIX5" s="227">
        <v>1134</v>
      </c>
      <c r="HIY5" s="518" t="s">
        <v>9838</v>
      </c>
      <c r="HIZ5" s="518"/>
      <c r="HJA5" s="228" t="s">
        <v>1378</v>
      </c>
      <c r="HJB5" s="229">
        <f t="shared" ref="HJB5" si="1132">LARGE(HJB13,1)</f>
        <v>5500</v>
      </c>
      <c r="HJC5" s="227">
        <v>1135</v>
      </c>
      <c r="HJD5" s="518" t="s">
        <v>9839</v>
      </c>
      <c r="HJE5" s="518"/>
      <c r="HJF5" s="228" t="s">
        <v>1378</v>
      </c>
      <c r="HJG5" s="229">
        <f t="shared" ref="HJG5" si="1133">LARGE(HJG13,1)</f>
        <v>5500</v>
      </c>
      <c r="HJH5" s="227">
        <v>1136</v>
      </c>
      <c r="HJI5" s="518" t="s">
        <v>9840</v>
      </c>
      <c r="HJJ5" s="518"/>
      <c r="HJK5" s="228" t="s">
        <v>1378</v>
      </c>
      <c r="HJL5" s="229">
        <f t="shared" ref="HJL5" si="1134">LARGE(HJL13,1)</f>
        <v>5500</v>
      </c>
      <c r="HJM5" s="227">
        <v>1137</v>
      </c>
      <c r="HJN5" s="518" t="s">
        <v>9841</v>
      </c>
      <c r="HJO5" s="518"/>
      <c r="HJP5" s="228" t="s">
        <v>1378</v>
      </c>
      <c r="HJQ5" s="229">
        <f t="shared" ref="HJQ5" si="1135">LARGE(HJQ13,1)</f>
        <v>5500</v>
      </c>
      <c r="HJR5" s="227">
        <v>1138</v>
      </c>
      <c r="HJS5" s="518" t="s">
        <v>9842</v>
      </c>
      <c r="HJT5" s="518"/>
      <c r="HJU5" s="228" t="s">
        <v>1378</v>
      </c>
      <c r="HJV5" s="229">
        <f t="shared" ref="HJV5" si="1136">LARGE(HJV13,1)</f>
        <v>5500</v>
      </c>
      <c r="HJW5" s="227">
        <v>1139</v>
      </c>
      <c r="HJX5" s="518" t="s">
        <v>9843</v>
      </c>
      <c r="HJY5" s="518"/>
      <c r="HJZ5" s="228" t="s">
        <v>1378</v>
      </c>
      <c r="HKA5" s="229">
        <f t="shared" ref="HKA5" si="1137">LARGE(HKA13,1)</f>
        <v>5500</v>
      </c>
      <c r="HKB5" s="227">
        <v>1140</v>
      </c>
      <c r="HKC5" s="518" t="s">
        <v>9844</v>
      </c>
      <c r="HKD5" s="518"/>
      <c r="HKE5" s="228" t="s">
        <v>1378</v>
      </c>
      <c r="HKF5" s="229">
        <f t="shared" ref="HKF5" si="1138">LARGE(HKF13,1)</f>
        <v>5500</v>
      </c>
      <c r="HKG5" s="227">
        <v>1141</v>
      </c>
      <c r="HKH5" s="518" t="s">
        <v>9845</v>
      </c>
      <c r="HKI5" s="518"/>
      <c r="HKJ5" s="228" t="s">
        <v>1378</v>
      </c>
      <c r="HKK5" s="229">
        <f t="shared" ref="HKK5" si="1139">LARGE(HKK13,1)</f>
        <v>5500</v>
      </c>
      <c r="HKL5" s="227">
        <v>1142</v>
      </c>
      <c r="HKM5" s="518" t="s">
        <v>9846</v>
      </c>
      <c r="HKN5" s="518"/>
      <c r="HKO5" s="228" t="s">
        <v>1378</v>
      </c>
      <c r="HKP5" s="229">
        <f t="shared" ref="HKP5" si="1140">LARGE(HKP13,1)</f>
        <v>5500</v>
      </c>
      <c r="HKQ5" s="227">
        <v>1143</v>
      </c>
      <c r="HKR5" s="518" t="s">
        <v>9847</v>
      </c>
      <c r="HKS5" s="518"/>
      <c r="HKT5" s="228" t="s">
        <v>1378</v>
      </c>
      <c r="HKU5" s="229">
        <f t="shared" ref="HKU5" si="1141">LARGE(HKU13,1)</f>
        <v>5500</v>
      </c>
      <c r="HKV5" s="227">
        <v>1144</v>
      </c>
      <c r="HKW5" s="518" t="s">
        <v>9848</v>
      </c>
      <c r="HKX5" s="518"/>
      <c r="HKY5" s="228" t="s">
        <v>1378</v>
      </c>
      <c r="HKZ5" s="229">
        <f t="shared" ref="HKZ5" si="1142">LARGE(HKZ13,1)</f>
        <v>5500</v>
      </c>
      <c r="HLA5" s="227">
        <v>1145</v>
      </c>
      <c r="HLB5" s="518" t="s">
        <v>9849</v>
      </c>
      <c r="HLC5" s="518"/>
      <c r="HLD5" s="228" t="s">
        <v>1378</v>
      </c>
      <c r="HLE5" s="229">
        <f t="shared" ref="HLE5" si="1143">LARGE(HLE13,1)</f>
        <v>5500</v>
      </c>
      <c r="HLF5" s="227">
        <v>1146</v>
      </c>
      <c r="HLG5" s="518" t="s">
        <v>9850</v>
      </c>
      <c r="HLH5" s="518"/>
      <c r="HLI5" s="228" t="s">
        <v>1378</v>
      </c>
      <c r="HLJ5" s="229">
        <f t="shared" ref="HLJ5" si="1144">LARGE(HLJ13,1)</f>
        <v>5500</v>
      </c>
      <c r="HLK5" s="227">
        <v>1147</v>
      </c>
      <c r="HLL5" s="518" t="s">
        <v>9851</v>
      </c>
      <c r="HLM5" s="518"/>
      <c r="HLN5" s="228" t="s">
        <v>1378</v>
      </c>
      <c r="HLO5" s="229">
        <f t="shared" ref="HLO5" si="1145">LARGE(HLO13,1)</f>
        <v>5500</v>
      </c>
      <c r="HLP5" s="227">
        <v>1148</v>
      </c>
      <c r="HLQ5" s="518" t="s">
        <v>9852</v>
      </c>
      <c r="HLR5" s="518"/>
      <c r="HLS5" s="228" t="s">
        <v>1378</v>
      </c>
      <c r="HLT5" s="229">
        <f t="shared" ref="HLT5" si="1146">LARGE(HLT13,1)</f>
        <v>5500</v>
      </c>
      <c r="HLU5" s="227">
        <v>1149</v>
      </c>
      <c r="HLV5" s="518" t="s">
        <v>9853</v>
      </c>
      <c r="HLW5" s="518"/>
      <c r="HLX5" s="228" t="s">
        <v>1378</v>
      </c>
      <c r="HLY5" s="229">
        <f t="shared" ref="HLY5" si="1147">LARGE(HLY13,1)</f>
        <v>5500</v>
      </c>
      <c r="HLZ5" s="227">
        <v>1150</v>
      </c>
      <c r="HMA5" s="518" t="s">
        <v>9854</v>
      </c>
      <c r="HMB5" s="518"/>
      <c r="HMC5" s="228" t="s">
        <v>1378</v>
      </c>
      <c r="HMD5" s="229">
        <f t="shared" ref="HMD5" si="1148">LARGE(HMD13,1)</f>
        <v>5500</v>
      </c>
      <c r="HME5" s="227">
        <v>1151</v>
      </c>
      <c r="HMF5" s="518" t="s">
        <v>9855</v>
      </c>
      <c r="HMG5" s="518"/>
      <c r="HMH5" s="228" t="s">
        <v>1378</v>
      </c>
      <c r="HMI5" s="229">
        <f t="shared" ref="HMI5" si="1149">LARGE(HMI13,1)</f>
        <v>5500</v>
      </c>
      <c r="HMJ5" s="227">
        <v>1152</v>
      </c>
      <c r="HMK5" s="518" t="s">
        <v>9856</v>
      </c>
      <c r="HML5" s="518"/>
      <c r="HMM5" s="228" t="s">
        <v>1378</v>
      </c>
      <c r="HMN5" s="229">
        <f t="shared" ref="HMN5" si="1150">LARGE(HMN13,1)</f>
        <v>5500</v>
      </c>
      <c r="HMO5" s="227">
        <v>1153</v>
      </c>
      <c r="HMP5" s="518" t="s">
        <v>9857</v>
      </c>
      <c r="HMQ5" s="518"/>
      <c r="HMR5" s="228" t="s">
        <v>1378</v>
      </c>
      <c r="HMS5" s="229">
        <f t="shared" ref="HMS5" si="1151">LARGE(HMS13,1)</f>
        <v>5500</v>
      </c>
      <c r="HMT5" s="227">
        <v>1154</v>
      </c>
      <c r="HMU5" s="518" t="s">
        <v>9858</v>
      </c>
      <c r="HMV5" s="518"/>
      <c r="HMW5" s="228" t="s">
        <v>1378</v>
      </c>
      <c r="HMX5" s="229">
        <f t="shared" ref="HMX5" si="1152">LARGE(HMX13,1)</f>
        <v>5500</v>
      </c>
      <c r="HMY5" s="227">
        <v>1155</v>
      </c>
      <c r="HMZ5" s="518" t="s">
        <v>9859</v>
      </c>
      <c r="HNA5" s="518"/>
      <c r="HNB5" s="228" t="s">
        <v>1378</v>
      </c>
      <c r="HNC5" s="229">
        <f t="shared" ref="HNC5" si="1153">LARGE(HNC13,1)</f>
        <v>5500</v>
      </c>
      <c r="HND5" s="227">
        <v>1156</v>
      </c>
      <c r="HNE5" s="518" t="s">
        <v>9860</v>
      </c>
      <c r="HNF5" s="518"/>
      <c r="HNG5" s="228" t="s">
        <v>1378</v>
      </c>
      <c r="HNH5" s="229">
        <f t="shared" ref="HNH5" si="1154">LARGE(HNH13,1)</f>
        <v>5500</v>
      </c>
      <c r="HNI5" s="227">
        <v>1157</v>
      </c>
      <c r="HNJ5" s="518" t="s">
        <v>9861</v>
      </c>
      <c r="HNK5" s="518"/>
      <c r="HNL5" s="228" t="s">
        <v>1378</v>
      </c>
      <c r="HNM5" s="229">
        <f t="shared" ref="HNM5" si="1155">LARGE(HNM13,1)</f>
        <v>5500</v>
      </c>
      <c r="HNN5" s="227">
        <v>1158</v>
      </c>
      <c r="HNO5" s="518" t="s">
        <v>9862</v>
      </c>
      <c r="HNP5" s="518"/>
      <c r="HNQ5" s="228" t="s">
        <v>1378</v>
      </c>
      <c r="HNR5" s="229">
        <f t="shared" ref="HNR5" si="1156">LARGE(HNR13,1)</f>
        <v>5500</v>
      </c>
      <c r="HNS5" s="227">
        <v>1159</v>
      </c>
      <c r="HNT5" s="518" t="s">
        <v>9863</v>
      </c>
      <c r="HNU5" s="518"/>
      <c r="HNV5" s="228" t="s">
        <v>1378</v>
      </c>
      <c r="HNW5" s="229">
        <f t="shared" ref="HNW5" si="1157">LARGE(HNW13,1)</f>
        <v>5500</v>
      </c>
      <c r="HNX5" s="227">
        <v>1160</v>
      </c>
      <c r="HNY5" s="518" t="s">
        <v>9864</v>
      </c>
      <c r="HNZ5" s="518"/>
      <c r="HOA5" s="228" t="s">
        <v>1378</v>
      </c>
      <c r="HOB5" s="229">
        <f t="shared" ref="HOB5" si="1158">LARGE(HOB13,1)</f>
        <v>5500</v>
      </c>
      <c r="HOC5" s="227">
        <v>1161</v>
      </c>
      <c r="HOD5" s="518" t="s">
        <v>9865</v>
      </c>
      <c r="HOE5" s="518"/>
      <c r="HOF5" s="228" t="s">
        <v>1378</v>
      </c>
      <c r="HOG5" s="229">
        <f t="shared" ref="HOG5" si="1159">LARGE(HOG13,1)</f>
        <v>5500</v>
      </c>
      <c r="HOH5" s="227">
        <v>1162</v>
      </c>
      <c r="HOI5" s="518" t="s">
        <v>9866</v>
      </c>
      <c r="HOJ5" s="518"/>
      <c r="HOK5" s="228" t="s">
        <v>1378</v>
      </c>
      <c r="HOL5" s="229">
        <f t="shared" ref="HOL5" si="1160">LARGE(HOL13,1)</f>
        <v>5500</v>
      </c>
      <c r="HOM5" s="227">
        <v>1163</v>
      </c>
      <c r="HON5" s="518" t="s">
        <v>9867</v>
      </c>
      <c r="HOO5" s="518"/>
      <c r="HOP5" s="228" t="s">
        <v>1378</v>
      </c>
      <c r="HOQ5" s="229">
        <f t="shared" ref="HOQ5" si="1161">LARGE(HOQ13,1)</f>
        <v>5500</v>
      </c>
      <c r="HOR5" s="227">
        <v>1164</v>
      </c>
      <c r="HOS5" s="518" t="s">
        <v>9868</v>
      </c>
      <c r="HOT5" s="518"/>
      <c r="HOU5" s="228" t="s">
        <v>1378</v>
      </c>
      <c r="HOV5" s="229">
        <f t="shared" ref="HOV5" si="1162">LARGE(HOV13,1)</f>
        <v>5500</v>
      </c>
      <c r="HOW5" s="227">
        <v>1165</v>
      </c>
      <c r="HOX5" s="518" t="s">
        <v>9869</v>
      </c>
      <c r="HOY5" s="518"/>
      <c r="HOZ5" s="228" t="s">
        <v>1378</v>
      </c>
      <c r="HPA5" s="229">
        <f t="shared" ref="HPA5" si="1163">LARGE(HPA13,1)</f>
        <v>5500</v>
      </c>
      <c r="HPB5" s="227">
        <v>1166</v>
      </c>
      <c r="HPC5" s="518" t="s">
        <v>9870</v>
      </c>
      <c r="HPD5" s="518"/>
      <c r="HPE5" s="228" t="s">
        <v>1378</v>
      </c>
      <c r="HPF5" s="229">
        <f t="shared" ref="HPF5" si="1164">LARGE(HPF13,1)</f>
        <v>5500</v>
      </c>
      <c r="HPG5" s="227">
        <v>1167</v>
      </c>
      <c r="HPH5" s="518" t="s">
        <v>9871</v>
      </c>
      <c r="HPI5" s="518"/>
      <c r="HPJ5" s="228" t="s">
        <v>1378</v>
      </c>
      <c r="HPK5" s="229">
        <f t="shared" ref="HPK5" si="1165">LARGE(HPK13,1)</f>
        <v>5500</v>
      </c>
      <c r="HPL5" s="227">
        <v>1168</v>
      </c>
      <c r="HPM5" s="518" t="s">
        <v>9872</v>
      </c>
      <c r="HPN5" s="518"/>
      <c r="HPO5" s="228" t="s">
        <v>1378</v>
      </c>
      <c r="HPP5" s="229">
        <f t="shared" ref="HPP5" si="1166">LARGE(HPP13,1)</f>
        <v>5500</v>
      </c>
      <c r="HPQ5" s="227">
        <v>1169</v>
      </c>
      <c r="HPR5" s="518" t="s">
        <v>9873</v>
      </c>
      <c r="HPS5" s="518"/>
      <c r="HPT5" s="228" t="s">
        <v>1378</v>
      </c>
      <c r="HPU5" s="229">
        <f t="shared" ref="HPU5" si="1167">LARGE(HPU13,1)</f>
        <v>5500</v>
      </c>
      <c r="HPV5" s="227">
        <v>1170</v>
      </c>
      <c r="HPW5" s="518" t="s">
        <v>9874</v>
      </c>
      <c r="HPX5" s="518"/>
      <c r="HPY5" s="228" t="s">
        <v>1378</v>
      </c>
      <c r="HPZ5" s="229">
        <f t="shared" ref="HPZ5" si="1168">LARGE(HPZ13,1)</f>
        <v>5500</v>
      </c>
      <c r="HQA5" s="227">
        <v>1171</v>
      </c>
      <c r="HQB5" s="518" t="s">
        <v>9875</v>
      </c>
      <c r="HQC5" s="518"/>
      <c r="HQD5" s="228" t="s">
        <v>1378</v>
      </c>
      <c r="HQE5" s="229">
        <f t="shared" ref="HQE5" si="1169">LARGE(HQE13,1)</f>
        <v>5500</v>
      </c>
      <c r="HQF5" s="227">
        <v>1172</v>
      </c>
      <c r="HQG5" s="518" t="s">
        <v>9876</v>
      </c>
      <c r="HQH5" s="518"/>
      <c r="HQI5" s="228" t="s">
        <v>1378</v>
      </c>
      <c r="HQJ5" s="229">
        <f t="shared" ref="HQJ5" si="1170">LARGE(HQJ13,1)</f>
        <v>5500</v>
      </c>
      <c r="HQK5" s="227">
        <v>1173</v>
      </c>
      <c r="HQL5" s="518" t="s">
        <v>9877</v>
      </c>
      <c r="HQM5" s="518"/>
      <c r="HQN5" s="228" t="s">
        <v>1378</v>
      </c>
      <c r="HQO5" s="229">
        <f t="shared" ref="HQO5" si="1171">LARGE(HQO13,1)</f>
        <v>5500</v>
      </c>
      <c r="HQP5" s="227">
        <v>1174</v>
      </c>
      <c r="HQQ5" s="518" t="s">
        <v>9878</v>
      </c>
      <c r="HQR5" s="518"/>
      <c r="HQS5" s="228" t="s">
        <v>1378</v>
      </c>
      <c r="HQT5" s="229">
        <f t="shared" ref="HQT5" si="1172">LARGE(HQT13,1)</f>
        <v>5500</v>
      </c>
      <c r="HQU5" s="227">
        <v>1175</v>
      </c>
      <c r="HQV5" s="518" t="s">
        <v>9879</v>
      </c>
      <c r="HQW5" s="518"/>
      <c r="HQX5" s="228" t="s">
        <v>1378</v>
      </c>
      <c r="HQY5" s="229">
        <f t="shared" ref="HQY5" si="1173">LARGE(HQY13,1)</f>
        <v>5500</v>
      </c>
      <c r="HQZ5" s="227">
        <v>1176</v>
      </c>
      <c r="HRA5" s="518" t="s">
        <v>9880</v>
      </c>
      <c r="HRB5" s="518"/>
      <c r="HRC5" s="228" t="s">
        <v>1378</v>
      </c>
      <c r="HRD5" s="229">
        <f t="shared" ref="HRD5" si="1174">LARGE(HRD13,1)</f>
        <v>5500</v>
      </c>
      <c r="HRE5" s="227">
        <v>1177</v>
      </c>
      <c r="HRF5" s="518" t="s">
        <v>9881</v>
      </c>
      <c r="HRG5" s="518"/>
      <c r="HRH5" s="228" t="s">
        <v>1378</v>
      </c>
      <c r="HRI5" s="229">
        <f t="shared" ref="HRI5" si="1175">LARGE(HRI13,1)</f>
        <v>5500</v>
      </c>
      <c r="HRJ5" s="227">
        <v>1178</v>
      </c>
      <c r="HRK5" s="518" t="s">
        <v>9882</v>
      </c>
      <c r="HRL5" s="518"/>
      <c r="HRM5" s="228" t="s">
        <v>1378</v>
      </c>
      <c r="HRN5" s="229">
        <f t="shared" ref="HRN5" si="1176">LARGE(HRN13,1)</f>
        <v>5500</v>
      </c>
      <c r="HRO5" s="227">
        <v>1179</v>
      </c>
      <c r="HRP5" s="518" t="s">
        <v>9883</v>
      </c>
      <c r="HRQ5" s="518"/>
      <c r="HRR5" s="228" t="s">
        <v>1378</v>
      </c>
      <c r="HRS5" s="229">
        <f t="shared" ref="HRS5" si="1177">LARGE(HRS13,1)</f>
        <v>5500</v>
      </c>
      <c r="HRT5" s="227">
        <v>1180</v>
      </c>
      <c r="HRU5" s="518" t="s">
        <v>9884</v>
      </c>
      <c r="HRV5" s="518"/>
      <c r="HRW5" s="228" t="s">
        <v>1378</v>
      </c>
      <c r="HRX5" s="229">
        <f t="shared" ref="HRX5" si="1178">LARGE(HRX13,1)</f>
        <v>5500</v>
      </c>
      <c r="HRY5" s="227">
        <v>1181</v>
      </c>
      <c r="HRZ5" s="518" t="s">
        <v>9885</v>
      </c>
      <c r="HSA5" s="518"/>
      <c r="HSB5" s="228" t="s">
        <v>1378</v>
      </c>
      <c r="HSC5" s="229">
        <f t="shared" ref="HSC5" si="1179">LARGE(HSC13,1)</f>
        <v>5500</v>
      </c>
      <c r="HSD5" s="227">
        <v>1182</v>
      </c>
      <c r="HSE5" s="518" t="s">
        <v>9886</v>
      </c>
      <c r="HSF5" s="518"/>
      <c r="HSG5" s="228" t="s">
        <v>1378</v>
      </c>
      <c r="HSH5" s="229">
        <f t="shared" ref="HSH5" si="1180">LARGE(HSH13,1)</f>
        <v>5500</v>
      </c>
      <c r="HSI5" s="227">
        <v>1183</v>
      </c>
      <c r="HSJ5" s="518" t="s">
        <v>9887</v>
      </c>
      <c r="HSK5" s="518"/>
      <c r="HSL5" s="228" t="s">
        <v>1378</v>
      </c>
      <c r="HSM5" s="229">
        <f t="shared" ref="HSM5" si="1181">LARGE(HSM13,1)</f>
        <v>5500</v>
      </c>
      <c r="HSN5" s="227">
        <v>1184</v>
      </c>
      <c r="HSO5" s="518" t="s">
        <v>9888</v>
      </c>
      <c r="HSP5" s="518"/>
      <c r="HSQ5" s="228" t="s">
        <v>1378</v>
      </c>
      <c r="HSR5" s="229">
        <f t="shared" ref="HSR5" si="1182">LARGE(HSR13,1)</f>
        <v>5500</v>
      </c>
      <c r="HSS5" s="227">
        <v>1185</v>
      </c>
      <c r="HST5" s="518" t="s">
        <v>9889</v>
      </c>
      <c r="HSU5" s="518"/>
      <c r="HSV5" s="228" t="s">
        <v>1378</v>
      </c>
      <c r="HSW5" s="229">
        <f t="shared" ref="HSW5" si="1183">LARGE(HSW13,1)</f>
        <v>5500</v>
      </c>
      <c r="HSX5" s="227">
        <v>1186</v>
      </c>
      <c r="HSY5" s="518" t="s">
        <v>9890</v>
      </c>
      <c r="HSZ5" s="518"/>
      <c r="HTA5" s="228" t="s">
        <v>1378</v>
      </c>
      <c r="HTB5" s="229">
        <f t="shared" ref="HTB5" si="1184">LARGE(HTB13,1)</f>
        <v>5500</v>
      </c>
      <c r="HTC5" s="227">
        <v>1187</v>
      </c>
      <c r="HTD5" s="518" t="s">
        <v>9891</v>
      </c>
      <c r="HTE5" s="518"/>
      <c r="HTF5" s="228" t="s">
        <v>1378</v>
      </c>
      <c r="HTG5" s="229">
        <f t="shared" ref="HTG5" si="1185">LARGE(HTG13,1)</f>
        <v>5500</v>
      </c>
      <c r="HTH5" s="227">
        <v>1188</v>
      </c>
      <c r="HTI5" s="518" t="s">
        <v>9892</v>
      </c>
      <c r="HTJ5" s="518"/>
      <c r="HTK5" s="228" t="s">
        <v>1378</v>
      </c>
      <c r="HTL5" s="229">
        <f t="shared" ref="HTL5" si="1186">LARGE(HTL13,1)</f>
        <v>5500</v>
      </c>
      <c r="HTM5" s="227">
        <v>1189</v>
      </c>
      <c r="HTN5" s="518" t="s">
        <v>9893</v>
      </c>
      <c r="HTO5" s="518"/>
      <c r="HTP5" s="228" t="s">
        <v>1378</v>
      </c>
      <c r="HTQ5" s="229">
        <f t="shared" ref="HTQ5" si="1187">LARGE(HTQ13,1)</f>
        <v>5500</v>
      </c>
      <c r="HTR5" s="227">
        <v>1190</v>
      </c>
      <c r="HTS5" s="518" t="s">
        <v>9894</v>
      </c>
      <c r="HTT5" s="518"/>
      <c r="HTU5" s="228" t="s">
        <v>1378</v>
      </c>
      <c r="HTV5" s="229">
        <f t="shared" ref="HTV5" si="1188">LARGE(HTV13,1)</f>
        <v>5500</v>
      </c>
      <c r="HTW5" s="227">
        <v>1191</v>
      </c>
      <c r="HTX5" s="518" t="s">
        <v>9895</v>
      </c>
      <c r="HTY5" s="518"/>
      <c r="HTZ5" s="228" t="s">
        <v>1378</v>
      </c>
      <c r="HUA5" s="229">
        <f t="shared" ref="HUA5" si="1189">LARGE(HUA13,1)</f>
        <v>5500</v>
      </c>
      <c r="HUB5" s="227">
        <v>1192</v>
      </c>
      <c r="HUC5" s="518" t="s">
        <v>9896</v>
      </c>
      <c r="HUD5" s="518"/>
      <c r="HUE5" s="228" t="s">
        <v>1378</v>
      </c>
      <c r="HUF5" s="229">
        <f t="shared" ref="HUF5" si="1190">LARGE(HUF13,1)</f>
        <v>5500</v>
      </c>
      <c r="HUG5" s="227">
        <v>1193</v>
      </c>
      <c r="HUH5" s="518" t="s">
        <v>9897</v>
      </c>
      <c r="HUI5" s="518"/>
      <c r="HUJ5" s="228" t="s">
        <v>1378</v>
      </c>
      <c r="HUK5" s="229">
        <f t="shared" ref="HUK5" si="1191">LARGE(HUK13,1)</f>
        <v>5500</v>
      </c>
      <c r="HUL5" s="227">
        <v>1194</v>
      </c>
      <c r="HUM5" s="518" t="s">
        <v>9898</v>
      </c>
      <c r="HUN5" s="518"/>
      <c r="HUO5" s="228" t="s">
        <v>1378</v>
      </c>
      <c r="HUP5" s="229">
        <f t="shared" ref="HUP5" si="1192">LARGE(HUP13,1)</f>
        <v>5500</v>
      </c>
      <c r="HUQ5" s="227">
        <v>1195</v>
      </c>
      <c r="HUR5" s="518" t="s">
        <v>9899</v>
      </c>
      <c r="HUS5" s="518"/>
      <c r="HUT5" s="228" t="s">
        <v>1378</v>
      </c>
      <c r="HUU5" s="229">
        <f t="shared" ref="HUU5" si="1193">LARGE(HUU13,1)</f>
        <v>5500</v>
      </c>
      <c r="HUV5" s="227">
        <v>1196</v>
      </c>
      <c r="HUW5" s="518" t="s">
        <v>9900</v>
      </c>
      <c r="HUX5" s="518"/>
      <c r="HUY5" s="228" t="s">
        <v>1378</v>
      </c>
      <c r="HUZ5" s="229">
        <f t="shared" ref="HUZ5" si="1194">LARGE(HUZ13,1)</f>
        <v>5500</v>
      </c>
      <c r="HVA5" s="227">
        <v>1197</v>
      </c>
      <c r="HVB5" s="518" t="s">
        <v>9901</v>
      </c>
      <c r="HVC5" s="518"/>
      <c r="HVD5" s="228" t="s">
        <v>1378</v>
      </c>
      <c r="HVE5" s="229">
        <f t="shared" ref="HVE5" si="1195">LARGE(HVE13,1)</f>
        <v>5500</v>
      </c>
      <c r="HVF5" s="227">
        <v>1198</v>
      </c>
      <c r="HVG5" s="518" t="s">
        <v>9902</v>
      </c>
      <c r="HVH5" s="518"/>
      <c r="HVI5" s="228" t="s">
        <v>1378</v>
      </c>
      <c r="HVJ5" s="229">
        <f t="shared" ref="HVJ5" si="1196">LARGE(HVJ13,1)</f>
        <v>5500</v>
      </c>
      <c r="HVK5" s="227">
        <v>1199</v>
      </c>
      <c r="HVL5" s="518" t="s">
        <v>9903</v>
      </c>
      <c r="HVM5" s="518"/>
      <c r="HVN5" s="228" t="s">
        <v>1378</v>
      </c>
      <c r="HVO5" s="229">
        <f t="shared" ref="HVO5" si="1197">LARGE(HVO13,1)</f>
        <v>5500</v>
      </c>
      <c r="HVP5" s="227">
        <v>1200</v>
      </c>
      <c r="HVQ5" s="518" t="s">
        <v>9904</v>
      </c>
      <c r="HVR5" s="518"/>
      <c r="HVS5" s="228" t="s">
        <v>1378</v>
      </c>
      <c r="HVT5" s="229">
        <f t="shared" ref="HVT5" si="1198">LARGE(HVT13,1)</f>
        <v>5500</v>
      </c>
      <c r="HVU5" s="227">
        <v>1201</v>
      </c>
      <c r="HVV5" s="518" t="s">
        <v>9905</v>
      </c>
      <c r="HVW5" s="518"/>
      <c r="HVX5" s="228" t="s">
        <v>1378</v>
      </c>
      <c r="HVY5" s="229">
        <f t="shared" ref="HVY5" si="1199">LARGE(HVY13,1)</f>
        <v>5500</v>
      </c>
      <c r="HVZ5" s="227">
        <v>1202</v>
      </c>
      <c r="HWA5" s="518" t="s">
        <v>9906</v>
      </c>
      <c r="HWB5" s="518"/>
      <c r="HWC5" s="228" t="s">
        <v>1378</v>
      </c>
      <c r="HWD5" s="229">
        <f t="shared" ref="HWD5" si="1200">LARGE(HWD13,1)</f>
        <v>5500</v>
      </c>
      <c r="HWE5" s="227">
        <v>1203</v>
      </c>
      <c r="HWF5" s="518" t="s">
        <v>9907</v>
      </c>
      <c r="HWG5" s="518"/>
      <c r="HWH5" s="228" t="s">
        <v>1378</v>
      </c>
      <c r="HWI5" s="229">
        <f t="shared" ref="HWI5" si="1201">LARGE(HWI13,1)</f>
        <v>5500</v>
      </c>
      <c r="HWJ5" s="227">
        <v>1204</v>
      </c>
      <c r="HWK5" s="518" t="s">
        <v>9908</v>
      </c>
      <c r="HWL5" s="518"/>
      <c r="HWM5" s="228" t="s">
        <v>1378</v>
      </c>
      <c r="HWN5" s="229">
        <f t="shared" ref="HWN5" si="1202">LARGE(HWN13,1)</f>
        <v>5500</v>
      </c>
      <c r="HWO5" s="227">
        <v>1205</v>
      </c>
      <c r="HWP5" s="518" t="s">
        <v>9909</v>
      </c>
      <c r="HWQ5" s="518"/>
      <c r="HWR5" s="228" t="s">
        <v>1378</v>
      </c>
      <c r="HWS5" s="229">
        <f t="shared" ref="HWS5" si="1203">LARGE(HWS13,1)</f>
        <v>5500</v>
      </c>
      <c r="HWT5" s="227">
        <v>1206</v>
      </c>
      <c r="HWU5" s="518" t="s">
        <v>9910</v>
      </c>
      <c r="HWV5" s="518"/>
      <c r="HWW5" s="228" t="s">
        <v>1378</v>
      </c>
      <c r="HWX5" s="229">
        <f t="shared" ref="HWX5" si="1204">LARGE(HWX13,1)</f>
        <v>5500</v>
      </c>
      <c r="HWY5" s="227">
        <v>1207</v>
      </c>
      <c r="HWZ5" s="518" t="s">
        <v>9911</v>
      </c>
      <c r="HXA5" s="518"/>
      <c r="HXB5" s="228" t="s">
        <v>1378</v>
      </c>
      <c r="HXC5" s="229">
        <f t="shared" ref="HXC5" si="1205">LARGE(HXC13,1)</f>
        <v>5500</v>
      </c>
      <c r="HXD5" s="227">
        <v>1208</v>
      </c>
      <c r="HXE5" s="518" t="s">
        <v>9912</v>
      </c>
      <c r="HXF5" s="518"/>
      <c r="HXG5" s="228" t="s">
        <v>1378</v>
      </c>
      <c r="HXH5" s="229">
        <f t="shared" ref="HXH5" si="1206">LARGE(HXH13,1)</f>
        <v>5500</v>
      </c>
      <c r="HXI5" s="227">
        <v>1209</v>
      </c>
      <c r="HXJ5" s="518" t="s">
        <v>9913</v>
      </c>
      <c r="HXK5" s="518"/>
      <c r="HXL5" s="228" t="s">
        <v>1378</v>
      </c>
      <c r="HXM5" s="229">
        <f t="shared" ref="HXM5" si="1207">LARGE(HXM13,1)</f>
        <v>5500</v>
      </c>
      <c r="HXN5" s="227">
        <v>1210</v>
      </c>
      <c r="HXO5" s="518" t="s">
        <v>9914</v>
      </c>
      <c r="HXP5" s="518"/>
      <c r="HXQ5" s="228" t="s">
        <v>1378</v>
      </c>
      <c r="HXR5" s="229">
        <f t="shared" ref="HXR5" si="1208">LARGE(HXR13,1)</f>
        <v>5500</v>
      </c>
      <c r="HXS5" s="227">
        <v>1211</v>
      </c>
      <c r="HXT5" s="518" t="s">
        <v>9915</v>
      </c>
      <c r="HXU5" s="518"/>
      <c r="HXV5" s="228" t="s">
        <v>1378</v>
      </c>
      <c r="HXW5" s="229">
        <f t="shared" ref="HXW5" si="1209">LARGE(HXW13,1)</f>
        <v>5500</v>
      </c>
      <c r="HXX5" s="227">
        <v>1212</v>
      </c>
      <c r="HXY5" s="518" t="s">
        <v>9916</v>
      </c>
      <c r="HXZ5" s="518"/>
      <c r="HYA5" s="228" t="s">
        <v>1378</v>
      </c>
      <c r="HYB5" s="229">
        <f t="shared" ref="HYB5" si="1210">LARGE(HYB13,1)</f>
        <v>5500</v>
      </c>
      <c r="HYC5" s="227">
        <v>1213</v>
      </c>
      <c r="HYD5" s="518" t="s">
        <v>9917</v>
      </c>
      <c r="HYE5" s="518"/>
      <c r="HYF5" s="228" t="s">
        <v>1378</v>
      </c>
      <c r="HYG5" s="229">
        <f t="shared" ref="HYG5" si="1211">LARGE(HYG13,1)</f>
        <v>5500</v>
      </c>
      <c r="HYH5" s="227">
        <v>1214</v>
      </c>
      <c r="HYI5" s="518" t="s">
        <v>9918</v>
      </c>
      <c r="HYJ5" s="518"/>
      <c r="HYK5" s="228" t="s">
        <v>1378</v>
      </c>
      <c r="HYL5" s="229">
        <f t="shared" ref="HYL5" si="1212">LARGE(HYL13,1)</f>
        <v>5500</v>
      </c>
      <c r="HYM5" s="227">
        <v>1215</v>
      </c>
      <c r="HYN5" s="518" t="s">
        <v>9919</v>
      </c>
      <c r="HYO5" s="518"/>
      <c r="HYP5" s="228" t="s">
        <v>1378</v>
      </c>
      <c r="HYQ5" s="229">
        <f t="shared" ref="HYQ5" si="1213">LARGE(HYQ13,1)</f>
        <v>5500</v>
      </c>
      <c r="HYR5" s="227">
        <v>1216</v>
      </c>
      <c r="HYS5" s="518" t="s">
        <v>9920</v>
      </c>
      <c r="HYT5" s="518"/>
      <c r="HYU5" s="228" t="s">
        <v>1378</v>
      </c>
      <c r="HYV5" s="229">
        <f t="shared" ref="HYV5" si="1214">LARGE(HYV13,1)</f>
        <v>5500</v>
      </c>
      <c r="HYW5" s="227">
        <v>1217</v>
      </c>
      <c r="HYX5" s="518" t="s">
        <v>9921</v>
      </c>
      <c r="HYY5" s="518"/>
      <c r="HYZ5" s="228" t="s">
        <v>1378</v>
      </c>
      <c r="HZA5" s="229">
        <f t="shared" ref="HZA5" si="1215">LARGE(HZA13,1)</f>
        <v>5500</v>
      </c>
      <c r="HZB5" s="227">
        <v>1218</v>
      </c>
      <c r="HZC5" s="518" t="s">
        <v>9922</v>
      </c>
      <c r="HZD5" s="518"/>
      <c r="HZE5" s="228" t="s">
        <v>1378</v>
      </c>
      <c r="HZF5" s="229">
        <f t="shared" ref="HZF5" si="1216">LARGE(HZF13,1)</f>
        <v>5500</v>
      </c>
      <c r="HZG5" s="227">
        <v>1219</v>
      </c>
      <c r="HZH5" s="518" t="s">
        <v>9923</v>
      </c>
      <c r="HZI5" s="518"/>
      <c r="HZJ5" s="228" t="s">
        <v>1378</v>
      </c>
      <c r="HZK5" s="229">
        <f t="shared" ref="HZK5" si="1217">LARGE(HZK13,1)</f>
        <v>5500</v>
      </c>
      <c r="HZL5" s="227">
        <v>1220</v>
      </c>
      <c r="HZM5" s="518" t="s">
        <v>9924</v>
      </c>
      <c r="HZN5" s="518"/>
      <c r="HZO5" s="228" t="s">
        <v>1378</v>
      </c>
      <c r="HZP5" s="229">
        <f t="shared" ref="HZP5" si="1218">LARGE(HZP13,1)</f>
        <v>5500</v>
      </c>
      <c r="HZQ5" s="227">
        <v>1221</v>
      </c>
      <c r="HZR5" s="518" t="s">
        <v>9925</v>
      </c>
      <c r="HZS5" s="518"/>
      <c r="HZT5" s="228" t="s">
        <v>1378</v>
      </c>
      <c r="HZU5" s="229">
        <f t="shared" ref="HZU5" si="1219">LARGE(HZU13,1)</f>
        <v>5500</v>
      </c>
      <c r="HZV5" s="227">
        <v>1222</v>
      </c>
      <c r="HZW5" s="518" t="s">
        <v>9926</v>
      </c>
      <c r="HZX5" s="518"/>
      <c r="HZY5" s="228" t="s">
        <v>1378</v>
      </c>
      <c r="HZZ5" s="229">
        <f t="shared" ref="HZZ5" si="1220">LARGE(HZZ13,1)</f>
        <v>5500</v>
      </c>
      <c r="IAA5" s="227">
        <v>1223</v>
      </c>
      <c r="IAB5" s="518" t="s">
        <v>9927</v>
      </c>
      <c r="IAC5" s="518"/>
      <c r="IAD5" s="228" t="s">
        <v>1378</v>
      </c>
      <c r="IAE5" s="229">
        <f t="shared" ref="IAE5" si="1221">LARGE(IAE13,1)</f>
        <v>5500</v>
      </c>
      <c r="IAF5" s="227">
        <v>1224</v>
      </c>
      <c r="IAG5" s="518" t="s">
        <v>9928</v>
      </c>
      <c r="IAH5" s="518"/>
      <c r="IAI5" s="228" t="s">
        <v>1378</v>
      </c>
      <c r="IAJ5" s="229">
        <f t="shared" ref="IAJ5" si="1222">LARGE(IAJ13,1)</f>
        <v>5500</v>
      </c>
      <c r="IAK5" s="227">
        <v>1225</v>
      </c>
      <c r="IAL5" s="518" t="s">
        <v>9929</v>
      </c>
      <c r="IAM5" s="518"/>
      <c r="IAN5" s="228" t="s">
        <v>1378</v>
      </c>
      <c r="IAO5" s="229">
        <f t="shared" ref="IAO5" si="1223">LARGE(IAO13,1)</f>
        <v>5500</v>
      </c>
      <c r="IAP5" s="227">
        <v>1226</v>
      </c>
      <c r="IAQ5" s="518" t="s">
        <v>9930</v>
      </c>
      <c r="IAR5" s="518"/>
      <c r="IAS5" s="228" t="s">
        <v>1378</v>
      </c>
      <c r="IAT5" s="229">
        <f t="shared" ref="IAT5" si="1224">LARGE(IAT13,1)</f>
        <v>5500</v>
      </c>
      <c r="IAU5" s="227">
        <v>1227</v>
      </c>
      <c r="IAV5" s="518" t="s">
        <v>9931</v>
      </c>
      <c r="IAW5" s="518"/>
      <c r="IAX5" s="228" t="s">
        <v>1378</v>
      </c>
      <c r="IAY5" s="229">
        <f t="shared" ref="IAY5" si="1225">LARGE(IAY13,1)</f>
        <v>5500</v>
      </c>
      <c r="IAZ5" s="227">
        <v>1228</v>
      </c>
      <c r="IBA5" s="518" t="s">
        <v>9932</v>
      </c>
      <c r="IBB5" s="518"/>
      <c r="IBC5" s="228" t="s">
        <v>1378</v>
      </c>
      <c r="IBD5" s="229">
        <f t="shared" ref="IBD5" si="1226">LARGE(IBD13,1)</f>
        <v>5500</v>
      </c>
      <c r="IBE5" s="227">
        <v>1229</v>
      </c>
      <c r="IBF5" s="518" t="s">
        <v>9933</v>
      </c>
      <c r="IBG5" s="518"/>
      <c r="IBH5" s="228" t="s">
        <v>1378</v>
      </c>
      <c r="IBI5" s="229">
        <f t="shared" ref="IBI5" si="1227">LARGE(IBI13,1)</f>
        <v>5500</v>
      </c>
      <c r="IBJ5" s="227">
        <v>1230</v>
      </c>
      <c r="IBK5" s="518" t="s">
        <v>9934</v>
      </c>
      <c r="IBL5" s="518"/>
      <c r="IBM5" s="228" t="s">
        <v>1378</v>
      </c>
      <c r="IBN5" s="229">
        <f t="shared" ref="IBN5" si="1228">LARGE(IBN13,1)</f>
        <v>5500</v>
      </c>
      <c r="IBO5" s="227">
        <v>1231</v>
      </c>
      <c r="IBP5" s="518" t="s">
        <v>9935</v>
      </c>
      <c r="IBQ5" s="518"/>
      <c r="IBR5" s="228" t="s">
        <v>1378</v>
      </c>
      <c r="IBS5" s="229">
        <f t="shared" ref="IBS5" si="1229">LARGE(IBS13,1)</f>
        <v>5500</v>
      </c>
      <c r="IBT5" s="227">
        <v>1232</v>
      </c>
      <c r="IBU5" s="518" t="s">
        <v>9936</v>
      </c>
      <c r="IBV5" s="518"/>
      <c r="IBW5" s="228" t="s">
        <v>1378</v>
      </c>
      <c r="IBX5" s="229">
        <f t="shared" ref="IBX5" si="1230">LARGE(IBX13,1)</f>
        <v>5500</v>
      </c>
      <c r="IBY5" s="227">
        <v>1233</v>
      </c>
      <c r="IBZ5" s="518" t="s">
        <v>9937</v>
      </c>
      <c r="ICA5" s="518"/>
      <c r="ICB5" s="228" t="s">
        <v>1378</v>
      </c>
      <c r="ICC5" s="229">
        <f t="shared" ref="ICC5" si="1231">LARGE(ICC13,1)</f>
        <v>5500</v>
      </c>
      <c r="ICD5" s="227">
        <v>1234</v>
      </c>
      <c r="ICE5" s="518" t="s">
        <v>9938</v>
      </c>
      <c r="ICF5" s="518"/>
      <c r="ICG5" s="228" t="s">
        <v>1378</v>
      </c>
      <c r="ICH5" s="229">
        <f t="shared" ref="ICH5" si="1232">LARGE(ICH13,1)</f>
        <v>5500</v>
      </c>
      <c r="ICI5" s="227">
        <v>1235</v>
      </c>
      <c r="ICJ5" s="518" t="s">
        <v>9939</v>
      </c>
      <c r="ICK5" s="518"/>
      <c r="ICL5" s="228" t="s">
        <v>1378</v>
      </c>
      <c r="ICM5" s="229">
        <f t="shared" ref="ICM5" si="1233">LARGE(ICM13,1)</f>
        <v>5500</v>
      </c>
      <c r="ICN5" s="227">
        <v>1236</v>
      </c>
      <c r="ICO5" s="518" t="s">
        <v>9940</v>
      </c>
      <c r="ICP5" s="518"/>
      <c r="ICQ5" s="228" t="s">
        <v>1378</v>
      </c>
      <c r="ICR5" s="229">
        <f t="shared" ref="ICR5" si="1234">LARGE(ICR13,1)</f>
        <v>5500</v>
      </c>
      <c r="ICS5" s="227">
        <v>1237</v>
      </c>
      <c r="ICT5" s="518" t="s">
        <v>9941</v>
      </c>
      <c r="ICU5" s="518"/>
      <c r="ICV5" s="228" t="s">
        <v>1378</v>
      </c>
      <c r="ICW5" s="229">
        <f t="shared" ref="ICW5" si="1235">LARGE(ICW13,1)</f>
        <v>5500</v>
      </c>
      <c r="ICX5" s="227">
        <v>1238</v>
      </c>
      <c r="ICY5" s="518" t="s">
        <v>9942</v>
      </c>
      <c r="ICZ5" s="518"/>
      <c r="IDA5" s="228" t="s">
        <v>1378</v>
      </c>
      <c r="IDB5" s="229">
        <f t="shared" ref="IDB5" si="1236">LARGE(IDB13,1)</f>
        <v>5500</v>
      </c>
      <c r="IDC5" s="227">
        <v>1239</v>
      </c>
      <c r="IDD5" s="518" t="s">
        <v>9943</v>
      </c>
      <c r="IDE5" s="518"/>
      <c r="IDF5" s="228" t="s">
        <v>1378</v>
      </c>
      <c r="IDG5" s="229">
        <f t="shared" ref="IDG5" si="1237">LARGE(IDG13,1)</f>
        <v>5500</v>
      </c>
      <c r="IDH5" s="227">
        <v>1240</v>
      </c>
      <c r="IDI5" s="518" t="s">
        <v>9944</v>
      </c>
      <c r="IDJ5" s="518"/>
      <c r="IDK5" s="228" t="s">
        <v>1378</v>
      </c>
      <c r="IDL5" s="229">
        <f t="shared" ref="IDL5" si="1238">LARGE(IDL13,1)</f>
        <v>5500</v>
      </c>
      <c r="IDM5" s="227">
        <v>1241</v>
      </c>
      <c r="IDN5" s="518" t="s">
        <v>9945</v>
      </c>
      <c r="IDO5" s="518"/>
      <c r="IDP5" s="228" t="s">
        <v>1378</v>
      </c>
      <c r="IDQ5" s="229">
        <f t="shared" ref="IDQ5" si="1239">LARGE(IDQ13,1)</f>
        <v>5500</v>
      </c>
      <c r="IDR5" s="227">
        <v>1242</v>
      </c>
      <c r="IDS5" s="518" t="s">
        <v>9946</v>
      </c>
      <c r="IDT5" s="518"/>
      <c r="IDU5" s="228" t="s">
        <v>1378</v>
      </c>
      <c r="IDV5" s="229">
        <f t="shared" ref="IDV5" si="1240">LARGE(IDV13,1)</f>
        <v>5500</v>
      </c>
      <c r="IDW5" s="227">
        <v>1243</v>
      </c>
      <c r="IDX5" s="518" t="s">
        <v>9947</v>
      </c>
      <c r="IDY5" s="518"/>
      <c r="IDZ5" s="228" t="s">
        <v>1378</v>
      </c>
      <c r="IEA5" s="229">
        <f t="shared" ref="IEA5" si="1241">LARGE(IEA13,1)</f>
        <v>5500</v>
      </c>
      <c r="IEB5" s="227">
        <v>1244</v>
      </c>
      <c r="IEC5" s="518" t="s">
        <v>9948</v>
      </c>
      <c r="IED5" s="518"/>
      <c r="IEE5" s="228" t="s">
        <v>1378</v>
      </c>
      <c r="IEF5" s="229">
        <f t="shared" ref="IEF5" si="1242">LARGE(IEF13,1)</f>
        <v>5500</v>
      </c>
      <c r="IEG5" s="227">
        <v>1245</v>
      </c>
      <c r="IEH5" s="518" t="s">
        <v>9949</v>
      </c>
      <c r="IEI5" s="518"/>
      <c r="IEJ5" s="228" t="s">
        <v>1378</v>
      </c>
      <c r="IEK5" s="229">
        <f t="shared" ref="IEK5" si="1243">LARGE(IEK13,1)</f>
        <v>5500</v>
      </c>
      <c r="IEL5" s="227">
        <v>1246</v>
      </c>
      <c r="IEM5" s="518" t="s">
        <v>9950</v>
      </c>
      <c r="IEN5" s="518"/>
      <c r="IEO5" s="228" t="s">
        <v>1378</v>
      </c>
      <c r="IEP5" s="229">
        <f t="shared" ref="IEP5" si="1244">LARGE(IEP13,1)</f>
        <v>5500</v>
      </c>
      <c r="IEQ5" s="227">
        <v>1247</v>
      </c>
      <c r="IER5" s="518" t="s">
        <v>9951</v>
      </c>
      <c r="IES5" s="518"/>
      <c r="IET5" s="228" t="s">
        <v>1378</v>
      </c>
      <c r="IEU5" s="229">
        <f t="shared" ref="IEU5" si="1245">LARGE(IEU13,1)</f>
        <v>5500</v>
      </c>
      <c r="IEV5" s="227">
        <v>1248</v>
      </c>
      <c r="IEW5" s="518" t="s">
        <v>9952</v>
      </c>
      <c r="IEX5" s="518"/>
      <c r="IEY5" s="228" t="s">
        <v>1378</v>
      </c>
      <c r="IEZ5" s="229">
        <f t="shared" ref="IEZ5" si="1246">LARGE(IEZ13,1)</f>
        <v>5500</v>
      </c>
      <c r="IFA5" s="227">
        <v>1249</v>
      </c>
      <c r="IFB5" s="518" t="s">
        <v>9953</v>
      </c>
      <c r="IFC5" s="518"/>
      <c r="IFD5" s="228" t="s">
        <v>1378</v>
      </c>
      <c r="IFE5" s="229">
        <f t="shared" ref="IFE5" si="1247">LARGE(IFE13,1)</f>
        <v>5500</v>
      </c>
      <c r="IFF5" s="227">
        <v>1250</v>
      </c>
      <c r="IFG5" s="518" t="s">
        <v>9954</v>
      </c>
      <c r="IFH5" s="518"/>
      <c r="IFI5" s="228" t="s">
        <v>1378</v>
      </c>
      <c r="IFJ5" s="229">
        <f t="shared" ref="IFJ5" si="1248">LARGE(IFJ13,1)</f>
        <v>5500</v>
      </c>
      <c r="IFK5" s="227">
        <v>1251</v>
      </c>
      <c r="IFL5" s="518" t="s">
        <v>9955</v>
      </c>
      <c r="IFM5" s="518"/>
      <c r="IFN5" s="228" t="s">
        <v>1378</v>
      </c>
      <c r="IFO5" s="229">
        <f t="shared" ref="IFO5" si="1249">LARGE(IFO13,1)</f>
        <v>5500</v>
      </c>
      <c r="IFP5" s="227">
        <v>1252</v>
      </c>
      <c r="IFQ5" s="518" t="s">
        <v>9956</v>
      </c>
      <c r="IFR5" s="518"/>
      <c r="IFS5" s="228" t="s">
        <v>1378</v>
      </c>
      <c r="IFT5" s="229">
        <f t="shared" ref="IFT5" si="1250">LARGE(IFT13,1)</f>
        <v>5500</v>
      </c>
      <c r="IFU5" s="227">
        <v>1253</v>
      </c>
      <c r="IFV5" s="518" t="s">
        <v>9957</v>
      </c>
      <c r="IFW5" s="518"/>
      <c r="IFX5" s="228" t="s">
        <v>1378</v>
      </c>
      <c r="IFY5" s="229">
        <f t="shared" ref="IFY5" si="1251">LARGE(IFY13,1)</f>
        <v>5500</v>
      </c>
      <c r="IFZ5" s="227">
        <v>1254</v>
      </c>
      <c r="IGA5" s="518" t="s">
        <v>9958</v>
      </c>
      <c r="IGB5" s="518"/>
      <c r="IGC5" s="228" t="s">
        <v>1378</v>
      </c>
      <c r="IGD5" s="229">
        <f t="shared" ref="IGD5" si="1252">LARGE(IGD13,1)</f>
        <v>5500</v>
      </c>
      <c r="IGE5" s="227">
        <v>1255</v>
      </c>
      <c r="IGF5" s="518" t="s">
        <v>9959</v>
      </c>
      <c r="IGG5" s="518"/>
      <c r="IGH5" s="228" t="s">
        <v>1378</v>
      </c>
      <c r="IGI5" s="229">
        <f t="shared" ref="IGI5" si="1253">LARGE(IGI13,1)</f>
        <v>5500</v>
      </c>
      <c r="IGJ5" s="227">
        <v>1256</v>
      </c>
      <c r="IGK5" s="518" t="s">
        <v>9960</v>
      </c>
      <c r="IGL5" s="518"/>
      <c r="IGM5" s="228" t="s">
        <v>1378</v>
      </c>
      <c r="IGN5" s="229">
        <f t="shared" ref="IGN5" si="1254">LARGE(IGN13,1)</f>
        <v>5500</v>
      </c>
      <c r="IGO5" s="227">
        <v>1257</v>
      </c>
      <c r="IGP5" s="518" t="s">
        <v>9961</v>
      </c>
      <c r="IGQ5" s="518"/>
      <c r="IGR5" s="228" t="s">
        <v>1378</v>
      </c>
      <c r="IGS5" s="229">
        <f t="shared" ref="IGS5" si="1255">LARGE(IGS13,1)</f>
        <v>5500</v>
      </c>
      <c r="IGT5" s="227">
        <v>1258</v>
      </c>
      <c r="IGU5" s="518" t="s">
        <v>9962</v>
      </c>
      <c r="IGV5" s="518"/>
      <c r="IGW5" s="228" t="s">
        <v>1378</v>
      </c>
      <c r="IGX5" s="229">
        <f t="shared" ref="IGX5" si="1256">LARGE(IGX13,1)</f>
        <v>5500</v>
      </c>
      <c r="IGY5" s="227">
        <v>1259</v>
      </c>
      <c r="IGZ5" s="518" t="s">
        <v>9963</v>
      </c>
      <c r="IHA5" s="518"/>
      <c r="IHB5" s="228" t="s">
        <v>1378</v>
      </c>
      <c r="IHC5" s="229">
        <f t="shared" ref="IHC5" si="1257">LARGE(IHC13,1)</f>
        <v>5500</v>
      </c>
      <c r="IHD5" s="227">
        <v>1260</v>
      </c>
      <c r="IHE5" s="518" t="s">
        <v>9964</v>
      </c>
      <c r="IHF5" s="518"/>
      <c r="IHG5" s="228" t="s">
        <v>1378</v>
      </c>
      <c r="IHH5" s="229">
        <f t="shared" ref="IHH5" si="1258">LARGE(IHH13,1)</f>
        <v>5500</v>
      </c>
      <c r="IHI5" s="227">
        <v>1261</v>
      </c>
      <c r="IHJ5" s="518" t="s">
        <v>9965</v>
      </c>
      <c r="IHK5" s="518"/>
      <c r="IHL5" s="228" t="s">
        <v>1378</v>
      </c>
      <c r="IHM5" s="229">
        <f t="shared" ref="IHM5" si="1259">LARGE(IHM13,1)</f>
        <v>5500</v>
      </c>
      <c r="IHN5" s="227">
        <v>1262</v>
      </c>
      <c r="IHO5" s="518" t="s">
        <v>9966</v>
      </c>
      <c r="IHP5" s="518"/>
      <c r="IHQ5" s="228" t="s">
        <v>1378</v>
      </c>
      <c r="IHR5" s="229">
        <f t="shared" ref="IHR5" si="1260">LARGE(IHR13,1)</f>
        <v>5500</v>
      </c>
      <c r="IHS5" s="227">
        <v>1263</v>
      </c>
      <c r="IHT5" s="518" t="s">
        <v>9967</v>
      </c>
      <c r="IHU5" s="518"/>
      <c r="IHV5" s="228" t="s">
        <v>1378</v>
      </c>
      <c r="IHW5" s="229">
        <f t="shared" ref="IHW5" si="1261">LARGE(IHW13,1)</f>
        <v>5500</v>
      </c>
      <c r="IHX5" s="227">
        <v>1264</v>
      </c>
      <c r="IHY5" s="518" t="s">
        <v>9968</v>
      </c>
      <c r="IHZ5" s="518"/>
      <c r="IIA5" s="228" t="s">
        <v>1378</v>
      </c>
      <c r="IIB5" s="229">
        <f t="shared" ref="IIB5" si="1262">LARGE(IIB13,1)</f>
        <v>5500</v>
      </c>
      <c r="IIC5" s="227">
        <v>1265</v>
      </c>
      <c r="IID5" s="518" t="s">
        <v>9969</v>
      </c>
      <c r="IIE5" s="518"/>
      <c r="IIF5" s="228" t="s">
        <v>1378</v>
      </c>
      <c r="IIG5" s="229">
        <f t="shared" ref="IIG5" si="1263">LARGE(IIG13,1)</f>
        <v>5500</v>
      </c>
      <c r="IIH5" s="227">
        <v>1266</v>
      </c>
      <c r="III5" s="518" t="s">
        <v>9970</v>
      </c>
      <c r="IIJ5" s="518"/>
      <c r="IIK5" s="228" t="s">
        <v>1378</v>
      </c>
      <c r="IIL5" s="229">
        <f t="shared" ref="IIL5" si="1264">LARGE(IIL13,1)</f>
        <v>5500</v>
      </c>
      <c r="IIM5" s="227">
        <v>1267</v>
      </c>
      <c r="IIN5" s="518" t="s">
        <v>9971</v>
      </c>
      <c r="IIO5" s="518"/>
      <c r="IIP5" s="228" t="s">
        <v>1378</v>
      </c>
      <c r="IIQ5" s="229">
        <f t="shared" ref="IIQ5" si="1265">LARGE(IIQ13,1)</f>
        <v>5500</v>
      </c>
      <c r="IIR5" s="227">
        <v>1268</v>
      </c>
      <c r="IIS5" s="518" t="s">
        <v>9972</v>
      </c>
      <c r="IIT5" s="518"/>
      <c r="IIU5" s="228" t="s">
        <v>1378</v>
      </c>
      <c r="IIV5" s="229">
        <f t="shared" ref="IIV5" si="1266">LARGE(IIV13,1)</f>
        <v>5500</v>
      </c>
      <c r="IIW5" s="227">
        <v>1269</v>
      </c>
      <c r="IIX5" s="518" t="s">
        <v>9973</v>
      </c>
      <c r="IIY5" s="518"/>
      <c r="IIZ5" s="228" t="s">
        <v>1378</v>
      </c>
      <c r="IJA5" s="229">
        <f t="shared" ref="IJA5" si="1267">LARGE(IJA13,1)</f>
        <v>5500</v>
      </c>
      <c r="IJB5" s="227">
        <v>1270</v>
      </c>
      <c r="IJC5" s="518" t="s">
        <v>9974</v>
      </c>
      <c r="IJD5" s="518"/>
      <c r="IJE5" s="228" t="s">
        <v>1378</v>
      </c>
      <c r="IJF5" s="229">
        <f t="shared" ref="IJF5" si="1268">LARGE(IJF13,1)</f>
        <v>5500</v>
      </c>
      <c r="IJG5" s="227">
        <v>1271</v>
      </c>
      <c r="IJH5" s="518" t="s">
        <v>9975</v>
      </c>
      <c r="IJI5" s="518"/>
      <c r="IJJ5" s="228" t="s">
        <v>1378</v>
      </c>
      <c r="IJK5" s="229">
        <f t="shared" ref="IJK5" si="1269">LARGE(IJK13,1)</f>
        <v>5500</v>
      </c>
      <c r="IJL5" s="227">
        <v>1272</v>
      </c>
      <c r="IJM5" s="518" t="s">
        <v>9976</v>
      </c>
      <c r="IJN5" s="518"/>
      <c r="IJO5" s="228" t="s">
        <v>1378</v>
      </c>
      <c r="IJP5" s="229">
        <f t="shared" ref="IJP5" si="1270">LARGE(IJP13,1)</f>
        <v>5500</v>
      </c>
      <c r="IJQ5" s="227">
        <v>1273</v>
      </c>
      <c r="IJR5" s="518" t="s">
        <v>9977</v>
      </c>
      <c r="IJS5" s="518"/>
      <c r="IJT5" s="228" t="s">
        <v>1378</v>
      </c>
      <c r="IJU5" s="229">
        <f t="shared" ref="IJU5" si="1271">LARGE(IJU13,1)</f>
        <v>5500</v>
      </c>
      <c r="IJV5" s="227">
        <v>1274</v>
      </c>
      <c r="IJW5" s="518" t="s">
        <v>9978</v>
      </c>
      <c r="IJX5" s="518"/>
      <c r="IJY5" s="228" t="s">
        <v>1378</v>
      </c>
      <c r="IJZ5" s="229">
        <f t="shared" ref="IJZ5" si="1272">LARGE(IJZ13,1)</f>
        <v>5500</v>
      </c>
      <c r="IKA5" s="227">
        <v>1275</v>
      </c>
      <c r="IKB5" s="518" t="s">
        <v>9979</v>
      </c>
      <c r="IKC5" s="518"/>
      <c r="IKD5" s="228" t="s">
        <v>1378</v>
      </c>
      <c r="IKE5" s="229">
        <f t="shared" ref="IKE5" si="1273">LARGE(IKE13,1)</f>
        <v>5500</v>
      </c>
      <c r="IKF5" s="227">
        <v>1276</v>
      </c>
      <c r="IKG5" s="518" t="s">
        <v>9980</v>
      </c>
      <c r="IKH5" s="518"/>
      <c r="IKI5" s="228" t="s">
        <v>1378</v>
      </c>
      <c r="IKJ5" s="229">
        <f t="shared" ref="IKJ5" si="1274">LARGE(IKJ13,1)</f>
        <v>5500</v>
      </c>
      <c r="IKK5" s="227">
        <v>1277</v>
      </c>
      <c r="IKL5" s="518" t="s">
        <v>9981</v>
      </c>
      <c r="IKM5" s="518"/>
      <c r="IKN5" s="228" t="s">
        <v>1378</v>
      </c>
      <c r="IKO5" s="229">
        <f t="shared" ref="IKO5" si="1275">LARGE(IKO13,1)</f>
        <v>5500</v>
      </c>
      <c r="IKP5" s="227">
        <v>1278</v>
      </c>
      <c r="IKQ5" s="518" t="s">
        <v>9982</v>
      </c>
      <c r="IKR5" s="518"/>
      <c r="IKS5" s="228" t="s">
        <v>1378</v>
      </c>
      <c r="IKT5" s="229">
        <f t="shared" ref="IKT5" si="1276">LARGE(IKT13,1)</f>
        <v>5500</v>
      </c>
      <c r="IKU5" s="227">
        <v>1279</v>
      </c>
      <c r="IKV5" s="518" t="s">
        <v>9983</v>
      </c>
      <c r="IKW5" s="518"/>
      <c r="IKX5" s="228" t="s">
        <v>1378</v>
      </c>
      <c r="IKY5" s="229">
        <f t="shared" ref="IKY5" si="1277">LARGE(IKY13,1)</f>
        <v>5500</v>
      </c>
      <c r="IKZ5" s="227">
        <v>1280</v>
      </c>
      <c r="ILA5" s="518" t="s">
        <v>9984</v>
      </c>
      <c r="ILB5" s="518"/>
      <c r="ILC5" s="228" t="s">
        <v>1378</v>
      </c>
      <c r="ILD5" s="229">
        <f t="shared" ref="ILD5" si="1278">LARGE(ILD13,1)</f>
        <v>5500</v>
      </c>
      <c r="ILE5" s="227">
        <v>1281</v>
      </c>
      <c r="ILF5" s="518" t="s">
        <v>9985</v>
      </c>
      <c r="ILG5" s="518"/>
      <c r="ILH5" s="228" t="s">
        <v>1378</v>
      </c>
      <c r="ILI5" s="229">
        <f t="shared" ref="ILI5" si="1279">LARGE(ILI13,1)</f>
        <v>5500</v>
      </c>
      <c r="ILJ5" s="227">
        <v>1282</v>
      </c>
      <c r="ILK5" s="518" t="s">
        <v>9986</v>
      </c>
      <c r="ILL5" s="518"/>
      <c r="ILM5" s="228" t="s">
        <v>1378</v>
      </c>
      <c r="ILN5" s="229">
        <f t="shared" ref="ILN5" si="1280">LARGE(ILN13,1)</f>
        <v>5500</v>
      </c>
      <c r="ILO5" s="227">
        <v>1283</v>
      </c>
      <c r="ILP5" s="518" t="s">
        <v>9987</v>
      </c>
      <c r="ILQ5" s="518"/>
      <c r="ILR5" s="228" t="s">
        <v>1378</v>
      </c>
      <c r="ILS5" s="229">
        <f t="shared" ref="ILS5" si="1281">LARGE(ILS13,1)</f>
        <v>5500</v>
      </c>
      <c r="ILT5" s="227">
        <v>1284</v>
      </c>
      <c r="ILU5" s="518" t="s">
        <v>9988</v>
      </c>
      <c r="ILV5" s="518"/>
      <c r="ILW5" s="228" t="s">
        <v>1378</v>
      </c>
      <c r="ILX5" s="229">
        <f t="shared" ref="ILX5" si="1282">LARGE(ILX13,1)</f>
        <v>5500</v>
      </c>
      <c r="ILY5" s="227">
        <v>1285</v>
      </c>
      <c r="ILZ5" s="518" t="s">
        <v>9989</v>
      </c>
      <c r="IMA5" s="518"/>
      <c r="IMB5" s="228" t="s">
        <v>1378</v>
      </c>
      <c r="IMC5" s="229">
        <f t="shared" ref="IMC5" si="1283">LARGE(IMC13,1)</f>
        <v>5500</v>
      </c>
      <c r="IMD5" s="227">
        <v>1286</v>
      </c>
      <c r="IME5" s="518" t="s">
        <v>9990</v>
      </c>
      <c r="IMF5" s="518"/>
      <c r="IMG5" s="228" t="s">
        <v>1378</v>
      </c>
      <c r="IMH5" s="229">
        <f t="shared" ref="IMH5" si="1284">LARGE(IMH13,1)</f>
        <v>5500</v>
      </c>
      <c r="IMI5" s="227">
        <v>1287</v>
      </c>
      <c r="IMJ5" s="518" t="s">
        <v>9991</v>
      </c>
      <c r="IMK5" s="518"/>
      <c r="IML5" s="228" t="s">
        <v>1378</v>
      </c>
      <c r="IMM5" s="229">
        <f t="shared" ref="IMM5" si="1285">LARGE(IMM13,1)</f>
        <v>5500</v>
      </c>
      <c r="IMN5" s="227">
        <v>1288</v>
      </c>
      <c r="IMO5" s="518" t="s">
        <v>9992</v>
      </c>
      <c r="IMP5" s="518"/>
      <c r="IMQ5" s="228" t="s">
        <v>1378</v>
      </c>
      <c r="IMR5" s="229">
        <f t="shared" ref="IMR5" si="1286">LARGE(IMR13,1)</f>
        <v>5500</v>
      </c>
      <c r="IMS5" s="227">
        <v>1289</v>
      </c>
      <c r="IMT5" s="518" t="s">
        <v>9993</v>
      </c>
      <c r="IMU5" s="518"/>
      <c r="IMV5" s="228" t="s">
        <v>1378</v>
      </c>
      <c r="IMW5" s="229">
        <f t="shared" ref="IMW5" si="1287">LARGE(IMW13,1)</f>
        <v>5500</v>
      </c>
      <c r="IMX5" s="227">
        <v>1290</v>
      </c>
      <c r="IMY5" s="518" t="s">
        <v>9994</v>
      </c>
      <c r="IMZ5" s="518"/>
      <c r="INA5" s="228" t="s">
        <v>1378</v>
      </c>
      <c r="INB5" s="229">
        <f t="shared" ref="INB5" si="1288">LARGE(INB13,1)</f>
        <v>5500</v>
      </c>
      <c r="INC5" s="227">
        <v>1291</v>
      </c>
      <c r="IND5" s="518" t="s">
        <v>9995</v>
      </c>
      <c r="INE5" s="518"/>
      <c r="INF5" s="228" t="s">
        <v>1378</v>
      </c>
      <c r="ING5" s="229">
        <f t="shared" ref="ING5" si="1289">LARGE(ING13,1)</f>
        <v>5500</v>
      </c>
      <c r="INH5" s="227">
        <v>1292</v>
      </c>
      <c r="INI5" s="518" t="s">
        <v>9996</v>
      </c>
      <c r="INJ5" s="518"/>
      <c r="INK5" s="228" t="s">
        <v>1378</v>
      </c>
      <c r="INL5" s="229">
        <f t="shared" ref="INL5" si="1290">LARGE(INL13,1)</f>
        <v>5500</v>
      </c>
      <c r="INM5" s="227">
        <v>1293</v>
      </c>
      <c r="INN5" s="518" t="s">
        <v>9997</v>
      </c>
      <c r="INO5" s="518"/>
      <c r="INP5" s="228" t="s">
        <v>1378</v>
      </c>
      <c r="INQ5" s="229">
        <f t="shared" ref="INQ5" si="1291">LARGE(INQ13,1)</f>
        <v>5500</v>
      </c>
      <c r="INR5" s="227">
        <v>1294</v>
      </c>
      <c r="INS5" s="518" t="s">
        <v>9998</v>
      </c>
      <c r="INT5" s="518"/>
      <c r="INU5" s="228" t="s">
        <v>1378</v>
      </c>
      <c r="INV5" s="229">
        <f t="shared" ref="INV5" si="1292">LARGE(INV13,1)</f>
        <v>5500</v>
      </c>
      <c r="INW5" s="227">
        <v>1295</v>
      </c>
      <c r="INX5" s="518" t="s">
        <v>9999</v>
      </c>
      <c r="INY5" s="518"/>
      <c r="INZ5" s="228" t="s">
        <v>1378</v>
      </c>
      <c r="IOA5" s="229">
        <f t="shared" ref="IOA5" si="1293">LARGE(IOA13,1)</f>
        <v>5500</v>
      </c>
      <c r="IOB5" s="227">
        <v>1296</v>
      </c>
      <c r="IOC5" s="518" t="s">
        <v>10000</v>
      </c>
      <c r="IOD5" s="518"/>
      <c r="IOE5" s="228" t="s">
        <v>1378</v>
      </c>
      <c r="IOF5" s="229">
        <f t="shared" ref="IOF5" si="1294">LARGE(IOF13,1)</f>
        <v>5500</v>
      </c>
      <c r="IOG5" s="227">
        <v>1297</v>
      </c>
      <c r="IOH5" s="518" t="s">
        <v>10001</v>
      </c>
      <c r="IOI5" s="518"/>
      <c r="IOJ5" s="228" t="s">
        <v>1378</v>
      </c>
      <c r="IOK5" s="229">
        <f t="shared" ref="IOK5" si="1295">LARGE(IOK13,1)</f>
        <v>5500</v>
      </c>
      <c r="IOL5" s="227">
        <v>1298</v>
      </c>
      <c r="IOM5" s="518" t="s">
        <v>10002</v>
      </c>
      <c r="ION5" s="518"/>
      <c r="IOO5" s="228" t="s">
        <v>1378</v>
      </c>
      <c r="IOP5" s="229">
        <f t="shared" ref="IOP5" si="1296">LARGE(IOP13,1)</f>
        <v>5500</v>
      </c>
      <c r="IOQ5" s="227">
        <v>1299</v>
      </c>
      <c r="IOR5" s="518" t="s">
        <v>10003</v>
      </c>
      <c r="IOS5" s="518"/>
      <c r="IOT5" s="228" t="s">
        <v>1378</v>
      </c>
      <c r="IOU5" s="229">
        <f t="shared" ref="IOU5" si="1297">LARGE(IOU13,1)</f>
        <v>5500</v>
      </c>
      <c r="IOV5" s="227">
        <v>1300</v>
      </c>
      <c r="IOW5" s="518" t="s">
        <v>10004</v>
      </c>
      <c r="IOX5" s="518"/>
      <c r="IOY5" s="228" t="s">
        <v>1378</v>
      </c>
      <c r="IOZ5" s="229">
        <f t="shared" ref="IOZ5" si="1298">LARGE(IOZ13,1)</f>
        <v>5500</v>
      </c>
      <c r="IPA5" s="227">
        <v>1301</v>
      </c>
      <c r="IPB5" s="518" t="s">
        <v>10005</v>
      </c>
      <c r="IPC5" s="518"/>
      <c r="IPD5" s="228" t="s">
        <v>1378</v>
      </c>
      <c r="IPE5" s="229">
        <f t="shared" ref="IPE5" si="1299">LARGE(IPE13,1)</f>
        <v>5500</v>
      </c>
      <c r="IPF5" s="227">
        <v>1302</v>
      </c>
      <c r="IPG5" s="518" t="s">
        <v>10006</v>
      </c>
      <c r="IPH5" s="518"/>
      <c r="IPI5" s="228" t="s">
        <v>1378</v>
      </c>
      <c r="IPJ5" s="229">
        <f t="shared" ref="IPJ5" si="1300">LARGE(IPJ13,1)</f>
        <v>5500</v>
      </c>
      <c r="IPK5" s="227">
        <v>1303</v>
      </c>
      <c r="IPL5" s="518" t="s">
        <v>10007</v>
      </c>
      <c r="IPM5" s="518"/>
      <c r="IPN5" s="228" t="s">
        <v>1378</v>
      </c>
      <c r="IPO5" s="229">
        <f t="shared" ref="IPO5" si="1301">LARGE(IPO13,1)</f>
        <v>5500</v>
      </c>
      <c r="IPP5" s="227">
        <v>1304</v>
      </c>
      <c r="IPQ5" s="518" t="s">
        <v>10008</v>
      </c>
      <c r="IPR5" s="518"/>
      <c r="IPS5" s="228" t="s">
        <v>1378</v>
      </c>
      <c r="IPT5" s="229">
        <f t="shared" ref="IPT5" si="1302">LARGE(IPT13,1)</f>
        <v>5500</v>
      </c>
      <c r="IPU5" s="227">
        <v>1305</v>
      </c>
      <c r="IPV5" s="518" t="s">
        <v>10009</v>
      </c>
      <c r="IPW5" s="518"/>
      <c r="IPX5" s="228" t="s">
        <v>1378</v>
      </c>
      <c r="IPY5" s="229">
        <f t="shared" ref="IPY5" si="1303">LARGE(IPY13,1)</f>
        <v>5500</v>
      </c>
      <c r="IPZ5" s="227">
        <v>1306</v>
      </c>
      <c r="IQA5" s="518" t="s">
        <v>10010</v>
      </c>
      <c r="IQB5" s="518"/>
      <c r="IQC5" s="228" t="s">
        <v>1378</v>
      </c>
      <c r="IQD5" s="229">
        <f t="shared" ref="IQD5" si="1304">LARGE(IQD13,1)</f>
        <v>5500</v>
      </c>
      <c r="IQE5" s="227">
        <v>1307</v>
      </c>
      <c r="IQF5" s="518" t="s">
        <v>10011</v>
      </c>
      <c r="IQG5" s="518"/>
      <c r="IQH5" s="228" t="s">
        <v>1378</v>
      </c>
      <c r="IQI5" s="229">
        <f t="shared" ref="IQI5" si="1305">LARGE(IQI13,1)</f>
        <v>5500</v>
      </c>
      <c r="IQJ5" s="227">
        <v>1308</v>
      </c>
      <c r="IQK5" s="518" t="s">
        <v>10012</v>
      </c>
      <c r="IQL5" s="518"/>
      <c r="IQM5" s="228" t="s">
        <v>1378</v>
      </c>
      <c r="IQN5" s="229">
        <f t="shared" ref="IQN5" si="1306">LARGE(IQN13,1)</f>
        <v>5500</v>
      </c>
      <c r="IQO5" s="227">
        <v>1309</v>
      </c>
      <c r="IQP5" s="518" t="s">
        <v>10013</v>
      </c>
      <c r="IQQ5" s="518"/>
      <c r="IQR5" s="228" t="s">
        <v>1378</v>
      </c>
      <c r="IQS5" s="229">
        <f t="shared" ref="IQS5" si="1307">LARGE(IQS13,1)</f>
        <v>5500</v>
      </c>
      <c r="IQT5" s="227">
        <v>1310</v>
      </c>
      <c r="IQU5" s="518" t="s">
        <v>10014</v>
      </c>
      <c r="IQV5" s="518"/>
      <c r="IQW5" s="228" t="s">
        <v>1378</v>
      </c>
      <c r="IQX5" s="229">
        <f t="shared" ref="IQX5" si="1308">LARGE(IQX13,1)</f>
        <v>5500</v>
      </c>
      <c r="IQY5" s="227">
        <v>1311</v>
      </c>
      <c r="IQZ5" s="518" t="s">
        <v>10015</v>
      </c>
      <c r="IRA5" s="518"/>
      <c r="IRB5" s="228" t="s">
        <v>1378</v>
      </c>
      <c r="IRC5" s="229">
        <f t="shared" ref="IRC5" si="1309">LARGE(IRC13,1)</f>
        <v>5500</v>
      </c>
      <c r="IRD5" s="227">
        <v>1312</v>
      </c>
      <c r="IRE5" s="518" t="s">
        <v>10016</v>
      </c>
      <c r="IRF5" s="518"/>
      <c r="IRG5" s="228" t="s">
        <v>1378</v>
      </c>
      <c r="IRH5" s="229">
        <f t="shared" ref="IRH5" si="1310">LARGE(IRH13,1)</f>
        <v>5500</v>
      </c>
      <c r="IRI5" s="227">
        <v>1313</v>
      </c>
      <c r="IRJ5" s="518" t="s">
        <v>10017</v>
      </c>
      <c r="IRK5" s="518"/>
      <c r="IRL5" s="228" t="s">
        <v>1378</v>
      </c>
      <c r="IRM5" s="229">
        <f t="shared" ref="IRM5" si="1311">LARGE(IRM13,1)</f>
        <v>5500</v>
      </c>
      <c r="IRN5" s="227">
        <v>1314</v>
      </c>
      <c r="IRO5" s="518" t="s">
        <v>10018</v>
      </c>
      <c r="IRP5" s="518"/>
      <c r="IRQ5" s="228" t="s">
        <v>1378</v>
      </c>
      <c r="IRR5" s="229">
        <f t="shared" ref="IRR5" si="1312">LARGE(IRR13,1)</f>
        <v>5500</v>
      </c>
      <c r="IRS5" s="227">
        <v>1315</v>
      </c>
      <c r="IRT5" s="518" t="s">
        <v>10019</v>
      </c>
      <c r="IRU5" s="518"/>
      <c r="IRV5" s="228" t="s">
        <v>1378</v>
      </c>
      <c r="IRW5" s="229">
        <f t="shared" ref="IRW5" si="1313">LARGE(IRW13,1)</f>
        <v>5500</v>
      </c>
      <c r="IRX5" s="227">
        <v>1316</v>
      </c>
      <c r="IRY5" s="518" t="s">
        <v>10020</v>
      </c>
      <c r="IRZ5" s="518"/>
      <c r="ISA5" s="228" t="s">
        <v>1378</v>
      </c>
      <c r="ISB5" s="229">
        <f t="shared" ref="ISB5" si="1314">LARGE(ISB13,1)</f>
        <v>5500</v>
      </c>
      <c r="ISC5" s="227">
        <v>1317</v>
      </c>
      <c r="ISD5" s="518" t="s">
        <v>10021</v>
      </c>
      <c r="ISE5" s="518"/>
      <c r="ISF5" s="228" t="s">
        <v>1378</v>
      </c>
      <c r="ISG5" s="229">
        <f t="shared" ref="ISG5" si="1315">LARGE(ISG13,1)</f>
        <v>5500</v>
      </c>
      <c r="ISH5" s="227">
        <v>1318</v>
      </c>
      <c r="ISI5" s="518" t="s">
        <v>10022</v>
      </c>
      <c r="ISJ5" s="518"/>
      <c r="ISK5" s="228" t="s">
        <v>1378</v>
      </c>
      <c r="ISL5" s="229">
        <f t="shared" ref="ISL5" si="1316">LARGE(ISL13,1)</f>
        <v>5500</v>
      </c>
      <c r="ISM5" s="227">
        <v>1319</v>
      </c>
      <c r="ISN5" s="518" t="s">
        <v>10023</v>
      </c>
      <c r="ISO5" s="518"/>
      <c r="ISP5" s="228" t="s">
        <v>1378</v>
      </c>
      <c r="ISQ5" s="229">
        <f t="shared" ref="ISQ5" si="1317">LARGE(ISQ13,1)</f>
        <v>5500</v>
      </c>
      <c r="ISR5" s="227">
        <v>1320</v>
      </c>
      <c r="ISS5" s="518" t="s">
        <v>10024</v>
      </c>
      <c r="IST5" s="518"/>
      <c r="ISU5" s="228" t="s">
        <v>1378</v>
      </c>
      <c r="ISV5" s="229">
        <f t="shared" ref="ISV5" si="1318">LARGE(ISV13,1)</f>
        <v>5500</v>
      </c>
      <c r="ISW5" s="227">
        <v>1321</v>
      </c>
      <c r="ISX5" s="518" t="s">
        <v>10025</v>
      </c>
      <c r="ISY5" s="518"/>
      <c r="ISZ5" s="228" t="s">
        <v>1378</v>
      </c>
      <c r="ITA5" s="229">
        <f t="shared" ref="ITA5" si="1319">LARGE(ITA13,1)</f>
        <v>5500</v>
      </c>
      <c r="ITB5" s="227">
        <v>1322</v>
      </c>
      <c r="ITC5" s="518" t="s">
        <v>10026</v>
      </c>
      <c r="ITD5" s="518"/>
      <c r="ITE5" s="228" t="s">
        <v>1378</v>
      </c>
      <c r="ITF5" s="229">
        <f t="shared" ref="ITF5" si="1320">LARGE(ITF13,1)</f>
        <v>5500</v>
      </c>
      <c r="ITG5" s="227">
        <v>1323</v>
      </c>
      <c r="ITH5" s="518" t="s">
        <v>10027</v>
      </c>
      <c r="ITI5" s="518"/>
      <c r="ITJ5" s="228" t="s">
        <v>1378</v>
      </c>
      <c r="ITK5" s="229">
        <f t="shared" ref="ITK5" si="1321">LARGE(ITK13,1)</f>
        <v>5500</v>
      </c>
      <c r="ITL5" s="227">
        <v>1324</v>
      </c>
      <c r="ITM5" s="518" t="s">
        <v>10028</v>
      </c>
      <c r="ITN5" s="518"/>
      <c r="ITO5" s="228" t="s">
        <v>1378</v>
      </c>
      <c r="ITP5" s="229">
        <f t="shared" ref="ITP5" si="1322">LARGE(ITP13,1)</f>
        <v>5500</v>
      </c>
      <c r="ITQ5" s="227">
        <v>1325</v>
      </c>
      <c r="ITR5" s="518" t="s">
        <v>10029</v>
      </c>
      <c r="ITS5" s="518"/>
      <c r="ITT5" s="228" t="s">
        <v>1378</v>
      </c>
      <c r="ITU5" s="229">
        <f t="shared" ref="ITU5" si="1323">LARGE(ITU13,1)</f>
        <v>5500</v>
      </c>
      <c r="ITV5" s="227">
        <v>1326</v>
      </c>
      <c r="ITW5" s="518" t="s">
        <v>10030</v>
      </c>
      <c r="ITX5" s="518"/>
      <c r="ITY5" s="228" t="s">
        <v>1378</v>
      </c>
      <c r="ITZ5" s="229">
        <f t="shared" ref="ITZ5" si="1324">LARGE(ITZ13,1)</f>
        <v>5500</v>
      </c>
      <c r="IUA5" s="227">
        <v>1327</v>
      </c>
      <c r="IUB5" s="518" t="s">
        <v>10031</v>
      </c>
      <c r="IUC5" s="518"/>
      <c r="IUD5" s="228" t="s">
        <v>1378</v>
      </c>
      <c r="IUE5" s="229">
        <f t="shared" ref="IUE5" si="1325">LARGE(IUE13,1)</f>
        <v>5500</v>
      </c>
      <c r="IUF5" s="227">
        <v>1328</v>
      </c>
      <c r="IUG5" s="518" t="s">
        <v>10032</v>
      </c>
      <c r="IUH5" s="518"/>
      <c r="IUI5" s="228" t="s">
        <v>1378</v>
      </c>
      <c r="IUJ5" s="229">
        <f t="shared" ref="IUJ5" si="1326">LARGE(IUJ13,1)</f>
        <v>5500</v>
      </c>
      <c r="IUK5" s="227">
        <v>1329</v>
      </c>
      <c r="IUL5" s="518" t="s">
        <v>10033</v>
      </c>
      <c r="IUM5" s="518"/>
      <c r="IUN5" s="228" t="s">
        <v>1378</v>
      </c>
      <c r="IUO5" s="229">
        <f t="shared" ref="IUO5" si="1327">LARGE(IUO13,1)</f>
        <v>5500</v>
      </c>
      <c r="IUP5" s="227">
        <v>1330</v>
      </c>
      <c r="IUQ5" s="518" t="s">
        <v>10034</v>
      </c>
      <c r="IUR5" s="518"/>
      <c r="IUS5" s="228" t="s">
        <v>1378</v>
      </c>
      <c r="IUT5" s="229">
        <f t="shared" ref="IUT5" si="1328">LARGE(IUT13,1)</f>
        <v>5500</v>
      </c>
      <c r="IUU5" s="227">
        <v>1331</v>
      </c>
      <c r="IUV5" s="518" t="s">
        <v>10035</v>
      </c>
      <c r="IUW5" s="518"/>
      <c r="IUX5" s="228" t="s">
        <v>1378</v>
      </c>
      <c r="IUY5" s="229">
        <f t="shared" ref="IUY5" si="1329">LARGE(IUY13,1)</f>
        <v>5500</v>
      </c>
      <c r="IUZ5" s="227">
        <v>1332</v>
      </c>
      <c r="IVA5" s="518" t="s">
        <v>10036</v>
      </c>
      <c r="IVB5" s="518"/>
      <c r="IVC5" s="228" t="s">
        <v>1378</v>
      </c>
      <c r="IVD5" s="229">
        <f t="shared" ref="IVD5" si="1330">LARGE(IVD13,1)</f>
        <v>5500</v>
      </c>
      <c r="IVE5" s="227">
        <v>1333</v>
      </c>
      <c r="IVF5" s="518" t="s">
        <v>10037</v>
      </c>
      <c r="IVG5" s="518"/>
      <c r="IVH5" s="228" t="s">
        <v>1378</v>
      </c>
      <c r="IVI5" s="229">
        <f t="shared" ref="IVI5" si="1331">LARGE(IVI13,1)</f>
        <v>5500</v>
      </c>
      <c r="IVJ5" s="227">
        <v>1334</v>
      </c>
      <c r="IVK5" s="518" t="s">
        <v>10038</v>
      </c>
      <c r="IVL5" s="518"/>
      <c r="IVM5" s="228" t="s">
        <v>1378</v>
      </c>
      <c r="IVN5" s="229">
        <f t="shared" ref="IVN5" si="1332">LARGE(IVN13,1)</f>
        <v>5500</v>
      </c>
      <c r="IVO5" s="227">
        <v>1335</v>
      </c>
      <c r="IVP5" s="518" t="s">
        <v>10039</v>
      </c>
      <c r="IVQ5" s="518"/>
      <c r="IVR5" s="228" t="s">
        <v>1378</v>
      </c>
      <c r="IVS5" s="229">
        <f t="shared" ref="IVS5" si="1333">LARGE(IVS13,1)</f>
        <v>5500</v>
      </c>
      <c r="IVT5" s="227">
        <v>1336</v>
      </c>
      <c r="IVU5" s="518" t="s">
        <v>10040</v>
      </c>
      <c r="IVV5" s="518"/>
      <c r="IVW5" s="228" t="s">
        <v>1378</v>
      </c>
      <c r="IVX5" s="229">
        <f t="shared" ref="IVX5" si="1334">LARGE(IVX13,1)</f>
        <v>5500</v>
      </c>
      <c r="IVY5" s="227">
        <v>1337</v>
      </c>
      <c r="IVZ5" s="518" t="s">
        <v>10041</v>
      </c>
      <c r="IWA5" s="518"/>
      <c r="IWB5" s="228" t="s">
        <v>1378</v>
      </c>
      <c r="IWC5" s="229">
        <f t="shared" ref="IWC5" si="1335">LARGE(IWC13,1)</f>
        <v>5500</v>
      </c>
      <c r="IWD5" s="227">
        <v>1338</v>
      </c>
      <c r="IWE5" s="518" t="s">
        <v>10042</v>
      </c>
      <c r="IWF5" s="518"/>
      <c r="IWG5" s="228" t="s">
        <v>1378</v>
      </c>
      <c r="IWH5" s="229">
        <f t="shared" ref="IWH5" si="1336">LARGE(IWH13,1)</f>
        <v>5500</v>
      </c>
      <c r="IWI5" s="227">
        <v>1339</v>
      </c>
      <c r="IWJ5" s="518" t="s">
        <v>10043</v>
      </c>
      <c r="IWK5" s="518"/>
      <c r="IWL5" s="228" t="s">
        <v>1378</v>
      </c>
      <c r="IWM5" s="229">
        <f t="shared" ref="IWM5" si="1337">LARGE(IWM13,1)</f>
        <v>5500</v>
      </c>
      <c r="IWN5" s="227">
        <v>1340</v>
      </c>
      <c r="IWO5" s="518" t="s">
        <v>10044</v>
      </c>
      <c r="IWP5" s="518"/>
      <c r="IWQ5" s="228" t="s">
        <v>1378</v>
      </c>
      <c r="IWR5" s="229">
        <f t="shared" ref="IWR5" si="1338">LARGE(IWR13,1)</f>
        <v>5500</v>
      </c>
      <c r="IWS5" s="227">
        <v>1341</v>
      </c>
      <c r="IWT5" s="518" t="s">
        <v>10045</v>
      </c>
      <c r="IWU5" s="518"/>
      <c r="IWV5" s="228" t="s">
        <v>1378</v>
      </c>
      <c r="IWW5" s="229">
        <f t="shared" ref="IWW5" si="1339">LARGE(IWW13,1)</f>
        <v>5500</v>
      </c>
      <c r="IWX5" s="227">
        <v>1342</v>
      </c>
      <c r="IWY5" s="518" t="s">
        <v>10046</v>
      </c>
      <c r="IWZ5" s="518"/>
      <c r="IXA5" s="228" t="s">
        <v>1378</v>
      </c>
      <c r="IXB5" s="229">
        <f t="shared" ref="IXB5" si="1340">LARGE(IXB13,1)</f>
        <v>5500</v>
      </c>
      <c r="IXC5" s="227">
        <v>1343</v>
      </c>
      <c r="IXD5" s="518" t="s">
        <v>10047</v>
      </c>
      <c r="IXE5" s="518"/>
      <c r="IXF5" s="228" t="s">
        <v>1378</v>
      </c>
      <c r="IXG5" s="229">
        <f t="shared" ref="IXG5" si="1341">LARGE(IXG13,1)</f>
        <v>5500</v>
      </c>
      <c r="IXH5" s="227">
        <v>1344</v>
      </c>
      <c r="IXI5" s="518" t="s">
        <v>10048</v>
      </c>
      <c r="IXJ5" s="518"/>
      <c r="IXK5" s="228" t="s">
        <v>1378</v>
      </c>
      <c r="IXL5" s="229">
        <f t="shared" ref="IXL5" si="1342">LARGE(IXL13,1)</f>
        <v>5500</v>
      </c>
      <c r="IXM5" s="227">
        <v>1345</v>
      </c>
      <c r="IXN5" s="518" t="s">
        <v>10049</v>
      </c>
      <c r="IXO5" s="518"/>
      <c r="IXP5" s="228" t="s">
        <v>1378</v>
      </c>
      <c r="IXQ5" s="229">
        <f t="shared" ref="IXQ5" si="1343">LARGE(IXQ13,1)</f>
        <v>5500</v>
      </c>
      <c r="IXR5" s="227">
        <v>1346</v>
      </c>
      <c r="IXS5" s="518" t="s">
        <v>10050</v>
      </c>
      <c r="IXT5" s="518"/>
      <c r="IXU5" s="228" t="s">
        <v>1378</v>
      </c>
      <c r="IXV5" s="229">
        <f t="shared" ref="IXV5" si="1344">LARGE(IXV13,1)</f>
        <v>5500</v>
      </c>
      <c r="IXW5" s="227">
        <v>1347</v>
      </c>
      <c r="IXX5" s="518" t="s">
        <v>10051</v>
      </c>
      <c r="IXY5" s="518"/>
      <c r="IXZ5" s="228" t="s">
        <v>1378</v>
      </c>
      <c r="IYA5" s="229">
        <f t="shared" ref="IYA5" si="1345">LARGE(IYA13,1)</f>
        <v>5500</v>
      </c>
      <c r="IYB5" s="227">
        <v>1348</v>
      </c>
      <c r="IYC5" s="518" t="s">
        <v>10052</v>
      </c>
      <c r="IYD5" s="518"/>
      <c r="IYE5" s="228" t="s">
        <v>1378</v>
      </c>
      <c r="IYF5" s="229">
        <f t="shared" ref="IYF5" si="1346">LARGE(IYF13,1)</f>
        <v>5500</v>
      </c>
      <c r="IYG5" s="227">
        <v>1349</v>
      </c>
      <c r="IYH5" s="518" t="s">
        <v>10053</v>
      </c>
      <c r="IYI5" s="518"/>
      <c r="IYJ5" s="228" t="s">
        <v>1378</v>
      </c>
      <c r="IYK5" s="229">
        <f t="shared" ref="IYK5" si="1347">LARGE(IYK13,1)</f>
        <v>5500</v>
      </c>
      <c r="IYL5" s="227">
        <v>1350</v>
      </c>
      <c r="IYM5" s="518" t="s">
        <v>10054</v>
      </c>
      <c r="IYN5" s="518"/>
      <c r="IYO5" s="228" t="s">
        <v>1378</v>
      </c>
      <c r="IYP5" s="229">
        <f t="shared" ref="IYP5" si="1348">LARGE(IYP13,1)</f>
        <v>5500</v>
      </c>
      <c r="IYQ5" s="227">
        <v>1351</v>
      </c>
      <c r="IYR5" s="518" t="s">
        <v>10055</v>
      </c>
      <c r="IYS5" s="518"/>
      <c r="IYT5" s="228" t="s">
        <v>1378</v>
      </c>
      <c r="IYU5" s="229">
        <f t="shared" ref="IYU5" si="1349">LARGE(IYU13,1)</f>
        <v>5500</v>
      </c>
      <c r="IYV5" s="227">
        <v>1352</v>
      </c>
      <c r="IYW5" s="518" t="s">
        <v>10056</v>
      </c>
      <c r="IYX5" s="518"/>
      <c r="IYY5" s="228" t="s">
        <v>1378</v>
      </c>
      <c r="IYZ5" s="229">
        <f t="shared" ref="IYZ5" si="1350">LARGE(IYZ13,1)</f>
        <v>5500</v>
      </c>
      <c r="IZA5" s="227">
        <v>1353</v>
      </c>
      <c r="IZB5" s="518" t="s">
        <v>10057</v>
      </c>
      <c r="IZC5" s="518"/>
      <c r="IZD5" s="228" t="s">
        <v>1378</v>
      </c>
      <c r="IZE5" s="229">
        <f t="shared" ref="IZE5" si="1351">LARGE(IZE13,1)</f>
        <v>5500</v>
      </c>
      <c r="IZF5" s="227">
        <v>1354</v>
      </c>
      <c r="IZG5" s="518" t="s">
        <v>10058</v>
      </c>
      <c r="IZH5" s="518"/>
      <c r="IZI5" s="228" t="s">
        <v>1378</v>
      </c>
      <c r="IZJ5" s="229">
        <f t="shared" ref="IZJ5" si="1352">LARGE(IZJ13,1)</f>
        <v>5500</v>
      </c>
      <c r="IZK5" s="227">
        <v>1355</v>
      </c>
      <c r="IZL5" s="518" t="s">
        <v>10059</v>
      </c>
      <c r="IZM5" s="518"/>
      <c r="IZN5" s="228" t="s">
        <v>1378</v>
      </c>
      <c r="IZO5" s="229">
        <f t="shared" ref="IZO5" si="1353">LARGE(IZO13,1)</f>
        <v>5500</v>
      </c>
      <c r="IZP5" s="227">
        <v>1356</v>
      </c>
      <c r="IZQ5" s="518" t="s">
        <v>10060</v>
      </c>
      <c r="IZR5" s="518"/>
      <c r="IZS5" s="228" t="s">
        <v>1378</v>
      </c>
      <c r="IZT5" s="229">
        <f t="shared" ref="IZT5" si="1354">LARGE(IZT13,1)</f>
        <v>5500</v>
      </c>
      <c r="IZU5" s="227">
        <v>1357</v>
      </c>
      <c r="IZV5" s="518" t="s">
        <v>10061</v>
      </c>
      <c r="IZW5" s="518"/>
      <c r="IZX5" s="228" t="s">
        <v>1378</v>
      </c>
      <c r="IZY5" s="229">
        <f t="shared" ref="IZY5" si="1355">LARGE(IZY13,1)</f>
        <v>5500</v>
      </c>
      <c r="IZZ5" s="227">
        <v>1358</v>
      </c>
      <c r="JAA5" s="518" t="s">
        <v>10062</v>
      </c>
      <c r="JAB5" s="518"/>
      <c r="JAC5" s="228" t="s">
        <v>1378</v>
      </c>
      <c r="JAD5" s="229">
        <f t="shared" ref="JAD5" si="1356">LARGE(JAD13,1)</f>
        <v>5500</v>
      </c>
      <c r="JAE5" s="227">
        <v>1359</v>
      </c>
      <c r="JAF5" s="518" t="s">
        <v>10063</v>
      </c>
      <c r="JAG5" s="518"/>
      <c r="JAH5" s="228" t="s">
        <v>1378</v>
      </c>
      <c r="JAI5" s="229">
        <f t="shared" ref="JAI5" si="1357">LARGE(JAI13,1)</f>
        <v>5500</v>
      </c>
      <c r="JAJ5" s="227">
        <v>1360</v>
      </c>
      <c r="JAK5" s="518" t="s">
        <v>10064</v>
      </c>
      <c r="JAL5" s="518"/>
      <c r="JAM5" s="228" t="s">
        <v>1378</v>
      </c>
      <c r="JAN5" s="229">
        <f t="shared" ref="JAN5" si="1358">LARGE(JAN13,1)</f>
        <v>5500</v>
      </c>
      <c r="JAO5" s="227">
        <v>1361</v>
      </c>
      <c r="JAP5" s="518" t="s">
        <v>10065</v>
      </c>
      <c r="JAQ5" s="518"/>
      <c r="JAR5" s="228" t="s">
        <v>1378</v>
      </c>
      <c r="JAS5" s="229">
        <f t="shared" ref="JAS5" si="1359">LARGE(JAS13,1)</f>
        <v>5500</v>
      </c>
      <c r="JAT5" s="227">
        <v>1362</v>
      </c>
      <c r="JAU5" s="518" t="s">
        <v>10066</v>
      </c>
      <c r="JAV5" s="518"/>
      <c r="JAW5" s="228" t="s">
        <v>1378</v>
      </c>
      <c r="JAX5" s="229">
        <f t="shared" ref="JAX5" si="1360">LARGE(JAX13,1)</f>
        <v>5500</v>
      </c>
      <c r="JAY5" s="227">
        <v>1363</v>
      </c>
      <c r="JAZ5" s="518" t="s">
        <v>10067</v>
      </c>
      <c r="JBA5" s="518"/>
      <c r="JBB5" s="228" t="s">
        <v>1378</v>
      </c>
      <c r="JBC5" s="229">
        <f t="shared" ref="JBC5" si="1361">LARGE(JBC13,1)</f>
        <v>5500</v>
      </c>
      <c r="JBD5" s="227">
        <v>1364</v>
      </c>
      <c r="JBE5" s="518" t="s">
        <v>10068</v>
      </c>
      <c r="JBF5" s="518"/>
      <c r="JBG5" s="228" t="s">
        <v>1378</v>
      </c>
      <c r="JBH5" s="229">
        <f t="shared" ref="JBH5" si="1362">LARGE(JBH13,1)</f>
        <v>5500</v>
      </c>
      <c r="JBI5" s="227">
        <v>1365</v>
      </c>
      <c r="JBJ5" s="518" t="s">
        <v>10069</v>
      </c>
      <c r="JBK5" s="518"/>
      <c r="JBL5" s="228" t="s">
        <v>1378</v>
      </c>
      <c r="JBM5" s="229">
        <f t="shared" ref="JBM5" si="1363">LARGE(JBM13,1)</f>
        <v>5500</v>
      </c>
      <c r="JBN5" s="227">
        <v>1366</v>
      </c>
      <c r="JBO5" s="518" t="s">
        <v>10070</v>
      </c>
      <c r="JBP5" s="518"/>
      <c r="JBQ5" s="228" t="s">
        <v>1378</v>
      </c>
      <c r="JBR5" s="229">
        <f t="shared" ref="JBR5" si="1364">LARGE(JBR13,1)</f>
        <v>5500</v>
      </c>
      <c r="JBS5" s="227">
        <v>1367</v>
      </c>
      <c r="JBT5" s="518" t="s">
        <v>10071</v>
      </c>
      <c r="JBU5" s="518"/>
      <c r="JBV5" s="228" t="s">
        <v>1378</v>
      </c>
      <c r="JBW5" s="229">
        <f t="shared" ref="JBW5" si="1365">LARGE(JBW13,1)</f>
        <v>5500</v>
      </c>
      <c r="JBX5" s="227">
        <v>1368</v>
      </c>
      <c r="JBY5" s="518" t="s">
        <v>10072</v>
      </c>
      <c r="JBZ5" s="518"/>
      <c r="JCA5" s="228" t="s">
        <v>1378</v>
      </c>
      <c r="JCB5" s="229">
        <f t="shared" ref="JCB5" si="1366">LARGE(JCB13,1)</f>
        <v>5500</v>
      </c>
      <c r="JCC5" s="227">
        <v>1369</v>
      </c>
      <c r="JCD5" s="518" t="s">
        <v>10073</v>
      </c>
      <c r="JCE5" s="518"/>
      <c r="JCF5" s="228" t="s">
        <v>1378</v>
      </c>
      <c r="JCG5" s="229">
        <f t="shared" ref="JCG5" si="1367">LARGE(JCG13,1)</f>
        <v>5500</v>
      </c>
      <c r="JCH5" s="227">
        <v>1370</v>
      </c>
      <c r="JCI5" s="518" t="s">
        <v>10074</v>
      </c>
      <c r="JCJ5" s="518"/>
      <c r="JCK5" s="228" t="s">
        <v>1378</v>
      </c>
      <c r="JCL5" s="229">
        <f t="shared" ref="JCL5" si="1368">LARGE(JCL13,1)</f>
        <v>5500</v>
      </c>
      <c r="JCM5" s="227">
        <v>1371</v>
      </c>
      <c r="JCN5" s="518" t="s">
        <v>10075</v>
      </c>
      <c r="JCO5" s="518"/>
      <c r="JCP5" s="228" t="s">
        <v>1378</v>
      </c>
      <c r="JCQ5" s="229">
        <f t="shared" ref="JCQ5" si="1369">LARGE(JCQ13,1)</f>
        <v>5500</v>
      </c>
      <c r="JCR5" s="227">
        <v>1372</v>
      </c>
      <c r="JCS5" s="518" t="s">
        <v>10076</v>
      </c>
      <c r="JCT5" s="518"/>
      <c r="JCU5" s="228" t="s">
        <v>1378</v>
      </c>
      <c r="JCV5" s="229">
        <f t="shared" ref="JCV5" si="1370">LARGE(JCV13,1)</f>
        <v>5500</v>
      </c>
      <c r="JCW5" s="227">
        <v>1373</v>
      </c>
      <c r="JCX5" s="518" t="s">
        <v>10077</v>
      </c>
      <c r="JCY5" s="518"/>
      <c r="JCZ5" s="228" t="s">
        <v>1378</v>
      </c>
      <c r="JDA5" s="229">
        <f t="shared" ref="JDA5" si="1371">LARGE(JDA13,1)</f>
        <v>5500</v>
      </c>
      <c r="JDB5" s="227">
        <v>1374</v>
      </c>
      <c r="JDC5" s="518" t="s">
        <v>10078</v>
      </c>
      <c r="JDD5" s="518"/>
      <c r="JDE5" s="228" t="s">
        <v>1378</v>
      </c>
      <c r="JDF5" s="229">
        <f t="shared" ref="JDF5" si="1372">LARGE(JDF13,1)</f>
        <v>5500</v>
      </c>
      <c r="JDG5" s="227">
        <v>1375</v>
      </c>
      <c r="JDH5" s="518" t="s">
        <v>10079</v>
      </c>
      <c r="JDI5" s="518"/>
      <c r="JDJ5" s="228" t="s">
        <v>1378</v>
      </c>
      <c r="JDK5" s="229">
        <f t="shared" ref="JDK5" si="1373">LARGE(JDK13,1)</f>
        <v>5500</v>
      </c>
      <c r="JDL5" s="227">
        <v>1376</v>
      </c>
      <c r="JDM5" s="518" t="s">
        <v>10080</v>
      </c>
      <c r="JDN5" s="518"/>
      <c r="JDO5" s="228" t="s">
        <v>1378</v>
      </c>
      <c r="JDP5" s="229">
        <f t="shared" ref="JDP5" si="1374">LARGE(JDP13,1)</f>
        <v>5500</v>
      </c>
      <c r="JDQ5" s="227">
        <v>1377</v>
      </c>
      <c r="JDR5" s="518" t="s">
        <v>10081</v>
      </c>
      <c r="JDS5" s="518"/>
      <c r="JDT5" s="228" t="s">
        <v>1378</v>
      </c>
      <c r="JDU5" s="229">
        <f t="shared" ref="JDU5" si="1375">LARGE(JDU13,1)</f>
        <v>5500</v>
      </c>
      <c r="JDV5" s="227">
        <v>1378</v>
      </c>
      <c r="JDW5" s="518" t="s">
        <v>10082</v>
      </c>
      <c r="JDX5" s="518"/>
      <c r="JDY5" s="228" t="s">
        <v>1378</v>
      </c>
      <c r="JDZ5" s="229">
        <f t="shared" ref="JDZ5" si="1376">LARGE(JDZ13,1)</f>
        <v>5500</v>
      </c>
      <c r="JEA5" s="227">
        <v>1379</v>
      </c>
      <c r="JEB5" s="518" t="s">
        <v>10083</v>
      </c>
      <c r="JEC5" s="518"/>
      <c r="JED5" s="228" t="s">
        <v>1378</v>
      </c>
      <c r="JEE5" s="229">
        <f t="shared" ref="JEE5" si="1377">LARGE(JEE13,1)</f>
        <v>5500</v>
      </c>
      <c r="JEF5" s="227">
        <v>1380</v>
      </c>
      <c r="JEG5" s="518" t="s">
        <v>10084</v>
      </c>
      <c r="JEH5" s="518"/>
      <c r="JEI5" s="228" t="s">
        <v>1378</v>
      </c>
      <c r="JEJ5" s="229">
        <f t="shared" ref="JEJ5" si="1378">LARGE(JEJ13,1)</f>
        <v>5500</v>
      </c>
      <c r="JEK5" s="227">
        <v>1381</v>
      </c>
      <c r="JEL5" s="518" t="s">
        <v>10085</v>
      </c>
      <c r="JEM5" s="518"/>
      <c r="JEN5" s="228" t="s">
        <v>1378</v>
      </c>
      <c r="JEO5" s="229">
        <f t="shared" ref="JEO5" si="1379">LARGE(JEO13,1)</f>
        <v>5500</v>
      </c>
      <c r="JEP5" s="227">
        <v>1382</v>
      </c>
      <c r="JEQ5" s="518" t="s">
        <v>10086</v>
      </c>
      <c r="JER5" s="518"/>
      <c r="JES5" s="228" t="s">
        <v>1378</v>
      </c>
      <c r="JET5" s="229">
        <f t="shared" ref="JET5" si="1380">LARGE(JET13,1)</f>
        <v>5500</v>
      </c>
      <c r="JEU5" s="227">
        <v>1383</v>
      </c>
      <c r="JEV5" s="518" t="s">
        <v>10087</v>
      </c>
      <c r="JEW5" s="518"/>
      <c r="JEX5" s="228" t="s">
        <v>1378</v>
      </c>
      <c r="JEY5" s="229">
        <f t="shared" ref="JEY5" si="1381">LARGE(JEY13,1)</f>
        <v>5500</v>
      </c>
      <c r="JEZ5" s="227">
        <v>1384</v>
      </c>
      <c r="JFA5" s="518" t="s">
        <v>10088</v>
      </c>
      <c r="JFB5" s="518"/>
      <c r="JFC5" s="228" t="s">
        <v>1378</v>
      </c>
      <c r="JFD5" s="229">
        <f t="shared" ref="JFD5" si="1382">LARGE(JFD13,1)</f>
        <v>5500</v>
      </c>
      <c r="JFE5" s="227">
        <v>1385</v>
      </c>
      <c r="JFF5" s="518" t="s">
        <v>10089</v>
      </c>
      <c r="JFG5" s="518"/>
      <c r="JFH5" s="228" t="s">
        <v>1378</v>
      </c>
      <c r="JFI5" s="229">
        <f t="shared" ref="JFI5" si="1383">LARGE(JFI13,1)</f>
        <v>5500</v>
      </c>
      <c r="JFJ5" s="227">
        <v>1386</v>
      </c>
      <c r="JFK5" s="518" t="s">
        <v>10090</v>
      </c>
      <c r="JFL5" s="518"/>
      <c r="JFM5" s="228" t="s">
        <v>1378</v>
      </c>
      <c r="JFN5" s="229">
        <f t="shared" ref="JFN5" si="1384">LARGE(JFN13,1)</f>
        <v>5500</v>
      </c>
      <c r="JFO5" s="227">
        <v>1387</v>
      </c>
      <c r="JFP5" s="518" t="s">
        <v>10091</v>
      </c>
      <c r="JFQ5" s="518"/>
      <c r="JFR5" s="228" t="s">
        <v>1378</v>
      </c>
      <c r="JFS5" s="229">
        <f t="shared" ref="JFS5" si="1385">LARGE(JFS13,1)</f>
        <v>5500</v>
      </c>
      <c r="JFT5" s="227">
        <v>1388</v>
      </c>
      <c r="JFU5" s="518" t="s">
        <v>10092</v>
      </c>
      <c r="JFV5" s="518"/>
      <c r="JFW5" s="228" t="s">
        <v>1378</v>
      </c>
      <c r="JFX5" s="229">
        <f t="shared" ref="JFX5" si="1386">LARGE(JFX13,1)</f>
        <v>5500</v>
      </c>
      <c r="JFY5" s="227">
        <v>1389</v>
      </c>
      <c r="JFZ5" s="518" t="s">
        <v>10093</v>
      </c>
      <c r="JGA5" s="518"/>
      <c r="JGB5" s="228" t="s">
        <v>1378</v>
      </c>
      <c r="JGC5" s="229">
        <f t="shared" ref="JGC5" si="1387">LARGE(JGC13,1)</f>
        <v>5500</v>
      </c>
      <c r="JGD5" s="227">
        <v>1390</v>
      </c>
      <c r="JGE5" s="518" t="s">
        <v>10094</v>
      </c>
      <c r="JGF5" s="518"/>
      <c r="JGG5" s="228" t="s">
        <v>1378</v>
      </c>
      <c r="JGH5" s="229">
        <f t="shared" ref="JGH5" si="1388">LARGE(JGH13,1)</f>
        <v>5500</v>
      </c>
      <c r="JGI5" s="227">
        <v>1391</v>
      </c>
      <c r="JGJ5" s="518" t="s">
        <v>10095</v>
      </c>
      <c r="JGK5" s="518"/>
      <c r="JGL5" s="228" t="s">
        <v>1378</v>
      </c>
      <c r="JGM5" s="229">
        <f t="shared" ref="JGM5" si="1389">LARGE(JGM13,1)</f>
        <v>5500</v>
      </c>
      <c r="JGN5" s="227">
        <v>1392</v>
      </c>
      <c r="JGO5" s="518" t="s">
        <v>10096</v>
      </c>
      <c r="JGP5" s="518"/>
      <c r="JGQ5" s="228" t="s">
        <v>1378</v>
      </c>
      <c r="JGR5" s="229">
        <f t="shared" ref="JGR5" si="1390">LARGE(JGR13,1)</f>
        <v>5500</v>
      </c>
      <c r="JGS5" s="227">
        <v>1393</v>
      </c>
      <c r="JGT5" s="518" t="s">
        <v>10097</v>
      </c>
      <c r="JGU5" s="518"/>
      <c r="JGV5" s="228" t="s">
        <v>1378</v>
      </c>
      <c r="JGW5" s="229">
        <f t="shared" ref="JGW5" si="1391">LARGE(JGW13,1)</f>
        <v>5500</v>
      </c>
      <c r="JGX5" s="227">
        <v>1394</v>
      </c>
      <c r="JGY5" s="518" t="s">
        <v>10098</v>
      </c>
      <c r="JGZ5" s="518"/>
      <c r="JHA5" s="228" t="s">
        <v>1378</v>
      </c>
      <c r="JHB5" s="229">
        <f t="shared" ref="JHB5" si="1392">LARGE(JHB13,1)</f>
        <v>5500</v>
      </c>
      <c r="JHC5" s="227">
        <v>1395</v>
      </c>
      <c r="JHD5" s="518" t="s">
        <v>10099</v>
      </c>
      <c r="JHE5" s="518"/>
      <c r="JHF5" s="228" t="s">
        <v>1378</v>
      </c>
      <c r="JHG5" s="229">
        <f t="shared" ref="JHG5" si="1393">LARGE(JHG13,1)</f>
        <v>5500</v>
      </c>
      <c r="JHH5" s="227">
        <v>1396</v>
      </c>
      <c r="JHI5" s="518" t="s">
        <v>10100</v>
      </c>
      <c r="JHJ5" s="518"/>
      <c r="JHK5" s="228" t="s">
        <v>1378</v>
      </c>
      <c r="JHL5" s="229">
        <f t="shared" ref="JHL5" si="1394">LARGE(JHL13,1)</f>
        <v>5500</v>
      </c>
      <c r="JHM5" s="227">
        <v>1397</v>
      </c>
      <c r="JHN5" s="518" t="s">
        <v>10101</v>
      </c>
      <c r="JHO5" s="518"/>
      <c r="JHP5" s="228" t="s">
        <v>1378</v>
      </c>
      <c r="JHQ5" s="229">
        <f t="shared" ref="JHQ5" si="1395">LARGE(JHQ13,1)</f>
        <v>5500</v>
      </c>
      <c r="JHR5" s="227">
        <v>1398</v>
      </c>
      <c r="JHS5" s="518" t="s">
        <v>10102</v>
      </c>
      <c r="JHT5" s="518"/>
      <c r="JHU5" s="228" t="s">
        <v>1378</v>
      </c>
      <c r="JHV5" s="229">
        <f t="shared" ref="JHV5" si="1396">LARGE(JHV13,1)</f>
        <v>5500</v>
      </c>
      <c r="JHW5" s="227">
        <v>1399</v>
      </c>
      <c r="JHX5" s="518" t="s">
        <v>10103</v>
      </c>
      <c r="JHY5" s="518"/>
      <c r="JHZ5" s="228" t="s">
        <v>1378</v>
      </c>
      <c r="JIA5" s="229">
        <f t="shared" ref="JIA5" si="1397">LARGE(JIA13,1)</f>
        <v>5500</v>
      </c>
      <c r="JIB5" s="227">
        <v>1400</v>
      </c>
      <c r="JIC5" s="518" t="s">
        <v>10104</v>
      </c>
      <c r="JID5" s="518"/>
      <c r="JIE5" s="228" t="s">
        <v>1378</v>
      </c>
      <c r="JIF5" s="229">
        <f t="shared" ref="JIF5" si="1398">LARGE(JIF13,1)</f>
        <v>5500</v>
      </c>
      <c r="JIG5" s="227">
        <v>1401</v>
      </c>
      <c r="JIH5" s="518" t="s">
        <v>10105</v>
      </c>
      <c r="JII5" s="518"/>
      <c r="JIJ5" s="228" t="s">
        <v>1378</v>
      </c>
      <c r="JIK5" s="229">
        <f t="shared" ref="JIK5" si="1399">LARGE(JIK13,1)</f>
        <v>5500</v>
      </c>
      <c r="JIL5" s="227">
        <v>1402</v>
      </c>
      <c r="JIM5" s="518" t="s">
        <v>10106</v>
      </c>
      <c r="JIN5" s="518"/>
      <c r="JIO5" s="228" t="s">
        <v>1378</v>
      </c>
      <c r="JIP5" s="229">
        <f t="shared" ref="JIP5" si="1400">LARGE(JIP13,1)</f>
        <v>5500</v>
      </c>
      <c r="JIQ5" s="227">
        <v>1403</v>
      </c>
      <c r="JIR5" s="518" t="s">
        <v>10107</v>
      </c>
      <c r="JIS5" s="518"/>
      <c r="JIT5" s="228" t="s">
        <v>1378</v>
      </c>
      <c r="JIU5" s="229">
        <f t="shared" ref="JIU5" si="1401">LARGE(JIU13,1)</f>
        <v>5500</v>
      </c>
      <c r="JIV5" s="227">
        <v>1404</v>
      </c>
      <c r="JIW5" s="518" t="s">
        <v>10108</v>
      </c>
      <c r="JIX5" s="518"/>
      <c r="JIY5" s="228" t="s">
        <v>1378</v>
      </c>
      <c r="JIZ5" s="229">
        <f t="shared" ref="JIZ5" si="1402">LARGE(JIZ13,1)</f>
        <v>5500</v>
      </c>
      <c r="JJA5" s="227">
        <v>1405</v>
      </c>
      <c r="JJB5" s="518" t="s">
        <v>10109</v>
      </c>
      <c r="JJC5" s="518"/>
      <c r="JJD5" s="228" t="s">
        <v>1378</v>
      </c>
      <c r="JJE5" s="229">
        <f t="shared" ref="JJE5" si="1403">LARGE(JJE13,1)</f>
        <v>5500</v>
      </c>
      <c r="JJF5" s="227">
        <v>1406</v>
      </c>
      <c r="JJG5" s="518" t="s">
        <v>10110</v>
      </c>
      <c r="JJH5" s="518"/>
      <c r="JJI5" s="228" t="s">
        <v>1378</v>
      </c>
      <c r="JJJ5" s="229">
        <f t="shared" ref="JJJ5" si="1404">LARGE(JJJ13,1)</f>
        <v>5500</v>
      </c>
      <c r="JJK5" s="227">
        <v>1407</v>
      </c>
      <c r="JJL5" s="518" t="s">
        <v>10111</v>
      </c>
      <c r="JJM5" s="518"/>
      <c r="JJN5" s="228" t="s">
        <v>1378</v>
      </c>
      <c r="JJO5" s="229">
        <f t="shared" ref="JJO5" si="1405">LARGE(JJO13,1)</f>
        <v>5500</v>
      </c>
      <c r="JJP5" s="227">
        <v>1408</v>
      </c>
      <c r="JJQ5" s="518" t="s">
        <v>10112</v>
      </c>
      <c r="JJR5" s="518"/>
      <c r="JJS5" s="228" t="s">
        <v>1378</v>
      </c>
      <c r="JJT5" s="229">
        <f t="shared" ref="JJT5" si="1406">LARGE(JJT13,1)</f>
        <v>5500</v>
      </c>
      <c r="JJU5" s="227">
        <v>1409</v>
      </c>
      <c r="JJV5" s="518" t="s">
        <v>10113</v>
      </c>
      <c r="JJW5" s="518"/>
      <c r="JJX5" s="228" t="s">
        <v>1378</v>
      </c>
      <c r="JJY5" s="229">
        <f t="shared" ref="JJY5" si="1407">LARGE(JJY13,1)</f>
        <v>5500</v>
      </c>
      <c r="JJZ5" s="227">
        <v>1410</v>
      </c>
      <c r="JKA5" s="518" t="s">
        <v>10114</v>
      </c>
      <c r="JKB5" s="518"/>
      <c r="JKC5" s="228" t="s">
        <v>1378</v>
      </c>
      <c r="JKD5" s="229">
        <f t="shared" ref="JKD5" si="1408">LARGE(JKD13,1)</f>
        <v>5500</v>
      </c>
      <c r="JKE5" s="227">
        <v>1411</v>
      </c>
      <c r="JKF5" s="518" t="s">
        <v>10115</v>
      </c>
      <c r="JKG5" s="518"/>
      <c r="JKH5" s="228" t="s">
        <v>1378</v>
      </c>
      <c r="JKI5" s="229">
        <f t="shared" ref="JKI5" si="1409">LARGE(JKI13,1)</f>
        <v>5500</v>
      </c>
      <c r="JKJ5" s="227">
        <v>1412</v>
      </c>
      <c r="JKK5" s="518" t="s">
        <v>10116</v>
      </c>
      <c r="JKL5" s="518"/>
      <c r="JKM5" s="228" t="s">
        <v>1378</v>
      </c>
      <c r="JKN5" s="229">
        <f t="shared" ref="JKN5" si="1410">LARGE(JKN13,1)</f>
        <v>5500</v>
      </c>
      <c r="JKO5" s="227">
        <v>1413</v>
      </c>
      <c r="JKP5" s="518" t="s">
        <v>10117</v>
      </c>
      <c r="JKQ5" s="518"/>
      <c r="JKR5" s="228" t="s">
        <v>1378</v>
      </c>
      <c r="JKS5" s="229">
        <f t="shared" ref="JKS5" si="1411">LARGE(JKS13,1)</f>
        <v>5500</v>
      </c>
      <c r="JKT5" s="227">
        <v>1414</v>
      </c>
      <c r="JKU5" s="518" t="s">
        <v>10118</v>
      </c>
      <c r="JKV5" s="518"/>
      <c r="JKW5" s="228" t="s">
        <v>1378</v>
      </c>
      <c r="JKX5" s="229">
        <f t="shared" ref="JKX5" si="1412">LARGE(JKX13,1)</f>
        <v>5500</v>
      </c>
      <c r="JKY5" s="227">
        <v>1415</v>
      </c>
      <c r="JKZ5" s="518" t="s">
        <v>10119</v>
      </c>
      <c r="JLA5" s="518"/>
      <c r="JLB5" s="228" t="s">
        <v>1378</v>
      </c>
      <c r="JLC5" s="229">
        <f t="shared" ref="JLC5" si="1413">LARGE(JLC13,1)</f>
        <v>5500</v>
      </c>
      <c r="JLD5" s="227">
        <v>1416</v>
      </c>
      <c r="JLE5" s="518" t="s">
        <v>10120</v>
      </c>
      <c r="JLF5" s="518"/>
      <c r="JLG5" s="228" t="s">
        <v>1378</v>
      </c>
      <c r="JLH5" s="229">
        <f t="shared" ref="JLH5" si="1414">LARGE(JLH13,1)</f>
        <v>5500</v>
      </c>
      <c r="JLI5" s="227">
        <v>1417</v>
      </c>
      <c r="JLJ5" s="518" t="s">
        <v>10121</v>
      </c>
      <c r="JLK5" s="518"/>
      <c r="JLL5" s="228" t="s">
        <v>1378</v>
      </c>
      <c r="JLM5" s="229">
        <f t="shared" ref="JLM5" si="1415">LARGE(JLM13,1)</f>
        <v>5500</v>
      </c>
      <c r="JLN5" s="227">
        <v>1418</v>
      </c>
      <c r="JLO5" s="518" t="s">
        <v>10122</v>
      </c>
      <c r="JLP5" s="518"/>
      <c r="JLQ5" s="228" t="s">
        <v>1378</v>
      </c>
      <c r="JLR5" s="229">
        <f t="shared" ref="JLR5" si="1416">LARGE(JLR13,1)</f>
        <v>5500</v>
      </c>
      <c r="JLS5" s="227">
        <v>1419</v>
      </c>
      <c r="JLT5" s="518" t="s">
        <v>10123</v>
      </c>
      <c r="JLU5" s="518"/>
      <c r="JLV5" s="228" t="s">
        <v>1378</v>
      </c>
      <c r="JLW5" s="229">
        <f t="shared" ref="JLW5" si="1417">LARGE(JLW13,1)</f>
        <v>5500</v>
      </c>
      <c r="JLX5" s="227">
        <v>1420</v>
      </c>
      <c r="JLY5" s="518" t="s">
        <v>10124</v>
      </c>
      <c r="JLZ5" s="518"/>
      <c r="JMA5" s="228" t="s">
        <v>1378</v>
      </c>
      <c r="JMB5" s="229">
        <f t="shared" ref="JMB5" si="1418">LARGE(JMB13,1)</f>
        <v>5500</v>
      </c>
      <c r="JMC5" s="227">
        <v>1421</v>
      </c>
      <c r="JMD5" s="518" t="s">
        <v>10125</v>
      </c>
      <c r="JME5" s="518"/>
      <c r="JMF5" s="228" t="s">
        <v>1378</v>
      </c>
      <c r="JMG5" s="229">
        <f t="shared" ref="JMG5" si="1419">LARGE(JMG13,1)</f>
        <v>5500</v>
      </c>
      <c r="JMH5" s="227">
        <v>1422</v>
      </c>
      <c r="JMI5" s="518" t="s">
        <v>10126</v>
      </c>
      <c r="JMJ5" s="518"/>
      <c r="JMK5" s="228" t="s">
        <v>1378</v>
      </c>
      <c r="JML5" s="229">
        <f t="shared" ref="JML5" si="1420">LARGE(JML13,1)</f>
        <v>5500</v>
      </c>
      <c r="JMM5" s="227">
        <v>1423</v>
      </c>
      <c r="JMN5" s="518" t="s">
        <v>10127</v>
      </c>
      <c r="JMO5" s="518"/>
      <c r="JMP5" s="228" t="s">
        <v>1378</v>
      </c>
      <c r="JMQ5" s="229">
        <f t="shared" ref="JMQ5" si="1421">LARGE(JMQ13,1)</f>
        <v>5500</v>
      </c>
      <c r="JMR5" s="227">
        <v>1424</v>
      </c>
      <c r="JMS5" s="518" t="s">
        <v>10128</v>
      </c>
      <c r="JMT5" s="518"/>
      <c r="JMU5" s="228" t="s">
        <v>1378</v>
      </c>
      <c r="JMV5" s="229">
        <f t="shared" ref="JMV5" si="1422">LARGE(JMV13,1)</f>
        <v>5500</v>
      </c>
      <c r="JMW5" s="227">
        <v>1425</v>
      </c>
      <c r="JMX5" s="518" t="s">
        <v>10129</v>
      </c>
      <c r="JMY5" s="518"/>
      <c r="JMZ5" s="228" t="s">
        <v>1378</v>
      </c>
      <c r="JNA5" s="229">
        <f t="shared" ref="JNA5" si="1423">LARGE(JNA13,1)</f>
        <v>5500</v>
      </c>
      <c r="JNB5" s="227">
        <v>1426</v>
      </c>
      <c r="JNC5" s="518" t="s">
        <v>10130</v>
      </c>
      <c r="JND5" s="518"/>
      <c r="JNE5" s="228" t="s">
        <v>1378</v>
      </c>
      <c r="JNF5" s="229">
        <f t="shared" ref="JNF5" si="1424">LARGE(JNF13,1)</f>
        <v>5500</v>
      </c>
      <c r="JNG5" s="227">
        <v>1427</v>
      </c>
      <c r="JNH5" s="518" t="s">
        <v>10131</v>
      </c>
      <c r="JNI5" s="518"/>
      <c r="JNJ5" s="228" t="s">
        <v>1378</v>
      </c>
      <c r="JNK5" s="229">
        <f t="shared" ref="JNK5" si="1425">LARGE(JNK13,1)</f>
        <v>5500</v>
      </c>
      <c r="JNL5" s="227">
        <v>1428</v>
      </c>
      <c r="JNM5" s="518" t="s">
        <v>10132</v>
      </c>
      <c r="JNN5" s="518"/>
      <c r="JNO5" s="228" t="s">
        <v>1378</v>
      </c>
      <c r="JNP5" s="229">
        <f t="shared" ref="JNP5" si="1426">LARGE(JNP13,1)</f>
        <v>5500</v>
      </c>
      <c r="JNQ5" s="227">
        <v>1429</v>
      </c>
      <c r="JNR5" s="518" t="s">
        <v>10133</v>
      </c>
      <c r="JNS5" s="518"/>
      <c r="JNT5" s="228" t="s">
        <v>1378</v>
      </c>
      <c r="JNU5" s="229">
        <f t="shared" ref="JNU5" si="1427">LARGE(JNU13,1)</f>
        <v>5500</v>
      </c>
      <c r="JNV5" s="227">
        <v>1430</v>
      </c>
      <c r="JNW5" s="518" t="s">
        <v>10134</v>
      </c>
      <c r="JNX5" s="518"/>
      <c r="JNY5" s="228" t="s">
        <v>1378</v>
      </c>
      <c r="JNZ5" s="229">
        <f t="shared" ref="JNZ5" si="1428">LARGE(JNZ13,1)</f>
        <v>5500</v>
      </c>
      <c r="JOA5" s="227">
        <v>1431</v>
      </c>
      <c r="JOB5" s="518" t="s">
        <v>10135</v>
      </c>
      <c r="JOC5" s="518"/>
      <c r="JOD5" s="228" t="s">
        <v>1378</v>
      </c>
      <c r="JOE5" s="229">
        <f t="shared" ref="JOE5" si="1429">LARGE(JOE13,1)</f>
        <v>5500</v>
      </c>
      <c r="JOF5" s="227">
        <v>1432</v>
      </c>
      <c r="JOG5" s="518" t="s">
        <v>10136</v>
      </c>
      <c r="JOH5" s="518"/>
      <c r="JOI5" s="228" t="s">
        <v>1378</v>
      </c>
      <c r="JOJ5" s="229">
        <f t="shared" ref="JOJ5" si="1430">LARGE(JOJ13,1)</f>
        <v>5500</v>
      </c>
      <c r="JOK5" s="227">
        <v>1433</v>
      </c>
      <c r="JOL5" s="518" t="s">
        <v>10137</v>
      </c>
      <c r="JOM5" s="518"/>
      <c r="JON5" s="228" t="s">
        <v>1378</v>
      </c>
      <c r="JOO5" s="229">
        <f t="shared" ref="JOO5" si="1431">LARGE(JOO13,1)</f>
        <v>5500</v>
      </c>
      <c r="JOP5" s="227">
        <v>1434</v>
      </c>
      <c r="JOQ5" s="518" t="s">
        <v>10138</v>
      </c>
      <c r="JOR5" s="518"/>
      <c r="JOS5" s="228" t="s">
        <v>1378</v>
      </c>
      <c r="JOT5" s="229">
        <f t="shared" ref="JOT5" si="1432">LARGE(JOT13,1)</f>
        <v>5500</v>
      </c>
      <c r="JOU5" s="227">
        <v>1435</v>
      </c>
      <c r="JOV5" s="518" t="s">
        <v>10139</v>
      </c>
      <c r="JOW5" s="518"/>
      <c r="JOX5" s="228" t="s">
        <v>1378</v>
      </c>
      <c r="JOY5" s="229">
        <f t="shared" ref="JOY5" si="1433">LARGE(JOY13,1)</f>
        <v>5500</v>
      </c>
      <c r="JOZ5" s="227">
        <v>1436</v>
      </c>
      <c r="JPA5" s="518" t="s">
        <v>10140</v>
      </c>
      <c r="JPB5" s="518"/>
      <c r="JPC5" s="228" t="s">
        <v>1378</v>
      </c>
      <c r="JPD5" s="229">
        <f t="shared" ref="JPD5" si="1434">LARGE(JPD13,1)</f>
        <v>5500</v>
      </c>
      <c r="JPE5" s="227">
        <v>1437</v>
      </c>
      <c r="JPF5" s="518" t="s">
        <v>10141</v>
      </c>
      <c r="JPG5" s="518"/>
      <c r="JPH5" s="228" t="s">
        <v>1378</v>
      </c>
      <c r="JPI5" s="229">
        <f t="shared" ref="JPI5" si="1435">LARGE(JPI13,1)</f>
        <v>5500</v>
      </c>
      <c r="JPJ5" s="227">
        <v>1438</v>
      </c>
      <c r="JPK5" s="518" t="s">
        <v>10142</v>
      </c>
      <c r="JPL5" s="518"/>
      <c r="JPM5" s="228" t="s">
        <v>1378</v>
      </c>
      <c r="JPN5" s="229">
        <f t="shared" ref="JPN5" si="1436">LARGE(JPN13,1)</f>
        <v>5500</v>
      </c>
      <c r="JPO5" s="227">
        <v>1439</v>
      </c>
      <c r="JPP5" s="518" t="s">
        <v>10143</v>
      </c>
      <c r="JPQ5" s="518"/>
      <c r="JPR5" s="228" t="s">
        <v>1378</v>
      </c>
      <c r="JPS5" s="229">
        <f t="shared" ref="JPS5" si="1437">LARGE(JPS13,1)</f>
        <v>5500</v>
      </c>
      <c r="JPT5" s="227">
        <v>1440</v>
      </c>
      <c r="JPU5" s="518" t="s">
        <v>10144</v>
      </c>
      <c r="JPV5" s="518"/>
      <c r="JPW5" s="228" t="s">
        <v>1378</v>
      </c>
      <c r="JPX5" s="229">
        <f t="shared" ref="JPX5" si="1438">LARGE(JPX13,1)</f>
        <v>5500</v>
      </c>
      <c r="JPY5" s="227">
        <v>1441</v>
      </c>
      <c r="JPZ5" s="518" t="s">
        <v>10145</v>
      </c>
      <c r="JQA5" s="518"/>
      <c r="JQB5" s="228" t="s">
        <v>1378</v>
      </c>
      <c r="JQC5" s="229">
        <f t="shared" ref="JQC5" si="1439">LARGE(JQC13,1)</f>
        <v>5500</v>
      </c>
      <c r="JQD5" s="227">
        <v>1442</v>
      </c>
      <c r="JQE5" s="518" t="s">
        <v>10146</v>
      </c>
      <c r="JQF5" s="518"/>
      <c r="JQG5" s="228" t="s">
        <v>1378</v>
      </c>
      <c r="JQH5" s="229">
        <f t="shared" ref="JQH5" si="1440">LARGE(JQH13,1)</f>
        <v>5500</v>
      </c>
      <c r="JQI5" s="227">
        <v>1443</v>
      </c>
      <c r="JQJ5" s="518" t="s">
        <v>10147</v>
      </c>
      <c r="JQK5" s="518"/>
      <c r="JQL5" s="228" t="s">
        <v>1378</v>
      </c>
      <c r="JQM5" s="229">
        <f t="shared" ref="JQM5" si="1441">LARGE(JQM13,1)</f>
        <v>5500</v>
      </c>
      <c r="JQN5" s="227">
        <v>1444</v>
      </c>
      <c r="JQO5" s="518" t="s">
        <v>10148</v>
      </c>
      <c r="JQP5" s="518"/>
      <c r="JQQ5" s="228" t="s">
        <v>1378</v>
      </c>
      <c r="JQR5" s="229">
        <f t="shared" ref="JQR5" si="1442">LARGE(JQR13,1)</f>
        <v>5500</v>
      </c>
      <c r="JQS5" s="227">
        <v>1445</v>
      </c>
      <c r="JQT5" s="518" t="s">
        <v>10149</v>
      </c>
      <c r="JQU5" s="518"/>
      <c r="JQV5" s="228" t="s">
        <v>1378</v>
      </c>
      <c r="JQW5" s="229">
        <f t="shared" ref="JQW5" si="1443">LARGE(JQW13,1)</f>
        <v>5500</v>
      </c>
      <c r="JQX5" s="227">
        <v>1446</v>
      </c>
      <c r="JQY5" s="518" t="s">
        <v>10150</v>
      </c>
      <c r="JQZ5" s="518"/>
      <c r="JRA5" s="228" t="s">
        <v>1378</v>
      </c>
      <c r="JRB5" s="229">
        <f t="shared" ref="JRB5" si="1444">LARGE(JRB13,1)</f>
        <v>5500</v>
      </c>
      <c r="JRC5" s="227">
        <v>1447</v>
      </c>
      <c r="JRD5" s="518" t="s">
        <v>10151</v>
      </c>
      <c r="JRE5" s="518"/>
      <c r="JRF5" s="228" t="s">
        <v>1378</v>
      </c>
      <c r="JRG5" s="229">
        <f t="shared" ref="JRG5" si="1445">LARGE(JRG13,1)</f>
        <v>5500</v>
      </c>
      <c r="JRH5" s="227">
        <v>1448</v>
      </c>
      <c r="JRI5" s="518" t="s">
        <v>10152</v>
      </c>
      <c r="JRJ5" s="518"/>
      <c r="JRK5" s="228" t="s">
        <v>1378</v>
      </c>
      <c r="JRL5" s="229">
        <f t="shared" ref="JRL5" si="1446">LARGE(JRL13,1)</f>
        <v>5500</v>
      </c>
      <c r="JRM5" s="227">
        <v>1449</v>
      </c>
      <c r="JRN5" s="518" t="s">
        <v>10153</v>
      </c>
      <c r="JRO5" s="518"/>
      <c r="JRP5" s="228" t="s">
        <v>1378</v>
      </c>
      <c r="JRQ5" s="229">
        <f t="shared" ref="JRQ5" si="1447">LARGE(JRQ13,1)</f>
        <v>5500</v>
      </c>
      <c r="JRR5" s="227">
        <v>1450</v>
      </c>
      <c r="JRS5" s="518" t="s">
        <v>10154</v>
      </c>
      <c r="JRT5" s="518"/>
      <c r="JRU5" s="228" t="s">
        <v>1378</v>
      </c>
      <c r="JRV5" s="229">
        <f t="shared" ref="JRV5" si="1448">LARGE(JRV13,1)</f>
        <v>5500</v>
      </c>
      <c r="JRW5" s="227">
        <v>1451</v>
      </c>
      <c r="JRX5" s="518" t="s">
        <v>10155</v>
      </c>
      <c r="JRY5" s="518"/>
      <c r="JRZ5" s="228" t="s">
        <v>1378</v>
      </c>
      <c r="JSA5" s="229">
        <f t="shared" ref="JSA5" si="1449">LARGE(JSA13,1)</f>
        <v>5500</v>
      </c>
      <c r="JSB5" s="227">
        <v>1452</v>
      </c>
      <c r="JSC5" s="518" t="s">
        <v>10156</v>
      </c>
      <c r="JSD5" s="518"/>
      <c r="JSE5" s="228" t="s">
        <v>1378</v>
      </c>
      <c r="JSF5" s="229">
        <f t="shared" ref="JSF5" si="1450">LARGE(JSF13,1)</f>
        <v>5500</v>
      </c>
      <c r="JSG5" s="227">
        <v>1453</v>
      </c>
      <c r="JSH5" s="518" t="s">
        <v>10157</v>
      </c>
      <c r="JSI5" s="518"/>
      <c r="JSJ5" s="228" t="s">
        <v>1378</v>
      </c>
      <c r="JSK5" s="229">
        <f t="shared" ref="JSK5" si="1451">LARGE(JSK13,1)</f>
        <v>5500</v>
      </c>
      <c r="JSL5" s="227">
        <v>1454</v>
      </c>
      <c r="JSM5" s="518" t="s">
        <v>10158</v>
      </c>
      <c r="JSN5" s="518"/>
      <c r="JSO5" s="228" t="s">
        <v>1378</v>
      </c>
      <c r="JSP5" s="229">
        <f t="shared" ref="JSP5" si="1452">LARGE(JSP13,1)</f>
        <v>5500</v>
      </c>
      <c r="JSQ5" s="227">
        <v>1455</v>
      </c>
      <c r="JSR5" s="518" t="s">
        <v>10159</v>
      </c>
      <c r="JSS5" s="518"/>
      <c r="JST5" s="228" t="s">
        <v>1378</v>
      </c>
      <c r="JSU5" s="229">
        <f t="shared" ref="JSU5" si="1453">LARGE(JSU13,1)</f>
        <v>5500</v>
      </c>
      <c r="JSV5" s="227">
        <v>1456</v>
      </c>
      <c r="JSW5" s="518" t="s">
        <v>10160</v>
      </c>
      <c r="JSX5" s="518"/>
      <c r="JSY5" s="228" t="s">
        <v>1378</v>
      </c>
      <c r="JSZ5" s="229">
        <f t="shared" ref="JSZ5" si="1454">LARGE(JSZ13,1)</f>
        <v>5500</v>
      </c>
      <c r="JTA5" s="227">
        <v>1457</v>
      </c>
      <c r="JTB5" s="518" t="s">
        <v>10161</v>
      </c>
      <c r="JTC5" s="518"/>
      <c r="JTD5" s="228" t="s">
        <v>1378</v>
      </c>
      <c r="JTE5" s="229">
        <f t="shared" ref="JTE5" si="1455">LARGE(JTE13,1)</f>
        <v>5500</v>
      </c>
      <c r="JTF5" s="227">
        <v>1458</v>
      </c>
      <c r="JTG5" s="518" t="s">
        <v>10162</v>
      </c>
      <c r="JTH5" s="518"/>
      <c r="JTI5" s="228" t="s">
        <v>1378</v>
      </c>
      <c r="JTJ5" s="229">
        <f t="shared" ref="JTJ5" si="1456">LARGE(JTJ13,1)</f>
        <v>5500</v>
      </c>
      <c r="JTK5" s="227">
        <v>1459</v>
      </c>
      <c r="JTL5" s="518" t="s">
        <v>10163</v>
      </c>
      <c r="JTM5" s="518"/>
      <c r="JTN5" s="228" t="s">
        <v>1378</v>
      </c>
      <c r="JTO5" s="229">
        <f t="shared" ref="JTO5" si="1457">LARGE(JTO13,1)</f>
        <v>5500</v>
      </c>
      <c r="JTP5" s="227">
        <v>1460</v>
      </c>
      <c r="JTQ5" s="518" t="s">
        <v>10164</v>
      </c>
      <c r="JTR5" s="518"/>
      <c r="JTS5" s="228" t="s">
        <v>1378</v>
      </c>
      <c r="JTT5" s="229">
        <f t="shared" ref="JTT5" si="1458">LARGE(JTT13,1)</f>
        <v>5500</v>
      </c>
      <c r="JTU5" s="227">
        <v>1461</v>
      </c>
      <c r="JTV5" s="518" t="s">
        <v>10165</v>
      </c>
      <c r="JTW5" s="518"/>
      <c r="JTX5" s="228" t="s">
        <v>1378</v>
      </c>
      <c r="JTY5" s="229">
        <f t="shared" ref="JTY5" si="1459">LARGE(JTY13,1)</f>
        <v>5500</v>
      </c>
      <c r="JTZ5" s="227">
        <v>1462</v>
      </c>
      <c r="JUA5" s="518" t="s">
        <v>10166</v>
      </c>
      <c r="JUB5" s="518"/>
      <c r="JUC5" s="228" t="s">
        <v>1378</v>
      </c>
      <c r="JUD5" s="229">
        <f t="shared" ref="JUD5" si="1460">LARGE(JUD13,1)</f>
        <v>5500</v>
      </c>
      <c r="JUE5" s="227">
        <v>1463</v>
      </c>
      <c r="JUF5" s="518" t="s">
        <v>10167</v>
      </c>
      <c r="JUG5" s="518"/>
      <c r="JUH5" s="228" t="s">
        <v>1378</v>
      </c>
      <c r="JUI5" s="229">
        <f t="shared" ref="JUI5" si="1461">LARGE(JUI13,1)</f>
        <v>5500</v>
      </c>
      <c r="JUJ5" s="227">
        <v>1464</v>
      </c>
      <c r="JUK5" s="518" t="s">
        <v>10168</v>
      </c>
      <c r="JUL5" s="518"/>
      <c r="JUM5" s="228" t="s">
        <v>1378</v>
      </c>
      <c r="JUN5" s="229">
        <f t="shared" ref="JUN5" si="1462">LARGE(JUN13,1)</f>
        <v>5500</v>
      </c>
      <c r="JUO5" s="227">
        <v>1465</v>
      </c>
      <c r="JUP5" s="518" t="s">
        <v>10169</v>
      </c>
      <c r="JUQ5" s="518"/>
      <c r="JUR5" s="228" t="s">
        <v>1378</v>
      </c>
      <c r="JUS5" s="229">
        <f t="shared" ref="JUS5" si="1463">LARGE(JUS13,1)</f>
        <v>5500</v>
      </c>
      <c r="JUT5" s="227">
        <v>1466</v>
      </c>
      <c r="JUU5" s="518" t="s">
        <v>10170</v>
      </c>
      <c r="JUV5" s="518"/>
      <c r="JUW5" s="228" t="s">
        <v>1378</v>
      </c>
      <c r="JUX5" s="229">
        <f t="shared" ref="JUX5" si="1464">LARGE(JUX13,1)</f>
        <v>5500</v>
      </c>
      <c r="JUY5" s="227">
        <v>1467</v>
      </c>
      <c r="JUZ5" s="518" t="s">
        <v>10171</v>
      </c>
      <c r="JVA5" s="518"/>
      <c r="JVB5" s="228" t="s">
        <v>1378</v>
      </c>
      <c r="JVC5" s="229">
        <f t="shared" ref="JVC5" si="1465">LARGE(JVC13,1)</f>
        <v>5500</v>
      </c>
      <c r="JVD5" s="227">
        <v>1468</v>
      </c>
      <c r="JVE5" s="518" t="s">
        <v>10172</v>
      </c>
      <c r="JVF5" s="518"/>
      <c r="JVG5" s="228" t="s">
        <v>1378</v>
      </c>
      <c r="JVH5" s="229">
        <f t="shared" ref="JVH5" si="1466">LARGE(JVH13,1)</f>
        <v>5500</v>
      </c>
      <c r="JVI5" s="227">
        <v>1469</v>
      </c>
      <c r="JVJ5" s="518" t="s">
        <v>10173</v>
      </c>
      <c r="JVK5" s="518"/>
      <c r="JVL5" s="228" t="s">
        <v>1378</v>
      </c>
      <c r="JVM5" s="229">
        <f t="shared" ref="JVM5" si="1467">LARGE(JVM13,1)</f>
        <v>5500</v>
      </c>
      <c r="JVN5" s="227">
        <v>1470</v>
      </c>
      <c r="JVO5" s="518" t="s">
        <v>10174</v>
      </c>
      <c r="JVP5" s="518"/>
      <c r="JVQ5" s="228" t="s">
        <v>1378</v>
      </c>
      <c r="JVR5" s="229">
        <f t="shared" ref="JVR5" si="1468">LARGE(JVR13,1)</f>
        <v>5500</v>
      </c>
      <c r="JVS5" s="227">
        <v>1471</v>
      </c>
      <c r="JVT5" s="518" t="s">
        <v>10175</v>
      </c>
      <c r="JVU5" s="518"/>
      <c r="JVV5" s="228" t="s">
        <v>1378</v>
      </c>
      <c r="JVW5" s="229">
        <f t="shared" ref="JVW5" si="1469">LARGE(JVW13,1)</f>
        <v>5500</v>
      </c>
      <c r="JVX5" s="227">
        <v>1472</v>
      </c>
      <c r="JVY5" s="518" t="s">
        <v>10176</v>
      </c>
      <c r="JVZ5" s="518"/>
      <c r="JWA5" s="228" t="s">
        <v>1378</v>
      </c>
      <c r="JWB5" s="229">
        <f t="shared" ref="JWB5" si="1470">LARGE(JWB13,1)</f>
        <v>5500</v>
      </c>
      <c r="JWC5" s="227">
        <v>1473</v>
      </c>
      <c r="JWD5" s="518" t="s">
        <v>10177</v>
      </c>
      <c r="JWE5" s="518"/>
      <c r="JWF5" s="228" t="s">
        <v>1378</v>
      </c>
      <c r="JWG5" s="229">
        <f t="shared" ref="JWG5" si="1471">LARGE(JWG13,1)</f>
        <v>5500</v>
      </c>
      <c r="JWH5" s="227">
        <v>1474</v>
      </c>
      <c r="JWI5" s="518" t="s">
        <v>10178</v>
      </c>
      <c r="JWJ5" s="518"/>
      <c r="JWK5" s="228" t="s">
        <v>1378</v>
      </c>
      <c r="JWL5" s="229">
        <f t="shared" ref="JWL5" si="1472">LARGE(JWL13,1)</f>
        <v>5500</v>
      </c>
      <c r="JWM5" s="227">
        <v>1475</v>
      </c>
      <c r="JWN5" s="518" t="s">
        <v>10179</v>
      </c>
      <c r="JWO5" s="518"/>
      <c r="JWP5" s="228" t="s">
        <v>1378</v>
      </c>
      <c r="JWQ5" s="229">
        <f t="shared" ref="JWQ5" si="1473">LARGE(JWQ13,1)</f>
        <v>5500</v>
      </c>
      <c r="JWR5" s="227">
        <v>1476</v>
      </c>
      <c r="JWS5" s="518" t="s">
        <v>10180</v>
      </c>
      <c r="JWT5" s="518"/>
      <c r="JWU5" s="228" t="s">
        <v>1378</v>
      </c>
      <c r="JWV5" s="229">
        <f t="shared" ref="JWV5" si="1474">LARGE(JWV13,1)</f>
        <v>5500</v>
      </c>
      <c r="JWW5" s="227">
        <v>1477</v>
      </c>
      <c r="JWX5" s="518" t="s">
        <v>10181</v>
      </c>
      <c r="JWY5" s="518"/>
      <c r="JWZ5" s="228" t="s">
        <v>1378</v>
      </c>
      <c r="JXA5" s="229">
        <f t="shared" ref="JXA5" si="1475">LARGE(JXA13,1)</f>
        <v>5500</v>
      </c>
      <c r="JXB5" s="227">
        <v>1478</v>
      </c>
      <c r="JXC5" s="518" t="s">
        <v>10182</v>
      </c>
      <c r="JXD5" s="518"/>
      <c r="JXE5" s="228" t="s">
        <v>1378</v>
      </c>
      <c r="JXF5" s="229">
        <f t="shared" ref="JXF5" si="1476">LARGE(JXF13,1)</f>
        <v>5500</v>
      </c>
      <c r="JXG5" s="227">
        <v>1479</v>
      </c>
      <c r="JXH5" s="518" t="s">
        <v>10183</v>
      </c>
      <c r="JXI5" s="518"/>
      <c r="JXJ5" s="228" t="s">
        <v>1378</v>
      </c>
      <c r="JXK5" s="229">
        <f t="shared" ref="JXK5" si="1477">LARGE(JXK13,1)</f>
        <v>5500</v>
      </c>
      <c r="JXL5" s="227">
        <v>1480</v>
      </c>
      <c r="JXM5" s="518" t="s">
        <v>10184</v>
      </c>
      <c r="JXN5" s="518"/>
      <c r="JXO5" s="228" t="s">
        <v>1378</v>
      </c>
      <c r="JXP5" s="229">
        <f t="shared" ref="JXP5" si="1478">LARGE(JXP13,1)</f>
        <v>5500</v>
      </c>
      <c r="JXQ5" s="227">
        <v>1481</v>
      </c>
      <c r="JXR5" s="518" t="s">
        <v>10185</v>
      </c>
      <c r="JXS5" s="518"/>
      <c r="JXT5" s="228" t="s">
        <v>1378</v>
      </c>
      <c r="JXU5" s="229">
        <f t="shared" ref="JXU5" si="1479">LARGE(JXU13,1)</f>
        <v>5500</v>
      </c>
      <c r="JXV5" s="227">
        <v>1482</v>
      </c>
      <c r="JXW5" s="518" t="s">
        <v>10186</v>
      </c>
      <c r="JXX5" s="518"/>
      <c r="JXY5" s="228" t="s">
        <v>1378</v>
      </c>
      <c r="JXZ5" s="229">
        <f t="shared" ref="JXZ5" si="1480">LARGE(JXZ13,1)</f>
        <v>5500</v>
      </c>
      <c r="JYA5" s="227">
        <v>1483</v>
      </c>
      <c r="JYB5" s="518" t="s">
        <v>10187</v>
      </c>
      <c r="JYC5" s="518"/>
      <c r="JYD5" s="228" t="s">
        <v>1378</v>
      </c>
      <c r="JYE5" s="229">
        <f t="shared" ref="JYE5" si="1481">LARGE(JYE13,1)</f>
        <v>5500</v>
      </c>
      <c r="JYF5" s="227">
        <v>1484</v>
      </c>
      <c r="JYG5" s="518" t="s">
        <v>10188</v>
      </c>
      <c r="JYH5" s="518"/>
      <c r="JYI5" s="228" t="s">
        <v>1378</v>
      </c>
      <c r="JYJ5" s="229">
        <f t="shared" ref="JYJ5" si="1482">LARGE(JYJ13,1)</f>
        <v>5500</v>
      </c>
      <c r="JYK5" s="227">
        <v>1485</v>
      </c>
      <c r="JYL5" s="518" t="s">
        <v>10189</v>
      </c>
      <c r="JYM5" s="518"/>
      <c r="JYN5" s="228" t="s">
        <v>1378</v>
      </c>
      <c r="JYO5" s="229">
        <f t="shared" ref="JYO5" si="1483">LARGE(JYO13,1)</f>
        <v>5500</v>
      </c>
      <c r="JYP5" s="227">
        <v>1486</v>
      </c>
      <c r="JYQ5" s="518" t="s">
        <v>10190</v>
      </c>
      <c r="JYR5" s="518"/>
      <c r="JYS5" s="228" t="s">
        <v>1378</v>
      </c>
      <c r="JYT5" s="229">
        <f t="shared" ref="JYT5" si="1484">LARGE(JYT13,1)</f>
        <v>5500</v>
      </c>
      <c r="JYU5" s="227">
        <v>1487</v>
      </c>
      <c r="JYV5" s="518" t="s">
        <v>10191</v>
      </c>
      <c r="JYW5" s="518"/>
      <c r="JYX5" s="228" t="s">
        <v>1378</v>
      </c>
      <c r="JYY5" s="229">
        <f t="shared" ref="JYY5" si="1485">LARGE(JYY13,1)</f>
        <v>5500</v>
      </c>
      <c r="JYZ5" s="227">
        <v>1488</v>
      </c>
      <c r="JZA5" s="518" t="s">
        <v>10192</v>
      </c>
      <c r="JZB5" s="518"/>
      <c r="JZC5" s="228" t="s">
        <v>1378</v>
      </c>
      <c r="JZD5" s="229">
        <f t="shared" ref="JZD5" si="1486">LARGE(JZD13,1)</f>
        <v>5500</v>
      </c>
      <c r="JZE5" s="227">
        <v>1489</v>
      </c>
      <c r="JZF5" s="518" t="s">
        <v>10193</v>
      </c>
      <c r="JZG5" s="518"/>
      <c r="JZH5" s="228" t="s">
        <v>1378</v>
      </c>
      <c r="JZI5" s="229">
        <f t="shared" ref="JZI5" si="1487">LARGE(JZI13,1)</f>
        <v>5500</v>
      </c>
      <c r="JZJ5" s="227">
        <v>1490</v>
      </c>
      <c r="JZK5" s="518" t="s">
        <v>10194</v>
      </c>
      <c r="JZL5" s="518"/>
      <c r="JZM5" s="228" t="s">
        <v>1378</v>
      </c>
      <c r="JZN5" s="229">
        <f t="shared" ref="JZN5" si="1488">LARGE(JZN13,1)</f>
        <v>5500</v>
      </c>
      <c r="JZO5" s="227">
        <v>1491</v>
      </c>
      <c r="JZP5" s="518" t="s">
        <v>10195</v>
      </c>
      <c r="JZQ5" s="518"/>
      <c r="JZR5" s="228" t="s">
        <v>1378</v>
      </c>
      <c r="JZS5" s="229">
        <f t="shared" ref="JZS5" si="1489">LARGE(JZS13,1)</f>
        <v>5500</v>
      </c>
      <c r="JZT5" s="227">
        <v>1492</v>
      </c>
      <c r="JZU5" s="518" t="s">
        <v>10196</v>
      </c>
      <c r="JZV5" s="518"/>
      <c r="JZW5" s="228" t="s">
        <v>1378</v>
      </c>
      <c r="JZX5" s="229">
        <f t="shared" ref="JZX5" si="1490">LARGE(JZX13,1)</f>
        <v>5500</v>
      </c>
      <c r="JZY5" s="227">
        <v>1493</v>
      </c>
      <c r="JZZ5" s="518" t="s">
        <v>10197</v>
      </c>
      <c r="KAA5" s="518"/>
      <c r="KAB5" s="228" t="s">
        <v>1378</v>
      </c>
      <c r="KAC5" s="229">
        <f t="shared" ref="KAC5" si="1491">LARGE(KAC13,1)</f>
        <v>5500</v>
      </c>
      <c r="KAD5" s="227">
        <v>1494</v>
      </c>
      <c r="KAE5" s="518" t="s">
        <v>10198</v>
      </c>
      <c r="KAF5" s="518"/>
      <c r="KAG5" s="228" t="s">
        <v>1378</v>
      </c>
      <c r="KAH5" s="229">
        <f t="shared" ref="KAH5" si="1492">LARGE(KAH13,1)</f>
        <v>5500</v>
      </c>
      <c r="KAI5" s="227">
        <v>1495</v>
      </c>
      <c r="KAJ5" s="518" t="s">
        <v>10199</v>
      </c>
      <c r="KAK5" s="518"/>
      <c r="KAL5" s="228" t="s">
        <v>1378</v>
      </c>
      <c r="KAM5" s="229">
        <f t="shared" ref="KAM5" si="1493">LARGE(KAM13,1)</f>
        <v>5500</v>
      </c>
      <c r="KAN5" s="227">
        <v>1496</v>
      </c>
      <c r="KAO5" s="518" t="s">
        <v>10200</v>
      </c>
      <c r="KAP5" s="518"/>
      <c r="KAQ5" s="228" t="s">
        <v>1378</v>
      </c>
      <c r="KAR5" s="229">
        <f t="shared" ref="KAR5" si="1494">LARGE(KAR13,1)</f>
        <v>5500</v>
      </c>
      <c r="KAS5" s="227">
        <v>1497</v>
      </c>
      <c r="KAT5" s="518" t="s">
        <v>10201</v>
      </c>
      <c r="KAU5" s="518"/>
      <c r="KAV5" s="228" t="s">
        <v>1378</v>
      </c>
      <c r="KAW5" s="229">
        <f t="shared" ref="KAW5" si="1495">LARGE(KAW13,1)</f>
        <v>5500</v>
      </c>
      <c r="KAX5" s="227">
        <v>1498</v>
      </c>
      <c r="KAY5" s="518" t="s">
        <v>10202</v>
      </c>
      <c r="KAZ5" s="518"/>
      <c r="KBA5" s="228" t="s">
        <v>1378</v>
      </c>
      <c r="KBB5" s="229">
        <f t="shared" ref="KBB5" si="1496">LARGE(KBB13,1)</f>
        <v>5500</v>
      </c>
      <c r="KBC5" s="227">
        <v>1499</v>
      </c>
      <c r="KBD5" s="518" t="s">
        <v>10203</v>
      </c>
      <c r="KBE5" s="518"/>
      <c r="KBF5" s="228" t="s">
        <v>1378</v>
      </c>
      <c r="KBG5" s="229">
        <f t="shared" ref="KBG5" si="1497">LARGE(KBG13,1)</f>
        <v>5500</v>
      </c>
      <c r="KBH5" s="227">
        <v>1500</v>
      </c>
      <c r="KBI5" s="518" t="s">
        <v>10204</v>
      </c>
      <c r="KBJ5" s="518"/>
      <c r="KBK5" s="228" t="s">
        <v>1378</v>
      </c>
      <c r="KBL5" s="229">
        <f t="shared" ref="KBL5" si="1498">LARGE(KBL13,1)</f>
        <v>5500</v>
      </c>
      <c r="KBM5" s="227">
        <v>1501</v>
      </c>
      <c r="KBN5" s="518" t="s">
        <v>10205</v>
      </c>
      <c r="KBO5" s="518"/>
      <c r="KBP5" s="228" t="s">
        <v>1378</v>
      </c>
      <c r="KBQ5" s="229">
        <f t="shared" ref="KBQ5" si="1499">LARGE(KBQ13,1)</f>
        <v>5500</v>
      </c>
      <c r="KBR5" s="227">
        <v>1502</v>
      </c>
      <c r="KBS5" s="518" t="s">
        <v>10206</v>
      </c>
      <c r="KBT5" s="518"/>
      <c r="KBU5" s="228" t="s">
        <v>1378</v>
      </c>
      <c r="KBV5" s="229">
        <f t="shared" ref="KBV5" si="1500">LARGE(KBV13,1)</f>
        <v>5500</v>
      </c>
      <c r="KBW5" s="227">
        <v>1503</v>
      </c>
      <c r="KBX5" s="518" t="s">
        <v>10207</v>
      </c>
      <c r="KBY5" s="518"/>
      <c r="KBZ5" s="228" t="s">
        <v>1378</v>
      </c>
      <c r="KCA5" s="229">
        <f t="shared" ref="KCA5" si="1501">LARGE(KCA13,1)</f>
        <v>5500</v>
      </c>
      <c r="KCB5" s="227">
        <v>1504</v>
      </c>
      <c r="KCC5" s="518" t="s">
        <v>10208</v>
      </c>
      <c r="KCD5" s="518"/>
      <c r="KCE5" s="228" t="s">
        <v>1378</v>
      </c>
      <c r="KCF5" s="229">
        <f t="shared" ref="KCF5" si="1502">LARGE(KCF13,1)</f>
        <v>5500</v>
      </c>
      <c r="KCG5" s="227">
        <v>1505</v>
      </c>
      <c r="KCH5" s="518" t="s">
        <v>10209</v>
      </c>
      <c r="KCI5" s="518"/>
      <c r="KCJ5" s="228" t="s">
        <v>1378</v>
      </c>
      <c r="KCK5" s="229">
        <f t="shared" ref="KCK5" si="1503">LARGE(KCK13,1)</f>
        <v>5500</v>
      </c>
      <c r="KCL5" s="227">
        <v>1506</v>
      </c>
      <c r="KCM5" s="518" t="s">
        <v>10210</v>
      </c>
      <c r="KCN5" s="518"/>
      <c r="KCO5" s="228" t="s">
        <v>1378</v>
      </c>
      <c r="KCP5" s="229">
        <f t="shared" ref="KCP5" si="1504">LARGE(KCP13,1)</f>
        <v>5500</v>
      </c>
      <c r="KCQ5" s="227">
        <v>1507</v>
      </c>
      <c r="KCR5" s="518" t="s">
        <v>10211</v>
      </c>
      <c r="KCS5" s="518"/>
      <c r="KCT5" s="228" t="s">
        <v>1378</v>
      </c>
      <c r="KCU5" s="229">
        <f t="shared" ref="KCU5" si="1505">LARGE(KCU13,1)</f>
        <v>5500</v>
      </c>
      <c r="KCV5" s="227">
        <v>1508</v>
      </c>
      <c r="KCW5" s="518" t="s">
        <v>10212</v>
      </c>
      <c r="KCX5" s="518"/>
      <c r="KCY5" s="228" t="s">
        <v>1378</v>
      </c>
      <c r="KCZ5" s="229">
        <f t="shared" ref="KCZ5" si="1506">LARGE(KCZ13,1)</f>
        <v>5500</v>
      </c>
      <c r="KDA5" s="227">
        <v>1509</v>
      </c>
      <c r="KDB5" s="518" t="s">
        <v>10213</v>
      </c>
      <c r="KDC5" s="518"/>
      <c r="KDD5" s="228" t="s">
        <v>1378</v>
      </c>
      <c r="KDE5" s="229">
        <f t="shared" ref="KDE5" si="1507">LARGE(KDE13,1)</f>
        <v>5500</v>
      </c>
      <c r="KDF5" s="227">
        <v>1510</v>
      </c>
      <c r="KDG5" s="518" t="s">
        <v>10214</v>
      </c>
      <c r="KDH5" s="518"/>
      <c r="KDI5" s="228" t="s">
        <v>1378</v>
      </c>
      <c r="KDJ5" s="229">
        <f t="shared" ref="KDJ5" si="1508">LARGE(KDJ13,1)</f>
        <v>5500</v>
      </c>
      <c r="KDK5" s="227">
        <v>1511</v>
      </c>
      <c r="KDL5" s="518" t="s">
        <v>10215</v>
      </c>
      <c r="KDM5" s="518"/>
      <c r="KDN5" s="228" t="s">
        <v>1378</v>
      </c>
      <c r="KDO5" s="229">
        <f t="shared" ref="KDO5" si="1509">LARGE(KDO13,1)</f>
        <v>5500</v>
      </c>
      <c r="KDP5" s="227">
        <v>1512</v>
      </c>
      <c r="KDQ5" s="518" t="s">
        <v>10216</v>
      </c>
      <c r="KDR5" s="518"/>
      <c r="KDS5" s="228" t="s">
        <v>1378</v>
      </c>
      <c r="KDT5" s="229">
        <f t="shared" ref="KDT5" si="1510">LARGE(KDT13,1)</f>
        <v>5500</v>
      </c>
      <c r="KDU5" s="227">
        <v>1513</v>
      </c>
      <c r="KDV5" s="518" t="s">
        <v>10217</v>
      </c>
      <c r="KDW5" s="518"/>
      <c r="KDX5" s="228" t="s">
        <v>1378</v>
      </c>
      <c r="KDY5" s="229">
        <f t="shared" ref="KDY5" si="1511">LARGE(KDY13,1)</f>
        <v>5500</v>
      </c>
      <c r="KDZ5" s="227">
        <v>1514</v>
      </c>
      <c r="KEA5" s="518" t="s">
        <v>10218</v>
      </c>
      <c r="KEB5" s="518"/>
      <c r="KEC5" s="228" t="s">
        <v>1378</v>
      </c>
      <c r="KED5" s="229">
        <f t="shared" ref="KED5" si="1512">LARGE(KED13,1)</f>
        <v>5500</v>
      </c>
      <c r="KEE5" s="227">
        <v>1515</v>
      </c>
      <c r="KEF5" s="518" t="s">
        <v>10219</v>
      </c>
      <c r="KEG5" s="518"/>
      <c r="KEH5" s="228" t="s">
        <v>1378</v>
      </c>
      <c r="KEI5" s="229">
        <f t="shared" ref="KEI5" si="1513">LARGE(KEI13,1)</f>
        <v>5500</v>
      </c>
      <c r="KEJ5" s="227">
        <v>1516</v>
      </c>
      <c r="KEK5" s="518" t="s">
        <v>10220</v>
      </c>
      <c r="KEL5" s="518"/>
      <c r="KEM5" s="228" t="s">
        <v>1378</v>
      </c>
      <c r="KEN5" s="229">
        <f t="shared" ref="KEN5" si="1514">LARGE(KEN13,1)</f>
        <v>5500</v>
      </c>
      <c r="KEO5" s="227">
        <v>1517</v>
      </c>
      <c r="KEP5" s="518" t="s">
        <v>10221</v>
      </c>
      <c r="KEQ5" s="518"/>
      <c r="KER5" s="228" t="s">
        <v>1378</v>
      </c>
      <c r="KES5" s="229">
        <f t="shared" ref="KES5" si="1515">LARGE(KES13,1)</f>
        <v>5500</v>
      </c>
      <c r="KET5" s="227">
        <v>1518</v>
      </c>
      <c r="KEU5" s="518" t="s">
        <v>10222</v>
      </c>
      <c r="KEV5" s="518"/>
      <c r="KEW5" s="228" t="s">
        <v>1378</v>
      </c>
      <c r="KEX5" s="229">
        <f t="shared" ref="KEX5" si="1516">LARGE(KEX13,1)</f>
        <v>5500</v>
      </c>
      <c r="KEY5" s="227">
        <v>1519</v>
      </c>
      <c r="KEZ5" s="518" t="s">
        <v>10223</v>
      </c>
      <c r="KFA5" s="518"/>
      <c r="KFB5" s="228" t="s">
        <v>1378</v>
      </c>
      <c r="KFC5" s="229">
        <f t="shared" ref="KFC5" si="1517">LARGE(KFC13,1)</f>
        <v>5500</v>
      </c>
      <c r="KFD5" s="227">
        <v>1520</v>
      </c>
      <c r="KFE5" s="518" t="s">
        <v>10224</v>
      </c>
      <c r="KFF5" s="518"/>
      <c r="KFG5" s="228" t="s">
        <v>1378</v>
      </c>
      <c r="KFH5" s="229">
        <f t="shared" ref="KFH5" si="1518">LARGE(KFH13,1)</f>
        <v>5500</v>
      </c>
      <c r="KFI5" s="227">
        <v>1521</v>
      </c>
      <c r="KFJ5" s="518" t="s">
        <v>10225</v>
      </c>
      <c r="KFK5" s="518"/>
      <c r="KFL5" s="228" t="s">
        <v>1378</v>
      </c>
      <c r="KFM5" s="229">
        <f t="shared" ref="KFM5" si="1519">LARGE(KFM13,1)</f>
        <v>5500</v>
      </c>
      <c r="KFN5" s="227">
        <v>1522</v>
      </c>
      <c r="KFO5" s="518" t="s">
        <v>10226</v>
      </c>
      <c r="KFP5" s="518"/>
      <c r="KFQ5" s="228" t="s">
        <v>1378</v>
      </c>
      <c r="KFR5" s="229">
        <f t="shared" ref="KFR5" si="1520">LARGE(KFR13,1)</f>
        <v>5500</v>
      </c>
      <c r="KFS5" s="227">
        <v>1523</v>
      </c>
      <c r="KFT5" s="518" t="s">
        <v>10227</v>
      </c>
      <c r="KFU5" s="518"/>
      <c r="KFV5" s="228" t="s">
        <v>1378</v>
      </c>
      <c r="KFW5" s="229">
        <f t="shared" ref="KFW5" si="1521">LARGE(KFW13,1)</f>
        <v>5500</v>
      </c>
      <c r="KFX5" s="227">
        <v>1524</v>
      </c>
      <c r="KFY5" s="518" t="s">
        <v>10228</v>
      </c>
      <c r="KFZ5" s="518"/>
      <c r="KGA5" s="228" t="s">
        <v>1378</v>
      </c>
      <c r="KGB5" s="229">
        <f t="shared" ref="KGB5" si="1522">LARGE(KGB13,1)</f>
        <v>5500</v>
      </c>
      <c r="KGC5" s="227">
        <v>1525</v>
      </c>
      <c r="KGD5" s="518" t="s">
        <v>10229</v>
      </c>
      <c r="KGE5" s="518"/>
      <c r="KGF5" s="228" t="s">
        <v>1378</v>
      </c>
      <c r="KGG5" s="229">
        <f t="shared" ref="KGG5" si="1523">LARGE(KGG13,1)</f>
        <v>5500</v>
      </c>
      <c r="KGH5" s="227">
        <v>1526</v>
      </c>
      <c r="KGI5" s="518" t="s">
        <v>10230</v>
      </c>
      <c r="KGJ5" s="518"/>
      <c r="KGK5" s="228" t="s">
        <v>1378</v>
      </c>
      <c r="KGL5" s="229">
        <f t="shared" ref="KGL5" si="1524">LARGE(KGL13,1)</f>
        <v>5500</v>
      </c>
      <c r="KGM5" s="227">
        <v>1527</v>
      </c>
      <c r="KGN5" s="518" t="s">
        <v>10231</v>
      </c>
      <c r="KGO5" s="518"/>
      <c r="KGP5" s="228" t="s">
        <v>1378</v>
      </c>
      <c r="KGQ5" s="229">
        <f t="shared" ref="KGQ5" si="1525">LARGE(KGQ13,1)</f>
        <v>5500</v>
      </c>
      <c r="KGR5" s="227">
        <v>1528</v>
      </c>
      <c r="KGS5" s="518" t="s">
        <v>10232</v>
      </c>
      <c r="KGT5" s="518"/>
      <c r="KGU5" s="228" t="s">
        <v>1378</v>
      </c>
      <c r="KGV5" s="229">
        <f t="shared" ref="KGV5" si="1526">LARGE(KGV13,1)</f>
        <v>5500</v>
      </c>
      <c r="KGW5" s="227">
        <v>1529</v>
      </c>
      <c r="KGX5" s="518" t="s">
        <v>10233</v>
      </c>
      <c r="KGY5" s="518"/>
      <c r="KGZ5" s="228" t="s">
        <v>1378</v>
      </c>
      <c r="KHA5" s="229">
        <f t="shared" ref="KHA5" si="1527">LARGE(KHA13,1)</f>
        <v>5500</v>
      </c>
      <c r="KHB5" s="227">
        <v>1530</v>
      </c>
      <c r="KHC5" s="518" t="s">
        <v>10234</v>
      </c>
      <c r="KHD5" s="518"/>
      <c r="KHE5" s="228" t="s">
        <v>1378</v>
      </c>
      <c r="KHF5" s="229">
        <f t="shared" ref="KHF5" si="1528">LARGE(KHF13,1)</f>
        <v>5500</v>
      </c>
      <c r="KHG5" s="227">
        <v>1531</v>
      </c>
      <c r="KHH5" s="518" t="s">
        <v>10235</v>
      </c>
      <c r="KHI5" s="518"/>
      <c r="KHJ5" s="228" t="s">
        <v>1378</v>
      </c>
      <c r="KHK5" s="229">
        <f t="shared" ref="KHK5" si="1529">LARGE(KHK13,1)</f>
        <v>5500</v>
      </c>
      <c r="KHL5" s="227">
        <v>1532</v>
      </c>
      <c r="KHM5" s="518" t="s">
        <v>10236</v>
      </c>
      <c r="KHN5" s="518"/>
      <c r="KHO5" s="228" t="s">
        <v>1378</v>
      </c>
      <c r="KHP5" s="229">
        <f t="shared" ref="KHP5" si="1530">LARGE(KHP13,1)</f>
        <v>5500</v>
      </c>
      <c r="KHQ5" s="227">
        <v>1533</v>
      </c>
      <c r="KHR5" s="518" t="s">
        <v>10237</v>
      </c>
      <c r="KHS5" s="518"/>
      <c r="KHT5" s="228" t="s">
        <v>1378</v>
      </c>
      <c r="KHU5" s="229">
        <f t="shared" ref="KHU5" si="1531">LARGE(KHU13,1)</f>
        <v>5500</v>
      </c>
      <c r="KHV5" s="227">
        <v>1534</v>
      </c>
      <c r="KHW5" s="518" t="s">
        <v>10238</v>
      </c>
      <c r="KHX5" s="518"/>
      <c r="KHY5" s="228" t="s">
        <v>1378</v>
      </c>
      <c r="KHZ5" s="229">
        <f t="shared" ref="KHZ5" si="1532">LARGE(KHZ13,1)</f>
        <v>5500</v>
      </c>
      <c r="KIA5" s="227">
        <v>1535</v>
      </c>
      <c r="KIB5" s="518" t="s">
        <v>10239</v>
      </c>
      <c r="KIC5" s="518"/>
      <c r="KID5" s="228" t="s">
        <v>1378</v>
      </c>
      <c r="KIE5" s="229">
        <f t="shared" ref="KIE5" si="1533">LARGE(KIE13,1)</f>
        <v>5500</v>
      </c>
      <c r="KIF5" s="227">
        <v>1536</v>
      </c>
      <c r="KIG5" s="518" t="s">
        <v>10240</v>
      </c>
      <c r="KIH5" s="518"/>
      <c r="KII5" s="228" t="s">
        <v>1378</v>
      </c>
      <c r="KIJ5" s="229">
        <f t="shared" ref="KIJ5" si="1534">LARGE(KIJ13,1)</f>
        <v>5500</v>
      </c>
      <c r="KIK5" s="227">
        <v>1537</v>
      </c>
      <c r="KIL5" s="518" t="s">
        <v>10241</v>
      </c>
      <c r="KIM5" s="518"/>
      <c r="KIN5" s="228" t="s">
        <v>1378</v>
      </c>
      <c r="KIO5" s="229">
        <f t="shared" ref="KIO5" si="1535">LARGE(KIO13,1)</f>
        <v>5500</v>
      </c>
      <c r="KIP5" s="227">
        <v>1538</v>
      </c>
      <c r="KIQ5" s="518" t="s">
        <v>10242</v>
      </c>
      <c r="KIR5" s="518"/>
      <c r="KIS5" s="228" t="s">
        <v>1378</v>
      </c>
      <c r="KIT5" s="229">
        <f t="shared" ref="KIT5" si="1536">LARGE(KIT13,1)</f>
        <v>5500</v>
      </c>
      <c r="KIU5" s="227">
        <v>1539</v>
      </c>
      <c r="KIV5" s="518" t="s">
        <v>10243</v>
      </c>
      <c r="KIW5" s="518"/>
      <c r="KIX5" s="228" t="s">
        <v>1378</v>
      </c>
      <c r="KIY5" s="229">
        <f t="shared" ref="KIY5" si="1537">LARGE(KIY13,1)</f>
        <v>5500</v>
      </c>
      <c r="KIZ5" s="227">
        <v>1540</v>
      </c>
      <c r="KJA5" s="518" t="s">
        <v>10244</v>
      </c>
      <c r="KJB5" s="518"/>
      <c r="KJC5" s="228" t="s">
        <v>1378</v>
      </c>
      <c r="KJD5" s="229">
        <f t="shared" ref="KJD5" si="1538">LARGE(KJD13,1)</f>
        <v>5500</v>
      </c>
      <c r="KJE5" s="227">
        <v>1541</v>
      </c>
      <c r="KJF5" s="518" t="s">
        <v>10245</v>
      </c>
      <c r="KJG5" s="518"/>
      <c r="KJH5" s="228" t="s">
        <v>1378</v>
      </c>
      <c r="KJI5" s="229">
        <f t="shared" ref="KJI5" si="1539">LARGE(KJI13,1)</f>
        <v>5500</v>
      </c>
      <c r="KJJ5" s="227">
        <v>1542</v>
      </c>
      <c r="KJK5" s="518" t="s">
        <v>10246</v>
      </c>
      <c r="KJL5" s="518"/>
      <c r="KJM5" s="228" t="s">
        <v>1378</v>
      </c>
      <c r="KJN5" s="229">
        <f t="shared" ref="KJN5" si="1540">LARGE(KJN13,1)</f>
        <v>5500</v>
      </c>
      <c r="KJO5" s="227">
        <v>1543</v>
      </c>
      <c r="KJP5" s="518" t="s">
        <v>10247</v>
      </c>
      <c r="KJQ5" s="518"/>
      <c r="KJR5" s="228" t="s">
        <v>1378</v>
      </c>
      <c r="KJS5" s="229">
        <f t="shared" ref="KJS5" si="1541">LARGE(KJS13,1)</f>
        <v>5500</v>
      </c>
      <c r="KJT5" s="227">
        <v>1544</v>
      </c>
      <c r="KJU5" s="518" t="s">
        <v>10248</v>
      </c>
      <c r="KJV5" s="518"/>
      <c r="KJW5" s="228" t="s">
        <v>1378</v>
      </c>
      <c r="KJX5" s="229">
        <f t="shared" ref="KJX5" si="1542">LARGE(KJX13,1)</f>
        <v>5500</v>
      </c>
      <c r="KJY5" s="227">
        <v>1545</v>
      </c>
      <c r="KJZ5" s="518" t="s">
        <v>10249</v>
      </c>
      <c r="KKA5" s="518"/>
      <c r="KKB5" s="228" t="s">
        <v>1378</v>
      </c>
      <c r="KKC5" s="229">
        <f t="shared" ref="KKC5" si="1543">LARGE(KKC13,1)</f>
        <v>5500</v>
      </c>
      <c r="KKD5" s="227">
        <v>1546</v>
      </c>
      <c r="KKE5" s="518" t="s">
        <v>10250</v>
      </c>
      <c r="KKF5" s="518"/>
      <c r="KKG5" s="228" t="s">
        <v>1378</v>
      </c>
      <c r="KKH5" s="229">
        <f t="shared" ref="KKH5" si="1544">LARGE(KKH13,1)</f>
        <v>5500</v>
      </c>
      <c r="KKI5" s="227">
        <v>1547</v>
      </c>
      <c r="KKJ5" s="518" t="s">
        <v>10251</v>
      </c>
      <c r="KKK5" s="518"/>
      <c r="KKL5" s="228" t="s">
        <v>1378</v>
      </c>
      <c r="KKM5" s="229">
        <f t="shared" ref="KKM5" si="1545">LARGE(KKM13,1)</f>
        <v>5500</v>
      </c>
      <c r="KKN5" s="227">
        <v>1548</v>
      </c>
      <c r="KKO5" s="518" t="s">
        <v>10252</v>
      </c>
      <c r="KKP5" s="518"/>
      <c r="KKQ5" s="228" t="s">
        <v>1378</v>
      </c>
      <c r="KKR5" s="229">
        <f t="shared" ref="KKR5" si="1546">LARGE(KKR13,1)</f>
        <v>5500</v>
      </c>
      <c r="KKS5" s="227">
        <v>1549</v>
      </c>
      <c r="KKT5" s="518" t="s">
        <v>10253</v>
      </c>
      <c r="KKU5" s="518"/>
      <c r="KKV5" s="228" t="s">
        <v>1378</v>
      </c>
      <c r="KKW5" s="229">
        <f t="shared" ref="KKW5" si="1547">LARGE(KKW13,1)</f>
        <v>5500</v>
      </c>
      <c r="KKX5" s="227">
        <v>1550</v>
      </c>
      <c r="KKY5" s="518" t="s">
        <v>10254</v>
      </c>
      <c r="KKZ5" s="518"/>
      <c r="KLA5" s="228" t="s">
        <v>1378</v>
      </c>
      <c r="KLB5" s="229">
        <f t="shared" ref="KLB5" si="1548">LARGE(KLB13,1)</f>
        <v>5500</v>
      </c>
      <c r="KLC5" s="227">
        <v>1551</v>
      </c>
      <c r="KLD5" s="518" t="s">
        <v>10255</v>
      </c>
      <c r="KLE5" s="518"/>
      <c r="KLF5" s="228" t="s">
        <v>1378</v>
      </c>
      <c r="KLG5" s="229">
        <f t="shared" ref="KLG5" si="1549">LARGE(KLG13,1)</f>
        <v>5500</v>
      </c>
      <c r="KLH5" s="227">
        <v>1552</v>
      </c>
      <c r="KLI5" s="518" t="s">
        <v>10256</v>
      </c>
      <c r="KLJ5" s="518"/>
      <c r="KLK5" s="228" t="s">
        <v>1378</v>
      </c>
      <c r="KLL5" s="229">
        <f t="shared" ref="KLL5" si="1550">LARGE(KLL13,1)</f>
        <v>5500</v>
      </c>
      <c r="KLM5" s="227">
        <v>1553</v>
      </c>
      <c r="KLN5" s="518" t="s">
        <v>10257</v>
      </c>
      <c r="KLO5" s="518"/>
      <c r="KLP5" s="228" t="s">
        <v>1378</v>
      </c>
      <c r="KLQ5" s="229">
        <f t="shared" ref="KLQ5" si="1551">LARGE(KLQ13,1)</f>
        <v>5500</v>
      </c>
      <c r="KLR5" s="227">
        <v>1554</v>
      </c>
      <c r="KLS5" s="518" t="s">
        <v>10258</v>
      </c>
      <c r="KLT5" s="518"/>
      <c r="KLU5" s="228" t="s">
        <v>1378</v>
      </c>
      <c r="KLV5" s="229">
        <f t="shared" ref="KLV5" si="1552">LARGE(KLV13,1)</f>
        <v>5500</v>
      </c>
      <c r="KLW5" s="227">
        <v>1555</v>
      </c>
      <c r="KLX5" s="518" t="s">
        <v>10259</v>
      </c>
      <c r="KLY5" s="518"/>
      <c r="KLZ5" s="228" t="s">
        <v>1378</v>
      </c>
      <c r="KMA5" s="229">
        <f t="shared" ref="KMA5" si="1553">LARGE(KMA13,1)</f>
        <v>5500</v>
      </c>
      <c r="KMB5" s="227">
        <v>1556</v>
      </c>
      <c r="KMC5" s="518" t="s">
        <v>10260</v>
      </c>
      <c r="KMD5" s="518"/>
      <c r="KME5" s="228" t="s">
        <v>1378</v>
      </c>
      <c r="KMF5" s="229">
        <f t="shared" ref="KMF5" si="1554">LARGE(KMF13,1)</f>
        <v>5500</v>
      </c>
      <c r="KMG5" s="227">
        <v>1557</v>
      </c>
      <c r="KMH5" s="518" t="s">
        <v>10261</v>
      </c>
      <c r="KMI5" s="518"/>
      <c r="KMJ5" s="228" t="s">
        <v>1378</v>
      </c>
      <c r="KMK5" s="229">
        <f t="shared" ref="KMK5" si="1555">LARGE(KMK13,1)</f>
        <v>5500</v>
      </c>
      <c r="KML5" s="227">
        <v>1558</v>
      </c>
      <c r="KMM5" s="518" t="s">
        <v>10262</v>
      </c>
      <c r="KMN5" s="518"/>
      <c r="KMO5" s="228" t="s">
        <v>1378</v>
      </c>
      <c r="KMP5" s="229">
        <f t="shared" ref="KMP5" si="1556">LARGE(KMP13,1)</f>
        <v>5500</v>
      </c>
      <c r="KMQ5" s="227">
        <v>1559</v>
      </c>
      <c r="KMR5" s="518" t="s">
        <v>10263</v>
      </c>
      <c r="KMS5" s="518"/>
      <c r="KMT5" s="228" t="s">
        <v>1378</v>
      </c>
      <c r="KMU5" s="229">
        <f t="shared" ref="KMU5" si="1557">LARGE(KMU13,1)</f>
        <v>5500</v>
      </c>
      <c r="KMV5" s="227">
        <v>1560</v>
      </c>
      <c r="KMW5" s="518" t="s">
        <v>10264</v>
      </c>
      <c r="KMX5" s="518"/>
      <c r="KMY5" s="228" t="s">
        <v>1378</v>
      </c>
      <c r="KMZ5" s="229">
        <f t="shared" ref="KMZ5" si="1558">LARGE(KMZ13,1)</f>
        <v>5500</v>
      </c>
      <c r="KNA5" s="227">
        <v>1561</v>
      </c>
      <c r="KNB5" s="518" t="s">
        <v>10265</v>
      </c>
      <c r="KNC5" s="518"/>
      <c r="KND5" s="228" t="s">
        <v>1378</v>
      </c>
      <c r="KNE5" s="229">
        <f t="shared" ref="KNE5" si="1559">LARGE(KNE13,1)</f>
        <v>5500</v>
      </c>
      <c r="KNF5" s="227">
        <v>1562</v>
      </c>
      <c r="KNG5" s="518" t="s">
        <v>10266</v>
      </c>
      <c r="KNH5" s="518"/>
      <c r="KNI5" s="228" t="s">
        <v>1378</v>
      </c>
      <c r="KNJ5" s="229">
        <f t="shared" ref="KNJ5" si="1560">LARGE(KNJ13,1)</f>
        <v>5500</v>
      </c>
      <c r="KNK5" s="227">
        <v>1563</v>
      </c>
      <c r="KNL5" s="518" t="s">
        <v>10267</v>
      </c>
      <c r="KNM5" s="518"/>
      <c r="KNN5" s="228" t="s">
        <v>1378</v>
      </c>
      <c r="KNO5" s="229">
        <f t="shared" ref="KNO5" si="1561">LARGE(KNO13,1)</f>
        <v>5500</v>
      </c>
      <c r="KNP5" s="227">
        <v>1564</v>
      </c>
      <c r="KNQ5" s="518" t="s">
        <v>10268</v>
      </c>
      <c r="KNR5" s="518"/>
      <c r="KNS5" s="228" t="s">
        <v>1378</v>
      </c>
      <c r="KNT5" s="229">
        <f t="shared" ref="KNT5" si="1562">LARGE(KNT13,1)</f>
        <v>5500</v>
      </c>
      <c r="KNU5" s="227">
        <v>1565</v>
      </c>
      <c r="KNV5" s="518" t="s">
        <v>10269</v>
      </c>
      <c r="KNW5" s="518"/>
      <c r="KNX5" s="228" t="s">
        <v>1378</v>
      </c>
      <c r="KNY5" s="229">
        <f t="shared" ref="KNY5" si="1563">LARGE(KNY13,1)</f>
        <v>5500</v>
      </c>
      <c r="KNZ5" s="227">
        <v>1566</v>
      </c>
      <c r="KOA5" s="518" t="s">
        <v>10270</v>
      </c>
      <c r="KOB5" s="518"/>
      <c r="KOC5" s="228" t="s">
        <v>1378</v>
      </c>
      <c r="KOD5" s="229">
        <f t="shared" ref="KOD5" si="1564">LARGE(KOD13,1)</f>
        <v>5500</v>
      </c>
      <c r="KOE5" s="227">
        <v>1567</v>
      </c>
      <c r="KOF5" s="518" t="s">
        <v>10271</v>
      </c>
      <c r="KOG5" s="518"/>
      <c r="KOH5" s="228" t="s">
        <v>1378</v>
      </c>
      <c r="KOI5" s="229">
        <f t="shared" ref="KOI5" si="1565">LARGE(KOI13,1)</f>
        <v>5500</v>
      </c>
      <c r="KOJ5" s="227">
        <v>1568</v>
      </c>
      <c r="KOK5" s="518" t="s">
        <v>10272</v>
      </c>
      <c r="KOL5" s="518"/>
      <c r="KOM5" s="228" t="s">
        <v>1378</v>
      </c>
      <c r="KON5" s="229">
        <f t="shared" ref="KON5" si="1566">LARGE(KON13,1)</f>
        <v>5500</v>
      </c>
      <c r="KOO5" s="227">
        <v>1569</v>
      </c>
      <c r="KOP5" s="518" t="s">
        <v>10273</v>
      </c>
      <c r="KOQ5" s="518"/>
      <c r="KOR5" s="228" t="s">
        <v>1378</v>
      </c>
      <c r="KOS5" s="229">
        <f t="shared" ref="KOS5" si="1567">LARGE(KOS13,1)</f>
        <v>5500</v>
      </c>
      <c r="KOT5" s="227">
        <v>1570</v>
      </c>
      <c r="KOU5" s="518" t="s">
        <v>10274</v>
      </c>
      <c r="KOV5" s="518"/>
      <c r="KOW5" s="228" t="s">
        <v>1378</v>
      </c>
      <c r="KOX5" s="229">
        <f t="shared" ref="KOX5" si="1568">LARGE(KOX13,1)</f>
        <v>5500</v>
      </c>
      <c r="KOY5" s="227">
        <v>1571</v>
      </c>
      <c r="KOZ5" s="518" t="s">
        <v>10275</v>
      </c>
      <c r="KPA5" s="518"/>
      <c r="KPB5" s="228" t="s">
        <v>1378</v>
      </c>
      <c r="KPC5" s="229">
        <f t="shared" ref="KPC5" si="1569">LARGE(KPC13,1)</f>
        <v>5500</v>
      </c>
      <c r="KPD5" s="227">
        <v>1572</v>
      </c>
      <c r="KPE5" s="518" t="s">
        <v>10276</v>
      </c>
      <c r="KPF5" s="518"/>
      <c r="KPG5" s="228" t="s">
        <v>1378</v>
      </c>
      <c r="KPH5" s="229">
        <f t="shared" ref="KPH5" si="1570">LARGE(KPH13,1)</f>
        <v>5500</v>
      </c>
      <c r="KPI5" s="227">
        <v>1573</v>
      </c>
      <c r="KPJ5" s="518" t="s">
        <v>10277</v>
      </c>
      <c r="KPK5" s="518"/>
      <c r="KPL5" s="228" t="s">
        <v>1378</v>
      </c>
      <c r="KPM5" s="229">
        <f t="shared" ref="KPM5" si="1571">LARGE(KPM13,1)</f>
        <v>5500</v>
      </c>
      <c r="KPN5" s="227">
        <v>1574</v>
      </c>
      <c r="KPO5" s="518" t="s">
        <v>10278</v>
      </c>
      <c r="KPP5" s="518"/>
      <c r="KPQ5" s="228" t="s">
        <v>1378</v>
      </c>
      <c r="KPR5" s="229">
        <f t="shared" ref="KPR5" si="1572">LARGE(KPR13,1)</f>
        <v>5500</v>
      </c>
      <c r="KPS5" s="227">
        <v>1575</v>
      </c>
      <c r="KPT5" s="518" t="s">
        <v>10279</v>
      </c>
      <c r="KPU5" s="518"/>
      <c r="KPV5" s="228" t="s">
        <v>1378</v>
      </c>
      <c r="KPW5" s="229">
        <f t="shared" ref="KPW5" si="1573">LARGE(KPW13,1)</f>
        <v>5500</v>
      </c>
      <c r="KPX5" s="227">
        <v>1576</v>
      </c>
      <c r="KPY5" s="518" t="s">
        <v>10280</v>
      </c>
      <c r="KPZ5" s="518"/>
      <c r="KQA5" s="228" t="s">
        <v>1378</v>
      </c>
      <c r="KQB5" s="229">
        <f t="shared" ref="KQB5" si="1574">LARGE(KQB13,1)</f>
        <v>5500</v>
      </c>
      <c r="KQC5" s="227">
        <v>1577</v>
      </c>
      <c r="KQD5" s="518" t="s">
        <v>10281</v>
      </c>
      <c r="KQE5" s="518"/>
      <c r="KQF5" s="228" t="s">
        <v>1378</v>
      </c>
      <c r="KQG5" s="229">
        <f t="shared" ref="KQG5" si="1575">LARGE(KQG13,1)</f>
        <v>5500</v>
      </c>
      <c r="KQH5" s="227">
        <v>1578</v>
      </c>
      <c r="KQI5" s="518" t="s">
        <v>10282</v>
      </c>
      <c r="KQJ5" s="518"/>
      <c r="KQK5" s="228" t="s">
        <v>1378</v>
      </c>
      <c r="KQL5" s="229">
        <f t="shared" ref="KQL5" si="1576">LARGE(KQL13,1)</f>
        <v>5500</v>
      </c>
      <c r="KQM5" s="227">
        <v>1579</v>
      </c>
      <c r="KQN5" s="518" t="s">
        <v>10283</v>
      </c>
      <c r="KQO5" s="518"/>
      <c r="KQP5" s="228" t="s">
        <v>1378</v>
      </c>
      <c r="KQQ5" s="229">
        <f t="shared" ref="KQQ5" si="1577">LARGE(KQQ13,1)</f>
        <v>5500</v>
      </c>
      <c r="KQR5" s="227">
        <v>1580</v>
      </c>
      <c r="KQS5" s="518" t="s">
        <v>10284</v>
      </c>
      <c r="KQT5" s="518"/>
      <c r="KQU5" s="228" t="s">
        <v>1378</v>
      </c>
      <c r="KQV5" s="229">
        <f t="shared" ref="KQV5" si="1578">LARGE(KQV13,1)</f>
        <v>5500</v>
      </c>
      <c r="KQW5" s="227">
        <v>1581</v>
      </c>
      <c r="KQX5" s="518" t="s">
        <v>10285</v>
      </c>
      <c r="KQY5" s="518"/>
      <c r="KQZ5" s="228" t="s">
        <v>1378</v>
      </c>
      <c r="KRA5" s="229">
        <f t="shared" ref="KRA5" si="1579">LARGE(KRA13,1)</f>
        <v>5500</v>
      </c>
      <c r="KRB5" s="227">
        <v>1582</v>
      </c>
      <c r="KRC5" s="518" t="s">
        <v>10286</v>
      </c>
      <c r="KRD5" s="518"/>
      <c r="KRE5" s="228" t="s">
        <v>1378</v>
      </c>
      <c r="KRF5" s="229">
        <f t="shared" ref="KRF5" si="1580">LARGE(KRF13,1)</f>
        <v>5500</v>
      </c>
      <c r="KRG5" s="227">
        <v>1583</v>
      </c>
      <c r="KRH5" s="518" t="s">
        <v>10287</v>
      </c>
      <c r="KRI5" s="518"/>
      <c r="KRJ5" s="228" t="s">
        <v>1378</v>
      </c>
      <c r="KRK5" s="229">
        <f t="shared" ref="KRK5" si="1581">LARGE(KRK13,1)</f>
        <v>5500</v>
      </c>
      <c r="KRL5" s="227">
        <v>1584</v>
      </c>
      <c r="KRM5" s="518" t="s">
        <v>10288</v>
      </c>
      <c r="KRN5" s="518"/>
      <c r="KRO5" s="228" t="s">
        <v>1378</v>
      </c>
      <c r="KRP5" s="229">
        <f t="shared" ref="KRP5" si="1582">LARGE(KRP13,1)</f>
        <v>5500</v>
      </c>
      <c r="KRQ5" s="227">
        <v>1585</v>
      </c>
      <c r="KRR5" s="518" t="s">
        <v>10289</v>
      </c>
      <c r="KRS5" s="518"/>
      <c r="KRT5" s="228" t="s">
        <v>1378</v>
      </c>
      <c r="KRU5" s="229">
        <f t="shared" ref="KRU5" si="1583">LARGE(KRU13,1)</f>
        <v>5500</v>
      </c>
      <c r="KRV5" s="227">
        <v>1586</v>
      </c>
      <c r="KRW5" s="518" t="s">
        <v>10290</v>
      </c>
      <c r="KRX5" s="518"/>
      <c r="KRY5" s="228" t="s">
        <v>1378</v>
      </c>
      <c r="KRZ5" s="229">
        <f t="shared" ref="KRZ5" si="1584">LARGE(KRZ13,1)</f>
        <v>5500</v>
      </c>
      <c r="KSA5" s="227">
        <v>1587</v>
      </c>
      <c r="KSB5" s="518" t="s">
        <v>10291</v>
      </c>
      <c r="KSC5" s="518"/>
      <c r="KSD5" s="228" t="s">
        <v>1378</v>
      </c>
      <c r="KSE5" s="229">
        <f t="shared" ref="KSE5" si="1585">LARGE(KSE13,1)</f>
        <v>5500</v>
      </c>
      <c r="KSF5" s="227">
        <v>1588</v>
      </c>
      <c r="KSG5" s="518" t="s">
        <v>10292</v>
      </c>
      <c r="KSH5" s="518"/>
      <c r="KSI5" s="228" t="s">
        <v>1378</v>
      </c>
      <c r="KSJ5" s="229">
        <f t="shared" ref="KSJ5" si="1586">LARGE(KSJ13,1)</f>
        <v>5500</v>
      </c>
      <c r="KSK5" s="227">
        <v>1589</v>
      </c>
      <c r="KSL5" s="518" t="s">
        <v>10293</v>
      </c>
      <c r="KSM5" s="518"/>
      <c r="KSN5" s="228" t="s">
        <v>1378</v>
      </c>
      <c r="KSO5" s="229">
        <f t="shared" ref="KSO5" si="1587">LARGE(KSO13,1)</f>
        <v>5500</v>
      </c>
      <c r="KSP5" s="227">
        <v>1590</v>
      </c>
      <c r="KSQ5" s="518" t="s">
        <v>10294</v>
      </c>
      <c r="KSR5" s="518"/>
      <c r="KSS5" s="228" t="s">
        <v>1378</v>
      </c>
      <c r="KST5" s="229">
        <f t="shared" ref="KST5" si="1588">LARGE(KST13,1)</f>
        <v>5500</v>
      </c>
      <c r="KSU5" s="227">
        <v>1591</v>
      </c>
      <c r="KSV5" s="518" t="s">
        <v>10295</v>
      </c>
      <c r="KSW5" s="518"/>
      <c r="KSX5" s="228" t="s">
        <v>1378</v>
      </c>
      <c r="KSY5" s="229">
        <f t="shared" ref="KSY5" si="1589">LARGE(KSY13,1)</f>
        <v>5500</v>
      </c>
      <c r="KSZ5" s="227">
        <v>1592</v>
      </c>
      <c r="KTA5" s="518" t="s">
        <v>10296</v>
      </c>
      <c r="KTB5" s="518"/>
      <c r="KTC5" s="228" t="s">
        <v>1378</v>
      </c>
      <c r="KTD5" s="229">
        <f t="shared" ref="KTD5" si="1590">LARGE(KTD13,1)</f>
        <v>5500</v>
      </c>
      <c r="KTE5" s="227">
        <v>1593</v>
      </c>
      <c r="KTF5" s="518" t="s">
        <v>10297</v>
      </c>
      <c r="KTG5" s="518"/>
      <c r="KTH5" s="228" t="s">
        <v>1378</v>
      </c>
      <c r="KTI5" s="229">
        <f t="shared" ref="KTI5" si="1591">LARGE(KTI13,1)</f>
        <v>5500</v>
      </c>
      <c r="KTJ5" s="227">
        <v>1594</v>
      </c>
      <c r="KTK5" s="518" t="s">
        <v>10298</v>
      </c>
      <c r="KTL5" s="518"/>
      <c r="KTM5" s="228" t="s">
        <v>1378</v>
      </c>
      <c r="KTN5" s="229">
        <f t="shared" ref="KTN5" si="1592">LARGE(KTN13,1)</f>
        <v>5500</v>
      </c>
      <c r="KTO5" s="227">
        <v>1595</v>
      </c>
      <c r="KTP5" s="518" t="s">
        <v>10299</v>
      </c>
      <c r="KTQ5" s="518"/>
      <c r="KTR5" s="228" t="s">
        <v>1378</v>
      </c>
      <c r="KTS5" s="229">
        <f t="shared" ref="KTS5" si="1593">LARGE(KTS13,1)</f>
        <v>5500</v>
      </c>
      <c r="KTT5" s="227">
        <v>1596</v>
      </c>
      <c r="KTU5" s="518" t="s">
        <v>10300</v>
      </c>
      <c r="KTV5" s="518"/>
      <c r="KTW5" s="228" t="s">
        <v>1378</v>
      </c>
      <c r="KTX5" s="229">
        <f t="shared" ref="KTX5" si="1594">LARGE(KTX13,1)</f>
        <v>5500</v>
      </c>
      <c r="KTY5" s="227">
        <v>1597</v>
      </c>
      <c r="KTZ5" s="518" t="s">
        <v>10301</v>
      </c>
      <c r="KUA5" s="518"/>
      <c r="KUB5" s="228" t="s">
        <v>1378</v>
      </c>
      <c r="KUC5" s="229">
        <f t="shared" ref="KUC5" si="1595">LARGE(KUC13,1)</f>
        <v>5500</v>
      </c>
      <c r="KUD5" s="227">
        <v>1598</v>
      </c>
      <c r="KUE5" s="518" t="s">
        <v>10302</v>
      </c>
      <c r="KUF5" s="518"/>
      <c r="KUG5" s="228" t="s">
        <v>1378</v>
      </c>
      <c r="KUH5" s="229">
        <f t="shared" ref="KUH5" si="1596">LARGE(KUH13,1)</f>
        <v>5500</v>
      </c>
      <c r="KUI5" s="227">
        <v>1599</v>
      </c>
      <c r="KUJ5" s="518" t="s">
        <v>10303</v>
      </c>
      <c r="KUK5" s="518"/>
      <c r="KUL5" s="228" t="s">
        <v>1378</v>
      </c>
      <c r="KUM5" s="229">
        <f t="shared" ref="KUM5" si="1597">LARGE(KUM13,1)</f>
        <v>5500</v>
      </c>
      <c r="KUN5" s="227">
        <v>1600</v>
      </c>
      <c r="KUO5" s="518" t="s">
        <v>10304</v>
      </c>
      <c r="KUP5" s="518"/>
      <c r="KUQ5" s="228" t="s">
        <v>1378</v>
      </c>
      <c r="KUR5" s="229">
        <f t="shared" ref="KUR5" si="1598">LARGE(KUR13,1)</f>
        <v>5500</v>
      </c>
      <c r="KUS5" s="227">
        <v>1601</v>
      </c>
      <c r="KUT5" s="518" t="s">
        <v>10305</v>
      </c>
      <c r="KUU5" s="518"/>
      <c r="KUV5" s="228" t="s">
        <v>1378</v>
      </c>
      <c r="KUW5" s="229">
        <f t="shared" ref="KUW5" si="1599">LARGE(KUW13,1)</f>
        <v>5500</v>
      </c>
      <c r="KUX5" s="227">
        <v>1602</v>
      </c>
      <c r="KUY5" s="518" t="s">
        <v>10306</v>
      </c>
      <c r="KUZ5" s="518"/>
      <c r="KVA5" s="228" t="s">
        <v>1378</v>
      </c>
      <c r="KVB5" s="229">
        <f t="shared" ref="KVB5" si="1600">LARGE(KVB13,1)</f>
        <v>5500</v>
      </c>
      <c r="KVC5" s="227">
        <v>1603</v>
      </c>
      <c r="KVD5" s="518" t="s">
        <v>10307</v>
      </c>
      <c r="KVE5" s="518"/>
      <c r="KVF5" s="228" t="s">
        <v>1378</v>
      </c>
      <c r="KVG5" s="229">
        <f t="shared" ref="KVG5" si="1601">LARGE(KVG13,1)</f>
        <v>5500</v>
      </c>
      <c r="KVH5" s="227">
        <v>1604</v>
      </c>
      <c r="KVI5" s="518" t="s">
        <v>10308</v>
      </c>
      <c r="KVJ5" s="518"/>
      <c r="KVK5" s="228" t="s">
        <v>1378</v>
      </c>
      <c r="KVL5" s="229">
        <f t="shared" ref="KVL5" si="1602">LARGE(KVL13,1)</f>
        <v>5500</v>
      </c>
      <c r="KVM5" s="227">
        <v>1605</v>
      </c>
      <c r="KVN5" s="518" t="s">
        <v>10309</v>
      </c>
      <c r="KVO5" s="518"/>
      <c r="KVP5" s="228" t="s">
        <v>1378</v>
      </c>
      <c r="KVQ5" s="229">
        <f t="shared" ref="KVQ5" si="1603">LARGE(KVQ13,1)</f>
        <v>5500</v>
      </c>
      <c r="KVR5" s="227">
        <v>1606</v>
      </c>
      <c r="KVS5" s="518" t="s">
        <v>10310</v>
      </c>
      <c r="KVT5" s="518"/>
      <c r="KVU5" s="228" t="s">
        <v>1378</v>
      </c>
      <c r="KVV5" s="229">
        <f t="shared" ref="KVV5" si="1604">LARGE(KVV13,1)</f>
        <v>5500</v>
      </c>
      <c r="KVW5" s="227">
        <v>1607</v>
      </c>
      <c r="KVX5" s="518" t="s">
        <v>10311</v>
      </c>
      <c r="KVY5" s="518"/>
      <c r="KVZ5" s="228" t="s">
        <v>1378</v>
      </c>
      <c r="KWA5" s="229">
        <f t="shared" ref="KWA5" si="1605">LARGE(KWA13,1)</f>
        <v>5500</v>
      </c>
      <c r="KWB5" s="227">
        <v>1608</v>
      </c>
      <c r="KWC5" s="518" t="s">
        <v>10312</v>
      </c>
      <c r="KWD5" s="518"/>
      <c r="KWE5" s="228" t="s">
        <v>1378</v>
      </c>
      <c r="KWF5" s="229">
        <f t="shared" ref="KWF5" si="1606">LARGE(KWF13,1)</f>
        <v>5500</v>
      </c>
      <c r="KWG5" s="227">
        <v>1609</v>
      </c>
      <c r="KWH5" s="518" t="s">
        <v>10313</v>
      </c>
      <c r="KWI5" s="518"/>
      <c r="KWJ5" s="228" t="s">
        <v>1378</v>
      </c>
      <c r="KWK5" s="229">
        <f t="shared" ref="KWK5" si="1607">LARGE(KWK13,1)</f>
        <v>5500</v>
      </c>
      <c r="KWL5" s="227">
        <v>1610</v>
      </c>
      <c r="KWM5" s="518" t="s">
        <v>10314</v>
      </c>
      <c r="KWN5" s="518"/>
      <c r="KWO5" s="228" t="s">
        <v>1378</v>
      </c>
      <c r="KWP5" s="229">
        <f t="shared" ref="KWP5" si="1608">LARGE(KWP13,1)</f>
        <v>5500</v>
      </c>
      <c r="KWQ5" s="227">
        <v>1611</v>
      </c>
      <c r="KWR5" s="518" t="s">
        <v>10315</v>
      </c>
      <c r="KWS5" s="518"/>
      <c r="KWT5" s="228" t="s">
        <v>1378</v>
      </c>
      <c r="KWU5" s="229">
        <f t="shared" ref="KWU5" si="1609">LARGE(KWU13,1)</f>
        <v>5500</v>
      </c>
      <c r="KWV5" s="227">
        <v>1612</v>
      </c>
      <c r="KWW5" s="518" t="s">
        <v>10316</v>
      </c>
      <c r="KWX5" s="518"/>
      <c r="KWY5" s="228" t="s">
        <v>1378</v>
      </c>
      <c r="KWZ5" s="229">
        <f t="shared" ref="KWZ5" si="1610">LARGE(KWZ13,1)</f>
        <v>5500</v>
      </c>
      <c r="KXA5" s="227">
        <v>1613</v>
      </c>
      <c r="KXB5" s="518" t="s">
        <v>10317</v>
      </c>
      <c r="KXC5" s="518"/>
      <c r="KXD5" s="228" t="s">
        <v>1378</v>
      </c>
      <c r="KXE5" s="229">
        <f t="shared" ref="KXE5" si="1611">LARGE(KXE13,1)</f>
        <v>5500</v>
      </c>
      <c r="KXF5" s="227">
        <v>1614</v>
      </c>
      <c r="KXG5" s="518" t="s">
        <v>10318</v>
      </c>
      <c r="KXH5" s="518"/>
      <c r="KXI5" s="228" t="s">
        <v>1378</v>
      </c>
      <c r="KXJ5" s="229">
        <f t="shared" ref="KXJ5" si="1612">LARGE(KXJ13,1)</f>
        <v>5500</v>
      </c>
      <c r="KXK5" s="227">
        <v>1615</v>
      </c>
      <c r="KXL5" s="518" t="s">
        <v>10319</v>
      </c>
      <c r="KXM5" s="518"/>
      <c r="KXN5" s="228" t="s">
        <v>1378</v>
      </c>
      <c r="KXO5" s="229">
        <f t="shared" ref="KXO5" si="1613">LARGE(KXO13,1)</f>
        <v>5500</v>
      </c>
      <c r="KXP5" s="227">
        <v>1616</v>
      </c>
      <c r="KXQ5" s="518" t="s">
        <v>10320</v>
      </c>
      <c r="KXR5" s="518"/>
      <c r="KXS5" s="228" t="s">
        <v>1378</v>
      </c>
      <c r="KXT5" s="229">
        <f t="shared" ref="KXT5" si="1614">LARGE(KXT13,1)</f>
        <v>5500</v>
      </c>
      <c r="KXU5" s="227">
        <v>1617</v>
      </c>
      <c r="KXV5" s="518" t="s">
        <v>10321</v>
      </c>
      <c r="KXW5" s="518"/>
      <c r="KXX5" s="228" t="s">
        <v>1378</v>
      </c>
      <c r="KXY5" s="229">
        <f t="shared" ref="KXY5" si="1615">LARGE(KXY13,1)</f>
        <v>5500</v>
      </c>
      <c r="KXZ5" s="227">
        <v>1618</v>
      </c>
      <c r="KYA5" s="518" t="s">
        <v>10322</v>
      </c>
      <c r="KYB5" s="518"/>
      <c r="KYC5" s="228" t="s">
        <v>1378</v>
      </c>
      <c r="KYD5" s="229">
        <f t="shared" ref="KYD5" si="1616">LARGE(KYD13,1)</f>
        <v>5500</v>
      </c>
      <c r="KYE5" s="227">
        <v>1619</v>
      </c>
      <c r="KYF5" s="518" t="s">
        <v>10323</v>
      </c>
      <c r="KYG5" s="518"/>
      <c r="KYH5" s="228" t="s">
        <v>1378</v>
      </c>
      <c r="KYI5" s="229">
        <f t="shared" ref="KYI5" si="1617">LARGE(KYI13,1)</f>
        <v>5500</v>
      </c>
      <c r="KYJ5" s="227">
        <v>1620</v>
      </c>
      <c r="KYK5" s="518" t="s">
        <v>10324</v>
      </c>
      <c r="KYL5" s="518"/>
      <c r="KYM5" s="228" t="s">
        <v>1378</v>
      </c>
      <c r="KYN5" s="229">
        <f t="shared" ref="KYN5" si="1618">LARGE(KYN13,1)</f>
        <v>5500</v>
      </c>
      <c r="KYO5" s="227">
        <v>1621</v>
      </c>
      <c r="KYP5" s="518" t="s">
        <v>10325</v>
      </c>
      <c r="KYQ5" s="518"/>
      <c r="KYR5" s="228" t="s">
        <v>1378</v>
      </c>
      <c r="KYS5" s="229">
        <f t="shared" ref="KYS5" si="1619">LARGE(KYS13,1)</f>
        <v>5500</v>
      </c>
      <c r="KYT5" s="227">
        <v>1622</v>
      </c>
      <c r="KYU5" s="518" t="s">
        <v>10326</v>
      </c>
      <c r="KYV5" s="518"/>
      <c r="KYW5" s="228" t="s">
        <v>1378</v>
      </c>
      <c r="KYX5" s="229">
        <f t="shared" ref="KYX5" si="1620">LARGE(KYX13,1)</f>
        <v>5500</v>
      </c>
      <c r="KYY5" s="227">
        <v>1623</v>
      </c>
      <c r="KYZ5" s="518" t="s">
        <v>10327</v>
      </c>
      <c r="KZA5" s="518"/>
      <c r="KZB5" s="228" t="s">
        <v>1378</v>
      </c>
      <c r="KZC5" s="229">
        <f t="shared" ref="KZC5" si="1621">LARGE(KZC13,1)</f>
        <v>5500</v>
      </c>
      <c r="KZD5" s="227">
        <v>1624</v>
      </c>
      <c r="KZE5" s="518" t="s">
        <v>10328</v>
      </c>
      <c r="KZF5" s="518"/>
      <c r="KZG5" s="228" t="s">
        <v>1378</v>
      </c>
      <c r="KZH5" s="229">
        <f t="shared" ref="KZH5" si="1622">LARGE(KZH13,1)</f>
        <v>5500</v>
      </c>
      <c r="KZI5" s="227">
        <v>1625</v>
      </c>
      <c r="KZJ5" s="518" t="s">
        <v>10329</v>
      </c>
      <c r="KZK5" s="518"/>
      <c r="KZL5" s="228" t="s">
        <v>1378</v>
      </c>
      <c r="KZM5" s="229">
        <f t="shared" ref="KZM5" si="1623">LARGE(KZM13,1)</f>
        <v>5500</v>
      </c>
      <c r="KZN5" s="227">
        <v>1626</v>
      </c>
      <c r="KZO5" s="518" t="s">
        <v>10330</v>
      </c>
      <c r="KZP5" s="518"/>
      <c r="KZQ5" s="228" t="s">
        <v>1378</v>
      </c>
      <c r="KZR5" s="229">
        <f t="shared" ref="KZR5" si="1624">LARGE(KZR13,1)</f>
        <v>5500</v>
      </c>
      <c r="KZS5" s="227">
        <v>1627</v>
      </c>
      <c r="KZT5" s="518" t="s">
        <v>10331</v>
      </c>
      <c r="KZU5" s="518"/>
      <c r="KZV5" s="228" t="s">
        <v>1378</v>
      </c>
      <c r="KZW5" s="229">
        <f t="shared" ref="KZW5" si="1625">LARGE(KZW13,1)</f>
        <v>5500</v>
      </c>
      <c r="KZX5" s="227">
        <v>1628</v>
      </c>
      <c r="KZY5" s="518" t="s">
        <v>10332</v>
      </c>
      <c r="KZZ5" s="518"/>
      <c r="LAA5" s="228" t="s">
        <v>1378</v>
      </c>
      <c r="LAB5" s="229">
        <f t="shared" ref="LAB5" si="1626">LARGE(LAB13,1)</f>
        <v>5500</v>
      </c>
      <c r="LAC5" s="227">
        <v>1629</v>
      </c>
      <c r="LAD5" s="518" t="s">
        <v>10333</v>
      </c>
      <c r="LAE5" s="518"/>
      <c r="LAF5" s="228" t="s">
        <v>1378</v>
      </c>
      <c r="LAG5" s="229">
        <f t="shared" ref="LAG5" si="1627">LARGE(LAG13,1)</f>
        <v>5500</v>
      </c>
      <c r="LAH5" s="227">
        <v>1630</v>
      </c>
      <c r="LAI5" s="518" t="s">
        <v>10334</v>
      </c>
      <c r="LAJ5" s="518"/>
      <c r="LAK5" s="228" t="s">
        <v>1378</v>
      </c>
      <c r="LAL5" s="229">
        <f t="shared" ref="LAL5" si="1628">LARGE(LAL13,1)</f>
        <v>5500</v>
      </c>
      <c r="LAM5" s="227">
        <v>1631</v>
      </c>
      <c r="LAN5" s="518" t="s">
        <v>10335</v>
      </c>
      <c r="LAO5" s="518"/>
      <c r="LAP5" s="228" t="s">
        <v>1378</v>
      </c>
      <c r="LAQ5" s="229">
        <f t="shared" ref="LAQ5" si="1629">LARGE(LAQ13,1)</f>
        <v>5500</v>
      </c>
      <c r="LAR5" s="227">
        <v>1632</v>
      </c>
      <c r="LAS5" s="518" t="s">
        <v>10336</v>
      </c>
      <c r="LAT5" s="518"/>
      <c r="LAU5" s="228" t="s">
        <v>1378</v>
      </c>
      <c r="LAV5" s="229">
        <f t="shared" ref="LAV5" si="1630">LARGE(LAV13,1)</f>
        <v>5500</v>
      </c>
      <c r="LAW5" s="227">
        <v>1633</v>
      </c>
      <c r="LAX5" s="518" t="s">
        <v>10337</v>
      </c>
      <c r="LAY5" s="518"/>
      <c r="LAZ5" s="228" t="s">
        <v>1378</v>
      </c>
      <c r="LBA5" s="229">
        <f t="shared" ref="LBA5" si="1631">LARGE(LBA13,1)</f>
        <v>5500</v>
      </c>
      <c r="LBB5" s="227">
        <v>1634</v>
      </c>
      <c r="LBC5" s="518" t="s">
        <v>10338</v>
      </c>
      <c r="LBD5" s="518"/>
      <c r="LBE5" s="228" t="s">
        <v>1378</v>
      </c>
      <c r="LBF5" s="229">
        <f t="shared" ref="LBF5" si="1632">LARGE(LBF13,1)</f>
        <v>5500</v>
      </c>
      <c r="LBG5" s="227">
        <v>1635</v>
      </c>
      <c r="LBH5" s="518" t="s">
        <v>10339</v>
      </c>
      <c r="LBI5" s="518"/>
      <c r="LBJ5" s="228" t="s">
        <v>1378</v>
      </c>
      <c r="LBK5" s="229">
        <f t="shared" ref="LBK5" si="1633">LARGE(LBK13,1)</f>
        <v>5500</v>
      </c>
      <c r="LBL5" s="227">
        <v>1636</v>
      </c>
      <c r="LBM5" s="518" t="s">
        <v>10340</v>
      </c>
      <c r="LBN5" s="518"/>
      <c r="LBO5" s="228" t="s">
        <v>1378</v>
      </c>
      <c r="LBP5" s="229">
        <f t="shared" ref="LBP5" si="1634">LARGE(LBP13,1)</f>
        <v>5500</v>
      </c>
      <c r="LBQ5" s="227">
        <v>1637</v>
      </c>
      <c r="LBR5" s="518" t="s">
        <v>10341</v>
      </c>
      <c r="LBS5" s="518"/>
      <c r="LBT5" s="228" t="s">
        <v>1378</v>
      </c>
      <c r="LBU5" s="229">
        <f t="shared" ref="LBU5" si="1635">LARGE(LBU13,1)</f>
        <v>5500</v>
      </c>
      <c r="LBV5" s="227">
        <v>1638</v>
      </c>
      <c r="LBW5" s="518" t="s">
        <v>10342</v>
      </c>
      <c r="LBX5" s="518"/>
      <c r="LBY5" s="228" t="s">
        <v>1378</v>
      </c>
      <c r="LBZ5" s="229">
        <f t="shared" ref="LBZ5" si="1636">LARGE(LBZ13,1)</f>
        <v>5500</v>
      </c>
      <c r="LCA5" s="227">
        <v>1639</v>
      </c>
      <c r="LCB5" s="518" t="s">
        <v>10343</v>
      </c>
      <c r="LCC5" s="518"/>
      <c r="LCD5" s="228" t="s">
        <v>1378</v>
      </c>
      <c r="LCE5" s="229">
        <f t="shared" ref="LCE5" si="1637">LARGE(LCE13,1)</f>
        <v>5500</v>
      </c>
      <c r="LCF5" s="227">
        <v>1640</v>
      </c>
      <c r="LCG5" s="518" t="s">
        <v>10344</v>
      </c>
      <c r="LCH5" s="518"/>
      <c r="LCI5" s="228" t="s">
        <v>1378</v>
      </c>
      <c r="LCJ5" s="229">
        <f t="shared" ref="LCJ5" si="1638">LARGE(LCJ13,1)</f>
        <v>5500</v>
      </c>
      <c r="LCK5" s="227">
        <v>1641</v>
      </c>
      <c r="LCL5" s="518" t="s">
        <v>10345</v>
      </c>
      <c r="LCM5" s="518"/>
      <c r="LCN5" s="228" t="s">
        <v>1378</v>
      </c>
      <c r="LCO5" s="229">
        <f t="shared" ref="LCO5" si="1639">LARGE(LCO13,1)</f>
        <v>5500</v>
      </c>
      <c r="LCP5" s="227">
        <v>1642</v>
      </c>
      <c r="LCQ5" s="518" t="s">
        <v>10346</v>
      </c>
      <c r="LCR5" s="518"/>
      <c r="LCS5" s="228" t="s">
        <v>1378</v>
      </c>
      <c r="LCT5" s="229">
        <f t="shared" ref="LCT5" si="1640">LARGE(LCT13,1)</f>
        <v>5500</v>
      </c>
      <c r="LCU5" s="227">
        <v>1643</v>
      </c>
      <c r="LCV5" s="518" t="s">
        <v>10347</v>
      </c>
      <c r="LCW5" s="518"/>
      <c r="LCX5" s="228" t="s">
        <v>1378</v>
      </c>
      <c r="LCY5" s="229">
        <f t="shared" ref="LCY5" si="1641">LARGE(LCY13,1)</f>
        <v>5500</v>
      </c>
      <c r="LCZ5" s="227">
        <v>1644</v>
      </c>
      <c r="LDA5" s="518" t="s">
        <v>10348</v>
      </c>
      <c r="LDB5" s="518"/>
      <c r="LDC5" s="228" t="s">
        <v>1378</v>
      </c>
      <c r="LDD5" s="229">
        <f t="shared" ref="LDD5" si="1642">LARGE(LDD13,1)</f>
        <v>5500</v>
      </c>
      <c r="LDE5" s="227">
        <v>1645</v>
      </c>
      <c r="LDF5" s="518" t="s">
        <v>10349</v>
      </c>
      <c r="LDG5" s="518"/>
      <c r="LDH5" s="228" t="s">
        <v>1378</v>
      </c>
      <c r="LDI5" s="229">
        <f t="shared" ref="LDI5" si="1643">LARGE(LDI13,1)</f>
        <v>5500</v>
      </c>
      <c r="LDJ5" s="227">
        <v>1646</v>
      </c>
      <c r="LDK5" s="518" t="s">
        <v>10350</v>
      </c>
      <c r="LDL5" s="518"/>
      <c r="LDM5" s="228" t="s">
        <v>1378</v>
      </c>
      <c r="LDN5" s="229">
        <f t="shared" ref="LDN5" si="1644">LARGE(LDN13,1)</f>
        <v>5500</v>
      </c>
      <c r="LDO5" s="227">
        <v>1647</v>
      </c>
      <c r="LDP5" s="518" t="s">
        <v>10351</v>
      </c>
      <c r="LDQ5" s="518"/>
      <c r="LDR5" s="228" t="s">
        <v>1378</v>
      </c>
      <c r="LDS5" s="229">
        <f t="shared" ref="LDS5" si="1645">LARGE(LDS13,1)</f>
        <v>5500</v>
      </c>
      <c r="LDT5" s="227">
        <v>1648</v>
      </c>
      <c r="LDU5" s="518" t="s">
        <v>10352</v>
      </c>
      <c r="LDV5" s="518"/>
      <c r="LDW5" s="228" t="s">
        <v>1378</v>
      </c>
      <c r="LDX5" s="229">
        <f t="shared" ref="LDX5" si="1646">LARGE(LDX13,1)</f>
        <v>5500</v>
      </c>
      <c r="LDY5" s="227">
        <v>1649</v>
      </c>
      <c r="LDZ5" s="518" t="s">
        <v>10353</v>
      </c>
      <c r="LEA5" s="518"/>
      <c r="LEB5" s="228" t="s">
        <v>1378</v>
      </c>
      <c r="LEC5" s="229">
        <f t="shared" ref="LEC5" si="1647">LARGE(LEC13,1)</f>
        <v>5500</v>
      </c>
      <c r="LED5" s="227">
        <v>1650</v>
      </c>
      <c r="LEE5" s="518" t="s">
        <v>10354</v>
      </c>
      <c r="LEF5" s="518"/>
      <c r="LEG5" s="228" t="s">
        <v>1378</v>
      </c>
      <c r="LEH5" s="229">
        <f t="shared" ref="LEH5" si="1648">LARGE(LEH13,1)</f>
        <v>5500</v>
      </c>
      <c r="LEI5" s="227">
        <v>1651</v>
      </c>
      <c r="LEJ5" s="518" t="s">
        <v>10355</v>
      </c>
      <c r="LEK5" s="518"/>
      <c r="LEL5" s="228" t="s">
        <v>1378</v>
      </c>
      <c r="LEM5" s="229">
        <f t="shared" ref="LEM5" si="1649">LARGE(LEM13,1)</f>
        <v>5500</v>
      </c>
      <c r="LEN5" s="227">
        <v>1652</v>
      </c>
      <c r="LEO5" s="518" t="s">
        <v>10356</v>
      </c>
      <c r="LEP5" s="518"/>
      <c r="LEQ5" s="228" t="s">
        <v>1378</v>
      </c>
      <c r="LER5" s="229">
        <f t="shared" ref="LER5" si="1650">LARGE(LER13,1)</f>
        <v>5500</v>
      </c>
      <c r="LES5" s="227">
        <v>1653</v>
      </c>
      <c r="LET5" s="518" t="s">
        <v>10357</v>
      </c>
      <c r="LEU5" s="518"/>
      <c r="LEV5" s="228" t="s">
        <v>1378</v>
      </c>
      <c r="LEW5" s="229">
        <f t="shared" ref="LEW5" si="1651">LARGE(LEW13,1)</f>
        <v>5500</v>
      </c>
      <c r="LEX5" s="227">
        <v>1654</v>
      </c>
      <c r="LEY5" s="518" t="s">
        <v>10358</v>
      </c>
      <c r="LEZ5" s="518"/>
      <c r="LFA5" s="228" t="s">
        <v>1378</v>
      </c>
      <c r="LFB5" s="229">
        <f t="shared" ref="LFB5" si="1652">LARGE(LFB13,1)</f>
        <v>5500</v>
      </c>
      <c r="LFC5" s="227">
        <v>1655</v>
      </c>
      <c r="LFD5" s="518" t="s">
        <v>10359</v>
      </c>
      <c r="LFE5" s="518"/>
      <c r="LFF5" s="228" t="s">
        <v>1378</v>
      </c>
      <c r="LFG5" s="229">
        <f t="shared" ref="LFG5" si="1653">LARGE(LFG13,1)</f>
        <v>5500</v>
      </c>
      <c r="LFH5" s="227">
        <v>1656</v>
      </c>
      <c r="LFI5" s="518" t="s">
        <v>10360</v>
      </c>
      <c r="LFJ5" s="518"/>
      <c r="LFK5" s="228" t="s">
        <v>1378</v>
      </c>
      <c r="LFL5" s="229">
        <f t="shared" ref="LFL5" si="1654">LARGE(LFL13,1)</f>
        <v>5500</v>
      </c>
      <c r="LFM5" s="227">
        <v>1657</v>
      </c>
      <c r="LFN5" s="518" t="s">
        <v>10361</v>
      </c>
      <c r="LFO5" s="518"/>
      <c r="LFP5" s="228" t="s">
        <v>1378</v>
      </c>
      <c r="LFQ5" s="229">
        <f t="shared" ref="LFQ5" si="1655">LARGE(LFQ13,1)</f>
        <v>5500</v>
      </c>
      <c r="LFR5" s="227">
        <v>1658</v>
      </c>
      <c r="LFS5" s="518" t="s">
        <v>10362</v>
      </c>
      <c r="LFT5" s="518"/>
      <c r="LFU5" s="228" t="s">
        <v>1378</v>
      </c>
      <c r="LFV5" s="229">
        <f t="shared" ref="LFV5" si="1656">LARGE(LFV13,1)</f>
        <v>5500</v>
      </c>
      <c r="LFW5" s="227">
        <v>1659</v>
      </c>
      <c r="LFX5" s="518" t="s">
        <v>10363</v>
      </c>
      <c r="LFY5" s="518"/>
      <c r="LFZ5" s="228" t="s">
        <v>1378</v>
      </c>
      <c r="LGA5" s="229">
        <f t="shared" ref="LGA5" si="1657">LARGE(LGA13,1)</f>
        <v>5500</v>
      </c>
      <c r="LGB5" s="227">
        <v>1660</v>
      </c>
      <c r="LGC5" s="518" t="s">
        <v>10364</v>
      </c>
      <c r="LGD5" s="518"/>
      <c r="LGE5" s="228" t="s">
        <v>1378</v>
      </c>
      <c r="LGF5" s="229">
        <f t="shared" ref="LGF5" si="1658">LARGE(LGF13,1)</f>
        <v>5500</v>
      </c>
      <c r="LGG5" s="227">
        <v>1661</v>
      </c>
      <c r="LGH5" s="518" t="s">
        <v>10365</v>
      </c>
      <c r="LGI5" s="518"/>
      <c r="LGJ5" s="228" t="s">
        <v>1378</v>
      </c>
      <c r="LGK5" s="229">
        <f t="shared" ref="LGK5" si="1659">LARGE(LGK13,1)</f>
        <v>5500</v>
      </c>
      <c r="LGL5" s="227">
        <v>1662</v>
      </c>
      <c r="LGM5" s="518" t="s">
        <v>10366</v>
      </c>
      <c r="LGN5" s="518"/>
      <c r="LGO5" s="228" t="s">
        <v>1378</v>
      </c>
      <c r="LGP5" s="229">
        <f t="shared" ref="LGP5" si="1660">LARGE(LGP13,1)</f>
        <v>5500</v>
      </c>
      <c r="LGQ5" s="227">
        <v>1663</v>
      </c>
      <c r="LGR5" s="518" t="s">
        <v>10367</v>
      </c>
      <c r="LGS5" s="518"/>
      <c r="LGT5" s="228" t="s">
        <v>1378</v>
      </c>
      <c r="LGU5" s="229">
        <f t="shared" ref="LGU5" si="1661">LARGE(LGU13,1)</f>
        <v>5500</v>
      </c>
      <c r="LGV5" s="227">
        <v>1664</v>
      </c>
      <c r="LGW5" s="518" t="s">
        <v>10368</v>
      </c>
      <c r="LGX5" s="518"/>
      <c r="LGY5" s="228" t="s">
        <v>1378</v>
      </c>
      <c r="LGZ5" s="229">
        <f t="shared" ref="LGZ5" si="1662">LARGE(LGZ13,1)</f>
        <v>5500</v>
      </c>
      <c r="LHA5" s="227">
        <v>1665</v>
      </c>
      <c r="LHB5" s="518" t="s">
        <v>10369</v>
      </c>
      <c r="LHC5" s="518"/>
      <c r="LHD5" s="228" t="s">
        <v>1378</v>
      </c>
      <c r="LHE5" s="229">
        <f t="shared" ref="LHE5" si="1663">LARGE(LHE13,1)</f>
        <v>5500</v>
      </c>
      <c r="LHF5" s="227">
        <v>1666</v>
      </c>
      <c r="LHG5" s="518" t="s">
        <v>10370</v>
      </c>
      <c r="LHH5" s="518"/>
      <c r="LHI5" s="228" t="s">
        <v>1378</v>
      </c>
      <c r="LHJ5" s="229">
        <f t="shared" ref="LHJ5" si="1664">LARGE(LHJ13,1)</f>
        <v>5500</v>
      </c>
      <c r="LHK5" s="227">
        <v>1667</v>
      </c>
      <c r="LHL5" s="518" t="s">
        <v>10371</v>
      </c>
      <c r="LHM5" s="518"/>
      <c r="LHN5" s="228" t="s">
        <v>1378</v>
      </c>
      <c r="LHO5" s="229">
        <f t="shared" ref="LHO5" si="1665">LARGE(LHO13,1)</f>
        <v>5500</v>
      </c>
      <c r="LHP5" s="227">
        <v>1668</v>
      </c>
      <c r="LHQ5" s="518" t="s">
        <v>10372</v>
      </c>
      <c r="LHR5" s="518"/>
      <c r="LHS5" s="228" t="s">
        <v>1378</v>
      </c>
      <c r="LHT5" s="229">
        <f t="shared" ref="LHT5" si="1666">LARGE(LHT13,1)</f>
        <v>5500</v>
      </c>
      <c r="LHU5" s="227">
        <v>1669</v>
      </c>
      <c r="LHV5" s="518" t="s">
        <v>10373</v>
      </c>
      <c r="LHW5" s="518"/>
      <c r="LHX5" s="228" t="s">
        <v>1378</v>
      </c>
      <c r="LHY5" s="229">
        <f t="shared" ref="LHY5" si="1667">LARGE(LHY13,1)</f>
        <v>5500</v>
      </c>
      <c r="LHZ5" s="227">
        <v>1670</v>
      </c>
      <c r="LIA5" s="518" t="s">
        <v>10374</v>
      </c>
      <c r="LIB5" s="518"/>
      <c r="LIC5" s="228" t="s">
        <v>1378</v>
      </c>
      <c r="LID5" s="229">
        <f t="shared" ref="LID5" si="1668">LARGE(LID13,1)</f>
        <v>5500</v>
      </c>
      <c r="LIE5" s="227">
        <v>1671</v>
      </c>
      <c r="LIF5" s="518" t="s">
        <v>10375</v>
      </c>
      <c r="LIG5" s="518"/>
      <c r="LIH5" s="228" t="s">
        <v>1378</v>
      </c>
      <c r="LII5" s="229">
        <f t="shared" ref="LII5" si="1669">LARGE(LII13,1)</f>
        <v>5500</v>
      </c>
      <c r="LIJ5" s="227">
        <v>1672</v>
      </c>
      <c r="LIK5" s="518" t="s">
        <v>10376</v>
      </c>
      <c r="LIL5" s="518"/>
      <c r="LIM5" s="228" t="s">
        <v>1378</v>
      </c>
      <c r="LIN5" s="229">
        <f t="shared" ref="LIN5" si="1670">LARGE(LIN13,1)</f>
        <v>5500</v>
      </c>
      <c r="LIO5" s="227">
        <v>1673</v>
      </c>
      <c r="LIP5" s="518" t="s">
        <v>10377</v>
      </c>
      <c r="LIQ5" s="518"/>
      <c r="LIR5" s="228" t="s">
        <v>1378</v>
      </c>
      <c r="LIS5" s="229">
        <f t="shared" ref="LIS5" si="1671">LARGE(LIS13,1)</f>
        <v>5500</v>
      </c>
      <c r="LIT5" s="227">
        <v>1674</v>
      </c>
      <c r="LIU5" s="518" t="s">
        <v>10378</v>
      </c>
      <c r="LIV5" s="518"/>
      <c r="LIW5" s="228" t="s">
        <v>1378</v>
      </c>
      <c r="LIX5" s="229">
        <f t="shared" ref="LIX5" si="1672">LARGE(LIX13,1)</f>
        <v>5500</v>
      </c>
      <c r="LIY5" s="227">
        <v>1675</v>
      </c>
      <c r="LIZ5" s="518" t="s">
        <v>10379</v>
      </c>
      <c r="LJA5" s="518"/>
      <c r="LJB5" s="228" t="s">
        <v>1378</v>
      </c>
      <c r="LJC5" s="229">
        <f t="shared" ref="LJC5" si="1673">LARGE(LJC13,1)</f>
        <v>5500</v>
      </c>
      <c r="LJD5" s="227">
        <v>1676</v>
      </c>
      <c r="LJE5" s="518" t="s">
        <v>10380</v>
      </c>
      <c r="LJF5" s="518"/>
      <c r="LJG5" s="228" t="s">
        <v>1378</v>
      </c>
      <c r="LJH5" s="229">
        <f t="shared" ref="LJH5" si="1674">LARGE(LJH13,1)</f>
        <v>5500</v>
      </c>
      <c r="LJI5" s="227">
        <v>1677</v>
      </c>
      <c r="LJJ5" s="518" t="s">
        <v>10381</v>
      </c>
      <c r="LJK5" s="518"/>
      <c r="LJL5" s="228" t="s">
        <v>1378</v>
      </c>
      <c r="LJM5" s="229">
        <f t="shared" ref="LJM5" si="1675">LARGE(LJM13,1)</f>
        <v>5500</v>
      </c>
      <c r="LJN5" s="227">
        <v>1678</v>
      </c>
      <c r="LJO5" s="518" t="s">
        <v>10382</v>
      </c>
      <c r="LJP5" s="518"/>
      <c r="LJQ5" s="228" t="s">
        <v>1378</v>
      </c>
      <c r="LJR5" s="229">
        <f t="shared" ref="LJR5" si="1676">LARGE(LJR13,1)</f>
        <v>5500</v>
      </c>
      <c r="LJS5" s="227">
        <v>1679</v>
      </c>
      <c r="LJT5" s="518" t="s">
        <v>10383</v>
      </c>
      <c r="LJU5" s="518"/>
      <c r="LJV5" s="228" t="s">
        <v>1378</v>
      </c>
      <c r="LJW5" s="229">
        <f t="shared" ref="LJW5" si="1677">LARGE(LJW13,1)</f>
        <v>5500</v>
      </c>
      <c r="LJX5" s="227">
        <v>1680</v>
      </c>
      <c r="LJY5" s="518" t="s">
        <v>10384</v>
      </c>
      <c r="LJZ5" s="518"/>
      <c r="LKA5" s="228" t="s">
        <v>1378</v>
      </c>
      <c r="LKB5" s="229">
        <f t="shared" ref="LKB5" si="1678">LARGE(LKB13,1)</f>
        <v>5500</v>
      </c>
      <c r="LKC5" s="227">
        <v>1681</v>
      </c>
      <c r="LKD5" s="518" t="s">
        <v>10385</v>
      </c>
      <c r="LKE5" s="518"/>
      <c r="LKF5" s="228" t="s">
        <v>1378</v>
      </c>
      <c r="LKG5" s="229">
        <f t="shared" ref="LKG5" si="1679">LARGE(LKG13,1)</f>
        <v>5500</v>
      </c>
      <c r="LKH5" s="227">
        <v>1682</v>
      </c>
      <c r="LKI5" s="518" t="s">
        <v>10386</v>
      </c>
      <c r="LKJ5" s="518"/>
      <c r="LKK5" s="228" t="s">
        <v>1378</v>
      </c>
      <c r="LKL5" s="229">
        <f t="shared" ref="LKL5" si="1680">LARGE(LKL13,1)</f>
        <v>5500</v>
      </c>
      <c r="LKM5" s="227">
        <v>1683</v>
      </c>
      <c r="LKN5" s="518" t="s">
        <v>10387</v>
      </c>
      <c r="LKO5" s="518"/>
      <c r="LKP5" s="228" t="s">
        <v>1378</v>
      </c>
      <c r="LKQ5" s="229">
        <f t="shared" ref="LKQ5" si="1681">LARGE(LKQ13,1)</f>
        <v>5500</v>
      </c>
      <c r="LKR5" s="227">
        <v>1684</v>
      </c>
      <c r="LKS5" s="518" t="s">
        <v>10388</v>
      </c>
      <c r="LKT5" s="518"/>
      <c r="LKU5" s="228" t="s">
        <v>1378</v>
      </c>
      <c r="LKV5" s="229">
        <f t="shared" ref="LKV5" si="1682">LARGE(LKV13,1)</f>
        <v>5500</v>
      </c>
      <c r="LKW5" s="227">
        <v>1685</v>
      </c>
      <c r="LKX5" s="518" t="s">
        <v>10389</v>
      </c>
      <c r="LKY5" s="518"/>
      <c r="LKZ5" s="228" t="s">
        <v>1378</v>
      </c>
      <c r="LLA5" s="229">
        <f t="shared" ref="LLA5" si="1683">LARGE(LLA13,1)</f>
        <v>5500</v>
      </c>
      <c r="LLB5" s="227">
        <v>1686</v>
      </c>
      <c r="LLC5" s="518" t="s">
        <v>10390</v>
      </c>
      <c r="LLD5" s="518"/>
      <c r="LLE5" s="228" t="s">
        <v>1378</v>
      </c>
      <c r="LLF5" s="229">
        <f t="shared" ref="LLF5" si="1684">LARGE(LLF13,1)</f>
        <v>5500</v>
      </c>
      <c r="LLG5" s="227">
        <v>1687</v>
      </c>
      <c r="LLH5" s="518" t="s">
        <v>10391</v>
      </c>
      <c r="LLI5" s="518"/>
      <c r="LLJ5" s="228" t="s">
        <v>1378</v>
      </c>
      <c r="LLK5" s="229">
        <f t="shared" ref="LLK5" si="1685">LARGE(LLK13,1)</f>
        <v>5500</v>
      </c>
      <c r="LLL5" s="227">
        <v>1688</v>
      </c>
      <c r="LLM5" s="518" t="s">
        <v>10392</v>
      </c>
      <c r="LLN5" s="518"/>
      <c r="LLO5" s="228" t="s">
        <v>1378</v>
      </c>
      <c r="LLP5" s="229">
        <f t="shared" ref="LLP5" si="1686">LARGE(LLP13,1)</f>
        <v>5500</v>
      </c>
      <c r="LLQ5" s="227">
        <v>1689</v>
      </c>
      <c r="LLR5" s="518" t="s">
        <v>10393</v>
      </c>
      <c r="LLS5" s="518"/>
      <c r="LLT5" s="228" t="s">
        <v>1378</v>
      </c>
      <c r="LLU5" s="229">
        <f t="shared" ref="LLU5" si="1687">LARGE(LLU13,1)</f>
        <v>5500</v>
      </c>
      <c r="LLV5" s="227">
        <v>1690</v>
      </c>
      <c r="LLW5" s="518" t="s">
        <v>10394</v>
      </c>
      <c r="LLX5" s="518"/>
      <c r="LLY5" s="228" t="s">
        <v>1378</v>
      </c>
      <c r="LLZ5" s="229">
        <f t="shared" ref="LLZ5" si="1688">LARGE(LLZ13,1)</f>
        <v>5500</v>
      </c>
      <c r="LMA5" s="227">
        <v>1691</v>
      </c>
      <c r="LMB5" s="518" t="s">
        <v>10395</v>
      </c>
      <c r="LMC5" s="518"/>
      <c r="LMD5" s="228" t="s">
        <v>1378</v>
      </c>
      <c r="LME5" s="229">
        <f t="shared" ref="LME5" si="1689">LARGE(LME13,1)</f>
        <v>5500</v>
      </c>
      <c r="LMF5" s="227">
        <v>1692</v>
      </c>
      <c r="LMG5" s="518" t="s">
        <v>10396</v>
      </c>
      <c r="LMH5" s="518"/>
      <c r="LMI5" s="228" t="s">
        <v>1378</v>
      </c>
      <c r="LMJ5" s="229">
        <f t="shared" ref="LMJ5" si="1690">LARGE(LMJ13,1)</f>
        <v>5500</v>
      </c>
      <c r="LMK5" s="227">
        <v>1693</v>
      </c>
      <c r="LML5" s="518" t="s">
        <v>10397</v>
      </c>
      <c r="LMM5" s="518"/>
      <c r="LMN5" s="228" t="s">
        <v>1378</v>
      </c>
      <c r="LMO5" s="229">
        <f t="shared" ref="LMO5" si="1691">LARGE(LMO13,1)</f>
        <v>5500</v>
      </c>
      <c r="LMP5" s="227">
        <v>1694</v>
      </c>
      <c r="LMQ5" s="518" t="s">
        <v>10398</v>
      </c>
      <c r="LMR5" s="518"/>
      <c r="LMS5" s="228" t="s">
        <v>1378</v>
      </c>
      <c r="LMT5" s="229">
        <f t="shared" ref="LMT5" si="1692">LARGE(LMT13,1)</f>
        <v>5500</v>
      </c>
      <c r="LMU5" s="227">
        <v>1695</v>
      </c>
      <c r="LMV5" s="518" t="s">
        <v>10399</v>
      </c>
      <c r="LMW5" s="518"/>
      <c r="LMX5" s="228" t="s">
        <v>1378</v>
      </c>
      <c r="LMY5" s="229">
        <f t="shared" ref="LMY5" si="1693">LARGE(LMY13,1)</f>
        <v>5500</v>
      </c>
      <c r="LMZ5" s="227">
        <v>1696</v>
      </c>
      <c r="LNA5" s="518" t="s">
        <v>10400</v>
      </c>
      <c r="LNB5" s="518"/>
      <c r="LNC5" s="228" t="s">
        <v>1378</v>
      </c>
      <c r="LND5" s="229">
        <f t="shared" ref="LND5" si="1694">LARGE(LND13,1)</f>
        <v>5500</v>
      </c>
      <c r="LNE5" s="227">
        <v>1697</v>
      </c>
      <c r="LNF5" s="518" t="s">
        <v>10401</v>
      </c>
      <c r="LNG5" s="518"/>
      <c r="LNH5" s="228" t="s">
        <v>1378</v>
      </c>
      <c r="LNI5" s="229">
        <f t="shared" ref="LNI5" si="1695">LARGE(LNI13,1)</f>
        <v>5500</v>
      </c>
      <c r="LNJ5" s="227">
        <v>1698</v>
      </c>
      <c r="LNK5" s="518" t="s">
        <v>10402</v>
      </c>
      <c r="LNL5" s="518"/>
      <c r="LNM5" s="228" t="s">
        <v>1378</v>
      </c>
      <c r="LNN5" s="229">
        <f t="shared" ref="LNN5" si="1696">LARGE(LNN13,1)</f>
        <v>5500</v>
      </c>
      <c r="LNO5" s="227">
        <v>1699</v>
      </c>
      <c r="LNP5" s="518" t="s">
        <v>10403</v>
      </c>
      <c r="LNQ5" s="518"/>
      <c r="LNR5" s="228" t="s">
        <v>1378</v>
      </c>
      <c r="LNS5" s="229">
        <f t="shared" ref="LNS5" si="1697">LARGE(LNS13,1)</f>
        <v>5500</v>
      </c>
      <c r="LNT5" s="227">
        <v>1700</v>
      </c>
      <c r="LNU5" s="518" t="s">
        <v>10404</v>
      </c>
      <c r="LNV5" s="518"/>
      <c r="LNW5" s="228" t="s">
        <v>1378</v>
      </c>
      <c r="LNX5" s="229">
        <f t="shared" ref="LNX5" si="1698">LARGE(LNX13,1)</f>
        <v>5500</v>
      </c>
      <c r="LNY5" s="227">
        <v>1701</v>
      </c>
      <c r="LNZ5" s="518" t="s">
        <v>10405</v>
      </c>
      <c r="LOA5" s="518"/>
      <c r="LOB5" s="228" t="s">
        <v>1378</v>
      </c>
      <c r="LOC5" s="229">
        <f t="shared" ref="LOC5" si="1699">LARGE(LOC13,1)</f>
        <v>5500</v>
      </c>
      <c r="LOD5" s="227">
        <v>1702</v>
      </c>
      <c r="LOE5" s="518" t="s">
        <v>10406</v>
      </c>
      <c r="LOF5" s="518"/>
      <c r="LOG5" s="228" t="s">
        <v>1378</v>
      </c>
      <c r="LOH5" s="229">
        <f t="shared" ref="LOH5" si="1700">LARGE(LOH13,1)</f>
        <v>5500</v>
      </c>
      <c r="LOI5" s="227">
        <v>1703</v>
      </c>
      <c r="LOJ5" s="518" t="s">
        <v>10407</v>
      </c>
      <c r="LOK5" s="518"/>
      <c r="LOL5" s="228" t="s">
        <v>1378</v>
      </c>
      <c r="LOM5" s="229">
        <f t="shared" ref="LOM5" si="1701">LARGE(LOM13,1)</f>
        <v>5500</v>
      </c>
      <c r="LON5" s="227">
        <v>1704</v>
      </c>
      <c r="LOO5" s="518" t="s">
        <v>10408</v>
      </c>
      <c r="LOP5" s="518"/>
      <c r="LOQ5" s="228" t="s">
        <v>1378</v>
      </c>
      <c r="LOR5" s="229">
        <f t="shared" ref="LOR5" si="1702">LARGE(LOR13,1)</f>
        <v>5500</v>
      </c>
      <c r="LOS5" s="227">
        <v>1705</v>
      </c>
      <c r="LOT5" s="518" t="s">
        <v>10409</v>
      </c>
      <c r="LOU5" s="518"/>
      <c r="LOV5" s="228" t="s">
        <v>1378</v>
      </c>
      <c r="LOW5" s="229">
        <f t="shared" ref="LOW5" si="1703">LARGE(LOW13,1)</f>
        <v>5500</v>
      </c>
      <c r="LOX5" s="227">
        <v>1706</v>
      </c>
      <c r="LOY5" s="518" t="s">
        <v>10410</v>
      </c>
      <c r="LOZ5" s="518"/>
      <c r="LPA5" s="228" t="s">
        <v>1378</v>
      </c>
      <c r="LPB5" s="229">
        <f t="shared" ref="LPB5" si="1704">LARGE(LPB13,1)</f>
        <v>5500</v>
      </c>
      <c r="LPC5" s="227">
        <v>1707</v>
      </c>
      <c r="LPD5" s="518" t="s">
        <v>10411</v>
      </c>
      <c r="LPE5" s="518"/>
      <c r="LPF5" s="228" t="s">
        <v>1378</v>
      </c>
      <c r="LPG5" s="229">
        <f t="shared" ref="LPG5" si="1705">LARGE(LPG13,1)</f>
        <v>5500</v>
      </c>
      <c r="LPH5" s="227">
        <v>1708</v>
      </c>
      <c r="LPI5" s="518" t="s">
        <v>10412</v>
      </c>
      <c r="LPJ5" s="518"/>
      <c r="LPK5" s="228" t="s">
        <v>1378</v>
      </c>
      <c r="LPL5" s="229">
        <f t="shared" ref="LPL5" si="1706">LARGE(LPL13,1)</f>
        <v>5500</v>
      </c>
      <c r="LPM5" s="227">
        <v>1709</v>
      </c>
      <c r="LPN5" s="518" t="s">
        <v>10413</v>
      </c>
      <c r="LPO5" s="518"/>
      <c r="LPP5" s="228" t="s">
        <v>1378</v>
      </c>
      <c r="LPQ5" s="229">
        <f t="shared" ref="LPQ5" si="1707">LARGE(LPQ13,1)</f>
        <v>5500</v>
      </c>
      <c r="LPR5" s="227">
        <v>1710</v>
      </c>
      <c r="LPS5" s="518" t="s">
        <v>10414</v>
      </c>
      <c r="LPT5" s="518"/>
      <c r="LPU5" s="228" t="s">
        <v>1378</v>
      </c>
      <c r="LPV5" s="229">
        <f t="shared" ref="LPV5" si="1708">LARGE(LPV13,1)</f>
        <v>5500</v>
      </c>
      <c r="LPW5" s="227">
        <v>1711</v>
      </c>
      <c r="LPX5" s="518" t="s">
        <v>10415</v>
      </c>
      <c r="LPY5" s="518"/>
      <c r="LPZ5" s="228" t="s">
        <v>1378</v>
      </c>
      <c r="LQA5" s="229">
        <f t="shared" ref="LQA5" si="1709">LARGE(LQA13,1)</f>
        <v>5500</v>
      </c>
      <c r="LQB5" s="227">
        <v>1712</v>
      </c>
      <c r="LQC5" s="518" t="s">
        <v>10416</v>
      </c>
      <c r="LQD5" s="518"/>
      <c r="LQE5" s="228" t="s">
        <v>1378</v>
      </c>
      <c r="LQF5" s="229">
        <f t="shared" ref="LQF5" si="1710">LARGE(LQF13,1)</f>
        <v>5500</v>
      </c>
      <c r="LQG5" s="227">
        <v>1713</v>
      </c>
      <c r="LQH5" s="518" t="s">
        <v>10417</v>
      </c>
      <c r="LQI5" s="518"/>
      <c r="LQJ5" s="228" t="s">
        <v>1378</v>
      </c>
      <c r="LQK5" s="229">
        <f t="shared" ref="LQK5" si="1711">LARGE(LQK13,1)</f>
        <v>5500</v>
      </c>
      <c r="LQL5" s="227">
        <v>1714</v>
      </c>
      <c r="LQM5" s="518" t="s">
        <v>10418</v>
      </c>
      <c r="LQN5" s="518"/>
      <c r="LQO5" s="228" t="s">
        <v>1378</v>
      </c>
      <c r="LQP5" s="229">
        <f t="shared" ref="LQP5" si="1712">LARGE(LQP13,1)</f>
        <v>5500</v>
      </c>
      <c r="LQQ5" s="227">
        <v>1715</v>
      </c>
      <c r="LQR5" s="518" t="s">
        <v>10419</v>
      </c>
      <c r="LQS5" s="518"/>
      <c r="LQT5" s="228" t="s">
        <v>1378</v>
      </c>
      <c r="LQU5" s="229">
        <f t="shared" ref="LQU5" si="1713">LARGE(LQU13,1)</f>
        <v>5500</v>
      </c>
      <c r="LQV5" s="227">
        <v>1716</v>
      </c>
      <c r="LQW5" s="518" t="s">
        <v>10420</v>
      </c>
      <c r="LQX5" s="518"/>
      <c r="LQY5" s="228" t="s">
        <v>1378</v>
      </c>
      <c r="LQZ5" s="229">
        <f t="shared" ref="LQZ5" si="1714">LARGE(LQZ13,1)</f>
        <v>5500</v>
      </c>
      <c r="LRA5" s="227">
        <v>1717</v>
      </c>
      <c r="LRB5" s="518" t="s">
        <v>10421</v>
      </c>
      <c r="LRC5" s="518"/>
      <c r="LRD5" s="228" t="s">
        <v>1378</v>
      </c>
      <c r="LRE5" s="229">
        <f t="shared" ref="LRE5" si="1715">LARGE(LRE13,1)</f>
        <v>5500</v>
      </c>
      <c r="LRF5" s="227">
        <v>1718</v>
      </c>
      <c r="LRG5" s="518" t="s">
        <v>10422</v>
      </c>
      <c r="LRH5" s="518"/>
      <c r="LRI5" s="228" t="s">
        <v>1378</v>
      </c>
      <c r="LRJ5" s="229">
        <f t="shared" ref="LRJ5" si="1716">LARGE(LRJ13,1)</f>
        <v>5500</v>
      </c>
      <c r="LRK5" s="227">
        <v>1719</v>
      </c>
      <c r="LRL5" s="518" t="s">
        <v>10423</v>
      </c>
      <c r="LRM5" s="518"/>
      <c r="LRN5" s="228" t="s">
        <v>1378</v>
      </c>
      <c r="LRO5" s="229">
        <f t="shared" ref="LRO5" si="1717">LARGE(LRO13,1)</f>
        <v>5500</v>
      </c>
      <c r="LRP5" s="227">
        <v>1720</v>
      </c>
      <c r="LRQ5" s="518" t="s">
        <v>10424</v>
      </c>
      <c r="LRR5" s="518"/>
      <c r="LRS5" s="228" t="s">
        <v>1378</v>
      </c>
      <c r="LRT5" s="229">
        <f t="shared" ref="LRT5" si="1718">LARGE(LRT13,1)</f>
        <v>5500</v>
      </c>
      <c r="LRU5" s="227">
        <v>1721</v>
      </c>
      <c r="LRV5" s="518" t="s">
        <v>10425</v>
      </c>
      <c r="LRW5" s="518"/>
      <c r="LRX5" s="228" t="s">
        <v>1378</v>
      </c>
      <c r="LRY5" s="229">
        <f t="shared" ref="LRY5" si="1719">LARGE(LRY13,1)</f>
        <v>5500</v>
      </c>
      <c r="LRZ5" s="227">
        <v>1722</v>
      </c>
      <c r="LSA5" s="518" t="s">
        <v>10426</v>
      </c>
      <c r="LSB5" s="518"/>
      <c r="LSC5" s="228" t="s">
        <v>1378</v>
      </c>
      <c r="LSD5" s="229">
        <f t="shared" ref="LSD5" si="1720">LARGE(LSD13,1)</f>
        <v>5500</v>
      </c>
      <c r="LSE5" s="227">
        <v>1723</v>
      </c>
      <c r="LSF5" s="518" t="s">
        <v>10427</v>
      </c>
      <c r="LSG5" s="518"/>
      <c r="LSH5" s="228" t="s">
        <v>1378</v>
      </c>
      <c r="LSI5" s="229">
        <f t="shared" ref="LSI5" si="1721">LARGE(LSI13,1)</f>
        <v>5500</v>
      </c>
      <c r="LSJ5" s="227">
        <v>1724</v>
      </c>
      <c r="LSK5" s="518" t="s">
        <v>10428</v>
      </c>
      <c r="LSL5" s="518"/>
      <c r="LSM5" s="228" t="s">
        <v>1378</v>
      </c>
      <c r="LSN5" s="229">
        <f t="shared" ref="LSN5" si="1722">LARGE(LSN13,1)</f>
        <v>5500</v>
      </c>
      <c r="LSO5" s="227">
        <v>1725</v>
      </c>
      <c r="LSP5" s="518" t="s">
        <v>10429</v>
      </c>
      <c r="LSQ5" s="518"/>
      <c r="LSR5" s="228" t="s">
        <v>1378</v>
      </c>
      <c r="LSS5" s="229">
        <f t="shared" ref="LSS5" si="1723">LARGE(LSS13,1)</f>
        <v>5500</v>
      </c>
      <c r="LST5" s="227">
        <v>1726</v>
      </c>
      <c r="LSU5" s="518" t="s">
        <v>10430</v>
      </c>
      <c r="LSV5" s="518"/>
      <c r="LSW5" s="228" t="s">
        <v>1378</v>
      </c>
      <c r="LSX5" s="229">
        <f t="shared" ref="LSX5" si="1724">LARGE(LSX13,1)</f>
        <v>5500</v>
      </c>
      <c r="LSY5" s="227">
        <v>1727</v>
      </c>
      <c r="LSZ5" s="518" t="s">
        <v>10431</v>
      </c>
      <c r="LTA5" s="518"/>
      <c r="LTB5" s="228" t="s">
        <v>1378</v>
      </c>
      <c r="LTC5" s="229">
        <f t="shared" ref="LTC5" si="1725">LARGE(LTC13,1)</f>
        <v>5500</v>
      </c>
      <c r="LTD5" s="227">
        <v>1728</v>
      </c>
      <c r="LTE5" s="518" t="s">
        <v>10432</v>
      </c>
      <c r="LTF5" s="518"/>
      <c r="LTG5" s="228" t="s">
        <v>1378</v>
      </c>
      <c r="LTH5" s="229">
        <f t="shared" ref="LTH5" si="1726">LARGE(LTH13,1)</f>
        <v>5500</v>
      </c>
      <c r="LTI5" s="227">
        <v>1729</v>
      </c>
      <c r="LTJ5" s="518" t="s">
        <v>10433</v>
      </c>
      <c r="LTK5" s="518"/>
      <c r="LTL5" s="228" t="s">
        <v>1378</v>
      </c>
      <c r="LTM5" s="229">
        <f t="shared" ref="LTM5" si="1727">LARGE(LTM13,1)</f>
        <v>5500</v>
      </c>
      <c r="LTN5" s="227">
        <v>1730</v>
      </c>
      <c r="LTO5" s="518" t="s">
        <v>10434</v>
      </c>
      <c r="LTP5" s="518"/>
      <c r="LTQ5" s="228" t="s">
        <v>1378</v>
      </c>
      <c r="LTR5" s="229">
        <f t="shared" ref="LTR5" si="1728">LARGE(LTR13,1)</f>
        <v>5500</v>
      </c>
      <c r="LTS5" s="227">
        <v>1731</v>
      </c>
      <c r="LTT5" s="518" t="s">
        <v>10435</v>
      </c>
      <c r="LTU5" s="518"/>
      <c r="LTV5" s="228" t="s">
        <v>1378</v>
      </c>
      <c r="LTW5" s="229">
        <f t="shared" ref="LTW5" si="1729">LARGE(LTW13,1)</f>
        <v>5500</v>
      </c>
      <c r="LTX5" s="227">
        <v>1732</v>
      </c>
      <c r="LTY5" s="518" t="s">
        <v>10436</v>
      </c>
      <c r="LTZ5" s="518"/>
      <c r="LUA5" s="228" t="s">
        <v>1378</v>
      </c>
      <c r="LUB5" s="229">
        <f t="shared" ref="LUB5" si="1730">LARGE(LUB13,1)</f>
        <v>5500</v>
      </c>
      <c r="LUC5" s="227">
        <v>1733</v>
      </c>
      <c r="LUD5" s="518" t="s">
        <v>10437</v>
      </c>
      <c r="LUE5" s="518"/>
      <c r="LUF5" s="228" t="s">
        <v>1378</v>
      </c>
      <c r="LUG5" s="229">
        <f t="shared" ref="LUG5" si="1731">LARGE(LUG13,1)</f>
        <v>5500</v>
      </c>
      <c r="LUH5" s="227">
        <v>1734</v>
      </c>
      <c r="LUI5" s="518" t="s">
        <v>10438</v>
      </c>
      <c r="LUJ5" s="518"/>
      <c r="LUK5" s="228" t="s">
        <v>1378</v>
      </c>
      <c r="LUL5" s="229">
        <f t="shared" ref="LUL5" si="1732">LARGE(LUL13,1)</f>
        <v>5500</v>
      </c>
      <c r="LUM5" s="227">
        <v>1735</v>
      </c>
      <c r="LUN5" s="518" t="s">
        <v>10439</v>
      </c>
      <c r="LUO5" s="518"/>
      <c r="LUP5" s="228" t="s">
        <v>1378</v>
      </c>
      <c r="LUQ5" s="229">
        <f t="shared" ref="LUQ5" si="1733">LARGE(LUQ13,1)</f>
        <v>5500</v>
      </c>
      <c r="LUR5" s="227">
        <v>1736</v>
      </c>
      <c r="LUS5" s="518" t="s">
        <v>10440</v>
      </c>
      <c r="LUT5" s="518"/>
      <c r="LUU5" s="228" t="s">
        <v>1378</v>
      </c>
      <c r="LUV5" s="229">
        <f t="shared" ref="LUV5" si="1734">LARGE(LUV13,1)</f>
        <v>5500</v>
      </c>
      <c r="LUW5" s="227">
        <v>1737</v>
      </c>
      <c r="LUX5" s="518" t="s">
        <v>10441</v>
      </c>
      <c r="LUY5" s="518"/>
      <c r="LUZ5" s="228" t="s">
        <v>1378</v>
      </c>
      <c r="LVA5" s="229">
        <f t="shared" ref="LVA5" si="1735">LARGE(LVA13,1)</f>
        <v>5500</v>
      </c>
      <c r="LVB5" s="227">
        <v>1738</v>
      </c>
      <c r="LVC5" s="518" t="s">
        <v>10442</v>
      </c>
      <c r="LVD5" s="518"/>
      <c r="LVE5" s="228" t="s">
        <v>1378</v>
      </c>
      <c r="LVF5" s="229">
        <f t="shared" ref="LVF5" si="1736">LARGE(LVF13,1)</f>
        <v>5500</v>
      </c>
      <c r="LVG5" s="227">
        <v>1739</v>
      </c>
      <c r="LVH5" s="518" t="s">
        <v>10443</v>
      </c>
      <c r="LVI5" s="518"/>
      <c r="LVJ5" s="228" t="s">
        <v>1378</v>
      </c>
      <c r="LVK5" s="229">
        <f t="shared" ref="LVK5" si="1737">LARGE(LVK13,1)</f>
        <v>5500</v>
      </c>
      <c r="LVL5" s="227">
        <v>1740</v>
      </c>
      <c r="LVM5" s="518" t="s">
        <v>10444</v>
      </c>
      <c r="LVN5" s="518"/>
      <c r="LVO5" s="228" t="s">
        <v>1378</v>
      </c>
      <c r="LVP5" s="229">
        <f t="shared" ref="LVP5" si="1738">LARGE(LVP13,1)</f>
        <v>5500</v>
      </c>
      <c r="LVQ5" s="227">
        <v>1741</v>
      </c>
      <c r="LVR5" s="518" t="s">
        <v>10445</v>
      </c>
      <c r="LVS5" s="518"/>
      <c r="LVT5" s="228" t="s">
        <v>1378</v>
      </c>
      <c r="LVU5" s="229">
        <f t="shared" ref="LVU5" si="1739">LARGE(LVU13,1)</f>
        <v>5500</v>
      </c>
      <c r="LVV5" s="227">
        <v>1742</v>
      </c>
      <c r="LVW5" s="518" t="s">
        <v>10446</v>
      </c>
      <c r="LVX5" s="518"/>
      <c r="LVY5" s="228" t="s">
        <v>1378</v>
      </c>
      <c r="LVZ5" s="229">
        <f t="shared" ref="LVZ5" si="1740">LARGE(LVZ13,1)</f>
        <v>5500</v>
      </c>
      <c r="LWA5" s="227">
        <v>1743</v>
      </c>
      <c r="LWB5" s="518" t="s">
        <v>10447</v>
      </c>
      <c r="LWC5" s="518"/>
      <c r="LWD5" s="228" t="s">
        <v>1378</v>
      </c>
      <c r="LWE5" s="229">
        <f t="shared" ref="LWE5" si="1741">LARGE(LWE13,1)</f>
        <v>5500</v>
      </c>
      <c r="LWF5" s="227">
        <v>1744</v>
      </c>
      <c r="LWG5" s="518" t="s">
        <v>10448</v>
      </c>
      <c r="LWH5" s="518"/>
      <c r="LWI5" s="228" t="s">
        <v>1378</v>
      </c>
      <c r="LWJ5" s="229">
        <f t="shared" ref="LWJ5" si="1742">LARGE(LWJ13,1)</f>
        <v>5500</v>
      </c>
      <c r="LWK5" s="227">
        <v>1745</v>
      </c>
      <c r="LWL5" s="518" t="s">
        <v>10449</v>
      </c>
      <c r="LWM5" s="518"/>
      <c r="LWN5" s="228" t="s">
        <v>1378</v>
      </c>
      <c r="LWO5" s="229">
        <f t="shared" ref="LWO5" si="1743">LARGE(LWO13,1)</f>
        <v>5500</v>
      </c>
      <c r="LWP5" s="227">
        <v>1746</v>
      </c>
      <c r="LWQ5" s="518" t="s">
        <v>10450</v>
      </c>
      <c r="LWR5" s="518"/>
      <c r="LWS5" s="228" t="s">
        <v>1378</v>
      </c>
      <c r="LWT5" s="229">
        <f t="shared" ref="LWT5" si="1744">LARGE(LWT13,1)</f>
        <v>5500</v>
      </c>
      <c r="LWU5" s="227">
        <v>1747</v>
      </c>
      <c r="LWV5" s="518" t="s">
        <v>10451</v>
      </c>
      <c r="LWW5" s="518"/>
      <c r="LWX5" s="228" t="s">
        <v>1378</v>
      </c>
      <c r="LWY5" s="229">
        <f t="shared" ref="LWY5" si="1745">LARGE(LWY13,1)</f>
        <v>5500</v>
      </c>
      <c r="LWZ5" s="227">
        <v>1748</v>
      </c>
      <c r="LXA5" s="518" t="s">
        <v>10452</v>
      </c>
      <c r="LXB5" s="518"/>
      <c r="LXC5" s="228" t="s">
        <v>1378</v>
      </c>
      <c r="LXD5" s="229">
        <f t="shared" ref="LXD5" si="1746">LARGE(LXD13,1)</f>
        <v>5500</v>
      </c>
      <c r="LXE5" s="227">
        <v>1749</v>
      </c>
      <c r="LXF5" s="518" t="s">
        <v>10453</v>
      </c>
      <c r="LXG5" s="518"/>
      <c r="LXH5" s="228" t="s">
        <v>1378</v>
      </c>
      <c r="LXI5" s="229">
        <f t="shared" ref="LXI5" si="1747">LARGE(LXI13,1)</f>
        <v>5500</v>
      </c>
      <c r="LXJ5" s="227">
        <v>1750</v>
      </c>
      <c r="LXK5" s="518" t="s">
        <v>10454</v>
      </c>
      <c r="LXL5" s="518"/>
      <c r="LXM5" s="228" t="s">
        <v>1378</v>
      </c>
      <c r="LXN5" s="229">
        <f t="shared" ref="LXN5" si="1748">LARGE(LXN13,1)</f>
        <v>5500</v>
      </c>
      <c r="LXO5" s="227">
        <v>1751</v>
      </c>
      <c r="LXP5" s="518" t="s">
        <v>10455</v>
      </c>
      <c r="LXQ5" s="518"/>
      <c r="LXR5" s="228" t="s">
        <v>1378</v>
      </c>
      <c r="LXS5" s="229">
        <f t="shared" ref="LXS5" si="1749">LARGE(LXS13,1)</f>
        <v>5500</v>
      </c>
      <c r="LXT5" s="227">
        <v>1752</v>
      </c>
      <c r="LXU5" s="518" t="s">
        <v>10456</v>
      </c>
      <c r="LXV5" s="518"/>
      <c r="LXW5" s="228" t="s">
        <v>1378</v>
      </c>
      <c r="LXX5" s="229">
        <f t="shared" ref="LXX5" si="1750">LARGE(LXX13,1)</f>
        <v>5500</v>
      </c>
      <c r="LXY5" s="227">
        <v>1753</v>
      </c>
      <c r="LXZ5" s="518" t="s">
        <v>10457</v>
      </c>
      <c r="LYA5" s="518"/>
      <c r="LYB5" s="228" t="s">
        <v>1378</v>
      </c>
      <c r="LYC5" s="229">
        <f t="shared" ref="LYC5" si="1751">LARGE(LYC13,1)</f>
        <v>5500</v>
      </c>
      <c r="LYD5" s="227">
        <v>1754</v>
      </c>
      <c r="LYE5" s="518" t="s">
        <v>10458</v>
      </c>
      <c r="LYF5" s="518"/>
      <c r="LYG5" s="228" t="s">
        <v>1378</v>
      </c>
      <c r="LYH5" s="229">
        <f t="shared" ref="LYH5" si="1752">LARGE(LYH13,1)</f>
        <v>5500</v>
      </c>
      <c r="LYI5" s="227">
        <v>1755</v>
      </c>
      <c r="LYJ5" s="518" t="s">
        <v>10459</v>
      </c>
      <c r="LYK5" s="518"/>
      <c r="LYL5" s="228" t="s">
        <v>1378</v>
      </c>
      <c r="LYM5" s="229">
        <f t="shared" ref="LYM5" si="1753">LARGE(LYM13,1)</f>
        <v>5500</v>
      </c>
      <c r="LYN5" s="227">
        <v>1756</v>
      </c>
      <c r="LYO5" s="518" t="s">
        <v>10460</v>
      </c>
      <c r="LYP5" s="518"/>
      <c r="LYQ5" s="228" t="s">
        <v>1378</v>
      </c>
      <c r="LYR5" s="229">
        <f t="shared" ref="LYR5" si="1754">LARGE(LYR13,1)</f>
        <v>5500</v>
      </c>
      <c r="LYS5" s="227">
        <v>1757</v>
      </c>
      <c r="LYT5" s="518" t="s">
        <v>10461</v>
      </c>
      <c r="LYU5" s="518"/>
      <c r="LYV5" s="228" t="s">
        <v>1378</v>
      </c>
      <c r="LYW5" s="229">
        <f t="shared" ref="LYW5" si="1755">LARGE(LYW13,1)</f>
        <v>5500</v>
      </c>
      <c r="LYX5" s="227">
        <v>1758</v>
      </c>
      <c r="LYY5" s="518" t="s">
        <v>10462</v>
      </c>
      <c r="LYZ5" s="518"/>
      <c r="LZA5" s="228" t="s">
        <v>1378</v>
      </c>
      <c r="LZB5" s="229">
        <f t="shared" ref="LZB5" si="1756">LARGE(LZB13,1)</f>
        <v>5500</v>
      </c>
      <c r="LZC5" s="227">
        <v>1759</v>
      </c>
      <c r="LZD5" s="518" t="s">
        <v>10463</v>
      </c>
      <c r="LZE5" s="518"/>
      <c r="LZF5" s="228" t="s">
        <v>1378</v>
      </c>
      <c r="LZG5" s="229">
        <f t="shared" ref="LZG5" si="1757">LARGE(LZG13,1)</f>
        <v>5500</v>
      </c>
      <c r="LZH5" s="227">
        <v>1760</v>
      </c>
      <c r="LZI5" s="518" t="s">
        <v>10464</v>
      </c>
      <c r="LZJ5" s="518"/>
      <c r="LZK5" s="228" t="s">
        <v>1378</v>
      </c>
      <c r="LZL5" s="229">
        <f t="shared" ref="LZL5" si="1758">LARGE(LZL13,1)</f>
        <v>5500</v>
      </c>
      <c r="LZM5" s="227">
        <v>1761</v>
      </c>
      <c r="LZN5" s="518" t="s">
        <v>10465</v>
      </c>
      <c r="LZO5" s="518"/>
      <c r="LZP5" s="228" t="s">
        <v>1378</v>
      </c>
      <c r="LZQ5" s="229">
        <f t="shared" ref="LZQ5" si="1759">LARGE(LZQ13,1)</f>
        <v>5500</v>
      </c>
      <c r="LZR5" s="227">
        <v>1762</v>
      </c>
      <c r="LZS5" s="518" t="s">
        <v>10466</v>
      </c>
      <c r="LZT5" s="518"/>
      <c r="LZU5" s="228" t="s">
        <v>1378</v>
      </c>
      <c r="LZV5" s="229">
        <f t="shared" ref="LZV5" si="1760">LARGE(LZV13,1)</f>
        <v>5500</v>
      </c>
      <c r="LZW5" s="227">
        <v>1763</v>
      </c>
      <c r="LZX5" s="518" t="s">
        <v>10467</v>
      </c>
      <c r="LZY5" s="518"/>
      <c r="LZZ5" s="228" t="s">
        <v>1378</v>
      </c>
      <c r="MAA5" s="229">
        <f t="shared" ref="MAA5" si="1761">LARGE(MAA13,1)</f>
        <v>5500</v>
      </c>
      <c r="MAB5" s="227">
        <v>1764</v>
      </c>
      <c r="MAC5" s="518" t="s">
        <v>10468</v>
      </c>
      <c r="MAD5" s="518"/>
      <c r="MAE5" s="228" t="s">
        <v>1378</v>
      </c>
      <c r="MAF5" s="229">
        <f t="shared" ref="MAF5" si="1762">LARGE(MAF13,1)</f>
        <v>5500</v>
      </c>
      <c r="MAG5" s="227">
        <v>1765</v>
      </c>
      <c r="MAH5" s="518" t="s">
        <v>10469</v>
      </c>
      <c r="MAI5" s="518"/>
      <c r="MAJ5" s="228" t="s">
        <v>1378</v>
      </c>
      <c r="MAK5" s="229">
        <f t="shared" ref="MAK5" si="1763">LARGE(MAK13,1)</f>
        <v>5500</v>
      </c>
      <c r="MAL5" s="227">
        <v>1766</v>
      </c>
      <c r="MAM5" s="518" t="s">
        <v>10470</v>
      </c>
      <c r="MAN5" s="518"/>
      <c r="MAO5" s="228" t="s">
        <v>1378</v>
      </c>
      <c r="MAP5" s="229">
        <f t="shared" ref="MAP5" si="1764">LARGE(MAP13,1)</f>
        <v>5500</v>
      </c>
      <c r="MAQ5" s="227">
        <v>1767</v>
      </c>
      <c r="MAR5" s="518" t="s">
        <v>10471</v>
      </c>
      <c r="MAS5" s="518"/>
      <c r="MAT5" s="228" t="s">
        <v>1378</v>
      </c>
      <c r="MAU5" s="229">
        <f t="shared" ref="MAU5" si="1765">LARGE(MAU13,1)</f>
        <v>5500</v>
      </c>
      <c r="MAV5" s="227">
        <v>1768</v>
      </c>
      <c r="MAW5" s="518" t="s">
        <v>10472</v>
      </c>
      <c r="MAX5" s="518"/>
      <c r="MAY5" s="228" t="s">
        <v>1378</v>
      </c>
      <c r="MAZ5" s="229">
        <f t="shared" ref="MAZ5" si="1766">LARGE(MAZ13,1)</f>
        <v>5500</v>
      </c>
      <c r="MBA5" s="227">
        <v>1769</v>
      </c>
      <c r="MBB5" s="518" t="s">
        <v>10473</v>
      </c>
      <c r="MBC5" s="518"/>
      <c r="MBD5" s="228" t="s">
        <v>1378</v>
      </c>
      <c r="MBE5" s="229">
        <f t="shared" ref="MBE5" si="1767">LARGE(MBE13,1)</f>
        <v>5500</v>
      </c>
      <c r="MBF5" s="227">
        <v>1770</v>
      </c>
      <c r="MBG5" s="518" t="s">
        <v>10474</v>
      </c>
      <c r="MBH5" s="518"/>
      <c r="MBI5" s="228" t="s">
        <v>1378</v>
      </c>
      <c r="MBJ5" s="229">
        <f t="shared" ref="MBJ5" si="1768">LARGE(MBJ13,1)</f>
        <v>5500</v>
      </c>
      <c r="MBK5" s="227">
        <v>1771</v>
      </c>
      <c r="MBL5" s="518" t="s">
        <v>10475</v>
      </c>
      <c r="MBM5" s="518"/>
      <c r="MBN5" s="228" t="s">
        <v>1378</v>
      </c>
      <c r="MBO5" s="229">
        <f t="shared" ref="MBO5" si="1769">LARGE(MBO13,1)</f>
        <v>5500</v>
      </c>
      <c r="MBP5" s="227">
        <v>1772</v>
      </c>
      <c r="MBQ5" s="518" t="s">
        <v>10476</v>
      </c>
      <c r="MBR5" s="518"/>
      <c r="MBS5" s="228" t="s">
        <v>1378</v>
      </c>
      <c r="MBT5" s="229">
        <f t="shared" ref="MBT5" si="1770">LARGE(MBT13,1)</f>
        <v>5500</v>
      </c>
      <c r="MBU5" s="227">
        <v>1773</v>
      </c>
      <c r="MBV5" s="518" t="s">
        <v>10477</v>
      </c>
      <c r="MBW5" s="518"/>
      <c r="MBX5" s="228" t="s">
        <v>1378</v>
      </c>
      <c r="MBY5" s="229">
        <f t="shared" ref="MBY5" si="1771">LARGE(MBY13,1)</f>
        <v>5500</v>
      </c>
      <c r="MBZ5" s="227">
        <v>1774</v>
      </c>
      <c r="MCA5" s="518" t="s">
        <v>10478</v>
      </c>
      <c r="MCB5" s="518"/>
      <c r="MCC5" s="228" t="s">
        <v>1378</v>
      </c>
      <c r="MCD5" s="229">
        <f t="shared" ref="MCD5" si="1772">LARGE(MCD13,1)</f>
        <v>5500</v>
      </c>
      <c r="MCE5" s="227">
        <v>1775</v>
      </c>
      <c r="MCF5" s="518" t="s">
        <v>10479</v>
      </c>
      <c r="MCG5" s="518"/>
      <c r="MCH5" s="228" t="s">
        <v>1378</v>
      </c>
      <c r="MCI5" s="229">
        <f t="shared" ref="MCI5" si="1773">LARGE(MCI13,1)</f>
        <v>5500</v>
      </c>
      <c r="MCJ5" s="227">
        <v>1776</v>
      </c>
      <c r="MCK5" s="518" t="s">
        <v>10480</v>
      </c>
      <c r="MCL5" s="518"/>
      <c r="MCM5" s="228" t="s">
        <v>1378</v>
      </c>
      <c r="MCN5" s="229">
        <f t="shared" ref="MCN5" si="1774">LARGE(MCN13,1)</f>
        <v>5500</v>
      </c>
      <c r="MCO5" s="227">
        <v>1777</v>
      </c>
      <c r="MCP5" s="518" t="s">
        <v>10481</v>
      </c>
      <c r="MCQ5" s="518"/>
      <c r="MCR5" s="228" t="s">
        <v>1378</v>
      </c>
      <c r="MCS5" s="229">
        <f t="shared" ref="MCS5" si="1775">LARGE(MCS13,1)</f>
        <v>5500</v>
      </c>
      <c r="MCT5" s="227">
        <v>1778</v>
      </c>
      <c r="MCU5" s="518" t="s">
        <v>10482</v>
      </c>
      <c r="MCV5" s="518"/>
      <c r="MCW5" s="228" t="s">
        <v>1378</v>
      </c>
      <c r="MCX5" s="229">
        <f t="shared" ref="MCX5" si="1776">LARGE(MCX13,1)</f>
        <v>5500</v>
      </c>
      <c r="MCY5" s="227">
        <v>1779</v>
      </c>
      <c r="MCZ5" s="518" t="s">
        <v>10483</v>
      </c>
      <c r="MDA5" s="518"/>
      <c r="MDB5" s="228" t="s">
        <v>1378</v>
      </c>
      <c r="MDC5" s="229">
        <f t="shared" ref="MDC5" si="1777">LARGE(MDC13,1)</f>
        <v>5500</v>
      </c>
      <c r="MDD5" s="227">
        <v>1780</v>
      </c>
      <c r="MDE5" s="518" t="s">
        <v>10484</v>
      </c>
      <c r="MDF5" s="518"/>
      <c r="MDG5" s="228" t="s">
        <v>1378</v>
      </c>
      <c r="MDH5" s="229">
        <f t="shared" ref="MDH5" si="1778">LARGE(MDH13,1)</f>
        <v>5500</v>
      </c>
      <c r="MDI5" s="227">
        <v>1781</v>
      </c>
      <c r="MDJ5" s="518" t="s">
        <v>10485</v>
      </c>
      <c r="MDK5" s="518"/>
      <c r="MDL5" s="228" t="s">
        <v>1378</v>
      </c>
      <c r="MDM5" s="229">
        <f t="shared" ref="MDM5" si="1779">LARGE(MDM13,1)</f>
        <v>5500</v>
      </c>
      <c r="MDN5" s="227">
        <v>1782</v>
      </c>
      <c r="MDO5" s="518" t="s">
        <v>10486</v>
      </c>
      <c r="MDP5" s="518"/>
      <c r="MDQ5" s="228" t="s">
        <v>1378</v>
      </c>
      <c r="MDR5" s="229">
        <f t="shared" ref="MDR5" si="1780">LARGE(MDR13,1)</f>
        <v>5500</v>
      </c>
      <c r="MDS5" s="227">
        <v>1783</v>
      </c>
      <c r="MDT5" s="518" t="s">
        <v>10487</v>
      </c>
      <c r="MDU5" s="518"/>
      <c r="MDV5" s="228" t="s">
        <v>1378</v>
      </c>
      <c r="MDW5" s="229">
        <f t="shared" ref="MDW5" si="1781">LARGE(MDW13,1)</f>
        <v>5500</v>
      </c>
      <c r="MDX5" s="227">
        <v>1784</v>
      </c>
      <c r="MDY5" s="518" t="s">
        <v>10488</v>
      </c>
      <c r="MDZ5" s="518"/>
      <c r="MEA5" s="228" t="s">
        <v>1378</v>
      </c>
      <c r="MEB5" s="229">
        <f t="shared" ref="MEB5" si="1782">LARGE(MEB13,1)</f>
        <v>5500</v>
      </c>
      <c r="MEC5" s="227">
        <v>1785</v>
      </c>
      <c r="MED5" s="518" t="s">
        <v>10489</v>
      </c>
      <c r="MEE5" s="518"/>
      <c r="MEF5" s="228" t="s">
        <v>1378</v>
      </c>
      <c r="MEG5" s="229">
        <f t="shared" ref="MEG5" si="1783">LARGE(MEG13,1)</f>
        <v>5500</v>
      </c>
      <c r="MEH5" s="227">
        <v>1786</v>
      </c>
      <c r="MEI5" s="518" t="s">
        <v>10490</v>
      </c>
      <c r="MEJ5" s="518"/>
      <c r="MEK5" s="228" t="s">
        <v>1378</v>
      </c>
      <c r="MEL5" s="229">
        <f t="shared" ref="MEL5" si="1784">LARGE(MEL13,1)</f>
        <v>5500</v>
      </c>
      <c r="MEM5" s="227">
        <v>1787</v>
      </c>
      <c r="MEN5" s="518" t="s">
        <v>10491</v>
      </c>
      <c r="MEO5" s="518"/>
      <c r="MEP5" s="228" t="s">
        <v>1378</v>
      </c>
      <c r="MEQ5" s="229">
        <f t="shared" ref="MEQ5" si="1785">LARGE(MEQ13,1)</f>
        <v>5500</v>
      </c>
      <c r="MER5" s="227">
        <v>1788</v>
      </c>
      <c r="MES5" s="518" t="s">
        <v>10492</v>
      </c>
      <c r="MET5" s="518"/>
      <c r="MEU5" s="228" t="s">
        <v>1378</v>
      </c>
      <c r="MEV5" s="229">
        <f t="shared" ref="MEV5" si="1786">LARGE(MEV13,1)</f>
        <v>5500</v>
      </c>
      <c r="MEW5" s="227">
        <v>1789</v>
      </c>
      <c r="MEX5" s="518" t="s">
        <v>10493</v>
      </c>
      <c r="MEY5" s="518"/>
      <c r="MEZ5" s="228" t="s">
        <v>1378</v>
      </c>
      <c r="MFA5" s="229">
        <f t="shared" ref="MFA5" si="1787">LARGE(MFA13,1)</f>
        <v>5500</v>
      </c>
      <c r="MFB5" s="227">
        <v>1790</v>
      </c>
      <c r="MFC5" s="518" t="s">
        <v>10494</v>
      </c>
      <c r="MFD5" s="518"/>
      <c r="MFE5" s="228" t="s">
        <v>1378</v>
      </c>
      <c r="MFF5" s="229">
        <f t="shared" ref="MFF5" si="1788">LARGE(MFF13,1)</f>
        <v>5500</v>
      </c>
      <c r="MFG5" s="227">
        <v>1791</v>
      </c>
      <c r="MFH5" s="518" t="s">
        <v>10495</v>
      </c>
      <c r="MFI5" s="518"/>
      <c r="MFJ5" s="228" t="s">
        <v>1378</v>
      </c>
      <c r="MFK5" s="229">
        <f t="shared" ref="MFK5" si="1789">LARGE(MFK13,1)</f>
        <v>5500</v>
      </c>
      <c r="MFL5" s="227">
        <v>1792</v>
      </c>
      <c r="MFM5" s="518" t="s">
        <v>10496</v>
      </c>
      <c r="MFN5" s="518"/>
      <c r="MFO5" s="228" t="s">
        <v>1378</v>
      </c>
      <c r="MFP5" s="229">
        <f t="shared" ref="MFP5" si="1790">LARGE(MFP13,1)</f>
        <v>5500</v>
      </c>
      <c r="MFQ5" s="227">
        <v>1793</v>
      </c>
      <c r="MFR5" s="518" t="s">
        <v>10497</v>
      </c>
      <c r="MFS5" s="518"/>
      <c r="MFT5" s="228" t="s">
        <v>1378</v>
      </c>
      <c r="MFU5" s="229">
        <f t="shared" ref="MFU5" si="1791">LARGE(MFU13,1)</f>
        <v>5500</v>
      </c>
      <c r="MFV5" s="227">
        <v>1794</v>
      </c>
      <c r="MFW5" s="518" t="s">
        <v>10498</v>
      </c>
      <c r="MFX5" s="518"/>
      <c r="MFY5" s="228" t="s">
        <v>1378</v>
      </c>
      <c r="MFZ5" s="229">
        <f t="shared" ref="MFZ5" si="1792">LARGE(MFZ13,1)</f>
        <v>5500</v>
      </c>
      <c r="MGA5" s="227">
        <v>1795</v>
      </c>
      <c r="MGB5" s="518" t="s">
        <v>10499</v>
      </c>
      <c r="MGC5" s="518"/>
      <c r="MGD5" s="228" t="s">
        <v>1378</v>
      </c>
      <c r="MGE5" s="229">
        <f t="shared" ref="MGE5" si="1793">LARGE(MGE13,1)</f>
        <v>5500</v>
      </c>
      <c r="MGF5" s="227">
        <v>1796</v>
      </c>
      <c r="MGG5" s="518" t="s">
        <v>10500</v>
      </c>
      <c r="MGH5" s="518"/>
      <c r="MGI5" s="228" t="s">
        <v>1378</v>
      </c>
      <c r="MGJ5" s="229">
        <f t="shared" ref="MGJ5" si="1794">LARGE(MGJ13,1)</f>
        <v>5500</v>
      </c>
      <c r="MGK5" s="227">
        <v>1797</v>
      </c>
      <c r="MGL5" s="518" t="s">
        <v>10501</v>
      </c>
      <c r="MGM5" s="518"/>
      <c r="MGN5" s="228" t="s">
        <v>1378</v>
      </c>
      <c r="MGO5" s="229">
        <f t="shared" ref="MGO5" si="1795">LARGE(MGO13,1)</f>
        <v>5500</v>
      </c>
      <c r="MGP5" s="227">
        <v>1798</v>
      </c>
      <c r="MGQ5" s="518" t="s">
        <v>10502</v>
      </c>
      <c r="MGR5" s="518"/>
      <c r="MGS5" s="228" t="s">
        <v>1378</v>
      </c>
      <c r="MGT5" s="229">
        <f t="shared" ref="MGT5" si="1796">LARGE(MGT13,1)</f>
        <v>5500</v>
      </c>
      <c r="MGU5" s="227">
        <v>1799</v>
      </c>
      <c r="MGV5" s="518" t="s">
        <v>10503</v>
      </c>
      <c r="MGW5" s="518"/>
      <c r="MGX5" s="228" t="s">
        <v>1378</v>
      </c>
      <c r="MGY5" s="229">
        <f t="shared" ref="MGY5" si="1797">LARGE(MGY13,1)</f>
        <v>5500</v>
      </c>
      <c r="MGZ5" s="227">
        <v>1800</v>
      </c>
      <c r="MHA5" s="518" t="s">
        <v>10504</v>
      </c>
      <c r="MHB5" s="518"/>
      <c r="MHC5" s="228" t="s">
        <v>1378</v>
      </c>
      <c r="MHD5" s="229">
        <f t="shared" ref="MHD5" si="1798">LARGE(MHD13,1)</f>
        <v>5500</v>
      </c>
      <c r="MHE5" s="227">
        <v>1801</v>
      </c>
      <c r="MHF5" s="518" t="s">
        <v>10505</v>
      </c>
      <c r="MHG5" s="518"/>
      <c r="MHH5" s="228" t="s">
        <v>1378</v>
      </c>
      <c r="MHI5" s="229">
        <f t="shared" ref="MHI5" si="1799">LARGE(MHI13,1)</f>
        <v>5500</v>
      </c>
      <c r="MHJ5" s="227">
        <v>1802</v>
      </c>
      <c r="MHK5" s="518" t="s">
        <v>10506</v>
      </c>
      <c r="MHL5" s="518"/>
      <c r="MHM5" s="228" t="s">
        <v>1378</v>
      </c>
      <c r="MHN5" s="229">
        <f t="shared" ref="MHN5" si="1800">LARGE(MHN13,1)</f>
        <v>5500</v>
      </c>
      <c r="MHO5" s="227">
        <v>1803</v>
      </c>
      <c r="MHP5" s="518" t="s">
        <v>10507</v>
      </c>
      <c r="MHQ5" s="518"/>
      <c r="MHR5" s="228" t="s">
        <v>1378</v>
      </c>
      <c r="MHS5" s="229">
        <f t="shared" ref="MHS5" si="1801">LARGE(MHS13,1)</f>
        <v>5500</v>
      </c>
      <c r="MHT5" s="227">
        <v>1804</v>
      </c>
      <c r="MHU5" s="518" t="s">
        <v>10508</v>
      </c>
      <c r="MHV5" s="518"/>
      <c r="MHW5" s="228" t="s">
        <v>1378</v>
      </c>
      <c r="MHX5" s="229">
        <f t="shared" ref="MHX5" si="1802">LARGE(MHX13,1)</f>
        <v>5500</v>
      </c>
      <c r="MHY5" s="227">
        <v>1805</v>
      </c>
      <c r="MHZ5" s="518" t="s">
        <v>10509</v>
      </c>
      <c r="MIA5" s="518"/>
      <c r="MIB5" s="228" t="s">
        <v>1378</v>
      </c>
      <c r="MIC5" s="229">
        <f t="shared" ref="MIC5" si="1803">LARGE(MIC13,1)</f>
        <v>5500</v>
      </c>
      <c r="MID5" s="227">
        <v>1806</v>
      </c>
      <c r="MIE5" s="518" t="s">
        <v>10510</v>
      </c>
      <c r="MIF5" s="518"/>
      <c r="MIG5" s="228" t="s">
        <v>1378</v>
      </c>
      <c r="MIH5" s="229">
        <f t="shared" ref="MIH5" si="1804">LARGE(MIH13,1)</f>
        <v>5500</v>
      </c>
      <c r="MII5" s="227">
        <v>1807</v>
      </c>
      <c r="MIJ5" s="518" t="s">
        <v>10511</v>
      </c>
      <c r="MIK5" s="518"/>
      <c r="MIL5" s="228" t="s">
        <v>1378</v>
      </c>
      <c r="MIM5" s="229">
        <f t="shared" ref="MIM5" si="1805">LARGE(MIM13,1)</f>
        <v>5500</v>
      </c>
      <c r="MIN5" s="227">
        <v>1808</v>
      </c>
      <c r="MIO5" s="518" t="s">
        <v>10512</v>
      </c>
      <c r="MIP5" s="518"/>
      <c r="MIQ5" s="228" t="s">
        <v>1378</v>
      </c>
      <c r="MIR5" s="229">
        <f t="shared" ref="MIR5" si="1806">LARGE(MIR13,1)</f>
        <v>5500</v>
      </c>
      <c r="MIS5" s="227">
        <v>1809</v>
      </c>
      <c r="MIT5" s="518" t="s">
        <v>10513</v>
      </c>
      <c r="MIU5" s="518"/>
      <c r="MIV5" s="228" t="s">
        <v>1378</v>
      </c>
      <c r="MIW5" s="229">
        <f t="shared" ref="MIW5" si="1807">LARGE(MIW13,1)</f>
        <v>5500</v>
      </c>
      <c r="MIX5" s="227">
        <v>1810</v>
      </c>
      <c r="MIY5" s="518" t="s">
        <v>10514</v>
      </c>
      <c r="MIZ5" s="518"/>
      <c r="MJA5" s="228" t="s">
        <v>1378</v>
      </c>
      <c r="MJB5" s="229">
        <f t="shared" ref="MJB5" si="1808">LARGE(MJB13,1)</f>
        <v>5500</v>
      </c>
      <c r="MJC5" s="227">
        <v>1811</v>
      </c>
      <c r="MJD5" s="518" t="s">
        <v>10515</v>
      </c>
      <c r="MJE5" s="518"/>
      <c r="MJF5" s="228" t="s">
        <v>1378</v>
      </c>
      <c r="MJG5" s="229">
        <f t="shared" ref="MJG5" si="1809">LARGE(MJG13,1)</f>
        <v>5500</v>
      </c>
      <c r="MJH5" s="227">
        <v>1812</v>
      </c>
      <c r="MJI5" s="518" t="s">
        <v>10516</v>
      </c>
      <c r="MJJ5" s="518"/>
      <c r="MJK5" s="228" t="s">
        <v>1378</v>
      </c>
      <c r="MJL5" s="229">
        <f t="shared" ref="MJL5" si="1810">LARGE(MJL13,1)</f>
        <v>5500</v>
      </c>
      <c r="MJM5" s="227">
        <v>1813</v>
      </c>
      <c r="MJN5" s="518" t="s">
        <v>10517</v>
      </c>
      <c r="MJO5" s="518"/>
      <c r="MJP5" s="228" t="s">
        <v>1378</v>
      </c>
      <c r="MJQ5" s="229">
        <f t="shared" ref="MJQ5" si="1811">LARGE(MJQ13,1)</f>
        <v>5500</v>
      </c>
      <c r="MJR5" s="227">
        <v>1814</v>
      </c>
      <c r="MJS5" s="518" t="s">
        <v>10518</v>
      </c>
      <c r="MJT5" s="518"/>
      <c r="MJU5" s="228" t="s">
        <v>1378</v>
      </c>
      <c r="MJV5" s="229">
        <f t="shared" ref="MJV5" si="1812">LARGE(MJV13,1)</f>
        <v>5500</v>
      </c>
      <c r="MJW5" s="227">
        <v>1815</v>
      </c>
      <c r="MJX5" s="518" t="s">
        <v>10519</v>
      </c>
      <c r="MJY5" s="518"/>
      <c r="MJZ5" s="228" t="s">
        <v>1378</v>
      </c>
      <c r="MKA5" s="229">
        <f t="shared" ref="MKA5" si="1813">LARGE(MKA13,1)</f>
        <v>5500</v>
      </c>
      <c r="MKB5" s="227">
        <v>1816</v>
      </c>
      <c r="MKC5" s="518" t="s">
        <v>10520</v>
      </c>
      <c r="MKD5" s="518"/>
      <c r="MKE5" s="228" t="s">
        <v>1378</v>
      </c>
      <c r="MKF5" s="229">
        <f t="shared" ref="MKF5" si="1814">LARGE(MKF13,1)</f>
        <v>5500</v>
      </c>
      <c r="MKG5" s="227">
        <v>1817</v>
      </c>
      <c r="MKH5" s="518" t="s">
        <v>10521</v>
      </c>
      <c r="MKI5" s="518"/>
      <c r="MKJ5" s="228" t="s">
        <v>1378</v>
      </c>
      <c r="MKK5" s="229">
        <f t="shared" ref="MKK5" si="1815">LARGE(MKK13,1)</f>
        <v>5500</v>
      </c>
      <c r="MKL5" s="227">
        <v>1818</v>
      </c>
      <c r="MKM5" s="518" t="s">
        <v>10522</v>
      </c>
      <c r="MKN5" s="518"/>
      <c r="MKO5" s="228" t="s">
        <v>1378</v>
      </c>
      <c r="MKP5" s="229">
        <f t="shared" ref="MKP5" si="1816">LARGE(MKP13,1)</f>
        <v>5500</v>
      </c>
      <c r="MKQ5" s="227">
        <v>1819</v>
      </c>
      <c r="MKR5" s="518" t="s">
        <v>10523</v>
      </c>
      <c r="MKS5" s="518"/>
      <c r="MKT5" s="228" t="s">
        <v>1378</v>
      </c>
      <c r="MKU5" s="229">
        <f t="shared" ref="MKU5" si="1817">LARGE(MKU13,1)</f>
        <v>5500</v>
      </c>
      <c r="MKV5" s="227">
        <v>1820</v>
      </c>
      <c r="MKW5" s="518" t="s">
        <v>10524</v>
      </c>
      <c r="MKX5" s="518"/>
      <c r="MKY5" s="228" t="s">
        <v>1378</v>
      </c>
      <c r="MKZ5" s="229">
        <f t="shared" ref="MKZ5" si="1818">LARGE(MKZ13,1)</f>
        <v>5500</v>
      </c>
      <c r="MLA5" s="227">
        <v>1821</v>
      </c>
      <c r="MLB5" s="518" t="s">
        <v>10525</v>
      </c>
      <c r="MLC5" s="518"/>
      <c r="MLD5" s="228" t="s">
        <v>1378</v>
      </c>
      <c r="MLE5" s="229">
        <f t="shared" ref="MLE5" si="1819">LARGE(MLE13,1)</f>
        <v>5500</v>
      </c>
      <c r="MLF5" s="227">
        <v>1822</v>
      </c>
      <c r="MLG5" s="518" t="s">
        <v>10526</v>
      </c>
      <c r="MLH5" s="518"/>
      <c r="MLI5" s="228" t="s">
        <v>1378</v>
      </c>
      <c r="MLJ5" s="229">
        <f t="shared" ref="MLJ5" si="1820">LARGE(MLJ13,1)</f>
        <v>5500</v>
      </c>
      <c r="MLK5" s="227">
        <v>1823</v>
      </c>
      <c r="MLL5" s="518" t="s">
        <v>10527</v>
      </c>
      <c r="MLM5" s="518"/>
      <c r="MLN5" s="228" t="s">
        <v>1378</v>
      </c>
      <c r="MLO5" s="229">
        <f t="shared" ref="MLO5" si="1821">LARGE(MLO13,1)</f>
        <v>5500</v>
      </c>
      <c r="MLP5" s="227">
        <v>1824</v>
      </c>
      <c r="MLQ5" s="518" t="s">
        <v>10528</v>
      </c>
      <c r="MLR5" s="518"/>
      <c r="MLS5" s="228" t="s">
        <v>1378</v>
      </c>
      <c r="MLT5" s="229">
        <f t="shared" ref="MLT5" si="1822">LARGE(MLT13,1)</f>
        <v>5500</v>
      </c>
      <c r="MLU5" s="227">
        <v>1825</v>
      </c>
      <c r="MLV5" s="518" t="s">
        <v>10529</v>
      </c>
      <c r="MLW5" s="518"/>
      <c r="MLX5" s="228" t="s">
        <v>1378</v>
      </c>
      <c r="MLY5" s="229">
        <f t="shared" ref="MLY5" si="1823">LARGE(MLY13,1)</f>
        <v>5500</v>
      </c>
      <c r="MLZ5" s="227">
        <v>1826</v>
      </c>
      <c r="MMA5" s="518" t="s">
        <v>10530</v>
      </c>
      <c r="MMB5" s="518"/>
      <c r="MMC5" s="228" t="s">
        <v>1378</v>
      </c>
      <c r="MMD5" s="229">
        <f t="shared" ref="MMD5" si="1824">LARGE(MMD13,1)</f>
        <v>5500</v>
      </c>
      <c r="MME5" s="227">
        <v>1827</v>
      </c>
      <c r="MMF5" s="518" t="s">
        <v>10531</v>
      </c>
      <c r="MMG5" s="518"/>
      <c r="MMH5" s="228" t="s">
        <v>1378</v>
      </c>
      <c r="MMI5" s="229">
        <f t="shared" ref="MMI5" si="1825">LARGE(MMI13,1)</f>
        <v>5500</v>
      </c>
      <c r="MMJ5" s="227">
        <v>1828</v>
      </c>
      <c r="MMK5" s="518" t="s">
        <v>10532</v>
      </c>
      <c r="MML5" s="518"/>
      <c r="MMM5" s="228" t="s">
        <v>1378</v>
      </c>
      <c r="MMN5" s="229">
        <f t="shared" ref="MMN5" si="1826">LARGE(MMN13,1)</f>
        <v>5500</v>
      </c>
      <c r="MMO5" s="227">
        <v>1829</v>
      </c>
      <c r="MMP5" s="518" t="s">
        <v>10533</v>
      </c>
      <c r="MMQ5" s="518"/>
      <c r="MMR5" s="228" t="s">
        <v>1378</v>
      </c>
      <c r="MMS5" s="229">
        <f t="shared" ref="MMS5" si="1827">LARGE(MMS13,1)</f>
        <v>5500</v>
      </c>
      <c r="MMT5" s="227">
        <v>1830</v>
      </c>
      <c r="MMU5" s="518" t="s">
        <v>10534</v>
      </c>
      <c r="MMV5" s="518"/>
      <c r="MMW5" s="228" t="s">
        <v>1378</v>
      </c>
      <c r="MMX5" s="229">
        <f t="shared" ref="MMX5" si="1828">LARGE(MMX13,1)</f>
        <v>5500</v>
      </c>
      <c r="MMY5" s="227">
        <v>1831</v>
      </c>
      <c r="MMZ5" s="518" t="s">
        <v>10535</v>
      </c>
      <c r="MNA5" s="518"/>
      <c r="MNB5" s="228" t="s">
        <v>1378</v>
      </c>
      <c r="MNC5" s="229">
        <f t="shared" ref="MNC5" si="1829">LARGE(MNC13,1)</f>
        <v>5500</v>
      </c>
      <c r="MND5" s="227">
        <v>1832</v>
      </c>
      <c r="MNE5" s="518" t="s">
        <v>10536</v>
      </c>
      <c r="MNF5" s="518"/>
      <c r="MNG5" s="228" t="s">
        <v>1378</v>
      </c>
      <c r="MNH5" s="229">
        <f t="shared" ref="MNH5" si="1830">LARGE(MNH13,1)</f>
        <v>5500</v>
      </c>
      <c r="MNI5" s="227">
        <v>1833</v>
      </c>
      <c r="MNJ5" s="518" t="s">
        <v>10537</v>
      </c>
      <c r="MNK5" s="518"/>
      <c r="MNL5" s="228" t="s">
        <v>1378</v>
      </c>
      <c r="MNM5" s="229">
        <f t="shared" ref="MNM5" si="1831">LARGE(MNM13,1)</f>
        <v>5500</v>
      </c>
      <c r="MNN5" s="227">
        <v>1834</v>
      </c>
      <c r="MNO5" s="518" t="s">
        <v>10538</v>
      </c>
      <c r="MNP5" s="518"/>
      <c r="MNQ5" s="228" t="s">
        <v>1378</v>
      </c>
      <c r="MNR5" s="229">
        <f t="shared" ref="MNR5" si="1832">LARGE(MNR13,1)</f>
        <v>5500</v>
      </c>
      <c r="MNS5" s="227">
        <v>1835</v>
      </c>
      <c r="MNT5" s="518" t="s">
        <v>10539</v>
      </c>
      <c r="MNU5" s="518"/>
      <c r="MNV5" s="228" t="s">
        <v>1378</v>
      </c>
      <c r="MNW5" s="229">
        <f t="shared" ref="MNW5" si="1833">LARGE(MNW13,1)</f>
        <v>5500</v>
      </c>
      <c r="MNX5" s="227">
        <v>1836</v>
      </c>
      <c r="MNY5" s="518" t="s">
        <v>10540</v>
      </c>
      <c r="MNZ5" s="518"/>
      <c r="MOA5" s="228" t="s">
        <v>1378</v>
      </c>
      <c r="MOB5" s="229">
        <f t="shared" ref="MOB5" si="1834">LARGE(MOB13,1)</f>
        <v>5500</v>
      </c>
      <c r="MOC5" s="227">
        <v>1837</v>
      </c>
      <c r="MOD5" s="518" t="s">
        <v>10541</v>
      </c>
      <c r="MOE5" s="518"/>
      <c r="MOF5" s="228" t="s">
        <v>1378</v>
      </c>
      <c r="MOG5" s="229">
        <f t="shared" ref="MOG5" si="1835">LARGE(MOG13,1)</f>
        <v>5500</v>
      </c>
      <c r="MOH5" s="227">
        <v>1838</v>
      </c>
      <c r="MOI5" s="518" t="s">
        <v>10542</v>
      </c>
      <c r="MOJ5" s="518"/>
      <c r="MOK5" s="228" t="s">
        <v>1378</v>
      </c>
      <c r="MOL5" s="229">
        <f t="shared" ref="MOL5" si="1836">LARGE(MOL13,1)</f>
        <v>5500</v>
      </c>
      <c r="MOM5" s="227">
        <v>1839</v>
      </c>
      <c r="MON5" s="518" t="s">
        <v>10543</v>
      </c>
      <c r="MOO5" s="518"/>
      <c r="MOP5" s="228" t="s">
        <v>1378</v>
      </c>
      <c r="MOQ5" s="229">
        <f t="shared" ref="MOQ5" si="1837">LARGE(MOQ13,1)</f>
        <v>5500</v>
      </c>
      <c r="MOR5" s="227">
        <v>1840</v>
      </c>
      <c r="MOS5" s="518" t="s">
        <v>10544</v>
      </c>
      <c r="MOT5" s="518"/>
      <c r="MOU5" s="228" t="s">
        <v>1378</v>
      </c>
      <c r="MOV5" s="229">
        <f t="shared" ref="MOV5" si="1838">LARGE(MOV13,1)</f>
        <v>5500</v>
      </c>
      <c r="MOW5" s="227">
        <v>1841</v>
      </c>
      <c r="MOX5" s="518" t="s">
        <v>10545</v>
      </c>
      <c r="MOY5" s="518"/>
      <c r="MOZ5" s="228" t="s">
        <v>1378</v>
      </c>
      <c r="MPA5" s="229">
        <f t="shared" ref="MPA5" si="1839">LARGE(MPA13,1)</f>
        <v>5500</v>
      </c>
      <c r="MPB5" s="227">
        <v>1842</v>
      </c>
      <c r="MPC5" s="518" t="s">
        <v>10546</v>
      </c>
      <c r="MPD5" s="518"/>
      <c r="MPE5" s="228" t="s">
        <v>1378</v>
      </c>
      <c r="MPF5" s="229">
        <f t="shared" ref="MPF5" si="1840">LARGE(MPF13,1)</f>
        <v>5500</v>
      </c>
      <c r="MPG5" s="227">
        <v>1843</v>
      </c>
      <c r="MPH5" s="518" t="s">
        <v>10547</v>
      </c>
      <c r="MPI5" s="518"/>
      <c r="MPJ5" s="228" t="s">
        <v>1378</v>
      </c>
      <c r="MPK5" s="229">
        <f t="shared" ref="MPK5" si="1841">LARGE(MPK13,1)</f>
        <v>5500</v>
      </c>
      <c r="MPL5" s="227">
        <v>1844</v>
      </c>
      <c r="MPM5" s="518" t="s">
        <v>10548</v>
      </c>
      <c r="MPN5" s="518"/>
      <c r="MPO5" s="228" t="s">
        <v>1378</v>
      </c>
      <c r="MPP5" s="229">
        <f t="shared" ref="MPP5" si="1842">LARGE(MPP13,1)</f>
        <v>5500</v>
      </c>
      <c r="MPQ5" s="227">
        <v>1845</v>
      </c>
      <c r="MPR5" s="518" t="s">
        <v>10549</v>
      </c>
      <c r="MPS5" s="518"/>
      <c r="MPT5" s="228" t="s">
        <v>1378</v>
      </c>
      <c r="MPU5" s="229">
        <f t="shared" ref="MPU5" si="1843">LARGE(MPU13,1)</f>
        <v>5500</v>
      </c>
      <c r="MPV5" s="227">
        <v>1846</v>
      </c>
      <c r="MPW5" s="518" t="s">
        <v>10550</v>
      </c>
      <c r="MPX5" s="518"/>
      <c r="MPY5" s="228" t="s">
        <v>1378</v>
      </c>
      <c r="MPZ5" s="229">
        <f t="shared" ref="MPZ5" si="1844">LARGE(MPZ13,1)</f>
        <v>5500</v>
      </c>
      <c r="MQA5" s="227">
        <v>1847</v>
      </c>
      <c r="MQB5" s="518" t="s">
        <v>10551</v>
      </c>
      <c r="MQC5" s="518"/>
      <c r="MQD5" s="228" t="s">
        <v>1378</v>
      </c>
      <c r="MQE5" s="229">
        <f t="shared" ref="MQE5" si="1845">LARGE(MQE13,1)</f>
        <v>5500</v>
      </c>
      <c r="MQF5" s="227">
        <v>1848</v>
      </c>
      <c r="MQG5" s="518" t="s">
        <v>10552</v>
      </c>
      <c r="MQH5" s="518"/>
      <c r="MQI5" s="228" t="s">
        <v>1378</v>
      </c>
      <c r="MQJ5" s="229">
        <f t="shared" ref="MQJ5" si="1846">LARGE(MQJ13,1)</f>
        <v>5500</v>
      </c>
      <c r="MQK5" s="227">
        <v>1849</v>
      </c>
      <c r="MQL5" s="518" t="s">
        <v>10553</v>
      </c>
      <c r="MQM5" s="518"/>
      <c r="MQN5" s="228" t="s">
        <v>1378</v>
      </c>
      <c r="MQO5" s="229">
        <f t="shared" ref="MQO5" si="1847">LARGE(MQO13,1)</f>
        <v>5500</v>
      </c>
      <c r="MQP5" s="227">
        <v>1850</v>
      </c>
      <c r="MQQ5" s="518" t="s">
        <v>10554</v>
      </c>
      <c r="MQR5" s="518"/>
      <c r="MQS5" s="228" t="s">
        <v>1378</v>
      </c>
      <c r="MQT5" s="229">
        <f t="shared" ref="MQT5" si="1848">LARGE(MQT13,1)</f>
        <v>5500</v>
      </c>
      <c r="MQU5" s="227">
        <v>1851</v>
      </c>
      <c r="MQV5" s="518" t="s">
        <v>10555</v>
      </c>
      <c r="MQW5" s="518"/>
      <c r="MQX5" s="228" t="s">
        <v>1378</v>
      </c>
      <c r="MQY5" s="229">
        <f t="shared" ref="MQY5" si="1849">LARGE(MQY13,1)</f>
        <v>5500</v>
      </c>
      <c r="MQZ5" s="227">
        <v>1852</v>
      </c>
      <c r="MRA5" s="518" t="s">
        <v>10556</v>
      </c>
      <c r="MRB5" s="518"/>
      <c r="MRC5" s="228" t="s">
        <v>1378</v>
      </c>
      <c r="MRD5" s="229">
        <f t="shared" ref="MRD5" si="1850">LARGE(MRD13,1)</f>
        <v>5500</v>
      </c>
      <c r="MRE5" s="227">
        <v>1853</v>
      </c>
      <c r="MRF5" s="518" t="s">
        <v>10557</v>
      </c>
      <c r="MRG5" s="518"/>
      <c r="MRH5" s="228" t="s">
        <v>1378</v>
      </c>
      <c r="MRI5" s="229">
        <f t="shared" ref="MRI5" si="1851">LARGE(MRI13,1)</f>
        <v>5500</v>
      </c>
      <c r="MRJ5" s="227">
        <v>1854</v>
      </c>
      <c r="MRK5" s="518" t="s">
        <v>10558</v>
      </c>
      <c r="MRL5" s="518"/>
      <c r="MRM5" s="228" t="s">
        <v>1378</v>
      </c>
      <c r="MRN5" s="229">
        <f t="shared" ref="MRN5" si="1852">LARGE(MRN13,1)</f>
        <v>5500</v>
      </c>
      <c r="MRO5" s="227">
        <v>1855</v>
      </c>
      <c r="MRP5" s="518" t="s">
        <v>10559</v>
      </c>
      <c r="MRQ5" s="518"/>
      <c r="MRR5" s="228" t="s">
        <v>1378</v>
      </c>
      <c r="MRS5" s="229">
        <f t="shared" ref="MRS5" si="1853">LARGE(MRS13,1)</f>
        <v>5500</v>
      </c>
      <c r="MRT5" s="227">
        <v>1856</v>
      </c>
      <c r="MRU5" s="518" t="s">
        <v>10560</v>
      </c>
      <c r="MRV5" s="518"/>
      <c r="MRW5" s="228" t="s">
        <v>1378</v>
      </c>
      <c r="MRX5" s="229">
        <f t="shared" ref="MRX5" si="1854">LARGE(MRX13,1)</f>
        <v>5500</v>
      </c>
      <c r="MRY5" s="227">
        <v>1857</v>
      </c>
      <c r="MRZ5" s="518" t="s">
        <v>10561</v>
      </c>
      <c r="MSA5" s="518"/>
      <c r="MSB5" s="228" t="s">
        <v>1378</v>
      </c>
      <c r="MSC5" s="229">
        <f t="shared" ref="MSC5" si="1855">LARGE(MSC13,1)</f>
        <v>5500</v>
      </c>
      <c r="MSD5" s="227">
        <v>1858</v>
      </c>
      <c r="MSE5" s="518" t="s">
        <v>10562</v>
      </c>
      <c r="MSF5" s="518"/>
      <c r="MSG5" s="228" t="s">
        <v>1378</v>
      </c>
      <c r="MSH5" s="229">
        <f t="shared" ref="MSH5" si="1856">LARGE(MSH13,1)</f>
        <v>5500</v>
      </c>
      <c r="MSI5" s="227">
        <v>1859</v>
      </c>
      <c r="MSJ5" s="518" t="s">
        <v>10563</v>
      </c>
      <c r="MSK5" s="518"/>
      <c r="MSL5" s="228" t="s">
        <v>1378</v>
      </c>
      <c r="MSM5" s="229">
        <f t="shared" ref="MSM5" si="1857">LARGE(MSM13,1)</f>
        <v>5500</v>
      </c>
      <c r="MSN5" s="227">
        <v>1860</v>
      </c>
      <c r="MSO5" s="518" t="s">
        <v>10564</v>
      </c>
      <c r="MSP5" s="518"/>
      <c r="MSQ5" s="228" t="s">
        <v>1378</v>
      </c>
      <c r="MSR5" s="229">
        <f t="shared" ref="MSR5" si="1858">LARGE(MSR13,1)</f>
        <v>5500</v>
      </c>
      <c r="MSS5" s="227">
        <v>1861</v>
      </c>
      <c r="MST5" s="518" t="s">
        <v>10565</v>
      </c>
      <c r="MSU5" s="518"/>
      <c r="MSV5" s="228" t="s">
        <v>1378</v>
      </c>
      <c r="MSW5" s="229">
        <f t="shared" ref="MSW5" si="1859">LARGE(MSW13,1)</f>
        <v>5500</v>
      </c>
      <c r="MSX5" s="227">
        <v>1862</v>
      </c>
      <c r="MSY5" s="518" t="s">
        <v>10566</v>
      </c>
      <c r="MSZ5" s="518"/>
      <c r="MTA5" s="228" t="s">
        <v>1378</v>
      </c>
      <c r="MTB5" s="229">
        <f t="shared" ref="MTB5" si="1860">LARGE(MTB13,1)</f>
        <v>5500</v>
      </c>
      <c r="MTC5" s="227">
        <v>1863</v>
      </c>
      <c r="MTD5" s="518" t="s">
        <v>10567</v>
      </c>
      <c r="MTE5" s="518"/>
      <c r="MTF5" s="228" t="s">
        <v>1378</v>
      </c>
      <c r="MTG5" s="229">
        <f t="shared" ref="MTG5" si="1861">LARGE(MTG13,1)</f>
        <v>5500</v>
      </c>
      <c r="MTH5" s="227">
        <v>1864</v>
      </c>
      <c r="MTI5" s="518" t="s">
        <v>10568</v>
      </c>
      <c r="MTJ5" s="518"/>
      <c r="MTK5" s="228" t="s">
        <v>1378</v>
      </c>
      <c r="MTL5" s="229">
        <f t="shared" ref="MTL5" si="1862">LARGE(MTL13,1)</f>
        <v>5500</v>
      </c>
      <c r="MTM5" s="227">
        <v>1865</v>
      </c>
      <c r="MTN5" s="518" t="s">
        <v>10569</v>
      </c>
      <c r="MTO5" s="518"/>
      <c r="MTP5" s="228" t="s">
        <v>1378</v>
      </c>
      <c r="MTQ5" s="229">
        <f t="shared" ref="MTQ5" si="1863">LARGE(MTQ13,1)</f>
        <v>5500</v>
      </c>
      <c r="MTR5" s="227">
        <v>1866</v>
      </c>
      <c r="MTS5" s="518" t="s">
        <v>10570</v>
      </c>
      <c r="MTT5" s="518"/>
      <c r="MTU5" s="228" t="s">
        <v>1378</v>
      </c>
      <c r="MTV5" s="229">
        <f t="shared" ref="MTV5" si="1864">LARGE(MTV13,1)</f>
        <v>5500</v>
      </c>
      <c r="MTW5" s="227">
        <v>1867</v>
      </c>
      <c r="MTX5" s="518" t="s">
        <v>10571</v>
      </c>
      <c r="MTY5" s="518"/>
      <c r="MTZ5" s="228" t="s">
        <v>1378</v>
      </c>
      <c r="MUA5" s="229">
        <f t="shared" ref="MUA5" si="1865">LARGE(MUA13,1)</f>
        <v>5500</v>
      </c>
      <c r="MUB5" s="227">
        <v>1868</v>
      </c>
      <c r="MUC5" s="518" t="s">
        <v>10572</v>
      </c>
      <c r="MUD5" s="518"/>
      <c r="MUE5" s="228" t="s">
        <v>1378</v>
      </c>
      <c r="MUF5" s="229">
        <f t="shared" ref="MUF5" si="1866">LARGE(MUF13,1)</f>
        <v>5500</v>
      </c>
      <c r="MUG5" s="227">
        <v>1869</v>
      </c>
      <c r="MUH5" s="518" t="s">
        <v>10573</v>
      </c>
      <c r="MUI5" s="518"/>
      <c r="MUJ5" s="228" t="s">
        <v>1378</v>
      </c>
      <c r="MUK5" s="229">
        <f t="shared" ref="MUK5" si="1867">LARGE(MUK13,1)</f>
        <v>5500</v>
      </c>
      <c r="MUL5" s="227">
        <v>1870</v>
      </c>
      <c r="MUM5" s="518" t="s">
        <v>10574</v>
      </c>
      <c r="MUN5" s="518"/>
      <c r="MUO5" s="228" t="s">
        <v>1378</v>
      </c>
      <c r="MUP5" s="229">
        <f t="shared" ref="MUP5" si="1868">LARGE(MUP13,1)</f>
        <v>5500</v>
      </c>
      <c r="MUQ5" s="227">
        <v>1871</v>
      </c>
      <c r="MUR5" s="518" t="s">
        <v>10575</v>
      </c>
      <c r="MUS5" s="518"/>
      <c r="MUT5" s="228" t="s">
        <v>1378</v>
      </c>
      <c r="MUU5" s="229">
        <f t="shared" ref="MUU5" si="1869">LARGE(MUU13,1)</f>
        <v>5500</v>
      </c>
      <c r="MUV5" s="227">
        <v>1872</v>
      </c>
      <c r="MUW5" s="518" t="s">
        <v>10576</v>
      </c>
      <c r="MUX5" s="518"/>
      <c r="MUY5" s="228" t="s">
        <v>1378</v>
      </c>
      <c r="MUZ5" s="229">
        <f t="shared" ref="MUZ5" si="1870">LARGE(MUZ13,1)</f>
        <v>5500</v>
      </c>
      <c r="MVA5" s="227">
        <v>1873</v>
      </c>
      <c r="MVB5" s="518" t="s">
        <v>10577</v>
      </c>
      <c r="MVC5" s="518"/>
      <c r="MVD5" s="228" t="s">
        <v>1378</v>
      </c>
      <c r="MVE5" s="229">
        <f t="shared" ref="MVE5" si="1871">LARGE(MVE13,1)</f>
        <v>5500</v>
      </c>
      <c r="MVF5" s="227">
        <v>1874</v>
      </c>
      <c r="MVG5" s="518" t="s">
        <v>10578</v>
      </c>
      <c r="MVH5" s="518"/>
      <c r="MVI5" s="228" t="s">
        <v>1378</v>
      </c>
      <c r="MVJ5" s="229">
        <f t="shared" ref="MVJ5" si="1872">LARGE(MVJ13,1)</f>
        <v>5500</v>
      </c>
      <c r="MVK5" s="227">
        <v>1875</v>
      </c>
      <c r="MVL5" s="518" t="s">
        <v>10579</v>
      </c>
      <c r="MVM5" s="518"/>
      <c r="MVN5" s="228" t="s">
        <v>1378</v>
      </c>
      <c r="MVO5" s="229">
        <f t="shared" ref="MVO5" si="1873">LARGE(MVO13,1)</f>
        <v>5500</v>
      </c>
      <c r="MVP5" s="227">
        <v>1876</v>
      </c>
      <c r="MVQ5" s="518" t="s">
        <v>10580</v>
      </c>
      <c r="MVR5" s="518"/>
      <c r="MVS5" s="228" t="s">
        <v>1378</v>
      </c>
      <c r="MVT5" s="229">
        <f t="shared" ref="MVT5" si="1874">LARGE(MVT13,1)</f>
        <v>5500</v>
      </c>
      <c r="MVU5" s="227">
        <v>1877</v>
      </c>
      <c r="MVV5" s="518" t="s">
        <v>10581</v>
      </c>
      <c r="MVW5" s="518"/>
      <c r="MVX5" s="228" t="s">
        <v>1378</v>
      </c>
      <c r="MVY5" s="229">
        <f t="shared" ref="MVY5" si="1875">LARGE(MVY13,1)</f>
        <v>5500</v>
      </c>
      <c r="MVZ5" s="227">
        <v>1878</v>
      </c>
      <c r="MWA5" s="518" t="s">
        <v>10582</v>
      </c>
      <c r="MWB5" s="518"/>
      <c r="MWC5" s="228" t="s">
        <v>1378</v>
      </c>
      <c r="MWD5" s="229">
        <f t="shared" ref="MWD5" si="1876">LARGE(MWD13,1)</f>
        <v>5500</v>
      </c>
      <c r="MWE5" s="227">
        <v>1879</v>
      </c>
      <c r="MWF5" s="518" t="s">
        <v>10583</v>
      </c>
      <c r="MWG5" s="518"/>
      <c r="MWH5" s="228" t="s">
        <v>1378</v>
      </c>
      <c r="MWI5" s="229">
        <f t="shared" ref="MWI5" si="1877">LARGE(MWI13,1)</f>
        <v>5500</v>
      </c>
      <c r="MWJ5" s="227">
        <v>1880</v>
      </c>
      <c r="MWK5" s="518" t="s">
        <v>10584</v>
      </c>
      <c r="MWL5" s="518"/>
      <c r="MWM5" s="228" t="s">
        <v>1378</v>
      </c>
      <c r="MWN5" s="229">
        <f t="shared" ref="MWN5" si="1878">LARGE(MWN13,1)</f>
        <v>5500</v>
      </c>
      <c r="MWO5" s="227">
        <v>1881</v>
      </c>
      <c r="MWP5" s="518" t="s">
        <v>10585</v>
      </c>
      <c r="MWQ5" s="518"/>
      <c r="MWR5" s="228" t="s">
        <v>1378</v>
      </c>
      <c r="MWS5" s="229">
        <f t="shared" ref="MWS5" si="1879">LARGE(MWS13,1)</f>
        <v>5500</v>
      </c>
      <c r="MWT5" s="227">
        <v>1882</v>
      </c>
      <c r="MWU5" s="518" t="s">
        <v>10586</v>
      </c>
      <c r="MWV5" s="518"/>
      <c r="MWW5" s="228" t="s">
        <v>1378</v>
      </c>
      <c r="MWX5" s="229">
        <f t="shared" ref="MWX5" si="1880">LARGE(MWX13,1)</f>
        <v>5500</v>
      </c>
      <c r="MWY5" s="227">
        <v>1883</v>
      </c>
      <c r="MWZ5" s="518" t="s">
        <v>10587</v>
      </c>
      <c r="MXA5" s="518"/>
      <c r="MXB5" s="228" t="s">
        <v>1378</v>
      </c>
      <c r="MXC5" s="229">
        <f t="shared" ref="MXC5" si="1881">LARGE(MXC13,1)</f>
        <v>5500</v>
      </c>
      <c r="MXD5" s="227">
        <v>1884</v>
      </c>
      <c r="MXE5" s="518" t="s">
        <v>10588</v>
      </c>
      <c r="MXF5" s="518"/>
      <c r="MXG5" s="228" t="s">
        <v>1378</v>
      </c>
      <c r="MXH5" s="229">
        <f t="shared" ref="MXH5" si="1882">LARGE(MXH13,1)</f>
        <v>5500</v>
      </c>
      <c r="MXI5" s="227">
        <v>1885</v>
      </c>
      <c r="MXJ5" s="518" t="s">
        <v>10589</v>
      </c>
      <c r="MXK5" s="518"/>
      <c r="MXL5" s="228" t="s">
        <v>1378</v>
      </c>
      <c r="MXM5" s="229">
        <f t="shared" ref="MXM5" si="1883">LARGE(MXM13,1)</f>
        <v>5500</v>
      </c>
      <c r="MXN5" s="227">
        <v>1886</v>
      </c>
      <c r="MXO5" s="518" t="s">
        <v>10590</v>
      </c>
      <c r="MXP5" s="518"/>
      <c r="MXQ5" s="228" t="s">
        <v>1378</v>
      </c>
      <c r="MXR5" s="229">
        <f t="shared" ref="MXR5" si="1884">LARGE(MXR13,1)</f>
        <v>5500</v>
      </c>
      <c r="MXS5" s="227">
        <v>1887</v>
      </c>
      <c r="MXT5" s="518" t="s">
        <v>10591</v>
      </c>
      <c r="MXU5" s="518"/>
      <c r="MXV5" s="228" t="s">
        <v>1378</v>
      </c>
      <c r="MXW5" s="229">
        <f t="shared" ref="MXW5" si="1885">LARGE(MXW13,1)</f>
        <v>5500</v>
      </c>
      <c r="MXX5" s="227">
        <v>1888</v>
      </c>
      <c r="MXY5" s="518" t="s">
        <v>10592</v>
      </c>
      <c r="MXZ5" s="518"/>
      <c r="MYA5" s="228" t="s">
        <v>1378</v>
      </c>
      <c r="MYB5" s="229">
        <f t="shared" ref="MYB5" si="1886">LARGE(MYB13,1)</f>
        <v>5500</v>
      </c>
      <c r="MYC5" s="227">
        <v>1889</v>
      </c>
      <c r="MYD5" s="518" t="s">
        <v>10593</v>
      </c>
      <c r="MYE5" s="518"/>
      <c r="MYF5" s="228" t="s">
        <v>1378</v>
      </c>
      <c r="MYG5" s="229">
        <f t="shared" ref="MYG5" si="1887">LARGE(MYG13,1)</f>
        <v>5500</v>
      </c>
      <c r="MYH5" s="227">
        <v>1890</v>
      </c>
      <c r="MYI5" s="518" t="s">
        <v>10594</v>
      </c>
      <c r="MYJ5" s="518"/>
      <c r="MYK5" s="228" t="s">
        <v>1378</v>
      </c>
      <c r="MYL5" s="229">
        <f t="shared" ref="MYL5" si="1888">LARGE(MYL13,1)</f>
        <v>5500</v>
      </c>
      <c r="MYM5" s="227">
        <v>1891</v>
      </c>
      <c r="MYN5" s="518" t="s">
        <v>10595</v>
      </c>
      <c r="MYO5" s="518"/>
      <c r="MYP5" s="228" t="s">
        <v>1378</v>
      </c>
      <c r="MYQ5" s="229">
        <f t="shared" ref="MYQ5" si="1889">LARGE(MYQ13,1)</f>
        <v>5500</v>
      </c>
      <c r="MYR5" s="227">
        <v>1892</v>
      </c>
      <c r="MYS5" s="518" t="s">
        <v>10596</v>
      </c>
      <c r="MYT5" s="518"/>
      <c r="MYU5" s="228" t="s">
        <v>1378</v>
      </c>
      <c r="MYV5" s="229">
        <f t="shared" ref="MYV5" si="1890">LARGE(MYV13,1)</f>
        <v>5500</v>
      </c>
      <c r="MYW5" s="227">
        <v>1893</v>
      </c>
      <c r="MYX5" s="518" t="s">
        <v>10597</v>
      </c>
      <c r="MYY5" s="518"/>
      <c r="MYZ5" s="228" t="s">
        <v>1378</v>
      </c>
      <c r="MZA5" s="229">
        <f t="shared" ref="MZA5" si="1891">LARGE(MZA13,1)</f>
        <v>5500</v>
      </c>
      <c r="MZB5" s="227">
        <v>1894</v>
      </c>
      <c r="MZC5" s="518" t="s">
        <v>10598</v>
      </c>
      <c r="MZD5" s="518"/>
      <c r="MZE5" s="228" t="s">
        <v>1378</v>
      </c>
      <c r="MZF5" s="229">
        <f t="shared" ref="MZF5" si="1892">LARGE(MZF13,1)</f>
        <v>5500</v>
      </c>
      <c r="MZG5" s="227">
        <v>1895</v>
      </c>
      <c r="MZH5" s="518" t="s">
        <v>10599</v>
      </c>
      <c r="MZI5" s="518"/>
      <c r="MZJ5" s="228" t="s">
        <v>1378</v>
      </c>
      <c r="MZK5" s="229">
        <f t="shared" ref="MZK5" si="1893">LARGE(MZK13,1)</f>
        <v>5500</v>
      </c>
      <c r="MZL5" s="227">
        <v>1896</v>
      </c>
      <c r="MZM5" s="518" t="s">
        <v>10600</v>
      </c>
      <c r="MZN5" s="518"/>
      <c r="MZO5" s="228" t="s">
        <v>1378</v>
      </c>
      <c r="MZP5" s="229">
        <f t="shared" ref="MZP5" si="1894">LARGE(MZP13,1)</f>
        <v>5500</v>
      </c>
      <c r="MZQ5" s="227">
        <v>1897</v>
      </c>
      <c r="MZR5" s="518" t="s">
        <v>10601</v>
      </c>
      <c r="MZS5" s="518"/>
      <c r="MZT5" s="228" t="s">
        <v>1378</v>
      </c>
      <c r="MZU5" s="229">
        <f t="shared" ref="MZU5" si="1895">LARGE(MZU13,1)</f>
        <v>5500</v>
      </c>
      <c r="MZV5" s="227">
        <v>1898</v>
      </c>
      <c r="MZW5" s="518" t="s">
        <v>10602</v>
      </c>
      <c r="MZX5" s="518"/>
      <c r="MZY5" s="228" t="s">
        <v>1378</v>
      </c>
      <c r="MZZ5" s="229">
        <f t="shared" ref="MZZ5" si="1896">LARGE(MZZ13,1)</f>
        <v>5500</v>
      </c>
      <c r="NAA5" s="227">
        <v>1899</v>
      </c>
      <c r="NAB5" s="518" t="s">
        <v>10603</v>
      </c>
      <c r="NAC5" s="518"/>
      <c r="NAD5" s="228" t="s">
        <v>1378</v>
      </c>
      <c r="NAE5" s="229">
        <f t="shared" ref="NAE5" si="1897">LARGE(NAE13,1)</f>
        <v>5500</v>
      </c>
      <c r="NAF5" s="227">
        <v>1900</v>
      </c>
      <c r="NAG5" s="518" t="s">
        <v>10604</v>
      </c>
      <c r="NAH5" s="518"/>
      <c r="NAI5" s="228" t="s">
        <v>1378</v>
      </c>
      <c r="NAJ5" s="229">
        <f t="shared" ref="NAJ5" si="1898">LARGE(NAJ13,1)</f>
        <v>5500</v>
      </c>
      <c r="NAK5" s="227">
        <v>1901</v>
      </c>
      <c r="NAL5" s="518" t="s">
        <v>10605</v>
      </c>
      <c r="NAM5" s="518"/>
      <c r="NAN5" s="228" t="s">
        <v>1378</v>
      </c>
      <c r="NAO5" s="229">
        <f t="shared" ref="NAO5" si="1899">LARGE(NAO13,1)</f>
        <v>5500</v>
      </c>
      <c r="NAP5" s="227">
        <v>1902</v>
      </c>
      <c r="NAQ5" s="518" t="s">
        <v>10606</v>
      </c>
      <c r="NAR5" s="518"/>
      <c r="NAS5" s="228" t="s">
        <v>1378</v>
      </c>
      <c r="NAT5" s="229">
        <f t="shared" ref="NAT5" si="1900">LARGE(NAT13,1)</f>
        <v>5500</v>
      </c>
      <c r="NAU5" s="227">
        <v>1903</v>
      </c>
      <c r="NAV5" s="518" t="s">
        <v>10607</v>
      </c>
      <c r="NAW5" s="518"/>
      <c r="NAX5" s="228" t="s">
        <v>1378</v>
      </c>
      <c r="NAY5" s="229">
        <f t="shared" ref="NAY5" si="1901">LARGE(NAY13,1)</f>
        <v>5500</v>
      </c>
      <c r="NAZ5" s="227">
        <v>1904</v>
      </c>
      <c r="NBA5" s="518" t="s">
        <v>10608</v>
      </c>
      <c r="NBB5" s="518"/>
      <c r="NBC5" s="228" t="s">
        <v>1378</v>
      </c>
      <c r="NBD5" s="229">
        <f t="shared" ref="NBD5" si="1902">LARGE(NBD13,1)</f>
        <v>5500</v>
      </c>
      <c r="NBE5" s="227">
        <v>1905</v>
      </c>
      <c r="NBF5" s="518" t="s">
        <v>10609</v>
      </c>
      <c r="NBG5" s="518"/>
      <c r="NBH5" s="228" t="s">
        <v>1378</v>
      </c>
      <c r="NBI5" s="229">
        <f t="shared" ref="NBI5" si="1903">LARGE(NBI13,1)</f>
        <v>5500</v>
      </c>
      <c r="NBJ5" s="227">
        <v>1906</v>
      </c>
      <c r="NBK5" s="518" t="s">
        <v>10610</v>
      </c>
      <c r="NBL5" s="518"/>
      <c r="NBM5" s="228" t="s">
        <v>1378</v>
      </c>
      <c r="NBN5" s="229">
        <f t="shared" ref="NBN5" si="1904">LARGE(NBN13,1)</f>
        <v>5500</v>
      </c>
      <c r="NBO5" s="227">
        <v>1907</v>
      </c>
      <c r="NBP5" s="518" t="s">
        <v>10611</v>
      </c>
      <c r="NBQ5" s="518"/>
      <c r="NBR5" s="228" t="s">
        <v>1378</v>
      </c>
      <c r="NBS5" s="229">
        <f t="shared" ref="NBS5" si="1905">LARGE(NBS13,1)</f>
        <v>5500</v>
      </c>
      <c r="NBT5" s="227">
        <v>1908</v>
      </c>
      <c r="NBU5" s="518" t="s">
        <v>10612</v>
      </c>
      <c r="NBV5" s="518"/>
      <c r="NBW5" s="228" t="s">
        <v>1378</v>
      </c>
      <c r="NBX5" s="229">
        <f t="shared" ref="NBX5" si="1906">LARGE(NBX13,1)</f>
        <v>5500</v>
      </c>
      <c r="NBY5" s="227">
        <v>1909</v>
      </c>
      <c r="NBZ5" s="518" t="s">
        <v>10613</v>
      </c>
      <c r="NCA5" s="518"/>
      <c r="NCB5" s="228" t="s">
        <v>1378</v>
      </c>
      <c r="NCC5" s="229">
        <f t="shared" ref="NCC5" si="1907">LARGE(NCC13,1)</f>
        <v>5500</v>
      </c>
      <c r="NCD5" s="227">
        <v>1910</v>
      </c>
      <c r="NCE5" s="518" t="s">
        <v>10614</v>
      </c>
      <c r="NCF5" s="518"/>
      <c r="NCG5" s="228" t="s">
        <v>1378</v>
      </c>
      <c r="NCH5" s="229">
        <f t="shared" ref="NCH5" si="1908">LARGE(NCH13,1)</f>
        <v>5500</v>
      </c>
      <c r="NCI5" s="227">
        <v>1911</v>
      </c>
      <c r="NCJ5" s="518" t="s">
        <v>10615</v>
      </c>
      <c r="NCK5" s="518"/>
      <c r="NCL5" s="228" t="s">
        <v>1378</v>
      </c>
      <c r="NCM5" s="229">
        <f t="shared" ref="NCM5" si="1909">LARGE(NCM13,1)</f>
        <v>5500</v>
      </c>
      <c r="NCN5" s="227">
        <v>1912</v>
      </c>
      <c r="NCO5" s="518" t="s">
        <v>10616</v>
      </c>
      <c r="NCP5" s="518"/>
      <c r="NCQ5" s="228" t="s">
        <v>1378</v>
      </c>
      <c r="NCR5" s="229">
        <f t="shared" ref="NCR5" si="1910">LARGE(NCR13,1)</f>
        <v>5500</v>
      </c>
      <c r="NCS5" s="227">
        <v>1913</v>
      </c>
      <c r="NCT5" s="518" t="s">
        <v>10617</v>
      </c>
      <c r="NCU5" s="518"/>
      <c r="NCV5" s="228" t="s">
        <v>1378</v>
      </c>
      <c r="NCW5" s="229">
        <f t="shared" ref="NCW5" si="1911">LARGE(NCW13,1)</f>
        <v>5500</v>
      </c>
      <c r="NCX5" s="227">
        <v>1914</v>
      </c>
      <c r="NCY5" s="518" t="s">
        <v>10618</v>
      </c>
      <c r="NCZ5" s="518"/>
      <c r="NDA5" s="228" t="s">
        <v>1378</v>
      </c>
      <c r="NDB5" s="229">
        <f t="shared" ref="NDB5" si="1912">LARGE(NDB13,1)</f>
        <v>5500</v>
      </c>
      <c r="NDC5" s="227">
        <v>1915</v>
      </c>
      <c r="NDD5" s="518" t="s">
        <v>10619</v>
      </c>
      <c r="NDE5" s="518"/>
      <c r="NDF5" s="228" t="s">
        <v>1378</v>
      </c>
      <c r="NDG5" s="229">
        <f t="shared" ref="NDG5" si="1913">LARGE(NDG13,1)</f>
        <v>5500</v>
      </c>
      <c r="NDH5" s="227">
        <v>1916</v>
      </c>
      <c r="NDI5" s="518" t="s">
        <v>10620</v>
      </c>
      <c r="NDJ5" s="518"/>
      <c r="NDK5" s="228" t="s">
        <v>1378</v>
      </c>
      <c r="NDL5" s="229">
        <f t="shared" ref="NDL5" si="1914">LARGE(NDL13,1)</f>
        <v>5500</v>
      </c>
      <c r="NDM5" s="227">
        <v>1917</v>
      </c>
      <c r="NDN5" s="518" t="s">
        <v>10621</v>
      </c>
      <c r="NDO5" s="518"/>
      <c r="NDP5" s="228" t="s">
        <v>1378</v>
      </c>
      <c r="NDQ5" s="229">
        <f t="shared" ref="NDQ5" si="1915">LARGE(NDQ13,1)</f>
        <v>5500</v>
      </c>
      <c r="NDR5" s="227">
        <v>1918</v>
      </c>
      <c r="NDS5" s="518" t="s">
        <v>10622</v>
      </c>
      <c r="NDT5" s="518"/>
      <c r="NDU5" s="228" t="s">
        <v>1378</v>
      </c>
      <c r="NDV5" s="229">
        <f t="shared" ref="NDV5" si="1916">LARGE(NDV13,1)</f>
        <v>5500</v>
      </c>
      <c r="NDW5" s="227">
        <v>1919</v>
      </c>
      <c r="NDX5" s="518" t="s">
        <v>10623</v>
      </c>
      <c r="NDY5" s="518"/>
      <c r="NDZ5" s="228" t="s">
        <v>1378</v>
      </c>
      <c r="NEA5" s="229">
        <f t="shared" ref="NEA5" si="1917">LARGE(NEA13,1)</f>
        <v>5500</v>
      </c>
      <c r="NEB5" s="227">
        <v>1920</v>
      </c>
      <c r="NEC5" s="518" t="s">
        <v>10624</v>
      </c>
      <c r="NED5" s="518"/>
      <c r="NEE5" s="228" t="s">
        <v>1378</v>
      </c>
      <c r="NEF5" s="229">
        <f t="shared" ref="NEF5" si="1918">LARGE(NEF13,1)</f>
        <v>5500</v>
      </c>
      <c r="NEG5" s="227">
        <v>1921</v>
      </c>
      <c r="NEH5" s="518" t="s">
        <v>10625</v>
      </c>
      <c r="NEI5" s="518"/>
      <c r="NEJ5" s="228" t="s">
        <v>1378</v>
      </c>
      <c r="NEK5" s="229">
        <f t="shared" ref="NEK5" si="1919">LARGE(NEK13,1)</f>
        <v>5500</v>
      </c>
      <c r="NEL5" s="227">
        <v>1922</v>
      </c>
      <c r="NEM5" s="518" t="s">
        <v>10626</v>
      </c>
      <c r="NEN5" s="518"/>
      <c r="NEO5" s="228" t="s">
        <v>1378</v>
      </c>
      <c r="NEP5" s="229">
        <f t="shared" ref="NEP5" si="1920">LARGE(NEP13,1)</f>
        <v>5500</v>
      </c>
      <c r="NEQ5" s="227">
        <v>1923</v>
      </c>
      <c r="NER5" s="518" t="s">
        <v>10627</v>
      </c>
      <c r="NES5" s="518"/>
      <c r="NET5" s="228" t="s">
        <v>1378</v>
      </c>
      <c r="NEU5" s="229">
        <f t="shared" ref="NEU5" si="1921">LARGE(NEU13,1)</f>
        <v>5500</v>
      </c>
      <c r="NEV5" s="227">
        <v>1924</v>
      </c>
      <c r="NEW5" s="518" t="s">
        <v>10628</v>
      </c>
      <c r="NEX5" s="518"/>
      <c r="NEY5" s="228" t="s">
        <v>1378</v>
      </c>
      <c r="NEZ5" s="229">
        <f t="shared" ref="NEZ5" si="1922">LARGE(NEZ13,1)</f>
        <v>5500</v>
      </c>
      <c r="NFA5" s="227">
        <v>1925</v>
      </c>
      <c r="NFB5" s="518" t="s">
        <v>10629</v>
      </c>
      <c r="NFC5" s="518"/>
      <c r="NFD5" s="228" t="s">
        <v>1378</v>
      </c>
      <c r="NFE5" s="229">
        <f t="shared" ref="NFE5" si="1923">LARGE(NFE13,1)</f>
        <v>5500</v>
      </c>
      <c r="NFF5" s="227">
        <v>1926</v>
      </c>
      <c r="NFG5" s="518" t="s">
        <v>10630</v>
      </c>
      <c r="NFH5" s="518"/>
      <c r="NFI5" s="228" t="s">
        <v>1378</v>
      </c>
      <c r="NFJ5" s="229">
        <f t="shared" ref="NFJ5" si="1924">LARGE(NFJ13,1)</f>
        <v>5500</v>
      </c>
      <c r="NFK5" s="227">
        <v>1927</v>
      </c>
      <c r="NFL5" s="518" t="s">
        <v>10631</v>
      </c>
      <c r="NFM5" s="518"/>
      <c r="NFN5" s="228" t="s">
        <v>1378</v>
      </c>
      <c r="NFO5" s="229">
        <f t="shared" ref="NFO5" si="1925">LARGE(NFO13,1)</f>
        <v>5500</v>
      </c>
      <c r="NFP5" s="227">
        <v>1928</v>
      </c>
      <c r="NFQ5" s="518" t="s">
        <v>10632</v>
      </c>
      <c r="NFR5" s="518"/>
      <c r="NFS5" s="228" t="s">
        <v>1378</v>
      </c>
      <c r="NFT5" s="229">
        <f t="shared" ref="NFT5" si="1926">LARGE(NFT13,1)</f>
        <v>5500</v>
      </c>
      <c r="NFU5" s="227">
        <v>1929</v>
      </c>
      <c r="NFV5" s="518" t="s">
        <v>10633</v>
      </c>
      <c r="NFW5" s="518"/>
      <c r="NFX5" s="228" t="s">
        <v>1378</v>
      </c>
      <c r="NFY5" s="229">
        <f t="shared" ref="NFY5" si="1927">LARGE(NFY13,1)</f>
        <v>5500</v>
      </c>
      <c r="NFZ5" s="227">
        <v>1930</v>
      </c>
      <c r="NGA5" s="518" t="s">
        <v>10634</v>
      </c>
      <c r="NGB5" s="518"/>
      <c r="NGC5" s="228" t="s">
        <v>1378</v>
      </c>
      <c r="NGD5" s="229">
        <f t="shared" ref="NGD5" si="1928">LARGE(NGD13,1)</f>
        <v>5500</v>
      </c>
      <c r="NGE5" s="227">
        <v>1931</v>
      </c>
      <c r="NGF5" s="518" t="s">
        <v>10635</v>
      </c>
      <c r="NGG5" s="518"/>
      <c r="NGH5" s="228" t="s">
        <v>1378</v>
      </c>
      <c r="NGI5" s="229">
        <f t="shared" ref="NGI5" si="1929">LARGE(NGI13,1)</f>
        <v>5500</v>
      </c>
      <c r="NGJ5" s="227">
        <v>1932</v>
      </c>
      <c r="NGK5" s="518" t="s">
        <v>10636</v>
      </c>
      <c r="NGL5" s="518"/>
      <c r="NGM5" s="228" t="s">
        <v>1378</v>
      </c>
      <c r="NGN5" s="229">
        <f t="shared" ref="NGN5" si="1930">LARGE(NGN13,1)</f>
        <v>5500</v>
      </c>
      <c r="NGO5" s="227">
        <v>1933</v>
      </c>
      <c r="NGP5" s="518" t="s">
        <v>10637</v>
      </c>
      <c r="NGQ5" s="518"/>
      <c r="NGR5" s="228" t="s">
        <v>1378</v>
      </c>
      <c r="NGS5" s="229">
        <f t="shared" ref="NGS5" si="1931">LARGE(NGS13,1)</f>
        <v>5500</v>
      </c>
      <c r="NGT5" s="227">
        <v>1934</v>
      </c>
      <c r="NGU5" s="518" t="s">
        <v>10638</v>
      </c>
      <c r="NGV5" s="518"/>
      <c r="NGW5" s="228" t="s">
        <v>1378</v>
      </c>
      <c r="NGX5" s="229">
        <f t="shared" ref="NGX5" si="1932">LARGE(NGX13,1)</f>
        <v>5500</v>
      </c>
      <c r="NGY5" s="227">
        <v>1935</v>
      </c>
      <c r="NGZ5" s="518" t="s">
        <v>10639</v>
      </c>
      <c r="NHA5" s="518"/>
      <c r="NHB5" s="228" t="s">
        <v>1378</v>
      </c>
      <c r="NHC5" s="229">
        <f t="shared" ref="NHC5" si="1933">LARGE(NHC13,1)</f>
        <v>5500</v>
      </c>
      <c r="NHD5" s="227">
        <v>1936</v>
      </c>
      <c r="NHE5" s="518" t="s">
        <v>10640</v>
      </c>
      <c r="NHF5" s="518"/>
      <c r="NHG5" s="228" t="s">
        <v>1378</v>
      </c>
      <c r="NHH5" s="229">
        <f t="shared" ref="NHH5" si="1934">LARGE(NHH13,1)</f>
        <v>5500</v>
      </c>
      <c r="NHI5" s="227">
        <v>1937</v>
      </c>
      <c r="NHJ5" s="518" t="s">
        <v>10641</v>
      </c>
      <c r="NHK5" s="518"/>
      <c r="NHL5" s="228" t="s">
        <v>1378</v>
      </c>
      <c r="NHM5" s="229">
        <f t="shared" ref="NHM5" si="1935">LARGE(NHM13,1)</f>
        <v>5500</v>
      </c>
      <c r="NHN5" s="227">
        <v>1938</v>
      </c>
      <c r="NHO5" s="518" t="s">
        <v>10642</v>
      </c>
      <c r="NHP5" s="518"/>
      <c r="NHQ5" s="228" t="s">
        <v>1378</v>
      </c>
      <c r="NHR5" s="229">
        <f t="shared" ref="NHR5" si="1936">LARGE(NHR13,1)</f>
        <v>5500</v>
      </c>
      <c r="NHS5" s="227">
        <v>1939</v>
      </c>
      <c r="NHT5" s="518" t="s">
        <v>10643</v>
      </c>
      <c r="NHU5" s="518"/>
      <c r="NHV5" s="228" t="s">
        <v>1378</v>
      </c>
      <c r="NHW5" s="229">
        <f t="shared" ref="NHW5" si="1937">LARGE(NHW13,1)</f>
        <v>5500</v>
      </c>
      <c r="NHX5" s="227">
        <v>1940</v>
      </c>
      <c r="NHY5" s="518" t="s">
        <v>10644</v>
      </c>
      <c r="NHZ5" s="518"/>
      <c r="NIA5" s="228" t="s">
        <v>1378</v>
      </c>
      <c r="NIB5" s="229">
        <f t="shared" ref="NIB5" si="1938">LARGE(NIB13,1)</f>
        <v>5500</v>
      </c>
      <c r="NIC5" s="227">
        <v>1941</v>
      </c>
      <c r="NID5" s="518" t="s">
        <v>10645</v>
      </c>
      <c r="NIE5" s="518"/>
      <c r="NIF5" s="228" t="s">
        <v>1378</v>
      </c>
      <c r="NIG5" s="229">
        <f t="shared" ref="NIG5" si="1939">LARGE(NIG13,1)</f>
        <v>5500</v>
      </c>
      <c r="NIH5" s="227">
        <v>1942</v>
      </c>
      <c r="NII5" s="518" t="s">
        <v>10646</v>
      </c>
      <c r="NIJ5" s="518"/>
      <c r="NIK5" s="228" t="s">
        <v>1378</v>
      </c>
      <c r="NIL5" s="229">
        <f t="shared" ref="NIL5" si="1940">LARGE(NIL13,1)</f>
        <v>5500</v>
      </c>
      <c r="NIM5" s="227">
        <v>1943</v>
      </c>
      <c r="NIN5" s="518" t="s">
        <v>10647</v>
      </c>
      <c r="NIO5" s="518"/>
      <c r="NIP5" s="228" t="s">
        <v>1378</v>
      </c>
      <c r="NIQ5" s="229">
        <f t="shared" ref="NIQ5" si="1941">LARGE(NIQ13,1)</f>
        <v>5500</v>
      </c>
      <c r="NIR5" s="227">
        <v>1944</v>
      </c>
      <c r="NIS5" s="518" t="s">
        <v>10648</v>
      </c>
      <c r="NIT5" s="518"/>
      <c r="NIU5" s="228" t="s">
        <v>1378</v>
      </c>
      <c r="NIV5" s="229">
        <f t="shared" ref="NIV5" si="1942">LARGE(NIV13,1)</f>
        <v>5500</v>
      </c>
      <c r="NIW5" s="227">
        <v>1945</v>
      </c>
      <c r="NIX5" s="518" t="s">
        <v>10649</v>
      </c>
      <c r="NIY5" s="518"/>
      <c r="NIZ5" s="228" t="s">
        <v>1378</v>
      </c>
      <c r="NJA5" s="229">
        <f t="shared" ref="NJA5" si="1943">LARGE(NJA13,1)</f>
        <v>5500</v>
      </c>
      <c r="NJB5" s="227">
        <v>1946</v>
      </c>
      <c r="NJC5" s="518" t="s">
        <v>10650</v>
      </c>
      <c r="NJD5" s="518"/>
      <c r="NJE5" s="228" t="s">
        <v>1378</v>
      </c>
      <c r="NJF5" s="229">
        <f t="shared" ref="NJF5" si="1944">LARGE(NJF13,1)</f>
        <v>5500</v>
      </c>
      <c r="NJG5" s="227">
        <v>1947</v>
      </c>
      <c r="NJH5" s="518" t="s">
        <v>10651</v>
      </c>
      <c r="NJI5" s="518"/>
      <c r="NJJ5" s="228" t="s">
        <v>1378</v>
      </c>
      <c r="NJK5" s="229">
        <f t="shared" ref="NJK5" si="1945">LARGE(NJK13,1)</f>
        <v>5500</v>
      </c>
      <c r="NJL5" s="227">
        <v>1948</v>
      </c>
      <c r="NJM5" s="518" t="s">
        <v>10652</v>
      </c>
      <c r="NJN5" s="518"/>
      <c r="NJO5" s="228" t="s">
        <v>1378</v>
      </c>
      <c r="NJP5" s="229">
        <f t="shared" ref="NJP5" si="1946">LARGE(NJP13,1)</f>
        <v>5500</v>
      </c>
      <c r="NJQ5" s="227">
        <v>1949</v>
      </c>
      <c r="NJR5" s="518" t="s">
        <v>10653</v>
      </c>
      <c r="NJS5" s="518"/>
      <c r="NJT5" s="228" t="s">
        <v>1378</v>
      </c>
      <c r="NJU5" s="229">
        <f t="shared" ref="NJU5" si="1947">LARGE(NJU13,1)</f>
        <v>5500</v>
      </c>
      <c r="NJV5" s="227">
        <v>1950</v>
      </c>
      <c r="NJW5" s="518" t="s">
        <v>10654</v>
      </c>
      <c r="NJX5" s="518"/>
      <c r="NJY5" s="228" t="s">
        <v>1378</v>
      </c>
      <c r="NJZ5" s="229">
        <f t="shared" ref="NJZ5" si="1948">LARGE(NJZ13,1)</f>
        <v>5500</v>
      </c>
      <c r="NKA5" s="227">
        <v>1951</v>
      </c>
      <c r="NKB5" s="518" t="s">
        <v>10655</v>
      </c>
      <c r="NKC5" s="518"/>
      <c r="NKD5" s="228" t="s">
        <v>1378</v>
      </c>
      <c r="NKE5" s="229">
        <f t="shared" ref="NKE5" si="1949">LARGE(NKE13,1)</f>
        <v>5500</v>
      </c>
      <c r="NKF5" s="227">
        <v>1952</v>
      </c>
      <c r="NKG5" s="518" t="s">
        <v>10656</v>
      </c>
      <c r="NKH5" s="518"/>
      <c r="NKI5" s="228" t="s">
        <v>1378</v>
      </c>
      <c r="NKJ5" s="229">
        <f t="shared" ref="NKJ5" si="1950">LARGE(NKJ13,1)</f>
        <v>5500</v>
      </c>
      <c r="NKK5" s="227">
        <v>1953</v>
      </c>
      <c r="NKL5" s="518" t="s">
        <v>10657</v>
      </c>
      <c r="NKM5" s="518"/>
      <c r="NKN5" s="228" t="s">
        <v>1378</v>
      </c>
      <c r="NKO5" s="229">
        <f t="shared" ref="NKO5" si="1951">LARGE(NKO13,1)</f>
        <v>5500</v>
      </c>
      <c r="NKP5" s="227">
        <v>1954</v>
      </c>
      <c r="NKQ5" s="518" t="s">
        <v>10658</v>
      </c>
      <c r="NKR5" s="518"/>
      <c r="NKS5" s="228" t="s">
        <v>1378</v>
      </c>
      <c r="NKT5" s="229">
        <f t="shared" ref="NKT5" si="1952">LARGE(NKT13,1)</f>
        <v>5500</v>
      </c>
      <c r="NKU5" s="227">
        <v>1955</v>
      </c>
      <c r="NKV5" s="518" t="s">
        <v>10659</v>
      </c>
      <c r="NKW5" s="518"/>
      <c r="NKX5" s="228" t="s">
        <v>1378</v>
      </c>
      <c r="NKY5" s="229">
        <f t="shared" ref="NKY5" si="1953">LARGE(NKY13,1)</f>
        <v>5500</v>
      </c>
      <c r="NKZ5" s="227">
        <v>1956</v>
      </c>
      <c r="NLA5" s="518" t="s">
        <v>10660</v>
      </c>
      <c r="NLB5" s="518"/>
      <c r="NLC5" s="228" t="s">
        <v>1378</v>
      </c>
      <c r="NLD5" s="229">
        <f t="shared" ref="NLD5" si="1954">LARGE(NLD13,1)</f>
        <v>5500</v>
      </c>
      <c r="NLE5" s="227">
        <v>1957</v>
      </c>
      <c r="NLF5" s="518" t="s">
        <v>10661</v>
      </c>
      <c r="NLG5" s="518"/>
      <c r="NLH5" s="228" t="s">
        <v>1378</v>
      </c>
      <c r="NLI5" s="229">
        <f t="shared" ref="NLI5" si="1955">LARGE(NLI13,1)</f>
        <v>5500</v>
      </c>
      <c r="NLJ5" s="227">
        <v>1958</v>
      </c>
      <c r="NLK5" s="518" t="s">
        <v>10662</v>
      </c>
      <c r="NLL5" s="518"/>
      <c r="NLM5" s="228" t="s">
        <v>1378</v>
      </c>
      <c r="NLN5" s="229">
        <f t="shared" ref="NLN5" si="1956">LARGE(NLN13,1)</f>
        <v>5500</v>
      </c>
      <c r="NLO5" s="227">
        <v>1959</v>
      </c>
      <c r="NLP5" s="518" t="s">
        <v>10663</v>
      </c>
      <c r="NLQ5" s="518"/>
      <c r="NLR5" s="228" t="s">
        <v>1378</v>
      </c>
      <c r="NLS5" s="229">
        <f t="shared" ref="NLS5" si="1957">LARGE(NLS13,1)</f>
        <v>5500</v>
      </c>
      <c r="NLT5" s="227">
        <v>1960</v>
      </c>
      <c r="NLU5" s="518" t="s">
        <v>10664</v>
      </c>
      <c r="NLV5" s="518"/>
      <c r="NLW5" s="228" t="s">
        <v>1378</v>
      </c>
      <c r="NLX5" s="229">
        <f t="shared" ref="NLX5" si="1958">LARGE(NLX13,1)</f>
        <v>5500</v>
      </c>
      <c r="NLY5" s="227">
        <v>1961</v>
      </c>
      <c r="NLZ5" s="518" t="s">
        <v>10665</v>
      </c>
      <c r="NMA5" s="518"/>
      <c r="NMB5" s="228" t="s">
        <v>1378</v>
      </c>
      <c r="NMC5" s="229">
        <f t="shared" ref="NMC5" si="1959">LARGE(NMC13,1)</f>
        <v>5500</v>
      </c>
      <c r="NMD5" s="227">
        <v>1962</v>
      </c>
      <c r="NME5" s="518" t="s">
        <v>10666</v>
      </c>
      <c r="NMF5" s="518"/>
      <c r="NMG5" s="228" t="s">
        <v>1378</v>
      </c>
      <c r="NMH5" s="229">
        <f t="shared" ref="NMH5" si="1960">LARGE(NMH13,1)</f>
        <v>5500</v>
      </c>
      <c r="NMI5" s="227">
        <v>1963</v>
      </c>
      <c r="NMJ5" s="518" t="s">
        <v>10667</v>
      </c>
      <c r="NMK5" s="518"/>
      <c r="NML5" s="228" t="s">
        <v>1378</v>
      </c>
      <c r="NMM5" s="229">
        <f t="shared" ref="NMM5" si="1961">LARGE(NMM13,1)</f>
        <v>5500</v>
      </c>
      <c r="NMN5" s="227">
        <v>1964</v>
      </c>
      <c r="NMO5" s="518" t="s">
        <v>10668</v>
      </c>
      <c r="NMP5" s="518"/>
      <c r="NMQ5" s="228" t="s">
        <v>1378</v>
      </c>
      <c r="NMR5" s="229">
        <f t="shared" ref="NMR5" si="1962">LARGE(NMR13,1)</f>
        <v>5500</v>
      </c>
      <c r="NMS5" s="227">
        <v>1965</v>
      </c>
      <c r="NMT5" s="518" t="s">
        <v>10669</v>
      </c>
      <c r="NMU5" s="518"/>
      <c r="NMV5" s="228" t="s">
        <v>1378</v>
      </c>
      <c r="NMW5" s="229">
        <f t="shared" ref="NMW5" si="1963">LARGE(NMW13,1)</f>
        <v>5500</v>
      </c>
      <c r="NMX5" s="227">
        <v>1966</v>
      </c>
      <c r="NMY5" s="518" t="s">
        <v>10670</v>
      </c>
      <c r="NMZ5" s="518"/>
      <c r="NNA5" s="228" t="s">
        <v>1378</v>
      </c>
      <c r="NNB5" s="229">
        <f t="shared" ref="NNB5" si="1964">LARGE(NNB13,1)</f>
        <v>5500</v>
      </c>
      <c r="NNC5" s="227">
        <v>1967</v>
      </c>
      <c r="NND5" s="518" t="s">
        <v>10671</v>
      </c>
      <c r="NNE5" s="518"/>
      <c r="NNF5" s="228" t="s">
        <v>1378</v>
      </c>
      <c r="NNG5" s="229">
        <f t="shared" ref="NNG5" si="1965">LARGE(NNG13,1)</f>
        <v>5500</v>
      </c>
      <c r="NNH5" s="227">
        <v>1968</v>
      </c>
      <c r="NNI5" s="518" t="s">
        <v>10672</v>
      </c>
      <c r="NNJ5" s="518"/>
      <c r="NNK5" s="228" t="s">
        <v>1378</v>
      </c>
      <c r="NNL5" s="229">
        <f t="shared" ref="NNL5" si="1966">LARGE(NNL13,1)</f>
        <v>5500</v>
      </c>
      <c r="NNM5" s="227">
        <v>1969</v>
      </c>
      <c r="NNN5" s="518" t="s">
        <v>10673</v>
      </c>
      <c r="NNO5" s="518"/>
      <c r="NNP5" s="228" t="s">
        <v>1378</v>
      </c>
      <c r="NNQ5" s="229">
        <f t="shared" ref="NNQ5" si="1967">LARGE(NNQ13,1)</f>
        <v>5500</v>
      </c>
      <c r="NNR5" s="227">
        <v>1970</v>
      </c>
      <c r="NNS5" s="518" t="s">
        <v>10674</v>
      </c>
      <c r="NNT5" s="518"/>
      <c r="NNU5" s="228" t="s">
        <v>1378</v>
      </c>
      <c r="NNV5" s="229">
        <f t="shared" ref="NNV5" si="1968">LARGE(NNV13,1)</f>
        <v>5500</v>
      </c>
      <c r="NNW5" s="227">
        <v>1971</v>
      </c>
      <c r="NNX5" s="518" t="s">
        <v>10675</v>
      </c>
      <c r="NNY5" s="518"/>
      <c r="NNZ5" s="228" t="s">
        <v>1378</v>
      </c>
      <c r="NOA5" s="229">
        <f t="shared" ref="NOA5" si="1969">LARGE(NOA13,1)</f>
        <v>5500</v>
      </c>
      <c r="NOB5" s="227">
        <v>1972</v>
      </c>
      <c r="NOC5" s="518" t="s">
        <v>10676</v>
      </c>
      <c r="NOD5" s="518"/>
      <c r="NOE5" s="228" t="s">
        <v>1378</v>
      </c>
      <c r="NOF5" s="229">
        <f t="shared" ref="NOF5" si="1970">LARGE(NOF13,1)</f>
        <v>5500</v>
      </c>
      <c r="NOG5" s="227">
        <v>1973</v>
      </c>
      <c r="NOH5" s="518" t="s">
        <v>10677</v>
      </c>
      <c r="NOI5" s="518"/>
      <c r="NOJ5" s="228" t="s">
        <v>1378</v>
      </c>
      <c r="NOK5" s="229">
        <f t="shared" ref="NOK5" si="1971">LARGE(NOK13,1)</f>
        <v>5500</v>
      </c>
      <c r="NOL5" s="227">
        <v>1974</v>
      </c>
      <c r="NOM5" s="518" t="s">
        <v>10678</v>
      </c>
      <c r="NON5" s="518"/>
      <c r="NOO5" s="228" t="s">
        <v>1378</v>
      </c>
      <c r="NOP5" s="229">
        <f t="shared" ref="NOP5" si="1972">LARGE(NOP13,1)</f>
        <v>5500</v>
      </c>
      <c r="NOQ5" s="227">
        <v>1975</v>
      </c>
      <c r="NOR5" s="518" t="s">
        <v>10679</v>
      </c>
      <c r="NOS5" s="518"/>
      <c r="NOT5" s="228" t="s">
        <v>1378</v>
      </c>
      <c r="NOU5" s="229">
        <f t="shared" ref="NOU5" si="1973">LARGE(NOU13,1)</f>
        <v>5500</v>
      </c>
      <c r="NOV5" s="227">
        <v>1976</v>
      </c>
      <c r="NOW5" s="518" t="s">
        <v>10680</v>
      </c>
      <c r="NOX5" s="518"/>
      <c r="NOY5" s="228" t="s">
        <v>1378</v>
      </c>
      <c r="NOZ5" s="229">
        <f t="shared" ref="NOZ5" si="1974">LARGE(NOZ13,1)</f>
        <v>5500</v>
      </c>
      <c r="NPA5" s="227">
        <v>1977</v>
      </c>
      <c r="NPB5" s="518" t="s">
        <v>10681</v>
      </c>
      <c r="NPC5" s="518"/>
      <c r="NPD5" s="228" t="s">
        <v>1378</v>
      </c>
      <c r="NPE5" s="229">
        <f t="shared" ref="NPE5" si="1975">LARGE(NPE13,1)</f>
        <v>5500</v>
      </c>
      <c r="NPF5" s="227">
        <v>1978</v>
      </c>
      <c r="NPG5" s="518" t="s">
        <v>10682</v>
      </c>
      <c r="NPH5" s="518"/>
      <c r="NPI5" s="228" t="s">
        <v>1378</v>
      </c>
      <c r="NPJ5" s="229">
        <f t="shared" ref="NPJ5" si="1976">LARGE(NPJ13,1)</f>
        <v>5500</v>
      </c>
      <c r="NPK5" s="227">
        <v>1979</v>
      </c>
      <c r="NPL5" s="518" t="s">
        <v>10683</v>
      </c>
      <c r="NPM5" s="518"/>
      <c r="NPN5" s="228" t="s">
        <v>1378</v>
      </c>
      <c r="NPO5" s="229">
        <f t="shared" ref="NPO5" si="1977">LARGE(NPO13,1)</f>
        <v>5500</v>
      </c>
      <c r="NPP5" s="227">
        <v>1980</v>
      </c>
      <c r="NPQ5" s="518" t="s">
        <v>10684</v>
      </c>
      <c r="NPR5" s="518"/>
      <c r="NPS5" s="228" t="s">
        <v>1378</v>
      </c>
      <c r="NPT5" s="229">
        <f t="shared" ref="NPT5" si="1978">LARGE(NPT13,1)</f>
        <v>5500</v>
      </c>
      <c r="NPU5" s="227">
        <v>1981</v>
      </c>
      <c r="NPV5" s="518" t="s">
        <v>10685</v>
      </c>
      <c r="NPW5" s="518"/>
      <c r="NPX5" s="228" t="s">
        <v>1378</v>
      </c>
      <c r="NPY5" s="229">
        <f t="shared" ref="NPY5" si="1979">LARGE(NPY13,1)</f>
        <v>5500</v>
      </c>
      <c r="NPZ5" s="227">
        <v>1982</v>
      </c>
      <c r="NQA5" s="518" t="s">
        <v>10686</v>
      </c>
      <c r="NQB5" s="518"/>
      <c r="NQC5" s="228" t="s">
        <v>1378</v>
      </c>
      <c r="NQD5" s="229">
        <f t="shared" ref="NQD5" si="1980">LARGE(NQD13,1)</f>
        <v>5500</v>
      </c>
      <c r="NQE5" s="227">
        <v>1983</v>
      </c>
      <c r="NQF5" s="518" t="s">
        <v>10687</v>
      </c>
      <c r="NQG5" s="518"/>
      <c r="NQH5" s="228" t="s">
        <v>1378</v>
      </c>
      <c r="NQI5" s="229">
        <f t="shared" ref="NQI5" si="1981">LARGE(NQI13,1)</f>
        <v>5500</v>
      </c>
      <c r="NQJ5" s="227">
        <v>1984</v>
      </c>
      <c r="NQK5" s="518" t="s">
        <v>10688</v>
      </c>
      <c r="NQL5" s="518"/>
      <c r="NQM5" s="228" t="s">
        <v>1378</v>
      </c>
      <c r="NQN5" s="229">
        <f t="shared" ref="NQN5" si="1982">LARGE(NQN13,1)</f>
        <v>5500</v>
      </c>
      <c r="NQO5" s="227">
        <v>1985</v>
      </c>
      <c r="NQP5" s="518" t="s">
        <v>10689</v>
      </c>
      <c r="NQQ5" s="518"/>
      <c r="NQR5" s="228" t="s">
        <v>1378</v>
      </c>
      <c r="NQS5" s="229">
        <f t="shared" ref="NQS5" si="1983">LARGE(NQS13,1)</f>
        <v>5500</v>
      </c>
      <c r="NQT5" s="227">
        <v>1986</v>
      </c>
      <c r="NQU5" s="518" t="s">
        <v>10690</v>
      </c>
      <c r="NQV5" s="518"/>
      <c r="NQW5" s="228" t="s">
        <v>1378</v>
      </c>
      <c r="NQX5" s="229">
        <f t="shared" ref="NQX5" si="1984">LARGE(NQX13,1)</f>
        <v>5500</v>
      </c>
      <c r="NQY5" s="227">
        <v>1987</v>
      </c>
      <c r="NQZ5" s="518" t="s">
        <v>10691</v>
      </c>
      <c r="NRA5" s="518"/>
      <c r="NRB5" s="228" t="s">
        <v>1378</v>
      </c>
      <c r="NRC5" s="229">
        <f t="shared" ref="NRC5" si="1985">LARGE(NRC13,1)</f>
        <v>5500</v>
      </c>
      <c r="NRD5" s="227">
        <v>1988</v>
      </c>
      <c r="NRE5" s="518" t="s">
        <v>10692</v>
      </c>
      <c r="NRF5" s="518"/>
      <c r="NRG5" s="228" t="s">
        <v>1378</v>
      </c>
      <c r="NRH5" s="229">
        <f t="shared" ref="NRH5" si="1986">LARGE(NRH13,1)</f>
        <v>5500</v>
      </c>
      <c r="NRI5" s="227">
        <v>1989</v>
      </c>
      <c r="NRJ5" s="518" t="s">
        <v>10693</v>
      </c>
      <c r="NRK5" s="518"/>
      <c r="NRL5" s="228" t="s">
        <v>1378</v>
      </c>
      <c r="NRM5" s="229">
        <f t="shared" ref="NRM5" si="1987">LARGE(NRM13,1)</f>
        <v>5500</v>
      </c>
      <c r="NRN5" s="227">
        <v>1990</v>
      </c>
      <c r="NRO5" s="518" t="s">
        <v>10694</v>
      </c>
      <c r="NRP5" s="518"/>
      <c r="NRQ5" s="228" t="s">
        <v>1378</v>
      </c>
      <c r="NRR5" s="229">
        <f t="shared" ref="NRR5" si="1988">LARGE(NRR13,1)</f>
        <v>5500</v>
      </c>
      <c r="NRS5" s="227">
        <v>1991</v>
      </c>
      <c r="NRT5" s="518" t="s">
        <v>10695</v>
      </c>
      <c r="NRU5" s="518"/>
      <c r="NRV5" s="228" t="s">
        <v>1378</v>
      </c>
      <c r="NRW5" s="229">
        <f t="shared" ref="NRW5" si="1989">LARGE(NRW13,1)</f>
        <v>5500</v>
      </c>
      <c r="NRX5" s="227">
        <v>1992</v>
      </c>
      <c r="NRY5" s="518" t="s">
        <v>10696</v>
      </c>
      <c r="NRZ5" s="518"/>
      <c r="NSA5" s="228" t="s">
        <v>1378</v>
      </c>
      <c r="NSB5" s="229">
        <f t="shared" ref="NSB5" si="1990">LARGE(NSB13,1)</f>
        <v>5500</v>
      </c>
      <c r="NSC5" s="227">
        <v>1993</v>
      </c>
      <c r="NSD5" s="518" t="s">
        <v>10697</v>
      </c>
      <c r="NSE5" s="518"/>
      <c r="NSF5" s="228" t="s">
        <v>1378</v>
      </c>
      <c r="NSG5" s="229">
        <f t="shared" ref="NSG5" si="1991">LARGE(NSG13,1)</f>
        <v>5500</v>
      </c>
      <c r="NSH5" s="227">
        <v>1994</v>
      </c>
      <c r="NSI5" s="518" t="s">
        <v>10698</v>
      </c>
      <c r="NSJ5" s="518"/>
      <c r="NSK5" s="228" t="s">
        <v>1378</v>
      </c>
      <c r="NSL5" s="229">
        <f t="shared" ref="NSL5" si="1992">LARGE(NSL13,1)</f>
        <v>5500</v>
      </c>
      <c r="NSM5" s="227">
        <v>1995</v>
      </c>
      <c r="NSN5" s="518" t="s">
        <v>10699</v>
      </c>
      <c r="NSO5" s="518"/>
      <c r="NSP5" s="228" t="s">
        <v>1378</v>
      </c>
      <c r="NSQ5" s="229">
        <f t="shared" ref="NSQ5" si="1993">LARGE(NSQ13,1)</f>
        <v>5500</v>
      </c>
      <c r="NSR5" s="227">
        <v>1996</v>
      </c>
      <c r="NSS5" s="518" t="s">
        <v>10700</v>
      </c>
      <c r="NST5" s="518"/>
      <c r="NSU5" s="228" t="s">
        <v>1378</v>
      </c>
      <c r="NSV5" s="229">
        <f t="shared" ref="NSV5" si="1994">LARGE(NSV13,1)</f>
        <v>5500</v>
      </c>
      <c r="NSW5" s="227">
        <v>1997</v>
      </c>
      <c r="NSX5" s="518" t="s">
        <v>10701</v>
      </c>
      <c r="NSY5" s="518"/>
      <c r="NSZ5" s="228" t="s">
        <v>1378</v>
      </c>
      <c r="NTA5" s="229">
        <f t="shared" ref="NTA5" si="1995">LARGE(NTA13,1)</f>
        <v>5500</v>
      </c>
      <c r="NTB5" s="227">
        <v>1998</v>
      </c>
      <c r="NTC5" s="518" t="s">
        <v>10702</v>
      </c>
      <c r="NTD5" s="518"/>
      <c r="NTE5" s="228" t="s">
        <v>1378</v>
      </c>
      <c r="NTF5" s="229">
        <f t="shared" ref="NTF5" si="1996">LARGE(NTF13,1)</f>
        <v>5500</v>
      </c>
      <c r="NTG5" s="227">
        <v>1999</v>
      </c>
      <c r="NTH5" s="518" t="s">
        <v>10703</v>
      </c>
      <c r="NTI5" s="518"/>
      <c r="NTJ5" s="228" t="s">
        <v>1378</v>
      </c>
      <c r="NTK5" s="229">
        <f t="shared" ref="NTK5" si="1997">LARGE(NTK13,1)</f>
        <v>5500</v>
      </c>
      <c r="NTL5" s="227">
        <v>2000</v>
      </c>
      <c r="NTM5" s="518" t="s">
        <v>10704</v>
      </c>
      <c r="NTN5" s="518"/>
      <c r="NTO5" s="228" t="s">
        <v>1378</v>
      </c>
      <c r="NTP5" s="229">
        <f t="shared" ref="NTP5" si="1998">LARGE(NTP13,1)</f>
        <v>5500</v>
      </c>
      <c r="NTQ5" s="227">
        <v>2001</v>
      </c>
      <c r="NTR5" s="518" t="s">
        <v>10705</v>
      </c>
      <c r="NTS5" s="518"/>
      <c r="NTT5" s="228" t="s">
        <v>1378</v>
      </c>
      <c r="NTU5" s="229">
        <f t="shared" ref="NTU5" si="1999">LARGE(NTU13,1)</f>
        <v>5500</v>
      </c>
      <c r="NTV5" s="227">
        <v>2002</v>
      </c>
      <c r="NTW5" s="518" t="s">
        <v>10706</v>
      </c>
      <c r="NTX5" s="518"/>
      <c r="NTY5" s="228" t="s">
        <v>1378</v>
      </c>
      <c r="NTZ5" s="229">
        <f t="shared" ref="NTZ5" si="2000">LARGE(NTZ13,1)</f>
        <v>5500</v>
      </c>
      <c r="NUA5" s="227">
        <v>2003</v>
      </c>
      <c r="NUB5" s="518" t="s">
        <v>10707</v>
      </c>
      <c r="NUC5" s="518"/>
      <c r="NUD5" s="228" t="s">
        <v>1378</v>
      </c>
      <c r="NUE5" s="229">
        <f t="shared" ref="NUE5" si="2001">LARGE(NUE13,1)</f>
        <v>5500</v>
      </c>
      <c r="NUF5" s="227">
        <v>2004</v>
      </c>
      <c r="NUG5" s="518" t="s">
        <v>10708</v>
      </c>
      <c r="NUH5" s="518"/>
      <c r="NUI5" s="228" t="s">
        <v>1378</v>
      </c>
      <c r="NUJ5" s="229">
        <f t="shared" ref="NUJ5" si="2002">LARGE(NUJ13,1)</f>
        <v>5500</v>
      </c>
      <c r="NUK5" s="227">
        <v>2005</v>
      </c>
      <c r="NUL5" s="518" t="s">
        <v>10709</v>
      </c>
      <c r="NUM5" s="518"/>
      <c r="NUN5" s="228" t="s">
        <v>1378</v>
      </c>
      <c r="NUO5" s="229">
        <f t="shared" ref="NUO5" si="2003">LARGE(NUO13,1)</f>
        <v>5500</v>
      </c>
      <c r="NUP5" s="227">
        <v>2006</v>
      </c>
      <c r="NUQ5" s="518" t="s">
        <v>10710</v>
      </c>
      <c r="NUR5" s="518"/>
      <c r="NUS5" s="228" t="s">
        <v>1378</v>
      </c>
      <c r="NUT5" s="229">
        <f t="shared" ref="NUT5" si="2004">LARGE(NUT13,1)</f>
        <v>5500</v>
      </c>
      <c r="NUU5" s="227">
        <v>2007</v>
      </c>
      <c r="NUV5" s="518" t="s">
        <v>10711</v>
      </c>
      <c r="NUW5" s="518"/>
      <c r="NUX5" s="228" t="s">
        <v>1378</v>
      </c>
      <c r="NUY5" s="229">
        <f t="shared" ref="NUY5" si="2005">LARGE(NUY13,1)</f>
        <v>5500</v>
      </c>
      <c r="NUZ5" s="227">
        <v>2008</v>
      </c>
      <c r="NVA5" s="518" t="s">
        <v>10712</v>
      </c>
      <c r="NVB5" s="518"/>
      <c r="NVC5" s="228" t="s">
        <v>1378</v>
      </c>
      <c r="NVD5" s="229">
        <f t="shared" ref="NVD5" si="2006">LARGE(NVD13,1)</f>
        <v>5500</v>
      </c>
      <c r="NVE5" s="227">
        <v>2009</v>
      </c>
      <c r="NVF5" s="518" t="s">
        <v>10713</v>
      </c>
      <c r="NVG5" s="518"/>
      <c r="NVH5" s="228" t="s">
        <v>1378</v>
      </c>
      <c r="NVI5" s="229">
        <f t="shared" ref="NVI5" si="2007">LARGE(NVI13,1)</f>
        <v>5500</v>
      </c>
      <c r="NVJ5" s="227">
        <v>2010</v>
      </c>
      <c r="NVK5" s="518" t="s">
        <v>10714</v>
      </c>
      <c r="NVL5" s="518"/>
      <c r="NVM5" s="228" t="s">
        <v>1378</v>
      </c>
      <c r="NVN5" s="229">
        <f t="shared" ref="NVN5" si="2008">LARGE(NVN13,1)</f>
        <v>5500</v>
      </c>
      <c r="NVO5" s="227">
        <v>2011</v>
      </c>
      <c r="NVP5" s="518" t="s">
        <v>10715</v>
      </c>
      <c r="NVQ5" s="518"/>
      <c r="NVR5" s="228" t="s">
        <v>1378</v>
      </c>
      <c r="NVS5" s="229">
        <f t="shared" ref="NVS5" si="2009">LARGE(NVS13,1)</f>
        <v>5500</v>
      </c>
      <c r="NVT5" s="227">
        <v>2012</v>
      </c>
      <c r="NVU5" s="518" t="s">
        <v>10716</v>
      </c>
      <c r="NVV5" s="518"/>
      <c r="NVW5" s="228" t="s">
        <v>1378</v>
      </c>
      <c r="NVX5" s="229">
        <f t="shared" ref="NVX5" si="2010">LARGE(NVX13,1)</f>
        <v>5500</v>
      </c>
      <c r="NVY5" s="227">
        <v>2013</v>
      </c>
      <c r="NVZ5" s="518" t="s">
        <v>10717</v>
      </c>
      <c r="NWA5" s="518"/>
      <c r="NWB5" s="228" t="s">
        <v>1378</v>
      </c>
      <c r="NWC5" s="229">
        <f t="shared" ref="NWC5" si="2011">LARGE(NWC13,1)</f>
        <v>5500</v>
      </c>
      <c r="NWD5" s="227">
        <v>2014</v>
      </c>
      <c r="NWE5" s="518" t="s">
        <v>10718</v>
      </c>
      <c r="NWF5" s="518"/>
      <c r="NWG5" s="228" t="s">
        <v>1378</v>
      </c>
      <c r="NWH5" s="229">
        <f t="shared" ref="NWH5" si="2012">LARGE(NWH13,1)</f>
        <v>5500</v>
      </c>
      <c r="NWI5" s="227">
        <v>2015</v>
      </c>
      <c r="NWJ5" s="518" t="s">
        <v>10719</v>
      </c>
      <c r="NWK5" s="518"/>
      <c r="NWL5" s="228" t="s">
        <v>1378</v>
      </c>
      <c r="NWM5" s="229">
        <f t="shared" ref="NWM5" si="2013">LARGE(NWM13,1)</f>
        <v>5500</v>
      </c>
      <c r="NWN5" s="227">
        <v>2016</v>
      </c>
      <c r="NWO5" s="518" t="s">
        <v>10720</v>
      </c>
      <c r="NWP5" s="518"/>
      <c r="NWQ5" s="228" t="s">
        <v>1378</v>
      </c>
      <c r="NWR5" s="229">
        <f t="shared" ref="NWR5" si="2014">LARGE(NWR13,1)</f>
        <v>5500</v>
      </c>
      <c r="NWS5" s="227">
        <v>2017</v>
      </c>
      <c r="NWT5" s="518" t="s">
        <v>10721</v>
      </c>
      <c r="NWU5" s="518"/>
      <c r="NWV5" s="228" t="s">
        <v>1378</v>
      </c>
      <c r="NWW5" s="229">
        <f t="shared" ref="NWW5" si="2015">LARGE(NWW13,1)</f>
        <v>5500</v>
      </c>
      <c r="NWX5" s="227">
        <v>2018</v>
      </c>
      <c r="NWY5" s="518" t="s">
        <v>10722</v>
      </c>
      <c r="NWZ5" s="518"/>
      <c r="NXA5" s="228" t="s">
        <v>1378</v>
      </c>
      <c r="NXB5" s="229">
        <f t="shared" ref="NXB5" si="2016">LARGE(NXB13,1)</f>
        <v>5500</v>
      </c>
      <c r="NXC5" s="227">
        <v>2019</v>
      </c>
      <c r="NXD5" s="518" t="s">
        <v>10723</v>
      </c>
      <c r="NXE5" s="518"/>
      <c r="NXF5" s="228" t="s">
        <v>1378</v>
      </c>
      <c r="NXG5" s="229">
        <f t="shared" ref="NXG5" si="2017">LARGE(NXG13,1)</f>
        <v>5500</v>
      </c>
      <c r="NXH5" s="227">
        <v>2020</v>
      </c>
      <c r="NXI5" s="518" t="s">
        <v>10724</v>
      </c>
      <c r="NXJ5" s="518"/>
      <c r="NXK5" s="228" t="s">
        <v>1378</v>
      </c>
      <c r="NXL5" s="229">
        <f t="shared" ref="NXL5" si="2018">LARGE(NXL13,1)</f>
        <v>5500</v>
      </c>
      <c r="NXM5" s="227">
        <v>2021</v>
      </c>
      <c r="NXN5" s="518" t="s">
        <v>10725</v>
      </c>
      <c r="NXO5" s="518"/>
      <c r="NXP5" s="228" t="s">
        <v>1378</v>
      </c>
      <c r="NXQ5" s="229">
        <f t="shared" ref="NXQ5" si="2019">LARGE(NXQ13,1)</f>
        <v>5500</v>
      </c>
      <c r="NXR5" s="227">
        <v>2022</v>
      </c>
      <c r="NXS5" s="518" t="s">
        <v>10726</v>
      </c>
      <c r="NXT5" s="518"/>
      <c r="NXU5" s="228" t="s">
        <v>1378</v>
      </c>
      <c r="NXV5" s="229">
        <f t="shared" ref="NXV5" si="2020">LARGE(NXV13,1)</f>
        <v>5500</v>
      </c>
      <c r="NXW5" s="227">
        <v>2023</v>
      </c>
      <c r="NXX5" s="518" t="s">
        <v>10727</v>
      </c>
      <c r="NXY5" s="518"/>
      <c r="NXZ5" s="228" t="s">
        <v>1378</v>
      </c>
      <c r="NYA5" s="229">
        <f t="shared" ref="NYA5" si="2021">LARGE(NYA13,1)</f>
        <v>5500</v>
      </c>
      <c r="NYB5" s="227">
        <v>2024</v>
      </c>
      <c r="NYC5" s="518" t="s">
        <v>10728</v>
      </c>
      <c r="NYD5" s="518"/>
      <c r="NYE5" s="228" t="s">
        <v>1378</v>
      </c>
      <c r="NYF5" s="229">
        <f t="shared" ref="NYF5" si="2022">LARGE(NYF13,1)</f>
        <v>5500</v>
      </c>
      <c r="NYG5" s="227">
        <v>2025</v>
      </c>
      <c r="NYH5" s="518" t="s">
        <v>10729</v>
      </c>
      <c r="NYI5" s="518"/>
      <c r="NYJ5" s="228" t="s">
        <v>1378</v>
      </c>
      <c r="NYK5" s="229">
        <f t="shared" ref="NYK5" si="2023">LARGE(NYK13,1)</f>
        <v>5500</v>
      </c>
      <c r="NYL5" s="227">
        <v>2026</v>
      </c>
      <c r="NYM5" s="518" t="s">
        <v>10730</v>
      </c>
      <c r="NYN5" s="518"/>
      <c r="NYO5" s="228" t="s">
        <v>1378</v>
      </c>
      <c r="NYP5" s="229">
        <f t="shared" ref="NYP5" si="2024">LARGE(NYP13,1)</f>
        <v>5500</v>
      </c>
      <c r="NYQ5" s="227">
        <v>2027</v>
      </c>
      <c r="NYR5" s="518" t="s">
        <v>10731</v>
      </c>
      <c r="NYS5" s="518"/>
      <c r="NYT5" s="228" t="s">
        <v>1378</v>
      </c>
      <c r="NYU5" s="229">
        <f t="shared" ref="NYU5" si="2025">LARGE(NYU13,1)</f>
        <v>5500</v>
      </c>
      <c r="NYV5" s="227">
        <v>2028</v>
      </c>
      <c r="NYW5" s="518" t="s">
        <v>10732</v>
      </c>
      <c r="NYX5" s="518"/>
      <c r="NYY5" s="228" t="s">
        <v>1378</v>
      </c>
      <c r="NYZ5" s="229">
        <f t="shared" ref="NYZ5" si="2026">LARGE(NYZ13,1)</f>
        <v>5500</v>
      </c>
      <c r="NZA5" s="227">
        <v>2029</v>
      </c>
      <c r="NZB5" s="518" t="s">
        <v>10733</v>
      </c>
      <c r="NZC5" s="518"/>
      <c r="NZD5" s="228" t="s">
        <v>1378</v>
      </c>
      <c r="NZE5" s="229">
        <f t="shared" ref="NZE5" si="2027">LARGE(NZE13,1)</f>
        <v>5500</v>
      </c>
      <c r="NZF5" s="227">
        <v>2030</v>
      </c>
      <c r="NZG5" s="518" t="s">
        <v>10734</v>
      </c>
      <c r="NZH5" s="518"/>
      <c r="NZI5" s="228" t="s">
        <v>1378</v>
      </c>
      <c r="NZJ5" s="229">
        <f t="shared" ref="NZJ5" si="2028">LARGE(NZJ13,1)</f>
        <v>5500</v>
      </c>
      <c r="NZK5" s="227">
        <v>2031</v>
      </c>
      <c r="NZL5" s="518" t="s">
        <v>10735</v>
      </c>
      <c r="NZM5" s="518"/>
      <c r="NZN5" s="228" t="s">
        <v>1378</v>
      </c>
      <c r="NZO5" s="229">
        <f t="shared" ref="NZO5" si="2029">LARGE(NZO13,1)</f>
        <v>5500</v>
      </c>
      <c r="NZP5" s="227">
        <v>2032</v>
      </c>
      <c r="NZQ5" s="518" t="s">
        <v>10736</v>
      </c>
      <c r="NZR5" s="518"/>
      <c r="NZS5" s="228" t="s">
        <v>1378</v>
      </c>
      <c r="NZT5" s="229">
        <f t="shared" ref="NZT5" si="2030">LARGE(NZT13,1)</f>
        <v>5500</v>
      </c>
      <c r="NZU5" s="227">
        <v>2033</v>
      </c>
      <c r="NZV5" s="518" t="s">
        <v>10737</v>
      </c>
      <c r="NZW5" s="518"/>
      <c r="NZX5" s="228" t="s">
        <v>1378</v>
      </c>
      <c r="NZY5" s="229">
        <f t="shared" ref="NZY5" si="2031">LARGE(NZY13,1)</f>
        <v>5500</v>
      </c>
      <c r="NZZ5" s="227">
        <v>2034</v>
      </c>
      <c r="OAA5" s="518" t="s">
        <v>10738</v>
      </c>
      <c r="OAB5" s="518"/>
      <c r="OAC5" s="228" t="s">
        <v>1378</v>
      </c>
      <c r="OAD5" s="229">
        <f t="shared" ref="OAD5" si="2032">LARGE(OAD13,1)</f>
        <v>5500</v>
      </c>
      <c r="OAE5" s="227">
        <v>2035</v>
      </c>
      <c r="OAF5" s="518" t="s">
        <v>10739</v>
      </c>
      <c r="OAG5" s="518"/>
      <c r="OAH5" s="228" t="s">
        <v>1378</v>
      </c>
      <c r="OAI5" s="229">
        <f t="shared" ref="OAI5" si="2033">LARGE(OAI13,1)</f>
        <v>5500</v>
      </c>
      <c r="OAJ5" s="227">
        <v>2036</v>
      </c>
      <c r="OAK5" s="518" t="s">
        <v>10740</v>
      </c>
      <c r="OAL5" s="518"/>
      <c r="OAM5" s="228" t="s">
        <v>1378</v>
      </c>
      <c r="OAN5" s="229">
        <f t="shared" ref="OAN5" si="2034">LARGE(OAN13,1)</f>
        <v>5500</v>
      </c>
      <c r="OAO5" s="227">
        <v>2037</v>
      </c>
      <c r="OAP5" s="518" t="s">
        <v>10741</v>
      </c>
      <c r="OAQ5" s="518"/>
      <c r="OAR5" s="228" t="s">
        <v>1378</v>
      </c>
      <c r="OAS5" s="229">
        <f t="shared" ref="OAS5" si="2035">LARGE(OAS13,1)</f>
        <v>5500</v>
      </c>
      <c r="OAT5" s="227">
        <v>2038</v>
      </c>
      <c r="OAU5" s="518" t="s">
        <v>10742</v>
      </c>
      <c r="OAV5" s="518"/>
      <c r="OAW5" s="228" t="s">
        <v>1378</v>
      </c>
      <c r="OAX5" s="229">
        <f t="shared" ref="OAX5" si="2036">LARGE(OAX13,1)</f>
        <v>5500</v>
      </c>
      <c r="OAY5" s="227">
        <v>2039</v>
      </c>
      <c r="OAZ5" s="518" t="s">
        <v>10743</v>
      </c>
      <c r="OBA5" s="518"/>
      <c r="OBB5" s="228" t="s">
        <v>1378</v>
      </c>
      <c r="OBC5" s="229">
        <f t="shared" ref="OBC5" si="2037">LARGE(OBC13,1)</f>
        <v>5500</v>
      </c>
      <c r="OBD5" s="227">
        <v>2040</v>
      </c>
      <c r="OBE5" s="518" t="s">
        <v>10744</v>
      </c>
      <c r="OBF5" s="518"/>
      <c r="OBG5" s="228" t="s">
        <v>1378</v>
      </c>
      <c r="OBH5" s="229">
        <f t="shared" ref="OBH5" si="2038">LARGE(OBH13,1)</f>
        <v>5500</v>
      </c>
      <c r="OBI5" s="227">
        <v>2041</v>
      </c>
      <c r="OBJ5" s="518" t="s">
        <v>10745</v>
      </c>
      <c r="OBK5" s="518"/>
      <c r="OBL5" s="228" t="s">
        <v>1378</v>
      </c>
      <c r="OBM5" s="229">
        <f t="shared" ref="OBM5" si="2039">LARGE(OBM13,1)</f>
        <v>5500</v>
      </c>
      <c r="OBN5" s="227">
        <v>2042</v>
      </c>
      <c r="OBO5" s="518" t="s">
        <v>10746</v>
      </c>
      <c r="OBP5" s="518"/>
      <c r="OBQ5" s="228" t="s">
        <v>1378</v>
      </c>
      <c r="OBR5" s="229">
        <f t="shared" ref="OBR5" si="2040">LARGE(OBR13,1)</f>
        <v>5500</v>
      </c>
      <c r="OBS5" s="227">
        <v>2043</v>
      </c>
      <c r="OBT5" s="518" t="s">
        <v>10747</v>
      </c>
      <c r="OBU5" s="518"/>
      <c r="OBV5" s="228" t="s">
        <v>1378</v>
      </c>
      <c r="OBW5" s="229">
        <f t="shared" ref="OBW5" si="2041">LARGE(OBW13,1)</f>
        <v>5500</v>
      </c>
      <c r="OBX5" s="227">
        <v>2044</v>
      </c>
      <c r="OBY5" s="518" t="s">
        <v>10748</v>
      </c>
      <c r="OBZ5" s="518"/>
      <c r="OCA5" s="228" t="s">
        <v>1378</v>
      </c>
      <c r="OCB5" s="229">
        <f t="shared" ref="OCB5" si="2042">LARGE(OCB13,1)</f>
        <v>5500</v>
      </c>
      <c r="OCC5" s="227">
        <v>2045</v>
      </c>
      <c r="OCD5" s="518" t="s">
        <v>10749</v>
      </c>
      <c r="OCE5" s="518"/>
      <c r="OCF5" s="228" t="s">
        <v>1378</v>
      </c>
      <c r="OCG5" s="229">
        <f t="shared" ref="OCG5" si="2043">LARGE(OCG13,1)</f>
        <v>5500</v>
      </c>
      <c r="OCH5" s="227">
        <v>2046</v>
      </c>
      <c r="OCI5" s="518" t="s">
        <v>10750</v>
      </c>
      <c r="OCJ5" s="518"/>
      <c r="OCK5" s="228" t="s">
        <v>1378</v>
      </c>
      <c r="OCL5" s="229">
        <f t="shared" ref="OCL5" si="2044">LARGE(OCL13,1)</f>
        <v>5500</v>
      </c>
      <c r="OCM5" s="227">
        <v>2047</v>
      </c>
      <c r="OCN5" s="518" t="s">
        <v>10751</v>
      </c>
      <c r="OCO5" s="518"/>
      <c r="OCP5" s="228" t="s">
        <v>1378</v>
      </c>
      <c r="OCQ5" s="229">
        <f t="shared" ref="OCQ5" si="2045">LARGE(OCQ13,1)</f>
        <v>5500</v>
      </c>
      <c r="OCR5" s="227">
        <v>2048</v>
      </c>
      <c r="OCS5" s="518" t="s">
        <v>10752</v>
      </c>
      <c r="OCT5" s="518"/>
      <c r="OCU5" s="228" t="s">
        <v>1378</v>
      </c>
      <c r="OCV5" s="229">
        <f t="shared" ref="OCV5" si="2046">LARGE(OCV13,1)</f>
        <v>5500</v>
      </c>
      <c r="OCW5" s="227">
        <v>2049</v>
      </c>
      <c r="OCX5" s="518" t="s">
        <v>10753</v>
      </c>
      <c r="OCY5" s="518"/>
      <c r="OCZ5" s="228" t="s">
        <v>1378</v>
      </c>
      <c r="ODA5" s="229">
        <f t="shared" ref="ODA5" si="2047">LARGE(ODA13,1)</f>
        <v>5500</v>
      </c>
      <c r="ODB5" s="227">
        <v>2050</v>
      </c>
      <c r="ODC5" s="518" t="s">
        <v>10754</v>
      </c>
      <c r="ODD5" s="518"/>
      <c r="ODE5" s="228" t="s">
        <v>1378</v>
      </c>
      <c r="ODF5" s="229">
        <f t="shared" ref="ODF5" si="2048">LARGE(ODF13,1)</f>
        <v>5500</v>
      </c>
      <c r="ODG5" s="227">
        <v>2051</v>
      </c>
      <c r="ODH5" s="518" t="s">
        <v>10755</v>
      </c>
      <c r="ODI5" s="518"/>
      <c r="ODJ5" s="228" t="s">
        <v>1378</v>
      </c>
      <c r="ODK5" s="229">
        <f t="shared" ref="ODK5" si="2049">LARGE(ODK13,1)</f>
        <v>5500</v>
      </c>
      <c r="ODL5" s="227">
        <v>2052</v>
      </c>
      <c r="ODM5" s="518" t="s">
        <v>10756</v>
      </c>
      <c r="ODN5" s="518"/>
      <c r="ODO5" s="228" t="s">
        <v>1378</v>
      </c>
      <c r="ODP5" s="229">
        <f t="shared" ref="ODP5" si="2050">LARGE(ODP13,1)</f>
        <v>5500</v>
      </c>
      <c r="ODQ5" s="227">
        <v>2053</v>
      </c>
      <c r="ODR5" s="518" t="s">
        <v>10757</v>
      </c>
      <c r="ODS5" s="518"/>
      <c r="ODT5" s="228" t="s">
        <v>1378</v>
      </c>
      <c r="ODU5" s="229">
        <f t="shared" ref="ODU5" si="2051">LARGE(ODU13,1)</f>
        <v>5500</v>
      </c>
      <c r="ODV5" s="227">
        <v>2054</v>
      </c>
      <c r="ODW5" s="518" t="s">
        <v>10758</v>
      </c>
      <c r="ODX5" s="518"/>
      <c r="ODY5" s="228" t="s">
        <v>1378</v>
      </c>
      <c r="ODZ5" s="229">
        <f t="shared" ref="ODZ5" si="2052">LARGE(ODZ13,1)</f>
        <v>5500</v>
      </c>
      <c r="OEA5" s="227">
        <v>2055</v>
      </c>
      <c r="OEB5" s="518" t="s">
        <v>10759</v>
      </c>
      <c r="OEC5" s="518"/>
      <c r="OED5" s="228" t="s">
        <v>1378</v>
      </c>
      <c r="OEE5" s="229">
        <f t="shared" ref="OEE5" si="2053">LARGE(OEE13,1)</f>
        <v>5500</v>
      </c>
      <c r="OEF5" s="227">
        <v>2056</v>
      </c>
      <c r="OEG5" s="518" t="s">
        <v>10760</v>
      </c>
      <c r="OEH5" s="518"/>
      <c r="OEI5" s="228" t="s">
        <v>1378</v>
      </c>
      <c r="OEJ5" s="229">
        <f t="shared" ref="OEJ5" si="2054">LARGE(OEJ13,1)</f>
        <v>5500</v>
      </c>
      <c r="OEK5" s="227">
        <v>2057</v>
      </c>
      <c r="OEL5" s="518" t="s">
        <v>10761</v>
      </c>
      <c r="OEM5" s="518"/>
      <c r="OEN5" s="228" t="s">
        <v>1378</v>
      </c>
      <c r="OEO5" s="229">
        <f t="shared" ref="OEO5" si="2055">LARGE(OEO13,1)</f>
        <v>5500</v>
      </c>
      <c r="OEP5" s="227">
        <v>2058</v>
      </c>
      <c r="OEQ5" s="518" t="s">
        <v>10762</v>
      </c>
      <c r="OER5" s="518"/>
      <c r="OES5" s="228" t="s">
        <v>1378</v>
      </c>
      <c r="OET5" s="229">
        <f t="shared" ref="OET5" si="2056">LARGE(OET13,1)</f>
        <v>5500</v>
      </c>
      <c r="OEU5" s="227">
        <v>2059</v>
      </c>
      <c r="OEV5" s="518" t="s">
        <v>10763</v>
      </c>
      <c r="OEW5" s="518"/>
      <c r="OEX5" s="228" t="s">
        <v>1378</v>
      </c>
      <c r="OEY5" s="229">
        <f t="shared" ref="OEY5" si="2057">LARGE(OEY13,1)</f>
        <v>5500</v>
      </c>
      <c r="OEZ5" s="227">
        <v>2060</v>
      </c>
      <c r="OFA5" s="518" t="s">
        <v>10764</v>
      </c>
      <c r="OFB5" s="518"/>
      <c r="OFC5" s="228" t="s">
        <v>1378</v>
      </c>
      <c r="OFD5" s="229">
        <f t="shared" ref="OFD5" si="2058">LARGE(OFD13,1)</f>
        <v>5500</v>
      </c>
      <c r="OFE5" s="227">
        <v>2061</v>
      </c>
      <c r="OFF5" s="518" t="s">
        <v>10765</v>
      </c>
      <c r="OFG5" s="518"/>
      <c r="OFH5" s="228" t="s">
        <v>1378</v>
      </c>
      <c r="OFI5" s="229">
        <f t="shared" ref="OFI5" si="2059">LARGE(OFI13,1)</f>
        <v>5500</v>
      </c>
      <c r="OFJ5" s="227">
        <v>2062</v>
      </c>
      <c r="OFK5" s="518" t="s">
        <v>10766</v>
      </c>
      <c r="OFL5" s="518"/>
      <c r="OFM5" s="228" t="s">
        <v>1378</v>
      </c>
      <c r="OFN5" s="229">
        <f t="shared" ref="OFN5" si="2060">LARGE(OFN13,1)</f>
        <v>5500</v>
      </c>
      <c r="OFO5" s="227">
        <v>2063</v>
      </c>
      <c r="OFP5" s="518" t="s">
        <v>10767</v>
      </c>
      <c r="OFQ5" s="518"/>
      <c r="OFR5" s="228" t="s">
        <v>1378</v>
      </c>
      <c r="OFS5" s="229">
        <f t="shared" ref="OFS5" si="2061">LARGE(OFS13,1)</f>
        <v>5500</v>
      </c>
      <c r="OFT5" s="227">
        <v>2064</v>
      </c>
      <c r="OFU5" s="518" t="s">
        <v>10768</v>
      </c>
      <c r="OFV5" s="518"/>
      <c r="OFW5" s="228" t="s">
        <v>1378</v>
      </c>
      <c r="OFX5" s="229">
        <f t="shared" ref="OFX5" si="2062">LARGE(OFX13,1)</f>
        <v>5500</v>
      </c>
      <c r="OFY5" s="227">
        <v>2065</v>
      </c>
      <c r="OFZ5" s="518" t="s">
        <v>10769</v>
      </c>
      <c r="OGA5" s="518"/>
      <c r="OGB5" s="228" t="s">
        <v>1378</v>
      </c>
      <c r="OGC5" s="229">
        <f t="shared" ref="OGC5" si="2063">LARGE(OGC13,1)</f>
        <v>5500</v>
      </c>
      <c r="OGD5" s="227">
        <v>2066</v>
      </c>
      <c r="OGE5" s="518" t="s">
        <v>10770</v>
      </c>
      <c r="OGF5" s="518"/>
      <c r="OGG5" s="228" t="s">
        <v>1378</v>
      </c>
      <c r="OGH5" s="229">
        <f t="shared" ref="OGH5" si="2064">LARGE(OGH13,1)</f>
        <v>5500</v>
      </c>
      <c r="OGI5" s="227">
        <v>2067</v>
      </c>
      <c r="OGJ5" s="518" t="s">
        <v>10771</v>
      </c>
      <c r="OGK5" s="518"/>
      <c r="OGL5" s="228" t="s">
        <v>1378</v>
      </c>
      <c r="OGM5" s="229">
        <f t="shared" ref="OGM5" si="2065">LARGE(OGM13,1)</f>
        <v>5500</v>
      </c>
      <c r="OGN5" s="227">
        <v>2068</v>
      </c>
      <c r="OGO5" s="518" t="s">
        <v>10772</v>
      </c>
      <c r="OGP5" s="518"/>
      <c r="OGQ5" s="228" t="s">
        <v>1378</v>
      </c>
      <c r="OGR5" s="229">
        <f t="shared" ref="OGR5" si="2066">LARGE(OGR13,1)</f>
        <v>5500</v>
      </c>
      <c r="OGS5" s="227">
        <v>2069</v>
      </c>
      <c r="OGT5" s="518" t="s">
        <v>10773</v>
      </c>
      <c r="OGU5" s="518"/>
      <c r="OGV5" s="228" t="s">
        <v>1378</v>
      </c>
      <c r="OGW5" s="229">
        <f t="shared" ref="OGW5" si="2067">LARGE(OGW13,1)</f>
        <v>5500</v>
      </c>
      <c r="OGX5" s="227">
        <v>2070</v>
      </c>
      <c r="OGY5" s="518" t="s">
        <v>10774</v>
      </c>
      <c r="OGZ5" s="518"/>
      <c r="OHA5" s="228" t="s">
        <v>1378</v>
      </c>
      <c r="OHB5" s="229">
        <f t="shared" ref="OHB5" si="2068">LARGE(OHB13,1)</f>
        <v>5500</v>
      </c>
      <c r="OHC5" s="227">
        <v>2071</v>
      </c>
      <c r="OHD5" s="518" t="s">
        <v>10775</v>
      </c>
      <c r="OHE5" s="518"/>
      <c r="OHF5" s="228" t="s">
        <v>1378</v>
      </c>
      <c r="OHG5" s="229">
        <f t="shared" ref="OHG5" si="2069">LARGE(OHG13,1)</f>
        <v>5500</v>
      </c>
      <c r="OHH5" s="227">
        <v>2072</v>
      </c>
      <c r="OHI5" s="518" t="s">
        <v>10776</v>
      </c>
      <c r="OHJ5" s="518"/>
      <c r="OHK5" s="228" t="s">
        <v>1378</v>
      </c>
      <c r="OHL5" s="229">
        <f t="shared" ref="OHL5" si="2070">LARGE(OHL13,1)</f>
        <v>5500</v>
      </c>
      <c r="OHM5" s="227">
        <v>2073</v>
      </c>
      <c r="OHN5" s="518" t="s">
        <v>10777</v>
      </c>
      <c r="OHO5" s="518"/>
      <c r="OHP5" s="228" t="s">
        <v>1378</v>
      </c>
      <c r="OHQ5" s="229">
        <f t="shared" ref="OHQ5" si="2071">LARGE(OHQ13,1)</f>
        <v>5500</v>
      </c>
      <c r="OHR5" s="227">
        <v>2074</v>
      </c>
      <c r="OHS5" s="518" t="s">
        <v>10778</v>
      </c>
      <c r="OHT5" s="518"/>
      <c r="OHU5" s="228" t="s">
        <v>1378</v>
      </c>
      <c r="OHV5" s="229">
        <f t="shared" ref="OHV5" si="2072">LARGE(OHV13,1)</f>
        <v>5500</v>
      </c>
      <c r="OHW5" s="227">
        <v>2075</v>
      </c>
      <c r="OHX5" s="518" t="s">
        <v>10779</v>
      </c>
      <c r="OHY5" s="518"/>
      <c r="OHZ5" s="228" t="s">
        <v>1378</v>
      </c>
      <c r="OIA5" s="229">
        <f t="shared" ref="OIA5" si="2073">LARGE(OIA13,1)</f>
        <v>5500</v>
      </c>
      <c r="OIB5" s="227">
        <v>2076</v>
      </c>
      <c r="OIC5" s="518" t="s">
        <v>10780</v>
      </c>
      <c r="OID5" s="518"/>
      <c r="OIE5" s="228" t="s">
        <v>1378</v>
      </c>
      <c r="OIF5" s="229">
        <f t="shared" ref="OIF5" si="2074">LARGE(OIF13,1)</f>
        <v>5500</v>
      </c>
      <c r="OIG5" s="227">
        <v>2077</v>
      </c>
      <c r="OIH5" s="518" t="s">
        <v>10781</v>
      </c>
      <c r="OII5" s="518"/>
      <c r="OIJ5" s="228" t="s">
        <v>1378</v>
      </c>
      <c r="OIK5" s="229">
        <f t="shared" ref="OIK5" si="2075">LARGE(OIK13,1)</f>
        <v>5500</v>
      </c>
      <c r="OIL5" s="227">
        <v>2078</v>
      </c>
      <c r="OIM5" s="518" t="s">
        <v>10782</v>
      </c>
      <c r="OIN5" s="518"/>
      <c r="OIO5" s="228" t="s">
        <v>1378</v>
      </c>
      <c r="OIP5" s="229">
        <f t="shared" ref="OIP5" si="2076">LARGE(OIP13,1)</f>
        <v>5500</v>
      </c>
      <c r="OIQ5" s="227">
        <v>2079</v>
      </c>
      <c r="OIR5" s="518" t="s">
        <v>10783</v>
      </c>
      <c r="OIS5" s="518"/>
      <c r="OIT5" s="228" t="s">
        <v>1378</v>
      </c>
      <c r="OIU5" s="229">
        <f t="shared" ref="OIU5" si="2077">LARGE(OIU13,1)</f>
        <v>5500</v>
      </c>
      <c r="OIV5" s="227">
        <v>2080</v>
      </c>
      <c r="OIW5" s="518" t="s">
        <v>10784</v>
      </c>
      <c r="OIX5" s="518"/>
      <c r="OIY5" s="228" t="s">
        <v>1378</v>
      </c>
      <c r="OIZ5" s="229">
        <f t="shared" ref="OIZ5" si="2078">LARGE(OIZ13,1)</f>
        <v>5500</v>
      </c>
      <c r="OJA5" s="227">
        <v>2081</v>
      </c>
      <c r="OJB5" s="518" t="s">
        <v>10785</v>
      </c>
      <c r="OJC5" s="518"/>
      <c r="OJD5" s="228" t="s">
        <v>1378</v>
      </c>
      <c r="OJE5" s="229">
        <f t="shared" ref="OJE5" si="2079">LARGE(OJE13,1)</f>
        <v>5500</v>
      </c>
      <c r="OJF5" s="227">
        <v>2082</v>
      </c>
      <c r="OJG5" s="518" t="s">
        <v>10786</v>
      </c>
      <c r="OJH5" s="518"/>
      <c r="OJI5" s="228" t="s">
        <v>1378</v>
      </c>
      <c r="OJJ5" s="229">
        <f t="shared" ref="OJJ5" si="2080">LARGE(OJJ13,1)</f>
        <v>5500</v>
      </c>
      <c r="OJK5" s="227">
        <v>2083</v>
      </c>
      <c r="OJL5" s="518" t="s">
        <v>10787</v>
      </c>
      <c r="OJM5" s="518"/>
      <c r="OJN5" s="228" t="s">
        <v>1378</v>
      </c>
      <c r="OJO5" s="229">
        <f t="shared" ref="OJO5" si="2081">LARGE(OJO13,1)</f>
        <v>5500</v>
      </c>
      <c r="OJP5" s="227">
        <v>2084</v>
      </c>
      <c r="OJQ5" s="518" t="s">
        <v>10788</v>
      </c>
      <c r="OJR5" s="518"/>
      <c r="OJS5" s="228" t="s">
        <v>1378</v>
      </c>
      <c r="OJT5" s="229">
        <f t="shared" ref="OJT5" si="2082">LARGE(OJT13,1)</f>
        <v>5500</v>
      </c>
      <c r="OJU5" s="227">
        <v>2085</v>
      </c>
      <c r="OJV5" s="518" t="s">
        <v>10789</v>
      </c>
      <c r="OJW5" s="518"/>
      <c r="OJX5" s="228" t="s">
        <v>1378</v>
      </c>
      <c r="OJY5" s="229">
        <f t="shared" ref="OJY5" si="2083">LARGE(OJY13,1)</f>
        <v>5500</v>
      </c>
      <c r="OJZ5" s="227">
        <v>2086</v>
      </c>
      <c r="OKA5" s="518" t="s">
        <v>10790</v>
      </c>
      <c r="OKB5" s="518"/>
      <c r="OKC5" s="228" t="s">
        <v>1378</v>
      </c>
      <c r="OKD5" s="229">
        <f t="shared" ref="OKD5" si="2084">LARGE(OKD13,1)</f>
        <v>5500</v>
      </c>
      <c r="OKE5" s="227">
        <v>2087</v>
      </c>
      <c r="OKF5" s="518" t="s">
        <v>10791</v>
      </c>
      <c r="OKG5" s="518"/>
      <c r="OKH5" s="228" t="s">
        <v>1378</v>
      </c>
      <c r="OKI5" s="229">
        <f t="shared" ref="OKI5" si="2085">LARGE(OKI13,1)</f>
        <v>5500</v>
      </c>
      <c r="OKJ5" s="227">
        <v>2088</v>
      </c>
      <c r="OKK5" s="518" t="s">
        <v>10792</v>
      </c>
      <c r="OKL5" s="518"/>
      <c r="OKM5" s="228" t="s">
        <v>1378</v>
      </c>
      <c r="OKN5" s="229">
        <f t="shared" ref="OKN5" si="2086">LARGE(OKN13,1)</f>
        <v>5500</v>
      </c>
      <c r="OKO5" s="227">
        <v>2089</v>
      </c>
      <c r="OKP5" s="518" t="s">
        <v>10793</v>
      </c>
      <c r="OKQ5" s="518"/>
      <c r="OKR5" s="228" t="s">
        <v>1378</v>
      </c>
      <c r="OKS5" s="229">
        <f t="shared" ref="OKS5" si="2087">LARGE(OKS13,1)</f>
        <v>5500</v>
      </c>
      <c r="OKT5" s="227">
        <v>2090</v>
      </c>
      <c r="OKU5" s="518" t="s">
        <v>10794</v>
      </c>
      <c r="OKV5" s="518"/>
      <c r="OKW5" s="228" t="s">
        <v>1378</v>
      </c>
      <c r="OKX5" s="229">
        <f t="shared" ref="OKX5" si="2088">LARGE(OKX13,1)</f>
        <v>5500</v>
      </c>
      <c r="OKY5" s="227">
        <v>2091</v>
      </c>
      <c r="OKZ5" s="518" t="s">
        <v>10795</v>
      </c>
      <c r="OLA5" s="518"/>
      <c r="OLB5" s="228" t="s">
        <v>1378</v>
      </c>
      <c r="OLC5" s="229">
        <f t="shared" ref="OLC5" si="2089">LARGE(OLC13,1)</f>
        <v>5500</v>
      </c>
      <c r="OLD5" s="227">
        <v>2092</v>
      </c>
      <c r="OLE5" s="518" t="s">
        <v>10796</v>
      </c>
      <c r="OLF5" s="518"/>
      <c r="OLG5" s="228" t="s">
        <v>1378</v>
      </c>
      <c r="OLH5" s="229">
        <f t="shared" ref="OLH5" si="2090">LARGE(OLH13,1)</f>
        <v>5500</v>
      </c>
      <c r="OLI5" s="227">
        <v>2093</v>
      </c>
      <c r="OLJ5" s="518" t="s">
        <v>10797</v>
      </c>
      <c r="OLK5" s="518"/>
      <c r="OLL5" s="228" t="s">
        <v>1378</v>
      </c>
      <c r="OLM5" s="229">
        <f t="shared" ref="OLM5" si="2091">LARGE(OLM13,1)</f>
        <v>5500</v>
      </c>
      <c r="OLN5" s="227">
        <v>2094</v>
      </c>
      <c r="OLO5" s="518" t="s">
        <v>10798</v>
      </c>
      <c r="OLP5" s="518"/>
      <c r="OLQ5" s="228" t="s">
        <v>1378</v>
      </c>
      <c r="OLR5" s="229">
        <f t="shared" ref="OLR5" si="2092">LARGE(OLR13,1)</f>
        <v>5500</v>
      </c>
      <c r="OLS5" s="227">
        <v>2095</v>
      </c>
      <c r="OLT5" s="518" t="s">
        <v>10799</v>
      </c>
      <c r="OLU5" s="518"/>
      <c r="OLV5" s="228" t="s">
        <v>1378</v>
      </c>
      <c r="OLW5" s="229">
        <f t="shared" ref="OLW5" si="2093">LARGE(OLW13,1)</f>
        <v>5500</v>
      </c>
      <c r="OLX5" s="227">
        <v>2096</v>
      </c>
      <c r="OLY5" s="518" t="s">
        <v>10800</v>
      </c>
      <c r="OLZ5" s="518"/>
      <c r="OMA5" s="228" t="s">
        <v>1378</v>
      </c>
      <c r="OMB5" s="229">
        <f t="shared" ref="OMB5" si="2094">LARGE(OMB13,1)</f>
        <v>5500</v>
      </c>
      <c r="OMC5" s="227">
        <v>2097</v>
      </c>
      <c r="OMD5" s="518" t="s">
        <v>10801</v>
      </c>
      <c r="OME5" s="518"/>
      <c r="OMF5" s="228" t="s">
        <v>1378</v>
      </c>
      <c r="OMG5" s="229">
        <f t="shared" ref="OMG5" si="2095">LARGE(OMG13,1)</f>
        <v>5500</v>
      </c>
      <c r="OMH5" s="227">
        <v>2098</v>
      </c>
      <c r="OMI5" s="518" t="s">
        <v>10802</v>
      </c>
      <c r="OMJ5" s="518"/>
      <c r="OMK5" s="228" t="s">
        <v>1378</v>
      </c>
      <c r="OML5" s="229">
        <f t="shared" ref="OML5" si="2096">LARGE(OML13,1)</f>
        <v>5500</v>
      </c>
      <c r="OMM5" s="227">
        <v>2099</v>
      </c>
      <c r="OMN5" s="518" t="s">
        <v>10803</v>
      </c>
      <c r="OMO5" s="518"/>
      <c r="OMP5" s="228" t="s">
        <v>1378</v>
      </c>
      <c r="OMQ5" s="229">
        <f t="shared" ref="OMQ5" si="2097">LARGE(OMQ13,1)</f>
        <v>5500</v>
      </c>
      <c r="OMR5" s="227">
        <v>2100</v>
      </c>
      <c r="OMS5" s="518" t="s">
        <v>10804</v>
      </c>
      <c r="OMT5" s="518"/>
      <c r="OMU5" s="228" t="s">
        <v>1378</v>
      </c>
      <c r="OMV5" s="229">
        <f t="shared" ref="OMV5" si="2098">LARGE(OMV13,1)</f>
        <v>5500</v>
      </c>
      <c r="OMW5" s="227">
        <v>2101</v>
      </c>
      <c r="OMX5" s="518" t="s">
        <v>10805</v>
      </c>
      <c r="OMY5" s="518"/>
      <c r="OMZ5" s="228" t="s">
        <v>1378</v>
      </c>
      <c r="ONA5" s="229">
        <f t="shared" ref="ONA5" si="2099">LARGE(ONA13,1)</f>
        <v>5500</v>
      </c>
      <c r="ONB5" s="227">
        <v>2102</v>
      </c>
      <c r="ONC5" s="518" t="s">
        <v>10806</v>
      </c>
      <c r="OND5" s="518"/>
      <c r="ONE5" s="228" t="s">
        <v>1378</v>
      </c>
      <c r="ONF5" s="229">
        <f t="shared" ref="ONF5" si="2100">LARGE(ONF13,1)</f>
        <v>5500</v>
      </c>
      <c r="ONG5" s="227">
        <v>2103</v>
      </c>
      <c r="ONH5" s="518" t="s">
        <v>10807</v>
      </c>
      <c r="ONI5" s="518"/>
      <c r="ONJ5" s="228" t="s">
        <v>1378</v>
      </c>
      <c r="ONK5" s="229">
        <f t="shared" ref="ONK5" si="2101">LARGE(ONK13,1)</f>
        <v>5500</v>
      </c>
      <c r="ONL5" s="227">
        <v>2104</v>
      </c>
      <c r="ONM5" s="518" t="s">
        <v>10808</v>
      </c>
      <c r="ONN5" s="518"/>
      <c r="ONO5" s="228" t="s">
        <v>1378</v>
      </c>
      <c r="ONP5" s="229">
        <f t="shared" ref="ONP5" si="2102">LARGE(ONP13,1)</f>
        <v>5500</v>
      </c>
      <c r="ONQ5" s="227">
        <v>2105</v>
      </c>
      <c r="ONR5" s="518" t="s">
        <v>10809</v>
      </c>
      <c r="ONS5" s="518"/>
      <c r="ONT5" s="228" t="s">
        <v>1378</v>
      </c>
      <c r="ONU5" s="229">
        <f t="shared" ref="ONU5" si="2103">LARGE(ONU13,1)</f>
        <v>5500</v>
      </c>
      <c r="ONV5" s="227">
        <v>2106</v>
      </c>
      <c r="ONW5" s="518" t="s">
        <v>10810</v>
      </c>
      <c r="ONX5" s="518"/>
      <c r="ONY5" s="228" t="s">
        <v>1378</v>
      </c>
      <c r="ONZ5" s="229">
        <f t="shared" ref="ONZ5" si="2104">LARGE(ONZ13,1)</f>
        <v>5500</v>
      </c>
      <c r="OOA5" s="227">
        <v>2107</v>
      </c>
      <c r="OOB5" s="518" t="s">
        <v>10811</v>
      </c>
      <c r="OOC5" s="518"/>
      <c r="OOD5" s="228" t="s">
        <v>1378</v>
      </c>
      <c r="OOE5" s="229">
        <f t="shared" ref="OOE5" si="2105">LARGE(OOE13,1)</f>
        <v>5500</v>
      </c>
      <c r="OOF5" s="227">
        <v>2108</v>
      </c>
      <c r="OOG5" s="518" t="s">
        <v>10812</v>
      </c>
      <c r="OOH5" s="518"/>
      <c r="OOI5" s="228" t="s">
        <v>1378</v>
      </c>
      <c r="OOJ5" s="229">
        <f t="shared" ref="OOJ5" si="2106">LARGE(OOJ13,1)</f>
        <v>5500</v>
      </c>
      <c r="OOK5" s="227">
        <v>2109</v>
      </c>
      <c r="OOL5" s="518" t="s">
        <v>10813</v>
      </c>
      <c r="OOM5" s="518"/>
      <c r="OON5" s="228" t="s">
        <v>1378</v>
      </c>
      <c r="OOO5" s="229">
        <f t="shared" ref="OOO5" si="2107">LARGE(OOO13,1)</f>
        <v>5500</v>
      </c>
      <c r="OOP5" s="227">
        <v>2110</v>
      </c>
      <c r="OOQ5" s="518" t="s">
        <v>10814</v>
      </c>
      <c r="OOR5" s="518"/>
      <c r="OOS5" s="228" t="s">
        <v>1378</v>
      </c>
      <c r="OOT5" s="229">
        <f t="shared" ref="OOT5" si="2108">LARGE(OOT13,1)</f>
        <v>5500</v>
      </c>
      <c r="OOU5" s="227">
        <v>2111</v>
      </c>
      <c r="OOV5" s="518" t="s">
        <v>10815</v>
      </c>
      <c r="OOW5" s="518"/>
      <c r="OOX5" s="228" t="s">
        <v>1378</v>
      </c>
      <c r="OOY5" s="229">
        <f t="shared" ref="OOY5" si="2109">LARGE(OOY13,1)</f>
        <v>5500</v>
      </c>
      <c r="OOZ5" s="227">
        <v>2112</v>
      </c>
      <c r="OPA5" s="518" t="s">
        <v>10816</v>
      </c>
      <c r="OPB5" s="518"/>
      <c r="OPC5" s="228" t="s">
        <v>1378</v>
      </c>
      <c r="OPD5" s="229">
        <f t="shared" ref="OPD5" si="2110">LARGE(OPD13,1)</f>
        <v>5500</v>
      </c>
      <c r="OPE5" s="227">
        <v>2113</v>
      </c>
      <c r="OPF5" s="518" t="s">
        <v>10817</v>
      </c>
      <c r="OPG5" s="518"/>
      <c r="OPH5" s="228" t="s">
        <v>1378</v>
      </c>
      <c r="OPI5" s="229">
        <f t="shared" ref="OPI5" si="2111">LARGE(OPI13,1)</f>
        <v>5500</v>
      </c>
      <c r="OPJ5" s="227">
        <v>2114</v>
      </c>
      <c r="OPK5" s="518" t="s">
        <v>10818</v>
      </c>
      <c r="OPL5" s="518"/>
      <c r="OPM5" s="228" t="s">
        <v>1378</v>
      </c>
      <c r="OPN5" s="229">
        <f t="shared" ref="OPN5" si="2112">LARGE(OPN13,1)</f>
        <v>5500</v>
      </c>
      <c r="OPO5" s="227">
        <v>2115</v>
      </c>
      <c r="OPP5" s="518" t="s">
        <v>10819</v>
      </c>
      <c r="OPQ5" s="518"/>
      <c r="OPR5" s="228" t="s">
        <v>1378</v>
      </c>
      <c r="OPS5" s="229">
        <f t="shared" ref="OPS5" si="2113">LARGE(OPS13,1)</f>
        <v>5500</v>
      </c>
      <c r="OPT5" s="227">
        <v>2116</v>
      </c>
      <c r="OPU5" s="518" t="s">
        <v>10820</v>
      </c>
      <c r="OPV5" s="518"/>
      <c r="OPW5" s="228" t="s">
        <v>1378</v>
      </c>
      <c r="OPX5" s="229">
        <f t="shared" ref="OPX5" si="2114">LARGE(OPX13,1)</f>
        <v>5500</v>
      </c>
      <c r="OPY5" s="227">
        <v>2117</v>
      </c>
      <c r="OPZ5" s="518" t="s">
        <v>10821</v>
      </c>
      <c r="OQA5" s="518"/>
      <c r="OQB5" s="228" t="s">
        <v>1378</v>
      </c>
      <c r="OQC5" s="229">
        <f t="shared" ref="OQC5" si="2115">LARGE(OQC13,1)</f>
        <v>5500</v>
      </c>
      <c r="OQD5" s="227">
        <v>2118</v>
      </c>
      <c r="OQE5" s="518" t="s">
        <v>10822</v>
      </c>
      <c r="OQF5" s="518"/>
      <c r="OQG5" s="228" t="s">
        <v>1378</v>
      </c>
      <c r="OQH5" s="229">
        <f t="shared" ref="OQH5" si="2116">LARGE(OQH13,1)</f>
        <v>5500</v>
      </c>
      <c r="OQI5" s="227">
        <v>2119</v>
      </c>
      <c r="OQJ5" s="518" t="s">
        <v>10823</v>
      </c>
      <c r="OQK5" s="518"/>
      <c r="OQL5" s="228" t="s">
        <v>1378</v>
      </c>
      <c r="OQM5" s="229">
        <f t="shared" ref="OQM5" si="2117">LARGE(OQM13,1)</f>
        <v>5500</v>
      </c>
      <c r="OQN5" s="227">
        <v>2120</v>
      </c>
      <c r="OQO5" s="518" t="s">
        <v>10824</v>
      </c>
      <c r="OQP5" s="518"/>
      <c r="OQQ5" s="228" t="s">
        <v>1378</v>
      </c>
      <c r="OQR5" s="229">
        <f t="shared" ref="OQR5" si="2118">LARGE(OQR13,1)</f>
        <v>5500</v>
      </c>
      <c r="OQS5" s="227">
        <v>2121</v>
      </c>
      <c r="OQT5" s="518" t="s">
        <v>10825</v>
      </c>
      <c r="OQU5" s="518"/>
      <c r="OQV5" s="228" t="s">
        <v>1378</v>
      </c>
      <c r="OQW5" s="229">
        <f t="shared" ref="OQW5" si="2119">LARGE(OQW13,1)</f>
        <v>5500</v>
      </c>
      <c r="OQX5" s="227">
        <v>2122</v>
      </c>
      <c r="OQY5" s="518" t="s">
        <v>10826</v>
      </c>
      <c r="OQZ5" s="518"/>
      <c r="ORA5" s="228" t="s">
        <v>1378</v>
      </c>
      <c r="ORB5" s="229">
        <f t="shared" ref="ORB5" si="2120">LARGE(ORB13,1)</f>
        <v>5500</v>
      </c>
      <c r="ORC5" s="227">
        <v>2123</v>
      </c>
      <c r="ORD5" s="518" t="s">
        <v>10827</v>
      </c>
      <c r="ORE5" s="518"/>
      <c r="ORF5" s="228" t="s">
        <v>1378</v>
      </c>
      <c r="ORG5" s="229">
        <f t="shared" ref="ORG5" si="2121">LARGE(ORG13,1)</f>
        <v>5500</v>
      </c>
      <c r="ORH5" s="227">
        <v>2124</v>
      </c>
      <c r="ORI5" s="518" t="s">
        <v>10828</v>
      </c>
      <c r="ORJ5" s="518"/>
      <c r="ORK5" s="228" t="s">
        <v>1378</v>
      </c>
      <c r="ORL5" s="229">
        <f t="shared" ref="ORL5" si="2122">LARGE(ORL13,1)</f>
        <v>5500</v>
      </c>
      <c r="ORM5" s="227">
        <v>2125</v>
      </c>
      <c r="ORN5" s="518" t="s">
        <v>10829</v>
      </c>
      <c r="ORO5" s="518"/>
      <c r="ORP5" s="228" t="s">
        <v>1378</v>
      </c>
      <c r="ORQ5" s="229">
        <f t="shared" ref="ORQ5" si="2123">LARGE(ORQ13,1)</f>
        <v>5500</v>
      </c>
      <c r="ORR5" s="227">
        <v>2126</v>
      </c>
      <c r="ORS5" s="518" t="s">
        <v>10830</v>
      </c>
      <c r="ORT5" s="518"/>
      <c r="ORU5" s="228" t="s">
        <v>1378</v>
      </c>
      <c r="ORV5" s="229">
        <f t="shared" ref="ORV5" si="2124">LARGE(ORV13,1)</f>
        <v>5500</v>
      </c>
      <c r="ORW5" s="227">
        <v>2127</v>
      </c>
      <c r="ORX5" s="518" t="s">
        <v>10831</v>
      </c>
      <c r="ORY5" s="518"/>
      <c r="ORZ5" s="228" t="s">
        <v>1378</v>
      </c>
      <c r="OSA5" s="229">
        <f t="shared" ref="OSA5" si="2125">LARGE(OSA13,1)</f>
        <v>5500</v>
      </c>
      <c r="OSB5" s="227">
        <v>2128</v>
      </c>
      <c r="OSC5" s="518" t="s">
        <v>10832</v>
      </c>
      <c r="OSD5" s="518"/>
      <c r="OSE5" s="228" t="s">
        <v>1378</v>
      </c>
      <c r="OSF5" s="229">
        <f t="shared" ref="OSF5" si="2126">LARGE(OSF13,1)</f>
        <v>5500</v>
      </c>
      <c r="OSG5" s="227">
        <v>2129</v>
      </c>
      <c r="OSH5" s="518" t="s">
        <v>10833</v>
      </c>
      <c r="OSI5" s="518"/>
      <c r="OSJ5" s="228" t="s">
        <v>1378</v>
      </c>
      <c r="OSK5" s="229">
        <f t="shared" ref="OSK5" si="2127">LARGE(OSK13,1)</f>
        <v>5500</v>
      </c>
      <c r="OSL5" s="227">
        <v>2130</v>
      </c>
      <c r="OSM5" s="518" t="s">
        <v>10834</v>
      </c>
      <c r="OSN5" s="518"/>
      <c r="OSO5" s="228" t="s">
        <v>1378</v>
      </c>
      <c r="OSP5" s="229">
        <f t="shared" ref="OSP5" si="2128">LARGE(OSP13,1)</f>
        <v>5500</v>
      </c>
      <c r="OSQ5" s="227">
        <v>2131</v>
      </c>
      <c r="OSR5" s="518" t="s">
        <v>10835</v>
      </c>
      <c r="OSS5" s="518"/>
      <c r="OST5" s="228" t="s">
        <v>1378</v>
      </c>
      <c r="OSU5" s="229">
        <f t="shared" ref="OSU5" si="2129">LARGE(OSU13,1)</f>
        <v>5500</v>
      </c>
      <c r="OSV5" s="227">
        <v>2132</v>
      </c>
      <c r="OSW5" s="518" t="s">
        <v>10836</v>
      </c>
      <c r="OSX5" s="518"/>
      <c r="OSY5" s="228" t="s">
        <v>1378</v>
      </c>
      <c r="OSZ5" s="229">
        <f t="shared" ref="OSZ5" si="2130">LARGE(OSZ13,1)</f>
        <v>5500</v>
      </c>
      <c r="OTA5" s="227">
        <v>2133</v>
      </c>
      <c r="OTB5" s="518" t="s">
        <v>10837</v>
      </c>
      <c r="OTC5" s="518"/>
      <c r="OTD5" s="228" t="s">
        <v>1378</v>
      </c>
      <c r="OTE5" s="229">
        <f t="shared" ref="OTE5" si="2131">LARGE(OTE13,1)</f>
        <v>5500</v>
      </c>
      <c r="OTF5" s="227">
        <v>2134</v>
      </c>
      <c r="OTG5" s="518" t="s">
        <v>10838</v>
      </c>
      <c r="OTH5" s="518"/>
      <c r="OTI5" s="228" t="s">
        <v>1378</v>
      </c>
      <c r="OTJ5" s="229">
        <f t="shared" ref="OTJ5" si="2132">LARGE(OTJ13,1)</f>
        <v>5500</v>
      </c>
      <c r="OTK5" s="227">
        <v>2135</v>
      </c>
      <c r="OTL5" s="518" t="s">
        <v>10839</v>
      </c>
      <c r="OTM5" s="518"/>
      <c r="OTN5" s="228" t="s">
        <v>1378</v>
      </c>
      <c r="OTO5" s="229">
        <f t="shared" ref="OTO5" si="2133">LARGE(OTO13,1)</f>
        <v>5500</v>
      </c>
      <c r="OTP5" s="227">
        <v>2136</v>
      </c>
      <c r="OTQ5" s="518" t="s">
        <v>10840</v>
      </c>
      <c r="OTR5" s="518"/>
      <c r="OTS5" s="228" t="s">
        <v>1378</v>
      </c>
      <c r="OTT5" s="229">
        <f t="shared" ref="OTT5" si="2134">LARGE(OTT13,1)</f>
        <v>5500</v>
      </c>
      <c r="OTU5" s="227">
        <v>2137</v>
      </c>
      <c r="OTV5" s="518" t="s">
        <v>10841</v>
      </c>
      <c r="OTW5" s="518"/>
      <c r="OTX5" s="228" t="s">
        <v>1378</v>
      </c>
      <c r="OTY5" s="229">
        <f t="shared" ref="OTY5" si="2135">LARGE(OTY13,1)</f>
        <v>5500</v>
      </c>
      <c r="OTZ5" s="227">
        <v>2138</v>
      </c>
      <c r="OUA5" s="518" t="s">
        <v>10842</v>
      </c>
      <c r="OUB5" s="518"/>
      <c r="OUC5" s="228" t="s">
        <v>1378</v>
      </c>
      <c r="OUD5" s="229">
        <f t="shared" ref="OUD5" si="2136">LARGE(OUD13,1)</f>
        <v>5500</v>
      </c>
      <c r="OUE5" s="227">
        <v>2139</v>
      </c>
      <c r="OUF5" s="518" t="s">
        <v>10843</v>
      </c>
      <c r="OUG5" s="518"/>
      <c r="OUH5" s="228" t="s">
        <v>1378</v>
      </c>
      <c r="OUI5" s="229">
        <f t="shared" ref="OUI5" si="2137">LARGE(OUI13,1)</f>
        <v>5500</v>
      </c>
      <c r="OUJ5" s="227">
        <v>2140</v>
      </c>
      <c r="OUK5" s="518" t="s">
        <v>10844</v>
      </c>
      <c r="OUL5" s="518"/>
      <c r="OUM5" s="228" t="s">
        <v>1378</v>
      </c>
      <c r="OUN5" s="229">
        <f t="shared" ref="OUN5" si="2138">LARGE(OUN13,1)</f>
        <v>5500</v>
      </c>
      <c r="OUO5" s="227">
        <v>2141</v>
      </c>
      <c r="OUP5" s="518" t="s">
        <v>10845</v>
      </c>
      <c r="OUQ5" s="518"/>
      <c r="OUR5" s="228" t="s">
        <v>1378</v>
      </c>
      <c r="OUS5" s="229">
        <f t="shared" ref="OUS5" si="2139">LARGE(OUS13,1)</f>
        <v>5500</v>
      </c>
      <c r="OUT5" s="227">
        <v>2142</v>
      </c>
      <c r="OUU5" s="518" t="s">
        <v>10846</v>
      </c>
      <c r="OUV5" s="518"/>
      <c r="OUW5" s="228" t="s">
        <v>1378</v>
      </c>
      <c r="OUX5" s="229">
        <f t="shared" ref="OUX5" si="2140">LARGE(OUX13,1)</f>
        <v>5500</v>
      </c>
      <c r="OUY5" s="227">
        <v>2143</v>
      </c>
      <c r="OUZ5" s="518" t="s">
        <v>10847</v>
      </c>
      <c r="OVA5" s="518"/>
      <c r="OVB5" s="228" t="s">
        <v>1378</v>
      </c>
      <c r="OVC5" s="229">
        <f t="shared" ref="OVC5" si="2141">LARGE(OVC13,1)</f>
        <v>5500</v>
      </c>
      <c r="OVD5" s="227">
        <v>2144</v>
      </c>
      <c r="OVE5" s="518" t="s">
        <v>10848</v>
      </c>
      <c r="OVF5" s="518"/>
      <c r="OVG5" s="228" t="s">
        <v>1378</v>
      </c>
      <c r="OVH5" s="229">
        <f t="shared" ref="OVH5" si="2142">LARGE(OVH13,1)</f>
        <v>5500</v>
      </c>
      <c r="OVI5" s="227">
        <v>2145</v>
      </c>
      <c r="OVJ5" s="518" t="s">
        <v>10849</v>
      </c>
      <c r="OVK5" s="518"/>
      <c r="OVL5" s="228" t="s">
        <v>1378</v>
      </c>
      <c r="OVM5" s="229">
        <f t="shared" ref="OVM5" si="2143">LARGE(OVM13,1)</f>
        <v>5500</v>
      </c>
      <c r="OVN5" s="227">
        <v>2146</v>
      </c>
      <c r="OVO5" s="518" t="s">
        <v>10850</v>
      </c>
      <c r="OVP5" s="518"/>
      <c r="OVQ5" s="228" t="s">
        <v>1378</v>
      </c>
      <c r="OVR5" s="229">
        <f t="shared" ref="OVR5" si="2144">LARGE(OVR13,1)</f>
        <v>5500</v>
      </c>
      <c r="OVS5" s="227">
        <v>2147</v>
      </c>
      <c r="OVT5" s="518" t="s">
        <v>10851</v>
      </c>
      <c r="OVU5" s="518"/>
      <c r="OVV5" s="228" t="s">
        <v>1378</v>
      </c>
      <c r="OVW5" s="229">
        <f t="shared" ref="OVW5" si="2145">LARGE(OVW13,1)</f>
        <v>5500</v>
      </c>
      <c r="OVX5" s="227">
        <v>2148</v>
      </c>
      <c r="OVY5" s="518" t="s">
        <v>10852</v>
      </c>
      <c r="OVZ5" s="518"/>
      <c r="OWA5" s="228" t="s">
        <v>1378</v>
      </c>
      <c r="OWB5" s="229">
        <f t="shared" ref="OWB5" si="2146">LARGE(OWB13,1)</f>
        <v>5500</v>
      </c>
      <c r="OWC5" s="227">
        <v>2149</v>
      </c>
      <c r="OWD5" s="518" t="s">
        <v>10853</v>
      </c>
      <c r="OWE5" s="518"/>
      <c r="OWF5" s="228" t="s">
        <v>1378</v>
      </c>
      <c r="OWG5" s="229">
        <f t="shared" ref="OWG5" si="2147">LARGE(OWG13,1)</f>
        <v>5500</v>
      </c>
      <c r="OWH5" s="227">
        <v>2150</v>
      </c>
      <c r="OWI5" s="518" t="s">
        <v>10854</v>
      </c>
      <c r="OWJ5" s="518"/>
      <c r="OWK5" s="228" t="s">
        <v>1378</v>
      </c>
      <c r="OWL5" s="229">
        <f t="shared" ref="OWL5" si="2148">LARGE(OWL13,1)</f>
        <v>5500</v>
      </c>
      <c r="OWM5" s="227">
        <v>2151</v>
      </c>
      <c r="OWN5" s="518" t="s">
        <v>10855</v>
      </c>
      <c r="OWO5" s="518"/>
      <c r="OWP5" s="228" t="s">
        <v>1378</v>
      </c>
      <c r="OWQ5" s="229">
        <f t="shared" ref="OWQ5" si="2149">LARGE(OWQ13,1)</f>
        <v>5500</v>
      </c>
      <c r="OWR5" s="227">
        <v>2152</v>
      </c>
      <c r="OWS5" s="518" t="s">
        <v>10856</v>
      </c>
      <c r="OWT5" s="518"/>
      <c r="OWU5" s="228" t="s">
        <v>1378</v>
      </c>
      <c r="OWV5" s="229">
        <f t="shared" ref="OWV5" si="2150">LARGE(OWV13,1)</f>
        <v>5500</v>
      </c>
      <c r="OWW5" s="227">
        <v>2153</v>
      </c>
      <c r="OWX5" s="518" t="s">
        <v>10857</v>
      </c>
      <c r="OWY5" s="518"/>
      <c r="OWZ5" s="228" t="s">
        <v>1378</v>
      </c>
      <c r="OXA5" s="229">
        <f t="shared" ref="OXA5" si="2151">LARGE(OXA13,1)</f>
        <v>5500</v>
      </c>
      <c r="OXB5" s="227">
        <v>2154</v>
      </c>
      <c r="OXC5" s="518" t="s">
        <v>10858</v>
      </c>
      <c r="OXD5" s="518"/>
      <c r="OXE5" s="228" t="s">
        <v>1378</v>
      </c>
      <c r="OXF5" s="229">
        <f t="shared" ref="OXF5" si="2152">LARGE(OXF13,1)</f>
        <v>5500</v>
      </c>
      <c r="OXG5" s="227">
        <v>2155</v>
      </c>
      <c r="OXH5" s="518" t="s">
        <v>10859</v>
      </c>
      <c r="OXI5" s="518"/>
      <c r="OXJ5" s="228" t="s">
        <v>1378</v>
      </c>
      <c r="OXK5" s="229">
        <f t="shared" ref="OXK5" si="2153">LARGE(OXK13,1)</f>
        <v>5500</v>
      </c>
      <c r="OXL5" s="227">
        <v>2156</v>
      </c>
      <c r="OXM5" s="518" t="s">
        <v>10860</v>
      </c>
      <c r="OXN5" s="518"/>
      <c r="OXO5" s="228" t="s">
        <v>1378</v>
      </c>
      <c r="OXP5" s="229">
        <f t="shared" ref="OXP5" si="2154">LARGE(OXP13,1)</f>
        <v>5500</v>
      </c>
      <c r="OXQ5" s="227">
        <v>2157</v>
      </c>
      <c r="OXR5" s="518" t="s">
        <v>10861</v>
      </c>
      <c r="OXS5" s="518"/>
      <c r="OXT5" s="228" t="s">
        <v>1378</v>
      </c>
      <c r="OXU5" s="229">
        <f t="shared" ref="OXU5" si="2155">LARGE(OXU13,1)</f>
        <v>5500</v>
      </c>
      <c r="OXV5" s="227">
        <v>2158</v>
      </c>
      <c r="OXW5" s="518" t="s">
        <v>10862</v>
      </c>
      <c r="OXX5" s="518"/>
      <c r="OXY5" s="228" t="s">
        <v>1378</v>
      </c>
      <c r="OXZ5" s="229">
        <f t="shared" ref="OXZ5" si="2156">LARGE(OXZ13,1)</f>
        <v>5500</v>
      </c>
      <c r="OYA5" s="227">
        <v>2159</v>
      </c>
      <c r="OYB5" s="518" t="s">
        <v>10863</v>
      </c>
      <c r="OYC5" s="518"/>
      <c r="OYD5" s="228" t="s">
        <v>1378</v>
      </c>
      <c r="OYE5" s="229">
        <f t="shared" ref="OYE5" si="2157">LARGE(OYE13,1)</f>
        <v>5500</v>
      </c>
      <c r="OYF5" s="227">
        <v>2160</v>
      </c>
      <c r="OYG5" s="518" t="s">
        <v>10864</v>
      </c>
      <c r="OYH5" s="518"/>
      <c r="OYI5" s="228" t="s">
        <v>1378</v>
      </c>
      <c r="OYJ5" s="229">
        <f t="shared" ref="OYJ5" si="2158">LARGE(OYJ13,1)</f>
        <v>5500</v>
      </c>
      <c r="OYK5" s="227">
        <v>2161</v>
      </c>
      <c r="OYL5" s="518" t="s">
        <v>10865</v>
      </c>
      <c r="OYM5" s="518"/>
      <c r="OYN5" s="228" t="s">
        <v>1378</v>
      </c>
      <c r="OYO5" s="229">
        <f t="shared" ref="OYO5" si="2159">LARGE(OYO13,1)</f>
        <v>5500</v>
      </c>
      <c r="OYP5" s="227">
        <v>2162</v>
      </c>
      <c r="OYQ5" s="518" t="s">
        <v>10866</v>
      </c>
      <c r="OYR5" s="518"/>
      <c r="OYS5" s="228" t="s">
        <v>1378</v>
      </c>
      <c r="OYT5" s="229">
        <f t="shared" ref="OYT5" si="2160">LARGE(OYT13,1)</f>
        <v>5500</v>
      </c>
      <c r="OYU5" s="227">
        <v>2163</v>
      </c>
      <c r="OYV5" s="518" t="s">
        <v>10867</v>
      </c>
      <c r="OYW5" s="518"/>
      <c r="OYX5" s="228" t="s">
        <v>1378</v>
      </c>
      <c r="OYY5" s="229">
        <f t="shared" ref="OYY5" si="2161">LARGE(OYY13,1)</f>
        <v>5500</v>
      </c>
      <c r="OYZ5" s="227">
        <v>2164</v>
      </c>
      <c r="OZA5" s="518" t="s">
        <v>10868</v>
      </c>
      <c r="OZB5" s="518"/>
      <c r="OZC5" s="228" t="s">
        <v>1378</v>
      </c>
      <c r="OZD5" s="229">
        <f t="shared" ref="OZD5" si="2162">LARGE(OZD13,1)</f>
        <v>5500</v>
      </c>
      <c r="OZE5" s="227">
        <v>2165</v>
      </c>
      <c r="OZF5" s="518" t="s">
        <v>10869</v>
      </c>
      <c r="OZG5" s="518"/>
      <c r="OZH5" s="228" t="s">
        <v>1378</v>
      </c>
      <c r="OZI5" s="229">
        <f t="shared" ref="OZI5" si="2163">LARGE(OZI13,1)</f>
        <v>5500</v>
      </c>
      <c r="OZJ5" s="227">
        <v>2166</v>
      </c>
      <c r="OZK5" s="518" t="s">
        <v>10870</v>
      </c>
      <c r="OZL5" s="518"/>
      <c r="OZM5" s="228" t="s">
        <v>1378</v>
      </c>
      <c r="OZN5" s="229">
        <f t="shared" ref="OZN5" si="2164">LARGE(OZN13,1)</f>
        <v>5500</v>
      </c>
      <c r="OZO5" s="227">
        <v>2167</v>
      </c>
      <c r="OZP5" s="518" t="s">
        <v>10871</v>
      </c>
      <c r="OZQ5" s="518"/>
      <c r="OZR5" s="228" t="s">
        <v>1378</v>
      </c>
      <c r="OZS5" s="229">
        <f t="shared" ref="OZS5" si="2165">LARGE(OZS13,1)</f>
        <v>5500</v>
      </c>
      <c r="OZT5" s="227">
        <v>2168</v>
      </c>
      <c r="OZU5" s="518" t="s">
        <v>10872</v>
      </c>
      <c r="OZV5" s="518"/>
      <c r="OZW5" s="228" t="s">
        <v>1378</v>
      </c>
      <c r="OZX5" s="229">
        <f t="shared" ref="OZX5" si="2166">LARGE(OZX13,1)</f>
        <v>5500</v>
      </c>
      <c r="OZY5" s="227">
        <v>2169</v>
      </c>
      <c r="OZZ5" s="518" t="s">
        <v>10873</v>
      </c>
      <c r="PAA5" s="518"/>
      <c r="PAB5" s="228" t="s">
        <v>1378</v>
      </c>
      <c r="PAC5" s="229">
        <f t="shared" ref="PAC5" si="2167">LARGE(PAC13,1)</f>
        <v>5500</v>
      </c>
      <c r="PAD5" s="227">
        <v>2170</v>
      </c>
      <c r="PAE5" s="518" t="s">
        <v>10874</v>
      </c>
      <c r="PAF5" s="518"/>
      <c r="PAG5" s="228" t="s">
        <v>1378</v>
      </c>
      <c r="PAH5" s="229">
        <f t="shared" ref="PAH5" si="2168">LARGE(PAH13,1)</f>
        <v>5500</v>
      </c>
      <c r="PAI5" s="227">
        <v>2171</v>
      </c>
      <c r="PAJ5" s="518" t="s">
        <v>10875</v>
      </c>
      <c r="PAK5" s="518"/>
      <c r="PAL5" s="228" t="s">
        <v>1378</v>
      </c>
      <c r="PAM5" s="229">
        <f t="shared" ref="PAM5" si="2169">LARGE(PAM13,1)</f>
        <v>5500</v>
      </c>
      <c r="PAN5" s="227">
        <v>2172</v>
      </c>
      <c r="PAO5" s="518" t="s">
        <v>10876</v>
      </c>
      <c r="PAP5" s="518"/>
      <c r="PAQ5" s="228" t="s">
        <v>1378</v>
      </c>
      <c r="PAR5" s="229">
        <f t="shared" ref="PAR5" si="2170">LARGE(PAR13,1)</f>
        <v>5500</v>
      </c>
      <c r="PAS5" s="227">
        <v>2173</v>
      </c>
      <c r="PAT5" s="518" t="s">
        <v>10877</v>
      </c>
      <c r="PAU5" s="518"/>
      <c r="PAV5" s="228" t="s">
        <v>1378</v>
      </c>
      <c r="PAW5" s="229">
        <f t="shared" ref="PAW5" si="2171">LARGE(PAW13,1)</f>
        <v>5500</v>
      </c>
      <c r="PAX5" s="227">
        <v>2174</v>
      </c>
      <c r="PAY5" s="518" t="s">
        <v>10878</v>
      </c>
      <c r="PAZ5" s="518"/>
      <c r="PBA5" s="228" t="s">
        <v>1378</v>
      </c>
      <c r="PBB5" s="229">
        <f t="shared" ref="PBB5" si="2172">LARGE(PBB13,1)</f>
        <v>5500</v>
      </c>
      <c r="PBC5" s="227">
        <v>2175</v>
      </c>
      <c r="PBD5" s="518" t="s">
        <v>10879</v>
      </c>
      <c r="PBE5" s="518"/>
      <c r="PBF5" s="228" t="s">
        <v>1378</v>
      </c>
      <c r="PBG5" s="229">
        <f t="shared" ref="PBG5" si="2173">LARGE(PBG13,1)</f>
        <v>5500</v>
      </c>
      <c r="PBH5" s="227">
        <v>2176</v>
      </c>
      <c r="PBI5" s="518" t="s">
        <v>10880</v>
      </c>
      <c r="PBJ5" s="518"/>
      <c r="PBK5" s="228" t="s">
        <v>1378</v>
      </c>
      <c r="PBL5" s="229">
        <f t="shared" ref="PBL5" si="2174">LARGE(PBL13,1)</f>
        <v>5500</v>
      </c>
      <c r="PBM5" s="227">
        <v>2177</v>
      </c>
      <c r="PBN5" s="518" t="s">
        <v>10881</v>
      </c>
      <c r="PBO5" s="518"/>
      <c r="PBP5" s="228" t="s">
        <v>1378</v>
      </c>
      <c r="PBQ5" s="229">
        <f t="shared" ref="PBQ5" si="2175">LARGE(PBQ13,1)</f>
        <v>5500</v>
      </c>
      <c r="PBR5" s="227">
        <v>2178</v>
      </c>
      <c r="PBS5" s="518" t="s">
        <v>10882</v>
      </c>
      <c r="PBT5" s="518"/>
      <c r="PBU5" s="228" t="s">
        <v>1378</v>
      </c>
      <c r="PBV5" s="229">
        <f t="shared" ref="PBV5" si="2176">LARGE(PBV13,1)</f>
        <v>5500</v>
      </c>
      <c r="PBW5" s="227">
        <v>2179</v>
      </c>
      <c r="PBX5" s="518" t="s">
        <v>10883</v>
      </c>
      <c r="PBY5" s="518"/>
      <c r="PBZ5" s="228" t="s">
        <v>1378</v>
      </c>
      <c r="PCA5" s="229">
        <f t="shared" ref="PCA5" si="2177">LARGE(PCA13,1)</f>
        <v>5500</v>
      </c>
      <c r="PCB5" s="227">
        <v>2180</v>
      </c>
      <c r="PCC5" s="518" t="s">
        <v>10884</v>
      </c>
      <c r="PCD5" s="518"/>
      <c r="PCE5" s="228" t="s">
        <v>1378</v>
      </c>
      <c r="PCF5" s="229">
        <f t="shared" ref="PCF5" si="2178">LARGE(PCF13,1)</f>
        <v>5500</v>
      </c>
      <c r="PCG5" s="227">
        <v>2181</v>
      </c>
      <c r="PCH5" s="518" t="s">
        <v>10885</v>
      </c>
      <c r="PCI5" s="518"/>
      <c r="PCJ5" s="228" t="s">
        <v>1378</v>
      </c>
      <c r="PCK5" s="229">
        <f t="shared" ref="PCK5" si="2179">LARGE(PCK13,1)</f>
        <v>5500</v>
      </c>
      <c r="PCL5" s="227">
        <v>2182</v>
      </c>
      <c r="PCM5" s="518" t="s">
        <v>10886</v>
      </c>
      <c r="PCN5" s="518"/>
      <c r="PCO5" s="228" t="s">
        <v>1378</v>
      </c>
      <c r="PCP5" s="229">
        <f t="shared" ref="PCP5" si="2180">LARGE(PCP13,1)</f>
        <v>5500</v>
      </c>
      <c r="PCQ5" s="227">
        <v>2183</v>
      </c>
      <c r="PCR5" s="518" t="s">
        <v>10887</v>
      </c>
      <c r="PCS5" s="518"/>
      <c r="PCT5" s="228" t="s">
        <v>1378</v>
      </c>
      <c r="PCU5" s="229">
        <f t="shared" ref="PCU5" si="2181">LARGE(PCU13,1)</f>
        <v>5500</v>
      </c>
      <c r="PCV5" s="227">
        <v>2184</v>
      </c>
      <c r="PCW5" s="518" t="s">
        <v>10888</v>
      </c>
      <c r="PCX5" s="518"/>
      <c r="PCY5" s="228" t="s">
        <v>1378</v>
      </c>
      <c r="PCZ5" s="229">
        <f t="shared" ref="PCZ5" si="2182">LARGE(PCZ13,1)</f>
        <v>5500</v>
      </c>
      <c r="PDA5" s="227">
        <v>2185</v>
      </c>
      <c r="PDB5" s="518" t="s">
        <v>10889</v>
      </c>
      <c r="PDC5" s="518"/>
      <c r="PDD5" s="228" t="s">
        <v>1378</v>
      </c>
      <c r="PDE5" s="229">
        <f t="shared" ref="PDE5" si="2183">LARGE(PDE13,1)</f>
        <v>5500</v>
      </c>
      <c r="PDF5" s="227">
        <v>2186</v>
      </c>
      <c r="PDG5" s="518" t="s">
        <v>10890</v>
      </c>
      <c r="PDH5" s="518"/>
      <c r="PDI5" s="228" t="s">
        <v>1378</v>
      </c>
      <c r="PDJ5" s="229">
        <f t="shared" ref="PDJ5" si="2184">LARGE(PDJ13,1)</f>
        <v>5500</v>
      </c>
      <c r="PDK5" s="227">
        <v>2187</v>
      </c>
      <c r="PDL5" s="518" t="s">
        <v>10891</v>
      </c>
      <c r="PDM5" s="518"/>
      <c r="PDN5" s="228" t="s">
        <v>1378</v>
      </c>
      <c r="PDO5" s="229">
        <f t="shared" ref="PDO5" si="2185">LARGE(PDO13,1)</f>
        <v>5500</v>
      </c>
      <c r="PDP5" s="227">
        <v>2188</v>
      </c>
      <c r="PDQ5" s="518" t="s">
        <v>10892</v>
      </c>
      <c r="PDR5" s="518"/>
      <c r="PDS5" s="228" t="s">
        <v>1378</v>
      </c>
      <c r="PDT5" s="229">
        <f t="shared" ref="PDT5" si="2186">LARGE(PDT13,1)</f>
        <v>5500</v>
      </c>
      <c r="PDU5" s="227">
        <v>2189</v>
      </c>
      <c r="PDV5" s="518" t="s">
        <v>10893</v>
      </c>
      <c r="PDW5" s="518"/>
      <c r="PDX5" s="228" t="s">
        <v>1378</v>
      </c>
      <c r="PDY5" s="229">
        <f t="shared" ref="PDY5" si="2187">LARGE(PDY13,1)</f>
        <v>5500</v>
      </c>
      <c r="PDZ5" s="227">
        <v>2190</v>
      </c>
      <c r="PEA5" s="518" t="s">
        <v>10894</v>
      </c>
      <c r="PEB5" s="518"/>
      <c r="PEC5" s="228" t="s">
        <v>1378</v>
      </c>
      <c r="PED5" s="229">
        <f t="shared" ref="PED5" si="2188">LARGE(PED13,1)</f>
        <v>5500</v>
      </c>
      <c r="PEE5" s="227">
        <v>2191</v>
      </c>
      <c r="PEF5" s="518" t="s">
        <v>10895</v>
      </c>
      <c r="PEG5" s="518"/>
      <c r="PEH5" s="228" t="s">
        <v>1378</v>
      </c>
      <c r="PEI5" s="229">
        <f t="shared" ref="PEI5" si="2189">LARGE(PEI13,1)</f>
        <v>5500</v>
      </c>
      <c r="PEJ5" s="227">
        <v>2192</v>
      </c>
      <c r="PEK5" s="518" t="s">
        <v>10896</v>
      </c>
      <c r="PEL5" s="518"/>
      <c r="PEM5" s="228" t="s">
        <v>1378</v>
      </c>
      <c r="PEN5" s="229">
        <f t="shared" ref="PEN5" si="2190">LARGE(PEN13,1)</f>
        <v>5500</v>
      </c>
      <c r="PEO5" s="227">
        <v>2193</v>
      </c>
      <c r="PEP5" s="518" t="s">
        <v>10897</v>
      </c>
      <c r="PEQ5" s="518"/>
      <c r="PER5" s="228" t="s">
        <v>1378</v>
      </c>
      <c r="PES5" s="229">
        <f t="shared" ref="PES5" si="2191">LARGE(PES13,1)</f>
        <v>5500</v>
      </c>
      <c r="PET5" s="227">
        <v>2194</v>
      </c>
      <c r="PEU5" s="518" t="s">
        <v>10898</v>
      </c>
      <c r="PEV5" s="518"/>
      <c r="PEW5" s="228" t="s">
        <v>1378</v>
      </c>
      <c r="PEX5" s="229">
        <f t="shared" ref="PEX5" si="2192">LARGE(PEX13,1)</f>
        <v>5500</v>
      </c>
      <c r="PEY5" s="227">
        <v>2195</v>
      </c>
      <c r="PEZ5" s="518" t="s">
        <v>10899</v>
      </c>
      <c r="PFA5" s="518"/>
      <c r="PFB5" s="228" t="s">
        <v>1378</v>
      </c>
      <c r="PFC5" s="229">
        <f t="shared" ref="PFC5" si="2193">LARGE(PFC13,1)</f>
        <v>5500</v>
      </c>
      <c r="PFD5" s="227">
        <v>2196</v>
      </c>
      <c r="PFE5" s="518" t="s">
        <v>10900</v>
      </c>
      <c r="PFF5" s="518"/>
      <c r="PFG5" s="228" t="s">
        <v>1378</v>
      </c>
      <c r="PFH5" s="229">
        <f t="shared" ref="PFH5" si="2194">LARGE(PFH13,1)</f>
        <v>5500</v>
      </c>
      <c r="PFI5" s="227">
        <v>2197</v>
      </c>
      <c r="PFJ5" s="518" t="s">
        <v>10901</v>
      </c>
      <c r="PFK5" s="518"/>
      <c r="PFL5" s="228" t="s">
        <v>1378</v>
      </c>
      <c r="PFM5" s="229">
        <f t="shared" ref="PFM5" si="2195">LARGE(PFM13,1)</f>
        <v>5500</v>
      </c>
      <c r="PFN5" s="227">
        <v>2198</v>
      </c>
      <c r="PFO5" s="518" t="s">
        <v>10902</v>
      </c>
      <c r="PFP5" s="518"/>
      <c r="PFQ5" s="228" t="s">
        <v>1378</v>
      </c>
      <c r="PFR5" s="229">
        <f t="shared" ref="PFR5" si="2196">LARGE(PFR13,1)</f>
        <v>5500</v>
      </c>
      <c r="PFS5" s="227">
        <v>2199</v>
      </c>
      <c r="PFT5" s="518" t="s">
        <v>10903</v>
      </c>
      <c r="PFU5" s="518"/>
      <c r="PFV5" s="228" t="s">
        <v>1378</v>
      </c>
      <c r="PFW5" s="229">
        <f t="shared" ref="PFW5" si="2197">LARGE(PFW13,1)</f>
        <v>5500</v>
      </c>
      <c r="PFX5" s="227">
        <v>2200</v>
      </c>
      <c r="PFY5" s="518" t="s">
        <v>10904</v>
      </c>
      <c r="PFZ5" s="518"/>
      <c r="PGA5" s="228" t="s">
        <v>1378</v>
      </c>
      <c r="PGB5" s="229">
        <f t="shared" ref="PGB5" si="2198">LARGE(PGB13,1)</f>
        <v>5500</v>
      </c>
      <c r="PGC5" s="227">
        <v>2201</v>
      </c>
      <c r="PGD5" s="518" t="s">
        <v>10905</v>
      </c>
      <c r="PGE5" s="518"/>
      <c r="PGF5" s="228" t="s">
        <v>1378</v>
      </c>
      <c r="PGG5" s="229">
        <f t="shared" ref="PGG5" si="2199">LARGE(PGG13,1)</f>
        <v>5500</v>
      </c>
      <c r="PGH5" s="227">
        <v>2202</v>
      </c>
      <c r="PGI5" s="518" t="s">
        <v>10906</v>
      </c>
      <c r="PGJ5" s="518"/>
      <c r="PGK5" s="228" t="s">
        <v>1378</v>
      </c>
      <c r="PGL5" s="229">
        <f t="shared" ref="PGL5" si="2200">LARGE(PGL13,1)</f>
        <v>5500</v>
      </c>
      <c r="PGM5" s="227">
        <v>2203</v>
      </c>
      <c r="PGN5" s="518" t="s">
        <v>10907</v>
      </c>
      <c r="PGO5" s="518"/>
      <c r="PGP5" s="228" t="s">
        <v>1378</v>
      </c>
      <c r="PGQ5" s="229">
        <f t="shared" ref="PGQ5" si="2201">LARGE(PGQ13,1)</f>
        <v>5500</v>
      </c>
      <c r="PGR5" s="227">
        <v>2204</v>
      </c>
      <c r="PGS5" s="518" t="s">
        <v>10908</v>
      </c>
      <c r="PGT5" s="518"/>
      <c r="PGU5" s="228" t="s">
        <v>1378</v>
      </c>
      <c r="PGV5" s="229">
        <f t="shared" ref="PGV5" si="2202">LARGE(PGV13,1)</f>
        <v>5500</v>
      </c>
      <c r="PGW5" s="227">
        <v>2205</v>
      </c>
      <c r="PGX5" s="518" t="s">
        <v>10909</v>
      </c>
      <c r="PGY5" s="518"/>
      <c r="PGZ5" s="228" t="s">
        <v>1378</v>
      </c>
      <c r="PHA5" s="229">
        <f t="shared" ref="PHA5" si="2203">LARGE(PHA13,1)</f>
        <v>5500</v>
      </c>
      <c r="PHB5" s="227">
        <v>2206</v>
      </c>
      <c r="PHC5" s="518" t="s">
        <v>10910</v>
      </c>
      <c r="PHD5" s="518"/>
      <c r="PHE5" s="228" t="s">
        <v>1378</v>
      </c>
      <c r="PHF5" s="229">
        <f t="shared" ref="PHF5" si="2204">LARGE(PHF13,1)</f>
        <v>5500</v>
      </c>
      <c r="PHG5" s="227">
        <v>2207</v>
      </c>
      <c r="PHH5" s="518" t="s">
        <v>10911</v>
      </c>
      <c r="PHI5" s="518"/>
      <c r="PHJ5" s="228" t="s">
        <v>1378</v>
      </c>
      <c r="PHK5" s="229">
        <f t="shared" ref="PHK5" si="2205">LARGE(PHK13,1)</f>
        <v>5500</v>
      </c>
      <c r="PHL5" s="227">
        <v>2208</v>
      </c>
      <c r="PHM5" s="518" t="s">
        <v>10912</v>
      </c>
      <c r="PHN5" s="518"/>
      <c r="PHO5" s="228" t="s">
        <v>1378</v>
      </c>
      <c r="PHP5" s="229">
        <f t="shared" ref="PHP5" si="2206">LARGE(PHP13,1)</f>
        <v>5500</v>
      </c>
      <c r="PHQ5" s="227">
        <v>2209</v>
      </c>
      <c r="PHR5" s="518" t="s">
        <v>10913</v>
      </c>
      <c r="PHS5" s="518"/>
      <c r="PHT5" s="228" t="s">
        <v>1378</v>
      </c>
      <c r="PHU5" s="229">
        <f t="shared" ref="PHU5" si="2207">LARGE(PHU13,1)</f>
        <v>5500</v>
      </c>
      <c r="PHV5" s="227">
        <v>2210</v>
      </c>
      <c r="PHW5" s="518" t="s">
        <v>10914</v>
      </c>
      <c r="PHX5" s="518"/>
      <c r="PHY5" s="228" t="s">
        <v>1378</v>
      </c>
      <c r="PHZ5" s="229">
        <f t="shared" ref="PHZ5" si="2208">LARGE(PHZ13,1)</f>
        <v>5500</v>
      </c>
      <c r="PIA5" s="227">
        <v>2211</v>
      </c>
      <c r="PIB5" s="518" t="s">
        <v>10915</v>
      </c>
      <c r="PIC5" s="518"/>
      <c r="PID5" s="228" t="s">
        <v>1378</v>
      </c>
      <c r="PIE5" s="229">
        <f t="shared" ref="PIE5" si="2209">LARGE(PIE13,1)</f>
        <v>5500</v>
      </c>
      <c r="PIF5" s="227">
        <v>2212</v>
      </c>
      <c r="PIG5" s="518" t="s">
        <v>10916</v>
      </c>
      <c r="PIH5" s="518"/>
      <c r="PII5" s="228" t="s">
        <v>1378</v>
      </c>
      <c r="PIJ5" s="229">
        <f t="shared" ref="PIJ5" si="2210">LARGE(PIJ13,1)</f>
        <v>5500</v>
      </c>
      <c r="PIK5" s="227">
        <v>2213</v>
      </c>
      <c r="PIL5" s="518" t="s">
        <v>10917</v>
      </c>
      <c r="PIM5" s="518"/>
      <c r="PIN5" s="228" t="s">
        <v>1378</v>
      </c>
      <c r="PIO5" s="229">
        <f t="shared" ref="PIO5" si="2211">LARGE(PIO13,1)</f>
        <v>5500</v>
      </c>
      <c r="PIP5" s="227">
        <v>2214</v>
      </c>
      <c r="PIQ5" s="518" t="s">
        <v>10918</v>
      </c>
      <c r="PIR5" s="518"/>
      <c r="PIS5" s="228" t="s">
        <v>1378</v>
      </c>
      <c r="PIT5" s="229">
        <f t="shared" ref="PIT5" si="2212">LARGE(PIT13,1)</f>
        <v>5500</v>
      </c>
      <c r="PIU5" s="227">
        <v>2215</v>
      </c>
      <c r="PIV5" s="518" t="s">
        <v>10919</v>
      </c>
      <c r="PIW5" s="518"/>
      <c r="PIX5" s="228" t="s">
        <v>1378</v>
      </c>
      <c r="PIY5" s="229">
        <f t="shared" ref="PIY5" si="2213">LARGE(PIY13,1)</f>
        <v>5500</v>
      </c>
      <c r="PIZ5" s="227">
        <v>2216</v>
      </c>
      <c r="PJA5" s="518" t="s">
        <v>10920</v>
      </c>
      <c r="PJB5" s="518"/>
      <c r="PJC5" s="228" t="s">
        <v>1378</v>
      </c>
      <c r="PJD5" s="229">
        <f t="shared" ref="PJD5" si="2214">LARGE(PJD13,1)</f>
        <v>5500</v>
      </c>
      <c r="PJE5" s="227">
        <v>2217</v>
      </c>
      <c r="PJF5" s="518" t="s">
        <v>10921</v>
      </c>
      <c r="PJG5" s="518"/>
      <c r="PJH5" s="228" t="s">
        <v>1378</v>
      </c>
      <c r="PJI5" s="229">
        <f t="shared" ref="PJI5" si="2215">LARGE(PJI13,1)</f>
        <v>5500</v>
      </c>
      <c r="PJJ5" s="227">
        <v>2218</v>
      </c>
      <c r="PJK5" s="518" t="s">
        <v>10922</v>
      </c>
      <c r="PJL5" s="518"/>
      <c r="PJM5" s="228" t="s">
        <v>1378</v>
      </c>
      <c r="PJN5" s="229">
        <f t="shared" ref="PJN5" si="2216">LARGE(PJN13,1)</f>
        <v>5500</v>
      </c>
      <c r="PJO5" s="227">
        <v>2219</v>
      </c>
      <c r="PJP5" s="518" t="s">
        <v>10923</v>
      </c>
      <c r="PJQ5" s="518"/>
      <c r="PJR5" s="228" t="s">
        <v>1378</v>
      </c>
      <c r="PJS5" s="229">
        <f t="shared" ref="PJS5" si="2217">LARGE(PJS13,1)</f>
        <v>5500</v>
      </c>
      <c r="PJT5" s="227">
        <v>2220</v>
      </c>
      <c r="PJU5" s="518" t="s">
        <v>10924</v>
      </c>
      <c r="PJV5" s="518"/>
      <c r="PJW5" s="228" t="s">
        <v>1378</v>
      </c>
      <c r="PJX5" s="229">
        <f t="shared" ref="PJX5" si="2218">LARGE(PJX13,1)</f>
        <v>5500</v>
      </c>
      <c r="PJY5" s="227">
        <v>2221</v>
      </c>
      <c r="PJZ5" s="518" t="s">
        <v>10925</v>
      </c>
      <c r="PKA5" s="518"/>
      <c r="PKB5" s="228" t="s">
        <v>1378</v>
      </c>
      <c r="PKC5" s="229">
        <f t="shared" ref="PKC5" si="2219">LARGE(PKC13,1)</f>
        <v>5500</v>
      </c>
      <c r="PKD5" s="227">
        <v>2222</v>
      </c>
      <c r="PKE5" s="518" t="s">
        <v>10926</v>
      </c>
      <c r="PKF5" s="518"/>
      <c r="PKG5" s="228" t="s">
        <v>1378</v>
      </c>
      <c r="PKH5" s="229">
        <f t="shared" ref="PKH5" si="2220">LARGE(PKH13,1)</f>
        <v>5500</v>
      </c>
      <c r="PKI5" s="227">
        <v>2223</v>
      </c>
      <c r="PKJ5" s="518" t="s">
        <v>10927</v>
      </c>
      <c r="PKK5" s="518"/>
      <c r="PKL5" s="228" t="s">
        <v>1378</v>
      </c>
      <c r="PKM5" s="229">
        <f t="shared" ref="PKM5" si="2221">LARGE(PKM13,1)</f>
        <v>5500</v>
      </c>
      <c r="PKN5" s="227">
        <v>2224</v>
      </c>
      <c r="PKO5" s="518" t="s">
        <v>10928</v>
      </c>
      <c r="PKP5" s="518"/>
      <c r="PKQ5" s="228" t="s">
        <v>1378</v>
      </c>
      <c r="PKR5" s="229">
        <f t="shared" ref="PKR5" si="2222">LARGE(PKR13,1)</f>
        <v>5500</v>
      </c>
      <c r="PKS5" s="227">
        <v>2225</v>
      </c>
      <c r="PKT5" s="518" t="s">
        <v>10929</v>
      </c>
      <c r="PKU5" s="518"/>
      <c r="PKV5" s="228" t="s">
        <v>1378</v>
      </c>
      <c r="PKW5" s="229">
        <f t="shared" ref="PKW5" si="2223">LARGE(PKW13,1)</f>
        <v>5500</v>
      </c>
      <c r="PKX5" s="227">
        <v>2226</v>
      </c>
      <c r="PKY5" s="518" t="s">
        <v>10930</v>
      </c>
      <c r="PKZ5" s="518"/>
      <c r="PLA5" s="228" t="s">
        <v>1378</v>
      </c>
      <c r="PLB5" s="229">
        <f t="shared" ref="PLB5" si="2224">LARGE(PLB13,1)</f>
        <v>5500</v>
      </c>
      <c r="PLC5" s="227">
        <v>2227</v>
      </c>
      <c r="PLD5" s="518" t="s">
        <v>10931</v>
      </c>
      <c r="PLE5" s="518"/>
      <c r="PLF5" s="228" t="s">
        <v>1378</v>
      </c>
      <c r="PLG5" s="229">
        <f t="shared" ref="PLG5" si="2225">LARGE(PLG13,1)</f>
        <v>5500</v>
      </c>
      <c r="PLH5" s="227">
        <v>2228</v>
      </c>
      <c r="PLI5" s="518" t="s">
        <v>10932</v>
      </c>
      <c r="PLJ5" s="518"/>
      <c r="PLK5" s="228" t="s">
        <v>1378</v>
      </c>
      <c r="PLL5" s="229">
        <f t="shared" ref="PLL5" si="2226">LARGE(PLL13,1)</f>
        <v>5500</v>
      </c>
      <c r="PLM5" s="227">
        <v>2229</v>
      </c>
      <c r="PLN5" s="518" t="s">
        <v>10933</v>
      </c>
      <c r="PLO5" s="518"/>
      <c r="PLP5" s="228" t="s">
        <v>1378</v>
      </c>
      <c r="PLQ5" s="229">
        <f t="shared" ref="PLQ5" si="2227">LARGE(PLQ13,1)</f>
        <v>5500</v>
      </c>
      <c r="PLR5" s="227">
        <v>2230</v>
      </c>
      <c r="PLS5" s="518" t="s">
        <v>10934</v>
      </c>
      <c r="PLT5" s="518"/>
      <c r="PLU5" s="228" t="s">
        <v>1378</v>
      </c>
      <c r="PLV5" s="229">
        <f t="shared" ref="PLV5" si="2228">LARGE(PLV13,1)</f>
        <v>5500</v>
      </c>
      <c r="PLW5" s="227">
        <v>2231</v>
      </c>
      <c r="PLX5" s="518" t="s">
        <v>10935</v>
      </c>
      <c r="PLY5" s="518"/>
      <c r="PLZ5" s="228" t="s">
        <v>1378</v>
      </c>
      <c r="PMA5" s="229">
        <f t="shared" ref="PMA5" si="2229">LARGE(PMA13,1)</f>
        <v>5500</v>
      </c>
      <c r="PMB5" s="227">
        <v>2232</v>
      </c>
      <c r="PMC5" s="518" t="s">
        <v>10936</v>
      </c>
      <c r="PMD5" s="518"/>
      <c r="PME5" s="228" t="s">
        <v>1378</v>
      </c>
      <c r="PMF5" s="229">
        <f t="shared" ref="PMF5" si="2230">LARGE(PMF13,1)</f>
        <v>5500</v>
      </c>
      <c r="PMG5" s="227">
        <v>2233</v>
      </c>
      <c r="PMH5" s="518" t="s">
        <v>10937</v>
      </c>
      <c r="PMI5" s="518"/>
      <c r="PMJ5" s="228" t="s">
        <v>1378</v>
      </c>
      <c r="PMK5" s="229">
        <f t="shared" ref="PMK5" si="2231">LARGE(PMK13,1)</f>
        <v>5500</v>
      </c>
      <c r="PML5" s="227">
        <v>2234</v>
      </c>
      <c r="PMM5" s="518" t="s">
        <v>10938</v>
      </c>
      <c r="PMN5" s="518"/>
      <c r="PMO5" s="228" t="s">
        <v>1378</v>
      </c>
      <c r="PMP5" s="229">
        <f t="shared" ref="PMP5" si="2232">LARGE(PMP13,1)</f>
        <v>5500</v>
      </c>
      <c r="PMQ5" s="227">
        <v>2235</v>
      </c>
      <c r="PMR5" s="518" t="s">
        <v>10939</v>
      </c>
      <c r="PMS5" s="518"/>
      <c r="PMT5" s="228" t="s">
        <v>1378</v>
      </c>
      <c r="PMU5" s="229">
        <f t="shared" ref="PMU5" si="2233">LARGE(PMU13,1)</f>
        <v>5500</v>
      </c>
      <c r="PMV5" s="227">
        <v>2236</v>
      </c>
      <c r="PMW5" s="518" t="s">
        <v>10940</v>
      </c>
      <c r="PMX5" s="518"/>
      <c r="PMY5" s="228" t="s">
        <v>1378</v>
      </c>
      <c r="PMZ5" s="229">
        <f t="shared" ref="PMZ5" si="2234">LARGE(PMZ13,1)</f>
        <v>5500</v>
      </c>
      <c r="PNA5" s="227">
        <v>2237</v>
      </c>
      <c r="PNB5" s="518" t="s">
        <v>10941</v>
      </c>
      <c r="PNC5" s="518"/>
      <c r="PND5" s="228" t="s">
        <v>1378</v>
      </c>
      <c r="PNE5" s="229">
        <f t="shared" ref="PNE5" si="2235">LARGE(PNE13,1)</f>
        <v>5500</v>
      </c>
      <c r="PNF5" s="227">
        <v>2238</v>
      </c>
      <c r="PNG5" s="518" t="s">
        <v>10942</v>
      </c>
      <c r="PNH5" s="518"/>
      <c r="PNI5" s="228" t="s">
        <v>1378</v>
      </c>
      <c r="PNJ5" s="229">
        <f t="shared" ref="PNJ5" si="2236">LARGE(PNJ13,1)</f>
        <v>5500</v>
      </c>
      <c r="PNK5" s="227">
        <v>2239</v>
      </c>
      <c r="PNL5" s="518" t="s">
        <v>10943</v>
      </c>
      <c r="PNM5" s="518"/>
      <c r="PNN5" s="228" t="s">
        <v>1378</v>
      </c>
      <c r="PNO5" s="229">
        <f t="shared" ref="PNO5" si="2237">LARGE(PNO13,1)</f>
        <v>5500</v>
      </c>
      <c r="PNP5" s="227">
        <v>2240</v>
      </c>
      <c r="PNQ5" s="518" t="s">
        <v>10944</v>
      </c>
      <c r="PNR5" s="518"/>
      <c r="PNS5" s="228" t="s">
        <v>1378</v>
      </c>
      <c r="PNT5" s="229">
        <f t="shared" ref="PNT5" si="2238">LARGE(PNT13,1)</f>
        <v>5500</v>
      </c>
      <c r="PNU5" s="227">
        <v>2241</v>
      </c>
      <c r="PNV5" s="518" t="s">
        <v>10945</v>
      </c>
      <c r="PNW5" s="518"/>
      <c r="PNX5" s="228" t="s">
        <v>1378</v>
      </c>
      <c r="PNY5" s="229">
        <f t="shared" ref="PNY5" si="2239">LARGE(PNY13,1)</f>
        <v>5500</v>
      </c>
      <c r="PNZ5" s="227">
        <v>2242</v>
      </c>
      <c r="POA5" s="518" t="s">
        <v>10946</v>
      </c>
      <c r="POB5" s="518"/>
      <c r="POC5" s="228" t="s">
        <v>1378</v>
      </c>
      <c r="POD5" s="229">
        <f t="shared" ref="POD5" si="2240">LARGE(POD13,1)</f>
        <v>5500</v>
      </c>
      <c r="POE5" s="227">
        <v>2243</v>
      </c>
      <c r="POF5" s="518" t="s">
        <v>10947</v>
      </c>
      <c r="POG5" s="518"/>
      <c r="POH5" s="228" t="s">
        <v>1378</v>
      </c>
      <c r="POI5" s="229">
        <f t="shared" ref="POI5" si="2241">LARGE(POI13,1)</f>
        <v>5500</v>
      </c>
      <c r="POJ5" s="227">
        <v>2244</v>
      </c>
      <c r="POK5" s="518" t="s">
        <v>10948</v>
      </c>
      <c r="POL5" s="518"/>
      <c r="POM5" s="228" t="s">
        <v>1378</v>
      </c>
      <c r="PON5" s="229">
        <f t="shared" ref="PON5" si="2242">LARGE(PON13,1)</f>
        <v>5500</v>
      </c>
      <c r="POO5" s="227">
        <v>2245</v>
      </c>
      <c r="POP5" s="518" t="s">
        <v>10949</v>
      </c>
      <c r="POQ5" s="518"/>
      <c r="POR5" s="228" t="s">
        <v>1378</v>
      </c>
      <c r="POS5" s="229">
        <f t="shared" ref="POS5" si="2243">LARGE(POS13,1)</f>
        <v>5500</v>
      </c>
      <c r="POT5" s="227">
        <v>2246</v>
      </c>
      <c r="POU5" s="518" t="s">
        <v>10950</v>
      </c>
      <c r="POV5" s="518"/>
      <c r="POW5" s="228" t="s">
        <v>1378</v>
      </c>
      <c r="POX5" s="229">
        <f t="shared" ref="POX5" si="2244">LARGE(POX13,1)</f>
        <v>5500</v>
      </c>
      <c r="POY5" s="227">
        <v>2247</v>
      </c>
      <c r="POZ5" s="518" t="s">
        <v>10951</v>
      </c>
      <c r="PPA5" s="518"/>
      <c r="PPB5" s="228" t="s">
        <v>1378</v>
      </c>
      <c r="PPC5" s="229">
        <f t="shared" ref="PPC5" si="2245">LARGE(PPC13,1)</f>
        <v>5500</v>
      </c>
      <c r="PPD5" s="227">
        <v>2248</v>
      </c>
      <c r="PPE5" s="518" t="s">
        <v>10952</v>
      </c>
      <c r="PPF5" s="518"/>
      <c r="PPG5" s="228" t="s">
        <v>1378</v>
      </c>
      <c r="PPH5" s="229">
        <f t="shared" ref="PPH5" si="2246">LARGE(PPH13,1)</f>
        <v>5500</v>
      </c>
      <c r="PPI5" s="227">
        <v>2249</v>
      </c>
      <c r="PPJ5" s="518" t="s">
        <v>10953</v>
      </c>
      <c r="PPK5" s="518"/>
      <c r="PPL5" s="228" t="s">
        <v>1378</v>
      </c>
      <c r="PPM5" s="229">
        <f t="shared" ref="PPM5" si="2247">LARGE(PPM13,1)</f>
        <v>5500</v>
      </c>
      <c r="PPN5" s="227">
        <v>2250</v>
      </c>
      <c r="PPO5" s="518" t="s">
        <v>10954</v>
      </c>
      <c r="PPP5" s="518"/>
      <c r="PPQ5" s="228" t="s">
        <v>1378</v>
      </c>
      <c r="PPR5" s="229">
        <f t="shared" ref="PPR5" si="2248">LARGE(PPR13,1)</f>
        <v>5500</v>
      </c>
      <c r="PPS5" s="227">
        <v>2251</v>
      </c>
      <c r="PPT5" s="518" t="s">
        <v>10955</v>
      </c>
      <c r="PPU5" s="518"/>
      <c r="PPV5" s="228" t="s">
        <v>1378</v>
      </c>
      <c r="PPW5" s="229">
        <f t="shared" ref="PPW5" si="2249">LARGE(PPW13,1)</f>
        <v>5500</v>
      </c>
      <c r="PPX5" s="227">
        <v>2252</v>
      </c>
      <c r="PPY5" s="518" t="s">
        <v>10956</v>
      </c>
      <c r="PPZ5" s="518"/>
      <c r="PQA5" s="228" t="s">
        <v>1378</v>
      </c>
      <c r="PQB5" s="229">
        <f t="shared" ref="PQB5" si="2250">LARGE(PQB13,1)</f>
        <v>5500</v>
      </c>
      <c r="PQC5" s="227">
        <v>2253</v>
      </c>
      <c r="PQD5" s="518" t="s">
        <v>10957</v>
      </c>
      <c r="PQE5" s="518"/>
      <c r="PQF5" s="228" t="s">
        <v>1378</v>
      </c>
      <c r="PQG5" s="229">
        <f t="shared" ref="PQG5" si="2251">LARGE(PQG13,1)</f>
        <v>5500</v>
      </c>
      <c r="PQH5" s="227">
        <v>2254</v>
      </c>
      <c r="PQI5" s="518" t="s">
        <v>10958</v>
      </c>
      <c r="PQJ5" s="518"/>
      <c r="PQK5" s="228" t="s">
        <v>1378</v>
      </c>
      <c r="PQL5" s="229">
        <f t="shared" ref="PQL5" si="2252">LARGE(PQL13,1)</f>
        <v>5500</v>
      </c>
      <c r="PQM5" s="227">
        <v>2255</v>
      </c>
      <c r="PQN5" s="518" t="s">
        <v>10959</v>
      </c>
      <c r="PQO5" s="518"/>
      <c r="PQP5" s="228" t="s">
        <v>1378</v>
      </c>
      <c r="PQQ5" s="229">
        <f t="shared" ref="PQQ5" si="2253">LARGE(PQQ13,1)</f>
        <v>5500</v>
      </c>
      <c r="PQR5" s="227">
        <v>2256</v>
      </c>
      <c r="PQS5" s="518" t="s">
        <v>10960</v>
      </c>
      <c r="PQT5" s="518"/>
      <c r="PQU5" s="228" t="s">
        <v>1378</v>
      </c>
      <c r="PQV5" s="229">
        <f t="shared" ref="PQV5" si="2254">LARGE(PQV13,1)</f>
        <v>5500</v>
      </c>
      <c r="PQW5" s="227">
        <v>2257</v>
      </c>
      <c r="PQX5" s="518" t="s">
        <v>10961</v>
      </c>
      <c r="PQY5" s="518"/>
      <c r="PQZ5" s="228" t="s">
        <v>1378</v>
      </c>
      <c r="PRA5" s="229">
        <f t="shared" ref="PRA5" si="2255">LARGE(PRA13,1)</f>
        <v>5500</v>
      </c>
      <c r="PRB5" s="227">
        <v>2258</v>
      </c>
      <c r="PRC5" s="518" t="s">
        <v>10962</v>
      </c>
      <c r="PRD5" s="518"/>
      <c r="PRE5" s="228" t="s">
        <v>1378</v>
      </c>
      <c r="PRF5" s="229">
        <f t="shared" ref="PRF5" si="2256">LARGE(PRF13,1)</f>
        <v>5500</v>
      </c>
      <c r="PRG5" s="227">
        <v>2259</v>
      </c>
      <c r="PRH5" s="518" t="s">
        <v>10963</v>
      </c>
      <c r="PRI5" s="518"/>
      <c r="PRJ5" s="228" t="s">
        <v>1378</v>
      </c>
      <c r="PRK5" s="229">
        <f t="shared" ref="PRK5" si="2257">LARGE(PRK13,1)</f>
        <v>5500</v>
      </c>
      <c r="PRL5" s="227">
        <v>2260</v>
      </c>
      <c r="PRM5" s="518" t="s">
        <v>10964</v>
      </c>
      <c r="PRN5" s="518"/>
      <c r="PRO5" s="228" t="s">
        <v>1378</v>
      </c>
      <c r="PRP5" s="229">
        <f t="shared" ref="PRP5" si="2258">LARGE(PRP13,1)</f>
        <v>5500</v>
      </c>
      <c r="PRQ5" s="227">
        <v>2261</v>
      </c>
      <c r="PRR5" s="518" t="s">
        <v>10965</v>
      </c>
      <c r="PRS5" s="518"/>
      <c r="PRT5" s="228" t="s">
        <v>1378</v>
      </c>
      <c r="PRU5" s="229">
        <f t="shared" ref="PRU5" si="2259">LARGE(PRU13,1)</f>
        <v>5500</v>
      </c>
      <c r="PRV5" s="227">
        <v>2262</v>
      </c>
      <c r="PRW5" s="518" t="s">
        <v>10966</v>
      </c>
      <c r="PRX5" s="518"/>
      <c r="PRY5" s="228" t="s">
        <v>1378</v>
      </c>
      <c r="PRZ5" s="229">
        <f t="shared" ref="PRZ5" si="2260">LARGE(PRZ13,1)</f>
        <v>5500</v>
      </c>
      <c r="PSA5" s="227">
        <v>2263</v>
      </c>
      <c r="PSB5" s="518" t="s">
        <v>10967</v>
      </c>
      <c r="PSC5" s="518"/>
      <c r="PSD5" s="228" t="s">
        <v>1378</v>
      </c>
      <c r="PSE5" s="229">
        <f t="shared" ref="PSE5" si="2261">LARGE(PSE13,1)</f>
        <v>5500</v>
      </c>
      <c r="PSF5" s="227">
        <v>2264</v>
      </c>
      <c r="PSG5" s="518" t="s">
        <v>10968</v>
      </c>
      <c r="PSH5" s="518"/>
      <c r="PSI5" s="228" t="s">
        <v>1378</v>
      </c>
      <c r="PSJ5" s="229">
        <f t="shared" ref="PSJ5" si="2262">LARGE(PSJ13,1)</f>
        <v>5500</v>
      </c>
      <c r="PSK5" s="227">
        <v>2265</v>
      </c>
      <c r="PSL5" s="518" t="s">
        <v>10969</v>
      </c>
      <c r="PSM5" s="518"/>
      <c r="PSN5" s="228" t="s">
        <v>1378</v>
      </c>
      <c r="PSO5" s="229">
        <f t="shared" ref="PSO5" si="2263">LARGE(PSO13,1)</f>
        <v>5500</v>
      </c>
      <c r="PSP5" s="227">
        <v>2266</v>
      </c>
      <c r="PSQ5" s="518" t="s">
        <v>10970</v>
      </c>
      <c r="PSR5" s="518"/>
      <c r="PSS5" s="228" t="s">
        <v>1378</v>
      </c>
      <c r="PST5" s="229">
        <f t="shared" ref="PST5" si="2264">LARGE(PST13,1)</f>
        <v>5500</v>
      </c>
      <c r="PSU5" s="227">
        <v>2267</v>
      </c>
      <c r="PSV5" s="518" t="s">
        <v>10971</v>
      </c>
      <c r="PSW5" s="518"/>
      <c r="PSX5" s="228" t="s">
        <v>1378</v>
      </c>
      <c r="PSY5" s="229">
        <f t="shared" ref="PSY5" si="2265">LARGE(PSY13,1)</f>
        <v>5500</v>
      </c>
      <c r="PSZ5" s="227">
        <v>2268</v>
      </c>
      <c r="PTA5" s="518" t="s">
        <v>10972</v>
      </c>
      <c r="PTB5" s="518"/>
      <c r="PTC5" s="228" t="s">
        <v>1378</v>
      </c>
      <c r="PTD5" s="229">
        <f t="shared" ref="PTD5" si="2266">LARGE(PTD13,1)</f>
        <v>5500</v>
      </c>
      <c r="PTE5" s="227">
        <v>2269</v>
      </c>
      <c r="PTF5" s="518" t="s">
        <v>10973</v>
      </c>
      <c r="PTG5" s="518"/>
      <c r="PTH5" s="228" t="s">
        <v>1378</v>
      </c>
      <c r="PTI5" s="229">
        <f t="shared" ref="PTI5" si="2267">LARGE(PTI13,1)</f>
        <v>5500</v>
      </c>
      <c r="PTJ5" s="227">
        <v>2270</v>
      </c>
      <c r="PTK5" s="518" t="s">
        <v>10974</v>
      </c>
      <c r="PTL5" s="518"/>
      <c r="PTM5" s="228" t="s">
        <v>1378</v>
      </c>
      <c r="PTN5" s="229">
        <f t="shared" ref="PTN5" si="2268">LARGE(PTN13,1)</f>
        <v>5500</v>
      </c>
      <c r="PTO5" s="227">
        <v>2271</v>
      </c>
      <c r="PTP5" s="518" t="s">
        <v>10975</v>
      </c>
      <c r="PTQ5" s="518"/>
      <c r="PTR5" s="228" t="s">
        <v>1378</v>
      </c>
      <c r="PTS5" s="229">
        <f t="shared" ref="PTS5" si="2269">LARGE(PTS13,1)</f>
        <v>5500</v>
      </c>
      <c r="PTT5" s="227">
        <v>2272</v>
      </c>
      <c r="PTU5" s="518" t="s">
        <v>10976</v>
      </c>
      <c r="PTV5" s="518"/>
      <c r="PTW5" s="228" t="s">
        <v>1378</v>
      </c>
      <c r="PTX5" s="229">
        <f t="shared" ref="PTX5" si="2270">LARGE(PTX13,1)</f>
        <v>5500</v>
      </c>
      <c r="PTY5" s="227">
        <v>2273</v>
      </c>
      <c r="PTZ5" s="518" t="s">
        <v>10977</v>
      </c>
      <c r="PUA5" s="518"/>
      <c r="PUB5" s="228" t="s">
        <v>1378</v>
      </c>
      <c r="PUC5" s="229">
        <f t="shared" ref="PUC5" si="2271">LARGE(PUC13,1)</f>
        <v>5500</v>
      </c>
      <c r="PUD5" s="227">
        <v>2274</v>
      </c>
      <c r="PUE5" s="518" t="s">
        <v>10978</v>
      </c>
      <c r="PUF5" s="518"/>
      <c r="PUG5" s="228" t="s">
        <v>1378</v>
      </c>
      <c r="PUH5" s="229">
        <f t="shared" ref="PUH5" si="2272">LARGE(PUH13,1)</f>
        <v>5500</v>
      </c>
      <c r="PUI5" s="227">
        <v>2275</v>
      </c>
      <c r="PUJ5" s="518" t="s">
        <v>10979</v>
      </c>
      <c r="PUK5" s="518"/>
      <c r="PUL5" s="228" t="s">
        <v>1378</v>
      </c>
      <c r="PUM5" s="229">
        <f t="shared" ref="PUM5" si="2273">LARGE(PUM13,1)</f>
        <v>5500</v>
      </c>
      <c r="PUN5" s="227">
        <v>2276</v>
      </c>
      <c r="PUO5" s="518" t="s">
        <v>10980</v>
      </c>
      <c r="PUP5" s="518"/>
      <c r="PUQ5" s="228" t="s">
        <v>1378</v>
      </c>
      <c r="PUR5" s="229">
        <f t="shared" ref="PUR5" si="2274">LARGE(PUR13,1)</f>
        <v>5500</v>
      </c>
      <c r="PUS5" s="227">
        <v>2277</v>
      </c>
      <c r="PUT5" s="518" t="s">
        <v>10981</v>
      </c>
      <c r="PUU5" s="518"/>
      <c r="PUV5" s="228" t="s">
        <v>1378</v>
      </c>
      <c r="PUW5" s="229">
        <f t="shared" ref="PUW5" si="2275">LARGE(PUW13,1)</f>
        <v>5500</v>
      </c>
      <c r="PUX5" s="227">
        <v>2278</v>
      </c>
      <c r="PUY5" s="518" t="s">
        <v>10982</v>
      </c>
      <c r="PUZ5" s="518"/>
      <c r="PVA5" s="228" t="s">
        <v>1378</v>
      </c>
      <c r="PVB5" s="229">
        <f t="shared" ref="PVB5" si="2276">LARGE(PVB13,1)</f>
        <v>5500</v>
      </c>
      <c r="PVC5" s="227">
        <v>2279</v>
      </c>
      <c r="PVD5" s="518" t="s">
        <v>10983</v>
      </c>
      <c r="PVE5" s="518"/>
      <c r="PVF5" s="228" t="s">
        <v>1378</v>
      </c>
      <c r="PVG5" s="229">
        <f t="shared" ref="PVG5" si="2277">LARGE(PVG13,1)</f>
        <v>5500</v>
      </c>
      <c r="PVH5" s="227">
        <v>2280</v>
      </c>
      <c r="PVI5" s="518" t="s">
        <v>10984</v>
      </c>
      <c r="PVJ5" s="518"/>
      <c r="PVK5" s="228" t="s">
        <v>1378</v>
      </c>
      <c r="PVL5" s="229">
        <f t="shared" ref="PVL5" si="2278">LARGE(PVL13,1)</f>
        <v>5500</v>
      </c>
      <c r="PVM5" s="227">
        <v>2281</v>
      </c>
      <c r="PVN5" s="518" t="s">
        <v>10985</v>
      </c>
      <c r="PVO5" s="518"/>
      <c r="PVP5" s="228" t="s">
        <v>1378</v>
      </c>
      <c r="PVQ5" s="229">
        <f t="shared" ref="PVQ5" si="2279">LARGE(PVQ13,1)</f>
        <v>5500</v>
      </c>
      <c r="PVR5" s="227">
        <v>2282</v>
      </c>
      <c r="PVS5" s="518" t="s">
        <v>10986</v>
      </c>
      <c r="PVT5" s="518"/>
      <c r="PVU5" s="228" t="s">
        <v>1378</v>
      </c>
      <c r="PVV5" s="229">
        <f t="shared" ref="PVV5" si="2280">LARGE(PVV13,1)</f>
        <v>5500</v>
      </c>
      <c r="PVW5" s="227">
        <v>2283</v>
      </c>
      <c r="PVX5" s="518" t="s">
        <v>10987</v>
      </c>
      <c r="PVY5" s="518"/>
      <c r="PVZ5" s="228" t="s">
        <v>1378</v>
      </c>
      <c r="PWA5" s="229">
        <f t="shared" ref="PWA5" si="2281">LARGE(PWA13,1)</f>
        <v>5500</v>
      </c>
      <c r="PWB5" s="227">
        <v>2284</v>
      </c>
      <c r="PWC5" s="518" t="s">
        <v>10988</v>
      </c>
      <c r="PWD5" s="518"/>
      <c r="PWE5" s="228" t="s">
        <v>1378</v>
      </c>
      <c r="PWF5" s="229">
        <f t="shared" ref="PWF5" si="2282">LARGE(PWF13,1)</f>
        <v>5500</v>
      </c>
      <c r="PWG5" s="227">
        <v>2285</v>
      </c>
      <c r="PWH5" s="518" t="s">
        <v>10989</v>
      </c>
      <c r="PWI5" s="518"/>
      <c r="PWJ5" s="228" t="s">
        <v>1378</v>
      </c>
      <c r="PWK5" s="229">
        <f t="shared" ref="PWK5" si="2283">LARGE(PWK13,1)</f>
        <v>5500</v>
      </c>
      <c r="PWL5" s="227">
        <v>2286</v>
      </c>
      <c r="PWM5" s="518" t="s">
        <v>10990</v>
      </c>
      <c r="PWN5" s="518"/>
      <c r="PWO5" s="228" t="s">
        <v>1378</v>
      </c>
      <c r="PWP5" s="229">
        <f t="shared" ref="PWP5" si="2284">LARGE(PWP13,1)</f>
        <v>5500</v>
      </c>
      <c r="PWQ5" s="227">
        <v>2287</v>
      </c>
      <c r="PWR5" s="518" t="s">
        <v>10991</v>
      </c>
      <c r="PWS5" s="518"/>
      <c r="PWT5" s="228" t="s">
        <v>1378</v>
      </c>
      <c r="PWU5" s="229">
        <f t="shared" ref="PWU5" si="2285">LARGE(PWU13,1)</f>
        <v>5500</v>
      </c>
      <c r="PWV5" s="227">
        <v>2288</v>
      </c>
      <c r="PWW5" s="518" t="s">
        <v>10992</v>
      </c>
      <c r="PWX5" s="518"/>
      <c r="PWY5" s="228" t="s">
        <v>1378</v>
      </c>
      <c r="PWZ5" s="229">
        <f t="shared" ref="PWZ5" si="2286">LARGE(PWZ13,1)</f>
        <v>5500</v>
      </c>
      <c r="PXA5" s="227">
        <v>2289</v>
      </c>
      <c r="PXB5" s="518" t="s">
        <v>10993</v>
      </c>
      <c r="PXC5" s="518"/>
      <c r="PXD5" s="228" t="s">
        <v>1378</v>
      </c>
      <c r="PXE5" s="229">
        <f t="shared" ref="PXE5" si="2287">LARGE(PXE13,1)</f>
        <v>5500</v>
      </c>
      <c r="PXF5" s="227">
        <v>2290</v>
      </c>
      <c r="PXG5" s="518" t="s">
        <v>10994</v>
      </c>
      <c r="PXH5" s="518"/>
      <c r="PXI5" s="228" t="s">
        <v>1378</v>
      </c>
      <c r="PXJ5" s="229">
        <f t="shared" ref="PXJ5" si="2288">LARGE(PXJ13,1)</f>
        <v>5500</v>
      </c>
      <c r="PXK5" s="227">
        <v>2291</v>
      </c>
      <c r="PXL5" s="518" t="s">
        <v>10995</v>
      </c>
      <c r="PXM5" s="518"/>
      <c r="PXN5" s="228" t="s">
        <v>1378</v>
      </c>
      <c r="PXO5" s="229">
        <f t="shared" ref="PXO5" si="2289">LARGE(PXO13,1)</f>
        <v>5500</v>
      </c>
      <c r="PXP5" s="227">
        <v>2292</v>
      </c>
      <c r="PXQ5" s="518" t="s">
        <v>10996</v>
      </c>
      <c r="PXR5" s="518"/>
      <c r="PXS5" s="228" t="s">
        <v>1378</v>
      </c>
      <c r="PXT5" s="229">
        <f t="shared" ref="PXT5" si="2290">LARGE(PXT13,1)</f>
        <v>5500</v>
      </c>
      <c r="PXU5" s="227">
        <v>2293</v>
      </c>
      <c r="PXV5" s="518" t="s">
        <v>10997</v>
      </c>
      <c r="PXW5" s="518"/>
      <c r="PXX5" s="228" t="s">
        <v>1378</v>
      </c>
      <c r="PXY5" s="229">
        <f t="shared" ref="PXY5" si="2291">LARGE(PXY13,1)</f>
        <v>5500</v>
      </c>
      <c r="PXZ5" s="227">
        <v>2294</v>
      </c>
      <c r="PYA5" s="518" t="s">
        <v>10998</v>
      </c>
      <c r="PYB5" s="518"/>
      <c r="PYC5" s="228" t="s">
        <v>1378</v>
      </c>
      <c r="PYD5" s="229">
        <f t="shared" ref="PYD5" si="2292">LARGE(PYD13,1)</f>
        <v>5500</v>
      </c>
      <c r="PYE5" s="227">
        <v>2295</v>
      </c>
      <c r="PYF5" s="518" t="s">
        <v>10999</v>
      </c>
      <c r="PYG5" s="518"/>
      <c r="PYH5" s="228" t="s">
        <v>1378</v>
      </c>
      <c r="PYI5" s="229">
        <f t="shared" ref="PYI5" si="2293">LARGE(PYI13,1)</f>
        <v>5500</v>
      </c>
      <c r="PYJ5" s="227">
        <v>2296</v>
      </c>
      <c r="PYK5" s="518" t="s">
        <v>11000</v>
      </c>
      <c r="PYL5" s="518"/>
      <c r="PYM5" s="228" t="s">
        <v>1378</v>
      </c>
      <c r="PYN5" s="229">
        <f t="shared" ref="PYN5" si="2294">LARGE(PYN13,1)</f>
        <v>5500</v>
      </c>
      <c r="PYO5" s="227">
        <v>2297</v>
      </c>
      <c r="PYP5" s="518" t="s">
        <v>11001</v>
      </c>
      <c r="PYQ5" s="518"/>
      <c r="PYR5" s="228" t="s">
        <v>1378</v>
      </c>
      <c r="PYS5" s="229">
        <f t="shared" ref="PYS5" si="2295">LARGE(PYS13,1)</f>
        <v>5500</v>
      </c>
      <c r="PYT5" s="227">
        <v>2298</v>
      </c>
      <c r="PYU5" s="518" t="s">
        <v>11002</v>
      </c>
      <c r="PYV5" s="518"/>
      <c r="PYW5" s="228" t="s">
        <v>1378</v>
      </c>
      <c r="PYX5" s="229">
        <f t="shared" ref="PYX5" si="2296">LARGE(PYX13,1)</f>
        <v>5500</v>
      </c>
      <c r="PYY5" s="227">
        <v>2299</v>
      </c>
      <c r="PYZ5" s="518" t="s">
        <v>11003</v>
      </c>
      <c r="PZA5" s="518"/>
      <c r="PZB5" s="228" t="s">
        <v>1378</v>
      </c>
      <c r="PZC5" s="229">
        <f t="shared" ref="PZC5" si="2297">LARGE(PZC13,1)</f>
        <v>5500</v>
      </c>
      <c r="PZD5" s="227">
        <v>2300</v>
      </c>
      <c r="PZE5" s="518" t="s">
        <v>11004</v>
      </c>
      <c r="PZF5" s="518"/>
      <c r="PZG5" s="228" t="s">
        <v>1378</v>
      </c>
      <c r="PZH5" s="229">
        <f t="shared" ref="PZH5" si="2298">LARGE(PZH13,1)</f>
        <v>5500</v>
      </c>
      <c r="PZI5" s="227">
        <v>2301</v>
      </c>
      <c r="PZJ5" s="518" t="s">
        <v>11005</v>
      </c>
      <c r="PZK5" s="518"/>
      <c r="PZL5" s="228" t="s">
        <v>1378</v>
      </c>
      <c r="PZM5" s="229">
        <f t="shared" ref="PZM5" si="2299">LARGE(PZM13,1)</f>
        <v>5500</v>
      </c>
      <c r="PZN5" s="227">
        <v>2302</v>
      </c>
      <c r="PZO5" s="518" t="s">
        <v>11006</v>
      </c>
      <c r="PZP5" s="518"/>
      <c r="PZQ5" s="228" t="s">
        <v>1378</v>
      </c>
      <c r="PZR5" s="229">
        <f t="shared" ref="PZR5" si="2300">LARGE(PZR13,1)</f>
        <v>5500</v>
      </c>
      <c r="PZS5" s="227">
        <v>2303</v>
      </c>
      <c r="PZT5" s="518" t="s">
        <v>11007</v>
      </c>
      <c r="PZU5" s="518"/>
      <c r="PZV5" s="228" t="s">
        <v>1378</v>
      </c>
      <c r="PZW5" s="229">
        <f t="shared" ref="PZW5" si="2301">LARGE(PZW13,1)</f>
        <v>5500</v>
      </c>
      <c r="PZX5" s="227">
        <v>2304</v>
      </c>
      <c r="PZY5" s="518" t="s">
        <v>11008</v>
      </c>
      <c r="PZZ5" s="518"/>
      <c r="QAA5" s="228" t="s">
        <v>1378</v>
      </c>
      <c r="QAB5" s="229">
        <f t="shared" ref="QAB5" si="2302">LARGE(QAB13,1)</f>
        <v>5500</v>
      </c>
      <c r="QAC5" s="227">
        <v>2305</v>
      </c>
      <c r="QAD5" s="518" t="s">
        <v>11009</v>
      </c>
      <c r="QAE5" s="518"/>
      <c r="QAF5" s="228" t="s">
        <v>1378</v>
      </c>
      <c r="QAG5" s="229">
        <f t="shared" ref="QAG5" si="2303">LARGE(QAG13,1)</f>
        <v>5500</v>
      </c>
      <c r="QAH5" s="227">
        <v>2306</v>
      </c>
      <c r="QAI5" s="518" t="s">
        <v>11010</v>
      </c>
      <c r="QAJ5" s="518"/>
      <c r="QAK5" s="228" t="s">
        <v>1378</v>
      </c>
      <c r="QAL5" s="229">
        <f t="shared" ref="QAL5" si="2304">LARGE(QAL13,1)</f>
        <v>5500</v>
      </c>
      <c r="QAM5" s="227">
        <v>2307</v>
      </c>
      <c r="QAN5" s="518" t="s">
        <v>11011</v>
      </c>
      <c r="QAO5" s="518"/>
      <c r="QAP5" s="228" t="s">
        <v>1378</v>
      </c>
      <c r="QAQ5" s="229">
        <f t="shared" ref="QAQ5" si="2305">LARGE(QAQ13,1)</f>
        <v>5500</v>
      </c>
      <c r="QAR5" s="227">
        <v>2308</v>
      </c>
      <c r="QAS5" s="518" t="s">
        <v>11012</v>
      </c>
      <c r="QAT5" s="518"/>
      <c r="QAU5" s="228" t="s">
        <v>1378</v>
      </c>
      <c r="QAV5" s="229">
        <f t="shared" ref="QAV5" si="2306">LARGE(QAV13,1)</f>
        <v>5500</v>
      </c>
      <c r="QAW5" s="227">
        <v>2309</v>
      </c>
      <c r="QAX5" s="518" t="s">
        <v>11013</v>
      </c>
      <c r="QAY5" s="518"/>
      <c r="QAZ5" s="228" t="s">
        <v>1378</v>
      </c>
      <c r="QBA5" s="229">
        <f t="shared" ref="QBA5" si="2307">LARGE(QBA13,1)</f>
        <v>5500</v>
      </c>
      <c r="QBB5" s="227">
        <v>2310</v>
      </c>
      <c r="QBC5" s="518" t="s">
        <v>11014</v>
      </c>
      <c r="QBD5" s="518"/>
      <c r="QBE5" s="228" t="s">
        <v>1378</v>
      </c>
      <c r="QBF5" s="229">
        <f t="shared" ref="QBF5" si="2308">LARGE(QBF13,1)</f>
        <v>5500</v>
      </c>
      <c r="QBG5" s="227">
        <v>2311</v>
      </c>
      <c r="QBH5" s="518" t="s">
        <v>11015</v>
      </c>
      <c r="QBI5" s="518"/>
      <c r="QBJ5" s="228" t="s">
        <v>1378</v>
      </c>
      <c r="QBK5" s="229">
        <f t="shared" ref="QBK5" si="2309">LARGE(QBK13,1)</f>
        <v>5500</v>
      </c>
      <c r="QBL5" s="227">
        <v>2312</v>
      </c>
      <c r="QBM5" s="518" t="s">
        <v>11016</v>
      </c>
      <c r="QBN5" s="518"/>
      <c r="QBO5" s="228" t="s">
        <v>1378</v>
      </c>
      <c r="QBP5" s="229">
        <f t="shared" ref="QBP5" si="2310">LARGE(QBP13,1)</f>
        <v>5500</v>
      </c>
      <c r="QBQ5" s="227">
        <v>2313</v>
      </c>
      <c r="QBR5" s="518" t="s">
        <v>11017</v>
      </c>
      <c r="QBS5" s="518"/>
      <c r="QBT5" s="228" t="s">
        <v>1378</v>
      </c>
      <c r="QBU5" s="229">
        <f t="shared" ref="QBU5" si="2311">LARGE(QBU13,1)</f>
        <v>5500</v>
      </c>
      <c r="QBV5" s="227">
        <v>2314</v>
      </c>
      <c r="QBW5" s="518" t="s">
        <v>11018</v>
      </c>
      <c r="QBX5" s="518"/>
      <c r="QBY5" s="228" t="s">
        <v>1378</v>
      </c>
      <c r="QBZ5" s="229">
        <f t="shared" ref="QBZ5" si="2312">LARGE(QBZ13,1)</f>
        <v>5500</v>
      </c>
      <c r="QCA5" s="227">
        <v>2315</v>
      </c>
      <c r="QCB5" s="518" t="s">
        <v>11019</v>
      </c>
      <c r="QCC5" s="518"/>
      <c r="QCD5" s="228" t="s">
        <v>1378</v>
      </c>
      <c r="QCE5" s="229">
        <f t="shared" ref="QCE5" si="2313">LARGE(QCE13,1)</f>
        <v>5500</v>
      </c>
      <c r="QCF5" s="227">
        <v>2316</v>
      </c>
      <c r="QCG5" s="518" t="s">
        <v>11020</v>
      </c>
      <c r="QCH5" s="518"/>
      <c r="QCI5" s="228" t="s">
        <v>1378</v>
      </c>
      <c r="QCJ5" s="229">
        <f t="shared" ref="QCJ5" si="2314">LARGE(QCJ13,1)</f>
        <v>5500</v>
      </c>
      <c r="QCK5" s="227">
        <v>2317</v>
      </c>
      <c r="QCL5" s="518" t="s">
        <v>11021</v>
      </c>
      <c r="QCM5" s="518"/>
      <c r="QCN5" s="228" t="s">
        <v>1378</v>
      </c>
      <c r="QCO5" s="229">
        <f t="shared" ref="QCO5" si="2315">LARGE(QCO13,1)</f>
        <v>5500</v>
      </c>
      <c r="QCP5" s="227">
        <v>2318</v>
      </c>
      <c r="QCQ5" s="518" t="s">
        <v>11022</v>
      </c>
      <c r="QCR5" s="518"/>
      <c r="QCS5" s="228" t="s">
        <v>1378</v>
      </c>
      <c r="QCT5" s="229">
        <f t="shared" ref="QCT5" si="2316">LARGE(QCT13,1)</f>
        <v>5500</v>
      </c>
      <c r="QCU5" s="227">
        <v>2319</v>
      </c>
      <c r="QCV5" s="518" t="s">
        <v>11023</v>
      </c>
      <c r="QCW5" s="518"/>
      <c r="QCX5" s="228" t="s">
        <v>1378</v>
      </c>
      <c r="QCY5" s="229">
        <f t="shared" ref="QCY5" si="2317">LARGE(QCY13,1)</f>
        <v>5500</v>
      </c>
      <c r="QCZ5" s="227">
        <v>2320</v>
      </c>
      <c r="QDA5" s="518" t="s">
        <v>11024</v>
      </c>
      <c r="QDB5" s="518"/>
      <c r="QDC5" s="228" t="s">
        <v>1378</v>
      </c>
      <c r="QDD5" s="229">
        <f t="shared" ref="QDD5" si="2318">LARGE(QDD13,1)</f>
        <v>5500</v>
      </c>
      <c r="QDE5" s="227">
        <v>2321</v>
      </c>
      <c r="QDF5" s="518" t="s">
        <v>11025</v>
      </c>
      <c r="QDG5" s="518"/>
      <c r="QDH5" s="228" t="s">
        <v>1378</v>
      </c>
      <c r="QDI5" s="229">
        <f t="shared" ref="QDI5" si="2319">LARGE(QDI13,1)</f>
        <v>5500</v>
      </c>
      <c r="QDJ5" s="227">
        <v>2322</v>
      </c>
      <c r="QDK5" s="518" t="s">
        <v>11026</v>
      </c>
      <c r="QDL5" s="518"/>
      <c r="QDM5" s="228" t="s">
        <v>1378</v>
      </c>
      <c r="QDN5" s="229">
        <f t="shared" ref="QDN5" si="2320">LARGE(QDN13,1)</f>
        <v>5500</v>
      </c>
      <c r="QDO5" s="227">
        <v>2323</v>
      </c>
      <c r="QDP5" s="518" t="s">
        <v>11027</v>
      </c>
      <c r="QDQ5" s="518"/>
      <c r="QDR5" s="228" t="s">
        <v>1378</v>
      </c>
      <c r="QDS5" s="229">
        <f t="shared" ref="QDS5" si="2321">LARGE(QDS13,1)</f>
        <v>5500</v>
      </c>
      <c r="QDT5" s="227">
        <v>2324</v>
      </c>
      <c r="QDU5" s="518" t="s">
        <v>11028</v>
      </c>
      <c r="QDV5" s="518"/>
      <c r="QDW5" s="228" t="s">
        <v>1378</v>
      </c>
      <c r="QDX5" s="229">
        <f t="shared" ref="QDX5" si="2322">LARGE(QDX13,1)</f>
        <v>5500</v>
      </c>
      <c r="QDY5" s="227">
        <v>2325</v>
      </c>
      <c r="QDZ5" s="518" t="s">
        <v>11029</v>
      </c>
      <c r="QEA5" s="518"/>
      <c r="QEB5" s="228" t="s">
        <v>1378</v>
      </c>
      <c r="QEC5" s="229">
        <f t="shared" ref="QEC5" si="2323">LARGE(QEC13,1)</f>
        <v>5500</v>
      </c>
      <c r="QED5" s="227">
        <v>2326</v>
      </c>
      <c r="QEE5" s="518" t="s">
        <v>11030</v>
      </c>
      <c r="QEF5" s="518"/>
      <c r="QEG5" s="228" t="s">
        <v>1378</v>
      </c>
      <c r="QEH5" s="229">
        <f t="shared" ref="QEH5" si="2324">LARGE(QEH13,1)</f>
        <v>5500</v>
      </c>
      <c r="QEI5" s="227">
        <v>2327</v>
      </c>
      <c r="QEJ5" s="518" t="s">
        <v>11031</v>
      </c>
      <c r="QEK5" s="518"/>
      <c r="QEL5" s="228" t="s">
        <v>1378</v>
      </c>
      <c r="QEM5" s="229">
        <f t="shared" ref="QEM5" si="2325">LARGE(QEM13,1)</f>
        <v>5500</v>
      </c>
      <c r="QEN5" s="227">
        <v>2328</v>
      </c>
      <c r="QEO5" s="518" t="s">
        <v>11032</v>
      </c>
      <c r="QEP5" s="518"/>
      <c r="QEQ5" s="228" t="s">
        <v>1378</v>
      </c>
      <c r="QER5" s="229">
        <f t="shared" ref="QER5" si="2326">LARGE(QER13,1)</f>
        <v>5500</v>
      </c>
      <c r="QES5" s="227">
        <v>2329</v>
      </c>
      <c r="QET5" s="518" t="s">
        <v>11033</v>
      </c>
      <c r="QEU5" s="518"/>
      <c r="QEV5" s="228" t="s">
        <v>1378</v>
      </c>
      <c r="QEW5" s="229">
        <f t="shared" ref="QEW5" si="2327">LARGE(QEW13,1)</f>
        <v>5500</v>
      </c>
      <c r="QEX5" s="227">
        <v>2330</v>
      </c>
      <c r="QEY5" s="518" t="s">
        <v>11034</v>
      </c>
      <c r="QEZ5" s="518"/>
      <c r="QFA5" s="228" t="s">
        <v>1378</v>
      </c>
      <c r="QFB5" s="229">
        <f t="shared" ref="QFB5" si="2328">LARGE(QFB13,1)</f>
        <v>5500</v>
      </c>
      <c r="QFC5" s="227">
        <v>2331</v>
      </c>
      <c r="QFD5" s="518" t="s">
        <v>11035</v>
      </c>
      <c r="QFE5" s="518"/>
      <c r="QFF5" s="228" t="s">
        <v>1378</v>
      </c>
      <c r="QFG5" s="229">
        <f t="shared" ref="QFG5" si="2329">LARGE(QFG13,1)</f>
        <v>5500</v>
      </c>
      <c r="QFH5" s="227">
        <v>2332</v>
      </c>
      <c r="QFI5" s="518" t="s">
        <v>11036</v>
      </c>
      <c r="QFJ5" s="518"/>
      <c r="QFK5" s="228" t="s">
        <v>1378</v>
      </c>
      <c r="QFL5" s="229">
        <f t="shared" ref="QFL5" si="2330">LARGE(QFL13,1)</f>
        <v>5500</v>
      </c>
      <c r="QFM5" s="227">
        <v>2333</v>
      </c>
      <c r="QFN5" s="518" t="s">
        <v>11037</v>
      </c>
      <c r="QFO5" s="518"/>
      <c r="QFP5" s="228" t="s">
        <v>1378</v>
      </c>
      <c r="QFQ5" s="229">
        <f t="shared" ref="QFQ5" si="2331">LARGE(QFQ13,1)</f>
        <v>5500</v>
      </c>
      <c r="QFR5" s="227">
        <v>2334</v>
      </c>
      <c r="QFS5" s="518" t="s">
        <v>11038</v>
      </c>
      <c r="QFT5" s="518"/>
      <c r="QFU5" s="228" t="s">
        <v>1378</v>
      </c>
      <c r="QFV5" s="229">
        <f t="shared" ref="QFV5" si="2332">LARGE(QFV13,1)</f>
        <v>5500</v>
      </c>
      <c r="QFW5" s="227">
        <v>2335</v>
      </c>
      <c r="QFX5" s="518" t="s">
        <v>11039</v>
      </c>
      <c r="QFY5" s="518"/>
      <c r="QFZ5" s="228" t="s">
        <v>1378</v>
      </c>
      <c r="QGA5" s="229">
        <f t="shared" ref="QGA5" si="2333">LARGE(QGA13,1)</f>
        <v>5500</v>
      </c>
      <c r="QGB5" s="227">
        <v>2336</v>
      </c>
      <c r="QGC5" s="518" t="s">
        <v>11040</v>
      </c>
      <c r="QGD5" s="518"/>
      <c r="QGE5" s="228" t="s">
        <v>1378</v>
      </c>
      <c r="QGF5" s="229">
        <f t="shared" ref="QGF5" si="2334">LARGE(QGF13,1)</f>
        <v>5500</v>
      </c>
      <c r="QGG5" s="227">
        <v>2337</v>
      </c>
      <c r="QGH5" s="518" t="s">
        <v>11041</v>
      </c>
      <c r="QGI5" s="518"/>
      <c r="QGJ5" s="228" t="s">
        <v>1378</v>
      </c>
      <c r="QGK5" s="229">
        <f t="shared" ref="QGK5" si="2335">LARGE(QGK13,1)</f>
        <v>5500</v>
      </c>
      <c r="QGL5" s="227">
        <v>2338</v>
      </c>
      <c r="QGM5" s="518" t="s">
        <v>11042</v>
      </c>
      <c r="QGN5" s="518"/>
      <c r="QGO5" s="228" t="s">
        <v>1378</v>
      </c>
      <c r="QGP5" s="229">
        <f t="shared" ref="QGP5" si="2336">LARGE(QGP13,1)</f>
        <v>5500</v>
      </c>
      <c r="QGQ5" s="227">
        <v>2339</v>
      </c>
      <c r="QGR5" s="518" t="s">
        <v>11043</v>
      </c>
      <c r="QGS5" s="518"/>
      <c r="QGT5" s="228" t="s">
        <v>1378</v>
      </c>
      <c r="QGU5" s="229">
        <f t="shared" ref="QGU5" si="2337">LARGE(QGU13,1)</f>
        <v>5500</v>
      </c>
      <c r="QGV5" s="227">
        <v>2340</v>
      </c>
      <c r="QGW5" s="518" t="s">
        <v>11044</v>
      </c>
      <c r="QGX5" s="518"/>
      <c r="QGY5" s="228" t="s">
        <v>1378</v>
      </c>
      <c r="QGZ5" s="229">
        <f t="shared" ref="QGZ5" si="2338">LARGE(QGZ13,1)</f>
        <v>5500</v>
      </c>
      <c r="QHA5" s="227">
        <v>2341</v>
      </c>
      <c r="QHB5" s="518" t="s">
        <v>11045</v>
      </c>
      <c r="QHC5" s="518"/>
      <c r="QHD5" s="228" t="s">
        <v>1378</v>
      </c>
      <c r="QHE5" s="229">
        <f t="shared" ref="QHE5" si="2339">LARGE(QHE13,1)</f>
        <v>5500</v>
      </c>
      <c r="QHF5" s="227">
        <v>2342</v>
      </c>
      <c r="QHG5" s="518" t="s">
        <v>11046</v>
      </c>
      <c r="QHH5" s="518"/>
      <c r="QHI5" s="228" t="s">
        <v>1378</v>
      </c>
      <c r="QHJ5" s="229">
        <f t="shared" ref="QHJ5" si="2340">LARGE(QHJ13,1)</f>
        <v>5500</v>
      </c>
      <c r="QHK5" s="227">
        <v>2343</v>
      </c>
      <c r="QHL5" s="518" t="s">
        <v>11047</v>
      </c>
      <c r="QHM5" s="518"/>
      <c r="QHN5" s="228" t="s">
        <v>1378</v>
      </c>
      <c r="QHO5" s="229">
        <f t="shared" ref="QHO5" si="2341">LARGE(QHO13,1)</f>
        <v>5500</v>
      </c>
      <c r="QHP5" s="227">
        <v>2344</v>
      </c>
      <c r="QHQ5" s="518" t="s">
        <v>11048</v>
      </c>
      <c r="QHR5" s="518"/>
      <c r="QHS5" s="228" t="s">
        <v>1378</v>
      </c>
      <c r="QHT5" s="229">
        <f t="shared" ref="QHT5" si="2342">LARGE(QHT13,1)</f>
        <v>5500</v>
      </c>
      <c r="QHU5" s="227">
        <v>2345</v>
      </c>
      <c r="QHV5" s="518" t="s">
        <v>11049</v>
      </c>
      <c r="QHW5" s="518"/>
      <c r="QHX5" s="228" t="s">
        <v>1378</v>
      </c>
      <c r="QHY5" s="229">
        <f t="shared" ref="QHY5" si="2343">LARGE(QHY13,1)</f>
        <v>5500</v>
      </c>
      <c r="QHZ5" s="227">
        <v>2346</v>
      </c>
      <c r="QIA5" s="518" t="s">
        <v>11050</v>
      </c>
      <c r="QIB5" s="518"/>
      <c r="QIC5" s="228" t="s">
        <v>1378</v>
      </c>
      <c r="QID5" s="229">
        <f t="shared" ref="QID5" si="2344">LARGE(QID13,1)</f>
        <v>5500</v>
      </c>
      <c r="QIE5" s="227">
        <v>2347</v>
      </c>
      <c r="QIF5" s="518" t="s">
        <v>11051</v>
      </c>
      <c r="QIG5" s="518"/>
      <c r="QIH5" s="228" t="s">
        <v>1378</v>
      </c>
      <c r="QII5" s="229">
        <f t="shared" ref="QII5" si="2345">LARGE(QII13,1)</f>
        <v>5500</v>
      </c>
      <c r="QIJ5" s="227">
        <v>2348</v>
      </c>
      <c r="QIK5" s="518" t="s">
        <v>11052</v>
      </c>
      <c r="QIL5" s="518"/>
      <c r="QIM5" s="228" t="s">
        <v>1378</v>
      </c>
      <c r="QIN5" s="229">
        <f t="shared" ref="QIN5" si="2346">LARGE(QIN13,1)</f>
        <v>5500</v>
      </c>
      <c r="QIO5" s="227">
        <v>2349</v>
      </c>
      <c r="QIP5" s="518" t="s">
        <v>11053</v>
      </c>
      <c r="QIQ5" s="518"/>
      <c r="QIR5" s="228" t="s">
        <v>1378</v>
      </c>
      <c r="QIS5" s="229">
        <f t="shared" ref="QIS5" si="2347">LARGE(QIS13,1)</f>
        <v>5500</v>
      </c>
      <c r="QIT5" s="227">
        <v>2350</v>
      </c>
      <c r="QIU5" s="518" t="s">
        <v>11054</v>
      </c>
      <c r="QIV5" s="518"/>
      <c r="QIW5" s="228" t="s">
        <v>1378</v>
      </c>
      <c r="QIX5" s="229">
        <f t="shared" ref="QIX5" si="2348">LARGE(QIX13,1)</f>
        <v>5500</v>
      </c>
      <c r="QIY5" s="227">
        <v>2351</v>
      </c>
      <c r="QIZ5" s="518" t="s">
        <v>11055</v>
      </c>
      <c r="QJA5" s="518"/>
      <c r="QJB5" s="228" t="s">
        <v>1378</v>
      </c>
      <c r="QJC5" s="229">
        <f t="shared" ref="QJC5" si="2349">LARGE(QJC13,1)</f>
        <v>5500</v>
      </c>
      <c r="QJD5" s="227">
        <v>2352</v>
      </c>
      <c r="QJE5" s="518" t="s">
        <v>11056</v>
      </c>
      <c r="QJF5" s="518"/>
      <c r="QJG5" s="228" t="s">
        <v>1378</v>
      </c>
      <c r="QJH5" s="229">
        <f t="shared" ref="QJH5" si="2350">LARGE(QJH13,1)</f>
        <v>5500</v>
      </c>
      <c r="QJI5" s="227">
        <v>2353</v>
      </c>
      <c r="QJJ5" s="518" t="s">
        <v>11057</v>
      </c>
      <c r="QJK5" s="518"/>
      <c r="QJL5" s="228" t="s">
        <v>1378</v>
      </c>
      <c r="QJM5" s="229">
        <f t="shared" ref="QJM5" si="2351">LARGE(QJM13,1)</f>
        <v>5500</v>
      </c>
      <c r="QJN5" s="227">
        <v>2354</v>
      </c>
      <c r="QJO5" s="518" t="s">
        <v>11058</v>
      </c>
      <c r="QJP5" s="518"/>
      <c r="QJQ5" s="228" t="s">
        <v>1378</v>
      </c>
      <c r="QJR5" s="229">
        <f t="shared" ref="QJR5" si="2352">LARGE(QJR13,1)</f>
        <v>5500</v>
      </c>
      <c r="QJS5" s="227">
        <v>2355</v>
      </c>
      <c r="QJT5" s="518" t="s">
        <v>11059</v>
      </c>
      <c r="QJU5" s="518"/>
      <c r="QJV5" s="228" t="s">
        <v>1378</v>
      </c>
      <c r="QJW5" s="229">
        <f t="shared" ref="QJW5" si="2353">LARGE(QJW13,1)</f>
        <v>5500</v>
      </c>
      <c r="QJX5" s="227">
        <v>2356</v>
      </c>
      <c r="QJY5" s="518" t="s">
        <v>11060</v>
      </c>
      <c r="QJZ5" s="518"/>
      <c r="QKA5" s="228" t="s">
        <v>1378</v>
      </c>
      <c r="QKB5" s="229">
        <f t="shared" ref="QKB5" si="2354">LARGE(QKB13,1)</f>
        <v>5500</v>
      </c>
      <c r="QKC5" s="227">
        <v>2357</v>
      </c>
      <c r="QKD5" s="518" t="s">
        <v>11061</v>
      </c>
      <c r="QKE5" s="518"/>
      <c r="QKF5" s="228" t="s">
        <v>1378</v>
      </c>
      <c r="QKG5" s="229">
        <f t="shared" ref="QKG5" si="2355">LARGE(QKG13,1)</f>
        <v>5500</v>
      </c>
      <c r="QKH5" s="227">
        <v>2358</v>
      </c>
      <c r="QKI5" s="518" t="s">
        <v>11062</v>
      </c>
      <c r="QKJ5" s="518"/>
      <c r="QKK5" s="228" t="s">
        <v>1378</v>
      </c>
      <c r="QKL5" s="229">
        <f t="shared" ref="QKL5" si="2356">LARGE(QKL13,1)</f>
        <v>5500</v>
      </c>
      <c r="QKM5" s="227">
        <v>2359</v>
      </c>
      <c r="QKN5" s="518" t="s">
        <v>11063</v>
      </c>
      <c r="QKO5" s="518"/>
      <c r="QKP5" s="228" t="s">
        <v>1378</v>
      </c>
      <c r="QKQ5" s="229">
        <f t="shared" ref="QKQ5" si="2357">LARGE(QKQ13,1)</f>
        <v>5500</v>
      </c>
      <c r="QKR5" s="227">
        <v>2360</v>
      </c>
      <c r="QKS5" s="518" t="s">
        <v>11064</v>
      </c>
      <c r="QKT5" s="518"/>
      <c r="QKU5" s="228" t="s">
        <v>1378</v>
      </c>
      <c r="QKV5" s="229">
        <f t="shared" ref="QKV5" si="2358">LARGE(QKV13,1)</f>
        <v>5500</v>
      </c>
      <c r="QKW5" s="227">
        <v>2361</v>
      </c>
      <c r="QKX5" s="518" t="s">
        <v>11065</v>
      </c>
      <c r="QKY5" s="518"/>
      <c r="QKZ5" s="228" t="s">
        <v>1378</v>
      </c>
      <c r="QLA5" s="229">
        <f t="shared" ref="QLA5" si="2359">LARGE(QLA13,1)</f>
        <v>5500</v>
      </c>
      <c r="QLB5" s="227">
        <v>2362</v>
      </c>
      <c r="QLC5" s="518" t="s">
        <v>11066</v>
      </c>
      <c r="QLD5" s="518"/>
      <c r="QLE5" s="228" t="s">
        <v>1378</v>
      </c>
      <c r="QLF5" s="229">
        <f t="shared" ref="QLF5" si="2360">LARGE(QLF13,1)</f>
        <v>5500</v>
      </c>
      <c r="QLG5" s="227">
        <v>2363</v>
      </c>
      <c r="QLH5" s="518" t="s">
        <v>11067</v>
      </c>
      <c r="QLI5" s="518"/>
      <c r="QLJ5" s="228" t="s">
        <v>1378</v>
      </c>
      <c r="QLK5" s="229">
        <f t="shared" ref="QLK5" si="2361">LARGE(QLK13,1)</f>
        <v>5500</v>
      </c>
      <c r="QLL5" s="227">
        <v>2364</v>
      </c>
      <c r="QLM5" s="518" t="s">
        <v>11068</v>
      </c>
      <c r="QLN5" s="518"/>
      <c r="QLO5" s="228" t="s">
        <v>1378</v>
      </c>
      <c r="QLP5" s="229">
        <f t="shared" ref="QLP5" si="2362">LARGE(QLP13,1)</f>
        <v>5500</v>
      </c>
      <c r="QLQ5" s="227">
        <v>2365</v>
      </c>
      <c r="QLR5" s="518" t="s">
        <v>11069</v>
      </c>
      <c r="QLS5" s="518"/>
      <c r="QLT5" s="228" t="s">
        <v>1378</v>
      </c>
      <c r="QLU5" s="229">
        <f t="shared" ref="QLU5" si="2363">LARGE(QLU13,1)</f>
        <v>5500</v>
      </c>
      <c r="QLV5" s="227">
        <v>2366</v>
      </c>
      <c r="QLW5" s="518" t="s">
        <v>11070</v>
      </c>
      <c r="QLX5" s="518"/>
      <c r="QLY5" s="228" t="s">
        <v>1378</v>
      </c>
      <c r="QLZ5" s="229">
        <f t="shared" ref="QLZ5" si="2364">LARGE(QLZ13,1)</f>
        <v>5500</v>
      </c>
      <c r="QMA5" s="227">
        <v>2367</v>
      </c>
      <c r="QMB5" s="518" t="s">
        <v>11071</v>
      </c>
      <c r="QMC5" s="518"/>
      <c r="QMD5" s="228" t="s">
        <v>1378</v>
      </c>
      <c r="QME5" s="229">
        <f t="shared" ref="QME5" si="2365">LARGE(QME13,1)</f>
        <v>5500</v>
      </c>
      <c r="QMF5" s="227">
        <v>2368</v>
      </c>
      <c r="QMG5" s="518" t="s">
        <v>11072</v>
      </c>
      <c r="QMH5" s="518"/>
      <c r="QMI5" s="228" t="s">
        <v>1378</v>
      </c>
      <c r="QMJ5" s="229">
        <f t="shared" ref="QMJ5" si="2366">LARGE(QMJ13,1)</f>
        <v>5500</v>
      </c>
      <c r="QMK5" s="227">
        <v>2369</v>
      </c>
      <c r="QML5" s="518" t="s">
        <v>11073</v>
      </c>
      <c r="QMM5" s="518"/>
      <c r="QMN5" s="228" t="s">
        <v>1378</v>
      </c>
      <c r="QMO5" s="229">
        <f t="shared" ref="QMO5" si="2367">LARGE(QMO13,1)</f>
        <v>5500</v>
      </c>
      <c r="QMP5" s="227">
        <v>2370</v>
      </c>
      <c r="QMQ5" s="518" t="s">
        <v>11074</v>
      </c>
      <c r="QMR5" s="518"/>
      <c r="QMS5" s="228" t="s">
        <v>1378</v>
      </c>
      <c r="QMT5" s="229">
        <f t="shared" ref="QMT5" si="2368">LARGE(QMT13,1)</f>
        <v>5500</v>
      </c>
      <c r="QMU5" s="227">
        <v>2371</v>
      </c>
      <c r="QMV5" s="518" t="s">
        <v>11075</v>
      </c>
      <c r="QMW5" s="518"/>
      <c r="QMX5" s="228" t="s">
        <v>1378</v>
      </c>
      <c r="QMY5" s="229">
        <f t="shared" ref="QMY5" si="2369">LARGE(QMY13,1)</f>
        <v>5500</v>
      </c>
      <c r="QMZ5" s="227">
        <v>2372</v>
      </c>
      <c r="QNA5" s="518" t="s">
        <v>11076</v>
      </c>
      <c r="QNB5" s="518"/>
      <c r="QNC5" s="228" t="s">
        <v>1378</v>
      </c>
      <c r="QND5" s="229">
        <f t="shared" ref="QND5" si="2370">LARGE(QND13,1)</f>
        <v>5500</v>
      </c>
      <c r="QNE5" s="227">
        <v>2373</v>
      </c>
      <c r="QNF5" s="518" t="s">
        <v>11077</v>
      </c>
      <c r="QNG5" s="518"/>
      <c r="QNH5" s="228" t="s">
        <v>1378</v>
      </c>
      <c r="QNI5" s="229">
        <f t="shared" ref="QNI5" si="2371">LARGE(QNI13,1)</f>
        <v>5500</v>
      </c>
      <c r="QNJ5" s="227">
        <v>2374</v>
      </c>
      <c r="QNK5" s="518" t="s">
        <v>11078</v>
      </c>
      <c r="QNL5" s="518"/>
      <c r="QNM5" s="228" t="s">
        <v>1378</v>
      </c>
      <c r="QNN5" s="229">
        <f t="shared" ref="QNN5" si="2372">LARGE(QNN13,1)</f>
        <v>5500</v>
      </c>
      <c r="QNO5" s="227">
        <v>2375</v>
      </c>
      <c r="QNP5" s="518" t="s">
        <v>11079</v>
      </c>
      <c r="QNQ5" s="518"/>
      <c r="QNR5" s="228" t="s">
        <v>1378</v>
      </c>
      <c r="QNS5" s="229">
        <f t="shared" ref="QNS5" si="2373">LARGE(QNS13,1)</f>
        <v>5500</v>
      </c>
      <c r="QNT5" s="227">
        <v>2376</v>
      </c>
      <c r="QNU5" s="518" t="s">
        <v>11080</v>
      </c>
      <c r="QNV5" s="518"/>
      <c r="QNW5" s="228" t="s">
        <v>1378</v>
      </c>
      <c r="QNX5" s="229">
        <f t="shared" ref="QNX5" si="2374">LARGE(QNX13,1)</f>
        <v>5500</v>
      </c>
      <c r="QNY5" s="227">
        <v>2377</v>
      </c>
      <c r="QNZ5" s="518" t="s">
        <v>11081</v>
      </c>
      <c r="QOA5" s="518"/>
      <c r="QOB5" s="228" t="s">
        <v>1378</v>
      </c>
      <c r="QOC5" s="229">
        <f t="shared" ref="QOC5" si="2375">LARGE(QOC13,1)</f>
        <v>5500</v>
      </c>
      <c r="QOD5" s="227">
        <v>2378</v>
      </c>
      <c r="QOE5" s="518" t="s">
        <v>11082</v>
      </c>
      <c r="QOF5" s="518"/>
      <c r="QOG5" s="228" t="s">
        <v>1378</v>
      </c>
      <c r="QOH5" s="229">
        <f t="shared" ref="QOH5" si="2376">LARGE(QOH13,1)</f>
        <v>5500</v>
      </c>
      <c r="QOI5" s="227">
        <v>2379</v>
      </c>
      <c r="QOJ5" s="518" t="s">
        <v>11083</v>
      </c>
      <c r="QOK5" s="518"/>
      <c r="QOL5" s="228" t="s">
        <v>1378</v>
      </c>
      <c r="QOM5" s="229">
        <f t="shared" ref="QOM5" si="2377">LARGE(QOM13,1)</f>
        <v>5500</v>
      </c>
      <c r="QON5" s="227">
        <v>2380</v>
      </c>
      <c r="QOO5" s="518" t="s">
        <v>11084</v>
      </c>
      <c r="QOP5" s="518"/>
      <c r="QOQ5" s="228" t="s">
        <v>1378</v>
      </c>
      <c r="QOR5" s="229">
        <f t="shared" ref="QOR5" si="2378">LARGE(QOR13,1)</f>
        <v>5500</v>
      </c>
      <c r="QOS5" s="227">
        <v>2381</v>
      </c>
      <c r="QOT5" s="518" t="s">
        <v>11085</v>
      </c>
      <c r="QOU5" s="518"/>
      <c r="QOV5" s="228" t="s">
        <v>1378</v>
      </c>
      <c r="QOW5" s="229">
        <f t="shared" ref="QOW5" si="2379">LARGE(QOW13,1)</f>
        <v>5500</v>
      </c>
      <c r="QOX5" s="227">
        <v>2382</v>
      </c>
      <c r="QOY5" s="518" t="s">
        <v>11086</v>
      </c>
      <c r="QOZ5" s="518"/>
      <c r="QPA5" s="228" t="s">
        <v>1378</v>
      </c>
      <c r="QPB5" s="229">
        <f t="shared" ref="QPB5" si="2380">LARGE(QPB13,1)</f>
        <v>5500</v>
      </c>
      <c r="QPC5" s="227">
        <v>2383</v>
      </c>
      <c r="QPD5" s="518" t="s">
        <v>11087</v>
      </c>
      <c r="QPE5" s="518"/>
      <c r="QPF5" s="228" t="s">
        <v>1378</v>
      </c>
      <c r="QPG5" s="229">
        <f t="shared" ref="QPG5" si="2381">LARGE(QPG13,1)</f>
        <v>5500</v>
      </c>
      <c r="QPH5" s="227">
        <v>2384</v>
      </c>
      <c r="QPI5" s="518" t="s">
        <v>11088</v>
      </c>
      <c r="QPJ5" s="518"/>
      <c r="QPK5" s="228" t="s">
        <v>1378</v>
      </c>
      <c r="QPL5" s="229">
        <f t="shared" ref="QPL5" si="2382">LARGE(QPL13,1)</f>
        <v>5500</v>
      </c>
      <c r="QPM5" s="227">
        <v>2385</v>
      </c>
      <c r="QPN5" s="518" t="s">
        <v>11089</v>
      </c>
      <c r="QPO5" s="518"/>
      <c r="QPP5" s="228" t="s">
        <v>1378</v>
      </c>
      <c r="QPQ5" s="229">
        <f t="shared" ref="QPQ5" si="2383">LARGE(QPQ13,1)</f>
        <v>5500</v>
      </c>
      <c r="QPR5" s="227">
        <v>2386</v>
      </c>
      <c r="QPS5" s="518" t="s">
        <v>11090</v>
      </c>
      <c r="QPT5" s="518"/>
      <c r="QPU5" s="228" t="s">
        <v>1378</v>
      </c>
      <c r="QPV5" s="229">
        <f t="shared" ref="QPV5" si="2384">LARGE(QPV13,1)</f>
        <v>5500</v>
      </c>
      <c r="QPW5" s="227">
        <v>2387</v>
      </c>
      <c r="QPX5" s="518" t="s">
        <v>11091</v>
      </c>
      <c r="QPY5" s="518"/>
      <c r="QPZ5" s="228" t="s">
        <v>1378</v>
      </c>
      <c r="QQA5" s="229">
        <f t="shared" ref="QQA5" si="2385">LARGE(QQA13,1)</f>
        <v>5500</v>
      </c>
      <c r="QQB5" s="227">
        <v>2388</v>
      </c>
      <c r="QQC5" s="518" t="s">
        <v>11092</v>
      </c>
      <c r="QQD5" s="518"/>
      <c r="QQE5" s="228" t="s">
        <v>1378</v>
      </c>
      <c r="QQF5" s="229">
        <f t="shared" ref="QQF5" si="2386">LARGE(QQF13,1)</f>
        <v>5500</v>
      </c>
      <c r="QQG5" s="227">
        <v>2389</v>
      </c>
      <c r="QQH5" s="518" t="s">
        <v>11093</v>
      </c>
      <c r="QQI5" s="518"/>
      <c r="QQJ5" s="228" t="s">
        <v>1378</v>
      </c>
      <c r="QQK5" s="229">
        <f t="shared" ref="QQK5" si="2387">LARGE(QQK13,1)</f>
        <v>5500</v>
      </c>
      <c r="QQL5" s="227">
        <v>2390</v>
      </c>
      <c r="QQM5" s="518" t="s">
        <v>11094</v>
      </c>
      <c r="QQN5" s="518"/>
      <c r="QQO5" s="228" t="s">
        <v>1378</v>
      </c>
      <c r="QQP5" s="229">
        <f t="shared" ref="QQP5" si="2388">LARGE(QQP13,1)</f>
        <v>5500</v>
      </c>
      <c r="QQQ5" s="227">
        <v>2391</v>
      </c>
      <c r="QQR5" s="518" t="s">
        <v>11095</v>
      </c>
      <c r="QQS5" s="518"/>
      <c r="QQT5" s="228" t="s">
        <v>1378</v>
      </c>
      <c r="QQU5" s="229">
        <f t="shared" ref="QQU5" si="2389">LARGE(QQU13,1)</f>
        <v>5500</v>
      </c>
      <c r="QQV5" s="227">
        <v>2392</v>
      </c>
      <c r="QQW5" s="518" t="s">
        <v>11096</v>
      </c>
      <c r="QQX5" s="518"/>
      <c r="QQY5" s="228" t="s">
        <v>1378</v>
      </c>
      <c r="QQZ5" s="229">
        <f t="shared" ref="QQZ5" si="2390">LARGE(QQZ13,1)</f>
        <v>5500</v>
      </c>
      <c r="QRA5" s="227">
        <v>2393</v>
      </c>
      <c r="QRB5" s="518" t="s">
        <v>11097</v>
      </c>
      <c r="QRC5" s="518"/>
      <c r="QRD5" s="228" t="s">
        <v>1378</v>
      </c>
      <c r="QRE5" s="229">
        <f t="shared" ref="QRE5" si="2391">LARGE(QRE13,1)</f>
        <v>5500</v>
      </c>
      <c r="QRF5" s="227">
        <v>2394</v>
      </c>
      <c r="QRG5" s="518" t="s">
        <v>11098</v>
      </c>
      <c r="QRH5" s="518"/>
      <c r="QRI5" s="228" t="s">
        <v>1378</v>
      </c>
      <c r="QRJ5" s="229">
        <f t="shared" ref="QRJ5" si="2392">LARGE(QRJ13,1)</f>
        <v>5500</v>
      </c>
      <c r="QRK5" s="227">
        <v>2395</v>
      </c>
      <c r="QRL5" s="518" t="s">
        <v>11099</v>
      </c>
      <c r="QRM5" s="518"/>
      <c r="QRN5" s="228" t="s">
        <v>1378</v>
      </c>
      <c r="QRO5" s="229">
        <f t="shared" ref="QRO5" si="2393">LARGE(QRO13,1)</f>
        <v>5500</v>
      </c>
      <c r="QRP5" s="227">
        <v>2396</v>
      </c>
      <c r="QRQ5" s="518" t="s">
        <v>11100</v>
      </c>
      <c r="QRR5" s="518"/>
      <c r="QRS5" s="228" t="s">
        <v>1378</v>
      </c>
      <c r="QRT5" s="229">
        <f t="shared" ref="QRT5" si="2394">LARGE(QRT13,1)</f>
        <v>5500</v>
      </c>
      <c r="QRU5" s="227">
        <v>2397</v>
      </c>
      <c r="QRV5" s="518" t="s">
        <v>11101</v>
      </c>
      <c r="QRW5" s="518"/>
      <c r="QRX5" s="228" t="s">
        <v>1378</v>
      </c>
      <c r="QRY5" s="229">
        <f t="shared" ref="QRY5" si="2395">LARGE(QRY13,1)</f>
        <v>5500</v>
      </c>
      <c r="QRZ5" s="227">
        <v>2398</v>
      </c>
      <c r="QSA5" s="518" t="s">
        <v>11102</v>
      </c>
      <c r="QSB5" s="518"/>
      <c r="QSC5" s="228" t="s">
        <v>1378</v>
      </c>
      <c r="QSD5" s="229">
        <f t="shared" ref="QSD5" si="2396">LARGE(QSD13,1)</f>
        <v>5500</v>
      </c>
      <c r="QSE5" s="227">
        <v>2399</v>
      </c>
      <c r="QSF5" s="518" t="s">
        <v>11103</v>
      </c>
      <c r="QSG5" s="518"/>
      <c r="QSH5" s="228" t="s">
        <v>1378</v>
      </c>
      <c r="QSI5" s="229">
        <f t="shared" ref="QSI5" si="2397">LARGE(QSI13,1)</f>
        <v>5500</v>
      </c>
      <c r="QSJ5" s="227">
        <v>2400</v>
      </c>
      <c r="QSK5" s="518" t="s">
        <v>11104</v>
      </c>
      <c r="QSL5" s="518"/>
      <c r="QSM5" s="228" t="s">
        <v>1378</v>
      </c>
      <c r="QSN5" s="229">
        <f t="shared" ref="QSN5" si="2398">LARGE(QSN13,1)</f>
        <v>5500</v>
      </c>
      <c r="QSO5" s="227">
        <v>2401</v>
      </c>
      <c r="QSP5" s="518" t="s">
        <v>11105</v>
      </c>
      <c r="QSQ5" s="518"/>
      <c r="QSR5" s="228" t="s">
        <v>1378</v>
      </c>
      <c r="QSS5" s="229">
        <f t="shared" ref="QSS5" si="2399">LARGE(QSS13,1)</f>
        <v>5500</v>
      </c>
      <c r="QST5" s="227">
        <v>2402</v>
      </c>
      <c r="QSU5" s="518" t="s">
        <v>11106</v>
      </c>
      <c r="QSV5" s="518"/>
      <c r="QSW5" s="228" t="s">
        <v>1378</v>
      </c>
      <c r="QSX5" s="229">
        <f t="shared" ref="QSX5" si="2400">LARGE(QSX13,1)</f>
        <v>5500</v>
      </c>
      <c r="QSY5" s="227">
        <v>2403</v>
      </c>
      <c r="QSZ5" s="518" t="s">
        <v>11107</v>
      </c>
      <c r="QTA5" s="518"/>
      <c r="QTB5" s="228" t="s">
        <v>1378</v>
      </c>
      <c r="QTC5" s="229">
        <f t="shared" ref="QTC5" si="2401">LARGE(QTC13,1)</f>
        <v>5500</v>
      </c>
      <c r="QTD5" s="227">
        <v>2404</v>
      </c>
      <c r="QTE5" s="518" t="s">
        <v>11108</v>
      </c>
      <c r="QTF5" s="518"/>
      <c r="QTG5" s="228" t="s">
        <v>1378</v>
      </c>
      <c r="QTH5" s="229">
        <f t="shared" ref="QTH5" si="2402">LARGE(QTH13,1)</f>
        <v>5500</v>
      </c>
      <c r="QTI5" s="227">
        <v>2405</v>
      </c>
      <c r="QTJ5" s="518" t="s">
        <v>11109</v>
      </c>
      <c r="QTK5" s="518"/>
      <c r="QTL5" s="228" t="s">
        <v>1378</v>
      </c>
      <c r="QTM5" s="229">
        <f t="shared" ref="QTM5" si="2403">LARGE(QTM13,1)</f>
        <v>5500</v>
      </c>
      <c r="QTN5" s="227">
        <v>2406</v>
      </c>
      <c r="QTO5" s="518" t="s">
        <v>11110</v>
      </c>
      <c r="QTP5" s="518"/>
      <c r="QTQ5" s="228" t="s">
        <v>1378</v>
      </c>
      <c r="QTR5" s="229">
        <f t="shared" ref="QTR5" si="2404">LARGE(QTR13,1)</f>
        <v>5500</v>
      </c>
      <c r="QTS5" s="227">
        <v>2407</v>
      </c>
      <c r="QTT5" s="518" t="s">
        <v>11111</v>
      </c>
      <c r="QTU5" s="518"/>
      <c r="QTV5" s="228" t="s">
        <v>1378</v>
      </c>
      <c r="QTW5" s="229">
        <f t="shared" ref="QTW5" si="2405">LARGE(QTW13,1)</f>
        <v>5500</v>
      </c>
      <c r="QTX5" s="227">
        <v>2408</v>
      </c>
      <c r="QTY5" s="518" t="s">
        <v>11112</v>
      </c>
      <c r="QTZ5" s="518"/>
      <c r="QUA5" s="228" t="s">
        <v>1378</v>
      </c>
      <c r="QUB5" s="229">
        <f t="shared" ref="QUB5" si="2406">LARGE(QUB13,1)</f>
        <v>5500</v>
      </c>
      <c r="QUC5" s="227">
        <v>2409</v>
      </c>
      <c r="QUD5" s="518" t="s">
        <v>11113</v>
      </c>
      <c r="QUE5" s="518"/>
      <c r="QUF5" s="228" t="s">
        <v>1378</v>
      </c>
      <c r="QUG5" s="229">
        <f t="shared" ref="QUG5" si="2407">LARGE(QUG13,1)</f>
        <v>5500</v>
      </c>
      <c r="QUH5" s="227">
        <v>2410</v>
      </c>
      <c r="QUI5" s="518" t="s">
        <v>11114</v>
      </c>
      <c r="QUJ5" s="518"/>
      <c r="QUK5" s="228" t="s">
        <v>1378</v>
      </c>
      <c r="QUL5" s="229">
        <f t="shared" ref="QUL5" si="2408">LARGE(QUL13,1)</f>
        <v>5500</v>
      </c>
      <c r="QUM5" s="227">
        <v>2411</v>
      </c>
      <c r="QUN5" s="518" t="s">
        <v>11115</v>
      </c>
      <c r="QUO5" s="518"/>
      <c r="QUP5" s="228" t="s">
        <v>1378</v>
      </c>
      <c r="QUQ5" s="229">
        <f t="shared" ref="QUQ5" si="2409">LARGE(QUQ13,1)</f>
        <v>5500</v>
      </c>
      <c r="QUR5" s="227">
        <v>2412</v>
      </c>
      <c r="QUS5" s="518" t="s">
        <v>11116</v>
      </c>
      <c r="QUT5" s="518"/>
      <c r="QUU5" s="228" t="s">
        <v>1378</v>
      </c>
      <c r="QUV5" s="229">
        <f t="shared" ref="QUV5" si="2410">LARGE(QUV13,1)</f>
        <v>5500</v>
      </c>
      <c r="QUW5" s="227">
        <v>2413</v>
      </c>
      <c r="QUX5" s="518" t="s">
        <v>11117</v>
      </c>
      <c r="QUY5" s="518"/>
      <c r="QUZ5" s="228" t="s">
        <v>1378</v>
      </c>
      <c r="QVA5" s="229">
        <f t="shared" ref="QVA5" si="2411">LARGE(QVA13,1)</f>
        <v>5500</v>
      </c>
      <c r="QVB5" s="227">
        <v>2414</v>
      </c>
      <c r="QVC5" s="518" t="s">
        <v>11118</v>
      </c>
      <c r="QVD5" s="518"/>
      <c r="QVE5" s="228" t="s">
        <v>1378</v>
      </c>
      <c r="QVF5" s="229">
        <f t="shared" ref="QVF5" si="2412">LARGE(QVF13,1)</f>
        <v>5500</v>
      </c>
      <c r="QVG5" s="227">
        <v>2415</v>
      </c>
      <c r="QVH5" s="518" t="s">
        <v>11119</v>
      </c>
      <c r="QVI5" s="518"/>
      <c r="QVJ5" s="228" t="s">
        <v>1378</v>
      </c>
      <c r="QVK5" s="229">
        <f t="shared" ref="QVK5" si="2413">LARGE(QVK13,1)</f>
        <v>5500</v>
      </c>
      <c r="QVL5" s="227">
        <v>2416</v>
      </c>
      <c r="QVM5" s="518" t="s">
        <v>11120</v>
      </c>
      <c r="QVN5" s="518"/>
      <c r="QVO5" s="228" t="s">
        <v>1378</v>
      </c>
      <c r="QVP5" s="229">
        <f t="shared" ref="QVP5" si="2414">LARGE(QVP13,1)</f>
        <v>5500</v>
      </c>
      <c r="QVQ5" s="227">
        <v>2417</v>
      </c>
      <c r="QVR5" s="518" t="s">
        <v>11121</v>
      </c>
      <c r="QVS5" s="518"/>
      <c r="QVT5" s="228" t="s">
        <v>1378</v>
      </c>
      <c r="QVU5" s="229">
        <f t="shared" ref="QVU5" si="2415">LARGE(QVU13,1)</f>
        <v>5500</v>
      </c>
      <c r="QVV5" s="227">
        <v>2418</v>
      </c>
      <c r="QVW5" s="518" t="s">
        <v>11122</v>
      </c>
      <c r="QVX5" s="518"/>
      <c r="QVY5" s="228" t="s">
        <v>1378</v>
      </c>
      <c r="QVZ5" s="229">
        <f t="shared" ref="QVZ5" si="2416">LARGE(QVZ13,1)</f>
        <v>5500</v>
      </c>
      <c r="QWA5" s="227">
        <v>2419</v>
      </c>
      <c r="QWB5" s="518" t="s">
        <v>11123</v>
      </c>
      <c r="QWC5" s="518"/>
      <c r="QWD5" s="228" t="s">
        <v>1378</v>
      </c>
      <c r="QWE5" s="229">
        <f t="shared" ref="QWE5" si="2417">LARGE(QWE13,1)</f>
        <v>5500</v>
      </c>
      <c r="QWF5" s="227">
        <v>2420</v>
      </c>
      <c r="QWG5" s="518" t="s">
        <v>11124</v>
      </c>
      <c r="QWH5" s="518"/>
      <c r="QWI5" s="228" t="s">
        <v>1378</v>
      </c>
      <c r="QWJ5" s="229">
        <f t="shared" ref="QWJ5" si="2418">LARGE(QWJ13,1)</f>
        <v>5500</v>
      </c>
      <c r="QWK5" s="227">
        <v>2421</v>
      </c>
      <c r="QWL5" s="518" t="s">
        <v>11125</v>
      </c>
      <c r="QWM5" s="518"/>
      <c r="QWN5" s="228" t="s">
        <v>1378</v>
      </c>
      <c r="QWO5" s="229">
        <f t="shared" ref="QWO5" si="2419">LARGE(QWO13,1)</f>
        <v>5500</v>
      </c>
      <c r="QWP5" s="227">
        <v>2422</v>
      </c>
      <c r="QWQ5" s="518" t="s">
        <v>11126</v>
      </c>
      <c r="QWR5" s="518"/>
      <c r="QWS5" s="228" t="s">
        <v>1378</v>
      </c>
      <c r="QWT5" s="229">
        <f t="shared" ref="QWT5" si="2420">LARGE(QWT13,1)</f>
        <v>5500</v>
      </c>
      <c r="QWU5" s="227">
        <v>2423</v>
      </c>
      <c r="QWV5" s="518" t="s">
        <v>11127</v>
      </c>
      <c r="QWW5" s="518"/>
      <c r="QWX5" s="228" t="s">
        <v>1378</v>
      </c>
      <c r="QWY5" s="229">
        <f t="shared" ref="QWY5" si="2421">LARGE(QWY13,1)</f>
        <v>5500</v>
      </c>
      <c r="QWZ5" s="227">
        <v>2424</v>
      </c>
      <c r="QXA5" s="518" t="s">
        <v>11128</v>
      </c>
      <c r="QXB5" s="518"/>
      <c r="QXC5" s="228" t="s">
        <v>1378</v>
      </c>
      <c r="QXD5" s="229">
        <f t="shared" ref="QXD5" si="2422">LARGE(QXD13,1)</f>
        <v>5500</v>
      </c>
      <c r="QXE5" s="227">
        <v>2425</v>
      </c>
      <c r="QXF5" s="518" t="s">
        <v>11129</v>
      </c>
      <c r="QXG5" s="518"/>
      <c r="QXH5" s="228" t="s">
        <v>1378</v>
      </c>
      <c r="QXI5" s="229">
        <f t="shared" ref="QXI5" si="2423">LARGE(QXI13,1)</f>
        <v>5500</v>
      </c>
      <c r="QXJ5" s="227">
        <v>2426</v>
      </c>
      <c r="QXK5" s="518" t="s">
        <v>11130</v>
      </c>
      <c r="QXL5" s="518"/>
      <c r="QXM5" s="228" t="s">
        <v>1378</v>
      </c>
      <c r="QXN5" s="229">
        <f t="shared" ref="QXN5" si="2424">LARGE(QXN13,1)</f>
        <v>5500</v>
      </c>
      <c r="QXO5" s="227">
        <v>2427</v>
      </c>
      <c r="QXP5" s="518" t="s">
        <v>11131</v>
      </c>
      <c r="QXQ5" s="518"/>
      <c r="QXR5" s="228" t="s">
        <v>1378</v>
      </c>
      <c r="QXS5" s="229">
        <f t="shared" ref="QXS5" si="2425">LARGE(QXS13,1)</f>
        <v>5500</v>
      </c>
      <c r="QXT5" s="227">
        <v>2428</v>
      </c>
      <c r="QXU5" s="518" t="s">
        <v>11132</v>
      </c>
      <c r="QXV5" s="518"/>
      <c r="QXW5" s="228" t="s">
        <v>1378</v>
      </c>
      <c r="QXX5" s="229">
        <f t="shared" ref="QXX5" si="2426">LARGE(QXX13,1)</f>
        <v>5500</v>
      </c>
      <c r="QXY5" s="227">
        <v>2429</v>
      </c>
      <c r="QXZ5" s="518" t="s">
        <v>11133</v>
      </c>
      <c r="QYA5" s="518"/>
      <c r="QYB5" s="228" t="s">
        <v>1378</v>
      </c>
      <c r="QYC5" s="229">
        <f t="shared" ref="QYC5" si="2427">LARGE(QYC13,1)</f>
        <v>5500</v>
      </c>
      <c r="QYD5" s="227">
        <v>2430</v>
      </c>
      <c r="QYE5" s="518" t="s">
        <v>11134</v>
      </c>
      <c r="QYF5" s="518"/>
      <c r="QYG5" s="228" t="s">
        <v>1378</v>
      </c>
      <c r="QYH5" s="229">
        <f t="shared" ref="QYH5" si="2428">LARGE(QYH13,1)</f>
        <v>5500</v>
      </c>
      <c r="QYI5" s="227">
        <v>2431</v>
      </c>
      <c r="QYJ5" s="518" t="s">
        <v>11135</v>
      </c>
      <c r="QYK5" s="518"/>
      <c r="QYL5" s="228" t="s">
        <v>1378</v>
      </c>
      <c r="QYM5" s="229">
        <f t="shared" ref="QYM5" si="2429">LARGE(QYM13,1)</f>
        <v>5500</v>
      </c>
      <c r="QYN5" s="227">
        <v>2432</v>
      </c>
      <c r="QYO5" s="518" t="s">
        <v>11136</v>
      </c>
      <c r="QYP5" s="518"/>
      <c r="QYQ5" s="228" t="s">
        <v>1378</v>
      </c>
      <c r="QYR5" s="229">
        <f t="shared" ref="QYR5" si="2430">LARGE(QYR13,1)</f>
        <v>5500</v>
      </c>
      <c r="QYS5" s="227">
        <v>2433</v>
      </c>
      <c r="QYT5" s="518" t="s">
        <v>11137</v>
      </c>
      <c r="QYU5" s="518"/>
      <c r="QYV5" s="228" t="s">
        <v>1378</v>
      </c>
      <c r="QYW5" s="229">
        <f t="shared" ref="QYW5" si="2431">LARGE(QYW13,1)</f>
        <v>5500</v>
      </c>
      <c r="QYX5" s="227">
        <v>2434</v>
      </c>
      <c r="QYY5" s="518" t="s">
        <v>11138</v>
      </c>
      <c r="QYZ5" s="518"/>
      <c r="QZA5" s="228" t="s">
        <v>1378</v>
      </c>
      <c r="QZB5" s="229">
        <f t="shared" ref="QZB5" si="2432">LARGE(QZB13,1)</f>
        <v>5500</v>
      </c>
      <c r="QZC5" s="227">
        <v>2435</v>
      </c>
      <c r="QZD5" s="518" t="s">
        <v>11139</v>
      </c>
      <c r="QZE5" s="518"/>
      <c r="QZF5" s="228" t="s">
        <v>1378</v>
      </c>
      <c r="QZG5" s="229">
        <f t="shared" ref="QZG5" si="2433">LARGE(QZG13,1)</f>
        <v>5500</v>
      </c>
      <c r="QZH5" s="227">
        <v>2436</v>
      </c>
      <c r="QZI5" s="518" t="s">
        <v>11140</v>
      </c>
      <c r="QZJ5" s="518"/>
      <c r="QZK5" s="228" t="s">
        <v>1378</v>
      </c>
      <c r="QZL5" s="229">
        <f t="shared" ref="QZL5" si="2434">LARGE(QZL13,1)</f>
        <v>5500</v>
      </c>
      <c r="QZM5" s="227">
        <v>2437</v>
      </c>
      <c r="QZN5" s="518" t="s">
        <v>11141</v>
      </c>
      <c r="QZO5" s="518"/>
      <c r="QZP5" s="228" t="s">
        <v>1378</v>
      </c>
      <c r="QZQ5" s="229">
        <f t="shared" ref="QZQ5" si="2435">LARGE(QZQ13,1)</f>
        <v>5500</v>
      </c>
      <c r="QZR5" s="227">
        <v>2438</v>
      </c>
      <c r="QZS5" s="518" t="s">
        <v>11142</v>
      </c>
      <c r="QZT5" s="518"/>
      <c r="QZU5" s="228" t="s">
        <v>1378</v>
      </c>
      <c r="QZV5" s="229">
        <f t="shared" ref="QZV5" si="2436">LARGE(QZV13,1)</f>
        <v>5500</v>
      </c>
      <c r="QZW5" s="227">
        <v>2439</v>
      </c>
      <c r="QZX5" s="518" t="s">
        <v>11143</v>
      </c>
      <c r="QZY5" s="518"/>
      <c r="QZZ5" s="228" t="s">
        <v>1378</v>
      </c>
      <c r="RAA5" s="229">
        <f t="shared" ref="RAA5" si="2437">LARGE(RAA13,1)</f>
        <v>5500</v>
      </c>
      <c r="RAB5" s="227">
        <v>2440</v>
      </c>
      <c r="RAC5" s="518" t="s">
        <v>11144</v>
      </c>
      <c r="RAD5" s="518"/>
      <c r="RAE5" s="228" t="s">
        <v>1378</v>
      </c>
      <c r="RAF5" s="229">
        <f t="shared" ref="RAF5" si="2438">LARGE(RAF13,1)</f>
        <v>5500</v>
      </c>
      <c r="RAG5" s="227">
        <v>2441</v>
      </c>
      <c r="RAH5" s="518" t="s">
        <v>11145</v>
      </c>
      <c r="RAI5" s="518"/>
      <c r="RAJ5" s="228" t="s">
        <v>1378</v>
      </c>
      <c r="RAK5" s="229">
        <f t="shared" ref="RAK5" si="2439">LARGE(RAK13,1)</f>
        <v>5500</v>
      </c>
      <c r="RAL5" s="227">
        <v>2442</v>
      </c>
      <c r="RAM5" s="518" t="s">
        <v>11146</v>
      </c>
      <c r="RAN5" s="518"/>
      <c r="RAO5" s="228" t="s">
        <v>1378</v>
      </c>
      <c r="RAP5" s="229">
        <f t="shared" ref="RAP5" si="2440">LARGE(RAP13,1)</f>
        <v>5500</v>
      </c>
      <c r="RAQ5" s="227">
        <v>2443</v>
      </c>
      <c r="RAR5" s="518" t="s">
        <v>11147</v>
      </c>
      <c r="RAS5" s="518"/>
      <c r="RAT5" s="228" t="s">
        <v>1378</v>
      </c>
      <c r="RAU5" s="229">
        <f t="shared" ref="RAU5" si="2441">LARGE(RAU13,1)</f>
        <v>5500</v>
      </c>
      <c r="RAV5" s="227">
        <v>2444</v>
      </c>
      <c r="RAW5" s="518" t="s">
        <v>11148</v>
      </c>
      <c r="RAX5" s="518"/>
      <c r="RAY5" s="228" t="s">
        <v>1378</v>
      </c>
      <c r="RAZ5" s="229">
        <f t="shared" ref="RAZ5" si="2442">LARGE(RAZ13,1)</f>
        <v>5500</v>
      </c>
      <c r="RBA5" s="227">
        <v>2445</v>
      </c>
      <c r="RBB5" s="518" t="s">
        <v>11149</v>
      </c>
      <c r="RBC5" s="518"/>
      <c r="RBD5" s="228" t="s">
        <v>1378</v>
      </c>
      <c r="RBE5" s="229">
        <f t="shared" ref="RBE5" si="2443">LARGE(RBE13,1)</f>
        <v>5500</v>
      </c>
      <c r="RBF5" s="227">
        <v>2446</v>
      </c>
      <c r="RBG5" s="518" t="s">
        <v>11150</v>
      </c>
      <c r="RBH5" s="518"/>
      <c r="RBI5" s="228" t="s">
        <v>1378</v>
      </c>
      <c r="RBJ5" s="229">
        <f t="shared" ref="RBJ5" si="2444">LARGE(RBJ13,1)</f>
        <v>5500</v>
      </c>
      <c r="RBK5" s="227">
        <v>2447</v>
      </c>
      <c r="RBL5" s="518" t="s">
        <v>11151</v>
      </c>
      <c r="RBM5" s="518"/>
      <c r="RBN5" s="228" t="s">
        <v>1378</v>
      </c>
      <c r="RBO5" s="229">
        <f t="shared" ref="RBO5" si="2445">LARGE(RBO13,1)</f>
        <v>5500</v>
      </c>
      <c r="RBP5" s="227">
        <v>2448</v>
      </c>
      <c r="RBQ5" s="518" t="s">
        <v>11152</v>
      </c>
      <c r="RBR5" s="518"/>
      <c r="RBS5" s="228" t="s">
        <v>1378</v>
      </c>
      <c r="RBT5" s="229">
        <f t="shared" ref="RBT5" si="2446">LARGE(RBT13,1)</f>
        <v>5500</v>
      </c>
      <c r="RBU5" s="227">
        <v>2449</v>
      </c>
      <c r="RBV5" s="518" t="s">
        <v>11153</v>
      </c>
      <c r="RBW5" s="518"/>
      <c r="RBX5" s="228" t="s">
        <v>1378</v>
      </c>
      <c r="RBY5" s="229">
        <f t="shared" ref="RBY5" si="2447">LARGE(RBY13,1)</f>
        <v>5500</v>
      </c>
      <c r="RBZ5" s="227">
        <v>2450</v>
      </c>
      <c r="RCA5" s="518" t="s">
        <v>11154</v>
      </c>
      <c r="RCB5" s="518"/>
      <c r="RCC5" s="228" t="s">
        <v>1378</v>
      </c>
      <c r="RCD5" s="229">
        <f t="shared" ref="RCD5" si="2448">LARGE(RCD13,1)</f>
        <v>5500</v>
      </c>
      <c r="RCE5" s="227">
        <v>2451</v>
      </c>
      <c r="RCF5" s="518" t="s">
        <v>11155</v>
      </c>
      <c r="RCG5" s="518"/>
      <c r="RCH5" s="228" t="s">
        <v>1378</v>
      </c>
      <c r="RCI5" s="229">
        <f t="shared" ref="RCI5" si="2449">LARGE(RCI13,1)</f>
        <v>5500</v>
      </c>
      <c r="RCJ5" s="227">
        <v>2452</v>
      </c>
      <c r="RCK5" s="518" t="s">
        <v>11156</v>
      </c>
      <c r="RCL5" s="518"/>
      <c r="RCM5" s="228" t="s">
        <v>1378</v>
      </c>
      <c r="RCN5" s="229">
        <f t="shared" ref="RCN5" si="2450">LARGE(RCN13,1)</f>
        <v>5500</v>
      </c>
      <c r="RCO5" s="227">
        <v>2453</v>
      </c>
      <c r="RCP5" s="518" t="s">
        <v>11157</v>
      </c>
      <c r="RCQ5" s="518"/>
      <c r="RCR5" s="228" t="s">
        <v>1378</v>
      </c>
      <c r="RCS5" s="229">
        <f t="shared" ref="RCS5" si="2451">LARGE(RCS13,1)</f>
        <v>5500</v>
      </c>
      <c r="RCT5" s="227">
        <v>2454</v>
      </c>
      <c r="RCU5" s="518" t="s">
        <v>11158</v>
      </c>
      <c r="RCV5" s="518"/>
      <c r="RCW5" s="228" t="s">
        <v>1378</v>
      </c>
      <c r="RCX5" s="229">
        <f t="shared" ref="RCX5" si="2452">LARGE(RCX13,1)</f>
        <v>5500</v>
      </c>
      <c r="RCY5" s="227">
        <v>2455</v>
      </c>
      <c r="RCZ5" s="518" t="s">
        <v>11159</v>
      </c>
      <c r="RDA5" s="518"/>
      <c r="RDB5" s="228" t="s">
        <v>1378</v>
      </c>
      <c r="RDC5" s="229">
        <f t="shared" ref="RDC5" si="2453">LARGE(RDC13,1)</f>
        <v>5500</v>
      </c>
      <c r="RDD5" s="227">
        <v>2456</v>
      </c>
      <c r="RDE5" s="518" t="s">
        <v>11160</v>
      </c>
      <c r="RDF5" s="518"/>
      <c r="RDG5" s="228" t="s">
        <v>1378</v>
      </c>
      <c r="RDH5" s="229">
        <f t="shared" ref="RDH5" si="2454">LARGE(RDH13,1)</f>
        <v>5500</v>
      </c>
      <c r="RDI5" s="227">
        <v>2457</v>
      </c>
      <c r="RDJ5" s="518" t="s">
        <v>11161</v>
      </c>
      <c r="RDK5" s="518"/>
      <c r="RDL5" s="228" t="s">
        <v>1378</v>
      </c>
      <c r="RDM5" s="229">
        <f t="shared" ref="RDM5" si="2455">LARGE(RDM13,1)</f>
        <v>5500</v>
      </c>
      <c r="RDN5" s="227">
        <v>2458</v>
      </c>
      <c r="RDO5" s="518" t="s">
        <v>11162</v>
      </c>
      <c r="RDP5" s="518"/>
      <c r="RDQ5" s="228" t="s">
        <v>1378</v>
      </c>
      <c r="RDR5" s="229">
        <f t="shared" ref="RDR5" si="2456">LARGE(RDR13,1)</f>
        <v>5500</v>
      </c>
      <c r="RDS5" s="227">
        <v>2459</v>
      </c>
      <c r="RDT5" s="518" t="s">
        <v>11163</v>
      </c>
      <c r="RDU5" s="518"/>
      <c r="RDV5" s="228" t="s">
        <v>1378</v>
      </c>
      <c r="RDW5" s="229">
        <f t="shared" ref="RDW5" si="2457">LARGE(RDW13,1)</f>
        <v>5500</v>
      </c>
      <c r="RDX5" s="227">
        <v>2460</v>
      </c>
      <c r="RDY5" s="518" t="s">
        <v>11164</v>
      </c>
      <c r="RDZ5" s="518"/>
      <c r="REA5" s="228" t="s">
        <v>1378</v>
      </c>
      <c r="REB5" s="229">
        <f t="shared" ref="REB5" si="2458">LARGE(REB13,1)</f>
        <v>5500</v>
      </c>
      <c r="REC5" s="227">
        <v>2461</v>
      </c>
      <c r="RED5" s="518" t="s">
        <v>11165</v>
      </c>
      <c r="REE5" s="518"/>
      <c r="REF5" s="228" t="s">
        <v>1378</v>
      </c>
      <c r="REG5" s="229">
        <f t="shared" ref="REG5" si="2459">LARGE(REG13,1)</f>
        <v>5500</v>
      </c>
      <c r="REH5" s="227">
        <v>2462</v>
      </c>
      <c r="REI5" s="518" t="s">
        <v>11166</v>
      </c>
      <c r="REJ5" s="518"/>
      <c r="REK5" s="228" t="s">
        <v>1378</v>
      </c>
      <c r="REL5" s="229">
        <f t="shared" ref="REL5" si="2460">LARGE(REL13,1)</f>
        <v>5500</v>
      </c>
      <c r="REM5" s="227">
        <v>2463</v>
      </c>
      <c r="REN5" s="518" t="s">
        <v>11167</v>
      </c>
      <c r="REO5" s="518"/>
      <c r="REP5" s="228" t="s">
        <v>1378</v>
      </c>
      <c r="REQ5" s="229">
        <f t="shared" ref="REQ5" si="2461">LARGE(REQ13,1)</f>
        <v>5500</v>
      </c>
      <c r="RER5" s="227">
        <v>2464</v>
      </c>
      <c r="RES5" s="518" t="s">
        <v>11168</v>
      </c>
      <c r="RET5" s="518"/>
      <c r="REU5" s="228" t="s">
        <v>1378</v>
      </c>
      <c r="REV5" s="229">
        <f t="shared" ref="REV5" si="2462">LARGE(REV13,1)</f>
        <v>5500</v>
      </c>
      <c r="REW5" s="227">
        <v>2465</v>
      </c>
      <c r="REX5" s="518" t="s">
        <v>11169</v>
      </c>
      <c r="REY5" s="518"/>
      <c r="REZ5" s="228" t="s">
        <v>1378</v>
      </c>
      <c r="RFA5" s="229">
        <f t="shared" ref="RFA5" si="2463">LARGE(RFA13,1)</f>
        <v>5500</v>
      </c>
      <c r="RFB5" s="227">
        <v>2466</v>
      </c>
      <c r="RFC5" s="518" t="s">
        <v>11170</v>
      </c>
      <c r="RFD5" s="518"/>
      <c r="RFE5" s="228" t="s">
        <v>1378</v>
      </c>
      <c r="RFF5" s="229">
        <f t="shared" ref="RFF5" si="2464">LARGE(RFF13,1)</f>
        <v>5500</v>
      </c>
      <c r="RFG5" s="227">
        <v>2467</v>
      </c>
      <c r="RFH5" s="518" t="s">
        <v>11171</v>
      </c>
      <c r="RFI5" s="518"/>
      <c r="RFJ5" s="228" t="s">
        <v>1378</v>
      </c>
      <c r="RFK5" s="229">
        <f t="shared" ref="RFK5" si="2465">LARGE(RFK13,1)</f>
        <v>5500</v>
      </c>
      <c r="RFL5" s="227">
        <v>2468</v>
      </c>
      <c r="RFM5" s="518" t="s">
        <v>11172</v>
      </c>
      <c r="RFN5" s="518"/>
      <c r="RFO5" s="228" t="s">
        <v>1378</v>
      </c>
      <c r="RFP5" s="229">
        <f t="shared" ref="RFP5" si="2466">LARGE(RFP13,1)</f>
        <v>5500</v>
      </c>
      <c r="RFQ5" s="227">
        <v>2469</v>
      </c>
      <c r="RFR5" s="518" t="s">
        <v>11173</v>
      </c>
      <c r="RFS5" s="518"/>
      <c r="RFT5" s="228" t="s">
        <v>1378</v>
      </c>
      <c r="RFU5" s="229">
        <f t="shared" ref="RFU5" si="2467">LARGE(RFU13,1)</f>
        <v>5500</v>
      </c>
      <c r="RFV5" s="227">
        <v>2470</v>
      </c>
      <c r="RFW5" s="518" t="s">
        <v>11174</v>
      </c>
      <c r="RFX5" s="518"/>
      <c r="RFY5" s="228" t="s">
        <v>1378</v>
      </c>
      <c r="RFZ5" s="229">
        <f t="shared" ref="RFZ5" si="2468">LARGE(RFZ13,1)</f>
        <v>5500</v>
      </c>
      <c r="RGA5" s="227">
        <v>2471</v>
      </c>
      <c r="RGB5" s="518" t="s">
        <v>11175</v>
      </c>
      <c r="RGC5" s="518"/>
      <c r="RGD5" s="228" t="s">
        <v>1378</v>
      </c>
      <c r="RGE5" s="229">
        <f t="shared" ref="RGE5" si="2469">LARGE(RGE13,1)</f>
        <v>5500</v>
      </c>
      <c r="RGF5" s="227">
        <v>2472</v>
      </c>
      <c r="RGG5" s="518" t="s">
        <v>11176</v>
      </c>
      <c r="RGH5" s="518"/>
      <c r="RGI5" s="228" t="s">
        <v>1378</v>
      </c>
      <c r="RGJ5" s="229">
        <f t="shared" ref="RGJ5" si="2470">LARGE(RGJ13,1)</f>
        <v>5500</v>
      </c>
      <c r="RGK5" s="227">
        <v>2473</v>
      </c>
      <c r="RGL5" s="518" t="s">
        <v>11177</v>
      </c>
      <c r="RGM5" s="518"/>
      <c r="RGN5" s="228" t="s">
        <v>1378</v>
      </c>
      <c r="RGO5" s="229">
        <f t="shared" ref="RGO5" si="2471">LARGE(RGO13,1)</f>
        <v>5500</v>
      </c>
      <c r="RGP5" s="227">
        <v>2474</v>
      </c>
      <c r="RGQ5" s="518" t="s">
        <v>11178</v>
      </c>
      <c r="RGR5" s="518"/>
      <c r="RGS5" s="228" t="s">
        <v>1378</v>
      </c>
      <c r="RGT5" s="229">
        <f t="shared" ref="RGT5" si="2472">LARGE(RGT13,1)</f>
        <v>5500</v>
      </c>
      <c r="RGU5" s="227">
        <v>2475</v>
      </c>
      <c r="RGV5" s="518" t="s">
        <v>11179</v>
      </c>
      <c r="RGW5" s="518"/>
      <c r="RGX5" s="228" t="s">
        <v>1378</v>
      </c>
      <c r="RGY5" s="229">
        <f t="shared" ref="RGY5" si="2473">LARGE(RGY13,1)</f>
        <v>5500</v>
      </c>
      <c r="RGZ5" s="227">
        <v>2476</v>
      </c>
      <c r="RHA5" s="518" t="s">
        <v>11180</v>
      </c>
      <c r="RHB5" s="518"/>
      <c r="RHC5" s="228" t="s">
        <v>1378</v>
      </c>
      <c r="RHD5" s="229">
        <f t="shared" ref="RHD5" si="2474">LARGE(RHD13,1)</f>
        <v>5500</v>
      </c>
      <c r="RHE5" s="227">
        <v>2477</v>
      </c>
      <c r="RHF5" s="518" t="s">
        <v>11181</v>
      </c>
      <c r="RHG5" s="518"/>
      <c r="RHH5" s="228" t="s">
        <v>1378</v>
      </c>
      <c r="RHI5" s="229">
        <f t="shared" ref="RHI5" si="2475">LARGE(RHI13,1)</f>
        <v>5500</v>
      </c>
      <c r="RHJ5" s="227">
        <v>2478</v>
      </c>
      <c r="RHK5" s="518" t="s">
        <v>11182</v>
      </c>
      <c r="RHL5" s="518"/>
      <c r="RHM5" s="228" t="s">
        <v>1378</v>
      </c>
      <c r="RHN5" s="229">
        <f t="shared" ref="RHN5" si="2476">LARGE(RHN13,1)</f>
        <v>5500</v>
      </c>
      <c r="RHO5" s="227">
        <v>2479</v>
      </c>
      <c r="RHP5" s="518" t="s">
        <v>11183</v>
      </c>
      <c r="RHQ5" s="518"/>
      <c r="RHR5" s="228" t="s">
        <v>1378</v>
      </c>
      <c r="RHS5" s="229">
        <f t="shared" ref="RHS5" si="2477">LARGE(RHS13,1)</f>
        <v>5500</v>
      </c>
      <c r="RHT5" s="227">
        <v>2480</v>
      </c>
      <c r="RHU5" s="518" t="s">
        <v>11184</v>
      </c>
      <c r="RHV5" s="518"/>
      <c r="RHW5" s="228" t="s">
        <v>1378</v>
      </c>
      <c r="RHX5" s="229">
        <f t="shared" ref="RHX5" si="2478">LARGE(RHX13,1)</f>
        <v>5500</v>
      </c>
      <c r="RHY5" s="227">
        <v>2481</v>
      </c>
      <c r="RHZ5" s="518" t="s">
        <v>11185</v>
      </c>
      <c r="RIA5" s="518"/>
      <c r="RIB5" s="228" t="s">
        <v>1378</v>
      </c>
      <c r="RIC5" s="229" t="e">
        <f t="shared" ref="RIC5" si="2479">LARGE(RIC13,1)</f>
        <v>#NUM!</v>
      </c>
      <c r="RID5" s="227">
        <v>2482</v>
      </c>
      <c r="RIE5" s="518" t="s">
        <v>11186</v>
      </c>
      <c r="RIF5" s="518"/>
      <c r="RIG5" s="228" t="s">
        <v>1378</v>
      </c>
      <c r="RIH5" s="229" t="e">
        <f t="shared" ref="RIH5" si="2480">LARGE(RIH13,1)</f>
        <v>#NUM!</v>
      </c>
      <c r="RII5" s="227">
        <v>2483</v>
      </c>
      <c r="RIJ5" s="518" t="s">
        <v>11187</v>
      </c>
      <c r="RIK5" s="518"/>
      <c r="RIL5" s="228" t="s">
        <v>1378</v>
      </c>
      <c r="RIM5" s="229" t="e">
        <f t="shared" ref="RIM5" si="2481">LARGE(RIM13,1)</f>
        <v>#NUM!</v>
      </c>
      <c r="RIN5" s="227">
        <v>2484</v>
      </c>
      <c r="RIO5" s="518" t="s">
        <v>11188</v>
      </c>
      <c r="RIP5" s="518"/>
      <c r="RIQ5" s="228" t="s">
        <v>1378</v>
      </c>
      <c r="RIR5" s="229" t="e">
        <f t="shared" ref="RIR5" si="2482">LARGE(RIR13,1)</f>
        <v>#NUM!</v>
      </c>
      <c r="RIS5" s="227">
        <v>2485</v>
      </c>
      <c r="RIT5" s="518" t="s">
        <v>11189</v>
      </c>
      <c r="RIU5" s="518"/>
      <c r="RIV5" s="228" t="s">
        <v>1378</v>
      </c>
      <c r="RIW5" s="229" t="e">
        <f t="shared" ref="RIW5" si="2483">LARGE(RIW13,1)</f>
        <v>#NUM!</v>
      </c>
      <c r="RIX5" s="227">
        <v>2486</v>
      </c>
      <c r="RIY5" s="518" t="s">
        <v>11190</v>
      </c>
      <c r="RIZ5" s="518"/>
      <c r="RJA5" s="228" t="s">
        <v>1378</v>
      </c>
      <c r="RJB5" s="229" t="e">
        <f t="shared" ref="RJB5" si="2484">LARGE(RJB13,1)</f>
        <v>#NUM!</v>
      </c>
      <c r="RJC5" s="227">
        <v>2487</v>
      </c>
      <c r="RJD5" s="518" t="s">
        <v>11191</v>
      </c>
      <c r="RJE5" s="518"/>
      <c r="RJF5" s="228" t="s">
        <v>1378</v>
      </c>
      <c r="RJG5" s="229" t="e">
        <f t="shared" ref="RJG5" si="2485">LARGE(RJG13,1)</f>
        <v>#NUM!</v>
      </c>
      <c r="RJH5" s="227">
        <v>2488</v>
      </c>
      <c r="RJI5" s="518" t="s">
        <v>11192</v>
      </c>
      <c r="RJJ5" s="518"/>
      <c r="RJK5" s="228" t="s">
        <v>1378</v>
      </c>
      <c r="RJL5" s="229" t="e">
        <f t="shared" ref="RJL5" si="2486">LARGE(RJL13,1)</f>
        <v>#NUM!</v>
      </c>
      <c r="RJM5" s="227">
        <v>2489</v>
      </c>
      <c r="RJN5" s="518" t="s">
        <v>11193</v>
      </c>
      <c r="RJO5" s="518"/>
      <c r="RJP5" s="228" t="s">
        <v>1378</v>
      </c>
      <c r="RJQ5" s="229" t="e">
        <f t="shared" ref="RJQ5" si="2487">LARGE(RJQ13,1)</f>
        <v>#NUM!</v>
      </c>
      <c r="RJR5" s="227">
        <v>2490</v>
      </c>
      <c r="RJS5" s="518" t="s">
        <v>11194</v>
      </c>
      <c r="RJT5" s="518"/>
      <c r="RJU5" s="228" t="s">
        <v>1378</v>
      </c>
      <c r="RJV5" s="229" t="e">
        <f t="shared" ref="RJV5" si="2488">LARGE(RJV13,1)</f>
        <v>#NUM!</v>
      </c>
      <c r="RJW5" s="227">
        <v>2491</v>
      </c>
      <c r="RJX5" s="518" t="s">
        <v>11195</v>
      </c>
      <c r="RJY5" s="518"/>
      <c r="RJZ5" s="228" t="s">
        <v>1378</v>
      </c>
      <c r="RKA5" s="229" t="e">
        <f t="shared" ref="RKA5" si="2489">LARGE(RKA13,1)</f>
        <v>#NUM!</v>
      </c>
      <c r="RKB5" s="227">
        <v>2492</v>
      </c>
      <c r="RKC5" s="518" t="s">
        <v>11196</v>
      </c>
      <c r="RKD5" s="518"/>
      <c r="RKE5" s="228" t="s">
        <v>1378</v>
      </c>
      <c r="RKF5" s="229" t="e">
        <f t="shared" ref="RKF5" si="2490">LARGE(RKF13,1)</f>
        <v>#NUM!</v>
      </c>
      <c r="RKG5" s="227">
        <v>2493</v>
      </c>
      <c r="RKH5" s="518" t="s">
        <v>11197</v>
      </c>
      <c r="RKI5" s="518"/>
      <c r="RKJ5" s="228" t="s">
        <v>1378</v>
      </c>
      <c r="RKK5" s="229" t="e">
        <f t="shared" ref="RKK5" si="2491">LARGE(RKK13,1)</f>
        <v>#NUM!</v>
      </c>
      <c r="RKL5" s="227">
        <v>2494</v>
      </c>
      <c r="RKM5" s="518" t="s">
        <v>11198</v>
      </c>
      <c r="RKN5" s="518"/>
      <c r="RKO5" s="228" t="s">
        <v>1378</v>
      </c>
      <c r="RKP5" s="229" t="e">
        <f t="shared" ref="RKP5" si="2492">LARGE(RKP13,1)</f>
        <v>#NUM!</v>
      </c>
      <c r="RKQ5" s="227">
        <v>2495</v>
      </c>
      <c r="RKR5" s="518" t="s">
        <v>11199</v>
      </c>
      <c r="RKS5" s="518"/>
      <c r="RKT5" s="228" t="s">
        <v>1378</v>
      </c>
      <c r="RKU5" s="229" t="e">
        <f t="shared" ref="RKU5" si="2493">LARGE(RKU13,1)</f>
        <v>#NUM!</v>
      </c>
      <c r="RKV5" s="227">
        <v>2496</v>
      </c>
      <c r="RKW5" s="518" t="s">
        <v>11200</v>
      </c>
      <c r="RKX5" s="518"/>
      <c r="RKY5" s="228" t="s">
        <v>1378</v>
      </c>
      <c r="RKZ5" s="229" t="e">
        <f t="shared" ref="RKZ5" si="2494">LARGE(RKZ13,1)</f>
        <v>#NUM!</v>
      </c>
      <c r="RLA5" s="227">
        <v>2497</v>
      </c>
      <c r="RLB5" s="518" t="s">
        <v>11201</v>
      </c>
      <c r="RLC5" s="518"/>
      <c r="RLD5" s="228" t="s">
        <v>1378</v>
      </c>
      <c r="RLE5" s="229" t="e">
        <f t="shared" ref="RLE5" si="2495">LARGE(RLE13,1)</f>
        <v>#NUM!</v>
      </c>
      <c r="RLF5" s="227">
        <v>2498</v>
      </c>
      <c r="RLG5" s="518" t="s">
        <v>11202</v>
      </c>
      <c r="RLH5" s="518"/>
      <c r="RLI5" s="228" t="s">
        <v>1378</v>
      </c>
      <c r="RLJ5" s="229" t="e">
        <f t="shared" ref="RLJ5" si="2496">LARGE(RLJ13,1)</f>
        <v>#NUM!</v>
      </c>
      <c r="RLK5" s="227">
        <v>2499</v>
      </c>
      <c r="RLL5" s="518" t="s">
        <v>11203</v>
      </c>
      <c r="RLM5" s="518"/>
      <c r="RLN5" s="228" t="s">
        <v>1378</v>
      </c>
      <c r="RLO5" s="229" t="e">
        <f t="shared" ref="RLO5" si="2497">LARGE(RLO13,1)</f>
        <v>#NUM!</v>
      </c>
      <c r="RLP5" s="227">
        <v>2500</v>
      </c>
      <c r="RLQ5" s="518" t="s">
        <v>11204</v>
      </c>
      <c r="RLR5" s="518"/>
      <c r="RLS5" s="228" t="s">
        <v>1378</v>
      </c>
      <c r="RLT5" s="229" t="e">
        <f t="shared" ref="RLT5" si="2498">LARGE(RLT13,1)</f>
        <v>#NUM!</v>
      </c>
      <c r="RLU5" s="227">
        <v>2501</v>
      </c>
      <c r="RLV5" s="518" t="s">
        <v>11205</v>
      </c>
      <c r="RLW5" s="518"/>
      <c r="RLX5" s="228" t="s">
        <v>1378</v>
      </c>
      <c r="RLY5" s="229" t="e">
        <f t="shared" ref="RLY5" si="2499">LARGE(RLY13,1)</f>
        <v>#NUM!</v>
      </c>
      <c r="RLZ5" s="227">
        <v>2502</v>
      </c>
      <c r="RMA5" s="518" t="s">
        <v>11206</v>
      </c>
      <c r="RMB5" s="518"/>
      <c r="RMC5" s="228" t="s">
        <v>1378</v>
      </c>
      <c r="RMD5" s="229" t="e">
        <f t="shared" ref="RMD5" si="2500">LARGE(RMD13,1)</f>
        <v>#NUM!</v>
      </c>
      <c r="RME5" s="227">
        <v>2503</v>
      </c>
      <c r="RMF5" s="518" t="s">
        <v>11207</v>
      </c>
      <c r="RMG5" s="518"/>
      <c r="RMH5" s="228" t="s">
        <v>1378</v>
      </c>
      <c r="RMI5" s="229" t="e">
        <f t="shared" ref="RMI5" si="2501">LARGE(RMI13,1)</f>
        <v>#NUM!</v>
      </c>
      <c r="RMJ5" s="227">
        <v>2504</v>
      </c>
      <c r="RMK5" s="518" t="s">
        <v>11208</v>
      </c>
      <c r="RML5" s="518"/>
      <c r="RMM5" s="228" t="s">
        <v>1378</v>
      </c>
      <c r="RMN5" s="229" t="e">
        <f t="shared" ref="RMN5" si="2502">LARGE(RMN13,1)</f>
        <v>#NUM!</v>
      </c>
      <c r="RMO5" s="227">
        <v>2505</v>
      </c>
      <c r="RMP5" s="518" t="s">
        <v>11209</v>
      </c>
      <c r="RMQ5" s="518"/>
      <c r="RMR5" s="228" t="s">
        <v>1378</v>
      </c>
      <c r="RMS5" s="229" t="e">
        <f t="shared" ref="RMS5" si="2503">LARGE(RMS13,1)</f>
        <v>#NUM!</v>
      </c>
      <c r="RMT5" s="227">
        <v>2506</v>
      </c>
      <c r="RMU5" s="518" t="s">
        <v>11210</v>
      </c>
      <c r="RMV5" s="518"/>
      <c r="RMW5" s="228" t="s">
        <v>1378</v>
      </c>
      <c r="RMX5" s="229" t="e">
        <f t="shared" ref="RMX5" si="2504">LARGE(RMX13,1)</f>
        <v>#NUM!</v>
      </c>
      <c r="RMY5" s="227">
        <v>2507</v>
      </c>
      <c r="RMZ5" s="518" t="s">
        <v>11211</v>
      </c>
      <c r="RNA5" s="518"/>
      <c r="RNB5" s="228" t="s">
        <v>1378</v>
      </c>
      <c r="RNC5" s="229" t="e">
        <f t="shared" ref="RNC5" si="2505">LARGE(RNC13,1)</f>
        <v>#NUM!</v>
      </c>
      <c r="RND5" s="227">
        <v>2508</v>
      </c>
      <c r="RNE5" s="518" t="s">
        <v>11212</v>
      </c>
      <c r="RNF5" s="518"/>
      <c r="RNG5" s="228" t="s">
        <v>1378</v>
      </c>
      <c r="RNH5" s="229" t="e">
        <f t="shared" ref="RNH5" si="2506">LARGE(RNH13,1)</f>
        <v>#NUM!</v>
      </c>
      <c r="RNI5" s="227">
        <v>2509</v>
      </c>
      <c r="RNJ5" s="518" t="s">
        <v>11213</v>
      </c>
      <c r="RNK5" s="518"/>
      <c r="RNL5" s="228" t="s">
        <v>1378</v>
      </c>
      <c r="RNM5" s="229" t="e">
        <f t="shared" ref="RNM5" si="2507">LARGE(RNM13,1)</f>
        <v>#NUM!</v>
      </c>
      <c r="RNN5" s="227">
        <v>2510</v>
      </c>
      <c r="RNO5" s="518" t="s">
        <v>11214</v>
      </c>
      <c r="RNP5" s="518"/>
      <c r="RNQ5" s="228" t="s">
        <v>1378</v>
      </c>
      <c r="RNR5" s="229" t="e">
        <f t="shared" ref="RNR5" si="2508">LARGE(RNR13,1)</f>
        <v>#NUM!</v>
      </c>
      <c r="RNS5" s="227">
        <v>2511</v>
      </c>
      <c r="RNT5" s="518" t="s">
        <v>11215</v>
      </c>
      <c r="RNU5" s="518"/>
      <c r="RNV5" s="228" t="s">
        <v>1378</v>
      </c>
      <c r="RNW5" s="229" t="e">
        <f t="shared" ref="RNW5" si="2509">LARGE(RNW13,1)</f>
        <v>#NUM!</v>
      </c>
      <c r="RNX5" s="227">
        <v>2512</v>
      </c>
      <c r="RNY5" s="518" t="s">
        <v>11216</v>
      </c>
      <c r="RNZ5" s="518"/>
      <c r="ROA5" s="228" t="s">
        <v>1378</v>
      </c>
      <c r="ROB5" s="229" t="e">
        <f t="shared" ref="ROB5" si="2510">LARGE(ROB13,1)</f>
        <v>#NUM!</v>
      </c>
      <c r="ROC5" s="227">
        <v>2513</v>
      </c>
      <c r="ROD5" s="518" t="s">
        <v>11217</v>
      </c>
      <c r="ROE5" s="518"/>
      <c r="ROF5" s="228" t="s">
        <v>1378</v>
      </c>
      <c r="ROG5" s="229" t="e">
        <f t="shared" ref="ROG5" si="2511">LARGE(ROG13,1)</f>
        <v>#NUM!</v>
      </c>
      <c r="ROH5" s="227">
        <v>2514</v>
      </c>
      <c r="ROI5" s="518" t="s">
        <v>11218</v>
      </c>
      <c r="ROJ5" s="518"/>
      <c r="ROK5" s="228" t="s">
        <v>1378</v>
      </c>
      <c r="ROL5" s="229" t="e">
        <f t="shared" ref="ROL5" si="2512">LARGE(ROL13,1)</f>
        <v>#NUM!</v>
      </c>
      <c r="ROM5" s="227">
        <v>2515</v>
      </c>
      <c r="RON5" s="518" t="s">
        <v>11219</v>
      </c>
      <c r="ROO5" s="518"/>
      <c r="ROP5" s="228" t="s">
        <v>1378</v>
      </c>
      <c r="ROQ5" s="229" t="e">
        <f t="shared" ref="ROQ5" si="2513">LARGE(ROQ13,1)</f>
        <v>#NUM!</v>
      </c>
      <c r="ROR5" s="227">
        <v>2516</v>
      </c>
      <c r="ROS5" s="518" t="s">
        <v>11220</v>
      </c>
      <c r="ROT5" s="518"/>
      <c r="ROU5" s="228" t="s">
        <v>1378</v>
      </c>
      <c r="ROV5" s="229" t="e">
        <f t="shared" ref="ROV5" si="2514">LARGE(ROV13,1)</f>
        <v>#NUM!</v>
      </c>
      <c r="ROW5" s="227">
        <v>2517</v>
      </c>
      <c r="ROX5" s="518" t="s">
        <v>11221</v>
      </c>
      <c r="ROY5" s="518"/>
      <c r="ROZ5" s="228" t="s">
        <v>1378</v>
      </c>
      <c r="RPA5" s="229" t="e">
        <f t="shared" ref="RPA5" si="2515">LARGE(RPA13,1)</f>
        <v>#NUM!</v>
      </c>
      <c r="RPB5" s="227">
        <v>2518</v>
      </c>
      <c r="RPC5" s="518" t="s">
        <v>11222</v>
      </c>
      <c r="RPD5" s="518"/>
      <c r="RPE5" s="228" t="s">
        <v>1378</v>
      </c>
      <c r="RPF5" s="229" t="e">
        <f t="shared" ref="RPF5" si="2516">LARGE(RPF13,1)</f>
        <v>#NUM!</v>
      </c>
      <c r="RPG5" s="227">
        <v>2519</v>
      </c>
      <c r="RPH5" s="518" t="s">
        <v>11223</v>
      </c>
      <c r="RPI5" s="518"/>
      <c r="RPJ5" s="228" t="s">
        <v>1378</v>
      </c>
      <c r="RPK5" s="229" t="e">
        <f t="shared" ref="RPK5" si="2517">LARGE(RPK13,1)</f>
        <v>#NUM!</v>
      </c>
      <c r="RPL5" s="227">
        <v>2520</v>
      </c>
      <c r="RPM5" s="518" t="s">
        <v>11224</v>
      </c>
      <c r="RPN5" s="518"/>
      <c r="RPO5" s="228" t="s">
        <v>1378</v>
      </c>
      <c r="RPP5" s="229" t="e">
        <f t="shared" ref="RPP5" si="2518">LARGE(RPP13,1)</f>
        <v>#NUM!</v>
      </c>
      <c r="RPQ5" s="227">
        <v>2521</v>
      </c>
      <c r="RPR5" s="518" t="s">
        <v>11225</v>
      </c>
      <c r="RPS5" s="518"/>
      <c r="RPT5" s="228" t="s">
        <v>1378</v>
      </c>
      <c r="RPU5" s="229" t="e">
        <f t="shared" ref="RPU5" si="2519">LARGE(RPU13,1)</f>
        <v>#NUM!</v>
      </c>
      <c r="RPV5" s="227">
        <v>2522</v>
      </c>
      <c r="RPW5" s="518" t="s">
        <v>11226</v>
      </c>
      <c r="RPX5" s="518"/>
      <c r="RPY5" s="228" t="s">
        <v>1378</v>
      </c>
      <c r="RPZ5" s="229" t="e">
        <f t="shared" ref="RPZ5" si="2520">LARGE(RPZ13,1)</f>
        <v>#NUM!</v>
      </c>
      <c r="RQA5" s="227">
        <v>2523</v>
      </c>
      <c r="RQB5" s="518" t="s">
        <v>11227</v>
      </c>
      <c r="RQC5" s="518"/>
      <c r="RQD5" s="228" t="s">
        <v>1378</v>
      </c>
      <c r="RQE5" s="229" t="e">
        <f t="shared" ref="RQE5" si="2521">LARGE(RQE13,1)</f>
        <v>#NUM!</v>
      </c>
      <c r="RQF5" s="227">
        <v>2524</v>
      </c>
      <c r="RQG5" s="518" t="s">
        <v>11228</v>
      </c>
      <c r="RQH5" s="518"/>
      <c r="RQI5" s="228" t="s">
        <v>1378</v>
      </c>
      <c r="RQJ5" s="229" t="e">
        <f t="shared" ref="RQJ5" si="2522">LARGE(RQJ13,1)</f>
        <v>#NUM!</v>
      </c>
      <c r="RQK5" s="227">
        <v>2525</v>
      </c>
      <c r="RQL5" s="518" t="s">
        <v>11229</v>
      </c>
      <c r="RQM5" s="518"/>
      <c r="RQN5" s="228" t="s">
        <v>1378</v>
      </c>
      <c r="RQO5" s="229" t="e">
        <f t="shared" ref="RQO5" si="2523">LARGE(RQO13,1)</f>
        <v>#NUM!</v>
      </c>
      <c r="RQP5" s="227">
        <v>2526</v>
      </c>
      <c r="RQQ5" s="518" t="s">
        <v>11230</v>
      </c>
      <c r="RQR5" s="518"/>
      <c r="RQS5" s="228" t="s">
        <v>1378</v>
      </c>
      <c r="RQT5" s="229" t="e">
        <f t="shared" ref="RQT5" si="2524">LARGE(RQT13,1)</f>
        <v>#NUM!</v>
      </c>
      <c r="RQU5" s="227">
        <v>2527</v>
      </c>
      <c r="RQV5" s="518" t="s">
        <v>11231</v>
      </c>
      <c r="RQW5" s="518"/>
      <c r="RQX5" s="228" t="s">
        <v>1378</v>
      </c>
      <c r="RQY5" s="229" t="e">
        <f t="shared" ref="RQY5" si="2525">LARGE(RQY13,1)</f>
        <v>#NUM!</v>
      </c>
      <c r="RQZ5" s="227">
        <v>2528</v>
      </c>
      <c r="RRA5" s="518" t="s">
        <v>11232</v>
      </c>
      <c r="RRB5" s="518"/>
      <c r="RRC5" s="228" t="s">
        <v>1378</v>
      </c>
      <c r="RRD5" s="229" t="e">
        <f t="shared" ref="RRD5" si="2526">LARGE(RRD13,1)</f>
        <v>#NUM!</v>
      </c>
      <c r="RRE5" s="227">
        <v>2529</v>
      </c>
      <c r="RRF5" s="518" t="s">
        <v>11233</v>
      </c>
      <c r="RRG5" s="518"/>
      <c r="RRH5" s="228" t="s">
        <v>1378</v>
      </c>
      <c r="RRI5" s="229" t="e">
        <f t="shared" ref="RRI5" si="2527">LARGE(RRI13,1)</f>
        <v>#NUM!</v>
      </c>
      <c r="RRJ5" s="227">
        <v>2530</v>
      </c>
      <c r="RRK5" s="518" t="s">
        <v>11234</v>
      </c>
      <c r="RRL5" s="518"/>
      <c r="RRM5" s="228" t="s">
        <v>1378</v>
      </c>
      <c r="RRN5" s="229" t="e">
        <f t="shared" ref="RRN5" si="2528">LARGE(RRN13,1)</f>
        <v>#NUM!</v>
      </c>
      <c r="RRO5" s="227">
        <v>2531</v>
      </c>
      <c r="RRP5" s="518" t="s">
        <v>11235</v>
      </c>
      <c r="RRQ5" s="518"/>
      <c r="RRR5" s="228" t="s">
        <v>1378</v>
      </c>
      <c r="RRS5" s="229" t="e">
        <f t="shared" ref="RRS5" si="2529">LARGE(RRS13,1)</f>
        <v>#NUM!</v>
      </c>
      <c r="RRT5" s="227">
        <v>2532</v>
      </c>
      <c r="RRU5" s="518" t="s">
        <v>11236</v>
      </c>
      <c r="RRV5" s="518"/>
      <c r="RRW5" s="228" t="s">
        <v>1378</v>
      </c>
      <c r="RRX5" s="229" t="e">
        <f t="shared" ref="RRX5" si="2530">LARGE(RRX13,1)</f>
        <v>#NUM!</v>
      </c>
      <c r="RRY5" s="227">
        <v>2533</v>
      </c>
      <c r="RRZ5" s="518" t="s">
        <v>11237</v>
      </c>
      <c r="RSA5" s="518"/>
      <c r="RSB5" s="228" t="s">
        <v>1378</v>
      </c>
      <c r="RSC5" s="229" t="e">
        <f t="shared" ref="RSC5" si="2531">LARGE(RSC13,1)</f>
        <v>#NUM!</v>
      </c>
      <c r="RSD5" s="227">
        <v>2534</v>
      </c>
      <c r="RSE5" s="518" t="s">
        <v>11238</v>
      </c>
      <c r="RSF5" s="518"/>
      <c r="RSG5" s="228" t="s">
        <v>1378</v>
      </c>
      <c r="RSH5" s="229" t="e">
        <f t="shared" ref="RSH5" si="2532">LARGE(RSH13,1)</f>
        <v>#NUM!</v>
      </c>
      <c r="RSI5" s="227">
        <v>2535</v>
      </c>
      <c r="RSJ5" s="518" t="s">
        <v>11239</v>
      </c>
      <c r="RSK5" s="518"/>
      <c r="RSL5" s="228" t="s">
        <v>1378</v>
      </c>
      <c r="RSM5" s="229" t="e">
        <f t="shared" ref="RSM5" si="2533">LARGE(RSM13,1)</f>
        <v>#NUM!</v>
      </c>
      <c r="RSN5" s="227">
        <v>2536</v>
      </c>
      <c r="RSO5" s="518" t="s">
        <v>11240</v>
      </c>
      <c r="RSP5" s="518"/>
      <c r="RSQ5" s="228" t="s">
        <v>1378</v>
      </c>
      <c r="RSR5" s="229" t="e">
        <f t="shared" ref="RSR5" si="2534">LARGE(RSR13,1)</f>
        <v>#NUM!</v>
      </c>
      <c r="RSS5" s="227">
        <v>2537</v>
      </c>
      <c r="RST5" s="518" t="s">
        <v>11241</v>
      </c>
      <c r="RSU5" s="518"/>
      <c r="RSV5" s="228" t="s">
        <v>1378</v>
      </c>
      <c r="RSW5" s="229" t="e">
        <f t="shared" ref="RSW5" si="2535">LARGE(RSW13,1)</f>
        <v>#NUM!</v>
      </c>
      <c r="RSX5" s="227">
        <v>2538</v>
      </c>
      <c r="RSY5" s="518" t="s">
        <v>11242</v>
      </c>
      <c r="RSZ5" s="518"/>
      <c r="RTA5" s="228" t="s">
        <v>1378</v>
      </c>
      <c r="RTB5" s="229" t="e">
        <f t="shared" ref="RTB5" si="2536">LARGE(RTB13,1)</f>
        <v>#NUM!</v>
      </c>
      <c r="RTC5" s="227">
        <v>2539</v>
      </c>
      <c r="RTD5" s="518" t="s">
        <v>11243</v>
      </c>
      <c r="RTE5" s="518"/>
      <c r="RTF5" s="228" t="s">
        <v>1378</v>
      </c>
      <c r="RTG5" s="229" t="e">
        <f t="shared" ref="RTG5" si="2537">LARGE(RTG13,1)</f>
        <v>#NUM!</v>
      </c>
      <c r="RTH5" s="227">
        <v>2540</v>
      </c>
      <c r="RTI5" s="518" t="s">
        <v>11244</v>
      </c>
      <c r="RTJ5" s="518"/>
      <c r="RTK5" s="228" t="s">
        <v>1378</v>
      </c>
      <c r="RTL5" s="229" t="e">
        <f t="shared" ref="RTL5" si="2538">LARGE(RTL13,1)</f>
        <v>#NUM!</v>
      </c>
      <c r="RTM5" s="227">
        <v>2541</v>
      </c>
      <c r="RTN5" s="518" t="s">
        <v>11245</v>
      </c>
      <c r="RTO5" s="518"/>
      <c r="RTP5" s="228" t="s">
        <v>1378</v>
      </c>
      <c r="RTQ5" s="229" t="e">
        <f t="shared" ref="RTQ5" si="2539">LARGE(RTQ13,1)</f>
        <v>#NUM!</v>
      </c>
      <c r="RTR5" s="227">
        <v>2542</v>
      </c>
      <c r="RTS5" s="518" t="s">
        <v>11246</v>
      </c>
      <c r="RTT5" s="518"/>
      <c r="RTU5" s="228" t="s">
        <v>1378</v>
      </c>
      <c r="RTV5" s="229" t="e">
        <f t="shared" ref="RTV5" si="2540">LARGE(RTV13,1)</f>
        <v>#NUM!</v>
      </c>
      <c r="RTW5" s="227">
        <v>2543</v>
      </c>
      <c r="RTX5" s="518" t="s">
        <v>11247</v>
      </c>
      <c r="RTY5" s="518"/>
      <c r="RTZ5" s="228" t="s">
        <v>1378</v>
      </c>
      <c r="RUA5" s="229" t="e">
        <f t="shared" ref="RUA5" si="2541">LARGE(RUA13,1)</f>
        <v>#NUM!</v>
      </c>
      <c r="RUB5" s="227">
        <v>2544</v>
      </c>
      <c r="RUC5" s="518" t="s">
        <v>11248</v>
      </c>
      <c r="RUD5" s="518"/>
      <c r="RUE5" s="228" t="s">
        <v>1378</v>
      </c>
      <c r="RUF5" s="229" t="e">
        <f t="shared" ref="RUF5" si="2542">LARGE(RUF13,1)</f>
        <v>#NUM!</v>
      </c>
      <c r="RUG5" s="227">
        <v>2545</v>
      </c>
      <c r="RUH5" s="518" t="s">
        <v>11249</v>
      </c>
      <c r="RUI5" s="518"/>
      <c r="RUJ5" s="228" t="s">
        <v>1378</v>
      </c>
      <c r="RUK5" s="229" t="e">
        <f t="shared" ref="RUK5" si="2543">LARGE(RUK13,1)</f>
        <v>#NUM!</v>
      </c>
      <c r="RUL5" s="227">
        <v>2546</v>
      </c>
      <c r="RUM5" s="518" t="s">
        <v>11250</v>
      </c>
      <c r="RUN5" s="518"/>
      <c r="RUO5" s="228" t="s">
        <v>1378</v>
      </c>
      <c r="RUP5" s="229" t="e">
        <f t="shared" ref="RUP5" si="2544">LARGE(RUP13,1)</f>
        <v>#NUM!</v>
      </c>
      <c r="RUQ5" s="227">
        <v>2547</v>
      </c>
      <c r="RUR5" s="518" t="s">
        <v>11251</v>
      </c>
      <c r="RUS5" s="518"/>
      <c r="RUT5" s="228" t="s">
        <v>1378</v>
      </c>
      <c r="RUU5" s="229" t="e">
        <f t="shared" ref="RUU5" si="2545">LARGE(RUU13,1)</f>
        <v>#NUM!</v>
      </c>
      <c r="RUV5" s="227">
        <v>2548</v>
      </c>
      <c r="RUW5" s="518" t="s">
        <v>11252</v>
      </c>
      <c r="RUX5" s="518"/>
      <c r="RUY5" s="228" t="s">
        <v>1378</v>
      </c>
      <c r="RUZ5" s="229" t="e">
        <f t="shared" ref="RUZ5" si="2546">LARGE(RUZ13,1)</f>
        <v>#NUM!</v>
      </c>
      <c r="RVA5" s="227">
        <v>2549</v>
      </c>
      <c r="RVB5" s="518" t="s">
        <v>11253</v>
      </c>
      <c r="RVC5" s="518"/>
      <c r="RVD5" s="228" t="s">
        <v>1378</v>
      </c>
      <c r="RVE5" s="229" t="e">
        <f t="shared" ref="RVE5" si="2547">LARGE(RVE13,1)</f>
        <v>#NUM!</v>
      </c>
      <c r="RVF5" s="227">
        <v>2550</v>
      </c>
      <c r="RVG5" s="518" t="s">
        <v>11254</v>
      </c>
      <c r="RVH5" s="518"/>
      <c r="RVI5" s="228" t="s">
        <v>1378</v>
      </c>
      <c r="RVJ5" s="229" t="e">
        <f t="shared" ref="RVJ5" si="2548">LARGE(RVJ13,1)</f>
        <v>#NUM!</v>
      </c>
      <c r="RVK5" s="227">
        <v>2551</v>
      </c>
      <c r="RVL5" s="518" t="s">
        <v>11255</v>
      </c>
      <c r="RVM5" s="518"/>
      <c r="RVN5" s="228" t="s">
        <v>1378</v>
      </c>
      <c r="RVO5" s="229" t="e">
        <f t="shared" ref="RVO5" si="2549">LARGE(RVO13,1)</f>
        <v>#NUM!</v>
      </c>
      <c r="RVP5" s="227">
        <v>2552</v>
      </c>
      <c r="RVQ5" s="518" t="s">
        <v>11256</v>
      </c>
      <c r="RVR5" s="518"/>
      <c r="RVS5" s="228" t="s">
        <v>1378</v>
      </c>
      <c r="RVT5" s="229" t="e">
        <f t="shared" ref="RVT5" si="2550">LARGE(RVT13,1)</f>
        <v>#NUM!</v>
      </c>
      <c r="RVU5" s="227">
        <v>2553</v>
      </c>
      <c r="RVV5" s="518" t="s">
        <v>11257</v>
      </c>
      <c r="RVW5" s="518"/>
      <c r="RVX5" s="228" t="s">
        <v>1378</v>
      </c>
      <c r="RVY5" s="229" t="e">
        <f t="shared" ref="RVY5" si="2551">LARGE(RVY13,1)</f>
        <v>#NUM!</v>
      </c>
      <c r="RVZ5" s="227">
        <v>2554</v>
      </c>
      <c r="RWA5" s="518" t="s">
        <v>11258</v>
      </c>
      <c r="RWB5" s="518"/>
      <c r="RWC5" s="228" t="s">
        <v>1378</v>
      </c>
      <c r="RWD5" s="229" t="e">
        <f t="shared" ref="RWD5" si="2552">LARGE(RWD13,1)</f>
        <v>#NUM!</v>
      </c>
      <c r="RWE5" s="227">
        <v>2555</v>
      </c>
      <c r="RWF5" s="518" t="s">
        <v>11259</v>
      </c>
      <c r="RWG5" s="518"/>
      <c r="RWH5" s="228" t="s">
        <v>1378</v>
      </c>
      <c r="RWI5" s="229" t="e">
        <f t="shared" ref="RWI5" si="2553">LARGE(RWI13,1)</f>
        <v>#NUM!</v>
      </c>
      <c r="RWJ5" s="227">
        <v>2556</v>
      </c>
      <c r="RWK5" s="518" t="s">
        <v>11260</v>
      </c>
      <c r="RWL5" s="518"/>
      <c r="RWM5" s="228" t="s">
        <v>1378</v>
      </c>
      <c r="RWN5" s="229" t="e">
        <f t="shared" ref="RWN5" si="2554">LARGE(RWN13,1)</f>
        <v>#NUM!</v>
      </c>
      <c r="RWO5" s="227">
        <v>2557</v>
      </c>
      <c r="RWP5" s="518" t="s">
        <v>11261</v>
      </c>
      <c r="RWQ5" s="518"/>
      <c r="RWR5" s="228" t="s">
        <v>1378</v>
      </c>
      <c r="RWS5" s="229" t="e">
        <f t="shared" ref="RWS5" si="2555">LARGE(RWS13,1)</f>
        <v>#NUM!</v>
      </c>
      <c r="RWT5" s="227">
        <v>2558</v>
      </c>
      <c r="RWU5" s="518" t="s">
        <v>11262</v>
      </c>
      <c r="RWV5" s="518"/>
      <c r="RWW5" s="228" t="s">
        <v>1378</v>
      </c>
      <c r="RWX5" s="229" t="e">
        <f t="shared" ref="RWX5" si="2556">LARGE(RWX13,1)</f>
        <v>#NUM!</v>
      </c>
      <c r="RWY5" s="227">
        <v>2559</v>
      </c>
      <c r="RWZ5" s="518" t="s">
        <v>11263</v>
      </c>
      <c r="RXA5" s="518"/>
      <c r="RXB5" s="228" t="s">
        <v>1378</v>
      </c>
      <c r="RXC5" s="229" t="e">
        <f t="shared" ref="RXC5" si="2557">LARGE(RXC13,1)</f>
        <v>#NUM!</v>
      </c>
      <c r="RXD5" s="227">
        <v>2560</v>
      </c>
      <c r="RXE5" s="518" t="s">
        <v>11264</v>
      </c>
      <c r="RXF5" s="518"/>
      <c r="RXG5" s="228" t="s">
        <v>1378</v>
      </c>
      <c r="RXH5" s="229" t="e">
        <f t="shared" ref="RXH5" si="2558">LARGE(RXH13,1)</f>
        <v>#NUM!</v>
      </c>
      <c r="RXI5" s="227">
        <v>2561</v>
      </c>
      <c r="RXJ5" s="518" t="s">
        <v>11265</v>
      </c>
      <c r="RXK5" s="518"/>
      <c r="RXL5" s="228" t="s">
        <v>1378</v>
      </c>
      <c r="RXM5" s="229" t="e">
        <f t="shared" ref="RXM5" si="2559">LARGE(RXM13,1)</f>
        <v>#NUM!</v>
      </c>
      <c r="RXN5" s="227">
        <v>2562</v>
      </c>
      <c r="RXO5" s="518" t="s">
        <v>11266</v>
      </c>
      <c r="RXP5" s="518"/>
      <c r="RXQ5" s="228" t="s">
        <v>1378</v>
      </c>
      <c r="RXR5" s="229" t="e">
        <f t="shared" ref="RXR5" si="2560">LARGE(RXR13,1)</f>
        <v>#NUM!</v>
      </c>
      <c r="RXS5" s="227">
        <v>2563</v>
      </c>
      <c r="RXT5" s="518" t="s">
        <v>11267</v>
      </c>
      <c r="RXU5" s="518"/>
      <c r="RXV5" s="228" t="s">
        <v>1378</v>
      </c>
      <c r="RXW5" s="229" t="e">
        <f t="shared" ref="RXW5" si="2561">LARGE(RXW13,1)</f>
        <v>#NUM!</v>
      </c>
      <c r="RXX5" s="227">
        <v>2564</v>
      </c>
      <c r="RXY5" s="518" t="s">
        <v>11268</v>
      </c>
      <c r="RXZ5" s="518"/>
      <c r="RYA5" s="228" t="s">
        <v>1378</v>
      </c>
      <c r="RYB5" s="229" t="e">
        <f t="shared" ref="RYB5" si="2562">LARGE(RYB13,1)</f>
        <v>#NUM!</v>
      </c>
      <c r="RYC5" s="227">
        <v>2565</v>
      </c>
      <c r="RYD5" s="518" t="s">
        <v>11269</v>
      </c>
      <c r="RYE5" s="518"/>
      <c r="RYF5" s="228" t="s">
        <v>1378</v>
      </c>
      <c r="RYG5" s="229" t="e">
        <f t="shared" ref="RYG5" si="2563">LARGE(RYG13,1)</f>
        <v>#NUM!</v>
      </c>
      <c r="RYH5" s="227">
        <v>2566</v>
      </c>
      <c r="RYI5" s="518" t="s">
        <v>11270</v>
      </c>
      <c r="RYJ5" s="518"/>
      <c r="RYK5" s="228" t="s">
        <v>1378</v>
      </c>
      <c r="RYL5" s="229" t="e">
        <f t="shared" ref="RYL5" si="2564">LARGE(RYL13,1)</f>
        <v>#NUM!</v>
      </c>
      <c r="RYM5" s="227">
        <v>2567</v>
      </c>
      <c r="RYN5" s="518" t="s">
        <v>11271</v>
      </c>
      <c r="RYO5" s="518"/>
      <c r="RYP5" s="228" t="s">
        <v>1378</v>
      </c>
      <c r="RYQ5" s="229" t="e">
        <f t="shared" ref="RYQ5" si="2565">LARGE(RYQ13,1)</f>
        <v>#NUM!</v>
      </c>
      <c r="RYR5" s="227">
        <v>2568</v>
      </c>
      <c r="RYS5" s="518" t="s">
        <v>11272</v>
      </c>
      <c r="RYT5" s="518"/>
      <c r="RYU5" s="228" t="s">
        <v>1378</v>
      </c>
      <c r="RYV5" s="229" t="e">
        <f t="shared" ref="RYV5" si="2566">LARGE(RYV13,1)</f>
        <v>#NUM!</v>
      </c>
      <c r="RYW5" s="227">
        <v>2569</v>
      </c>
      <c r="RYX5" s="518" t="s">
        <v>11273</v>
      </c>
      <c r="RYY5" s="518"/>
      <c r="RYZ5" s="228" t="s">
        <v>1378</v>
      </c>
      <c r="RZA5" s="229" t="e">
        <f t="shared" ref="RZA5" si="2567">LARGE(RZA13,1)</f>
        <v>#NUM!</v>
      </c>
      <c r="RZB5" s="227">
        <v>2570</v>
      </c>
      <c r="RZC5" s="518" t="s">
        <v>11274</v>
      </c>
      <c r="RZD5" s="518"/>
      <c r="RZE5" s="228" t="s">
        <v>1378</v>
      </c>
      <c r="RZF5" s="229" t="e">
        <f t="shared" ref="RZF5" si="2568">LARGE(RZF13,1)</f>
        <v>#NUM!</v>
      </c>
      <c r="RZG5" s="227">
        <v>2571</v>
      </c>
      <c r="RZH5" s="518" t="s">
        <v>11275</v>
      </c>
      <c r="RZI5" s="518"/>
      <c r="RZJ5" s="228" t="s">
        <v>1378</v>
      </c>
      <c r="RZK5" s="229" t="e">
        <f t="shared" ref="RZK5" si="2569">LARGE(RZK13,1)</f>
        <v>#NUM!</v>
      </c>
      <c r="RZL5" s="227">
        <v>2572</v>
      </c>
      <c r="RZM5" s="518" t="s">
        <v>11276</v>
      </c>
      <c r="RZN5" s="518"/>
      <c r="RZO5" s="228" t="s">
        <v>1378</v>
      </c>
      <c r="RZP5" s="229" t="e">
        <f t="shared" ref="RZP5" si="2570">LARGE(RZP13,1)</f>
        <v>#NUM!</v>
      </c>
      <c r="RZQ5" s="227">
        <v>2573</v>
      </c>
      <c r="RZR5" s="518" t="s">
        <v>11277</v>
      </c>
      <c r="RZS5" s="518"/>
      <c r="RZT5" s="228" t="s">
        <v>1378</v>
      </c>
      <c r="RZU5" s="229" t="e">
        <f t="shared" ref="RZU5" si="2571">LARGE(RZU13,1)</f>
        <v>#NUM!</v>
      </c>
      <c r="RZV5" s="227">
        <v>2574</v>
      </c>
      <c r="RZW5" s="518" t="s">
        <v>11278</v>
      </c>
      <c r="RZX5" s="518"/>
      <c r="RZY5" s="228" t="s">
        <v>1378</v>
      </c>
      <c r="RZZ5" s="229" t="e">
        <f t="shared" ref="RZZ5" si="2572">LARGE(RZZ13,1)</f>
        <v>#NUM!</v>
      </c>
      <c r="SAA5" s="227">
        <v>2575</v>
      </c>
      <c r="SAB5" s="518" t="s">
        <v>11279</v>
      </c>
      <c r="SAC5" s="518"/>
      <c r="SAD5" s="228" t="s">
        <v>1378</v>
      </c>
      <c r="SAE5" s="229" t="e">
        <f t="shared" ref="SAE5" si="2573">LARGE(SAE13,1)</f>
        <v>#NUM!</v>
      </c>
      <c r="SAF5" s="227">
        <v>2576</v>
      </c>
      <c r="SAG5" s="518" t="s">
        <v>11280</v>
      </c>
      <c r="SAH5" s="518"/>
      <c r="SAI5" s="228" t="s">
        <v>1378</v>
      </c>
      <c r="SAJ5" s="229" t="e">
        <f t="shared" ref="SAJ5" si="2574">LARGE(SAJ13,1)</f>
        <v>#NUM!</v>
      </c>
      <c r="SAK5" s="227">
        <v>2577</v>
      </c>
      <c r="SAL5" s="518" t="s">
        <v>11281</v>
      </c>
      <c r="SAM5" s="518"/>
      <c r="SAN5" s="228" t="s">
        <v>1378</v>
      </c>
      <c r="SAO5" s="229" t="e">
        <f t="shared" ref="SAO5" si="2575">LARGE(SAO13,1)</f>
        <v>#NUM!</v>
      </c>
      <c r="SAP5" s="227">
        <v>2578</v>
      </c>
      <c r="SAQ5" s="518" t="s">
        <v>11282</v>
      </c>
      <c r="SAR5" s="518"/>
      <c r="SAS5" s="228" t="s">
        <v>1378</v>
      </c>
      <c r="SAT5" s="229" t="e">
        <f t="shared" ref="SAT5" si="2576">LARGE(SAT13,1)</f>
        <v>#NUM!</v>
      </c>
      <c r="SAU5" s="227">
        <v>2579</v>
      </c>
      <c r="SAV5" s="518" t="s">
        <v>11283</v>
      </c>
      <c r="SAW5" s="518"/>
      <c r="SAX5" s="228" t="s">
        <v>1378</v>
      </c>
      <c r="SAY5" s="229" t="e">
        <f t="shared" ref="SAY5" si="2577">LARGE(SAY13,1)</f>
        <v>#NUM!</v>
      </c>
      <c r="SAZ5" s="227">
        <v>2580</v>
      </c>
      <c r="SBA5" s="518" t="s">
        <v>11284</v>
      </c>
      <c r="SBB5" s="518"/>
      <c r="SBC5" s="228" t="s">
        <v>1378</v>
      </c>
      <c r="SBD5" s="229" t="e">
        <f t="shared" ref="SBD5" si="2578">LARGE(SBD13,1)</f>
        <v>#NUM!</v>
      </c>
      <c r="SBE5" s="227">
        <v>2581</v>
      </c>
      <c r="SBF5" s="518" t="s">
        <v>11285</v>
      </c>
      <c r="SBG5" s="518"/>
      <c r="SBH5" s="228" t="s">
        <v>1378</v>
      </c>
      <c r="SBI5" s="229" t="e">
        <f t="shared" ref="SBI5" si="2579">LARGE(SBI13,1)</f>
        <v>#NUM!</v>
      </c>
      <c r="SBJ5" s="227">
        <v>2582</v>
      </c>
      <c r="SBK5" s="518" t="s">
        <v>11286</v>
      </c>
      <c r="SBL5" s="518"/>
      <c r="SBM5" s="228" t="s">
        <v>1378</v>
      </c>
      <c r="SBN5" s="229" t="e">
        <f t="shared" ref="SBN5" si="2580">LARGE(SBN13,1)</f>
        <v>#NUM!</v>
      </c>
      <c r="SBO5" s="227">
        <v>2583</v>
      </c>
      <c r="SBP5" s="518" t="s">
        <v>11287</v>
      </c>
      <c r="SBQ5" s="518"/>
      <c r="SBR5" s="228" t="s">
        <v>1378</v>
      </c>
      <c r="SBS5" s="229" t="e">
        <f t="shared" ref="SBS5" si="2581">LARGE(SBS13,1)</f>
        <v>#NUM!</v>
      </c>
      <c r="SBT5" s="227">
        <v>2584</v>
      </c>
      <c r="SBU5" s="518" t="s">
        <v>11288</v>
      </c>
      <c r="SBV5" s="518"/>
      <c r="SBW5" s="228" t="s">
        <v>1378</v>
      </c>
      <c r="SBX5" s="229" t="e">
        <f t="shared" ref="SBX5" si="2582">LARGE(SBX13,1)</f>
        <v>#NUM!</v>
      </c>
      <c r="SBY5" s="227">
        <v>2585</v>
      </c>
      <c r="SBZ5" s="518" t="s">
        <v>11289</v>
      </c>
      <c r="SCA5" s="518"/>
      <c r="SCB5" s="228" t="s">
        <v>1378</v>
      </c>
      <c r="SCC5" s="229" t="e">
        <f t="shared" ref="SCC5" si="2583">LARGE(SCC13,1)</f>
        <v>#NUM!</v>
      </c>
      <c r="SCD5" s="227">
        <v>2586</v>
      </c>
      <c r="SCE5" s="518" t="s">
        <v>11290</v>
      </c>
      <c r="SCF5" s="518"/>
      <c r="SCG5" s="228" t="s">
        <v>1378</v>
      </c>
      <c r="SCH5" s="229" t="e">
        <f t="shared" ref="SCH5" si="2584">LARGE(SCH13,1)</f>
        <v>#NUM!</v>
      </c>
      <c r="SCI5" s="227">
        <v>2587</v>
      </c>
      <c r="SCJ5" s="518" t="s">
        <v>11291</v>
      </c>
      <c r="SCK5" s="518"/>
      <c r="SCL5" s="228" t="s">
        <v>1378</v>
      </c>
      <c r="SCM5" s="229" t="e">
        <f t="shared" ref="SCM5" si="2585">LARGE(SCM13,1)</f>
        <v>#NUM!</v>
      </c>
      <c r="SCN5" s="227">
        <v>2588</v>
      </c>
      <c r="SCO5" s="518" t="s">
        <v>11292</v>
      </c>
      <c r="SCP5" s="518"/>
      <c r="SCQ5" s="228" t="s">
        <v>1378</v>
      </c>
      <c r="SCR5" s="229" t="e">
        <f t="shared" ref="SCR5" si="2586">LARGE(SCR13,1)</f>
        <v>#NUM!</v>
      </c>
      <c r="SCS5" s="227">
        <v>2589</v>
      </c>
      <c r="SCT5" s="518" t="s">
        <v>11293</v>
      </c>
      <c r="SCU5" s="518"/>
      <c r="SCV5" s="228" t="s">
        <v>1378</v>
      </c>
      <c r="SCW5" s="229" t="e">
        <f t="shared" ref="SCW5" si="2587">LARGE(SCW13,1)</f>
        <v>#NUM!</v>
      </c>
      <c r="SCX5" s="227">
        <v>2590</v>
      </c>
      <c r="SCY5" s="518" t="s">
        <v>11294</v>
      </c>
      <c r="SCZ5" s="518"/>
      <c r="SDA5" s="228" t="s">
        <v>1378</v>
      </c>
      <c r="SDB5" s="229" t="e">
        <f t="shared" ref="SDB5" si="2588">LARGE(SDB13,1)</f>
        <v>#NUM!</v>
      </c>
      <c r="SDC5" s="227">
        <v>2591</v>
      </c>
      <c r="SDD5" s="518" t="s">
        <v>11295</v>
      </c>
      <c r="SDE5" s="518"/>
      <c r="SDF5" s="228" t="s">
        <v>1378</v>
      </c>
      <c r="SDG5" s="229" t="e">
        <f t="shared" ref="SDG5" si="2589">LARGE(SDG13,1)</f>
        <v>#NUM!</v>
      </c>
      <c r="SDH5" s="227">
        <v>2592</v>
      </c>
      <c r="SDI5" s="518" t="s">
        <v>11296</v>
      </c>
      <c r="SDJ5" s="518"/>
      <c r="SDK5" s="228" t="s">
        <v>1378</v>
      </c>
      <c r="SDL5" s="229" t="e">
        <f t="shared" ref="SDL5" si="2590">LARGE(SDL13,1)</f>
        <v>#NUM!</v>
      </c>
      <c r="SDM5" s="227">
        <v>2593</v>
      </c>
      <c r="SDN5" s="518" t="s">
        <v>11297</v>
      </c>
      <c r="SDO5" s="518"/>
      <c r="SDP5" s="228" t="s">
        <v>1378</v>
      </c>
      <c r="SDQ5" s="229" t="e">
        <f t="shared" ref="SDQ5" si="2591">LARGE(SDQ13,1)</f>
        <v>#NUM!</v>
      </c>
      <c r="SDR5" s="227">
        <v>2594</v>
      </c>
      <c r="SDS5" s="518" t="s">
        <v>11298</v>
      </c>
      <c r="SDT5" s="518"/>
      <c r="SDU5" s="228" t="s">
        <v>1378</v>
      </c>
      <c r="SDV5" s="229" t="e">
        <f t="shared" ref="SDV5" si="2592">LARGE(SDV13,1)</f>
        <v>#NUM!</v>
      </c>
      <c r="SDW5" s="227">
        <v>2595</v>
      </c>
      <c r="SDX5" s="518" t="s">
        <v>11299</v>
      </c>
      <c r="SDY5" s="518"/>
      <c r="SDZ5" s="228" t="s">
        <v>1378</v>
      </c>
      <c r="SEA5" s="229" t="e">
        <f t="shared" ref="SEA5" si="2593">LARGE(SEA13,1)</f>
        <v>#NUM!</v>
      </c>
      <c r="SEB5" s="227">
        <v>2596</v>
      </c>
      <c r="SEC5" s="518" t="s">
        <v>11300</v>
      </c>
      <c r="SED5" s="518"/>
      <c r="SEE5" s="228" t="s">
        <v>1378</v>
      </c>
      <c r="SEF5" s="229" t="e">
        <f t="shared" ref="SEF5" si="2594">LARGE(SEF13,1)</f>
        <v>#NUM!</v>
      </c>
      <c r="SEG5" s="227">
        <v>2597</v>
      </c>
      <c r="SEH5" s="518" t="s">
        <v>11301</v>
      </c>
      <c r="SEI5" s="518"/>
      <c r="SEJ5" s="228" t="s">
        <v>1378</v>
      </c>
      <c r="SEK5" s="229" t="e">
        <f t="shared" ref="SEK5" si="2595">LARGE(SEK13,1)</f>
        <v>#NUM!</v>
      </c>
      <c r="SEL5" s="227">
        <v>2598</v>
      </c>
      <c r="SEM5" s="518" t="s">
        <v>11302</v>
      </c>
      <c r="SEN5" s="518"/>
      <c r="SEO5" s="228" t="s">
        <v>1378</v>
      </c>
      <c r="SEP5" s="229" t="e">
        <f t="shared" ref="SEP5" si="2596">LARGE(SEP13,1)</f>
        <v>#NUM!</v>
      </c>
      <c r="SEQ5" s="227">
        <v>2599</v>
      </c>
      <c r="SER5" s="518" t="s">
        <v>11303</v>
      </c>
      <c r="SES5" s="518"/>
      <c r="SET5" s="228" t="s">
        <v>1378</v>
      </c>
      <c r="SEU5" s="229" t="e">
        <f t="shared" ref="SEU5" si="2597">LARGE(SEU13,1)</f>
        <v>#NUM!</v>
      </c>
      <c r="SEV5" s="227">
        <v>2600</v>
      </c>
      <c r="SEW5" s="518" t="s">
        <v>11304</v>
      </c>
      <c r="SEX5" s="518"/>
      <c r="SEY5" s="228" t="s">
        <v>1378</v>
      </c>
      <c r="SEZ5" s="229" t="e">
        <f t="shared" ref="SEZ5" si="2598">LARGE(SEZ13,1)</f>
        <v>#NUM!</v>
      </c>
      <c r="SFA5" s="227">
        <v>2601</v>
      </c>
      <c r="SFB5" s="518" t="s">
        <v>11305</v>
      </c>
      <c r="SFC5" s="518"/>
      <c r="SFD5" s="228" t="s">
        <v>1378</v>
      </c>
      <c r="SFE5" s="229" t="e">
        <f t="shared" ref="SFE5" si="2599">LARGE(SFE13,1)</f>
        <v>#NUM!</v>
      </c>
      <c r="SFF5" s="227">
        <v>2602</v>
      </c>
      <c r="SFG5" s="518" t="s">
        <v>11306</v>
      </c>
      <c r="SFH5" s="518"/>
      <c r="SFI5" s="228" t="s">
        <v>1378</v>
      </c>
      <c r="SFJ5" s="229" t="e">
        <f t="shared" ref="SFJ5" si="2600">LARGE(SFJ13,1)</f>
        <v>#NUM!</v>
      </c>
      <c r="SFK5" s="227">
        <v>2603</v>
      </c>
      <c r="SFL5" s="518" t="s">
        <v>11307</v>
      </c>
      <c r="SFM5" s="518"/>
      <c r="SFN5" s="228" t="s">
        <v>1378</v>
      </c>
      <c r="SFO5" s="229" t="e">
        <f t="shared" ref="SFO5" si="2601">LARGE(SFO13,1)</f>
        <v>#NUM!</v>
      </c>
      <c r="SFP5" s="227">
        <v>2604</v>
      </c>
      <c r="SFQ5" s="518" t="s">
        <v>11308</v>
      </c>
      <c r="SFR5" s="518"/>
      <c r="SFS5" s="228" t="s">
        <v>1378</v>
      </c>
      <c r="SFT5" s="229" t="e">
        <f t="shared" ref="SFT5" si="2602">LARGE(SFT13,1)</f>
        <v>#NUM!</v>
      </c>
      <c r="SFU5" s="227">
        <v>2605</v>
      </c>
      <c r="SFV5" s="518" t="s">
        <v>11309</v>
      </c>
      <c r="SFW5" s="518"/>
      <c r="SFX5" s="228" t="s">
        <v>1378</v>
      </c>
      <c r="SFY5" s="229" t="e">
        <f t="shared" ref="SFY5" si="2603">LARGE(SFY13,1)</f>
        <v>#NUM!</v>
      </c>
      <c r="SFZ5" s="227">
        <v>2606</v>
      </c>
      <c r="SGA5" s="518" t="s">
        <v>11310</v>
      </c>
      <c r="SGB5" s="518"/>
      <c r="SGC5" s="228" t="s">
        <v>1378</v>
      </c>
      <c r="SGD5" s="229" t="e">
        <f t="shared" ref="SGD5" si="2604">LARGE(SGD13,1)</f>
        <v>#NUM!</v>
      </c>
      <c r="SGE5" s="227">
        <v>2607</v>
      </c>
      <c r="SGF5" s="518" t="s">
        <v>11311</v>
      </c>
      <c r="SGG5" s="518"/>
      <c r="SGH5" s="228" t="s">
        <v>1378</v>
      </c>
      <c r="SGI5" s="229" t="e">
        <f t="shared" ref="SGI5" si="2605">LARGE(SGI13,1)</f>
        <v>#NUM!</v>
      </c>
      <c r="SGJ5" s="227">
        <v>2608</v>
      </c>
      <c r="SGK5" s="518" t="s">
        <v>11312</v>
      </c>
      <c r="SGL5" s="518"/>
      <c r="SGM5" s="228" t="s">
        <v>1378</v>
      </c>
      <c r="SGN5" s="229" t="e">
        <f t="shared" ref="SGN5" si="2606">LARGE(SGN13,1)</f>
        <v>#NUM!</v>
      </c>
      <c r="SGO5" s="227">
        <v>2609</v>
      </c>
      <c r="SGP5" s="518" t="s">
        <v>11313</v>
      </c>
      <c r="SGQ5" s="518"/>
      <c r="SGR5" s="228" t="s">
        <v>1378</v>
      </c>
      <c r="SGS5" s="229" t="e">
        <f t="shared" ref="SGS5" si="2607">LARGE(SGS13,1)</f>
        <v>#NUM!</v>
      </c>
      <c r="SGT5" s="227">
        <v>2610</v>
      </c>
      <c r="SGU5" s="518" t="s">
        <v>11314</v>
      </c>
      <c r="SGV5" s="518"/>
      <c r="SGW5" s="228" t="s">
        <v>1378</v>
      </c>
      <c r="SGX5" s="229" t="e">
        <f t="shared" ref="SGX5" si="2608">LARGE(SGX13,1)</f>
        <v>#NUM!</v>
      </c>
      <c r="SGY5" s="227">
        <v>2611</v>
      </c>
      <c r="SGZ5" s="518" t="s">
        <v>11315</v>
      </c>
      <c r="SHA5" s="518"/>
      <c r="SHB5" s="228" t="s">
        <v>1378</v>
      </c>
      <c r="SHC5" s="229" t="e">
        <f t="shared" ref="SHC5" si="2609">LARGE(SHC13,1)</f>
        <v>#NUM!</v>
      </c>
      <c r="SHD5" s="227">
        <v>2612</v>
      </c>
      <c r="SHE5" s="518" t="s">
        <v>11316</v>
      </c>
      <c r="SHF5" s="518"/>
      <c r="SHG5" s="228" t="s">
        <v>1378</v>
      </c>
      <c r="SHH5" s="229" t="e">
        <f t="shared" ref="SHH5" si="2610">LARGE(SHH13,1)</f>
        <v>#NUM!</v>
      </c>
      <c r="SHI5" s="227">
        <v>2613</v>
      </c>
      <c r="SHJ5" s="518" t="s">
        <v>11317</v>
      </c>
      <c r="SHK5" s="518"/>
      <c r="SHL5" s="228" t="s">
        <v>1378</v>
      </c>
      <c r="SHM5" s="229" t="e">
        <f t="shared" ref="SHM5" si="2611">LARGE(SHM13,1)</f>
        <v>#NUM!</v>
      </c>
      <c r="SHN5" s="227">
        <v>2614</v>
      </c>
      <c r="SHO5" s="518" t="s">
        <v>11318</v>
      </c>
      <c r="SHP5" s="518"/>
      <c r="SHQ5" s="228" t="s">
        <v>1378</v>
      </c>
      <c r="SHR5" s="229" t="e">
        <f t="shared" ref="SHR5" si="2612">LARGE(SHR13,1)</f>
        <v>#NUM!</v>
      </c>
      <c r="SHS5" s="227">
        <v>2615</v>
      </c>
      <c r="SHT5" s="518" t="s">
        <v>11319</v>
      </c>
      <c r="SHU5" s="518"/>
      <c r="SHV5" s="228" t="s">
        <v>1378</v>
      </c>
      <c r="SHW5" s="229" t="e">
        <f t="shared" ref="SHW5" si="2613">LARGE(SHW13,1)</f>
        <v>#NUM!</v>
      </c>
      <c r="SHX5" s="227">
        <v>2616</v>
      </c>
      <c r="SHY5" s="518" t="s">
        <v>11320</v>
      </c>
      <c r="SHZ5" s="518"/>
      <c r="SIA5" s="228" t="s">
        <v>1378</v>
      </c>
      <c r="SIB5" s="229" t="e">
        <f t="shared" ref="SIB5" si="2614">LARGE(SIB13,1)</f>
        <v>#NUM!</v>
      </c>
      <c r="SIC5" s="227">
        <v>2617</v>
      </c>
      <c r="SID5" s="518" t="s">
        <v>11321</v>
      </c>
      <c r="SIE5" s="518"/>
      <c r="SIF5" s="228" t="s">
        <v>1378</v>
      </c>
      <c r="SIG5" s="229" t="e">
        <f t="shared" ref="SIG5" si="2615">LARGE(SIG13,1)</f>
        <v>#NUM!</v>
      </c>
      <c r="SIH5" s="227">
        <v>2618</v>
      </c>
      <c r="SII5" s="518" t="s">
        <v>11322</v>
      </c>
      <c r="SIJ5" s="518"/>
      <c r="SIK5" s="228" t="s">
        <v>1378</v>
      </c>
      <c r="SIL5" s="229" t="e">
        <f t="shared" ref="SIL5" si="2616">LARGE(SIL13,1)</f>
        <v>#NUM!</v>
      </c>
      <c r="SIM5" s="227">
        <v>2619</v>
      </c>
      <c r="SIN5" s="518" t="s">
        <v>11323</v>
      </c>
      <c r="SIO5" s="518"/>
      <c r="SIP5" s="228" t="s">
        <v>1378</v>
      </c>
      <c r="SIQ5" s="229" t="e">
        <f t="shared" ref="SIQ5" si="2617">LARGE(SIQ13,1)</f>
        <v>#NUM!</v>
      </c>
      <c r="SIR5" s="227">
        <v>2620</v>
      </c>
      <c r="SIS5" s="518" t="s">
        <v>11324</v>
      </c>
      <c r="SIT5" s="518"/>
      <c r="SIU5" s="228" t="s">
        <v>1378</v>
      </c>
      <c r="SIV5" s="229" t="e">
        <f t="shared" ref="SIV5" si="2618">LARGE(SIV13,1)</f>
        <v>#NUM!</v>
      </c>
      <c r="SIW5" s="227">
        <v>2621</v>
      </c>
      <c r="SIX5" s="518" t="s">
        <v>11325</v>
      </c>
      <c r="SIY5" s="518"/>
      <c r="SIZ5" s="228" t="s">
        <v>1378</v>
      </c>
      <c r="SJA5" s="229" t="e">
        <f t="shared" ref="SJA5" si="2619">LARGE(SJA13,1)</f>
        <v>#NUM!</v>
      </c>
      <c r="SJB5" s="227">
        <v>2622</v>
      </c>
      <c r="SJC5" s="518" t="s">
        <v>11326</v>
      </c>
      <c r="SJD5" s="518"/>
      <c r="SJE5" s="228" t="s">
        <v>1378</v>
      </c>
      <c r="SJF5" s="229" t="e">
        <f t="shared" ref="SJF5" si="2620">LARGE(SJF13,1)</f>
        <v>#NUM!</v>
      </c>
      <c r="SJG5" s="227">
        <v>2623</v>
      </c>
      <c r="SJH5" s="518" t="s">
        <v>11327</v>
      </c>
      <c r="SJI5" s="518"/>
      <c r="SJJ5" s="228" t="s">
        <v>1378</v>
      </c>
      <c r="SJK5" s="229" t="e">
        <f t="shared" ref="SJK5" si="2621">LARGE(SJK13,1)</f>
        <v>#NUM!</v>
      </c>
      <c r="SJL5" s="227">
        <v>2624</v>
      </c>
      <c r="SJM5" s="518" t="s">
        <v>11328</v>
      </c>
      <c r="SJN5" s="518"/>
      <c r="SJO5" s="228" t="s">
        <v>1378</v>
      </c>
      <c r="SJP5" s="229" t="e">
        <f t="shared" ref="SJP5" si="2622">LARGE(SJP13,1)</f>
        <v>#NUM!</v>
      </c>
      <c r="SJQ5" s="227">
        <v>2625</v>
      </c>
      <c r="SJR5" s="518" t="s">
        <v>11329</v>
      </c>
      <c r="SJS5" s="518"/>
      <c r="SJT5" s="228" t="s">
        <v>1378</v>
      </c>
      <c r="SJU5" s="229" t="e">
        <f t="shared" ref="SJU5" si="2623">LARGE(SJU13,1)</f>
        <v>#NUM!</v>
      </c>
      <c r="SJV5" s="227">
        <v>2626</v>
      </c>
      <c r="SJW5" s="518" t="s">
        <v>11330</v>
      </c>
      <c r="SJX5" s="518"/>
      <c r="SJY5" s="228" t="s">
        <v>1378</v>
      </c>
      <c r="SJZ5" s="229" t="e">
        <f t="shared" ref="SJZ5" si="2624">LARGE(SJZ13,1)</f>
        <v>#NUM!</v>
      </c>
      <c r="SKA5" s="227">
        <v>2627</v>
      </c>
      <c r="SKB5" s="518" t="s">
        <v>11331</v>
      </c>
      <c r="SKC5" s="518"/>
      <c r="SKD5" s="228" t="s">
        <v>1378</v>
      </c>
      <c r="SKE5" s="229" t="e">
        <f t="shared" ref="SKE5" si="2625">LARGE(SKE13,1)</f>
        <v>#NUM!</v>
      </c>
      <c r="SKF5" s="227">
        <v>2628</v>
      </c>
      <c r="SKG5" s="518" t="s">
        <v>11332</v>
      </c>
      <c r="SKH5" s="518"/>
      <c r="SKI5" s="228" t="s">
        <v>1378</v>
      </c>
      <c r="SKJ5" s="229" t="e">
        <f t="shared" ref="SKJ5" si="2626">LARGE(SKJ13,1)</f>
        <v>#NUM!</v>
      </c>
      <c r="SKK5" s="227">
        <v>2629</v>
      </c>
      <c r="SKL5" s="518" t="s">
        <v>11333</v>
      </c>
      <c r="SKM5" s="518"/>
      <c r="SKN5" s="228" t="s">
        <v>1378</v>
      </c>
      <c r="SKO5" s="229" t="e">
        <f t="shared" ref="SKO5" si="2627">LARGE(SKO13,1)</f>
        <v>#NUM!</v>
      </c>
      <c r="SKP5" s="227">
        <v>2630</v>
      </c>
      <c r="SKQ5" s="518" t="s">
        <v>11334</v>
      </c>
      <c r="SKR5" s="518"/>
      <c r="SKS5" s="228" t="s">
        <v>1378</v>
      </c>
      <c r="SKT5" s="229" t="e">
        <f t="shared" ref="SKT5" si="2628">LARGE(SKT13,1)</f>
        <v>#NUM!</v>
      </c>
      <c r="SKU5" s="227">
        <v>2631</v>
      </c>
      <c r="SKV5" s="518" t="s">
        <v>11335</v>
      </c>
      <c r="SKW5" s="518"/>
      <c r="SKX5" s="228" t="s">
        <v>1378</v>
      </c>
      <c r="SKY5" s="229" t="e">
        <f t="shared" ref="SKY5" si="2629">LARGE(SKY13,1)</f>
        <v>#NUM!</v>
      </c>
      <c r="SKZ5" s="227">
        <v>2632</v>
      </c>
      <c r="SLA5" s="518" t="s">
        <v>11336</v>
      </c>
      <c r="SLB5" s="518"/>
      <c r="SLC5" s="228" t="s">
        <v>1378</v>
      </c>
      <c r="SLD5" s="229" t="e">
        <f t="shared" ref="SLD5" si="2630">LARGE(SLD13,1)</f>
        <v>#NUM!</v>
      </c>
      <c r="SLE5" s="227">
        <v>2633</v>
      </c>
      <c r="SLF5" s="518" t="s">
        <v>11337</v>
      </c>
      <c r="SLG5" s="518"/>
      <c r="SLH5" s="228" t="s">
        <v>1378</v>
      </c>
      <c r="SLI5" s="229" t="e">
        <f t="shared" ref="SLI5" si="2631">LARGE(SLI13,1)</f>
        <v>#NUM!</v>
      </c>
      <c r="SLJ5" s="227">
        <v>2634</v>
      </c>
      <c r="SLK5" s="518" t="s">
        <v>11338</v>
      </c>
      <c r="SLL5" s="518"/>
      <c r="SLM5" s="228" t="s">
        <v>1378</v>
      </c>
      <c r="SLN5" s="229" t="e">
        <f t="shared" ref="SLN5" si="2632">LARGE(SLN13,1)</f>
        <v>#NUM!</v>
      </c>
      <c r="SLO5" s="227">
        <v>2635</v>
      </c>
      <c r="SLP5" s="518" t="s">
        <v>11339</v>
      </c>
      <c r="SLQ5" s="518"/>
      <c r="SLR5" s="228" t="s">
        <v>1378</v>
      </c>
      <c r="SLS5" s="229" t="e">
        <f t="shared" ref="SLS5" si="2633">LARGE(SLS13,1)</f>
        <v>#NUM!</v>
      </c>
      <c r="SLT5" s="227">
        <v>2636</v>
      </c>
      <c r="SLU5" s="518" t="s">
        <v>11340</v>
      </c>
      <c r="SLV5" s="518"/>
      <c r="SLW5" s="228" t="s">
        <v>1378</v>
      </c>
      <c r="SLX5" s="229" t="e">
        <f t="shared" ref="SLX5" si="2634">LARGE(SLX13,1)</f>
        <v>#NUM!</v>
      </c>
      <c r="SLY5" s="227">
        <v>2637</v>
      </c>
      <c r="SLZ5" s="518" t="s">
        <v>11341</v>
      </c>
      <c r="SMA5" s="518"/>
      <c r="SMB5" s="228" t="s">
        <v>1378</v>
      </c>
      <c r="SMC5" s="229" t="e">
        <f t="shared" ref="SMC5" si="2635">LARGE(SMC13,1)</f>
        <v>#NUM!</v>
      </c>
      <c r="SMD5" s="227">
        <v>2638</v>
      </c>
      <c r="SME5" s="518" t="s">
        <v>11342</v>
      </c>
      <c r="SMF5" s="518"/>
      <c r="SMG5" s="228" t="s">
        <v>1378</v>
      </c>
      <c r="SMH5" s="229" t="e">
        <f t="shared" ref="SMH5" si="2636">LARGE(SMH13,1)</f>
        <v>#NUM!</v>
      </c>
      <c r="SMI5" s="227">
        <v>2639</v>
      </c>
      <c r="SMJ5" s="518" t="s">
        <v>11343</v>
      </c>
      <c r="SMK5" s="518"/>
      <c r="SML5" s="228" t="s">
        <v>1378</v>
      </c>
      <c r="SMM5" s="229" t="e">
        <f t="shared" ref="SMM5" si="2637">LARGE(SMM13,1)</f>
        <v>#NUM!</v>
      </c>
      <c r="SMN5" s="227">
        <v>2640</v>
      </c>
      <c r="SMO5" s="518" t="s">
        <v>11344</v>
      </c>
      <c r="SMP5" s="518"/>
      <c r="SMQ5" s="228" t="s">
        <v>1378</v>
      </c>
      <c r="SMR5" s="229" t="e">
        <f t="shared" ref="SMR5" si="2638">LARGE(SMR13,1)</f>
        <v>#NUM!</v>
      </c>
      <c r="SMS5" s="227">
        <v>2641</v>
      </c>
      <c r="SMT5" s="518" t="s">
        <v>11345</v>
      </c>
      <c r="SMU5" s="518"/>
      <c r="SMV5" s="228" t="s">
        <v>1378</v>
      </c>
      <c r="SMW5" s="229" t="e">
        <f t="shared" ref="SMW5" si="2639">LARGE(SMW13,1)</f>
        <v>#NUM!</v>
      </c>
      <c r="SMX5" s="227">
        <v>2642</v>
      </c>
      <c r="SMY5" s="518" t="s">
        <v>11346</v>
      </c>
      <c r="SMZ5" s="518"/>
      <c r="SNA5" s="228" t="s">
        <v>1378</v>
      </c>
      <c r="SNB5" s="229" t="e">
        <f t="shared" ref="SNB5" si="2640">LARGE(SNB13,1)</f>
        <v>#NUM!</v>
      </c>
      <c r="SNC5" s="227">
        <v>2643</v>
      </c>
      <c r="SND5" s="518" t="s">
        <v>11347</v>
      </c>
      <c r="SNE5" s="518"/>
      <c r="SNF5" s="228" t="s">
        <v>1378</v>
      </c>
      <c r="SNG5" s="229" t="e">
        <f t="shared" ref="SNG5" si="2641">LARGE(SNG13,1)</f>
        <v>#NUM!</v>
      </c>
      <c r="SNH5" s="227">
        <v>2644</v>
      </c>
      <c r="SNI5" s="518" t="s">
        <v>11348</v>
      </c>
      <c r="SNJ5" s="518"/>
      <c r="SNK5" s="228" t="s">
        <v>1378</v>
      </c>
      <c r="SNL5" s="229" t="e">
        <f t="shared" ref="SNL5" si="2642">LARGE(SNL13,1)</f>
        <v>#NUM!</v>
      </c>
      <c r="SNM5" s="227">
        <v>2645</v>
      </c>
      <c r="SNN5" s="518" t="s">
        <v>11349</v>
      </c>
      <c r="SNO5" s="518"/>
      <c r="SNP5" s="228" t="s">
        <v>1378</v>
      </c>
      <c r="SNQ5" s="229" t="e">
        <f t="shared" ref="SNQ5" si="2643">LARGE(SNQ13,1)</f>
        <v>#NUM!</v>
      </c>
      <c r="SNR5" s="227">
        <v>2646</v>
      </c>
      <c r="SNS5" s="518" t="s">
        <v>11350</v>
      </c>
      <c r="SNT5" s="518"/>
      <c r="SNU5" s="228" t="s">
        <v>1378</v>
      </c>
      <c r="SNV5" s="229" t="e">
        <f t="shared" ref="SNV5" si="2644">LARGE(SNV13,1)</f>
        <v>#NUM!</v>
      </c>
      <c r="SNW5" s="227">
        <v>2647</v>
      </c>
      <c r="SNX5" s="518" t="s">
        <v>11351</v>
      </c>
      <c r="SNY5" s="518"/>
      <c r="SNZ5" s="228" t="s">
        <v>1378</v>
      </c>
      <c r="SOA5" s="229" t="e">
        <f t="shared" ref="SOA5" si="2645">LARGE(SOA13,1)</f>
        <v>#NUM!</v>
      </c>
      <c r="SOB5" s="227">
        <v>2648</v>
      </c>
      <c r="SOC5" s="518" t="s">
        <v>11352</v>
      </c>
      <c r="SOD5" s="518"/>
      <c r="SOE5" s="228" t="s">
        <v>1378</v>
      </c>
      <c r="SOF5" s="229" t="e">
        <f t="shared" ref="SOF5" si="2646">LARGE(SOF13,1)</f>
        <v>#NUM!</v>
      </c>
      <c r="SOG5" s="227">
        <v>2649</v>
      </c>
      <c r="SOH5" s="518" t="s">
        <v>11353</v>
      </c>
      <c r="SOI5" s="518"/>
      <c r="SOJ5" s="228" t="s">
        <v>1378</v>
      </c>
      <c r="SOK5" s="229" t="e">
        <f t="shared" ref="SOK5" si="2647">LARGE(SOK13,1)</f>
        <v>#NUM!</v>
      </c>
      <c r="SOL5" s="227">
        <v>2650</v>
      </c>
      <c r="SOM5" s="518" t="s">
        <v>11354</v>
      </c>
      <c r="SON5" s="518"/>
      <c r="SOO5" s="228" t="s">
        <v>1378</v>
      </c>
      <c r="SOP5" s="229" t="e">
        <f t="shared" ref="SOP5" si="2648">LARGE(SOP13,1)</f>
        <v>#NUM!</v>
      </c>
      <c r="SOQ5" s="227">
        <v>2651</v>
      </c>
      <c r="SOR5" s="518" t="s">
        <v>11355</v>
      </c>
      <c r="SOS5" s="518"/>
      <c r="SOT5" s="228" t="s">
        <v>1378</v>
      </c>
      <c r="SOU5" s="229" t="e">
        <f t="shared" ref="SOU5" si="2649">LARGE(SOU13,1)</f>
        <v>#NUM!</v>
      </c>
      <c r="SOV5" s="227">
        <v>2652</v>
      </c>
      <c r="SOW5" s="518" t="s">
        <v>11356</v>
      </c>
      <c r="SOX5" s="518"/>
      <c r="SOY5" s="228" t="s">
        <v>1378</v>
      </c>
      <c r="SOZ5" s="229" t="e">
        <f t="shared" ref="SOZ5" si="2650">LARGE(SOZ13,1)</f>
        <v>#NUM!</v>
      </c>
      <c r="SPA5" s="227">
        <v>2653</v>
      </c>
      <c r="SPB5" s="518" t="s">
        <v>11357</v>
      </c>
      <c r="SPC5" s="518"/>
      <c r="SPD5" s="228" t="s">
        <v>1378</v>
      </c>
      <c r="SPE5" s="229" t="e">
        <f t="shared" ref="SPE5" si="2651">LARGE(SPE13,1)</f>
        <v>#NUM!</v>
      </c>
      <c r="SPF5" s="227">
        <v>2654</v>
      </c>
      <c r="SPG5" s="518" t="s">
        <v>11358</v>
      </c>
      <c r="SPH5" s="518"/>
      <c r="SPI5" s="228" t="s">
        <v>1378</v>
      </c>
      <c r="SPJ5" s="229" t="e">
        <f t="shared" ref="SPJ5" si="2652">LARGE(SPJ13,1)</f>
        <v>#NUM!</v>
      </c>
      <c r="SPK5" s="227">
        <v>2655</v>
      </c>
      <c r="SPL5" s="518" t="s">
        <v>11359</v>
      </c>
      <c r="SPM5" s="518"/>
      <c r="SPN5" s="228" t="s">
        <v>1378</v>
      </c>
      <c r="SPO5" s="229" t="e">
        <f t="shared" ref="SPO5" si="2653">LARGE(SPO13,1)</f>
        <v>#NUM!</v>
      </c>
      <c r="SPP5" s="227">
        <v>2656</v>
      </c>
      <c r="SPQ5" s="518" t="s">
        <v>11360</v>
      </c>
      <c r="SPR5" s="518"/>
      <c r="SPS5" s="228" t="s">
        <v>1378</v>
      </c>
      <c r="SPT5" s="229" t="e">
        <f t="shared" ref="SPT5" si="2654">LARGE(SPT13,1)</f>
        <v>#NUM!</v>
      </c>
      <c r="SPU5" s="227">
        <v>2657</v>
      </c>
      <c r="SPV5" s="518" t="s">
        <v>11361</v>
      </c>
      <c r="SPW5" s="518"/>
      <c r="SPX5" s="228" t="s">
        <v>1378</v>
      </c>
      <c r="SPY5" s="229" t="e">
        <f t="shared" ref="SPY5" si="2655">LARGE(SPY13,1)</f>
        <v>#NUM!</v>
      </c>
      <c r="SPZ5" s="227">
        <v>2658</v>
      </c>
      <c r="SQA5" s="518" t="s">
        <v>11362</v>
      </c>
      <c r="SQB5" s="518"/>
      <c r="SQC5" s="228" t="s">
        <v>1378</v>
      </c>
      <c r="SQD5" s="229" t="e">
        <f t="shared" ref="SQD5" si="2656">LARGE(SQD13,1)</f>
        <v>#NUM!</v>
      </c>
      <c r="SQE5" s="227">
        <v>2659</v>
      </c>
      <c r="SQF5" s="518" t="s">
        <v>11363</v>
      </c>
      <c r="SQG5" s="518"/>
      <c r="SQH5" s="228" t="s">
        <v>1378</v>
      </c>
      <c r="SQI5" s="229" t="e">
        <f t="shared" ref="SQI5" si="2657">LARGE(SQI13,1)</f>
        <v>#NUM!</v>
      </c>
      <c r="SQJ5" s="227">
        <v>2660</v>
      </c>
      <c r="SQK5" s="518" t="s">
        <v>11364</v>
      </c>
      <c r="SQL5" s="518"/>
      <c r="SQM5" s="228" t="s">
        <v>1378</v>
      </c>
      <c r="SQN5" s="229" t="e">
        <f t="shared" ref="SQN5" si="2658">LARGE(SQN13,1)</f>
        <v>#NUM!</v>
      </c>
      <c r="SQO5" s="227">
        <v>2661</v>
      </c>
      <c r="SQP5" s="518" t="s">
        <v>11365</v>
      </c>
      <c r="SQQ5" s="518"/>
      <c r="SQR5" s="228" t="s">
        <v>1378</v>
      </c>
      <c r="SQS5" s="229" t="e">
        <f t="shared" ref="SQS5" si="2659">LARGE(SQS13,1)</f>
        <v>#NUM!</v>
      </c>
      <c r="SQT5" s="227">
        <v>2662</v>
      </c>
      <c r="SQU5" s="518" t="s">
        <v>11366</v>
      </c>
      <c r="SQV5" s="518"/>
      <c r="SQW5" s="228" t="s">
        <v>1378</v>
      </c>
      <c r="SQX5" s="229" t="e">
        <f t="shared" ref="SQX5" si="2660">LARGE(SQX13,1)</f>
        <v>#NUM!</v>
      </c>
      <c r="SQY5" s="227">
        <v>2663</v>
      </c>
      <c r="SQZ5" s="518" t="s">
        <v>11367</v>
      </c>
      <c r="SRA5" s="518"/>
      <c r="SRB5" s="228" t="s">
        <v>1378</v>
      </c>
      <c r="SRC5" s="229" t="e">
        <f t="shared" ref="SRC5" si="2661">LARGE(SRC13,1)</f>
        <v>#NUM!</v>
      </c>
      <c r="SRD5" s="227">
        <v>2664</v>
      </c>
      <c r="SRE5" s="518" t="s">
        <v>11368</v>
      </c>
      <c r="SRF5" s="518"/>
      <c r="SRG5" s="228" t="s">
        <v>1378</v>
      </c>
      <c r="SRH5" s="229" t="e">
        <f t="shared" ref="SRH5" si="2662">LARGE(SRH13,1)</f>
        <v>#NUM!</v>
      </c>
      <c r="SRI5" s="227">
        <v>2665</v>
      </c>
      <c r="SRJ5" s="518" t="s">
        <v>11369</v>
      </c>
      <c r="SRK5" s="518"/>
      <c r="SRL5" s="228" t="s">
        <v>1378</v>
      </c>
      <c r="SRM5" s="229" t="e">
        <f t="shared" ref="SRM5" si="2663">LARGE(SRM13,1)</f>
        <v>#NUM!</v>
      </c>
      <c r="SRN5" s="227">
        <v>2666</v>
      </c>
      <c r="SRO5" s="518" t="s">
        <v>11370</v>
      </c>
      <c r="SRP5" s="518"/>
      <c r="SRQ5" s="228" t="s">
        <v>1378</v>
      </c>
      <c r="SRR5" s="229" t="e">
        <f t="shared" ref="SRR5" si="2664">LARGE(SRR13,1)</f>
        <v>#NUM!</v>
      </c>
      <c r="SRS5" s="227">
        <v>2667</v>
      </c>
      <c r="SRT5" s="518" t="s">
        <v>11371</v>
      </c>
      <c r="SRU5" s="518"/>
      <c r="SRV5" s="228" t="s">
        <v>1378</v>
      </c>
      <c r="SRW5" s="229" t="e">
        <f t="shared" ref="SRW5" si="2665">LARGE(SRW13,1)</f>
        <v>#NUM!</v>
      </c>
      <c r="SRX5" s="227">
        <v>2668</v>
      </c>
      <c r="SRY5" s="518" t="s">
        <v>11372</v>
      </c>
      <c r="SRZ5" s="518"/>
      <c r="SSA5" s="228" t="s">
        <v>1378</v>
      </c>
      <c r="SSB5" s="229" t="e">
        <f t="shared" ref="SSB5" si="2666">LARGE(SSB13,1)</f>
        <v>#NUM!</v>
      </c>
      <c r="SSC5" s="227">
        <v>2669</v>
      </c>
      <c r="SSD5" s="518" t="s">
        <v>11373</v>
      </c>
      <c r="SSE5" s="518"/>
      <c r="SSF5" s="228" t="s">
        <v>1378</v>
      </c>
      <c r="SSG5" s="229" t="e">
        <f t="shared" ref="SSG5" si="2667">LARGE(SSG13,1)</f>
        <v>#NUM!</v>
      </c>
      <c r="SSH5" s="227">
        <v>2670</v>
      </c>
      <c r="SSI5" s="518" t="s">
        <v>11374</v>
      </c>
      <c r="SSJ5" s="518"/>
      <c r="SSK5" s="228" t="s">
        <v>1378</v>
      </c>
      <c r="SSL5" s="229" t="e">
        <f t="shared" ref="SSL5" si="2668">LARGE(SSL13,1)</f>
        <v>#NUM!</v>
      </c>
      <c r="SSM5" s="227">
        <v>2671</v>
      </c>
      <c r="SSN5" s="518" t="s">
        <v>11375</v>
      </c>
      <c r="SSO5" s="518"/>
      <c r="SSP5" s="228" t="s">
        <v>1378</v>
      </c>
      <c r="SSQ5" s="229" t="e">
        <f t="shared" ref="SSQ5" si="2669">LARGE(SSQ13,1)</f>
        <v>#NUM!</v>
      </c>
      <c r="SSR5" s="227">
        <v>2672</v>
      </c>
      <c r="SSS5" s="518" t="s">
        <v>11376</v>
      </c>
      <c r="SST5" s="518"/>
      <c r="SSU5" s="228" t="s">
        <v>1378</v>
      </c>
      <c r="SSV5" s="229" t="e">
        <f t="shared" ref="SSV5" si="2670">LARGE(SSV13,1)</f>
        <v>#NUM!</v>
      </c>
      <c r="SSW5" s="227">
        <v>2673</v>
      </c>
      <c r="SSX5" s="518" t="s">
        <v>11377</v>
      </c>
      <c r="SSY5" s="518"/>
      <c r="SSZ5" s="228" t="s">
        <v>1378</v>
      </c>
      <c r="STA5" s="229" t="e">
        <f t="shared" ref="STA5" si="2671">LARGE(STA13,1)</f>
        <v>#NUM!</v>
      </c>
      <c r="STB5" s="227">
        <v>2674</v>
      </c>
      <c r="STC5" s="518" t="s">
        <v>11378</v>
      </c>
      <c r="STD5" s="518"/>
      <c r="STE5" s="228" t="s">
        <v>1378</v>
      </c>
      <c r="STF5" s="229" t="e">
        <f t="shared" ref="STF5" si="2672">LARGE(STF13,1)</f>
        <v>#NUM!</v>
      </c>
      <c r="STG5" s="227">
        <v>2675</v>
      </c>
      <c r="STH5" s="518" t="s">
        <v>11379</v>
      </c>
      <c r="STI5" s="518"/>
      <c r="STJ5" s="228" t="s">
        <v>1378</v>
      </c>
      <c r="STK5" s="229" t="e">
        <f t="shared" ref="STK5" si="2673">LARGE(STK13,1)</f>
        <v>#NUM!</v>
      </c>
      <c r="STL5" s="227">
        <v>2676</v>
      </c>
      <c r="STM5" s="518" t="s">
        <v>11380</v>
      </c>
      <c r="STN5" s="518"/>
      <c r="STO5" s="228" t="s">
        <v>1378</v>
      </c>
      <c r="STP5" s="229" t="e">
        <f t="shared" ref="STP5" si="2674">LARGE(STP13,1)</f>
        <v>#NUM!</v>
      </c>
      <c r="STQ5" s="227">
        <v>2677</v>
      </c>
      <c r="STR5" s="518" t="s">
        <v>11381</v>
      </c>
      <c r="STS5" s="518"/>
      <c r="STT5" s="228" t="s">
        <v>1378</v>
      </c>
      <c r="STU5" s="229" t="e">
        <f t="shared" ref="STU5" si="2675">LARGE(STU13,1)</f>
        <v>#NUM!</v>
      </c>
      <c r="STV5" s="227">
        <v>2678</v>
      </c>
      <c r="STW5" s="518" t="s">
        <v>11382</v>
      </c>
      <c r="STX5" s="518"/>
      <c r="STY5" s="228" t="s">
        <v>1378</v>
      </c>
      <c r="STZ5" s="229" t="e">
        <f t="shared" ref="STZ5" si="2676">LARGE(STZ13,1)</f>
        <v>#NUM!</v>
      </c>
      <c r="SUA5" s="227">
        <v>2679</v>
      </c>
      <c r="SUB5" s="518" t="s">
        <v>11383</v>
      </c>
      <c r="SUC5" s="518"/>
      <c r="SUD5" s="228" t="s">
        <v>1378</v>
      </c>
      <c r="SUE5" s="229" t="e">
        <f t="shared" ref="SUE5" si="2677">LARGE(SUE13,1)</f>
        <v>#NUM!</v>
      </c>
      <c r="SUF5" s="227">
        <v>2680</v>
      </c>
      <c r="SUG5" s="518" t="s">
        <v>11384</v>
      </c>
      <c r="SUH5" s="518"/>
      <c r="SUI5" s="228" t="s">
        <v>1378</v>
      </c>
      <c r="SUJ5" s="229" t="e">
        <f t="shared" ref="SUJ5" si="2678">LARGE(SUJ13,1)</f>
        <v>#NUM!</v>
      </c>
      <c r="SUK5" s="227">
        <v>2681</v>
      </c>
      <c r="SUL5" s="518" t="s">
        <v>11385</v>
      </c>
      <c r="SUM5" s="518"/>
      <c r="SUN5" s="228" t="s">
        <v>1378</v>
      </c>
      <c r="SUO5" s="229" t="e">
        <f t="shared" ref="SUO5" si="2679">LARGE(SUO13,1)</f>
        <v>#NUM!</v>
      </c>
      <c r="SUP5" s="227">
        <v>2682</v>
      </c>
      <c r="SUQ5" s="518" t="s">
        <v>11386</v>
      </c>
      <c r="SUR5" s="518"/>
      <c r="SUS5" s="228" t="s">
        <v>1378</v>
      </c>
      <c r="SUT5" s="229" t="e">
        <f t="shared" ref="SUT5" si="2680">LARGE(SUT13,1)</f>
        <v>#NUM!</v>
      </c>
      <c r="SUU5" s="227">
        <v>2683</v>
      </c>
      <c r="SUV5" s="518" t="s">
        <v>11387</v>
      </c>
      <c r="SUW5" s="518"/>
      <c r="SUX5" s="228" t="s">
        <v>1378</v>
      </c>
      <c r="SUY5" s="229" t="e">
        <f t="shared" ref="SUY5" si="2681">LARGE(SUY13,1)</f>
        <v>#NUM!</v>
      </c>
      <c r="SUZ5" s="227">
        <v>2684</v>
      </c>
      <c r="SVA5" s="518" t="s">
        <v>11388</v>
      </c>
      <c r="SVB5" s="518"/>
      <c r="SVC5" s="228" t="s">
        <v>1378</v>
      </c>
      <c r="SVD5" s="229" t="e">
        <f t="shared" ref="SVD5" si="2682">LARGE(SVD13,1)</f>
        <v>#NUM!</v>
      </c>
      <c r="SVE5" s="227">
        <v>2685</v>
      </c>
      <c r="SVF5" s="518" t="s">
        <v>11389</v>
      </c>
      <c r="SVG5" s="518"/>
      <c r="SVH5" s="228" t="s">
        <v>1378</v>
      </c>
      <c r="SVI5" s="229" t="e">
        <f t="shared" ref="SVI5" si="2683">LARGE(SVI13,1)</f>
        <v>#NUM!</v>
      </c>
      <c r="SVJ5" s="227">
        <v>2686</v>
      </c>
      <c r="SVK5" s="518" t="s">
        <v>11390</v>
      </c>
      <c r="SVL5" s="518"/>
      <c r="SVM5" s="228" t="s">
        <v>1378</v>
      </c>
      <c r="SVN5" s="229" t="e">
        <f t="shared" ref="SVN5" si="2684">LARGE(SVN13,1)</f>
        <v>#NUM!</v>
      </c>
      <c r="SVO5" s="227">
        <v>2687</v>
      </c>
      <c r="SVP5" s="518" t="s">
        <v>11391</v>
      </c>
      <c r="SVQ5" s="518"/>
      <c r="SVR5" s="228" t="s">
        <v>1378</v>
      </c>
      <c r="SVS5" s="229" t="e">
        <f t="shared" ref="SVS5" si="2685">LARGE(SVS13,1)</f>
        <v>#NUM!</v>
      </c>
      <c r="SVT5" s="227">
        <v>2688</v>
      </c>
      <c r="SVU5" s="518" t="s">
        <v>11392</v>
      </c>
      <c r="SVV5" s="518"/>
      <c r="SVW5" s="228" t="s">
        <v>1378</v>
      </c>
      <c r="SVX5" s="229" t="e">
        <f t="shared" ref="SVX5" si="2686">LARGE(SVX13,1)</f>
        <v>#NUM!</v>
      </c>
      <c r="SVY5" s="227">
        <v>2689</v>
      </c>
      <c r="SVZ5" s="518" t="s">
        <v>11393</v>
      </c>
      <c r="SWA5" s="518"/>
      <c r="SWB5" s="228" t="s">
        <v>1378</v>
      </c>
      <c r="SWC5" s="229" t="e">
        <f t="shared" ref="SWC5" si="2687">LARGE(SWC13,1)</f>
        <v>#NUM!</v>
      </c>
      <c r="SWD5" s="227">
        <v>2690</v>
      </c>
      <c r="SWE5" s="518" t="s">
        <v>11394</v>
      </c>
      <c r="SWF5" s="518"/>
      <c r="SWG5" s="228" t="s">
        <v>1378</v>
      </c>
      <c r="SWH5" s="229" t="e">
        <f t="shared" ref="SWH5" si="2688">LARGE(SWH13,1)</f>
        <v>#NUM!</v>
      </c>
      <c r="SWI5" s="227">
        <v>2691</v>
      </c>
      <c r="SWJ5" s="518" t="s">
        <v>11395</v>
      </c>
      <c r="SWK5" s="518"/>
      <c r="SWL5" s="228" t="s">
        <v>1378</v>
      </c>
      <c r="SWM5" s="229" t="e">
        <f t="shared" ref="SWM5" si="2689">LARGE(SWM13,1)</f>
        <v>#NUM!</v>
      </c>
      <c r="SWN5" s="227">
        <v>2692</v>
      </c>
      <c r="SWO5" s="518" t="s">
        <v>11396</v>
      </c>
      <c r="SWP5" s="518"/>
      <c r="SWQ5" s="228" t="s">
        <v>1378</v>
      </c>
      <c r="SWR5" s="229" t="e">
        <f t="shared" ref="SWR5" si="2690">LARGE(SWR13,1)</f>
        <v>#NUM!</v>
      </c>
      <c r="SWS5" s="227">
        <v>2693</v>
      </c>
      <c r="SWT5" s="518" t="s">
        <v>11397</v>
      </c>
      <c r="SWU5" s="518"/>
      <c r="SWV5" s="228" t="s">
        <v>1378</v>
      </c>
      <c r="SWW5" s="229" t="e">
        <f t="shared" ref="SWW5" si="2691">LARGE(SWW13,1)</f>
        <v>#NUM!</v>
      </c>
      <c r="SWX5" s="227">
        <v>2694</v>
      </c>
      <c r="SWY5" s="518" t="s">
        <v>11398</v>
      </c>
      <c r="SWZ5" s="518"/>
      <c r="SXA5" s="228" t="s">
        <v>1378</v>
      </c>
      <c r="SXB5" s="229" t="e">
        <f t="shared" ref="SXB5" si="2692">LARGE(SXB13,1)</f>
        <v>#NUM!</v>
      </c>
      <c r="SXC5" s="227">
        <v>2695</v>
      </c>
      <c r="SXD5" s="518" t="s">
        <v>11399</v>
      </c>
      <c r="SXE5" s="518"/>
      <c r="SXF5" s="228" t="s">
        <v>1378</v>
      </c>
      <c r="SXG5" s="229" t="e">
        <f t="shared" ref="SXG5" si="2693">LARGE(SXG13,1)</f>
        <v>#NUM!</v>
      </c>
      <c r="SXH5" s="227">
        <v>2696</v>
      </c>
      <c r="SXI5" s="518" t="s">
        <v>11400</v>
      </c>
      <c r="SXJ5" s="518"/>
      <c r="SXK5" s="228" t="s">
        <v>1378</v>
      </c>
      <c r="SXL5" s="229" t="e">
        <f t="shared" ref="SXL5" si="2694">LARGE(SXL13,1)</f>
        <v>#NUM!</v>
      </c>
      <c r="SXM5" s="227">
        <v>2697</v>
      </c>
      <c r="SXN5" s="518" t="s">
        <v>11401</v>
      </c>
      <c r="SXO5" s="518"/>
      <c r="SXP5" s="228" t="s">
        <v>1378</v>
      </c>
      <c r="SXQ5" s="229" t="e">
        <f t="shared" ref="SXQ5" si="2695">LARGE(SXQ13,1)</f>
        <v>#NUM!</v>
      </c>
      <c r="SXR5" s="227">
        <v>2698</v>
      </c>
      <c r="SXS5" s="518" t="s">
        <v>11402</v>
      </c>
      <c r="SXT5" s="518"/>
      <c r="SXU5" s="228" t="s">
        <v>1378</v>
      </c>
      <c r="SXV5" s="229" t="e">
        <f t="shared" ref="SXV5" si="2696">LARGE(SXV13,1)</f>
        <v>#NUM!</v>
      </c>
      <c r="SXW5" s="227">
        <v>2699</v>
      </c>
      <c r="SXX5" s="518" t="s">
        <v>11403</v>
      </c>
      <c r="SXY5" s="518"/>
      <c r="SXZ5" s="228" t="s">
        <v>1378</v>
      </c>
      <c r="SYA5" s="229" t="e">
        <f t="shared" ref="SYA5" si="2697">LARGE(SYA13,1)</f>
        <v>#NUM!</v>
      </c>
      <c r="SYB5" s="227">
        <v>2700</v>
      </c>
      <c r="SYC5" s="518" t="s">
        <v>11404</v>
      </c>
      <c r="SYD5" s="518"/>
      <c r="SYE5" s="228" t="s">
        <v>1378</v>
      </c>
      <c r="SYF5" s="229" t="e">
        <f t="shared" ref="SYF5" si="2698">LARGE(SYF13,1)</f>
        <v>#NUM!</v>
      </c>
      <c r="SYG5" s="227">
        <v>2701</v>
      </c>
      <c r="SYH5" s="518" t="s">
        <v>11405</v>
      </c>
      <c r="SYI5" s="518"/>
      <c r="SYJ5" s="228" t="s">
        <v>1378</v>
      </c>
      <c r="SYK5" s="229" t="e">
        <f t="shared" ref="SYK5" si="2699">LARGE(SYK13,1)</f>
        <v>#NUM!</v>
      </c>
      <c r="SYL5" s="227">
        <v>2702</v>
      </c>
      <c r="SYM5" s="518" t="s">
        <v>11406</v>
      </c>
      <c r="SYN5" s="518"/>
      <c r="SYO5" s="228" t="s">
        <v>1378</v>
      </c>
      <c r="SYP5" s="229" t="e">
        <f t="shared" ref="SYP5" si="2700">LARGE(SYP13,1)</f>
        <v>#NUM!</v>
      </c>
      <c r="SYQ5" s="227">
        <v>2703</v>
      </c>
      <c r="SYR5" s="518" t="s">
        <v>11407</v>
      </c>
      <c r="SYS5" s="518"/>
      <c r="SYT5" s="228" t="s">
        <v>1378</v>
      </c>
      <c r="SYU5" s="229" t="e">
        <f t="shared" ref="SYU5" si="2701">LARGE(SYU13,1)</f>
        <v>#NUM!</v>
      </c>
      <c r="SYV5" s="227">
        <v>2704</v>
      </c>
      <c r="SYW5" s="518" t="s">
        <v>11408</v>
      </c>
      <c r="SYX5" s="518"/>
      <c r="SYY5" s="228" t="s">
        <v>1378</v>
      </c>
      <c r="SYZ5" s="229" t="e">
        <f t="shared" ref="SYZ5" si="2702">LARGE(SYZ13,1)</f>
        <v>#NUM!</v>
      </c>
      <c r="SZA5" s="227">
        <v>2705</v>
      </c>
      <c r="SZB5" s="518" t="s">
        <v>11409</v>
      </c>
      <c r="SZC5" s="518"/>
      <c r="SZD5" s="228" t="s">
        <v>1378</v>
      </c>
      <c r="SZE5" s="229" t="e">
        <f t="shared" ref="SZE5" si="2703">LARGE(SZE13,1)</f>
        <v>#NUM!</v>
      </c>
      <c r="SZF5" s="227">
        <v>2706</v>
      </c>
      <c r="SZG5" s="518" t="s">
        <v>11410</v>
      </c>
      <c r="SZH5" s="518"/>
      <c r="SZI5" s="228" t="s">
        <v>1378</v>
      </c>
      <c r="SZJ5" s="229" t="e">
        <f t="shared" ref="SZJ5" si="2704">LARGE(SZJ13,1)</f>
        <v>#NUM!</v>
      </c>
      <c r="SZK5" s="227">
        <v>2707</v>
      </c>
      <c r="SZL5" s="518" t="s">
        <v>11411</v>
      </c>
      <c r="SZM5" s="518"/>
      <c r="SZN5" s="228" t="s">
        <v>1378</v>
      </c>
      <c r="SZO5" s="229" t="e">
        <f t="shared" ref="SZO5" si="2705">LARGE(SZO13,1)</f>
        <v>#NUM!</v>
      </c>
      <c r="SZP5" s="227">
        <v>2708</v>
      </c>
      <c r="SZQ5" s="518" t="s">
        <v>11412</v>
      </c>
      <c r="SZR5" s="518"/>
      <c r="SZS5" s="228" t="s">
        <v>1378</v>
      </c>
      <c r="SZT5" s="229" t="e">
        <f t="shared" ref="SZT5" si="2706">LARGE(SZT13,1)</f>
        <v>#NUM!</v>
      </c>
      <c r="SZU5" s="227">
        <v>2709</v>
      </c>
      <c r="SZV5" s="518" t="s">
        <v>11413</v>
      </c>
      <c r="SZW5" s="518"/>
      <c r="SZX5" s="228" t="s">
        <v>1378</v>
      </c>
      <c r="SZY5" s="229" t="e">
        <f t="shared" ref="SZY5" si="2707">LARGE(SZY13,1)</f>
        <v>#NUM!</v>
      </c>
      <c r="SZZ5" s="227">
        <v>2710</v>
      </c>
      <c r="TAA5" s="518" t="s">
        <v>11414</v>
      </c>
      <c r="TAB5" s="518"/>
      <c r="TAC5" s="228" t="s">
        <v>1378</v>
      </c>
      <c r="TAD5" s="229" t="e">
        <f t="shared" ref="TAD5" si="2708">LARGE(TAD13,1)</f>
        <v>#NUM!</v>
      </c>
      <c r="TAE5" s="227">
        <v>2711</v>
      </c>
      <c r="TAF5" s="518" t="s">
        <v>11415</v>
      </c>
      <c r="TAG5" s="518"/>
      <c r="TAH5" s="228" t="s">
        <v>1378</v>
      </c>
      <c r="TAI5" s="229" t="e">
        <f t="shared" ref="TAI5" si="2709">LARGE(TAI13,1)</f>
        <v>#NUM!</v>
      </c>
      <c r="TAJ5" s="227">
        <v>2712</v>
      </c>
      <c r="TAK5" s="518" t="s">
        <v>11416</v>
      </c>
      <c r="TAL5" s="518"/>
      <c r="TAM5" s="228" t="s">
        <v>1378</v>
      </c>
      <c r="TAN5" s="229" t="e">
        <f t="shared" ref="TAN5" si="2710">LARGE(TAN13,1)</f>
        <v>#NUM!</v>
      </c>
      <c r="TAO5" s="227">
        <v>2713</v>
      </c>
      <c r="TAP5" s="518" t="s">
        <v>11417</v>
      </c>
      <c r="TAQ5" s="518"/>
      <c r="TAR5" s="228" t="s">
        <v>1378</v>
      </c>
      <c r="TAS5" s="229" t="e">
        <f t="shared" ref="TAS5" si="2711">LARGE(TAS13,1)</f>
        <v>#NUM!</v>
      </c>
      <c r="TAT5" s="227">
        <v>2714</v>
      </c>
      <c r="TAU5" s="518" t="s">
        <v>11418</v>
      </c>
      <c r="TAV5" s="518"/>
      <c r="TAW5" s="228" t="s">
        <v>1378</v>
      </c>
      <c r="TAX5" s="229" t="e">
        <f t="shared" ref="TAX5" si="2712">LARGE(TAX13,1)</f>
        <v>#NUM!</v>
      </c>
      <c r="TAY5" s="227">
        <v>2715</v>
      </c>
      <c r="TAZ5" s="518" t="s">
        <v>11419</v>
      </c>
      <c r="TBA5" s="518"/>
      <c r="TBB5" s="228" t="s">
        <v>1378</v>
      </c>
      <c r="TBC5" s="229" t="e">
        <f t="shared" ref="TBC5" si="2713">LARGE(TBC13,1)</f>
        <v>#NUM!</v>
      </c>
      <c r="TBD5" s="227">
        <v>2716</v>
      </c>
      <c r="TBE5" s="518" t="s">
        <v>11420</v>
      </c>
      <c r="TBF5" s="518"/>
      <c r="TBG5" s="228" t="s">
        <v>1378</v>
      </c>
      <c r="TBH5" s="229" t="e">
        <f t="shared" ref="TBH5" si="2714">LARGE(TBH13,1)</f>
        <v>#NUM!</v>
      </c>
      <c r="TBI5" s="227">
        <v>2717</v>
      </c>
      <c r="TBJ5" s="518" t="s">
        <v>11421</v>
      </c>
      <c r="TBK5" s="518"/>
      <c r="TBL5" s="228" t="s">
        <v>1378</v>
      </c>
      <c r="TBM5" s="229" t="e">
        <f t="shared" ref="TBM5" si="2715">LARGE(TBM13,1)</f>
        <v>#NUM!</v>
      </c>
      <c r="TBN5" s="227">
        <v>2718</v>
      </c>
      <c r="TBO5" s="518" t="s">
        <v>11422</v>
      </c>
      <c r="TBP5" s="518"/>
      <c r="TBQ5" s="228" t="s">
        <v>1378</v>
      </c>
      <c r="TBR5" s="229" t="e">
        <f t="shared" ref="TBR5" si="2716">LARGE(TBR13,1)</f>
        <v>#NUM!</v>
      </c>
      <c r="TBS5" s="227">
        <v>2719</v>
      </c>
      <c r="TBT5" s="518" t="s">
        <v>11423</v>
      </c>
      <c r="TBU5" s="518"/>
      <c r="TBV5" s="228" t="s">
        <v>1378</v>
      </c>
      <c r="TBW5" s="229" t="e">
        <f t="shared" ref="TBW5" si="2717">LARGE(TBW13,1)</f>
        <v>#NUM!</v>
      </c>
      <c r="TBX5" s="227">
        <v>2720</v>
      </c>
      <c r="TBY5" s="518" t="s">
        <v>11424</v>
      </c>
      <c r="TBZ5" s="518"/>
      <c r="TCA5" s="228" t="s">
        <v>1378</v>
      </c>
      <c r="TCB5" s="229" t="e">
        <f t="shared" ref="TCB5" si="2718">LARGE(TCB13,1)</f>
        <v>#NUM!</v>
      </c>
      <c r="TCC5" s="227">
        <v>2721</v>
      </c>
      <c r="TCD5" s="518" t="s">
        <v>11425</v>
      </c>
      <c r="TCE5" s="518"/>
      <c r="TCF5" s="228" t="s">
        <v>1378</v>
      </c>
      <c r="TCG5" s="229" t="e">
        <f t="shared" ref="TCG5" si="2719">LARGE(TCG13,1)</f>
        <v>#NUM!</v>
      </c>
      <c r="TCH5" s="227">
        <v>2722</v>
      </c>
      <c r="TCI5" s="518" t="s">
        <v>11426</v>
      </c>
      <c r="TCJ5" s="518"/>
      <c r="TCK5" s="228" t="s">
        <v>1378</v>
      </c>
      <c r="TCL5" s="229" t="e">
        <f t="shared" ref="TCL5" si="2720">LARGE(TCL13,1)</f>
        <v>#NUM!</v>
      </c>
      <c r="TCM5" s="227">
        <v>2723</v>
      </c>
      <c r="TCN5" s="518" t="s">
        <v>11427</v>
      </c>
      <c r="TCO5" s="518"/>
      <c r="TCP5" s="228" t="s">
        <v>1378</v>
      </c>
      <c r="TCQ5" s="229" t="e">
        <f t="shared" ref="TCQ5" si="2721">LARGE(TCQ13,1)</f>
        <v>#NUM!</v>
      </c>
      <c r="TCR5" s="227">
        <v>2724</v>
      </c>
      <c r="TCS5" s="518" t="s">
        <v>11428</v>
      </c>
      <c r="TCT5" s="518"/>
      <c r="TCU5" s="228" t="s">
        <v>1378</v>
      </c>
      <c r="TCV5" s="229" t="e">
        <f t="shared" ref="TCV5" si="2722">LARGE(TCV13,1)</f>
        <v>#NUM!</v>
      </c>
      <c r="TCW5" s="227">
        <v>2725</v>
      </c>
      <c r="TCX5" s="518" t="s">
        <v>11429</v>
      </c>
      <c r="TCY5" s="518"/>
      <c r="TCZ5" s="228" t="s">
        <v>1378</v>
      </c>
      <c r="TDA5" s="229" t="e">
        <f t="shared" ref="TDA5" si="2723">LARGE(TDA13,1)</f>
        <v>#NUM!</v>
      </c>
      <c r="TDB5" s="227">
        <v>2726</v>
      </c>
      <c r="TDC5" s="518" t="s">
        <v>11430</v>
      </c>
      <c r="TDD5" s="518"/>
      <c r="TDE5" s="228" t="s">
        <v>1378</v>
      </c>
      <c r="TDF5" s="229" t="e">
        <f t="shared" ref="TDF5" si="2724">LARGE(TDF13,1)</f>
        <v>#NUM!</v>
      </c>
      <c r="TDG5" s="227">
        <v>2727</v>
      </c>
      <c r="TDH5" s="518" t="s">
        <v>11431</v>
      </c>
      <c r="TDI5" s="518"/>
      <c r="TDJ5" s="228" t="s">
        <v>1378</v>
      </c>
      <c r="TDK5" s="229" t="e">
        <f t="shared" ref="TDK5" si="2725">LARGE(TDK13,1)</f>
        <v>#NUM!</v>
      </c>
      <c r="TDL5" s="227">
        <v>2728</v>
      </c>
      <c r="TDM5" s="518" t="s">
        <v>11432</v>
      </c>
      <c r="TDN5" s="518"/>
      <c r="TDO5" s="228" t="s">
        <v>1378</v>
      </c>
      <c r="TDP5" s="229" t="e">
        <f t="shared" ref="TDP5" si="2726">LARGE(TDP13,1)</f>
        <v>#NUM!</v>
      </c>
      <c r="TDQ5" s="227">
        <v>2729</v>
      </c>
      <c r="TDR5" s="518" t="s">
        <v>11433</v>
      </c>
      <c r="TDS5" s="518"/>
      <c r="TDT5" s="228" t="s">
        <v>1378</v>
      </c>
      <c r="TDU5" s="229" t="e">
        <f t="shared" ref="TDU5" si="2727">LARGE(TDU13,1)</f>
        <v>#NUM!</v>
      </c>
      <c r="TDV5" s="227">
        <v>2730</v>
      </c>
      <c r="TDW5" s="518" t="s">
        <v>11434</v>
      </c>
      <c r="TDX5" s="518"/>
      <c r="TDY5" s="228" t="s">
        <v>1378</v>
      </c>
      <c r="TDZ5" s="229" t="e">
        <f t="shared" ref="TDZ5" si="2728">LARGE(TDZ13,1)</f>
        <v>#NUM!</v>
      </c>
      <c r="TEA5" s="227">
        <v>2731</v>
      </c>
      <c r="TEB5" s="518" t="s">
        <v>11435</v>
      </c>
      <c r="TEC5" s="518"/>
      <c r="TED5" s="228" t="s">
        <v>1378</v>
      </c>
      <c r="TEE5" s="229" t="e">
        <f t="shared" ref="TEE5" si="2729">LARGE(TEE13,1)</f>
        <v>#NUM!</v>
      </c>
      <c r="TEF5" s="227">
        <v>2732</v>
      </c>
      <c r="TEG5" s="518" t="s">
        <v>11436</v>
      </c>
      <c r="TEH5" s="518"/>
      <c r="TEI5" s="228" t="s">
        <v>1378</v>
      </c>
      <c r="TEJ5" s="229" t="e">
        <f t="shared" ref="TEJ5" si="2730">LARGE(TEJ13,1)</f>
        <v>#NUM!</v>
      </c>
      <c r="TEK5" s="227">
        <v>2733</v>
      </c>
      <c r="TEL5" s="518" t="s">
        <v>11437</v>
      </c>
      <c r="TEM5" s="518"/>
      <c r="TEN5" s="228" t="s">
        <v>1378</v>
      </c>
      <c r="TEO5" s="229" t="e">
        <f t="shared" ref="TEO5" si="2731">LARGE(TEO13,1)</f>
        <v>#NUM!</v>
      </c>
      <c r="TEP5" s="227">
        <v>2734</v>
      </c>
      <c r="TEQ5" s="518" t="s">
        <v>11438</v>
      </c>
      <c r="TER5" s="518"/>
      <c r="TES5" s="228" t="s">
        <v>1378</v>
      </c>
      <c r="TET5" s="229" t="e">
        <f t="shared" ref="TET5" si="2732">LARGE(TET13,1)</f>
        <v>#NUM!</v>
      </c>
      <c r="TEU5" s="227">
        <v>2735</v>
      </c>
      <c r="TEV5" s="518" t="s">
        <v>11439</v>
      </c>
      <c r="TEW5" s="518"/>
      <c r="TEX5" s="228" t="s">
        <v>1378</v>
      </c>
      <c r="TEY5" s="229" t="e">
        <f t="shared" ref="TEY5" si="2733">LARGE(TEY13,1)</f>
        <v>#NUM!</v>
      </c>
      <c r="TEZ5" s="227">
        <v>2736</v>
      </c>
      <c r="TFA5" s="518" t="s">
        <v>11440</v>
      </c>
      <c r="TFB5" s="518"/>
      <c r="TFC5" s="228" t="s">
        <v>1378</v>
      </c>
      <c r="TFD5" s="229" t="e">
        <f t="shared" ref="TFD5" si="2734">LARGE(TFD13,1)</f>
        <v>#NUM!</v>
      </c>
      <c r="TFE5" s="227">
        <v>2737</v>
      </c>
      <c r="TFF5" s="518" t="s">
        <v>11441</v>
      </c>
      <c r="TFG5" s="518"/>
      <c r="TFH5" s="228" t="s">
        <v>1378</v>
      </c>
      <c r="TFI5" s="229" t="e">
        <f t="shared" ref="TFI5" si="2735">LARGE(TFI13,1)</f>
        <v>#NUM!</v>
      </c>
      <c r="TFJ5" s="227">
        <v>2738</v>
      </c>
      <c r="TFK5" s="518" t="s">
        <v>11442</v>
      </c>
      <c r="TFL5" s="518"/>
      <c r="TFM5" s="228" t="s">
        <v>1378</v>
      </c>
      <c r="TFN5" s="229" t="e">
        <f t="shared" ref="TFN5" si="2736">LARGE(TFN13,1)</f>
        <v>#NUM!</v>
      </c>
      <c r="TFO5" s="227">
        <v>2739</v>
      </c>
      <c r="TFP5" s="518" t="s">
        <v>11443</v>
      </c>
      <c r="TFQ5" s="518"/>
      <c r="TFR5" s="228" t="s">
        <v>1378</v>
      </c>
      <c r="TFS5" s="229" t="e">
        <f t="shared" ref="TFS5" si="2737">LARGE(TFS13,1)</f>
        <v>#NUM!</v>
      </c>
      <c r="TFT5" s="227">
        <v>2740</v>
      </c>
      <c r="TFU5" s="518" t="s">
        <v>11444</v>
      </c>
      <c r="TFV5" s="518"/>
      <c r="TFW5" s="228" t="s">
        <v>1378</v>
      </c>
      <c r="TFX5" s="229" t="e">
        <f t="shared" ref="TFX5" si="2738">LARGE(TFX13,1)</f>
        <v>#NUM!</v>
      </c>
      <c r="TFY5" s="227">
        <v>2741</v>
      </c>
      <c r="TFZ5" s="518" t="s">
        <v>11445</v>
      </c>
      <c r="TGA5" s="518"/>
      <c r="TGB5" s="228" t="s">
        <v>1378</v>
      </c>
      <c r="TGC5" s="229" t="e">
        <f t="shared" ref="TGC5" si="2739">LARGE(TGC13,1)</f>
        <v>#NUM!</v>
      </c>
      <c r="TGD5" s="227">
        <v>2742</v>
      </c>
      <c r="TGE5" s="518" t="s">
        <v>11446</v>
      </c>
      <c r="TGF5" s="518"/>
      <c r="TGG5" s="228" t="s">
        <v>1378</v>
      </c>
      <c r="TGH5" s="229" t="e">
        <f t="shared" ref="TGH5" si="2740">LARGE(TGH13,1)</f>
        <v>#NUM!</v>
      </c>
      <c r="TGI5" s="227">
        <v>2743</v>
      </c>
      <c r="TGJ5" s="518" t="s">
        <v>11447</v>
      </c>
      <c r="TGK5" s="518"/>
      <c r="TGL5" s="228" t="s">
        <v>1378</v>
      </c>
      <c r="TGM5" s="229" t="e">
        <f t="shared" ref="TGM5" si="2741">LARGE(TGM13,1)</f>
        <v>#NUM!</v>
      </c>
      <c r="TGN5" s="227">
        <v>2744</v>
      </c>
      <c r="TGO5" s="518" t="s">
        <v>11448</v>
      </c>
      <c r="TGP5" s="518"/>
      <c r="TGQ5" s="228" t="s">
        <v>1378</v>
      </c>
      <c r="TGR5" s="229" t="e">
        <f t="shared" ref="TGR5" si="2742">LARGE(TGR13,1)</f>
        <v>#NUM!</v>
      </c>
      <c r="TGS5" s="227">
        <v>2745</v>
      </c>
      <c r="TGT5" s="518" t="s">
        <v>11449</v>
      </c>
      <c r="TGU5" s="518"/>
      <c r="TGV5" s="228" t="s">
        <v>1378</v>
      </c>
      <c r="TGW5" s="229" t="e">
        <f t="shared" ref="TGW5" si="2743">LARGE(TGW13,1)</f>
        <v>#NUM!</v>
      </c>
      <c r="TGX5" s="227">
        <v>2746</v>
      </c>
      <c r="TGY5" s="518" t="s">
        <v>11450</v>
      </c>
      <c r="TGZ5" s="518"/>
      <c r="THA5" s="228" t="s">
        <v>1378</v>
      </c>
      <c r="THB5" s="229" t="e">
        <f t="shared" ref="THB5" si="2744">LARGE(THB13,1)</f>
        <v>#NUM!</v>
      </c>
      <c r="THC5" s="227">
        <v>2747</v>
      </c>
      <c r="THD5" s="518" t="s">
        <v>11451</v>
      </c>
      <c r="THE5" s="518"/>
      <c r="THF5" s="228" t="s">
        <v>1378</v>
      </c>
      <c r="THG5" s="229" t="e">
        <f t="shared" ref="THG5" si="2745">LARGE(THG13,1)</f>
        <v>#NUM!</v>
      </c>
      <c r="THH5" s="227">
        <v>2748</v>
      </c>
      <c r="THI5" s="518" t="s">
        <v>11452</v>
      </c>
      <c r="THJ5" s="518"/>
      <c r="THK5" s="228" t="s">
        <v>1378</v>
      </c>
      <c r="THL5" s="229" t="e">
        <f t="shared" ref="THL5" si="2746">LARGE(THL13,1)</f>
        <v>#NUM!</v>
      </c>
      <c r="THM5" s="227">
        <v>2749</v>
      </c>
      <c r="THN5" s="518" t="s">
        <v>11453</v>
      </c>
      <c r="THO5" s="518"/>
      <c r="THP5" s="228" t="s">
        <v>1378</v>
      </c>
      <c r="THQ5" s="229" t="e">
        <f t="shared" ref="THQ5" si="2747">LARGE(THQ13,1)</f>
        <v>#NUM!</v>
      </c>
      <c r="THR5" s="227">
        <v>2750</v>
      </c>
      <c r="THS5" s="518" t="s">
        <v>11454</v>
      </c>
      <c r="THT5" s="518"/>
      <c r="THU5" s="228" t="s">
        <v>1378</v>
      </c>
      <c r="THV5" s="229" t="e">
        <f t="shared" ref="THV5" si="2748">LARGE(THV13,1)</f>
        <v>#NUM!</v>
      </c>
      <c r="THW5" s="227">
        <v>2751</v>
      </c>
      <c r="THX5" s="518" t="s">
        <v>11455</v>
      </c>
      <c r="THY5" s="518"/>
      <c r="THZ5" s="228" t="s">
        <v>1378</v>
      </c>
      <c r="TIA5" s="229" t="e">
        <f t="shared" ref="TIA5" si="2749">LARGE(TIA13,1)</f>
        <v>#NUM!</v>
      </c>
      <c r="TIB5" s="227">
        <v>2752</v>
      </c>
      <c r="TIC5" s="518" t="s">
        <v>11456</v>
      </c>
      <c r="TID5" s="518"/>
      <c r="TIE5" s="228" t="s">
        <v>1378</v>
      </c>
      <c r="TIF5" s="229" t="e">
        <f t="shared" ref="TIF5" si="2750">LARGE(TIF13,1)</f>
        <v>#NUM!</v>
      </c>
      <c r="TIG5" s="227">
        <v>2753</v>
      </c>
      <c r="TIH5" s="518" t="s">
        <v>11457</v>
      </c>
      <c r="TII5" s="518"/>
      <c r="TIJ5" s="228" t="s">
        <v>1378</v>
      </c>
      <c r="TIK5" s="229" t="e">
        <f t="shared" ref="TIK5" si="2751">LARGE(TIK13,1)</f>
        <v>#NUM!</v>
      </c>
      <c r="TIL5" s="227">
        <v>2754</v>
      </c>
      <c r="TIM5" s="518" t="s">
        <v>11458</v>
      </c>
      <c r="TIN5" s="518"/>
      <c r="TIO5" s="228" t="s">
        <v>1378</v>
      </c>
      <c r="TIP5" s="229" t="e">
        <f t="shared" ref="TIP5" si="2752">LARGE(TIP13,1)</f>
        <v>#NUM!</v>
      </c>
      <c r="TIQ5" s="227">
        <v>2755</v>
      </c>
      <c r="TIR5" s="518" t="s">
        <v>11459</v>
      </c>
      <c r="TIS5" s="518"/>
      <c r="TIT5" s="228" t="s">
        <v>1378</v>
      </c>
      <c r="TIU5" s="229" t="e">
        <f t="shared" ref="TIU5" si="2753">LARGE(TIU13,1)</f>
        <v>#NUM!</v>
      </c>
      <c r="TIV5" s="227">
        <v>2756</v>
      </c>
      <c r="TIW5" s="518" t="s">
        <v>11460</v>
      </c>
      <c r="TIX5" s="518"/>
      <c r="TIY5" s="228" t="s">
        <v>1378</v>
      </c>
      <c r="TIZ5" s="229" t="e">
        <f t="shared" ref="TIZ5" si="2754">LARGE(TIZ13,1)</f>
        <v>#NUM!</v>
      </c>
      <c r="TJA5" s="227">
        <v>2757</v>
      </c>
      <c r="TJB5" s="518" t="s">
        <v>11461</v>
      </c>
      <c r="TJC5" s="518"/>
      <c r="TJD5" s="228" t="s">
        <v>1378</v>
      </c>
      <c r="TJE5" s="229" t="e">
        <f t="shared" ref="TJE5" si="2755">LARGE(TJE13,1)</f>
        <v>#NUM!</v>
      </c>
      <c r="TJF5" s="227">
        <v>2758</v>
      </c>
      <c r="TJG5" s="518" t="s">
        <v>11462</v>
      </c>
      <c r="TJH5" s="518"/>
      <c r="TJI5" s="228" t="s">
        <v>1378</v>
      </c>
      <c r="TJJ5" s="229" t="e">
        <f t="shared" ref="TJJ5" si="2756">LARGE(TJJ13,1)</f>
        <v>#NUM!</v>
      </c>
      <c r="TJK5" s="227">
        <v>2759</v>
      </c>
      <c r="TJL5" s="518" t="s">
        <v>11463</v>
      </c>
      <c r="TJM5" s="518"/>
      <c r="TJN5" s="228" t="s">
        <v>1378</v>
      </c>
      <c r="TJO5" s="229" t="e">
        <f t="shared" ref="TJO5" si="2757">LARGE(TJO13,1)</f>
        <v>#NUM!</v>
      </c>
      <c r="TJP5" s="227">
        <v>2760</v>
      </c>
      <c r="TJQ5" s="518" t="s">
        <v>11464</v>
      </c>
      <c r="TJR5" s="518"/>
      <c r="TJS5" s="228" t="s">
        <v>1378</v>
      </c>
      <c r="TJT5" s="229" t="e">
        <f t="shared" ref="TJT5" si="2758">LARGE(TJT13,1)</f>
        <v>#NUM!</v>
      </c>
      <c r="TJU5" s="227">
        <v>2761</v>
      </c>
      <c r="TJV5" s="518" t="s">
        <v>11465</v>
      </c>
      <c r="TJW5" s="518"/>
      <c r="TJX5" s="228" t="s">
        <v>1378</v>
      </c>
      <c r="TJY5" s="229" t="e">
        <f t="shared" ref="TJY5" si="2759">LARGE(TJY13,1)</f>
        <v>#NUM!</v>
      </c>
      <c r="TJZ5" s="227">
        <v>2762</v>
      </c>
      <c r="TKA5" s="518" t="s">
        <v>11466</v>
      </c>
      <c r="TKB5" s="518"/>
      <c r="TKC5" s="228" t="s">
        <v>1378</v>
      </c>
      <c r="TKD5" s="229" t="e">
        <f t="shared" ref="TKD5" si="2760">LARGE(TKD13,1)</f>
        <v>#NUM!</v>
      </c>
      <c r="TKE5" s="227">
        <v>2763</v>
      </c>
      <c r="TKF5" s="518" t="s">
        <v>11467</v>
      </c>
      <c r="TKG5" s="518"/>
      <c r="TKH5" s="228" t="s">
        <v>1378</v>
      </c>
      <c r="TKI5" s="229" t="e">
        <f t="shared" ref="TKI5" si="2761">LARGE(TKI13,1)</f>
        <v>#NUM!</v>
      </c>
      <c r="TKJ5" s="227">
        <v>2764</v>
      </c>
      <c r="TKK5" s="518" t="s">
        <v>11468</v>
      </c>
      <c r="TKL5" s="518"/>
      <c r="TKM5" s="228" t="s">
        <v>1378</v>
      </c>
      <c r="TKN5" s="229" t="e">
        <f t="shared" ref="TKN5" si="2762">LARGE(TKN13,1)</f>
        <v>#NUM!</v>
      </c>
      <c r="TKO5" s="227">
        <v>2765</v>
      </c>
      <c r="TKP5" s="518" t="s">
        <v>11469</v>
      </c>
      <c r="TKQ5" s="518"/>
      <c r="TKR5" s="228" t="s">
        <v>1378</v>
      </c>
      <c r="TKS5" s="229" t="e">
        <f t="shared" ref="TKS5" si="2763">LARGE(TKS13,1)</f>
        <v>#NUM!</v>
      </c>
      <c r="TKT5" s="227">
        <v>2766</v>
      </c>
      <c r="TKU5" s="518" t="s">
        <v>11470</v>
      </c>
      <c r="TKV5" s="518"/>
      <c r="TKW5" s="228" t="s">
        <v>1378</v>
      </c>
      <c r="TKX5" s="229" t="e">
        <f t="shared" ref="TKX5" si="2764">LARGE(TKX13,1)</f>
        <v>#NUM!</v>
      </c>
      <c r="TKY5" s="227">
        <v>2767</v>
      </c>
      <c r="TKZ5" s="518" t="s">
        <v>11471</v>
      </c>
      <c r="TLA5" s="518"/>
      <c r="TLB5" s="228" t="s">
        <v>1378</v>
      </c>
      <c r="TLC5" s="229" t="e">
        <f t="shared" ref="TLC5" si="2765">LARGE(TLC13,1)</f>
        <v>#NUM!</v>
      </c>
      <c r="TLD5" s="227">
        <v>2768</v>
      </c>
      <c r="TLE5" s="518" t="s">
        <v>11472</v>
      </c>
      <c r="TLF5" s="518"/>
      <c r="TLG5" s="228" t="s">
        <v>1378</v>
      </c>
      <c r="TLH5" s="229" t="e">
        <f t="shared" ref="TLH5" si="2766">LARGE(TLH13,1)</f>
        <v>#NUM!</v>
      </c>
      <c r="TLI5" s="227">
        <v>2769</v>
      </c>
      <c r="TLJ5" s="518" t="s">
        <v>11473</v>
      </c>
      <c r="TLK5" s="518"/>
      <c r="TLL5" s="228" t="s">
        <v>1378</v>
      </c>
      <c r="TLM5" s="229" t="e">
        <f t="shared" ref="TLM5" si="2767">LARGE(TLM13,1)</f>
        <v>#NUM!</v>
      </c>
      <c r="TLN5" s="227">
        <v>2770</v>
      </c>
      <c r="TLO5" s="518" t="s">
        <v>11474</v>
      </c>
      <c r="TLP5" s="518"/>
      <c r="TLQ5" s="228" t="s">
        <v>1378</v>
      </c>
      <c r="TLR5" s="229" t="e">
        <f t="shared" ref="TLR5" si="2768">LARGE(TLR13,1)</f>
        <v>#NUM!</v>
      </c>
      <c r="TLS5" s="227">
        <v>2771</v>
      </c>
      <c r="TLT5" s="518" t="s">
        <v>11475</v>
      </c>
      <c r="TLU5" s="518"/>
      <c r="TLV5" s="228" t="s">
        <v>1378</v>
      </c>
      <c r="TLW5" s="229" t="e">
        <f t="shared" ref="TLW5" si="2769">LARGE(TLW13,1)</f>
        <v>#NUM!</v>
      </c>
      <c r="TLX5" s="227">
        <v>2772</v>
      </c>
      <c r="TLY5" s="518" t="s">
        <v>11476</v>
      </c>
      <c r="TLZ5" s="518"/>
      <c r="TMA5" s="228" t="s">
        <v>1378</v>
      </c>
      <c r="TMB5" s="229" t="e">
        <f t="shared" ref="TMB5" si="2770">LARGE(TMB13,1)</f>
        <v>#NUM!</v>
      </c>
      <c r="TMC5" s="227">
        <v>2773</v>
      </c>
      <c r="TMD5" s="518" t="s">
        <v>11477</v>
      </c>
      <c r="TME5" s="518"/>
      <c r="TMF5" s="228" t="s">
        <v>1378</v>
      </c>
      <c r="TMG5" s="229" t="e">
        <f t="shared" ref="TMG5" si="2771">LARGE(TMG13,1)</f>
        <v>#NUM!</v>
      </c>
      <c r="TMH5" s="227">
        <v>2774</v>
      </c>
      <c r="TMI5" s="518" t="s">
        <v>11478</v>
      </c>
      <c r="TMJ5" s="518"/>
      <c r="TMK5" s="228" t="s">
        <v>1378</v>
      </c>
      <c r="TML5" s="229" t="e">
        <f t="shared" ref="TML5" si="2772">LARGE(TML13,1)</f>
        <v>#NUM!</v>
      </c>
      <c r="TMM5" s="227">
        <v>2775</v>
      </c>
      <c r="TMN5" s="518" t="s">
        <v>11479</v>
      </c>
      <c r="TMO5" s="518"/>
      <c r="TMP5" s="228" t="s">
        <v>1378</v>
      </c>
      <c r="TMQ5" s="229" t="e">
        <f t="shared" ref="TMQ5" si="2773">LARGE(TMQ13,1)</f>
        <v>#NUM!</v>
      </c>
      <c r="TMR5" s="227">
        <v>2776</v>
      </c>
      <c r="TMS5" s="518" t="s">
        <v>11480</v>
      </c>
      <c r="TMT5" s="518"/>
      <c r="TMU5" s="228" t="s">
        <v>1378</v>
      </c>
      <c r="TMV5" s="229" t="e">
        <f t="shared" ref="TMV5" si="2774">LARGE(TMV13,1)</f>
        <v>#NUM!</v>
      </c>
      <c r="TMW5" s="227">
        <v>2777</v>
      </c>
      <c r="TMX5" s="518" t="s">
        <v>11481</v>
      </c>
      <c r="TMY5" s="518"/>
      <c r="TMZ5" s="228" t="s">
        <v>1378</v>
      </c>
      <c r="TNA5" s="229" t="e">
        <f t="shared" ref="TNA5" si="2775">LARGE(TNA13,1)</f>
        <v>#NUM!</v>
      </c>
      <c r="TNB5" s="227">
        <v>2778</v>
      </c>
      <c r="TNC5" s="518" t="s">
        <v>11482</v>
      </c>
      <c r="TND5" s="518"/>
      <c r="TNE5" s="228" t="s">
        <v>1378</v>
      </c>
      <c r="TNF5" s="229" t="e">
        <f t="shared" ref="TNF5" si="2776">LARGE(TNF13,1)</f>
        <v>#NUM!</v>
      </c>
      <c r="TNG5" s="227">
        <v>2779</v>
      </c>
      <c r="TNH5" s="518" t="s">
        <v>11483</v>
      </c>
      <c r="TNI5" s="518"/>
      <c r="TNJ5" s="228" t="s">
        <v>1378</v>
      </c>
      <c r="TNK5" s="229" t="e">
        <f t="shared" ref="TNK5" si="2777">LARGE(TNK13,1)</f>
        <v>#NUM!</v>
      </c>
      <c r="TNL5" s="227">
        <v>2780</v>
      </c>
      <c r="TNM5" s="518" t="s">
        <v>11484</v>
      </c>
      <c r="TNN5" s="518"/>
      <c r="TNO5" s="228" t="s">
        <v>1378</v>
      </c>
      <c r="TNP5" s="229" t="e">
        <f t="shared" ref="TNP5" si="2778">LARGE(TNP13,1)</f>
        <v>#NUM!</v>
      </c>
      <c r="TNQ5" s="227">
        <v>2781</v>
      </c>
      <c r="TNR5" s="518" t="s">
        <v>11485</v>
      </c>
      <c r="TNS5" s="518"/>
      <c r="TNT5" s="228" t="s">
        <v>1378</v>
      </c>
      <c r="TNU5" s="229" t="e">
        <f t="shared" ref="TNU5" si="2779">LARGE(TNU13,1)</f>
        <v>#NUM!</v>
      </c>
      <c r="TNV5" s="227">
        <v>2782</v>
      </c>
      <c r="TNW5" s="518" t="s">
        <v>11486</v>
      </c>
      <c r="TNX5" s="518"/>
      <c r="TNY5" s="228" t="s">
        <v>1378</v>
      </c>
      <c r="TNZ5" s="229" t="e">
        <f t="shared" ref="TNZ5" si="2780">LARGE(TNZ13,1)</f>
        <v>#NUM!</v>
      </c>
      <c r="TOA5" s="227">
        <v>2783</v>
      </c>
      <c r="TOB5" s="518" t="s">
        <v>11487</v>
      </c>
      <c r="TOC5" s="518"/>
      <c r="TOD5" s="228" t="s">
        <v>1378</v>
      </c>
      <c r="TOE5" s="229" t="e">
        <f t="shared" ref="TOE5" si="2781">LARGE(TOE13,1)</f>
        <v>#NUM!</v>
      </c>
      <c r="TOF5" s="227">
        <v>2784</v>
      </c>
      <c r="TOG5" s="518" t="s">
        <v>11488</v>
      </c>
      <c r="TOH5" s="518"/>
      <c r="TOI5" s="228" t="s">
        <v>1378</v>
      </c>
      <c r="TOJ5" s="229" t="e">
        <f t="shared" ref="TOJ5" si="2782">LARGE(TOJ13,1)</f>
        <v>#NUM!</v>
      </c>
      <c r="TOK5" s="227">
        <v>2785</v>
      </c>
      <c r="TOL5" s="518" t="s">
        <v>11489</v>
      </c>
      <c r="TOM5" s="518"/>
      <c r="TON5" s="228" t="s">
        <v>1378</v>
      </c>
      <c r="TOO5" s="229" t="e">
        <f t="shared" ref="TOO5" si="2783">LARGE(TOO13,1)</f>
        <v>#NUM!</v>
      </c>
      <c r="TOP5" s="227">
        <v>2786</v>
      </c>
      <c r="TOQ5" s="518" t="s">
        <v>11490</v>
      </c>
      <c r="TOR5" s="518"/>
      <c r="TOS5" s="228" t="s">
        <v>1378</v>
      </c>
      <c r="TOT5" s="229" t="e">
        <f t="shared" ref="TOT5" si="2784">LARGE(TOT13,1)</f>
        <v>#NUM!</v>
      </c>
      <c r="TOU5" s="227">
        <v>2787</v>
      </c>
      <c r="TOV5" s="518" t="s">
        <v>11491</v>
      </c>
      <c r="TOW5" s="518"/>
      <c r="TOX5" s="228" t="s">
        <v>1378</v>
      </c>
      <c r="TOY5" s="229" t="e">
        <f t="shared" ref="TOY5" si="2785">LARGE(TOY13,1)</f>
        <v>#NUM!</v>
      </c>
      <c r="TOZ5" s="227">
        <v>2788</v>
      </c>
      <c r="TPA5" s="518" t="s">
        <v>11492</v>
      </c>
      <c r="TPB5" s="518"/>
      <c r="TPC5" s="228" t="s">
        <v>1378</v>
      </c>
      <c r="TPD5" s="229" t="e">
        <f t="shared" ref="TPD5" si="2786">LARGE(TPD13,1)</f>
        <v>#NUM!</v>
      </c>
      <c r="TPE5" s="227">
        <v>2789</v>
      </c>
      <c r="TPF5" s="518" t="s">
        <v>11493</v>
      </c>
      <c r="TPG5" s="518"/>
      <c r="TPH5" s="228" t="s">
        <v>1378</v>
      </c>
      <c r="TPI5" s="229" t="e">
        <f t="shared" ref="TPI5" si="2787">LARGE(TPI13,1)</f>
        <v>#NUM!</v>
      </c>
      <c r="TPJ5" s="227">
        <v>2790</v>
      </c>
      <c r="TPK5" s="518" t="s">
        <v>11494</v>
      </c>
      <c r="TPL5" s="518"/>
      <c r="TPM5" s="228" t="s">
        <v>1378</v>
      </c>
      <c r="TPN5" s="229" t="e">
        <f t="shared" ref="TPN5" si="2788">LARGE(TPN13,1)</f>
        <v>#NUM!</v>
      </c>
      <c r="TPO5" s="227">
        <v>2791</v>
      </c>
      <c r="TPP5" s="518" t="s">
        <v>11495</v>
      </c>
      <c r="TPQ5" s="518"/>
      <c r="TPR5" s="228" t="s">
        <v>1378</v>
      </c>
      <c r="TPS5" s="229" t="e">
        <f t="shared" ref="TPS5" si="2789">LARGE(TPS13,1)</f>
        <v>#NUM!</v>
      </c>
      <c r="TPT5" s="227">
        <v>2792</v>
      </c>
      <c r="TPU5" s="518" t="s">
        <v>11496</v>
      </c>
      <c r="TPV5" s="518"/>
      <c r="TPW5" s="228" t="s">
        <v>1378</v>
      </c>
      <c r="TPX5" s="229" t="e">
        <f t="shared" ref="TPX5" si="2790">LARGE(TPX13,1)</f>
        <v>#NUM!</v>
      </c>
      <c r="TPY5" s="227">
        <v>2793</v>
      </c>
      <c r="TPZ5" s="518" t="s">
        <v>11497</v>
      </c>
      <c r="TQA5" s="518"/>
      <c r="TQB5" s="228" t="s">
        <v>1378</v>
      </c>
      <c r="TQC5" s="229" t="e">
        <f t="shared" ref="TQC5" si="2791">LARGE(TQC13,1)</f>
        <v>#NUM!</v>
      </c>
      <c r="TQD5" s="227">
        <v>2794</v>
      </c>
      <c r="TQE5" s="518" t="s">
        <v>11498</v>
      </c>
      <c r="TQF5" s="518"/>
      <c r="TQG5" s="228" t="s">
        <v>1378</v>
      </c>
      <c r="TQH5" s="229" t="e">
        <f t="shared" ref="TQH5" si="2792">LARGE(TQH13,1)</f>
        <v>#NUM!</v>
      </c>
      <c r="TQI5" s="227">
        <v>2795</v>
      </c>
      <c r="TQJ5" s="518" t="s">
        <v>11499</v>
      </c>
      <c r="TQK5" s="518"/>
      <c r="TQL5" s="228" t="s">
        <v>1378</v>
      </c>
      <c r="TQM5" s="229" t="e">
        <f t="shared" ref="TQM5" si="2793">LARGE(TQM13,1)</f>
        <v>#NUM!</v>
      </c>
      <c r="TQN5" s="227">
        <v>2796</v>
      </c>
      <c r="TQO5" s="518" t="s">
        <v>11500</v>
      </c>
      <c r="TQP5" s="518"/>
      <c r="TQQ5" s="228" t="s">
        <v>1378</v>
      </c>
      <c r="TQR5" s="229" t="e">
        <f t="shared" ref="TQR5" si="2794">LARGE(TQR13,1)</f>
        <v>#NUM!</v>
      </c>
      <c r="TQS5" s="227">
        <v>2797</v>
      </c>
      <c r="TQT5" s="518" t="s">
        <v>11501</v>
      </c>
      <c r="TQU5" s="518"/>
      <c r="TQV5" s="228" t="s">
        <v>1378</v>
      </c>
      <c r="TQW5" s="229" t="e">
        <f t="shared" ref="TQW5" si="2795">LARGE(TQW13,1)</f>
        <v>#NUM!</v>
      </c>
      <c r="TQX5" s="227">
        <v>2798</v>
      </c>
      <c r="TQY5" s="518" t="s">
        <v>11502</v>
      </c>
      <c r="TQZ5" s="518"/>
      <c r="TRA5" s="228" t="s">
        <v>1378</v>
      </c>
      <c r="TRB5" s="229" t="e">
        <f t="shared" ref="TRB5" si="2796">LARGE(TRB13,1)</f>
        <v>#NUM!</v>
      </c>
      <c r="TRC5" s="227">
        <v>2799</v>
      </c>
      <c r="TRD5" s="518" t="s">
        <v>11503</v>
      </c>
      <c r="TRE5" s="518"/>
      <c r="TRF5" s="228" t="s">
        <v>1378</v>
      </c>
      <c r="TRG5" s="229" t="e">
        <f t="shared" ref="TRG5" si="2797">LARGE(TRG13,1)</f>
        <v>#NUM!</v>
      </c>
      <c r="TRH5" s="227">
        <v>2800</v>
      </c>
      <c r="TRI5" s="518" t="s">
        <v>11504</v>
      </c>
      <c r="TRJ5" s="518"/>
      <c r="TRK5" s="228" t="s">
        <v>1378</v>
      </c>
      <c r="TRL5" s="229" t="e">
        <f t="shared" ref="TRL5" si="2798">LARGE(TRL13,1)</f>
        <v>#NUM!</v>
      </c>
      <c r="TRM5" s="227">
        <v>2801</v>
      </c>
      <c r="TRN5" s="518" t="s">
        <v>11505</v>
      </c>
      <c r="TRO5" s="518"/>
      <c r="TRP5" s="228" t="s">
        <v>1378</v>
      </c>
      <c r="TRQ5" s="229" t="e">
        <f t="shared" ref="TRQ5" si="2799">LARGE(TRQ13,1)</f>
        <v>#NUM!</v>
      </c>
      <c r="TRR5" s="227">
        <v>2802</v>
      </c>
      <c r="TRS5" s="518" t="s">
        <v>11506</v>
      </c>
      <c r="TRT5" s="518"/>
      <c r="TRU5" s="228" t="s">
        <v>1378</v>
      </c>
      <c r="TRV5" s="229" t="e">
        <f t="shared" ref="TRV5" si="2800">LARGE(TRV13,1)</f>
        <v>#NUM!</v>
      </c>
      <c r="TRW5" s="227">
        <v>2803</v>
      </c>
      <c r="TRX5" s="518" t="s">
        <v>11507</v>
      </c>
      <c r="TRY5" s="518"/>
      <c r="TRZ5" s="228" t="s">
        <v>1378</v>
      </c>
      <c r="TSA5" s="229" t="e">
        <f t="shared" ref="TSA5" si="2801">LARGE(TSA13,1)</f>
        <v>#NUM!</v>
      </c>
      <c r="TSB5" s="227">
        <v>2804</v>
      </c>
      <c r="TSC5" s="518" t="s">
        <v>11508</v>
      </c>
      <c r="TSD5" s="518"/>
      <c r="TSE5" s="228" t="s">
        <v>1378</v>
      </c>
      <c r="TSF5" s="229" t="e">
        <f t="shared" ref="TSF5" si="2802">LARGE(TSF13,1)</f>
        <v>#NUM!</v>
      </c>
      <c r="TSG5" s="227">
        <v>2805</v>
      </c>
      <c r="TSH5" s="518" t="s">
        <v>11509</v>
      </c>
      <c r="TSI5" s="518"/>
      <c r="TSJ5" s="228" t="s">
        <v>1378</v>
      </c>
      <c r="TSK5" s="229" t="e">
        <f t="shared" ref="TSK5" si="2803">LARGE(TSK13,1)</f>
        <v>#NUM!</v>
      </c>
      <c r="TSL5" s="227">
        <v>2806</v>
      </c>
      <c r="TSM5" s="518" t="s">
        <v>11510</v>
      </c>
      <c r="TSN5" s="518"/>
      <c r="TSO5" s="228" t="s">
        <v>1378</v>
      </c>
      <c r="TSP5" s="229" t="e">
        <f t="shared" ref="TSP5" si="2804">LARGE(TSP13,1)</f>
        <v>#NUM!</v>
      </c>
      <c r="TSQ5" s="227">
        <v>2807</v>
      </c>
      <c r="TSR5" s="518" t="s">
        <v>11511</v>
      </c>
      <c r="TSS5" s="518"/>
      <c r="TST5" s="228" t="s">
        <v>1378</v>
      </c>
      <c r="TSU5" s="229" t="e">
        <f t="shared" ref="TSU5" si="2805">LARGE(TSU13,1)</f>
        <v>#NUM!</v>
      </c>
      <c r="TSV5" s="227">
        <v>2808</v>
      </c>
      <c r="TSW5" s="518" t="s">
        <v>11512</v>
      </c>
      <c r="TSX5" s="518"/>
      <c r="TSY5" s="228" t="s">
        <v>1378</v>
      </c>
      <c r="TSZ5" s="229" t="e">
        <f t="shared" ref="TSZ5" si="2806">LARGE(TSZ13,1)</f>
        <v>#NUM!</v>
      </c>
      <c r="TTA5" s="227">
        <v>2809</v>
      </c>
      <c r="TTB5" s="518" t="s">
        <v>11513</v>
      </c>
      <c r="TTC5" s="518"/>
      <c r="TTD5" s="228" t="s">
        <v>1378</v>
      </c>
      <c r="TTE5" s="229" t="e">
        <f t="shared" ref="TTE5" si="2807">LARGE(TTE13,1)</f>
        <v>#NUM!</v>
      </c>
      <c r="TTF5" s="227">
        <v>2810</v>
      </c>
      <c r="TTG5" s="518" t="s">
        <v>11514</v>
      </c>
      <c r="TTH5" s="518"/>
      <c r="TTI5" s="228" t="s">
        <v>1378</v>
      </c>
      <c r="TTJ5" s="229" t="e">
        <f t="shared" ref="TTJ5" si="2808">LARGE(TTJ13,1)</f>
        <v>#NUM!</v>
      </c>
      <c r="TTK5" s="227">
        <v>2811</v>
      </c>
      <c r="TTL5" s="518" t="s">
        <v>11515</v>
      </c>
      <c r="TTM5" s="518"/>
      <c r="TTN5" s="228" t="s">
        <v>1378</v>
      </c>
      <c r="TTO5" s="229" t="e">
        <f t="shared" ref="TTO5" si="2809">LARGE(TTO13,1)</f>
        <v>#NUM!</v>
      </c>
      <c r="TTP5" s="227">
        <v>2812</v>
      </c>
      <c r="TTQ5" s="518" t="s">
        <v>11516</v>
      </c>
      <c r="TTR5" s="518"/>
      <c r="TTS5" s="228" t="s">
        <v>1378</v>
      </c>
      <c r="TTT5" s="229" t="e">
        <f t="shared" ref="TTT5" si="2810">LARGE(TTT13,1)</f>
        <v>#NUM!</v>
      </c>
      <c r="TTU5" s="227">
        <v>2813</v>
      </c>
      <c r="TTV5" s="518" t="s">
        <v>11517</v>
      </c>
      <c r="TTW5" s="518"/>
      <c r="TTX5" s="228" t="s">
        <v>1378</v>
      </c>
      <c r="TTY5" s="229" t="e">
        <f t="shared" ref="TTY5" si="2811">LARGE(TTY13,1)</f>
        <v>#NUM!</v>
      </c>
      <c r="TTZ5" s="227">
        <v>2814</v>
      </c>
      <c r="TUA5" s="518" t="s">
        <v>11518</v>
      </c>
      <c r="TUB5" s="518"/>
      <c r="TUC5" s="228" t="s">
        <v>1378</v>
      </c>
      <c r="TUD5" s="229" t="e">
        <f t="shared" ref="TUD5" si="2812">LARGE(TUD13,1)</f>
        <v>#NUM!</v>
      </c>
      <c r="TUE5" s="227">
        <v>2815</v>
      </c>
      <c r="TUF5" s="518" t="s">
        <v>11519</v>
      </c>
      <c r="TUG5" s="518"/>
      <c r="TUH5" s="228" t="s">
        <v>1378</v>
      </c>
      <c r="TUI5" s="229" t="e">
        <f t="shared" ref="TUI5" si="2813">LARGE(TUI13,1)</f>
        <v>#NUM!</v>
      </c>
      <c r="TUJ5" s="227">
        <v>2816</v>
      </c>
      <c r="TUK5" s="518" t="s">
        <v>11520</v>
      </c>
      <c r="TUL5" s="518"/>
      <c r="TUM5" s="228" t="s">
        <v>1378</v>
      </c>
      <c r="TUN5" s="229" t="e">
        <f t="shared" ref="TUN5" si="2814">LARGE(TUN13,1)</f>
        <v>#NUM!</v>
      </c>
      <c r="TUO5" s="227">
        <v>2817</v>
      </c>
      <c r="TUP5" s="518" t="s">
        <v>11521</v>
      </c>
      <c r="TUQ5" s="518"/>
      <c r="TUR5" s="228" t="s">
        <v>1378</v>
      </c>
      <c r="TUS5" s="229" t="e">
        <f t="shared" ref="TUS5" si="2815">LARGE(TUS13,1)</f>
        <v>#NUM!</v>
      </c>
      <c r="TUT5" s="227">
        <v>2818</v>
      </c>
      <c r="TUU5" s="518" t="s">
        <v>11522</v>
      </c>
      <c r="TUV5" s="518"/>
      <c r="TUW5" s="228" t="s">
        <v>1378</v>
      </c>
      <c r="TUX5" s="229" t="e">
        <f t="shared" ref="TUX5" si="2816">LARGE(TUX13,1)</f>
        <v>#NUM!</v>
      </c>
      <c r="TUY5" s="227">
        <v>2819</v>
      </c>
      <c r="TUZ5" s="518" t="s">
        <v>11523</v>
      </c>
      <c r="TVA5" s="518"/>
      <c r="TVB5" s="228" t="s">
        <v>1378</v>
      </c>
      <c r="TVC5" s="229" t="e">
        <f t="shared" ref="TVC5" si="2817">LARGE(TVC13,1)</f>
        <v>#NUM!</v>
      </c>
      <c r="TVD5" s="227">
        <v>2820</v>
      </c>
      <c r="TVE5" s="518" t="s">
        <v>11524</v>
      </c>
      <c r="TVF5" s="518"/>
      <c r="TVG5" s="228" t="s">
        <v>1378</v>
      </c>
      <c r="TVH5" s="229" t="e">
        <f t="shared" ref="TVH5" si="2818">LARGE(TVH13,1)</f>
        <v>#NUM!</v>
      </c>
      <c r="TVI5" s="227">
        <v>2821</v>
      </c>
      <c r="TVJ5" s="518" t="s">
        <v>11525</v>
      </c>
      <c r="TVK5" s="518"/>
      <c r="TVL5" s="228" t="s">
        <v>1378</v>
      </c>
      <c r="TVM5" s="229" t="e">
        <f t="shared" ref="TVM5" si="2819">LARGE(TVM13,1)</f>
        <v>#NUM!</v>
      </c>
      <c r="TVN5" s="227">
        <v>2822</v>
      </c>
      <c r="TVO5" s="518" t="s">
        <v>11526</v>
      </c>
      <c r="TVP5" s="518"/>
      <c r="TVQ5" s="228" t="s">
        <v>1378</v>
      </c>
      <c r="TVR5" s="229" t="e">
        <f t="shared" ref="TVR5" si="2820">LARGE(TVR13,1)</f>
        <v>#NUM!</v>
      </c>
      <c r="TVS5" s="227">
        <v>2823</v>
      </c>
      <c r="TVT5" s="518" t="s">
        <v>11527</v>
      </c>
      <c r="TVU5" s="518"/>
      <c r="TVV5" s="228" t="s">
        <v>1378</v>
      </c>
      <c r="TVW5" s="229" t="e">
        <f t="shared" ref="TVW5" si="2821">LARGE(TVW13,1)</f>
        <v>#NUM!</v>
      </c>
      <c r="TVX5" s="227">
        <v>2824</v>
      </c>
      <c r="TVY5" s="518" t="s">
        <v>11528</v>
      </c>
      <c r="TVZ5" s="518"/>
      <c r="TWA5" s="228" t="s">
        <v>1378</v>
      </c>
      <c r="TWB5" s="229" t="e">
        <f t="shared" ref="TWB5" si="2822">LARGE(TWB13,1)</f>
        <v>#NUM!</v>
      </c>
      <c r="TWC5" s="227">
        <v>2825</v>
      </c>
      <c r="TWD5" s="518" t="s">
        <v>11529</v>
      </c>
      <c r="TWE5" s="518"/>
      <c r="TWF5" s="228" t="s">
        <v>1378</v>
      </c>
      <c r="TWG5" s="229" t="e">
        <f t="shared" ref="TWG5" si="2823">LARGE(TWG13,1)</f>
        <v>#NUM!</v>
      </c>
      <c r="TWH5" s="227">
        <v>2826</v>
      </c>
      <c r="TWI5" s="518" t="s">
        <v>11530</v>
      </c>
      <c r="TWJ5" s="518"/>
      <c r="TWK5" s="228" t="s">
        <v>1378</v>
      </c>
      <c r="TWL5" s="229" t="e">
        <f t="shared" ref="TWL5" si="2824">LARGE(TWL13,1)</f>
        <v>#NUM!</v>
      </c>
      <c r="TWM5" s="227">
        <v>2827</v>
      </c>
      <c r="TWN5" s="518" t="s">
        <v>11531</v>
      </c>
      <c r="TWO5" s="518"/>
      <c r="TWP5" s="228" t="s">
        <v>1378</v>
      </c>
      <c r="TWQ5" s="229" t="e">
        <f t="shared" ref="TWQ5" si="2825">LARGE(TWQ13,1)</f>
        <v>#NUM!</v>
      </c>
      <c r="TWR5" s="227">
        <v>2828</v>
      </c>
      <c r="TWS5" s="518" t="s">
        <v>11532</v>
      </c>
      <c r="TWT5" s="518"/>
      <c r="TWU5" s="228" t="s">
        <v>1378</v>
      </c>
      <c r="TWV5" s="229" t="e">
        <f t="shared" ref="TWV5" si="2826">LARGE(TWV13,1)</f>
        <v>#NUM!</v>
      </c>
      <c r="TWW5" s="227">
        <v>2829</v>
      </c>
      <c r="TWX5" s="518" t="s">
        <v>11533</v>
      </c>
      <c r="TWY5" s="518"/>
      <c r="TWZ5" s="228" t="s">
        <v>1378</v>
      </c>
      <c r="TXA5" s="229" t="e">
        <f t="shared" ref="TXA5" si="2827">LARGE(TXA13,1)</f>
        <v>#NUM!</v>
      </c>
      <c r="TXB5" s="227">
        <v>2830</v>
      </c>
      <c r="TXC5" s="518" t="s">
        <v>11534</v>
      </c>
      <c r="TXD5" s="518"/>
      <c r="TXE5" s="228" t="s">
        <v>1378</v>
      </c>
      <c r="TXF5" s="229" t="e">
        <f t="shared" ref="TXF5" si="2828">LARGE(TXF13,1)</f>
        <v>#NUM!</v>
      </c>
      <c r="TXG5" s="227">
        <v>2831</v>
      </c>
      <c r="TXH5" s="518" t="s">
        <v>11535</v>
      </c>
      <c r="TXI5" s="518"/>
      <c r="TXJ5" s="228" t="s">
        <v>1378</v>
      </c>
      <c r="TXK5" s="229" t="e">
        <f t="shared" ref="TXK5" si="2829">LARGE(TXK13,1)</f>
        <v>#NUM!</v>
      </c>
      <c r="TXL5" s="227">
        <v>2832</v>
      </c>
      <c r="TXM5" s="518" t="s">
        <v>11536</v>
      </c>
      <c r="TXN5" s="518"/>
      <c r="TXO5" s="228" t="s">
        <v>1378</v>
      </c>
      <c r="TXP5" s="229" t="e">
        <f t="shared" ref="TXP5" si="2830">LARGE(TXP13,1)</f>
        <v>#NUM!</v>
      </c>
      <c r="TXQ5" s="227">
        <v>2833</v>
      </c>
      <c r="TXR5" s="518" t="s">
        <v>11537</v>
      </c>
      <c r="TXS5" s="518"/>
      <c r="TXT5" s="228" t="s">
        <v>1378</v>
      </c>
      <c r="TXU5" s="229" t="e">
        <f t="shared" ref="TXU5" si="2831">LARGE(TXU13,1)</f>
        <v>#NUM!</v>
      </c>
      <c r="TXV5" s="227">
        <v>2834</v>
      </c>
      <c r="TXW5" s="518" t="s">
        <v>11538</v>
      </c>
      <c r="TXX5" s="518"/>
      <c r="TXY5" s="228" t="s">
        <v>1378</v>
      </c>
      <c r="TXZ5" s="229" t="e">
        <f t="shared" ref="TXZ5" si="2832">LARGE(TXZ13,1)</f>
        <v>#NUM!</v>
      </c>
      <c r="TYA5" s="227">
        <v>2835</v>
      </c>
      <c r="TYB5" s="518" t="s">
        <v>11539</v>
      </c>
      <c r="TYC5" s="518"/>
      <c r="TYD5" s="228" t="s">
        <v>1378</v>
      </c>
      <c r="TYE5" s="229" t="e">
        <f t="shared" ref="TYE5" si="2833">LARGE(TYE13,1)</f>
        <v>#NUM!</v>
      </c>
      <c r="TYF5" s="227">
        <v>2836</v>
      </c>
      <c r="TYG5" s="518" t="s">
        <v>11540</v>
      </c>
      <c r="TYH5" s="518"/>
      <c r="TYI5" s="228" t="s">
        <v>1378</v>
      </c>
      <c r="TYJ5" s="229" t="e">
        <f t="shared" ref="TYJ5" si="2834">LARGE(TYJ13,1)</f>
        <v>#NUM!</v>
      </c>
      <c r="TYK5" s="227">
        <v>2837</v>
      </c>
      <c r="TYL5" s="518" t="s">
        <v>11541</v>
      </c>
      <c r="TYM5" s="518"/>
      <c r="TYN5" s="228" t="s">
        <v>1378</v>
      </c>
      <c r="TYO5" s="229" t="e">
        <f t="shared" ref="TYO5" si="2835">LARGE(TYO13,1)</f>
        <v>#NUM!</v>
      </c>
      <c r="TYP5" s="227">
        <v>2838</v>
      </c>
      <c r="TYQ5" s="518" t="s">
        <v>11542</v>
      </c>
      <c r="TYR5" s="518"/>
      <c r="TYS5" s="228" t="s">
        <v>1378</v>
      </c>
      <c r="TYT5" s="229" t="e">
        <f t="shared" ref="TYT5" si="2836">LARGE(TYT13,1)</f>
        <v>#NUM!</v>
      </c>
      <c r="TYU5" s="227">
        <v>2839</v>
      </c>
      <c r="TYV5" s="518" t="s">
        <v>11543</v>
      </c>
      <c r="TYW5" s="518"/>
      <c r="TYX5" s="228" t="s">
        <v>1378</v>
      </c>
      <c r="TYY5" s="229" t="e">
        <f t="shared" ref="TYY5" si="2837">LARGE(TYY13,1)</f>
        <v>#NUM!</v>
      </c>
      <c r="TYZ5" s="227">
        <v>2840</v>
      </c>
      <c r="TZA5" s="518" t="s">
        <v>11544</v>
      </c>
      <c r="TZB5" s="518"/>
      <c r="TZC5" s="228" t="s">
        <v>1378</v>
      </c>
      <c r="TZD5" s="229" t="e">
        <f t="shared" ref="TZD5" si="2838">LARGE(TZD13,1)</f>
        <v>#NUM!</v>
      </c>
      <c r="TZE5" s="227">
        <v>2841</v>
      </c>
      <c r="TZF5" s="518" t="s">
        <v>11545</v>
      </c>
      <c r="TZG5" s="518"/>
      <c r="TZH5" s="228" t="s">
        <v>1378</v>
      </c>
      <c r="TZI5" s="229" t="e">
        <f t="shared" ref="TZI5" si="2839">LARGE(TZI13,1)</f>
        <v>#NUM!</v>
      </c>
      <c r="TZJ5" s="227">
        <v>2842</v>
      </c>
      <c r="TZK5" s="518" t="s">
        <v>11546</v>
      </c>
      <c r="TZL5" s="518"/>
      <c r="TZM5" s="228" t="s">
        <v>1378</v>
      </c>
      <c r="TZN5" s="229" t="e">
        <f t="shared" ref="TZN5" si="2840">LARGE(TZN13,1)</f>
        <v>#NUM!</v>
      </c>
      <c r="TZO5" s="227">
        <v>2843</v>
      </c>
      <c r="TZP5" s="518" t="s">
        <v>11547</v>
      </c>
      <c r="TZQ5" s="518"/>
      <c r="TZR5" s="228" t="s">
        <v>1378</v>
      </c>
      <c r="TZS5" s="229" t="e">
        <f t="shared" ref="TZS5" si="2841">LARGE(TZS13,1)</f>
        <v>#NUM!</v>
      </c>
      <c r="TZT5" s="227">
        <v>2844</v>
      </c>
      <c r="TZU5" s="518" t="s">
        <v>11548</v>
      </c>
      <c r="TZV5" s="518"/>
      <c r="TZW5" s="228" t="s">
        <v>1378</v>
      </c>
      <c r="TZX5" s="229" t="e">
        <f t="shared" ref="TZX5" si="2842">LARGE(TZX13,1)</f>
        <v>#NUM!</v>
      </c>
      <c r="TZY5" s="227">
        <v>2845</v>
      </c>
      <c r="TZZ5" s="518" t="s">
        <v>11549</v>
      </c>
      <c r="UAA5" s="518"/>
      <c r="UAB5" s="228" t="s">
        <v>1378</v>
      </c>
      <c r="UAC5" s="229" t="e">
        <f t="shared" ref="UAC5" si="2843">LARGE(UAC13,1)</f>
        <v>#NUM!</v>
      </c>
      <c r="UAD5" s="227">
        <v>2846</v>
      </c>
      <c r="UAE5" s="518" t="s">
        <v>11550</v>
      </c>
      <c r="UAF5" s="518"/>
      <c r="UAG5" s="228" t="s">
        <v>1378</v>
      </c>
      <c r="UAH5" s="229" t="e">
        <f t="shared" ref="UAH5" si="2844">LARGE(UAH13,1)</f>
        <v>#NUM!</v>
      </c>
      <c r="UAI5" s="227">
        <v>2847</v>
      </c>
      <c r="UAJ5" s="518" t="s">
        <v>11551</v>
      </c>
      <c r="UAK5" s="518"/>
      <c r="UAL5" s="228" t="s">
        <v>1378</v>
      </c>
      <c r="UAM5" s="229" t="e">
        <f t="shared" ref="UAM5" si="2845">LARGE(UAM13,1)</f>
        <v>#NUM!</v>
      </c>
      <c r="UAN5" s="227">
        <v>2848</v>
      </c>
      <c r="UAO5" s="518" t="s">
        <v>11552</v>
      </c>
      <c r="UAP5" s="518"/>
      <c r="UAQ5" s="228" t="s">
        <v>1378</v>
      </c>
      <c r="UAR5" s="229" t="e">
        <f t="shared" ref="UAR5" si="2846">LARGE(UAR13,1)</f>
        <v>#NUM!</v>
      </c>
      <c r="UAS5" s="227">
        <v>2849</v>
      </c>
      <c r="UAT5" s="518" t="s">
        <v>11553</v>
      </c>
      <c r="UAU5" s="518"/>
      <c r="UAV5" s="228" t="s">
        <v>1378</v>
      </c>
      <c r="UAW5" s="229" t="e">
        <f t="shared" ref="UAW5" si="2847">LARGE(UAW13,1)</f>
        <v>#NUM!</v>
      </c>
      <c r="UAX5" s="227">
        <v>2850</v>
      </c>
      <c r="UAY5" s="518" t="s">
        <v>11554</v>
      </c>
      <c r="UAZ5" s="518"/>
      <c r="UBA5" s="228" t="s">
        <v>1378</v>
      </c>
      <c r="UBB5" s="229" t="e">
        <f t="shared" ref="UBB5" si="2848">LARGE(UBB13,1)</f>
        <v>#NUM!</v>
      </c>
      <c r="UBC5" s="227">
        <v>2851</v>
      </c>
      <c r="UBD5" s="518" t="s">
        <v>11555</v>
      </c>
      <c r="UBE5" s="518"/>
      <c r="UBF5" s="228" t="s">
        <v>1378</v>
      </c>
      <c r="UBG5" s="229" t="e">
        <f t="shared" ref="UBG5" si="2849">LARGE(UBG13,1)</f>
        <v>#NUM!</v>
      </c>
      <c r="UBH5" s="227">
        <v>2852</v>
      </c>
      <c r="UBI5" s="518" t="s">
        <v>11556</v>
      </c>
      <c r="UBJ5" s="518"/>
      <c r="UBK5" s="228" t="s">
        <v>1378</v>
      </c>
      <c r="UBL5" s="229" t="e">
        <f t="shared" ref="UBL5" si="2850">LARGE(UBL13,1)</f>
        <v>#NUM!</v>
      </c>
      <c r="UBM5" s="227">
        <v>2853</v>
      </c>
      <c r="UBN5" s="518" t="s">
        <v>11557</v>
      </c>
      <c r="UBO5" s="518"/>
      <c r="UBP5" s="228" t="s">
        <v>1378</v>
      </c>
      <c r="UBQ5" s="229" t="e">
        <f t="shared" ref="UBQ5" si="2851">LARGE(UBQ13,1)</f>
        <v>#NUM!</v>
      </c>
      <c r="UBR5" s="227">
        <v>2854</v>
      </c>
      <c r="UBS5" s="518" t="s">
        <v>11558</v>
      </c>
      <c r="UBT5" s="518"/>
      <c r="UBU5" s="228" t="s">
        <v>1378</v>
      </c>
      <c r="UBV5" s="229" t="e">
        <f t="shared" ref="UBV5" si="2852">LARGE(UBV13,1)</f>
        <v>#NUM!</v>
      </c>
      <c r="UBW5" s="227">
        <v>2855</v>
      </c>
      <c r="UBX5" s="518" t="s">
        <v>11559</v>
      </c>
      <c r="UBY5" s="518"/>
      <c r="UBZ5" s="228" t="s">
        <v>1378</v>
      </c>
      <c r="UCA5" s="229" t="e">
        <f t="shared" ref="UCA5" si="2853">LARGE(UCA13,1)</f>
        <v>#NUM!</v>
      </c>
      <c r="UCB5" s="227">
        <v>2856</v>
      </c>
      <c r="UCC5" s="518" t="s">
        <v>11560</v>
      </c>
      <c r="UCD5" s="518"/>
      <c r="UCE5" s="228" t="s">
        <v>1378</v>
      </c>
      <c r="UCF5" s="229" t="e">
        <f t="shared" ref="UCF5" si="2854">LARGE(UCF13,1)</f>
        <v>#NUM!</v>
      </c>
      <c r="UCG5" s="227">
        <v>2857</v>
      </c>
      <c r="UCH5" s="518" t="s">
        <v>11561</v>
      </c>
      <c r="UCI5" s="518"/>
      <c r="UCJ5" s="228" t="s">
        <v>1378</v>
      </c>
      <c r="UCK5" s="229" t="e">
        <f t="shared" ref="UCK5" si="2855">LARGE(UCK13,1)</f>
        <v>#NUM!</v>
      </c>
      <c r="UCL5" s="227">
        <v>2858</v>
      </c>
      <c r="UCM5" s="518" t="s">
        <v>11562</v>
      </c>
      <c r="UCN5" s="518"/>
      <c r="UCO5" s="228" t="s">
        <v>1378</v>
      </c>
      <c r="UCP5" s="229" t="e">
        <f t="shared" ref="UCP5" si="2856">LARGE(UCP13,1)</f>
        <v>#NUM!</v>
      </c>
      <c r="UCQ5" s="227">
        <v>2859</v>
      </c>
      <c r="UCR5" s="518" t="s">
        <v>11563</v>
      </c>
      <c r="UCS5" s="518"/>
      <c r="UCT5" s="228" t="s">
        <v>1378</v>
      </c>
      <c r="UCU5" s="229" t="e">
        <f t="shared" ref="UCU5" si="2857">LARGE(UCU13,1)</f>
        <v>#NUM!</v>
      </c>
      <c r="UCV5" s="227">
        <v>2860</v>
      </c>
      <c r="UCW5" s="518" t="s">
        <v>11564</v>
      </c>
      <c r="UCX5" s="518"/>
      <c r="UCY5" s="228" t="s">
        <v>1378</v>
      </c>
      <c r="UCZ5" s="229" t="e">
        <f t="shared" ref="UCZ5" si="2858">LARGE(UCZ13,1)</f>
        <v>#NUM!</v>
      </c>
      <c r="UDA5" s="227">
        <v>2861</v>
      </c>
      <c r="UDB5" s="518" t="s">
        <v>11565</v>
      </c>
      <c r="UDC5" s="518"/>
      <c r="UDD5" s="228" t="s">
        <v>1378</v>
      </c>
      <c r="UDE5" s="229" t="e">
        <f t="shared" ref="UDE5" si="2859">LARGE(UDE13,1)</f>
        <v>#NUM!</v>
      </c>
      <c r="UDF5" s="227">
        <v>2862</v>
      </c>
      <c r="UDG5" s="518" t="s">
        <v>11566</v>
      </c>
      <c r="UDH5" s="518"/>
      <c r="UDI5" s="228" t="s">
        <v>1378</v>
      </c>
      <c r="UDJ5" s="229" t="e">
        <f t="shared" ref="UDJ5" si="2860">LARGE(UDJ13,1)</f>
        <v>#NUM!</v>
      </c>
      <c r="UDK5" s="227">
        <v>2863</v>
      </c>
      <c r="UDL5" s="518" t="s">
        <v>11567</v>
      </c>
      <c r="UDM5" s="518"/>
      <c r="UDN5" s="228" t="s">
        <v>1378</v>
      </c>
      <c r="UDO5" s="229" t="e">
        <f t="shared" ref="UDO5" si="2861">LARGE(UDO13,1)</f>
        <v>#NUM!</v>
      </c>
      <c r="UDP5" s="227">
        <v>2864</v>
      </c>
      <c r="UDQ5" s="518" t="s">
        <v>11568</v>
      </c>
      <c r="UDR5" s="518"/>
      <c r="UDS5" s="228" t="s">
        <v>1378</v>
      </c>
      <c r="UDT5" s="229" t="e">
        <f t="shared" ref="UDT5" si="2862">LARGE(UDT13,1)</f>
        <v>#NUM!</v>
      </c>
      <c r="UDU5" s="227">
        <v>2865</v>
      </c>
      <c r="UDV5" s="518" t="s">
        <v>11569</v>
      </c>
      <c r="UDW5" s="518"/>
      <c r="UDX5" s="228" t="s">
        <v>1378</v>
      </c>
      <c r="UDY5" s="229" t="e">
        <f t="shared" ref="UDY5" si="2863">LARGE(UDY13,1)</f>
        <v>#NUM!</v>
      </c>
      <c r="UDZ5" s="227">
        <v>2866</v>
      </c>
      <c r="UEA5" s="518" t="s">
        <v>11570</v>
      </c>
      <c r="UEB5" s="518"/>
      <c r="UEC5" s="228" t="s">
        <v>1378</v>
      </c>
      <c r="UED5" s="229" t="e">
        <f t="shared" ref="UED5" si="2864">LARGE(UED13,1)</f>
        <v>#NUM!</v>
      </c>
      <c r="UEE5" s="227">
        <v>2867</v>
      </c>
      <c r="UEF5" s="518" t="s">
        <v>11571</v>
      </c>
      <c r="UEG5" s="518"/>
      <c r="UEH5" s="228" t="s">
        <v>1378</v>
      </c>
      <c r="UEI5" s="229" t="e">
        <f t="shared" ref="UEI5" si="2865">LARGE(UEI13,1)</f>
        <v>#NUM!</v>
      </c>
      <c r="UEJ5" s="227">
        <v>2868</v>
      </c>
      <c r="UEK5" s="518" t="s">
        <v>11572</v>
      </c>
      <c r="UEL5" s="518"/>
      <c r="UEM5" s="228" t="s">
        <v>1378</v>
      </c>
      <c r="UEN5" s="229" t="e">
        <f t="shared" ref="UEN5" si="2866">LARGE(UEN13,1)</f>
        <v>#NUM!</v>
      </c>
      <c r="UEO5" s="227">
        <v>2869</v>
      </c>
      <c r="UEP5" s="518" t="s">
        <v>11573</v>
      </c>
      <c r="UEQ5" s="518"/>
      <c r="UER5" s="228" t="s">
        <v>1378</v>
      </c>
      <c r="UES5" s="229" t="e">
        <f t="shared" ref="UES5" si="2867">LARGE(UES13,1)</f>
        <v>#NUM!</v>
      </c>
      <c r="UET5" s="227">
        <v>2870</v>
      </c>
      <c r="UEU5" s="518" t="s">
        <v>11574</v>
      </c>
      <c r="UEV5" s="518"/>
      <c r="UEW5" s="228" t="s">
        <v>1378</v>
      </c>
      <c r="UEX5" s="229" t="e">
        <f t="shared" ref="UEX5" si="2868">LARGE(UEX13,1)</f>
        <v>#NUM!</v>
      </c>
      <c r="UEY5" s="227">
        <v>2871</v>
      </c>
      <c r="UEZ5" s="518" t="s">
        <v>11575</v>
      </c>
      <c r="UFA5" s="518"/>
      <c r="UFB5" s="228" t="s">
        <v>1378</v>
      </c>
      <c r="UFC5" s="229" t="e">
        <f t="shared" ref="UFC5" si="2869">LARGE(UFC13,1)</f>
        <v>#NUM!</v>
      </c>
      <c r="UFD5" s="227">
        <v>2872</v>
      </c>
      <c r="UFE5" s="518" t="s">
        <v>11576</v>
      </c>
      <c r="UFF5" s="518"/>
      <c r="UFG5" s="228" t="s">
        <v>1378</v>
      </c>
      <c r="UFH5" s="229" t="e">
        <f t="shared" ref="UFH5" si="2870">LARGE(UFH13,1)</f>
        <v>#NUM!</v>
      </c>
      <c r="UFI5" s="227">
        <v>2873</v>
      </c>
      <c r="UFJ5" s="518" t="s">
        <v>11577</v>
      </c>
      <c r="UFK5" s="518"/>
      <c r="UFL5" s="228" t="s">
        <v>1378</v>
      </c>
      <c r="UFM5" s="229" t="e">
        <f t="shared" ref="UFM5" si="2871">LARGE(UFM13,1)</f>
        <v>#NUM!</v>
      </c>
      <c r="UFN5" s="227">
        <v>2874</v>
      </c>
      <c r="UFO5" s="518" t="s">
        <v>11578</v>
      </c>
      <c r="UFP5" s="518"/>
      <c r="UFQ5" s="228" t="s">
        <v>1378</v>
      </c>
      <c r="UFR5" s="229" t="e">
        <f t="shared" ref="UFR5" si="2872">LARGE(UFR13,1)</f>
        <v>#NUM!</v>
      </c>
      <c r="UFS5" s="227">
        <v>2875</v>
      </c>
      <c r="UFT5" s="518" t="s">
        <v>11579</v>
      </c>
      <c r="UFU5" s="518"/>
      <c r="UFV5" s="228" t="s">
        <v>1378</v>
      </c>
      <c r="UFW5" s="229" t="e">
        <f t="shared" ref="UFW5" si="2873">LARGE(UFW13,1)</f>
        <v>#NUM!</v>
      </c>
      <c r="UFX5" s="227">
        <v>2876</v>
      </c>
      <c r="UFY5" s="518" t="s">
        <v>11580</v>
      </c>
      <c r="UFZ5" s="518"/>
      <c r="UGA5" s="228" t="s">
        <v>1378</v>
      </c>
      <c r="UGB5" s="229" t="e">
        <f t="shared" ref="UGB5" si="2874">LARGE(UGB13,1)</f>
        <v>#NUM!</v>
      </c>
      <c r="UGC5" s="227">
        <v>2877</v>
      </c>
      <c r="UGD5" s="518" t="s">
        <v>11581</v>
      </c>
      <c r="UGE5" s="518"/>
      <c r="UGF5" s="228" t="s">
        <v>1378</v>
      </c>
      <c r="UGG5" s="229" t="e">
        <f t="shared" ref="UGG5" si="2875">LARGE(UGG13,1)</f>
        <v>#NUM!</v>
      </c>
      <c r="UGH5" s="227">
        <v>2878</v>
      </c>
      <c r="UGI5" s="518" t="s">
        <v>11582</v>
      </c>
      <c r="UGJ5" s="518"/>
      <c r="UGK5" s="228" t="s">
        <v>1378</v>
      </c>
      <c r="UGL5" s="229" t="e">
        <f t="shared" ref="UGL5" si="2876">LARGE(UGL13,1)</f>
        <v>#NUM!</v>
      </c>
      <c r="UGM5" s="227">
        <v>2879</v>
      </c>
      <c r="UGN5" s="518" t="s">
        <v>11583</v>
      </c>
      <c r="UGO5" s="518"/>
      <c r="UGP5" s="228" t="s">
        <v>1378</v>
      </c>
      <c r="UGQ5" s="229" t="e">
        <f t="shared" ref="UGQ5" si="2877">LARGE(UGQ13,1)</f>
        <v>#NUM!</v>
      </c>
      <c r="UGR5" s="227">
        <v>2880</v>
      </c>
      <c r="UGS5" s="518" t="s">
        <v>11584</v>
      </c>
      <c r="UGT5" s="518"/>
      <c r="UGU5" s="228" t="s">
        <v>1378</v>
      </c>
      <c r="UGV5" s="229" t="e">
        <f t="shared" ref="UGV5" si="2878">LARGE(UGV13,1)</f>
        <v>#NUM!</v>
      </c>
      <c r="UGW5" s="227">
        <v>2881</v>
      </c>
      <c r="UGX5" s="518" t="s">
        <v>11585</v>
      </c>
      <c r="UGY5" s="518"/>
      <c r="UGZ5" s="228" t="s">
        <v>1378</v>
      </c>
      <c r="UHA5" s="229" t="e">
        <f t="shared" ref="UHA5" si="2879">LARGE(UHA13,1)</f>
        <v>#NUM!</v>
      </c>
      <c r="UHB5" s="227">
        <v>2882</v>
      </c>
      <c r="UHC5" s="518" t="s">
        <v>11586</v>
      </c>
      <c r="UHD5" s="518"/>
      <c r="UHE5" s="228" t="s">
        <v>1378</v>
      </c>
      <c r="UHF5" s="229" t="e">
        <f t="shared" ref="UHF5" si="2880">LARGE(UHF13,1)</f>
        <v>#NUM!</v>
      </c>
      <c r="UHG5" s="227">
        <v>2883</v>
      </c>
      <c r="UHH5" s="518" t="s">
        <v>11587</v>
      </c>
      <c r="UHI5" s="518"/>
      <c r="UHJ5" s="228" t="s">
        <v>1378</v>
      </c>
      <c r="UHK5" s="229" t="e">
        <f t="shared" ref="UHK5" si="2881">LARGE(UHK13,1)</f>
        <v>#NUM!</v>
      </c>
      <c r="UHL5" s="227">
        <v>2884</v>
      </c>
      <c r="UHM5" s="518" t="s">
        <v>11588</v>
      </c>
      <c r="UHN5" s="518"/>
      <c r="UHO5" s="228" t="s">
        <v>1378</v>
      </c>
      <c r="UHP5" s="229" t="e">
        <f t="shared" ref="UHP5" si="2882">LARGE(UHP13,1)</f>
        <v>#NUM!</v>
      </c>
      <c r="UHQ5" s="227">
        <v>2885</v>
      </c>
      <c r="UHR5" s="518" t="s">
        <v>11589</v>
      </c>
      <c r="UHS5" s="518"/>
      <c r="UHT5" s="228" t="s">
        <v>1378</v>
      </c>
      <c r="UHU5" s="229" t="e">
        <f t="shared" ref="UHU5" si="2883">LARGE(UHU13,1)</f>
        <v>#NUM!</v>
      </c>
      <c r="UHV5" s="227">
        <v>2886</v>
      </c>
      <c r="UHW5" s="518" t="s">
        <v>11590</v>
      </c>
      <c r="UHX5" s="518"/>
      <c r="UHY5" s="228" t="s">
        <v>1378</v>
      </c>
      <c r="UHZ5" s="229" t="e">
        <f t="shared" ref="UHZ5" si="2884">LARGE(UHZ13,1)</f>
        <v>#NUM!</v>
      </c>
      <c r="UIA5" s="227">
        <v>2887</v>
      </c>
      <c r="UIB5" s="518" t="s">
        <v>11591</v>
      </c>
      <c r="UIC5" s="518"/>
      <c r="UID5" s="228" t="s">
        <v>1378</v>
      </c>
      <c r="UIE5" s="229" t="e">
        <f t="shared" ref="UIE5" si="2885">LARGE(UIE13,1)</f>
        <v>#NUM!</v>
      </c>
      <c r="UIF5" s="227">
        <v>2888</v>
      </c>
      <c r="UIG5" s="518" t="s">
        <v>11592</v>
      </c>
      <c r="UIH5" s="518"/>
      <c r="UII5" s="228" t="s">
        <v>1378</v>
      </c>
      <c r="UIJ5" s="229" t="e">
        <f t="shared" ref="UIJ5" si="2886">LARGE(UIJ13,1)</f>
        <v>#NUM!</v>
      </c>
      <c r="UIK5" s="227">
        <v>2889</v>
      </c>
      <c r="UIL5" s="518" t="s">
        <v>11593</v>
      </c>
      <c r="UIM5" s="518"/>
      <c r="UIN5" s="228" t="s">
        <v>1378</v>
      </c>
      <c r="UIO5" s="229" t="e">
        <f t="shared" ref="UIO5" si="2887">LARGE(UIO13,1)</f>
        <v>#NUM!</v>
      </c>
      <c r="UIP5" s="227">
        <v>2890</v>
      </c>
      <c r="UIQ5" s="518" t="s">
        <v>11594</v>
      </c>
      <c r="UIR5" s="518"/>
      <c r="UIS5" s="228" t="s">
        <v>1378</v>
      </c>
      <c r="UIT5" s="229" t="e">
        <f t="shared" ref="UIT5" si="2888">LARGE(UIT13,1)</f>
        <v>#NUM!</v>
      </c>
      <c r="UIU5" s="227">
        <v>2891</v>
      </c>
      <c r="UIV5" s="518" t="s">
        <v>11595</v>
      </c>
      <c r="UIW5" s="518"/>
      <c r="UIX5" s="228" t="s">
        <v>1378</v>
      </c>
      <c r="UIY5" s="229" t="e">
        <f t="shared" ref="UIY5" si="2889">LARGE(UIY13,1)</f>
        <v>#NUM!</v>
      </c>
      <c r="UIZ5" s="227">
        <v>2892</v>
      </c>
      <c r="UJA5" s="518" t="s">
        <v>11596</v>
      </c>
      <c r="UJB5" s="518"/>
      <c r="UJC5" s="228" t="s">
        <v>1378</v>
      </c>
      <c r="UJD5" s="229" t="e">
        <f t="shared" ref="UJD5" si="2890">LARGE(UJD13,1)</f>
        <v>#NUM!</v>
      </c>
      <c r="UJE5" s="227">
        <v>2893</v>
      </c>
      <c r="UJF5" s="518" t="s">
        <v>11597</v>
      </c>
      <c r="UJG5" s="518"/>
      <c r="UJH5" s="228" t="s">
        <v>1378</v>
      </c>
      <c r="UJI5" s="229" t="e">
        <f t="shared" ref="UJI5" si="2891">LARGE(UJI13,1)</f>
        <v>#NUM!</v>
      </c>
      <c r="UJJ5" s="227">
        <v>2894</v>
      </c>
      <c r="UJK5" s="518" t="s">
        <v>11598</v>
      </c>
      <c r="UJL5" s="518"/>
      <c r="UJM5" s="228" t="s">
        <v>1378</v>
      </c>
      <c r="UJN5" s="229" t="e">
        <f t="shared" ref="UJN5" si="2892">LARGE(UJN13,1)</f>
        <v>#NUM!</v>
      </c>
      <c r="UJO5" s="227">
        <v>2895</v>
      </c>
      <c r="UJP5" s="518" t="s">
        <v>11599</v>
      </c>
      <c r="UJQ5" s="518"/>
      <c r="UJR5" s="228" t="s">
        <v>1378</v>
      </c>
      <c r="UJS5" s="229" t="e">
        <f t="shared" ref="UJS5" si="2893">LARGE(UJS13,1)</f>
        <v>#NUM!</v>
      </c>
      <c r="UJT5" s="227">
        <v>2896</v>
      </c>
      <c r="UJU5" s="518" t="s">
        <v>11600</v>
      </c>
      <c r="UJV5" s="518"/>
      <c r="UJW5" s="228" t="s">
        <v>1378</v>
      </c>
      <c r="UJX5" s="229" t="e">
        <f t="shared" ref="UJX5" si="2894">LARGE(UJX13,1)</f>
        <v>#NUM!</v>
      </c>
      <c r="UJY5" s="227">
        <v>2897</v>
      </c>
      <c r="UJZ5" s="518" t="s">
        <v>11601</v>
      </c>
      <c r="UKA5" s="518"/>
      <c r="UKB5" s="228" t="s">
        <v>1378</v>
      </c>
      <c r="UKC5" s="229" t="e">
        <f t="shared" ref="UKC5" si="2895">LARGE(UKC13,1)</f>
        <v>#NUM!</v>
      </c>
      <c r="UKD5" s="227">
        <v>2898</v>
      </c>
      <c r="UKE5" s="518" t="s">
        <v>11602</v>
      </c>
      <c r="UKF5" s="518"/>
      <c r="UKG5" s="228" t="s">
        <v>1378</v>
      </c>
      <c r="UKH5" s="229" t="e">
        <f t="shared" ref="UKH5" si="2896">LARGE(UKH13,1)</f>
        <v>#NUM!</v>
      </c>
      <c r="UKI5" s="227">
        <v>2899</v>
      </c>
      <c r="UKJ5" s="518" t="s">
        <v>11603</v>
      </c>
      <c r="UKK5" s="518"/>
      <c r="UKL5" s="228" t="s">
        <v>1378</v>
      </c>
      <c r="UKM5" s="229" t="e">
        <f t="shared" ref="UKM5" si="2897">LARGE(UKM13,1)</f>
        <v>#NUM!</v>
      </c>
      <c r="UKN5" s="227">
        <v>2900</v>
      </c>
      <c r="UKO5" s="518" t="s">
        <v>11604</v>
      </c>
      <c r="UKP5" s="518"/>
      <c r="UKQ5" s="228" t="s">
        <v>1378</v>
      </c>
      <c r="UKR5" s="229" t="e">
        <f t="shared" ref="UKR5" si="2898">LARGE(UKR13,1)</f>
        <v>#NUM!</v>
      </c>
      <c r="UKS5" s="227">
        <v>2901</v>
      </c>
      <c r="UKT5" s="518" t="s">
        <v>11605</v>
      </c>
      <c r="UKU5" s="518"/>
      <c r="UKV5" s="228" t="s">
        <v>1378</v>
      </c>
      <c r="UKW5" s="229" t="e">
        <f t="shared" ref="UKW5" si="2899">LARGE(UKW13,1)</f>
        <v>#NUM!</v>
      </c>
      <c r="UKX5" s="227">
        <v>2902</v>
      </c>
      <c r="UKY5" s="518" t="s">
        <v>11606</v>
      </c>
      <c r="UKZ5" s="518"/>
      <c r="ULA5" s="228" t="s">
        <v>1378</v>
      </c>
      <c r="ULB5" s="229" t="e">
        <f t="shared" ref="ULB5" si="2900">LARGE(ULB13,1)</f>
        <v>#NUM!</v>
      </c>
      <c r="ULC5" s="227">
        <v>2903</v>
      </c>
      <c r="ULD5" s="518" t="s">
        <v>11607</v>
      </c>
      <c r="ULE5" s="518"/>
      <c r="ULF5" s="228" t="s">
        <v>1378</v>
      </c>
      <c r="ULG5" s="229" t="e">
        <f t="shared" ref="ULG5" si="2901">LARGE(ULG13,1)</f>
        <v>#NUM!</v>
      </c>
      <c r="ULH5" s="227">
        <v>2904</v>
      </c>
      <c r="ULI5" s="518" t="s">
        <v>11608</v>
      </c>
      <c r="ULJ5" s="518"/>
      <c r="ULK5" s="228" t="s">
        <v>1378</v>
      </c>
      <c r="ULL5" s="229" t="e">
        <f t="shared" ref="ULL5" si="2902">LARGE(ULL13,1)</f>
        <v>#NUM!</v>
      </c>
      <c r="ULM5" s="227">
        <v>2905</v>
      </c>
      <c r="ULN5" s="518" t="s">
        <v>11609</v>
      </c>
      <c r="ULO5" s="518"/>
      <c r="ULP5" s="228" t="s">
        <v>1378</v>
      </c>
      <c r="ULQ5" s="229" t="e">
        <f t="shared" ref="ULQ5" si="2903">LARGE(ULQ13,1)</f>
        <v>#NUM!</v>
      </c>
      <c r="ULR5" s="227">
        <v>2906</v>
      </c>
      <c r="ULS5" s="518" t="s">
        <v>11610</v>
      </c>
      <c r="ULT5" s="518"/>
      <c r="ULU5" s="228" t="s">
        <v>1378</v>
      </c>
      <c r="ULV5" s="229" t="e">
        <f t="shared" ref="ULV5" si="2904">LARGE(ULV13,1)</f>
        <v>#NUM!</v>
      </c>
      <c r="ULW5" s="227">
        <v>2907</v>
      </c>
      <c r="ULX5" s="518" t="s">
        <v>11611</v>
      </c>
      <c r="ULY5" s="518"/>
      <c r="ULZ5" s="228" t="s">
        <v>1378</v>
      </c>
      <c r="UMA5" s="229" t="e">
        <f t="shared" ref="UMA5" si="2905">LARGE(UMA13,1)</f>
        <v>#NUM!</v>
      </c>
      <c r="UMB5" s="227">
        <v>2908</v>
      </c>
      <c r="UMC5" s="518" t="s">
        <v>11612</v>
      </c>
      <c r="UMD5" s="518"/>
      <c r="UME5" s="228" t="s">
        <v>1378</v>
      </c>
      <c r="UMF5" s="229" t="e">
        <f t="shared" ref="UMF5" si="2906">LARGE(UMF13,1)</f>
        <v>#NUM!</v>
      </c>
      <c r="UMG5" s="227">
        <v>2909</v>
      </c>
      <c r="UMH5" s="518" t="s">
        <v>11613</v>
      </c>
      <c r="UMI5" s="518"/>
      <c r="UMJ5" s="228" t="s">
        <v>1378</v>
      </c>
      <c r="UMK5" s="229" t="e">
        <f t="shared" ref="UMK5" si="2907">LARGE(UMK13,1)</f>
        <v>#NUM!</v>
      </c>
      <c r="UML5" s="227">
        <v>2910</v>
      </c>
      <c r="UMM5" s="518" t="s">
        <v>11614</v>
      </c>
      <c r="UMN5" s="518"/>
      <c r="UMO5" s="228" t="s">
        <v>1378</v>
      </c>
      <c r="UMP5" s="229" t="e">
        <f t="shared" ref="UMP5" si="2908">LARGE(UMP13,1)</f>
        <v>#NUM!</v>
      </c>
      <c r="UMQ5" s="227">
        <v>2911</v>
      </c>
      <c r="UMR5" s="518" t="s">
        <v>11615</v>
      </c>
      <c r="UMS5" s="518"/>
      <c r="UMT5" s="228" t="s">
        <v>1378</v>
      </c>
      <c r="UMU5" s="229" t="e">
        <f t="shared" ref="UMU5" si="2909">LARGE(UMU13,1)</f>
        <v>#NUM!</v>
      </c>
      <c r="UMV5" s="227">
        <v>2912</v>
      </c>
      <c r="UMW5" s="518" t="s">
        <v>11616</v>
      </c>
      <c r="UMX5" s="518"/>
      <c r="UMY5" s="228" t="s">
        <v>1378</v>
      </c>
      <c r="UMZ5" s="229" t="e">
        <f t="shared" ref="UMZ5" si="2910">LARGE(UMZ13,1)</f>
        <v>#NUM!</v>
      </c>
      <c r="UNA5" s="227">
        <v>2913</v>
      </c>
      <c r="UNB5" s="518" t="s">
        <v>11617</v>
      </c>
      <c r="UNC5" s="518"/>
      <c r="UND5" s="228" t="s">
        <v>1378</v>
      </c>
      <c r="UNE5" s="229" t="e">
        <f t="shared" ref="UNE5" si="2911">LARGE(UNE13,1)</f>
        <v>#NUM!</v>
      </c>
      <c r="UNF5" s="227">
        <v>2914</v>
      </c>
      <c r="UNG5" s="518" t="s">
        <v>11618</v>
      </c>
      <c r="UNH5" s="518"/>
      <c r="UNI5" s="228" t="s">
        <v>1378</v>
      </c>
      <c r="UNJ5" s="229" t="e">
        <f t="shared" ref="UNJ5" si="2912">LARGE(UNJ13,1)</f>
        <v>#NUM!</v>
      </c>
      <c r="UNK5" s="227">
        <v>2915</v>
      </c>
      <c r="UNL5" s="518" t="s">
        <v>11619</v>
      </c>
      <c r="UNM5" s="518"/>
      <c r="UNN5" s="228" t="s">
        <v>1378</v>
      </c>
      <c r="UNO5" s="229" t="e">
        <f t="shared" ref="UNO5" si="2913">LARGE(UNO13,1)</f>
        <v>#NUM!</v>
      </c>
      <c r="UNP5" s="227">
        <v>2916</v>
      </c>
      <c r="UNQ5" s="518" t="s">
        <v>11620</v>
      </c>
      <c r="UNR5" s="518"/>
      <c r="UNS5" s="228" t="s">
        <v>1378</v>
      </c>
      <c r="UNT5" s="229" t="e">
        <f t="shared" ref="UNT5" si="2914">LARGE(UNT13,1)</f>
        <v>#NUM!</v>
      </c>
      <c r="UNU5" s="227">
        <v>2917</v>
      </c>
      <c r="UNV5" s="518" t="s">
        <v>11621</v>
      </c>
      <c r="UNW5" s="518"/>
      <c r="UNX5" s="228" t="s">
        <v>1378</v>
      </c>
      <c r="UNY5" s="229" t="e">
        <f t="shared" ref="UNY5" si="2915">LARGE(UNY13,1)</f>
        <v>#NUM!</v>
      </c>
      <c r="UNZ5" s="227">
        <v>2918</v>
      </c>
      <c r="UOA5" s="518" t="s">
        <v>11622</v>
      </c>
      <c r="UOB5" s="518"/>
      <c r="UOC5" s="228" t="s">
        <v>1378</v>
      </c>
      <c r="UOD5" s="229" t="e">
        <f t="shared" ref="UOD5" si="2916">LARGE(UOD13,1)</f>
        <v>#NUM!</v>
      </c>
      <c r="UOE5" s="227">
        <v>2919</v>
      </c>
      <c r="UOF5" s="518" t="s">
        <v>11623</v>
      </c>
      <c r="UOG5" s="518"/>
      <c r="UOH5" s="228" t="s">
        <v>1378</v>
      </c>
      <c r="UOI5" s="229" t="e">
        <f t="shared" ref="UOI5" si="2917">LARGE(UOI13,1)</f>
        <v>#NUM!</v>
      </c>
      <c r="UOJ5" s="227">
        <v>2920</v>
      </c>
      <c r="UOK5" s="518" t="s">
        <v>11624</v>
      </c>
      <c r="UOL5" s="518"/>
      <c r="UOM5" s="228" t="s">
        <v>1378</v>
      </c>
      <c r="UON5" s="229" t="e">
        <f t="shared" ref="UON5" si="2918">LARGE(UON13,1)</f>
        <v>#NUM!</v>
      </c>
      <c r="UOO5" s="227">
        <v>2921</v>
      </c>
      <c r="UOP5" s="518" t="s">
        <v>11625</v>
      </c>
      <c r="UOQ5" s="518"/>
      <c r="UOR5" s="228" t="s">
        <v>1378</v>
      </c>
      <c r="UOS5" s="229" t="e">
        <f t="shared" ref="UOS5" si="2919">LARGE(UOS13,1)</f>
        <v>#NUM!</v>
      </c>
      <c r="UOT5" s="227">
        <v>2922</v>
      </c>
      <c r="UOU5" s="518" t="s">
        <v>11626</v>
      </c>
      <c r="UOV5" s="518"/>
      <c r="UOW5" s="228" t="s">
        <v>1378</v>
      </c>
      <c r="UOX5" s="229" t="e">
        <f t="shared" ref="UOX5" si="2920">LARGE(UOX13,1)</f>
        <v>#NUM!</v>
      </c>
      <c r="UOY5" s="227">
        <v>2923</v>
      </c>
      <c r="UOZ5" s="518" t="s">
        <v>11627</v>
      </c>
      <c r="UPA5" s="518"/>
      <c r="UPB5" s="228" t="s">
        <v>1378</v>
      </c>
      <c r="UPC5" s="229" t="e">
        <f t="shared" ref="UPC5" si="2921">LARGE(UPC13,1)</f>
        <v>#NUM!</v>
      </c>
      <c r="UPD5" s="227">
        <v>2924</v>
      </c>
      <c r="UPE5" s="518" t="s">
        <v>11628</v>
      </c>
      <c r="UPF5" s="518"/>
      <c r="UPG5" s="228" t="s">
        <v>1378</v>
      </c>
      <c r="UPH5" s="229" t="e">
        <f t="shared" ref="UPH5" si="2922">LARGE(UPH13,1)</f>
        <v>#NUM!</v>
      </c>
      <c r="UPI5" s="227">
        <v>2925</v>
      </c>
      <c r="UPJ5" s="518" t="s">
        <v>11629</v>
      </c>
      <c r="UPK5" s="518"/>
      <c r="UPL5" s="228" t="s">
        <v>1378</v>
      </c>
      <c r="UPM5" s="229" t="e">
        <f t="shared" ref="UPM5" si="2923">LARGE(UPM13,1)</f>
        <v>#NUM!</v>
      </c>
      <c r="UPN5" s="227">
        <v>2926</v>
      </c>
      <c r="UPO5" s="518" t="s">
        <v>11630</v>
      </c>
      <c r="UPP5" s="518"/>
      <c r="UPQ5" s="228" t="s">
        <v>1378</v>
      </c>
      <c r="UPR5" s="229" t="e">
        <f t="shared" ref="UPR5" si="2924">LARGE(UPR13,1)</f>
        <v>#NUM!</v>
      </c>
      <c r="UPS5" s="227">
        <v>2927</v>
      </c>
      <c r="UPT5" s="518" t="s">
        <v>11631</v>
      </c>
      <c r="UPU5" s="518"/>
      <c r="UPV5" s="228" t="s">
        <v>1378</v>
      </c>
      <c r="UPW5" s="229" t="e">
        <f t="shared" ref="UPW5" si="2925">LARGE(UPW13,1)</f>
        <v>#NUM!</v>
      </c>
      <c r="UPX5" s="227">
        <v>2928</v>
      </c>
      <c r="UPY5" s="518" t="s">
        <v>11632</v>
      </c>
      <c r="UPZ5" s="518"/>
      <c r="UQA5" s="228" t="s">
        <v>1378</v>
      </c>
      <c r="UQB5" s="229" t="e">
        <f t="shared" ref="UQB5" si="2926">LARGE(UQB13,1)</f>
        <v>#NUM!</v>
      </c>
      <c r="UQC5" s="227">
        <v>2929</v>
      </c>
      <c r="UQD5" s="518" t="s">
        <v>11633</v>
      </c>
      <c r="UQE5" s="518"/>
      <c r="UQF5" s="228" t="s">
        <v>1378</v>
      </c>
      <c r="UQG5" s="229" t="e">
        <f t="shared" ref="UQG5" si="2927">LARGE(UQG13,1)</f>
        <v>#NUM!</v>
      </c>
      <c r="UQH5" s="227">
        <v>2930</v>
      </c>
      <c r="UQI5" s="518" t="s">
        <v>11634</v>
      </c>
      <c r="UQJ5" s="518"/>
      <c r="UQK5" s="228" t="s">
        <v>1378</v>
      </c>
      <c r="UQL5" s="229" t="e">
        <f t="shared" ref="UQL5" si="2928">LARGE(UQL13,1)</f>
        <v>#NUM!</v>
      </c>
      <c r="UQM5" s="227">
        <v>2931</v>
      </c>
      <c r="UQN5" s="518" t="s">
        <v>11635</v>
      </c>
      <c r="UQO5" s="518"/>
      <c r="UQP5" s="228" t="s">
        <v>1378</v>
      </c>
      <c r="UQQ5" s="229" t="e">
        <f t="shared" ref="UQQ5" si="2929">LARGE(UQQ13,1)</f>
        <v>#NUM!</v>
      </c>
      <c r="UQR5" s="227">
        <v>2932</v>
      </c>
      <c r="UQS5" s="518" t="s">
        <v>11636</v>
      </c>
      <c r="UQT5" s="518"/>
      <c r="UQU5" s="228" t="s">
        <v>1378</v>
      </c>
      <c r="UQV5" s="229" t="e">
        <f t="shared" ref="UQV5" si="2930">LARGE(UQV13,1)</f>
        <v>#NUM!</v>
      </c>
      <c r="UQW5" s="227">
        <v>2933</v>
      </c>
      <c r="UQX5" s="518" t="s">
        <v>11637</v>
      </c>
      <c r="UQY5" s="518"/>
      <c r="UQZ5" s="228" t="s">
        <v>1378</v>
      </c>
      <c r="URA5" s="229" t="e">
        <f t="shared" ref="URA5" si="2931">LARGE(URA13,1)</f>
        <v>#NUM!</v>
      </c>
      <c r="URB5" s="227">
        <v>2934</v>
      </c>
      <c r="URC5" s="518" t="s">
        <v>11638</v>
      </c>
      <c r="URD5" s="518"/>
      <c r="URE5" s="228" t="s">
        <v>1378</v>
      </c>
      <c r="URF5" s="229" t="e">
        <f t="shared" ref="URF5" si="2932">LARGE(URF13,1)</f>
        <v>#NUM!</v>
      </c>
      <c r="URG5" s="227">
        <v>2935</v>
      </c>
      <c r="URH5" s="518" t="s">
        <v>11639</v>
      </c>
      <c r="URI5" s="518"/>
      <c r="URJ5" s="228" t="s">
        <v>1378</v>
      </c>
      <c r="URK5" s="229" t="e">
        <f t="shared" ref="URK5" si="2933">LARGE(URK13,1)</f>
        <v>#NUM!</v>
      </c>
      <c r="URL5" s="227">
        <v>2936</v>
      </c>
      <c r="URM5" s="518" t="s">
        <v>11640</v>
      </c>
      <c r="URN5" s="518"/>
      <c r="URO5" s="228" t="s">
        <v>1378</v>
      </c>
      <c r="URP5" s="229" t="e">
        <f t="shared" ref="URP5" si="2934">LARGE(URP13,1)</f>
        <v>#NUM!</v>
      </c>
      <c r="URQ5" s="227">
        <v>2937</v>
      </c>
      <c r="URR5" s="518" t="s">
        <v>11641</v>
      </c>
      <c r="URS5" s="518"/>
      <c r="URT5" s="228" t="s">
        <v>1378</v>
      </c>
      <c r="URU5" s="229" t="e">
        <f t="shared" ref="URU5" si="2935">LARGE(URU13,1)</f>
        <v>#NUM!</v>
      </c>
      <c r="URV5" s="227">
        <v>2938</v>
      </c>
      <c r="URW5" s="518" t="s">
        <v>11642</v>
      </c>
      <c r="URX5" s="518"/>
      <c r="URY5" s="228" t="s">
        <v>1378</v>
      </c>
      <c r="URZ5" s="229" t="e">
        <f t="shared" ref="URZ5" si="2936">LARGE(URZ13,1)</f>
        <v>#NUM!</v>
      </c>
      <c r="USA5" s="227">
        <v>2939</v>
      </c>
      <c r="USB5" s="518" t="s">
        <v>11643</v>
      </c>
      <c r="USC5" s="518"/>
      <c r="USD5" s="228" t="s">
        <v>1378</v>
      </c>
      <c r="USE5" s="229" t="e">
        <f t="shared" ref="USE5" si="2937">LARGE(USE13,1)</f>
        <v>#NUM!</v>
      </c>
      <c r="USF5" s="227">
        <v>2940</v>
      </c>
      <c r="USG5" s="518" t="s">
        <v>11644</v>
      </c>
      <c r="USH5" s="518"/>
      <c r="USI5" s="228" t="s">
        <v>1378</v>
      </c>
      <c r="USJ5" s="229" t="e">
        <f t="shared" ref="USJ5" si="2938">LARGE(USJ13,1)</f>
        <v>#NUM!</v>
      </c>
      <c r="USK5" s="227">
        <v>2941</v>
      </c>
      <c r="USL5" s="518" t="s">
        <v>11645</v>
      </c>
      <c r="USM5" s="518"/>
      <c r="USN5" s="228" t="s">
        <v>1378</v>
      </c>
      <c r="USO5" s="229" t="e">
        <f t="shared" ref="USO5" si="2939">LARGE(USO13,1)</f>
        <v>#NUM!</v>
      </c>
      <c r="USP5" s="227">
        <v>2942</v>
      </c>
      <c r="USQ5" s="518" t="s">
        <v>11646</v>
      </c>
      <c r="USR5" s="518"/>
      <c r="USS5" s="228" t="s">
        <v>1378</v>
      </c>
      <c r="UST5" s="229" t="e">
        <f t="shared" ref="UST5" si="2940">LARGE(UST13,1)</f>
        <v>#NUM!</v>
      </c>
      <c r="USU5" s="227">
        <v>2943</v>
      </c>
      <c r="USV5" s="518" t="s">
        <v>11647</v>
      </c>
      <c r="USW5" s="518"/>
      <c r="USX5" s="228" t="s">
        <v>1378</v>
      </c>
      <c r="USY5" s="229" t="e">
        <f t="shared" ref="USY5" si="2941">LARGE(USY13,1)</f>
        <v>#NUM!</v>
      </c>
      <c r="USZ5" s="227">
        <v>2944</v>
      </c>
      <c r="UTA5" s="518" t="s">
        <v>11648</v>
      </c>
      <c r="UTB5" s="518"/>
      <c r="UTC5" s="228" t="s">
        <v>1378</v>
      </c>
      <c r="UTD5" s="229" t="e">
        <f t="shared" ref="UTD5" si="2942">LARGE(UTD13,1)</f>
        <v>#NUM!</v>
      </c>
      <c r="UTE5" s="227">
        <v>2945</v>
      </c>
      <c r="UTF5" s="518" t="s">
        <v>11649</v>
      </c>
      <c r="UTG5" s="518"/>
      <c r="UTH5" s="228" t="s">
        <v>1378</v>
      </c>
      <c r="UTI5" s="229" t="e">
        <f t="shared" ref="UTI5" si="2943">LARGE(UTI13,1)</f>
        <v>#NUM!</v>
      </c>
      <c r="UTJ5" s="227">
        <v>2946</v>
      </c>
      <c r="UTK5" s="518" t="s">
        <v>11650</v>
      </c>
      <c r="UTL5" s="518"/>
      <c r="UTM5" s="228" t="s">
        <v>1378</v>
      </c>
      <c r="UTN5" s="229" t="e">
        <f t="shared" ref="UTN5" si="2944">LARGE(UTN13,1)</f>
        <v>#NUM!</v>
      </c>
      <c r="UTO5" s="227">
        <v>2947</v>
      </c>
      <c r="UTP5" s="518" t="s">
        <v>11651</v>
      </c>
      <c r="UTQ5" s="518"/>
      <c r="UTR5" s="228" t="s">
        <v>1378</v>
      </c>
      <c r="UTS5" s="229" t="e">
        <f t="shared" ref="UTS5" si="2945">LARGE(UTS13,1)</f>
        <v>#NUM!</v>
      </c>
      <c r="UTT5" s="227">
        <v>2948</v>
      </c>
      <c r="UTU5" s="518" t="s">
        <v>11652</v>
      </c>
      <c r="UTV5" s="518"/>
      <c r="UTW5" s="228" t="s">
        <v>1378</v>
      </c>
      <c r="UTX5" s="229" t="e">
        <f t="shared" ref="UTX5" si="2946">LARGE(UTX13,1)</f>
        <v>#NUM!</v>
      </c>
      <c r="UTY5" s="227">
        <v>2949</v>
      </c>
      <c r="UTZ5" s="518" t="s">
        <v>11653</v>
      </c>
      <c r="UUA5" s="518"/>
      <c r="UUB5" s="228" t="s">
        <v>1378</v>
      </c>
      <c r="UUC5" s="229" t="e">
        <f t="shared" ref="UUC5" si="2947">LARGE(UUC13,1)</f>
        <v>#NUM!</v>
      </c>
      <c r="UUD5" s="227">
        <v>2950</v>
      </c>
      <c r="UUE5" s="518" t="s">
        <v>11654</v>
      </c>
      <c r="UUF5" s="518"/>
      <c r="UUG5" s="228" t="s">
        <v>1378</v>
      </c>
      <c r="UUH5" s="229" t="e">
        <f t="shared" ref="UUH5" si="2948">LARGE(UUH13,1)</f>
        <v>#NUM!</v>
      </c>
      <c r="UUI5" s="227">
        <v>2951</v>
      </c>
      <c r="UUJ5" s="518" t="s">
        <v>11655</v>
      </c>
      <c r="UUK5" s="518"/>
      <c r="UUL5" s="228" t="s">
        <v>1378</v>
      </c>
      <c r="UUM5" s="229" t="e">
        <f t="shared" ref="UUM5" si="2949">LARGE(UUM13,1)</f>
        <v>#NUM!</v>
      </c>
      <c r="UUN5" s="227">
        <v>2952</v>
      </c>
      <c r="UUO5" s="518" t="s">
        <v>11656</v>
      </c>
      <c r="UUP5" s="518"/>
      <c r="UUQ5" s="228" t="s">
        <v>1378</v>
      </c>
      <c r="UUR5" s="229" t="e">
        <f t="shared" ref="UUR5" si="2950">LARGE(UUR13,1)</f>
        <v>#NUM!</v>
      </c>
      <c r="UUS5" s="227">
        <v>2953</v>
      </c>
      <c r="UUT5" s="518" t="s">
        <v>11657</v>
      </c>
      <c r="UUU5" s="518"/>
      <c r="UUV5" s="228" t="s">
        <v>1378</v>
      </c>
      <c r="UUW5" s="229" t="e">
        <f t="shared" ref="UUW5" si="2951">LARGE(UUW13,1)</f>
        <v>#NUM!</v>
      </c>
      <c r="UUX5" s="227">
        <v>2954</v>
      </c>
      <c r="UUY5" s="518" t="s">
        <v>11658</v>
      </c>
      <c r="UUZ5" s="518"/>
      <c r="UVA5" s="228" t="s">
        <v>1378</v>
      </c>
      <c r="UVB5" s="229" t="e">
        <f t="shared" ref="UVB5" si="2952">LARGE(UVB13,1)</f>
        <v>#NUM!</v>
      </c>
      <c r="UVC5" s="227">
        <v>2955</v>
      </c>
      <c r="UVD5" s="518" t="s">
        <v>11659</v>
      </c>
      <c r="UVE5" s="518"/>
      <c r="UVF5" s="228" t="s">
        <v>1378</v>
      </c>
      <c r="UVG5" s="229" t="e">
        <f t="shared" ref="UVG5" si="2953">LARGE(UVG13,1)</f>
        <v>#NUM!</v>
      </c>
      <c r="UVH5" s="227">
        <v>2956</v>
      </c>
      <c r="UVI5" s="518" t="s">
        <v>11660</v>
      </c>
      <c r="UVJ5" s="518"/>
      <c r="UVK5" s="228" t="s">
        <v>1378</v>
      </c>
      <c r="UVL5" s="229" t="e">
        <f t="shared" ref="UVL5" si="2954">LARGE(UVL13,1)</f>
        <v>#NUM!</v>
      </c>
      <c r="UVM5" s="227">
        <v>2957</v>
      </c>
      <c r="UVN5" s="518" t="s">
        <v>11661</v>
      </c>
      <c r="UVO5" s="518"/>
      <c r="UVP5" s="228" t="s">
        <v>1378</v>
      </c>
      <c r="UVQ5" s="229" t="e">
        <f t="shared" ref="UVQ5" si="2955">LARGE(UVQ13,1)</f>
        <v>#NUM!</v>
      </c>
      <c r="UVR5" s="227">
        <v>2958</v>
      </c>
      <c r="UVS5" s="518" t="s">
        <v>11662</v>
      </c>
      <c r="UVT5" s="518"/>
      <c r="UVU5" s="228" t="s">
        <v>1378</v>
      </c>
      <c r="UVV5" s="229" t="e">
        <f t="shared" ref="UVV5" si="2956">LARGE(UVV13,1)</f>
        <v>#NUM!</v>
      </c>
      <c r="UVW5" s="227">
        <v>2959</v>
      </c>
      <c r="UVX5" s="518" t="s">
        <v>11663</v>
      </c>
      <c r="UVY5" s="518"/>
      <c r="UVZ5" s="228" t="s">
        <v>1378</v>
      </c>
      <c r="UWA5" s="229" t="e">
        <f t="shared" ref="UWA5" si="2957">LARGE(UWA13,1)</f>
        <v>#NUM!</v>
      </c>
      <c r="UWB5" s="227">
        <v>2960</v>
      </c>
      <c r="UWC5" s="518" t="s">
        <v>11664</v>
      </c>
      <c r="UWD5" s="518"/>
      <c r="UWE5" s="228" t="s">
        <v>1378</v>
      </c>
      <c r="UWF5" s="229" t="e">
        <f t="shared" ref="UWF5" si="2958">LARGE(UWF13,1)</f>
        <v>#NUM!</v>
      </c>
      <c r="UWG5" s="227">
        <v>2961</v>
      </c>
      <c r="UWH5" s="518" t="s">
        <v>11665</v>
      </c>
      <c r="UWI5" s="518"/>
      <c r="UWJ5" s="228" t="s">
        <v>1378</v>
      </c>
      <c r="UWK5" s="229" t="e">
        <f t="shared" ref="UWK5" si="2959">LARGE(UWK13,1)</f>
        <v>#NUM!</v>
      </c>
      <c r="UWL5" s="227">
        <v>2962</v>
      </c>
      <c r="UWM5" s="518" t="s">
        <v>11666</v>
      </c>
      <c r="UWN5" s="518"/>
      <c r="UWO5" s="228" t="s">
        <v>1378</v>
      </c>
      <c r="UWP5" s="229" t="e">
        <f t="shared" ref="UWP5" si="2960">LARGE(UWP13,1)</f>
        <v>#NUM!</v>
      </c>
      <c r="UWQ5" s="227">
        <v>2963</v>
      </c>
      <c r="UWR5" s="518" t="s">
        <v>11667</v>
      </c>
      <c r="UWS5" s="518"/>
      <c r="UWT5" s="228" t="s">
        <v>1378</v>
      </c>
      <c r="UWU5" s="229" t="e">
        <f t="shared" ref="UWU5" si="2961">LARGE(UWU13,1)</f>
        <v>#NUM!</v>
      </c>
      <c r="UWV5" s="227">
        <v>2964</v>
      </c>
      <c r="UWW5" s="518" t="s">
        <v>11668</v>
      </c>
      <c r="UWX5" s="518"/>
      <c r="UWY5" s="228" t="s">
        <v>1378</v>
      </c>
      <c r="UWZ5" s="229" t="e">
        <f t="shared" ref="UWZ5" si="2962">LARGE(UWZ13,1)</f>
        <v>#NUM!</v>
      </c>
      <c r="UXA5" s="227">
        <v>2965</v>
      </c>
      <c r="UXB5" s="518" t="s">
        <v>11669</v>
      </c>
      <c r="UXC5" s="518"/>
      <c r="UXD5" s="228" t="s">
        <v>1378</v>
      </c>
      <c r="UXE5" s="229" t="e">
        <f t="shared" ref="UXE5" si="2963">LARGE(UXE13,1)</f>
        <v>#NUM!</v>
      </c>
      <c r="UXF5" s="227">
        <v>2966</v>
      </c>
      <c r="UXG5" s="518" t="s">
        <v>11670</v>
      </c>
      <c r="UXH5" s="518"/>
      <c r="UXI5" s="228" t="s">
        <v>1378</v>
      </c>
      <c r="UXJ5" s="229" t="e">
        <f t="shared" ref="UXJ5" si="2964">LARGE(UXJ13,1)</f>
        <v>#NUM!</v>
      </c>
      <c r="UXK5" s="227">
        <v>2967</v>
      </c>
      <c r="UXL5" s="518" t="s">
        <v>11671</v>
      </c>
      <c r="UXM5" s="518"/>
      <c r="UXN5" s="228" t="s">
        <v>1378</v>
      </c>
      <c r="UXO5" s="229" t="e">
        <f t="shared" ref="UXO5" si="2965">LARGE(UXO13,1)</f>
        <v>#NUM!</v>
      </c>
      <c r="UXP5" s="227">
        <v>2968</v>
      </c>
      <c r="UXQ5" s="518" t="s">
        <v>11672</v>
      </c>
      <c r="UXR5" s="518"/>
      <c r="UXS5" s="228" t="s">
        <v>1378</v>
      </c>
      <c r="UXT5" s="229" t="e">
        <f t="shared" ref="UXT5" si="2966">LARGE(UXT13,1)</f>
        <v>#NUM!</v>
      </c>
      <c r="UXU5" s="227">
        <v>2969</v>
      </c>
      <c r="UXV5" s="518" t="s">
        <v>11673</v>
      </c>
      <c r="UXW5" s="518"/>
      <c r="UXX5" s="228" t="s">
        <v>1378</v>
      </c>
      <c r="UXY5" s="229" t="e">
        <f t="shared" ref="UXY5" si="2967">LARGE(UXY13,1)</f>
        <v>#NUM!</v>
      </c>
      <c r="UXZ5" s="227">
        <v>2970</v>
      </c>
      <c r="UYA5" s="518" t="s">
        <v>11674</v>
      </c>
      <c r="UYB5" s="518"/>
      <c r="UYC5" s="228" t="s">
        <v>1378</v>
      </c>
      <c r="UYD5" s="229" t="e">
        <f t="shared" ref="UYD5" si="2968">LARGE(UYD13,1)</f>
        <v>#NUM!</v>
      </c>
      <c r="UYE5" s="227">
        <v>2971</v>
      </c>
      <c r="UYF5" s="518" t="s">
        <v>11675</v>
      </c>
      <c r="UYG5" s="518"/>
      <c r="UYH5" s="228" t="s">
        <v>1378</v>
      </c>
      <c r="UYI5" s="229" t="e">
        <f t="shared" ref="UYI5" si="2969">LARGE(UYI13,1)</f>
        <v>#NUM!</v>
      </c>
      <c r="UYJ5" s="227">
        <v>2972</v>
      </c>
      <c r="UYK5" s="518" t="s">
        <v>11676</v>
      </c>
      <c r="UYL5" s="518"/>
      <c r="UYM5" s="228" t="s">
        <v>1378</v>
      </c>
      <c r="UYN5" s="229" t="e">
        <f t="shared" ref="UYN5" si="2970">LARGE(UYN13,1)</f>
        <v>#NUM!</v>
      </c>
      <c r="UYO5" s="227">
        <v>2973</v>
      </c>
      <c r="UYP5" s="518" t="s">
        <v>11677</v>
      </c>
      <c r="UYQ5" s="518"/>
      <c r="UYR5" s="228" t="s">
        <v>1378</v>
      </c>
      <c r="UYS5" s="229" t="e">
        <f t="shared" ref="UYS5" si="2971">LARGE(UYS13,1)</f>
        <v>#NUM!</v>
      </c>
      <c r="UYT5" s="227">
        <v>2974</v>
      </c>
      <c r="UYU5" s="518" t="s">
        <v>11678</v>
      </c>
      <c r="UYV5" s="518"/>
      <c r="UYW5" s="228" t="s">
        <v>1378</v>
      </c>
      <c r="UYX5" s="229" t="e">
        <f t="shared" ref="UYX5" si="2972">LARGE(UYX13,1)</f>
        <v>#NUM!</v>
      </c>
      <c r="UYY5" s="227">
        <v>2975</v>
      </c>
      <c r="UYZ5" s="518" t="s">
        <v>11679</v>
      </c>
      <c r="UZA5" s="518"/>
      <c r="UZB5" s="228" t="s">
        <v>1378</v>
      </c>
      <c r="UZC5" s="229" t="e">
        <f t="shared" ref="UZC5" si="2973">LARGE(UZC13,1)</f>
        <v>#NUM!</v>
      </c>
      <c r="UZD5" s="227">
        <v>2976</v>
      </c>
      <c r="UZE5" s="518" t="s">
        <v>11680</v>
      </c>
      <c r="UZF5" s="518"/>
      <c r="UZG5" s="228" t="s">
        <v>1378</v>
      </c>
      <c r="UZH5" s="229" t="e">
        <f t="shared" ref="UZH5" si="2974">LARGE(UZH13,1)</f>
        <v>#NUM!</v>
      </c>
      <c r="UZI5" s="227">
        <v>2977</v>
      </c>
      <c r="UZJ5" s="518" t="s">
        <v>11681</v>
      </c>
      <c r="UZK5" s="518"/>
      <c r="UZL5" s="228" t="s">
        <v>1378</v>
      </c>
      <c r="UZM5" s="229" t="e">
        <f t="shared" ref="UZM5" si="2975">LARGE(UZM13,1)</f>
        <v>#NUM!</v>
      </c>
      <c r="UZN5" s="227">
        <v>2978</v>
      </c>
      <c r="UZO5" s="518" t="s">
        <v>11682</v>
      </c>
      <c r="UZP5" s="518"/>
      <c r="UZQ5" s="228" t="s">
        <v>1378</v>
      </c>
      <c r="UZR5" s="229" t="e">
        <f t="shared" ref="UZR5" si="2976">LARGE(UZR13,1)</f>
        <v>#NUM!</v>
      </c>
      <c r="UZS5" s="227">
        <v>2979</v>
      </c>
      <c r="UZT5" s="518" t="s">
        <v>11683</v>
      </c>
      <c r="UZU5" s="518"/>
      <c r="UZV5" s="228" t="s">
        <v>1378</v>
      </c>
      <c r="UZW5" s="229" t="e">
        <f t="shared" ref="UZW5" si="2977">LARGE(UZW13,1)</f>
        <v>#NUM!</v>
      </c>
      <c r="UZX5" s="227">
        <v>2980</v>
      </c>
      <c r="UZY5" s="518" t="s">
        <v>11684</v>
      </c>
      <c r="UZZ5" s="518"/>
      <c r="VAA5" s="228" t="s">
        <v>1378</v>
      </c>
      <c r="VAB5" s="229" t="e">
        <f t="shared" ref="VAB5" si="2978">LARGE(VAB13,1)</f>
        <v>#NUM!</v>
      </c>
      <c r="VAC5" s="227">
        <v>2981</v>
      </c>
      <c r="VAD5" s="518" t="s">
        <v>11685</v>
      </c>
      <c r="VAE5" s="518"/>
      <c r="VAF5" s="228" t="s">
        <v>1378</v>
      </c>
      <c r="VAG5" s="229" t="e">
        <f t="shared" ref="VAG5" si="2979">LARGE(VAG13,1)</f>
        <v>#NUM!</v>
      </c>
      <c r="VAH5" s="227">
        <v>2982</v>
      </c>
      <c r="VAI5" s="518" t="s">
        <v>11686</v>
      </c>
      <c r="VAJ5" s="518"/>
      <c r="VAK5" s="228" t="s">
        <v>1378</v>
      </c>
      <c r="VAL5" s="229" t="e">
        <f t="shared" ref="VAL5" si="2980">LARGE(VAL13,1)</f>
        <v>#NUM!</v>
      </c>
      <c r="VAM5" s="227">
        <v>2983</v>
      </c>
      <c r="VAN5" s="518" t="s">
        <v>11687</v>
      </c>
      <c r="VAO5" s="518"/>
      <c r="VAP5" s="228" t="s">
        <v>1378</v>
      </c>
      <c r="VAQ5" s="229" t="e">
        <f t="shared" ref="VAQ5" si="2981">LARGE(VAQ13,1)</f>
        <v>#NUM!</v>
      </c>
      <c r="VAR5" s="227">
        <v>2984</v>
      </c>
      <c r="VAS5" s="518" t="s">
        <v>11688</v>
      </c>
      <c r="VAT5" s="518"/>
      <c r="VAU5" s="228" t="s">
        <v>1378</v>
      </c>
      <c r="VAV5" s="229" t="e">
        <f t="shared" ref="VAV5" si="2982">LARGE(VAV13,1)</f>
        <v>#NUM!</v>
      </c>
      <c r="VAW5" s="227">
        <v>2985</v>
      </c>
      <c r="VAX5" s="518" t="s">
        <v>11689</v>
      </c>
      <c r="VAY5" s="518"/>
      <c r="VAZ5" s="228" t="s">
        <v>1378</v>
      </c>
      <c r="VBA5" s="229" t="e">
        <f t="shared" ref="VBA5" si="2983">LARGE(VBA13,1)</f>
        <v>#NUM!</v>
      </c>
      <c r="VBB5" s="227">
        <v>2986</v>
      </c>
      <c r="VBC5" s="518" t="s">
        <v>11690</v>
      </c>
      <c r="VBD5" s="518"/>
      <c r="VBE5" s="228" t="s">
        <v>1378</v>
      </c>
      <c r="VBF5" s="229" t="e">
        <f t="shared" ref="VBF5" si="2984">LARGE(VBF13,1)</f>
        <v>#NUM!</v>
      </c>
      <c r="VBG5" s="227">
        <v>2987</v>
      </c>
      <c r="VBH5" s="518" t="s">
        <v>11691</v>
      </c>
      <c r="VBI5" s="518"/>
      <c r="VBJ5" s="228" t="s">
        <v>1378</v>
      </c>
      <c r="VBK5" s="229" t="e">
        <f t="shared" ref="VBK5" si="2985">LARGE(VBK13,1)</f>
        <v>#NUM!</v>
      </c>
      <c r="VBL5" s="227">
        <v>2988</v>
      </c>
      <c r="VBM5" s="518" t="s">
        <v>11692</v>
      </c>
      <c r="VBN5" s="518"/>
      <c r="VBO5" s="228" t="s">
        <v>1378</v>
      </c>
      <c r="VBP5" s="229" t="e">
        <f t="shared" ref="VBP5" si="2986">LARGE(VBP13,1)</f>
        <v>#NUM!</v>
      </c>
      <c r="VBQ5" s="227">
        <v>2989</v>
      </c>
      <c r="VBR5" s="518" t="s">
        <v>11693</v>
      </c>
      <c r="VBS5" s="518"/>
      <c r="VBT5" s="228" t="s">
        <v>1378</v>
      </c>
      <c r="VBU5" s="229" t="e">
        <f t="shared" ref="VBU5" si="2987">LARGE(VBU13,1)</f>
        <v>#NUM!</v>
      </c>
      <c r="VBV5" s="227">
        <v>2990</v>
      </c>
      <c r="VBW5" s="518" t="s">
        <v>11694</v>
      </c>
      <c r="VBX5" s="518"/>
      <c r="VBY5" s="228" t="s">
        <v>1378</v>
      </c>
      <c r="VBZ5" s="229" t="e">
        <f t="shared" ref="VBZ5" si="2988">LARGE(VBZ13,1)</f>
        <v>#NUM!</v>
      </c>
      <c r="VCA5" s="227">
        <v>2991</v>
      </c>
      <c r="VCB5" s="518" t="s">
        <v>11695</v>
      </c>
      <c r="VCC5" s="518"/>
      <c r="VCD5" s="228" t="s">
        <v>1378</v>
      </c>
      <c r="VCE5" s="229" t="e">
        <f t="shared" ref="VCE5" si="2989">LARGE(VCE13,1)</f>
        <v>#NUM!</v>
      </c>
      <c r="VCF5" s="227">
        <v>2992</v>
      </c>
      <c r="VCG5" s="518" t="s">
        <v>11696</v>
      </c>
      <c r="VCH5" s="518"/>
      <c r="VCI5" s="228" t="s">
        <v>1378</v>
      </c>
      <c r="VCJ5" s="229" t="e">
        <f t="shared" ref="VCJ5" si="2990">LARGE(VCJ13,1)</f>
        <v>#NUM!</v>
      </c>
      <c r="VCK5" s="227">
        <v>2993</v>
      </c>
      <c r="VCL5" s="518" t="s">
        <v>11697</v>
      </c>
      <c r="VCM5" s="518"/>
      <c r="VCN5" s="228" t="s">
        <v>1378</v>
      </c>
      <c r="VCO5" s="229" t="e">
        <f t="shared" ref="VCO5" si="2991">LARGE(VCO13,1)</f>
        <v>#NUM!</v>
      </c>
      <c r="VCP5" s="227">
        <v>2994</v>
      </c>
      <c r="VCQ5" s="518" t="s">
        <v>11698</v>
      </c>
      <c r="VCR5" s="518"/>
      <c r="VCS5" s="228" t="s">
        <v>1378</v>
      </c>
      <c r="VCT5" s="229" t="e">
        <f t="shared" ref="VCT5" si="2992">LARGE(VCT13,1)</f>
        <v>#NUM!</v>
      </c>
      <c r="VCU5" s="227">
        <v>2995</v>
      </c>
      <c r="VCV5" s="518" t="s">
        <v>11699</v>
      </c>
      <c r="VCW5" s="518"/>
      <c r="VCX5" s="228" t="s">
        <v>1378</v>
      </c>
      <c r="VCY5" s="229" t="e">
        <f t="shared" ref="VCY5" si="2993">LARGE(VCY13,1)</f>
        <v>#NUM!</v>
      </c>
      <c r="VCZ5" s="227">
        <v>2996</v>
      </c>
      <c r="VDA5" s="518" t="s">
        <v>11700</v>
      </c>
      <c r="VDB5" s="518"/>
      <c r="VDC5" s="228" t="s">
        <v>1378</v>
      </c>
      <c r="VDD5" s="229" t="e">
        <f t="shared" ref="VDD5" si="2994">LARGE(VDD13,1)</f>
        <v>#NUM!</v>
      </c>
      <c r="VDE5" s="227">
        <v>2997</v>
      </c>
      <c r="VDF5" s="518" t="s">
        <v>11701</v>
      </c>
      <c r="VDG5" s="518"/>
      <c r="VDH5" s="228" t="s">
        <v>1378</v>
      </c>
      <c r="VDI5" s="229" t="e">
        <f t="shared" ref="VDI5" si="2995">LARGE(VDI13,1)</f>
        <v>#NUM!</v>
      </c>
      <c r="VDJ5" s="227">
        <v>2998</v>
      </c>
      <c r="VDK5" s="518" t="s">
        <v>11702</v>
      </c>
      <c r="VDL5" s="518"/>
      <c r="VDM5" s="228" t="s">
        <v>1378</v>
      </c>
      <c r="VDN5" s="229" t="e">
        <f t="shared" ref="VDN5" si="2996">LARGE(VDN13,1)</f>
        <v>#NUM!</v>
      </c>
      <c r="VDO5" s="227">
        <v>2999</v>
      </c>
      <c r="VDP5" s="518" t="s">
        <v>11703</v>
      </c>
      <c r="VDQ5" s="518"/>
      <c r="VDR5" s="228" t="s">
        <v>1378</v>
      </c>
      <c r="VDS5" s="229" t="e">
        <f t="shared" ref="VDS5" si="2997">LARGE(VDS13,1)</f>
        <v>#NUM!</v>
      </c>
      <c r="VDT5" s="227">
        <v>3000</v>
      </c>
      <c r="VDU5" s="518" t="s">
        <v>11704</v>
      </c>
      <c r="VDV5" s="518"/>
      <c r="VDW5" s="228" t="s">
        <v>1378</v>
      </c>
      <c r="VDX5" s="229" t="e">
        <f t="shared" ref="VDX5" si="2998">LARGE(VDX13,1)</f>
        <v>#NUM!</v>
      </c>
      <c r="VDY5" s="227">
        <v>3001</v>
      </c>
      <c r="VDZ5" s="518" t="s">
        <v>11705</v>
      </c>
      <c r="VEA5" s="518"/>
      <c r="VEB5" s="228" t="s">
        <v>1378</v>
      </c>
      <c r="VEC5" s="229" t="e">
        <f t="shared" ref="VEC5" si="2999">LARGE(VEC13,1)</f>
        <v>#NUM!</v>
      </c>
      <c r="VED5" s="227">
        <v>3002</v>
      </c>
      <c r="VEE5" s="518" t="s">
        <v>11706</v>
      </c>
      <c r="VEF5" s="518"/>
      <c r="VEG5" s="228" t="s">
        <v>1378</v>
      </c>
      <c r="VEH5" s="229" t="e">
        <f t="shared" ref="VEH5" si="3000">LARGE(VEH13,1)</f>
        <v>#NUM!</v>
      </c>
      <c r="VEI5" s="227">
        <v>3003</v>
      </c>
      <c r="VEJ5" s="518" t="s">
        <v>11707</v>
      </c>
      <c r="VEK5" s="518"/>
      <c r="VEL5" s="228" t="s">
        <v>1378</v>
      </c>
      <c r="VEM5" s="229" t="e">
        <f t="shared" ref="VEM5" si="3001">LARGE(VEM13,1)</f>
        <v>#NUM!</v>
      </c>
      <c r="VEN5" s="227">
        <v>3004</v>
      </c>
      <c r="VEO5" s="518" t="s">
        <v>11708</v>
      </c>
      <c r="VEP5" s="518"/>
      <c r="VEQ5" s="228" t="s">
        <v>1378</v>
      </c>
      <c r="VER5" s="229" t="e">
        <f t="shared" ref="VER5" si="3002">LARGE(VER13,1)</f>
        <v>#NUM!</v>
      </c>
      <c r="VES5" s="227">
        <v>3005</v>
      </c>
      <c r="VET5" s="518" t="s">
        <v>11709</v>
      </c>
      <c r="VEU5" s="518"/>
      <c r="VEV5" s="228" t="s">
        <v>1378</v>
      </c>
      <c r="VEW5" s="229" t="e">
        <f t="shared" ref="VEW5" si="3003">LARGE(VEW13,1)</f>
        <v>#NUM!</v>
      </c>
      <c r="VEX5" s="227">
        <v>3006</v>
      </c>
      <c r="VEY5" s="518" t="s">
        <v>11710</v>
      </c>
      <c r="VEZ5" s="518"/>
      <c r="VFA5" s="228" t="s">
        <v>1378</v>
      </c>
      <c r="VFB5" s="229" t="e">
        <f t="shared" ref="VFB5" si="3004">LARGE(VFB13,1)</f>
        <v>#NUM!</v>
      </c>
      <c r="VFC5" s="227">
        <v>3007</v>
      </c>
      <c r="VFD5" s="518" t="s">
        <v>11711</v>
      </c>
      <c r="VFE5" s="518"/>
      <c r="VFF5" s="228" t="s">
        <v>1378</v>
      </c>
      <c r="VFG5" s="229" t="e">
        <f t="shared" ref="VFG5" si="3005">LARGE(VFG13,1)</f>
        <v>#NUM!</v>
      </c>
      <c r="VFH5" s="227">
        <v>3008</v>
      </c>
      <c r="VFI5" s="518" t="s">
        <v>11712</v>
      </c>
      <c r="VFJ5" s="518"/>
      <c r="VFK5" s="228" t="s">
        <v>1378</v>
      </c>
      <c r="VFL5" s="229" t="e">
        <f t="shared" ref="VFL5" si="3006">LARGE(VFL13,1)</f>
        <v>#NUM!</v>
      </c>
      <c r="VFM5" s="227">
        <v>3009</v>
      </c>
      <c r="VFN5" s="518" t="s">
        <v>11713</v>
      </c>
      <c r="VFO5" s="518"/>
      <c r="VFP5" s="228" t="s">
        <v>1378</v>
      </c>
      <c r="VFQ5" s="229" t="e">
        <f t="shared" ref="VFQ5" si="3007">LARGE(VFQ13,1)</f>
        <v>#NUM!</v>
      </c>
      <c r="VFR5" s="227">
        <v>3010</v>
      </c>
      <c r="VFS5" s="518" t="s">
        <v>11714</v>
      </c>
      <c r="VFT5" s="518"/>
      <c r="VFU5" s="228" t="s">
        <v>1378</v>
      </c>
      <c r="VFV5" s="229" t="e">
        <f t="shared" ref="VFV5" si="3008">LARGE(VFV13,1)</f>
        <v>#NUM!</v>
      </c>
      <c r="VFW5" s="227">
        <v>3011</v>
      </c>
      <c r="VFX5" s="518" t="s">
        <v>11715</v>
      </c>
      <c r="VFY5" s="518"/>
      <c r="VFZ5" s="228" t="s">
        <v>1378</v>
      </c>
      <c r="VGA5" s="229" t="e">
        <f t="shared" ref="VGA5" si="3009">LARGE(VGA13,1)</f>
        <v>#NUM!</v>
      </c>
      <c r="VGB5" s="227">
        <v>3012</v>
      </c>
      <c r="VGC5" s="518" t="s">
        <v>11716</v>
      </c>
      <c r="VGD5" s="518"/>
      <c r="VGE5" s="228" t="s">
        <v>1378</v>
      </c>
      <c r="VGF5" s="229" t="e">
        <f t="shared" ref="VGF5" si="3010">LARGE(VGF13,1)</f>
        <v>#NUM!</v>
      </c>
      <c r="VGG5" s="227">
        <v>3013</v>
      </c>
      <c r="VGH5" s="518" t="s">
        <v>11717</v>
      </c>
      <c r="VGI5" s="518"/>
      <c r="VGJ5" s="228" t="s">
        <v>1378</v>
      </c>
      <c r="VGK5" s="229" t="e">
        <f t="shared" ref="VGK5" si="3011">LARGE(VGK13,1)</f>
        <v>#NUM!</v>
      </c>
      <c r="VGL5" s="227">
        <v>3014</v>
      </c>
      <c r="VGM5" s="518" t="s">
        <v>11718</v>
      </c>
      <c r="VGN5" s="518"/>
      <c r="VGO5" s="228" t="s">
        <v>1378</v>
      </c>
      <c r="VGP5" s="229" t="e">
        <f t="shared" ref="VGP5" si="3012">LARGE(VGP13,1)</f>
        <v>#NUM!</v>
      </c>
      <c r="VGQ5" s="227">
        <v>3015</v>
      </c>
      <c r="VGR5" s="518" t="s">
        <v>11719</v>
      </c>
      <c r="VGS5" s="518"/>
      <c r="VGT5" s="228" t="s">
        <v>1378</v>
      </c>
      <c r="VGU5" s="229" t="e">
        <f t="shared" ref="VGU5" si="3013">LARGE(VGU13,1)</f>
        <v>#NUM!</v>
      </c>
      <c r="VGV5" s="227">
        <v>3016</v>
      </c>
      <c r="VGW5" s="518" t="s">
        <v>11720</v>
      </c>
      <c r="VGX5" s="518"/>
      <c r="VGY5" s="228" t="s">
        <v>1378</v>
      </c>
      <c r="VGZ5" s="229" t="e">
        <f t="shared" ref="VGZ5" si="3014">LARGE(VGZ13,1)</f>
        <v>#NUM!</v>
      </c>
      <c r="VHA5" s="227">
        <v>3017</v>
      </c>
      <c r="VHB5" s="518" t="s">
        <v>11721</v>
      </c>
      <c r="VHC5" s="518"/>
      <c r="VHD5" s="228" t="s">
        <v>1378</v>
      </c>
      <c r="VHE5" s="229" t="e">
        <f t="shared" ref="VHE5" si="3015">LARGE(VHE13,1)</f>
        <v>#NUM!</v>
      </c>
      <c r="VHF5" s="227">
        <v>3018</v>
      </c>
      <c r="VHG5" s="518" t="s">
        <v>11722</v>
      </c>
      <c r="VHH5" s="518"/>
      <c r="VHI5" s="228" t="s">
        <v>1378</v>
      </c>
      <c r="VHJ5" s="229" t="e">
        <f t="shared" ref="VHJ5" si="3016">LARGE(VHJ13,1)</f>
        <v>#NUM!</v>
      </c>
      <c r="VHK5" s="227">
        <v>3019</v>
      </c>
      <c r="VHL5" s="518" t="s">
        <v>11723</v>
      </c>
      <c r="VHM5" s="518"/>
      <c r="VHN5" s="228" t="s">
        <v>1378</v>
      </c>
      <c r="VHO5" s="229" t="e">
        <f t="shared" ref="VHO5" si="3017">LARGE(VHO13,1)</f>
        <v>#NUM!</v>
      </c>
      <c r="VHP5" s="227">
        <v>3020</v>
      </c>
      <c r="VHQ5" s="518" t="s">
        <v>11724</v>
      </c>
      <c r="VHR5" s="518"/>
      <c r="VHS5" s="228" t="s">
        <v>1378</v>
      </c>
      <c r="VHT5" s="229" t="e">
        <f t="shared" ref="VHT5" si="3018">LARGE(VHT13,1)</f>
        <v>#NUM!</v>
      </c>
      <c r="VHU5" s="227">
        <v>3021</v>
      </c>
      <c r="VHV5" s="518" t="s">
        <v>11725</v>
      </c>
      <c r="VHW5" s="518"/>
      <c r="VHX5" s="228" t="s">
        <v>1378</v>
      </c>
      <c r="VHY5" s="229" t="e">
        <f t="shared" ref="VHY5" si="3019">LARGE(VHY13,1)</f>
        <v>#NUM!</v>
      </c>
      <c r="VHZ5" s="227">
        <v>3022</v>
      </c>
      <c r="VIA5" s="518" t="s">
        <v>11726</v>
      </c>
      <c r="VIB5" s="518"/>
      <c r="VIC5" s="228" t="s">
        <v>1378</v>
      </c>
      <c r="VID5" s="229" t="e">
        <f t="shared" ref="VID5" si="3020">LARGE(VID13,1)</f>
        <v>#NUM!</v>
      </c>
      <c r="VIE5" s="227">
        <v>3023</v>
      </c>
      <c r="VIF5" s="518" t="s">
        <v>11727</v>
      </c>
      <c r="VIG5" s="518"/>
      <c r="VIH5" s="228" t="s">
        <v>1378</v>
      </c>
      <c r="VII5" s="229" t="e">
        <f t="shared" ref="VII5" si="3021">LARGE(VII13,1)</f>
        <v>#NUM!</v>
      </c>
      <c r="VIJ5" s="227">
        <v>3024</v>
      </c>
      <c r="VIK5" s="518" t="s">
        <v>11728</v>
      </c>
      <c r="VIL5" s="518"/>
      <c r="VIM5" s="228" t="s">
        <v>1378</v>
      </c>
      <c r="VIN5" s="229" t="e">
        <f t="shared" ref="VIN5" si="3022">LARGE(VIN13,1)</f>
        <v>#NUM!</v>
      </c>
      <c r="VIO5" s="227">
        <v>3025</v>
      </c>
      <c r="VIP5" s="518" t="s">
        <v>11729</v>
      </c>
      <c r="VIQ5" s="518"/>
      <c r="VIR5" s="228" t="s">
        <v>1378</v>
      </c>
      <c r="VIS5" s="229" t="e">
        <f t="shared" ref="VIS5" si="3023">LARGE(VIS13,1)</f>
        <v>#NUM!</v>
      </c>
      <c r="VIT5" s="227">
        <v>3026</v>
      </c>
      <c r="VIU5" s="518" t="s">
        <v>11730</v>
      </c>
      <c r="VIV5" s="518"/>
      <c r="VIW5" s="228" t="s">
        <v>1378</v>
      </c>
      <c r="VIX5" s="229" t="e">
        <f t="shared" ref="VIX5" si="3024">LARGE(VIX13,1)</f>
        <v>#NUM!</v>
      </c>
      <c r="VIY5" s="227">
        <v>3027</v>
      </c>
      <c r="VIZ5" s="518" t="s">
        <v>11731</v>
      </c>
      <c r="VJA5" s="518"/>
      <c r="VJB5" s="228" t="s">
        <v>1378</v>
      </c>
      <c r="VJC5" s="229" t="e">
        <f t="shared" ref="VJC5" si="3025">LARGE(VJC13,1)</f>
        <v>#NUM!</v>
      </c>
      <c r="VJD5" s="227">
        <v>3028</v>
      </c>
      <c r="VJE5" s="518" t="s">
        <v>11732</v>
      </c>
      <c r="VJF5" s="518"/>
      <c r="VJG5" s="228" t="s">
        <v>1378</v>
      </c>
      <c r="VJH5" s="229" t="e">
        <f t="shared" ref="VJH5" si="3026">LARGE(VJH13,1)</f>
        <v>#NUM!</v>
      </c>
      <c r="VJI5" s="227">
        <v>3029</v>
      </c>
      <c r="VJJ5" s="518" t="s">
        <v>11733</v>
      </c>
      <c r="VJK5" s="518"/>
      <c r="VJL5" s="228" t="s">
        <v>1378</v>
      </c>
      <c r="VJM5" s="229" t="e">
        <f t="shared" ref="VJM5" si="3027">LARGE(VJM13,1)</f>
        <v>#NUM!</v>
      </c>
      <c r="VJN5" s="227">
        <v>3030</v>
      </c>
      <c r="VJO5" s="518" t="s">
        <v>11734</v>
      </c>
      <c r="VJP5" s="518"/>
      <c r="VJQ5" s="228" t="s">
        <v>1378</v>
      </c>
      <c r="VJR5" s="229" t="e">
        <f t="shared" ref="VJR5" si="3028">LARGE(VJR13,1)</f>
        <v>#NUM!</v>
      </c>
      <c r="VJS5" s="227">
        <v>3031</v>
      </c>
      <c r="VJT5" s="518" t="s">
        <v>11735</v>
      </c>
      <c r="VJU5" s="518"/>
      <c r="VJV5" s="228" t="s">
        <v>1378</v>
      </c>
      <c r="VJW5" s="229" t="e">
        <f t="shared" ref="VJW5" si="3029">LARGE(VJW13,1)</f>
        <v>#NUM!</v>
      </c>
      <c r="VJX5" s="227">
        <v>3032</v>
      </c>
      <c r="VJY5" s="518" t="s">
        <v>11736</v>
      </c>
      <c r="VJZ5" s="518"/>
      <c r="VKA5" s="228" t="s">
        <v>1378</v>
      </c>
      <c r="VKB5" s="229" t="e">
        <f t="shared" ref="VKB5" si="3030">LARGE(VKB13,1)</f>
        <v>#NUM!</v>
      </c>
      <c r="VKC5" s="227">
        <v>3033</v>
      </c>
      <c r="VKD5" s="518" t="s">
        <v>11737</v>
      </c>
      <c r="VKE5" s="518"/>
      <c r="VKF5" s="228" t="s">
        <v>1378</v>
      </c>
      <c r="VKG5" s="229" t="e">
        <f t="shared" ref="VKG5" si="3031">LARGE(VKG13,1)</f>
        <v>#NUM!</v>
      </c>
      <c r="VKH5" s="227">
        <v>3034</v>
      </c>
      <c r="VKI5" s="518" t="s">
        <v>11738</v>
      </c>
      <c r="VKJ5" s="518"/>
      <c r="VKK5" s="228" t="s">
        <v>1378</v>
      </c>
      <c r="VKL5" s="229" t="e">
        <f t="shared" ref="VKL5" si="3032">LARGE(VKL13,1)</f>
        <v>#NUM!</v>
      </c>
      <c r="VKM5" s="227">
        <v>3035</v>
      </c>
      <c r="VKN5" s="518" t="s">
        <v>11739</v>
      </c>
      <c r="VKO5" s="518"/>
      <c r="VKP5" s="228" t="s">
        <v>1378</v>
      </c>
      <c r="VKQ5" s="229" t="e">
        <f t="shared" ref="VKQ5" si="3033">LARGE(VKQ13,1)</f>
        <v>#NUM!</v>
      </c>
      <c r="VKR5" s="227">
        <v>3036</v>
      </c>
      <c r="VKS5" s="518" t="s">
        <v>11740</v>
      </c>
      <c r="VKT5" s="518"/>
      <c r="VKU5" s="228" t="s">
        <v>1378</v>
      </c>
      <c r="VKV5" s="229" t="e">
        <f t="shared" ref="VKV5" si="3034">LARGE(VKV13,1)</f>
        <v>#NUM!</v>
      </c>
      <c r="VKW5" s="227">
        <v>3037</v>
      </c>
      <c r="VKX5" s="518" t="s">
        <v>11741</v>
      </c>
      <c r="VKY5" s="518"/>
      <c r="VKZ5" s="228" t="s">
        <v>1378</v>
      </c>
      <c r="VLA5" s="229" t="e">
        <f t="shared" ref="VLA5" si="3035">LARGE(VLA13,1)</f>
        <v>#NUM!</v>
      </c>
      <c r="VLB5" s="227">
        <v>3038</v>
      </c>
      <c r="VLC5" s="518" t="s">
        <v>11742</v>
      </c>
      <c r="VLD5" s="518"/>
      <c r="VLE5" s="228" t="s">
        <v>1378</v>
      </c>
      <c r="VLF5" s="229" t="e">
        <f t="shared" ref="VLF5" si="3036">LARGE(VLF13,1)</f>
        <v>#NUM!</v>
      </c>
      <c r="VLG5" s="227">
        <v>3039</v>
      </c>
      <c r="VLH5" s="518" t="s">
        <v>11743</v>
      </c>
      <c r="VLI5" s="518"/>
      <c r="VLJ5" s="228" t="s">
        <v>1378</v>
      </c>
      <c r="VLK5" s="229" t="e">
        <f t="shared" ref="VLK5" si="3037">LARGE(VLK13,1)</f>
        <v>#NUM!</v>
      </c>
      <c r="VLL5" s="227">
        <v>3040</v>
      </c>
      <c r="VLM5" s="518" t="s">
        <v>11744</v>
      </c>
      <c r="VLN5" s="518"/>
      <c r="VLO5" s="228" t="s">
        <v>1378</v>
      </c>
      <c r="VLP5" s="229" t="e">
        <f t="shared" ref="VLP5" si="3038">LARGE(VLP13,1)</f>
        <v>#NUM!</v>
      </c>
      <c r="VLQ5" s="227">
        <v>3041</v>
      </c>
      <c r="VLR5" s="518" t="s">
        <v>11745</v>
      </c>
      <c r="VLS5" s="518"/>
      <c r="VLT5" s="228" t="s">
        <v>1378</v>
      </c>
      <c r="VLU5" s="229" t="e">
        <f t="shared" ref="VLU5" si="3039">LARGE(VLU13,1)</f>
        <v>#NUM!</v>
      </c>
      <c r="VLV5" s="227">
        <v>3042</v>
      </c>
      <c r="VLW5" s="518" t="s">
        <v>11746</v>
      </c>
      <c r="VLX5" s="518"/>
      <c r="VLY5" s="228" t="s">
        <v>1378</v>
      </c>
      <c r="VLZ5" s="229" t="e">
        <f t="shared" ref="VLZ5" si="3040">LARGE(VLZ13,1)</f>
        <v>#NUM!</v>
      </c>
      <c r="VMA5" s="227">
        <v>3043</v>
      </c>
      <c r="VMB5" s="518" t="s">
        <v>11747</v>
      </c>
      <c r="VMC5" s="518"/>
      <c r="VMD5" s="228" t="s">
        <v>1378</v>
      </c>
      <c r="VME5" s="229" t="e">
        <f t="shared" ref="VME5" si="3041">LARGE(VME13,1)</f>
        <v>#NUM!</v>
      </c>
      <c r="VMF5" s="227">
        <v>3044</v>
      </c>
      <c r="VMG5" s="518" t="s">
        <v>11748</v>
      </c>
      <c r="VMH5" s="518"/>
      <c r="VMI5" s="228" t="s">
        <v>1378</v>
      </c>
      <c r="VMJ5" s="229" t="e">
        <f t="shared" ref="VMJ5" si="3042">LARGE(VMJ13,1)</f>
        <v>#NUM!</v>
      </c>
      <c r="VMK5" s="227">
        <v>3045</v>
      </c>
      <c r="VML5" s="518" t="s">
        <v>11749</v>
      </c>
      <c r="VMM5" s="518"/>
      <c r="VMN5" s="228" t="s">
        <v>1378</v>
      </c>
      <c r="VMO5" s="229" t="e">
        <f t="shared" ref="VMO5" si="3043">LARGE(VMO13,1)</f>
        <v>#NUM!</v>
      </c>
      <c r="VMP5" s="227">
        <v>3046</v>
      </c>
      <c r="VMQ5" s="518" t="s">
        <v>11750</v>
      </c>
      <c r="VMR5" s="518"/>
      <c r="VMS5" s="228" t="s">
        <v>1378</v>
      </c>
      <c r="VMT5" s="229" t="e">
        <f t="shared" ref="VMT5" si="3044">LARGE(VMT13,1)</f>
        <v>#NUM!</v>
      </c>
      <c r="VMU5" s="227">
        <v>3047</v>
      </c>
      <c r="VMV5" s="518" t="s">
        <v>11751</v>
      </c>
      <c r="VMW5" s="518"/>
      <c r="VMX5" s="228" t="s">
        <v>1378</v>
      </c>
      <c r="VMY5" s="229" t="e">
        <f t="shared" ref="VMY5" si="3045">LARGE(VMY13,1)</f>
        <v>#NUM!</v>
      </c>
      <c r="VMZ5" s="227">
        <v>3048</v>
      </c>
      <c r="VNA5" s="518" t="s">
        <v>11752</v>
      </c>
      <c r="VNB5" s="518"/>
      <c r="VNC5" s="228" t="s">
        <v>1378</v>
      </c>
      <c r="VND5" s="229" t="e">
        <f t="shared" ref="VND5" si="3046">LARGE(VND13,1)</f>
        <v>#NUM!</v>
      </c>
      <c r="VNE5" s="227">
        <v>3049</v>
      </c>
      <c r="VNF5" s="518" t="s">
        <v>11753</v>
      </c>
      <c r="VNG5" s="518"/>
      <c r="VNH5" s="228" t="s">
        <v>1378</v>
      </c>
      <c r="VNI5" s="229" t="e">
        <f t="shared" ref="VNI5" si="3047">LARGE(VNI13,1)</f>
        <v>#NUM!</v>
      </c>
      <c r="VNJ5" s="227">
        <v>3050</v>
      </c>
      <c r="VNK5" s="518" t="s">
        <v>11754</v>
      </c>
      <c r="VNL5" s="518"/>
      <c r="VNM5" s="228" t="s">
        <v>1378</v>
      </c>
      <c r="VNN5" s="229" t="e">
        <f t="shared" ref="VNN5" si="3048">LARGE(VNN13,1)</f>
        <v>#NUM!</v>
      </c>
      <c r="VNO5" s="227">
        <v>3051</v>
      </c>
      <c r="VNP5" s="518" t="s">
        <v>11755</v>
      </c>
      <c r="VNQ5" s="518"/>
      <c r="VNR5" s="228" t="s">
        <v>1378</v>
      </c>
      <c r="VNS5" s="229" t="e">
        <f t="shared" ref="VNS5" si="3049">LARGE(VNS13,1)</f>
        <v>#NUM!</v>
      </c>
      <c r="VNT5" s="227">
        <v>3052</v>
      </c>
      <c r="VNU5" s="518" t="s">
        <v>11756</v>
      </c>
      <c r="VNV5" s="518"/>
      <c r="VNW5" s="228" t="s">
        <v>1378</v>
      </c>
      <c r="VNX5" s="229" t="e">
        <f t="shared" ref="VNX5" si="3050">LARGE(VNX13,1)</f>
        <v>#NUM!</v>
      </c>
      <c r="VNY5" s="227">
        <v>3053</v>
      </c>
      <c r="VNZ5" s="518" t="s">
        <v>11757</v>
      </c>
      <c r="VOA5" s="518"/>
      <c r="VOB5" s="228" t="s">
        <v>1378</v>
      </c>
      <c r="VOC5" s="229" t="e">
        <f t="shared" ref="VOC5" si="3051">LARGE(VOC13,1)</f>
        <v>#NUM!</v>
      </c>
      <c r="VOD5" s="227">
        <v>3054</v>
      </c>
      <c r="VOE5" s="518" t="s">
        <v>11758</v>
      </c>
      <c r="VOF5" s="518"/>
      <c r="VOG5" s="228" t="s">
        <v>1378</v>
      </c>
      <c r="VOH5" s="229" t="e">
        <f t="shared" ref="VOH5" si="3052">LARGE(VOH13,1)</f>
        <v>#NUM!</v>
      </c>
      <c r="VOI5" s="227">
        <v>3055</v>
      </c>
      <c r="VOJ5" s="518" t="s">
        <v>11759</v>
      </c>
      <c r="VOK5" s="518"/>
      <c r="VOL5" s="228" t="s">
        <v>1378</v>
      </c>
      <c r="VOM5" s="229" t="e">
        <f t="shared" ref="VOM5" si="3053">LARGE(VOM13,1)</f>
        <v>#NUM!</v>
      </c>
      <c r="VON5" s="227">
        <v>3056</v>
      </c>
      <c r="VOO5" s="518" t="s">
        <v>11760</v>
      </c>
      <c r="VOP5" s="518"/>
      <c r="VOQ5" s="228" t="s">
        <v>1378</v>
      </c>
      <c r="VOR5" s="229" t="e">
        <f t="shared" ref="VOR5" si="3054">LARGE(VOR13,1)</f>
        <v>#NUM!</v>
      </c>
      <c r="VOS5" s="227">
        <v>3057</v>
      </c>
      <c r="VOT5" s="518" t="s">
        <v>11761</v>
      </c>
      <c r="VOU5" s="518"/>
      <c r="VOV5" s="228" t="s">
        <v>1378</v>
      </c>
      <c r="VOW5" s="229" t="e">
        <f t="shared" ref="VOW5" si="3055">LARGE(VOW13,1)</f>
        <v>#NUM!</v>
      </c>
      <c r="VOX5" s="227">
        <v>3058</v>
      </c>
      <c r="VOY5" s="518" t="s">
        <v>11762</v>
      </c>
      <c r="VOZ5" s="518"/>
      <c r="VPA5" s="228" t="s">
        <v>1378</v>
      </c>
      <c r="VPB5" s="229" t="e">
        <f t="shared" ref="VPB5" si="3056">LARGE(VPB13,1)</f>
        <v>#NUM!</v>
      </c>
      <c r="VPC5" s="227">
        <v>3059</v>
      </c>
      <c r="VPD5" s="518" t="s">
        <v>11763</v>
      </c>
      <c r="VPE5" s="518"/>
      <c r="VPF5" s="228" t="s">
        <v>1378</v>
      </c>
      <c r="VPG5" s="229" t="e">
        <f t="shared" ref="VPG5" si="3057">LARGE(VPG13,1)</f>
        <v>#NUM!</v>
      </c>
      <c r="VPH5" s="227">
        <v>3060</v>
      </c>
      <c r="VPI5" s="518" t="s">
        <v>11764</v>
      </c>
      <c r="VPJ5" s="518"/>
      <c r="VPK5" s="228" t="s">
        <v>1378</v>
      </c>
      <c r="VPL5" s="229" t="e">
        <f t="shared" ref="VPL5" si="3058">LARGE(VPL13,1)</f>
        <v>#NUM!</v>
      </c>
      <c r="VPM5" s="227">
        <v>3061</v>
      </c>
      <c r="VPN5" s="518" t="s">
        <v>11765</v>
      </c>
      <c r="VPO5" s="518"/>
      <c r="VPP5" s="228" t="s">
        <v>1378</v>
      </c>
      <c r="VPQ5" s="229" t="e">
        <f t="shared" ref="VPQ5" si="3059">LARGE(VPQ13,1)</f>
        <v>#NUM!</v>
      </c>
      <c r="VPR5" s="227">
        <v>3062</v>
      </c>
      <c r="VPS5" s="518" t="s">
        <v>11766</v>
      </c>
      <c r="VPT5" s="518"/>
      <c r="VPU5" s="228" t="s">
        <v>1378</v>
      </c>
      <c r="VPV5" s="229" t="e">
        <f t="shared" ref="VPV5" si="3060">LARGE(VPV13,1)</f>
        <v>#NUM!</v>
      </c>
      <c r="VPW5" s="227">
        <v>3063</v>
      </c>
      <c r="VPX5" s="518" t="s">
        <v>11767</v>
      </c>
      <c r="VPY5" s="518"/>
      <c r="VPZ5" s="228" t="s">
        <v>1378</v>
      </c>
      <c r="VQA5" s="229" t="e">
        <f t="shared" ref="VQA5" si="3061">LARGE(VQA13,1)</f>
        <v>#NUM!</v>
      </c>
      <c r="VQB5" s="227">
        <v>3064</v>
      </c>
      <c r="VQC5" s="518" t="s">
        <v>11768</v>
      </c>
      <c r="VQD5" s="518"/>
      <c r="VQE5" s="228" t="s">
        <v>1378</v>
      </c>
      <c r="VQF5" s="229" t="e">
        <f t="shared" ref="VQF5" si="3062">LARGE(VQF13,1)</f>
        <v>#NUM!</v>
      </c>
      <c r="VQG5" s="227">
        <v>3065</v>
      </c>
      <c r="VQH5" s="518" t="s">
        <v>11769</v>
      </c>
      <c r="VQI5" s="518"/>
      <c r="VQJ5" s="228" t="s">
        <v>1378</v>
      </c>
      <c r="VQK5" s="229" t="e">
        <f t="shared" ref="VQK5" si="3063">LARGE(VQK13,1)</f>
        <v>#NUM!</v>
      </c>
      <c r="VQL5" s="227">
        <v>3066</v>
      </c>
      <c r="VQM5" s="518" t="s">
        <v>11770</v>
      </c>
      <c r="VQN5" s="518"/>
      <c r="VQO5" s="228" t="s">
        <v>1378</v>
      </c>
      <c r="VQP5" s="229" t="e">
        <f t="shared" ref="VQP5" si="3064">LARGE(VQP13,1)</f>
        <v>#NUM!</v>
      </c>
      <c r="VQQ5" s="227">
        <v>3067</v>
      </c>
      <c r="VQR5" s="518" t="s">
        <v>11771</v>
      </c>
      <c r="VQS5" s="518"/>
      <c r="VQT5" s="228" t="s">
        <v>1378</v>
      </c>
      <c r="VQU5" s="229" t="e">
        <f t="shared" ref="VQU5" si="3065">LARGE(VQU13,1)</f>
        <v>#NUM!</v>
      </c>
      <c r="VQV5" s="227">
        <v>3068</v>
      </c>
      <c r="VQW5" s="518" t="s">
        <v>11772</v>
      </c>
      <c r="VQX5" s="518"/>
      <c r="VQY5" s="228" t="s">
        <v>1378</v>
      </c>
      <c r="VQZ5" s="229" t="e">
        <f t="shared" ref="VQZ5" si="3066">LARGE(VQZ13,1)</f>
        <v>#NUM!</v>
      </c>
      <c r="VRA5" s="227">
        <v>3069</v>
      </c>
      <c r="VRB5" s="518" t="s">
        <v>11773</v>
      </c>
      <c r="VRC5" s="518"/>
      <c r="VRD5" s="228" t="s">
        <v>1378</v>
      </c>
      <c r="VRE5" s="229" t="e">
        <f t="shared" ref="VRE5" si="3067">LARGE(VRE13,1)</f>
        <v>#NUM!</v>
      </c>
      <c r="VRF5" s="227">
        <v>3070</v>
      </c>
      <c r="VRG5" s="518" t="s">
        <v>11774</v>
      </c>
      <c r="VRH5" s="518"/>
      <c r="VRI5" s="228" t="s">
        <v>1378</v>
      </c>
      <c r="VRJ5" s="229" t="e">
        <f t="shared" ref="VRJ5" si="3068">LARGE(VRJ13,1)</f>
        <v>#NUM!</v>
      </c>
      <c r="VRK5" s="227">
        <v>3071</v>
      </c>
      <c r="VRL5" s="518" t="s">
        <v>11775</v>
      </c>
      <c r="VRM5" s="518"/>
      <c r="VRN5" s="228" t="s">
        <v>1378</v>
      </c>
      <c r="VRO5" s="229" t="e">
        <f t="shared" ref="VRO5" si="3069">LARGE(VRO13,1)</f>
        <v>#NUM!</v>
      </c>
      <c r="VRP5" s="227">
        <v>3072</v>
      </c>
      <c r="VRQ5" s="518" t="s">
        <v>11776</v>
      </c>
      <c r="VRR5" s="518"/>
      <c r="VRS5" s="228" t="s">
        <v>1378</v>
      </c>
      <c r="VRT5" s="229" t="e">
        <f t="shared" ref="VRT5" si="3070">LARGE(VRT13,1)</f>
        <v>#NUM!</v>
      </c>
      <c r="VRU5" s="227">
        <v>3073</v>
      </c>
      <c r="VRV5" s="518" t="s">
        <v>11777</v>
      </c>
      <c r="VRW5" s="518"/>
      <c r="VRX5" s="228" t="s">
        <v>1378</v>
      </c>
      <c r="VRY5" s="229" t="e">
        <f t="shared" ref="VRY5" si="3071">LARGE(VRY13,1)</f>
        <v>#NUM!</v>
      </c>
      <c r="VRZ5" s="227">
        <v>3074</v>
      </c>
      <c r="VSA5" s="518" t="s">
        <v>11778</v>
      </c>
      <c r="VSB5" s="518"/>
      <c r="VSC5" s="228" t="s">
        <v>1378</v>
      </c>
      <c r="VSD5" s="229" t="e">
        <f t="shared" ref="VSD5" si="3072">LARGE(VSD13,1)</f>
        <v>#NUM!</v>
      </c>
      <c r="VSE5" s="227">
        <v>3075</v>
      </c>
      <c r="VSF5" s="518" t="s">
        <v>11779</v>
      </c>
      <c r="VSG5" s="518"/>
      <c r="VSH5" s="228" t="s">
        <v>1378</v>
      </c>
      <c r="VSI5" s="229" t="e">
        <f t="shared" ref="VSI5" si="3073">LARGE(VSI13,1)</f>
        <v>#NUM!</v>
      </c>
      <c r="VSJ5" s="227">
        <v>3076</v>
      </c>
      <c r="VSK5" s="518" t="s">
        <v>11780</v>
      </c>
      <c r="VSL5" s="518"/>
      <c r="VSM5" s="228" t="s">
        <v>1378</v>
      </c>
      <c r="VSN5" s="229" t="e">
        <f t="shared" ref="VSN5" si="3074">LARGE(VSN13,1)</f>
        <v>#NUM!</v>
      </c>
      <c r="VSO5" s="227">
        <v>3077</v>
      </c>
      <c r="VSP5" s="518" t="s">
        <v>11781</v>
      </c>
      <c r="VSQ5" s="518"/>
      <c r="VSR5" s="228" t="s">
        <v>1378</v>
      </c>
      <c r="VSS5" s="229" t="e">
        <f t="shared" ref="VSS5" si="3075">LARGE(VSS13,1)</f>
        <v>#NUM!</v>
      </c>
      <c r="VST5" s="227">
        <v>3078</v>
      </c>
      <c r="VSU5" s="518" t="s">
        <v>11782</v>
      </c>
      <c r="VSV5" s="518"/>
      <c r="VSW5" s="228" t="s">
        <v>1378</v>
      </c>
      <c r="VSX5" s="229" t="e">
        <f t="shared" ref="VSX5" si="3076">LARGE(VSX13,1)</f>
        <v>#NUM!</v>
      </c>
      <c r="VSY5" s="227">
        <v>3079</v>
      </c>
      <c r="VSZ5" s="518" t="s">
        <v>11783</v>
      </c>
      <c r="VTA5" s="518"/>
      <c r="VTB5" s="228" t="s">
        <v>1378</v>
      </c>
      <c r="VTC5" s="229" t="e">
        <f t="shared" ref="VTC5" si="3077">LARGE(VTC13,1)</f>
        <v>#NUM!</v>
      </c>
      <c r="VTD5" s="227">
        <v>3080</v>
      </c>
      <c r="VTE5" s="518" t="s">
        <v>11784</v>
      </c>
      <c r="VTF5" s="518"/>
      <c r="VTG5" s="228" t="s">
        <v>1378</v>
      </c>
      <c r="VTH5" s="229" t="e">
        <f t="shared" ref="VTH5" si="3078">LARGE(VTH13,1)</f>
        <v>#NUM!</v>
      </c>
      <c r="VTI5" s="227">
        <v>3081</v>
      </c>
      <c r="VTJ5" s="518" t="s">
        <v>11785</v>
      </c>
      <c r="VTK5" s="518"/>
      <c r="VTL5" s="228" t="s">
        <v>1378</v>
      </c>
      <c r="VTM5" s="229" t="e">
        <f t="shared" ref="VTM5" si="3079">LARGE(VTM13,1)</f>
        <v>#NUM!</v>
      </c>
      <c r="VTN5" s="227">
        <v>3082</v>
      </c>
      <c r="VTO5" s="518" t="s">
        <v>11786</v>
      </c>
      <c r="VTP5" s="518"/>
      <c r="VTQ5" s="228" t="s">
        <v>1378</v>
      </c>
      <c r="VTR5" s="229" t="e">
        <f t="shared" ref="VTR5" si="3080">LARGE(VTR13,1)</f>
        <v>#NUM!</v>
      </c>
      <c r="VTS5" s="227">
        <v>3083</v>
      </c>
      <c r="VTT5" s="518" t="s">
        <v>11787</v>
      </c>
      <c r="VTU5" s="518"/>
      <c r="VTV5" s="228" t="s">
        <v>1378</v>
      </c>
      <c r="VTW5" s="229" t="e">
        <f t="shared" ref="VTW5" si="3081">LARGE(VTW13,1)</f>
        <v>#NUM!</v>
      </c>
      <c r="VTX5" s="227">
        <v>3084</v>
      </c>
      <c r="VTY5" s="518" t="s">
        <v>11788</v>
      </c>
      <c r="VTZ5" s="518"/>
      <c r="VUA5" s="228" t="s">
        <v>1378</v>
      </c>
      <c r="VUB5" s="229" t="e">
        <f t="shared" ref="VUB5" si="3082">LARGE(VUB13,1)</f>
        <v>#NUM!</v>
      </c>
      <c r="VUC5" s="227">
        <v>3085</v>
      </c>
      <c r="VUD5" s="518" t="s">
        <v>11789</v>
      </c>
      <c r="VUE5" s="518"/>
      <c r="VUF5" s="228" t="s">
        <v>1378</v>
      </c>
      <c r="VUG5" s="229" t="e">
        <f t="shared" ref="VUG5" si="3083">LARGE(VUG13,1)</f>
        <v>#NUM!</v>
      </c>
      <c r="VUH5" s="227">
        <v>3086</v>
      </c>
      <c r="VUI5" s="518" t="s">
        <v>11790</v>
      </c>
      <c r="VUJ5" s="518"/>
      <c r="VUK5" s="228" t="s">
        <v>1378</v>
      </c>
      <c r="VUL5" s="229" t="e">
        <f t="shared" ref="VUL5" si="3084">LARGE(VUL13,1)</f>
        <v>#NUM!</v>
      </c>
      <c r="VUM5" s="227">
        <v>3087</v>
      </c>
      <c r="VUN5" s="518" t="s">
        <v>11791</v>
      </c>
      <c r="VUO5" s="518"/>
      <c r="VUP5" s="228" t="s">
        <v>1378</v>
      </c>
      <c r="VUQ5" s="229" t="e">
        <f t="shared" ref="VUQ5" si="3085">LARGE(VUQ13,1)</f>
        <v>#NUM!</v>
      </c>
      <c r="VUR5" s="227">
        <v>3088</v>
      </c>
      <c r="VUS5" s="518" t="s">
        <v>11792</v>
      </c>
      <c r="VUT5" s="518"/>
      <c r="VUU5" s="228" t="s">
        <v>1378</v>
      </c>
      <c r="VUV5" s="229" t="e">
        <f t="shared" ref="VUV5" si="3086">LARGE(VUV13,1)</f>
        <v>#NUM!</v>
      </c>
      <c r="VUW5" s="227">
        <v>3089</v>
      </c>
      <c r="VUX5" s="518" t="s">
        <v>11793</v>
      </c>
      <c r="VUY5" s="518"/>
      <c r="VUZ5" s="228" t="s">
        <v>1378</v>
      </c>
      <c r="VVA5" s="229" t="e">
        <f t="shared" ref="VVA5" si="3087">LARGE(VVA13,1)</f>
        <v>#NUM!</v>
      </c>
      <c r="VVB5" s="227">
        <v>3090</v>
      </c>
      <c r="VVC5" s="518" t="s">
        <v>11794</v>
      </c>
      <c r="VVD5" s="518"/>
      <c r="VVE5" s="228" t="s">
        <v>1378</v>
      </c>
      <c r="VVF5" s="229" t="e">
        <f t="shared" ref="VVF5" si="3088">LARGE(VVF13,1)</f>
        <v>#NUM!</v>
      </c>
      <c r="VVG5" s="227">
        <v>3091</v>
      </c>
      <c r="VVH5" s="518" t="s">
        <v>11795</v>
      </c>
      <c r="VVI5" s="518"/>
      <c r="VVJ5" s="228" t="s">
        <v>1378</v>
      </c>
      <c r="VVK5" s="229" t="e">
        <f t="shared" ref="VVK5" si="3089">LARGE(VVK13,1)</f>
        <v>#NUM!</v>
      </c>
      <c r="VVL5" s="227">
        <v>3092</v>
      </c>
      <c r="VVM5" s="518" t="s">
        <v>11796</v>
      </c>
      <c r="VVN5" s="518"/>
      <c r="VVO5" s="228" t="s">
        <v>1378</v>
      </c>
      <c r="VVP5" s="229" t="e">
        <f t="shared" ref="VVP5" si="3090">LARGE(VVP13,1)</f>
        <v>#NUM!</v>
      </c>
      <c r="VVQ5" s="227">
        <v>3093</v>
      </c>
      <c r="VVR5" s="518" t="s">
        <v>11797</v>
      </c>
      <c r="VVS5" s="518"/>
      <c r="VVT5" s="228" t="s">
        <v>1378</v>
      </c>
      <c r="VVU5" s="229" t="e">
        <f t="shared" ref="VVU5" si="3091">LARGE(VVU13,1)</f>
        <v>#NUM!</v>
      </c>
      <c r="VVV5" s="227">
        <v>3094</v>
      </c>
      <c r="VVW5" s="518" t="s">
        <v>11798</v>
      </c>
      <c r="VVX5" s="518"/>
      <c r="VVY5" s="228" t="s">
        <v>1378</v>
      </c>
      <c r="VVZ5" s="229" t="e">
        <f t="shared" ref="VVZ5" si="3092">LARGE(VVZ13,1)</f>
        <v>#NUM!</v>
      </c>
      <c r="VWA5" s="227">
        <v>3095</v>
      </c>
      <c r="VWB5" s="518" t="s">
        <v>11799</v>
      </c>
      <c r="VWC5" s="518"/>
      <c r="VWD5" s="228" t="s">
        <v>1378</v>
      </c>
      <c r="VWE5" s="229" t="e">
        <f t="shared" ref="VWE5" si="3093">LARGE(VWE13,1)</f>
        <v>#NUM!</v>
      </c>
      <c r="VWF5" s="227">
        <v>3096</v>
      </c>
      <c r="VWG5" s="518" t="s">
        <v>11800</v>
      </c>
      <c r="VWH5" s="518"/>
      <c r="VWI5" s="228" t="s">
        <v>1378</v>
      </c>
      <c r="VWJ5" s="229" t="e">
        <f t="shared" ref="VWJ5" si="3094">LARGE(VWJ13,1)</f>
        <v>#NUM!</v>
      </c>
      <c r="VWK5" s="227">
        <v>3097</v>
      </c>
      <c r="VWL5" s="518" t="s">
        <v>11801</v>
      </c>
      <c r="VWM5" s="518"/>
      <c r="VWN5" s="228" t="s">
        <v>1378</v>
      </c>
      <c r="VWO5" s="229" t="e">
        <f t="shared" ref="VWO5" si="3095">LARGE(VWO13,1)</f>
        <v>#NUM!</v>
      </c>
      <c r="VWP5" s="227">
        <v>3098</v>
      </c>
      <c r="VWQ5" s="518" t="s">
        <v>11802</v>
      </c>
      <c r="VWR5" s="518"/>
      <c r="VWS5" s="228" t="s">
        <v>1378</v>
      </c>
      <c r="VWT5" s="229" t="e">
        <f t="shared" ref="VWT5" si="3096">LARGE(VWT13,1)</f>
        <v>#NUM!</v>
      </c>
      <c r="VWU5" s="227">
        <v>3099</v>
      </c>
      <c r="VWV5" s="518" t="s">
        <v>11803</v>
      </c>
      <c r="VWW5" s="518"/>
      <c r="VWX5" s="228" t="s">
        <v>1378</v>
      </c>
      <c r="VWY5" s="229" t="e">
        <f t="shared" ref="VWY5" si="3097">LARGE(VWY13,1)</f>
        <v>#NUM!</v>
      </c>
      <c r="VWZ5" s="227">
        <v>3100</v>
      </c>
      <c r="VXA5" s="518" t="s">
        <v>11804</v>
      </c>
      <c r="VXB5" s="518"/>
      <c r="VXC5" s="228" t="s">
        <v>1378</v>
      </c>
      <c r="VXD5" s="229" t="e">
        <f t="shared" ref="VXD5" si="3098">LARGE(VXD13,1)</f>
        <v>#NUM!</v>
      </c>
      <c r="VXE5" s="227">
        <v>3101</v>
      </c>
      <c r="VXF5" s="518" t="s">
        <v>11805</v>
      </c>
      <c r="VXG5" s="518"/>
      <c r="VXH5" s="228" t="s">
        <v>1378</v>
      </c>
      <c r="VXI5" s="229" t="e">
        <f t="shared" ref="VXI5" si="3099">LARGE(VXI13,1)</f>
        <v>#NUM!</v>
      </c>
      <c r="VXJ5" s="227">
        <v>3102</v>
      </c>
      <c r="VXK5" s="518" t="s">
        <v>11806</v>
      </c>
      <c r="VXL5" s="518"/>
      <c r="VXM5" s="228" t="s">
        <v>1378</v>
      </c>
      <c r="VXN5" s="229" t="e">
        <f t="shared" ref="VXN5" si="3100">LARGE(VXN13,1)</f>
        <v>#NUM!</v>
      </c>
      <c r="VXO5" s="227">
        <v>3103</v>
      </c>
      <c r="VXP5" s="518" t="s">
        <v>11807</v>
      </c>
      <c r="VXQ5" s="518"/>
      <c r="VXR5" s="228" t="s">
        <v>1378</v>
      </c>
      <c r="VXS5" s="229" t="e">
        <f t="shared" ref="VXS5" si="3101">LARGE(VXS13,1)</f>
        <v>#NUM!</v>
      </c>
      <c r="VXT5" s="227">
        <v>3104</v>
      </c>
      <c r="VXU5" s="518" t="s">
        <v>11808</v>
      </c>
      <c r="VXV5" s="518"/>
      <c r="VXW5" s="228" t="s">
        <v>1378</v>
      </c>
      <c r="VXX5" s="229" t="e">
        <f t="shared" ref="VXX5" si="3102">LARGE(VXX13,1)</f>
        <v>#NUM!</v>
      </c>
      <c r="VXY5" s="227">
        <v>3105</v>
      </c>
      <c r="VXZ5" s="518" t="s">
        <v>11809</v>
      </c>
      <c r="VYA5" s="518"/>
      <c r="VYB5" s="228" t="s">
        <v>1378</v>
      </c>
      <c r="VYC5" s="229" t="e">
        <f t="shared" ref="VYC5" si="3103">LARGE(VYC13,1)</f>
        <v>#NUM!</v>
      </c>
      <c r="VYD5" s="227">
        <v>3106</v>
      </c>
      <c r="VYE5" s="518" t="s">
        <v>11810</v>
      </c>
      <c r="VYF5" s="518"/>
      <c r="VYG5" s="228" t="s">
        <v>1378</v>
      </c>
      <c r="VYH5" s="229" t="e">
        <f t="shared" ref="VYH5" si="3104">LARGE(VYH13,1)</f>
        <v>#NUM!</v>
      </c>
      <c r="VYI5" s="227">
        <v>3107</v>
      </c>
      <c r="VYJ5" s="518" t="s">
        <v>11811</v>
      </c>
      <c r="VYK5" s="518"/>
      <c r="VYL5" s="228" t="s">
        <v>1378</v>
      </c>
      <c r="VYM5" s="229" t="e">
        <f t="shared" ref="VYM5" si="3105">LARGE(VYM13,1)</f>
        <v>#NUM!</v>
      </c>
      <c r="VYN5" s="227">
        <v>3108</v>
      </c>
      <c r="VYO5" s="518" t="s">
        <v>11812</v>
      </c>
      <c r="VYP5" s="518"/>
      <c r="VYQ5" s="228" t="s">
        <v>1378</v>
      </c>
      <c r="VYR5" s="229" t="e">
        <f t="shared" ref="VYR5" si="3106">LARGE(VYR13,1)</f>
        <v>#NUM!</v>
      </c>
      <c r="VYS5" s="227">
        <v>3109</v>
      </c>
      <c r="VYT5" s="518" t="s">
        <v>11813</v>
      </c>
      <c r="VYU5" s="518"/>
      <c r="VYV5" s="228" t="s">
        <v>1378</v>
      </c>
      <c r="VYW5" s="229" t="e">
        <f t="shared" ref="VYW5" si="3107">LARGE(VYW13,1)</f>
        <v>#NUM!</v>
      </c>
      <c r="VYX5" s="227">
        <v>3110</v>
      </c>
      <c r="VYY5" s="518" t="s">
        <v>11814</v>
      </c>
      <c r="VYZ5" s="518"/>
      <c r="VZA5" s="228" t="s">
        <v>1378</v>
      </c>
      <c r="VZB5" s="229" t="e">
        <f t="shared" ref="VZB5" si="3108">LARGE(VZB13,1)</f>
        <v>#NUM!</v>
      </c>
      <c r="VZC5" s="227">
        <v>3111</v>
      </c>
      <c r="VZD5" s="518" t="s">
        <v>11815</v>
      </c>
      <c r="VZE5" s="518"/>
      <c r="VZF5" s="228" t="s">
        <v>1378</v>
      </c>
      <c r="VZG5" s="229" t="e">
        <f t="shared" ref="VZG5" si="3109">LARGE(VZG13,1)</f>
        <v>#NUM!</v>
      </c>
      <c r="VZH5" s="227">
        <v>3112</v>
      </c>
      <c r="VZI5" s="518" t="s">
        <v>11816</v>
      </c>
      <c r="VZJ5" s="518"/>
      <c r="VZK5" s="228" t="s">
        <v>1378</v>
      </c>
      <c r="VZL5" s="229" t="e">
        <f t="shared" ref="VZL5" si="3110">LARGE(VZL13,1)</f>
        <v>#NUM!</v>
      </c>
      <c r="VZM5" s="227">
        <v>3113</v>
      </c>
      <c r="VZN5" s="518" t="s">
        <v>11817</v>
      </c>
      <c r="VZO5" s="518"/>
      <c r="VZP5" s="228" t="s">
        <v>1378</v>
      </c>
      <c r="VZQ5" s="229" t="e">
        <f t="shared" ref="VZQ5" si="3111">LARGE(VZQ13,1)</f>
        <v>#NUM!</v>
      </c>
      <c r="VZR5" s="227">
        <v>3114</v>
      </c>
      <c r="VZS5" s="518" t="s">
        <v>11818</v>
      </c>
      <c r="VZT5" s="518"/>
      <c r="VZU5" s="228" t="s">
        <v>1378</v>
      </c>
      <c r="VZV5" s="229" t="e">
        <f t="shared" ref="VZV5" si="3112">LARGE(VZV13,1)</f>
        <v>#NUM!</v>
      </c>
      <c r="VZW5" s="227">
        <v>3115</v>
      </c>
      <c r="VZX5" s="518" t="s">
        <v>11819</v>
      </c>
      <c r="VZY5" s="518"/>
      <c r="VZZ5" s="228" t="s">
        <v>1378</v>
      </c>
      <c r="WAA5" s="229" t="e">
        <f t="shared" ref="WAA5" si="3113">LARGE(WAA13,1)</f>
        <v>#NUM!</v>
      </c>
      <c r="WAB5" s="227">
        <v>3116</v>
      </c>
      <c r="WAC5" s="518" t="s">
        <v>11820</v>
      </c>
      <c r="WAD5" s="518"/>
      <c r="WAE5" s="228" t="s">
        <v>1378</v>
      </c>
      <c r="WAF5" s="229" t="e">
        <f t="shared" ref="WAF5" si="3114">LARGE(WAF13,1)</f>
        <v>#NUM!</v>
      </c>
      <c r="WAG5" s="227">
        <v>3117</v>
      </c>
      <c r="WAH5" s="518" t="s">
        <v>11821</v>
      </c>
      <c r="WAI5" s="518"/>
      <c r="WAJ5" s="228" t="s">
        <v>1378</v>
      </c>
      <c r="WAK5" s="229" t="e">
        <f t="shared" ref="WAK5" si="3115">LARGE(WAK13,1)</f>
        <v>#NUM!</v>
      </c>
      <c r="WAL5" s="227">
        <v>3118</v>
      </c>
      <c r="WAM5" s="518" t="s">
        <v>11822</v>
      </c>
      <c r="WAN5" s="518"/>
      <c r="WAO5" s="228" t="s">
        <v>1378</v>
      </c>
      <c r="WAP5" s="229" t="e">
        <f t="shared" ref="WAP5" si="3116">LARGE(WAP13,1)</f>
        <v>#NUM!</v>
      </c>
      <c r="WAQ5" s="227">
        <v>3119</v>
      </c>
      <c r="WAR5" s="518" t="s">
        <v>11823</v>
      </c>
      <c r="WAS5" s="518"/>
      <c r="WAT5" s="228" t="s">
        <v>1378</v>
      </c>
      <c r="WAU5" s="229" t="e">
        <f t="shared" ref="WAU5" si="3117">LARGE(WAU13,1)</f>
        <v>#NUM!</v>
      </c>
      <c r="WAV5" s="227">
        <v>3120</v>
      </c>
      <c r="WAW5" s="518" t="s">
        <v>11824</v>
      </c>
      <c r="WAX5" s="518"/>
      <c r="WAY5" s="228" t="s">
        <v>1378</v>
      </c>
      <c r="WAZ5" s="229" t="e">
        <f t="shared" ref="WAZ5" si="3118">LARGE(WAZ13,1)</f>
        <v>#NUM!</v>
      </c>
      <c r="WBA5" s="227">
        <v>3121</v>
      </c>
      <c r="WBB5" s="518" t="s">
        <v>11825</v>
      </c>
      <c r="WBC5" s="518"/>
      <c r="WBD5" s="228" t="s">
        <v>1378</v>
      </c>
      <c r="WBE5" s="229" t="e">
        <f t="shared" ref="WBE5" si="3119">LARGE(WBE13,1)</f>
        <v>#NUM!</v>
      </c>
      <c r="WBF5" s="227">
        <v>3122</v>
      </c>
      <c r="WBG5" s="518" t="s">
        <v>11826</v>
      </c>
      <c r="WBH5" s="518"/>
      <c r="WBI5" s="228" t="s">
        <v>1378</v>
      </c>
      <c r="WBJ5" s="229" t="e">
        <f t="shared" ref="WBJ5" si="3120">LARGE(WBJ13,1)</f>
        <v>#NUM!</v>
      </c>
      <c r="WBK5" s="227">
        <v>3123</v>
      </c>
      <c r="WBL5" s="518" t="s">
        <v>11827</v>
      </c>
      <c r="WBM5" s="518"/>
      <c r="WBN5" s="228" t="s">
        <v>1378</v>
      </c>
      <c r="WBO5" s="229" t="e">
        <f t="shared" ref="WBO5" si="3121">LARGE(WBO13,1)</f>
        <v>#NUM!</v>
      </c>
      <c r="WBP5" s="227">
        <v>3124</v>
      </c>
      <c r="WBQ5" s="518" t="s">
        <v>11828</v>
      </c>
      <c r="WBR5" s="518"/>
      <c r="WBS5" s="228" t="s">
        <v>1378</v>
      </c>
      <c r="WBT5" s="229" t="e">
        <f t="shared" ref="WBT5" si="3122">LARGE(WBT13,1)</f>
        <v>#NUM!</v>
      </c>
      <c r="WBU5" s="227">
        <v>3125</v>
      </c>
      <c r="WBV5" s="518" t="s">
        <v>11829</v>
      </c>
      <c r="WBW5" s="518"/>
      <c r="WBX5" s="228" t="s">
        <v>1378</v>
      </c>
      <c r="WBY5" s="229" t="e">
        <f t="shared" ref="WBY5" si="3123">LARGE(WBY13,1)</f>
        <v>#NUM!</v>
      </c>
      <c r="WBZ5" s="227">
        <v>3126</v>
      </c>
      <c r="WCA5" s="518" t="s">
        <v>11830</v>
      </c>
      <c r="WCB5" s="518"/>
      <c r="WCC5" s="228" t="s">
        <v>1378</v>
      </c>
      <c r="WCD5" s="229" t="e">
        <f t="shared" ref="WCD5" si="3124">LARGE(WCD13,1)</f>
        <v>#NUM!</v>
      </c>
      <c r="WCE5" s="227">
        <v>3127</v>
      </c>
      <c r="WCF5" s="518" t="s">
        <v>11831</v>
      </c>
      <c r="WCG5" s="518"/>
      <c r="WCH5" s="228" t="s">
        <v>1378</v>
      </c>
      <c r="WCI5" s="229" t="e">
        <f t="shared" ref="WCI5" si="3125">LARGE(WCI13,1)</f>
        <v>#NUM!</v>
      </c>
      <c r="WCJ5" s="227">
        <v>3128</v>
      </c>
      <c r="WCK5" s="518" t="s">
        <v>11832</v>
      </c>
      <c r="WCL5" s="518"/>
      <c r="WCM5" s="228" t="s">
        <v>1378</v>
      </c>
      <c r="WCN5" s="229" t="e">
        <f t="shared" ref="WCN5" si="3126">LARGE(WCN13,1)</f>
        <v>#NUM!</v>
      </c>
      <c r="WCO5" s="227">
        <v>3129</v>
      </c>
      <c r="WCP5" s="518" t="s">
        <v>11833</v>
      </c>
      <c r="WCQ5" s="518"/>
      <c r="WCR5" s="228" t="s">
        <v>1378</v>
      </c>
      <c r="WCS5" s="229" t="e">
        <f t="shared" ref="WCS5" si="3127">LARGE(WCS13,1)</f>
        <v>#NUM!</v>
      </c>
      <c r="WCT5" s="227">
        <v>3130</v>
      </c>
      <c r="WCU5" s="518" t="s">
        <v>11834</v>
      </c>
      <c r="WCV5" s="518"/>
      <c r="WCW5" s="228" t="s">
        <v>1378</v>
      </c>
      <c r="WCX5" s="229" t="e">
        <f t="shared" ref="WCX5" si="3128">LARGE(WCX13,1)</f>
        <v>#NUM!</v>
      </c>
      <c r="WCY5" s="227">
        <v>3131</v>
      </c>
      <c r="WCZ5" s="518" t="s">
        <v>11835</v>
      </c>
      <c r="WDA5" s="518"/>
      <c r="WDB5" s="228" t="s">
        <v>1378</v>
      </c>
      <c r="WDC5" s="229" t="e">
        <f t="shared" ref="WDC5" si="3129">LARGE(WDC13,1)</f>
        <v>#NUM!</v>
      </c>
      <c r="WDD5" s="227">
        <v>3132</v>
      </c>
      <c r="WDE5" s="518" t="s">
        <v>11836</v>
      </c>
      <c r="WDF5" s="518"/>
      <c r="WDG5" s="228" t="s">
        <v>1378</v>
      </c>
      <c r="WDH5" s="229" t="e">
        <f t="shared" ref="WDH5" si="3130">LARGE(WDH13,1)</f>
        <v>#NUM!</v>
      </c>
      <c r="WDI5" s="227">
        <v>3133</v>
      </c>
      <c r="WDJ5" s="518" t="s">
        <v>11837</v>
      </c>
      <c r="WDK5" s="518"/>
      <c r="WDL5" s="228" t="s">
        <v>1378</v>
      </c>
      <c r="WDM5" s="229" t="e">
        <f t="shared" ref="WDM5" si="3131">LARGE(WDM13,1)</f>
        <v>#NUM!</v>
      </c>
      <c r="WDN5" s="227">
        <v>3134</v>
      </c>
      <c r="WDO5" s="518" t="s">
        <v>11838</v>
      </c>
      <c r="WDP5" s="518"/>
      <c r="WDQ5" s="228" t="s">
        <v>1378</v>
      </c>
      <c r="WDR5" s="229" t="e">
        <f t="shared" ref="WDR5" si="3132">LARGE(WDR13,1)</f>
        <v>#NUM!</v>
      </c>
      <c r="WDS5" s="227">
        <v>3135</v>
      </c>
      <c r="WDT5" s="518" t="s">
        <v>11839</v>
      </c>
      <c r="WDU5" s="518"/>
      <c r="WDV5" s="228" t="s">
        <v>1378</v>
      </c>
      <c r="WDW5" s="229" t="e">
        <f t="shared" ref="WDW5" si="3133">LARGE(WDW13,1)</f>
        <v>#NUM!</v>
      </c>
      <c r="WDX5" s="227">
        <v>3136</v>
      </c>
      <c r="WDY5" s="518" t="s">
        <v>11840</v>
      </c>
      <c r="WDZ5" s="518"/>
      <c r="WEA5" s="228" t="s">
        <v>1378</v>
      </c>
      <c r="WEB5" s="229" t="e">
        <f t="shared" ref="WEB5" si="3134">LARGE(WEB13,1)</f>
        <v>#NUM!</v>
      </c>
      <c r="WEC5" s="227">
        <v>3137</v>
      </c>
      <c r="WED5" s="518" t="s">
        <v>11841</v>
      </c>
      <c r="WEE5" s="518"/>
      <c r="WEF5" s="228" t="s">
        <v>1378</v>
      </c>
      <c r="WEG5" s="229" t="e">
        <f t="shared" ref="WEG5" si="3135">LARGE(WEG13,1)</f>
        <v>#NUM!</v>
      </c>
      <c r="WEH5" s="227">
        <v>3138</v>
      </c>
      <c r="WEI5" s="518" t="s">
        <v>11842</v>
      </c>
      <c r="WEJ5" s="518"/>
      <c r="WEK5" s="228" t="s">
        <v>1378</v>
      </c>
      <c r="WEL5" s="229" t="e">
        <f t="shared" ref="WEL5" si="3136">LARGE(WEL13,1)</f>
        <v>#NUM!</v>
      </c>
      <c r="WEM5" s="227">
        <v>3139</v>
      </c>
      <c r="WEN5" s="518" t="s">
        <v>11843</v>
      </c>
      <c r="WEO5" s="518"/>
      <c r="WEP5" s="228" t="s">
        <v>1378</v>
      </c>
      <c r="WEQ5" s="229" t="e">
        <f t="shared" ref="WEQ5" si="3137">LARGE(WEQ13,1)</f>
        <v>#NUM!</v>
      </c>
      <c r="WER5" s="227">
        <v>3140</v>
      </c>
      <c r="WES5" s="518" t="s">
        <v>11844</v>
      </c>
      <c r="WET5" s="518"/>
      <c r="WEU5" s="228" t="s">
        <v>1378</v>
      </c>
      <c r="WEV5" s="229" t="e">
        <f t="shared" ref="WEV5" si="3138">LARGE(WEV13,1)</f>
        <v>#NUM!</v>
      </c>
      <c r="WEW5" s="227">
        <v>3141</v>
      </c>
      <c r="WEX5" s="518" t="s">
        <v>11845</v>
      </c>
      <c r="WEY5" s="518"/>
      <c r="WEZ5" s="228" t="s">
        <v>1378</v>
      </c>
      <c r="WFA5" s="229" t="e">
        <f t="shared" ref="WFA5" si="3139">LARGE(WFA13,1)</f>
        <v>#NUM!</v>
      </c>
      <c r="WFB5" s="227">
        <v>3142</v>
      </c>
      <c r="WFC5" s="518" t="s">
        <v>11846</v>
      </c>
      <c r="WFD5" s="518"/>
      <c r="WFE5" s="228" t="s">
        <v>1378</v>
      </c>
      <c r="WFF5" s="229" t="e">
        <f t="shared" ref="WFF5" si="3140">LARGE(WFF13,1)</f>
        <v>#NUM!</v>
      </c>
      <c r="WFG5" s="227">
        <v>3143</v>
      </c>
      <c r="WFH5" s="518" t="s">
        <v>11847</v>
      </c>
      <c r="WFI5" s="518"/>
      <c r="WFJ5" s="228" t="s">
        <v>1378</v>
      </c>
      <c r="WFK5" s="229" t="e">
        <f t="shared" ref="WFK5" si="3141">LARGE(WFK13,1)</f>
        <v>#NUM!</v>
      </c>
      <c r="WFL5" s="227">
        <v>3144</v>
      </c>
      <c r="WFM5" s="518" t="s">
        <v>11848</v>
      </c>
      <c r="WFN5" s="518"/>
      <c r="WFO5" s="228" t="s">
        <v>1378</v>
      </c>
      <c r="WFP5" s="229" t="e">
        <f t="shared" ref="WFP5" si="3142">LARGE(WFP13,1)</f>
        <v>#NUM!</v>
      </c>
      <c r="WFQ5" s="227">
        <v>3145</v>
      </c>
      <c r="WFR5" s="518" t="s">
        <v>11849</v>
      </c>
      <c r="WFS5" s="518"/>
      <c r="WFT5" s="228" t="s">
        <v>1378</v>
      </c>
      <c r="WFU5" s="229" t="e">
        <f t="shared" ref="WFU5" si="3143">LARGE(WFU13,1)</f>
        <v>#NUM!</v>
      </c>
      <c r="WFV5" s="227">
        <v>3146</v>
      </c>
      <c r="WFW5" s="518" t="s">
        <v>11850</v>
      </c>
      <c r="WFX5" s="518"/>
      <c r="WFY5" s="228" t="s">
        <v>1378</v>
      </c>
      <c r="WFZ5" s="229" t="e">
        <f t="shared" ref="WFZ5" si="3144">LARGE(WFZ13,1)</f>
        <v>#NUM!</v>
      </c>
      <c r="WGA5" s="227">
        <v>3147</v>
      </c>
      <c r="WGB5" s="518" t="s">
        <v>11851</v>
      </c>
      <c r="WGC5" s="518"/>
      <c r="WGD5" s="228" t="s">
        <v>1378</v>
      </c>
      <c r="WGE5" s="229" t="e">
        <f t="shared" ref="WGE5" si="3145">LARGE(WGE13,1)</f>
        <v>#NUM!</v>
      </c>
      <c r="WGF5" s="227">
        <v>3148</v>
      </c>
      <c r="WGG5" s="518" t="s">
        <v>11852</v>
      </c>
      <c r="WGH5" s="518"/>
      <c r="WGI5" s="228" t="s">
        <v>1378</v>
      </c>
      <c r="WGJ5" s="229" t="e">
        <f t="shared" ref="WGJ5" si="3146">LARGE(WGJ13,1)</f>
        <v>#NUM!</v>
      </c>
      <c r="WGK5" s="227">
        <v>3149</v>
      </c>
      <c r="WGL5" s="518" t="s">
        <v>11853</v>
      </c>
      <c r="WGM5" s="518"/>
      <c r="WGN5" s="228" t="s">
        <v>1378</v>
      </c>
      <c r="WGO5" s="229" t="e">
        <f t="shared" ref="WGO5" si="3147">LARGE(WGO13,1)</f>
        <v>#NUM!</v>
      </c>
      <c r="WGP5" s="227">
        <v>3150</v>
      </c>
      <c r="WGQ5" s="518" t="s">
        <v>11854</v>
      </c>
      <c r="WGR5" s="518"/>
      <c r="WGS5" s="228" t="s">
        <v>1378</v>
      </c>
      <c r="WGT5" s="229" t="e">
        <f t="shared" ref="WGT5" si="3148">LARGE(WGT13,1)</f>
        <v>#NUM!</v>
      </c>
      <c r="WGU5" s="227">
        <v>3151</v>
      </c>
      <c r="WGV5" s="518" t="s">
        <v>11855</v>
      </c>
      <c r="WGW5" s="518"/>
      <c r="WGX5" s="228" t="s">
        <v>1378</v>
      </c>
      <c r="WGY5" s="229" t="e">
        <f t="shared" ref="WGY5" si="3149">LARGE(WGY13,1)</f>
        <v>#NUM!</v>
      </c>
      <c r="WGZ5" s="227">
        <v>3152</v>
      </c>
      <c r="WHA5" s="518" t="s">
        <v>11856</v>
      </c>
      <c r="WHB5" s="518"/>
      <c r="WHC5" s="228" t="s">
        <v>1378</v>
      </c>
      <c r="WHD5" s="229" t="e">
        <f t="shared" ref="WHD5" si="3150">LARGE(WHD13,1)</f>
        <v>#NUM!</v>
      </c>
      <c r="WHE5" s="227">
        <v>3153</v>
      </c>
      <c r="WHF5" s="518" t="s">
        <v>11857</v>
      </c>
      <c r="WHG5" s="518"/>
      <c r="WHH5" s="228" t="s">
        <v>1378</v>
      </c>
      <c r="WHI5" s="229" t="e">
        <f t="shared" ref="WHI5" si="3151">LARGE(WHI13,1)</f>
        <v>#NUM!</v>
      </c>
      <c r="WHJ5" s="227">
        <v>3154</v>
      </c>
      <c r="WHK5" s="518" t="s">
        <v>11858</v>
      </c>
      <c r="WHL5" s="518"/>
      <c r="WHM5" s="228" t="s">
        <v>1378</v>
      </c>
      <c r="WHN5" s="229" t="e">
        <f t="shared" ref="WHN5" si="3152">LARGE(WHN13,1)</f>
        <v>#NUM!</v>
      </c>
      <c r="WHO5" s="227">
        <v>3155</v>
      </c>
      <c r="WHP5" s="518" t="s">
        <v>11859</v>
      </c>
      <c r="WHQ5" s="518"/>
      <c r="WHR5" s="228" t="s">
        <v>1378</v>
      </c>
      <c r="WHS5" s="229" t="e">
        <f t="shared" ref="WHS5" si="3153">LARGE(WHS13,1)</f>
        <v>#NUM!</v>
      </c>
      <c r="WHT5" s="227">
        <v>3156</v>
      </c>
      <c r="WHU5" s="518" t="s">
        <v>11860</v>
      </c>
      <c r="WHV5" s="518"/>
      <c r="WHW5" s="228" t="s">
        <v>1378</v>
      </c>
      <c r="WHX5" s="229" t="e">
        <f t="shared" ref="WHX5" si="3154">LARGE(WHX13,1)</f>
        <v>#NUM!</v>
      </c>
      <c r="WHY5" s="227">
        <v>3157</v>
      </c>
      <c r="WHZ5" s="518" t="s">
        <v>11861</v>
      </c>
      <c r="WIA5" s="518"/>
      <c r="WIB5" s="228" t="s">
        <v>1378</v>
      </c>
      <c r="WIC5" s="229" t="e">
        <f t="shared" ref="WIC5" si="3155">LARGE(WIC13,1)</f>
        <v>#NUM!</v>
      </c>
      <c r="WID5" s="227">
        <v>3158</v>
      </c>
      <c r="WIE5" s="518" t="s">
        <v>11862</v>
      </c>
      <c r="WIF5" s="518"/>
      <c r="WIG5" s="228" t="s">
        <v>1378</v>
      </c>
      <c r="WIH5" s="229" t="e">
        <f t="shared" ref="WIH5" si="3156">LARGE(WIH13,1)</f>
        <v>#NUM!</v>
      </c>
      <c r="WII5" s="227">
        <v>3159</v>
      </c>
      <c r="WIJ5" s="518" t="s">
        <v>11863</v>
      </c>
      <c r="WIK5" s="518"/>
      <c r="WIL5" s="228" t="s">
        <v>1378</v>
      </c>
      <c r="WIM5" s="229" t="e">
        <f t="shared" ref="WIM5" si="3157">LARGE(WIM13,1)</f>
        <v>#NUM!</v>
      </c>
      <c r="WIN5" s="227">
        <v>3160</v>
      </c>
      <c r="WIO5" s="518" t="s">
        <v>11864</v>
      </c>
      <c r="WIP5" s="518"/>
      <c r="WIQ5" s="228" t="s">
        <v>1378</v>
      </c>
      <c r="WIR5" s="229" t="e">
        <f t="shared" ref="WIR5" si="3158">LARGE(WIR13,1)</f>
        <v>#NUM!</v>
      </c>
      <c r="WIS5" s="227">
        <v>3161</v>
      </c>
      <c r="WIT5" s="518" t="s">
        <v>11865</v>
      </c>
      <c r="WIU5" s="518"/>
      <c r="WIV5" s="228" t="s">
        <v>1378</v>
      </c>
      <c r="WIW5" s="229" t="e">
        <f t="shared" ref="WIW5" si="3159">LARGE(WIW13,1)</f>
        <v>#NUM!</v>
      </c>
      <c r="WIX5" s="227">
        <v>3162</v>
      </c>
      <c r="WIY5" s="518" t="s">
        <v>11866</v>
      </c>
      <c r="WIZ5" s="518"/>
      <c r="WJA5" s="228" t="s">
        <v>1378</v>
      </c>
      <c r="WJB5" s="229" t="e">
        <f t="shared" ref="WJB5" si="3160">LARGE(WJB13,1)</f>
        <v>#NUM!</v>
      </c>
      <c r="WJC5" s="227">
        <v>3163</v>
      </c>
      <c r="WJD5" s="518" t="s">
        <v>11867</v>
      </c>
      <c r="WJE5" s="518"/>
      <c r="WJF5" s="228" t="s">
        <v>1378</v>
      </c>
      <c r="WJG5" s="229" t="e">
        <f t="shared" ref="WJG5" si="3161">LARGE(WJG13,1)</f>
        <v>#NUM!</v>
      </c>
      <c r="WJH5" s="227">
        <v>3164</v>
      </c>
      <c r="WJI5" s="518" t="s">
        <v>11868</v>
      </c>
      <c r="WJJ5" s="518"/>
      <c r="WJK5" s="228" t="s">
        <v>1378</v>
      </c>
      <c r="WJL5" s="229" t="e">
        <f t="shared" ref="WJL5" si="3162">LARGE(WJL13,1)</f>
        <v>#NUM!</v>
      </c>
      <c r="WJM5" s="227">
        <v>3165</v>
      </c>
      <c r="WJN5" s="518" t="s">
        <v>11869</v>
      </c>
      <c r="WJO5" s="518"/>
      <c r="WJP5" s="228" t="s">
        <v>1378</v>
      </c>
      <c r="WJQ5" s="229" t="e">
        <f t="shared" ref="WJQ5" si="3163">LARGE(WJQ13,1)</f>
        <v>#NUM!</v>
      </c>
      <c r="WJR5" s="227">
        <v>3166</v>
      </c>
      <c r="WJS5" s="518" t="s">
        <v>11870</v>
      </c>
      <c r="WJT5" s="518"/>
      <c r="WJU5" s="228" t="s">
        <v>1378</v>
      </c>
      <c r="WJV5" s="229" t="e">
        <f t="shared" ref="WJV5" si="3164">LARGE(WJV13,1)</f>
        <v>#NUM!</v>
      </c>
      <c r="WJW5" s="227">
        <v>3167</v>
      </c>
      <c r="WJX5" s="518" t="s">
        <v>11871</v>
      </c>
      <c r="WJY5" s="518"/>
      <c r="WJZ5" s="228" t="s">
        <v>1378</v>
      </c>
      <c r="WKA5" s="229" t="e">
        <f t="shared" ref="WKA5" si="3165">LARGE(WKA13,1)</f>
        <v>#NUM!</v>
      </c>
      <c r="WKB5" s="227">
        <v>3168</v>
      </c>
      <c r="WKC5" s="518" t="s">
        <v>11872</v>
      </c>
      <c r="WKD5" s="518"/>
      <c r="WKE5" s="228" t="s">
        <v>1378</v>
      </c>
      <c r="WKF5" s="229" t="e">
        <f t="shared" ref="WKF5" si="3166">LARGE(WKF13,1)</f>
        <v>#NUM!</v>
      </c>
      <c r="WKG5" s="227">
        <v>3169</v>
      </c>
      <c r="WKH5" s="518" t="s">
        <v>11873</v>
      </c>
      <c r="WKI5" s="518"/>
      <c r="WKJ5" s="228" t="s">
        <v>1378</v>
      </c>
      <c r="WKK5" s="229" t="e">
        <f t="shared" ref="WKK5" si="3167">LARGE(WKK13,1)</f>
        <v>#NUM!</v>
      </c>
      <c r="WKL5" s="227">
        <v>3170</v>
      </c>
      <c r="WKM5" s="518" t="s">
        <v>11874</v>
      </c>
      <c r="WKN5" s="518"/>
      <c r="WKO5" s="228" t="s">
        <v>1378</v>
      </c>
      <c r="WKP5" s="229" t="e">
        <f t="shared" ref="WKP5" si="3168">LARGE(WKP13,1)</f>
        <v>#NUM!</v>
      </c>
      <c r="WKQ5" s="227">
        <v>3171</v>
      </c>
      <c r="WKR5" s="518" t="s">
        <v>11875</v>
      </c>
      <c r="WKS5" s="518"/>
      <c r="WKT5" s="228" t="s">
        <v>1378</v>
      </c>
      <c r="WKU5" s="229" t="e">
        <f t="shared" ref="WKU5" si="3169">LARGE(WKU13,1)</f>
        <v>#NUM!</v>
      </c>
      <c r="WKV5" s="227">
        <v>3172</v>
      </c>
      <c r="WKW5" s="518" t="s">
        <v>11876</v>
      </c>
      <c r="WKX5" s="518"/>
      <c r="WKY5" s="228" t="s">
        <v>1378</v>
      </c>
      <c r="WKZ5" s="229" t="e">
        <f t="shared" ref="WKZ5" si="3170">LARGE(WKZ13,1)</f>
        <v>#NUM!</v>
      </c>
      <c r="WLA5" s="227">
        <v>3173</v>
      </c>
      <c r="WLB5" s="518" t="s">
        <v>11877</v>
      </c>
      <c r="WLC5" s="518"/>
      <c r="WLD5" s="228" t="s">
        <v>1378</v>
      </c>
      <c r="WLE5" s="229" t="e">
        <f t="shared" ref="WLE5" si="3171">LARGE(WLE13,1)</f>
        <v>#NUM!</v>
      </c>
      <c r="WLF5" s="227">
        <v>3174</v>
      </c>
      <c r="WLG5" s="518" t="s">
        <v>11878</v>
      </c>
      <c r="WLH5" s="518"/>
      <c r="WLI5" s="228" t="s">
        <v>1378</v>
      </c>
      <c r="WLJ5" s="229" t="e">
        <f t="shared" ref="WLJ5" si="3172">LARGE(WLJ13,1)</f>
        <v>#NUM!</v>
      </c>
      <c r="WLK5" s="227">
        <v>3175</v>
      </c>
      <c r="WLL5" s="518" t="s">
        <v>11879</v>
      </c>
      <c r="WLM5" s="518"/>
      <c r="WLN5" s="228" t="s">
        <v>1378</v>
      </c>
      <c r="WLO5" s="229" t="e">
        <f t="shared" ref="WLO5" si="3173">LARGE(WLO13,1)</f>
        <v>#NUM!</v>
      </c>
      <c r="WLP5" s="227">
        <v>3176</v>
      </c>
      <c r="WLQ5" s="518" t="s">
        <v>11880</v>
      </c>
      <c r="WLR5" s="518"/>
      <c r="WLS5" s="228" t="s">
        <v>1378</v>
      </c>
      <c r="WLT5" s="229" t="e">
        <f t="shared" ref="WLT5" si="3174">LARGE(WLT13,1)</f>
        <v>#NUM!</v>
      </c>
      <c r="WLU5" s="227">
        <v>3177</v>
      </c>
      <c r="WLV5" s="518" t="s">
        <v>11881</v>
      </c>
      <c r="WLW5" s="518"/>
      <c r="WLX5" s="228" t="s">
        <v>1378</v>
      </c>
      <c r="WLY5" s="229" t="e">
        <f t="shared" ref="WLY5" si="3175">LARGE(WLY13,1)</f>
        <v>#NUM!</v>
      </c>
      <c r="WLZ5" s="227">
        <v>3178</v>
      </c>
      <c r="WMA5" s="518" t="s">
        <v>11882</v>
      </c>
      <c r="WMB5" s="518"/>
      <c r="WMC5" s="228" t="s">
        <v>1378</v>
      </c>
      <c r="WMD5" s="229" t="e">
        <f t="shared" ref="WMD5" si="3176">LARGE(WMD13,1)</f>
        <v>#NUM!</v>
      </c>
      <c r="WME5" s="227">
        <v>3179</v>
      </c>
      <c r="WMF5" s="518" t="s">
        <v>11883</v>
      </c>
      <c r="WMG5" s="518"/>
      <c r="WMH5" s="228" t="s">
        <v>1378</v>
      </c>
      <c r="WMI5" s="229" t="e">
        <f t="shared" ref="WMI5" si="3177">LARGE(WMI13,1)</f>
        <v>#NUM!</v>
      </c>
      <c r="WMJ5" s="227">
        <v>3180</v>
      </c>
      <c r="WMK5" s="518" t="s">
        <v>11884</v>
      </c>
      <c r="WML5" s="518"/>
      <c r="WMM5" s="228" t="s">
        <v>1378</v>
      </c>
      <c r="WMN5" s="229" t="e">
        <f t="shared" ref="WMN5" si="3178">LARGE(WMN13,1)</f>
        <v>#NUM!</v>
      </c>
      <c r="WMO5" s="227">
        <v>3181</v>
      </c>
      <c r="WMP5" s="518" t="s">
        <v>11885</v>
      </c>
      <c r="WMQ5" s="518"/>
      <c r="WMR5" s="228" t="s">
        <v>1378</v>
      </c>
      <c r="WMS5" s="229" t="e">
        <f t="shared" ref="WMS5" si="3179">LARGE(WMS13,1)</f>
        <v>#NUM!</v>
      </c>
      <c r="WMT5" s="227">
        <v>3182</v>
      </c>
      <c r="WMU5" s="518" t="s">
        <v>11886</v>
      </c>
      <c r="WMV5" s="518"/>
      <c r="WMW5" s="228" t="s">
        <v>1378</v>
      </c>
      <c r="WMX5" s="229" t="e">
        <f t="shared" ref="WMX5" si="3180">LARGE(WMX13,1)</f>
        <v>#NUM!</v>
      </c>
      <c r="WMY5" s="227">
        <v>3183</v>
      </c>
      <c r="WMZ5" s="518" t="s">
        <v>11887</v>
      </c>
      <c r="WNA5" s="518"/>
      <c r="WNB5" s="228" t="s">
        <v>1378</v>
      </c>
      <c r="WNC5" s="229" t="e">
        <f t="shared" ref="WNC5" si="3181">LARGE(WNC13,1)</f>
        <v>#NUM!</v>
      </c>
      <c r="WND5" s="227">
        <v>3184</v>
      </c>
      <c r="WNE5" s="518" t="s">
        <v>11888</v>
      </c>
      <c r="WNF5" s="518"/>
      <c r="WNG5" s="228" t="s">
        <v>1378</v>
      </c>
      <c r="WNH5" s="229" t="e">
        <f t="shared" ref="WNH5" si="3182">LARGE(WNH13,1)</f>
        <v>#NUM!</v>
      </c>
      <c r="WNI5" s="227">
        <v>3185</v>
      </c>
      <c r="WNJ5" s="518" t="s">
        <v>11889</v>
      </c>
      <c r="WNK5" s="518"/>
      <c r="WNL5" s="228" t="s">
        <v>1378</v>
      </c>
      <c r="WNM5" s="229" t="e">
        <f t="shared" ref="WNM5" si="3183">LARGE(WNM13,1)</f>
        <v>#NUM!</v>
      </c>
      <c r="WNN5" s="227">
        <v>3186</v>
      </c>
      <c r="WNO5" s="518" t="s">
        <v>11890</v>
      </c>
      <c r="WNP5" s="518"/>
      <c r="WNQ5" s="228" t="s">
        <v>1378</v>
      </c>
      <c r="WNR5" s="229" t="e">
        <f t="shared" ref="WNR5" si="3184">LARGE(WNR13,1)</f>
        <v>#NUM!</v>
      </c>
      <c r="WNS5" s="227">
        <v>3187</v>
      </c>
      <c r="WNT5" s="518" t="s">
        <v>11891</v>
      </c>
      <c r="WNU5" s="518"/>
      <c r="WNV5" s="228" t="s">
        <v>1378</v>
      </c>
      <c r="WNW5" s="229" t="e">
        <f t="shared" ref="WNW5" si="3185">LARGE(WNW13,1)</f>
        <v>#NUM!</v>
      </c>
      <c r="WNX5" s="227">
        <v>3188</v>
      </c>
      <c r="WNY5" s="518" t="s">
        <v>11892</v>
      </c>
      <c r="WNZ5" s="518"/>
      <c r="WOA5" s="228" t="s">
        <v>1378</v>
      </c>
      <c r="WOB5" s="229" t="e">
        <f t="shared" ref="WOB5" si="3186">LARGE(WOB13,1)</f>
        <v>#NUM!</v>
      </c>
      <c r="WOC5" s="227">
        <v>3189</v>
      </c>
      <c r="WOD5" s="518" t="s">
        <v>11893</v>
      </c>
      <c r="WOE5" s="518"/>
      <c r="WOF5" s="228" t="s">
        <v>1378</v>
      </c>
      <c r="WOG5" s="229" t="e">
        <f t="shared" ref="WOG5" si="3187">LARGE(WOG13,1)</f>
        <v>#NUM!</v>
      </c>
      <c r="WOH5" s="227">
        <v>3190</v>
      </c>
      <c r="WOI5" s="518" t="s">
        <v>11894</v>
      </c>
      <c r="WOJ5" s="518"/>
      <c r="WOK5" s="228" t="s">
        <v>1378</v>
      </c>
      <c r="WOL5" s="229" t="e">
        <f t="shared" ref="WOL5" si="3188">LARGE(WOL13,1)</f>
        <v>#NUM!</v>
      </c>
      <c r="WOM5" s="227">
        <v>3191</v>
      </c>
      <c r="WON5" s="518" t="s">
        <v>11895</v>
      </c>
      <c r="WOO5" s="518"/>
      <c r="WOP5" s="228" t="s">
        <v>1378</v>
      </c>
      <c r="WOQ5" s="229" t="e">
        <f t="shared" ref="WOQ5" si="3189">LARGE(WOQ13,1)</f>
        <v>#NUM!</v>
      </c>
      <c r="WOR5" s="227">
        <v>3192</v>
      </c>
      <c r="WOS5" s="518" t="s">
        <v>11896</v>
      </c>
      <c r="WOT5" s="518"/>
      <c r="WOU5" s="228" t="s">
        <v>1378</v>
      </c>
      <c r="WOV5" s="229" t="e">
        <f t="shared" ref="WOV5" si="3190">LARGE(WOV13,1)</f>
        <v>#NUM!</v>
      </c>
      <c r="WOW5" s="227">
        <v>3193</v>
      </c>
      <c r="WOX5" s="518" t="s">
        <v>11897</v>
      </c>
      <c r="WOY5" s="518"/>
      <c r="WOZ5" s="228" t="s">
        <v>1378</v>
      </c>
      <c r="WPA5" s="229" t="e">
        <f t="shared" ref="WPA5" si="3191">LARGE(WPA13,1)</f>
        <v>#NUM!</v>
      </c>
      <c r="WPB5" s="227">
        <v>3194</v>
      </c>
      <c r="WPC5" s="518" t="s">
        <v>11898</v>
      </c>
      <c r="WPD5" s="518"/>
      <c r="WPE5" s="228" t="s">
        <v>1378</v>
      </c>
      <c r="WPF5" s="229" t="e">
        <f t="shared" ref="WPF5" si="3192">LARGE(WPF13,1)</f>
        <v>#NUM!</v>
      </c>
      <c r="WPG5" s="227">
        <v>3195</v>
      </c>
      <c r="WPH5" s="518" t="s">
        <v>11899</v>
      </c>
      <c r="WPI5" s="518"/>
      <c r="WPJ5" s="228" t="s">
        <v>1378</v>
      </c>
      <c r="WPK5" s="229" t="e">
        <f t="shared" ref="WPK5" si="3193">LARGE(WPK13,1)</f>
        <v>#NUM!</v>
      </c>
      <c r="WPL5" s="227">
        <v>3196</v>
      </c>
      <c r="WPM5" s="518" t="s">
        <v>11900</v>
      </c>
      <c r="WPN5" s="518"/>
      <c r="WPO5" s="228" t="s">
        <v>1378</v>
      </c>
      <c r="WPP5" s="229" t="e">
        <f t="shared" ref="WPP5" si="3194">LARGE(WPP13,1)</f>
        <v>#NUM!</v>
      </c>
      <c r="WPQ5" s="227">
        <v>3197</v>
      </c>
      <c r="WPR5" s="518" t="s">
        <v>11901</v>
      </c>
      <c r="WPS5" s="518"/>
      <c r="WPT5" s="228" t="s">
        <v>1378</v>
      </c>
      <c r="WPU5" s="229" t="e">
        <f t="shared" ref="WPU5" si="3195">LARGE(WPU13,1)</f>
        <v>#NUM!</v>
      </c>
      <c r="WPV5" s="227">
        <v>3198</v>
      </c>
      <c r="WPW5" s="518" t="s">
        <v>11902</v>
      </c>
      <c r="WPX5" s="518"/>
      <c r="WPY5" s="228" t="s">
        <v>1378</v>
      </c>
      <c r="WPZ5" s="229" t="e">
        <f t="shared" ref="WPZ5" si="3196">LARGE(WPZ13,1)</f>
        <v>#NUM!</v>
      </c>
      <c r="WQA5" s="227">
        <v>3199</v>
      </c>
      <c r="WQB5" s="518" t="s">
        <v>11903</v>
      </c>
      <c r="WQC5" s="518"/>
      <c r="WQD5" s="228" t="s">
        <v>1378</v>
      </c>
      <c r="WQE5" s="229" t="e">
        <f t="shared" ref="WQE5" si="3197">LARGE(WQE13,1)</f>
        <v>#NUM!</v>
      </c>
      <c r="WQF5" s="227">
        <v>3200</v>
      </c>
      <c r="WQG5" s="518" t="s">
        <v>11904</v>
      </c>
      <c r="WQH5" s="518"/>
      <c r="WQI5" s="228" t="s">
        <v>1378</v>
      </c>
      <c r="WQJ5" s="229" t="e">
        <f t="shared" ref="WQJ5" si="3198">LARGE(WQJ13,1)</f>
        <v>#NUM!</v>
      </c>
      <c r="WQK5" s="227">
        <v>3201</v>
      </c>
      <c r="WQL5" s="518" t="s">
        <v>11905</v>
      </c>
      <c r="WQM5" s="518"/>
      <c r="WQN5" s="228" t="s">
        <v>1378</v>
      </c>
      <c r="WQO5" s="229" t="e">
        <f t="shared" ref="WQO5" si="3199">LARGE(WQO13,1)</f>
        <v>#NUM!</v>
      </c>
      <c r="WQP5" s="227">
        <v>3202</v>
      </c>
      <c r="WQQ5" s="518" t="s">
        <v>11906</v>
      </c>
      <c r="WQR5" s="518"/>
      <c r="WQS5" s="228" t="s">
        <v>1378</v>
      </c>
      <c r="WQT5" s="229" t="e">
        <f t="shared" ref="WQT5" si="3200">LARGE(WQT13,1)</f>
        <v>#NUM!</v>
      </c>
      <c r="WQU5" s="227">
        <v>3203</v>
      </c>
      <c r="WQV5" s="518" t="s">
        <v>11907</v>
      </c>
      <c r="WQW5" s="518"/>
      <c r="WQX5" s="228" t="s">
        <v>1378</v>
      </c>
      <c r="WQY5" s="229" t="e">
        <f t="shared" ref="WQY5" si="3201">LARGE(WQY13,1)</f>
        <v>#NUM!</v>
      </c>
      <c r="WQZ5" s="227">
        <v>3204</v>
      </c>
      <c r="WRA5" s="518" t="s">
        <v>11908</v>
      </c>
      <c r="WRB5" s="518"/>
      <c r="WRC5" s="228" t="s">
        <v>1378</v>
      </c>
      <c r="WRD5" s="229" t="e">
        <f t="shared" ref="WRD5" si="3202">LARGE(WRD13,1)</f>
        <v>#NUM!</v>
      </c>
      <c r="WRE5" s="227">
        <v>3205</v>
      </c>
      <c r="WRF5" s="518" t="s">
        <v>11909</v>
      </c>
      <c r="WRG5" s="518"/>
      <c r="WRH5" s="228" t="s">
        <v>1378</v>
      </c>
      <c r="WRI5" s="229" t="e">
        <f t="shared" ref="WRI5" si="3203">LARGE(WRI13,1)</f>
        <v>#NUM!</v>
      </c>
      <c r="WRJ5" s="227">
        <v>3206</v>
      </c>
      <c r="WRK5" s="518" t="s">
        <v>11910</v>
      </c>
      <c r="WRL5" s="518"/>
      <c r="WRM5" s="228" t="s">
        <v>1378</v>
      </c>
      <c r="WRN5" s="229" t="e">
        <f t="shared" ref="WRN5" si="3204">LARGE(WRN13,1)</f>
        <v>#NUM!</v>
      </c>
      <c r="WRO5" s="227">
        <v>3207</v>
      </c>
      <c r="WRP5" s="518" t="s">
        <v>11911</v>
      </c>
      <c r="WRQ5" s="518"/>
      <c r="WRR5" s="228" t="s">
        <v>1378</v>
      </c>
      <c r="WRS5" s="229" t="e">
        <f t="shared" ref="WRS5" si="3205">LARGE(WRS13,1)</f>
        <v>#NUM!</v>
      </c>
      <c r="WRT5" s="227">
        <v>3208</v>
      </c>
      <c r="WRU5" s="518" t="s">
        <v>11912</v>
      </c>
      <c r="WRV5" s="518"/>
      <c r="WRW5" s="228" t="s">
        <v>1378</v>
      </c>
      <c r="WRX5" s="229" t="e">
        <f t="shared" ref="WRX5" si="3206">LARGE(WRX13,1)</f>
        <v>#NUM!</v>
      </c>
      <c r="WRY5" s="227">
        <v>3209</v>
      </c>
      <c r="WRZ5" s="518" t="s">
        <v>11913</v>
      </c>
      <c r="WSA5" s="518"/>
      <c r="WSB5" s="228" t="s">
        <v>1378</v>
      </c>
      <c r="WSC5" s="229" t="e">
        <f t="shared" ref="WSC5" si="3207">LARGE(WSC13,1)</f>
        <v>#NUM!</v>
      </c>
      <c r="WSD5" s="227">
        <v>3210</v>
      </c>
      <c r="WSE5" s="518" t="s">
        <v>11914</v>
      </c>
      <c r="WSF5" s="518"/>
      <c r="WSG5" s="228" t="s">
        <v>1378</v>
      </c>
      <c r="WSH5" s="229" t="e">
        <f t="shared" ref="WSH5" si="3208">LARGE(WSH13,1)</f>
        <v>#NUM!</v>
      </c>
      <c r="WSI5" s="227">
        <v>3211</v>
      </c>
      <c r="WSJ5" s="518" t="s">
        <v>11915</v>
      </c>
      <c r="WSK5" s="518"/>
      <c r="WSL5" s="228" t="s">
        <v>1378</v>
      </c>
      <c r="WSM5" s="229" t="e">
        <f t="shared" ref="WSM5" si="3209">LARGE(WSM13,1)</f>
        <v>#NUM!</v>
      </c>
      <c r="WSN5" s="227">
        <v>3212</v>
      </c>
      <c r="WSO5" s="518" t="s">
        <v>11916</v>
      </c>
      <c r="WSP5" s="518"/>
      <c r="WSQ5" s="228" t="s">
        <v>1378</v>
      </c>
      <c r="WSR5" s="229" t="e">
        <f t="shared" ref="WSR5" si="3210">LARGE(WSR13,1)</f>
        <v>#NUM!</v>
      </c>
      <c r="WSS5" s="227">
        <v>3213</v>
      </c>
      <c r="WST5" s="518" t="s">
        <v>11917</v>
      </c>
      <c r="WSU5" s="518"/>
      <c r="WSV5" s="228" t="s">
        <v>1378</v>
      </c>
      <c r="WSW5" s="229" t="e">
        <f t="shared" ref="WSW5" si="3211">LARGE(WSW13,1)</f>
        <v>#NUM!</v>
      </c>
      <c r="WSX5" s="227">
        <v>3214</v>
      </c>
      <c r="WSY5" s="518" t="s">
        <v>11918</v>
      </c>
      <c r="WSZ5" s="518"/>
      <c r="WTA5" s="228" t="s">
        <v>1378</v>
      </c>
      <c r="WTB5" s="229" t="e">
        <f t="shared" ref="WTB5" si="3212">LARGE(WTB13,1)</f>
        <v>#NUM!</v>
      </c>
      <c r="WTC5" s="227">
        <v>3215</v>
      </c>
      <c r="WTD5" s="518" t="s">
        <v>11919</v>
      </c>
      <c r="WTE5" s="518"/>
      <c r="WTF5" s="228" t="s">
        <v>1378</v>
      </c>
      <c r="WTG5" s="229" t="e">
        <f t="shared" ref="WTG5" si="3213">LARGE(WTG13,1)</f>
        <v>#NUM!</v>
      </c>
      <c r="WTH5" s="227">
        <v>3216</v>
      </c>
      <c r="WTI5" s="518" t="s">
        <v>11920</v>
      </c>
      <c r="WTJ5" s="518"/>
      <c r="WTK5" s="228" t="s">
        <v>1378</v>
      </c>
      <c r="WTL5" s="229" t="e">
        <f t="shared" ref="WTL5" si="3214">LARGE(WTL13,1)</f>
        <v>#NUM!</v>
      </c>
      <c r="WTM5" s="227">
        <v>3217</v>
      </c>
      <c r="WTN5" s="518" t="s">
        <v>11921</v>
      </c>
      <c r="WTO5" s="518"/>
      <c r="WTP5" s="228" t="s">
        <v>1378</v>
      </c>
      <c r="WTQ5" s="229" t="e">
        <f t="shared" ref="WTQ5" si="3215">LARGE(WTQ13,1)</f>
        <v>#NUM!</v>
      </c>
      <c r="WTR5" s="227">
        <v>3218</v>
      </c>
      <c r="WTS5" s="518" t="s">
        <v>11922</v>
      </c>
      <c r="WTT5" s="518"/>
      <c r="WTU5" s="228" t="s">
        <v>1378</v>
      </c>
      <c r="WTV5" s="229" t="e">
        <f t="shared" ref="WTV5" si="3216">LARGE(WTV13,1)</f>
        <v>#NUM!</v>
      </c>
      <c r="WTW5" s="227">
        <v>3219</v>
      </c>
      <c r="WTX5" s="518" t="s">
        <v>11923</v>
      </c>
      <c r="WTY5" s="518"/>
      <c r="WTZ5" s="228" t="s">
        <v>1378</v>
      </c>
      <c r="WUA5" s="229" t="e">
        <f t="shared" ref="WUA5" si="3217">LARGE(WUA13,1)</f>
        <v>#NUM!</v>
      </c>
      <c r="WUB5" s="227">
        <v>3220</v>
      </c>
      <c r="WUC5" s="518" t="s">
        <v>11924</v>
      </c>
      <c r="WUD5" s="518"/>
      <c r="WUE5" s="228" t="s">
        <v>1378</v>
      </c>
      <c r="WUF5" s="229" t="e">
        <f t="shared" ref="WUF5" si="3218">LARGE(WUF13,1)</f>
        <v>#NUM!</v>
      </c>
      <c r="WUG5" s="227">
        <v>3221</v>
      </c>
      <c r="WUH5" s="518" t="s">
        <v>11925</v>
      </c>
      <c r="WUI5" s="518"/>
      <c r="WUJ5" s="228" t="s">
        <v>1378</v>
      </c>
      <c r="WUK5" s="229" t="e">
        <f t="shared" ref="WUK5" si="3219">LARGE(WUK13,1)</f>
        <v>#NUM!</v>
      </c>
      <c r="WUL5" s="227">
        <v>3222</v>
      </c>
      <c r="WUM5" s="518" t="s">
        <v>11926</v>
      </c>
      <c r="WUN5" s="518"/>
      <c r="WUO5" s="228" t="s">
        <v>1378</v>
      </c>
      <c r="WUP5" s="229" t="e">
        <f t="shared" ref="WUP5" si="3220">LARGE(WUP13,1)</f>
        <v>#NUM!</v>
      </c>
      <c r="WUQ5" s="227">
        <v>3223</v>
      </c>
      <c r="WUR5" s="518" t="s">
        <v>11927</v>
      </c>
      <c r="WUS5" s="518"/>
      <c r="WUT5" s="228" t="s">
        <v>1378</v>
      </c>
      <c r="WUU5" s="229" t="e">
        <f t="shared" ref="WUU5" si="3221">LARGE(WUU13,1)</f>
        <v>#NUM!</v>
      </c>
      <c r="WUV5" s="227">
        <v>3224</v>
      </c>
      <c r="WUW5" s="518" t="s">
        <v>11928</v>
      </c>
      <c r="WUX5" s="518"/>
      <c r="WUY5" s="228" t="s">
        <v>1378</v>
      </c>
      <c r="WUZ5" s="229" t="e">
        <f t="shared" ref="WUZ5" si="3222">LARGE(WUZ13,1)</f>
        <v>#NUM!</v>
      </c>
      <c r="WVA5" s="227">
        <v>3225</v>
      </c>
      <c r="WVB5" s="518" t="s">
        <v>11929</v>
      </c>
      <c r="WVC5" s="518"/>
      <c r="WVD5" s="228" t="s">
        <v>1378</v>
      </c>
      <c r="WVE5" s="229" t="e">
        <f t="shared" ref="WVE5" si="3223">LARGE(WVE13,1)</f>
        <v>#NUM!</v>
      </c>
      <c r="WVF5" s="227">
        <v>3226</v>
      </c>
      <c r="WVG5" s="518" t="s">
        <v>11930</v>
      </c>
      <c r="WVH5" s="518"/>
      <c r="WVI5" s="228" t="s">
        <v>1378</v>
      </c>
      <c r="WVJ5" s="229" t="e">
        <f t="shared" ref="WVJ5" si="3224">LARGE(WVJ13,1)</f>
        <v>#NUM!</v>
      </c>
      <c r="WVK5" s="227">
        <v>3227</v>
      </c>
      <c r="WVL5" s="518" t="s">
        <v>11931</v>
      </c>
      <c r="WVM5" s="518"/>
      <c r="WVN5" s="228" t="s">
        <v>1378</v>
      </c>
      <c r="WVO5" s="229" t="e">
        <f t="shared" ref="WVO5" si="3225">LARGE(WVO13,1)</f>
        <v>#NUM!</v>
      </c>
      <c r="WVP5" s="227">
        <v>3228</v>
      </c>
      <c r="WVQ5" s="518" t="s">
        <v>11932</v>
      </c>
      <c r="WVR5" s="518"/>
      <c r="WVS5" s="228" t="s">
        <v>1378</v>
      </c>
      <c r="WVT5" s="229" t="e">
        <f t="shared" ref="WVT5" si="3226">LARGE(WVT13,1)</f>
        <v>#NUM!</v>
      </c>
      <c r="WVU5" s="227">
        <v>3229</v>
      </c>
      <c r="WVV5" s="518" t="s">
        <v>11933</v>
      </c>
      <c r="WVW5" s="518"/>
      <c r="WVX5" s="228" t="s">
        <v>1378</v>
      </c>
      <c r="WVY5" s="229" t="e">
        <f t="shared" ref="WVY5" si="3227">LARGE(WVY13,1)</f>
        <v>#NUM!</v>
      </c>
      <c r="WVZ5" s="227">
        <v>3230</v>
      </c>
      <c r="WWA5" s="518" t="s">
        <v>11934</v>
      </c>
      <c r="WWB5" s="518"/>
      <c r="WWC5" s="228" t="s">
        <v>1378</v>
      </c>
      <c r="WWD5" s="229" t="e">
        <f t="shared" ref="WWD5" si="3228">LARGE(WWD13,1)</f>
        <v>#NUM!</v>
      </c>
      <c r="WWE5" s="227">
        <v>3231</v>
      </c>
      <c r="WWF5" s="518" t="s">
        <v>11935</v>
      </c>
      <c r="WWG5" s="518"/>
      <c r="WWH5" s="228" t="s">
        <v>1378</v>
      </c>
      <c r="WWI5" s="229" t="e">
        <f t="shared" ref="WWI5" si="3229">LARGE(WWI13,1)</f>
        <v>#NUM!</v>
      </c>
      <c r="WWJ5" s="227">
        <v>3232</v>
      </c>
      <c r="WWK5" s="518" t="s">
        <v>11936</v>
      </c>
      <c r="WWL5" s="518"/>
      <c r="WWM5" s="228" t="s">
        <v>1378</v>
      </c>
      <c r="WWN5" s="229" t="e">
        <f t="shared" ref="WWN5" si="3230">LARGE(WWN13,1)</f>
        <v>#NUM!</v>
      </c>
      <c r="WWO5" s="227">
        <v>3233</v>
      </c>
      <c r="WWP5" s="518" t="s">
        <v>11937</v>
      </c>
      <c r="WWQ5" s="518"/>
      <c r="WWR5" s="228" t="s">
        <v>1378</v>
      </c>
      <c r="WWS5" s="229" t="e">
        <f t="shared" ref="WWS5" si="3231">LARGE(WWS13,1)</f>
        <v>#NUM!</v>
      </c>
      <c r="WWT5" s="227">
        <v>3234</v>
      </c>
      <c r="WWU5" s="518" t="s">
        <v>11938</v>
      </c>
      <c r="WWV5" s="518"/>
      <c r="WWW5" s="228" t="s">
        <v>1378</v>
      </c>
      <c r="WWX5" s="229" t="e">
        <f t="shared" ref="WWX5" si="3232">LARGE(WWX13,1)</f>
        <v>#NUM!</v>
      </c>
      <c r="WWY5" s="227">
        <v>3235</v>
      </c>
      <c r="WWZ5" s="518" t="s">
        <v>11939</v>
      </c>
      <c r="WXA5" s="518"/>
      <c r="WXB5" s="228" t="s">
        <v>1378</v>
      </c>
      <c r="WXC5" s="229" t="e">
        <f t="shared" ref="WXC5" si="3233">LARGE(WXC13,1)</f>
        <v>#NUM!</v>
      </c>
      <c r="WXD5" s="227">
        <v>3236</v>
      </c>
      <c r="WXE5" s="518" t="s">
        <v>11940</v>
      </c>
      <c r="WXF5" s="518"/>
      <c r="WXG5" s="228" t="s">
        <v>1378</v>
      </c>
      <c r="WXH5" s="229" t="e">
        <f t="shared" ref="WXH5" si="3234">LARGE(WXH13,1)</f>
        <v>#NUM!</v>
      </c>
      <c r="WXI5" s="227">
        <v>3237</v>
      </c>
      <c r="WXJ5" s="518" t="s">
        <v>11941</v>
      </c>
      <c r="WXK5" s="518"/>
      <c r="WXL5" s="228" t="s">
        <v>1378</v>
      </c>
      <c r="WXM5" s="229" t="e">
        <f t="shared" ref="WXM5" si="3235">LARGE(WXM13,1)</f>
        <v>#NUM!</v>
      </c>
      <c r="WXN5" s="227">
        <v>3238</v>
      </c>
      <c r="WXO5" s="518" t="s">
        <v>11942</v>
      </c>
      <c r="WXP5" s="518"/>
      <c r="WXQ5" s="228" t="s">
        <v>1378</v>
      </c>
      <c r="WXR5" s="229" t="e">
        <f t="shared" ref="WXR5" si="3236">LARGE(WXR13,1)</f>
        <v>#NUM!</v>
      </c>
      <c r="WXS5" s="227">
        <v>3239</v>
      </c>
      <c r="WXT5" s="518" t="s">
        <v>11943</v>
      </c>
      <c r="WXU5" s="518"/>
      <c r="WXV5" s="228" t="s">
        <v>1378</v>
      </c>
      <c r="WXW5" s="229" t="e">
        <f t="shared" ref="WXW5" si="3237">LARGE(WXW13,1)</f>
        <v>#NUM!</v>
      </c>
      <c r="WXX5" s="227">
        <v>3240</v>
      </c>
      <c r="WXY5" s="518" t="s">
        <v>11944</v>
      </c>
      <c r="WXZ5" s="518"/>
      <c r="WYA5" s="228" t="s">
        <v>1378</v>
      </c>
      <c r="WYB5" s="229" t="e">
        <f t="shared" ref="WYB5" si="3238">LARGE(WYB13,1)</f>
        <v>#NUM!</v>
      </c>
      <c r="WYC5" s="227">
        <v>3241</v>
      </c>
      <c r="WYD5" s="518" t="s">
        <v>11945</v>
      </c>
      <c r="WYE5" s="518"/>
      <c r="WYF5" s="228" t="s">
        <v>1378</v>
      </c>
      <c r="WYG5" s="229" t="e">
        <f t="shared" ref="WYG5" si="3239">LARGE(WYG13,1)</f>
        <v>#NUM!</v>
      </c>
      <c r="WYH5" s="227">
        <v>3242</v>
      </c>
      <c r="WYI5" s="518" t="s">
        <v>11946</v>
      </c>
      <c r="WYJ5" s="518"/>
      <c r="WYK5" s="228" t="s">
        <v>1378</v>
      </c>
      <c r="WYL5" s="229" t="e">
        <f t="shared" ref="WYL5" si="3240">LARGE(WYL13,1)</f>
        <v>#NUM!</v>
      </c>
      <c r="WYM5" s="227">
        <v>3243</v>
      </c>
      <c r="WYN5" s="518" t="s">
        <v>11947</v>
      </c>
      <c r="WYO5" s="518"/>
      <c r="WYP5" s="228" t="s">
        <v>1378</v>
      </c>
      <c r="WYQ5" s="229" t="e">
        <f t="shared" ref="WYQ5" si="3241">LARGE(WYQ13,1)</f>
        <v>#NUM!</v>
      </c>
      <c r="WYR5" s="227">
        <v>3244</v>
      </c>
      <c r="WYS5" s="518" t="s">
        <v>11948</v>
      </c>
      <c r="WYT5" s="518"/>
      <c r="WYU5" s="228" t="s">
        <v>1378</v>
      </c>
      <c r="WYV5" s="229" t="e">
        <f t="shared" ref="WYV5" si="3242">LARGE(WYV13,1)</f>
        <v>#NUM!</v>
      </c>
      <c r="WYW5" s="227">
        <v>3245</v>
      </c>
      <c r="WYX5" s="518" t="s">
        <v>11949</v>
      </c>
      <c r="WYY5" s="518"/>
      <c r="WYZ5" s="228" t="s">
        <v>1378</v>
      </c>
      <c r="WZA5" s="229" t="e">
        <f t="shared" ref="WZA5" si="3243">LARGE(WZA13,1)</f>
        <v>#NUM!</v>
      </c>
      <c r="WZB5" s="227">
        <v>3246</v>
      </c>
      <c r="WZC5" s="518" t="s">
        <v>11950</v>
      </c>
      <c r="WZD5" s="518"/>
      <c r="WZE5" s="228" t="s">
        <v>1378</v>
      </c>
      <c r="WZF5" s="229" t="e">
        <f t="shared" ref="WZF5" si="3244">LARGE(WZF13,1)</f>
        <v>#NUM!</v>
      </c>
      <c r="WZG5" s="227">
        <v>3247</v>
      </c>
      <c r="WZH5" s="518" t="s">
        <v>11951</v>
      </c>
      <c r="WZI5" s="518"/>
      <c r="WZJ5" s="228" t="s">
        <v>1378</v>
      </c>
      <c r="WZK5" s="229" t="e">
        <f t="shared" ref="WZK5" si="3245">LARGE(WZK13,1)</f>
        <v>#NUM!</v>
      </c>
      <c r="WZL5" s="227">
        <v>3248</v>
      </c>
      <c r="WZM5" s="518" t="s">
        <v>11952</v>
      </c>
      <c r="WZN5" s="518"/>
      <c r="WZO5" s="228" t="s">
        <v>1378</v>
      </c>
      <c r="WZP5" s="229" t="e">
        <f t="shared" ref="WZP5" si="3246">LARGE(WZP13,1)</f>
        <v>#NUM!</v>
      </c>
      <c r="WZQ5" s="227">
        <v>3249</v>
      </c>
      <c r="WZR5" s="518" t="s">
        <v>11953</v>
      </c>
      <c r="WZS5" s="518"/>
      <c r="WZT5" s="228" t="s">
        <v>1378</v>
      </c>
      <c r="WZU5" s="229" t="e">
        <f t="shared" ref="WZU5" si="3247">LARGE(WZU13,1)</f>
        <v>#NUM!</v>
      </c>
      <c r="WZV5" s="227">
        <v>3250</v>
      </c>
      <c r="WZW5" s="518" t="s">
        <v>11954</v>
      </c>
      <c r="WZX5" s="518"/>
      <c r="WZY5" s="228" t="s">
        <v>1378</v>
      </c>
      <c r="WZZ5" s="229" t="e">
        <f t="shared" ref="WZZ5" si="3248">LARGE(WZZ13,1)</f>
        <v>#NUM!</v>
      </c>
      <c r="XAA5" s="227">
        <v>3251</v>
      </c>
      <c r="XAB5" s="518" t="s">
        <v>11955</v>
      </c>
      <c r="XAC5" s="518"/>
      <c r="XAD5" s="228" t="s">
        <v>1378</v>
      </c>
      <c r="XAE5" s="229" t="e">
        <f t="shared" ref="XAE5" si="3249">LARGE(XAE13,1)</f>
        <v>#NUM!</v>
      </c>
      <c r="XAF5" s="227">
        <v>3252</v>
      </c>
      <c r="XAG5" s="518" t="s">
        <v>11956</v>
      </c>
      <c r="XAH5" s="518"/>
      <c r="XAI5" s="228" t="s">
        <v>1378</v>
      </c>
      <c r="XAJ5" s="229" t="e">
        <f t="shared" ref="XAJ5" si="3250">LARGE(XAJ13,1)</f>
        <v>#NUM!</v>
      </c>
      <c r="XAK5" s="227">
        <v>3253</v>
      </c>
      <c r="XAL5" s="518" t="s">
        <v>11957</v>
      </c>
      <c r="XAM5" s="518"/>
      <c r="XAN5" s="228" t="s">
        <v>1378</v>
      </c>
      <c r="XAO5" s="229" t="e">
        <f t="shared" ref="XAO5" si="3251">LARGE(XAO13,1)</f>
        <v>#NUM!</v>
      </c>
      <c r="XAP5" s="227">
        <v>3254</v>
      </c>
      <c r="XAQ5" s="518" t="s">
        <v>11958</v>
      </c>
      <c r="XAR5" s="518"/>
      <c r="XAS5" s="228" t="s">
        <v>1378</v>
      </c>
      <c r="XAT5" s="229" t="e">
        <f t="shared" ref="XAT5" si="3252">LARGE(XAT13,1)</f>
        <v>#NUM!</v>
      </c>
      <c r="XAU5" s="227">
        <v>3255</v>
      </c>
      <c r="XAV5" s="518" t="s">
        <v>11959</v>
      </c>
      <c r="XAW5" s="518"/>
      <c r="XAX5" s="228" t="s">
        <v>1378</v>
      </c>
      <c r="XAY5" s="229" t="e">
        <f t="shared" ref="XAY5" si="3253">LARGE(XAY13,1)</f>
        <v>#NUM!</v>
      </c>
      <c r="XAZ5" s="227">
        <v>3256</v>
      </c>
      <c r="XBA5" s="518" t="s">
        <v>11960</v>
      </c>
      <c r="XBB5" s="518"/>
      <c r="XBC5" s="228" t="s">
        <v>1378</v>
      </c>
      <c r="XBD5" s="229" t="e">
        <f t="shared" ref="XBD5" si="3254">LARGE(XBD13,1)</f>
        <v>#NUM!</v>
      </c>
      <c r="XBE5" s="227">
        <v>3257</v>
      </c>
      <c r="XBF5" s="518" t="s">
        <v>11961</v>
      </c>
      <c r="XBG5" s="518"/>
      <c r="XBH5" s="228" t="s">
        <v>1378</v>
      </c>
      <c r="XBI5" s="229" t="e">
        <f t="shared" ref="XBI5" si="3255">LARGE(XBI13,1)</f>
        <v>#NUM!</v>
      </c>
      <c r="XBJ5" s="227">
        <v>3258</v>
      </c>
      <c r="XBK5" s="518" t="s">
        <v>11962</v>
      </c>
      <c r="XBL5" s="518"/>
      <c r="XBM5" s="228" t="s">
        <v>1378</v>
      </c>
      <c r="XBN5" s="229" t="e">
        <f t="shared" ref="XBN5" si="3256">LARGE(XBN13,1)</f>
        <v>#NUM!</v>
      </c>
      <c r="XBO5" s="227">
        <v>3259</v>
      </c>
      <c r="XBP5" s="518" t="s">
        <v>11963</v>
      </c>
      <c r="XBQ5" s="518"/>
      <c r="XBR5" s="228" t="s">
        <v>1378</v>
      </c>
      <c r="XBS5" s="229" t="e">
        <f t="shared" ref="XBS5" si="3257">LARGE(XBS13,1)</f>
        <v>#NUM!</v>
      </c>
      <c r="XBT5" s="227">
        <v>3260</v>
      </c>
      <c r="XBU5" s="518" t="s">
        <v>11964</v>
      </c>
      <c r="XBV5" s="518"/>
      <c r="XBW5" s="228" t="s">
        <v>1378</v>
      </c>
      <c r="XBX5" s="229" t="e">
        <f t="shared" ref="XBX5" si="3258">LARGE(XBX13,1)</f>
        <v>#NUM!</v>
      </c>
      <c r="XBY5" s="227">
        <v>3261</v>
      </c>
      <c r="XBZ5" s="518" t="s">
        <v>11965</v>
      </c>
      <c r="XCA5" s="518"/>
      <c r="XCB5" s="228" t="s">
        <v>1378</v>
      </c>
      <c r="XCC5" s="229" t="e">
        <f t="shared" ref="XCC5" si="3259">LARGE(XCC13,1)</f>
        <v>#NUM!</v>
      </c>
      <c r="XCD5" s="227">
        <v>3262</v>
      </c>
      <c r="XCE5" s="518" t="s">
        <v>11966</v>
      </c>
      <c r="XCF5" s="518"/>
      <c r="XCG5" s="228" t="s">
        <v>1378</v>
      </c>
      <c r="XCH5" s="229" t="e">
        <f t="shared" ref="XCH5" si="3260">LARGE(XCH13,1)</f>
        <v>#NUM!</v>
      </c>
      <c r="XCI5" s="227">
        <v>3263</v>
      </c>
      <c r="XCJ5" s="518" t="s">
        <v>11967</v>
      </c>
      <c r="XCK5" s="518"/>
      <c r="XCL5" s="228" t="s">
        <v>1378</v>
      </c>
      <c r="XCM5" s="229" t="e">
        <f t="shared" ref="XCM5" si="3261">LARGE(XCM13,1)</f>
        <v>#NUM!</v>
      </c>
      <c r="XCN5" s="227">
        <v>3264</v>
      </c>
      <c r="XCO5" s="518" t="s">
        <v>11968</v>
      </c>
      <c r="XCP5" s="518"/>
      <c r="XCQ5" s="228" t="s">
        <v>1378</v>
      </c>
      <c r="XCR5" s="229" t="e">
        <f t="shared" ref="XCR5" si="3262">LARGE(XCR13,1)</f>
        <v>#NUM!</v>
      </c>
      <c r="XCS5" s="227">
        <v>3265</v>
      </c>
      <c r="XCT5" s="518" t="s">
        <v>11969</v>
      </c>
      <c r="XCU5" s="518"/>
      <c r="XCV5" s="228" t="s">
        <v>1378</v>
      </c>
      <c r="XCW5" s="229" t="e">
        <f t="shared" ref="XCW5" si="3263">LARGE(XCW13,1)</f>
        <v>#NUM!</v>
      </c>
      <c r="XCX5" s="227">
        <v>3266</v>
      </c>
      <c r="XCY5" s="518" t="s">
        <v>11970</v>
      </c>
      <c r="XCZ5" s="518"/>
      <c r="XDA5" s="228" t="s">
        <v>1378</v>
      </c>
      <c r="XDB5" s="229" t="e">
        <f t="shared" ref="XDB5" si="3264">LARGE(XDB13,1)</f>
        <v>#NUM!</v>
      </c>
      <c r="XDC5" s="227">
        <v>3267</v>
      </c>
      <c r="XDD5" s="518" t="s">
        <v>11971</v>
      </c>
      <c r="XDE5" s="518"/>
      <c r="XDF5" s="228" t="s">
        <v>1378</v>
      </c>
      <c r="XDG5" s="229" t="e">
        <f t="shared" ref="XDG5" si="3265">LARGE(XDG13,1)</f>
        <v>#NUM!</v>
      </c>
      <c r="XDH5" s="227">
        <v>3268</v>
      </c>
      <c r="XDI5" s="518" t="s">
        <v>11972</v>
      </c>
      <c r="XDJ5" s="518"/>
      <c r="XDK5" s="228" t="s">
        <v>1378</v>
      </c>
      <c r="XDL5" s="229" t="e">
        <f t="shared" ref="XDL5" si="3266">LARGE(XDL13,1)</f>
        <v>#NUM!</v>
      </c>
      <c r="XDM5" s="227">
        <v>3269</v>
      </c>
      <c r="XDN5" s="518" t="s">
        <v>11973</v>
      </c>
      <c r="XDO5" s="518"/>
      <c r="XDP5" s="228" t="s">
        <v>1378</v>
      </c>
      <c r="XDQ5" s="229" t="e">
        <f t="shared" ref="XDQ5" si="3267">LARGE(XDQ13,1)</f>
        <v>#NUM!</v>
      </c>
      <c r="XDR5" s="227">
        <v>3270</v>
      </c>
      <c r="XDS5" s="518" t="s">
        <v>11974</v>
      </c>
      <c r="XDT5" s="518"/>
      <c r="XDU5" s="228" t="s">
        <v>1378</v>
      </c>
      <c r="XDV5" s="229" t="e">
        <f t="shared" ref="XDV5" si="3268">LARGE(XDV13,1)</f>
        <v>#NUM!</v>
      </c>
      <c r="XDW5" s="227">
        <v>3271</v>
      </c>
      <c r="XDX5" s="518" t="s">
        <v>11975</v>
      </c>
      <c r="XDY5" s="518"/>
      <c r="XDZ5" s="228" t="s">
        <v>1378</v>
      </c>
      <c r="XEA5" s="229" t="e">
        <f t="shared" ref="XEA5" si="3269">LARGE(XEA13,1)</f>
        <v>#NUM!</v>
      </c>
      <c r="XEB5" s="227">
        <v>3272</v>
      </c>
      <c r="XEC5" s="518" t="s">
        <v>11976</v>
      </c>
      <c r="XED5" s="518"/>
      <c r="XEE5" s="228" t="s">
        <v>1378</v>
      </c>
      <c r="XEF5" s="229" t="e">
        <f t="shared" ref="XEF5" si="3270">LARGE(XEF13,1)</f>
        <v>#NUM!</v>
      </c>
      <c r="XEG5" s="227">
        <v>3273</v>
      </c>
      <c r="XEH5" s="518" t="s">
        <v>11977</v>
      </c>
      <c r="XEI5" s="518"/>
      <c r="XEJ5" s="228" t="s">
        <v>1378</v>
      </c>
      <c r="XEK5" s="229" t="e">
        <f t="shared" ref="XEK5" si="3271">LARGE(XEK13,1)</f>
        <v>#NUM!</v>
      </c>
      <c r="XEL5" s="227">
        <v>3274</v>
      </c>
      <c r="XEM5" s="518" t="s">
        <v>11978</v>
      </c>
      <c r="XEN5" s="518"/>
      <c r="XEO5" s="228" t="s">
        <v>1378</v>
      </c>
      <c r="XEP5" s="229" t="e">
        <f t="shared" ref="XEP5" si="3272">LARGE(XEP13,1)</f>
        <v>#NUM!</v>
      </c>
      <c r="XEQ5" s="227">
        <v>3275</v>
      </c>
      <c r="XER5" s="518" t="s">
        <v>11979</v>
      </c>
      <c r="XES5" s="518"/>
      <c r="XET5" s="228" t="s">
        <v>1378</v>
      </c>
      <c r="XEU5" s="229" t="e">
        <f t="shared" ref="XEU5" si="3273">LARGE(XEU13,1)</f>
        <v>#NUM!</v>
      </c>
      <c r="XEV5" s="227">
        <v>3276</v>
      </c>
      <c r="XEW5" s="518" t="s">
        <v>11980</v>
      </c>
      <c r="XEX5" s="518"/>
      <c r="XEY5" s="228" t="s">
        <v>1378</v>
      </c>
      <c r="XEZ5" s="229" t="e">
        <f t="shared" ref="XEZ5" si="3274">LARGE(XEZ13,1)</f>
        <v>#NUM!</v>
      </c>
    </row>
    <row r="6" spans="1:16380" ht="5.65" customHeight="1">
      <c r="A6" s="230"/>
      <c r="B6" s="231"/>
      <c r="C6" s="230"/>
      <c r="D6" s="230"/>
      <c r="E6" s="230"/>
      <c r="F6" s="230"/>
      <c r="G6" s="231"/>
      <c r="H6" s="230"/>
      <c r="I6" s="230"/>
      <c r="J6" s="230"/>
      <c r="K6" s="230"/>
      <c r="L6" s="231"/>
      <c r="M6" s="230"/>
      <c r="N6" s="230"/>
      <c r="O6" s="230"/>
      <c r="P6" s="230"/>
      <c r="Q6" s="231"/>
      <c r="R6" s="230"/>
      <c r="S6" s="230"/>
      <c r="T6" s="230"/>
      <c r="U6" s="230"/>
      <c r="V6" s="231"/>
      <c r="W6" s="230"/>
      <c r="X6" s="230"/>
      <c r="Y6" s="230"/>
      <c r="Z6" s="230"/>
      <c r="AA6" s="231"/>
      <c r="AB6" s="230"/>
      <c r="AC6" s="230"/>
      <c r="AD6" s="230"/>
      <c r="AE6" s="230"/>
      <c r="AF6" s="231"/>
      <c r="AG6" s="230"/>
      <c r="AH6" s="230"/>
      <c r="AI6" s="230"/>
      <c r="AJ6" s="230"/>
      <c r="AK6" s="231"/>
      <c r="AL6" s="230"/>
      <c r="AM6" s="230"/>
      <c r="AN6" s="230"/>
      <c r="AO6" s="230"/>
      <c r="AP6" s="231"/>
      <c r="AQ6" s="230"/>
      <c r="AR6" s="230"/>
      <c r="AS6" s="230"/>
      <c r="AT6" s="230"/>
      <c r="AU6" s="231"/>
      <c r="AV6" s="230"/>
      <c r="AW6" s="230"/>
      <c r="AX6" s="230"/>
      <c r="AY6" s="230"/>
      <c r="AZ6" s="231"/>
      <c r="BA6" s="230"/>
      <c r="BB6" s="230"/>
      <c r="BC6" s="230"/>
      <c r="BD6" s="230"/>
      <c r="BE6" s="231"/>
      <c r="BF6" s="230"/>
      <c r="BG6" s="230"/>
      <c r="BH6" s="230"/>
      <c r="BI6" s="230"/>
      <c r="BJ6" s="231"/>
      <c r="BK6" s="230"/>
      <c r="BL6" s="230"/>
      <c r="BM6" s="230"/>
      <c r="BN6" s="230"/>
      <c r="BO6" s="231"/>
      <c r="BP6" s="230"/>
      <c r="BQ6" s="230"/>
      <c r="BR6" s="230"/>
      <c r="BS6" s="230"/>
      <c r="BT6" s="231"/>
      <c r="BU6" s="230"/>
      <c r="BV6" s="230"/>
      <c r="BW6" s="230"/>
      <c r="BX6" s="230"/>
      <c r="BY6" s="231"/>
      <c r="BZ6" s="230"/>
      <c r="CA6" s="230"/>
      <c r="CB6" s="230"/>
      <c r="CC6" s="230"/>
      <c r="CD6" s="231"/>
      <c r="CE6" s="230"/>
      <c r="CF6" s="230"/>
      <c r="CG6" s="230"/>
      <c r="CH6" s="230"/>
      <c r="CI6" s="231"/>
      <c r="CJ6" s="230"/>
      <c r="CK6" s="230"/>
      <c r="CL6" s="230"/>
      <c r="CM6" s="230"/>
      <c r="CN6" s="231"/>
      <c r="CO6" s="230"/>
      <c r="CP6" s="230"/>
      <c r="CQ6" s="230"/>
      <c r="CR6" s="230"/>
      <c r="CS6" s="231"/>
      <c r="CT6" s="230"/>
      <c r="CU6" s="230"/>
      <c r="CV6" s="230"/>
      <c r="CW6" s="230"/>
      <c r="CX6" s="231"/>
      <c r="CY6" s="230"/>
      <c r="CZ6" s="230"/>
      <c r="DA6" s="230"/>
      <c r="DB6" s="230"/>
      <c r="DC6" s="231"/>
      <c r="DD6" s="230"/>
      <c r="DE6" s="230"/>
      <c r="DF6" s="230"/>
      <c r="DG6" s="230"/>
      <c r="DH6" s="231"/>
      <c r="DI6" s="230"/>
      <c r="DJ6" s="230"/>
      <c r="DK6" s="230"/>
      <c r="DL6" s="230"/>
      <c r="DM6" s="231"/>
      <c r="DN6" s="230"/>
      <c r="DO6" s="230"/>
      <c r="DP6" s="230"/>
      <c r="DQ6" s="230"/>
      <c r="DR6" s="231"/>
      <c r="DS6" s="230"/>
      <c r="DT6" s="230"/>
      <c r="DU6" s="230"/>
      <c r="DV6" s="230"/>
      <c r="DW6" s="231"/>
      <c r="DX6" s="230"/>
      <c r="DY6" s="230"/>
      <c r="DZ6" s="230"/>
      <c r="EA6" s="230"/>
      <c r="EB6" s="231"/>
      <c r="EC6" s="230"/>
      <c r="ED6" s="230"/>
      <c r="EE6" s="230"/>
      <c r="EF6" s="230"/>
      <c r="EG6" s="231"/>
      <c r="EH6" s="230"/>
      <c r="EI6" s="230"/>
      <c r="EJ6" s="230"/>
      <c r="EK6" s="230"/>
      <c r="EL6" s="231"/>
      <c r="EM6" s="230"/>
      <c r="EN6" s="230"/>
      <c r="EO6" s="230"/>
      <c r="EP6" s="230"/>
      <c r="EQ6" s="231"/>
      <c r="ER6" s="230"/>
      <c r="ES6" s="230"/>
      <c r="ET6" s="230"/>
      <c r="EU6" s="230"/>
      <c r="EV6" s="231"/>
      <c r="EW6" s="230"/>
      <c r="EX6" s="230"/>
      <c r="EY6" s="230"/>
      <c r="EZ6" s="230"/>
      <c r="FA6" s="231"/>
      <c r="FB6" s="230"/>
      <c r="FC6" s="230"/>
      <c r="FD6" s="230"/>
      <c r="FE6" s="230"/>
      <c r="FF6" s="231"/>
      <c r="FG6" s="230"/>
      <c r="FH6" s="230"/>
      <c r="FI6" s="230"/>
      <c r="FJ6" s="230"/>
      <c r="FK6" s="231"/>
      <c r="FL6" s="230"/>
      <c r="FM6" s="230"/>
      <c r="FN6" s="230"/>
      <c r="FO6" s="230"/>
      <c r="FP6" s="231"/>
      <c r="FQ6" s="230"/>
      <c r="FR6" s="230"/>
      <c r="FS6" s="230"/>
      <c r="FT6" s="230"/>
      <c r="FU6" s="231"/>
      <c r="FV6" s="230"/>
      <c r="FW6" s="230"/>
      <c r="FX6" s="230"/>
      <c r="FY6" s="230"/>
      <c r="FZ6" s="231"/>
      <c r="GA6" s="230"/>
      <c r="GB6" s="230"/>
      <c r="GC6" s="230"/>
      <c r="GD6" s="230"/>
      <c r="GE6" s="231"/>
      <c r="GF6" s="230"/>
      <c r="GG6" s="230"/>
      <c r="GH6" s="230"/>
      <c r="GI6" s="230"/>
      <c r="GJ6" s="231"/>
      <c r="GK6" s="230"/>
      <c r="GL6" s="230"/>
      <c r="GM6" s="230"/>
      <c r="GN6" s="230"/>
      <c r="GO6" s="231"/>
      <c r="GP6" s="230"/>
      <c r="GQ6" s="230"/>
      <c r="GR6" s="230"/>
      <c r="GS6" s="230"/>
      <c r="GT6" s="231"/>
      <c r="GU6" s="230"/>
      <c r="GV6" s="230"/>
      <c r="GW6" s="230"/>
      <c r="GX6" s="230"/>
      <c r="GY6" s="231"/>
      <c r="GZ6" s="230"/>
      <c r="HA6" s="230"/>
      <c r="HB6" s="230"/>
      <c r="HC6" s="230"/>
      <c r="HD6" s="231"/>
      <c r="HE6" s="230"/>
      <c r="HF6" s="230"/>
      <c r="HG6" s="230"/>
      <c r="HH6" s="230"/>
      <c r="HI6" s="231"/>
      <c r="HJ6" s="230"/>
      <c r="HK6" s="230"/>
      <c r="HL6" s="230"/>
      <c r="HM6" s="230"/>
      <c r="HN6" s="231"/>
      <c r="HO6" s="230"/>
      <c r="HP6" s="230"/>
      <c r="HQ6" s="230"/>
      <c r="HR6" s="230"/>
      <c r="HS6" s="231"/>
      <c r="HT6" s="230"/>
      <c r="HU6" s="230"/>
      <c r="HV6" s="230"/>
      <c r="HW6" s="230"/>
      <c r="HX6" s="231"/>
      <c r="HY6" s="230"/>
      <c r="HZ6" s="230"/>
      <c r="IA6" s="230"/>
      <c r="IB6" s="230"/>
      <c r="IC6" s="231"/>
      <c r="ID6" s="230"/>
      <c r="IE6" s="230"/>
      <c r="IF6" s="230"/>
      <c r="IG6" s="230"/>
      <c r="IH6" s="231"/>
      <c r="II6" s="230"/>
      <c r="IJ6" s="230"/>
      <c r="IK6" s="230"/>
      <c r="IL6" s="230"/>
      <c r="IM6" s="231"/>
      <c r="IN6" s="230"/>
      <c r="IO6" s="230"/>
      <c r="IP6" s="230"/>
      <c r="IQ6" s="230"/>
      <c r="IR6" s="231"/>
      <c r="IS6" s="230"/>
      <c r="IT6" s="230"/>
      <c r="IU6" s="230"/>
      <c r="IV6" s="230"/>
      <c r="IW6" s="231"/>
      <c r="IX6" s="230"/>
      <c r="IY6" s="230"/>
      <c r="IZ6" s="230"/>
      <c r="JA6" s="230"/>
      <c r="JB6" s="231"/>
      <c r="JC6" s="230"/>
      <c r="JD6" s="230"/>
      <c r="JE6" s="230"/>
      <c r="JF6" s="230"/>
      <c r="JG6" s="231"/>
      <c r="JH6" s="230"/>
      <c r="JI6" s="230"/>
      <c r="JJ6" s="230"/>
      <c r="JK6" s="230"/>
      <c r="JL6" s="231"/>
      <c r="JM6" s="230"/>
      <c r="JN6" s="230"/>
      <c r="JO6" s="230"/>
      <c r="JP6" s="230"/>
      <c r="JQ6" s="231"/>
      <c r="JR6" s="230"/>
      <c r="JS6" s="230"/>
      <c r="JT6" s="230"/>
      <c r="JU6" s="230"/>
      <c r="JV6" s="231"/>
      <c r="JW6" s="230"/>
      <c r="JX6" s="230"/>
      <c r="JY6" s="230"/>
      <c r="JZ6" s="230"/>
      <c r="KA6" s="231"/>
      <c r="KB6" s="230"/>
      <c r="KC6" s="230"/>
      <c r="KD6" s="230"/>
      <c r="KE6" s="230"/>
      <c r="KF6" s="231"/>
      <c r="KG6" s="230"/>
      <c r="KH6" s="230"/>
      <c r="KI6" s="230"/>
      <c r="KJ6" s="230"/>
      <c r="KK6" s="231"/>
      <c r="KL6" s="230"/>
      <c r="KM6" s="230"/>
      <c r="KN6" s="230"/>
      <c r="KO6" s="230"/>
      <c r="KP6" s="231"/>
      <c r="KQ6" s="230"/>
      <c r="KR6" s="230"/>
      <c r="KS6" s="230"/>
      <c r="KT6" s="230"/>
      <c r="KU6" s="231"/>
      <c r="KV6" s="230"/>
      <c r="KW6" s="230"/>
      <c r="KX6" s="230"/>
      <c r="KY6" s="230"/>
      <c r="KZ6" s="231"/>
      <c r="LA6" s="230"/>
      <c r="LB6" s="230"/>
      <c r="LC6" s="230"/>
      <c r="LD6" s="230"/>
      <c r="LE6" s="231"/>
      <c r="LF6" s="230"/>
      <c r="LG6" s="230"/>
      <c r="LH6" s="230"/>
      <c r="LI6" s="230"/>
      <c r="LJ6" s="231"/>
      <c r="LK6" s="230"/>
      <c r="LL6" s="230"/>
      <c r="LM6" s="230"/>
      <c r="LN6" s="230"/>
      <c r="LO6" s="231"/>
      <c r="LP6" s="230"/>
      <c r="LQ6" s="230"/>
      <c r="LR6" s="230"/>
      <c r="LS6" s="230"/>
      <c r="LT6" s="231"/>
      <c r="LU6" s="230"/>
      <c r="LV6" s="230"/>
      <c r="LW6" s="230"/>
      <c r="LX6" s="230"/>
      <c r="LY6" s="231"/>
      <c r="LZ6" s="230"/>
      <c r="MA6" s="230"/>
      <c r="MB6" s="230"/>
      <c r="MC6" s="230"/>
      <c r="MD6" s="231"/>
      <c r="ME6" s="230"/>
      <c r="MF6" s="230"/>
      <c r="MG6" s="230"/>
      <c r="MH6" s="230"/>
      <c r="MI6" s="231"/>
      <c r="MJ6" s="230"/>
      <c r="MK6" s="230"/>
      <c r="ML6" s="230"/>
      <c r="MM6" s="230"/>
      <c r="MN6" s="231"/>
      <c r="MO6" s="230"/>
      <c r="MP6" s="230"/>
      <c r="MQ6" s="230"/>
      <c r="MR6" s="230"/>
      <c r="MS6" s="231"/>
      <c r="MT6" s="230"/>
      <c r="MU6" s="230"/>
      <c r="MV6" s="230"/>
      <c r="MW6" s="230"/>
      <c r="MX6" s="231"/>
      <c r="MY6" s="230"/>
      <c r="MZ6" s="230"/>
      <c r="NA6" s="230"/>
      <c r="NB6" s="230"/>
      <c r="NC6" s="231"/>
      <c r="ND6" s="230"/>
      <c r="NE6" s="230"/>
      <c r="NF6" s="230"/>
      <c r="NG6" s="230"/>
      <c r="NH6" s="231"/>
      <c r="NI6" s="230"/>
      <c r="NJ6" s="230"/>
      <c r="NK6" s="230"/>
      <c r="NL6" s="230"/>
      <c r="NM6" s="231"/>
      <c r="NN6" s="230"/>
      <c r="NO6" s="230"/>
      <c r="NP6" s="230"/>
      <c r="NQ6" s="230"/>
      <c r="NR6" s="231"/>
      <c r="NS6" s="230"/>
      <c r="NT6" s="230"/>
      <c r="NU6" s="230"/>
      <c r="NV6" s="230"/>
      <c r="NW6" s="231"/>
      <c r="NX6" s="230"/>
      <c r="NY6" s="230"/>
      <c r="NZ6" s="230"/>
      <c r="OA6" s="230"/>
      <c r="OB6" s="231"/>
      <c r="OC6" s="230"/>
      <c r="OD6" s="230"/>
      <c r="OE6" s="230"/>
      <c r="OF6" s="230"/>
      <c r="OG6" s="231"/>
      <c r="OH6" s="230"/>
      <c r="OI6" s="230"/>
      <c r="OJ6" s="230"/>
      <c r="OK6" s="230"/>
      <c r="OL6" s="231"/>
      <c r="OM6" s="230"/>
      <c r="ON6" s="230"/>
      <c r="OO6" s="230"/>
      <c r="OP6" s="230"/>
      <c r="OQ6" s="231"/>
      <c r="OR6" s="230"/>
      <c r="OS6" s="230"/>
      <c r="OT6" s="230"/>
      <c r="OU6" s="230"/>
      <c r="OV6" s="231"/>
      <c r="OW6" s="230"/>
      <c r="OX6" s="230"/>
      <c r="OY6" s="230"/>
      <c r="OZ6" s="230"/>
      <c r="PA6" s="231"/>
      <c r="PB6" s="230"/>
      <c r="PC6" s="230"/>
      <c r="PD6" s="230"/>
      <c r="PE6" s="230"/>
      <c r="PF6" s="231"/>
      <c r="PG6" s="230"/>
      <c r="PH6" s="230"/>
      <c r="PI6" s="230"/>
      <c r="PJ6" s="230"/>
      <c r="PK6" s="231"/>
      <c r="PL6" s="230"/>
      <c r="PM6" s="230"/>
      <c r="PN6" s="230"/>
      <c r="PO6" s="230"/>
      <c r="PP6" s="231"/>
      <c r="PQ6" s="230"/>
      <c r="PR6" s="230"/>
      <c r="PS6" s="230"/>
      <c r="PT6" s="230"/>
      <c r="PU6" s="231"/>
      <c r="PV6" s="230"/>
      <c r="PW6" s="230"/>
      <c r="PX6" s="230"/>
      <c r="PY6" s="230"/>
      <c r="PZ6" s="231"/>
      <c r="QA6" s="230"/>
      <c r="QB6" s="230"/>
      <c r="QC6" s="230"/>
      <c r="QD6" s="230"/>
      <c r="QE6" s="231"/>
      <c r="QF6" s="230"/>
      <c r="QG6" s="230"/>
      <c r="QH6" s="230"/>
      <c r="QI6" s="230"/>
      <c r="QJ6" s="231"/>
      <c r="QK6" s="230"/>
      <c r="QL6" s="230"/>
      <c r="QM6" s="230"/>
      <c r="QN6" s="230"/>
      <c r="QO6" s="231"/>
      <c r="QP6" s="230"/>
      <c r="QQ6" s="230"/>
      <c r="QR6" s="230"/>
      <c r="QS6" s="230"/>
      <c r="QT6" s="231"/>
      <c r="QU6" s="230"/>
      <c r="QV6" s="230"/>
      <c r="QW6" s="230"/>
      <c r="QX6" s="230"/>
      <c r="QY6" s="231"/>
      <c r="QZ6" s="230"/>
      <c r="RA6" s="230"/>
      <c r="RB6" s="230"/>
      <c r="RC6" s="230"/>
      <c r="RD6" s="231"/>
      <c r="RE6" s="230"/>
      <c r="RF6" s="230"/>
      <c r="RG6" s="230"/>
      <c r="RH6" s="230"/>
      <c r="RI6" s="231"/>
      <c r="RJ6" s="230"/>
      <c r="RK6" s="230"/>
      <c r="RL6" s="230"/>
      <c r="RM6" s="230"/>
      <c r="RN6" s="231"/>
      <c r="RO6" s="230"/>
      <c r="RP6" s="230"/>
      <c r="RQ6" s="230"/>
      <c r="RR6" s="230"/>
      <c r="RS6" s="231"/>
      <c r="RT6" s="230"/>
      <c r="RU6" s="230"/>
      <c r="RV6" s="230"/>
      <c r="RW6" s="230"/>
      <c r="RX6" s="231"/>
      <c r="RY6" s="230"/>
      <c r="RZ6" s="230"/>
      <c r="SA6" s="230"/>
      <c r="SB6" s="230"/>
      <c r="SC6" s="231"/>
      <c r="SD6" s="230"/>
      <c r="SE6" s="230"/>
      <c r="SF6" s="230"/>
      <c r="SG6" s="230"/>
      <c r="SH6" s="231"/>
      <c r="SI6" s="230"/>
      <c r="SJ6" s="230"/>
      <c r="SK6" s="230"/>
      <c r="SL6" s="230"/>
      <c r="SM6" s="231"/>
      <c r="SN6" s="230"/>
      <c r="SO6" s="230"/>
      <c r="SP6" s="230"/>
      <c r="SQ6" s="230"/>
      <c r="SR6" s="231"/>
      <c r="SS6" s="230"/>
      <c r="ST6" s="230"/>
      <c r="SU6" s="230"/>
      <c r="SV6" s="230"/>
      <c r="SW6" s="231"/>
      <c r="SX6" s="230"/>
      <c r="SY6" s="230"/>
      <c r="SZ6" s="230"/>
      <c r="TA6" s="230"/>
      <c r="TB6" s="231"/>
      <c r="TC6" s="230"/>
      <c r="TD6" s="230"/>
      <c r="TE6" s="230"/>
      <c r="TF6" s="230"/>
      <c r="TG6" s="231"/>
      <c r="TH6" s="230"/>
      <c r="TI6" s="230"/>
      <c r="TJ6" s="230"/>
      <c r="TK6" s="230"/>
      <c r="TL6" s="231"/>
      <c r="TM6" s="230"/>
      <c r="TN6" s="230"/>
      <c r="TO6" s="230"/>
      <c r="TP6" s="230"/>
      <c r="TQ6" s="231"/>
      <c r="TR6" s="230"/>
      <c r="TS6" s="230"/>
      <c r="TT6" s="230"/>
      <c r="TU6" s="230"/>
      <c r="TV6" s="231"/>
      <c r="TW6" s="230"/>
      <c r="TX6" s="230"/>
      <c r="TY6" s="230"/>
      <c r="TZ6" s="230"/>
      <c r="UA6" s="231"/>
      <c r="UB6" s="230"/>
      <c r="UC6" s="230"/>
      <c r="UD6" s="230"/>
      <c r="UE6" s="230"/>
      <c r="UF6" s="231"/>
      <c r="UG6" s="230"/>
      <c r="UH6" s="230"/>
      <c r="UI6" s="230"/>
      <c r="UJ6" s="230"/>
      <c r="UK6" s="231"/>
      <c r="UL6" s="230"/>
      <c r="UM6" s="230"/>
      <c r="UN6" s="230"/>
      <c r="UO6" s="230"/>
      <c r="UP6" s="231"/>
      <c r="UQ6" s="230"/>
      <c r="UR6" s="230"/>
      <c r="US6" s="230"/>
      <c r="UT6" s="230"/>
      <c r="UU6" s="231"/>
      <c r="UV6" s="230"/>
      <c r="UW6" s="230"/>
      <c r="UX6" s="230"/>
      <c r="UY6" s="230"/>
      <c r="UZ6" s="231"/>
      <c r="VA6" s="230"/>
      <c r="VB6" s="230"/>
      <c r="VC6" s="230"/>
      <c r="VD6" s="230"/>
      <c r="VE6" s="231"/>
      <c r="VF6" s="230"/>
      <c r="VG6" s="230"/>
      <c r="VH6" s="230"/>
      <c r="VI6" s="230"/>
      <c r="VJ6" s="231"/>
      <c r="VK6" s="230"/>
      <c r="VL6" s="230"/>
      <c r="VM6" s="230"/>
      <c r="VN6" s="230"/>
      <c r="VO6" s="231"/>
      <c r="VP6" s="230"/>
      <c r="VQ6" s="230"/>
      <c r="VR6" s="230"/>
      <c r="VS6" s="230"/>
      <c r="VT6" s="231"/>
      <c r="VU6" s="230"/>
      <c r="VV6" s="230"/>
      <c r="VW6" s="230"/>
      <c r="VX6" s="230"/>
      <c r="VY6" s="231"/>
      <c r="VZ6" s="230"/>
      <c r="WA6" s="230"/>
      <c r="WB6" s="230"/>
      <c r="WC6" s="230"/>
      <c r="WD6" s="231"/>
      <c r="WE6" s="230"/>
      <c r="WF6" s="230"/>
      <c r="WG6" s="230"/>
      <c r="WH6" s="230"/>
      <c r="WI6" s="231"/>
      <c r="WJ6" s="230"/>
      <c r="WK6" s="230"/>
      <c r="WL6" s="230"/>
      <c r="WM6" s="230"/>
      <c r="WN6" s="231"/>
      <c r="WO6" s="230"/>
      <c r="WP6" s="230"/>
      <c r="WQ6" s="230"/>
      <c r="WR6" s="230"/>
      <c r="WS6" s="231"/>
      <c r="WT6" s="230"/>
      <c r="WU6" s="230"/>
      <c r="WV6" s="230"/>
      <c r="WW6" s="230"/>
      <c r="WX6" s="231"/>
      <c r="WY6" s="230"/>
      <c r="WZ6" s="230"/>
      <c r="XA6" s="230"/>
      <c r="XB6" s="230"/>
      <c r="XC6" s="231"/>
      <c r="XD6" s="230"/>
      <c r="XE6" s="230"/>
      <c r="XF6" s="230"/>
      <c r="XG6" s="230"/>
      <c r="XH6" s="231"/>
      <c r="XI6" s="230"/>
      <c r="XJ6" s="230"/>
      <c r="XK6" s="230"/>
      <c r="XL6" s="230"/>
      <c r="XM6" s="231"/>
      <c r="XN6" s="230"/>
      <c r="XO6" s="230"/>
      <c r="XP6" s="230"/>
      <c r="XQ6" s="230"/>
      <c r="XR6" s="231"/>
      <c r="XS6" s="230"/>
      <c r="XT6" s="230"/>
      <c r="XU6" s="230"/>
      <c r="XV6" s="230"/>
      <c r="XW6" s="231"/>
      <c r="XX6" s="230"/>
      <c r="XY6" s="230"/>
      <c r="XZ6" s="230"/>
      <c r="YA6" s="230"/>
      <c r="YB6" s="231"/>
      <c r="YC6" s="230"/>
      <c r="YD6" s="230"/>
      <c r="YE6" s="230"/>
      <c r="YF6" s="230"/>
      <c r="YG6" s="231"/>
      <c r="YH6" s="230"/>
      <c r="YI6" s="230"/>
      <c r="YJ6" s="230"/>
      <c r="YK6" s="230"/>
      <c r="YL6" s="231"/>
      <c r="YM6" s="230"/>
      <c r="YN6" s="230"/>
      <c r="YO6" s="230"/>
      <c r="YP6" s="230"/>
      <c r="YQ6" s="231"/>
      <c r="YR6" s="230"/>
      <c r="YS6" s="230"/>
      <c r="YT6" s="230"/>
      <c r="YU6" s="230"/>
      <c r="YV6" s="231"/>
      <c r="YW6" s="230"/>
      <c r="YX6" s="230"/>
      <c r="YY6" s="230"/>
      <c r="YZ6" s="230"/>
      <c r="ZA6" s="231"/>
      <c r="ZB6" s="230"/>
      <c r="ZC6" s="230"/>
      <c r="ZD6" s="230"/>
      <c r="ZE6" s="230"/>
      <c r="ZF6" s="231"/>
      <c r="ZG6" s="230"/>
      <c r="ZH6" s="230"/>
      <c r="ZI6" s="230"/>
      <c r="ZJ6" s="230"/>
      <c r="ZK6" s="231"/>
      <c r="ZL6" s="230"/>
      <c r="ZM6" s="230"/>
      <c r="ZN6" s="230"/>
      <c r="ZO6" s="230"/>
      <c r="ZP6" s="231"/>
      <c r="ZQ6" s="230"/>
      <c r="ZR6" s="230"/>
      <c r="ZS6" s="230"/>
      <c r="ZT6" s="230"/>
      <c r="ZU6" s="231"/>
      <c r="ZV6" s="230"/>
      <c r="ZW6" s="230"/>
      <c r="ZX6" s="230"/>
      <c r="ZY6" s="230"/>
      <c r="ZZ6" s="231"/>
      <c r="AAA6" s="230"/>
      <c r="AAB6" s="230"/>
      <c r="AAC6" s="230"/>
      <c r="AAD6" s="230"/>
      <c r="AAE6" s="231"/>
      <c r="AAF6" s="230"/>
      <c r="AAG6" s="230"/>
      <c r="AAH6" s="230"/>
      <c r="AAI6" s="230"/>
      <c r="AAJ6" s="231"/>
      <c r="AAK6" s="230"/>
      <c r="AAL6" s="230"/>
      <c r="AAM6" s="230"/>
      <c r="AAN6" s="230"/>
      <c r="AAO6" s="231"/>
      <c r="AAP6" s="230"/>
      <c r="AAQ6" s="230"/>
      <c r="AAR6" s="230"/>
      <c r="AAS6" s="230"/>
      <c r="AAT6" s="231"/>
      <c r="AAU6" s="230"/>
      <c r="AAV6" s="230"/>
      <c r="AAW6" s="230"/>
      <c r="AAX6" s="230"/>
      <c r="AAY6" s="231"/>
      <c r="AAZ6" s="230"/>
      <c r="ABA6" s="230"/>
      <c r="ABB6" s="230"/>
      <c r="ABC6" s="230"/>
      <c r="ABD6" s="231"/>
      <c r="ABE6" s="230"/>
      <c r="ABF6" s="230"/>
      <c r="ABG6" s="230"/>
      <c r="ABH6" s="230"/>
      <c r="ABI6" s="231"/>
      <c r="ABJ6" s="230"/>
      <c r="ABK6" s="230"/>
      <c r="ABL6" s="230"/>
      <c r="ABM6" s="230"/>
      <c r="ABN6" s="231"/>
      <c r="ABO6" s="230"/>
      <c r="ABP6" s="230"/>
      <c r="ABQ6" s="230"/>
      <c r="ABR6" s="230"/>
      <c r="ABS6" s="231"/>
      <c r="ABT6" s="230"/>
      <c r="ABU6" s="230"/>
      <c r="ABV6" s="230"/>
      <c r="ABW6" s="230"/>
      <c r="ABX6" s="231"/>
      <c r="ABY6" s="230"/>
      <c r="ABZ6" s="230"/>
      <c r="ACA6" s="230"/>
      <c r="ACB6" s="230"/>
      <c r="ACC6" s="231"/>
      <c r="ACD6" s="230"/>
      <c r="ACE6" s="230"/>
      <c r="ACF6" s="230"/>
      <c r="ACG6" s="230"/>
      <c r="ACH6" s="231"/>
      <c r="ACI6" s="230"/>
      <c r="ACJ6" s="230"/>
      <c r="ACK6" s="230"/>
      <c r="ACL6" s="230"/>
      <c r="ACM6" s="231"/>
      <c r="ACN6" s="230"/>
      <c r="ACO6" s="230"/>
      <c r="ACP6" s="230"/>
      <c r="ACQ6" s="230"/>
      <c r="ACR6" s="231"/>
      <c r="ACS6" s="230"/>
      <c r="ACT6" s="230"/>
      <c r="ACU6" s="230"/>
      <c r="ACV6" s="230"/>
      <c r="ACW6" s="231"/>
      <c r="ACX6" s="230"/>
      <c r="ACY6" s="230"/>
      <c r="ACZ6" s="230"/>
      <c r="ADA6" s="230"/>
      <c r="ADB6" s="231"/>
      <c r="ADC6" s="230"/>
      <c r="ADD6" s="230"/>
      <c r="ADE6" s="230"/>
      <c r="ADF6" s="230"/>
      <c r="ADG6" s="231"/>
      <c r="ADH6" s="230"/>
      <c r="ADI6" s="230"/>
      <c r="ADJ6" s="230"/>
      <c r="ADK6" s="230"/>
      <c r="ADL6" s="231"/>
      <c r="ADM6" s="230"/>
      <c r="ADN6" s="230"/>
      <c r="ADO6" s="230"/>
      <c r="ADP6" s="230"/>
      <c r="ADQ6" s="231"/>
      <c r="ADR6" s="230"/>
      <c r="ADS6" s="230"/>
      <c r="ADT6" s="230"/>
      <c r="ADU6" s="230"/>
      <c r="ADV6" s="231"/>
      <c r="ADW6" s="230"/>
      <c r="ADX6" s="230"/>
      <c r="ADY6" s="230"/>
      <c r="ADZ6" s="230"/>
      <c r="AEA6" s="231"/>
      <c r="AEB6" s="230"/>
      <c r="AEC6" s="230"/>
      <c r="AED6" s="230"/>
      <c r="AEE6" s="230"/>
      <c r="AEF6" s="231"/>
      <c r="AEG6" s="230"/>
      <c r="AEH6" s="230"/>
      <c r="AEI6" s="230"/>
      <c r="AEJ6" s="230"/>
      <c r="AEK6" s="231"/>
      <c r="AEL6" s="230"/>
      <c r="AEM6" s="230"/>
      <c r="AEN6" s="230"/>
      <c r="AEO6" s="230"/>
      <c r="AEP6" s="231"/>
      <c r="AEQ6" s="230"/>
      <c r="AER6" s="230"/>
      <c r="AES6" s="230"/>
      <c r="AET6" s="230"/>
      <c r="AEU6" s="231"/>
      <c r="AEV6" s="230"/>
      <c r="AEW6" s="230"/>
      <c r="AEX6" s="230"/>
      <c r="AEY6" s="230"/>
      <c r="AEZ6" s="231"/>
      <c r="AFA6" s="230"/>
      <c r="AFB6" s="230"/>
      <c r="AFC6" s="230"/>
      <c r="AFD6" s="230"/>
      <c r="AFE6" s="231"/>
      <c r="AFF6" s="230"/>
      <c r="AFG6" s="230"/>
      <c r="AFH6" s="230"/>
      <c r="AFI6" s="230"/>
      <c r="AFJ6" s="231"/>
      <c r="AFK6" s="230"/>
      <c r="AFL6" s="230"/>
      <c r="AFM6" s="230"/>
      <c r="AFN6" s="230"/>
      <c r="AFO6" s="231"/>
      <c r="AFP6" s="230"/>
      <c r="AFQ6" s="230"/>
      <c r="AFR6" s="230"/>
      <c r="AFS6" s="230"/>
      <c r="AFT6" s="231"/>
      <c r="AFU6" s="230"/>
      <c r="AFV6" s="230"/>
      <c r="AFW6" s="230"/>
      <c r="AFX6" s="230"/>
      <c r="AFY6" s="231"/>
      <c r="AFZ6" s="230"/>
      <c r="AGA6" s="230"/>
      <c r="AGB6" s="230"/>
      <c r="AGC6" s="230"/>
      <c r="AGD6" s="231"/>
      <c r="AGE6" s="230"/>
      <c r="AGF6" s="230"/>
      <c r="AGG6" s="230"/>
      <c r="AGH6" s="230"/>
      <c r="AGI6" s="231"/>
      <c r="AGJ6" s="230"/>
      <c r="AGK6" s="230"/>
      <c r="AGL6" s="230"/>
      <c r="AGM6" s="230"/>
      <c r="AGN6" s="231"/>
      <c r="AGO6" s="230"/>
      <c r="AGP6" s="230"/>
      <c r="AGQ6" s="230"/>
      <c r="AGR6" s="230"/>
      <c r="AGS6" s="231"/>
      <c r="AGT6" s="230"/>
      <c r="AGU6" s="230"/>
      <c r="AGV6" s="230"/>
      <c r="AGW6" s="230"/>
      <c r="AGX6" s="231"/>
      <c r="AGY6" s="230"/>
      <c r="AGZ6" s="230"/>
      <c r="AHA6" s="230"/>
      <c r="AHB6" s="230"/>
      <c r="AHC6" s="231"/>
      <c r="AHD6" s="230"/>
      <c r="AHE6" s="230"/>
      <c r="AHF6" s="230"/>
      <c r="AHG6" s="230"/>
      <c r="AHH6" s="231"/>
      <c r="AHI6" s="230"/>
      <c r="AHJ6" s="230"/>
      <c r="AHK6" s="230"/>
      <c r="AHL6" s="230"/>
      <c r="AHM6" s="231"/>
      <c r="AHN6" s="230"/>
      <c r="AHO6" s="230"/>
      <c r="AHP6" s="230"/>
      <c r="AHQ6" s="230"/>
      <c r="AHR6" s="231"/>
      <c r="AHS6" s="230"/>
      <c r="AHT6" s="230"/>
      <c r="AHU6" s="230"/>
      <c r="AHV6" s="230"/>
      <c r="AHW6" s="231"/>
      <c r="AHX6" s="230"/>
      <c r="AHY6" s="230"/>
      <c r="AHZ6" s="230"/>
      <c r="AIA6" s="230"/>
      <c r="AIB6" s="231"/>
      <c r="AIC6" s="230"/>
      <c r="AID6" s="230"/>
      <c r="AIE6" s="230"/>
      <c r="AIF6" s="230"/>
      <c r="AIG6" s="231"/>
      <c r="AIH6" s="230"/>
      <c r="AII6" s="230"/>
      <c r="AIJ6" s="230"/>
      <c r="AIK6" s="230"/>
      <c r="AIL6" s="231"/>
      <c r="AIM6" s="230"/>
      <c r="AIN6" s="230"/>
      <c r="AIO6" s="230"/>
      <c r="AIP6" s="230"/>
      <c r="AIQ6" s="231"/>
      <c r="AIR6" s="230"/>
      <c r="AIS6" s="230"/>
      <c r="AIT6" s="230"/>
      <c r="AIU6" s="230"/>
      <c r="AIV6" s="231"/>
      <c r="AIW6" s="230"/>
      <c r="AIX6" s="230"/>
      <c r="AIY6" s="230"/>
      <c r="AIZ6" s="230"/>
      <c r="AJA6" s="231"/>
      <c r="AJB6" s="230"/>
      <c r="AJC6" s="230"/>
      <c r="AJD6" s="230"/>
      <c r="AJE6" s="230"/>
      <c r="AJF6" s="231"/>
      <c r="AJG6" s="230"/>
      <c r="AJH6" s="230"/>
      <c r="AJI6" s="230"/>
      <c r="AJJ6" s="230"/>
      <c r="AJK6" s="231"/>
      <c r="AJL6" s="230"/>
      <c r="AJM6" s="230"/>
      <c r="AJN6" s="230"/>
      <c r="AJO6" s="230"/>
      <c r="AJP6" s="231"/>
      <c r="AJQ6" s="230"/>
      <c r="AJR6" s="230"/>
      <c r="AJS6" s="230"/>
      <c r="AJT6" s="230"/>
      <c r="AJU6" s="231"/>
      <c r="AJV6" s="230"/>
      <c r="AJW6" s="230"/>
      <c r="AJX6" s="230"/>
      <c r="AJY6" s="230"/>
      <c r="AJZ6" s="231"/>
      <c r="AKA6" s="230"/>
      <c r="AKB6" s="230"/>
      <c r="AKC6" s="230"/>
      <c r="AKD6" s="230"/>
      <c r="AKE6" s="231"/>
      <c r="AKF6" s="230"/>
      <c r="AKG6" s="230"/>
      <c r="AKH6" s="230"/>
      <c r="AKI6" s="230"/>
      <c r="AKJ6" s="231"/>
      <c r="AKK6" s="230"/>
      <c r="AKL6" s="230"/>
      <c r="AKM6" s="230"/>
      <c r="AKN6" s="230"/>
      <c r="AKO6" s="231"/>
      <c r="AKP6" s="230"/>
      <c r="AKQ6" s="230"/>
      <c r="AKR6" s="230"/>
      <c r="AKS6" s="230"/>
      <c r="AKT6" s="231"/>
      <c r="AKU6" s="230"/>
      <c r="AKV6" s="230"/>
      <c r="AKW6" s="230"/>
      <c r="AKX6" s="230"/>
      <c r="AKY6" s="231"/>
      <c r="AKZ6" s="230"/>
      <c r="ALA6" s="230"/>
      <c r="ALB6" s="230"/>
      <c r="ALC6" s="230"/>
      <c r="ALD6" s="231"/>
      <c r="ALE6" s="230"/>
      <c r="ALF6" s="230"/>
      <c r="ALG6" s="230"/>
      <c r="ALH6" s="230"/>
      <c r="ALI6" s="231"/>
      <c r="ALJ6" s="230"/>
      <c r="ALK6" s="230"/>
      <c r="ALL6" s="230"/>
      <c r="ALM6" s="230"/>
      <c r="ALN6" s="231"/>
      <c r="ALO6" s="230"/>
      <c r="ALP6" s="230"/>
      <c r="ALQ6" s="230"/>
      <c r="ALR6" s="230"/>
      <c r="ALS6" s="231"/>
      <c r="ALT6" s="230"/>
      <c r="ALU6" s="230"/>
      <c r="ALV6" s="230"/>
      <c r="ALW6" s="230"/>
      <c r="ALX6" s="231"/>
      <c r="ALY6" s="230"/>
      <c r="ALZ6" s="230"/>
      <c r="AMA6" s="230"/>
      <c r="AMB6" s="230"/>
      <c r="AMC6" s="231"/>
      <c r="AMD6" s="230"/>
      <c r="AME6" s="230"/>
      <c r="AMF6" s="230"/>
      <c r="AMG6" s="230"/>
      <c r="AMH6" s="231"/>
      <c r="AMI6" s="230"/>
      <c r="AMJ6" s="230"/>
      <c r="AMK6" s="230"/>
      <c r="AML6" s="230"/>
      <c r="AMM6" s="231"/>
      <c r="AMN6" s="230"/>
      <c r="AMO6" s="230"/>
      <c r="AMP6" s="230"/>
      <c r="AMQ6" s="230"/>
      <c r="AMR6" s="231"/>
      <c r="AMS6" s="230"/>
      <c r="AMT6" s="230"/>
      <c r="AMU6" s="230"/>
      <c r="AMV6" s="230"/>
      <c r="AMW6" s="231"/>
      <c r="AMX6" s="230"/>
      <c r="AMY6" s="230"/>
      <c r="AMZ6" s="230"/>
      <c r="ANA6" s="230"/>
      <c r="ANB6" s="231"/>
      <c r="ANC6" s="230"/>
      <c r="AND6" s="230"/>
      <c r="ANE6" s="230"/>
      <c r="ANF6" s="230"/>
      <c r="ANG6" s="231"/>
      <c r="ANH6" s="230"/>
      <c r="ANI6" s="230"/>
      <c r="ANJ6" s="230"/>
      <c r="ANK6" s="230"/>
      <c r="ANL6" s="231"/>
      <c r="ANM6" s="230"/>
      <c r="ANN6" s="230"/>
      <c r="ANO6" s="230"/>
      <c r="ANP6" s="230"/>
      <c r="ANQ6" s="231"/>
      <c r="ANR6" s="230"/>
      <c r="ANS6" s="230"/>
      <c r="ANT6" s="230"/>
      <c r="ANU6" s="230"/>
      <c r="ANV6" s="231"/>
      <c r="ANW6" s="230"/>
      <c r="ANX6" s="230"/>
      <c r="ANY6" s="230"/>
      <c r="ANZ6" s="230"/>
      <c r="AOA6" s="231"/>
      <c r="AOB6" s="230"/>
      <c r="AOC6" s="230"/>
      <c r="AOD6" s="230"/>
      <c r="AOE6" s="230"/>
      <c r="AOF6" s="231"/>
      <c r="AOG6" s="230"/>
      <c r="AOH6" s="230"/>
      <c r="AOI6" s="230"/>
      <c r="AOJ6" s="230"/>
      <c r="AOK6" s="231"/>
      <c r="AOL6" s="230"/>
      <c r="AOM6" s="230"/>
      <c r="AON6" s="230"/>
      <c r="AOO6" s="230"/>
      <c r="AOP6" s="231"/>
      <c r="AOQ6" s="230"/>
      <c r="AOR6" s="230"/>
      <c r="AOS6" s="230"/>
      <c r="AOT6" s="230"/>
      <c r="AOU6" s="231"/>
      <c r="AOV6" s="230"/>
      <c r="AOW6" s="230"/>
      <c r="AOX6" s="230"/>
      <c r="AOY6" s="230"/>
      <c r="AOZ6" s="231"/>
      <c r="APA6" s="230"/>
      <c r="APB6" s="230"/>
      <c r="APC6" s="230"/>
      <c r="APD6" s="230"/>
      <c r="APE6" s="231"/>
      <c r="APF6" s="230"/>
      <c r="APG6" s="230"/>
      <c r="APH6" s="230"/>
      <c r="API6" s="230"/>
      <c r="APJ6" s="231"/>
      <c r="APK6" s="230"/>
      <c r="APL6" s="230"/>
      <c r="APM6" s="230"/>
      <c r="APN6" s="230"/>
      <c r="APO6" s="231"/>
      <c r="APP6" s="230"/>
      <c r="APQ6" s="230"/>
      <c r="APR6" s="230"/>
      <c r="APS6" s="230"/>
      <c r="APT6" s="231"/>
      <c r="APU6" s="230"/>
      <c r="APV6" s="230"/>
      <c r="APW6" s="230"/>
      <c r="APX6" s="230"/>
      <c r="APY6" s="231"/>
      <c r="APZ6" s="230"/>
      <c r="AQA6" s="230"/>
      <c r="AQB6" s="230"/>
      <c r="AQC6" s="230"/>
      <c r="AQD6" s="231"/>
      <c r="AQE6" s="230"/>
      <c r="AQF6" s="230"/>
      <c r="AQG6" s="230"/>
      <c r="AQH6" s="230"/>
      <c r="AQI6" s="231"/>
      <c r="AQJ6" s="230"/>
      <c r="AQK6" s="230"/>
      <c r="AQL6" s="230"/>
      <c r="AQM6" s="230"/>
      <c r="AQN6" s="231"/>
      <c r="AQO6" s="230"/>
      <c r="AQP6" s="230"/>
      <c r="AQQ6" s="230"/>
      <c r="AQR6" s="230"/>
      <c r="AQS6" s="231"/>
      <c r="AQT6" s="230"/>
      <c r="AQU6" s="230"/>
      <c r="AQV6" s="230"/>
      <c r="AQW6" s="230"/>
      <c r="AQX6" s="231"/>
      <c r="AQY6" s="230"/>
      <c r="AQZ6" s="230"/>
      <c r="ARA6" s="230"/>
      <c r="ARB6" s="230"/>
      <c r="ARC6" s="231"/>
      <c r="ARD6" s="230"/>
      <c r="ARE6" s="230"/>
      <c r="ARF6" s="230"/>
      <c r="ARG6" s="230"/>
      <c r="ARH6" s="231"/>
      <c r="ARI6" s="230"/>
      <c r="ARJ6" s="230"/>
      <c r="ARK6" s="230"/>
      <c r="ARL6" s="230"/>
      <c r="ARM6" s="231"/>
      <c r="ARN6" s="230"/>
      <c r="ARO6" s="230"/>
      <c r="ARP6" s="230"/>
      <c r="ARQ6" s="230"/>
      <c r="ARR6" s="231"/>
      <c r="ARS6" s="230"/>
      <c r="ART6" s="230"/>
      <c r="ARU6" s="230"/>
      <c r="ARV6" s="230"/>
      <c r="ARW6" s="231"/>
      <c r="ARX6" s="230"/>
      <c r="ARY6" s="230"/>
      <c r="ARZ6" s="230"/>
      <c r="ASA6" s="230"/>
      <c r="ASB6" s="231"/>
      <c r="ASC6" s="230"/>
      <c r="ASD6" s="230"/>
      <c r="ASE6" s="230"/>
      <c r="ASF6" s="230"/>
      <c r="ASG6" s="231"/>
      <c r="ASH6" s="230"/>
      <c r="ASI6" s="230"/>
      <c r="ASJ6" s="230"/>
      <c r="ASK6" s="230"/>
      <c r="ASL6" s="231"/>
      <c r="ASM6" s="230"/>
      <c r="ASN6" s="230"/>
      <c r="ASO6" s="230"/>
      <c r="ASP6" s="230"/>
      <c r="ASQ6" s="231"/>
      <c r="ASR6" s="230"/>
      <c r="ASS6" s="230"/>
      <c r="AST6" s="230"/>
      <c r="ASU6" s="230"/>
      <c r="ASV6" s="231"/>
      <c r="ASW6" s="230"/>
      <c r="ASX6" s="230"/>
      <c r="ASY6" s="230"/>
      <c r="ASZ6" s="230"/>
      <c r="ATA6" s="231"/>
      <c r="ATB6" s="230"/>
      <c r="ATC6" s="230"/>
      <c r="ATD6" s="230"/>
      <c r="ATE6" s="230"/>
      <c r="ATF6" s="231"/>
      <c r="ATG6" s="230"/>
      <c r="ATH6" s="230"/>
      <c r="ATI6" s="230"/>
      <c r="ATJ6" s="230"/>
      <c r="ATK6" s="231"/>
      <c r="ATL6" s="230"/>
      <c r="ATM6" s="230"/>
      <c r="ATN6" s="230"/>
      <c r="ATO6" s="230"/>
      <c r="ATP6" s="231"/>
      <c r="ATQ6" s="230"/>
      <c r="ATR6" s="230"/>
      <c r="ATS6" s="230"/>
      <c r="ATT6" s="230"/>
      <c r="ATU6" s="231"/>
      <c r="ATV6" s="230"/>
      <c r="ATW6" s="230"/>
      <c r="ATX6" s="230"/>
      <c r="ATY6" s="230"/>
      <c r="ATZ6" s="231"/>
      <c r="AUA6" s="230"/>
      <c r="AUB6" s="230"/>
      <c r="AUC6" s="230"/>
      <c r="AUD6" s="230"/>
      <c r="AUE6" s="231"/>
      <c r="AUF6" s="230"/>
      <c r="AUG6" s="230"/>
      <c r="AUH6" s="230"/>
      <c r="AUI6" s="230"/>
      <c r="AUJ6" s="231"/>
      <c r="AUK6" s="230"/>
      <c r="AUL6" s="230"/>
      <c r="AUM6" s="230"/>
      <c r="AUN6" s="230"/>
      <c r="AUO6" s="231"/>
      <c r="AUP6" s="230"/>
      <c r="AUQ6" s="230"/>
      <c r="AUR6" s="230"/>
      <c r="AUS6" s="230"/>
      <c r="AUT6" s="231"/>
      <c r="AUU6" s="230"/>
      <c r="AUV6" s="230"/>
      <c r="AUW6" s="230"/>
      <c r="AUX6" s="230"/>
      <c r="AUY6" s="231"/>
      <c r="AUZ6" s="230"/>
      <c r="AVA6" s="230"/>
      <c r="AVB6" s="230"/>
      <c r="AVC6" s="230"/>
      <c r="AVD6" s="231"/>
      <c r="AVE6" s="230"/>
      <c r="AVF6" s="230"/>
      <c r="AVG6" s="230"/>
      <c r="AVH6" s="230"/>
      <c r="AVI6" s="231"/>
      <c r="AVJ6" s="230"/>
      <c r="AVK6" s="230"/>
      <c r="AVL6" s="230"/>
      <c r="AVM6" s="230"/>
      <c r="AVN6" s="231"/>
      <c r="AVO6" s="230"/>
      <c r="AVP6" s="230"/>
      <c r="AVQ6" s="230"/>
      <c r="AVR6" s="230"/>
      <c r="AVS6" s="231"/>
      <c r="AVT6" s="230"/>
      <c r="AVU6" s="230"/>
      <c r="AVV6" s="230"/>
      <c r="AVW6" s="230"/>
      <c r="AVX6" s="231"/>
      <c r="AVY6" s="230"/>
      <c r="AVZ6" s="230"/>
      <c r="AWA6" s="230"/>
      <c r="AWB6" s="230"/>
      <c r="AWC6" s="231"/>
      <c r="AWD6" s="230"/>
      <c r="AWE6" s="230"/>
      <c r="AWF6" s="230"/>
      <c r="AWG6" s="230"/>
      <c r="AWH6" s="231"/>
      <c r="AWI6" s="230"/>
      <c r="AWJ6" s="230"/>
      <c r="AWK6" s="230"/>
      <c r="AWL6" s="230"/>
      <c r="AWM6" s="231"/>
      <c r="AWN6" s="230"/>
      <c r="AWO6" s="230"/>
      <c r="AWP6" s="230"/>
      <c r="AWQ6" s="230"/>
      <c r="AWR6" s="231"/>
      <c r="AWS6" s="230"/>
      <c r="AWT6" s="230"/>
      <c r="AWU6" s="230"/>
      <c r="AWV6" s="230"/>
      <c r="AWW6" s="231"/>
      <c r="AWX6" s="230"/>
      <c r="AWY6" s="230"/>
      <c r="AWZ6" s="230"/>
      <c r="AXA6" s="230"/>
      <c r="AXB6" s="231"/>
      <c r="AXC6" s="230"/>
      <c r="AXD6" s="230"/>
      <c r="AXE6" s="230"/>
      <c r="AXF6" s="230"/>
      <c r="AXG6" s="231"/>
      <c r="AXH6" s="230"/>
      <c r="AXI6" s="230"/>
      <c r="AXJ6" s="230"/>
      <c r="AXK6" s="230"/>
      <c r="AXL6" s="231"/>
      <c r="AXM6" s="230"/>
      <c r="AXN6" s="230"/>
      <c r="AXO6" s="230"/>
      <c r="AXP6" s="230"/>
      <c r="AXQ6" s="231"/>
      <c r="AXR6" s="230"/>
      <c r="AXS6" s="230"/>
      <c r="AXT6" s="230"/>
      <c r="AXU6" s="230"/>
      <c r="AXV6" s="231"/>
      <c r="AXW6" s="230"/>
      <c r="AXX6" s="230"/>
      <c r="AXY6" s="230"/>
      <c r="AXZ6" s="230"/>
      <c r="AYA6" s="231"/>
      <c r="AYB6" s="230"/>
      <c r="AYC6" s="230"/>
      <c r="AYD6" s="230"/>
      <c r="AYE6" s="230"/>
      <c r="AYF6" s="231"/>
      <c r="AYG6" s="230"/>
      <c r="AYH6" s="230"/>
      <c r="AYI6" s="230"/>
      <c r="AYJ6" s="230"/>
      <c r="AYK6" s="231"/>
      <c r="AYL6" s="230"/>
      <c r="AYM6" s="230"/>
      <c r="AYN6" s="230"/>
      <c r="AYO6" s="230"/>
      <c r="AYP6" s="231"/>
      <c r="AYQ6" s="230"/>
      <c r="AYR6" s="230"/>
      <c r="AYS6" s="230"/>
      <c r="AYT6" s="230"/>
      <c r="AYU6" s="231"/>
      <c r="AYV6" s="230"/>
      <c r="AYW6" s="230"/>
      <c r="AYX6" s="230"/>
      <c r="AYY6" s="230"/>
      <c r="AYZ6" s="231"/>
      <c r="AZA6" s="230"/>
      <c r="AZB6" s="230"/>
      <c r="AZC6" s="230"/>
      <c r="AZD6" s="230"/>
      <c r="AZE6" s="231"/>
      <c r="AZF6" s="230"/>
      <c r="AZG6" s="230"/>
      <c r="AZH6" s="230"/>
      <c r="AZI6" s="230"/>
      <c r="AZJ6" s="231"/>
      <c r="AZK6" s="230"/>
      <c r="AZL6" s="230"/>
      <c r="AZM6" s="230"/>
      <c r="AZN6" s="230"/>
      <c r="AZO6" s="231"/>
      <c r="AZP6" s="230"/>
      <c r="AZQ6" s="230"/>
      <c r="AZR6" s="230"/>
      <c r="AZS6" s="230"/>
      <c r="AZT6" s="231"/>
      <c r="AZU6" s="230"/>
      <c r="AZV6" s="230"/>
      <c r="AZW6" s="230"/>
      <c r="AZX6" s="230"/>
      <c r="AZY6" s="231"/>
      <c r="AZZ6" s="230"/>
      <c r="BAA6" s="230"/>
      <c r="BAB6" s="230"/>
      <c r="BAC6" s="230"/>
      <c r="BAD6" s="231"/>
      <c r="BAE6" s="230"/>
      <c r="BAF6" s="230"/>
      <c r="BAG6" s="230"/>
      <c r="BAH6" s="230"/>
      <c r="BAI6" s="231"/>
      <c r="BAJ6" s="230"/>
      <c r="BAK6" s="230"/>
      <c r="BAL6" s="230"/>
      <c r="BAM6" s="230"/>
      <c r="BAN6" s="231"/>
      <c r="BAO6" s="230"/>
      <c r="BAP6" s="230"/>
      <c r="BAQ6" s="230"/>
      <c r="BAR6" s="230"/>
      <c r="BAS6" s="231"/>
      <c r="BAT6" s="230"/>
      <c r="BAU6" s="230"/>
      <c r="BAV6" s="230"/>
      <c r="BAW6" s="230"/>
      <c r="BAX6" s="231"/>
      <c r="BAY6" s="230"/>
      <c r="BAZ6" s="230"/>
      <c r="BBA6" s="230"/>
      <c r="BBB6" s="230"/>
      <c r="BBC6" s="231"/>
      <c r="BBD6" s="230"/>
      <c r="BBE6" s="230"/>
      <c r="BBF6" s="230"/>
      <c r="BBG6" s="230"/>
      <c r="BBH6" s="231"/>
      <c r="BBI6" s="230"/>
      <c r="BBJ6" s="230"/>
      <c r="BBK6" s="230"/>
      <c r="BBL6" s="230"/>
      <c r="BBM6" s="231"/>
      <c r="BBN6" s="230"/>
      <c r="BBO6" s="230"/>
      <c r="BBP6" s="230"/>
      <c r="BBQ6" s="230"/>
      <c r="BBR6" s="231"/>
      <c r="BBS6" s="230"/>
      <c r="BBT6" s="230"/>
      <c r="BBU6" s="230"/>
      <c r="BBV6" s="230"/>
      <c r="BBW6" s="231"/>
      <c r="BBX6" s="230"/>
      <c r="BBY6" s="230"/>
      <c r="BBZ6" s="230"/>
      <c r="BCA6" s="230"/>
      <c r="BCB6" s="231"/>
      <c r="BCC6" s="230"/>
      <c r="BCD6" s="230"/>
      <c r="BCE6" s="230"/>
      <c r="BCF6" s="230"/>
      <c r="BCG6" s="231"/>
      <c r="BCH6" s="230"/>
      <c r="BCI6" s="230"/>
      <c r="BCJ6" s="230"/>
      <c r="BCK6" s="230"/>
      <c r="BCL6" s="231"/>
      <c r="BCM6" s="230"/>
      <c r="BCN6" s="230"/>
      <c r="BCO6" s="230"/>
      <c r="BCP6" s="230"/>
      <c r="BCQ6" s="231"/>
      <c r="BCR6" s="230"/>
      <c r="BCS6" s="230"/>
      <c r="BCT6" s="230"/>
      <c r="BCU6" s="230"/>
      <c r="BCV6" s="231"/>
      <c r="BCW6" s="230"/>
      <c r="BCX6" s="230"/>
      <c r="BCY6" s="230"/>
      <c r="BCZ6" s="230"/>
      <c r="BDA6" s="231"/>
      <c r="BDB6" s="230"/>
      <c r="BDC6" s="230"/>
      <c r="BDD6" s="230"/>
      <c r="BDE6" s="230"/>
      <c r="BDF6" s="231"/>
      <c r="BDG6" s="230"/>
      <c r="BDH6" s="230"/>
      <c r="BDI6" s="230"/>
      <c r="BDJ6" s="230"/>
      <c r="BDK6" s="231"/>
      <c r="BDL6" s="230"/>
      <c r="BDM6" s="230"/>
      <c r="BDN6" s="230"/>
      <c r="BDO6" s="230"/>
      <c r="BDP6" s="231"/>
      <c r="BDQ6" s="230"/>
      <c r="BDR6" s="230"/>
      <c r="BDS6" s="230"/>
      <c r="BDT6" s="230"/>
      <c r="BDU6" s="231"/>
      <c r="BDV6" s="230"/>
      <c r="BDW6" s="230"/>
      <c r="BDX6" s="230"/>
      <c r="BDY6" s="230"/>
      <c r="BDZ6" s="231"/>
      <c r="BEA6" s="230"/>
      <c r="BEB6" s="230"/>
      <c r="BEC6" s="230"/>
      <c r="BED6" s="230"/>
      <c r="BEE6" s="231"/>
      <c r="BEF6" s="230"/>
      <c r="BEG6" s="230"/>
      <c r="BEH6" s="230"/>
      <c r="BEI6" s="230"/>
      <c r="BEJ6" s="231"/>
      <c r="BEK6" s="230"/>
      <c r="BEL6" s="230"/>
      <c r="BEM6" s="230"/>
      <c r="BEN6" s="230"/>
      <c r="BEO6" s="231"/>
      <c r="BEP6" s="230"/>
      <c r="BEQ6" s="230"/>
      <c r="BER6" s="230"/>
      <c r="BES6" s="230"/>
      <c r="BET6" s="231"/>
      <c r="BEU6" s="230"/>
      <c r="BEV6" s="230"/>
      <c r="BEW6" s="230"/>
      <c r="BEX6" s="230"/>
      <c r="BEY6" s="231"/>
      <c r="BEZ6" s="230"/>
      <c r="BFA6" s="230"/>
      <c r="BFB6" s="230"/>
      <c r="BFC6" s="230"/>
      <c r="BFD6" s="231"/>
      <c r="BFE6" s="230"/>
      <c r="BFF6" s="230"/>
      <c r="BFG6" s="230"/>
      <c r="BFH6" s="230"/>
      <c r="BFI6" s="231"/>
      <c r="BFJ6" s="230"/>
      <c r="BFK6" s="230"/>
      <c r="BFL6" s="230"/>
      <c r="BFM6" s="230"/>
      <c r="BFN6" s="231"/>
      <c r="BFO6" s="230"/>
      <c r="BFP6" s="230"/>
      <c r="BFQ6" s="230"/>
      <c r="BFR6" s="230"/>
      <c r="BFS6" s="231"/>
      <c r="BFT6" s="230"/>
      <c r="BFU6" s="230"/>
      <c r="BFV6" s="230"/>
      <c r="BFW6" s="230"/>
      <c r="BFX6" s="231"/>
      <c r="BFY6" s="230"/>
      <c r="BFZ6" s="230"/>
      <c r="BGA6" s="230"/>
      <c r="BGB6" s="230"/>
      <c r="BGC6" s="231"/>
      <c r="BGD6" s="230"/>
      <c r="BGE6" s="230"/>
      <c r="BGF6" s="230"/>
      <c r="BGG6" s="230"/>
      <c r="BGH6" s="231"/>
      <c r="BGI6" s="230"/>
      <c r="BGJ6" s="230"/>
      <c r="BGK6" s="230"/>
      <c r="BGL6" s="230"/>
      <c r="BGM6" s="231"/>
      <c r="BGN6" s="230"/>
      <c r="BGO6" s="230"/>
      <c r="BGP6" s="230"/>
      <c r="BGQ6" s="230"/>
      <c r="BGR6" s="231"/>
      <c r="BGS6" s="230"/>
      <c r="BGT6" s="230"/>
      <c r="BGU6" s="230"/>
      <c r="BGV6" s="230"/>
      <c r="BGW6" s="231"/>
      <c r="BGX6" s="230"/>
      <c r="BGY6" s="230"/>
      <c r="BGZ6" s="230"/>
      <c r="BHA6" s="230"/>
      <c r="BHB6" s="231"/>
      <c r="BHC6" s="230"/>
      <c r="BHD6" s="230"/>
      <c r="BHE6" s="230"/>
      <c r="BHF6" s="230"/>
      <c r="BHG6" s="231"/>
      <c r="BHH6" s="230"/>
      <c r="BHI6" s="230"/>
      <c r="BHJ6" s="230"/>
      <c r="BHK6" s="230"/>
      <c r="BHL6" s="231"/>
      <c r="BHM6" s="230"/>
      <c r="BHN6" s="230"/>
      <c r="BHO6" s="230"/>
      <c r="BHP6" s="230"/>
      <c r="BHQ6" s="231"/>
      <c r="BHR6" s="230"/>
      <c r="BHS6" s="230"/>
      <c r="BHT6" s="230"/>
      <c r="BHU6" s="230"/>
      <c r="BHV6" s="231"/>
      <c r="BHW6" s="230"/>
      <c r="BHX6" s="230"/>
      <c r="BHY6" s="230"/>
      <c r="BHZ6" s="230"/>
      <c r="BIA6" s="231"/>
      <c r="BIB6" s="230"/>
      <c r="BIC6" s="230"/>
      <c r="BID6" s="230"/>
      <c r="BIE6" s="230"/>
      <c r="BIF6" s="231"/>
      <c r="BIG6" s="230"/>
      <c r="BIH6" s="230"/>
      <c r="BII6" s="230"/>
      <c r="BIJ6" s="230"/>
      <c r="BIK6" s="231"/>
      <c r="BIL6" s="230"/>
      <c r="BIM6" s="230"/>
      <c r="BIN6" s="230"/>
      <c r="BIO6" s="230"/>
      <c r="BIP6" s="231"/>
      <c r="BIQ6" s="230"/>
      <c r="BIR6" s="230"/>
      <c r="BIS6" s="230"/>
      <c r="BIT6" s="230"/>
      <c r="BIU6" s="231"/>
      <c r="BIV6" s="230"/>
      <c r="BIW6" s="230"/>
      <c r="BIX6" s="230"/>
      <c r="BIY6" s="230"/>
      <c r="BIZ6" s="231"/>
      <c r="BJA6" s="230"/>
      <c r="BJB6" s="230"/>
      <c r="BJC6" s="230"/>
      <c r="BJD6" s="230"/>
      <c r="BJE6" s="231"/>
      <c r="BJF6" s="230"/>
      <c r="BJG6" s="230"/>
      <c r="BJH6" s="230"/>
      <c r="BJI6" s="230"/>
      <c r="BJJ6" s="231"/>
      <c r="BJK6" s="230"/>
      <c r="BJL6" s="230"/>
      <c r="BJM6" s="230"/>
      <c r="BJN6" s="230"/>
      <c r="BJO6" s="231"/>
      <c r="BJP6" s="230"/>
      <c r="BJQ6" s="230"/>
      <c r="BJR6" s="230"/>
      <c r="BJS6" s="230"/>
      <c r="BJT6" s="231"/>
      <c r="BJU6" s="230"/>
      <c r="BJV6" s="230"/>
      <c r="BJW6" s="230"/>
      <c r="BJX6" s="230"/>
      <c r="BJY6" s="231"/>
      <c r="BJZ6" s="230"/>
      <c r="BKA6" s="230"/>
      <c r="BKB6" s="230"/>
      <c r="BKC6" s="230"/>
      <c r="BKD6" s="231"/>
      <c r="BKE6" s="230"/>
      <c r="BKF6" s="230"/>
      <c r="BKG6" s="230"/>
      <c r="BKH6" s="230"/>
      <c r="BKI6" s="231"/>
      <c r="BKJ6" s="230"/>
      <c r="BKK6" s="230"/>
      <c r="BKL6" s="230"/>
      <c r="BKM6" s="230"/>
      <c r="BKN6" s="231"/>
      <c r="BKO6" s="230"/>
      <c r="BKP6" s="230"/>
      <c r="BKQ6" s="230"/>
      <c r="BKR6" s="230"/>
      <c r="BKS6" s="231"/>
      <c r="BKT6" s="230"/>
      <c r="BKU6" s="230"/>
      <c r="BKV6" s="230"/>
      <c r="BKW6" s="230"/>
      <c r="BKX6" s="231"/>
      <c r="BKY6" s="230"/>
      <c r="BKZ6" s="230"/>
      <c r="BLA6" s="230"/>
      <c r="BLB6" s="230"/>
      <c r="BLC6" s="231"/>
      <c r="BLD6" s="230"/>
      <c r="BLE6" s="230"/>
      <c r="BLF6" s="230"/>
      <c r="BLG6" s="230"/>
      <c r="BLH6" s="231"/>
      <c r="BLI6" s="230"/>
      <c r="BLJ6" s="230"/>
      <c r="BLK6" s="230"/>
      <c r="BLL6" s="230"/>
      <c r="BLM6" s="231"/>
      <c r="BLN6" s="230"/>
      <c r="BLO6" s="230"/>
      <c r="BLP6" s="230"/>
      <c r="BLQ6" s="230"/>
      <c r="BLR6" s="231"/>
      <c r="BLS6" s="230"/>
      <c r="BLT6" s="230"/>
      <c r="BLU6" s="230"/>
      <c r="BLV6" s="230"/>
      <c r="BLW6" s="231"/>
      <c r="BLX6" s="230"/>
      <c r="BLY6" s="230"/>
      <c r="BLZ6" s="230"/>
      <c r="BMA6" s="230"/>
      <c r="BMB6" s="231"/>
      <c r="BMC6" s="230"/>
      <c r="BMD6" s="230"/>
      <c r="BME6" s="230"/>
      <c r="BMF6" s="230"/>
      <c r="BMG6" s="231"/>
      <c r="BMH6" s="230"/>
      <c r="BMI6" s="230"/>
      <c r="BMJ6" s="230"/>
      <c r="BMK6" s="230"/>
      <c r="BML6" s="231"/>
      <c r="BMM6" s="230"/>
      <c r="BMN6" s="230"/>
      <c r="BMO6" s="230"/>
      <c r="BMP6" s="230"/>
      <c r="BMQ6" s="231"/>
      <c r="BMR6" s="230"/>
      <c r="BMS6" s="230"/>
      <c r="BMT6" s="230"/>
      <c r="BMU6" s="230"/>
      <c r="BMV6" s="231"/>
      <c r="BMW6" s="230"/>
      <c r="BMX6" s="230"/>
      <c r="BMY6" s="230"/>
      <c r="BMZ6" s="230"/>
      <c r="BNA6" s="231"/>
      <c r="BNB6" s="230"/>
      <c r="BNC6" s="230"/>
      <c r="BND6" s="230"/>
      <c r="BNE6" s="230"/>
      <c r="BNF6" s="231"/>
      <c r="BNG6" s="230"/>
      <c r="BNH6" s="230"/>
      <c r="BNI6" s="230"/>
      <c r="BNJ6" s="230"/>
      <c r="BNK6" s="231"/>
      <c r="BNL6" s="230"/>
      <c r="BNM6" s="230"/>
      <c r="BNN6" s="230"/>
      <c r="BNO6" s="230"/>
      <c r="BNP6" s="231"/>
      <c r="BNQ6" s="230"/>
      <c r="BNR6" s="230"/>
      <c r="BNS6" s="230"/>
      <c r="BNT6" s="230"/>
      <c r="BNU6" s="231"/>
      <c r="BNV6" s="230"/>
      <c r="BNW6" s="230"/>
      <c r="BNX6" s="230"/>
      <c r="BNY6" s="230"/>
      <c r="BNZ6" s="231"/>
      <c r="BOA6" s="230"/>
      <c r="BOB6" s="230"/>
      <c r="BOC6" s="230"/>
      <c r="BOD6" s="230"/>
      <c r="BOE6" s="231"/>
      <c r="BOF6" s="230"/>
      <c r="BOG6" s="230"/>
      <c r="BOH6" s="230"/>
      <c r="BOI6" s="230"/>
      <c r="BOJ6" s="231"/>
      <c r="BOK6" s="230"/>
      <c r="BOL6" s="230"/>
      <c r="BOM6" s="230"/>
      <c r="BON6" s="230"/>
      <c r="BOO6" s="231"/>
      <c r="BOP6" s="230"/>
      <c r="BOQ6" s="230"/>
      <c r="BOR6" s="230"/>
      <c r="BOS6" s="230"/>
      <c r="BOT6" s="231"/>
      <c r="BOU6" s="230"/>
      <c r="BOV6" s="230"/>
      <c r="BOW6" s="230"/>
      <c r="BOX6" s="230"/>
      <c r="BOY6" s="231"/>
      <c r="BOZ6" s="230"/>
      <c r="BPA6" s="230"/>
      <c r="BPB6" s="230"/>
      <c r="BPC6" s="230"/>
      <c r="BPD6" s="231"/>
      <c r="BPE6" s="230"/>
      <c r="BPF6" s="230"/>
      <c r="BPG6" s="230"/>
      <c r="BPH6" s="230"/>
      <c r="BPI6" s="231"/>
      <c r="BPJ6" s="230"/>
      <c r="BPK6" s="230"/>
      <c r="BPL6" s="230"/>
      <c r="BPM6" s="230"/>
      <c r="BPN6" s="231"/>
      <c r="BPO6" s="230"/>
      <c r="BPP6" s="230"/>
      <c r="BPQ6" s="230"/>
      <c r="BPR6" s="230"/>
      <c r="BPS6" s="231"/>
      <c r="BPT6" s="230"/>
      <c r="BPU6" s="230"/>
      <c r="BPV6" s="230"/>
      <c r="BPW6" s="230"/>
      <c r="BPX6" s="231"/>
      <c r="BPY6" s="230"/>
      <c r="BPZ6" s="230"/>
      <c r="BQA6" s="230"/>
      <c r="BQB6" s="230"/>
      <c r="BQC6" s="231"/>
      <c r="BQD6" s="230"/>
      <c r="BQE6" s="230"/>
      <c r="BQF6" s="230"/>
      <c r="BQG6" s="230"/>
      <c r="BQH6" s="231"/>
      <c r="BQI6" s="230"/>
      <c r="BQJ6" s="230"/>
      <c r="BQK6" s="230"/>
      <c r="BQL6" s="230"/>
      <c r="BQM6" s="231"/>
      <c r="BQN6" s="230"/>
      <c r="BQO6" s="230"/>
      <c r="BQP6" s="230"/>
      <c r="BQQ6" s="230"/>
      <c r="BQR6" s="231"/>
      <c r="BQS6" s="230"/>
      <c r="BQT6" s="230"/>
      <c r="BQU6" s="230"/>
      <c r="BQV6" s="230"/>
      <c r="BQW6" s="231"/>
      <c r="BQX6" s="230"/>
      <c r="BQY6" s="230"/>
      <c r="BQZ6" s="230"/>
      <c r="BRA6" s="230"/>
      <c r="BRB6" s="231"/>
      <c r="BRC6" s="230"/>
      <c r="BRD6" s="230"/>
      <c r="BRE6" s="230"/>
      <c r="BRF6" s="230"/>
      <c r="BRG6" s="231"/>
      <c r="BRH6" s="230"/>
      <c r="BRI6" s="230"/>
      <c r="BRJ6" s="230"/>
      <c r="BRK6" s="230"/>
      <c r="BRL6" s="231"/>
      <c r="BRM6" s="230"/>
      <c r="BRN6" s="230"/>
      <c r="BRO6" s="230"/>
      <c r="BRP6" s="230"/>
      <c r="BRQ6" s="231"/>
      <c r="BRR6" s="230"/>
      <c r="BRS6" s="230"/>
      <c r="BRT6" s="230"/>
      <c r="BRU6" s="230"/>
      <c r="BRV6" s="231"/>
      <c r="BRW6" s="230"/>
      <c r="BRX6" s="230"/>
      <c r="BRY6" s="230"/>
      <c r="BRZ6" s="230"/>
      <c r="BSA6" s="231"/>
      <c r="BSB6" s="230"/>
      <c r="BSC6" s="230"/>
      <c r="BSD6" s="230"/>
      <c r="BSE6" s="230"/>
      <c r="BSF6" s="231"/>
      <c r="BSG6" s="230"/>
      <c r="BSH6" s="230"/>
      <c r="BSI6" s="230"/>
      <c r="BSJ6" s="230"/>
      <c r="BSK6" s="231"/>
      <c r="BSL6" s="230"/>
      <c r="BSM6" s="230"/>
      <c r="BSN6" s="230"/>
      <c r="BSO6" s="230"/>
      <c r="BSP6" s="231"/>
      <c r="BSQ6" s="230"/>
      <c r="BSR6" s="230"/>
      <c r="BSS6" s="230"/>
      <c r="BST6" s="230"/>
      <c r="BSU6" s="231"/>
      <c r="BSV6" s="230"/>
      <c r="BSW6" s="230"/>
      <c r="BSX6" s="230"/>
      <c r="BSY6" s="230"/>
      <c r="BSZ6" s="231"/>
      <c r="BTA6" s="230"/>
      <c r="BTB6" s="230"/>
      <c r="BTC6" s="230"/>
      <c r="BTD6" s="230"/>
      <c r="BTE6" s="231"/>
      <c r="BTF6" s="230"/>
      <c r="BTG6" s="230"/>
      <c r="BTH6" s="230"/>
      <c r="BTI6" s="230"/>
      <c r="BTJ6" s="231"/>
      <c r="BTK6" s="230"/>
      <c r="BTL6" s="230"/>
      <c r="BTM6" s="230"/>
      <c r="BTN6" s="230"/>
      <c r="BTO6" s="231"/>
      <c r="BTP6" s="230"/>
      <c r="BTQ6" s="230"/>
      <c r="BTR6" s="230"/>
      <c r="BTS6" s="230"/>
      <c r="BTT6" s="231"/>
      <c r="BTU6" s="230"/>
      <c r="BTV6" s="230"/>
      <c r="BTW6" s="230"/>
      <c r="BTX6" s="230"/>
      <c r="BTY6" s="231"/>
      <c r="BTZ6" s="230"/>
      <c r="BUA6" s="230"/>
      <c r="BUB6" s="230"/>
      <c r="BUC6" s="230"/>
      <c r="BUD6" s="231"/>
      <c r="BUE6" s="230"/>
      <c r="BUF6" s="230"/>
      <c r="BUG6" s="230"/>
      <c r="BUH6" s="230"/>
      <c r="BUI6" s="231"/>
      <c r="BUJ6" s="230"/>
      <c r="BUK6" s="230"/>
      <c r="BUL6" s="230"/>
      <c r="BUM6" s="230"/>
      <c r="BUN6" s="231"/>
      <c r="BUO6" s="230"/>
      <c r="BUP6" s="230"/>
      <c r="BUQ6" s="230"/>
      <c r="BUR6" s="230"/>
      <c r="BUS6" s="231"/>
      <c r="BUT6" s="230"/>
      <c r="BUU6" s="230"/>
      <c r="BUV6" s="230"/>
      <c r="BUW6" s="230"/>
      <c r="BUX6" s="231"/>
      <c r="BUY6" s="230"/>
      <c r="BUZ6" s="230"/>
      <c r="BVA6" s="230"/>
      <c r="BVB6" s="230"/>
      <c r="BVC6" s="231"/>
      <c r="BVD6" s="230"/>
      <c r="BVE6" s="230"/>
      <c r="BVF6" s="230"/>
      <c r="BVG6" s="230"/>
      <c r="BVH6" s="231"/>
      <c r="BVI6" s="230"/>
      <c r="BVJ6" s="230"/>
      <c r="BVK6" s="230"/>
      <c r="BVL6" s="230"/>
      <c r="BVM6" s="231"/>
      <c r="BVN6" s="230"/>
      <c r="BVO6" s="230"/>
      <c r="BVP6" s="230"/>
      <c r="BVQ6" s="230"/>
      <c r="BVR6" s="231"/>
      <c r="BVS6" s="230"/>
      <c r="BVT6" s="230"/>
      <c r="BVU6" s="230"/>
      <c r="BVV6" s="230"/>
      <c r="BVW6" s="231"/>
      <c r="BVX6" s="230"/>
      <c r="BVY6" s="230"/>
      <c r="BVZ6" s="230"/>
      <c r="BWA6" s="230"/>
      <c r="BWB6" s="231"/>
      <c r="BWC6" s="230"/>
      <c r="BWD6" s="230"/>
      <c r="BWE6" s="230"/>
      <c r="BWF6" s="230"/>
      <c r="BWG6" s="231"/>
      <c r="BWH6" s="230"/>
      <c r="BWI6" s="230"/>
      <c r="BWJ6" s="230"/>
      <c r="BWK6" s="230"/>
      <c r="BWL6" s="231"/>
      <c r="BWM6" s="230"/>
      <c r="BWN6" s="230"/>
      <c r="BWO6" s="230"/>
      <c r="BWP6" s="230"/>
      <c r="BWQ6" s="231"/>
      <c r="BWR6" s="230"/>
      <c r="BWS6" s="230"/>
      <c r="BWT6" s="230"/>
      <c r="BWU6" s="230"/>
      <c r="BWV6" s="231"/>
      <c r="BWW6" s="230"/>
      <c r="BWX6" s="230"/>
      <c r="BWY6" s="230"/>
      <c r="BWZ6" s="230"/>
      <c r="BXA6" s="231"/>
      <c r="BXB6" s="230"/>
      <c r="BXC6" s="230"/>
      <c r="BXD6" s="230"/>
      <c r="BXE6" s="230"/>
      <c r="BXF6" s="231"/>
      <c r="BXG6" s="230"/>
      <c r="BXH6" s="230"/>
      <c r="BXI6" s="230"/>
      <c r="BXJ6" s="230"/>
      <c r="BXK6" s="231"/>
      <c r="BXL6" s="230"/>
      <c r="BXM6" s="230"/>
      <c r="BXN6" s="230"/>
      <c r="BXO6" s="230"/>
      <c r="BXP6" s="231"/>
      <c r="BXQ6" s="230"/>
      <c r="BXR6" s="230"/>
      <c r="BXS6" s="230"/>
      <c r="BXT6" s="230"/>
      <c r="BXU6" s="231"/>
      <c r="BXV6" s="230"/>
      <c r="BXW6" s="230"/>
      <c r="BXX6" s="230"/>
      <c r="BXY6" s="230"/>
      <c r="BXZ6" s="231"/>
      <c r="BYA6" s="230"/>
      <c r="BYB6" s="230"/>
      <c r="BYC6" s="230"/>
      <c r="BYD6" s="230"/>
      <c r="BYE6" s="231"/>
      <c r="BYF6" s="230"/>
      <c r="BYG6" s="230"/>
      <c r="BYH6" s="230"/>
      <c r="BYI6" s="230"/>
      <c r="BYJ6" s="231"/>
      <c r="BYK6" s="230"/>
      <c r="BYL6" s="230"/>
      <c r="BYM6" s="230"/>
      <c r="BYN6" s="230"/>
      <c r="BYO6" s="231"/>
      <c r="BYP6" s="230"/>
      <c r="BYQ6" s="230"/>
      <c r="BYR6" s="230"/>
      <c r="BYS6" s="230"/>
      <c r="BYT6" s="231"/>
      <c r="BYU6" s="230"/>
      <c r="BYV6" s="230"/>
      <c r="BYW6" s="230"/>
      <c r="BYX6" s="230"/>
      <c r="BYY6" s="231"/>
      <c r="BYZ6" s="230"/>
      <c r="BZA6" s="230"/>
      <c r="BZB6" s="230"/>
      <c r="BZC6" s="230"/>
      <c r="BZD6" s="231"/>
      <c r="BZE6" s="230"/>
      <c r="BZF6" s="230"/>
      <c r="BZG6" s="230"/>
      <c r="BZH6" s="230"/>
      <c r="BZI6" s="231"/>
      <c r="BZJ6" s="230"/>
      <c r="BZK6" s="230"/>
      <c r="BZL6" s="230"/>
      <c r="BZM6" s="230"/>
      <c r="BZN6" s="231"/>
      <c r="BZO6" s="230"/>
      <c r="BZP6" s="230"/>
      <c r="BZQ6" s="230"/>
      <c r="BZR6" s="230"/>
      <c r="BZS6" s="231"/>
      <c r="BZT6" s="230"/>
      <c r="BZU6" s="230"/>
      <c r="BZV6" s="230"/>
      <c r="BZW6" s="230"/>
      <c r="BZX6" s="231"/>
      <c r="BZY6" s="230"/>
      <c r="BZZ6" s="230"/>
      <c r="CAA6" s="230"/>
      <c r="CAB6" s="230"/>
      <c r="CAC6" s="231"/>
      <c r="CAD6" s="230"/>
      <c r="CAE6" s="230"/>
      <c r="CAF6" s="230"/>
      <c r="CAG6" s="230"/>
      <c r="CAH6" s="231"/>
      <c r="CAI6" s="230"/>
      <c r="CAJ6" s="230"/>
      <c r="CAK6" s="230"/>
      <c r="CAL6" s="230"/>
      <c r="CAM6" s="231"/>
      <c r="CAN6" s="230"/>
      <c r="CAO6" s="230"/>
      <c r="CAP6" s="230"/>
      <c r="CAQ6" s="230"/>
      <c r="CAR6" s="231"/>
      <c r="CAS6" s="230"/>
      <c r="CAT6" s="230"/>
      <c r="CAU6" s="230"/>
      <c r="CAV6" s="230"/>
      <c r="CAW6" s="231"/>
      <c r="CAX6" s="230"/>
      <c r="CAY6" s="230"/>
      <c r="CAZ6" s="230"/>
      <c r="CBA6" s="230"/>
      <c r="CBB6" s="231"/>
      <c r="CBC6" s="230"/>
      <c r="CBD6" s="230"/>
      <c r="CBE6" s="230"/>
      <c r="CBF6" s="230"/>
      <c r="CBG6" s="231"/>
      <c r="CBH6" s="230"/>
      <c r="CBI6" s="230"/>
      <c r="CBJ6" s="230"/>
      <c r="CBK6" s="230"/>
      <c r="CBL6" s="231"/>
      <c r="CBM6" s="230"/>
      <c r="CBN6" s="230"/>
      <c r="CBO6" s="230"/>
      <c r="CBP6" s="230"/>
      <c r="CBQ6" s="231"/>
      <c r="CBR6" s="230"/>
      <c r="CBS6" s="230"/>
      <c r="CBT6" s="230"/>
      <c r="CBU6" s="230"/>
      <c r="CBV6" s="231"/>
      <c r="CBW6" s="230"/>
      <c r="CBX6" s="230"/>
      <c r="CBY6" s="230"/>
      <c r="CBZ6" s="230"/>
      <c r="CCA6" s="231"/>
      <c r="CCB6" s="230"/>
      <c r="CCC6" s="230"/>
      <c r="CCD6" s="230"/>
      <c r="CCE6" s="230"/>
      <c r="CCF6" s="231"/>
      <c r="CCG6" s="230"/>
      <c r="CCH6" s="230"/>
      <c r="CCI6" s="230"/>
      <c r="CCJ6" s="230"/>
      <c r="CCK6" s="231"/>
      <c r="CCL6" s="230"/>
      <c r="CCM6" s="230"/>
      <c r="CCN6" s="230"/>
      <c r="CCO6" s="230"/>
      <c r="CCP6" s="231"/>
      <c r="CCQ6" s="230"/>
      <c r="CCR6" s="230"/>
      <c r="CCS6" s="230"/>
      <c r="CCT6" s="230"/>
      <c r="CCU6" s="231"/>
      <c r="CCV6" s="230"/>
      <c r="CCW6" s="230"/>
      <c r="CCX6" s="230"/>
      <c r="CCY6" s="230"/>
      <c r="CCZ6" s="231"/>
      <c r="CDA6" s="230"/>
      <c r="CDB6" s="230"/>
      <c r="CDC6" s="230"/>
      <c r="CDD6" s="230"/>
      <c r="CDE6" s="231"/>
      <c r="CDF6" s="230"/>
      <c r="CDG6" s="230"/>
      <c r="CDH6" s="230"/>
      <c r="CDI6" s="230"/>
      <c r="CDJ6" s="231"/>
      <c r="CDK6" s="230"/>
      <c r="CDL6" s="230"/>
      <c r="CDM6" s="230"/>
      <c r="CDN6" s="230"/>
      <c r="CDO6" s="231"/>
      <c r="CDP6" s="230"/>
      <c r="CDQ6" s="230"/>
      <c r="CDR6" s="230"/>
      <c r="CDS6" s="230"/>
      <c r="CDT6" s="231"/>
      <c r="CDU6" s="230"/>
      <c r="CDV6" s="230"/>
      <c r="CDW6" s="230"/>
      <c r="CDX6" s="230"/>
      <c r="CDY6" s="231"/>
      <c r="CDZ6" s="230"/>
      <c r="CEA6" s="230"/>
      <c r="CEB6" s="230"/>
      <c r="CEC6" s="230"/>
      <c r="CED6" s="231"/>
      <c r="CEE6" s="230"/>
      <c r="CEF6" s="230"/>
      <c r="CEG6" s="230"/>
      <c r="CEH6" s="230"/>
      <c r="CEI6" s="231"/>
      <c r="CEJ6" s="230"/>
      <c r="CEK6" s="230"/>
      <c r="CEL6" s="230"/>
      <c r="CEM6" s="230"/>
      <c r="CEN6" s="231"/>
      <c r="CEO6" s="230"/>
      <c r="CEP6" s="230"/>
      <c r="CEQ6" s="230"/>
      <c r="CER6" s="230"/>
      <c r="CES6" s="231"/>
      <c r="CET6" s="230"/>
      <c r="CEU6" s="230"/>
      <c r="CEV6" s="230"/>
      <c r="CEW6" s="230"/>
      <c r="CEX6" s="231"/>
      <c r="CEY6" s="230"/>
      <c r="CEZ6" s="230"/>
      <c r="CFA6" s="230"/>
      <c r="CFB6" s="230"/>
      <c r="CFC6" s="231"/>
      <c r="CFD6" s="230"/>
      <c r="CFE6" s="230"/>
      <c r="CFF6" s="230"/>
      <c r="CFG6" s="230"/>
      <c r="CFH6" s="231"/>
      <c r="CFI6" s="230"/>
      <c r="CFJ6" s="230"/>
      <c r="CFK6" s="230"/>
      <c r="CFL6" s="230"/>
      <c r="CFM6" s="231"/>
      <c r="CFN6" s="230"/>
      <c r="CFO6" s="230"/>
      <c r="CFP6" s="230"/>
      <c r="CFQ6" s="230"/>
      <c r="CFR6" s="231"/>
      <c r="CFS6" s="230"/>
      <c r="CFT6" s="230"/>
      <c r="CFU6" s="230"/>
      <c r="CFV6" s="230"/>
      <c r="CFW6" s="231"/>
      <c r="CFX6" s="230"/>
      <c r="CFY6" s="230"/>
      <c r="CFZ6" s="230"/>
      <c r="CGA6" s="230"/>
      <c r="CGB6" s="231"/>
      <c r="CGC6" s="230"/>
      <c r="CGD6" s="230"/>
      <c r="CGE6" s="230"/>
      <c r="CGF6" s="230"/>
      <c r="CGG6" s="231"/>
      <c r="CGH6" s="230"/>
      <c r="CGI6" s="230"/>
      <c r="CGJ6" s="230"/>
      <c r="CGK6" s="230"/>
      <c r="CGL6" s="231"/>
      <c r="CGM6" s="230"/>
      <c r="CGN6" s="230"/>
      <c r="CGO6" s="230"/>
      <c r="CGP6" s="230"/>
      <c r="CGQ6" s="231"/>
      <c r="CGR6" s="230"/>
      <c r="CGS6" s="230"/>
      <c r="CGT6" s="230"/>
      <c r="CGU6" s="230"/>
      <c r="CGV6" s="231"/>
      <c r="CGW6" s="230"/>
      <c r="CGX6" s="230"/>
      <c r="CGY6" s="230"/>
      <c r="CGZ6" s="230"/>
      <c r="CHA6" s="231"/>
      <c r="CHB6" s="230"/>
      <c r="CHC6" s="230"/>
      <c r="CHD6" s="230"/>
      <c r="CHE6" s="230"/>
      <c r="CHF6" s="231"/>
      <c r="CHG6" s="230"/>
      <c r="CHH6" s="230"/>
      <c r="CHI6" s="230"/>
      <c r="CHJ6" s="230"/>
      <c r="CHK6" s="231"/>
      <c r="CHL6" s="230"/>
      <c r="CHM6" s="230"/>
      <c r="CHN6" s="230"/>
      <c r="CHO6" s="230"/>
      <c r="CHP6" s="231"/>
      <c r="CHQ6" s="230"/>
      <c r="CHR6" s="230"/>
      <c r="CHS6" s="230"/>
      <c r="CHT6" s="230"/>
      <c r="CHU6" s="231"/>
      <c r="CHV6" s="230"/>
      <c r="CHW6" s="230"/>
      <c r="CHX6" s="230"/>
      <c r="CHY6" s="230"/>
      <c r="CHZ6" s="231"/>
      <c r="CIA6" s="230"/>
      <c r="CIB6" s="230"/>
      <c r="CIC6" s="230"/>
      <c r="CID6" s="230"/>
      <c r="CIE6" s="231"/>
      <c r="CIF6" s="230"/>
      <c r="CIG6" s="230"/>
      <c r="CIH6" s="230"/>
      <c r="CII6" s="230"/>
      <c r="CIJ6" s="231"/>
      <c r="CIK6" s="230"/>
      <c r="CIL6" s="230"/>
      <c r="CIM6" s="230"/>
      <c r="CIN6" s="230"/>
      <c r="CIO6" s="231"/>
      <c r="CIP6" s="230"/>
      <c r="CIQ6" s="230"/>
      <c r="CIR6" s="230"/>
      <c r="CIS6" s="230"/>
      <c r="CIT6" s="231"/>
      <c r="CIU6" s="230"/>
      <c r="CIV6" s="230"/>
      <c r="CIW6" s="230"/>
      <c r="CIX6" s="230"/>
      <c r="CIY6" s="231"/>
      <c r="CIZ6" s="230"/>
      <c r="CJA6" s="230"/>
      <c r="CJB6" s="230"/>
      <c r="CJC6" s="230"/>
      <c r="CJD6" s="231"/>
      <c r="CJE6" s="230"/>
      <c r="CJF6" s="230"/>
      <c r="CJG6" s="230"/>
      <c r="CJH6" s="230"/>
      <c r="CJI6" s="231"/>
      <c r="CJJ6" s="230"/>
      <c r="CJK6" s="230"/>
      <c r="CJL6" s="230"/>
      <c r="CJM6" s="230"/>
      <c r="CJN6" s="231"/>
      <c r="CJO6" s="230"/>
      <c r="CJP6" s="230"/>
      <c r="CJQ6" s="230"/>
      <c r="CJR6" s="230"/>
      <c r="CJS6" s="231"/>
      <c r="CJT6" s="230"/>
      <c r="CJU6" s="230"/>
      <c r="CJV6" s="230"/>
      <c r="CJW6" s="230"/>
      <c r="CJX6" s="231"/>
      <c r="CJY6" s="230"/>
      <c r="CJZ6" s="230"/>
      <c r="CKA6" s="230"/>
      <c r="CKB6" s="230"/>
      <c r="CKC6" s="231"/>
      <c r="CKD6" s="230"/>
      <c r="CKE6" s="230"/>
      <c r="CKF6" s="230"/>
      <c r="CKG6" s="230"/>
      <c r="CKH6" s="231"/>
      <c r="CKI6" s="230"/>
      <c r="CKJ6" s="230"/>
      <c r="CKK6" s="230"/>
      <c r="CKL6" s="230"/>
      <c r="CKM6" s="231"/>
      <c r="CKN6" s="230"/>
      <c r="CKO6" s="230"/>
      <c r="CKP6" s="230"/>
      <c r="CKQ6" s="230"/>
      <c r="CKR6" s="231"/>
      <c r="CKS6" s="230"/>
      <c r="CKT6" s="230"/>
      <c r="CKU6" s="230"/>
      <c r="CKV6" s="230"/>
      <c r="CKW6" s="231"/>
      <c r="CKX6" s="230"/>
      <c r="CKY6" s="230"/>
      <c r="CKZ6" s="230"/>
      <c r="CLA6" s="230"/>
      <c r="CLB6" s="231"/>
      <c r="CLC6" s="230"/>
      <c r="CLD6" s="230"/>
      <c r="CLE6" s="230"/>
      <c r="CLF6" s="230"/>
      <c r="CLG6" s="231"/>
      <c r="CLH6" s="230"/>
      <c r="CLI6" s="230"/>
      <c r="CLJ6" s="230"/>
      <c r="CLK6" s="230"/>
      <c r="CLL6" s="231"/>
      <c r="CLM6" s="230"/>
      <c r="CLN6" s="230"/>
      <c r="CLO6" s="230"/>
      <c r="CLP6" s="230"/>
      <c r="CLQ6" s="231"/>
      <c r="CLR6" s="230"/>
      <c r="CLS6" s="230"/>
      <c r="CLT6" s="230"/>
      <c r="CLU6" s="230"/>
      <c r="CLV6" s="231"/>
      <c r="CLW6" s="230"/>
      <c r="CLX6" s="230"/>
      <c r="CLY6" s="230"/>
      <c r="CLZ6" s="230"/>
      <c r="CMA6" s="231"/>
      <c r="CMB6" s="230"/>
      <c r="CMC6" s="230"/>
      <c r="CMD6" s="230"/>
      <c r="CME6" s="230"/>
      <c r="CMF6" s="231"/>
      <c r="CMG6" s="230"/>
      <c r="CMH6" s="230"/>
      <c r="CMI6" s="230"/>
      <c r="CMJ6" s="230"/>
      <c r="CMK6" s="231"/>
      <c r="CML6" s="230"/>
      <c r="CMM6" s="230"/>
      <c r="CMN6" s="230"/>
      <c r="CMO6" s="230"/>
      <c r="CMP6" s="231"/>
      <c r="CMQ6" s="230"/>
      <c r="CMR6" s="230"/>
      <c r="CMS6" s="230"/>
      <c r="CMT6" s="230"/>
      <c r="CMU6" s="231"/>
      <c r="CMV6" s="230"/>
      <c r="CMW6" s="230"/>
      <c r="CMX6" s="230"/>
      <c r="CMY6" s="230"/>
      <c r="CMZ6" s="231"/>
      <c r="CNA6" s="230"/>
      <c r="CNB6" s="230"/>
      <c r="CNC6" s="230"/>
      <c r="CND6" s="230"/>
      <c r="CNE6" s="231"/>
      <c r="CNF6" s="230"/>
      <c r="CNG6" s="230"/>
      <c r="CNH6" s="230"/>
      <c r="CNI6" s="230"/>
      <c r="CNJ6" s="231"/>
      <c r="CNK6" s="230"/>
      <c r="CNL6" s="230"/>
      <c r="CNM6" s="230"/>
      <c r="CNN6" s="230"/>
      <c r="CNO6" s="231"/>
      <c r="CNP6" s="230"/>
      <c r="CNQ6" s="230"/>
      <c r="CNR6" s="230"/>
      <c r="CNS6" s="230"/>
      <c r="CNT6" s="231"/>
      <c r="CNU6" s="230"/>
      <c r="CNV6" s="230"/>
      <c r="CNW6" s="230"/>
      <c r="CNX6" s="230"/>
      <c r="CNY6" s="231"/>
      <c r="CNZ6" s="230"/>
      <c r="COA6" s="230"/>
      <c r="COB6" s="230"/>
      <c r="COC6" s="230"/>
      <c r="COD6" s="231"/>
      <c r="COE6" s="230"/>
      <c r="COF6" s="230"/>
      <c r="COG6" s="230"/>
      <c r="COH6" s="230"/>
      <c r="COI6" s="231"/>
      <c r="COJ6" s="230"/>
      <c r="COK6" s="230"/>
      <c r="COL6" s="230"/>
      <c r="COM6" s="230"/>
      <c r="CON6" s="231"/>
      <c r="COO6" s="230"/>
      <c r="COP6" s="230"/>
      <c r="COQ6" s="230"/>
      <c r="COR6" s="230"/>
      <c r="COS6" s="231"/>
      <c r="COT6" s="230"/>
      <c r="COU6" s="230"/>
      <c r="COV6" s="230"/>
      <c r="COW6" s="230"/>
      <c r="COX6" s="231"/>
      <c r="COY6" s="230"/>
      <c r="COZ6" s="230"/>
      <c r="CPA6" s="230"/>
      <c r="CPB6" s="230"/>
      <c r="CPC6" s="231"/>
      <c r="CPD6" s="230"/>
      <c r="CPE6" s="230"/>
      <c r="CPF6" s="230"/>
      <c r="CPG6" s="230"/>
      <c r="CPH6" s="231"/>
      <c r="CPI6" s="230"/>
      <c r="CPJ6" s="230"/>
      <c r="CPK6" s="230"/>
      <c r="CPL6" s="230"/>
      <c r="CPM6" s="231"/>
      <c r="CPN6" s="230"/>
      <c r="CPO6" s="230"/>
      <c r="CPP6" s="230"/>
      <c r="CPQ6" s="230"/>
      <c r="CPR6" s="231"/>
      <c r="CPS6" s="230"/>
      <c r="CPT6" s="230"/>
      <c r="CPU6" s="230"/>
      <c r="CPV6" s="230"/>
      <c r="CPW6" s="231"/>
      <c r="CPX6" s="230"/>
      <c r="CPY6" s="230"/>
      <c r="CPZ6" s="230"/>
      <c r="CQA6" s="230"/>
      <c r="CQB6" s="231"/>
      <c r="CQC6" s="230"/>
      <c r="CQD6" s="230"/>
      <c r="CQE6" s="230"/>
      <c r="CQF6" s="230"/>
      <c r="CQG6" s="231"/>
      <c r="CQH6" s="230"/>
      <c r="CQI6" s="230"/>
      <c r="CQJ6" s="230"/>
      <c r="CQK6" s="230"/>
      <c r="CQL6" s="231"/>
      <c r="CQM6" s="230"/>
      <c r="CQN6" s="230"/>
      <c r="CQO6" s="230"/>
      <c r="CQP6" s="230"/>
      <c r="CQQ6" s="231"/>
      <c r="CQR6" s="230"/>
      <c r="CQS6" s="230"/>
      <c r="CQT6" s="230"/>
      <c r="CQU6" s="230"/>
      <c r="CQV6" s="231"/>
      <c r="CQW6" s="230"/>
      <c r="CQX6" s="230"/>
      <c r="CQY6" s="230"/>
      <c r="CQZ6" s="230"/>
      <c r="CRA6" s="231"/>
      <c r="CRB6" s="230"/>
      <c r="CRC6" s="230"/>
      <c r="CRD6" s="230"/>
      <c r="CRE6" s="230"/>
      <c r="CRF6" s="231"/>
      <c r="CRG6" s="230"/>
      <c r="CRH6" s="230"/>
      <c r="CRI6" s="230"/>
      <c r="CRJ6" s="230"/>
      <c r="CRK6" s="231"/>
      <c r="CRL6" s="230"/>
      <c r="CRM6" s="230"/>
      <c r="CRN6" s="230"/>
      <c r="CRO6" s="230"/>
      <c r="CRP6" s="231"/>
      <c r="CRQ6" s="230"/>
      <c r="CRR6" s="230"/>
      <c r="CRS6" s="230"/>
      <c r="CRT6" s="230"/>
      <c r="CRU6" s="231"/>
      <c r="CRV6" s="230"/>
      <c r="CRW6" s="230"/>
      <c r="CRX6" s="230"/>
      <c r="CRY6" s="230"/>
      <c r="CRZ6" s="231"/>
      <c r="CSA6" s="230"/>
      <c r="CSB6" s="230"/>
      <c r="CSC6" s="230"/>
      <c r="CSD6" s="230"/>
      <c r="CSE6" s="231"/>
      <c r="CSF6" s="230"/>
      <c r="CSG6" s="230"/>
      <c r="CSH6" s="230"/>
      <c r="CSI6" s="230"/>
      <c r="CSJ6" s="231"/>
      <c r="CSK6" s="230"/>
      <c r="CSL6" s="230"/>
      <c r="CSM6" s="230"/>
      <c r="CSN6" s="230"/>
      <c r="CSO6" s="231"/>
      <c r="CSP6" s="230"/>
      <c r="CSQ6" s="230"/>
      <c r="CSR6" s="230"/>
      <c r="CSS6" s="230"/>
      <c r="CST6" s="231"/>
      <c r="CSU6" s="230"/>
      <c r="CSV6" s="230"/>
      <c r="CSW6" s="230"/>
      <c r="CSX6" s="230"/>
      <c r="CSY6" s="231"/>
      <c r="CSZ6" s="230"/>
      <c r="CTA6" s="230"/>
      <c r="CTB6" s="230"/>
      <c r="CTC6" s="230"/>
      <c r="CTD6" s="231"/>
      <c r="CTE6" s="230"/>
      <c r="CTF6" s="230"/>
      <c r="CTG6" s="230"/>
      <c r="CTH6" s="230"/>
      <c r="CTI6" s="231"/>
      <c r="CTJ6" s="230"/>
      <c r="CTK6" s="230"/>
      <c r="CTL6" s="230"/>
      <c r="CTM6" s="230"/>
      <c r="CTN6" s="231"/>
      <c r="CTO6" s="230"/>
      <c r="CTP6" s="230"/>
      <c r="CTQ6" s="230"/>
      <c r="CTR6" s="230"/>
      <c r="CTS6" s="231"/>
      <c r="CTT6" s="230"/>
      <c r="CTU6" s="230"/>
      <c r="CTV6" s="230"/>
      <c r="CTW6" s="230"/>
      <c r="CTX6" s="231"/>
      <c r="CTY6" s="230"/>
      <c r="CTZ6" s="230"/>
      <c r="CUA6" s="230"/>
      <c r="CUB6" s="230"/>
      <c r="CUC6" s="231"/>
      <c r="CUD6" s="230"/>
      <c r="CUE6" s="230"/>
      <c r="CUF6" s="230"/>
      <c r="CUG6" s="230"/>
      <c r="CUH6" s="231"/>
      <c r="CUI6" s="230"/>
      <c r="CUJ6" s="230"/>
      <c r="CUK6" s="230"/>
      <c r="CUL6" s="230"/>
      <c r="CUM6" s="231"/>
      <c r="CUN6" s="230"/>
      <c r="CUO6" s="230"/>
      <c r="CUP6" s="230"/>
      <c r="CUQ6" s="230"/>
      <c r="CUR6" s="231"/>
      <c r="CUS6" s="230"/>
      <c r="CUT6" s="230"/>
      <c r="CUU6" s="230"/>
      <c r="CUV6" s="230"/>
      <c r="CUW6" s="231"/>
      <c r="CUX6" s="230"/>
      <c r="CUY6" s="230"/>
      <c r="CUZ6" s="230"/>
      <c r="CVA6" s="230"/>
      <c r="CVB6" s="231"/>
      <c r="CVC6" s="230"/>
      <c r="CVD6" s="230"/>
      <c r="CVE6" s="230"/>
      <c r="CVF6" s="230"/>
      <c r="CVG6" s="231"/>
      <c r="CVH6" s="230"/>
      <c r="CVI6" s="230"/>
      <c r="CVJ6" s="230"/>
      <c r="CVK6" s="230"/>
      <c r="CVL6" s="231"/>
      <c r="CVM6" s="230"/>
      <c r="CVN6" s="230"/>
      <c r="CVO6" s="230"/>
      <c r="CVP6" s="230"/>
      <c r="CVQ6" s="231"/>
      <c r="CVR6" s="230"/>
      <c r="CVS6" s="230"/>
      <c r="CVT6" s="230"/>
      <c r="CVU6" s="230"/>
      <c r="CVV6" s="231"/>
      <c r="CVW6" s="230"/>
      <c r="CVX6" s="230"/>
      <c r="CVY6" s="230"/>
      <c r="CVZ6" s="230"/>
      <c r="CWA6" s="231"/>
      <c r="CWB6" s="230"/>
      <c r="CWC6" s="230"/>
      <c r="CWD6" s="230"/>
      <c r="CWE6" s="230"/>
      <c r="CWF6" s="231"/>
      <c r="CWG6" s="230"/>
      <c r="CWH6" s="230"/>
      <c r="CWI6" s="230"/>
      <c r="CWJ6" s="230"/>
      <c r="CWK6" s="231"/>
      <c r="CWL6" s="230"/>
      <c r="CWM6" s="230"/>
      <c r="CWN6" s="230"/>
      <c r="CWO6" s="230"/>
      <c r="CWP6" s="231"/>
      <c r="CWQ6" s="230"/>
      <c r="CWR6" s="230"/>
      <c r="CWS6" s="230"/>
      <c r="CWT6" s="230"/>
      <c r="CWU6" s="231"/>
      <c r="CWV6" s="230"/>
      <c r="CWW6" s="230"/>
      <c r="CWX6" s="230"/>
      <c r="CWY6" s="230"/>
      <c r="CWZ6" s="231"/>
      <c r="CXA6" s="230"/>
      <c r="CXB6" s="230"/>
      <c r="CXC6" s="230"/>
      <c r="CXD6" s="230"/>
      <c r="CXE6" s="231"/>
      <c r="CXF6" s="230"/>
      <c r="CXG6" s="230"/>
      <c r="CXH6" s="230"/>
      <c r="CXI6" s="230"/>
      <c r="CXJ6" s="231"/>
      <c r="CXK6" s="230"/>
      <c r="CXL6" s="230"/>
      <c r="CXM6" s="230"/>
      <c r="CXN6" s="230"/>
      <c r="CXO6" s="231"/>
      <c r="CXP6" s="230"/>
      <c r="CXQ6" s="230"/>
      <c r="CXR6" s="230"/>
      <c r="CXS6" s="230"/>
      <c r="CXT6" s="231"/>
      <c r="CXU6" s="230"/>
      <c r="CXV6" s="230"/>
      <c r="CXW6" s="230"/>
      <c r="CXX6" s="230"/>
      <c r="CXY6" s="231"/>
      <c r="CXZ6" s="230"/>
      <c r="CYA6" s="230"/>
      <c r="CYB6" s="230"/>
      <c r="CYC6" s="230"/>
      <c r="CYD6" s="231"/>
      <c r="CYE6" s="230"/>
      <c r="CYF6" s="230"/>
      <c r="CYG6" s="230"/>
      <c r="CYH6" s="230"/>
      <c r="CYI6" s="231"/>
      <c r="CYJ6" s="230"/>
      <c r="CYK6" s="230"/>
      <c r="CYL6" s="230"/>
      <c r="CYM6" s="230"/>
      <c r="CYN6" s="231"/>
      <c r="CYO6" s="230"/>
      <c r="CYP6" s="230"/>
      <c r="CYQ6" s="230"/>
      <c r="CYR6" s="230"/>
      <c r="CYS6" s="231"/>
      <c r="CYT6" s="230"/>
      <c r="CYU6" s="230"/>
      <c r="CYV6" s="230"/>
      <c r="CYW6" s="230"/>
      <c r="CYX6" s="231"/>
      <c r="CYY6" s="230"/>
      <c r="CYZ6" s="230"/>
      <c r="CZA6" s="230"/>
      <c r="CZB6" s="230"/>
      <c r="CZC6" s="231"/>
      <c r="CZD6" s="230"/>
      <c r="CZE6" s="230"/>
      <c r="CZF6" s="230"/>
      <c r="CZG6" s="230"/>
      <c r="CZH6" s="231"/>
      <c r="CZI6" s="230"/>
      <c r="CZJ6" s="230"/>
      <c r="CZK6" s="230"/>
      <c r="CZL6" s="230"/>
      <c r="CZM6" s="231"/>
      <c r="CZN6" s="230"/>
      <c r="CZO6" s="230"/>
      <c r="CZP6" s="230"/>
      <c r="CZQ6" s="230"/>
      <c r="CZR6" s="231"/>
      <c r="CZS6" s="230"/>
      <c r="CZT6" s="230"/>
      <c r="CZU6" s="230"/>
      <c r="CZV6" s="230"/>
      <c r="CZW6" s="231"/>
      <c r="CZX6" s="230"/>
      <c r="CZY6" s="230"/>
      <c r="CZZ6" s="230"/>
      <c r="DAA6" s="230"/>
      <c r="DAB6" s="231"/>
      <c r="DAC6" s="230"/>
      <c r="DAD6" s="230"/>
      <c r="DAE6" s="230"/>
      <c r="DAF6" s="230"/>
      <c r="DAG6" s="231"/>
      <c r="DAH6" s="230"/>
      <c r="DAI6" s="230"/>
      <c r="DAJ6" s="230"/>
      <c r="DAK6" s="230"/>
      <c r="DAL6" s="231"/>
      <c r="DAM6" s="230"/>
      <c r="DAN6" s="230"/>
      <c r="DAO6" s="230"/>
      <c r="DAP6" s="230"/>
      <c r="DAQ6" s="231"/>
      <c r="DAR6" s="230"/>
      <c r="DAS6" s="230"/>
      <c r="DAT6" s="230"/>
      <c r="DAU6" s="230"/>
      <c r="DAV6" s="231"/>
      <c r="DAW6" s="230"/>
      <c r="DAX6" s="230"/>
      <c r="DAY6" s="230"/>
      <c r="DAZ6" s="230"/>
      <c r="DBA6" s="231"/>
      <c r="DBB6" s="230"/>
      <c r="DBC6" s="230"/>
      <c r="DBD6" s="230"/>
      <c r="DBE6" s="230"/>
      <c r="DBF6" s="231"/>
      <c r="DBG6" s="230"/>
      <c r="DBH6" s="230"/>
      <c r="DBI6" s="230"/>
      <c r="DBJ6" s="230"/>
      <c r="DBK6" s="231"/>
      <c r="DBL6" s="230"/>
      <c r="DBM6" s="230"/>
      <c r="DBN6" s="230"/>
      <c r="DBO6" s="230"/>
      <c r="DBP6" s="231"/>
      <c r="DBQ6" s="230"/>
      <c r="DBR6" s="230"/>
      <c r="DBS6" s="230"/>
      <c r="DBT6" s="230"/>
      <c r="DBU6" s="231"/>
      <c r="DBV6" s="230"/>
      <c r="DBW6" s="230"/>
      <c r="DBX6" s="230"/>
      <c r="DBY6" s="230"/>
      <c r="DBZ6" s="231"/>
      <c r="DCA6" s="230"/>
      <c r="DCB6" s="230"/>
      <c r="DCC6" s="230"/>
      <c r="DCD6" s="230"/>
      <c r="DCE6" s="231"/>
      <c r="DCF6" s="230"/>
      <c r="DCG6" s="230"/>
      <c r="DCH6" s="230"/>
      <c r="DCI6" s="230"/>
      <c r="DCJ6" s="231"/>
      <c r="DCK6" s="230"/>
      <c r="DCL6" s="230"/>
      <c r="DCM6" s="230"/>
      <c r="DCN6" s="230"/>
      <c r="DCO6" s="231"/>
      <c r="DCP6" s="230"/>
      <c r="DCQ6" s="230"/>
      <c r="DCR6" s="230"/>
      <c r="DCS6" s="230"/>
      <c r="DCT6" s="231"/>
      <c r="DCU6" s="230"/>
      <c r="DCV6" s="230"/>
      <c r="DCW6" s="230"/>
      <c r="DCX6" s="230"/>
      <c r="DCY6" s="231"/>
      <c r="DCZ6" s="230"/>
      <c r="DDA6" s="230"/>
      <c r="DDB6" s="230"/>
      <c r="DDC6" s="230"/>
      <c r="DDD6" s="231"/>
      <c r="DDE6" s="230"/>
      <c r="DDF6" s="230"/>
      <c r="DDG6" s="230"/>
      <c r="DDH6" s="230"/>
      <c r="DDI6" s="231"/>
      <c r="DDJ6" s="230"/>
      <c r="DDK6" s="230"/>
      <c r="DDL6" s="230"/>
      <c r="DDM6" s="230"/>
      <c r="DDN6" s="231"/>
      <c r="DDO6" s="230"/>
      <c r="DDP6" s="230"/>
      <c r="DDQ6" s="230"/>
      <c r="DDR6" s="230"/>
      <c r="DDS6" s="231"/>
      <c r="DDT6" s="230"/>
      <c r="DDU6" s="230"/>
      <c r="DDV6" s="230"/>
      <c r="DDW6" s="230"/>
      <c r="DDX6" s="231"/>
      <c r="DDY6" s="230"/>
      <c r="DDZ6" s="230"/>
      <c r="DEA6" s="230"/>
      <c r="DEB6" s="230"/>
      <c r="DEC6" s="231"/>
      <c r="DED6" s="230"/>
      <c r="DEE6" s="230"/>
      <c r="DEF6" s="230"/>
      <c r="DEG6" s="230"/>
      <c r="DEH6" s="231"/>
      <c r="DEI6" s="230"/>
      <c r="DEJ6" s="230"/>
      <c r="DEK6" s="230"/>
      <c r="DEL6" s="230"/>
      <c r="DEM6" s="231"/>
      <c r="DEN6" s="230"/>
      <c r="DEO6" s="230"/>
      <c r="DEP6" s="230"/>
      <c r="DEQ6" s="230"/>
      <c r="DER6" s="231"/>
      <c r="DES6" s="230"/>
      <c r="DET6" s="230"/>
      <c r="DEU6" s="230"/>
      <c r="DEV6" s="230"/>
      <c r="DEW6" s="231"/>
      <c r="DEX6" s="230"/>
      <c r="DEY6" s="230"/>
      <c r="DEZ6" s="230"/>
      <c r="DFA6" s="230"/>
      <c r="DFB6" s="231"/>
      <c r="DFC6" s="230"/>
      <c r="DFD6" s="230"/>
      <c r="DFE6" s="230"/>
      <c r="DFF6" s="230"/>
      <c r="DFG6" s="231"/>
      <c r="DFH6" s="230"/>
      <c r="DFI6" s="230"/>
      <c r="DFJ6" s="230"/>
      <c r="DFK6" s="230"/>
      <c r="DFL6" s="231"/>
      <c r="DFM6" s="230"/>
      <c r="DFN6" s="230"/>
      <c r="DFO6" s="230"/>
      <c r="DFP6" s="230"/>
      <c r="DFQ6" s="231"/>
      <c r="DFR6" s="230"/>
      <c r="DFS6" s="230"/>
      <c r="DFT6" s="230"/>
      <c r="DFU6" s="230"/>
      <c r="DFV6" s="231"/>
      <c r="DFW6" s="230"/>
      <c r="DFX6" s="230"/>
      <c r="DFY6" s="230"/>
      <c r="DFZ6" s="230"/>
      <c r="DGA6" s="231"/>
      <c r="DGB6" s="230"/>
      <c r="DGC6" s="230"/>
      <c r="DGD6" s="230"/>
      <c r="DGE6" s="230"/>
      <c r="DGF6" s="231"/>
      <c r="DGG6" s="230"/>
      <c r="DGH6" s="230"/>
      <c r="DGI6" s="230"/>
      <c r="DGJ6" s="230"/>
      <c r="DGK6" s="231"/>
      <c r="DGL6" s="230"/>
      <c r="DGM6" s="230"/>
      <c r="DGN6" s="230"/>
      <c r="DGO6" s="230"/>
      <c r="DGP6" s="231"/>
      <c r="DGQ6" s="230"/>
      <c r="DGR6" s="230"/>
      <c r="DGS6" s="230"/>
      <c r="DGT6" s="230"/>
      <c r="DGU6" s="231"/>
      <c r="DGV6" s="230"/>
      <c r="DGW6" s="230"/>
      <c r="DGX6" s="230"/>
      <c r="DGY6" s="230"/>
      <c r="DGZ6" s="231"/>
      <c r="DHA6" s="230"/>
      <c r="DHB6" s="230"/>
      <c r="DHC6" s="230"/>
      <c r="DHD6" s="230"/>
      <c r="DHE6" s="231"/>
      <c r="DHF6" s="230"/>
      <c r="DHG6" s="230"/>
      <c r="DHH6" s="230"/>
      <c r="DHI6" s="230"/>
      <c r="DHJ6" s="231"/>
      <c r="DHK6" s="230"/>
      <c r="DHL6" s="230"/>
      <c r="DHM6" s="230"/>
      <c r="DHN6" s="230"/>
      <c r="DHO6" s="231"/>
      <c r="DHP6" s="230"/>
      <c r="DHQ6" s="230"/>
      <c r="DHR6" s="230"/>
      <c r="DHS6" s="230"/>
      <c r="DHT6" s="231"/>
      <c r="DHU6" s="230"/>
      <c r="DHV6" s="230"/>
      <c r="DHW6" s="230"/>
      <c r="DHX6" s="230"/>
      <c r="DHY6" s="231"/>
      <c r="DHZ6" s="230"/>
      <c r="DIA6" s="230"/>
      <c r="DIB6" s="230"/>
      <c r="DIC6" s="230"/>
      <c r="DID6" s="231"/>
      <c r="DIE6" s="230"/>
      <c r="DIF6" s="230"/>
      <c r="DIG6" s="230"/>
      <c r="DIH6" s="230"/>
      <c r="DII6" s="231"/>
      <c r="DIJ6" s="230"/>
      <c r="DIK6" s="230"/>
      <c r="DIL6" s="230"/>
      <c r="DIM6" s="230"/>
      <c r="DIN6" s="231"/>
      <c r="DIO6" s="230"/>
      <c r="DIP6" s="230"/>
      <c r="DIQ6" s="230"/>
      <c r="DIR6" s="230"/>
      <c r="DIS6" s="231"/>
      <c r="DIT6" s="230"/>
      <c r="DIU6" s="230"/>
      <c r="DIV6" s="230"/>
      <c r="DIW6" s="230"/>
      <c r="DIX6" s="231"/>
      <c r="DIY6" s="230"/>
      <c r="DIZ6" s="230"/>
      <c r="DJA6" s="230"/>
      <c r="DJB6" s="230"/>
      <c r="DJC6" s="231"/>
      <c r="DJD6" s="230"/>
      <c r="DJE6" s="230"/>
      <c r="DJF6" s="230"/>
      <c r="DJG6" s="230"/>
      <c r="DJH6" s="231"/>
      <c r="DJI6" s="230"/>
      <c r="DJJ6" s="230"/>
      <c r="DJK6" s="230"/>
      <c r="DJL6" s="230"/>
      <c r="DJM6" s="231"/>
      <c r="DJN6" s="230"/>
      <c r="DJO6" s="230"/>
      <c r="DJP6" s="230"/>
      <c r="DJQ6" s="230"/>
      <c r="DJR6" s="231"/>
      <c r="DJS6" s="230"/>
      <c r="DJT6" s="230"/>
      <c r="DJU6" s="230"/>
      <c r="DJV6" s="230"/>
      <c r="DJW6" s="231"/>
      <c r="DJX6" s="230"/>
      <c r="DJY6" s="230"/>
      <c r="DJZ6" s="230"/>
      <c r="DKA6" s="230"/>
      <c r="DKB6" s="231"/>
      <c r="DKC6" s="230"/>
      <c r="DKD6" s="230"/>
      <c r="DKE6" s="230"/>
      <c r="DKF6" s="230"/>
      <c r="DKG6" s="231"/>
      <c r="DKH6" s="230"/>
      <c r="DKI6" s="230"/>
      <c r="DKJ6" s="230"/>
      <c r="DKK6" s="230"/>
      <c r="DKL6" s="231"/>
      <c r="DKM6" s="230"/>
      <c r="DKN6" s="230"/>
      <c r="DKO6" s="230"/>
      <c r="DKP6" s="230"/>
      <c r="DKQ6" s="231"/>
      <c r="DKR6" s="230"/>
      <c r="DKS6" s="230"/>
      <c r="DKT6" s="230"/>
      <c r="DKU6" s="230"/>
      <c r="DKV6" s="231"/>
      <c r="DKW6" s="230"/>
      <c r="DKX6" s="230"/>
      <c r="DKY6" s="230"/>
      <c r="DKZ6" s="230"/>
      <c r="DLA6" s="231"/>
      <c r="DLB6" s="230"/>
      <c r="DLC6" s="230"/>
      <c r="DLD6" s="230"/>
      <c r="DLE6" s="230"/>
      <c r="DLF6" s="231"/>
      <c r="DLG6" s="230"/>
      <c r="DLH6" s="230"/>
      <c r="DLI6" s="230"/>
      <c r="DLJ6" s="230"/>
      <c r="DLK6" s="231"/>
      <c r="DLL6" s="230"/>
      <c r="DLM6" s="230"/>
      <c r="DLN6" s="230"/>
      <c r="DLO6" s="230"/>
      <c r="DLP6" s="231"/>
      <c r="DLQ6" s="230"/>
      <c r="DLR6" s="230"/>
      <c r="DLS6" s="230"/>
      <c r="DLT6" s="230"/>
      <c r="DLU6" s="231"/>
      <c r="DLV6" s="230"/>
      <c r="DLW6" s="230"/>
      <c r="DLX6" s="230"/>
      <c r="DLY6" s="230"/>
      <c r="DLZ6" s="231"/>
      <c r="DMA6" s="230"/>
      <c r="DMB6" s="230"/>
      <c r="DMC6" s="230"/>
      <c r="DMD6" s="230"/>
      <c r="DME6" s="231"/>
      <c r="DMF6" s="230"/>
      <c r="DMG6" s="230"/>
      <c r="DMH6" s="230"/>
      <c r="DMI6" s="230"/>
      <c r="DMJ6" s="231"/>
      <c r="DMK6" s="230"/>
      <c r="DML6" s="230"/>
      <c r="DMM6" s="230"/>
      <c r="DMN6" s="230"/>
      <c r="DMO6" s="231"/>
      <c r="DMP6" s="230"/>
      <c r="DMQ6" s="230"/>
      <c r="DMR6" s="230"/>
      <c r="DMS6" s="230"/>
      <c r="DMT6" s="231"/>
      <c r="DMU6" s="230"/>
      <c r="DMV6" s="230"/>
      <c r="DMW6" s="230"/>
      <c r="DMX6" s="230"/>
      <c r="DMY6" s="231"/>
      <c r="DMZ6" s="230"/>
      <c r="DNA6" s="230"/>
      <c r="DNB6" s="230"/>
      <c r="DNC6" s="230"/>
      <c r="DND6" s="231"/>
      <c r="DNE6" s="230"/>
      <c r="DNF6" s="230"/>
      <c r="DNG6" s="230"/>
      <c r="DNH6" s="230"/>
      <c r="DNI6" s="231"/>
      <c r="DNJ6" s="230"/>
      <c r="DNK6" s="230"/>
      <c r="DNL6" s="230"/>
      <c r="DNM6" s="230"/>
      <c r="DNN6" s="231"/>
      <c r="DNO6" s="230"/>
      <c r="DNP6" s="230"/>
      <c r="DNQ6" s="230"/>
      <c r="DNR6" s="230"/>
      <c r="DNS6" s="231"/>
      <c r="DNT6" s="230"/>
      <c r="DNU6" s="230"/>
      <c r="DNV6" s="230"/>
      <c r="DNW6" s="230"/>
      <c r="DNX6" s="231"/>
      <c r="DNY6" s="230"/>
      <c r="DNZ6" s="230"/>
      <c r="DOA6" s="230"/>
      <c r="DOB6" s="230"/>
      <c r="DOC6" s="231"/>
      <c r="DOD6" s="230"/>
      <c r="DOE6" s="230"/>
      <c r="DOF6" s="230"/>
      <c r="DOG6" s="230"/>
      <c r="DOH6" s="231"/>
      <c r="DOI6" s="230"/>
      <c r="DOJ6" s="230"/>
      <c r="DOK6" s="230"/>
      <c r="DOL6" s="230"/>
      <c r="DOM6" s="231"/>
      <c r="DON6" s="230"/>
      <c r="DOO6" s="230"/>
      <c r="DOP6" s="230"/>
      <c r="DOQ6" s="230"/>
      <c r="DOR6" s="231"/>
      <c r="DOS6" s="230"/>
      <c r="DOT6" s="230"/>
      <c r="DOU6" s="230"/>
      <c r="DOV6" s="230"/>
      <c r="DOW6" s="231"/>
      <c r="DOX6" s="230"/>
      <c r="DOY6" s="230"/>
      <c r="DOZ6" s="230"/>
      <c r="DPA6" s="230"/>
      <c r="DPB6" s="231"/>
      <c r="DPC6" s="230"/>
      <c r="DPD6" s="230"/>
      <c r="DPE6" s="230"/>
      <c r="DPF6" s="230"/>
      <c r="DPG6" s="231"/>
      <c r="DPH6" s="230"/>
      <c r="DPI6" s="230"/>
      <c r="DPJ6" s="230"/>
      <c r="DPK6" s="230"/>
      <c r="DPL6" s="231"/>
      <c r="DPM6" s="230"/>
      <c r="DPN6" s="230"/>
      <c r="DPO6" s="230"/>
      <c r="DPP6" s="230"/>
      <c r="DPQ6" s="231"/>
      <c r="DPR6" s="230"/>
      <c r="DPS6" s="230"/>
      <c r="DPT6" s="230"/>
      <c r="DPU6" s="230"/>
      <c r="DPV6" s="231"/>
      <c r="DPW6" s="230"/>
      <c r="DPX6" s="230"/>
      <c r="DPY6" s="230"/>
      <c r="DPZ6" s="230"/>
      <c r="DQA6" s="231"/>
      <c r="DQB6" s="230"/>
      <c r="DQC6" s="230"/>
      <c r="DQD6" s="230"/>
      <c r="DQE6" s="230"/>
      <c r="DQF6" s="231"/>
      <c r="DQG6" s="230"/>
      <c r="DQH6" s="230"/>
      <c r="DQI6" s="230"/>
      <c r="DQJ6" s="230"/>
      <c r="DQK6" s="231"/>
      <c r="DQL6" s="230"/>
      <c r="DQM6" s="230"/>
      <c r="DQN6" s="230"/>
      <c r="DQO6" s="230"/>
      <c r="DQP6" s="231"/>
      <c r="DQQ6" s="230"/>
      <c r="DQR6" s="230"/>
      <c r="DQS6" s="230"/>
      <c r="DQT6" s="230"/>
      <c r="DQU6" s="231"/>
      <c r="DQV6" s="230"/>
      <c r="DQW6" s="230"/>
      <c r="DQX6" s="230"/>
      <c r="DQY6" s="230"/>
      <c r="DQZ6" s="231"/>
      <c r="DRA6" s="230"/>
      <c r="DRB6" s="230"/>
      <c r="DRC6" s="230"/>
      <c r="DRD6" s="230"/>
      <c r="DRE6" s="231"/>
      <c r="DRF6" s="230"/>
      <c r="DRG6" s="230"/>
      <c r="DRH6" s="230"/>
      <c r="DRI6" s="230"/>
      <c r="DRJ6" s="231"/>
      <c r="DRK6" s="230"/>
      <c r="DRL6" s="230"/>
      <c r="DRM6" s="230"/>
      <c r="DRN6" s="230"/>
      <c r="DRO6" s="231"/>
      <c r="DRP6" s="230"/>
      <c r="DRQ6" s="230"/>
      <c r="DRR6" s="230"/>
      <c r="DRS6" s="230"/>
      <c r="DRT6" s="231"/>
      <c r="DRU6" s="230"/>
      <c r="DRV6" s="230"/>
      <c r="DRW6" s="230"/>
      <c r="DRX6" s="230"/>
      <c r="DRY6" s="231"/>
      <c r="DRZ6" s="230"/>
      <c r="DSA6" s="230"/>
      <c r="DSB6" s="230"/>
      <c r="DSC6" s="230"/>
      <c r="DSD6" s="231"/>
      <c r="DSE6" s="230"/>
      <c r="DSF6" s="230"/>
      <c r="DSG6" s="230"/>
      <c r="DSH6" s="230"/>
      <c r="DSI6" s="231"/>
      <c r="DSJ6" s="230"/>
      <c r="DSK6" s="230"/>
      <c r="DSL6" s="230"/>
      <c r="DSM6" s="230"/>
      <c r="DSN6" s="231"/>
      <c r="DSO6" s="230"/>
      <c r="DSP6" s="230"/>
      <c r="DSQ6" s="230"/>
      <c r="DSR6" s="230"/>
      <c r="DSS6" s="231"/>
      <c r="DST6" s="230"/>
      <c r="DSU6" s="230"/>
      <c r="DSV6" s="230"/>
      <c r="DSW6" s="230"/>
      <c r="DSX6" s="231"/>
      <c r="DSY6" s="230"/>
      <c r="DSZ6" s="230"/>
      <c r="DTA6" s="230"/>
      <c r="DTB6" s="230"/>
      <c r="DTC6" s="231"/>
      <c r="DTD6" s="230"/>
      <c r="DTE6" s="230"/>
      <c r="DTF6" s="230"/>
      <c r="DTG6" s="230"/>
      <c r="DTH6" s="231"/>
      <c r="DTI6" s="230"/>
      <c r="DTJ6" s="230"/>
      <c r="DTK6" s="230"/>
      <c r="DTL6" s="230"/>
      <c r="DTM6" s="231"/>
      <c r="DTN6" s="230"/>
      <c r="DTO6" s="230"/>
      <c r="DTP6" s="230"/>
      <c r="DTQ6" s="230"/>
      <c r="DTR6" s="231"/>
      <c r="DTS6" s="230"/>
      <c r="DTT6" s="230"/>
      <c r="DTU6" s="230"/>
      <c r="DTV6" s="230"/>
      <c r="DTW6" s="231"/>
      <c r="DTX6" s="230"/>
      <c r="DTY6" s="230"/>
      <c r="DTZ6" s="230"/>
      <c r="DUA6" s="230"/>
      <c r="DUB6" s="231"/>
      <c r="DUC6" s="230"/>
      <c r="DUD6" s="230"/>
      <c r="DUE6" s="230"/>
      <c r="DUF6" s="230"/>
      <c r="DUG6" s="231"/>
      <c r="DUH6" s="230"/>
      <c r="DUI6" s="230"/>
      <c r="DUJ6" s="230"/>
      <c r="DUK6" s="230"/>
      <c r="DUL6" s="231"/>
      <c r="DUM6" s="230"/>
      <c r="DUN6" s="230"/>
      <c r="DUO6" s="230"/>
      <c r="DUP6" s="230"/>
      <c r="DUQ6" s="231"/>
      <c r="DUR6" s="230"/>
      <c r="DUS6" s="230"/>
      <c r="DUT6" s="230"/>
      <c r="DUU6" s="230"/>
      <c r="DUV6" s="231"/>
      <c r="DUW6" s="230"/>
      <c r="DUX6" s="230"/>
      <c r="DUY6" s="230"/>
      <c r="DUZ6" s="230"/>
      <c r="DVA6" s="231"/>
      <c r="DVB6" s="230"/>
      <c r="DVC6" s="230"/>
      <c r="DVD6" s="230"/>
      <c r="DVE6" s="230"/>
      <c r="DVF6" s="231"/>
      <c r="DVG6" s="230"/>
      <c r="DVH6" s="230"/>
      <c r="DVI6" s="230"/>
      <c r="DVJ6" s="230"/>
      <c r="DVK6" s="231"/>
      <c r="DVL6" s="230"/>
      <c r="DVM6" s="230"/>
      <c r="DVN6" s="230"/>
      <c r="DVO6" s="230"/>
      <c r="DVP6" s="231"/>
      <c r="DVQ6" s="230"/>
      <c r="DVR6" s="230"/>
      <c r="DVS6" s="230"/>
      <c r="DVT6" s="230"/>
      <c r="DVU6" s="231"/>
      <c r="DVV6" s="230"/>
      <c r="DVW6" s="230"/>
      <c r="DVX6" s="230"/>
      <c r="DVY6" s="230"/>
      <c r="DVZ6" s="231"/>
      <c r="DWA6" s="230"/>
      <c r="DWB6" s="230"/>
      <c r="DWC6" s="230"/>
      <c r="DWD6" s="230"/>
      <c r="DWE6" s="231"/>
      <c r="DWF6" s="230"/>
      <c r="DWG6" s="230"/>
      <c r="DWH6" s="230"/>
      <c r="DWI6" s="230"/>
      <c r="DWJ6" s="231"/>
      <c r="DWK6" s="230"/>
      <c r="DWL6" s="230"/>
      <c r="DWM6" s="230"/>
      <c r="DWN6" s="230"/>
      <c r="DWO6" s="231"/>
      <c r="DWP6" s="230"/>
      <c r="DWQ6" s="230"/>
      <c r="DWR6" s="230"/>
      <c r="DWS6" s="230"/>
      <c r="DWT6" s="231"/>
      <c r="DWU6" s="230"/>
      <c r="DWV6" s="230"/>
      <c r="DWW6" s="230"/>
      <c r="DWX6" s="230"/>
      <c r="DWY6" s="231"/>
      <c r="DWZ6" s="230"/>
      <c r="DXA6" s="230"/>
      <c r="DXB6" s="230"/>
      <c r="DXC6" s="230"/>
      <c r="DXD6" s="231"/>
      <c r="DXE6" s="230"/>
      <c r="DXF6" s="230"/>
      <c r="DXG6" s="230"/>
      <c r="DXH6" s="230"/>
      <c r="DXI6" s="231"/>
      <c r="DXJ6" s="230"/>
      <c r="DXK6" s="230"/>
      <c r="DXL6" s="230"/>
      <c r="DXM6" s="230"/>
      <c r="DXN6" s="231"/>
      <c r="DXO6" s="230"/>
      <c r="DXP6" s="230"/>
      <c r="DXQ6" s="230"/>
      <c r="DXR6" s="230"/>
      <c r="DXS6" s="231"/>
      <c r="DXT6" s="230"/>
      <c r="DXU6" s="230"/>
      <c r="DXV6" s="230"/>
      <c r="DXW6" s="230"/>
      <c r="DXX6" s="231"/>
      <c r="DXY6" s="230"/>
      <c r="DXZ6" s="230"/>
      <c r="DYA6" s="230"/>
      <c r="DYB6" s="230"/>
      <c r="DYC6" s="231"/>
      <c r="DYD6" s="230"/>
      <c r="DYE6" s="230"/>
      <c r="DYF6" s="230"/>
      <c r="DYG6" s="230"/>
      <c r="DYH6" s="231"/>
      <c r="DYI6" s="230"/>
      <c r="DYJ6" s="230"/>
      <c r="DYK6" s="230"/>
      <c r="DYL6" s="230"/>
      <c r="DYM6" s="231"/>
      <c r="DYN6" s="230"/>
      <c r="DYO6" s="230"/>
      <c r="DYP6" s="230"/>
      <c r="DYQ6" s="230"/>
      <c r="DYR6" s="231"/>
      <c r="DYS6" s="230"/>
      <c r="DYT6" s="230"/>
      <c r="DYU6" s="230"/>
      <c r="DYV6" s="230"/>
      <c r="DYW6" s="231"/>
      <c r="DYX6" s="230"/>
      <c r="DYY6" s="230"/>
      <c r="DYZ6" s="230"/>
      <c r="DZA6" s="230"/>
      <c r="DZB6" s="231"/>
      <c r="DZC6" s="230"/>
      <c r="DZD6" s="230"/>
      <c r="DZE6" s="230"/>
      <c r="DZF6" s="230"/>
      <c r="DZG6" s="231"/>
      <c r="DZH6" s="230"/>
      <c r="DZI6" s="230"/>
      <c r="DZJ6" s="230"/>
      <c r="DZK6" s="230"/>
      <c r="DZL6" s="231"/>
      <c r="DZM6" s="230"/>
      <c r="DZN6" s="230"/>
      <c r="DZO6" s="230"/>
      <c r="DZP6" s="230"/>
      <c r="DZQ6" s="231"/>
      <c r="DZR6" s="230"/>
      <c r="DZS6" s="230"/>
      <c r="DZT6" s="230"/>
      <c r="DZU6" s="230"/>
      <c r="DZV6" s="231"/>
      <c r="DZW6" s="230"/>
      <c r="DZX6" s="230"/>
      <c r="DZY6" s="230"/>
      <c r="DZZ6" s="230"/>
      <c r="EAA6" s="231"/>
      <c r="EAB6" s="230"/>
      <c r="EAC6" s="230"/>
      <c r="EAD6" s="230"/>
      <c r="EAE6" s="230"/>
      <c r="EAF6" s="231"/>
      <c r="EAG6" s="230"/>
      <c r="EAH6" s="230"/>
      <c r="EAI6" s="230"/>
      <c r="EAJ6" s="230"/>
      <c r="EAK6" s="231"/>
      <c r="EAL6" s="230"/>
      <c r="EAM6" s="230"/>
      <c r="EAN6" s="230"/>
      <c r="EAO6" s="230"/>
      <c r="EAP6" s="231"/>
      <c r="EAQ6" s="230"/>
      <c r="EAR6" s="230"/>
      <c r="EAS6" s="230"/>
      <c r="EAT6" s="230"/>
      <c r="EAU6" s="231"/>
      <c r="EAV6" s="230"/>
      <c r="EAW6" s="230"/>
      <c r="EAX6" s="230"/>
      <c r="EAY6" s="230"/>
      <c r="EAZ6" s="231"/>
      <c r="EBA6" s="230"/>
      <c r="EBB6" s="230"/>
      <c r="EBC6" s="230"/>
      <c r="EBD6" s="230"/>
      <c r="EBE6" s="231"/>
      <c r="EBF6" s="230"/>
      <c r="EBG6" s="230"/>
      <c r="EBH6" s="230"/>
      <c r="EBI6" s="230"/>
      <c r="EBJ6" s="231"/>
      <c r="EBK6" s="230"/>
      <c r="EBL6" s="230"/>
      <c r="EBM6" s="230"/>
      <c r="EBN6" s="230"/>
      <c r="EBO6" s="231"/>
      <c r="EBP6" s="230"/>
      <c r="EBQ6" s="230"/>
      <c r="EBR6" s="230"/>
      <c r="EBS6" s="230"/>
      <c r="EBT6" s="231"/>
      <c r="EBU6" s="230"/>
      <c r="EBV6" s="230"/>
      <c r="EBW6" s="230"/>
      <c r="EBX6" s="230"/>
      <c r="EBY6" s="231"/>
      <c r="EBZ6" s="230"/>
      <c r="ECA6" s="230"/>
      <c r="ECB6" s="230"/>
      <c r="ECC6" s="230"/>
      <c r="ECD6" s="231"/>
      <c r="ECE6" s="230"/>
      <c r="ECF6" s="230"/>
      <c r="ECG6" s="230"/>
      <c r="ECH6" s="230"/>
      <c r="ECI6" s="231"/>
      <c r="ECJ6" s="230"/>
      <c r="ECK6" s="230"/>
      <c r="ECL6" s="230"/>
      <c r="ECM6" s="230"/>
      <c r="ECN6" s="231"/>
      <c r="ECO6" s="230"/>
      <c r="ECP6" s="230"/>
      <c r="ECQ6" s="230"/>
      <c r="ECR6" s="230"/>
      <c r="ECS6" s="231"/>
      <c r="ECT6" s="230"/>
      <c r="ECU6" s="230"/>
      <c r="ECV6" s="230"/>
      <c r="ECW6" s="230"/>
      <c r="ECX6" s="231"/>
      <c r="ECY6" s="230"/>
      <c r="ECZ6" s="230"/>
      <c r="EDA6" s="230"/>
      <c r="EDB6" s="230"/>
      <c r="EDC6" s="231"/>
      <c r="EDD6" s="230"/>
      <c r="EDE6" s="230"/>
      <c r="EDF6" s="230"/>
      <c r="EDG6" s="230"/>
      <c r="EDH6" s="231"/>
      <c r="EDI6" s="230"/>
      <c r="EDJ6" s="230"/>
      <c r="EDK6" s="230"/>
      <c r="EDL6" s="230"/>
      <c r="EDM6" s="231"/>
      <c r="EDN6" s="230"/>
      <c r="EDO6" s="230"/>
      <c r="EDP6" s="230"/>
      <c r="EDQ6" s="230"/>
      <c r="EDR6" s="231"/>
      <c r="EDS6" s="230"/>
      <c r="EDT6" s="230"/>
      <c r="EDU6" s="230"/>
      <c r="EDV6" s="230"/>
      <c r="EDW6" s="231"/>
      <c r="EDX6" s="230"/>
      <c r="EDY6" s="230"/>
      <c r="EDZ6" s="230"/>
      <c r="EEA6" s="230"/>
      <c r="EEB6" s="231"/>
      <c r="EEC6" s="230"/>
      <c r="EED6" s="230"/>
      <c r="EEE6" s="230"/>
      <c r="EEF6" s="230"/>
      <c r="EEG6" s="231"/>
      <c r="EEH6" s="230"/>
      <c r="EEI6" s="230"/>
      <c r="EEJ6" s="230"/>
      <c r="EEK6" s="230"/>
      <c r="EEL6" s="231"/>
      <c r="EEM6" s="230"/>
      <c r="EEN6" s="230"/>
      <c r="EEO6" s="230"/>
      <c r="EEP6" s="230"/>
      <c r="EEQ6" s="231"/>
      <c r="EER6" s="230"/>
      <c r="EES6" s="230"/>
      <c r="EET6" s="230"/>
      <c r="EEU6" s="230"/>
      <c r="EEV6" s="231"/>
      <c r="EEW6" s="230"/>
      <c r="EEX6" s="230"/>
      <c r="EEY6" s="230"/>
      <c r="EEZ6" s="230"/>
      <c r="EFA6" s="231"/>
      <c r="EFB6" s="230"/>
      <c r="EFC6" s="230"/>
      <c r="EFD6" s="230"/>
      <c r="EFE6" s="230"/>
      <c r="EFF6" s="231"/>
      <c r="EFG6" s="230"/>
      <c r="EFH6" s="230"/>
      <c r="EFI6" s="230"/>
      <c r="EFJ6" s="230"/>
      <c r="EFK6" s="231"/>
      <c r="EFL6" s="230"/>
      <c r="EFM6" s="230"/>
      <c r="EFN6" s="230"/>
      <c r="EFO6" s="230"/>
      <c r="EFP6" s="231"/>
      <c r="EFQ6" s="230"/>
      <c r="EFR6" s="230"/>
      <c r="EFS6" s="230"/>
      <c r="EFT6" s="230"/>
      <c r="EFU6" s="231"/>
      <c r="EFV6" s="230"/>
      <c r="EFW6" s="230"/>
      <c r="EFX6" s="230"/>
      <c r="EFY6" s="230"/>
      <c r="EFZ6" s="231"/>
      <c r="EGA6" s="230"/>
      <c r="EGB6" s="230"/>
      <c r="EGC6" s="230"/>
      <c r="EGD6" s="230"/>
      <c r="EGE6" s="231"/>
      <c r="EGF6" s="230"/>
      <c r="EGG6" s="230"/>
      <c r="EGH6" s="230"/>
      <c r="EGI6" s="230"/>
      <c r="EGJ6" s="231"/>
      <c r="EGK6" s="230"/>
      <c r="EGL6" s="230"/>
      <c r="EGM6" s="230"/>
      <c r="EGN6" s="230"/>
      <c r="EGO6" s="231"/>
      <c r="EGP6" s="230"/>
      <c r="EGQ6" s="230"/>
      <c r="EGR6" s="230"/>
      <c r="EGS6" s="230"/>
      <c r="EGT6" s="231"/>
      <c r="EGU6" s="230"/>
      <c r="EGV6" s="230"/>
      <c r="EGW6" s="230"/>
      <c r="EGX6" s="230"/>
      <c r="EGY6" s="231"/>
      <c r="EGZ6" s="230"/>
      <c r="EHA6" s="230"/>
      <c r="EHB6" s="230"/>
      <c r="EHC6" s="230"/>
      <c r="EHD6" s="231"/>
      <c r="EHE6" s="230"/>
      <c r="EHF6" s="230"/>
      <c r="EHG6" s="230"/>
      <c r="EHH6" s="230"/>
      <c r="EHI6" s="231"/>
      <c r="EHJ6" s="230"/>
      <c r="EHK6" s="230"/>
      <c r="EHL6" s="230"/>
      <c r="EHM6" s="230"/>
      <c r="EHN6" s="231"/>
      <c r="EHO6" s="230"/>
      <c r="EHP6" s="230"/>
      <c r="EHQ6" s="230"/>
      <c r="EHR6" s="230"/>
      <c r="EHS6" s="231"/>
      <c r="EHT6" s="230"/>
      <c r="EHU6" s="230"/>
      <c r="EHV6" s="230"/>
      <c r="EHW6" s="230"/>
      <c r="EHX6" s="231"/>
      <c r="EHY6" s="230"/>
      <c r="EHZ6" s="230"/>
      <c r="EIA6" s="230"/>
      <c r="EIB6" s="230"/>
      <c r="EIC6" s="231"/>
      <c r="EID6" s="230"/>
      <c r="EIE6" s="230"/>
      <c r="EIF6" s="230"/>
      <c r="EIG6" s="230"/>
      <c r="EIH6" s="231"/>
      <c r="EII6" s="230"/>
      <c r="EIJ6" s="230"/>
      <c r="EIK6" s="230"/>
      <c r="EIL6" s="230"/>
      <c r="EIM6" s="231"/>
      <c r="EIN6" s="230"/>
      <c r="EIO6" s="230"/>
      <c r="EIP6" s="230"/>
      <c r="EIQ6" s="230"/>
      <c r="EIR6" s="231"/>
      <c r="EIS6" s="230"/>
      <c r="EIT6" s="230"/>
      <c r="EIU6" s="230"/>
      <c r="EIV6" s="230"/>
      <c r="EIW6" s="231"/>
      <c r="EIX6" s="230"/>
      <c r="EIY6" s="230"/>
      <c r="EIZ6" s="230"/>
      <c r="EJA6" s="230"/>
      <c r="EJB6" s="231"/>
      <c r="EJC6" s="230"/>
      <c r="EJD6" s="230"/>
      <c r="EJE6" s="230"/>
      <c r="EJF6" s="230"/>
      <c r="EJG6" s="231"/>
      <c r="EJH6" s="230"/>
      <c r="EJI6" s="230"/>
      <c r="EJJ6" s="230"/>
      <c r="EJK6" s="230"/>
      <c r="EJL6" s="231"/>
      <c r="EJM6" s="230"/>
      <c r="EJN6" s="230"/>
      <c r="EJO6" s="230"/>
      <c r="EJP6" s="230"/>
      <c r="EJQ6" s="231"/>
      <c r="EJR6" s="230"/>
      <c r="EJS6" s="230"/>
      <c r="EJT6" s="230"/>
      <c r="EJU6" s="230"/>
      <c r="EJV6" s="231"/>
      <c r="EJW6" s="230"/>
      <c r="EJX6" s="230"/>
      <c r="EJY6" s="230"/>
      <c r="EJZ6" s="230"/>
      <c r="EKA6" s="231"/>
      <c r="EKB6" s="230"/>
      <c r="EKC6" s="230"/>
      <c r="EKD6" s="230"/>
      <c r="EKE6" s="230"/>
      <c r="EKF6" s="231"/>
      <c r="EKG6" s="230"/>
      <c r="EKH6" s="230"/>
      <c r="EKI6" s="230"/>
      <c r="EKJ6" s="230"/>
      <c r="EKK6" s="231"/>
      <c r="EKL6" s="230"/>
      <c r="EKM6" s="230"/>
      <c r="EKN6" s="230"/>
      <c r="EKO6" s="230"/>
      <c r="EKP6" s="231"/>
      <c r="EKQ6" s="230"/>
      <c r="EKR6" s="230"/>
      <c r="EKS6" s="230"/>
      <c r="EKT6" s="230"/>
      <c r="EKU6" s="231"/>
      <c r="EKV6" s="230"/>
      <c r="EKW6" s="230"/>
      <c r="EKX6" s="230"/>
      <c r="EKY6" s="230"/>
      <c r="EKZ6" s="231"/>
      <c r="ELA6" s="230"/>
      <c r="ELB6" s="230"/>
      <c r="ELC6" s="230"/>
      <c r="ELD6" s="230"/>
      <c r="ELE6" s="231"/>
      <c r="ELF6" s="230"/>
      <c r="ELG6" s="230"/>
      <c r="ELH6" s="230"/>
      <c r="ELI6" s="230"/>
      <c r="ELJ6" s="231"/>
      <c r="ELK6" s="230"/>
      <c r="ELL6" s="230"/>
      <c r="ELM6" s="230"/>
      <c r="ELN6" s="230"/>
      <c r="ELO6" s="231"/>
      <c r="ELP6" s="230"/>
      <c r="ELQ6" s="230"/>
      <c r="ELR6" s="230"/>
      <c r="ELS6" s="230"/>
      <c r="ELT6" s="231"/>
      <c r="ELU6" s="230"/>
      <c r="ELV6" s="230"/>
      <c r="ELW6" s="230"/>
      <c r="ELX6" s="230"/>
      <c r="ELY6" s="231"/>
      <c r="ELZ6" s="230"/>
      <c r="EMA6" s="230"/>
      <c r="EMB6" s="230"/>
      <c r="EMC6" s="230"/>
      <c r="EMD6" s="231"/>
      <c r="EME6" s="230"/>
      <c r="EMF6" s="230"/>
      <c r="EMG6" s="230"/>
      <c r="EMH6" s="230"/>
      <c r="EMI6" s="231"/>
      <c r="EMJ6" s="230"/>
      <c r="EMK6" s="230"/>
      <c r="EML6" s="230"/>
      <c r="EMM6" s="230"/>
      <c r="EMN6" s="231"/>
      <c r="EMO6" s="230"/>
      <c r="EMP6" s="230"/>
      <c r="EMQ6" s="230"/>
      <c r="EMR6" s="230"/>
      <c r="EMS6" s="231"/>
      <c r="EMT6" s="230"/>
      <c r="EMU6" s="230"/>
      <c r="EMV6" s="230"/>
      <c r="EMW6" s="230"/>
      <c r="EMX6" s="231"/>
      <c r="EMY6" s="230"/>
      <c r="EMZ6" s="230"/>
      <c r="ENA6" s="230"/>
      <c r="ENB6" s="230"/>
      <c r="ENC6" s="231"/>
      <c r="END6" s="230"/>
      <c r="ENE6" s="230"/>
      <c r="ENF6" s="230"/>
      <c r="ENG6" s="230"/>
      <c r="ENH6" s="231"/>
      <c r="ENI6" s="230"/>
      <c r="ENJ6" s="230"/>
      <c r="ENK6" s="230"/>
      <c r="ENL6" s="230"/>
      <c r="ENM6" s="231"/>
      <c r="ENN6" s="230"/>
      <c r="ENO6" s="230"/>
      <c r="ENP6" s="230"/>
      <c r="ENQ6" s="230"/>
      <c r="ENR6" s="231"/>
      <c r="ENS6" s="230"/>
      <c r="ENT6" s="230"/>
      <c r="ENU6" s="230"/>
      <c r="ENV6" s="230"/>
      <c r="ENW6" s="231"/>
      <c r="ENX6" s="230"/>
      <c r="ENY6" s="230"/>
      <c r="ENZ6" s="230"/>
      <c r="EOA6" s="230"/>
      <c r="EOB6" s="231"/>
      <c r="EOC6" s="230"/>
      <c r="EOD6" s="230"/>
      <c r="EOE6" s="230"/>
      <c r="EOF6" s="230"/>
      <c r="EOG6" s="231"/>
      <c r="EOH6" s="230"/>
      <c r="EOI6" s="230"/>
      <c r="EOJ6" s="230"/>
      <c r="EOK6" s="230"/>
      <c r="EOL6" s="231"/>
      <c r="EOM6" s="230"/>
      <c r="EON6" s="230"/>
      <c r="EOO6" s="230"/>
      <c r="EOP6" s="230"/>
      <c r="EOQ6" s="231"/>
      <c r="EOR6" s="230"/>
      <c r="EOS6" s="230"/>
      <c r="EOT6" s="230"/>
      <c r="EOU6" s="230"/>
      <c r="EOV6" s="231"/>
      <c r="EOW6" s="230"/>
      <c r="EOX6" s="230"/>
      <c r="EOY6" s="230"/>
      <c r="EOZ6" s="230"/>
      <c r="EPA6" s="231"/>
      <c r="EPB6" s="230"/>
      <c r="EPC6" s="230"/>
      <c r="EPD6" s="230"/>
      <c r="EPE6" s="230"/>
      <c r="EPF6" s="231"/>
      <c r="EPG6" s="230"/>
      <c r="EPH6" s="230"/>
      <c r="EPI6" s="230"/>
      <c r="EPJ6" s="230"/>
      <c r="EPK6" s="231"/>
      <c r="EPL6" s="230"/>
      <c r="EPM6" s="230"/>
      <c r="EPN6" s="230"/>
      <c r="EPO6" s="230"/>
      <c r="EPP6" s="231"/>
      <c r="EPQ6" s="230"/>
      <c r="EPR6" s="230"/>
      <c r="EPS6" s="230"/>
      <c r="EPT6" s="230"/>
      <c r="EPU6" s="231"/>
      <c r="EPV6" s="230"/>
      <c r="EPW6" s="230"/>
      <c r="EPX6" s="230"/>
      <c r="EPY6" s="230"/>
      <c r="EPZ6" s="231"/>
      <c r="EQA6" s="230"/>
      <c r="EQB6" s="230"/>
      <c r="EQC6" s="230"/>
      <c r="EQD6" s="230"/>
      <c r="EQE6" s="231"/>
      <c r="EQF6" s="230"/>
      <c r="EQG6" s="230"/>
      <c r="EQH6" s="230"/>
      <c r="EQI6" s="230"/>
      <c r="EQJ6" s="231"/>
      <c r="EQK6" s="230"/>
      <c r="EQL6" s="230"/>
      <c r="EQM6" s="230"/>
      <c r="EQN6" s="230"/>
      <c r="EQO6" s="231"/>
      <c r="EQP6" s="230"/>
      <c r="EQQ6" s="230"/>
      <c r="EQR6" s="230"/>
      <c r="EQS6" s="230"/>
      <c r="EQT6" s="231"/>
      <c r="EQU6" s="230"/>
      <c r="EQV6" s="230"/>
      <c r="EQW6" s="230"/>
      <c r="EQX6" s="230"/>
      <c r="EQY6" s="231"/>
      <c r="EQZ6" s="230"/>
      <c r="ERA6" s="230"/>
      <c r="ERB6" s="230"/>
      <c r="ERC6" s="230"/>
      <c r="ERD6" s="231"/>
      <c r="ERE6" s="230"/>
      <c r="ERF6" s="230"/>
      <c r="ERG6" s="230"/>
      <c r="ERH6" s="230"/>
      <c r="ERI6" s="231"/>
      <c r="ERJ6" s="230"/>
      <c r="ERK6" s="230"/>
      <c r="ERL6" s="230"/>
      <c r="ERM6" s="230"/>
      <c r="ERN6" s="231"/>
      <c r="ERO6" s="230"/>
      <c r="ERP6" s="230"/>
      <c r="ERQ6" s="230"/>
      <c r="ERR6" s="230"/>
      <c r="ERS6" s="231"/>
      <c r="ERT6" s="230"/>
      <c r="ERU6" s="230"/>
      <c r="ERV6" s="230"/>
      <c r="ERW6" s="230"/>
      <c r="ERX6" s="231"/>
      <c r="ERY6" s="230"/>
      <c r="ERZ6" s="230"/>
      <c r="ESA6" s="230"/>
      <c r="ESB6" s="230"/>
      <c r="ESC6" s="231"/>
      <c r="ESD6" s="230"/>
      <c r="ESE6" s="230"/>
      <c r="ESF6" s="230"/>
      <c r="ESG6" s="230"/>
      <c r="ESH6" s="231"/>
      <c r="ESI6" s="230"/>
      <c r="ESJ6" s="230"/>
      <c r="ESK6" s="230"/>
      <c r="ESL6" s="230"/>
      <c r="ESM6" s="231"/>
      <c r="ESN6" s="230"/>
      <c r="ESO6" s="230"/>
      <c r="ESP6" s="230"/>
      <c r="ESQ6" s="230"/>
      <c r="ESR6" s="231"/>
      <c r="ESS6" s="230"/>
      <c r="EST6" s="230"/>
      <c r="ESU6" s="230"/>
      <c r="ESV6" s="230"/>
      <c r="ESW6" s="231"/>
      <c r="ESX6" s="230"/>
      <c r="ESY6" s="230"/>
      <c r="ESZ6" s="230"/>
      <c r="ETA6" s="230"/>
      <c r="ETB6" s="231"/>
      <c r="ETC6" s="230"/>
      <c r="ETD6" s="230"/>
      <c r="ETE6" s="230"/>
      <c r="ETF6" s="230"/>
      <c r="ETG6" s="231"/>
      <c r="ETH6" s="230"/>
      <c r="ETI6" s="230"/>
      <c r="ETJ6" s="230"/>
      <c r="ETK6" s="230"/>
      <c r="ETL6" s="231"/>
      <c r="ETM6" s="230"/>
      <c r="ETN6" s="230"/>
      <c r="ETO6" s="230"/>
      <c r="ETP6" s="230"/>
      <c r="ETQ6" s="231"/>
      <c r="ETR6" s="230"/>
      <c r="ETS6" s="230"/>
      <c r="ETT6" s="230"/>
      <c r="ETU6" s="230"/>
      <c r="ETV6" s="231"/>
      <c r="ETW6" s="230"/>
      <c r="ETX6" s="230"/>
      <c r="ETY6" s="230"/>
      <c r="ETZ6" s="230"/>
      <c r="EUA6" s="231"/>
      <c r="EUB6" s="230"/>
      <c r="EUC6" s="230"/>
      <c r="EUD6" s="230"/>
      <c r="EUE6" s="230"/>
      <c r="EUF6" s="231"/>
      <c r="EUG6" s="230"/>
      <c r="EUH6" s="230"/>
      <c r="EUI6" s="230"/>
      <c r="EUJ6" s="230"/>
      <c r="EUK6" s="231"/>
      <c r="EUL6" s="230"/>
      <c r="EUM6" s="230"/>
      <c r="EUN6" s="230"/>
      <c r="EUO6" s="230"/>
      <c r="EUP6" s="231"/>
      <c r="EUQ6" s="230"/>
      <c r="EUR6" s="230"/>
      <c r="EUS6" s="230"/>
      <c r="EUT6" s="230"/>
      <c r="EUU6" s="231"/>
      <c r="EUV6" s="230"/>
      <c r="EUW6" s="230"/>
      <c r="EUX6" s="230"/>
      <c r="EUY6" s="230"/>
      <c r="EUZ6" s="231"/>
      <c r="EVA6" s="230"/>
      <c r="EVB6" s="230"/>
      <c r="EVC6" s="230"/>
      <c r="EVD6" s="230"/>
      <c r="EVE6" s="231"/>
      <c r="EVF6" s="230"/>
      <c r="EVG6" s="230"/>
      <c r="EVH6" s="230"/>
      <c r="EVI6" s="230"/>
      <c r="EVJ6" s="231"/>
      <c r="EVK6" s="230"/>
      <c r="EVL6" s="230"/>
      <c r="EVM6" s="230"/>
      <c r="EVN6" s="230"/>
      <c r="EVO6" s="231"/>
      <c r="EVP6" s="230"/>
      <c r="EVQ6" s="230"/>
      <c r="EVR6" s="230"/>
      <c r="EVS6" s="230"/>
      <c r="EVT6" s="231"/>
      <c r="EVU6" s="230"/>
      <c r="EVV6" s="230"/>
      <c r="EVW6" s="230"/>
      <c r="EVX6" s="230"/>
      <c r="EVY6" s="231"/>
      <c r="EVZ6" s="230"/>
      <c r="EWA6" s="230"/>
      <c r="EWB6" s="230"/>
      <c r="EWC6" s="230"/>
      <c r="EWD6" s="231"/>
      <c r="EWE6" s="230"/>
      <c r="EWF6" s="230"/>
      <c r="EWG6" s="230"/>
      <c r="EWH6" s="230"/>
      <c r="EWI6" s="231"/>
      <c r="EWJ6" s="230"/>
      <c r="EWK6" s="230"/>
      <c r="EWL6" s="230"/>
      <c r="EWM6" s="230"/>
      <c r="EWN6" s="231"/>
      <c r="EWO6" s="230"/>
      <c r="EWP6" s="230"/>
      <c r="EWQ6" s="230"/>
      <c r="EWR6" s="230"/>
      <c r="EWS6" s="231"/>
      <c r="EWT6" s="230"/>
      <c r="EWU6" s="230"/>
      <c r="EWV6" s="230"/>
      <c r="EWW6" s="230"/>
      <c r="EWX6" s="231"/>
      <c r="EWY6" s="230"/>
      <c r="EWZ6" s="230"/>
      <c r="EXA6" s="230"/>
      <c r="EXB6" s="230"/>
      <c r="EXC6" s="231"/>
      <c r="EXD6" s="230"/>
      <c r="EXE6" s="230"/>
      <c r="EXF6" s="230"/>
      <c r="EXG6" s="230"/>
      <c r="EXH6" s="231"/>
      <c r="EXI6" s="230"/>
      <c r="EXJ6" s="230"/>
      <c r="EXK6" s="230"/>
      <c r="EXL6" s="230"/>
      <c r="EXM6" s="231"/>
      <c r="EXN6" s="230"/>
      <c r="EXO6" s="230"/>
      <c r="EXP6" s="230"/>
      <c r="EXQ6" s="230"/>
      <c r="EXR6" s="231"/>
      <c r="EXS6" s="230"/>
      <c r="EXT6" s="230"/>
      <c r="EXU6" s="230"/>
      <c r="EXV6" s="230"/>
      <c r="EXW6" s="231"/>
      <c r="EXX6" s="230"/>
      <c r="EXY6" s="230"/>
      <c r="EXZ6" s="230"/>
      <c r="EYA6" s="230"/>
      <c r="EYB6" s="231"/>
      <c r="EYC6" s="230"/>
      <c r="EYD6" s="230"/>
      <c r="EYE6" s="230"/>
      <c r="EYF6" s="230"/>
      <c r="EYG6" s="231"/>
      <c r="EYH6" s="230"/>
      <c r="EYI6" s="230"/>
      <c r="EYJ6" s="230"/>
      <c r="EYK6" s="230"/>
      <c r="EYL6" s="231"/>
      <c r="EYM6" s="230"/>
      <c r="EYN6" s="230"/>
      <c r="EYO6" s="230"/>
      <c r="EYP6" s="230"/>
      <c r="EYQ6" s="231"/>
      <c r="EYR6" s="230"/>
      <c r="EYS6" s="230"/>
      <c r="EYT6" s="230"/>
      <c r="EYU6" s="230"/>
      <c r="EYV6" s="231"/>
      <c r="EYW6" s="230"/>
      <c r="EYX6" s="230"/>
      <c r="EYY6" s="230"/>
      <c r="EYZ6" s="230"/>
      <c r="EZA6" s="231"/>
      <c r="EZB6" s="230"/>
      <c r="EZC6" s="230"/>
      <c r="EZD6" s="230"/>
      <c r="EZE6" s="230"/>
      <c r="EZF6" s="231"/>
      <c r="EZG6" s="230"/>
      <c r="EZH6" s="230"/>
      <c r="EZI6" s="230"/>
      <c r="EZJ6" s="230"/>
      <c r="EZK6" s="231"/>
      <c r="EZL6" s="230"/>
      <c r="EZM6" s="230"/>
      <c r="EZN6" s="230"/>
      <c r="EZO6" s="230"/>
      <c r="EZP6" s="231"/>
      <c r="EZQ6" s="230"/>
      <c r="EZR6" s="230"/>
      <c r="EZS6" s="230"/>
      <c r="EZT6" s="230"/>
      <c r="EZU6" s="231"/>
      <c r="EZV6" s="230"/>
      <c r="EZW6" s="230"/>
      <c r="EZX6" s="230"/>
      <c r="EZY6" s="230"/>
      <c r="EZZ6" s="231"/>
      <c r="FAA6" s="230"/>
      <c r="FAB6" s="230"/>
      <c r="FAC6" s="230"/>
      <c r="FAD6" s="230"/>
      <c r="FAE6" s="231"/>
      <c r="FAF6" s="230"/>
      <c r="FAG6" s="230"/>
      <c r="FAH6" s="230"/>
      <c r="FAI6" s="230"/>
      <c r="FAJ6" s="231"/>
      <c r="FAK6" s="230"/>
      <c r="FAL6" s="230"/>
      <c r="FAM6" s="230"/>
      <c r="FAN6" s="230"/>
      <c r="FAO6" s="231"/>
      <c r="FAP6" s="230"/>
      <c r="FAQ6" s="230"/>
      <c r="FAR6" s="230"/>
      <c r="FAS6" s="230"/>
      <c r="FAT6" s="231"/>
      <c r="FAU6" s="230"/>
      <c r="FAV6" s="230"/>
      <c r="FAW6" s="230"/>
      <c r="FAX6" s="230"/>
      <c r="FAY6" s="231"/>
      <c r="FAZ6" s="230"/>
      <c r="FBA6" s="230"/>
      <c r="FBB6" s="230"/>
      <c r="FBC6" s="230"/>
      <c r="FBD6" s="231"/>
      <c r="FBE6" s="230"/>
      <c r="FBF6" s="230"/>
      <c r="FBG6" s="230"/>
      <c r="FBH6" s="230"/>
      <c r="FBI6" s="231"/>
      <c r="FBJ6" s="230"/>
      <c r="FBK6" s="230"/>
      <c r="FBL6" s="230"/>
      <c r="FBM6" s="230"/>
      <c r="FBN6" s="231"/>
      <c r="FBO6" s="230"/>
      <c r="FBP6" s="230"/>
      <c r="FBQ6" s="230"/>
      <c r="FBR6" s="230"/>
      <c r="FBS6" s="231"/>
      <c r="FBT6" s="230"/>
      <c r="FBU6" s="230"/>
      <c r="FBV6" s="230"/>
      <c r="FBW6" s="230"/>
      <c r="FBX6" s="231"/>
      <c r="FBY6" s="230"/>
      <c r="FBZ6" s="230"/>
      <c r="FCA6" s="230"/>
      <c r="FCB6" s="230"/>
      <c r="FCC6" s="231"/>
      <c r="FCD6" s="230"/>
      <c r="FCE6" s="230"/>
      <c r="FCF6" s="230"/>
      <c r="FCG6" s="230"/>
      <c r="FCH6" s="231"/>
      <c r="FCI6" s="230"/>
      <c r="FCJ6" s="230"/>
      <c r="FCK6" s="230"/>
      <c r="FCL6" s="230"/>
      <c r="FCM6" s="231"/>
      <c r="FCN6" s="230"/>
      <c r="FCO6" s="230"/>
      <c r="FCP6" s="230"/>
      <c r="FCQ6" s="230"/>
      <c r="FCR6" s="231"/>
      <c r="FCS6" s="230"/>
      <c r="FCT6" s="230"/>
      <c r="FCU6" s="230"/>
      <c r="FCV6" s="230"/>
      <c r="FCW6" s="231"/>
      <c r="FCX6" s="230"/>
      <c r="FCY6" s="230"/>
      <c r="FCZ6" s="230"/>
      <c r="FDA6" s="230"/>
      <c r="FDB6" s="231"/>
      <c r="FDC6" s="230"/>
      <c r="FDD6" s="230"/>
      <c r="FDE6" s="230"/>
      <c r="FDF6" s="230"/>
      <c r="FDG6" s="231"/>
      <c r="FDH6" s="230"/>
      <c r="FDI6" s="230"/>
      <c r="FDJ6" s="230"/>
      <c r="FDK6" s="230"/>
      <c r="FDL6" s="231"/>
      <c r="FDM6" s="230"/>
      <c r="FDN6" s="230"/>
      <c r="FDO6" s="230"/>
      <c r="FDP6" s="230"/>
      <c r="FDQ6" s="231"/>
      <c r="FDR6" s="230"/>
      <c r="FDS6" s="230"/>
      <c r="FDT6" s="230"/>
      <c r="FDU6" s="230"/>
      <c r="FDV6" s="231"/>
      <c r="FDW6" s="230"/>
      <c r="FDX6" s="230"/>
      <c r="FDY6" s="230"/>
      <c r="FDZ6" s="230"/>
      <c r="FEA6" s="231"/>
      <c r="FEB6" s="230"/>
      <c r="FEC6" s="230"/>
      <c r="FED6" s="230"/>
      <c r="FEE6" s="230"/>
      <c r="FEF6" s="231"/>
      <c r="FEG6" s="230"/>
      <c r="FEH6" s="230"/>
      <c r="FEI6" s="230"/>
      <c r="FEJ6" s="230"/>
      <c r="FEK6" s="231"/>
      <c r="FEL6" s="230"/>
      <c r="FEM6" s="230"/>
      <c r="FEN6" s="230"/>
      <c r="FEO6" s="230"/>
      <c r="FEP6" s="231"/>
      <c r="FEQ6" s="230"/>
      <c r="FER6" s="230"/>
      <c r="FES6" s="230"/>
      <c r="FET6" s="230"/>
      <c r="FEU6" s="231"/>
      <c r="FEV6" s="230"/>
      <c r="FEW6" s="230"/>
      <c r="FEX6" s="230"/>
      <c r="FEY6" s="230"/>
      <c r="FEZ6" s="231"/>
      <c r="FFA6" s="230"/>
      <c r="FFB6" s="230"/>
      <c r="FFC6" s="230"/>
      <c r="FFD6" s="230"/>
      <c r="FFE6" s="231"/>
      <c r="FFF6" s="230"/>
      <c r="FFG6" s="230"/>
      <c r="FFH6" s="230"/>
      <c r="FFI6" s="230"/>
      <c r="FFJ6" s="231"/>
      <c r="FFK6" s="230"/>
      <c r="FFL6" s="230"/>
      <c r="FFM6" s="230"/>
      <c r="FFN6" s="230"/>
      <c r="FFO6" s="231"/>
      <c r="FFP6" s="230"/>
      <c r="FFQ6" s="230"/>
      <c r="FFR6" s="230"/>
      <c r="FFS6" s="230"/>
      <c r="FFT6" s="231"/>
      <c r="FFU6" s="230"/>
      <c r="FFV6" s="230"/>
      <c r="FFW6" s="230"/>
      <c r="FFX6" s="230"/>
      <c r="FFY6" s="231"/>
      <c r="FFZ6" s="230"/>
      <c r="FGA6" s="230"/>
      <c r="FGB6" s="230"/>
      <c r="FGC6" s="230"/>
      <c r="FGD6" s="231"/>
      <c r="FGE6" s="230"/>
      <c r="FGF6" s="230"/>
      <c r="FGG6" s="230"/>
      <c r="FGH6" s="230"/>
      <c r="FGI6" s="231"/>
      <c r="FGJ6" s="230"/>
      <c r="FGK6" s="230"/>
      <c r="FGL6" s="230"/>
      <c r="FGM6" s="230"/>
      <c r="FGN6" s="231"/>
      <c r="FGO6" s="230"/>
      <c r="FGP6" s="230"/>
      <c r="FGQ6" s="230"/>
      <c r="FGR6" s="230"/>
      <c r="FGS6" s="231"/>
      <c r="FGT6" s="230"/>
      <c r="FGU6" s="230"/>
      <c r="FGV6" s="230"/>
      <c r="FGW6" s="230"/>
      <c r="FGX6" s="231"/>
      <c r="FGY6" s="230"/>
      <c r="FGZ6" s="230"/>
      <c r="FHA6" s="230"/>
      <c r="FHB6" s="230"/>
      <c r="FHC6" s="231"/>
      <c r="FHD6" s="230"/>
      <c r="FHE6" s="230"/>
      <c r="FHF6" s="230"/>
      <c r="FHG6" s="230"/>
      <c r="FHH6" s="231"/>
      <c r="FHI6" s="230"/>
      <c r="FHJ6" s="230"/>
      <c r="FHK6" s="230"/>
      <c r="FHL6" s="230"/>
      <c r="FHM6" s="231"/>
      <c r="FHN6" s="230"/>
      <c r="FHO6" s="230"/>
      <c r="FHP6" s="230"/>
      <c r="FHQ6" s="230"/>
      <c r="FHR6" s="231"/>
      <c r="FHS6" s="230"/>
      <c r="FHT6" s="230"/>
      <c r="FHU6" s="230"/>
      <c r="FHV6" s="230"/>
      <c r="FHW6" s="231"/>
      <c r="FHX6" s="230"/>
      <c r="FHY6" s="230"/>
      <c r="FHZ6" s="230"/>
      <c r="FIA6" s="230"/>
      <c r="FIB6" s="231"/>
      <c r="FIC6" s="230"/>
      <c r="FID6" s="230"/>
      <c r="FIE6" s="230"/>
      <c r="FIF6" s="230"/>
      <c r="FIG6" s="231"/>
      <c r="FIH6" s="230"/>
      <c r="FII6" s="230"/>
      <c r="FIJ6" s="230"/>
      <c r="FIK6" s="230"/>
      <c r="FIL6" s="231"/>
      <c r="FIM6" s="230"/>
      <c r="FIN6" s="230"/>
      <c r="FIO6" s="230"/>
      <c r="FIP6" s="230"/>
      <c r="FIQ6" s="231"/>
      <c r="FIR6" s="230"/>
      <c r="FIS6" s="230"/>
      <c r="FIT6" s="230"/>
      <c r="FIU6" s="230"/>
      <c r="FIV6" s="231"/>
      <c r="FIW6" s="230"/>
      <c r="FIX6" s="230"/>
      <c r="FIY6" s="230"/>
      <c r="FIZ6" s="230"/>
      <c r="FJA6" s="231"/>
      <c r="FJB6" s="230"/>
      <c r="FJC6" s="230"/>
      <c r="FJD6" s="230"/>
      <c r="FJE6" s="230"/>
      <c r="FJF6" s="231"/>
      <c r="FJG6" s="230"/>
      <c r="FJH6" s="230"/>
      <c r="FJI6" s="230"/>
      <c r="FJJ6" s="230"/>
      <c r="FJK6" s="231"/>
      <c r="FJL6" s="230"/>
      <c r="FJM6" s="230"/>
      <c r="FJN6" s="230"/>
      <c r="FJO6" s="230"/>
      <c r="FJP6" s="231"/>
      <c r="FJQ6" s="230"/>
      <c r="FJR6" s="230"/>
      <c r="FJS6" s="230"/>
      <c r="FJT6" s="230"/>
      <c r="FJU6" s="231"/>
      <c r="FJV6" s="230"/>
      <c r="FJW6" s="230"/>
      <c r="FJX6" s="230"/>
      <c r="FJY6" s="230"/>
      <c r="FJZ6" s="231"/>
      <c r="FKA6" s="230"/>
      <c r="FKB6" s="230"/>
      <c r="FKC6" s="230"/>
      <c r="FKD6" s="230"/>
      <c r="FKE6" s="231"/>
      <c r="FKF6" s="230"/>
      <c r="FKG6" s="230"/>
      <c r="FKH6" s="230"/>
      <c r="FKI6" s="230"/>
      <c r="FKJ6" s="231"/>
      <c r="FKK6" s="230"/>
      <c r="FKL6" s="230"/>
      <c r="FKM6" s="230"/>
      <c r="FKN6" s="230"/>
      <c r="FKO6" s="231"/>
      <c r="FKP6" s="230"/>
      <c r="FKQ6" s="230"/>
      <c r="FKR6" s="230"/>
      <c r="FKS6" s="230"/>
      <c r="FKT6" s="231"/>
      <c r="FKU6" s="230"/>
      <c r="FKV6" s="230"/>
      <c r="FKW6" s="230"/>
      <c r="FKX6" s="230"/>
      <c r="FKY6" s="231"/>
      <c r="FKZ6" s="230"/>
      <c r="FLA6" s="230"/>
      <c r="FLB6" s="230"/>
      <c r="FLC6" s="230"/>
      <c r="FLD6" s="231"/>
      <c r="FLE6" s="230"/>
      <c r="FLF6" s="230"/>
      <c r="FLG6" s="230"/>
      <c r="FLH6" s="230"/>
      <c r="FLI6" s="231"/>
      <c r="FLJ6" s="230"/>
      <c r="FLK6" s="230"/>
      <c r="FLL6" s="230"/>
      <c r="FLM6" s="230"/>
      <c r="FLN6" s="231"/>
      <c r="FLO6" s="230"/>
      <c r="FLP6" s="230"/>
      <c r="FLQ6" s="230"/>
      <c r="FLR6" s="230"/>
      <c r="FLS6" s="231"/>
      <c r="FLT6" s="230"/>
      <c r="FLU6" s="230"/>
      <c r="FLV6" s="230"/>
      <c r="FLW6" s="230"/>
      <c r="FLX6" s="231"/>
      <c r="FLY6" s="230"/>
      <c r="FLZ6" s="230"/>
      <c r="FMA6" s="230"/>
      <c r="FMB6" s="230"/>
      <c r="FMC6" s="231"/>
      <c r="FMD6" s="230"/>
      <c r="FME6" s="230"/>
      <c r="FMF6" s="230"/>
      <c r="FMG6" s="230"/>
      <c r="FMH6" s="231"/>
      <c r="FMI6" s="230"/>
      <c r="FMJ6" s="230"/>
      <c r="FMK6" s="230"/>
      <c r="FML6" s="230"/>
      <c r="FMM6" s="231"/>
      <c r="FMN6" s="230"/>
      <c r="FMO6" s="230"/>
      <c r="FMP6" s="230"/>
      <c r="FMQ6" s="230"/>
      <c r="FMR6" s="231"/>
      <c r="FMS6" s="230"/>
      <c r="FMT6" s="230"/>
      <c r="FMU6" s="230"/>
      <c r="FMV6" s="230"/>
      <c r="FMW6" s="231"/>
      <c r="FMX6" s="230"/>
      <c r="FMY6" s="230"/>
      <c r="FMZ6" s="230"/>
      <c r="FNA6" s="230"/>
      <c r="FNB6" s="231"/>
      <c r="FNC6" s="230"/>
      <c r="FND6" s="230"/>
      <c r="FNE6" s="230"/>
      <c r="FNF6" s="230"/>
      <c r="FNG6" s="231"/>
      <c r="FNH6" s="230"/>
      <c r="FNI6" s="230"/>
      <c r="FNJ6" s="230"/>
      <c r="FNK6" s="230"/>
      <c r="FNL6" s="231"/>
      <c r="FNM6" s="230"/>
      <c r="FNN6" s="230"/>
      <c r="FNO6" s="230"/>
      <c r="FNP6" s="230"/>
      <c r="FNQ6" s="231"/>
      <c r="FNR6" s="230"/>
      <c r="FNS6" s="230"/>
      <c r="FNT6" s="230"/>
      <c r="FNU6" s="230"/>
      <c r="FNV6" s="231"/>
      <c r="FNW6" s="230"/>
      <c r="FNX6" s="230"/>
      <c r="FNY6" s="230"/>
      <c r="FNZ6" s="230"/>
      <c r="FOA6" s="231"/>
      <c r="FOB6" s="230"/>
      <c r="FOC6" s="230"/>
      <c r="FOD6" s="230"/>
      <c r="FOE6" s="230"/>
      <c r="FOF6" s="231"/>
      <c r="FOG6" s="230"/>
      <c r="FOH6" s="230"/>
      <c r="FOI6" s="230"/>
      <c r="FOJ6" s="230"/>
      <c r="FOK6" s="231"/>
      <c r="FOL6" s="230"/>
      <c r="FOM6" s="230"/>
      <c r="FON6" s="230"/>
      <c r="FOO6" s="230"/>
      <c r="FOP6" s="231"/>
      <c r="FOQ6" s="230"/>
      <c r="FOR6" s="230"/>
      <c r="FOS6" s="230"/>
      <c r="FOT6" s="230"/>
      <c r="FOU6" s="231"/>
      <c r="FOV6" s="230"/>
      <c r="FOW6" s="230"/>
      <c r="FOX6" s="230"/>
      <c r="FOY6" s="230"/>
      <c r="FOZ6" s="231"/>
      <c r="FPA6" s="230"/>
      <c r="FPB6" s="230"/>
      <c r="FPC6" s="230"/>
      <c r="FPD6" s="230"/>
      <c r="FPE6" s="231"/>
      <c r="FPF6" s="230"/>
      <c r="FPG6" s="230"/>
      <c r="FPH6" s="230"/>
      <c r="FPI6" s="230"/>
      <c r="FPJ6" s="231"/>
      <c r="FPK6" s="230"/>
      <c r="FPL6" s="230"/>
      <c r="FPM6" s="230"/>
      <c r="FPN6" s="230"/>
      <c r="FPO6" s="231"/>
      <c r="FPP6" s="230"/>
      <c r="FPQ6" s="230"/>
      <c r="FPR6" s="230"/>
      <c r="FPS6" s="230"/>
      <c r="FPT6" s="231"/>
      <c r="FPU6" s="230"/>
      <c r="FPV6" s="230"/>
      <c r="FPW6" s="230"/>
      <c r="FPX6" s="230"/>
      <c r="FPY6" s="231"/>
      <c r="FPZ6" s="230"/>
      <c r="FQA6" s="230"/>
      <c r="FQB6" s="230"/>
      <c r="FQC6" s="230"/>
      <c r="FQD6" s="231"/>
      <c r="FQE6" s="230"/>
      <c r="FQF6" s="230"/>
      <c r="FQG6" s="230"/>
      <c r="FQH6" s="230"/>
      <c r="FQI6" s="231"/>
      <c r="FQJ6" s="230"/>
      <c r="FQK6" s="230"/>
      <c r="FQL6" s="230"/>
      <c r="FQM6" s="230"/>
      <c r="FQN6" s="231"/>
      <c r="FQO6" s="230"/>
      <c r="FQP6" s="230"/>
      <c r="FQQ6" s="230"/>
      <c r="FQR6" s="230"/>
      <c r="FQS6" s="231"/>
      <c r="FQT6" s="230"/>
      <c r="FQU6" s="230"/>
      <c r="FQV6" s="230"/>
      <c r="FQW6" s="230"/>
      <c r="FQX6" s="231"/>
      <c r="FQY6" s="230"/>
      <c r="FQZ6" s="230"/>
      <c r="FRA6" s="230"/>
      <c r="FRB6" s="230"/>
      <c r="FRC6" s="231"/>
      <c r="FRD6" s="230"/>
      <c r="FRE6" s="230"/>
      <c r="FRF6" s="230"/>
      <c r="FRG6" s="230"/>
      <c r="FRH6" s="231"/>
      <c r="FRI6" s="230"/>
      <c r="FRJ6" s="230"/>
      <c r="FRK6" s="230"/>
      <c r="FRL6" s="230"/>
      <c r="FRM6" s="231"/>
      <c r="FRN6" s="230"/>
      <c r="FRO6" s="230"/>
      <c r="FRP6" s="230"/>
      <c r="FRQ6" s="230"/>
      <c r="FRR6" s="231"/>
      <c r="FRS6" s="230"/>
      <c r="FRT6" s="230"/>
      <c r="FRU6" s="230"/>
      <c r="FRV6" s="230"/>
      <c r="FRW6" s="231"/>
      <c r="FRX6" s="230"/>
      <c r="FRY6" s="230"/>
      <c r="FRZ6" s="230"/>
      <c r="FSA6" s="230"/>
      <c r="FSB6" s="231"/>
      <c r="FSC6" s="230"/>
      <c r="FSD6" s="230"/>
      <c r="FSE6" s="230"/>
      <c r="FSF6" s="230"/>
      <c r="FSG6" s="231"/>
      <c r="FSH6" s="230"/>
      <c r="FSI6" s="230"/>
      <c r="FSJ6" s="230"/>
      <c r="FSK6" s="230"/>
      <c r="FSL6" s="231"/>
      <c r="FSM6" s="230"/>
      <c r="FSN6" s="230"/>
      <c r="FSO6" s="230"/>
      <c r="FSP6" s="230"/>
      <c r="FSQ6" s="231"/>
      <c r="FSR6" s="230"/>
      <c r="FSS6" s="230"/>
      <c r="FST6" s="230"/>
      <c r="FSU6" s="230"/>
      <c r="FSV6" s="231"/>
      <c r="FSW6" s="230"/>
      <c r="FSX6" s="230"/>
      <c r="FSY6" s="230"/>
      <c r="FSZ6" s="230"/>
      <c r="FTA6" s="231"/>
      <c r="FTB6" s="230"/>
      <c r="FTC6" s="230"/>
      <c r="FTD6" s="230"/>
      <c r="FTE6" s="230"/>
      <c r="FTF6" s="231"/>
      <c r="FTG6" s="230"/>
      <c r="FTH6" s="230"/>
      <c r="FTI6" s="230"/>
      <c r="FTJ6" s="230"/>
      <c r="FTK6" s="231"/>
      <c r="FTL6" s="230"/>
      <c r="FTM6" s="230"/>
      <c r="FTN6" s="230"/>
      <c r="FTO6" s="230"/>
      <c r="FTP6" s="231"/>
      <c r="FTQ6" s="230"/>
      <c r="FTR6" s="230"/>
      <c r="FTS6" s="230"/>
      <c r="FTT6" s="230"/>
      <c r="FTU6" s="231"/>
      <c r="FTV6" s="230"/>
      <c r="FTW6" s="230"/>
      <c r="FTX6" s="230"/>
      <c r="FTY6" s="230"/>
      <c r="FTZ6" s="231"/>
      <c r="FUA6" s="230"/>
      <c r="FUB6" s="230"/>
      <c r="FUC6" s="230"/>
      <c r="FUD6" s="230"/>
      <c r="FUE6" s="231"/>
      <c r="FUF6" s="230"/>
      <c r="FUG6" s="230"/>
      <c r="FUH6" s="230"/>
      <c r="FUI6" s="230"/>
      <c r="FUJ6" s="231"/>
      <c r="FUK6" s="230"/>
      <c r="FUL6" s="230"/>
      <c r="FUM6" s="230"/>
      <c r="FUN6" s="230"/>
      <c r="FUO6" s="231"/>
      <c r="FUP6" s="230"/>
      <c r="FUQ6" s="230"/>
      <c r="FUR6" s="230"/>
      <c r="FUS6" s="230"/>
      <c r="FUT6" s="231"/>
      <c r="FUU6" s="230"/>
      <c r="FUV6" s="230"/>
      <c r="FUW6" s="230"/>
      <c r="FUX6" s="230"/>
      <c r="FUY6" s="231"/>
      <c r="FUZ6" s="230"/>
      <c r="FVA6" s="230"/>
      <c r="FVB6" s="230"/>
      <c r="FVC6" s="230"/>
      <c r="FVD6" s="231"/>
      <c r="FVE6" s="230"/>
      <c r="FVF6" s="230"/>
      <c r="FVG6" s="230"/>
      <c r="FVH6" s="230"/>
      <c r="FVI6" s="231"/>
      <c r="FVJ6" s="230"/>
      <c r="FVK6" s="230"/>
      <c r="FVL6" s="230"/>
      <c r="FVM6" s="230"/>
      <c r="FVN6" s="231"/>
      <c r="FVO6" s="230"/>
      <c r="FVP6" s="230"/>
      <c r="FVQ6" s="230"/>
      <c r="FVR6" s="230"/>
      <c r="FVS6" s="231"/>
      <c r="FVT6" s="230"/>
      <c r="FVU6" s="230"/>
      <c r="FVV6" s="230"/>
      <c r="FVW6" s="230"/>
      <c r="FVX6" s="231"/>
      <c r="FVY6" s="230"/>
      <c r="FVZ6" s="230"/>
      <c r="FWA6" s="230"/>
      <c r="FWB6" s="230"/>
      <c r="FWC6" s="231"/>
      <c r="FWD6" s="230"/>
      <c r="FWE6" s="230"/>
      <c r="FWF6" s="230"/>
      <c r="FWG6" s="230"/>
      <c r="FWH6" s="231"/>
      <c r="FWI6" s="230"/>
      <c r="FWJ6" s="230"/>
      <c r="FWK6" s="230"/>
      <c r="FWL6" s="230"/>
      <c r="FWM6" s="231"/>
      <c r="FWN6" s="230"/>
      <c r="FWO6" s="230"/>
      <c r="FWP6" s="230"/>
      <c r="FWQ6" s="230"/>
      <c r="FWR6" s="231"/>
      <c r="FWS6" s="230"/>
      <c r="FWT6" s="230"/>
      <c r="FWU6" s="230"/>
      <c r="FWV6" s="230"/>
      <c r="FWW6" s="231"/>
      <c r="FWX6" s="230"/>
      <c r="FWY6" s="230"/>
      <c r="FWZ6" s="230"/>
      <c r="FXA6" s="230"/>
      <c r="FXB6" s="231"/>
      <c r="FXC6" s="230"/>
      <c r="FXD6" s="230"/>
      <c r="FXE6" s="230"/>
      <c r="FXF6" s="230"/>
      <c r="FXG6" s="231"/>
      <c r="FXH6" s="230"/>
      <c r="FXI6" s="230"/>
      <c r="FXJ6" s="230"/>
      <c r="FXK6" s="230"/>
      <c r="FXL6" s="231"/>
      <c r="FXM6" s="230"/>
      <c r="FXN6" s="230"/>
      <c r="FXO6" s="230"/>
      <c r="FXP6" s="230"/>
      <c r="FXQ6" s="231"/>
      <c r="FXR6" s="230"/>
      <c r="FXS6" s="230"/>
      <c r="FXT6" s="230"/>
      <c r="FXU6" s="230"/>
      <c r="FXV6" s="231"/>
      <c r="FXW6" s="230"/>
      <c r="FXX6" s="230"/>
      <c r="FXY6" s="230"/>
      <c r="FXZ6" s="230"/>
      <c r="FYA6" s="231"/>
      <c r="FYB6" s="230"/>
      <c r="FYC6" s="230"/>
      <c r="FYD6" s="230"/>
      <c r="FYE6" s="230"/>
      <c r="FYF6" s="231"/>
      <c r="FYG6" s="230"/>
      <c r="FYH6" s="230"/>
      <c r="FYI6" s="230"/>
      <c r="FYJ6" s="230"/>
      <c r="FYK6" s="231"/>
      <c r="FYL6" s="230"/>
      <c r="FYM6" s="230"/>
      <c r="FYN6" s="230"/>
      <c r="FYO6" s="230"/>
      <c r="FYP6" s="231"/>
      <c r="FYQ6" s="230"/>
      <c r="FYR6" s="230"/>
      <c r="FYS6" s="230"/>
      <c r="FYT6" s="230"/>
      <c r="FYU6" s="231"/>
      <c r="FYV6" s="230"/>
      <c r="FYW6" s="230"/>
      <c r="FYX6" s="230"/>
      <c r="FYY6" s="230"/>
      <c r="FYZ6" s="231"/>
      <c r="FZA6" s="230"/>
      <c r="FZB6" s="230"/>
      <c r="FZC6" s="230"/>
      <c r="FZD6" s="230"/>
      <c r="FZE6" s="231"/>
      <c r="FZF6" s="230"/>
      <c r="FZG6" s="230"/>
      <c r="FZH6" s="230"/>
      <c r="FZI6" s="230"/>
      <c r="FZJ6" s="231"/>
      <c r="FZK6" s="230"/>
      <c r="FZL6" s="230"/>
      <c r="FZM6" s="230"/>
      <c r="FZN6" s="230"/>
      <c r="FZO6" s="231"/>
      <c r="FZP6" s="230"/>
      <c r="FZQ6" s="230"/>
      <c r="FZR6" s="230"/>
      <c r="FZS6" s="230"/>
      <c r="FZT6" s="231"/>
      <c r="FZU6" s="230"/>
      <c r="FZV6" s="230"/>
      <c r="FZW6" s="230"/>
      <c r="FZX6" s="230"/>
      <c r="FZY6" s="231"/>
      <c r="FZZ6" s="230"/>
      <c r="GAA6" s="230"/>
      <c r="GAB6" s="230"/>
      <c r="GAC6" s="230"/>
      <c r="GAD6" s="231"/>
      <c r="GAE6" s="230"/>
      <c r="GAF6" s="230"/>
      <c r="GAG6" s="230"/>
      <c r="GAH6" s="230"/>
      <c r="GAI6" s="231"/>
      <c r="GAJ6" s="230"/>
      <c r="GAK6" s="230"/>
      <c r="GAL6" s="230"/>
      <c r="GAM6" s="230"/>
      <c r="GAN6" s="231"/>
      <c r="GAO6" s="230"/>
      <c r="GAP6" s="230"/>
      <c r="GAQ6" s="230"/>
      <c r="GAR6" s="230"/>
      <c r="GAS6" s="231"/>
      <c r="GAT6" s="230"/>
      <c r="GAU6" s="230"/>
      <c r="GAV6" s="230"/>
      <c r="GAW6" s="230"/>
      <c r="GAX6" s="231"/>
      <c r="GAY6" s="230"/>
      <c r="GAZ6" s="230"/>
      <c r="GBA6" s="230"/>
      <c r="GBB6" s="230"/>
      <c r="GBC6" s="231"/>
      <c r="GBD6" s="230"/>
      <c r="GBE6" s="230"/>
      <c r="GBF6" s="230"/>
      <c r="GBG6" s="230"/>
      <c r="GBH6" s="231"/>
      <c r="GBI6" s="230"/>
      <c r="GBJ6" s="230"/>
      <c r="GBK6" s="230"/>
      <c r="GBL6" s="230"/>
      <c r="GBM6" s="231"/>
      <c r="GBN6" s="230"/>
      <c r="GBO6" s="230"/>
      <c r="GBP6" s="230"/>
      <c r="GBQ6" s="230"/>
      <c r="GBR6" s="231"/>
      <c r="GBS6" s="230"/>
      <c r="GBT6" s="230"/>
      <c r="GBU6" s="230"/>
      <c r="GBV6" s="230"/>
      <c r="GBW6" s="231"/>
      <c r="GBX6" s="230"/>
      <c r="GBY6" s="230"/>
      <c r="GBZ6" s="230"/>
      <c r="GCA6" s="230"/>
      <c r="GCB6" s="231"/>
      <c r="GCC6" s="230"/>
      <c r="GCD6" s="230"/>
      <c r="GCE6" s="230"/>
      <c r="GCF6" s="230"/>
      <c r="GCG6" s="231"/>
      <c r="GCH6" s="230"/>
      <c r="GCI6" s="230"/>
      <c r="GCJ6" s="230"/>
      <c r="GCK6" s="230"/>
      <c r="GCL6" s="231"/>
      <c r="GCM6" s="230"/>
      <c r="GCN6" s="230"/>
      <c r="GCO6" s="230"/>
      <c r="GCP6" s="230"/>
      <c r="GCQ6" s="231"/>
      <c r="GCR6" s="230"/>
      <c r="GCS6" s="230"/>
      <c r="GCT6" s="230"/>
      <c r="GCU6" s="230"/>
      <c r="GCV6" s="231"/>
      <c r="GCW6" s="230"/>
      <c r="GCX6" s="230"/>
      <c r="GCY6" s="230"/>
      <c r="GCZ6" s="230"/>
      <c r="GDA6" s="231"/>
      <c r="GDB6" s="230"/>
      <c r="GDC6" s="230"/>
      <c r="GDD6" s="230"/>
      <c r="GDE6" s="230"/>
      <c r="GDF6" s="231"/>
      <c r="GDG6" s="230"/>
      <c r="GDH6" s="230"/>
      <c r="GDI6" s="230"/>
      <c r="GDJ6" s="230"/>
      <c r="GDK6" s="231"/>
      <c r="GDL6" s="230"/>
      <c r="GDM6" s="230"/>
      <c r="GDN6" s="230"/>
      <c r="GDO6" s="230"/>
      <c r="GDP6" s="231"/>
      <c r="GDQ6" s="230"/>
      <c r="GDR6" s="230"/>
      <c r="GDS6" s="230"/>
      <c r="GDT6" s="230"/>
      <c r="GDU6" s="231"/>
      <c r="GDV6" s="230"/>
      <c r="GDW6" s="230"/>
      <c r="GDX6" s="230"/>
      <c r="GDY6" s="230"/>
      <c r="GDZ6" s="231"/>
      <c r="GEA6" s="230"/>
      <c r="GEB6" s="230"/>
      <c r="GEC6" s="230"/>
      <c r="GED6" s="230"/>
      <c r="GEE6" s="231"/>
      <c r="GEF6" s="230"/>
      <c r="GEG6" s="230"/>
      <c r="GEH6" s="230"/>
      <c r="GEI6" s="230"/>
      <c r="GEJ6" s="231"/>
      <c r="GEK6" s="230"/>
      <c r="GEL6" s="230"/>
      <c r="GEM6" s="230"/>
      <c r="GEN6" s="230"/>
      <c r="GEO6" s="231"/>
      <c r="GEP6" s="230"/>
      <c r="GEQ6" s="230"/>
      <c r="GER6" s="230"/>
      <c r="GES6" s="230"/>
      <c r="GET6" s="231"/>
      <c r="GEU6" s="230"/>
      <c r="GEV6" s="230"/>
      <c r="GEW6" s="230"/>
      <c r="GEX6" s="230"/>
      <c r="GEY6" s="231"/>
      <c r="GEZ6" s="230"/>
      <c r="GFA6" s="230"/>
      <c r="GFB6" s="230"/>
      <c r="GFC6" s="230"/>
      <c r="GFD6" s="231"/>
      <c r="GFE6" s="230"/>
      <c r="GFF6" s="230"/>
      <c r="GFG6" s="230"/>
      <c r="GFH6" s="230"/>
      <c r="GFI6" s="231"/>
      <c r="GFJ6" s="230"/>
      <c r="GFK6" s="230"/>
      <c r="GFL6" s="230"/>
      <c r="GFM6" s="230"/>
      <c r="GFN6" s="231"/>
      <c r="GFO6" s="230"/>
      <c r="GFP6" s="230"/>
      <c r="GFQ6" s="230"/>
      <c r="GFR6" s="230"/>
      <c r="GFS6" s="231"/>
      <c r="GFT6" s="230"/>
      <c r="GFU6" s="230"/>
      <c r="GFV6" s="230"/>
      <c r="GFW6" s="230"/>
      <c r="GFX6" s="231"/>
      <c r="GFY6" s="230"/>
      <c r="GFZ6" s="230"/>
      <c r="GGA6" s="230"/>
      <c r="GGB6" s="230"/>
      <c r="GGC6" s="231"/>
      <c r="GGD6" s="230"/>
      <c r="GGE6" s="230"/>
      <c r="GGF6" s="230"/>
      <c r="GGG6" s="230"/>
      <c r="GGH6" s="231"/>
      <c r="GGI6" s="230"/>
      <c r="GGJ6" s="230"/>
      <c r="GGK6" s="230"/>
      <c r="GGL6" s="230"/>
      <c r="GGM6" s="231"/>
      <c r="GGN6" s="230"/>
      <c r="GGO6" s="230"/>
      <c r="GGP6" s="230"/>
      <c r="GGQ6" s="230"/>
      <c r="GGR6" s="231"/>
      <c r="GGS6" s="230"/>
      <c r="GGT6" s="230"/>
      <c r="GGU6" s="230"/>
      <c r="GGV6" s="230"/>
      <c r="GGW6" s="231"/>
      <c r="GGX6" s="230"/>
      <c r="GGY6" s="230"/>
      <c r="GGZ6" s="230"/>
      <c r="GHA6" s="230"/>
      <c r="GHB6" s="231"/>
      <c r="GHC6" s="230"/>
      <c r="GHD6" s="230"/>
      <c r="GHE6" s="230"/>
      <c r="GHF6" s="230"/>
      <c r="GHG6" s="231"/>
      <c r="GHH6" s="230"/>
      <c r="GHI6" s="230"/>
      <c r="GHJ6" s="230"/>
      <c r="GHK6" s="230"/>
      <c r="GHL6" s="231"/>
      <c r="GHM6" s="230"/>
      <c r="GHN6" s="230"/>
      <c r="GHO6" s="230"/>
      <c r="GHP6" s="230"/>
      <c r="GHQ6" s="231"/>
      <c r="GHR6" s="230"/>
      <c r="GHS6" s="230"/>
      <c r="GHT6" s="230"/>
      <c r="GHU6" s="230"/>
      <c r="GHV6" s="231"/>
      <c r="GHW6" s="230"/>
      <c r="GHX6" s="230"/>
      <c r="GHY6" s="230"/>
      <c r="GHZ6" s="230"/>
      <c r="GIA6" s="231"/>
      <c r="GIB6" s="230"/>
      <c r="GIC6" s="230"/>
      <c r="GID6" s="230"/>
      <c r="GIE6" s="230"/>
      <c r="GIF6" s="231"/>
      <c r="GIG6" s="230"/>
      <c r="GIH6" s="230"/>
      <c r="GII6" s="230"/>
      <c r="GIJ6" s="230"/>
      <c r="GIK6" s="231"/>
      <c r="GIL6" s="230"/>
      <c r="GIM6" s="230"/>
      <c r="GIN6" s="230"/>
      <c r="GIO6" s="230"/>
      <c r="GIP6" s="231"/>
      <c r="GIQ6" s="230"/>
      <c r="GIR6" s="230"/>
      <c r="GIS6" s="230"/>
      <c r="GIT6" s="230"/>
      <c r="GIU6" s="231"/>
      <c r="GIV6" s="230"/>
      <c r="GIW6" s="230"/>
      <c r="GIX6" s="230"/>
      <c r="GIY6" s="230"/>
      <c r="GIZ6" s="231"/>
      <c r="GJA6" s="230"/>
      <c r="GJB6" s="230"/>
      <c r="GJC6" s="230"/>
      <c r="GJD6" s="230"/>
      <c r="GJE6" s="231"/>
      <c r="GJF6" s="230"/>
      <c r="GJG6" s="230"/>
      <c r="GJH6" s="230"/>
      <c r="GJI6" s="230"/>
      <c r="GJJ6" s="231"/>
      <c r="GJK6" s="230"/>
      <c r="GJL6" s="230"/>
      <c r="GJM6" s="230"/>
      <c r="GJN6" s="230"/>
      <c r="GJO6" s="231"/>
      <c r="GJP6" s="230"/>
      <c r="GJQ6" s="230"/>
      <c r="GJR6" s="230"/>
      <c r="GJS6" s="230"/>
      <c r="GJT6" s="231"/>
      <c r="GJU6" s="230"/>
      <c r="GJV6" s="230"/>
      <c r="GJW6" s="230"/>
      <c r="GJX6" s="230"/>
      <c r="GJY6" s="231"/>
      <c r="GJZ6" s="230"/>
      <c r="GKA6" s="230"/>
      <c r="GKB6" s="230"/>
      <c r="GKC6" s="230"/>
      <c r="GKD6" s="231"/>
      <c r="GKE6" s="230"/>
      <c r="GKF6" s="230"/>
      <c r="GKG6" s="230"/>
      <c r="GKH6" s="230"/>
      <c r="GKI6" s="231"/>
      <c r="GKJ6" s="230"/>
      <c r="GKK6" s="230"/>
      <c r="GKL6" s="230"/>
      <c r="GKM6" s="230"/>
      <c r="GKN6" s="231"/>
      <c r="GKO6" s="230"/>
      <c r="GKP6" s="230"/>
      <c r="GKQ6" s="230"/>
      <c r="GKR6" s="230"/>
      <c r="GKS6" s="231"/>
      <c r="GKT6" s="230"/>
      <c r="GKU6" s="230"/>
      <c r="GKV6" s="230"/>
      <c r="GKW6" s="230"/>
      <c r="GKX6" s="231"/>
      <c r="GKY6" s="230"/>
      <c r="GKZ6" s="230"/>
      <c r="GLA6" s="230"/>
      <c r="GLB6" s="230"/>
      <c r="GLC6" s="231"/>
      <c r="GLD6" s="230"/>
      <c r="GLE6" s="230"/>
      <c r="GLF6" s="230"/>
      <c r="GLG6" s="230"/>
      <c r="GLH6" s="231"/>
      <c r="GLI6" s="230"/>
      <c r="GLJ6" s="230"/>
      <c r="GLK6" s="230"/>
      <c r="GLL6" s="230"/>
      <c r="GLM6" s="231"/>
      <c r="GLN6" s="230"/>
      <c r="GLO6" s="230"/>
      <c r="GLP6" s="230"/>
      <c r="GLQ6" s="230"/>
      <c r="GLR6" s="231"/>
      <c r="GLS6" s="230"/>
      <c r="GLT6" s="230"/>
      <c r="GLU6" s="230"/>
      <c r="GLV6" s="230"/>
      <c r="GLW6" s="231"/>
      <c r="GLX6" s="230"/>
      <c r="GLY6" s="230"/>
      <c r="GLZ6" s="230"/>
      <c r="GMA6" s="230"/>
      <c r="GMB6" s="231"/>
      <c r="GMC6" s="230"/>
      <c r="GMD6" s="230"/>
      <c r="GME6" s="230"/>
      <c r="GMF6" s="230"/>
      <c r="GMG6" s="231"/>
      <c r="GMH6" s="230"/>
      <c r="GMI6" s="230"/>
      <c r="GMJ6" s="230"/>
      <c r="GMK6" s="230"/>
      <c r="GML6" s="231"/>
      <c r="GMM6" s="230"/>
      <c r="GMN6" s="230"/>
      <c r="GMO6" s="230"/>
      <c r="GMP6" s="230"/>
      <c r="GMQ6" s="231"/>
      <c r="GMR6" s="230"/>
      <c r="GMS6" s="230"/>
      <c r="GMT6" s="230"/>
      <c r="GMU6" s="230"/>
      <c r="GMV6" s="231"/>
      <c r="GMW6" s="230"/>
      <c r="GMX6" s="230"/>
      <c r="GMY6" s="230"/>
      <c r="GMZ6" s="230"/>
      <c r="GNA6" s="231"/>
      <c r="GNB6" s="230"/>
      <c r="GNC6" s="230"/>
      <c r="GND6" s="230"/>
      <c r="GNE6" s="230"/>
      <c r="GNF6" s="231"/>
      <c r="GNG6" s="230"/>
      <c r="GNH6" s="230"/>
      <c r="GNI6" s="230"/>
      <c r="GNJ6" s="230"/>
      <c r="GNK6" s="231"/>
      <c r="GNL6" s="230"/>
      <c r="GNM6" s="230"/>
      <c r="GNN6" s="230"/>
      <c r="GNO6" s="230"/>
      <c r="GNP6" s="231"/>
      <c r="GNQ6" s="230"/>
      <c r="GNR6" s="230"/>
      <c r="GNS6" s="230"/>
      <c r="GNT6" s="230"/>
      <c r="GNU6" s="231"/>
      <c r="GNV6" s="230"/>
      <c r="GNW6" s="230"/>
      <c r="GNX6" s="230"/>
      <c r="GNY6" s="230"/>
      <c r="GNZ6" s="231"/>
      <c r="GOA6" s="230"/>
      <c r="GOB6" s="230"/>
      <c r="GOC6" s="230"/>
      <c r="GOD6" s="230"/>
      <c r="GOE6" s="231"/>
      <c r="GOF6" s="230"/>
      <c r="GOG6" s="230"/>
      <c r="GOH6" s="230"/>
      <c r="GOI6" s="230"/>
      <c r="GOJ6" s="231"/>
      <c r="GOK6" s="230"/>
      <c r="GOL6" s="230"/>
      <c r="GOM6" s="230"/>
      <c r="GON6" s="230"/>
      <c r="GOO6" s="231"/>
      <c r="GOP6" s="230"/>
      <c r="GOQ6" s="230"/>
      <c r="GOR6" s="230"/>
      <c r="GOS6" s="230"/>
      <c r="GOT6" s="231"/>
      <c r="GOU6" s="230"/>
      <c r="GOV6" s="230"/>
      <c r="GOW6" s="230"/>
      <c r="GOX6" s="230"/>
      <c r="GOY6" s="231"/>
      <c r="GOZ6" s="230"/>
      <c r="GPA6" s="230"/>
      <c r="GPB6" s="230"/>
      <c r="GPC6" s="230"/>
      <c r="GPD6" s="231"/>
      <c r="GPE6" s="230"/>
      <c r="GPF6" s="230"/>
      <c r="GPG6" s="230"/>
      <c r="GPH6" s="230"/>
      <c r="GPI6" s="231"/>
      <c r="GPJ6" s="230"/>
      <c r="GPK6" s="230"/>
      <c r="GPL6" s="230"/>
      <c r="GPM6" s="230"/>
      <c r="GPN6" s="231"/>
      <c r="GPO6" s="230"/>
      <c r="GPP6" s="230"/>
      <c r="GPQ6" s="230"/>
      <c r="GPR6" s="230"/>
      <c r="GPS6" s="231"/>
      <c r="GPT6" s="230"/>
      <c r="GPU6" s="230"/>
      <c r="GPV6" s="230"/>
      <c r="GPW6" s="230"/>
      <c r="GPX6" s="231"/>
      <c r="GPY6" s="230"/>
      <c r="GPZ6" s="230"/>
      <c r="GQA6" s="230"/>
      <c r="GQB6" s="230"/>
      <c r="GQC6" s="231"/>
      <c r="GQD6" s="230"/>
      <c r="GQE6" s="230"/>
      <c r="GQF6" s="230"/>
      <c r="GQG6" s="230"/>
      <c r="GQH6" s="231"/>
      <c r="GQI6" s="230"/>
      <c r="GQJ6" s="230"/>
      <c r="GQK6" s="230"/>
      <c r="GQL6" s="230"/>
      <c r="GQM6" s="231"/>
      <c r="GQN6" s="230"/>
      <c r="GQO6" s="230"/>
      <c r="GQP6" s="230"/>
      <c r="GQQ6" s="230"/>
      <c r="GQR6" s="231"/>
      <c r="GQS6" s="230"/>
      <c r="GQT6" s="230"/>
      <c r="GQU6" s="230"/>
      <c r="GQV6" s="230"/>
      <c r="GQW6" s="231"/>
      <c r="GQX6" s="230"/>
      <c r="GQY6" s="230"/>
      <c r="GQZ6" s="230"/>
      <c r="GRA6" s="230"/>
      <c r="GRB6" s="231"/>
      <c r="GRC6" s="230"/>
      <c r="GRD6" s="230"/>
      <c r="GRE6" s="230"/>
      <c r="GRF6" s="230"/>
      <c r="GRG6" s="231"/>
      <c r="GRH6" s="230"/>
      <c r="GRI6" s="230"/>
      <c r="GRJ6" s="230"/>
      <c r="GRK6" s="230"/>
      <c r="GRL6" s="231"/>
      <c r="GRM6" s="230"/>
      <c r="GRN6" s="230"/>
      <c r="GRO6" s="230"/>
      <c r="GRP6" s="230"/>
      <c r="GRQ6" s="231"/>
      <c r="GRR6" s="230"/>
      <c r="GRS6" s="230"/>
      <c r="GRT6" s="230"/>
      <c r="GRU6" s="230"/>
      <c r="GRV6" s="231"/>
      <c r="GRW6" s="230"/>
      <c r="GRX6" s="230"/>
      <c r="GRY6" s="230"/>
      <c r="GRZ6" s="230"/>
      <c r="GSA6" s="231"/>
      <c r="GSB6" s="230"/>
      <c r="GSC6" s="230"/>
      <c r="GSD6" s="230"/>
      <c r="GSE6" s="230"/>
      <c r="GSF6" s="231"/>
      <c r="GSG6" s="230"/>
      <c r="GSH6" s="230"/>
      <c r="GSI6" s="230"/>
      <c r="GSJ6" s="230"/>
      <c r="GSK6" s="231"/>
      <c r="GSL6" s="230"/>
      <c r="GSM6" s="230"/>
      <c r="GSN6" s="230"/>
      <c r="GSO6" s="230"/>
      <c r="GSP6" s="231"/>
      <c r="GSQ6" s="230"/>
      <c r="GSR6" s="230"/>
      <c r="GSS6" s="230"/>
      <c r="GST6" s="230"/>
      <c r="GSU6" s="231"/>
      <c r="GSV6" s="230"/>
      <c r="GSW6" s="230"/>
      <c r="GSX6" s="230"/>
      <c r="GSY6" s="230"/>
      <c r="GSZ6" s="231"/>
      <c r="GTA6" s="230"/>
      <c r="GTB6" s="230"/>
      <c r="GTC6" s="230"/>
      <c r="GTD6" s="230"/>
      <c r="GTE6" s="231"/>
      <c r="GTF6" s="230"/>
      <c r="GTG6" s="230"/>
      <c r="GTH6" s="230"/>
      <c r="GTI6" s="230"/>
      <c r="GTJ6" s="231"/>
      <c r="GTK6" s="230"/>
      <c r="GTL6" s="230"/>
      <c r="GTM6" s="230"/>
      <c r="GTN6" s="230"/>
      <c r="GTO6" s="231"/>
      <c r="GTP6" s="230"/>
      <c r="GTQ6" s="230"/>
      <c r="GTR6" s="230"/>
      <c r="GTS6" s="230"/>
      <c r="GTT6" s="231"/>
      <c r="GTU6" s="230"/>
      <c r="GTV6" s="230"/>
      <c r="GTW6" s="230"/>
      <c r="GTX6" s="230"/>
      <c r="GTY6" s="231"/>
      <c r="GTZ6" s="230"/>
      <c r="GUA6" s="230"/>
      <c r="GUB6" s="230"/>
      <c r="GUC6" s="230"/>
      <c r="GUD6" s="231"/>
      <c r="GUE6" s="230"/>
      <c r="GUF6" s="230"/>
      <c r="GUG6" s="230"/>
      <c r="GUH6" s="230"/>
      <c r="GUI6" s="231"/>
      <c r="GUJ6" s="230"/>
      <c r="GUK6" s="230"/>
      <c r="GUL6" s="230"/>
      <c r="GUM6" s="230"/>
      <c r="GUN6" s="231"/>
      <c r="GUO6" s="230"/>
      <c r="GUP6" s="230"/>
      <c r="GUQ6" s="230"/>
      <c r="GUR6" s="230"/>
      <c r="GUS6" s="231"/>
      <c r="GUT6" s="230"/>
      <c r="GUU6" s="230"/>
      <c r="GUV6" s="230"/>
      <c r="GUW6" s="230"/>
      <c r="GUX6" s="231"/>
      <c r="GUY6" s="230"/>
      <c r="GUZ6" s="230"/>
      <c r="GVA6" s="230"/>
      <c r="GVB6" s="230"/>
      <c r="GVC6" s="231"/>
      <c r="GVD6" s="230"/>
      <c r="GVE6" s="230"/>
      <c r="GVF6" s="230"/>
      <c r="GVG6" s="230"/>
      <c r="GVH6" s="231"/>
      <c r="GVI6" s="230"/>
      <c r="GVJ6" s="230"/>
      <c r="GVK6" s="230"/>
      <c r="GVL6" s="230"/>
      <c r="GVM6" s="231"/>
      <c r="GVN6" s="230"/>
      <c r="GVO6" s="230"/>
      <c r="GVP6" s="230"/>
      <c r="GVQ6" s="230"/>
      <c r="GVR6" s="231"/>
      <c r="GVS6" s="230"/>
      <c r="GVT6" s="230"/>
      <c r="GVU6" s="230"/>
      <c r="GVV6" s="230"/>
      <c r="GVW6" s="231"/>
      <c r="GVX6" s="230"/>
      <c r="GVY6" s="230"/>
      <c r="GVZ6" s="230"/>
      <c r="GWA6" s="230"/>
      <c r="GWB6" s="231"/>
      <c r="GWC6" s="230"/>
      <c r="GWD6" s="230"/>
      <c r="GWE6" s="230"/>
      <c r="GWF6" s="230"/>
      <c r="GWG6" s="231"/>
      <c r="GWH6" s="230"/>
      <c r="GWI6" s="230"/>
      <c r="GWJ6" s="230"/>
      <c r="GWK6" s="230"/>
      <c r="GWL6" s="231"/>
      <c r="GWM6" s="230"/>
      <c r="GWN6" s="230"/>
      <c r="GWO6" s="230"/>
      <c r="GWP6" s="230"/>
      <c r="GWQ6" s="231"/>
      <c r="GWR6" s="230"/>
      <c r="GWS6" s="230"/>
      <c r="GWT6" s="230"/>
      <c r="GWU6" s="230"/>
      <c r="GWV6" s="231"/>
      <c r="GWW6" s="230"/>
      <c r="GWX6" s="230"/>
      <c r="GWY6" s="230"/>
      <c r="GWZ6" s="230"/>
      <c r="GXA6" s="231"/>
      <c r="GXB6" s="230"/>
      <c r="GXC6" s="230"/>
      <c r="GXD6" s="230"/>
      <c r="GXE6" s="230"/>
      <c r="GXF6" s="231"/>
      <c r="GXG6" s="230"/>
      <c r="GXH6" s="230"/>
      <c r="GXI6" s="230"/>
      <c r="GXJ6" s="230"/>
      <c r="GXK6" s="231"/>
      <c r="GXL6" s="230"/>
      <c r="GXM6" s="230"/>
      <c r="GXN6" s="230"/>
      <c r="GXO6" s="230"/>
      <c r="GXP6" s="231"/>
      <c r="GXQ6" s="230"/>
      <c r="GXR6" s="230"/>
      <c r="GXS6" s="230"/>
      <c r="GXT6" s="230"/>
      <c r="GXU6" s="231"/>
      <c r="GXV6" s="230"/>
      <c r="GXW6" s="230"/>
      <c r="GXX6" s="230"/>
      <c r="GXY6" s="230"/>
      <c r="GXZ6" s="231"/>
      <c r="GYA6" s="230"/>
      <c r="GYB6" s="230"/>
      <c r="GYC6" s="230"/>
      <c r="GYD6" s="230"/>
      <c r="GYE6" s="231"/>
      <c r="GYF6" s="230"/>
      <c r="GYG6" s="230"/>
      <c r="GYH6" s="230"/>
      <c r="GYI6" s="230"/>
      <c r="GYJ6" s="231"/>
      <c r="GYK6" s="230"/>
      <c r="GYL6" s="230"/>
      <c r="GYM6" s="230"/>
      <c r="GYN6" s="230"/>
      <c r="GYO6" s="231"/>
      <c r="GYP6" s="230"/>
      <c r="GYQ6" s="230"/>
      <c r="GYR6" s="230"/>
      <c r="GYS6" s="230"/>
      <c r="GYT6" s="231"/>
      <c r="GYU6" s="230"/>
      <c r="GYV6" s="230"/>
      <c r="GYW6" s="230"/>
      <c r="GYX6" s="230"/>
      <c r="GYY6" s="231"/>
      <c r="GYZ6" s="230"/>
      <c r="GZA6" s="230"/>
      <c r="GZB6" s="230"/>
      <c r="GZC6" s="230"/>
      <c r="GZD6" s="231"/>
      <c r="GZE6" s="230"/>
      <c r="GZF6" s="230"/>
      <c r="GZG6" s="230"/>
      <c r="GZH6" s="230"/>
      <c r="GZI6" s="231"/>
      <c r="GZJ6" s="230"/>
      <c r="GZK6" s="230"/>
      <c r="GZL6" s="230"/>
      <c r="GZM6" s="230"/>
      <c r="GZN6" s="231"/>
      <c r="GZO6" s="230"/>
      <c r="GZP6" s="230"/>
      <c r="GZQ6" s="230"/>
      <c r="GZR6" s="230"/>
      <c r="GZS6" s="231"/>
      <c r="GZT6" s="230"/>
      <c r="GZU6" s="230"/>
      <c r="GZV6" s="230"/>
      <c r="GZW6" s="230"/>
      <c r="GZX6" s="231"/>
      <c r="GZY6" s="230"/>
      <c r="GZZ6" s="230"/>
      <c r="HAA6" s="230"/>
      <c r="HAB6" s="230"/>
      <c r="HAC6" s="231"/>
      <c r="HAD6" s="230"/>
      <c r="HAE6" s="230"/>
      <c r="HAF6" s="230"/>
      <c r="HAG6" s="230"/>
      <c r="HAH6" s="231"/>
      <c r="HAI6" s="230"/>
      <c r="HAJ6" s="230"/>
      <c r="HAK6" s="230"/>
      <c r="HAL6" s="230"/>
      <c r="HAM6" s="231"/>
      <c r="HAN6" s="230"/>
      <c r="HAO6" s="230"/>
      <c r="HAP6" s="230"/>
      <c r="HAQ6" s="230"/>
      <c r="HAR6" s="231"/>
      <c r="HAS6" s="230"/>
      <c r="HAT6" s="230"/>
      <c r="HAU6" s="230"/>
      <c r="HAV6" s="230"/>
      <c r="HAW6" s="231"/>
      <c r="HAX6" s="230"/>
      <c r="HAY6" s="230"/>
      <c r="HAZ6" s="230"/>
      <c r="HBA6" s="230"/>
      <c r="HBB6" s="231"/>
      <c r="HBC6" s="230"/>
      <c r="HBD6" s="230"/>
      <c r="HBE6" s="230"/>
      <c r="HBF6" s="230"/>
      <c r="HBG6" s="231"/>
      <c r="HBH6" s="230"/>
      <c r="HBI6" s="230"/>
      <c r="HBJ6" s="230"/>
      <c r="HBK6" s="230"/>
      <c r="HBL6" s="231"/>
      <c r="HBM6" s="230"/>
      <c r="HBN6" s="230"/>
      <c r="HBO6" s="230"/>
      <c r="HBP6" s="230"/>
      <c r="HBQ6" s="231"/>
      <c r="HBR6" s="230"/>
      <c r="HBS6" s="230"/>
      <c r="HBT6" s="230"/>
      <c r="HBU6" s="230"/>
      <c r="HBV6" s="231"/>
      <c r="HBW6" s="230"/>
      <c r="HBX6" s="230"/>
      <c r="HBY6" s="230"/>
      <c r="HBZ6" s="230"/>
      <c r="HCA6" s="231"/>
      <c r="HCB6" s="230"/>
      <c r="HCC6" s="230"/>
      <c r="HCD6" s="230"/>
      <c r="HCE6" s="230"/>
      <c r="HCF6" s="231"/>
      <c r="HCG6" s="230"/>
      <c r="HCH6" s="230"/>
      <c r="HCI6" s="230"/>
      <c r="HCJ6" s="230"/>
      <c r="HCK6" s="231"/>
      <c r="HCL6" s="230"/>
      <c r="HCM6" s="230"/>
      <c r="HCN6" s="230"/>
      <c r="HCO6" s="230"/>
      <c r="HCP6" s="231"/>
      <c r="HCQ6" s="230"/>
      <c r="HCR6" s="230"/>
      <c r="HCS6" s="230"/>
      <c r="HCT6" s="230"/>
      <c r="HCU6" s="231"/>
      <c r="HCV6" s="230"/>
      <c r="HCW6" s="230"/>
      <c r="HCX6" s="230"/>
      <c r="HCY6" s="230"/>
      <c r="HCZ6" s="231"/>
      <c r="HDA6" s="230"/>
      <c r="HDB6" s="230"/>
      <c r="HDC6" s="230"/>
      <c r="HDD6" s="230"/>
      <c r="HDE6" s="231"/>
      <c r="HDF6" s="230"/>
      <c r="HDG6" s="230"/>
      <c r="HDH6" s="230"/>
      <c r="HDI6" s="230"/>
      <c r="HDJ6" s="231"/>
      <c r="HDK6" s="230"/>
      <c r="HDL6" s="230"/>
      <c r="HDM6" s="230"/>
      <c r="HDN6" s="230"/>
      <c r="HDO6" s="231"/>
      <c r="HDP6" s="230"/>
      <c r="HDQ6" s="230"/>
      <c r="HDR6" s="230"/>
      <c r="HDS6" s="230"/>
      <c r="HDT6" s="231"/>
      <c r="HDU6" s="230"/>
      <c r="HDV6" s="230"/>
      <c r="HDW6" s="230"/>
      <c r="HDX6" s="230"/>
      <c r="HDY6" s="231"/>
      <c r="HDZ6" s="230"/>
      <c r="HEA6" s="230"/>
      <c r="HEB6" s="230"/>
      <c r="HEC6" s="230"/>
      <c r="HED6" s="231"/>
      <c r="HEE6" s="230"/>
      <c r="HEF6" s="230"/>
      <c r="HEG6" s="230"/>
      <c r="HEH6" s="230"/>
      <c r="HEI6" s="231"/>
      <c r="HEJ6" s="230"/>
      <c r="HEK6" s="230"/>
      <c r="HEL6" s="230"/>
      <c r="HEM6" s="230"/>
      <c r="HEN6" s="231"/>
      <c r="HEO6" s="230"/>
      <c r="HEP6" s="230"/>
      <c r="HEQ6" s="230"/>
      <c r="HER6" s="230"/>
      <c r="HES6" s="231"/>
      <c r="HET6" s="230"/>
      <c r="HEU6" s="230"/>
      <c r="HEV6" s="230"/>
      <c r="HEW6" s="230"/>
      <c r="HEX6" s="231"/>
      <c r="HEY6" s="230"/>
      <c r="HEZ6" s="230"/>
      <c r="HFA6" s="230"/>
      <c r="HFB6" s="230"/>
      <c r="HFC6" s="231"/>
      <c r="HFD6" s="230"/>
      <c r="HFE6" s="230"/>
      <c r="HFF6" s="230"/>
      <c r="HFG6" s="230"/>
      <c r="HFH6" s="231"/>
      <c r="HFI6" s="230"/>
      <c r="HFJ6" s="230"/>
      <c r="HFK6" s="230"/>
      <c r="HFL6" s="230"/>
      <c r="HFM6" s="231"/>
      <c r="HFN6" s="230"/>
      <c r="HFO6" s="230"/>
      <c r="HFP6" s="230"/>
      <c r="HFQ6" s="230"/>
      <c r="HFR6" s="231"/>
      <c r="HFS6" s="230"/>
      <c r="HFT6" s="230"/>
      <c r="HFU6" s="230"/>
      <c r="HFV6" s="230"/>
      <c r="HFW6" s="231"/>
      <c r="HFX6" s="230"/>
      <c r="HFY6" s="230"/>
      <c r="HFZ6" s="230"/>
      <c r="HGA6" s="230"/>
      <c r="HGB6" s="231"/>
      <c r="HGC6" s="230"/>
      <c r="HGD6" s="230"/>
      <c r="HGE6" s="230"/>
      <c r="HGF6" s="230"/>
      <c r="HGG6" s="231"/>
      <c r="HGH6" s="230"/>
      <c r="HGI6" s="230"/>
      <c r="HGJ6" s="230"/>
      <c r="HGK6" s="230"/>
      <c r="HGL6" s="231"/>
      <c r="HGM6" s="230"/>
      <c r="HGN6" s="230"/>
      <c r="HGO6" s="230"/>
      <c r="HGP6" s="230"/>
      <c r="HGQ6" s="231"/>
      <c r="HGR6" s="230"/>
      <c r="HGS6" s="230"/>
      <c r="HGT6" s="230"/>
      <c r="HGU6" s="230"/>
      <c r="HGV6" s="231"/>
      <c r="HGW6" s="230"/>
      <c r="HGX6" s="230"/>
      <c r="HGY6" s="230"/>
      <c r="HGZ6" s="230"/>
      <c r="HHA6" s="231"/>
      <c r="HHB6" s="230"/>
      <c r="HHC6" s="230"/>
      <c r="HHD6" s="230"/>
      <c r="HHE6" s="230"/>
      <c r="HHF6" s="231"/>
      <c r="HHG6" s="230"/>
      <c r="HHH6" s="230"/>
      <c r="HHI6" s="230"/>
      <c r="HHJ6" s="230"/>
      <c r="HHK6" s="231"/>
      <c r="HHL6" s="230"/>
      <c r="HHM6" s="230"/>
      <c r="HHN6" s="230"/>
      <c r="HHO6" s="230"/>
      <c r="HHP6" s="231"/>
      <c r="HHQ6" s="230"/>
      <c r="HHR6" s="230"/>
      <c r="HHS6" s="230"/>
      <c r="HHT6" s="230"/>
      <c r="HHU6" s="231"/>
      <c r="HHV6" s="230"/>
      <c r="HHW6" s="230"/>
      <c r="HHX6" s="230"/>
      <c r="HHY6" s="230"/>
      <c r="HHZ6" s="231"/>
      <c r="HIA6" s="230"/>
      <c r="HIB6" s="230"/>
      <c r="HIC6" s="230"/>
      <c r="HID6" s="230"/>
      <c r="HIE6" s="231"/>
      <c r="HIF6" s="230"/>
      <c r="HIG6" s="230"/>
      <c r="HIH6" s="230"/>
      <c r="HII6" s="230"/>
      <c r="HIJ6" s="231"/>
      <c r="HIK6" s="230"/>
      <c r="HIL6" s="230"/>
      <c r="HIM6" s="230"/>
      <c r="HIN6" s="230"/>
      <c r="HIO6" s="231"/>
      <c r="HIP6" s="230"/>
      <c r="HIQ6" s="230"/>
      <c r="HIR6" s="230"/>
      <c r="HIS6" s="230"/>
      <c r="HIT6" s="231"/>
      <c r="HIU6" s="230"/>
      <c r="HIV6" s="230"/>
      <c r="HIW6" s="230"/>
      <c r="HIX6" s="230"/>
      <c r="HIY6" s="231"/>
      <c r="HIZ6" s="230"/>
      <c r="HJA6" s="230"/>
      <c r="HJB6" s="230"/>
      <c r="HJC6" s="230"/>
      <c r="HJD6" s="231"/>
      <c r="HJE6" s="230"/>
      <c r="HJF6" s="230"/>
      <c r="HJG6" s="230"/>
      <c r="HJH6" s="230"/>
      <c r="HJI6" s="231"/>
      <c r="HJJ6" s="230"/>
      <c r="HJK6" s="230"/>
      <c r="HJL6" s="230"/>
      <c r="HJM6" s="230"/>
      <c r="HJN6" s="231"/>
      <c r="HJO6" s="230"/>
      <c r="HJP6" s="230"/>
      <c r="HJQ6" s="230"/>
      <c r="HJR6" s="230"/>
      <c r="HJS6" s="231"/>
      <c r="HJT6" s="230"/>
      <c r="HJU6" s="230"/>
      <c r="HJV6" s="230"/>
      <c r="HJW6" s="230"/>
      <c r="HJX6" s="231"/>
      <c r="HJY6" s="230"/>
      <c r="HJZ6" s="230"/>
      <c r="HKA6" s="230"/>
      <c r="HKB6" s="230"/>
      <c r="HKC6" s="231"/>
      <c r="HKD6" s="230"/>
      <c r="HKE6" s="230"/>
      <c r="HKF6" s="230"/>
      <c r="HKG6" s="230"/>
      <c r="HKH6" s="231"/>
      <c r="HKI6" s="230"/>
      <c r="HKJ6" s="230"/>
      <c r="HKK6" s="230"/>
      <c r="HKL6" s="230"/>
      <c r="HKM6" s="231"/>
      <c r="HKN6" s="230"/>
      <c r="HKO6" s="230"/>
      <c r="HKP6" s="230"/>
      <c r="HKQ6" s="230"/>
      <c r="HKR6" s="231"/>
      <c r="HKS6" s="230"/>
      <c r="HKT6" s="230"/>
      <c r="HKU6" s="230"/>
      <c r="HKV6" s="230"/>
      <c r="HKW6" s="231"/>
      <c r="HKX6" s="230"/>
      <c r="HKY6" s="230"/>
      <c r="HKZ6" s="230"/>
      <c r="HLA6" s="230"/>
      <c r="HLB6" s="231"/>
      <c r="HLC6" s="230"/>
      <c r="HLD6" s="230"/>
      <c r="HLE6" s="230"/>
      <c r="HLF6" s="230"/>
      <c r="HLG6" s="231"/>
      <c r="HLH6" s="230"/>
      <c r="HLI6" s="230"/>
      <c r="HLJ6" s="230"/>
      <c r="HLK6" s="230"/>
      <c r="HLL6" s="231"/>
      <c r="HLM6" s="230"/>
      <c r="HLN6" s="230"/>
      <c r="HLO6" s="230"/>
      <c r="HLP6" s="230"/>
      <c r="HLQ6" s="231"/>
      <c r="HLR6" s="230"/>
      <c r="HLS6" s="230"/>
      <c r="HLT6" s="230"/>
      <c r="HLU6" s="230"/>
      <c r="HLV6" s="231"/>
      <c r="HLW6" s="230"/>
      <c r="HLX6" s="230"/>
      <c r="HLY6" s="230"/>
      <c r="HLZ6" s="230"/>
      <c r="HMA6" s="231"/>
      <c r="HMB6" s="230"/>
      <c r="HMC6" s="230"/>
      <c r="HMD6" s="230"/>
      <c r="HME6" s="230"/>
      <c r="HMF6" s="231"/>
      <c r="HMG6" s="230"/>
      <c r="HMH6" s="230"/>
      <c r="HMI6" s="230"/>
      <c r="HMJ6" s="230"/>
      <c r="HMK6" s="231"/>
      <c r="HML6" s="230"/>
      <c r="HMM6" s="230"/>
      <c r="HMN6" s="230"/>
      <c r="HMO6" s="230"/>
      <c r="HMP6" s="231"/>
      <c r="HMQ6" s="230"/>
      <c r="HMR6" s="230"/>
      <c r="HMS6" s="230"/>
      <c r="HMT6" s="230"/>
      <c r="HMU6" s="231"/>
      <c r="HMV6" s="230"/>
      <c r="HMW6" s="230"/>
      <c r="HMX6" s="230"/>
      <c r="HMY6" s="230"/>
      <c r="HMZ6" s="231"/>
      <c r="HNA6" s="230"/>
      <c r="HNB6" s="230"/>
      <c r="HNC6" s="230"/>
      <c r="HND6" s="230"/>
      <c r="HNE6" s="231"/>
      <c r="HNF6" s="230"/>
      <c r="HNG6" s="230"/>
      <c r="HNH6" s="230"/>
      <c r="HNI6" s="230"/>
      <c r="HNJ6" s="231"/>
      <c r="HNK6" s="230"/>
      <c r="HNL6" s="230"/>
      <c r="HNM6" s="230"/>
      <c r="HNN6" s="230"/>
      <c r="HNO6" s="231"/>
      <c r="HNP6" s="230"/>
      <c r="HNQ6" s="230"/>
      <c r="HNR6" s="230"/>
      <c r="HNS6" s="230"/>
      <c r="HNT6" s="231"/>
      <c r="HNU6" s="230"/>
      <c r="HNV6" s="230"/>
      <c r="HNW6" s="230"/>
      <c r="HNX6" s="230"/>
      <c r="HNY6" s="231"/>
      <c r="HNZ6" s="230"/>
      <c r="HOA6" s="230"/>
      <c r="HOB6" s="230"/>
      <c r="HOC6" s="230"/>
      <c r="HOD6" s="231"/>
      <c r="HOE6" s="230"/>
      <c r="HOF6" s="230"/>
      <c r="HOG6" s="230"/>
      <c r="HOH6" s="230"/>
      <c r="HOI6" s="231"/>
      <c r="HOJ6" s="230"/>
      <c r="HOK6" s="230"/>
      <c r="HOL6" s="230"/>
      <c r="HOM6" s="230"/>
      <c r="HON6" s="231"/>
      <c r="HOO6" s="230"/>
      <c r="HOP6" s="230"/>
      <c r="HOQ6" s="230"/>
      <c r="HOR6" s="230"/>
      <c r="HOS6" s="231"/>
      <c r="HOT6" s="230"/>
      <c r="HOU6" s="230"/>
      <c r="HOV6" s="230"/>
      <c r="HOW6" s="230"/>
      <c r="HOX6" s="231"/>
      <c r="HOY6" s="230"/>
      <c r="HOZ6" s="230"/>
      <c r="HPA6" s="230"/>
      <c r="HPB6" s="230"/>
      <c r="HPC6" s="231"/>
      <c r="HPD6" s="230"/>
      <c r="HPE6" s="230"/>
      <c r="HPF6" s="230"/>
      <c r="HPG6" s="230"/>
      <c r="HPH6" s="231"/>
      <c r="HPI6" s="230"/>
      <c r="HPJ6" s="230"/>
      <c r="HPK6" s="230"/>
      <c r="HPL6" s="230"/>
      <c r="HPM6" s="231"/>
      <c r="HPN6" s="230"/>
      <c r="HPO6" s="230"/>
      <c r="HPP6" s="230"/>
      <c r="HPQ6" s="230"/>
      <c r="HPR6" s="231"/>
      <c r="HPS6" s="230"/>
      <c r="HPT6" s="230"/>
      <c r="HPU6" s="230"/>
      <c r="HPV6" s="230"/>
      <c r="HPW6" s="231"/>
      <c r="HPX6" s="230"/>
      <c r="HPY6" s="230"/>
      <c r="HPZ6" s="230"/>
      <c r="HQA6" s="230"/>
      <c r="HQB6" s="231"/>
      <c r="HQC6" s="230"/>
      <c r="HQD6" s="230"/>
      <c r="HQE6" s="230"/>
      <c r="HQF6" s="230"/>
      <c r="HQG6" s="231"/>
      <c r="HQH6" s="230"/>
      <c r="HQI6" s="230"/>
      <c r="HQJ6" s="230"/>
      <c r="HQK6" s="230"/>
      <c r="HQL6" s="231"/>
      <c r="HQM6" s="230"/>
      <c r="HQN6" s="230"/>
      <c r="HQO6" s="230"/>
      <c r="HQP6" s="230"/>
      <c r="HQQ6" s="231"/>
      <c r="HQR6" s="230"/>
      <c r="HQS6" s="230"/>
      <c r="HQT6" s="230"/>
      <c r="HQU6" s="230"/>
      <c r="HQV6" s="231"/>
      <c r="HQW6" s="230"/>
      <c r="HQX6" s="230"/>
      <c r="HQY6" s="230"/>
      <c r="HQZ6" s="230"/>
      <c r="HRA6" s="231"/>
      <c r="HRB6" s="230"/>
      <c r="HRC6" s="230"/>
      <c r="HRD6" s="230"/>
      <c r="HRE6" s="230"/>
      <c r="HRF6" s="231"/>
      <c r="HRG6" s="230"/>
      <c r="HRH6" s="230"/>
      <c r="HRI6" s="230"/>
      <c r="HRJ6" s="230"/>
      <c r="HRK6" s="231"/>
      <c r="HRL6" s="230"/>
      <c r="HRM6" s="230"/>
      <c r="HRN6" s="230"/>
      <c r="HRO6" s="230"/>
      <c r="HRP6" s="231"/>
      <c r="HRQ6" s="230"/>
      <c r="HRR6" s="230"/>
      <c r="HRS6" s="230"/>
      <c r="HRT6" s="230"/>
      <c r="HRU6" s="231"/>
      <c r="HRV6" s="230"/>
      <c r="HRW6" s="230"/>
      <c r="HRX6" s="230"/>
      <c r="HRY6" s="230"/>
      <c r="HRZ6" s="231"/>
      <c r="HSA6" s="230"/>
      <c r="HSB6" s="230"/>
      <c r="HSC6" s="230"/>
      <c r="HSD6" s="230"/>
      <c r="HSE6" s="231"/>
      <c r="HSF6" s="230"/>
      <c r="HSG6" s="230"/>
      <c r="HSH6" s="230"/>
      <c r="HSI6" s="230"/>
      <c r="HSJ6" s="231"/>
      <c r="HSK6" s="230"/>
      <c r="HSL6" s="230"/>
      <c r="HSM6" s="230"/>
      <c r="HSN6" s="230"/>
      <c r="HSO6" s="231"/>
      <c r="HSP6" s="230"/>
      <c r="HSQ6" s="230"/>
      <c r="HSR6" s="230"/>
      <c r="HSS6" s="230"/>
      <c r="HST6" s="231"/>
      <c r="HSU6" s="230"/>
      <c r="HSV6" s="230"/>
      <c r="HSW6" s="230"/>
      <c r="HSX6" s="230"/>
      <c r="HSY6" s="231"/>
      <c r="HSZ6" s="230"/>
      <c r="HTA6" s="230"/>
      <c r="HTB6" s="230"/>
      <c r="HTC6" s="230"/>
      <c r="HTD6" s="231"/>
      <c r="HTE6" s="230"/>
      <c r="HTF6" s="230"/>
      <c r="HTG6" s="230"/>
      <c r="HTH6" s="230"/>
      <c r="HTI6" s="231"/>
      <c r="HTJ6" s="230"/>
      <c r="HTK6" s="230"/>
      <c r="HTL6" s="230"/>
      <c r="HTM6" s="230"/>
      <c r="HTN6" s="231"/>
      <c r="HTO6" s="230"/>
      <c r="HTP6" s="230"/>
      <c r="HTQ6" s="230"/>
      <c r="HTR6" s="230"/>
      <c r="HTS6" s="231"/>
      <c r="HTT6" s="230"/>
      <c r="HTU6" s="230"/>
      <c r="HTV6" s="230"/>
      <c r="HTW6" s="230"/>
      <c r="HTX6" s="231"/>
      <c r="HTY6" s="230"/>
      <c r="HTZ6" s="230"/>
      <c r="HUA6" s="230"/>
      <c r="HUB6" s="230"/>
      <c r="HUC6" s="231"/>
      <c r="HUD6" s="230"/>
      <c r="HUE6" s="230"/>
      <c r="HUF6" s="230"/>
      <c r="HUG6" s="230"/>
      <c r="HUH6" s="231"/>
      <c r="HUI6" s="230"/>
      <c r="HUJ6" s="230"/>
      <c r="HUK6" s="230"/>
      <c r="HUL6" s="230"/>
      <c r="HUM6" s="231"/>
      <c r="HUN6" s="230"/>
      <c r="HUO6" s="230"/>
      <c r="HUP6" s="230"/>
      <c r="HUQ6" s="230"/>
      <c r="HUR6" s="231"/>
      <c r="HUS6" s="230"/>
      <c r="HUT6" s="230"/>
      <c r="HUU6" s="230"/>
      <c r="HUV6" s="230"/>
      <c r="HUW6" s="231"/>
      <c r="HUX6" s="230"/>
      <c r="HUY6" s="230"/>
      <c r="HUZ6" s="230"/>
      <c r="HVA6" s="230"/>
      <c r="HVB6" s="231"/>
      <c r="HVC6" s="230"/>
      <c r="HVD6" s="230"/>
      <c r="HVE6" s="230"/>
      <c r="HVF6" s="230"/>
      <c r="HVG6" s="231"/>
      <c r="HVH6" s="230"/>
      <c r="HVI6" s="230"/>
      <c r="HVJ6" s="230"/>
      <c r="HVK6" s="230"/>
      <c r="HVL6" s="231"/>
      <c r="HVM6" s="230"/>
      <c r="HVN6" s="230"/>
      <c r="HVO6" s="230"/>
      <c r="HVP6" s="230"/>
      <c r="HVQ6" s="231"/>
      <c r="HVR6" s="230"/>
      <c r="HVS6" s="230"/>
      <c r="HVT6" s="230"/>
      <c r="HVU6" s="230"/>
      <c r="HVV6" s="231"/>
      <c r="HVW6" s="230"/>
      <c r="HVX6" s="230"/>
      <c r="HVY6" s="230"/>
      <c r="HVZ6" s="230"/>
      <c r="HWA6" s="231"/>
      <c r="HWB6" s="230"/>
      <c r="HWC6" s="230"/>
      <c r="HWD6" s="230"/>
      <c r="HWE6" s="230"/>
      <c r="HWF6" s="231"/>
      <c r="HWG6" s="230"/>
      <c r="HWH6" s="230"/>
      <c r="HWI6" s="230"/>
      <c r="HWJ6" s="230"/>
      <c r="HWK6" s="231"/>
      <c r="HWL6" s="230"/>
      <c r="HWM6" s="230"/>
      <c r="HWN6" s="230"/>
      <c r="HWO6" s="230"/>
      <c r="HWP6" s="231"/>
      <c r="HWQ6" s="230"/>
      <c r="HWR6" s="230"/>
      <c r="HWS6" s="230"/>
      <c r="HWT6" s="230"/>
      <c r="HWU6" s="231"/>
      <c r="HWV6" s="230"/>
      <c r="HWW6" s="230"/>
      <c r="HWX6" s="230"/>
      <c r="HWY6" s="230"/>
      <c r="HWZ6" s="231"/>
      <c r="HXA6" s="230"/>
      <c r="HXB6" s="230"/>
      <c r="HXC6" s="230"/>
      <c r="HXD6" s="230"/>
      <c r="HXE6" s="231"/>
      <c r="HXF6" s="230"/>
      <c r="HXG6" s="230"/>
      <c r="HXH6" s="230"/>
      <c r="HXI6" s="230"/>
      <c r="HXJ6" s="231"/>
      <c r="HXK6" s="230"/>
      <c r="HXL6" s="230"/>
      <c r="HXM6" s="230"/>
      <c r="HXN6" s="230"/>
      <c r="HXO6" s="231"/>
      <c r="HXP6" s="230"/>
      <c r="HXQ6" s="230"/>
      <c r="HXR6" s="230"/>
      <c r="HXS6" s="230"/>
      <c r="HXT6" s="231"/>
      <c r="HXU6" s="230"/>
      <c r="HXV6" s="230"/>
      <c r="HXW6" s="230"/>
      <c r="HXX6" s="230"/>
      <c r="HXY6" s="231"/>
      <c r="HXZ6" s="230"/>
      <c r="HYA6" s="230"/>
      <c r="HYB6" s="230"/>
      <c r="HYC6" s="230"/>
      <c r="HYD6" s="231"/>
      <c r="HYE6" s="230"/>
      <c r="HYF6" s="230"/>
      <c r="HYG6" s="230"/>
      <c r="HYH6" s="230"/>
      <c r="HYI6" s="231"/>
      <c r="HYJ6" s="230"/>
      <c r="HYK6" s="230"/>
      <c r="HYL6" s="230"/>
      <c r="HYM6" s="230"/>
      <c r="HYN6" s="231"/>
      <c r="HYO6" s="230"/>
      <c r="HYP6" s="230"/>
      <c r="HYQ6" s="230"/>
      <c r="HYR6" s="230"/>
      <c r="HYS6" s="231"/>
      <c r="HYT6" s="230"/>
      <c r="HYU6" s="230"/>
      <c r="HYV6" s="230"/>
      <c r="HYW6" s="230"/>
      <c r="HYX6" s="231"/>
      <c r="HYY6" s="230"/>
      <c r="HYZ6" s="230"/>
      <c r="HZA6" s="230"/>
      <c r="HZB6" s="230"/>
      <c r="HZC6" s="231"/>
      <c r="HZD6" s="230"/>
      <c r="HZE6" s="230"/>
      <c r="HZF6" s="230"/>
      <c r="HZG6" s="230"/>
      <c r="HZH6" s="231"/>
      <c r="HZI6" s="230"/>
      <c r="HZJ6" s="230"/>
      <c r="HZK6" s="230"/>
      <c r="HZL6" s="230"/>
      <c r="HZM6" s="231"/>
      <c r="HZN6" s="230"/>
      <c r="HZO6" s="230"/>
      <c r="HZP6" s="230"/>
      <c r="HZQ6" s="230"/>
      <c r="HZR6" s="231"/>
      <c r="HZS6" s="230"/>
      <c r="HZT6" s="230"/>
      <c r="HZU6" s="230"/>
      <c r="HZV6" s="230"/>
      <c r="HZW6" s="231"/>
      <c r="HZX6" s="230"/>
      <c r="HZY6" s="230"/>
      <c r="HZZ6" s="230"/>
      <c r="IAA6" s="230"/>
      <c r="IAB6" s="231"/>
      <c r="IAC6" s="230"/>
      <c r="IAD6" s="230"/>
      <c r="IAE6" s="230"/>
      <c r="IAF6" s="230"/>
      <c r="IAG6" s="231"/>
      <c r="IAH6" s="230"/>
      <c r="IAI6" s="230"/>
      <c r="IAJ6" s="230"/>
      <c r="IAK6" s="230"/>
      <c r="IAL6" s="231"/>
      <c r="IAM6" s="230"/>
      <c r="IAN6" s="230"/>
      <c r="IAO6" s="230"/>
      <c r="IAP6" s="230"/>
      <c r="IAQ6" s="231"/>
      <c r="IAR6" s="230"/>
      <c r="IAS6" s="230"/>
      <c r="IAT6" s="230"/>
      <c r="IAU6" s="230"/>
      <c r="IAV6" s="231"/>
      <c r="IAW6" s="230"/>
      <c r="IAX6" s="230"/>
      <c r="IAY6" s="230"/>
      <c r="IAZ6" s="230"/>
      <c r="IBA6" s="231"/>
      <c r="IBB6" s="230"/>
      <c r="IBC6" s="230"/>
      <c r="IBD6" s="230"/>
      <c r="IBE6" s="230"/>
      <c r="IBF6" s="231"/>
      <c r="IBG6" s="230"/>
      <c r="IBH6" s="230"/>
      <c r="IBI6" s="230"/>
      <c r="IBJ6" s="230"/>
      <c r="IBK6" s="231"/>
      <c r="IBL6" s="230"/>
      <c r="IBM6" s="230"/>
      <c r="IBN6" s="230"/>
      <c r="IBO6" s="230"/>
      <c r="IBP6" s="231"/>
      <c r="IBQ6" s="230"/>
      <c r="IBR6" s="230"/>
      <c r="IBS6" s="230"/>
      <c r="IBT6" s="230"/>
      <c r="IBU6" s="231"/>
      <c r="IBV6" s="230"/>
      <c r="IBW6" s="230"/>
      <c r="IBX6" s="230"/>
      <c r="IBY6" s="230"/>
      <c r="IBZ6" s="231"/>
      <c r="ICA6" s="230"/>
      <c r="ICB6" s="230"/>
      <c r="ICC6" s="230"/>
      <c r="ICD6" s="230"/>
      <c r="ICE6" s="231"/>
      <c r="ICF6" s="230"/>
      <c r="ICG6" s="230"/>
      <c r="ICH6" s="230"/>
      <c r="ICI6" s="230"/>
      <c r="ICJ6" s="231"/>
      <c r="ICK6" s="230"/>
      <c r="ICL6" s="230"/>
      <c r="ICM6" s="230"/>
      <c r="ICN6" s="230"/>
      <c r="ICO6" s="231"/>
      <c r="ICP6" s="230"/>
      <c r="ICQ6" s="230"/>
      <c r="ICR6" s="230"/>
      <c r="ICS6" s="230"/>
      <c r="ICT6" s="231"/>
      <c r="ICU6" s="230"/>
      <c r="ICV6" s="230"/>
      <c r="ICW6" s="230"/>
      <c r="ICX6" s="230"/>
      <c r="ICY6" s="231"/>
      <c r="ICZ6" s="230"/>
      <c r="IDA6" s="230"/>
      <c r="IDB6" s="230"/>
      <c r="IDC6" s="230"/>
      <c r="IDD6" s="231"/>
      <c r="IDE6" s="230"/>
      <c r="IDF6" s="230"/>
      <c r="IDG6" s="230"/>
      <c r="IDH6" s="230"/>
      <c r="IDI6" s="231"/>
      <c r="IDJ6" s="230"/>
      <c r="IDK6" s="230"/>
      <c r="IDL6" s="230"/>
      <c r="IDM6" s="230"/>
      <c r="IDN6" s="231"/>
      <c r="IDO6" s="230"/>
      <c r="IDP6" s="230"/>
      <c r="IDQ6" s="230"/>
      <c r="IDR6" s="230"/>
      <c r="IDS6" s="231"/>
      <c r="IDT6" s="230"/>
      <c r="IDU6" s="230"/>
      <c r="IDV6" s="230"/>
      <c r="IDW6" s="230"/>
      <c r="IDX6" s="231"/>
      <c r="IDY6" s="230"/>
      <c r="IDZ6" s="230"/>
      <c r="IEA6" s="230"/>
      <c r="IEB6" s="230"/>
      <c r="IEC6" s="231"/>
      <c r="IED6" s="230"/>
      <c r="IEE6" s="230"/>
      <c r="IEF6" s="230"/>
      <c r="IEG6" s="230"/>
      <c r="IEH6" s="231"/>
      <c r="IEI6" s="230"/>
      <c r="IEJ6" s="230"/>
      <c r="IEK6" s="230"/>
      <c r="IEL6" s="230"/>
      <c r="IEM6" s="231"/>
      <c r="IEN6" s="230"/>
      <c r="IEO6" s="230"/>
      <c r="IEP6" s="230"/>
      <c r="IEQ6" s="230"/>
      <c r="IER6" s="231"/>
      <c r="IES6" s="230"/>
      <c r="IET6" s="230"/>
      <c r="IEU6" s="230"/>
      <c r="IEV6" s="230"/>
      <c r="IEW6" s="231"/>
      <c r="IEX6" s="230"/>
      <c r="IEY6" s="230"/>
      <c r="IEZ6" s="230"/>
      <c r="IFA6" s="230"/>
      <c r="IFB6" s="231"/>
      <c r="IFC6" s="230"/>
      <c r="IFD6" s="230"/>
      <c r="IFE6" s="230"/>
      <c r="IFF6" s="230"/>
      <c r="IFG6" s="231"/>
      <c r="IFH6" s="230"/>
      <c r="IFI6" s="230"/>
      <c r="IFJ6" s="230"/>
      <c r="IFK6" s="230"/>
      <c r="IFL6" s="231"/>
      <c r="IFM6" s="230"/>
      <c r="IFN6" s="230"/>
      <c r="IFO6" s="230"/>
      <c r="IFP6" s="230"/>
      <c r="IFQ6" s="231"/>
      <c r="IFR6" s="230"/>
      <c r="IFS6" s="230"/>
      <c r="IFT6" s="230"/>
      <c r="IFU6" s="230"/>
      <c r="IFV6" s="231"/>
      <c r="IFW6" s="230"/>
      <c r="IFX6" s="230"/>
      <c r="IFY6" s="230"/>
      <c r="IFZ6" s="230"/>
      <c r="IGA6" s="231"/>
      <c r="IGB6" s="230"/>
      <c r="IGC6" s="230"/>
      <c r="IGD6" s="230"/>
      <c r="IGE6" s="230"/>
      <c r="IGF6" s="231"/>
      <c r="IGG6" s="230"/>
      <c r="IGH6" s="230"/>
      <c r="IGI6" s="230"/>
      <c r="IGJ6" s="230"/>
      <c r="IGK6" s="231"/>
      <c r="IGL6" s="230"/>
      <c r="IGM6" s="230"/>
      <c r="IGN6" s="230"/>
      <c r="IGO6" s="230"/>
      <c r="IGP6" s="231"/>
      <c r="IGQ6" s="230"/>
      <c r="IGR6" s="230"/>
      <c r="IGS6" s="230"/>
      <c r="IGT6" s="230"/>
      <c r="IGU6" s="231"/>
      <c r="IGV6" s="230"/>
      <c r="IGW6" s="230"/>
      <c r="IGX6" s="230"/>
      <c r="IGY6" s="230"/>
      <c r="IGZ6" s="231"/>
      <c r="IHA6" s="230"/>
      <c r="IHB6" s="230"/>
      <c r="IHC6" s="230"/>
      <c r="IHD6" s="230"/>
      <c r="IHE6" s="231"/>
      <c r="IHF6" s="230"/>
      <c r="IHG6" s="230"/>
      <c r="IHH6" s="230"/>
      <c r="IHI6" s="230"/>
      <c r="IHJ6" s="231"/>
      <c r="IHK6" s="230"/>
      <c r="IHL6" s="230"/>
      <c r="IHM6" s="230"/>
      <c r="IHN6" s="230"/>
      <c r="IHO6" s="231"/>
      <c r="IHP6" s="230"/>
      <c r="IHQ6" s="230"/>
      <c r="IHR6" s="230"/>
      <c r="IHS6" s="230"/>
      <c r="IHT6" s="231"/>
      <c r="IHU6" s="230"/>
      <c r="IHV6" s="230"/>
      <c r="IHW6" s="230"/>
      <c r="IHX6" s="230"/>
      <c r="IHY6" s="231"/>
      <c r="IHZ6" s="230"/>
      <c r="IIA6" s="230"/>
      <c r="IIB6" s="230"/>
      <c r="IIC6" s="230"/>
      <c r="IID6" s="231"/>
      <c r="IIE6" s="230"/>
      <c r="IIF6" s="230"/>
      <c r="IIG6" s="230"/>
      <c r="IIH6" s="230"/>
      <c r="III6" s="231"/>
      <c r="IIJ6" s="230"/>
      <c r="IIK6" s="230"/>
      <c r="IIL6" s="230"/>
      <c r="IIM6" s="230"/>
      <c r="IIN6" s="231"/>
      <c r="IIO6" s="230"/>
      <c r="IIP6" s="230"/>
      <c r="IIQ6" s="230"/>
      <c r="IIR6" s="230"/>
      <c r="IIS6" s="231"/>
      <c r="IIT6" s="230"/>
      <c r="IIU6" s="230"/>
      <c r="IIV6" s="230"/>
      <c r="IIW6" s="230"/>
      <c r="IIX6" s="231"/>
      <c r="IIY6" s="230"/>
      <c r="IIZ6" s="230"/>
      <c r="IJA6" s="230"/>
      <c r="IJB6" s="230"/>
      <c r="IJC6" s="231"/>
      <c r="IJD6" s="230"/>
      <c r="IJE6" s="230"/>
      <c r="IJF6" s="230"/>
      <c r="IJG6" s="230"/>
      <c r="IJH6" s="231"/>
      <c r="IJI6" s="230"/>
      <c r="IJJ6" s="230"/>
      <c r="IJK6" s="230"/>
      <c r="IJL6" s="230"/>
      <c r="IJM6" s="231"/>
      <c r="IJN6" s="230"/>
      <c r="IJO6" s="230"/>
      <c r="IJP6" s="230"/>
      <c r="IJQ6" s="230"/>
      <c r="IJR6" s="231"/>
      <c r="IJS6" s="230"/>
      <c r="IJT6" s="230"/>
      <c r="IJU6" s="230"/>
      <c r="IJV6" s="230"/>
      <c r="IJW6" s="231"/>
      <c r="IJX6" s="230"/>
      <c r="IJY6" s="230"/>
      <c r="IJZ6" s="230"/>
      <c r="IKA6" s="230"/>
      <c r="IKB6" s="231"/>
      <c r="IKC6" s="230"/>
      <c r="IKD6" s="230"/>
      <c r="IKE6" s="230"/>
      <c r="IKF6" s="230"/>
      <c r="IKG6" s="231"/>
      <c r="IKH6" s="230"/>
      <c r="IKI6" s="230"/>
      <c r="IKJ6" s="230"/>
      <c r="IKK6" s="230"/>
      <c r="IKL6" s="231"/>
      <c r="IKM6" s="230"/>
      <c r="IKN6" s="230"/>
      <c r="IKO6" s="230"/>
      <c r="IKP6" s="230"/>
      <c r="IKQ6" s="231"/>
      <c r="IKR6" s="230"/>
      <c r="IKS6" s="230"/>
      <c r="IKT6" s="230"/>
      <c r="IKU6" s="230"/>
      <c r="IKV6" s="231"/>
      <c r="IKW6" s="230"/>
      <c r="IKX6" s="230"/>
      <c r="IKY6" s="230"/>
      <c r="IKZ6" s="230"/>
      <c r="ILA6" s="231"/>
      <c r="ILB6" s="230"/>
      <c r="ILC6" s="230"/>
      <c r="ILD6" s="230"/>
      <c r="ILE6" s="230"/>
      <c r="ILF6" s="231"/>
      <c r="ILG6" s="230"/>
      <c r="ILH6" s="230"/>
      <c r="ILI6" s="230"/>
      <c r="ILJ6" s="230"/>
      <c r="ILK6" s="231"/>
      <c r="ILL6" s="230"/>
      <c r="ILM6" s="230"/>
      <c r="ILN6" s="230"/>
      <c r="ILO6" s="230"/>
      <c r="ILP6" s="231"/>
      <c r="ILQ6" s="230"/>
      <c r="ILR6" s="230"/>
      <c r="ILS6" s="230"/>
      <c r="ILT6" s="230"/>
      <c r="ILU6" s="231"/>
      <c r="ILV6" s="230"/>
      <c r="ILW6" s="230"/>
      <c r="ILX6" s="230"/>
      <c r="ILY6" s="230"/>
      <c r="ILZ6" s="231"/>
      <c r="IMA6" s="230"/>
      <c r="IMB6" s="230"/>
      <c r="IMC6" s="230"/>
      <c r="IMD6" s="230"/>
      <c r="IME6" s="231"/>
      <c r="IMF6" s="230"/>
      <c r="IMG6" s="230"/>
      <c r="IMH6" s="230"/>
      <c r="IMI6" s="230"/>
      <c r="IMJ6" s="231"/>
      <c r="IMK6" s="230"/>
      <c r="IML6" s="230"/>
      <c r="IMM6" s="230"/>
      <c r="IMN6" s="230"/>
      <c r="IMO6" s="231"/>
      <c r="IMP6" s="230"/>
      <c r="IMQ6" s="230"/>
      <c r="IMR6" s="230"/>
      <c r="IMS6" s="230"/>
      <c r="IMT6" s="231"/>
      <c r="IMU6" s="230"/>
      <c r="IMV6" s="230"/>
      <c r="IMW6" s="230"/>
      <c r="IMX6" s="230"/>
      <c r="IMY6" s="231"/>
      <c r="IMZ6" s="230"/>
      <c r="INA6" s="230"/>
      <c r="INB6" s="230"/>
      <c r="INC6" s="230"/>
      <c r="IND6" s="231"/>
      <c r="INE6" s="230"/>
      <c r="INF6" s="230"/>
      <c r="ING6" s="230"/>
      <c r="INH6" s="230"/>
      <c r="INI6" s="231"/>
      <c r="INJ6" s="230"/>
      <c r="INK6" s="230"/>
      <c r="INL6" s="230"/>
      <c r="INM6" s="230"/>
      <c r="INN6" s="231"/>
      <c r="INO6" s="230"/>
      <c r="INP6" s="230"/>
      <c r="INQ6" s="230"/>
      <c r="INR6" s="230"/>
      <c r="INS6" s="231"/>
      <c r="INT6" s="230"/>
      <c r="INU6" s="230"/>
      <c r="INV6" s="230"/>
      <c r="INW6" s="230"/>
      <c r="INX6" s="231"/>
      <c r="INY6" s="230"/>
      <c r="INZ6" s="230"/>
      <c r="IOA6" s="230"/>
      <c r="IOB6" s="230"/>
      <c r="IOC6" s="231"/>
      <c r="IOD6" s="230"/>
      <c r="IOE6" s="230"/>
      <c r="IOF6" s="230"/>
      <c r="IOG6" s="230"/>
      <c r="IOH6" s="231"/>
      <c r="IOI6" s="230"/>
      <c r="IOJ6" s="230"/>
      <c r="IOK6" s="230"/>
      <c r="IOL6" s="230"/>
      <c r="IOM6" s="231"/>
      <c r="ION6" s="230"/>
      <c r="IOO6" s="230"/>
      <c r="IOP6" s="230"/>
      <c r="IOQ6" s="230"/>
      <c r="IOR6" s="231"/>
      <c r="IOS6" s="230"/>
      <c r="IOT6" s="230"/>
      <c r="IOU6" s="230"/>
      <c r="IOV6" s="230"/>
      <c r="IOW6" s="231"/>
      <c r="IOX6" s="230"/>
      <c r="IOY6" s="230"/>
      <c r="IOZ6" s="230"/>
      <c r="IPA6" s="230"/>
      <c r="IPB6" s="231"/>
      <c r="IPC6" s="230"/>
      <c r="IPD6" s="230"/>
      <c r="IPE6" s="230"/>
      <c r="IPF6" s="230"/>
      <c r="IPG6" s="231"/>
      <c r="IPH6" s="230"/>
      <c r="IPI6" s="230"/>
      <c r="IPJ6" s="230"/>
      <c r="IPK6" s="230"/>
      <c r="IPL6" s="231"/>
      <c r="IPM6" s="230"/>
      <c r="IPN6" s="230"/>
      <c r="IPO6" s="230"/>
      <c r="IPP6" s="230"/>
      <c r="IPQ6" s="231"/>
      <c r="IPR6" s="230"/>
      <c r="IPS6" s="230"/>
      <c r="IPT6" s="230"/>
      <c r="IPU6" s="230"/>
      <c r="IPV6" s="231"/>
      <c r="IPW6" s="230"/>
      <c r="IPX6" s="230"/>
      <c r="IPY6" s="230"/>
      <c r="IPZ6" s="230"/>
      <c r="IQA6" s="231"/>
      <c r="IQB6" s="230"/>
      <c r="IQC6" s="230"/>
      <c r="IQD6" s="230"/>
      <c r="IQE6" s="230"/>
      <c r="IQF6" s="231"/>
      <c r="IQG6" s="230"/>
      <c r="IQH6" s="230"/>
      <c r="IQI6" s="230"/>
      <c r="IQJ6" s="230"/>
      <c r="IQK6" s="231"/>
      <c r="IQL6" s="230"/>
      <c r="IQM6" s="230"/>
      <c r="IQN6" s="230"/>
      <c r="IQO6" s="230"/>
      <c r="IQP6" s="231"/>
      <c r="IQQ6" s="230"/>
      <c r="IQR6" s="230"/>
      <c r="IQS6" s="230"/>
      <c r="IQT6" s="230"/>
      <c r="IQU6" s="231"/>
      <c r="IQV6" s="230"/>
      <c r="IQW6" s="230"/>
      <c r="IQX6" s="230"/>
      <c r="IQY6" s="230"/>
      <c r="IQZ6" s="231"/>
      <c r="IRA6" s="230"/>
      <c r="IRB6" s="230"/>
      <c r="IRC6" s="230"/>
      <c r="IRD6" s="230"/>
      <c r="IRE6" s="231"/>
      <c r="IRF6" s="230"/>
      <c r="IRG6" s="230"/>
      <c r="IRH6" s="230"/>
      <c r="IRI6" s="230"/>
      <c r="IRJ6" s="231"/>
      <c r="IRK6" s="230"/>
      <c r="IRL6" s="230"/>
      <c r="IRM6" s="230"/>
      <c r="IRN6" s="230"/>
      <c r="IRO6" s="231"/>
      <c r="IRP6" s="230"/>
      <c r="IRQ6" s="230"/>
      <c r="IRR6" s="230"/>
      <c r="IRS6" s="230"/>
      <c r="IRT6" s="231"/>
      <c r="IRU6" s="230"/>
      <c r="IRV6" s="230"/>
      <c r="IRW6" s="230"/>
      <c r="IRX6" s="230"/>
      <c r="IRY6" s="231"/>
      <c r="IRZ6" s="230"/>
      <c r="ISA6" s="230"/>
      <c r="ISB6" s="230"/>
      <c r="ISC6" s="230"/>
      <c r="ISD6" s="231"/>
      <c r="ISE6" s="230"/>
      <c r="ISF6" s="230"/>
      <c r="ISG6" s="230"/>
      <c r="ISH6" s="230"/>
      <c r="ISI6" s="231"/>
      <c r="ISJ6" s="230"/>
      <c r="ISK6" s="230"/>
      <c r="ISL6" s="230"/>
      <c r="ISM6" s="230"/>
      <c r="ISN6" s="231"/>
      <c r="ISO6" s="230"/>
      <c r="ISP6" s="230"/>
      <c r="ISQ6" s="230"/>
      <c r="ISR6" s="230"/>
      <c r="ISS6" s="231"/>
      <c r="IST6" s="230"/>
      <c r="ISU6" s="230"/>
      <c r="ISV6" s="230"/>
      <c r="ISW6" s="230"/>
      <c r="ISX6" s="231"/>
      <c r="ISY6" s="230"/>
      <c r="ISZ6" s="230"/>
      <c r="ITA6" s="230"/>
      <c r="ITB6" s="230"/>
      <c r="ITC6" s="231"/>
      <c r="ITD6" s="230"/>
      <c r="ITE6" s="230"/>
      <c r="ITF6" s="230"/>
      <c r="ITG6" s="230"/>
      <c r="ITH6" s="231"/>
      <c r="ITI6" s="230"/>
      <c r="ITJ6" s="230"/>
      <c r="ITK6" s="230"/>
      <c r="ITL6" s="230"/>
      <c r="ITM6" s="231"/>
      <c r="ITN6" s="230"/>
      <c r="ITO6" s="230"/>
      <c r="ITP6" s="230"/>
      <c r="ITQ6" s="230"/>
      <c r="ITR6" s="231"/>
      <c r="ITS6" s="230"/>
      <c r="ITT6" s="230"/>
      <c r="ITU6" s="230"/>
      <c r="ITV6" s="230"/>
      <c r="ITW6" s="231"/>
      <c r="ITX6" s="230"/>
      <c r="ITY6" s="230"/>
      <c r="ITZ6" s="230"/>
      <c r="IUA6" s="230"/>
      <c r="IUB6" s="231"/>
      <c r="IUC6" s="230"/>
      <c r="IUD6" s="230"/>
      <c r="IUE6" s="230"/>
      <c r="IUF6" s="230"/>
      <c r="IUG6" s="231"/>
      <c r="IUH6" s="230"/>
      <c r="IUI6" s="230"/>
      <c r="IUJ6" s="230"/>
      <c r="IUK6" s="230"/>
      <c r="IUL6" s="231"/>
      <c r="IUM6" s="230"/>
      <c r="IUN6" s="230"/>
      <c r="IUO6" s="230"/>
      <c r="IUP6" s="230"/>
      <c r="IUQ6" s="231"/>
      <c r="IUR6" s="230"/>
      <c r="IUS6" s="230"/>
      <c r="IUT6" s="230"/>
      <c r="IUU6" s="230"/>
      <c r="IUV6" s="231"/>
      <c r="IUW6" s="230"/>
      <c r="IUX6" s="230"/>
      <c r="IUY6" s="230"/>
      <c r="IUZ6" s="230"/>
      <c r="IVA6" s="231"/>
      <c r="IVB6" s="230"/>
      <c r="IVC6" s="230"/>
      <c r="IVD6" s="230"/>
      <c r="IVE6" s="230"/>
      <c r="IVF6" s="231"/>
      <c r="IVG6" s="230"/>
      <c r="IVH6" s="230"/>
      <c r="IVI6" s="230"/>
      <c r="IVJ6" s="230"/>
      <c r="IVK6" s="231"/>
      <c r="IVL6" s="230"/>
      <c r="IVM6" s="230"/>
      <c r="IVN6" s="230"/>
      <c r="IVO6" s="230"/>
      <c r="IVP6" s="231"/>
      <c r="IVQ6" s="230"/>
      <c r="IVR6" s="230"/>
      <c r="IVS6" s="230"/>
      <c r="IVT6" s="230"/>
      <c r="IVU6" s="231"/>
      <c r="IVV6" s="230"/>
      <c r="IVW6" s="230"/>
      <c r="IVX6" s="230"/>
      <c r="IVY6" s="230"/>
      <c r="IVZ6" s="231"/>
      <c r="IWA6" s="230"/>
      <c r="IWB6" s="230"/>
      <c r="IWC6" s="230"/>
      <c r="IWD6" s="230"/>
      <c r="IWE6" s="231"/>
      <c r="IWF6" s="230"/>
      <c r="IWG6" s="230"/>
      <c r="IWH6" s="230"/>
      <c r="IWI6" s="230"/>
      <c r="IWJ6" s="231"/>
      <c r="IWK6" s="230"/>
      <c r="IWL6" s="230"/>
      <c r="IWM6" s="230"/>
      <c r="IWN6" s="230"/>
      <c r="IWO6" s="231"/>
      <c r="IWP6" s="230"/>
      <c r="IWQ6" s="230"/>
      <c r="IWR6" s="230"/>
      <c r="IWS6" s="230"/>
      <c r="IWT6" s="231"/>
      <c r="IWU6" s="230"/>
      <c r="IWV6" s="230"/>
      <c r="IWW6" s="230"/>
      <c r="IWX6" s="230"/>
      <c r="IWY6" s="231"/>
      <c r="IWZ6" s="230"/>
      <c r="IXA6" s="230"/>
      <c r="IXB6" s="230"/>
      <c r="IXC6" s="230"/>
      <c r="IXD6" s="231"/>
      <c r="IXE6" s="230"/>
      <c r="IXF6" s="230"/>
      <c r="IXG6" s="230"/>
      <c r="IXH6" s="230"/>
      <c r="IXI6" s="231"/>
      <c r="IXJ6" s="230"/>
      <c r="IXK6" s="230"/>
      <c r="IXL6" s="230"/>
      <c r="IXM6" s="230"/>
      <c r="IXN6" s="231"/>
      <c r="IXO6" s="230"/>
      <c r="IXP6" s="230"/>
      <c r="IXQ6" s="230"/>
      <c r="IXR6" s="230"/>
      <c r="IXS6" s="231"/>
      <c r="IXT6" s="230"/>
      <c r="IXU6" s="230"/>
      <c r="IXV6" s="230"/>
      <c r="IXW6" s="230"/>
      <c r="IXX6" s="231"/>
      <c r="IXY6" s="230"/>
      <c r="IXZ6" s="230"/>
      <c r="IYA6" s="230"/>
      <c r="IYB6" s="230"/>
      <c r="IYC6" s="231"/>
      <c r="IYD6" s="230"/>
      <c r="IYE6" s="230"/>
      <c r="IYF6" s="230"/>
      <c r="IYG6" s="230"/>
      <c r="IYH6" s="231"/>
      <c r="IYI6" s="230"/>
      <c r="IYJ6" s="230"/>
      <c r="IYK6" s="230"/>
      <c r="IYL6" s="230"/>
      <c r="IYM6" s="231"/>
      <c r="IYN6" s="230"/>
      <c r="IYO6" s="230"/>
      <c r="IYP6" s="230"/>
      <c r="IYQ6" s="230"/>
      <c r="IYR6" s="231"/>
      <c r="IYS6" s="230"/>
      <c r="IYT6" s="230"/>
      <c r="IYU6" s="230"/>
      <c r="IYV6" s="230"/>
      <c r="IYW6" s="231"/>
      <c r="IYX6" s="230"/>
      <c r="IYY6" s="230"/>
      <c r="IYZ6" s="230"/>
      <c r="IZA6" s="230"/>
      <c r="IZB6" s="231"/>
      <c r="IZC6" s="230"/>
      <c r="IZD6" s="230"/>
      <c r="IZE6" s="230"/>
      <c r="IZF6" s="230"/>
      <c r="IZG6" s="231"/>
      <c r="IZH6" s="230"/>
      <c r="IZI6" s="230"/>
      <c r="IZJ6" s="230"/>
      <c r="IZK6" s="230"/>
      <c r="IZL6" s="231"/>
      <c r="IZM6" s="230"/>
      <c r="IZN6" s="230"/>
      <c r="IZO6" s="230"/>
      <c r="IZP6" s="230"/>
      <c r="IZQ6" s="231"/>
      <c r="IZR6" s="230"/>
      <c r="IZS6" s="230"/>
      <c r="IZT6" s="230"/>
      <c r="IZU6" s="230"/>
      <c r="IZV6" s="231"/>
      <c r="IZW6" s="230"/>
      <c r="IZX6" s="230"/>
      <c r="IZY6" s="230"/>
      <c r="IZZ6" s="230"/>
      <c r="JAA6" s="231"/>
      <c r="JAB6" s="230"/>
      <c r="JAC6" s="230"/>
      <c r="JAD6" s="230"/>
      <c r="JAE6" s="230"/>
      <c r="JAF6" s="231"/>
      <c r="JAG6" s="230"/>
      <c r="JAH6" s="230"/>
      <c r="JAI6" s="230"/>
      <c r="JAJ6" s="230"/>
      <c r="JAK6" s="231"/>
      <c r="JAL6" s="230"/>
      <c r="JAM6" s="230"/>
      <c r="JAN6" s="230"/>
      <c r="JAO6" s="230"/>
      <c r="JAP6" s="231"/>
      <c r="JAQ6" s="230"/>
      <c r="JAR6" s="230"/>
      <c r="JAS6" s="230"/>
      <c r="JAT6" s="230"/>
      <c r="JAU6" s="231"/>
      <c r="JAV6" s="230"/>
      <c r="JAW6" s="230"/>
      <c r="JAX6" s="230"/>
      <c r="JAY6" s="230"/>
      <c r="JAZ6" s="231"/>
      <c r="JBA6" s="230"/>
      <c r="JBB6" s="230"/>
      <c r="JBC6" s="230"/>
      <c r="JBD6" s="230"/>
      <c r="JBE6" s="231"/>
      <c r="JBF6" s="230"/>
      <c r="JBG6" s="230"/>
      <c r="JBH6" s="230"/>
      <c r="JBI6" s="230"/>
      <c r="JBJ6" s="231"/>
      <c r="JBK6" s="230"/>
      <c r="JBL6" s="230"/>
      <c r="JBM6" s="230"/>
      <c r="JBN6" s="230"/>
      <c r="JBO6" s="231"/>
      <c r="JBP6" s="230"/>
      <c r="JBQ6" s="230"/>
      <c r="JBR6" s="230"/>
      <c r="JBS6" s="230"/>
      <c r="JBT6" s="231"/>
      <c r="JBU6" s="230"/>
      <c r="JBV6" s="230"/>
      <c r="JBW6" s="230"/>
      <c r="JBX6" s="230"/>
      <c r="JBY6" s="231"/>
      <c r="JBZ6" s="230"/>
      <c r="JCA6" s="230"/>
      <c r="JCB6" s="230"/>
      <c r="JCC6" s="230"/>
      <c r="JCD6" s="231"/>
      <c r="JCE6" s="230"/>
      <c r="JCF6" s="230"/>
      <c r="JCG6" s="230"/>
      <c r="JCH6" s="230"/>
      <c r="JCI6" s="231"/>
      <c r="JCJ6" s="230"/>
      <c r="JCK6" s="230"/>
      <c r="JCL6" s="230"/>
      <c r="JCM6" s="230"/>
      <c r="JCN6" s="231"/>
      <c r="JCO6" s="230"/>
      <c r="JCP6" s="230"/>
      <c r="JCQ6" s="230"/>
      <c r="JCR6" s="230"/>
      <c r="JCS6" s="231"/>
      <c r="JCT6" s="230"/>
      <c r="JCU6" s="230"/>
      <c r="JCV6" s="230"/>
      <c r="JCW6" s="230"/>
      <c r="JCX6" s="231"/>
      <c r="JCY6" s="230"/>
      <c r="JCZ6" s="230"/>
      <c r="JDA6" s="230"/>
      <c r="JDB6" s="230"/>
      <c r="JDC6" s="231"/>
      <c r="JDD6" s="230"/>
      <c r="JDE6" s="230"/>
      <c r="JDF6" s="230"/>
      <c r="JDG6" s="230"/>
      <c r="JDH6" s="231"/>
      <c r="JDI6" s="230"/>
      <c r="JDJ6" s="230"/>
      <c r="JDK6" s="230"/>
      <c r="JDL6" s="230"/>
      <c r="JDM6" s="231"/>
      <c r="JDN6" s="230"/>
      <c r="JDO6" s="230"/>
      <c r="JDP6" s="230"/>
      <c r="JDQ6" s="230"/>
      <c r="JDR6" s="231"/>
      <c r="JDS6" s="230"/>
      <c r="JDT6" s="230"/>
      <c r="JDU6" s="230"/>
      <c r="JDV6" s="230"/>
      <c r="JDW6" s="231"/>
      <c r="JDX6" s="230"/>
      <c r="JDY6" s="230"/>
      <c r="JDZ6" s="230"/>
      <c r="JEA6" s="230"/>
      <c r="JEB6" s="231"/>
      <c r="JEC6" s="230"/>
      <c r="JED6" s="230"/>
      <c r="JEE6" s="230"/>
      <c r="JEF6" s="230"/>
      <c r="JEG6" s="231"/>
      <c r="JEH6" s="230"/>
      <c r="JEI6" s="230"/>
      <c r="JEJ6" s="230"/>
      <c r="JEK6" s="230"/>
      <c r="JEL6" s="231"/>
      <c r="JEM6" s="230"/>
      <c r="JEN6" s="230"/>
      <c r="JEO6" s="230"/>
      <c r="JEP6" s="230"/>
      <c r="JEQ6" s="231"/>
      <c r="JER6" s="230"/>
      <c r="JES6" s="230"/>
      <c r="JET6" s="230"/>
      <c r="JEU6" s="230"/>
      <c r="JEV6" s="231"/>
      <c r="JEW6" s="230"/>
      <c r="JEX6" s="230"/>
      <c r="JEY6" s="230"/>
      <c r="JEZ6" s="230"/>
      <c r="JFA6" s="231"/>
      <c r="JFB6" s="230"/>
      <c r="JFC6" s="230"/>
      <c r="JFD6" s="230"/>
      <c r="JFE6" s="230"/>
      <c r="JFF6" s="231"/>
      <c r="JFG6" s="230"/>
      <c r="JFH6" s="230"/>
      <c r="JFI6" s="230"/>
      <c r="JFJ6" s="230"/>
      <c r="JFK6" s="231"/>
      <c r="JFL6" s="230"/>
      <c r="JFM6" s="230"/>
      <c r="JFN6" s="230"/>
      <c r="JFO6" s="230"/>
      <c r="JFP6" s="231"/>
      <c r="JFQ6" s="230"/>
      <c r="JFR6" s="230"/>
      <c r="JFS6" s="230"/>
      <c r="JFT6" s="230"/>
      <c r="JFU6" s="231"/>
      <c r="JFV6" s="230"/>
      <c r="JFW6" s="230"/>
      <c r="JFX6" s="230"/>
      <c r="JFY6" s="230"/>
      <c r="JFZ6" s="231"/>
      <c r="JGA6" s="230"/>
      <c r="JGB6" s="230"/>
      <c r="JGC6" s="230"/>
      <c r="JGD6" s="230"/>
      <c r="JGE6" s="231"/>
      <c r="JGF6" s="230"/>
      <c r="JGG6" s="230"/>
      <c r="JGH6" s="230"/>
      <c r="JGI6" s="230"/>
      <c r="JGJ6" s="231"/>
      <c r="JGK6" s="230"/>
      <c r="JGL6" s="230"/>
      <c r="JGM6" s="230"/>
      <c r="JGN6" s="230"/>
      <c r="JGO6" s="231"/>
      <c r="JGP6" s="230"/>
      <c r="JGQ6" s="230"/>
      <c r="JGR6" s="230"/>
      <c r="JGS6" s="230"/>
      <c r="JGT6" s="231"/>
      <c r="JGU6" s="230"/>
      <c r="JGV6" s="230"/>
      <c r="JGW6" s="230"/>
      <c r="JGX6" s="230"/>
      <c r="JGY6" s="231"/>
      <c r="JGZ6" s="230"/>
      <c r="JHA6" s="230"/>
      <c r="JHB6" s="230"/>
      <c r="JHC6" s="230"/>
      <c r="JHD6" s="231"/>
      <c r="JHE6" s="230"/>
      <c r="JHF6" s="230"/>
      <c r="JHG6" s="230"/>
      <c r="JHH6" s="230"/>
      <c r="JHI6" s="231"/>
      <c r="JHJ6" s="230"/>
      <c r="JHK6" s="230"/>
      <c r="JHL6" s="230"/>
      <c r="JHM6" s="230"/>
      <c r="JHN6" s="231"/>
      <c r="JHO6" s="230"/>
      <c r="JHP6" s="230"/>
      <c r="JHQ6" s="230"/>
      <c r="JHR6" s="230"/>
      <c r="JHS6" s="231"/>
      <c r="JHT6" s="230"/>
      <c r="JHU6" s="230"/>
      <c r="JHV6" s="230"/>
      <c r="JHW6" s="230"/>
      <c r="JHX6" s="231"/>
      <c r="JHY6" s="230"/>
      <c r="JHZ6" s="230"/>
      <c r="JIA6" s="230"/>
      <c r="JIB6" s="230"/>
      <c r="JIC6" s="231"/>
      <c r="JID6" s="230"/>
      <c r="JIE6" s="230"/>
      <c r="JIF6" s="230"/>
      <c r="JIG6" s="230"/>
      <c r="JIH6" s="231"/>
      <c r="JII6" s="230"/>
      <c r="JIJ6" s="230"/>
      <c r="JIK6" s="230"/>
      <c r="JIL6" s="230"/>
      <c r="JIM6" s="231"/>
      <c r="JIN6" s="230"/>
      <c r="JIO6" s="230"/>
      <c r="JIP6" s="230"/>
      <c r="JIQ6" s="230"/>
      <c r="JIR6" s="231"/>
      <c r="JIS6" s="230"/>
      <c r="JIT6" s="230"/>
      <c r="JIU6" s="230"/>
      <c r="JIV6" s="230"/>
      <c r="JIW6" s="231"/>
      <c r="JIX6" s="230"/>
      <c r="JIY6" s="230"/>
      <c r="JIZ6" s="230"/>
      <c r="JJA6" s="230"/>
      <c r="JJB6" s="231"/>
      <c r="JJC6" s="230"/>
      <c r="JJD6" s="230"/>
      <c r="JJE6" s="230"/>
      <c r="JJF6" s="230"/>
      <c r="JJG6" s="231"/>
      <c r="JJH6" s="230"/>
      <c r="JJI6" s="230"/>
      <c r="JJJ6" s="230"/>
      <c r="JJK6" s="230"/>
      <c r="JJL6" s="231"/>
      <c r="JJM6" s="230"/>
      <c r="JJN6" s="230"/>
      <c r="JJO6" s="230"/>
      <c r="JJP6" s="230"/>
      <c r="JJQ6" s="231"/>
      <c r="JJR6" s="230"/>
      <c r="JJS6" s="230"/>
      <c r="JJT6" s="230"/>
      <c r="JJU6" s="230"/>
      <c r="JJV6" s="231"/>
      <c r="JJW6" s="230"/>
      <c r="JJX6" s="230"/>
      <c r="JJY6" s="230"/>
      <c r="JJZ6" s="230"/>
      <c r="JKA6" s="231"/>
      <c r="JKB6" s="230"/>
      <c r="JKC6" s="230"/>
      <c r="JKD6" s="230"/>
      <c r="JKE6" s="230"/>
      <c r="JKF6" s="231"/>
      <c r="JKG6" s="230"/>
      <c r="JKH6" s="230"/>
      <c r="JKI6" s="230"/>
      <c r="JKJ6" s="230"/>
      <c r="JKK6" s="231"/>
      <c r="JKL6" s="230"/>
      <c r="JKM6" s="230"/>
      <c r="JKN6" s="230"/>
      <c r="JKO6" s="230"/>
      <c r="JKP6" s="231"/>
      <c r="JKQ6" s="230"/>
      <c r="JKR6" s="230"/>
      <c r="JKS6" s="230"/>
      <c r="JKT6" s="230"/>
      <c r="JKU6" s="231"/>
      <c r="JKV6" s="230"/>
      <c r="JKW6" s="230"/>
      <c r="JKX6" s="230"/>
      <c r="JKY6" s="230"/>
      <c r="JKZ6" s="231"/>
      <c r="JLA6" s="230"/>
      <c r="JLB6" s="230"/>
      <c r="JLC6" s="230"/>
      <c r="JLD6" s="230"/>
      <c r="JLE6" s="231"/>
      <c r="JLF6" s="230"/>
      <c r="JLG6" s="230"/>
      <c r="JLH6" s="230"/>
      <c r="JLI6" s="230"/>
      <c r="JLJ6" s="231"/>
      <c r="JLK6" s="230"/>
      <c r="JLL6" s="230"/>
      <c r="JLM6" s="230"/>
      <c r="JLN6" s="230"/>
      <c r="JLO6" s="231"/>
      <c r="JLP6" s="230"/>
      <c r="JLQ6" s="230"/>
      <c r="JLR6" s="230"/>
      <c r="JLS6" s="230"/>
      <c r="JLT6" s="231"/>
      <c r="JLU6" s="230"/>
      <c r="JLV6" s="230"/>
      <c r="JLW6" s="230"/>
      <c r="JLX6" s="230"/>
      <c r="JLY6" s="231"/>
      <c r="JLZ6" s="230"/>
      <c r="JMA6" s="230"/>
      <c r="JMB6" s="230"/>
      <c r="JMC6" s="230"/>
      <c r="JMD6" s="231"/>
      <c r="JME6" s="230"/>
      <c r="JMF6" s="230"/>
      <c r="JMG6" s="230"/>
      <c r="JMH6" s="230"/>
      <c r="JMI6" s="231"/>
      <c r="JMJ6" s="230"/>
      <c r="JMK6" s="230"/>
      <c r="JML6" s="230"/>
      <c r="JMM6" s="230"/>
      <c r="JMN6" s="231"/>
      <c r="JMO6" s="230"/>
      <c r="JMP6" s="230"/>
      <c r="JMQ6" s="230"/>
      <c r="JMR6" s="230"/>
      <c r="JMS6" s="231"/>
      <c r="JMT6" s="230"/>
      <c r="JMU6" s="230"/>
      <c r="JMV6" s="230"/>
      <c r="JMW6" s="230"/>
      <c r="JMX6" s="231"/>
      <c r="JMY6" s="230"/>
      <c r="JMZ6" s="230"/>
      <c r="JNA6" s="230"/>
      <c r="JNB6" s="230"/>
      <c r="JNC6" s="231"/>
      <c r="JND6" s="230"/>
      <c r="JNE6" s="230"/>
      <c r="JNF6" s="230"/>
      <c r="JNG6" s="230"/>
      <c r="JNH6" s="231"/>
      <c r="JNI6" s="230"/>
      <c r="JNJ6" s="230"/>
      <c r="JNK6" s="230"/>
      <c r="JNL6" s="230"/>
      <c r="JNM6" s="231"/>
      <c r="JNN6" s="230"/>
      <c r="JNO6" s="230"/>
      <c r="JNP6" s="230"/>
      <c r="JNQ6" s="230"/>
      <c r="JNR6" s="231"/>
      <c r="JNS6" s="230"/>
      <c r="JNT6" s="230"/>
      <c r="JNU6" s="230"/>
      <c r="JNV6" s="230"/>
      <c r="JNW6" s="231"/>
      <c r="JNX6" s="230"/>
      <c r="JNY6" s="230"/>
      <c r="JNZ6" s="230"/>
      <c r="JOA6" s="230"/>
      <c r="JOB6" s="231"/>
      <c r="JOC6" s="230"/>
      <c r="JOD6" s="230"/>
      <c r="JOE6" s="230"/>
      <c r="JOF6" s="230"/>
      <c r="JOG6" s="231"/>
      <c r="JOH6" s="230"/>
      <c r="JOI6" s="230"/>
      <c r="JOJ6" s="230"/>
      <c r="JOK6" s="230"/>
      <c r="JOL6" s="231"/>
      <c r="JOM6" s="230"/>
      <c r="JON6" s="230"/>
      <c r="JOO6" s="230"/>
      <c r="JOP6" s="230"/>
      <c r="JOQ6" s="231"/>
      <c r="JOR6" s="230"/>
      <c r="JOS6" s="230"/>
      <c r="JOT6" s="230"/>
      <c r="JOU6" s="230"/>
      <c r="JOV6" s="231"/>
      <c r="JOW6" s="230"/>
      <c r="JOX6" s="230"/>
      <c r="JOY6" s="230"/>
      <c r="JOZ6" s="230"/>
      <c r="JPA6" s="231"/>
      <c r="JPB6" s="230"/>
      <c r="JPC6" s="230"/>
      <c r="JPD6" s="230"/>
      <c r="JPE6" s="230"/>
      <c r="JPF6" s="231"/>
      <c r="JPG6" s="230"/>
      <c r="JPH6" s="230"/>
      <c r="JPI6" s="230"/>
      <c r="JPJ6" s="230"/>
      <c r="JPK6" s="231"/>
      <c r="JPL6" s="230"/>
      <c r="JPM6" s="230"/>
      <c r="JPN6" s="230"/>
      <c r="JPO6" s="230"/>
      <c r="JPP6" s="231"/>
      <c r="JPQ6" s="230"/>
      <c r="JPR6" s="230"/>
      <c r="JPS6" s="230"/>
      <c r="JPT6" s="230"/>
      <c r="JPU6" s="231"/>
      <c r="JPV6" s="230"/>
      <c r="JPW6" s="230"/>
      <c r="JPX6" s="230"/>
      <c r="JPY6" s="230"/>
      <c r="JPZ6" s="231"/>
      <c r="JQA6" s="230"/>
      <c r="JQB6" s="230"/>
      <c r="JQC6" s="230"/>
      <c r="JQD6" s="230"/>
      <c r="JQE6" s="231"/>
      <c r="JQF6" s="230"/>
      <c r="JQG6" s="230"/>
      <c r="JQH6" s="230"/>
      <c r="JQI6" s="230"/>
      <c r="JQJ6" s="231"/>
      <c r="JQK6" s="230"/>
      <c r="JQL6" s="230"/>
      <c r="JQM6" s="230"/>
      <c r="JQN6" s="230"/>
      <c r="JQO6" s="231"/>
      <c r="JQP6" s="230"/>
      <c r="JQQ6" s="230"/>
      <c r="JQR6" s="230"/>
      <c r="JQS6" s="230"/>
      <c r="JQT6" s="231"/>
      <c r="JQU6" s="230"/>
      <c r="JQV6" s="230"/>
      <c r="JQW6" s="230"/>
      <c r="JQX6" s="230"/>
      <c r="JQY6" s="231"/>
      <c r="JQZ6" s="230"/>
      <c r="JRA6" s="230"/>
      <c r="JRB6" s="230"/>
      <c r="JRC6" s="230"/>
      <c r="JRD6" s="231"/>
      <c r="JRE6" s="230"/>
      <c r="JRF6" s="230"/>
      <c r="JRG6" s="230"/>
      <c r="JRH6" s="230"/>
      <c r="JRI6" s="231"/>
      <c r="JRJ6" s="230"/>
      <c r="JRK6" s="230"/>
      <c r="JRL6" s="230"/>
      <c r="JRM6" s="230"/>
      <c r="JRN6" s="231"/>
      <c r="JRO6" s="230"/>
      <c r="JRP6" s="230"/>
      <c r="JRQ6" s="230"/>
      <c r="JRR6" s="230"/>
      <c r="JRS6" s="231"/>
      <c r="JRT6" s="230"/>
      <c r="JRU6" s="230"/>
      <c r="JRV6" s="230"/>
      <c r="JRW6" s="230"/>
      <c r="JRX6" s="231"/>
      <c r="JRY6" s="230"/>
      <c r="JRZ6" s="230"/>
      <c r="JSA6" s="230"/>
      <c r="JSB6" s="230"/>
      <c r="JSC6" s="231"/>
      <c r="JSD6" s="230"/>
      <c r="JSE6" s="230"/>
      <c r="JSF6" s="230"/>
      <c r="JSG6" s="230"/>
      <c r="JSH6" s="231"/>
      <c r="JSI6" s="230"/>
      <c r="JSJ6" s="230"/>
      <c r="JSK6" s="230"/>
      <c r="JSL6" s="230"/>
      <c r="JSM6" s="231"/>
      <c r="JSN6" s="230"/>
      <c r="JSO6" s="230"/>
      <c r="JSP6" s="230"/>
      <c r="JSQ6" s="230"/>
      <c r="JSR6" s="231"/>
      <c r="JSS6" s="230"/>
      <c r="JST6" s="230"/>
      <c r="JSU6" s="230"/>
      <c r="JSV6" s="230"/>
      <c r="JSW6" s="231"/>
      <c r="JSX6" s="230"/>
      <c r="JSY6" s="230"/>
      <c r="JSZ6" s="230"/>
      <c r="JTA6" s="230"/>
      <c r="JTB6" s="231"/>
      <c r="JTC6" s="230"/>
      <c r="JTD6" s="230"/>
      <c r="JTE6" s="230"/>
      <c r="JTF6" s="230"/>
      <c r="JTG6" s="231"/>
      <c r="JTH6" s="230"/>
      <c r="JTI6" s="230"/>
      <c r="JTJ6" s="230"/>
      <c r="JTK6" s="230"/>
      <c r="JTL6" s="231"/>
      <c r="JTM6" s="230"/>
      <c r="JTN6" s="230"/>
      <c r="JTO6" s="230"/>
      <c r="JTP6" s="230"/>
      <c r="JTQ6" s="231"/>
      <c r="JTR6" s="230"/>
      <c r="JTS6" s="230"/>
      <c r="JTT6" s="230"/>
      <c r="JTU6" s="230"/>
      <c r="JTV6" s="231"/>
      <c r="JTW6" s="230"/>
      <c r="JTX6" s="230"/>
      <c r="JTY6" s="230"/>
      <c r="JTZ6" s="230"/>
      <c r="JUA6" s="231"/>
      <c r="JUB6" s="230"/>
      <c r="JUC6" s="230"/>
      <c r="JUD6" s="230"/>
      <c r="JUE6" s="230"/>
      <c r="JUF6" s="231"/>
      <c r="JUG6" s="230"/>
      <c r="JUH6" s="230"/>
      <c r="JUI6" s="230"/>
      <c r="JUJ6" s="230"/>
      <c r="JUK6" s="231"/>
      <c r="JUL6" s="230"/>
      <c r="JUM6" s="230"/>
      <c r="JUN6" s="230"/>
      <c r="JUO6" s="230"/>
      <c r="JUP6" s="231"/>
      <c r="JUQ6" s="230"/>
      <c r="JUR6" s="230"/>
      <c r="JUS6" s="230"/>
      <c r="JUT6" s="230"/>
      <c r="JUU6" s="231"/>
      <c r="JUV6" s="230"/>
      <c r="JUW6" s="230"/>
      <c r="JUX6" s="230"/>
      <c r="JUY6" s="230"/>
      <c r="JUZ6" s="231"/>
      <c r="JVA6" s="230"/>
      <c r="JVB6" s="230"/>
      <c r="JVC6" s="230"/>
      <c r="JVD6" s="230"/>
      <c r="JVE6" s="231"/>
      <c r="JVF6" s="230"/>
      <c r="JVG6" s="230"/>
      <c r="JVH6" s="230"/>
      <c r="JVI6" s="230"/>
      <c r="JVJ6" s="231"/>
      <c r="JVK6" s="230"/>
      <c r="JVL6" s="230"/>
      <c r="JVM6" s="230"/>
      <c r="JVN6" s="230"/>
      <c r="JVO6" s="231"/>
      <c r="JVP6" s="230"/>
      <c r="JVQ6" s="230"/>
      <c r="JVR6" s="230"/>
      <c r="JVS6" s="230"/>
      <c r="JVT6" s="231"/>
      <c r="JVU6" s="230"/>
      <c r="JVV6" s="230"/>
      <c r="JVW6" s="230"/>
      <c r="JVX6" s="230"/>
      <c r="JVY6" s="231"/>
      <c r="JVZ6" s="230"/>
      <c r="JWA6" s="230"/>
      <c r="JWB6" s="230"/>
      <c r="JWC6" s="230"/>
      <c r="JWD6" s="231"/>
      <c r="JWE6" s="230"/>
      <c r="JWF6" s="230"/>
      <c r="JWG6" s="230"/>
      <c r="JWH6" s="230"/>
      <c r="JWI6" s="231"/>
      <c r="JWJ6" s="230"/>
      <c r="JWK6" s="230"/>
      <c r="JWL6" s="230"/>
      <c r="JWM6" s="230"/>
      <c r="JWN6" s="231"/>
      <c r="JWO6" s="230"/>
      <c r="JWP6" s="230"/>
      <c r="JWQ6" s="230"/>
      <c r="JWR6" s="230"/>
      <c r="JWS6" s="231"/>
      <c r="JWT6" s="230"/>
      <c r="JWU6" s="230"/>
      <c r="JWV6" s="230"/>
      <c r="JWW6" s="230"/>
      <c r="JWX6" s="231"/>
      <c r="JWY6" s="230"/>
      <c r="JWZ6" s="230"/>
      <c r="JXA6" s="230"/>
      <c r="JXB6" s="230"/>
      <c r="JXC6" s="231"/>
      <c r="JXD6" s="230"/>
      <c r="JXE6" s="230"/>
      <c r="JXF6" s="230"/>
      <c r="JXG6" s="230"/>
      <c r="JXH6" s="231"/>
      <c r="JXI6" s="230"/>
      <c r="JXJ6" s="230"/>
      <c r="JXK6" s="230"/>
      <c r="JXL6" s="230"/>
      <c r="JXM6" s="231"/>
      <c r="JXN6" s="230"/>
      <c r="JXO6" s="230"/>
      <c r="JXP6" s="230"/>
      <c r="JXQ6" s="230"/>
      <c r="JXR6" s="231"/>
      <c r="JXS6" s="230"/>
      <c r="JXT6" s="230"/>
      <c r="JXU6" s="230"/>
      <c r="JXV6" s="230"/>
      <c r="JXW6" s="231"/>
      <c r="JXX6" s="230"/>
      <c r="JXY6" s="230"/>
      <c r="JXZ6" s="230"/>
      <c r="JYA6" s="230"/>
      <c r="JYB6" s="231"/>
      <c r="JYC6" s="230"/>
      <c r="JYD6" s="230"/>
      <c r="JYE6" s="230"/>
      <c r="JYF6" s="230"/>
      <c r="JYG6" s="231"/>
      <c r="JYH6" s="230"/>
      <c r="JYI6" s="230"/>
      <c r="JYJ6" s="230"/>
      <c r="JYK6" s="230"/>
      <c r="JYL6" s="231"/>
      <c r="JYM6" s="230"/>
      <c r="JYN6" s="230"/>
      <c r="JYO6" s="230"/>
      <c r="JYP6" s="230"/>
      <c r="JYQ6" s="231"/>
      <c r="JYR6" s="230"/>
      <c r="JYS6" s="230"/>
      <c r="JYT6" s="230"/>
      <c r="JYU6" s="230"/>
      <c r="JYV6" s="231"/>
      <c r="JYW6" s="230"/>
      <c r="JYX6" s="230"/>
      <c r="JYY6" s="230"/>
      <c r="JYZ6" s="230"/>
      <c r="JZA6" s="231"/>
      <c r="JZB6" s="230"/>
      <c r="JZC6" s="230"/>
      <c r="JZD6" s="230"/>
      <c r="JZE6" s="230"/>
      <c r="JZF6" s="231"/>
      <c r="JZG6" s="230"/>
      <c r="JZH6" s="230"/>
      <c r="JZI6" s="230"/>
      <c r="JZJ6" s="230"/>
      <c r="JZK6" s="231"/>
      <c r="JZL6" s="230"/>
      <c r="JZM6" s="230"/>
      <c r="JZN6" s="230"/>
      <c r="JZO6" s="230"/>
      <c r="JZP6" s="231"/>
      <c r="JZQ6" s="230"/>
      <c r="JZR6" s="230"/>
      <c r="JZS6" s="230"/>
      <c r="JZT6" s="230"/>
      <c r="JZU6" s="231"/>
      <c r="JZV6" s="230"/>
      <c r="JZW6" s="230"/>
      <c r="JZX6" s="230"/>
      <c r="JZY6" s="230"/>
      <c r="JZZ6" s="231"/>
      <c r="KAA6" s="230"/>
      <c r="KAB6" s="230"/>
      <c r="KAC6" s="230"/>
      <c r="KAD6" s="230"/>
      <c r="KAE6" s="231"/>
      <c r="KAF6" s="230"/>
      <c r="KAG6" s="230"/>
      <c r="KAH6" s="230"/>
      <c r="KAI6" s="230"/>
      <c r="KAJ6" s="231"/>
      <c r="KAK6" s="230"/>
      <c r="KAL6" s="230"/>
      <c r="KAM6" s="230"/>
      <c r="KAN6" s="230"/>
      <c r="KAO6" s="231"/>
      <c r="KAP6" s="230"/>
      <c r="KAQ6" s="230"/>
      <c r="KAR6" s="230"/>
      <c r="KAS6" s="230"/>
      <c r="KAT6" s="231"/>
      <c r="KAU6" s="230"/>
      <c r="KAV6" s="230"/>
      <c r="KAW6" s="230"/>
      <c r="KAX6" s="230"/>
      <c r="KAY6" s="231"/>
      <c r="KAZ6" s="230"/>
      <c r="KBA6" s="230"/>
      <c r="KBB6" s="230"/>
      <c r="KBC6" s="230"/>
      <c r="KBD6" s="231"/>
      <c r="KBE6" s="230"/>
      <c r="KBF6" s="230"/>
      <c r="KBG6" s="230"/>
      <c r="KBH6" s="230"/>
      <c r="KBI6" s="231"/>
      <c r="KBJ6" s="230"/>
      <c r="KBK6" s="230"/>
      <c r="KBL6" s="230"/>
      <c r="KBM6" s="230"/>
      <c r="KBN6" s="231"/>
      <c r="KBO6" s="230"/>
      <c r="KBP6" s="230"/>
      <c r="KBQ6" s="230"/>
      <c r="KBR6" s="230"/>
      <c r="KBS6" s="231"/>
      <c r="KBT6" s="230"/>
      <c r="KBU6" s="230"/>
      <c r="KBV6" s="230"/>
      <c r="KBW6" s="230"/>
      <c r="KBX6" s="231"/>
      <c r="KBY6" s="230"/>
      <c r="KBZ6" s="230"/>
      <c r="KCA6" s="230"/>
      <c r="KCB6" s="230"/>
      <c r="KCC6" s="231"/>
      <c r="KCD6" s="230"/>
      <c r="KCE6" s="230"/>
      <c r="KCF6" s="230"/>
      <c r="KCG6" s="230"/>
      <c r="KCH6" s="231"/>
      <c r="KCI6" s="230"/>
      <c r="KCJ6" s="230"/>
      <c r="KCK6" s="230"/>
      <c r="KCL6" s="230"/>
      <c r="KCM6" s="231"/>
      <c r="KCN6" s="230"/>
      <c r="KCO6" s="230"/>
      <c r="KCP6" s="230"/>
      <c r="KCQ6" s="230"/>
      <c r="KCR6" s="231"/>
      <c r="KCS6" s="230"/>
      <c r="KCT6" s="230"/>
      <c r="KCU6" s="230"/>
      <c r="KCV6" s="230"/>
      <c r="KCW6" s="231"/>
      <c r="KCX6" s="230"/>
      <c r="KCY6" s="230"/>
      <c r="KCZ6" s="230"/>
      <c r="KDA6" s="230"/>
      <c r="KDB6" s="231"/>
      <c r="KDC6" s="230"/>
      <c r="KDD6" s="230"/>
      <c r="KDE6" s="230"/>
      <c r="KDF6" s="230"/>
      <c r="KDG6" s="231"/>
      <c r="KDH6" s="230"/>
      <c r="KDI6" s="230"/>
      <c r="KDJ6" s="230"/>
      <c r="KDK6" s="230"/>
      <c r="KDL6" s="231"/>
      <c r="KDM6" s="230"/>
      <c r="KDN6" s="230"/>
      <c r="KDO6" s="230"/>
      <c r="KDP6" s="230"/>
      <c r="KDQ6" s="231"/>
      <c r="KDR6" s="230"/>
      <c r="KDS6" s="230"/>
      <c r="KDT6" s="230"/>
      <c r="KDU6" s="230"/>
      <c r="KDV6" s="231"/>
      <c r="KDW6" s="230"/>
      <c r="KDX6" s="230"/>
      <c r="KDY6" s="230"/>
      <c r="KDZ6" s="230"/>
      <c r="KEA6" s="231"/>
      <c r="KEB6" s="230"/>
      <c r="KEC6" s="230"/>
      <c r="KED6" s="230"/>
      <c r="KEE6" s="230"/>
      <c r="KEF6" s="231"/>
      <c r="KEG6" s="230"/>
      <c r="KEH6" s="230"/>
      <c r="KEI6" s="230"/>
      <c r="KEJ6" s="230"/>
      <c r="KEK6" s="231"/>
      <c r="KEL6" s="230"/>
      <c r="KEM6" s="230"/>
      <c r="KEN6" s="230"/>
      <c r="KEO6" s="230"/>
      <c r="KEP6" s="231"/>
      <c r="KEQ6" s="230"/>
      <c r="KER6" s="230"/>
      <c r="KES6" s="230"/>
      <c r="KET6" s="230"/>
      <c r="KEU6" s="231"/>
      <c r="KEV6" s="230"/>
      <c r="KEW6" s="230"/>
      <c r="KEX6" s="230"/>
      <c r="KEY6" s="230"/>
      <c r="KEZ6" s="231"/>
      <c r="KFA6" s="230"/>
      <c r="KFB6" s="230"/>
      <c r="KFC6" s="230"/>
      <c r="KFD6" s="230"/>
      <c r="KFE6" s="231"/>
      <c r="KFF6" s="230"/>
      <c r="KFG6" s="230"/>
      <c r="KFH6" s="230"/>
      <c r="KFI6" s="230"/>
      <c r="KFJ6" s="231"/>
      <c r="KFK6" s="230"/>
      <c r="KFL6" s="230"/>
      <c r="KFM6" s="230"/>
      <c r="KFN6" s="230"/>
      <c r="KFO6" s="231"/>
      <c r="KFP6" s="230"/>
      <c r="KFQ6" s="230"/>
      <c r="KFR6" s="230"/>
      <c r="KFS6" s="230"/>
      <c r="KFT6" s="231"/>
      <c r="KFU6" s="230"/>
      <c r="KFV6" s="230"/>
      <c r="KFW6" s="230"/>
      <c r="KFX6" s="230"/>
      <c r="KFY6" s="231"/>
      <c r="KFZ6" s="230"/>
      <c r="KGA6" s="230"/>
      <c r="KGB6" s="230"/>
      <c r="KGC6" s="230"/>
      <c r="KGD6" s="231"/>
      <c r="KGE6" s="230"/>
      <c r="KGF6" s="230"/>
      <c r="KGG6" s="230"/>
      <c r="KGH6" s="230"/>
      <c r="KGI6" s="231"/>
      <c r="KGJ6" s="230"/>
      <c r="KGK6" s="230"/>
      <c r="KGL6" s="230"/>
      <c r="KGM6" s="230"/>
      <c r="KGN6" s="231"/>
      <c r="KGO6" s="230"/>
      <c r="KGP6" s="230"/>
      <c r="KGQ6" s="230"/>
      <c r="KGR6" s="230"/>
      <c r="KGS6" s="231"/>
      <c r="KGT6" s="230"/>
      <c r="KGU6" s="230"/>
      <c r="KGV6" s="230"/>
      <c r="KGW6" s="230"/>
      <c r="KGX6" s="231"/>
      <c r="KGY6" s="230"/>
      <c r="KGZ6" s="230"/>
      <c r="KHA6" s="230"/>
      <c r="KHB6" s="230"/>
      <c r="KHC6" s="231"/>
      <c r="KHD6" s="230"/>
      <c r="KHE6" s="230"/>
      <c r="KHF6" s="230"/>
      <c r="KHG6" s="230"/>
      <c r="KHH6" s="231"/>
      <c r="KHI6" s="230"/>
      <c r="KHJ6" s="230"/>
      <c r="KHK6" s="230"/>
      <c r="KHL6" s="230"/>
      <c r="KHM6" s="231"/>
      <c r="KHN6" s="230"/>
      <c r="KHO6" s="230"/>
      <c r="KHP6" s="230"/>
      <c r="KHQ6" s="230"/>
      <c r="KHR6" s="231"/>
      <c r="KHS6" s="230"/>
      <c r="KHT6" s="230"/>
      <c r="KHU6" s="230"/>
      <c r="KHV6" s="230"/>
      <c r="KHW6" s="231"/>
      <c r="KHX6" s="230"/>
      <c r="KHY6" s="230"/>
      <c r="KHZ6" s="230"/>
      <c r="KIA6" s="230"/>
      <c r="KIB6" s="231"/>
      <c r="KIC6" s="230"/>
      <c r="KID6" s="230"/>
      <c r="KIE6" s="230"/>
      <c r="KIF6" s="230"/>
      <c r="KIG6" s="231"/>
      <c r="KIH6" s="230"/>
      <c r="KII6" s="230"/>
      <c r="KIJ6" s="230"/>
      <c r="KIK6" s="230"/>
      <c r="KIL6" s="231"/>
      <c r="KIM6" s="230"/>
      <c r="KIN6" s="230"/>
      <c r="KIO6" s="230"/>
      <c r="KIP6" s="230"/>
      <c r="KIQ6" s="231"/>
      <c r="KIR6" s="230"/>
      <c r="KIS6" s="230"/>
      <c r="KIT6" s="230"/>
      <c r="KIU6" s="230"/>
      <c r="KIV6" s="231"/>
      <c r="KIW6" s="230"/>
      <c r="KIX6" s="230"/>
      <c r="KIY6" s="230"/>
      <c r="KIZ6" s="230"/>
      <c r="KJA6" s="231"/>
      <c r="KJB6" s="230"/>
      <c r="KJC6" s="230"/>
      <c r="KJD6" s="230"/>
      <c r="KJE6" s="230"/>
      <c r="KJF6" s="231"/>
      <c r="KJG6" s="230"/>
      <c r="KJH6" s="230"/>
      <c r="KJI6" s="230"/>
      <c r="KJJ6" s="230"/>
      <c r="KJK6" s="231"/>
      <c r="KJL6" s="230"/>
      <c r="KJM6" s="230"/>
      <c r="KJN6" s="230"/>
      <c r="KJO6" s="230"/>
      <c r="KJP6" s="231"/>
      <c r="KJQ6" s="230"/>
      <c r="KJR6" s="230"/>
      <c r="KJS6" s="230"/>
      <c r="KJT6" s="230"/>
      <c r="KJU6" s="231"/>
      <c r="KJV6" s="230"/>
      <c r="KJW6" s="230"/>
      <c r="KJX6" s="230"/>
      <c r="KJY6" s="230"/>
      <c r="KJZ6" s="231"/>
      <c r="KKA6" s="230"/>
      <c r="KKB6" s="230"/>
      <c r="KKC6" s="230"/>
      <c r="KKD6" s="230"/>
      <c r="KKE6" s="231"/>
      <c r="KKF6" s="230"/>
      <c r="KKG6" s="230"/>
      <c r="KKH6" s="230"/>
      <c r="KKI6" s="230"/>
      <c r="KKJ6" s="231"/>
      <c r="KKK6" s="230"/>
      <c r="KKL6" s="230"/>
      <c r="KKM6" s="230"/>
      <c r="KKN6" s="230"/>
      <c r="KKO6" s="231"/>
      <c r="KKP6" s="230"/>
      <c r="KKQ6" s="230"/>
      <c r="KKR6" s="230"/>
      <c r="KKS6" s="230"/>
      <c r="KKT6" s="231"/>
      <c r="KKU6" s="230"/>
      <c r="KKV6" s="230"/>
      <c r="KKW6" s="230"/>
      <c r="KKX6" s="230"/>
      <c r="KKY6" s="231"/>
      <c r="KKZ6" s="230"/>
      <c r="KLA6" s="230"/>
      <c r="KLB6" s="230"/>
      <c r="KLC6" s="230"/>
      <c r="KLD6" s="231"/>
      <c r="KLE6" s="230"/>
      <c r="KLF6" s="230"/>
      <c r="KLG6" s="230"/>
      <c r="KLH6" s="230"/>
      <c r="KLI6" s="231"/>
      <c r="KLJ6" s="230"/>
      <c r="KLK6" s="230"/>
      <c r="KLL6" s="230"/>
      <c r="KLM6" s="230"/>
      <c r="KLN6" s="231"/>
      <c r="KLO6" s="230"/>
      <c r="KLP6" s="230"/>
      <c r="KLQ6" s="230"/>
      <c r="KLR6" s="230"/>
      <c r="KLS6" s="231"/>
      <c r="KLT6" s="230"/>
      <c r="KLU6" s="230"/>
      <c r="KLV6" s="230"/>
      <c r="KLW6" s="230"/>
      <c r="KLX6" s="231"/>
      <c r="KLY6" s="230"/>
      <c r="KLZ6" s="230"/>
      <c r="KMA6" s="230"/>
      <c r="KMB6" s="230"/>
      <c r="KMC6" s="231"/>
      <c r="KMD6" s="230"/>
      <c r="KME6" s="230"/>
      <c r="KMF6" s="230"/>
      <c r="KMG6" s="230"/>
      <c r="KMH6" s="231"/>
      <c r="KMI6" s="230"/>
      <c r="KMJ6" s="230"/>
      <c r="KMK6" s="230"/>
      <c r="KML6" s="230"/>
      <c r="KMM6" s="231"/>
      <c r="KMN6" s="230"/>
      <c r="KMO6" s="230"/>
      <c r="KMP6" s="230"/>
      <c r="KMQ6" s="230"/>
      <c r="KMR6" s="231"/>
      <c r="KMS6" s="230"/>
      <c r="KMT6" s="230"/>
      <c r="KMU6" s="230"/>
      <c r="KMV6" s="230"/>
      <c r="KMW6" s="231"/>
      <c r="KMX6" s="230"/>
      <c r="KMY6" s="230"/>
      <c r="KMZ6" s="230"/>
      <c r="KNA6" s="230"/>
      <c r="KNB6" s="231"/>
      <c r="KNC6" s="230"/>
      <c r="KND6" s="230"/>
      <c r="KNE6" s="230"/>
      <c r="KNF6" s="230"/>
      <c r="KNG6" s="231"/>
      <c r="KNH6" s="230"/>
      <c r="KNI6" s="230"/>
      <c r="KNJ6" s="230"/>
      <c r="KNK6" s="230"/>
      <c r="KNL6" s="231"/>
      <c r="KNM6" s="230"/>
      <c r="KNN6" s="230"/>
      <c r="KNO6" s="230"/>
      <c r="KNP6" s="230"/>
      <c r="KNQ6" s="231"/>
      <c r="KNR6" s="230"/>
      <c r="KNS6" s="230"/>
      <c r="KNT6" s="230"/>
      <c r="KNU6" s="230"/>
      <c r="KNV6" s="231"/>
      <c r="KNW6" s="230"/>
      <c r="KNX6" s="230"/>
      <c r="KNY6" s="230"/>
      <c r="KNZ6" s="230"/>
      <c r="KOA6" s="231"/>
      <c r="KOB6" s="230"/>
      <c r="KOC6" s="230"/>
      <c r="KOD6" s="230"/>
      <c r="KOE6" s="230"/>
      <c r="KOF6" s="231"/>
      <c r="KOG6" s="230"/>
      <c r="KOH6" s="230"/>
      <c r="KOI6" s="230"/>
      <c r="KOJ6" s="230"/>
      <c r="KOK6" s="231"/>
      <c r="KOL6" s="230"/>
      <c r="KOM6" s="230"/>
      <c r="KON6" s="230"/>
      <c r="KOO6" s="230"/>
      <c r="KOP6" s="231"/>
      <c r="KOQ6" s="230"/>
      <c r="KOR6" s="230"/>
      <c r="KOS6" s="230"/>
      <c r="KOT6" s="230"/>
      <c r="KOU6" s="231"/>
      <c r="KOV6" s="230"/>
      <c r="KOW6" s="230"/>
      <c r="KOX6" s="230"/>
      <c r="KOY6" s="230"/>
      <c r="KOZ6" s="231"/>
      <c r="KPA6" s="230"/>
      <c r="KPB6" s="230"/>
      <c r="KPC6" s="230"/>
      <c r="KPD6" s="230"/>
      <c r="KPE6" s="231"/>
      <c r="KPF6" s="230"/>
      <c r="KPG6" s="230"/>
      <c r="KPH6" s="230"/>
      <c r="KPI6" s="230"/>
      <c r="KPJ6" s="231"/>
      <c r="KPK6" s="230"/>
      <c r="KPL6" s="230"/>
      <c r="KPM6" s="230"/>
      <c r="KPN6" s="230"/>
      <c r="KPO6" s="231"/>
      <c r="KPP6" s="230"/>
      <c r="KPQ6" s="230"/>
      <c r="KPR6" s="230"/>
      <c r="KPS6" s="230"/>
      <c r="KPT6" s="231"/>
      <c r="KPU6" s="230"/>
      <c r="KPV6" s="230"/>
      <c r="KPW6" s="230"/>
      <c r="KPX6" s="230"/>
      <c r="KPY6" s="231"/>
      <c r="KPZ6" s="230"/>
      <c r="KQA6" s="230"/>
      <c r="KQB6" s="230"/>
      <c r="KQC6" s="230"/>
      <c r="KQD6" s="231"/>
      <c r="KQE6" s="230"/>
      <c r="KQF6" s="230"/>
      <c r="KQG6" s="230"/>
      <c r="KQH6" s="230"/>
      <c r="KQI6" s="231"/>
      <c r="KQJ6" s="230"/>
      <c r="KQK6" s="230"/>
      <c r="KQL6" s="230"/>
      <c r="KQM6" s="230"/>
      <c r="KQN6" s="231"/>
      <c r="KQO6" s="230"/>
      <c r="KQP6" s="230"/>
      <c r="KQQ6" s="230"/>
      <c r="KQR6" s="230"/>
      <c r="KQS6" s="231"/>
      <c r="KQT6" s="230"/>
      <c r="KQU6" s="230"/>
      <c r="KQV6" s="230"/>
      <c r="KQW6" s="230"/>
      <c r="KQX6" s="231"/>
      <c r="KQY6" s="230"/>
      <c r="KQZ6" s="230"/>
      <c r="KRA6" s="230"/>
      <c r="KRB6" s="230"/>
      <c r="KRC6" s="231"/>
      <c r="KRD6" s="230"/>
      <c r="KRE6" s="230"/>
      <c r="KRF6" s="230"/>
      <c r="KRG6" s="230"/>
      <c r="KRH6" s="231"/>
      <c r="KRI6" s="230"/>
      <c r="KRJ6" s="230"/>
      <c r="KRK6" s="230"/>
      <c r="KRL6" s="230"/>
      <c r="KRM6" s="231"/>
      <c r="KRN6" s="230"/>
      <c r="KRO6" s="230"/>
      <c r="KRP6" s="230"/>
      <c r="KRQ6" s="230"/>
      <c r="KRR6" s="231"/>
      <c r="KRS6" s="230"/>
      <c r="KRT6" s="230"/>
      <c r="KRU6" s="230"/>
      <c r="KRV6" s="230"/>
      <c r="KRW6" s="231"/>
      <c r="KRX6" s="230"/>
      <c r="KRY6" s="230"/>
      <c r="KRZ6" s="230"/>
      <c r="KSA6" s="230"/>
      <c r="KSB6" s="231"/>
      <c r="KSC6" s="230"/>
      <c r="KSD6" s="230"/>
      <c r="KSE6" s="230"/>
      <c r="KSF6" s="230"/>
      <c r="KSG6" s="231"/>
      <c r="KSH6" s="230"/>
      <c r="KSI6" s="230"/>
      <c r="KSJ6" s="230"/>
      <c r="KSK6" s="230"/>
      <c r="KSL6" s="231"/>
      <c r="KSM6" s="230"/>
      <c r="KSN6" s="230"/>
      <c r="KSO6" s="230"/>
      <c r="KSP6" s="230"/>
      <c r="KSQ6" s="231"/>
      <c r="KSR6" s="230"/>
      <c r="KSS6" s="230"/>
      <c r="KST6" s="230"/>
      <c r="KSU6" s="230"/>
      <c r="KSV6" s="231"/>
      <c r="KSW6" s="230"/>
      <c r="KSX6" s="230"/>
      <c r="KSY6" s="230"/>
      <c r="KSZ6" s="230"/>
      <c r="KTA6" s="231"/>
      <c r="KTB6" s="230"/>
      <c r="KTC6" s="230"/>
      <c r="KTD6" s="230"/>
      <c r="KTE6" s="230"/>
      <c r="KTF6" s="231"/>
      <c r="KTG6" s="230"/>
      <c r="KTH6" s="230"/>
      <c r="KTI6" s="230"/>
      <c r="KTJ6" s="230"/>
      <c r="KTK6" s="231"/>
      <c r="KTL6" s="230"/>
      <c r="KTM6" s="230"/>
      <c r="KTN6" s="230"/>
      <c r="KTO6" s="230"/>
      <c r="KTP6" s="231"/>
      <c r="KTQ6" s="230"/>
      <c r="KTR6" s="230"/>
      <c r="KTS6" s="230"/>
      <c r="KTT6" s="230"/>
      <c r="KTU6" s="231"/>
      <c r="KTV6" s="230"/>
      <c r="KTW6" s="230"/>
      <c r="KTX6" s="230"/>
      <c r="KTY6" s="230"/>
      <c r="KTZ6" s="231"/>
      <c r="KUA6" s="230"/>
      <c r="KUB6" s="230"/>
      <c r="KUC6" s="230"/>
      <c r="KUD6" s="230"/>
      <c r="KUE6" s="231"/>
      <c r="KUF6" s="230"/>
      <c r="KUG6" s="230"/>
      <c r="KUH6" s="230"/>
      <c r="KUI6" s="230"/>
      <c r="KUJ6" s="231"/>
      <c r="KUK6" s="230"/>
      <c r="KUL6" s="230"/>
      <c r="KUM6" s="230"/>
      <c r="KUN6" s="230"/>
      <c r="KUO6" s="231"/>
      <c r="KUP6" s="230"/>
      <c r="KUQ6" s="230"/>
      <c r="KUR6" s="230"/>
      <c r="KUS6" s="230"/>
      <c r="KUT6" s="231"/>
      <c r="KUU6" s="230"/>
      <c r="KUV6" s="230"/>
      <c r="KUW6" s="230"/>
      <c r="KUX6" s="230"/>
      <c r="KUY6" s="231"/>
      <c r="KUZ6" s="230"/>
      <c r="KVA6" s="230"/>
      <c r="KVB6" s="230"/>
      <c r="KVC6" s="230"/>
      <c r="KVD6" s="231"/>
      <c r="KVE6" s="230"/>
      <c r="KVF6" s="230"/>
      <c r="KVG6" s="230"/>
      <c r="KVH6" s="230"/>
      <c r="KVI6" s="231"/>
      <c r="KVJ6" s="230"/>
      <c r="KVK6" s="230"/>
      <c r="KVL6" s="230"/>
      <c r="KVM6" s="230"/>
      <c r="KVN6" s="231"/>
      <c r="KVO6" s="230"/>
      <c r="KVP6" s="230"/>
      <c r="KVQ6" s="230"/>
      <c r="KVR6" s="230"/>
      <c r="KVS6" s="231"/>
      <c r="KVT6" s="230"/>
      <c r="KVU6" s="230"/>
      <c r="KVV6" s="230"/>
      <c r="KVW6" s="230"/>
      <c r="KVX6" s="231"/>
      <c r="KVY6" s="230"/>
      <c r="KVZ6" s="230"/>
      <c r="KWA6" s="230"/>
      <c r="KWB6" s="230"/>
      <c r="KWC6" s="231"/>
      <c r="KWD6" s="230"/>
      <c r="KWE6" s="230"/>
      <c r="KWF6" s="230"/>
      <c r="KWG6" s="230"/>
      <c r="KWH6" s="231"/>
      <c r="KWI6" s="230"/>
      <c r="KWJ6" s="230"/>
      <c r="KWK6" s="230"/>
      <c r="KWL6" s="230"/>
      <c r="KWM6" s="231"/>
      <c r="KWN6" s="230"/>
      <c r="KWO6" s="230"/>
      <c r="KWP6" s="230"/>
      <c r="KWQ6" s="230"/>
      <c r="KWR6" s="231"/>
      <c r="KWS6" s="230"/>
      <c r="KWT6" s="230"/>
      <c r="KWU6" s="230"/>
      <c r="KWV6" s="230"/>
      <c r="KWW6" s="231"/>
      <c r="KWX6" s="230"/>
      <c r="KWY6" s="230"/>
      <c r="KWZ6" s="230"/>
      <c r="KXA6" s="230"/>
      <c r="KXB6" s="231"/>
      <c r="KXC6" s="230"/>
      <c r="KXD6" s="230"/>
      <c r="KXE6" s="230"/>
      <c r="KXF6" s="230"/>
      <c r="KXG6" s="231"/>
      <c r="KXH6" s="230"/>
      <c r="KXI6" s="230"/>
      <c r="KXJ6" s="230"/>
      <c r="KXK6" s="230"/>
      <c r="KXL6" s="231"/>
      <c r="KXM6" s="230"/>
      <c r="KXN6" s="230"/>
      <c r="KXO6" s="230"/>
      <c r="KXP6" s="230"/>
      <c r="KXQ6" s="231"/>
      <c r="KXR6" s="230"/>
      <c r="KXS6" s="230"/>
      <c r="KXT6" s="230"/>
      <c r="KXU6" s="230"/>
      <c r="KXV6" s="231"/>
      <c r="KXW6" s="230"/>
      <c r="KXX6" s="230"/>
      <c r="KXY6" s="230"/>
      <c r="KXZ6" s="230"/>
      <c r="KYA6" s="231"/>
      <c r="KYB6" s="230"/>
      <c r="KYC6" s="230"/>
      <c r="KYD6" s="230"/>
      <c r="KYE6" s="230"/>
      <c r="KYF6" s="231"/>
      <c r="KYG6" s="230"/>
      <c r="KYH6" s="230"/>
      <c r="KYI6" s="230"/>
      <c r="KYJ6" s="230"/>
      <c r="KYK6" s="231"/>
      <c r="KYL6" s="230"/>
      <c r="KYM6" s="230"/>
      <c r="KYN6" s="230"/>
      <c r="KYO6" s="230"/>
      <c r="KYP6" s="231"/>
      <c r="KYQ6" s="230"/>
      <c r="KYR6" s="230"/>
      <c r="KYS6" s="230"/>
      <c r="KYT6" s="230"/>
      <c r="KYU6" s="231"/>
      <c r="KYV6" s="230"/>
      <c r="KYW6" s="230"/>
      <c r="KYX6" s="230"/>
      <c r="KYY6" s="230"/>
      <c r="KYZ6" s="231"/>
      <c r="KZA6" s="230"/>
      <c r="KZB6" s="230"/>
      <c r="KZC6" s="230"/>
      <c r="KZD6" s="230"/>
      <c r="KZE6" s="231"/>
      <c r="KZF6" s="230"/>
      <c r="KZG6" s="230"/>
      <c r="KZH6" s="230"/>
      <c r="KZI6" s="230"/>
      <c r="KZJ6" s="231"/>
      <c r="KZK6" s="230"/>
      <c r="KZL6" s="230"/>
      <c r="KZM6" s="230"/>
      <c r="KZN6" s="230"/>
      <c r="KZO6" s="231"/>
      <c r="KZP6" s="230"/>
      <c r="KZQ6" s="230"/>
      <c r="KZR6" s="230"/>
      <c r="KZS6" s="230"/>
      <c r="KZT6" s="231"/>
      <c r="KZU6" s="230"/>
      <c r="KZV6" s="230"/>
      <c r="KZW6" s="230"/>
      <c r="KZX6" s="230"/>
      <c r="KZY6" s="231"/>
      <c r="KZZ6" s="230"/>
      <c r="LAA6" s="230"/>
      <c r="LAB6" s="230"/>
      <c r="LAC6" s="230"/>
      <c r="LAD6" s="231"/>
      <c r="LAE6" s="230"/>
      <c r="LAF6" s="230"/>
      <c r="LAG6" s="230"/>
      <c r="LAH6" s="230"/>
      <c r="LAI6" s="231"/>
      <c r="LAJ6" s="230"/>
      <c r="LAK6" s="230"/>
      <c r="LAL6" s="230"/>
      <c r="LAM6" s="230"/>
      <c r="LAN6" s="231"/>
      <c r="LAO6" s="230"/>
      <c r="LAP6" s="230"/>
      <c r="LAQ6" s="230"/>
      <c r="LAR6" s="230"/>
      <c r="LAS6" s="231"/>
      <c r="LAT6" s="230"/>
      <c r="LAU6" s="230"/>
      <c r="LAV6" s="230"/>
      <c r="LAW6" s="230"/>
      <c r="LAX6" s="231"/>
      <c r="LAY6" s="230"/>
      <c r="LAZ6" s="230"/>
      <c r="LBA6" s="230"/>
      <c r="LBB6" s="230"/>
      <c r="LBC6" s="231"/>
      <c r="LBD6" s="230"/>
      <c r="LBE6" s="230"/>
      <c r="LBF6" s="230"/>
      <c r="LBG6" s="230"/>
      <c r="LBH6" s="231"/>
      <c r="LBI6" s="230"/>
      <c r="LBJ6" s="230"/>
      <c r="LBK6" s="230"/>
      <c r="LBL6" s="230"/>
      <c r="LBM6" s="231"/>
      <c r="LBN6" s="230"/>
      <c r="LBO6" s="230"/>
      <c r="LBP6" s="230"/>
      <c r="LBQ6" s="230"/>
      <c r="LBR6" s="231"/>
      <c r="LBS6" s="230"/>
      <c r="LBT6" s="230"/>
      <c r="LBU6" s="230"/>
      <c r="LBV6" s="230"/>
      <c r="LBW6" s="231"/>
      <c r="LBX6" s="230"/>
      <c r="LBY6" s="230"/>
      <c r="LBZ6" s="230"/>
      <c r="LCA6" s="230"/>
      <c r="LCB6" s="231"/>
      <c r="LCC6" s="230"/>
      <c r="LCD6" s="230"/>
      <c r="LCE6" s="230"/>
      <c r="LCF6" s="230"/>
      <c r="LCG6" s="231"/>
      <c r="LCH6" s="230"/>
      <c r="LCI6" s="230"/>
      <c r="LCJ6" s="230"/>
      <c r="LCK6" s="230"/>
      <c r="LCL6" s="231"/>
      <c r="LCM6" s="230"/>
      <c r="LCN6" s="230"/>
      <c r="LCO6" s="230"/>
      <c r="LCP6" s="230"/>
      <c r="LCQ6" s="231"/>
      <c r="LCR6" s="230"/>
      <c r="LCS6" s="230"/>
      <c r="LCT6" s="230"/>
      <c r="LCU6" s="230"/>
      <c r="LCV6" s="231"/>
      <c r="LCW6" s="230"/>
      <c r="LCX6" s="230"/>
      <c r="LCY6" s="230"/>
      <c r="LCZ6" s="230"/>
      <c r="LDA6" s="231"/>
      <c r="LDB6" s="230"/>
      <c r="LDC6" s="230"/>
      <c r="LDD6" s="230"/>
      <c r="LDE6" s="230"/>
      <c r="LDF6" s="231"/>
      <c r="LDG6" s="230"/>
      <c r="LDH6" s="230"/>
      <c r="LDI6" s="230"/>
      <c r="LDJ6" s="230"/>
      <c r="LDK6" s="231"/>
      <c r="LDL6" s="230"/>
      <c r="LDM6" s="230"/>
      <c r="LDN6" s="230"/>
      <c r="LDO6" s="230"/>
      <c r="LDP6" s="231"/>
      <c r="LDQ6" s="230"/>
      <c r="LDR6" s="230"/>
      <c r="LDS6" s="230"/>
      <c r="LDT6" s="230"/>
      <c r="LDU6" s="231"/>
      <c r="LDV6" s="230"/>
      <c r="LDW6" s="230"/>
      <c r="LDX6" s="230"/>
      <c r="LDY6" s="230"/>
      <c r="LDZ6" s="231"/>
      <c r="LEA6" s="230"/>
      <c r="LEB6" s="230"/>
      <c r="LEC6" s="230"/>
      <c r="LED6" s="230"/>
      <c r="LEE6" s="231"/>
      <c r="LEF6" s="230"/>
      <c r="LEG6" s="230"/>
      <c r="LEH6" s="230"/>
      <c r="LEI6" s="230"/>
      <c r="LEJ6" s="231"/>
      <c r="LEK6" s="230"/>
      <c r="LEL6" s="230"/>
      <c r="LEM6" s="230"/>
      <c r="LEN6" s="230"/>
      <c r="LEO6" s="231"/>
      <c r="LEP6" s="230"/>
      <c r="LEQ6" s="230"/>
      <c r="LER6" s="230"/>
      <c r="LES6" s="230"/>
      <c r="LET6" s="231"/>
      <c r="LEU6" s="230"/>
      <c r="LEV6" s="230"/>
      <c r="LEW6" s="230"/>
      <c r="LEX6" s="230"/>
      <c r="LEY6" s="231"/>
      <c r="LEZ6" s="230"/>
      <c r="LFA6" s="230"/>
      <c r="LFB6" s="230"/>
      <c r="LFC6" s="230"/>
      <c r="LFD6" s="231"/>
      <c r="LFE6" s="230"/>
      <c r="LFF6" s="230"/>
      <c r="LFG6" s="230"/>
      <c r="LFH6" s="230"/>
      <c r="LFI6" s="231"/>
      <c r="LFJ6" s="230"/>
      <c r="LFK6" s="230"/>
      <c r="LFL6" s="230"/>
      <c r="LFM6" s="230"/>
      <c r="LFN6" s="231"/>
      <c r="LFO6" s="230"/>
      <c r="LFP6" s="230"/>
      <c r="LFQ6" s="230"/>
      <c r="LFR6" s="230"/>
      <c r="LFS6" s="231"/>
      <c r="LFT6" s="230"/>
      <c r="LFU6" s="230"/>
      <c r="LFV6" s="230"/>
      <c r="LFW6" s="230"/>
      <c r="LFX6" s="231"/>
      <c r="LFY6" s="230"/>
      <c r="LFZ6" s="230"/>
      <c r="LGA6" s="230"/>
      <c r="LGB6" s="230"/>
      <c r="LGC6" s="231"/>
      <c r="LGD6" s="230"/>
      <c r="LGE6" s="230"/>
      <c r="LGF6" s="230"/>
      <c r="LGG6" s="230"/>
      <c r="LGH6" s="231"/>
      <c r="LGI6" s="230"/>
      <c r="LGJ6" s="230"/>
      <c r="LGK6" s="230"/>
      <c r="LGL6" s="230"/>
      <c r="LGM6" s="231"/>
      <c r="LGN6" s="230"/>
      <c r="LGO6" s="230"/>
      <c r="LGP6" s="230"/>
      <c r="LGQ6" s="230"/>
      <c r="LGR6" s="231"/>
      <c r="LGS6" s="230"/>
      <c r="LGT6" s="230"/>
      <c r="LGU6" s="230"/>
      <c r="LGV6" s="230"/>
      <c r="LGW6" s="231"/>
      <c r="LGX6" s="230"/>
      <c r="LGY6" s="230"/>
      <c r="LGZ6" s="230"/>
      <c r="LHA6" s="230"/>
      <c r="LHB6" s="231"/>
      <c r="LHC6" s="230"/>
      <c r="LHD6" s="230"/>
      <c r="LHE6" s="230"/>
      <c r="LHF6" s="230"/>
      <c r="LHG6" s="231"/>
      <c r="LHH6" s="230"/>
      <c r="LHI6" s="230"/>
      <c r="LHJ6" s="230"/>
      <c r="LHK6" s="230"/>
      <c r="LHL6" s="231"/>
      <c r="LHM6" s="230"/>
      <c r="LHN6" s="230"/>
      <c r="LHO6" s="230"/>
      <c r="LHP6" s="230"/>
      <c r="LHQ6" s="231"/>
      <c r="LHR6" s="230"/>
      <c r="LHS6" s="230"/>
      <c r="LHT6" s="230"/>
      <c r="LHU6" s="230"/>
      <c r="LHV6" s="231"/>
      <c r="LHW6" s="230"/>
      <c r="LHX6" s="230"/>
      <c r="LHY6" s="230"/>
      <c r="LHZ6" s="230"/>
      <c r="LIA6" s="231"/>
      <c r="LIB6" s="230"/>
      <c r="LIC6" s="230"/>
      <c r="LID6" s="230"/>
      <c r="LIE6" s="230"/>
      <c r="LIF6" s="231"/>
      <c r="LIG6" s="230"/>
      <c r="LIH6" s="230"/>
      <c r="LII6" s="230"/>
      <c r="LIJ6" s="230"/>
      <c r="LIK6" s="231"/>
      <c r="LIL6" s="230"/>
      <c r="LIM6" s="230"/>
      <c r="LIN6" s="230"/>
      <c r="LIO6" s="230"/>
      <c r="LIP6" s="231"/>
      <c r="LIQ6" s="230"/>
      <c r="LIR6" s="230"/>
      <c r="LIS6" s="230"/>
      <c r="LIT6" s="230"/>
      <c r="LIU6" s="231"/>
      <c r="LIV6" s="230"/>
      <c r="LIW6" s="230"/>
      <c r="LIX6" s="230"/>
      <c r="LIY6" s="230"/>
      <c r="LIZ6" s="231"/>
      <c r="LJA6" s="230"/>
      <c r="LJB6" s="230"/>
      <c r="LJC6" s="230"/>
      <c r="LJD6" s="230"/>
      <c r="LJE6" s="231"/>
      <c r="LJF6" s="230"/>
      <c r="LJG6" s="230"/>
      <c r="LJH6" s="230"/>
      <c r="LJI6" s="230"/>
      <c r="LJJ6" s="231"/>
      <c r="LJK6" s="230"/>
      <c r="LJL6" s="230"/>
      <c r="LJM6" s="230"/>
      <c r="LJN6" s="230"/>
      <c r="LJO6" s="231"/>
      <c r="LJP6" s="230"/>
      <c r="LJQ6" s="230"/>
      <c r="LJR6" s="230"/>
      <c r="LJS6" s="230"/>
      <c r="LJT6" s="231"/>
      <c r="LJU6" s="230"/>
      <c r="LJV6" s="230"/>
      <c r="LJW6" s="230"/>
      <c r="LJX6" s="230"/>
      <c r="LJY6" s="231"/>
      <c r="LJZ6" s="230"/>
      <c r="LKA6" s="230"/>
      <c r="LKB6" s="230"/>
      <c r="LKC6" s="230"/>
      <c r="LKD6" s="231"/>
      <c r="LKE6" s="230"/>
      <c r="LKF6" s="230"/>
      <c r="LKG6" s="230"/>
      <c r="LKH6" s="230"/>
      <c r="LKI6" s="231"/>
      <c r="LKJ6" s="230"/>
      <c r="LKK6" s="230"/>
      <c r="LKL6" s="230"/>
      <c r="LKM6" s="230"/>
      <c r="LKN6" s="231"/>
      <c r="LKO6" s="230"/>
      <c r="LKP6" s="230"/>
      <c r="LKQ6" s="230"/>
      <c r="LKR6" s="230"/>
      <c r="LKS6" s="231"/>
      <c r="LKT6" s="230"/>
      <c r="LKU6" s="230"/>
      <c r="LKV6" s="230"/>
      <c r="LKW6" s="230"/>
      <c r="LKX6" s="231"/>
      <c r="LKY6" s="230"/>
      <c r="LKZ6" s="230"/>
      <c r="LLA6" s="230"/>
      <c r="LLB6" s="230"/>
      <c r="LLC6" s="231"/>
      <c r="LLD6" s="230"/>
      <c r="LLE6" s="230"/>
      <c r="LLF6" s="230"/>
      <c r="LLG6" s="230"/>
      <c r="LLH6" s="231"/>
      <c r="LLI6" s="230"/>
      <c r="LLJ6" s="230"/>
      <c r="LLK6" s="230"/>
      <c r="LLL6" s="230"/>
      <c r="LLM6" s="231"/>
      <c r="LLN6" s="230"/>
      <c r="LLO6" s="230"/>
      <c r="LLP6" s="230"/>
      <c r="LLQ6" s="230"/>
      <c r="LLR6" s="231"/>
      <c r="LLS6" s="230"/>
      <c r="LLT6" s="230"/>
      <c r="LLU6" s="230"/>
      <c r="LLV6" s="230"/>
      <c r="LLW6" s="231"/>
      <c r="LLX6" s="230"/>
      <c r="LLY6" s="230"/>
      <c r="LLZ6" s="230"/>
      <c r="LMA6" s="230"/>
      <c r="LMB6" s="231"/>
      <c r="LMC6" s="230"/>
      <c r="LMD6" s="230"/>
      <c r="LME6" s="230"/>
      <c r="LMF6" s="230"/>
      <c r="LMG6" s="231"/>
      <c r="LMH6" s="230"/>
      <c r="LMI6" s="230"/>
      <c r="LMJ6" s="230"/>
      <c r="LMK6" s="230"/>
      <c r="LML6" s="231"/>
      <c r="LMM6" s="230"/>
      <c r="LMN6" s="230"/>
      <c r="LMO6" s="230"/>
      <c r="LMP6" s="230"/>
      <c r="LMQ6" s="231"/>
      <c r="LMR6" s="230"/>
      <c r="LMS6" s="230"/>
      <c r="LMT6" s="230"/>
      <c r="LMU6" s="230"/>
      <c r="LMV6" s="231"/>
      <c r="LMW6" s="230"/>
      <c r="LMX6" s="230"/>
      <c r="LMY6" s="230"/>
      <c r="LMZ6" s="230"/>
      <c r="LNA6" s="231"/>
      <c r="LNB6" s="230"/>
      <c r="LNC6" s="230"/>
      <c r="LND6" s="230"/>
      <c r="LNE6" s="230"/>
      <c r="LNF6" s="231"/>
      <c r="LNG6" s="230"/>
      <c r="LNH6" s="230"/>
      <c r="LNI6" s="230"/>
      <c r="LNJ6" s="230"/>
      <c r="LNK6" s="231"/>
      <c r="LNL6" s="230"/>
      <c r="LNM6" s="230"/>
      <c r="LNN6" s="230"/>
      <c r="LNO6" s="230"/>
      <c r="LNP6" s="231"/>
      <c r="LNQ6" s="230"/>
      <c r="LNR6" s="230"/>
      <c r="LNS6" s="230"/>
      <c r="LNT6" s="230"/>
      <c r="LNU6" s="231"/>
      <c r="LNV6" s="230"/>
      <c r="LNW6" s="230"/>
      <c r="LNX6" s="230"/>
      <c r="LNY6" s="230"/>
      <c r="LNZ6" s="231"/>
      <c r="LOA6" s="230"/>
      <c r="LOB6" s="230"/>
      <c r="LOC6" s="230"/>
      <c r="LOD6" s="230"/>
      <c r="LOE6" s="231"/>
      <c r="LOF6" s="230"/>
      <c r="LOG6" s="230"/>
      <c r="LOH6" s="230"/>
      <c r="LOI6" s="230"/>
      <c r="LOJ6" s="231"/>
      <c r="LOK6" s="230"/>
      <c r="LOL6" s="230"/>
      <c r="LOM6" s="230"/>
      <c r="LON6" s="230"/>
      <c r="LOO6" s="231"/>
      <c r="LOP6" s="230"/>
      <c r="LOQ6" s="230"/>
      <c r="LOR6" s="230"/>
      <c r="LOS6" s="230"/>
      <c r="LOT6" s="231"/>
      <c r="LOU6" s="230"/>
      <c r="LOV6" s="230"/>
      <c r="LOW6" s="230"/>
      <c r="LOX6" s="230"/>
      <c r="LOY6" s="231"/>
      <c r="LOZ6" s="230"/>
      <c r="LPA6" s="230"/>
      <c r="LPB6" s="230"/>
      <c r="LPC6" s="230"/>
      <c r="LPD6" s="231"/>
      <c r="LPE6" s="230"/>
      <c r="LPF6" s="230"/>
      <c r="LPG6" s="230"/>
      <c r="LPH6" s="230"/>
      <c r="LPI6" s="231"/>
      <c r="LPJ6" s="230"/>
      <c r="LPK6" s="230"/>
      <c r="LPL6" s="230"/>
      <c r="LPM6" s="230"/>
      <c r="LPN6" s="231"/>
      <c r="LPO6" s="230"/>
      <c r="LPP6" s="230"/>
      <c r="LPQ6" s="230"/>
      <c r="LPR6" s="230"/>
      <c r="LPS6" s="231"/>
      <c r="LPT6" s="230"/>
      <c r="LPU6" s="230"/>
      <c r="LPV6" s="230"/>
      <c r="LPW6" s="230"/>
      <c r="LPX6" s="231"/>
      <c r="LPY6" s="230"/>
      <c r="LPZ6" s="230"/>
      <c r="LQA6" s="230"/>
      <c r="LQB6" s="230"/>
      <c r="LQC6" s="231"/>
      <c r="LQD6" s="230"/>
      <c r="LQE6" s="230"/>
      <c r="LQF6" s="230"/>
      <c r="LQG6" s="230"/>
      <c r="LQH6" s="231"/>
      <c r="LQI6" s="230"/>
      <c r="LQJ6" s="230"/>
      <c r="LQK6" s="230"/>
      <c r="LQL6" s="230"/>
      <c r="LQM6" s="231"/>
      <c r="LQN6" s="230"/>
      <c r="LQO6" s="230"/>
      <c r="LQP6" s="230"/>
      <c r="LQQ6" s="230"/>
      <c r="LQR6" s="231"/>
      <c r="LQS6" s="230"/>
      <c r="LQT6" s="230"/>
      <c r="LQU6" s="230"/>
      <c r="LQV6" s="230"/>
      <c r="LQW6" s="231"/>
      <c r="LQX6" s="230"/>
      <c r="LQY6" s="230"/>
      <c r="LQZ6" s="230"/>
      <c r="LRA6" s="230"/>
      <c r="LRB6" s="231"/>
      <c r="LRC6" s="230"/>
      <c r="LRD6" s="230"/>
      <c r="LRE6" s="230"/>
      <c r="LRF6" s="230"/>
      <c r="LRG6" s="231"/>
      <c r="LRH6" s="230"/>
      <c r="LRI6" s="230"/>
      <c r="LRJ6" s="230"/>
      <c r="LRK6" s="230"/>
      <c r="LRL6" s="231"/>
      <c r="LRM6" s="230"/>
      <c r="LRN6" s="230"/>
      <c r="LRO6" s="230"/>
      <c r="LRP6" s="230"/>
      <c r="LRQ6" s="231"/>
      <c r="LRR6" s="230"/>
      <c r="LRS6" s="230"/>
      <c r="LRT6" s="230"/>
      <c r="LRU6" s="230"/>
      <c r="LRV6" s="231"/>
      <c r="LRW6" s="230"/>
      <c r="LRX6" s="230"/>
      <c r="LRY6" s="230"/>
      <c r="LRZ6" s="230"/>
      <c r="LSA6" s="231"/>
      <c r="LSB6" s="230"/>
      <c r="LSC6" s="230"/>
      <c r="LSD6" s="230"/>
      <c r="LSE6" s="230"/>
      <c r="LSF6" s="231"/>
      <c r="LSG6" s="230"/>
      <c r="LSH6" s="230"/>
      <c r="LSI6" s="230"/>
      <c r="LSJ6" s="230"/>
      <c r="LSK6" s="231"/>
      <c r="LSL6" s="230"/>
      <c r="LSM6" s="230"/>
      <c r="LSN6" s="230"/>
      <c r="LSO6" s="230"/>
      <c r="LSP6" s="231"/>
      <c r="LSQ6" s="230"/>
      <c r="LSR6" s="230"/>
      <c r="LSS6" s="230"/>
      <c r="LST6" s="230"/>
      <c r="LSU6" s="231"/>
      <c r="LSV6" s="230"/>
      <c r="LSW6" s="230"/>
      <c r="LSX6" s="230"/>
      <c r="LSY6" s="230"/>
      <c r="LSZ6" s="231"/>
      <c r="LTA6" s="230"/>
      <c r="LTB6" s="230"/>
      <c r="LTC6" s="230"/>
      <c r="LTD6" s="230"/>
      <c r="LTE6" s="231"/>
      <c r="LTF6" s="230"/>
      <c r="LTG6" s="230"/>
      <c r="LTH6" s="230"/>
      <c r="LTI6" s="230"/>
      <c r="LTJ6" s="231"/>
      <c r="LTK6" s="230"/>
      <c r="LTL6" s="230"/>
      <c r="LTM6" s="230"/>
      <c r="LTN6" s="230"/>
      <c r="LTO6" s="231"/>
      <c r="LTP6" s="230"/>
      <c r="LTQ6" s="230"/>
      <c r="LTR6" s="230"/>
      <c r="LTS6" s="230"/>
      <c r="LTT6" s="231"/>
      <c r="LTU6" s="230"/>
      <c r="LTV6" s="230"/>
      <c r="LTW6" s="230"/>
      <c r="LTX6" s="230"/>
      <c r="LTY6" s="231"/>
      <c r="LTZ6" s="230"/>
      <c r="LUA6" s="230"/>
      <c r="LUB6" s="230"/>
      <c r="LUC6" s="230"/>
      <c r="LUD6" s="231"/>
      <c r="LUE6" s="230"/>
      <c r="LUF6" s="230"/>
      <c r="LUG6" s="230"/>
      <c r="LUH6" s="230"/>
      <c r="LUI6" s="231"/>
      <c r="LUJ6" s="230"/>
      <c r="LUK6" s="230"/>
      <c r="LUL6" s="230"/>
      <c r="LUM6" s="230"/>
      <c r="LUN6" s="231"/>
      <c r="LUO6" s="230"/>
      <c r="LUP6" s="230"/>
      <c r="LUQ6" s="230"/>
      <c r="LUR6" s="230"/>
      <c r="LUS6" s="231"/>
      <c r="LUT6" s="230"/>
      <c r="LUU6" s="230"/>
      <c r="LUV6" s="230"/>
      <c r="LUW6" s="230"/>
      <c r="LUX6" s="231"/>
      <c r="LUY6" s="230"/>
      <c r="LUZ6" s="230"/>
      <c r="LVA6" s="230"/>
      <c r="LVB6" s="230"/>
      <c r="LVC6" s="231"/>
      <c r="LVD6" s="230"/>
      <c r="LVE6" s="230"/>
      <c r="LVF6" s="230"/>
      <c r="LVG6" s="230"/>
      <c r="LVH6" s="231"/>
      <c r="LVI6" s="230"/>
      <c r="LVJ6" s="230"/>
      <c r="LVK6" s="230"/>
      <c r="LVL6" s="230"/>
      <c r="LVM6" s="231"/>
      <c r="LVN6" s="230"/>
      <c r="LVO6" s="230"/>
      <c r="LVP6" s="230"/>
      <c r="LVQ6" s="230"/>
      <c r="LVR6" s="231"/>
      <c r="LVS6" s="230"/>
      <c r="LVT6" s="230"/>
      <c r="LVU6" s="230"/>
      <c r="LVV6" s="230"/>
      <c r="LVW6" s="231"/>
      <c r="LVX6" s="230"/>
      <c r="LVY6" s="230"/>
      <c r="LVZ6" s="230"/>
      <c r="LWA6" s="230"/>
      <c r="LWB6" s="231"/>
      <c r="LWC6" s="230"/>
      <c r="LWD6" s="230"/>
      <c r="LWE6" s="230"/>
      <c r="LWF6" s="230"/>
      <c r="LWG6" s="231"/>
      <c r="LWH6" s="230"/>
      <c r="LWI6" s="230"/>
      <c r="LWJ6" s="230"/>
      <c r="LWK6" s="230"/>
      <c r="LWL6" s="231"/>
      <c r="LWM6" s="230"/>
      <c r="LWN6" s="230"/>
      <c r="LWO6" s="230"/>
      <c r="LWP6" s="230"/>
      <c r="LWQ6" s="231"/>
      <c r="LWR6" s="230"/>
      <c r="LWS6" s="230"/>
      <c r="LWT6" s="230"/>
      <c r="LWU6" s="230"/>
      <c r="LWV6" s="231"/>
      <c r="LWW6" s="230"/>
      <c r="LWX6" s="230"/>
      <c r="LWY6" s="230"/>
      <c r="LWZ6" s="230"/>
      <c r="LXA6" s="231"/>
      <c r="LXB6" s="230"/>
      <c r="LXC6" s="230"/>
      <c r="LXD6" s="230"/>
      <c r="LXE6" s="230"/>
      <c r="LXF6" s="231"/>
      <c r="LXG6" s="230"/>
      <c r="LXH6" s="230"/>
      <c r="LXI6" s="230"/>
      <c r="LXJ6" s="230"/>
      <c r="LXK6" s="231"/>
      <c r="LXL6" s="230"/>
      <c r="LXM6" s="230"/>
      <c r="LXN6" s="230"/>
      <c r="LXO6" s="230"/>
      <c r="LXP6" s="231"/>
      <c r="LXQ6" s="230"/>
      <c r="LXR6" s="230"/>
      <c r="LXS6" s="230"/>
      <c r="LXT6" s="230"/>
      <c r="LXU6" s="231"/>
      <c r="LXV6" s="230"/>
      <c r="LXW6" s="230"/>
      <c r="LXX6" s="230"/>
      <c r="LXY6" s="230"/>
      <c r="LXZ6" s="231"/>
      <c r="LYA6" s="230"/>
      <c r="LYB6" s="230"/>
      <c r="LYC6" s="230"/>
      <c r="LYD6" s="230"/>
      <c r="LYE6" s="231"/>
      <c r="LYF6" s="230"/>
      <c r="LYG6" s="230"/>
      <c r="LYH6" s="230"/>
      <c r="LYI6" s="230"/>
      <c r="LYJ6" s="231"/>
      <c r="LYK6" s="230"/>
      <c r="LYL6" s="230"/>
      <c r="LYM6" s="230"/>
      <c r="LYN6" s="230"/>
      <c r="LYO6" s="231"/>
      <c r="LYP6" s="230"/>
      <c r="LYQ6" s="230"/>
      <c r="LYR6" s="230"/>
      <c r="LYS6" s="230"/>
      <c r="LYT6" s="231"/>
      <c r="LYU6" s="230"/>
      <c r="LYV6" s="230"/>
      <c r="LYW6" s="230"/>
      <c r="LYX6" s="230"/>
      <c r="LYY6" s="231"/>
      <c r="LYZ6" s="230"/>
      <c r="LZA6" s="230"/>
      <c r="LZB6" s="230"/>
      <c r="LZC6" s="230"/>
      <c r="LZD6" s="231"/>
      <c r="LZE6" s="230"/>
      <c r="LZF6" s="230"/>
      <c r="LZG6" s="230"/>
      <c r="LZH6" s="230"/>
      <c r="LZI6" s="231"/>
      <c r="LZJ6" s="230"/>
      <c r="LZK6" s="230"/>
      <c r="LZL6" s="230"/>
      <c r="LZM6" s="230"/>
      <c r="LZN6" s="231"/>
      <c r="LZO6" s="230"/>
      <c r="LZP6" s="230"/>
      <c r="LZQ6" s="230"/>
      <c r="LZR6" s="230"/>
      <c r="LZS6" s="231"/>
      <c r="LZT6" s="230"/>
      <c r="LZU6" s="230"/>
      <c r="LZV6" s="230"/>
      <c r="LZW6" s="230"/>
      <c r="LZX6" s="231"/>
      <c r="LZY6" s="230"/>
      <c r="LZZ6" s="230"/>
      <c r="MAA6" s="230"/>
      <c r="MAB6" s="230"/>
      <c r="MAC6" s="231"/>
      <c r="MAD6" s="230"/>
      <c r="MAE6" s="230"/>
      <c r="MAF6" s="230"/>
      <c r="MAG6" s="230"/>
      <c r="MAH6" s="231"/>
      <c r="MAI6" s="230"/>
      <c r="MAJ6" s="230"/>
      <c r="MAK6" s="230"/>
      <c r="MAL6" s="230"/>
      <c r="MAM6" s="231"/>
      <c r="MAN6" s="230"/>
      <c r="MAO6" s="230"/>
      <c r="MAP6" s="230"/>
      <c r="MAQ6" s="230"/>
      <c r="MAR6" s="231"/>
      <c r="MAS6" s="230"/>
      <c r="MAT6" s="230"/>
      <c r="MAU6" s="230"/>
      <c r="MAV6" s="230"/>
      <c r="MAW6" s="231"/>
      <c r="MAX6" s="230"/>
      <c r="MAY6" s="230"/>
      <c r="MAZ6" s="230"/>
      <c r="MBA6" s="230"/>
      <c r="MBB6" s="231"/>
      <c r="MBC6" s="230"/>
      <c r="MBD6" s="230"/>
      <c r="MBE6" s="230"/>
      <c r="MBF6" s="230"/>
      <c r="MBG6" s="231"/>
      <c r="MBH6" s="230"/>
      <c r="MBI6" s="230"/>
      <c r="MBJ6" s="230"/>
      <c r="MBK6" s="230"/>
      <c r="MBL6" s="231"/>
      <c r="MBM6" s="230"/>
      <c r="MBN6" s="230"/>
      <c r="MBO6" s="230"/>
      <c r="MBP6" s="230"/>
      <c r="MBQ6" s="231"/>
      <c r="MBR6" s="230"/>
      <c r="MBS6" s="230"/>
      <c r="MBT6" s="230"/>
      <c r="MBU6" s="230"/>
      <c r="MBV6" s="231"/>
      <c r="MBW6" s="230"/>
      <c r="MBX6" s="230"/>
      <c r="MBY6" s="230"/>
      <c r="MBZ6" s="230"/>
      <c r="MCA6" s="231"/>
      <c r="MCB6" s="230"/>
      <c r="MCC6" s="230"/>
      <c r="MCD6" s="230"/>
      <c r="MCE6" s="230"/>
      <c r="MCF6" s="231"/>
      <c r="MCG6" s="230"/>
      <c r="MCH6" s="230"/>
      <c r="MCI6" s="230"/>
      <c r="MCJ6" s="230"/>
      <c r="MCK6" s="231"/>
      <c r="MCL6" s="230"/>
      <c r="MCM6" s="230"/>
      <c r="MCN6" s="230"/>
      <c r="MCO6" s="230"/>
      <c r="MCP6" s="231"/>
      <c r="MCQ6" s="230"/>
      <c r="MCR6" s="230"/>
      <c r="MCS6" s="230"/>
      <c r="MCT6" s="230"/>
      <c r="MCU6" s="231"/>
      <c r="MCV6" s="230"/>
      <c r="MCW6" s="230"/>
      <c r="MCX6" s="230"/>
      <c r="MCY6" s="230"/>
      <c r="MCZ6" s="231"/>
      <c r="MDA6" s="230"/>
      <c r="MDB6" s="230"/>
      <c r="MDC6" s="230"/>
      <c r="MDD6" s="230"/>
      <c r="MDE6" s="231"/>
      <c r="MDF6" s="230"/>
      <c r="MDG6" s="230"/>
      <c r="MDH6" s="230"/>
      <c r="MDI6" s="230"/>
      <c r="MDJ6" s="231"/>
      <c r="MDK6" s="230"/>
      <c r="MDL6" s="230"/>
      <c r="MDM6" s="230"/>
      <c r="MDN6" s="230"/>
      <c r="MDO6" s="231"/>
      <c r="MDP6" s="230"/>
      <c r="MDQ6" s="230"/>
      <c r="MDR6" s="230"/>
      <c r="MDS6" s="230"/>
      <c r="MDT6" s="231"/>
      <c r="MDU6" s="230"/>
      <c r="MDV6" s="230"/>
      <c r="MDW6" s="230"/>
      <c r="MDX6" s="230"/>
      <c r="MDY6" s="231"/>
      <c r="MDZ6" s="230"/>
      <c r="MEA6" s="230"/>
      <c r="MEB6" s="230"/>
      <c r="MEC6" s="230"/>
      <c r="MED6" s="231"/>
      <c r="MEE6" s="230"/>
      <c r="MEF6" s="230"/>
      <c r="MEG6" s="230"/>
      <c r="MEH6" s="230"/>
      <c r="MEI6" s="231"/>
      <c r="MEJ6" s="230"/>
      <c r="MEK6" s="230"/>
      <c r="MEL6" s="230"/>
      <c r="MEM6" s="230"/>
      <c r="MEN6" s="231"/>
      <c r="MEO6" s="230"/>
      <c r="MEP6" s="230"/>
      <c r="MEQ6" s="230"/>
      <c r="MER6" s="230"/>
      <c r="MES6" s="231"/>
      <c r="MET6" s="230"/>
      <c r="MEU6" s="230"/>
      <c r="MEV6" s="230"/>
      <c r="MEW6" s="230"/>
      <c r="MEX6" s="231"/>
      <c r="MEY6" s="230"/>
      <c r="MEZ6" s="230"/>
      <c r="MFA6" s="230"/>
      <c r="MFB6" s="230"/>
      <c r="MFC6" s="231"/>
      <c r="MFD6" s="230"/>
      <c r="MFE6" s="230"/>
      <c r="MFF6" s="230"/>
      <c r="MFG6" s="230"/>
      <c r="MFH6" s="231"/>
      <c r="MFI6" s="230"/>
      <c r="MFJ6" s="230"/>
      <c r="MFK6" s="230"/>
      <c r="MFL6" s="230"/>
      <c r="MFM6" s="231"/>
      <c r="MFN6" s="230"/>
      <c r="MFO6" s="230"/>
      <c r="MFP6" s="230"/>
      <c r="MFQ6" s="230"/>
      <c r="MFR6" s="231"/>
      <c r="MFS6" s="230"/>
      <c r="MFT6" s="230"/>
      <c r="MFU6" s="230"/>
      <c r="MFV6" s="230"/>
      <c r="MFW6" s="231"/>
      <c r="MFX6" s="230"/>
      <c r="MFY6" s="230"/>
      <c r="MFZ6" s="230"/>
      <c r="MGA6" s="230"/>
      <c r="MGB6" s="231"/>
      <c r="MGC6" s="230"/>
      <c r="MGD6" s="230"/>
      <c r="MGE6" s="230"/>
      <c r="MGF6" s="230"/>
      <c r="MGG6" s="231"/>
      <c r="MGH6" s="230"/>
      <c r="MGI6" s="230"/>
      <c r="MGJ6" s="230"/>
      <c r="MGK6" s="230"/>
      <c r="MGL6" s="231"/>
      <c r="MGM6" s="230"/>
      <c r="MGN6" s="230"/>
      <c r="MGO6" s="230"/>
      <c r="MGP6" s="230"/>
      <c r="MGQ6" s="231"/>
      <c r="MGR6" s="230"/>
      <c r="MGS6" s="230"/>
      <c r="MGT6" s="230"/>
      <c r="MGU6" s="230"/>
      <c r="MGV6" s="231"/>
      <c r="MGW6" s="230"/>
      <c r="MGX6" s="230"/>
      <c r="MGY6" s="230"/>
      <c r="MGZ6" s="230"/>
      <c r="MHA6" s="231"/>
      <c r="MHB6" s="230"/>
      <c r="MHC6" s="230"/>
      <c r="MHD6" s="230"/>
      <c r="MHE6" s="230"/>
      <c r="MHF6" s="231"/>
      <c r="MHG6" s="230"/>
      <c r="MHH6" s="230"/>
      <c r="MHI6" s="230"/>
      <c r="MHJ6" s="230"/>
      <c r="MHK6" s="231"/>
      <c r="MHL6" s="230"/>
      <c r="MHM6" s="230"/>
      <c r="MHN6" s="230"/>
      <c r="MHO6" s="230"/>
      <c r="MHP6" s="231"/>
      <c r="MHQ6" s="230"/>
      <c r="MHR6" s="230"/>
      <c r="MHS6" s="230"/>
      <c r="MHT6" s="230"/>
      <c r="MHU6" s="231"/>
      <c r="MHV6" s="230"/>
      <c r="MHW6" s="230"/>
      <c r="MHX6" s="230"/>
      <c r="MHY6" s="230"/>
      <c r="MHZ6" s="231"/>
      <c r="MIA6" s="230"/>
      <c r="MIB6" s="230"/>
      <c r="MIC6" s="230"/>
      <c r="MID6" s="230"/>
      <c r="MIE6" s="231"/>
      <c r="MIF6" s="230"/>
      <c r="MIG6" s="230"/>
      <c r="MIH6" s="230"/>
      <c r="MII6" s="230"/>
      <c r="MIJ6" s="231"/>
      <c r="MIK6" s="230"/>
      <c r="MIL6" s="230"/>
      <c r="MIM6" s="230"/>
      <c r="MIN6" s="230"/>
      <c r="MIO6" s="231"/>
      <c r="MIP6" s="230"/>
      <c r="MIQ6" s="230"/>
      <c r="MIR6" s="230"/>
      <c r="MIS6" s="230"/>
      <c r="MIT6" s="231"/>
      <c r="MIU6" s="230"/>
      <c r="MIV6" s="230"/>
      <c r="MIW6" s="230"/>
      <c r="MIX6" s="230"/>
      <c r="MIY6" s="231"/>
      <c r="MIZ6" s="230"/>
      <c r="MJA6" s="230"/>
      <c r="MJB6" s="230"/>
      <c r="MJC6" s="230"/>
      <c r="MJD6" s="231"/>
      <c r="MJE6" s="230"/>
      <c r="MJF6" s="230"/>
      <c r="MJG6" s="230"/>
      <c r="MJH6" s="230"/>
      <c r="MJI6" s="231"/>
      <c r="MJJ6" s="230"/>
      <c r="MJK6" s="230"/>
      <c r="MJL6" s="230"/>
      <c r="MJM6" s="230"/>
      <c r="MJN6" s="231"/>
      <c r="MJO6" s="230"/>
      <c r="MJP6" s="230"/>
      <c r="MJQ6" s="230"/>
      <c r="MJR6" s="230"/>
      <c r="MJS6" s="231"/>
      <c r="MJT6" s="230"/>
      <c r="MJU6" s="230"/>
      <c r="MJV6" s="230"/>
      <c r="MJW6" s="230"/>
      <c r="MJX6" s="231"/>
      <c r="MJY6" s="230"/>
      <c r="MJZ6" s="230"/>
      <c r="MKA6" s="230"/>
      <c r="MKB6" s="230"/>
      <c r="MKC6" s="231"/>
      <c r="MKD6" s="230"/>
      <c r="MKE6" s="230"/>
      <c r="MKF6" s="230"/>
      <c r="MKG6" s="230"/>
      <c r="MKH6" s="231"/>
      <c r="MKI6" s="230"/>
      <c r="MKJ6" s="230"/>
      <c r="MKK6" s="230"/>
      <c r="MKL6" s="230"/>
      <c r="MKM6" s="231"/>
      <c r="MKN6" s="230"/>
      <c r="MKO6" s="230"/>
      <c r="MKP6" s="230"/>
      <c r="MKQ6" s="230"/>
      <c r="MKR6" s="231"/>
      <c r="MKS6" s="230"/>
      <c r="MKT6" s="230"/>
      <c r="MKU6" s="230"/>
      <c r="MKV6" s="230"/>
      <c r="MKW6" s="231"/>
      <c r="MKX6" s="230"/>
      <c r="MKY6" s="230"/>
      <c r="MKZ6" s="230"/>
      <c r="MLA6" s="230"/>
      <c r="MLB6" s="231"/>
      <c r="MLC6" s="230"/>
      <c r="MLD6" s="230"/>
      <c r="MLE6" s="230"/>
      <c r="MLF6" s="230"/>
      <c r="MLG6" s="231"/>
      <c r="MLH6" s="230"/>
      <c r="MLI6" s="230"/>
      <c r="MLJ6" s="230"/>
      <c r="MLK6" s="230"/>
      <c r="MLL6" s="231"/>
      <c r="MLM6" s="230"/>
      <c r="MLN6" s="230"/>
      <c r="MLO6" s="230"/>
      <c r="MLP6" s="230"/>
      <c r="MLQ6" s="231"/>
      <c r="MLR6" s="230"/>
      <c r="MLS6" s="230"/>
      <c r="MLT6" s="230"/>
      <c r="MLU6" s="230"/>
      <c r="MLV6" s="231"/>
      <c r="MLW6" s="230"/>
      <c r="MLX6" s="230"/>
      <c r="MLY6" s="230"/>
      <c r="MLZ6" s="230"/>
      <c r="MMA6" s="231"/>
      <c r="MMB6" s="230"/>
      <c r="MMC6" s="230"/>
      <c r="MMD6" s="230"/>
      <c r="MME6" s="230"/>
      <c r="MMF6" s="231"/>
      <c r="MMG6" s="230"/>
      <c r="MMH6" s="230"/>
      <c r="MMI6" s="230"/>
      <c r="MMJ6" s="230"/>
      <c r="MMK6" s="231"/>
      <c r="MML6" s="230"/>
      <c r="MMM6" s="230"/>
      <c r="MMN6" s="230"/>
      <c r="MMO6" s="230"/>
      <c r="MMP6" s="231"/>
      <c r="MMQ6" s="230"/>
      <c r="MMR6" s="230"/>
      <c r="MMS6" s="230"/>
      <c r="MMT6" s="230"/>
      <c r="MMU6" s="231"/>
      <c r="MMV6" s="230"/>
      <c r="MMW6" s="230"/>
      <c r="MMX6" s="230"/>
      <c r="MMY6" s="230"/>
      <c r="MMZ6" s="231"/>
      <c r="MNA6" s="230"/>
      <c r="MNB6" s="230"/>
      <c r="MNC6" s="230"/>
      <c r="MND6" s="230"/>
      <c r="MNE6" s="231"/>
      <c r="MNF6" s="230"/>
      <c r="MNG6" s="230"/>
      <c r="MNH6" s="230"/>
      <c r="MNI6" s="230"/>
      <c r="MNJ6" s="231"/>
      <c r="MNK6" s="230"/>
      <c r="MNL6" s="230"/>
      <c r="MNM6" s="230"/>
      <c r="MNN6" s="230"/>
      <c r="MNO6" s="231"/>
      <c r="MNP6" s="230"/>
      <c r="MNQ6" s="230"/>
      <c r="MNR6" s="230"/>
      <c r="MNS6" s="230"/>
      <c r="MNT6" s="231"/>
      <c r="MNU6" s="230"/>
      <c r="MNV6" s="230"/>
      <c r="MNW6" s="230"/>
      <c r="MNX6" s="230"/>
      <c r="MNY6" s="231"/>
      <c r="MNZ6" s="230"/>
      <c r="MOA6" s="230"/>
      <c r="MOB6" s="230"/>
      <c r="MOC6" s="230"/>
      <c r="MOD6" s="231"/>
      <c r="MOE6" s="230"/>
      <c r="MOF6" s="230"/>
      <c r="MOG6" s="230"/>
      <c r="MOH6" s="230"/>
      <c r="MOI6" s="231"/>
      <c r="MOJ6" s="230"/>
      <c r="MOK6" s="230"/>
      <c r="MOL6" s="230"/>
      <c r="MOM6" s="230"/>
      <c r="MON6" s="231"/>
      <c r="MOO6" s="230"/>
      <c r="MOP6" s="230"/>
      <c r="MOQ6" s="230"/>
      <c r="MOR6" s="230"/>
      <c r="MOS6" s="231"/>
      <c r="MOT6" s="230"/>
      <c r="MOU6" s="230"/>
      <c r="MOV6" s="230"/>
      <c r="MOW6" s="230"/>
      <c r="MOX6" s="231"/>
      <c r="MOY6" s="230"/>
      <c r="MOZ6" s="230"/>
      <c r="MPA6" s="230"/>
      <c r="MPB6" s="230"/>
      <c r="MPC6" s="231"/>
      <c r="MPD6" s="230"/>
      <c r="MPE6" s="230"/>
      <c r="MPF6" s="230"/>
      <c r="MPG6" s="230"/>
      <c r="MPH6" s="231"/>
      <c r="MPI6" s="230"/>
      <c r="MPJ6" s="230"/>
      <c r="MPK6" s="230"/>
      <c r="MPL6" s="230"/>
      <c r="MPM6" s="231"/>
      <c r="MPN6" s="230"/>
      <c r="MPO6" s="230"/>
      <c r="MPP6" s="230"/>
      <c r="MPQ6" s="230"/>
      <c r="MPR6" s="231"/>
      <c r="MPS6" s="230"/>
      <c r="MPT6" s="230"/>
      <c r="MPU6" s="230"/>
      <c r="MPV6" s="230"/>
      <c r="MPW6" s="231"/>
      <c r="MPX6" s="230"/>
      <c r="MPY6" s="230"/>
      <c r="MPZ6" s="230"/>
      <c r="MQA6" s="230"/>
      <c r="MQB6" s="231"/>
      <c r="MQC6" s="230"/>
      <c r="MQD6" s="230"/>
      <c r="MQE6" s="230"/>
      <c r="MQF6" s="230"/>
      <c r="MQG6" s="231"/>
      <c r="MQH6" s="230"/>
      <c r="MQI6" s="230"/>
      <c r="MQJ6" s="230"/>
      <c r="MQK6" s="230"/>
      <c r="MQL6" s="231"/>
      <c r="MQM6" s="230"/>
      <c r="MQN6" s="230"/>
      <c r="MQO6" s="230"/>
      <c r="MQP6" s="230"/>
      <c r="MQQ6" s="231"/>
      <c r="MQR6" s="230"/>
      <c r="MQS6" s="230"/>
      <c r="MQT6" s="230"/>
      <c r="MQU6" s="230"/>
      <c r="MQV6" s="231"/>
      <c r="MQW6" s="230"/>
      <c r="MQX6" s="230"/>
      <c r="MQY6" s="230"/>
      <c r="MQZ6" s="230"/>
      <c r="MRA6" s="231"/>
      <c r="MRB6" s="230"/>
      <c r="MRC6" s="230"/>
      <c r="MRD6" s="230"/>
      <c r="MRE6" s="230"/>
      <c r="MRF6" s="231"/>
      <c r="MRG6" s="230"/>
      <c r="MRH6" s="230"/>
      <c r="MRI6" s="230"/>
      <c r="MRJ6" s="230"/>
      <c r="MRK6" s="231"/>
      <c r="MRL6" s="230"/>
      <c r="MRM6" s="230"/>
      <c r="MRN6" s="230"/>
      <c r="MRO6" s="230"/>
      <c r="MRP6" s="231"/>
      <c r="MRQ6" s="230"/>
      <c r="MRR6" s="230"/>
      <c r="MRS6" s="230"/>
      <c r="MRT6" s="230"/>
      <c r="MRU6" s="231"/>
      <c r="MRV6" s="230"/>
      <c r="MRW6" s="230"/>
      <c r="MRX6" s="230"/>
      <c r="MRY6" s="230"/>
      <c r="MRZ6" s="231"/>
      <c r="MSA6" s="230"/>
      <c r="MSB6" s="230"/>
      <c r="MSC6" s="230"/>
      <c r="MSD6" s="230"/>
      <c r="MSE6" s="231"/>
      <c r="MSF6" s="230"/>
      <c r="MSG6" s="230"/>
      <c r="MSH6" s="230"/>
      <c r="MSI6" s="230"/>
      <c r="MSJ6" s="231"/>
      <c r="MSK6" s="230"/>
      <c r="MSL6" s="230"/>
      <c r="MSM6" s="230"/>
      <c r="MSN6" s="230"/>
      <c r="MSO6" s="231"/>
      <c r="MSP6" s="230"/>
      <c r="MSQ6" s="230"/>
      <c r="MSR6" s="230"/>
      <c r="MSS6" s="230"/>
      <c r="MST6" s="231"/>
      <c r="MSU6" s="230"/>
      <c r="MSV6" s="230"/>
      <c r="MSW6" s="230"/>
      <c r="MSX6" s="230"/>
      <c r="MSY6" s="231"/>
      <c r="MSZ6" s="230"/>
      <c r="MTA6" s="230"/>
      <c r="MTB6" s="230"/>
      <c r="MTC6" s="230"/>
      <c r="MTD6" s="231"/>
      <c r="MTE6" s="230"/>
      <c r="MTF6" s="230"/>
      <c r="MTG6" s="230"/>
      <c r="MTH6" s="230"/>
      <c r="MTI6" s="231"/>
      <c r="MTJ6" s="230"/>
      <c r="MTK6" s="230"/>
      <c r="MTL6" s="230"/>
      <c r="MTM6" s="230"/>
      <c r="MTN6" s="231"/>
      <c r="MTO6" s="230"/>
      <c r="MTP6" s="230"/>
      <c r="MTQ6" s="230"/>
      <c r="MTR6" s="230"/>
      <c r="MTS6" s="231"/>
      <c r="MTT6" s="230"/>
      <c r="MTU6" s="230"/>
      <c r="MTV6" s="230"/>
      <c r="MTW6" s="230"/>
      <c r="MTX6" s="231"/>
      <c r="MTY6" s="230"/>
      <c r="MTZ6" s="230"/>
      <c r="MUA6" s="230"/>
      <c r="MUB6" s="230"/>
      <c r="MUC6" s="231"/>
      <c r="MUD6" s="230"/>
      <c r="MUE6" s="230"/>
      <c r="MUF6" s="230"/>
      <c r="MUG6" s="230"/>
      <c r="MUH6" s="231"/>
      <c r="MUI6" s="230"/>
      <c r="MUJ6" s="230"/>
      <c r="MUK6" s="230"/>
      <c r="MUL6" s="230"/>
      <c r="MUM6" s="231"/>
      <c r="MUN6" s="230"/>
      <c r="MUO6" s="230"/>
      <c r="MUP6" s="230"/>
      <c r="MUQ6" s="230"/>
      <c r="MUR6" s="231"/>
      <c r="MUS6" s="230"/>
      <c r="MUT6" s="230"/>
      <c r="MUU6" s="230"/>
      <c r="MUV6" s="230"/>
      <c r="MUW6" s="231"/>
      <c r="MUX6" s="230"/>
      <c r="MUY6" s="230"/>
      <c r="MUZ6" s="230"/>
      <c r="MVA6" s="230"/>
      <c r="MVB6" s="231"/>
      <c r="MVC6" s="230"/>
      <c r="MVD6" s="230"/>
      <c r="MVE6" s="230"/>
      <c r="MVF6" s="230"/>
      <c r="MVG6" s="231"/>
      <c r="MVH6" s="230"/>
      <c r="MVI6" s="230"/>
      <c r="MVJ6" s="230"/>
      <c r="MVK6" s="230"/>
      <c r="MVL6" s="231"/>
      <c r="MVM6" s="230"/>
      <c r="MVN6" s="230"/>
      <c r="MVO6" s="230"/>
      <c r="MVP6" s="230"/>
      <c r="MVQ6" s="231"/>
      <c r="MVR6" s="230"/>
      <c r="MVS6" s="230"/>
      <c r="MVT6" s="230"/>
      <c r="MVU6" s="230"/>
      <c r="MVV6" s="231"/>
      <c r="MVW6" s="230"/>
      <c r="MVX6" s="230"/>
      <c r="MVY6" s="230"/>
      <c r="MVZ6" s="230"/>
      <c r="MWA6" s="231"/>
      <c r="MWB6" s="230"/>
      <c r="MWC6" s="230"/>
      <c r="MWD6" s="230"/>
      <c r="MWE6" s="230"/>
      <c r="MWF6" s="231"/>
      <c r="MWG6" s="230"/>
      <c r="MWH6" s="230"/>
      <c r="MWI6" s="230"/>
      <c r="MWJ6" s="230"/>
      <c r="MWK6" s="231"/>
      <c r="MWL6" s="230"/>
      <c r="MWM6" s="230"/>
      <c r="MWN6" s="230"/>
      <c r="MWO6" s="230"/>
      <c r="MWP6" s="231"/>
      <c r="MWQ6" s="230"/>
      <c r="MWR6" s="230"/>
      <c r="MWS6" s="230"/>
      <c r="MWT6" s="230"/>
      <c r="MWU6" s="231"/>
      <c r="MWV6" s="230"/>
      <c r="MWW6" s="230"/>
      <c r="MWX6" s="230"/>
      <c r="MWY6" s="230"/>
      <c r="MWZ6" s="231"/>
      <c r="MXA6" s="230"/>
      <c r="MXB6" s="230"/>
      <c r="MXC6" s="230"/>
      <c r="MXD6" s="230"/>
      <c r="MXE6" s="231"/>
      <c r="MXF6" s="230"/>
      <c r="MXG6" s="230"/>
      <c r="MXH6" s="230"/>
      <c r="MXI6" s="230"/>
      <c r="MXJ6" s="231"/>
      <c r="MXK6" s="230"/>
      <c r="MXL6" s="230"/>
      <c r="MXM6" s="230"/>
      <c r="MXN6" s="230"/>
      <c r="MXO6" s="231"/>
      <c r="MXP6" s="230"/>
      <c r="MXQ6" s="230"/>
      <c r="MXR6" s="230"/>
      <c r="MXS6" s="230"/>
      <c r="MXT6" s="231"/>
      <c r="MXU6" s="230"/>
      <c r="MXV6" s="230"/>
      <c r="MXW6" s="230"/>
      <c r="MXX6" s="230"/>
      <c r="MXY6" s="231"/>
      <c r="MXZ6" s="230"/>
      <c r="MYA6" s="230"/>
      <c r="MYB6" s="230"/>
      <c r="MYC6" s="230"/>
      <c r="MYD6" s="231"/>
      <c r="MYE6" s="230"/>
      <c r="MYF6" s="230"/>
      <c r="MYG6" s="230"/>
      <c r="MYH6" s="230"/>
      <c r="MYI6" s="231"/>
      <c r="MYJ6" s="230"/>
      <c r="MYK6" s="230"/>
      <c r="MYL6" s="230"/>
      <c r="MYM6" s="230"/>
      <c r="MYN6" s="231"/>
      <c r="MYO6" s="230"/>
      <c r="MYP6" s="230"/>
      <c r="MYQ6" s="230"/>
      <c r="MYR6" s="230"/>
      <c r="MYS6" s="231"/>
      <c r="MYT6" s="230"/>
      <c r="MYU6" s="230"/>
      <c r="MYV6" s="230"/>
      <c r="MYW6" s="230"/>
      <c r="MYX6" s="231"/>
      <c r="MYY6" s="230"/>
      <c r="MYZ6" s="230"/>
      <c r="MZA6" s="230"/>
      <c r="MZB6" s="230"/>
      <c r="MZC6" s="231"/>
      <c r="MZD6" s="230"/>
      <c r="MZE6" s="230"/>
      <c r="MZF6" s="230"/>
      <c r="MZG6" s="230"/>
      <c r="MZH6" s="231"/>
      <c r="MZI6" s="230"/>
      <c r="MZJ6" s="230"/>
      <c r="MZK6" s="230"/>
      <c r="MZL6" s="230"/>
      <c r="MZM6" s="231"/>
      <c r="MZN6" s="230"/>
      <c r="MZO6" s="230"/>
      <c r="MZP6" s="230"/>
      <c r="MZQ6" s="230"/>
      <c r="MZR6" s="231"/>
      <c r="MZS6" s="230"/>
      <c r="MZT6" s="230"/>
      <c r="MZU6" s="230"/>
      <c r="MZV6" s="230"/>
      <c r="MZW6" s="231"/>
      <c r="MZX6" s="230"/>
      <c r="MZY6" s="230"/>
      <c r="MZZ6" s="230"/>
      <c r="NAA6" s="230"/>
      <c r="NAB6" s="231"/>
      <c r="NAC6" s="230"/>
      <c r="NAD6" s="230"/>
      <c r="NAE6" s="230"/>
      <c r="NAF6" s="230"/>
      <c r="NAG6" s="231"/>
      <c r="NAH6" s="230"/>
      <c r="NAI6" s="230"/>
      <c r="NAJ6" s="230"/>
      <c r="NAK6" s="230"/>
      <c r="NAL6" s="231"/>
      <c r="NAM6" s="230"/>
      <c r="NAN6" s="230"/>
      <c r="NAO6" s="230"/>
      <c r="NAP6" s="230"/>
      <c r="NAQ6" s="231"/>
      <c r="NAR6" s="230"/>
      <c r="NAS6" s="230"/>
      <c r="NAT6" s="230"/>
      <c r="NAU6" s="230"/>
      <c r="NAV6" s="231"/>
      <c r="NAW6" s="230"/>
      <c r="NAX6" s="230"/>
      <c r="NAY6" s="230"/>
      <c r="NAZ6" s="230"/>
      <c r="NBA6" s="231"/>
      <c r="NBB6" s="230"/>
      <c r="NBC6" s="230"/>
      <c r="NBD6" s="230"/>
      <c r="NBE6" s="230"/>
      <c r="NBF6" s="231"/>
      <c r="NBG6" s="230"/>
      <c r="NBH6" s="230"/>
      <c r="NBI6" s="230"/>
      <c r="NBJ6" s="230"/>
      <c r="NBK6" s="231"/>
      <c r="NBL6" s="230"/>
      <c r="NBM6" s="230"/>
      <c r="NBN6" s="230"/>
      <c r="NBO6" s="230"/>
      <c r="NBP6" s="231"/>
      <c r="NBQ6" s="230"/>
      <c r="NBR6" s="230"/>
      <c r="NBS6" s="230"/>
      <c r="NBT6" s="230"/>
      <c r="NBU6" s="231"/>
      <c r="NBV6" s="230"/>
      <c r="NBW6" s="230"/>
      <c r="NBX6" s="230"/>
      <c r="NBY6" s="230"/>
      <c r="NBZ6" s="231"/>
      <c r="NCA6" s="230"/>
      <c r="NCB6" s="230"/>
      <c r="NCC6" s="230"/>
      <c r="NCD6" s="230"/>
      <c r="NCE6" s="231"/>
      <c r="NCF6" s="230"/>
      <c r="NCG6" s="230"/>
      <c r="NCH6" s="230"/>
      <c r="NCI6" s="230"/>
      <c r="NCJ6" s="231"/>
      <c r="NCK6" s="230"/>
      <c r="NCL6" s="230"/>
      <c r="NCM6" s="230"/>
      <c r="NCN6" s="230"/>
      <c r="NCO6" s="231"/>
      <c r="NCP6" s="230"/>
      <c r="NCQ6" s="230"/>
      <c r="NCR6" s="230"/>
      <c r="NCS6" s="230"/>
      <c r="NCT6" s="231"/>
      <c r="NCU6" s="230"/>
      <c r="NCV6" s="230"/>
      <c r="NCW6" s="230"/>
      <c r="NCX6" s="230"/>
      <c r="NCY6" s="231"/>
      <c r="NCZ6" s="230"/>
      <c r="NDA6" s="230"/>
      <c r="NDB6" s="230"/>
      <c r="NDC6" s="230"/>
      <c r="NDD6" s="231"/>
      <c r="NDE6" s="230"/>
      <c r="NDF6" s="230"/>
      <c r="NDG6" s="230"/>
      <c r="NDH6" s="230"/>
      <c r="NDI6" s="231"/>
      <c r="NDJ6" s="230"/>
      <c r="NDK6" s="230"/>
      <c r="NDL6" s="230"/>
      <c r="NDM6" s="230"/>
      <c r="NDN6" s="231"/>
      <c r="NDO6" s="230"/>
      <c r="NDP6" s="230"/>
      <c r="NDQ6" s="230"/>
      <c r="NDR6" s="230"/>
      <c r="NDS6" s="231"/>
      <c r="NDT6" s="230"/>
      <c r="NDU6" s="230"/>
      <c r="NDV6" s="230"/>
      <c r="NDW6" s="230"/>
      <c r="NDX6" s="231"/>
      <c r="NDY6" s="230"/>
      <c r="NDZ6" s="230"/>
      <c r="NEA6" s="230"/>
      <c r="NEB6" s="230"/>
      <c r="NEC6" s="231"/>
      <c r="NED6" s="230"/>
      <c r="NEE6" s="230"/>
      <c r="NEF6" s="230"/>
      <c r="NEG6" s="230"/>
      <c r="NEH6" s="231"/>
      <c r="NEI6" s="230"/>
      <c r="NEJ6" s="230"/>
      <c r="NEK6" s="230"/>
      <c r="NEL6" s="230"/>
      <c r="NEM6" s="231"/>
      <c r="NEN6" s="230"/>
      <c r="NEO6" s="230"/>
      <c r="NEP6" s="230"/>
      <c r="NEQ6" s="230"/>
      <c r="NER6" s="231"/>
      <c r="NES6" s="230"/>
      <c r="NET6" s="230"/>
      <c r="NEU6" s="230"/>
      <c r="NEV6" s="230"/>
      <c r="NEW6" s="231"/>
      <c r="NEX6" s="230"/>
      <c r="NEY6" s="230"/>
      <c r="NEZ6" s="230"/>
      <c r="NFA6" s="230"/>
      <c r="NFB6" s="231"/>
      <c r="NFC6" s="230"/>
      <c r="NFD6" s="230"/>
      <c r="NFE6" s="230"/>
      <c r="NFF6" s="230"/>
      <c r="NFG6" s="231"/>
      <c r="NFH6" s="230"/>
      <c r="NFI6" s="230"/>
      <c r="NFJ6" s="230"/>
      <c r="NFK6" s="230"/>
      <c r="NFL6" s="231"/>
      <c r="NFM6" s="230"/>
      <c r="NFN6" s="230"/>
      <c r="NFO6" s="230"/>
      <c r="NFP6" s="230"/>
      <c r="NFQ6" s="231"/>
      <c r="NFR6" s="230"/>
      <c r="NFS6" s="230"/>
      <c r="NFT6" s="230"/>
      <c r="NFU6" s="230"/>
      <c r="NFV6" s="231"/>
      <c r="NFW6" s="230"/>
      <c r="NFX6" s="230"/>
      <c r="NFY6" s="230"/>
      <c r="NFZ6" s="230"/>
      <c r="NGA6" s="231"/>
      <c r="NGB6" s="230"/>
      <c r="NGC6" s="230"/>
      <c r="NGD6" s="230"/>
      <c r="NGE6" s="230"/>
      <c r="NGF6" s="231"/>
      <c r="NGG6" s="230"/>
      <c r="NGH6" s="230"/>
      <c r="NGI6" s="230"/>
      <c r="NGJ6" s="230"/>
      <c r="NGK6" s="231"/>
      <c r="NGL6" s="230"/>
      <c r="NGM6" s="230"/>
      <c r="NGN6" s="230"/>
      <c r="NGO6" s="230"/>
      <c r="NGP6" s="231"/>
      <c r="NGQ6" s="230"/>
      <c r="NGR6" s="230"/>
      <c r="NGS6" s="230"/>
      <c r="NGT6" s="230"/>
      <c r="NGU6" s="231"/>
      <c r="NGV6" s="230"/>
      <c r="NGW6" s="230"/>
      <c r="NGX6" s="230"/>
      <c r="NGY6" s="230"/>
      <c r="NGZ6" s="231"/>
      <c r="NHA6" s="230"/>
      <c r="NHB6" s="230"/>
      <c r="NHC6" s="230"/>
      <c r="NHD6" s="230"/>
      <c r="NHE6" s="231"/>
      <c r="NHF6" s="230"/>
      <c r="NHG6" s="230"/>
      <c r="NHH6" s="230"/>
      <c r="NHI6" s="230"/>
      <c r="NHJ6" s="231"/>
      <c r="NHK6" s="230"/>
      <c r="NHL6" s="230"/>
      <c r="NHM6" s="230"/>
      <c r="NHN6" s="230"/>
      <c r="NHO6" s="231"/>
      <c r="NHP6" s="230"/>
      <c r="NHQ6" s="230"/>
      <c r="NHR6" s="230"/>
      <c r="NHS6" s="230"/>
      <c r="NHT6" s="231"/>
      <c r="NHU6" s="230"/>
      <c r="NHV6" s="230"/>
      <c r="NHW6" s="230"/>
      <c r="NHX6" s="230"/>
      <c r="NHY6" s="231"/>
      <c r="NHZ6" s="230"/>
      <c r="NIA6" s="230"/>
      <c r="NIB6" s="230"/>
      <c r="NIC6" s="230"/>
      <c r="NID6" s="231"/>
      <c r="NIE6" s="230"/>
      <c r="NIF6" s="230"/>
      <c r="NIG6" s="230"/>
      <c r="NIH6" s="230"/>
      <c r="NII6" s="231"/>
      <c r="NIJ6" s="230"/>
      <c r="NIK6" s="230"/>
      <c r="NIL6" s="230"/>
      <c r="NIM6" s="230"/>
      <c r="NIN6" s="231"/>
      <c r="NIO6" s="230"/>
      <c r="NIP6" s="230"/>
      <c r="NIQ6" s="230"/>
      <c r="NIR6" s="230"/>
      <c r="NIS6" s="231"/>
      <c r="NIT6" s="230"/>
      <c r="NIU6" s="230"/>
      <c r="NIV6" s="230"/>
      <c r="NIW6" s="230"/>
      <c r="NIX6" s="231"/>
      <c r="NIY6" s="230"/>
      <c r="NIZ6" s="230"/>
      <c r="NJA6" s="230"/>
      <c r="NJB6" s="230"/>
      <c r="NJC6" s="231"/>
      <c r="NJD6" s="230"/>
      <c r="NJE6" s="230"/>
      <c r="NJF6" s="230"/>
      <c r="NJG6" s="230"/>
      <c r="NJH6" s="231"/>
      <c r="NJI6" s="230"/>
      <c r="NJJ6" s="230"/>
      <c r="NJK6" s="230"/>
      <c r="NJL6" s="230"/>
      <c r="NJM6" s="231"/>
      <c r="NJN6" s="230"/>
      <c r="NJO6" s="230"/>
      <c r="NJP6" s="230"/>
      <c r="NJQ6" s="230"/>
      <c r="NJR6" s="231"/>
      <c r="NJS6" s="230"/>
      <c r="NJT6" s="230"/>
      <c r="NJU6" s="230"/>
      <c r="NJV6" s="230"/>
      <c r="NJW6" s="231"/>
      <c r="NJX6" s="230"/>
      <c r="NJY6" s="230"/>
      <c r="NJZ6" s="230"/>
      <c r="NKA6" s="230"/>
      <c r="NKB6" s="231"/>
      <c r="NKC6" s="230"/>
      <c r="NKD6" s="230"/>
      <c r="NKE6" s="230"/>
      <c r="NKF6" s="230"/>
      <c r="NKG6" s="231"/>
      <c r="NKH6" s="230"/>
      <c r="NKI6" s="230"/>
      <c r="NKJ6" s="230"/>
      <c r="NKK6" s="230"/>
      <c r="NKL6" s="231"/>
      <c r="NKM6" s="230"/>
      <c r="NKN6" s="230"/>
      <c r="NKO6" s="230"/>
      <c r="NKP6" s="230"/>
      <c r="NKQ6" s="231"/>
      <c r="NKR6" s="230"/>
      <c r="NKS6" s="230"/>
      <c r="NKT6" s="230"/>
      <c r="NKU6" s="230"/>
      <c r="NKV6" s="231"/>
      <c r="NKW6" s="230"/>
      <c r="NKX6" s="230"/>
      <c r="NKY6" s="230"/>
      <c r="NKZ6" s="230"/>
      <c r="NLA6" s="231"/>
      <c r="NLB6" s="230"/>
      <c r="NLC6" s="230"/>
      <c r="NLD6" s="230"/>
      <c r="NLE6" s="230"/>
      <c r="NLF6" s="231"/>
      <c r="NLG6" s="230"/>
      <c r="NLH6" s="230"/>
      <c r="NLI6" s="230"/>
      <c r="NLJ6" s="230"/>
      <c r="NLK6" s="231"/>
      <c r="NLL6" s="230"/>
      <c r="NLM6" s="230"/>
      <c r="NLN6" s="230"/>
      <c r="NLO6" s="230"/>
      <c r="NLP6" s="231"/>
      <c r="NLQ6" s="230"/>
      <c r="NLR6" s="230"/>
      <c r="NLS6" s="230"/>
      <c r="NLT6" s="230"/>
      <c r="NLU6" s="231"/>
      <c r="NLV6" s="230"/>
      <c r="NLW6" s="230"/>
      <c r="NLX6" s="230"/>
      <c r="NLY6" s="230"/>
      <c r="NLZ6" s="231"/>
      <c r="NMA6" s="230"/>
      <c r="NMB6" s="230"/>
      <c r="NMC6" s="230"/>
      <c r="NMD6" s="230"/>
      <c r="NME6" s="231"/>
      <c r="NMF6" s="230"/>
      <c r="NMG6" s="230"/>
      <c r="NMH6" s="230"/>
      <c r="NMI6" s="230"/>
      <c r="NMJ6" s="231"/>
      <c r="NMK6" s="230"/>
      <c r="NML6" s="230"/>
      <c r="NMM6" s="230"/>
      <c r="NMN6" s="230"/>
      <c r="NMO6" s="231"/>
      <c r="NMP6" s="230"/>
      <c r="NMQ6" s="230"/>
      <c r="NMR6" s="230"/>
      <c r="NMS6" s="230"/>
      <c r="NMT6" s="231"/>
      <c r="NMU6" s="230"/>
      <c r="NMV6" s="230"/>
      <c r="NMW6" s="230"/>
      <c r="NMX6" s="230"/>
      <c r="NMY6" s="231"/>
      <c r="NMZ6" s="230"/>
      <c r="NNA6" s="230"/>
      <c r="NNB6" s="230"/>
      <c r="NNC6" s="230"/>
      <c r="NND6" s="231"/>
      <c r="NNE6" s="230"/>
      <c r="NNF6" s="230"/>
      <c r="NNG6" s="230"/>
      <c r="NNH6" s="230"/>
      <c r="NNI6" s="231"/>
      <c r="NNJ6" s="230"/>
      <c r="NNK6" s="230"/>
      <c r="NNL6" s="230"/>
      <c r="NNM6" s="230"/>
      <c r="NNN6" s="231"/>
      <c r="NNO6" s="230"/>
      <c r="NNP6" s="230"/>
      <c r="NNQ6" s="230"/>
      <c r="NNR6" s="230"/>
      <c r="NNS6" s="231"/>
      <c r="NNT6" s="230"/>
      <c r="NNU6" s="230"/>
      <c r="NNV6" s="230"/>
      <c r="NNW6" s="230"/>
      <c r="NNX6" s="231"/>
      <c r="NNY6" s="230"/>
      <c r="NNZ6" s="230"/>
      <c r="NOA6" s="230"/>
      <c r="NOB6" s="230"/>
      <c r="NOC6" s="231"/>
      <c r="NOD6" s="230"/>
      <c r="NOE6" s="230"/>
      <c r="NOF6" s="230"/>
      <c r="NOG6" s="230"/>
      <c r="NOH6" s="231"/>
      <c r="NOI6" s="230"/>
      <c r="NOJ6" s="230"/>
      <c r="NOK6" s="230"/>
      <c r="NOL6" s="230"/>
      <c r="NOM6" s="231"/>
      <c r="NON6" s="230"/>
      <c r="NOO6" s="230"/>
      <c r="NOP6" s="230"/>
      <c r="NOQ6" s="230"/>
      <c r="NOR6" s="231"/>
      <c r="NOS6" s="230"/>
      <c r="NOT6" s="230"/>
      <c r="NOU6" s="230"/>
      <c r="NOV6" s="230"/>
      <c r="NOW6" s="231"/>
      <c r="NOX6" s="230"/>
      <c r="NOY6" s="230"/>
      <c r="NOZ6" s="230"/>
      <c r="NPA6" s="230"/>
      <c r="NPB6" s="231"/>
      <c r="NPC6" s="230"/>
      <c r="NPD6" s="230"/>
      <c r="NPE6" s="230"/>
      <c r="NPF6" s="230"/>
      <c r="NPG6" s="231"/>
      <c r="NPH6" s="230"/>
      <c r="NPI6" s="230"/>
      <c r="NPJ6" s="230"/>
      <c r="NPK6" s="230"/>
      <c r="NPL6" s="231"/>
      <c r="NPM6" s="230"/>
      <c r="NPN6" s="230"/>
      <c r="NPO6" s="230"/>
      <c r="NPP6" s="230"/>
      <c r="NPQ6" s="231"/>
      <c r="NPR6" s="230"/>
      <c r="NPS6" s="230"/>
      <c r="NPT6" s="230"/>
      <c r="NPU6" s="230"/>
      <c r="NPV6" s="231"/>
      <c r="NPW6" s="230"/>
      <c r="NPX6" s="230"/>
      <c r="NPY6" s="230"/>
      <c r="NPZ6" s="230"/>
      <c r="NQA6" s="231"/>
      <c r="NQB6" s="230"/>
      <c r="NQC6" s="230"/>
      <c r="NQD6" s="230"/>
      <c r="NQE6" s="230"/>
      <c r="NQF6" s="231"/>
      <c r="NQG6" s="230"/>
      <c r="NQH6" s="230"/>
      <c r="NQI6" s="230"/>
      <c r="NQJ6" s="230"/>
      <c r="NQK6" s="231"/>
      <c r="NQL6" s="230"/>
      <c r="NQM6" s="230"/>
      <c r="NQN6" s="230"/>
      <c r="NQO6" s="230"/>
      <c r="NQP6" s="231"/>
      <c r="NQQ6" s="230"/>
      <c r="NQR6" s="230"/>
      <c r="NQS6" s="230"/>
      <c r="NQT6" s="230"/>
      <c r="NQU6" s="231"/>
      <c r="NQV6" s="230"/>
      <c r="NQW6" s="230"/>
      <c r="NQX6" s="230"/>
      <c r="NQY6" s="230"/>
      <c r="NQZ6" s="231"/>
      <c r="NRA6" s="230"/>
      <c r="NRB6" s="230"/>
      <c r="NRC6" s="230"/>
      <c r="NRD6" s="230"/>
      <c r="NRE6" s="231"/>
      <c r="NRF6" s="230"/>
      <c r="NRG6" s="230"/>
      <c r="NRH6" s="230"/>
      <c r="NRI6" s="230"/>
      <c r="NRJ6" s="231"/>
      <c r="NRK6" s="230"/>
      <c r="NRL6" s="230"/>
      <c r="NRM6" s="230"/>
      <c r="NRN6" s="230"/>
      <c r="NRO6" s="231"/>
      <c r="NRP6" s="230"/>
      <c r="NRQ6" s="230"/>
      <c r="NRR6" s="230"/>
      <c r="NRS6" s="230"/>
      <c r="NRT6" s="231"/>
      <c r="NRU6" s="230"/>
      <c r="NRV6" s="230"/>
      <c r="NRW6" s="230"/>
      <c r="NRX6" s="230"/>
      <c r="NRY6" s="231"/>
      <c r="NRZ6" s="230"/>
      <c r="NSA6" s="230"/>
      <c r="NSB6" s="230"/>
      <c r="NSC6" s="230"/>
      <c r="NSD6" s="231"/>
      <c r="NSE6" s="230"/>
      <c r="NSF6" s="230"/>
      <c r="NSG6" s="230"/>
      <c r="NSH6" s="230"/>
      <c r="NSI6" s="231"/>
      <c r="NSJ6" s="230"/>
      <c r="NSK6" s="230"/>
      <c r="NSL6" s="230"/>
      <c r="NSM6" s="230"/>
      <c r="NSN6" s="231"/>
      <c r="NSO6" s="230"/>
      <c r="NSP6" s="230"/>
      <c r="NSQ6" s="230"/>
      <c r="NSR6" s="230"/>
      <c r="NSS6" s="231"/>
      <c r="NST6" s="230"/>
      <c r="NSU6" s="230"/>
      <c r="NSV6" s="230"/>
      <c r="NSW6" s="230"/>
      <c r="NSX6" s="231"/>
      <c r="NSY6" s="230"/>
      <c r="NSZ6" s="230"/>
      <c r="NTA6" s="230"/>
      <c r="NTB6" s="230"/>
      <c r="NTC6" s="231"/>
      <c r="NTD6" s="230"/>
      <c r="NTE6" s="230"/>
      <c r="NTF6" s="230"/>
      <c r="NTG6" s="230"/>
      <c r="NTH6" s="231"/>
      <c r="NTI6" s="230"/>
      <c r="NTJ6" s="230"/>
      <c r="NTK6" s="230"/>
      <c r="NTL6" s="230"/>
      <c r="NTM6" s="231"/>
      <c r="NTN6" s="230"/>
      <c r="NTO6" s="230"/>
      <c r="NTP6" s="230"/>
      <c r="NTQ6" s="230"/>
      <c r="NTR6" s="231"/>
      <c r="NTS6" s="230"/>
      <c r="NTT6" s="230"/>
      <c r="NTU6" s="230"/>
      <c r="NTV6" s="230"/>
      <c r="NTW6" s="231"/>
      <c r="NTX6" s="230"/>
      <c r="NTY6" s="230"/>
      <c r="NTZ6" s="230"/>
      <c r="NUA6" s="230"/>
      <c r="NUB6" s="231"/>
      <c r="NUC6" s="230"/>
      <c r="NUD6" s="230"/>
      <c r="NUE6" s="230"/>
      <c r="NUF6" s="230"/>
      <c r="NUG6" s="231"/>
      <c r="NUH6" s="230"/>
      <c r="NUI6" s="230"/>
      <c r="NUJ6" s="230"/>
      <c r="NUK6" s="230"/>
      <c r="NUL6" s="231"/>
      <c r="NUM6" s="230"/>
      <c r="NUN6" s="230"/>
      <c r="NUO6" s="230"/>
      <c r="NUP6" s="230"/>
      <c r="NUQ6" s="231"/>
      <c r="NUR6" s="230"/>
      <c r="NUS6" s="230"/>
      <c r="NUT6" s="230"/>
      <c r="NUU6" s="230"/>
      <c r="NUV6" s="231"/>
      <c r="NUW6" s="230"/>
      <c r="NUX6" s="230"/>
      <c r="NUY6" s="230"/>
      <c r="NUZ6" s="230"/>
      <c r="NVA6" s="231"/>
      <c r="NVB6" s="230"/>
      <c r="NVC6" s="230"/>
      <c r="NVD6" s="230"/>
      <c r="NVE6" s="230"/>
      <c r="NVF6" s="231"/>
      <c r="NVG6" s="230"/>
      <c r="NVH6" s="230"/>
      <c r="NVI6" s="230"/>
      <c r="NVJ6" s="230"/>
      <c r="NVK6" s="231"/>
      <c r="NVL6" s="230"/>
      <c r="NVM6" s="230"/>
      <c r="NVN6" s="230"/>
      <c r="NVO6" s="230"/>
      <c r="NVP6" s="231"/>
      <c r="NVQ6" s="230"/>
      <c r="NVR6" s="230"/>
      <c r="NVS6" s="230"/>
      <c r="NVT6" s="230"/>
      <c r="NVU6" s="231"/>
      <c r="NVV6" s="230"/>
      <c r="NVW6" s="230"/>
      <c r="NVX6" s="230"/>
      <c r="NVY6" s="230"/>
      <c r="NVZ6" s="231"/>
      <c r="NWA6" s="230"/>
      <c r="NWB6" s="230"/>
      <c r="NWC6" s="230"/>
      <c r="NWD6" s="230"/>
      <c r="NWE6" s="231"/>
      <c r="NWF6" s="230"/>
      <c r="NWG6" s="230"/>
      <c r="NWH6" s="230"/>
      <c r="NWI6" s="230"/>
      <c r="NWJ6" s="231"/>
      <c r="NWK6" s="230"/>
      <c r="NWL6" s="230"/>
      <c r="NWM6" s="230"/>
      <c r="NWN6" s="230"/>
      <c r="NWO6" s="231"/>
      <c r="NWP6" s="230"/>
      <c r="NWQ6" s="230"/>
      <c r="NWR6" s="230"/>
      <c r="NWS6" s="230"/>
      <c r="NWT6" s="231"/>
      <c r="NWU6" s="230"/>
      <c r="NWV6" s="230"/>
      <c r="NWW6" s="230"/>
      <c r="NWX6" s="230"/>
      <c r="NWY6" s="231"/>
      <c r="NWZ6" s="230"/>
      <c r="NXA6" s="230"/>
      <c r="NXB6" s="230"/>
      <c r="NXC6" s="230"/>
      <c r="NXD6" s="231"/>
      <c r="NXE6" s="230"/>
      <c r="NXF6" s="230"/>
      <c r="NXG6" s="230"/>
      <c r="NXH6" s="230"/>
      <c r="NXI6" s="231"/>
      <c r="NXJ6" s="230"/>
      <c r="NXK6" s="230"/>
      <c r="NXL6" s="230"/>
      <c r="NXM6" s="230"/>
      <c r="NXN6" s="231"/>
      <c r="NXO6" s="230"/>
      <c r="NXP6" s="230"/>
      <c r="NXQ6" s="230"/>
      <c r="NXR6" s="230"/>
      <c r="NXS6" s="231"/>
      <c r="NXT6" s="230"/>
      <c r="NXU6" s="230"/>
      <c r="NXV6" s="230"/>
      <c r="NXW6" s="230"/>
      <c r="NXX6" s="231"/>
      <c r="NXY6" s="230"/>
      <c r="NXZ6" s="230"/>
      <c r="NYA6" s="230"/>
      <c r="NYB6" s="230"/>
      <c r="NYC6" s="231"/>
      <c r="NYD6" s="230"/>
      <c r="NYE6" s="230"/>
      <c r="NYF6" s="230"/>
      <c r="NYG6" s="230"/>
      <c r="NYH6" s="231"/>
      <c r="NYI6" s="230"/>
      <c r="NYJ6" s="230"/>
      <c r="NYK6" s="230"/>
      <c r="NYL6" s="230"/>
      <c r="NYM6" s="231"/>
      <c r="NYN6" s="230"/>
      <c r="NYO6" s="230"/>
      <c r="NYP6" s="230"/>
      <c r="NYQ6" s="230"/>
      <c r="NYR6" s="231"/>
      <c r="NYS6" s="230"/>
      <c r="NYT6" s="230"/>
      <c r="NYU6" s="230"/>
      <c r="NYV6" s="230"/>
      <c r="NYW6" s="231"/>
      <c r="NYX6" s="230"/>
      <c r="NYY6" s="230"/>
      <c r="NYZ6" s="230"/>
      <c r="NZA6" s="230"/>
      <c r="NZB6" s="231"/>
      <c r="NZC6" s="230"/>
      <c r="NZD6" s="230"/>
      <c r="NZE6" s="230"/>
      <c r="NZF6" s="230"/>
      <c r="NZG6" s="231"/>
      <c r="NZH6" s="230"/>
      <c r="NZI6" s="230"/>
      <c r="NZJ6" s="230"/>
      <c r="NZK6" s="230"/>
      <c r="NZL6" s="231"/>
      <c r="NZM6" s="230"/>
      <c r="NZN6" s="230"/>
      <c r="NZO6" s="230"/>
      <c r="NZP6" s="230"/>
      <c r="NZQ6" s="231"/>
      <c r="NZR6" s="230"/>
      <c r="NZS6" s="230"/>
      <c r="NZT6" s="230"/>
      <c r="NZU6" s="230"/>
      <c r="NZV6" s="231"/>
      <c r="NZW6" s="230"/>
      <c r="NZX6" s="230"/>
      <c r="NZY6" s="230"/>
      <c r="NZZ6" s="230"/>
      <c r="OAA6" s="231"/>
      <c r="OAB6" s="230"/>
      <c r="OAC6" s="230"/>
      <c r="OAD6" s="230"/>
      <c r="OAE6" s="230"/>
      <c r="OAF6" s="231"/>
      <c r="OAG6" s="230"/>
      <c r="OAH6" s="230"/>
      <c r="OAI6" s="230"/>
      <c r="OAJ6" s="230"/>
      <c r="OAK6" s="231"/>
      <c r="OAL6" s="230"/>
      <c r="OAM6" s="230"/>
      <c r="OAN6" s="230"/>
      <c r="OAO6" s="230"/>
      <c r="OAP6" s="231"/>
      <c r="OAQ6" s="230"/>
      <c r="OAR6" s="230"/>
      <c r="OAS6" s="230"/>
      <c r="OAT6" s="230"/>
      <c r="OAU6" s="231"/>
      <c r="OAV6" s="230"/>
      <c r="OAW6" s="230"/>
      <c r="OAX6" s="230"/>
      <c r="OAY6" s="230"/>
      <c r="OAZ6" s="231"/>
      <c r="OBA6" s="230"/>
      <c r="OBB6" s="230"/>
      <c r="OBC6" s="230"/>
      <c r="OBD6" s="230"/>
      <c r="OBE6" s="231"/>
      <c r="OBF6" s="230"/>
      <c r="OBG6" s="230"/>
      <c r="OBH6" s="230"/>
      <c r="OBI6" s="230"/>
      <c r="OBJ6" s="231"/>
      <c r="OBK6" s="230"/>
      <c r="OBL6" s="230"/>
      <c r="OBM6" s="230"/>
      <c r="OBN6" s="230"/>
      <c r="OBO6" s="231"/>
      <c r="OBP6" s="230"/>
      <c r="OBQ6" s="230"/>
      <c r="OBR6" s="230"/>
      <c r="OBS6" s="230"/>
      <c r="OBT6" s="231"/>
      <c r="OBU6" s="230"/>
      <c r="OBV6" s="230"/>
      <c r="OBW6" s="230"/>
      <c r="OBX6" s="230"/>
      <c r="OBY6" s="231"/>
      <c r="OBZ6" s="230"/>
      <c r="OCA6" s="230"/>
      <c r="OCB6" s="230"/>
      <c r="OCC6" s="230"/>
      <c r="OCD6" s="231"/>
      <c r="OCE6" s="230"/>
      <c r="OCF6" s="230"/>
      <c r="OCG6" s="230"/>
      <c r="OCH6" s="230"/>
      <c r="OCI6" s="231"/>
      <c r="OCJ6" s="230"/>
      <c r="OCK6" s="230"/>
      <c r="OCL6" s="230"/>
      <c r="OCM6" s="230"/>
      <c r="OCN6" s="231"/>
      <c r="OCO6" s="230"/>
      <c r="OCP6" s="230"/>
      <c r="OCQ6" s="230"/>
      <c r="OCR6" s="230"/>
      <c r="OCS6" s="231"/>
      <c r="OCT6" s="230"/>
      <c r="OCU6" s="230"/>
      <c r="OCV6" s="230"/>
      <c r="OCW6" s="230"/>
      <c r="OCX6" s="231"/>
      <c r="OCY6" s="230"/>
      <c r="OCZ6" s="230"/>
      <c r="ODA6" s="230"/>
      <c r="ODB6" s="230"/>
      <c r="ODC6" s="231"/>
      <c r="ODD6" s="230"/>
      <c r="ODE6" s="230"/>
      <c r="ODF6" s="230"/>
      <c r="ODG6" s="230"/>
      <c r="ODH6" s="231"/>
      <c r="ODI6" s="230"/>
      <c r="ODJ6" s="230"/>
      <c r="ODK6" s="230"/>
      <c r="ODL6" s="230"/>
      <c r="ODM6" s="231"/>
      <c r="ODN6" s="230"/>
      <c r="ODO6" s="230"/>
      <c r="ODP6" s="230"/>
      <c r="ODQ6" s="230"/>
      <c r="ODR6" s="231"/>
      <c r="ODS6" s="230"/>
      <c r="ODT6" s="230"/>
      <c r="ODU6" s="230"/>
      <c r="ODV6" s="230"/>
      <c r="ODW6" s="231"/>
      <c r="ODX6" s="230"/>
      <c r="ODY6" s="230"/>
      <c r="ODZ6" s="230"/>
      <c r="OEA6" s="230"/>
      <c r="OEB6" s="231"/>
      <c r="OEC6" s="230"/>
      <c r="OED6" s="230"/>
      <c r="OEE6" s="230"/>
      <c r="OEF6" s="230"/>
      <c r="OEG6" s="231"/>
      <c r="OEH6" s="230"/>
      <c r="OEI6" s="230"/>
      <c r="OEJ6" s="230"/>
      <c r="OEK6" s="230"/>
      <c r="OEL6" s="231"/>
      <c r="OEM6" s="230"/>
      <c r="OEN6" s="230"/>
      <c r="OEO6" s="230"/>
      <c r="OEP6" s="230"/>
      <c r="OEQ6" s="231"/>
      <c r="OER6" s="230"/>
      <c r="OES6" s="230"/>
      <c r="OET6" s="230"/>
      <c r="OEU6" s="230"/>
      <c r="OEV6" s="231"/>
      <c r="OEW6" s="230"/>
      <c r="OEX6" s="230"/>
      <c r="OEY6" s="230"/>
      <c r="OEZ6" s="230"/>
      <c r="OFA6" s="231"/>
      <c r="OFB6" s="230"/>
      <c r="OFC6" s="230"/>
      <c r="OFD6" s="230"/>
      <c r="OFE6" s="230"/>
      <c r="OFF6" s="231"/>
      <c r="OFG6" s="230"/>
      <c r="OFH6" s="230"/>
      <c r="OFI6" s="230"/>
      <c r="OFJ6" s="230"/>
      <c r="OFK6" s="231"/>
      <c r="OFL6" s="230"/>
      <c r="OFM6" s="230"/>
      <c r="OFN6" s="230"/>
      <c r="OFO6" s="230"/>
      <c r="OFP6" s="231"/>
      <c r="OFQ6" s="230"/>
      <c r="OFR6" s="230"/>
      <c r="OFS6" s="230"/>
      <c r="OFT6" s="230"/>
      <c r="OFU6" s="231"/>
      <c r="OFV6" s="230"/>
      <c r="OFW6" s="230"/>
      <c r="OFX6" s="230"/>
      <c r="OFY6" s="230"/>
      <c r="OFZ6" s="231"/>
      <c r="OGA6" s="230"/>
      <c r="OGB6" s="230"/>
      <c r="OGC6" s="230"/>
      <c r="OGD6" s="230"/>
      <c r="OGE6" s="231"/>
      <c r="OGF6" s="230"/>
      <c r="OGG6" s="230"/>
      <c r="OGH6" s="230"/>
      <c r="OGI6" s="230"/>
      <c r="OGJ6" s="231"/>
      <c r="OGK6" s="230"/>
      <c r="OGL6" s="230"/>
      <c r="OGM6" s="230"/>
      <c r="OGN6" s="230"/>
      <c r="OGO6" s="231"/>
      <c r="OGP6" s="230"/>
      <c r="OGQ6" s="230"/>
      <c r="OGR6" s="230"/>
      <c r="OGS6" s="230"/>
      <c r="OGT6" s="231"/>
      <c r="OGU6" s="230"/>
      <c r="OGV6" s="230"/>
      <c r="OGW6" s="230"/>
      <c r="OGX6" s="230"/>
      <c r="OGY6" s="231"/>
      <c r="OGZ6" s="230"/>
      <c r="OHA6" s="230"/>
      <c r="OHB6" s="230"/>
      <c r="OHC6" s="230"/>
      <c r="OHD6" s="231"/>
      <c r="OHE6" s="230"/>
      <c r="OHF6" s="230"/>
      <c r="OHG6" s="230"/>
      <c r="OHH6" s="230"/>
      <c r="OHI6" s="231"/>
      <c r="OHJ6" s="230"/>
      <c r="OHK6" s="230"/>
      <c r="OHL6" s="230"/>
      <c r="OHM6" s="230"/>
      <c r="OHN6" s="231"/>
      <c r="OHO6" s="230"/>
      <c r="OHP6" s="230"/>
      <c r="OHQ6" s="230"/>
      <c r="OHR6" s="230"/>
      <c r="OHS6" s="231"/>
      <c r="OHT6" s="230"/>
      <c r="OHU6" s="230"/>
      <c r="OHV6" s="230"/>
      <c r="OHW6" s="230"/>
      <c r="OHX6" s="231"/>
      <c r="OHY6" s="230"/>
      <c r="OHZ6" s="230"/>
      <c r="OIA6" s="230"/>
      <c r="OIB6" s="230"/>
      <c r="OIC6" s="231"/>
      <c r="OID6" s="230"/>
      <c r="OIE6" s="230"/>
      <c r="OIF6" s="230"/>
      <c r="OIG6" s="230"/>
      <c r="OIH6" s="231"/>
      <c r="OII6" s="230"/>
      <c r="OIJ6" s="230"/>
      <c r="OIK6" s="230"/>
      <c r="OIL6" s="230"/>
      <c r="OIM6" s="231"/>
      <c r="OIN6" s="230"/>
      <c r="OIO6" s="230"/>
      <c r="OIP6" s="230"/>
      <c r="OIQ6" s="230"/>
      <c r="OIR6" s="231"/>
      <c r="OIS6" s="230"/>
      <c r="OIT6" s="230"/>
      <c r="OIU6" s="230"/>
      <c r="OIV6" s="230"/>
      <c r="OIW6" s="231"/>
      <c r="OIX6" s="230"/>
      <c r="OIY6" s="230"/>
      <c r="OIZ6" s="230"/>
      <c r="OJA6" s="230"/>
      <c r="OJB6" s="231"/>
      <c r="OJC6" s="230"/>
      <c r="OJD6" s="230"/>
      <c r="OJE6" s="230"/>
      <c r="OJF6" s="230"/>
      <c r="OJG6" s="231"/>
      <c r="OJH6" s="230"/>
      <c r="OJI6" s="230"/>
      <c r="OJJ6" s="230"/>
      <c r="OJK6" s="230"/>
      <c r="OJL6" s="231"/>
      <c r="OJM6" s="230"/>
      <c r="OJN6" s="230"/>
      <c r="OJO6" s="230"/>
      <c r="OJP6" s="230"/>
      <c r="OJQ6" s="231"/>
      <c r="OJR6" s="230"/>
      <c r="OJS6" s="230"/>
      <c r="OJT6" s="230"/>
      <c r="OJU6" s="230"/>
      <c r="OJV6" s="231"/>
      <c r="OJW6" s="230"/>
      <c r="OJX6" s="230"/>
      <c r="OJY6" s="230"/>
      <c r="OJZ6" s="230"/>
      <c r="OKA6" s="231"/>
      <c r="OKB6" s="230"/>
      <c r="OKC6" s="230"/>
      <c r="OKD6" s="230"/>
      <c r="OKE6" s="230"/>
      <c r="OKF6" s="231"/>
      <c r="OKG6" s="230"/>
      <c r="OKH6" s="230"/>
      <c r="OKI6" s="230"/>
      <c r="OKJ6" s="230"/>
      <c r="OKK6" s="231"/>
      <c r="OKL6" s="230"/>
      <c r="OKM6" s="230"/>
      <c r="OKN6" s="230"/>
      <c r="OKO6" s="230"/>
      <c r="OKP6" s="231"/>
      <c r="OKQ6" s="230"/>
      <c r="OKR6" s="230"/>
      <c r="OKS6" s="230"/>
      <c r="OKT6" s="230"/>
      <c r="OKU6" s="231"/>
      <c r="OKV6" s="230"/>
      <c r="OKW6" s="230"/>
      <c r="OKX6" s="230"/>
      <c r="OKY6" s="230"/>
      <c r="OKZ6" s="231"/>
      <c r="OLA6" s="230"/>
      <c r="OLB6" s="230"/>
      <c r="OLC6" s="230"/>
      <c r="OLD6" s="230"/>
      <c r="OLE6" s="231"/>
      <c r="OLF6" s="230"/>
      <c r="OLG6" s="230"/>
      <c r="OLH6" s="230"/>
      <c r="OLI6" s="230"/>
      <c r="OLJ6" s="231"/>
      <c r="OLK6" s="230"/>
      <c r="OLL6" s="230"/>
      <c r="OLM6" s="230"/>
      <c r="OLN6" s="230"/>
      <c r="OLO6" s="231"/>
      <c r="OLP6" s="230"/>
      <c r="OLQ6" s="230"/>
      <c r="OLR6" s="230"/>
      <c r="OLS6" s="230"/>
      <c r="OLT6" s="231"/>
      <c r="OLU6" s="230"/>
      <c r="OLV6" s="230"/>
      <c r="OLW6" s="230"/>
      <c r="OLX6" s="230"/>
      <c r="OLY6" s="231"/>
      <c r="OLZ6" s="230"/>
      <c r="OMA6" s="230"/>
      <c r="OMB6" s="230"/>
      <c r="OMC6" s="230"/>
      <c r="OMD6" s="231"/>
      <c r="OME6" s="230"/>
      <c r="OMF6" s="230"/>
      <c r="OMG6" s="230"/>
      <c r="OMH6" s="230"/>
      <c r="OMI6" s="231"/>
      <c r="OMJ6" s="230"/>
      <c r="OMK6" s="230"/>
      <c r="OML6" s="230"/>
      <c r="OMM6" s="230"/>
      <c r="OMN6" s="231"/>
      <c r="OMO6" s="230"/>
      <c r="OMP6" s="230"/>
      <c r="OMQ6" s="230"/>
      <c r="OMR6" s="230"/>
      <c r="OMS6" s="231"/>
      <c r="OMT6" s="230"/>
      <c r="OMU6" s="230"/>
      <c r="OMV6" s="230"/>
      <c r="OMW6" s="230"/>
      <c r="OMX6" s="231"/>
      <c r="OMY6" s="230"/>
      <c r="OMZ6" s="230"/>
      <c r="ONA6" s="230"/>
      <c r="ONB6" s="230"/>
      <c r="ONC6" s="231"/>
      <c r="OND6" s="230"/>
      <c r="ONE6" s="230"/>
      <c r="ONF6" s="230"/>
      <c r="ONG6" s="230"/>
      <c r="ONH6" s="231"/>
      <c r="ONI6" s="230"/>
      <c r="ONJ6" s="230"/>
      <c r="ONK6" s="230"/>
      <c r="ONL6" s="230"/>
      <c r="ONM6" s="231"/>
      <c r="ONN6" s="230"/>
      <c r="ONO6" s="230"/>
      <c r="ONP6" s="230"/>
      <c r="ONQ6" s="230"/>
      <c r="ONR6" s="231"/>
      <c r="ONS6" s="230"/>
      <c r="ONT6" s="230"/>
      <c r="ONU6" s="230"/>
      <c r="ONV6" s="230"/>
      <c r="ONW6" s="231"/>
      <c r="ONX6" s="230"/>
      <c r="ONY6" s="230"/>
      <c r="ONZ6" s="230"/>
      <c r="OOA6" s="230"/>
      <c r="OOB6" s="231"/>
      <c r="OOC6" s="230"/>
      <c r="OOD6" s="230"/>
      <c r="OOE6" s="230"/>
      <c r="OOF6" s="230"/>
      <c r="OOG6" s="231"/>
      <c r="OOH6" s="230"/>
      <c r="OOI6" s="230"/>
      <c r="OOJ6" s="230"/>
      <c r="OOK6" s="230"/>
      <c r="OOL6" s="231"/>
      <c r="OOM6" s="230"/>
      <c r="OON6" s="230"/>
      <c r="OOO6" s="230"/>
      <c r="OOP6" s="230"/>
      <c r="OOQ6" s="231"/>
      <c r="OOR6" s="230"/>
      <c r="OOS6" s="230"/>
      <c r="OOT6" s="230"/>
      <c r="OOU6" s="230"/>
      <c r="OOV6" s="231"/>
      <c r="OOW6" s="230"/>
      <c r="OOX6" s="230"/>
      <c r="OOY6" s="230"/>
      <c r="OOZ6" s="230"/>
      <c r="OPA6" s="231"/>
      <c r="OPB6" s="230"/>
      <c r="OPC6" s="230"/>
      <c r="OPD6" s="230"/>
      <c r="OPE6" s="230"/>
      <c r="OPF6" s="231"/>
      <c r="OPG6" s="230"/>
      <c r="OPH6" s="230"/>
      <c r="OPI6" s="230"/>
      <c r="OPJ6" s="230"/>
      <c r="OPK6" s="231"/>
      <c r="OPL6" s="230"/>
      <c r="OPM6" s="230"/>
      <c r="OPN6" s="230"/>
      <c r="OPO6" s="230"/>
      <c r="OPP6" s="231"/>
      <c r="OPQ6" s="230"/>
      <c r="OPR6" s="230"/>
      <c r="OPS6" s="230"/>
      <c r="OPT6" s="230"/>
      <c r="OPU6" s="231"/>
      <c r="OPV6" s="230"/>
      <c r="OPW6" s="230"/>
      <c r="OPX6" s="230"/>
      <c r="OPY6" s="230"/>
      <c r="OPZ6" s="231"/>
      <c r="OQA6" s="230"/>
      <c r="OQB6" s="230"/>
      <c r="OQC6" s="230"/>
      <c r="OQD6" s="230"/>
      <c r="OQE6" s="231"/>
      <c r="OQF6" s="230"/>
      <c r="OQG6" s="230"/>
      <c r="OQH6" s="230"/>
      <c r="OQI6" s="230"/>
      <c r="OQJ6" s="231"/>
      <c r="OQK6" s="230"/>
      <c r="OQL6" s="230"/>
      <c r="OQM6" s="230"/>
      <c r="OQN6" s="230"/>
      <c r="OQO6" s="231"/>
      <c r="OQP6" s="230"/>
      <c r="OQQ6" s="230"/>
      <c r="OQR6" s="230"/>
      <c r="OQS6" s="230"/>
      <c r="OQT6" s="231"/>
      <c r="OQU6" s="230"/>
      <c r="OQV6" s="230"/>
      <c r="OQW6" s="230"/>
      <c r="OQX6" s="230"/>
      <c r="OQY6" s="231"/>
      <c r="OQZ6" s="230"/>
      <c r="ORA6" s="230"/>
      <c r="ORB6" s="230"/>
      <c r="ORC6" s="230"/>
      <c r="ORD6" s="231"/>
      <c r="ORE6" s="230"/>
      <c r="ORF6" s="230"/>
      <c r="ORG6" s="230"/>
      <c r="ORH6" s="230"/>
      <c r="ORI6" s="231"/>
      <c r="ORJ6" s="230"/>
      <c r="ORK6" s="230"/>
      <c r="ORL6" s="230"/>
      <c r="ORM6" s="230"/>
      <c r="ORN6" s="231"/>
      <c r="ORO6" s="230"/>
      <c r="ORP6" s="230"/>
      <c r="ORQ6" s="230"/>
      <c r="ORR6" s="230"/>
      <c r="ORS6" s="231"/>
      <c r="ORT6" s="230"/>
      <c r="ORU6" s="230"/>
      <c r="ORV6" s="230"/>
      <c r="ORW6" s="230"/>
      <c r="ORX6" s="231"/>
      <c r="ORY6" s="230"/>
      <c r="ORZ6" s="230"/>
      <c r="OSA6" s="230"/>
      <c r="OSB6" s="230"/>
      <c r="OSC6" s="231"/>
      <c r="OSD6" s="230"/>
      <c r="OSE6" s="230"/>
      <c r="OSF6" s="230"/>
      <c r="OSG6" s="230"/>
      <c r="OSH6" s="231"/>
      <c r="OSI6" s="230"/>
      <c r="OSJ6" s="230"/>
      <c r="OSK6" s="230"/>
      <c r="OSL6" s="230"/>
      <c r="OSM6" s="231"/>
      <c r="OSN6" s="230"/>
      <c r="OSO6" s="230"/>
      <c r="OSP6" s="230"/>
      <c r="OSQ6" s="230"/>
      <c r="OSR6" s="231"/>
      <c r="OSS6" s="230"/>
      <c r="OST6" s="230"/>
      <c r="OSU6" s="230"/>
      <c r="OSV6" s="230"/>
      <c r="OSW6" s="231"/>
      <c r="OSX6" s="230"/>
      <c r="OSY6" s="230"/>
      <c r="OSZ6" s="230"/>
      <c r="OTA6" s="230"/>
      <c r="OTB6" s="231"/>
      <c r="OTC6" s="230"/>
      <c r="OTD6" s="230"/>
      <c r="OTE6" s="230"/>
      <c r="OTF6" s="230"/>
      <c r="OTG6" s="231"/>
      <c r="OTH6" s="230"/>
      <c r="OTI6" s="230"/>
      <c r="OTJ6" s="230"/>
      <c r="OTK6" s="230"/>
      <c r="OTL6" s="231"/>
      <c r="OTM6" s="230"/>
      <c r="OTN6" s="230"/>
      <c r="OTO6" s="230"/>
      <c r="OTP6" s="230"/>
      <c r="OTQ6" s="231"/>
      <c r="OTR6" s="230"/>
      <c r="OTS6" s="230"/>
      <c r="OTT6" s="230"/>
      <c r="OTU6" s="230"/>
      <c r="OTV6" s="231"/>
      <c r="OTW6" s="230"/>
      <c r="OTX6" s="230"/>
      <c r="OTY6" s="230"/>
      <c r="OTZ6" s="230"/>
      <c r="OUA6" s="231"/>
      <c r="OUB6" s="230"/>
      <c r="OUC6" s="230"/>
      <c r="OUD6" s="230"/>
      <c r="OUE6" s="230"/>
      <c r="OUF6" s="231"/>
      <c r="OUG6" s="230"/>
      <c r="OUH6" s="230"/>
      <c r="OUI6" s="230"/>
      <c r="OUJ6" s="230"/>
      <c r="OUK6" s="231"/>
      <c r="OUL6" s="230"/>
      <c r="OUM6" s="230"/>
      <c r="OUN6" s="230"/>
      <c r="OUO6" s="230"/>
      <c r="OUP6" s="231"/>
      <c r="OUQ6" s="230"/>
      <c r="OUR6" s="230"/>
      <c r="OUS6" s="230"/>
      <c r="OUT6" s="230"/>
      <c r="OUU6" s="231"/>
      <c r="OUV6" s="230"/>
      <c r="OUW6" s="230"/>
      <c r="OUX6" s="230"/>
      <c r="OUY6" s="230"/>
      <c r="OUZ6" s="231"/>
      <c r="OVA6" s="230"/>
      <c r="OVB6" s="230"/>
      <c r="OVC6" s="230"/>
      <c r="OVD6" s="230"/>
      <c r="OVE6" s="231"/>
      <c r="OVF6" s="230"/>
      <c r="OVG6" s="230"/>
      <c r="OVH6" s="230"/>
      <c r="OVI6" s="230"/>
      <c r="OVJ6" s="231"/>
      <c r="OVK6" s="230"/>
      <c r="OVL6" s="230"/>
      <c r="OVM6" s="230"/>
      <c r="OVN6" s="230"/>
      <c r="OVO6" s="231"/>
      <c r="OVP6" s="230"/>
      <c r="OVQ6" s="230"/>
      <c r="OVR6" s="230"/>
      <c r="OVS6" s="230"/>
      <c r="OVT6" s="231"/>
      <c r="OVU6" s="230"/>
      <c r="OVV6" s="230"/>
      <c r="OVW6" s="230"/>
      <c r="OVX6" s="230"/>
      <c r="OVY6" s="231"/>
      <c r="OVZ6" s="230"/>
      <c r="OWA6" s="230"/>
      <c r="OWB6" s="230"/>
      <c r="OWC6" s="230"/>
      <c r="OWD6" s="231"/>
      <c r="OWE6" s="230"/>
      <c r="OWF6" s="230"/>
      <c r="OWG6" s="230"/>
      <c r="OWH6" s="230"/>
      <c r="OWI6" s="231"/>
      <c r="OWJ6" s="230"/>
      <c r="OWK6" s="230"/>
      <c r="OWL6" s="230"/>
      <c r="OWM6" s="230"/>
      <c r="OWN6" s="231"/>
      <c r="OWO6" s="230"/>
      <c r="OWP6" s="230"/>
      <c r="OWQ6" s="230"/>
      <c r="OWR6" s="230"/>
      <c r="OWS6" s="231"/>
      <c r="OWT6" s="230"/>
      <c r="OWU6" s="230"/>
      <c r="OWV6" s="230"/>
      <c r="OWW6" s="230"/>
      <c r="OWX6" s="231"/>
      <c r="OWY6" s="230"/>
      <c r="OWZ6" s="230"/>
      <c r="OXA6" s="230"/>
      <c r="OXB6" s="230"/>
      <c r="OXC6" s="231"/>
      <c r="OXD6" s="230"/>
      <c r="OXE6" s="230"/>
      <c r="OXF6" s="230"/>
      <c r="OXG6" s="230"/>
      <c r="OXH6" s="231"/>
      <c r="OXI6" s="230"/>
      <c r="OXJ6" s="230"/>
      <c r="OXK6" s="230"/>
      <c r="OXL6" s="230"/>
      <c r="OXM6" s="231"/>
      <c r="OXN6" s="230"/>
      <c r="OXO6" s="230"/>
      <c r="OXP6" s="230"/>
      <c r="OXQ6" s="230"/>
      <c r="OXR6" s="231"/>
      <c r="OXS6" s="230"/>
      <c r="OXT6" s="230"/>
      <c r="OXU6" s="230"/>
      <c r="OXV6" s="230"/>
      <c r="OXW6" s="231"/>
      <c r="OXX6" s="230"/>
      <c r="OXY6" s="230"/>
      <c r="OXZ6" s="230"/>
      <c r="OYA6" s="230"/>
      <c r="OYB6" s="231"/>
      <c r="OYC6" s="230"/>
      <c r="OYD6" s="230"/>
      <c r="OYE6" s="230"/>
      <c r="OYF6" s="230"/>
      <c r="OYG6" s="231"/>
      <c r="OYH6" s="230"/>
      <c r="OYI6" s="230"/>
      <c r="OYJ6" s="230"/>
      <c r="OYK6" s="230"/>
      <c r="OYL6" s="231"/>
      <c r="OYM6" s="230"/>
      <c r="OYN6" s="230"/>
      <c r="OYO6" s="230"/>
      <c r="OYP6" s="230"/>
      <c r="OYQ6" s="231"/>
      <c r="OYR6" s="230"/>
      <c r="OYS6" s="230"/>
      <c r="OYT6" s="230"/>
      <c r="OYU6" s="230"/>
      <c r="OYV6" s="231"/>
      <c r="OYW6" s="230"/>
      <c r="OYX6" s="230"/>
      <c r="OYY6" s="230"/>
      <c r="OYZ6" s="230"/>
      <c r="OZA6" s="231"/>
      <c r="OZB6" s="230"/>
      <c r="OZC6" s="230"/>
      <c r="OZD6" s="230"/>
      <c r="OZE6" s="230"/>
      <c r="OZF6" s="231"/>
      <c r="OZG6" s="230"/>
      <c r="OZH6" s="230"/>
      <c r="OZI6" s="230"/>
      <c r="OZJ6" s="230"/>
      <c r="OZK6" s="231"/>
      <c r="OZL6" s="230"/>
      <c r="OZM6" s="230"/>
      <c r="OZN6" s="230"/>
      <c r="OZO6" s="230"/>
      <c r="OZP6" s="231"/>
      <c r="OZQ6" s="230"/>
      <c r="OZR6" s="230"/>
      <c r="OZS6" s="230"/>
      <c r="OZT6" s="230"/>
      <c r="OZU6" s="231"/>
      <c r="OZV6" s="230"/>
      <c r="OZW6" s="230"/>
      <c r="OZX6" s="230"/>
      <c r="OZY6" s="230"/>
      <c r="OZZ6" s="231"/>
      <c r="PAA6" s="230"/>
      <c r="PAB6" s="230"/>
      <c r="PAC6" s="230"/>
      <c r="PAD6" s="230"/>
      <c r="PAE6" s="231"/>
      <c r="PAF6" s="230"/>
      <c r="PAG6" s="230"/>
      <c r="PAH6" s="230"/>
      <c r="PAI6" s="230"/>
      <c r="PAJ6" s="231"/>
      <c r="PAK6" s="230"/>
      <c r="PAL6" s="230"/>
      <c r="PAM6" s="230"/>
      <c r="PAN6" s="230"/>
      <c r="PAO6" s="231"/>
      <c r="PAP6" s="230"/>
      <c r="PAQ6" s="230"/>
      <c r="PAR6" s="230"/>
      <c r="PAS6" s="230"/>
      <c r="PAT6" s="231"/>
      <c r="PAU6" s="230"/>
      <c r="PAV6" s="230"/>
      <c r="PAW6" s="230"/>
      <c r="PAX6" s="230"/>
      <c r="PAY6" s="231"/>
      <c r="PAZ6" s="230"/>
      <c r="PBA6" s="230"/>
      <c r="PBB6" s="230"/>
      <c r="PBC6" s="230"/>
      <c r="PBD6" s="231"/>
      <c r="PBE6" s="230"/>
      <c r="PBF6" s="230"/>
      <c r="PBG6" s="230"/>
      <c r="PBH6" s="230"/>
      <c r="PBI6" s="231"/>
      <c r="PBJ6" s="230"/>
      <c r="PBK6" s="230"/>
      <c r="PBL6" s="230"/>
      <c r="PBM6" s="230"/>
      <c r="PBN6" s="231"/>
      <c r="PBO6" s="230"/>
      <c r="PBP6" s="230"/>
      <c r="PBQ6" s="230"/>
      <c r="PBR6" s="230"/>
      <c r="PBS6" s="231"/>
      <c r="PBT6" s="230"/>
      <c r="PBU6" s="230"/>
      <c r="PBV6" s="230"/>
      <c r="PBW6" s="230"/>
      <c r="PBX6" s="231"/>
      <c r="PBY6" s="230"/>
      <c r="PBZ6" s="230"/>
      <c r="PCA6" s="230"/>
      <c r="PCB6" s="230"/>
      <c r="PCC6" s="231"/>
      <c r="PCD6" s="230"/>
      <c r="PCE6" s="230"/>
      <c r="PCF6" s="230"/>
      <c r="PCG6" s="230"/>
      <c r="PCH6" s="231"/>
      <c r="PCI6" s="230"/>
      <c r="PCJ6" s="230"/>
      <c r="PCK6" s="230"/>
      <c r="PCL6" s="230"/>
      <c r="PCM6" s="231"/>
      <c r="PCN6" s="230"/>
      <c r="PCO6" s="230"/>
      <c r="PCP6" s="230"/>
      <c r="PCQ6" s="230"/>
      <c r="PCR6" s="231"/>
      <c r="PCS6" s="230"/>
      <c r="PCT6" s="230"/>
      <c r="PCU6" s="230"/>
      <c r="PCV6" s="230"/>
      <c r="PCW6" s="231"/>
      <c r="PCX6" s="230"/>
      <c r="PCY6" s="230"/>
      <c r="PCZ6" s="230"/>
      <c r="PDA6" s="230"/>
      <c r="PDB6" s="231"/>
      <c r="PDC6" s="230"/>
      <c r="PDD6" s="230"/>
      <c r="PDE6" s="230"/>
      <c r="PDF6" s="230"/>
      <c r="PDG6" s="231"/>
      <c r="PDH6" s="230"/>
      <c r="PDI6" s="230"/>
      <c r="PDJ6" s="230"/>
      <c r="PDK6" s="230"/>
      <c r="PDL6" s="231"/>
      <c r="PDM6" s="230"/>
      <c r="PDN6" s="230"/>
      <c r="PDO6" s="230"/>
      <c r="PDP6" s="230"/>
      <c r="PDQ6" s="231"/>
      <c r="PDR6" s="230"/>
      <c r="PDS6" s="230"/>
      <c r="PDT6" s="230"/>
      <c r="PDU6" s="230"/>
      <c r="PDV6" s="231"/>
      <c r="PDW6" s="230"/>
      <c r="PDX6" s="230"/>
      <c r="PDY6" s="230"/>
      <c r="PDZ6" s="230"/>
      <c r="PEA6" s="231"/>
      <c r="PEB6" s="230"/>
      <c r="PEC6" s="230"/>
      <c r="PED6" s="230"/>
      <c r="PEE6" s="230"/>
      <c r="PEF6" s="231"/>
      <c r="PEG6" s="230"/>
      <c r="PEH6" s="230"/>
      <c r="PEI6" s="230"/>
      <c r="PEJ6" s="230"/>
      <c r="PEK6" s="231"/>
      <c r="PEL6" s="230"/>
      <c r="PEM6" s="230"/>
      <c r="PEN6" s="230"/>
      <c r="PEO6" s="230"/>
      <c r="PEP6" s="231"/>
      <c r="PEQ6" s="230"/>
      <c r="PER6" s="230"/>
      <c r="PES6" s="230"/>
      <c r="PET6" s="230"/>
      <c r="PEU6" s="231"/>
      <c r="PEV6" s="230"/>
      <c r="PEW6" s="230"/>
      <c r="PEX6" s="230"/>
      <c r="PEY6" s="230"/>
      <c r="PEZ6" s="231"/>
      <c r="PFA6" s="230"/>
      <c r="PFB6" s="230"/>
      <c r="PFC6" s="230"/>
      <c r="PFD6" s="230"/>
      <c r="PFE6" s="231"/>
      <c r="PFF6" s="230"/>
      <c r="PFG6" s="230"/>
      <c r="PFH6" s="230"/>
      <c r="PFI6" s="230"/>
      <c r="PFJ6" s="231"/>
      <c r="PFK6" s="230"/>
      <c r="PFL6" s="230"/>
      <c r="PFM6" s="230"/>
      <c r="PFN6" s="230"/>
      <c r="PFO6" s="231"/>
      <c r="PFP6" s="230"/>
      <c r="PFQ6" s="230"/>
      <c r="PFR6" s="230"/>
      <c r="PFS6" s="230"/>
      <c r="PFT6" s="231"/>
      <c r="PFU6" s="230"/>
      <c r="PFV6" s="230"/>
      <c r="PFW6" s="230"/>
      <c r="PFX6" s="230"/>
      <c r="PFY6" s="231"/>
      <c r="PFZ6" s="230"/>
      <c r="PGA6" s="230"/>
      <c r="PGB6" s="230"/>
      <c r="PGC6" s="230"/>
      <c r="PGD6" s="231"/>
      <c r="PGE6" s="230"/>
      <c r="PGF6" s="230"/>
      <c r="PGG6" s="230"/>
      <c r="PGH6" s="230"/>
      <c r="PGI6" s="231"/>
      <c r="PGJ6" s="230"/>
      <c r="PGK6" s="230"/>
      <c r="PGL6" s="230"/>
      <c r="PGM6" s="230"/>
      <c r="PGN6" s="231"/>
      <c r="PGO6" s="230"/>
      <c r="PGP6" s="230"/>
      <c r="PGQ6" s="230"/>
      <c r="PGR6" s="230"/>
      <c r="PGS6" s="231"/>
      <c r="PGT6" s="230"/>
      <c r="PGU6" s="230"/>
      <c r="PGV6" s="230"/>
      <c r="PGW6" s="230"/>
      <c r="PGX6" s="231"/>
      <c r="PGY6" s="230"/>
      <c r="PGZ6" s="230"/>
      <c r="PHA6" s="230"/>
      <c r="PHB6" s="230"/>
      <c r="PHC6" s="231"/>
      <c r="PHD6" s="230"/>
      <c r="PHE6" s="230"/>
      <c r="PHF6" s="230"/>
      <c r="PHG6" s="230"/>
      <c r="PHH6" s="231"/>
      <c r="PHI6" s="230"/>
      <c r="PHJ6" s="230"/>
      <c r="PHK6" s="230"/>
      <c r="PHL6" s="230"/>
      <c r="PHM6" s="231"/>
      <c r="PHN6" s="230"/>
      <c r="PHO6" s="230"/>
      <c r="PHP6" s="230"/>
      <c r="PHQ6" s="230"/>
      <c r="PHR6" s="231"/>
      <c r="PHS6" s="230"/>
      <c r="PHT6" s="230"/>
      <c r="PHU6" s="230"/>
      <c r="PHV6" s="230"/>
      <c r="PHW6" s="231"/>
      <c r="PHX6" s="230"/>
      <c r="PHY6" s="230"/>
      <c r="PHZ6" s="230"/>
      <c r="PIA6" s="230"/>
      <c r="PIB6" s="231"/>
      <c r="PIC6" s="230"/>
      <c r="PID6" s="230"/>
      <c r="PIE6" s="230"/>
      <c r="PIF6" s="230"/>
      <c r="PIG6" s="231"/>
      <c r="PIH6" s="230"/>
      <c r="PII6" s="230"/>
      <c r="PIJ6" s="230"/>
      <c r="PIK6" s="230"/>
      <c r="PIL6" s="231"/>
      <c r="PIM6" s="230"/>
      <c r="PIN6" s="230"/>
      <c r="PIO6" s="230"/>
      <c r="PIP6" s="230"/>
      <c r="PIQ6" s="231"/>
      <c r="PIR6" s="230"/>
      <c r="PIS6" s="230"/>
      <c r="PIT6" s="230"/>
      <c r="PIU6" s="230"/>
      <c r="PIV6" s="231"/>
      <c r="PIW6" s="230"/>
      <c r="PIX6" s="230"/>
      <c r="PIY6" s="230"/>
      <c r="PIZ6" s="230"/>
      <c r="PJA6" s="231"/>
      <c r="PJB6" s="230"/>
      <c r="PJC6" s="230"/>
      <c r="PJD6" s="230"/>
      <c r="PJE6" s="230"/>
      <c r="PJF6" s="231"/>
      <c r="PJG6" s="230"/>
      <c r="PJH6" s="230"/>
      <c r="PJI6" s="230"/>
      <c r="PJJ6" s="230"/>
      <c r="PJK6" s="231"/>
      <c r="PJL6" s="230"/>
      <c r="PJM6" s="230"/>
      <c r="PJN6" s="230"/>
      <c r="PJO6" s="230"/>
      <c r="PJP6" s="231"/>
      <c r="PJQ6" s="230"/>
      <c r="PJR6" s="230"/>
      <c r="PJS6" s="230"/>
      <c r="PJT6" s="230"/>
      <c r="PJU6" s="231"/>
      <c r="PJV6" s="230"/>
      <c r="PJW6" s="230"/>
      <c r="PJX6" s="230"/>
      <c r="PJY6" s="230"/>
      <c r="PJZ6" s="231"/>
      <c r="PKA6" s="230"/>
      <c r="PKB6" s="230"/>
      <c r="PKC6" s="230"/>
      <c r="PKD6" s="230"/>
      <c r="PKE6" s="231"/>
      <c r="PKF6" s="230"/>
      <c r="PKG6" s="230"/>
      <c r="PKH6" s="230"/>
      <c r="PKI6" s="230"/>
      <c r="PKJ6" s="231"/>
      <c r="PKK6" s="230"/>
      <c r="PKL6" s="230"/>
      <c r="PKM6" s="230"/>
      <c r="PKN6" s="230"/>
      <c r="PKO6" s="231"/>
      <c r="PKP6" s="230"/>
      <c r="PKQ6" s="230"/>
      <c r="PKR6" s="230"/>
      <c r="PKS6" s="230"/>
      <c r="PKT6" s="231"/>
      <c r="PKU6" s="230"/>
      <c r="PKV6" s="230"/>
      <c r="PKW6" s="230"/>
      <c r="PKX6" s="230"/>
      <c r="PKY6" s="231"/>
      <c r="PKZ6" s="230"/>
      <c r="PLA6" s="230"/>
      <c r="PLB6" s="230"/>
      <c r="PLC6" s="230"/>
      <c r="PLD6" s="231"/>
      <c r="PLE6" s="230"/>
      <c r="PLF6" s="230"/>
      <c r="PLG6" s="230"/>
      <c r="PLH6" s="230"/>
      <c r="PLI6" s="231"/>
      <c r="PLJ6" s="230"/>
      <c r="PLK6" s="230"/>
      <c r="PLL6" s="230"/>
      <c r="PLM6" s="230"/>
      <c r="PLN6" s="231"/>
      <c r="PLO6" s="230"/>
      <c r="PLP6" s="230"/>
      <c r="PLQ6" s="230"/>
      <c r="PLR6" s="230"/>
      <c r="PLS6" s="231"/>
      <c r="PLT6" s="230"/>
      <c r="PLU6" s="230"/>
      <c r="PLV6" s="230"/>
      <c r="PLW6" s="230"/>
      <c r="PLX6" s="231"/>
      <c r="PLY6" s="230"/>
      <c r="PLZ6" s="230"/>
      <c r="PMA6" s="230"/>
      <c r="PMB6" s="230"/>
      <c r="PMC6" s="231"/>
      <c r="PMD6" s="230"/>
      <c r="PME6" s="230"/>
      <c r="PMF6" s="230"/>
      <c r="PMG6" s="230"/>
      <c r="PMH6" s="231"/>
      <c r="PMI6" s="230"/>
      <c r="PMJ6" s="230"/>
      <c r="PMK6" s="230"/>
      <c r="PML6" s="230"/>
      <c r="PMM6" s="231"/>
      <c r="PMN6" s="230"/>
      <c r="PMO6" s="230"/>
      <c r="PMP6" s="230"/>
      <c r="PMQ6" s="230"/>
      <c r="PMR6" s="231"/>
      <c r="PMS6" s="230"/>
      <c r="PMT6" s="230"/>
      <c r="PMU6" s="230"/>
      <c r="PMV6" s="230"/>
      <c r="PMW6" s="231"/>
      <c r="PMX6" s="230"/>
      <c r="PMY6" s="230"/>
      <c r="PMZ6" s="230"/>
      <c r="PNA6" s="230"/>
      <c r="PNB6" s="231"/>
      <c r="PNC6" s="230"/>
      <c r="PND6" s="230"/>
      <c r="PNE6" s="230"/>
      <c r="PNF6" s="230"/>
      <c r="PNG6" s="231"/>
      <c r="PNH6" s="230"/>
      <c r="PNI6" s="230"/>
      <c r="PNJ6" s="230"/>
      <c r="PNK6" s="230"/>
      <c r="PNL6" s="231"/>
      <c r="PNM6" s="230"/>
      <c r="PNN6" s="230"/>
      <c r="PNO6" s="230"/>
      <c r="PNP6" s="230"/>
      <c r="PNQ6" s="231"/>
      <c r="PNR6" s="230"/>
      <c r="PNS6" s="230"/>
      <c r="PNT6" s="230"/>
      <c r="PNU6" s="230"/>
      <c r="PNV6" s="231"/>
      <c r="PNW6" s="230"/>
      <c r="PNX6" s="230"/>
      <c r="PNY6" s="230"/>
      <c r="PNZ6" s="230"/>
      <c r="POA6" s="231"/>
      <c r="POB6" s="230"/>
      <c r="POC6" s="230"/>
      <c r="POD6" s="230"/>
      <c r="POE6" s="230"/>
      <c r="POF6" s="231"/>
      <c r="POG6" s="230"/>
      <c r="POH6" s="230"/>
      <c r="POI6" s="230"/>
      <c r="POJ6" s="230"/>
      <c r="POK6" s="231"/>
      <c r="POL6" s="230"/>
      <c r="POM6" s="230"/>
      <c r="PON6" s="230"/>
      <c r="POO6" s="230"/>
      <c r="POP6" s="231"/>
      <c r="POQ6" s="230"/>
      <c r="POR6" s="230"/>
      <c r="POS6" s="230"/>
      <c r="POT6" s="230"/>
      <c r="POU6" s="231"/>
      <c r="POV6" s="230"/>
      <c r="POW6" s="230"/>
      <c r="POX6" s="230"/>
      <c r="POY6" s="230"/>
      <c r="POZ6" s="231"/>
      <c r="PPA6" s="230"/>
      <c r="PPB6" s="230"/>
      <c r="PPC6" s="230"/>
      <c r="PPD6" s="230"/>
      <c r="PPE6" s="231"/>
      <c r="PPF6" s="230"/>
      <c r="PPG6" s="230"/>
      <c r="PPH6" s="230"/>
      <c r="PPI6" s="230"/>
      <c r="PPJ6" s="231"/>
      <c r="PPK6" s="230"/>
      <c r="PPL6" s="230"/>
      <c r="PPM6" s="230"/>
      <c r="PPN6" s="230"/>
      <c r="PPO6" s="231"/>
      <c r="PPP6" s="230"/>
      <c r="PPQ6" s="230"/>
      <c r="PPR6" s="230"/>
      <c r="PPS6" s="230"/>
      <c r="PPT6" s="231"/>
      <c r="PPU6" s="230"/>
      <c r="PPV6" s="230"/>
      <c r="PPW6" s="230"/>
      <c r="PPX6" s="230"/>
      <c r="PPY6" s="231"/>
      <c r="PPZ6" s="230"/>
      <c r="PQA6" s="230"/>
      <c r="PQB6" s="230"/>
      <c r="PQC6" s="230"/>
      <c r="PQD6" s="231"/>
      <c r="PQE6" s="230"/>
      <c r="PQF6" s="230"/>
      <c r="PQG6" s="230"/>
      <c r="PQH6" s="230"/>
      <c r="PQI6" s="231"/>
      <c r="PQJ6" s="230"/>
      <c r="PQK6" s="230"/>
      <c r="PQL6" s="230"/>
      <c r="PQM6" s="230"/>
      <c r="PQN6" s="231"/>
      <c r="PQO6" s="230"/>
      <c r="PQP6" s="230"/>
      <c r="PQQ6" s="230"/>
      <c r="PQR6" s="230"/>
      <c r="PQS6" s="231"/>
      <c r="PQT6" s="230"/>
      <c r="PQU6" s="230"/>
      <c r="PQV6" s="230"/>
      <c r="PQW6" s="230"/>
      <c r="PQX6" s="231"/>
      <c r="PQY6" s="230"/>
      <c r="PQZ6" s="230"/>
      <c r="PRA6" s="230"/>
      <c r="PRB6" s="230"/>
      <c r="PRC6" s="231"/>
      <c r="PRD6" s="230"/>
      <c r="PRE6" s="230"/>
      <c r="PRF6" s="230"/>
      <c r="PRG6" s="230"/>
      <c r="PRH6" s="231"/>
      <c r="PRI6" s="230"/>
      <c r="PRJ6" s="230"/>
      <c r="PRK6" s="230"/>
      <c r="PRL6" s="230"/>
      <c r="PRM6" s="231"/>
      <c r="PRN6" s="230"/>
      <c r="PRO6" s="230"/>
      <c r="PRP6" s="230"/>
      <c r="PRQ6" s="230"/>
      <c r="PRR6" s="231"/>
      <c r="PRS6" s="230"/>
      <c r="PRT6" s="230"/>
      <c r="PRU6" s="230"/>
      <c r="PRV6" s="230"/>
      <c r="PRW6" s="231"/>
      <c r="PRX6" s="230"/>
      <c r="PRY6" s="230"/>
      <c r="PRZ6" s="230"/>
      <c r="PSA6" s="230"/>
      <c r="PSB6" s="231"/>
      <c r="PSC6" s="230"/>
      <c r="PSD6" s="230"/>
      <c r="PSE6" s="230"/>
      <c r="PSF6" s="230"/>
      <c r="PSG6" s="231"/>
      <c r="PSH6" s="230"/>
      <c r="PSI6" s="230"/>
      <c r="PSJ6" s="230"/>
      <c r="PSK6" s="230"/>
      <c r="PSL6" s="231"/>
      <c r="PSM6" s="230"/>
      <c r="PSN6" s="230"/>
      <c r="PSO6" s="230"/>
      <c r="PSP6" s="230"/>
      <c r="PSQ6" s="231"/>
      <c r="PSR6" s="230"/>
      <c r="PSS6" s="230"/>
      <c r="PST6" s="230"/>
      <c r="PSU6" s="230"/>
      <c r="PSV6" s="231"/>
      <c r="PSW6" s="230"/>
      <c r="PSX6" s="230"/>
      <c r="PSY6" s="230"/>
      <c r="PSZ6" s="230"/>
      <c r="PTA6" s="231"/>
      <c r="PTB6" s="230"/>
      <c r="PTC6" s="230"/>
      <c r="PTD6" s="230"/>
      <c r="PTE6" s="230"/>
      <c r="PTF6" s="231"/>
      <c r="PTG6" s="230"/>
      <c r="PTH6" s="230"/>
      <c r="PTI6" s="230"/>
      <c r="PTJ6" s="230"/>
      <c r="PTK6" s="231"/>
      <c r="PTL6" s="230"/>
      <c r="PTM6" s="230"/>
      <c r="PTN6" s="230"/>
      <c r="PTO6" s="230"/>
      <c r="PTP6" s="231"/>
      <c r="PTQ6" s="230"/>
      <c r="PTR6" s="230"/>
      <c r="PTS6" s="230"/>
      <c r="PTT6" s="230"/>
      <c r="PTU6" s="231"/>
      <c r="PTV6" s="230"/>
      <c r="PTW6" s="230"/>
      <c r="PTX6" s="230"/>
      <c r="PTY6" s="230"/>
      <c r="PTZ6" s="231"/>
      <c r="PUA6" s="230"/>
      <c r="PUB6" s="230"/>
      <c r="PUC6" s="230"/>
      <c r="PUD6" s="230"/>
      <c r="PUE6" s="231"/>
      <c r="PUF6" s="230"/>
      <c r="PUG6" s="230"/>
      <c r="PUH6" s="230"/>
      <c r="PUI6" s="230"/>
      <c r="PUJ6" s="231"/>
      <c r="PUK6" s="230"/>
      <c r="PUL6" s="230"/>
      <c r="PUM6" s="230"/>
      <c r="PUN6" s="230"/>
      <c r="PUO6" s="231"/>
      <c r="PUP6" s="230"/>
      <c r="PUQ6" s="230"/>
      <c r="PUR6" s="230"/>
      <c r="PUS6" s="230"/>
      <c r="PUT6" s="231"/>
      <c r="PUU6" s="230"/>
      <c r="PUV6" s="230"/>
      <c r="PUW6" s="230"/>
      <c r="PUX6" s="230"/>
      <c r="PUY6" s="231"/>
      <c r="PUZ6" s="230"/>
      <c r="PVA6" s="230"/>
      <c r="PVB6" s="230"/>
      <c r="PVC6" s="230"/>
      <c r="PVD6" s="231"/>
      <c r="PVE6" s="230"/>
      <c r="PVF6" s="230"/>
      <c r="PVG6" s="230"/>
      <c r="PVH6" s="230"/>
      <c r="PVI6" s="231"/>
      <c r="PVJ6" s="230"/>
      <c r="PVK6" s="230"/>
      <c r="PVL6" s="230"/>
      <c r="PVM6" s="230"/>
      <c r="PVN6" s="231"/>
      <c r="PVO6" s="230"/>
      <c r="PVP6" s="230"/>
      <c r="PVQ6" s="230"/>
      <c r="PVR6" s="230"/>
      <c r="PVS6" s="231"/>
      <c r="PVT6" s="230"/>
      <c r="PVU6" s="230"/>
      <c r="PVV6" s="230"/>
      <c r="PVW6" s="230"/>
      <c r="PVX6" s="231"/>
      <c r="PVY6" s="230"/>
      <c r="PVZ6" s="230"/>
      <c r="PWA6" s="230"/>
      <c r="PWB6" s="230"/>
      <c r="PWC6" s="231"/>
      <c r="PWD6" s="230"/>
      <c r="PWE6" s="230"/>
      <c r="PWF6" s="230"/>
      <c r="PWG6" s="230"/>
      <c r="PWH6" s="231"/>
      <c r="PWI6" s="230"/>
      <c r="PWJ6" s="230"/>
      <c r="PWK6" s="230"/>
      <c r="PWL6" s="230"/>
      <c r="PWM6" s="231"/>
      <c r="PWN6" s="230"/>
      <c r="PWO6" s="230"/>
      <c r="PWP6" s="230"/>
      <c r="PWQ6" s="230"/>
      <c r="PWR6" s="231"/>
      <c r="PWS6" s="230"/>
      <c r="PWT6" s="230"/>
      <c r="PWU6" s="230"/>
      <c r="PWV6" s="230"/>
      <c r="PWW6" s="231"/>
      <c r="PWX6" s="230"/>
      <c r="PWY6" s="230"/>
      <c r="PWZ6" s="230"/>
      <c r="PXA6" s="230"/>
      <c r="PXB6" s="231"/>
      <c r="PXC6" s="230"/>
      <c r="PXD6" s="230"/>
      <c r="PXE6" s="230"/>
      <c r="PXF6" s="230"/>
      <c r="PXG6" s="231"/>
      <c r="PXH6" s="230"/>
      <c r="PXI6" s="230"/>
      <c r="PXJ6" s="230"/>
      <c r="PXK6" s="230"/>
      <c r="PXL6" s="231"/>
      <c r="PXM6" s="230"/>
      <c r="PXN6" s="230"/>
      <c r="PXO6" s="230"/>
      <c r="PXP6" s="230"/>
      <c r="PXQ6" s="231"/>
      <c r="PXR6" s="230"/>
      <c r="PXS6" s="230"/>
      <c r="PXT6" s="230"/>
      <c r="PXU6" s="230"/>
      <c r="PXV6" s="231"/>
      <c r="PXW6" s="230"/>
      <c r="PXX6" s="230"/>
      <c r="PXY6" s="230"/>
      <c r="PXZ6" s="230"/>
      <c r="PYA6" s="231"/>
      <c r="PYB6" s="230"/>
      <c r="PYC6" s="230"/>
      <c r="PYD6" s="230"/>
      <c r="PYE6" s="230"/>
      <c r="PYF6" s="231"/>
      <c r="PYG6" s="230"/>
      <c r="PYH6" s="230"/>
      <c r="PYI6" s="230"/>
      <c r="PYJ6" s="230"/>
      <c r="PYK6" s="231"/>
      <c r="PYL6" s="230"/>
      <c r="PYM6" s="230"/>
      <c r="PYN6" s="230"/>
      <c r="PYO6" s="230"/>
      <c r="PYP6" s="231"/>
      <c r="PYQ6" s="230"/>
      <c r="PYR6" s="230"/>
      <c r="PYS6" s="230"/>
      <c r="PYT6" s="230"/>
      <c r="PYU6" s="231"/>
      <c r="PYV6" s="230"/>
      <c r="PYW6" s="230"/>
      <c r="PYX6" s="230"/>
      <c r="PYY6" s="230"/>
      <c r="PYZ6" s="231"/>
      <c r="PZA6" s="230"/>
      <c r="PZB6" s="230"/>
      <c r="PZC6" s="230"/>
      <c r="PZD6" s="230"/>
      <c r="PZE6" s="231"/>
      <c r="PZF6" s="230"/>
      <c r="PZG6" s="230"/>
      <c r="PZH6" s="230"/>
      <c r="PZI6" s="230"/>
      <c r="PZJ6" s="231"/>
      <c r="PZK6" s="230"/>
      <c r="PZL6" s="230"/>
      <c r="PZM6" s="230"/>
      <c r="PZN6" s="230"/>
      <c r="PZO6" s="231"/>
      <c r="PZP6" s="230"/>
      <c r="PZQ6" s="230"/>
      <c r="PZR6" s="230"/>
      <c r="PZS6" s="230"/>
      <c r="PZT6" s="231"/>
      <c r="PZU6" s="230"/>
      <c r="PZV6" s="230"/>
      <c r="PZW6" s="230"/>
      <c r="PZX6" s="230"/>
      <c r="PZY6" s="231"/>
      <c r="PZZ6" s="230"/>
      <c r="QAA6" s="230"/>
      <c r="QAB6" s="230"/>
      <c r="QAC6" s="230"/>
      <c r="QAD6" s="231"/>
      <c r="QAE6" s="230"/>
      <c r="QAF6" s="230"/>
      <c r="QAG6" s="230"/>
      <c r="QAH6" s="230"/>
      <c r="QAI6" s="231"/>
      <c r="QAJ6" s="230"/>
      <c r="QAK6" s="230"/>
      <c r="QAL6" s="230"/>
      <c r="QAM6" s="230"/>
      <c r="QAN6" s="231"/>
      <c r="QAO6" s="230"/>
      <c r="QAP6" s="230"/>
      <c r="QAQ6" s="230"/>
      <c r="QAR6" s="230"/>
      <c r="QAS6" s="231"/>
      <c r="QAT6" s="230"/>
      <c r="QAU6" s="230"/>
      <c r="QAV6" s="230"/>
      <c r="QAW6" s="230"/>
      <c r="QAX6" s="231"/>
      <c r="QAY6" s="230"/>
      <c r="QAZ6" s="230"/>
      <c r="QBA6" s="230"/>
      <c r="QBB6" s="230"/>
      <c r="QBC6" s="231"/>
      <c r="QBD6" s="230"/>
      <c r="QBE6" s="230"/>
      <c r="QBF6" s="230"/>
      <c r="QBG6" s="230"/>
      <c r="QBH6" s="231"/>
      <c r="QBI6" s="230"/>
      <c r="QBJ6" s="230"/>
      <c r="QBK6" s="230"/>
      <c r="QBL6" s="230"/>
      <c r="QBM6" s="231"/>
      <c r="QBN6" s="230"/>
      <c r="QBO6" s="230"/>
      <c r="QBP6" s="230"/>
      <c r="QBQ6" s="230"/>
      <c r="QBR6" s="231"/>
      <c r="QBS6" s="230"/>
      <c r="QBT6" s="230"/>
      <c r="QBU6" s="230"/>
      <c r="QBV6" s="230"/>
      <c r="QBW6" s="231"/>
      <c r="QBX6" s="230"/>
      <c r="QBY6" s="230"/>
      <c r="QBZ6" s="230"/>
      <c r="QCA6" s="230"/>
      <c r="QCB6" s="231"/>
      <c r="QCC6" s="230"/>
      <c r="QCD6" s="230"/>
      <c r="QCE6" s="230"/>
      <c r="QCF6" s="230"/>
      <c r="QCG6" s="231"/>
      <c r="QCH6" s="230"/>
      <c r="QCI6" s="230"/>
      <c r="QCJ6" s="230"/>
      <c r="QCK6" s="230"/>
      <c r="QCL6" s="231"/>
      <c r="QCM6" s="230"/>
      <c r="QCN6" s="230"/>
      <c r="QCO6" s="230"/>
      <c r="QCP6" s="230"/>
      <c r="QCQ6" s="231"/>
      <c r="QCR6" s="230"/>
      <c r="QCS6" s="230"/>
      <c r="QCT6" s="230"/>
      <c r="QCU6" s="230"/>
      <c r="QCV6" s="231"/>
      <c r="QCW6" s="230"/>
      <c r="QCX6" s="230"/>
      <c r="QCY6" s="230"/>
      <c r="QCZ6" s="230"/>
      <c r="QDA6" s="231"/>
      <c r="QDB6" s="230"/>
      <c r="QDC6" s="230"/>
      <c r="QDD6" s="230"/>
      <c r="QDE6" s="230"/>
      <c r="QDF6" s="231"/>
      <c r="QDG6" s="230"/>
      <c r="QDH6" s="230"/>
      <c r="QDI6" s="230"/>
      <c r="QDJ6" s="230"/>
      <c r="QDK6" s="231"/>
      <c r="QDL6" s="230"/>
      <c r="QDM6" s="230"/>
      <c r="QDN6" s="230"/>
      <c r="QDO6" s="230"/>
      <c r="QDP6" s="231"/>
      <c r="QDQ6" s="230"/>
      <c r="QDR6" s="230"/>
      <c r="QDS6" s="230"/>
      <c r="QDT6" s="230"/>
      <c r="QDU6" s="231"/>
      <c r="QDV6" s="230"/>
      <c r="QDW6" s="230"/>
      <c r="QDX6" s="230"/>
      <c r="QDY6" s="230"/>
      <c r="QDZ6" s="231"/>
      <c r="QEA6" s="230"/>
      <c r="QEB6" s="230"/>
      <c r="QEC6" s="230"/>
      <c r="QED6" s="230"/>
      <c r="QEE6" s="231"/>
      <c r="QEF6" s="230"/>
      <c r="QEG6" s="230"/>
      <c r="QEH6" s="230"/>
      <c r="QEI6" s="230"/>
      <c r="QEJ6" s="231"/>
      <c r="QEK6" s="230"/>
      <c r="QEL6" s="230"/>
      <c r="QEM6" s="230"/>
      <c r="QEN6" s="230"/>
      <c r="QEO6" s="231"/>
      <c r="QEP6" s="230"/>
      <c r="QEQ6" s="230"/>
      <c r="QER6" s="230"/>
      <c r="QES6" s="230"/>
      <c r="QET6" s="231"/>
      <c r="QEU6" s="230"/>
      <c r="QEV6" s="230"/>
      <c r="QEW6" s="230"/>
      <c r="QEX6" s="230"/>
      <c r="QEY6" s="231"/>
      <c r="QEZ6" s="230"/>
      <c r="QFA6" s="230"/>
      <c r="QFB6" s="230"/>
      <c r="QFC6" s="230"/>
      <c r="QFD6" s="231"/>
      <c r="QFE6" s="230"/>
      <c r="QFF6" s="230"/>
      <c r="QFG6" s="230"/>
      <c r="QFH6" s="230"/>
      <c r="QFI6" s="231"/>
      <c r="QFJ6" s="230"/>
      <c r="QFK6" s="230"/>
      <c r="QFL6" s="230"/>
      <c r="QFM6" s="230"/>
      <c r="QFN6" s="231"/>
      <c r="QFO6" s="230"/>
      <c r="QFP6" s="230"/>
      <c r="QFQ6" s="230"/>
      <c r="QFR6" s="230"/>
      <c r="QFS6" s="231"/>
      <c r="QFT6" s="230"/>
      <c r="QFU6" s="230"/>
      <c r="QFV6" s="230"/>
      <c r="QFW6" s="230"/>
      <c r="QFX6" s="231"/>
      <c r="QFY6" s="230"/>
      <c r="QFZ6" s="230"/>
      <c r="QGA6" s="230"/>
      <c r="QGB6" s="230"/>
      <c r="QGC6" s="231"/>
      <c r="QGD6" s="230"/>
      <c r="QGE6" s="230"/>
      <c r="QGF6" s="230"/>
      <c r="QGG6" s="230"/>
      <c r="QGH6" s="231"/>
      <c r="QGI6" s="230"/>
      <c r="QGJ6" s="230"/>
      <c r="QGK6" s="230"/>
      <c r="QGL6" s="230"/>
      <c r="QGM6" s="231"/>
      <c r="QGN6" s="230"/>
      <c r="QGO6" s="230"/>
      <c r="QGP6" s="230"/>
      <c r="QGQ6" s="230"/>
      <c r="QGR6" s="231"/>
      <c r="QGS6" s="230"/>
      <c r="QGT6" s="230"/>
      <c r="QGU6" s="230"/>
      <c r="QGV6" s="230"/>
      <c r="QGW6" s="231"/>
      <c r="QGX6" s="230"/>
      <c r="QGY6" s="230"/>
      <c r="QGZ6" s="230"/>
      <c r="QHA6" s="230"/>
      <c r="QHB6" s="231"/>
      <c r="QHC6" s="230"/>
      <c r="QHD6" s="230"/>
      <c r="QHE6" s="230"/>
      <c r="QHF6" s="230"/>
      <c r="QHG6" s="231"/>
      <c r="QHH6" s="230"/>
      <c r="QHI6" s="230"/>
      <c r="QHJ6" s="230"/>
      <c r="QHK6" s="230"/>
      <c r="QHL6" s="231"/>
      <c r="QHM6" s="230"/>
      <c r="QHN6" s="230"/>
      <c r="QHO6" s="230"/>
      <c r="QHP6" s="230"/>
      <c r="QHQ6" s="231"/>
      <c r="QHR6" s="230"/>
      <c r="QHS6" s="230"/>
      <c r="QHT6" s="230"/>
      <c r="QHU6" s="230"/>
      <c r="QHV6" s="231"/>
      <c r="QHW6" s="230"/>
      <c r="QHX6" s="230"/>
      <c r="QHY6" s="230"/>
      <c r="QHZ6" s="230"/>
      <c r="QIA6" s="231"/>
      <c r="QIB6" s="230"/>
      <c r="QIC6" s="230"/>
      <c r="QID6" s="230"/>
      <c r="QIE6" s="230"/>
      <c r="QIF6" s="231"/>
      <c r="QIG6" s="230"/>
      <c r="QIH6" s="230"/>
      <c r="QII6" s="230"/>
      <c r="QIJ6" s="230"/>
      <c r="QIK6" s="231"/>
      <c r="QIL6" s="230"/>
      <c r="QIM6" s="230"/>
      <c r="QIN6" s="230"/>
      <c r="QIO6" s="230"/>
      <c r="QIP6" s="231"/>
      <c r="QIQ6" s="230"/>
      <c r="QIR6" s="230"/>
      <c r="QIS6" s="230"/>
      <c r="QIT6" s="230"/>
      <c r="QIU6" s="231"/>
      <c r="QIV6" s="230"/>
      <c r="QIW6" s="230"/>
      <c r="QIX6" s="230"/>
      <c r="QIY6" s="230"/>
      <c r="QIZ6" s="231"/>
      <c r="QJA6" s="230"/>
      <c r="QJB6" s="230"/>
      <c r="QJC6" s="230"/>
      <c r="QJD6" s="230"/>
      <c r="QJE6" s="231"/>
      <c r="QJF6" s="230"/>
      <c r="QJG6" s="230"/>
      <c r="QJH6" s="230"/>
      <c r="QJI6" s="230"/>
      <c r="QJJ6" s="231"/>
      <c r="QJK6" s="230"/>
      <c r="QJL6" s="230"/>
      <c r="QJM6" s="230"/>
      <c r="QJN6" s="230"/>
      <c r="QJO6" s="231"/>
      <c r="QJP6" s="230"/>
      <c r="QJQ6" s="230"/>
      <c r="QJR6" s="230"/>
      <c r="QJS6" s="230"/>
      <c r="QJT6" s="231"/>
      <c r="QJU6" s="230"/>
      <c r="QJV6" s="230"/>
      <c r="QJW6" s="230"/>
      <c r="QJX6" s="230"/>
      <c r="QJY6" s="231"/>
      <c r="QJZ6" s="230"/>
      <c r="QKA6" s="230"/>
      <c r="QKB6" s="230"/>
      <c r="QKC6" s="230"/>
      <c r="QKD6" s="231"/>
      <c r="QKE6" s="230"/>
      <c r="QKF6" s="230"/>
      <c r="QKG6" s="230"/>
      <c r="QKH6" s="230"/>
      <c r="QKI6" s="231"/>
      <c r="QKJ6" s="230"/>
      <c r="QKK6" s="230"/>
      <c r="QKL6" s="230"/>
      <c r="QKM6" s="230"/>
      <c r="QKN6" s="231"/>
      <c r="QKO6" s="230"/>
      <c r="QKP6" s="230"/>
      <c r="QKQ6" s="230"/>
      <c r="QKR6" s="230"/>
      <c r="QKS6" s="231"/>
      <c r="QKT6" s="230"/>
      <c r="QKU6" s="230"/>
      <c r="QKV6" s="230"/>
      <c r="QKW6" s="230"/>
      <c r="QKX6" s="231"/>
      <c r="QKY6" s="230"/>
      <c r="QKZ6" s="230"/>
      <c r="QLA6" s="230"/>
      <c r="QLB6" s="230"/>
      <c r="QLC6" s="231"/>
      <c r="QLD6" s="230"/>
      <c r="QLE6" s="230"/>
      <c r="QLF6" s="230"/>
      <c r="QLG6" s="230"/>
      <c r="QLH6" s="231"/>
      <c r="QLI6" s="230"/>
      <c r="QLJ6" s="230"/>
      <c r="QLK6" s="230"/>
      <c r="QLL6" s="230"/>
      <c r="QLM6" s="231"/>
      <c r="QLN6" s="230"/>
      <c r="QLO6" s="230"/>
      <c r="QLP6" s="230"/>
      <c r="QLQ6" s="230"/>
      <c r="QLR6" s="231"/>
      <c r="QLS6" s="230"/>
      <c r="QLT6" s="230"/>
      <c r="QLU6" s="230"/>
      <c r="QLV6" s="230"/>
      <c r="QLW6" s="231"/>
      <c r="QLX6" s="230"/>
      <c r="QLY6" s="230"/>
      <c r="QLZ6" s="230"/>
      <c r="QMA6" s="230"/>
      <c r="QMB6" s="231"/>
      <c r="QMC6" s="230"/>
      <c r="QMD6" s="230"/>
      <c r="QME6" s="230"/>
      <c r="QMF6" s="230"/>
      <c r="QMG6" s="231"/>
      <c r="QMH6" s="230"/>
      <c r="QMI6" s="230"/>
      <c r="QMJ6" s="230"/>
      <c r="QMK6" s="230"/>
      <c r="QML6" s="231"/>
      <c r="QMM6" s="230"/>
      <c r="QMN6" s="230"/>
      <c r="QMO6" s="230"/>
      <c r="QMP6" s="230"/>
      <c r="QMQ6" s="231"/>
      <c r="QMR6" s="230"/>
      <c r="QMS6" s="230"/>
      <c r="QMT6" s="230"/>
      <c r="QMU6" s="230"/>
      <c r="QMV6" s="231"/>
      <c r="QMW6" s="230"/>
      <c r="QMX6" s="230"/>
      <c r="QMY6" s="230"/>
      <c r="QMZ6" s="230"/>
      <c r="QNA6" s="231"/>
      <c r="QNB6" s="230"/>
      <c r="QNC6" s="230"/>
      <c r="QND6" s="230"/>
      <c r="QNE6" s="230"/>
      <c r="QNF6" s="231"/>
      <c r="QNG6" s="230"/>
      <c r="QNH6" s="230"/>
      <c r="QNI6" s="230"/>
      <c r="QNJ6" s="230"/>
      <c r="QNK6" s="231"/>
      <c r="QNL6" s="230"/>
      <c r="QNM6" s="230"/>
      <c r="QNN6" s="230"/>
      <c r="QNO6" s="230"/>
      <c r="QNP6" s="231"/>
      <c r="QNQ6" s="230"/>
      <c r="QNR6" s="230"/>
      <c r="QNS6" s="230"/>
      <c r="QNT6" s="230"/>
      <c r="QNU6" s="231"/>
      <c r="QNV6" s="230"/>
      <c r="QNW6" s="230"/>
      <c r="QNX6" s="230"/>
      <c r="QNY6" s="230"/>
      <c r="QNZ6" s="231"/>
      <c r="QOA6" s="230"/>
      <c r="QOB6" s="230"/>
      <c r="QOC6" s="230"/>
      <c r="QOD6" s="230"/>
      <c r="QOE6" s="231"/>
      <c r="QOF6" s="230"/>
      <c r="QOG6" s="230"/>
      <c r="QOH6" s="230"/>
      <c r="QOI6" s="230"/>
      <c r="QOJ6" s="231"/>
      <c r="QOK6" s="230"/>
      <c r="QOL6" s="230"/>
      <c r="QOM6" s="230"/>
      <c r="QON6" s="230"/>
      <c r="QOO6" s="231"/>
      <c r="QOP6" s="230"/>
      <c r="QOQ6" s="230"/>
      <c r="QOR6" s="230"/>
      <c r="QOS6" s="230"/>
      <c r="QOT6" s="231"/>
      <c r="QOU6" s="230"/>
      <c r="QOV6" s="230"/>
      <c r="QOW6" s="230"/>
      <c r="QOX6" s="230"/>
      <c r="QOY6" s="231"/>
      <c r="QOZ6" s="230"/>
      <c r="QPA6" s="230"/>
      <c r="QPB6" s="230"/>
      <c r="QPC6" s="230"/>
      <c r="QPD6" s="231"/>
      <c r="QPE6" s="230"/>
      <c r="QPF6" s="230"/>
      <c r="QPG6" s="230"/>
      <c r="QPH6" s="230"/>
      <c r="QPI6" s="231"/>
      <c r="QPJ6" s="230"/>
      <c r="QPK6" s="230"/>
      <c r="QPL6" s="230"/>
      <c r="QPM6" s="230"/>
      <c r="QPN6" s="231"/>
      <c r="QPO6" s="230"/>
      <c r="QPP6" s="230"/>
      <c r="QPQ6" s="230"/>
      <c r="QPR6" s="230"/>
      <c r="QPS6" s="231"/>
      <c r="QPT6" s="230"/>
      <c r="QPU6" s="230"/>
      <c r="QPV6" s="230"/>
      <c r="QPW6" s="230"/>
      <c r="QPX6" s="231"/>
      <c r="QPY6" s="230"/>
      <c r="QPZ6" s="230"/>
      <c r="QQA6" s="230"/>
      <c r="QQB6" s="230"/>
      <c r="QQC6" s="231"/>
      <c r="QQD6" s="230"/>
      <c r="QQE6" s="230"/>
      <c r="QQF6" s="230"/>
      <c r="QQG6" s="230"/>
      <c r="QQH6" s="231"/>
      <c r="QQI6" s="230"/>
      <c r="QQJ6" s="230"/>
      <c r="QQK6" s="230"/>
      <c r="QQL6" s="230"/>
      <c r="QQM6" s="231"/>
      <c r="QQN6" s="230"/>
      <c r="QQO6" s="230"/>
      <c r="QQP6" s="230"/>
      <c r="QQQ6" s="230"/>
      <c r="QQR6" s="231"/>
      <c r="QQS6" s="230"/>
      <c r="QQT6" s="230"/>
      <c r="QQU6" s="230"/>
      <c r="QQV6" s="230"/>
      <c r="QQW6" s="231"/>
      <c r="QQX6" s="230"/>
      <c r="QQY6" s="230"/>
      <c r="QQZ6" s="230"/>
      <c r="QRA6" s="230"/>
      <c r="QRB6" s="231"/>
      <c r="QRC6" s="230"/>
      <c r="QRD6" s="230"/>
      <c r="QRE6" s="230"/>
      <c r="QRF6" s="230"/>
      <c r="QRG6" s="231"/>
      <c r="QRH6" s="230"/>
      <c r="QRI6" s="230"/>
      <c r="QRJ6" s="230"/>
      <c r="QRK6" s="230"/>
      <c r="QRL6" s="231"/>
      <c r="QRM6" s="230"/>
      <c r="QRN6" s="230"/>
      <c r="QRO6" s="230"/>
      <c r="QRP6" s="230"/>
      <c r="QRQ6" s="231"/>
      <c r="QRR6" s="230"/>
      <c r="QRS6" s="230"/>
      <c r="QRT6" s="230"/>
      <c r="QRU6" s="230"/>
      <c r="QRV6" s="231"/>
      <c r="QRW6" s="230"/>
      <c r="QRX6" s="230"/>
      <c r="QRY6" s="230"/>
      <c r="QRZ6" s="230"/>
      <c r="QSA6" s="231"/>
      <c r="QSB6" s="230"/>
      <c r="QSC6" s="230"/>
      <c r="QSD6" s="230"/>
      <c r="QSE6" s="230"/>
      <c r="QSF6" s="231"/>
      <c r="QSG6" s="230"/>
      <c r="QSH6" s="230"/>
      <c r="QSI6" s="230"/>
      <c r="QSJ6" s="230"/>
      <c r="QSK6" s="231"/>
      <c r="QSL6" s="230"/>
      <c r="QSM6" s="230"/>
      <c r="QSN6" s="230"/>
      <c r="QSO6" s="230"/>
      <c r="QSP6" s="231"/>
      <c r="QSQ6" s="230"/>
      <c r="QSR6" s="230"/>
      <c r="QSS6" s="230"/>
      <c r="QST6" s="230"/>
      <c r="QSU6" s="231"/>
      <c r="QSV6" s="230"/>
      <c r="QSW6" s="230"/>
      <c r="QSX6" s="230"/>
      <c r="QSY6" s="230"/>
      <c r="QSZ6" s="231"/>
      <c r="QTA6" s="230"/>
      <c r="QTB6" s="230"/>
      <c r="QTC6" s="230"/>
      <c r="QTD6" s="230"/>
      <c r="QTE6" s="231"/>
      <c r="QTF6" s="230"/>
      <c r="QTG6" s="230"/>
      <c r="QTH6" s="230"/>
      <c r="QTI6" s="230"/>
      <c r="QTJ6" s="231"/>
      <c r="QTK6" s="230"/>
      <c r="QTL6" s="230"/>
      <c r="QTM6" s="230"/>
      <c r="QTN6" s="230"/>
      <c r="QTO6" s="231"/>
      <c r="QTP6" s="230"/>
      <c r="QTQ6" s="230"/>
      <c r="QTR6" s="230"/>
      <c r="QTS6" s="230"/>
      <c r="QTT6" s="231"/>
      <c r="QTU6" s="230"/>
      <c r="QTV6" s="230"/>
      <c r="QTW6" s="230"/>
      <c r="QTX6" s="230"/>
      <c r="QTY6" s="231"/>
      <c r="QTZ6" s="230"/>
      <c r="QUA6" s="230"/>
      <c r="QUB6" s="230"/>
      <c r="QUC6" s="230"/>
      <c r="QUD6" s="231"/>
      <c r="QUE6" s="230"/>
      <c r="QUF6" s="230"/>
      <c r="QUG6" s="230"/>
      <c r="QUH6" s="230"/>
      <c r="QUI6" s="231"/>
      <c r="QUJ6" s="230"/>
      <c r="QUK6" s="230"/>
      <c r="QUL6" s="230"/>
      <c r="QUM6" s="230"/>
      <c r="QUN6" s="231"/>
      <c r="QUO6" s="230"/>
      <c r="QUP6" s="230"/>
      <c r="QUQ6" s="230"/>
      <c r="QUR6" s="230"/>
      <c r="QUS6" s="231"/>
      <c r="QUT6" s="230"/>
      <c r="QUU6" s="230"/>
      <c r="QUV6" s="230"/>
      <c r="QUW6" s="230"/>
      <c r="QUX6" s="231"/>
      <c r="QUY6" s="230"/>
      <c r="QUZ6" s="230"/>
      <c r="QVA6" s="230"/>
      <c r="QVB6" s="230"/>
      <c r="QVC6" s="231"/>
      <c r="QVD6" s="230"/>
      <c r="QVE6" s="230"/>
      <c r="QVF6" s="230"/>
      <c r="QVG6" s="230"/>
      <c r="QVH6" s="231"/>
      <c r="QVI6" s="230"/>
      <c r="QVJ6" s="230"/>
      <c r="QVK6" s="230"/>
      <c r="QVL6" s="230"/>
      <c r="QVM6" s="231"/>
      <c r="QVN6" s="230"/>
      <c r="QVO6" s="230"/>
      <c r="QVP6" s="230"/>
      <c r="QVQ6" s="230"/>
      <c r="QVR6" s="231"/>
      <c r="QVS6" s="230"/>
      <c r="QVT6" s="230"/>
      <c r="QVU6" s="230"/>
      <c r="QVV6" s="230"/>
      <c r="QVW6" s="231"/>
      <c r="QVX6" s="230"/>
      <c r="QVY6" s="230"/>
      <c r="QVZ6" s="230"/>
      <c r="QWA6" s="230"/>
      <c r="QWB6" s="231"/>
      <c r="QWC6" s="230"/>
      <c r="QWD6" s="230"/>
      <c r="QWE6" s="230"/>
      <c r="QWF6" s="230"/>
      <c r="QWG6" s="231"/>
      <c r="QWH6" s="230"/>
      <c r="QWI6" s="230"/>
      <c r="QWJ6" s="230"/>
      <c r="QWK6" s="230"/>
      <c r="QWL6" s="231"/>
      <c r="QWM6" s="230"/>
      <c r="QWN6" s="230"/>
      <c r="QWO6" s="230"/>
      <c r="QWP6" s="230"/>
      <c r="QWQ6" s="231"/>
      <c r="QWR6" s="230"/>
      <c r="QWS6" s="230"/>
      <c r="QWT6" s="230"/>
      <c r="QWU6" s="230"/>
      <c r="QWV6" s="231"/>
      <c r="QWW6" s="230"/>
      <c r="QWX6" s="230"/>
      <c r="QWY6" s="230"/>
      <c r="QWZ6" s="230"/>
      <c r="QXA6" s="231"/>
      <c r="QXB6" s="230"/>
      <c r="QXC6" s="230"/>
      <c r="QXD6" s="230"/>
      <c r="QXE6" s="230"/>
      <c r="QXF6" s="231"/>
      <c r="QXG6" s="230"/>
      <c r="QXH6" s="230"/>
      <c r="QXI6" s="230"/>
      <c r="QXJ6" s="230"/>
      <c r="QXK6" s="231"/>
      <c r="QXL6" s="230"/>
      <c r="QXM6" s="230"/>
      <c r="QXN6" s="230"/>
      <c r="QXO6" s="230"/>
      <c r="QXP6" s="231"/>
      <c r="QXQ6" s="230"/>
      <c r="QXR6" s="230"/>
      <c r="QXS6" s="230"/>
      <c r="QXT6" s="230"/>
      <c r="QXU6" s="231"/>
      <c r="QXV6" s="230"/>
      <c r="QXW6" s="230"/>
      <c r="QXX6" s="230"/>
      <c r="QXY6" s="230"/>
      <c r="QXZ6" s="231"/>
      <c r="QYA6" s="230"/>
      <c r="QYB6" s="230"/>
      <c r="QYC6" s="230"/>
      <c r="QYD6" s="230"/>
      <c r="QYE6" s="231"/>
      <c r="QYF6" s="230"/>
      <c r="QYG6" s="230"/>
      <c r="QYH6" s="230"/>
      <c r="QYI6" s="230"/>
      <c r="QYJ6" s="231"/>
      <c r="QYK6" s="230"/>
      <c r="QYL6" s="230"/>
      <c r="QYM6" s="230"/>
      <c r="QYN6" s="230"/>
      <c r="QYO6" s="231"/>
      <c r="QYP6" s="230"/>
      <c r="QYQ6" s="230"/>
      <c r="QYR6" s="230"/>
      <c r="QYS6" s="230"/>
      <c r="QYT6" s="231"/>
      <c r="QYU6" s="230"/>
      <c r="QYV6" s="230"/>
      <c r="QYW6" s="230"/>
      <c r="QYX6" s="230"/>
      <c r="QYY6" s="231"/>
      <c r="QYZ6" s="230"/>
      <c r="QZA6" s="230"/>
      <c r="QZB6" s="230"/>
      <c r="QZC6" s="230"/>
      <c r="QZD6" s="231"/>
      <c r="QZE6" s="230"/>
      <c r="QZF6" s="230"/>
      <c r="QZG6" s="230"/>
      <c r="QZH6" s="230"/>
      <c r="QZI6" s="231"/>
      <c r="QZJ6" s="230"/>
      <c r="QZK6" s="230"/>
      <c r="QZL6" s="230"/>
      <c r="QZM6" s="230"/>
      <c r="QZN6" s="231"/>
      <c r="QZO6" s="230"/>
      <c r="QZP6" s="230"/>
      <c r="QZQ6" s="230"/>
      <c r="QZR6" s="230"/>
      <c r="QZS6" s="231"/>
      <c r="QZT6" s="230"/>
      <c r="QZU6" s="230"/>
      <c r="QZV6" s="230"/>
      <c r="QZW6" s="230"/>
      <c r="QZX6" s="231"/>
      <c r="QZY6" s="230"/>
      <c r="QZZ6" s="230"/>
      <c r="RAA6" s="230"/>
      <c r="RAB6" s="230"/>
      <c r="RAC6" s="231"/>
      <c r="RAD6" s="230"/>
      <c r="RAE6" s="230"/>
      <c r="RAF6" s="230"/>
      <c r="RAG6" s="230"/>
      <c r="RAH6" s="231"/>
      <c r="RAI6" s="230"/>
      <c r="RAJ6" s="230"/>
      <c r="RAK6" s="230"/>
      <c r="RAL6" s="230"/>
      <c r="RAM6" s="231"/>
      <c r="RAN6" s="230"/>
      <c r="RAO6" s="230"/>
      <c r="RAP6" s="230"/>
      <c r="RAQ6" s="230"/>
      <c r="RAR6" s="231"/>
      <c r="RAS6" s="230"/>
      <c r="RAT6" s="230"/>
      <c r="RAU6" s="230"/>
      <c r="RAV6" s="230"/>
      <c r="RAW6" s="231"/>
      <c r="RAX6" s="230"/>
      <c r="RAY6" s="230"/>
      <c r="RAZ6" s="230"/>
      <c r="RBA6" s="230"/>
      <c r="RBB6" s="231"/>
      <c r="RBC6" s="230"/>
      <c r="RBD6" s="230"/>
      <c r="RBE6" s="230"/>
      <c r="RBF6" s="230"/>
      <c r="RBG6" s="231"/>
      <c r="RBH6" s="230"/>
      <c r="RBI6" s="230"/>
      <c r="RBJ6" s="230"/>
      <c r="RBK6" s="230"/>
      <c r="RBL6" s="231"/>
      <c r="RBM6" s="230"/>
      <c r="RBN6" s="230"/>
      <c r="RBO6" s="230"/>
      <c r="RBP6" s="230"/>
      <c r="RBQ6" s="231"/>
      <c r="RBR6" s="230"/>
      <c r="RBS6" s="230"/>
      <c r="RBT6" s="230"/>
      <c r="RBU6" s="230"/>
      <c r="RBV6" s="231"/>
      <c r="RBW6" s="230"/>
      <c r="RBX6" s="230"/>
      <c r="RBY6" s="230"/>
      <c r="RBZ6" s="230"/>
      <c r="RCA6" s="231"/>
      <c r="RCB6" s="230"/>
      <c r="RCC6" s="230"/>
      <c r="RCD6" s="230"/>
      <c r="RCE6" s="230"/>
      <c r="RCF6" s="231"/>
      <c r="RCG6" s="230"/>
      <c r="RCH6" s="230"/>
      <c r="RCI6" s="230"/>
      <c r="RCJ6" s="230"/>
      <c r="RCK6" s="231"/>
      <c r="RCL6" s="230"/>
      <c r="RCM6" s="230"/>
      <c r="RCN6" s="230"/>
      <c r="RCO6" s="230"/>
      <c r="RCP6" s="231"/>
      <c r="RCQ6" s="230"/>
      <c r="RCR6" s="230"/>
      <c r="RCS6" s="230"/>
      <c r="RCT6" s="230"/>
      <c r="RCU6" s="231"/>
      <c r="RCV6" s="230"/>
      <c r="RCW6" s="230"/>
      <c r="RCX6" s="230"/>
      <c r="RCY6" s="230"/>
      <c r="RCZ6" s="231"/>
      <c r="RDA6" s="230"/>
      <c r="RDB6" s="230"/>
      <c r="RDC6" s="230"/>
      <c r="RDD6" s="230"/>
      <c r="RDE6" s="231"/>
      <c r="RDF6" s="230"/>
      <c r="RDG6" s="230"/>
      <c r="RDH6" s="230"/>
      <c r="RDI6" s="230"/>
      <c r="RDJ6" s="231"/>
      <c r="RDK6" s="230"/>
      <c r="RDL6" s="230"/>
      <c r="RDM6" s="230"/>
      <c r="RDN6" s="230"/>
      <c r="RDO6" s="231"/>
      <c r="RDP6" s="230"/>
      <c r="RDQ6" s="230"/>
      <c r="RDR6" s="230"/>
      <c r="RDS6" s="230"/>
      <c r="RDT6" s="231"/>
      <c r="RDU6" s="230"/>
      <c r="RDV6" s="230"/>
      <c r="RDW6" s="230"/>
      <c r="RDX6" s="230"/>
      <c r="RDY6" s="231"/>
      <c r="RDZ6" s="230"/>
      <c r="REA6" s="230"/>
      <c r="REB6" s="230"/>
      <c r="REC6" s="230"/>
      <c r="RED6" s="231"/>
      <c r="REE6" s="230"/>
      <c r="REF6" s="230"/>
      <c r="REG6" s="230"/>
      <c r="REH6" s="230"/>
      <c r="REI6" s="231"/>
      <c r="REJ6" s="230"/>
      <c r="REK6" s="230"/>
      <c r="REL6" s="230"/>
      <c r="REM6" s="230"/>
      <c r="REN6" s="231"/>
      <c r="REO6" s="230"/>
      <c r="REP6" s="230"/>
      <c r="REQ6" s="230"/>
      <c r="RER6" s="230"/>
      <c r="RES6" s="231"/>
      <c r="RET6" s="230"/>
      <c r="REU6" s="230"/>
      <c r="REV6" s="230"/>
      <c r="REW6" s="230"/>
      <c r="REX6" s="231"/>
      <c r="REY6" s="230"/>
      <c r="REZ6" s="230"/>
      <c r="RFA6" s="230"/>
      <c r="RFB6" s="230"/>
      <c r="RFC6" s="231"/>
      <c r="RFD6" s="230"/>
      <c r="RFE6" s="230"/>
      <c r="RFF6" s="230"/>
      <c r="RFG6" s="230"/>
      <c r="RFH6" s="231"/>
      <c r="RFI6" s="230"/>
      <c r="RFJ6" s="230"/>
      <c r="RFK6" s="230"/>
      <c r="RFL6" s="230"/>
      <c r="RFM6" s="231"/>
      <c r="RFN6" s="230"/>
      <c r="RFO6" s="230"/>
      <c r="RFP6" s="230"/>
      <c r="RFQ6" s="230"/>
      <c r="RFR6" s="231"/>
      <c r="RFS6" s="230"/>
      <c r="RFT6" s="230"/>
      <c r="RFU6" s="230"/>
      <c r="RFV6" s="230"/>
      <c r="RFW6" s="231"/>
      <c r="RFX6" s="230"/>
      <c r="RFY6" s="230"/>
      <c r="RFZ6" s="230"/>
      <c r="RGA6" s="230"/>
      <c r="RGB6" s="231"/>
      <c r="RGC6" s="230"/>
      <c r="RGD6" s="230"/>
      <c r="RGE6" s="230"/>
      <c r="RGF6" s="230"/>
      <c r="RGG6" s="231"/>
      <c r="RGH6" s="230"/>
      <c r="RGI6" s="230"/>
      <c r="RGJ6" s="230"/>
      <c r="RGK6" s="230"/>
      <c r="RGL6" s="231"/>
      <c r="RGM6" s="230"/>
      <c r="RGN6" s="230"/>
      <c r="RGO6" s="230"/>
      <c r="RGP6" s="230"/>
      <c r="RGQ6" s="231"/>
      <c r="RGR6" s="230"/>
      <c r="RGS6" s="230"/>
      <c r="RGT6" s="230"/>
      <c r="RGU6" s="230"/>
      <c r="RGV6" s="231"/>
      <c r="RGW6" s="230"/>
      <c r="RGX6" s="230"/>
      <c r="RGY6" s="230"/>
      <c r="RGZ6" s="230"/>
      <c r="RHA6" s="231"/>
      <c r="RHB6" s="230"/>
      <c r="RHC6" s="230"/>
      <c r="RHD6" s="230"/>
      <c r="RHE6" s="230"/>
      <c r="RHF6" s="231"/>
      <c r="RHG6" s="230"/>
      <c r="RHH6" s="230"/>
      <c r="RHI6" s="230"/>
      <c r="RHJ6" s="230"/>
      <c r="RHK6" s="231"/>
      <c r="RHL6" s="230"/>
      <c r="RHM6" s="230"/>
      <c r="RHN6" s="230"/>
      <c r="RHO6" s="230"/>
      <c r="RHP6" s="231"/>
      <c r="RHQ6" s="230"/>
      <c r="RHR6" s="230"/>
      <c r="RHS6" s="230"/>
      <c r="RHT6" s="230"/>
      <c r="RHU6" s="231"/>
      <c r="RHV6" s="230"/>
      <c r="RHW6" s="230"/>
      <c r="RHX6" s="230"/>
      <c r="RHY6" s="230"/>
      <c r="RHZ6" s="231"/>
      <c r="RIA6" s="230"/>
      <c r="RIB6" s="230"/>
      <c r="RIC6" s="230"/>
      <c r="RID6" s="230"/>
      <c r="RIE6" s="231"/>
      <c r="RIF6" s="230"/>
      <c r="RIG6" s="230"/>
      <c r="RIH6" s="230"/>
      <c r="RII6" s="230"/>
      <c r="RIJ6" s="231"/>
      <c r="RIK6" s="230"/>
      <c r="RIL6" s="230"/>
      <c r="RIM6" s="230"/>
      <c r="RIN6" s="230"/>
      <c r="RIO6" s="231"/>
      <c r="RIP6" s="230"/>
      <c r="RIQ6" s="230"/>
      <c r="RIR6" s="230"/>
      <c r="RIS6" s="230"/>
      <c r="RIT6" s="231"/>
      <c r="RIU6" s="230"/>
      <c r="RIV6" s="230"/>
      <c r="RIW6" s="230"/>
      <c r="RIX6" s="230"/>
      <c r="RIY6" s="231"/>
      <c r="RIZ6" s="230"/>
      <c r="RJA6" s="230"/>
      <c r="RJB6" s="230"/>
      <c r="RJC6" s="230"/>
      <c r="RJD6" s="231"/>
      <c r="RJE6" s="230"/>
      <c r="RJF6" s="230"/>
      <c r="RJG6" s="230"/>
      <c r="RJH6" s="230"/>
      <c r="RJI6" s="231"/>
      <c r="RJJ6" s="230"/>
      <c r="RJK6" s="230"/>
      <c r="RJL6" s="230"/>
      <c r="RJM6" s="230"/>
      <c r="RJN6" s="231"/>
      <c r="RJO6" s="230"/>
      <c r="RJP6" s="230"/>
      <c r="RJQ6" s="230"/>
      <c r="RJR6" s="230"/>
      <c r="RJS6" s="231"/>
      <c r="RJT6" s="230"/>
      <c r="RJU6" s="230"/>
      <c r="RJV6" s="230"/>
      <c r="RJW6" s="230"/>
      <c r="RJX6" s="231"/>
      <c r="RJY6" s="230"/>
      <c r="RJZ6" s="230"/>
      <c r="RKA6" s="230"/>
      <c r="RKB6" s="230"/>
      <c r="RKC6" s="231"/>
      <c r="RKD6" s="230"/>
      <c r="RKE6" s="230"/>
      <c r="RKF6" s="230"/>
      <c r="RKG6" s="230"/>
      <c r="RKH6" s="231"/>
      <c r="RKI6" s="230"/>
      <c r="RKJ6" s="230"/>
      <c r="RKK6" s="230"/>
      <c r="RKL6" s="230"/>
      <c r="RKM6" s="231"/>
      <c r="RKN6" s="230"/>
      <c r="RKO6" s="230"/>
      <c r="RKP6" s="230"/>
      <c r="RKQ6" s="230"/>
      <c r="RKR6" s="231"/>
      <c r="RKS6" s="230"/>
      <c r="RKT6" s="230"/>
      <c r="RKU6" s="230"/>
      <c r="RKV6" s="230"/>
      <c r="RKW6" s="231"/>
      <c r="RKX6" s="230"/>
      <c r="RKY6" s="230"/>
      <c r="RKZ6" s="230"/>
      <c r="RLA6" s="230"/>
      <c r="RLB6" s="231"/>
      <c r="RLC6" s="230"/>
      <c r="RLD6" s="230"/>
      <c r="RLE6" s="230"/>
      <c r="RLF6" s="230"/>
      <c r="RLG6" s="231"/>
      <c r="RLH6" s="230"/>
      <c r="RLI6" s="230"/>
      <c r="RLJ6" s="230"/>
      <c r="RLK6" s="230"/>
      <c r="RLL6" s="231"/>
      <c r="RLM6" s="230"/>
      <c r="RLN6" s="230"/>
      <c r="RLO6" s="230"/>
      <c r="RLP6" s="230"/>
      <c r="RLQ6" s="231"/>
      <c r="RLR6" s="230"/>
      <c r="RLS6" s="230"/>
      <c r="RLT6" s="230"/>
      <c r="RLU6" s="230"/>
      <c r="RLV6" s="231"/>
      <c r="RLW6" s="230"/>
      <c r="RLX6" s="230"/>
      <c r="RLY6" s="230"/>
      <c r="RLZ6" s="230"/>
      <c r="RMA6" s="231"/>
      <c r="RMB6" s="230"/>
      <c r="RMC6" s="230"/>
      <c r="RMD6" s="230"/>
      <c r="RME6" s="230"/>
      <c r="RMF6" s="231"/>
      <c r="RMG6" s="230"/>
      <c r="RMH6" s="230"/>
      <c r="RMI6" s="230"/>
      <c r="RMJ6" s="230"/>
      <c r="RMK6" s="231"/>
      <c r="RML6" s="230"/>
      <c r="RMM6" s="230"/>
      <c r="RMN6" s="230"/>
      <c r="RMO6" s="230"/>
      <c r="RMP6" s="231"/>
      <c r="RMQ6" s="230"/>
      <c r="RMR6" s="230"/>
      <c r="RMS6" s="230"/>
      <c r="RMT6" s="230"/>
      <c r="RMU6" s="231"/>
      <c r="RMV6" s="230"/>
      <c r="RMW6" s="230"/>
      <c r="RMX6" s="230"/>
      <c r="RMY6" s="230"/>
      <c r="RMZ6" s="231"/>
      <c r="RNA6" s="230"/>
      <c r="RNB6" s="230"/>
      <c r="RNC6" s="230"/>
      <c r="RND6" s="230"/>
      <c r="RNE6" s="231"/>
      <c r="RNF6" s="230"/>
      <c r="RNG6" s="230"/>
      <c r="RNH6" s="230"/>
      <c r="RNI6" s="230"/>
      <c r="RNJ6" s="231"/>
      <c r="RNK6" s="230"/>
      <c r="RNL6" s="230"/>
      <c r="RNM6" s="230"/>
      <c r="RNN6" s="230"/>
      <c r="RNO6" s="231"/>
      <c r="RNP6" s="230"/>
      <c r="RNQ6" s="230"/>
      <c r="RNR6" s="230"/>
      <c r="RNS6" s="230"/>
      <c r="RNT6" s="231"/>
      <c r="RNU6" s="230"/>
      <c r="RNV6" s="230"/>
      <c r="RNW6" s="230"/>
      <c r="RNX6" s="230"/>
      <c r="RNY6" s="231"/>
      <c r="RNZ6" s="230"/>
      <c r="ROA6" s="230"/>
      <c r="ROB6" s="230"/>
      <c r="ROC6" s="230"/>
      <c r="ROD6" s="231"/>
      <c r="ROE6" s="230"/>
      <c r="ROF6" s="230"/>
      <c r="ROG6" s="230"/>
      <c r="ROH6" s="230"/>
      <c r="ROI6" s="231"/>
      <c r="ROJ6" s="230"/>
      <c r="ROK6" s="230"/>
      <c r="ROL6" s="230"/>
      <c r="ROM6" s="230"/>
      <c r="RON6" s="231"/>
      <c r="ROO6" s="230"/>
      <c r="ROP6" s="230"/>
      <c r="ROQ6" s="230"/>
      <c r="ROR6" s="230"/>
      <c r="ROS6" s="231"/>
      <c r="ROT6" s="230"/>
      <c r="ROU6" s="230"/>
      <c r="ROV6" s="230"/>
      <c r="ROW6" s="230"/>
      <c r="ROX6" s="231"/>
      <c r="ROY6" s="230"/>
      <c r="ROZ6" s="230"/>
      <c r="RPA6" s="230"/>
      <c r="RPB6" s="230"/>
      <c r="RPC6" s="231"/>
      <c r="RPD6" s="230"/>
      <c r="RPE6" s="230"/>
      <c r="RPF6" s="230"/>
      <c r="RPG6" s="230"/>
      <c r="RPH6" s="231"/>
      <c r="RPI6" s="230"/>
      <c r="RPJ6" s="230"/>
      <c r="RPK6" s="230"/>
      <c r="RPL6" s="230"/>
      <c r="RPM6" s="231"/>
      <c r="RPN6" s="230"/>
      <c r="RPO6" s="230"/>
      <c r="RPP6" s="230"/>
      <c r="RPQ6" s="230"/>
      <c r="RPR6" s="231"/>
      <c r="RPS6" s="230"/>
      <c r="RPT6" s="230"/>
      <c r="RPU6" s="230"/>
      <c r="RPV6" s="230"/>
      <c r="RPW6" s="231"/>
      <c r="RPX6" s="230"/>
      <c r="RPY6" s="230"/>
      <c r="RPZ6" s="230"/>
      <c r="RQA6" s="230"/>
      <c r="RQB6" s="231"/>
      <c r="RQC6" s="230"/>
      <c r="RQD6" s="230"/>
      <c r="RQE6" s="230"/>
      <c r="RQF6" s="230"/>
      <c r="RQG6" s="231"/>
      <c r="RQH6" s="230"/>
      <c r="RQI6" s="230"/>
      <c r="RQJ6" s="230"/>
      <c r="RQK6" s="230"/>
      <c r="RQL6" s="231"/>
      <c r="RQM6" s="230"/>
      <c r="RQN6" s="230"/>
      <c r="RQO6" s="230"/>
      <c r="RQP6" s="230"/>
      <c r="RQQ6" s="231"/>
      <c r="RQR6" s="230"/>
      <c r="RQS6" s="230"/>
      <c r="RQT6" s="230"/>
      <c r="RQU6" s="230"/>
      <c r="RQV6" s="231"/>
      <c r="RQW6" s="230"/>
      <c r="RQX6" s="230"/>
      <c r="RQY6" s="230"/>
      <c r="RQZ6" s="230"/>
      <c r="RRA6" s="231"/>
      <c r="RRB6" s="230"/>
      <c r="RRC6" s="230"/>
      <c r="RRD6" s="230"/>
      <c r="RRE6" s="230"/>
      <c r="RRF6" s="231"/>
      <c r="RRG6" s="230"/>
      <c r="RRH6" s="230"/>
      <c r="RRI6" s="230"/>
      <c r="RRJ6" s="230"/>
      <c r="RRK6" s="231"/>
      <c r="RRL6" s="230"/>
      <c r="RRM6" s="230"/>
      <c r="RRN6" s="230"/>
      <c r="RRO6" s="230"/>
      <c r="RRP6" s="231"/>
      <c r="RRQ6" s="230"/>
      <c r="RRR6" s="230"/>
      <c r="RRS6" s="230"/>
      <c r="RRT6" s="230"/>
      <c r="RRU6" s="231"/>
      <c r="RRV6" s="230"/>
      <c r="RRW6" s="230"/>
      <c r="RRX6" s="230"/>
      <c r="RRY6" s="230"/>
      <c r="RRZ6" s="231"/>
      <c r="RSA6" s="230"/>
      <c r="RSB6" s="230"/>
      <c r="RSC6" s="230"/>
      <c r="RSD6" s="230"/>
      <c r="RSE6" s="231"/>
      <c r="RSF6" s="230"/>
      <c r="RSG6" s="230"/>
      <c r="RSH6" s="230"/>
      <c r="RSI6" s="230"/>
      <c r="RSJ6" s="231"/>
      <c r="RSK6" s="230"/>
      <c r="RSL6" s="230"/>
      <c r="RSM6" s="230"/>
      <c r="RSN6" s="230"/>
      <c r="RSO6" s="231"/>
      <c r="RSP6" s="230"/>
      <c r="RSQ6" s="230"/>
      <c r="RSR6" s="230"/>
      <c r="RSS6" s="230"/>
      <c r="RST6" s="231"/>
      <c r="RSU6" s="230"/>
      <c r="RSV6" s="230"/>
      <c r="RSW6" s="230"/>
      <c r="RSX6" s="230"/>
      <c r="RSY6" s="231"/>
      <c r="RSZ6" s="230"/>
      <c r="RTA6" s="230"/>
      <c r="RTB6" s="230"/>
      <c r="RTC6" s="230"/>
      <c r="RTD6" s="231"/>
      <c r="RTE6" s="230"/>
      <c r="RTF6" s="230"/>
      <c r="RTG6" s="230"/>
      <c r="RTH6" s="230"/>
      <c r="RTI6" s="231"/>
      <c r="RTJ6" s="230"/>
      <c r="RTK6" s="230"/>
      <c r="RTL6" s="230"/>
      <c r="RTM6" s="230"/>
      <c r="RTN6" s="231"/>
      <c r="RTO6" s="230"/>
      <c r="RTP6" s="230"/>
      <c r="RTQ6" s="230"/>
      <c r="RTR6" s="230"/>
      <c r="RTS6" s="231"/>
      <c r="RTT6" s="230"/>
      <c r="RTU6" s="230"/>
      <c r="RTV6" s="230"/>
      <c r="RTW6" s="230"/>
      <c r="RTX6" s="231"/>
      <c r="RTY6" s="230"/>
      <c r="RTZ6" s="230"/>
      <c r="RUA6" s="230"/>
      <c r="RUB6" s="230"/>
      <c r="RUC6" s="231"/>
      <c r="RUD6" s="230"/>
      <c r="RUE6" s="230"/>
      <c r="RUF6" s="230"/>
      <c r="RUG6" s="230"/>
      <c r="RUH6" s="231"/>
      <c r="RUI6" s="230"/>
      <c r="RUJ6" s="230"/>
      <c r="RUK6" s="230"/>
      <c r="RUL6" s="230"/>
      <c r="RUM6" s="231"/>
      <c r="RUN6" s="230"/>
      <c r="RUO6" s="230"/>
      <c r="RUP6" s="230"/>
      <c r="RUQ6" s="230"/>
      <c r="RUR6" s="231"/>
      <c r="RUS6" s="230"/>
      <c r="RUT6" s="230"/>
      <c r="RUU6" s="230"/>
      <c r="RUV6" s="230"/>
      <c r="RUW6" s="231"/>
      <c r="RUX6" s="230"/>
      <c r="RUY6" s="230"/>
      <c r="RUZ6" s="230"/>
      <c r="RVA6" s="230"/>
      <c r="RVB6" s="231"/>
      <c r="RVC6" s="230"/>
      <c r="RVD6" s="230"/>
      <c r="RVE6" s="230"/>
      <c r="RVF6" s="230"/>
      <c r="RVG6" s="231"/>
      <c r="RVH6" s="230"/>
      <c r="RVI6" s="230"/>
      <c r="RVJ6" s="230"/>
      <c r="RVK6" s="230"/>
      <c r="RVL6" s="231"/>
      <c r="RVM6" s="230"/>
      <c r="RVN6" s="230"/>
      <c r="RVO6" s="230"/>
      <c r="RVP6" s="230"/>
      <c r="RVQ6" s="231"/>
      <c r="RVR6" s="230"/>
      <c r="RVS6" s="230"/>
      <c r="RVT6" s="230"/>
      <c r="RVU6" s="230"/>
      <c r="RVV6" s="231"/>
      <c r="RVW6" s="230"/>
      <c r="RVX6" s="230"/>
      <c r="RVY6" s="230"/>
      <c r="RVZ6" s="230"/>
      <c r="RWA6" s="231"/>
      <c r="RWB6" s="230"/>
      <c r="RWC6" s="230"/>
      <c r="RWD6" s="230"/>
      <c r="RWE6" s="230"/>
      <c r="RWF6" s="231"/>
      <c r="RWG6" s="230"/>
      <c r="RWH6" s="230"/>
      <c r="RWI6" s="230"/>
      <c r="RWJ6" s="230"/>
      <c r="RWK6" s="231"/>
      <c r="RWL6" s="230"/>
      <c r="RWM6" s="230"/>
      <c r="RWN6" s="230"/>
      <c r="RWO6" s="230"/>
      <c r="RWP6" s="231"/>
      <c r="RWQ6" s="230"/>
      <c r="RWR6" s="230"/>
      <c r="RWS6" s="230"/>
      <c r="RWT6" s="230"/>
      <c r="RWU6" s="231"/>
      <c r="RWV6" s="230"/>
      <c r="RWW6" s="230"/>
      <c r="RWX6" s="230"/>
      <c r="RWY6" s="230"/>
      <c r="RWZ6" s="231"/>
      <c r="RXA6" s="230"/>
      <c r="RXB6" s="230"/>
      <c r="RXC6" s="230"/>
      <c r="RXD6" s="230"/>
      <c r="RXE6" s="231"/>
      <c r="RXF6" s="230"/>
      <c r="RXG6" s="230"/>
      <c r="RXH6" s="230"/>
      <c r="RXI6" s="230"/>
      <c r="RXJ6" s="231"/>
      <c r="RXK6" s="230"/>
      <c r="RXL6" s="230"/>
      <c r="RXM6" s="230"/>
      <c r="RXN6" s="230"/>
      <c r="RXO6" s="231"/>
      <c r="RXP6" s="230"/>
      <c r="RXQ6" s="230"/>
      <c r="RXR6" s="230"/>
      <c r="RXS6" s="230"/>
      <c r="RXT6" s="231"/>
      <c r="RXU6" s="230"/>
      <c r="RXV6" s="230"/>
      <c r="RXW6" s="230"/>
      <c r="RXX6" s="230"/>
      <c r="RXY6" s="231"/>
      <c r="RXZ6" s="230"/>
      <c r="RYA6" s="230"/>
      <c r="RYB6" s="230"/>
      <c r="RYC6" s="230"/>
      <c r="RYD6" s="231"/>
      <c r="RYE6" s="230"/>
      <c r="RYF6" s="230"/>
      <c r="RYG6" s="230"/>
      <c r="RYH6" s="230"/>
      <c r="RYI6" s="231"/>
      <c r="RYJ6" s="230"/>
      <c r="RYK6" s="230"/>
      <c r="RYL6" s="230"/>
      <c r="RYM6" s="230"/>
      <c r="RYN6" s="231"/>
      <c r="RYO6" s="230"/>
      <c r="RYP6" s="230"/>
      <c r="RYQ6" s="230"/>
      <c r="RYR6" s="230"/>
      <c r="RYS6" s="231"/>
      <c r="RYT6" s="230"/>
      <c r="RYU6" s="230"/>
      <c r="RYV6" s="230"/>
      <c r="RYW6" s="230"/>
      <c r="RYX6" s="231"/>
      <c r="RYY6" s="230"/>
      <c r="RYZ6" s="230"/>
      <c r="RZA6" s="230"/>
      <c r="RZB6" s="230"/>
      <c r="RZC6" s="231"/>
      <c r="RZD6" s="230"/>
      <c r="RZE6" s="230"/>
      <c r="RZF6" s="230"/>
      <c r="RZG6" s="230"/>
      <c r="RZH6" s="231"/>
      <c r="RZI6" s="230"/>
      <c r="RZJ6" s="230"/>
      <c r="RZK6" s="230"/>
      <c r="RZL6" s="230"/>
      <c r="RZM6" s="231"/>
      <c r="RZN6" s="230"/>
      <c r="RZO6" s="230"/>
      <c r="RZP6" s="230"/>
      <c r="RZQ6" s="230"/>
      <c r="RZR6" s="231"/>
      <c r="RZS6" s="230"/>
      <c r="RZT6" s="230"/>
      <c r="RZU6" s="230"/>
      <c r="RZV6" s="230"/>
      <c r="RZW6" s="231"/>
      <c r="RZX6" s="230"/>
      <c r="RZY6" s="230"/>
      <c r="RZZ6" s="230"/>
      <c r="SAA6" s="230"/>
      <c r="SAB6" s="231"/>
      <c r="SAC6" s="230"/>
      <c r="SAD6" s="230"/>
      <c r="SAE6" s="230"/>
      <c r="SAF6" s="230"/>
      <c r="SAG6" s="231"/>
      <c r="SAH6" s="230"/>
      <c r="SAI6" s="230"/>
      <c r="SAJ6" s="230"/>
      <c r="SAK6" s="230"/>
      <c r="SAL6" s="231"/>
      <c r="SAM6" s="230"/>
      <c r="SAN6" s="230"/>
      <c r="SAO6" s="230"/>
      <c r="SAP6" s="230"/>
      <c r="SAQ6" s="231"/>
      <c r="SAR6" s="230"/>
      <c r="SAS6" s="230"/>
      <c r="SAT6" s="230"/>
      <c r="SAU6" s="230"/>
      <c r="SAV6" s="231"/>
      <c r="SAW6" s="230"/>
      <c r="SAX6" s="230"/>
      <c r="SAY6" s="230"/>
      <c r="SAZ6" s="230"/>
      <c r="SBA6" s="231"/>
      <c r="SBB6" s="230"/>
      <c r="SBC6" s="230"/>
      <c r="SBD6" s="230"/>
      <c r="SBE6" s="230"/>
      <c r="SBF6" s="231"/>
      <c r="SBG6" s="230"/>
      <c r="SBH6" s="230"/>
      <c r="SBI6" s="230"/>
      <c r="SBJ6" s="230"/>
      <c r="SBK6" s="231"/>
      <c r="SBL6" s="230"/>
      <c r="SBM6" s="230"/>
      <c r="SBN6" s="230"/>
      <c r="SBO6" s="230"/>
      <c r="SBP6" s="231"/>
      <c r="SBQ6" s="230"/>
      <c r="SBR6" s="230"/>
      <c r="SBS6" s="230"/>
      <c r="SBT6" s="230"/>
      <c r="SBU6" s="231"/>
      <c r="SBV6" s="230"/>
      <c r="SBW6" s="230"/>
      <c r="SBX6" s="230"/>
      <c r="SBY6" s="230"/>
      <c r="SBZ6" s="231"/>
      <c r="SCA6" s="230"/>
      <c r="SCB6" s="230"/>
      <c r="SCC6" s="230"/>
      <c r="SCD6" s="230"/>
      <c r="SCE6" s="231"/>
      <c r="SCF6" s="230"/>
      <c r="SCG6" s="230"/>
      <c r="SCH6" s="230"/>
      <c r="SCI6" s="230"/>
      <c r="SCJ6" s="231"/>
      <c r="SCK6" s="230"/>
      <c r="SCL6" s="230"/>
      <c r="SCM6" s="230"/>
      <c r="SCN6" s="230"/>
      <c r="SCO6" s="231"/>
      <c r="SCP6" s="230"/>
      <c r="SCQ6" s="230"/>
      <c r="SCR6" s="230"/>
      <c r="SCS6" s="230"/>
      <c r="SCT6" s="231"/>
      <c r="SCU6" s="230"/>
      <c r="SCV6" s="230"/>
      <c r="SCW6" s="230"/>
      <c r="SCX6" s="230"/>
      <c r="SCY6" s="231"/>
      <c r="SCZ6" s="230"/>
      <c r="SDA6" s="230"/>
      <c r="SDB6" s="230"/>
      <c r="SDC6" s="230"/>
      <c r="SDD6" s="231"/>
      <c r="SDE6" s="230"/>
      <c r="SDF6" s="230"/>
      <c r="SDG6" s="230"/>
      <c r="SDH6" s="230"/>
      <c r="SDI6" s="231"/>
      <c r="SDJ6" s="230"/>
      <c r="SDK6" s="230"/>
      <c r="SDL6" s="230"/>
      <c r="SDM6" s="230"/>
      <c r="SDN6" s="231"/>
      <c r="SDO6" s="230"/>
      <c r="SDP6" s="230"/>
      <c r="SDQ6" s="230"/>
      <c r="SDR6" s="230"/>
      <c r="SDS6" s="231"/>
      <c r="SDT6" s="230"/>
      <c r="SDU6" s="230"/>
      <c r="SDV6" s="230"/>
      <c r="SDW6" s="230"/>
      <c r="SDX6" s="231"/>
      <c r="SDY6" s="230"/>
      <c r="SDZ6" s="230"/>
      <c r="SEA6" s="230"/>
      <c r="SEB6" s="230"/>
      <c r="SEC6" s="231"/>
      <c r="SED6" s="230"/>
      <c r="SEE6" s="230"/>
      <c r="SEF6" s="230"/>
      <c r="SEG6" s="230"/>
      <c r="SEH6" s="231"/>
      <c r="SEI6" s="230"/>
      <c r="SEJ6" s="230"/>
      <c r="SEK6" s="230"/>
      <c r="SEL6" s="230"/>
      <c r="SEM6" s="231"/>
      <c r="SEN6" s="230"/>
      <c r="SEO6" s="230"/>
      <c r="SEP6" s="230"/>
      <c r="SEQ6" s="230"/>
      <c r="SER6" s="231"/>
      <c r="SES6" s="230"/>
      <c r="SET6" s="230"/>
      <c r="SEU6" s="230"/>
      <c r="SEV6" s="230"/>
      <c r="SEW6" s="231"/>
      <c r="SEX6" s="230"/>
      <c r="SEY6" s="230"/>
      <c r="SEZ6" s="230"/>
      <c r="SFA6" s="230"/>
      <c r="SFB6" s="231"/>
      <c r="SFC6" s="230"/>
      <c r="SFD6" s="230"/>
      <c r="SFE6" s="230"/>
      <c r="SFF6" s="230"/>
      <c r="SFG6" s="231"/>
      <c r="SFH6" s="230"/>
      <c r="SFI6" s="230"/>
      <c r="SFJ6" s="230"/>
      <c r="SFK6" s="230"/>
      <c r="SFL6" s="231"/>
      <c r="SFM6" s="230"/>
      <c r="SFN6" s="230"/>
      <c r="SFO6" s="230"/>
      <c r="SFP6" s="230"/>
      <c r="SFQ6" s="231"/>
      <c r="SFR6" s="230"/>
      <c r="SFS6" s="230"/>
      <c r="SFT6" s="230"/>
      <c r="SFU6" s="230"/>
      <c r="SFV6" s="231"/>
      <c r="SFW6" s="230"/>
      <c r="SFX6" s="230"/>
      <c r="SFY6" s="230"/>
      <c r="SFZ6" s="230"/>
      <c r="SGA6" s="231"/>
      <c r="SGB6" s="230"/>
      <c r="SGC6" s="230"/>
      <c r="SGD6" s="230"/>
      <c r="SGE6" s="230"/>
      <c r="SGF6" s="231"/>
      <c r="SGG6" s="230"/>
      <c r="SGH6" s="230"/>
      <c r="SGI6" s="230"/>
      <c r="SGJ6" s="230"/>
      <c r="SGK6" s="231"/>
      <c r="SGL6" s="230"/>
      <c r="SGM6" s="230"/>
      <c r="SGN6" s="230"/>
      <c r="SGO6" s="230"/>
      <c r="SGP6" s="231"/>
      <c r="SGQ6" s="230"/>
      <c r="SGR6" s="230"/>
      <c r="SGS6" s="230"/>
      <c r="SGT6" s="230"/>
      <c r="SGU6" s="231"/>
      <c r="SGV6" s="230"/>
      <c r="SGW6" s="230"/>
      <c r="SGX6" s="230"/>
      <c r="SGY6" s="230"/>
      <c r="SGZ6" s="231"/>
      <c r="SHA6" s="230"/>
      <c r="SHB6" s="230"/>
      <c r="SHC6" s="230"/>
      <c r="SHD6" s="230"/>
      <c r="SHE6" s="231"/>
      <c r="SHF6" s="230"/>
      <c r="SHG6" s="230"/>
      <c r="SHH6" s="230"/>
      <c r="SHI6" s="230"/>
      <c r="SHJ6" s="231"/>
      <c r="SHK6" s="230"/>
      <c r="SHL6" s="230"/>
      <c r="SHM6" s="230"/>
      <c r="SHN6" s="230"/>
      <c r="SHO6" s="231"/>
      <c r="SHP6" s="230"/>
      <c r="SHQ6" s="230"/>
      <c r="SHR6" s="230"/>
      <c r="SHS6" s="230"/>
      <c r="SHT6" s="231"/>
      <c r="SHU6" s="230"/>
      <c r="SHV6" s="230"/>
      <c r="SHW6" s="230"/>
      <c r="SHX6" s="230"/>
      <c r="SHY6" s="231"/>
      <c r="SHZ6" s="230"/>
      <c r="SIA6" s="230"/>
      <c r="SIB6" s="230"/>
      <c r="SIC6" s="230"/>
      <c r="SID6" s="231"/>
      <c r="SIE6" s="230"/>
      <c r="SIF6" s="230"/>
      <c r="SIG6" s="230"/>
      <c r="SIH6" s="230"/>
      <c r="SII6" s="231"/>
      <c r="SIJ6" s="230"/>
      <c r="SIK6" s="230"/>
      <c r="SIL6" s="230"/>
      <c r="SIM6" s="230"/>
      <c r="SIN6" s="231"/>
      <c r="SIO6" s="230"/>
      <c r="SIP6" s="230"/>
      <c r="SIQ6" s="230"/>
      <c r="SIR6" s="230"/>
      <c r="SIS6" s="231"/>
      <c r="SIT6" s="230"/>
      <c r="SIU6" s="230"/>
      <c r="SIV6" s="230"/>
      <c r="SIW6" s="230"/>
      <c r="SIX6" s="231"/>
      <c r="SIY6" s="230"/>
      <c r="SIZ6" s="230"/>
      <c r="SJA6" s="230"/>
      <c r="SJB6" s="230"/>
      <c r="SJC6" s="231"/>
      <c r="SJD6" s="230"/>
      <c r="SJE6" s="230"/>
      <c r="SJF6" s="230"/>
      <c r="SJG6" s="230"/>
      <c r="SJH6" s="231"/>
      <c r="SJI6" s="230"/>
      <c r="SJJ6" s="230"/>
      <c r="SJK6" s="230"/>
      <c r="SJL6" s="230"/>
      <c r="SJM6" s="231"/>
      <c r="SJN6" s="230"/>
      <c r="SJO6" s="230"/>
      <c r="SJP6" s="230"/>
      <c r="SJQ6" s="230"/>
      <c r="SJR6" s="231"/>
      <c r="SJS6" s="230"/>
      <c r="SJT6" s="230"/>
      <c r="SJU6" s="230"/>
      <c r="SJV6" s="230"/>
      <c r="SJW6" s="231"/>
      <c r="SJX6" s="230"/>
      <c r="SJY6" s="230"/>
      <c r="SJZ6" s="230"/>
      <c r="SKA6" s="230"/>
      <c r="SKB6" s="231"/>
      <c r="SKC6" s="230"/>
      <c r="SKD6" s="230"/>
      <c r="SKE6" s="230"/>
      <c r="SKF6" s="230"/>
      <c r="SKG6" s="231"/>
      <c r="SKH6" s="230"/>
      <c r="SKI6" s="230"/>
      <c r="SKJ6" s="230"/>
      <c r="SKK6" s="230"/>
      <c r="SKL6" s="231"/>
      <c r="SKM6" s="230"/>
      <c r="SKN6" s="230"/>
      <c r="SKO6" s="230"/>
      <c r="SKP6" s="230"/>
      <c r="SKQ6" s="231"/>
      <c r="SKR6" s="230"/>
      <c r="SKS6" s="230"/>
      <c r="SKT6" s="230"/>
      <c r="SKU6" s="230"/>
      <c r="SKV6" s="231"/>
      <c r="SKW6" s="230"/>
      <c r="SKX6" s="230"/>
      <c r="SKY6" s="230"/>
      <c r="SKZ6" s="230"/>
      <c r="SLA6" s="231"/>
      <c r="SLB6" s="230"/>
      <c r="SLC6" s="230"/>
      <c r="SLD6" s="230"/>
      <c r="SLE6" s="230"/>
      <c r="SLF6" s="231"/>
      <c r="SLG6" s="230"/>
      <c r="SLH6" s="230"/>
      <c r="SLI6" s="230"/>
      <c r="SLJ6" s="230"/>
      <c r="SLK6" s="231"/>
      <c r="SLL6" s="230"/>
      <c r="SLM6" s="230"/>
      <c r="SLN6" s="230"/>
      <c r="SLO6" s="230"/>
      <c r="SLP6" s="231"/>
      <c r="SLQ6" s="230"/>
      <c r="SLR6" s="230"/>
      <c r="SLS6" s="230"/>
      <c r="SLT6" s="230"/>
      <c r="SLU6" s="231"/>
      <c r="SLV6" s="230"/>
      <c r="SLW6" s="230"/>
      <c r="SLX6" s="230"/>
      <c r="SLY6" s="230"/>
      <c r="SLZ6" s="231"/>
      <c r="SMA6" s="230"/>
      <c r="SMB6" s="230"/>
      <c r="SMC6" s="230"/>
      <c r="SMD6" s="230"/>
      <c r="SME6" s="231"/>
      <c r="SMF6" s="230"/>
      <c r="SMG6" s="230"/>
      <c r="SMH6" s="230"/>
      <c r="SMI6" s="230"/>
      <c r="SMJ6" s="231"/>
      <c r="SMK6" s="230"/>
      <c r="SML6" s="230"/>
      <c r="SMM6" s="230"/>
      <c r="SMN6" s="230"/>
      <c r="SMO6" s="231"/>
      <c r="SMP6" s="230"/>
      <c r="SMQ6" s="230"/>
      <c r="SMR6" s="230"/>
      <c r="SMS6" s="230"/>
      <c r="SMT6" s="231"/>
      <c r="SMU6" s="230"/>
      <c r="SMV6" s="230"/>
      <c r="SMW6" s="230"/>
      <c r="SMX6" s="230"/>
      <c r="SMY6" s="231"/>
      <c r="SMZ6" s="230"/>
      <c r="SNA6" s="230"/>
      <c r="SNB6" s="230"/>
      <c r="SNC6" s="230"/>
      <c r="SND6" s="231"/>
      <c r="SNE6" s="230"/>
      <c r="SNF6" s="230"/>
      <c r="SNG6" s="230"/>
      <c r="SNH6" s="230"/>
      <c r="SNI6" s="231"/>
      <c r="SNJ6" s="230"/>
      <c r="SNK6" s="230"/>
      <c r="SNL6" s="230"/>
      <c r="SNM6" s="230"/>
      <c r="SNN6" s="231"/>
      <c r="SNO6" s="230"/>
      <c r="SNP6" s="230"/>
      <c r="SNQ6" s="230"/>
      <c r="SNR6" s="230"/>
      <c r="SNS6" s="231"/>
      <c r="SNT6" s="230"/>
      <c r="SNU6" s="230"/>
      <c r="SNV6" s="230"/>
      <c r="SNW6" s="230"/>
      <c r="SNX6" s="231"/>
      <c r="SNY6" s="230"/>
      <c r="SNZ6" s="230"/>
      <c r="SOA6" s="230"/>
      <c r="SOB6" s="230"/>
      <c r="SOC6" s="231"/>
      <c r="SOD6" s="230"/>
      <c r="SOE6" s="230"/>
      <c r="SOF6" s="230"/>
      <c r="SOG6" s="230"/>
      <c r="SOH6" s="231"/>
      <c r="SOI6" s="230"/>
      <c r="SOJ6" s="230"/>
      <c r="SOK6" s="230"/>
      <c r="SOL6" s="230"/>
      <c r="SOM6" s="231"/>
      <c r="SON6" s="230"/>
      <c r="SOO6" s="230"/>
      <c r="SOP6" s="230"/>
      <c r="SOQ6" s="230"/>
      <c r="SOR6" s="231"/>
      <c r="SOS6" s="230"/>
      <c r="SOT6" s="230"/>
      <c r="SOU6" s="230"/>
      <c r="SOV6" s="230"/>
      <c r="SOW6" s="231"/>
      <c r="SOX6" s="230"/>
      <c r="SOY6" s="230"/>
      <c r="SOZ6" s="230"/>
      <c r="SPA6" s="230"/>
      <c r="SPB6" s="231"/>
      <c r="SPC6" s="230"/>
      <c r="SPD6" s="230"/>
      <c r="SPE6" s="230"/>
      <c r="SPF6" s="230"/>
      <c r="SPG6" s="231"/>
      <c r="SPH6" s="230"/>
      <c r="SPI6" s="230"/>
      <c r="SPJ6" s="230"/>
      <c r="SPK6" s="230"/>
      <c r="SPL6" s="231"/>
      <c r="SPM6" s="230"/>
      <c r="SPN6" s="230"/>
      <c r="SPO6" s="230"/>
      <c r="SPP6" s="230"/>
      <c r="SPQ6" s="231"/>
      <c r="SPR6" s="230"/>
      <c r="SPS6" s="230"/>
      <c r="SPT6" s="230"/>
      <c r="SPU6" s="230"/>
      <c r="SPV6" s="231"/>
      <c r="SPW6" s="230"/>
      <c r="SPX6" s="230"/>
      <c r="SPY6" s="230"/>
      <c r="SPZ6" s="230"/>
      <c r="SQA6" s="231"/>
      <c r="SQB6" s="230"/>
      <c r="SQC6" s="230"/>
      <c r="SQD6" s="230"/>
      <c r="SQE6" s="230"/>
      <c r="SQF6" s="231"/>
      <c r="SQG6" s="230"/>
      <c r="SQH6" s="230"/>
      <c r="SQI6" s="230"/>
      <c r="SQJ6" s="230"/>
      <c r="SQK6" s="231"/>
      <c r="SQL6" s="230"/>
      <c r="SQM6" s="230"/>
      <c r="SQN6" s="230"/>
      <c r="SQO6" s="230"/>
      <c r="SQP6" s="231"/>
      <c r="SQQ6" s="230"/>
      <c r="SQR6" s="230"/>
      <c r="SQS6" s="230"/>
      <c r="SQT6" s="230"/>
      <c r="SQU6" s="231"/>
      <c r="SQV6" s="230"/>
      <c r="SQW6" s="230"/>
      <c r="SQX6" s="230"/>
      <c r="SQY6" s="230"/>
      <c r="SQZ6" s="231"/>
      <c r="SRA6" s="230"/>
      <c r="SRB6" s="230"/>
      <c r="SRC6" s="230"/>
      <c r="SRD6" s="230"/>
      <c r="SRE6" s="231"/>
      <c r="SRF6" s="230"/>
      <c r="SRG6" s="230"/>
      <c r="SRH6" s="230"/>
      <c r="SRI6" s="230"/>
      <c r="SRJ6" s="231"/>
      <c r="SRK6" s="230"/>
      <c r="SRL6" s="230"/>
      <c r="SRM6" s="230"/>
      <c r="SRN6" s="230"/>
      <c r="SRO6" s="231"/>
      <c r="SRP6" s="230"/>
      <c r="SRQ6" s="230"/>
      <c r="SRR6" s="230"/>
      <c r="SRS6" s="230"/>
      <c r="SRT6" s="231"/>
      <c r="SRU6" s="230"/>
      <c r="SRV6" s="230"/>
      <c r="SRW6" s="230"/>
      <c r="SRX6" s="230"/>
      <c r="SRY6" s="231"/>
      <c r="SRZ6" s="230"/>
      <c r="SSA6" s="230"/>
      <c r="SSB6" s="230"/>
      <c r="SSC6" s="230"/>
      <c r="SSD6" s="231"/>
      <c r="SSE6" s="230"/>
      <c r="SSF6" s="230"/>
      <c r="SSG6" s="230"/>
      <c r="SSH6" s="230"/>
      <c r="SSI6" s="231"/>
      <c r="SSJ6" s="230"/>
      <c r="SSK6" s="230"/>
      <c r="SSL6" s="230"/>
      <c r="SSM6" s="230"/>
      <c r="SSN6" s="231"/>
      <c r="SSO6" s="230"/>
      <c r="SSP6" s="230"/>
      <c r="SSQ6" s="230"/>
      <c r="SSR6" s="230"/>
      <c r="SSS6" s="231"/>
      <c r="SST6" s="230"/>
      <c r="SSU6" s="230"/>
      <c r="SSV6" s="230"/>
      <c r="SSW6" s="230"/>
      <c r="SSX6" s="231"/>
      <c r="SSY6" s="230"/>
      <c r="SSZ6" s="230"/>
      <c r="STA6" s="230"/>
      <c r="STB6" s="230"/>
      <c r="STC6" s="231"/>
      <c r="STD6" s="230"/>
      <c r="STE6" s="230"/>
      <c r="STF6" s="230"/>
      <c r="STG6" s="230"/>
      <c r="STH6" s="231"/>
      <c r="STI6" s="230"/>
      <c r="STJ6" s="230"/>
      <c r="STK6" s="230"/>
      <c r="STL6" s="230"/>
      <c r="STM6" s="231"/>
      <c r="STN6" s="230"/>
      <c r="STO6" s="230"/>
      <c r="STP6" s="230"/>
      <c r="STQ6" s="230"/>
      <c r="STR6" s="231"/>
      <c r="STS6" s="230"/>
      <c r="STT6" s="230"/>
      <c r="STU6" s="230"/>
      <c r="STV6" s="230"/>
      <c r="STW6" s="231"/>
      <c r="STX6" s="230"/>
      <c r="STY6" s="230"/>
      <c r="STZ6" s="230"/>
      <c r="SUA6" s="230"/>
      <c r="SUB6" s="231"/>
      <c r="SUC6" s="230"/>
      <c r="SUD6" s="230"/>
      <c r="SUE6" s="230"/>
      <c r="SUF6" s="230"/>
      <c r="SUG6" s="231"/>
      <c r="SUH6" s="230"/>
      <c r="SUI6" s="230"/>
      <c r="SUJ6" s="230"/>
      <c r="SUK6" s="230"/>
      <c r="SUL6" s="231"/>
      <c r="SUM6" s="230"/>
      <c r="SUN6" s="230"/>
      <c r="SUO6" s="230"/>
      <c r="SUP6" s="230"/>
      <c r="SUQ6" s="231"/>
      <c r="SUR6" s="230"/>
      <c r="SUS6" s="230"/>
      <c r="SUT6" s="230"/>
      <c r="SUU6" s="230"/>
      <c r="SUV6" s="231"/>
      <c r="SUW6" s="230"/>
      <c r="SUX6" s="230"/>
      <c r="SUY6" s="230"/>
      <c r="SUZ6" s="230"/>
      <c r="SVA6" s="231"/>
      <c r="SVB6" s="230"/>
      <c r="SVC6" s="230"/>
      <c r="SVD6" s="230"/>
      <c r="SVE6" s="230"/>
      <c r="SVF6" s="231"/>
      <c r="SVG6" s="230"/>
      <c r="SVH6" s="230"/>
      <c r="SVI6" s="230"/>
      <c r="SVJ6" s="230"/>
      <c r="SVK6" s="231"/>
      <c r="SVL6" s="230"/>
      <c r="SVM6" s="230"/>
      <c r="SVN6" s="230"/>
      <c r="SVO6" s="230"/>
      <c r="SVP6" s="231"/>
      <c r="SVQ6" s="230"/>
      <c r="SVR6" s="230"/>
      <c r="SVS6" s="230"/>
      <c r="SVT6" s="230"/>
      <c r="SVU6" s="231"/>
      <c r="SVV6" s="230"/>
      <c r="SVW6" s="230"/>
      <c r="SVX6" s="230"/>
      <c r="SVY6" s="230"/>
      <c r="SVZ6" s="231"/>
      <c r="SWA6" s="230"/>
      <c r="SWB6" s="230"/>
      <c r="SWC6" s="230"/>
      <c r="SWD6" s="230"/>
      <c r="SWE6" s="231"/>
      <c r="SWF6" s="230"/>
      <c r="SWG6" s="230"/>
      <c r="SWH6" s="230"/>
      <c r="SWI6" s="230"/>
      <c r="SWJ6" s="231"/>
      <c r="SWK6" s="230"/>
      <c r="SWL6" s="230"/>
      <c r="SWM6" s="230"/>
      <c r="SWN6" s="230"/>
      <c r="SWO6" s="231"/>
      <c r="SWP6" s="230"/>
      <c r="SWQ6" s="230"/>
      <c r="SWR6" s="230"/>
      <c r="SWS6" s="230"/>
      <c r="SWT6" s="231"/>
      <c r="SWU6" s="230"/>
      <c r="SWV6" s="230"/>
      <c r="SWW6" s="230"/>
      <c r="SWX6" s="230"/>
      <c r="SWY6" s="231"/>
      <c r="SWZ6" s="230"/>
      <c r="SXA6" s="230"/>
      <c r="SXB6" s="230"/>
      <c r="SXC6" s="230"/>
      <c r="SXD6" s="231"/>
      <c r="SXE6" s="230"/>
      <c r="SXF6" s="230"/>
      <c r="SXG6" s="230"/>
      <c r="SXH6" s="230"/>
      <c r="SXI6" s="231"/>
      <c r="SXJ6" s="230"/>
      <c r="SXK6" s="230"/>
      <c r="SXL6" s="230"/>
      <c r="SXM6" s="230"/>
      <c r="SXN6" s="231"/>
      <c r="SXO6" s="230"/>
      <c r="SXP6" s="230"/>
      <c r="SXQ6" s="230"/>
      <c r="SXR6" s="230"/>
      <c r="SXS6" s="231"/>
      <c r="SXT6" s="230"/>
      <c r="SXU6" s="230"/>
      <c r="SXV6" s="230"/>
      <c r="SXW6" s="230"/>
      <c r="SXX6" s="231"/>
      <c r="SXY6" s="230"/>
      <c r="SXZ6" s="230"/>
      <c r="SYA6" s="230"/>
      <c r="SYB6" s="230"/>
      <c r="SYC6" s="231"/>
      <c r="SYD6" s="230"/>
      <c r="SYE6" s="230"/>
      <c r="SYF6" s="230"/>
      <c r="SYG6" s="230"/>
      <c r="SYH6" s="231"/>
      <c r="SYI6" s="230"/>
      <c r="SYJ6" s="230"/>
      <c r="SYK6" s="230"/>
      <c r="SYL6" s="230"/>
      <c r="SYM6" s="231"/>
      <c r="SYN6" s="230"/>
      <c r="SYO6" s="230"/>
      <c r="SYP6" s="230"/>
      <c r="SYQ6" s="230"/>
      <c r="SYR6" s="231"/>
      <c r="SYS6" s="230"/>
      <c r="SYT6" s="230"/>
      <c r="SYU6" s="230"/>
      <c r="SYV6" s="230"/>
      <c r="SYW6" s="231"/>
      <c r="SYX6" s="230"/>
      <c r="SYY6" s="230"/>
      <c r="SYZ6" s="230"/>
      <c r="SZA6" s="230"/>
      <c r="SZB6" s="231"/>
      <c r="SZC6" s="230"/>
      <c r="SZD6" s="230"/>
      <c r="SZE6" s="230"/>
      <c r="SZF6" s="230"/>
      <c r="SZG6" s="231"/>
      <c r="SZH6" s="230"/>
      <c r="SZI6" s="230"/>
      <c r="SZJ6" s="230"/>
      <c r="SZK6" s="230"/>
      <c r="SZL6" s="231"/>
      <c r="SZM6" s="230"/>
      <c r="SZN6" s="230"/>
      <c r="SZO6" s="230"/>
      <c r="SZP6" s="230"/>
      <c r="SZQ6" s="231"/>
      <c r="SZR6" s="230"/>
      <c r="SZS6" s="230"/>
      <c r="SZT6" s="230"/>
      <c r="SZU6" s="230"/>
      <c r="SZV6" s="231"/>
      <c r="SZW6" s="230"/>
      <c r="SZX6" s="230"/>
      <c r="SZY6" s="230"/>
      <c r="SZZ6" s="230"/>
      <c r="TAA6" s="231"/>
      <c r="TAB6" s="230"/>
      <c r="TAC6" s="230"/>
      <c r="TAD6" s="230"/>
      <c r="TAE6" s="230"/>
      <c r="TAF6" s="231"/>
      <c r="TAG6" s="230"/>
      <c r="TAH6" s="230"/>
      <c r="TAI6" s="230"/>
      <c r="TAJ6" s="230"/>
      <c r="TAK6" s="231"/>
      <c r="TAL6" s="230"/>
      <c r="TAM6" s="230"/>
      <c r="TAN6" s="230"/>
      <c r="TAO6" s="230"/>
      <c r="TAP6" s="231"/>
      <c r="TAQ6" s="230"/>
      <c r="TAR6" s="230"/>
      <c r="TAS6" s="230"/>
      <c r="TAT6" s="230"/>
      <c r="TAU6" s="231"/>
      <c r="TAV6" s="230"/>
      <c r="TAW6" s="230"/>
      <c r="TAX6" s="230"/>
      <c r="TAY6" s="230"/>
      <c r="TAZ6" s="231"/>
      <c r="TBA6" s="230"/>
      <c r="TBB6" s="230"/>
      <c r="TBC6" s="230"/>
      <c r="TBD6" s="230"/>
      <c r="TBE6" s="231"/>
      <c r="TBF6" s="230"/>
      <c r="TBG6" s="230"/>
      <c r="TBH6" s="230"/>
      <c r="TBI6" s="230"/>
      <c r="TBJ6" s="231"/>
      <c r="TBK6" s="230"/>
      <c r="TBL6" s="230"/>
      <c r="TBM6" s="230"/>
      <c r="TBN6" s="230"/>
      <c r="TBO6" s="231"/>
      <c r="TBP6" s="230"/>
      <c r="TBQ6" s="230"/>
      <c r="TBR6" s="230"/>
      <c r="TBS6" s="230"/>
      <c r="TBT6" s="231"/>
      <c r="TBU6" s="230"/>
      <c r="TBV6" s="230"/>
      <c r="TBW6" s="230"/>
      <c r="TBX6" s="230"/>
      <c r="TBY6" s="231"/>
      <c r="TBZ6" s="230"/>
      <c r="TCA6" s="230"/>
      <c r="TCB6" s="230"/>
      <c r="TCC6" s="230"/>
      <c r="TCD6" s="231"/>
      <c r="TCE6" s="230"/>
      <c r="TCF6" s="230"/>
      <c r="TCG6" s="230"/>
      <c r="TCH6" s="230"/>
      <c r="TCI6" s="231"/>
      <c r="TCJ6" s="230"/>
      <c r="TCK6" s="230"/>
      <c r="TCL6" s="230"/>
      <c r="TCM6" s="230"/>
      <c r="TCN6" s="231"/>
      <c r="TCO6" s="230"/>
      <c r="TCP6" s="230"/>
      <c r="TCQ6" s="230"/>
      <c r="TCR6" s="230"/>
      <c r="TCS6" s="231"/>
      <c r="TCT6" s="230"/>
      <c r="TCU6" s="230"/>
      <c r="TCV6" s="230"/>
      <c r="TCW6" s="230"/>
      <c r="TCX6" s="231"/>
      <c r="TCY6" s="230"/>
      <c r="TCZ6" s="230"/>
      <c r="TDA6" s="230"/>
      <c r="TDB6" s="230"/>
      <c r="TDC6" s="231"/>
      <c r="TDD6" s="230"/>
      <c r="TDE6" s="230"/>
      <c r="TDF6" s="230"/>
      <c r="TDG6" s="230"/>
      <c r="TDH6" s="231"/>
      <c r="TDI6" s="230"/>
      <c r="TDJ6" s="230"/>
      <c r="TDK6" s="230"/>
      <c r="TDL6" s="230"/>
      <c r="TDM6" s="231"/>
      <c r="TDN6" s="230"/>
      <c r="TDO6" s="230"/>
      <c r="TDP6" s="230"/>
      <c r="TDQ6" s="230"/>
      <c r="TDR6" s="231"/>
      <c r="TDS6" s="230"/>
      <c r="TDT6" s="230"/>
      <c r="TDU6" s="230"/>
      <c r="TDV6" s="230"/>
      <c r="TDW6" s="231"/>
      <c r="TDX6" s="230"/>
      <c r="TDY6" s="230"/>
      <c r="TDZ6" s="230"/>
      <c r="TEA6" s="230"/>
      <c r="TEB6" s="231"/>
      <c r="TEC6" s="230"/>
      <c r="TED6" s="230"/>
      <c r="TEE6" s="230"/>
      <c r="TEF6" s="230"/>
      <c r="TEG6" s="231"/>
      <c r="TEH6" s="230"/>
      <c r="TEI6" s="230"/>
      <c r="TEJ6" s="230"/>
      <c r="TEK6" s="230"/>
      <c r="TEL6" s="231"/>
      <c r="TEM6" s="230"/>
      <c r="TEN6" s="230"/>
      <c r="TEO6" s="230"/>
      <c r="TEP6" s="230"/>
      <c r="TEQ6" s="231"/>
      <c r="TER6" s="230"/>
      <c r="TES6" s="230"/>
      <c r="TET6" s="230"/>
      <c r="TEU6" s="230"/>
      <c r="TEV6" s="231"/>
      <c r="TEW6" s="230"/>
      <c r="TEX6" s="230"/>
      <c r="TEY6" s="230"/>
      <c r="TEZ6" s="230"/>
      <c r="TFA6" s="231"/>
      <c r="TFB6" s="230"/>
      <c r="TFC6" s="230"/>
      <c r="TFD6" s="230"/>
      <c r="TFE6" s="230"/>
      <c r="TFF6" s="231"/>
      <c r="TFG6" s="230"/>
      <c r="TFH6" s="230"/>
      <c r="TFI6" s="230"/>
      <c r="TFJ6" s="230"/>
      <c r="TFK6" s="231"/>
      <c r="TFL6" s="230"/>
      <c r="TFM6" s="230"/>
      <c r="TFN6" s="230"/>
      <c r="TFO6" s="230"/>
      <c r="TFP6" s="231"/>
      <c r="TFQ6" s="230"/>
      <c r="TFR6" s="230"/>
      <c r="TFS6" s="230"/>
      <c r="TFT6" s="230"/>
      <c r="TFU6" s="231"/>
      <c r="TFV6" s="230"/>
      <c r="TFW6" s="230"/>
      <c r="TFX6" s="230"/>
      <c r="TFY6" s="230"/>
      <c r="TFZ6" s="231"/>
      <c r="TGA6" s="230"/>
      <c r="TGB6" s="230"/>
      <c r="TGC6" s="230"/>
      <c r="TGD6" s="230"/>
      <c r="TGE6" s="231"/>
      <c r="TGF6" s="230"/>
      <c r="TGG6" s="230"/>
      <c r="TGH6" s="230"/>
      <c r="TGI6" s="230"/>
      <c r="TGJ6" s="231"/>
      <c r="TGK6" s="230"/>
      <c r="TGL6" s="230"/>
      <c r="TGM6" s="230"/>
      <c r="TGN6" s="230"/>
      <c r="TGO6" s="231"/>
      <c r="TGP6" s="230"/>
      <c r="TGQ6" s="230"/>
      <c r="TGR6" s="230"/>
      <c r="TGS6" s="230"/>
      <c r="TGT6" s="231"/>
      <c r="TGU6" s="230"/>
      <c r="TGV6" s="230"/>
      <c r="TGW6" s="230"/>
      <c r="TGX6" s="230"/>
      <c r="TGY6" s="231"/>
      <c r="TGZ6" s="230"/>
      <c r="THA6" s="230"/>
      <c r="THB6" s="230"/>
      <c r="THC6" s="230"/>
      <c r="THD6" s="231"/>
      <c r="THE6" s="230"/>
      <c r="THF6" s="230"/>
      <c r="THG6" s="230"/>
      <c r="THH6" s="230"/>
      <c r="THI6" s="231"/>
      <c r="THJ6" s="230"/>
      <c r="THK6" s="230"/>
      <c r="THL6" s="230"/>
      <c r="THM6" s="230"/>
      <c r="THN6" s="231"/>
      <c r="THO6" s="230"/>
      <c r="THP6" s="230"/>
      <c r="THQ6" s="230"/>
      <c r="THR6" s="230"/>
      <c r="THS6" s="231"/>
      <c r="THT6" s="230"/>
      <c r="THU6" s="230"/>
      <c r="THV6" s="230"/>
      <c r="THW6" s="230"/>
      <c r="THX6" s="231"/>
      <c r="THY6" s="230"/>
      <c r="THZ6" s="230"/>
      <c r="TIA6" s="230"/>
      <c r="TIB6" s="230"/>
      <c r="TIC6" s="231"/>
      <c r="TID6" s="230"/>
      <c r="TIE6" s="230"/>
      <c r="TIF6" s="230"/>
      <c r="TIG6" s="230"/>
      <c r="TIH6" s="231"/>
      <c r="TII6" s="230"/>
      <c r="TIJ6" s="230"/>
      <c r="TIK6" s="230"/>
      <c r="TIL6" s="230"/>
      <c r="TIM6" s="231"/>
      <c r="TIN6" s="230"/>
      <c r="TIO6" s="230"/>
      <c r="TIP6" s="230"/>
      <c r="TIQ6" s="230"/>
      <c r="TIR6" s="231"/>
      <c r="TIS6" s="230"/>
      <c r="TIT6" s="230"/>
      <c r="TIU6" s="230"/>
      <c r="TIV6" s="230"/>
      <c r="TIW6" s="231"/>
      <c r="TIX6" s="230"/>
      <c r="TIY6" s="230"/>
      <c r="TIZ6" s="230"/>
      <c r="TJA6" s="230"/>
      <c r="TJB6" s="231"/>
      <c r="TJC6" s="230"/>
      <c r="TJD6" s="230"/>
      <c r="TJE6" s="230"/>
      <c r="TJF6" s="230"/>
      <c r="TJG6" s="231"/>
      <c r="TJH6" s="230"/>
      <c r="TJI6" s="230"/>
      <c r="TJJ6" s="230"/>
      <c r="TJK6" s="230"/>
      <c r="TJL6" s="231"/>
      <c r="TJM6" s="230"/>
      <c r="TJN6" s="230"/>
      <c r="TJO6" s="230"/>
      <c r="TJP6" s="230"/>
      <c r="TJQ6" s="231"/>
      <c r="TJR6" s="230"/>
      <c r="TJS6" s="230"/>
      <c r="TJT6" s="230"/>
      <c r="TJU6" s="230"/>
      <c r="TJV6" s="231"/>
      <c r="TJW6" s="230"/>
      <c r="TJX6" s="230"/>
      <c r="TJY6" s="230"/>
      <c r="TJZ6" s="230"/>
      <c r="TKA6" s="231"/>
      <c r="TKB6" s="230"/>
      <c r="TKC6" s="230"/>
      <c r="TKD6" s="230"/>
      <c r="TKE6" s="230"/>
      <c r="TKF6" s="231"/>
      <c r="TKG6" s="230"/>
      <c r="TKH6" s="230"/>
      <c r="TKI6" s="230"/>
      <c r="TKJ6" s="230"/>
      <c r="TKK6" s="231"/>
      <c r="TKL6" s="230"/>
      <c r="TKM6" s="230"/>
      <c r="TKN6" s="230"/>
      <c r="TKO6" s="230"/>
      <c r="TKP6" s="231"/>
      <c r="TKQ6" s="230"/>
      <c r="TKR6" s="230"/>
      <c r="TKS6" s="230"/>
      <c r="TKT6" s="230"/>
      <c r="TKU6" s="231"/>
      <c r="TKV6" s="230"/>
      <c r="TKW6" s="230"/>
      <c r="TKX6" s="230"/>
      <c r="TKY6" s="230"/>
      <c r="TKZ6" s="231"/>
      <c r="TLA6" s="230"/>
      <c r="TLB6" s="230"/>
      <c r="TLC6" s="230"/>
      <c r="TLD6" s="230"/>
      <c r="TLE6" s="231"/>
      <c r="TLF6" s="230"/>
      <c r="TLG6" s="230"/>
      <c r="TLH6" s="230"/>
      <c r="TLI6" s="230"/>
      <c r="TLJ6" s="231"/>
      <c r="TLK6" s="230"/>
      <c r="TLL6" s="230"/>
      <c r="TLM6" s="230"/>
      <c r="TLN6" s="230"/>
      <c r="TLO6" s="231"/>
      <c r="TLP6" s="230"/>
      <c r="TLQ6" s="230"/>
      <c r="TLR6" s="230"/>
      <c r="TLS6" s="230"/>
      <c r="TLT6" s="231"/>
      <c r="TLU6" s="230"/>
      <c r="TLV6" s="230"/>
      <c r="TLW6" s="230"/>
      <c r="TLX6" s="230"/>
      <c r="TLY6" s="231"/>
      <c r="TLZ6" s="230"/>
      <c r="TMA6" s="230"/>
      <c r="TMB6" s="230"/>
      <c r="TMC6" s="230"/>
      <c r="TMD6" s="231"/>
      <c r="TME6" s="230"/>
      <c r="TMF6" s="230"/>
      <c r="TMG6" s="230"/>
      <c r="TMH6" s="230"/>
      <c r="TMI6" s="231"/>
      <c r="TMJ6" s="230"/>
      <c r="TMK6" s="230"/>
      <c r="TML6" s="230"/>
      <c r="TMM6" s="230"/>
      <c r="TMN6" s="231"/>
      <c r="TMO6" s="230"/>
      <c r="TMP6" s="230"/>
      <c r="TMQ6" s="230"/>
      <c r="TMR6" s="230"/>
      <c r="TMS6" s="231"/>
      <c r="TMT6" s="230"/>
      <c r="TMU6" s="230"/>
      <c r="TMV6" s="230"/>
      <c r="TMW6" s="230"/>
      <c r="TMX6" s="231"/>
      <c r="TMY6" s="230"/>
      <c r="TMZ6" s="230"/>
      <c r="TNA6" s="230"/>
      <c r="TNB6" s="230"/>
      <c r="TNC6" s="231"/>
      <c r="TND6" s="230"/>
      <c r="TNE6" s="230"/>
      <c r="TNF6" s="230"/>
      <c r="TNG6" s="230"/>
      <c r="TNH6" s="231"/>
      <c r="TNI6" s="230"/>
      <c r="TNJ6" s="230"/>
      <c r="TNK6" s="230"/>
      <c r="TNL6" s="230"/>
      <c r="TNM6" s="231"/>
      <c r="TNN6" s="230"/>
      <c r="TNO6" s="230"/>
      <c r="TNP6" s="230"/>
      <c r="TNQ6" s="230"/>
      <c r="TNR6" s="231"/>
      <c r="TNS6" s="230"/>
      <c r="TNT6" s="230"/>
      <c r="TNU6" s="230"/>
      <c r="TNV6" s="230"/>
      <c r="TNW6" s="231"/>
      <c r="TNX6" s="230"/>
      <c r="TNY6" s="230"/>
      <c r="TNZ6" s="230"/>
      <c r="TOA6" s="230"/>
      <c r="TOB6" s="231"/>
      <c r="TOC6" s="230"/>
      <c r="TOD6" s="230"/>
      <c r="TOE6" s="230"/>
      <c r="TOF6" s="230"/>
      <c r="TOG6" s="231"/>
      <c r="TOH6" s="230"/>
      <c r="TOI6" s="230"/>
      <c r="TOJ6" s="230"/>
      <c r="TOK6" s="230"/>
      <c r="TOL6" s="231"/>
      <c r="TOM6" s="230"/>
      <c r="TON6" s="230"/>
      <c r="TOO6" s="230"/>
      <c r="TOP6" s="230"/>
      <c r="TOQ6" s="231"/>
      <c r="TOR6" s="230"/>
      <c r="TOS6" s="230"/>
      <c r="TOT6" s="230"/>
      <c r="TOU6" s="230"/>
      <c r="TOV6" s="231"/>
      <c r="TOW6" s="230"/>
      <c r="TOX6" s="230"/>
      <c r="TOY6" s="230"/>
      <c r="TOZ6" s="230"/>
      <c r="TPA6" s="231"/>
      <c r="TPB6" s="230"/>
      <c r="TPC6" s="230"/>
      <c r="TPD6" s="230"/>
      <c r="TPE6" s="230"/>
      <c r="TPF6" s="231"/>
      <c r="TPG6" s="230"/>
      <c r="TPH6" s="230"/>
      <c r="TPI6" s="230"/>
      <c r="TPJ6" s="230"/>
      <c r="TPK6" s="231"/>
      <c r="TPL6" s="230"/>
      <c r="TPM6" s="230"/>
      <c r="TPN6" s="230"/>
      <c r="TPO6" s="230"/>
      <c r="TPP6" s="231"/>
      <c r="TPQ6" s="230"/>
      <c r="TPR6" s="230"/>
      <c r="TPS6" s="230"/>
      <c r="TPT6" s="230"/>
      <c r="TPU6" s="231"/>
      <c r="TPV6" s="230"/>
      <c r="TPW6" s="230"/>
      <c r="TPX6" s="230"/>
      <c r="TPY6" s="230"/>
      <c r="TPZ6" s="231"/>
      <c r="TQA6" s="230"/>
      <c r="TQB6" s="230"/>
      <c r="TQC6" s="230"/>
      <c r="TQD6" s="230"/>
      <c r="TQE6" s="231"/>
      <c r="TQF6" s="230"/>
      <c r="TQG6" s="230"/>
      <c r="TQH6" s="230"/>
      <c r="TQI6" s="230"/>
      <c r="TQJ6" s="231"/>
      <c r="TQK6" s="230"/>
      <c r="TQL6" s="230"/>
      <c r="TQM6" s="230"/>
      <c r="TQN6" s="230"/>
      <c r="TQO6" s="231"/>
      <c r="TQP6" s="230"/>
      <c r="TQQ6" s="230"/>
      <c r="TQR6" s="230"/>
      <c r="TQS6" s="230"/>
      <c r="TQT6" s="231"/>
      <c r="TQU6" s="230"/>
      <c r="TQV6" s="230"/>
      <c r="TQW6" s="230"/>
      <c r="TQX6" s="230"/>
      <c r="TQY6" s="231"/>
      <c r="TQZ6" s="230"/>
      <c r="TRA6" s="230"/>
      <c r="TRB6" s="230"/>
      <c r="TRC6" s="230"/>
      <c r="TRD6" s="231"/>
      <c r="TRE6" s="230"/>
      <c r="TRF6" s="230"/>
      <c r="TRG6" s="230"/>
      <c r="TRH6" s="230"/>
      <c r="TRI6" s="231"/>
      <c r="TRJ6" s="230"/>
      <c r="TRK6" s="230"/>
      <c r="TRL6" s="230"/>
      <c r="TRM6" s="230"/>
      <c r="TRN6" s="231"/>
      <c r="TRO6" s="230"/>
      <c r="TRP6" s="230"/>
      <c r="TRQ6" s="230"/>
      <c r="TRR6" s="230"/>
      <c r="TRS6" s="231"/>
      <c r="TRT6" s="230"/>
      <c r="TRU6" s="230"/>
      <c r="TRV6" s="230"/>
      <c r="TRW6" s="230"/>
      <c r="TRX6" s="231"/>
      <c r="TRY6" s="230"/>
      <c r="TRZ6" s="230"/>
      <c r="TSA6" s="230"/>
      <c r="TSB6" s="230"/>
      <c r="TSC6" s="231"/>
      <c r="TSD6" s="230"/>
      <c r="TSE6" s="230"/>
      <c r="TSF6" s="230"/>
      <c r="TSG6" s="230"/>
      <c r="TSH6" s="231"/>
      <c r="TSI6" s="230"/>
      <c r="TSJ6" s="230"/>
      <c r="TSK6" s="230"/>
      <c r="TSL6" s="230"/>
      <c r="TSM6" s="231"/>
      <c r="TSN6" s="230"/>
      <c r="TSO6" s="230"/>
      <c r="TSP6" s="230"/>
      <c r="TSQ6" s="230"/>
      <c r="TSR6" s="231"/>
      <c r="TSS6" s="230"/>
      <c r="TST6" s="230"/>
      <c r="TSU6" s="230"/>
      <c r="TSV6" s="230"/>
      <c r="TSW6" s="231"/>
      <c r="TSX6" s="230"/>
      <c r="TSY6" s="230"/>
      <c r="TSZ6" s="230"/>
      <c r="TTA6" s="230"/>
      <c r="TTB6" s="231"/>
      <c r="TTC6" s="230"/>
      <c r="TTD6" s="230"/>
      <c r="TTE6" s="230"/>
      <c r="TTF6" s="230"/>
      <c r="TTG6" s="231"/>
      <c r="TTH6" s="230"/>
      <c r="TTI6" s="230"/>
      <c r="TTJ6" s="230"/>
      <c r="TTK6" s="230"/>
      <c r="TTL6" s="231"/>
      <c r="TTM6" s="230"/>
      <c r="TTN6" s="230"/>
      <c r="TTO6" s="230"/>
      <c r="TTP6" s="230"/>
      <c r="TTQ6" s="231"/>
      <c r="TTR6" s="230"/>
      <c r="TTS6" s="230"/>
      <c r="TTT6" s="230"/>
      <c r="TTU6" s="230"/>
      <c r="TTV6" s="231"/>
      <c r="TTW6" s="230"/>
      <c r="TTX6" s="230"/>
      <c r="TTY6" s="230"/>
      <c r="TTZ6" s="230"/>
      <c r="TUA6" s="231"/>
      <c r="TUB6" s="230"/>
      <c r="TUC6" s="230"/>
      <c r="TUD6" s="230"/>
      <c r="TUE6" s="230"/>
      <c r="TUF6" s="231"/>
      <c r="TUG6" s="230"/>
      <c r="TUH6" s="230"/>
      <c r="TUI6" s="230"/>
      <c r="TUJ6" s="230"/>
      <c r="TUK6" s="231"/>
      <c r="TUL6" s="230"/>
      <c r="TUM6" s="230"/>
      <c r="TUN6" s="230"/>
      <c r="TUO6" s="230"/>
      <c r="TUP6" s="231"/>
      <c r="TUQ6" s="230"/>
      <c r="TUR6" s="230"/>
      <c r="TUS6" s="230"/>
      <c r="TUT6" s="230"/>
      <c r="TUU6" s="231"/>
      <c r="TUV6" s="230"/>
      <c r="TUW6" s="230"/>
      <c r="TUX6" s="230"/>
      <c r="TUY6" s="230"/>
      <c r="TUZ6" s="231"/>
      <c r="TVA6" s="230"/>
      <c r="TVB6" s="230"/>
      <c r="TVC6" s="230"/>
      <c r="TVD6" s="230"/>
      <c r="TVE6" s="231"/>
      <c r="TVF6" s="230"/>
      <c r="TVG6" s="230"/>
      <c r="TVH6" s="230"/>
      <c r="TVI6" s="230"/>
      <c r="TVJ6" s="231"/>
      <c r="TVK6" s="230"/>
      <c r="TVL6" s="230"/>
      <c r="TVM6" s="230"/>
      <c r="TVN6" s="230"/>
      <c r="TVO6" s="231"/>
      <c r="TVP6" s="230"/>
      <c r="TVQ6" s="230"/>
      <c r="TVR6" s="230"/>
      <c r="TVS6" s="230"/>
      <c r="TVT6" s="231"/>
      <c r="TVU6" s="230"/>
      <c r="TVV6" s="230"/>
      <c r="TVW6" s="230"/>
      <c r="TVX6" s="230"/>
      <c r="TVY6" s="231"/>
      <c r="TVZ6" s="230"/>
      <c r="TWA6" s="230"/>
      <c r="TWB6" s="230"/>
      <c r="TWC6" s="230"/>
      <c r="TWD6" s="231"/>
      <c r="TWE6" s="230"/>
      <c r="TWF6" s="230"/>
      <c r="TWG6" s="230"/>
      <c r="TWH6" s="230"/>
      <c r="TWI6" s="231"/>
      <c r="TWJ6" s="230"/>
      <c r="TWK6" s="230"/>
      <c r="TWL6" s="230"/>
      <c r="TWM6" s="230"/>
      <c r="TWN6" s="231"/>
      <c r="TWO6" s="230"/>
      <c r="TWP6" s="230"/>
      <c r="TWQ6" s="230"/>
      <c r="TWR6" s="230"/>
      <c r="TWS6" s="231"/>
      <c r="TWT6" s="230"/>
      <c r="TWU6" s="230"/>
      <c r="TWV6" s="230"/>
      <c r="TWW6" s="230"/>
      <c r="TWX6" s="231"/>
      <c r="TWY6" s="230"/>
      <c r="TWZ6" s="230"/>
      <c r="TXA6" s="230"/>
      <c r="TXB6" s="230"/>
      <c r="TXC6" s="231"/>
      <c r="TXD6" s="230"/>
      <c r="TXE6" s="230"/>
      <c r="TXF6" s="230"/>
      <c r="TXG6" s="230"/>
      <c r="TXH6" s="231"/>
      <c r="TXI6" s="230"/>
      <c r="TXJ6" s="230"/>
      <c r="TXK6" s="230"/>
      <c r="TXL6" s="230"/>
      <c r="TXM6" s="231"/>
      <c r="TXN6" s="230"/>
      <c r="TXO6" s="230"/>
      <c r="TXP6" s="230"/>
      <c r="TXQ6" s="230"/>
      <c r="TXR6" s="231"/>
      <c r="TXS6" s="230"/>
      <c r="TXT6" s="230"/>
      <c r="TXU6" s="230"/>
      <c r="TXV6" s="230"/>
      <c r="TXW6" s="231"/>
      <c r="TXX6" s="230"/>
      <c r="TXY6" s="230"/>
      <c r="TXZ6" s="230"/>
      <c r="TYA6" s="230"/>
      <c r="TYB6" s="231"/>
      <c r="TYC6" s="230"/>
      <c r="TYD6" s="230"/>
      <c r="TYE6" s="230"/>
      <c r="TYF6" s="230"/>
      <c r="TYG6" s="231"/>
      <c r="TYH6" s="230"/>
      <c r="TYI6" s="230"/>
      <c r="TYJ6" s="230"/>
      <c r="TYK6" s="230"/>
      <c r="TYL6" s="231"/>
      <c r="TYM6" s="230"/>
      <c r="TYN6" s="230"/>
      <c r="TYO6" s="230"/>
      <c r="TYP6" s="230"/>
      <c r="TYQ6" s="231"/>
      <c r="TYR6" s="230"/>
      <c r="TYS6" s="230"/>
      <c r="TYT6" s="230"/>
      <c r="TYU6" s="230"/>
      <c r="TYV6" s="231"/>
      <c r="TYW6" s="230"/>
      <c r="TYX6" s="230"/>
      <c r="TYY6" s="230"/>
      <c r="TYZ6" s="230"/>
      <c r="TZA6" s="231"/>
      <c r="TZB6" s="230"/>
      <c r="TZC6" s="230"/>
      <c r="TZD6" s="230"/>
      <c r="TZE6" s="230"/>
      <c r="TZF6" s="231"/>
      <c r="TZG6" s="230"/>
      <c r="TZH6" s="230"/>
      <c r="TZI6" s="230"/>
      <c r="TZJ6" s="230"/>
      <c r="TZK6" s="231"/>
      <c r="TZL6" s="230"/>
      <c r="TZM6" s="230"/>
      <c r="TZN6" s="230"/>
      <c r="TZO6" s="230"/>
      <c r="TZP6" s="231"/>
      <c r="TZQ6" s="230"/>
      <c r="TZR6" s="230"/>
      <c r="TZS6" s="230"/>
      <c r="TZT6" s="230"/>
      <c r="TZU6" s="231"/>
      <c r="TZV6" s="230"/>
      <c r="TZW6" s="230"/>
      <c r="TZX6" s="230"/>
      <c r="TZY6" s="230"/>
      <c r="TZZ6" s="231"/>
      <c r="UAA6" s="230"/>
      <c r="UAB6" s="230"/>
      <c r="UAC6" s="230"/>
      <c r="UAD6" s="230"/>
      <c r="UAE6" s="231"/>
      <c r="UAF6" s="230"/>
      <c r="UAG6" s="230"/>
      <c r="UAH6" s="230"/>
      <c r="UAI6" s="230"/>
      <c r="UAJ6" s="231"/>
      <c r="UAK6" s="230"/>
      <c r="UAL6" s="230"/>
      <c r="UAM6" s="230"/>
      <c r="UAN6" s="230"/>
      <c r="UAO6" s="231"/>
      <c r="UAP6" s="230"/>
      <c r="UAQ6" s="230"/>
      <c r="UAR6" s="230"/>
      <c r="UAS6" s="230"/>
      <c r="UAT6" s="231"/>
      <c r="UAU6" s="230"/>
      <c r="UAV6" s="230"/>
      <c r="UAW6" s="230"/>
      <c r="UAX6" s="230"/>
      <c r="UAY6" s="231"/>
      <c r="UAZ6" s="230"/>
      <c r="UBA6" s="230"/>
      <c r="UBB6" s="230"/>
      <c r="UBC6" s="230"/>
      <c r="UBD6" s="231"/>
      <c r="UBE6" s="230"/>
      <c r="UBF6" s="230"/>
      <c r="UBG6" s="230"/>
      <c r="UBH6" s="230"/>
      <c r="UBI6" s="231"/>
      <c r="UBJ6" s="230"/>
      <c r="UBK6" s="230"/>
      <c r="UBL6" s="230"/>
      <c r="UBM6" s="230"/>
      <c r="UBN6" s="231"/>
      <c r="UBO6" s="230"/>
      <c r="UBP6" s="230"/>
      <c r="UBQ6" s="230"/>
      <c r="UBR6" s="230"/>
      <c r="UBS6" s="231"/>
      <c r="UBT6" s="230"/>
      <c r="UBU6" s="230"/>
      <c r="UBV6" s="230"/>
      <c r="UBW6" s="230"/>
      <c r="UBX6" s="231"/>
      <c r="UBY6" s="230"/>
      <c r="UBZ6" s="230"/>
      <c r="UCA6" s="230"/>
      <c r="UCB6" s="230"/>
      <c r="UCC6" s="231"/>
      <c r="UCD6" s="230"/>
      <c r="UCE6" s="230"/>
      <c r="UCF6" s="230"/>
      <c r="UCG6" s="230"/>
      <c r="UCH6" s="231"/>
      <c r="UCI6" s="230"/>
      <c r="UCJ6" s="230"/>
      <c r="UCK6" s="230"/>
      <c r="UCL6" s="230"/>
      <c r="UCM6" s="231"/>
      <c r="UCN6" s="230"/>
      <c r="UCO6" s="230"/>
      <c r="UCP6" s="230"/>
      <c r="UCQ6" s="230"/>
      <c r="UCR6" s="231"/>
      <c r="UCS6" s="230"/>
      <c r="UCT6" s="230"/>
      <c r="UCU6" s="230"/>
      <c r="UCV6" s="230"/>
      <c r="UCW6" s="231"/>
      <c r="UCX6" s="230"/>
      <c r="UCY6" s="230"/>
      <c r="UCZ6" s="230"/>
      <c r="UDA6" s="230"/>
      <c r="UDB6" s="231"/>
      <c r="UDC6" s="230"/>
      <c r="UDD6" s="230"/>
      <c r="UDE6" s="230"/>
      <c r="UDF6" s="230"/>
      <c r="UDG6" s="231"/>
      <c r="UDH6" s="230"/>
      <c r="UDI6" s="230"/>
      <c r="UDJ6" s="230"/>
      <c r="UDK6" s="230"/>
      <c r="UDL6" s="231"/>
      <c r="UDM6" s="230"/>
      <c r="UDN6" s="230"/>
      <c r="UDO6" s="230"/>
      <c r="UDP6" s="230"/>
      <c r="UDQ6" s="231"/>
      <c r="UDR6" s="230"/>
      <c r="UDS6" s="230"/>
      <c r="UDT6" s="230"/>
      <c r="UDU6" s="230"/>
      <c r="UDV6" s="231"/>
      <c r="UDW6" s="230"/>
      <c r="UDX6" s="230"/>
      <c r="UDY6" s="230"/>
      <c r="UDZ6" s="230"/>
      <c r="UEA6" s="231"/>
      <c r="UEB6" s="230"/>
      <c r="UEC6" s="230"/>
      <c r="UED6" s="230"/>
      <c r="UEE6" s="230"/>
      <c r="UEF6" s="231"/>
      <c r="UEG6" s="230"/>
      <c r="UEH6" s="230"/>
      <c r="UEI6" s="230"/>
      <c r="UEJ6" s="230"/>
      <c r="UEK6" s="231"/>
      <c r="UEL6" s="230"/>
      <c r="UEM6" s="230"/>
      <c r="UEN6" s="230"/>
      <c r="UEO6" s="230"/>
      <c r="UEP6" s="231"/>
      <c r="UEQ6" s="230"/>
      <c r="UER6" s="230"/>
      <c r="UES6" s="230"/>
      <c r="UET6" s="230"/>
      <c r="UEU6" s="231"/>
      <c r="UEV6" s="230"/>
      <c r="UEW6" s="230"/>
      <c r="UEX6" s="230"/>
      <c r="UEY6" s="230"/>
      <c r="UEZ6" s="231"/>
      <c r="UFA6" s="230"/>
      <c r="UFB6" s="230"/>
      <c r="UFC6" s="230"/>
      <c r="UFD6" s="230"/>
      <c r="UFE6" s="231"/>
      <c r="UFF6" s="230"/>
      <c r="UFG6" s="230"/>
      <c r="UFH6" s="230"/>
      <c r="UFI6" s="230"/>
      <c r="UFJ6" s="231"/>
      <c r="UFK6" s="230"/>
      <c r="UFL6" s="230"/>
      <c r="UFM6" s="230"/>
      <c r="UFN6" s="230"/>
      <c r="UFO6" s="231"/>
      <c r="UFP6" s="230"/>
      <c r="UFQ6" s="230"/>
      <c r="UFR6" s="230"/>
      <c r="UFS6" s="230"/>
      <c r="UFT6" s="231"/>
      <c r="UFU6" s="230"/>
      <c r="UFV6" s="230"/>
      <c r="UFW6" s="230"/>
      <c r="UFX6" s="230"/>
      <c r="UFY6" s="231"/>
      <c r="UFZ6" s="230"/>
      <c r="UGA6" s="230"/>
      <c r="UGB6" s="230"/>
      <c r="UGC6" s="230"/>
      <c r="UGD6" s="231"/>
      <c r="UGE6" s="230"/>
      <c r="UGF6" s="230"/>
      <c r="UGG6" s="230"/>
      <c r="UGH6" s="230"/>
      <c r="UGI6" s="231"/>
      <c r="UGJ6" s="230"/>
      <c r="UGK6" s="230"/>
      <c r="UGL6" s="230"/>
      <c r="UGM6" s="230"/>
      <c r="UGN6" s="231"/>
      <c r="UGO6" s="230"/>
      <c r="UGP6" s="230"/>
      <c r="UGQ6" s="230"/>
      <c r="UGR6" s="230"/>
      <c r="UGS6" s="231"/>
      <c r="UGT6" s="230"/>
      <c r="UGU6" s="230"/>
      <c r="UGV6" s="230"/>
      <c r="UGW6" s="230"/>
      <c r="UGX6" s="231"/>
      <c r="UGY6" s="230"/>
      <c r="UGZ6" s="230"/>
      <c r="UHA6" s="230"/>
      <c r="UHB6" s="230"/>
      <c r="UHC6" s="231"/>
      <c r="UHD6" s="230"/>
      <c r="UHE6" s="230"/>
      <c r="UHF6" s="230"/>
      <c r="UHG6" s="230"/>
      <c r="UHH6" s="231"/>
      <c r="UHI6" s="230"/>
      <c r="UHJ6" s="230"/>
      <c r="UHK6" s="230"/>
      <c r="UHL6" s="230"/>
      <c r="UHM6" s="231"/>
      <c r="UHN6" s="230"/>
      <c r="UHO6" s="230"/>
      <c r="UHP6" s="230"/>
      <c r="UHQ6" s="230"/>
      <c r="UHR6" s="231"/>
      <c r="UHS6" s="230"/>
      <c r="UHT6" s="230"/>
      <c r="UHU6" s="230"/>
      <c r="UHV6" s="230"/>
      <c r="UHW6" s="231"/>
      <c r="UHX6" s="230"/>
      <c r="UHY6" s="230"/>
      <c r="UHZ6" s="230"/>
      <c r="UIA6" s="230"/>
      <c r="UIB6" s="231"/>
      <c r="UIC6" s="230"/>
      <c r="UID6" s="230"/>
      <c r="UIE6" s="230"/>
      <c r="UIF6" s="230"/>
      <c r="UIG6" s="231"/>
      <c r="UIH6" s="230"/>
      <c r="UII6" s="230"/>
      <c r="UIJ6" s="230"/>
      <c r="UIK6" s="230"/>
      <c r="UIL6" s="231"/>
      <c r="UIM6" s="230"/>
      <c r="UIN6" s="230"/>
      <c r="UIO6" s="230"/>
      <c r="UIP6" s="230"/>
      <c r="UIQ6" s="231"/>
      <c r="UIR6" s="230"/>
      <c r="UIS6" s="230"/>
      <c r="UIT6" s="230"/>
      <c r="UIU6" s="230"/>
      <c r="UIV6" s="231"/>
      <c r="UIW6" s="230"/>
      <c r="UIX6" s="230"/>
      <c r="UIY6" s="230"/>
      <c r="UIZ6" s="230"/>
      <c r="UJA6" s="231"/>
      <c r="UJB6" s="230"/>
      <c r="UJC6" s="230"/>
      <c r="UJD6" s="230"/>
      <c r="UJE6" s="230"/>
      <c r="UJF6" s="231"/>
      <c r="UJG6" s="230"/>
      <c r="UJH6" s="230"/>
      <c r="UJI6" s="230"/>
      <c r="UJJ6" s="230"/>
      <c r="UJK6" s="231"/>
      <c r="UJL6" s="230"/>
      <c r="UJM6" s="230"/>
      <c r="UJN6" s="230"/>
      <c r="UJO6" s="230"/>
      <c r="UJP6" s="231"/>
      <c r="UJQ6" s="230"/>
      <c r="UJR6" s="230"/>
      <c r="UJS6" s="230"/>
      <c r="UJT6" s="230"/>
      <c r="UJU6" s="231"/>
      <c r="UJV6" s="230"/>
      <c r="UJW6" s="230"/>
      <c r="UJX6" s="230"/>
      <c r="UJY6" s="230"/>
      <c r="UJZ6" s="231"/>
      <c r="UKA6" s="230"/>
      <c r="UKB6" s="230"/>
      <c r="UKC6" s="230"/>
      <c r="UKD6" s="230"/>
      <c r="UKE6" s="231"/>
      <c r="UKF6" s="230"/>
      <c r="UKG6" s="230"/>
      <c r="UKH6" s="230"/>
      <c r="UKI6" s="230"/>
      <c r="UKJ6" s="231"/>
      <c r="UKK6" s="230"/>
      <c r="UKL6" s="230"/>
      <c r="UKM6" s="230"/>
      <c r="UKN6" s="230"/>
      <c r="UKO6" s="231"/>
      <c r="UKP6" s="230"/>
      <c r="UKQ6" s="230"/>
      <c r="UKR6" s="230"/>
      <c r="UKS6" s="230"/>
      <c r="UKT6" s="231"/>
      <c r="UKU6" s="230"/>
      <c r="UKV6" s="230"/>
      <c r="UKW6" s="230"/>
      <c r="UKX6" s="230"/>
      <c r="UKY6" s="231"/>
      <c r="UKZ6" s="230"/>
      <c r="ULA6" s="230"/>
      <c r="ULB6" s="230"/>
      <c r="ULC6" s="230"/>
      <c r="ULD6" s="231"/>
      <c r="ULE6" s="230"/>
      <c r="ULF6" s="230"/>
      <c r="ULG6" s="230"/>
      <c r="ULH6" s="230"/>
      <c r="ULI6" s="231"/>
      <c r="ULJ6" s="230"/>
      <c r="ULK6" s="230"/>
      <c r="ULL6" s="230"/>
      <c r="ULM6" s="230"/>
      <c r="ULN6" s="231"/>
      <c r="ULO6" s="230"/>
      <c r="ULP6" s="230"/>
      <c r="ULQ6" s="230"/>
      <c r="ULR6" s="230"/>
      <c r="ULS6" s="231"/>
      <c r="ULT6" s="230"/>
      <c r="ULU6" s="230"/>
      <c r="ULV6" s="230"/>
      <c r="ULW6" s="230"/>
      <c r="ULX6" s="231"/>
      <c r="ULY6" s="230"/>
      <c r="ULZ6" s="230"/>
      <c r="UMA6" s="230"/>
      <c r="UMB6" s="230"/>
      <c r="UMC6" s="231"/>
      <c r="UMD6" s="230"/>
      <c r="UME6" s="230"/>
      <c r="UMF6" s="230"/>
      <c r="UMG6" s="230"/>
      <c r="UMH6" s="231"/>
      <c r="UMI6" s="230"/>
      <c r="UMJ6" s="230"/>
      <c r="UMK6" s="230"/>
      <c r="UML6" s="230"/>
      <c r="UMM6" s="231"/>
      <c r="UMN6" s="230"/>
      <c r="UMO6" s="230"/>
      <c r="UMP6" s="230"/>
      <c r="UMQ6" s="230"/>
      <c r="UMR6" s="231"/>
      <c r="UMS6" s="230"/>
      <c r="UMT6" s="230"/>
      <c r="UMU6" s="230"/>
      <c r="UMV6" s="230"/>
      <c r="UMW6" s="231"/>
      <c r="UMX6" s="230"/>
      <c r="UMY6" s="230"/>
      <c r="UMZ6" s="230"/>
      <c r="UNA6" s="230"/>
      <c r="UNB6" s="231"/>
      <c r="UNC6" s="230"/>
      <c r="UND6" s="230"/>
      <c r="UNE6" s="230"/>
      <c r="UNF6" s="230"/>
      <c r="UNG6" s="231"/>
      <c r="UNH6" s="230"/>
      <c r="UNI6" s="230"/>
      <c r="UNJ6" s="230"/>
      <c r="UNK6" s="230"/>
      <c r="UNL6" s="231"/>
      <c r="UNM6" s="230"/>
      <c r="UNN6" s="230"/>
      <c r="UNO6" s="230"/>
      <c r="UNP6" s="230"/>
      <c r="UNQ6" s="231"/>
      <c r="UNR6" s="230"/>
      <c r="UNS6" s="230"/>
      <c r="UNT6" s="230"/>
      <c r="UNU6" s="230"/>
      <c r="UNV6" s="231"/>
      <c r="UNW6" s="230"/>
      <c r="UNX6" s="230"/>
      <c r="UNY6" s="230"/>
      <c r="UNZ6" s="230"/>
      <c r="UOA6" s="231"/>
      <c r="UOB6" s="230"/>
      <c r="UOC6" s="230"/>
      <c r="UOD6" s="230"/>
      <c r="UOE6" s="230"/>
      <c r="UOF6" s="231"/>
      <c r="UOG6" s="230"/>
      <c r="UOH6" s="230"/>
      <c r="UOI6" s="230"/>
      <c r="UOJ6" s="230"/>
      <c r="UOK6" s="231"/>
      <c r="UOL6" s="230"/>
      <c r="UOM6" s="230"/>
      <c r="UON6" s="230"/>
      <c r="UOO6" s="230"/>
      <c r="UOP6" s="231"/>
      <c r="UOQ6" s="230"/>
      <c r="UOR6" s="230"/>
      <c r="UOS6" s="230"/>
      <c r="UOT6" s="230"/>
      <c r="UOU6" s="231"/>
      <c r="UOV6" s="230"/>
      <c r="UOW6" s="230"/>
      <c r="UOX6" s="230"/>
      <c r="UOY6" s="230"/>
      <c r="UOZ6" s="231"/>
      <c r="UPA6" s="230"/>
      <c r="UPB6" s="230"/>
      <c r="UPC6" s="230"/>
      <c r="UPD6" s="230"/>
      <c r="UPE6" s="231"/>
      <c r="UPF6" s="230"/>
      <c r="UPG6" s="230"/>
      <c r="UPH6" s="230"/>
      <c r="UPI6" s="230"/>
      <c r="UPJ6" s="231"/>
      <c r="UPK6" s="230"/>
      <c r="UPL6" s="230"/>
      <c r="UPM6" s="230"/>
      <c r="UPN6" s="230"/>
      <c r="UPO6" s="231"/>
      <c r="UPP6" s="230"/>
      <c r="UPQ6" s="230"/>
      <c r="UPR6" s="230"/>
      <c r="UPS6" s="230"/>
      <c r="UPT6" s="231"/>
      <c r="UPU6" s="230"/>
      <c r="UPV6" s="230"/>
      <c r="UPW6" s="230"/>
      <c r="UPX6" s="230"/>
      <c r="UPY6" s="231"/>
      <c r="UPZ6" s="230"/>
      <c r="UQA6" s="230"/>
      <c r="UQB6" s="230"/>
      <c r="UQC6" s="230"/>
      <c r="UQD6" s="231"/>
      <c r="UQE6" s="230"/>
      <c r="UQF6" s="230"/>
      <c r="UQG6" s="230"/>
      <c r="UQH6" s="230"/>
      <c r="UQI6" s="231"/>
      <c r="UQJ6" s="230"/>
      <c r="UQK6" s="230"/>
      <c r="UQL6" s="230"/>
      <c r="UQM6" s="230"/>
      <c r="UQN6" s="231"/>
      <c r="UQO6" s="230"/>
      <c r="UQP6" s="230"/>
      <c r="UQQ6" s="230"/>
      <c r="UQR6" s="230"/>
      <c r="UQS6" s="231"/>
      <c r="UQT6" s="230"/>
      <c r="UQU6" s="230"/>
      <c r="UQV6" s="230"/>
      <c r="UQW6" s="230"/>
      <c r="UQX6" s="231"/>
      <c r="UQY6" s="230"/>
      <c r="UQZ6" s="230"/>
      <c r="URA6" s="230"/>
      <c r="URB6" s="230"/>
      <c r="URC6" s="231"/>
      <c r="URD6" s="230"/>
      <c r="URE6" s="230"/>
      <c r="URF6" s="230"/>
      <c r="URG6" s="230"/>
      <c r="URH6" s="231"/>
      <c r="URI6" s="230"/>
      <c r="URJ6" s="230"/>
      <c r="URK6" s="230"/>
      <c r="URL6" s="230"/>
      <c r="URM6" s="231"/>
      <c r="URN6" s="230"/>
      <c r="URO6" s="230"/>
      <c r="URP6" s="230"/>
      <c r="URQ6" s="230"/>
      <c r="URR6" s="231"/>
      <c r="URS6" s="230"/>
      <c r="URT6" s="230"/>
      <c r="URU6" s="230"/>
      <c r="URV6" s="230"/>
      <c r="URW6" s="231"/>
      <c r="URX6" s="230"/>
      <c r="URY6" s="230"/>
      <c r="URZ6" s="230"/>
      <c r="USA6" s="230"/>
      <c r="USB6" s="231"/>
      <c r="USC6" s="230"/>
      <c r="USD6" s="230"/>
      <c r="USE6" s="230"/>
      <c r="USF6" s="230"/>
      <c r="USG6" s="231"/>
      <c r="USH6" s="230"/>
      <c r="USI6" s="230"/>
      <c r="USJ6" s="230"/>
      <c r="USK6" s="230"/>
      <c r="USL6" s="231"/>
      <c r="USM6" s="230"/>
      <c r="USN6" s="230"/>
      <c r="USO6" s="230"/>
      <c r="USP6" s="230"/>
      <c r="USQ6" s="231"/>
      <c r="USR6" s="230"/>
      <c r="USS6" s="230"/>
      <c r="UST6" s="230"/>
      <c r="USU6" s="230"/>
      <c r="USV6" s="231"/>
      <c r="USW6" s="230"/>
      <c r="USX6" s="230"/>
      <c r="USY6" s="230"/>
      <c r="USZ6" s="230"/>
      <c r="UTA6" s="231"/>
      <c r="UTB6" s="230"/>
      <c r="UTC6" s="230"/>
      <c r="UTD6" s="230"/>
      <c r="UTE6" s="230"/>
      <c r="UTF6" s="231"/>
      <c r="UTG6" s="230"/>
      <c r="UTH6" s="230"/>
      <c r="UTI6" s="230"/>
      <c r="UTJ6" s="230"/>
      <c r="UTK6" s="231"/>
      <c r="UTL6" s="230"/>
      <c r="UTM6" s="230"/>
      <c r="UTN6" s="230"/>
      <c r="UTO6" s="230"/>
      <c r="UTP6" s="231"/>
      <c r="UTQ6" s="230"/>
      <c r="UTR6" s="230"/>
      <c r="UTS6" s="230"/>
      <c r="UTT6" s="230"/>
      <c r="UTU6" s="231"/>
      <c r="UTV6" s="230"/>
      <c r="UTW6" s="230"/>
      <c r="UTX6" s="230"/>
      <c r="UTY6" s="230"/>
      <c r="UTZ6" s="231"/>
      <c r="UUA6" s="230"/>
      <c r="UUB6" s="230"/>
      <c r="UUC6" s="230"/>
      <c r="UUD6" s="230"/>
      <c r="UUE6" s="231"/>
      <c r="UUF6" s="230"/>
      <c r="UUG6" s="230"/>
      <c r="UUH6" s="230"/>
      <c r="UUI6" s="230"/>
      <c r="UUJ6" s="231"/>
      <c r="UUK6" s="230"/>
      <c r="UUL6" s="230"/>
      <c r="UUM6" s="230"/>
      <c r="UUN6" s="230"/>
      <c r="UUO6" s="231"/>
      <c r="UUP6" s="230"/>
      <c r="UUQ6" s="230"/>
      <c r="UUR6" s="230"/>
      <c r="UUS6" s="230"/>
      <c r="UUT6" s="231"/>
      <c r="UUU6" s="230"/>
      <c r="UUV6" s="230"/>
      <c r="UUW6" s="230"/>
      <c r="UUX6" s="230"/>
      <c r="UUY6" s="231"/>
      <c r="UUZ6" s="230"/>
      <c r="UVA6" s="230"/>
      <c r="UVB6" s="230"/>
      <c r="UVC6" s="230"/>
      <c r="UVD6" s="231"/>
      <c r="UVE6" s="230"/>
      <c r="UVF6" s="230"/>
      <c r="UVG6" s="230"/>
      <c r="UVH6" s="230"/>
      <c r="UVI6" s="231"/>
      <c r="UVJ6" s="230"/>
      <c r="UVK6" s="230"/>
      <c r="UVL6" s="230"/>
      <c r="UVM6" s="230"/>
      <c r="UVN6" s="231"/>
      <c r="UVO6" s="230"/>
      <c r="UVP6" s="230"/>
      <c r="UVQ6" s="230"/>
      <c r="UVR6" s="230"/>
      <c r="UVS6" s="231"/>
      <c r="UVT6" s="230"/>
      <c r="UVU6" s="230"/>
      <c r="UVV6" s="230"/>
      <c r="UVW6" s="230"/>
      <c r="UVX6" s="231"/>
      <c r="UVY6" s="230"/>
      <c r="UVZ6" s="230"/>
      <c r="UWA6" s="230"/>
      <c r="UWB6" s="230"/>
      <c r="UWC6" s="231"/>
      <c r="UWD6" s="230"/>
      <c r="UWE6" s="230"/>
      <c r="UWF6" s="230"/>
      <c r="UWG6" s="230"/>
      <c r="UWH6" s="231"/>
      <c r="UWI6" s="230"/>
      <c r="UWJ6" s="230"/>
      <c r="UWK6" s="230"/>
      <c r="UWL6" s="230"/>
      <c r="UWM6" s="231"/>
      <c r="UWN6" s="230"/>
      <c r="UWO6" s="230"/>
      <c r="UWP6" s="230"/>
      <c r="UWQ6" s="230"/>
      <c r="UWR6" s="231"/>
      <c r="UWS6" s="230"/>
      <c r="UWT6" s="230"/>
      <c r="UWU6" s="230"/>
      <c r="UWV6" s="230"/>
      <c r="UWW6" s="231"/>
      <c r="UWX6" s="230"/>
      <c r="UWY6" s="230"/>
      <c r="UWZ6" s="230"/>
      <c r="UXA6" s="230"/>
      <c r="UXB6" s="231"/>
      <c r="UXC6" s="230"/>
      <c r="UXD6" s="230"/>
      <c r="UXE6" s="230"/>
      <c r="UXF6" s="230"/>
      <c r="UXG6" s="231"/>
      <c r="UXH6" s="230"/>
      <c r="UXI6" s="230"/>
      <c r="UXJ6" s="230"/>
      <c r="UXK6" s="230"/>
      <c r="UXL6" s="231"/>
      <c r="UXM6" s="230"/>
      <c r="UXN6" s="230"/>
      <c r="UXO6" s="230"/>
      <c r="UXP6" s="230"/>
      <c r="UXQ6" s="231"/>
      <c r="UXR6" s="230"/>
      <c r="UXS6" s="230"/>
      <c r="UXT6" s="230"/>
      <c r="UXU6" s="230"/>
      <c r="UXV6" s="231"/>
      <c r="UXW6" s="230"/>
      <c r="UXX6" s="230"/>
      <c r="UXY6" s="230"/>
      <c r="UXZ6" s="230"/>
      <c r="UYA6" s="231"/>
      <c r="UYB6" s="230"/>
      <c r="UYC6" s="230"/>
      <c r="UYD6" s="230"/>
      <c r="UYE6" s="230"/>
      <c r="UYF6" s="231"/>
      <c r="UYG6" s="230"/>
      <c r="UYH6" s="230"/>
      <c r="UYI6" s="230"/>
      <c r="UYJ6" s="230"/>
      <c r="UYK6" s="231"/>
      <c r="UYL6" s="230"/>
      <c r="UYM6" s="230"/>
      <c r="UYN6" s="230"/>
      <c r="UYO6" s="230"/>
      <c r="UYP6" s="231"/>
      <c r="UYQ6" s="230"/>
      <c r="UYR6" s="230"/>
      <c r="UYS6" s="230"/>
      <c r="UYT6" s="230"/>
      <c r="UYU6" s="231"/>
      <c r="UYV6" s="230"/>
      <c r="UYW6" s="230"/>
      <c r="UYX6" s="230"/>
      <c r="UYY6" s="230"/>
      <c r="UYZ6" s="231"/>
      <c r="UZA6" s="230"/>
      <c r="UZB6" s="230"/>
      <c r="UZC6" s="230"/>
      <c r="UZD6" s="230"/>
      <c r="UZE6" s="231"/>
      <c r="UZF6" s="230"/>
      <c r="UZG6" s="230"/>
      <c r="UZH6" s="230"/>
      <c r="UZI6" s="230"/>
      <c r="UZJ6" s="231"/>
      <c r="UZK6" s="230"/>
      <c r="UZL6" s="230"/>
      <c r="UZM6" s="230"/>
      <c r="UZN6" s="230"/>
      <c r="UZO6" s="231"/>
      <c r="UZP6" s="230"/>
      <c r="UZQ6" s="230"/>
      <c r="UZR6" s="230"/>
      <c r="UZS6" s="230"/>
      <c r="UZT6" s="231"/>
      <c r="UZU6" s="230"/>
      <c r="UZV6" s="230"/>
      <c r="UZW6" s="230"/>
      <c r="UZX6" s="230"/>
      <c r="UZY6" s="231"/>
      <c r="UZZ6" s="230"/>
      <c r="VAA6" s="230"/>
      <c r="VAB6" s="230"/>
      <c r="VAC6" s="230"/>
      <c r="VAD6" s="231"/>
      <c r="VAE6" s="230"/>
      <c r="VAF6" s="230"/>
      <c r="VAG6" s="230"/>
      <c r="VAH6" s="230"/>
      <c r="VAI6" s="231"/>
      <c r="VAJ6" s="230"/>
      <c r="VAK6" s="230"/>
      <c r="VAL6" s="230"/>
      <c r="VAM6" s="230"/>
      <c r="VAN6" s="231"/>
      <c r="VAO6" s="230"/>
      <c r="VAP6" s="230"/>
      <c r="VAQ6" s="230"/>
      <c r="VAR6" s="230"/>
      <c r="VAS6" s="231"/>
      <c r="VAT6" s="230"/>
      <c r="VAU6" s="230"/>
      <c r="VAV6" s="230"/>
      <c r="VAW6" s="230"/>
      <c r="VAX6" s="231"/>
      <c r="VAY6" s="230"/>
      <c r="VAZ6" s="230"/>
      <c r="VBA6" s="230"/>
      <c r="VBB6" s="230"/>
      <c r="VBC6" s="231"/>
      <c r="VBD6" s="230"/>
      <c r="VBE6" s="230"/>
      <c r="VBF6" s="230"/>
      <c r="VBG6" s="230"/>
      <c r="VBH6" s="231"/>
      <c r="VBI6" s="230"/>
      <c r="VBJ6" s="230"/>
      <c r="VBK6" s="230"/>
      <c r="VBL6" s="230"/>
      <c r="VBM6" s="231"/>
      <c r="VBN6" s="230"/>
      <c r="VBO6" s="230"/>
      <c r="VBP6" s="230"/>
      <c r="VBQ6" s="230"/>
      <c r="VBR6" s="231"/>
      <c r="VBS6" s="230"/>
      <c r="VBT6" s="230"/>
      <c r="VBU6" s="230"/>
      <c r="VBV6" s="230"/>
      <c r="VBW6" s="231"/>
      <c r="VBX6" s="230"/>
      <c r="VBY6" s="230"/>
      <c r="VBZ6" s="230"/>
      <c r="VCA6" s="230"/>
      <c r="VCB6" s="231"/>
      <c r="VCC6" s="230"/>
      <c r="VCD6" s="230"/>
      <c r="VCE6" s="230"/>
      <c r="VCF6" s="230"/>
      <c r="VCG6" s="231"/>
      <c r="VCH6" s="230"/>
      <c r="VCI6" s="230"/>
      <c r="VCJ6" s="230"/>
      <c r="VCK6" s="230"/>
      <c r="VCL6" s="231"/>
      <c r="VCM6" s="230"/>
      <c r="VCN6" s="230"/>
      <c r="VCO6" s="230"/>
      <c r="VCP6" s="230"/>
      <c r="VCQ6" s="231"/>
      <c r="VCR6" s="230"/>
      <c r="VCS6" s="230"/>
      <c r="VCT6" s="230"/>
      <c r="VCU6" s="230"/>
      <c r="VCV6" s="231"/>
      <c r="VCW6" s="230"/>
      <c r="VCX6" s="230"/>
      <c r="VCY6" s="230"/>
      <c r="VCZ6" s="230"/>
      <c r="VDA6" s="231"/>
      <c r="VDB6" s="230"/>
      <c r="VDC6" s="230"/>
      <c r="VDD6" s="230"/>
      <c r="VDE6" s="230"/>
      <c r="VDF6" s="231"/>
      <c r="VDG6" s="230"/>
      <c r="VDH6" s="230"/>
      <c r="VDI6" s="230"/>
      <c r="VDJ6" s="230"/>
      <c r="VDK6" s="231"/>
      <c r="VDL6" s="230"/>
      <c r="VDM6" s="230"/>
      <c r="VDN6" s="230"/>
      <c r="VDO6" s="230"/>
      <c r="VDP6" s="231"/>
      <c r="VDQ6" s="230"/>
      <c r="VDR6" s="230"/>
      <c r="VDS6" s="230"/>
      <c r="VDT6" s="230"/>
      <c r="VDU6" s="231"/>
      <c r="VDV6" s="230"/>
      <c r="VDW6" s="230"/>
      <c r="VDX6" s="230"/>
      <c r="VDY6" s="230"/>
      <c r="VDZ6" s="231"/>
      <c r="VEA6" s="230"/>
      <c r="VEB6" s="230"/>
      <c r="VEC6" s="230"/>
      <c r="VED6" s="230"/>
      <c r="VEE6" s="231"/>
      <c r="VEF6" s="230"/>
      <c r="VEG6" s="230"/>
      <c r="VEH6" s="230"/>
      <c r="VEI6" s="230"/>
      <c r="VEJ6" s="231"/>
      <c r="VEK6" s="230"/>
      <c r="VEL6" s="230"/>
      <c r="VEM6" s="230"/>
      <c r="VEN6" s="230"/>
      <c r="VEO6" s="231"/>
      <c r="VEP6" s="230"/>
      <c r="VEQ6" s="230"/>
      <c r="VER6" s="230"/>
      <c r="VES6" s="230"/>
      <c r="VET6" s="231"/>
      <c r="VEU6" s="230"/>
      <c r="VEV6" s="230"/>
      <c r="VEW6" s="230"/>
      <c r="VEX6" s="230"/>
      <c r="VEY6" s="231"/>
      <c r="VEZ6" s="230"/>
      <c r="VFA6" s="230"/>
      <c r="VFB6" s="230"/>
      <c r="VFC6" s="230"/>
      <c r="VFD6" s="231"/>
      <c r="VFE6" s="230"/>
      <c r="VFF6" s="230"/>
      <c r="VFG6" s="230"/>
      <c r="VFH6" s="230"/>
      <c r="VFI6" s="231"/>
      <c r="VFJ6" s="230"/>
      <c r="VFK6" s="230"/>
      <c r="VFL6" s="230"/>
      <c r="VFM6" s="230"/>
      <c r="VFN6" s="231"/>
      <c r="VFO6" s="230"/>
      <c r="VFP6" s="230"/>
      <c r="VFQ6" s="230"/>
      <c r="VFR6" s="230"/>
      <c r="VFS6" s="231"/>
      <c r="VFT6" s="230"/>
      <c r="VFU6" s="230"/>
      <c r="VFV6" s="230"/>
      <c r="VFW6" s="230"/>
      <c r="VFX6" s="231"/>
      <c r="VFY6" s="230"/>
      <c r="VFZ6" s="230"/>
      <c r="VGA6" s="230"/>
      <c r="VGB6" s="230"/>
      <c r="VGC6" s="231"/>
      <c r="VGD6" s="230"/>
      <c r="VGE6" s="230"/>
      <c r="VGF6" s="230"/>
      <c r="VGG6" s="230"/>
      <c r="VGH6" s="231"/>
      <c r="VGI6" s="230"/>
      <c r="VGJ6" s="230"/>
      <c r="VGK6" s="230"/>
      <c r="VGL6" s="230"/>
      <c r="VGM6" s="231"/>
      <c r="VGN6" s="230"/>
      <c r="VGO6" s="230"/>
      <c r="VGP6" s="230"/>
      <c r="VGQ6" s="230"/>
      <c r="VGR6" s="231"/>
      <c r="VGS6" s="230"/>
      <c r="VGT6" s="230"/>
      <c r="VGU6" s="230"/>
      <c r="VGV6" s="230"/>
      <c r="VGW6" s="231"/>
      <c r="VGX6" s="230"/>
      <c r="VGY6" s="230"/>
      <c r="VGZ6" s="230"/>
      <c r="VHA6" s="230"/>
      <c r="VHB6" s="231"/>
      <c r="VHC6" s="230"/>
      <c r="VHD6" s="230"/>
      <c r="VHE6" s="230"/>
      <c r="VHF6" s="230"/>
      <c r="VHG6" s="231"/>
      <c r="VHH6" s="230"/>
      <c r="VHI6" s="230"/>
      <c r="VHJ6" s="230"/>
      <c r="VHK6" s="230"/>
      <c r="VHL6" s="231"/>
      <c r="VHM6" s="230"/>
      <c r="VHN6" s="230"/>
      <c r="VHO6" s="230"/>
      <c r="VHP6" s="230"/>
      <c r="VHQ6" s="231"/>
      <c r="VHR6" s="230"/>
      <c r="VHS6" s="230"/>
      <c r="VHT6" s="230"/>
      <c r="VHU6" s="230"/>
      <c r="VHV6" s="231"/>
      <c r="VHW6" s="230"/>
      <c r="VHX6" s="230"/>
      <c r="VHY6" s="230"/>
      <c r="VHZ6" s="230"/>
      <c r="VIA6" s="231"/>
      <c r="VIB6" s="230"/>
      <c r="VIC6" s="230"/>
      <c r="VID6" s="230"/>
      <c r="VIE6" s="230"/>
      <c r="VIF6" s="231"/>
      <c r="VIG6" s="230"/>
      <c r="VIH6" s="230"/>
      <c r="VII6" s="230"/>
      <c r="VIJ6" s="230"/>
      <c r="VIK6" s="231"/>
      <c r="VIL6" s="230"/>
      <c r="VIM6" s="230"/>
      <c r="VIN6" s="230"/>
      <c r="VIO6" s="230"/>
      <c r="VIP6" s="231"/>
      <c r="VIQ6" s="230"/>
      <c r="VIR6" s="230"/>
      <c r="VIS6" s="230"/>
      <c r="VIT6" s="230"/>
      <c r="VIU6" s="231"/>
      <c r="VIV6" s="230"/>
      <c r="VIW6" s="230"/>
      <c r="VIX6" s="230"/>
      <c r="VIY6" s="230"/>
      <c r="VIZ6" s="231"/>
      <c r="VJA6" s="230"/>
      <c r="VJB6" s="230"/>
      <c r="VJC6" s="230"/>
      <c r="VJD6" s="230"/>
      <c r="VJE6" s="231"/>
      <c r="VJF6" s="230"/>
      <c r="VJG6" s="230"/>
      <c r="VJH6" s="230"/>
      <c r="VJI6" s="230"/>
      <c r="VJJ6" s="231"/>
      <c r="VJK6" s="230"/>
      <c r="VJL6" s="230"/>
      <c r="VJM6" s="230"/>
      <c r="VJN6" s="230"/>
      <c r="VJO6" s="231"/>
      <c r="VJP6" s="230"/>
      <c r="VJQ6" s="230"/>
      <c r="VJR6" s="230"/>
      <c r="VJS6" s="230"/>
      <c r="VJT6" s="231"/>
      <c r="VJU6" s="230"/>
      <c r="VJV6" s="230"/>
      <c r="VJW6" s="230"/>
      <c r="VJX6" s="230"/>
      <c r="VJY6" s="231"/>
      <c r="VJZ6" s="230"/>
      <c r="VKA6" s="230"/>
      <c r="VKB6" s="230"/>
      <c r="VKC6" s="230"/>
      <c r="VKD6" s="231"/>
      <c r="VKE6" s="230"/>
      <c r="VKF6" s="230"/>
      <c r="VKG6" s="230"/>
      <c r="VKH6" s="230"/>
      <c r="VKI6" s="231"/>
      <c r="VKJ6" s="230"/>
      <c r="VKK6" s="230"/>
      <c r="VKL6" s="230"/>
      <c r="VKM6" s="230"/>
      <c r="VKN6" s="231"/>
      <c r="VKO6" s="230"/>
      <c r="VKP6" s="230"/>
      <c r="VKQ6" s="230"/>
      <c r="VKR6" s="230"/>
      <c r="VKS6" s="231"/>
      <c r="VKT6" s="230"/>
      <c r="VKU6" s="230"/>
      <c r="VKV6" s="230"/>
      <c r="VKW6" s="230"/>
      <c r="VKX6" s="231"/>
      <c r="VKY6" s="230"/>
      <c r="VKZ6" s="230"/>
      <c r="VLA6" s="230"/>
      <c r="VLB6" s="230"/>
      <c r="VLC6" s="231"/>
      <c r="VLD6" s="230"/>
      <c r="VLE6" s="230"/>
      <c r="VLF6" s="230"/>
      <c r="VLG6" s="230"/>
      <c r="VLH6" s="231"/>
      <c r="VLI6" s="230"/>
      <c r="VLJ6" s="230"/>
      <c r="VLK6" s="230"/>
      <c r="VLL6" s="230"/>
      <c r="VLM6" s="231"/>
      <c r="VLN6" s="230"/>
      <c r="VLO6" s="230"/>
      <c r="VLP6" s="230"/>
      <c r="VLQ6" s="230"/>
      <c r="VLR6" s="231"/>
      <c r="VLS6" s="230"/>
      <c r="VLT6" s="230"/>
      <c r="VLU6" s="230"/>
      <c r="VLV6" s="230"/>
      <c r="VLW6" s="231"/>
      <c r="VLX6" s="230"/>
      <c r="VLY6" s="230"/>
      <c r="VLZ6" s="230"/>
      <c r="VMA6" s="230"/>
      <c r="VMB6" s="231"/>
      <c r="VMC6" s="230"/>
      <c r="VMD6" s="230"/>
      <c r="VME6" s="230"/>
      <c r="VMF6" s="230"/>
      <c r="VMG6" s="231"/>
      <c r="VMH6" s="230"/>
      <c r="VMI6" s="230"/>
      <c r="VMJ6" s="230"/>
      <c r="VMK6" s="230"/>
      <c r="VML6" s="231"/>
      <c r="VMM6" s="230"/>
      <c r="VMN6" s="230"/>
      <c r="VMO6" s="230"/>
      <c r="VMP6" s="230"/>
      <c r="VMQ6" s="231"/>
      <c r="VMR6" s="230"/>
      <c r="VMS6" s="230"/>
      <c r="VMT6" s="230"/>
      <c r="VMU6" s="230"/>
      <c r="VMV6" s="231"/>
      <c r="VMW6" s="230"/>
      <c r="VMX6" s="230"/>
      <c r="VMY6" s="230"/>
      <c r="VMZ6" s="230"/>
      <c r="VNA6" s="231"/>
      <c r="VNB6" s="230"/>
      <c r="VNC6" s="230"/>
      <c r="VND6" s="230"/>
      <c r="VNE6" s="230"/>
      <c r="VNF6" s="231"/>
      <c r="VNG6" s="230"/>
      <c r="VNH6" s="230"/>
      <c r="VNI6" s="230"/>
      <c r="VNJ6" s="230"/>
      <c r="VNK6" s="231"/>
      <c r="VNL6" s="230"/>
      <c r="VNM6" s="230"/>
      <c r="VNN6" s="230"/>
      <c r="VNO6" s="230"/>
      <c r="VNP6" s="231"/>
      <c r="VNQ6" s="230"/>
      <c r="VNR6" s="230"/>
      <c r="VNS6" s="230"/>
      <c r="VNT6" s="230"/>
      <c r="VNU6" s="231"/>
      <c r="VNV6" s="230"/>
      <c r="VNW6" s="230"/>
      <c r="VNX6" s="230"/>
      <c r="VNY6" s="230"/>
      <c r="VNZ6" s="231"/>
      <c r="VOA6" s="230"/>
      <c r="VOB6" s="230"/>
      <c r="VOC6" s="230"/>
      <c r="VOD6" s="230"/>
      <c r="VOE6" s="231"/>
      <c r="VOF6" s="230"/>
      <c r="VOG6" s="230"/>
      <c r="VOH6" s="230"/>
      <c r="VOI6" s="230"/>
      <c r="VOJ6" s="231"/>
      <c r="VOK6" s="230"/>
      <c r="VOL6" s="230"/>
      <c r="VOM6" s="230"/>
      <c r="VON6" s="230"/>
      <c r="VOO6" s="231"/>
      <c r="VOP6" s="230"/>
      <c r="VOQ6" s="230"/>
      <c r="VOR6" s="230"/>
      <c r="VOS6" s="230"/>
      <c r="VOT6" s="231"/>
      <c r="VOU6" s="230"/>
      <c r="VOV6" s="230"/>
      <c r="VOW6" s="230"/>
      <c r="VOX6" s="230"/>
      <c r="VOY6" s="231"/>
      <c r="VOZ6" s="230"/>
      <c r="VPA6" s="230"/>
      <c r="VPB6" s="230"/>
      <c r="VPC6" s="230"/>
      <c r="VPD6" s="231"/>
      <c r="VPE6" s="230"/>
      <c r="VPF6" s="230"/>
      <c r="VPG6" s="230"/>
      <c r="VPH6" s="230"/>
      <c r="VPI6" s="231"/>
      <c r="VPJ6" s="230"/>
      <c r="VPK6" s="230"/>
      <c r="VPL6" s="230"/>
      <c r="VPM6" s="230"/>
      <c r="VPN6" s="231"/>
      <c r="VPO6" s="230"/>
      <c r="VPP6" s="230"/>
      <c r="VPQ6" s="230"/>
      <c r="VPR6" s="230"/>
      <c r="VPS6" s="231"/>
      <c r="VPT6" s="230"/>
      <c r="VPU6" s="230"/>
      <c r="VPV6" s="230"/>
      <c r="VPW6" s="230"/>
      <c r="VPX6" s="231"/>
      <c r="VPY6" s="230"/>
      <c r="VPZ6" s="230"/>
      <c r="VQA6" s="230"/>
      <c r="VQB6" s="230"/>
      <c r="VQC6" s="231"/>
      <c r="VQD6" s="230"/>
      <c r="VQE6" s="230"/>
      <c r="VQF6" s="230"/>
      <c r="VQG6" s="230"/>
      <c r="VQH6" s="231"/>
      <c r="VQI6" s="230"/>
      <c r="VQJ6" s="230"/>
      <c r="VQK6" s="230"/>
      <c r="VQL6" s="230"/>
      <c r="VQM6" s="231"/>
      <c r="VQN6" s="230"/>
      <c r="VQO6" s="230"/>
      <c r="VQP6" s="230"/>
      <c r="VQQ6" s="230"/>
      <c r="VQR6" s="231"/>
      <c r="VQS6" s="230"/>
      <c r="VQT6" s="230"/>
      <c r="VQU6" s="230"/>
      <c r="VQV6" s="230"/>
      <c r="VQW6" s="231"/>
      <c r="VQX6" s="230"/>
      <c r="VQY6" s="230"/>
      <c r="VQZ6" s="230"/>
      <c r="VRA6" s="230"/>
      <c r="VRB6" s="231"/>
      <c r="VRC6" s="230"/>
      <c r="VRD6" s="230"/>
      <c r="VRE6" s="230"/>
      <c r="VRF6" s="230"/>
      <c r="VRG6" s="231"/>
      <c r="VRH6" s="230"/>
      <c r="VRI6" s="230"/>
      <c r="VRJ6" s="230"/>
      <c r="VRK6" s="230"/>
      <c r="VRL6" s="231"/>
      <c r="VRM6" s="230"/>
      <c r="VRN6" s="230"/>
      <c r="VRO6" s="230"/>
      <c r="VRP6" s="230"/>
      <c r="VRQ6" s="231"/>
      <c r="VRR6" s="230"/>
      <c r="VRS6" s="230"/>
      <c r="VRT6" s="230"/>
      <c r="VRU6" s="230"/>
      <c r="VRV6" s="231"/>
      <c r="VRW6" s="230"/>
      <c r="VRX6" s="230"/>
      <c r="VRY6" s="230"/>
      <c r="VRZ6" s="230"/>
      <c r="VSA6" s="231"/>
      <c r="VSB6" s="230"/>
      <c r="VSC6" s="230"/>
      <c r="VSD6" s="230"/>
      <c r="VSE6" s="230"/>
      <c r="VSF6" s="231"/>
      <c r="VSG6" s="230"/>
      <c r="VSH6" s="230"/>
      <c r="VSI6" s="230"/>
      <c r="VSJ6" s="230"/>
      <c r="VSK6" s="231"/>
      <c r="VSL6" s="230"/>
      <c r="VSM6" s="230"/>
      <c r="VSN6" s="230"/>
      <c r="VSO6" s="230"/>
      <c r="VSP6" s="231"/>
      <c r="VSQ6" s="230"/>
      <c r="VSR6" s="230"/>
      <c r="VSS6" s="230"/>
      <c r="VST6" s="230"/>
      <c r="VSU6" s="231"/>
      <c r="VSV6" s="230"/>
      <c r="VSW6" s="230"/>
      <c r="VSX6" s="230"/>
      <c r="VSY6" s="230"/>
      <c r="VSZ6" s="231"/>
      <c r="VTA6" s="230"/>
      <c r="VTB6" s="230"/>
      <c r="VTC6" s="230"/>
      <c r="VTD6" s="230"/>
      <c r="VTE6" s="231"/>
      <c r="VTF6" s="230"/>
      <c r="VTG6" s="230"/>
      <c r="VTH6" s="230"/>
      <c r="VTI6" s="230"/>
      <c r="VTJ6" s="231"/>
      <c r="VTK6" s="230"/>
      <c r="VTL6" s="230"/>
      <c r="VTM6" s="230"/>
      <c r="VTN6" s="230"/>
      <c r="VTO6" s="231"/>
      <c r="VTP6" s="230"/>
      <c r="VTQ6" s="230"/>
      <c r="VTR6" s="230"/>
      <c r="VTS6" s="230"/>
      <c r="VTT6" s="231"/>
      <c r="VTU6" s="230"/>
      <c r="VTV6" s="230"/>
      <c r="VTW6" s="230"/>
      <c r="VTX6" s="230"/>
      <c r="VTY6" s="231"/>
      <c r="VTZ6" s="230"/>
      <c r="VUA6" s="230"/>
      <c r="VUB6" s="230"/>
      <c r="VUC6" s="230"/>
      <c r="VUD6" s="231"/>
      <c r="VUE6" s="230"/>
      <c r="VUF6" s="230"/>
      <c r="VUG6" s="230"/>
      <c r="VUH6" s="230"/>
      <c r="VUI6" s="231"/>
      <c r="VUJ6" s="230"/>
      <c r="VUK6" s="230"/>
      <c r="VUL6" s="230"/>
      <c r="VUM6" s="230"/>
      <c r="VUN6" s="231"/>
      <c r="VUO6" s="230"/>
      <c r="VUP6" s="230"/>
      <c r="VUQ6" s="230"/>
      <c r="VUR6" s="230"/>
      <c r="VUS6" s="231"/>
      <c r="VUT6" s="230"/>
      <c r="VUU6" s="230"/>
      <c r="VUV6" s="230"/>
      <c r="VUW6" s="230"/>
      <c r="VUX6" s="231"/>
      <c r="VUY6" s="230"/>
      <c r="VUZ6" s="230"/>
      <c r="VVA6" s="230"/>
      <c r="VVB6" s="230"/>
      <c r="VVC6" s="231"/>
      <c r="VVD6" s="230"/>
      <c r="VVE6" s="230"/>
      <c r="VVF6" s="230"/>
      <c r="VVG6" s="230"/>
      <c r="VVH6" s="231"/>
      <c r="VVI6" s="230"/>
      <c r="VVJ6" s="230"/>
      <c r="VVK6" s="230"/>
      <c r="VVL6" s="230"/>
      <c r="VVM6" s="231"/>
      <c r="VVN6" s="230"/>
      <c r="VVO6" s="230"/>
      <c r="VVP6" s="230"/>
      <c r="VVQ6" s="230"/>
      <c r="VVR6" s="231"/>
      <c r="VVS6" s="230"/>
      <c r="VVT6" s="230"/>
      <c r="VVU6" s="230"/>
      <c r="VVV6" s="230"/>
      <c r="VVW6" s="231"/>
      <c r="VVX6" s="230"/>
      <c r="VVY6" s="230"/>
      <c r="VVZ6" s="230"/>
      <c r="VWA6" s="230"/>
      <c r="VWB6" s="231"/>
      <c r="VWC6" s="230"/>
      <c r="VWD6" s="230"/>
      <c r="VWE6" s="230"/>
      <c r="VWF6" s="230"/>
      <c r="VWG6" s="231"/>
      <c r="VWH6" s="230"/>
      <c r="VWI6" s="230"/>
      <c r="VWJ6" s="230"/>
      <c r="VWK6" s="230"/>
      <c r="VWL6" s="231"/>
      <c r="VWM6" s="230"/>
      <c r="VWN6" s="230"/>
      <c r="VWO6" s="230"/>
      <c r="VWP6" s="230"/>
      <c r="VWQ6" s="231"/>
      <c r="VWR6" s="230"/>
      <c r="VWS6" s="230"/>
      <c r="VWT6" s="230"/>
      <c r="VWU6" s="230"/>
      <c r="VWV6" s="231"/>
      <c r="VWW6" s="230"/>
      <c r="VWX6" s="230"/>
      <c r="VWY6" s="230"/>
      <c r="VWZ6" s="230"/>
      <c r="VXA6" s="231"/>
      <c r="VXB6" s="230"/>
      <c r="VXC6" s="230"/>
      <c r="VXD6" s="230"/>
      <c r="VXE6" s="230"/>
      <c r="VXF6" s="231"/>
      <c r="VXG6" s="230"/>
      <c r="VXH6" s="230"/>
      <c r="VXI6" s="230"/>
      <c r="VXJ6" s="230"/>
      <c r="VXK6" s="231"/>
      <c r="VXL6" s="230"/>
      <c r="VXM6" s="230"/>
      <c r="VXN6" s="230"/>
      <c r="VXO6" s="230"/>
      <c r="VXP6" s="231"/>
      <c r="VXQ6" s="230"/>
      <c r="VXR6" s="230"/>
      <c r="VXS6" s="230"/>
      <c r="VXT6" s="230"/>
      <c r="VXU6" s="231"/>
      <c r="VXV6" s="230"/>
      <c r="VXW6" s="230"/>
      <c r="VXX6" s="230"/>
      <c r="VXY6" s="230"/>
      <c r="VXZ6" s="231"/>
      <c r="VYA6" s="230"/>
      <c r="VYB6" s="230"/>
      <c r="VYC6" s="230"/>
      <c r="VYD6" s="230"/>
      <c r="VYE6" s="231"/>
      <c r="VYF6" s="230"/>
      <c r="VYG6" s="230"/>
      <c r="VYH6" s="230"/>
      <c r="VYI6" s="230"/>
      <c r="VYJ6" s="231"/>
      <c r="VYK6" s="230"/>
      <c r="VYL6" s="230"/>
      <c r="VYM6" s="230"/>
      <c r="VYN6" s="230"/>
      <c r="VYO6" s="231"/>
      <c r="VYP6" s="230"/>
      <c r="VYQ6" s="230"/>
      <c r="VYR6" s="230"/>
      <c r="VYS6" s="230"/>
      <c r="VYT6" s="231"/>
      <c r="VYU6" s="230"/>
      <c r="VYV6" s="230"/>
      <c r="VYW6" s="230"/>
      <c r="VYX6" s="230"/>
      <c r="VYY6" s="231"/>
      <c r="VYZ6" s="230"/>
      <c r="VZA6" s="230"/>
      <c r="VZB6" s="230"/>
      <c r="VZC6" s="230"/>
      <c r="VZD6" s="231"/>
      <c r="VZE6" s="230"/>
      <c r="VZF6" s="230"/>
      <c r="VZG6" s="230"/>
      <c r="VZH6" s="230"/>
      <c r="VZI6" s="231"/>
      <c r="VZJ6" s="230"/>
      <c r="VZK6" s="230"/>
      <c r="VZL6" s="230"/>
      <c r="VZM6" s="230"/>
      <c r="VZN6" s="231"/>
      <c r="VZO6" s="230"/>
      <c r="VZP6" s="230"/>
      <c r="VZQ6" s="230"/>
      <c r="VZR6" s="230"/>
      <c r="VZS6" s="231"/>
      <c r="VZT6" s="230"/>
      <c r="VZU6" s="230"/>
      <c r="VZV6" s="230"/>
      <c r="VZW6" s="230"/>
      <c r="VZX6" s="231"/>
      <c r="VZY6" s="230"/>
      <c r="VZZ6" s="230"/>
      <c r="WAA6" s="230"/>
      <c r="WAB6" s="230"/>
      <c r="WAC6" s="231"/>
      <c r="WAD6" s="230"/>
      <c r="WAE6" s="230"/>
      <c r="WAF6" s="230"/>
      <c r="WAG6" s="230"/>
      <c r="WAH6" s="231"/>
      <c r="WAI6" s="230"/>
      <c r="WAJ6" s="230"/>
      <c r="WAK6" s="230"/>
      <c r="WAL6" s="230"/>
      <c r="WAM6" s="231"/>
      <c r="WAN6" s="230"/>
      <c r="WAO6" s="230"/>
      <c r="WAP6" s="230"/>
      <c r="WAQ6" s="230"/>
      <c r="WAR6" s="231"/>
      <c r="WAS6" s="230"/>
      <c r="WAT6" s="230"/>
      <c r="WAU6" s="230"/>
      <c r="WAV6" s="230"/>
      <c r="WAW6" s="231"/>
      <c r="WAX6" s="230"/>
      <c r="WAY6" s="230"/>
      <c r="WAZ6" s="230"/>
      <c r="WBA6" s="230"/>
      <c r="WBB6" s="231"/>
      <c r="WBC6" s="230"/>
      <c r="WBD6" s="230"/>
      <c r="WBE6" s="230"/>
      <c r="WBF6" s="230"/>
      <c r="WBG6" s="231"/>
      <c r="WBH6" s="230"/>
      <c r="WBI6" s="230"/>
      <c r="WBJ6" s="230"/>
      <c r="WBK6" s="230"/>
      <c r="WBL6" s="231"/>
      <c r="WBM6" s="230"/>
      <c r="WBN6" s="230"/>
      <c r="WBO6" s="230"/>
      <c r="WBP6" s="230"/>
      <c r="WBQ6" s="231"/>
      <c r="WBR6" s="230"/>
      <c r="WBS6" s="230"/>
      <c r="WBT6" s="230"/>
      <c r="WBU6" s="230"/>
      <c r="WBV6" s="231"/>
      <c r="WBW6" s="230"/>
      <c r="WBX6" s="230"/>
      <c r="WBY6" s="230"/>
      <c r="WBZ6" s="230"/>
      <c r="WCA6" s="231"/>
      <c r="WCB6" s="230"/>
      <c r="WCC6" s="230"/>
      <c r="WCD6" s="230"/>
      <c r="WCE6" s="230"/>
      <c r="WCF6" s="231"/>
      <c r="WCG6" s="230"/>
      <c r="WCH6" s="230"/>
      <c r="WCI6" s="230"/>
      <c r="WCJ6" s="230"/>
      <c r="WCK6" s="231"/>
      <c r="WCL6" s="230"/>
      <c r="WCM6" s="230"/>
      <c r="WCN6" s="230"/>
      <c r="WCO6" s="230"/>
      <c r="WCP6" s="231"/>
      <c r="WCQ6" s="230"/>
      <c r="WCR6" s="230"/>
      <c r="WCS6" s="230"/>
      <c r="WCT6" s="230"/>
      <c r="WCU6" s="231"/>
      <c r="WCV6" s="230"/>
      <c r="WCW6" s="230"/>
      <c r="WCX6" s="230"/>
      <c r="WCY6" s="230"/>
      <c r="WCZ6" s="231"/>
      <c r="WDA6" s="230"/>
      <c r="WDB6" s="230"/>
      <c r="WDC6" s="230"/>
      <c r="WDD6" s="230"/>
      <c r="WDE6" s="231"/>
      <c r="WDF6" s="230"/>
      <c r="WDG6" s="230"/>
      <c r="WDH6" s="230"/>
      <c r="WDI6" s="230"/>
      <c r="WDJ6" s="231"/>
      <c r="WDK6" s="230"/>
      <c r="WDL6" s="230"/>
      <c r="WDM6" s="230"/>
      <c r="WDN6" s="230"/>
      <c r="WDO6" s="231"/>
      <c r="WDP6" s="230"/>
      <c r="WDQ6" s="230"/>
      <c r="WDR6" s="230"/>
      <c r="WDS6" s="230"/>
      <c r="WDT6" s="231"/>
      <c r="WDU6" s="230"/>
      <c r="WDV6" s="230"/>
      <c r="WDW6" s="230"/>
      <c r="WDX6" s="230"/>
      <c r="WDY6" s="231"/>
      <c r="WDZ6" s="230"/>
      <c r="WEA6" s="230"/>
      <c r="WEB6" s="230"/>
      <c r="WEC6" s="230"/>
      <c r="WED6" s="231"/>
      <c r="WEE6" s="230"/>
      <c r="WEF6" s="230"/>
      <c r="WEG6" s="230"/>
      <c r="WEH6" s="230"/>
      <c r="WEI6" s="231"/>
      <c r="WEJ6" s="230"/>
      <c r="WEK6" s="230"/>
      <c r="WEL6" s="230"/>
      <c r="WEM6" s="230"/>
      <c r="WEN6" s="231"/>
      <c r="WEO6" s="230"/>
      <c r="WEP6" s="230"/>
      <c r="WEQ6" s="230"/>
      <c r="WER6" s="230"/>
      <c r="WES6" s="231"/>
      <c r="WET6" s="230"/>
      <c r="WEU6" s="230"/>
      <c r="WEV6" s="230"/>
      <c r="WEW6" s="230"/>
      <c r="WEX6" s="231"/>
      <c r="WEY6" s="230"/>
      <c r="WEZ6" s="230"/>
      <c r="WFA6" s="230"/>
      <c r="WFB6" s="230"/>
      <c r="WFC6" s="231"/>
      <c r="WFD6" s="230"/>
      <c r="WFE6" s="230"/>
      <c r="WFF6" s="230"/>
      <c r="WFG6" s="230"/>
      <c r="WFH6" s="231"/>
      <c r="WFI6" s="230"/>
      <c r="WFJ6" s="230"/>
      <c r="WFK6" s="230"/>
      <c r="WFL6" s="230"/>
      <c r="WFM6" s="231"/>
      <c r="WFN6" s="230"/>
      <c r="WFO6" s="230"/>
      <c r="WFP6" s="230"/>
      <c r="WFQ6" s="230"/>
      <c r="WFR6" s="231"/>
      <c r="WFS6" s="230"/>
      <c r="WFT6" s="230"/>
      <c r="WFU6" s="230"/>
      <c r="WFV6" s="230"/>
      <c r="WFW6" s="231"/>
      <c r="WFX6" s="230"/>
      <c r="WFY6" s="230"/>
      <c r="WFZ6" s="230"/>
      <c r="WGA6" s="230"/>
      <c r="WGB6" s="231"/>
      <c r="WGC6" s="230"/>
      <c r="WGD6" s="230"/>
      <c r="WGE6" s="230"/>
      <c r="WGF6" s="230"/>
      <c r="WGG6" s="231"/>
      <c r="WGH6" s="230"/>
      <c r="WGI6" s="230"/>
      <c r="WGJ6" s="230"/>
      <c r="WGK6" s="230"/>
      <c r="WGL6" s="231"/>
      <c r="WGM6" s="230"/>
      <c r="WGN6" s="230"/>
      <c r="WGO6" s="230"/>
      <c r="WGP6" s="230"/>
      <c r="WGQ6" s="231"/>
      <c r="WGR6" s="230"/>
      <c r="WGS6" s="230"/>
      <c r="WGT6" s="230"/>
      <c r="WGU6" s="230"/>
      <c r="WGV6" s="231"/>
      <c r="WGW6" s="230"/>
      <c r="WGX6" s="230"/>
      <c r="WGY6" s="230"/>
      <c r="WGZ6" s="230"/>
      <c r="WHA6" s="231"/>
      <c r="WHB6" s="230"/>
      <c r="WHC6" s="230"/>
      <c r="WHD6" s="230"/>
      <c r="WHE6" s="230"/>
      <c r="WHF6" s="231"/>
      <c r="WHG6" s="230"/>
      <c r="WHH6" s="230"/>
      <c r="WHI6" s="230"/>
      <c r="WHJ6" s="230"/>
      <c r="WHK6" s="231"/>
      <c r="WHL6" s="230"/>
      <c r="WHM6" s="230"/>
      <c r="WHN6" s="230"/>
      <c r="WHO6" s="230"/>
      <c r="WHP6" s="231"/>
      <c r="WHQ6" s="230"/>
      <c r="WHR6" s="230"/>
      <c r="WHS6" s="230"/>
      <c r="WHT6" s="230"/>
      <c r="WHU6" s="231"/>
      <c r="WHV6" s="230"/>
      <c r="WHW6" s="230"/>
      <c r="WHX6" s="230"/>
      <c r="WHY6" s="230"/>
      <c r="WHZ6" s="231"/>
      <c r="WIA6" s="230"/>
      <c r="WIB6" s="230"/>
      <c r="WIC6" s="230"/>
      <c r="WID6" s="230"/>
      <c r="WIE6" s="231"/>
      <c r="WIF6" s="230"/>
      <c r="WIG6" s="230"/>
      <c r="WIH6" s="230"/>
      <c r="WII6" s="230"/>
      <c r="WIJ6" s="231"/>
      <c r="WIK6" s="230"/>
      <c r="WIL6" s="230"/>
      <c r="WIM6" s="230"/>
      <c r="WIN6" s="230"/>
      <c r="WIO6" s="231"/>
      <c r="WIP6" s="230"/>
      <c r="WIQ6" s="230"/>
      <c r="WIR6" s="230"/>
      <c r="WIS6" s="230"/>
      <c r="WIT6" s="231"/>
      <c r="WIU6" s="230"/>
      <c r="WIV6" s="230"/>
      <c r="WIW6" s="230"/>
      <c r="WIX6" s="230"/>
      <c r="WIY6" s="231"/>
      <c r="WIZ6" s="230"/>
      <c r="WJA6" s="230"/>
      <c r="WJB6" s="230"/>
      <c r="WJC6" s="230"/>
      <c r="WJD6" s="231"/>
      <c r="WJE6" s="230"/>
      <c r="WJF6" s="230"/>
      <c r="WJG6" s="230"/>
      <c r="WJH6" s="230"/>
      <c r="WJI6" s="231"/>
      <c r="WJJ6" s="230"/>
      <c r="WJK6" s="230"/>
      <c r="WJL6" s="230"/>
      <c r="WJM6" s="230"/>
      <c r="WJN6" s="231"/>
      <c r="WJO6" s="230"/>
      <c r="WJP6" s="230"/>
      <c r="WJQ6" s="230"/>
      <c r="WJR6" s="230"/>
      <c r="WJS6" s="231"/>
      <c r="WJT6" s="230"/>
      <c r="WJU6" s="230"/>
      <c r="WJV6" s="230"/>
      <c r="WJW6" s="230"/>
      <c r="WJX6" s="231"/>
      <c r="WJY6" s="230"/>
      <c r="WJZ6" s="230"/>
      <c r="WKA6" s="230"/>
      <c r="WKB6" s="230"/>
      <c r="WKC6" s="231"/>
      <c r="WKD6" s="230"/>
      <c r="WKE6" s="230"/>
      <c r="WKF6" s="230"/>
      <c r="WKG6" s="230"/>
      <c r="WKH6" s="231"/>
      <c r="WKI6" s="230"/>
      <c r="WKJ6" s="230"/>
      <c r="WKK6" s="230"/>
      <c r="WKL6" s="230"/>
      <c r="WKM6" s="231"/>
      <c r="WKN6" s="230"/>
      <c r="WKO6" s="230"/>
      <c r="WKP6" s="230"/>
      <c r="WKQ6" s="230"/>
      <c r="WKR6" s="231"/>
      <c r="WKS6" s="230"/>
      <c r="WKT6" s="230"/>
      <c r="WKU6" s="230"/>
      <c r="WKV6" s="230"/>
      <c r="WKW6" s="231"/>
      <c r="WKX6" s="230"/>
      <c r="WKY6" s="230"/>
      <c r="WKZ6" s="230"/>
      <c r="WLA6" s="230"/>
      <c r="WLB6" s="231"/>
      <c r="WLC6" s="230"/>
      <c r="WLD6" s="230"/>
      <c r="WLE6" s="230"/>
      <c r="WLF6" s="230"/>
      <c r="WLG6" s="231"/>
      <c r="WLH6" s="230"/>
      <c r="WLI6" s="230"/>
      <c r="WLJ6" s="230"/>
      <c r="WLK6" s="230"/>
      <c r="WLL6" s="231"/>
      <c r="WLM6" s="230"/>
      <c r="WLN6" s="230"/>
      <c r="WLO6" s="230"/>
      <c r="WLP6" s="230"/>
      <c r="WLQ6" s="231"/>
      <c r="WLR6" s="230"/>
      <c r="WLS6" s="230"/>
      <c r="WLT6" s="230"/>
      <c r="WLU6" s="230"/>
      <c r="WLV6" s="231"/>
      <c r="WLW6" s="230"/>
      <c r="WLX6" s="230"/>
      <c r="WLY6" s="230"/>
      <c r="WLZ6" s="230"/>
      <c r="WMA6" s="231"/>
      <c r="WMB6" s="230"/>
      <c r="WMC6" s="230"/>
      <c r="WMD6" s="230"/>
      <c r="WME6" s="230"/>
      <c r="WMF6" s="231"/>
      <c r="WMG6" s="230"/>
      <c r="WMH6" s="230"/>
      <c r="WMI6" s="230"/>
      <c r="WMJ6" s="230"/>
      <c r="WMK6" s="231"/>
      <c r="WML6" s="230"/>
      <c r="WMM6" s="230"/>
      <c r="WMN6" s="230"/>
      <c r="WMO6" s="230"/>
      <c r="WMP6" s="231"/>
      <c r="WMQ6" s="230"/>
      <c r="WMR6" s="230"/>
      <c r="WMS6" s="230"/>
      <c r="WMT6" s="230"/>
      <c r="WMU6" s="231"/>
      <c r="WMV6" s="230"/>
      <c r="WMW6" s="230"/>
      <c r="WMX6" s="230"/>
      <c r="WMY6" s="230"/>
      <c r="WMZ6" s="231"/>
      <c r="WNA6" s="230"/>
      <c r="WNB6" s="230"/>
      <c r="WNC6" s="230"/>
      <c r="WND6" s="230"/>
      <c r="WNE6" s="231"/>
      <c r="WNF6" s="230"/>
      <c r="WNG6" s="230"/>
      <c r="WNH6" s="230"/>
      <c r="WNI6" s="230"/>
      <c r="WNJ6" s="231"/>
      <c r="WNK6" s="230"/>
      <c r="WNL6" s="230"/>
      <c r="WNM6" s="230"/>
      <c r="WNN6" s="230"/>
      <c r="WNO6" s="231"/>
      <c r="WNP6" s="230"/>
      <c r="WNQ6" s="230"/>
      <c r="WNR6" s="230"/>
      <c r="WNS6" s="230"/>
      <c r="WNT6" s="231"/>
      <c r="WNU6" s="230"/>
      <c r="WNV6" s="230"/>
      <c r="WNW6" s="230"/>
      <c r="WNX6" s="230"/>
      <c r="WNY6" s="231"/>
      <c r="WNZ6" s="230"/>
      <c r="WOA6" s="230"/>
      <c r="WOB6" s="230"/>
      <c r="WOC6" s="230"/>
      <c r="WOD6" s="231"/>
      <c r="WOE6" s="230"/>
      <c r="WOF6" s="230"/>
      <c r="WOG6" s="230"/>
      <c r="WOH6" s="230"/>
      <c r="WOI6" s="231"/>
      <c r="WOJ6" s="230"/>
      <c r="WOK6" s="230"/>
      <c r="WOL6" s="230"/>
      <c r="WOM6" s="230"/>
      <c r="WON6" s="231"/>
      <c r="WOO6" s="230"/>
      <c r="WOP6" s="230"/>
      <c r="WOQ6" s="230"/>
      <c r="WOR6" s="230"/>
      <c r="WOS6" s="231"/>
      <c r="WOT6" s="230"/>
      <c r="WOU6" s="230"/>
      <c r="WOV6" s="230"/>
      <c r="WOW6" s="230"/>
      <c r="WOX6" s="231"/>
      <c r="WOY6" s="230"/>
      <c r="WOZ6" s="230"/>
      <c r="WPA6" s="230"/>
      <c r="WPB6" s="230"/>
      <c r="WPC6" s="231"/>
      <c r="WPD6" s="230"/>
      <c r="WPE6" s="230"/>
      <c r="WPF6" s="230"/>
      <c r="WPG6" s="230"/>
      <c r="WPH6" s="231"/>
      <c r="WPI6" s="230"/>
      <c r="WPJ6" s="230"/>
      <c r="WPK6" s="230"/>
      <c r="WPL6" s="230"/>
      <c r="WPM6" s="231"/>
      <c r="WPN6" s="230"/>
      <c r="WPO6" s="230"/>
      <c r="WPP6" s="230"/>
      <c r="WPQ6" s="230"/>
      <c r="WPR6" s="231"/>
      <c r="WPS6" s="230"/>
      <c r="WPT6" s="230"/>
      <c r="WPU6" s="230"/>
      <c r="WPV6" s="230"/>
      <c r="WPW6" s="231"/>
      <c r="WPX6" s="230"/>
      <c r="WPY6" s="230"/>
      <c r="WPZ6" s="230"/>
      <c r="WQA6" s="230"/>
      <c r="WQB6" s="231"/>
      <c r="WQC6" s="230"/>
      <c r="WQD6" s="230"/>
      <c r="WQE6" s="230"/>
      <c r="WQF6" s="230"/>
      <c r="WQG6" s="231"/>
      <c r="WQH6" s="230"/>
      <c r="WQI6" s="230"/>
      <c r="WQJ6" s="230"/>
      <c r="WQK6" s="230"/>
      <c r="WQL6" s="231"/>
      <c r="WQM6" s="230"/>
      <c r="WQN6" s="230"/>
      <c r="WQO6" s="230"/>
      <c r="WQP6" s="230"/>
      <c r="WQQ6" s="231"/>
      <c r="WQR6" s="230"/>
      <c r="WQS6" s="230"/>
      <c r="WQT6" s="230"/>
      <c r="WQU6" s="230"/>
      <c r="WQV6" s="231"/>
      <c r="WQW6" s="230"/>
      <c r="WQX6" s="230"/>
      <c r="WQY6" s="230"/>
      <c r="WQZ6" s="230"/>
      <c r="WRA6" s="231"/>
      <c r="WRB6" s="230"/>
      <c r="WRC6" s="230"/>
      <c r="WRD6" s="230"/>
      <c r="WRE6" s="230"/>
      <c r="WRF6" s="231"/>
      <c r="WRG6" s="230"/>
      <c r="WRH6" s="230"/>
      <c r="WRI6" s="230"/>
      <c r="WRJ6" s="230"/>
      <c r="WRK6" s="231"/>
      <c r="WRL6" s="230"/>
      <c r="WRM6" s="230"/>
      <c r="WRN6" s="230"/>
      <c r="WRO6" s="230"/>
      <c r="WRP6" s="231"/>
      <c r="WRQ6" s="230"/>
      <c r="WRR6" s="230"/>
      <c r="WRS6" s="230"/>
      <c r="WRT6" s="230"/>
      <c r="WRU6" s="231"/>
      <c r="WRV6" s="230"/>
      <c r="WRW6" s="230"/>
      <c r="WRX6" s="230"/>
      <c r="WRY6" s="230"/>
      <c r="WRZ6" s="231"/>
      <c r="WSA6" s="230"/>
      <c r="WSB6" s="230"/>
      <c r="WSC6" s="230"/>
      <c r="WSD6" s="230"/>
      <c r="WSE6" s="231"/>
      <c r="WSF6" s="230"/>
      <c r="WSG6" s="230"/>
      <c r="WSH6" s="230"/>
      <c r="WSI6" s="230"/>
      <c r="WSJ6" s="231"/>
      <c r="WSK6" s="230"/>
      <c r="WSL6" s="230"/>
      <c r="WSM6" s="230"/>
      <c r="WSN6" s="230"/>
      <c r="WSO6" s="231"/>
      <c r="WSP6" s="230"/>
      <c r="WSQ6" s="230"/>
      <c r="WSR6" s="230"/>
      <c r="WSS6" s="230"/>
      <c r="WST6" s="231"/>
      <c r="WSU6" s="230"/>
      <c r="WSV6" s="230"/>
      <c r="WSW6" s="230"/>
      <c r="WSX6" s="230"/>
      <c r="WSY6" s="231"/>
      <c r="WSZ6" s="230"/>
      <c r="WTA6" s="230"/>
      <c r="WTB6" s="230"/>
      <c r="WTC6" s="230"/>
      <c r="WTD6" s="231"/>
      <c r="WTE6" s="230"/>
      <c r="WTF6" s="230"/>
      <c r="WTG6" s="230"/>
      <c r="WTH6" s="230"/>
      <c r="WTI6" s="231"/>
      <c r="WTJ6" s="230"/>
      <c r="WTK6" s="230"/>
      <c r="WTL6" s="230"/>
      <c r="WTM6" s="230"/>
      <c r="WTN6" s="231"/>
      <c r="WTO6" s="230"/>
      <c r="WTP6" s="230"/>
      <c r="WTQ6" s="230"/>
      <c r="WTR6" s="230"/>
      <c r="WTS6" s="231"/>
      <c r="WTT6" s="230"/>
      <c r="WTU6" s="230"/>
      <c r="WTV6" s="230"/>
      <c r="WTW6" s="230"/>
      <c r="WTX6" s="231"/>
      <c r="WTY6" s="230"/>
      <c r="WTZ6" s="230"/>
      <c r="WUA6" s="230"/>
      <c r="WUB6" s="230"/>
      <c r="WUC6" s="231"/>
      <c r="WUD6" s="230"/>
      <c r="WUE6" s="230"/>
      <c r="WUF6" s="230"/>
      <c r="WUG6" s="230"/>
      <c r="WUH6" s="231"/>
      <c r="WUI6" s="230"/>
      <c r="WUJ6" s="230"/>
      <c r="WUK6" s="230"/>
      <c r="WUL6" s="230"/>
      <c r="WUM6" s="231"/>
      <c r="WUN6" s="230"/>
      <c r="WUO6" s="230"/>
      <c r="WUP6" s="230"/>
      <c r="WUQ6" s="230"/>
      <c r="WUR6" s="231"/>
      <c r="WUS6" s="230"/>
      <c r="WUT6" s="230"/>
      <c r="WUU6" s="230"/>
      <c r="WUV6" s="230"/>
      <c r="WUW6" s="231"/>
      <c r="WUX6" s="230"/>
      <c r="WUY6" s="230"/>
      <c r="WUZ6" s="230"/>
      <c r="WVA6" s="230"/>
      <c r="WVB6" s="231"/>
      <c r="WVC6" s="230"/>
      <c r="WVD6" s="230"/>
      <c r="WVE6" s="230"/>
      <c r="WVF6" s="230"/>
      <c r="WVG6" s="231"/>
      <c r="WVH6" s="230"/>
      <c r="WVI6" s="230"/>
      <c r="WVJ6" s="230"/>
      <c r="WVK6" s="230"/>
      <c r="WVL6" s="231"/>
      <c r="WVM6" s="230"/>
      <c r="WVN6" s="230"/>
      <c r="WVO6" s="230"/>
      <c r="WVP6" s="230"/>
      <c r="WVQ6" s="231"/>
      <c r="WVR6" s="230"/>
      <c r="WVS6" s="230"/>
      <c r="WVT6" s="230"/>
      <c r="WVU6" s="230"/>
      <c r="WVV6" s="231"/>
      <c r="WVW6" s="230"/>
      <c r="WVX6" s="230"/>
      <c r="WVY6" s="230"/>
      <c r="WVZ6" s="230"/>
      <c r="WWA6" s="231"/>
      <c r="WWB6" s="230"/>
      <c r="WWC6" s="230"/>
      <c r="WWD6" s="230"/>
      <c r="WWE6" s="230"/>
      <c r="WWF6" s="231"/>
      <c r="WWG6" s="230"/>
      <c r="WWH6" s="230"/>
      <c r="WWI6" s="230"/>
      <c r="WWJ6" s="230"/>
      <c r="WWK6" s="231"/>
      <c r="WWL6" s="230"/>
      <c r="WWM6" s="230"/>
      <c r="WWN6" s="230"/>
      <c r="WWO6" s="230"/>
      <c r="WWP6" s="231"/>
      <c r="WWQ6" s="230"/>
      <c r="WWR6" s="230"/>
      <c r="WWS6" s="230"/>
      <c r="WWT6" s="230"/>
      <c r="WWU6" s="231"/>
      <c r="WWV6" s="230"/>
      <c r="WWW6" s="230"/>
      <c r="WWX6" s="230"/>
      <c r="WWY6" s="230"/>
      <c r="WWZ6" s="231"/>
      <c r="WXA6" s="230"/>
      <c r="WXB6" s="230"/>
      <c r="WXC6" s="230"/>
      <c r="WXD6" s="230"/>
      <c r="WXE6" s="231"/>
      <c r="WXF6" s="230"/>
      <c r="WXG6" s="230"/>
      <c r="WXH6" s="230"/>
      <c r="WXI6" s="230"/>
      <c r="WXJ6" s="231"/>
      <c r="WXK6" s="230"/>
      <c r="WXL6" s="230"/>
      <c r="WXM6" s="230"/>
      <c r="WXN6" s="230"/>
      <c r="WXO6" s="231"/>
      <c r="WXP6" s="230"/>
      <c r="WXQ6" s="230"/>
      <c r="WXR6" s="230"/>
      <c r="WXS6" s="230"/>
      <c r="WXT6" s="231"/>
      <c r="WXU6" s="230"/>
      <c r="WXV6" s="230"/>
      <c r="WXW6" s="230"/>
      <c r="WXX6" s="230"/>
      <c r="WXY6" s="231"/>
      <c r="WXZ6" s="230"/>
      <c r="WYA6" s="230"/>
      <c r="WYB6" s="230"/>
      <c r="WYC6" s="230"/>
      <c r="WYD6" s="231"/>
      <c r="WYE6" s="230"/>
      <c r="WYF6" s="230"/>
      <c r="WYG6" s="230"/>
      <c r="WYH6" s="230"/>
      <c r="WYI6" s="231"/>
      <c r="WYJ6" s="230"/>
      <c r="WYK6" s="230"/>
      <c r="WYL6" s="230"/>
      <c r="WYM6" s="230"/>
      <c r="WYN6" s="231"/>
      <c r="WYO6" s="230"/>
      <c r="WYP6" s="230"/>
      <c r="WYQ6" s="230"/>
      <c r="WYR6" s="230"/>
      <c r="WYS6" s="231"/>
      <c r="WYT6" s="230"/>
      <c r="WYU6" s="230"/>
      <c r="WYV6" s="230"/>
      <c r="WYW6" s="230"/>
      <c r="WYX6" s="231"/>
      <c r="WYY6" s="230"/>
      <c r="WYZ6" s="230"/>
      <c r="WZA6" s="230"/>
      <c r="WZB6" s="230"/>
      <c r="WZC6" s="231"/>
      <c r="WZD6" s="230"/>
      <c r="WZE6" s="230"/>
      <c r="WZF6" s="230"/>
      <c r="WZG6" s="230"/>
      <c r="WZH6" s="231"/>
      <c r="WZI6" s="230"/>
      <c r="WZJ6" s="230"/>
      <c r="WZK6" s="230"/>
      <c r="WZL6" s="230"/>
      <c r="WZM6" s="231"/>
      <c r="WZN6" s="230"/>
      <c r="WZO6" s="230"/>
      <c r="WZP6" s="230"/>
      <c r="WZQ6" s="230"/>
      <c r="WZR6" s="231"/>
      <c r="WZS6" s="230"/>
      <c r="WZT6" s="230"/>
      <c r="WZU6" s="230"/>
      <c r="WZV6" s="230"/>
      <c r="WZW6" s="231"/>
      <c r="WZX6" s="230"/>
      <c r="WZY6" s="230"/>
      <c r="WZZ6" s="230"/>
      <c r="XAA6" s="230"/>
      <c r="XAB6" s="231"/>
      <c r="XAC6" s="230"/>
      <c r="XAD6" s="230"/>
      <c r="XAE6" s="230"/>
      <c r="XAF6" s="230"/>
      <c r="XAG6" s="231"/>
      <c r="XAH6" s="230"/>
      <c r="XAI6" s="230"/>
      <c r="XAJ6" s="230"/>
      <c r="XAK6" s="230"/>
      <c r="XAL6" s="231"/>
      <c r="XAM6" s="230"/>
      <c r="XAN6" s="230"/>
      <c r="XAO6" s="230"/>
      <c r="XAP6" s="230"/>
      <c r="XAQ6" s="231"/>
      <c r="XAR6" s="230"/>
      <c r="XAS6" s="230"/>
      <c r="XAT6" s="230"/>
      <c r="XAU6" s="230"/>
      <c r="XAV6" s="231"/>
      <c r="XAW6" s="230"/>
      <c r="XAX6" s="230"/>
      <c r="XAY6" s="230"/>
      <c r="XAZ6" s="230"/>
      <c r="XBA6" s="231"/>
      <c r="XBB6" s="230"/>
      <c r="XBC6" s="230"/>
      <c r="XBD6" s="230"/>
      <c r="XBE6" s="230"/>
      <c r="XBF6" s="231"/>
      <c r="XBG6" s="230"/>
      <c r="XBH6" s="230"/>
      <c r="XBI6" s="230"/>
      <c r="XBJ6" s="230"/>
      <c r="XBK6" s="231"/>
      <c r="XBL6" s="230"/>
      <c r="XBM6" s="230"/>
      <c r="XBN6" s="230"/>
      <c r="XBO6" s="230"/>
      <c r="XBP6" s="231"/>
      <c r="XBQ6" s="230"/>
      <c r="XBR6" s="230"/>
      <c r="XBS6" s="230"/>
      <c r="XBT6" s="230"/>
      <c r="XBU6" s="231"/>
      <c r="XBV6" s="230"/>
      <c r="XBW6" s="230"/>
      <c r="XBX6" s="230"/>
      <c r="XBY6" s="230"/>
      <c r="XBZ6" s="231"/>
      <c r="XCA6" s="230"/>
      <c r="XCB6" s="230"/>
      <c r="XCC6" s="230"/>
      <c r="XCD6" s="230"/>
      <c r="XCE6" s="231"/>
      <c r="XCF6" s="230"/>
      <c r="XCG6" s="230"/>
      <c r="XCH6" s="230"/>
      <c r="XCI6" s="230"/>
      <c r="XCJ6" s="231"/>
      <c r="XCK6" s="230"/>
      <c r="XCL6" s="230"/>
      <c r="XCM6" s="230"/>
      <c r="XCN6" s="230"/>
      <c r="XCO6" s="231"/>
      <c r="XCP6" s="230"/>
      <c r="XCQ6" s="230"/>
      <c r="XCR6" s="230"/>
      <c r="XCS6" s="230"/>
      <c r="XCT6" s="231"/>
      <c r="XCU6" s="230"/>
      <c r="XCV6" s="230"/>
      <c r="XCW6" s="230"/>
      <c r="XCX6" s="230"/>
      <c r="XCY6" s="231"/>
      <c r="XCZ6" s="230"/>
      <c r="XDA6" s="230"/>
      <c r="XDB6" s="230"/>
      <c r="XDC6" s="230"/>
      <c r="XDD6" s="231"/>
      <c r="XDE6" s="230"/>
      <c r="XDF6" s="230"/>
      <c r="XDG6" s="230"/>
      <c r="XDH6" s="230"/>
      <c r="XDI6" s="231"/>
      <c r="XDJ6" s="230"/>
      <c r="XDK6" s="230"/>
      <c r="XDL6" s="230"/>
      <c r="XDM6" s="230"/>
      <c r="XDN6" s="231"/>
      <c r="XDO6" s="230"/>
      <c r="XDP6" s="230"/>
      <c r="XDQ6" s="230"/>
      <c r="XDR6" s="230"/>
      <c r="XDS6" s="231"/>
      <c r="XDT6" s="230"/>
      <c r="XDU6" s="230"/>
      <c r="XDV6" s="230"/>
      <c r="XDW6" s="230"/>
      <c r="XDX6" s="231"/>
      <c r="XDY6" s="230"/>
      <c r="XDZ6" s="230"/>
      <c r="XEA6" s="230"/>
      <c r="XEB6" s="230"/>
      <c r="XEC6" s="231"/>
      <c r="XED6" s="230"/>
      <c r="XEE6" s="230"/>
      <c r="XEF6" s="230"/>
      <c r="XEG6" s="230"/>
      <c r="XEH6" s="231"/>
      <c r="XEI6" s="230"/>
      <c r="XEJ6" s="230"/>
      <c r="XEK6" s="230"/>
      <c r="XEL6" s="230"/>
      <c r="XEM6" s="231"/>
      <c r="XEN6" s="230"/>
      <c r="XEO6" s="230"/>
      <c r="XEP6" s="230"/>
      <c r="XEQ6" s="230"/>
      <c r="XER6" s="231"/>
      <c r="XES6" s="230"/>
      <c r="XET6" s="230"/>
      <c r="XEU6" s="230"/>
      <c r="XEV6" s="230"/>
      <c r="XEW6" s="231"/>
      <c r="XEX6" s="230"/>
      <c r="XEY6" s="230"/>
      <c r="XEZ6" s="230"/>
    </row>
    <row r="7" spans="1:16380">
      <c r="A7" s="516" t="s">
        <v>3318</v>
      </c>
      <c r="B7" s="516" t="s">
        <v>3319</v>
      </c>
      <c r="C7" s="507" t="s">
        <v>3325</v>
      </c>
      <c r="D7" s="508"/>
      <c r="E7" s="407" t="s">
        <v>666</v>
      </c>
      <c r="F7" s="516" t="s">
        <v>3318</v>
      </c>
      <c r="G7" s="516" t="s">
        <v>3319</v>
      </c>
      <c r="H7" s="516" t="s">
        <v>3325</v>
      </c>
      <c r="I7" s="516" t="s">
        <v>666</v>
      </c>
      <c r="J7" s="516"/>
      <c r="K7" s="516" t="s">
        <v>3318</v>
      </c>
      <c r="L7" s="516" t="s">
        <v>3319</v>
      </c>
      <c r="M7" s="516" t="s">
        <v>3325</v>
      </c>
      <c r="N7" s="516" t="s">
        <v>666</v>
      </c>
      <c r="O7" s="516"/>
      <c r="P7" s="516" t="s">
        <v>3318</v>
      </c>
      <c r="Q7" s="516" t="s">
        <v>3319</v>
      </c>
      <c r="R7" s="516" t="s">
        <v>3325</v>
      </c>
      <c r="S7" s="516" t="s">
        <v>666</v>
      </c>
      <c r="T7" s="516"/>
      <c r="U7" s="516" t="s">
        <v>3318</v>
      </c>
      <c r="V7" s="516" t="s">
        <v>3319</v>
      </c>
      <c r="W7" s="516" t="s">
        <v>3325</v>
      </c>
      <c r="X7" s="516" t="s">
        <v>666</v>
      </c>
      <c r="Y7" s="516"/>
      <c r="Z7" s="516" t="s">
        <v>3318</v>
      </c>
      <c r="AA7" s="516" t="s">
        <v>3319</v>
      </c>
      <c r="AB7" s="516" t="s">
        <v>3325</v>
      </c>
      <c r="AC7" s="516" t="s">
        <v>666</v>
      </c>
      <c r="AD7" s="516"/>
      <c r="AE7" s="516" t="s">
        <v>3318</v>
      </c>
      <c r="AF7" s="516" t="s">
        <v>3319</v>
      </c>
      <c r="AG7" s="516" t="s">
        <v>3325</v>
      </c>
      <c r="AH7" s="516" t="s">
        <v>666</v>
      </c>
      <c r="AI7" s="516"/>
      <c r="AJ7" s="516" t="s">
        <v>3318</v>
      </c>
      <c r="AK7" s="516" t="s">
        <v>3319</v>
      </c>
      <c r="AL7" s="516" t="s">
        <v>3325</v>
      </c>
      <c r="AM7" s="516" t="s">
        <v>666</v>
      </c>
      <c r="AN7" s="516"/>
      <c r="AO7" s="516" t="s">
        <v>3318</v>
      </c>
      <c r="AP7" s="516" t="s">
        <v>3319</v>
      </c>
      <c r="AQ7" s="516" t="s">
        <v>3325</v>
      </c>
      <c r="AR7" s="516" t="s">
        <v>666</v>
      </c>
      <c r="AS7" s="516"/>
      <c r="AT7" s="516" t="s">
        <v>3318</v>
      </c>
      <c r="AU7" s="516" t="s">
        <v>3319</v>
      </c>
      <c r="AV7" s="516" t="s">
        <v>3325</v>
      </c>
      <c r="AW7" s="516" t="s">
        <v>666</v>
      </c>
      <c r="AX7" s="516"/>
      <c r="AY7" s="516" t="s">
        <v>3318</v>
      </c>
      <c r="AZ7" s="516" t="s">
        <v>3319</v>
      </c>
      <c r="BA7" s="516" t="s">
        <v>3325</v>
      </c>
      <c r="BB7" s="516" t="s">
        <v>666</v>
      </c>
      <c r="BC7" s="516"/>
      <c r="BD7" s="516" t="s">
        <v>3318</v>
      </c>
      <c r="BE7" s="516" t="s">
        <v>3319</v>
      </c>
      <c r="BF7" s="516" t="s">
        <v>3325</v>
      </c>
      <c r="BG7" s="516" t="s">
        <v>666</v>
      </c>
      <c r="BH7" s="516"/>
      <c r="BI7" s="516" t="s">
        <v>3318</v>
      </c>
      <c r="BJ7" s="516" t="s">
        <v>3319</v>
      </c>
      <c r="BK7" s="516" t="s">
        <v>3325</v>
      </c>
      <c r="BL7" s="516" t="s">
        <v>666</v>
      </c>
      <c r="BM7" s="516"/>
      <c r="BN7" s="516" t="s">
        <v>3318</v>
      </c>
      <c r="BO7" s="516" t="s">
        <v>3319</v>
      </c>
      <c r="BP7" s="516" t="s">
        <v>3325</v>
      </c>
      <c r="BQ7" s="516" t="s">
        <v>666</v>
      </c>
      <c r="BR7" s="516"/>
      <c r="BS7" s="516" t="s">
        <v>3318</v>
      </c>
      <c r="BT7" s="516" t="s">
        <v>3319</v>
      </c>
      <c r="BU7" s="516" t="s">
        <v>3325</v>
      </c>
      <c r="BV7" s="516" t="s">
        <v>666</v>
      </c>
      <c r="BW7" s="516"/>
      <c r="BX7" s="516" t="s">
        <v>3318</v>
      </c>
      <c r="BY7" s="516" t="s">
        <v>3319</v>
      </c>
      <c r="BZ7" s="516" t="s">
        <v>3325</v>
      </c>
      <c r="CA7" s="516" t="s">
        <v>666</v>
      </c>
      <c r="CB7" s="516"/>
      <c r="CC7" s="516" t="s">
        <v>3318</v>
      </c>
      <c r="CD7" s="516" t="s">
        <v>3319</v>
      </c>
      <c r="CE7" s="516" t="s">
        <v>3325</v>
      </c>
      <c r="CF7" s="516" t="s">
        <v>666</v>
      </c>
      <c r="CG7" s="516"/>
      <c r="CH7" s="516" t="s">
        <v>3318</v>
      </c>
      <c r="CI7" s="516" t="s">
        <v>3319</v>
      </c>
      <c r="CJ7" s="516" t="s">
        <v>3325</v>
      </c>
      <c r="CK7" s="516" t="s">
        <v>666</v>
      </c>
      <c r="CL7" s="516"/>
      <c r="CM7" s="516" t="s">
        <v>3318</v>
      </c>
      <c r="CN7" s="516" t="s">
        <v>3319</v>
      </c>
      <c r="CO7" s="516" t="s">
        <v>3325</v>
      </c>
      <c r="CP7" s="516" t="s">
        <v>666</v>
      </c>
      <c r="CQ7" s="516"/>
      <c r="CR7" s="516" t="s">
        <v>3318</v>
      </c>
      <c r="CS7" s="516" t="s">
        <v>3319</v>
      </c>
      <c r="CT7" s="516" t="s">
        <v>3325</v>
      </c>
      <c r="CU7" s="516" t="s">
        <v>666</v>
      </c>
      <c r="CV7" s="516"/>
      <c r="CW7" s="516" t="s">
        <v>3318</v>
      </c>
      <c r="CX7" s="516" t="s">
        <v>3319</v>
      </c>
      <c r="CY7" s="516" t="s">
        <v>3325</v>
      </c>
      <c r="CZ7" s="516" t="s">
        <v>666</v>
      </c>
      <c r="DA7" s="516"/>
      <c r="DB7" s="516" t="s">
        <v>3318</v>
      </c>
      <c r="DC7" s="516" t="s">
        <v>3319</v>
      </c>
      <c r="DD7" s="516" t="s">
        <v>3325</v>
      </c>
      <c r="DE7" s="516" t="s">
        <v>666</v>
      </c>
      <c r="DF7" s="516"/>
      <c r="DG7" s="516" t="s">
        <v>3318</v>
      </c>
      <c r="DH7" s="516" t="s">
        <v>3319</v>
      </c>
      <c r="DI7" s="516" t="s">
        <v>3325</v>
      </c>
      <c r="DJ7" s="516" t="s">
        <v>666</v>
      </c>
      <c r="DK7" s="516"/>
      <c r="DL7" s="516" t="s">
        <v>3318</v>
      </c>
      <c r="DM7" s="516" t="s">
        <v>3319</v>
      </c>
      <c r="DN7" s="516" t="s">
        <v>3325</v>
      </c>
      <c r="DO7" s="516" t="s">
        <v>666</v>
      </c>
      <c r="DP7" s="516"/>
      <c r="DQ7" s="516" t="s">
        <v>3318</v>
      </c>
      <c r="DR7" s="516" t="s">
        <v>3319</v>
      </c>
      <c r="DS7" s="516" t="s">
        <v>3325</v>
      </c>
      <c r="DT7" s="516" t="s">
        <v>666</v>
      </c>
      <c r="DU7" s="516"/>
      <c r="DV7" s="516" t="s">
        <v>3318</v>
      </c>
      <c r="DW7" s="516" t="s">
        <v>3319</v>
      </c>
      <c r="DX7" s="516" t="s">
        <v>3325</v>
      </c>
      <c r="DY7" s="516" t="s">
        <v>666</v>
      </c>
      <c r="DZ7" s="516"/>
      <c r="EA7" s="516" t="s">
        <v>3318</v>
      </c>
      <c r="EB7" s="516" t="s">
        <v>3319</v>
      </c>
      <c r="EC7" s="516" t="s">
        <v>3325</v>
      </c>
      <c r="ED7" s="516" t="s">
        <v>666</v>
      </c>
      <c r="EE7" s="516"/>
      <c r="EF7" s="516" t="s">
        <v>3318</v>
      </c>
      <c r="EG7" s="516" t="s">
        <v>3319</v>
      </c>
      <c r="EH7" s="516" t="s">
        <v>3325</v>
      </c>
      <c r="EI7" s="516" t="s">
        <v>666</v>
      </c>
      <c r="EJ7" s="516"/>
      <c r="EK7" s="516" t="s">
        <v>3318</v>
      </c>
      <c r="EL7" s="516" t="s">
        <v>3319</v>
      </c>
      <c r="EM7" s="516" t="s">
        <v>3325</v>
      </c>
      <c r="EN7" s="516" t="s">
        <v>666</v>
      </c>
      <c r="EO7" s="516"/>
      <c r="EP7" s="516" t="s">
        <v>3318</v>
      </c>
      <c r="EQ7" s="516" t="s">
        <v>3319</v>
      </c>
      <c r="ER7" s="516" t="s">
        <v>3325</v>
      </c>
      <c r="ES7" s="516" t="s">
        <v>666</v>
      </c>
      <c r="ET7" s="516"/>
      <c r="EU7" s="516" t="s">
        <v>3318</v>
      </c>
      <c r="EV7" s="516" t="s">
        <v>3319</v>
      </c>
      <c r="EW7" s="516" t="s">
        <v>3325</v>
      </c>
      <c r="EX7" s="516" t="s">
        <v>666</v>
      </c>
      <c r="EY7" s="516"/>
      <c r="EZ7" s="516" t="s">
        <v>3318</v>
      </c>
      <c r="FA7" s="516" t="s">
        <v>3319</v>
      </c>
      <c r="FB7" s="516" t="s">
        <v>3325</v>
      </c>
      <c r="FC7" s="516" t="s">
        <v>666</v>
      </c>
      <c r="FD7" s="516"/>
      <c r="FE7" s="516" t="s">
        <v>3318</v>
      </c>
      <c r="FF7" s="516" t="s">
        <v>3319</v>
      </c>
      <c r="FG7" s="516" t="s">
        <v>3325</v>
      </c>
      <c r="FH7" s="516" t="s">
        <v>666</v>
      </c>
      <c r="FI7" s="516"/>
      <c r="FJ7" s="516" t="s">
        <v>3318</v>
      </c>
      <c r="FK7" s="516" t="s">
        <v>3319</v>
      </c>
      <c r="FL7" s="516" t="s">
        <v>3325</v>
      </c>
      <c r="FM7" s="516" t="s">
        <v>666</v>
      </c>
      <c r="FN7" s="516"/>
      <c r="FO7" s="516" t="s">
        <v>3318</v>
      </c>
      <c r="FP7" s="516" t="s">
        <v>3319</v>
      </c>
      <c r="FQ7" s="516" t="s">
        <v>3325</v>
      </c>
      <c r="FR7" s="516" t="s">
        <v>666</v>
      </c>
      <c r="FS7" s="516"/>
      <c r="FT7" s="516" t="s">
        <v>3318</v>
      </c>
      <c r="FU7" s="516" t="s">
        <v>3319</v>
      </c>
      <c r="FV7" s="516" t="s">
        <v>3325</v>
      </c>
      <c r="FW7" s="516" t="s">
        <v>666</v>
      </c>
      <c r="FX7" s="516"/>
      <c r="FY7" s="516" t="s">
        <v>3318</v>
      </c>
      <c r="FZ7" s="516" t="s">
        <v>3319</v>
      </c>
      <c r="GA7" s="516" t="s">
        <v>3325</v>
      </c>
      <c r="GB7" s="516" t="s">
        <v>666</v>
      </c>
      <c r="GC7" s="516"/>
      <c r="GD7" s="516" t="s">
        <v>3318</v>
      </c>
      <c r="GE7" s="516" t="s">
        <v>3319</v>
      </c>
      <c r="GF7" s="516" t="s">
        <v>3325</v>
      </c>
      <c r="GG7" s="516" t="s">
        <v>666</v>
      </c>
      <c r="GH7" s="516"/>
      <c r="GI7" s="516" t="s">
        <v>3318</v>
      </c>
      <c r="GJ7" s="516" t="s">
        <v>3319</v>
      </c>
      <c r="GK7" s="516" t="s">
        <v>3325</v>
      </c>
      <c r="GL7" s="516" t="s">
        <v>666</v>
      </c>
      <c r="GM7" s="516"/>
      <c r="GN7" s="516" t="s">
        <v>3318</v>
      </c>
      <c r="GO7" s="516" t="s">
        <v>3319</v>
      </c>
      <c r="GP7" s="516" t="s">
        <v>3325</v>
      </c>
      <c r="GQ7" s="516" t="s">
        <v>666</v>
      </c>
      <c r="GR7" s="516"/>
      <c r="GS7" s="516" t="s">
        <v>3318</v>
      </c>
      <c r="GT7" s="516" t="s">
        <v>3319</v>
      </c>
      <c r="GU7" s="516" t="s">
        <v>3325</v>
      </c>
      <c r="GV7" s="516" t="s">
        <v>666</v>
      </c>
      <c r="GW7" s="516"/>
      <c r="GX7" s="516" t="s">
        <v>3318</v>
      </c>
      <c r="GY7" s="516" t="s">
        <v>3319</v>
      </c>
      <c r="GZ7" s="516" t="s">
        <v>3325</v>
      </c>
      <c r="HA7" s="516" t="s">
        <v>666</v>
      </c>
      <c r="HB7" s="516"/>
      <c r="HC7" s="516" t="s">
        <v>3318</v>
      </c>
      <c r="HD7" s="516" t="s">
        <v>3319</v>
      </c>
      <c r="HE7" s="516" t="s">
        <v>3325</v>
      </c>
      <c r="HF7" s="516" t="s">
        <v>666</v>
      </c>
      <c r="HG7" s="516"/>
      <c r="HH7" s="516" t="s">
        <v>3318</v>
      </c>
      <c r="HI7" s="516" t="s">
        <v>3319</v>
      </c>
      <c r="HJ7" s="516" t="s">
        <v>3325</v>
      </c>
      <c r="HK7" s="516" t="s">
        <v>666</v>
      </c>
      <c r="HL7" s="516"/>
      <c r="HM7" s="516" t="s">
        <v>3318</v>
      </c>
      <c r="HN7" s="516" t="s">
        <v>3319</v>
      </c>
      <c r="HO7" s="516" t="s">
        <v>3325</v>
      </c>
      <c r="HP7" s="516" t="s">
        <v>666</v>
      </c>
      <c r="HQ7" s="516"/>
      <c r="HR7" s="516" t="s">
        <v>3318</v>
      </c>
      <c r="HS7" s="516" t="s">
        <v>3319</v>
      </c>
      <c r="HT7" s="516" t="s">
        <v>3325</v>
      </c>
      <c r="HU7" s="516" t="s">
        <v>666</v>
      </c>
      <c r="HV7" s="516"/>
      <c r="HW7" s="516" t="s">
        <v>3318</v>
      </c>
      <c r="HX7" s="516" t="s">
        <v>3319</v>
      </c>
      <c r="HY7" s="516" t="s">
        <v>3325</v>
      </c>
      <c r="HZ7" s="516" t="s">
        <v>666</v>
      </c>
      <c r="IA7" s="516"/>
      <c r="IB7" s="516" t="s">
        <v>3318</v>
      </c>
      <c r="IC7" s="516" t="s">
        <v>3319</v>
      </c>
      <c r="ID7" s="516" t="s">
        <v>3325</v>
      </c>
      <c r="IE7" s="516" t="s">
        <v>666</v>
      </c>
      <c r="IF7" s="516"/>
      <c r="IG7" s="516" t="s">
        <v>3318</v>
      </c>
      <c r="IH7" s="516" t="s">
        <v>3319</v>
      </c>
      <c r="II7" s="516" t="s">
        <v>3325</v>
      </c>
      <c r="IJ7" s="516" t="s">
        <v>666</v>
      </c>
      <c r="IK7" s="516"/>
      <c r="IL7" s="516" t="s">
        <v>3318</v>
      </c>
      <c r="IM7" s="516" t="s">
        <v>3319</v>
      </c>
      <c r="IN7" s="516" t="s">
        <v>3325</v>
      </c>
      <c r="IO7" s="516" t="s">
        <v>666</v>
      </c>
      <c r="IP7" s="516"/>
      <c r="IQ7" s="516" t="s">
        <v>3318</v>
      </c>
      <c r="IR7" s="516" t="s">
        <v>3319</v>
      </c>
      <c r="IS7" s="516" t="s">
        <v>3325</v>
      </c>
      <c r="IT7" s="516" t="s">
        <v>666</v>
      </c>
      <c r="IU7" s="516"/>
      <c r="IV7" s="516" t="s">
        <v>3318</v>
      </c>
      <c r="IW7" s="516" t="s">
        <v>3319</v>
      </c>
      <c r="IX7" s="516" t="s">
        <v>3325</v>
      </c>
      <c r="IY7" s="516" t="s">
        <v>666</v>
      </c>
      <c r="IZ7" s="516"/>
      <c r="JA7" s="516" t="s">
        <v>3318</v>
      </c>
      <c r="JB7" s="516" t="s">
        <v>3319</v>
      </c>
      <c r="JC7" s="516" t="s">
        <v>3325</v>
      </c>
      <c r="JD7" s="516" t="s">
        <v>666</v>
      </c>
      <c r="JE7" s="516"/>
      <c r="JF7" s="516" t="s">
        <v>3318</v>
      </c>
      <c r="JG7" s="516" t="s">
        <v>3319</v>
      </c>
      <c r="JH7" s="516" t="s">
        <v>3325</v>
      </c>
      <c r="JI7" s="516" t="s">
        <v>666</v>
      </c>
      <c r="JJ7" s="516"/>
      <c r="JK7" s="516" t="s">
        <v>3318</v>
      </c>
      <c r="JL7" s="516" t="s">
        <v>3319</v>
      </c>
      <c r="JM7" s="516" t="s">
        <v>3325</v>
      </c>
      <c r="JN7" s="516" t="s">
        <v>666</v>
      </c>
      <c r="JO7" s="516"/>
      <c r="JP7" s="516" t="s">
        <v>3318</v>
      </c>
      <c r="JQ7" s="516" t="s">
        <v>3319</v>
      </c>
      <c r="JR7" s="516" t="s">
        <v>3325</v>
      </c>
      <c r="JS7" s="516" t="s">
        <v>666</v>
      </c>
      <c r="JT7" s="516"/>
      <c r="JU7" s="516" t="s">
        <v>3318</v>
      </c>
      <c r="JV7" s="516" t="s">
        <v>3319</v>
      </c>
      <c r="JW7" s="516" t="s">
        <v>3325</v>
      </c>
      <c r="JX7" s="516" t="s">
        <v>666</v>
      </c>
      <c r="JY7" s="516"/>
      <c r="JZ7" s="516" t="s">
        <v>3318</v>
      </c>
      <c r="KA7" s="516" t="s">
        <v>3319</v>
      </c>
      <c r="KB7" s="516" t="s">
        <v>3325</v>
      </c>
      <c r="KC7" s="516" t="s">
        <v>666</v>
      </c>
      <c r="KD7" s="516"/>
      <c r="KE7" s="516" t="s">
        <v>3318</v>
      </c>
      <c r="KF7" s="516" t="s">
        <v>3319</v>
      </c>
      <c r="KG7" s="516" t="s">
        <v>3325</v>
      </c>
      <c r="KH7" s="516" t="s">
        <v>666</v>
      </c>
      <c r="KI7" s="516"/>
      <c r="KJ7" s="516" t="s">
        <v>3318</v>
      </c>
      <c r="KK7" s="516" t="s">
        <v>3319</v>
      </c>
      <c r="KL7" s="516" t="s">
        <v>3325</v>
      </c>
      <c r="KM7" s="516" t="s">
        <v>666</v>
      </c>
      <c r="KN7" s="516"/>
      <c r="KO7" s="516" t="s">
        <v>3318</v>
      </c>
      <c r="KP7" s="516" t="s">
        <v>3319</v>
      </c>
      <c r="KQ7" s="516" t="s">
        <v>3325</v>
      </c>
      <c r="KR7" s="516" t="s">
        <v>666</v>
      </c>
      <c r="KS7" s="516"/>
      <c r="KT7" s="516" t="s">
        <v>3318</v>
      </c>
      <c r="KU7" s="516" t="s">
        <v>3319</v>
      </c>
      <c r="KV7" s="516" t="s">
        <v>3325</v>
      </c>
      <c r="KW7" s="516" t="s">
        <v>666</v>
      </c>
      <c r="KX7" s="516"/>
      <c r="KY7" s="516" t="s">
        <v>3318</v>
      </c>
      <c r="KZ7" s="516" t="s">
        <v>3319</v>
      </c>
      <c r="LA7" s="516" t="s">
        <v>3325</v>
      </c>
      <c r="LB7" s="516" t="s">
        <v>666</v>
      </c>
      <c r="LC7" s="516"/>
      <c r="LD7" s="516" t="s">
        <v>3318</v>
      </c>
      <c r="LE7" s="516" t="s">
        <v>3319</v>
      </c>
      <c r="LF7" s="516" t="s">
        <v>3325</v>
      </c>
      <c r="LG7" s="516" t="s">
        <v>666</v>
      </c>
      <c r="LH7" s="516"/>
      <c r="LI7" s="516" t="s">
        <v>3318</v>
      </c>
      <c r="LJ7" s="516" t="s">
        <v>3319</v>
      </c>
      <c r="LK7" s="516" t="s">
        <v>3325</v>
      </c>
      <c r="LL7" s="516" t="s">
        <v>666</v>
      </c>
      <c r="LM7" s="516"/>
      <c r="LN7" s="516" t="s">
        <v>3318</v>
      </c>
      <c r="LO7" s="516" t="s">
        <v>3319</v>
      </c>
      <c r="LP7" s="516" t="s">
        <v>3325</v>
      </c>
      <c r="LQ7" s="516" t="s">
        <v>666</v>
      </c>
      <c r="LR7" s="516"/>
      <c r="LS7" s="516" t="s">
        <v>3318</v>
      </c>
      <c r="LT7" s="516" t="s">
        <v>3319</v>
      </c>
      <c r="LU7" s="516" t="s">
        <v>3325</v>
      </c>
      <c r="LV7" s="516" t="s">
        <v>666</v>
      </c>
      <c r="LW7" s="516"/>
      <c r="LX7" s="516" t="s">
        <v>3318</v>
      </c>
      <c r="LY7" s="516" t="s">
        <v>3319</v>
      </c>
      <c r="LZ7" s="516" t="s">
        <v>3325</v>
      </c>
      <c r="MA7" s="516" t="s">
        <v>666</v>
      </c>
      <c r="MB7" s="516"/>
      <c r="MC7" s="516" t="s">
        <v>3318</v>
      </c>
      <c r="MD7" s="516" t="s">
        <v>3319</v>
      </c>
      <c r="ME7" s="516" t="s">
        <v>3325</v>
      </c>
      <c r="MF7" s="516" t="s">
        <v>666</v>
      </c>
      <c r="MG7" s="516"/>
      <c r="MH7" s="516" t="s">
        <v>3318</v>
      </c>
      <c r="MI7" s="516" t="s">
        <v>3319</v>
      </c>
      <c r="MJ7" s="516" t="s">
        <v>3325</v>
      </c>
      <c r="MK7" s="516" t="s">
        <v>666</v>
      </c>
      <c r="ML7" s="516"/>
      <c r="MM7" s="516" t="s">
        <v>3318</v>
      </c>
      <c r="MN7" s="516" t="s">
        <v>3319</v>
      </c>
      <c r="MO7" s="516" t="s">
        <v>3325</v>
      </c>
      <c r="MP7" s="516" t="s">
        <v>666</v>
      </c>
      <c r="MQ7" s="516"/>
      <c r="MR7" s="516" t="s">
        <v>3318</v>
      </c>
      <c r="MS7" s="516" t="s">
        <v>3319</v>
      </c>
      <c r="MT7" s="516" t="s">
        <v>3325</v>
      </c>
      <c r="MU7" s="516" t="s">
        <v>666</v>
      </c>
      <c r="MV7" s="516"/>
      <c r="MW7" s="516" t="s">
        <v>3318</v>
      </c>
      <c r="MX7" s="516" t="s">
        <v>3319</v>
      </c>
      <c r="MY7" s="516" t="s">
        <v>3325</v>
      </c>
      <c r="MZ7" s="516" t="s">
        <v>666</v>
      </c>
      <c r="NA7" s="516"/>
      <c r="NB7" s="516" t="s">
        <v>3318</v>
      </c>
      <c r="NC7" s="516" t="s">
        <v>3319</v>
      </c>
      <c r="ND7" s="516" t="s">
        <v>3325</v>
      </c>
      <c r="NE7" s="516" t="s">
        <v>666</v>
      </c>
      <c r="NF7" s="516"/>
      <c r="NG7" s="516" t="s">
        <v>3318</v>
      </c>
      <c r="NH7" s="516" t="s">
        <v>3319</v>
      </c>
      <c r="NI7" s="516" t="s">
        <v>3325</v>
      </c>
      <c r="NJ7" s="516" t="s">
        <v>666</v>
      </c>
      <c r="NK7" s="516"/>
      <c r="NL7" s="516" t="s">
        <v>3318</v>
      </c>
      <c r="NM7" s="516" t="s">
        <v>3319</v>
      </c>
      <c r="NN7" s="516" t="s">
        <v>3325</v>
      </c>
      <c r="NO7" s="516" t="s">
        <v>666</v>
      </c>
      <c r="NP7" s="516"/>
      <c r="NQ7" s="516" t="s">
        <v>3318</v>
      </c>
      <c r="NR7" s="516" t="s">
        <v>3319</v>
      </c>
      <c r="NS7" s="516" t="s">
        <v>3325</v>
      </c>
      <c r="NT7" s="516" t="s">
        <v>666</v>
      </c>
      <c r="NU7" s="516"/>
      <c r="NV7" s="516" t="s">
        <v>3318</v>
      </c>
      <c r="NW7" s="516" t="s">
        <v>3319</v>
      </c>
      <c r="NX7" s="516" t="s">
        <v>3325</v>
      </c>
      <c r="NY7" s="516" t="s">
        <v>666</v>
      </c>
      <c r="NZ7" s="516"/>
      <c r="OA7" s="516" t="s">
        <v>3318</v>
      </c>
      <c r="OB7" s="516" t="s">
        <v>3319</v>
      </c>
      <c r="OC7" s="516" t="s">
        <v>3325</v>
      </c>
      <c r="OD7" s="516" t="s">
        <v>666</v>
      </c>
      <c r="OE7" s="516"/>
      <c r="OF7" s="516" t="s">
        <v>3318</v>
      </c>
      <c r="OG7" s="516" t="s">
        <v>3319</v>
      </c>
      <c r="OH7" s="516" t="s">
        <v>3325</v>
      </c>
      <c r="OI7" s="516" t="s">
        <v>666</v>
      </c>
      <c r="OJ7" s="516"/>
      <c r="OK7" s="516" t="s">
        <v>3318</v>
      </c>
      <c r="OL7" s="516" t="s">
        <v>3319</v>
      </c>
      <c r="OM7" s="516" t="s">
        <v>3325</v>
      </c>
      <c r="ON7" s="516" t="s">
        <v>666</v>
      </c>
      <c r="OO7" s="516"/>
      <c r="OP7" s="516" t="s">
        <v>3318</v>
      </c>
      <c r="OQ7" s="516" t="s">
        <v>3319</v>
      </c>
      <c r="OR7" s="516" t="s">
        <v>3325</v>
      </c>
      <c r="OS7" s="516" t="s">
        <v>666</v>
      </c>
      <c r="OT7" s="516"/>
      <c r="OU7" s="516" t="s">
        <v>3318</v>
      </c>
      <c r="OV7" s="516" t="s">
        <v>3319</v>
      </c>
      <c r="OW7" s="516" t="s">
        <v>3325</v>
      </c>
      <c r="OX7" s="516" t="s">
        <v>666</v>
      </c>
      <c r="OY7" s="516"/>
      <c r="OZ7" s="516" t="s">
        <v>3318</v>
      </c>
      <c r="PA7" s="516" t="s">
        <v>3319</v>
      </c>
      <c r="PB7" s="516" t="s">
        <v>3325</v>
      </c>
      <c r="PC7" s="516" t="s">
        <v>666</v>
      </c>
      <c r="PD7" s="516"/>
      <c r="PE7" s="516" t="s">
        <v>3318</v>
      </c>
      <c r="PF7" s="516" t="s">
        <v>3319</v>
      </c>
      <c r="PG7" s="516" t="s">
        <v>3325</v>
      </c>
      <c r="PH7" s="516" t="s">
        <v>666</v>
      </c>
      <c r="PI7" s="516"/>
      <c r="PJ7" s="516" t="s">
        <v>3318</v>
      </c>
      <c r="PK7" s="516" t="s">
        <v>3319</v>
      </c>
      <c r="PL7" s="516" t="s">
        <v>3325</v>
      </c>
      <c r="PM7" s="516" t="s">
        <v>666</v>
      </c>
      <c r="PN7" s="516"/>
      <c r="PO7" s="516" t="s">
        <v>3318</v>
      </c>
      <c r="PP7" s="516" t="s">
        <v>3319</v>
      </c>
      <c r="PQ7" s="516" t="s">
        <v>3325</v>
      </c>
      <c r="PR7" s="516" t="s">
        <v>666</v>
      </c>
      <c r="PS7" s="516"/>
      <c r="PT7" s="516" t="s">
        <v>3318</v>
      </c>
      <c r="PU7" s="516" t="s">
        <v>3319</v>
      </c>
      <c r="PV7" s="516" t="s">
        <v>3325</v>
      </c>
      <c r="PW7" s="516" t="s">
        <v>666</v>
      </c>
      <c r="PX7" s="516"/>
      <c r="PY7" s="516" t="s">
        <v>3318</v>
      </c>
      <c r="PZ7" s="516" t="s">
        <v>3319</v>
      </c>
      <c r="QA7" s="516" t="s">
        <v>3325</v>
      </c>
      <c r="QB7" s="516" t="s">
        <v>666</v>
      </c>
      <c r="QC7" s="516"/>
      <c r="QD7" s="516" t="s">
        <v>3318</v>
      </c>
      <c r="QE7" s="516" t="s">
        <v>3319</v>
      </c>
      <c r="QF7" s="516" t="s">
        <v>3325</v>
      </c>
      <c r="QG7" s="516" t="s">
        <v>666</v>
      </c>
      <c r="QH7" s="516"/>
      <c r="QI7" s="516" t="s">
        <v>3318</v>
      </c>
      <c r="QJ7" s="516" t="s">
        <v>3319</v>
      </c>
      <c r="QK7" s="516" t="s">
        <v>3325</v>
      </c>
      <c r="QL7" s="516" t="s">
        <v>666</v>
      </c>
      <c r="QM7" s="516"/>
      <c r="QN7" s="516" t="s">
        <v>3318</v>
      </c>
      <c r="QO7" s="516" t="s">
        <v>3319</v>
      </c>
      <c r="QP7" s="516" t="s">
        <v>3325</v>
      </c>
      <c r="QQ7" s="516" t="s">
        <v>666</v>
      </c>
      <c r="QR7" s="516"/>
      <c r="QS7" s="516" t="s">
        <v>3318</v>
      </c>
      <c r="QT7" s="516" t="s">
        <v>3319</v>
      </c>
      <c r="QU7" s="516" t="s">
        <v>3325</v>
      </c>
      <c r="QV7" s="516" t="s">
        <v>666</v>
      </c>
      <c r="QW7" s="516"/>
      <c r="QX7" s="516" t="s">
        <v>3318</v>
      </c>
      <c r="QY7" s="516" t="s">
        <v>3319</v>
      </c>
      <c r="QZ7" s="516" t="s">
        <v>3325</v>
      </c>
      <c r="RA7" s="516" t="s">
        <v>666</v>
      </c>
      <c r="RB7" s="516"/>
      <c r="RC7" s="516" t="s">
        <v>3318</v>
      </c>
      <c r="RD7" s="516" t="s">
        <v>3319</v>
      </c>
      <c r="RE7" s="516" t="s">
        <v>3325</v>
      </c>
      <c r="RF7" s="516" t="s">
        <v>666</v>
      </c>
      <c r="RG7" s="516"/>
      <c r="RH7" s="516" t="s">
        <v>3318</v>
      </c>
      <c r="RI7" s="516" t="s">
        <v>3319</v>
      </c>
      <c r="RJ7" s="516" t="s">
        <v>3325</v>
      </c>
      <c r="RK7" s="516" t="s">
        <v>666</v>
      </c>
      <c r="RL7" s="516"/>
      <c r="RM7" s="516" t="s">
        <v>3318</v>
      </c>
      <c r="RN7" s="516" t="s">
        <v>3319</v>
      </c>
      <c r="RO7" s="516" t="s">
        <v>3325</v>
      </c>
      <c r="RP7" s="516" t="s">
        <v>666</v>
      </c>
      <c r="RQ7" s="516"/>
      <c r="RR7" s="516" t="s">
        <v>3318</v>
      </c>
      <c r="RS7" s="516" t="s">
        <v>3319</v>
      </c>
      <c r="RT7" s="516" t="s">
        <v>3325</v>
      </c>
      <c r="RU7" s="516" t="s">
        <v>666</v>
      </c>
      <c r="RV7" s="516"/>
      <c r="RW7" s="516" t="s">
        <v>3318</v>
      </c>
      <c r="RX7" s="516" t="s">
        <v>3319</v>
      </c>
      <c r="RY7" s="516" t="s">
        <v>3325</v>
      </c>
      <c r="RZ7" s="516" t="s">
        <v>666</v>
      </c>
      <c r="SA7" s="516"/>
      <c r="SB7" s="516" t="s">
        <v>3318</v>
      </c>
      <c r="SC7" s="516" t="s">
        <v>3319</v>
      </c>
      <c r="SD7" s="516" t="s">
        <v>3325</v>
      </c>
      <c r="SE7" s="516" t="s">
        <v>666</v>
      </c>
      <c r="SF7" s="516"/>
      <c r="SG7" s="516" t="s">
        <v>3318</v>
      </c>
      <c r="SH7" s="516" t="s">
        <v>3319</v>
      </c>
      <c r="SI7" s="516" t="s">
        <v>3325</v>
      </c>
      <c r="SJ7" s="516" t="s">
        <v>666</v>
      </c>
      <c r="SK7" s="516"/>
      <c r="SL7" s="516" t="s">
        <v>3318</v>
      </c>
      <c r="SM7" s="516" t="s">
        <v>3319</v>
      </c>
      <c r="SN7" s="516" t="s">
        <v>3325</v>
      </c>
      <c r="SO7" s="516" t="s">
        <v>666</v>
      </c>
      <c r="SP7" s="516"/>
      <c r="SQ7" s="516" t="s">
        <v>3318</v>
      </c>
      <c r="SR7" s="516" t="s">
        <v>3319</v>
      </c>
      <c r="SS7" s="516" t="s">
        <v>3325</v>
      </c>
      <c r="ST7" s="516" t="s">
        <v>666</v>
      </c>
      <c r="SU7" s="516"/>
      <c r="SV7" s="516" t="s">
        <v>3318</v>
      </c>
      <c r="SW7" s="516" t="s">
        <v>3319</v>
      </c>
      <c r="SX7" s="516" t="s">
        <v>3325</v>
      </c>
      <c r="SY7" s="516" t="s">
        <v>666</v>
      </c>
      <c r="SZ7" s="516"/>
      <c r="TA7" s="516" t="s">
        <v>3318</v>
      </c>
      <c r="TB7" s="516" t="s">
        <v>3319</v>
      </c>
      <c r="TC7" s="516" t="s">
        <v>3325</v>
      </c>
      <c r="TD7" s="516" t="s">
        <v>666</v>
      </c>
      <c r="TE7" s="516"/>
      <c r="TF7" s="516" t="s">
        <v>3318</v>
      </c>
      <c r="TG7" s="516" t="s">
        <v>3319</v>
      </c>
      <c r="TH7" s="516" t="s">
        <v>3325</v>
      </c>
      <c r="TI7" s="516" t="s">
        <v>666</v>
      </c>
      <c r="TJ7" s="516"/>
      <c r="TK7" s="516" t="s">
        <v>3318</v>
      </c>
      <c r="TL7" s="516" t="s">
        <v>3319</v>
      </c>
      <c r="TM7" s="516" t="s">
        <v>3325</v>
      </c>
      <c r="TN7" s="516" t="s">
        <v>666</v>
      </c>
      <c r="TO7" s="516"/>
      <c r="TP7" s="516" t="s">
        <v>3318</v>
      </c>
      <c r="TQ7" s="516" t="s">
        <v>3319</v>
      </c>
      <c r="TR7" s="516" t="s">
        <v>3325</v>
      </c>
      <c r="TS7" s="516" t="s">
        <v>666</v>
      </c>
      <c r="TT7" s="516"/>
      <c r="TU7" s="516" t="s">
        <v>3318</v>
      </c>
      <c r="TV7" s="516" t="s">
        <v>3319</v>
      </c>
      <c r="TW7" s="516" t="s">
        <v>3325</v>
      </c>
      <c r="TX7" s="516" t="s">
        <v>666</v>
      </c>
      <c r="TY7" s="516"/>
      <c r="TZ7" s="516" t="s">
        <v>3318</v>
      </c>
      <c r="UA7" s="516" t="s">
        <v>3319</v>
      </c>
      <c r="UB7" s="516" t="s">
        <v>3325</v>
      </c>
      <c r="UC7" s="516" t="s">
        <v>666</v>
      </c>
      <c r="UD7" s="516"/>
      <c r="UE7" s="516" t="s">
        <v>3318</v>
      </c>
      <c r="UF7" s="516" t="s">
        <v>3319</v>
      </c>
      <c r="UG7" s="516" t="s">
        <v>3325</v>
      </c>
      <c r="UH7" s="516" t="s">
        <v>666</v>
      </c>
      <c r="UI7" s="516"/>
      <c r="UJ7" s="516" t="s">
        <v>3318</v>
      </c>
      <c r="UK7" s="516" t="s">
        <v>3319</v>
      </c>
      <c r="UL7" s="516" t="s">
        <v>3325</v>
      </c>
      <c r="UM7" s="516" t="s">
        <v>666</v>
      </c>
      <c r="UN7" s="516"/>
      <c r="UO7" s="516" t="s">
        <v>3318</v>
      </c>
      <c r="UP7" s="516" t="s">
        <v>3319</v>
      </c>
      <c r="UQ7" s="516" t="s">
        <v>3325</v>
      </c>
      <c r="UR7" s="516" t="s">
        <v>666</v>
      </c>
      <c r="US7" s="516"/>
      <c r="UT7" s="516" t="s">
        <v>3318</v>
      </c>
      <c r="UU7" s="516" t="s">
        <v>3319</v>
      </c>
      <c r="UV7" s="516" t="s">
        <v>3325</v>
      </c>
      <c r="UW7" s="516" t="s">
        <v>666</v>
      </c>
      <c r="UX7" s="516"/>
      <c r="UY7" s="516" t="s">
        <v>3318</v>
      </c>
      <c r="UZ7" s="516" t="s">
        <v>3319</v>
      </c>
      <c r="VA7" s="516" t="s">
        <v>3325</v>
      </c>
      <c r="VB7" s="516" t="s">
        <v>666</v>
      </c>
      <c r="VC7" s="516"/>
      <c r="VD7" s="516" t="s">
        <v>3318</v>
      </c>
      <c r="VE7" s="516" t="s">
        <v>3319</v>
      </c>
      <c r="VF7" s="516" t="s">
        <v>3325</v>
      </c>
      <c r="VG7" s="516" t="s">
        <v>666</v>
      </c>
      <c r="VH7" s="516"/>
      <c r="VI7" s="516" t="s">
        <v>3318</v>
      </c>
      <c r="VJ7" s="516" t="s">
        <v>3319</v>
      </c>
      <c r="VK7" s="516" t="s">
        <v>3325</v>
      </c>
      <c r="VL7" s="516" t="s">
        <v>666</v>
      </c>
      <c r="VM7" s="516"/>
      <c r="VN7" s="516" t="s">
        <v>3318</v>
      </c>
      <c r="VO7" s="516" t="s">
        <v>3319</v>
      </c>
      <c r="VP7" s="516" t="s">
        <v>3325</v>
      </c>
      <c r="VQ7" s="516" t="s">
        <v>666</v>
      </c>
      <c r="VR7" s="516"/>
      <c r="VS7" s="516" t="s">
        <v>3318</v>
      </c>
      <c r="VT7" s="516" t="s">
        <v>3319</v>
      </c>
      <c r="VU7" s="516" t="s">
        <v>3325</v>
      </c>
      <c r="VV7" s="516" t="s">
        <v>666</v>
      </c>
      <c r="VW7" s="516"/>
      <c r="VX7" s="516" t="s">
        <v>3318</v>
      </c>
      <c r="VY7" s="516" t="s">
        <v>3319</v>
      </c>
      <c r="VZ7" s="516" t="s">
        <v>3325</v>
      </c>
      <c r="WA7" s="516" t="s">
        <v>666</v>
      </c>
      <c r="WB7" s="516"/>
      <c r="WC7" s="516" t="s">
        <v>3318</v>
      </c>
      <c r="WD7" s="516" t="s">
        <v>3319</v>
      </c>
      <c r="WE7" s="516" t="s">
        <v>3325</v>
      </c>
      <c r="WF7" s="516" t="s">
        <v>666</v>
      </c>
      <c r="WG7" s="516"/>
      <c r="WH7" s="516" t="s">
        <v>3318</v>
      </c>
      <c r="WI7" s="516" t="s">
        <v>3319</v>
      </c>
      <c r="WJ7" s="516" t="s">
        <v>3325</v>
      </c>
      <c r="WK7" s="516" t="s">
        <v>666</v>
      </c>
      <c r="WL7" s="516"/>
      <c r="WM7" s="516" t="s">
        <v>3318</v>
      </c>
      <c r="WN7" s="516" t="s">
        <v>3319</v>
      </c>
      <c r="WO7" s="516" t="s">
        <v>3325</v>
      </c>
      <c r="WP7" s="516" t="s">
        <v>666</v>
      </c>
      <c r="WQ7" s="516"/>
      <c r="WR7" s="516" t="s">
        <v>3318</v>
      </c>
      <c r="WS7" s="516" t="s">
        <v>3319</v>
      </c>
      <c r="WT7" s="516" t="s">
        <v>3325</v>
      </c>
      <c r="WU7" s="516" t="s">
        <v>666</v>
      </c>
      <c r="WV7" s="516"/>
      <c r="WW7" s="516" t="s">
        <v>3318</v>
      </c>
      <c r="WX7" s="516" t="s">
        <v>3319</v>
      </c>
      <c r="WY7" s="516" t="s">
        <v>3325</v>
      </c>
      <c r="WZ7" s="516" t="s">
        <v>666</v>
      </c>
      <c r="XA7" s="516"/>
      <c r="XB7" s="516" t="s">
        <v>3318</v>
      </c>
      <c r="XC7" s="516" t="s">
        <v>3319</v>
      </c>
      <c r="XD7" s="516" t="s">
        <v>3325</v>
      </c>
      <c r="XE7" s="516" t="s">
        <v>666</v>
      </c>
      <c r="XF7" s="516"/>
      <c r="XG7" s="516" t="s">
        <v>3318</v>
      </c>
      <c r="XH7" s="516" t="s">
        <v>3319</v>
      </c>
      <c r="XI7" s="516" t="s">
        <v>3325</v>
      </c>
      <c r="XJ7" s="516" t="s">
        <v>666</v>
      </c>
      <c r="XK7" s="516"/>
      <c r="XL7" s="516" t="s">
        <v>3318</v>
      </c>
      <c r="XM7" s="516" t="s">
        <v>3319</v>
      </c>
      <c r="XN7" s="516" t="s">
        <v>3325</v>
      </c>
      <c r="XO7" s="516" t="s">
        <v>666</v>
      </c>
      <c r="XP7" s="516"/>
      <c r="XQ7" s="516" t="s">
        <v>3318</v>
      </c>
      <c r="XR7" s="516" t="s">
        <v>3319</v>
      </c>
      <c r="XS7" s="516" t="s">
        <v>3325</v>
      </c>
      <c r="XT7" s="516" t="s">
        <v>666</v>
      </c>
      <c r="XU7" s="516"/>
      <c r="XV7" s="516" t="s">
        <v>3318</v>
      </c>
      <c r="XW7" s="516" t="s">
        <v>3319</v>
      </c>
      <c r="XX7" s="516" t="s">
        <v>3325</v>
      </c>
      <c r="XY7" s="516" t="s">
        <v>666</v>
      </c>
      <c r="XZ7" s="516"/>
      <c r="YA7" s="516" t="s">
        <v>3318</v>
      </c>
      <c r="YB7" s="516" t="s">
        <v>3319</v>
      </c>
      <c r="YC7" s="516" t="s">
        <v>3325</v>
      </c>
      <c r="YD7" s="516" t="s">
        <v>666</v>
      </c>
      <c r="YE7" s="516"/>
      <c r="YF7" s="516" t="s">
        <v>3318</v>
      </c>
      <c r="YG7" s="516" t="s">
        <v>3319</v>
      </c>
      <c r="YH7" s="516" t="s">
        <v>3325</v>
      </c>
      <c r="YI7" s="516" t="s">
        <v>666</v>
      </c>
      <c r="YJ7" s="516"/>
      <c r="YK7" s="516" t="s">
        <v>3318</v>
      </c>
      <c r="YL7" s="516" t="s">
        <v>3319</v>
      </c>
      <c r="YM7" s="516" t="s">
        <v>3325</v>
      </c>
      <c r="YN7" s="516" t="s">
        <v>666</v>
      </c>
      <c r="YO7" s="516"/>
      <c r="YP7" s="516" t="s">
        <v>3318</v>
      </c>
      <c r="YQ7" s="516" t="s">
        <v>3319</v>
      </c>
      <c r="YR7" s="516" t="s">
        <v>3325</v>
      </c>
      <c r="YS7" s="516" t="s">
        <v>666</v>
      </c>
      <c r="YT7" s="516"/>
      <c r="YU7" s="516" t="s">
        <v>3318</v>
      </c>
      <c r="YV7" s="516" t="s">
        <v>3319</v>
      </c>
      <c r="YW7" s="516" t="s">
        <v>3325</v>
      </c>
      <c r="YX7" s="516" t="s">
        <v>666</v>
      </c>
      <c r="YY7" s="516"/>
      <c r="YZ7" s="516" t="s">
        <v>3318</v>
      </c>
      <c r="ZA7" s="516" t="s">
        <v>3319</v>
      </c>
      <c r="ZB7" s="516" t="s">
        <v>3325</v>
      </c>
      <c r="ZC7" s="516" t="s">
        <v>666</v>
      </c>
      <c r="ZD7" s="516"/>
      <c r="ZE7" s="516" t="s">
        <v>3318</v>
      </c>
      <c r="ZF7" s="516" t="s">
        <v>3319</v>
      </c>
      <c r="ZG7" s="516" t="s">
        <v>3325</v>
      </c>
      <c r="ZH7" s="516" t="s">
        <v>666</v>
      </c>
      <c r="ZI7" s="516"/>
      <c r="ZJ7" s="516" t="s">
        <v>3318</v>
      </c>
      <c r="ZK7" s="516" t="s">
        <v>3319</v>
      </c>
      <c r="ZL7" s="516" t="s">
        <v>3325</v>
      </c>
      <c r="ZM7" s="516" t="s">
        <v>666</v>
      </c>
      <c r="ZN7" s="516"/>
      <c r="ZO7" s="516" t="s">
        <v>3318</v>
      </c>
      <c r="ZP7" s="516" t="s">
        <v>3319</v>
      </c>
      <c r="ZQ7" s="516" t="s">
        <v>3325</v>
      </c>
      <c r="ZR7" s="516" t="s">
        <v>666</v>
      </c>
      <c r="ZS7" s="516"/>
      <c r="ZT7" s="516" t="s">
        <v>3318</v>
      </c>
      <c r="ZU7" s="516" t="s">
        <v>3319</v>
      </c>
      <c r="ZV7" s="516" t="s">
        <v>3325</v>
      </c>
      <c r="ZW7" s="516" t="s">
        <v>666</v>
      </c>
      <c r="ZX7" s="516"/>
      <c r="ZY7" s="516" t="s">
        <v>3318</v>
      </c>
      <c r="ZZ7" s="516" t="s">
        <v>3319</v>
      </c>
      <c r="AAA7" s="516" t="s">
        <v>3325</v>
      </c>
      <c r="AAB7" s="516" t="s">
        <v>666</v>
      </c>
      <c r="AAC7" s="516"/>
      <c r="AAD7" s="516" t="s">
        <v>3318</v>
      </c>
      <c r="AAE7" s="516" t="s">
        <v>3319</v>
      </c>
      <c r="AAF7" s="516" t="s">
        <v>3325</v>
      </c>
      <c r="AAG7" s="516" t="s">
        <v>666</v>
      </c>
      <c r="AAH7" s="516"/>
      <c r="AAI7" s="516" t="s">
        <v>3318</v>
      </c>
      <c r="AAJ7" s="516" t="s">
        <v>3319</v>
      </c>
      <c r="AAK7" s="516" t="s">
        <v>3325</v>
      </c>
      <c r="AAL7" s="516" t="s">
        <v>666</v>
      </c>
      <c r="AAM7" s="516"/>
      <c r="AAN7" s="516" t="s">
        <v>3318</v>
      </c>
      <c r="AAO7" s="516" t="s">
        <v>3319</v>
      </c>
      <c r="AAP7" s="516" t="s">
        <v>3325</v>
      </c>
      <c r="AAQ7" s="516" t="s">
        <v>666</v>
      </c>
      <c r="AAR7" s="516"/>
      <c r="AAS7" s="516" t="s">
        <v>3318</v>
      </c>
      <c r="AAT7" s="516" t="s">
        <v>3319</v>
      </c>
      <c r="AAU7" s="516" t="s">
        <v>3325</v>
      </c>
      <c r="AAV7" s="516" t="s">
        <v>666</v>
      </c>
      <c r="AAW7" s="516"/>
      <c r="AAX7" s="516" t="s">
        <v>3318</v>
      </c>
      <c r="AAY7" s="516" t="s">
        <v>3319</v>
      </c>
      <c r="AAZ7" s="516" t="s">
        <v>3325</v>
      </c>
      <c r="ABA7" s="516" t="s">
        <v>666</v>
      </c>
      <c r="ABB7" s="516"/>
      <c r="ABC7" s="516" t="s">
        <v>3318</v>
      </c>
      <c r="ABD7" s="516" t="s">
        <v>3319</v>
      </c>
      <c r="ABE7" s="516" t="s">
        <v>3325</v>
      </c>
      <c r="ABF7" s="516" t="s">
        <v>666</v>
      </c>
      <c r="ABG7" s="516"/>
      <c r="ABH7" s="516" t="s">
        <v>3318</v>
      </c>
      <c r="ABI7" s="516" t="s">
        <v>3319</v>
      </c>
      <c r="ABJ7" s="516" t="s">
        <v>3325</v>
      </c>
      <c r="ABK7" s="516" t="s">
        <v>666</v>
      </c>
      <c r="ABL7" s="516"/>
      <c r="ABM7" s="516" t="s">
        <v>3318</v>
      </c>
      <c r="ABN7" s="516" t="s">
        <v>3319</v>
      </c>
      <c r="ABO7" s="516" t="s">
        <v>3325</v>
      </c>
      <c r="ABP7" s="516" t="s">
        <v>666</v>
      </c>
      <c r="ABQ7" s="516"/>
      <c r="ABR7" s="516" t="s">
        <v>3318</v>
      </c>
      <c r="ABS7" s="516" t="s">
        <v>3319</v>
      </c>
      <c r="ABT7" s="516" t="s">
        <v>3325</v>
      </c>
      <c r="ABU7" s="516" t="s">
        <v>666</v>
      </c>
      <c r="ABV7" s="516"/>
      <c r="ABW7" s="516" t="s">
        <v>3318</v>
      </c>
      <c r="ABX7" s="516" t="s">
        <v>3319</v>
      </c>
      <c r="ABY7" s="516" t="s">
        <v>3325</v>
      </c>
      <c r="ABZ7" s="516" t="s">
        <v>666</v>
      </c>
      <c r="ACA7" s="516"/>
      <c r="ACB7" s="516" t="s">
        <v>3318</v>
      </c>
      <c r="ACC7" s="516" t="s">
        <v>3319</v>
      </c>
      <c r="ACD7" s="516" t="s">
        <v>3325</v>
      </c>
      <c r="ACE7" s="516" t="s">
        <v>666</v>
      </c>
      <c r="ACF7" s="516"/>
      <c r="ACG7" s="516" t="s">
        <v>3318</v>
      </c>
      <c r="ACH7" s="516" t="s">
        <v>3319</v>
      </c>
      <c r="ACI7" s="516" t="s">
        <v>3325</v>
      </c>
      <c r="ACJ7" s="516" t="s">
        <v>666</v>
      </c>
      <c r="ACK7" s="516"/>
      <c r="ACL7" s="516" t="s">
        <v>3318</v>
      </c>
      <c r="ACM7" s="516" t="s">
        <v>3319</v>
      </c>
      <c r="ACN7" s="516" t="s">
        <v>3325</v>
      </c>
      <c r="ACO7" s="516" t="s">
        <v>666</v>
      </c>
      <c r="ACP7" s="516"/>
      <c r="ACQ7" s="516" t="s">
        <v>3318</v>
      </c>
      <c r="ACR7" s="516" t="s">
        <v>3319</v>
      </c>
      <c r="ACS7" s="516" t="s">
        <v>3325</v>
      </c>
      <c r="ACT7" s="516" t="s">
        <v>666</v>
      </c>
      <c r="ACU7" s="516"/>
      <c r="ACV7" s="516" t="s">
        <v>3318</v>
      </c>
      <c r="ACW7" s="516" t="s">
        <v>3319</v>
      </c>
      <c r="ACX7" s="516" t="s">
        <v>3325</v>
      </c>
      <c r="ACY7" s="516" t="s">
        <v>666</v>
      </c>
      <c r="ACZ7" s="516"/>
      <c r="ADA7" s="516" t="s">
        <v>3318</v>
      </c>
      <c r="ADB7" s="516" t="s">
        <v>3319</v>
      </c>
      <c r="ADC7" s="516" t="s">
        <v>3325</v>
      </c>
      <c r="ADD7" s="516" t="s">
        <v>666</v>
      </c>
      <c r="ADE7" s="516"/>
      <c r="ADF7" s="516" t="s">
        <v>3318</v>
      </c>
      <c r="ADG7" s="516" t="s">
        <v>3319</v>
      </c>
      <c r="ADH7" s="516" t="s">
        <v>3325</v>
      </c>
      <c r="ADI7" s="516" t="s">
        <v>666</v>
      </c>
      <c r="ADJ7" s="516"/>
      <c r="ADK7" s="516" t="s">
        <v>3318</v>
      </c>
      <c r="ADL7" s="516" t="s">
        <v>3319</v>
      </c>
      <c r="ADM7" s="516" t="s">
        <v>3325</v>
      </c>
      <c r="ADN7" s="516" t="s">
        <v>666</v>
      </c>
      <c r="ADO7" s="516"/>
      <c r="ADP7" s="516" t="s">
        <v>3318</v>
      </c>
      <c r="ADQ7" s="516" t="s">
        <v>3319</v>
      </c>
      <c r="ADR7" s="516" t="s">
        <v>3325</v>
      </c>
      <c r="ADS7" s="516" t="s">
        <v>666</v>
      </c>
      <c r="ADT7" s="516"/>
      <c r="ADU7" s="516" t="s">
        <v>3318</v>
      </c>
      <c r="ADV7" s="516" t="s">
        <v>3319</v>
      </c>
      <c r="ADW7" s="516" t="s">
        <v>3325</v>
      </c>
      <c r="ADX7" s="516" t="s">
        <v>666</v>
      </c>
      <c r="ADY7" s="516"/>
      <c r="ADZ7" s="516" t="s">
        <v>3318</v>
      </c>
      <c r="AEA7" s="516" t="s">
        <v>3319</v>
      </c>
      <c r="AEB7" s="516" t="s">
        <v>3325</v>
      </c>
      <c r="AEC7" s="516" t="s">
        <v>666</v>
      </c>
      <c r="AED7" s="516"/>
      <c r="AEE7" s="516" t="s">
        <v>3318</v>
      </c>
      <c r="AEF7" s="516" t="s">
        <v>3319</v>
      </c>
      <c r="AEG7" s="516" t="s">
        <v>3325</v>
      </c>
      <c r="AEH7" s="516" t="s">
        <v>666</v>
      </c>
      <c r="AEI7" s="516"/>
      <c r="AEJ7" s="516" t="s">
        <v>3318</v>
      </c>
      <c r="AEK7" s="516" t="s">
        <v>3319</v>
      </c>
      <c r="AEL7" s="516" t="s">
        <v>3325</v>
      </c>
      <c r="AEM7" s="516" t="s">
        <v>666</v>
      </c>
      <c r="AEN7" s="516"/>
      <c r="AEO7" s="516" t="s">
        <v>3318</v>
      </c>
      <c r="AEP7" s="516" t="s">
        <v>3319</v>
      </c>
      <c r="AEQ7" s="516" t="s">
        <v>3325</v>
      </c>
      <c r="AER7" s="516" t="s">
        <v>666</v>
      </c>
      <c r="AES7" s="516"/>
      <c r="AET7" s="516" t="s">
        <v>3318</v>
      </c>
      <c r="AEU7" s="516" t="s">
        <v>3319</v>
      </c>
      <c r="AEV7" s="516" t="s">
        <v>3325</v>
      </c>
      <c r="AEW7" s="516" t="s">
        <v>666</v>
      </c>
      <c r="AEX7" s="516"/>
      <c r="AEY7" s="516" t="s">
        <v>3318</v>
      </c>
      <c r="AEZ7" s="516" t="s">
        <v>3319</v>
      </c>
      <c r="AFA7" s="516" t="s">
        <v>3325</v>
      </c>
      <c r="AFB7" s="516" t="s">
        <v>666</v>
      </c>
      <c r="AFC7" s="516"/>
      <c r="AFD7" s="516" t="s">
        <v>3318</v>
      </c>
      <c r="AFE7" s="516" t="s">
        <v>3319</v>
      </c>
      <c r="AFF7" s="516" t="s">
        <v>3325</v>
      </c>
      <c r="AFG7" s="516" t="s">
        <v>666</v>
      </c>
      <c r="AFH7" s="516"/>
      <c r="AFI7" s="516" t="s">
        <v>3318</v>
      </c>
      <c r="AFJ7" s="516" t="s">
        <v>3319</v>
      </c>
      <c r="AFK7" s="516" t="s">
        <v>3325</v>
      </c>
      <c r="AFL7" s="516" t="s">
        <v>666</v>
      </c>
      <c r="AFM7" s="516"/>
      <c r="AFN7" s="516" t="s">
        <v>3318</v>
      </c>
      <c r="AFO7" s="516" t="s">
        <v>3319</v>
      </c>
      <c r="AFP7" s="516" t="s">
        <v>3325</v>
      </c>
      <c r="AFQ7" s="516" t="s">
        <v>666</v>
      </c>
      <c r="AFR7" s="516"/>
      <c r="AFS7" s="516" t="s">
        <v>3318</v>
      </c>
      <c r="AFT7" s="516" t="s">
        <v>3319</v>
      </c>
      <c r="AFU7" s="516" t="s">
        <v>3325</v>
      </c>
      <c r="AFV7" s="516" t="s">
        <v>666</v>
      </c>
      <c r="AFW7" s="516"/>
      <c r="AFX7" s="516" t="s">
        <v>3318</v>
      </c>
      <c r="AFY7" s="516" t="s">
        <v>3319</v>
      </c>
      <c r="AFZ7" s="516" t="s">
        <v>3325</v>
      </c>
      <c r="AGA7" s="516" t="s">
        <v>666</v>
      </c>
      <c r="AGB7" s="516"/>
      <c r="AGC7" s="516" t="s">
        <v>3318</v>
      </c>
      <c r="AGD7" s="516" t="s">
        <v>3319</v>
      </c>
      <c r="AGE7" s="516" t="s">
        <v>3325</v>
      </c>
      <c r="AGF7" s="516" t="s">
        <v>666</v>
      </c>
      <c r="AGG7" s="516"/>
      <c r="AGH7" s="516" t="s">
        <v>3318</v>
      </c>
      <c r="AGI7" s="516" t="s">
        <v>3319</v>
      </c>
      <c r="AGJ7" s="516" t="s">
        <v>3325</v>
      </c>
      <c r="AGK7" s="516" t="s">
        <v>666</v>
      </c>
      <c r="AGL7" s="516"/>
      <c r="AGM7" s="516" t="s">
        <v>3318</v>
      </c>
      <c r="AGN7" s="516" t="s">
        <v>3319</v>
      </c>
      <c r="AGO7" s="516" t="s">
        <v>3325</v>
      </c>
      <c r="AGP7" s="516" t="s">
        <v>666</v>
      </c>
      <c r="AGQ7" s="516"/>
      <c r="AGR7" s="516" t="s">
        <v>3318</v>
      </c>
      <c r="AGS7" s="516" t="s">
        <v>3319</v>
      </c>
      <c r="AGT7" s="516" t="s">
        <v>3325</v>
      </c>
      <c r="AGU7" s="516" t="s">
        <v>666</v>
      </c>
      <c r="AGV7" s="516"/>
      <c r="AGW7" s="516" t="s">
        <v>3318</v>
      </c>
      <c r="AGX7" s="516" t="s">
        <v>3319</v>
      </c>
      <c r="AGY7" s="516" t="s">
        <v>3325</v>
      </c>
      <c r="AGZ7" s="516" t="s">
        <v>666</v>
      </c>
      <c r="AHA7" s="516"/>
      <c r="AHB7" s="516" t="s">
        <v>3318</v>
      </c>
      <c r="AHC7" s="516" t="s">
        <v>3319</v>
      </c>
      <c r="AHD7" s="516" t="s">
        <v>3325</v>
      </c>
      <c r="AHE7" s="516" t="s">
        <v>666</v>
      </c>
      <c r="AHF7" s="516"/>
      <c r="AHG7" s="516" t="s">
        <v>3318</v>
      </c>
      <c r="AHH7" s="516" t="s">
        <v>3319</v>
      </c>
      <c r="AHI7" s="516" t="s">
        <v>3325</v>
      </c>
      <c r="AHJ7" s="516" t="s">
        <v>666</v>
      </c>
      <c r="AHK7" s="516"/>
      <c r="AHL7" s="516" t="s">
        <v>3318</v>
      </c>
      <c r="AHM7" s="516" t="s">
        <v>3319</v>
      </c>
      <c r="AHN7" s="516" t="s">
        <v>3325</v>
      </c>
      <c r="AHO7" s="516" t="s">
        <v>666</v>
      </c>
      <c r="AHP7" s="516"/>
      <c r="AHQ7" s="516" t="s">
        <v>3318</v>
      </c>
      <c r="AHR7" s="516" t="s">
        <v>3319</v>
      </c>
      <c r="AHS7" s="516" t="s">
        <v>3325</v>
      </c>
      <c r="AHT7" s="516" t="s">
        <v>666</v>
      </c>
      <c r="AHU7" s="516"/>
      <c r="AHV7" s="516" t="s">
        <v>3318</v>
      </c>
      <c r="AHW7" s="516" t="s">
        <v>3319</v>
      </c>
      <c r="AHX7" s="516" t="s">
        <v>3325</v>
      </c>
      <c r="AHY7" s="516" t="s">
        <v>666</v>
      </c>
      <c r="AHZ7" s="516"/>
      <c r="AIA7" s="516" t="s">
        <v>3318</v>
      </c>
      <c r="AIB7" s="516" t="s">
        <v>3319</v>
      </c>
      <c r="AIC7" s="516" t="s">
        <v>3325</v>
      </c>
      <c r="AID7" s="516" t="s">
        <v>666</v>
      </c>
      <c r="AIE7" s="516"/>
      <c r="AIF7" s="516" t="s">
        <v>3318</v>
      </c>
      <c r="AIG7" s="516" t="s">
        <v>3319</v>
      </c>
      <c r="AIH7" s="516" t="s">
        <v>3325</v>
      </c>
      <c r="AII7" s="516" t="s">
        <v>666</v>
      </c>
      <c r="AIJ7" s="516"/>
      <c r="AIK7" s="516" t="s">
        <v>3318</v>
      </c>
      <c r="AIL7" s="516" t="s">
        <v>3319</v>
      </c>
      <c r="AIM7" s="516" t="s">
        <v>3325</v>
      </c>
      <c r="AIN7" s="516" t="s">
        <v>666</v>
      </c>
      <c r="AIO7" s="516"/>
      <c r="AIP7" s="516" t="s">
        <v>3318</v>
      </c>
      <c r="AIQ7" s="516" t="s">
        <v>3319</v>
      </c>
      <c r="AIR7" s="516" t="s">
        <v>3325</v>
      </c>
      <c r="AIS7" s="516" t="s">
        <v>666</v>
      </c>
      <c r="AIT7" s="516"/>
      <c r="AIU7" s="516" t="s">
        <v>3318</v>
      </c>
      <c r="AIV7" s="516" t="s">
        <v>3319</v>
      </c>
      <c r="AIW7" s="516" t="s">
        <v>3325</v>
      </c>
      <c r="AIX7" s="516" t="s">
        <v>666</v>
      </c>
      <c r="AIY7" s="516"/>
      <c r="AIZ7" s="516" t="s">
        <v>3318</v>
      </c>
      <c r="AJA7" s="516" t="s">
        <v>3319</v>
      </c>
      <c r="AJB7" s="516" t="s">
        <v>3325</v>
      </c>
      <c r="AJC7" s="516" t="s">
        <v>666</v>
      </c>
      <c r="AJD7" s="516"/>
      <c r="AJE7" s="516" t="s">
        <v>3318</v>
      </c>
      <c r="AJF7" s="516" t="s">
        <v>3319</v>
      </c>
      <c r="AJG7" s="516" t="s">
        <v>3325</v>
      </c>
      <c r="AJH7" s="516" t="s">
        <v>666</v>
      </c>
      <c r="AJI7" s="516"/>
      <c r="AJJ7" s="516" t="s">
        <v>3318</v>
      </c>
      <c r="AJK7" s="516" t="s">
        <v>3319</v>
      </c>
      <c r="AJL7" s="516" t="s">
        <v>3325</v>
      </c>
      <c r="AJM7" s="516" t="s">
        <v>666</v>
      </c>
      <c r="AJN7" s="516"/>
      <c r="AJO7" s="516" t="s">
        <v>3318</v>
      </c>
      <c r="AJP7" s="516" t="s">
        <v>3319</v>
      </c>
      <c r="AJQ7" s="516" t="s">
        <v>3325</v>
      </c>
      <c r="AJR7" s="516" t="s">
        <v>666</v>
      </c>
      <c r="AJS7" s="516"/>
      <c r="AJT7" s="516" t="s">
        <v>3318</v>
      </c>
      <c r="AJU7" s="516" t="s">
        <v>3319</v>
      </c>
      <c r="AJV7" s="516" t="s">
        <v>3325</v>
      </c>
      <c r="AJW7" s="516" t="s">
        <v>666</v>
      </c>
      <c r="AJX7" s="516"/>
      <c r="AJY7" s="516" t="s">
        <v>3318</v>
      </c>
      <c r="AJZ7" s="516" t="s">
        <v>3319</v>
      </c>
      <c r="AKA7" s="516" t="s">
        <v>3325</v>
      </c>
      <c r="AKB7" s="516" t="s">
        <v>666</v>
      </c>
      <c r="AKC7" s="516"/>
      <c r="AKD7" s="516" t="s">
        <v>3318</v>
      </c>
      <c r="AKE7" s="516" t="s">
        <v>3319</v>
      </c>
      <c r="AKF7" s="516" t="s">
        <v>3325</v>
      </c>
      <c r="AKG7" s="516" t="s">
        <v>666</v>
      </c>
      <c r="AKH7" s="516"/>
      <c r="AKI7" s="516" t="s">
        <v>3318</v>
      </c>
      <c r="AKJ7" s="516" t="s">
        <v>3319</v>
      </c>
      <c r="AKK7" s="516" t="s">
        <v>3325</v>
      </c>
      <c r="AKL7" s="516" t="s">
        <v>666</v>
      </c>
      <c r="AKM7" s="516"/>
      <c r="AKN7" s="516" t="s">
        <v>3318</v>
      </c>
      <c r="AKO7" s="516" t="s">
        <v>3319</v>
      </c>
      <c r="AKP7" s="516" t="s">
        <v>3325</v>
      </c>
      <c r="AKQ7" s="516" t="s">
        <v>666</v>
      </c>
      <c r="AKR7" s="516"/>
      <c r="AKS7" s="516" t="s">
        <v>3318</v>
      </c>
      <c r="AKT7" s="516" t="s">
        <v>3319</v>
      </c>
      <c r="AKU7" s="516" t="s">
        <v>3325</v>
      </c>
      <c r="AKV7" s="516" t="s">
        <v>666</v>
      </c>
      <c r="AKW7" s="516"/>
      <c r="AKX7" s="516" t="s">
        <v>3318</v>
      </c>
      <c r="AKY7" s="516" t="s">
        <v>3319</v>
      </c>
      <c r="AKZ7" s="516" t="s">
        <v>3325</v>
      </c>
      <c r="ALA7" s="516" t="s">
        <v>666</v>
      </c>
      <c r="ALB7" s="516"/>
      <c r="ALC7" s="516" t="s">
        <v>3318</v>
      </c>
      <c r="ALD7" s="516" t="s">
        <v>3319</v>
      </c>
      <c r="ALE7" s="516" t="s">
        <v>3325</v>
      </c>
      <c r="ALF7" s="516" t="s">
        <v>666</v>
      </c>
      <c r="ALG7" s="516"/>
      <c r="ALH7" s="516" t="s">
        <v>3318</v>
      </c>
      <c r="ALI7" s="516" t="s">
        <v>3319</v>
      </c>
      <c r="ALJ7" s="516" t="s">
        <v>3325</v>
      </c>
      <c r="ALK7" s="516" t="s">
        <v>666</v>
      </c>
      <c r="ALL7" s="516"/>
      <c r="ALM7" s="516" t="s">
        <v>3318</v>
      </c>
      <c r="ALN7" s="516" t="s">
        <v>3319</v>
      </c>
      <c r="ALO7" s="516" t="s">
        <v>3325</v>
      </c>
      <c r="ALP7" s="516" t="s">
        <v>666</v>
      </c>
      <c r="ALQ7" s="516"/>
      <c r="ALR7" s="516" t="s">
        <v>3318</v>
      </c>
      <c r="ALS7" s="516" t="s">
        <v>3319</v>
      </c>
      <c r="ALT7" s="516" t="s">
        <v>3325</v>
      </c>
      <c r="ALU7" s="516" t="s">
        <v>666</v>
      </c>
      <c r="ALV7" s="516"/>
      <c r="ALW7" s="516" t="s">
        <v>3318</v>
      </c>
      <c r="ALX7" s="516" t="s">
        <v>3319</v>
      </c>
      <c r="ALY7" s="516" t="s">
        <v>3325</v>
      </c>
      <c r="ALZ7" s="516" t="s">
        <v>666</v>
      </c>
      <c r="AMA7" s="516"/>
      <c r="AMB7" s="516" t="s">
        <v>3318</v>
      </c>
      <c r="AMC7" s="516" t="s">
        <v>3319</v>
      </c>
      <c r="AMD7" s="516" t="s">
        <v>3325</v>
      </c>
      <c r="AME7" s="516" t="s">
        <v>666</v>
      </c>
      <c r="AMF7" s="516"/>
      <c r="AMG7" s="516" t="s">
        <v>3318</v>
      </c>
      <c r="AMH7" s="516" t="s">
        <v>3319</v>
      </c>
      <c r="AMI7" s="516" t="s">
        <v>3325</v>
      </c>
      <c r="AMJ7" s="516" t="s">
        <v>666</v>
      </c>
      <c r="AMK7" s="516"/>
      <c r="AML7" s="516" t="s">
        <v>3318</v>
      </c>
      <c r="AMM7" s="516" t="s">
        <v>3319</v>
      </c>
      <c r="AMN7" s="516" t="s">
        <v>3325</v>
      </c>
      <c r="AMO7" s="516" t="s">
        <v>666</v>
      </c>
      <c r="AMP7" s="516"/>
      <c r="AMQ7" s="516" t="s">
        <v>3318</v>
      </c>
      <c r="AMR7" s="516" t="s">
        <v>3319</v>
      </c>
      <c r="AMS7" s="516" t="s">
        <v>3325</v>
      </c>
      <c r="AMT7" s="516" t="s">
        <v>666</v>
      </c>
      <c r="AMU7" s="516"/>
      <c r="AMV7" s="516" t="s">
        <v>3318</v>
      </c>
      <c r="AMW7" s="516" t="s">
        <v>3319</v>
      </c>
      <c r="AMX7" s="516" t="s">
        <v>3325</v>
      </c>
      <c r="AMY7" s="516" t="s">
        <v>666</v>
      </c>
      <c r="AMZ7" s="516"/>
      <c r="ANA7" s="516" t="s">
        <v>3318</v>
      </c>
      <c r="ANB7" s="516" t="s">
        <v>3319</v>
      </c>
      <c r="ANC7" s="516" t="s">
        <v>3325</v>
      </c>
      <c r="AND7" s="516" t="s">
        <v>666</v>
      </c>
      <c r="ANE7" s="516"/>
      <c r="ANF7" s="516" t="s">
        <v>3318</v>
      </c>
      <c r="ANG7" s="516" t="s">
        <v>3319</v>
      </c>
      <c r="ANH7" s="516" t="s">
        <v>3325</v>
      </c>
      <c r="ANI7" s="516" t="s">
        <v>666</v>
      </c>
      <c r="ANJ7" s="516"/>
      <c r="ANK7" s="516" t="s">
        <v>3318</v>
      </c>
      <c r="ANL7" s="516" t="s">
        <v>3319</v>
      </c>
      <c r="ANM7" s="516" t="s">
        <v>3325</v>
      </c>
      <c r="ANN7" s="516" t="s">
        <v>666</v>
      </c>
      <c r="ANO7" s="516"/>
      <c r="ANP7" s="516" t="s">
        <v>3318</v>
      </c>
      <c r="ANQ7" s="516" t="s">
        <v>3319</v>
      </c>
      <c r="ANR7" s="516" t="s">
        <v>3325</v>
      </c>
      <c r="ANS7" s="516" t="s">
        <v>666</v>
      </c>
      <c r="ANT7" s="516"/>
      <c r="ANU7" s="516" t="s">
        <v>3318</v>
      </c>
      <c r="ANV7" s="516" t="s">
        <v>3319</v>
      </c>
      <c r="ANW7" s="516" t="s">
        <v>3325</v>
      </c>
      <c r="ANX7" s="516" t="s">
        <v>666</v>
      </c>
      <c r="ANY7" s="516"/>
      <c r="ANZ7" s="516" t="s">
        <v>3318</v>
      </c>
      <c r="AOA7" s="516" t="s">
        <v>3319</v>
      </c>
      <c r="AOB7" s="516" t="s">
        <v>3325</v>
      </c>
      <c r="AOC7" s="516" t="s">
        <v>666</v>
      </c>
      <c r="AOD7" s="516"/>
      <c r="AOE7" s="516" t="s">
        <v>3318</v>
      </c>
      <c r="AOF7" s="516" t="s">
        <v>3319</v>
      </c>
      <c r="AOG7" s="516" t="s">
        <v>3325</v>
      </c>
      <c r="AOH7" s="516" t="s">
        <v>666</v>
      </c>
      <c r="AOI7" s="516"/>
      <c r="AOJ7" s="516" t="s">
        <v>3318</v>
      </c>
      <c r="AOK7" s="516" t="s">
        <v>3319</v>
      </c>
      <c r="AOL7" s="516" t="s">
        <v>3325</v>
      </c>
      <c r="AOM7" s="516" t="s">
        <v>666</v>
      </c>
      <c r="AON7" s="516"/>
      <c r="AOO7" s="516" t="s">
        <v>3318</v>
      </c>
      <c r="AOP7" s="516" t="s">
        <v>3319</v>
      </c>
      <c r="AOQ7" s="516" t="s">
        <v>3325</v>
      </c>
      <c r="AOR7" s="516" t="s">
        <v>666</v>
      </c>
      <c r="AOS7" s="516"/>
      <c r="AOT7" s="516" t="s">
        <v>3318</v>
      </c>
      <c r="AOU7" s="516" t="s">
        <v>3319</v>
      </c>
      <c r="AOV7" s="516" t="s">
        <v>3325</v>
      </c>
      <c r="AOW7" s="516" t="s">
        <v>666</v>
      </c>
      <c r="AOX7" s="516"/>
      <c r="AOY7" s="516" t="s">
        <v>3318</v>
      </c>
      <c r="AOZ7" s="516" t="s">
        <v>3319</v>
      </c>
      <c r="APA7" s="516" t="s">
        <v>3325</v>
      </c>
      <c r="APB7" s="516" t="s">
        <v>666</v>
      </c>
      <c r="APC7" s="516"/>
      <c r="APD7" s="516" t="s">
        <v>3318</v>
      </c>
      <c r="APE7" s="516" t="s">
        <v>3319</v>
      </c>
      <c r="APF7" s="516" t="s">
        <v>3325</v>
      </c>
      <c r="APG7" s="516" t="s">
        <v>666</v>
      </c>
      <c r="APH7" s="516"/>
      <c r="API7" s="516" t="s">
        <v>3318</v>
      </c>
      <c r="APJ7" s="516" t="s">
        <v>3319</v>
      </c>
      <c r="APK7" s="516" t="s">
        <v>3325</v>
      </c>
      <c r="APL7" s="516" t="s">
        <v>666</v>
      </c>
      <c r="APM7" s="516"/>
      <c r="APN7" s="516" t="s">
        <v>3318</v>
      </c>
      <c r="APO7" s="516" t="s">
        <v>3319</v>
      </c>
      <c r="APP7" s="516" t="s">
        <v>3325</v>
      </c>
      <c r="APQ7" s="516" t="s">
        <v>666</v>
      </c>
      <c r="APR7" s="516"/>
      <c r="APS7" s="516" t="s">
        <v>3318</v>
      </c>
      <c r="APT7" s="516" t="s">
        <v>3319</v>
      </c>
      <c r="APU7" s="516" t="s">
        <v>3325</v>
      </c>
      <c r="APV7" s="516" t="s">
        <v>666</v>
      </c>
      <c r="APW7" s="516"/>
      <c r="APX7" s="516" t="s">
        <v>3318</v>
      </c>
      <c r="APY7" s="516" t="s">
        <v>3319</v>
      </c>
      <c r="APZ7" s="516" t="s">
        <v>3325</v>
      </c>
      <c r="AQA7" s="516" t="s">
        <v>666</v>
      </c>
      <c r="AQB7" s="516"/>
      <c r="AQC7" s="516" t="s">
        <v>3318</v>
      </c>
      <c r="AQD7" s="516" t="s">
        <v>3319</v>
      </c>
      <c r="AQE7" s="516" t="s">
        <v>3325</v>
      </c>
      <c r="AQF7" s="516" t="s">
        <v>666</v>
      </c>
      <c r="AQG7" s="516"/>
      <c r="AQH7" s="516" t="s">
        <v>3318</v>
      </c>
      <c r="AQI7" s="516" t="s">
        <v>3319</v>
      </c>
      <c r="AQJ7" s="516" t="s">
        <v>3325</v>
      </c>
      <c r="AQK7" s="516" t="s">
        <v>666</v>
      </c>
      <c r="AQL7" s="516"/>
      <c r="AQM7" s="516" t="s">
        <v>3318</v>
      </c>
      <c r="AQN7" s="516" t="s">
        <v>3319</v>
      </c>
      <c r="AQO7" s="516" t="s">
        <v>3325</v>
      </c>
      <c r="AQP7" s="516" t="s">
        <v>666</v>
      </c>
      <c r="AQQ7" s="516"/>
      <c r="AQR7" s="516" t="s">
        <v>3318</v>
      </c>
      <c r="AQS7" s="516" t="s">
        <v>3319</v>
      </c>
      <c r="AQT7" s="516" t="s">
        <v>3325</v>
      </c>
      <c r="AQU7" s="516" t="s">
        <v>666</v>
      </c>
      <c r="AQV7" s="516"/>
      <c r="AQW7" s="516" t="s">
        <v>3318</v>
      </c>
      <c r="AQX7" s="516" t="s">
        <v>3319</v>
      </c>
      <c r="AQY7" s="516" t="s">
        <v>3325</v>
      </c>
      <c r="AQZ7" s="516" t="s">
        <v>666</v>
      </c>
      <c r="ARA7" s="516"/>
      <c r="ARB7" s="516" t="s">
        <v>3318</v>
      </c>
      <c r="ARC7" s="516" t="s">
        <v>3319</v>
      </c>
      <c r="ARD7" s="516" t="s">
        <v>3325</v>
      </c>
      <c r="ARE7" s="516" t="s">
        <v>666</v>
      </c>
      <c r="ARF7" s="516"/>
      <c r="ARG7" s="516" t="s">
        <v>3318</v>
      </c>
      <c r="ARH7" s="516" t="s">
        <v>3319</v>
      </c>
      <c r="ARI7" s="516" t="s">
        <v>3325</v>
      </c>
      <c r="ARJ7" s="516" t="s">
        <v>666</v>
      </c>
      <c r="ARK7" s="516"/>
      <c r="ARL7" s="516" t="s">
        <v>3318</v>
      </c>
      <c r="ARM7" s="516" t="s">
        <v>3319</v>
      </c>
      <c r="ARN7" s="516" t="s">
        <v>3325</v>
      </c>
      <c r="ARO7" s="516" t="s">
        <v>666</v>
      </c>
      <c r="ARP7" s="516"/>
      <c r="ARQ7" s="516" t="s">
        <v>3318</v>
      </c>
      <c r="ARR7" s="516" t="s">
        <v>3319</v>
      </c>
      <c r="ARS7" s="516" t="s">
        <v>3325</v>
      </c>
      <c r="ART7" s="516" t="s">
        <v>666</v>
      </c>
      <c r="ARU7" s="516"/>
      <c r="ARV7" s="516" t="s">
        <v>3318</v>
      </c>
      <c r="ARW7" s="516" t="s">
        <v>3319</v>
      </c>
      <c r="ARX7" s="516" t="s">
        <v>3325</v>
      </c>
      <c r="ARY7" s="516" t="s">
        <v>666</v>
      </c>
      <c r="ARZ7" s="516"/>
      <c r="ASA7" s="516" t="s">
        <v>3318</v>
      </c>
      <c r="ASB7" s="516" t="s">
        <v>3319</v>
      </c>
      <c r="ASC7" s="516" t="s">
        <v>3325</v>
      </c>
      <c r="ASD7" s="516" t="s">
        <v>666</v>
      </c>
      <c r="ASE7" s="516"/>
      <c r="ASF7" s="516" t="s">
        <v>3318</v>
      </c>
      <c r="ASG7" s="516" t="s">
        <v>3319</v>
      </c>
      <c r="ASH7" s="516" t="s">
        <v>3325</v>
      </c>
      <c r="ASI7" s="516" t="s">
        <v>666</v>
      </c>
      <c r="ASJ7" s="516"/>
      <c r="ASK7" s="516" t="s">
        <v>3318</v>
      </c>
      <c r="ASL7" s="516" t="s">
        <v>3319</v>
      </c>
      <c r="ASM7" s="516" t="s">
        <v>3325</v>
      </c>
      <c r="ASN7" s="516" t="s">
        <v>666</v>
      </c>
      <c r="ASO7" s="516"/>
      <c r="ASP7" s="516" t="s">
        <v>3318</v>
      </c>
      <c r="ASQ7" s="516" t="s">
        <v>3319</v>
      </c>
      <c r="ASR7" s="516" t="s">
        <v>3325</v>
      </c>
      <c r="ASS7" s="516" t="s">
        <v>666</v>
      </c>
      <c r="AST7" s="516"/>
      <c r="ASU7" s="516" t="s">
        <v>3318</v>
      </c>
      <c r="ASV7" s="516" t="s">
        <v>3319</v>
      </c>
      <c r="ASW7" s="516" t="s">
        <v>3325</v>
      </c>
      <c r="ASX7" s="516" t="s">
        <v>666</v>
      </c>
      <c r="ASY7" s="516"/>
      <c r="ASZ7" s="516" t="s">
        <v>3318</v>
      </c>
      <c r="ATA7" s="516" t="s">
        <v>3319</v>
      </c>
      <c r="ATB7" s="516" t="s">
        <v>3325</v>
      </c>
      <c r="ATC7" s="516" t="s">
        <v>666</v>
      </c>
      <c r="ATD7" s="516"/>
      <c r="ATE7" s="516" t="s">
        <v>3318</v>
      </c>
      <c r="ATF7" s="516" t="s">
        <v>3319</v>
      </c>
      <c r="ATG7" s="516" t="s">
        <v>3325</v>
      </c>
      <c r="ATH7" s="516" t="s">
        <v>666</v>
      </c>
      <c r="ATI7" s="516"/>
      <c r="ATJ7" s="516" t="s">
        <v>3318</v>
      </c>
      <c r="ATK7" s="516" t="s">
        <v>3319</v>
      </c>
      <c r="ATL7" s="516" t="s">
        <v>3325</v>
      </c>
      <c r="ATM7" s="516" t="s">
        <v>666</v>
      </c>
      <c r="ATN7" s="516"/>
      <c r="ATO7" s="516" t="s">
        <v>3318</v>
      </c>
      <c r="ATP7" s="516" t="s">
        <v>3319</v>
      </c>
      <c r="ATQ7" s="516" t="s">
        <v>3325</v>
      </c>
      <c r="ATR7" s="516" t="s">
        <v>666</v>
      </c>
      <c r="ATS7" s="516"/>
      <c r="ATT7" s="516" t="s">
        <v>3318</v>
      </c>
      <c r="ATU7" s="516" t="s">
        <v>3319</v>
      </c>
      <c r="ATV7" s="516" t="s">
        <v>3325</v>
      </c>
      <c r="ATW7" s="516" t="s">
        <v>666</v>
      </c>
      <c r="ATX7" s="516"/>
      <c r="ATY7" s="516" t="s">
        <v>3318</v>
      </c>
      <c r="ATZ7" s="516" t="s">
        <v>3319</v>
      </c>
      <c r="AUA7" s="516" t="s">
        <v>3325</v>
      </c>
      <c r="AUB7" s="516" t="s">
        <v>666</v>
      </c>
      <c r="AUC7" s="516"/>
      <c r="AUD7" s="516" t="s">
        <v>3318</v>
      </c>
      <c r="AUE7" s="516" t="s">
        <v>3319</v>
      </c>
      <c r="AUF7" s="516" t="s">
        <v>3325</v>
      </c>
      <c r="AUG7" s="516" t="s">
        <v>666</v>
      </c>
      <c r="AUH7" s="516"/>
      <c r="AUI7" s="516" t="s">
        <v>3318</v>
      </c>
      <c r="AUJ7" s="516" t="s">
        <v>3319</v>
      </c>
      <c r="AUK7" s="516" t="s">
        <v>3325</v>
      </c>
      <c r="AUL7" s="516" t="s">
        <v>666</v>
      </c>
      <c r="AUM7" s="516"/>
      <c r="AUN7" s="516" t="s">
        <v>3318</v>
      </c>
      <c r="AUO7" s="516" t="s">
        <v>3319</v>
      </c>
      <c r="AUP7" s="516" t="s">
        <v>3325</v>
      </c>
      <c r="AUQ7" s="516" t="s">
        <v>666</v>
      </c>
      <c r="AUR7" s="516"/>
      <c r="AUS7" s="516" t="s">
        <v>3318</v>
      </c>
      <c r="AUT7" s="516" t="s">
        <v>3319</v>
      </c>
      <c r="AUU7" s="516" t="s">
        <v>3325</v>
      </c>
      <c r="AUV7" s="516" t="s">
        <v>666</v>
      </c>
      <c r="AUW7" s="516"/>
      <c r="AUX7" s="516" t="s">
        <v>3318</v>
      </c>
      <c r="AUY7" s="516" t="s">
        <v>3319</v>
      </c>
      <c r="AUZ7" s="516" t="s">
        <v>3325</v>
      </c>
      <c r="AVA7" s="516" t="s">
        <v>666</v>
      </c>
      <c r="AVB7" s="516"/>
      <c r="AVC7" s="516" t="s">
        <v>3318</v>
      </c>
      <c r="AVD7" s="516" t="s">
        <v>3319</v>
      </c>
      <c r="AVE7" s="516" t="s">
        <v>3325</v>
      </c>
      <c r="AVF7" s="516" t="s">
        <v>666</v>
      </c>
      <c r="AVG7" s="516"/>
      <c r="AVH7" s="516" t="s">
        <v>3318</v>
      </c>
      <c r="AVI7" s="516" t="s">
        <v>3319</v>
      </c>
      <c r="AVJ7" s="516" t="s">
        <v>3325</v>
      </c>
      <c r="AVK7" s="516" t="s">
        <v>666</v>
      </c>
      <c r="AVL7" s="516"/>
      <c r="AVM7" s="516" t="s">
        <v>3318</v>
      </c>
      <c r="AVN7" s="516" t="s">
        <v>3319</v>
      </c>
      <c r="AVO7" s="516" t="s">
        <v>3325</v>
      </c>
      <c r="AVP7" s="516" t="s">
        <v>666</v>
      </c>
      <c r="AVQ7" s="516"/>
      <c r="AVR7" s="516" t="s">
        <v>3318</v>
      </c>
      <c r="AVS7" s="516" t="s">
        <v>3319</v>
      </c>
      <c r="AVT7" s="516" t="s">
        <v>3325</v>
      </c>
      <c r="AVU7" s="516" t="s">
        <v>666</v>
      </c>
      <c r="AVV7" s="516"/>
      <c r="AVW7" s="516" t="s">
        <v>3318</v>
      </c>
      <c r="AVX7" s="516" t="s">
        <v>3319</v>
      </c>
      <c r="AVY7" s="516" t="s">
        <v>3325</v>
      </c>
      <c r="AVZ7" s="516" t="s">
        <v>666</v>
      </c>
      <c r="AWA7" s="516"/>
      <c r="AWB7" s="516" t="s">
        <v>3318</v>
      </c>
      <c r="AWC7" s="516" t="s">
        <v>3319</v>
      </c>
      <c r="AWD7" s="516" t="s">
        <v>3325</v>
      </c>
      <c r="AWE7" s="516" t="s">
        <v>666</v>
      </c>
      <c r="AWF7" s="516"/>
      <c r="AWG7" s="516" t="s">
        <v>3318</v>
      </c>
      <c r="AWH7" s="516" t="s">
        <v>3319</v>
      </c>
      <c r="AWI7" s="516" t="s">
        <v>3325</v>
      </c>
      <c r="AWJ7" s="516" t="s">
        <v>666</v>
      </c>
      <c r="AWK7" s="516"/>
      <c r="AWL7" s="516" t="s">
        <v>3318</v>
      </c>
      <c r="AWM7" s="516" t="s">
        <v>3319</v>
      </c>
      <c r="AWN7" s="516" t="s">
        <v>3325</v>
      </c>
      <c r="AWO7" s="516" t="s">
        <v>666</v>
      </c>
      <c r="AWP7" s="516"/>
      <c r="AWQ7" s="516" t="s">
        <v>3318</v>
      </c>
      <c r="AWR7" s="516" t="s">
        <v>3319</v>
      </c>
      <c r="AWS7" s="516" t="s">
        <v>3325</v>
      </c>
      <c r="AWT7" s="516" t="s">
        <v>666</v>
      </c>
      <c r="AWU7" s="516"/>
      <c r="AWV7" s="516" t="s">
        <v>3318</v>
      </c>
      <c r="AWW7" s="516" t="s">
        <v>3319</v>
      </c>
      <c r="AWX7" s="516" t="s">
        <v>3325</v>
      </c>
      <c r="AWY7" s="516" t="s">
        <v>666</v>
      </c>
      <c r="AWZ7" s="516"/>
      <c r="AXA7" s="516" t="s">
        <v>3318</v>
      </c>
      <c r="AXB7" s="516" t="s">
        <v>3319</v>
      </c>
      <c r="AXC7" s="516" t="s">
        <v>3325</v>
      </c>
      <c r="AXD7" s="516" t="s">
        <v>666</v>
      </c>
      <c r="AXE7" s="516"/>
      <c r="AXF7" s="516" t="s">
        <v>3318</v>
      </c>
      <c r="AXG7" s="516" t="s">
        <v>3319</v>
      </c>
      <c r="AXH7" s="516" t="s">
        <v>3325</v>
      </c>
      <c r="AXI7" s="516" t="s">
        <v>666</v>
      </c>
      <c r="AXJ7" s="516"/>
      <c r="AXK7" s="516" t="s">
        <v>3318</v>
      </c>
      <c r="AXL7" s="516" t="s">
        <v>3319</v>
      </c>
      <c r="AXM7" s="516" t="s">
        <v>3325</v>
      </c>
      <c r="AXN7" s="516" t="s">
        <v>666</v>
      </c>
      <c r="AXO7" s="516"/>
      <c r="AXP7" s="516" t="s">
        <v>3318</v>
      </c>
      <c r="AXQ7" s="516" t="s">
        <v>3319</v>
      </c>
      <c r="AXR7" s="516" t="s">
        <v>3325</v>
      </c>
      <c r="AXS7" s="516" t="s">
        <v>666</v>
      </c>
      <c r="AXT7" s="516"/>
      <c r="AXU7" s="516" t="s">
        <v>3318</v>
      </c>
      <c r="AXV7" s="516" t="s">
        <v>3319</v>
      </c>
      <c r="AXW7" s="516" t="s">
        <v>3325</v>
      </c>
      <c r="AXX7" s="516" t="s">
        <v>666</v>
      </c>
      <c r="AXY7" s="516"/>
      <c r="AXZ7" s="516" t="s">
        <v>3318</v>
      </c>
      <c r="AYA7" s="516" t="s">
        <v>3319</v>
      </c>
      <c r="AYB7" s="516" t="s">
        <v>3325</v>
      </c>
      <c r="AYC7" s="516" t="s">
        <v>666</v>
      </c>
      <c r="AYD7" s="516"/>
      <c r="AYE7" s="516" t="s">
        <v>3318</v>
      </c>
      <c r="AYF7" s="516" t="s">
        <v>3319</v>
      </c>
      <c r="AYG7" s="516" t="s">
        <v>3325</v>
      </c>
      <c r="AYH7" s="516" t="s">
        <v>666</v>
      </c>
      <c r="AYI7" s="516"/>
      <c r="AYJ7" s="516" t="s">
        <v>3318</v>
      </c>
      <c r="AYK7" s="516" t="s">
        <v>3319</v>
      </c>
      <c r="AYL7" s="516" t="s">
        <v>3325</v>
      </c>
      <c r="AYM7" s="516" t="s">
        <v>666</v>
      </c>
      <c r="AYN7" s="516"/>
      <c r="AYO7" s="516" t="s">
        <v>3318</v>
      </c>
      <c r="AYP7" s="516" t="s">
        <v>3319</v>
      </c>
      <c r="AYQ7" s="516" t="s">
        <v>3325</v>
      </c>
      <c r="AYR7" s="516" t="s">
        <v>666</v>
      </c>
      <c r="AYS7" s="516"/>
      <c r="AYT7" s="516" t="s">
        <v>3318</v>
      </c>
      <c r="AYU7" s="516" t="s">
        <v>3319</v>
      </c>
      <c r="AYV7" s="516" t="s">
        <v>3325</v>
      </c>
      <c r="AYW7" s="516" t="s">
        <v>666</v>
      </c>
      <c r="AYX7" s="516"/>
      <c r="AYY7" s="516" t="s">
        <v>3318</v>
      </c>
      <c r="AYZ7" s="516" t="s">
        <v>3319</v>
      </c>
      <c r="AZA7" s="516" t="s">
        <v>3325</v>
      </c>
      <c r="AZB7" s="516" t="s">
        <v>666</v>
      </c>
      <c r="AZC7" s="516"/>
      <c r="AZD7" s="516" t="s">
        <v>3318</v>
      </c>
      <c r="AZE7" s="516" t="s">
        <v>3319</v>
      </c>
      <c r="AZF7" s="516" t="s">
        <v>3325</v>
      </c>
      <c r="AZG7" s="516" t="s">
        <v>666</v>
      </c>
      <c r="AZH7" s="516"/>
      <c r="AZI7" s="516" t="s">
        <v>3318</v>
      </c>
      <c r="AZJ7" s="516" t="s">
        <v>3319</v>
      </c>
      <c r="AZK7" s="516" t="s">
        <v>3325</v>
      </c>
      <c r="AZL7" s="516" t="s">
        <v>666</v>
      </c>
      <c r="AZM7" s="516"/>
      <c r="AZN7" s="516" t="s">
        <v>3318</v>
      </c>
      <c r="AZO7" s="516" t="s">
        <v>3319</v>
      </c>
      <c r="AZP7" s="516" t="s">
        <v>3325</v>
      </c>
      <c r="AZQ7" s="516" t="s">
        <v>666</v>
      </c>
      <c r="AZR7" s="516"/>
      <c r="AZS7" s="516" t="s">
        <v>3318</v>
      </c>
      <c r="AZT7" s="516" t="s">
        <v>3319</v>
      </c>
      <c r="AZU7" s="516" t="s">
        <v>3325</v>
      </c>
      <c r="AZV7" s="516" t="s">
        <v>666</v>
      </c>
      <c r="AZW7" s="516"/>
      <c r="AZX7" s="516" t="s">
        <v>3318</v>
      </c>
      <c r="AZY7" s="516" t="s">
        <v>3319</v>
      </c>
      <c r="AZZ7" s="516" t="s">
        <v>3325</v>
      </c>
      <c r="BAA7" s="516" t="s">
        <v>666</v>
      </c>
      <c r="BAB7" s="516"/>
      <c r="BAC7" s="516" t="s">
        <v>3318</v>
      </c>
      <c r="BAD7" s="516" t="s">
        <v>3319</v>
      </c>
      <c r="BAE7" s="516" t="s">
        <v>3325</v>
      </c>
      <c r="BAF7" s="516" t="s">
        <v>666</v>
      </c>
      <c r="BAG7" s="516"/>
      <c r="BAH7" s="516" t="s">
        <v>3318</v>
      </c>
      <c r="BAI7" s="516" t="s">
        <v>3319</v>
      </c>
      <c r="BAJ7" s="516" t="s">
        <v>3325</v>
      </c>
      <c r="BAK7" s="516" t="s">
        <v>666</v>
      </c>
      <c r="BAL7" s="516"/>
      <c r="BAM7" s="516" t="s">
        <v>3318</v>
      </c>
      <c r="BAN7" s="516" t="s">
        <v>3319</v>
      </c>
      <c r="BAO7" s="516" t="s">
        <v>3325</v>
      </c>
      <c r="BAP7" s="516" t="s">
        <v>666</v>
      </c>
      <c r="BAQ7" s="516"/>
      <c r="BAR7" s="516" t="s">
        <v>3318</v>
      </c>
      <c r="BAS7" s="516" t="s">
        <v>3319</v>
      </c>
      <c r="BAT7" s="516" t="s">
        <v>3325</v>
      </c>
      <c r="BAU7" s="516" t="s">
        <v>666</v>
      </c>
      <c r="BAV7" s="516"/>
      <c r="BAW7" s="516" t="s">
        <v>3318</v>
      </c>
      <c r="BAX7" s="516" t="s">
        <v>3319</v>
      </c>
      <c r="BAY7" s="516" t="s">
        <v>3325</v>
      </c>
      <c r="BAZ7" s="516" t="s">
        <v>666</v>
      </c>
      <c r="BBA7" s="516"/>
      <c r="BBB7" s="516" t="s">
        <v>3318</v>
      </c>
      <c r="BBC7" s="516" t="s">
        <v>3319</v>
      </c>
      <c r="BBD7" s="516" t="s">
        <v>3325</v>
      </c>
      <c r="BBE7" s="516" t="s">
        <v>666</v>
      </c>
      <c r="BBF7" s="516"/>
      <c r="BBG7" s="516" t="s">
        <v>3318</v>
      </c>
      <c r="BBH7" s="516" t="s">
        <v>3319</v>
      </c>
      <c r="BBI7" s="516" t="s">
        <v>3325</v>
      </c>
      <c r="BBJ7" s="516" t="s">
        <v>666</v>
      </c>
      <c r="BBK7" s="516"/>
      <c r="BBL7" s="516" t="s">
        <v>3318</v>
      </c>
      <c r="BBM7" s="516" t="s">
        <v>3319</v>
      </c>
      <c r="BBN7" s="516" t="s">
        <v>3325</v>
      </c>
      <c r="BBO7" s="516" t="s">
        <v>666</v>
      </c>
      <c r="BBP7" s="516"/>
      <c r="BBQ7" s="516" t="s">
        <v>3318</v>
      </c>
      <c r="BBR7" s="516" t="s">
        <v>3319</v>
      </c>
      <c r="BBS7" s="516" t="s">
        <v>3325</v>
      </c>
      <c r="BBT7" s="516" t="s">
        <v>666</v>
      </c>
      <c r="BBU7" s="516"/>
      <c r="BBV7" s="516" t="s">
        <v>3318</v>
      </c>
      <c r="BBW7" s="516" t="s">
        <v>3319</v>
      </c>
      <c r="BBX7" s="516" t="s">
        <v>3325</v>
      </c>
      <c r="BBY7" s="516" t="s">
        <v>666</v>
      </c>
      <c r="BBZ7" s="516"/>
      <c r="BCA7" s="516" t="s">
        <v>3318</v>
      </c>
      <c r="BCB7" s="516" t="s">
        <v>3319</v>
      </c>
      <c r="BCC7" s="516" t="s">
        <v>3325</v>
      </c>
      <c r="BCD7" s="516" t="s">
        <v>666</v>
      </c>
      <c r="BCE7" s="516"/>
      <c r="BCF7" s="516" t="s">
        <v>3318</v>
      </c>
      <c r="BCG7" s="516" t="s">
        <v>3319</v>
      </c>
      <c r="BCH7" s="516" t="s">
        <v>3325</v>
      </c>
      <c r="BCI7" s="516" t="s">
        <v>666</v>
      </c>
      <c r="BCJ7" s="516"/>
      <c r="BCK7" s="516" t="s">
        <v>3318</v>
      </c>
      <c r="BCL7" s="516" t="s">
        <v>3319</v>
      </c>
      <c r="BCM7" s="516" t="s">
        <v>3325</v>
      </c>
      <c r="BCN7" s="516" t="s">
        <v>666</v>
      </c>
      <c r="BCO7" s="516"/>
      <c r="BCP7" s="516" t="s">
        <v>3318</v>
      </c>
      <c r="BCQ7" s="516" t="s">
        <v>3319</v>
      </c>
      <c r="BCR7" s="516" t="s">
        <v>3325</v>
      </c>
      <c r="BCS7" s="516" t="s">
        <v>666</v>
      </c>
      <c r="BCT7" s="516"/>
      <c r="BCU7" s="516" t="s">
        <v>3318</v>
      </c>
      <c r="BCV7" s="516" t="s">
        <v>3319</v>
      </c>
      <c r="BCW7" s="516" t="s">
        <v>3325</v>
      </c>
      <c r="BCX7" s="516" t="s">
        <v>666</v>
      </c>
      <c r="BCY7" s="516"/>
      <c r="BCZ7" s="516" t="s">
        <v>3318</v>
      </c>
      <c r="BDA7" s="516" t="s">
        <v>3319</v>
      </c>
      <c r="BDB7" s="516" t="s">
        <v>3325</v>
      </c>
      <c r="BDC7" s="516" t="s">
        <v>666</v>
      </c>
      <c r="BDD7" s="516"/>
      <c r="BDE7" s="516" t="s">
        <v>3318</v>
      </c>
      <c r="BDF7" s="516" t="s">
        <v>3319</v>
      </c>
      <c r="BDG7" s="516" t="s">
        <v>3325</v>
      </c>
      <c r="BDH7" s="516" t="s">
        <v>666</v>
      </c>
      <c r="BDI7" s="516"/>
      <c r="BDJ7" s="516" t="s">
        <v>3318</v>
      </c>
      <c r="BDK7" s="516" t="s">
        <v>3319</v>
      </c>
      <c r="BDL7" s="516" t="s">
        <v>3325</v>
      </c>
      <c r="BDM7" s="516" t="s">
        <v>666</v>
      </c>
      <c r="BDN7" s="516"/>
      <c r="BDO7" s="516" t="s">
        <v>3318</v>
      </c>
      <c r="BDP7" s="516" t="s">
        <v>3319</v>
      </c>
      <c r="BDQ7" s="516" t="s">
        <v>3325</v>
      </c>
      <c r="BDR7" s="516" t="s">
        <v>666</v>
      </c>
      <c r="BDS7" s="516"/>
      <c r="BDT7" s="516" t="s">
        <v>3318</v>
      </c>
      <c r="BDU7" s="516" t="s">
        <v>3319</v>
      </c>
      <c r="BDV7" s="516" t="s">
        <v>3325</v>
      </c>
      <c r="BDW7" s="516" t="s">
        <v>666</v>
      </c>
      <c r="BDX7" s="516"/>
      <c r="BDY7" s="516" t="s">
        <v>3318</v>
      </c>
      <c r="BDZ7" s="516" t="s">
        <v>3319</v>
      </c>
      <c r="BEA7" s="516" t="s">
        <v>3325</v>
      </c>
      <c r="BEB7" s="516" t="s">
        <v>666</v>
      </c>
      <c r="BEC7" s="516"/>
      <c r="BED7" s="516" t="s">
        <v>3318</v>
      </c>
      <c r="BEE7" s="516" t="s">
        <v>3319</v>
      </c>
      <c r="BEF7" s="516" t="s">
        <v>3325</v>
      </c>
      <c r="BEG7" s="516" t="s">
        <v>666</v>
      </c>
      <c r="BEH7" s="516"/>
      <c r="BEI7" s="516" t="s">
        <v>3318</v>
      </c>
      <c r="BEJ7" s="516" t="s">
        <v>3319</v>
      </c>
      <c r="BEK7" s="516" t="s">
        <v>3325</v>
      </c>
      <c r="BEL7" s="516" t="s">
        <v>666</v>
      </c>
      <c r="BEM7" s="516"/>
      <c r="BEN7" s="516" t="s">
        <v>3318</v>
      </c>
      <c r="BEO7" s="516" t="s">
        <v>3319</v>
      </c>
      <c r="BEP7" s="516" t="s">
        <v>3325</v>
      </c>
      <c r="BEQ7" s="516" t="s">
        <v>666</v>
      </c>
      <c r="BER7" s="516"/>
      <c r="BES7" s="516" t="s">
        <v>3318</v>
      </c>
      <c r="BET7" s="516" t="s">
        <v>3319</v>
      </c>
      <c r="BEU7" s="516" t="s">
        <v>3325</v>
      </c>
      <c r="BEV7" s="516" t="s">
        <v>666</v>
      </c>
      <c r="BEW7" s="516"/>
      <c r="BEX7" s="516" t="s">
        <v>3318</v>
      </c>
      <c r="BEY7" s="516" t="s">
        <v>3319</v>
      </c>
      <c r="BEZ7" s="516" t="s">
        <v>3325</v>
      </c>
      <c r="BFA7" s="516" t="s">
        <v>666</v>
      </c>
      <c r="BFB7" s="516"/>
      <c r="BFC7" s="516" t="s">
        <v>3318</v>
      </c>
      <c r="BFD7" s="516" t="s">
        <v>3319</v>
      </c>
      <c r="BFE7" s="516" t="s">
        <v>3325</v>
      </c>
      <c r="BFF7" s="516" t="s">
        <v>666</v>
      </c>
      <c r="BFG7" s="516"/>
      <c r="BFH7" s="516" t="s">
        <v>3318</v>
      </c>
      <c r="BFI7" s="516" t="s">
        <v>3319</v>
      </c>
      <c r="BFJ7" s="516" t="s">
        <v>3325</v>
      </c>
      <c r="BFK7" s="516" t="s">
        <v>666</v>
      </c>
      <c r="BFL7" s="516"/>
      <c r="BFM7" s="516" t="s">
        <v>3318</v>
      </c>
      <c r="BFN7" s="516" t="s">
        <v>3319</v>
      </c>
      <c r="BFO7" s="516" t="s">
        <v>3325</v>
      </c>
      <c r="BFP7" s="516" t="s">
        <v>666</v>
      </c>
      <c r="BFQ7" s="516"/>
      <c r="BFR7" s="516" t="s">
        <v>3318</v>
      </c>
      <c r="BFS7" s="516" t="s">
        <v>3319</v>
      </c>
      <c r="BFT7" s="516" t="s">
        <v>3325</v>
      </c>
      <c r="BFU7" s="516" t="s">
        <v>666</v>
      </c>
      <c r="BFV7" s="516"/>
      <c r="BFW7" s="516" t="s">
        <v>3318</v>
      </c>
      <c r="BFX7" s="516" t="s">
        <v>3319</v>
      </c>
      <c r="BFY7" s="516" t="s">
        <v>3325</v>
      </c>
      <c r="BFZ7" s="516" t="s">
        <v>666</v>
      </c>
      <c r="BGA7" s="516"/>
      <c r="BGB7" s="516" t="s">
        <v>3318</v>
      </c>
      <c r="BGC7" s="516" t="s">
        <v>3319</v>
      </c>
      <c r="BGD7" s="516" t="s">
        <v>3325</v>
      </c>
      <c r="BGE7" s="516" t="s">
        <v>666</v>
      </c>
      <c r="BGF7" s="516"/>
      <c r="BGG7" s="516" t="s">
        <v>3318</v>
      </c>
      <c r="BGH7" s="516" t="s">
        <v>3319</v>
      </c>
      <c r="BGI7" s="516" t="s">
        <v>3325</v>
      </c>
      <c r="BGJ7" s="516" t="s">
        <v>666</v>
      </c>
      <c r="BGK7" s="516"/>
      <c r="BGL7" s="516" t="s">
        <v>3318</v>
      </c>
      <c r="BGM7" s="516" t="s">
        <v>3319</v>
      </c>
      <c r="BGN7" s="516" t="s">
        <v>3325</v>
      </c>
      <c r="BGO7" s="516" t="s">
        <v>666</v>
      </c>
      <c r="BGP7" s="516"/>
      <c r="BGQ7" s="516" t="s">
        <v>3318</v>
      </c>
      <c r="BGR7" s="516" t="s">
        <v>3319</v>
      </c>
      <c r="BGS7" s="516" t="s">
        <v>3325</v>
      </c>
      <c r="BGT7" s="516" t="s">
        <v>666</v>
      </c>
      <c r="BGU7" s="516"/>
      <c r="BGV7" s="516" t="s">
        <v>3318</v>
      </c>
      <c r="BGW7" s="516" t="s">
        <v>3319</v>
      </c>
      <c r="BGX7" s="516" t="s">
        <v>3325</v>
      </c>
      <c r="BGY7" s="516" t="s">
        <v>666</v>
      </c>
      <c r="BGZ7" s="516"/>
      <c r="BHA7" s="516" t="s">
        <v>3318</v>
      </c>
      <c r="BHB7" s="516" t="s">
        <v>3319</v>
      </c>
      <c r="BHC7" s="516" t="s">
        <v>3325</v>
      </c>
      <c r="BHD7" s="516" t="s">
        <v>666</v>
      </c>
      <c r="BHE7" s="516"/>
      <c r="BHF7" s="516" t="s">
        <v>3318</v>
      </c>
      <c r="BHG7" s="516" t="s">
        <v>3319</v>
      </c>
      <c r="BHH7" s="516" t="s">
        <v>3325</v>
      </c>
      <c r="BHI7" s="516" t="s">
        <v>666</v>
      </c>
      <c r="BHJ7" s="516"/>
      <c r="BHK7" s="516" t="s">
        <v>3318</v>
      </c>
      <c r="BHL7" s="516" t="s">
        <v>3319</v>
      </c>
      <c r="BHM7" s="516" t="s">
        <v>3325</v>
      </c>
      <c r="BHN7" s="516" t="s">
        <v>666</v>
      </c>
      <c r="BHO7" s="516"/>
      <c r="BHP7" s="516" t="s">
        <v>3318</v>
      </c>
      <c r="BHQ7" s="516" t="s">
        <v>3319</v>
      </c>
      <c r="BHR7" s="516" t="s">
        <v>3325</v>
      </c>
      <c r="BHS7" s="516" t="s">
        <v>666</v>
      </c>
      <c r="BHT7" s="516"/>
      <c r="BHU7" s="516" t="s">
        <v>3318</v>
      </c>
      <c r="BHV7" s="516" t="s">
        <v>3319</v>
      </c>
      <c r="BHW7" s="516" t="s">
        <v>3325</v>
      </c>
      <c r="BHX7" s="516" t="s">
        <v>666</v>
      </c>
      <c r="BHY7" s="516"/>
      <c r="BHZ7" s="516" t="s">
        <v>3318</v>
      </c>
      <c r="BIA7" s="516" t="s">
        <v>3319</v>
      </c>
      <c r="BIB7" s="516" t="s">
        <v>3325</v>
      </c>
      <c r="BIC7" s="516" t="s">
        <v>666</v>
      </c>
      <c r="BID7" s="516"/>
      <c r="BIE7" s="516" t="s">
        <v>3318</v>
      </c>
      <c r="BIF7" s="516" t="s">
        <v>3319</v>
      </c>
      <c r="BIG7" s="516" t="s">
        <v>3325</v>
      </c>
      <c r="BIH7" s="516" t="s">
        <v>666</v>
      </c>
      <c r="BII7" s="516"/>
      <c r="BIJ7" s="516" t="s">
        <v>3318</v>
      </c>
      <c r="BIK7" s="516" t="s">
        <v>3319</v>
      </c>
      <c r="BIL7" s="516" t="s">
        <v>3325</v>
      </c>
      <c r="BIM7" s="516" t="s">
        <v>666</v>
      </c>
      <c r="BIN7" s="516"/>
      <c r="BIO7" s="516" t="s">
        <v>3318</v>
      </c>
      <c r="BIP7" s="516" t="s">
        <v>3319</v>
      </c>
      <c r="BIQ7" s="516" t="s">
        <v>3325</v>
      </c>
      <c r="BIR7" s="516" t="s">
        <v>666</v>
      </c>
      <c r="BIS7" s="516"/>
      <c r="BIT7" s="516" t="s">
        <v>3318</v>
      </c>
      <c r="BIU7" s="516" t="s">
        <v>3319</v>
      </c>
      <c r="BIV7" s="516" t="s">
        <v>3325</v>
      </c>
      <c r="BIW7" s="516" t="s">
        <v>666</v>
      </c>
      <c r="BIX7" s="516"/>
      <c r="BIY7" s="516" t="s">
        <v>3318</v>
      </c>
      <c r="BIZ7" s="516" t="s">
        <v>3319</v>
      </c>
      <c r="BJA7" s="516" t="s">
        <v>3325</v>
      </c>
      <c r="BJB7" s="516" t="s">
        <v>666</v>
      </c>
      <c r="BJC7" s="516"/>
      <c r="BJD7" s="516" t="s">
        <v>3318</v>
      </c>
      <c r="BJE7" s="516" t="s">
        <v>3319</v>
      </c>
      <c r="BJF7" s="516" t="s">
        <v>3325</v>
      </c>
      <c r="BJG7" s="516" t="s">
        <v>666</v>
      </c>
      <c r="BJH7" s="516"/>
      <c r="BJI7" s="516" t="s">
        <v>3318</v>
      </c>
      <c r="BJJ7" s="516" t="s">
        <v>3319</v>
      </c>
      <c r="BJK7" s="516" t="s">
        <v>3325</v>
      </c>
      <c r="BJL7" s="516" t="s">
        <v>666</v>
      </c>
      <c r="BJM7" s="516"/>
      <c r="BJN7" s="516" t="s">
        <v>3318</v>
      </c>
      <c r="BJO7" s="516" t="s">
        <v>3319</v>
      </c>
      <c r="BJP7" s="516" t="s">
        <v>3325</v>
      </c>
      <c r="BJQ7" s="516" t="s">
        <v>666</v>
      </c>
      <c r="BJR7" s="516"/>
      <c r="BJS7" s="516" t="s">
        <v>3318</v>
      </c>
      <c r="BJT7" s="516" t="s">
        <v>3319</v>
      </c>
      <c r="BJU7" s="516" t="s">
        <v>3325</v>
      </c>
      <c r="BJV7" s="516" t="s">
        <v>666</v>
      </c>
      <c r="BJW7" s="516"/>
      <c r="BJX7" s="516" t="s">
        <v>3318</v>
      </c>
      <c r="BJY7" s="516" t="s">
        <v>3319</v>
      </c>
      <c r="BJZ7" s="516" t="s">
        <v>3325</v>
      </c>
      <c r="BKA7" s="516" t="s">
        <v>666</v>
      </c>
      <c r="BKB7" s="516"/>
      <c r="BKC7" s="516" t="s">
        <v>3318</v>
      </c>
      <c r="BKD7" s="516" t="s">
        <v>3319</v>
      </c>
      <c r="BKE7" s="516" t="s">
        <v>3325</v>
      </c>
      <c r="BKF7" s="516" t="s">
        <v>666</v>
      </c>
      <c r="BKG7" s="516"/>
      <c r="BKH7" s="516" t="s">
        <v>3318</v>
      </c>
      <c r="BKI7" s="516" t="s">
        <v>3319</v>
      </c>
      <c r="BKJ7" s="516" t="s">
        <v>3325</v>
      </c>
      <c r="BKK7" s="516" t="s">
        <v>666</v>
      </c>
      <c r="BKL7" s="516"/>
      <c r="BKM7" s="516" t="s">
        <v>3318</v>
      </c>
      <c r="BKN7" s="516" t="s">
        <v>3319</v>
      </c>
      <c r="BKO7" s="516" t="s">
        <v>3325</v>
      </c>
      <c r="BKP7" s="516" t="s">
        <v>666</v>
      </c>
      <c r="BKQ7" s="516"/>
      <c r="BKR7" s="516" t="s">
        <v>3318</v>
      </c>
      <c r="BKS7" s="516" t="s">
        <v>3319</v>
      </c>
      <c r="BKT7" s="516" t="s">
        <v>3325</v>
      </c>
      <c r="BKU7" s="516" t="s">
        <v>666</v>
      </c>
      <c r="BKV7" s="516"/>
      <c r="BKW7" s="516" t="s">
        <v>3318</v>
      </c>
      <c r="BKX7" s="516" t="s">
        <v>3319</v>
      </c>
      <c r="BKY7" s="516" t="s">
        <v>3325</v>
      </c>
      <c r="BKZ7" s="516" t="s">
        <v>666</v>
      </c>
      <c r="BLA7" s="516"/>
      <c r="BLB7" s="516" t="s">
        <v>3318</v>
      </c>
      <c r="BLC7" s="516" t="s">
        <v>3319</v>
      </c>
      <c r="BLD7" s="516" t="s">
        <v>3325</v>
      </c>
      <c r="BLE7" s="516" t="s">
        <v>666</v>
      </c>
      <c r="BLF7" s="516"/>
      <c r="BLG7" s="516" t="s">
        <v>3318</v>
      </c>
      <c r="BLH7" s="516" t="s">
        <v>3319</v>
      </c>
      <c r="BLI7" s="516" t="s">
        <v>3325</v>
      </c>
      <c r="BLJ7" s="516" t="s">
        <v>666</v>
      </c>
      <c r="BLK7" s="516"/>
      <c r="BLL7" s="516" t="s">
        <v>3318</v>
      </c>
      <c r="BLM7" s="516" t="s">
        <v>3319</v>
      </c>
      <c r="BLN7" s="516" t="s">
        <v>3325</v>
      </c>
      <c r="BLO7" s="516" t="s">
        <v>666</v>
      </c>
      <c r="BLP7" s="516"/>
      <c r="BLQ7" s="516" t="s">
        <v>3318</v>
      </c>
      <c r="BLR7" s="516" t="s">
        <v>3319</v>
      </c>
      <c r="BLS7" s="516" t="s">
        <v>3325</v>
      </c>
      <c r="BLT7" s="516" t="s">
        <v>666</v>
      </c>
      <c r="BLU7" s="516"/>
      <c r="BLV7" s="516" t="s">
        <v>3318</v>
      </c>
      <c r="BLW7" s="516" t="s">
        <v>3319</v>
      </c>
      <c r="BLX7" s="516" t="s">
        <v>3325</v>
      </c>
      <c r="BLY7" s="516" t="s">
        <v>666</v>
      </c>
      <c r="BLZ7" s="516"/>
      <c r="BMA7" s="516" t="s">
        <v>3318</v>
      </c>
      <c r="BMB7" s="516" t="s">
        <v>3319</v>
      </c>
      <c r="BMC7" s="516" t="s">
        <v>3325</v>
      </c>
      <c r="BMD7" s="516" t="s">
        <v>666</v>
      </c>
      <c r="BME7" s="516"/>
      <c r="BMF7" s="516" t="s">
        <v>3318</v>
      </c>
      <c r="BMG7" s="516" t="s">
        <v>3319</v>
      </c>
      <c r="BMH7" s="516" t="s">
        <v>3325</v>
      </c>
      <c r="BMI7" s="516" t="s">
        <v>666</v>
      </c>
      <c r="BMJ7" s="516"/>
      <c r="BMK7" s="516" t="s">
        <v>3318</v>
      </c>
      <c r="BML7" s="516" t="s">
        <v>3319</v>
      </c>
      <c r="BMM7" s="516" t="s">
        <v>3325</v>
      </c>
      <c r="BMN7" s="516" t="s">
        <v>666</v>
      </c>
      <c r="BMO7" s="516"/>
      <c r="BMP7" s="516" t="s">
        <v>3318</v>
      </c>
      <c r="BMQ7" s="516" t="s">
        <v>3319</v>
      </c>
      <c r="BMR7" s="516" t="s">
        <v>3325</v>
      </c>
      <c r="BMS7" s="516" t="s">
        <v>666</v>
      </c>
      <c r="BMT7" s="516"/>
      <c r="BMU7" s="516" t="s">
        <v>3318</v>
      </c>
      <c r="BMV7" s="516" t="s">
        <v>3319</v>
      </c>
      <c r="BMW7" s="516" t="s">
        <v>3325</v>
      </c>
      <c r="BMX7" s="516" t="s">
        <v>666</v>
      </c>
      <c r="BMY7" s="516"/>
      <c r="BMZ7" s="516" t="s">
        <v>3318</v>
      </c>
      <c r="BNA7" s="516" t="s">
        <v>3319</v>
      </c>
      <c r="BNB7" s="516" t="s">
        <v>3325</v>
      </c>
      <c r="BNC7" s="516" t="s">
        <v>666</v>
      </c>
      <c r="BND7" s="516"/>
      <c r="BNE7" s="516" t="s">
        <v>3318</v>
      </c>
      <c r="BNF7" s="516" t="s">
        <v>3319</v>
      </c>
      <c r="BNG7" s="516" t="s">
        <v>3325</v>
      </c>
      <c r="BNH7" s="516" t="s">
        <v>666</v>
      </c>
      <c r="BNI7" s="516"/>
      <c r="BNJ7" s="516" t="s">
        <v>3318</v>
      </c>
      <c r="BNK7" s="516" t="s">
        <v>3319</v>
      </c>
      <c r="BNL7" s="516" t="s">
        <v>3325</v>
      </c>
      <c r="BNM7" s="516" t="s">
        <v>666</v>
      </c>
      <c r="BNN7" s="516"/>
      <c r="BNO7" s="516" t="s">
        <v>3318</v>
      </c>
      <c r="BNP7" s="516" t="s">
        <v>3319</v>
      </c>
      <c r="BNQ7" s="516" t="s">
        <v>3325</v>
      </c>
      <c r="BNR7" s="516" t="s">
        <v>666</v>
      </c>
      <c r="BNS7" s="516"/>
      <c r="BNT7" s="516" t="s">
        <v>3318</v>
      </c>
      <c r="BNU7" s="516" t="s">
        <v>3319</v>
      </c>
      <c r="BNV7" s="516" t="s">
        <v>3325</v>
      </c>
      <c r="BNW7" s="516" t="s">
        <v>666</v>
      </c>
      <c r="BNX7" s="516"/>
      <c r="BNY7" s="516" t="s">
        <v>3318</v>
      </c>
      <c r="BNZ7" s="516" t="s">
        <v>3319</v>
      </c>
      <c r="BOA7" s="516" t="s">
        <v>3325</v>
      </c>
      <c r="BOB7" s="516" t="s">
        <v>666</v>
      </c>
      <c r="BOC7" s="516"/>
      <c r="BOD7" s="516" t="s">
        <v>3318</v>
      </c>
      <c r="BOE7" s="516" t="s">
        <v>3319</v>
      </c>
      <c r="BOF7" s="516" t="s">
        <v>3325</v>
      </c>
      <c r="BOG7" s="516" t="s">
        <v>666</v>
      </c>
      <c r="BOH7" s="516"/>
      <c r="BOI7" s="516" t="s">
        <v>3318</v>
      </c>
      <c r="BOJ7" s="516" t="s">
        <v>3319</v>
      </c>
      <c r="BOK7" s="516" t="s">
        <v>3325</v>
      </c>
      <c r="BOL7" s="516" t="s">
        <v>666</v>
      </c>
      <c r="BOM7" s="516"/>
      <c r="BON7" s="516" t="s">
        <v>3318</v>
      </c>
      <c r="BOO7" s="516" t="s">
        <v>3319</v>
      </c>
      <c r="BOP7" s="516" t="s">
        <v>3325</v>
      </c>
      <c r="BOQ7" s="516" t="s">
        <v>666</v>
      </c>
      <c r="BOR7" s="516"/>
      <c r="BOS7" s="516" t="s">
        <v>3318</v>
      </c>
      <c r="BOT7" s="516" t="s">
        <v>3319</v>
      </c>
      <c r="BOU7" s="516" t="s">
        <v>3325</v>
      </c>
      <c r="BOV7" s="516" t="s">
        <v>666</v>
      </c>
      <c r="BOW7" s="516"/>
      <c r="BOX7" s="516" t="s">
        <v>3318</v>
      </c>
      <c r="BOY7" s="516" t="s">
        <v>3319</v>
      </c>
      <c r="BOZ7" s="516" t="s">
        <v>3325</v>
      </c>
      <c r="BPA7" s="516" t="s">
        <v>666</v>
      </c>
      <c r="BPB7" s="516"/>
      <c r="BPC7" s="516" t="s">
        <v>3318</v>
      </c>
      <c r="BPD7" s="516" t="s">
        <v>3319</v>
      </c>
      <c r="BPE7" s="516" t="s">
        <v>3325</v>
      </c>
      <c r="BPF7" s="516" t="s">
        <v>666</v>
      </c>
      <c r="BPG7" s="516"/>
      <c r="BPH7" s="516" t="s">
        <v>3318</v>
      </c>
      <c r="BPI7" s="516" t="s">
        <v>3319</v>
      </c>
      <c r="BPJ7" s="516" t="s">
        <v>3325</v>
      </c>
      <c r="BPK7" s="516" t="s">
        <v>666</v>
      </c>
      <c r="BPL7" s="516"/>
      <c r="BPM7" s="516" t="s">
        <v>3318</v>
      </c>
      <c r="BPN7" s="516" t="s">
        <v>3319</v>
      </c>
      <c r="BPO7" s="516" t="s">
        <v>3325</v>
      </c>
      <c r="BPP7" s="516" t="s">
        <v>666</v>
      </c>
      <c r="BPQ7" s="516"/>
      <c r="BPR7" s="516" t="s">
        <v>3318</v>
      </c>
      <c r="BPS7" s="516" t="s">
        <v>3319</v>
      </c>
      <c r="BPT7" s="516" t="s">
        <v>3325</v>
      </c>
      <c r="BPU7" s="516" t="s">
        <v>666</v>
      </c>
      <c r="BPV7" s="516"/>
      <c r="BPW7" s="516" t="s">
        <v>3318</v>
      </c>
      <c r="BPX7" s="516" t="s">
        <v>3319</v>
      </c>
      <c r="BPY7" s="516" t="s">
        <v>3325</v>
      </c>
      <c r="BPZ7" s="516" t="s">
        <v>666</v>
      </c>
      <c r="BQA7" s="516"/>
      <c r="BQB7" s="516" t="s">
        <v>3318</v>
      </c>
      <c r="BQC7" s="516" t="s">
        <v>3319</v>
      </c>
      <c r="BQD7" s="516" t="s">
        <v>3325</v>
      </c>
      <c r="BQE7" s="516" t="s">
        <v>666</v>
      </c>
      <c r="BQF7" s="516"/>
      <c r="BQG7" s="516" t="s">
        <v>3318</v>
      </c>
      <c r="BQH7" s="516" t="s">
        <v>3319</v>
      </c>
      <c r="BQI7" s="516" t="s">
        <v>3325</v>
      </c>
      <c r="BQJ7" s="516" t="s">
        <v>666</v>
      </c>
      <c r="BQK7" s="516"/>
      <c r="BQL7" s="516" t="s">
        <v>3318</v>
      </c>
      <c r="BQM7" s="516" t="s">
        <v>3319</v>
      </c>
      <c r="BQN7" s="516" t="s">
        <v>3325</v>
      </c>
      <c r="BQO7" s="516" t="s">
        <v>666</v>
      </c>
      <c r="BQP7" s="516"/>
      <c r="BQQ7" s="516" t="s">
        <v>3318</v>
      </c>
      <c r="BQR7" s="516" t="s">
        <v>3319</v>
      </c>
      <c r="BQS7" s="516" t="s">
        <v>3325</v>
      </c>
      <c r="BQT7" s="516" t="s">
        <v>666</v>
      </c>
      <c r="BQU7" s="516"/>
      <c r="BQV7" s="516" t="s">
        <v>3318</v>
      </c>
      <c r="BQW7" s="516" t="s">
        <v>3319</v>
      </c>
      <c r="BQX7" s="516" t="s">
        <v>3325</v>
      </c>
      <c r="BQY7" s="516" t="s">
        <v>666</v>
      </c>
      <c r="BQZ7" s="516"/>
      <c r="BRA7" s="516" t="s">
        <v>3318</v>
      </c>
      <c r="BRB7" s="516" t="s">
        <v>3319</v>
      </c>
      <c r="BRC7" s="516" t="s">
        <v>3325</v>
      </c>
      <c r="BRD7" s="516" t="s">
        <v>666</v>
      </c>
      <c r="BRE7" s="516"/>
      <c r="BRF7" s="516" t="s">
        <v>3318</v>
      </c>
      <c r="BRG7" s="516" t="s">
        <v>3319</v>
      </c>
      <c r="BRH7" s="516" t="s">
        <v>3325</v>
      </c>
      <c r="BRI7" s="516" t="s">
        <v>666</v>
      </c>
      <c r="BRJ7" s="516"/>
      <c r="BRK7" s="516" t="s">
        <v>3318</v>
      </c>
      <c r="BRL7" s="516" t="s">
        <v>3319</v>
      </c>
      <c r="BRM7" s="516" t="s">
        <v>3325</v>
      </c>
      <c r="BRN7" s="516" t="s">
        <v>666</v>
      </c>
      <c r="BRO7" s="516"/>
      <c r="BRP7" s="516" t="s">
        <v>3318</v>
      </c>
      <c r="BRQ7" s="516" t="s">
        <v>3319</v>
      </c>
      <c r="BRR7" s="516" t="s">
        <v>3325</v>
      </c>
      <c r="BRS7" s="516" t="s">
        <v>666</v>
      </c>
      <c r="BRT7" s="516"/>
      <c r="BRU7" s="516" t="s">
        <v>3318</v>
      </c>
      <c r="BRV7" s="516" t="s">
        <v>3319</v>
      </c>
      <c r="BRW7" s="516" t="s">
        <v>3325</v>
      </c>
      <c r="BRX7" s="516" t="s">
        <v>666</v>
      </c>
      <c r="BRY7" s="516"/>
      <c r="BRZ7" s="516" t="s">
        <v>3318</v>
      </c>
      <c r="BSA7" s="516" t="s">
        <v>3319</v>
      </c>
      <c r="BSB7" s="516" t="s">
        <v>3325</v>
      </c>
      <c r="BSC7" s="516" t="s">
        <v>666</v>
      </c>
      <c r="BSD7" s="516"/>
      <c r="BSE7" s="516" t="s">
        <v>3318</v>
      </c>
      <c r="BSF7" s="516" t="s">
        <v>3319</v>
      </c>
      <c r="BSG7" s="516" t="s">
        <v>3325</v>
      </c>
      <c r="BSH7" s="516" t="s">
        <v>666</v>
      </c>
      <c r="BSI7" s="516"/>
      <c r="BSJ7" s="516" t="s">
        <v>3318</v>
      </c>
      <c r="BSK7" s="516" t="s">
        <v>3319</v>
      </c>
      <c r="BSL7" s="516" t="s">
        <v>3325</v>
      </c>
      <c r="BSM7" s="516" t="s">
        <v>666</v>
      </c>
      <c r="BSN7" s="516"/>
      <c r="BSO7" s="516" t="s">
        <v>3318</v>
      </c>
      <c r="BSP7" s="516" t="s">
        <v>3319</v>
      </c>
      <c r="BSQ7" s="516" t="s">
        <v>3325</v>
      </c>
      <c r="BSR7" s="516" t="s">
        <v>666</v>
      </c>
      <c r="BSS7" s="516"/>
      <c r="BST7" s="516" t="s">
        <v>3318</v>
      </c>
      <c r="BSU7" s="516" t="s">
        <v>3319</v>
      </c>
      <c r="BSV7" s="516" t="s">
        <v>3325</v>
      </c>
      <c r="BSW7" s="516" t="s">
        <v>666</v>
      </c>
      <c r="BSX7" s="516"/>
      <c r="BSY7" s="516" t="s">
        <v>3318</v>
      </c>
      <c r="BSZ7" s="516" t="s">
        <v>3319</v>
      </c>
      <c r="BTA7" s="516" t="s">
        <v>3325</v>
      </c>
      <c r="BTB7" s="516" t="s">
        <v>666</v>
      </c>
      <c r="BTC7" s="516"/>
      <c r="BTD7" s="516" t="s">
        <v>3318</v>
      </c>
      <c r="BTE7" s="516" t="s">
        <v>3319</v>
      </c>
      <c r="BTF7" s="516" t="s">
        <v>3325</v>
      </c>
      <c r="BTG7" s="516" t="s">
        <v>666</v>
      </c>
      <c r="BTH7" s="516"/>
      <c r="BTI7" s="516" t="s">
        <v>3318</v>
      </c>
      <c r="BTJ7" s="516" t="s">
        <v>3319</v>
      </c>
      <c r="BTK7" s="516" t="s">
        <v>3325</v>
      </c>
      <c r="BTL7" s="516" t="s">
        <v>666</v>
      </c>
      <c r="BTM7" s="516"/>
      <c r="BTN7" s="516" t="s">
        <v>3318</v>
      </c>
      <c r="BTO7" s="516" t="s">
        <v>3319</v>
      </c>
      <c r="BTP7" s="516" t="s">
        <v>3325</v>
      </c>
      <c r="BTQ7" s="516" t="s">
        <v>666</v>
      </c>
      <c r="BTR7" s="516"/>
      <c r="BTS7" s="516" t="s">
        <v>3318</v>
      </c>
      <c r="BTT7" s="516" t="s">
        <v>3319</v>
      </c>
      <c r="BTU7" s="516" t="s">
        <v>3325</v>
      </c>
      <c r="BTV7" s="516" t="s">
        <v>666</v>
      </c>
      <c r="BTW7" s="516"/>
      <c r="BTX7" s="516" t="s">
        <v>3318</v>
      </c>
      <c r="BTY7" s="516" t="s">
        <v>3319</v>
      </c>
      <c r="BTZ7" s="516" t="s">
        <v>3325</v>
      </c>
      <c r="BUA7" s="516" t="s">
        <v>666</v>
      </c>
      <c r="BUB7" s="516"/>
      <c r="BUC7" s="516" t="s">
        <v>3318</v>
      </c>
      <c r="BUD7" s="516" t="s">
        <v>3319</v>
      </c>
      <c r="BUE7" s="516" t="s">
        <v>3325</v>
      </c>
      <c r="BUF7" s="516" t="s">
        <v>666</v>
      </c>
      <c r="BUG7" s="516"/>
      <c r="BUH7" s="516" t="s">
        <v>3318</v>
      </c>
      <c r="BUI7" s="516" t="s">
        <v>3319</v>
      </c>
      <c r="BUJ7" s="516" t="s">
        <v>3325</v>
      </c>
      <c r="BUK7" s="516" t="s">
        <v>666</v>
      </c>
      <c r="BUL7" s="516"/>
      <c r="BUM7" s="516" t="s">
        <v>3318</v>
      </c>
      <c r="BUN7" s="516" t="s">
        <v>3319</v>
      </c>
      <c r="BUO7" s="516" t="s">
        <v>3325</v>
      </c>
      <c r="BUP7" s="516" t="s">
        <v>666</v>
      </c>
      <c r="BUQ7" s="516"/>
      <c r="BUR7" s="516" t="s">
        <v>3318</v>
      </c>
      <c r="BUS7" s="516" t="s">
        <v>3319</v>
      </c>
      <c r="BUT7" s="516" t="s">
        <v>3325</v>
      </c>
      <c r="BUU7" s="516" t="s">
        <v>666</v>
      </c>
      <c r="BUV7" s="516"/>
      <c r="BUW7" s="516" t="s">
        <v>3318</v>
      </c>
      <c r="BUX7" s="516" t="s">
        <v>3319</v>
      </c>
      <c r="BUY7" s="516" t="s">
        <v>3325</v>
      </c>
      <c r="BUZ7" s="516" t="s">
        <v>666</v>
      </c>
      <c r="BVA7" s="516"/>
      <c r="BVB7" s="516" t="s">
        <v>3318</v>
      </c>
      <c r="BVC7" s="516" t="s">
        <v>3319</v>
      </c>
      <c r="BVD7" s="516" t="s">
        <v>3325</v>
      </c>
      <c r="BVE7" s="516" t="s">
        <v>666</v>
      </c>
      <c r="BVF7" s="516"/>
      <c r="BVG7" s="516" t="s">
        <v>3318</v>
      </c>
      <c r="BVH7" s="516" t="s">
        <v>3319</v>
      </c>
      <c r="BVI7" s="516" t="s">
        <v>3325</v>
      </c>
      <c r="BVJ7" s="516" t="s">
        <v>666</v>
      </c>
      <c r="BVK7" s="516"/>
      <c r="BVL7" s="516" t="s">
        <v>3318</v>
      </c>
      <c r="BVM7" s="516" t="s">
        <v>3319</v>
      </c>
      <c r="BVN7" s="516" t="s">
        <v>3325</v>
      </c>
      <c r="BVO7" s="516" t="s">
        <v>666</v>
      </c>
      <c r="BVP7" s="516"/>
      <c r="BVQ7" s="516" t="s">
        <v>3318</v>
      </c>
      <c r="BVR7" s="516" t="s">
        <v>3319</v>
      </c>
      <c r="BVS7" s="516" t="s">
        <v>3325</v>
      </c>
      <c r="BVT7" s="516" t="s">
        <v>666</v>
      </c>
      <c r="BVU7" s="516"/>
      <c r="BVV7" s="516" t="s">
        <v>3318</v>
      </c>
      <c r="BVW7" s="516" t="s">
        <v>3319</v>
      </c>
      <c r="BVX7" s="516" t="s">
        <v>3325</v>
      </c>
      <c r="BVY7" s="516" t="s">
        <v>666</v>
      </c>
      <c r="BVZ7" s="516"/>
      <c r="BWA7" s="516" t="s">
        <v>3318</v>
      </c>
      <c r="BWB7" s="516" t="s">
        <v>3319</v>
      </c>
      <c r="BWC7" s="516" t="s">
        <v>3325</v>
      </c>
      <c r="BWD7" s="516" t="s">
        <v>666</v>
      </c>
      <c r="BWE7" s="516"/>
      <c r="BWF7" s="516" t="s">
        <v>3318</v>
      </c>
      <c r="BWG7" s="516" t="s">
        <v>3319</v>
      </c>
      <c r="BWH7" s="516" t="s">
        <v>3325</v>
      </c>
      <c r="BWI7" s="516" t="s">
        <v>666</v>
      </c>
      <c r="BWJ7" s="516"/>
      <c r="BWK7" s="516" t="s">
        <v>3318</v>
      </c>
      <c r="BWL7" s="516" t="s">
        <v>3319</v>
      </c>
      <c r="BWM7" s="516" t="s">
        <v>3325</v>
      </c>
      <c r="BWN7" s="516" t="s">
        <v>666</v>
      </c>
      <c r="BWO7" s="516"/>
      <c r="BWP7" s="516" t="s">
        <v>3318</v>
      </c>
      <c r="BWQ7" s="516" t="s">
        <v>3319</v>
      </c>
      <c r="BWR7" s="516" t="s">
        <v>3325</v>
      </c>
      <c r="BWS7" s="516" t="s">
        <v>666</v>
      </c>
      <c r="BWT7" s="516"/>
      <c r="BWU7" s="516" t="s">
        <v>3318</v>
      </c>
      <c r="BWV7" s="516" t="s">
        <v>3319</v>
      </c>
      <c r="BWW7" s="516" t="s">
        <v>3325</v>
      </c>
      <c r="BWX7" s="516" t="s">
        <v>666</v>
      </c>
      <c r="BWY7" s="516"/>
      <c r="BWZ7" s="516" t="s">
        <v>3318</v>
      </c>
      <c r="BXA7" s="516" t="s">
        <v>3319</v>
      </c>
      <c r="BXB7" s="516" t="s">
        <v>3325</v>
      </c>
      <c r="BXC7" s="516" t="s">
        <v>666</v>
      </c>
      <c r="BXD7" s="516"/>
      <c r="BXE7" s="516" t="s">
        <v>3318</v>
      </c>
      <c r="BXF7" s="516" t="s">
        <v>3319</v>
      </c>
      <c r="BXG7" s="516" t="s">
        <v>3325</v>
      </c>
      <c r="BXH7" s="516" t="s">
        <v>666</v>
      </c>
      <c r="BXI7" s="516"/>
      <c r="BXJ7" s="516" t="s">
        <v>3318</v>
      </c>
      <c r="BXK7" s="516" t="s">
        <v>3319</v>
      </c>
      <c r="BXL7" s="516" t="s">
        <v>3325</v>
      </c>
      <c r="BXM7" s="516" t="s">
        <v>666</v>
      </c>
      <c r="BXN7" s="516"/>
      <c r="BXO7" s="516" t="s">
        <v>3318</v>
      </c>
      <c r="BXP7" s="516" t="s">
        <v>3319</v>
      </c>
      <c r="BXQ7" s="516" t="s">
        <v>3325</v>
      </c>
      <c r="BXR7" s="516" t="s">
        <v>666</v>
      </c>
      <c r="BXS7" s="516"/>
      <c r="BXT7" s="516" t="s">
        <v>3318</v>
      </c>
      <c r="BXU7" s="516" t="s">
        <v>3319</v>
      </c>
      <c r="BXV7" s="516" t="s">
        <v>3325</v>
      </c>
      <c r="BXW7" s="516" t="s">
        <v>666</v>
      </c>
      <c r="BXX7" s="516"/>
      <c r="BXY7" s="516" t="s">
        <v>3318</v>
      </c>
      <c r="BXZ7" s="516" t="s">
        <v>3319</v>
      </c>
      <c r="BYA7" s="516" t="s">
        <v>3325</v>
      </c>
      <c r="BYB7" s="516" t="s">
        <v>666</v>
      </c>
      <c r="BYC7" s="516"/>
      <c r="BYD7" s="516" t="s">
        <v>3318</v>
      </c>
      <c r="BYE7" s="516" t="s">
        <v>3319</v>
      </c>
      <c r="BYF7" s="516" t="s">
        <v>3325</v>
      </c>
      <c r="BYG7" s="516" t="s">
        <v>666</v>
      </c>
      <c r="BYH7" s="516"/>
      <c r="BYI7" s="516" t="s">
        <v>3318</v>
      </c>
      <c r="BYJ7" s="516" t="s">
        <v>3319</v>
      </c>
      <c r="BYK7" s="516" t="s">
        <v>3325</v>
      </c>
      <c r="BYL7" s="516" t="s">
        <v>666</v>
      </c>
      <c r="BYM7" s="516"/>
      <c r="BYN7" s="516" t="s">
        <v>3318</v>
      </c>
      <c r="BYO7" s="516" t="s">
        <v>3319</v>
      </c>
      <c r="BYP7" s="516" t="s">
        <v>3325</v>
      </c>
      <c r="BYQ7" s="516" t="s">
        <v>666</v>
      </c>
      <c r="BYR7" s="516"/>
      <c r="BYS7" s="516" t="s">
        <v>3318</v>
      </c>
      <c r="BYT7" s="516" t="s">
        <v>3319</v>
      </c>
      <c r="BYU7" s="516" t="s">
        <v>3325</v>
      </c>
      <c r="BYV7" s="516" t="s">
        <v>666</v>
      </c>
      <c r="BYW7" s="516"/>
      <c r="BYX7" s="516" t="s">
        <v>3318</v>
      </c>
      <c r="BYY7" s="516" t="s">
        <v>3319</v>
      </c>
      <c r="BYZ7" s="516" t="s">
        <v>3325</v>
      </c>
      <c r="BZA7" s="516" t="s">
        <v>666</v>
      </c>
      <c r="BZB7" s="516"/>
      <c r="BZC7" s="516" t="s">
        <v>3318</v>
      </c>
      <c r="BZD7" s="516" t="s">
        <v>3319</v>
      </c>
      <c r="BZE7" s="516" t="s">
        <v>3325</v>
      </c>
      <c r="BZF7" s="516" t="s">
        <v>666</v>
      </c>
      <c r="BZG7" s="516"/>
      <c r="BZH7" s="516" t="s">
        <v>3318</v>
      </c>
      <c r="BZI7" s="516" t="s">
        <v>3319</v>
      </c>
      <c r="BZJ7" s="516" t="s">
        <v>3325</v>
      </c>
      <c r="BZK7" s="516" t="s">
        <v>666</v>
      </c>
      <c r="BZL7" s="516"/>
      <c r="BZM7" s="516" t="s">
        <v>3318</v>
      </c>
      <c r="BZN7" s="516" t="s">
        <v>3319</v>
      </c>
      <c r="BZO7" s="516" t="s">
        <v>3325</v>
      </c>
      <c r="BZP7" s="516" t="s">
        <v>666</v>
      </c>
      <c r="BZQ7" s="516"/>
      <c r="BZR7" s="516" t="s">
        <v>3318</v>
      </c>
      <c r="BZS7" s="516" t="s">
        <v>3319</v>
      </c>
      <c r="BZT7" s="516" t="s">
        <v>3325</v>
      </c>
      <c r="BZU7" s="516" t="s">
        <v>666</v>
      </c>
      <c r="BZV7" s="516"/>
      <c r="BZW7" s="516" t="s">
        <v>3318</v>
      </c>
      <c r="BZX7" s="516" t="s">
        <v>3319</v>
      </c>
      <c r="BZY7" s="516" t="s">
        <v>3325</v>
      </c>
      <c r="BZZ7" s="516" t="s">
        <v>666</v>
      </c>
      <c r="CAA7" s="516"/>
      <c r="CAB7" s="516" t="s">
        <v>3318</v>
      </c>
      <c r="CAC7" s="516" t="s">
        <v>3319</v>
      </c>
      <c r="CAD7" s="516" t="s">
        <v>3325</v>
      </c>
      <c r="CAE7" s="516" t="s">
        <v>666</v>
      </c>
      <c r="CAF7" s="516"/>
      <c r="CAG7" s="516" t="s">
        <v>3318</v>
      </c>
      <c r="CAH7" s="516" t="s">
        <v>3319</v>
      </c>
      <c r="CAI7" s="516" t="s">
        <v>3325</v>
      </c>
      <c r="CAJ7" s="516" t="s">
        <v>666</v>
      </c>
      <c r="CAK7" s="516"/>
      <c r="CAL7" s="516" t="s">
        <v>3318</v>
      </c>
      <c r="CAM7" s="516" t="s">
        <v>3319</v>
      </c>
      <c r="CAN7" s="516" t="s">
        <v>3325</v>
      </c>
      <c r="CAO7" s="516" t="s">
        <v>666</v>
      </c>
      <c r="CAP7" s="516"/>
      <c r="CAQ7" s="516" t="s">
        <v>3318</v>
      </c>
      <c r="CAR7" s="516" t="s">
        <v>3319</v>
      </c>
      <c r="CAS7" s="516" t="s">
        <v>3325</v>
      </c>
      <c r="CAT7" s="516" t="s">
        <v>666</v>
      </c>
      <c r="CAU7" s="516"/>
      <c r="CAV7" s="516" t="s">
        <v>3318</v>
      </c>
      <c r="CAW7" s="516" t="s">
        <v>3319</v>
      </c>
      <c r="CAX7" s="516" t="s">
        <v>3325</v>
      </c>
      <c r="CAY7" s="516" t="s">
        <v>666</v>
      </c>
      <c r="CAZ7" s="516"/>
      <c r="CBA7" s="516" t="s">
        <v>3318</v>
      </c>
      <c r="CBB7" s="516" t="s">
        <v>3319</v>
      </c>
      <c r="CBC7" s="516" t="s">
        <v>3325</v>
      </c>
      <c r="CBD7" s="516" t="s">
        <v>666</v>
      </c>
      <c r="CBE7" s="516"/>
      <c r="CBF7" s="516" t="s">
        <v>3318</v>
      </c>
      <c r="CBG7" s="516" t="s">
        <v>3319</v>
      </c>
      <c r="CBH7" s="516" t="s">
        <v>3325</v>
      </c>
      <c r="CBI7" s="516" t="s">
        <v>666</v>
      </c>
      <c r="CBJ7" s="516"/>
      <c r="CBK7" s="516" t="s">
        <v>3318</v>
      </c>
      <c r="CBL7" s="516" t="s">
        <v>3319</v>
      </c>
      <c r="CBM7" s="516" t="s">
        <v>3325</v>
      </c>
      <c r="CBN7" s="516" t="s">
        <v>666</v>
      </c>
      <c r="CBO7" s="516"/>
      <c r="CBP7" s="516" t="s">
        <v>3318</v>
      </c>
      <c r="CBQ7" s="516" t="s">
        <v>3319</v>
      </c>
      <c r="CBR7" s="516" t="s">
        <v>3325</v>
      </c>
      <c r="CBS7" s="516" t="s">
        <v>666</v>
      </c>
      <c r="CBT7" s="516"/>
      <c r="CBU7" s="516" t="s">
        <v>3318</v>
      </c>
      <c r="CBV7" s="516" t="s">
        <v>3319</v>
      </c>
      <c r="CBW7" s="516" t="s">
        <v>3325</v>
      </c>
      <c r="CBX7" s="516" t="s">
        <v>666</v>
      </c>
      <c r="CBY7" s="516"/>
      <c r="CBZ7" s="516" t="s">
        <v>3318</v>
      </c>
      <c r="CCA7" s="516" t="s">
        <v>3319</v>
      </c>
      <c r="CCB7" s="516" t="s">
        <v>3325</v>
      </c>
      <c r="CCC7" s="516" t="s">
        <v>666</v>
      </c>
      <c r="CCD7" s="516"/>
      <c r="CCE7" s="516" t="s">
        <v>3318</v>
      </c>
      <c r="CCF7" s="516" t="s">
        <v>3319</v>
      </c>
      <c r="CCG7" s="516" t="s">
        <v>3325</v>
      </c>
      <c r="CCH7" s="516" t="s">
        <v>666</v>
      </c>
      <c r="CCI7" s="516"/>
      <c r="CCJ7" s="516" t="s">
        <v>3318</v>
      </c>
      <c r="CCK7" s="516" t="s">
        <v>3319</v>
      </c>
      <c r="CCL7" s="516" t="s">
        <v>3325</v>
      </c>
      <c r="CCM7" s="516" t="s">
        <v>666</v>
      </c>
      <c r="CCN7" s="516"/>
      <c r="CCO7" s="516" t="s">
        <v>3318</v>
      </c>
      <c r="CCP7" s="516" t="s">
        <v>3319</v>
      </c>
      <c r="CCQ7" s="516" t="s">
        <v>3325</v>
      </c>
      <c r="CCR7" s="516" t="s">
        <v>666</v>
      </c>
      <c r="CCS7" s="516"/>
      <c r="CCT7" s="516" t="s">
        <v>3318</v>
      </c>
      <c r="CCU7" s="516" t="s">
        <v>3319</v>
      </c>
      <c r="CCV7" s="516" t="s">
        <v>3325</v>
      </c>
      <c r="CCW7" s="516" t="s">
        <v>666</v>
      </c>
      <c r="CCX7" s="516"/>
      <c r="CCY7" s="516" t="s">
        <v>3318</v>
      </c>
      <c r="CCZ7" s="516" t="s">
        <v>3319</v>
      </c>
      <c r="CDA7" s="516" t="s">
        <v>3325</v>
      </c>
      <c r="CDB7" s="516" t="s">
        <v>666</v>
      </c>
      <c r="CDC7" s="516"/>
      <c r="CDD7" s="516" t="s">
        <v>3318</v>
      </c>
      <c r="CDE7" s="516" t="s">
        <v>3319</v>
      </c>
      <c r="CDF7" s="516" t="s">
        <v>3325</v>
      </c>
      <c r="CDG7" s="516" t="s">
        <v>666</v>
      </c>
      <c r="CDH7" s="516"/>
      <c r="CDI7" s="516" t="s">
        <v>3318</v>
      </c>
      <c r="CDJ7" s="516" t="s">
        <v>3319</v>
      </c>
      <c r="CDK7" s="516" t="s">
        <v>3325</v>
      </c>
      <c r="CDL7" s="516" t="s">
        <v>666</v>
      </c>
      <c r="CDM7" s="516"/>
      <c r="CDN7" s="516" t="s">
        <v>3318</v>
      </c>
      <c r="CDO7" s="516" t="s">
        <v>3319</v>
      </c>
      <c r="CDP7" s="516" t="s">
        <v>3325</v>
      </c>
      <c r="CDQ7" s="516" t="s">
        <v>666</v>
      </c>
      <c r="CDR7" s="516"/>
      <c r="CDS7" s="516" t="s">
        <v>3318</v>
      </c>
      <c r="CDT7" s="516" t="s">
        <v>3319</v>
      </c>
      <c r="CDU7" s="516" t="s">
        <v>3325</v>
      </c>
      <c r="CDV7" s="516" t="s">
        <v>666</v>
      </c>
      <c r="CDW7" s="516"/>
      <c r="CDX7" s="516" t="s">
        <v>3318</v>
      </c>
      <c r="CDY7" s="516" t="s">
        <v>3319</v>
      </c>
      <c r="CDZ7" s="516" t="s">
        <v>3325</v>
      </c>
      <c r="CEA7" s="516" t="s">
        <v>666</v>
      </c>
      <c r="CEB7" s="516"/>
      <c r="CEC7" s="516" t="s">
        <v>3318</v>
      </c>
      <c r="CED7" s="516" t="s">
        <v>3319</v>
      </c>
      <c r="CEE7" s="516" t="s">
        <v>3325</v>
      </c>
      <c r="CEF7" s="516" t="s">
        <v>666</v>
      </c>
      <c r="CEG7" s="516"/>
      <c r="CEH7" s="516" t="s">
        <v>3318</v>
      </c>
      <c r="CEI7" s="516" t="s">
        <v>3319</v>
      </c>
      <c r="CEJ7" s="516" t="s">
        <v>3325</v>
      </c>
      <c r="CEK7" s="516" t="s">
        <v>666</v>
      </c>
      <c r="CEL7" s="516"/>
      <c r="CEM7" s="516" t="s">
        <v>3318</v>
      </c>
      <c r="CEN7" s="516" t="s">
        <v>3319</v>
      </c>
      <c r="CEO7" s="516" t="s">
        <v>3325</v>
      </c>
      <c r="CEP7" s="516" t="s">
        <v>666</v>
      </c>
      <c r="CEQ7" s="516"/>
      <c r="CER7" s="516" t="s">
        <v>3318</v>
      </c>
      <c r="CES7" s="516" t="s">
        <v>3319</v>
      </c>
      <c r="CET7" s="516" t="s">
        <v>3325</v>
      </c>
      <c r="CEU7" s="516" t="s">
        <v>666</v>
      </c>
      <c r="CEV7" s="516"/>
      <c r="CEW7" s="516" t="s">
        <v>3318</v>
      </c>
      <c r="CEX7" s="516" t="s">
        <v>3319</v>
      </c>
      <c r="CEY7" s="516" t="s">
        <v>3325</v>
      </c>
      <c r="CEZ7" s="516" t="s">
        <v>666</v>
      </c>
      <c r="CFA7" s="516"/>
      <c r="CFB7" s="516" t="s">
        <v>3318</v>
      </c>
      <c r="CFC7" s="516" t="s">
        <v>3319</v>
      </c>
      <c r="CFD7" s="516" t="s">
        <v>3325</v>
      </c>
      <c r="CFE7" s="516" t="s">
        <v>666</v>
      </c>
      <c r="CFF7" s="516"/>
      <c r="CFG7" s="516" t="s">
        <v>3318</v>
      </c>
      <c r="CFH7" s="516" t="s">
        <v>3319</v>
      </c>
      <c r="CFI7" s="516" t="s">
        <v>3325</v>
      </c>
      <c r="CFJ7" s="516" t="s">
        <v>666</v>
      </c>
      <c r="CFK7" s="516"/>
      <c r="CFL7" s="516" t="s">
        <v>3318</v>
      </c>
      <c r="CFM7" s="516" t="s">
        <v>3319</v>
      </c>
      <c r="CFN7" s="516" t="s">
        <v>3325</v>
      </c>
      <c r="CFO7" s="516" t="s">
        <v>666</v>
      </c>
      <c r="CFP7" s="516"/>
      <c r="CFQ7" s="516" t="s">
        <v>3318</v>
      </c>
      <c r="CFR7" s="516" t="s">
        <v>3319</v>
      </c>
      <c r="CFS7" s="516" t="s">
        <v>3325</v>
      </c>
      <c r="CFT7" s="516" t="s">
        <v>666</v>
      </c>
      <c r="CFU7" s="516"/>
      <c r="CFV7" s="516" t="s">
        <v>3318</v>
      </c>
      <c r="CFW7" s="516" t="s">
        <v>3319</v>
      </c>
      <c r="CFX7" s="516" t="s">
        <v>3325</v>
      </c>
      <c r="CFY7" s="516" t="s">
        <v>666</v>
      </c>
      <c r="CFZ7" s="516"/>
      <c r="CGA7" s="516" t="s">
        <v>3318</v>
      </c>
      <c r="CGB7" s="516" t="s">
        <v>3319</v>
      </c>
      <c r="CGC7" s="516" t="s">
        <v>3325</v>
      </c>
      <c r="CGD7" s="516" t="s">
        <v>666</v>
      </c>
      <c r="CGE7" s="516"/>
      <c r="CGF7" s="516" t="s">
        <v>3318</v>
      </c>
      <c r="CGG7" s="516" t="s">
        <v>3319</v>
      </c>
      <c r="CGH7" s="516" t="s">
        <v>3325</v>
      </c>
      <c r="CGI7" s="516" t="s">
        <v>666</v>
      </c>
      <c r="CGJ7" s="516"/>
      <c r="CGK7" s="516" t="s">
        <v>3318</v>
      </c>
      <c r="CGL7" s="516" t="s">
        <v>3319</v>
      </c>
      <c r="CGM7" s="516" t="s">
        <v>3325</v>
      </c>
      <c r="CGN7" s="516" t="s">
        <v>666</v>
      </c>
      <c r="CGO7" s="516"/>
      <c r="CGP7" s="516" t="s">
        <v>3318</v>
      </c>
      <c r="CGQ7" s="516" t="s">
        <v>3319</v>
      </c>
      <c r="CGR7" s="516" t="s">
        <v>3325</v>
      </c>
      <c r="CGS7" s="516" t="s">
        <v>666</v>
      </c>
      <c r="CGT7" s="516"/>
      <c r="CGU7" s="516" t="s">
        <v>3318</v>
      </c>
      <c r="CGV7" s="516" t="s">
        <v>3319</v>
      </c>
      <c r="CGW7" s="516" t="s">
        <v>3325</v>
      </c>
      <c r="CGX7" s="516" t="s">
        <v>666</v>
      </c>
      <c r="CGY7" s="516"/>
      <c r="CGZ7" s="516" t="s">
        <v>3318</v>
      </c>
      <c r="CHA7" s="516" t="s">
        <v>3319</v>
      </c>
      <c r="CHB7" s="516" t="s">
        <v>3325</v>
      </c>
      <c r="CHC7" s="516" t="s">
        <v>666</v>
      </c>
      <c r="CHD7" s="516"/>
      <c r="CHE7" s="516" t="s">
        <v>3318</v>
      </c>
      <c r="CHF7" s="516" t="s">
        <v>3319</v>
      </c>
      <c r="CHG7" s="516" t="s">
        <v>3325</v>
      </c>
      <c r="CHH7" s="516" t="s">
        <v>666</v>
      </c>
      <c r="CHI7" s="516"/>
      <c r="CHJ7" s="516" t="s">
        <v>3318</v>
      </c>
      <c r="CHK7" s="516" t="s">
        <v>3319</v>
      </c>
      <c r="CHL7" s="516" t="s">
        <v>3325</v>
      </c>
      <c r="CHM7" s="516" t="s">
        <v>666</v>
      </c>
      <c r="CHN7" s="516"/>
      <c r="CHO7" s="516" t="s">
        <v>3318</v>
      </c>
      <c r="CHP7" s="516" t="s">
        <v>3319</v>
      </c>
      <c r="CHQ7" s="516" t="s">
        <v>3325</v>
      </c>
      <c r="CHR7" s="516" t="s">
        <v>666</v>
      </c>
      <c r="CHS7" s="516"/>
      <c r="CHT7" s="516" t="s">
        <v>3318</v>
      </c>
      <c r="CHU7" s="516" t="s">
        <v>3319</v>
      </c>
      <c r="CHV7" s="516" t="s">
        <v>3325</v>
      </c>
      <c r="CHW7" s="516" t="s">
        <v>666</v>
      </c>
      <c r="CHX7" s="516"/>
      <c r="CHY7" s="516" t="s">
        <v>3318</v>
      </c>
      <c r="CHZ7" s="516" t="s">
        <v>3319</v>
      </c>
      <c r="CIA7" s="516" t="s">
        <v>3325</v>
      </c>
      <c r="CIB7" s="516" t="s">
        <v>666</v>
      </c>
      <c r="CIC7" s="516"/>
      <c r="CID7" s="516" t="s">
        <v>3318</v>
      </c>
      <c r="CIE7" s="516" t="s">
        <v>3319</v>
      </c>
      <c r="CIF7" s="516" t="s">
        <v>3325</v>
      </c>
      <c r="CIG7" s="516" t="s">
        <v>666</v>
      </c>
      <c r="CIH7" s="516"/>
      <c r="CII7" s="516" t="s">
        <v>3318</v>
      </c>
      <c r="CIJ7" s="516" t="s">
        <v>3319</v>
      </c>
      <c r="CIK7" s="516" t="s">
        <v>3325</v>
      </c>
      <c r="CIL7" s="516" t="s">
        <v>666</v>
      </c>
      <c r="CIM7" s="516"/>
      <c r="CIN7" s="516" t="s">
        <v>3318</v>
      </c>
      <c r="CIO7" s="516" t="s">
        <v>3319</v>
      </c>
      <c r="CIP7" s="516" t="s">
        <v>3325</v>
      </c>
      <c r="CIQ7" s="516" t="s">
        <v>666</v>
      </c>
      <c r="CIR7" s="516"/>
      <c r="CIS7" s="516" t="s">
        <v>3318</v>
      </c>
      <c r="CIT7" s="516" t="s">
        <v>3319</v>
      </c>
      <c r="CIU7" s="516" t="s">
        <v>3325</v>
      </c>
      <c r="CIV7" s="516" t="s">
        <v>666</v>
      </c>
      <c r="CIW7" s="516"/>
      <c r="CIX7" s="516" t="s">
        <v>3318</v>
      </c>
      <c r="CIY7" s="516" t="s">
        <v>3319</v>
      </c>
      <c r="CIZ7" s="516" t="s">
        <v>3325</v>
      </c>
      <c r="CJA7" s="516" t="s">
        <v>666</v>
      </c>
      <c r="CJB7" s="516"/>
      <c r="CJC7" s="516" t="s">
        <v>3318</v>
      </c>
      <c r="CJD7" s="516" t="s">
        <v>3319</v>
      </c>
      <c r="CJE7" s="516" t="s">
        <v>3325</v>
      </c>
      <c r="CJF7" s="516" t="s">
        <v>666</v>
      </c>
      <c r="CJG7" s="516"/>
      <c r="CJH7" s="516" t="s">
        <v>3318</v>
      </c>
      <c r="CJI7" s="516" t="s">
        <v>3319</v>
      </c>
      <c r="CJJ7" s="516" t="s">
        <v>3325</v>
      </c>
      <c r="CJK7" s="516" t="s">
        <v>666</v>
      </c>
      <c r="CJL7" s="516"/>
      <c r="CJM7" s="516" t="s">
        <v>3318</v>
      </c>
      <c r="CJN7" s="516" t="s">
        <v>3319</v>
      </c>
      <c r="CJO7" s="516" t="s">
        <v>3325</v>
      </c>
      <c r="CJP7" s="516" t="s">
        <v>666</v>
      </c>
      <c r="CJQ7" s="516"/>
      <c r="CJR7" s="516" t="s">
        <v>3318</v>
      </c>
      <c r="CJS7" s="516" t="s">
        <v>3319</v>
      </c>
      <c r="CJT7" s="516" t="s">
        <v>3325</v>
      </c>
      <c r="CJU7" s="516" t="s">
        <v>666</v>
      </c>
      <c r="CJV7" s="516"/>
      <c r="CJW7" s="516" t="s">
        <v>3318</v>
      </c>
      <c r="CJX7" s="516" t="s">
        <v>3319</v>
      </c>
      <c r="CJY7" s="516" t="s">
        <v>3325</v>
      </c>
      <c r="CJZ7" s="516" t="s">
        <v>666</v>
      </c>
      <c r="CKA7" s="516"/>
      <c r="CKB7" s="516" t="s">
        <v>3318</v>
      </c>
      <c r="CKC7" s="516" t="s">
        <v>3319</v>
      </c>
      <c r="CKD7" s="516" t="s">
        <v>3325</v>
      </c>
      <c r="CKE7" s="516" t="s">
        <v>666</v>
      </c>
      <c r="CKF7" s="516"/>
      <c r="CKG7" s="516" t="s">
        <v>3318</v>
      </c>
      <c r="CKH7" s="516" t="s">
        <v>3319</v>
      </c>
      <c r="CKI7" s="516" t="s">
        <v>3325</v>
      </c>
      <c r="CKJ7" s="516" t="s">
        <v>666</v>
      </c>
      <c r="CKK7" s="516"/>
      <c r="CKL7" s="516" t="s">
        <v>3318</v>
      </c>
      <c r="CKM7" s="516" t="s">
        <v>3319</v>
      </c>
      <c r="CKN7" s="516" t="s">
        <v>3325</v>
      </c>
      <c r="CKO7" s="516" t="s">
        <v>666</v>
      </c>
      <c r="CKP7" s="516"/>
      <c r="CKQ7" s="516" t="s">
        <v>3318</v>
      </c>
      <c r="CKR7" s="516" t="s">
        <v>3319</v>
      </c>
      <c r="CKS7" s="516" t="s">
        <v>3325</v>
      </c>
      <c r="CKT7" s="516" t="s">
        <v>666</v>
      </c>
      <c r="CKU7" s="516"/>
      <c r="CKV7" s="516" t="s">
        <v>3318</v>
      </c>
      <c r="CKW7" s="516" t="s">
        <v>3319</v>
      </c>
      <c r="CKX7" s="516" t="s">
        <v>3325</v>
      </c>
      <c r="CKY7" s="516" t="s">
        <v>666</v>
      </c>
      <c r="CKZ7" s="516"/>
      <c r="CLA7" s="516" t="s">
        <v>3318</v>
      </c>
      <c r="CLB7" s="516" t="s">
        <v>3319</v>
      </c>
      <c r="CLC7" s="516" t="s">
        <v>3325</v>
      </c>
      <c r="CLD7" s="516" t="s">
        <v>666</v>
      </c>
      <c r="CLE7" s="516"/>
      <c r="CLF7" s="516" t="s">
        <v>3318</v>
      </c>
      <c r="CLG7" s="516" t="s">
        <v>3319</v>
      </c>
      <c r="CLH7" s="516" t="s">
        <v>3325</v>
      </c>
      <c r="CLI7" s="516" t="s">
        <v>666</v>
      </c>
      <c r="CLJ7" s="516"/>
      <c r="CLK7" s="516" t="s">
        <v>3318</v>
      </c>
      <c r="CLL7" s="516" t="s">
        <v>3319</v>
      </c>
      <c r="CLM7" s="516" t="s">
        <v>3325</v>
      </c>
      <c r="CLN7" s="516" t="s">
        <v>666</v>
      </c>
      <c r="CLO7" s="516"/>
      <c r="CLP7" s="516" t="s">
        <v>3318</v>
      </c>
      <c r="CLQ7" s="516" t="s">
        <v>3319</v>
      </c>
      <c r="CLR7" s="516" t="s">
        <v>3325</v>
      </c>
      <c r="CLS7" s="516" t="s">
        <v>666</v>
      </c>
      <c r="CLT7" s="516"/>
      <c r="CLU7" s="516" t="s">
        <v>3318</v>
      </c>
      <c r="CLV7" s="516" t="s">
        <v>3319</v>
      </c>
      <c r="CLW7" s="516" t="s">
        <v>3325</v>
      </c>
      <c r="CLX7" s="516" t="s">
        <v>666</v>
      </c>
      <c r="CLY7" s="516"/>
      <c r="CLZ7" s="516" t="s">
        <v>3318</v>
      </c>
      <c r="CMA7" s="516" t="s">
        <v>3319</v>
      </c>
      <c r="CMB7" s="516" t="s">
        <v>3325</v>
      </c>
      <c r="CMC7" s="516" t="s">
        <v>666</v>
      </c>
      <c r="CMD7" s="516"/>
      <c r="CME7" s="516" t="s">
        <v>3318</v>
      </c>
      <c r="CMF7" s="516" t="s">
        <v>3319</v>
      </c>
      <c r="CMG7" s="516" t="s">
        <v>3325</v>
      </c>
      <c r="CMH7" s="516" t="s">
        <v>666</v>
      </c>
      <c r="CMI7" s="516"/>
      <c r="CMJ7" s="516" t="s">
        <v>3318</v>
      </c>
      <c r="CMK7" s="516" t="s">
        <v>3319</v>
      </c>
      <c r="CML7" s="516" t="s">
        <v>3325</v>
      </c>
      <c r="CMM7" s="516" t="s">
        <v>666</v>
      </c>
      <c r="CMN7" s="516"/>
      <c r="CMO7" s="516" t="s">
        <v>3318</v>
      </c>
      <c r="CMP7" s="516" t="s">
        <v>3319</v>
      </c>
      <c r="CMQ7" s="516" t="s">
        <v>3325</v>
      </c>
      <c r="CMR7" s="516" t="s">
        <v>666</v>
      </c>
      <c r="CMS7" s="516"/>
      <c r="CMT7" s="516" t="s">
        <v>3318</v>
      </c>
      <c r="CMU7" s="516" t="s">
        <v>3319</v>
      </c>
      <c r="CMV7" s="516" t="s">
        <v>3325</v>
      </c>
      <c r="CMW7" s="516" t="s">
        <v>666</v>
      </c>
      <c r="CMX7" s="516"/>
      <c r="CMY7" s="516" t="s">
        <v>3318</v>
      </c>
      <c r="CMZ7" s="516" t="s">
        <v>3319</v>
      </c>
      <c r="CNA7" s="516" t="s">
        <v>3325</v>
      </c>
      <c r="CNB7" s="516" t="s">
        <v>666</v>
      </c>
      <c r="CNC7" s="516"/>
      <c r="CND7" s="516" t="s">
        <v>3318</v>
      </c>
      <c r="CNE7" s="516" t="s">
        <v>3319</v>
      </c>
      <c r="CNF7" s="516" t="s">
        <v>3325</v>
      </c>
      <c r="CNG7" s="516" t="s">
        <v>666</v>
      </c>
      <c r="CNH7" s="516"/>
      <c r="CNI7" s="516" t="s">
        <v>3318</v>
      </c>
      <c r="CNJ7" s="516" t="s">
        <v>3319</v>
      </c>
      <c r="CNK7" s="516" t="s">
        <v>3325</v>
      </c>
      <c r="CNL7" s="516" t="s">
        <v>666</v>
      </c>
      <c r="CNM7" s="516"/>
      <c r="CNN7" s="516" t="s">
        <v>3318</v>
      </c>
      <c r="CNO7" s="516" t="s">
        <v>3319</v>
      </c>
      <c r="CNP7" s="516" t="s">
        <v>3325</v>
      </c>
      <c r="CNQ7" s="516" t="s">
        <v>666</v>
      </c>
      <c r="CNR7" s="516"/>
      <c r="CNS7" s="516" t="s">
        <v>3318</v>
      </c>
      <c r="CNT7" s="516" t="s">
        <v>3319</v>
      </c>
      <c r="CNU7" s="516" t="s">
        <v>3325</v>
      </c>
      <c r="CNV7" s="516" t="s">
        <v>666</v>
      </c>
      <c r="CNW7" s="516"/>
      <c r="CNX7" s="516" t="s">
        <v>3318</v>
      </c>
      <c r="CNY7" s="516" t="s">
        <v>3319</v>
      </c>
      <c r="CNZ7" s="516" t="s">
        <v>3325</v>
      </c>
      <c r="COA7" s="516" t="s">
        <v>666</v>
      </c>
      <c r="COB7" s="516"/>
      <c r="COC7" s="516" t="s">
        <v>3318</v>
      </c>
      <c r="COD7" s="516" t="s">
        <v>3319</v>
      </c>
      <c r="COE7" s="516" t="s">
        <v>3325</v>
      </c>
      <c r="COF7" s="516" t="s">
        <v>666</v>
      </c>
      <c r="COG7" s="516"/>
      <c r="COH7" s="516" t="s">
        <v>3318</v>
      </c>
      <c r="COI7" s="516" t="s">
        <v>3319</v>
      </c>
      <c r="COJ7" s="516" t="s">
        <v>3325</v>
      </c>
      <c r="COK7" s="516" t="s">
        <v>666</v>
      </c>
      <c r="COL7" s="516"/>
      <c r="COM7" s="516" t="s">
        <v>3318</v>
      </c>
      <c r="CON7" s="516" t="s">
        <v>3319</v>
      </c>
      <c r="COO7" s="516" t="s">
        <v>3325</v>
      </c>
      <c r="COP7" s="516" t="s">
        <v>666</v>
      </c>
      <c r="COQ7" s="516"/>
      <c r="COR7" s="516" t="s">
        <v>3318</v>
      </c>
      <c r="COS7" s="516" t="s">
        <v>3319</v>
      </c>
      <c r="COT7" s="516" t="s">
        <v>3325</v>
      </c>
      <c r="COU7" s="516" t="s">
        <v>666</v>
      </c>
      <c r="COV7" s="516"/>
      <c r="COW7" s="516" t="s">
        <v>3318</v>
      </c>
      <c r="COX7" s="516" t="s">
        <v>3319</v>
      </c>
      <c r="COY7" s="516" t="s">
        <v>3325</v>
      </c>
      <c r="COZ7" s="516" t="s">
        <v>666</v>
      </c>
      <c r="CPA7" s="516"/>
      <c r="CPB7" s="516" t="s">
        <v>3318</v>
      </c>
      <c r="CPC7" s="516" t="s">
        <v>3319</v>
      </c>
      <c r="CPD7" s="516" t="s">
        <v>3325</v>
      </c>
      <c r="CPE7" s="516" t="s">
        <v>666</v>
      </c>
      <c r="CPF7" s="516"/>
      <c r="CPG7" s="516" t="s">
        <v>3318</v>
      </c>
      <c r="CPH7" s="516" t="s">
        <v>3319</v>
      </c>
      <c r="CPI7" s="516" t="s">
        <v>3325</v>
      </c>
      <c r="CPJ7" s="516" t="s">
        <v>666</v>
      </c>
      <c r="CPK7" s="516"/>
      <c r="CPL7" s="516" t="s">
        <v>3318</v>
      </c>
      <c r="CPM7" s="516" t="s">
        <v>3319</v>
      </c>
      <c r="CPN7" s="516" t="s">
        <v>3325</v>
      </c>
      <c r="CPO7" s="516" t="s">
        <v>666</v>
      </c>
      <c r="CPP7" s="516"/>
      <c r="CPQ7" s="516" t="s">
        <v>3318</v>
      </c>
      <c r="CPR7" s="516" t="s">
        <v>3319</v>
      </c>
      <c r="CPS7" s="516" t="s">
        <v>3325</v>
      </c>
      <c r="CPT7" s="516" t="s">
        <v>666</v>
      </c>
      <c r="CPU7" s="516"/>
      <c r="CPV7" s="516" t="s">
        <v>3318</v>
      </c>
      <c r="CPW7" s="516" t="s">
        <v>3319</v>
      </c>
      <c r="CPX7" s="516" t="s">
        <v>3325</v>
      </c>
      <c r="CPY7" s="516" t="s">
        <v>666</v>
      </c>
      <c r="CPZ7" s="516"/>
      <c r="CQA7" s="516" t="s">
        <v>3318</v>
      </c>
      <c r="CQB7" s="516" t="s">
        <v>3319</v>
      </c>
      <c r="CQC7" s="516" t="s">
        <v>3325</v>
      </c>
      <c r="CQD7" s="516" t="s">
        <v>666</v>
      </c>
      <c r="CQE7" s="516"/>
      <c r="CQF7" s="516" t="s">
        <v>3318</v>
      </c>
      <c r="CQG7" s="516" t="s">
        <v>3319</v>
      </c>
      <c r="CQH7" s="516" t="s">
        <v>3325</v>
      </c>
      <c r="CQI7" s="516" t="s">
        <v>666</v>
      </c>
      <c r="CQJ7" s="516"/>
      <c r="CQK7" s="516" t="s">
        <v>3318</v>
      </c>
      <c r="CQL7" s="516" t="s">
        <v>3319</v>
      </c>
      <c r="CQM7" s="516" t="s">
        <v>3325</v>
      </c>
      <c r="CQN7" s="516" t="s">
        <v>666</v>
      </c>
      <c r="CQO7" s="516"/>
      <c r="CQP7" s="516" t="s">
        <v>3318</v>
      </c>
      <c r="CQQ7" s="516" t="s">
        <v>3319</v>
      </c>
      <c r="CQR7" s="516" t="s">
        <v>3325</v>
      </c>
      <c r="CQS7" s="516" t="s">
        <v>666</v>
      </c>
      <c r="CQT7" s="516"/>
      <c r="CQU7" s="516" t="s">
        <v>3318</v>
      </c>
      <c r="CQV7" s="516" t="s">
        <v>3319</v>
      </c>
      <c r="CQW7" s="516" t="s">
        <v>3325</v>
      </c>
      <c r="CQX7" s="516" t="s">
        <v>666</v>
      </c>
      <c r="CQY7" s="516"/>
      <c r="CQZ7" s="516" t="s">
        <v>3318</v>
      </c>
      <c r="CRA7" s="516" t="s">
        <v>3319</v>
      </c>
      <c r="CRB7" s="516" t="s">
        <v>3325</v>
      </c>
      <c r="CRC7" s="516" t="s">
        <v>666</v>
      </c>
      <c r="CRD7" s="516"/>
      <c r="CRE7" s="516" t="s">
        <v>3318</v>
      </c>
      <c r="CRF7" s="516" t="s">
        <v>3319</v>
      </c>
      <c r="CRG7" s="516" t="s">
        <v>3325</v>
      </c>
      <c r="CRH7" s="516" t="s">
        <v>666</v>
      </c>
      <c r="CRI7" s="516"/>
      <c r="CRJ7" s="516" t="s">
        <v>3318</v>
      </c>
      <c r="CRK7" s="516" t="s">
        <v>3319</v>
      </c>
      <c r="CRL7" s="516" t="s">
        <v>3325</v>
      </c>
      <c r="CRM7" s="516" t="s">
        <v>666</v>
      </c>
      <c r="CRN7" s="516"/>
      <c r="CRO7" s="516" t="s">
        <v>3318</v>
      </c>
      <c r="CRP7" s="516" t="s">
        <v>3319</v>
      </c>
      <c r="CRQ7" s="516" t="s">
        <v>3325</v>
      </c>
      <c r="CRR7" s="516" t="s">
        <v>666</v>
      </c>
      <c r="CRS7" s="516"/>
      <c r="CRT7" s="516" t="s">
        <v>3318</v>
      </c>
      <c r="CRU7" s="516" t="s">
        <v>3319</v>
      </c>
      <c r="CRV7" s="516" t="s">
        <v>3325</v>
      </c>
      <c r="CRW7" s="516" t="s">
        <v>666</v>
      </c>
      <c r="CRX7" s="516"/>
      <c r="CRY7" s="516" t="s">
        <v>3318</v>
      </c>
      <c r="CRZ7" s="516" t="s">
        <v>3319</v>
      </c>
      <c r="CSA7" s="516" t="s">
        <v>3325</v>
      </c>
      <c r="CSB7" s="516" t="s">
        <v>666</v>
      </c>
      <c r="CSC7" s="516"/>
      <c r="CSD7" s="516" t="s">
        <v>3318</v>
      </c>
      <c r="CSE7" s="516" t="s">
        <v>3319</v>
      </c>
      <c r="CSF7" s="516" t="s">
        <v>3325</v>
      </c>
      <c r="CSG7" s="516" t="s">
        <v>666</v>
      </c>
      <c r="CSH7" s="516"/>
      <c r="CSI7" s="516" t="s">
        <v>3318</v>
      </c>
      <c r="CSJ7" s="516" t="s">
        <v>3319</v>
      </c>
      <c r="CSK7" s="516" t="s">
        <v>3325</v>
      </c>
      <c r="CSL7" s="516" t="s">
        <v>666</v>
      </c>
      <c r="CSM7" s="516"/>
      <c r="CSN7" s="516" t="s">
        <v>3318</v>
      </c>
      <c r="CSO7" s="516" t="s">
        <v>3319</v>
      </c>
      <c r="CSP7" s="516" t="s">
        <v>3325</v>
      </c>
      <c r="CSQ7" s="516" t="s">
        <v>666</v>
      </c>
      <c r="CSR7" s="516"/>
      <c r="CSS7" s="516" t="s">
        <v>3318</v>
      </c>
      <c r="CST7" s="516" t="s">
        <v>3319</v>
      </c>
      <c r="CSU7" s="516" t="s">
        <v>3325</v>
      </c>
      <c r="CSV7" s="516" t="s">
        <v>666</v>
      </c>
      <c r="CSW7" s="516"/>
      <c r="CSX7" s="516" t="s">
        <v>3318</v>
      </c>
      <c r="CSY7" s="516" t="s">
        <v>3319</v>
      </c>
      <c r="CSZ7" s="516" t="s">
        <v>3325</v>
      </c>
      <c r="CTA7" s="516" t="s">
        <v>666</v>
      </c>
      <c r="CTB7" s="516"/>
      <c r="CTC7" s="516" t="s">
        <v>3318</v>
      </c>
      <c r="CTD7" s="516" t="s">
        <v>3319</v>
      </c>
      <c r="CTE7" s="516" t="s">
        <v>3325</v>
      </c>
      <c r="CTF7" s="516" t="s">
        <v>666</v>
      </c>
      <c r="CTG7" s="516"/>
      <c r="CTH7" s="516" t="s">
        <v>3318</v>
      </c>
      <c r="CTI7" s="516" t="s">
        <v>3319</v>
      </c>
      <c r="CTJ7" s="516" t="s">
        <v>3325</v>
      </c>
      <c r="CTK7" s="516" t="s">
        <v>666</v>
      </c>
      <c r="CTL7" s="516"/>
      <c r="CTM7" s="516" t="s">
        <v>3318</v>
      </c>
      <c r="CTN7" s="516" t="s">
        <v>3319</v>
      </c>
      <c r="CTO7" s="516" t="s">
        <v>3325</v>
      </c>
      <c r="CTP7" s="516" t="s">
        <v>666</v>
      </c>
      <c r="CTQ7" s="516"/>
      <c r="CTR7" s="516" t="s">
        <v>3318</v>
      </c>
      <c r="CTS7" s="516" t="s">
        <v>3319</v>
      </c>
      <c r="CTT7" s="516" t="s">
        <v>3325</v>
      </c>
      <c r="CTU7" s="516" t="s">
        <v>666</v>
      </c>
      <c r="CTV7" s="516"/>
      <c r="CTW7" s="516" t="s">
        <v>3318</v>
      </c>
      <c r="CTX7" s="516" t="s">
        <v>3319</v>
      </c>
      <c r="CTY7" s="516" t="s">
        <v>3325</v>
      </c>
      <c r="CTZ7" s="516" t="s">
        <v>666</v>
      </c>
      <c r="CUA7" s="516"/>
      <c r="CUB7" s="516" t="s">
        <v>3318</v>
      </c>
      <c r="CUC7" s="516" t="s">
        <v>3319</v>
      </c>
      <c r="CUD7" s="516" t="s">
        <v>3325</v>
      </c>
      <c r="CUE7" s="516" t="s">
        <v>666</v>
      </c>
      <c r="CUF7" s="516"/>
      <c r="CUG7" s="516" t="s">
        <v>3318</v>
      </c>
      <c r="CUH7" s="516" t="s">
        <v>3319</v>
      </c>
      <c r="CUI7" s="516" t="s">
        <v>3325</v>
      </c>
      <c r="CUJ7" s="516" t="s">
        <v>666</v>
      </c>
      <c r="CUK7" s="516"/>
      <c r="CUL7" s="516" t="s">
        <v>3318</v>
      </c>
      <c r="CUM7" s="516" t="s">
        <v>3319</v>
      </c>
      <c r="CUN7" s="516" t="s">
        <v>3325</v>
      </c>
      <c r="CUO7" s="516" t="s">
        <v>666</v>
      </c>
      <c r="CUP7" s="516"/>
      <c r="CUQ7" s="516" t="s">
        <v>3318</v>
      </c>
      <c r="CUR7" s="516" t="s">
        <v>3319</v>
      </c>
      <c r="CUS7" s="516" t="s">
        <v>3325</v>
      </c>
      <c r="CUT7" s="516" t="s">
        <v>666</v>
      </c>
      <c r="CUU7" s="516"/>
      <c r="CUV7" s="516" t="s">
        <v>3318</v>
      </c>
      <c r="CUW7" s="516" t="s">
        <v>3319</v>
      </c>
      <c r="CUX7" s="516" t="s">
        <v>3325</v>
      </c>
      <c r="CUY7" s="516" t="s">
        <v>666</v>
      </c>
      <c r="CUZ7" s="516"/>
      <c r="CVA7" s="516" t="s">
        <v>3318</v>
      </c>
      <c r="CVB7" s="516" t="s">
        <v>3319</v>
      </c>
      <c r="CVC7" s="516" t="s">
        <v>3325</v>
      </c>
      <c r="CVD7" s="516" t="s">
        <v>666</v>
      </c>
      <c r="CVE7" s="516"/>
      <c r="CVF7" s="516" t="s">
        <v>3318</v>
      </c>
      <c r="CVG7" s="516" t="s">
        <v>3319</v>
      </c>
      <c r="CVH7" s="516" t="s">
        <v>3325</v>
      </c>
      <c r="CVI7" s="516" t="s">
        <v>666</v>
      </c>
      <c r="CVJ7" s="516"/>
      <c r="CVK7" s="516" t="s">
        <v>3318</v>
      </c>
      <c r="CVL7" s="516" t="s">
        <v>3319</v>
      </c>
      <c r="CVM7" s="516" t="s">
        <v>3325</v>
      </c>
      <c r="CVN7" s="516" t="s">
        <v>666</v>
      </c>
      <c r="CVO7" s="516"/>
      <c r="CVP7" s="516" t="s">
        <v>3318</v>
      </c>
      <c r="CVQ7" s="516" t="s">
        <v>3319</v>
      </c>
      <c r="CVR7" s="516" t="s">
        <v>3325</v>
      </c>
      <c r="CVS7" s="516" t="s">
        <v>666</v>
      </c>
      <c r="CVT7" s="516"/>
      <c r="CVU7" s="516" t="s">
        <v>3318</v>
      </c>
      <c r="CVV7" s="516" t="s">
        <v>3319</v>
      </c>
      <c r="CVW7" s="516" t="s">
        <v>3325</v>
      </c>
      <c r="CVX7" s="516" t="s">
        <v>666</v>
      </c>
      <c r="CVY7" s="516"/>
      <c r="CVZ7" s="516" t="s">
        <v>3318</v>
      </c>
      <c r="CWA7" s="516" t="s">
        <v>3319</v>
      </c>
      <c r="CWB7" s="516" t="s">
        <v>3325</v>
      </c>
      <c r="CWC7" s="516" t="s">
        <v>666</v>
      </c>
      <c r="CWD7" s="516"/>
      <c r="CWE7" s="516" t="s">
        <v>3318</v>
      </c>
      <c r="CWF7" s="516" t="s">
        <v>3319</v>
      </c>
      <c r="CWG7" s="516" t="s">
        <v>3325</v>
      </c>
      <c r="CWH7" s="516" t="s">
        <v>666</v>
      </c>
      <c r="CWI7" s="516"/>
      <c r="CWJ7" s="516" t="s">
        <v>3318</v>
      </c>
      <c r="CWK7" s="516" t="s">
        <v>3319</v>
      </c>
      <c r="CWL7" s="516" t="s">
        <v>3325</v>
      </c>
      <c r="CWM7" s="516" t="s">
        <v>666</v>
      </c>
      <c r="CWN7" s="516"/>
      <c r="CWO7" s="516" t="s">
        <v>3318</v>
      </c>
      <c r="CWP7" s="516" t="s">
        <v>3319</v>
      </c>
      <c r="CWQ7" s="516" t="s">
        <v>3325</v>
      </c>
      <c r="CWR7" s="516" t="s">
        <v>666</v>
      </c>
      <c r="CWS7" s="516"/>
      <c r="CWT7" s="516" t="s">
        <v>3318</v>
      </c>
      <c r="CWU7" s="516" t="s">
        <v>3319</v>
      </c>
      <c r="CWV7" s="516" t="s">
        <v>3325</v>
      </c>
      <c r="CWW7" s="516" t="s">
        <v>666</v>
      </c>
      <c r="CWX7" s="516"/>
      <c r="CWY7" s="516" t="s">
        <v>3318</v>
      </c>
      <c r="CWZ7" s="516" t="s">
        <v>3319</v>
      </c>
      <c r="CXA7" s="516" t="s">
        <v>3325</v>
      </c>
      <c r="CXB7" s="516" t="s">
        <v>666</v>
      </c>
      <c r="CXC7" s="516"/>
      <c r="CXD7" s="516" t="s">
        <v>3318</v>
      </c>
      <c r="CXE7" s="516" t="s">
        <v>3319</v>
      </c>
      <c r="CXF7" s="516" t="s">
        <v>3325</v>
      </c>
      <c r="CXG7" s="516" t="s">
        <v>666</v>
      </c>
      <c r="CXH7" s="516"/>
      <c r="CXI7" s="516" t="s">
        <v>3318</v>
      </c>
      <c r="CXJ7" s="516" t="s">
        <v>3319</v>
      </c>
      <c r="CXK7" s="516" t="s">
        <v>3325</v>
      </c>
      <c r="CXL7" s="516" t="s">
        <v>666</v>
      </c>
      <c r="CXM7" s="516"/>
      <c r="CXN7" s="516" t="s">
        <v>3318</v>
      </c>
      <c r="CXO7" s="516" t="s">
        <v>3319</v>
      </c>
      <c r="CXP7" s="516" t="s">
        <v>3325</v>
      </c>
      <c r="CXQ7" s="516" t="s">
        <v>666</v>
      </c>
      <c r="CXR7" s="516"/>
      <c r="CXS7" s="516" t="s">
        <v>3318</v>
      </c>
      <c r="CXT7" s="516" t="s">
        <v>3319</v>
      </c>
      <c r="CXU7" s="516" t="s">
        <v>3325</v>
      </c>
      <c r="CXV7" s="516" t="s">
        <v>666</v>
      </c>
      <c r="CXW7" s="516"/>
      <c r="CXX7" s="516" t="s">
        <v>3318</v>
      </c>
      <c r="CXY7" s="516" t="s">
        <v>3319</v>
      </c>
      <c r="CXZ7" s="516" t="s">
        <v>3325</v>
      </c>
      <c r="CYA7" s="516" t="s">
        <v>666</v>
      </c>
      <c r="CYB7" s="516"/>
      <c r="CYC7" s="516" t="s">
        <v>3318</v>
      </c>
      <c r="CYD7" s="516" t="s">
        <v>3319</v>
      </c>
      <c r="CYE7" s="516" t="s">
        <v>3325</v>
      </c>
      <c r="CYF7" s="516" t="s">
        <v>666</v>
      </c>
      <c r="CYG7" s="516"/>
      <c r="CYH7" s="516" t="s">
        <v>3318</v>
      </c>
      <c r="CYI7" s="516" t="s">
        <v>3319</v>
      </c>
      <c r="CYJ7" s="516" t="s">
        <v>3325</v>
      </c>
      <c r="CYK7" s="516" t="s">
        <v>666</v>
      </c>
      <c r="CYL7" s="516"/>
      <c r="CYM7" s="516" t="s">
        <v>3318</v>
      </c>
      <c r="CYN7" s="516" t="s">
        <v>3319</v>
      </c>
      <c r="CYO7" s="516" t="s">
        <v>3325</v>
      </c>
      <c r="CYP7" s="516" t="s">
        <v>666</v>
      </c>
      <c r="CYQ7" s="516"/>
      <c r="CYR7" s="516" t="s">
        <v>3318</v>
      </c>
      <c r="CYS7" s="516" t="s">
        <v>3319</v>
      </c>
      <c r="CYT7" s="516" t="s">
        <v>3325</v>
      </c>
      <c r="CYU7" s="516" t="s">
        <v>666</v>
      </c>
      <c r="CYV7" s="516"/>
      <c r="CYW7" s="516" t="s">
        <v>3318</v>
      </c>
      <c r="CYX7" s="516" t="s">
        <v>3319</v>
      </c>
      <c r="CYY7" s="516" t="s">
        <v>3325</v>
      </c>
      <c r="CYZ7" s="516" t="s">
        <v>666</v>
      </c>
      <c r="CZA7" s="516"/>
      <c r="CZB7" s="516" t="s">
        <v>3318</v>
      </c>
      <c r="CZC7" s="516" t="s">
        <v>3319</v>
      </c>
      <c r="CZD7" s="516" t="s">
        <v>3325</v>
      </c>
      <c r="CZE7" s="516" t="s">
        <v>666</v>
      </c>
      <c r="CZF7" s="516"/>
      <c r="CZG7" s="516" t="s">
        <v>3318</v>
      </c>
      <c r="CZH7" s="516" t="s">
        <v>3319</v>
      </c>
      <c r="CZI7" s="516" t="s">
        <v>3325</v>
      </c>
      <c r="CZJ7" s="516" t="s">
        <v>666</v>
      </c>
      <c r="CZK7" s="516"/>
      <c r="CZL7" s="516" t="s">
        <v>3318</v>
      </c>
      <c r="CZM7" s="516" t="s">
        <v>3319</v>
      </c>
      <c r="CZN7" s="516" t="s">
        <v>3325</v>
      </c>
      <c r="CZO7" s="516" t="s">
        <v>666</v>
      </c>
      <c r="CZP7" s="516"/>
      <c r="CZQ7" s="516" t="s">
        <v>3318</v>
      </c>
      <c r="CZR7" s="516" t="s">
        <v>3319</v>
      </c>
      <c r="CZS7" s="516" t="s">
        <v>3325</v>
      </c>
      <c r="CZT7" s="516" t="s">
        <v>666</v>
      </c>
      <c r="CZU7" s="516"/>
      <c r="CZV7" s="516" t="s">
        <v>3318</v>
      </c>
      <c r="CZW7" s="516" t="s">
        <v>3319</v>
      </c>
      <c r="CZX7" s="516" t="s">
        <v>3325</v>
      </c>
      <c r="CZY7" s="516" t="s">
        <v>666</v>
      </c>
      <c r="CZZ7" s="516"/>
      <c r="DAA7" s="516" t="s">
        <v>3318</v>
      </c>
      <c r="DAB7" s="516" t="s">
        <v>3319</v>
      </c>
      <c r="DAC7" s="516" t="s">
        <v>3325</v>
      </c>
      <c r="DAD7" s="516" t="s">
        <v>666</v>
      </c>
      <c r="DAE7" s="516"/>
      <c r="DAF7" s="516" t="s">
        <v>3318</v>
      </c>
      <c r="DAG7" s="516" t="s">
        <v>3319</v>
      </c>
      <c r="DAH7" s="516" t="s">
        <v>3325</v>
      </c>
      <c r="DAI7" s="516" t="s">
        <v>666</v>
      </c>
      <c r="DAJ7" s="516"/>
      <c r="DAK7" s="516" t="s">
        <v>3318</v>
      </c>
      <c r="DAL7" s="516" t="s">
        <v>3319</v>
      </c>
      <c r="DAM7" s="516" t="s">
        <v>3325</v>
      </c>
      <c r="DAN7" s="516" t="s">
        <v>666</v>
      </c>
      <c r="DAO7" s="516"/>
      <c r="DAP7" s="516" t="s">
        <v>3318</v>
      </c>
      <c r="DAQ7" s="516" t="s">
        <v>3319</v>
      </c>
      <c r="DAR7" s="516" t="s">
        <v>3325</v>
      </c>
      <c r="DAS7" s="516" t="s">
        <v>666</v>
      </c>
      <c r="DAT7" s="516"/>
      <c r="DAU7" s="516" t="s">
        <v>3318</v>
      </c>
      <c r="DAV7" s="516" t="s">
        <v>3319</v>
      </c>
      <c r="DAW7" s="516" t="s">
        <v>3325</v>
      </c>
      <c r="DAX7" s="516" t="s">
        <v>666</v>
      </c>
      <c r="DAY7" s="516"/>
      <c r="DAZ7" s="516" t="s">
        <v>3318</v>
      </c>
      <c r="DBA7" s="516" t="s">
        <v>3319</v>
      </c>
      <c r="DBB7" s="516" t="s">
        <v>3325</v>
      </c>
      <c r="DBC7" s="516" t="s">
        <v>666</v>
      </c>
      <c r="DBD7" s="516"/>
      <c r="DBE7" s="516" t="s">
        <v>3318</v>
      </c>
      <c r="DBF7" s="516" t="s">
        <v>3319</v>
      </c>
      <c r="DBG7" s="516" t="s">
        <v>3325</v>
      </c>
      <c r="DBH7" s="516" t="s">
        <v>666</v>
      </c>
      <c r="DBI7" s="516"/>
      <c r="DBJ7" s="516" t="s">
        <v>3318</v>
      </c>
      <c r="DBK7" s="516" t="s">
        <v>3319</v>
      </c>
      <c r="DBL7" s="516" t="s">
        <v>3325</v>
      </c>
      <c r="DBM7" s="516" t="s">
        <v>666</v>
      </c>
      <c r="DBN7" s="516"/>
      <c r="DBO7" s="516" t="s">
        <v>3318</v>
      </c>
      <c r="DBP7" s="516" t="s">
        <v>3319</v>
      </c>
      <c r="DBQ7" s="516" t="s">
        <v>3325</v>
      </c>
      <c r="DBR7" s="516" t="s">
        <v>666</v>
      </c>
      <c r="DBS7" s="516"/>
      <c r="DBT7" s="516" t="s">
        <v>3318</v>
      </c>
      <c r="DBU7" s="516" t="s">
        <v>3319</v>
      </c>
      <c r="DBV7" s="516" t="s">
        <v>3325</v>
      </c>
      <c r="DBW7" s="516" t="s">
        <v>666</v>
      </c>
      <c r="DBX7" s="516"/>
      <c r="DBY7" s="516" t="s">
        <v>3318</v>
      </c>
      <c r="DBZ7" s="516" t="s">
        <v>3319</v>
      </c>
      <c r="DCA7" s="516" t="s">
        <v>3325</v>
      </c>
      <c r="DCB7" s="516" t="s">
        <v>666</v>
      </c>
      <c r="DCC7" s="516"/>
      <c r="DCD7" s="516" t="s">
        <v>3318</v>
      </c>
      <c r="DCE7" s="516" t="s">
        <v>3319</v>
      </c>
      <c r="DCF7" s="516" t="s">
        <v>3325</v>
      </c>
      <c r="DCG7" s="516" t="s">
        <v>666</v>
      </c>
      <c r="DCH7" s="516"/>
      <c r="DCI7" s="516" t="s">
        <v>3318</v>
      </c>
      <c r="DCJ7" s="516" t="s">
        <v>3319</v>
      </c>
      <c r="DCK7" s="516" t="s">
        <v>3325</v>
      </c>
      <c r="DCL7" s="516" t="s">
        <v>666</v>
      </c>
      <c r="DCM7" s="516"/>
      <c r="DCN7" s="516" t="s">
        <v>3318</v>
      </c>
      <c r="DCO7" s="516" t="s">
        <v>3319</v>
      </c>
      <c r="DCP7" s="516" t="s">
        <v>3325</v>
      </c>
      <c r="DCQ7" s="516" t="s">
        <v>666</v>
      </c>
      <c r="DCR7" s="516"/>
      <c r="DCS7" s="516" t="s">
        <v>3318</v>
      </c>
      <c r="DCT7" s="516" t="s">
        <v>3319</v>
      </c>
      <c r="DCU7" s="516" t="s">
        <v>3325</v>
      </c>
      <c r="DCV7" s="516" t="s">
        <v>666</v>
      </c>
      <c r="DCW7" s="516"/>
      <c r="DCX7" s="516" t="s">
        <v>3318</v>
      </c>
      <c r="DCY7" s="516" t="s">
        <v>3319</v>
      </c>
      <c r="DCZ7" s="516" t="s">
        <v>3325</v>
      </c>
      <c r="DDA7" s="516" t="s">
        <v>666</v>
      </c>
      <c r="DDB7" s="516"/>
      <c r="DDC7" s="516" t="s">
        <v>3318</v>
      </c>
      <c r="DDD7" s="516" t="s">
        <v>3319</v>
      </c>
      <c r="DDE7" s="516" t="s">
        <v>3325</v>
      </c>
      <c r="DDF7" s="516" t="s">
        <v>666</v>
      </c>
      <c r="DDG7" s="516"/>
      <c r="DDH7" s="516" t="s">
        <v>3318</v>
      </c>
      <c r="DDI7" s="516" t="s">
        <v>3319</v>
      </c>
      <c r="DDJ7" s="516" t="s">
        <v>3325</v>
      </c>
      <c r="DDK7" s="516" t="s">
        <v>666</v>
      </c>
      <c r="DDL7" s="516"/>
      <c r="DDM7" s="516" t="s">
        <v>3318</v>
      </c>
      <c r="DDN7" s="516" t="s">
        <v>3319</v>
      </c>
      <c r="DDO7" s="516" t="s">
        <v>3325</v>
      </c>
      <c r="DDP7" s="516" t="s">
        <v>666</v>
      </c>
      <c r="DDQ7" s="516"/>
      <c r="DDR7" s="516" t="s">
        <v>3318</v>
      </c>
      <c r="DDS7" s="516" t="s">
        <v>3319</v>
      </c>
      <c r="DDT7" s="516" t="s">
        <v>3325</v>
      </c>
      <c r="DDU7" s="516" t="s">
        <v>666</v>
      </c>
      <c r="DDV7" s="516"/>
      <c r="DDW7" s="516" t="s">
        <v>3318</v>
      </c>
      <c r="DDX7" s="516" t="s">
        <v>3319</v>
      </c>
      <c r="DDY7" s="516" t="s">
        <v>3325</v>
      </c>
      <c r="DDZ7" s="516" t="s">
        <v>666</v>
      </c>
      <c r="DEA7" s="516"/>
      <c r="DEB7" s="516" t="s">
        <v>3318</v>
      </c>
      <c r="DEC7" s="516" t="s">
        <v>3319</v>
      </c>
      <c r="DED7" s="516" t="s">
        <v>3325</v>
      </c>
      <c r="DEE7" s="516" t="s">
        <v>666</v>
      </c>
      <c r="DEF7" s="516"/>
      <c r="DEG7" s="516" t="s">
        <v>3318</v>
      </c>
      <c r="DEH7" s="516" t="s">
        <v>3319</v>
      </c>
      <c r="DEI7" s="516" t="s">
        <v>3325</v>
      </c>
      <c r="DEJ7" s="516" t="s">
        <v>666</v>
      </c>
      <c r="DEK7" s="516"/>
      <c r="DEL7" s="516" t="s">
        <v>3318</v>
      </c>
      <c r="DEM7" s="516" t="s">
        <v>3319</v>
      </c>
      <c r="DEN7" s="516" t="s">
        <v>3325</v>
      </c>
      <c r="DEO7" s="516" t="s">
        <v>666</v>
      </c>
      <c r="DEP7" s="516"/>
      <c r="DEQ7" s="516" t="s">
        <v>3318</v>
      </c>
      <c r="DER7" s="516" t="s">
        <v>3319</v>
      </c>
      <c r="DES7" s="516" t="s">
        <v>3325</v>
      </c>
      <c r="DET7" s="516" t="s">
        <v>666</v>
      </c>
      <c r="DEU7" s="516"/>
      <c r="DEV7" s="516" t="s">
        <v>3318</v>
      </c>
      <c r="DEW7" s="516" t="s">
        <v>3319</v>
      </c>
      <c r="DEX7" s="516" t="s">
        <v>3325</v>
      </c>
      <c r="DEY7" s="516" t="s">
        <v>666</v>
      </c>
      <c r="DEZ7" s="516"/>
      <c r="DFA7" s="516" t="s">
        <v>3318</v>
      </c>
      <c r="DFB7" s="516" t="s">
        <v>3319</v>
      </c>
      <c r="DFC7" s="516" t="s">
        <v>3325</v>
      </c>
      <c r="DFD7" s="516" t="s">
        <v>666</v>
      </c>
      <c r="DFE7" s="516"/>
      <c r="DFF7" s="516" t="s">
        <v>3318</v>
      </c>
      <c r="DFG7" s="516" t="s">
        <v>3319</v>
      </c>
      <c r="DFH7" s="516" t="s">
        <v>3325</v>
      </c>
      <c r="DFI7" s="516" t="s">
        <v>666</v>
      </c>
      <c r="DFJ7" s="516"/>
      <c r="DFK7" s="516" t="s">
        <v>3318</v>
      </c>
      <c r="DFL7" s="516" t="s">
        <v>3319</v>
      </c>
      <c r="DFM7" s="516" t="s">
        <v>3325</v>
      </c>
      <c r="DFN7" s="516" t="s">
        <v>666</v>
      </c>
      <c r="DFO7" s="516"/>
      <c r="DFP7" s="516" t="s">
        <v>3318</v>
      </c>
      <c r="DFQ7" s="516" t="s">
        <v>3319</v>
      </c>
      <c r="DFR7" s="516" t="s">
        <v>3325</v>
      </c>
      <c r="DFS7" s="516" t="s">
        <v>666</v>
      </c>
      <c r="DFT7" s="516"/>
      <c r="DFU7" s="516" t="s">
        <v>3318</v>
      </c>
      <c r="DFV7" s="516" t="s">
        <v>3319</v>
      </c>
      <c r="DFW7" s="516" t="s">
        <v>3325</v>
      </c>
      <c r="DFX7" s="516" t="s">
        <v>666</v>
      </c>
      <c r="DFY7" s="516"/>
      <c r="DFZ7" s="516" t="s">
        <v>3318</v>
      </c>
      <c r="DGA7" s="516" t="s">
        <v>3319</v>
      </c>
      <c r="DGB7" s="516" t="s">
        <v>3325</v>
      </c>
      <c r="DGC7" s="516" t="s">
        <v>666</v>
      </c>
      <c r="DGD7" s="516"/>
      <c r="DGE7" s="516" t="s">
        <v>3318</v>
      </c>
      <c r="DGF7" s="516" t="s">
        <v>3319</v>
      </c>
      <c r="DGG7" s="516" t="s">
        <v>3325</v>
      </c>
      <c r="DGH7" s="516" t="s">
        <v>666</v>
      </c>
      <c r="DGI7" s="516"/>
      <c r="DGJ7" s="516" t="s">
        <v>3318</v>
      </c>
      <c r="DGK7" s="516" t="s">
        <v>3319</v>
      </c>
      <c r="DGL7" s="516" t="s">
        <v>3325</v>
      </c>
      <c r="DGM7" s="516" t="s">
        <v>666</v>
      </c>
      <c r="DGN7" s="516"/>
      <c r="DGO7" s="516" t="s">
        <v>3318</v>
      </c>
      <c r="DGP7" s="516" t="s">
        <v>3319</v>
      </c>
      <c r="DGQ7" s="516" t="s">
        <v>3325</v>
      </c>
      <c r="DGR7" s="516" t="s">
        <v>666</v>
      </c>
      <c r="DGS7" s="516"/>
      <c r="DGT7" s="516" t="s">
        <v>3318</v>
      </c>
      <c r="DGU7" s="516" t="s">
        <v>3319</v>
      </c>
      <c r="DGV7" s="516" t="s">
        <v>3325</v>
      </c>
      <c r="DGW7" s="516" t="s">
        <v>666</v>
      </c>
      <c r="DGX7" s="516"/>
      <c r="DGY7" s="516" t="s">
        <v>3318</v>
      </c>
      <c r="DGZ7" s="516" t="s">
        <v>3319</v>
      </c>
      <c r="DHA7" s="516" t="s">
        <v>3325</v>
      </c>
      <c r="DHB7" s="516" t="s">
        <v>666</v>
      </c>
      <c r="DHC7" s="516"/>
      <c r="DHD7" s="516" t="s">
        <v>3318</v>
      </c>
      <c r="DHE7" s="516" t="s">
        <v>3319</v>
      </c>
      <c r="DHF7" s="516" t="s">
        <v>3325</v>
      </c>
      <c r="DHG7" s="516" t="s">
        <v>666</v>
      </c>
      <c r="DHH7" s="516"/>
      <c r="DHI7" s="516" t="s">
        <v>3318</v>
      </c>
      <c r="DHJ7" s="516" t="s">
        <v>3319</v>
      </c>
      <c r="DHK7" s="516" t="s">
        <v>3325</v>
      </c>
      <c r="DHL7" s="516" t="s">
        <v>666</v>
      </c>
      <c r="DHM7" s="516"/>
      <c r="DHN7" s="516" t="s">
        <v>3318</v>
      </c>
      <c r="DHO7" s="516" t="s">
        <v>3319</v>
      </c>
      <c r="DHP7" s="516" t="s">
        <v>3325</v>
      </c>
      <c r="DHQ7" s="516" t="s">
        <v>666</v>
      </c>
      <c r="DHR7" s="516"/>
      <c r="DHS7" s="516" t="s">
        <v>3318</v>
      </c>
      <c r="DHT7" s="516" t="s">
        <v>3319</v>
      </c>
      <c r="DHU7" s="516" t="s">
        <v>3325</v>
      </c>
      <c r="DHV7" s="516" t="s">
        <v>666</v>
      </c>
      <c r="DHW7" s="516"/>
      <c r="DHX7" s="516" t="s">
        <v>3318</v>
      </c>
      <c r="DHY7" s="516" t="s">
        <v>3319</v>
      </c>
      <c r="DHZ7" s="516" t="s">
        <v>3325</v>
      </c>
      <c r="DIA7" s="516" t="s">
        <v>666</v>
      </c>
      <c r="DIB7" s="516"/>
      <c r="DIC7" s="516" t="s">
        <v>3318</v>
      </c>
      <c r="DID7" s="516" t="s">
        <v>3319</v>
      </c>
      <c r="DIE7" s="516" t="s">
        <v>3325</v>
      </c>
      <c r="DIF7" s="516" t="s">
        <v>666</v>
      </c>
      <c r="DIG7" s="516"/>
      <c r="DIH7" s="516" t="s">
        <v>3318</v>
      </c>
      <c r="DII7" s="516" t="s">
        <v>3319</v>
      </c>
      <c r="DIJ7" s="516" t="s">
        <v>3325</v>
      </c>
      <c r="DIK7" s="516" t="s">
        <v>666</v>
      </c>
      <c r="DIL7" s="516"/>
      <c r="DIM7" s="516" t="s">
        <v>3318</v>
      </c>
      <c r="DIN7" s="516" t="s">
        <v>3319</v>
      </c>
      <c r="DIO7" s="516" t="s">
        <v>3325</v>
      </c>
      <c r="DIP7" s="516" t="s">
        <v>666</v>
      </c>
      <c r="DIQ7" s="516"/>
      <c r="DIR7" s="516" t="s">
        <v>3318</v>
      </c>
      <c r="DIS7" s="516" t="s">
        <v>3319</v>
      </c>
      <c r="DIT7" s="516" t="s">
        <v>3325</v>
      </c>
      <c r="DIU7" s="516" t="s">
        <v>666</v>
      </c>
      <c r="DIV7" s="516"/>
      <c r="DIW7" s="516" t="s">
        <v>3318</v>
      </c>
      <c r="DIX7" s="516" t="s">
        <v>3319</v>
      </c>
      <c r="DIY7" s="516" t="s">
        <v>3325</v>
      </c>
      <c r="DIZ7" s="516" t="s">
        <v>666</v>
      </c>
      <c r="DJA7" s="516"/>
      <c r="DJB7" s="516" t="s">
        <v>3318</v>
      </c>
      <c r="DJC7" s="516" t="s">
        <v>3319</v>
      </c>
      <c r="DJD7" s="516" t="s">
        <v>3325</v>
      </c>
      <c r="DJE7" s="516" t="s">
        <v>666</v>
      </c>
      <c r="DJF7" s="516"/>
      <c r="DJG7" s="516" t="s">
        <v>3318</v>
      </c>
      <c r="DJH7" s="516" t="s">
        <v>3319</v>
      </c>
      <c r="DJI7" s="516" t="s">
        <v>3325</v>
      </c>
      <c r="DJJ7" s="516" t="s">
        <v>666</v>
      </c>
      <c r="DJK7" s="516"/>
      <c r="DJL7" s="516" t="s">
        <v>3318</v>
      </c>
      <c r="DJM7" s="516" t="s">
        <v>3319</v>
      </c>
      <c r="DJN7" s="516" t="s">
        <v>3325</v>
      </c>
      <c r="DJO7" s="516" t="s">
        <v>666</v>
      </c>
      <c r="DJP7" s="516"/>
      <c r="DJQ7" s="516" t="s">
        <v>3318</v>
      </c>
      <c r="DJR7" s="516" t="s">
        <v>3319</v>
      </c>
      <c r="DJS7" s="516" t="s">
        <v>3325</v>
      </c>
      <c r="DJT7" s="516" t="s">
        <v>666</v>
      </c>
      <c r="DJU7" s="516"/>
      <c r="DJV7" s="516" t="s">
        <v>3318</v>
      </c>
      <c r="DJW7" s="516" t="s">
        <v>3319</v>
      </c>
      <c r="DJX7" s="516" t="s">
        <v>3325</v>
      </c>
      <c r="DJY7" s="516" t="s">
        <v>666</v>
      </c>
      <c r="DJZ7" s="516"/>
      <c r="DKA7" s="516" t="s">
        <v>3318</v>
      </c>
      <c r="DKB7" s="516" t="s">
        <v>3319</v>
      </c>
      <c r="DKC7" s="516" t="s">
        <v>3325</v>
      </c>
      <c r="DKD7" s="516" t="s">
        <v>666</v>
      </c>
      <c r="DKE7" s="516"/>
      <c r="DKF7" s="516" t="s">
        <v>3318</v>
      </c>
      <c r="DKG7" s="516" t="s">
        <v>3319</v>
      </c>
      <c r="DKH7" s="516" t="s">
        <v>3325</v>
      </c>
      <c r="DKI7" s="516" t="s">
        <v>666</v>
      </c>
      <c r="DKJ7" s="516"/>
      <c r="DKK7" s="516" t="s">
        <v>3318</v>
      </c>
      <c r="DKL7" s="516" t="s">
        <v>3319</v>
      </c>
      <c r="DKM7" s="516" t="s">
        <v>3325</v>
      </c>
      <c r="DKN7" s="516" t="s">
        <v>666</v>
      </c>
      <c r="DKO7" s="516"/>
      <c r="DKP7" s="516" t="s">
        <v>3318</v>
      </c>
      <c r="DKQ7" s="516" t="s">
        <v>3319</v>
      </c>
      <c r="DKR7" s="516" t="s">
        <v>3325</v>
      </c>
      <c r="DKS7" s="516" t="s">
        <v>666</v>
      </c>
      <c r="DKT7" s="516"/>
      <c r="DKU7" s="516" t="s">
        <v>3318</v>
      </c>
      <c r="DKV7" s="516" t="s">
        <v>3319</v>
      </c>
      <c r="DKW7" s="516" t="s">
        <v>3325</v>
      </c>
      <c r="DKX7" s="516" t="s">
        <v>666</v>
      </c>
      <c r="DKY7" s="516"/>
      <c r="DKZ7" s="516" t="s">
        <v>3318</v>
      </c>
      <c r="DLA7" s="516" t="s">
        <v>3319</v>
      </c>
      <c r="DLB7" s="516" t="s">
        <v>3325</v>
      </c>
      <c r="DLC7" s="516" t="s">
        <v>666</v>
      </c>
      <c r="DLD7" s="516"/>
      <c r="DLE7" s="516" t="s">
        <v>3318</v>
      </c>
      <c r="DLF7" s="516" t="s">
        <v>3319</v>
      </c>
      <c r="DLG7" s="516" t="s">
        <v>3325</v>
      </c>
      <c r="DLH7" s="516" t="s">
        <v>666</v>
      </c>
      <c r="DLI7" s="516"/>
      <c r="DLJ7" s="516" t="s">
        <v>3318</v>
      </c>
      <c r="DLK7" s="516" t="s">
        <v>3319</v>
      </c>
      <c r="DLL7" s="516" t="s">
        <v>3325</v>
      </c>
      <c r="DLM7" s="516" t="s">
        <v>666</v>
      </c>
      <c r="DLN7" s="516"/>
      <c r="DLO7" s="516" t="s">
        <v>3318</v>
      </c>
      <c r="DLP7" s="516" t="s">
        <v>3319</v>
      </c>
      <c r="DLQ7" s="516" t="s">
        <v>3325</v>
      </c>
      <c r="DLR7" s="516" t="s">
        <v>666</v>
      </c>
      <c r="DLS7" s="516"/>
      <c r="DLT7" s="516" t="s">
        <v>3318</v>
      </c>
      <c r="DLU7" s="516" t="s">
        <v>3319</v>
      </c>
      <c r="DLV7" s="516" t="s">
        <v>3325</v>
      </c>
      <c r="DLW7" s="516" t="s">
        <v>666</v>
      </c>
      <c r="DLX7" s="516"/>
      <c r="DLY7" s="516" t="s">
        <v>3318</v>
      </c>
      <c r="DLZ7" s="516" t="s">
        <v>3319</v>
      </c>
      <c r="DMA7" s="516" t="s">
        <v>3325</v>
      </c>
      <c r="DMB7" s="516" t="s">
        <v>666</v>
      </c>
      <c r="DMC7" s="516"/>
      <c r="DMD7" s="516" t="s">
        <v>3318</v>
      </c>
      <c r="DME7" s="516" t="s">
        <v>3319</v>
      </c>
      <c r="DMF7" s="516" t="s">
        <v>3325</v>
      </c>
      <c r="DMG7" s="516" t="s">
        <v>666</v>
      </c>
      <c r="DMH7" s="516"/>
      <c r="DMI7" s="516" t="s">
        <v>3318</v>
      </c>
      <c r="DMJ7" s="516" t="s">
        <v>3319</v>
      </c>
      <c r="DMK7" s="516" t="s">
        <v>3325</v>
      </c>
      <c r="DML7" s="516" t="s">
        <v>666</v>
      </c>
      <c r="DMM7" s="516"/>
      <c r="DMN7" s="516" t="s">
        <v>3318</v>
      </c>
      <c r="DMO7" s="516" t="s">
        <v>3319</v>
      </c>
      <c r="DMP7" s="516" t="s">
        <v>3325</v>
      </c>
      <c r="DMQ7" s="516" t="s">
        <v>666</v>
      </c>
      <c r="DMR7" s="516"/>
      <c r="DMS7" s="516" t="s">
        <v>3318</v>
      </c>
      <c r="DMT7" s="516" t="s">
        <v>3319</v>
      </c>
      <c r="DMU7" s="516" t="s">
        <v>3325</v>
      </c>
      <c r="DMV7" s="516" t="s">
        <v>666</v>
      </c>
      <c r="DMW7" s="516"/>
      <c r="DMX7" s="516" t="s">
        <v>3318</v>
      </c>
      <c r="DMY7" s="516" t="s">
        <v>3319</v>
      </c>
      <c r="DMZ7" s="516" t="s">
        <v>3325</v>
      </c>
      <c r="DNA7" s="516" t="s">
        <v>666</v>
      </c>
      <c r="DNB7" s="516"/>
      <c r="DNC7" s="516" t="s">
        <v>3318</v>
      </c>
      <c r="DND7" s="516" t="s">
        <v>3319</v>
      </c>
      <c r="DNE7" s="516" t="s">
        <v>3325</v>
      </c>
      <c r="DNF7" s="516" t="s">
        <v>666</v>
      </c>
      <c r="DNG7" s="516"/>
      <c r="DNH7" s="516" t="s">
        <v>3318</v>
      </c>
      <c r="DNI7" s="516" t="s">
        <v>3319</v>
      </c>
      <c r="DNJ7" s="516" t="s">
        <v>3325</v>
      </c>
      <c r="DNK7" s="516" t="s">
        <v>666</v>
      </c>
      <c r="DNL7" s="516"/>
      <c r="DNM7" s="516" t="s">
        <v>3318</v>
      </c>
      <c r="DNN7" s="516" t="s">
        <v>3319</v>
      </c>
      <c r="DNO7" s="516" t="s">
        <v>3325</v>
      </c>
      <c r="DNP7" s="516" t="s">
        <v>666</v>
      </c>
      <c r="DNQ7" s="516"/>
      <c r="DNR7" s="516" t="s">
        <v>3318</v>
      </c>
      <c r="DNS7" s="516" t="s">
        <v>3319</v>
      </c>
      <c r="DNT7" s="516" t="s">
        <v>3325</v>
      </c>
      <c r="DNU7" s="516" t="s">
        <v>666</v>
      </c>
      <c r="DNV7" s="516"/>
      <c r="DNW7" s="516" t="s">
        <v>3318</v>
      </c>
      <c r="DNX7" s="516" t="s">
        <v>3319</v>
      </c>
      <c r="DNY7" s="516" t="s">
        <v>3325</v>
      </c>
      <c r="DNZ7" s="516" t="s">
        <v>666</v>
      </c>
      <c r="DOA7" s="516"/>
      <c r="DOB7" s="516" t="s">
        <v>3318</v>
      </c>
      <c r="DOC7" s="516" t="s">
        <v>3319</v>
      </c>
      <c r="DOD7" s="516" t="s">
        <v>3325</v>
      </c>
      <c r="DOE7" s="516" t="s">
        <v>666</v>
      </c>
      <c r="DOF7" s="516"/>
      <c r="DOG7" s="516" t="s">
        <v>3318</v>
      </c>
      <c r="DOH7" s="516" t="s">
        <v>3319</v>
      </c>
      <c r="DOI7" s="516" t="s">
        <v>3325</v>
      </c>
      <c r="DOJ7" s="516" t="s">
        <v>666</v>
      </c>
      <c r="DOK7" s="516"/>
      <c r="DOL7" s="516" t="s">
        <v>3318</v>
      </c>
      <c r="DOM7" s="516" t="s">
        <v>3319</v>
      </c>
      <c r="DON7" s="516" t="s">
        <v>3325</v>
      </c>
      <c r="DOO7" s="516" t="s">
        <v>666</v>
      </c>
      <c r="DOP7" s="516"/>
      <c r="DOQ7" s="516" t="s">
        <v>3318</v>
      </c>
      <c r="DOR7" s="516" t="s">
        <v>3319</v>
      </c>
      <c r="DOS7" s="516" t="s">
        <v>3325</v>
      </c>
      <c r="DOT7" s="516" t="s">
        <v>666</v>
      </c>
      <c r="DOU7" s="516"/>
      <c r="DOV7" s="516" t="s">
        <v>3318</v>
      </c>
      <c r="DOW7" s="516" t="s">
        <v>3319</v>
      </c>
      <c r="DOX7" s="516" t="s">
        <v>3325</v>
      </c>
      <c r="DOY7" s="516" t="s">
        <v>666</v>
      </c>
      <c r="DOZ7" s="516"/>
      <c r="DPA7" s="516" t="s">
        <v>3318</v>
      </c>
      <c r="DPB7" s="516" t="s">
        <v>3319</v>
      </c>
      <c r="DPC7" s="516" t="s">
        <v>3325</v>
      </c>
      <c r="DPD7" s="516" t="s">
        <v>666</v>
      </c>
      <c r="DPE7" s="516"/>
      <c r="DPF7" s="516" t="s">
        <v>3318</v>
      </c>
      <c r="DPG7" s="516" t="s">
        <v>3319</v>
      </c>
      <c r="DPH7" s="516" t="s">
        <v>3325</v>
      </c>
      <c r="DPI7" s="516" t="s">
        <v>666</v>
      </c>
      <c r="DPJ7" s="516"/>
      <c r="DPK7" s="516" t="s">
        <v>3318</v>
      </c>
      <c r="DPL7" s="516" t="s">
        <v>3319</v>
      </c>
      <c r="DPM7" s="516" t="s">
        <v>3325</v>
      </c>
      <c r="DPN7" s="516" t="s">
        <v>666</v>
      </c>
      <c r="DPO7" s="516"/>
      <c r="DPP7" s="516" t="s">
        <v>3318</v>
      </c>
      <c r="DPQ7" s="516" t="s">
        <v>3319</v>
      </c>
      <c r="DPR7" s="516" t="s">
        <v>3325</v>
      </c>
      <c r="DPS7" s="516" t="s">
        <v>666</v>
      </c>
      <c r="DPT7" s="516"/>
      <c r="DPU7" s="516" t="s">
        <v>3318</v>
      </c>
      <c r="DPV7" s="516" t="s">
        <v>3319</v>
      </c>
      <c r="DPW7" s="516" t="s">
        <v>3325</v>
      </c>
      <c r="DPX7" s="516" t="s">
        <v>666</v>
      </c>
      <c r="DPY7" s="516"/>
      <c r="DPZ7" s="516" t="s">
        <v>3318</v>
      </c>
      <c r="DQA7" s="516" t="s">
        <v>3319</v>
      </c>
      <c r="DQB7" s="516" t="s">
        <v>3325</v>
      </c>
      <c r="DQC7" s="516" t="s">
        <v>666</v>
      </c>
      <c r="DQD7" s="516"/>
      <c r="DQE7" s="516" t="s">
        <v>3318</v>
      </c>
      <c r="DQF7" s="516" t="s">
        <v>3319</v>
      </c>
      <c r="DQG7" s="516" t="s">
        <v>3325</v>
      </c>
      <c r="DQH7" s="516" t="s">
        <v>666</v>
      </c>
      <c r="DQI7" s="516"/>
      <c r="DQJ7" s="516" t="s">
        <v>3318</v>
      </c>
      <c r="DQK7" s="516" t="s">
        <v>3319</v>
      </c>
      <c r="DQL7" s="516" t="s">
        <v>3325</v>
      </c>
      <c r="DQM7" s="516" t="s">
        <v>666</v>
      </c>
      <c r="DQN7" s="516"/>
      <c r="DQO7" s="516" t="s">
        <v>3318</v>
      </c>
      <c r="DQP7" s="516" t="s">
        <v>3319</v>
      </c>
      <c r="DQQ7" s="516" t="s">
        <v>3325</v>
      </c>
      <c r="DQR7" s="516" t="s">
        <v>666</v>
      </c>
      <c r="DQS7" s="516"/>
      <c r="DQT7" s="516" t="s">
        <v>3318</v>
      </c>
      <c r="DQU7" s="516" t="s">
        <v>3319</v>
      </c>
      <c r="DQV7" s="516" t="s">
        <v>3325</v>
      </c>
      <c r="DQW7" s="516" t="s">
        <v>666</v>
      </c>
      <c r="DQX7" s="516"/>
      <c r="DQY7" s="516" t="s">
        <v>3318</v>
      </c>
      <c r="DQZ7" s="516" t="s">
        <v>3319</v>
      </c>
      <c r="DRA7" s="516" t="s">
        <v>3325</v>
      </c>
      <c r="DRB7" s="516" t="s">
        <v>666</v>
      </c>
      <c r="DRC7" s="516"/>
      <c r="DRD7" s="516" t="s">
        <v>3318</v>
      </c>
      <c r="DRE7" s="516" t="s">
        <v>3319</v>
      </c>
      <c r="DRF7" s="516" t="s">
        <v>3325</v>
      </c>
      <c r="DRG7" s="516" t="s">
        <v>666</v>
      </c>
      <c r="DRH7" s="516"/>
      <c r="DRI7" s="516" t="s">
        <v>3318</v>
      </c>
      <c r="DRJ7" s="516" t="s">
        <v>3319</v>
      </c>
      <c r="DRK7" s="516" t="s">
        <v>3325</v>
      </c>
      <c r="DRL7" s="516" t="s">
        <v>666</v>
      </c>
      <c r="DRM7" s="516"/>
      <c r="DRN7" s="516" t="s">
        <v>3318</v>
      </c>
      <c r="DRO7" s="516" t="s">
        <v>3319</v>
      </c>
      <c r="DRP7" s="516" t="s">
        <v>3325</v>
      </c>
      <c r="DRQ7" s="516" t="s">
        <v>666</v>
      </c>
      <c r="DRR7" s="516"/>
      <c r="DRS7" s="516" t="s">
        <v>3318</v>
      </c>
      <c r="DRT7" s="516" t="s">
        <v>3319</v>
      </c>
      <c r="DRU7" s="516" t="s">
        <v>3325</v>
      </c>
      <c r="DRV7" s="516" t="s">
        <v>666</v>
      </c>
      <c r="DRW7" s="516"/>
      <c r="DRX7" s="516" t="s">
        <v>3318</v>
      </c>
      <c r="DRY7" s="516" t="s">
        <v>3319</v>
      </c>
      <c r="DRZ7" s="516" t="s">
        <v>3325</v>
      </c>
      <c r="DSA7" s="516" t="s">
        <v>666</v>
      </c>
      <c r="DSB7" s="516"/>
      <c r="DSC7" s="516" t="s">
        <v>3318</v>
      </c>
      <c r="DSD7" s="516" t="s">
        <v>3319</v>
      </c>
      <c r="DSE7" s="516" t="s">
        <v>3325</v>
      </c>
      <c r="DSF7" s="516" t="s">
        <v>666</v>
      </c>
      <c r="DSG7" s="516"/>
      <c r="DSH7" s="516" t="s">
        <v>3318</v>
      </c>
      <c r="DSI7" s="516" t="s">
        <v>3319</v>
      </c>
      <c r="DSJ7" s="516" t="s">
        <v>3325</v>
      </c>
      <c r="DSK7" s="516" t="s">
        <v>666</v>
      </c>
      <c r="DSL7" s="516"/>
      <c r="DSM7" s="516" t="s">
        <v>3318</v>
      </c>
      <c r="DSN7" s="516" t="s">
        <v>3319</v>
      </c>
      <c r="DSO7" s="516" t="s">
        <v>3325</v>
      </c>
      <c r="DSP7" s="516" t="s">
        <v>666</v>
      </c>
      <c r="DSQ7" s="516"/>
      <c r="DSR7" s="516" t="s">
        <v>3318</v>
      </c>
      <c r="DSS7" s="516" t="s">
        <v>3319</v>
      </c>
      <c r="DST7" s="516" t="s">
        <v>3325</v>
      </c>
      <c r="DSU7" s="516" t="s">
        <v>666</v>
      </c>
      <c r="DSV7" s="516"/>
      <c r="DSW7" s="516" t="s">
        <v>3318</v>
      </c>
      <c r="DSX7" s="516" t="s">
        <v>3319</v>
      </c>
      <c r="DSY7" s="516" t="s">
        <v>3325</v>
      </c>
      <c r="DSZ7" s="516" t="s">
        <v>666</v>
      </c>
      <c r="DTA7" s="516"/>
      <c r="DTB7" s="516" t="s">
        <v>3318</v>
      </c>
      <c r="DTC7" s="516" t="s">
        <v>3319</v>
      </c>
      <c r="DTD7" s="516" t="s">
        <v>3325</v>
      </c>
      <c r="DTE7" s="516" t="s">
        <v>666</v>
      </c>
      <c r="DTF7" s="516"/>
      <c r="DTG7" s="516" t="s">
        <v>3318</v>
      </c>
      <c r="DTH7" s="516" t="s">
        <v>3319</v>
      </c>
      <c r="DTI7" s="516" t="s">
        <v>3325</v>
      </c>
      <c r="DTJ7" s="516" t="s">
        <v>666</v>
      </c>
      <c r="DTK7" s="516"/>
      <c r="DTL7" s="516" t="s">
        <v>3318</v>
      </c>
      <c r="DTM7" s="516" t="s">
        <v>3319</v>
      </c>
      <c r="DTN7" s="516" t="s">
        <v>3325</v>
      </c>
      <c r="DTO7" s="516" t="s">
        <v>666</v>
      </c>
      <c r="DTP7" s="516"/>
      <c r="DTQ7" s="516" t="s">
        <v>3318</v>
      </c>
      <c r="DTR7" s="516" t="s">
        <v>3319</v>
      </c>
      <c r="DTS7" s="516" t="s">
        <v>3325</v>
      </c>
      <c r="DTT7" s="516" t="s">
        <v>666</v>
      </c>
      <c r="DTU7" s="516"/>
      <c r="DTV7" s="516" t="s">
        <v>3318</v>
      </c>
      <c r="DTW7" s="516" t="s">
        <v>3319</v>
      </c>
      <c r="DTX7" s="516" t="s">
        <v>3325</v>
      </c>
      <c r="DTY7" s="516" t="s">
        <v>666</v>
      </c>
      <c r="DTZ7" s="516"/>
      <c r="DUA7" s="516" t="s">
        <v>3318</v>
      </c>
      <c r="DUB7" s="516" t="s">
        <v>3319</v>
      </c>
      <c r="DUC7" s="516" t="s">
        <v>3325</v>
      </c>
      <c r="DUD7" s="516" t="s">
        <v>666</v>
      </c>
      <c r="DUE7" s="516"/>
      <c r="DUF7" s="516" t="s">
        <v>3318</v>
      </c>
      <c r="DUG7" s="516" t="s">
        <v>3319</v>
      </c>
      <c r="DUH7" s="516" t="s">
        <v>3325</v>
      </c>
      <c r="DUI7" s="516" t="s">
        <v>666</v>
      </c>
      <c r="DUJ7" s="516"/>
      <c r="DUK7" s="516" t="s">
        <v>3318</v>
      </c>
      <c r="DUL7" s="516" t="s">
        <v>3319</v>
      </c>
      <c r="DUM7" s="516" t="s">
        <v>3325</v>
      </c>
      <c r="DUN7" s="516" t="s">
        <v>666</v>
      </c>
      <c r="DUO7" s="516"/>
      <c r="DUP7" s="516" t="s">
        <v>3318</v>
      </c>
      <c r="DUQ7" s="516" t="s">
        <v>3319</v>
      </c>
      <c r="DUR7" s="516" t="s">
        <v>3325</v>
      </c>
      <c r="DUS7" s="516" t="s">
        <v>666</v>
      </c>
      <c r="DUT7" s="516"/>
      <c r="DUU7" s="516" t="s">
        <v>3318</v>
      </c>
      <c r="DUV7" s="516" t="s">
        <v>3319</v>
      </c>
      <c r="DUW7" s="516" t="s">
        <v>3325</v>
      </c>
      <c r="DUX7" s="516" t="s">
        <v>666</v>
      </c>
      <c r="DUY7" s="516"/>
      <c r="DUZ7" s="516" t="s">
        <v>3318</v>
      </c>
      <c r="DVA7" s="516" t="s">
        <v>3319</v>
      </c>
      <c r="DVB7" s="516" t="s">
        <v>3325</v>
      </c>
      <c r="DVC7" s="516" t="s">
        <v>666</v>
      </c>
      <c r="DVD7" s="516"/>
      <c r="DVE7" s="516" t="s">
        <v>3318</v>
      </c>
      <c r="DVF7" s="516" t="s">
        <v>3319</v>
      </c>
      <c r="DVG7" s="516" t="s">
        <v>3325</v>
      </c>
      <c r="DVH7" s="516" t="s">
        <v>666</v>
      </c>
      <c r="DVI7" s="516"/>
      <c r="DVJ7" s="516" t="s">
        <v>3318</v>
      </c>
      <c r="DVK7" s="516" t="s">
        <v>3319</v>
      </c>
      <c r="DVL7" s="516" t="s">
        <v>3325</v>
      </c>
      <c r="DVM7" s="516" t="s">
        <v>666</v>
      </c>
      <c r="DVN7" s="516"/>
      <c r="DVO7" s="516" t="s">
        <v>3318</v>
      </c>
      <c r="DVP7" s="516" t="s">
        <v>3319</v>
      </c>
      <c r="DVQ7" s="516" t="s">
        <v>3325</v>
      </c>
      <c r="DVR7" s="516" t="s">
        <v>666</v>
      </c>
      <c r="DVS7" s="516"/>
      <c r="DVT7" s="516" t="s">
        <v>3318</v>
      </c>
      <c r="DVU7" s="516" t="s">
        <v>3319</v>
      </c>
      <c r="DVV7" s="516" t="s">
        <v>3325</v>
      </c>
      <c r="DVW7" s="516" t="s">
        <v>666</v>
      </c>
      <c r="DVX7" s="516"/>
      <c r="DVY7" s="516" t="s">
        <v>3318</v>
      </c>
      <c r="DVZ7" s="516" t="s">
        <v>3319</v>
      </c>
      <c r="DWA7" s="516" t="s">
        <v>3325</v>
      </c>
      <c r="DWB7" s="516" t="s">
        <v>666</v>
      </c>
      <c r="DWC7" s="516"/>
      <c r="DWD7" s="516" t="s">
        <v>3318</v>
      </c>
      <c r="DWE7" s="516" t="s">
        <v>3319</v>
      </c>
      <c r="DWF7" s="516" t="s">
        <v>3325</v>
      </c>
      <c r="DWG7" s="516" t="s">
        <v>666</v>
      </c>
      <c r="DWH7" s="516"/>
      <c r="DWI7" s="516" t="s">
        <v>3318</v>
      </c>
      <c r="DWJ7" s="516" t="s">
        <v>3319</v>
      </c>
      <c r="DWK7" s="516" t="s">
        <v>3325</v>
      </c>
      <c r="DWL7" s="516" t="s">
        <v>666</v>
      </c>
      <c r="DWM7" s="516"/>
      <c r="DWN7" s="516" t="s">
        <v>3318</v>
      </c>
      <c r="DWO7" s="516" t="s">
        <v>3319</v>
      </c>
      <c r="DWP7" s="516" t="s">
        <v>3325</v>
      </c>
      <c r="DWQ7" s="516" t="s">
        <v>666</v>
      </c>
      <c r="DWR7" s="516"/>
      <c r="DWS7" s="516" t="s">
        <v>3318</v>
      </c>
      <c r="DWT7" s="516" t="s">
        <v>3319</v>
      </c>
      <c r="DWU7" s="516" t="s">
        <v>3325</v>
      </c>
      <c r="DWV7" s="516" t="s">
        <v>666</v>
      </c>
      <c r="DWW7" s="516"/>
      <c r="DWX7" s="516" t="s">
        <v>3318</v>
      </c>
      <c r="DWY7" s="516" t="s">
        <v>3319</v>
      </c>
      <c r="DWZ7" s="516" t="s">
        <v>3325</v>
      </c>
      <c r="DXA7" s="516" t="s">
        <v>666</v>
      </c>
      <c r="DXB7" s="516"/>
      <c r="DXC7" s="516" t="s">
        <v>3318</v>
      </c>
      <c r="DXD7" s="516" t="s">
        <v>3319</v>
      </c>
      <c r="DXE7" s="516" t="s">
        <v>3325</v>
      </c>
      <c r="DXF7" s="516" t="s">
        <v>666</v>
      </c>
      <c r="DXG7" s="516"/>
      <c r="DXH7" s="516" t="s">
        <v>3318</v>
      </c>
      <c r="DXI7" s="516" t="s">
        <v>3319</v>
      </c>
      <c r="DXJ7" s="516" t="s">
        <v>3325</v>
      </c>
      <c r="DXK7" s="516" t="s">
        <v>666</v>
      </c>
      <c r="DXL7" s="516"/>
      <c r="DXM7" s="516" t="s">
        <v>3318</v>
      </c>
      <c r="DXN7" s="516" t="s">
        <v>3319</v>
      </c>
      <c r="DXO7" s="516" t="s">
        <v>3325</v>
      </c>
      <c r="DXP7" s="516" t="s">
        <v>666</v>
      </c>
      <c r="DXQ7" s="516"/>
      <c r="DXR7" s="516" t="s">
        <v>3318</v>
      </c>
      <c r="DXS7" s="516" t="s">
        <v>3319</v>
      </c>
      <c r="DXT7" s="516" t="s">
        <v>3325</v>
      </c>
      <c r="DXU7" s="516" t="s">
        <v>666</v>
      </c>
      <c r="DXV7" s="516"/>
      <c r="DXW7" s="516" t="s">
        <v>3318</v>
      </c>
      <c r="DXX7" s="516" t="s">
        <v>3319</v>
      </c>
      <c r="DXY7" s="516" t="s">
        <v>3325</v>
      </c>
      <c r="DXZ7" s="516" t="s">
        <v>666</v>
      </c>
      <c r="DYA7" s="516"/>
      <c r="DYB7" s="516" t="s">
        <v>3318</v>
      </c>
      <c r="DYC7" s="516" t="s">
        <v>3319</v>
      </c>
      <c r="DYD7" s="516" t="s">
        <v>3325</v>
      </c>
      <c r="DYE7" s="516" t="s">
        <v>666</v>
      </c>
      <c r="DYF7" s="516"/>
      <c r="DYG7" s="516" t="s">
        <v>3318</v>
      </c>
      <c r="DYH7" s="516" t="s">
        <v>3319</v>
      </c>
      <c r="DYI7" s="516" t="s">
        <v>3325</v>
      </c>
      <c r="DYJ7" s="516" t="s">
        <v>666</v>
      </c>
      <c r="DYK7" s="516"/>
      <c r="DYL7" s="516" t="s">
        <v>3318</v>
      </c>
      <c r="DYM7" s="516" t="s">
        <v>3319</v>
      </c>
      <c r="DYN7" s="516" t="s">
        <v>3325</v>
      </c>
      <c r="DYO7" s="516" t="s">
        <v>666</v>
      </c>
      <c r="DYP7" s="516"/>
      <c r="DYQ7" s="516" t="s">
        <v>3318</v>
      </c>
      <c r="DYR7" s="516" t="s">
        <v>3319</v>
      </c>
      <c r="DYS7" s="516" t="s">
        <v>3325</v>
      </c>
      <c r="DYT7" s="516" t="s">
        <v>666</v>
      </c>
      <c r="DYU7" s="516"/>
      <c r="DYV7" s="516" t="s">
        <v>3318</v>
      </c>
      <c r="DYW7" s="516" t="s">
        <v>3319</v>
      </c>
      <c r="DYX7" s="516" t="s">
        <v>3325</v>
      </c>
      <c r="DYY7" s="516" t="s">
        <v>666</v>
      </c>
      <c r="DYZ7" s="516"/>
      <c r="DZA7" s="516" t="s">
        <v>3318</v>
      </c>
      <c r="DZB7" s="516" t="s">
        <v>3319</v>
      </c>
      <c r="DZC7" s="516" t="s">
        <v>3325</v>
      </c>
      <c r="DZD7" s="516" t="s">
        <v>666</v>
      </c>
      <c r="DZE7" s="516"/>
      <c r="DZF7" s="516" t="s">
        <v>3318</v>
      </c>
      <c r="DZG7" s="516" t="s">
        <v>3319</v>
      </c>
      <c r="DZH7" s="516" t="s">
        <v>3325</v>
      </c>
      <c r="DZI7" s="516" t="s">
        <v>666</v>
      </c>
      <c r="DZJ7" s="516"/>
      <c r="DZK7" s="516" t="s">
        <v>3318</v>
      </c>
      <c r="DZL7" s="516" t="s">
        <v>3319</v>
      </c>
      <c r="DZM7" s="516" t="s">
        <v>3325</v>
      </c>
      <c r="DZN7" s="516" t="s">
        <v>666</v>
      </c>
      <c r="DZO7" s="516"/>
      <c r="DZP7" s="516" t="s">
        <v>3318</v>
      </c>
      <c r="DZQ7" s="516" t="s">
        <v>3319</v>
      </c>
      <c r="DZR7" s="516" t="s">
        <v>3325</v>
      </c>
      <c r="DZS7" s="516" t="s">
        <v>666</v>
      </c>
      <c r="DZT7" s="516"/>
      <c r="DZU7" s="516" t="s">
        <v>3318</v>
      </c>
      <c r="DZV7" s="516" t="s">
        <v>3319</v>
      </c>
      <c r="DZW7" s="516" t="s">
        <v>3325</v>
      </c>
      <c r="DZX7" s="516" t="s">
        <v>666</v>
      </c>
      <c r="DZY7" s="516"/>
      <c r="DZZ7" s="516" t="s">
        <v>3318</v>
      </c>
      <c r="EAA7" s="516" t="s">
        <v>3319</v>
      </c>
      <c r="EAB7" s="516" t="s">
        <v>3325</v>
      </c>
      <c r="EAC7" s="516" t="s">
        <v>666</v>
      </c>
      <c r="EAD7" s="516"/>
      <c r="EAE7" s="516" t="s">
        <v>3318</v>
      </c>
      <c r="EAF7" s="516" t="s">
        <v>3319</v>
      </c>
      <c r="EAG7" s="516" t="s">
        <v>3325</v>
      </c>
      <c r="EAH7" s="516" t="s">
        <v>666</v>
      </c>
      <c r="EAI7" s="516"/>
      <c r="EAJ7" s="516" t="s">
        <v>3318</v>
      </c>
      <c r="EAK7" s="516" t="s">
        <v>3319</v>
      </c>
      <c r="EAL7" s="516" t="s">
        <v>3325</v>
      </c>
      <c r="EAM7" s="516" t="s">
        <v>666</v>
      </c>
      <c r="EAN7" s="516"/>
      <c r="EAO7" s="516" t="s">
        <v>3318</v>
      </c>
      <c r="EAP7" s="516" t="s">
        <v>3319</v>
      </c>
      <c r="EAQ7" s="516" t="s">
        <v>3325</v>
      </c>
      <c r="EAR7" s="516" t="s">
        <v>666</v>
      </c>
      <c r="EAS7" s="516"/>
      <c r="EAT7" s="516" t="s">
        <v>3318</v>
      </c>
      <c r="EAU7" s="516" t="s">
        <v>3319</v>
      </c>
      <c r="EAV7" s="516" t="s">
        <v>3325</v>
      </c>
      <c r="EAW7" s="516" t="s">
        <v>666</v>
      </c>
      <c r="EAX7" s="516"/>
      <c r="EAY7" s="516" t="s">
        <v>3318</v>
      </c>
      <c r="EAZ7" s="516" t="s">
        <v>3319</v>
      </c>
      <c r="EBA7" s="516" t="s">
        <v>3325</v>
      </c>
      <c r="EBB7" s="516" t="s">
        <v>666</v>
      </c>
      <c r="EBC7" s="516"/>
      <c r="EBD7" s="516" t="s">
        <v>3318</v>
      </c>
      <c r="EBE7" s="516" t="s">
        <v>3319</v>
      </c>
      <c r="EBF7" s="516" t="s">
        <v>3325</v>
      </c>
      <c r="EBG7" s="516" t="s">
        <v>666</v>
      </c>
      <c r="EBH7" s="516"/>
      <c r="EBI7" s="516" t="s">
        <v>3318</v>
      </c>
      <c r="EBJ7" s="516" t="s">
        <v>3319</v>
      </c>
      <c r="EBK7" s="516" t="s">
        <v>3325</v>
      </c>
      <c r="EBL7" s="516" t="s">
        <v>666</v>
      </c>
      <c r="EBM7" s="516"/>
      <c r="EBN7" s="516" t="s">
        <v>3318</v>
      </c>
      <c r="EBO7" s="516" t="s">
        <v>3319</v>
      </c>
      <c r="EBP7" s="516" t="s">
        <v>3325</v>
      </c>
      <c r="EBQ7" s="516" t="s">
        <v>666</v>
      </c>
      <c r="EBR7" s="516"/>
      <c r="EBS7" s="516" t="s">
        <v>3318</v>
      </c>
      <c r="EBT7" s="516" t="s">
        <v>3319</v>
      </c>
      <c r="EBU7" s="516" t="s">
        <v>3325</v>
      </c>
      <c r="EBV7" s="516" t="s">
        <v>666</v>
      </c>
      <c r="EBW7" s="516"/>
      <c r="EBX7" s="516" t="s">
        <v>3318</v>
      </c>
      <c r="EBY7" s="516" t="s">
        <v>3319</v>
      </c>
      <c r="EBZ7" s="516" t="s">
        <v>3325</v>
      </c>
      <c r="ECA7" s="516" t="s">
        <v>666</v>
      </c>
      <c r="ECB7" s="516"/>
      <c r="ECC7" s="516" t="s">
        <v>3318</v>
      </c>
      <c r="ECD7" s="516" t="s">
        <v>3319</v>
      </c>
      <c r="ECE7" s="516" t="s">
        <v>3325</v>
      </c>
      <c r="ECF7" s="516" t="s">
        <v>666</v>
      </c>
      <c r="ECG7" s="516"/>
      <c r="ECH7" s="516" t="s">
        <v>3318</v>
      </c>
      <c r="ECI7" s="516" t="s">
        <v>3319</v>
      </c>
      <c r="ECJ7" s="516" t="s">
        <v>3325</v>
      </c>
      <c r="ECK7" s="516" t="s">
        <v>666</v>
      </c>
      <c r="ECL7" s="516"/>
      <c r="ECM7" s="516" t="s">
        <v>3318</v>
      </c>
      <c r="ECN7" s="516" t="s">
        <v>3319</v>
      </c>
      <c r="ECO7" s="516" t="s">
        <v>3325</v>
      </c>
      <c r="ECP7" s="516" t="s">
        <v>666</v>
      </c>
      <c r="ECQ7" s="516"/>
      <c r="ECR7" s="516" t="s">
        <v>3318</v>
      </c>
      <c r="ECS7" s="516" t="s">
        <v>3319</v>
      </c>
      <c r="ECT7" s="516" t="s">
        <v>3325</v>
      </c>
      <c r="ECU7" s="516" t="s">
        <v>666</v>
      </c>
      <c r="ECV7" s="516"/>
      <c r="ECW7" s="516" t="s">
        <v>3318</v>
      </c>
      <c r="ECX7" s="516" t="s">
        <v>3319</v>
      </c>
      <c r="ECY7" s="516" t="s">
        <v>3325</v>
      </c>
      <c r="ECZ7" s="516" t="s">
        <v>666</v>
      </c>
      <c r="EDA7" s="516"/>
      <c r="EDB7" s="516" t="s">
        <v>3318</v>
      </c>
      <c r="EDC7" s="516" t="s">
        <v>3319</v>
      </c>
      <c r="EDD7" s="516" t="s">
        <v>3325</v>
      </c>
      <c r="EDE7" s="516" t="s">
        <v>666</v>
      </c>
      <c r="EDF7" s="516"/>
      <c r="EDG7" s="516" t="s">
        <v>3318</v>
      </c>
      <c r="EDH7" s="516" t="s">
        <v>3319</v>
      </c>
      <c r="EDI7" s="516" t="s">
        <v>3325</v>
      </c>
      <c r="EDJ7" s="516" t="s">
        <v>666</v>
      </c>
      <c r="EDK7" s="516"/>
      <c r="EDL7" s="516" t="s">
        <v>3318</v>
      </c>
      <c r="EDM7" s="516" t="s">
        <v>3319</v>
      </c>
      <c r="EDN7" s="516" t="s">
        <v>3325</v>
      </c>
      <c r="EDO7" s="516" t="s">
        <v>666</v>
      </c>
      <c r="EDP7" s="516"/>
      <c r="EDQ7" s="516" t="s">
        <v>3318</v>
      </c>
      <c r="EDR7" s="516" t="s">
        <v>3319</v>
      </c>
      <c r="EDS7" s="516" t="s">
        <v>3325</v>
      </c>
      <c r="EDT7" s="516" t="s">
        <v>666</v>
      </c>
      <c r="EDU7" s="516"/>
      <c r="EDV7" s="516" t="s">
        <v>3318</v>
      </c>
      <c r="EDW7" s="516" t="s">
        <v>3319</v>
      </c>
      <c r="EDX7" s="516" t="s">
        <v>3325</v>
      </c>
      <c r="EDY7" s="516" t="s">
        <v>666</v>
      </c>
      <c r="EDZ7" s="516"/>
      <c r="EEA7" s="516" t="s">
        <v>3318</v>
      </c>
      <c r="EEB7" s="516" t="s">
        <v>3319</v>
      </c>
      <c r="EEC7" s="516" t="s">
        <v>3325</v>
      </c>
      <c r="EED7" s="516" t="s">
        <v>666</v>
      </c>
      <c r="EEE7" s="516"/>
      <c r="EEF7" s="516" t="s">
        <v>3318</v>
      </c>
      <c r="EEG7" s="516" t="s">
        <v>3319</v>
      </c>
      <c r="EEH7" s="516" t="s">
        <v>3325</v>
      </c>
      <c r="EEI7" s="516" t="s">
        <v>666</v>
      </c>
      <c r="EEJ7" s="516"/>
      <c r="EEK7" s="516" t="s">
        <v>3318</v>
      </c>
      <c r="EEL7" s="516" t="s">
        <v>3319</v>
      </c>
      <c r="EEM7" s="516" t="s">
        <v>3325</v>
      </c>
      <c r="EEN7" s="516" t="s">
        <v>666</v>
      </c>
      <c r="EEO7" s="516"/>
      <c r="EEP7" s="516" t="s">
        <v>3318</v>
      </c>
      <c r="EEQ7" s="516" t="s">
        <v>3319</v>
      </c>
      <c r="EER7" s="516" t="s">
        <v>3325</v>
      </c>
      <c r="EES7" s="516" t="s">
        <v>666</v>
      </c>
      <c r="EET7" s="516"/>
      <c r="EEU7" s="516" t="s">
        <v>3318</v>
      </c>
      <c r="EEV7" s="516" t="s">
        <v>3319</v>
      </c>
      <c r="EEW7" s="516" t="s">
        <v>3325</v>
      </c>
      <c r="EEX7" s="516" t="s">
        <v>666</v>
      </c>
      <c r="EEY7" s="516"/>
      <c r="EEZ7" s="516" t="s">
        <v>3318</v>
      </c>
      <c r="EFA7" s="516" t="s">
        <v>3319</v>
      </c>
      <c r="EFB7" s="516" t="s">
        <v>3325</v>
      </c>
      <c r="EFC7" s="516" t="s">
        <v>666</v>
      </c>
      <c r="EFD7" s="516"/>
      <c r="EFE7" s="516" t="s">
        <v>3318</v>
      </c>
      <c r="EFF7" s="516" t="s">
        <v>3319</v>
      </c>
      <c r="EFG7" s="516" t="s">
        <v>3325</v>
      </c>
      <c r="EFH7" s="516" t="s">
        <v>666</v>
      </c>
      <c r="EFI7" s="516"/>
      <c r="EFJ7" s="516" t="s">
        <v>3318</v>
      </c>
      <c r="EFK7" s="516" t="s">
        <v>3319</v>
      </c>
      <c r="EFL7" s="516" t="s">
        <v>3325</v>
      </c>
      <c r="EFM7" s="516" t="s">
        <v>666</v>
      </c>
      <c r="EFN7" s="516"/>
      <c r="EFO7" s="516" t="s">
        <v>3318</v>
      </c>
      <c r="EFP7" s="516" t="s">
        <v>3319</v>
      </c>
      <c r="EFQ7" s="516" t="s">
        <v>3325</v>
      </c>
      <c r="EFR7" s="516" t="s">
        <v>666</v>
      </c>
      <c r="EFS7" s="516"/>
      <c r="EFT7" s="516" t="s">
        <v>3318</v>
      </c>
      <c r="EFU7" s="516" t="s">
        <v>3319</v>
      </c>
      <c r="EFV7" s="516" t="s">
        <v>3325</v>
      </c>
      <c r="EFW7" s="516" t="s">
        <v>666</v>
      </c>
      <c r="EFX7" s="516"/>
      <c r="EFY7" s="516" t="s">
        <v>3318</v>
      </c>
      <c r="EFZ7" s="516" t="s">
        <v>3319</v>
      </c>
      <c r="EGA7" s="516" t="s">
        <v>3325</v>
      </c>
      <c r="EGB7" s="516" t="s">
        <v>666</v>
      </c>
      <c r="EGC7" s="516"/>
      <c r="EGD7" s="516" t="s">
        <v>3318</v>
      </c>
      <c r="EGE7" s="516" t="s">
        <v>3319</v>
      </c>
      <c r="EGF7" s="516" t="s">
        <v>3325</v>
      </c>
      <c r="EGG7" s="516" t="s">
        <v>666</v>
      </c>
      <c r="EGH7" s="516"/>
      <c r="EGI7" s="516" t="s">
        <v>3318</v>
      </c>
      <c r="EGJ7" s="516" t="s">
        <v>3319</v>
      </c>
      <c r="EGK7" s="516" t="s">
        <v>3325</v>
      </c>
      <c r="EGL7" s="516" t="s">
        <v>666</v>
      </c>
      <c r="EGM7" s="516"/>
      <c r="EGN7" s="516" t="s">
        <v>3318</v>
      </c>
      <c r="EGO7" s="516" t="s">
        <v>3319</v>
      </c>
      <c r="EGP7" s="516" t="s">
        <v>3325</v>
      </c>
      <c r="EGQ7" s="516" t="s">
        <v>666</v>
      </c>
      <c r="EGR7" s="516"/>
      <c r="EGS7" s="516" t="s">
        <v>3318</v>
      </c>
      <c r="EGT7" s="516" t="s">
        <v>3319</v>
      </c>
      <c r="EGU7" s="516" t="s">
        <v>3325</v>
      </c>
      <c r="EGV7" s="516" t="s">
        <v>666</v>
      </c>
      <c r="EGW7" s="516"/>
      <c r="EGX7" s="516" t="s">
        <v>3318</v>
      </c>
      <c r="EGY7" s="516" t="s">
        <v>3319</v>
      </c>
      <c r="EGZ7" s="516" t="s">
        <v>3325</v>
      </c>
      <c r="EHA7" s="516" t="s">
        <v>666</v>
      </c>
      <c r="EHB7" s="516"/>
      <c r="EHC7" s="516" t="s">
        <v>3318</v>
      </c>
      <c r="EHD7" s="516" t="s">
        <v>3319</v>
      </c>
      <c r="EHE7" s="516" t="s">
        <v>3325</v>
      </c>
      <c r="EHF7" s="516" t="s">
        <v>666</v>
      </c>
      <c r="EHG7" s="516"/>
      <c r="EHH7" s="516" t="s">
        <v>3318</v>
      </c>
      <c r="EHI7" s="516" t="s">
        <v>3319</v>
      </c>
      <c r="EHJ7" s="516" t="s">
        <v>3325</v>
      </c>
      <c r="EHK7" s="516" t="s">
        <v>666</v>
      </c>
      <c r="EHL7" s="516"/>
      <c r="EHM7" s="516" t="s">
        <v>3318</v>
      </c>
      <c r="EHN7" s="516" t="s">
        <v>3319</v>
      </c>
      <c r="EHO7" s="516" t="s">
        <v>3325</v>
      </c>
      <c r="EHP7" s="516" t="s">
        <v>666</v>
      </c>
      <c r="EHQ7" s="516"/>
      <c r="EHR7" s="516" t="s">
        <v>3318</v>
      </c>
      <c r="EHS7" s="516" t="s">
        <v>3319</v>
      </c>
      <c r="EHT7" s="516" t="s">
        <v>3325</v>
      </c>
      <c r="EHU7" s="516" t="s">
        <v>666</v>
      </c>
      <c r="EHV7" s="516"/>
      <c r="EHW7" s="516" t="s">
        <v>3318</v>
      </c>
      <c r="EHX7" s="516" t="s">
        <v>3319</v>
      </c>
      <c r="EHY7" s="516" t="s">
        <v>3325</v>
      </c>
      <c r="EHZ7" s="516" t="s">
        <v>666</v>
      </c>
      <c r="EIA7" s="516"/>
      <c r="EIB7" s="516" t="s">
        <v>3318</v>
      </c>
      <c r="EIC7" s="516" t="s">
        <v>3319</v>
      </c>
      <c r="EID7" s="516" t="s">
        <v>3325</v>
      </c>
      <c r="EIE7" s="516" t="s">
        <v>666</v>
      </c>
      <c r="EIF7" s="516"/>
      <c r="EIG7" s="516" t="s">
        <v>3318</v>
      </c>
      <c r="EIH7" s="516" t="s">
        <v>3319</v>
      </c>
      <c r="EII7" s="516" t="s">
        <v>3325</v>
      </c>
      <c r="EIJ7" s="516" t="s">
        <v>666</v>
      </c>
      <c r="EIK7" s="516"/>
      <c r="EIL7" s="516" t="s">
        <v>3318</v>
      </c>
      <c r="EIM7" s="516" t="s">
        <v>3319</v>
      </c>
      <c r="EIN7" s="516" t="s">
        <v>3325</v>
      </c>
      <c r="EIO7" s="516" t="s">
        <v>666</v>
      </c>
      <c r="EIP7" s="516"/>
      <c r="EIQ7" s="516" t="s">
        <v>3318</v>
      </c>
      <c r="EIR7" s="516" t="s">
        <v>3319</v>
      </c>
      <c r="EIS7" s="516" t="s">
        <v>3325</v>
      </c>
      <c r="EIT7" s="516" t="s">
        <v>666</v>
      </c>
      <c r="EIU7" s="516"/>
      <c r="EIV7" s="516" t="s">
        <v>3318</v>
      </c>
      <c r="EIW7" s="516" t="s">
        <v>3319</v>
      </c>
      <c r="EIX7" s="516" t="s">
        <v>3325</v>
      </c>
      <c r="EIY7" s="516" t="s">
        <v>666</v>
      </c>
      <c r="EIZ7" s="516"/>
      <c r="EJA7" s="516" t="s">
        <v>3318</v>
      </c>
      <c r="EJB7" s="516" t="s">
        <v>3319</v>
      </c>
      <c r="EJC7" s="516" t="s">
        <v>3325</v>
      </c>
      <c r="EJD7" s="516" t="s">
        <v>666</v>
      </c>
      <c r="EJE7" s="516"/>
      <c r="EJF7" s="516" t="s">
        <v>3318</v>
      </c>
      <c r="EJG7" s="516" t="s">
        <v>3319</v>
      </c>
      <c r="EJH7" s="516" t="s">
        <v>3325</v>
      </c>
      <c r="EJI7" s="516" t="s">
        <v>666</v>
      </c>
      <c r="EJJ7" s="516"/>
      <c r="EJK7" s="516" t="s">
        <v>3318</v>
      </c>
      <c r="EJL7" s="516" t="s">
        <v>3319</v>
      </c>
      <c r="EJM7" s="516" t="s">
        <v>3325</v>
      </c>
      <c r="EJN7" s="516" t="s">
        <v>666</v>
      </c>
      <c r="EJO7" s="516"/>
      <c r="EJP7" s="516" t="s">
        <v>3318</v>
      </c>
      <c r="EJQ7" s="516" t="s">
        <v>3319</v>
      </c>
      <c r="EJR7" s="516" t="s">
        <v>3325</v>
      </c>
      <c r="EJS7" s="516" t="s">
        <v>666</v>
      </c>
      <c r="EJT7" s="516"/>
      <c r="EJU7" s="516" t="s">
        <v>3318</v>
      </c>
      <c r="EJV7" s="516" t="s">
        <v>3319</v>
      </c>
      <c r="EJW7" s="516" t="s">
        <v>3325</v>
      </c>
      <c r="EJX7" s="516" t="s">
        <v>666</v>
      </c>
      <c r="EJY7" s="516"/>
      <c r="EJZ7" s="516" t="s">
        <v>3318</v>
      </c>
      <c r="EKA7" s="516" t="s">
        <v>3319</v>
      </c>
      <c r="EKB7" s="516" t="s">
        <v>3325</v>
      </c>
      <c r="EKC7" s="516" t="s">
        <v>666</v>
      </c>
      <c r="EKD7" s="516"/>
      <c r="EKE7" s="516" t="s">
        <v>3318</v>
      </c>
      <c r="EKF7" s="516" t="s">
        <v>3319</v>
      </c>
      <c r="EKG7" s="516" t="s">
        <v>3325</v>
      </c>
      <c r="EKH7" s="516" t="s">
        <v>666</v>
      </c>
      <c r="EKI7" s="516"/>
      <c r="EKJ7" s="516" t="s">
        <v>3318</v>
      </c>
      <c r="EKK7" s="516" t="s">
        <v>3319</v>
      </c>
      <c r="EKL7" s="516" t="s">
        <v>3325</v>
      </c>
      <c r="EKM7" s="516" t="s">
        <v>666</v>
      </c>
      <c r="EKN7" s="516"/>
      <c r="EKO7" s="516" t="s">
        <v>3318</v>
      </c>
      <c r="EKP7" s="516" t="s">
        <v>3319</v>
      </c>
      <c r="EKQ7" s="516" t="s">
        <v>3325</v>
      </c>
      <c r="EKR7" s="516" t="s">
        <v>666</v>
      </c>
      <c r="EKS7" s="516"/>
      <c r="EKT7" s="516" t="s">
        <v>3318</v>
      </c>
      <c r="EKU7" s="516" t="s">
        <v>3319</v>
      </c>
      <c r="EKV7" s="516" t="s">
        <v>3325</v>
      </c>
      <c r="EKW7" s="516" t="s">
        <v>666</v>
      </c>
      <c r="EKX7" s="516"/>
      <c r="EKY7" s="516" t="s">
        <v>3318</v>
      </c>
      <c r="EKZ7" s="516" t="s">
        <v>3319</v>
      </c>
      <c r="ELA7" s="516" t="s">
        <v>3325</v>
      </c>
      <c r="ELB7" s="516" t="s">
        <v>666</v>
      </c>
      <c r="ELC7" s="516"/>
      <c r="ELD7" s="516" t="s">
        <v>3318</v>
      </c>
      <c r="ELE7" s="516" t="s">
        <v>3319</v>
      </c>
      <c r="ELF7" s="516" t="s">
        <v>3325</v>
      </c>
      <c r="ELG7" s="516" t="s">
        <v>666</v>
      </c>
      <c r="ELH7" s="516"/>
      <c r="ELI7" s="516" t="s">
        <v>3318</v>
      </c>
      <c r="ELJ7" s="516" t="s">
        <v>3319</v>
      </c>
      <c r="ELK7" s="516" t="s">
        <v>3325</v>
      </c>
      <c r="ELL7" s="516" t="s">
        <v>666</v>
      </c>
      <c r="ELM7" s="516"/>
      <c r="ELN7" s="516" t="s">
        <v>3318</v>
      </c>
      <c r="ELO7" s="516" t="s">
        <v>3319</v>
      </c>
      <c r="ELP7" s="516" t="s">
        <v>3325</v>
      </c>
      <c r="ELQ7" s="516" t="s">
        <v>666</v>
      </c>
      <c r="ELR7" s="516"/>
      <c r="ELS7" s="516" t="s">
        <v>3318</v>
      </c>
      <c r="ELT7" s="516" t="s">
        <v>3319</v>
      </c>
      <c r="ELU7" s="516" t="s">
        <v>3325</v>
      </c>
      <c r="ELV7" s="516" t="s">
        <v>666</v>
      </c>
      <c r="ELW7" s="516"/>
      <c r="ELX7" s="516" t="s">
        <v>3318</v>
      </c>
      <c r="ELY7" s="516" t="s">
        <v>3319</v>
      </c>
      <c r="ELZ7" s="516" t="s">
        <v>3325</v>
      </c>
      <c r="EMA7" s="516" t="s">
        <v>666</v>
      </c>
      <c r="EMB7" s="516"/>
      <c r="EMC7" s="516" t="s">
        <v>3318</v>
      </c>
      <c r="EMD7" s="516" t="s">
        <v>3319</v>
      </c>
      <c r="EME7" s="516" t="s">
        <v>3325</v>
      </c>
      <c r="EMF7" s="516" t="s">
        <v>666</v>
      </c>
      <c r="EMG7" s="516"/>
      <c r="EMH7" s="516" t="s">
        <v>3318</v>
      </c>
      <c r="EMI7" s="516" t="s">
        <v>3319</v>
      </c>
      <c r="EMJ7" s="516" t="s">
        <v>3325</v>
      </c>
      <c r="EMK7" s="516" t="s">
        <v>666</v>
      </c>
      <c r="EML7" s="516"/>
      <c r="EMM7" s="516" t="s">
        <v>3318</v>
      </c>
      <c r="EMN7" s="516" t="s">
        <v>3319</v>
      </c>
      <c r="EMO7" s="516" t="s">
        <v>3325</v>
      </c>
      <c r="EMP7" s="516" t="s">
        <v>666</v>
      </c>
      <c r="EMQ7" s="516"/>
      <c r="EMR7" s="516" t="s">
        <v>3318</v>
      </c>
      <c r="EMS7" s="516" t="s">
        <v>3319</v>
      </c>
      <c r="EMT7" s="516" t="s">
        <v>3325</v>
      </c>
      <c r="EMU7" s="516" t="s">
        <v>666</v>
      </c>
      <c r="EMV7" s="516"/>
      <c r="EMW7" s="516" t="s">
        <v>3318</v>
      </c>
      <c r="EMX7" s="516" t="s">
        <v>3319</v>
      </c>
      <c r="EMY7" s="516" t="s">
        <v>3325</v>
      </c>
      <c r="EMZ7" s="516" t="s">
        <v>666</v>
      </c>
      <c r="ENA7" s="516"/>
      <c r="ENB7" s="516" t="s">
        <v>3318</v>
      </c>
      <c r="ENC7" s="516" t="s">
        <v>3319</v>
      </c>
      <c r="END7" s="516" t="s">
        <v>3325</v>
      </c>
      <c r="ENE7" s="516" t="s">
        <v>666</v>
      </c>
      <c r="ENF7" s="516"/>
      <c r="ENG7" s="516" t="s">
        <v>3318</v>
      </c>
      <c r="ENH7" s="516" t="s">
        <v>3319</v>
      </c>
      <c r="ENI7" s="516" t="s">
        <v>3325</v>
      </c>
      <c r="ENJ7" s="516" t="s">
        <v>666</v>
      </c>
      <c r="ENK7" s="516"/>
      <c r="ENL7" s="516" t="s">
        <v>3318</v>
      </c>
      <c r="ENM7" s="516" t="s">
        <v>3319</v>
      </c>
      <c r="ENN7" s="516" t="s">
        <v>3325</v>
      </c>
      <c r="ENO7" s="516" t="s">
        <v>666</v>
      </c>
      <c r="ENP7" s="516"/>
      <c r="ENQ7" s="516" t="s">
        <v>3318</v>
      </c>
      <c r="ENR7" s="516" t="s">
        <v>3319</v>
      </c>
      <c r="ENS7" s="516" t="s">
        <v>3325</v>
      </c>
      <c r="ENT7" s="516" t="s">
        <v>666</v>
      </c>
      <c r="ENU7" s="516"/>
      <c r="ENV7" s="516" t="s">
        <v>3318</v>
      </c>
      <c r="ENW7" s="516" t="s">
        <v>3319</v>
      </c>
      <c r="ENX7" s="516" t="s">
        <v>3325</v>
      </c>
      <c r="ENY7" s="516" t="s">
        <v>666</v>
      </c>
      <c r="ENZ7" s="516"/>
      <c r="EOA7" s="516" t="s">
        <v>3318</v>
      </c>
      <c r="EOB7" s="516" t="s">
        <v>3319</v>
      </c>
      <c r="EOC7" s="516" t="s">
        <v>3325</v>
      </c>
      <c r="EOD7" s="516" t="s">
        <v>666</v>
      </c>
      <c r="EOE7" s="516"/>
      <c r="EOF7" s="516" t="s">
        <v>3318</v>
      </c>
      <c r="EOG7" s="516" t="s">
        <v>3319</v>
      </c>
      <c r="EOH7" s="516" t="s">
        <v>3325</v>
      </c>
      <c r="EOI7" s="516" t="s">
        <v>666</v>
      </c>
      <c r="EOJ7" s="516"/>
      <c r="EOK7" s="516" t="s">
        <v>3318</v>
      </c>
      <c r="EOL7" s="516" t="s">
        <v>3319</v>
      </c>
      <c r="EOM7" s="516" t="s">
        <v>3325</v>
      </c>
      <c r="EON7" s="516" t="s">
        <v>666</v>
      </c>
      <c r="EOO7" s="516"/>
      <c r="EOP7" s="516" t="s">
        <v>3318</v>
      </c>
      <c r="EOQ7" s="516" t="s">
        <v>3319</v>
      </c>
      <c r="EOR7" s="516" t="s">
        <v>3325</v>
      </c>
      <c r="EOS7" s="516" t="s">
        <v>666</v>
      </c>
      <c r="EOT7" s="516"/>
      <c r="EOU7" s="516" t="s">
        <v>3318</v>
      </c>
      <c r="EOV7" s="516" t="s">
        <v>3319</v>
      </c>
      <c r="EOW7" s="516" t="s">
        <v>3325</v>
      </c>
      <c r="EOX7" s="516" t="s">
        <v>666</v>
      </c>
      <c r="EOY7" s="516"/>
      <c r="EOZ7" s="516" t="s">
        <v>3318</v>
      </c>
      <c r="EPA7" s="516" t="s">
        <v>3319</v>
      </c>
      <c r="EPB7" s="516" t="s">
        <v>3325</v>
      </c>
      <c r="EPC7" s="516" t="s">
        <v>666</v>
      </c>
      <c r="EPD7" s="516"/>
      <c r="EPE7" s="516" t="s">
        <v>3318</v>
      </c>
      <c r="EPF7" s="516" t="s">
        <v>3319</v>
      </c>
      <c r="EPG7" s="516" t="s">
        <v>3325</v>
      </c>
      <c r="EPH7" s="516" t="s">
        <v>666</v>
      </c>
      <c r="EPI7" s="516"/>
      <c r="EPJ7" s="516" t="s">
        <v>3318</v>
      </c>
      <c r="EPK7" s="516" t="s">
        <v>3319</v>
      </c>
      <c r="EPL7" s="516" t="s">
        <v>3325</v>
      </c>
      <c r="EPM7" s="516" t="s">
        <v>666</v>
      </c>
      <c r="EPN7" s="516"/>
      <c r="EPO7" s="516" t="s">
        <v>3318</v>
      </c>
      <c r="EPP7" s="516" t="s">
        <v>3319</v>
      </c>
      <c r="EPQ7" s="516" t="s">
        <v>3325</v>
      </c>
      <c r="EPR7" s="516" t="s">
        <v>666</v>
      </c>
      <c r="EPS7" s="516"/>
      <c r="EPT7" s="516" t="s">
        <v>3318</v>
      </c>
      <c r="EPU7" s="516" t="s">
        <v>3319</v>
      </c>
      <c r="EPV7" s="516" t="s">
        <v>3325</v>
      </c>
      <c r="EPW7" s="516" t="s">
        <v>666</v>
      </c>
      <c r="EPX7" s="516"/>
      <c r="EPY7" s="516" t="s">
        <v>3318</v>
      </c>
      <c r="EPZ7" s="516" t="s">
        <v>3319</v>
      </c>
      <c r="EQA7" s="516" t="s">
        <v>3325</v>
      </c>
      <c r="EQB7" s="516" t="s">
        <v>666</v>
      </c>
      <c r="EQC7" s="516"/>
      <c r="EQD7" s="516" t="s">
        <v>3318</v>
      </c>
      <c r="EQE7" s="516" t="s">
        <v>3319</v>
      </c>
      <c r="EQF7" s="516" t="s">
        <v>3325</v>
      </c>
      <c r="EQG7" s="516" t="s">
        <v>666</v>
      </c>
      <c r="EQH7" s="516"/>
      <c r="EQI7" s="516" t="s">
        <v>3318</v>
      </c>
      <c r="EQJ7" s="516" t="s">
        <v>3319</v>
      </c>
      <c r="EQK7" s="516" t="s">
        <v>3325</v>
      </c>
      <c r="EQL7" s="516" t="s">
        <v>666</v>
      </c>
      <c r="EQM7" s="516"/>
      <c r="EQN7" s="516" t="s">
        <v>3318</v>
      </c>
      <c r="EQO7" s="516" t="s">
        <v>3319</v>
      </c>
      <c r="EQP7" s="516" t="s">
        <v>3325</v>
      </c>
      <c r="EQQ7" s="516" t="s">
        <v>666</v>
      </c>
      <c r="EQR7" s="516"/>
      <c r="EQS7" s="516" t="s">
        <v>3318</v>
      </c>
      <c r="EQT7" s="516" t="s">
        <v>3319</v>
      </c>
      <c r="EQU7" s="516" t="s">
        <v>3325</v>
      </c>
      <c r="EQV7" s="516" t="s">
        <v>666</v>
      </c>
      <c r="EQW7" s="516"/>
      <c r="EQX7" s="516" t="s">
        <v>3318</v>
      </c>
      <c r="EQY7" s="516" t="s">
        <v>3319</v>
      </c>
      <c r="EQZ7" s="516" t="s">
        <v>3325</v>
      </c>
      <c r="ERA7" s="516" t="s">
        <v>666</v>
      </c>
      <c r="ERB7" s="516"/>
      <c r="ERC7" s="516" t="s">
        <v>3318</v>
      </c>
      <c r="ERD7" s="516" t="s">
        <v>3319</v>
      </c>
      <c r="ERE7" s="516" t="s">
        <v>3325</v>
      </c>
      <c r="ERF7" s="516" t="s">
        <v>666</v>
      </c>
      <c r="ERG7" s="516"/>
      <c r="ERH7" s="516" t="s">
        <v>3318</v>
      </c>
      <c r="ERI7" s="516" t="s">
        <v>3319</v>
      </c>
      <c r="ERJ7" s="516" t="s">
        <v>3325</v>
      </c>
      <c r="ERK7" s="516" t="s">
        <v>666</v>
      </c>
      <c r="ERL7" s="516"/>
      <c r="ERM7" s="516" t="s">
        <v>3318</v>
      </c>
      <c r="ERN7" s="516" t="s">
        <v>3319</v>
      </c>
      <c r="ERO7" s="516" t="s">
        <v>3325</v>
      </c>
      <c r="ERP7" s="516" t="s">
        <v>666</v>
      </c>
      <c r="ERQ7" s="516"/>
      <c r="ERR7" s="516" t="s">
        <v>3318</v>
      </c>
      <c r="ERS7" s="516" t="s">
        <v>3319</v>
      </c>
      <c r="ERT7" s="516" t="s">
        <v>3325</v>
      </c>
      <c r="ERU7" s="516" t="s">
        <v>666</v>
      </c>
      <c r="ERV7" s="516"/>
      <c r="ERW7" s="516" t="s">
        <v>3318</v>
      </c>
      <c r="ERX7" s="516" t="s">
        <v>3319</v>
      </c>
      <c r="ERY7" s="516" t="s">
        <v>3325</v>
      </c>
      <c r="ERZ7" s="516" t="s">
        <v>666</v>
      </c>
      <c r="ESA7" s="516"/>
      <c r="ESB7" s="516" t="s">
        <v>3318</v>
      </c>
      <c r="ESC7" s="516" t="s">
        <v>3319</v>
      </c>
      <c r="ESD7" s="516" t="s">
        <v>3325</v>
      </c>
      <c r="ESE7" s="516" t="s">
        <v>666</v>
      </c>
      <c r="ESF7" s="516"/>
      <c r="ESG7" s="516" t="s">
        <v>3318</v>
      </c>
      <c r="ESH7" s="516" t="s">
        <v>3319</v>
      </c>
      <c r="ESI7" s="516" t="s">
        <v>3325</v>
      </c>
      <c r="ESJ7" s="516" t="s">
        <v>666</v>
      </c>
      <c r="ESK7" s="516"/>
      <c r="ESL7" s="516" t="s">
        <v>3318</v>
      </c>
      <c r="ESM7" s="516" t="s">
        <v>3319</v>
      </c>
      <c r="ESN7" s="516" t="s">
        <v>3325</v>
      </c>
      <c r="ESO7" s="516" t="s">
        <v>666</v>
      </c>
      <c r="ESP7" s="516"/>
      <c r="ESQ7" s="516" t="s">
        <v>3318</v>
      </c>
      <c r="ESR7" s="516" t="s">
        <v>3319</v>
      </c>
      <c r="ESS7" s="516" t="s">
        <v>3325</v>
      </c>
      <c r="EST7" s="516" t="s">
        <v>666</v>
      </c>
      <c r="ESU7" s="516"/>
      <c r="ESV7" s="516" t="s">
        <v>3318</v>
      </c>
      <c r="ESW7" s="516" t="s">
        <v>3319</v>
      </c>
      <c r="ESX7" s="516" t="s">
        <v>3325</v>
      </c>
      <c r="ESY7" s="516" t="s">
        <v>666</v>
      </c>
      <c r="ESZ7" s="516"/>
      <c r="ETA7" s="516" t="s">
        <v>3318</v>
      </c>
      <c r="ETB7" s="516" t="s">
        <v>3319</v>
      </c>
      <c r="ETC7" s="516" t="s">
        <v>3325</v>
      </c>
      <c r="ETD7" s="516" t="s">
        <v>666</v>
      </c>
      <c r="ETE7" s="516"/>
      <c r="ETF7" s="516" t="s">
        <v>3318</v>
      </c>
      <c r="ETG7" s="516" t="s">
        <v>3319</v>
      </c>
      <c r="ETH7" s="516" t="s">
        <v>3325</v>
      </c>
      <c r="ETI7" s="516" t="s">
        <v>666</v>
      </c>
      <c r="ETJ7" s="516"/>
      <c r="ETK7" s="516" t="s">
        <v>3318</v>
      </c>
      <c r="ETL7" s="516" t="s">
        <v>3319</v>
      </c>
      <c r="ETM7" s="516" t="s">
        <v>3325</v>
      </c>
      <c r="ETN7" s="516" t="s">
        <v>666</v>
      </c>
      <c r="ETO7" s="516"/>
      <c r="ETP7" s="516" t="s">
        <v>3318</v>
      </c>
      <c r="ETQ7" s="516" t="s">
        <v>3319</v>
      </c>
      <c r="ETR7" s="516" t="s">
        <v>3325</v>
      </c>
      <c r="ETS7" s="516" t="s">
        <v>666</v>
      </c>
      <c r="ETT7" s="516"/>
      <c r="ETU7" s="516" t="s">
        <v>3318</v>
      </c>
      <c r="ETV7" s="516" t="s">
        <v>3319</v>
      </c>
      <c r="ETW7" s="516" t="s">
        <v>3325</v>
      </c>
      <c r="ETX7" s="516" t="s">
        <v>666</v>
      </c>
      <c r="ETY7" s="516"/>
      <c r="ETZ7" s="516" t="s">
        <v>3318</v>
      </c>
      <c r="EUA7" s="516" t="s">
        <v>3319</v>
      </c>
      <c r="EUB7" s="516" t="s">
        <v>3325</v>
      </c>
      <c r="EUC7" s="516" t="s">
        <v>666</v>
      </c>
      <c r="EUD7" s="516"/>
      <c r="EUE7" s="516" t="s">
        <v>3318</v>
      </c>
      <c r="EUF7" s="516" t="s">
        <v>3319</v>
      </c>
      <c r="EUG7" s="516" t="s">
        <v>3325</v>
      </c>
      <c r="EUH7" s="516" t="s">
        <v>666</v>
      </c>
      <c r="EUI7" s="516"/>
      <c r="EUJ7" s="516" t="s">
        <v>3318</v>
      </c>
      <c r="EUK7" s="516" t="s">
        <v>3319</v>
      </c>
      <c r="EUL7" s="516" t="s">
        <v>3325</v>
      </c>
      <c r="EUM7" s="516" t="s">
        <v>666</v>
      </c>
      <c r="EUN7" s="516"/>
      <c r="EUO7" s="516" t="s">
        <v>3318</v>
      </c>
      <c r="EUP7" s="516" t="s">
        <v>3319</v>
      </c>
      <c r="EUQ7" s="516" t="s">
        <v>3325</v>
      </c>
      <c r="EUR7" s="516" t="s">
        <v>666</v>
      </c>
      <c r="EUS7" s="516"/>
      <c r="EUT7" s="516" t="s">
        <v>3318</v>
      </c>
      <c r="EUU7" s="516" t="s">
        <v>3319</v>
      </c>
      <c r="EUV7" s="516" t="s">
        <v>3325</v>
      </c>
      <c r="EUW7" s="516" t="s">
        <v>666</v>
      </c>
      <c r="EUX7" s="516"/>
      <c r="EUY7" s="516" t="s">
        <v>3318</v>
      </c>
      <c r="EUZ7" s="516" t="s">
        <v>3319</v>
      </c>
      <c r="EVA7" s="516" t="s">
        <v>3325</v>
      </c>
      <c r="EVB7" s="516" t="s">
        <v>666</v>
      </c>
      <c r="EVC7" s="516"/>
      <c r="EVD7" s="516" t="s">
        <v>3318</v>
      </c>
      <c r="EVE7" s="516" t="s">
        <v>3319</v>
      </c>
      <c r="EVF7" s="516" t="s">
        <v>3325</v>
      </c>
      <c r="EVG7" s="516" t="s">
        <v>666</v>
      </c>
      <c r="EVH7" s="516"/>
      <c r="EVI7" s="516" t="s">
        <v>3318</v>
      </c>
      <c r="EVJ7" s="516" t="s">
        <v>3319</v>
      </c>
      <c r="EVK7" s="516" t="s">
        <v>3325</v>
      </c>
      <c r="EVL7" s="516" t="s">
        <v>666</v>
      </c>
      <c r="EVM7" s="516"/>
      <c r="EVN7" s="516" t="s">
        <v>3318</v>
      </c>
      <c r="EVO7" s="516" t="s">
        <v>3319</v>
      </c>
      <c r="EVP7" s="516" t="s">
        <v>3325</v>
      </c>
      <c r="EVQ7" s="516" t="s">
        <v>666</v>
      </c>
      <c r="EVR7" s="516"/>
      <c r="EVS7" s="516" t="s">
        <v>3318</v>
      </c>
      <c r="EVT7" s="516" t="s">
        <v>3319</v>
      </c>
      <c r="EVU7" s="516" t="s">
        <v>3325</v>
      </c>
      <c r="EVV7" s="516" t="s">
        <v>666</v>
      </c>
      <c r="EVW7" s="516"/>
      <c r="EVX7" s="516" t="s">
        <v>3318</v>
      </c>
      <c r="EVY7" s="516" t="s">
        <v>3319</v>
      </c>
      <c r="EVZ7" s="516" t="s">
        <v>3325</v>
      </c>
      <c r="EWA7" s="516" t="s">
        <v>666</v>
      </c>
      <c r="EWB7" s="516"/>
      <c r="EWC7" s="516" t="s">
        <v>3318</v>
      </c>
      <c r="EWD7" s="516" t="s">
        <v>3319</v>
      </c>
      <c r="EWE7" s="516" t="s">
        <v>3325</v>
      </c>
      <c r="EWF7" s="516" t="s">
        <v>666</v>
      </c>
      <c r="EWG7" s="516"/>
      <c r="EWH7" s="516" t="s">
        <v>3318</v>
      </c>
      <c r="EWI7" s="516" t="s">
        <v>3319</v>
      </c>
      <c r="EWJ7" s="516" t="s">
        <v>3325</v>
      </c>
      <c r="EWK7" s="516" t="s">
        <v>666</v>
      </c>
      <c r="EWL7" s="516"/>
      <c r="EWM7" s="516" t="s">
        <v>3318</v>
      </c>
      <c r="EWN7" s="516" t="s">
        <v>3319</v>
      </c>
      <c r="EWO7" s="516" t="s">
        <v>3325</v>
      </c>
      <c r="EWP7" s="516" t="s">
        <v>666</v>
      </c>
      <c r="EWQ7" s="516"/>
      <c r="EWR7" s="516" t="s">
        <v>3318</v>
      </c>
      <c r="EWS7" s="516" t="s">
        <v>3319</v>
      </c>
      <c r="EWT7" s="516" t="s">
        <v>3325</v>
      </c>
      <c r="EWU7" s="516" t="s">
        <v>666</v>
      </c>
      <c r="EWV7" s="516"/>
      <c r="EWW7" s="516" t="s">
        <v>3318</v>
      </c>
      <c r="EWX7" s="516" t="s">
        <v>3319</v>
      </c>
      <c r="EWY7" s="516" t="s">
        <v>3325</v>
      </c>
      <c r="EWZ7" s="516" t="s">
        <v>666</v>
      </c>
      <c r="EXA7" s="516"/>
      <c r="EXB7" s="516" t="s">
        <v>3318</v>
      </c>
      <c r="EXC7" s="516" t="s">
        <v>3319</v>
      </c>
      <c r="EXD7" s="516" t="s">
        <v>3325</v>
      </c>
      <c r="EXE7" s="516" t="s">
        <v>666</v>
      </c>
      <c r="EXF7" s="516"/>
      <c r="EXG7" s="516" t="s">
        <v>3318</v>
      </c>
      <c r="EXH7" s="516" t="s">
        <v>3319</v>
      </c>
      <c r="EXI7" s="516" t="s">
        <v>3325</v>
      </c>
      <c r="EXJ7" s="516" t="s">
        <v>666</v>
      </c>
      <c r="EXK7" s="516"/>
      <c r="EXL7" s="516" t="s">
        <v>3318</v>
      </c>
      <c r="EXM7" s="516" t="s">
        <v>3319</v>
      </c>
      <c r="EXN7" s="516" t="s">
        <v>3325</v>
      </c>
      <c r="EXO7" s="516" t="s">
        <v>666</v>
      </c>
      <c r="EXP7" s="516"/>
      <c r="EXQ7" s="516" t="s">
        <v>3318</v>
      </c>
      <c r="EXR7" s="516" t="s">
        <v>3319</v>
      </c>
      <c r="EXS7" s="516" t="s">
        <v>3325</v>
      </c>
      <c r="EXT7" s="516" t="s">
        <v>666</v>
      </c>
      <c r="EXU7" s="516"/>
      <c r="EXV7" s="516" t="s">
        <v>3318</v>
      </c>
      <c r="EXW7" s="516" t="s">
        <v>3319</v>
      </c>
      <c r="EXX7" s="516" t="s">
        <v>3325</v>
      </c>
      <c r="EXY7" s="516" t="s">
        <v>666</v>
      </c>
      <c r="EXZ7" s="516"/>
      <c r="EYA7" s="516" t="s">
        <v>3318</v>
      </c>
      <c r="EYB7" s="516" t="s">
        <v>3319</v>
      </c>
      <c r="EYC7" s="516" t="s">
        <v>3325</v>
      </c>
      <c r="EYD7" s="516" t="s">
        <v>666</v>
      </c>
      <c r="EYE7" s="516"/>
      <c r="EYF7" s="516" t="s">
        <v>3318</v>
      </c>
      <c r="EYG7" s="516" t="s">
        <v>3319</v>
      </c>
      <c r="EYH7" s="516" t="s">
        <v>3325</v>
      </c>
      <c r="EYI7" s="516" t="s">
        <v>666</v>
      </c>
      <c r="EYJ7" s="516"/>
      <c r="EYK7" s="516" t="s">
        <v>3318</v>
      </c>
      <c r="EYL7" s="516" t="s">
        <v>3319</v>
      </c>
      <c r="EYM7" s="516" t="s">
        <v>3325</v>
      </c>
      <c r="EYN7" s="516" t="s">
        <v>666</v>
      </c>
      <c r="EYO7" s="516"/>
      <c r="EYP7" s="516" t="s">
        <v>3318</v>
      </c>
      <c r="EYQ7" s="516" t="s">
        <v>3319</v>
      </c>
      <c r="EYR7" s="516" t="s">
        <v>3325</v>
      </c>
      <c r="EYS7" s="516" t="s">
        <v>666</v>
      </c>
      <c r="EYT7" s="516"/>
      <c r="EYU7" s="516" t="s">
        <v>3318</v>
      </c>
      <c r="EYV7" s="516" t="s">
        <v>3319</v>
      </c>
      <c r="EYW7" s="516" t="s">
        <v>3325</v>
      </c>
      <c r="EYX7" s="516" t="s">
        <v>666</v>
      </c>
      <c r="EYY7" s="516"/>
      <c r="EYZ7" s="516" t="s">
        <v>3318</v>
      </c>
      <c r="EZA7" s="516" t="s">
        <v>3319</v>
      </c>
      <c r="EZB7" s="516" t="s">
        <v>3325</v>
      </c>
      <c r="EZC7" s="516" t="s">
        <v>666</v>
      </c>
      <c r="EZD7" s="516"/>
      <c r="EZE7" s="516" t="s">
        <v>3318</v>
      </c>
      <c r="EZF7" s="516" t="s">
        <v>3319</v>
      </c>
      <c r="EZG7" s="516" t="s">
        <v>3325</v>
      </c>
      <c r="EZH7" s="516" t="s">
        <v>666</v>
      </c>
      <c r="EZI7" s="516"/>
      <c r="EZJ7" s="516" t="s">
        <v>3318</v>
      </c>
      <c r="EZK7" s="516" t="s">
        <v>3319</v>
      </c>
      <c r="EZL7" s="516" t="s">
        <v>3325</v>
      </c>
      <c r="EZM7" s="516" t="s">
        <v>666</v>
      </c>
      <c r="EZN7" s="516"/>
      <c r="EZO7" s="516" t="s">
        <v>3318</v>
      </c>
      <c r="EZP7" s="516" t="s">
        <v>3319</v>
      </c>
      <c r="EZQ7" s="516" t="s">
        <v>3325</v>
      </c>
      <c r="EZR7" s="516" t="s">
        <v>666</v>
      </c>
      <c r="EZS7" s="516"/>
      <c r="EZT7" s="516" t="s">
        <v>3318</v>
      </c>
      <c r="EZU7" s="516" t="s">
        <v>3319</v>
      </c>
      <c r="EZV7" s="516" t="s">
        <v>3325</v>
      </c>
      <c r="EZW7" s="516" t="s">
        <v>666</v>
      </c>
      <c r="EZX7" s="516"/>
      <c r="EZY7" s="516" t="s">
        <v>3318</v>
      </c>
      <c r="EZZ7" s="516" t="s">
        <v>3319</v>
      </c>
      <c r="FAA7" s="516" t="s">
        <v>3325</v>
      </c>
      <c r="FAB7" s="516" t="s">
        <v>666</v>
      </c>
      <c r="FAC7" s="516"/>
      <c r="FAD7" s="516" t="s">
        <v>3318</v>
      </c>
      <c r="FAE7" s="516" t="s">
        <v>3319</v>
      </c>
      <c r="FAF7" s="516" t="s">
        <v>3325</v>
      </c>
      <c r="FAG7" s="516" t="s">
        <v>666</v>
      </c>
      <c r="FAH7" s="516"/>
      <c r="FAI7" s="516" t="s">
        <v>3318</v>
      </c>
      <c r="FAJ7" s="516" t="s">
        <v>3319</v>
      </c>
      <c r="FAK7" s="516" t="s">
        <v>3325</v>
      </c>
      <c r="FAL7" s="516" t="s">
        <v>666</v>
      </c>
      <c r="FAM7" s="516"/>
      <c r="FAN7" s="516" t="s">
        <v>3318</v>
      </c>
      <c r="FAO7" s="516" t="s">
        <v>3319</v>
      </c>
      <c r="FAP7" s="516" t="s">
        <v>3325</v>
      </c>
      <c r="FAQ7" s="516" t="s">
        <v>666</v>
      </c>
      <c r="FAR7" s="516"/>
      <c r="FAS7" s="516" t="s">
        <v>3318</v>
      </c>
      <c r="FAT7" s="516" t="s">
        <v>3319</v>
      </c>
      <c r="FAU7" s="516" t="s">
        <v>3325</v>
      </c>
      <c r="FAV7" s="516" t="s">
        <v>666</v>
      </c>
      <c r="FAW7" s="516"/>
      <c r="FAX7" s="516" t="s">
        <v>3318</v>
      </c>
      <c r="FAY7" s="516" t="s">
        <v>3319</v>
      </c>
      <c r="FAZ7" s="516" t="s">
        <v>3325</v>
      </c>
      <c r="FBA7" s="516" t="s">
        <v>666</v>
      </c>
      <c r="FBB7" s="516"/>
      <c r="FBC7" s="516" t="s">
        <v>3318</v>
      </c>
      <c r="FBD7" s="516" t="s">
        <v>3319</v>
      </c>
      <c r="FBE7" s="516" t="s">
        <v>3325</v>
      </c>
      <c r="FBF7" s="516" t="s">
        <v>666</v>
      </c>
      <c r="FBG7" s="516"/>
      <c r="FBH7" s="516" t="s">
        <v>3318</v>
      </c>
      <c r="FBI7" s="516" t="s">
        <v>3319</v>
      </c>
      <c r="FBJ7" s="516" t="s">
        <v>3325</v>
      </c>
      <c r="FBK7" s="516" t="s">
        <v>666</v>
      </c>
      <c r="FBL7" s="516"/>
      <c r="FBM7" s="516" t="s">
        <v>3318</v>
      </c>
      <c r="FBN7" s="516" t="s">
        <v>3319</v>
      </c>
      <c r="FBO7" s="516" t="s">
        <v>3325</v>
      </c>
      <c r="FBP7" s="516" t="s">
        <v>666</v>
      </c>
      <c r="FBQ7" s="516"/>
      <c r="FBR7" s="516" t="s">
        <v>3318</v>
      </c>
      <c r="FBS7" s="516" t="s">
        <v>3319</v>
      </c>
      <c r="FBT7" s="516" t="s">
        <v>3325</v>
      </c>
      <c r="FBU7" s="516" t="s">
        <v>666</v>
      </c>
      <c r="FBV7" s="516"/>
      <c r="FBW7" s="516" t="s">
        <v>3318</v>
      </c>
      <c r="FBX7" s="516" t="s">
        <v>3319</v>
      </c>
      <c r="FBY7" s="516" t="s">
        <v>3325</v>
      </c>
      <c r="FBZ7" s="516" t="s">
        <v>666</v>
      </c>
      <c r="FCA7" s="516"/>
      <c r="FCB7" s="516" t="s">
        <v>3318</v>
      </c>
      <c r="FCC7" s="516" t="s">
        <v>3319</v>
      </c>
      <c r="FCD7" s="516" t="s">
        <v>3325</v>
      </c>
      <c r="FCE7" s="516" t="s">
        <v>666</v>
      </c>
      <c r="FCF7" s="516"/>
      <c r="FCG7" s="516" t="s">
        <v>3318</v>
      </c>
      <c r="FCH7" s="516" t="s">
        <v>3319</v>
      </c>
      <c r="FCI7" s="516" t="s">
        <v>3325</v>
      </c>
      <c r="FCJ7" s="516" t="s">
        <v>666</v>
      </c>
      <c r="FCK7" s="516"/>
      <c r="FCL7" s="516" t="s">
        <v>3318</v>
      </c>
      <c r="FCM7" s="516" t="s">
        <v>3319</v>
      </c>
      <c r="FCN7" s="516" t="s">
        <v>3325</v>
      </c>
      <c r="FCO7" s="516" t="s">
        <v>666</v>
      </c>
      <c r="FCP7" s="516"/>
      <c r="FCQ7" s="516" t="s">
        <v>3318</v>
      </c>
      <c r="FCR7" s="516" t="s">
        <v>3319</v>
      </c>
      <c r="FCS7" s="516" t="s">
        <v>3325</v>
      </c>
      <c r="FCT7" s="516" t="s">
        <v>666</v>
      </c>
      <c r="FCU7" s="516"/>
      <c r="FCV7" s="516" t="s">
        <v>3318</v>
      </c>
      <c r="FCW7" s="516" t="s">
        <v>3319</v>
      </c>
      <c r="FCX7" s="516" t="s">
        <v>3325</v>
      </c>
      <c r="FCY7" s="516" t="s">
        <v>666</v>
      </c>
      <c r="FCZ7" s="516"/>
      <c r="FDA7" s="516" t="s">
        <v>3318</v>
      </c>
      <c r="FDB7" s="516" t="s">
        <v>3319</v>
      </c>
      <c r="FDC7" s="516" t="s">
        <v>3325</v>
      </c>
      <c r="FDD7" s="516" t="s">
        <v>666</v>
      </c>
      <c r="FDE7" s="516"/>
      <c r="FDF7" s="516" t="s">
        <v>3318</v>
      </c>
      <c r="FDG7" s="516" t="s">
        <v>3319</v>
      </c>
      <c r="FDH7" s="516" t="s">
        <v>3325</v>
      </c>
      <c r="FDI7" s="516" t="s">
        <v>666</v>
      </c>
      <c r="FDJ7" s="516"/>
      <c r="FDK7" s="516" t="s">
        <v>3318</v>
      </c>
      <c r="FDL7" s="516" t="s">
        <v>3319</v>
      </c>
      <c r="FDM7" s="516" t="s">
        <v>3325</v>
      </c>
      <c r="FDN7" s="516" t="s">
        <v>666</v>
      </c>
      <c r="FDO7" s="516"/>
      <c r="FDP7" s="516" t="s">
        <v>3318</v>
      </c>
      <c r="FDQ7" s="516" t="s">
        <v>3319</v>
      </c>
      <c r="FDR7" s="516" t="s">
        <v>3325</v>
      </c>
      <c r="FDS7" s="516" t="s">
        <v>666</v>
      </c>
      <c r="FDT7" s="516"/>
      <c r="FDU7" s="516" t="s">
        <v>3318</v>
      </c>
      <c r="FDV7" s="516" t="s">
        <v>3319</v>
      </c>
      <c r="FDW7" s="516" t="s">
        <v>3325</v>
      </c>
      <c r="FDX7" s="516" t="s">
        <v>666</v>
      </c>
      <c r="FDY7" s="516"/>
      <c r="FDZ7" s="516" t="s">
        <v>3318</v>
      </c>
      <c r="FEA7" s="516" t="s">
        <v>3319</v>
      </c>
      <c r="FEB7" s="516" t="s">
        <v>3325</v>
      </c>
      <c r="FEC7" s="516" t="s">
        <v>666</v>
      </c>
      <c r="FED7" s="516"/>
      <c r="FEE7" s="516" t="s">
        <v>3318</v>
      </c>
      <c r="FEF7" s="516" t="s">
        <v>3319</v>
      </c>
      <c r="FEG7" s="516" t="s">
        <v>3325</v>
      </c>
      <c r="FEH7" s="516" t="s">
        <v>666</v>
      </c>
      <c r="FEI7" s="516"/>
      <c r="FEJ7" s="516" t="s">
        <v>3318</v>
      </c>
      <c r="FEK7" s="516" t="s">
        <v>3319</v>
      </c>
      <c r="FEL7" s="516" t="s">
        <v>3325</v>
      </c>
      <c r="FEM7" s="516" t="s">
        <v>666</v>
      </c>
      <c r="FEN7" s="516"/>
      <c r="FEO7" s="516" t="s">
        <v>3318</v>
      </c>
      <c r="FEP7" s="516" t="s">
        <v>3319</v>
      </c>
      <c r="FEQ7" s="516" t="s">
        <v>3325</v>
      </c>
      <c r="FER7" s="516" t="s">
        <v>666</v>
      </c>
      <c r="FES7" s="516"/>
      <c r="FET7" s="516" t="s">
        <v>3318</v>
      </c>
      <c r="FEU7" s="516" t="s">
        <v>3319</v>
      </c>
      <c r="FEV7" s="516" t="s">
        <v>3325</v>
      </c>
      <c r="FEW7" s="516" t="s">
        <v>666</v>
      </c>
      <c r="FEX7" s="516"/>
      <c r="FEY7" s="516" t="s">
        <v>3318</v>
      </c>
      <c r="FEZ7" s="516" t="s">
        <v>3319</v>
      </c>
      <c r="FFA7" s="516" t="s">
        <v>3325</v>
      </c>
      <c r="FFB7" s="516" t="s">
        <v>666</v>
      </c>
      <c r="FFC7" s="516"/>
      <c r="FFD7" s="516" t="s">
        <v>3318</v>
      </c>
      <c r="FFE7" s="516" t="s">
        <v>3319</v>
      </c>
      <c r="FFF7" s="516" t="s">
        <v>3325</v>
      </c>
      <c r="FFG7" s="516" t="s">
        <v>666</v>
      </c>
      <c r="FFH7" s="516"/>
      <c r="FFI7" s="516" t="s">
        <v>3318</v>
      </c>
      <c r="FFJ7" s="516" t="s">
        <v>3319</v>
      </c>
      <c r="FFK7" s="516" t="s">
        <v>3325</v>
      </c>
      <c r="FFL7" s="516" t="s">
        <v>666</v>
      </c>
      <c r="FFM7" s="516"/>
      <c r="FFN7" s="516" t="s">
        <v>3318</v>
      </c>
      <c r="FFO7" s="516" t="s">
        <v>3319</v>
      </c>
      <c r="FFP7" s="516" t="s">
        <v>3325</v>
      </c>
      <c r="FFQ7" s="516" t="s">
        <v>666</v>
      </c>
      <c r="FFR7" s="516"/>
      <c r="FFS7" s="516" t="s">
        <v>3318</v>
      </c>
      <c r="FFT7" s="516" t="s">
        <v>3319</v>
      </c>
      <c r="FFU7" s="516" t="s">
        <v>3325</v>
      </c>
      <c r="FFV7" s="516" t="s">
        <v>666</v>
      </c>
      <c r="FFW7" s="516"/>
      <c r="FFX7" s="516" t="s">
        <v>3318</v>
      </c>
      <c r="FFY7" s="516" t="s">
        <v>3319</v>
      </c>
      <c r="FFZ7" s="516" t="s">
        <v>3325</v>
      </c>
      <c r="FGA7" s="516" t="s">
        <v>666</v>
      </c>
      <c r="FGB7" s="516"/>
      <c r="FGC7" s="516" t="s">
        <v>3318</v>
      </c>
      <c r="FGD7" s="516" t="s">
        <v>3319</v>
      </c>
      <c r="FGE7" s="516" t="s">
        <v>3325</v>
      </c>
      <c r="FGF7" s="516" t="s">
        <v>666</v>
      </c>
      <c r="FGG7" s="516"/>
      <c r="FGH7" s="516" t="s">
        <v>3318</v>
      </c>
      <c r="FGI7" s="516" t="s">
        <v>3319</v>
      </c>
      <c r="FGJ7" s="516" t="s">
        <v>3325</v>
      </c>
      <c r="FGK7" s="516" t="s">
        <v>666</v>
      </c>
      <c r="FGL7" s="516"/>
      <c r="FGM7" s="516" t="s">
        <v>3318</v>
      </c>
      <c r="FGN7" s="516" t="s">
        <v>3319</v>
      </c>
      <c r="FGO7" s="516" t="s">
        <v>3325</v>
      </c>
      <c r="FGP7" s="516" t="s">
        <v>666</v>
      </c>
      <c r="FGQ7" s="516"/>
      <c r="FGR7" s="516" t="s">
        <v>3318</v>
      </c>
      <c r="FGS7" s="516" t="s">
        <v>3319</v>
      </c>
      <c r="FGT7" s="516" t="s">
        <v>3325</v>
      </c>
      <c r="FGU7" s="516" t="s">
        <v>666</v>
      </c>
      <c r="FGV7" s="516"/>
      <c r="FGW7" s="516" t="s">
        <v>3318</v>
      </c>
      <c r="FGX7" s="516" t="s">
        <v>3319</v>
      </c>
      <c r="FGY7" s="516" t="s">
        <v>3325</v>
      </c>
      <c r="FGZ7" s="516" t="s">
        <v>666</v>
      </c>
      <c r="FHA7" s="516"/>
      <c r="FHB7" s="516" t="s">
        <v>3318</v>
      </c>
      <c r="FHC7" s="516" t="s">
        <v>3319</v>
      </c>
      <c r="FHD7" s="516" t="s">
        <v>3325</v>
      </c>
      <c r="FHE7" s="516" t="s">
        <v>666</v>
      </c>
      <c r="FHF7" s="516"/>
      <c r="FHG7" s="516" t="s">
        <v>3318</v>
      </c>
      <c r="FHH7" s="516" t="s">
        <v>3319</v>
      </c>
      <c r="FHI7" s="516" t="s">
        <v>3325</v>
      </c>
      <c r="FHJ7" s="516" t="s">
        <v>666</v>
      </c>
      <c r="FHK7" s="516"/>
      <c r="FHL7" s="516" t="s">
        <v>3318</v>
      </c>
      <c r="FHM7" s="516" t="s">
        <v>3319</v>
      </c>
      <c r="FHN7" s="516" t="s">
        <v>3325</v>
      </c>
      <c r="FHO7" s="516" t="s">
        <v>666</v>
      </c>
      <c r="FHP7" s="516"/>
      <c r="FHQ7" s="516" t="s">
        <v>3318</v>
      </c>
      <c r="FHR7" s="516" t="s">
        <v>3319</v>
      </c>
      <c r="FHS7" s="516" t="s">
        <v>3325</v>
      </c>
      <c r="FHT7" s="516" t="s">
        <v>666</v>
      </c>
      <c r="FHU7" s="516"/>
      <c r="FHV7" s="516" t="s">
        <v>3318</v>
      </c>
      <c r="FHW7" s="516" t="s">
        <v>3319</v>
      </c>
      <c r="FHX7" s="516" t="s">
        <v>3325</v>
      </c>
      <c r="FHY7" s="516" t="s">
        <v>666</v>
      </c>
      <c r="FHZ7" s="516"/>
      <c r="FIA7" s="516" t="s">
        <v>3318</v>
      </c>
      <c r="FIB7" s="516" t="s">
        <v>3319</v>
      </c>
      <c r="FIC7" s="516" t="s">
        <v>3325</v>
      </c>
      <c r="FID7" s="516" t="s">
        <v>666</v>
      </c>
      <c r="FIE7" s="516"/>
      <c r="FIF7" s="516" t="s">
        <v>3318</v>
      </c>
      <c r="FIG7" s="516" t="s">
        <v>3319</v>
      </c>
      <c r="FIH7" s="516" t="s">
        <v>3325</v>
      </c>
      <c r="FII7" s="516" t="s">
        <v>666</v>
      </c>
      <c r="FIJ7" s="516"/>
      <c r="FIK7" s="516" t="s">
        <v>3318</v>
      </c>
      <c r="FIL7" s="516" t="s">
        <v>3319</v>
      </c>
      <c r="FIM7" s="516" t="s">
        <v>3325</v>
      </c>
      <c r="FIN7" s="516" t="s">
        <v>666</v>
      </c>
      <c r="FIO7" s="516"/>
      <c r="FIP7" s="516" t="s">
        <v>3318</v>
      </c>
      <c r="FIQ7" s="516" t="s">
        <v>3319</v>
      </c>
      <c r="FIR7" s="516" t="s">
        <v>3325</v>
      </c>
      <c r="FIS7" s="516" t="s">
        <v>666</v>
      </c>
      <c r="FIT7" s="516"/>
      <c r="FIU7" s="516" t="s">
        <v>3318</v>
      </c>
      <c r="FIV7" s="516" t="s">
        <v>3319</v>
      </c>
      <c r="FIW7" s="516" t="s">
        <v>3325</v>
      </c>
      <c r="FIX7" s="516" t="s">
        <v>666</v>
      </c>
      <c r="FIY7" s="516"/>
      <c r="FIZ7" s="516" t="s">
        <v>3318</v>
      </c>
      <c r="FJA7" s="516" t="s">
        <v>3319</v>
      </c>
      <c r="FJB7" s="516" t="s">
        <v>3325</v>
      </c>
      <c r="FJC7" s="516" t="s">
        <v>666</v>
      </c>
      <c r="FJD7" s="516"/>
      <c r="FJE7" s="516" t="s">
        <v>3318</v>
      </c>
      <c r="FJF7" s="516" t="s">
        <v>3319</v>
      </c>
      <c r="FJG7" s="516" t="s">
        <v>3325</v>
      </c>
      <c r="FJH7" s="516" t="s">
        <v>666</v>
      </c>
      <c r="FJI7" s="516"/>
      <c r="FJJ7" s="516" t="s">
        <v>3318</v>
      </c>
      <c r="FJK7" s="516" t="s">
        <v>3319</v>
      </c>
      <c r="FJL7" s="516" t="s">
        <v>3325</v>
      </c>
      <c r="FJM7" s="516" t="s">
        <v>666</v>
      </c>
      <c r="FJN7" s="516"/>
      <c r="FJO7" s="516" t="s">
        <v>3318</v>
      </c>
      <c r="FJP7" s="516" t="s">
        <v>3319</v>
      </c>
      <c r="FJQ7" s="516" t="s">
        <v>3325</v>
      </c>
      <c r="FJR7" s="516" t="s">
        <v>666</v>
      </c>
      <c r="FJS7" s="516"/>
      <c r="FJT7" s="516" t="s">
        <v>3318</v>
      </c>
      <c r="FJU7" s="516" t="s">
        <v>3319</v>
      </c>
      <c r="FJV7" s="516" t="s">
        <v>3325</v>
      </c>
      <c r="FJW7" s="516" t="s">
        <v>666</v>
      </c>
      <c r="FJX7" s="516"/>
      <c r="FJY7" s="516" t="s">
        <v>3318</v>
      </c>
      <c r="FJZ7" s="516" t="s">
        <v>3319</v>
      </c>
      <c r="FKA7" s="516" t="s">
        <v>3325</v>
      </c>
      <c r="FKB7" s="516" t="s">
        <v>666</v>
      </c>
      <c r="FKC7" s="516"/>
      <c r="FKD7" s="516" t="s">
        <v>3318</v>
      </c>
      <c r="FKE7" s="516" t="s">
        <v>3319</v>
      </c>
      <c r="FKF7" s="516" t="s">
        <v>3325</v>
      </c>
      <c r="FKG7" s="516" t="s">
        <v>666</v>
      </c>
      <c r="FKH7" s="516"/>
      <c r="FKI7" s="516" t="s">
        <v>3318</v>
      </c>
      <c r="FKJ7" s="516" t="s">
        <v>3319</v>
      </c>
      <c r="FKK7" s="516" t="s">
        <v>3325</v>
      </c>
      <c r="FKL7" s="516" t="s">
        <v>666</v>
      </c>
      <c r="FKM7" s="516"/>
      <c r="FKN7" s="516" t="s">
        <v>3318</v>
      </c>
      <c r="FKO7" s="516" t="s">
        <v>3319</v>
      </c>
      <c r="FKP7" s="516" t="s">
        <v>3325</v>
      </c>
      <c r="FKQ7" s="516" t="s">
        <v>666</v>
      </c>
      <c r="FKR7" s="516"/>
      <c r="FKS7" s="516" t="s">
        <v>3318</v>
      </c>
      <c r="FKT7" s="516" t="s">
        <v>3319</v>
      </c>
      <c r="FKU7" s="516" t="s">
        <v>3325</v>
      </c>
      <c r="FKV7" s="516" t="s">
        <v>666</v>
      </c>
      <c r="FKW7" s="516"/>
      <c r="FKX7" s="516" t="s">
        <v>3318</v>
      </c>
      <c r="FKY7" s="516" t="s">
        <v>3319</v>
      </c>
      <c r="FKZ7" s="516" t="s">
        <v>3325</v>
      </c>
      <c r="FLA7" s="516" t="s">
        <v>666</v>
      </c>
      <c r="FLB7" s="516"/>
      <c r="FLC7" s="516" t="s">
        <v>3318</v>
      </c>
      <c r="FLD7" s="516" t="s">
        <v>3319</v>
      </c>
      <c r="FLE7" s="516" t="s">
        <v>3325</v>
      </c>
      <c r="FLF7" s="516" t="s">
        <v>666</v>
      </c>
      <c r="FLG7" s="516"/>
      <c r="FLH7" s="516" t="s">
        <v>3318</v>
      </c>
      <c r="FLI7" s="516" t="s">
        <v>3319</v>
      </c>
      <c r="FLJ7" s="516" t="s">
        <v>3325</v>
      </c>
      <c r="FLK7" s="516" t="s">
        <v>666</v>
      </c>
      <c r="FLL7" s="516"/>
      <c r="FLM7" s="516" t="s">
        <v>3318</v>
      </c>
      <c r="FLN7" s="516" t="s">
        <v>3319</v>
      </c>
      <c r="FLO7" s="516" t="s">
        <v>3325</v>
      </c>
      <c r="FLP7" s="516" t="s">
        <v>666</v>
      </c>
      <c r="FLQ7" s="516"/>
      <c r="FLR7" s="516" t="s">
        <v>3318</v>
      </c>
      <c r="FLS7" s="516" t="s">
        <v>3319</v>
      </c>
      <c r="FLT7" s="516" t="s">
        <v>3325</v>
      </c>
      <c r="FLU7" s="516" t="s">
        <v>666</v>
      </c>
      <c r="FLV7" s="516"/>
      <c r="FLW7" s="516" t="s">
        <v>3318</v>
      </c>
      <c r="FLX7" s="516" t="s">
        <v>3319</v>
      </c>
      <c r="FLY7" s="516" t="s">
        <v>3325</v>
      </c>
      <c r="FLZ7" s="516" t="s">
        <v>666</v>
      </c>
      <c r="FMA7" s="516"/>
      <c r="FMB7" s="516" t="s">
        <v>3318</v>
      </c>
      <c r="FMC7" s="516" t="s">
        <v>3319</v>
      </c>
      <c r="FMD7" s="516" t="s">
        <v>3325</v>
      </c>
      <c r="FME7" s="516" t="s">
        <v>666</v>
      </c>
      <c r="FMF7" s="516"/>
      <c r="FMG7" s="516" t="s">
        <v>3318</v>
      </c>
      <c r="FMH7" s="516" t="s">
        <v>3319</v>
      </c>
      <c r="FMI7" s="516" t="s">
        <v>3325</v>
      </c>
      <c r="FMJ7" s="516" t="s">
        <v>666</v>
      </c>
      <c r="FMK7" s="516"/>
      <c r="FML7" s="516" t="s">
        <v>3318</v>
      </c>
      <c r="FMM7" s="516" t="s">
        <v>3319</v>
      </c>
      <c r="FMN7" s="516" t="s">
        <v>3325</v>
      </c>
      <c r="FMO7" s="516" t="s">
        <v>666</v>
      </c>
      <c r="FMP7" s="516"/>
      <c r="FMQ7" s="516" t="s">
        <v>3318</v>
      </c>
      <c r="FMR7" s="516" t="s">
        <v>3319</v>
      </c>
      <c r="FMS7" s="516" t="s">
        <v>3325</v>
      </c>
      <c r="FMT7" s="516" t="s">
        <v>666</v>
      </c>
      <c r="FMU7" s="516"/>
      <c r="FMV7" s="516" t="s">
        <v>3318</v>
      </c>
      <c r="FMW7" s="516" t="s">
        <v>3319</v>
      </c>
      <c r="FMX7" s="516" t="s">
        <v>3325</v>
      </c>
      <c r="FMY7" s="516" t="s">
        <v>666</v>
      </c>
      <c r="FMZ7" s="516"/>
      <c r="FNA7" s="516" t="s">
        <v>3318</v>
      </c>
      <c r="FNB7" s="516" t="s">
        <v>3319</v>
      </c>
      <c r="FNC7" s="516" t="s">
        <v>3325</v>
      </c>
      <c r="FND7" s="516" t="s">
        <v>666</v>
      </c>
      <c r="FNE7" s="516"/>
      <c r="FNF7" s="516" t="s">
        <v>3318</v>
      </c>
      <c r="FNG7" s="516" t="s">
        <v>3319</v>
      </c>
      <c r="FNH7" s="516" t="s">
        <v>3325</v>
      </c>
      <c r="FNI7" s="516" t="s">
        <v>666</v>
      </c>
      <c r="FNJ7" s="516"/>
      <c r="FNK7" s="516" t="s">
        <v>3318</v>
      </c>
      <c r="FNL7" s="516" t="s">
        <v>3319</v>
      </c>
      <c r="FNM7" s="516" t="s">
        <v>3325</v>
      </c>
      <c r="FNN7" s="516" t="s">
        <v>666</v>
      </c>
      <c r="FNO7" s="516"/>
      <c r="FNP7" s="516" t="s">
        <v>3318</v>
      </c>
      <c r="FNQ7" s="516" t="s">
        <v>3319</v>
      </c>
      <c r="FNR7" s="516" t="s">
        <v>3325</v>
      </c>
      <c r="FNS7" s="516" t="s">
        <v>666</v>
      </c>
      <c r="FNT7" s="516"/>
      <c r="FNU7" s="516" t="s">
        <v>3318</v>
      </c>
      <c r="FNV7" s="516" t="s">
        <v>3319</v>
      </c>
      <c r="FNW7" s="516" t="s">
        <v>3325</v>
      </c>
      <c r="FNX7" s="516" t="s">
        <v>666</v>
      </c>
      <c r="FNY7" s="516"/>
      <c r="FNZ7" s="516" t="s">
        <v>3318</v>
      </c>
      <c r="FOA7" s="516" t="s">
        <v>3319</v>
      </c>
      <c r="FOB7" s="516" t="s">
        <v>3325</v>
      </c>
      <c r="FOC7" s="516" t="s">
        <v>666</v>
      </c>
      <c r="FOD7" s="516"/>
      <c r="FOE7" s="516" t="s">
        <v>3318</v>
      </c>
      <c r="FOF7" s="516" t="s">
        <v>3319</v>
      </c>
      <c r="FOG7" s="516" t="s">
        <v>3325</v>
      </c>
      <c r="FOH7" s="516" t="s">
        <v>666</v>
      </c>
      <c r="FOI7" s="516"/>
      <c r="FOJ7" s="516" t="s">
        <v>3318</v>
      </c>
      <c r="FOK7" s="516" t="s">
        <v>3319</v>
      </c>
      <c r="FOL7" s="516" t="s">
        <v>3325</v>
      </c>
      <c r="FOM7" s="516" t="s">
        <v>666</v>
      </c>
      <c r="FON7" s="516"/>
      <c r="FOO7" s="516" t="s">
        <v>3318</v>
      </c>
      <c r="FOP7" s="516" t="s">
        <v>3319</v>
      </c>
      <c r="FOQ7" s="516" t="s">
        <v>3325</v>
      </c>
      <c r="FOR7" s="516" t="s">
        <v>666</v>
      </c>
      <c r="FOS7" s="516"/>
      <c r="FOT7" s="516" t="s">
        <v>3318</v>
      </c>
      <c r="FOU7" s="516" t="s">
        <v>3319</v>
      </c>
      <c r="FOV7" s="516" t="s">
        <v>3325</v>
      </c>
      <c r="FOW7" s="516" t="s">
        <v>666</v>
      </c>
      <c r="FOX7" s="516"/>
      <c r="FOY7" s="516" t="s">
        <v>3318</v>
      </c>
      <c r="FOZ7" s="516" t="s">
        <v>3319</v>
      </c>
      <c r="FPA7" s="516" t="s">
        <v>3325</v>
      </c>
      <c r="FPB7" s="516" t="s">
        <v>666</v>
      </c>
      <c r="FPC7" s="516"/>
      <c r="FPD7" s="516" t="s">
        <v>3318</v>
      </c>
      <c r="FPE7" s="516" t="s">
        <v>3319</v>
      </c>
      <c r="FPF7" s="516" t="s">
        <v>3325</v>
      </c>
      <c r="FPG7" s="516" t="s">
        <v>666</v>
      </c>
      <c r="FPH7" s="516"/>
      <c r="FPI7" s="516" t="s">
        <v>3318</v>
      </c>
      <c r="FPJ7" s="516" t="s">
        <v>3319</v>
      </c>
      <c r="FPK7" s="516" t="s">
        <v>3325</v>
      </c>
      <c r="FPL7" s="516" t="s">
        <v>666</v>
      </c>
      <c r="FPM7" s="516"/>
      <c r="FPN7" s="516" t="s">
        <v>3318</v>
      </c>
      <c r="FPO7" s="516" t="s">
        <v>3319</v>
      </c>
      <c r="FPP7" s="516" t="s">
        <v>3325</v>
      </c>
      <c r="FPQ7" s="516" t="s">
        <v>666</v>
      </c>
      <c r="FPR7" s="516"/>
      <c r="FPS7" s="516" t="s">
        <v>3318</v>
      </c>
      <c r="FPT7" s="516" t="s">
        <v>3319</v>
      </c>
      <c r="FPU7" s="516" t="s">
        <v>3325</v>
      </c>
      <c r="FPV7" s="516" t="s">
        <v>666</v>
      </c>
      <c r="FPW7" s="516"/>
      <c r="FPX7" s="516" t="s">
        <v>3318</v>
      </c>
      <c r="FPY7" s="516" t="s">
        <v>3319</v>
      </c>
      <c r="FPZ7" s="516" t="s">
        <v>3325</v>
      </c>
      <c r="FQA7" s="516" t="s">
        <v>666</v>
      </c>
      <c r="FQB7" s="516"/>
      <c r="FQC7" s="516" t="s">
        <v>3318</v>
      </c>
      <c r="FQD7" s="516" t="s">
        <v>3319</v>
      </c>
      <c r="FQE7" s="516" t="s">
        <v>3325</v>
      </c>
      <c r="FQF7" s="516" t="s">
        <v>666</v>
      </c>
      <c r="FQG7" s="516"/>
      <c r="FQH7" s="516" t="s">
        <v>3318</v>
      </c>
      <c r="FQI7" s="516" t="s">
        <v>3319</v>
      </c>
      <c r="FQJ7" s="516" t="s">
        <v>3325</v>
      </c>
      <c r="FQK7" s="516" t="s">
        <v>666</v>
      </c>
      <c r="FQL7" s="516"/>
      <c r="FQM7" s="516" t="s">
        <v>3318</v>
      </c>
      <c r="FQN7" s="516" t="s">
        <v>3319</v>
      </c>
      <c r="FQO7" s="516" t="s">
        <v>3325</v>
      </c>
      <c r="FQP7" s="516" t="s">
        <v>666</v>
      </c>
      <c r="FQQ7" s="516"/>
      <c r="FQR7" s="516" t="s">
        <v>3318</v>
      </c>
      <c r="FQS7" s="516" t="s">
        <v>3319</v>
      </c>
      <c r="FQT7" s="516" t="s">
        <v>3325</v>
      </c>
      <c r="FQU7" s="516" t="s">
        <v>666</v>
      </c>
      <c r="FQV7" s="516"/>
      <c r="FQW7" s="516" t="s">
        <v>3318</v>
      </c>
      <c r="FQX7" s="516" t="s">
        <v>3319</v>
      </c>
      <c r="FQY7" s="516" t="s">
        <v>3325</v>
      </c>
      <c r="FQZ7" s="516" t="s">
        <v>666</v>
      </c>
      <c r="FRA7" s="516"/>
      <c r="FRB7" s="516" t="s">
        <v>3318</v>
      </c>
      <c r="FRC7" s="516" t="s">
        <v>3319</v>
      </c>
      <c r="FRD7" s="516" t="s">
        <v>3325</v>
      </c>
      <c r="FRE7" s="516" t="s">
        <v>666</v>
      </c>
      <c r="FRF7" s="516"/>
      <c r="FRG7" s="516" t="s">
        <v>3318</v>
      </c>
      <c r="FRH7" s="516" t="s">
        <v>3319</v>
      </c>
      <c r="FRI7" s="516" t="s">
        <v>3325</v>
      </c>
      <c r="FRJ7" s="516" t="s">
        <v>666</v>
      </c>
      <c r="FRK7" s="516"/>
      <c r="FRL7" s="516" t="s">
        <v>3318</v>
      </c>
      <c r="FRM7" s="516" t="s">
        <v>3319</v>
      </c>
      <c r="FRN7" s="516" t="s">
        <v>3325</v>
      </c>
      <c r="FRO7" s="516" t="s">
        <v>666</v>
      </c>
      <c r="FRP7" s="516"/>
      <c r="FRQ7" s="516" t="s">
        <v>3318</v>
      </c>
      <c r="FRR7" s="516" t="s">
        <v>3319</v>
      </c>
      <c r="FRS7" s="516" t="s">
        <v>3325</v>
      </c>
      <c r="FRT7" s="516" t="s">
        <v>666</v>
      </c>
      <c r="FRU7" s="516"/>
      <c r="FRV7" s="516" t="s">
        <v>3318</v>
      </c>
      <c r="FRW7" s="516" t="s">
        <v>3319</v>
      </c>
      <c r="FRX7" s="516" t="s">
        <v>3325</v>
      </c>
      <c r="FRY7" s="516" t="s">
        <v>666</v>
      </c>
      <c r="FRZ7" s="516"/>
      <c r="FSA7" s="516" t="s">
        <v>3318</v>
      </c>
      <c r="FSB7" s="516" t="s">
        <v>3319</v>
      </c>
      <c r="FSC7" s="516" t="s">
        <v>3325</v>
      </c>
      <c r="FSD7" s="516" t="s">
        <v>666</v>
      </c>
      <c r="FSE7" s="516"/>
      <c r="FSF7" s="516" t="s">
        <v>3318</v>
      </c>
      <c r="FSG7" s="516" t="s">
        <v>3319</v>
      </c>
      <c r="FSH7" s="516" t="s">
        <v>3325</v>
      </c>
      <c r="FSI7" s="516" t="s">
        <v>666</v>
      </c>
      <c r="FSJ7" s="516"/>
      <c r="FSK7" s="516" t="s">
        <v>3318</v>
      </c>
      <c r="FSL7" s="516" t="s">
        <v>3319</v>
      </c>
      <c r="FSM7" s="516" t="s">
        <v>3325</v>
      </c>
      <c r="FSN7" s="516" t="s">
        <v>666</v>
      </c>
      <c r="FSO7" s="516"/>
      <c r="FSP7" s="516" t="s">
        <v>3318</v>
      </c>
      <c r="FSQ7" s="516" t="s">
        <v>3319</v>
      </c>
      <c r="FSR7" s="516" t="s">
        <v>3325</v>
      </c>
      <c r="FSS7" s="516" t="s">
        <v>666</v>
      </c>
      <c r="FST7" s="516"/>
      <c r="FSU7" s="516" t="s">
        <v>3318</v>
      </c>
      <c r="FSV7" s="516" t="s">
        <v>3319</v>
      </c>
      <c r="FSW7" s="516" t="s">
        <v>3325</v>
      </c>
      <c r="FSX7" s="516" t="s">
        <v>666</v>
      </c>
      <c r="FSY7" s="516"/>
      <c r="FSZ7" s="516" t="s">
        <v>3318</v>
      </c>
      <c r="FTA7" s="516" t="s">
        <v>3319</v>
      </c>
      <c r="FTB7" s="516" t="s">
        <v>3325</v>
      </c>
      <c r="FTC7" s="516" t="s">
        <v>666</v>
      </c>
      <c r="FTD7" s="516"/>
      <c r="FTE7" s="516" t="s">
        <v>3318</v>
      </c>
      <c r="FTF7" s="516" t="s">
        <v>3319</v>
      </c>
      <c r="FTG7" s="516" t="s">
        <v>3325</v>
      </c>
      <c r="FTH7" s="516" t="s">
        <v>666</v>
      </c>
      <c r="FTI7" s="516"/>
      <c r="FTJ7" s="516" t="s">
        <v>3318</v>
      </c>
      <c r="FTK7" s="516" t="s">
        <v>3319</v>
      </c>
      <c r="FTL7" s="516" t="s">
        <v>3325</v>
      </c>
      <c r="FTM7" s="516" t="s">
        <v>666</v>
      </c>
      <c r="FTN7" s="516"/>
      <c r="FTO7" s="516" t="s">
        <v>3318</v>
      </c>
      <c r="FTP7" s="516" t="s">
        <v>3319</v>
      </c>
      <c r="FTQ7" s="516" t="s">
        <v>3325</v>
      </c>
      <c r="FTR7" s="516" t="s">
        <v>666</v>
      </c>
      <c r="FTS7" s="516"/>
      <c r="FTT7" s="516" t="s">
        <v>3318</v>
      </c>
      <c r="FTU7" s="516" t="s">
        <v>3319</v>
      </c>
      <c r="FTV7" s="516" t="s">
        <v>3325</v>
      </c>
      <c r="FTW7" s="516" t="s">
        <v>666</v>
      </c>
      <c r="FTX7" s="516"/>
      <c r="FTY7" s="516" t="s">
        <v>3318</v>
      </c>
      <c r="FTZ7" s="516" t="s">
        <v>3319</v>
      </c>
      <c r="FUA7" s="516" t="s">
        <v>3325</v>
      </c>
      <c r="FUB7" s="516" t="s">
        <v>666</v>
      </c>
      <c r="FUC7" s="516"/>
      <c r="FUD7" s="516" t="s">
        <v>3318</v>
      </c>
      <c r="FUE7" s="516" t="s">
        <v>3319</v>
      </c>
      <c r="FUF7" s="516" t="s">
        <v>3325</v>
      </c>
      <c r="FUG7" s="516" t="s">
        <v>666</v>
      </c>
      <c r="FUH7" s="516"/>
      <c r="FUI7" s="516" t="s">
        <v>3318</v>
      </c>
      <c r="FUJ7" s="516" t="s">
        <v>3319</v>
      </c>
      <c r="FUK7" s="516" t="s">
        <v>3325</v>
      </c>
      <c r="FUL7" s="516" t="s">
        <v>666</v>
      </c>
      <c r="FUM7" s="516"/>
      <c r="FUN7" s="516" t="s">
        <v>3318</v>
      </c>
      <c r="FUO7" s="516" t="s">
        <v>3319</v>
      </c>
      <c r="FUP7" s="516" t="s">
        <v>3325</v>
      </c>
      <c r="FUQ7" s="516" t="s">
        <v>666</v>
      </c>
      <c r="FUR7" s="516"/>
      <c r="FUS7" s="516" t="s">
        <v>3318</v>
      </c>
      <c r="FUT7" s="516" t="s">
        <v>3319</v>
      </c>
      <c r="FUU7" s="516" t="s">
        <v>3325</v>
      </c>
      <c r="FUV7" s="516" t="s">
        <v>666</v>
      </c>
      <c r="FUW7" s="516"/>
      <c r="FUX7" s="516" t="s">
        <v>3318</v>
      </c>
      <c r="FUY7" s="516" t="s">
        <v>3319</v>
      </c>
      <c r="FUZ7" s="516" t="s">
        <v>3325</v>
      </c>
      <c r="FVA7" s="516" t="s">
        <v>666</v>
      </c>
      <c r="FVB7" s="516"/>
      <c r="FVC7" s="516" t="s">
        <v>3318</v>
      </c>
      <c r="FVD7" s="516" t="s">
        <v>3319</v>
      </c>
      <c r="FVE7" s="516" t="s">
        <v>3325</v>
      </c>
      <c r="FVF7" s="516" t="s">
        <v>666</v>
      </c>
      <c r="FVG7" s="516"/>
      <c r="FVH7" s="516" t="s">
        <v>3318</v>
      </c>
      <c r="FVI7" s="516" t="s">
        <v>3319</v>
      </c>
      <c r="FVJ7" s="516" t="s">
        <v>3325</v>
      </c>
      <c r="FVK7" s="516" t="s">
        <v>666</v>
      </c>
      <c r="FVL7" s="516"/>
      <c r="FVM7" s="516" t="s">
        <v>3318</v>
      </c>
      <c r="FVN7" s="516" t="s">
        <v>3319</v>
      </c>
      <c r="FVO7" s="516" t="s">
        <v>3325</v>
      </c>
      <c r="FVP7" s="516" t="s">
        <v>666</v>
      </c>
      <c r="FVQ7" s="516"/>
      <c r="FVR7" s="516" t="s">
        <v>3318</v>
      </c>
      <c r="FVS7" s="516" t="s">
        <v>3319</v>
      </c>
      <c r="FVT7" s="516" t="s">
        <v>3325</v>
      </c>
      <c r="FVU7" s="516" t="s">
        <v>666</v>
      </c>
      <c r="FVV7" s="516"/>
      <c r="FVW7" s="516" t="s">
        <v>3318</v>
      </c>
      <c r="FVX7" s="516" t="s">
        <v>3319</v>
      </c>
      <c r="FVY7" s="516" t="s">
        <v>3325</v>
      </c>
      <c r="FVZ7" s="516" t="s">
        <v>666</v>
      </c>
      <c r="FWA7" s="516"/>
      <c r="FWB7" s="516" t="s">
        <v>3318</v>
      </c>
      <c r="FWC7" s="516" t="s">
        <v>3319</v>
      </c>
      <c r="FWD7" s="516" t="s">
        <v>3325</v>
      </c>
      <c r="FWE7" s="516" t="s">
        <v>666</v>
      </c>
      <c r="FWF7" s="516"/>
      <c r="FWG7" s="516" t="s">
        <v>3318</v>
      </c>
      <c r="FWH7" s="516" t="s">
        <v>3319</v>
      </c>
      <c r="FWI7" s="516" t="s">
        <v>3325</v>
      </c>
      <c r="FWJ7" s="516" t="s">
        <v>666</v>
      </c>
      <c r="FWK7" s="516"/>
      <c r="FWL7" s="516" t="s">
        <v>3318</v>
      </c>
      <c r="FWM7" s="516" t="s">
        <v>3319</v>
      </c>
      <c r="FWN7" s="516" t="s">
        <v>3325</v>
      </c>
      <c r="FWO7" s="516" t="s">
        <v>666</v>
      </c>
      <c r="FWP7" s="516"/>
      <c r="FWQ7" s="516" t="s">
        <v>3318</v>
      </c>
      <c r="FWR7" s="516" t="s">
        <v>3319</v>
      </c>
      <c r="FWS7" s="516" t="s">
        <v>3325</v>
      </c>
      <c r="FWT7" s="516" t="s">
        <v>666</v>
      </c>
      <c r="FWU7" s="516"/>
      <c r="FWV7" s="516" t="s">
        <v>3318</v>
      </c>
      <c r="FWW7" s="516" t="s">
        <v>3319</v>
      </c>
      <c r="FWX7" s="516" t="s">
        <v>3325</v>
      </c>
      <c r="FWY7" s="516" t="s">
        <v>666</v>
      </c>
      <c r="FWZ7" s="516"/>
      <c r="FXA7" s="516" t="s">
        <v>3318</v>
      </c>
      <c r="FXB7" s="516" t="s">
        <v>3319</v>
      </c>
      <c r="FXC7" s="516" t="s">
        <v>3325</v>
      </c>
      <c r="FXD7" s="516" t="s">
        <v>666</v>
      </c>
      <c r="FXE7" s="516"/>
      <c r="FXF7" s="516" t="s">
        <v>3318</v>
      </c>
      <c r="FXG7" s="516" t="s">
        <v>3319</v>
      </c>
      <c r="FXH7" s="516" t="s">
        <v>3325</v>
      </c>
      <c r="FXI7" s="516" t="s">
        <v>666</v>
      </c>
      <c r="FXJ7" s="516"/>
      <c r="FXK7" s="516" t="s">
        <v>3318</v>
      </c>
      <c r="FXL7" s="516" t="s">
        <v>3319</v>
      </c>
      <c r="FXM7" s="516" t="s">
        <v>3325</v>
      </c>
      <c r="FXN7" s="516" t="s">
        <v>666</v>
      </c>
      <c r="FXO7" s="516"/>
      <c r="FXP7" s="516" t="s">
        <v>3318</v>
      </c>
      <c r="FXQ7" s="516" t="s">
        <v>3319</v>
      </c>
      <c r="FXR7" s="516" t="s">
        <v>3325</v>
      </c>
      <c r="FXS7" s="516" t="s">
        <v>666</v>
      </c>
      <c r="FXT7" s="516"/>
      <c r="FXU7" s="516" t="s">
        <v>3318</v>
      </c>
      <c r="FXV7" s="516" t="s">
        <v>3319</v>
      </c>
      <c r="FXW7" s="516" t="s">
        <v>3325</v>
      </c>
      <c r="FXX7" s="516" t="s">
        <v>666</v>
      </c>
      <c r="FXY7" s="516"/>
      <c r="FXZ7" s="516" t="s">
        <v>3318</v>
      </c>
      <c r="FYA7" s="516" t="s">
        <v>3319</v>
      </c>
      <c r="FYB7" s="516" t="s">
        <v>3325</v>
      </c>
      <c r="FYC7" s="516" t="s">
        <v>666</v>
      </c>
      <c r="FYD7" s="516"/>
      <c r="FYE7" s="516" t="s">
        <v>3318</v>
      </c>
      <c r="FYF7" s="516" t="s">
        <v>3319</v>
      </c>
      <c r="FYG7" s="516" t="s">
        <v>3325</v>
      </c>
      <c r="FYH7" s="516" t="s">
        <v>666</v>
      </c>
      <c r="FYI7" s="516"/>
      <c r="FYJ7" s="516" t="s">
        <v>3318</v>
      </c>
      <c r="FYK7" s="516" t="s">
        <v>3319</v>
      </c>
      <c r="FYL7" s="516" t="s">
        <v>3325</v>
      </c>
      <c r="FYM7" s="516" t="s">
        <v>666</v>
      </c>
      <c r="FYN7" s="516"/>
      <c r="FYO7" s="516" t="s">
        <v>3318</v>
      </c>
      <c r="FYP7" s="516" t="s">
        <v>3319</v>
      </c>
      <c r="FYQ7" s="516" t="s">
        <v>3325</v>
      </c>
      <c r="FYR7" s="516" t="s">
        <v>666</v>
      </c>
      <c r="FYS7" s="516"/>
      <c r="FYT7" s="516" t="s">
        <v>3318</v>
      </c>
      <c r="FYU7" s="516" t="s">
        <v>3319</v>
      </c>
      <c r="FYV7" s="516" t="s">
        <v>3325</v>
      </c>
      <c r="FYW7" s="516" t="s">
        <v>666</v>
      </c>
      <c r="FYX7" s="516"/>
      <c r="FYY7" s="516" t="s">
        <v>3318</v>
      </c>
      <c r="FYZ7" s="516" t="s">
        <v>3319</v>
      </c>
      <c r="FZA7" s="516" t="s">
        <v>3325</v>
      </c>
      <c r="FZB7" s="516" t="s">
        <v>666</v>
      </c>
      <c r="FZC7" s="516"/>
      <c r="FZD7" s="516" t="s">
        <v>3318</v>
      </c>
      <c r="FZE7" s="516" t="s">
        <v>3319</v>
      </c>
      <c r="FZF7" s="516" t="s">
        <v>3325</v>
      </c>
      <c r="FZG7" s="516" t="s">
        <v>666</v>
      </c>
      <c r="FZH7" s="516"/>
      <c r="FZI7" s="516" t="s">
        <v>3318</v>
      </c>
      <c r="FZJ7" s="516" t="s">
        <v>3319</v>
      </c>
      <c r="FZK7" s="516" t="s">
        <v>3325</v>
      </c>
      <c r="FZL7" s="516" t="s">
        <v>666</v>
      </c>
      <c r="FZM7" s="516"/>
      <c r="FZN7" s="516" t="s">
        <v>3318</v>
      </c>
      <c r="FZO7" s="516" t="s">
        <v>3319</v>
      </c>
      <c r="FZP7" s="516" t="s">
        <v>3325</v>
      </c>
      <c r="FZQ7" s="516" t="s">
        <v>666</v>
      </c>
      <c r="FZR7" s="516"/>
      <c r="FZS7" s="516" t="s">
        <v>3318</v>
      </c>
      <c r="FZT7" s="516" t="s">
        <v>3319</v>
      </c>
      <c r="FZU7" s="516" t="s">
        <v>3325</v>
      </c>
      <c r="FZV7" s="516" t="s">
        <v>666</v>
      </c>
      <c r="FZW7" s="516"/>
      <c r="FZX7" s="516" t="s">
        <v>3318</v>
      </c>
      <c r="FZY7" s="516" t="s">
        <v>3319</v>
      </c>
      <c r="FZZ7" s="516" t="s">
        <v>3325</v>
      </c>
      <c r="GAA7" s="516" t="s">
        <v>666</v>
      </c>
      <c r="GAB7" s="516"/>
      <c r="GAC7" s="516" t="s">
        <v>3318</v>
      </c>
      <c r="GAD7" s="516" t="s">
        <v>3319</v>
      </c>
      <c r="GAE7" s="516" t="s">
        <v>3325</v>
      </c>
      <c r="GAF7" s="516" t="s">
        <v>666</v>
      </c>
      <c r="GAG7" s="516"/>
      <c r="GAH7" s="516" t="s">
        <v>3318</v>
      </c>
      <c r="GAI7" s="516" t="s">
        <v>3319</v>
      </c>
      <c r="GAJ7" s="516" t="s">
        <v>3325</v>
      </c>
      <c r="GAK7" s="516" t="s">
        <v>666</v>
      </c>
      <c r="GAL7" s="516"/>
      <c r="GAM7" s="516" t="s">
        <v>3318</v>
      </c>
      <c r="GAN7" s="516" t="s">
        <v>3319</v>
      </c>
      <c r="GAO7" s="516" t="s">
        <v>3325</v>
      </c>
      <c r="GAP7" s="516" t="s">
        <v>666</v>
      </c>
      <c r="GAQ7" s="516"/>
      <c r="GAR7" s="516" t="s">
        <v>3318</v>
      </c>
      <c r="GAS7" s="516" t="s">
        <v>3319</v>
      </c>
      <c r="GAT7" s="516" t="s">
        <v>3325</v>
      </c>
      <c r="GAU7" s="516" t="s">
        <v>666</v>
      </c>
      <c r="GAV7" s="516"/>
      <c r="GAW7" s="516" t="s">
        <v>3318</v>
      </c>
      <c r="GAX7" s="516" t="s">
        <v>3319</v>
      </c>
      <c r="GAY7" s="516" t="s">
        <v>3325</v>
      </c>
      <c r="GAZ7" s="516" t="s">
        <v>666</v>
      </c>
      <c r="GBA7" s="516"/>
      <c r="GBB7" s="516" t="s">
        <v>3318</v>
      </c>
      <c r="GBC7" s="516" t="s">
        <v>3319</v>
      </c>
      <c r="GBD7" s="516" t="s">
        <v>3325</v>
      </c>
      <c r="GBE7" s="516" t="s">
        <v>666</v>
      </c>
      <c r="GBF7" s="516"/>
      <c r="GBG7" s="516" t="s">
        <v>3318</v>
      </c>
      <c r="GBH7" s="516" t="s">
        <v>3319</v>
      </c>
      <c r="GBI7" s="516" t="s">
        <v>3325</v>
      </c>
      <c r="GBJ7" s="516" t="s">
        <v>666</v>
      </c>
      <c r="GBK7" s="516"/>
      <c r="GBL7" s="516" t="s">
        <v>3318</v>
      </c>
      <c r="GBM7" s="516" t="s">
        <v>3319</v>
      </c>
      <c r="GBN7" s="516" t="s">
        <v>3325</v>
      </c>
      <c r="GBO7" s="516" t="s">
        <v>666</v>
      </c>
      <c r="GBP7" s="516"/>
      <c r="GBQ7" s="516" t="s">
        <v>3318</v>
      </c>
      <c r="GBR7" s="516" t="s">
        <v>3319</v>
      </c>
      <c r="GBS7" s="516" t="s">
        <v>3325</v>
      </c>
      <c r="GBT7" s="516" t="s">
        <v>666</v>
      </c>
      <c r="GBU7" s="516"/>
      <c r="GBV7" s="516" t="s">
        <v>3318</v>
      </c>
      <c r="GBW7" s="516" t="s">
        <v>3319</v>
      </c>
      <c r="GBX7" s="516" t="s">
        <v>3325</v>
      </c>
      <c r="GBY7" s="516" t="s">
        <v>666</v>
      </c>
      <c r="GBZ7" s="516"/>
      <c r="GCA7" s="516" t="s">
        <v>3318</v>
      </c>
      <c r="GCB7" s="516" t="s">
        <v>3319</v>
      </c>
      <c r="GCC7" s="516" t="s">
        <v>3325</v>
      </c>
      <c r="GCD7" s="516" t="s">
        <v>666</v>
      </c>
      <c r="GCE7" s="516"/>
      <c r="GCF7" s="516" t="s">
        <v>3318</v>
      </c>
      <c r="GCG7" s="516" t="s">
        <v>3319</v>
      </c>
      <c r="GCH7" s="516" t="s">
        <v>3325</v>
      </c>
      <c r="GCI7" s="516" t="s">
        <v>666</v>
      </c>
      <c r="GCJ7" s="516"/>
      <c r="GCK7" s="516" t="s">
        <v>3318</v>
      </c>
      <c r="GCL7" s="516" t="s">
        <v>3319</v>
      </c>
      <c r="GCM7" s="516" t="s">
        <v>3325</v>
      </c>
      <c r="GCN7" s="516" t="s">
        <v>666</v>
      </c>
      <c r="GCO7" s="516"/>
      <c r="GCP7" s="516" t="s">
        <v>3318</v>
      </c>
      <c r="GCQ7" s="516" t="s">
        <v>3319</v>
      </c>
      <c r="GCR7" s="516" t="s">
        <v>3325</v>
      </c>
      <c r="GCS7" s="516" t="s">
        <v>666</v>
      </c>
      <c r="GCT7" s="516"/>
      <c r="GCU7" s="516" t="s">
        <v>3318</v>
      </c>
      <c r="GCV7" s="516" t="s">
        <v>3319</v>
      </c>
      <c r="GCW7" s="516" t="s">
        <v>3325</v>
      </c>
      <c r="GCX7" s="516" t="s">
        <v>666</v>
      </c>
      <c r="GCY7" s="516"/>
      <c r="GCZ7" s="516" t="s">
        <v>3318</v>
      </c>
      <c r="GDA7" s="516" t="s">
        <v>3319</v>
      </c>
      <c r="GDB7" s="516" t="s">
        <v>3325</v>
      </c>
      <c r="GDC7" s="516" t="s">
        <v>666</v>
      </c>
      <c r="GDD7" s="516"/>
      <c r="GDE7" s="516" t="s">
        <v>3318</v>
      </c>
      <c r="GDF7" s="516" t="s">
        <v>3319</v>
      </c>
      <c r="GDG7" s="516" t="s">
        <v>3325</v>
      </c>
      <c r="GDH7" s="516" t="s">
        <v>666</v>
      </c>
      <c r="GDI7" s="516"/>
      <c r="GDJ7" s="516" t="s">
        <v>3318</v>
      </c>
      <c r="GDK7" s="516" t="s">
        <v>3319</v>
      </c>
      <c r="GDL7" s="516" t="s">
        <v>3325</v>
      </c>
      <c r="GDM7" s="516" t="s">
        <v>666</v>
      </c>
      <c r="GDN7" s="516"/>
      <c r="GDO7" s="516" t="s">
        <v>3318</v>
      </c>
      <c r="GDP7" s="516" t="s">
        <v>3319</v>
      </c>
      <c r="GDQ7" s="516" t="s">
        <v>3325</v>
      </c>
      <c r="GDR7" s="516" t="s">
        <v>666</v>
      </c>
      <c r="GDS7" s="516"/>
      <c r="GDT7" s="516" t="s">
        <v>3318</v>
      </c>
      <c r="GDU7" s="516" t="s">
        <v>3319</v>
      </c>
      <c r="GDV7" s="516" t="s">
        <v>3325</v>
      </c>
      <c r="GDW7" s="516" t="s">
        <v>666</v>
      </c>
      <c r="GDX7" s="516"/>
      <c r="GDY7" s="516" t="s">
        <v>3318</v>
      </c>
      <c r="GDZ7" s="516" t="s">
        <v>3319</v>
      </c>
      <c r="GEA7" s="516" t="s">
        <v>3325</v>
      </c>
      <c r="GEB7" s="516" t="s">
        <v>666</v>
      </c>
      <c r="GEC7" s="516"/>
      <c r="GED7" s="516" t="s">
        <v>3318</v>
      </c>
      <c r="GEE7" s="516" t="s">
        <v>3319</v>
      </c>
      <c r="GEF7" s="516" t="s">
        <v>3325</v>
      </c>
      <c r="GEG7" s="516" t="s">
        <v>666</v>
      </c>
      <c r="GEH7" s="516"/>
      <c r="GEI7" s="516" t="s">
        <v>3318</v>
      </c>
      <c r="GEJ7" s="516" t="s">
        <v>3319</v>
      </c>
      <c r="GEK7" s="516" t="s">
        <v>3325</v>
      </c>
      <c r="GEL7" s="516" t="s">
        <v>666</v>
      </c>
      <c r="GEM7" s="516"/>
      <c r="GEN7" s="516" t="s">
        <v>3318</v>
      </c>
      <c r="GEO7" s="516" t="s">
        <v>3319</v>
      </c>
      <c r="GEP7" s="516" t="s">
        <v>3325</v>
      </c>
      <c r="GEQ7" s="516" t="s">
        <v>666</v>
      </c>
      <c r="GER7" s="516"/>
      <c r="GES7" s="516" t="s">
        <v>3318</v>
      </c>
      <c r="GET7" s="516" t="s">
        <v>3319</v>
      </c>
      <c r="GEU7" s="516" t="s">
        <v>3325</v>
      </c>
      <c r="GEV7" s="516" t="s">
        <v>666</v>
      </c>
      <c r="GEW7" s="516"/>
      <c r="GEX7" s="516" t="s">
        <v>3318</v>
      </c>
      <c r="GEY7" s="516" t="s">
        <v>3319</v>
      </c>
      <c r="GEZ7" s="516" t="s">
        <v>3325</v>
      </c>
      <c r="GFA7" s="516" t="s">
        <v>666</v>
      </c>
      <c r="GFB7" s="516"/>
      <c r="GFC7" s="516" t="s">
        <v>3318</v>
      </c>
      <c r="GFD7" s="516" t="s">
        <v>3319</v>
      </c>
      <c r="GFE7" s="516" t="s">
        <v>3325</v>
      </c>
      <c r="GFF7" s="516" t="s">
        <v>666</v>
      </c>
      <c r="GFG7" s="516"/>
      <c r="GFH7" s="516" t="s">
        <v>3318</v>
      </c>
      <c r="GFI7" s="516" t="s">
        <v>3319</v>
      </c>
      <c r="GFJ7" s="516" t="s">
        <v>3325</v>
      </c>
      <c r="GFK7" s="516" t="s">
        <v>666</v>
      </c>
      <c r="GFL7" s="516"/>
      <c r="GFM7" s="516" t="s">
        <v>3318</v>
      </c>
      <c r="GFN7" s="516" t="s">
        <v>3319</v>
      </c>
      <c r="GFO7" s="516" t="s">
        <v>3325</v>
      </c>
      <c r="GFP7" s="516" t="s">
        <v>666</v>
      </c>
      <c r="GFQ7" s="516"/>
      <c r="GFR7" s="516" t="s">
        <v>3318</v>
      </c>
      <c r="GFS7" s="516" t="s">
        <v>3319</v>
      </c>
      <c r="GFT7" s="516" t="s">
        <v>3325</v>
      </c>
      <c r="GFU7" s="516" t="s">
        <v>666</v>
      </c>
      <c r="GFV7" s="516"/>
      <c r="GFW7" s="516" t="s">
        <v>3318</v>
      </c>
      <c r="GFX7" s="516" t="s">
        <v>3319</v>
      </c>
      <c r="GFY7" s="516" t="s">
        <v>3325</v>
      </c>
      <c r="GFZ7" s="516" t="s">
        <v>666</v>
      </c>
      <c r="GGA7" s="516"/>
      <c r="GGB7" s="516" t="s">
        <v>3318</v>
      </c>
      <c r="GGC7" s="516" t="s">
        <v>3319</v>
      </c>
      <c r="GGD7" s="516" t="s">
        <v>3325</v>
      </c>
      <c r="GGE7" s="516" t="s">
        <v>666</v>
      </c>
      <c r="GGF7" s="516"/>
      <c r="GGG7" s="516" t="s">
        <v>3318</v>
      </c>
      <c r="GGH7" s="516" t="s">
        <v>3319</v>
      </c>
      <c r="GGI7" s="516" t="s">
        <v>3325</v>
      </c>
      <c r="GGJ7" s="516" t="s">
        <v>666</v>
      </c>
      <c r="GGK7" s="516"/>
      <c r="GGL7" s="516" t="s">
        <v>3318</v>
      </c>
      <c r="GGM7" s="516" t="s">
        <v>3319</v>
      </c>
      <c r="GGN7" s="516" t="s">
        <v>3325</v>
      </c>
      <c r="GGO7" s="516" t="s">
        <v>666</v>
      </c>
      <c r="GGP7" s="516"/>
      <c r="GGQ7" s="516" t="s">
        <v>3318</v>
      </c>
      <c r="GGR7" s="516" t="s">
        <v>3319</v>
      </c>
      <c r="GGS7" s="516" t="s">
        <v>3325</v>
      </c>
      <c r="GGT7" s="516" t="s">
        <v>666</v>
      </c>
      <c r="GGU7" s="516"/>
      <c r="GGV7" s="516" t="s">
        <v>3318</v>
      </c>
      <c r="GGW7" s="516" t="s">
        <v>3319</v>
      </c>
      <c r="GGX7" s="516" t="s">
        <v>3325</v>
      </c>
      <c r="GGY7" s="516" t="s">
        <v>666</v>
      </c>
      <c r="GGZ7" s="516"/>
      <c r="GHA7" s="516" t="s">
        <v>3318</v>
      </c>
      <c r="GHB7" s="516" t="s">
        <v>3319</v>
      </c>
      <c r="GHC7" s="516" t="s">
        <v>3325</v>
      </c>
      <c r="GHD7" s="516" t="s">
        <v>666</v>
      </c>
      <c r="GHE7" s="516"/>
      <c r="GHF7" s="516" t="s">
        <v>3318</v>
      </c>
      <c r="GHG7" s="516" t="s">
        <v>3319</v>
      </c>
      <c r="GHH7" s="516" t="s">
        <v>3325</v>
      </c>
      <c r="GHI7" s="516" t="s">
        <v>666</v>
      </c>
      <c r="GHJ7" s="516"/>
      <c r="GHK7" s="516" t="s">
        <v>3318</v>
      </c>
      <c r="GHL7" s="516" t="s">
        <v>3319</v>
      </c>
      <c r="GHM7" s="516" t="s">
        <v>3325</v>
      </c>
      <c r="GHN7" s="516" t="s">
        <v>666</v>
      </c>
      <c r="GHO7" s="516"/>
      <c r="GHP7" s="516" t="s">
        <v>3318</v>
      </c>
      <c r="GHQ7" s="516" t="s">
        <v>3319</v>
      </c>
      <c r="GHR7" s="516" t="s">
        <v>3325</v>
      </c>
      <c r="GHS7" s="516" t="s">
        <v>666</v>
      </c>
      <c r="GHT7" s="516"/>
      <c r="GHU7" s="516" t="s">
        <v>3318</v>
      </c>
      <c r="GHV7" s="516" t="s">
        <v>3319</v>
      </c>
      <c r="GHW7" s="516" t="s">
        <v>3325</v>
      </c>
      <c r="GHX7" s="516" t="s">
        <v>666</v>
      </c>
      <c r="GHY7" s="516"/>
      <c r="GHZ7" s="516" t="s">
        <v>3318</v>
      </c>
      <c r="GIA7" s="516" t="s">
        <v>3319</v>
      </c>
      <c r="GIB7" s="516" t="s">
        <v>3325</v>
      </c>
      <c r="GIC7" s="516" t="s">
        <v>666</v>
      </c>
      <c r="GID7" s="516"/>
      <c r="GIE7" s="516" t="s">
        <v>3318</v>
      </c>
      <c r="GIF7" s="516" t="s">
        <v>3319</v>
      </c>
      <c r="GIG7" s="516" t="s">
        <v>3325</v>
      </c>
      <c r="GIH7" s="516" t="s">
        <v>666</v>
      </c>
      <c r="GII7" s="516"/>
      <c r="GIJ7" s="516" t="s">
        <v>3318</v>
      </c>
      <c r="GIK7" s="516" t="s">
        <v>3319</v>
      </c>
      <c r="GIL7" s="516" t="s">
        <v>3325</v>
      </c>
      <c r="GIM7" s="516" t="s">
        <v>666</v>
      </c>
      <c r="GIN7" s="516"/>
      <c r="GIO7" s="516" t="s">
        <v>3318</v>
      </c>
      <c r="GIP7" s="516" t="s">
        <v>3319</v>
      </c>
      <c r="GIQ7" s="516" t="s">
        <v>3325</v>
      </c>
      <c r="GIR7" s="516" t="s">
        <v>666</v>
      </c>
      <c r="GIS7" s="516"/>
      <c r="GIT7" s="516" t="s">
        <v>3318</v>
      </c>
      <c r="GIU7" s="516" t="s">
        <v>3319</v>
      </c>
      <c r="GIV7" s="516" t="s">
        <v>3325</v>
      </c>
      <c r="GIW7" s="516" t="s">
        <v>666</v>
      </c>
      <c r="GIX7" s="516"/>
      <c r="GIY7" s="516" t="s">
        <v>3318</v>
      </c>
      <c r="GIZ7" s="516" t="s">
        <v>3319</v>
      </c>
      <c r="GJA7" s="516" t="s">
        <v>3325</v>
      </c>
      <c r="GJB7" s="516" t="s">
        <v>666</v>
      </c>
      <c r="GJC7" s="516"/>
      <c r="GJD7" s="516" t="s">
        <v>3318</v>
      </c>
      <c r="GJE7" s="516" t="s">
        <v>3319</v>
      </c>
      <c r="GJF7" s="516" t="s">
        <v>3325</v>
      </c>
      <c r="GJG7" s="516" t="s">
        <v>666</v>
      </c>
      <c r="GJH7" s="516"/>
      <c r="GJI7" s="516" t="s">
        <v>3318</v>
      </c>
      <c r="GJJ7" s="516" t="s">
        <v>3319</v>
      </c>
      <c r="GJK7" s="516" t="s">
        <v>3325</v>
      </c>
      <c r="GJL7" s="516" t="s">
        <v>666</v>
      </c>
      <c r="GJM7" s="516"/>
      <c r="GJN7" s="516" t="s">
        <v>3318</v>
      </c>
      <c r="GJO7" s="516" t="s">
        <v>3319</v>
      </c>
      <c r="GJP7" s="516" t="s">
        <v>3325</v>
      </c>
      <c r="GJQ7" s="516" t="s">
        <v>666</v>
      </c>
      <c r="GJR7" s="516"/>
      <c r="GJS7" s="516" t="s">
        <v>3318</v>
      </c>
      <c r="GJT7" s="516" t="s">
        <v>3319</v>
      </c>
      <c r="GJU7" s="516" t="s">
        <v>3325</v>
      </c>
      <c r="GJV7" s="516" t="s">
        <v>666</v>
      </c>
      <c r="GJW7" s="516"/>
      <c r="GJX7" s="516" t="s">
        <v>3318</v>
      </c>
      <c r="GJY7" s="516" t="s">
        <v>3319</v>
      </c>
      <c r="GJZ7" s="516" t="s">
        <v>3325</v>
      </c>
      <c r="GKA7" s="516" t="s">
        <v>666</v>
      </c>
      <c r="GKB7" s="516"/>
      <c r="GKC7" s="516" t="s">
        <v>3318</v>
      </c>
      <c r="GKD7" s="516" t="s">
        <v>3319</v>
      </c>
      <c r="GKE7" s="516" t="s">
        <v>3325</v>
      </c>
      <c r="GKF7" s="516" t="s">
        <v>666</v>
      </c>
      <c r="GKG7" s="516"/>
      <c r="GKH7" s="516" t="s">
        <v>3318</v>
      </c>
      <c r="GKI7" s="516" t="s">
        <v>3319</v>
      </c>
      <c r="GKJ7" s="516" t="s">
        <v>3325</v>
      </c>
      <c r="GKK7" s="516" t="s">
        <v>666</v>
      </c>
      <c r="GKL7" s="516"/>
      <c r="GKM7" s="516" t="s">
        <v>3318</v>
      </c>
      <c r="GKN7" s="516" t="s">
        <v>3319</v>
      </c>
      <c r="GKO7" s="516" t="s">
        <v>3325</v>
      </c>
      <c r="GKP7" s="516" t="s">
        <v>666</v>
      </c>
      <c r="GKQ7" s="516"/>
      <c r="GKR7" s="516" t="s">
        <v>3318</v>
      </c>
      <c r="GKS7" s="516" t="s">
        <v>3319</v>
      </c>
      <c r="GKT7" s="516" t="s">
        <v>3325</v>
      </c>
      <c r="GKU7" s="516" t="s">
        <v>666</v>
      </c>
      <c r="GKV7" s="516"/>
      <c r="GKW7" s="516" t="s">
        <v>3318</v>
      </c>
      <c r="GKX7" s="516" t="s">
        <v>3319</v>
      </c>
      <c r="GKY7" s="516" t="s">
        <v>3325</v>
      </c>
      <c r="GKZ7" s="516" t="s">
        <v>666</v>
      </c>
      <c r="GLA7" s="516"/>
      <c r="GLB7" s="516" t="s">
        <v>3318</v>
      </c>
      <c r="GLC7" s="516" t="s">
        <v>3319</v>
      </c>
      <c r="GLD7" s="516" t="s">
        <v>3325</v>
      </c>
      <c r="GLE7" s="516" t="s">
        <v>666</v>
      </c>
      <c r="GLF7" s="516"/>
      <c r="GLG7" s="516" t="s">
        <v>3318</v>
      </c>
      <c r="GLH7" s="516" t="s">
        <v>3319</v>
      </c>
      <c r="GLI7" s="516" t="s">
        <v>3325</v>
      </c>
      <c r="GLJ7" s="516" t="s">
        <v>666</v>
      </c>
      <c r="GLK7" s="516"/>
      <c r="GLL7" s="516" t="s">
        <v>3318</v>
      </c>
      <c r="GLM7" s="516" t="s">
        <v>3319</v>
      </c>
      <c r="GLN7" s="516" t="s">
        <v>3325</v>
      </c>
      <c r="GLO7" s="516" t="s">
        <v>666</v>
      </c>
      <c r="GLP7" s="516"/>
      <c r="GLQ7" s="516" t="s">
        <v>3318</v>
      </c>
      <c r="GLR7" s="516" t="s">
        <v>3319</v>
      </c>
      <c r="GLS7" s="516" t="s">
        <v>3325</v>
      </c>
      <c r="GLT7" s="516" t="s">
        <v>666</v>
      </c>
      <c r="GLU7" s="516"/>
      <c r="GLV7" s="516" t="s">
        <v>3318</v>
      </c>
      <c r="GLW7" s="516" t="s">
        <v>3319</v>
      </c>
      <c r="GLX7" s="516" t="s">
        <v>3325</v>
      </c>
      <c r="GLY7" s="516" t="s">
        <v>666</v>
      </c>
      <c r="GLZ7" s="516"/>
      <c r="GMA7" s="516" t="s">
        <v>3318</v>
      </c>
      <c r="GMB7" s="516" t="s">
        <v>3319</v>
      </c>
      <c r="GMC7" s="516" t="s">
        <v>3325</v>
      </c>
      <c r="GMD7" s="516" t="s">
        <v>666</v>
      </c>
      <c r="GME7" s="516"/>
      <c r="GMF7" s="516" t="s">
        <v>3318</v>
      </c>
      <c r="GMG7" s="516" t="s">
        <v>3319</v>
      </c>
      <c r="GMH7" s="516" t="s">
        <v>3325</v>
      </c>
      <c r="GMI7" s="516" t="s">
        <v>666</v>
      </c>
      <c r="GMJ7" s="516"/>
      <c r="GMK7" s="516" t="s">
        <v>3318</v>
      </c>
      <c r="GML7" s="516" t="s">
        <v>3319</v>
      </c>
      <c r="GMM7" s="516" t="s">
        <v>3325</v>
      </c>
      <c r="GMN7" s="516" t="s">
        <v>666</v>
      </c>
      <c r="GMO7" s="516"/>
      <c r="GMP7" s="516" t="s">
        <v>3318</v>
      </c>
      <c r="GMQ7" s="516" t="s">
        <v>3319</v>
      </c>
      <c r="GMR7" s="516" t="s">
        <v>3325</v>
      </c>
      <c r="GMS7" s="516" t="s">
        <v>666</v>
      </c>
      <c r="GMT7" s="516"/>
      <c r="GMU7" s="516" t="s">
        <v>3318</v>
      </c>
      <c r="GMV7" s="516" t="s">
        <v>3319</v>
      </c>
      <c r="GMW7" s="516" t="s">
        <v>3325</v>
      </c>
      <c r="GMX7" s="516" t="s">
        <v>666</v>
      </c>
      <c r="GMY7" s="516"/>
      <c r="GMZ7" s="516" t="s">
        <v>3318</v>
      </c>
      <c r="GNA7" s="516" t="s">
        <v>3319</v>
      </c>
      <c r="GNB7" s="516" t="s">
        <v>3325</v>
      </c>
      <c r="GNC7" s="516" t="s">
        <v>666</v>
      </c>
      <c r="GND7" s="516"/>
      <c r="GNE7" s="516" t="s">
        <v>3318</v>
      </c>
      <c r="GNF7" s="516" t="s">
        <v>3319</v>
      </c>
      <c r="GNG7" s="516" t="s">
        <v>3325</v>
      </c>
      <c r="GNH7" s="516" t="s">
        <v>666</v>
      </c>
      <c r="GNI7" s="516"/>
      <c r="GNJ7" s="516" t="s">
        <v>3318</v>
      </c>
      <c r="GNK7" s="516" t="s">
        <v>3319</v>
      </c>
      <c r="GNL7" s="516" t="s">
        <v>3325</v>
      </c>
      <c r="GNM7" s="516" t="s">
        <v>666</v>
      </c>
      <c r="GNN7" s="516"/>
      <c r="GNO7" s="516" t="s">
        <v>3318</v>
      </c>
      <c r="GNP7" s="516" t="s">
        <v>3319</v>
      </c>
      <c r="GNQ7" s="516" t="s">
        <v>3325</v>
      </c>
      <c r="GNR7" s="516" t="s">
        <v>666</v>
      </c>
      <c r="GNS7" s="516"/>
      <c r="GNT7" s="516" t="s">
        <v>3318</v>
      </c>
      <c r="GNU7" s="516" t="s">
        <v>3319</v>
      </c>
      <c r="GNV7" s="516" t="s">
        <v>3325</v>
      </c>
      <c r="GNW7" s="516" t="s">
        <v>666</v>
      </c>
      <c r="GNX7" s="516"/>
      <c r="GNY7" s="516" t="s">
        <v>3318</v>
      </c>
      <c r="GNZ7" s="516" t="s">
        <v>3319</v>
      </c>
      <c r="GOA7" s="516" t="s">
        <v>3325</v>
      </c>
      <c r="GOB7" s="516" t="s">
        <v>666</v>
      </c>
      <c r="GOC7" s="516"/>
      <c r="GOD7" s="516" t="s">
        <v>3318</v>
      </c>
      <c r="GOE7" s="516" t="s">
        <v>3319</v>
      </c>
      <c r="GOF7" s="516" t="s">
        <v>3325</v>
      </c>
      <c r="GOG7" s="516" t="s">
        <v>666</v>
      </c>
      <c r="GOH7" s="516"/>
      <c r="GOI7" s="516" t="s">
        <v>3318</v>
      </c>
      <c r="GOJ7" s="516" t="s">
        <v>3319</v>
      </c>
      <c r="GOK7" s="516" t="s">
        <v>3325</v>
      </c>
      <c r="GOL7" s="516" t="s">
        <v>666</v>
      </c>
      <c r="GOM7" s="516"/>
      <c r="GON7" s="516" t="s">
        <v>3318</v>
      </c>
      <c r="GOO7" s="516" t="s">
        <v>3319</v>
      </c>
      <c r="GOP7" s="516" t="s">
        <v>3325</v>
      </c>
      <c r="GOQ7" s="516" t="s">
        <v>666</v>
      </c>
      <c r="GOR7" s="516"/>
      <c r="GOS7" s="516" t="s">
        <v>3318</v>
      </c>
      <c r="GOT7" s="516" t="s">
        <v>3319</v>
      </c>
      <c r="GOU7" s="516" t="s">
        <v>3325</v>
      </c>
      <c r="GOV7" s="516" t="s">
        <v>666</v>
      </c>
      <c r="GOW7" s="516"/>
      <c r="GOX7" s="516" t="s">
        <v>3318</v>
      </c>
      <c r="GOY7" s="516" t="s">
        <v>3319</v>
      </c>
      <c r="GOZ7" s="516" t="s">
        <v>3325</v>
      </c>
      <c r="GPA7" s="516" t="s">
        <v>666</v>
      </c>
      <c r="GPB7" s="516"/>
      <c r="GPC7" s="516" t="s">
        <v>3318</v>
      </c>
      <c r="GPD7" s="516" t="s">
        <v>3319</v>
      </c>
      <c r="GPE7" s="516" t="s">
        <v>3325</v>
      </c>
      <c r="GPF7" s="516" t="s">
        <v>666</v>
      </c>
      <c r="GPG7" s="516"/>
      <c r="GPH7" s="516" t="s">
        <v>3318</v>
      </c>
      <c r="GPI7" s="516" t="s">
        <v>3319</v>
      </c>
      <c r="GPJ7" s="516" t="s">
        <v>3325</v>
      </c>
      <c r="GPK7" s="516" t="s">
        <v>666</v>
      </c>
      <c r="GPL7" s="516"/>
      <c r="GPM7" s="516" t="s">
        <v>3318</v>
      </c>
      <c r="GPN7" s="516" t="s">
        <v>3319</v>
      </c>
      <c r="GPO7" s="516" t="s">
        <v>3325</v>
      </c>
      <c r="GPP7" s="516" t="s">
        <v>666</v>
      </c>
      <c r="GPQ7" s="516"/>
      <c r="GPR7" s="516" t="s">
        <v>3318</v>
      </c>
      <c r="GPS7" s="516" t="s">
        <v>3319</v>
      </c>
      <c r="GPT7" s="516" t="s">
        <v>3325</v>
      </c>
      <c r="GPU7" s="516" t="s">
        <v>666</v>
      </c>
      <c r="GPV7" s="516"/>
      <c r="GPW7" s="516" t="s">
        <v>3318</v>
      </c>
      <c r="GPX7" s="516" t="s">
        <v>3319</v>
      </c>
      <c r="GPY7" s="516" t="s">
        <v>3325</v>
      </c>
      <c r="GPZ7" s="516" t="s">
        <v>666</v>
      </c>
      <c r="GQA7" s="516"/>
      <c r="GQB7" s="516" t="s">
        <v>3318</v>
      </c>
      <c r="GQC7" s="516" t="s">
        <v>3319</v>
      </c>
      <c r="GQD7" s="516" t="s">
        <v>3325</v>
      </c>
      <c r="GQE7" s="516" t="s">
        <v>666</v>
      </c>
      <c r="GQF7" s="516"/>
      <c r="GQG7" s="516" t="s">
        <v>3318</v>
      </c>
      <c r="GQH7" s="516" t="s">
        <v>3319</v>
      </c>
      <c r="GQI7" s="516" t="s">
        <v>3325</v>
      </c>
      <c r="GQJ7" s="516" t="s">
        <v>666</v>
      </c>
      <c r="GQK7" s="516"/>
      <c r="GQL7" s="516" t="s">
        <v>3318</v>
      </c>
      <c r="GQM7" s="516" t="s">
        <v>3319</v>
      </c>
      <c r="GQN7" s="516" t="s">
        <v>3325</v>
      </c>
      <c r="GQO7" s="516" t="s">
        <v>666</v>
      </c>
      <c r="GQP7" s="516"/>
      <c r="GQQ7" s="516" t="s">
        <v>3318</v>
      </c>
      <c r="GQR7" s="516" t="s">
        <v>3319</v>
      </c>
      <c r="GQS7" s="516" t="s">
        <v>3325</v>
      </c>
      <c r="GQT7" s="516" t="s">
        <v>666</v>
      </c>
      <c r="GQU7" s="516"/>
      <c r="GQV7" s="516" t="s">
        <v>3318</v>
      </c>
      <c r="GQW7" s="516" t="s">
        <v>3319</v>
      </c>
      <c r="GQX7" s="516" t="s">
        <v>3325</v>
      </c>
      <c r="GQY7" s="516" t="s">
        <v>666</v>
      </c>
      <c r="GQZ7" s="516"/>
      <c r="GRA7" s="516" t="s">
        <v>3318</v>
      </c>
      <c r="GRB7" s="516" t="s">
        <v>3319</v>
      </c>
      <c r="GRC7" s="516" t="s">
        <v>3325</v>
      </c>
      <c r="GRD7" s="516" t="s">
        <v>666</v>
      </c>
      <c r="GRE7" s="516"/>
      <c r="GRF7" s="516" t="s">
        <v>3318</v>
      </c>
      <c r="GRG7" s="516" t="s">
        <v>3319</v>
      </c>
      <c r="GRH7" s="516" t="s">
        <v>3325</v>
      </c>
      <c r="GRI7" s="516" t="s">
        <v>666</v>
      </c>
      <c r="GRJ7" s="516"/>
      <c r="GRK7" s="516" t="s">
        <v>3318</v>
      </c>
      <c r="GRL7" s="516" t="s">
        <v>3319</v>
      </c>
      <c r="GRM7" s="516" t="s">
        <v>3325</v>
      </c>
      <c r="GRN7" s="516" t="s">
        <v>666</v>
      </c>
      <c r="GRO7" s="516"/>
      <c r="GRP7" s="516" t="s">
        <v>3318</v>
      </c>
      <c r="GRQ7" s="516" t="s">
        <v>3319</v>
      </c>
      <c r="GRR7" s="516" t="s">
        <v>3325</v>
      </c>
      <c r="GRS7" s="516" t="s">
        <v>666</v>
      </c>
      <c r="GRT7" s="516"/>
      <c r="GRU7" s="516" t="s">
        <v>3318</v>
      </c>
      <c r="GRV7" s="516" t="s">
        <v>3319</v>
      </c>
      <c r="GRW7" s="516" t="s">
        <v>3325</v>
      </c>
      <c r="GRX7" s="516" t="s">
        <v>666</v>
      </c>
      <c r="GRY7" s="516"/>
      <c r="GRZ7" s="516" t="s">
        <v>3318</v>
      </c>
      <c r="GSA7" s="516" t="s">
        <v>3319</v>
      </c>
      <c r="GSB7" s="516" t="s">
        <v>3325</v>
      </c>
      <c r="GSC7" s="516" t="s">
        <v>666</v>
      </c>
      <c r="GSD7" s="516"/>
      <c r="GSE7" s="516" t="s">
        <v>3318</v>
      </c>
      <c r="GSF7" s="516" t="s">
        <v>3319</v>
      </c>
      <c r="GSG7" s="516" t="s">
        <v>3325</v>
      </c>
      <c r="GSH7" s="516" t="s">
        <v>666</v>
      </c>
      <c r="GSI7" s="516"/>
      <c r="GSJ7" s="516" t="s">
        <v>3318</v>
      </c>
      <c r="GSK7" s="516" t="s">
        <v>3319</v>
      </c>
      <c r="GSL7" s="516" t="s">
        <v>3325</v>
      </c>
      <c r="GSM7" s="516" t="s">
        <v>666</v>
      </c>
      <c r="GSN7" s="516"/>
      <c r="GSO7" s="516" t="s">
        <v>3318</v>
      </c>
      <c r="GSP7" s="516" t="s">
        <v>3319</v>
      </c>
      <c r="GSQ7" s="516" t="s">
        <v>3325</v>
      </c>
      <c r="GSR7" s="516" t="s">
        <v>666</v>
      </c>
      <c r="GSS7" s="516"/>
      <c r="GST7" s="516" t="s">
        <v>3318</v>
      </c>
      <c r="GSU7" s="516" t="s">
        <v>3319</v>
      </c>
      <c r="GSV7" s="516" t="s">
        <v>3325</v>
      </c>
      <c r="GSW7" s="516" t="s">
        <v>666</v>
      </c>
      <c r="GSX7" s="516"/>
      <c r="GSY7" s="516" t="s">
        <v>3318</v>
      </c>
      <c r="GSZ7" s="516" t="s">
        <v>3319</v>
      </c>
      <c r="GTA7" s="516" t="s">
        <v>3325</v>
      </c>
      <c r="GTB7" s="516" t="s">
        <v>666</v>
      </c>
      <c r="GTC7" s="516"/>
      <c r="GTD7" s="516" t="s">
        <v>3318</v>
      </c>
      <c r="GTE7" s="516" t="s">
        <v>3319</v>
      </c>
      <c r="GTF7" s="516" t="s">
        <v>3325</v>
      </c>
      <c r="GTG7" s="516" t="s">
        <v>666</v>
      </c>
      <c r="GTH7" s="516"/>
      <c r="GTI7" s="516" t="s">
        <v>3318</v>
      </c>
      <c r="GTJ7" s="516" t="s">
        <v>3319</v>
      </c>
      <c r="GTK7" s="516" t="s">
        <v>3325</v>
      </c>
      <c r="GTL7" s="516" t="s">
        <v>666</v>
      </c>
      <c r="GTM7" s="516"/>
      <c r="GTN7" s="516" t="s">
        <v>3318</v>
      </c>
      <c r="GTO7" s="516" t="s">
        <v>3319</v>
      </c>
      <c r="GTP7" s="516" t="s">
        <v>3325</v>
      </c>
      <c r="GTQ7" s="516" t="s">
        <v>666</v>
      </c>
      <c r="GTR7" s="516"/>
      <c r="GTS7" s="516" t="s">
        <v>3318</v>
      </c>
      <c r="GTT7" s="516" t="s">
        <v>3319</v>
      </c>
      <c r="GTU7" s="516" t="s">
        <v>3325</v>
      </c>
      <c r="GTV7" s="516" t="s">
        <v>666</v>
      </c>
      <c r="GTW7" s="516"/>
      <c r="GTX7" s="516" t="s">
        <v>3318</v>
      </c>
      <c r="GTY7" s="516" t="s">
        <v>3319</v>
      </c>
      <c r="GTZ7" s="516" t="s">
        <v>3325</v>
      </c>
      <c r="GUA7" s="516" t="s">
        <v>666</v>
      </c>
      <c r="GUB7" s="516"/>
      <c r="GUC7" s="516" t="s">
        <v>3318</v>
      </c>
      <c r="GUD7" s="516" t="s">
        <v>3319</v>
      </c>
      <c r="GUE7" s="516" t="s">
        <v>3325</v>
      </c>
      <c r="GUF7" s="516" t="s">
        <v>666</v>
      </c>
      <c r="GUG7" s="516"/>
      <c r="GUH7" s="516" t="s">
        <v>3318</v>
      </c>
      <c r="GUI7" s="516" t="s">
        <v>3319</v>
      </c>
      <c r="GUJ7" s="516" t="s">
        <v>3325</v>
      </c>
      <c r="GUK7" s="516" t="s">
        <v>666</v>
      </c>
      <c r="GUL7" s="516"/>
      <c r="GUM7" s="516" t="s">
        <v>3318</v>
      </c>
      <c r="GUN7" s="516" t="s">
        <v>3319</v>
      </c>
      <c r="GUO7" s="516" t="s">
        <v>3325</v>
      </c>
      <c r="GUP7" s="516" t="s">
        <v>666</v>
      </c>
      <c r="GUQ7" s="516"/>
      <c r="GUR7" s="516" t="s">
        <v>3318</v>
      </c>
      <c r="GUS7" s="516" t="s">
        <v>3319</v>
      </c>
      <c r="GUT7" s="516" t="s">
        <v>3325</v>
      </c>
      <c r="GUU7" s="516" t="s">
        <v>666</v>
      </c>
      <c r="GUV7" s="516"/>
      <c r="GUW7" s="516" t="s">
        <v>3318</v>
      </c>
      <c r="GUX7" s="516" t="s">
        <v>3319</v>
      </c>
      <c r="GUY7" s="516" t="s">
        <v>3325</v>
      </c>
      <c r="GUZ7" s="516" t="s">
        <v>666</v>
      </c>
      <c r="GVA7" s="516"/>
      <c r="GVB7" s="516" t="s">
        <v>3318</v>
      </c>
      <c r="GVC7" s="516" t="s">
        <v>3319</v>
      </c>
      <c r="GVD7" s="516" t="s">
        <v>3325</v>
      </c>
      <c r="GVE7" s="516" t="s">
        <v>666</v>
      </c>
      <c r="GVF7" s="516"/>
      <c r="GVG7" s="516" t="s">
        <v>3318</v>
      </c>
      <c r="GVH7" s="516" t="s">
        <v>3319</v>
      </c>
      <c r="GVI7" s="516" t="s">
        <v>3325</v>
      </c>
      <c r="GVJ7" s="516" t="s">
        <v>666</v>
      </c>
      <c r="GVK7" s="516"/>
      <c r="GVL7" s="516" t="s">
        <v>3318</v>
      </c>
      <c r="GVM7" s="516" t="s">
        <v>3319</v>
      </c>
      <c r="GVN7" s="516" t="s">
        <v>3325</v>
      </c>
      <c r="GVO7" s="516" t="s">
        <v>666</v>
      </c>
      <c r="GVP7" s="516"/>
      <c r="GVQ7" s="516" t="s">
        <v>3318</v>
      </c>
      <c r="GVR7" s="516" t="s">
        <v>3319</v>
      </c>
      <c r="GVS7" s="516" t="s">
        <v>3325</v>
      </c>
      <c r="GVT7" s="516" t="s">
        <v>666</v>
      </c>
      <c r="GVU7" s="516"/>
      <c r="GVV7" s="516" t="s">
        <v>3318</v>
      </c>
      <c r="GVW7" s="516" t="s">
        <v>3319</v>
      </c>
      <c r="GVX7" s="516" t="s">
        <v>3325</v>
      </c>
      <c r="GVY7" s="516" t="s">
        <v>666</v>
      </c>
      <c r="GVZ7" s="516"/>
      <c r="GWA7" s="516" t="s">
        <v>3318</v>
      </c>
      <c r="GWB7" s="516" t="s">
        <v>3319</v>
      </c>
      <c r="GWC7" s="516" t="s">
        <v>3325</v>
      </c>
      <c r="GWD7" s="516" t="s">
        <v>666</v>
      </c>
      <c r="GWE7" s="516"/>
      <c r="GWF7" s="516" t="s">
        <v>3318</v>
      </c>
      <c r="GWG7" s="516" t="s">
        <v>3319</v>
      </c>
      <c r="GWH7" s="516" t="s">
        <v>3325</v>
      </c>
      <c r="GWI7" s="516" t="s">
        <v>666</v>
      </c>
      <c r="GWJ7" s="516"/>
      <c r="GWK7" s="516" t="s">
        <v>3318</v>
      </c>
      <c r="GWL7" s="516" t="s">
        <v>3319</v>
      </c>
      <c r="GWM7" s="516" t="s">
        <v>3325</v>
      </c>
      <c r="GWN7" s="516" t="s">
        <v>666</v>
      </c>
      <c r="GWO7" s="516"/>
      <c r="GWP7" s="516" t="s">
        <v>3318</v>
      </c>
      <c r="GWQ7" s="516" t="s">
        <v>3319</v>
      </c>
      <c r="GWR7" s="516" t="s">
        <v>3325</v>
      </c>
      <c r="GWS7" s="516" t="s">
        <v>666</v>
      </c>
      <c r="GWT7" s="516"/>
      <c r="GWU7" s="516" t="s">
        <v>3318</v>
      </c>
      <c r="GWV7" s="516" t="s">
        <v>3319</v>
      </c>
      <c r="GWW7" s="516" t="s">
        <v>3325</v>
      </c>
      <c r="GWX7" s="516" t="s">
        <v>666</v>
      </c>
      <c r="GWY7" s="516"/>
      <c r="GWZ7" s="516" t="s">
        <v>3318</v>
      </c>
      <c r="GXA7" s="516" t="s">
        <v>3319</v>
      </c>
      <c r="GXB7" s="516" t="s">
        <v>3325</v>
      </c>
      <c r="GXC7" s="516" t="s">
        <v>666</v>
      </c>
      <c r="GXD7" s="516"/>
      <c r="GXE7" s="516" t="s">
        <v>3318</v>
      </c>
      <c r="GXF7" s="516" t="s">
        <v>3319</v>
      </c>
      <c r="GXG7" s="516" t="s">
        <v>3325</v>
      </c>
      <c r="GXH7" s="516" t="s">
        <v>666</v>
      </c>
      <c r="GXI7" s="516"/>
      <c r="GXJ7" s="516" t="s">
        <v>3318</v>
      </c>
      <c r="GXK7" s="516" t="s">
        <v>3319</v>
      </c>
      <c r="GXL7" s="516" t="s">
        <v>3325</v>
      </c>
      <c r="GXM7" s="516" t="s">
        <v>666</v>
      </c>
      <c r="GXN7" s="516"/>
      <c r="GXO7" s="516" t="s">
        <v>3318</v>
      </c>
      <c r="GXP7" s="516" t="s">
        <v>3319</v>
      </c>
      <c r="GXQ7" s="516" t="s">
        <v>3325</v>
      </c>
      <c r="GXR7" s="516" t="s">
        <v>666</v>
      </c>
      <c r="GXS7" s="516"/>
      <c r="GXT7" s="516" t="s">
        <v>3318</v>
      </c>
      <c r="GXU7" s="516" t="s">
        <v>3319</v>
      </c>
      <c r="GXV7" s="516" t="s">
        <v>3325</v>
      </c>
      <c r="GXW7" s="516" t="s">
        <v>666</v>
      </c>
      <c r="GXX7" s="516"/>
      <c r="GXY7" s="516" t="s">
        <v>3318</v>
      </c>
      <c r="GXZ7" s="516" t="s">
        <v>3319</v>
      </c>
      <c r="GYA7" s="516" t="s">
        <v>3325</v>
      </c>
      <c r="GYB7" s="516" t="s">
        <v>666</v>
      </c>
      <c r="GYC7" s="516"/>
      <c r="GYD7" s="516" t="s">
        <v>3318</v>
      </c>
      <c r="GYE7" s="516" t="s">
        <v>3319</v>
      </c>
      <c r="GYF7" s="516" t="s">
        <v>3325</v>
      </c>
      <c r="GYG7" s="516" t="s">
        <v>666</v>
      </c>
      <c r="GYH7" s="516"/>
      <c r="GYI7" s="516" t="s">
        <v>3318</v>
      </c>
      <c r="GYJ7" s="516" t="s">
        <v>3319</v>
      </c>
      <c r="GYK7" s="516" t="s">
        <v>3325</v>
      </c>
      <c r="GYL7" s="516" t="s">
        <v>666</v>
      </c>
      <c r="GYM7" s="516"/>
      <c r="GYN7" s="516" t="s">
        <v>3318</v>
      </c>
      <c r="GYO7" s="516" t="s">
        <v>3319</v>
      </c>
      <c r="GYP7" s="516" t="s">
        <v>3325</v>
      </c>
      <c r="GYQ7" s="516" t="s">
        <v>666</v>
      </c>
      <c r="GYR7" s="516"/>
      <c r="GYS7" s="516" t="s">
        <v>3318</v>
      </c>
      <c r="GYT7" s="516" t="s">
        <v>3319</v>
      </c>
      <c r="GYU7" s="516" t="s">
        <v>3325</v>
      </c>
      <c r="GYV7" s="516" t="s">
        <v>666</v>
      </c>
      <c r="GYW7" s="516"/>
      <c r="GYX7" s="516" t="s">
        <v>3318</v>
      </c>
      <c r="GYY7" s="516" t="s">
        <v>3319</v>
      </c>
      <c r="GYZ7" s="516" t="s">
        <v>3325</v>
      </c>
      <c r="GZA7" s="516" t="s">
        <v>666</v>
      </c>
      <c r="GZB7" s="516"/>
      <c r="GZC7" s="516" t="s">
        <v>3318</v>
      </c>
      <c r="GZD7" s="516" t="s">
        <v>3319</v>
      </c>
      <c r="GZE7" s="516" t="s">
        <v>3325</v>
      </c>
      <c r="GZF7" s="516" t="s">
        <v>666</v>
      </c>
      <c r="GZG7" s="516"/>
      <c r="GZH7" s="516" t="s">
        <v>3318</v>
      </c>
      <c r="GZI7" s="516" t="s">
        <v>3319</v>
      </c>
      <c r="GZJ7" s="516" t="s">
        <v>3325</v>
      </c>
      <c r="GZK7" s="516" t="s">
        <v>666</v>
      </c>
      <c r="GZL7" s="516"/>
      <c r="GZM7" s="516" t="s">
        <v>3318</v>
      </c>
      <c r="GZN7" s="516" t="s">
        <v>3319</v>
      </c>
      <c r="GZO7" s="516" t="s">
        <v>3325</v>
      </c>
      <c r="GZP7" s="516" t="s">
        <v>666</v>
      </c>
      <c r="GZQ7" s="516"/>
      <c r="GZR7" s="516" t="s">
        <v>3318</v>
      </c>
      <c r="GZS7" s="516" t="s">
        <v>3319</v>
      </c>
      <c r="GZT7" s="516" t="s">
        <v>3325</v>
      </c>
      <c r="GZU7" s="516" t="s">
        <v>666</v>
      </c>
      <c r="GZV7" s="516"/>
      <c r="GZW7" s="516" t="s">
        <v>3318</v>
      </c>
      <c r="GZX7" s="516" t="s">
        <v>3319</v>
      </c>
      <c r="GZY7" s="516" t="s">
        <v>3325</v>
      </c>
      <c r="GZZ7" s="516" t="s">
        <v>666</v>
      </c>
      <c r="HAA7" s="516"/>
      <c r="HAB7" s="516" t="s">
        <v>3318</v>
      </c>
      <c r="HAC7" s="516" t="s">
        <v>3319</v>
      </c>
      <c r="HAD7" s="516" t="s">
        <v>3325</v>
      </c>
      <c r="HAE7" s="516" t="s">
        <v>666</v>
      </c>
      <c r="HAF7" s="516"/>
      <c r="HAG7" s="516" t="s">
        <v>3318</v>
      </c>
      <c r="HAH7" s="516" t="s">
        <v>3319</v>
      </c>
      <c r="HAI7" s="516" t="s">
        <v>3325</v>
      </c>
      <c r="HAJ7" s="516" t="s">
        <v>666</v>
      </c>
      <c r="HAK7" s="516"/>
      <c r="HAL7" s="516" t="s">
        <v>3318</v>
      </c>
      <c r="HAM7" s="516" t="s">
        <v>3319</v>
      </c>
      <c r="HAN7" s="516" t="s">
        <v>3325</v>
      </c>
      <c r="HAO7" s="516" t="s">
        <v>666</v>
      </c>
      <c r="HAP7" s="516"/>
      <c r="HAQ7" s="516" t="s">
        <v>3318</v>
      </c>
      <c r="HAR7" s="516" t="s">
        <v>3319</v>
      </c>
      <c r="HAS7" s="516" t="s">
        <v>3325</v>
      </c>
      <c r="HAT7" s="516" t="s">
        <v>666</v>
      </c>
      <c r="HAU7" s="516"/>
      <c r="HAV7" s="516" t="s">
        <v>3318</v>
      </c>
      <c r="HAW7" s="516" t="s">
        <v>3319</v>
      </c>
      <c r="HAX7" s="516" t="s">
        <v>3325</v>
      </c>
      <c r="HAY7" s="516" t="s">
        <v>666</v>
      </c>
      <c r="HAZ7" s="516"/>
      <c r="HBA7" s="516" t="s">
        <v>3318</v>
      </c>
      <c r="HBB7" s="516" t="s">
        <v>3319</v>
      </c>
      <c r="HBC7" s="516" t="s">
        <v>3325</v>
      </c>
      <c r="HBD7" s="516" t="s">
        <v>666</v>
      </c>
      <c r="HBE7" s="516"/>
      <c r="HBF7" s="516" t="s">
        <v>3318</v>
      </c>
      <c r="HBG7" s="516" t="s">
        <v>3319</v>
      </c>
      <c r="HBH7" s="516" t="s">
        <v>3325</v>
      </c>
      <c r="HBI7" s="516" t="s">
        <v>666</v>
      </c>
      <c r="HBJ7" s="516"/>
      <c r="HBK7" s="516" t="s">
        <v>3318</v>
      </c>
      <c r="HBL7" s="516" t="s">
        <v>3319</v>
      </c>
      <c r="HBM7" s="516" t="s">
        <v>3325</v>
      </c>
      <c r="HBN7" s="516" t="s">
        <v>666</v>
      </c>
      <c r="HBO7" s="516"/>
      <c r="HBP7" s="516" t="s">
        <v>3318</v>
      </c>
      <c r="HBQ7" s="516" t="s">
        <v>3319</v>
      </c>
      <c r="HBR7" s="516" t="s">
        <v>3325</v>
      </c>
      <c r="HBS7" s="516" t="s">
        <v>666</v>
      </c>
      <c r="HBT7" s="516"/>
      <c r="HBU7" s="516" t="s">
        <v>3318</v>
      </c>
      <c r="HBV7" s="516" t="s">
        <v>3319</v>
      </c>
      <c r="HBW7" s="516" t="s">
        <v>3325</v>
      </c>
      <c r="HBX7" s="516" t="s">
        <v>666</v>
      </c>
      <c r="HBY7" s="516"/>
      <c r="HBZ7" s="516" t="s">
        <v>3318</v>
      </c>
      <c r="HCA7" s="516" t="s">
        <v>3319</v>
      </c>
      <c r="HCB7" s="516" t="s">
        <v>3325</v>
      </c>
      <c r="HCC7" s="516" t="s">
        <v>666</v>
      </c>
      <c r="HCD7" s="516"/>
      <c r="HCE7" s="516" t="s">
        <v>3318</v>
      </c>
      <c r="HCF7" s="516" t="s">
        <v>3319</v>
      </c>
      <c r="HCG7" s="516" t="s">
        <v>3325</v>
      </c>
      <c r="HCH7" s="516" t="s">
        <v>666</v>
      </c>
      <c r="HCI7" s="516"/>
      <c r="HCJ7" s="516" t="s">
        <v>3318</v>
      </c>
      <c r="HCK7" s="516" t="s">
        <v>3319</v>
      </c>
      <c r="HCL7" s="516" t="s">
        <v>3325</v>
      </c>
      <c r="HCM7" s="516" t="s">
        <v>666</v>
      </c>
      <c r="HCN7" s="516"/>
      <c r="HCO7" s="516" t="s">
        <v>3318</v>
      </c>
      <c r="HCP7" s="516" t="s">
        <v>3319</v>
      </c>
      <c r="HCQ7" s="516" t="s">
        <v>3325</v>
      </c>
      <c r="HCR7" s="516" t="s">
        <v>666</v>
      </c>
      <c r="HCS7" s="516"/>
      <c r="HCT7" s="516" t="s">
        <v>3318</v>
      </c>
      <c r="HCU7" s="516" t="s">
        <v>3319</v>
      </c>
      <c r="HCV7" s="516" t="s">
        <v>3325</v>
      </c>
      <c r="HCW7" s="516" t="s">
        <v>666</v>
      </c>
      <c r="HCX7" s="516"/>
      <c r="HCY7" s="516" t="s">
        <v>3318</v>
      </c>
      <c r="HCZ7" s="516" t="s">
        <v>3319</v>
      </c>
      <c r="HDA7" s="516" t="s">
        <v>3325</v>
      </c>
      <c r="HDB7" s="516" t="s">
        <v>666</v>
      </c>
      <c r="HDC7" s="516"/>
      <c r="HDD7" s="516" t="s">
        <v>3318</v>
      </c>
      <c r="HDE7" s="516" t="s">
        <v>3319</v>
      </c>
      <c r="HDF7" s="516" t="s">
        <v>3325</v>
      </c>
      <c r="HDG7" s="516" t="s">
        <v>666</v>
      </c>
      <c r="HDH7" s="516"/>
      <c r="HDI7" s="516" t="s">
        <v>3318</v>
      </c>
      <c r="HDJ7" s="516" t="s">
        <v>3319</v>
      </c>
      <c r="HDK7" s="516" t="s">
        <v>3325</v>
      </c>
      <c r="HDL7" s="516" t="s">
        <v>666</v>
      </c>
      <c r="HDM7" s="516"/>
      <c r="HDN7" s="516" t="s">
        <v>3318</v>
      </c>
      <c r="HDO7" s="516" t="s">
        <v>3319</v>
      </c>
      <c r="HDP7" s="516" t="s">
        <v>3325</v>
      </c>
      <c r="HDQ7" s="516" t="s">
        <v>666</v>
      </c>
      <c r="HDR7" s="516"/>
      <c r="HDS7" s="516" t="s">
        <v>3318</v>
      </c>
      <c r="HDT7" s="516" t="s">
        <v>3319</v>
      </c>
      <c r="HDU7" s="516" t="s">
        <v>3325</v>
      </c>
      <c r="HDV7" s="516" t="s">
        <v>666</v>
      </c>
      <c r="HDW7" s="516"/>
      <c r="HDX7" s="516" t="s">
        <v>3318</v>
      </c>
      <c r="HDY7" s="516" t="s">
        <v>3319</v>
      </c>
      <c r="HDZ7" s="516" t="s">
        <v>3325</v>
      </c>
      <c r="HEA7" s="516" t="s">
        <v>666</v>
      </c>
      <c r="HEB7" s="516"/>
      <c r="HEC7" s="516" t="s">
        <v>3318</v>
      </c>
      <c r="HED7" s="516" t="s">
        <v>3319</v>
      </c>
      <c r="HEE7" s="516" t="s">
        <v>3325</v>
      </c>
      <c r="HEF7" s="516" t="s">
        <v>666</v>
      </c>
      <c r="HEG7" s="516"/>
      <c r="HEH7" s="516" t="s">
        <v>3318</v>
      </c>
      <c r="HEI7" s="516" t="s">
        <v>3319</v>
      </c>
      <c r="HEJ7" s="516" t="s">
        <v>3325</v>
      </c>
      <c r="HEK7" s="516" t="s">
        <v>666</v>
      </c>
      <c r="HEL7" s="516"/>
      <c r="HEM7" s="516" t="s">
        <v>3318</v>
      </c>
      <c r="HEN7" s="516" t="s">
        <v>3319</v>
      </c>
      <c r="HEO7" s="516" t="s">
        <v>3325</v>
      </c>
      <c r="HEP7" s="516" t="s">
        <v>666</v>
      </c>
      <c r="HEQ7" s="516"/>
      <c r="HER7" s="516" t="s">
        <v>3318</v>
      </c>
      <c r="HES7" s="516" t="s">
        <v>3319</v>
      </c>
      <c r="HET7" s="516" t="s">
        <v>3325</v>
      </c>
      <c r="HEU7" s="516" t="s">
        <v>666</v>
      </c>
      <c r="HEV7" s="516"/>
      <c r="HEW7" s="516" t="s">
        <v>3318</v>
      </c>
      <c r="HEX7" s="516" t="s">
        <v>3319</v>
      </c>
      <c r="HEY7" s="516" t="s">
        <v>3325</v>
      </c>
      <c r="HEZ7" s="516" t="s">
        <v>666</v>
      </c>
      <c r="HFA7" s="516"/>
      <c r="HFB7" s="516" t="s">
        <v>3318</v>
      </c>
      <c r="HFC7" s="516" t="s">
        <v>3319</v>
      </c>
      <c r="HFD7" s="516" t="s">
        <v>3325</v>
      </c>
      <c r="HFE7" s="516" t="s">
        <v>666</v>
      </c>
      <c r="HFF7" s="516"/>
      <c r="HFG7" s="516" t="s">
        <v>3318</v>
      </c>
      <c r="HFH7" s="516" t="s">
        <v>3319</v>
      </c>
      <c r="HFI7" s="516" t="s">
        <v>3325</v>
      </c>
      <c r="HFJ7" s="516" t="s">
        <v>666</v>
      </c>
      <c r="HFK7" s="516"/>
      <c r="HFL7" s="516" t="s">
        <v>3318</v>
      </c>
      <c r="HFM7" s="516" t="s">
        <v>3319</v>
      </c>
      <c r="HFN7" s="516" t="s">
        <v>3325</v>
      </c>
      <c r="HFO7" s="516" t="s">
        <v>666</v>
      </c>
      <c r="HFP7" s="516"/>
      <c r="HFQ7" s="516" t="s">
        <v>3318</v>
      </c>
      <c r="HFR7" s="516" t="s">
        <v>3319</v>
      </c>
      <c r="HFS7" s="516" t="s">
        <v>3325</v>
      </c>
      <c r="HFT7" s="516" t="s">
        <v>666</v>
      </c>
      <c r="HFU7" s="516"/>
      <c r="HFV7" s="516" t="s">
        <v>3318</v>
      </c>
      <c r="HFW7" s="516" t="s">
        <v>3319</v>
      </c>
      <c r="HFX7" s="516" t="s">
        <v>3325</v>
      </c>
      <c r="HFY7" s="516" t="s">
        <v>666</v>
      </c>
      <c r="HFZ7" s="516"/>
      <c r="HGA7" s="516" t="s">
        <v>3318</v>
      </c>
      <c r="HGB7" s="516" t="s">
        <v>3319</v>
      </c>
      <c r="HGC7" s="516" t="s">
        <v>3325</v>
      </c>
      <c r="HGD7" s="516" t="s">
        <v>666</v>
      </c>
      <c r="HGE7" s="516"/>
      <c r="HGF7" s="516" t="s">
        <v>3318</v>
      </c>
      <c r="HGG7" s="516" t="s">
        <v>3319</v>
      </c>
      <c r="HGH7" s="516" t="s">
        <v>3325</v>
      </c>
      <c r="HGI7" s="516" t="s">
        <v>666</v>
      </c>
      <c r="HGJ7" s="516"/>
      <c r="HGK7" s="516" t="s">
        <v>3318</v>
      </c>
      <c r="HGL7" s="516" t="s">
        <v>3319</v>
      </c>
      <c r="HGM7" s="516" t="s">
        <v>3325</v>
      </c>
      <c r="HGN7" s="516" t="s">
        <v>666</v>
      </c>
      <c r="HGO7" s="516"/>
      <c r="HGP7" s="516" t="s">
        <v>3318</v>
      </c>
      <c r="HGQ7" s="516" t="s">
        <v>3319</v>
      </c>
      <c r="HGR7" s="516" t="s">
        <v>3325</v>
      </c>
      <c r="HGS7" s="516" t="s">
        <v>666</v>
      </c>
      <c r="HGT7" s="516"/>
      <c r="HGU7" s="516" t="s">
        <v>3318</v>
      </c>
      <c r="HGV7" s="516" t="s">
        <v>3319</v>
      </c>
      <c r="HGW7" s="516" t="s">
        <v>3325</v>
      </c>
      <c r="HGX7" s="516" t="s">
        <v>666</v>
      </c>
      <c r="HGY7" s="516"/>
      <c r="HGZ7" s="516" t="s">
        <v>3318</v>
      </c>
      <c r="HHA7" s="516" t="s">
        <v>3319</v>
      </c>
      <c r="HHB7" s="516" t="s">
        <v>3325</v>
      </c>
      <c r="HHC7" s="516" t="s">
        <v>666</v>
      </c>
      <c r="HHD7" s="516"/>
      <c r="HHE7" s="516" t="s">
        <v>3318</v>
      </c>
      <c r="HHF7" s="516" t="s">
        <v>3319</v>
      </c>
      <c r="HHG7" s="516" t="s">
        <v>3325</v>
      </c>
      <c r="HHH7" s="516" t="s">
        <v>666</v>
      </c>
      <c r="HHI7" s="516"/>
      <c r="HHJ7" s="516" t="s">
        <v>3318</v>
      </c>
      <c r="HHK7" s="516" t="s">
        <v>3319</v>
      </c>
      <c r="HHL7" s="516" t="s">
        <v>3325</v>
      </c>
      <c r="HHM7" s="516" t="s">
        <v>666</v>
      </c>
      <c r="HHN7" s="516"/>
      <c r="HHO7" s="516" t="s">
        <v>3318</v>
      </c>
      <c r="HHP7" s="516" t="s">
        <v>3319</v>
      </c>
      <c r="HHQ7" s="516" t="s">
        <v>3325</v>
      </c>
      <c r="HHR7" s="516" t="s">
        <v>666</v>
      </c>
      <c r="HHS7" s="516"/>
      <c r="HHT7" s="516" t="s">
        <v>3318</v>
      </c>
      <c r="HHU7" s="516" t="s">
        <v>3319</v>
      </c>
      <c r="HHV7" s="516" t="s">
        <v>3325</v>
      </c>
      <c r="HHW7" s="516" t="s">
        <v>666</v>
      </c>
      <c r="HHX7" s="516"/>
      <c r="HHY7" s="516" t="s">
        <v>3318</v>
      </c>
      <c r="HHZ7" s="516" t="s">
        <v>3319</v>
      </c>
      <c r="HIA7" s="516" t="s">
        <v>3325</v>
      </c>
      <c r="HIB7" s="516" t="s">
        <v>666</v>
      </c>
      <c r="HIC7" s="516"/>
      <c r="HID7" s="516" t="s">
        <v>3318</v>
      </c>
      <c r="HIE7" s="516" t="s">
        <v>3319</v>
      </c>
      <c r="HIF7" s="516" t="s">
        <v>3325</v>
      </c>
      <c r="HIG7" s="516" t="s">
        <v>666</v>
      </c>
      <c r="HIH7" s="516"/>
      <c r="HII7" s="516" t="s">
        <v>3318</v>
      </c>
      <c r="HIJ7" s="516" t="s">
        <v>3319</v>
      </c>
      <c r="HIK7" s="516" t="s">
        <v>3325</v>
      </c>
      <c r="HIL7" s="516" t="s">
        <v>666</v>
      </c>
      <c r="HIM7" s="516"/>
      <c r="HIN7" s="516" t="s">
        <v>3318</v>
      </c>
      <c r="HIO7" s="516" t="s">
        <v>3319</v>
      </c>
      <c r="HIP7" s="516" t="s">
        <v>3325</v>
      </c>
      <c r="HIQ7" s="516" t="s">
        <v>666</v>
      </c>
      <c r="HIR7" s="516"/>
      <c r="HIS7" s="516" t="s">
        <v>3318</v>
      </c>
      <c r="HIT7" s="516" t="s">
        <v>3319</v>
      </c>
      <c r="HIU7" s="516" t="s">
        <v>3325</v>
      </c>
      <c r="HIV7" s="516" t="s">
        <v>666</v>
      </c>
      <c r="HIW7" s="516"/>
      <c r="HIX7" s="516" t="s">
        <v>3318</v>
      </c>
      <c r="HIY7" s="516" t="s">
        <v>3319</v>
      </c>
      <c r="HIZ7" s="516" t="s">
        <v>3325</v>
      </c>
      <c r="HJA7" s="516" t="s">
        <v>666</v>
      </c>
      <c r="HJB7" s="516"/>
      <c r="HJC7" s="516" t="s">
        <v>3318</v>
      </c>
      <c r="HJD7" s="516" t="s">
        <v>3319</v>
      </c>
      <c r="HJE7" s="516" t="s">
        <v>3325</v>
      </c>
      <c r="HJF7" s="516" t="s">
        <v>666</v>
      </c>
      <c r="HJG7" s="516"/>
      <c r="HJH7" s="516" t="s">
        <v>3318</v>
      </c>
      <c r="HJI7" s="516" t="s">
        <v>3319</v>
      </c>
      <c r="HJJ7" s="516" t="s">
        <v>3325</v>
      </c>
      <c r="HJK7" s="516" t="s">
        <v>666</v>
      </c>
      <c r="HJL7" s="516"/>
      <c r="HJM7" s="516" t="s">
        <v>3318</v>
      </c>
      <c r="HJN7" s="516" t="s">
        <v>3319</v>
      </c>
      <c r="HJO7" s="516" t="s">
        <v>3325</v>
      </c>
      <c r="HJP7" s="516" t="s">
        <v>666</v>
      </c>
      <c r="HJQ7" s="516"/>
      <c r="HJR7" s="516" t="s">
        <v>3318</v>
      </c>
      <c r="HJS7" s="516" t="s">
        <v>3319</v>
      </c>
      <c r="HJT7" s="516" t="s">
        <v>3325</v>
      </c>
      <c r="HJU7" s="516" t="s">
        <v>666</v>
      </c>
      <c r="HJV7" s="516"/>
      <c r="HJW7" s="516" t="s">
        <v>3318</v>
      </c>
      <c r="HJX7" s="516" t="s">
        <v>3319</v>
      </c>
      <c r="HJY7" s="516" t="s">
        <v>3325</v>
      </c>
      <c r="HJZ7" s="516" t="s">
        <v>666</v>
      </c>
      <c r="HKA7" s="516"/>
      <c r="HKB7" s="516" t="s">
        <v>3318</v>
      </c>
      <c r="HKC7" s="516" t="s">
        <v>3319</v>
      </c>
      <c r="HKD7" s="516" t="s">
        <v>3325</v>
      </c>
      <c r="HKE7" s="516" t="s">
        <v>666</v>
      </c>
      <c r="HKF7" s="516"/>
      <c r="HKG7" s="516" t="s">
        <v>3318</v>
      </c>
      <c r="HKH7" s="516" t="s">
        <v>3319</v>
      </c>
      <c r="HKI7" s="516" t="s">
        <v>3325</v>
      </c>
      <c r="HKJ7" s="516" t="s">
        <v>666</v>
      </c>
      <c r="HKK7" s="516"/>
      <c r="HKL7" s="516" t="s">
        <v>3318</v>
      </c>
      <c r="HKM7" s="516" t="s">
        <v>3319</v>
      </c>
      <c r="HKN7" s="516" t="s">
        <v>3325</v>
      </c>
      <c r="HKO7" s="516" t="s">
        <v>666</v>
      </c>
      <c r="HKP7" s="516"/>
      <c r="HKQ7" s="516" t="s">
        <v>3318</v>
      </c>
      <c r="HKR7" s="516" t="s">
        <v>3319</v>
      </c>
      <c r="HKS7" s="516" t="s">
        <v>3325</v>
      </c>
      <c r="HKT7" s="516" t="s">
        <v>666</v>
      </c>
      <c r="HKU7" s="516"/>
      <c r="HKV7" s="516" t="s">
        <v>3318</v>
      </c>
      <c r="HKW7" s="516" t="s">
        <v>3319</v>
      </c>
      <c r="HKX7" s="516" t="s">
        <v>3325</v>
      </c>
      <c r="HKY7" s="516" t="s">
        <v>666</v>
      </c>
      <c r="HKZ7" s="516"/>
      <c r="HLA7" s="516" t="s">
        <v>3318</v>
      </c>
      <c r="HLB7" s="516" t="s">
        <v>3319</v>
      </c>
      <c r="HLC7" s="516" t="s">
        <v>3325</v>
      </c>
      <c r="HLD7" s="516" t="s">
        <v>666</v>
      </c>
      <c r="HLE7" s="516"/>
      <c r="HLF7" s="516" t="s">
        <v>3318</v>
      </c>
      <c r="HLG7" s="516" t="s">
        <v>3319</v>
      </c>
      <c r="HLH7" s="516" t="s">
        <v>3325</v>
      </c>
      <c r="HLI7" s="516" t="s">
        <v>666</v>
      </c>
      <c r="HLJ7" s="516"/>
      <c r="HLK7" s="516" t="s">
        <v>3318</v>
      </c>
      <c r="HLL7" s="516" t="s">
        <v>3319</v>
      </c>
      <c r="HLM7" s="516" t="s">
        <v>3325</v>
      </c>
      <c r="HLN7" s="516" t="s">
        <v>666</v>
      </c>
      <c r="HLO7" s="516"/>
      <c r="HLP7" s="516" t="s">
        <v>3318</v>
      </c>
      <c r="HLQ7" s="516" t="s">
        <v>3319</v>
      </c>
      <c r="HLR7" s="516" t="s">
        <v>3325</v>
      </c>
      <c r="HLS7" s="516" t="s">
        <v>666</v>
      </c>
      <c r="HLT7" s="516"/>
      <c r="HLU7" s="516" t="s">
        <v>3318</v>
      </c>
      <c r="HLV7" s="516" t="s">
        <v>3319</v>
      </c>
      <c r="HLW7" s="516" t="s">
        <v>3325</v>
      </c>
      <c r="HLX7" s="516" t="s">
        <v>666</v>
      </c>
      <c r="HLY7" s="516"/>
      <c r="HLZ7" s="516" t="s">
        <v>3318</v>
      </c>
      <c r="HMA7" s="516" t="s">
        <v>3319</v>
      </c>
      <c r="HMB7" s="516" t="s">
        <v>3325</v>
      </c>
      <c r="HMC7" s="516" t="s">
        <v>666</v>
      </c>
      <c r="HMD7" s="516"/>
      <c r="HME7" s="516" t="s">
        <v>3318</v>
      </c>
      <c r="HMF7" s="516" t="s">
        <v>3319</v>
      </c>
      <c r="HMG7" s="516" t="s">
        <v>3325</v>
      </c>
      <c r="HMH7" s="516" t="s">
        <v>666</v>
      </c>
      <c r="HMI7" s="516"/>
      <c r="HMJ7" s="516" t="s">
        <v>3318</v>
      </c>
      <c r="HMK7" s="516" t="s">
        <v>3319</v>
      </c>
      <c r="HML7" s="516" t="s">
        <v>3325</v>
      </c>
      <c r="HMM7" s="516" t="s">
        <v>666</v>
      </c>
      <c r="HMN7" s="516"/>
      <c r="HMO7" s="516" t="s">
        <v>3318</v>
      </c>
      <c r="HMP7" s="516" t="s">
        <v>3319</v>
      </c>
      <c r="HMQ7" s="516" t="s">
        <v>3325</v>
      </c>
      <c r="HMR7" s="516" t="s">
        <v>666</v>
      </c>
      <c r="HMS7" s="516"/>
      <c r="HMT7" s="516" t="s">
        <v>3318</v>
      </c>
      <c r="HMU7" s="516" t="s">
        <v>3319</v>
      </c>
      <c r="HMV7" s="516" t="s">
        <v>3325</v>
      </c>
      <c r="HMW7" s="516" t="s">
        <v>666</v>
      </c>
      <c r="HMX7" s="516"/>
      <c r="HMY7" s="516" t="s">
        <v>3318</v>
      </c>
      <c r="HMZ7" s="516" t="s">
        <v>3319</v>
      </c>
      <c r="HNA7" s="516" t="s">
        <v>3325</v>
      </c>
      <c r="HNB7" s="516" t="s">
        <v>666</v>
      </c>
      <c r="HNC7" s="516"/>
      <c r="HND7" s="516" t="s">
        <v>3318</v>
      </c>
      <c r="HNE7" s="516" t="s">
        <v>3319</v>
      </c>
      <c r="HNF7" s="516" t="s">
        <v>3325</v>
      </c>
      <c r="HNG7" s="516" t="s">
        <v>666</v>
      </c>
      <c r="HNH7" s="516"/>
      <c r="HNI7" s="516" t="s">
        <v>3318</v>
      </c>
      <c r="HNJ7" s="516" t="s">
        <v>3319</v>
      </c>
      <c r="HNK7" s="516" t="s">
        <v>3325</v>
      </c>
      <c r="HNL7" s="516" t="s">
        <v>666</v>
      </c>
      <c r="HNM7" s="516"/>
      <c r="HNN7" s="516" t="s">
        <v>3318</v>
      </c>
      <c r="HNO7" s="516" t="s">
        <v>3319</v>
      </c>
      <c r="HNP7" s="516" t="s">
        <v>3325</v>
      </c>
      <c r="HNQ7" s="516" t="s">
        <v>666</v>
      </c>
      <c r="HNR7" s="516"/>
      <c r="HNS7" s="516" t="s">
        <v>3318</v>
      </c>
      <c r="HNT7" s="516" t="s">
        <v>3319</v>
      </c>
      <c r="HNU7" s="516" t="s">
        <v>3325</v>
      </c>
      <c r="HNV7" s="516" t="s">
        <v>666</v>
      </c>
      <c r="HNW7" s="516"/>
      <c r="HNX7" s="516" t="s">
        <v>3318</v>
      </c>
      <c r="HNY7" s="516" t="s">
        <v>3319</v>
      </c>
      <c r="HNZ7" s="516" t="s">
        <v>3325</v>
      </c>
      <c r="HOA7" s="516" t="s">
        <v>666</v>
      </c>
      <c r="HOB7" s="516"/>
      <c r="HOC7" s="516" t="s">
        <v>3318</v>
      </c>
      <c r="HOD7" s="516" t="s">
        <v>3319</v>
      </c>
      <c r="HOE7" s="516" t="s">
        <v>3325</v>
      </c>
      <c r="HOF7" s="516" t="s">
        <v>666</v>
      </c>
      <c r="HOG7" s="516"/>
      <c r="HOH7" s="516" t="s">
        <v>3318</v>
      </c>
      <c r="HOI7" s="516" t="s">
        <v>3319</v>
      </c>
      <c r="HOJ7" s="516" t="s">
        <v>3325</v>
      </c>
      <c r="HOK7" s="516" t="s">
        <v>666</v>
      </c>
      <c r="HOL7" s="516"/>
      <c r="HOM7" s="516" t="s">
        <v>3318</v>
      </c>
      <c r="HON7" s="516" t="s">
        <v>3319</v>
      </c>
      <c r="HOO7" s="516" t="s">
        <v>3325</v>
      </c>
      <c r="HOP7" s="516" t="s">
        <v>666</v>
      </c>
      <c r="HOQ7" s="516"/>
      <c r="HOR7" s="516" t="s">
        <v>3318</v>
      </c>
      <c r="HOS7" s="516" t="s">
        <v>3319</v>
      </c>
      <c r="HOT7" s="516" t="s">
        <v>3325</v>
      </c>
      <c r="HOU7" s="516" t="s">
        <v>666</v>
      </c>
      <c r="HOV7" s="516"/>
      <c r="HOW7" s="516" t="s">
        <v>3318</v>
      </c>
      <c r="HOX7" s="516" t="s">
        <v>3319</v>
      </c>
      <c r="HOY7" s="516" t="s">
        <v>3325</v>
      </c>
      <c r="HOZ7" s="516" t="s">
        <v>666</v>
      </c>
      <c r="HPA7" s="516"/>
      <c r="HPB7" s="516" t="s">
        <v>3318</v>
      </c>
      <c r="HPC7" s="516" t="s">
        <v>3319</v>
      </c>
      <c r="HPD7" s="516" t="s">
        <v>3325</v>
      </c>
      <c r="HPE7" s="516" t="s">
        <v>666</v>
      </c>
      <c r="HPF7" s="516"/>
      <c r="HPG7" s="516" t="s">
        <v>3318</v>
      </c>
      <c r="HPH7" s="516" t="s">
        <v>3319</v>
      </c>
      <c r="HPI7" s="516" t="s">
        <v>3325</v>
      </c>
      <c r="HPJ7" s="516" t="s">
        <v>666</v>
      </c>
      <c r="HPK7" s="516"/>
      <c r="HPL7" s="516" t="s">
        <v>3318</v>
      </c>
      <c r="HPM7" s="516" t="s">
        <v>3319</v>
      </c>
      <c r="HPN7" s="516" t="s">
        <v>3325</v>
      </c>
      <c r="HPO7" s="516" t="s">
        <v>666</v>
      </c>
      <c r="HPP7" s="516"/>
      <c r="HPQ7" s="516" t="s">
        <v>3318</v>
      </c>
      <c r="HPR7" s="516" t="s">
        <v>3319</v>
      </c>
      <c r="HPS7" s="516" t="s">
        <v>3325</v>
      </c>
      <c r="HPT7" s="516" t="s">
        <v>666</v>
      </c>
      <c r="HPU7" s="516"/>
      <c r="HPV7" s="516" t="s">
        <v>3318</v>
      </c>
      <c r="HPW7" s="516" t="s">
        <v>3319</v>
      </c>
      <c r="HPX7" s="516" t="s">
        <v>3325</v>
      </c>
      <c r="HPY7" s="516" t="s">
        <v>666</v>
      </c>
      <c r="HPZ7" s="516"/>
      <c r="HQA7" s="516" t="s">
        <v>3318</v>
      </c>
      <c r="HQB7" s="516" t="s">
        <v>3319</v>
      </c>
      <c r="HQC7" s="516" t="s">
        <v>3325</v>
      </c>
      <c r="HQD7" s="516" t="s">
        <v>666</v>
      </c>
      <c r="HQE7" s="516"/>
      <c r="HQF7" s="516" t="s">
        <v>3318</v>
      </c>
      <c r="HQG7" s="516" t="s">
        <v>3319</v>
      </c>
      <c r="HQH7" s="516" t="s">
        <v>3325</v>
      </c>
      <c r="HQI7" s="516" t="s">
        <v>666</v>
      </c>
      <c r="HQJ7" s="516"/>
      <c r="HQK7" s="516" t="s">
        <v>3318</v>
      </c>
      <c r="HQL7" s="516" t="s">
        <v>3319</v>
      </c>
      <c r="HQM7" s="516" t="s">
        <v>3325</v>
      </c>
      <c r="HQN7" s="516" t="s">
        <v>666</v>
      </c>
      <c r="HQO7" s="516"/>
      <c r="HQP7" s="516" t="s">
        <v>3318</v>
      </c>
      <c r="HQQ7" s="516" t="s">
        <v>3319</v>
      </c>
      <c r="HQR7" s="516" t="s">
        <v>3325</v>
      </c>
      <c r="HQS7" s="516" t="s">
        <v>666</v>
      </c>
      <c r="HQT7" s="516"/>
      <c r="HQU7" s="516" t="s">
        <v>3318</v>
      </c>
      <c r="HQV7" s="516" t="s">
        <v>3319</v>
      </c>
      <c r="HQW7" s="516" t="s">
        <v>3325</v>
      </c>
      <c r="HQX7" s="516" t="s">
        <v>666</v>
      </c>
      <c r="HQY7" s="516"/>
      <c r="HQZ7" s="516" t="s">
        <v>3318</v>
      </c>
      <c r="HRA7" s="516" t="s">
        <v>3319</v>
      </c>
      <c r="HRB7" s="516" t="s">
        <v>3325</v>
      </c>
      <c r="HRC7" s="516" t="s">
        <v>666</v>
      </c>
      <c r="HRD7" s="516"/>
      <c r="HRE7" s="516" t="s">
        <v>3318</v>
      </c>
      <c r="HRF7" s="516" t="s">
        <v>3319</v>
      </c>
      <c r="HRG7" s="516" t="s">
        <v>3325</v>
      </c>
      <c r="HRH7" s="516" t="s">
        <v>666</v>
      </c>
      <c r="HRI7" s="516"/>
      <c r="HRJ7" s="516" t="s">
        <v>3318</v>
      </c>
      <c r="HRK7" s="516" t="s">
        <v>3319</v>
      </c>
      <c r="HRL7" s="516" t="s">
        <v>3325</v>
      </c>
      <c r="HRM7" s="516" t="s">
        <v>666</v>
      </c>
      <c r="HRN7" s="516"/>
      <c r="HRO7" s="516" t="s">
        <v>3318</v>
      </c>
      <c r="HRP7" s="516" t="s">
        <v>3319</v>
      </c>
      <c r="HRQ7" s="516" t="s">
        <v>3325</v>
      </c>
      <c r="HRR7" s="516" t="s">
        <v>666</v>
      </c>
      <c r="HRS7" s="516"/>
      <c r="HRT7" s="516" t="s">
        <v>3318</v>
      </c>
      <c r="HRU7" s="516" t="s">
        <v>3319</v>
      </c>
      <c r="HRV7" s="516" t="s">
        <v>3325</v>
      </c>
      <c r="HRW7" s="516" t="s">
        <v>666</v>
      </c>
      <c r="HRX7" s="516"/>
      <c r="HRY7" s="516" t="s">
        <v>3318</v>
      </c>
      <c r="HRZ7" s="516" t="s">
        <v>3319</v>
      </c>
      <c r="HSA7" s="516" t="s">
        <v>3325</v>
      </c>
      <c r="HSB7" s="516" t="s">
        <v>666</v>
      </c>
      <c r="HSC7" s="516"/>
      <c r="HSD7" s="516" t="s">
        <v>3318</v>
      </c>
      <c r="HSE7" s="516" t="s">
        <v>3319</v>
      </c>
      <c r="HSF7" s="516" t="s">
        <v>3325</v>
      </c>
      <c r="HSG7" s="516" t="s">
        <v>666</v>
      </c>
      <c r="HSH7" s="516"/>
      <c r="HSI7" s="516" t="s">
        <v>3318</v>
      </c>
      <c r="HSJ7" s="516" t="s">
        <v>3319</v>
      </c>
      <c r="HSK7" s="516" t="s">
        <v>3325</v>
      </c>
      <c r="HSL7" s="516" t="s">
        <v>666</v>
      </c>
      <c r="HSM7" s="516"/>
      <c r="HSN7" s="516" t="s">
        <v>3318</v>
      </c>
      <c r="HSO7" s="516" t="s">
        <v>3319</v>
      </c>
      <c r="HSP7" s="516" t="s">
        <v>3325</v>
      </c>
      <c r="HSQ7" s="516" t="s">
        <v>666</v>
      </c>
      <c r="HSR7" s="516"/>
      <c r="HSS7" s="516" t="s">
        <v>3318</v>
      </c>
      <c r="HST7" s="516" t="s">
        <v>3319</v>
      </c>
      <c r="HSU7" s="516" t="s">
        <v>3325</v>
      </c>
      <c r="HSV7" s="516" t="s">
        <v>666</v>
      </c>
      <c r="HSW7" s="516"/>
      <c r="HSX7" s="516" t="s">
        <v>3318</v>
      </c>
      <c r="HSY7" s="516" t="s">
        <v>3319</v>
      </c>
      <c r="HSZ7" s="516" t="s">
        <v>3325</v>
      </c>
      <c r="HTA7" s="516" t="s">
        <v>666</v>
      </c>
      <c r="HTB7" s="516"/>
      <c r="HTC7" s="516" t="s">
        <v>3318</v>
      </c>
      <c r="HTD7" s="516" t="s">
        <v>3319</v>
      </c>
      <c r="HTE7" s="516" t="s">
        <v>3325</v>
      </c>
      <c r="HTF7" s="516" t="s">
        <v>666</v>
      </c>
      <c r="HTG7" s="516"/>
      <c r="HTH7" s="516" t="s">
        <v>3318</v>
      </c>
      <c r="HTI7" s="516" t="s">
        <v>3319</v>
      </c>
      <c r="HTJ7" s="516" t="s">
        <v>3325</v>
      </c>
      <c r="HTK7" s="516" t="s">
        <v>666</v>
      </c>
      <c r="HTL7" s="516"/>
      <c r="HTM7" s="516" t="s">
        <v>3318</v>
      </c>
      <c r="HTN7" s="516" t="s">
        <v>3319</v>
      </c>
      <c r="HTO7" s="516" t="s">
        <v>3325</v>
      </c>
      <c r="HTP7" s="516" t="s">
        <v>666</v>
      </c>
      <c r="HTQ7" s="516"/>
      <c r="HTR7" s="516" t="s">
        <v>3318</v>
      </c>
      <c r="HTS7" s="516" t="s">
        <v>3319</v>
      </c>
      <c r="HTT7" s="516" t="s">
        <v>3325</v>
      </c>
      <c r="HTU7" s="516" t="s">
        <v>666</v>
      </c>
      <c r="HTV7" s="516"/>
      <c r="HTW7" s="516" t="s">
        <v>3318</v>
      </c>
      <c r="HTX7" s="516" t="s">
        <v>3319</v>
      </c>
      <c r="HTY7" s="516" t="s">
        <v>3325</v>
      </c>
      <c r="HTZ7" s="516" t="s">
        <v>666</v>
      </c>
      <c r="HUA7" s="516"/>
      <c r="HUB7" s="516" t="s">
        <v>3318</v>
      </c>
      <c r="HUC7" s="516" t="s">
        <v>3319</v>
      </c>
      <c r="HUD7" s="516" t="s">
        <v>3325</v>
      </c>
      <c r="HUE7" s="516" t="s">
        <v>666</v>
      </c>
      <c r="HUF7" s="516"/>
      <c r="HUG7" s="516" t="s">
        <v>3318</v>
      </c>
      <c r="HUH7" s="516" t="s">
        <v>3319</v>
      </c>
      <c r="HUI7" s="516" t="s">
        <v>3325</v>
      </c>
      <c r="HUJ7" s="516" t="s">
        <v>666</v>
      </c>
      <c r="HUK7" s="516"/>
      <c r="HUL7" s="516" t="s">
        <v>3318</v>
      </c>
      <c r="HUM7" s="516" t="s">
        <v>3319</v>
      </c>
      <c r="HUN7" s="516" t="s">
        <v>3325</v>
      </c>
      <c r="HUO7" s="516" t="s">
        <v>666</v>
      </c>
      <c r="HUP7" s="516"/>
      <c r="HUQ7" s="516" t="s">
        <v>3318</v>
      </c>
      <c r="HUR7" s="516" t="s">
        <v>3319</v>
      </c>
      <c r="HUS7" s="516" t="s">
        <v>3325</v>
      </c>
      <c r="HUT7" s="516" t="s">
        <v>666</v>
      </c>
      <c r="HUU7" s="516"/>
      <c r="HUV7" s="516" t="s">
        <v>3318</v>
      </c>
      <c r="HUW7" s="516" t="s">
        <v>3319</v>
      </c>
      <c r="HUX7" s="516" t="s">
        <v>3325</v>
      </c>
      <c r="HUY7" s="516" t="s">
        <v>666</v>
      </c>
      <c r="HUZ7" s="516"/>
      <c r="HVA7" s="516" t="s">
        <v>3318</v>
      </c>
      <c r="HVB7" s="516" t="s">
        <v>3319</v>
      </c>
      <c r="HVC7" s="516" t="s">
        <v>3325</v>
      </c>
      <c r="HVD7" s="516" t="s">
        <v>666</v>
      </c>
      <c r="HVE7" s="516"/>
      <c r="HVF7" s="516" t="s">
        <v>3318</v>
      </c>
      <c r="HVG7" s="516" t="s">
        <v>3319</v>
      </c>
      <c r="HVH7" s="516" t="s">
        <v>3325</v>
      </c>
      <c r="HVI7" s="516" t="s">
        <v>666</v>
      </c>
      <c r="HVJ7" s="516"/>
      <c r="HVK7" s="516" t="s">
        <v>3318</v>
      </c>
      <c r="HVL7" s="516" t="s">
        <v>3319</v>
      </c>
      <c r="HVM7" s="516" t="s">
        <v>3325</v>
      </c>
      <c r="HVN7" s="516" t="s">
        <v>666</v>
      </c>
      <c r="HVO7" s="516"/>
      <c r="HVP7" s="516" t="s">
        <v>3318</v>
      </c>
      <c r="HVQ7" s="516" t="s">
        <v>3319</v>
      </c>
      <c r="HVR7" s="516" t="s">
        <v>3325</v>
      </c>
      <c r="HVS7" s="516" t="s">
        <v>666</v>
      </c>
      <c r="HVT7" s="516"/>
      <c r="HVU7" s="516" t="s">
        <v>3318</v>
      </c>
      <c r="HVV7" s="516" t="s">
        <v>3319</v>
      </c>
      <c r="HVW7" s="516" t="s">
        <v>3325</v>
      </c>
      <c r="HVX7" s="516" t="s">
        <v>666</v>
      </c>
      <c r="HVY7" s="516"/>
      <c r="HVZ7" s="516" t="s">
        <v>3318</v>
      </c>
      <c r="HWA7" s="516" t="s">
        <v>3319</v>
      </c>
      <c r="HWB7" s="516" t="s">
        <v>3325</v>
      </c>
      <c r="HWC7" s="516" t="s">
        <v>666</v>
      </c>
      <c r="HWD7" s="516"/>
      <c r="HWE7" s="516" t="s">
        <v>3318</v>
      </c>
      <c r="HWF7" s="516" t="s">
        <v>3319</v>
      </c>
      <c r="HWG7" s="516" t="s">
        <v>3325</v>
      </c>
      <c r="HWH7" s="516" t="s">
        <v>666</v>
      </c>
      <c r="HWI7" s="516"/>
      <c r="HWJ7" s="516" t="s">
        <v>3318</v>
      </c>
      <c r="HWK7" s="516" t="s">
        <v>3319</v>
      </c>
      <c r="HWL7" s="516" t="s">
        <v>3325</v>
      </c>
      <c r="HWM7" s="516" t="s">
        <v>666</v>
      </c>
      <c r="HWN7" s="516"/>
      <c r="HWO7" s="516" t="s">
        <v>3318</v>
      </c>
      <c r="HWP7" s="516" t="s">
        <v>3319</v>
      </c>
      <c r="HWQ7" s="516" t="s">
        <v>3325</v>
      </c>
      <c r="HWR7" s="516" t="s">
        <v>666</v>
      </c>
      <c r="HWS7" s="516"/>
      <c r="HWT7" s="516" t="s">
        <v>3318</v>
      </c>
      <c r="HWU7" s="516" t="s">
        <v>3319</v>
      </c>
      <c r="HWV7" s="516" t="s">
        <v>3325</v>
      </c>
      <c r="HWW7" s="516" t="s">
        <v>666</v>
      </c>
      <c r="HWX7" s="516"/>
      <c r="HWY7" s="516" t="s">
        <v>3318</v>
      </c>
      <c r="HWZ7" s="516" t="s">
        <v>3319</v>
      </c>
      <c r="HXA7" s="516" t="s">
        <v>3325</v>
      </c>
      <c r="HXB7" s="516" t="s">
        <v>666</v>
      </c>
      <c r="HXC7" s="516"/>
      <c r="HXD7" s="516" t="s">
        <v>3318</v>
      </c>
      <c r="HXE7" s="516" t="s">
        <v>3319</v>
      </c>
      <c r="HXF7" s="516" t="s">
        <v>3325</v>
      </c>
      <c r="HXG7" s="516" t="s">
        <v>666</v>
      </c>
      <c r="HXH7" s="516"/>
      <c r="HXI7" s="516" t="s">
        <v>3318</v>
      </c>
      <c r="HXJ7" s="516" t="s">
        <v>3319</v>
      </c>
      <c r="HXK7" s="516" t="s">
        <v>3325</v>
      </c>
      <c r="HXL7" s="516" t="s">
        <v>666</v>
      </c>
      <c r="HXM7" s="516"/>
      <c r="HXN7" s="516" t="s">
        <v>3318</v>
      </c>
      <c r="HXO7" s="516" t="s">
        <v>3319</v>
      </c>
      <c r="HXP7" s="516" t="s">
        <v>3325</v>
      </c>
      <c r="HXQ7" s="516" t="s">
        <v>666</v>
      </c>
      <c r="HXR7" s="516"/>
      <c r="HXS7" s="516" t="s">
        <v>3318</v>
      </c>
      <c r="HXT7" s="516" t="s">
        <v>3319</v>
      </c>
      <c r="HXU7" s="516" t="s">
        <v>3325</v>
      </c>
      <c r="HXV7" s="516" t="s">
        <v>666</v>
      </c>
      <c r="HXW7" s="516"/>
      <c r="HXX7" s="516" t="s">
        <v>3318</v>
      </c>
      <c r="HXY7" s="516" t="s">
        <v>3319</v>
      </c>
      <c r="HXZ7" s="516" t="s">
        <v>3325</v>
      </c>
      <c r="HYA7" s="516" t="s">
        <v>666</v>
      </c>
      <c r="HYB7" s="516"/>
      <c r="HYC7" s="516" t="s">
        <v>3318</v>
      </c>
      <c r="HYD7" s="516" t="s">
        <v>3319</v>
      </c>
      <c r="HYE7" s="516" t="s">
        <v>3325</v>
      </c>
      <c r="HYF7" s="516" t="s">
        <v>666</v>
      </c>
      <c r="HYG7" s="516"/>
      <c r="HYH7" s="516" t="s">
        <v>3318</v>
      </c>
      <c r="HYI7" s="516" t="s">
        <v>3319</v>
      </c>
      <c r="HYJ7" s="516" t="s">
        <v>3325</v>
      </c>
      <c r="HYK7" s="516" t="s">
        <v>666</v>
      </c>
      <c r="HYL7" s="516"/>
      <c r="HYM7" s="516" t="s">
        <v>3318</v>
      </c>
      <c r="HYN7" s="516" t="s">
        <v>3319</v>
      </c>
      <c r="HYO7" s="516" t="s">
        <v>3325</v>
      </c>
      <c r="HYP7" s="516" t="s">
        <v>666</v>
      </c>
      <c r="HYQ7" s="516"/>
      <c r="HYR7" s="516" t="s">
        <v>3318</v>
      </c>
      <c r="HYS7" s="516" t="s">
        <v>3319</v>
      </c>
      <c r="HYT7" s="516" t="s">
        <v>3325</v>
      </c>
      <c r="HYU7" s="516" t="s">
        <v>666</v>
      </c>
      <c r="HYV7" s="516"/>
      <c r="HYW7" s="516" t="s">
        <v>3318</v>
      </c>
      <c r="HYX7" s="516" t="s">
        <v>3319</v>
      </c>
      <c r="HYY7" s="516" t="s">
        <v>3325</v>
      </c>
      <c r="HYZ7" s="516" t="s">
        <v>666</v>
      </c>
      <c r="HZA7" s="516"/>
      <c r="HZB7" s="516" t="s">
        <v>3318</v>
      </c>
      <c r="HZC7" s="516" t="s">
        <v>3319</v>
      </c>
      <c r="HZD7" s="516" t="s">
        <v>3325</v>
      </c>
      <c r="HZE7" s="516" t="s">
        <v>666</v>
      </c>
      <c r="HZF7" s="516"/>
      <c r="HZG7" s="516" t="s">
        <v>3318</v>
      </c>
      <c r="HZH7" s="516" t="s">
        <v>3319</v>
      </c>
      <c r="HZI7" s="516" t="s">
        <v>3325</v>
      </c>
      <c r="HZJ7" s="516" t="s">
        <v>666</v>
      </c>
      <c r="HZK7" s="516"/>
      <c r="HZL7" s="516" t="s">
        <v>3318</v>
      </c>
      <c r="HZM7" s="516" t="s">
        <v>3319</v>
      </c>
      <c r="HZN7" s="516" t="s">
        <v>3325</v>
      </c>
      <c r="HZO7" s="516" t="s">
        <v>666</v>
      </c>
      <c r="HZP7" s="516"/>
      <c r="HZQ7" s="516" t="s">
        <v>3318</v>
      </c>
      <c r="HZR7" s="516" t="s">
        <v>3319</v>
      </c>
      <c r="HZS7" s="516" t="s">
        <v>3325</v>
      </c>
      <c r="HZT7" s="516" t="s">
        <v>666</v>
      </c>
      <c r="HZU7" s="516"/>
      <c r="HZV7" s="516" t="s">
        <v>3318</v>
      </c>
      <c r="HZW7" s="516" t="s">
        <v>3319</v>
      </c>
      <c r="HZX7" s="516" t="s">
        <v>3325</v>
      </c>
      <c r="HZY7" s="516" t="s">
        <v>666</v>
      </c>
      <c r="HZZ7" s="516"/>
      <c r="IAA7" s="516" t="s">
        <v>3318</v>
      </c>
      <c r="IAB7" s="516" t="s">
        <v>3319</v>
      </c>
      <c r="IAC7" s="516" t="s">
        <v>3325</v>
      </c>
      <c r="IAD7" s="516" t="s">
        <v>666</v>
      </c>
      <c r="IAE7" s="516"/>
      <c r="IAF7" s="516" t="s">
        <v>3318</v>
      </c>
      <c r="IAG7" s="516" t="s">
        <v>3319</v>
      </c>
      <c r="IAH7" s="516" t="s">
        <v>3325</v>
      </c>
      <c r="IAI7" s="516" t="s">
        <v>666</v>
      </c>
      <c r="IAJ7" s="516"/>
      <c r="IAK7" s="516" t="s">
        <v>3318</v>
      </c>
      <c r="IAL7" s="516" t="s">
        <v>3319</v>
      </c>
      <c r="IAM7" s="516" t="s">
        <v>3325</v>
      </c>
      <c r="IAN7" s="516" t="s">
        <v>666</v>
      </c>
      <c r="IAO7" s="516"/>
      <c r="IAP7" s="516" t="s">
        <v>3318</v>
      </c>
      <c r="IAQ7" s="516" t="s">
        <v>3319</v>
      </c>
      <c r="IAR7" s="516" t="s">
        <v>3325</v>
      </c>
      <c r="IAS7" s="516" t="s">
        <v>666</v>
      </c>
      <c r="IAT7" s="516"/>
      <c r="IAU7" s="516" t="s">
        <v>3318</v>
      </c>
      <c r="IAV7" s="516" t="s">
        <v>3319</v>
      </c>
      <c r="IAW7" s="516" t="s">
        <v>3325</v>
      </c>
      <c r="IAX7" s="516" t="s">
        <v>666</v>
      </c>
      <c r="IAY7" s="516"/>
      <c r="IAZ7" s="516" t="s">
        <v>3318</v>
      </c>
      <c r="IBA7" s="516" t="s">
        <v>3319</v>
      </c>
      <c r="IBB7" s="516" t="s">
        <v>3325</v>
      </c>
      <c r="IBC7" s="516" t="s">
        <v>666</v>
      </c>
      <c r="IBD7" s="516"/>
      <c r="IBE7" s="516" t="s">
        <v>3318</v>
      </c>
      <c r="IBF7" s="516" t="s">
        <v>3319</v>
      </c>
      <c r="IBG7" s="516" t="s">
        <v>3325</v>
      </c>
      <c r="IBH7" s="516" t="s">
        <v>666</v>
      </c>
      <c r="IBI7" s="516"/>
      <c r="IBJ7" s="516" t="s">
        <v>3318</v>
      </c>
      <c r="IBK7" s="516" t="s">
        <v>3319</v>
      </c>
      <c r="IBL7" s="516" t="s">
        <v>3325</v>
      </c>
      <c r="IBM7" s="516" t="s">
        <v>666</v>
      </c>
      <c r="IBN7" s="516"/>
      <c r="IBO7" s="516" t="s">
        <v>3318</v>
      </c>
      <c r="IBP7" s="516" t="s">
        <v>3319</v>
      </c>
      <c r="IBQ7" s="516" t="s">
        <v>3325</v>
      </c>
      <c r="IBR7" s="516" t="s">
        <v>666</v>
      </c>
      <c r="IBS7" s="516"/>
      <c r="IBT7" s="516" t="s">
        <v>3318</v>
      </c>
      <c r="IBU7" s="516" t="s">
        <v>3319</v>
      </c>
      <c r="IBV7" s="516" t="s">
        <v>3325</v>
      </c>
      <c r="IBW7" s="516" t="s">
        <v>666</v>
      </c>
      <c r="IBX7" s="516"/>
      <c r="IBY7" s="516" t="s">
        <v>3318</v>
      </c>
      <c r="IBZ7" s="516" t="s">
        <v>3319</v>
      </c>
      <c r="ICA7" s="516" t="s">
        <v>3325</v>
      </c>
      <c r="ICB7" s="516" t="s">
        <v>666</v>
      </c>
      <c r="ICC7" s="516"/>
      <c r="ICD7" s="516" t="s">
        <v>3318</v>
      </c>
      <c r="ICE7" s="516" t="s">
        <v>3319</v>
      </c>
      <c r="ICF7" s="516" t="s">
        <v>3325</v>
      </c>
      <c r="ICG7" s="516" t="s">
        <v>666</v>
      </c>
      <c r="ICH7" s="516"/>
      <c r="ICI7" s="516" t="s">
        <v>3318</v>
      </c>
      <c r="ICJ7" s="516" t="s">
        <v>3319</v>
      </c>
      <c r="ICK7" s="516" t="s">
        <v>3325</v>
      </c>
      <c r="ICL7" s="516" t="s">
        <v>666</v>
      </c>
      <c r="ICM7" s="516"/>
      <c r="ICN7" s="516" t="s">
        <v>3318</v>
      </c>
      <c r="ICO7" s="516" t="s">
        <v>3319</v>
      </c>
      <c r="ICP7" s="516" t="s">
        <v>3325</v>
      </c>
      <c r="ICQ7" s="516" t="s">
        <v>666</v>
      </c>
      <c r="ICR7" s="516"/>
      <c r="ICS7" s="516" t="s">
        <v>3318</v>
      </c>
      <c r="ICT7" s="516" t="s">
        <v>3319</v>
      </c>
      <c r="ICU7" s="516" t="s">
        <v>3325</v>
      </c>
      <c r="ICV7" s="516" t="s">
        <v>666</v>
      </c>
      <c r="ICW7" s="516"/>
      <c r="ICX7" s="516" t="s">
        <v>3318</v>
      </c>
      <c r="ICY7" s="516" t="s">
        <v>3319</v>
      </c>
      <c r="ICZ7" s="516" t="s">
        <v>3325</v>
      </c>
      <c r="IDA7" s="516" t="s">
        <v>666</v>
      </c>
      <c r="IDB7" s="516"/>
      <c r="IDC7" s="516" t="s">
        <v>3318</v>
      </c>
      <c r="IDD7" s="516" t="s">
        <v>3319</v>
      </c>
      <c r="IDE7" s="516" t="s">
        <v>3325</v>
      </c>
      <c r="IDF7" s="516" t="s">
        <v>666</v>
      </c>
      <c r="IDG7" s="516"/>
      <c r="IDH7" s="516" t="s">
        <v>3318</v>
      </c>
      <c r="IDI7" s="516" t="s">
        <v>3319</v>
      </c>
      <c r="IDJ7" s="516" t="s">
        <v>3325</v>
      </c>
      <c r="IDK7" s="516" t="s">
        <v>666</v>
      </c>
      <c r="IDL7" s="516"/>
      <c r="IDM7" s="516" t="s">
        <v>3318</v>
      </c>
      <c r="IDN7" s="516" t="s">
        <v>3319</v>
      </c>
      <c r="IDO7" s="516" t="s">
        <v>3325</v>
      </c>
      <c r="IDP7" s="516" t="s">
        <v>666</v>
      </c>
      <c r="IDQ7" s="516"/>
      <c r="IDR7" s="516" t="s">
        <v>3318</v>
      </c>
      <c r="IDS7" s="516" t="s">
        <v>3319</v>
      </c>
      <c r="IDT7" s="516" t="s">
        <v>3325</v>
      </c>
      <c r="IDU7" s="516" t="s">
        <v>666</v>
      </c>
      <c r="IDV7" s="516"/>
      <c r="IDW7" s="516" t="s">
        <v>3318</v>
      </c>
      <c r="IDX7" s="516" t="s">
        <v>3319</v>
      </c>
      <c r="IDY7" s="516" t="s">
        <v>3325</v>
      </c>
      <c r="IDZ7" s="516" t="s">
        <v>666</v>
      </c>
      <c r="IEA7" s="516"/>
      <c r="IEB7" s="516" t="s">
        <v>3318</v>
      </c>
      <c r="IEC7" s="516" t="s">
        <v>3319</v>
      </c>
      <c r="IED7" s="516" t="s">
        <v>3325</v>
      </c>
      <c r="IEE7" s="516" t="s">
        <v>666</v>
      </c>
      <c r="IEF7" s="516"/>
      <c r="IEG7" s="516" t="s">
        <v>3318</v>
      </c>
      <c r="IEH7" s="516" t="s">
        <v>3319</v>
      </c>
      <c r="IEI7" s="516" t="s">
        <v>3325</v>
      </c>
      <c r="IEJ7" s="516" t="s">
        <v>666</v>
      </c>
      <c r="IEK7" s="516"/>
      <c r="IEL7" s="516" t="s">
        <v>3318</v>
      </c>
      <c r="IEM7" s="516" t="s">
        <v>3319</v>
      </c>
      <c r="IEN7" s="516" t="s">
        <v>3325</v>
      </c>
      <c r="IEO7" s="516" t="s">
        <v>666</v>
      </c>
      <c r="IEP7" s="516"/>
      <c r="IEQ7" s="516" t="s">
        <v>3318</v>
      </c>
      <c r="IER7" s="516" t="s">
        <v>3319</v>
      </c>
      <c r="IES7" s="516" t="s">
        <v>3325</v>
      </c>
      <c r="IET7" s="516" t="s">
        <v>666</v>
      </c>
      <c r="IEU7" s="516"/>
      <c r="IEV7" s="516" t="s">
        <v>3318</v>
      </c>
      <c r="IEW7" s="516" t="s">
        <v>3319</v>
      </c>
      <c r="IEX7" s="516" t="s">
        <v>3325</v>
      </c>
      <c r="IEY7" s="516" t="s">
        <v>666</v>
      </c>
      <c r="IEZ7" s="516"/>
      <c r="IFA7" s="516" t="s">
        <v>3318</v>
      </c>
      <c r="IFB7" s="516" t="s">
        <v>3319</v>
      </c>
      <c r="IFC7" s="516" t="s">
        <v>3325</v>
      </c>
      <c r="IFD7" s="516" t="s">
        <v>666</v>
      </c>
      <c r="IFE7" s="516"/>
      <c r="IFF7" s="516" t="s">
        <v>3318</v>
      </c>
      <c r="IFG7" s="516" t="s">
        <v>3319</v>
      </c>
      <c r="IFH7" s="516" t="s">
        <v>3325</v>
      </c>
      <c r="IFI7" s="516" t="s">
        <v>666</v>
      </c>
      <c r="IFJ7" s="516"/>
      <c r="IFK7" s="516" t="s">
        <v>3318</v>
      </c>
      <c r="IFL7" s="516" t="s">
        <v>3319</v>
      </c>
      <c r="IFM7" s="516" t="s">
        <v>3325</v>
      </c>
      <c r="IFN7" s="516" t="s">
        <v>666</v>
      </c>
      <c r="IFO7" s="516"/>
      <c r="IFP7" s="516" t="s">
        <v>3318</v>
      </c>
      <c r="IFQ7" s="516" t="s">
        <v>3319</v>
      </c>
      <c r="IFR7" s="516" t="s">
        <v>3325</v>
      </c>
      <c r="IFS7" s="516" t="s">
        <v>666</v>
      </c>
      <c r="IFT7" s="516"/>
      <c r="IFU7" s="516" t="s">
        <v>3318</v>
      </c>
      <c r="IFV7" s="516" t="s">
        <v>3319</v>
      </c>
      <c r="IFW7" s="516" t="s">
        <v>3325</v>
      </c>
      <c r="IFX7" s="516" t="s">
        <v>666</v>
      </c>
      <c r="IFY7" s="516"/>
      <c r="IFZ7" s="516" t="s">
        <v>3318</v>
      </c>
      <c r="IGA7" s="516" t="s">
        <v>3319</v>
      </c>
      <c r="IGB7" s="516" t="s">
        <v>3325</v>
      </c>
      <c r="IGC7" s="516" t="s">
        <v>666</v>
      </c>
      <c r="IGD7" s="516"/>
      <c r="IGE7" s="516" t="s">
        <v>3318</v>
      </c>
      <c r="IGF7" s="516" t="s">
        <v>3319</v>
      </c>
      <c r="IGG7" s="516" t="s">
        <v>3325</v>
      </c>
      <c r="IGH7" s="516" t="s">
        <v>666</v>
      </c>
      <c r="IGI7" s="516"/>
      <c r="IGJ7" s="516" t="s">
        <v>3318</v>
      </c>
      <c r="IGK7" s="516" t="s">
        <v>3319</v>
      </c>
      <c r="IGL7" s="516" t="s">
        <v>3325</v>
      </c>
      <c r="IGM7" s="516" t="s">
        <v>666</v>
      </c>
      <c r="IGN7" s="516"/>
      <c r="IGO7" s="516" t="s">
        <v>3318</v>
      </c>
      <c r="IGP7" s="516" t="s">
        <v>3319</v>
      </c>
      <c r="IGQ7" s="516" t="s">
        <v>3325</v>
      </c>
      <c r="IGR7" s="516" t="s">
        <v>666</v>
      </c>
      <c r="IGS7" s="516"/>
      <c r="IGT7" s="516" t="s">
        <v>3318</v>
      </c>
      <c r="IGU7" s="516" t="s">
        <v>3319</v>
      </c>
      <c r="IGV7" s="516" t="s">
        <v>3325</v>
      </c>
      <c r="IGW7" s="516" t="s">
        <v>666</v>
      </c>
      <c r="IGX7" s="516"/>
      <c r="IGY7" s="516" t="s">
        <v>3318</v>
      </c>
      <c r="IGZ7" s="516" t="s">
        <v>3319</v>
      </c>
      <c r="IHA7" s="516" t="s">
        <v>3325</v>
      </c>
      <c r="IHB7" s="516" t="s">
        <v>666</v>
      </c>
      <c r="IHC7" s="516"/>
      <c r="IHD7" s="516" t="s">
        <v>3318</v>
      </c>
      <c r="IHE7" s="516" t="s">
        <v>3319</v>
      </c>
      <c r="IHF7" s="516" t="s">
        <v>3325</v>
      </c>
      <c r="IHG7" s="516" t="s">
        <v>666</v>
      </c>
      <c r="IHH7" s="516"/>
      <c r="IHI7" s="516" t="s">
        <v>3318</v>
      </c>
      <c r="IHJ7" s="516" t="s">
        <v>3319</v>
      </c>
      <c r="IHK7" s="516" t="s">
        <v>3325</v>
      </c>
      <c r="IHL7" s="516" t="s">
        <v>666</v>
      </c>
      <c r="IHM7" s="516"/>
      <c r="IHN7" s="516" t="s">
        <v>3318</v>
      </c>
      <c r="IHO7" s="516" t="s">
        <v>3319</v>
      </c>
      <c r="IHP7" s="516" t="s">
        <v>3325</v>
      </c>
      <c r="IHQ7" s="516" t="s">
        <v>666</v>
      </c>
      <c r="IHR7" s="516"/>
      <c r="IHS7" s="516" t="s">
        <v>3318</v>
      </c>
      <c r="IHT7" s="516" t="s">
        <v>3319</v>
      </c>
      <c r="IHU7" s="516" t="s">
        <v>3325</v>
      </c>
      <c r="IHV7" s="516" t="s">
        <v>666</v>
      </c>
      <c r="IHW7" s="516"/>
      <c r="IHX7" s="516" t="s">
        <v>3318</v>
      </c>
      <c r="IHY7" s="516" t="s">
        <v>3319</v>
      </c>
      <c r="IHZ7" s="516" t="s">
        <v>3325</v>
      </c>
      <c r="IIA7" s="516" t="s">
        <v>666</v>
      </c>
      <c r="IIB7" s="516"/>
      <c r="IIC7" s="516" t="s">
        <v>3318</v>
      </c>
      <c r="IID7" s="516" t="s">
        <v>3319</v>
      </c>
      <c r="IIE7" s="516" t="s">
        <v>3325</v>
      </c>
      <c r="IIF7" s="516" t="s">
        <v>666</v>
      </c>
      <c r="IIG7" s="516"/>
      <c r="IIH7" s="516" t="s">
        <v>3318</v>
      </c>
      <c r="III7" s="516" t="s">
        <v>3319</v>
      </c>
      <c r="IIJ7" s="516" t="s">
        <v>3325</v>
      </c>
      <c r="IIK7" s="516" t="s">
        <v>666</v>
      </c>
      <c r="IIL7" s="516"/>
      <c r="IIM7" s="516" t="s">
        <v>3318</v>
      </c>
      <c r="IIN7" s="516" t="s">
        <v>3319</v>
      </c>
      <c r="IIO7" s="516" t="s">
        <v>3325</v>
      </c>
      <c r="IIP7" s="516" t="s">
        <v>666</v>
      </c>
      <c r="IIQ7" s="516"/>
      <c r="IIR7" s="516" t="s">
        <v>3318</v>
      </c>
      <c r="IIS7" s="516" t="s">
        <v>3319</v>
      </c>
      <c r="IIT7" s="516" t="s">
        <v>3325</v>
      </c>
      <c r="IIU7" s="516" t="s">
        <v>666</v>
      </c>
      <c r="IIV7" s="516"/>
      <c r="IIW7" s="516" t="s">
        <v>3318</v>
      </c>
      <c r="IIX7" s="516" t="s">
        <v>3319</v>
      </c>
      <c r="IIY7" s="516" t="s">
        <v>3325</v>
      </c>
      <c r="IIZ7" s="516" t="s">
        <v>666</v>
      </c>
      <c r="IJA7" s="516"/>
      <c r="IJB7" s="516" t="s">
        <v>3318</v>
      </c>
      <c r="IJC7" s="516" t="s">
        <v>3319</v>
      </c>
      <c r="IJD7" s="516" t="s">
        <v>3325</v>
      </c>
      <c r="IJE7" s="516" t="s">
        <v>666</v>
      </c>
      <c r="IJF7" s="516"/>
      <c r="IJG7" s="516" t="s">
        <v>3318</v>
      </c>
      <c r="IJH7" s="516" t="s">
        <v>3319</v>
      </c>
      <c r="IJI7" s="516" t="s">
        <v>3325</v>
      </c>
      <c r="IJJ7" s="516" t="s">
        <v>666</v>
      </c>
      <c r="IJK7" s="516"/>
      <c r="IJL7" s="516" t="s">
        <v>3318</v>
      </c>
      <c r="IJM7" s="516" t="s">
        <v>3319</v>
      </c>
      <c r="IJN7" s="516" t="s">
        <v>3325</v>
      </c>
      <c r="IJO7" s="516" t="s">
        <v>666</v>
      </c>
      <c r="IJP7" s="516"/>
      <c r="IJQ7" s="516" t="s">
        <v>3318</v>
      </c>
      <c r="IJR7" s="516" t="s">
        <v>3319</v>
      </c>
      <c r="IJS7" s="516" t="s">
        <v>3325</v>
      </c>
      <c r="IJT7" s="516" t="s">
        <v>666</v>
      </c>
      <c r="IJU7" s="516"/>
      <c r="IJV7" s="516" t="s">
        <v>3318</v>
      </c>
      <c r="IJW7" s="516" t="s">
        <v>3319</v>
      </c>
      <c r="IJX7" s="516" t="s">
        <v>3325</v>
      </c>
      <c r="IJY7" s="516" t="s">
        <v>666</v>
      </c>
      <c r="IJZ7" s="516"/>
      <c r="IKA7" s="516" t="s">
        <v>3318</v>
      </c>
      <c r="IKB7" s="516" t="s">
        <v>3319</v>
      </c>
      <c r="IKC7" s="516" t="s">
        <v>3325</v>
      </c>
      <c r="IKD7" s="516" t="s">
        <v>666</v>
      </c>
      <c r="IKE7" s="516"/>
      <c r="IKF7" s="516" t="s">
        <v>3318</v>
      </c>
      <c r="IKG7" s="516" t="s">
        <v>3319</v>
      </c>
      <c r="IKH7" s="516" t="s">
        <v>3325</v>
      </c>
      <c r="IKI7" s="516" t="s">
        <v>666</v>
      </c>
      <c r="IKJ7" s="516"/>
      <c r="IKK7" s="516" t="s">
        <v>3318</v>
      </c>
      <c r="IKL7" s="516" t="s">
        <v>3319</v>
      </c>
      <c r="IKM7" s="516" t="s">
        <v>3325</v>
      </c>
      <c r="IKN7" s="516" t="s">
        <v>666</v>
      </c>
      <c r="IKO7" s="516"/>
      <c r="IKP7" s="516" t="s">
        <v>3318</v>
      </c>
      <c r="IKQ7" s="516" t="s">
        <v>3319</v>
      </c>
      <c r="IKR7" s="516" t="s">
        <v>3325</v>
      </c>
      <c r="IKS7" s="516" t="s">
        <v>666</v>
      </c>
      <c r="IKT7" s="516"/>
      <c r="IKU7" s="516" t="s">
        <v>3318</v>
      </c>
      <c r="IKV7" s="516" t="s">
        <v>3319</v>
      </c>
      <c r="IKW7" s="516" t="s">
        <v>3325</v>
      </c>
      <c r="IKX7" s="516" t="s">
        <v>666</v>
      </c>
      <c r="IKY7" s="516"/>
      <c r="IKZ7" s="516" t="s">
        <v>3318</v>
      </c>
      <c r="ILA7" s="516" t="s">
        <v>3319</v>
      </c>
      <c r="ILB7" s="516" t="s">
        <v>3325</v>
      </c>
      <c r="ILC7" s="516" t="s">
        <v>666</v>
      </c>
      <c r="ILD7" s="516"/>
      <c r="ILE7" s="516" t="s">
        <v>3318</v>
      </c>
      <c r="ILF7" s="516" t="s">
        <v>3319</v>
      </c>
      <c r="ILG7" s="516" t="s">
        <v>3325</v>
      </c>
      <c r="ILH7" s="516" t="s">
        <v>666</v>
      </c>
      <c r="ILI7" s="516"/>
      <c r="ILJ7" s="516" t="s">
        <v>3318</v>
      </c>
      <c r="ILK7" s="516" t="s">
        <v>3319</v>
      </c>
      <c r="ILL7" s="516" t="s">
        <v>3325</v>
      </c>
      <c r="ILM7" s="516" t="s">
        <v>666</v>
      </c>
      <c r="ILN7" s="516"/>
      <c r="ILO7" s="516" t="s">
        <v>3318</v>
      </c>
      <c r="ILP7" s="516" t="s">
        <v>3319</v>
      </c>
      <c r="ILQ7" s="516" t="s">
        <v>3325</v>
      </c>
      <c r="ILR7" s="516" t="s">
        <v>666</v>
      </c>
      <c r="ILS7" s="516"/>
      <c r="ILT7" s="516" t="s">
        <v>3318</v>
      </c>
      <c r="ILU7" s="516" t="s">
        <v>3319</v>
      </c>
      <c r="ILV7" s="516" t="s">
        <v>3325</v>
      </c>
      <c r="ILW7" s="516" t="s">
        <v>666</v>
      </c>
      <c r="ILX7" s="516"/>
      <c r="ILY7" s="516" t="s">
        <v>3318</v>
      </c>
      <c r="ILZ7" s="516" t="s">
        <v>3319</v>
      </c>
      <c r="IMA7" s="516" t="s">
        <v>3325</v>
      </c>
      <c r="IMB7" s="516" t="s">
        <v>666</v>
      </c>
      <c r="IMC7" s="516"/>
      <c r="IMD7" s="516" t="s">
        <v>3318</v>
      </c>
      <c r="IME7" s="516" t="s">
        <v>3319</v>
      </c>
      <c r="IMF7" s="516" t="s">
        <v>3325</v>
      </c>
      <c r="IMG7" s="516" t="s">
        <v>666</v>
      </c>
      <c r="IMH7" s="516"/>
      <c r="IMI7" s="516" t="s">
        <v>3318</v>
      </c>
      <c r="IMJ7" s="516" t="s">
        <v>3319</v>
      </c>
      <c r="IMK7" s="516" t="s">
        <v>3325</v>
      </c>
      <c r="IML7" s="516" t="s">
        <v>666</v>
      </c>
      <c r="IMM7" s="516"/>
      <c r="IMN7" s="516" t="s">
        <v>3318</v>
      </c>
      <c r="IMO7" s="516" t="s">
        <v>3319</v>
      </c>
      <c r="IMP7" s="516" t="s">
        <v>3325</v>
      </c>
      <c r="IMQ7" s="516" t="s">
        <v>666</v>
      </c>
      <c r="IMR7" s="516"/>
      <c r="IMS7" s="516" t="s">
        <v>3318</v>
      </c>
      <c r="IMT7" s="516" t="s">
        <v>3319</v>
      </c>
      <c r="IMU7" s="516" t="s">
        <v>3325</v>
      </c>
      <c r="IMV7" s="516" t="s">
        <v>666</v>
      </c>
      <c r="IMW7" s="516"/>
      <c r="IMX7" s="516" t="s">
        <v>3318</v>
      </c>
      <c r="IMY7" s="516" t="s">
        <v>3319</v>
      </c>
      <c r="IMZ7" s="516" t="s">
        <v>3325</v>
      </c>
      <c r="INA7" s="516" t="s">
        <v>666</v>
      </c>
      <c r="INB7" s="516"/>
      <c r="INC7" s="516" t="s">
        <v>3318</v>
      </c>
      <c r="IND7" s="516" t="s">
        <v>3319</v>
      </c>
      <c r="INE7" s="516" t="s">
        <v>3325</v>
      </c>
      <c r="INF7" s="516" t="s">
        <v>666</v>
      </c>
      <c r="ING7" s="516"/>
      <c r="INH7" s="516" t="s">
        <v>3318</v>
      </c>
      <c r="INI7" s="516" t="s">
        <v>3319</v>
      </c>
      <c r="INJ7" s="516" t="s">
        <v>3325</v>
      </c>
      <c r="INK7" s="516" t="s">
        <v>666</v>
      </c>
      <c r="INL7" s="516"/>
      <c r="INM7" s="516" t="s">
        <v>3318</v>
      </c>
      <c r="INN7" s="516" t="s">
        <v>3319</v>
      </c>
      <c r="INO7" s="516" t="s">
        <v>3325</v>
      </c>
      <c r="INP7" s="516" t="s">
        <v>666</v>
      </c>
      <c r="INQ7" s="516"/>
      <c r="INR7" s="516" t="s">
        <v>3318</v>
      </c>
      <c r="INS7" s="516" t="s">
        <v>3319</v>
      </c>
      <c r="INT7" s="516" t="s">
        <v>3325</v>
      </c>
      <c r="INU7" s="516" t="s">
        <v>666</v>
      </c>
      <c r="INV7" s="516"/>
      <c r="INW7" s="516" t="s">
        <v>3318</v>
      </c>
      <c r="INX7" s="516" t="s">
        <v>3319</v>
      </c>
      <c r="INY7" s="516" t="s">
        <v>3325</v>
      </c>
      <c r="INZ7" s="516" t="s">
        <v>666</v>
      </c>
      <c r="IOA7" s="516"/>
      <c r="IOB7" s="516" t="s">
        <v>3318</v>
      </c>
      <c r="IOC7" s="516" t="s">
        <v>3319</v>
      </c>
      <c r="IOD7" s="516" t="s">
        <v>3325</v>
      </c>
      <c r="IOE7" s="516" t="s">
        <v>666</v>
      </c>
      <c r="IOF7" s="516"/>
      <c r="IOG7" s="516" t="s">
        <v>3318</v>
      </c>
      <c r="IOH7" s="516" t="s">
        <v>3319</v>
      </c>
      <c r="IOI7" s="516" t="s">
        <v>3325</v>
      </c>
      <c r="IOJ7" s="516" t="s">
        <v>666</v>
      </c>
      <c r="IOK7" s="516"/>
      <c r="IOL7" s="516" t="s">
        <v>3318</v>
      </c>
      <c r="IOM7" s="516" t="s">
        <v>3319</v>
      </c>
      <c r="ION7" s="516" t="s">
        <v>3325</v>
      </c>
      <c r="IOO7" s="516" t="s">
        <v>666</v>
      </c>
      <c r="IOP7" s="516"/>
      <c r="IOQ7" s="516" t="s">
        <v>3318</v>
      </c>
      <c r="IOR7" s="516" t="s">
        <v>3319</v>
      </c>
      <c r="IOS7" s="516" t="s">
        <v>3325</v>
      </c>
      <c r="IOT7" s="516" t="s">
        <v>666</v>
      </c>
      <c r="IOU7" s="516"/>
      <c r="IOV7" s="516" t="s">
        <v>3318</v>
      </c>
      <c r="IOW7" s="516" t="s">
        <v>3319</v>
      </c>
      <c r="IOX7" s="516" t="s">
        <v>3325</v>
      </c>
      <c r="IOY7" s="516" t="s">
        <v>666</v>
      </c>
      <c r="IOZ7" s="516"/>
      <c r="IPA7" s="516" t="s">
        <v>3318</v>
      </c>
      <c r="IPB7" s="516" t="s">
        <v>3319</v>
      </c>
      <c r="IPC7" s="516" t="s">
        <v>3325</v>
      </c>
      <c r="IPD7" s="516" t="s">
        <v>666</v>
      </c>
      <c r="IPE7" s="516"/>
      <c r="IPF7" s="516" t="s">
        <v>3318</v>
      </c>
      <c r="IPG7" s="516" t="s">
        <v>3319</v>
      </c>
      <c r="IPH7" s="516" t="s">
        <v>3325</v>
      </c>
      <c r="IPI7" s="516" t="s">
        <v>666</v>
      </c>
      <c r="IPJ7" s="516"/>
      <c r="IPK7" s="516" t="s">
        <v>3318</v>
      </c>
      <c r="IPL7" s="516" t="s">
        <v>3319</v>
      </c>
      <c r="IPM7" s="516" t="s">
        <v>3325</v>
      </c>
      <c r="IPN7" s="516" t="s">
        <v>666</v>
      </c>
      <c r="IPO7" s="516"/>
      <c r="IPP7" s="516" t="s">
        <v>3318</v>
      </c>
      <c r="IPQ7" s="516" t="s">
        <v>3319</v>
      </c>
      <c r="IPR7" s="516" t="s">
        <v>3325</v>
      </c>
      <c r="IPS7" s="516" t="s">
        <v>666</v>
      </c>
      <c r="IPT7" s="516"/>
      <c r="IPU7" s="516" t="s">
        <v>3318</v>
      </c>
      <c r="IPV7" s="516" t="s">
        <v>3319</v>
      </c>
      <c r="IPW7" s="516" t="s">
        <v>3325</v>
      </c>
      <c r="IPX7" s="516" t="s">
        <v>666</v>
      </c>
      <c r="IPY7" s="516"/>
      <c r="IPZ7" s="516" t="s">
        <v>3318</v>
      </c>
      <c r="IQA7" s="516" t="s">
        <v>3319</v>
      </c>
      <c r="IQB7" s="516" t="s">
        <v>3325</v>
      </c>
      <c r="IQC7" s="516" t="s">
        <v>666</v>
      </c>
      <c r="IQD7" s="516"/>
      <c r="IQE7" s="516" t="s">
        <v>3318</v>
      </c>
      <c r="IQF7" s="516" t="s">
        <v>3319</v>
      </c>
      <c r="IQG7" s="516" t="s">
        <v>3325</v>
      </c>
      <c r="IQH7" s="516" t="s">
        <v>666</v>
      </c>
      <c r="IQI7" s="516"/>
      <c r="IQJ7" s="516" t="s">
        <v>3318</v>
      </c>
      <c r="IQK7" s="516" t="s">
        <v>3319</v>
      </c>
      <c r="IQL7" s="516" t="s">
        <v>3325</v>
      </c>
      <c r="IQM7" s="516" t="s">
        <v>666</v>
      </c>
      <c r="IQN7" s="516"/>
      <c r="IQO7" s="516" t="s">
        <v>3318</v>
      </c>
      <c r="IQP7" s="516" t="s">
        <v>3319</v>
      </c>
      <c r="IQQ7" s="516" t="s">
        <v>3325</v>
      </c>
      <c r="IQR7" s="516" t="s">
        <v>666</v>
      </c>
      <c r="IQS7" s="516"/>
      <c r="IQT7" s="516" t="s">
        <v>3318</v>
      </c>
      <c r="IQU7" s="516" t="s">
        <v>3319</v>
      </c>
      <c r="IQV7" s="516" t="s">
        <v>3325</v>
      </c>
      <c r="IQW7" s="516" t="s">
        <v>666</v>
      </c>
      <c r="IQX7" s="516"/>
      <c r="IQY7" s="516" t="s">
        <v>3318</v>
      </c>
      <c r="IQZ7" s="516" t="s">
        <v>3319</v>
      </c>
      <c r="IRA7" s="516" t="s">
        <v>3325</v>
      </c>
      <c r="IRB7" s="516" t="s">
        <v>666</v>
      </c>
      <c r="IRC7" s="516"/>
      <c r="IRD7" s="516" t="s">
        <v>3318</v>
      </c>
      <c r="IRE7" s="516" t="s">
        <v>3319</v>
      </c>
      <c r="IRF7" s="516" t="s">
        <v>3325</v>
      </c>
      <c r="IRG7" s="516" t="s">
        <v>666</v>
      </c>
      <c r="IRH7" s="516"/>
      <c r="IRI7" s="516" t="s">
        <v>3318</v>
      </c>
      <c r="IRJ7" s="516" t="s">
        <v>3319</v>
      </c>
      <c r="IRK7" s="516" t="s">
        <v>3325</v>
      </c>
      <c r="IRL7" s="516" t="s">
        <v>666</v>
      </c>
      <c r="IRM7" s="516"/>
      <c r="IRN7" s="516" t="s">
        <v>3318</v>
      </c>
      <c r="IRO7" s="516" t="s">
        <v>3319</v>
      </c>
      <c r="IRP7" s="516" t="s">
        <v>3325</v>
      </c>
      <c r="IRQ7" s="516" t="s">
        <v>666</v>
      </c>
      <c r="IRR7" s="516"/>
      <c r="IRS7" s="516" t="s">
        <v>3318</v>
      </c>
      <c r="IRT7" s="516" t="s">
        <v>3319</v>
      </c>
      <c r="IRU7" s="516" t="s">
        <v>3325</v>
      </c>
      <c r="IRV7" s="516" t="s">
        <v>666</v>
      </c>
      <c r="IRW7" s="516"/>
      <c r="IRX7" s="516" t="s">
        <v>3318</v>
      </c>
      <c r="IRY7" s="516" t="s">
        <v>3319</v>
      </c>
      <c r="IRZ7" s="516" t="s">
        <v>3325</v>
      </c>
      <c r="ISA7" s="516" t="s">
        <v>666</v>
      </c>
      <c r="ISB7" s="516"/>
      <c r="ISC7" s="516" t="s">
        <v>3318</v>
      </c>
      <c r="ISD7" s="516" t="s">
        <v>3319</v>
      </c>
      <c r="ISE7" s="516" t="s">
        <v>3325</v>
      </c>
      <c r="ISF7" s="516" t="s">
        <v>666</v>
      </c>
      <c r="ISG7" s="516"/>
      <c r="ISH7" s="516" t="s">
        <v>3318</v>
      </c>
      <c r="ISI7" s="516" t="s">
        <v>3319</v>
      </c>
      <c r="ISJ7" s="516" t="s">
        <v>3325</v>
      </c>
      <c r="ISK7" s="516" t="s">
        <v>666</v>
      </c>
      <c r="ISL7" s="516"/>
      <c r="ISM7" s="516" t="s">
        <v>3318</v>
      </c>
      <c r="ISN7" s="516" t="s">
        <v>3319</v>
      </c>
      <c r="ISO7" s="516" t="s">
        <v>3325</v>
      </c>
      <c r="ISP7" s="516" t="s">
        <v>666</v>
      </c>
      <c r="ISQ7" s="516"/>
      <c r="ISR7" s="516" t="s">
        <v>3318</v>
      </c>
      <c r="ISS7" s="516" t="s">
        <v>3319</v>
      </c>
      <c r="IST7" s="516" t="s">
        <v>3325</v>
      </c>
      <c r="ISU7" s="516" t="s">
        <v>666</v>
      </c>
      <c r="ISV7" s="516"/>
      <c r="ISW7" s="516" t="s">
        <v>3318</v>
      </c>
      <c r="ISX7" s="516" t="s">
        <v>3319</v>
      </c>
      <c r="ISY7" s="516" t="s">
        <v>3325</v>
      </c>
      <c r="ISZ7" s="516" t="s">
        <v>666</v>
      </c>
      <c r="ITA7" s="516"/>
      <c r="ITB7" s="516" t="s">
        <v>3318</v>
      </c>
      <c r="ITC7" s="516" t="s">
        <v>3319</v>
      </c>
      <c r="ITD7" s="516" t="s">
        <v>3325</v>
      </c>
      <c r="ITE7" s="516" t="s">
        <v>666</v>
      </c>
      <c r="ITF7" s="516"/>
      <c r="ITG7" s="516" t="s">
        <v>3318</v>
      </c>
      <c r="ITH7" s="516" t="s">
        <v>3319</v>
      </c>
      <c r="ITI7" s="516" t="s">
        <v>3325</v>
      </c>
      <c r="ITJ7" s="516" t="s">
        <v>666</v>
      </c>
      <c r="ITK7" s="516"/>
      <c r="ITL7" s="516" t="s">
        <v>3318</v>
      </c>
      <c r="ITM7" s="516" t="s">
        <v>3319</v>
      </c>
      <c r="ITN7" s="516" t="s">
        <v>3325</v>
      </c>
      <c r="ITO7" s="516" t="s">
        <v>666</v>
      </c>
      <c r="ITP7" s="516"/>
      <c r="ITQ7" s="516" t="s">
        <v>3318</v>
      </c>
      <c r="ITR7" s="516" t="s">
        <v>3319</v>
      </c>
      <c r="ITS7" s="516" t="s">
        <v>3325</v>
      </c>
      <c r="ITT7" s="516" t="s">
        <v>666</v>
      </c>
      <c r="ITU7" s="516"/>
      <c r="ITV7" s="516" t="s">
        <v>3318</v>
      </c>
      <c r="ITW7" s="516" t="s">
        <v>3319</v>
      </c>
      <c r="ITX7" s="516" t="s">
        <v>3325</v>
      </c>
      <c r="ITY7" s="516" t="s">
        <v>666</v>
      </c>
      <c r="ITZ7" s="516"/>
      <c r="IUA7" s="516" t="s">
        <v>3318</v>
      </c>
      <c r="IUB7" s="516" t="s">
        <v>3319</v>
      </c>
      <c r="IUC7" s="516" t="s">
        <v>3325</v>
      </c>
      <c r="IUD7" s="516" t="s">
        <v>666</v>
      </c>
      <c r="IUE7" s="516"/>
      <c r="IUF7" s="516" t="s">
        <v>3318</v>
      </c>
      <c r="IUG7" s="516" t="s">
        <v>3319</v>
      </c>
      <c r="IUH7" s="516" t="s">
        <v>3325</v>
      </c>
      <c r="IUI7" s="516" t="s">
        <v>666</v>
      </c>
      <c r="IUJ7" s="516"/>
      <c r="IUK7" s="516" t="s">
        <v>3318</v>
      </c>
      <c r="IUL7" s="516" t="s">
        <v>3319</v>
      </c>
      <c r="IUM7" s="516" t="s">
        <v>3325</v>
      </c>
      <c r="IUN7" s="516" t="s">
        <v>666</v>
      </c>
      <c r="IUO7" s="516"/>
      <c r="IUP7" s="516" t="s">
        <v>3318</v>
      </c>
      <c r="IUQ7" s="516" t="s">
        <v>3319</v>
      </c>
      <c r="IUR7" s="516" t="s">
        <v>3325</v>
      </c>
      <c r="IUS7" s="516" t="s">
        <v>666</v>
      </c>
      <c r="IUT7" s="516"/>
      <c r="IUU7" s="516" t="s">
        <v>3318</v>
      </c>
      <c r="IUV7" s="516" t="s">
        <v>3319</v>
      </c>
      <c r="IUW7" s="516" t="s">
        <v>3325</v>
      </c>
      <c r="IUX7" s="516" t="s">
        <v>666</v>
      </c>
      <c r="IUY7" s="516"/>
      <c r="IUZ7" s="516" t="s">
        <v>3318</v>
      </c>
      <c r="IVA7" s="516" t="s">
        <v>3319</v>
      </c>
      <c r="IVB7" s="516" t="s">
        <v>3325</v>
      </c>
      <c r="IVC7" s="516" t="s">
        <v>666</v>
      </c>
      <c r="IVD7" s="516"/>
      <c r="IVE7" s="516" t="s">
        <v>3318</v>
      </c>
      <c r="IVF7" s="516" t="s">
        <v>3319</v>
      </c>
      <c r="IVG7" s="516" t="s">
        <v>3325</v>
      </c>
      <c r="IVH7" s="516" t="s">
        <v>666</v>
      </c>
      <c r="IVI7" s="516"/>
      <c r="IVJ7" s="516" t="s">
        <v>3318</v>
      </c>
      <c r="IVK7" s="516" t="s">
        <v>3319</v>
      </c>
      <c r="IVL7" s="516" t="s">
        <v>3325</v>
      </c>
      <c r="IVM7" s="516" t="s">
        <v>666</v>
      </c>
      <c r="IVN7" s="516"/>
      <c r="IVO7" s="516" t="s">
        <v>3318</v>
      </c>
      <c r="IVP7" s="516" t="s">
        <v>3319</v>
      </c>
      <c r="IVQ7" s="516" t="s">
        <v>3325</v>
      </c>
      <c r="IVR7" s="516" t="s">
        <v>666</v>
      </c>
      <c r="IVS7" s="516"/>
      <c r="IVT7" s="516" t="s">
        <v>3318</v>
      </c>
      <c r="IVU7" s="516" t="s">
        <v>3319</v>
      </c>
      <c r="IVV7" s="516" t="s">
        <v>3325</v>
      </c>
      <c r="IVW7" s="516" t="s">
        <v>666</v>
      </c>
      <c r="IVX7" s="516"/>
      <c r="IVY7" s="516" t="s">
        <v>3318</v>
      </c>
      <c r="IVZ7" s="516" t="s">
        <v>3319</v>
      </c>
      <c r="IWA7" s="516" t="s">
        <v>3325</v>
      </c>
      <c r="IWB7" s="516" t="s">
        <v>666</v>
      </c>
      <c r="IWC7" s="516"/>
      <c r="IWD7" s="516" t="s">
        <v>3318</v>
      </c>
      <c r="IWE7" s="516" t="s">
        <v>3319</v>
      </c>
      <c r="IWF7" s="516" t="s">
        <v>3325</v>
      </c>
      <c r="IWG7" s="516" t="s">
        <v>666</v>
      </c>
      <c r="IWH7" s="516"/>
      <c r="IWI7" s="516" t="s">
        <v>3318</v>
      </c>
      <c r="IWJ7" s="516" t="s">
        <v>3319</v>
      </c>
      <c r="IWK7" s="516" t="s">
        <v>3325</v>
      </c>
      <c r="IWL7" s="516" t="s">
        <v>666</v>
      </c>
      <c r="IWM7" s="516"/>
      <c r="IWN7" s="516" t="s">
        <v>3318</v>
      </c>
      <c r="IWO7" s="516" t="s">
        <v>3319</v>
      </c>
      <c r="IWP7" s="516" t="s">
        <v>3325</v>
      </c>
      <c r="IWQ7" s="516" t="s">
        <v>666</v>
      </c>
      <c r="IWR7" s="516"/>
      <c r="IWS7" s="516" t="s">
        <v>3318</v>
      </c>
      <c r="IWT7" s="516" t="s">
        <v>3319</v>
      </c>
      <c r="IWU7" s="516" t="s">
        <v>3325</v>
      </c>
      <c r="IWV7" s="516" t="s">
        <v>666</v>
      </c>
      <c r="IWW7" s="516"/>
      <c r="IWX7" s="516" t="s">
        <v>3318</v>
      </c>
      <c r="IWY7" s="516" t="s">
        <v>3319</v>
      </c>
      <c r="IWZ7" s="516" t="s">
        <v>3325</v>
      </c>
      <c r="IXA7" s="516" t="s">
        <v>666</v>
      </c>
      <c r="IXB7" s="516"/>
      <c r="IXC7" s="516" t="s">
        <v>3318</v>
      </c>
      <c r="IXD7" s="516" t="s">
        <v>3319</v>
      </c>
      <c r="IXE7" s="516" t="s">
        <v>3325</v>
      </c>
      <c r="IXF7" s="516" t="s">
        <v>666</v>
      </c>
      <c r="IXG7" s="516"/>
      <c r="IXH7" s="516" t="s">
        <v>3318</v>
      </c>
      <c r="IXI7" s="516" t="s">
        <v>3319</v>
      </c>
      <c r="IXJ7" s="516" t="s">
        <v>3325</v>
      </c>
      <c r="IXK7" s="516" t="s">
        <v>666</v>
      </c>
      <c r="IXL7" s="516"/>
      <c r="IXM7" s="516" t="s">
        <v>3318</v>
      </c>
      <c r="IXN7" s="516" t="s">
        <v>3319</v>
      </c>
      <c r="IXO7" s="516" t="s">
        <v>3325</v>
      </c>
      <c r="IXP7" s="516" t="s">
        <v>666</v>
      </c>
      <c r="IXQ7" s="516"/>
      <c r="IXR7" s="516" t="s">
        <v>3318</v>
      </c>
      <c r="IXS7" s="516" t="s">
        <v>3319</v>
      </c>
      <c r="IXT7" s="516" t="s">
        <v>3325</v>
      </c>
      <c r="IXU7" s="516" t="s">
        <v>666</v>
      </c>
      <c r="IXV7" s="516"/>
      <c r="IXW7" s="516" t="s">
        <v>3318</v>
      </c>
      <c r="IXX7" s="516" t="s">
        <v>3319</v>
      </c>
      <c r="IXY7" s="516" t="s">
        <v>3325</v>
      </c>
      <c r="IXZ7" s="516" t="s">
        <v>666</v>
      </c>
      <c r="IYA7" s="516"/>
      <c r="IYB7" s="516" t="s">
        <v>3318</v>
      </c>
      <c r="IYC7" s="516" t="s">
        <v>3319</v>
      </c>
      <c r="IYD7" s="516" t="s">
        <v>3325</v>
      </c>
      <c r="IYE7" s="516" t="s">
        <v>666</v>
      </c>
      <c r="IYF7" s="516"/>
      <c r="IYG7" s="516" t="s">
        <v>3318</v>
      </c>
      <c r="IYH7" s="516" t="s">
        <v>3319</v>
      </c>
      <c r="IYI7" s="516" t="s">
        <v>3325</v>
      </c>
      <c r="IYJ7" s="516" t="s">
        <v>666</v>
      </c>
      <c r="IYK7" s="516"/>
      <c r="IYL7" s="516" t="s">
        <v>3318</v>
      </c>
      <c r="IYM7" s="516" t="s">
        <v>3319</v>
      </c>
      <c r="IYN7" s="516" t="s">
        <v>3325</v>
      </c>
      <c r="IYO7" s="516" t="s">
        <v>666</v>
      </c>
      <c r="IYP7" s="516"/>
      <c r="IYQ7" s="516" t="s">
        <v>3318</v>
      </c>
      <c r="IYR7" s="516" t="s">
        <v>3319</v>
      </c>
      <c r="IYS7" s="516" t="s">
        <v>3325</v>
      </c>
      <c r="IYT7" s="516" t="s">
        <v>666</v>
      </c>
      <c r="IYU7" s="516"/>
      <c r="IYV7" s="516" t="s">
        <v>3318</v>
      </c>
      <c r="IYW7" s="516" t="s">
        <v>3319</v>
      </c>
      <c r="IYX7" s="516" t="s">
        <v>3325</v>
      </c>
      <c r="IYY7" s="516" t="s">
        <v>666</v>
      </c>
      <c r="IYZ7" s="516"/>
      <c r="IZA7" s="516" t="s">
        <v>3318</v>
      </c>
      <c r="IZB7" s="516" t="s">
        <v>3319</v>
      </c>
      <c r="IZC7" s="516" t="s">
        <v>3325</v>
      </c>
      <c r="IZD7" s="516" t="s">
        <v>666</v>
      </c>
      <c r="IZE7" s="516"/>
      <c r="IZF7" s="516" t="s">
        <v>3318</v>
      </c>
      <c r="IZG7" s="516" t="s">
        <v>3319</v>
      </c>
      <c r="IZH7" s="516" t="s">
        <v>3325</v>
      </c>
      <c r="IZI7" s="516" t="s">
        <v>666</v>
      </c>
      <c r="IZJ7" s="516"/>
      <c r="IZK7" s="516" t="s">
        <v>3318</v>
      </c>
      <c r="IZL7" s="516" t="s">
        <v>3319</v>
      </c>
      <c r="IZM7" s="516" t="s">
        <v>3325</v>
      </c>
      <c r="IZN7" s="516" t="s">
        <v>666</v>
      </c>
      <c r="IZO7" s="516"/>
      <c r="IZP7" s="516" t="s">
        <v>3318</v>
      </c>
      <c r="IZQ7" s="516" t="s">
        <v>3319</v>
      </c>
      <c r="IZR7" s="516" t="s">
        <v>3325</v>
      </c>
      <c r="IZS7" s="516" t="s">
        <v>666</v>
      </c>
      <c r="IZT7" s="516"/>
      <c r="IZU7" s="516" t="s">
        <v>3318</v>
      </c>
      <c r="IZV7" s="516" t="s">
        <v>3319</v>
      </c>
      <c r="IZW7" s="516" t="s">
        <v>3325</v>
      </c>
      <c r="IZX7" s="516" t="s">
        <v>666</v>
      </c>
      <c r="IZY7" s="516"/>
      <c r="IZZ7" s="516" t="s">
        <v>3318</v>
      </c>
      <c r="JAA7" s="516" t="s">
        <v>3319</v>
      </c>
      <c r="JAB7" s="516" t="s">
        <v>3325</v>
      </c>
      <c r="JAC7" s="516" t="s">
        <v>666</v>
      </c>
      <c r="JAD7" s="516"/>
      <c r="JAE7" s="516" t="s">
        <v>3318</v>
      </c>
      <c r="JAF7" s="516" t="s">
        <v>3319</v>
      </c>
      <c r="JAG7" s="516" t="s">
        <v>3325</v>
      </c>
      <c r="JAH7" s="516" t="s">
        <v>666</v>
      </c>
      <c r="JAI7" s="516"/>
      <c r="JAJ7" s="516" t="s">
        <v>3318</v>
      </c>
      <c r="JAK7" s="516" t="s">
        <v>3319</v>
      </c>
      <c r="JAL7" s="516" t="s">
        <v>3325</v>
      </c>
      <c r="JAM7" s="516" t="s">
        <v>666</v>
      </c>
      <c r="JAN7" s="516"/>
      <c r="JAO7" s="516" t="s">
        <v>3318</v>
      </c>
      <c r="JAP7" s="516" t="s">
        <v>3319</v>
      </c>
      <c r="JAQ7" s="516" t="s">
        <v>3325</v>
      </c>
      <c r="JAR7" s="516" t="s">
        <v>666</v>
      </c>
      <c r="JAS7" s="516"/>
      <c r="JAT7" s="516" t="s">
        <v>3318</v>
      </c>
      <c r="JAU7" s="516" t="s">
        <v>3319</v>
      </c>
      <c r="JAV7" s="516" t="s">
        <v>3325</v>
      </c>
      <c r="JAW7" s="516" t="s">
        <v>666</v>
      </c>
      <c r="JAX7" s="516"/>
      <c r="JAY7" s="516" t="s">
        <v>3318</v>
      </c>
      <c r="JAZ7" s="516" t="s">
        <v>3319</v>
      </c>
      <c r="JBA7" s="516" t="s">
        <v>3325</v>
      </c>
      <c r="JBB7" s="516" t="s">
        <v>666</v>
      </c>
      <c r="JBC7" s="516"/>
      <c r="JBD7" s="516" t="s">
        <v>3318</v>
      </c>
      <c r="JBE7" s="516" t="s">
        <v>3319</v>
      </c>
      <c r="JBF7" s="516" t="s">
        <v>3325</v>
      </c>
      <c r="JBG7" s="516" t="s">
        <v>666</v>
      </c>
      <c r="JBH7" s="516"/>
      <c r="JBI7" s="516" t="s">
        <v>3318</v>
      </c>
      <c r="JBJ7" s="516" t="s">
        <v>3319</v>
      </c>
      <c r="JBK7" s="516" t="s">
        <v>3325</v>
      </c>
      <c r="JBL7" s="516" t="s">
        <v>666</v>
      </c>
      <c r="JBM7" s="516"/>
      <c r="JBN7" s="516" t="s">
        <v>3318</v>
      </c>
      <c r="JBO7" s="516" t="s">
        <v>3319</v>
      </c>
      <c r="JBP7" s="516" t="s">
        <v>3325</v>
      </c>
      <c r="JBQ7" s="516" t="s">
        <v>666</v>
      </c>
      <c r="JBR7" s="516"/>
      <c r="JBS7" s="516" t="s">
        <v>3318</v>
      </c>
      <c r="JBT7" s="516" t="s">
        <v>3319</v>
      </c>
      <c r="JBU7" s="516" t="s">
        <v>3325</v>
      </c>
      <c r="JBV7" s="516" t="s">
        <v>666</v>
      </c>
      <c r="JBW7" s="516"/>
      <c r="JBX7" s="516" t="s">
        <v>3318</v>
      </c>
      <c r="JBY7" s="516" t="s">
        <v>3319</v>
      </c>
      <c r="JBZ7" s="516" t="s">
        <v>3325</v>
      </c>
      <c r="JCA7" s="516" t="s">
        <v>666</v>
      </c>
      <c r="JCB7" s="516"/>
      <c r="JCC7" s="516" t="s">
        <v>3318</v>
      </c>
      <c r="JCD7" s="516" t="s">
        <v>3319</v>
      </c>
      <c r="JCE7" s="516" t="s">
        <v>3325</v>
      </c>
      <c r="JCF7" s="516" t="s">
        <v>666</v>
      </c>
      <c r="JCG7" s="516"/>
      <c r="JCH7" s="516" t="s">
        <v>3318</v>
      </c>
      <c r="JCI7" s="516" t="s">
        <v>3319</v>
      </c>
      <c r="JCJ7" s="516" t="s">
        <v>3325</v>
      </c>
      <c r="JCK7" s="516" t="s">
        <v>666</v>
      </c>
      <c r="JCL7" s="516"/>
      <c r="JCM7" s="516" t="s">
        <v>3318</v>
      </c>
      <c r="JCN7" s="516" t="s">
        <v>3319</v>
      </c>
      <c r="JCO7" s="516" t="s">
        <v>3325</v>
      </c>
      <c r="JCP7" s="516" t="s">
        <v>666</v>
      </c>
      <c r="JCQ7" s="516"/>
      <c r="JCR7" s="516" t="s">
        <v>3318</v>
      </c>
      <c r="JCS7" s="516" t="s">
        <v>3319</v>
      </c>
      <c r="JCT7" s="516" t="s">
        <v>3325</v>
      </c>
      <c r="JCU7" s="516" t="s">
        <v>666</v>
      </c>
      <c r="JCV7" s="516"/>
      <c r="JCW7" s="516" t="s">
        <v>3318</v>
      </c>
      <c r="JCX7" s="516" t="s">
        <v>3319</v>
      </c>
      <c r="JCY7" s="516" t="s">
        <v>3325</v>
      </c>
      <c r="JCZ7" s="516" t="s">
        <v>666</v>
      </c>
      <c r="JDA7" s="516"/>
      <c r="JDB7" s="516" t="s">
        <v>3318</v>
      </c>
      <c r="JDC7" s="516" t="s">
        <v>3319</v>
      </c>
      <c r="JDD7" s="516" t="s">
        <v>3325</v>
      </c>
      <c r="JDE7" s="516" t="s">
        <v>666</v>
      </c>
      <c r="JDF7" s="516"/>
      <c r="JDG7" s="516" t="s">
        <v>3318</v>
      </c>
      <c r="JDH7" s="516" t="s">
        <v>3319</v>
      </c>
      <c r="JDI7" s="516" t="s">
        <v>3325</v>
      </c>
      <c r="JDJ7" s="516" t="s">
        <v>666</v>
      </c>
      <c r="JDK7" s="516"/>
      <c r="JDL7" s="516" t="s">
        <v>3318</v>
      </c>
      <c r="JDM7" s="516" t="s">
        <v>3319</v>
      </c>
      <c r="JDN7" s="516" t="s">
        <v>3325</v>
      </c>
      <c r="JDO7" s="516" t="s">
        <v>666</v>
      </c>
      <c r="JDP7" s="516"/>
      <c r="JDQ7" s="516" t="s">
        <v>3318</v>
      </c>
      <c r="JDR7" s="516" t="s">
        <v>3319</v>
      </c>
      <c r="JDS7" s="516" t="s">
        <v>3325</v>
      </c>
      <c r="JDT7" s="516" t="s">
        <v>666</v>
      </c>
      <c r="JDU7" s="516"/>
      <c r="JDV7" s="516" t="s">
        <v>3318</v>
      </c>
      <c r="JDW7" s="516" t="s">
        <v>3319</v>
      </c>
      <c r="JDX7" s="516" t="s">
        <v>3325</v>
      </c>
      <c r="JDY7" s="516" t="s">
        <v>666</v>
      </c>
      <c r="JDZ7" s="516"/>
      <c r="JEA7" s="516" t="s">
        <v>3318</v>
      </c>
      <c r="JEB7" s="516" t="s">
        <v>3319</v>
      </c>
      <c r="JEC7" s="516" t="s">
        <v>3325</v>
      </c>
      <c r="JED7" s="516" t="s">
        <v>666</v>
      </c>
      <c r="JEE7" s="516"/>
      <c r="JEF7" s="516" t="s">
        <v>3318</v>
      </c>
      <c r="JEG7" s="516" t="s">
        <v>3319</v>
      </c>
      <c r="JEH7" s="516" t="s">
        <v>3325</v>
      </c>
      <c r="JEI7" s="516" t="s">
        <v>666</v>
      </c>
      <c r="JEJ7" s="516"/>
      <c r="JEK7" s="516" t="s">
        <v>3318</v>
      </c>
      <c r="JEL7" s="516" t="s">
        <v>3319</v>
      </c>
      <c r="JEM7" s="516" t="s">
        <v>3325</v>
      </c>
      <c r="JEN7" s="516" t="s">
        <v>666</v>
      </c>
      <c r="JEO7" s="516"/>
      <c r="JEP7" s="516" t="s">
        <v>3318</v>
      </c>
      <c r="JEQ7" s="516" t="s">
        <v>3319</v>
      </c>
      <c r="JER7" s="516" t="s">
        <v>3325</v>
      </c>
      <c r="JES7" s="516" t="s">
        <v>666</v>
      </c>
      <c r="JET7" s="516"/>
      <c r="JEU7" s="516" t="s">
        <v>3318</v>
      </c>
      <c r="JEV7" s="516" t="s">
        <v>3319</v>
      </c>
      <c r="JEW7" s="516" t="s">
        <v>3325</v>
      </c>
      <c r="JEX7" s="516" t="s">
        <v>666</v>
      </c>
      <c r="JEY7" s="516"/>
      <c r="JEZ7" s="516" t="s">
        <v>3318</v>
      </c>
      <c r="JFA7" s="516" t="s">
        <v>3319</v>
      </c>
      <c r="JFB7" s="516" t="s">
        <v>3325</v>
      </c>
      <c r="JFC7" s="516" t="s">
        <v>666</v>
      </c>
      <c r="JFD7" s="516"/>
      <c r="JFE7" s="516" t="s">
        <v>3318</v>
      </c>
      <c r="JFF7" s="516" t="s">
        <v>3319</v>
      </c>
      <c r="JFG7" s="516" t="s">
        <v>3325</v>
      </c>
      <c r="JFH7" s="516" t="s">
        <v>666</v>
      </c>
      <c r="JFI7" s="516"/>
      <c r="JFJ7" s="516" t="s">
        <v>3318</v>
      </c>
      <c r="JFK7" s="516" t="s">
        <v>3319</v>
      </c>
      <c r="JFL7" s="516" t="s">
        <v>3325</v>
      </c>
      <c r="JFM7" s="516" t="s">
        <v>666</v>
      </c>
      <c r="JFN7" s="516"/>
      <c r="JFO7" s="516" t="s">
        <v>3318</v>
      </c>
      <c r="JFP7" s="516" t="s">
        <v>3319</v>
      </c>
      <c r="JFQ7" s="516" t="s">
        <v>3325</v>
      </c>
      <c r="JFR7" s="516" t="s">
        <v>666</v>
      </c>
      <c r="JFS7" s="516"/>
      <c r="JFT7" s="516" t="s">
        <v>3318</v>
      </c>
      <c r="JFU7" s="516" t="s">
        <v>3319</v>
      </c>
      <c r="JFV7" s="516" t="s">
        <v>3325</v>
      </c>
      <c r="JFW7" s="516" t="s">
        <v>666</v>
      </c>
      <c r="JFX7" s="516"/>
      <c r="JFY7" s="516" t="s">
        <v>3318</v>
      </c>
      <c r="JFZ7" s="516" t="s">
        <v>3319</v>
      </c>
      <c r="JGA7" s="516" t="s">
        <v>3325</v>
      </c>
      <c r="JGB7" s="516" t="s">
        <v>666</v>
      </c>
      <c r="JGC7" s="516"/>
      <c r="JGD7" s="516" t="s">
        <v>3318</v>
      </c>
      <c r="JGE7" s="516" t="s">
        <v>3319</v>
      </c>
      <c r="JGF7" s="516" t="s">
        <v>3325</v>
      </c>
      <c r="JGG7" s="516" t="s">
        <v>666</v>
      </c>
      <c r="JGH7" s="516"/>
      <c r="JGI7" s="516" t="s">
        <v>3318</v>
      </c>
      <c r="JGJ7" s="516" t="s">
        <v>3319</v>
      </c>
      <c r="JGK7" s="516" t="s">
        <v>3325</v>
      </c>
      <c r="JGL7" s="516" t="s">
        <v>666</v>
      </c>
      <c r="JGM7" s="516"/>
      <c r="JGN7" s="516" t="s">
        <v>3318</v>
      </c>
      <c r="JGO7" s="516" t="s">
        <v>3319</v>
      </c>
      <c r="JGP7" s="516" t="s">
        <v>3325</v>
      </c>
      <c r="JGQ7" s="516" t="s">
        <v>666</v>
      </c>
      <c r="JGR7" s="516"/>
      <c r="JGS7" s="516" t="s">
        <v>3318</v>
      </c>
      <c r="JGT7" s="516" t="s">
        <v>3319</v>
      </c>
      <c r="JGU7" s="516" t="s">
        <v>3325</v>
      </c>
      <c r="JGV7" s="516" t="s">
        <v>666</v>
      </c>
      <c r="JGW7" s="516"/>
      <c r="JGX7" s="516" t="s">
        <v>3318</v>
      </c>
      <c r="JGY7" s="516" t="s">
        <v>3319</v>
      </c>
      <c r="JGZ7" s="516" t="s">
        <v>3325</v>
      </c>
      <c r="JHA7" s="516" t="s">
        <v>666</v>
      </c>
      <c r="JHB7" s="516"/>
      <c r="JHC7" s="516" t="s">
        <v>3318</v>
      </c>
      <c r="JHD7" s="516" t="s">
        <v>3319</v>
      </c>
      <c r="JHE7" s="516" t="s">
        <v>3325</v>
      </c>
      <c r="JHF7" s="516" t="s">
        <v>666</v>
      </c>
      <c r="JHG7" s="516"/>
      <c r="JHH7" s="516" t="s">
        <v>3318</v>
      </c>
      <c r="JHI7" s="516" t="s">
        <v>3319</v>
      </c>
      <c r="JHJ7" s="516" t="s">
        <v>3325</v>
      </c>
      <c r="JHK7" s="516" t="s">
        <v>666</v>
      </c>
      <c r="JHL7" s="516"/>
      <c r="JHM7" s="516" t="s">
        <v>3318</v>
      </c>
      <c r="JHN7" s="516" t="s">
        <v>3319</v>
      </c>
      <c r="JHO7" s="516" t="s">
        <v>3325</v>
      </c>
      <c r="JHP7" s="516" t="s">
        <v>666</v>
      </c>
      <c r="JHQ7" s="516"/>
      <c r="JHR7" s="516" t="s">
        <v>3318</v>
      </c>
      <c r="JHS7" s="516" t="s">
        <v>3319</v>
      </c>
      <c r="JHT7" s="516" t="s">
        <v>3325</v>
      </c>
      <c r="JHU7" s="516" t="s">
        <v>666</v>
      </c>
      <c r="JHV7" s="516"/>
      <c r="JHW7" s="516" t="s">
        <v>3318</v>
      </c>
      <c r="JHX7" s="516" t="s">
        <v>3319</v>
      </c>
      <c r="JHY7" s="516" t="s">
        <v>3325</v>
      </c>
      <c r="JHZ7" s="516" t="s">
        <v>666</v>
      </c>
      <c r="JIA7" s="516"/>
      <c r="JIB7" s="516" t="s">
        <v>3318</v>
      </c>
      <c r="JIC7" s="516" t="s">
        <v>3319</v>
      </c>
      <c r="JID7" s="516" t="s">
        <v>3325</v>
      </c>
      <c r="JIE7" s="516" t="s">
        <v>666</v>
      </c>
      <c r="JIF7" s="516"/>
      <c r="JIG7" s="516" t="s">
        <v>3318</v>
      </c>
      <c r="JIH7" s="516" t="s">
        <v>3319</v>
      </c>
      <c r="JII7" s="516" t="s">
        <v>3325</v>
      </c>
      <c r="JIJ7" s="516" t="s">
        <v>666</v>
      </c>
      <c r="JIK7" s="516"/>
      <c r="JIL7" s="516" t="s">
        <v>3318</v>
      </c>
      <c r="JIM7" s="516" t="s">
        <v>3319</v>
      </c>
      <c r="JIN7" s="516" t="s">
        <v>3325</v>
      </c>
      <c r="JIO7" s="516" t="s">
        <v>666</v>
      </c>
      <c r="JIP7" s="516"/>
      <c r="JIQ7" s="516" t="s">
        <v>3318</v>
      </c>
      <c r="JIR7" s="516" t="s">
        <v>3319</v>
      </c>
      <c r="JIS7" s="516" t="s">
        <v>3325</v>
      </c>
      <c r="JIT7" s="516" t="s">
        <v>666</v>
      </c>
      <c r="JIU7" s="516"/>
      <c r="JIV7" s="516" t="s">
        <v>3318</v>
      </c>
      <c r="JIW7" s="516" t="s">
        <v>3319</v>
      </c>
      <c r="JIX7" s="516" t="s">
        <v>3325</v>
      </c>
      <c r="JIY7" s="516" t="s">
        <v>666</v>
      </c>
      <c r="JIZ7" s="516"/>
      <c r="JJA7" s="516" t="s">
        <v>3318</v>
      </c>
      <c r="JJB7" s="516" t="s">
        <v>3319</v>
      </c>
      <c r="JJC7" s="516" t="s">
        <v>3325</v>
      </c>
      <c r="JJD7" s="516" t="s">
        <v>666</v>
      </c>
      <c r="JJE7" s="516"/>
      <c r="JJF7" s="516" t="s">
        <v>3318</v>
      </c>
      <c r="JJG7" s="516" t="s">
        <v>3319</v>
      </c>
      <c r="JJH7" s="516" t="s">
        <v>3325</v>
      </c>
      <c r="JJI7" s="516" t="s">
        <v>666</v>
      </c>
      <c r="JJJ7" s="516"/>
      <c r="JJK7" s="516" t="s">
        <v>3318</v>
      </c>
      <c r="JJL7" s="516" t="s">
        <v>3319</v>
      </c>
      <c r="JJM7" s="516" t="s">
        <v>3325</v>
      </c>
      <c r="JJN7" s="516" t="s">
        <v>666</v>
      </c>
      <c r="JJO7" s="516"/>
      <c r="JJP7" s="516" t="s">
        <v>3318</v>
      </c>
      <c r="JJQ7" s="516" t="s">
        <v>3319</v>
      </c>
      <c r="JJR7" s="516" t="s">
        <v>3325</v>
      </c>
      <c r="JJS7" s="516" t="s">
        <v>666</v>
      </c>
      <c r="JJT7" s="516"/>
      <c r="JJU7" s="516" t="s">
        <v>3318</v>
      </c>
      <c r="JJV7" s="516" t="s">
        <v>3319</v>
      </c>
      <c r="JJW7" s="516" t="s">
        <v>3325</v>
      </c>
      <c r="JJX7" s="516" t="s">
        <v>666</v>
      </c>
      <c r="JJY7" s="516"/>
      <c r="JJZ7" s="516" t="s">
        <v>3318</v>
      </c>
      <c r="JKA7" s="516" t="s">
        <v>3319</v>
      </c>
      <c r="JKB7" s="516" t="s">
        <v>3325</v>
      </c>
      <c r="JKC7" s="516" t="s">
        <v>666</v>
      </c>
      <c r="JKD7" s="516"/>
      <c r="JKE7" s="516" t="s">
        <v>3318</v>
      </c>
      <c r="JKF7" s="516" t="s">
        <v>3319</v>
      </c>
      <c r="JKG7" s="516" t="s">
        <v>3325</v>
      </c>
      <c r="JKH7" s="516" t="s">
        <v>666</v>
      </c>
      <c r="JKI7" s="516"/>
      <c r="JKJ7" s="516" t="s">
        <v>3318</v>
      </c>
      <c r="JKK7" s="516" t="s">
        <v>3319</v>
      </c>
      <c r="JKL7" s="516" t="s">
        <v>3325</v>
      </c>
      <c r="JKM7" s="516" t="s">
        <v>666</v>
      </c>
      <c r="JKN7" s="516"/>
      <c r="JKO7" s="516" t="s">
        <v>3318</v>
      </c>
      <c r="JKP7" s="516" t="s">
        <v>3319</v>
      </c>
      <c r="JKQ7" s="516" t="s">
        <v>3325</v>
      </c>
      <c r="JKR7" s="516" t="s">
        <v>666</v>
      </c>
      <c r="JKS7" s="516"/>
      <c r="JKT7" s="516" t="s">
        <v>3318</v>
      </c>
      <c r="JKU7" s="516" t="s">
        <v>3319</v>
      </c>
      <c r="JKV7" s="516" t="s">
        <v>3325</v>
      </c>
      <c r="JKW7" s="516" t="s">
        <v>666</v>
      </c>
      <c r="JKX7" s="516"/>
      <c r="JKY7" s="516" t="s">
        <v>3318</v>
      </c>
      <c r="JKZ7" s="516" t="s">
        <v>3319</v>
      </c>
      <c r="JLA7" s="516" t="s">
        <v>3325</v>
      </c>
      <c r="JLB7" s="516" t="s">
        <v>666</v>
      </c>
      <c r="JLC7" s="516"/>
      <c r="JLD7" s="516" t="s">
        <v>3318</v>
      </c>
      <c r="JLE7" s="516" t="s">
        <v>3319</v>
      </c>
      <c r="JLF7" s="516" t="s">
        <v>3325</v>
      </c>
      <c r="JLG7" s="516" t="s">
        <v>666</v>
      </c>
      <c r="JLH7" s="516"/>
      <c r="JLI7" s="516" t="s">
        <v>3318</v>
      </c>
      <c r="JLJ7" s="516" t="s">
        <v>3319</v>
      </c>
      <c r="JLK7" s="516" t="s">
        <v>3325</v>
      </c>
      <c r="JLL7" s="516" t="s">
        <v>666</v>
      </c>
      <c r="JLM7" s="516"/>
      <c r="JLN7" s="516" t="s">
        <v>3318</v>
      </c>
      <c r="JLO7" s="516" t="s">
        <v>3319</v>
      </c>
      <c r="JLP7" s="516" t="s">
        <v>3325</v>
      </c>
      <c r="JLQ7" s="516" t="s">
        <v>666</v>
      </c>
      <c r="JLR7" s="516"/>
      <c r="JLS7" s="516" t="s">
        <v>3318</v>
      </c>
      <c r="JLT7" s="516" t="s">
        <v>3319</v>
      </c>
      <c r="JLU7" s="516" t="s">
        <v>3325</v>
      </c>
      <c r="JLV7" s="516" t="s">
        <v>666</v>
      </c>
      <c r="JLW7" s="516"/>
      <c r="JLX7" s="516" t="s">
        <v>3318</v>
      </c>
      <c r="JLY7" s="516" t="s">
        <v>3319</v>
      </c>
      <c r="JLZ7" s="516" t="s">
        <v>3325</v>
      </c>
      <c r="JMA7" s="516" t="s">
        <v>666</v>
      </c>
      <c r="JMB7" s="516"/>
      <c r="JMC7" s="516" t="s">
        <v>3318</v>
      </c>
      <c r="JMD7" s="516" t="s">
        <v>3319</v>
      </c>
      <c r="JME7" s="516" t="s">
        <v>3325</v>
      </c>
      <c r="JMF7" s="516" t="s">
        <v>666</v>
      </c>
      <c r="JMG7" s="516"/>
      <c r="JMH7" s="516" t="s">
        <v>3318</v>
      </c>
      <c r="JMI7" s="516" t="s">
        <v>3319</v>
      </c>
      <c r="JMJ7" s="516" t="s">
        <v>3325</v>
      </c>
      <c r="JMK7" s="516" t="s">
        <v>666</v>
      </c>
      <c r="JML7" s="516"/>
      <c r="JMM7" s="516" t="s">
        <v>3318</v>
      </c>
      <c r="JMN7" s="516" t="s">
        <v>3319</v>
      </c>
      <c r="JMO7" s="516" t="s">
        <v>3325</v>
      </c>
      <c r="JMP7" s="516" t="s">
        <v>666</v>
      </c>
      <c r="JMQ7" s="516"/>
      <c r="JMR7" s="516" t="s">
        <v>3318</v>
      </c>
      <c r="JMS7" s="516" t="s">
        <v>3319</v>
      </c>
      <c r="JMT7" s="516" t="s">
        <v>3325</v>
      </c>
      <c r="JMU7" s="516" t="s">
        <v>666</v>
      </c>
      <c r="JMV7" s="516"/>
      <c r="JMW7" s="516" t="s">
        <v>3318</v>
      </c>
      <c r="JMX7" s="516" t="s">
        <v>3319</v>
      </c>
      <c r="JMY7" s="516" t="s">
        <v>3325</v>
      </c>
      <c r="JMZ7" s="516" t="s">
        <v>666</v>
      </c>
      <c r="JNA7" s="516"/>
      <c r="JNB7" s="516" t="s">
        <v>3318</v>
      </c>
      <c r="JNC7" s="516" t="s">
        <v>3319</v>
      </c>
      <c r="JND7" s="516" t="s">
        <v>3325</v>
      </c>
      <c r="JNE7" s="516" t="s">
        <v>666</v>
      </c>
      <c r="JNF7" s="516"/>
      <c r="JNG7" s="516" t="s">
        <v>3318</v>
      </c>
      <c r="JNH7" s="516" t="s">
        <v>3319</v>
      </c>
      <c r="JNI7" s="516" t="s">
        <v>3325</v>
      </c>
      <c r="JNJ7" s="516" t="s">
        <v>666</v>
      </c>
      <c r="JNK7" s="516"/>
      <c r="JNL7" s="516" t="s">
        <v>3318</v>
      </c>
      <c r="JNM7" s="516" t="s">
        <v>3319</v>
      </c>
      <c r="JNN7" s="516" t="s">
        <v>3325</v>
      </c>
      <c r="JNO7" s="516" t="s">
        <v>666</v>
      </c>
      <c r="JNP7" s="516"/>
      <c r="JNQ7" s="516" t="s">
        <v>3318</v>
      </c>
      <c r="JNR7" s="516" t="s">
        <v>3319</v>
      </c>
      <c r="JNS7" s="516" t="s">
        <v>3325</v>
      </c>
      <c r="JNT7" s="516" t="s">
        <v>666</v>
      </c>
      <c r="JNU7" s="516"/>
      <c r="JNV7" s="516" t="s">
        <v>3318</v>
      </c>
      <c r="JNW7" s="516" t="s">
        <v>3319</v>
      </c>
      <c r="JNX7" s="516" t="s">
        <v>3325</v>
      </c>
      <c r="JNY7" s="516" t="s">
        <v>666</v>
      </c>
      <c r="JNZ7" s="516"/>
      <c r="JOA7" s="516" t="s">
        <v>3318</v>
      </c>
      <c r="JOB7" s="516" t="s">
        <v>3319</v>
      </c>
      <c r="JOC7" s="516" t="s">
        <v>3325</v>
      </c>
      <c r="JOD7" s="516" t="s">
        <v>666</v>
      </c>
      <c r="JOE7" s="516"/>
      <c r="JOF7" s="516" t="s">
        <v>3318</v>
      </c>
      <c r="JOG7" s="516" t="s">
        <v>3319</v>
      </c>
      <c r="JOH7" s="516" t="s">
        <v>3325</v>
      </c>
      <c r="JOI7" s="516" t="s">
        <v>666</v>
      </c>
      <c r="JOJ7" s="516"/>
      <c r="JOK7" s="516" t="s">
        <v>3318</v>
      </c>
      <c r="JOL7" s="516" t="s">
        <v>3319</v>
      </c>
      <c r="JOM7" s="516" t="s">
        <v>3325</v>
      </c>
      <c r="JON7" s="516" t="s">
        <v>666</v>
      </c>
      <c r="JOO7" s="516"/>
      <c r="JOP7" s="516" t="s">
        <v>3318</v>
      </c>
      <c r="JOQ7" s="516" t="s">
        <v>3319</v>
      </c>
      <c r="JOR7" s="516" t="s">
        <v>3325</v>
      </c>
      <c r="JOS7" s="516" t="s">
        <v>666</v>
      </c>
      <c r="JOT7" s="516"/>
      <c r="JOU7" s="516" t="s">
        <v>3318</v>
      </c>
      <c r="JOV7" s="516" t="s">
        <v>3319</v>
      </c>
      <c r="JOW7" s="516" t="s">
        <v>3325</v>
      </c>
      <c r="JOX7" s="516" t="s">
        <v>666</v>
      </c>
      <c r="JOY7" s="516"/>
      <c r="JOZ7" s="516" t="s">
        <v>3318</v>
      </c>
      <c r="JPA7" s="516" t="s">
        <v>3319</v>
      </c>
      <c r="JPB7" s="516" t="s">
        <v>3325</v>
      </c>
      <c r="JPC7" s="516" t="s">
        <v>666</v>
      </c>
      <c r="JPD7" s="516"/>
      <c r="JPE7" s="516" t="s">
        <v>3318</v>
      </c>
      <c r="JPF7" s="516" t="s">
        <v>3319</v>
      </c>
      <c r="JPG7" s="516" t="s">
        <v>3325</v>
      </c>
      <c r="JPH7" s="516" t="s">
        <v>666</v>
      </c>
      <c r="JPI7" s="516"/>
      <c r="JPJ7" s="516" t="s">
        <v>3318</v>
      </c>
      <c r="JPK7" s="516" t="s">
        <v>3319</v>
      </c>
      <c r="JPL7" s="516" t="s">
        <v>3325</v>
      </c>
      <c r="JPM7" s="516" t="s">
        <v>666</v>
      </c>
      <c r="JPN7" s="516"/>
      <c r="JPO7" s="516" t="s">
        <v>3318</v>
      </c>
      <c r="JPP7" s="516" t="s">
        <v>3319</v>
      </c>
      <c r="JPQ7" s="516" t="s">
        <v>3325</v>
      </c>
      <c r="JPR7" s="516" t="s">
        <v>666</v>
      </c>
      <c r="JPS7" s="516"/>
      <c r="JPT7" s="516" t="s">
        <v>3318</v>
      </c>
      <c r="JPU7" s="516" t="s">
        <v>3319</v>
      </c>
      <c r="JPV7" s="516" t="s">
        <v>3325</v>
      </c>
      <c r="JPW7" s="516" t="s">
        <v>666</v>
      </c>
      <c r="JPX7" s="516"/>
      <c r="JPY7" s="516" t="s">
        <v>3318</v>
      </c>
      <c r="JPZ7" s="516" t="s">
        <v>3319</v>
      </c>
      <c r="JQA7" s="516" t="s">
        <v>3325</v>
      </c>
      <c r="JQB7" s="516" t="s">
        <v>666</v>
      </c>
      <c r="JQC7" s="516"/>
      <c r="JQD7" s="516" t="s">
        <v>3318</v>
      </c>
      <c r="JQE7" s="516" t="s">
        <v>3319</v>
      </c>
      <c r="JQF7" s="516" t="s">
        <v>3325</v>
      </c>
      <c r="JQG7" s="516" t="s">
        <v>666</v>
      </c>
      <c r="JQH7" s="516"/>
      <c r="JQI7" s="516" t="s">
        <v>3318</v>
      </c>
      <c r="JQJ7" s="516" t="s">
        <v>3319</v>
      </c>
      <c r="JQK7" s="516" t="s">
        <v>3325</v>
      </c>
      <c r="JQL7" s="516" t="s">
        <v>666</v>
      </c>
      <c r="JQM7" s="516"/>
      <c r="JQN7" s="516" t="s">
        <v>3318</v>
      </c>
      <c r="JQO7" s="516" t="s">
        <v>3319</v>
      </c>
      <c r="JQP7" s="516" t="s">
        <v>3325</v>
      </c>
      <c r="JQQ7" s="516" t="s">
        <v>666</v>
      </c>
      <c r="JQR7" s="516"/>
      <c r="JQS7" s="516" t="s">
        <v>3318</v>
      </c>
      <c r="JQT7" s="516" t="s">
        <v>3319</v>
      </c>
      <c r="JQU7" s="516" t="s">
        <v>3325</v>
      </c>
      <c r="JQV7" s="516" t="s">
        <v>666</v>
      </c>
      <c r="JQW7" s="516"/>
      <c r="JQX7" s="516" t="s">
        <v>3318</v>
      </c>
      <c r="JQY7" s="516" t="s">
        <v>3319</v>
      </c>
      <c r="JQZ7" s="516" t="s">
        <v>3325</v>
      </c>
      <c r="JRA7" s="516" t="s">
        <v>666</v>
      </c>
      <c r="JRB7" s="516"/>
      <c r="JRC7" s="516" t="s">
        <v>3318</v>
      </c>
      <c r="JRD7" s="516" t="s">
        <v>3319</v>
      </c>
      <c r="JRE7" s="516" t="s">
        <v>3325</v>
      </c>
      <c r="JRF7" s="516" t="s">
        <v>666</v>
      </c>
      <c r="JRG7" s="516"/>
      <c r="JRH7" s="516" t="s">
        <v>3318</v>
      </c>
      <c r="JRI7" s="516" t="s">
        <v>3319</v>
      </c>
      <c r="JRJ7" s="516" t="s">
        <v>3325</v>
      </c>
      <c r="JRK7" s="516" t="s">
        <v>666</v>
      </c>
      <c r="JRL7" s="516"/>
      <c r="JRM7" s="516" t="s">
        <v>3318</v>
      </c>
      <c r="JRN7" s="516" t="s">
        <v>3319</v>
      </c>
      <c r="JRO7" s="516" t="s">
        <v>3325</v>
      </c>
      <c r="JRP7" s="516" t="s">
        <v>666</v>
      </c>
      <c r="JRQ7" s="516"/>
      <c r="JRR7" s="516" t="s">
        <v>3318</v>
      </c>
      <c r="JRS7" s="516" t="s">
        <v>3319</v>
      </c>
      <c r="JRT7" s="516" t="s">
        <v>3325</v>
      </c>
      <c r="JRU7" s="516" t="s">
        <v>666</v>
      </c>
      <c r="JRV7" s="516"/>
      <c r="JRW7" s="516" t="s">
        <v>3318</v>
      </c>
      <c r="JRX7" s="516" t="s">
        <v>3319</v>
      </c>
      <c r="JRY7" s="516" t="s">
        <v>3325</v>
      </c>
      <c r="JRZ7" s="516" t="s">
        <v>666</v>
      </c>
      <c r="JSA7" s="516"/>
      <c r="JSB7" s="516" t="s">
        <v>3318</v>
      </c>
      <c r="JSC7" s="516" t="s">
        <v>3319</v>
      </c>
      <c r="JSD7" s="516" t="s">
        <v>3325</v>
      </c>
      <c r="JSE7" s="516" t="s">
        <v>666</v>
      </c>
      <c r="JSF7" s="516"/>
      <c r="JSG7" s="516" t="s">
        <v>3318</v>
      </c>
      <c r="JSH7" s="516" t="s">
        <v>3319</v>
      </c>
      <c r="JSI7" s="516" t="s">
        <v>3325</v>
      </c>
      <c r="JSJ7" s="516" t="s">
        <v>666</v>
      </c>
      <c r="JSK7" s="516"/>
      <c r="JSL7" s="516" t="s">
        <v>3318</v>
      </c>
      <c r="JSM7" s="516" t="s">
        <v>3319</v>
      </c>
      <c r="JSN7" s="516" t="s">
        <v>3325</v>
      </c>
      <c r="JSO7" s="516" t="s">
        <v>666</v>
      </c>
      <c r="JSP7" s="516"/>
      <c r="JSQ7" s="516" t="s">
        <v>3318</v>
      </c>
      <c r="JSR7" s="516" t="s">
        <v>3319</v>
      </c>
      <c r="JSS7" s="516" t="s">
        <v>3325</v>
      </c>
      <c r="JST7" s="516" t="s">
        <v>666</v>
      </c>
      <c r="JSU7" s="516"/>
      <c r="JSV7" s="516" t="s">
        <v>3318</v>
      </c>
      <c r="JSW7" s="516" t="s">
        <v>3319</v>
      </c>
      <c r="JSX7" s="516" t="s">
        <v>3325</v>
      </c>
      <c r="JSY7" s="516" t="s">
        <v>666</v>
      </c>
      <c r="JSZ7" s="516"/>
      <c r="JTA7" s="516" t="s">
        <v>3318</v>
      </c>
      <c r="JTB7" s="516" t="s">
        <v>3319</v>
      </c>
      <c r="JTC7" s="516" t="s">
        <v>3325</v>
      </c>
      <c r="JTD7" s="516" t="s">
        <v>666</v>
      </c>
      <c r="JTE7" s="516"/>
      <c r="JTF7" s="516" t="s">
        <v>3318</v>
      </c>
      <c r="JTG7" s="516" t="s">
        <v>3319</v>
      </c>
      <c r="JTH7" s="516" t="s">
        <v>3325</v>
      </c>
      <c r="JTI7" s="516" t="s">
        <v>666</v>
      </c>
      <c r="JTJ7" s="516"/>
      <c r="JTK7" s="516" t="s">
        <v>3318</v>
      </c>
      <c r="JTL7" s="516" t="s">
        <v>3319</v>
      </c>
      <c r="JTM7" s="516" t="s">
        <v>3325</v>
      </c>
      <c r="JTN7" s="516" t="s">
        <v>666</v>
      </c>
      <c r="JTO7" s="516"/>
      <c r="JTP7" s="516" t="s">
        <v>3318</v>
      </c>
      <c r="JTQ7" s="516" t="s">
        <v>3319</v>
      </c>
      <c r="JTR7" s="516" t="s">
        <v>3325</v>
      </c>
      <c r="JTS7" s="516" t="s">
        <v>666</v>
      </c>
      <c r="JTT7" s="516"/>
      <c r="JTU7" s="516" t="s">
        <v>3318</v>
      </c>
      <c r="JTV7" s="516" t="s">
        <v>3319</v>
      </c>
      <c r="JTW7" s="516" t="s">
        <v>3325</v>
      </c>
      <c r="JTX7" s="516" t="s">
        <v>666</v>
      </c>
      <c r="JTY7" s="516"/>
      <c r="JTZ7" s="516" t="s">
        <v>3318</v>
      </c>
      <c r="JUA7" s="516" t="s">
        <v>3319</v>
      </c>
      <c r="JUB7" s="516" t="s">
        <v>3325</v>
      </c>
      <c r="JUC7" s="516" t="s">
        <v>666</v>
      </c>
      <c r="JUD7" s="516"/>
      <c r="JUE7" s="516" t="s">
        <v>3318</v>
      </c>
      <c r="JUF7" s="516" t="s">
        <v>3319</v>
      </c>
      <c r="JUG7" s="516" t="s">
        <v>3325</v>
      </c>
      <c r="JUH7" s="516" t="s">
        <v>666</v>
      </c>
      <c r="JUI7" s="516"/>
      <c r="JUJ7" s="516" t="s">
        <v>3318</v>
      </c>
      <c r="JUK7" s="516" t="s">
        <v>3319</v>
      </c>
      <c r="JUL7" s="516" t="s">
        <v>3325</v>
      </c>
      <c r="JUM7" s="516" t="s">
        <v>666</v>
      </c>
      <c r="JUN7" s="516"/>
      <c r="JUO7" s="516" t="s">
        <v>3318</v>
      </c>
      <c r="JUP7" s="516" t="s">
        <v>3319</v>
      </c>
      <c r="JUQ7" s="516" t="s">
        <v>3325</v>
      </c>
      <c r="JUR7" s="516" t="s">
        <v>666</v>
      </c>
      <c r="JUS7" s="516"/>
      <c r="JUT7" s="516" t="s">
        <v>3318</v>
      </c>
      <c r="JUU7" s="516" t="s">
        <v>3319</v>
      </c>
      <c r="JUV7" s="516" t="s">
        <v>3325</v>
      </c>
      <c r="JUW7" s="516" t="s">
        <v>666</v>
      </c>
      <c r="JUX7" s="516"/>
      <c r="JUY7" s="516" t="s">
        <v>3318</v>
      </c>
      <c r="JUZ7" s="516" t="s">
        <v>3319</v>
      </c>
      <c r="JVA7" s="516" t="s">
        <v>3325</v>
      </c>
      <c r="JVB7" s="516" t="s">
        <v>666</v>
      </c>
      <c r="JVC7" s="516"/>
      <c r="JVD7" s="516" t="s">
        <v>3318</v>
      </c>
      <c r="JVE7" s="516" t="s">
        <v>3319</v>
      </c>
      <c r="JVF7" s="516" t="s">
        <v>3325</v>
      </c>
      <c r="JVG7" s="516" t="s">
        <v>666</v>
      </c>
      <c r="JVH7" s="516"/>
      <c r="JVI7" s="516" t="s">
        <v>3318</v>
      </c>
      <c r="JVJ7" s="516" t="s">
        <v>3319</v>
      </c>
      <c r="JVK7" s="516" t="s">
        <v>3325</v>
      </c>
      <c r="JVL7" s="516" t="s">
        <v>666</v>
      </c>
      <c r="JVM7" s="516"/>
      <c r="JVN7" s="516" t="s">
        <v>3318</v>
      </c>
      <c r="JVO7" s="516" t="s">
        <v>3319</v>
      </c>
      <c r="JVP7" s="516" t="s">
        <v>3325</v>
      </c>
      <c r="JVQ7" s="516" t="s">
        <v>666</v>
      </c>
      <c r="JVR7" s="516"/>
      <c r="JVS7" s="516" t="s">
        <v>3318</v>
      </c>
      <c r="JVT7" s="516" t="s">
        <v>3319</v>
      </c>
      <c r="JVU7" s="516" t="s">
        <v>3325</v>
      </c>
      <c r="JVV7" s="516" t="s">
        <v>666</v>
      </c>
      <c r="JVW7" s="516"/>
      <c r="JVX7" s="516" t="s">
        <v>3318</v>
      </c>
      <c r="JVY7" s="516" t="s">
        <v>3319</v>
      </c>
      <c r="JVZ7" s="516" t="s">
        <v>3325</v>
      </c>
      <c r="JWA7" s="516" t="s">
        <v>666</v>
      </c>
      <c r="JWB7" s="516"/>
      <c r="JWC7" s="516" t="s">
        <v>3318</v>
      </c>
      <c r="JWD7" s="516" t="s">
        <v>3319</v>
      </c>
      <c r="JWE7" s="516" t="s">
        <v>3325</v>
      </c>
      <c r="JWF7" s="516" t="s">
        <v>666</v>
      </c>
      <c r="JWG7" s="516"/>
      <c r="JWH7" s="516" t="s">
        <v>3318</v>
      </c>
      <c r="JWI7" s="516" t="s">
        <v>3319</v>
      </c>
      <c r="JWJ7" s="516" t="s">
        <v>3325</v>
      </c>
      <c r="JWK7" s="516" t="s">
        <v>666</v>
      </c>
      <c r="JWL7" s="516"/>
      <c r="JWM7" s="516" t="s">
        <v>3318</v>
      </c>
      <c r="JWN7" s="516" t="s">
        <v>3319</v>
      </c>
      <c r="JWO7" s="516" t="s">
        <v>3325</v>
      </c>
      <c r="JWP7" s="516" t="s">
        <v>666</v>
      </c>
      <c r="JWQ7" s="516"/>
      <c r="JWR7" s="516" t="s">
        <v>3318</v>
      </c>
      <c r="JWS7" s="516" t="s">
        <v>3319</v>
      </c>
      <c r="JWT7" s="516" t="s">
        <v>3325</v>
      </c>
      <c r="JWU7" s="516" t="s">
        <v>666</v>
      </c>
      <c r="JWV7" s="516"/>
      <c r="JWW7" s="516" t="s">
        <v>3318</v>
      </c>
      <c r="JWX7" s="516" t="s">
        <v>3319</v>
      </c>
      <c r="JWY7" s="516" t="s">
        <v>3325</v>
      </c>
      <c r="JWZ7" s="516" t="s">
        <v>666</v>
      </c>
      <c r="JXA7" s="516"/>
      <c r="JXB7" s="516" t="s">
        <v>3318</v>
      </c>
      <c r="JXC7" s="516" t="s">
        <v>3319</v>
      </c>
      <c r="JXD7" s="516" t="s">
        <v>3325</v>
      </c>
      <c r="JXE7" s="516" t="s">
        <v>666</v>
      </c>
      <c r="JXF7" s="516"/>
      <c r="JXG7" s="516" t="s">
        <v>3318</v>
      </c>
      <c r="JXH7" s="516" t="s">
        <v>3319</v>
      </c>
      <c r="JXI7" s="516" t="s">
        <v>3325</v>
      </c>
      <c r="JXJ7" s="516" t="s">
        <v>666</v>
      </c>
      <c r="JXK7" s="516"/>
      <c r="JXL7" s="516" t="s">
        <v>3318</v>
      </c>
      <c r="JXM7" s="516" t="s">
        <v>3319</v>
      </c>
      <c r="JXN7" s="516" t="s">
        <v>3325</v>
      </c>
      <c r="JXO7" s="516" t="s">
        <v>666</v>
      </c>
      <c r="JXP7" s="516"/>
      <c r="JXQ7" s="516" t="s">
        <v>3318</v>
      </c>
      <c r="JXR7" s="516" t="s">
        <v>3319</v>
      </c>
      <c r="JXS7" s="516" t="s">
        <v>3325</v>
      </c>
      <c r="JXT7" s="516" t="s">
        <v>666</v>
      </c>
      <c r="JXU7" s="516"/>
      <c r="JXV7" s="516" t="s">
        <v>3318</v>
      </c>
      <c r="JXW7" s="516" t="s">
        <v>3319</v>
      </c>
      <c r="JXX7" s="516" t="s">
        <v>3325</v>
      </c>
      <c r="JXY7" s="516" t="s">
        <v>666</v>
      </c>
      <c r="JXZ7" s="516"/>
      <c r="JYA7" s="516" t="s">
        <v>3318</v>
      </c>
      <c r="JYB7" s="516" t="s">
        <v>3319</v>
      </c>
      <c r="JYC7" s="516" t="s">
        <v>3325</v>
      </c>
      <c r="JYD7" s="516" t="s">
        <v>666</v>
      </c>
      <c r="JYE7" s="516"/>
      <c r="JYF7" s="516" t="s">
        <v>3318</v>
      </c>
      <c r="JYG7" s="516" t="s">
        <v>3319</v>
      </c>
      <c r="JYH7" s="516" t="s">
        <v>3325</v>
      </c>
      <c r="JYI7" s="516" t="s">
        <v>666</v>
      </c>
      <c r="JYJ7" s="516"/>
      <c r="JYK7" s="516" t="s">
        <v>3318</v>
      </c>
      <c r="JYL7" s="516" t="s">
        <v>3319</v>
      </c>
      <c r="JYM7" s="516" t="s">
        <v>3325</v>
      </c>
      <c r="JYN7" s="516" t="s">
        <v>666</v>
      </c>
      <c r="JYO7" s="516"/>
      <c r="JYP7" s="516" t="s">
        <v>3318</v>
      </c>
      <c r="JYQ7" s="516" t="s">
        <v>3319</v>
      </c>
      <c r="JYR7" s="516" t="s">
        <v>3325</v>
      </c>
      <c r="JYS7" s="516" t="s">
        <v>666</v>
      </c>
      <c r="JYT7" s="516"/>
      <c r="JYU7" s="516" t="s">
        <v>3318</v>
      </c>
      <c r="JYV7" s="516" t="s">
        <v>3319</v>
      </c>
      <c r="JYW7" s="516" t="s">
        <v>3325</v>
      </c>
      <c r="JYX7" s="516" t="s">
        <v>666</v>
      </c>
      <c r="JYY7" s="516"/>
      <c r="JYZ7" s="516" t="s">
        <v>3318</v>
      </c>
      <c r="JZA7" s="516" t="s">
        <v>3319</v>
      </c>
      <c r="JZB7" s="516" t="s">
        <v>3325</v>
      </c>
      <c r="JZC7" s="516" t="s">
        <v>666</v>
      </c>
      <c r="JZD7" s="516"/>
      <c r="JZE7" s="516" t="s">
        <v>3318</v>
      </c>
      <c r="JZF7" s="516" t="s">
        <v>3319</v>
      </c>
      <c r="JZG7" s="516" t="s">
        <v>3325</v>
      </c>
      <c r="JZH7" s="516" t="s">
        <v>666</v>
      </c>
      <c r="JZI7" s="516"/>
      <c r="JZJ7" s="516" t="s">
        <v>3318</v>
      </c>
      <c r="JZK7" s="516" t="s">
        <v>3319</v>
      </c>
      <c r="JZL7" s="516" t="s">
        <v>3325</v>
      </c>
      <c r="JZM7" s="516" t="s">
        <v>666</v>
      </c>
      <c r="JZN7" s="516"/>
      <c r="JZO7" s="516" t="s">
        <v>3318</v>
      </c>
      <c r="JZP7" s="516" t="s">
        <v>3319</v>
      </c>
      <c r="JZQ7" s="516" t="s">
        <v>3325</v>
      </c>
      <c r="JZR7" s="516" t="s">
        <v>666</v>
      </c>
      <c r="JZS7" s="516"/>
      <c r="JZT7" s="516" t="s">
        <v>3318</v>
      </c>
      <c r="JZU7" s="516" t="s">
        <v>3319</v>
      </c>
      <c r="JZV7" s="516" t="s">
        <v>3325</v>
      </c>
      <c r="JZW7" s="516" t="s">
        <v>666</v>
      </c>
      <c r="JZX7" s="516"/>
      <c r="JZY7" s="516" t="s">
        <v>3318</v>
      </c>
      <c r="JZZ7" s="516" t="s">
        <v>3319</v>
      </c>
      <c r="KAA7" s="516" t="s">
        <v>3325</v>
      </c>
      <c r="KAB7" s="516" t="s">
        <v>666</v>
      </c>
      <c r="KAC7" s="516"/>
      <c r="KAD7" s="516" t="s">
        <v>3318</v>
      </c>
      <c r="KAE7" s="516" t="s">
        <v>3319</v>
      </c>
      <c r="KAF7" s="516" t="s">
        <v>3325</v>
      </c>
      <c r="KAG7" s="516" t="s">
        <v>666</v>
      </c>
      <c r="KAH7" s="516"/>
      <c r="KAI7" s="516" t="s">
        <v>3318</v>
      </c>
      <c r="KAJ7" s="516" t="s">
        <v>3319</v>
      </c>
      <c r="KAK7" s="516" t="s">
        <v>3325</v>
      </c>
      <c r="KAL7" s="516" t="s">
        <v>666</v>
      </c>
      <c r="KAM7" s="516"/>
      <c r="KAN7" s="516" t="s">
        <v>3318</v>
      </c>
      <c r="KAO7" s="516" t="s">
        <v>3319</v>
      </c>
      <c r="KAP7" s="516" t="s">
        <v>3325</v>
      </c>
      <c r="KAQ7" s="516" t="s">
        <v>666</v>
      </c>
      <c r="KAR7" s="516"/>
      <c r="KAS7" s="516" t="s">
        <v>3318</v>
      </c>
      <c r="KAT7" s="516" t="s">
        <v>3319</v>
      </c>
      <c r="KAU7" s="516" t="s">
        <v>3325</v>
      </c>
      <c r="KAV7" s="516" t="s">
        <v>666</v>
      </c>
      <c r="KAW7" s="516"/>
      <c r="KAX7" s="516" t="s">
        <v>3318</v>
      </c>
      <c r="KAY7" s="516" t="s">
        <v>3319</v>
      </c>
      <c r="KAZ7" s="516" t="s">
        <v>3325</v>
      </c>
      <c r="KBA7" s="516" t="s">
        <v>666</v>
      </c>
      <c r="KBB7" s="516"/>
      <c r="KBC7" s="516" t="s">
        <v>3318</v>
      </c>
      <c r="KBD7" s="516" t="s">
        <v>3319</v>
      </c>
      <c r="KBE7" s="516" t="s">
        <v>3325</v>
      </c>
      <c r="KBF7" s="516" t="s">
        <v>666</v>
      </c>
      <c r="KBG7" s="516"/>
      <c r="KBH7" s="516" t="s">
        <v>3318</v>
      </c>
      <c r="KBI7" s="516" t="s">
        <v>3319</v>
      </c>
      <c r="KBJ7" s="516" t="s">
        <v>3325</v>
      </c>
      <c r="KBK7" s="516" t="s">
        <v>666</v>
      </c>
      <c r="KBL7" s="516"/>
      <c r="KBM7" s="516" t="s">
        <v>3318</v>
      </c>
      <c r="KBN7" s="516" t="s">
        <v>3319</v>
      </c>
      <c r="KBO7" s="516" t="s">
        <v>3325</v>
      </c>
      <c r="KBP7" s="516" t="s">
        <v>666</v>
      </c>
      <c r="KBQ7" s="516"/>
      <c r="KBR7" s="516" t="s">
        <v>3318</v>
      </c>
      <c r="KBS7" s="516" t="s">
        <v>3319</v>
      </c>
      <c r="KBT7" s="516" t="s">
        <v>3325</v>
      </c>
      <c r="KBU7" s="516" t="s">
        <v>666</v>
      </c>
      <c r="KBV7" s="516"/>
      <c r="KBW7" s="516" t="s">
        <v>3318</v>
      </c>
      <c r="KBX7" s="516" t="s">
        <v>3319</v>
      </c>
      <c r="KBY7" s="516" t="s">
        <v>3325</v>
      </c>
      <c r="KBZ7" s="516" t="s">
        <v>666</v>
      </c>
      <c r="KCA7" s="516"/>
      <c r="KCB7" s="516" t="s">
        <v>3318</v>
      </c>
      <c r="KCC7" s="516" t="s">
        <v>3319</v>
      </c>
      <c r="KCD7" s="516" t="s">
        <v>3325</v>
      </c>
      <c r="KCE7" s="516" t="s">
        <v>666</v>
      </c>
      <c r="KCF7" s="516"/>
      <c r="KCG7" s="516" t="s">
        <v>3318</v>
      </c>
      <c r="KCH7" s="516" t="s">
        <v>3319</v>
      </c>
      <c r="KCI7" s="516" t="s">
        <v>3325</v>
      </c>
      <c r="KCJ7" s="516" t="s">
        <v>666</v>
      </c>
      <c r="KCK7" s="516"/>
      <c r="KCL7" s="516" t="s">
        <v>3318</v>
      </c>
      <c r="KCM7" s="516" t="s">
        <v>3319</v>
      </c>
      <c r="KCN7" s="516" t="s">
        <v>3325</v>
      </c>
      <c r="KCO7" s="516" t="s">
        <v>666</v>
      </c>
      <c r="KCP7" s="516"/>
      <c r="KCQ7" s="516" t="s">
        <v>3318</v>
      </c>
      <c r="KCR7" s="516" t="s">
        <v>3319</v>
      </c>
      <c r="KCS7" s="516" t="s">
        <v>3325</v>
      </c>
      <c r="KCT7" s="516" t="s">
        <v>666</v>
      </c>
      <c r="KCU7" s="516"/>
      <c r="KCV7" s="516" t="s">
        <v>3318</v>
      </c>
      <c r="KCW7" s="516" t="s">
        <v>3319</v>
      </c>
      <c r="KCX7" s="516" t="s">
        <v>3325</v>
      </c>
      <c r="KCY7" s="516" t="s">
        <v>666</v>
      </c>
      <c r="KCZ7" s="516"/>
      <c r="KDA7" s="516" t="s">
        <v>3318</v>
      </c>
      <c r="KDB7" s="516" t="s">
        <v>3319</v>
      </c>
      <c r="KDC7" s="516" t="s">
        <v>3325</v>
      </c>
      <c r="KDD7" s="516" t="s">
        <v>666</v>
      </c>
      <c r="KDE7" s="516"/>
      <c r="KDF7" s="516" t="s">
        <v>3318</v>
      </c>
      <c r="KDG7" s="516" t="s">
        <v>3319</v>
      </c>
      <c r="KDH7" s="516" t="s">
        <v>3325</v>
      </c>
      <c r="KDI7" s="516" t="s">
        <v>666</v>
      </c>
      <c r="KDJ7" s="516"/>
      <c r="KDK7" s="516" t="s">
        <v>3318</v>
      </c>
      <c r="KDL7" s="516" t="s">
        <v>3319</v>
      </c>
      <c r="KDM7" s="516" t="s">
        <v>3325</v>
      </c>
      <c r="KDN7" s="516" t="s">
        <v>666</v>
      </c>
      <c r="KDO7" s="516"/>
      <c r="KDP7" s="516" t="s">
        <v>3318</v>
      </c>
      <c r="KDQ7" s="516" t="s">
        <v>3319</v>
      </c>
      <c r="KDR7" s="516" t="s">
        <v>3325</v>
      </c>
      <c r="KDS7" s="516" t="s">
        <v>666</v>
      </c>
      <c r="KDT7" s="516"/>
      <c r="KDU7" s="516" t="s">
        <v>3318</v>
      </c>
      <c r="KDV7" s="516" t="s">
        <v>3319</v>
      </c>
      <c r="KDW7" s="516" t="s">
        <v>3325</v>
      </c>
      <c r="KDX7" s="516" t="s">
        <v>666</v>
      </c>
      <c r="KDY7" s="516"/>
      <c r="KDZ7" s="516" t="s">
        <v>3318</v>
      </c>
      <c r="KEA7" s="516" t="s">
        <v>3319</v>
      </c>
      <c r="KEB7" s="516" t="s">
        <v>3325</v>
      </c>
      <c r="KEC7" s="516" t="s">
        <v>666</v>
      </c>
      <c r="KED7" s="516"/>
      <c r="KEE7" s="516" t="s">
        <v>3318</v>
      </c>
      <c r="KEF7" s="516" t="s">
        <v>3319</v>
      </c>
      <c r="KEG7" s="516" t="s">
        <v>3325</v>
      </c>
      <c r="KEH7" s="516" t="s">
        <v>666</v>
      </c>
      <c r="KEI7" s="516"/>
      <c r="KEJ7" s="516" t="s">
        <v>3318</v>
      </c>
      <c r="KEK7" s="516" t="s">
        <v>3319</v>
      </c>
      <c r="KEL7" s="516" t="s">
        <v>3325</v>
      </c>
      <c r="KEM7" s="516" t="s">
        <v>666</v>
      </c>
      <c r="KEN7" s="516"/>
      <c r="KEO7" s="516" t="s">
        <v>3318</v>
      </c>
      <c r="KEP7" s="516" t="s">
        <v>3319</v>
      </c>
      <c r="KEQ7" s="516" t="s">
        <v>3325</v>
      </c>
      <c r="KER7" s="516" t="s">
        <v>666</v>
      </c>
      <c r="KES7" s="516"/>
      <c r="KET7" s="516" t="s">
        <v>3318</v>
      </c>
      <c r="KEU7" s="516" t="s">
        <v>3319</v>
      </c>
      <c r="KEV7" s="516" t="s">
        <v>3325</v>
      </c>
      <c r="KEW7" s="516" t="s">
        <v>666</v>
      </c>
      <c r="KEX7" s="516"/>
      <c r="KEY7" s="516" t="s">
        <v>3318</v>
      </c>
      <c r="KEZ7" s="516" t="s">
        <v>3319</v>
      </c>
      <c r="KFA7" s="516" t="s">
        <v>3325</v>
      </c>
      <c r="KFB7" s="516" t="s">
        <v>666</v>
      </c>
      <c r="KFC7" s="516"/>
      <c r="KFD7" s="516" t="s">
        <v>3318</v>
      </c>
      <c r="KFE7" s="516" t="s">
        <v>3319</v>
      </c>
      <c r="KFF7" s="516" t="s">
        <v>3325</v>
      </c>
      <c r="KFG7" s="516" t="s">
        <v>666</v>
      </c>
      <c r="KFH7" s="516"/>
      <c r="KFI7" s="516" t="s">
        <v>3318</v>
      </c>
      <c r="KFJ7" s="516" t="s">
        <v>3319</v>
      </c>
      <c r="KFK7" s="516" t="s">
        <v>3325</v>
      </c>
      <c r="KFL7" s="516" t="s">
        <v>666</v>
      </c>
      <c r="KFM7" s="516"/>
      <c r="KFN7" s="516" t="s">
        <v>3318</v>
      </c>
      <c r="KFO7" s="516" t="s">
        <v>3319</v>
      </c>
      <c r="KFP7" s="516" t="s">
        <v>3325</v>
      </c>
      <c r="KFQ7" s="516" t="s">
        <v>666</v>
      </c>
      <c r="KFR7" s="516"/>
      <c r="KFS7" s="516" t="s">
        <v>3318</v>
      </c>
      <c r="KFT7" s="516" t="s">
        <v>3319</v>
      </c>
      <c r="KFU7" s="516" t="s">
        <v>3325</v>
      </c>
      <c r="KFV7" s="516" t="s">
        <v>666</v>
      </c>
      <c r="KFW7" s="516"/>
      <c r="KFX7" s="516" t="s">
        <v>3318</v>
      </c>
      <c r="KFY7" s="516" t="s">
        <v>3319</v>
      </c>
      <c r="KFZ7" s="516" t="s">
        <v>3325</v>
      </c>
      <c r="KGA7" s="516" t="s">
        <v>666</v>
      </c>
      <c r="KGB7" s="516"/>
      <c r="KGC7" s="516" t="s">
        <v>3318</v>
      </c>
      <c r="KGD7" s="516" t="s">
        <v>3319</v>
      </c>
      <c r="KGE7" s="516" t="s">
        <v>3325</v>
      </c>
      <c r="KGF7" s="516" t="s">
        <v>666</v>
      </c>
      <c r="KGG7" s="516"/>
      <c r="KGH7" s="516" t="s">
        <v>3318</v>
      </c>
      <c r="KGI7" s="516" t="s">
        <v>3319</v>
      </c>
      <c r="KGJ7" s="516" t="s">
        <v>3325</v>
      </c>
      <c r="KGK7" s="516" t="s">
        <v>666</v>
      </c>
      <c r="KGL7" s="516"/>
      <c r="KGM7" s="516" t="s">
        <v>3318</v>
      </c>
      <c r="KGN7" s="516" t="s">
        <v>3319</v>
      </c>
      <c r="KGO7" s="516" t="s">
        <v>3325</v>
      </c>
      <c r="KGP7" s="516" t="s">
        <v>666</v>
      </c>
      <c r="KGQ7" s="516"/>
      <c r="KGR7" s="516" t="s">
        <v>3318</v>
      </c>
      <c r="KGS7" s="516" t="s">
        <v>3319</v>
      </c>
      <c r="KGT7" s="516" t="s">
        <v>3325</v>
      </c>
      <c r="KGU7" s="516" t="s">
        <v>666</v>
      </c>
      <c r="KGV7" s="516"/>
      <c r="KGW7" s="516" t="s">
        <v>3318</v>
      </c>
      <c r="KGX7" s="516" t="s">
        <v>3319</v>
      </c>
      <c r="KGY7" s="516" t="s">
        <v>3325</v>
      </c>
      <c r="KGZ7" s="516" t="s">
        <v>666</v>
      </c>
      <c r="KHA7" s="516"/>
      <c r="KHB7" s="516" t="s">
        <v>3318</v>
      </c>
      <c r="KHC7" s="516" t="s">
        <v>3319</v>
      </c>
      <c r="KHD7" s="516" t="s">
        <v>3325</v>
      </c>
      <c r="KHE7" s="516" t="s">
        <v>666</v>
      </c>
      <c r="KHF7" s="516"/>
      <c r="KHG7" s="516" t="s">
        <v>3318</v>
      </c>
      <c r="KHH7" s="516" t="s">
        <v>3319</v>
      </c>
      <c r="KHI7" s="516" t="s">
        <v>3325</v>
      </c>
      <c r="KHJ7" s="516" t="s">
        <v>666</v>
      </c>
      <c r="KHK7" s="516"/>
      <c r="KHL7" s="516" t="s">
        <v>3318</v>
      </c>
      <c r="KHM7" s="516" t="s">
        <v>3319</v>
      </c>
      <c r="KHN7" s="516" t="s">
        <v>3325</v>
      </c>
      <c r="KHO7" s="516" t="s">
        <v>666</v>
      </c>
      <c r="KHP7" s="516"/>
      <c r="KHQ7" s="516" t="s">
        <v>3318</v>
      </c>
      <c r="KHR7" s="516" t="s">
        <v>3319</v>
      </c>
      <c r="KHS7" s="516" t="s">
        <v>3325</v>
      </c>
      <c r="KHT7" s="516" t="s">
        <v>666</v>
      </c>
      <c r="KHU7" s="516"/>
      <c r="KHV7" s="516" t="s">
        <v>3318</v>
      </c>
      <c r="KHW7" s="516" t="s">
        <v>3319</v>
      </c>
      <c r="KHX7" s="516" t="s">
        <v>3325</v>
      </c>
      <c r="KHY7" s="516" t="s">
        <v>666</v>
      </c>
      <c r="KHZ7" s="516"/>
      <c r="KIA7" s="516" t="s">
        <v>3318</v>
      </c>
      <c r="KIB7" s="516" t="s">
        <v>3319</v>
      </c>
      <c r="KIC7" s="516" t="s">
        <v>3325</v>
      </c>
      <c r="KID7" s="516" t="s">
        <v>666</v>
      </c>
      <c r="KIE7" s="516"/>
      <c r="KIF7" s="516" t="s">
        <v>3318</v>
      </c>
      <c r="KIG7" s="516" t="s">
        <v>3319</v>
      </c>
      <c r="KIH7" s="516" t="s">
        <v>3325</v>
      </c>
      <c r="KII7" s="516" t="s">
        <v>666</v>
      </c>
      <c r="KIJ7" s="516"/>
      <c r="KIK7" s="516" t="s">
        <v>3318</v>
      </c>
      <c r="KIL7" s="516" t="s">
        <v>3319</v>
      </c>
      <c r="KIM7" s="516" t="s">
        <v>3325</v>
      </c>
      <c r="KIN7" s="516" t="s">
        <v>666</v>
      </c>
      <c r="KIO7" s="516"/>
      <c r="KIP7" s="516" t="s">
        <v>3318</v>
      </c>
      <c r="KIQ7" s="516" t="s">
        <v>3319</v>
      </c>
      <c r="KIR7" s="516" t="s">
        <v>3325</v>
      </c>
      <c r="KIS7" s="516" t="s">
        <v>666</v>
      </c>
      <c r="KIT7" s="516"/>
      <c r="KIU7" s="516" t="s">
        <v>3318</v>
      </c>
      <c r="KIV7" s="516" t="s">
        <v>3319</v>
      </c>
      <c r="KIW7" s="516" t="s">
        <v>3325</v>
      </c>
      <c r="KIX7" s="516" t="s">
        <v>666</v>
      </c>
      <c r="KIY7" s="516"/>
      <c r="KIZ7" s="516" t="s">
        <v>3318</v>
      </c>
      <c r="KJA7" s="516" t="s">
        <v>3319</v>
      </c>
      <c r="KJB7" s="516" t="s">
        <v>3325</v>
      </c>
      <c r="KJC7" s="516" t="s">
        <v>666</v>
      </c>
      <c r="KJD7" s="516"/>
      <c r="KJE7" s="516" t="s">
        <v>3318</v>
      </c>
      <c r="KJF7" s="516" t="s">
        <v>3319</v>
      </c>
      <c r="KJG7" s="516" t="s">
        <v>3325</v>
      </c>
      <c r="KJH7" s="516" t="s">
        <v>666</v>
      </c>
      <c r="KJI7" s="516"/>
      <c r="KJJ7" s="516" t="s">
        <v>3318</v>
      </c>
      <c r="KJK7" s="516" t="s">
        <v>3319</v>
      </c>
      <c r="KJL7" s="516" t="s">
        <v>3325</v>
      </c>
      <c r="KJM7" s="516" t="s">
        <v>666</v>
      </c>
      <c r="KJN7" s="516"/>
      <c r="KJO7" s="516" t="s">
        <v>3318</v>
      </c>
      <c r="KJP7" s="516" t="s">
        <v>3319</v>
      </c>
      <c r="KJQ7" s="516" t="s">
        <v>3325</v>
      </c>
      <c r="KJR7" s="516" t="s">
        <v>666</v>
      </c>
      <c r="KJS7" s="516"/>
      <c r="KJT7" s="516" t="s">
        <v>3318</v>
      </c>
      <c r="KJU7" s="516" t="s">
        <v>3319</v>
      </c>
      <c r="KJV7" s="516" t="s">
        <v>3325</v>
      </c>
      <c r="KJW7" s="516" t="s">
        <v>666</v>
      </c>
      <c r="KJX7" s="516"/>
      <c r="KJY7" s="516" t="s">
        <v>3318</v>
      </c>
      <c r="KJZ7" s="516" t="s">
        <v>3319</v>
      </c>
      <c r="KKA7" s="516" t="s">
        <v>3325</v>
      </c>
      <c r="KKB7" s="516" t="s">
        <v>666</v>
      </c>
      <c r="KKC7" s="516"/>
      <c r="KKD7" s="516" t="s">
        <v>3318</v>
      </c>
      <c r="KKE7" s="516" t="s">
        <v>3319</v>
      </c>
      <c r="KKF7" s="516" t="s">
        <v>3325</v>
      </c>
      <c r="KKG7" s="516" t="s">
        <v>666</v>
      </c>
      <c r="KKH7" s="516"/>
      <c r="KKI7" s="516" t="s">
        <v>3318</v>
      </c>
      <c r="KKJ7" s="516" t="s">
        <v>3319</v>
      </c>
      <c r="KKK7" s="516" t="s">
        <v>3325</v>
      </c>
      <c r="KKL7" s="516" t="s">
        <v>666</v>
      </c>
      <c r="KKM7" s="516"/>
      <c r="KKN7" s="516" t="s">
        <v>3318</v>
      </c>
      <c r="KKO7" s="516" t="s">
        <v>3319</v>
      </c>
      <c r="KKP7" s="516" t="s">
        <v>3325</v>
      </c>
      <c r="KKQ7" s="516" t="s">
        <v>666</v>
      </c>
      <c r="KKR7" s="516"/>
      <c r="KKS7" s="516" t="s">
        <v>3318</v>
      </c>
      <c r="KKT7" s="516" t="s">
        <v>3319</v>
      </c>
      <c r="KKU7" s="516" t="s">
        <v>3325</v>
      </c>
      <c r="KKV7" s="516" t="s">
        <v>666</v>
      </c>
      <c r="KKW7" s="516"/>
      <c r="KKX7" s="516" t="s">
        <v>3318</v>
      </c>
      <c r="KKY7" s="516" t="s">
        <v>3319</v>
      </c>
      <c r="KKZ7" s="516" t="s">
        <v>3325</v>
      </c>
      <c r="KLA7" s="516" t="s">
        <v>666</v>
      </c>
      <c r="KLB7" s="516"/>
      <c r="KLC7" s="516" t="s">
        <v>3318</v>
      </c>
      <c r="KLD7" s="516" t="s">
        <v>3319</v>
      </c>
      <c r="KLE7" s="516" t="s">
        <v>3325</v>
      </c>
      <c r="KLF7" s="516" t="s">
        <v>666</v>
      </c>
      <c r="KLG7" s="516"/>
      <c r="KLH7" s="516" t="s">
        <v>3318</v>
      </c>
      <c r="KLI7" s="516" t="s">
        <v>3319</v>
      </c>
      <c r="KLJ7" s="516" t="s">
        <v>3325</v>
      </c>
      <c r="KLK7" s="516" t="s">
        <v>666</v>
      </c>
      <c r="KLL7" s="516"/>
      <c r="KLM7" s="516" t="s">
        <v>3318</v>
      </c>
      <c r="KLN7" s="516" t="s">
        <v>3319</v>
      </c>
      <c r="KLO7" s="516" t="s">
        <v>3325</v>
      </c>
      <c r="KLP7" s="516" t="s">
        <v>666</v>
      </c>
      <c r="KLQ7" s="516"/>
      <c r="KLR7" s="516" t="s">
        <v>3318</v>
      </c>
      <c r="KLS7" s="516" t="s">
        <v>3319</v>
      </c>
      <c r="KLT7" s="516" t="s">
        <v>3325</v>
      </c>
      <c r="KLU7" s="516" t="s">
        <v>666</v>
      </c>
      <c r="KLV7" s="516"/>
      <c r="KLW7" s="516" t="s">
        <v>3318</v>
      </c>
      <c r="KLX7" s="516" t="s">
        <v>3319</v>
      </c>
      <c r="KLY7" s="516" t="s">
        <v>3325</v>
      </c>
      <c r="KLZ7" s="516" t="s">
        <v>666</v>
      </c>
      <c r="KMA7" s="516"/>
      <c r="KMB7" s="516" t="s">
        <v>3318</v>
      </c>
      <c r="KMC7" s="516" t="s">
        <v>3319</v>
      </c>
      <c r="KMD7" s="516" t="s">
        <v>3325</v>
      </c>
      <c r="KME7" s="516" t="s">
        <v>666</v>
      </c>
      <c r="KMF7" s="516"/>
      <c r="KMG7" s="516" t="s">
        <v>3318</v>
      </c>
      <c r="KMH7" s="516" t="s">
        <v>3319</v>
      </c>
      <c r="KMI7" s="516" t="s">
        <v>3325</v>
      </c>
      <c r="KMJ7" s="516" t="s">
        <v>666</v>
      </c>
      <c r="KMK7" s="516"/>
      <c r="KML7" s="516" t="s">
        <v>3318</v>
      </c>
      <c r="KMM7" s="516" t="s">
        <v>3319</v>
      </c>
      <c r="KMN7" s="516" t="s">
        <v>3325</v>
      </c>
      <c r="KMO7" s="516" t="s">
        <v>666</v>
      </c>
      <c r="KMP7" s="516"/>
      <c r="KMQ7" s="516" t="s">
        <v>3318</v>
      </c>
      <c r="KMR7" s="516" t="s">
        <v>3319</v>
      </c>
      <c r="KMS7" s="516" t="s">
        <v>3325</v>
      </c>
      <c r="KMT7" s="516" t="s">
        <v>666</v>
      </c>
      <c r="KMU7" s="516"/>
      <c r="KMV7" s="516" t="s">
        <v>3318</v>
      </c>
      <c r="KMW7" s="516" t="s">
        <v>3319</v>
      </c>
      <c r="KMX7" s="516" t="s">
        <v>3325</v>
      </c>
      <c r="KMY7" s="516" t="s">
        <v>666</v>
      </c>
      <c r="KMZ7" s="516"/>
      <c r="KNA7" s="516" t="s">
        <v>3318</v>
      </c>
      <c r="KNB7" s="516" t="s">
        <v>3319</v>
      </c>
      <c r="KNC7" s="516" t="s">
        <v>3325</v>
      </c>
      <c r="KND7" s="516" t="s">
        <v>666</v>
      </c>
      <c r="KNE7" s="516"/>
      <c r="KNF7" s="516" t="s">
        <v>3318</v>
      </c>
      <c r="KNG7" s="516" t="s">
        <v>3319</v>
      </c>
      <c r="KNH7" s="516" t="s">
        <v>3325</v>
      </c>
      <c r="KNI7" s="516" t="s">
        <v>666</v>
      </c>
      <c r="KNJ7" s="516"/>
      <c r="KNK7" s="516" t="s">
        <v>3318</v>
      </c>
      <c r="KNL7" s="516" t="s">
        <v>3319</v>
      </c>
      <c r="KNM7" s="516" t="s">
        <v>3325</v>
      </c>
      <c r="KNN7" s="516" t="s">
        <v>666</v>
      </c>
      <c r="KNO7" s="516"/>
      <c r="KNP7" s="516" t="s">
        <v>3318</v>
      </c>
      <c r="KNQ7" s="516" t="s">
        <v>3319</v>
      </c>
      <c r="KNR7" s="516" t="s">
        <v>3325</v>
      </c>
      <c r="KNS7" s="516" t="s">
        <v>666</v>
      </c>
      <c r="KNT7" s="516"/>
      <c r="KNU7" s="516" t="s">
        <v>3318</v>
      </c>
      <c r="KNV7" s="516" t="s">
        <v>3319</v>
      </c>
      <c r="KNW7" s="516" t="s">
        <v>3325</v>
      </c>
      <c r="KNX7" s="516" t="s">
        <v>666</v>
      </c>
      <c r="KNY7" s="516"/>
      <c r="KNZ7" s="516" t="s">
        <v>3318</v>
      </c>
      <c r="KOA7" s="516" t="s">
        <v>3319</v>
      </c>
      <c r="KOB7" s="516" t="s">
        <v>3325</v>
      </c>
      <c r="KOC7" s="516" t="s">
        <v>666</v>
      </c>
      <c r="KOD7" s="516"/>
      <c r="KOE7" s="516" t="s">
        <v>3318</v>
      </c>
      <c r="KOF7" s="516" t="s">
        <v>3319</v>
      </c>
      <c r="KOG7" s="516" t="s">
        <v>3325</v>
      </c>
      <c r="KOH7" s="516" t="s">
        <v>666</v>
      </c>
      <c r="KOI7" s="516"/>
      <c r="KOJ7" s="516" t="s">
        <v>3318</v>
      </c>
      <c r="KOK7" s="516" t="s">
        <v>3319</v>
      </c>
      <c r="KOL7" s="516" t="s">
        <v>3325</v>
      </c>
      <c r="KOM7" s="516" t="s">
        <v>666</v>
      </c>
      <c r="KON7" s="516"/>
      <c r="KOO7" s="516" t="s">
        <v>3318</v>
      </c>
      <c r="KOP7" s="516" t="s">
        <v>3319</v>
      </c>
      <c r="KOQ7" s="516" t="s">
        <v>3325</v>
      </c>
      <c r="KOR7" s="516" t="s">
        <v>666</v>
      </c>
      <c r="KOS7" s="516"/>
      <c r="KOT7" s="516" t="s">
        <v>3318</v>
      </c>
      <c r="KOU7" s="516" t="s">
        <v>3319</v>
      </c>
      <c r="KOV7" s="516" t="s">
        <v>3325</v>
      </c>
      <c r="KOW7" s="516" t="s">
        <v>666</v>
      </c>
      <c r="KOX7" s="516"/>
      <c r="KOY7" s="516" t="s">
        <v>3318</v>
      </c>
      <c r="KOZ7" s="516" t="s">
        <v>3319</v>
      </c>
      <c r="KPA7" s="516" t="s">
        <v>3325</v>
      </c>
      <c r="KPB7" s="516" t="s">
        <v>666</v>
      </c>
      <c r="KPC7" s="516"/>
      <c r="KPD7" s="516" t="s">
        <v>3318</v>
      </c>
      <c r="KPE7" s="516" t="s">
        <v>3319</v>
      </c>
      <c r="KPF7" s="516" t="s">
        <v>3325</v>
      </c>
      <c r="KPG7" s="516" t="s">
        <v>666</v>
      </c>
      <c r="KPH7" s="516"/>
      <c r="KPI7" s="516" t="s">
        <v>3318</v>
      </c>
      <c r="KPJ7" s="516" t="s">
        <v>3319</v>
      </c>
      <c r="KPK7" s="516" t="s">
        <v>3325</v>
      </c>
      <c r="KPL7" s="516" t="s">
        <v>666</v>
      </c>
      <c r="KPM7" s="516"/>
      <c r="KPN7" s="516" t="s">
        <v>3318</v>
      </c>
      <c r="KPO7" s="516" t="s">
        <v>3319</v>
      </c>
      <c r="KPP7" s="516" t="s">
        <v>3325</v>
      </c>
      <c r="KPQ7" s="516" t="s">
        <v>666</v>
      </c>
      <c r="KPR7" s="516"/>
      <c r="KPS7" s="516" t="s">
        <v>3318</v>
      </c>
      <c r="KPT7" s="516" t="s">
        <v>3319</v>
      </c>
      <c r="KPU7" s="516" t="s">
        <v>3325</v>
      </c>
      <c r="KPV7" s="516" t="s">
        <v>666</v>
      </c>
      <c r="KPW7" s="516"/>
      <c r="KPX7" s="516" t="s">
        <v>3318</v>
      </c>
      <c r="KPY7" s="516" t="s">
        <v>3319</v>
      </c>
      <c r="KPZ7" s="516" t="s">
        <v>3325</v>
      </c>
      <c r="KQA7" s="516" t="s">
        <v>666</v>
      </c>
      <c r="KQB7" s="516"/>
      <c r="KQC7" s="516" t="s">
        <v>3318</v>
      </c>
      <c r="KQD7" s="516" t="s">
        <v>3319</v>
      </c>
      <c r="KQE7" s="516" t="s">
        <v>3325</v>
      </c>
      <c r="KQF7" s="516" t="s">
        <v>666</v>
      </c>
      <c r="KQG7" s="516"/>
      <c r="KQH7" s="516" t="s">
        <v>3318</v>
      </c>
      <c r="KQI7" s="516" t="s">
        <v>3319</v>
      </c>
      <c r="KQJ7" s="516" t="s">
        <v>3325</v>
      </c>
      <c r="KQK7" s="516" t="s">
        <v>666</v>
      </c>
      <c r="KQL7" s="516"/>
      <c r="KQM7" s="516" t="s">
        <v>3318</v>
      </c>
      <c r="KQN7" s="516" t="s">
        <v>3319</v>
      </c>
      <c r="KQO7" s="516" t="s">
        <v>3325</v>
      </c>
      <c r="KQP7" s="516" t="s">
        <v>666</v>
      </c>
      <c r="KQQ7" s="516"/>
      <c r="KQR7" s="516" t="s">
        <v>3318</v>
      </c>
      <c r="KQS7" s="516" t="s">
        <v>3319</v>
      </c>
      <c r="KQT7" s="516" t="s">
        <v>3325</v>
      </c>
      <c r="KQU7" s="516" t="s">
        <v>666</v>
      </c>
      <c r="KQV7" s="516"/>
      <c r="KQW7" s="516" t="s">
        <v>3318</v>
      </c>
      <c r="KQX7" s="516" t="s">
        <v>3319</v>
      </c>
      <c r="KQY7" s="516" t="s">
        <v>3325</v>
      </c>
      <c r="KQZ7" s="516" t="s">
        <v>666</v>
      </c>
      <c r="KRA7" s="516"/>
      <c r="KRB7" s="516" t="s">
        <v>3318</v>
      </c>
      <c r="KRC7" s="516" t="s">
        <v>3319</v>
      </c>
      <c r="KRD7" s="516" t="s">
        <v>3325</v>
      </c>
      <c r="KRE7" s="516" t="s">
        <v>666</v>
      </c>
      <c r="KRF7" s="516"/>
      <c r="KRG7" s="516" t="s">
        <v>3318</v>
      </c>
      <c r="KRH7" s="516" t="s">
        <v>3319</v>
      </c>
      <c r="KRI7" s="516" t="s">
        <v>3325</v>
      </c>
      <c r="KRJ7" s="516" t="s">
        <v>666</v>
      </c>
      <c r="KRK7" s="516"/>
      <c r="KRL7" s="516" t="s">
        <v>3318</v>
      </c>
      <c r="KRM7" s="516" t="s">
        <v>3319</v>
      </c>
      <c r="KRN7" s="516" t="s">
        <v>3325</v>
      </c>
      <c r="KRO7" s="516" t="s">
        <v>666</v>
      </c>
      <c r="KRP7" s="516"/>
      <c r="KRQ7" s="516" t="s">
        <v>3318</v>
      </c>
      <c r="KRR7" s="516" t="s">
        <v>3319</v>
      </c>
      <c r="KRS7" s="516" t="s">
        <v>3325</v>
      </c>
      <c r="KRT7" s="516" t="s">
        <v>666</v>
      </c>
      <c r="KRU7" s="516"/>
      <c r="KRV7" s="516" t="s">
        <v>3318</v>
      </c>
      <c r="KRW7" s="516" t="s">
        <v>3319</v>
      </c>
      <c r="KRX7" s="516" t="s">
        <v>3325</v>
      </c>
      <c r="KRY7" s="516" t="s">
        <v>666</v>
      </c>
      <c r="KRZ7" s="516"/>
      <c r="KSA7" s="516" t="s">
        <v>3318</v>
      </c>
      <c r="KSB7" s="516" t="s">
        <v>3319</v>
      </c>
      <c r="KSC7" s="516" t="s">
        <v>3325</v>
      </c>
      <c r="KSD7" s="516" t="s">
        <v>666</v>
      </c>
      <c r="KSE7" s="516"/>
      <c r="KSF7" s="516" t="s">
        <v>3318</v>
      </c>
      <c r="KSG7" s="516" t="s">
        <v>3319</v>
      </c>
      <c r="KSH7" s="516" t="s">
        <v>3325</v>
      </c>
      <c r="KSI7" s="516" t="s">
        <v>666</v>
      </c>
      <c r="KSJ7" s="516"/>
      <c r="KSK7" s="516" t="s">
        <v>3318</v>
      </c>
      <c r="KSL7" s="516" t="s">
        <v>3319</v>
      </c>
      <c r="KSM7" s="516" t="s">
        <v>3325</v>
      </c>
      <c r="KSN7" s="516" t="s">
        <v>666</v>
      </c>
      <c r="KSO7" s="516"/>
      <c r="KSP7" s="516" t="s">
        <v>3318</v>
      </c>
      <c r="KSQ7" s="516" t="s">
        <v>3319</v>
      </c>
      <c r="KSR7" s="516" t="s">
        <v>3325</v>
      </c>
      <c r="KSS7" s="516" t="s">
        <v>666</v>
      </c>
      <c r="KST7" s="516"/>
      <c r="KSU7" s="516" t="s">
        <v>3318</v>
      </c>
      <c r="KSV7" s="516" t="s">
        <v>3319</v>
      </c>
      <c r="KSW7" s="516" t="s">
        <v>3325</v>
      </c>
      <c r="KSX7" s="516" t="s">
        <v>666</v>
      </c>
      <c r="KSY7" s="516"/>
      <c r="KSZ7" s="516" t="s">
        <v>3318</v>
      </c>
      <c r="KTA7" s="516" t="s">
        <v>3319</v>
      </c>
      <c r="KTB7" s="516" t="s">
        <v>3325</v>
      </c>
      <c r="KTC7" s="516" t="s">
        <v>666</v>
      </c>
      <c r="KTD7" s="516"/>
      <c r="KTE7" s="516" t="s">
        <v>3318</v>
      </c>
      <c r="KTF7" s="516" t="s">
        <v>3319</v>
      </c>
      <c r="KTG7" s="516" t="s">
        <v>3325</v>
      </c>
      <c r="KTH7" s="516" t="s">
        <v>666</v>
      </c>
      <c r="KTI7" s="516"/>
      <c r="KTJ7" s="516" t="s">
        <v>3318</v>
      </c>
      <c r="KTK7" s="516" t="s">
        <v>3319</v>
      </c>
      <c r="KTL7" s="516" t="s">
        <v>3325</v>
      </c>
      <c r="KTM7" s="516" t="s">
        <v>666</v>
      </c>
      <c r="KTN7" s="516"/>
      <c r="KTO7" s="516" t="s">
        <v>3318</v>
      </c>
      <c r="KTP7" s="516" t="s">
        <v>3319</v>
      </c>
      <c r="KTQ7" s="516" t="s">
        <v>3325</v>
      </c>
      <c r="KTR7" s="516" t="s">
        <v>666</v>
      </c>
      <c r="KTS7" s="516"/>
      <c r="KTT7" s="516" t="s">
        <v>3318</v>
      </c>
      <c r="KTU7" s="516" t="s">
        <v>3319</v>
      </c>
      <c r="KTV7" s="516" t="s">
        <v>3325</v>
      </c>
      <c r="KTW7" s="516" t="s">
        <v>666</v>
      </c>
      <c r="KTX7" s="516"/>
      <c r="KTY7" s="516" t="s">
        <v>3318</v>
      </c>
      <c r="KTZ7" s="516" t="s">
        <v>3319</v>
      </c>
      <c r="KUA7" s="516" t="s">
        <v>3325</v>
      </c>
      <c r="KUB7" s="516" t="s">
        <v>666</v>
      </c>
      <c r="KUC7" s="516"/>
      <c r="KUD7" s="516" t="s">
        <v>3318</v>
      </c>
      <c r="KUE7" s="516" t="s">
        <v>3319</v>
      </c>
      <c r="KUF7" s="516" t="s">
        <v>3325</v>
      </c>
      <c r="KUG7" s="516" t="s">
        <v>666</v>
      </c>
      <c r="KUH7" s="516"/>
      <c r="KUI7" s="516" t="s">
        <v>3318</v>
      </c>
      <c r="KUJ7" s="516" t="s">
        <v>3319</v>
      </c>
      <c r="KUK7" s="516" t="s">
        <v>3325</v>
      </c>
      <c r="KUL7" s="516" t="s">
        <v>666</v>
      </c>
      <c r="KUM7" s="516"/>
      <c r="KUN7" s="516" t="s">
        <v>3318</v>
      </c>
      <c r="KUO7" s="516" t="s">
        <v>3319</v>
      </c>
      <c r="KUP7" s="516" t="s">
        <v>3325</v>
      </c>
      <c r="KUQ7" s="516" t="s">
        <v>666</v>
      </c>
      <c r="KUR7" s="516"/>
      <c r="KUS7" s="516" t="s">
        <v>3318</v>
      </c>
      <c r="KUT7" s="516" t="s">
        <v>3319</v>
      </c>
      <c r="KUU7" s="516" t="s">
        <v>3325</v>
      </c>
      <c r="KUV7" s="516" t="s">
        <v>666</v>
      </c>
      <c r="KUW7" s="516"/>
      <c r="KUX7" s="516" t="s">
        <v>3318</v>
      </c>
      <c r="KUY7" s="516" t="s">
        <v>3319</v>
      </c>
      <c r="KUZ7" s="516" t="s">
        <v>3325</v>
      </c>
      <c r="KVA7" s="516" t="s">
        <v>666</v>
      </c>
      <c r="KVB7" s="516"/>
      <c r="KVC7" s="516" t="s">
        <v>3318</v>
      </c>
      <c r="KVD7" s="516" t="s">
        <v>3319</v>
      </c>
      <c r="KVE7" s="516" t="s">
        <v>3325</v>
      </c>
      <c r="KVF7" s="516" t="s">
        <v>666</v>
      </c>
      <c r="KVG7" s="516"/>
      <c r="KVH7" s="516" t="s">
        <v>3318</v>
      </c>
      <c r="KVI7" s="516" t="s">
        <v>3319</v>
      </c>
      <c r="KVJ7" s="516" t="s">
        <v>3325</v>
      </c>
      <c r="KVK7" s="516" t="s">
        <v>666</v>
      </c>
      <c r="KVL7" s="516"/>
      <c r="KVM7" s="516" t="s">
        <v>3318</v>
      </c>
      <c r="KVN7" s="516" t="s">
        <v>3319</v>
      </c>
      <c r="KVO7" s="516" t="s">
        <v>3325</v>
      </c>
      <c r="KVP7" s="516" t="s">
        <v>666</v>
      </c>
      <c r="KVQ7" s="516"/>
      <c r="KVR7" s="516" t="s">
        <v>3318</v>
      </c>
      <c r="KVS7" s="516" t="s">
        <v>3319</v>
      </c>
      <c r="KVT7" s="516" t="s">
        <v>3325</v>
      </c>
      <c r="KVU7" s="516" t="s">
        <v>666</v>
      </c>
      <c r="KVV7" s="516"/>
      <c r="KVW7" s="516" t="s">
        <v>3318</v>
      </c>
      <c r="KVX7" s="516" t="s">
        <v>3319</v>
      </c>
      <c r="KVY7" s="516" t="s">
        <v>3325</v>
      </c>
      <c r="KVZ7" s="516" t="s">
        <v>666</v>
      </c>
      <c r="KWA7" s="516"/>
      <c r="KWB7" s="516" t="s">
        <v>3318</v>
      </c>
      <c r="KWC7" s="516" t="s">
        <v>3319</v>
      </c>
      <c r="KWD7" s="516" t="s">
        <v>3325</v>
      </c>
      <c r="KWE7" s="516" t="s">
        <v>666</v>
      </c>
      <c r="KWF7" s="516"/>
      <c r="KWG7" s="516" t="s">
        <v>3318</v>
      </c>
      <c r="KWH7" s="516" t="s">
        <v>3319</v>
      </c>
      <c r="KWI7" s="516" t="s">
        <v>3325</v>
      </c>
      <c r="KWJ7" s="516" t="s">
        <v>666</v>
      </c>
      <c r="KWK7" s="516"/>
      <c r="KWL7" s="516" t="s">
        <v>3318</v>
      </c>
      <c r="KWM7" s="516" t="s">
        <v>3319</v>
      </c>
      <c r="KWN7" s="516" t="s">
        <v>3325</v>
      </c>
      <c r="KWO7" s="516" t="s">
        <v>666</v>
      </c>
      <c r="KWP7" s="516"/>
      <c r="KWQ7" s="516" t="s">
        <v>3318</v>
      </c>
      <c r="KWR7" s="516" t="s">
        <v>3319</v>
      </c>
      <c r="KWS7" s="516" t="s">
        <v>3325</v>
      </c>
      <c r="KWT7" s="516" t="s">
        <v>666</v>
      </c>
      <c r="KWU7" s="516"/>
      <c r="KWV7" s="516" t="s">
        <v>3318</v>
      </c>
      <c r="KWW7" s="516" t="s">
        <v>3319</v>
      </c>
      <c r="KWX7" s="516" t="s">
        <v>3325</v>
      </c>
      <c r="KWY7" s="516" t="s">
        <v>666</v>
      </c>
      <c r="KWZ7" s="516"/>
      <c r="KXA7" s="516" t="s">
        <v>3318</v>
      </c>
      <c r="KXB7" s="516" t="s">
        <v>3319</v>
      </c>
      <c r="KXC7" s="516" t="s">
        <v>3325</v>
      </c>
      <c r="KXD7" s="516" t="s">
        <v>666</v>
      </c>
      <c r="KXE7" s="516"/>
      <c r="KXF7" s="516" t="s">
        <v>3318</v>
      </c>
      <c r="KXG7" s="516" t="s">
        <v>3319</v>
      </c>
      <c r="KXH7" s="516" t="s">
        <v>3325</v>
      </c>
      <c r="KXI7" s="516" t="s">
        <v>666</v>
      </c>
      <c r="KXJ7" s="516"/>
      <c r="KXK7" s="516" t="s">
        <v>3318</v>
      </c>
      <c r="KXL7" s="516" t="s">
        <v>3319</v>
      </c>
      <c r="KXM7" s="516" t="s">
        <v>3325</v>
      </c>
      <c r="KXN7" s="516" t="s">
        <v>666</v>
      </c>
      <c r="KXO7" s="516"/>
      <c r="KXP7" s="516" t="s">
        <v>3318</v>
      </c>
      <c r="KXQ7" s="516" t="s">
        <v>3319</v>
      </c>
      <c r="KXR7" s="516" t="s">
        <v>3325</v>
      </c>
      <c r="KXS7" s="516" t="s">
        <v>666</v>
      </c>
      <c r="KXT7" s="516"/>
      <c r="KXU7" s="516" t="s">
        <v>3318</v>
      </c>
      <c r="KXV7" s="516" t="s">
        <v>3319</v>
      </c>
      <c r="KXW7" s="516" t="s">
        <v>3325</v>
      </c>
      <c r="KXX7" s="516" t="s">
        <v>666</v>
      </c>
      <c r="KXY7" s="516"/>
      <c r="KXZ7" s="516" t="s">
        <v>3318</v>
      </c>
      <c r="KYA7" s="516" t="s">
        <v>3319</v>
      </c>
      <c r="KYB7" s="516" t="s">
        <v>3325</v>
      </c>
      <c r="KYC7" s="516" t="s">
        <v>666</v>
      </c>
      <c r="KYD7" s="516"/>
      <c r="KYE7" s="516" t="s">
        <v>3318</v>
      </c>
      <c r="KYF7" s="516" t="s">
        <v>3319</v>
      </c>
      <c r="KYG7" s="516" t="s">
        <v>3325</v>
      </c>
      <c r="KYH7" s="516" t="s">
        <v>666</v>
      </c>
      <c r="KYI7" s="516"/>
      <c r="KYJ7" s="516" t="s">
        <v>3318</v>
      </c>
      <c r="KYK7" s="516" t="s">
        <v>3319</v>
      </c>
      <c r="KYL7" s="516" t="s">
        <v>3325</v>
      </c>
      <c r="KYM7" s="516" t="s">
        <v>666</v>
      </c>
      <c r="KYN7" s="516"/>
      <c r="KYO7" s="516" t="s">
        <v>3318</v>
      </c>
      <c r="KYP7" s="516" t="s">
        <v>3319</v>
      </c>
      <c r="KYQ7" s="516" t="s">
        <v>3325</v>
      </c>
      <c r="KYR7" s="516" t="s">
        <v>666</v>
      </c>
      <c r="KYS7" s="516"/>
      <c r="KYT7" s="516" t="s">
        <v>3318</v>
      </c>
      <c r="KYU7" s="516" t="s">
        <v>3319</v>
      </c>
      <c r="KYV7" s="516" t="s">
        <v>3325</v>
      </c>
      <c r="KYW7" s="516" t="s">
        <v>666</v>
      </c>
      <c r="KYX7" s="516"/>
      <c r="KYY7" s="516" t="s">
        <v>3318</v>
      </c>
      <c r="KYZ7" s="516" t="s">
        <v>3319</v>
      </c>
      <c r="KZA7" s="516" t="s">
        <v>3325</v>
      </c>
      <c r="KZB7" s="516" t="s">
        <v>666</v>
      </c>
      <c r="KZC7" s="516"/>
      <c r="KZD7" s="516" t="s">
        <v>3318</v>
      </c>
      <c r="KZE7" s="516" t="s">
        <v>3319</v>
      </c>
      <c r="KZF7" s="516" t="s">
        <v>3325</v>
      </c>
      <c r="KZG7" s="516" t="s">
        <v>666</v>
      </c>
      <c r="KZH7" s="516"/>
      <c r="KZI7" s="516" t="s">
        <v>3318</v>
      </c>
      <c r="KZJ7" s="516" t="s">
        <v>3319</v>
      </c>
      <c r="KZK7" s="516" t="s">
        <v>3325</v>
      </c>
      <c r="KZL7" s="516" t="s">
        <v>666</v>
      </c>
      <c r="KZM7" s="516"/>
      <c r="KZN7" s="516" t="s">
        <v>3318</v>
      </c>
      <c r="KZO7" s="516" t="s">
        <v>3319</v>
      </c>
      <c r="KZP7" s="516" t="s">
        <v>3325</v>
      </c>
      <c r="KZQ7" s="516" t="s">
        <v>666</v>
      </c>
      <c r="KZR7" s="516"/>
      <c r="KZS7" s="516" t="s">
        <v>3318</v>
      </c>
      <c r="KZT7" s="516" t="s">
        <v>3319</v>
      </c>
      <c r="KZU7" s="516" t="s">
        <v>3325</v>
      </c>
      <c r="KZV7" s="516" t="s">
        <v>666</v>
      </c>
      <c r="KZW7" s="516"/>
      <c r="KZX7" s="516" t="s">
        <v>3318</v>
      </c>
      <c r="KZY7" s="516" t="s">
        <v>3319</v>
      </c>
      <c r="KZZ7" s="516" t="s">
        <v>3325</v>
      </c>
      <c r="LAA7" s="516" t="s">
        <v>666</v>
      </c>
      <c r="LAB7" s="516"/>
      <c r="LAC7" s="516" t="s">
        <v>3318</v>
      </c>
      <c r="LAD7" s="516" t="s">
        <v>3319</v>
      </c>
      <c r="LAE7" s="516" t="s">
        <v>3325</v>
      </c>
      <c r="LAF7" s="516" t="s">
        <v>666</v>
      </c>
      <c r="LAG7" s="516"/>
      <c r="LAH7" s="516" t="s">
        <v>3318</v>
      </c>
      <c r="LAI7" s="516" t="s">
        <v>3319</v>
      </c>
      <c r="LAJ7" s="516" t="s">
        <v>3325</v>
      </c>
      <c r="LAK7" s="516" t="s">
        <v>666</v>
      </c>
      <c r="LAL7" s="516"/>
      <c r="LAM7" s="516" t="s">
        <v>3318</v>
      </c>
      <c r="LAN7" s="516" t="s">
        <v>3319</v>
      </c>
      <c r="LAO7" s="516" t="s">
        <v>3325</v>
      </c>
      <c r="LAP7" s="516" t="s">
        <v>666</v>
      </c>
      <c r="LAQ7" s="516"/>
      <c r="LAR7" s="516" t="s">
        <v>3318</v>
      </c>
      <c r="LAS7" s="516" t="s">
        <v>3319</v>
      </c>
      <c r="LAT7" s="516" t="s">
        <v>3325</v>
      </c>
      <c r="LAU7" s="516" t="s">
        <v>666</v>
      </c>
      <c r="LAV7" s="516"/>
      <c r="LAW7" s="516" t="s">
        <v>3318</v>
      </c>
      <c r="LAX7" s="516" t="s">
        <v>3319</v>
      </c>
      <c r="LAY7" s="516" t="s">
        <v>3325</v>
      </c>
      <c r="LAZ7" s="516" t="s">
        <v>666</v>
      </c>
      <c r="LBA7" s="516"/>
      <c r="LBB7" s="516" t="s">
        <v>3318</v>
      </c>
      <c r="LBC7" s="516" t="s">
        <v>3319</v>
      </c>
      <c r="LBD7" s="516" t="s">
        <v>3325</v>
      </c>
      <c r="LBE7" s="516" t="s">
        <v>666</v>
      </c>
      <c r="LBF7" s="516"/>
      <c r="LBG7" s="516" t="s">
        <v>3318</v>
      </c>
      <c r="LBH7" s="516" t="s">
        <v>3319</v>
      </c>
      <c r="LBI7" s="516" t="s">
        <v>3325</v>
      </c>
      <c r="LBJ7" s="516" t="s">
        <v>666</v>
      </c>
      <c r="LBK7" s="516"/>
      <c r="LBL7" s="516" t="s">
        <v>3318</v>
      </c>
      <c r="LBM7" s="516" t="s">
        <v>3319</v>
      </c>
      <c r="LBN7" s="516" t="s">
        <v>3325</v>
      </c>
      <c r="LBO7" s="516" t="s">
        <v>666</v>
      </c>
      <c r="LBP7" s="516"/>
      <c r="LBQ7" s="516" t="s">
        <v>3318</v>
      </c>
      <c r="LBR7" s="516" t="s">
        <v>3319</v>
      </c>
      <c r="LBS7" s="516" t="s">
        <v>3325</v>
      </c>
      <c r="LBT7" s="516" t="s">
        <v>666</v>
      </c>
      <c r="LBU7" s="516"/>
      <c r="LBV7" s="516" t="s">
        <v>3318</v>
      </c>
      <c r="LBW7" s="516" t="s">
        <v>3319</v>
      </c>
      <c r="LBX7" s="516" t="s">
        <v>3325</v>
      </c>
      <c r="LBY7" s="516" t="s">
        <v>666</v>
      </c>
      <c r="LBZ7" s="516"/>
      <c r="LCA7" s="516" t="s">
        <v>3318</v>
      </c>
      <c r="LCB7" s="516" t="s">
        <v>3319</v>
      </c>
      <c r="LCC7" s="516" t="s">
        <v>3325</v>
      </c>
      <c r="LCD7" s="516" t="s">
        <v>666</v>
      </c>
      <c r="LCE7" s="516"/>
      <c r="LCF7" s="516" t="s">
        <v>3318</v>
      </c>
      <c r="LCG7" s="516" t="s">
        <v>3319</v>
      </c>
      <c r="LCH7" s="516" t="s">
        <v>3325</v>
      </c>
      <c r="LCI7" s="516" t="s">
        <v>666</v>
      </c>
      <c r="LCJ7" s="516"/>
      <c r="LCK7" s="516" t="s">
        <v>3318</v>
      </c>
      <c r="LCL7" s="516" t="s">
        <v>3319</v>
      </c>
      <c r="LCM7" s="516" t="s">
        <v>3325</v>
      </c>
      <c r="LCN7" s="516" t="s">
        <v>666</v>
      </c>
      <c r="LCO7" s="516"/>
      <c r="LCP7" s="516" t="s">
        <v>3318</v>
      </c>
      <c r="LCQ7" s="516" t="s">
        <v>3319</v>
      </c>
      <c r="LCR7" s="516" t="s">
        <v>3325</v>
      </c>
      <c r="LCS7" s="516" t="s">
        <v>666</v>
      </c>
      <c r="LCT7" s="516"/>
      <c r="LCU7" s="516" t="s">
        <v>3318</v>
      </c>
      <c r="LCV7" s="516" t="s">
        <v>3319</v>
      </c>
      <c r="LCW7" s="516" t="s">
        <v>3325</v>
      </c>
      <c r="LCX7" s="516" t="s">
        <v>666</v>
      </c>
      <c r="LCY7" s="516"/>
      <c r="LCZ7" s="516" t="s">
        <v>3318</v>
      </c>
      <c r="LDA7" s="516" t="s">
        <v>3319</v>
      </c>
      <c r="LDB7" s="516" t="s">
        <v>3325</v>
      </c>
      <c r="LDC7" s="516" t="s">
        <v>666</v>
      </c>
      <c r="LDD7" s="516"/>
      <c r="LDE7" s="516" t="s">
        <v>3318</v>
      </c>
      <c r="LDF7" s="516" t="s">
        <v>3319</v>
      </c>
      <c r="LDG7" s="516" t="s">
        <v>3325</v>
      </c>
      <c r="LDH7" s="516" t="s">
        <v>666</v>
      </c>
      <c r="LDI7" s="516"/>
      <c r="LDJ7" s="516" t="s">
        <v>3318</v>
      </c>
      <c r="LDK7" s="516" t="s">
        <v>3319</v>
      </c>
      <c r="LDL7" s="516" t="s">
        <v>3325</v>
      </c>
      <c r="LDM7" s="516" t="s">
        <v>666</v>
      </c>
      <c r="LDN7" s="516"/>
      <c r="LDO7" s="516" t="s">
        <v>3318</v>
      </c>
      <c r="LDP7" s="516" t="s">
        <v>3319</v>
      </c>
      <c r="LDQ7" s="516" t="s">
        <v>3325</v>
      </c>
      <c r="LDR7" s="516" t="s">
        <v>666</v>
      </c>
      <c r="LDS7" s="516"/>
      <c r="LDT7" s="516" t="s">
        <v>3318</v>
      </c>
      <c r="LDU7" s="516" t="s">
        <v>3319</v>
      </c>
      <c r="LDV7" s="516" t="s">
        <v>3325</v>
      </c>
      <c r="LDW7" s="516" t="s">
        <v>666</v>
      </c>
      <c r="LDX7" s="516"/>
      <c r="LDY7" s="516" t="s">
        <v>3318</v>
      </c>
      <c r="LDZ7" s="516" t="s">
        <v>3319</v>
      </c>
      <c r="LEA7" s="516" t="s">
        <v>3325</v>
      </c>
      <c r="LEB7" s="516" t="s">
        <v>666</v>
      </c>
      <c r="LEC7" s="516"/>
      <c r="LED7" s="516" t="s">
        <v>3318</v>
      </c>
      <c r="LEE7" s="516" t="s">
        <v>3319</v>
      </c>
      <c r="LEF7" s="516" t="s">
        <v>3325</v>
      </c>
      <c r="LEG7" s="516" t="s">
        <v>666</v>
      </c>
      <c r="LEH7" s="516"/>
      <c r="LEI7" s="516" t="s">
        <v>3318</v>
      </c>
      <c r="LEJ7" s="516" t="s">
        <v>3319</v>
      </c>
      <c r="LEK7" s="516" t="s">
        <v>3325</v>
      </c>
      <c r="LEL7" s="516" t="s">
        <v>666</v>
      </c>
      <c r="LEM7" s="516"/>
      <c r="LEN7" s="516" t="s">
        <v>3318</v>
      </c>
      <c r="LEO7" s="516" t="s">
        <v>3319</v>
      </c>
      <c r="LEP7" s="516" t="s">
        <v>3325</v>
      </c>
      <c r="LEQ7" s="516" t="s">
        <v>666</v>
      </c>
      <c r="LER7" s="516"/>
      <c r="LES7" s="516" t="s">
        <v>3318</v>
      </c>
      <c r="LET7" s="516" t="s">
        <v>3319</v>
      </c>
      <c r="LEU7" s="516" t="s">
        <v>3325</v>
      </c>
      <c r="LEV7" s="516" t="s">
        <v>666</v>
      </c>
      <c r="LEW7" s="516"/>
      <c r="LEX7" s="516" t="s">
        <v>3318</v>
      </c>
      <c r="LEY7" s="516" t="s">
        <v>3319</v>
      </c>
      <c r="LEZ7" s="516" t="s">
        <v>3325</v>
      </c>
      <c r="LFA7" s="516" t="s">
        <v>666</v>
      </c>
      <c r="LFB7" s="516"/>
      <c r="LFC7" s="516" t="s">
        <v>3318</v>
      </c>
      <c r="LFD7" s="516" t="s">
        <v>3319</v>
      </c>
      <c r="LFE7" s="516" t="s">
        <v>3325</v>
      </c>
      <c r="LFF7" s="516" t="s">
        <v>666</v>
      </c>
      <c r="LFG7" s="516"/>
      <c r="LFH7" s="516" t="s">
        <v>3318</v>
      </c>
      <c r="LFI7" s="516" t="s">
        <v>3319</v>
      </c>
      <c r="LFJ7" s="516" t="s">
        <v>3325</v>
      </c>
      <c r="LFK7" s="516" t="s">
        <v>666</v>
      </c>
      <c r="LFL7" s="516"/>
      <c r="LFM7" s="516" t="s">
        <v>3318</v>
      </c>
      <c r="LFN7" s="516" t="s">
        <v>3319</v>
      </c>
      <c r="LFO7" s="516" t="s">
        <v>3325</v>
      </c>
      <c r="LFP7" s="516" t="s">
        <v>666</v>
      </c>
      <c r="LFQ7" s="516"/>
      <c r="LFR7" s="516" t="s">
        <v>3318</v>
      </c>
      <c r="LFS7" s="516" t="s">
        <v>3319</v>
      </c>
      <c r="LFT7" s="516" t="s">
        <v>3325</v>
      </c>
      <c r="LFU7" s="516" t="s">
        <v>666</v>
      </c>
      <c r="LFV7" s="516"/>
      <c r="LFW7" s="516" t="s">
        <v>3318</v>
      </c>
      <c r="LFX7" s="516" t="s">
        <v>3319</v>
      </c>
      <c r="LFY7" s="516" t="s">
        <v>3325</v>
      </c>
      <c r="LFZ7" s="516" t="s">
        <v>666</v>
      </c>
      <c r="LGA7" s="516"/>
      <c r="LGB7" s="516" t="s">
        <v>3318</v>
      </c>
      <c r="LGC7" s="516" t="s">
        <v>3319</v>
      </c>
      <c r="LGD7" s="516" t="s">
        <v>3325</v>
      </c>
      <c r="LGE7" s="516" t="s">
        <v>666</v>
      </c>
      <c r="LGF7" s="516"/>
      <c r="LGG7" s="516" t="s">
        <v>3318</v>
      </c>
      <c r="LGH7" s="516" t="s">
        <v>3319</v>
      </c>
      <c r="LGI7" s="516" t="s">
        <v>3325</v>
      </c>
      <c r="LGJ7" s="516" t="s">
        <v>666</v>
      </c>
      <c r="LGK7" s="516"/>
      <c r="LGL7" s="516" t="s">
        <v>3318</v>
      </c>
      <c r="LGM7" s="516" t="s">
        <v>3319</v>
      </c>
      <c r="LGN7" s="516" t="s">
        <v>3325</v>
      </c>
      <c r="LGO7" s="516" t="s">
        <v>666</v>
      </c>
      <c r="LGP7" s="516"/>
      <c r="LGQ7" s="516" t="s">
        <v>3318</v>
      </c>
      <c r="LGR7" s="516" t="s">
        <v>3319</v>
      </c>
      <c r="LGS7" s="516" t="s">
        <v>3325</v>
      </c>
      <c r="LGT7" s="516" t="s">
        <v>666</v>
      </c>
      <c r="LGU7" s="516"/>
      <c r="LGV7" s="516" t="s">
        <v>3318</v>
      </c>
      <c r="LGW7" s="516" t="s">
        <v>3319</v>
      </c>
      <c r="LGX7" s="516" t="s">
        <v>3325</v>
      </c>
      <c r="LGY7" s="516" t="s">
        <v>666</v>
      </c>
      <c r="LGZ7" s="516"/>
      <c r="LHA7" s="516" t="s">
        <v>3318</v>
      </c>
      <c r="LHB7" s="516" t="s">
        <v>3319</v>
      </c>
      <c r="LHC7" s="516" t="s">
        <v>3325</v>
      </c>
      <c r="LHD7" s="516" t="s">
        <v>666</v>
      </c>
      <c r="LHE7" s="516"/>
      <c r="LHF7" s="516" t="s">
        <v>3318</v>
      </c>
      <c r="LHG7" s="516" t="s">
        <v>3319</v>
      </c>
      <c r="LHH7" s="516" t="s">
        <v>3325</v>
      </c>
      <c r="LHI7" s="516" t="s">
        <v>666</v>
      </c>
      <c r="LHJ7" s="516"/>
      <c r="LHK7" s="516" t="s">
        <v>3318</v>
      </c>
      <c r="LHL7" s="516" t="s">
        <v>3319</v>
      </c>
      <c r="LHM7" s="516" t="s">
        <v>3325</v>
      </c>
      <c r="LHN7" s="516" t="s">
        <v>666</v>
      </c>
      <c r="LHO7" s="516"/>
      <c r="LHP7" s="516" t="s">
        <v>3318</v>
      </c>
      <c r="LHQ7" s="516" t="s">
        <v>3319</v>
      </c>
      <c r="LHR7" s="516" t="s">
        <v>3325</v>
      </c>
      <c r="LHS7" s="516" t="s">
        <v>666</v>
      </c>
      <c r="LHT7" s="516"/>
      <c r="LHU7" s="516" t="s">
        <v>3318</v>
      </c>
      <c r="LHV7" s="516" t="s">
        <v>3319</v>
      </c>
      <c r="LHW7" s="516" t="s">
        <v>3325</v>
      </c>
      <c r="LHX7" s="516" t="s">
        <v>666</v>
      </c>
      <c r="LHY7" s="516"/>
      <c r="LHZ7" s="516" t="s">
        <v>3318</v>
      </c>
      <c r="LIA7" s="516" t="s">
        <v>3319</v>
      </c>
      <c r="LIB7" s="516" t="s">
        <v>3325</v>
      </c>
      <c r="LIC7" s="516" t="s">
        <v>666</v>
      </c>
      <c r="LID7" s="516"/>
      <c r="LIE7" s="516" t="s">
        <v>3318</v>
      </c>
      <c r="LIF7" s="516" t="s">
        <v>3319</v>
      </c>
      <c r="LIG7" s="516" t="s">
        <v>3325</v>
      </c>
      <c r="LIH7" s="516" t="s">
        <v>666</v>
      </c>
      <c r="LII7" s="516"/>
      <c r="LIJ7" s="516" t="s">
        <v>3318</v>
      </c>
      <c r="LIK7" s="516" t="s">
        <v>3319</v>
      </c>
      <c r="LIL7" s="516" t="s">
        <v>3325</v>
      </c>
      <c r="LIM7" s="516" t="s">
        <v>666</v>
      </c>
      <c r="LIN7" s="516"/>
      <c r="LIO7" s="516" t="s">
        <v>3318</v>
      </c>
      <c r="LIP7" s="516" t="s">
        <v>3319</v>
      </c>
      <c r="LIQ7" s="516" t="s">
        <v>3325</v>
      </c>
      <c r="LIR7" s="516" t="s">
        <v>666</v>
      </c>
      <c r="LIS7" s="516"/>
      <c r="LIT7" s="516" t="s">
        <v>3318</v>
      </c>
      <c r="LIU7" s="516" t="s">
        <v>3319</v>
      </c>
      <c r="LIV7" s="516" t="s">
        <v>3325</v>
      </c>
      <c r="LIW7" s="516" t="s">
        <v>666</v>
      </c>
      <c r="LIX7" s="516"/>
      <c r="LIY7" s="516" t="s">
        <v>3318</v>
      </c>
      <c r="LIZ7" s="516" t="s">
        <v>3319</v>
      </c>
      <c r="LJA7" s="516" t="s">
        <v>3325</v>
      </c>
      <c r="LJB7" s="516" t="s">
        <v>666</v>
      </c>
      <c r="LJC7" s="516"/>
      <c r="LJD7" s="516" t="s">
        <v>3318</v>
      </c>
      <c r="LJE7" s="516" t="s">
        <v>3319</v>
      </c>
      <c r="LJF7" s="516" t="s">
        <v>3325</v>
      </c>
      <c r="LJG7" s="516" t="s">
        <v>666</v>
      </c>
      <c r="LJH7" s="516"/>
      <c r="LJI7" s="516" t="s">
        <v>3318</v>
      </c>
      <c r="LJJ7" s="516" t="s">
        <v>3319</v>
      </c>
      <c r="LJK7" s="516" t="s">
        <v>3325</v>
      </c>
      <c r="LJL7" s="516" t="s">
        <v>666</v>
      </c>
      <c r="LJM7" s="516"/>
      <c r="LJN7" s="516" t="s">
        <v>3318</v>
      </c>
      <c r="LJO7" s="516" t="s">
        <v>3319</v>
      </c>
      <c r="LJP7" s="516" t="s">
        <v>3325</v>
      </c>
      <c r="LJQ7" s="516" t="s">
        <v>666</v>
      </c>
      <c r="LJR7" s="516"/>
      <c r="LJS7" s="516" t="s">
        <v>3318</v>
      </c>
      <c r="LJT7" s="516" t="s">
        <v>3319</v>
      </c>
      <c r="LJU7" s="516" t="s">
        <v>3325</v>
      </c>
      <c r="LJV7" s="516" t="s">
        <v>666</v>
      </c>
      <c r="LJW7" s="516"/>
      <c r="LJX7" s="516" t="s">
        <v>3318</v>
      </c>
      <c r="LJY7" s="516" t="s">
        <v>3319</v>
      </c>
      <c r="LJZ7" s="516" t="s">
        <v>3325</v>
      </c>
      <c r="LKA7" s="516" t="s">
        <v>666</v>
      </c>
      <c r="LKB7" s="516"/>
      <c r="LKC7" s="516" t="s">
        <v>3318</v>
      </c>
      <c r="LKD7" s="516" t="s">
        <v>3319</v>
      </c>
      <c r="LKE7" s="516" t="s">
        <v>3325</v>
      </c>
      <c r="LKF7" s="516" t="s">
        <v>666</v>
      </c>
      <c r="LKG7" s="516"/>
      <c r="LKH7" s="516" t="s">
        <v>3318</v>
      </c>
      <c r="LKI7" s="516" t="s">
        <v>3319</v>
      </c>
      <c r="LKJ7" s="516" t="s">
        <v>3325</v>
      </c>
      <c r="LKK7" s="516" t="s">
        <v>666</v>
      </c>
      <c r="LKL7" s="516"/>
      <c r="LKM7" s="516" t="s">
        <v>3318</v>
      </c>
      <c r="LKN7" s="516" t="s">
        <v>3319</v>
      </c>
      <c r="LKO7" s="516" t="s">
        <v>3325</v>
      </c>
      <c r="LKP7" s="516" t="s">
        <v>666</v>
      </c>
      <c r="LKQ7" s="516"/>
      <c r="LKR7" s="516" t="s">
        <v>3318</v>
      </c>
      <c r="LKS7" s="516" t="s">
        <v>3319</v>
      </c>
      <c r="LKT7" s="516" t="s">
        <v>3325</v>
      </c>
      <c r="LKU7" s="516" t="s">
        <v>666</v>
      </c>
      <c r="LKV7" s="516"/>
      <c r="LKW7" s="516" t="s">
        <v>3318</v>
      </c>
      <c r="LKX7" s="516" t="s">
        <v>3319</v>
      </c>
      <c r="LKY7" s="516" t="s">
        <v>3325</v>
      </c>
      <c r="LKZ7" s="516" t="s">
        <v>666</v>
      </c>
      <c r="LLA7" s="516"/>
      <c r="LLB7" s="516" t="s">
        <v>3318</v>
      </c>
      <c r="LLC7" s="516" t="s">
        <v>3319</v>
      </c>
      <c r="LLD7" s="516" t="s">
        <v>3325</v>
      </c>
      <c r="LLE7" s="516" t="s">
        <v>666</v>
      </c>
      <c r="LLF7" s="516"/>
      <c r="LLG7" s="516" t="s">
        <v>3318</v>
      </c>
      <c r="LLH7" s="516" t="s">
        <v>3319</v>
      </c>
      <c r="LLI7" s="516" t="s">
        <v>3325</v>
      </c>
      <c r="LLJ7" s="516" t="s">
        <v>666</v>
      </c>
      <c r="LLK7" s="516"/>
      <c r="LLL7" s="516" t="s">
        <v>3318</v>
      </c>
      <c r="LLM7" s="516" t="s">
        <v>3319</v>
      </c>
      <c r="LLN7" s="516" t="s">
        <v>3325</v>
      </c>
      <c r="LLO7" s="516" t="s">
        <v>666</v>
      </c>
      <c r="LLP7" s="516"/>
      <c r="LLQ7" s="516" t="s">
        <v>3318</v>
      </c>
      <c r="LLR7" s="516" t="s">
        <v>3319</v>
      </c>
      <c r="LLS7" s="516" t="s">
        <v>3325</v>
      </c>
      <c r="LLT7" s="516" t="s">
        <v>666</v>
      </c>
      <c r="LLU7" s="516"/>
      <c r="LLV7" s="516" t="s">
        <v>3318</v>
      </c>
      <c r="LLW7" s="516" t="s">
        <v>3319</v>
      </c>
      <c r="LLX7" s="516" t="s">
        <v>3325</v>
      </c>
      <c r="LLY7" s="516" t="s">
        <v>666</v>
      </c>
      <c r="LLZ7" s="516"/>
      <c r="LMA7" s="516" t="s">
        <v>3318</v>
      </c>
      <c r="LMB7" s="516" t="s">
        <v>3319</v>
      </c>
      <c r="LMC7" s="516" t="s">
        <v>3325</v>
      </c>
      <c r="LMD7" s="516" t="s">
        <v>666</v>
      </c>
      <c r="LME7" s="516"/>
      <c r="LMF7" s="516" t="s">
        <v>3318</v>
      </c>
      <c r="LMG7" s="516" t="s">
        <v>3319</v>
      </c>
      <c r="LMH7" s="516" t="s">
        <v>3325</v>
      </c>
      <c r="LMI7" s="516" t="s">
        <v>666</v>
      </c>
      <c r="LMJ7" s="516"/>
      <c r="LMK7" s="516" t="s">
        <v>3318</v>
      </c>
      <c r="LML7" s="516" t="s">
        <v>3319</v>
      </c>
      <c r="LMM7" s="516" t="s">
        <v>3325</v>
      </c>
      <c r="LMN7" s="516" t="s">
        <v>666</v>
      </c>
      <c r="LMO7" s="516"/>
      <c r="LMP7" s="516" t="s">
        <v>3318</v>
      </c>
      <c r="LMQ7" s="516" t="s">
        <v>3319</v>
      </c>
      <c r="LMR7" s="516" t="s">
        <v>3325</v>
      </c>
      <c r="LMS7" s="516" t="s">
        <v>666</v>
      </c>
      <c r="LMT7" s="516"/>
      <c r="LMU7" s="516" t="s">
        <v>3318</v>
      </c>
      <c r="LMV7" s="516" t="s">
        <v>3319</v>
      </c>
      <c r="LMW7" s="516" t="s">
        <v>3325</v>
      </c>
      <c r="LMX7" s="516" t="s">
        <v>666</v>
      </c>
      <c r="LMY7" s="516"/>
      <c r="LMZ7" s="516" t="s">
        <v>3318</v>
      </c>
      <c r="LNA7" s="516" t="s">
        <v>3319</v>
      </c>
      <c r="LNB7" s="516" t="s">
        <v>3325</v>
      </c>
      <c r="LNC7" s="516" t="s">
        <v>666</v>
      </c>
      <c r="LND7" s="516"/>
      <c r="LNE7" s="516" t="s">
        <v>3318</v>
      </c>
      <c r="LNF7" s="516" t="s">
        <v>3319</v>
      </c>
      <c r="LNG7" s="516" t="s">
        <v>3325</v>
      </c>
      <c r="LNH7" s="516" t="s">
        <v>666</v>
      </c>
      <c r="LNI7" s="516"/>
      <c r="LNJ7" s="516" t="s">
        <v>3318</v>
      </c>
      <c r="LNK7" s="516" t="s">
        <v>3319</v>
      </c>
      <c r="LNL7" s="516" t="s">
        <v>3325</v>
      </c>
      <c r="LNM7" s="516" t="s">
        <v>666</v>
      </c>
      <c r="LNN7" s="516"/>
      <c r="LNO7" s="516" t="s">
        <v>3318</v>
      </c>
      <c r="LNP7" s="516" t="s">
        <v>3319</v>
      </c>
      <c r="LNQ7" s="516" t="s">
        <v>3325</v>
      </c>
      <c r="LNR7" s="516" t="s">
        <v>666</v>
      </c>
      <c r="LNS7" s="516"/>
      <c r="LNT7" s="516" t="s">
        <v>3318</v>
      </c>
      <c r="LNU7" s="516" t="s">
        <v>3319</v>
      </c>
      <c r="LNV7" s="516" t="s">
        <v>3325</v>
      </c>
      <c r="LNW7" s="516" t="s">
        <v>666</v>
      </c>
      <c r="LNX7" s="516"/>
      <c r="LNY7" s="516" t="s">
        <v>3318</v>
      </c>
      <c r="LNZ7" s="516" t="s">
        <v>3319</v>
      </c>
      <c r="LOA7" s="516" t="s">
        <v>3325</v>
      </c>
      <c r="LOB7" s="516" t="s">
        <v>666</v>
      </c>
      <c r="LOC7" s="516"/>
      <c r="LOD7" s="516" t="s">
        <v>3318</v>
      </c>
      <c r="LOE7" s="516" t="s">
        <v>3319</v>
      </c>
      <c r="LOF7" s="516" t="s">
        <v>3325</v>
      </c>
      <c r="LOG7" s="516" t="s">
        <v>666</v>
      </c>
      <c r="LOH7" s="516"/>
      <c r="LOI7" s="516" t="s">
        <v>3318</v>
      </c>
      <c r="LOJ7" s="516" t="s">
        <v>3319</v>
      </c>
      <c r="LOK7" s="516" t="s">
        <v>3325</v>
      </c>
      <c r="LOL7" s="516" t="s">
        <v>666</v>
      </c>
      <c r="LOM7" s="516"/>
      <c r="LON7" s="516" t="s">
        <v>3318</v>
      </c>
      <c r="LOO7" s="516" t="s">
        <v>3319</v>
      </c>
      <c r="LOP7" s="516" t="s">
        <v>3325</v>
      </c>
      <c r="LOQ7" s="516" t="s">
        <v>666</v>
      </c>
      <c r="LOR7" s="516"/>
      <c r="LOS7" s="516" t="s">
        <v>3318</v>
      </c>
      <c r="LOT7" s="516" t="s">
        <v>3319</v>
      </c>
      <c r="LOU7" s="516" t="s">
        <v>3325</v>
      </c>
      <c r="LOV7" s="516" t="s">
        <v>666</v>
      </c>
      <c r="LOW7" s="516"/>
      <c r="LOX7" s="516" t="s">
        <v>3318</v>
      </c>
      <c r="LOY7" s="516" t="s">
        <v>3319</v>
      </c>
      <c r="LOZ7" s="516" t="s">
        <v>3325</v>
      </c>
      <c r="LPA7" s="516" t="s">
        <v>666</v>
      </c>
      <c r="LPB7" s="516"/>
      <c r="LPC7" s="516" t="s">
        <v>3318</v>
      </c>
      <c r="LPD7" s="516" t="s">
        <v>3319</v>
      </c>
      <c r="LPE7" s="516" t="s">
        <v>3325</v>
      </c>
      <c r="LPF7" s="516" t="s">
        <v>666</v>
      </c>
      <c r="LPG7" s="516"/>
      <c r="LPH7" s="516" t="s">
        <v>3318</v>
      </c>
      <c r="LPI7" s="516" t="s">
        <v>3319</v>
      </c>
      <c r="LPJ7" s="516" t="s">
        <v>3325</v>
      </c>
      <c r="LPK7" s="516" t="s">
        <v>666</v>
      </c>
      <c r="LPL7" s="516"/>
      <c r="LPM7" s="516" t="s">
        <v>3318</v>
      </c>
      <c r="LPN7" s="516" t="s">
        <v>3319</v>
      </c>
      <c r="LPO7" s="516" t="s">
        <v>3325</v>
      </c>
      <c r="LPP7" s="516" t="s">
        <v>666</v>
      </c>
      <c r="LPQ7" s="516"/>
      <c r="LPR7" s="516" t="s">
        <v>3318</v>
      </c>
      <c r="LPS7" s="516" t="s">
        <v>3319</v>
      </c>
      <c r="LPT7" s="516" t="s">
        <v>3325</v>
      </c>
      <c r="LPU7" s="516" t="s">
        <v>666</v>
      </c>
      <c r="LPV7" s="516"/>
      <c r="LPW7" s="516" t="s">
        <v>3318</v>
      </c>
      <c r="LPX7" s="516" t="s">
        <v>3319</v>
      </c>
      <c r="LPY7" s="516" t="s">
        <v>3325</v>
      </c>
      <c r="LPZ7" s="516" t="s">
        <v>666</v>
      </c>
      <c r="LQA7" s="516"/>
      <c r="LQB7" s="516" t="s">
        <v>3318</v>
      </c>
      <c r="LQC7" s="516" t="s">
        <v>3319</v>
      </c>
      <c r="LQD7" s="516" t="s">
        <v>3325</v>
      </c>
      <c r="LQE7" s="516" t="s">
        <v>666</v>
      </c>
      <c r="LQF7" s="516"/>
      <c r="LQG7" s="516" t="s">
        <v>3318</v>
      </c>
      <c r="LQH7" s="516" t="s">
        <v>3319</v>
      </c>
      <c r="LQI7" s="516" t="s">
        <v>3325</v>
      </c>
      <c r="LQJ7" s="516" t="s">
        <v>666</v>
      </c>
      <c r="LQK7" s="516"/>
      <c r="LQL7" s="516" t="s">
        <v>3318</v>
      </c>
      <c r="LQM7" s="516" t="s">
        <v>3319</v>
      </c>
      <c r="LQN7" s="516" t="s">
        <v>3325</v>
      </c>
      <c r="LQO7" s="516" t="s">
        <v>666</v>
      </c>
      <c r="LQP7" s="516"/>
      <c r="LQQ7" s="516" t="s">
        <v>3318</v>
      </c>
      <c r="LQR7" s="516" t="s">
        <v>3319</v>
      </c>
      <c r="LQS7" s="516" t="s">
        <v>3325</v>
      </c>
      <c r="LQT7" s="516" t="s">
        <v>666</v>
      </c>
      <c r="LQU7" s="516"/>
      <c r="LQV7" s="516" t="s">
        <v>3318</v>
      </c>
      <c r="LQW7" s="516" t="s">
        <v>3319</v>
      </c>
      <c r="LQX7" s="516" t="s">
        <v>3325</v>
      </c>
      <c r="LQY7" s="516" t="s">
        <v>666</v>
      </c>
      <c r="LQZ7" s="516"/>
      <c r="LRA7" s="516" t="s">
        <v>3318</v>
      </c>
      <c r="LRB7" s="516" t="s">
        <v>3319</v>
      </c>
      <c r="LRC7" s="516" t="s">
        <v>3325</v>
      </c>
      <c r="LRD7" s="516" t="s">
        <v>666</v>
      </c>
      <c r="LRE7" s="516"/>
      <c r="LRF7" s="516" t="s">
        <v>3318</v>
      </c>
      <c r="LRG7" s="516" t="s">
        <v>3319</v>
      </c>
      <c r="LRH7" s="516" t="s">
        <v>3325</v>
      </c>
      <c r="LRI7" s="516" t="s">
        <v>666</v>
      </c>
      <c r="LRJ7" s="516"/>
      <c r="LRK7" s="516" t="s">
        <v>3318</v>
      </c>
      <c r="LRL7" s="516" t="s">
        <v>3319</v>
      </c>
      <c r="LRM7" s="516" t="s">
        <v>3325</v>
      </c>
      <c r="LRN7" s="516" t="s">
        <v>666</v>
      </c>
      <c r="LRO7" s="516"/>
      <c r="LRP7" s="516" t="s">
        <v>3318</v>
      </c>
      <c r="LRQ7" s="516" t="s">
        <v>3319</v>
      </c>
      <c r="LRR7" s="516" t="s">
        <v>3325</v>
      </c>
      <c r="LRS7" s="516" t="s">
        <v>666</v>
      </c>
      <c r="LRT7" s="516"/>
      <c r="LRU7" s="516" t="s">
        <v>3318</v>
      </c>
      <c r="LRV7" s="516" t="s">
        <v>3319</v>
      </c>
      <c r="LRW7" s="516" t="s">
        <v>3325</v>
      </c>
      <c r="LRX7" s="516" t="s">
        <v>666</v>
      </c>
      <c r="LRY7" s="516"/>
      <c r="LRZ7" s="516" t="s">
        <v>3318</v>
      </c>
      <c r="LSA7" s="516" t="s">
        <v>3319</v>
      </c>
      <c r="LSB7" s="516" t="s">
        <v>3325</v>
      </c>
      <c r="LSC7" s="516" t="s">
        <v>666</v>
      </c>
      <c r="LSD7" s="516"/>
      <c r="LSE7" s="516" t="s">
        <v>3318</v>
      </c>
      <c r="LSF7" s="516" t="s">
        <v>3319</v>
      </c>
      <c r="LSG7" s="516" t="s">
        <v>3325</v>
      </c>
      <c r="LSH7" s="516" t="s">
        <v>666</v>
      </c>
      <c r="LSI7" s="516"/>
      <c r="LSJ7" s="516" t="s">
        <v>3318</v>
      </c>
      <c r="LSK7" s="516" t="s">
        <v>3319</v>
      </c>
      <c r="LSL7" s="516" t="s">
        <v>3325</v>
      </c>
      <c r="LSM7" s="516" t="s">
        <v>666</v>
      </c>
      <c r="LSN7" s="516"/>
      <c r="LSO7" s="516" t="s">
        <v>3318</v>
      </c>
      <c r="LSP7" s="516" t="s">
        <v>3319</v>
      </c>
      <c r="LSQ7" s="516" t="s">
        <v>3325</v>
      </c>
      <c r="LSR7" s="516" t="s">
        <v>666</v>
      </c>
      <c r="LSS7" s="516"/>
      <c r="LST7" s="516" t="s">
        <v>3318</v>
      </c>
      <c r="LSU7" s="516" t="s">
        <v>3319</v>
      </c>
      <c r="LSV7" s="516" t="s">
        <v>3325</v>
      </c>
      <c r="LSW7" s="516" t="s">
        <v>666</v>
      </c>
      <c r="LSX7" s="516"/>
      <c r="LSY7" s="516" t="s">
        <v>3318</v>
      </c>
      <c r="LSZ7" s="516" t="s">
        <v>3319</v>
      </c>
      <c r="LTA7" s="516" t="s">
        <v>3325</v>
      </c>
      <c r="LTB7" s="516" t="s">
        <v>666</v>
      </c>
      <c r="LTC7" s="516"/>
      <c r="LTD7" s="516" t="s">
        <v>3318</v>
      </c>
      <c r="LTE7" s="516" t="s">
        <v>3319</v>
      </c>
      <c r="LTF7" s="516" t="s">
        <v>3325</v>
      </c>
      <c r="LTG7" s="516" t="s">
        <v>666</v>
      </c>
      <c r="LTH7" s="516"/>
      <c r="LTI7" s="516" t="s">
        <v>3318</v>
      </c>
      <c r="LTJ7" s="516" t="s">
        <v>3319</v>
      </c>
      <c r="LTK7" s="516" t="s">
        <v>3325</v>
      </c>
      <c r="LTL7" s="516" t="s">
        <v>666</v>
      </c>
      <c r="LTM7" s="516"/>
      <c r="LTN7" s="516" t="s">
        <v>3318</v>
      </c>
      <c r="LTO7" s="516" t="s">
        <v>3319</v>
      </c>
      <c r="LTP7" s="516" t="s">
        <v>3325</v>
      </c>
      <c r="LTQ7" s="516" t="s">
        <v>666</v>
      </c>
      <c r="LTR7" s="516"/>
      <c r="LTS7" s="516" t="s">
        <v>3318</v>
      </c>
      <c r="LTT7" s="516" t="s">
        <v>3319</v>
      </c>
      <c r="LTU7" s="516" t="s">
        <v>3325</v>
      </c>
      <c r="LTV7" s="516" t="s">
        <v>666</v>
      </c>
      <c r="LTW7" s="516"/>
      <c r="LTX7" s="516" t="s">
        <v>3318</v>
      </c>
      <c r="LTY7" s="516" t="s">
        <v>3319</v>
      </c>
      <c r="LTZ7" s="516" t="s">
        <v>3325</v>
      </c>
      <c r="LUA7" s="516" t="s">
        <v>666</v>
      </c>
      <c r="LUB7" s="516"/>
      <c r="LUC7" s="516" t="s">
        <v>3318</v>
      </c>
      <c r="LUD7" s="516" t="s">
        <v>3319</v>
      </c>
      <c r="LUE7" s="516" t="s">
        <v>3325</v>
      </c>
      <c r="LUF7" s="516" t="s">
        <v>666</v>
      </c>
      <c r="LUG7" s="516"/>
      <c r="LUH7" s="516" t="s">
        <v>3318</v>
      </c>
      <c r="LUI7" s="516" t="s">
        <v>3319</v>
      </c>
      <c r="LUJ7" s="516" t="s">
        <v>3325</v>
      </c>
      <c r="LUK7" s="516" t="s">
        <v>666</v>
      </c>
      <c r="LUL7" s="516"/>
      <c r="LUM7" s="516" t="s">
        <v>3318</v>
      </c>
      <c r="LUN7" s="516" t="s">
        <v>3319</v>
      </c>
      <c r="LUO7" s="516" t="s">
        <v>3325</v>
      </c>
      <c r="LUP7" s="516" t="s">
        <v>666</v>
      </c>
      <c r="LUQ7" s="516"/>
      <c r="LUR7" s="516" t="s">
        <v>3318</v>
      </c>
      <c r="LUS7" s="516" t="s">
        <v>3319</v>
      </c>
      <c r="LUT7" s="516" t="s">
        <v>3325</v>
      </c>
      <c r="LUU7" s="516" t="s">
        <v>666</v>
      </c>
      <c r="LUV7" s="516"/>
      <c r="LUW7" s="516" t="s">
        <v>3318</v>
      </c>
      <c r="LUX7" s="516" t="s">
        <v>3319</v>
      </c>
      <c r="LUY7" s="516" t="s">
        <v>3325</v>
      </c>
      <c r="LUZ7" s="516" t="s">
        <v>666</v>
      </c>
      <c r="LVA7" s="516"/>
      <c r="LVB7" s="516" t="s">
        <v>3318</v>
      </c>
      <c r="LVC7" s="516" t="s">
        <v>3319</v>
      </c>
      <c r="LVD7" s="516" t="s">
        <v>3325</v>
      </c>
      <c r="LVE7" s="516" t="s">
        <v>666</v>
      </c>
      <c r="LVF7" s="516"/>
      <c r="LVG7" s="516" t="s">
        <v>3318</v>
      </c>
      <c r="LVH7" s="516" t="s">
        <v>3319</v>
      </c>
      <c r="LVI7" s="516" t="s">
        <v>3325</v>
      </c>
      <c r="LVJ7" s="516" t="s">
        <v>666</v>
      </c>
      <c r="LVK7" s="516"/>
      <c r="LVL7" s="516" t="s">
        <v>3318</v>
      </c>
      <c r="LVM7" s="516" t="s">
        <v>3319</v>
      </c>
      <c r="LVN7" s="516" t="s">
        <v>3325</v>
      </c>
      <c r="LVO7" s="516" t="s">
        <v>666</v>
      </c>
      <c r="LVP7" s="516"/>
      <c r="LVQ7" s="516" t="s">
        <v>3318</v>
      </c>
      <c r="LVR7" s="516" t="s">
        <v>3319</v>
      </c>
      <c r="LVS7" s="516" t="s">
        <v>3325</v>
      </c>
      <c r="LVT7" s="516" t="s">
        <v>666</v>
      </c>
      <c r="LVU7" s="516"/>
      <c r="LVV7" s="516" t="s">
        <v>3318</v>
      </c>
      <c r="LVW7" s="516" t="s">
        <v>3319</v>
      </c>
      <c r="LVX7" s="516" t="s">
        <v>3325</v>
      </c>
      <c r="LVY7" s="516" t="s">
        <v>666</v>
      </c>
      <c r="LVZ7" s="516"/>
      <c r="LWA7" s="516" t="s">
        <v>3318</v>
      </c>
      <c r="LWB7" s="516" t="s">
        <v>3319</v>
      </c>
      <c r="LWC7" s="516" t="s">
        <v>3325</v>
      </c>
      <c r="LWD7" s="516" t="s">
        <v>666</v>
      </c>
      <c r="LWE7" s="516"/>
      <c r="LWF7" s="516" t="s">
        <v>3318</v>
      </c>
      <c r="LWG7" s="516" t="s">
        <v>3319</v>
      </c>
      <c r="LWH7" s="516" t="s">
        <v>3325</v>
      </c>
      <c r="LWI7" s="516" t="s">
        <v>666</v>
      </c>
      <c r="LWJ7" s="516"/>
      <c r="LWK7" s="516" t="s">
        <v>3318</v>
      </c>
      <c r="LWL7" s="516" t="s">
        <v>3319</v>
      </c>
      <c r="LWM7" s="516" t="s">
        <v>3325</v>
      </c>
      <c r="LWN7" s="516" t="s">
        <v>666</v>
      </c>
      <c r="LWO7" s="516"/>
      <c r="LWP7" s="516" t="s">
        <v>3318</v>
      </c>
      <c r="LWQ7" s="516" t="s">
        <v>3319</v>
      </c>
      <c r="LWR7" s="516" t="s">
        <v>3325</v>
      </c>
      <c r="LWS7" s="516" t="s">
        <v>666</v>
      </c>
      <c r="LWT7" s="516"/>
      <c r="LWU7" s="516" t="s">
        <v>3318</v>
      </c>
      <c r="LWV7" s="516" t="s">
        <v>3319</v>
      </c>
      <c r="LWW7" s="516" t="s">
        <v>3325</v>
      </c>
      <c r="LWX7" s="516" t="s">
        <v>666</v>
      </c>
      <c r="LWY7" s="516"/>
      <c r="LWZ7" s="516" t="s">
        <v>3318</v>
      </c>
      <c r="LXA7" s="516" t="s">
        <v>3319</v>
      </c>
      <c r="LXB7" s="516" t="s">
        <v>3325</v>
      </c>
      <c r="LXC7" s="516" t="s">
        <v>666</v>
      </c>
      <c r="LXD7" s="516"/>
      <c r="LXE7" s="516" t="s">
        <v>3318</v>
      </c>
      <c r="LXF7" s="516" t="s">
        <v>3319</v>
      </c>
      <c r="LXG7" s="516" t="s">
        <v>3325</v>
      </c>
      <c r="LXH7" s="516" t="s">
        <v>666</v>
      </c>
      <c r="LXI7" s="516"/>
      <c r="LXJ7" s="516" t="s">
        <v>3318</v>
      </c>
      <c r="LXK7" s="516" t="s">
        <v>3319</v>
      </c>
      <c r="LXL7" s="516" t="s">
        <v>3325</v>
      </c>
      <c r="LXM7" s="516" t="s">
        <v>666</v>
      </c>
      <c r="LXN7" s="516"/>
      <c r="LXO7" s="516" t="s">
        <v>3318</v>
      </c>
      <c r="LXP7" s="516" t="s">
        <v>3319</v>
      </c>
      <c r="LXQ7" s="516" t="s">
        <v>3325</v>
      </c>
      <c r="LXR7" s="516" t="s">
        <v>666</v>
      </c>
      <c r="LXS7" s="516"/>
      <c r="LXT7" s="516" t="s">
        <v>3318</v>
      </c>
      <c r="LXU7" s="516" t="s">
        <v>3319</v>
      </c>
      <c r="LXV7" s="516" t="s">
        <v>3325</v>
      </c>
      <c r="LXW7" s="516" t="s">
        <v>666</v>
      </c>
      <c r="LXX7" s="516"/>
      <c r="LXY7" s="516" t="s">
        <v>3318</v>
      </c>
      <c r="LXZ7" s="516" t="s">
        <v>3319</v>
      </c>
      <c r="LYA7" s="516" t="s">
        <v>3325</v>
      </c>
      <c r="LYB7" s="516" t="s">
        <v>666</v>
      </c>
      <c r="LYC7" s="516"/>
      <c r="LYD7" s="516" t="s">
        <v>3318</v>
      </c>
      <c r="LYE7" s="516" t="s">
        <v>3319</v>
      </c>
      <c r="LYF7" s="516" t="s">
        <v>3325</v>
      </c>
      <c r="LYG7" s="516" t="s">
        <v>666</v>
      </c>
      <c r="LYH7" s="516"/>
      <c r="LYI7" s="516" t="s">
        <v>3318</v>
      </c>
      <c r="LYJ7" s="516" t="s">
        <v>3319</v>
      </c>
      <c r="LYK7" s="516" t="s">
        <v>3325</v>
      </c>
      <c r="LYL7" s="516" t="s">
        <v>666</v>
      </c>
      <c r="LYM7" s="516"/>
      <c r="LYN7" s="516" t="s">
        <v>3318</v>
      </c>
      <c r="LYO7" s="516" t="s">
        <v>3319</v>
      </c>
      <c r="LYP7" s="516" t="s">
        <v>3325</v>
      </c>
      <c r="LYQ7" s="516" t="s">
        <v>666</v>
      </c>
      <c r="LYR7" s="516"/>
      <c r="LYS7" s="516" t="s">
        <v>3318</v>
      </c>
      <c r="LYT7" s="516" t="s">
        <v>3319</v>
      </c>
      <c r="LYU7" s="516" t="s">
        <v>3325</v>
      </c>
      <c r="LYV7" s="516" t="s">
        <v>666</v>
      </c>
      <c r="LYW7" s="516"/>
      <c r="LYX7" s="516" t="s">
        <v>3318</v>
      </c>
      <c r="LYY7" s="516" t="s">
        <v>3319</v>
      </c>
      <c r="LYZ7" s="516" t="s">
        <v>3325</v>
      </c>
      <c r="LZA7" s="516" t="s">
        <v>666</v>
      </c>
      <c r="LZB7" s="516"/>
      <c r="LZC7" s="516" t="s">
        <v>3318</v>
      </c>
      <c r="LZD7" s="516" t="s">
        <v>3319</v>
      </c>
      <c r="LZE7" s="516" t="s">
        <v>3325</v>
      </c>
      <c r="LZF7" s="516" t="s">
        <v>666</v>
      </c>
      <c r="LZG7" s="516"/>
      <c r="LZH7" s="516" t="s">
        <v>3318</v>
      </c>
      <c r="LZI7" s="516" t="s">
        <v>3319</v>
      </c>
      <c r="LZJ7" s="516" t="s">
        <v>3325</v>
      </c>
      <c r="LZK7" s="516" t="s">
        <v>666</v>
      </c>
      <c r="LZL7" s="516"/>
      <c r="LZM7" s="516" t="s">
        <v>3318</v>
      </c>
      <c r="LZN7" s="516" t="s">
        <v>3319</v>
      </c>
      <c r="LZO7" s="516" t="s">
        <v>3325</v>
      </c>
      <c r="LZP7" s="516" t="s">
        <v>666</v>
      </c>
      <c r="LZQ7" s="516"/>
      <c r="LZR7" s="516" t="s">
        <v>3318</v>
      </c>
      <c r="LZS7" s="516" t="s">
        <v>3319</v>
      </c>
      <c r="LZT7" s="516" t="s">
        <v>3325</v>
      </c>
      <c r="LZU7" s="516" t="s">
        <v>666</v>
      </c>
      <c r="LZV7" s="516"/>
      <c r="LZW7" s="516" t="s">
        <v>3318</v>
      </c>
      <c r="LZX7" s="516" t="s">
        <v>3319</v>
      </c>
      <c r="LZY7" s="516" t="s">
        <v>3325</v>
      </c>
      <c r="LZZ7" s="516" t="s">
        <v>666</v>
      </c>
      <c r="MAA7" s="516"/>
      <c r="MAB7" s="516" t="s">
        <v>3318</v>
      </c>
      <c r="MAC7" s="516" t="s">
        <v>3319</v>
      </c>
      <c r="MAD7" s="516" t="s">
        <v>3325</v>
      </c>
      <c r="MAE7" s="516" t="s">
        <v>666</v>
      </c>
      <c r="MAF7" s="516"/>
      <c r="MAG7" s="516" t="s">
        <v>3318</v>
      </c>
      <c r="MAH7" s="516" t="s">
        <v>3319</v>
      </c>
      <c r="MAI7" s="516" t="s">
        <v>3325</v>
      </c>
      <c r="MAJ7" s="516" t="s">
        <v>666</v>
      </c>
      <c r="MAK7" s="516"/>
      <c r="MAL7" s="516" t="s">
        <v>3318</v>
      </c>
      <c r="MAM7" s="516" t="s">
        <v>3319</v>
      </c>
      <c r="MAN7" s="516" t="s">
        <v>3325</v>
      </c>
      <c r="MAO7" s="516" t="s">
        <v>666</v>
      </c>
      <c r="MAP7" s="516"/>
      <c r="MAQ7" s="516" t="s">
        <v>3318</v>
      </c>
      <c r="MAR7" s="516" t="s">
        <v>3319</v>
      </c>
      <c r="MAS7" s="516" t="s">
        <v>3325</v>
      </c>
      <c r="MAT7" s="516" t="s">
        <v>666</v>
      </c>
      <c r="MAU7" s="516"/>
      <c r="MAV7" s="516" t="s">
        <v>3318</v>
      </c>
      <c r="MAW7" s="516" t="s">
        <v>3319</v>
      </c>
      <c r="MAX7" s="516" t="s">
        <v>3325</v>
      </c>
      <c r="MAY7" s="516" t="s">
        <v>666</v>
      </c>
      <c r="MAZ7" s="516"/>
      <c r="MBA7" s="516" t="s">
        <v>3318</v>
      </c>
      <c r="MBB7" s="516" t="s">
        <v>3319</v>
      </c>
      <c r="MBC7" s="516" t="s">
        <v>3325</v>
      </c>
      <c r="MBD7" s="516" t="s">
        <v>666</v>
      </c>
      <c r="MBE7" s="516"/>
      <c r="MBF7" s="516" t="s">
        <v>3318</v>
      </c>
      <c r="MBG7" s="516" t="s">
        <v>3319</v>
      </c>
      <c r="MBH7" s="516" t="s">
        <v>3325</v>
      </c>
      <c r="MBI7" s="516" t="s">
        <v>666</v>
      </c>
      <c r="MBJ7" s="516"/>
      <c r="MBK7" s="516" t="s">
        <v>3318</v>
      </c>
      <c r="MBL7" s="516" t="s">
        <v>3319</v>
      </c>
      <c r="MBM7" s="516" t="s">
        <v>3325</v>
      </c>
      <c r="MBN7" s="516" t="s">
        <v>666</v>
      </c>
      <c r="MBO7" s="516"/>
      <c r="MBP7" s="516" t="s">
        <v>3318</v>
      </c>
      <c r="MBQ7" s="516" t="s">
        <v>3319</v>
      </c>
      <c r="MBR7" s="516" t="s">
        <v>3325</v>
      </c>
      <c r="MBS7" s="516" t="s">
        <v>666</v>
      </c>
      <c r="MBT7" s="516"/>
      <c r="MBU7" s="516" t="s">
        <v>3318</v>
      </c>
      <c r="MBV7" s="516" t="s">
        <v>3319</v>
      </c>
      <c r="MBW7" s="516" t="s">
        <v>3325</v>
      </c>
      <c r="MBX7" s="516" t="s">
        <v>666</v>
      </c>
      <c r="MBY7" s="516"/>
      <c r="MBZ7" s="516" t="s">
        <v>3318</v>
      </c>
      <c r="MCA7" s="516" t="s">
        <v>3319</v>
      </c>
      <c r="MCB7" s="516" t="s">
        <v>3325</v>
      </c>
      <c r="MCC7" s="516" t="s">
        <v>666</v>
      </c>
      <c r="MCD7" s="516"/>
      <c r="MCE7" s="516" t="s">
        <v>3318</v>
      </c>
      <c r="MCF7" s="516" t="s">
        <v>3319</v>
      </c>
      <c r="MCG7" s="516" t="s">
        <v>3325</v>
      </c>
      <c r="MCH7" s="516" t="s">
        <v>666</v>
      </c>
      <c r="MCI7" s="516"/>
      <c r="MCJ7" s="516" t="s">
        <v>3318</v>
      </c>
      <c r="MCK7" s="516" t="s">
        <v>3319</v>
      </c>
      <c r="MCL7" s="516" t="s">
        <v>3325</v>
      </c>
      <c r="MCM7" s="516" t="s">
        <v>666</v>
      </c>
      <c r="MCN7" s="516"/>
      <c r="MCO7" s="516" t="s">
        <v>3318</v>
      </c>
      <c r="MCP7" s="516" t="s">
        <v>3319</v>
      </c>
      <c r="MCQ7" s="516" t="s">
        <v>3325</v>
      </c>
      <c r="MCR7" s="516" t="s">
        <v>666</v>
      </c>
      <c r="MCS7" s="516"/>
      <c r="MCT7" s="516" t="s">
        <v>3318</v>
      </c>
      <c r="MCU7" s="516" t="s">
        <v>3319</v>
      </c>
      <c r="MCV7" s="516" t="s">
        <v>3325</v>
      </c>
      <c r="MCW7" s="516" t="s">
        <v>666</v>
      </c>
      <c r="MCX7" s="516"/>
      <c r="MCY7" s="516" t="s">
        <v>3318</v>
      </c>
      <c r="MCZ7" s="516" t="s">
        <v>3319</v>
      </c>
      <c r="MDA7" s="516" t="s">
        <v>3325</v>
      </c>
      <c r="MDB7" s="516" t="s">
        <v>666</v>
      </c>
      <c r="MDC7" s="516"/>
      <c r="MDD7" s="516" t="s">
        <v>3318</v>
      </c>
      <c r="MDE7" s="516" t="s">
        <v>3319</v>
      </c>
      <c r="MDF7" s="516" t="s">
        <v>3325</v>
      </c>
      <c r="MDG7" s="516" t="s">
        <v>666</v>
      </c>
      <c r="MDH7" s="516"/>
      <c r="MDI7" s="516" t="s">
        <v>3318</v>
      </c>
      <c r="MDJ7" s="516" t="s">
        <v>3319</v>
      </c>
      <c r="MDK7" s="516" t="s">
        <v>3325</v>
      </c>
      <c r="MDL7" s="516" t="s">
        <v>666</v>
      </c>
      <c r="MDM7" s="516"/>
      <c r="MDN7" s="516" t="s">
        <v>3318</v>
      </c>
      <c r="MDO7" s="516" t="s">
        <v>3319</v>
      </c>
      <c r="MDP7" s="516" t="s">
        <v>3325</v>
      </c>
      <c r="MDQ7" s="516" t="s">
        <v>666</v>
      </c>
      <c r="MDR7" s="516"/>
      <c r="MDS7" s="516" t="s">
        <v>3318</v>
      </c>
      <c r="MDT7" s="516" t="s">
        <v>3319</v>
      </c>
      <c r="MDU7" s="516" t="s">
        <v>3325</v>
      </c>
      <c r="MDV7" s="516" t="s">
        <v>666</v>
      </c>
      <c r="MDW7" s="516"/>
      <c r="MDX7" s="516" t="s">
        <v>3318</v>
      </c>
      <c r="MDY7" s="516" t="s">
        <v>3319</v>
      </c>
      <c r="MDZ7" s="516" t="s">
        <v>3325</v>
      </c>
      <c r="MEA7" s="516" t="s">
        <v>666</v>
      </c>
      <c r="MEB7" s="516"/>
      <c r="MEC7" s="516" t="s">
        <v>3318</v>
      </c>
      <c r="MED7" s="516" t="s">
        <v>3319</v>
      </c>
      <c r="MEE7" s="516" t="s">
        <v>3325</v>
      </c>
      <c r="MEF7" s="516" t="s">
        <v>666</v>
      </c>
      <c r="MEG7" s="516"/>
      <c r="MEH7" s="516" t="s">
        <v>3318</v>
      </c>
      <c r="MEI7" s="516" t="s">
        <v>3319</v>
      </c>
      <c r="MEJ7" s="516" t="s">
        <v>3325</v>
      </c>
      <c r="MEK7" s="516" t="s">
        <v>666</v>
      </c>
      <c r="MEL7" s="516"/>
      <c r="MEM7" s="516" t="s">
        <v>3318</v>
      </c>
      <c r="MEN7" s="516" t="s">
        <v>3319</v>
      </c>
      <c r="MEO7" s="516" t="s">
        <v>3325</v>
      </c>
      <c r="MEP7" s="516" t="s">
        <v>666</v>
      </c>
      <c r="MEQ7" s="516"/>
      <c r="MER7" s="516" t="s">
        <v>3318</v>
      </c>
      <c r="MES7" s="516" t="s">
        <v>3319</v>
      </c>
      <c r="MET7" s="516" t="s">
        <v>3325</v>
      </c>
      <c r="MEU7" s="516" t="s">
        <v>666</v>
      </c>
      <c r="MEV7" s="516"/>
      <c r="MEW7" s="516" t="s">
        <v>3318</v>
      </c>
      <c r="MEX7" s="516" t="s">
        <v>3319</v>
      </c>
      <c r="MEY7" s="516" t="s">
        <v>3325</v>
      </c>
      <c r="MEZ7" s="516" t="s">
        <v>666</v>
      </c>
      <c r="MFA7" s="516"/>
      <c r="MFB7" s="516" t="s">
        <v>3318</v>
      </c>
      <c r="MFC7" s="516" t="s">
        <v>3319</v>
      </c>
      <c r="MFD7" s="516" t="s">
        <v>3325</v>
      </c>
      <c r="MFE7" s="516" t="s">
        <v>666</v>
      </c>
      <c r="MFF7" s="516"/>
      <c r="MFG7" s="516" t="s">
        <v>3318</v>
      </c>
      <c r="MFH7" s="516" t="s">
        <v>3319</v>
      </c>
      <c r="MFI7" s="516" t="s">
        <v>3325</v>
      </c>
      <c r="MFJ7" s="516" t="s">
        <v>666</v>
      </c>
      <c r="MFK7" s="516"/>
      <c r="MFL7" s="516" t="s">
        <v>3318</v>
      </c>
      <c r="MFM7" s="516" t="s">
        <v>3319</v>
      </c>
      <c r="MFN7" s="516" t="s">
        <v>3325</v>
      </c>
      <c r="MFO7" s="516" t="s">
        <v>666</v>
      </c>
      <c r="MFP7" s="516"/>
      <c r="MFQ7" s="516" t="s">
        <v>3318</v>
      </c>
      <c r="MFR7" s="516" t="s">
        <v>3319</v>
      </c>
      <c r="MFS7" s="516" t="s">
        <v>3325</v>
      </c>
      <c r="MFT7" s="516" t="s">
        <v>666</v>
      </c>
      <c r="MFU7" s="516"/>
      <c r="MFV7" s="516" t="s">
        <v>3318</v>
      </c>
      <c r="MFW7" s="516" t="s">
        <v>3319</v>
      </c>
      <c r="MFX7" s="516" t="s">
        <v>3325</v>
      </c>
      <c r="MFY7" s="516" t="s">
        <v>666</v>
      </c>
      <c r="MFZ7" s="516"/>
      <c r="MGA7" s="516" t="s">
        <v>3318</v>
      </c>
      <c r="MGB7" s="516" t="s">
        <v>3319</v>
      </c>
      <c r="MGC7" s="516" t="s">
        <v>3325</v>
      </c>
      <c r="MGD7" s="516" t="s">
        <v>666</v>
      </c>
      <c r="MGE7" s="516"/>
      <c r="MGF7" s="516" t="s">
        <v>3318</v>
      </c>
      <c r="MGG7" s="516" t="s">
        <v>3319</v>
      </c>
      <c r="MGH7" s="516" t="s">
        <v>3325</v>
      </c>
      <c r="MGI7" s="516" t="s">
        <v>666</v>
      </c>
      <c r="MGJ7" s="516"/>
      <c r="MGK7" s="516" t="s">
        <v>3318</v>
      </c>
      <c r="MGL7" s="516" t="s">
        <v>3319</v>
      </c>
      <c r="MGM7" s="516" t="s">
        <v>3325</v>
      </c>
      <c r="MGN7" s="516" t="s">
        <v>666</v>
      </c>
      <c r="MGO7" s="516"/>
      <c r="MGP7" s="516" t="s">
        <v>3318</v>
      </c>
      <c r="MGQ7" s="516" t="s">
        <v>3319</v>
      </c>
      <c r="MGR7" s="516" t="s">
        <v>3325</v>
      </c>
      <c r="MGS7" s="516" t="s">
        <v>666</v>
      </c>
      <c r="MGT7" s="516"/>
      <c r="MGU7" s="516" t="s">
        <v>3318</v>
      </c>
      <c r="MGV7" s="516" t="s">
        <v>3319</v>
      </c>
      <c r="MGW7" s="516" t="s">
        <v>3325</v>
      </c>
      <c r="MGX7" s="516" t="s">
        <v>666</v>
      </c>
      <c r="MGY7" s="516"/>
      <c r="MGZ7" s="516" t="s">
        <v>3318</v>
      </c>
      <c r="MHA7" s="516" t="s">
        <v>3319</v>
      </c>
      <c r="MHB7" s="516" t="s">
        <v>3325</v>
      </c>
      <c r="MHC7" s="516" t="s">
        <v>666</v>
      </c>
      <c r="MHD7" s="516"/>
      <c r="MHE7" s="516" t="s">
        <v>3318</v>
      </c>
      <c r="MHF7" s="516" t="s">
        <v>3319</v>
      </c>
      <c r="MHG7" s="516" t="s">
        <v>3325</v>
      </c>
      <c r="MHH7" s="516" t="s">
        <v>666</v>
      </c>
      <c r="MHI7" s="516"/>
      <c r="MHJ7" s="516" t="s">
        <v>3318</v>
      </c>
      <c r="MHK7" s="516" t="s">
        <v>3319</v>
      </c>
      <c r="MHL7" s="516" t="s">
        <v>3325</v>
      </c>
      <c r="MHM7" s="516" t="s">
        <v>666</v>
      </c>
      <c r="MHN7" s="516"/>
      <c r="MHO7" s="516" t="s">
        <v>3318</v>
      </c>
      <c r="MHP7" s="516" t="s">
        <v>3319</v>
      </c>
      <c r="MHQ7" s="516" t="s">
        <v>3325</v>
      </c>
      <c r="MHR7" s="516" t="s">
        <v>666</v>
      </c>
      <c r="MHS7" s="516"/>
      <c r="MHT7" s="516" t="s">
        <v>3318</v>
      </c>
      <c r="MHU7" s="516" t="s">
        <v>3319</v>
      </c>
      <c r="MHV7" s="516" t="s">
        <v>3325</v>
      </c>
      <c r="MHW7" s="516" t="s">
        <v>666</v>
      </c>
      <c r="MHX7" s="516"/>
      <c r="MHY7" s="516" t="s">
        <v>3318</v>
      </c>
      <c r="MHZ7" s="516" t="s">
        <v>3319</v>
      </c>
      <c r="MIA7" s="516" t="s">
        <v>3325</v>
      </c>
      <c r="MIB7" s="516" t="s">
        <v>666</v>
      </c>
      <c r="MIC7" s="516"/>
      <c r="MID7" s="516" t="s">
        <v>3318</v>
      </c>
      <c r="MIE7" s="516" t="s">
        <v>3319</v>
      </c>
      <c r="MIF7" s="516" t="s">
        <v>3325</v>
      </c>
      <c r="MIG7" s="516" t="s">
        <v>666</v>
      </c>
      <c r="MIH7" s="516"/>
      <c r="MII7" s="516" t="s">
        <v>3318</v>
      </c>
      <c r="MIJ7" s="516" t="s">
        <v>3319</v>
      </c>
      <c r="MIK7" s="516" t="s">
        <v>3325</v>
      </c>
      <c r="MIL7" s="516" t="s">
        <v>666</v>
      </c>
      <c r="MIM7" s="516"/>
      <c r="MIN7" s="516" t="s">
        <v>3318</v>
      </c>
      <c r="MIO7" s="516" t="s">
        <v>3319</v>
      </c>
      <c r="MIP7" s="516" t="s">
        <v>3325</v>
      </c>
      <c r="MIQ7" s="516" t="s">
        <v>666</v>
      </c>
      <c r="MIR7" s="516"/>
      <c r="MIS7" s="516" t="s">
        <v>3318</v>
      </c>
      <c r="MIT7" s="516" t="s">
        <v>3319</v>
      </c>
      <c r="MIU7" s="516" t="s">
        <v>3325</v>
      </c>
      <c r="MIV7" s="516" t="s">
        <v>666</v>
      </c>
      <c r="MIW7" s="516"/>
      <c r="MIX7" s="516" t="s">
        <v>3318</v>
      </c>
      <c r="MIY7" s="516" t="s">
        <v>3319</v>
      </c>
      <c r="MIZ7" s="516" t="s">
        <v>3325</v>
      </c>
      <c r="MJA7" s="516" t="s">
        <v>666</v>
      </c>
      <c r="MJB7" s="516"/>
      <c r="MJC7" s="516" t="s">
        <v>3318</v>
      </c>
      <c r="MJD7" s="516" t="s">
        <v>3319</v>
      </c>
      <c r="MJE7" s="516" t="s">
        <v>3325</v>
      </c>
      <c r="MJF7" s="516" t="s">
        <v>666</v>
      </c>
      <c r="MJG7" s="516"/>
      <c r="MJH7" s="516" t="s">
        <v>3318</v>
      </c>
      <c r="MJI7" s="516" t="s">
        <v>3319</v>
      </c>
      <c r="MJJ7" s="516" t="s">
        <v>3325</v>
      </c>
      <c r="MJK7" s="516" t="s">
        <v>666</v>
      </c>
      <c r="MJL7" s="516"/>
      <c r="MJM7" s="516" t="s">
        <v>3318</v>
      </c>
      <c r="MJN7" s="516" t="s">
        <v>3319</v>
      </c>
      <c r="MJO7" s="516" t="s">
        <v>3325</v>
      </c>
      <c r="MJP7" s="516" t="s">
        <v>666</v>
      </c>
      <c r="MJQ7" s="516"/>
      <c r="MJR7" s="516" t="s">
        <v>3318</v>
      </c>
      <c r="MJS7" s="516" t="s">
        <v>3319</v>
      </c>
      <c r="MJT7" s="516" t="s">
        <v>3325</v>
      </c>
      <c r="MJU7" s="516" t="s">
        <v>666</v>
      </c>
      <c r="MJV7" s="516"/>
      <c r="MJW7" s="516" t="s">
        <v>3318</v>
      </c>
      <c r="MJX7" s="516" t="s">
        <v>3319</v>
      </c>
      <c r="MJY7" s="516" t="s">
        <v>3325</v>
      </c>
      <c r="MJZ7" s="516" t="s">
        <v>666</v>
      </c>
      <c r="MKA7" s="516"/>
      <c r="MKB7" s="516" t="s">
        <v>3318</v>
      </c>
      <c r="MKC7" s="516" t="s">
        <v>3319</v>
      </c>
      <c r="MKD7" s="516" t="s">
        <v>3325</v>
      </c>
      <c r="MKE7" s="516" t="s">
        <v>666</v>
      </c>
      <c r="MKF7" s="516"/>
      <c r="MKG7" s="516" t="s">
        <v>3318</v>
      </c>
      <c r="MKH7" s="516" t="s">
        <v>3319</v>
      </c>
      <c r="MKI7" s="516" t="s">
        <v>3325</v>
      </c>
      <c r="MKJ7" s="516" t="s">
        <v>666</v>
      </c>
      <c r="MKK7" s="516"/>
      <c r="MKL7" s="516" t="s">
        <v>3318</v>
      </c>
      <c r="MKM7" s="516" t="s">
        <v>3319</v>
      </c>
      <c r="MKN7" s="516" t="s">
        <v>3325</v>
      </c>
      <c r="MKO7" s="516" t="s">
        <v>666</v>
      </c>
      <c r="MKP7" s="516"/>
      <c r="MKQ7" s="516" t="s">
        <v>3318</v>
      </c>
      <c r="MKR7" s="516" t="s">
        <v>3319</v>
      </c>
      <c r="MKS7" s="516" t="s">
        <v>3325</v>
      </c>
      <c r="MKT7" s="516" t="s">
        <v>666</v>
      </c>
      <c r="MKU7" s="516"/>
      <c r="MKV7" s="516" t="s">
        <v>3318</v>
      </c>
      <c r="MKW7" s="516" t="s">
        <v>3319</v>
      </c>
      <c r="MKX7" s="516" t="s">
        <v>3325</v>
      </c>
      <c r="MKY7" s="516" t="s">
        <v>666</v>
      </c>
      <c r="MKZ7" s="516"/>
      <c r="MLA7" s="516" t="s">
        <v>3318</v>
      </c>
      <c r="MLB7" s="516" t="s">
        <v>3319</v>
      </c>
      <c r="MLC7" s="516" t="s">
        <v>3325</v>
      </c>
      <c r="MLD7" s="516" t="s">
        <v>666</v>
      </c>
      <c r="MLE7" s="516"/>
      <c r="MLF7" s="516" t="s">
        <v>3318</v>
      </c>
      <c r="MLG7" s="516" t="s">
        <v>3319</v>
      </c>
      <c r="MLH7" s="516" t="s">
        <v>3325</v>
      </c>
      <c r="MLI7" s="516" t="s">
        <v>666</v>
      </c>
      <c r="MLJ7" s="516"/>
      <c r="MLK7" s="516" t="s">
        <v>3318</v>
      </c>
      <c r="MLL7" s="516" t="s">
        <v>3319</v>
      </c>
      <c r="MLM7" s="516" t="s">
        <v>3325</v>
      </c>
      <c r="MLN7" s="516" t="s">
        <v>666</v>
      </c>
      <c r="MLO7" s="516"/>
      <c r="MLP7" s="516" t="s">
        <v>3318</v>
      </c>
      <c r="MLQ7" s="516" t="s">
        <v>3319</v>
      </c>
      <c r="MLR7" s="516" t="s">
        <v>3325</v>
      </c>
      <c r="MLS7" s="516" t="s">
        <v>666</v>
      </c>
      <c r="MLT7" s="516"/>
      <c r="MLU7" s="516" t="s">
        <v>3318</v>
      </c>
      <c r="MLV7" s="516" t="s">
        <v>3319</v>
      </c>
      <c r="MLW7" s="516" t="s">
        <v>3325</v>
      </c>
      <c r="MLX7" s="516" t="s">
        <v>666</v>
      </c>
      <c r="MLY7" s="516"/>
      <c r="MLZ7" s="516" t="s">
        <v>3318</v>
      </c>
      <c r="MMA7" s="516" t="s">
        <v>3319</v>
      </c>
      <c r="MMB7" s="516" t="s">
        <v>3325</v>
      </c>
      <c r="MMC7" s="516" t="s">
        <v>666</v>
      </c>
      <c r="MMD7" s="516"/>
      <c r="MME7" s="516" t="s">
        <v>3318</v>
      </c>
      <c r="MMF7" s="516" t="s">
        <v>3319</v>
      </c>
      <c r="MMG7" s="516" t="s">
        <v>3325</v>
      </c>
      <c r="MMH7" s="516" t="s">
        <v>666</v>
      </c>
      <c r="MMI7" s="516"/>
      <c r="MMJ7" s="516" t="s">
        <v>3318</v>
      </c>
      <c r="MMK7" s="516" t="s">
        <v>3319</v>
      </c>
      <c r="MML7" s="516" t="s">
        <v>3325</v>
      </c>
      <c r="MMM7" s="516" t="s">
        <v>666</v>
      </c>
      <c r="MMN7" s="516"/>
      <c r="MMO7" s="516" t="s">
        <v>3318</v>
      </c>
      <c r="MMP7" s="516" t="s">
        <v>3319</v>
      </c>
      <c r="MMQ7" s="516" t="s">
        <v>3325</v>
      </c>
      <c r="MMR7" s="516" t="s">
        <v>666</v>
      </c>
      <c r="MMS7" s="516"/>
      <c r="MMT7" s="516" t="s">
        <v>3318</v>
      </c>
      <c r="MMU7" s="516" t="s">
        <v>3319</v>
      </c>
      <c r="MMV7" s="516" t="s">
        <v>3325</v>
      </c>
      <c r="MMW7" s="516" t="s">
        <v>666</v>
      </c>
      <c r="MMX7" s="516"/>
      <c r="MMY7" s="516" t="s">
        <v>3318</v>
      </c>
      <c r="MMZ7" s="516" t="s">
        <v>3319</v>
      </c>
      <c r="MNA7" s="516" t="s">
        <v>3325</v>
      </c>
      <c r="MNB7" s="516" t="s">
        <v>666</v>
      </c>
      <c r="MNC7" s="516"/>
      <c r="MND7" s="516" t="s">
        <v>3318</v>
      </c>
      <c r="MNE7" s="516" t="s">
        <v>3319</v>
      </c>
      <c r="MNF7" s="516" t="s">
        <v>3325</v>
      </c>
      <c r="MNG7" s="516" t="s">
        <v>666</v>
      </c>
      <c r="MNH7" s="516"/>
      <c r="MNI7" s="516" t="s">
        <v>3318</v>
      </c>
      <c r="MNJ7" s="516" t="s">
        <v>3319</v>
      </c>
      <c r="MNK7" s="516" t="s">
        <v>3325</v>
      </c>
      <c r="MNL7" s="516" t="s">
        <v>666</v>
      </c>
      <c r="MNM7" s="516"/>
      <c r="MNN7" s="516" t="s">
        <v>3318</v>
      </c>
      <c r="MNO7" s="516" t="s">
        <v>3319</v>
      </c>
      <c r="MNP7" s="516" t="s">
        <v>3325</v>
      </c>
      <c r="MNQ7" s="516" t="s">
        <v>666</v>
      </c>
      <c r="MNR7" s="516"/>
      <c r="MNS7" s="516" t="s">
        <v>3318</v>
      </c>
      <c r="MNT7" s="516" t="s">
        <v>3319</v>
      </c>
      <c r="MNU7" s="516" t="s">
        <v>3325</v>
      </c>
      <c r="MNV7" s="516" t="s">
        <v>666</v>
      </c>
      <c r="MNW7" s="516"/>
      <c r="MNX7" s="516" t="s">
        <v>3318</v>
      </c>
      <c r="MNY7" s="516" t="s">
        <v>3319</v>
      </c>
      <c r="MNZ7" s="516" t="s">
        <v>3325</v>
      </c>
      <c r="MOA7" s="516" t="s">
        <v>666</v>
      </c>
      <c r="MOB7" s="516"/>
      <c r="MOC7" s="516" t="s">
        <v>3318</v>
      </c>
      <c r="MOD7" s="516" t="s">
        <v>3319</v>
      </c>
      <c r="MOE7" s="516" t="s">
        <v>3325</v>
      </c>
      <c r="MOF7" s="516" t="s">
        <v>666</v>
      </c>
      <c r="MOG7" s="516"/>
      <c r="MOH7" s="516" t="s">
        <v>3318</v>
      </c>
      <c r="MOI7" s="516" t="s">
        <v>3319</v>
      </c>
      <c r="MOJ7" s="516" t="s">
        <v>3325</v>
      </c>
      <c r="MOK7" s="516" t="s">
        <v>666</v>
      </c>
      <c r="MOL7" s="516"/>
      <c r="MOM7" s="516" t="s">
        <v>3318</v>
      </c>
      <c r="MON7" s="516" t="s">
        <v>3319</v>
      </c>
      <c r="MOO7" s="516" t="s">
        <v>3325</v>
      </c>
      <c r="MOP7" s="516" t="s">
        <v>666</v>
      </c>
      <c r="MOQ7" s="516"/>
      <c r="MOR7" s="516" t="s">
        <v>3318</v>
      </c>
      <c r="MOS7" s="516" t="s">
        <v>3319</v>
      </c>
      <c r="MOT7" s="516" t="s">
        <v>3325</v>
      </c>
      <c r="MOU7" s="516" t="s">
        <v>666</v>
      </c>
      <c r="MOV7" s="516"/>
      <c r="MOW7" s="516" t="s">
        <v>3318</v>
      </c>
      <c r="MOX7" s="516" t="s">
        <v>3319</v>
      </c>
      <c r="MOY7" s="516" t="s">
        <v>3325</v>
      </c>
      <c r="MOZ7" s="516" t="s">
        <v>666</v>
      </c>
      <c r="MPA7" s="516"/>
      <c r="MPB7" s="516" t="s">
        <v>3318</v>
      </c>
      <c r="MPC7" s="516" t="s">
        <v>3319</v>
      </c>
      <c r="MPD7" s="516" t="s">
        <v>3325</v>
      </c>
      <c r="MPE7" s="516" t="s">
        <v>666</v>
      </c>
      <c r="MPF7" s="516"/>
      <c r="MPG7" s="516" t="s">
        <v>3318</v>
      </c>
      <c r="MPH7" s="516" t="s">
        <v>3319</v>
      </c>
      <c r="MPI7" s="516" t="s">
        <v>3325</v>
      </c>
      <c r="MPJ7" s="516" t="s">
        <v>666</v>
      </c>
      <c r="MPK7" s="516"/>
      <c r="MPL7" s="516" t="s">
        <v>3318</v>
      </c>
      <c r="MPM7" s="516" t="s">
        <v>3319</v>
      </c>
      <c r="MPN7" s="516" t="s">
        <v>3325</v>
      </c>
      <c r="MPO7" s="516" t="s">
        <v>666</v>
      </c>
      <c r="MPP7" s="516"/>
      <c r="MPQ7" s="516" t="s">
        <v>3318</v>
      </c>
      <c r="MPR7" s="516" t="s">
        <v>3319</v>
      </c>
      <c r="MPS7" s="516" t="s">
        <v>3325</v>
      </c>
      <c r="MPT7" s="516" t="s">
        <v>666</v>
      </c>
      <c r="MPU7" s="516"/>
      <c r="MPV7" s="516" t="s">
        <v>3318</v>
      </c>
      <c r="MPW7" s="516" t="s">
        <v>3319</v>
      </c>
      <c r="MPX7" s="516" t="s">
        <v>3325</v>
      </c>
      <c r="MPY7" s="516" t="s">
        <v>666</v>
      </c>
      <c r="MPZ7" s="516"/>
      <c r="MQA7" s="516" t="s">
        <v>3318</v>
      </c>
      <c r="MQB7" s="516" t="s">
        <v>3319</v>
      </c>
      <c r="MQC7" s="516" t="s">
        <v>3325</v>
      </c>
      <c r="MQD7" s="516" t="s">
        <v>666</v>
      </c>
      <c r="MQE7" s="516"/>
      <c r="MQF7" s="516" t="s">
        <v>3318</v>
      </c>
      <c r="MQG7" s="516" t="s">
        <v>3319</v>
      </c>
      <c r="MQH7" s="516" t="s">
        <v>3325</v>
      </c>
      <c r="MQI7" s="516" t="s">
        <v>666</v>
      </c>
      <c r="MQJ7" s="516"/>
      <c r="MQK7" s="516" t="s">
        <v>3318</v>
      </c>
      <c r="MQL7" s="516" t="s">
        <v>3319</v>
      </c>
      <c r="MQM7" s="516" t="s">
        <v>3325</v>
      </c>
      <c r="MQN7" s="516" t="s">
        <v>666</v>
      </c>
      <c r="MQO7" s="516"/>
      <c r="MQP7" s="516" t="s">
        <v>3318</v>
      </c>
      <c r="MQQ7" s="516" t="s">
        <v>3319</v>
      </c>
      <c r="MQR7" s="516" t="s">
        <v>3325</v>
      </c>
      <c r="MQS7" s="516" t="s">
        <v>666</v>
      </c>
      <c r="MQT7" s="516"/>
      <c r="MQU7" s="516" t="s">
        <v>3318</v>
      </c>
      <c r="MQV7" s="516" t="s">
        <v>3319</v>
      </c>
      <c r="MQW7" s="516" t="s">
        <v>3325</v>
      </c>
      <c r="MQX7" s="516" t="s">
        <v>666</v>
      </c>
      <c r="MQY7" s="516"/>
      <c r="MQZ7" s="516" t="s">
        <v>3318</v>
      </c>
      <c r="MRA7" s="516" t="s">
        <v>3319</v>
      </c>
      <c r="MRB7" s="516" t="s">
        <v>3325</v>
      </c>
      <c r="MRC7" s="516" t="s">
        <v>666</v>
      </c>
      <c r="MRD7" s="516"/>
      <c r="MRE7" s="516" t="s">
        <v>3318</v>
      </c>
      <c r="MRF7" s="516" t="s">
        <v>3319</v>
      </c>
      <c r="MRG7" s="516" t="s">
        <v>3325</v>
      </c>
      <c r="MRH7" s="516" t="s">
        <v>666</v>
      </c>
      <c r="MRI7" s="516"/>
      <c r="MRJ7" s="516" t="s">
        <v>3318</v>
      </c>
      <c r="MRK7" s="516" t="s">
        <v>3319</v>
      </c>
      <c r="MRL7" s="516" t="s">
        <v>3325</v>
      </c>
      <c r="MRM7" s="516" t="s">
        <v>666</v>
      </c>
      <c r="MRN7" s="516"/>
      <c r="MRO7" s="516" t="s">
        <v>3318</v>
      </c>
      <c r="MRP7" s="516" t="s">
        <v>3319</v>
      </c>
      <c r="MRQ7" s="516" t="s">
        <v>3325</v>
      </c>
      <c r="MRR7" s="516" t="s">
        <v>666</v>
      </c>
      <c r="MRS7" s="516"/>
      <c r="MRT7" s="516" t="s">
        <v>3318</v>
      </c>
      <c r="MRU7" s="516" t="s">
        <v>3319</v>
      </c>
      <c r="MRV7" s="516" t="s">
        <v>3325</v>
      </c>
      <c r="MRW7" s="516" t="s">
        <v>666</v>
      </c>
      <c r="MRX7" s="516"/>
      <c r="MRY7" s="516" t="s">
        <v>3318</v>
      </c>
      <c r="MRZ7" s="516" t="s">
        <v>3319</v>
      </c>
      <c r="MSA7" s="516" t="s">
        <v>3325</v>
      </c>
      <c r="MSB7" s="516" t="s">
        <v>666</v>
      </c>
      <c r="MSC7" s="516"/>
      <c r="MSD7" s="516" t="s">
        <v>3318</v>
      </c>
      <c r="MSE7" s="516" t="s">
        <v>3319</v>
      </c>
      <c r="MSF7" s="516" t="s">
        <v>3325</v>
      </c>
      <c r="MSG7" s="516" t="s">
        <v>666</v>
      </c>
      <c r="MSH7" s="516"/>
      <c r="MSI7" s="516" t="s">
        <v>3318</v>
      </c>
      <c r="MSJ7" s="516" t="s">
        <v>3319</v>
      </c>
      <c r="MSK7" s="516" t="s">
        <v>3325</v>
      </c>
      <c r="MSL7" s="516" t="s">
        <v>666</v>
      </c>
      <c r="MSM7" s="516"/>
      <c r="MSN7" s="516" t="s">
        <v>3318</v>
      </c>
      <c r="MSO7" s="516" t="s">
        <v>3319</v>
      </c>
      <c r="MSP7" s="516" t="s">
        <v>3325</v>
      </c>
      <c r="MSQ7" s="516" t="s">
        <v>666</v>
      </c>
      <c r="MSR7" s="516"/>
      <c r="MSS7" s="516" t="s">
        <v>3318</v>
      </c>
      <c r="MST7" s="516" t="s">
        <v>3319</v>
      </c>
      <c r="MSU7" s="516" t="s">
        <v>3325</v>
      </c>
      <c r="MSV7" s="516" t="s">
        <v>666</v>
      </c>
      <c r="MSW7" s="516"/>
      <c r="MSX7" s="516" t="s">
        <v>3318</v>
      </c>
      <c r="MSY7" s="516" t="s">
        <v>3319</v>
      </c>
      <c r="MSZ7" s="516" t="s">
        <v>3325</v>
      </c>
      <c r="MTA7" s="516" t="s">
        <v>666</v>
      </c>
      <c r="MTB7" s="516"/>
      <c r="MTC7" s="516" t="s">
        <v>3318</v>
      </c>
      <c r="MTD7" s="516" t="s">
        <v>3319</v>
      </c>
      <c r="MTE7" s="516" t="s">
        <v>3325</v>
      </c>
      <c r="MTF7" s="516" t="s">
        <v>666</v>
      </c>
      <c r="MTG7" s="516"/>
      <c r="MTH7" s="516" t="s">
        <v>3318</v>
      </c>
      <c r="MTI7" s="516" t="s">
        <v>3319</v>
      </c>
      <c r="MTJ7" s="516" t="s">
        <v>3325</v>
      </c>
      <c r="MTK7" s="516" t="s">
        <v>666</v>
      </c>
      <c r="MTL7" s="516"/>
      <c r="MTM7" s="516" t="s">
        <v>3318</v>
      </c>
      <c r="MTN7" s="516" t="s">
        <v>3319</v>
      </c>
      <c r="MTO7" s="516" t="s">
        <v>3325</v>
      </c>
      <c r="MTP7" s="516" t="s">
        <v>666</v>
      </c>
      <c r="MTQ7" s="516"/>
      <c r="MTR7" s="516" t="s">
        <v>3318</v>
      </c>
      <c r="MTS7" s="516" t="s">
        <v>3319</v>
      </c>
      <c r="MTT7" s="516" t="s">
        <v>3325</v>
      </c>
      <c r="MTU7" s="516" t="s">
        <v>666</v>
      </c>
      <c r="MTV7" s="516"/>
      <c r="MTW7" s="516" t="s">
        <v>3318</v>
      </c>
      <c r="MTX7" s="516" t="s">
        <v>3319</v>
      </c>
      <c r="MTY7" s="516" t="s">
        <v>3325</v>
      </c>
      <c r="MTZ7" s="516" t="s">
        <v>666</v>
      </c>
      <c r="MUA7" s="516"/>
      <c r="MUB7" s="516" t="s">
        <v>3318</v>
      </c>
      <c r="MUC7" s="516" t="s">
        <v>3319</v>
      </c>
      <c r="MUD7" s="516" t="s">
        <v>3325</v>
      </c>
      <c r="MUE7" s="516" t="s">
        <v>666</v>
      </c>
      <c r="MUF7" s="516"/>
      <c r="MUG7" s="516" t="s">
        <v>3318</v>
      </c>
      <c r="MUH7" s="516" t="s">
        <v>3319</v>
      </c>
      <c r="MUI7" s="516" t="s">
        <v>3325</v>
      </c>
      <c r="MUJ7" s="516" t="s">
        <v>666</v>
      </c>
      <c r="MUK7" s="516"/>
      <c r="MUL7" s="516" t="s">
        <v>3318</v>
      </c>
      <c r="MUM7" s="516" t="s">
        <v>3319</v>
      </c>
      <c r="MUN7" s="516" t="s">
        <v>3325</v>
      </c>
      <c r="MUO7" s="516" t="s">
        <v>666</v>
      </c>
      <c r="MUP7" s="516"/>
      <c r="MUQ7" s="516" t="s">
        <v>3318</v>
      </c>
      <c r="MUR7" s="516" t="s">
        <v>3319</v>
      </c>
      <c r="MUS7" s="516" t="s">
        <v>3325</v>
      </c>
      <c r="MUT7" s="516" t="s">
        <v>666</v>
      </c>
      <c r="MUU7" s="516"/>
      <c r="MUV7" s="516" t="s">
        <v>3318</v>
      </c>
      <c r="MUW7" s="516" t="s">
        <v>3319</v>
      </c>
      <c r="MUX7" s="516" t="s">
        <v>3325</v>
      </c>
      <c r="MUY7" s="516" t="s">
        <v>666</v>
      </c>
      <c r="MUZ7" s="516"/>
      <c r="MVA7" s="516" t="s">
        <v>3318</v>
      </c>
      <c r="MVB7" s="516" t="s">
        <v>3319</v>
      </c>
      <c r="MVC7" s="516" t="s">
        <v>3325</v>
      </c>
      <c r="MVD7" s="516" t="s">
        <v>666</v>
      </c>
      <c r="MVE7" s="516"/>
      <c r="MVF7" s="516" t="s">
        <v>3318</v>
      </c>
      <c r="MVG7" s="516" t="s">
        <v>3319</v>
      </c>
      <c r="MVH7" s="516" t="s">
        <v>3325</v>
      </c>
      <c r="MVI7" s="516" t="s">
        <v>666</v>
      </c>
      <c r="MVJ7" s="516"/>
      <c r="MVK7" s="516" t="s">
        <v>3318</v>
      </c>
      <c r="MVL7" s="516" t="s">
        <v>3319</v>
      </c>
      <c r="MVM7" s="516" t="s">
        <v>3325</v>
      </c>
      <c r="MVN7" s="516" t="s">
        <v>666</v>
      </c>
      <c r="MVO7" s="516"/>
      <c r="MVP7" s="516" t="s">
        <v>3318</v>
      </c>
      <c r="MVQ7" s="516" t="s">
        <v>3319</v>
      </c>
      <c r="MVR7" s="516" t="s">
        <v>3325</v>
      </c>
      <c r="MVS7" s="516" t="s">
        <v>666</v>
      </c>
      <c r="MVT7" s="516"/>
      <c r="MVU7" s="516" t="s">
        <v>3318</v>
      </c>
      <c r="MVV7" s="516" t="s">
        <v>3319</v>
      </c>
      <c r="MVW7" s="516" t="s">
        <v>3325</v>
      </c>
      <c r="MVX7" s="516" t="s">
        <v>666</v>
      </c>
      <c r="MVY7" s="516"/>
      <c r="MVZ7" s="516" t="s">
        <v>3318</v>
      </c>
      <c r="MWA7" s="516" t="s">
        <v>3319</v>
      </c>
      <c r="MWB7" s="516" t="s">
        <v>3325</v>
      </c>
      <c r="MWC7" s="516" t="s">
        <v>666</v>
      </c>
      <c r="MWD7" s="516"/>
      <c r="MWE7" s="516" t="s">
        <v>3318</v>
      </c>
      <c r="MWF7" s="516" t="s">
        <v>3319</v>
      </c>
      <c r="MWG7" s="516" t="s">
        <v>3325</v>
      </c>
      <c r="MWH7" s="516" t="s">
        <v>666</v>
      </c>
      <c r="MWI7" s="516"/>
      <c r="MWJ7" s="516" t="s">
        <v>3318</v>
      </c>
      <c r="MWK7" s="516" t="s">
        <v>3319</v>
      </c>
      <c r="MWL7" s="516" t="s">
        <v>3325</v>
      </c>
      <c r="MWM7" s="516" t="s">
        <v>666</v>
      </c>
      <c r="MWN7" s="516"/>
      <c r="MWO7" s="516" t="s">
        <v>3318</v>
      </c>
      <c r="MWP7" s="516" t="s">
        <v>3319</v>
      </c>
      <c r="MWQ7" s="516" t="s">
        <v>3325</v>
      </c>
      <c r="MWR7" s="516" t="s">
        <v>666</v>
      </c>
      <c r="MWS7" s="516"/>
      <c r="MWT7" s="516" t="s">
        <v>3318</v>
      </c>
      <c r="MWU7" s="516" t="s">
        <v>3319</v>
      </c>
      <c r="MWV7" s="516" t="s">
        <v>3325</v>
      </c>
      <c r="MWW7" s="516" t="s">
        <v>666</v>
      </c>
      <c r="MWX7" s="516"/>
      <c r="MWY7" s="516" t="s">
        <v>3318</v>
      </c>
      <c r="MWZ7" s="516" t="s">
        <v>3319</v>
      </c>
      <c r="MXA7" s="516" t="s">
        <v>3325</v>
      </c>
      <c r="MXB7" s="516" t="s">
        <v>666</v>
      </c>
      <c r="MXC7" s="516"/>
      <c r="MXD7" s="516" t="s">
        <v>3318</v>
      </c>
      <c r="MXE7" s="516" t="s">
        <v>3319</v>
      </c>
      <c r="MXF7" s="516" t="s">
        <v>3325</v>
      </c>
      <c r="MXG7" s="516" t="s">
        <v>666</v>
      </c>
      <c r="MXH7" s="516"/>
      <c r="MXI7" s="516" t="s">
        <v>3318</v>
      </c>
      <c r="MXJ7" s="516" t="s">
        <v>3319</v>
      </c>
      <c r="MXK7" s="516" t="s">
        <v>3325</v>
      </c>
      <c r="MXL7" s="516" t="s">
        <v>666</v>
      </c>
      <c r="MXM7" s="516"/>
      <c r="MXN7" s="516" t="s">
        <v>3318</v>
      </c>
      <c r="MXO7" s="516" t="s">
        <v>3319</v>
      </c>
      <c r="MXP7" s="516" t="s">
        <v>3325</v>
      </c>
      <c r="MXQ7" s="516" t="s">
        <v>666</v>
      </c>
      <c r="MXR7" s="516"/>
      <c r="MXS7" s="516" t="s">
        <v>3318</v>
      </c>
      <c r="MXT7" s="516" t="s">
        <v>3319</v>
      </c>
      <c r="MXU7" s="516" t="s">
        <v>3325</v>
      </c>
      <c r="MXV7" s="516" t="s">
        <v>666</v>
      </c>
      <c r="MXW7" s="516"/>
      <c r="MXX7" s="516" t="s">
        <v>3318</v>
      </c>
      <c r="MXY7" s="516" t="s">
        <v>3319</v>
      </c>
      <c r="MXZ7" s="516" t="s">
        <v>3325</v>
      </c>
      <c r="MYA7" s="516" t="s">
        <v>666</v>
      </c>
      <c r="MYB7" s="516"/>
      <c r="MYC7" s="516" t="s">
        <v>3318</v>
      </c>
      <c r="MYD7" s="516" t="s">
        <v>3319</v>
      </c>
      <c r="MYE7" s="516" t="s">
        <v>3325</v>
      </c>
      <c r="MYF7" s="516" t="s">
        <v>666</v>
      </c>
      <c r="MYG7" s="516"/>
      <c r="MYH7" s="516" t="s">
        <v>3318</v>
      </c>
      <c r="MYI7" s="516" t="s">
        <v>3319</v>
      </c>
      <c r="MYJ7" s="516" t="s">
        <v>3325</v>
      </c>
      <c r="MYK7" s="516" t="s">
        <v>666</v>
      </c>
      <c r="MYL7" s="516"/>
      <c r="MYM7" s="516" t="s">
        <v>3318</v>
      </c>
      <c r="MYN7" s="516" t="s">
        <v>3319</v>
      </c>
      <c r="MYO7" s="516" t="s">
        <v>3325</v>
      </c>
      <c r="MYP7" s="516" t="s">
        <v>666</v>
      </c>
      <c r="MYQ7" s="516"/>
      <c r="MYR7" s="516" t="s">
        <v>3318</v>
      </c>
      <c r="MYS7" s="516" t="s">
        <v>3319</v>
      </c>
      <c r="MYT7" s="516" t="s">
        <v>3325</v>
      </c>
      <c r="MYU7" s="516" t="s">
        <v>666</v>
      </c>
      <c r="MYV7" s="516"/>
      <c r="MYW7" s="516" t="s">
        <v>3318</v>
      </c>
      <c r="MYX7" s="516" t="s">
        <v>3319</v>
      </c>
      <c r="MYY7" s="516" t="s">
        <v>3325</v>
      </c>
      <c r="MYZ7" s="516" t="s">
        <v>666</v>
      </c>
      <c r="MZA7" s="516"/>
      <c r="MZB7" s="516" t="s">
        <v>3318</v>
      </c>
      <c r="MZC7" s="516" t="s">
        <v>3319</v>
      </c>
      <c r="MZD7" s="516" t="s">
        <v>3325</v>
      </c>
      <c r="MZE7" s="516" t="s">
        <v>666</v>
      </c>
      <c r="MZF7" s="516"/>
      <c r="MZG7" s="516" t="s">
        <v>3318</v>
      </c>
      <c r="MZH7" s="516" t="s">
        <v>3319</v>
      </c>
      <c r="MZI7" s="516" t="s">
        <v>3325</v>
      </c>
      <c r="MZJ7" s="516" t="s">
        <v>666</v>
      </c>
      <c r="MZK7" s="516"/>
      <c r="MZL7" s="516" t="s">
        <v>3318</v>
      </c>
      <c r="MZM7" s="516" t="s">
        <v>3319</v>
      </c>
      <c r="MZN7" s="516" t="s">
        <v>3325</v>
      </c>
      <c r="MZO7" s="516" t="s">
        <v>666</v>
      </c>
      <c r="MZP7" s="516"/>
      <c r="MZQ7" s="516" t="s">
        <v>3318</v>
      </c>
      <c r="MZR7" s="516" t="s">
        <v>3319</v>
      </c>
      <c r="MZS7" s="516" t="s">
        <v>3325</v>
      </c>
      <c r="MZT7" s="516" t="s">
        <v>666</v>
      </c>
      <c r="MZU7" s="516"/>
      <c r="MZV7" s="516" t="s">
        <v>3318</v>
      </c>
      <c r="MZW7" s="516" t="s">
        <v>3319</v>
      </c>
      <c r="MZX7" s="516" t="s">
        <v>3325</v>
      </c>
      <c r="MZY7" s="516" t="s">
        <v>666</v>
      </c>
      <c r="MZZ7" s="516"/>
      <c r="NAA7" s="516" t="s">
        <v>3318</v>
      </c>
      <c r="NAB7" s="516" t="s">
        <v>3319</v>
      </c>
      <c r="NAC7" s="516" t="s">
        <v>3325</v>
      </c>
      <c r="NAD7" s="516" t="s">
        <v>666</v>
      </c>
      <c r="NAE7" s="516"/>
      <c r="NAF7" s="516" t="s">
        <v>3318</v>
      </c>
      <c r="NAG7" s="516" t="s">
        <v>3319</v>
      </c>
      <c r="NAH7" s="516" t="s">
        <v>3325</v>
      </c>
      <c r="NAI7" s="516" t="s">
        <v>666</v>
      </c>
      <c r="NAJ7" s="516"/>
      <c r="NAK7" s="516" t="s">
        <v>3318</v>
      </c>
      <c r="NAL7" s="516" t="s">
        <v>3319</v>
      </c>
      <c r="NAM7" s="516" t="s">
        <v>3325</v>
      </c>
      <c r="NAN7" s="516" t="s">
        <v>666</v>
      </c>
      <c r="NAO7" s="516"/>
      <c r="NAP7" s="516" t="s">
        <v>3318</v>
      </c>
      <c r="NAQ7" s="516" t="s">
        <v>3319</v>
      </c>
      <c r="NAR7" s="516" t="s">
        <v>3325</v>
      </c>
      <c r="NAS7" s="516" t="s">
        <v>666</v>
      </c>
      <c r="NAT7" s="516"/>
      <c r="NAU7" s="516" t="s">
        <v>3318</v>
      </c>
      <c r="NAV7" s="516" t="s">
        <v>3319</v>
      </c>
      <c r="NAW7" s="516" t="s">
        <v>3325</v>
      </c>
      <c r="NAX7" s="516" t="s">
        <v>666</v>
      </c>
      <c r="NAY7" s="516"/>
      <c r="NAZ7" s="516" t="s">
        <v>3318</v>
      </c>
      <c r="NBA7" s="516" t="s">
        <v>3319</v>
      </c>
      <c r="NBB7" s="516" t="s">
        <v>3325</v>
      </c>
      <c r="NBC7" s="516" t="s">
        <v>666</v>
      </c>
      <c r="NBD7" s="516"/>
      <c r="NBE7" s="516" t="s">
        <v>3318</v>
      </c>
      <c r="NBF7" s="516" t="s">
        <v>3319</v>
      </c>
      <c r="NBG7" s="516" t="s">
        <v>3325</v>
      </c>
      <c r="NBH7" s="516" t="s">
        <v>666</v>
      </c>
      <c r="NBI7" s="516"/>
      <c r="NBJ7" s="516" t="s">
        <v>3318</v>
      </c>
      <c r="NBK7" s="516" t="s">
        <v>3319</v>
      </c>
      <c r="NBL7" s="516" t="s">
        <v>3325</v>
      </c>
      <c r="NBM7" s="516" t="s">
        <v>666</v>
      </c>
      <c r="NBN7" s="516"/>
      <c r="NBO7" s="516" t="s">
        <v>3318</v>
      </c>
      <c r="NBP7" s="516" t="s">
        <v>3319</v>
      </c>
      <c r="NBQ7" s="516" t="s">
        <v>3325</v>
      </c>
      <c r="NBR7" s="516" t="s">
        <v>666</v>
      </c>
      <c r="NBS7" s="516"/>
      <c r="NBT7" s="516" t="s">
        <v>3318</v>
      </c>
      <c r="NBU7" s="516" t="s">
        <v>3319</v>
      </c>
      <c r="NBV7" s="516" t="s">
        <v>3325</v>
      </c>
      <c r="NBW7" s="516" t="s">
        <v>666</v>
      </c>
      <c r="NBX7" s="516"/>
      <c r="NBY7" s="516" t="s">
        <v>3318</v>
      </c>
      <c r="NBZ7" s="516" t="s">
        <v>3319</v>
      </c>
      <c r="NCA7" s="516" t="s">
        <v>3325</v>
      </c>
      <c r="NCB7" s="516" t="s">
        <v>666</v>
      </c>
      <c r="NCC7" s="516"/>
      <c r="NCD7" s="516" t="s">
        <v>3318</v>
      </c>
      <c r="NCE7" s="516" t="s">
        <v>3319</v>
      </c>
      <c r="NCF7" s="516" t="s">
        <v>3325</v>
      </c>
      <c r="NCG7" s="516" t="s">
        <v>666</v>
      </c>
      <c r="NCH7" s="516"/>
      <c r="NCI7" s="516" t="s">
        <v>3318</v>
      </c>
      <c r="NCJ7" s="516" t="s">
        <v>3319</v>
      </c>
      <c r="NCK7" s="516" t="s">
        <v>3325</v>
      </c>
      <c r="NCL7" s="516" t="s">
        <v>666</v>
      </c>
      <c r="NCM7" s="516"/>
      <c r="NCN7" s="516" t="s">
        <v>3318</v>
      </c>
      <c r="NCO7" s="516" t="s">
        <v>3319</v>
      </c>
      <c r="NCP7" s="516" t="s">
        <v>3325</v>
      </c>
      <c r="NCQ7" s="516" t="s">
        <v>666</v>
      </c>
      <c r="NCR7" s="516"/>
      <c r="NCS7" s="516" t="s">
        <v>3318</v>
      </c>
      <c r="NCT7" s="516" t="s">
        <v>3319</v>
      </c>
      <c r="NCU7" s="516" t="s">
        <v>3325</v>
      </c>
      <c r="NCV7" s="516" t="s">
        <v>666</v>
      </c>
      <c r="NCW7" s="516"/>
      <c r="NCX7" s="516" t="s">
        <v>3318</v>
      </c>
      <c r="NCY7" s="516" t="s">
        <v>3319</v>
      </c>
      <c r="NCZ7" s="516" t="s">
        <v>3325</v>
      </c>
      <c r="NDA7" s="516" t="s">
        <v>666</v>
      </c>
      <c r="NDB7" s="516"/>
      <c r="NDC7" s="516" t="s">
        <v>3318</v>
      </c>
      <c r="NDD7" s="516" t="s">
        <v>3319</v>
      </c>
      <c r="NDE7" s="516" t="s">
        <v>3325</v>
      </c>
      <c r="NDF7" s="516" t="s">
        <v>666</v>
      </c>
      <c r="NDG7" s="516"/>
      <c r="NDH7" s="516" t="s">
        <v>3318</v>
      </c>
      <c r="NDI7" s="516" t="s">
        <v>3319</v>
      </c>
      <c r="NDJ7" s="516" t="s">
        <v>3325</v>
      </c>
      <c r="NDK7" s="516" t="s">
        <v>666</v>
      </c>
      <c r="NDL7" s="516"/>
      <c r="NDM7" s="516" t="s">
        <v>3318</v>
      </c>
      <c r="NDN7" s="516" t="s">
        <v>3319</v>
      </c>
      <c r="NDO7" s="516" t="s">
        <v>3325</v>
      </c>
      <c r="NDP7" s="516" t="s">
        <v>666</v>
      </c>
      <c r="NDQ7" s="516"/>
      <c r="NDR7" s="516" t="s">
        <v>3318</v>
      </c>
      <c r="NDS7" s="516" t="s">
        <v>3319</v>
      </c>
      <c r="NDT7" s="516" t="s">
        <v>3325</v>
      </c>
      <c r="NDU7" s="516" t="s">
        <v>666</v>
      </c>
      <c r="NDV7" s="516"/>
      <c r="NDW7" s="516" t="s">
        <v>3318</v>
      </c>
      <c r="NDX7" s="516" t="s">
        <v>3319</v>
      </c>
      <c r="NDY7" s="516" t="s">
        <v>3325</v>
      </c>
      <c r="NDZ7" s="516" t="s">
        <v>666</v>
      </c>
      <c r="NEA7" s="516"/>
      <c r="NEB7" s="516" t="s">
        <v>3318</v>
      </c>
      <c r="NEC7" s="516" t="s">
        <v>3319</v>
      </c>
      <c r="NED7" s="516" t="s">
        <v>3325</v>
      </c>
      <c r="NEE7" s="516" t="s">
        <v>666</v>
      </c>
      <c r="NEF7" s="516"/>
      <c r="NEG7" s="516" t="s">
        <v>3318</v>
      </c>
      <c r="NEH7" s="516" t="s">
        <v>3319</v>
      </c>
      <c r="NEI7" s="516" t="s">
        <v>3325</v>
      </c>
      <c r="NEJ7" s="516" t="s">
        <v>666</v>
      </c>
      <c r="NEK7" s="516"/>
      <c r="NEL7" s="516" t="s">
        <v>3318</v>
      </c>
      <c r="NEM7" s="516" t="s">
        <v>3319</v>
      </c>
      <c r="NEN7" s="516" t="s">
        <v>3325</v>
      </c>
      <c r="NEO7" s="516" t="s">
        <v>666</v>
      </c>
      <c r="NEP7" s="516"/>
      <c r="NEQ7" s="516" t="s">
        <v>3318</v>
      </c>
      <c r="NER7" s="516" t="s">
        <v>3319</v>
      </c>
      <c r="NES7" s="516" t="s">
        <v>3325</v>
      </c>
      <c r="NET7" s="516" t="s">
        <v>666</v>
      </c>
      <c r="NEU7" s="516"/>
      <c r="NEV7" s="516" t="s">
        <v>3318</v>
      </c>
      <c r="NEW7" s="516" t="s">
        <v>3319</v>
      </c>
      <c r="NEX7" s="516" t="s">
        <v>3325</v>
      </c>
      <c r="NEY7" s="516" t="s">
        <v>666</v>
      </c>
      <c r="NEZ7" s="516"/>
      <c r="NFA7" s="516" t="s">
        <v>3318</v>
      </c>
      <c r="NFB7" s="516" t="s">
        <v>3319</v>
      </c>
      <c r="NFC7" s="516" t="s">
        <v>3325</v>
      </c>
      <c r="NFD7" s="516" t="s">
        <v>666</v>
      </c>
      <c r="NFE7" s="516"/>
      <c r="NFF7" s="516" t="s">
        <v>3318</v>
      </c>
      <c r="NFG7" s="516" t="s">
        <v>3319</v>
      </c>
      <c r="NFH7" s="516" t="s">
        <v>3325</v>
      </c>
      <c r="NFI7" s="516" t="s">
        <v>666</v>
      </c>
      <c r="NFJ7" s="516"/>
      <c r="NFK7" s="516" t="s">
        <v>3318</v>
      </c>
      <c r="NFL7" s="516" t="s">
        <v>3319</v>
      </c>
      <c r="NFM7" s="516" t="s">
        <v>3325</v>
      </c>
      <c r="NFN7" s="516" t="s">
        <v>666</v>
      </c>
      <c r="NFO7" s="516"/>
      <c r="NFP7" s="516" t="s">
        <v>3318</v>
      </c>
      <c r="NFQ7" s="516" t="s">
        <v>3319</v>
      </c>
      <c r="NFR7" s="516" t="s">
        <v>3325</v>
      </c>
      <c r="NFS7" s="516" t="s">
        <v>666</v>
      </c>
      <c r="NFT7" s="516"/>
      <c r="NFU7" s="516" t="s">
        <v>3318</v>
      </c>
      <c r="NFV7" s="516" t="s">
        <v>3319</v>
      </c>
      <c r="NFW7" s="516" t="s">
        <v>3325</v>
      </c>
      <c r="NFX7" s="516" t="s">
        <v>666</v>
      </c>
      <c r="NFY7" s="516"/>
      <c r="NFZ7" s="516" t="s">
        <v>3318</v>
      </c>
      <c r="NGA7" s="516" t="s">
        <v>3319</v>
      </c>
      <c r="NGB7" s="516" t="s">
        <v>3325</v>
      </c>
      <c r="NGC7" s="516" t="s">
        <v>666</v>
      </c>
      <c r="NGD7" s="516"/>
      <c r="NGE7" s="516" t="s">
        <v>3318</v>
      </c>
      <c r="NGF7" s="516" t="s">
        <v>3319</v>
      </c>
      <c r="NGG7" s="516" t="s">
        <v>3325</v>
      </c>
      <c r="NGH7" s="516" t="s">
        <v>666</v>
      </c>
      <c r="NGI7" s="516"/>
      <c r="NGJ7" s="516" t="s">
        <v>3318</v>
      </c>
      <c r="NGK7" s="516" t="s">
        <v>3319</v>
      </c>
      <c r="NGL7" s="516" t="s">
        <v>3325</v>
      </c>
      <c r="NGM7" s="516" t="s">
        <v>666</v>
      </c>
      <c r="NGN7" s="516"/>
      <c r="NGO7" s="516" t="s">
        <v>3318</v>
      </c>
      <c r="NGP7" s="516" t="s">
        <v>3319</v>
      </c>
      <c r="NGQ7" s="516" t="s">
        <v>3325</v>
      </c>
      <c r="NGR7" s="516" t="s">
        <v>666</v>
      </c>
      <c r="NGS7" s="516"/>
      <c r="NGT7" s="516" t="s">
        <v>3318</v>
      </c>
      <c r="NGU7" s="516" t="s">
        <v>3319</v>
      </c>
      <c r="NGV7" s="516" t="s">
        <v>3325</v>
      </c>
      <c r="NGW7" s="516" t="s">
        <v>666</v>
      </c>
      <c r="NGX7" s="516"/>
      <c r="NGY7" s="516" t="s">
        <v>3318</v>
      </c>
      <c r="NGZ7" s="516" t="s">
        <v>3319</v>
      </c>
      <c r="NHA7" s="516" t="s">
        <v>3325</v>
      </c>
      <c r="NHB7" s="516" t="s">
        <v>666</v>
      </c>
      <c r="NHC7" s="516"/>
      <c r="NHD7" s="516" t="s">
        <v>3318</v>
      </c>
      <c r="NHE7" s="516" t="s">
        <v>3319</v>
      </c>
      <c r="NHF7" s="516" t="s">
        <v>3325</v>
      </c>
      <c r="NHG7" s="516" t="s">
        <v>666</v>
      </c>
      <c r="NHH7" s="516"/>
      <c r="NHI7" s="516" t="s">
        <v>3318</v>
      </c>
      <c r="NHJ7" s="516" t="s">
        <v>3319</v>
      </c>
      <c r="NHK7" s="516" t="s">
        <v>3325</v>
      </c>
      <c r="NHL7" s="516" t="s">
        <v>666</v>
      </c>
      <c r="NHM7" s="516"/>
      <c r="NHN7" s="516" t="s">
        <v>3318</v>
      </c>
      <c r="NHO7" s="516" t="s">
        <v>3319</v>
      </c>
      <c r="NHP7" s="516" t="s">
        <v>3325</v>
      </c>
      <c r="NHQ7" s="516" t="s">
        <v>666</v>
      </c>
      <c r="NHR7" s="516"/>
      <c r="NHS7" s="516" t="s">
        <v>3318</v>
      </c>
      <c r="NHT7" s="516" t="s">
        <v>3319</v>
      </c>
      <c r="NHU7" s="516" t="s">
        <v>3325</v>
      </c>
      <c r="NHV7" s="516" t="s">
        <v>666</v>
      </c>
      <c r="NHW7" s="516"/>
      <c r="NHX7" s="516" t="s">
        <v>3318</v>
      </c>
      <c r="NHY7" s="516" t="s">
        <v>3319</v>
      </c>
      <c r="NHZ7" s="516" t="s">
        <v>3325</v>
      </c>
      <c r="NIA7" s="516" t="s">
        <v>666</v>
      </c>
      <c r="NIB7" s="516"/>
      <c r="NIC7" s="516" t="s">
        <v>3318</v>
      </c>
      <c r="NID7" s="516" t="s">
        <v>3319</v>
      </c>
      <c r="NIE7" s="516" t="s">
        <v>3325</v>
      </c>
      <c r="NIF7" s="516" t="s">
        <v>666</v>
      </c>
      <c r="NIG7" s="516"/>
      <c r="NIH7" s="516" t="s">
        <v>3318</v>
      </c>
      <c r="NII7" s="516" t="s">
        <v>3319</v>
      </c>
      <c r="NIJ7" s="516" t="s">
        <v>3325</v>
      </c>
      <c r="NIK7" s="516" t="s">
        <v>666</v>
      </c>
      <c r="NIL7" s="516"/>
      <c r="NIM7" s="516" t="s">
        <v>3318</v>
      </c>
      <c r="NIN7" s="516" t="s">
        <v>3319</v>
      </c>
      <c r="NIO7" s="516" t="s">
        <v>3325</v>
      </c>
      <c r="NIP7" s="516" t="s">
        <v>666</v>
      </c>
      <c r="NIQ7" s="516"/>
      <c r="NIR7" s="516" t="s">
        <v>3318</v>
      </c>
      <c r="NIS7" s="516" t="s">
        <v>3319</v>
      </c>
      <c r="NIT7" s="516" t="s">
        <v>3325</v>
      </c>
      <c r="NIU7" s="516" t="s">
        <v>666</v>
      </c>
      <c r="NIV7" s="516"/>
      <c r="NIW7" s="516" t="s">
        <v>3318</v>
      </c>
      <c r="NIX7" s="516" t="s">
        <v>3319</v>
      </c>
      <c r="NIY7" s="516" t="s">
        <v>3325</v>
      </c>
      <c r="NIZ7" s="516" t="s">
        <v>666</v>
      </c>
      <c r="NJA7" s="516"/>
      <c r="NJB7" s="516" t="s">
        <v>3318</v>
      </c>
      <c r="NJC7" s="516" t="s">
        <v>3319</v>
      </c>
      <c r="NJD7" s="516" t="s">
        <v>3325</v>
      </c>
      <c r="NJE7" s="516" t="s">
        <v>666</v>
      </c>
      <c r="NJF7" s="516"/>
      <c r="NJG7" s="516" t="s">
        <v>3318</v>
      </c>
      <c r="NJH7" s="516" t="s">
        <v>3319</v>
      </c>
      <c r="NJI7" s="516" t="s">
        <v>3325</v>
      </c>
      <c r="NJJ7" s="516" t="s">
        <v>666</v>
      </c>
      <c r="NJK7" s="516"/>
      <c r="NJL7" s="516" t="s">
        <v>3318</v>
      </c>
      <c r="NJM7" s="516" t="s">
        <v>3319</v>
      </c>
      <c r="NJN7" s="516" t="s">
        <v>3325</v>
      </c>
      <c r="NJO7" s="516" t="s">
        <v>666</v>
      </c>
      <c r="NJP7" s="516"/>
      <c r="NJQ7" s="516" t="s">
        <v>3318</v>
      </c>
      <c r="NJR7" s="516" t="s">
        <v>3319</v>
      </c>
      <c r="NJS7" s="516" t="s">
        <v>3325</v>
      </c>
      <c r="NJT7" s="516" t="s">
        <v>666</v>
      </c>
      <c r="NJU7" s="516"/>
      <c r="NJV7" s="516" t="s">
        <v>3318</v>
      </c>
      <c r="NJW7" s="516" t="s">
        <v>3319</v>
      </c>
      <c r="NJX7" s="516" t="s">
        <v>3325</v>
      </c>
      <c r="NJY7" s="516" t="s">
        <v>666</v>
      </c>
      <c r="NJZ7" s="516"/>
      <c r="NKA7" s="516" t="s">
        <v>3318</v>
      </c>
      <c r="NKB7" s="516" t="s">
        <v>3319</v>
      </c>
      <c r="NKC7" s="516" t="s">
        <v>3325</v>
      </c>
      <c r="NKD7" s="516" t="s">
        <v>666</v>
      </c>
      <c r="NKE7" s="516"/>
      <c r="NKF7" s="516" t="s">
        <v>3318</v>
      </c>
      <c r="NKG7" s="516" t="s">
        <v>3319</v>
      </c>
      <c r="NKH7" s="516" t="s">
        <v>3325</v>
      </c>
      <c r="NKI7" s="516" t="s">
        <v>666</v>
      </c>
      <c r="NKJ7" s="516"/>
      <c r="NKK7" s="516" t="s">
        <v>3318</v>
      </c>
      <c r="NKL7" s="516" t="s">
        <v>3319</v>
      </c>
      <c r="NKM7" s="516" t="s">
        <v>3325</v>
      </c>
      <c r="NKN7" s="516" t="s">
        <v>666</v>
      </c>
      <c r="NKO7" s="516"/>
      <c r="NKP7" s="516" t="s">
        <v>3318</v>
      </c>
      <c r="NKQ7" s="516" t="s">
        <v>3319</v>
      </c>
      <c r="NKR7" s="516" t="s">
        <v>3325</v>
      </c>
      <c r="NKS7" s="516" t="s">
        <v>666</v>
      </c>
      <c r="NKT7" s="516"/>
      <c r="NKU7" s="516" t="s">
        <v>3318</v>
      </c>
      <c r="NKV7" s="516" t="s">
        <v>3319</v>
      </c>
      <c r="NKW7" s="516" t="s">
        <v>3325</v>
      </c>
      <c r="NKX7" s="516" t="s">
        <v>666</v>
      </c>
      <c r="NKY7" s="516"/>
      <c r="NKZ7" s="516" t="s">
        <v>3318</v>
      </c>
      <c r="NLA7" s="516" t="s">
        <v>3319</v>
      </c>
      <c r="NLB7" s="516" t="s">
        <v>3325</v>
      </c>
      <c r="NLC7" s="516" t="s">
        <v>666</v>
      </c>
      <c r="NLD7" s="516"/>
      <c r="NLE7" s="516" t="s">
        <v>3318</v>
      </c>
      <c r="NLF7" s="516" t="s">
        <v>3319</v>
      </c>
      <c r="NLG7" s="516" t="s">
        <v>3325</v>
      </c>
      <c r="NLH7" s="516" t="s">
        <v>666</v>
      </c>
      <c r="NLI7" s="516"/>
      <c r="NLJ7" s="516" t="s">
        <v>3318</v>
      </c>
      <c r="NLK7" s="516" t="s">
        <v>3319</v>
      </c>
      <c r="NLL7" s="516" t="s">
        <v>3325</v>
      </c>
      <c r="NLM7" s="516" t="s">
        <v>666</v>
      </c>
      <c r="NLN7" s="516"/>
      <c r="NLO7" s="516" t="s">
        <v>3318</v>
      </c>
      <c r="NLP7" s="516" t="s">
        <v>3319</v>
      </c>
      <c r="NLQ7" s="516" t="s">
        <v>3325</v>
      </c>
      <c r="NLR7" s="516" t="s">
        <v>666</v>
      </c>
      <c r="NLS7" s="516"/>
      <c r="NLT7" s="516" t="s">
        <v>3318</v>
      </c>
      <c r="NLU7" s="516" t="s">
        <v>3319</v>
      </c>
      <c r="NLV7" s="516" t="s">
        <v>3325</v>
      </c>
      <c r="NLW7" s="516" t="s">
        <v>666</v>
      </c>
      <c r="NLX7" s="516"/>
      <c r="NLY7" s="516" t="s">
        <v>3318</v>
      </c>
      <c r="NLZ7" s="516" t="s">
        <v>3319</v>
      </c>
      <c r="NMA7" s="516" t="s">
        <v>3325</v>
      </c>
      <c r="NMB7" s="516" t="s">
        <v>666</v>
      </c>
      <c r="NMC7" s="516"/>
      <c r="NMD7" s="516" t="s">
        <v>3318</v>
      </c>
      <c r="NME7" s="516" t="s">
        <v>3319</v>
      </c>
      <c r="NMF7" s="516" t="s">
        <v>3325</v>
      </c>
      <c r="NMG7" s="516" t="s">
        <v>666</v>
      </c>
      <c r="NMH7" s="516"/>
      <c r="NMI7" s="516" t="s">
        <v>3318</v>
      </c>
      <c r="NMJ7" s="516" t="s">
        <v>3319</v>
      </c>
      <c r="NMK7" s="516" t="s">
        <v>3325</v>
      </c>
      <c r="NML7" s="516" t="s">
        <v>666</v>
      </c>
      <c r="NMM7" s="516"/>
      <c r="NMN7" s="516" t="s">
        <v>3318</v>
      </c>
      <c r="NMO7" s="516" t="s">
        <v>3319</v>
      </c>
      <c r="NMP7" s="516" t="s">
        <v>3325</v>
      </c>
      <c r="NMQ7" s="516" t="s">
        <v>666</v>
      </c>
      <c r="NMR7" s="516"/>
      <c r="NMS7" s="516" t="s">
        <v>3318</v>
      </c>
      <c r="NMT7" s="516" t="s">
        <v>3319</v>
      </c>
      <c r="NMU7" s="516" t="s">
        <v>3325</v>
      </c>
      <c r="NMV7" s="516" t="s">
        <v>666</v>
      </c>
      <c r="NMW7" s="516"/>
      <c r="NMX7" s="516" t="s">
        <v>3318</v>
      </c>
      <c r="NMY7" s="516" t="s">
        <v>3319</v>
      </c>
      <c r="NMZ7" s="516" t="s">
        <v>3325</v>
      </c>
      <c r="NNA7" s="516" t="s">
        <v>666</v>
      </c>
      <c r="NNB7" s="516"/>
      <c r="NNC7" s="516" t="s">
        <v>3318</v>
      </c>
      <c r="NND7" s="516" t="s">
        <v>3319</v>
      </c>
      <c r="NNE7" s="516" t="s">
        <v>3325</v>
      </c>
      <c r="NNF7" s="516" t="s">
        <v>666</v>
      </c>
      <c r="NNG7" s="516"/>
      <c r="NNH7" s="516" t="s">
        <v>3318</v>
      </c>
      <c r="NNI7" s="516" t="s">
        <v>3319</v>
      </c>
      <c r="NNJ7" s="516" t="s">
        <v>3325</v>
      </c>
      <c r="NNK7" s="516" t="s">
        <v>666</v>
      </c>
      <c r="NNL7" s="516"/>
      <c r="NNM7" s="516" t="s">
        <v>3318</v>
      </c>
      <c r="NNN7" s="516" t="s">
        <v>3319</v>
      </c>
      <c r="NNO7" s="516" t="s">
        <v>3325</v>
      </c>
      <c r="NNP7" s="516" t="s">
        <v>666</v>
      </c>
      <c r="NNQ7" s="516"/>
      <c r="NNR7" s="516" t="s">
        <v>3318</v>
      </c>
      <c r="NNS7" s="516" t="s">
        <v>3319</v>
      </c>
      <c r="NNT7" s="516" t="s">
        <v>3325</v>
      </c>
      <c r="NNU7" s="516" t="s">
        <v>666</v>
      </c>
      <c r="NNV7" s="516"/>
      <c r="NNW7" s="516" t="s">
        <v>3318</v>
      </c>
      <c r="NNX7" s="516" t="s">
        <v>3319</v>
      </c>
      <c r="NNY7" s="516" t="s">
        <v>3325</v>
      </c>
      <c r="NNZ7" s="516" t="s">
        <v>666</v>
      </c>
      <c r="NOA7" s="516"/>
      <c r="NOB7" s="516" t="s">
        <v>3318</v>
      </c>
      <c r="NOC7" s="516" t="s">
        <v>3319</v>
      </c>
      <c r="NOD7" s="516" t="s">
        <v>3325</v>
      </c>
      <c r="NOE7" s="516" t="s">
        <v>666</v>
      </c>
      <c r="NOF7" s="516"/>
      <c r="NOG7" s="516" t="s">
        <v>3318</v>
      </c>
      <c r="NOH7" s="516" t="s">
        <v>3319</v>
      </c>
      <c r="NOI7" s="516" t="s">
        <v>3325</v>
      </c>
      <c r="NOJ7" s="516" t="s">
        <v>666</v>
      </c>
      <c r="NOK7" s="516"/>
      <c r="NOL7" s="516" t="s">
        <v>3318</v>
      </c>
      <c r="NOM7" s="516" t="s">
        <v>3319</v>
      </c>
      <c r="NON7" s="516" t="s">
        <v>3325</v>
      </c>
      <c r="NOO7" s="516" t="s">
        <v>666</v>
      </c>
      <c r="NOP7" s="516"/>
      <c r="NOQ7" s="516" t="s">
        <v>3318</v>
      </c>
      <c r="NOR7" s="516" t="s">
        <v>3319</v>
      </c>
      <c r="NOS7" s="516" t="s">
        <v>3325</v>
      </c>
      <c r="NOT7" s="516" t="s">
        <v>666</v>
      </c>
      <c r="NOU7" s="516"/>
      <c r="NOV7" s="516" t="s">
        <v>3318</v>
      </c>
      <c r="NOW7" s="516" t="s">
        <v>3319</v>
      </c>
      <c r="NOX7" s="516" t="s">
        <v>3325</v>
      </c>
      <c r="NOY7" s="516" t="s">
        <v>666</v>
      </c>
      <c r="NOZ7" s="516"/>
      <c r="NPA7" s="516" t="s">
        <v>3318</v>
      </c>
      <c r="NPB7" s="516" t="s">
        <v>3319</v>
      </c>
      <c r="NPC7" s="516" t="s">
        <v>3325</v>
      </c>
      <c r="NPD7" s="516" t="s">
        <v>666</v>
      </c>
      <c r="NPE7" s="516"/>
      <c r="NPF7" s="516" t="s">
        <v>3318</v>
      </c>
      <c r="NPG7" s="516" t="s">
        <v>3319</v>
      </c>
      <c r="NPH7" s="516" t="s">
        <v>3325</v>
      </c>
      <c r="NPI7" s="516" t="s">
        <v>666</v>
      </c>
      <c r="NPJ7" s="516"/>
      <c r="NPK7" s="516" t="s">
        <v>3318</v>
      </c>
      <c r="NPL7" s="516" t="s">
        <v>3319</v>
      </c>
      <c r="NPM7" s="516" t="s">
        <v>3325</v>
      </c>
      <c r="NPN7" s="516" t="s">
        <v>666</v>
      </c>
      <c r="NPO7" s="516"/>
      <c r="NPP7" s="516" t="s">
        <v>3318</v>
      </c>
      <c r="NPQ7" s="516" t="s">
        <v>3319</v>
      </c>
      <c r="NPR7" s="516" t="s">
        <v>3325</v>
      </c>
      <c r="NPS7" s="516" t="s">
        <v>666</v>
      </c>
      <c r="NPT7" s="516"/>
      <c r="NPU7" s="516" t="s">
        <v>3318</v>
      </c>
      <c r="NPV7" s="516" t="s">
        <v>3319</v>
      </c>
      <c r="NPW7" s="516" t="s">
        <v>3325</v>
      </c>
      <c r="NPX7" s="516" t="s">
        <v>666</v>
      </c>
      <c r="NPY7" s="516"/>
      <c r="NPZ7" s="516" t="s">
        <v>3318</v>
      </c>
      <c r="NQA7" s="516" t="s">
        <v>3319</v>
      </c>
      <c r="NQB7" s="516" t="s">
        <v>3325</v>
      </c>
      <c r="NQC7" s="516" t="s">
        <v>666</v>
      </c>
      <c r="NQD7" s="516"/>
      <c r="NQE7" s="516" t="s">
        <v>3318</v>
      </c>
      <c r="NQF7" s="516" t="s">
        <v>3319</v>
      </c>
      <c r="NQG7" s="516" t="s">
        <v>3325</v>
      </c>
      <c r="NQH7" s="516" t="s">
        <v>666</v>
      </c>
      <c r="NQI7" s="516"/>
      <c r="NQJ7" s="516" t="s">
        <v>3318</v>
      </c>
      <c r="NQK7" s="516" t="s">
        <v>3319</v>
      </c>
      <c r="NQL7" s="516" t="s">
        <v>3325</v>
      </c>
      <c r="NQM7" s="516" t="s">
        <v>666</v>
      </c>
      <c r="NQN7" s="516"/>
      <c r="NQO7" s="516" t="s">
        <v>3318</v>
      </c>
      <c r="NQP7" s="516" t="s">
        <v>3319</v>
      </c>
      <c r="NQQ7" s="516" t="s">
        <v>3325</v>
      </c>
      <c r="NQR7" s="516" t="s">
        <v>666</v>
      </c>
      <c r="NQS7" s="516"/>
      <c r="NQT7" s="516" t="s">
        <v>3318</v>
      </c>
      <c r="NQU7" s="516" t="s">
        <v>3319</v>
      </c>
      <c r="NQV7" s="516" t="s">
        <v>3325</v>
      </c>
      <c r="NQW7" s="516" t="s">
        <v>666</v>
      </c>
      <c r="NQX7" s="516"/>
      <c r="NQY7" s="516" t="s">
        <v>3318</v>
      </c>
      <c r="NQZ7" s="516" t="s">
        <v>3319</v>
      </c>
      <c r="NRA7" s="516" t="s">
        <v>3325</v>
      </c>
      <c r="NRB7" s="516" t="s">
        <v>666</v>
      </c>
      <c r="NRC7" s="516"/>
      <c r="NRD7" s="516" t="s">
        <v>3318</v>
      </c>
      <c r="NRE7" s="516" t="s">
        <v>3319</v>
      </c>
      <c r="NRF7" s="516" t="s">
        <v>3325</v>
      </c>
      <c r="NRG7" s="516" t="s">
        <v>666</v>
      </c>
      <c r="NRH7" s="516"/>
      <c r="NRI7" s="516" t="s">
        <v>3318</v>
      </c>
      <c r="NRJ7" s="516" t="s">
        <v>3319</v>
      </c>
      <c r="NRK7" s="516" t="s">
        <v>3325</v>
      </c>
      <c r="NRL7" s="516" t="s">
        <v>666</v>
      </c>
      <c r="NRM7" s="516"/>
      <c r="NRN7" s="516" t="s">
        <v>3318</v>
      </c>
      <c r="NRO7" s="516" t="s">
        <v>3319</v>
      </c>
      <c r="NRP7" s="516" t="s">
        <v>3325</v>
      </c>
      <c r="NRQ7" s="516" t="s">
        <v>666</v>
      </c>
      <c r="NRR7" s="516"/>
      <c r="NRS7" s="516" t="s">
        <v>3318</v>
      </c>
      <c r="NRT7" s="516" t="s">
        <v>3319</v>
      </c>
      <c r="NRU7" s="516" t="s">
        <v>3325</v>
      </c>
      <c r="NRV7" s="516" t="s">
        <v>666</v>
      </c>
      <c r="NRW7" s="516"/>
      <c r="NRX7" s="516" t="s">
        <v>3318</v>
      </c>
      <c r="NRY7" s="516" t="s">
        <v>3319</v>
      </c>
      <c r="NRZ7" s="516" t="s">
        <v>3325</v>
      </c>
      <c r="NSA7" s="516" t="s">
        <v>666</v>
      </c>
      <c r="NSB7" s="516"/>
      <c r="NSC7" s="516" t="s">
        <v>3318</v>
      </c>
      <c r="NSD7" s="516" t="s">
        <v>3319</v>
      </c>
      <c r="NSE7" s="516" t="s">
        <v>3325</v>
      </c>
      <c r="NSF7" s="516" t="s">
        <v>666</v>
      </c>
      <c r="NSG7" s="516"/>
      <c r="NSH7" s="516" t="s">
        <v>3318</v>
      </c>
      <c r="NSI7" s="516" t="s">
        <v>3319</v>
      </c>
      <c r="NSJ7" s="516" t="s">
        <v>3325</v>
      </c>
      <c r="NSK7" s="516" t="s">
        <v>666</v>
      </c>
      <c r="NSL7" s="516"/>
      <c r="NSM7" s="516" t="s">
        <v>3318</v>
      </c>
      <c r="NSN7" s="516" t="s">
        <v>3319</v>
      </c>
      <c r="NSO7" s="516" t="s">
        <v>3325</v>
      </c>
      <c r="NSP7" s="516" t="s">
        <v>666</v>
      </c>
      <c r="NSQ7" s="516"/>
      <c r="NSR7" s="516" t="s">
        <v>3318</v>
      </c>
      <c r="NSS7" s="516" t="s">
        <v>3319</v>
      </c>
      <c r="NST7" s="516" t="s">
        <v>3325</v>
      </c>
      <c r="NSU7" s="516" t="s">
        <v>666</v>
      </c>
      <c r="NSV7" s="516"/>
      <c r="NSW7" s="516" t="s">
        <v>3318</v>
      </c>
      <c r="NSX7" s="516" t="s">
        <v>3319</v>
      </c>
      <c r="NSY7" s="516" t="s">
        <v>3325</v>
      </c>
      <c r="NSZ7" s="516" t="s">
        <v>666</v>
      </c>
      <c r="NTA7" s="516"/>
      <c r="NTB7" s="516" t="s">
        <v>3318</v>
      </c>
      <c r="NTC7" s="516" t="s">
        <v>3319</v>
      </c>
      <c r="NTD7" s="516" t="s">
        <v>3325</v>
      </c>
      <c r="NTE7" s="516" t="s">
        <v>666</v>
      </c>
      <c r="NTF7" s="516"/>
      <c r="NTG7" s="516" t="s">
        <v>3318</v>
      </c>
      <c r="NTH7" s="516" t="s">
        <v>3319</v>
      </c>
      <c r="NTI7" s="516" t="s">
        <v>3325</v>
      </c>
      <c r="NTJ7" s="516" t="s">
        <v>666</v>
      </c>
      <c r="NTK7" s="516"/>
      <c r="NTL7" s="516" t="s">
        <v>3318</v>
      </c>
      <c r="NTM7" s="516" t="s">
        <v>3319</v>
      </c>
      <c r="NTN7" s="516" t="s">
        <v>3325</v>
      </c>
      <c r="NTO7" s="516" t="s">
        <v>666</v>
      </c>
      <c r="NTP7" s="516"/>
      <c r="NTQ7" s="516" t="s">
        <v>3318</v>
      </c>
      <c r="NTR7" s="516" t="s">
        <v>3319</v>
      </c>
      <c r="NTS7" s="516" t="s">
        <v>3325</v>
      </c>
      <c r="NTT7" s="516" t="s">
        <v>666</v>
      </c>
      <c r="NTU7" s="516"/>
      <c r="NTV7" s="516" t="s">
        <v>3318</v>
      </c>
      <c r="NTW7" s="516" t="s">
        <v>3319</v>
      </c>
      <c r="NTX7" s="516" t="s">
        <v>3325</v>
      </c>
      <c r="NTY7" s="516" t="s">
        <v>666</v>
      </c>
      <c r="NTZ7" s="516"/>
      <c r="NUA7" s="516" t="s">
        <v>3318</v>
      </c>
      <c r="NUB7" s="516" t="s">
        <v>3319</v>
      </c>
      <c r="NUC7" s="516" t="s">
        <v>3325</v>
      </c>
      <c r="NUD7" s="516" t="s">
        <v>666</v>
      </c>
      <c r="NUE7" s="516"/>
      <c r="NUF7" s="516" t="s">
        <v>3318</v>
      </c>
      <c r="NUG7" s="516" t="s">
        <v>3319</v>
      </c>
      <c r="NUH7" s="516" t="s">
        <v>3325</v>
      </c>
      <c r="NUI7" s="516" t="s">
        <v>666</v>
      </c>
      <c r="NUJ7" s="516"/>
      <c r="NUK7" s="516" t="s">
        <v>3318</v>
      </c>
      <c r="NUL7" s="516" t="s">
        <v>3319</v>
      </c>
      <c r="NUM7" s="516" t="s">
        <v>3325</v>
      </c>
      <c r="NUN7" s="516" t="s">
        <v>666</v>
      </c>
      <c r="NUO7" s="516"/>
      <c r="NUP7" s="516" t="s">
        <v>3318</v>
      </c>
      <c r="NUQ7" s="516" t="s">
        <v>3319</v>
      </c>
      <c r="NUR7" s="516" t="s">
        <v>3325</v>
      </c>
      <c r="NUS7" s="516" t="s">
        <v>666</v>
      </c>
      <c r="NUT7" s="516"/>
      <c r="NUU7" s="516" t="s">
        <v>3318</v>
      </c>
      <c r="NUV7" s="516" t="s">
        <v>3319</v>
      </c>
      <c r="NUW7" s="516" t="s">
        <v>3325</v>
      </c>
      <c r="NUX7" s="516" t="s">
        <v>666</v>
      </c>
      <c r="NUY7" s="516"/>
      <c r="NUZ7" s="516" t="s">
        <v>3318</v>
      </c>
      <c r="NVA7" s="516" t="s">
        <v>3319</v>
      </c>
      <c r="NVB7" s="516" t="s">
        <v>3325</v>
      </c>
      <c r="NVC7" s="516" t="s">
        <v>666</v>
      </c>
      <c r="NVD7" s="516"/>
      <c r="NVE7" s="516" t="s">
        <v>3318</v>
      </c>
      <c r="NVF7" s="516" t="s">
        <v>3319</v>
      </c>
      <c r="NVG7" s="516" t="s">
        <v>3325</v>
      </c>
      <c r="NVH7" s="516" t="s">
        <v>666</v>
      </c>
      <c r="NVI7" s="516"/>
      <c r="NVJ7" s="516" t="s">
        <v>3318</v>
      </c>
      <c r="NVK7" s="516" t="s">
        <v>3319</v>
      </c>
      <c r="NVL7" s="516" t="s">
        <v>3325</v>
      </c>
      <c r="NVM7" s="516" t="s">
        <v>666</v>
      </c>
      <c r="NVN7" s="516"/>
      <c r="NVO7" s="516" t="s">
        <v>3318</v>
      </c>
      <c r="NVP7" s="516" t="s">
        <v>3319</v>
      </c>
      <c r="NVQ7" s="516" t="s">
        <v>3325</v>
      </c>
      <c r="NVR7" s="516" t="s">
        <v>666</v>
      </c>
      <c r="NVS7" s="516"/>
      <c r="NVT7" s="516" t="s">
        <v>3318</v>
      </c>
      <c r="NVU7" s="516" t="s">
        <v>3319</v>
      </c>
      <c r="NVV7" s="516" t="s">
        <v>3325</v>
      </c>
      <c r="NVW7" s="516" t="s">
        <v>666</v>
      </c>
      <c r="NVX7" s="516"/>
      <c r="NVY7" s="516" t="s">
        <v>3318</v>
      </c>
      <c r="NVZ7" s="516" t="s">
        <v>3319</v>
      </c>
      <c r="NWA7" s="516" t="s">
        <v>3325</v>
      </c>
      <c r="NWB7" s="516" t="s">
        <v>666</v>
      </c>
      <c r="NWC7" s="516"/>
      <c r="NWD7" s="516" t="s">
        <v>3318</v>
      </c>
      <c r="NWE7" s="516" t="s">
        <v>3319</v>
      </c>
      <c r="NWF7" s="516" t="s">
        <v>3325</v>
      </c>
      <c r="NWG7" s="516" t="s">
        <v>666</v>
      </c>
      <c r="NWH7" s="516"/>
      <c r="NWI7" s="516" t="s">
        <v>3318</v>
      </c>
      <c r="NWJ7" s="516" t="s">
        <v>3319</v>
      </c>
      <c r="NWK7" s="516" t="s">
        <v>3325</v>
      </c>
      <c r="NWL7" s="516" t="s">
        <v>666</v>
      </c>
      <c r="NWM7" s="516"/>
      <c r="NWN7" s="516" t="s">
        <v>3318</v>
      </c>
      <c r="NWO7" s="516" t="s">
        <v>3319</v>
      </c>
      <c r="NWP7" s="516" t="s">
        <v>3325</v>
      </c>
      <c r="NWQ7" s="516" t="s">
        <v>666</v>
      </c>
      <c r="NWR7" s="516"/>
      <c r="NWS7" s="516" t="s">
        <v>3318</v>
      </c>
      <c r="NWT7" s="516" t="s">
        <v>3319</v>
      </c>
      <c r="NWU7" s="516" t="s">
        <v>3325</v>
      </c>
      <c r="NWV7" s="516" t="s">
        <v>666</v>
      </c>
      <c r="NWW7" s="516"/>
      <c r="NWX7" s="516" t="s">
        <v>3318</v>
      </c>
      <c r="NWY7" s="516" t="s">
        <v>3319</v>
      </c>
      <c r="NWZ7" s="516" t="s">
        <v>3325</v>
      </c>
      <c r="NXA7" s="516" t="s">
        <v>666</v>
      </c>
      <c r="NXB7" s="516"/>
      <c r="NXC7" s="516" t="s">
        <v>3318</v>
      </c>
      <c r="NXD7" s="516" t="s">
        <v>3319</v>
      </c>
      <c r="NXE7" s="516" t="s">
        <v>3325</v>
      </c>
      <c r="NXF7" s="516" t="s">
        <v>666</v>
      </c>
      <c r="NXG7" s="516"/>
      <c r="NXH7" s="516" t="s">
        <v>3318</v>
      </c>
      <c r="NXI7" s="516" t="s">
        <v>3319</v>
      </c>
      <c r="NXJ7" s="516" t="s">
        <v>3325</v>
      </c>
      <c r="NXK7" s="516" t="s">
        <v>666</v>
      </c>
      <c r="NXL7" s="516"/>
      <c r="NXM7" s="516" t="s">
        <v>3318</v>
      </c>
      <c r="NXN7" s="516" t="s">
        <v>3319</v>
      </c>
      <c r="NXO7" s="516" t="s">
        <v>3325</v>
      </c>
      <c r="NXP7" s="516" t="s">
        <v>666</v>
      </c>
      <c r="NXQ7" s="516"/>
      <c r="NXR7" s="516" t="s">
        <v>3318</v>
      </c>
      <c r="NXS7" s="516" t="s">
        <v>3319</v>
      </c>
      <c r="NXT7" s="516" t="s">
        <v>3325</v>
      </c>
      <c r="NXU7" s="516" t="s">
        <v>666</v>
      </c>
      <c r="NXV7" s="516"/>
      <c r="NXW7" s="516" t="s">
        <v>3318</v>
      </c>
      <c r="NXX7" s="516" t="s">
        <v>3319</v>
      </c>
      <c r="NXY7" s="516" t="s">
        <v>3325</v>
      </c>
      <c r="NXZ7" s="516" t="s">
        <v>666</v>
      </c>
      <c r="NYA7" s="516"/>
      <c r="NYB7" s="516" t="s">
        <v>3318</v>
      </c>
      <c r="NYC7" s="516" t="s">
        <v>3319</v>
      </c>
      <c r="NYD7" s="516" t="s">
        <v>3325</v>
      </c>
      <c r="NYE7" s="516" t="s">
        <v>666</v>
      </c>
      <c r="NYF7" s="516"/>
      <c r="NYG7" s="516" t="s">
        <v>3318</v>
      </c>
      <c r="NYH7" s="516" t="s">
        <v>3319</v>
      </c>
      <c r="NYI7" s="516" t="s">
        <v>3325</v>
      </c>
      <c r="NYJ7" s="516" t="s">
        <v>666</v>
      </c>
      <c r="NYK7" s="516"/>
      <c r="NYL7" s="516" t="s">
        <v>3318</v>
      </c>
      <c r="NYM7" s="516" t="s">
        <v>3319</v>
      </c>
      <c r="NYN7" s="516" t="s">
        <v>3325</v>
      </c>
      <c r="NYO7" s="516" t="s">
        <v>666</v>
      </c>
      <c r="NYP7" s="516"/>
      <c r="NYQ7" s="516" t="s">
        <v>3318</v>
      </c>
      <c r="NYR7" s="516" t="s">
        <v>3319</v>
      </c>
      <c r="NYS7" s="516" t="s">
        <v>3325</v>
      </c>
      <c r="NYT7" s="516" t="s">
        <v>666</v>
      </c>
      <c r="NYU7" s="516"/>
      <c r="NYV7" s="516" t="s">
        <v>3318</v>
      </c>
      <c r="NYW7" s="516" t="s">
        <v>3319</v>
      </c>
      <c r="NYX7" s="516" t="s">
        <v>3325</v>
      </c>
      <c r="NYY7" s="516" t="s">
        <v>666</v>
      </c>
      <c r="NYZ7" s="516"/>
      <c r="NZA7" s="516" t="s">
        <v>3318</v>
      </c>
      <c r="NZB7" s="516" t="s">
        <v>3319</v>
      </c>
      <c r="NZC7" s="516" t="s">
        <v>3325</v>
      </c>
      <c r="NZD7" s="516" t="s">
        <v>666</v>
      </c>
      <c r="NZE7" s="516"/>
      <c r="NZF7" s="516" t="s">
        <v>3318</v>
      </c>
      <c r="NZG7" s="516" t="s">
        <v>3319</v>
      </c>
      <c r="NZH7" s="516" t="s">
        <v>3325</v>
      </c>
      <c r="NZI7" s="516" t="s">
        <v>666</v>
      </c>
      <c r="NZJ7" s="516"/>
      <c r="NZK7" s="516" t="s">
        <v>3318</v>
      </c>
      <c r="NZL7" s="516" t="s">
        <v>3319</v>
      </c>
      <c r="NZM7" s="516" t="s">
        <v>3325</v>
      </c>
      <c r="NZN7" s="516" t="s">
        <v>666</v>
      </c>
      <c r="NZO7" s="516"/>
      <c r="NZP7" s="516" t="s">
        <v>3318</v>
      </c>
      <c r="NZQ7" s="516" t="s">
        <v>3319</v>
      </c>
      <c r="NZR7" s="516" t="s">
        <v>3325</v>
      </c>
      <c r="NZS7" s="516" t="s">
        <v>666</v>
      </c>
      <c r="NZT7" s="516"/>
      <c r="NZU7" s="516" t="s">
        <v>3318</v>
      </c>
      <c r="NZV7" s="516" t="s">
        <v>3319</v>
      </c>
      <c r="NZW7" s="516" t="s">
        <v>3325</v>
      </c>
      <c r="NZX7" s="516" t="s">
        <v>666</v>
      </c>
      <c r="NZY7" s="516"/>
      <c r="NZZ7" s="516" t="s">
        <v>3318</v>
      </c>
      <c r="OAA7" s="516" t="s">
        <v>3319</v>
      </c>
      <c r="OAB7" s="516" t="s">
        <v>3325</v>
      </c>
      <c r="OAC7" s="516" t="s">
        <v>666</v>
      </c>
      <c r="OAD7" s="516"/>
      <c r="OAE7" s="516" t="s">
        <v>3318</v>
      </c>
      <c r="OAF7" s="516" t="s">
        <v>3319</v>
      </c>
      <c r="OAG7" s="516" t="s">
        <v>3325</v>
      </c>
      <c r="OAH7" s="516" t="s">
        <v>666</v>
      </c>
      <c r="OAI7" s="516"/>
      <c r="OAJ7" s="516" t="s">
        <v>3318</v>
      </c>
      <c r="OAK7" s="516" t="s">
        <v>3319</v>
      </c>
      <c r="OAL7" s="516" t="s">
        <v>3325</v>
      </c>
      <c r="OAM7" s="516" t="s">
        <v>666</v>
      </c>
      <c r="OAN7" s="516"/>
      <c r="OAO7" s="516" t="s">
        <v>3318</v>
      </c>
      <c r="OAP7" s="516" t="s">
        <v>3319</v>
      </c>
      <c r="OAQ7" s="516" t="s">
        <v>3325</v>
      </c>
      <c r="OAR7" s="516" t="s">
        <v>666</v>
      </c>
      <c r="OAS7" s="516"/>
      <c r="OAT7" s="516" t="s">
        <v>3318</v>
      </c>
      <c r="OAU7" s="516" t="s">
        <v>3319</v>
      </c>
      <c r="OAV7" s="516" t="s">
        <v>3325</v>
      </c>
      <c r="OAW7" s="516" t="s">
        <v>666</v>
      </c>
      <c r="OAX7" s="516"/>
      <c r="OAY7" s="516" t="s">
        <v>3318</v>
      </c>
      <c r="OAZ7" s="516" t="s">
        <v>3319</v>
      </c>
      <c r="OBA7" s="516" t="s">
        <v>3325</v>
      </c>
      <c r="OBB7" s="516" t="s">
        <v>666</v>
      </c>
      <c r="OBC7" s="516"/>
      <c r="OBD7" s="516" t="s">
        <v>3318</v>
      </c>
      <c r="OBE7" s="516" t="s">
        <v>3319</v>
      </c>
      <c r="OBF7" s="516" t="s">
        <v>3325</v>
      </c>
      <c r="OBG7" s="516" t="s">
        <v>666</v>
      </c>
      <c r="OBH7" s="516"/>
      <c r="OBI7" s="516" t="s">
        <v>3318</v>
      </c>
      <c r="OBJ7" s="516" t="s">
        <v>3319</v>
      </c>
      <c r="OBK7" s="516" t="s">
        <v>3325</v>
      </c>
      <c r="OBL7" s="516" t="s">
        <v>666</v>
      </c>
      <c r="OBM7" s="516"/>
      <c r="OBN7" s="516" t="s">
        <v>3318</v>
      </c>
      <c r="OBO7" s="516" t="s">
        <v>3319</v>
      </c>
      <c r="OBP7" s="516" t="s">
        <v>3325</v>
      </c>
      <c r="OBQ7" s="516" t="s">
        <v>666</v>
      </c>
      <c r="OBR7" s="516"/>
      <c r="OBS7" s="516" t="s">
        <v>3318</v>
      </c>
      <c r="OBT7" s="516" t="s">
        <v>3319</v>
      </c>
      <c r="OBU7" s="516" t="s">
        <v>3325</v>
      </c>
      <c r="OBV7" s="516" t="s">
        <v>666</v>
      </c>
      <c r="OBW7" s="516"/>
      <c r="OBX7" s="516" t="s">
        <v>3318</v>
      </c>
      <c r="OBY7" s="516" t="s">
        <v>3319</v>
      </c>
      <c r="OBZ7" s="516" t="s">
        <v>3325</v>
      </c>
      <c r="OCA7" s="516" t="s">
        <v>666</v>
      </c>
      <c r="OCB7" s="516"/>
      <c r="OCC7" s="516" t="s">
        <v>3318</v>
      </c>
      <c r="OCD7" s="516" t="s">
        <v>3319</v>
      </c>
      <c r="OCE7" s="516" t="s">
        <v>3325</v>
      </c>
      <c r="OCF7" s="516" t="s">
        <v>666</v>
      </c>
      <c r="OCG7" s="516"/>
      <c r="OCH7" s="516" t="s">
        <v>3318</v>
      </c>
      <c r="OCI7" s="516" t="s">
        <v>3319</v>
      </c>
      <c r="OCJ7" s="516" t="s">
        <v>3325</v>
      </c>
      <c r="OCK7" s="516" t="s">
        <v>666</v>
      </c>
      <c r="OCL7" s="516"/>
      <c r="OCM7" s="516" t="s">
        <v>3318</v>
      </c>
      <c r="OCN7" s="516" t="s">
        <v>3319</v>
      </c>
      <c r="OCO7" s="516" t="s">
        <v>3325</v>
      </c>
      <c r="OCP7" s="516" t="s">
        <v>666</v>
      </c>
      <c r="OCQ7" s="516"/>
      <c r="OCR7" s="516" t="s">
        <v>3318</v>
      </c>
      <c r="OCS7" s="516" t="s">
        <v>3319</v>
      </c>
      <c r="OCT7" s="516" t="s">
        <v>3325</v>
      </c>
      <c r="OCU7" s="516" t="s">
        <v>666</v>
      </c>
      <c r="OCV7" s="516"/>
      <c r="OCW7" s="516" t="s">
        <v>3318</v>
      </c>
      <c r="OCX7" s="516" t="s">
        <v>3319</v>
      </c>
      <c r="OCY7" s="516" t="s">
        <v>3325</v>
      </c>
      <c r="OCZ7" s="516" t="s">
        <v>666</v>
      </c>
      <c r="ODA7" s="516"/>
      <c r="ODB7" s="516" t="s">
        <v>3318</v>
      </c>
      <c r="ODC7" s="516" t="s">
        <v>3319</v>
      </c>
      <c r="ODD7" s="516" t="s">
        <v>3325</v>
      </c>
      <c r="ODE7" s="516" t="s">
        <v>666</v>
      </c>
      <c r="ODF7" s="516"/>
      <c r="ODG7" s="516" t="s">
        <v>3318</v>
      </c>
      <c r="ODH7" s="516" t="s">
        <v>3319</v>
      </c>
      <c r="ODI7" s="516" t="s">
        <v>3325</v>
      </c>
      <c r="ODJ7" s="516" t="s">
        <v>666</v>
      </c>
      <c r="ODK7" s="516"/>
      <c r="ODL7" s="516" t="s">
        <v>3318</v>
      </c>
      <c r="ODM7" s="516" t="s">
        <v>3319</v>
      </c>
      <c r="ODN7" s="516" t="s">
        <v>3325</v>
      </c>
      <c r="ODO7" s="516" t="s">
        <v>666</v>
      </c>
      <c r="ODP7" s="516"/>
      <c r="ODQ7" s="516" t="s">
        <v>3318</v>
      </c>
      <c r="ODR7" s="516" t="s">
        <v>3319</v>
      </c>
      <c r="ODS7" s="516" t="s">
        <v>3325</v>
      </c>
      <c r="ODT7" s="516" t="s">
        <v>666</v>
      </c>
      <c r="ODU7" s="516"/>
      <c r="ODV7" s="516" t="s">
        <v>3318</v>
      </c>
      <c r="ODW7" s="516" t="s">
        <v>3319</v>
      </c>
      <c r="ODX7" s="516" t="s">
        <v>3325</v>
      </c>
      <c r="ODY7" s="516" t="s">
        <v>666</v>
      </c>
      <c r="ODZ7" s="516"/>
      <c r="OEA7" s="516" t="s">
        <v>3318</v>
      </c>
      <c r="OEB7" s="516" t="s">
        <v>3319</v>
      </c>
      <c r="OEC7" s="516" t="s">
        <v>3325</v>
      </c>
      <c r="OED7" s="516" t="s">
        <v>666</v>
      </c>
      <c r="OEE7" s="516"/>
      <c r="OEF7" s="516" t="s">
        <v>3318</v>
      </c>
      <c r="OEG7" s="516" t="s">
        <v>3319</v>
      </c>
      <c r="OEH7" s="516" t="s">
        <v>3325</v>
      </c>
      <c r="OEI7" s="516" t="s">
        <v>666</v>
      </c>
      <c r="OEJ7" s="516"/>
      <c r="OEK7" s="516" t="s">
        <v>3318</v>
      </c>
      <c r="OEL7" s="516" t="s">
        <v>3319</v>
      </c>
      <c r="OEM7" s="516" t="s">
        <v>3325</v>
      </c>
      <c r="OEN7" s="516" t="s">
        <v>666</v>
      </c>
      <c r="OEO7" s="516"/>
      <c r="OEP7" s="516" t="s">
        <v>3318</v>
      </c>
      <c r="OEQ7" s="516" t="s">
        <v>3319</v>
      </c>
      <c r="OER7" s="516" t="s">
        <v>3325</v>
      </c>
      <c r="OES7" s="516" t="s">
        <v>666</v>
      </c>
      <c r="OET7" s="516"/>
      <c r="OEU7" s="516" t="s">
        <v>3318</v>
      </c>
      <c r="OEV7" s="516" t="s">
        <v>3319</v>
      </c>
      <c r="OEW7" s="516" t="s">
        <v>3325</v>
      </c>
      <c r="OEX7" s="516" t="s">
        <v>666</v>
      </c>
      <c r="OEY7" s="516"/>
      <c r="OEZ7" s="516" t="s">
        <v>3318</v>
      </c>
      <c r="OFA7" s="516" t="s">
        <v>3319</v>
      </c>
      <c r="OFB7" s="516" t="s">
        <v>3325</v>
      </c>
      <c r="OFC7" s="516" t="s">
        <v>666</v>
      </c>
      <c r="OFD7" s="516"/>
      <c r="OFE7" s="516" t="s">
        <v>3318</v>
      </c>
      <c r="OFF7" s="516" t="s">
        <v>3319</v>
      </c>
      <c r="OFG7" s="516" t="s">
        <v>3325</v>
      </c>
      <c r="OFH7" s="516" t="s">
        <v>666</v>
      </c>
      <c r="OFI7" s="516"/>
      <c r="OFJ7" s="516" t="s">
        <v>3318</v>
      </c>
      <c r="OFK7" s="516" t="s">
        <v>3319</v>
      </c>
      <c r="OFL7" s="516" t="s">
        <v>3325</v>
      </c>
      <c r="OFM7" s="516" t="s">
        <v>666</v>
      </c>
      <c r="OFN7" s="516"/>
      <c r="OFO7" s="516" t="s">
        <v>3318</v>
      </c>
      <c r="OFP7" s="516" t="s">
        <v>3319</v>
      </c>
      <c r="OFQ7" s="516" t="s">
        <v>3325</v>
      </c>
      <c r="OFR7" s="516" t="s">
        <v>666</v>
      </c>
      <c r="OFS7" s="516"/>
      <c r="OFT7" s="516" t="s">
        <v>3318</v>
      </c>
      <c r="OFU7" s="516" t="s">
        <v>3319</v>
      </c>
      <c r="OFV7" s="516" t="s">
        <v>3325</v>
      </c>
      <c r="OFW7" s="516" t="s">
        <v>666</v>
      </c>
      <c r="OFX7" s="516"/>
      <c r="OFY7" s="516" t="s">
        <v>3318</v>
      </c>
      <c r="OFZ7" s="516" t="s">
        <v>3319</v>
      </c>
      <c r="OGA7" s="516" t="s">
        <v>3325</v>
      </c>
      <c r="OGB7" s="516" t="s">
        <v>666</v>
      </c>
      <c r="OGC7" s="516"/>
      <c r="OGD7" s="516" t="s">
        <v>3318</v>
      </c>
      <c r="OGE7" s="516" t="s">
        <v>3319</v>
      </c>
      <c r="OGF7" s="516" t="s">
        <v>3325</v>
      </c>
      <c r="OGG7" s="516" t="s">
        <v>666</v>
      </c>
      <c r="OGH7" s="516"/>
      <c r="OGI7" s="516" t="s">
        <v>3318</v>
      </c>
      <c r="OGJ7" s="516" t="s">
        <v>3319</v>
      </c>
      <c r="OGK7" s="516" t="s">
        <v>3325</v>
      </c>
      <c r="OGL7" s="516" t="s">
        <v>666</v>
      </c>
      <c r="OGM7" s="516"/>
      <c r="OGN7" s="516" t="s">
        <v>3318</v>
      </c>
      <c r="OGO7" s="516" t="s">
        <v>3319</v>
      </c>
      <c r="OGP7" s="516" t="s">
        <v>3325</v>
      </c>
      <c r="OGQ7" s="516" t="s">
        <v>666</v>
      </c>
      <c r="OGR7" s="516"/>
      <c r="OGS7" s="516" t="s">
        <v>3318</v>
      </c>
      <c r="OGT7" s="516" t="s">
        <v>3319</v>
      </c>
      <c r="OGU7" s="516" t="s">
        <v>3325</v>
      </c>
      <c r="OGV7" s="516" t="s">
        <v>666</v>
      </c>
      <c r="OGW7" s="516"/>
      <c r="OGX7" s="516" t="s">
        <v>3318</v>
      </c>
      <c r="OGY7" s="516" t="s">
        <v>3319</v>
      </c>
      <c r="OGZ7" s="516" t="s">
        <v>3325</v>
      </c>
      <c r="OHA7" s="516" t="s">
        <v>666</v>
      </c>
      <c r="OHB7" s="516"/>
      <c r="OHC7" s="516" t="s">
        <v>3318</v>
      </c>
      <c r="OHD7" s="516" t="s">
        <v>3319</v>
      </c>
      <c r="OHE7" s="516" t="s">
        <v>3325</v>
      </c>
      <c r="OHF7" s="516" t="s">
        <v>666</v>
      </c>
      <c r="OHG7" s="516"/>
      <c r="OHH7" s="516" t="s">
        <v>3318</v>
      </c>
      <c r="OHI7" s="516" t="s">
        <v>3319</v>
      </c>
      <c r="OHJ7" s="516" t="s">
        <v>3325</v>
      </c>
      <c r="OHK7" s="516" t="s">
        <v>666</v>
      </c>
      <c r="OHL7" s="516"/>
      <c r="OHM7" s="516" t="s">
        <v>3318</v>
      </c>
      <c r="OHN7" s="516" t="s">
        <v>3319</v>
      </c>
      <c r="OHO7" s="516" t="s">
        <v>3325</v>
      </c>
      <c r="OHP7" s="516" t="s">
        <v>666</v>
      </c>
      <c r="OHQ7" s="516"/>
      <c r="OHR7" s="516" t="s">
        <v>3318</v>
      </c>
      <c r="OHS7" s="516" t="s">
        <v>3319</v>
      </c>
      <c r="OHT7" s="516" t="s">
        <v>3325</v>
      </c>
      <c r="OHU7" s="516" t="s">
        <v>666</v>
      </c>
      <c r="OHV7" s="516"/>
      <c r="OHW7" s="516" t="s">
        <v>3318</v>
      </c>
      <c r="OHX7" s="516" t="s">
        <v>3319</v>
      </c>
      <c r="OHY7" s="516" t="s">
        <v>3325</v>
      </c>
      <c r="OHZ7" s="516" t="s">
        <v>666</v>
      </c>
      <c r="OIA7" s="516"/>
      <c r="OIB7" s="516" t="s">
        <v>3318</v>
      </c>
      <c r="OIC7" s="516" t="s">
        <v>3319</v>
      </c>
      <c r="OID7" s="516" t="s">
        <v>3325</v>
      </c>
      <c r="OIE7" s="516" t="s">
        <v>666</v>
      </c>
      <c r="OIF7" s="516"/>
      <c r="OIG7" s="516" t="s">
        <v>3318</v>
      </c>
      <c r="OIH7" s="516" t="s">
        <v>3319</v>
      </c>
      <c r="OII7" s="516" t="s">
        <v>3325</v>
      </c>
      <c r="OIJ7" s="516" t="s">
        <v>666</v>
      </c>
      <c r="OIK7" s="516"/>
      <c r="OIL7" s="516" t="s">
        <v>3318</v>
      </c>
      <c r="OIM7" s="516" t="s">
        <v>3319</v>
      </c>
      <c r="OIN7" s="516" t="s">
        <v>3325</v>
      </c>
      <c r="OIO7" s="516" t="s">
        <v>666</v>
      </c>
      <c r="OIP7" s="516"/>
      <c r="OIQ7" s="516" t="s">
        <v>3318</v>
      </c>
      <c r="OIR7" s="516" t="s">
        <v>3319</v>
      </c>
      <c r="OIS7" s="516" t="s">
        <v>3325</v>
      </c>
      <c r="OIT7" s="516" t="s">
        <v>666</v>
      </c>
      <c r="OIU7" s="516"/>
      <c r="OIV7" s="516" t="s">
        <v>3318</v>
      </c>
      <c r="OIW7" s="516" t="s">
        <v>3319</v>
      </c>
      <c r="OIX7" s="516" t="s">
        <v>3325</v>
      </c>
      <c r="OIY7" s="516" t="s">
        <v>666</v>
      </c>
      <c r="OIZ7" s="516"/>
      <c r="OJA7" s="516" t="s">
        <v>3318</v>
      </c>
      <c r="OJB7" s="516" t="s">
        <v>3319</v>
      </c>
      <c r="OJC7" s="516" t="s">
        <v>3325</v>
      </c>
      <c r="OJD7" s="516" t="s">
        <v>666</v>
      </c>
      <c r="OJE7" s="516"/>
      <c r="OJF7" s="516" t="s">
        <v>3318</v>
      </c>
      <c r="OJG7" s="516" t="s">
        <v>3319</v>
      </c>
      <c r="OJH7" s="516" t="s">
        <v>3325</v>
      </c>
      <c r="OJI7" s="516" t="s">
        <v>666</v>
      </c>
      <c r="OJJ7" s="516"/>
      <c r="OJK7" s="516" t="s">
        <v>3318</v>
      </c>
      <c r="OJL7" s="516" t="s">
        <v>3319</v>
      </c>
      <c r="OJM7" s="516" t="s">
        <v>3325</v>
      </c>
      <c r="OJN7" s="516" t="s">
        <v>666</v>
      </c>
      <c r="OJO7" s="516"/>
      <c r="OJP7" s="516" t="s">
        <v>3318</v>
      </c>
      <c r="OJQ7" s="516" t="s">
        <v>3319</v>
      </c>
      <c r="OJR7" s="516" t="s">
        <v>3325</v>
      </c>
      <c r="OJS7" s="516" t="s">
        <v>666</v>
      </c>
      <c r="OJT7" s="516"/>
      <c r="OJU7" s="516" t="s">
        <v>3318</v>
      </c>
      <c r="OJV7" s="516" t="s">
        <v>3319</v>
      </c>
      <c r="OJW7" s="516" t="s">
        <v>3325</v>
      </c>
      <c r="OJX7" s="516" t="s">
        <v>666</v>
      </c>
      <c r="OJY7" s="516"/>
      <c r="OJZ7" s="516" t="s">
        <v>3318</v>
      </c>
      <c r="OKA7" s="516" t="s">
        <v>3319</v>
      </c>
      <c r="OKB7" s="516" t="s">
        <v>3325</v>
      </c>
      <c r="OKC7" s="516" t="s">
        <v>666</v>
      </c>
      <c r="OKD7" s="516"/>
      <c r="OKE7" s="516" t="s">
        <v>3318</v>
      </c>
      <c r="OKF7" s="516" t="s">
        <v>3319</v>
      </c>
      <c r="OKG7" s="516" t="s">
        <v>3325</v>
      </c>
      <c r="OKH7" s="516" t="s">
        <v>666</v>
      </c>
      <c r="OKI7" s="516"/>
      <c r="OKJ7" s="516" t="s">
        <v>3318</v>
      </c>
      <c r="OKK7" s="516" t="s">
        <v>3319</v>
      </c>
      <c r="OKL7" s="516" t="s">
        <v>3325</v>
      </c>
      <c r="OKM7" s="516" t="s">
        <v>666</v>
      </c>
      <c r="OKN7" s="516"/>
      <c r="OKO7" s="516" t="s">
        <v>3318</v>
      </c>
      <c r="OKP7" s="516" t="s">
        <v>3319</v>
      </c>
      <c r="OKQ7" s="516" t="s">
        <v>3325</v>
      </c>
      <c r="OKR7" s="516" t="s">
        <v>666</v>
      </c>
      <c r="OKS7" s="516"/>
      <c r="OKT7" s="516" t="s">
        <v>3318</v>
      </c>
      <c r="OKU7" s="516" t="s">
        <v>3319</v>
      </c>
      <c r="OKV7" s="516" t="s">
        <v>3325</v>
      </c>
      <c r="OKW7" s="516" t="s">
        <v>666</v>
      </c>
      <c r="OKX7" s="516"/>
      <c r="OKY7" s="516" t="s">
        <v>3318</v>
      </c>
      <c r="OKZ7" s="516" t="s">
        <v>3319</v>
      </c>
      <c r="OLA7" s="516" t="s">
        <v>3325</v>
      </c>
      <c r="OLB7" s="516" t="s">
        <v>666</v>
      </c>
      <c r="OLC7" s="516"/>
      <c r="OLD7" s="516" t="s">
        <v>3318</v>
      </c>
      <c r="OLE7" s="516" t="s">
        <v>3319</v>
      </c>
      <c r="OLF7" s="516" t="s">
        <v>3325</v>
      </c>
      <c r="OLG7" s="516" t="s">
        <v>666</v>
      </c>
      <c r="OLH7" s="516"/>
      <c r="OLI7" s="516" t="s">
        <v>3318</v>
      </c>
      <c r="OLJ7" s="516" t="s">
        <v>3319</v>
      </c>
      <c r="OLK7" s="516" t="s">
        <v>3325</v>
      </c>
      <c r="OLL7" s="516" t="s">
        <v>666</v>
      </c>
      <c r="OLM7" s="516"/>
      <c r="OLN7" s="516" t="s">
        <v>3318</v>
      </c>
      <c r="OLO7" s="516" t="s">
        <v>3319</v>
      </c>
      <c r="OLP7" s="516" t="s">
        <v>3325</v>
      </c>
      <c r="OLQ7" s="516" t="s">
        <v>666</v>
      </c>
      <c r="OLR7" s="516"/>
      <c r="OLS7" s="516" t="s">
        <v>3318</v>
      </c>
      <c r="OLT7" s="516" t="s">
        <v>3319</v>
      </c>
      <c r="OLU7" s="516" t="s">
        <v>3325</v>
      </c>
      <c r="OLV7" s="516" t="s">
        <v>666</v>
      </c>
      <c r="OLW7" s="516"/>
      <c r="OLX7" s="516" t="s">
        <v>3318</v>
      </c>
      <c r="OLY7" s="516" t="s">
        <v>3319</v>
      </c>
      <c r="OLZ7" s="516" t="s">
        <v>3325</v>
      </c>
      <c r="OMA7" s="516" t="s">
        <v>666</v>
      </c>
      <c r="OMB7" s="516"/>
      <c r="OMC7" s="516" t="s">
        <v>3318</v>
      </c>
      <c r="OMD7" s="516" t="s">
        <v>3319</v>
      </c>
      <c r="OME7" s="516" t="s">
        <v>3325</v>
      </c>
      <c r="OMF7" s="516" t="s">
        <v>666</v>
      </c>
      <c r="OMG7" s="516"/>
      <c r="OMH7" s="516" t="s">
        <v>3318</v>
      </c>
      <c r="OMI7" s="516" t="s">
        <v>3319</v>
      </c>
      <c r="OMJ7" s="516" t="s">
        <v>3325</v>
      </c>
      <c r="OMK7" s="516" t="s">
        <v>666</v>
      </c>
      <c r="OML7" s="516"/>
      <c r="OMM7" s="516" t="s">
        <v>3318</v>
      </c>
      <c r="OMN7" s="516" t="s">
        <v>3319</v>
      </c>
      <c r="OMO7" s="516" t="s">
        <v>3325</v>
      </c>
      <c r="OMP7" s="516" t="s">
        <v>666</v>
      </c>
      <c r="OMQ7" s="516"/>
      <c r="OMR7" s="516" t="s">
        <v>3318</v>
      </c>
      <c r="OMS7" s="516" t="s">
        <v>3319</v>
      </c>
      <c r="OMT7" s="516" t="s">
        <v>3325</v>
      </c>
      <c r="OMU7" s="516" t="s">
        <v>666</v>
      </c>
      <c r="OMV7" s="516"/>
      <c r="OMW7" s="516" t="s">
        <v>3318</v>
      </c>
      <c r="OMX7" s="516" t="s">
        <v>3319</v>
      </c>
      <c r="OMY7" s="516" t="s">
        <v>3325</v>
      </c>
      <c r="OMZ7" s="516" t="s">
        <v>666</v>
      </c>
      <c r="ONA7" s="516"/>
      <c r="ONB7" s="516" t="s">
        <v>3318</v>
      </c>
      <c r="ONC7" s="516" t="s">
        <v>3319</v>
      </c>
      <c r="OND7" s="516" t="s">
        <v>3325</v>
      </c>
      <c r="ONE7" s="516" t="s">
        <v>666</v>
      </c>
      <c r="ONF7" s="516"/>
      <c r="ONG7" s="516" t="s">
        <v>3318</v>
      </c>
      <c r="ONH7" s="516" t="s">
        <v>3319</v>
      </c>
      <c r="ONI7" s="516" t="s">
        <v>3325</v>
      </c>
      <c r="ONJ7" s="516" t="s">
        <v>666</v>
      </c>
      <c r="ONK7" s="516"/>
      <c r="ONL7" s="516" t="s">
        <v>3318</v>
      </c>
      <c r="ONM7" s="516" t="s">
        <v>3319</v>
      </c>
      <c r="ONN7" s="516" t="s">
        <v>3325</v>
      </c>
      <c r="ONO7" s="516" t="s">
        <v>666</v>
      </c>
      <c r="ONP7" s="516"/>
      <c r="ONQ7" s="516" t="s">
        <v>3318</v>
      </c>
      <c r="ONR7" s="516" t="s">
        <v>3319</v>
      </c>
      <c r="ONS7" s="516" t="s">
        <v>3325</v>
      </c>
      <c r="ONT7" s="516" t="s">
        <v>666</v>
      </c>
      <c r="ONU7" s="516"/>
      <c r="ONV7" s="516" t="s">
        <v>3318</v>
      </c>
      <c r="ONW7" s="516" t="s">
        <v>3319</v>
      </c>
      <c r="ONX7" s="516" t="s">
        <v>3325</v>
      </c>
      <c r="ONY7" s="516" t="s">
        <v>666</v>
      </c>
      <c r="ONZ7" s="516"/>
      <c r="OOA7" s="516" t="s">
        <v>3318</v>
      </c>
      <c r="OOB7" s="516" t="s">
        <v>3319</v>
      </c>
      <c r="OOC7" s="516" t="s">
        <v>3325</v>
      </c>
      <c r="OOD7" s="516" t="s">
        <v>666</v>
      </c>
      <c r="OOE7" s="516"/>
      <c r="OOF7" s="516" t="s">
        <v>3318</v>
      </c>
      <c r="OOG7" s="516" t="s">
        <v>3319</v>
      </c>
      <c r="OOH7" s="516" t="s">
        <v>3325</v>
      </c>
      <c r="OOI7" s="516" t="s">
        <v>666</v>
      </c>
      <c r="OOJ7" s="516"/>
      <c r="OOK7" s="516" t="s">
        <v>3318</v>
      </c>
      <c r="OOL7" s="516" t="s">
        <v>3319</v>
      </c>
      <c r="OOM7" s="516" t="s">
        <v>3325</v>
      </c>
      <c r="OON7" s="516" t="s">
        <v>666</v>
      </c>
      <c r="OOO7" s="516"/>
      <c r="OOP7" s="516" t="s">
        <v>3318</v>
      </c>
      <c r="OOQ7" s="516" t="s">
        <v>3319</v>
      </c>
      <c r="OOR7" s="516" t="s">
        <v>3325</v>
      </c>
      <c r="OOS7" s="516" t="s">
        <v>666</v>
      </c>
      <c r="OOT7" s="516"/>
      <c r="OOU7" s="516" t="s">
        <v>3318</v>
      </c>
      <c r="OOV7" s="516" t="s">
        <v>3319</v>
      </c>
      <c r="OOW7" s="516" t="s">
        <v>3325</v>
      </c>
      <c r="OOX7" s="516" t="s">
        <v>666</v>
      </c>
      <c r="OOY7" s="516"/>
      <c r="OOZ7" s="516" t="s">
        <v>3318</v>
      </c>
      <c r="OPA7" s="516" t="s">
        <v>3319</v>
      </c>
      <c r="OPB7" s="516" t="s">
        <v>3325</v>
      </c>
      <c r="OPC7" s="516" t="s">
        <v>666</v>
      </c>
      <c r="OPD7" s="516"/>
      <c r="OPE7" s="516" t="s">
        <v>3318</v>
      </c>
      <c r="OPF7" s="516" t="s">
        <v>3319</v>
      </c>
      <c r="OPG7" s="516" t="s">
        <v>3325</v>
      </c>
      <c r="OPH7" s="516" t="s">
        <v>666</v>
      </c>
      <c r="OPI7" s="516"/>
      <c r="OPJ7" s="516" t="s">
        <v>3318</v>
      </c>
      <c r="OPK7" s="516" t="s">
        <v>3319</v>
      </c>
      <c r="OPL7" s="516" t="s">
        <v>3325</v>
      </c>
      <c r="OPM7" s="516" t="s">
        <v>666</v>
      </c>
      <c r="OPN7" s="516"/>
      <c r="OPO7" s="516" t="s">
        <v>3318</v>
      </c>
      <c r="OPP7" s="516" t="s">
        <v>3319</v>
      </c>
      <c r="OPQ7" s="516" t="s">
        <v>3325</v>
      </c>
      <c r="OPR7" s="516" t="s">
        <v>666</v>
      </c>
      <c r="OPS7" s="516"/>
      <c r="OPT7" s="516" t="s">
        <v>3318</v>
      </c>
      <c r="OPU7" s="516" t="s">
        <v>3319</v>
      </c>
      <c r="OPV7" s="516" t="s">
        <v>3325</v>
      </c>
      <c r="OPW7" s="516" t="s">
        <v>666</v>
      </c>
      <c r="OPX7" s="516"/>
      <c r="OPY7" s="516" t="s">
        <v>3318</v>
      </c>
      <c r="OPZ7" s="516" t="s">
        <v>3319</v>
      </c>
      <c r="OQA7" s="516" t="s">
        <v>3325</v>
      </c>
      <c r="OQB7" s="516" t="s">
        <v>666</v>
      </c>
      <c r="OQC7" s="516"/>
      <c r="OQD7" s="516" t="s">
        <v>3318</v>
      </c>
      <c r="OQE7" s="516" t="s">
        <v>3319</v>
      </c>
      <c r="OQF7" s="516" t="s">
        <v>3325</v>
      </c>
      <c r="OQG7" s="516" t="s">
        <v>666</v>
      </c>
      <c r="OQH7" s="516"/>
      <c r="OQI7" s="516" t="s">
        <v>3318</v>
      </c>
      <c r="OQJ7" s="516" t="s">
        <v>3319</v>
      </c>
      <c r="OQK7" s="516" t="s">
        <v>3325</v>
      </c>
      <c r="OQL7" s="516" t="s">
        <v>666</v>
      </c>
      <c r="OQM7" s="516"/>
      <c r="OQN7" s="516" t="s">
        <v>3318</v>
      </c>
      <c r="OQO7" s="516" t="s">
        <v>3319</v>
      </c>
      <c r="OQP7" s="516" t="s">
        <v>3325</v>
      </c>
      <c r="OQQ7" s="516" t="s">
        <v>666</v>
      </c>
      <c r="OQR7" s="516"/>
      <c r="OQS7" s="516" t="s">
        <v>3318</v>
      </c>
      <c r="OQT7" s="516" t="s">
        <v>3319</v>
      </c>
      <c r="OQU7" s="516" t="s">
        <v>3325</v>
      </c>
      <c r="OQV7" s="516" t="s">
        <v>666</v>
      </c>
      <c r="OQW7" s="516"/>
      <c r="OQX7" s="516" t="s">
        <v>3318</v>
      </c>
      <c r="OQY7" s="516" t="s">
        <v>3319</v>
      </c>
      <c r="OQZ7" s="516" t="s">
        <v>3325</v>
      </c>
      <c r="ORA7" s="516" t="s">
        <v>666</v>
      </c>
      <c r="ORB7" s="516"/>
      <c r="ORC7" s="516" t="s">
        <v>3318</v>
      </c>
      <c r="ORD7" s="516" t="s">
        <v>3319</v>
      </c>
      <c r="ORE7" s="516" t="s">
        <v>3325</v>
      </c>
      <c r="ORF7" s="516" t="s">
        <v>666</v>
      </c>
      <c r="ORG7" s="516"/>
      <c r="ORH7" s="516" t="s">
        <v>3318</v>
      </c>
      <c r="ORI7" s="516" t="s">
        <v>3319</v>
      </c>
      <c r="ORJ7" s="516" t="s">
        <v>3325</v>
      </c>
      <c r="ORK7" s="516" t="s">
        <v>666</v>
      </c>
      <c r="ORL7" s="516"/>
      <c r="ORM7" s="516" t="s">
        <v>3318</v>
      </c>
      <c r="ORN7" s="516" t="s">
        <v>3319</v>
      </c>
      <c r="ORO7" s="516" t="s">
        <v>3325</v>
      </c>
      <c r="ORP7" s="516" t="s">
        <v>666</v>
      </c>
      <c r="ORQ7" s="516"/>
      <c r="ORR7" s="516" t="s">
        <v>3318</v>
      </c>
      <c r="ORS7" s="516" t="s">
        <v>3319</v>
      </c>
      <c r="ORT7" s="516" t="s">
        <v>3325</v>
      </c>
      <c r="ORU7" s="516" t="s">
        <v>666</v>
      </c>
      <c r="ORV7" s="516"/>
      <c r="ORW7" s="516" t="s">
        <v>3318</v>
      </c>
      <c r="ORX7" s="516" t="s">
        <v>3319</v>
      </c>
      <c r="ORY7" s="516" t="s">
        <v>3325</v>
      </c>
      <c r="ORZ7" s="516" t="s">
        <v>666</v>
      </c>
      <c r="OSA7" s="516"/>
      <c r="OSB7" s="516" t="s">
        <v>3318</v>
      </c>
      <c r="OSC7" s="516" t="s">
        <v>3319</v>
      </c>
      <c r="OSD7" s="516" t="s">
        <v>3325</v>
      </c>
      <c r="OSE7" s="516" t="s">
        <v>666</v>
      </c>
      <c r="OSF7" s="516"/>
      <c r="OSG7" s="516" t="s">
        <v>3318</v>
      </c>
      <c r="OSH7" s="516" t="s">
        <v>3319</v>
      </c>
      <c r="OSI7" s="516" t="s">
        <v>3325</v>
      </c>
      <c r="OSJ7" s="516" t="s">
        <v>666</v>
      </c>
      <c r="OSK7" s="516"/>
      <c r="OSL7" s="516" t="s">
        <v>3318</v>
      </c>
      <c r="OSM7" s="516" t="s">
        <v>3319</v>
      </c>
      <c r="OSN7" s="516" t="s">
        <v>3325</v>
      </c>
      <c r="OSO7" s="516" t="s">
        <v>666</v>
      </c>
      <c r="OSP7" s="516"/>
      <c r="OSQ7" s="516" t="s">
        <v>3318</v>
      </c>
      <c r="OSR7" s="516" t="s">
        <v>3319</v>
      </c>
      <c r="OSS7" s="516" t="s">
        <v>3325</v>
      </c>
      <c r="OST7" s="516" t="s">
        <v>666</v>
      </c>
      <c r="OSU7" s="516"/>
      <c r="OSV7" s="516" t="s">
        <v>3318</v>
      </c>
      <c r="OSW7" s="516" t="s">
        <v>3319</v>
      </c>
      <c r="OSX7" s="516" t="s">
        <v>3325</v>
      </c>
      <c r="OSY7" s="516" t="s">
        <v>666</v>
      </c>
      <c r="OSZ7" s="516"/>
      <c r="OTA7" s="516" t="s">
        <v>3318</v>
      </c>
      <c r="OTB7" s="516" t="s">
        <v>3319</v>
      </c>
      <c r="OTC7" s="516" t="s">
        <v>3325</v>
      </c>
      <c r="OTD7" s="516" t="s">
        <v>666</v>
      </c>
      <c r="OTE7" s="516"/>
      <c r="OTF7" s="516" t="s">
        <v>3318</v>
      </c>
      <c r="OTG7" s="516" t="s">
        <v>3319</v>
      </c>
      <c r="OTH7" s="516" t="s">
        <v>3325</v>
      </c>
      <c r="OTI7" s="516" t="s">
        <v>666</v>
      </c>
      <c r="OTJ7" s="516"/>
      <c r="OTK7" s="516" t="s">
        <v>3318</v>
      </c>
      <c r="OTL7" s="516" t="s">
        <v>3319</v>
      </c>
      <c r="OTM7" s="516" t="s">
        <v>3325</v>
      </c>
      <c r="OTN7" s="516" t="s">
        <v>666</v>
      </c>
      <c r="OTO7" s="516"/>
      <c r="OTP7" s="516" t="s">
        <v>3318</v>
      </c>
      <c r="OTQ7" s="516" t="s">
        <v>3319</v>
      </c>
      <c r="OTR7" s="516" t="s">
        <v>3325</v>
      </c>
      <c r="OTS7" s="516" t="s">
        <v>666</v>
      </c>
      <c r="OTT7" s="516"/>
      <c r="OTU7" s="516" t="s">
        <v>3318</v>
      </c>
      <c r="OTV7" s="516" t="s">
        <v>3319</v>
      </c>
      <c r="OTW7" s="516" t="s">
        <v>3325</v>
      </c>
      <c r="OTX7" s="516" t="s">
        <v>666</v>
      </c>
      <c r="OTY7" s="516"/>
      <c r="OTZ7" s="516" t="s">
        <v>3318</v>
      </c>
      <c r="OUA7" s="516" t="s">
        <v>3319</v>
      </c>
      <c r="OUB7" s="516" t="s">
        <v>3325</v>
      </c>
      <c r="OUC7" s="516" t="s">
        <v>666</v>
      </c>
      <c r="OUD7" s="516"/>
      <c r="OUE7" s="516" t="s">
        <v>3318</v>
      </c>
      <c r="OUF7" s="516" t="s">
        <v>3319</v>
      </c>
      <c r="OUG7" s="516" t="s">
        <v>3325</v>
      </c>
      <c r="OUH7" s="516" t="s">
        <v>666</v>
      </c>
      <c r="OUI7" s="516"/>
      <c r="OUJ7" s="516" t="s">
        <v>3318</v>
      </c>
      <c r="OUK7" s="516" t="s">
        <v>3319</v>
      </c>
      <c r="OUL7" s="516" t="s">
        <v>3325</v>
      </c>
      <c r="OUM7" s="516" t="s">
        <v>666</v>
      </c>
      <c r="OUN7" s="516"/>
      <c r="OUO7" s="516" t="s">
        <v>3318</v>
      </c>
      <c r="OUP7" s="516" t="s">
        <v>3319</v>
      </c>
      <c r="OUQ7" s="516" t="s">
        <v>3325</v>
      </c>
      <c r="OUR7" s="516" t="s">
        <v>666</v>
      </c>
      <c r="OUS7" s="516"/>
      <c r="OUT7" s="516" t="s">
        <v>3318</v>
      </c>
      <c r="OUU7" s="516" t="s">
        <v>3319</v>
      </c>
      <c r="OUV7" s="516" t="s">
        <v>3325</v>
      </c>
      <c r="OUW7" s="516" t="s">
        <v>666</v>
      </c>
      <c r="OUX7" s="516"/>
      <c r="OUY7" s="516" t="s">
        <v>3318</v>
      </c>
      <c r="OUZ7" s="516" t="s">
        <v>3319</v>
      </c>
      <c r="OVA7" s="516" t="s">
        <v>3325</v>
      </c>
      <c r="OVB7" s="516" t="s">
        <v>666</v>
      </c>
      <c r="OVC7" s="516"/>
      <c r="OVD7" s="516" t="s">
        <v>3318</v>
      </c>
      <c r="OVE7" s="516" t="s">
        <v>3319</v>
      </c>
      <c r="OVF7" s="516" t="s">
        <v>3325</v>
      </c>
      <c r="OVG7" s="516" t="s">
        <v>666</v>
      </c>
      <c r="OVH7" s="516"/>
      <c r="OVI7" s="516" t="s">
        <v>3318</v>
      </c>
      <c r="OVJ7" s="516" t="s">
        <v>3319</v>
      </c>
      <c r="OVK7" s="516" t="s">
        <v>3325</v>
      </c>
      <c r="OVL7" s="516" t="s">
        <v>666</v>
      </c>
      <c r="OVM7" s="516"/>
      <c r="OVN7" s="516" t="s">
        <v>3318</v>
      </c>
      <c r="OVO7" s="516" t="s">
        <v>3319</v>
      </c>
      <c r="OVP7" s="516" t="s">
        <v>3325</v>
      </c>
      <c r="OVQ7" s="516" t="s">
        <v>666</v>
      </c>
      <c r="OVR7" s="516"/>
      <c r="OVS7" s="516" t="s">
        <v>3318</v>
      </c>
      <c r="OVT7" s="516" t="s">
        <v>3319</v>
      </c>
      <c r="OVU7" s="516" t="s">
        <v>3325</v>
      </c>
      <c r="OVV7" s="516" t="s">
        <v>666</v>
      </c>
      <c r="OVW7" s="516"/>
      <c r="OVX7" s="516" t="s">
        <v>3318</v>
      </c>
      <c r="OVY7" s="516" t="s">
        <v>3319</v>
      </c>
      <c r="OVZ7" s="516" t="s">
        <v>3325</v>
      </c>
      <c r="OWA7" s="516" t="s">
        <v>666</v>
      </c>
      <c r="OWB7" s="516"/>
      <c r="OWC7" s="516" t="s">
        <v>3318</v>
      </c>
      <c r="OWD7" s="516" t="s">
        <v>3319</v>
      </c>
      <c r="OWE7" s="516" t="s">
        <v>3325</v>
      </c>
      <c r="OWF7" s="516" t="s">
        <v>666</v>
      </c>
      <c r="OWG7" s="516"/>
      <c r="OWH7" s="516" t="s">
        <v>3318</v>
      </c>
      <c r="OWI7" s="516" t="s">
        <v>3319</v>
      </c>
      <c r="OWJ7" s="516" t="s">
        <v>3325</v>
      </c>
      <c r="OWK7" s="516" t="s">
        <v>666</v>
      </c>
      <c r="OWL7" s="516"/>
      <c r="OWM7" s="516" t="s">
        <v>3318</v>
      </c>
      <c r="OWN7" s="516" t="s">
        <v>3319</v>
      </c>
      <c r="OWO7" s="516" t="s">
        <v>3325</v>
      </c>
      <c r="OWP7" s="516" t="s">
        <v>666</v>
      </c>
      <c r="OWQ7" s="516"/>
      <c r="OWR7" s="516" t="s">
        <v>3318</v>
      </c>
      <c r="OWS7" s="516" t="s">
        <v>3319</v>
      </c>
      <c r="OWT7" s="516" t="s">
        <v>3325</v>
      </c>
      <c r="OWU7" s="516" t="s">
        <v>666</v>
      </c>
      <c r="OWV7" s="516"/>
      <c r="OWW7" s="516" t="s">
        <v>3318</v>
      </c>
      <c r="OWX7" s="516" t="s">
        <v>3319</v>
      </c>
      <c r="OWY7" s="516" t="s">
        <v>3325</v>
      </c>
      <c r="OWZ7" s="516" t="s">
        <v>666</v>
      </c>
      <c r="OXA7" s="516"/>
      <c r="OXB7" s="516" t="s">
        <v>3318</v>
      </c>
      <c r="OXC7" s="516" t="s">
        <v>3319</v>
      </c>
      <c r="OXD7" s="516" t="s">
        <v>3325</v>
      </c>
      <c r="OXE7" s="516" t="s">
        <v>666</v>
      </c>
      <c r="OXF7" s="516"/>
      <c r="OXG7" s="516" t="s">
        <v>3318</v>
      </c>
      <c r="OXH7" s="516" t="s">
        <v>3319</v>
      </c>
      <c r="OXI7" s="516" t="s">
        <v>3325</v>
      </c>
      <c r="OXJ7" s="516" t="s">
        <v>666</v>
      </c>
      <c r="OXK7" s="516"/>
      <c r="OXL7" s="516" t="s">
        <v>3318</v>
      </c>
      <c r="OXM7" s="516" t="s">
        <v>3319</v>
      </c>
      <c r="OXN7" s="516" t="s">
        <v>3325</v>
      </c>
      <c r="OXO7" s="516" t="s">
        <v>666</v>
      </c>
      <c r="OXP7" s="516"/>
      <c r="OXQ7" s="516" t="s">
        <v>3318</v>
      </c>
      <c r="OXR7" s="516" t="s">
        <v>3319</v>
      </c>
      <c r="OXS7" s="516" t="s">
        <v>3325</v>
      </c>
      <c r="OXT7" s="516" t="s">
        <v>666</v>
      </c>
      <c r="OXU7" s="516"/>
      <c r="OXV7" s="516" t="s">
        <v>3318</v>
      </c>
      <c r="OXW7" s="516" t="s">
        <v>3319</v>
      </c>
      <c r="OXX7" s="516" t="s">
        <v>3325</v>
      </c>
      <c r="OXY7" s="516" t="s">
        <v>666</v>
      </c>
      <c r="OXZ7" s="516"/>
      <c r="OYA7" s="516" t="s">
        <v>3318</v>
      </c>
      <c r="OYB7" s="516" t="s">
        <v>3319</v>
      </c>
      <c r="OYC7" s="516" t="s">
        <v>3325</v>
      </c>
      <c r="OYD7" s="516" t="s">
        <v>666</v>
      </c>
      <c r="OYE7" s="516"/>
      <c r="OYF7" s="516" t="s">
        <v>3318</v>
      </c>
      <c r="OYG7" s="516" t="s">
        <v>3319</v>
      </c>
      <c r="OYH7" s="516" t="s">
        <v>3325</v>
      </c>
      <c r="OYI7" s="516" t="s">
        <v>666</v>
      </c>
      <c r="OYJ7" s="516"/>
      <c r="OYK7" s="516" t="s">
        <v>3318</v>
      </c>
      <c r="OYL7" s="516" t="s">
        <v>3319</v>
      </c>
      <c r="OYM7" s="516" t="s">
        <v>3325</v>
      </c>
      <c r="OYN7" s="516" t="s">
        <v>666</v>
      </c>
      <c r="OYO7" s="516"/>
      <c r="OYP7" s="516" t="s">
        <v>3318</v>
      </c>
      <c r="OYQ7" s="516" t="s">
        <v>3319</v>
      </c>
      <c r="OYR7" s="516" t="s">
        <v>3325</v>
      </c>
      <c r="OYS7" s="516" t="s">
        <v>666</v>
      </c>
      <c r="OYT7" s="516"/>
      <c r="OYU7" s="516" t="s">
        <v>3318</v>
      </c>
      <c r="OYV7" s="516" t="s">
        <v>3319</v>
      </c>
      <c r="OYW7" s="516" t="s">
        <v>3325</v>
      </c>
      <c r="OYX7" s="516" t="s">
        <v>666</v>
      </c>
      <c r="OYY7" s="516"/>
      <c r="OYZ7" s="516" t="s">
        <v>3318</v>
      </c>
      <c r="OZA7" s="516" t="s">
        <v>3319</v>
      </c>
      <c r="OZB7" s="516" t="s">
        <v>3325</v>
      </c>
      <c r="OZC7" s="516" t="s">
        <v>666</v>
      </c>
      <c r="OZD7" s="516"/>
      <c r="OZE7" s="516" t="s">
        <v>3318</v>
      </c>
      <c r="OZF7" s="516" t="s">
        <v>3319</v>
      </c>
      <c r="OZG7" s="516" t="s">
        <v>3325</v>
      </c>
      <c r="OZH7" s="516" t="s">
        <v>666</v>
      </c>
      <c r="OZI7" s="516"/>
      <c r="OZJ7" s="516" t="s">
        <v>3318</v>
      </c>
      <c r="OZK7" s="516" t="s">
        <v>3319</v>
      </c>
      <c r="OZL7" s="516" t="s">
        <v>3325</v>
      </c>
      <c r="OZM7" s="516" t="s">
        <v>666</v>
      </c>
      <c r="OZN7" s="516"/>
      <c r="OZO7" s="516" t="s">
        <v>3318</v>
      </c>
      <c r="OZP7" s="516" t="s">
        <v>3319</v>
      </c>
      <c r="OZQ7" s="516" t="s">
        <v>3325</v>
      </c>
      <c r="OZR7" s="516" t="s">
        <v>666</v>
      </c>
      <c r="OZS7" s="516"/>
      <c r="OZT7" s="516" t="s">
        <v>3318</v>
      </c>
      <c r="OZU7" s="516" t="s">
        <v>3319</v>
      </c>
      <c r="OZV7" s="516" t="s">
        <v>3325</v>
      </c>
      <c r="OZW7" s="516" t="s">
        <v>666</v>
      </c>
      <c r="OZX7" s="516"/>
      <c r="OZY7" s="516" t="s">
        <v>3318</v>
      </c>
      <c r="OZZ7" s="516" t="s">
        <v>3319</v>
      </c>
      <c r="PAA7" s="516" t="s">
        <v>3325</v>
      </c>
      <c r="PAB7" s="516" t="s">
        <v>666</v>
      </c>
      <c r="PAC7" s="516"/>
      <c r="PAD7" s="516" t="s">
        <v>3318</v>
      </c>
      <c r="PAE7" s="516" t="s">
        <v>3319</v>
      </c>
      <c r="PAF7" s="516" t="s">
        <v>3325</v>
      </c>
      <c r="PAG7" s="516" t="s">
        <v>666</v>
      </c>
      <c r="PAH7" s="516"/>
      <c r="PAI7" s="516" t="s">
        <v>3318</v>
      </c>
      <c r="PAJ7" s="516" t="s">
        <v>3319</v>
      </c>
      <c r="PAK7" s="516" t="s">
        <v>3325</v>
      </c>
      <c r="PAL7" s="516" t="s">
        <v>666</v>
      </c>
      <c r="PAM7" s="516"/>
      <c r="PAN7" s="516" t="s">
        <v>3318</v>
      </c>
      <c r="PAO7" s="516" t="s">
        <v>3319</v>
      </c>
      <c r="PAP7" s="516" t="s">
        <v>3325</v>
      </c>
      <c r="PAQ7" s="516" t="s">
        <v>666</v>
      </c>
      <c r="PAR7" s="516"/>
      <c r="PAS7" s="516" t="s">
        <v>3318</v>
      </c>
      <c r="PAT7" s="516" t="s">
        <v>3319</v>
      </c>
      <c r="PAU7" s="516" t="s">
        <v>3325</v>
      </c>
      <c r="PAV7" s="516" t="s">
        <v>666</v>
      </c>
      <c r="PAW7" s="516"/>
      <c r="PAX7" s="516" t="s">
        <v>3318</v>
      </c>
      <c r="PAY7" s="516" t="s">
        <v>3319</v>
      </c>
      <c r="PAZ7" s="516" t="s">
        <v>3325</v>
      </c>
      <c r="PBA7" s="516" t="s">
        <v>666</v>
      </c>
      <c r="PBB7" s="516"/>
      <c r="PBC7" s="516" t="s">
        <v>3318</v>
      </c>
      <c r="PBD7" s="516" t="s">
        <v>3319</v>
      </c>
      <c r="PBE7" s="516" t="s">
        <v>3325</v>
      </c>
      <c r="PBF7" s="516" t="s">
        <v>666</v>
      </c>
      <c r="PBG7" s="516"/>
      <c r="PBH7" s="516" t="s">
        <v>3318</v>
      </c>
      <c r="PBI7" s="516" t="s">
        <v>3319</v>
      </c>
      <c r="PBJ7" s="516" t="s">
        <v>3325</v>
      </c>
      <c r="PBK7" s="516" t="s">
        <v>666</v>
      </c>
      <c r="PBL7" s="516"/>
      <c r="PBM7" s="516" t="s">
        <v>3318</v>
      </c>
      <c r="PBN7" s="516" t="s">
        <v>3319</v>
      </c>
      <c r="PBO7" s="516" t="s">
        <v>3325</v>
      </c>
      <c r="PBP7" s="516" t="s">
        <v>666</v>
      </c>
      <c r="PBQ7" s="516"/>
      <c r="PBR7" s="516" t="s">
        <v>3318</v>
      </c>
      <c r="PBS7" s="516" t="s">
        <v>3319</v>
      </c>
      <c r="PBT7" s="516" t="s">
        <v>3325</v>
      </c>
      <c r="PBU7" s="516" t="s">
        <v>666</v>
      </c>
      <c r="PBV7" s="516"/>
      <c r="PBW7" s="516" t="s">
        <v>3318</v>
      </c>
      <c r="PBX7" s="516" t="s">
        <v>3319</v>
      </c>
      <c r="PBY7" s="516" t="s">
        <v>3325</v>
      </c>
      <c r="PBZ7" s="516" t="s">
        <v>666</v>
      </c>
      <c r="PCA7" s="516"/>
      <c r="PCB7" s="516" t="s">
        <v>3318</v>
      </c>
      <c r="PCC7" s="516" t="s">
        <v>3319</v>
      </c>
      <c r="PCD7" s="516" t="s">
        <v>3325</v>
      </c>
      <c r="PCE7" s="516" t="s">
        <v>666</v>
      </c>
      <c r="PCF7" s="516"/>
      <c r="PCG7" s="516" t="s">
        <v>3318</v>
      </c>
      <c r="PCH7" s="516" t="s">
        <v>3319</v>
      </c>
      <c r="PCI7" s="516" t="s">
        <v>3325</v>
      </c>
      <c r="PCJ7" s="516" t="s">
        <v>666</v>
      </c>
      <c r="PCK7" s="516"/>
      <c r="PCL7" s="516" t="s">
        <v>3318</v>
      </c>
      <c r="PCM7" s="516" t="s">
        <v>3319</v>
      </c>
      <c r="PCN7" s="516" t="s">
        <v>3325</v>
      </c>
      <c r="PCO7" s="516" t="s">
        <v>666</v>
      </c>
      <c r="PCP7" s="516"/>
      <c r="PCQ7" s="516" t="s">
        <v>3318</v>
      </c>
      <c r="PCR7" s="516" t="s">
        <v>3319</v>
      </c>
      <c r="PCS7" s="516" t="s">
        <v>3325</v>
      </c>
      <c r="PCT7" s="516" t="s">
        <v>666</v>
      </c>
      <c r="PCU7" s="516"/>
      <c r="PCV7" s="516" t="s">
        <v>3318</v>
      </c>
      <c r="PCW7" s="516" t="s">
        <v>3319</v>
      </c>
      <c r="PCX7" s="516" t="s">
        <v>3325</v>
      </c>
      <c r="PCY7" s="516" t="s">
        <v>666</v>
      </c>
      <c r="PCZ7" s="516"/>
      <c r="PDA7" s="516" t="s">
        <v>3318</v>
      </c>
      <c r="PDB7" s="516" t="s">
        <v>3319</v>
      </c>
      <c r="PDC7" s="516" t="s">
        <v>3325</v>
      </c>
      <c r="PDD7" s="516" t="s">
        <v>666</v>
      </c>
      <c r="PDE7" s="516"/>
      <c r="PDF7" s="516" t="s">
        <v>3318</v>
      </c>
      <c r="PDG7" s="516" t="s">
        <v>3319</v>
      </c>
      <c r="PDH7" s="516" t="s">
        <v>3325</v>
      </c>
      <c r="PDI7" s="516" t="s">
        <v>666</v>
      </c>
      <c r="PDJ7" s="516"/>
      <c r="PDK7" s="516" t="s">
        <v>3318</v>
      </c>
      <c r="PDL7" s="516" t="s">
        <v>3319</v>
      </c>
      <c r="PDM7" s="516" t="s">
        <v>3325</v>
      </c>
      <c r="PDN7" s="516" t="s">
        <v>666</v>
      </c>
      <c r="PDO7" s="516"/>
      <c r="PDP7" s="516" t="s">
        <v>3318</v>
      </c>
      <c r="PDQ7" s="516" t="s">
        <v>3319</v>
      </c>
      <c r="PDR7" s="516" t="s">
        <v>3325</v>
      </c>
      <c r="PDS7" s="516" t="s">
        <v>666</v>
      </c>
      <c r="PDT7" s="516"/>
      <c r="PDU7" s="516" t="s">
        <v>3318</v>
      </c>
      <c r="PDV7" s="516" t="s">
        <v>3319</v>
      </c>
      <c r="PDW7" s="516" t="s">
        <v>3325</v>
      </c>
      <c r="PDX7" s="516" t="s">
        <v>666</v>
      </c>
      <c r="PDY7" s="516"/>
      <c r="PDZ7" s="516" t="s">
        <v>3318</v>
      </c>
      <c r="PEA7" s="516" t="s">
        <v>3319</v>
      </c>
      <c r="PEB7" s="516" t="s">
        <v>3325</v>
      </c>
      <c r="PEC7" s="516" t="s">
        <v>666</v>
      </c>
      <c r="PED7" s="516"/>
      <c r="PEE7" s="516" t="s">
        <v>3318</v>
      </c>
      <c r="PEF7" s="516" t="s">
        <v>3319</v>
      </c>
      <c r="PEG7" s="516" t="s">
        <v>3325</v>
      </c>
      <c r="PEH7" s="516" t="s">
        <v>666</v>
      </c>
      <c r="PEI7" s="516"/>
      <c r="PEJ7" s="516" t="s">
        <v>3318</v>
      </c>
      <c r="PEK7" s="516" t="s">
        <v>3319</v>
      </c>
      <c r="PEL7" s="516" t="s">
        <v>3325</v>
      </c>
      <c r="PEM7" s="516" t="s">
        <v>666</v>
      </c>
      <c r="PEN7" s="516"/>
      <c r="PEO7" s="516" t="s">
        <v>3318</v>
      </c>
      <c r="PEP7" s="516" t="s">
        <v>3319</v>
      </c>
      <c r="PEQ7" s="516" t="s">
        <v>3325</v>
      </c>
      <c r="PER7" s="516" t="s">
        <v>666</v>
      </c>
      <c r="PES7" s="516"/>
      <c r="PET7" s="516" t="s">
        <v>3318</v>
      </c>
      <c r="PEU7" s="516" t="s">
        <v>3319</v>
      </c>
      <c r="PEV7" s="516" t="s">
        <v>3325</v>
      </c>
      <c r="PEW7" s="516" t="s">
        <v>666</v>
      </c>
      <c r="PEX7" s="516"/>
      <c r="PEY7" s="516" t="s">
        <v>3318</v>
      </c>
      <c r="PEZ7" s="516" t="s">
        <v>3319</v>
      </c>
      <c r="PFA7" s="516" t="s">
        <v>3325</v>
      </c>
      <c r="PFB7" s="516" t="s">
        <v>666</v>
      </c>
      <c r="PFC7" s="516"/>
      <c r="PFD7" s="516" t="s">
        <v>3318</v>
      </c>
      <c r="PFE7" s="516" t="s">
        <v>3319</v>
      </c>
      <c r="PFF7" s="516" t="s">
        <v>3325</v>
      </c>
      <c r="PFG7" s="516" t="s">
        <v>666</v>
      </c>
      <c r="PFH7" s="516"/>
      <c r="PFI7" s="516" t="s">
        <v>3318</v>
      </c>
      <c r="PFJ7" s="516" t="s">
        <v>3319</v>
      </c>
      <c r="PFK7" s="516" t="s">
        <v>3325</v>
      </c>
      <c r="PFL7" s="516" t="s">
        <v>666</v>
      </c>
      <c r="PFM7" s="516"/>
      <c r="PFN7" s="516" t="s">
        <v>3318</v>
      </c>
      <c r="PFO7" s="516" t="s">
        <v>3319</v>
      </c>
      <c r="PFP7" s="516" t="s">
        <v>3325</v>
      </c>
      <c r="PFQ7" s="516" t="s">
        <v>666</v>
      </c>
      <c r="PFR7" s="516"/>
      <c r="PFS7" s="516" t="s">
        <v>3318</v>
      </c>
      <c r="PFT7" s="516" t="s">
        <v>3319</v>
      </c>
      <c r="PFU7" s="516" t="s">
        <v>3325</v>
      </c>
      <c r="PFV7" s="516" t="s">
        <v>666</v>
      </c>
      <c r="PFW7" s="516"/>
      <c r="PFX7" s="516" t="s">
        <v>3318</v>
      </c>
      <c r="PFY7" s="516" t="s">
        <v>3319</v>
      </c>
      <c r="PFZ7" s="516" t="s">
        <v>3325</v>
      </c>
      <c r="PGA7" s="516" t="s">
        <v>666</v>
      </c>
      <c r="PGB7" s="516"/>
      <c r="PGC7" s="516" t="s">
        <v>3318</v>
      </c>
      <c r="PGD7" s="516" t="s">
        <v>3319</v>
      </c>
      <c r="PGE7" s="516" t="s">
        <v>3325</v>
      </c>
      <c r="PGF7" s="516" t="s">
        <v>666</v>
      </c>
      <c r="PGG7" s="516"/>
      <c r="PGH7" s="516" t="s">
        <v>3318</v>
      </c>
      <c r="PGI7" s="516" t="s">
        <v>3319</v>
      </c>
      <c r="PGJ7" s="516" t="s">
        <v>3325</v>
      </c>
      <c r="PGK7" s="516" t="s">
        <v>666</v>
      </c>
      <c r="PGL7" s="516"/>
      <c r="PGM7" s="516" t="s">
        <v>3318</v>
      </c>
      <c r="PGN7" s="516" t="s">
        <v>3319</v>
      </c>
      <c r="PGO7" s="516" t="s">
        <v>3325</v>
      </c>
      <c r="PGP7" s="516" t="s">
        <v>666</v>
      </c>
      <c r="PGQ7" s="516"/>
      <c r="PGR7" s="516" t="s">
        <v>3318</v>
      </c>
      <c r="PGS7" s="516" t="s">
        <v>3319</v>
      </c>
      <c r="PGT7" s="516" t="s">
        <v>3325</v>
      </c>
      <c r="PGU7" s="516" t="s">
        <v>666</v>
      </c>
      <c r="PGV7" s="516"/>
      <c r="PGW7" s="516" t="s">
        <v>3318</v>
      </c>
      <c r="PGX7" s="516" t="s">
        <v>3319</v>
      </c>
      <c r="PGY7" s="516" t="s">
        <v>3325</v>
      </c>
      <c r="PGZ7" s="516" t="s">
        <v>666</v>
      </c>
      <c r="PHA7" s="516"/>
      <c r="PHB7" s="516" t="s">
        <v>3318</v>
      </c>
      <c r="PHC7" s="516" t="s">
        <v>3319</v>
      </c>
      <c r="PHD7" s="516" t="s">
        <v>3325</v>
      </c>
      <c r="PHE7" s="516" t="s">
        <v>666</v>
      </c>
      <c r="PHF7" s="516"/>
      <c r="PHG7" s="516" t="s">
        <v>3318</v>
      </c>
      <c r="PHH7" s="516" t="s">
        <v>3319</v>
      </c>
      <c r="PHI7" s="516" t="s">
        <v>3325</v>
      </c>
      <c r="PHJ7" s="516" t="s">
        <v>666</v>
      </c>
      <c r="PHK7" s="516"/>
      <c r="PHL7" s="516" t="s">
        <v>3318</v>
      </c>
      <c r="PHM7" s="516" t="s">
        <v>3319</v>
      </c>
      <c r="PHN7" s="516" t="s">
        <v>3325</v>
      </c>
      <c r="PHO7" s="516" t="s">
        <v>666</v>
      </c>
      <c r="PHP7" s="516"/>
      <c r="PHQ7" s="516" t="s">
        <v>3318</v>
      </c>
      <c r="PHR7" s="516" t="s">
        <v>3319</v>
      </c>
      <c r="PHS7" s="516" t="s">
        <v>3325</v>
      </c>
      <c r="PHT7" s="516" t="s">
        <v>666</v>
      </c>
      <c r="PHU7" s="516"/>
      <c r="PHV7" s="516" t="s">
        <v>3318</v>
      </c>
      <c r="PHW7" s="516" t="s">
        <v>3319</v>
      </c>
      <c r="PHX7" s="516" t="s">
        <v>3325</v>
      </c>
      <c r="PHY7" s="516" t="s">
        <v>666</v>
      </c>
      <c r="PHZ7" s="516"/>
      <c r="PIA7" s="516" t="s">
        <v>3318</v>
      </c>
      <c r="PIB7" s="516" t="s">
        <v>3319</v>
      </c>
      <c r="PIC7" s="516" t="s">
        <v>3325</v>
      </c>
      <c r="PID7" s="516" t="s">
        <v>666</v>
      </c>
      <c r="PIE7" s="516"/>
      <c r="PIF7" s="516" t="s">
        <v>3318</v>
      </c>
      <c r="PIG7" s="516" t="s">
        <v>3319</v>
      </c>
      <c r="PIH7" s="516" t="s">
        <v>3325</v>
      </c>
      <c r="PII7" s="516" t="s">
        <v>666</v>
      </c>
      <c r="PIJ7" s="516"/>
      <c r="PIK7" s="516" t="s">
        <v>3318</v>
      </c>
      <c r="PIL7" s="516" t="s">
        <v>3319</v>
      </c>
      <c r="PIM7" s="516" t="s">
        <v>3325</v>
      </c>
      <c r="PIN7" s="516" t="s">
        <v>666</v>
      </c>
      <c r="PIO7" s="516"/>
      <c r="PIP7" s="516" t="s">
        <v>3318</v>
      </c>
      <c r="PIQ7" s="516" t="s">
        <v>3319</v>
      </c>
      <c r="PIR7" s="516" t="s">
        <v>3325</v>
      </c>
      <c r="PIS7" s="516" t="s">
        <v>666</v>
      </c>
      <c r="PIT7" s="516"/>
      <c r="PIU7" s="516" t="s">
        <v>3318</v>
      </c>
      <c r="PIV7" s="516" t="s">
        <v>3319</v>
      </c>
      <c r="PIW7" s="516" t="s">
        <v>3325</v>
      </c>
      <c r="PIX7" s="516" t="s">
        <v>666</v>
      </c>
      <c r="PIY7" s="516"/>
      <c r="PIZ7" s="516" t="s">
        <v>3318</v>
      </c>
      <c r="PJA7" s="516" t="s">
        <v>3319</v>
      </c>
      <c r="PJB7" s="516" t="s">
        <v>3325</v>
      </c>
      <c r="PJC7" s="516" t="s">
        <v>666</v>
      </c>
      <c r="PJD7" s="516"/>
      <c r="PJE7" s="516" t="s">
        <v>3318</v>
      </c>
      <c r="PJF7" s="516" t="s">
        <v>3319</v>
      </c>
      <c r="PJG7" s="516" t="s">
        <v>3325</v>
      </c>
      <c r="PJH7" s="516" t="s">
        <v>666</v>
      </c>
      <c r="PJI7" s="516"/>
      <c r="PJJ7" s="516" t="s">
        <v>3318</v>
      </c>
      <c r="PJK7" s="516" t="s">
        <v>3319</v>
      </c>
      <c r="PJL7" s="516" t="s">
        <v>3325</v>
      </c>
      <c r="PJM7" s="516" t="s">
        <v>666</v>
      </c>
      <c r="PJN7" s="516"/>
      <c r="PJO7" s="516" t="s">
        <v>3318</v>
      </c>
      <c r="PJP7" s="516" t="s">
        <v>3319</v>
      </c>
      <c r="PJQ7" s="516" t="s">
        <v>3325</v>
      </c>
      <c r="PJR7" s="516" t="s">
        <v>666</v>
      </c>
      <c r="PJS7" s="516"/>
      <c r="PJT7" s="516" t="s">
        <v>3318</v>
      </c>
      <c r="PJU7" s="516" t="s">
        <v>3319</v>
      </c>
      <c r="PJV7" s="516" t="s">
        <v>3325</v>
      </c>
      <c r="PJW7" s="516" t="s">
        <v>666</v>
      </c>
      <c r="PJX7" s="516"/>
      <c r="PJY7" s="516" t="s">
        <v>3318</v>
      </c>
      <c r="PJZ7" s="516" t="s">
        <v>3319</v>
      </c>
      <c r="PKA7" s="516" t="s">
        <v>3325</v>
      </c>
      <c r="PKB7" s="516" t="s">
        <v>666</v>
      </c>
      <c r="PKC7" s="516"/>
      <c r="PKD7" s="516" t="s">
        <v>3318</v>
      </c>
      <c r="PKE7" s="516" t="s">
        <v>3319</v>
      </c>
      <c r="PKF7" s="516" t="s">
        <v>3325</v>
      </c>
      <c r="PKG7" s="516" t="s">
        <v>666</v>
      </c>
      <c r="PKH7" s="516"/>
      <c r="PKI7" s="516" t="s">
        <v>3318</v>
      </c>
      <c r="PKJ7" s="516" t="s">
        <v>3319</v>
      </c>
      <c r="PKK7" s="516" t="s">
        <v>3325</v>
      </c>
      <c r="PKL7" s="516" t="s">
        <v>666</v>
      </c>
      <c r="PKM7" s="516"/>
      <c r="PKN7" s="516" t="s">
        <v>3318</v>
      </c>
      <c r="PKO7" s="516" t="s">
        <v>3319</v>
      </c>
      <c r="PKP7" s="516" t="s">
        <v>3325</v>
      </c>
      <c r="PKQ7" s="516" t="s">
        <v>666</v>
      </c>
      <c r="PKR7" s="516"/>
      <c r="PKS7" s="516" t="s">
        <v>3318</v>
      </c>
      <c r="PKT7" s="516" t="s">
        <v>3319</v>
      </c>
      <c r="PKU7" s="516" t="s">
        <v>3325</v>
      </c>
      <c r="PKV7" s="516" t="s">
        <v>666</v>
      </c>
      <c r="PKW7" s="516"/>
      <c r="PKX7" s="516" t="s">
        <v>3318</v>
      </c>
      <c r="PKY7" s="516" t="s">
        <v>3319</v>
      </c>
      <c r="PKZ7" s="516" t="s">
        <v>3325</v>
      </c>
      <c r="PLA7" s="516" t="s">
        <v>666</v>
      </c>
      <c r="PLB7" s="516"/>
      <c r="PLC7" s="516" t="s">
        <v>3318</v>
      </c>
      <c r="PLD7" s="516" t="s">
        <v>3319</v>
      </c>
      <c r="PLE7" s="516" t="s">
        <v>3325</v>
      </c>
      <c r="PLF7" s="516" t="s">
        <v>666</v>
      </c>
      <c r="PLG7" s="516"/>
      <c r="PLH7" s="516" t="s">
        <v>3318</v>
      </c>
      <c r="PLI7" s="516" t="s">
        <v>3319</v>
      </c>
      <c r="PLJ7" s="516" t="s">
        <v>3325</v>
      </c>
      <c r="PLK7" s="516" t="s">
        <v>666</v>
      </c>
      <c r="PLL7" s="516"/>
      <c r="PLM7" s="516" t="s">
        <v>3318</v>
      </c>
      <c r="PLN7" s="516" t="s">
        <v>3319</v>
      </c>
      <c r="PLO7" s="516" t="s">
        <v>3325</v>
      </c>
      <c r="PLP7" s="516" t="s">
        <v>666</v>
      </c>
      <c r="PLQ7" s="516"/>
      <c r="PLR7" s="516" t="s">
        <v>3318</v>
      </c>
      <c r="PLS7" s="516" t="s">
        <v>3319</v>
      </c>
      <c r="PLT7" s="516" t="s">
        <v>3325</v>
      </c>
      <c r="PLU7" s="516" t="s">
        <v>666</v>
      </c>
      <c r="PLV7" s="516"/>
      <c r="PLW7" s="516" t="s">
        <v>3318</v>
      </c>
      <c r="PLX7" s="516" t="s">
        <v>3319</v>
      </c>
      <c r="PLY7" s="516" t="s">
        <v>3325</v>
      </c>
      <c r="PLZ7" s="516" t="s">
        <v>666</v>
      </c>
      <c r="PMA7" s="516"/>
      <c r="PMB7" s="516" t="s">
        <v>3318</v>
      </c>
      <c r="PMC7" s="516" t="s">
        <v>3319</v>
      </c>
      <c r="PMD7" s="516" t="s">
        <v>3325</v>
      </c>
      <c r="PME7" s="516" t="s">
        <v>666</v>
      </c>
      <c r="PMF7" s="516"/>
      <c r="PMG7" s="516" t="s">
        <v>3318</v>
      </c>
      <c r="PMH7" s="516" t="s">
        <v>3319</v>
      </c>
      <c r="PMI7" s="516" t="s">
        <v>3325</v>
      </c>
      <c r="PMJ7" s="516" t="s">
        <v>666</v>
      </c>
      <c r="PMK7" s="516"/>
      <c r="PML7" s="516" t="s">
        <v>3318</v>
      </c>
      <c r="PMM7" s="516" t="s">
        <v>3319</v>
      </c>
      <c r="PMN7" s="516" t="s">
        <v>3325</v>
      </c>
      <c r="PMO7" s="516" t="s">
        <v>666</v>
      </c>
      <c r="PMP7" s="516"/>
      <c r="PMQ7" s="516" t="s">
        <v>3318</v>
      </c>
      <c r="PMR7" s="516" t="s">
        <v>3319</v>
      </c>
      <c r="PMS7" s="516" t="s">
        <v>3325</v>
      </c>
      <c r="PMT7" s="516" t="s">
        <v>666</v>
      </c>
      <c r="PMU7" s="516"/>
      <c r="PMV7" s="516" t="s">
        <v>3318</v>
      </c>
      <c r="PMW7" s="516" t="s">
        <v>3319</v>
      </c>
      <c r="PMX7" s="516" t="s">
        <v>3325</v>
      </c>
      <c r="PMY7" s="516" t="s">
        <v>666</v>
      </c>
      <c r="PMZ7" s="516"/>
      <c r="PNA7" s="516" t="s">
        <v>3318</v>
      </c>
      <c r="PNB7" s="516" t="s">
        <v>3319</v>
      </c>
      <c r="PNC7" s="516" t="s">
        <v>3325</v>
      </c>
      <c r="PND7" s="516" t="s">
        <v>666</v>
      </c>
      <c r="PNE7" s="516"/>
      <c r="PNF7" s="516" t="s">
        <v>3318</v>
      </c>
      <c r="PNG7" s="516" t="s">
        <v>3319</v>
      </c>
      <c r="PNH7" s="516" t="s">
        <v>3325</v>
      </c>
      <c r="PNI7" s="516" t="s">
        <v>666</v>
      </c>
      <c r="PNJ7" s="516"/>
      <c r="PNK7" s="516" t="s">
        <v>3318</v>
      </c>
      <c r="PNL7" s="516" t="s">
        <v>3319</v>
      </c>
      <c r="PNM7" s="516" t="s">
        <v>3325</v>
      </c>
      <c r="PNN7" s="516" t="s">
        <v>666</v>
      </c>
      <c r="PNO7" s="516"/>
      <c r="PNP7" s="516" t="s">
        <v>3318</v>
      </c>
      <c r="PNQ7" s="516" t="s">
        <v>3319</v>
      </c>
      <c r="PNR7" s="516" t="s">
        <v>3325</v>
      </c>
      <c r="PNS7" s="516" t="s">
        <v>666</v>
      </c>
      <c r="PNT7" s="516"/>
      <c r="PNU7" s="516" t="s">
        <v>3318</v>
      </c>
      <c r="PNV7" s="516" t="s">
        <v>3319</v>
      </c>
      <c r="PNW7" s="516" t="s">
        <v>3325</v>
      </c>
      <c r="PNX7" s="516" t="s">
        <v>666</v>
      </c>
      <c r="PNY7" s="516"/>
      <c r="PNZ7" s="516" t="s">
        <v>3318</v>
      </c>
      <c r="POA7" s="516" t="s">
        <v>3319</v>
      </c>
      <c r="POB7" s="516" t="s">
        <v>3325</v>
      </c>
      <c r="POC7" s="516" t="s">
        <v>666</v>
      </c>
      <c r="POD7" s="516"/>
      <c r="POE7" s="516" t="s">
        <v>3318</v>
      </c>
      <c r="POF7" s="516" t="s">
        <v>3319</v>
      </c>
      <c r="POG7" s="516" t="s">
        <v>3325</v>
      </c>
      <c r="POH7" s="516" t="s">
        <v>666</v>
      </c>
      <c r="POI7" s="516"/>
      <c r="POJ7" s="516" t="s">
        <v>3318</v>
      </c>
      <c r="POK7" s="516" t="s">
        <v>3319</v>
      </c>
      <c r="POL7" s="516" t="s">
        <v>3325</v>
      </c>
      <c r="POM7" s="516" t="s">
        <v>666</v>
      </c>
      <c r="PON7" s="516"/>
      <c r="POO7" s="516" t="s">
        <v>3318</v>
      </c>
      <c r="POP7" s="516" t="s">
        <v>3319</v>
      </c>
      <c r="POQ7" s="516" t="s">
        <v>3325</v>
      </c>
      <c r="POR7" s="516" t="s">
        <v>666</v>
      </c>
      <c r="POS7" s="516"/>
      <c r="POT7" s="516" t="s">
        <v>3318</v>
      </c>
      <c r="POU7" s="516" t="s">
        <v>3319</v>
      </c>
      <c r="POV7" s="516" t="s">
        <v>3325</v>
      </c>
      <c r="POW7" s="516" t="s">
        <v>666</v>
      </c>
      <c r="POX7" s="516"/>
      <c r="POY7" s="516" t="s">
        <v>3318</v>
      </c>
      <c r="POZ7" s="516" t="s">
        <v>3319</v>
      </c>
      <c r="PPA7" s="516" t="s">
        <v>3325</v>
      </c>
      <c r="PPB7" s="516" t="s">
        <v>666</v>
      </c>
      <c r="PPC7" s="516"/>
      <c r="PPD7" s="516" t="s">
        <v>3318</v>
      </c>
      <c r="PPE7" s="516" t="s">
        <v>3319</v>
      </c>
      <c r="PPF7" s="516" t="s">
        <v>3325</v>
      </c>
      <c r="PPG7" s="516" t="s">
        <v>666</v>
      </c>
      <c r="PPH7" s="516"/>
      <c r="PPI7" s="516" t="s">
        <v>3318</v>
      </c>
      <c r="PPJ7" s="516" t="s">
        <v>3319</v>
      </c>
      <c r="PPK7" s="516" t="s">
        <v>3325</v>
      </c>
      <c r="PPL7" s="516" t="s">
        <v>666</v>
      </c>
      <c r="PPM7" s="516"/>
      <c r="PPN7" s="516" t="s">
        <v>3318</v>
      </c>
      <c r="PPO7" s="516" t="s">
        <v>3319</v>
      </c>
      <c r="PPP7" s="516" t="s">
        <v>3325</v>
      </c>
      <c r="PPQ7" s="516" t="s">
        <v>666</v>
      </c>
      <c r="PPR7" s="516"/>
      <c r="PPS7" s="516" t="s">
        <v>3318</v>
      </c>
      <c r="PPT7" s="516" t="s">
        <v>3319</v>
      </c>
      <c r="PPU7" s="516" t="s">
        <v>3325</v>
      </c>
      <c r="PPV7" s="516" t="s">
        <v>666</v>
      </c>
      <c r="PPW7" s="516"/>
      <c r="PPX7" s="516" t="s">
        <v>3318</v>
      </c>
      <c r="PPY7" s="516" t="s">
        <v>3319</v>
      </c>
      <c r="PPZ7" s="516" t="s">
        <v>3325</v>
      </c>
      <c r="PQA7" s="516" t="s">
        <v>666</v>
      </c>
      <c r="PQB7" s="516"/>
      <c r="PQC7" s="516" t="s">
        <v>3318</v>
      </c>
      <c r="PQD7" s="516" t="s">
        <v>3319</v>
      </c>
      <c r="PQE7" s="516" t="s">
        <v>3325</v>
      </c>
      <c r="PQF7" s="516" t="s">
        <v>666</v>
      </c>
      <c r="PQG7" s="516"/>
      <c r="PQH7" s="516" t="s">
        <v>3318</v>
      </c>
      <c r="PQI7" s="516" t="s">
        <v>3319</v>
      </c>
      <c r="PQJ7" s="516" t="s">
        <v>3325</v>
      </c>
      <c r="PQK7" s="516" t="s">
        <v>666</v>
      </c>
      <c r="PQL7" s="516"/>
      <c r="PQM7" s="516" t="s">
        <v>3318</v>
      </c>
      <c r="PQN7" s="516" t="s">
        <v>3319</v>
      </c>
      <c r="PQO7" s="516" t="s">
        <v>3325</v>
      </c>
      <c r="PQP7" s="516" t="s">
        <v>666</v>
      </c>
      <c r="PQQ7" s="516"/>
      <c r="PQR7" s="516" t="s">
        <v>3318</v>
      </c>
      <c r="PQS7" s="516" t="s">
        <v>3319</v>
      </c>
      <c r="PQT7" s="516" t="s">
        <v>3325</v>
      </c>
      <c r="PQU7" s="516" t="s">
        <v>666</v>
      </c>
      <c r="PQV7" s="516"/>
      <c r="PQW7" s="516" t="s">
        <v>3318</v>
      </c>
      <c r="PQX7" s="516" t="s">
        <v>3319</v>
      </c>
      <c r="PQY7" s="516" t="s">
        <v>3325</v>
      </c>
      <c r="PQZ7" s="516" t="s">
        <v>666</v>
      </c>
      <c r="PRA7" s="516"/>
      <c r="PRB7" s="516" t="s">
        <v>3318</v>
      </c>
      <c r="PRC7" s="516" t="s">
        <v>3319</v>
      </c>
      <c r="PRD7" s="516" t="s">
        <v>3325</v>
      </c>
      <c r="PRE7" s="516" t="s">
        <v>666</v>
      </c>
      <c r="PRF7" s="516"/>
      <c r="PRG7" s="516" t="s">
        <v>3318</v>
      </c>
      <c r="PRH7" s="516" t="s">
        <v>3319</v>
      </c>
      <c r="PRI7" s="516" t="s">
        <v>3325</v>
      </c>
      <c r="PRJ7" s="516" t="s">
        <v>666</v>
      </c>
      <c r="PRK7" s="516"/>
      <c r="PRL7" s="516" t="s">
        <v>3318</v>
      </c>
      <c r="PRM7" s="516" t="s">
        <v>3319</v>
      </c>
      <c r="PRN7" s="516" t="s">
        <v>3325</v>
      </c>
      <c r="PRO7" s="516" t="s">
        <v>666</v>
      </c>
      <c r="PRP7" s="516"/>
      <c r="PRQ7" s="516" t="s">
        <v>3318</v>
      </c>
      <c r="PRR7" s="516" t="s">
        <v>3319</v>
      </c>
      <c r="PRS7" s="516" t="s">
        <v>3325</v>
      </c>
      <c r="PRT7" s="516" t="s">
        <v>666</v>
      </c>
      <c r="PRU7" s="516"/>
      <c r="PRV7" s="516" t="s">
        <v>3318</v>
      </c>
      <c r="PRW7" s="516" t="s">
        <v>3319</v>
      </c>
      <c r="PRX7" s="516" t="s">
        <v>3325</v>
      </c>
      <c r="PRY7" s="516" t="s">
        <v>666</v>
      </c>
      <c r="PRZ7" s="516"/>
      <c r="PSA7" s="516" t="s">
        <v>3318</v>
      </c>
      <c r="PSB7" s="516" t="s">
        <v>3319</v>
      </c>
      <c r="PSC7" s="516" t="s">
        <v>3325</v>
      </c>
      <c r="PSD7" s="516" t="s">
        <v>666</v>
      </c>
      <c r="PSE7" s="516"/>
      <c r="PSF7" s="516" t="s">
        <v>3318</v>
      </c>
      <c r="PSG7" s="516" t="s">
        <v>3319</v>
      </c>
      <c r="PSH7" s="516" t="s">
        <v>3325</v>
      </c>
      <c r="PSI7" s="516" t="s">
        <v>666</v>
      </c>
      <c r="PSJ7" s="516"/>
      <c r="PSK7" s="516" t="s">
        <v>3318</v>
      </c>
      <c r="PSL7" s="516" t="s">
        <v>3319</v>
      </c>
      <c r="PSM7" s="516" t="s">
        <v>3325</v>
      </c>
      <c r="PSN7" s="516" t="s">
        <v>666</v>
      </c>
      <c r="PSO7" s="516"/>
      <c r="PSP7" s="516" t="s">
        <v>3318</v>
      </c>
      <c r="PSQ7" s="516" t="s">
        <v>3319</v>
      </c>
      <c r="PSR7" s="516" t="s">
        <v>3325</v>
      </c>
      <c r="PSS7" s="516" t="s">
        <v>666</v>
      </c>
      <c r="PST7" s="516"/>
      <c r="PSU7" s="516" t="s">
        <v>3318</v>
      </c>
      <c r="PSV7" s="516" t="s">
        <v>3319</v>
      </c>
      <c r="PSW7" s="516" t="s">
        <v>3325</v>
      </c>
      <c r="PSX7" s="516" t="s">
        <v>666</v>
      </c>
      <c r="PSY7" s="516"/>
      <c r="PSZ7" s="516" t="s">
        <v>3318</v>
      </c>
      <c r="PTA7" s="516" t="s">
        <v>3319</v>
      </c>
      <c r="PTB7" s="516" t="s">
        <v>3325</v>
      </c>
      <c r="PTC7" s="516" t="s">
        <v>666</v>
      </c>
      <c r="PTD7" s="516"/>
      <c r="PTE7" s="516" t="s">
        <v>3318</v>
      </c>
      <c r="PTF7" s="516" t="s">
        <v>3319</v>
      </c>
      <c r="PTG7" s="516" t="s">
        <v>3325</v>
      </c>
      <c r="PTH7" s="516" t="s">
        <v>666</v>
      </c>
      <c r="PTI7" s="516"/>
      <c r="PTJ7" s="516" t="s">
        <v>3318</v>
      </c>
      <c r="PTK7" s="516" t="s">
        <v>3319</v>
      </c>
      <c r="PTL7" s="516" t="s">
        <v>3325</v>
      </c>
      <c r="PTM7" s="516" t="s">
        <v>666</v>
      </c>
      <c r="PTN7" s="516"/>
      <c r="PTO7" s="516" t="s">
        <v>3318</v>
      </c>
      <c r="PTP7" s="516" t="s">
        <v>3319</v>
      </c>
      <c r="PTQ7" s="516" t="s">
        <v>3325</v>
      </c>
      <c r="PTR7" s="516" t="s">
        <v>666</v>
      </c>
      <c r="PTS7" s="516"/>
      <c r="PTT7" s="516" t="s">
        <v>3318</v>
      </c>
      <c r="PTU7" s="516" t="s">
        <v>3319</v>
      </c>
      <c r="PTV7" s="516" t="s">
        <v>3325</v>
      </c>
      <c r="PTW7" s="516" t="s">
        <v>666</v>
      </c>
      <c r="PTX7" s="516"/>
      <c r="PTY7" s="516" t="s">
        <v>3318</v>
      </c>
      <c r="PTZ7" s="516" t="s">
        <v>3319</v>
      </c>
      <c r="PUA7" s="516" t="s">
        <v>3325</v>
      </c>
      <c r="PUB7" s="516" t="s">
        <v>666</v>
      </c>
      <c r="PUC7" s="516"/>
      <c r="PUD7" s="516" t="s">
        <v>3318</v>
      </c>
      <c r="PUE7" s="516" t="s">
        <v>3319</v>
      </c>
      <c r="PUF7" s="516" t="s">
        <v>3325</v>
      </c>
      <c r="PUG7" s="516" t="s">
        <v>666</v>
      </c>
      <c r="PUH7" s="516"/>
      <c r="PUI7" s="516" t="s">
        <v>3318</v>
      </c>
      <c r="PUJ7" s="516" t="s">
        <v>3319</v>
      </c>
      <c r="PUK7" s="516" t="s">
        <v>3325</v>
      </c>
      <c r="PUL7" s="516" t="s">
        <v>666</v>
      </c>
      <c r="PUM7" s="516"/>
      <c r="PUN7" s="516" t="s">
        <v>3318</v>
      </c>
      <c r="PUO7" s="516" t="s">
        <v>3319</v>
      </c>
      <c r="PUP7" s="516" t="s">
        <v>3325</v>
      </c>
      <c r="PUQ7" s="516" t="s">
        <v>666</v>
      </c>
      <c r="PUR7" s="516"/>
      <c r="PUS7" s="516" t="s">
        <v>3318</v>
      </c>
      <c r="PUT7" s="516" t="s">
        <v>3319</v>
      </c>
      <c r="PUU7" s="516" t="s">
        <v>3325</v>
      </c>
      <c r="PUV7" s="516" t="s">
        <v>666</v>
      </c>
      <c r="PUW7" s="516"/>
      <c r="PUX7" s="516" t="s">
        <v>3318</v>
      </c>
      <c r="PUY7" s="516" t="s">
        <v>3319</v>
      </c>
      <c r="PUZ7" s="516" t="s">
        <v>3325</v>
      </c>
      <c r="PVA7" s="516" t="s">
        <v>666</v>
      </c>
      <c r="PVB7" s="516"/>
      <c r="PVC7" s="516" t="s">
        <v>3318</v>
      </c>
      <c r="PVD7" s="516" t="s">
        <v>3319</v>
      </c>
      <c r="PVE7" s="516" t="s">
        <v>3325</v>
      </c>
      <c r="PVF7" s="516" t="s">
        <v>666</v>
      </c>
      <c r="PVG7" s="516"/>
      <c r="PVH7" s="516" t="s">
        <v>3318</v>
      </c>
      <c r="PVI7" s="516" t="s">
        <v>3319</v>
      </c>
      <c r="PVJ7" s="516" t="s">
        <v>3325</v>
      </c>
      <c r="PVK7" s="516" t="s">
        <v>666</v>
      </c>
      <c r="PVL7" s="516"/>
      <c r="PVM7" s="516" t="s">
        <v>3318</v>
      </c>
      <c r="PVN7" s="516" t="s">
        <v>3319</v>
      </c>
      <c r="PVO7" s="516" t="s">
        <v>3325</v>
      </c>
      <c r="PVP7" s="516" t="s">
        <v>666</v>
      </c>
      <c r="PVQ7" s="516"/>
      <c r="PVR7" s="516" t="s">
        <v>3318</v>
      </c>
      <c r="PVS7" s="516" t="s">
        <v>3319</v>
      </c>
      <c r="PVT7" s="516" t="s">
        <v>3325</v>
      </c>
      <c r="PVU7" s="516" t="s">
        <v>666</v>
      </c>
      <c r="PVV7" s="516"/>
      <c r="PVW7" s="516" t="s">
        <v>3318</v>
      </c>
      <c r="PVX7" s="516" t="s">
        <v>3319</v>
      </c>
      <c r="PVY7" s="516" t="s">
        <v>3325</v>
      </c>
      <c r="PVZ7" s="516" t="s">
        <v>666</v>
      </c>
      <c r="PWA7" s="516"/>
      <c r="PWB7" s="516" t="s">
        <v>3318</v>
      </c>
      <c r="PWC7" s="516" t="s">
        <v>3319</v>
      </c>
      <c r="PWD7" s="516" t="s">
        <v>3325</v>
      </c>
      <c r="PWE7" s="516" t="s">
        <v>666</v>
      </c>
      <c r="PWF7" s="516"/>
      <c r="PWG7" s="516" t="s">
        <v>3318</v>
      </c>
      <c r="PWH7" s="516" t="s">
        <v>3319</v>
      </c>
      <c r="PWI7" s="516" t="s">
        <v>3325</v>
      </c>
      <c r="PWJ7" s="516" t="s">
        <v>666</v>
      </c>
      <c r="PWK7" s="516"/>
      <c r="PWL7" s="516" t="s">
        <v>3318</v>
      </c>
      <c r="PWM7" s="516" t="s">
        <v>3319</v>
      </c>
      <c r="PWN7" s="516" t="s">
        <v>3325</v>
      </c>
      <c r="PWO7" s="516" t="s">
        <v>666</v>
      </c>
      <c r="PWP7" s="516"/>
      <c r="PWQ7" s="516" t="s">
        <v>3318</v>
      </c>
      <c r="PWR7" s="516" t="s">
        <v>3319</v>
      </c>
      <c r="PWS7" s="516" t="s">
        <v>3325</v>
      </c>
      <c r="PWT7" s="516" t="s">
        <v>666</v>
      </c>
      <c r="PWU7" s="516"/>
      <c r="PWV7" s="516" t="s">
        <v>3318</v>
      </c>
      <c r="PWW7" s="516" t="s">
        <v>3319</v>
      </c>
      <c r="PWX7" s="516" t="s">
        <v>3325</v>
      </c>
      <c r="PWY7" s="516" t="s">
        <v>666</v>
      </c>
      <c r="PWZ7" s="516"/>
      <c r="PXA7" s="516" t="s">
        <v>3318</v>
      </c>
      <c r="PXB7" s="516" t="s">
        <v>3319</v>
      </c>
      <c r="PXC7" s="516" t="s">
        <v>3325</v>
      </c>
      <c r="PXD7" s="516" t="s">
        <v>666</v>
      </c>
      <c r="PXE7" s="516"/>
      <c r="PXF7" s="516" t="s">
        <v>3318</v>
      </c>
      <c r="PXG7" s="516" t="s">
        <v>3319</v>
      </c>
      <c r="PXH7" s="516" t="s">
        <v>3325</v>
      </c>
      <c r="PXI7" s="516" t="s">
        <v>666</v>
      </c>
      <c r="PXJ7" s="516"/>
      <c r="PXK7" s="516" t="s">
        <v>3318</v>
      </c>
      <c r="PXL7" s="516" t="s">
        <v>3319</v>
      </c>
      <c r="PXM7" s="516" t="s">
        <v>3325</v>
      </c>
      <c r="PXN7" s="516" t="s">
        <v>666</v>
      </c>
      <c r="PXO7" s="516"/>
      <c r="PXP7" s="516" t="s">
        <v>3318</v>
      </c>
      <c r="PXQ7" s="516" t="s">
        <v>3319</v>
      </c>
      <c r="PXR7" s="516" t="s">
        <v>3325</v>
      </c>
      <c r="PXS7" s="516" t="s">
        <v>666</v>
      </c>
      <c r="PXT7" s="516"/>
      <c r="PXU7" s="516" t="s">
        <v>3318</v>
      </c>
      <c r="PXV7" s="516" t="s">
        <v>3319</v>
      </c>
      <c r="PXW7" s="516" t="s">
        <v>3325</v>
      </c>
      <c r="PXX7" s="516" t="s">
        <v>666</v>
      </c>
      <c r="PXY7" s="516"/>
      <c r="PXZ7" s="516" t="s">
        <v>3318</v>
      </c>
      <c r="PYA7" s="516" t="s">
        <v>3319</v>
      </c>
      <c r="PYB7" s="516" t="s">
        <v>3325</v>
      </c>
      <c r="PYC7" s="516" t="s">
        <v>666</v>
      </c>
      <c r="PYD7" s="516"/>
      <c r="PYE7" s="516" t="s">
        <v>3318</v>
      </c>
      <c r="PYF7" s="516" t="s">
        <v>3319</v>
      </c>
      <c r="PYG7" s="516" t="s">
        <v>3325</v>
      </c>
      <c r="PYH7" s="516" t="s">
        <v>666</v>
      </c>
      <c r="PYI7" s="516"/>
      <c r="PYJ7" s="516" t="s">
        <v>3318</v>
      </c>
      <c r="PYK7" s="516" t="s">
        <v>3319</v>
      </c>
      <c r="PYL7" s="516" t="s">
        <v>3325</v>
      </c>
      <c r="PYM7" s="516" t="s">
        <v>666</v>
      </c>
      <c r="PYN7" s="516"/>
      <c r="PYO7" s="516" t="s">
        <v>3318</v>
      </c>
      <c r="PYP7" s="516" t="s">
        <v>3319</v>
      </c>
      <c r="PYQ7" s="516" t="s">
        <v>3325</v>
      </c>
      <c r="PYR7" s="516" t="s">
        <v>666</v>
      </c>
      <c r="PYS7" s="516"/>
      <c r="PYT7" s="516" t="s">
        <v>3318</v>
      </c>
      <c r="PYU7" s="516" t="s">
        <v>3319</v>
      </c>
      <c r="PYV7" s="516" t="s">
        <v>3325</v>
      </c>
      <c r="PYW7" s="516" t="s">
        <v>666</v>
      </c>
      <c r="PYX7" s="516"/>
      <c r="PYY7" s="516" t="s">
        <v>3318</v>
      </c>
      <c r="PYZ7" s="516" t="s">
        <v>3319</v>
      </c>
      <c r="PZA7" s="516" t="s">
        <v>3325</v>
      </c>
      <c r="PZB7" s="516" t="s">
        <v>666</v>
      </c>
      <c r="PZC7" s="516"/>
      <c r="PZD7" s="516" t="s">
        <v>3318</v>
      </c>
      <c r="PZE7" s="516" t="s">
        <v>3319</v>
      </c>
      <c r="PZF7" s="516" t="s">
        <v>3325</v>
      </c>
      <c r="PZG7" s="516" t="s">
        <v>666</v>
      </c>
      <c r="PZH7" s="516"/>
      <c r="PZI7" s="516" t="s">
        <v>3318</v>
      </c>
      <c r="PZJ7" s="516" t="s">
        <v>3319</v>
      </c>
      <c r="PZK7" s="516" t="s">
        <v>3325</v>
      </c>
      <c r="PZL7" s="516" t="s">
        <v>666</v>
      </c>
      <c r="PZM7" s="516"/>
      <c r="PZN7" s="516" t="s">
        <v>3318</v>
      </c>
      <c r="PZO7" s="516" t="s">
        <v>3319</v>
      </c>
      <c r="PZP7" s="516" t="s">
        <v>3325</v>
      </c>
      <c r="PZQ7" s="516" t="s">
        <v>666</v>
      </c>
      <c r="PZR7" s="516"/>
      <c r="PZS7" s="516" t="s">
        <v>3318</v>
      </c>
      <c r="PZT7" s="516" t="s">
        <v>3319</v>
      </c>
      <c r="PZU7" s="516" t="s">
        <v>3325</v>
      </c>
      <c r="PZV7" s="516" t="s">
        <v>666</v>
      </c>
      <c r="PZW7" s="516"/>
      <c r="PZX7" s="516" t="s">
        <v>3318</v>
      </c>
      <c r="PZY7" s="516" t="s">
        <v>3319</v>
      </c>
      <c r="PZZ7" s="516" t="s">
        <v>3325</v>
      </c>
      <c r="QAA7" s="516" t="s">
        <v>666</v>
      </c>
      <c r="QAB7" s="516"/>
      <c r="QAC7" s="516" t="s">
        <v>3318</v>
      </c>
      <c r="QAD7" s="516" t="s">
        <v>3319</v>
      </c>
      <c r="QAE7" s="516" t="s">
        <v>3325</v>
      </c>
      <c r="QAF7" s="516" t="s">
        <v>666</v>
      </c>
      <c r="QAG7" s="516"/>
      <c r="QAH7" s="516" t="s">
        <v>3318</v>
      </c>
      <c r="QAI7" s="516" t="s">
        <v>3319</v>
      </c>
      <c r="QAJ7" s="516" t="s">
        <v>3325</v>
      </c>
      <c r="QAK7" s="516" t="s">
        <v>666</v>
      </c>
      <c r="QAL7" s="516"/>
      <c r="QAM7" s="516" t="s">
        <v>3318</v>
      </c>
      <c r="QAN7" s="516" t="s">
        <v>3319</v>
      </c>
      <c r="QAO7" s="516" t="s">
        <v>3325</v>
      </c>
      <c r="QAP7" s="516" t="s">
        <v>666</v>
      </c>
      <c r="QAQ7" s="516"/>
      <c r="QAR7" s="516" t="s">
        <v>3318</v>
      </c>
      <c r="QAS7" s="516" t="s">
        <v>3319</v>
      </c>
      <c r="QAT7" s="516" t="s">
        <v>3325</v>
      </c>
      <c r="QAU7" s="516" t="s">
        <v>666</v>
      </c>
      <c r="QAV7" s="516"/>
      <c r="QAW7" s="516" t="s">
        <v>3318</v>
      </c>
      <c r="QAX7" s="516" t="s">
        <v>3319</v>
      </c>
      <c r="QAY7" s="516" t="s">
        <v>3325</v>
      </c>
      <c r="QAZ7" s="516" t="s">
        <v>666</v>
      </c>
      <c r="QBA7" s="516"/>
      <c r="QBB7" s="516" t="s">
        <v>3318</v>
      </c>
      <c r="QBC7" s="516" t="s">
        <v>3319</v>
      </c>
      <c r="QBD7" s="516" t="s">
        <v>3325</v>
      </c>
      <c r="QBE7" s="516" t="s">
        <v>666</v>
      </c>
      <c r="QBF7" s="516"/>
      <c r="QBG7" s="516" t="s">
        <v>3318</v>
      </c>
      <c r="QBH7" s="516" t="s">
        <v>3319</v>
      </c>
      <c r="QBI7" s="516" t="s">
        <v>3325</v>
      </c>
      <c r="QBJ7" s="516" t="s">
        <v>666</v>
      </c>
      <c r="QBK7" s="516"/>
      <c r="QBL7" s="516" t="s">
        <v>3318</v>
      </c>
      <c r="QBM7" s="516" t="s">
        <v>3319</v>
      </c>
      <c r="QBN7" s="516" t="s">
        <v>3325</v>
      </c>
      <c r="QBO7" s="516" t="s">
        <v>666</v>
      </c>
      <c r="QBP7" s="516"/>
      <c r="QBQ7" s="516" t="s">
        <v>3318</v>
      </c>
      <c r="QBR7" s="516" t="s">
        <v>3319</v>
      </c>
      <c r="QBS7" s="516" t="s">
        <v>3325</v>
      </c>
      <c r="QBT7" s="516" t="s">
        <v>666</v>
      </c>
      <c r="QBU7" s="516"/>
      <c r="QBV7" s="516" t="s">
        <v>3318</v>
      </c>
      <c r="QBW7" s="516" t="s">
        <v>3319</v>
      </c>
      <c r="QBX7" s="516" t="s">
        <v>3325</v>
      </c>
      <c r="QBY7" s="516" t="s">
        <v>666</v>
      </c>
      <c r="QBZ7" s="516"/>
      <c r="QCA7" s="516" t="s">
        <v>3318</v>
      </c>
      <c r="QCB7" s="516" t="s">
        <v>3319</v>
      </c>
      <c r="QCC7" s="516" t="s">
        <v>3325</v>
      </c>
      <c r="QCD7" s="516" t="s">
        <v>666</v>
      </c>
      <c r="QCE7" s="516"/>
      <c r="QCF7" s="516" t="s">
        <v>3318</v>
      </c>
      <c r="QCG7" s="516" t="s">
        <v>3319</v>
      </c>
      <c r="QCH7" s="516" t="s">
        <v>3325</v>
      </c>
      <c r="QCI7" s="516" t="s">
        <v>666</v>
      </c>
      <c r="QCJ7" s="516"/>
      <c r="QCK7" s="516" t="s">
        <v>3318</v>
      </c>
      <c r="QCL7" s="516" t="s">
        <v>3319</v>
      </c>
      <c r="QCM7" s="516" t="s">
        <v>3325</v>
      </c>
      <c r="QCN7" s="516" t="s">
        <v>666</v>
      </c>
      <c r="QCO7" s="516"/>
      <c r="QCP7" s="516" t="s">
        <v>3318</v>
      </c>
      <c r="QCQ7" s="516" t="s">
        <v>3319</v>
      </c>
      <c r="QCR7" s="516" t="s">
        <v>3325</v>
      </c>
      <c r="QCS7" s="516" t="s">
        <v>666</v>
      </c>
      <c r="QCT7" s="516"/>
      <c r="QCU7" s="516" t="s">
        <v>3318</v>
      </c>
      <c r="QCV7" s="516" t="s">
        <v>3319</v>
      </c>
      <c r="QCW7" s="516" t="s">
        <v>3325</v>
      </c>
      <c r="QCX7" s="516" t="s">
        <v>666</v>
      </c>
      <c r="QCY7" s="516"/>
      <c r="QCZ7" s="516" t="s">
        <v>3318</v>
      </c>
      <c r="QDA7" s="516" t="s">
        <v>3319</v>
      </c>
      <c r="QDB7" s="516" t="s">
        <v>3325</v>
      </c>
      <c r="QDC7" s="516" t="s">
        <v>666</v>
      </c>
      <c r="QDD7" s="516"/>
      <c r="QDE7" s="516" t="s">
        <v>3318</v>
      </c>
      <c r="QDF7" s="516" t="s">
        <v>3319</v>
      </c>
      <c r="QDG7" s="516" t="s">
        <v>3325</v>
      </c>
      <c r="QDH7" s="516" t="s">
        <v>666</v>
      </c>
      <c r="QDI7" s="516"/>
      <c r="QDJ7" s="516" t="s">
        <v>3318</v>
      </c>
      <c r="QDK7" s="516" t="s">
        <v>3319</v>
      </c>
      <c r="QDL7" s="516" t="s">
        <v>3325</v>
      </c>
      <c r="QDM7" s="516" t="s">
        <v>666</v>
      </c>
      <c r="QDN7" s="516"/>
      <c r="QDO7" s="516" t="s">
        <v>3318</v>
      </c>
      <c r="QDP7" s="516" t="s">
        <v>3319</v>
      </c>
      <c r="QDQ7" s="516" t="s">
        <v>3325</v>
      </c>
      <c r="QDR7" s="516" t="s">
        <v>666</v>
      </c>
      <c r="QDS7" s="516"/>
      <c r="QDT7" s="516" t="s">
        <v>3318</v>
      </c>
      <c r="QDU7" s="516" t="s">
        <v>3319</v>
      </c>
      <c r="QDV7" s="516" t="s">
        <v>3325</v>
      </c>
      <c r="QDW7" s="516" t="s">
        <v>666</v>
      </c>
      <c r="QDX7" s="516"/>
      <c r="QDY7" s="516" t="s">
        <v>3318</v>
      </c>
      <c r="QDZ7" s="516" t="s">
        <v>3319</v>
      </c>
      <c r="QEA7" s="516" t="s">
        <v>3325</v>
      </c>
      <c r="QEB7" s="516" t="s">
        <v>666</v>
      </c>
      <c r="QEC7" s="516"/>
      <c r="QED7" s="516" t="s">
        <v>3318</v>
      </c>
      <c r="QEE7" s="516" t="s">
        <v>3319</v>
      </c>
      <c r="QEF7" s="516" t="s">
        <v>3325</v>
      </c>
      <c r="QEG7" s="516" t="s">
        <v>666</v>
      </c>
      <c r="QEH7" s="516"/>
      <c r="QEI7" s="516" t="s">
        <v>3318</v>
      </c>
      <c r="QEJ7" s="516" t="s">
        <v>3319</v>
      </c>
      <c r="QEK7" s="516" t="s">
        <v>3325</v>
      </c>
      <c r="QEL7" s="516" t="s">
        <v>666</v>
      </c>
      <c r="QEM7" s="516"/>
      <c r="QEN7" s="516" t="s">
        <v>3318</v>
      </c>
      <c r="QEO7" s="516" t="s">
        <v>3319</v>
      </c>
      <c r="QEP7" s="516" t="s">
        <v>3325</v>
      </c>
      <c r="QEQ7" s="516" t="s">
        <v>666</v>
      </c>
      <c r="QER7" s="516"/>
      <c r="QES7" s="516" t="s">
        <v>3318</v>
      </c>
      <c r="QET7" s="516" t="s">
        <v>3319</v>
      </c>
      <c r="QEU7" s="516" t="s">
        <v>3325</v>
      </c>
      <c r="QEV7" s="516" t="s">
        <v>666</v>
      </c>
      <c r="QEW7" s="516"/>
      <c r="QEX7" s="516" t="s">
        <v>3318</v>
      </c>
      <c r="QEY7" s="516" t="s">
        <v>3319</v>
      </c>
      <c r="QEZ7" s="516" t="s">
        <v>3325</v>
      </c>
      <c r="QFA7" s="516" t="s">
        <v>666</v>
      </c>
      <c r="QFB7" s="516"/>
      <c r="QFC7" s="516" t="s">
        <v>3318</v>
      </c>
      <c r="QFD7" s="516" t="s">
        <v>3319</v>
      </c>
      <c r="QFE7" s="516" t="s">
        <v>3325</v>
      </c>
      <c r="QFF7" s="516" t="s">
        <v>666</v>
      </c>
      <c r="QFG7" s="516"/>
      <c r="QFH7" s="516" t="s">
        <v>3318</v>
      </c>
      <c r="QFI7" s="516" t="s">
        <v>3319</v>
      </c>
      <c r="QFJ7" s="516" t="s">
        <v>3325</v>
      </c>
      <c r="QFK7" s="516" t="s">
        <v>666</v>
      </c>
      <c r="QFL7" s="516"/>
      <c r="QFM7" s="516" t="s">
        <v>3318</v>
      </c>
      <c r="QFN7" s="516" t="s">
        <v>3319</v>
      </c>
      <c r="QFO7" s="516" t="s">
        <v>3325</v>
      </c>
      <c r="QFP7" s="516" t="s">
        <v>666</v>
      </c>
      <c r="QFQ7" s="516"/>
      <c r="QFR7" s="516" t="s">
        <v>3318</v>
      </c>
      <c r="QFS7" s="516" t="s">
        <v>3319</v>
      </c>
      <c r="QFT7" s="516" t="s">
        <v>3325</v>
      </c>
      <c r="QFU7" s="516" t="s">
        <v>666</v>
      </c>
      <c r="QFV7" s="516"/>
      <c r="QFW7" s="516" t="s">
        <v>3318</v>
      </c>
      <c r="QFX7" s="516" t="s">
        <v>3319</v>
      </c>
      <c r="QFY7" s="516" t="s">
        <v>3325</v>
      </c>
      <c r="QFZ7" s="516" t="s">
        <v>666</v>
      </c>
      <c r="QGA7" s="516"/>
      <c r="QGB7" s="516" t="s">
        <v>3318</v>
      </c>
      <c r="QGC7" s="516" t="s">
        <v>3319</v>
      </c>
      <c r="QGD7" s="516" t="s">
        <v>3325</v>
      </c>
      <c r="QGE7" s="516" t="s">
        <v>666</v>
      </c>
      <c r="QGF7" s="516"/>
      <c r="QGG7" s="516" t="s">
        <v>3318</v>
      </c>
      <c r="QGH7" s="516" t="s">
        <v>3319</v>
      </c>
      <c r="QGI7" s="516" t="s">
        <v>3325</v>
      </c>
      <c r="QGJ7" s="516" t="s">
        <v>666</v>
      </c>
      <c r="QGK7" s="516"/>
      <c r="QGL7" s="516" t="s">
        <v>3318</v>
      </c>
      <c r="QGM7" s="516" t="s">
        <v>3319</v>
      </c>
      <c r="QGN7" s="516" t="s">
        <v>3325</v>
      </c>
      <c r="QGO7" s="516" t="s">
        <v>666</v>
      </c>
      <c r="QGP7" s="516"/>
      <c r="QGQ7" s="516" t="s">
        <v>3318</v>
      </c>
      <c r="QGR7" s="516" t="s">
        <v>3319</v>
      </c>
      <c r="QGS7" s="516" t="s">
        <v>3325</v>
      </c>
      <c r="QGT7" s="516" t="s">
        <v>666</v>
      </c>
      <c r="QGU7" s="516"/>
      <c r="QGV7" s="516" t="s">
        <v>3318</v>
      </c>
      <c r="QGW7" s="516" t="s">
        <v>3319</v>
      </c>
      <c r="QGX7" s="516" t="s">
        <v>3325</v>
      </c>
      <c r="QGY7" s="516" t="s">
        <v>666</v>
      </c>
      <c r="QGZ7" s="516"/>
      <c r="QHA7" s="516" t="s">
        <v>3318</v>
      </c>
      <c r="QHB7" s="516" t="s">
        <v>3319</v>
      </c>
      <c r="QHC7" s="516" t="s">
        <v>3325</v>
      </c>
      <c r="QHD7" s="516" t="s">
        <v>666</v>
      </c>
      <c r="QHE7" s="516"/>
      <c r="QHF7" s="516" t="s">
        <v>3318</v>
      </c>
      <c r="QHG7" s="516" t="s">
        <v>3319</v>
      </c>
      <c r="QHH7" s="516" t="s">
        <v>3325</v>
      </c>
      <c r="QHI7" s="516" t="s">
        <v>666</v>
      </c>
      <c r="QHJ7" s="516"/>
      <c r="QHK7" s="516" t="s">
        <v>3318</v>
      </c>
      <c r="QHL7" s="516" t="s">
        <v>3319</v>
      </c>
      <c r="QHM7" s="516" t="s">
        <v>3325</v>
      </c>
      <c r="QHN7" s="516" t="s">
        <v>666</v>
      </c>
      <c r="QHO7" s="516"/>
      <c r="QHP7" s="516" t="s">
        <v>3318</v>
      </c>
      <c r="QHQ7" s="516" t="s">
        <v>3319</v>
      </c>
      <c r="QHR7" s="516" t="s">
        <v>3325</v>
      </c>
      <c r="QHS7" s="516" t="s">
        <v>666</v>
      </c>
      <c r="QHT7" s="516"/>
      <c r="QHU7" s="516" t="s">
        <v>3318</v>
      </c>
      <c r="QHV7" s="516" t="s">
        <v>3319</v>
      </c>
      <c r="QHW7" s="516" t="s">
        <v>3325</v>
      </c>
      <c r="QHX7" s="516" t="s">
        <v>666</v>
      </c>
      <c r="QHY7" s="516"/>
      <c r="QHZ7" s="516" t="s">
        <v>3318</v>
      </c>
      <c r="QIA7" s="516" t="s">
        <v>3319</v>
      </c>
      <c r="QIB7" s="516" t="s">
        <v>3325</v>
      </c>
      <c r="QIC7" s="516" t="s">
        <v>666</v>
      </c>
      <c r="QID7" s="516"/>
      <c r="QIE7" s="516" t="s">
        <v>3318</v>
      </c>
      <c r="QIF7" s="516" t="s">
        <v>3319</v>
      </c>
      <c r="QIG7" s="516" t="s">
        <v>3325</v>
      </c>
      <c r="QIH7" s="516" t="s">
        <v>666</v>
      </c>
      <c r="QII7" s="516"/>
      <c r="QIJ7" s="516" t="s">
        <v>3318</v>
      </c>
      <c r="QIK7" s="516" t="s">
        <v>3319</v>
      </c>
      <c r="QIL7" s="516" t="s">
        <v>3325</v>
      </c>
      <c r="QIM7" s="516" t="s">
        <v>666</v>
      </c>
      <c r="QIN7" s="516"/>
      <c r="QIO7" s="516" t="s">
        <v>3318</v>
      </c>
      <c r="QIP7" s="516" t="s">
        <v>3319</v>
      </c>
      <c r="QIQ7" s="516" t="s">
        <v>3325</v>
      </c>
      <c r="QIR7" s="516" t="s">
        <v>666</v>
      </c>
      <c r="QIS7" s="516"/>
      <c r="QIT7" s="516" t="s">
        <v>3318</v>
      </c>
      <c r="QIU7" s="516" t="s">
        <v>3319</v>
      </c>
      <c r="QIV7" s="516" t="s">
        <v>3325</v>
      </c>
      <c r="QIW7" s="516" t="s">
        <v>666</v>
      </c>
      <c r="QIX7" s="516"/>
      <c r="QIY7" s="516" t="s">
        <v>3318</v>
      </c>
      <c r="QIZ7" s="516" t="s">
        <v>3319</v>
      </c>
      <c r="QJA7" s="516" t="s">
        <v>3325</v>
      </c>
      <c r="QJB7" s="516" t="s">
        <v>666</v>
      </c>
      <c r="QJC7" s="516"/>
      <c r="QJD7" s="516" t="s">
        <v>3318</v>
      </c>
      <c r="QJE7" s="516" t="s">
        <v>3319</v>
      </c>
      <c r="QJF7" s="516" t="s">
        <v>3325</v>
      </c>
      <c r="QJG7" s="516" t="s">
        <v>666</v>
      </c>
      <c r="QJH7" s="516"/>
      <c r="QJI7" s="516" t="s">
        <v>3318</v>
      </c>
      <c r="QJJ7" s="516" t="s">
        <v>3319</v>
      </c>
      <c r="QJK7" s="516" t="s">
        <v>3325</v>
      </c>
      <c r="QJL7" s="516" t="s">
        <v>666</v>
      </c>
      <c r="QJM7" s="516"/>
      <c r="QJN7" s="516" t="s">
        <v>3318</v>
      </c>
      <c r="QJO7" s="516" t="s">
        <v>3319</v>
      </c>
      <c r="QJP7" s="516" t="s">
        <v>3325</v>
      </c>
      <c r="QJQ7" s="516" t="s">
        <v>666</v>
      </c>
      <c r="QJR7" s="516"/>
      <c r="QJS7" s="516" t="s">
        <v>3318</v>
      </c>
      <c r="QJT7" s="516" t="s">
        <v>3319</v>
      </c>
      <c r="QJU7" s="516" t="s">
        <v>3325</v>
      </c>
      <c r="QJV7" s="516" t="s">
        <v>666</v>
      </c>
      <c r="QJW7" s="516"/>
      <c r="QJX7" s="516" t="s">
        <v>3318</v>
      </c>
      <c r="QJY7" s="516" t="s">
        <v>3319</v>
      </c>
      <c r="QJZ7" s="516" t="s">
        <v>3325</v>
      </c>
      <c r="QKA7" s="516" t="s">
        <v>666</v>
      </c>
      <c r="QKB7" s="516"/>
      <c r="QKC7" s="516" t="s">
        <v>3318</v>
      </c>
      <c r="QKD7" s="516" t="s">
        <v>3319</v>
      </c>
      <c r="QKE7" s="516" t="s">
        <v>3325</v>
      </c>
      <c r="QKF7" s="516" t="s">
        <v>666</v>
      </c>
      <c r="QKG7" s="516"/>
      <c r="QKH7" s="516" t="s">
        <v>3318</v>
      </c>
      <c r="QKI7" s="516" t="s">
        <v>3319</v>
      </c>
      <c r="QKJ7" s="516" t="s">
        <v>3325</v>
      </c>
      <c r="QKK7" s="516" t="s">
        <v>666</v>
      </c>
      <c r="QKL7" s="516"/>
      <c r="QKM7" s="516" t="s">
        <v>3318</v>
      </c>
      <c r="QKN7" s="516" t="s">
        <v>3319</v>
      </c>
      <c r="QKO7" s="516" t="s">
        <v>3325</v>
      </c>
      <c r="QKP7" s="516" t="s">
        <v>666</v>
      </c>
      <c r="QKQ7" s="516"/>
      <c r="QKR7" s="516" t="s">
        <v>3318</v>
      </c>
      <c r="QKS7" s="516" t="s">
        <v>3319</v>
      </c>
      <c r="QKT7" s="516" t="s">
        <v>3325</v>
      </c>
      <c r="QKU7" s="516" t="s">
        <v>666</v>
      </c>
      <c r="QKV7" s="516"/>
      <c r="QKW7" s="516" t="s">
        <v>3318</v>
      </c>
      <c r="QKX7" s="516" t="s">
        <v>3319</v>
      </c>
      <c r="QKY7" s="516" t="s">
        <v>3325</v>
      </c>
      <c r="QKZ7" s="516" t="s">
        <v>666</v>
      </c>
      <c r="QLA7" s="516"/>
      <c r="QLB7" s="516" t="s">
        <v>3318</v>
      </c>
      <c r="QLC7" s="516" t="s">
        <v>3319</v>
      </c>
      <c r="QLD7" s="516" t="s">
        <v>3325</v>
      </c>
      <c r="QLE7" s="516" t="s">
        <v>666</v>
      </c>
      <c r="QLF7" s="516"/>
      <c r="QLG7" s="516" t="s">
        <v>3318</v>
      </c>
      <c r="QLH7" s="516" t="s">
        <v>3319</v>
      </c>
      <c r="QLI7" s="516" t="s">
        <v>3325</v>
      </c>
      <c r="QLJ7" s="516" t="s">
        <v>666</v>
      </c>
      <c r="QLK7" s="516"/>
      <c r="QLL7" s="516" t="s">
        <v>3318</v>
      </c>
      <c r="QLM7" s="516" t="s">
        <v>3319</v>
      </c>
      <c r="QLN7" s="516" t="s">
        <v>3325</v>
      </c>
      <c r="QLO7" s="516" t="s">
        <v>666</v>
      </c>
      <c r="QLP7" s="516"/>
      <c r="QLQ7" s="516" t="s">
        <v>3318</v>
      </c>
      <c r="QLR7" s="516" t="s">
        <v>3319</v>
      </c>
      <c r="QLS7" s="516" t="s">
        <v>3325</v>
      </c>
      <c r="QLT7" s="516" t="s">
        <v>666</v>
      </c>
      <c r="QLU7" s="516"/>
      <c r="QLV7" s="516" t="s">
        <v>3318</v>
      </c>
      <c r="QLW7" s="516" t="s">
        <v>3319</v>
      </c>
      <c r="QLX7" s="516" t="s">
        <v>3325</v>
      </c>
      <c r="QLY7" s="516" t="s">
        <v>666</v>
      </c>
      <c r="QLZ7" s="516"/>
      <c r="QMA7" s="516" t="s">
        <v>3318</v>
      </c>
      <c r="QMB7" s="516" t="s">
        <v>3319</v>
      </c>
      <c r="QMC7" s="516" t="s">
        <v>3325</v>
      </c>
      <c r="QMD7" s="516" t="s">
        <v>666</v>
      </c>
      <c r="QME7" s="516"/>
      <c r="QMF7" s="516" t="s">
        <v>3318</v>
      </c>
      <c r="QMG7" s="516" t="s">
        <v>3319</v>
      </c>
      <c r="QMH7" s="516" t="s">
        <v>3325</v>
      </c>
      <c r="QMI7" s="516" t="s">
        <v>666</v>
      </c>
      <c r="QMJ7" s="516"/>
      <c r="QMK7" s="516" t="s">
        <v>3318</v>
      </c>
      <c r="QML7" s="516" t="s">
        <v>3319</v>
      </c>
      <c r="QMM7" s="516" t="s">
        <v>3325</v>
      </c>
      <c r="QMN7" s="516" t="s">
        <v>666</v>
      </c>
      <c r="QMO7" s="516"/>
      <c r="QMP7" s="516" t="s">
        <v>3318</v>
      </c>
      <c r="QMQ7" s="516" t="s">
        <v>3319</v>
      </c>
      <c r="QMR7" s="516" t="s">
        <v>3325</v>
      </c>
      <c r="QMS7" s="516" t="s">
        <v>666</v>
      </c>
      <c r="QMT7" s="516"/>
      <c r="QMU7" s="516" t="s">
        <v>3318</v>
      </c>
      <c r="QMV7" s="516" t="s">
        <v>3319</v>
      </c>
      <c r="QMW7" s="516" t="s">
        <v>3325</v>
      </c>
      <c r="QMX7" s="516" t="s">
        <v>666</v>
      </c>
      <c r="QMY7" s="516"/>
      <c r="QMZ7" s="516" t="s">
        <v>3318</v>
      </c>
      <c r="QNA7" s="516" t="s">
        <v>3319</v>
      </c>
      <c r="QNB7" s="516" t="s">
        <v>3325</v>
      </c>
      <c r="QNC7" s="516" t="s">
        <v>666</v>
      </c>
      <c r="QND7" s="516"/>
      <c r="QNE7" s="516" t="s">
        <v>3318</v>
      </c>
      <c r="QNF7" s="516" t="s">
        <v>3319</v>
      </c>
      <c r="QNG7" s="516" t="s">
        <v>3325</v>
      </c>
      <c r="QNH7" s="516" t="s">
        <v>666</v>
      </c>
      <c r="QNI7" s="516"/>
      <c r="QNJ7" s="516" t="s">
        <v>3318</v>
      </c>
      <c r="QNK7" s="516" t="s">
        <v>3319</v>
      </c>
      <c r="QNL7" s="516" t="s">
        <v>3325</v>
      </c>
      <c r="QNM7" s="516" t="s">
        <v>666</v>
      </c>
      <c r="QNN7" s="516"/>
      <c r="QNO7" s="516" t="s">
        <v>3318</v>
      </c>
      <c r="QNP7" s="516" t="s">
        <v>3319</v>
      </c>
      <c r="QNQ7" s="516" t="s">
        <v>3325</v>
      </c>
      <c r="QNR7" s="516" t="s">
        <v>666</v>
      </c>
      <c r="QNS7" s="516"/>
      <c r="QNT7" s="516" t="s">
        <v>3318</v>
      </c>
      <c r="QNU7" s="516" t="s">
        <v>3319</v>
      </c>
      <c r="QNV7" s="516" t="s">
        <v>3325</v>
      </c>
      <c r="QNW7" s="516" t="s">
        <v>666</v>
      </c>
      <c r="QNX7" s="516"/>
      <c r="QNY7" s="516" t="s">
        <v>3318</v>
      </c>
      <c r="QNZ7" s="516" t="s">
        <v>3319</v>
      </c>
      <c r="QOA7" s="516" t="s">
        <v>3325</v>
      </c>
      <c r="QOB7" s="516" t="s">
        <v>666</v>
      </c>
      <c r="QOC7" s="516"/>
      <c r="QOD7" s="516" t="s">
        <v>3318</v>
      </c>
      <c r="QOE7" s="516" t="s">
        <v>3319</v>
      </c>
      <c r="QOF7" s="516" t="s">
        <v>3325</v>
      </c>
      <c r="QOG7" s="516" t="s">
        <v>666</v>
      </c>
      <c r="QOH7" s="516"/>
      <c r="QOI7" s="516" t="s">
        <v>3318</v>
      </c>
      <c r="QOJ7" s="516" t="s">
        <v>3319</v>
      </c>
      <c r="QOK7" s="516" t="s">
        <v>3325</v>
      </c>
      <c r="QOL7" s="516" t="s">
        <v>666</v>
      </c>
      <c r="QOM7" s="516"/>
      <c r="QON7" s="516" t="s">
        <v>3318</v>
      </c>
      <c r="QOO7" s="516" t="s">
        <v>3319</v>
      </c>
      <c r="QOP7" s="516" t="s">
        <v>3325</v>
      </c>
      <c r="QOQ7" s="516" t="s">
        <v>666</v>
      </c>
      <c r="QOR7" s="516"/>
      <c r="QOS7" s="516" t="s">
        <v>3318</v>
      </c>
      <c r="QOT7" s="516" t="s">
        <v>3319</v>
      </c>
      <c r="QOU7" s="516" t="s">
        <v>3325</v>
      </c>
      <c r="QOV7" s="516" t="s">
        <v>666</v>
      </c>
      <c r="QOW7" s="516"/>
      <c r="QOX7" s="516" t="s">
        <v>3318</v>
      </c>
      <c r="QOY7" s="516" t="s">
        <v>3319</v>
      </c>
      <c r="QOZ7" s="516" t="s">
        <v>3325</v>
      </c>
      <c r="QPA7" s="516" t="s">
        <v>666</v>
      </c>
      <c r="QPB7" s="516"/>
      <c r="QPC7" s="516" t="s">
        <v>3318</v>
      </c>
      <c r="QPD7" s="516" t="s">
        <v>3319</v>
      </c>
      <c r="QPE7" s="516" t="s">
        <v>3325</v>
      </c>
      <c r="QPF7" s="516" t="s">
        <v>666</v>
      </c>
      <c r="QPG7" s="516"/>
      <c r="QPH7" s="516" t="s">
        <v>3318</v>
      </c>
      <c r="QPI7" s="516" t="s">
        <v>3319</v>
      </c>
      <c r="QPJ7" s="516" t="s">
        <v>3325</v>
      </c>
      <c r="QPK7" s="516" t="s">
        <v>666</v>
      </c>
      <c r="QPL7" s="516"/>
      <c r="QPM7" s="516" t="s">
        <v>3318</v>
      </c>
      <c r="QPN7" s="516" t="s">
        <v>3319</v>
      </c>
      <c r="QPO7" s="516" t="s">
        <v>3325</v>
      </c>
      <c r="QPP7" s="516" t="s">
        <v>666</v>
      </c>
      <c r="QPQ7" s="516"/>
      <c r="QPR7" s="516" t="s">
        <v>3318</v>
      </c>
      <c r="QPS7" s="516" t="s">
        <v>3319</v>
      </c>
      <c r="QPT7" s="516" t="s">
        <v>3325</v>
      </c>
      <c r="QPU7" s="516" t="s">
        <v>666</v>
      </c>
      <c r="QPV7" s="516"/>
      <c r="QPW7" s="516" t="s">
        <v>3318</v>
      </c>
      <c r="QPX7" s="516" t="s">
        <v>3319</v>
      </c>
      <c r="QPY7" s="516" t="s">
        <v>3325</v>
      </c>
      <c r="QPZ7" s="516" t="s">
        <v>666</v>
      </c>
      <c r="QQA7" s="516"/>
      <c r="QQB7" s="516" t="s">
        <v>3318</v>
      </c>
      <c r="QQC7" s="516" t="s">
        <v>3319</v>
      </c>
      <c r="QQD7" s="516" t="s">
        <v>3325</v>
      </c>
      <c r="QQE7" s="516" t="s">
        <v>666</v>
      </c>
      <c r="QQF7" s="516"/>
      <c r="QQG7" s="516" t="s">
        <v>3318</v>
      </c>
      <c r="QQH7" s="516" t="s">
        <v>3319</v>
      </c>
      <c r="QQI7" s="516" t="s">
        <v>3325</v>
      </c>
      <c r="QQJ7" s="516" t="s">
        <v>666</v>
      </c>
      <c r="QQK7" s="516"/>
      <c r="QQL7" s="516" t="s">
        <v>3318</v>
      </c>
      <c r="QQM7" s="516" t="s">
        <v>3319</v>
      </c>
      <c r="QQN7" s="516" t="s">
        <v>3325</v>
      </c>
      <c r="QQO7" s="516" t="s">
        <v>666</v>
      </c>
      <c r="QQP7" s="516"/>
      <c r="QQQ7" s="516" t="s">
        <v>3318</v>
      </c>
      <c r="QQR7" s="516" t="s">
        <v>3319</v>
      </c>
      <c r="QQS7" s="516" t="s">
        <v>3325</v>
      </c>
      <c r="QQT7" s="516" t="s">
        <v>666</v>
      </c>
      <c r="QQU7" s="516"/>
      <c r="QQV7" s="516" t="s">
        <v>3318</v>
      </c>
      <c r="QQW7" s="516" t="s">
        <v>3319</v>
      </c>
      <c r="QQX7" s="516" t="s">
        <v>3325</v>
      </c>
      <c r="QQY7" s="516" t="s">
        <v>666</v>
      </c>
      <c r="QQZ7" s="516"/>
      <c r="QRA7" s="516" t="s">
        <v>3318</v>
      </c>
      <c r="QRB7" s="516" t="s">
        <v>3319</v>
      </c>
      <c r="QRC7" s="516" t="s">
        <v>3325</v>
      </c>
      <c r="QRD7" s="516" t="s">
        <v>666</v>
      </c>
      <c r="QRE7" s="516"/>
      <c r="QRF7" s="516" t="s">
        <v>3318</v>
      </c>
      <c r="QRG7" s="516" t="s">
        <v>3319</v>
      </c>
      <c r="QRH7" s="516" t="s">
        <v>3325</v>
      </c>
      <c r="QRI7" s="516" t="s">
        <v>666</v>
      </c>
      <c r="QRJ7" s="516"/>
      <c r="QRK7" s="516" t="s">
        <v>3318</v>
      </c>
      <c r="QRL7" s="516" t="s">
        <v>3319</v>
      </c>
      <c r="QRM7" s="516" t="s">
        <v>3325</v>
      </c>
      <c r="QRN7" s="516" t="s">
        <v>666</v>
      </c>
      <c r="QRO7" s="516"/>
      <c r="QRP7" s="516" t="s">
        <v>3318</v>
      </c>
      <c r="QRQ7" s="516" t="s">
        <v>3319</v>
      </c>
      <c r="QRR7" s="516" t="s">
        <v>3325</v>
      </c>
      <c r="QRS7" s="516" t="s">
        <v>666</v>
      </c>
      <c r="QRT7" s="516"/>
      <c r="QRU7" s="516" t="s">
        <v>3318</v>
      </c>
      <c r="QRV7" s="516" t="s">
        <v>3319</v>
      </c>
      <c r="QRW7" s="516" t="s">
        <v>3325</v>
      </c>
      <c r="QRX7" s="516" t="s">
        <v>666</v>
      </c>
      <c r="QRY7" s="516"/>
      <c r="QRZ7" s="516" t="s">
        <v>3318</v>
      </c>
      <c r="QSA7" s="516" t="s">
        <v>3319</v>
      </c>
      <c r="QSB7" s="516" t="s">
        <v>3325</v>
      </c>
      <c r="QSC7" s="516" t="s">
        <v>666</v>
      </c>
      <c r="QSD7" s="516"/>
      <c r="QSE7" s="516" t="s">
        <v>3318</v>
      </c>
      <c r="QSF7" s="516" t="s">
        <v>3319</v>
      </c>
      <c r="QSG7" s="516" t="s">
        <v>3325</v>
      </c>
      <c r="QSH7" s="516" t="s">
        <v>666</v>
      </c>
      <c r="QSI7" s="516"/>
      <c r="QSJ7" s="516" t="s">
        <v>3318</v>
      </c>
      <c r="QSK7" s="516" t="s">
        <v>3319</v>
      </c>
      <c r="QSL7" s="516" t="s">
        <v>3325</v>
      </c>
      <c r="QSM7" s="516" t="s">
        <v>666</v>
      </c>
      <c r="QSN7" s="516"/>
      <c r="QSO7" s="516" t="s">
        <v>3318</v>
      </c>
      <c r="QSP7" s="516" t="s">
        <v>3319</v>
      </c>
      <c r="QSQ7" s="516" t="s">
        <v>3325</v>
      </c>
      <c r="QSR7" s="516" t="s">
        <v>666</v>
      </c>
      <c r="QSS7" s="516"/>
      <c r="QST7" s="516" t="s">
        <v>3318</v>
      </c>
      <c r="QSU7" s="516" t="s">
        <v>3319</v>
      </c>
      <c r="QSV7" s="516" t="s">
        <v>3325</v>
      </c>
      <c r="QSW7" s="516" t="s">
        <v>666</v>
      </c>
      <c r="QSX7" s="516"/>
      <c r="QSY7" s="516" t="s">
        <v>3318</v>
      </c>
      <c r="QSZ7" s="516" t="s">
        <v>3319</v>
      </c>
      <c r="QTA7" s="516" t="s">
        <v>3325</v>
      </c>
      <c r="QTB7" s="516" t="s">
        <v>666</v>
      </c>
      <c r="QTC7" s="516"/>
      <c r="QTD7" s="516" t="s">
        <v>3318</v>
      </c>
      <c r="QTE7" s="516" t="s">
        <v>3319</v>
      </c>
      <c r="QTF7" s="516" t="s">
        <v>3325</v>
      </c>
      <c r="QTG7" s="516" t="s">
        <v>666</v>
      </c>
      <c r="QTH7" s="516"/>
      <c r="QTI7" s="516" t="s">
        <v>3318</v>
      </c>
      <c r="QTJ7" s="516" t="s">
        <v>3319</v>
      </c>
      <c r="QTK7" s="516" t="s">
        <v>3325</v>
      </c>
      <c r="QTL7" s="516" t="s">
        <v>666</v>
      </c>
      <c r="QTM7" s="516"/>
      <c r="QTN7" s="516" t="s">
        <v>3318</v>
      </c>
      <c r="QTO7" s="516" t="s">
        <v>3319</v>
      </c>
      <c r="QTP7" s="516" t="s">
        <v>3325</v>
      </c>
      <c r="QTQ7" s="516" t="s">
        <v>666</v>
      </c>
      <c r="QTR7" s="516"/>
      <c r="QTS7" s="516" t="s">
        <v>3318</v>
      </c>
      <c r="QTT7" s="516" t="s">
        <v>3319</v>
      </c>
      <c r="QTU7" s="516" t="s">
        <v>3325</v>
      </c>
      <c r="QTV7" s="516" t="s">
        <v>666</v>
      </c>
      <c r="QTW7" s="516"/>
      <c r="QTX7" s="516" t="s">
        <v>3318</v>
      </c>
      <c r="QTY7" s="516" t="s">
        <v>3319</v>
      </c>
      <c r="QTZ7" s="516" t="s">
        <v>3325</v>
      </c>
      <c r="QUA7" s="516" t="s">
        <v>666</v>
      </c>
      <c r="QUB7" s="516"/>
      <c r="QUC7" s="516" t="s">
        <v>3318</v>
      </c>
      <c r="QUD7" s="516" t="s">
        <v>3319</v>
      </c>
      <c r="QUE7" s="516" t="s">
        <v>3325</v>
      </c>
      <c r="QUF7" s="516" t="s">
        <v>666</v>
      </c>
      <c r="QUG7" s="516"/>
      <c r="QUH7" s="516" t="s">
        <v>3318</v>
      </c>
      <c r="QUI7" s="516" t="s">
        <v>3319</v>
      </c>
      <c r="QUJ7" s="516" t="s">
        <v>3325</v>
      </c>
      <c r="QUK7" s="516" t="s">
        <v>666</v>
      </c>
      <c r="QUL7" s="516"/>
      <c r="QUM7" s="516" t="s">
        <v>3318</v>
      </c>
      <c r="QUN7" s="516" t="s">
        <v>3319</v>
      </c>
      <c r="QUO7" s="516" t="s">
        <v>3325</v>
      </c>
      <c r="QUP7" s="516" t="s">
        <v>666</v>
      </c>
      <c r="QUQ7" s="516"/>
      <c r="QUR7" s="516" t="s">
        <v>3318</v>
      </c>
      <c r="QUS7" s="516" t="s">
        <v>3319</v>
      </c>
      <c r="QUT7" s="516" t="s">
        <v>3325</v>
      </c>
      <c r="QUU7" s="516" t="s">
        <v>666</v>
      </c>
      <c r="QUV7" s="516"/>
      <c r="QUW7" s="516" t="s">
        <v>3318</v>
      </c>
      <c r="QUX7" s="516" t="s">
        <v>3319</v>
      </c>
      <c r="QUY7" s="516" t="s">
        <v>3325</v>
      </c>
      <c r="QUZ7" s="516" t="s">
        <v>666</v>
      </c>
      <c r="QVA7" s="516"/>
      <c r="QVB7" s="516" t="s">
        <v>3318</v>
      </c>
      <c r="QVC7" s="516" t="s">
        <v>3319</v>
      </c>
      <c r="QVD7" s="516" t="s">
        <v>3325</v>
      </c>
      <c r="QVE7" s="516" t="s">
        <v>666</v>
      </c>
      <c r="QVF7" s="516"/>
      <c r="QVG7" s="516" t="s">
        <v>3318</v>
      </c>
      <c r="QVH7" s="516" t="s">
        <v>3319</v>
      </c>
      <c r="QVI7" s="516" t="s">
        <v>3325</v>
      </c>
      <c r="QVJ7" s="516" t="s">
        <v>666</v>
      </c>
      <c r="QVK7" s="516"/>
      <c r="QVL7" s="516" t="s">
        <v>3318</v>
      </c>
      <c r="QVM7" s="516" t="s">
        <v>3319</v>
      </c>
      <c r="QVN7" s="516" t="s">
        <v>3325</v>
      </c>
      <c r="QVO7" s="516" t="s">
        <v>666</v>
      </c>
      <c r="QVP7" s="516"/>
      <c r="QVQ7" s="516" t="s">
        <v>3318</v>
      </c>
      <c r="QVR7" s="516" t="s">
        <v>3319</v>
      </c>
      <c r="QVS7" s="516" t="s">
        <v>3325</v>
      </c>
      <c r="QVT7" s="516" t="s">
        <v>666</v>
      </c>
      <c r="QVU7" s="516"/>
      <c r="QVV7" s="516" t="s">
        <v>3318</v>
      </c>
      <c r="QVW7" s="516" t="s">
        <v>3319</v>
      </c>
      <c r="QVX7" s="516" t="s">
        <v>3325</v>
      </c>
      <c r="QVY7" s="516" t="s">
        <v>666</v>
      </c>
      <c r="QVZ7" s="516"/>
      <c r="QWA7" s="516" t="s">
        <v>3318</v>
      </c>
      <c r="QWB7" s="516" t="s">
        <v>3319</v>
      </c>
      <c r="QWC7" s="516" t="s">
        <v>3325</v>
      </c>
      <c r="QWD7" s="516" t="s">
        <v>666</v>
      </c>
      <c r="QWE7" s="516"/>
      <c r="QWF7" s="516" t="s">
        <v>3318</v>
      </c>
      <c r="QWG7" s="516" t="s">
        <v>3319</v>
      </c>
      <c r="QWH7" s="516" t="s">
        <v>3325</v>
      </c>
      <c r="QWI7" s="516" t="s">
        <v>666</v>
      </c>
      <c r="QWJ7" s="516"/>
      <c r="QWK7" s="516" t="s">
        <v>3318</v>
      </c>
      <c r="QWL7" s="516" t="s">
        <v>3319</v>
      </c>
      <c r="QWM7" s="516" t="s">
        <v>3325</v>
      </c>
      <c r="QWN7" s="516" t="s">
        <v>666</v>
      </c>
      <c r="QWO7" s="516"/>
      <c r="QWP7" s="516" t="s">
        <v>3318</v>
      </c>
      <c r="QWQ7" s="516" t="s">
        <v>3319</v>
      </c>
      <c r="QWR7" s="516" t="s">
        <v>3325</v>
      </c>
      <c r="QWS7" s="516" t="s">
        <v>666</v>
      </c>
      <c r="QWT7" s="516"/>
      <c r="QWU7" s="516" t="s">
        <v>3318</v>
      </c>
      <c r="QWV7" s="516" t="s">
        <v>3319</v>
      </c>
      <c r="QWW7" s="516" t="s">
        <v>3325</v>
      </c>
      <c r="QWX7" s="516" t="s">
        <v>666</v>
      </c>
      <c r="QWY7" s="516"/>
      <c r="QWZ7" s="516" t="s">
        <v>3318</v>
      </c>
      <c r="QXA7" s="516" t="s">
        <v>3319</v>
      </c>
      <c r="QXB7" s="516" t="s">
        <v>3325</v>
      </c>
      <c r="QXC7" s="516" t="s">
        <v>666</v>
      </c>
      <c r="QXD7" s="516"/>
      <c r="QXE7" s="516" t="s">
        <v>3318</v>
      </c>
      <c r="QXF7" s="516" t="s">
        <v>3319</v>
      </c>
      <c r="QXG7" s="516" t="s">
        <v>3325</v>
      </c>
      <c r="QXH7" s="516" t="s">
        <v>666</v>
      </c>
      <c r="QXI7" s="516"/>
      <c r="QXJ7" s="516" t="s">
        <v>3318</v>
      </c>
      <c r="QXK7" s="516" t="s">
        <v>3319</v>
      </c>
      <c r="QXL7" s="516" t="s">
        <v>3325</v>
      </c>
      <c r="QXM7" s="516" t="s">
        <v>666</v>
      </c>
      <c r="QXN7" s="516"/>
      <c r="QXO7" s="516" t="s">
        <v>3318</v>
      </c>
      <c r="QXP7" s="516" t="s">
        <v>3319</v>
      </c>
      <c r="QXQ7" s="516" t="s">
        <v>3325</v>
      </c>
      <c r="QXR7" s="516" t="s">
        <v>666</v>
      </c>
      <c r="QXS7" s="516"/>
      <c r="QXT7" s="516" t="s">
        <v>3318</v>
      </c>
      <c r="QXU7" s="516" t="s">
        <v>3319</v>
      </c>
      <c r="QXV7" s="516" t="s">
        <v>3325</v>
      </c>
      <c r="QXW7" s="516" t="s">
        <v>666</v>
      </c>
      <c r="QXX7" s="516"/>
      <c r="QXY7" s="516" t="s">
        <v>3318</v>
      </c>
      <c r="QXZ7" s="516" t="s">
        <v>3319</v>
      </c>
      <c r="QYA7" s="516" t="s">
        <v>3325</v>
      </c>
      <c r="QYB7" s="516" t="s">
        <v>666</v>
      </c>
      <c r="QYC7" s="516"/>
      <c r="QYD7" s="516" t="s">
        <v>3318</v>
      </c>
      <c r="QYE7" s="516" t="s">
        <v>3319</v>
      </c>
      <c r="QYF7" s="516" t="s">
        <v>3325</v>
      </c>
      <c r="QYG7" s="516" t="s">
        <v>666</v>
      </c>
      <c r="QYH7" s="516"/>
      <c r="QYI7" s="516" t="s">
        <v>3318</v>
      </c>
      <c r="QYJ7" s="516" t="s">
        <v>3319</v>
      </c>
      <c r="QYK7" s="516" t="s">
        <v>3325</v>
      </c>
      <c r="QYL7" s="516" t="s">
        <v>666</v>
      </c>
      <c r="QYM7" s="516"/>
      <c r="QYN7" s="516" t="s">
        <v>3318</v>
      </c>
      <c r="QYO7" s="516" t="s">
        <v>3319</v>
      </c>
      <c r="QYP7" s="516" t="s">
        <v>3325</v>
      </c>
      <c r="QYQ7" s="516" t="s">
        <v>666</v>
      </c>
      <c r="QYR7" s="516"/>
      <c r="QYS7" s="516" t="s">
        <v>3318</v>
      </c>
      <c r="QYT7" s="516" t="s">
        <v>3319</v>
      </c>
      <c r="QYU7" s="516" t="s">
        <v>3325</v>
      </c>
      <c r="QYV7" s="516" t="s">
        <v>666</v>
      </c>
      <c r="QYW7" s="516"/>
      <c r="QYX7" s="516" t="s">
        <v>3318</v>
      </c>
      <c r="QYY7" s="516" t="s">
        <v>3319</v>
      </c>
      <c r="QYZ7" s="516" t="s">
        <v>3325</v>
      </c>
      <c r="QZA7" s="516" t="s">
        <v>666</v>
      </c>
      <c r="QZB7" s="516"/>
      <c r="QZC7" s="516" t="s">
        <v>3318</v>
      </c>
      <c r="QZD7" s="516" t="s">
        <v>3319</v>
      </c>
      <c r="QZE7" s="516" t="s">
        <v>3325</v>
      </c>
      <c r="QZF7" s="516" t="s">
        <v>666</v>
      </c>
      <c r="QZG7" s="516"/>
      <c r="QZH7" s="516" t="s">
        <v>3318</v>
      </c>
      <c r="QZI7" s="516" t="s">
        <v>3319</v>
      </c>
      <c r="QZJ7" s="516" t="s">
        <v>3325</v>
      </c>
      <c r="QZK7" s="516" t="s">
        <v>666</v>
      </c>
      <c r="QZL7" s="516"/>
      <c r="QZM7" s="516" t="s">
        <v>3318</v>
      </c>
      <c r="QZN7" s="516" t="s">
        <v>3319</v>
      </c>
      <c r="QZO7" s="516" t="s">
        <v>3325</v>
      </c>
      <c r="QZP7" s="516" t="s">
        <v>666</v>
      </c>
      <c r="QZQ7" s="516"/>
      <c r="QZR7" s="516" t="s">
        <v>3318</v>
      </c>
      <c r="QZS7" s="516" t="s">
        <v>3319</v>
      </c>
      <c r="QZT7" s="516" t="s">
        <v>3325</v>
      </c>
      <c r="QZU7" s="516" t="s">
        <v>666</v>
      </c>
      <c r="QZV7" s="516"/>
      <c r="QZW7" s="516" t="s">
        <v>3318</v>
      </c>
      <c r="QZX7" s="516" t="s">
        <v>3319</v>
      </c>
      <c r="QZY7" s="516" t="s">
        <v>3325</v>
      </c>
      <c r="QZZ7" s="516" t="s">
        <v>666</v>
      </c>
      <c r="RAA7" s="516"/>
      <c r="RAB7" s="516" t="s">
        <v>3318</v>
      </c>
      <c r="RAC7" s="516" t="s">
        <v>3319</v>
      </c>
      <c r="RAD7" s="516" t="s">
        <v>3325</v>
      </c>
      <c r="RAE7" s="516" t="s">
        <v>666</v>
      </c>
      <c r="RAF7" s="516"/>
      <c r="RAG7" s="516" t="s">
        <v>3318</v>
      </c>
      <c r="RAH7" s="516" t="s">
        <v>3319</v>
      </c>
      <c r="RAI7" s="516" t="s">
        <v>3325</v>
      </c>
      <c r="RAJ7" s="516" t="s">
        <v>666</v>
      </c>
      <c r="RAK7" s="516"/>
      <c r="RAL7" s="516" t="s">
        <v>3318</v>
      </c>
      <c r="RAM7" s="516" t="s">
        <v>3319</v>
      </c>
      <c r="RAN7" s="516" t="s">
        <v>3325</v>
      </c>
      <c r="RAO7" s="516" t="s">
        <v>666</v>
      </c>
      <c r="RAP7" s="516"/>
      <c r="RAQ7" s="516" t="s">
        <v>3318</v>
      </c>
      <c r="RAR7" s="516" t="s">
        <v>3319</v>
      </c>
      <c r="RAS7" s="516" t="s">
        <v>3325</v>
      </c>
      <c r="RAT7" s="516" t="s">
        <v>666</v>
      </c>
      <c r="RAU7" s="516"/>
      <c r="RAV7" s="516" t="s">
        <v>3318</v>
      </c>
      <c r="RAW7" s="516" t="s">
        <v>3319</v>
      </c>
      <c r="RAX7" s="516" t="s">
        <v>3325</v>
      </c>
      <c r="RAY7" s="516" t="s">
        <v>666</v>
      </c>
      <c r="RAZ7" s="516"/>
      <c r="RBA7" s="516" t="s">
        <v>3318</v>
      </c>
      <c r="RBB7" s="516" t="s">
        <v>3319</v>
      </c>
      <c r="RBC7" s="516" t="s">
        <v>3325</v>
      </c>
      <c r="RBD7" s="516" t="s">
        <v>666</v>
      </c>
      <c r="RBE7" s="516"/>
      <c r="RBF7" s="516" t="s">
        <v>3318</v>
      </c>
      <c r="RBG7" s="516" t="s">
        <v>3319</v>
      </c>
      <c r="RBH7" s="516" t="s">
        <v>3325</v>
      </c>
      <c r="RBI7" s="516" t="s">
        <v>666</v>
      </c>
      <c r="RBJ7" s="516"/>
      <c r="RBK7" s="516" t="s">
        <v>3318</v>
      </c>
      <c r="RBL7" s="516" t="s">
        <v>3319</v>
      </c>
      <c r="RBM7" s="516" t="s">
        <v>3325</v>
      </c>
      <c r="RBN7" s="516" t="s">
        <v>666</v>
      </c>
      <c r="RBO7" s="516"/>
      <c r="RBP7" s="516" t="s">
        <v>3318</v>
      </c>
      <c r="RBQ7" s="516" t="s">
        <v>3319</v>
      </c>
      <c r="RBR7" s="516" t="s">
        <v>3325</v>
      </c>
      <c r="RBS7" s="516" t="s">
        <v>666</v>
      </c>
      <c r="RBT7" s="516"/>
      <c r="RBU7" s="516" t="s">
        <v>3318</v>
      </c>
      <c r="RBV7" s="516" t="s">
        <v>3319</v>
      </c>
      <c r="RBW7" s="516" t="s">
        <v>3325</v>
      </c>
      <c r="RBX7" s="516" t="s">
        <v>666</v>
      </c>
      <c r="RBY7" s="516"/>
      <c r="RBZ7" s="516" t="s">
        <v>3318</v>
      </c>
      <c r="RCA7" s="516" t="s">
        <v>3319</v>
      </c>
      <c r="RCB7" s="516" t="s">
        <v>3325</v>
      </c>
      <c r="RCC7" s="516" t="s">
        <v>666</v>
      </c>
      <c r="RCD7" s="516"/>
      <c r="RCE7" s="516" t="s">
        <v>3318</v>
      </c>
      <c r="RCF7" s="516" t="s">
        <v>3319</v>
      </c>
      <c r="RCG7" s="516" t="s">
        <v>3325</v>
      </c>
      <c r="RCH7" s="516" t="s">
        <v>666</v>
      </c>
      <c r="RCI7" s="516"/>
      <c r="RCJ7" s="516" t="s">
        <v>3318</v>
      </c>
      <c r="RCK7" s="516" t="s">
        <v>3319</v>
      </c>
      <c r="RCL7" s="516" t="s">
        <v>3325</v>
      </c>
      <c r="RCM7" s="516" t="s">
        <v>666</v>
      </c>
      <c r="RCN7" s="516"/>
      <c r="RCO7" s="516" t="s">
        <v>3318</v>
      </c>
      <c r="RCP7" s="516" t="s">
        <v>3319</v>
      </c>
      <c r="RCQ7" s="516" t="s">
        <v>3325</v>
      </c>
      <c r="RCR7" s="516" t="s">
        <v>666</v>
      </c>
      <c r="RCS7" s="516"/>
      <c r="RCT7" s="516" t="s">
        <v>3318</v>
      </c>
      <c r="RCU7" s="516" t="s">
        <v>3319</v>
      </c>
      <c r="RCV7" s="516" t="s">
        <v>3325</v>
      </c>
      <c r="RCW7" s="516" t="s">
        <v>666</v>
      </c>
      <c r="RCX7" s="516"/>
      <c r="RCY7" s="516" t="s">
        <v>3318</v>
      </c>
      <c r="RCZ7" s="516" t="s">
        <v>3319</v>
      </c>
      <c r="RDA7" s="516" t="s">
        <v>3325</v>
      </c>
      <c r="RDB7" s="516" t="s">
        <v>666</v>
      </c>
      <c r="RDC7" s="516"/>
      <c r="RDD7" s="516" t="s">
        <v>3318</v>
      </c>
      <c r="RDE7" s="516" t="s">
        <v>3319</v>
      </c>
      <c r="RDF7" s="516" t="s">
        <v>3325</v>
      </c>
      <c r="RDG7" s="516" t="s">
        <v>666</v>
      </c>
      <c r="RDH7" s="516"/>
      <c r="RDI7" s="516" t="s">
        <v>3318</v>
      </c>
      <c r="RDJ7" s="516" t="s">
        <v>3319</v>
      </c>
      <c r="RDK7" s="516" t="s">
        <v>3325</v>
      </c>
      <c r="RDL7" s="516" t="s">
        <v>666</v>
      </c>
      <c r="RDM7" s="516"/>
      <c r="RDN7" s="516" t="s">
        <v>3318</v>
      </c>
      <c r="RDO7" s="516" t="s">
        <v>3319</v>
      </c>
      <c r="RDP7" s="516" t="s">
        <v>3325</v>
      </c>
      <c r="RDQ7" s="516" t="s">
        <v>666</v>
      </c>
      <c r="RDR7" s="516"/>
      <c r="RDS7" s="516" t="s">
        <v>3318</v>
      </c>
      <c r="RDT7" s="516" t="s">
        <v>3319</v>
      </c>
      <c r="RDU7" s="516" t="s">
        <v>3325</v>
      </c>
      <c r="RDV7" s="516" t="s">
        <v>666</v>
      </c>
      <c r="RDW7" s="516"/>
      <c r="RDX7" s="516" t="s">
        <v>3318</v>
      </c>
      <c r="RDY7" s="516" t="s">
        <v>3319</v>
      </c>
      <c r="RDZ7" s="516" t="s">
        <v>3325</v>
      </c>
      <c r="REA7" s="516" t="s">
        <v>666</v>
      </c>
      <c r="REB7" s="516"/>
      <c r="REC7" s="516" t="s">
        <v>3318</v>
      </c>
      <c r="RED7" s="516" t="s">
        <v>3319</v>
      </c>
      <c r="REE7" s="516" t="s">
        <v>3325</v>
      </c>
      <c r="REF7" s="516" t="s">
        <v>666</v>
      </c>
      <c r="REG7" s="516"/>
      <c r="REH7" s="516" t="s">
        <v>3318</v>
      </c>
      <c r="REI7" s="516" t="s">
        <v>3319</v>
      </c>
      <c r="REJ7" s="516" t="s">
        <v>3325</v>
      </c>
      <c r="REK7" s="516" t="s">
        <v>666</v>
      </c>
      <c r="REL7" s="516"/>
      <c r="REM7" s="516" t="s">
        <v>3318</v>
      </c>
      <c r="REN7" s="516" t="s">
        <v>3319</v>
      </c>
      <c r="REO7" s="516" t="s">
        <v>3325</v>
      </c>
      <c r="REP7" s="516" t="s">
        <v>666</v>
      </c>
      <c r="REQ7" s="516"/>
      <c r="RER7" s="516" t="s">
        <v>3318</v>
      </c>
      <c r="RES7" s="516" t="s">
        <v>3319</v>
      </c>
      <c r="RET7" s="516" t="s">
        <v>3325</v>
      </c>
      <c r="REU7" s="516" t="s">
        <v>666</v>
      </c>
      <c r="REV7" s="516"/>
      <c r="REW7" s="516" t="s">
        <v>3318</v>
      </c>
      <c r="REX7" s="516" t="s">
        <v>3319</v>
      </c>
      <c r="REY7" s="516" t="s">
        <v>3325</v>
      </c>
      <c r="REZ7" s="516" t="s">
        <v>666</v>
      </c>
      <c r="RFA7" s="516"/>
      <c r="RFB7" s="516" t="s">
        <v>3318</v>
      </c>
      <c r="RFC7" s="516" t="s">
        <v>3319</v>
      </c>
      <c r="RFD7" s="516" t="s">
        <v>3325</v>
      </c>
      <c r="RFE7" s="516" t="s">
        <v>666</v>
      </c>
      <c r="RFF7" s="516"/>
      <c r="RFG7" s="516" t="s">
        <v>3318</v>
      </c>
      <c r="RFH7" s="516" t="s">
        <v>3319</v>
      </c>
      <c r="RFI7" s="516" t="s">
        <v>3325</v>
      </c>
      <c r="RFJ7" s="516" t="s">
        <v>666</v>
      </c>
      <c r="RFK7" s="516"/>
      <c r="RFL7" s="516" t="s">
        <v>3318</v>
      </c>
      <c r="RFM7" s="516" t="s">
        <v>3319</v>
      </c>
      <c r="RFN7" s="516" t="s">
        <v>3325</v>
      </c>
      <c r="RFO7" s="516" t="s">
        <v>666</v>
      </c>
      <c r="RFP7" s="516"/>
      <c r="RFQ7" s="516" t="s">
        <v>3318</v>
      </c>
      <c r="RFR7" s="516" t="s">
        <v>3319</v>
      </c>
      <c r="RFS7" s="516" t="s">
        <v>3325</v>
      </c>
      <c r="RFT7" s="516" t="s">
        <v>666</v>
      </c>
      <c r="RFU7" s="516"/>
      <c r="RFV7" s="516" t="s">
        <v>3318</v>
      </c>
      <c r="RFW7" s="516" t="s">
        <v>3319</v>
      </c>
      <c r="RFX7" s="516" t="s">
        <v>3325</v>
      </c>
      <c r="RFY7" s="516" t="s">
        <v>666</v>
      </c>
      <c r="RFZ7" s="516"/>
      <c r="RGA7" s="516" t="s">
        <v>3318</v>
      </c>
      <c r="RGB7" s="516" t="s">
        <v>3319</v>
      </c>
      <c r="RGC7" s="516" t="s">
        <v>3325</v>
      </c>
      <c r="RGD7" s="516" t="s">
        <v>666</v>
      </c>
      <c r="RGE7" s="516"/>
      <c r="RGF7" s="516" t="s">
        <v>3318</v>
      </c>
      <c r="RGG7" s="516" t="s">
        <v>3319</v>
      </c>
      <c r="RGH7" s="516" t="s">
        <v>3325</v>
      </c>
      <c r="RGI7" s="516" t="s">
        <v>666</v>
      </c>
      <c r="RGJ7" s="516"/>
      <c r="RGK7" s="516" t="s">
        <v>3318</v>
      </c>
      <c r="RGL7" s="516" t="s">
        <v>3319</v>
      </c>
      <c r="RGM7" s="516" t="s">
        <v>3325</v>
      </c>
      <c r="RGN7" s="516" t="s">
        <v>666</v>
      </c>
      <c r="RGO7" s="516"/>
      <c r="RGP7" s="516" t="s">
        <v>3318</v>
      </c>
      <c r="RGQ7" s="516" t="s">
        <v>3319</v>
      </c>
      <c r="RGR7" s="516" t="s">
        <v>3325</v>
      </c>
      <c r="RGS7" s="516" t="s">
        <v>666</v>
      </c>
      <c r="RGT7" s="516"/>
      <c r="RGU7" s="516" t="s">
        <v>3318</v>
      </c>
      <c r="RGV7" s="516" t="s">
        <v>3319</v>
      </c>
      <c r="RGW7" s="516" t="s">
        <v>3325</v>
      </c>
      <c r="RGX7" s="516" t="s">
        <v>666</v>
      </c>
      <c r="RGY7" s="516"/>
      <c r="RGZ7" s="516" t="s">
        <v>3318</v>
      </c>
      <c r="RHA7" s="516" t="s">
        <v>3319</v>
      </c>
      <c r="RHB7" s="516" t="s">
        <v>3325</v>
      </c>
      <c r="RHC7" s="516" t="s">
        <v>666</v>
      </c>
      <c r="RHD7" s="516"/>
      <c r="RHE7" s="516" t="s">
        <v>3318</v>
      </c>
      <c r="RHF7" s="516" t="s">
        <v>3319</v>
      </c>
      <c r="RHG7" s="516" t="s">
        <v>3325</v>
      </c>
      <c r="RHH7" s="516" t="s">
        <v>666</v>
      </c>
      <c r="RHI7" s="516"/>
      <c r="RHJ7" s="516" t="s">
        <v>3318</v>
      </c>
      <c r="RHK7" s="516" t="s">
        <v>3319</v>
      </c>
      <c r="RHL7" s="516" t="s">
        <v>3325</v>
      </c>
      <c r="RHM7" s="516" t="s">
        <v>666</v>
      </c>
      <c r="RHN7" s="516"/>
      <c r="RHO7" s="516" t="s">
        <v>3318</v>
      </c>
      <c r="RHP7" s="516" t="s">
        <v>3319</v>
      </c>
      <c r="RHQ7" s="516" t="s">
        <v>3325</v>
      </c>
      <c r="RHR7" s="516" t="s">
        <v>666</v>
      </c>
      <c r="RHS7" s="516"/>
      <c r="RHT7" s="516" t="s">
        <v>3318</v>
      </c>
      <c r="RHU7" s="516" t="s">
        <v>3319</v>
      </c>
      <c r="RHV7" s="516" t="s">
        <v>3325</v>
      </c>
      <c r="RHW7" s="516" t="s">
        <v>666</v>
      </c>
      <c r="RHX7" s="516"/>
      <c r="RHY7" s="516" t="s">
        <v>3318</v>
      </c>
      <c r="RHZ7" s="516" t="s">
        <v>3319</v>
      </c>
      <c r="RIA7" s="516" t="s">
        <v>3325</v>
      </c>
      <c r="RIB7" s="516" t="s">
        <v>666</v>
      </c>
      <c r="RIC7" s="516"/>
      <c r="RID7" s="516" t="s">
        <v>3318</v>
      </c>
      <c r="RIE7" s="516" t="s">
        <v>3319</v>
      </c>
      <c r="RIF7" s="516" t="s">
        <v>3325</v>
      </c>
      <c r="RIG7" s="516" t="s">
        <v>666</v>
      </c>
      <c r="RIH7" s="516"/>
      <c r="RII7" s="516" t="s">
        <v>3318</v>
      </c>
      <c r="RIJ7" s="516" t="s">
        <v>3319</v>
      </c>
      <c r="RIK7" s="516" t="s">
        <v>3325</v>
      </c>
      <c r="RIL7" s="516" t="s">
        <v>666</v>
      </c>
      <c r="RIM7" s="516"/>
      <c r="RIN7" s="516" t="s">
        <v>3318</v>
      </c>
      <c r="RIO7" s="516" t="s">
        <v>3319</v>
      </c>
      <c r="RIP7" s="516" t="s">
        <v>3325</v>
      </c>
      <c r="RIQ7" s="516" t="s">
        <v>666</v>
      </c>
      <c r="RIR7" s="516"/>
      <c r="RIS7" s="516" t="s">
        <v>3318</v>
      </c>
      <c r="RIT7" s="516" t="s">
        <v>3319</v>
      </c>
      <c r="RIU7" s="516" t="s">
        <v>3325</v>
      </c>
      <c r="RIV7" s="516" t="s">
        <v>666</v>
      </c>
      <c r="RIW7" s="516"/>
      <c r="RIX7" s="516" t="s">
        <v>3318</v>
      </c>
      <c r="RIY7" s="516" t="s">
        <v>3319</v>
      </c>
      <c r="RIZ7" s="516" t="s">
        <v>3325</v>
      </c>
      <c r="RJA7" s="516" t="s">
        <v>666</v>
      </c>
      <c r="RJB7" s="516"/>
      <c r="RJC7" s="516" t="s">
        <v>3318</v>
      </c>
      <c r="RJD7" s="516" t="s">
        <v>3319</v>
      </c>
      <c r="RJE7" s="516" t="s">
        <v>3325</v>
      </c>
      <c r="RJF7" s="516" t="s">
        <v>666</v>
      </c>
      <c r="RJG7" s="516"/>
      <c r="RJH7" s="516" t="s">
        <v>3318</v>
      </c>
      <c r="RJI7" s="516" t="s">
        <v>3319</v>
      </c>
      <c r="RJJ7" s="516" t="s">
        <v>3325</v>
      </c>
      <c r="RJK7" s="516" t="s">
        <v>666</v>
      </c>
      <c r="RJL7" s="516"/>
      <c r="RJM7" s="516" t="s">
        <v>3318</v>
      </c>
      <c r="RJN7" s="516" t="s">
        <v>3319</v>
      </c>
      <c r="RJO7" s="516" t="s">
        <v>3325</v>
      </c>
      <c r="RJP7" s="516" t="s">
        <v>666</v>
      </c>
      <c r="RJQ7" s="516"/>
      <c r="RJR7" s="516" t="s">
        <v>3318</v>
      </c>
      <c r="RJS7" s="516" t="s">
        <v>3319</v>
      </c>
      <c r="RJT7" s="516" t="s">
        <v>3325</v>
      </c>
      <c r="RJU7" s="516" t="s">
        <v>666</v>
      </c>
      <c r="RJV7" s="516"/>
      <c r="RJW7" s="516" t="s">
        <v>3318</v>
      </c>
      <c r="RJX7" s="516" t="s">
        <v>3319</v>
      </c>
      <c r="RJY7" s="516" t="s">
        <v>3325</v>
      </c>
      <c r="RJZ7" s="516" t="s">
        <v>666</v>
      </c>
      <c r="RKA7" s="516"/>
      <c r="RKB7" s="516" t="s">
        <v>3318</v>
      </c>
      <c r="RKC7" s="516" t="s">
        <v>3319</v>
      </c>
      <c r="RKD7" s="516" t="s">
        <v>3325</v>
      </c>
      <c r="RKE7" s="516" t="s">
        <v>666</v>
      </c>
      <c r="RKF7" s="516"/>
      <c r="RKG7" s="516" t="s">
        <v>3318</v>
      </c>
      <c r="RKH7" s="516" t="s">
        <v>3319</v>
      </c>
      <c r="RKI7" s="516" t="s">
        <v>3325</v>
      </c>
      <c r="RKJ7" s="516" t="s">
        <v>666</v>
      </c>
      <c r="RKK7" s="516"/>
      <c r="RKL7" s="516" t="s">
        <v>3318</v>
      </c>
      <c r="RKM7" s="516" t="s">
        <v>3319</v>
      </c>
      <c r="RKN7" s="516" t="s">
        <v>3325</v>
      </c>
      <c r="RKO7" s="516" t="s">
        <v>666</v>
      </c>
      <c r="RKP7" s="516"/>
      <c r="RKQ7" s="516" t="s">
        <v>3318</v>
      </c>
      <c r="RKR7" s="516" t="s">
        <v>3319</v>
      </c>
      <c r="RKS7" s="516" t="s">
        <v>3325</v>
      </c>
      <c r="RKT7" s="516" t="s">
        <v>666</v>
      </c>
      <c r="RKU7" s="516"/>
      <c r="RKV7" s="516" t="s">
        <v>3318</v>
      </c>
      <c r="RKW7" s="516" t="s">
        <v>3319</v>
      </c>
      <c r="RKX7" s="516" t="s">
        <v>3325</v>
      </c>
      <c r="RKY7" s="516" t="s">
        <v>666</v>
      </c>
      <c r="RKZ7" s="516"/>
      <c r="RLA7" s="516" t="s">
        <v>3318</v>
      </c>
      <c r="RLB7" s="516" t="s">
        <v>3319</v>
      </c>
      <c r="RLC7" s="516" t="s">
        <v>3325</v>
      </c>
      <c r="RLD7" s="516" t="s">
        <v>666</v>
      </c>
      <c r="RLE7" s="516"/>
      <c r="RLF7" s="516" t="s">
        <v>3318</v>
      </c>
      <c r="RLG7" s="516" t="s">
        <v>3319</v>
      </c>
      <c r="RLH7" s="516" t="s">
        <v>3325</v>
      </c>
      <c r="RLI7" s="516" t="s">
        <v>666</v>
      </c>
      <c r="RLJ7" s="516"/>
      <c r="RLK7" s="516" t="s">
        <v>3318</v>
      </c>
      <c r="RLL7" s="516" t="s">
        <v>3319</v>
      </c>
      <c r="RLM7" s="516" t="s">
        <v>3325</v>
      </c>
      <c r="RLN7" s="516" t="s">
        <v>666</v>
      </c>
      <c r="RLO7" s="516"/>
      <c r="RLP7" s="516" t="s">
        <v>3318</v>
      </c>
      <c r="RLQ7" s="516" t="s">
        <v>3319</v>
      </c>
      <c r="RLR7" s="516" t="s">
        <v>3325</v>
      </c>
      <c r="RLS7" s="516" t="s">
        <v>666</v>
      </c>
      <c r="RLT7" s="516"/>
      <c r="RLU7" s="516" t="s">
        <v>3318</v>
      </c>
      <c r="RLV7" s="516" t="s">
        <v>3319</v>
      </c>
      <c r="RLW7" s="516" t="s">
        <v>3325</v>
      </c>
      <c r="RLX7" s="516" t="s">
        <v>666</v>
      </c>
      <c r="RLY7" s="516"/>
      <c r="RLZ7" s="516" t="s">
        <v>3318</v>
      </c>
      <c r="RMA7" s="516" t="s">
        <v>3319</v>
      </c>
      <c r="RMB7" s="516" t="s">
        <v>3325</v>
      </c>
      <c r="RMC7" s="516" t="s">
        <v>666</v>
      </c>
      <c r="RMD7" s="516"/>
      <c r="RME7" s="516" t="s">
        <v>3318</v>
      </c>
      <c r="RMF7" s="516" t="s">
        <v>3319</v>
      </c>
      <c r="RMG7" s="516" t="s">
        <v>3325</v>
      </c>
      <c r="RMH7" s="516" t="s">
        <v>666</v>
      </c>
      <c r="RMI7" s="516"/>
      <c r="RMJ7" s="516" t="s">
        <v>3318</v>
      </c>
      <c r="RMK7" s="516" t="s">
        <v>3319</v>
      </c>
      <c r="RML7" s="516" t="s">
        <v>3325</v>
      </c>
      <c r="RMM7" s="516" t="s">
        <v>666</v>
      </c>
      <c r="RMN7" s="516"/>
      <c r="RMO7" s="516" t="s">
        <v>3318</v>
      </c>
      <c r="RMP7" s="516" t="s">
        <v>3319</v>
      </c>
      <c r="RMQ7" s="516" t="s">
        <v>3325</v>
      </c>
      <c r="RMR7" s="516" t="s">
        <v>666</v>
      </c>
      <c r="RMS7" s="516"/>
      <c r="RMT7" s="516" t="s">
        <v>3318</v>
      </c>
      <c r="RMU7" s="516" t="s">
        <v>3319</v>
      </c>
      <c r="RMV7" s="516" t="s">
        <v>3325</v>
      </c>
      <c r="RMW7" s="516" t="s">
        <v>666</v>
      </c>
      <c r="RMX7" s="516"/>
      <c r="RMY7" s="516" t="s">
        <v>3318</v>
      </c>
      <c r="RMZ7" s="516" t="s">
        <v>3319</v>
      </c>
      <c r="RNA7" s="516" t="s">
        <v>3325</v>
      </c>
      <c r="RNB7" s="516" t="s">
        <v>666</v>
      </c>
      <c r="RNC7" s="516"/>
      <c r="RND7" s="516" t="s">
        <v>3318</v>
      </c>
      <c r="RNE7" s="516" t="s">
        <v>3319</v>
      </c>
      <c r="RNF7" s="516" t="s">
        <v>3325</v>
      </c>
      <c r="RNG7" s="516" t="s">
        <v>666</v>
      </c>
      <c r="RNH7" s="516"/>
      <c r="RNI7" s="516" t="s">
        <v>3318</v>
      </c>
      <c r="RNJ7" s="516" t="s">
        <v>3319</v>
      </c>
      <c r="RNK7" s="516" t="s">
        <v>3325</v>
      </c>
      <c r="RNL7" s="516" t="s">
        <v>666</v>
      </c>
      <c r="RNM7" s="516"/>
      <c r="RNN7" s="516" t="s">
        <v>3318</v>
      </c>
      <c r="RNO7" s="516" t="s">
        <v>3319</v>
      </c>
      <c r="RNP7" s="516" t="s">
        <v>3325</v>
      </c>
      <c r="RNQ7" s="516" t="s">
        <v>666</v>
      </c>
      <c r="RNR7" s="516"/>
      <c r="RNS7" s="516" t="s">
        <v>3318</v>
      </c>
      <c r="RNT7" s="516" t="s">
        <v>3319</v>
      </c>
      <c r="RNU7" s="516" t="s">
        <v>3325</v>
      </c>
      <c r="RNV7" s="516" t="s">
        <v>666</v>
      </c>
      <c r="RNW7" s="516"/>
      <c r="RNX7" s="516" t="s">
        <v>3318</v>
      </c>
      <c r="RNY7" s="516" t="s">
        <v>3319</v>
      </c>
      <c r="RNZ7" s="516" t="s">
        <v>3325</v>
      </c>
      <c r="ROA7" s="516" t="s">
        <v>666</v>
      </c>
      <c r="ROB7" s="516"/>
      <c r="ROC7" s="516" t="s">
        <v>3318</v>
      </c>
      <c r="ROD7" s="516" t="s">
        <v>3319</v>
      </c>
      <c r="ROE7" s="516" t="s">
        <v>3325</v>
      </c>
      <c r="ROF7" s="516" t="s">
        <v>666</v>
      </c>
      <c r="ROG7" s="516"/>
      <c r="ROH7" s="516" t="s">
        <v>3318</v>
      </c>
      <c r="ROI7" s="516" t="s">
        <v>3319</v>
      </c>
      <c r="ROJ7" s="516" t="s">
        <v>3325</v>
      </c>
      <c r="ROK7" s="516" t="s">
        <v>666</v>
      </c>
      <c r="ROL7" s="516"/>
      <c r="ROM7" s="516" t="s">
        <v>3318</v>
      </c>
      <c r="RON7" s="516" t="s">
        <v>3319</v>
      </c>
      <c r="ROO7" s="516" t="s">
        <v>3325</v>
      </c>
      <c r="ROP7" s="516" t="s">
        <v>666</v>
      </c>
      <c r="ROQ7" s="516"/>
      <c r="ROR7" s="516" t="s">
        <v>3318</v>
      </c>
      <c r="ROS7" s="516" t="s">
        <v>3319</v>
      </c>
      <c r="ROT7" s="516" t="s">
        <v>3325</v>
      </c>
      <c r="ROU7" s="516" t="s">
        <v>666</v>
      </c>
      <c r="ROV7" s="516"/>
      <c r="ROW7" s="516" t="s">
        <v>3318</v>
      </c>
      <c r="ROX7" s="516" t="s">
        <v>3319</v>
      </c>
      <c r="ROY7" s="516" t="s">
        <v>3325</v>
      </c>
      <c r="ROZ7" s="516" t="s">
        <v>666</v>
      </c>
      <c r="RPA7" s="516"/>
      <c r="RPB7" s="516" t="s">
        <v>3318</v>
      </c>
      <c r="RPC7" s="516" t="s">
        <v>3319</v>
      </c>
      <c r="RPD7" s="516" t="s">
        <v>3325</v>
      </c>
      <c r="RPE7" s="516" t="s">
        <v>666</v>
      </c>
      <c r="RPF7" s="516"/>
      <c r="RPG7" s="516" t="s">
        <v>3318</v>
      </c>
      <c r="RPH7" s="516" t="s">
        <v>3319</v>
      </c>
      <c r="RPI7" s="516" t="s">
        <v>3325</v>
      </c>
      <c r="RPJ7" s="516" t="s">
        <v>666</v>
      </c>
      <c r="RPK7" s="516"/>
      <c r="RPL7" s="516" t="s">
        <v>3318</v>
      </c>
      <c r="RPM7" s="516" t="s">
        <v>3319</v>
      </c>
      <c r="RPN7" s="516" t="s">
        <v>3325</v>
      </c>
      <c r="RPO7" s="516" t="s">
        <v>666</v>
      </c>
      <c r="RPP7" s="516"/>
      <c r="RPQ7" s="516" t="s">
        <v>3318</v>
      </c>
      <c r="RPR7" s="516" t="s">
        <v>3319</v>
      </c>
      <c r="RPS7" s="516" t="s">
        <v>3325</v>
      </c>
      <c r="RPT7" s="516" t="s">
        <v>666</v>
      </c>
      <c r="RPU7" s="516"/>
      <c r="RPV7" s="516" t="s">
        <v>3318</v>
      </c>
      <c r="RPW7" s="516" t="s">
        <v>3319</v>
      </c>
      <c r="RPX7" s="516" t="s">
        <v>3325</v>
      </c>
      <c r="RPY7" s="516" t="s">
        <v>666</v>
      </c>
      <c r="RPZ7" s="516"/>
      <c r="RQA7" s="516" t="s">
        <v>3318</v>
      </c>
      <c r="RQB7" s="516" t="s">
        <v>3319</v>
      </c>
      <c r="RQC7" s="516" t="s">
        <v>3325</v>
      </c>
      <c r="RQD7" s="516" t="s">
        <v>666</v>
      </c>
      <c r="RQE7" s="516"/>
      <c r="RQF7" s="516" t="s">
        <v>3318</v>
      </c>
      <c r="RQG7" s="516" t="s">
        <v>3319</v>
      </c>
      <c r="RQH7" s="516" t="s">
        <v>3325</v>
      </c>
      <c r="RQI7" s="516" t="s">
        <v>666</v>
      </c>
      <c r="RQJ7" s="516"/>
      <c r="RQK7" s="516" t="s">
        <v>3318</v>
      </c>
      <c r="RQL7" s="516" t="s">
        <v>3319</v>
      </c>
      <c r="RQM7" s="516" t="s">
        <v>3325</v>
      </c>
      <c r="RQN7" s="516" t="s">
        <v>666</v>
      </c>
      <c r="RQO7" s="516"/>
      <c r="RQP7" s="516" t="s">
        <v>3318</v>
      </c>
      <c r="RQQ7" s="516" t="s">
        <v>3319</v>
      </c>
      <c r="RQR7" s="516" t="s">
        <v>3325</v>
      </c>
      <c r="RQS7" s="516" t="s">
        <v>666</v>
      </c>
      <c r="RQT7" s="516"/>
      <c r="RQU7" s="516" t="s">
        <v>3318</v>
      </c>
      <c r="RQV7" s="516" t="s">
        <v>3319</v>
      </c>
      <c r="RQW7" s="516" t="s">
        <v>3325</v>
      </c>
      <c r="RQX7" s="516" t="s">
        <v>666</v>
      </c>
      <c r="RQY7" s="516"/>
      <c r="RQZ7" s="516" t="s">
        <v>3318</v>
      </c>
      <c r="RRA7" s="516" t="s">
        <v>3319</v>
      </c>
      <c r="RRB7" s="516" t="s">
        <v>3325</v>
      </c>
      <c r="RRC7" s="516" t="s">
        <v>666</v>
      </c>
      <c r="RRD7" s="516"/>
      <c r="RRE7" s="516" t="s">
        <v>3318</v>
      </c>
      <c r="RRF7" s="516" t="s">
        <v>3319</v>
      </c>
      <c r="RRG7" s="516" t="s">
        <v>3325</v>
      </c>
      <c r="RRH7" s="516" t="s">
        <v>666</v>
      </c>
      <c r="RRI7" s="516"/>
      <c r="RRJ7" s="516" t="s">
        <v>3318</v>
      </c>
      <c r="RRK7" s="516" t="s">
        <v>3319</v>
      </c>
      <c r="RRL7" s="516" t="s">
        <v>3325</v>
      </c>
      <c r="RRM7" s="516" t="s">
        <v>666</v>
      </c>
      <c r="RRN7" s="516"/>
      <c r="RRO7" s="516" t="s">
        <v>3318</v>
      </c>
      <c r="RRP7" s="516" t="s">
        <v>3319</v>
      </c>
      <c r="RRQ7" s="516" t="s">
        <v>3325</v>
      </c>
      <c r="RRR7" s="516" t="s">
        <v>666</v>
      </c>
      <c r="RRS7" s="516"/>
      <c r="RRT7" s="516" t="s">
        <v>3318</v>
      </c>
      <c r="RRU7" s="516" t="s">
        <v>3319</v>
      </c>
      <c r="RRV7" s="516" t="s">
        <v>3325</v>
      </c>
      <c r="RRW7" s="516" t="s">
        <v>666</v>
      </c>
      <c r="RRX7" s="516"/>
      <c r="RRY7" s="516" t="s">
        <v>3318</v>
      </c>
      <c r="RRZ7" s="516" t="s">
        <v>3319</v>
      </c>
      <c r="RSA7" s="516" t="s">
        <v>3325</v>
      </c>
      <c r="RSB7" s="516" t="s">
        <v>666</v>
      </c>
      <c r="RSC7" s="516"/>
      <c r="RSD7" s="516" t="s">
        <v>3318</v>
      </c>
      <c r="RSE7" s="516" t="s">
        <v>3319</v>
      </c>
      <c r="RSF7" s="516" t="s">
        <v>3325</v>
      </c>
      <c r="RSG7" s="516" t="s">
        <v>666</v>
      </c>
      <c r="RSH7" s="516"/>
      <c r="RSI7" s="516" t="s">
        <v>3318</v>
      </c>
      <c r="RSJ7" s="516" t="s">
        <v>3319</v>
      </c>
      <c r="RSK7" s="516" t="s">
        <v>3325</v>
      </c>
      <c r="RSL7" s="516" t="s">
        <v>666</v>
      </c>
      <c r="RSM7" s="516"/>
      <c r="RSN7" s="516" t="s">
        <v>3318</v>
      </c>
      <c r="RSO7" s="516" t="s">
        <v>3319</v>
      </c>
      <c r="RSP7" s="516" t="s">
        <v>3325</v>
      </c>
      <c r="RSQ7" s="516" t="s">
        <v>666</v>
      </c>
      <c r="RSR7" s="516"/>
      <c r="RSS7" s="516" t="s">
        <v>3318</v>
      </c>
      <c r="RST7" s="516" t="s">
        <v>3319</v>
      </c>
      <c r="RSU7" s="516" t="s">
        <v>3325</v>
      </c>
      <c r="RSV7" s="516" t="s">
        <v>666</v>
      </c>
      <c r="RSW7" s="516"/>
      <c r="RSX7" s="516" t="s">
        <v>3318</v>
      </c>
      <c r="RSY7" s="516" t="s">
        <v>3319</v>
      </c>
      <c r="RSZ7" s="516" t="s">
        <v>3325</v>
      </c>
      <c r="RTA7" s="516" t="s">
        <v>666</v>
      </c>
      <c r="RTB7" s="516"/>
      <c r="RTC7" s="516" t="s">
        <v>3318</v>
      </c>
      <c r="RTD7" s="516" t="s">
        <v>3319</v>
      </c>
      <c r="RTE7" s="516" t="s">
        <v>3325</v>
      </c>
      <c r="RTF7" s="516" t="s">
        <v>666</v>
      </c>
      <c r="RTG7" s="516"/>
      <c r="RTH7" s="516" t="s">
        <v>3318</v>
      </c>
      <c r="RTI7" s="516" t="s">
        <v>3319</v>
      </c>
      <c r="RTJ7" s="516" t="s">
        <v>3325</v>
      </c>
      <c r="RTK7" s="516" t="s">
        <v>666</v>
      </c>
      <c r="RTL7" s="516"/>
      <c r="RTM7" s="516" t="s">
        <v>3318</v>
      </c>
      <c r="RTN7" s="516" t="s">
        <v>3319</v>
      </c>
      <c r="RTO7" s="516" t="s">
        <v>3325</v>
      </c>
      <c r="RTP7" s="516" t="s">
        <v>666</v>
      </c>
      <c r="RTQ7" s="516"/>
      <c r="RTR7" s="516" t="s">
        <v>3318</v>
      </c>
      <c r="RTS7" s="516" t="s">
        <v>3319</v>
      </c>
      <c r="RTT7" s="516" t="s">
        <v>3325</v>
      </c>
      <c r="RTU7" s="516" t="s">
        <v>666</v>
      </c>
      <c r="RTV7" s="516"/>
      <c r="RTW7" s="516" t="s">
        <v>3318</v>
      </c>
      <c r="RTX7" s="516" t="s">
        <v>3319</v>
      </c>
      <c r="RTY7" s="516" t="s">
        <v>3325</v>
      </c>
      <c r="RTZ7" s="516" t="s">
        <v>666</v>
      </c>
      <c r="RUA7" s="516"/>
      <c r="RUB7" s="516" t="s">
        <v>3318</v>
      </c>
      <c r="RUC7" s="516" t="s">
        <v>3319</v>
      </c>
      <c r="RUD7" s="516" t="s">
        <v>3325</v>
      </c>
      <c r="RUE7" s="516" t="s">
        <v>666</v>
      </c>
      <c r="RUF7" s="516"/>
      <c r="RUG7" s="516" t="s">
        <v>3318</v>
      </c>
      <c r="RUH7" s="516" t="s">
        <v>3319</v>
      </c>
      <c r="RUI7" s="516" t="s">
        <v>3325</v>
      </c>
      <c r="RUJ7" s="516" t="s">
        <v>666</v>
      </c>
      <c r="RUK7" s="516"/>
      <c r="RUL7" s="516" t="s">
        <v>3318</v>
      </c>
      <c r="RUM7" s="516" t="s">
        <v>3319</v>
      </c>
      <c r="RUN7" s="516" t="s">
        <v>3325</v>
      </c>
      <c r="RUO7" s="516" t="s">
        <v>666</v>
      </c>
      <c r="RUP7" s="516"/>
      <c r="RUQ7" s="516" t="s">
        <v>3318</v>
      </c>
      <c r="RUR7" s="516" t="s">
        <v>3319</v>
      </c>
      <c r="RUS7" s="516" t="s">
        <v>3325</v>
      </c>
      <c r="RUT7" s="516" t="s">
        <v>666</v>
      </c>
      <c r="RUU7" s="516"/>
      <c r="RUV7" s="516" t="s">
        <v>3318</v>
      </c>
      <c r="RUW7" s="516" t="s">
        <v>3319</v>
      </c>
      <c r="RUX7" s="516" t="s">
        <v>3325</v>
      </c>
      <c r="RUY7" s="516" t="s">
        <v>666</v>
      </c>
      <c r="RUZ7" s="516"/>
      <c r="RVA7" s="516" t="s">
        <v>3318</v>
      </c>
      <c r="RVB7" s="516" t="s">
        <v>3319</v>
      </c>
      <c r="RVC7" s="516" t="s">
        <v>3325</v>
      </c>
      <c r="RVD7" s="516" t="s">
        <v>666</v>
      </c>
      <c r="RVE7" s="516"/>
      <c r="RVF7" s="516" t="s">
        <v>3318</v>
      </c>
      <c r="RVG7" s="516" t="s">
        <v>3319</v>
      </c>
      <c r="RVH7" s="516" t="s">
        <v>3325</v>
      </c>
      <c r="RVI7" s="516" t="s">
        <v>666</v>
      </c>
      <c r="RVJ7" s="516"/>
      <c r="RVK7" s="516" t="s">
        <v>3318</v>
      </c>
      <c r="RVL7" s="516" t="s">
        <v>3319</v>
      </c>
      <c r="RVM7" s="516" t="s">
        <v>3325</v>
      </c>
      <c r="RVN7" s="516" t="s">
        <v>666</v>
      </c>
      <c r="RVO7" s="516"/>
      <c r="RVP7" s="516" t="s">
        <v>3318</v>
      </c>
      <c r="RVQ7" s="516" t="s">
        <v>3319</v>
      </c>
      <c r="RVR7" s="516" t="s">
        <v>3325</v>
      </c>
      <c r="RVS7" s="516" t="s">
        <v>666</v>
      </c>
      <c r="RVT7" s="516"/>
      <c r="RVU7" s="516" t="s">
        <v>3318</v>
      </c>
      <c r="RVV7" s="516" t="s">
        <v>3319</v>
      </c>
      <c r="RVW7" s="516" t="s">
        <v>3325</v>
      </c>
      <c r="RVX7" s="516" t="s">
        <v>666</v>
      </c>
      <c r="RVY7" s="516"/>
      <c r="RVZ7" s="516" t="s">
        <v>3318</v>
      </c>
      <c r="RWA7" s="516" t="s">
        <v>3319</v>
      </c>
      <c r="RWB7" s="516" t="s">
        <v>3325</v>
      </c>
      <c r="RWC7" s="516" t="s">
        <v>666</v>
      </c>
      <c r="RWD7" s="516"/>
      <c r="RWE7" s="516" t="s">
        <v>3318</v>
      </c>
      <c r="RWF7" s="516" t="s">
        <v>3319</v>
      </c>
      <c r="RWG7" s="516" t="s">
        <v>3325</v>
      </c>
      <c r="RWH7" s="516" t="s">
        <v>666</v>
      </c>
      <c r="RWI7" s="516"/>
      <c r="RWJ7" s="516" t="s">
        <v>3318</v>
      </c>
      <c r="RWK7" s="516" t="s">
        <v>3319</v>
      </c>
      <c r="RWL7" s="516" t="s">
        <v>3325</v>
      </c>
      <c r="RWM7" s="516" t="s">
        <v>666</v>
      </c>
      <c r="RWN7" s="516"/>
      <c r="RWO7" s="516" t="s">
        <v>3318</v>
      </c>
      <c r="RWP7" s="516" t="s">
        <v>3319</v>
      </c>
      <c r="RWQ7" s="516" t="s">
        <v>3325</v>
      </c>
      <c r="RWR7" s="516" t="s">
        <v>666</v>
      </c>
      <c r="RWS7" s="516"/>
      <c r="RWT7" s="516" t="s">
        <v>3318</v>
      </c>
      <c r="RWU7" s="516" t="s">
        <v>3319</v>
      </c>
      <c r="RWV7" s="516" t="s">
        <v>3325</v>
      </c>
      <c r="RWW7" s="516" t="s">
        <v>666</v>
      </c>
      <c r="RWX7" s="516"/>
      <c r="RWY7" s="516" t="s">
        <v>3318</v>
      </c>
      <c r="RWZ7" s="516" t="s">
        <v>3319</v>
      </c>
      <c r="RXA7" s="516" t="s">
        <v>3325</v>
      </c>
      <c r="RXB7" s="516" t="s">
        <v>666</v>
      </c>
      <c r="RXC7" s="516"/>
      <c r="RXD7" s="516" t="s">
        <v>3318</v>
      </c>
      <c r="RXE7" s="516" t="s">
        <v>3319</v>
      </c>
      <c r="RXF7" s="516" t="s">
        <v>3325</v>
      </c>
      <c r="RXG7" s="516" t="s">
        <v>666</v>
      </c>
      <c r="RXH7" s="516"/>
      <c r="RXI7" s="516" t="s">
        <v>3318</v>
      </c>
      <c r="RXJ7" s="516" t="s">
        <v>3319</v>
      </c>
      <c r="RXK7" s="516" t="s">
        <v>3325</v>
      </c>
      <c r="RXL7" s="516" t="s">
        <v>666</v>
      </c>
      <c r="RXM7" s="516"/>
      <c r="RXN7" s="516" t="s">
        <v>3318</v>
      </c>
      <c r="RXO7" s="516" t="s">
        <v>3319</v>
      </c>
      <c r="RXP7" s="516" t="s">
        <v>3325</v>
      </c>
      <c r="RXQ7" s="516" t="s">
        <v>666</v>
      </c>
      <c r="RXR7" s="516"/>
      <c r="RXS7" s="516" t="s">
        <v>3318</v>
      </c>
      <c r="RXT7" s="516" t="s">
        <v>3319</v>
      </c>
      <c r="RXU7" s="516" t="s">
        <v>3325</v>
      </c>
      <c r="RXV7" s="516" t="s">
        <v>666</v>
      </c>
      <c r="RXW7" s="516"/>
      <c r="RXX7" s="516" t="s">
        <v>3318</v>
      </c>
      <c r="RXY7" s="516" t="s">
        <v>3319</v>
      </c>
      <c r="RXZ7" s="516" t="s">
        <v>3325</v>
      </c>
      <c r="RYA7" s="516" t="s">
        <v>666</v>
      </c>
      <c r="RYB7" s="516"/>
      <c r="RYC7" s="516" t="s">
        <v>3318</v>
      </c>
      <c r="RYD7" s="516" t="s">
        <v>3319</v>
      </c>
      <c r="RYE7" s="516" t="s">
        <v>3325</v>
      </c>
      <c r="RYF7" s="516" t="s">
        <v>666</v>
      </c>
      <c r="RYG7" s="516"/>
      <c r="RYH7" s="516" t="s">
        <v>3318</v>
      </c>
      <c r="RYI7" s="516" t="s">
        <v>3319</v>
      </c>
      <c r="RYJ7" s="516" t="s">
        <v>3325</v>
      </c>
      <c r="RYK7" s="516" t="s">
        <v>666</v>
      </c>
      <c r="RYL7" s="516"/>
      <c r="RYM7" s="516" t="s">
        <v>3318</v>
      </c>
      <c r="RYN7" s="516" t="s">
        <v>3319</v>
      </c>
      <c r="RYO7" s="516" t="s">
        <v>3325</v>
      </c>
      <c r="RYP7" s="516" t="s">
        <v>666</v>
      </c>
      <c r="RYQ7" s="516"/>
      <c r="RYR7" s="516" t="s">
        <v>3318</v>
      </c>
      <c r="RYS7" s="516" t="s">
        <v>3319</v>
      </c>
      <c r="RYT7" s="516" t="s">
        <v>3325</v>
      </c>
      <c r="RYU7" s="516" t="s">
        <v>666</v>
      </c>
      <c r="RYV7" s="516"/>
      <c r="RYW7" s="516" t="s">
        <v>3318</v>
      </c>
      <c r="RYX7" s="516" t="s">
        <v>3319</v>
      </c>
      <c r="RYY7" s="516" t="s">
        <v>3325</v>
      </c>
      <c r="RYZ7" s="516" t="s">
        <v>666</v>
      </c>
      <c r="RZA7" s="516"/>
      <c r="RZB7" s="516" t="s">
        <v>3318</v>
      </c>
      <c r="RZC7" s="516" t="s">
        <v>3319</v>
      </c>
      <c r="RZD7" s="516" t="s">
        <v>3325</v>
      </c>
      <c r="RZE7" s="516" t="s">
        <v>666</v>
      </c>
      <c r="RZF7" s="516"/>
      <c r="RZG7" s="516" t="s">
        <v>3318</v>
      </c>
      <c r="RZH7" s="516" t="s">
        <v>3319</v>
      </c>
      <c r="RZI7" s="516" t="s">
        <v>3325</v>
      </c>
      <c r="RZJ7" s="516" t="s">
        <v>666</v>
      </c>
      <c r="RZK7" s="516"/>
      <c r="RZL7" s="516" t="s">
        <v>3318</v>
      </c>
      <c r="RZM7" s="516" t="s">
        <v>3319</v>
      </c>
      <c r="RZN7" s="516" t="s">
        <v>3325</v>
      </c>
      <c r="RZO7" s="516" t="s">
        <v>666</v>
      </c>
      <c r="RZP7" s="516"/>
      <c r="RZQ7" s="516" t="s">
        <v>3318</v>
      </c>
      <c r="RZR7" s="516" t="s">
        <v>3319</v>
      </c>
      <c r="RZS7" s="516" t="s">
        <v>3325</v>
      </c>
      <c r="RZT7" s="516" t="s">
        <v>666</v>
      </c>
      <c r="RZU7" s="516"/>
      <c r="RZV7" s="516" t="s">
        <v>3318</v>
      </c>
      <c r="RZW7" s="516" t="s">
        <v>3319</v>
      </c>
      <c r="RZX7" s="516" t="s">
        <v>3325</v>
      </c>
      <c r="RZY7" s="516" t="s">
        <v>666</v>
      </c>
      <c r="RZZ7" s="516"/>
      <c r="SAA7" s="516" t="s">
        <v>3318</v>
      </c>
      <c r="SAB7" s="516" t="s">
        <v>3319</v>
      </c>
      <c r="SAC7" s="516" t="s">
        <v>3325</v>
      </c>
      <c r="SAD7" s="516" t="s">
        <v>666</v>
      </c>
      <c r="SAE7" s="516"/>
      <c r="SAF7" s="516" t="s">
        <v>3318</v>
      </c>
      <c r="SAG7" s="516" t="s">
        <v>3319</v>
      </c>
      <c r="SAH7" s="516" t="s">
        <v>3325</v>
      </c>
      <c r="SAI7" s="516" t="s">
        <v>666</v>
      </c>
      <c r="SAJ7" s="516"/>
      <c r="SAK7" s="516" t="s">
        <v>3318</v>
      </c>
      <c r="SAL7" s="516" t="s">
        <v>3319</v>
      </c>
      <c r="SAM7" s="516" t="s">
        <v>3325</v>
      </c>
      <c r="SAN7" s="516" t="s">
        <v>666</v>
      </c>
      <c r="SAO7" s="516"/>
      <c r="SAP7" s="516" t="s">
        <v>3318</v>
      </c>
      <c r="SAQ7" s="516" t="s">
        <v>3319</v>
      </c>
      <c r="SAR7" s="516" t="s">
        <v>3325</v>
      </c>
      <c r="SAS7" s="516" t="s">
        <v>666</v>
      </c>
      <c r="SAT7" s="516"/>
      <c r="SAU7" s="516" t="s">
        <v>3318</v>
      </c>
      <c r="SAV7" s="516" t="s">
        <v>3319</v>
      </c>
      <c r="SAW7" s="516" t="s">
        <v>3325</v>
      </c>
      <c r="SAX7" s="516" t="s">
        <v>666</v>
      </c>
      <c r="SAY7" s="516"/>
      <c r="SAZ7" s="516" t="s">
        <v>3318</v>
      </c>
      <c r="SBA7" s="516" t="s">
        <v>3319</v>
      </c>
      <c r="SBB7" s="516" t="s">
        <v>3325</v>
      </c>
      <c r="SBC7" s="516" t="s">
        <v>666</v>
      </c>
      <c r="SBD7" s="516"/>
      <c r="SBE7" s="516" t="s">
        <v>3318</v>
      </c>
      <c r="SBF7" s="516" t="s">
        <v>3319</v>
      </c>
      <c r="SBG7" s="516" t="s">
        <v>3325</v>
      </c>
      <c r="SBH7" s="516" t="s">
        <v>666</v>
      </c>
      <c r="SBI7" s="516"/>
      <c r="SBJ7" s="516" t="s">
        <v>3318</v>
      </c>
      <c r="SBK7" s="516" t="s">
        <v>3319</v>
      </c>
      <c r="SBL7" s="516" t="s">
        <v>3325</v>
      </c>
      <c r="SBM7" s="516" t="s">
        <v>666</v>
      </c>
      <c r="SBN7" s="516"/>
      <c r="SBO7" s="516" t="s">
        <v>3318</v>
      </c>
      <c r="SBP7" s="516" t="s">
        <v>3319</v>
      </c>
      <c r="SBQ7" s="516" t="s">
        <v>3325</v>
      </c>
      <c r="SBR7" s="516" t="s">
        <v>666</v>
      </c>
      <c r="SBS7" s="516"/>
      <c r="SBT7" s="516" t="s">
        <v>3318</v>
      </c>
      <c r="SBU7" s="516" t="s">
        <v>3319</v>
      </c>
      <c r="SBV7" s="516" t="s">
        <v>3325</v>
      </c>
      <c r="SBW7" s="516" t="s">
        <v>666</v>
      </c>
      <c r="SBX7" s="516"/>
      <c r="SBY7" s="516" t="s">
        <v>3318</v>
      </c>
      <c r="SBZ7" s="516" t="s">
        <v>3319</v>
      </c>
      <c r="SCA7" s="516" t="s">
        <v>3325</v>
      </c>
      <c r="SCB7" s="516" t="s">
        <v>666</v>
      </c>
      <c r="SCC7" s="516"/>
      <c r="SCD7" s="516" t="s">
        <v>3318</v>
      </c>
      <c r="SCE7" s="516" t="s">
        <v>3319</v>
      </c>
      <c r="SCF7" s="516" t="s">
        <v>3325</v>
      </c>
      <c r="SCG7" s="516" t="s">
        <v>666</v>
      </c>
      <c r="SCH7" s="516"/>
      <c r="SCI7" s="516" t="s">
        <v>3318</v>
      </c>
      <c r="SCJ7" s="516" t="s">
        <v>3319</v>
      </c>
      <c r="SCK7" s="516" t="s">
        <v>3325</v>
      </c>
      <c r="SCL7" s="516" t="s">
        <v>666</v>
      </c>
      <c r="SCM7" s="516"/>
      <c r="SCN7" s="516" t="s">
        <v>3318</v>
      </c>
      <c r="SCO7" s="516" t="s">
        <v>3319</v>
      </c>
      <c r="SCP7" s="516" t="s">
        <v>3325</v>
      </c>
      <c r="SCQ7" s="516" t="s">
        <v>666</v>
      </c>
      <c r="SCR7" s="516"/>
      <c r="SCS7" s="516" t="s">
        <v>3318</v>
      </c>
      <c r="SCT7" s="516" t="s">
        <v>3319</v>
      </c>
      <c r="SCU7" s="516" t="s">
        <v>3325</v>
      </c>
      <c r="SCV7" s="516" t="s">
        <v>666</v>
      </c>
      <c r="SCW7" s="516"/>
      <c r="SCX7" s="516" t="s">
        <v>3318</v>
      </c>
      <c r="SCY7" s="516" t="s">
        <v>3319</v>
      </c>
      <c r="SCZ7" s="516" t="s">
        <v>3325</v>
      </c>
      <c r="SDA7" s="516" t="s">
        <v>666</v>
      </c>
      <c r="SDB7" s="516"/>
      <c r="SDC7" s="516" t="s">
        <v>3318</v>
      </c>
      <c r="SDD7" s="516" t="s">
        <v>3319</v>
      </c>
      <c r="SDE7" s="516" t="s">
        <v>3325</v>
      </c>
      <c r="SDF7" s="516" t="s">
        <v>666</v>
      </c>
      <c r="SDG7" s="516"/>
      <c r="SDH7" s="516" t="s">
        <v>3318</v>
      </c>
      <c r="SDI7" s="516" t="s">
        <v>3319</v>
      </c>
      <c r="SDJ7" s="516" t="s">
        <v>3325</v>
      </c>
      <c r="SDK7" s="516" t="s">
        <v>666</v>
      </c>
      <c r="SDL7" s="516"/>
      <c r="SDM7" s="516" t="s">
        <v>3318</v>
      </c>
      <c r="SDN7" s="516" t="s">
        <v>3319</v>
      </c>
      <c r="SDO7" s="516" t="s">
        <v>3325</v>
      </c>
      <c r="SDP7" s="516" t="s">
        <v>666</v>
      </c>
      <c r="SDQ7" s="516"/>
      <c r="SDR7" s="516" t="s">
        <v>3318</v>
      </c>
      <c r="SDS7" s="516" t="s">
        <v>3319</v>
      </c>
      <c r="SDT7" s="516" t="s">
        <v>3325</v>
      </c>
      <c r="SDU7" s="516" t="s">
        <v>666</v>
      </c>
      <c r="SDV7" s="516"/>
      <c r="SDW7" s="516" t="s">
        <v>3318</v>
      </c>
      <c r="SDX7" s="516" t="s">
        <v>3319</v>
      </c>
      <c r="SDY7" s="516" t="s">
        <v>3325</v>
      </c>
      <c r="SDZ7" s="516" t="s">
        <v>666</v>
      </c>
      <c r="SEA7" s="516"/>
      <c r="SEB7" s="516" t="s">
        <v>3318</v>
      </c>
      <c r="SEC7" s="516" t="s">
        <v>3319</v>
      </c>
      <c r="SED7" s="516" t="s">
        <v>3325</v>
      </c>
      <c r="SEE7" s="516" t="s">
        <v>666</v>
      </c>
      <c r="SEF7" s="516"/>
      <c r="SEG7" s="516" t="s">
        <v>3318</v>
      </c>
      <c r="SEH7" s="516" t="s">
        <v>3319</v>
      </c>
      <c r="SEI7" s="516" t="s">
        <v>3325</v>
      </c>
      <c r="SEJ7" s="516" t="s">
        <v>666</v>
      </c>
      <c r="SEK7" s="516"/>
      <c r="SEL7" s="516" t="s">
        <v>3318</v>
      </c>
      <c r="SEM7" s="516" t="s">
        <v>3319</v>
      </c>
      <c r="SEN7" s="516" t="s">
        <v>3325</v>
      </c>
      <c r="SEO7" s="516" t="s">
        <v>666</v>
      </c>
      <c r="SEP7" s="516"/>
      <c r="SEQ7" s="516" t="s">
        <v>3318</v>
      </c>
      <c r="SER7" s="516" t="s">
        <v>3319</v>
      </c>
      <c r="SES7" s="516" t="s">
        <v>3325</v>
      </c>
      <c r="SET7" s="516" t="s">
        <v>666</v>
      </c>
      <c r="SEU7" s="516"/>
      <c r="SEV7" s="516" t="s">
        <v>3318</v>
      </c>
      <c r="SEW7" s="516" t="s">
        <v>3319</v>
      </c>
      <c r="SEX7" s="516" t="s">
        <v>3325</v>
      </c>
      <c r="SEY7" s="516" t="s">
        <v>666</v>
      </c>
      <c r="SEZ7" s="516"/>
      <c r="SFA7" s="516" t="s">
        <v>3318</v>
      </c>
      <c r="SFB7" s="516" t="s">
        <v>3319</v>
      </c>
      <c r="SFC7" s="516" t="s">
        <v>3325</v>
      </c>
      <c r="SFD7" s="516" t="s">
        <v>666</v>
      </c>
      <c r="SFE7" s="516"/>
      <c r="SFF7" s="516" t="s">
        <v>3318</v>
      </c>
      <c r="SFG7" s="516" t="s">
        <v>3319</v>
      </c>
      <c r="SFH7" s="516" t="s">
        <v>3325</v>
      </c>
      <c r="SFI7" s="516" t="s">
        <v>666</v>
      </c>
      <c r="SFJ7" s="516"/>
      <c r="SFK7" s="516" t="s">
        <v>3318</v>
      </c>
      <c r="SFL7" s="516" t="s">
        <v>3319</v>
      </c>
      <c r="SFM7" s="516" t="s">
        <v>3325</v>
      </c>
      <c r="SFN7" s="516" t="s">
        <v>666</v>
      </c>
      <c r="SFO7" s="516"/>
      <c r="SFP7" s="516" t="s">
        <v>3318</v>
      </c>
      <c r="SFQ7" s="516" t="s">
        <v>3319</v>
      </c>
      <c r="SFR7" s="516" t="s">
        <v>3325</v>
      </c>
      <c r="SFS7" s="516" t="s">
        <v>666</v>
      </c>
      <c r="SFT7" s="516"/>
      <c r="SFU7" s="516" t="s">
        <v>3318</v>
      </c>
      <c r="SFV7" s="516" t="s">
        <v>3319</v>
      </c>
      <c r="SFW7" s="516" t="s">
        <v>3325</v>
      </c>
      <c r="SFX7" s="516" t="s">
        <v>666</v>
      </c>
      <c r="SFY7" s="516"/>
      <c r="SFZ7" s="516" t="s">
        <v>3318</v>
      </c>
      <c r="SGA7" s="516" t="s">
        <v>3319</v>
      </c>
      <c r="SGB7" s="516" t="s">
        <v>3325</v>
      </c>
      <c r="SGC7" s="516" t="s">
        <v>666</v>
      </c>
      <c r="SGD7" s="516"/>
      <c r="SGE7" s="516" t="s">
        <v>3318</v>
      </c>
      <c r="SGF7" s="516" t="s">
        <v>3319</v>
      </c>
      <c r="SGG7" s="516" t="s">
        <v>3325</v>
      </c>
      <c r="SGH7" s="516" t="s">
        <v>666</v>
      </c>
      <c r="SGI7" s="516"/>
      <c r="SGJ7" s="516" t="s">
        <v>3318</v>
      </c>
      <c r="SGK7" s="516" t="s">
        <v>3319</v>
      </c>
      <c r="SGL7" s="516" t="s">
        <v>3325</v>
      </c>
      <c r="SGM7" s="516" t="s">
        <v>666</v>
      </c>
      <c r="SGN7" s="516"/>
      <c r="SGO7" s="516" t="s">
        <v>3318</v>
      </c>
      <c r="SGP7" s="516" t="s">
        <v>3319</v>
      </c>
      <c r="SGQ7" s="516" t="s">
        <v>3325</v>
      </c>
      <c r="SGR7" s="516" t="s">
        <v>666</v>
      </c>
      <c r="SGS7" s="516"/>
      <c r="SGT7" s="516" t="s">
        <v>3318</v>
      </c>
      <c r="SGU7" s="516" t="s">
        <v>3319</v>
      </c>
      <c r="SGV7" s="516" t="s">
        <v>3325</v>
      </c>
      <c r="SGW7" s="516" t="s">
        <v>666</v>
      </c>
      <c r="SGX7" s="516"/>
      <c r="SGY7" s="516" t="s">
        <v>3318</v>
      </c>
      <c r="SGZ7" s="516" t="s">
        <v>3319</v>
      </c>
      <c r="SHA7" s="516" t="s">
        <v>3325</v>
      </c>
      <c r="SHB7" s="516" t="s">
        <v>666</v>
      </c>
      <c r="SHC7" s="516"/>
      <c r="SHD7" s="516" t="s">
        <v>3318</v>
      </c>
      <c r="SHE7" s="516" t="s">
        <v>3319</v>
      </c>
      <c r="SHF7" s="516" t="s">
        <v>3325</v>
      </c>
      <c r="SHG7" s="516" t="s">
        <v>666</v>
      </c>
      <c r="SHH7" s="516"/>
      <c r="SHI7" s="516" t="s">
        <v>3318</v>
      </c>
      <c r="SHJ7" s="516" t="s">
        <v>3319</v>
      </c>
      <c r="SHK7" s="516" t="s">
        <v>3325</v>
      </c>
      <c r="SHL7" s="516" t="s">
        <v>666</v>
      </c>
      <c r="SHM7" s="516"/>
      <c r="SHN7" s="516" t="s">
        <v>3318</v>
      </c>
      <c r="SHO7" s="516" t="s">
        <v>3319</v>
      </c>
      <c r="SHP7" s="516" t="s">
        <v>3325</v>
      </c>
      <c r="SHQ7" s="516" t="s">
        <v>666</v>
      </c>
      <c r="SHR7" s="516"/>
      <c r="SHS7" s="516" t="s">
        <v>3318</v>
      </c>
      <c r="SHT7" s="516" t="s">
        <v>3319</v>
      </c>
      <c r="SHU7" s="516" t="s">
        <v>3325</v>
      </c>
      <c r="SHV7" s="516" t="s">
        <v>666</v>
      </c>
      <c r="SHW7" s="516"/>
      <c r="SHX7" s="516" t="s">
        <v>3318</v>
      </c>
      <c r="SHY7" s="516" t="s">
        <v>3319</v>
      </c>
      <c r="SHZ7" s="516" t="s">
        <v>3325</v>
      </c>
      <c r="SIA7" s="516" t="s">
        <v>666</v>
      </c>
      <c r="SIB7" s="516"/>
      <c r="SIC7" s="516" t="s">
        <v>3318</v>
      </c>
      <c r="SID7" s="516" t="s">
        <v>3319</v>
      </c>
      <c r="SIE7" s="516" t="s">
        <v>3325</v>
      </c>
      <c r="SIF7" s="516" t="s">
        <v>666</v>
      </c>
      <c r="SIG7" s="516"/>
      <c r="SIH7" s="516" t="s">
        <v>3318</v>
      </c>
      <c r="SII7" s="516" t="s">
        <v>3319</v>
      </c>
      <c r="SIJ7" s="516" t="s">
        <v>3325</v>
      </c>
      <c r="SIK7" s="516" t="s">
        <v>666</v>
      </c>
      <c r="SIL7" s="516"/>
      <c r="SIM7" s="516" t="s">
        <v>3318</v>
      </c>
      <c r="SIN7" s="516" t="s">
        <v>3319</v>
      </c>
      <c r="SIO7" s="516" t="s">
        <v>3325</v>
      </c>
      <c r="SIP7" s="516" t="s">
        <v>666</v>
      </c>
      <c r="SIQ7" s="516"/>
      <c r="SIR7" s="516" t="s">
        <v>3318</v>
      </c>
      <c r="SIS7" s="516" t="s">
        <v>3319</v>
      </c>
      <c r="SIT7" s="516" t="s">
        <v>3325</v>
      </c>
      <c r="SIU7" s="516" t="s">
        <v>666</v>
      </c>
      <c r="SIV7" s="516"/>
      <c r="SIW7" s="516" t="s">
        <v>3318</v>
      </c>
      <c r="SIX7" s="516" t="s">
        <v>3319</v>
      </c>
      <c r="SIY7" s="516" t="s">
        <v>3325</v>
      </c>
      <c r="SIZ7" s="516" t="s">
        <v>666</v>
      </c>
      <c r="SJA7" s="516"/>
      <c r="SJB7" s="516" t="s">
        <v>3318</v>
      </c>
      <c r="SJC7" s="516" t="s">
        <v>3319</v>
      </c>
      <c r="SJD7" s="516" t="s">
        <v>3325</v>
      </c>
      <c r="SJE7" s="516" t="s">
        <v>666</v>
      </c>
      <c r="SJF7" s="516"/>
      <c r="SJG7" s="516" t="s">
        <v>3318</v>
      </c>
      <c r="SJH7" s="516" t="s">
        <v>3319</v>
      </c>
      <c r="SJI7" s="516" t="s">
        <v>3325</v>
      </c>
      <c r="SJJ7" s="516" t="s">
        <v>666</v>
      </c>
      <c r="SJK7" s="516"/>
      <c r="SJL7" s="516" t="s">
        <v>3318</v>
      </c>
      <c r="SJM7" s="516" t="s">
        <v>3319</v>
      </c>
      <c r="SJN7" s="516" t="s">
        <v>3325</v>
      </c>
      <c r="SJO7" s="516" t="s">
        <v>666</v>
      </c>
      <c r="SJP7" s="516"/>
      <c r="SJQ7" s="516" t="s">
        <v>3318</v>
      </c>
      <c r="SJR7" s="516" t="s">
        <v>3319</v>
      </c>
      <c r="SJS7" s="516" t="s">
        <v>3325</v>
      </c>
      <c r="SJT7" s="516" t="s">
        <v>666</v>
      </c>
      <c r="SJU7" s="516"/>
      <c r="SJV7" s="516" t="s">
        <v>3318</v>
      </c>
      <c r="SJW7" s="516" t="s">
        <v>3319</v>
      </c>
      <c r="SJX7" s="516" t="s">
        <v>3325</v>
      </c>
      <c r="SJY7" s="516" t="s">
        <v>666</v>
      </c>
      <c r="SJZ7" s="516"/>
      <c r="SKA7" s="516" t="s">
        <v>3318</v>
      </c>
      <c r="SKB7" s="516" t="s">
        <v>3319</v>
      </c>
      <c r="SKC7" s="516" t="s">
        <v>3325</v>
      </c>
      <c r="SKD7" s="516" t="s">
        <v>666</v>
      </c>
      <c r="SKE7" s="516"/>
      <c r="SKF7" s="516" t="s">
        <v>3318</v>
      </c>
      <c r="SKG7" s="516" t="s">
        <v>3319</v>
      </c>
      <c r="SKH7" s="516" t="s">
        <v>3325</v>
      </c>
      <c r="SKI7" s="516" t="s">
        <v>666</v>
      </c>
      <c r="SKJ7" s="516"/>
      <c r="SKK7" s="516" t="s">
        <v>3318</v>
      </c>
      <c r="SKL7" s="516" t="s">
        <v>3319</v>
      </c>
      <c r="SKM7" s="516" t="s">
        <v>3325</v>
      </c>
      <c r="SKN7" s="516" t="s">
        <v>666</v>
      </c>
      <c r="SKO7" s="516"/>
      <c r="SKP7" s="516" t="s">
        <v>3318</v>
      </c>
      <c r="SKQ7" s="516" t="s">
        <v>3319</v>
      </c>
      <c r="SKR7" s="516" t="s">
        <v>3325</v>
      </c>
      <c r="SKS7" s="516" t="s">
        <v>666</v>
      </c>
      <c r="SKT7" s="516"/>
      <c r="SKU7" s="516" t="s">
        <v>3318</v>
      </c>
      <c r="SKV7" s="516" t="s">
        <v>3319</v>
      </c>
      <c r="SKW7" s="516" t="s">
        <v>3325</v>
      </c>
      <c r="SKX7" s="516" t="s">
        <v>666</v>
      </c>
      <c r="SKY7" s="516"/>
      <c r="SKZ7" s="516" t="s">
        <v>3318</v>
      </c>
      <c r="SLA7" s="516" t="s">
        <v>3319</v>
      </c>
      <c r="SLB7" s="516" t="s">
        <v>3325</v>
      </c>
      <c r="SLC7" s="516" t="s">
        <v>666</v>
      </c>
      <c r="SLD7" s="516"/>
      <c r="SLE7" s="516" t="s">
        <v>3318</v>
      </c>
      <c r="SLF7" s="516" t="s">
        <v>3319</v>
      </c>
      <c r="SLG7" s="516" t="s">
        <v>3325</v>
      </c>
      <c r="SLH7" s="516" t="s">
        <v>666</v>
      </c>
      <c r="SLI7" s="516"/>
      <c r="SLJ7" s="516" t="s">
        <v>3318</v>
      </c>
      <c r="SLK7" s="516" t="s">
        <v>3319</v>
      </c>
      <c r="SLL7" s="516" t="s">
        <v>3325</v>
      </c>
      <c r="SLM7" s="516" t="s">
        <v>666</v>
      </c>
      <c r="SLN7" s="516"/>
      <c r="SLO7" s="516" t="s">
        <v>3318</v>
      </c>
      <c r="SLP7" s="516" t="s">
        <v>3319</v>
      </c>
      <c r="SLQ7" s="516" t="s">
        <v>3325</v>
      </c>
      <c r="SLR7" s="516" t="s">
        <v>666</v>
      </c>
      <c r="SLS7" s="516"/>
      <c r="SLT7" s="516" t="s">
        <v>3318</v>
      </c>
      <c r="SLU7" s="516" t="s">
        <v>3319</v>
      </c>
      <c r="SLV7" s="516" t="s">
        <v>3325</v>
      </c>
      <c r="SLW7" s="516" t="s">
        <v>666</v>
      </c>
      <c r="SLX7" s="516"/>
      <c r="SLY7" s="516" t="s">
        <v>3318</v>
      </c>
      <c r="SLZ7" s="516" t="s">
        <v>3319</v>
      </c>
      <c r="SMA7" s="516" t="s">
        <v>3325</v>
      </c>
      <c r="SMB7" s="516" t="s">
        <v>666</v>
      </c>
      <c r="SMC7" s="516"/>
      <c r="SMD7" s="516" t="s">
        <v>3318</v>
      </c>
      <c r="SME7" s="516" t="s">
        <v>3319</v>
      </c>
      <c r="SMF7" s="516" t="s">
        <v>3325</v>
      </c>
      <c r="SMG7" s="516" t="s">
        <v>666</v>
      </c>
      <c r="SMH7" s="516"/>
      <c r="SMI7" s="516" t="s">
        <v>3318</v>
      </c>
      <c r="SMJ7" s="516" t="s">
        <v>3319</v>
      </c>
      <c r="SMK7" s="516" t="s">
        <v>3325</v>
      </c>
      <c r="SML7" s="516" t="s">
        <v>666</v>
      </c>
      <c r="SMM7" s="516"/>
      <c r="SMN7" s="516" t="s">
        <v>3318</v>
      </c>
      <c r="SMO7" s="516" t="s">
        <v>3319</v>
      </c>
      <c r="SMP7" s="516" t="s">
        <v>3325</v>
      </c>
      <c r="SMQ7" s="516" t="s">
        <v>666</v>
      </c>
      <c r="SMR7" s="516"/>
      <c r="SMS7" s="516" t="s">
        <v>3318</v>
      </c>
      <c r="SMT7" s="516" t="s">
        <v>3319</v>
      </c>
      <c r="SMU7" s="516" t="s">
        <v>3325</v>
      </c>
      <c r="SMV7" s="516" t="s">
        <v>666</v>
      </c>
      <c r="SMW7" s="516"/>
      <c r="SMX7" s="516" t="s">
        <v>3318</v>
      </c>
      <c r="SMY7" s="516" t="s">
        <v>3319</v>
      </c>
      <c r="SMZ7" s="516" t="s">
        <v>3325</v>
      </c>
      <c r="SNA7" s="516" t="s">
        <v>666</v>
      </c>
      <c r="SNB7" s="516"/>
      <c r="SNC7" s="516" t="s">
        <v>3318</v>
      </c>
      <c r="SND7" s="516" t="s">
        <v>3319</v>
      </c>
      <c r="SNE7" s="516" t="s">
        <v>3325</v>
      </c>
      <c r="SNF7" s="516" t="s">
        <v>666</v>
      </c>
      <c r="SNG7" s="516"/>
      <c r="SNH7" s="516" t="s">
        <v>3318</v>
      </c>
      <c r="SNI7" s="516" t="s">
        <v>3319</v>
      </c>
      <c r="SNJ7" s="516" t="s">
        <v>3325</v>
      </c>
      <c r="SNK7" s="516" t="s">
        <v>666</v>
      </c>
      <c r="SNL7" s="516"/>
      <c r="SNM7" s="516" t="s">
        <v>3318</v>
      </c>
      <c r="SNN7" s="516" t="s">
        <v>3319</v>
      </c>
      <c r="SNO7" s="516" t="s">
        <v>3325</v>
      </c>
      <c r="SNP7" s="516" t="s">
        <v>666</v>
      </c>
      <c r="SNQ7" s="516"/>
      <c r="SNR7" s="516" t="s">
        <v>3318</v>
      </c>
      <c r="SNS7" s="516" t="s">
        <v>3319</v>
      </c>
      <c r="SNT7" s="516" t="s">
        <v>3325</v>
      </c>
      <c r="SNU7" s="516" t="s">
        <v>666</v>
      </c>
      <c r="SNV7" s="516"/>
      <c r="SNW7" s="516" t="s">
        <v>3318</v>
      </c>
      <c r="SNX7" s="516" t="s">
        <v>3319</v>
      </c>
      <c r="SNY7" s="516" t="s">
        <v>3325</v>
      </c>
      <c r="SNZ7" s="516" t="s">
        <v>666</v>
      </c>
      <c r="SOA7" s="516"/>
      <c r="SOB7" s="516" t="s">
        <v>3318</v>
      </c>
      <c r="SOC7" s="516" t="s">
        <v>3319</v>
      </c>
      <c r="SOD7" s="516" t="s">
        <v>3325</v>
      </c>
      <c r="SOE7" s="516" t="s">
        <v>666</v>
      </c>
      <c r="SOF7" s="516"/>
      <c r="SOG7" s="516" t="s">
        <v>3318</v>
      </c>
      <c r="SOH7" s="516" t="s">
        <v>3319</v>
      </c>
      <c r="SOI7" s="516" t="s">
        <v>3325</v>
      </c>
      <c r="SOJ7" s="516" t="s">
        <v>666</v>
      </c>
      <c r="SOK7" s="516"/>
      <c r="SOL7" s="516" t="s">
        <v>3318</v>
      </c>
      <c r="SOM7" s="516" t="s">
        <v>3319</v>
      </c>
      <c r="SON7" s="516" t="s">
        <v>3325</v>
      </c>
      <c r="SOO7" s="516" t="s">
        <v>666</v>
      </c>
      <c r="SOP7" s="516"/>
      <c r="SOQ7" s="516" t="s">
        <v>3318</v>
      </c>
      <c r="SOR7" s="516" t="s">
        <v>3319</v>
      </c>
      <c r="SOS7" s="516" t="s">
        <v>3325</v>
      </c>
      <c r="SOT7" s="516" t="s">
        <v>666</v>
      </c>
      <c r="SOU7" s="516"/>
      <c r="SOV7" s="516" t="s">
        <v>3318</v>
      </c>
      <c r="SOW7" s="516" t="s">
        <v>3319</v>
      </c>
      <c r="SOX7" s="516" t="s">
        <v>3325</v>
      </c>
      <c r="SOY7" s="516" t="s">
        <v>666</v>
      </c>
      <c r="SOZ7" s="516"/>
      <c r="SPA7" s="516" t="s">
        <v>3318</v>
      </c>
      <c r="SPB7" s="516" t="s">
        <v>3319</v>
      </c>
      <c r="SPC7" s="516" t="s">
        <v>3325</v>
      </c>
      <c r="SPD7" s="516" t="s">
        <v>666</v>
      </c>
      <c r="SPE7" s="516"/>
      <c r="SPF7" s="516" t="s">
        <v>3318</v>
      </c>
      <c r="SPG7" s="516" t="s">
        <v>3319</v>
      </c>
      <c r="SPH7" s="516" t="s">
        <v>3325</v>
      </c>
      <c r="SPI7" s="516" t="s">
        <v>666</v>
      </c>
      <c r="SPJ7" s="516"/>
      <c r="SPK7" s="516" t="s">
        <v>3318</v>
      </c>
      <c r="SPL7" s="516" t="s">
        <v>3319</v>
      </c>
      <c r="SPM7" s="516" t="s">
        <v>3325</v>
      </c>
      <c r="SPN7" s="516" t="s">
        <v>666</v>
      </c>
      <c r="SPO7" s="516"/>
      <c r="SPP7" s="516" t="s">
        <v>3318</v>
      </c>
      <c r="SPQ7" s="516" t="s">
        <v>3319</v>
      </c>
      <c r="SPR7" s="516" t="s">
        <v>3325</v>
      </c>
      <c r="SPS7" s="516" t="s">
        <v>666</v>
      </c>
      <c r="SPT7" s="516"/>
      <c r="SPU7" s="516" t="s">
        <v>3318</v>
      </c>
      <c r="SPV7" s="516" t="s">
        <v>3319</v>
      </c>
      <c r="SPW7" s="516" t="s">
        <v>3325</v>
      </c>
      <c r="SPX7" s="516" t="s">
        <v>666</v>
      </c>
      <c r="SPY7" s="516"/>
      <c r="SPZ7" s="516" t="s">
        <v>3318</v>
      </c>
      <c r="SQA7" s="516" t="s">
        <v>3319</v>
      </c>
      <c r="SQB7" s="516" t="s">
        <v>3325</v>
      </c>
      <c r="SQC7" s="516" t="s">
        <v>666</v>
      </c>
      <c r="SQD7" s="516"/>
      <c r="SQE7" s="516" t="s">
        <v>3318</v>
      </c>
      <c r="SQF7" s="516" t="s">
        <v>3319</v>
      </c>
      <c r="SQG7" s="516" t="s">
        <v>3325</v>
      </c>
      <c r="SQH7" s="516" t="s">
        <v>666</v>
      </c>
      <c r="SQI7" s="516"/>
      <c r="SQJ7" s="516" t="s">
        <v>3318</v>
      </c>
      <c r="SQK7" s="516" t="s">
        <v>3319</v>
      </c>
      <c r="SQL7" s="516" t="s">
        <v>3325</v>
      </c>
      <c r="SQM7" s="516" t="s">
        <v>666</v>
      </c>
      <c r="SQN7" s="516"/>
      <c r="SQO7" s="516" t="s">
        <v>3318</v>
      </c>
      <c r="SQP7" s="516" t="s">
        <v>3319</v>
      </c>
      <c r="SQQ7" s="516" t="s">
        <v>3325</v>
      </c>
      <c r="SQR7" s="516" t="s">
        <v>666</v>
      </c>
      <c r="SQS7" s="516"/>
      <c r="SQT7" s="516" t="s">
        <v>3318</v>
      </c>
      <c r="SQU7" s="516" t="s">
        <v>3319</v>
      </c>
      <c r="SQV7" s="516" t="s">
        <v>3325</v>
      </c>
      <c r="SQW7" s="516" t="s">
        <v>666</v>
      </c>
      <c r="SQX7" s="516"/>
      <c r="SQY7" s="516" t="s">
        <v>3318</v>
      </c>
      <c r="SQZ7" s="516" t="s">
        <v>3319</v>
      </c>
      <c r="SRA7" s="516" t="s">
        <v>3325</v>
      </c>
      <c r="SRB7" s="516" t="s">
        <v>666</v>
      </c>
      <c r="SRC7" s="516"/>
      <c r="SRD7" s="516" t="s">
        <v>3318</v>
      </c>
      <c r="SRE7" s="516" t="s">
        <v>3319</v>
      </c>
      <c r="SRF7" s="516" t="s">
        <v>3325</v>
      </c>
      <c r="SRG7" s="516" t="s">
        <v>666</v>
      </c>
      <c r="SRH7" s="516"/>
      <c r="SRI7" s="516" t="s">
        <v>3318</v>
      </c>
      <c r="SRJ7" s="516" t="s">
        <v>3319</v>
      </c>
      <c r="SRK7" s="516" t="s">
        <v>3325</v>
      </c>
      <c r="SRL7" s="516" t="s">
        <v>666</v>
      </c>
      <c r="SRM7" s="516"/>
      <c r="SRN7" s="516" t="s">
        <v>3318</v>
      </c>
      <c r="SRO7" s="516" t="s">
        <v>3319</v>
      </c>
      <c r="SRP7" s="516" t="s">
        <v>3325</v>
      </c>
      <c r="SRQ7" s="516" t="s">
        <v>666</v>
      </c>
      <c r="SRR7" s="516"/>
      <c r="SRS7" s="516" t="s">
        <v>3318</v>
      </c>
      <c r="SRT7" s="516" t="s">
        <v>3319</v>
      </c>
      <c r="SRU7" s="516" t="s">
        <v>3325</v>
      </c>
      <c r="SRV7" s="516" t="s">
        <v>666</v>
      </c>
      <c r="SRW7" s="516"/>
      <c r="SRX7" s="516" t="s">
        <v>3318</v>
      </c>
      <c r="SRY7" s="516" t="s">
        <v>3319</v>
      </c>
      <c r="SRZ7" s="516" t="s">
        <v>3325</v>
      </c>
      <c r="SSA7" s="516" t="s">
        <v>666</v>
      </c>
      <c r="SSB7" s="516"/>
      <c r="SSC7" s="516" t="s">
        <v>3318</v>
      </c>
      <c r="SSD7" s="516" t="s">
        <v>3319</v>
      </c>
      <c r="SSE7" s="516" t="s">
        <v>3325</v>
      </c>
      <c r="SSF7" s="516" t="s">
        <v>666</v>
      </c>
      <c r="SSG7" s="516"/>
      <c r="SSH7" s="516" t="s">
        <v>3318</v>
      </c>
      <c r="SSI7" s="516" t="s">
        <v>3319</v>
      </c>
      <c r="SSJ7" s="516" t="s">
        <v>3325</v>
      </c>
      <c r="SSK7" s="516" t="s">
        <v>666</v>
      </c>
      <c r="SSL7" s="516"/>
      <c r="SSM7" s="516" t="s">
        <v>3318</v>
      </c>
      <c r="SSN7" s="516" t="s">
        <v>3319</v>
      </c>
      <c r="SSO7" s="516" t="s">
        <v>3325</v>
      </c>
      <c r="SSP7" s="516" t="s">
        <v>666</v>
      </c>
      <c r="SSQ7" s="516"/>
      <c r="SSR7" s="516" t="s">
        <v>3318</v>
      </c>
      <c r="SSS7" s="516" t="s">
        <v>3319</v>
      </c>
      <c r="SST7" s="516" t="s">
        <v>3325</v>
      </c>
      <c r="SSU7" s="516" t="s">
        <v>666</v>
      </c>
      <c r="SSV7" s="516"/>
      <c r="SSW7" s="516" t="s">
        <v>3318</v>
      </c>
      <c r="SSX7" s="516" t="s">
        <v>3319</v>
      </c>
      <c r="SSY7" s="516" t="s">
        <v>3325</v>
      </c>
      <c r="SSZ7" s="516" t="s">
        <v>666</v>
      </c>
      <c r="STA7" s="516"/>
      <c r="STB7" s="516" t="s">
        <v>3318</v>
      </c>
      <c r="STC7" s="516" t="s">
        <v>3319</v>
      </c>
      <c r="STD7" s="516" t="s">
        <v>3325</v>
      </c>
      <c r="STE7" s="516" t="s">
        <v>666</v>
      </c>
      <c r="STF7" s="516"/>
      <c r="STG7" s="516" t="s">
        <v>3318</v>
      </c>
      <c r="STH7" s="516" t="s">
        <v>3319</v>
      </c>
      <c r="STI7" s="516" t="s">
        <v>3325</v>
      </c>
      <c r="STJ7" s="516" t="s">
        <v>666</v>
      </c>
      <c r="STK7" s="516"/>
      <c r="STL7" s="516" t="s">
        <v>3318</v>
      </c>
      <c r="STM7" s="516" t="s">
        <v>3319</v>
      </c>
      <c r="STN7" s="516" t="s">
        <v>3325</v>
      </c>
      <c r="STO7" s="516" t="s">
        <v>666</v>
      </c>
      <c r="STP7" s="516"/>
      <c r="STQ7" s="516" t="s">
        <v>3318</v>
      </c>
      <c r="STR7" s="516" t="s">
        <v>3319</v>
      </c>
      <c r="STS7" s="516" t="s">
        <v>3325</v>
      </c>
      <c r="STT7" s="516" t="s">
        <v>666</v>
      </c>
      <c r="STU7" s="516"/>
      <c r="STV7" s="516" t="s">
        <v>3318</v>
      </c>
      <c r="STW7" s="516" t="s">
        <v>3319</v>
      </c>
      <c r="STX7" s="516" t="s">
        <v>3325</v>
      </c>
      <c r="STY7" s="516" t="s">
        <v>666</v>
      </c>
      <c r="STZ7" s="516"/>
      <c r="SUA7" s="516" t="s">
        <v>3318</v>
      </c>
      <c r="SUB7" s="516" t="s">
        <v>3319</v>
      </c>
      <c r="SUC7" s="516" t="s">
        <v>3325</v>
      </c>
      <c r="SUD7" s="516" t="s">
        <v>666</v>
      </c>
      <c r="SUE7" s="516"/>
      <c r="SUF7" s="516" t="s">
        <v>3318</v>
      </c>
      <c r="SUG7" s="516" t="s">
        <v>3319</v>
      </c>
      <c r="SUH7" s="516" t="s">
        <v>3325</v>
      </c>
      <c r="SUI7" s="516" t="s">
        <v>666</v>
      </c>
      <c r="SUJ7" s="516"/>
      <c r="SUK7" s="516" t="s">
        <v>3318</v>
      </c>
      <c r="SUL7" s="516" t="s">
        <v>3319</v>
      </c>
      <c r="SUM7" s="516" t="s">
        <v>3325</v>
      </c>
      <c r="SUN7" s="516" t="s">
        <v>666</v>
      </c>
      <c r="SUO7" s="516"/>
      <c r="SUP7" s="516" t="s">
        <v>3318</v>
      </c>
      <c r="SUQ7" s="516" t="s">
        <v>3319</v>
      </c>
      <c r="SUR7" s="516" t="s">
        <v>3325</v>
      </c>
      <c r="SUS7" s="516" t="s">
        <v>666</v>
      </c>
      <c r="SUT7" s="516"/>
      <c r="SUU7" s="516" t="s">
        <v>3318</v>
      </c>
      <c r="SUV7" s="516" t="s">
        <v>3319</v>
      </c>
      <c r="SUW7" s="516" t="s">
        <v>3325</v>
      </c>
      <c r="SUX7" s="516" t="s">
        <v>666</v>
      </c>
      <c r="SUY7" s="516"/>
      <c r="SUZ7" s="516" t="s">
        <v>3318</v>
      </c>
      <c r="SVA7" s="516" t="s">
        <v>3319</v>
      </c>
      <c r="SVB7" s="516" t="s">
        <v>3325</v>
      </c>
      <c r="SVC7" s="516" t="s">
        <v>666</v>
      </c>
      <c r="SVD7" s="516"/>
      <c r="SVE7" s="516" t="s">
        <v>3318</v>
      </c>
      <c r="SVF7" s="516" t="s">
        <v>3319</v>
      </c>
      <c r="SVG7" s="516" t="s">
        <v>3325</v>
      </c>
      <c r="SVH7" s="516" t="s">
        <v>666</v>
      </c>
      <c r="SVI7" s="516"/>
      <c r="SVJ7" s="516" t="s">
        <v>3318</v>
      </c>
      <c r="SVK7" s="516" t="s">
        <v>3319</v>
      </c>
      <c r="SVL7" s="516" t="s">
        <v>3325</v>
      </c>
      <c r="SVM7" s="516" t="s">
        <v>666</v>
      </c>
      <c r="SVN7" s="516"/>
      <c r="SVO7" s="516" t="s">
        <v>3318</v>
      </c>
      <c r="SVP7" s="516" t="s">
        <v>3319</v>
      </c>
      <c r="SVQ7" s="516" t="s">
        <v>3325</v>
      </c>
      <c r="SVR7" s="516" t="s">
        <v>666</v>
      </c>
      <c r="SVS7" s="516"/>
      <c r="SVT7" s="516" t="s">
        <v>3318</v>
      </c>
      <c r="SVU7" s="516" t="s">
        <v>3319</v>
      </c>
      <c r="SVV7" s="516" t="s">
        <v>3325</v>
      </c>
      <c r="SVW7" s="516" t="s">
        <v>666</v>
      </c>
      <c r="SVX7" s="516"/>
      <c r="SVY7" s="516" t="s">
        <v>3318</v>
      </c>
      <c r="SVZ7" s="516" t="s">
        <v>3319</v>
      </c>
      <c r="SWA7" s="516" t="s">
        <v>3325</v>
      </c>
      <c r="SWB7" s="516" t="s">
        <v>666</v>
      </c>
      <c r="SWC7" s="516"/>
      <c r="SWD7" s="516" t="s">
        <v>3318</v>
      </c>
      <c r="SWE7" s="516" t="s">
        <v>3319</v>
      </c>
      <c r="SWF7" s="516" t="s">
        <v>3325</v>
      </c>
      <c r="SWG7" s="516" t="s">
        <v>666</v>
      </c>
      <c r="SWH7" s="516"/>
      <c r="SWI7" s="516" t="s">
        <v>3318</v>
      </c>
      <c r="SWJ7" s="516" t="s">
        <v>3319</v>
      </c>
      <c r="SWK7" s="516" t="s">
        <v>3325</v>
      </c>
      <c r="SWL7" s="516" t="s">
        <v>666</v>
      </c>
      <c r="SWM7" s="516"/>
      <c r="SWN7" s="516" t="s">
        <v>3318</v>
      </c>
      <c r="SWO7" s="516" t="s">
        <v>3319</v>
      </c>
      <c r="SWP7" s="516" t="s">
        <v>3325</v>
      </c>
      <c r="SWQ7" s="516" t="s">
        <v>666</v>
      </c>
      <c r="SWR7" s="516"/>
      <c r="SWS7" s="516" t="s">
        <v>3318</v>
      </c>
      <c r="SWT7" s="516" t="s">
        <v>3319</v>
      </c>
      <c r="SWU7" s="516" t="s">
        <v>3325</v>
      </c>
      <c r="SWV7" s="516" t="s">
        <v>666</v>
      </c>
      <c r="SWW7" s="516"/>
      <c r="SWX7" s="516" t="s">
        <v>3318</v>
      </c>
      <c r="SWY7" s="516" t="s">
        <v>3319</v>
      </c>
      <c r="SWZ7" s="516" t="s">
        <v>3325</v>
      </c>
      <c r="SXA7" s="516" t="s">
        <v>666</v>
      </c>
      <c r="SXB7" s="516"/>
      <c r="SXC7" s="516" t="s">
        <v>3318</v>
      </c>
      <c r="SXD7" s="516" t="s">
        <v>3319</v>
      </c>
      <c r="SXE7" s="516" t="s">
        <v>3325</v>
      </c>
      <c r="SXF7" s="516" t="s">
        <v>666</v>
      </c>
      <c r="SXG7" s="516"/>
      <c r="SXH7" s="516" t="s">
        <v>3318</v>
      </c>
      <c r="SXI7" s="516" t="s">
        <v>3319</v>
      </c>
      <c r="SXJ7" s="516" t="s">
        <v>3325</v>
      </c>
      <c r="SXK7" s="516" t="s">
        <v>666</v>
      </c>
      <c r="SXL7" s="516"/>
      <c r="SXM7" s="516" t="s">
        <v>3318</v>
      </c>
      <c r="SXN7" s="516" t="s">
        <v>3319</v>
      </c>
      <c r="SXO7" s="516" t="s">
        <v>3325</v>
      </c>
      <c r="SXP7" s="516" t="s">
        <v>666</v>
      </c>
      <c r="SXQ7" s="516"/>
      <c r="SXR7" s="516" t="s">
        <v>3318</v>
      </c>
      <c r="SXS7" s="516" t="s">
        <v>3319</v>
      </c>
      <c r="SXT7" s="516" t="s">
        <v>3325</v>
      </c>
      <c r="SXU7" s="516" t="s">
        <v>666</v>
      </c>
      <c r="SXV7" s="516"/>
      <c r="SXW7" s="516" t="s">
        <v>3318</v>
      </c>
      <c r="SXX7" s="516" t="s">
        <v>3319</v>
      </c>
      <c r="SXY7" s="516" t="s">
        <v>3325</v>
      </c>
      <c r="SXZ7" s="516" t="s">
        <v>666</v>
      </c>
      <c r="SYA7" s="516"/>
      <c r="SYB7" s="516" t="s">
        <v>3318</v>
      </c>
      <c r="SYC7" s="516" t="s">
        <v>3319</v>
      </c>
      <c r="SYD7" s="516" t="s">
        <v>3325</v>
      </c>
      <c r="SYE7" s="516" t="s">
        <v>666</v>
      </c>
      <c r="SYF7" s="516"/>
      <c r="SYG7" s="516" t="s">
        <v>3318</v>
      </c>
      <c r="SYH7" s="516" t="s">
        <v>3319</v>
      </c>
      <c r="SYI7" s="516" t="s">
        <v>3325</v>
      </c>
      <c r="SYJ7" s="516" t="s">
        <v>666</v>
      </c>
      <c r="SYK7" s="516"/>
      <c r="SYL7" s="516" t="s">
        <v>3318</v>
      </c>
      <c r="SYM7" s="516" t="s">
        <v>3319</v>
      </c>
      <c r="SYN7" s="516" t="s">
        <v>3325</v>
      </c>
      <c r="SYO7" s="516" t="s">
        <v>666</v>
      </c>
      <c r="SYP7" s="516"/>
      <c r="SYQ7" s="516" t="s">
        <v>3318</v>
      </c>
      <c r="SYR7" s="516" t="s">
        <v>3319</v>
      </c>
      <c r="SYS7" s="516" t="s">
        <v>3325</v>
      </c>
      <c r="SYT7" s="516" t="s">
        <v>666</v>
      </c>
      <c r="SYU7" s="516"/>
      <c r="SYV7" s="516" t="s">
        <v>3318</v>
      </c>
      <c r="SYW7" s="516" t="s">
        <v>3319</v>
      </c>
      <c r="SYX7" s="516" t="s">
        <v>3325</v>
      </c>
      <c r="SYY7" s="516" t="s">
        <v>666</v>
      </c>
      <c r="SYZ7" s="516"/>
      <c r="SZA7" s="516" t="s">
        <v>3318</v>
      </c>
      <c r="SZB7" s="516" t="s">
        <v>3319</v>
      </c>
      <c r="SZC7" s="516" t="s">
        <v>3325</v>
      </c>
      <c r="SZD7" s="516" t="s">
        <v>666</v>
      </c>
      <c r="SZE7" s="516"/>
      <c r="SZF7" s="516" t="s">
        <v>3318</v>
      </c>
      <c r="SZG7" s="516" t="s">
        <v>3319</v>
      </c>
      <c r="SZH7" s="516" t="s">
        <v>3325</v>
      </c>
      <c r="SZI7" s="516" t="s">
        <v>666</v>
      </c>
      <c r="SZJ7" s="516"/>
      <c r="SZK7" s="516" t="s">
        <v>3318</v>
      </c>
      <c r="SZL7" s="516" t="s">
        <v>3319</v>
      </c>
      <c r="SZM7" s="516" t="s">
        <v>3325</v>
      </c>
      <c r="SZN7" s="516" t="s">
        <v>666</v>
      </c>
      <c r="SZO7" s="516"/>
      <c r="SZP7" s="516" t="s">
        <v>3318</v>
      </c>
      <c r="SZQ7" s="516" t="s">
        <v>3319</v>
      </c>
      <c r="SZR7" s="516" t="s">
        <v>3325</v>
      </c>
      <c r="SZS7" s="516" t="s">
        <v>666</v>
      </c>
      <c r="SZT7" s="516"/>
      <c r="SZU7" s="516" t="s">
        <v>3318</v>
      </c>
      <c r="SZV7" s="516" t="s">
        <v>3319</v>
      </c>
      <c r="SZW7" s="516" t="s">
        <v>3325</v>
      </c>
      <c r="SZX7" s="516" t="s">
        <v>666</v>
      </c>
      <c r="SZY7" s="516"/>
      <c r="SZZ7" s="516" t="s">
        <v>3318</v>
      </c>
      <c r="TAA7" s="516" t="s">
        <v>3319</v>
      </c>
      <c r="TAB7" s="516" t="s">
        <v>3325</v>
      </c>
      <c r="TAC7" s="516" t="s">
        <v>666</v>
      </c>
      <c r="TAD7" s="516"/>
      <c r="TAE7" s="516" t="s">
        <v>3318</v>
      </c>
      <c r="TAF7" s="516" t="s">
        <v>3319</v>
      </c>
      <c r="TAG7" s="516" t="s">
        <v>3325</v>
      </c>
      <c r="TAH7" s="516" t="s">
        <v>666</v>
      </c>
      <c r="TAI7" s="516"/>
      <c r="TAJ7" s="516" t="s">
        <v>3318</v>
      </c>
      <c r="TAK7" s="516" t="s">
        <v>3319</v>
      </c>
      <c r="TAL7" s="516" t="s">
        <v>3325</v>
      </c>
      <c r="TAM7" s="516" t="s">
        <v>666</v>
      </c>
      <c r="TAN7" s="516"/>
      <c r="TAO7" s="516" t="s">
        <v>3318</v>
      </c>
      <c r="TAP7" s="516" t="s">
        <v>3319</v>
      </c>
      <c r="TAQ7" s="516" t="s">
        <v>3325</v>
      </c>
      <c r="TAR7" s="516" t="s">
        <v>666</v>
      </c>
      <c r="TAS7" s="516"/>
      <c r="TAT7" s="516" t="s">
        <v>3318</v>
      </c>
      <c r="TAU7" s="516" t="s">
        <v>3319</v>
      </c>
      <c r="TAV7" s="516" t="s">
        <v>3325</v>
      </c>
      <c r="TAW7" s="516" t="s">
        <v>666</v>
      </c>
      <c r="TAX7" s="516"/>
      <c r="TAY7" s="516" t="s">
        <v>3318</v>
      </c>
      <c r="TAZ7" s="516" t="s">
        <v>3319</v>
      </c>
      <c r="TBA7" s="516" t="s">
        <v>3325</v>
      </c>
      <c r="TBB7" s="516" t="s">
        <v>666</v>
      </c>
      <c r="TBC7" s="516"/>
      <c r="TBD7" s="516" t="s">
        <v>3318</v>
      </c>
      <c r="TBE7" s="516" t="s">
        <v>3319</v>
      </c>
      <c r="TBF7" s="516" t="s">
        <v>3325</v>
      </c>
      <c r="TBG7" s="516" t="s">
        <v>666</v>
      </c>
      <c r="TBH7" s="516"/>
      <c r="TBI7" s="516" t="s">
        <v>3318</v>
      </c>
      <c r="TBJ7" s="516" t="s">
        <v>3319</v>
      </c>
      <c r="TBK7" s="516" t="s">
        <v>3325</v>
      </c>
      <c r="TBL7" s="516" t="s">
        <v>666</v>
      </c>
      <c r="TBM7" s="516"/>
      <c r="TBN7" s="516" t="s">
        <v>3318</v>
      </c>
      <c r="TBO7" s="516" t="s">
        <v>3319</v>
      </c>
      <c r="TBP7" s="516" t="s">
        <v>3325</v>
      </c>
      <c r="TBQ7" s="516" t="s">
        <v>666</v>
      </c>
      <c r="TBR7" s="516"/>
      <c r="TBS7" s="516" t="s">
        <v>3318</v>
      </c>
      <c r="TBT7" s="516" t="s">
        <v>3319</v>
      </c>
      <c r="TBU7" s="516" t="s">
        <v>3325</v>
      </c>
      <c r="TBV7" s="516" t="s">
        <v>666</v>
      </c>
      <c r="TBW7" s="516"/>
      <c r="TBX7" s="516" t="s">
        <v>3318</v>
      </c>
      <c r="TBY7" s="516" t="s">
        <v>3319</v>
      </c>
      <c r="TBZ7" s="516" t="s">
        <v>3325</v>
      </c>
      <c r="TCA7" s="516" t="s">
        <v>666</v>
      </c>
      <c r="TCB7" s="516"/>
      <c r="TCC7" s="516" t="s">
        <v>3318</v>
      </c>
      <c r="TCD7" s="516" t="s">
        <v>3319</v>
      </c>
      <c r="TCE7" s="516" t="s">
        <v>3325</v>
      </c>
      <c r="TCF7" s="516" t="s">
        <v>666</v>
      </c>
      <c r="TCG7" s="516"/>
      <c r="TCH7" s="516" t="s">
        <v>3318</v>
      </c>
      <c r="TCI7" s="516" t="s">
        <v>3319</v>
      </c>
      <c r="TCJ7" s="516" t="s">
        <v>3325</v>
      </c>
      <c r="TCK7" s="516" t="s">
        <v>666</v>
      </c>
      <c r="TCL7" s="516"/>
      <c r="TCM7" s="516" t="s">
        <v>3318</v>
      </c>
      <c r="TCN7" s="516" t="s">
        <v>3319</v>
      </c>
      <c r="TCO7" s="516" t="s">
        <v>3325</v>
      </c>
      <c r="TCP7" s="516" t="s">
        <v>666</v>
      </c>
      <c r="TCQ7" s="516"/>
      <c r="TCR7" s="516" t="s">
        <v>3318</v>
      </c>
      <c r="TCS7" s="516" t="s">
        <v>3319</v>
      </c>
      <c r="TCT7" s="516" t="s">
        <v>3325</v>
      </c>
      <c r="TCU7" s="516" t="s">
        <v>666</v>
      </c>
      <c r="TCV7" s="516"/>
      <c r="TCW7" s="516" t="s">
        <v>3318</v>
      </c>
      <c r="TCX7" s="516" t="s">
        <v>3319</v>
      </c>
      <c r="TCY7" s="516" t="s">
        <v>3325</v>
      </c>
      <c r="TCZ7" s="516" t="s">
        <v>666</v>
      </c>
      <c r="TDA7" s="516"/>
      <c r="TDB7" s="516" t="s">
        <v>3318</v>
      </c>
      <c r="TDC7" s="516" t="s">
        <v>3319</v>
      </c>
      <c r="TDD7" s="516" t="s">
        <v>3325</v>
      </c>
      <c r="TDE7" s="516" t="s">
        <v>666</v>
      </c>
      <c r="TDF7" s="516"/>
      <c r="TDG7" s="516" t="s">
        <v>3318</v>
      </c>
      <c r="TDH7" s="516" t="s">
        <v>3319</v>
      </c>
      <c r="TDI7" s="516" t="s">
        <v>3325</v>
      </c>
      <c r="TDJ7" s="516" t="s">
        <v>666</v>
      </c>
      <c r="TDK7" s="516"/>
      <c r="TDL7" s="516" t="s">
        <v>3318</v>
      </c>
      <c r="TDM7" s="516" t="s">
        <v>3319</v>
      </c>
      <c r="TDN7" s="516" t="s">
        <v>3325</v>
      </c>
      <c r="TDO7" s="516" t="s">
        <v>666</v>
      </c>
      <c r="TDP7" s="516"/>
      <c r="TDQ7" s="516" t="s">
        <v>3318</v>
      </c>
      <c r="TDR7" s="516" t="s">
        <v>3319</v>
      </c>
      <c r="TDS7" s="516" t="s">
        <v>3325</v>
      </c>
      <c r="TDT7" s="516" t="s">
        <v>666</v>
      </c>
      <c r="TDU7" s="516"/>
      <c r="TDV7" s="516" t="s">
        <v>3318</v>
      </c>
      <c r="TDW7" s="516" t="s">
        <v>3319</v>
      </c>
      <c r="TDX7" s="516" t="s">
        <v>3325</v>
      </c>
      <c r="TDY7" s="516" t="s">
        <v>666</v>
      </c>
      <c r="TDZ7" s="516"/>
      <c r="TEA7" s="516" t="s">
        <v>3318</v>
      </c>
      <c r="TEB7" s="516" t="s">
        <v>3319</v>
      </c>
      <c r="TEC7" s="516" t="s">
        <v>3325</v>
      </c>
      <c r="TED7" s="516" t="s">
        <v>666</v>
      </c>
      <c r="TEE7" s="516"/>
      <c r="TEF7" s="516" t="s">
        <v>3318</v>
      </c>
      <c r="TEG7" s="516" t="s">
        <v>3319</v>
      </c>
      <c r="TEH7" s="516" t="s">
        <v>3325</v>
      </c>
      <c r="TEI7" s="516" t="s">
        <v>666</v>
      </c>
      <c r="TEJ7" s="516"/>
      <c r="TEK7" s="516" t="s">
        <v>3318</v>
      </c>
      <c r="TEL7" s="516" t="s">
        <v>3319</v>
      </c>
      <c r="TEM7" s="516" t="s">
        <v>3325</v>
      </c>
      <c r="TEN7" s="516" t="s">
        <v>666</v>
      </c>
      <c r="TEO7" s="516"/>
      <c r="TEP7" s="516" t="s">
        <v>3318</v>
      </c>
      <c r="TEQ7" s="516" t="s">
        <v>3319</v>
      </c>
      <c r="TER7" s="516" t="s">
        <v>3325</v>
      </c>
      <c r="TES7" s="516" t="s">
        <v>666</v>
      </c>
      <c r="TET7" s="516"/>
      <c r="TEU7" s="516" t="s">
        <v>3318</v>
      </c>
      <c r="TEV7" s="516" t="s">
        <v>3319</v>
      </c>
      <c r="TEW7" s="516" t="s">
        <v>3325</v>
      </c>
      <c r="TEX7" s="516" t="s">
        <v>666</v>
      </c>
      <c r="TEY7" s="516"/>
      <c r="TEZ7" s="516" t="s">
        <v>3318</v>
      </c>
      <c r="TFA7" s="516" t="s">
        <v>3319</v>
      </c>
      <c r="TFB7" s="516" t="s">
        <v>3325</v>
      </c>
      <c r="TFC7" s="516" t="s">
        <v>666</v>
      </c>
      <c r="TFD7" s="516"/>
      <c r="TFE7" s="516" t="s">
        <v>3318</v>
      </c>
      <c r="TFF7" s="516" t="s">
        <v>3319</v>
      </c>
      <c r="TFG7" s="516" t="s">
        <v>3325</v>
      </c>
      <c r="TFH7" s="516" t="s">
        <v>666</v>
      </c>
      <c r="TFI7" s="516"/>
      <c r="TFJ7" s="516" t="s">
        <v>3318</v>
      </c>
      <c r="TFK7" s="516" t="s">
        <v>3319</v>
      </c>
      <c r="TFL7" s="516" t="s">
        <v>3325</v>
      </c>
      <c r="TFM7" s="516" t="s">
        <v>666</v>
      </c>
      <c r="TFN7" s="516"/>
      <c r="TFO7" s="516" t="s">
        <v>3318</v>
      </c>
      <c r="TFP7" s="516" t="s">
        <v>3319</v>
      </c>
      <c r="TFQ7" s="516" t="s">
        <v>3325</v>
      </c>
      <c r="TFR7" s="516" t="s">
        <v>666</v>
      </c>
      <c r="TFS7" s="516"/>
      <c r="TFT7" s="516" t="s">
        <v>3318</v>
      </c>
      <c r="TFU7" s="516" t="s">
        <v>3319</v>
      </c>
      <c r="TFV7" s="516" t="s">
        <v>3325</v>
      </c>
      <c r="TFW7" s="516" t="s">
        <v>666</v>
      </c>
      <c r="TFX7" s="516"/>
      <c r="TFY7" s="516" t="s">
        <v>3318</v>
      </c>
      <c r="TFZ7" s="516" t="s">
        <v>3319</v>
      </c>
      <c r="TGA7" s="516" t="s">
        <v>3325</v>
      </c>
      <c r="TGB7" s="516" t="s">
        <v>666</v>
      </c>
      <c r="TGC7" s="516"/>
      <c r="TGD7" s="516" t="s">
        <v>3318</v>
      </c>
      <c r="TGE7" s="516" t="s">
        <v>3319</v>
      </c>
      <c r="TGF7" s="516" t="s">
        <v>3325</v>
      </c>
      <c r="TGG7" s="516" t="s">
        <v>666</v>
      </c>
      <c r="TGH7" s="516"/>
      <c r="TGI7" s="516" t="s">
        <v>3318</v>
      </c>
      <c r="TGJ7" s="516" t="s">
        <v>3319</v>
      </c>
      <c r="TGK7" s="516" t="s">
        <v>3325</v>
      </c>
      <c r="TGL7" s="516" t="s">
        <v>666</v>
      </c>
      <c r="TGM7" s="516"/>
      <c r="TGN7" s="516" t="s">
        <v>3318</v>
      </c>
      <c r="TGO7" s="516" t="s">
        <v>3319</v>
      </c>
      <c r="TGP7" s="516" t="s">
        <v>3325</v>
      </c>
      <c r="TGQ7" s="516" t="s">
        <v>666</v>
      </c>
      <c r="TGR7" s="516"/>
      <c r="TGS7" s="516" t="s">
        <v>3318</v>
      </c>
      <c r="TGT7" s="516" t="s">
        <v>3319</v>
      </c>
      <c r="TGU7" s="516" t="s">
        <v>3325</v>
      </c>
      <c r="TGV7" s="516" t="s">
        <v>666</v>
      </c>
      <c r="TGW7" s="516"/>
      <c r="TGX7" s="516" t="s">
        <v>3318</v>
      </c>
      <c r="TGY7" s="516" t="s">
        <v>3319</v>
      </c>
      <c r="TGZ7" s="516" t="s">
        <v>3325</v>
      </c>
      <c r="THA7" s="516" t="s">
        <v>666</v>
      </c>
      <c r="THB7" s="516"/>
      <c r="THC7" s="516" t="s">
        <v>3318</v>
      </c>
      <c r="THD7" s="516" t="s">
        <v>3319</v>
      </c>
      <c r="THE7" s="516" t="s">
        <v>3325</v>
      </c>
      <c r="THF7" s="516" t="s">
        <v>666</v>
      </c>
      <c r="THG7" s="516"/>
      <c r="THH7" s="516" t="s">
        <v>3318</v>
      </c>
      <c r="THI7" s="516" t="s">
        <v>3319</v>
      </c>
      <c r="THJ7" s="516" t="s">
        <v>3325</v>
      </c>
      <c r="THK7" s="516" t="s">
        <v>666</v>
      </c>
      <c r="THL7" s="516"/>
      <c r="THM7" s="516" t="s">
        <v>3318</v>
      </c>
      <c r="THN7" s="516" t="s">
        <v>3319</v>
      </c>
      <c r="THO7" s="516" t="s">
        <v>3325</v>
      </c>
      <c r="THP7" s="516" t="s">
        <v>666</v>
      </c>
      <c r="THQ7" s="516"/>
      <c r="THR7" s="516" t="s">
        <v>3318</v>
      </c>
      <c r="THS7" s="516" t="s">
        <v>3319</v>
      </c>
      <c r="THT7" s="516" t="s">
        <v>3325</v>
      </c>
      <c r="THU7" s="516" t="s">
        <v>666</v>
      </c>
      <c r="THV7" s="516"/>
      <c r="THW7" s="516" t="s">
        <v>3318</v>
      </c>
      <c r="THX7" s="516" t="s">
        <v>3319</v>
      </c>
      <c r="THY7" s="516" t="s">
        <v>3325</v>
      </c>
      <c r="THZ7" s="516" t="s">
        <v>666</v>
      </c>
      <c r="TIA7" s="516"/>
      <c r="TIB7" s="516" t="s">
        <v>3318</v>
      </c>
      <c r="TIC7" s="516" t="s">
        <v>3319</v>
      </c>
      <c r="TID7" s="516" t="s">
        <v>3325</v>
      </c>
      <c r="TIE7" s="516" t="s">
        <v>666</v>
      </c>
      <c r="TIF7" s="516"/>
      <c r="TIG7" s="516" t="s">
        <v>3318</v>
      </c>
      <c r="TIH7" s="516" t="s">
        <v>3319</v>
      </c>
      <c r="TII7" s="516" t="s">
        <v>3325</v>
      </c>
      <c r="TIJ7" s="516" t="s">
        <v>666</v>
      </c>
      <c r="TIK7" s="516"/>
      <c r="TIL7" s="516" t="s">
        <v>3318</v>
      </c>
      <c r="TIM7" s="516" t="s">
        <v>3319</v>
      </c>
      <c r="TIN7" s="516" t="s">
        <v>3325</v>
      </c>
      <c r="TIO7" s="516" t="s">
        <v>666</v>
      </c>
      <c r="TIP7" s="516"/>
      <c r="TIQ7" s="516" t="s">
        <v>3318</v>
      </c>
      <c r="TIR7" s="516" t="s">
        <v>3319</v>
      </c>
      <c r="TIS7" s="516" t="s">
        <v>3325</v>
      </c>
      <c r="TIT7" s="516" t="s">
        <v>666</v>
      </c>
      <c r="TIU7" s="516"/>
      <c r="TIV7" s="516" t="s">
        <v>3318</v>
      </c>
      <c r="TIW7" s="516" t="s">
        <v>3319</v>
      </c>
      <c r="TIX7" s="516" t="s">
        <v>3325</v>
      </c>
      <c r="TIY7" s="516" t="s">
        <v>666</v>
      </c>
      <c r="TIZ7" s="516"/>
      <c r="TJA7" s="516" t="s">
        <v>3318</v>
      </c>
      <c r="TJB7" s="516" t="s">
        <v>3319</v>
      </c>
      <c r="TJC7" s="516" t="s">
        <v>3325</v>
      </c>
      <c r="TJD7" s="516" t="s">
        <v>666</v>
      </c>
      <c r="TJE7" s="516"/>
      <c r="TJF7" s="516" t="s">
        <v>3318</v>
      </c>
      <c r="TJG7" s="516" t="s">
        <v>3319</v>
      </c>
      <c r="TJH7" s="516" t="s">
        <v>3325</v>
      </c>
      <c r="TJI7" s="516" t="s">
        <v>666</v>
      </c>
      <c r="TJJ7" s="516"/>
      <c r="TJK7" s="516" t="s">
        <v>3318</v>
      </c>
      <c r="TJL7" s="516" t="s">
        <v>3319</v>
      </c>
      <c r="TJM7" s="516" t="s">
        <v>3325</v>
      </c>
      <c r="TJN7" s="516" t="s">
        <v>666</v>
      </c>
      <c r="TJO7" s="516"/>
      <c r="TJP7" s="516" t="s">
        <v>3318</v>
      </c>
      <c r="TJQ7" s="516" t="s">
        <v>3319</v>
      </c>
      <c r="TJR7" s="516" t="s">
        <v>3325</v>
      </c>
      <c r="TJS7" s="516" t="s">
        <v>666</v>
      </c>
      <c r="TJT7" s="516"/>
      <c r="TJU7" s="516" t="s">
        <v>3318</v>
      </c>
      <c r="TJV7" s="516" t="s">
        <v>3319</v>
      </c>
      <c r="TJW7" s="516" t="s">
        <v>3325</v>
      </c>
      <c r="TJX7" s="516" t="s">
        <v>666</v>
      </c>
      <c r="TJY7" s="516"/>
      <c r="TJZ7" s="516" t="s">
        <v>3318</v>
      </c>
      <c r="TKA7" s="516" t="s">
        <v>3319</v>
      </c>
      <c r="TKB7" s="516" t="s">
        <v>3325</v>
      </c>
      <c r="TKC7" s="516" t="s">
        <v>666</v>
      </c>
      <c r="TKD7" s="516"/>
      <c r="TKE7" s="516" t="s">
        <v>3318</v>
      </c>
      <c r="TKF7" s="516" t="s">
        <v>3319</v>
      </c>
      <c r="TKG7" s="516" t="s">
        <v>3325</v>
      </c>
      <c r="TKH7" s="516" t="s">
        <v>666</v>
      </c>
      <c r="TKI7" s="516"/>
      <c r="TKJ7" s="516" t="s">
        <v>3318</v>
      </c>
      <c r="TKK7" s="516" t="s">
        <v>3319</v>
      </c>
      <c r="TKL7" s="516" t="s">
        <v>3325</v>
      </c>
      <c r="TKM7" s="516" t="s">
        <v>666</v>
      </c>
      <c r="TKN7" s="516"/>
      <c r="TKO7" s="516" t="s">
        <v>3318</v>
      </c>
      <c r="TKP7" s="516" t="s">
        <v>3319</v>
      </c>
      <c r="TKQ7" s="516" t="s">
        <v>3325</v>
      </c>
      <c r="TKR7" s="516" t="s">
        <v>666</v>
      </c>
      <c r="TKS7" s="516"/>
      <c r="TKT7" s="516" t="s">
        <v>3318</v>
      </c>
      <c r="TKU7" s="516" t="s">
        <v>3319</v>
      </c>
      <c r="TKV7" s="516" t="s">
        <v>3325</v>
      </c>
      <c r="TKW7" s="516" t="s">
        <v>666</v>
      </c>
      <c r="TKX7" s="516"/>
      <c r="TKY7" s="516" t="s">
        <v>3318</v>
      </c>
      <c r="TKZ7" s="516" t="s">
        <v>3319</v>
      </c>
      <c r="TLA7" s="516" t="s">
        <v>3325</v>
      </c>
      <c r="TLB7" s="516" t="s">
        <v>666</v>
      </c>
      <c r="TLC7" s="516"/>
      <c r="TLD7" s="516" t="s">
        <v>3318</v>
      </c>
      <c r="TLE7" s="516" t="s">
        <v>3319</v>
      </c>
      <c r="TLF7" s="516" t="s">
        <v>3325</v>
      </c>
      <c r="TLG7" s="516" t="s">
        <v>666</v>
      </c>
      <c r="TLH7" s="516"/>
      <c r="TLI7" s="516" t="s">
        <v>3318</v>
      </c>
      <c r="TLJ7" s="516" t="s">
        <v>3319</v>
      </c>
      <c r="TLK7" s="516" t="s">
        <v>3325</v>
      </c>
      <c r="TLL7" s="516" t="s">
        <v>666</v>
      </c>
      <c r="TLM7" s="516"/>
      <c r="TLN7" s="516" t="s">
        <v>3318</v>
      </c>
      <c r="TLO7" s="516" t="s">
        <v>3319</v>
      </c>
      <c r="TLP7" s="516" t="s">
        <v>3325</v>
      </c>
      <c r="TLQ7" s="516" t="s">
        <v>666</v>
      </c>
      <c r="TLR7" s="516"/>
      <c r="TLS7" s="516" t="s">
        <v>3318</v>
      </c>
      <c r="TLT7" s="516" t="s">
        <v>3319</v>
      </c>
      <c r="TLU7" s="516" t="s">
        <v>3325</v>
      </c>
      <c r="TLV7" s="516" t="s">
        <v>666</v>
      </c>
      <c r="TLW7" s="516"/>
      <c r="TLX7" s="516" t="s">
        <v>3318</v>
      </c>
      <c r="TLY7" s="516" t="s">
        <v>3319</v>
      </c>
      <c r="TLZ7" s="516" t="s">
        <v>3325</v>
      </c>
      <c r="TMA7" s="516" t="s">
        <v>666</v>
      </c>
      <c r="TMB7" s="516"/>
      <c r="TMC7" s="516" t="s">
        <v>3318</v>
      </c>
      <c r="TMD7" s="516" t="s">
        <v>3319</v>
      </c>
      <c r="TME7" s="516" t="s">
        <v>3325</v>
      </c>
      <c r="TMF7" s="516" t="s">
        <v>666</v>
      </c>
      <c r="TMG7" s="516"/>
      <c r="TMH7" s="516" t="s">
        <v>3318</v>
      </c>
      <c r="TMI7" s="516" t="s">
        <v>3319</v>
      </c>
      <c r="TMJ7" s="516" t="s">
        <v>3325</v>
      </c>
      <c r="TMK7" s="516" t="s">
        <v>666</v>
      </c>
      <c r="TML7" s="516"/>
      <c r="TMM7" s="516" t="s">
        <v>3318</v>
      </c>
      <c r="TMN7" s="516" t="s">
        <v>3319</v>
      </c>
      <c r="TMO7" s="516" t="s">
        <v>3325</v>
      </c>
      <c r="TMP7" s="516" t="s">
        <v>666</v>
      </c>
      <c r="TMQ7" s="516"/>
      <c r="TMR7" s="516" t="s">
        <v>3318</v>
      </c>
      <c r="TMS7" s="516" t="s">
        <v>3319</v>
      </c>
      <c r="TMT7" s="516" t="s">
        <v>3325</v>
      </c>
      <c r="TMU7" s="516" t="s">
        <v>666</v>
      </c>
      <c r="TMV7" s="516"/>
      <c r="TMW7" s="516" t="s">
        <v>3318</v>
      </c>
      <c r="TMX7" s="516" t="s">
        <v>3319</v>
      </c>
      <c r="TMY7" s="516" t="s">
        <v>3325</v>
      </c>
      <c r="TMZ7" s="516" t="s">
        <v>666</v>
      </c>
      <c r="TNA7" s="516"/>
      <c r="TNB7" s="516" t="s">
        <v>3318</v>
      </c>
      <c r="TNC7" s="516" t="s">
        <v>3319</v>
      </c>
      <c r="TND7" s="516" t="s">
        <v>3325</v>
      </c>
      <c r="TNE7" s="516" t="s">
        <v>666</v>
      </c>
      <c r="TNF7" s="516"/>
      <c r="TNG7" s="516" t="s">
        <v>3318</v>
      </c>
      <c r="TNH7" s="516" t="s">
        <v>3319</v>
      </c>
      <c r="TNI7" s="516" t="s">
        <v>3325</v>
      </c>
      <c r="TNJ7" s="516" t="s">
        <v>666</v>
      </c>
      <c r="TNK7" s="516"/>
      <c r="TNL7" s="516" t="s">
        <v>3318</v>
      </c>
      <c r="TNM7" s="516" t="s">
        <v>3319</v>
      </c>
      <c r="TNN7" s="516" t="s">
        <v>3325</v>
      </c>
      <c r="TNO7" s="516" t="s">
        <v>666</v>
      </c>
      <c r="TNP7" s="516"/>
      <c r="TNQ7" s="516" t="s">
        <v>3318</v>
      </c>
      <c r="TNR7" s="516" t="s">
        <v>3319</v>
      </c>
      <c r="TNS7" s="516" t="s">
        <v>3325</v>
      </c>
      <c r="TNT7" s="516" t="s">
        <v>666</v>
      </c>
      <c r="TNU7" s="516"/>
      <c r="TNV7" s="516" t="s">
        <v>3318</v>
      </c>
      <c r="TNW7" s="516" t="s">
        <v>3319</v>
      </c>
      <c r="TNX7" s="516" t="s">
        <v>3325</v>
      </c>
      <c r="TNY7" s="516" t="s">
        <v>666</v>
      </c>
      <c r="TNZ7" s="516"/>
      <c r="TOA7" s="516" t="s">
        <v>3318</v>
      </c>
      <c r="TOB7" s="516" t="s">
        <v>3319</v>
      </c>
      <c r="TOC7" s="516" t="s">
        <v>3325</v>
      </c>
      <c r="TOD7" s="516" t="s">
        <v>666</v>
      </c>
      <c r="TOE7" s="516"/>
      <c r="TOF7" s="516" t="s">
        <v>3318</v>
      </c>
      <c r="TOG7" s="516" t="s">
        <v>3319</v>
      </c>
      <c r="TOH7" s="516" t="s">
        <v>3325</v>
      </c>
      <c r="TOI7" s="516" t="s">
        <v>666</v>
      </c>
      <c r="TOJ7" s="516"/>
      <c r="TOK7" s="516" t="s">
        <v>3318</v>
      </c>
      <c r="TOL7" s="516" t="s">
        <v>3319</v>
      </c>
      <c r="TOM7" s="516" t="s">
        <v>3325</v>
      </c>
      <c r="TON7" s="516" t="s">
        <v>666</v>
      </c>
      <c r="TOO7" s="516"/>
      <c r="TOP7" s="516" t="s">
        <v>3318</v>
      </c>
      <c r="TOQ7" s="516" t="s">
        <v>3319</v>
      </c>
      <c r="TOR7" s="516" t="s">
        <v>3325</v>
      </c>
      <c r="TOS7" s="516" t="s">
        <v>666</v>
      </c>
      <c r="TOT7" s="516"/>
      <c r="TOU7" s="516" t="s">
        <v>3318</v>
      </c>
      <c r="TOV7" s="516" t="s">
        <v>3319</v>
      </c>
      <c r="TOW7" s="516" t="s">
        <v>3325</v>
      </c>
      <c r="TOX7" s="516" t="s">
        <v>666</v>
      </c>
      <c r="TOY7" s="516"/>
      <c r="TOZ7" s="516" t="s">
        <v>3318</v>
      </c>
      <c r="TPA7" s="516" t="s">
        <v>3319</v>
      </c>
      <c r="TPB7" s="516" t="s">
        <v>3325</v>
      </c>
      <c r="TPC7" s="516" t="s">
        <v>666</v>
      </c>
      <c r="TPD7" s="516"/>
      <c r="TPE7" s="516" t="s">
        <v>3318</v>
      </c>
      <c r="TPF7" s="516" t="s">
        <v>3319</v>
      </c>
      <c r="TPG7" s="516" t="s">
        <v>3325</v>
      </c>
      <c r="TPH7" s="516" t="s">
        <v>666</v>
      </c>
      <c r="TPI7" s="516"/>
      <c r="TPJ7" s="516" t="s">
        <v>3318</v>
      </c>
      <c r="TPK7" s="516" t="s">
        <v>3319</v>
      </c>
      <c r="TPL7" s="516" t="s">
        <v>3325</v>
      </c>
      <c r="TPM7" s="516" t="s">
        <v>666</v>
      </c>
      <c r="TPN7" s="516"/>
      <c r="TPO7" s="516" t="s">
        <v>3318</v>
      </c>
      <c r="TPP7" s="516" t="s">
        <v>3319</v>
      </c>
      <c r="TPQ7" s="516" t="s">
        <v>3325</v>
      </c>
      <c r="TPR7" s="516" t="s">
        <v>666</v>
      </c>
      <c r="TPS7" s="516"/>
      <c r="TPT7" s="516" t="s">
        <v>3318</v>
      </c>
      <c r="TPU7" s="516" t="s">
        <v>3319</v>
      </c>
      <c r="TPV7" s="516" t="s">
        <v>3325</v>
      </c>
      <c r="TPW7" s="516" t="s">
        <v>666</v>
      </c>
      <c r="TPX7" s="516"/>
      <c r="TPY7" s="516" t="s">
        <v>3318</v>
      </c>
      <c r="TPZ7" s="516" t="s">
        <v>3319</v>
      </c>
      <c r="TQA7" s="516" t="s">
        <v>3325</v>
      </c>
      <c r="TQB7" s="516" t="s">
        <v>666</v>
      </c>
      <c r="TQC7" s="516"/>
      <c r="TQD7" s="516" t="s">
        <v>3318</v>
      </c>
      <c r="TQE7" s="516" t="s">
        <v>3319</v>
      </c>
      <c r="TQF7" s="516" t="s">
        <v>3325</v>
      </c>
      <c r="TQG7" s="516" t="s">
        <v>666</v>
      </c>
      <c r="TQH7" s="516"/>
      <c r="TQI7" s="516" t="s">
        <v>3318</v>
      </c>
      <c r="TQJ7" s="516" t="s">
        <v>3319</v>
      </c>
      <c r="TQK7" s="516" t="s">
        <v>3325</v>
      </c>
      <c r="TQL7" s="516" t="s">
        <v>666</v>
      </c>
      <c r="TQM7" s="516"/>
      <c r="TQN7" s="516" t="s">
        <v>3318</v>
      </c>
      <c r="TQO7" s="516" t="s">
        <v>3319</v>
      </c>
      <c r="TQP7" s="516" t="s">
        <v>3325</v>
      </c>
      <c r="TQQ7" s="516" t="s">
        <v>666</v>
      </c>
      <c r="TQR7" s="516"/>
      <c r="TQS7" s="516" t="s">
        <v>3318</v>
      </c>
      <c r="TQT7" s="516" t="s">
        <v>3319</v>
      </c>
      <c r="TQU7" s="516" t="s">
        <v>3325</v>
      </c>
      <c r="TQV7" s="516" t="s">
        <v>666</v>
      </c>
      <c r="TQW7" s="516"/>
      <c r="TQX7" s="516" t="s">
        <v>3318</v>
      </c>
      <c r="TQY7" s="516" t="s">
        <v>3319</v>
      </c>
      <c r="TQZ7" s="516" t="s">
        <v>3325</v>
      </c>
      <c r="TRA7" s="516" t="s">
        <v>666</v>
      </c>
      <c r="TRB7" s="516"/>
      <c r="TRC7" s="516" t="s">
        <v>3318</v>
      </c>
      <c r="TRD7" s="516" t="s">
        <v>3319</v>
      </c>
      <c r="TRE7" s="516" t="s">
        <v>3325</v>
      </c>
      <c r="TRF7" s="516" t="s">
        <v>666</v>
      </c>
      <c r="TRG7" s="516"/>
      <c r="TRH7" s="516" t="s">
        <v>3318</v>
      </c>
      <c r="TRI7" s="516" t="s">
        <v>3319</v>
      </c>
      <c r="TRJ7" s="516" t="s">
        <v>3325</v>
      </c>
      <c r="TRK7" s="516" t="s">
        <v>666</v>
      </c>
      <c r="TRL7" s="516"/>
      <c r="TRM7" s="516" t="s">
        <v>3318</v>
      </c>
      <c r="TRN7" s="516" t="s">
        <v>3319</v>
      </c>
      <c r="TRO7" s="516" t="s">
        <v>3325</v>
      </c>
      <c r="TRP7" s="516" t="s">
        <v>666</v>
      </c>
      <c r="TRQ7" s="516"/>
      <c r="TRR7" s="516" t="s">
        <v>3318</v>
      </c>
      <c r="TRS7" s="516" t="s">
        <v>3319</v>
      </c>
      <c r="TRT7" s="516" t="s">
        <v>3325</v>
      </c>
      <c r="TRU7" s="516" t="s">
        <v>666</v>
      </c>
      <c r="TRV7" s="516"/>
      <c r="TRW7" s="516" t="s">
        <v>3318</v>
      </c>
      <c r="TRX7" s="516" t="s">
        <v>3319</v>
      </c>
      <c r="TRY7" s="516" t="s">
        <v>3325</v>
      </c>
      <c r="TRZ7" s="516" t="s">
        <v>666</v>
      </c>
      <c r="TSA7" s="516"/>
      <c r="TSB7" s="516" t="s">
        <v>3318</v>
      </c>
      <c r="TSC7" s="516" t="s">
        <v>3319</v>
      </c>
      <c r="TSD7" s="516" t="s">
        <v>3325</v>
      </c>
      <c r="TSE7" s="516" t="s">
        <v>666</v>
      </c>
      <c r="TSF7" s="516"/>
      <c r="TSG7" s="516" t="s">
        <v>3318</v>
      </c>
      <c r="TSH7" s="516" t="s">
        <v>3319</v>
      </c>
      <c r="TSI7" s="516" t="s">
        <v>3325</v>
      </c>
      <c r="TSJ7" s="516" t="s">
        <v>666</v>
      </c>
      <c r="TSK7" s="516"/>
      <c r="TSL7" s="516" t="s">
        <v>3318</v>
      </c>
      <c r="TSM7" s="516" t="s">
        <v>3319</v>
      </c>
      <c r="TSN7" s="516" t="s">
        <v>3325</v>
      </c>
      <c r="TSO7" s="516" t="s">
        <v>666</v>
      </c>
      <c r="TSP7" s="516"/>
      <c r="TSQ7" s="516" t="s">
        <v>3318</v>
      </c>
      <c r="TSR7" s="516" t="s">
        <v>3319</v>
      </c>
      <c r="TSS7" s="516" t="s">
        <v>3325</v>
      </c>
      <c r="TST7" s="516" t="s">
        <v>666</v>
      </c>
      <c r="TSU7" s="516"/>
      <c r="TSV7" s="516" t="s">
        <v>3318</v>
      </c>
      <c r="TSW7" s="516" t="s">
        <v>3319</v>
      </c>
      <c r="TSX7" s="516" t="s">
        <v>3325</v>
      </c>
      <c r="TSY7" s="516" t="s">
        <v>666</v>
      </c>
      <c r="TSZ7" s="516"/>
      <c r="TTA7" s="516" t="s">
        <v>3318</v>
      </c>
      <c r="TTB7" s="516" t="s">
        <v>3319</v>
      </c>
      <c r="TTC7" s="516" t="s">
        <v>3325</v>
      </c>
      <c r="TTD7" s="516" t="s">
        <v>666</v>
      </c>
      <c r="TTE7" s="516"/>
      <c r="TTF7" s="516" t="s">
        <v>3318</v>
      </c>
      <c r="TTG7" s="516" t="s">
        <v>3319</v>
      </c>
      <c r="TTH7" s="516" t="s">
        <v>3325</v>
      </c>
      <c r="TTI7" s="516" t="s">
        <v>666</v>
      </c>
      <c r="TTJ7" s="516"/>
      <c r="TTK7" s="516" t="s">
        <v>3318</v>
      </c>
      <c r="TTL7" s="516" t="s">
        <v>3319</v>
      </c>
      <c r="TTM7" s="516" t="s">
        <v>3325</v>
      </c>
      <c r="TTN7" s="516" t="s">
        <v>666</v>
      </c>
      <c r="TTO7" s="516"/>
      <c r="TTP7" s="516" t="s">
        <v>3318</v>
      </c>
      <c r="TTQ7" s="516" t="s">
        <v>3319</v>
      </c>
      <c r="TTR7" s="516" t="s">
        <v>3325</v>
      </c>
      <c r="TTS7" s="516" t="s">
        <v>666</v>
      </c>
      <c r="TTT7" s="516"/>
      <c r="TTU7" s="516" t="s">
        <v>3318</v>
      </c>
      <c r="TTV7" s="516" t="s">
        <v>3319</v>
      </c>
      <c r="TTW7" s="516" t="s">
        <v>3325</v>
      </c>
      <c r="TTX7" s="516" t="s">
        <v>666</v>
      </c>
      <c r="TTY7" s="516"/>
      <c r="TTZ7" s="516" t="s">
        <v>3318</v>
      </c>
      <c r="TUA7" s="516" t="s">
        <v>3319</v>
      </c>
      <c r="TUB7" s="516" t="s">
        <v>3325</v>
      </c>
      <c r="TUC7" s="516" t="s">
        <v>666</v>
      </c>
      <c r="TUD7" s="516"/>
      <c r="TUE7" s="516" t="s">
        <v>3318</v>
      </c>
      <c r="TUF7" s="516" t="s">
        <v>3319</v>
      </c>
      <c r="TUG7" s="516" t="s">
        <v>3325</v>
      </c>
      <c r="TUH7" s="516" t="s">
        <v>666</v>
      </c>
      <c r="TUI7" s="516"/>
      <c r="TUJ7" s="516" t="s">
        <v>3318</v>
      </c>
      <c r="TUK7" s="516" t="s">
        <v>3319</v>
      </c>
      <c r="TUL7" s="516" t="s">
        <v>3325</v>
      </c>
      <c r="TUM7" s="516" t="s">
        <v>666</v>
      </c>
      <c r="TUN7" s="516"/>
      <c r="TUO7" s="516" t="s">
        <v>3318</v>
      </c>
      <c r="TUP7" s="516" t="s">
        <v>3319</v>
      </c>
      <c r="TUQ7" s="516" t="s">
        <v>3325</v>
      </c>
      <c r="TUR7" s="516" t="s">
        <v>666</v>
      </c>
      <c r="TUS7" s="516"/>
      <c r="TUT7" s="516" t="s">
        <v>3318</v>
      </c>
      <c r="TUU7" s="516" t="s">
        <v>3319</v>
      </c>
      <c r="TUV7" s="516" t="s">
        <v>3325</v>
      </c>
      <c r="TUW7" s="516" t="s">
        <v>666</v>
      </c>
      <c r="TUX7" s="516"/>
      <c r="TUY7" s="516" t="s">
        <v>3318</v>
      </c>
      <c r="TUZ7" s="516" t="s">
        <v>3319</v>
      </c>
      <c r="TVA7" s="516" t="s">
        <v>3325</v>
      </c>
      <c r="TVB7" s="516" t="s">
        <v>666</v>
      </c>
      <c r="TVC7" s="516"/>
      <c r="TVD7" s="516" t="s">
        <v>3318</v>
      </c>
      <c r="TVE7" s="516" t="s">
        <v>3319</v>
      </c>
      <c r="TVF7" s="516" t="s">
        <v>3325</v>
      </c>
      <c r="TVG7" s="516" t="s">
        <v>666</v>
      </c>
      <c r="TVH7" s="516"/>
      <c r="TVI7" s="516" t="s">
        <v>3318</v>
      </c>
      <c r="TVJ7" s="516" t="s">
        <v>3319</v>
      </c>
      <c r="TVK7" s="516" t="s">
        <v>3325</v>
      </c>
      <c r="TVL7" s="516" t="s">
        <v>666</v>
      </c>
      <c r="TVM7" s="516"/>
      <c r="TVN7" s="516" t="s">
        <v>3318</v>
      </c>
      <c r="TVO7" s="516" t="s">
        <v>3319</v>
      </c>
      <c r="TVP7" s="516" t="s">
        <v>3325</v>
      </c>
      <c r="TVQ7" s="516" t="s">
        <v>666</v>
      </c>
      <c r="TVR7" s="516"/>
      <c r="TVS7" s="516" t="s">
        <v>3318</v>
      </c>
      <c r="TVT7" s="516" t="s">
        <v>3319</v>
      </c>
      <c r="TVU7" s="516" t="s">
        <v>3325</v>
      </c>
      <c r="TVV7" s="516" t="s">
        <v>666</v>
      </c>
      <c r="TVW7" s="516"/>
      <c r="TVX7" s="516" t="s">
        <v>3318</v>
      </c>
      <c r="TVY7" s="516" t="s">
        <v>3319</v>
      </c>
      <c r="TVZ7" s="516" t="s">
        <v>3325</v>
      </c>
      <c r="TWA7" s="516" t="s">
        <v>666</v>
      </c>
      <c r="TWB7" s="516"/>
      <c r="TWC7" s="516" t="s">
        <v>3318</v>
      </c>
      <c r="TWD7" s="516" t="s">
        <v>3319</v>
      </c>
      <c r="TWE7" s="516" t="s">
        <v>3325</v>
      </c>
      <c r="TWF7" s="516" t="s">
        <v>666</v>
      </c>
      <c r="TWG7" s="516"/>
      <c r="TWH7" s="516" t="s">
        <v>3318</v>
      </c>
      <c r="TWI7" s="516" t="s">
        <v>3319</v>
      </c>
      <c r="TWJ7" s="516" t="s">
        <v>3325</v>
      </c>
      <c r="TWK7" s="516" t="s">
        <v>666</v>
      </c>
      <c r="TWL7" s="516"/>
      <c r="TWM7" s="516" t="s">
        <v>3318</v>
      </c>
      <c r="TWN7" s="516" t="s">
        <v>3319</v>
      </c>
      <c r="TWO7" s="516" t="s">
        <v>3325</v>
      </c>
      <c r="TWP7" s="516" t="s">
        <v>666</v>
      </c>
      <c r="TWQ7" s="516"/>
      <c r="TWR7" s="516" t="s">
        <v>3318</v>
      </c>
      <c r="TWS7" s="516" t="s">
        <v>3319</v>
      </c>
      <c r="TWT7" s="516" t="s">
        <v>3325</v>
      </c>
      <c r="TWU7" s="516" t="s">
        <v>666</v>
      </c>
      <c r="TWV7" s="516"/>
      <c r="TWW7" s="516" t="s">
        <v>3318</v>
      </c>
      <c r="TWX7" s="516" t="s">
        <v>3319</v>
      </c>
      <c r="TWY7" s="516" t="s">
        <v>3325</v>
      </c>
      <c r="TWZ7" s="516" t="s">
        <v>666</v>
      </c>
      <c r="TXA7" s="516"/>
      <c r="TXB7" s="516" t="s">
        <v>3318</v>
      </c>
      <c r="TXC7" s="516" t="s">
        <v>3319</v>
      </c>
      <c r="TXD7" s="516" t="s">
        <v>3325</v>
      </c>
      <c r="TXE7" s="516" t="s">
        <v>666</v>
      </c>
      <c r="TXF7" s="516"/>
      <c r="TXG7" s="516" t="s">
        <v>3318</v>
      </c>
      <c r="TXH7" s="516" t="s">
        <v>3319</v>
      </c>
      <c r="TXI7" s="516" t="s">
        <v>3325</v>
      </c>
      <c r="TXJ7" s="516" t="s">
        <v>666</v>
      </c>
      <c r="TXK7" s="516"/>
      <c r="TXL7" s="516" t="s">
        <v>3318</v>
      </c>
      <c r="TXM7" s="516" t="s">
        <v>3319</v>
      </c>
      <c r="TXN7" s="516" t="s">
        <v>3325</v>
      </c>
      <c r="TXO7" s="516" t="s">
        <v>666</v>
      </c>
      <c r="TXP7" s="516"/>
      <c r="TXQ7" s="516" t="s">
        <v>3318</v>
      </c>
      <c r="TXR7" s="516" t="s">
        <v>3319</v>
      </c>
      <c r="TXS7" s="516" t="s">
        <v>3325</v>
      </c>
      <c r="TXT7" s="516" t="s">
        <v>666</v>
      </c>
      <c r="TXU7" s="516"/>
      <c r="TXV7" s="516" t="s">
        <v>3318</v>
      </c>
      <c r="TXW7" s="516" t="s">
        <v>3319</v>
      </c>
      <c r="TXX7" s="516" t="s">
        <v>3325</v>
      </c>
      <c r="TXY7" s="516" t="s">
        <v>666</v>
      </c>
      <c r="TXZ7" s="516"/>
      <c r="TYA7" s="516" t="s">
        <v>3318</v>
      </c>
      <c r="TYB7" s="516" t="s">
        <v>3319</v>
      </c>
      <c r="TYC7" s="516" t="s">
        <v>3325</v>
      </c>
      <c r="TYD7" s="516" t="s">
        <v>666</v>
      </c>
      <c r="TYE7" s="516"/>
      <c r="TYF7" s="516" t="s">
        <v>3318</v>
      </c>
      <c r="TYG7" s="516" t="s">
        <v>3319</v>
      </c>
      <c r="TYH7" s="516" t="s">
        <v>3325</v>
      </c>
      <c r="TYI7" s="516" t="s">
        <v>666</v>
      </c>
      <c r="TYJ7" s="516"/>
      <c r="TYK7" s="516" t="s">
        <v>3318</v>
      </c>
      <c r="TYL7" s="516" t="s">
        <v>3319</v>
      </c>
      <c r="TYM7" s="516" t="s">
        <v>3325</v>
      </c>
      <c r="TYN7" s="516" t="s">
        <v>666</v>
      </c>
      <c r="TYO7" s="516"/>
      <c r="TYP7" s="516" t="s">
        <v>3318</v>
      </c>
      <c r="TYQ7" s="516" t="s">
        <v>3319</v>
      </c>
      <c r="TYR7" s="516" t="s">
        <v>3325</v>
      </c>
      <c r="TYS7" s="516" t="s">
        <v>666</v>
      </c>
      <c r="TYT7" s="516"/>
      <c r="TYU7" s="516" t="s">
        <v>3318</v>
      </c>
      <c r="TYV7" s="516" t="s">
        <v>3319</v>
      </c>
      <c r="TYW7" s="516" t="s">
        <v>3325</v>
      </c>
      <c r="TYX7" s="516" t="s">
        <v>666</v>
      </c>
      <c r="TYY7" s="516"/>
      <c r="TYZ7" s="516" t="s">
        <v>3318</v>
      </c>
      <c r="TZA7" s="516" t="s">
        <v>3319</v>
      </c>
      <c r="TZB7" s="516" t="s">
        <v>3325</v>
      </c>
      <c r="TZC7" s="516" t="s">
        <v>666</v>
      </c>
      <c r="TZD7" s="516"/>
      <c r="TZE7" s="516" t="s">
        <v>3318</v>
      </c>
      <c r="TZF7" s="516" t="s">
        <v>3319</v>
      </c>
      <c r="TZG7" s="516" t="s">
        <v>3325</v>
      </c>
      <c r="TZH7" s="516" t="s">
        <v>666</v>
      </c>
      <c r="TZI7" s="516"/>
      <c r="TZJ7" s="516" t="s">
        <v>3318</v>
      </c>
      <c r="TZK7" s="516" t="s">
        <v>3319</v>
      </c>
      <c r="TZL7" s="516" t="s">
        <v>3325</v>
      </c>
      <c r="TZM7" s="516" t="s">
        <v>666</v>
      </c>
      <c r="TZN7" s="516"/>
      <c r="TZO7" s="516" t="s">
        <v>3318</v>
      </c>
      <c r="TZP7" s="516" t="s">
        <v>3319</v>
      </c>
      <c r="TZQ7" s="516" t="s">
        <v>3325</v>
      </c>
      <c r="TZR7" s="516" t="s">
        <v>666</v>
      </c>
      <c r="TZS7" s="516"/>
      <c r="TZT7" s="516" t="s">
        <v>3318</v>
      </c>
      <c r="TZU7" s="516" t="s">
        <v>3319</v>
      </c>
      <c r="TZV7" s="516" t="s">
        <v>3325</v>
      </c>
      <c r="TZW7" s="516" t="s">
        <v>666</v>
      </c>
      <c r="TZX7" s="516"/>
      <c r="TZY7" s="516" t="s">
        <v>3318</v>
      </c>
      <c r="TZZ7" s="516" t="s">
        <v>3319</v>
      </c>
      <c r="UAA7" s="516" t="s">
        <v>3325</v>
      </c>
      <c r="UAB7" s="516" t="s">
        <v>666</v>
      </c>
      <c r="UAC7" s="516"/>
      <c r="UAD7" s="516" t="s">
        <v>3318</v>
      </c>
      <c r="UAE7" s="516" t="s">
        <v>3319</v>
      </c>
      <c r="UAF7" s="516" t="s">
        <v>3325</v>
      </c>
      <c r="UAG7" s="516" t="s">
        <v>666</v>
      </c>
      <c r="UAH7" s="516"/>
      <c r="UAI7" s="516" t="s">
        <v>3318</v>
      </c>
      <c r="UAJ7" s="516" t="s">
        <v>3319</v>
      </c>
      <c r="UAK7" s="516" t="s">
        <v>3325</v>
      </c>
      <c r="UAL7" s="516" t="s">
        <v>666</v>
      </c>
      <c r="UAM7" s="516"/>
      <c r="UAN7" s="516" t="s">
        <v>3318</v>
      </c>
      <c r="UAO7" s="516" t="s">
        <v>3319</v>
      </c>
      <c r="UAP7" s="516" t="s">
        <v>3325</v>
      </c>
      <c r="UAQ7" s="516" t="s">
        <v>666</v>
      </c>
      <c r="UAR7" s="516"/>
      <c r="UAS7" s="516" t="s">
        <v>3318</v>
      </c>
      <c r="UAT7" s="516" t="s">
        <v>3319</v>
      </c>
      <c r="UAU7" s="516" t="s">
        <v>3325</v>
      </c>
      <c r="UAV7" s="516" t="s">
        <v>666</v>
      </c>
      <c r="UAW7" s="516"/>
      <c r="UAX7" s="516" t="s">
        <v>3318</v>
      </c>
      <c r="UAY7" s="516" t="s">
        <v>3319</v>
      </c>
      <c r="UAZ7" s="516" t="s">
        <v>3325</v>
      </c>
      <c r="UBA7" s="516" t="s">
        <v>666</v>
      </c>
      <c r="UBB7" s="516"/>
      <c r="UBC7" s="516" t="s">
        <v>3318</v>
      </c>
      <c r="UBD7" s="516" t="s">
        <v>3319</v>
      </c>
      <c r="UBE7" s="516" t="s">
        <v>3325</v>
      </c>
      <c r="UBF7" s="516" t="s">
        <v>666</v>
      </c>
      <c r="UBG7" s="516"/>
      <c r="UBH7" s="516" t="s">
        <v>3318</v>
      </c>
      <c r="UBI7" s="516" t="s">
        <v>3319</v>
      </c>
      <c r="UBJ7" s="516" t="s">
        <v>3325</v>
      </c>
      <c r="UBK7" s="516" t="s">
        <v>666</v>
      </c>
      <c r="UBL7" s="516"/>
      <c r="UBM7" s="516" t="s">
        <v>3318</v>
      </c>
      <c r="UBN7" s="516" t="s">
        <v>3319</v>
      </c>
      <c r="UBO7" s="516" t="s">
        <v>3325</v>
      </c>
      <c r="UBP7" s="516" t="s">
        <v>666</v>
      </c>
      <c r="UBQ7" s="516"/>
      <c r="UBR7" s="516" t="s">
        <v>3318</v>
      </c>
      <c r="UBS7" s="516" t="s">
        <v>3319</v>
      </c>
      <c r="UBT7" s="516" t="s">
        <v>3325</v>
      </c>
      <c r="UBU7" s="516" t="s">
        <v>666</v>
      </c>
      <c r="UBV7" s="516"/>
      <c r="UBW7" s="516" t="s">
        <v>3318</v>
      </c>
      <c r="UBX7" s="516" t="s">
        <v>3319</v>
      </c>
      <c r="UBY7" s="516" t="s">
        <v>3325</v>
      </c>
      <c r="UBZ7" s="516" t="s">
        <v>666</v>
      </c>
      <c r="UCA7" s="516"/>
      <c r="UCB7" s="516" t="s">
        <v>3318</v>
      </c>
      <c r="UCC7" s="516" t="s">
        <v>3319</v>
      </c>
      <c r="UCD7" s="516" t="s">
        <v>3325</v>
      </c>
      <c r="UCE7" s="516" t="s">
        <v>666</v>
      </c>
      <c r="UCF7" s="516"/>
      <c r="UCG7" s="516" t="s">
        <v>3318</v>
      </c>
      <c r="UCH7" s="516" t="s">
        <v>3319</v>
      </c>
      <c r="UCI7" s="516" t="s">
        <v>3325</v>
      </c>
      <c r="UCJ7" s="516" t="s">
        <v>666</v>
      </c>
      <c r="UCK7" s="516"/>
      <c r="UCL7" s="516" t="s">
        <v>3318</v>
      </c>
      <c r="UCM7" s="516" t="s">
        <v>3319</v>
      </c>
      <c r="UCN7" s="516" t="s">
        <v>3325</v>
      </c>
      <c r="UCO7" s="516" t="s">
        <v>666</v>
      </c>
      <c r="UCP7" s="516"/>
      <c r="UCQ7" s="516" t="s">
        <v>3318</v>
      </c>
      <c r="UCR7" s="516" t="s">
        <v>3319</v>
      </c>
      <c r="UCS7" s="516" t="s">
        <v>3325</v>
      </c>
      <c r="UCT7" s="516" t="s">
        <v>666</v>
      </c>
      <c r="UCU7" s="516"/>
      <c r="UCV7" s="516" t="s">
        <v>3318</v>
      </c>
      <c r="UCW7" s="516" t="s">
        <v>3319</v>
      </c>
      <c r="UCX7" s="516" t="s">
        <v>3325</v>
      </c>
      <c r="UCY7" s="516" t="s">
        <v>666</v>
      </c>
      <c r="UCZ7" s="516"/>
      <c r="UDA7" s="516" t="s">
        <v>3318</v>
      </c>
      <c r="UDB7" s="516" t="s">
        <v>3319</v>
      </c>
      <c r="UDC7" s="516" t="s">
        <v>3325</v>
      </c>
      <c r="UDD7" s="516" t="s">
        <v>666</v>
      </c>
      <c r="UDE7" s="516"/>
      <c r="UDF7" s="516" t="s">
        <v>3318</v>
      </c>
      <c r="UDG7" s="516" t="s">
        <v>3319</v>
      </c>
      <c r="UDH7" s="516" t="s">
        <v>3325</v>
      </c>
      <c r="UDI7" s="516" t="s">
        <v>666</v>
      </c>
      <c r="UDJ7" s="516"/>
      <c r="UDK7" s="516" t="s">
        <v>3318</v>
      </c>
      <c r="UDL7" s="516" t="s">
        <v>3319</v>
      </c>
      <c r="UDM7" s="516" t="s">
        <v>3325</v>
      </c>
      <c r="UDN7" s="516" t="s">
        <v>666</v>
      </c>
      <c r="UDO7" s="516"/>
      <c r="UDP7" s="516" t="s">
        <v>3318</v>
      </c>
      <c r="UDQ7" s="516" t="s">
        <v>3319</v>
      </c>
      <c r="UDR7" s="516" t="s">
        <v>3325</v>
      </c>
      <c r="UDS7" s="516" t="s">
        <v>666</v>
      </c>
      <c r="UDT7" s="516"/>
      <c r="UDU7" s="516" t="s">
        <v>3318</v>
      </c>
      <c r="UDV7" s="516" t="s">
        <v>3319</v>
      </c>
      <c r="UDW7" s="516" t="s">
        <v>3325</v>
      </c>
      <c r="UDX7" s="516" t="s">
        <v>666</v>
      </c>
      <c r="UDY7" s="516"/>
      <c r="UDZ7" s="516" t="s">
        <v>3318</v>
      </c>
      <c r="UEA7" s="516" t="s">
        <v>3319</v>
      </c>
      <c r="UEB7" s="516" t="s">
        <v>3325</v>
      </c>
      <c r="UEC7" s="516" t="s">
        <v>666</v>
      </c>
      <c r="UED7" s="516"/>
      <c r="UEE7" s="516" t="s">
        <v>3318</v>
      </c>
      <c r="UEF7" s="516" t="s">
        <v>3319</v>
      </c>
      <c r="UEG7" s="516" t="s">
        <v>3325</v>
      </c>
      <c r="UEH7" s="516" t="s">
        <v>666</v>
      </c>
      <c r="UEI7" s="516"/>
      <c r="UEJ7" s="516" t="s">
        <v>3318</v>
      </c>
      <c r="UEK7" s="516" t="s">
        <v>3319</v>
      </c>
      <c r="UEL7" s="516" t="s">
        <v>3325</v>
      </c>
      <c r="UEM7" s="516" t="s">
        <v>666</v>
      </c>
      <c r="UEN7" s="516"/>
      <c r="UEO7" s="516" t="s">
        <v>3318</v>
      </c>
      <c r="UEP7" s="516" t="s">
        <v>3319</v>
      </c>
      <c r="UEQ7" s="516" t="s">
        <v>3325</v>
      </c>
      <c r="UER7" s="516" t="s">
        <v>666</v>
      </c>
      <c r="UES7" s="516"/>
      <c r="UET7" s="516" t="s">
        <v>3318</v>
      </c>
      <c r="UEU7" s="516" t="s">
        <v>3319</v>
      </c>
      <c r="UEV7" s="516" t="s">
        <v>3325</v>
      </c>
      <c r="UEW7" s="516" t="s">
        <v>666</v>
      </c>
      <c r="UEX7" s="516"/>
      <c r="UEY7" s="516" t="s">
        <v>3318</v>
      </c>
      <c r="UEZ7" s="516" t="s">
        <v>3319</v>
      </c>
      <c r="UFA7" s="516" t="s">
        <v>3325</v>
      </c>
      <c r="UFB7" s="516" t="s">
        <v>666</v>
      </c>
      <c r="UFC7" s="516"/>
      <c r="UFD7" s="516" t="s">
        <v>3318</v>
      </c>
      <c r="UFE7" s="516" t="s">
        <v>3319</v>
      </c>
      <c r="UFF7" s="516" t="s">
        <v>3325</v>
      </c>
      <c r="UFG7" s="516" t="s">
        <v>666</v>
      </c>
      <c r="UFH7" s="516"/>
      <c r="UFI7" s="516" t="s">
        <v>3318</v>
      </c>
      <c r="UFJ7" s="516" t="s">
        <v>3319</v>
      </c>
      <c r="UFK7" s="516" t="s">
        <v>3325</v>
      </c>
      <c r="UFL7" s="516" t="s">
        <v>666</v>
      </c>
      <c r="UFM7" s="516"/>
      <c r="UFN7" s="516" t="s">
        <v>3318</v>
      </c>
      <c r="UFO7" s="516" t="s">
        <v>3319</v>
      </c>
      <c r="UFP7" s="516" t="s">
        <v>3325</v>
      </c>
      <c r="UFQ7" s="516" t="s">
        <v>666</v>
      </c>
      <c r="UFR7" s="516"/>
      <c r="UFS7" s="516" t="s">
        <v>3318</v>
      </c>
      <c r="UFT7" s="516" t="s">
        <v>3319</v>
      </c>
      <c r="UFU7" s="516" t="s">
        <v>3325</v>
      </c>
      <c r="UFV7" s="516" t="s">
        <v>666</v>
      </c>
      <c r="UFW7" s="516"/>
      <c r="UFX7" s="516" t="s">
        <v>3318</v>
      </c>
      <c r="UFY7" s="516" t="s">
        <v>3319</v>
      </c>
      <c r="UFZ7" s="516" t="s">
        <v>3325</v>
      </c>
      <c r="UGA7" s="516" t="s">
        <v>666</v>
      </c>
      <c r="UGB7" s="516"/>
      <c r="UGC7" s="516" t="s">
        <v>3318</v>
      </c>
      <c r="UGD7" s="516" t="s">
        <v>3319</v>
      </c>
      <c r="UGE7" s="516" t="s">
        <v>3325</v>
      </c>
      <c r="UGF7" s="516" t="s">
        <v>666</v>
      </c>
      <c r="UGG7" s="516"/>
      <c r="UGH7" s="516" t="s">
        <v>3318</v>
      </c>
      <c r="UGI7" s="516" t="s">
        <v>3319</v>
      </c>
      <c r="UGJ7" s="516" t="s">
        <v>3325</v>
      </c>
      <c r="UGK7" s="516" t="s">
        <v>666</v>
      </c>
      <c r="UGL7" s="516"/>
      <c r="UGM7" s="516" t="s">
        <v>3318</v>
      </c>
      <c r="UGN7" s="516" t="s">
        <v>3319</v>
      </c>
      <c r="UGO7" s="516" t="s">
        <v>3325</v>
      </c>
      <c r="UGP7" s="516" t="s">
        <v>666</v>
      </c>
      <c r="UGQ7" s="516"/>
      <c r="UGR7" s="516" t="s">
        <v>3318</v>
      </c>
      <c r="UGS7" s="516" t="s">
        <v>3319</v>
      </c>
      <c r="UGT7" s="516" t="s">
        <v>3325</v>
      </c>
      <c r="UGU7" s="516" t="s">
        <v>666</v>
      </c>
      <c r="UGV7" s="516"/>
      <c r="UGW7" s="516" t="s">
        <v>3318</v>
      </c>
      <c r="UGX7" s="516" t="s">
        <v>3319</v>
      </c>
      <c r="UGY7" s="516" t="s">
        <v>3325</v>
      </c>
      <c r="UGZ7" s="516" t="s">
        <v>666</v>
      </c>
      <c r="UHA7" s="516"/>
      <c r="UHB7" s="516" t="s">
        <v>3318</v>
      </c>
      <c r="UHC7" s="516" t="s">
        <v>3319</v>
      </c>
      <c r="UHD7" s="516" t="s">
        <v>3325</v>
      </c>
      <c r="UHE7" s="516" t="s">
        <v>666</v>
      </c>
      <c r="UHF7" s="516"/>
      <c r="UHG7" s="516" t="s">
        <v>3318</v>
      </c>
      <c r="UHH7" s="516" t="s">
        <v>3319</v>
      </c>
      <c r="UHI7" s="516" t="s">
        <v>3325</v>
      </c>
      <c r="UHJ7" s="516" t="s">
        <v>666</v>
      </c>
      <c r="UHK7" s="516"/>
      <c r="UHL7" s="516" t="s">
        <v>3318</v>
      </c>
      <c r="UHM7" s="516" t="s">
        <v>3319</v>
      </c>
      <c r="UHN7" s="516" t="s">
        <v>3325</v>
      </c>
      <c r="UHO7" s="516" t="s">
        <v>666</v>
      </c>
      <c r="UHP7" s="516"/>
      <c r="UHQ7" s="516" t="s">
        <v>3318</v>
      </c>
      <c r="UHR7" s="516" t="s">
        <v>3319</v>
      </c>
      <c r="UHS7" s="516" t="s">
        <v>3325</v>
      </c>
      <c r="UHT7" s="516" t="s">
        <v>666</v>
      </c>
      <c r="UHU7" s="516"/>
      <c r="UHV7" s="516" t="s">
        <v>3318</v>
      </c>
      <c r="UHW7" s="516" t="s">
        <v>3319</v>
      </c>
      <c r="UHX7" s="516" t="s">
        <v>3325</v>
      </c>
      <c r="UHY7" s="516" t="s">
        <v>666</v>
      </c>
      <c r="UHZ7" s="516"/>
      <c r="UIA7" s="516" t="s">
        <v>3318</v>
      </c>
      <c r="UIB7" s="516" t="s">
        <v>3319</v>
      </c>
      <c r="UIC7" s="516" t="s">
        <v>3325</v>
      </c>
      <c r="UID7" s="516" t="s">
        <v>666</v>
      </c>
      <c r="UIE7" s="516"/>
      <c r="UIF7" s="516" t="s">
        <v>3318</v>
      </c>
      <c r="UIG7" s="516" t="s">
        <v>3319</v>
      </c>
      <c r="UIH7" s="516" t="s">
        <v>3325</v>
      </c>
      <c r="UII7" s="516" t="s">
        <v>666</v>
      </c>
      <c r="UIJ7" s="516"/>
      <c r="UIK7" s="516" t="s">
        <v>3318</v>
      </c>
      <c r="UIL7" s="516" t="s">
        <v>3319</v>
      </c>
      <c r="UIM7" s="516" t="s">
        <v>3325</v>
      </c>
      <c r="UIN7" s="516" t="s">
        <v>666</v>
      </c>
      <c r="UIO7" s="516"/>
      <c r="UIP7" s="516" t="s">
        <v>3318</v>
      </c>
      <c r="UIQ7" s="516" t="s">
        <v>3319</v>
      </c>
      <c r="UIR7" s="516" t="s">
        <v>3325</v>
      </c>
      <c r="UIS7" s="516" t="s">
        <v>666</v>
      </c>
      <c r="UIT7" s="516"/>
      <c r="UIU7" s="516" t="s">
        <v>3318</v>
      </c>
      <c r="UIV7" s="516" t="s">
        <v>3319</v>
      </c>
      <c r="UIW7" s="516" t="s">
        <v>3325</v>
      </c>
      <c r="UIX7" s="516" t="s">
        <v>666</v>
      </c>
      <c r="UIY7" s="516"/>
      <c r="UIZ7" s="516" t="s">
        <v>3318</v>
      </c>
      <c r="UJA7" s="516" t="s">
        <v>3319</v>
      </c>
      <c r="UJB7" s="516" t="s">
        <v>3325</v>
      </c>
      <c r="UJC7" s="516" t="s">
        <v>666</v>
      </c>
      <c r="UJD7" s="516"/>
      <c r="UJE7" s="516" t="s">
        <v>3318</v>
      </c>
      <c r="UJF7" s="516" t="s">
        <v>3319</v>
      </c>
      <c r="UJG7" s="516" t="s">
        <v>3325</v>
      </c>
      <c r="UJH7" s="516" t="s">
        <v>666</v>
      </c>
      <c r="UJI7" s="516"/>
      <c r="UJJ7" s="516" t="s">
        <v>3318</v>
      </c>
      <c r="UJK7" s="516" t="s">
        <v>3319</v>
      </c>
      <c r="UJL7" s="516" t="s">
        <v>3325</v>
      </c>
      <c r="UJM7" s="516" t="s">
        <v>666</v>
      </c>
      <c r="UJN7" s="516"/>
      <c r="UJO7" s="516" t="s">
        <v>3318</v>
      </c>
      <c r="UJP7" s="516" t="s">
        <v>3319</v>
      </c>
      <c r="UJQ7" s="516" t="s">
        <v>3325</v>
      </c>
      <c r="UJR7" s="516" t="s">
        <v>666</v>
      </c>
      <c r="UJS7" s="516"/>
      <c r="UJT7" s="516" t="s">
        <v>3318</v>
      </c>
      <c r="UJU7" s="516" t="s">
        <v>3319</v>
      </c>
      <c r="UJV7" s="516" t="s">
        <v>3325</v>
      </c>
      <c r="UJW7" s="516" t="s">
        <v>666</v>
      </c>
      <c r="UJX7" s="516"/>
      <c r="UJY7" s="516" t="s">
        <v>3318</v>
      </c>
      <c r="UJZ7" s="516" t="s">
        <v>3319</v>
      </c>
      <c r="UKA7" s="516" t="s">
        <v>3325</v>
      </c>
      <c r="UKB7" s="516" t="s">
        <v>666</v>
      </c>
      <c r="UKC7" s="516"/>
      <c r="UKD7" s="516" t="s">
        <v>3318</v>
      </c>
      <c r="UKE7" s="516" t="s">
        <v>3319</v>
      </c>
      <c r="UKF7" s="516" t="s">
        <v>3325</v>
      </c>
      <c r="UKG7" s="516" t="s">
        <v>666</v>
      </c>
      <c r="UKH7" s="516"/>
      <c r="UKI7" s="516" t="s">
        <v>3318</v>
      </c>
      <c r="UKJ7" s="516" t="s">
        <v>3319</v>
      </c>
      <c r="UKK7" s="516" t="s">
        <v>3325</v>
      </c>
      <c r="UKL7" s="516" t="s">
        <v>666</v>
      </c>
      <c r="UKM7" s="516"/>
      <c r="UKN7" s="516" t="s">
        <v>3318</v>
      </c>
      <c r="UKO7" s="516" t="s">
        <v>3319</v>
      </c>
      <c r="UKP7" s="516" t="s">
        <v>3325</v>
      </c>
      <c r="UKQ7" s="516" t="s">
        <v>666</v>
      </c>
      <c r="UKR7" s="516"/>
      <c r="UKS7" s="516" t="s">
        <v>3318</v>
      </c>
      <c r="UKT7" s="516" t="s">
        <v>3319</v>
      </c>
      <c r="UKU7" s="516" t="s">
        <v>3325</v>
      </c>
      <c r="UKV7" s="516" t="s">
        <v>666</v>
      </c>
      <c r="UKW7" s="516"/>
      <c r="UKX7" s="516" t="s">
        <v>3318</v>
      </c>
      <c r="UKY7" s="516" t="s">
        <v>3319</v>
      </c>
      <c r="UKZ7" s="516" t="s">
        <v>3325</v>
      </c>
      <c r="ULA7" s="516" t="s">
        <v>666</v>
      </c>
      <c r="ULB7" s="516"/>
      <c r="ULC7" s="516" t="s">
        <v>3318</v>
      </c>
      <c r="ULD7" s="516" t="s">
        <v>3319</v>
      </c>
      <c r="ULE7" s="516" t="s">
        <v>3325</v>
      </c>
      <c r="ULF7" s="516" t="s">
        <v>666</v>
      </c>
      <c r="ULG7" s="516"/>
      <c r="ULH7" s="516" t="s">
        <v>3318</v>
      </c>
      <c r="ULI7" s="516" t="s">
        <v>3319</v>
      </c>
      <c r="ULJ7" s="516" t="s">
        <v>3325</v>
      </c>
      <c r="ULK7" s="516" t="s">
        <v>666</v>
      </c>
      <c r="ULL7" s="516"/>
      <c r="ULM7" s="516" t="s">
        <v>3318</v>
      </c>
      <c r="ULN7" s="516" t="s">
        <v>3319</v>
      </c>
      <c r="ULO7" s="516" t="s">
        <v>3325</v>
      </c>
      <c r="ULP7" s="516" t="s">
        <v>666</v>
      </c>
      <c r="ULQ7" s="516"/>
      <c r="ULR7" s="516" t="s">
        <v>3318</v>
      </c>
      <c r="ULS7" s="516" t="s">
        <v>3319</v>
      </c>
      <c r="ULT7" s="516" t="s">
        <v>3325</v>
      </c>
      <c r="ULU7" s="516" t="s">
        <v>666</v>
      </c>
      <c r="ULV7" s="516"/>
      <c r="ULW7" s="516" t="s">
        <v>3318</v>
      </c>
      <c r="ULX7" s="516" t="s">
        <v>3319</v>
      </c>
      <c r="ULY7" s="516" t="s">
        <v>3325</v>
      </c>
      <c r="ULZ7" s="516" t="s">
        <v>666</v>
      </c>
      <c r="UMA7" s="516"/>
      <c r="UMB7" s="516" t="s">
        <v>3318</v>
      </c>
      <c r="UMC7" s="516" t="s">
        <v>3319</v>
      </c>
      <c r="UMD7" s="516" t="s">
        <v>3325</v>
      </c>
      <c r="UME7" s="516" t="s">
        <v>666</v>
      </c>
      <c r="UMF7" s="516"/>
      <c r="UMG7" s="516" t="s">
        <v>3318</v>
      </c>
      <c r="UMH7" s="516" t="s">
        <v>3319</v>
      </c>
      <c r="UMI7" s="516" t="s">
        <v>3325</v>
      </c>
      <c r="UMJ7" s="516" t="s">
        <v>666</v>
      </c>
      <c r="UMK7" s="516"/>
      <c r="UML7" s="516" t="s">
        <v>3318</v>
      </c>
      <c r="UMM7" s="516" t="s">
        <v>3319</v>
      </c>
      <c r="UMN7" s="516" t="s">
        <v>3325</v>
      </c>
      <c r="UMO7" s="516" t="s">
        <v>666</v>
      </c>
      <c r="UMP7" s="516"/>
      <c r="UMQ7" s="516" t="s">
        <v>3318</v>
      </c>
      <c r="UMR7" s="516" t="s">
        <v>3319</v>
      </c>
      <c r="UMS7" s="516" t="s">
        <v>3325</v>
      </c>
      <c r="UMT7" s="516" t="s">
        <v>666</v>
      </c>
      <c r="UMU7" s="516"/>
      <c r="UMV7" s="516" t="s">
        <v>3318</v>
      </c>
      <c r="UMW7" s="516" t="s">
        <v>3319</v>
      </c>
      <c r="UMX7" s="516" t="s">
        <v>3325</v>
      </c>
      <c r="UMY7" s="516" t="s">
        <v>666</v>
      </c>
      <c r="UMZ7" s="516"/>
      <c r="UNA7" s="516" t="s">
        <v>3318</v>
      </c>
      <c r="UNB7" s="516" t="s">
        <v>3319</v>
      </c>
      <c r="UNC7" s="516" t="s">
        <v>3325</v>
      </c>
      <c r="UND7" s="516" t="s">
        <v>666</v>
      </c>
      <c r="UNE7" s="516"/>
      <c r="UNF7" s="516" t="s">
        <v>3318</v>
      </c>
      <c r="UNG7" s="516" t="s">
        <v>3319</v>
      </c>
      <c r="UNH7" s="516" t="s">
        <v>3325</v>
      </c>
      <c r="UNI7" s="516" t="s">
        <v>666</v>
      </c>
      <c r="UNJ7" s="516"/>
      <c r="UNK7" s="516" t="s">
        <v>3318</v>
      </c>
      <c r="UNL7" s="516" t="s">
        <v>3319</v>
      </c>
      <c r="UNM7" s="516" t="s">
        <v>3325</v>
      </c>
      <c r="UNN7" s="516" t="s">
        <v>666</v>
      </c>
      <c r="UNO7" s="516"/>
      <c r="UNP7" s="516" t="s">
        <v>3318</v>
      </c>
      <c r="UNQ7" s="516" t="s">
        <v>3319</v>
      </c>
      <c r="UNR7" s="516" t="s">
        <v>3325</v>
      </c>
      <c r="UNS7" s="516" t="s">
        <v>666</v>
      </c>
      <c r="UNT7" s="516"/>
      <c r="UNU7" s="516" t="s">
        <v>3318</v>
      </c>
      <c r="UNV7" s="516" t="s">
        <v>3319</v>
      </c>
      <c r="UNW7" s="516" t="s">
        <v>3325</v>
      </c>
      <c r="UNX7" s="516" t="s">
        <v>666</v>
      </c>
      <c r="UNY7" s="516"/>
      <c r="UNZ7" s="516" t="s">
        <v>3318</v>
      </c>
      <c r="UOA7" s="516" t="s">
        <v>3319</v>
      </c>
      <c r="UOB7" s="516" t="s">
        <v>3325</v>
      </c>
      <c r="UOC7" s="516" t="s">
        <v>666</v>
      </c>
      <c r="UOD7" s="516"/>
      <c r="UOE7" s="516" t="s">
        <v>3318</v>
      </c>
      <c r="UOF7" s="516" t="s">
        <v>3319</v>
      </c>
      <c r="UOG7" s="516" t="s">
        <v>3325</v>
      </c>
      <c r="UOH7" s="516" t="s">
        <v>666</v>
      </c>
      <c r="UOI7" s="516"/>
      <c r="UOJ7" s="516" t="s">
        <v>3318</v>
      </c>
      <c r="UOK7" s="516" t="s">
        <v>3319</v>
      </c>
      <c r="UOL7" s="516" t="s">
        <v>3325</v>
      </c>
      <c r="UOM7" s="516" t="s">
        <v>666</v>
      </c>
      <c r="UON7" s="516"/>
      <c r="UOO7" s="516" t="s">
        <v>3318</v>
      </c>
      <c r="UOP7" s="516" t="s">
        <v>3319</v>
      </c>
      <c r="UOQ7" s="516" t="s">
        <v>3325</v>
      </c>
      <c r="UOR7" s="516" t="s">
        <v>666</v>
      </c>
      <c r="UOS7" s="516"/>
      <c r="UOT7" s="516" t="s">
        <v>3318</v>
      </c>
      <c r="UOU7" s="516" t="s">
        <v>3319</v>
      </c>
      <c r="UOV7" s="516" t="s">
        <v>3325</v>
      </c>
      <c r="UOW7" s="516" t="s">
        <v>666</v>
      </c>
      <c r="UOX7" s="516"/>
      <c r="UOY7" s="516" t="s">
        <v>3318</v>
      </c>
      <c r="UOZ7" s="516" t="s">
        <v>3319</v>
      </c>
      <c r="UPA7" s="516" t="s">
        <v>3325</v>
      </c>
      <c r="UPB7" s="516" t="s">
        <v>666</v>
      </c>
      <c r="UPC7" s="516"/>
      <c r="UPD7" s="516" t="s">
        <v>3318</v>
      </c>
      <c r="UPE7" s="516" t="s">
        <v>3319</v>
      </c>
      <c r="UPF7" s="516" t="s">
        <v>3325</v>
      </c>
      <c r="UPG7" s="516" t="s">
        <v>666</v>
      </c>
      <c r="UPH7" s="516"/>
      <c r="UPI7" s="516" t="s">
        <v>3318</v>
      </c>
      <c r="UPJ7" s="516" t="s">
        <v>3319</v>
      </c>
      <c r="UPK7" s="516" t="s">
        <v>3325</v>
      </c>
      <c r="UPL7" s="516" t="s">
        <v>666</v>
      </c>
      <c r="UPM7" s="516"/>
      <c r="UPN7" s="516" t="s">
        <v>3318</v>
      </c>
      <c r="UPO7" s="516" t="s">
        <v>3319</v>
      </c>
      <c r="UPP7" s="516" t="s">
        <v>3325</v>
      </c>
      <c r="UPQ7" s="516" t="s">
        <v>666</v>
      </c>
      <c r="UPR7" s="516"/>
      <c r="UPS7" s="516" t="s">
        <v>3318</v>
      </c>
      <c r="UPT7" s="516" t="s">
        <v>3319</v>
      </c>
      <c r="UPU7" s="516" t="s">
        <v>3325</v>
      </c>
      <c r="UPV7" s="516" t="s">
        <v>666</v>
      </c>
      <c r="UPW7" s="516"/>
      <c r="UPX7" s="516" t="s">
        <v>3318</v>
      </c>
      <c r="UPY7" s="516" t="s">
        <v>3319</v>
      </c>
      <c r="UPZ7" s="516" t="s">
        <v>3325</v>
      </c>
      <c r="UQA7" s="516" t="s">
        <v>666</v>
      </c>
      <c r="UQB7" s="516"/>
      <c r="UQC7" s="516" t="s">
        <v>3318</v>
      </c>
      <c r="UQD7" s="516" t="s">
        <v>3319</v>
      </c>
      <c r="UQE7" s="516" t="s">
        <v>3325</v>
      </c>
      <c r="UQF7" s="516" t="s">
        <v>666</v>
      </c>
      <c r="UQG7" s="516"/>
      <c r="UQH7" s="516" t="s">
        <v>3318</v>
      </c>
      <c r="UQI7" s="516" t="s">
        <v>3319</v>
      </c>
      <c r="UQJ7" s="516" t="s">
        <v>3325</v>
      </c>
      <c r="UQK7" s="516" t="s">
        <v>666</v>
      </c>
      <c r="UQL7" s="516"/>
      <c r="UQM7" s="516" t="s">
        <v>3318</v>
      </c>
      <c r="UQN7" s="516" t="s">
        <v>3319</v>
      </c>
      <c r="UQO7" s="516" t="s">
        <v>3325</v>
      </c>
      <c r="UQP7" s="516" t="s">
        <v>666</v>
      </c>
      <c r="UQQ7" s="516"/>
      <c r="UQR7" s="516" t="s">
        <v>3318</v>
      </c>
      <c r="UQS7" s="516" t="s">
        <v>3319</v>
      </c>
      <c r="UQT7" s="516" t="s">
        <v>3325</v>
      </c>
      <c r="UQU7" s="516" t="s">
        <v>666</v>
      </c>
      <c r="UQV7" s="516"/>
      <c r="UQW7" s="516" t="s">
        <v>3318</v>
      </c>
      <c r="UQX7" s="516" t="s">
        <v>3319</v>
      </c>
      <c r="UQY7" s="516" t="s">
        <v>3325</v>
      </c>
      <c r="UQZ7" s="516" t="s">
        <v>666</v>
      </c>
      <c r="URA7" s="516"/>
      <c r="URB7" s="516" t="s">
        <v>3318</v>
      </c>
      <c r="URC7" s="516" t="s">
        <v>3319</v>
      </c>
      <c r="URD7" s="516" t="s">
        <v>3325</v>
      </c>
      <c r="URE7" s="516" t="s">
        <v>666</v>
      </c>
      <c r="URF7" s="516"/>
      <c r="URG7" s="516" t="s">
        <v>3318</v>
      </c>
      <c r="URH7" s="516" t="s">
        <v>3319</v>
      </c>
      <c r="URI7" s="516" t="s">
        <v>3325</v>
      </c>
      <c r="URJ7" s="516" t="s">
        <v>666</v>
      </c>
      <c r="URK7" s="516"/>
      <c r="URL7" s="516" t="s">
        <v>3318</v>
      </c>
      <c r="URM7" s="516" t="s">
        <v>3319</v>
      </c>
      <c r="URN7" s="516" t="s">
        <v>3325</v>
      </c>
      <c r="URO7" s="516" t="s">
        <v>666</v>
      </c>
      <c r="URP7" s="516"/>
      <c r="URQ7" s="516" t="s">
        <v>3318</v>
      </c>
      <c r="URR7" s="516" t="s">
        <v>3319</v>
      </c>
      <c r="URS7" s="516" t="s">
        <v>3325</v>
      </c>
      <c r="URT7" s="516" t="s">
        <v>666</v>
      </c>
      <c r="URU7" s="516"/>
      <c r="URV7" s="516" t="s">
        <v>3318</v>
      </c>
      <c r="URW7" s="516" t="s">
        <v>3319</v>
      </c>
      <c r="URX7" s="516" t="s">
        <v>3325</v>
      </c>
      <c r="URY7" s="516" t="s">
        <v>666</v>
      </c>
      <c r="URZ7" s="516"/>
      <c r="USA7" s="516" t="s">
        <v>3318</v>
      </c>
      <c r="USB7" s="516" t="s">
        <v>3319</v>
      </c>
      <c r="USC7" s="516" t="s">
        <v>3325</v>
      </c>
      <c r="USD7" s="516" t="s">
        <v>666</v>
      </c>
      <c r="USE7" s="516"/>
      <c r="USF7" s="516" t="s">
        <v>3318</v>
      </c>
      <c r="USG7" s="516" t="s">
        <v>3319</v>
      </c>
      <c r="USH7" s="516" t="s">
        <v>3325</v>
      </c>
      <c r="USI7" s="516" t="s">
        <v>666</v>
      </c>
      <c r="USJ7" s="516"/>
      <c r="USK7" s="516" t="s">
        <v>3318</v>
      </c>
      <c r="USL7" s="516" t="s">
        <v>3319</v>
      </c>
      <c r="USM7" s="516" t="s">
        <v>3325</v>
      </c>
      <c r="USN7" s="516" t="s">
        <v>666</v>
      </c>
      <c r="USO7" s="516"/>
      <c r="USP7" s="516" t="s">
        <v>3318</v>
      </c>
      <c r="USQ7" s="516" t="s">
        <v>3319</v>
      </c>
      <c r="USR7" s="516" t="s">
        <v>3325</v>
      </c>
      <c r="USS7" s="516" t="s">
        <v>666</v>
      </c>
      <c r="UST7" s="516"/>
      <c r="USU7" s="516" t="s">
        <v>3318</v>
      </c>
      <c r="USV7" s="516" t="s">
        <v>3319</v>
      </c>
      <c r="USW7" s="516" t="s">
        <v>3325</v>
      </c>
      <c r="USX7" s="516" t="s">
        <v>666</v>
      </c>
      <c r="USY7" s="516"/>
      <c r="USZ7" s="516" t="s">
        <v>3318</v>
      </c>
      <c r="UTA7" s="516" t="s">
        <v>3319</v>
      </c>
      <c r="UTB7" s="516" t="s">
        <v>3325</v>
      </c>
      <c r="UTC7" s="516" t="s">
        <v>666</v>
      </c>
      <c r="UTD7" s="516"/>
      <c r="UTE7" s="516" t="s">
        <v>3318</v>
      </c>
      <c r="UTF7" s="516" t="s">
        <v>3319</v>
      </c>
      <c r="UTG7" s="516" t="s">
        <v>3325</v>
      </c>
      <c r="UTH7" s="516" t="s">
        <v>666</v>
      </c>
      <c r="UTI7" s="516"/>
      <c r="UTJ7" s="516" t="s">
        <v>3318</v>
      </c>
      <c r="UTK7" s="516" t="s">
        <v>3319</v>
      </c>
      <c r="UTL7" s="516" t="s">
        <v>3325</v>
      </c>
      <c r="UTM7" s="516" t="s">
        <v>666</v>
      </c>
      <c r="UTN7" s="516"/>
      <c r="UTO7" s="516" t="s">
        <v>3318</v>
      </c>
      <c r="UTP7" s="516" t="s">
        <v>3319</v>
      </c>
      <c r="UTQ7" s="516" t="s">
        <v>3325</v>
      </c>
      <c r="UTR7" s="516" t="s">
        <v>666</v>
      </c>
      <c r="UTS7" s="516"/>
      <c r="UTT7" s="516" t="s">
        <v>3318</v>
      </c>
      <c r="UTU7" s="516" t="s">
        <v>3319</v>
      </c>
      <c r="UTV7" s="516" t="s">
        <v>3325</v>
      </c>
      <c r="UTW7" s="516" t="s">
        <v>666</v>
      </c>
      <c r="UTX7" s="516"/>
      <c r="UTY7" s="516" t="s">
        <v>3318</v>
      </c>
      <c r="UTZ7" s="516" t="s">
        <v>3319</v>
      </c>
      <c r="UUA7" s="516" t="s">
        <v>3325</v>
      </c>
      <c r="UUB7" s="516" t="s">
        <v>666</v>
      </c>
      <c r="UUC7" s="516"/>
      <c r="UUD7" s="516" t="s">
        <v>3318</v>
      </c>
      <c r="UUE7" s="516" t="s">
        <v>3319</v>
      </c>
      <c r="UUF7" s="516" t="s">
        <v>3325</v>
      </c>
      <c r="UUG7" s="516" t="s">
        <v>666</v>
      </c>
      <c r="UUH7" s="516"/>
      <c r="UUI7" s="516" t="s">
        <v>3318</v>
      </c>
      <c r="UUJ7" s="516" t="s">
        <v>3319</v>
      </c>
      <c r="UUK7" s="516" t="s">
        <v>3325</v>
      </c>
      <c r="UUL7" s="516" t="s">
        <v>666</v>
      </c>
      <c r="UUM7" s="516"/>
      <c r="UUN7" s="516" t="s">
        <v>3318</v>
      </c>
      <c r="UUO7" s="516" t="s">
        <v>3319</v>
      </c>
      <c r="UUP7" s="516" t="s">
        <v>3325</v>
      </c>
      <c r="UUQ7" s="516" t="s">
        <v>666</v>
      </c>
      <c r="UUR7" s="516"/>
      <c r="UUS7" s="516" t="s">
        <v>3318</v>
      </c>
      <c r="UUT7" s="516" t="s">
        <v>3319</v>
      </c>
      <c r="UUU7" s="516" t="s">
        <v>3325</v>
      </c>
      <c r="UUV7" s="516" t="s">
        <v>666</v>
      </c>
      <c r="UUW7" s="516"/>
      <c r="UUX7" s="516" t="s">
        <v>3318</v>
      </c>
      <c r="UUY7" s="516" t="s">
        <v>3319</v>
      </c>
      <c r="UUZ7" s="516" t="s">
        <v>3325</v>
      </c>
      <c r="UVA7" s="516" t="s">
        <v>666</v>
      </c>
      <c r="UVB7" s="516"/>
      <c r="UVC7" s="516" t="s">
        <v>3318</v>
      </c>
      <c r="UVD7" s="516" t="s">
        <v>3319</v>
      </c>
      <c r="UVE7" s="516" t="s">
        <v>3325</v>
      </c>
      <c r="UVF7" s="516" t="s">
        <v>666</v>
      </c>
      <c r="UVG7" s="516"/>
      <c r="UVH7" s="516" t="s">
        <v>3318</v>
      </c>
      <c r="UVI7" s="516" t="s">
        <v>3319</v>
      </c>
      <c r="UVJ7" s="516" t="s">
        <v>3325</v>
      </c>
      <c r="UVK7" s="516" t="s">
        <v>666</v>
      </c>
      <c r="UVL7" s="516"/>
      <c r="UVM7" s="516" t="s">
        <v>3318</v>
      </c>
      <c r="UVN7" s="516" t="s">
        <v>3319</v>
      </c>
      <c r="UVO7" s="516" t="s">
        <v>3325</v>
      </c>
      <c r="UVP7" s="516" t="s">
        <v>666</v>
      </c>
      <c r="UVQ7" s="516"/>
      <c r="UVR7" s="516" t="s">
        <v>3318</v>
      </c>
      <c r="UVS7" s="516" t="s">
        <v>3319</v>
      </c>
      <c r="UVT7" s="516" t="s">
        <v>3325</v>
      </c>
      <c r="UVU7" s="516" t="s">
        <v>666</v>
      </c>
      <c r="UVV7" s="516"/>
      <c r="UVW7" s="516" t="s">
        <v>3318</v>
      </c>
      <c r="UVX7" s="516" t="s">
        <v>3319</v>
      </c>
      <c r="UVY7" s="516" t="s">
        <v>3325</v>
      </c>
      <c r="UVZ7" s="516" t="s">
        <v>666</v>
      </c>
      <c r="UWA7" s="516"/>
      <c r="UWB7" s="516" t="s">
        <v>3318</v>
      </c>
      <c r="UWC7" s="516" t="s">
        <v>3319</v>
      </c>
      <c r="UWD7" s="516" t="s">
        <v>3325</v>
      </c>
      <c r="UWE7" s="516" t="s">
        <v>666</v>
      </c>
      <c r="UWF7" s="516"/>
      <c r="UWG7" s="516" t="s">
        <v>3318</v>
      </c>
      <c r="UWH7" s="516" t="s">
        <v>3319</v>
      </c>
      <c r="UWI7" s="516" t="s">
        <v>3325</v>
      </c>
      <c r="UWJ7" s="516" t="s">
        <v>666</v>
      </c>
      <c r="UWK7" s="516"/>
      <c r="UWL7" s="516" t="s">
        <v>3318</v>
      </c>
      <c r="UWM7" s="516" t="s">
        <v>3319</v>
      </c>
      <c r="UWN7" s="516" t="s">
        <v>3325</v>
      </c>
      <c r="UWO7" s="516" t="s">
        <v>666</v>
      </c>
      <c r="UWP7" s="516"/>
      <c r="UWQ7" s="516" t="s">
        <v>3318</v>
      </c>
      <c r="UWR7" s="516" t="s">
        <v>3319</v>
      </c>
      <c r="UWS7" s="516" t="s">
        <v>3325</v>
      </c>
      <c r="UWT7" s="516" t="s">
        <v>666</v>
      </c>
      <c r="UWU7" s="516"/>
      <c r="UWV7" s="516" t="s">
        <v>3318</v>
      </c>
      <c r="UWW7" s="516" t="s">
        <v>3319</v>
      </c>
      <c r="UWX7" s="516" t="s">
        <v>3325</v>
      </c>
      <c r="UWY7" s="516" t="s">
        <v>666</v>
      </c>
      <c r="UWZ7" s="516"/>
      <c r="UXA7" s="516" t="s">
        <v>3318</v>
      </c>
      <c r="UXB7" s="516" t="s">
        <v>3319</v>
      </c>
      <c r="UXC7" s="516" t="s">
        <v>3325</v>
      </c>
      <c r="UXD7" s="516" t="s">
        <v>666</v>
      </c>
      <c r="UXE7" s="516"/>
      <c r="UXF7" s="516" t="s">
        <v>3318</v>
      </c>
      <c r="UXG7" s="516" t="s">
        <v>3319</v>
      </c>
      <c r="UXH7" s="516" t="s">
        <v>3325</v>
      </c>
      <c r="UXI7" s="516" t="s">
        <v>666</v>
      </c>
      <c r="UXJ7" s="516"/>
      <c r="UXK7" s="516" t="s">
        <v>3318</v>
      </c>
      <c r="UXL7" s="516" t="s">
        <v>3319</v>
      </c>
      <c r="UXM7" s="516" t="s">
        <v>3325</v>
      </c>
      <c r="UXN7" s="516" t="s">
        <v>666</v>
      </c>
      <c r="UXO7" s="516"/>
      <c r="UXP7" s="516" t="s">
        <v>3318</v>
      </c>
      <c r="UXQ7" s="516" t="s">
        <v>3319</v>
      </c>
      <c r="UXR7" s="516" t="s">
        <v>3325</v>
      </c>
      <c r="UXS7" s="516" t="s">
        <v>666</v>
      </c>
      <c r="UXT7" s="516"/>
      <c r="UXU7" s="516" t="s">
        <v>3318</v>
      </c>
      <c r="UXV7" s="516" t="s">
        <v>3319</v>
      </c>
      <c r="UXW7" s="516" t="s">
        <v>3325</v>
      </c>
      <c r="UXX7" s="516" t="s">
        <v>666</v>
      </c>
      <c r="UXY7" s="516"/>
      <c r="UXZ7" s="516" t="s">
        <v>3318</v>
      </c>
      <c r="UYA7" s="516" t="s">
        <v>3319</v>
      </c>
      <c r="UYB7" s="516" t="s">
        <v>3325</v>
      </c>
      <c r="UYC7" s="516" t="s">
        <v>666</v>
      </c>
      <c r="UYD7" s="516"/>
      <c r="UYE7" s="516" t="s">
        <v>3318</v>
      </c>
      <c r="UYF7" s="516" t="s">
        <v>3319</v>
      </c>
      <c r="UYG7" s="516" t="s">
        <v>3325</v>
      </c>
      <c r="UYH7" s="516" t="s">
        <v>666</v>
      </c>
      <c r="UYI7" s="516"/>
      <c r="UYJ7" s="516" t="s">
        <v>3318</v>
      </c>
      <c r="UYK7" s="516" t="s">
        <v>3319</v>
      </c>
      <c r="UYL7" s="516" t="s">
        <v>3325</v>
      </c>
      <c r="UYM7" s="516" t="s">
        <v>666</v>
      </c>
      <c r="UYN7" s="516"/>
      <c r="UYO7" s="516" t="s">
        <v>3318</v>
      </c>
      <c r="UYP7" s="516" t="s">
        <v>3319</v>
      </c>
      <c r="UYQ7" s="516" t="s">
        <v>3325</v>
      </c>
      <c r="UYR7" s="516" t="s">
        <v>666</v>
      </c>
      <c r="UYS7" s="516"/>
      <c r="UYT7" s="516" t="s">
        <v>3318</v>
      </c>
      <c r="UYU7" s="516" t="s">
        <v>3319</v>
      </c>
      <c r="UYV7" s="516" t="s">
        <v>3325</v>
      </c>
      <c r="UYW7" s="516" t="s">
        <v>666</v>
      </c>
      <c r="UYX7" s="516"/>
      <c r="UYY7" s="516" t="s">
        <v>3318</v>
      </c>
      <c r="UYZ7" s="516" t="s">
        <v>3319</v>
      </c>
      <c r="UZA7" s="516" t="s">
        <v>3325</v>
      </c>
      <c r="UZB7" s="516" t="s">
        <v>666</v>
      </c>
      <c r="UZC7" s="516"/>
      <c r="UZD7" s="516" t="s">
        <v>3318</v>
      </c>
      <c r="UZE7" s="516" t="s">
        <v>3319</v>
      </c>
      <c r="UZF7" s="516" t="s">
        <v>3325</v>
      </c>
      <c r="UZG7" s="516" t="s">
        <v>666</v>
      </c>
      <c r="UZH7" s="516"/>
      <c r="UZI7" s="516" t="s">
        <v>3318</v>
      </c>
      <c r="UZJ7" s="516" t="s">
        <v>3319</v>
      </c>
      <c r="UZK7" s="516" t="s">
        <v>3325</v>
      </c>
      <c r="UZL7" s="516" t="s">
        <v>666</v>
      </c>
      <c r="UZM7" s="516"/>
      <c r="UZN7" s="516" t="s">
        <v>3318</v>
      </c>
      <c r="UZO7" s="516" t="s">
        <v>3319</v>
      </c>
      <c r="UZP7" s="516" t="s">
        <v>3325</v>
      </c>
      <c r="UZQ7" s="516" t="s">
        <v>666</v>
      </c>
      <c r="UZR7" s="516"/>
      <c r="UZS7" s="516" t="s">
        <v>3318</v>
      </c>
      <c r="UZT7" s="516" t="s">
        <v>3319</v>
      </c>
      <c r="UZU7" s="516" t="s">
        <v>3325</v>
      </c>
      <c r="UZV7" s="516" t="s">
        <v>666</v>
      </c>
      <c r="UZW7" s="516"/>
      <c r="UZX7" s="516" t="s">
        <v>3318</v>
      </c>
      <c r="UZY7" s="516" t="s">
        <v>3319</v>
      </c>
      <c r="UZZ7" s="516" t="s">
        <v>3325</v>
      </c>
      <c r="VAA7" s="516" t="s">
        <v>666</v>
      </c>
      <c r="VAB7" s="516"/>
      <c r="VAC7" s="516" t="s">
        <v>3318</v>
      </c>
      <c r="VAD7" s="516" t="s">
        <v>3319</v>
      </c>
      <c r="VAE7" s="516" t="s">
        <v>3325</v>
      </c>
      <c r="VAF7" s="516" t="s">
        <v>666</v>
      </c>
      <c r="VAG7" s="516"/>
      <c r="VAH7" s="516" t="s">
        <v>3318</v>
      </c>
      <c r="VAI7" s="516" t="s">
        <v>3319</v>
      </c>
      <c r="VAJ7" s="516" t="s">
        <v>3325</v>
      </c>
      <c r="VAK7" s="516" t="s">
        <v>666</v>
      </c>
      <c r="VAL7" s="516"/>
      <c r="VAM7" s="516" t="s">
        <v>3318</v>
      </c>
      <c r="VAN7" s="516" t="s">
        <v>3319</v>
      </c>
      <c r="VAO7" s="516" t="s">
        <v>3325</v>
      </c>
      <c r="VAP7" s="516" t="s">
        <v>666</v>
      </c>
      <c r="VAQ7" s="516"/>
      <c r="VAR7" s="516" t="s">
        <v>3318</v>
      </c>
      <c r="VAS7" s="516" t="s">
        <v>3319</v>
      </c>
      <c r="VAT7" s="516" t="s">
        <v>3325</v>
      </c>
      <c r="VAU7" s="516" t="s">
        <v>666</v>
      </c>
      <c r="VAV7" s="516"/>
      <c r="VAW7" s="516" t="s">
        <v>3318</v>
      </c>
      <c r="VAX7" s="516" t="s">
        <v>3319</v>
      </c>
      <c r="VAY7" s="516" t="s">
        <v>3325</v>
      </c>
      <c r="VAZ7" s="516" t="s">
        <v>666</v>
      </c>
      <c r="VBA7" s="516"/>
      <c r="VBB7" s="516" t="s">
        <v>3318</v>
      </c>
      <c r="VBC7" s="516" t="s">
        <v>3319</v>
      </c>
      <c r="VBD7" s="516" t="s">
        <v>3325</v>
      </c>
      <c r="VBE7" s="516" t="s">
        <v>666</v>
      </c>
      <c r="VBF7" s="516"/>
      <c r="VBG7" s="516" t="s">
        <v>3318</v>
      </c>
      <c r="VBH7" s="516" t="s">
        <v>3319</v>
      </c>
      <c r="VBI7" s="516" t="s">
        <v>3325</v>
      </c>
      <c r="VBJ7" s="516" t="s">
        <v>666</v>
      </c>
      <c r="VBK7" s="516"/>
      <c r="VBL7" s="516" t="s">
        <v>3318</v>
      </c>
      <c r="VBM7" s="516" t="s">
        <v>3319</v>
      </c>
      <c r="VBN7" s="516" t="s">
        <v>3325</v>
      </c>
      <c r="VBO7" s="516" t="s">
        <v>666</v>
      </c>
      <c r="VBP7" s="516"/>
      <c r="VBQ7" s="516" t="s">
        <v>3318</v>
      </c>
      <c r="VBR7" s="516" t="s">
        <v>3319</v>
      </c>
      <c r="VBS7" s="516" t="s">
        <v>3325</v>
      </c>
      <c r="VBT7" s="516" t="s">
        <v>666</v>
      </c>
      <c r="VBU7" s="516"/>
      <c r="VBV7" s="516" t="s">
        <v>3318</v>
      </c>
      <c r="VBW7" s="516" t="s">
        <v>3319</v>
      </c>
      <c r="VBX7" s="516" t="s">
        <v>3325</v>
      </c>
      <c r="VBY7" s="516" t="s">
        <v>666</v>
      </c>
      <c r="VBZ7" s="516"/>
      <c r="VCA7" s="516" t="s">
        <v>3318</v>
      </c>
      <c r="VCB7" s="516" t="s">
        <v>3319</v>
      </c>
      <c r="VCC7" s="516" t="s">
        <v>3325</v>
      </c>
      <c r="VCD7" s="516" t="s">
        <v>666</v>
      </c>
      <c r="VCE7" s="516"/>
      <c r="VCF7" s="516" t="s">
        <v>3318</v>
      </c>
      <c r="VCG7" s="516" t="s">
        <v>3319</v>
      </c>
      <c r="VCH7" s="516" t="s">
        <v>3325</v>
      </c>
      <c r="VCI7" s="516" t="s">
        <v>666</v>
      </c>
      <c r="VCJ7" s="516"/>
      <c r="VCK7" s="516" t="s">
        <v>3318</v>
      </c>
      <c r="VCL7" s="516" t="s">
        <v>3319</v>
      </c>
      <c r="VCM7" s="516" t="s">
        <v>3325</v>
      </c>
      <c r="VCN7" s="516" t="s">
        <v>666</v>
      </c>
      <c r="VCO7" s="516"/>
      <c r="VCP7" s="516" t="s">
        <v>3318</v>
      </c>
      <c r="VCQ7" s="516" t="s">
        <v>3319</v>
      </c>
      <c r="VCR7" s="516" t="s">
        <v>3325</v>
      </c>
      <c r="VCS7" s="516" t="s">
        <v>666</v>
      </c>
      <c r="VCT7" s="516"/>
      <c r="VCU7" s="516" t="s">
        <v>3318</v>
      </c>
      <c r="VCV7" s="516" t="s">
        <v>3319</v>
      </c>
      <c r="VCW7" s="516" t="s">
        <v>3325</v>
      </c>
      <c r="VCX7" s="516" t="s">
        <v>666</v>
      </c>
      <c r="VCY7" s="516"/>
      <c r="VCZ7" s="516" t="s">
        <v>3318</v>
      </c>
      <c r="VDA7" s="516" t="s">
        <v>3319</v>
      </c>
      <c r="VDB7" s="516" t="s">
        <v>3325</v>
      </c>
      <c r="VDC7" s="516" t="s">
        <v>666</v>
      </c>
      <c r="VDD7" s="516"/>
      <c r="VDE7" s="516" t="s">
        <v>3318</v>
      </c>
      <c r="VDF7" s="516" t="s">
        <v>3319</v>
      </c>
      <c r="VDG7" s="516" t="s">
        <v>3325</v>
      </c>
      <c r="VDH7" s="516" t="s">
        <v>666</v>
      </c>
      <c r="VDI7" s="516"/>
      <c r="VDJ7" s="516" t="s">
        <v>3318</v>
      </c>
      <c r="VDK7" s="516" t="s">
        <v>3319</v>
      </c>
      <c r="VDL7" s="516" t="s">
        <v>3325</v>
      </c>
      <c r="VDM7" s="516" t="s">
        <v>666</v>
      </c>
      <c r="VDN7" s="516"/>
      <c r="VDO7" s="516" t="s">
        <v>3318</v>
      </c>
      <c r="VDP7" s="516" t="s">
        <v>3319</v>
      </c>
      <c r="VDQ7" s="516" t="s">
        <v>3325</v>
      </c>
      <c r="VDR7" s="516" t="s">
        <v>666</v>
      </c>
      <c r="VDS7" s="516"/>
      <c r="VDT7" s="516" t="s">
        <v>3318</v>
      </c>
      <c r="VDU7" s="516" t="s">
        <v>3319</v>
      </c>
      <c r="VDV7" s="516" t="s">
        <v>3325</v>
      </c>
      <c r="VDW7" s="516" t="s">
        <v>666</v>
      </c>
      <c r="VDX7" s="516"/>
      <c r="VDY7" s="516" t="s">
        <v>3318</v>
      </c>
      <c r="VDZ7" s="516" t="s">
        <v>3319</v>
      </c>
      <c r="VEA7" s="516" t="s">
        <v>3325</v>
      </c>
      <c r="VEB7" s="516" t="s">
        <v>666</v>
      </c>
      <c r="VEC7" s="516"/>
      <c r="VED7" s="516" t="s">
        <v>3318</v>
      </c>
      <c r="VEE7" s="516" t="s">
        <v>3319</v>
      </c>
      <c r="VEF7" s="516" t="s">
        <v>3325</v>
      </c>
      <c r="VEG7" s="516" t="s">
        <v>666</v>
      </c>
      <c r="VEH7" s="516"/>
      <c r="VEI7" s="516" t="s">
        <v>3318</v>
      </c>
      <c r="VEJ7" s="516" t="s">
        <v>3319</v>
      </c>
      <c r="VEK7" s="516" t="s">
        <v>3325</v>
      </c>
      <c r="VEL7" s="516" t="s">
        <v>666</v>
      </c>
      <c r="VEM7" s="516"/>
      <c r="VEN7" s="516" t="s">
        <v>3318</v>
      </c>
      <c r="VEO7" s="516" t="s">
        <v>3319</v>
      </c>
      <c r="VEP7" s="516" t="s">
        <v>3325</v>
      </c>
      <c r="VEQ7" s="516" t="s">
        <v>666</v>
      </c>
      <c r="VER7" s="516"/>
      <c r="VES7" s="516" t="s">
        <v>3318</v>
      </c>
      <c r="VET7" s="516" t="s">
        <v>3319</v>
      </c>
      <c r="VEU7" s="516" t="s">
        <v>3325</v>
      </c>
      <c r="VEV7" s="516" t="s">
        <v>666</v>
      </c>
      <c r="VEW7" s="516"/>
      <c r="VEX7" s="516" t="s">
        <v>3318</v>
      </c>
      <c r="VEY7" s="516" t="s">
        <v>3319</v>
      </c>
      <c r="VEZ7" s="516" t="s">
        <v>3325</v>
      </c>
      <c r="VFA7" s="516" t="s">
        <v>666</v>
      </c>
      <c r="VFB7" s="516"/>
      <c r="VFC7" s="516" t="s">
        <v>3318</v>
      </c>
      <c r="VFD7" s="516" t="s">
        <v>3319</v>
      </c>
      <c r="VFE7" s="516" t="s">
        <v>3325</v>
      </c>
      <c r="VFF7" s="516" t="s">
        <v>666</v>
      </c>
      <c r="VFG7" s="516"/>
      <c r="VFH7" s="516" t="s">
        <v>3318</v>
      </c>
      <c r="VFI7" s="516" t="s">
        <v>3319</v>
      </c>
      <c r="VFJ7" s="516" t="s">
        <v>3325</v>
      </c>
      <c r="VFK7" s="516" t="s">
        <v>666</v>
      </c>
      <c r="VFL7" s="516"/>
      <c r="VFM7" s="516" t="s">
        <v>3318</v>
      </c>
      <c r="VFN7" s="516" t="s">
        <v>3319</v>
      </c>
      <c r="VFO7" s="516" t="s">
        <v>3325</v>
      </c>
      <c r="VFP7" s="516" t="s">
        <v>666</v>
      </c>
      <c r="VFQ7" s="516"/>
      <c r="VFR7" s="516" t="s">
        <v>3318</v>
      </c>
      <c r="VFS7" s="516" t="s">
        <v>3319</v>
      </c>
      <c r="VFT7" s="516" t="s">
        <v>3325</v>
      </c>
      <c r="VFU7" s="516" t="s">
        <v>666</v>
      </c>
      <c r="VFV7" s="516"/>
      <c r="VFW7" s="516" t="s">
        <v>3318</v>
      </c>
      <c r="VFX7" s="516" t="s">
        <v>3319</v>
      </c>
      <c r="VFY7" s="516" t="s">
        <v>3325</v>
      </c>
      <c r="VFZ7" s="516" t="s">
        <v>666</v>
      </c>
      <c r="VGA7" s="516"/>
      <c r="VGB7" s="516" t="s">
        <v>3318</v>
      </c>
      <c r="VGC7" s="516" t="s">
        <v>3319</v>
      </c>
      <c r="VGD7" s="516" t="s">
        <v>3325</v>
      </c>
      <c r="VGE7" s="516" t="s">
        <v>666</v>
      </c>
      <c r="VGF7" s="516"/>
      <c r="VGG7" s="516" t="s">
        <v>3318</v>
      </c>
      <c r="VGH7" s="516" t="s">
        <v>3319</v>
      </c>
      <c r="VGI7" s="516" t="s">
        <v>3325</v>
      </c>
      <c r="VGJ7" s="516" t="s">
        <v>666</v>
      </c>
      <c r="VGK7" s="516"/>
      <c r="VGL7" s="516" t="s">
        <v>3318</v>
      </c>
      <c r="VGM7" s="516" t="s">
        <v>3319</v>
      </c>
      <c r="VGN7" s="516" t="s">
        <v>3325</v>
      </c>
      <c r="VGO7" s="516" t="s">
        <v>666</v>
      </c>
      <c r="VGP7" s="516"/>
      <c r="VGQ7" s="516" t="s">
        <v>3318</v>
      </c>
      <c r="VGR7" s="516" t="s">
        <v>3319</v>
      </c>
      <c r="VGS7" s="516" t="s">
        <v>3325</v>
      </c>
      <c r="VGT7" s="516" t="s">
        <v>666</v>
      </c>
      <c r="VGU7" s="516"/>
      <c r="VGV7" s="516" t="s">
        <v>3318</v>
      </c>
      <c r="VGW7" s="516" t="s">
        <v>3319</v>
      </c>
      <c r="VGX7" s="516" t="s">
        <v>3325</v>
      </c>
      <c r="VGY7" s="516" t="s">
        <v>666</v>
      </c>
      <c r="VGZ7" s="516"/>
      <c r="VHA7" s="516" t="s">
        <v>3318</v>
      </c>
      <c r="VHB7" s="516" t="s">
        <v>3319</v>
      </c>
      <c r="VHC7" s="516" t="s">
        <v>3325</v>
      </c>
      <c r="VHD7" s="516" t="s">
        <v>666</v>
      </c>
      <c r="VHE7" s="516"/>
      <c r="VHF7" s="516" t="s">
        <v>3318</v>
      </c>
      <c r="VHG7" s="516" t="s">
        <v>3319</v>
      </c>
      <c r="VHH7" s="516" t="s">
        <v>3325</v>
      </c>
      <c r="VHI7" s="516" t="s">
        <v>666</v>
      </c>
      <c r="VHJ7" s="516"/>
      <c r="VHK7" s="516" t="s">
        <v>3318</v>
      </c>
      <c r="VHL7" s="516" t="s">
        <v>3319</v>
      </c>
      <c r="VHM7" s="516" t="s">
        <v>3325</v>
      </c>
      <c r="VHN7" s="516" t="s">
        <v>666</v>
      </c>
      <c r="VHO7" s="516"/>
      <c r="VHP7" s="516" t="s">
        <v>3318</v>
      </c>
      <c r="VHQ7" s="516" t="s">
        <v>3319</v>
      </c>
      <c r="VHR7" s="516" t="s">
        <v>3325</v>
      </c>
      <c r="VHS7" s="516" t="s">
        <v>666</v>
      </c>
      <c r="VHT7" s="516"/>
      <c r="VHU7" s="516" t="s">
        <v>3318</v>
      </c>
      <c r="VHV7" s="516" t="s">
        <v>3319</v>
      </c>
      <c r="VHW7" s="516" t="s">
        <v>3325</v>
      </c>
      <c r="VHX7" s="516" t="s">
        <v>666</v>
      </c>
      <c r="VHY7" s="516"/>
      <c r="VHZ7" s="516" t="s">
        <v>3318</v>
      </c>
      <c r="VIA7" s="516" t="s">
        <v>3319</v>
      </c>
      <c r="VIB7" s="516" t="s">
        <v>3325</v>
      </c>
      <c r="VIC7" s="516" t="s">
        <v>666</v>
      </c>
      <c r="VID7" s="516"/>
      <c r="VIE7" s="516" t="s">
        <v>3318</v>
      </c>
      <c r="VIF7" s="516" t="s">
        <v>3319</v>
      </c>
      <c r="VIG7" s="516" t="s">
        <v>3325</v>
      </c>
      <c r="VIH7" s="516" t="s">
        <v>666</v>
      </c>
      <c r="VII7" s="516"/>
      <c r="VIJ7" s="516" t="s">
        <v>3318</v>
      </c>
      <c r="VIK7" s="516" t="s">
        <v>3319</v>
      </c>
      <c r="VIL7" s="516" t="s">
        <v>3325</v>
      </c>
      <c r="VIM7" s="516" t="s">
        <v>666</v>
      </c>
      <c r="VIN7" s="516"/>
      <c r="VIO7" s="516" t="s">
        <v>3318</v>
      </c>
      <c r="VIP7" s="516" t="s">
        <v>3319</v>
      </c>
      <c r="VIQ7" s="516" t="s">
        <v>3325</v>
      </c>
      <c r="VIR7" s="516" t="s">
        <v>666</v>
      </c>
      <c r="VIS7" s="516"/>
      <c r="VIT7" s="516" t="s">
        <v>3318</v>
      </c>
      <c r="VIU7" s="516" t="s">
        <v>3319</v>
      </c>
      <c r="VIV7" s="516" t="s">
        <v>3325</v>
      </c>
      <c r="VIW7" s="516" t="s">
        <v>666</v>
      </c>
      <c r="VIX7" s="516"/>
      <c r="VIY7" s="516" t="s">
        <v>3318</v>
      </c>
      <c r="VIZ7" s="516" t="s">
        <v>3319</v>
      </c>
      <c r="VJA7" s="516" t="s">
        <v>3325</v>
      </c>
      <c r="VJB7" s="516" t="s">
        <v>666</v>
      </c>
      <c r="VJC7" s="516"/>
      <c r="VJD7" s="516" t="s">
        <v>3318</v>
      </c>
      <c r="VJE7" s="516" t="s">
        <v>3319</v>
      </c>
      <c r="VJF7" s="516" t="s">
        <v>3325</v>
      </c>
      <c r="VJG7" s="516" t="s">
        <v>666</v>
      </c>
      <c r="VJH7" s="516"/>
      <c r="VJI7" s="516" t="s">
        <v>3318</v>
      </c>
      <c r="VJJ7" s="516" t="s">
        <v>3319</v>
      </c>
      <c r="VJK7" s="516" t="s">
        <v>3325</v>
      </c>
      <c r="VJL7" s="516" t="s">
        <v>666</v>
      </c>
      <c r="VJM7" s="516"/>
      <c r="VJN7" s="516" t="s">
        <v>3318</v>
      </c>
      <c r="VJO7" s="516" t="s">
        <v>3319</v>
      </c>
      <c r="VJP7" s="516" t="s">
        <v>3325</v>
      </c>
      <c r="VJQ7" s="516" t="s">
        <v>666</v>
      </c>
      <c r="VJR7" s="516"/>
      <c r="VJS7" s="516" t="s">
        <v>3318</v>
      </c>
      <c r="VJT7" s="516" t="s">
        <v>3319</v>
      </c>
      <c r="VJU7" s="516" t="s">
        <v>3325</v>
      </c>
      <c r="VJV7" s="516" t="s">
        <v>666</v>
      </c>
      <c r="VJW7" s="516"/>
      <c r="VJX7" s="516" t="s">
        <v>3318</v>
      </c>
      <c r="VJY7" s="516" t="s">
        <v>3319</v>
      </c>
      <c r="VJZ7" s="516" t="s">
        <v>3325</v>
      </c>
      <c r="VKA7" s="516" t="s">
        <v>666</v>
      </c>
      <c r="VKB7" s="516"/>
      <c r="VKC7" s="516" t="s">
        <v>3318</v>
      </c>
      <c r="VKD7" s="516" t="s">
        <v>3319</v>
      </c>
      <c r="VKE7" s="516" t="s">
        <v>3325</v>
      </c>
      <c r="VKF7" s="516" t="s">
        <v>666</v>
      </c>
      <c r="VKG7" s="516"/>
      <c r="VKH7" s="516" t="s">
        <v>3318</v>
      </c>
      <c r="VKI7" s="516" t="s">
        <v>3319</v>
      </c>
      <c r="VKJ7" s="516" t="s">
        <v>3325</v>
      </c>
      <c r="VKK7" s="516" t="s">
        <v>666</v>
      </c>
      <c r="VKL7" s="516"/>
      <c r="VKM7" s="516" t="s">
        <v>3318</v>
      </c>
      <c r="VKN7" s="516" t="s">
        <v>3319</v>
      </c>
      <c r="VKO7" s="516" t="s">
        <v>3325</v>
      </c>
      <c r="VKP7" s="516" t="s">
        <v>666</v>
      </c>
      <c r="VKQ7" s="516"/>
      <c r="VKR7" s="516" t="s">
        <v>3318</v>
      </c>
      <c r="VKS7" s="516" t="s">
        <v>3319</v>
      </c>
      <c r="VKT7" s="516" t="s">
        <v>3325</v>
      </c>
      <c r="VKU7" s="516" t="s">
        <v>666</v>
      </c>
      <c r="VKV7" s="516"/>
      <c r="VKW7" s="516" t="s">
        <v>3318</v>
      </c>
      <c r="VKX7" s="516" t="s">
        <v>3319</v>
      </c>
      <c r="VKY7" s="516" t="s">
        <v>3325</v>
      </c>
      <c r="VKZ7" s="516" t="s">
        <v>666</v>
      </c>
      <c r="VLA7" s="516"/>
      <c r="VLB7" s="516" t="s">
        <v>3318</v>
      </c>
      <c r="VLC7" s="516" t="s">
        <v>3319</v>
      </c>
      <c r="VLD7" s="516" t="s">
        <v>3325</v>
      </c>
      <c r="VLE7" s="516" t="s">
        <v>666</v>
      </c>
      <c r="VLF7" s="516"/>
      <c r="VLG7" s="516" t="s">
        <v>3318</v>
      </c>
      <c r="VLH7" s="516" t="s">
        <v>3319</v>
      </c>
      <c r="VLI7" s="516" t="s">
        <v>3325</v>
      </c>
      <c r="VLJ7" s="516" t="s">
        <v>666</v>
      </c>
      <c r="VLK7" s="516"/>
      <c r="VLL7" s="516" t="s">
        <v>3318</v>
      </c>
      <c r="VLM7" s="516" t="s">
        <v>3319</v>
      </c>
      <c r="VLN7" s="516" t="s">
        <v>3325</v>
      </c>
      <c r="VLO7" s="516" t="s">
        <v>666</v>
      </c>
      <c r="VLP7" s="516"/>
      <c r="VLQ7" s="516" t="s">
        <v>3318</v>
      </c>
      <c r="VLR7" s="516" t="s">
        <v>3319</v>
      </c>
      <c r="VLS7" s="516" t="s">
        <v>3325</v>
      </c>
      <c r="VLT7" s="516" t="s">
        <v>666</v>
      </c>
      <c r="VLU7" s="516"/>
      <c r="VLV7" s="516" t="s">
        <v>3318</v>
      </c>
      <c r="VLW7" s="516" t="s">
        <v>3319</v>
      </c>
      <c r="VLX7" s="516" t="s">
        <v>3325</v>
      </c>
      <c r="VLY7" s="516" t="s">
        <v>666</v>
      </c>
      <c r="VLZ7" s="516"/>
      <c r="VMA7" s="516" t="s">
        <v>3318</v>
      </c>
      <c r="VMB7" s="516" t="s">
        <v>3319</v>
      </c>
      <c r="VMC7" s="516" t="s">
        <v>3325</v>
      </c>
      <c r="VMD7" s="516" t="s">
        <v>666</v>
      </c>
      <c r="VME7" s="516"/>
      <c r="VMF7" s="516" t="s">
        <v>3318</v>
      </c>
      <c r="VMG7" s="516" t="s">
        <v>3319</v>
      </c>
      <c r="VMH7" s="516" t="s">
        <v>3325</v>
      </c>
      <c r="VMI7" s="516" t="s">
        <v>666</v>
      </c>
      <c r="VMJ7" s="516"/>
      <c r="VMK7" s="516" t="s">
        <v>3318</v>
      </c>
      <c r="VML7" s="516" t="s">
        <v>3319</v>
      </c>
      <c r="VMM7" s="516" t="s">
        <v>3325</v>
      </c>
      <c r="VMN7" s="516" t="s">
        <v>666</v>
      </c>
      <c r="VMO7" s="516"/>
      <c r="VMP7" s="516" t="s">
        <v>3318</v>
      </c>
      <c r="VMQ7" s="516" t="s">
        <v>3319</v>
      </c>
      <c r="VMR7" s="516" t="s">
        <v>3325</v>
      </c>
      <c r="VMS7" s="516" t="s">
        <v>666</v>
      </c>
      <c r="VMT7" s="516"/>
      <c r="VMU7" s="516" t="s">
        <v>3318</v>
      </c>
      <c r="VMV7" s="516" t="s">
        <v>3319</v>
      </c>
      <c r="VMW7" s="516" t="s">
        <v>3325</v>
      </c>
      <c r="VMX7" s="516" t="s">
        <v>666</v>
      </c>
      <c r="VMY7" s="516"/>
      <c r="VMZ7" s="516" t="s">
        <v>3318</v>
      </c>
      <c r="VNA7" s="516" t="s">
        <v>3319</v>
      </c>
      <c r="VNB7" s="516" t="s">
        <v>3325</v>
      </c>
      <c r="VNC7" s="516" t="s">
        <v>666</v>
      </c>
      <c r="VND7" s="516"/>
      <c r="VNE7" s="516" t="s">
        <v>3318</v>
      </c>
      <c r="VNF7" s="516" t="s">
        <v>3319</v>
      </c>
      <c r="VNG7" s="516" t="s">
        <v>3325</v>
      </c>
      <c r="VNH7" s="516" t="s">
        <v>666</v>
      </c>
      <c r="VNI7" s="516"/>
      <c r="VNJ7" s="516" t="s">
        <v>3318</v>
      </c>
      <c r="VNK7" s="516" t="s">
        <v>3319</v>
      </c>
      <c r="VNL7" s="516" t="s">
        <v>3325</v>
      </c>
      <c r="VNM7" s="516" t="s">
        <v>666</v>
      </c>
      <c r="VNN7" s="516"/>
      <c r="VNO7" s="516" t="s">
        <v>3318</v>
      </c>
      <c r="VNP7" s="516" t="s">
        <v>3319</v>
      </c>
      <c r="VNQ7" s="516" t="s">
        <v>3325</v>
      </c>
      <c r="VNR7" s="516" t="s">
        <v>666</v>
      </c>
      <c r="VNS7" s="516"/>
      <c r="VNT7" s="516" t="s">
        <v>3318</v>
      </c>
      <c r="VNU7" s="516" t="s">
        <v>3319</v>
      </c>
      <c r="VNV7" s="516" t="s">
        <v>3325</v>
      </c>
      <c r="VNW7" s="516" t="s">
        <v>666</v>
      </c>
      <c r="VNX7" s="516"/>
      <c r="VNY7" s="516" t="s">
        <v>3318</v>
      </c>
      <c r="VNZ7" s="516" t="s">
        <v>3319</v>
      </c>
      <c r="VOA7" s="516" t="s">
        <v>3325</v>
      </c>
      <c r="VOB7" s="516" t="s">
        <v>666</v>
      </c>
      <c r="VOC7" s="516"/>
      <c r="VOD7" s="516" t="s">
        <v>3318</v>
      </c>
      <c r="VOE7" s="516" t="s">
        <v>3319</v>
      </c>
      <c r="VOF7" s="516" t="s">
        <v>3325</v>
      </c>
      <c r="VOG7" s="516" t="s">
        <v>666</v>
      </c>
      <c r="VOH7" s="516"/>
      <c r="VOI7" s="516" t="s">
        <v>3318</v>
      </c>
      <c r="VOJ7" s="516" t="s">
        <v>3319</v>
      </c>
      <c r="VOK7" s="516" t="s">
        <v>3325</v>
      </c>
      <c r="VOL7" s="516" t="s">
        <v>666</v>
      </c>
      <c r="VOM7" s="516"/>
      <c r="VON7" s="516" t="s">
        <v>3318</v>
      </c>
      <c r="VOO7" s="516" t="s">
        <v>3319</v>
      </c>
      <c r="VOP7" s="516" t="s">
        <v>3325</v>
      </c>
      <c r="VOQ7" s="516" t="s">
        <v>666</v>
      </c>
      <c r="VOR7" s="516"/>
      <c r="VOS7" s="516" t="s">
        <v>3318</v>
      </c>
      <c r="VOT7" s="516" t="s">
        <v>3319</v>
      </c>
      <c r="VOU7" s="516" t="s">
        <v>3325</v>
      </c>
      <c r="VOV7" s="516" t="s">
        <v>666</v>
      </c>
      <c r="VOW7" s="516"/>
      <c r="VOX7" s="516" t="s">
        <v>3318</v>
      </c>
      <c r="VOY7" s="516" t="s">
        <v>3319</v>
      </c>
      <c r="VOZ7" s="516" t="s">
        <v>3325</v>
      </c>
      <c r="VPA7" s="516" t="s">
        <v>666</v>
      </c>
      <c r="VPB7" s="516"/>
      <c r="VPC7" s="516" t="s">
        <v>3318</v>
      </c>
      <c r="VPD7" s="516" t="s">
        <v>3319</v>
      </c>
      <c r="VPE7" s="516" t="s">
        <v>3325</v>
      </c>
      <c r="VPF7" s="516" t="s">
        <v>666</v>
      </c>
      <c r="VPG7" s="516"/>
      <c r="VPH7" s="516" t="s">
        <v>3318</v>
      </c>
      <c r="VPI7" s="516" t="s">
        <v>3319</v>
      </c>
      <c r="VPJ7" s="516" t="s">
        <v>3325</v>
      </c>
      <c r="VPK7" s="516" t="s">
        <v>666</v>
      </c>
      <c r="VPL7" s="516"/>
      <c r="VPM7" s="516" t="s">
        <v>3318</v>
      </c>
      <c r="VPN7" s="516" t="s">
        <v>3319</v>
      </c>
      <c r="VPO7" s="516" t="s">
        <v>3325</v>
      </c>
      <c r="VPP7" s="516" t="s">
        <v>666</v>
      </c>
      <c r="VPQ7" s="516"/>
      <c r="VPR7" s="516" t="s">
        <v>3318</v>
      </c>
      <c r="VPS7" s="516" t="s">
        <v>3319</v>
      </c>
      <c r="VPT7" s="516" t="s">
        <v>3325</v>
      </c>
      <c r="VPU7" s="516" t="s">
        <v>666</v>
      </c>
      <c r="VPV7" s="516"/>
      <c r="VPW7" s="516" t="s">
        <v>3318</v>
      </c>
      <c r="VPX7" s="516" t="s">
        <v>3319</v>
      </c>
      <c r="VPY7" s="516" t="s">
        <v>3325</v>
      </c>
      <c r="VPZ7" s="516" t="s">
        <v>666</v>
      </c>
      <c r="VQA7" s="516"/>
      <c r="VQB7" s="516" t="s">
        <v>3318</v>
      </c>
      <c r="VQC7" s="516" t="s">
        <v>3319</v>
      </c>
      <c r="VQD7" s="516" t="s">
        <v>3325</v>
      </c>
      <c r="VQE7" s="516" t="s">
        <v>666</v>
      </c>
      <c r="VQF7" s="516"/>
      <c r="VQG7" s="516" t="s">
        <v>3318</v>
      </c>
      <c r="VQH7" s="516" t="s">
        <v>3319</v>
      </c>
      <c r="VQI7" s="516" t="s">
        <v>3325</v>
      </c>
      <c r="VQJ7" s="516" t="s">
        <v>666</v>
      </c>
      <c r="VQK7" s="516"/>
      <c r="VQL7" s="516" t="s">
        <v>3318</v>
      </c>
      <c r="VQM7" s="516" t="s">
        <v>3319</v>
      </c>
      <c r="VQN7" s="516" t="s">
        <v>3325</v>
      </c>
      <c r="VQO7" s="516" t="s">
        <v>666</v>
      </c>
      <c r="VQP7" s="516"/>
      <c r="VQQ7" s="516" t="s">
        <v>3318</v>
      </c>
      <c r="VQR7" s="516" t="s">
        <v>3319</v>
      </c>
      <c r="VQS7" s="516" t="s">
        <v>3325</v>
      </c>
      <c r="VQT7" s="516" t="s">
        <v>666</v>
      </c>
      <c r="VQU7" s="516"/>
      <c r="VQV7" s="516" t="s">
        <v>3318</v>
      </c>
      <c r="VQW7" s="516" t="s">
        <v>3319</v>
      </c>
      <c r="VQX7" s="516" t="s">
        <v>3325</v>
      </c>
      <c r="VQY7" s="516" t="s">
        <v>666</v>
      </c>
      <c r="VQZ7" s="516"/>
      <c r="VRA7" s="516" t="s">
        <v>3318</v>
      </c>
      <c r="VRB7" s="516" t="s">
        <v>3319</v>
      </c>
      <c r="VRC7" s="516" t="s">
        <v>3325</v>
      </c>
      <c r="VRD7" s="516" t="s">
        <v>666</v>
      </c>
      <c r="VRE7" s="516"/>
      <c r="VRF7" s="516" t="s">
        <v>3318</v>
      </c>
      <c r="VRG7" s="516" t="s">
        <v>3319</v>
      </c>
      <c r="VRH7" s="516" t="s">
        <v>3325</v>
      </c>
      <c r="VRI7" s="516" t="s">
        <v>666</v>
      </c>
      <c r="VRJ7" s="516"/>
      <c r="VRK7" s="516" t="s">
        <v>3318</v>
      </c>
      <c r="VRL7" s="516" t="s">
        <v>3319</v>
      </c>
      <c r="VRM7" s="516" t="s">
        <v>3325</v>
      </c>
      <c r="VRN7" s="516" t="s">
        <v>666</v>
      </c>
      <c r="VRO7" s="516"/>
      <c r="VRP7" s="516" t="s">
        <v>3318</v>
      </c>
      <c r="VRQ7" s="516" t="s">
        <v>3319</v>
      </c>
      <c r="VRR7" s="516" t="s">
        <v>3325</v>
      </c>
      <c r="VRS7" s="516" t="s">
        <v>666</v>
      </c>
      <c r="VRT7" s="516"/>
      <c r="VRU7" s="516" t="s">
        <v>3318</v>
      </c>
      <c r="VRV7" s="516" t="s">
        <v>3319</v>
      </c>
      <c r="VRW7" s="516" t="s">
        <v>3325</v>
      </c>
      <c r="VRX7" s="516" t="s">
        <v>666</v>
      </c>
      <c r="VRY7" s="516"/>
      <c r="VRZ7" s="516" t="s">
        <v>3318</v>
      </c>
      <c r="VSA7" s="516" t="s">
        <v>3319</v>
      </c>
      <c r="VSB7" s="516" t="s">
        <v>3325</v>
      </c>
      <c r="VSC7" s="516" t="s">
        <v>666</v>
      </c>
      <c r="VSD7" s="516"/>
      <c r="VSE7" s="516" t="s">
        <v>3318</v>
      </c>
      <c r="VSF7" s="516" t="s">
        <v>3319</v>
      </c>
      <c r="VSG7" s="516" t="s">
        <v>3325</v>
      </c>
      <c r="VSH7" s="516" t="s">
        <v>666</v>
      </c>
      <c r="VSI7" s="516"/>
      <c r="VSJ7" s="516" t="s">
        <v>3318</v>
      </c>
      <c r="VSK7" s="516" t="s">
        <v>3319</v>
      </c>
      <c r="VSL7" s="516" t="s">
        <v>3325</v>
      </c>
      <c r="VSM7" s="516" t="s">
        <v>666</v>
      </c>
      <c r="VSN7" s="516"/>
      <c r="VSO7" s="516" t="s">
        <v>3318</v>
      </c>
      <c r="VSP7" s="516" t="s">
        <v>3319</v>
      </c>
      <c r="VSQ7" s="516" t="s">
        <v>3325</v>
      </c>
      <c r="VSR7" s="516" t="s">
        <v>666</v>
      </c>
      <c r="VSS7" s="516"/>
      <c r="VST7" s="516" t="s">
        <v>3318</v>
      </c>
      <c r="VSU7" s="516" t="s">
        <v>3319</v>
      </c>
      <c r="VSV7" s="516" t="s">
        <v>3325</v>
      </c>
      <c r="VSW7" s="516" t="s">
        <v>666</v>
      </c>
      <c r="VSX7" s="516"/>
      <c r="VSY7" s="516" t="s">
        <v>3318</v>
      </c>
      <c r="VSZ7" s="516" t="s">
        <v>3319</v>
      </c>
      <c r="VTA7" s="516" t="s">
        <v>3325</v>
      </c>
      <c r="VTB7" s="516" t="s">
        <v>666</v>
      </c>
      <c r="VTC7" s="516"/>
      <c r="VTD7" s="516" t="s">
        <v>3318</v>
      </c>
      <c r="VTE7" s="516" t="s">
        <v>3319</v>
      </c>
      <c r="VTF7" s="516" t="s">
        <v>3325</v>
      </c>
      <c r="VTG7" s="516" t="s">
        <v>666</v>
      </c>
      <c r="VTH7" s="516"/>
      <c r="VTI7" s="516" t="s">
        <v>3318</v>
      </c>
      <c r="VTJ7" s="516" t="s">
        <v>3319</v>
      </c>
      <c r="VTK7" s="516" t="s">
        <v>3325</v>
      </c>
      <c r="VTL7" s="516" t="s">
        <v>666</v>
      </c>
      <c r="VTM7" s="516"/>
      <c r="VTN7" s="516" t="s">
        <v>3318</v>
      </c>
      <c r="VTO7" s="516" t="s">
        <v>3319</v>
      </c>
      <c r="VTP7" s="516" t="s">
        <v>3325</v>
      </c>
      <c r="VTQ7" s="516" t="s">
        <v>666</v>
      </c>
      <c r="VTR7" s="516"/>
      <c r="VTS7" s="516" t="s">
        <v>3318</v>
      </c>
      <c r="VTT7" s="516" t="s">
        <v>3319</v>
      </c>
      <c r="VTU7" s="516" t="s">
        <v>3325</v>
      </c>
      <c r="VTV7" s="516" t="s">
        <v>666</v>
      </c>
      <c r="VTW7" s="516"/>
      <c r="VTX7" s="516" t="s">
        <v>3318</v>
      </c>
      <c r="VTY7" s="516" t="s">
        <v>3319</v>
      </c>
      <c r="VTZ7" s="516" t="s">
        <v>3325</v>
      </c>
      <c r="VUA7" s="516" t="s">
        <v>666</v>
      </c>
      <c r="VUB7" s="516"/>
      <c r="VUC7" s="516" t="s">
        <v>3318</v>
      </c>
      <c r="VUD7" s="516" t="s">
        <v>3319</v>
      </c>
      <c r="VUE7" s="516" t="s">
        <v>3325</v>
      </c>
      <c r="VUF7" s="516" t="s">
        <v>666</v>
      </c>
      <c r="VUG7" s="516"/>
      <c r="VUH7" s="516" t="s">
        <v>3318</v>
      </c>
      <c r="VUI7" s="516" t="s">
        <v>3319</v>
      </c>
      <c r="VUJ7" s="516" t="s">
        <v>3325</v>
      </c>
      <c r="VUK7" s="516" t="s">
        <v>666</v>
      </c>
      <c r="VUL7" s="516"/>
      <c r="VUM7" s="516" t="s">
        <v>3318</v>
      </c>
      <c r="VUN7" s="516" t="s">
        <v>3319</v>
      </c>
      <c r="VUO7" s="516" t="s">
        <v>3325</v>
      </c>
      <c r="VUP7" s="516" t="s">
        <v>666</v>
      </c>
      <c r="VUQ7" s="516"/>
      <c r="VUR7" s="516" t="s">
        <v>3318</v>
      </c>
      <c r="VUS7" s="516" t="s">
        <v>3319</v>
      </c>
      <c r="VUT7" s="516" t="s">
        <v>3325</v>
      </c>
      <c r="VUU7" s="516" t="s">
        <v>666</v>
      </c>
      <c r="VUV7" s="516"/>
      <c r="VUW7" s="516" t="s">
        <v>3318</v>
      </c>
      <c r="VUX7" s="516" t="s">
        <v>3319</v>
      </c>
      <c r="VUY7" s="516" t="s">
        <v>3325</v>
      </c>
      <c r="VUZ7" s="516" t="s">
        <v>666</v>
      </c>
      <c r="VVA7" s="516"/>
      <c r="VVB7" s="516" t="s">
        <v>3318</v>
      </c>
      <c r="VVC7" s="516" t="s">
        <v>3319</v>
      </c>
      <c r="VVD7" s="516" t="s">
        <v>3325</v>
      </c>
      <c r="VVE7" s="516" t="s">
        <v>666</v>
      </c>
      <c r="VVF7" s="516"/>
      <c r="VVG7" s="516" t="s">
        <v>3318</v>
      </c>
      <c r="VVH7" s="516" t="s">
        <v>3319</v>
      </c>
      <c r="VVI7" s="516" t="s">
        <v>3325</v>
      </c>
      <c r="VVJ7" s="516" t="s">
        <v>666</v>
      </c>
      <c r="VVK7" s="516"/>
      <c r="VVL7" s="516" t="s">
        <v>3318</v>
      </c>
      <c r="VVM7" s="516" t="s">
        <v>3319</v>
      </c>
      <c r="VVN7" s="516" t="s">
        <v>3325</v>
      </c>
      <c r="VVO7" s="516" t="s">
        <v>666</v>
      </c>
      <c r="VVP7" s="516"/>
      <c r="VVQ7" s="516" t="s">
        <v>3318</v>
      </c>
      <c r="VVR7" s="516" t="s">
        <v>3319</v>
      </c>
      <c r="VVS7" s="516" t="s">
        <v>3325</v>
      </c>
      <c r="VVT7" s="516" t="s">
        <v>666</v>
      </c>
      <c r="VVU7" s="516"/>
      <c r="VVV7" s="516" t="s">
        <v>3318</v>
      </c>
      <c r="VVW7" s="516" t="s">
        <v>3319</v>
      </c>
      <c r="VVX7" s="516" t="s">
        <v>3325</v>
      </c>
      <c r="VVY7" s="516" t="s">
        <v>666</v>
      </c>
      <c r="VVZ7" s="516"/>
      <c r="VWA7" s="516" t="s">
        <v>3318</v>
      </c>
      <c r="VWB7" s="516" t="s">
        <v>3319</v>
      </c>
      <c r="VWC7" s="516" t="s">
        <v>3325</v>
      </c>
      <c r="VWD7" s="516" t="s">
        <v>666</v>
      </c>
      <c r="VWE7" s="516"/>
      <c r="VWF7" s="516" t="s">
        <v>3318</v>
      </c>
      <c r="VWG7" s="516" t="s">
        <v>3319</v>
      </c>
      <c r="VWH7" s="516" t="s">
        <v>3325</v>
      </c>
      <c r="VWI7" s="516" t="s">
        <v>666</v>
      </c>
      <c r="VWJ7" s="516"/>
      <c r="VWK7" s="516" t="s">
        <v>3318</v>
      </c>
      <c r="VWL7" s="516" t="s">
        <v>3319</v>
      </c>
      <c r="VWM7" s="516" t="s">
        <v>3325</v>
      </c>
      <c r="VWN7" s="516" t="s">
        <v>666</v>
      </c>
      <c r="VWO7" s="516"/>
      <c r="VWP7" s="516" t="s">
        <v>3318</v>
      </c>
      <c r="VWQ7" s="516" t="s">
        <v>3319</v>
      </c>
      <c r="VWR7" s="516" t="s">
        <v>3325</v>
      </c>
      <c r="VWS7" s="516" t="s">
        <v>666</v>
      </c>
      <c r="VWT7" s="516"/>
      <c r="VWU7" s="516" t="s">
        <v>3318</v>
      </c>
      <c r="VWV7" s="516" t="s">
        <v>3319</v>
      </c>
      <c r="VWW7" s="516" t="s">
        <v>3325</v>
      </c>
      <c r="VWX7" s="516" t="s">
        <v>666</v>
      </c>
      <c r="VWY7" s="516"/>
      <c r="VWZ7" s="516" t="s">
        <v>3318</v>
      </c>
      <c r="VXA7" s="516" t="s">
        <v>3319</v>
      </c>
      <c r="VXB7" s="516" t="s">
        <v>3325</v>
      </c>
      <c r="VXC7" s="516" t="s">
        <v>666</v>
      </c>
      <c r="VXD7" s="516"/>
      <c r="VXE7" s="516" t="s">
        <v>3318</v>
      </c>
      <c r="VXF7" s="516" t="s">
        <v>3319</v>
      </c>
      <c r="VXG7" s="516" t="s">
        <v>3325</v>
      </c>
      <c r="VXH7" s="516" t="s">
        <v>666</v>
      </c>
      <c r="VXI7" s="516"/>
      <c r="VXJ7" s="516" t="s">
        <v>3318</v>
      </c>
      <c r="VXK7" s="516" t="s">
        <v>3319</v>
      </c>
      <c r="VXL7" s="516" t="s">
        <v>3325</v>
      </c>
      <c r="VXM7" s="516" t="s">
        <v>666</v>
      </c>
      <c r="VXN7" s="516"/>
      <c r="VXO7" s="516" t="s">
        <v>3318</v>
      </c>
      <c r="VXP7" s="516" t="s">
        <v>3319</v>
      </c>
      <c r="VXQ7" s="516" t="s">
        <v>3325</v>
      </c>
      <c r="VXR7" s="516" t="s">
        <v>666</v>
      </c>
      <c r="VXS7" s="516"/>
      <c r="VXT7" s="516" t="s">
        <v>3318</v>
      </c>
      <c r="VXU7" s="516" t="s">
        <v>3319</v>
      </c>
      <c r="VXV7" s="516" t="s">
        <v>3325</v>
      </c>
      <c r="VXW7" s="516" t="s">
        <v>666</v>
      </c>
      <c r="VXX7" s="516"/>
      <c r="VXY7" s="516" t="s">
        <v>3318</v>
      </c>
      <c r="VXZ7" s="516" t="s">
        <v>3319</v>
      </c>
      <c r="VYA7" s="516" t="s">
        <v>3325</v>
      </c>
      <c r="VYB7" s="516" t="s">
        <v>666</v>
      </c>
      <c r="VYC7" s="516"/>
      <c r="VYD7" s="516" t="s">
        <v>3318</v>
      </c>
      <c r="VYE7" s="516" t="s">
        <v>3319</v>
      </c>
      <c r="VYF7" s="516" t="s">
        <v>3325</v>
      </c>
      <c r="VYG7" s="516" t="s">
        <v>666</v>
      </c>
      <c r="VYH7" s="516"/>
      <c r="VYI7" s="516" t="s">
        <v>3318</v>
      </c>
      <c r="VYJ7" s="516" t="s">
        <v>3319</v>
      </c>
      <c r="VYK7" s="516" t="s">
        <v>3325</v>
      </c>
      <c r="VYL7" s="516" t="s">
        <v>666</v>
      </c>
      <c r="VYM7" s="516"/>
      <c r="VYN7" s="516" t="s">
        <v>3318</v>
      </c>
      <c r="VYO7" s="516" t="s">
        <v>3319</v>
      </c>
      <c r="VYP7" s="516" t="s">
        <v>3325</v>
      </c>
      <c r="VYQ7" s="516" t="s">
        <v>666</v>
      </c>
      <c r="VYR7" s="516"/>
      <c r="VYS7" s="516" t="s">
        <v>3318</v>
      </c>
      <c r="VYT7" s="516" t="s">
        <v>3319</v>
      </c>
      <c r="VYU7" s="516" t="s">
        <v>3325</v>
      </c>
      <c r="VYV7" s="516" t="s">
        <v>666</v>
      </c>
      <c r="VYW7" s="516"/>
      <c r="VYX7" s="516" t="s">
        <v>3318</v>
      </c>
      <c r="VYY7" s="516" t="s">
        <v>3319</v>
      </c>
      <c r="VYZ7" s="516" t="s">
        <v>3325</v>
      </c>
      <c r="VZA7" s="516" t="s">
        <v>666</v>
      </c>
      <c r="VZB7" s="516"/>
      <c r="VZC7" s="516" t="s">
        <v>3318</v>
      </c>
      <c r="VZD7" s="516" t="s">
        <v>3319</v>
      </c>
      <c r="VZE7" s="516" t="s">
        <v>3325</v>
      </c>
      <c r="VZF7" s="516" t="s">
        <v>666</v>
      </c>
      <c r="VZG7" s="516"/>
      <c r="VZH7" s="516" t="s">
        <v>3318</v>
      </c>
      <c r="VZI7" s="516" t="s">
        <v>3319</v>
      </c>
      <c r="VZJ7" s="516" t="s">
        <v>3325</v>
      </c>
      <c r="VZK7" s="516" t="s">
        <v>666</v>
      </c>
      <c r="VZL7" s="516"/>
      <c r="VZM7" s="516" t="s">
        <v>3318</v>
      </c>
      <c r="VZN7" s="516" t="s">
        <v>3319</v>
      </c>
      <c r="VZO7" s="516" t="s">
        <v>3325</v>
      </c>
      <c r="VZP7" s="516" t="s">
        <v>666</v>
      </c>
      <c r="VZQ7" s="516"/>
      <c r="VZR7" s="516" t="s">
        <v>3318</v>
      </c>
      <c r="VZS7" s="516" t="s">
        <v>3319</v>
      </c>
      <c r="VZT7" s="516" t="s">
        <v>3325</v>
      </c>
      <c r="VZU7" s="516" t="s">
        <v>666</v>
      </c>
      <c r="VZV7" s="516"/>
      <c r="VZW7" s="516" t="s">
        <v>3318</v>
      </c>
      <c r="VZX7" s="516" t="s">
        <v>3319</v>
      </c>
      <c r="VZY7" s="516" t="s">
        <v>3325</v>
      </c>
      <c r="VZZ7" s="516" t="s">
        <v>666</v>
      </c>
      <c r="WAA7" s="516"/>
      <c r="WAB7" s="516" t="s">
        <v>3318</v>
      </c>
      <c r="WAC7" s="516" t="s">
        <v>3319</v>
      </c>
      <c r="WAD7" s="516" t="s">
        <v>3325</v>
      </c>
      <c r="WAE7" s="516" t="s">
        <v>666</v>
      </c>
      <c r="WAF7" s="516"/>
      <c r="WAG7" s="516" t="s">
        <v>3318</v>
      </c>
      <c r="WAH7" s="516" t="s">
        <v>3319</v>
      </c>
      <c r="WAI7" s="516" t="s">
        <v>3325</v>
      </c>
      <c r="WAJ7" s="516" t="s">
        <v>666</v>
      </c>
      <c r="WAK7" s="516"/>
      <c r="WAL7" s="516" t="s">
        <v>3318</v>
      </c>
      <c r="WAM7" s="516" t="s">
        <v>3319</v>
      </c>
      <c r="WAN7" s="516" t="s">
        <v>3325</v>
      </c>
      <c r="WAO7" s="516" t="s">
        <v>666</v>
      </c>
      <c r="WAP7" s="516"/>
      <c r="WAQ7" s="516" t="s">
        <v>3318</v>
      </c>
      <c r="WAR7" s="516" t="s">
        <v>3319</v>
      </c>
      <c r="WAS7" s="516" t="s">
        <v>3325</v>
      </c>
      <c r="WAT7" s="516" t="s">
        <v>666</v>
      </c>
      <c r="WAU7" s="516"/>
      <c r="WAV7" s="516" t="s">
        <v>3318</v>
      </c>
      <c r="WAW7" s="516" t="s">
        <v>3319</v>
      </c>
      <c r="WAX7" s="516" t="s">
        <v>3325</v>
      </c>
      <c r="WAY7" s="516" t="s">
        <v>666</v>
      </c>
      <c r="WAZ7" s="516"/>
      <c r="WBA7" s="516" t="s">
        <v>3318</v>
      </c>
      <c r="WBB7" s="516" t="s">
        <v>3319</v>
      </c>
      <c r="WBC7" s="516" t="s">
        <v>3325</v>
      </c>
      <c r="WBD7" s="516" t="s">
        <v>666</v>
      </c>
      <c r="WBE7" s="516"/>
      <c r="WBF7" s="516" t="s">
        <v>3318</v>
      </c>
      <c r="WBG7" s="516" t="s">
        <v>3319</v>
      </c>
      <c r="WBH7" s="516" t="s">
        <v>3325</v>
      </c>
      <c r="WBI7" s="516" t="s">
        <v>666</v>
      </c>
      <c r="WBJ7" s="516"/>
      <c r="WBK7" s="516" t="s">
        <v>3318</v>
      </c>
      <c r="WBL7" s="516" t="s">
        <v>3319</v>
      </c>
      <c r="WBM7" s="516" t="s">
        <v>3325</v>
      </c>
      <c r="WBN7" s="516" t="s">
        <v>666</v>
      </c>
      <c r="WBO7" s="516"/>
      <c r="WBP7" s="516" t="s">
        <v>3318</v>
      </c>
      <c r="WBQ7" s="516" t="s">
        <v>3319</v>
      </c>
      <c r="WBR7" s="516" t="s">
        <v>3325</v>
      </c>
      <c r="WBS7" s="516" t="s">
        <v>666</v>
      </c>
      <c r="WBT7" s="516"/>
      <c r="WBU7" s="516" t="s">
        <v>3318</v>
      </c>
      <c r="WBV7" s="516" t="s">
        <v>3319</v>
      </c>
      <c r="WBW7" s="516" t="s">
        <v>3325</v>
      </c>
      <c r="WBX7" s="516" t="s">
        <v>666</v>
      </c>
      <c r="WBY7" s="516"/>
      <c r="WBZ7" s="516" t="s">
        <v>3318</v>
      </c>
      <c r="WCA7" s="516" t="s">
        <v>3319</v>
      </c>
      <c r="WCB7" s="516" t="s">
        <v>3325</v>
      </c>
      <c r="WCC7" s="516" t="s">
        <v>666</v>
      </c>
      <c r="WCD7" s="516"/>
      <c r="WCE7" s="516" t="s">
        <v>3318</v>
      </c>
      <c r="WCF7" s="516" t="s">
        <v>3319</v>
      </c>
      <c r="WCG7" s="516" t="s">
        <v>3325</v>
      </c>
      <c r="WCH7" s="516" t="s">
        <v>666</v>
      </c>
      <c r="WCI7" s="516"/>
      <c r="WCJ7" s="516" t="s">
        <v>3318</v>
      </c>
      <c r="WCK7" s="516" t="s">
        <v>3319</v>
      </c>
      <c r="WCL7" s="516" t="s">
        <v>3325</v>
      </c>
      <c r="WCM7" s="516" t="s">
        <v>666</v>
      </c>
      <c r="WCN7" s="516"/>
      <c r="WCO7" s="516" t="s">
        <v>3318</v>
      </c>
      <c r="WCP7" s="516" t="s">
        <v>3319</v>
      </c>
      <c r="WCQ7" s="516" t="s">
        <v>3325</v>
      </c>
      <c r="WCR7" s="516" t="s">
        <v>666</v>
      </c>
      <c r="WCS7" s="516"/>
      <c r="WCT7" s="516" t="s">
        <v>3318</v>
      </c>
      <c r="WCU7" s="516" t="s">
        <v>3319</v>
      </c>
      <c r="WCV7" s="516" t="s">
        <v>3325</v>
      </c>
      <c r="WCW7" s="516" t="s">
        <v>666</v>
      </c>
      <c r="WCX7" s="516"/>
      <c r="WCY7" s="516" t="s">
        <v>3318</v>
      </c>
      <c r="WCZ7" s="516" t="s">
        <v>3319</v>
      </c>
      <c r="WDA7" s="516" t="s">
        <v>3325</v>
      </c>
      <c r="WDB7" s="516" t="s">
        <v>666</v>
      </c>
      <c r="WDC7" s="516"/>
      <c r="WDD7" s="516" t="s">
        <v>3318</v>
      </c>
      <c r="WDE7" s="516" t="s">
        <v>3319</v>
      </c>
      <c r="WDF7" s="516" t="s">
        <v>3325</v>
      </c>
      <c r="WDG7" s="516" t="s">
        <v>666</v>
      </c>
      <c r="WDH7" s="516"/>
      <c r="WDI7" s="516" t="s">
        <v>3318</v>
      </c>
      <c r="WDJ7" s="516" t="s">
        <v>3319</v>
      </c>
      <c r="WDK7" s="516" t="s">
        <v>3325</v>
      </c>
      <c r="WDL7" s="516" t="s">
        <v>666</v>
      </c>
      <c r="WDM7" s="516"/>
      <c r="WDN7" s="516" t="s">
        <v>3318</v>
      </c>
      <c r="WDO7" s="516" t="s">
        <v>3319</v>
      </c>
      <c r="WDP7" s="516" t="s">
        <v>3325</v>
      </c>
      <c r="WDQ7" s="516" t="s">
        <v>666</v>
      </c>
      <c r="WDR7" s="516"/>
      <c r="WDS7" s="516" t="s">
        <v>3318</v>
      </c>
      <c r="WDT7" s="516" t="s">
        <v>3319</v>
      </c>
      <c r="WDU7" s="516" t="s">
        <v>3325</v>
      </c>
      <c r="WDV7" s="516" t="s">
        <v>666</v>
      </c>
      <c r="WDW7" s="516"/>
      <c r="WDX7" s="516" t="s">
        <v>3318</v>
      </c>
      <c r="WDY7" s="516" t="s">
        <v>3319</v>
      </c>
      <c r="WDZ7" s="516" t="s">
        <v>3325</v>
      </c>
      <c r="WEA7" s="516" t="s">
        <v>666</v>
      </c>
      <c r="WEB7" s="516"/>
      <c r="WEC7" s="516" t="s">
        <v>3318</v>
      </c>
      <c r="WED7" s="516" t="s">
        <v>3319</v>
      </c>
      <c r="WEE7" s="516" t="s">
        <v>3325</v>
      </c>
      <c r="WEF7" s="516" t="s">
        <v>666</v>
      </c>
      <c r="WEG7" s="516"/>
      <c r="WEH7" s="516" t="s">
        <v>3318</v>
      </c>
      <c r="WEI7" s="516" t="s">
        <v>3319</v>
      </c>
      <c r="WEJ7" s="516" t="s">
        <v>3325</v>
      </c>
      <c r="WEK7" s="516" t="s">
        <v>666</v>
      </c>
      <c r="WEL7" s="516"/>
      <c r="WEM7" s="516" t="s">
        <v>3318</v>
      </c>
      <c r="WEN7" s="516" t="s">
        <v>3319</v>
      </c>
      <c r="WEO7" s="516" t="s">
        <v>3325</v>
      </c>
      <c r="WEP7" s="516" t="s">
        <v>666</v>
      </c>
      <c r="WEQ7" s="516"/>
      <c r="WER7" s="516" t="s">
        <v>3318</v>
      </c>
      <c r="WES7" s="516" t="s">
        <v>3319</v>
      </c>
      <c r="WET7" s="516" t="s">
        <v>3325</v>
      </c>
      <c r="WEU7" s="516" t="s">
        <v>666</v>
      </c>
      <c r="WEV7" s="516"/>
      <c r="WEW7" s="516" t="s">
        <v>3318</v>
      </c>
      <c r="WEX7" s="516" t="s">
        <v>3319</v>
      </c>
      <c r="WEY7" s="516" t="s">
        <v>3325</v>
      </c>
      <c r="WEZ7" s="516" t="s">
        <v>666</v>
      </c>
      <c r="WFA7" s="516"/>
      <c r="WFB7" s="516" t="s">
        <v>3318</v>
      </c>
      <c r="WFC7" s="516" t="s">
        <v>3319</v>
      </c>
      <c r="WFD7" s="516" t="s">
        <v>3325</v>
      </c>
      <c r="WFE7" s="516" t="s">
        <v>666</v>
      </c>
      <c r="WFF7" s="516"/>
      <c r="WFG7" s="516" t="s">
        <v>3318</v>
      </c>
      <c r="WFH7" s="516" t="s">
        <v>3319</v>
      </c>
      <c r="WFI7" s="516" t="s">
        <v>3325</v>
      </c>
      <c r="WFJ7" s="516" t="s">
        <v>666</v>
      </c>
      <c r="WFK7" s="516"/>
      <c r="WFL7" s="516" t="s">
        <v>3318</v>
      </c>
      <c r="WFM7" s="516" t="s">
        <v>3319</v>
      </c>
      <c r="WFN7" s="516" t="s">
        <v>3325</v>
      </c>
      <c r="WFO7" s="516" t="s">
        <v>666</v>
      </c>
      <c r="WFP7" s="516"/>
      <c r="WFQ7" s="516" t="s">
        <v>3318</v>
      </c>
      <c r="WFR7" s="516" t="s">
        <v>3319</v>
      </c>
      <c r="WFS7" s="516" t="s">
        <v>3325</v>
      </c>
      <c r="WFT7" s="516" t="s">
        <v>666</v>
      </c>
      <c r="WFU7" s="516"/>
      <c r="WFV7" s="516" t="s">
        <v>3318</v>
      </c>
      <c r="WFW7" s="516" t="s">
        <v>3319</v>
      </c>
      <c r="WFX7" s="516" t="s">
        <v>3325</v>
      </c>
      <c r="WFY7" s="516" t="s">
        <v>666</v>
      </c>
      <c r="WFZ7" s="516"/>
      <c r="WGA7" s="516" t="s">
        <v>3318</v>
      </c>
      <c r="WGB7" s="516" t="s">
        <v>3319</v>
      </c>
      <c r="WGC7" s="516" t="s">
        <v>3325</v>
      </c>
      <c r="WGD7" s="516" t="s">
        <v>666</v>
      </c>
      <c r="WGE7" s="516"/>
      <c r="WGF7" s="516" t="s">
        <v>3318</v>
      </c>
      <c r="WGG7" s="516" t="s">
        <v>3319</v>
      </c>
      <c r="WGH7" s="516" t="s">
        <v>3325</v>
      </c>
      <c r="WGI7" s="516" t="s">
        <v>666</v>
      </c>
      <c r="WGJ7" s="516"/>
      <c r="WGK7" s="516" t="s">
        <v>3318</v>
      </c>
      <c r="WGL7" s="516" t="s">
        <v>3319</v>
      </c>
      <c r="WGM7" s="516" t="s">
        <v>3325</v>
      </c>
      <c r="WGN7" s="516" t="s">
        <v>666</v>
      </c>
      <c r="WGO7" s="516"/>
      <c r="WGP7" s="516" t="s">
        <v>3318</v>
      </c>
      <c r="WGQ7" s="516" t="s">
        <v>3319</v>
      </c>
      <c r="WGR7" s="516" t="s">
        <v>3325</v>
      </c>
      <c r="WGS7" s="516" t="s">
        <v>666</v>
      </c>
      <c r="WGT7" s="516"/>
      <c r="WGU7" s="516" t="s">
        <v>3318</v>
      </c>
      <c r="WGV7" s="516" t="s">
        <v>3319</v>
      </c>
      <c r="WGW7" s="516" t="s">
        <v>3325</v>
      </c>
      <c r="WGX7" s="516" t="s">
        <v>666</v>
      </c>
      <c r="WGY7" s="516"/>
      <c r="WGZ7" s="516" t="s">
        <v>3318</v>
      </c>
      <c r="WHA7" s="516" t="s">
        <v>3319</v>
      </c>
      <c r="WHB7" s="516" t="s">
        <v>3325</v>
      </c>
      <c r="WHC7" s="516" t="s">
        <v>666</v>
      </c>
      <c r="WHD7" s="516"/>
      <c r="WHE7" s="516" t="s">
        <v>3318</v>
      </c>
      <c r="WHF7" s="516" t="s">
        <v>3319</v>
      </c>
      <c r="WHG7" s="516" t="s">
        <v>3325</v>
      </c>
      <c r="WHH7" s="516" t="s">
        <v>666</v>
      </c>
      <c r="WHI7" s="516"/>
      <c r="WHJ7" s="516" t="s">
        <v>3318</v>
      </c>
      <c r="WHK7" s="516" t="s">
        <v>3319</v>
      </c>
      <c r="WHL7" s="516" t="s">
        <v>3325</v>
      </c>
      <c r="WHM7" s="516" t="s">
        <v>666</v>
      </c>
      <c r="WHN7" s="516"/>
      <c r="WHO7" s="516" t="s">
        <v>3318</v>
      </c>
      <c r="WHP7" s="516" t="s">
        <v>3319</v>
      </c>
      <c r="WHQ7" s="516" t="s">
        <v>3325</v>
      </c>
      <c r="WHR7" s="516" t="s">
        <v>666</v>
      </c>
      <c r="WHS7" s="516"/>
      <c r="WHT7" s="516" t="s">
        <v>3318</v>
      </c>
      <c r="WHU7" s="516" t="s">
        <v>3319</v>
      </c>
      <c r="WHV7" s="516" t="s">
        <v>3325</v>
      </c>
      <c r="WHW7" s="516" t="s">
        <v>666</v>
      </c>
      <c r="WHX7" s="516"/>
      <c r="WHY7" s="516" t="s">
        <v>3318</v>
      </c>
      <c r="WHZ7" s="516" t="s">
        <v>3319</v>
      </c>
      <c r="WIA7" s="516" t="s">
        <v>3325</v>
      </c>
      <c r="WIB7" s="516" t="s">
        <v>666</v>
      </c>
      <c r="WIC7" s="516"/>
      <c r="WID7" s="516" t="s">
        <v>3318</v>
      </c>
      <c r="WIE7" s="516" t="s">
        <v>3319</v>
      </c>
      <c r="WIF7" s="516" t="s">
        <v>3325</v>
      </c>
      <c r="WIG7" s="516" t="s">
        <v>666</v>
      </c>
      <c r="WIH7" s="516"/>
      <c r="WII7" s="516" t="s">
        <v>3318</v>
      </c>
      <c r="WIJ7" s="516" t="s">
        <v>3319</v>
      </c>
      <c r="WIK7" s="516" t="s">
        <v>3325</v>
      </c>
      <c r="WIL7" s="516" t="s">
        <v>666</v>
      </c>
      <c r="WIM7" s="516"/>
      <c r="WIN7" s="516" t="s">
        <v>3318</v>
      </c>
      <c r="WIO7" s="516" t="s">
        <v>3319</v>
      </c>
      <c r="WIP7" s="516" t="s">
        <v>3325</v>
      </c>
      <c r="WIQ7" s="516" t="s">
        <v>666</v>
      </c>
      <c r="WIR7" s="516"/>
      <c r="WIS7" s="516" t="s">
        <v>3318</v>
      </c>
      <c r="WIT7" s="516" t="s">
        <v>3319</v>
      </c>
      <c r="WIU7" s="516" t="s">
        <v>3325</v>
      </c>
      <c r="WIV7" s="516" t="s">
        <v>666</v>
      </c>
      <c r="WIW7" s="516"/>
      <c r="WIX7" s="516" t="s">
        <v>3318</v>
      </c>
      <c r="WIY7" s="516" t="s">
        <v>3319</v>
      </c>
      <c r="WIZ7" s="516" t="s">
        <v>3325</v>
      </c>
      <c r="WJA7" s="516" t="s">
        <v>666</v>
      </c>
      <c r="WJB7" s="516"/>
      <c r="WJC7" s="516" t="s">
        <v>3318</v>
      </c>
      <c r="WJD7" s="516" t="s">
        <v>3319</v>
      </c>
      <c r="WJE7" s="516" t="s">
        <v>3325</v>
      </c>
      <c r="WJF7" s="516" t="s">
        <v>666</v>
      </c>
      <c r="WJG7" s="516"/>
      <c r="WJH7" s="516" t="s">
        <v>3318</v>
      </c>
      <c r="WJI7" s="516" t="s">
        <v>3319</v>
      </c>
      <c r="WJJ7" s="516" t="s">
        <v>3325</v>
      </c>
      <c r="WJK7" s="516" t="s">
        <v>666</v>
      </c>
      <c r="WJL7" s="516"/>
      <c r="WJM7" s="516" t="s">
        <v>3318</v>
      </c>
      <c r="WJN7" s="516" t="s">
        <v>3319</v>
      </c>
      <c r="WJO7" s="516" t="s">
        <v>3325</v>
      </c>
      <c r="WJP7" s="516" t="s">
        <v>666</v>
      </c>
      <c r="WJQ7" s="516"/>
      <c r="WJR7" s="516" t="s">
        <v>3318</v>
      </c>
      <c r="WJS7" s="516" t="s">
        <v>3319</v>
      </c>
      <c r="WJT7" s="516" t="s">
        <v>3325</v>
      </c>
      <c r="WJU7" s="516" t="s">
        <v>666</v>
      </c>
      <c r="WJV7" s="516"/>
      <c r="WJW7" s="516" t="s">
        <v>3318</v>
      </c>
      <c r="WJX7" s="516" t="s">
        <v>3319</v>
      </c>
      <c r="WJY7" s="516" t="s">
        <v>3325</v>
      </c>
      <c r="WJZ7" s="516" t="s">
        <v>666</v>
      </c>
      <c r="WKA7" s="516"/>
      <c r="WKB7" s="516" t="s">
        <v>3318</v>
      </c>
      <c r="WKC7" s="516" t="s">
        <v>3319</v>
      </c>
      <c r="WKD7" s="516" t="s">
        <v>3325</v>
      </c>
      <c r="WKE7" s="516" t="s">
        <v>666</v>
      </c>
      <c r="WKF7" s="516"/>
      <c r="WKG7" s="516" t="s">
        <v>3318</v>
      </c>
      <c r="WKH7" s="516" t="s">
        <v>3319</v>
      </c>
      <c r="WKI7" s="516" t="s">
        <v>3325</v>
      </c>
      <c r="WKJ7" s="516" t="s">
        <v>666</v>
      </c>
      <c r="WKK7" s="516"/>
      <c r="WKL7" s="516" t="s">
        <v>3318</v>
      </c>
      <c r="WKM7" s="516" t="s">
        <v>3319</v>
      </c>
      <c r="WKN7" s="516" t="s">
        <v>3325</v>
      </c>
      <c r="WKO7" s="516" t="s">
        <v>666</v>
      </c>
      <c r="WKP7" s="516"/>
      <c r="WKQ7" s="516" t="s">
        <v>3318</v>
      </c>
      <c r="WKR7" s="516" t="s">
        <v>3319</v>
      </c>
      <c r="WKS7" s="516" t="s">
        <v>3325</v>
      </c>
      <c r="WKT7" s="516" t="s">
        <v>666</v>
      </c>
      <c r="WKU7" s="516"/>
      <c r="WKV7" s="516" t="s">
        <v>3318</v>
      </c>
      <c r="WKW7" s="516" t="s">
        <v>3319</v>
      </c>
      <c r="WKX7" s="516" t="s">
        <v>3325</v>
      </c>
      <c r="WKY7" s="516" t="s">
        <v>666</v>
      </c>
      <c r="WKZ7" s="516"/>
      <c r="WLA7" s="516" t="s">
        <v>3318</v>
      </c>
      <c r="WLB7" s="516" t="s">
        <v>3319</v>
      </c>
      <c r="WLC7" s="516" t="s">
        <v>3325</v>
      </c>
      <c r="WLD7" s="516" t="s">
        <v>666</v>
      </c>
      <c r="WLE7" s="516"/>
      <c r="WLF7" s="516" t="s">
        <v>3318</v>
      </c>
      <c r="WLG7" s="516" t="s">
        <v>3319</v>
      </c>
      <c r="WLH7" s="516" t="s">
        <v>3325</v>
      </c>
      <c r="WLI7" s="516" t="s">
        <v>666</v>
      </c>
      <c r="WLJ7" s="516"/>
      <c r="WLK7" s="516" t="s">
        <v>3318</v>
      </c>
      <c r="WLL7" s="516" t="s">
        <v>3319</v>
      </c>
      <c r="WLM7" s="516" t="s">
        <v>3325</v>
      </c>
      <c r="WLN7" s="516" t="s">
        <v>666</v>
      </c>
      <c r="WLO7" s="516"/>
      <c r="WLP7" s="516" t="s">
        <v>3318</v>
      </c>
      <c r="WLQ7" s="516" t="s">
        <v>3319</v>
      </c>
      <c r="WLR7" s="516" t="s">
        <v>3325</v>
      </c>
      <c r="WLS7" s="516" t="s">
        <v>666</v>
      </c>
      <c r="WLT7" s="516"/>
      <c r="WLU7" s="516" t="s">
        <v>3318</v>
      </c>
      <c r="WLV7" s="516" t="s">
        <v>3319</v>
      </c>
      <c r="WLW7" s="516" t="s">
        <v>3325</v>
      </c>
      <c r="WLX7" s="516" t="s">
        <v>666</v>
      </c>
      <c r="WLY7" s="516"/>
      <c r="WLZ7" s="516" t="s">
        <v>3318</v>
      </c>
      <c r="WMA7" s="516" t="s">
        <v>3319</v>
      </c>
      <c r="WMB7" s="516" t="s">
        <v>3325</v>
      </c>
      <c r="WMC7" s="516" t="s">
        <v>666</v>
      </c>
      <c r="WMD7" s="516"/>
      <c r="WME7" s="516" t="s">
        <v>3318</v>
      </c>
      <c r="WMF7" s="516" t="s">
        <v>3319</v>
      </c>
      <c r="WMG7" s="516" t="s">
        <v>3325</v>
      </c>
      <c r="WMH7" s="516" t="s">
        <v>666</v>
      </c>
      <c r="WMI7" s="516"/>
      <c r="WMJ7" s="516" t="s">
        <v>3318</v>
      </c>
      <c r="WMK7" s="516" t="s">
        <v>3319</v>
      </c>
      <c r="WML7" s="516" t="s">
        <v>3325</v>
      </c>
      <c r="WMM7" s="516" t="s">
        <v>666</v>
      </c>
      <c r="WMN7" s="516"/>
      <c r="WMO7" s="516" t="s">
        <v>3318</v>
      </c>
      <c r="WMP7" s="516" t="s">
        <v>3319</v>
      </c>
      <c r="WMQ7" s="516" t="s">
        <v>3325</v>
      </c>
      <c r="WMR7" s="516" t="s">
        <v>666</v>
      </c>
      <c r="WMS7" s="516"/>
      <c r="WMT7" s="516" t="s">
        <v>3318</v>
      </c>
      <c r="WMU7" s="516" t="s">
        <v>3319</v>
      </c>
      <c r="WMV7" s="516" t="s">
        <v>3325</v>
      </c>
      <c r="WMW7" s="516" t="s">
        <v>666</v>
      </c>
      <c r="WMX7" s="516"/>
      <c r="WMY7" s="516" t="s">
        <v>3318</v>
      </c>
      <c r="WMZ7" s="516" t="s">
        <v>3319</v>
      </c>
      <c r="WNA7" s="516" t="s">
        <v>3325</v>
      </c>
      <c r="WNB7" s="516" t="s">
        <v>666</v>
      </c>
      <c r="WNC7" s="516"/>
      <c r="WND7" s="516" t="s">
        <v>3318</v>
      </c>
      <c r="WNE7" s="516" t="s">
        <v>3319</v>
      </c>
      <c r="WNF7" s="516" t="s">
        <v>3325</v>
      </c>
      <c r="WNG7" s="516" t="s">
        <v>666</v>
      </c>
      <c r="WNH7" s="516"/>
      <c r="WNI7" s="516" t="s">
        <v>3318</v>
      </c>
      <c r="WNJ7" s="516" t="s">
        <v>3319</v>
      </c>
      <c r="WNK7" s="516" t="s">
        <v>3325</v>
      </c>
      <c r="WNL7" s="516" t="s">
        <v>666</v>
      </c>
      <c r="WNM7" s="516"/>
      <c r="WNN7" s="516" t="s">
        <v>3318</v>
      </c>
      <c r="WNO7" s="516" t="s">
        <v>3319</v>
      </c>
      <c r="WNP7" s="516" t="s">
        <v>3325</v>
      </c>
      <c r="WNQ7" s="516" t="s">
        <v>666</v>
      </c>
      <c r="WNR7" s="516"/>
      <c r="WNS7" s="516" t="s">
        <v>3318</v>
      </c>
      <c r="WNT7" s="516" t="s">
        <v>3319</v>
      </c>
      <c r="WNU7" s="516" t="s">
        <v>3325</v>
      </c>
      <c r="WNV7" s="516" t="s">
        <v>666</v>
      </c>
      <c r="WNW7" s="516"/>
      <c r="WNX7" s="516" t="s">
        <v>3318</v>
      </c>
      <c r="WNY7" s="516" t="s">
        <v>3319</v>
      </c>
      <c r="WNZ7" s="516" t="s">
        <v>3325</v>
      </c>
      <c r="WOA7" s="516" t="s">
        <v>666</v>
      </c>
      <c r="WOB7" s="516"/>
      <c r="WOC7" s="516" t="s">
        <v>3318</v>
      </c>
      <c r="WOD7" s="516" t="s">
        <v>3319</v>
      </c>
      <c r="WOE7" s="516" t="s">
        <v>3325</v>
      </c>
      <c r="WOF7" s="516" t="s">
        <v>666</v>
      </c>
      <c r="WOG7" s="516"/>
      <c r="WOH7" s="516" t="s">
        <v>3318</v>
      </c>
      <c r="WOI7" s="516" t="s">
        <v>3319</v>
      </c>
      <c r="WOJ7" s="516" t="s">
        <v>3325</v>
      </c>
      <c r="WOK7" s="516" t="s">
        <v>666</v>
      </c>
      <c r="WOL7" s="516"/>
      <c r="WOM7" s="516" t="s">
        <v>3318</v>
      </c>
      <c r="WON7" s="516" t="s">
        <v>3319</v>
      </c>
      <c r="WOO7" s="516" t="s">
        <v>3325</v>
      </c>
      <c r="WOP7" s="516" t="s">
        <v>666</v>
      </c>
      <c r="WOQ7" s="516"/>
      <c r="WOR7" s="516" t="s">
        <v>3318</v>
      </c>
      <c r="WOS7" s="516" t="s">
        <v>3319</v>
      </c>
      <c r="WOT7" s="516" t="s">
        <v>3325</v>
      </c>
      <c r="WOU7" s="516" t="s">
        <v>666</v>
      </c>
      <c r="WOV7" s="516"/>
      <c r="WOW7" s="516" t="s">
        <v>3318</v>
      </c>
      <c r="WOX7" s="516" t="s">
        <v>3319</v>
      </c>
      <c r="WOY7" s="516" t="s">
        <v>3325</v>
      </c>
      <c r="WOZ7" s="516" t="s">
        <v>666</v>
      </c>
      <c r="WPA7" s="516"/>
      <c r="WPB7" s="516" t="s">
        <v>3318</v>
      </c>
      <c r="WPC7" s="516" t="s">
        <v>3319</v>
      </c>
      <c r="WPD7" s="516" t="s">
        <v>3325</v>
      </c>
      <c r="WPE7" s="516" t="s">
        <v>666</v>
      </c>
      <c r="WPF7" s="516"/>
      <c r="WPG7" s="516" t="s">
        <v>3318</v>
      </c>
      <c r="WPH7" s="516" t="s">
        <v>3319</v>
      </c>
      <c r="WPI7" s="516" t="s">
        <v>3325</v>
      </c>
      <c r="WPJ7" s="516" t="s">
        <v>666</v>
      </c>
      <c r="WPK7" s="516"/>
      <c r="WPL7" s="516" t="s">
        <v>3318</v>
      </c>
      <c r="WPM7" s="516" t="s">
        <v>3319</v>
      </c>
      <c r="WPN7" s="516" t="s">
        <v>3325</v>
      </c>
      <c r="WPO7" s="516" t="s">
        <v>666</v>
      </c>
      <c r="WPP7" s="516"/>
      <c r="WPQ7" s="516" t="s">
        <v>3318</v>
      </c>
      <c r="WPR7" s="516" t="s">
        <v>3319</v>
      </c>
      <c r="WPS7" s="516" t="s">
        <v>3325</v>
      </c>
      <c r="WPT7" s="516" t="s">
        <v>666</v>
      </c>
      <c r="WPU7" s="516"/>
      <c r="WPV7" s="516" t="s">
        <v>3318</v>
      </c>
      <c r="WPW7" s="516" t="s">
        <v>3319</v>
      </c>
      <c r="WPX7" s="516" t="s">
        <v>3325</v>
      </c>
      <c r="WPY7" s="516" t="s">
        <v>666</v>
      </c>
      <c r="WPZ7" s="516"/>
      <c r="WQA7" s="516" t="s">
        <v>3318</v>
      </c>
      <c r="WQB7" s="516" t="s">
        <v>3319</v>
      </c>
      <c r="WQC7" s="516" t="s">
        <v>3325</v>
      </c>
      <c r="WQD7" s="516" t="s">
        <v>666</v>
      </c>
      <c r="WQE7" s="516"/>
      <c r="WQF7" s="516" t="s">
        <v>3318</v>
      </c>
      <c r="WQG7" s="516" t="s">
        <v>3319</v>
      </c>
      <c r="WQH7" s="516" t="s">
        <v>3325</v>
      </c>
      <c r="WQI7" s="516" t="s">
        <v>666</v>
      </c>
      <c r="WQJ7" s="516"/>
      <c r="WQK7" s="516" t="s">
        <v>3318</v>
      </c>
      <c r="WQL7" s="516" t="s">
        <v>3319</v>
      </c>
      <c r="WQM7" s="516" t="s">
        <v>3325</v>
      </c>
      <c r="WQN7" s="516" t="s">
        <v>666</v>
      </c>
      <c r="WQO7" s="516"/>
      <c r="WQP7" s="516" t="s">
        <v>3318</v>
      </c>
      <c r="WQQ7" s="516" t="s">
        <v>3319</v>
      </c>
      <c r="WQR7" s="516" t="s">
        <v>3325</v>
      </c>
      <c r="WQS7" s="516" t="s">
        <v>666</v>
      </c>
      <c r="WQT7" s="516"/>
      <c r="WQU7" s="516" t="s">
        <v>3318</v>
      </c>
      <c r="WQV7" s="516" t="s">
        <v>3319</v>
      </c>
      <c r="WQW7" s="516" t="s">
        <v>3325</v>
      </c>
      <c r="WQX7" s="516" t="s">
        <v>666</v>
      </c>
      <c r="WQY7" s="516"/>
      <c r="WQZ7" s="516" t="s">
        <v>3318</v>
      </c>
      <c r="WRA7" s="516" t="s">
        <v>3319</v>
      </c>
      <c r="WRB7" s="516" t="s">
        <v>3325</v>
      </c>
      <c r="WRC7" s="516" t="s">
        <v>666</v>
      </c>
      <c r="WRD7" s="516"/>
      <c r="WRE7" s="516" t="s">
        <v>3318</v>
      </c>
      <c r="WRF7" s="516" t="s">
        <v>3319</v>
      </c>
      <c r="WRG7" s="516" t="s">
        <v>3325</v>
      </c>
      <c r="WRH7" s="516" t="s">
        <v>666</v>
      </c>
      <c r="WRI7" s="516"/>
      <c r="WRJ7" s="516" t="s">
        <v>3318</v>
      </c>
      <c r="WRK7" s="516" t="s">
        <v>3319</v>
      </c>
      <c r="WRL7" s="516" t="s">
        <v>3325</v>
      </c>
      <c r="WRM7" s="516" t="s">
        <v>666</v>
      </c>
      <c r="WRN7" s="516"/>
      <c r="WRO7" s="516" t="s">
        <v>3318</v>
      </c>
      <c r="WRP7" s="516" t="s">
        <v>3319</v>
      </c>
      <c r="WRQ7" s="516" t="s">
        <v>3325</v>
      </c>
      <c r="WRR7" s="516" t="s">
        <v>666</v>
      </c>
      <c r="WRS7" s="516"/>
      <c r="WRT7" s="516" t="s">
        <v>3318</v>
      </c>
      <c r="WRU7" s="516" t="s">
        <v>3319</v>
      </c>
      <c r="WRV7" s="516" t="s">
        <v>3325</v>
      </c>
      <c r="WRW7" s="516" t="s">
        <v>666</v>
      </c>
      <c r="WRX7" s="516"/>
      <c r="WRY7" s="516" t="s">
        <v>3318</v>
      </c>
      <c r="WRZ7" s="516" t="s">
        <v>3319</v>
      </c>
      <c r="WSA7" s="516" t="s">
        <v>3325</v>
      </c>
      <c r="WSB7" s="516" t="s">
        <v>666</v>
      </c>
      <c r="WSC7" s="516"/>
      <c r="WSD7" s="516" t="s">
        <v>3318</v>
      </c>
      <c r="WSE7" s="516" t="s">
        <v>3319</v>
      </c>
      <c r="WSF7" s="516" t="s">
        <v>3325</v>
      </c>
      <c r="WSG7" s="516" t="s">
        <v>666</v>
      </c>
      <c r="WSH7" s="516"/>
      <c r="WSI7" s="516" t="s">
        <v>3318</v>
      </c>
      <c r="WSJ7" s="516" t="s">
        <v>3319</v>
      </c>
      <c r="WSK7" s="516" t="s">
        <v>3325</v>
      </c>
      <c r="WSL7" s="516" t="s">
        <v>666</v>
      </c>
      <c r="WSM7" s="516"/>
      <c r="WSN7" s="516" t="s">
        <v>3318</v>
      </c>
      <c r="WSO7" s="516" t="s">
        <v>3319</v>
      </c>
      <c r="WSP7" s="516" t="s">
        <v>3325</v>
      </c>
      <c r="WSQ7" s="516" t="s">
        <v>666</v>
      </c>
      <c r="WSR7" s="516"/>
      <c r="WSS7" s="516" t="s">
        <v>3318</v>
      </c>
      <c r="WST7" s="516" t="s">
        <v>3319</v>
      </c>
      <c r="WSU7" s="516" t="s">
        <v>3325</v>
      </c>
      <c r="WSV7" s="516" t="s">
        <v>666</v>
      </c>
      <c r="WSW7" s="516"/>
      <c r="WSX7" s="516" t="s">
        <v>3318</v>
      </c>
      <c r="WSY7" s="516" t="s">
        <v>3319</v>
      </c>
      <c r="WSZ7" s="516" t="s">
        <v>3325</v>
      </c>
      <c r="WTA7" s="516" t="s">
        <v>666</v>
      </c>
      <c r="WTB7" s="516"/>
      <c r="WTC7" s="516" t="s">
        <v>3318</v>
      </c>
      <c r="WTD7" s="516" t="s">
        <v>3319</v>
      </c>
      <c r="WTE7" s="516" t="s">
        <v>3325</v>
      </c>
      <c r="WTF7" s="516" t="s">
        <v>666</v>
      </c>
      <c r="WTG7" s="516"/>
      <c r="WTH7" s="516" t="s">
        <v>3318</v>
      </c>
      <c r="WTI7" s="516" t="s">
        <v>3319</v>
      </c>
      <c r="WTJ7" s="516" t="s">
        <v>3325</v>
      </c>
      <c r="WTK7" s="516" t="s">
        <v>666</v>
      </c>
      <c r="WTL7" s="516"/>
      <c r="WTM7" s="516" t="s">
        <v>3318</v>
      </c>
      <c r="WTN7" s="516" t="s">
        <v>3319</v>
      </c>
      <c r="WTO7" s="516" t="s">
        <v>3325</v>
      </c>
      <c r="WTP7" s="516" t="s">
        <v>666</v>
      </c>
      <c r="WTQ7" s="516"/>
      <c r="WTR7" s="516" t="s">
        <v>3318</v>
      </c>
      <c r="WTS7" s="516" t="s">
        <v>3319</v>
      </c>
      <c r="WTT7" s="516" t="s">
        <v>3325</v>
      </c>
      <c r="WTU7" s="516" t="s">
        <v>666</v>
      </c>
      <c r="WTV7" s="516"/>
      <c r="WTW7" s="516" t="s">
        <v>3318</v>
      </c>
      <c r="WTX7" s="516" t="s">
        <v>3319</v>
      </c>
      <c r="WTY7" s="516" t="s">
        <v>3325</v>
      </c>
      <c r="WTZ7" s="516" t="s">
        <v>666</v>
      </c>
      <c r="WUA7" s="516"/>
      <c r="WUB7" s="516" t="s">
        <v>3318</v>
      </c>
      <c r="WUC7" s="516" t="s">
        <v>3319</v>
      </c>
      <c r="WUD7" s="516" t="s">
        <v>3325</v>
      </c>
      <c r="WUE7" s="516" t="s">
        <v>666</v>
      </c>
      <c r="WUF7" s="516"/>
      <c r="WUG7" s="516" t="s">
        <v>3318</v>
      </c>
      <c r="WUH7" s="516" t="s">
        <v>3319</v>
      </c>
      <c r="WUI7" s="516" t="s">
        <v>3325</v>
      </c>
      <c r="WUJ7" s="516" t="s">
        <v>666</v>
      </c>
      <c r="WUK7" s="516"/>
      <c r="WUL7" s="516" t="s">
        <v>3318</v>
      </c>
      <c r="WUM7" s="516" t="s">
        <v>3319</v>
      </c>
      <c r="WUN7" s="516" t="s">
        <v>3325</v>
      </c>
      <c r="WUO7" s="516" t="s">
        <v>666</v>
      </c>
      <c r="WUP7" s="516"/>
      <c r="WUQ7" s="516" t="s">
        <v>3318</v>
      </c>
      <c r="WUR7" s="516" t="s">
        <v>3319</v>
      </c>
      <c r="WUS7" s="516" t="s">
        <v>3325</v>
      </c>
      <c r="WUT7" s="516" t="s">
        <v>666</v>
      </c>
      <c r="WUU7" s="516"/>
      <c r="WUV7" s="516" t="s">
        <v>3318</v>
      </c>
      <c r="WUW7" s="516" t="s">
        <v>3319</v>
      </c>
      <c r="WUX7" s="516" t="s">
        <v>3325</v>
      </c>
      <c r="WUY7" s="516" t="s">
        <v>666</v>
      </c>
      <c r="WUZ7" s="516"/>
      <c r="WVA7" s="516" t="s">
        <v>3318</v>
      </c>
      <c r="WVB7" s="516" t="s">
        <v>3319</v>
      </c>
      <c r="WVC7" s="516" t="s">
        <v>3325</v>
      </c>
      <c r="WVD7" s="516" t="s">
        <v>666</v>
      </c>
      <c r="WVE7" s="516"/>
      <c r="WVF7" s="516" t="s">
        <v>3318</v>
      </c>
      <c r="WVG7" s="516" t="s">
        <v>3319</v>
      </c>
      <c r="WVH7" s="516" t="s">
        <v>3325</v>
      </c>
      <c r="WVI7" s="516" t="s">
        <v>666</v>
      </c>
      <c r="WVJ7" s="516"/>
      <c r="WVK7" s="516" t="s">
        <v>3318</v>
      </c>
      <c r="WVL7" s="516" t="s">
        <v>3319</v>
      </c>
      <c r="WVM7" s="516" t="s">
        <v>3325</v>
      </c>
      <c r="WVN7" s="516" t="s">
        <v>666</v>
      </c>
      <c r="WVO7" s="516"/>
      <c r="WVP7" s="516" t="s">
        <v>3318</v>
      </c>
      <c r="WVQ7" s="516" t="s">
        <v>3319</v>
      </c>
      <c r="WVR7" s="516" t="s">
        <v>3325</v>
      </c>
      <c r="WVS7" s="516" t="s">
        <v>666</v>
      </c>
      <c r="WVT7" s="516"/>
      <c r="WVU7" s="516" t="s">
        <v>3318</v>
      </c>
      <c r="WVV7" s="516" t="s">
        <v>3319</v>
      </c>
      <c r="WVW7" s="516" t="s">
        <v>3325</v>
      </c>
      <c r="WVX7" s="516" t="s">
        <v>666</v>
      </c>
      <c r="WVY7" s="516"/>
      <c r="WVZ7" s="516" t="s">
        <v>3318</v>
      </c>
      <c r="WWA7" s="516" t="s">
        <v>3319</v>
      </c>
      <c r="WWB7" s="516" t="s">
        <v>3325</v>
      </c>
      <c r="WWC7" s="516" t="s">
        <v>666</v>
      </c>
      <c r="WWD7" s="516"/>
      <c r="WWE7" s="516" t="s">
        <v>3318</v>
      </c>
      <c r="WWF7" s="516" t="s">
        <v>3319</v>
      </c>
      <c r="WWG7" s="516" t="s">
        <v>3325</v>
      </c>
      <c r="WWH7" s="516" t="s">
        <v>666</v>
      </c>
      <c r="WWI7" s="516"/>
      <c r="WWJ7" s="516" t="s">
        <v>3318</v>
      </c>
      <c r="WWK7" s="516" t="s">
        <v>3319</v>
      </c>
      <c r="WWL7" s="516" t="s">
        <v>3325</v>
      </c>
      <c r="WWM7" s="516" t="s">
        <v>666</v>
      </c>
      <c r="WWN7" s="516"/>
      <c r="WWO7" s="516" t="s">
        <v>3318</v>
      </c>
      <c r="WWP7" s="516" t="s">
        <v>3319</v>
      </c>
      <c r="WWQ7" s="516" t="s">
        <v>3325</v>
      </c>
      <c r="WWR7" s="516" t="s">
        <v>666</v>
      </c>
      <c r="WWS7" s="516"/>
      <c r="WWT7" s="516" t="s">
        <v>3318</v>
      </c>
      <c r="WWU7" s="516" t="s">
        <v>3319</v>
      </c>
      <c r="WWV7" s="516" t="s">
        <v>3325</v>
      </c>
      <c r="WWW7" s="516" t="s">
        <v>666</v>
      </c>
      <c r="WWX7" s="516"/>
      <c r="WWY7" s="516" t="s">
        <v>3318</v>
      </c>
      <c r="WWZ7" s="516" t="s">
        <v>3319</v>
      </c>
      <c r="WXA7" s="516" t="s">
        <v>3325</v>
      </c>
      <c r="WXB7" s="516" t="s">
        <v>666</v>
      </c>
      <c r="WXC7" s="516"/>
      <c r="WXD7" s="516" t="s">
        <v>3318</v>
      </c>
      <c r="WXE7" s="516" t="s">
        <v>3319</v>
      </c>
      <c r="WXF7" s="516" t="s">
        <v>3325</v>
      </c>
      <c r="WXG7" s="516" t="s">
        <v>666</v>
      </c>
      <c r="WXH7" s="516"/>
      <c r="WXI7" s="516" t="s">
        <v>3318</v>
      </c>
      <c r="WXJ7" s="516" t="s">
        <v>3319</v>
      </c>
      <c r="WXK7" s="516" t="s">
        <v>3325</v>
      </c>
      <c r="WXL7" s="516" t="s">
        <v>666</v>
      </c>
      <c r="WXM7" s="516"/>
      <c r="WXN7" s="516" t="s">
        <v>3318</v>
      </c>
      <c r="WXO7" s="516" t="s">
        <v>3319</v>
      </c>
      <c r="WXP7" s="516" t="s">
        <v>3325</v>
      </c>
      <c r="WXQ7" s="516" t="s">
        <v>666</v>
      </c>
      <c r="WXR7" s="516"/>
      <c r="WXS7" s="516" t="s">
        <v>3318</v>
      </c>
      <c r="WXT7" s="516" t="s">
        <v>3319</v>
      </c>
      <c r="WXU7" s="516" t="s">
        <v>3325</v>
      </c>
      <c r="WXV7" s="516" t="s">
        <v>666</v>
      </c>
      <c r="WXW7" s="516"/>
      <c r="WXX7" s="516" t="s">
        <v>3318</v>
      </c>
      <c r="WXY7" s="516" t="s">
        <v>3319</v>
      </c>
      <c r="WXZ7" s="516" t="s">
        <v>3325</v>
      </c>
      <c r="WYA7" s="516" t="s">
        <v>666</v>
      </c>
      <c r="WYB7" s="516"/>
      <c r="WYC7" s="516" t="s">
        <v>3318</v>
      </c>
      <c r="WYD7" s="516" t="s">
        <v>3319</v>
      </c>
      <c r="WYE7" s="516" t="s">
        <v>3325</v>
      </c>
      <c r="WYF7" s="516" t="s">
        <v>666</v>
      </c>
      <c r="WYG7" s="516"/>
      <c r="WYH7" s="516" t="s">
        <v>3318</v>
      </c>
      <c r="WYI7" s="516" t="s">
        <v>3319</v>
      </c>
      <c r="WYJ7" s="516" t="s">
        <v>3325</v>
      </c>
      <c r="WYK7" s="516" t="s">
        <v>666</v>
      </c>
      <c r="WYL7" s="516"/>
      <c r="WYM7" s="516" t="s">
        <v>3318</v>
      </c>
      <c r="WYN7" s="516" t="s">
        <v>3319</v>
      </c>
      <c r="WYO7" s="516" t="s">
        <v>3325</v>
      </c>
      <c r="WYP7" s="516" t="s">
        <v>666</v>
      </c>
      <c r="WYQ7" s="516"/>
      <c r="WYR7" s="516" t="s">
        <v>3318</v>
      </c>
      <c r="WYS7" s="516" t="s">
        <v>3319</v>
      </c>
      <c r="WYT7" s="516" t="s">
        <v>3325</v>
      </c>
      <c r="WYU7" s="516" t="s">
        <v>666</v>
      </c>
      <c r="WYV7" s="516"/>
      <c r="WYW7" s="516" t="s">
        <v>3318</v>
      </c>
      <c r="WYX7" s="516" t="s">
        <v>3319</v>
      </c>
      <c r="WYY7" s="516" t="s">
        <v>3325</v>
      </c>
      <c r="WYZ7" s="516" t="s">
        <v>666</v>
      </c>
      <c r="WZA7" s="516"/>
      <c r="WZB7" s="516" t="s">
        <v>3318</v>
      </c>
      <c r="WZC7" s="516" t="s">
        <v>3319</v>
      </c>
      <c r="WZD7" s="516" t="s">
        <v>3325</v>
      </c>
      <c r="WZE7" s="516" t="s">
        <v>666</v>
      </c>
      <c r="WZF7" s="516"/>
      <c r="WZG7" s="516" t="s">
        <v>3318</v>
      </c>
      <c r="WZH7" s="516" t="s">
        <v>3319</v>
      </c>
      <c r="WZI7" s="516" t="s">
        <v>3325</v>
      </c>
      <c r="WZJ7" s="516" t="s">
        <v>666</v>
      </c>
      <c r="WZK7" s="516"/>
      <c r="WZL7" s="516" t="s">
        <v>3318</v>
      </c>
      <c r="WZM7" s="516" t="s">
        <v>3319</v>
      </c>
      <c r="WZN7" s="516" t="s">
        <v>3325</v>
      </c>
      <c r="WZO7" s="516" t="s">
        <v>666</v>
      </c>
      <c r="WZP7" s="516"/>
      <c r="WZQ7" s="516" t="s">
        <v>3318</v>
      </c>
      <c r="WZR7" s="516" t="s">
        <v>3319</v>
      </c>
      <c r="WZS7" s="516" t="s">
        <v>3325</v>
      </c>
      <c r="WZT7" s="516" t="s">
        <v>666</v>
      </c>
      <c r="WZU7" s="516"/>
      <c r="WZV7" s="516" t="s">
        <v>3318</v>
      </c>
      <c r="WZW7" s="516" t="s">
        <v>3319</v>
      </c>
      <c r="WZX7" s="516" t="s">
        <v>3325</v>
      </c>
      <c r="WZY7" s="516" t="s">
        <v>666</v>
      </c>
      <c r="WZZ7" s="516"/>
      <c r="XAA7" s="516" t="s">
        <v>3318</v>
      </c>
      <c r="XAB7" s="516" t="s">
        <v>3319</v>
      </c>
      <c r="XAC7" s="516" t="s">
        <v>3325</v>
      </c>
      <c r="XAD7" s="516" t="s">
        <v>666</v>
      </c>
      <c r="XAE7" s="516"/>
      <c r="XAF7" s="516" t="s">
        <v>3318</v>
      </c>
      <c r="XAG7" s="516" t="s">
        <v>3319</v>
      </c>
      <c r="XAH7" s="516" t="s">
        <v>3325</v>
      </c>
      <c r="XAI7" s="516" t="s">
        <v>666</v>
      </c>
      <c r="XAJ7" s="516"/>
      <c r="XAK7" s="516" t="s">
        <v>3318</v>
      </c>
      <c r="XAL7" s="516" t="s">
        <v>3319</v>
      </c>
      <c r="XAM7" s="516" t="s">
        <v>3325</v>
      </c>
      <c r="XAN7" s="516" t="s">
        <v>666</v>
      </c>
      <c r="XAO7" s="516"/>
      <c r="XAP7" s="516" t="s">
        <v>3318</v>
      </c>
      <c r="XAQ7" s="516" t="s">
        <v>3319</v>
      </c>
      <c r="XAR7" s="516" t="s">
        <v>3325</v>
      </c>
      <c r="XAS7" s="516" t="s">
        <v>666</v>
      </c>
      <c r="XAT7" s="516"/>
      <c r="XAU7" s="516" t="s">
        <v>3318</v>
      </c>
      <c r="XAV7" s="516" t="s">
        <v>3319</v>
      </c>
      <c r="XAW7" s="516" t="s">
        <v>3325</v>
      </c>
      <c r="XAX7" s="516" t="s">
        <v>666</v>
      </c>
      <c r="XAY7" s="516"/>
      <c r="XAZ7" s="516" t="s">
        <v>3318</v>
      </c>
      <c r="XBA7" s="516" t="s">
        <v>3319</v>
      </c>
      <c r="XBB7" s="516" t="s">
        <v>3325</v>
      </c>
      <c r="XBC7" s="516" t="s">
        <v>666</v>
      </c>
      <c r="XBD7" s="516"/>
      <c r="XBE7" s="516" t="s">
        <v>3318</v>
      </c>
      <c r="XBF7" s="516" t="s">
        <v>3319</v>
      </c>
      <c r="XBG7" s="516" t="s">
        <v>3325</v>
      </c>
      <c r="XBH7" s="516" t="s">
        <v>666</v>
      </c>
      <c r="XBI7" s="516"/>
      <c r="XBJ7" s="516" t="s">
        <v>3318</v>
      </c>
      <c r="XBK7" s="516" t="s">
        <v>3319</v>
      </c>
      <c r="XBL7" s="516" t="s">
        <v>3325</v>
      </c>
      <c r="XBM7" s="516" t="s">
        <v>666</v>
      </c>
      <c r="XBN7" s="516"/>
      <c r="XBO7" s="516" t="s">
        <v>3318</v>
      </c>
      <c r="XBP7" s="516" t="s">
        <v>3319</v>
      </c>
      <c r="XBQ7" s="516" t="s">
        <v>3325</v>
      </c>
      <c r="XBR7" s="516" t="s">
        <v>666</v>
      </c>
      <c r="XBS7" s="516"/>
      <c r="XBT7" s="516" t="s">
        <v>3318</v>
      </c>
      <c r="XBU7" s="516" t="s">
        <v>3319</v>
      </c>
      <c r="XBV7" s="516" t="s">
        <v>3325</v>
      </c>
      <c r="XBW7" s="516" t="s">
        <v>666</v>
      </c>
      <c r="XBX7" s="516"/>
      <c r="XBY7" s="516" t="s">
        <v>3318</v>
      </c>
      <c r="XBZ7" s="516" t="s">
        <v>3319</v>
      </c>
      <c r="XCA7" s="516" t="s">
        <v>3325</v>
      </c>
      <c r="XCB7" s="516" t="s">
        <v>666</v>
      </c>
      <c r="XCC7" s="516"/>
      <c r="XCD7" s="516" t="s">
        <v>3318</v>
      </c>
      <c r="XCE7" s="516" t="s">
        <v>3319</v>
      </c>
      <c r="XCF7" s="516" t="s">
        <v>3325</v>
      </c>
      <c r="XCG7" s="516" t="s">
        <v>666</v>
      </c>
      <c r="XCH7" s="516"/>
      <c r="XCI7" s="516" t="s">
        <v>3318</v>
      </c>
      <c r="XCJ7" s="516" t="s">
        <v>3319</v>
      </c>
      <c r="XCK7" s="516" t="s">
        <v>3325</v>
      </c>
      <c r="XCL7" s="516" t="s">
        <v>666</v>
      </c>
      <c r="XCM7" s="516"/>
      <c r="XCN7" s="516" t="s">
        <v>3318</v>
      </c>
      <c r="XCO7" s="516" t="s">
        <v>3319</v>
      </c>
      <c r="XCP7" s="516" t="s">
        <v>3325</v>
      </c>
      <c r="XCQ7" s="516" t="s">
        <v>666</v>
      </c>
      <c r="XCR7" s="516"/>
      <c r="XCS7" s="516" t="s">
        <v>3318</v>
      </c>
      <c r="XCT7" s="516" t="s">
        <v>3319</v>
      </c>
      <c r="XCU7" s="516" t="s">
        <v>3325</v>
      </c>
      <c r="XCV7" s="516" t="s">
        <v>666</v>
      </c>
      <c r="XCW7" s="516"/>
      <c r="XCX7" s="516" t="s">
        <v>3318</v>
      </c>
      <c r="XCY7" s="516" t="s">
        <v>3319</v>
      </c>
      <c r="XCZ7" s="516" t="s">
        <v>3325</v>
      </c>
      <c r="XDA7" s="516" t="s">
        <v>666</v>
      </c>
      <c r="XDB7" s="516"/>
      <c r="XDC7" s="516" t="s">
        <v>3318</v>
      </c>
      <c r="XDD7" s="516" t="s">
        <v>3319</v>
      </c>
      <c r="XDE7" s="516" t="s">
        <v>3325</v>
      </c>
      <c r="XDF7" s="516" t="s">
        <v>666</v>
      </c>
      <c r="XDG7" s="516"/>
      <c r="XDH7" s="516" t="s">
        <v>3318</v>
      </c>
      <c r="XDI7" s="516" t="s">
        <v>3319</v>
      </c>
      <c r="XDJ7" s="516" t="s">
        <v>3325</v>
      </c>
      <c r="XDK7" s="516" t="s">
        <v>666</v>
      </c>
      <c r="XDL7" s="516"/>
      <c r="XDM7" s="516" t="s">
        <v>3318</v>
      </c>
      <c r="XDN7" s="516" t="s">
        <v>3319</v>
      </c>
      <c r="XDO7" s="516" t="s">
        <v>3325</v>
      </c>
      <c r="XDP7" s="516" t="s">
        <v>666</v>
      </c>
      <c r="XDQ7" s="516"/>
      <c r="XDR7" s="516" t="s">
        <v>3318</v>
      </c>
      <c r="XDS7" s="516" t="s">
        <v>3319</v>
      </c>
      <c r="XDT7" s="516" t="s">
        <v>3325</v>
      </c>
      <c r="XDU7" s="516" t="s">
        <v>666</v>
      </c>
      <c r="XDV7" s="516"/>
      <c r="XDW7" s="516" t="s">
        <v>3318</v>
      </c>
      <c r="XDX7" s="516" t="s">
        <v>3319</v>
      </c>
      <c r="XDY7" s="516" t="s">
        <v>3325</v>
      </c>
      <c r="XDZ7" s="516" t="s">
        <v>666</v>
      </c>
      <c r="XEA7" s="516"/>
      <c r="XEB7" s="516" t="s">
        <v>3318</v>
      </c>
      <c r="XEC7" s="516" t="s">
        <v>3319</v>
      </c>
      <c r="XED7" s="516" t="s">
        <v>3325</v>
      </c>
      <c r="XEE7" s="516" t="s">
        <v>666</v>
      </c>
      <c r="XEF7" s="516"/>
      <c r="XEG7" s="516" t="s">
        <v>3318</v>
      </c>
      <c r="XEH7" s="516" t="s">
        <v>3319</v>
      </c>
      <c r="XEI7" s="516" t="s">
        <v>3325</v>
      </c>
      <c r="XEJ7" s="516" t="s">
        <v>666</v>
      </c>
      <c r="XEK7" s="516"/>
      <c r="XEL7" s="516" t="s">
        <v>3318</v>
      </c>
      <c r="XEM7" s="516" t="s">
        <v>3319</v>
      </c>
      <c r="XEN7" s="516" t="s">
        <v>3325</v>
      </c>
      <c r="XEO7" s="516" t="s">
        <v>666</v>
      </c>
      <c r="XEP7" s="516"/>
      <c r="XEQ7" s="516" t="s">
        <v>3318</v>
      </c>
      <c r="XER7" s="516" t="s">
        <v>3319</v>
      </c>
      <c r="XES7" s="516" t="s">
        <v>3325</v>
      </c>
      <c r="XET7" s="516" t="s">
        <v>666</v>
      </c>
      <c r="XEU7" s="516"/>
      <c r="XEV7" s="516" t="s">
        <v>3318</v>
      </c>
      <c r="XEW7" s="516" t="s">
        <v>3319</v>
      </c>
      <c r="XEX7" s="516" t="s">
        <v>3325</v>
      </c>
      <c r="XEY7" s="516" t="s">
        <v>666</v>
      </c>
      <c r="XEZ7" s="516"/>
    </row>
    <row r="8" spans="1:16380">
      <c r="A8" s="516"/>
      <c r="B8" s="516"/>
      <c r="C8" s="509"/>
      <c r="D8" s="510"/>
      <c r="E8" s="232" t="s">
        <v>665</v>
      </c>
      <c r="F8" s="516"/>
      <c r="G8" s="516"/>
      <c r="H8" s="516"/>
      <c r="I8" s="232" t="s">
        <v>665</v>
      </c>
      <c r="J8" s="232" t="s">
        <v>1440</v>
      </c>
      <c r="K8" s="516"/>
      <c r="L8" s="516"/>
      <c r="M8" s="516"/>
      <c r="N8" s="232" t="s">
        <v>665</v>
      </c>
      <c r="O8" s="232" t="s">
        <v>1440</v>
      </c>
      <c r="P8" s="516"/>
      <c r="Q8" s="516"/>
      <c r="R8" s="516"/>
      <c r="S8" s="232" t="s">
        <v>665</v>
      </c>
      <c r="T8" s="232" t="s">
        <v>1440</v>
      </c>
      <c r="U8" s="516"/>
      <c r="V8" s="516"/>
      <c r="W8" s="516"/>
      <c r="X8" s="232" t="s">
        <v>665</v>
      </c>
      <c r="Y8" s="232" t="s">
        <v>1440</v>
      </c>
      <c r="Z8" s="516"/>
      <c r="AA8" s="516"/>
      <c r="AB8" s="516"/>
      <c r="AC8" s="232" t="s">
        <v>665</v>
      </c>
      <c r="AD8" s="232" t="s">
        <v>1440</v>
      </c>
      <c r="AE8" s="516"/>
      <c r="AF8" s="516"/>
      <c r="AG8" s="516"/>
      <c r="AH8" s="232" t="s">
        <v>665</v>
      </c>
      <c r="AI8" s="232" t="s">
        <v>1440</v>
      </c>
      <c r="AJ8" s="516"/>
      <c r="AK8" s="516"/>
      <c r="AL8" s="516"/>
      <c r="AM8" s="232" t="s">
        <v>665</v>
      </c>
      <c r="AN8" s="232" t="s">
        <v>1440</v>
      </c>
      <c r="AO8" s="516"/>
      <c r="AP8" s="516"/>
      <c r="AQ8" s="516"/>
      <c r="AR8" s="232" t="s">
        <v>665</v>
      </c>
      <c r="AS8" s="232" t="s">
        <v>1440</v>
      </c>
      <c r="AT8" s="516"/>
      <c r="AU8" s="516"/>
      <c r="AV8" s="516"/>
      <c r="AW8" s="232" t="s">
        <v>665</v>
      </c>
      <c r="AX8" s="232" t="s">
        <v>1440</v>
      </c>
      <c r="AY8" s="516"/>
      <c r="AZ8" s="516"/>
      <c r="BA8" s="516"/>
      <c r="BB8" s="232" t="s">
        <v>665</v>
      </c>
      <c r="BC8" s="232" t="s">
        <v>1440</v>
      </c>
      <c r="BD8" s="516"/>
      <c r="BE8" s="516"/>
      <c r="BF8" s="516"/>
      <c r="BG8" s="232" t="s">
        <v>665</v>
      </c>
      <c r="BH8" s="232" t="s">
        <v>1440</v>
      </c>
      <c r="BI8" s="516"/>
      <c r="BJ8" s="516"/>
      <c r="BK8" s="516"/>
      <c r="BL8" s="232" t="s">
        <v>665</v>
      </c>
      <c r="BM8" s="232" t="s">
        <v>1440</v>
      </c>
      <c r="BN8" s="516"/>
      <c r="BO8" s="516"/>
      <c r="BP8" s="516"/>
      <c r="BQ8" s="232" t="s">
        <v>665</v>
      </c>
      <c r="BR8" s="232" t="s">
        <v>1440</v>
      </c>
      <c r="BS8" s="516"/>
      <c r="BT8" s="516"/>
      <c r="BU8" s="516"/>
      <c r="BV8" s="232" t="s">
        <v>665</v>
      </c>
      <c r="BW8" s="232" t="s">
        <v>1440</v>
      </c>
      <c r="BX8" s="516"/>
      <c r="BY8" s="516"/>
      <c r="BZ8" s="516"/>
      <c r="CA8" s="232" t="s">
        <v>665</v>
      </c>
      <c r="CB8" s="232" t="s">
        <v>1440</v>
      </c>
      <c r="CC8" s="516"/>
      <c r="CD8" s="516"/>
      <c r="CE8" s="516"/>
      <c r="CF8" s="232" t="s">
        <v>665</v>
      </c>
      <c r="CG8" s="232" t="s">
        <v>1440</v>
      </c>
      <c r="CH8" s="516"/>
      <c r="CI8" s="516"/>
      <c r="CJ8" s="516"/>
      <c r="CK8" s="232" t="s">
        <v>665</v>
      </c>
      <c r="CL8" s="232" t="s">
        <v>1440</v>
      </c>
      <c r="CM8" s="516"/>
      <c r="CN8" s="516"/>
      <c r="CO8" s="516"/>
      <c r="CP8" s="232" t="s">
        <v>665</v>
      </c>
      <c r="CQ8" s="232" t="s">
        <v>1440</v>
      </c>
      <c r="CR8" s="516"/>
      <c r="CS8" s="516"/>
      <c r="CT8" s="516"/>
      <c r="CU8" s="232" t="s">
        <v>665</v>
      </c>
      <c r="CV8" s="232" t="s">
        <v>1440</v>
      </c>
      <c r="CW8" s="516"/>
      <c r="CX8" s="516"/>
      <c r="CY8" s="516"/>
      <c r="CZ8" s="232" t="s">
        <v>665</v>
      </c>
      <c r="DA8" s="232" t="s">
        <v>1440</v>
      </c>
      <c r="DB8" s="516"/>
      <c r="DC8" s="516"/>
      <c r="DD8" s="516"/>
      <c r="DE8" s="232" t="s">
        <v>665</v>
      </c>
      <c r="DF8" s="232" t="s">
        <v>1440</v>
      </c>
      <c r="DG8" s="516"/>
      <c r="DH8" s="516"/>
      <c r="DI8" s="516"/>
      <c r="DJ8" s="232" t="s">
        <v>665</v>
      </c>
      <c r="DK8" s="232" t="s">
        <v>1440</v>
      </c>
      <c r="DL8" s="516"/>
      <c r="DM8" s="516"/>
      <c r="DN8" s="516"/>
      <c r="DO8" s="232" t="s">
        <v>665</v>
      </c>
      <c r="DP8" s="232" t="s">
        <v>1440</v>
      </c>
      <c r="DQ8" s="516"/>
      <c r="DR8" s="516"/>
      <c r="DS8" s="516"/>
      <c r="DT8" s="232" t="s">
        <v>665</v>
      </c>
      <c r="DU8" s="232" t="s">
        <v>1440</v>
      </c>
      <c r="DV8" s="516"/>
      <c r="DW8" s="516"/>
      <c r="DX8" s="516"/>
      <c r="DY8" s="232" t="s">
        <v>665</v>
      </c>
      <c r="DZ8" s="232" t="s">
        <v>1440</v>
      </c>
      <c r="EA8" s="516"/>
      <c r="EB8" s="516"/>
      <c r="EC8" s="516"/>
      <c r="ED8" s="232" t="s">
        <v>665</v>
      </c>
      <c r="EE8" s="232" t="s">
        <v>1440</v>
      </c>
      <c r="EF8" s="516"/>
      <c r="EG8" s="516"/>
      <c r="EH8" s="516"/>
      <c r="EI8" s="232" t="s">
        <v>665</v>
      </c>
      <c r="EJ8" s="232" t="s">
        <v>1440</v>
      </c>
      <c r="EK8" s="516"/>
      <c r="EL8" s="516"/>
      <c r="EM8" s="516"/>
      <c r="EN8" s="232" t="s">
        <v>665</v>
      </c>
      <c r="EO8" s="232" t="s">
        <v>1440</v>
      </c>
      <c r="EP8" s="516"/>
      <c r="EQ8" s="516"/>
      <c r="ER8" s="516"/>
      <c r="ES8" s="232" t="s">
        <v>665</v>
      </c>
      <c r="ET8" s="232" t="s">
        <v>1440</v>
      </c>
      <c r="EU8" s="516"/>
      <c r="EV8" s="516"/>
      <c r="EW8" s="516"/>
      <c r="EX8" s="232" t="s">
        <v>665</v>
      </c>
      <c r="EY8" s="232" t="s">
        <v>1440</v>
      </c>
      <c r="EZ8" s="516"/>
      <c r="FA8" s="516"/>
      <c r="FB8" s="516"/>
      <c r="FC8" s="232" t="s">
        <v>665</v>
      </c>
      <c r="FD8" s="232" t="s">
        <v>1440</v>
      </c>
      <c r="FE8" s="516"/>
      <c r="FF8" s="516"/>
      <c r="FG8" s="516"/>
      <c r="FH8" s="232" t="s">
        <v>665</v>
      </c>
      <c r="FI8" s="232" t="s">
        <v>1440</v>
      </c>
      <c r="FJ8" s="516"/>
      <c r="FK8" s="516"/>
      <c r="FL8" s="516"/>
      <c r="FM8" s="232" t="s">
        <v>665</v>
      </c>
      <c r="FN8" s="232" t="s">
        <v>1440</v>
      </c>
      <c r="FO8" s="516"/>
      <c r="FP8" s="516"/>
      <c r="FQ8" s="516"/>
      <c r="FR8" s="232" t="s">
        <v>665</v>
      </c>
      <c r="FS8" s="232" t="s">
        <v>1440</v>
      </c>
      <c r="FT8" s="516"/>
      <c r="FU8" s="516"/>
      <c r="FV8" s="516"/>
      <c r="FW8" s="232" t="s">
        <v>665</v>
      </c>
      <c r="FX8" s="232" t="s">
        <v>1440</v>
      </c>
      <c r="FY8" s="516"/>
      <c r="FZ8" s="516"/>
      <c r="GA8" s="516"/>
      <c r="GB8" s="232" t="s">
        <v>665</v>
      </c>
      <c r="GC8" s="232" t="s">
        <v>1440</v>
      </c>
      <c r="GD8" s="516"/>
      <c r="GE8" s="516"/>
      <c r="GF8" s="516"/>
      <c r="GG8" s="232" t="s">
        <v>665</v>
      </c>
      <c r="GH8" s="232" t="s">
        <v>1440</v>
      </c>
      <c r="GI8" s="516"/>
      <c r="GJ8" s="516"/>
      <c r="GK8" s="516"/>
      <c r="GL8" s="232" t="s">
        <v>665</v>
      </c>
      <c r="GM8" s="232" t="s">
        <v>1440</v>
      </c>
      <c r="GN8" s="516"/>
      <c r="GO8" s="516"/>
      <c r="GP8" s="516"/>
      <c r="GQ8" s="232" t="s">
        <v>665</v>
      </c>
      <c r="GR8" s="232" t="s">
        <v>1440</v>
      </c>
      <c r="GS8" s="516"/>
      <c r="GT8" s="516"/>
      <c r="GU8" s="516"/>
      <c r="GV8" s="232" t="s">
        <v>665</v>
      </c>
      <c r="GW8" s="232" t="s">
        <v>1440</v>
      </c>
      <c r="GX8" s="516"/>
      <c r="GY8" s="516"/>
      <c r="GZ8" s="516"/>
      <c r="HA8" s="232" t="s">
        <v>665</v>
      </c>
      <c r="HB8" s="232" t="s">
        <v>1440</v>
      </c>
      <c r="HC8" s="516"/>
      <c r="HD8" s="516"/>
      <c r="HE8" s="516"/>
      <c r="HF8" s="232" t="s">
        <v>665</v>
      </c>
      <c r="HG8" s="232" t="s">
        <v>1440</v>
      </c>
      <c r="HH8" s="516"/>
      <c r="HI8" s="516"/>
      <c r="HJ8" s="516"/>
      <c r="HK8" s="232" t="s">
        <v>665</v>
      </c>
      <c r="HL8" s="232" t="s">
        <v>1440</v>
      </c>
      <c r="HM8" s="516"/>
      <c r="HN8" s="516"/>
      <c r="HO8" s="516"/>
      <c r="HP8" s="232" t="s">
        <v>665</v>
      </c>
      <c r="HQ8" s="232" t="s">
        <v>1440</v>
      </c>
      <c r="HR8" s="516"/>
      <c r="HS8" s="516"/>
      <c r="HT8" s="516"/>
      <c r="HU8" s="232" t="s">
        <v>665</v>
      </c>
      <c r="HV8" s="232" t="s">
        <v>1440</v>
      </c>
      <c r="HW8" s="516"/>
      <c r="HX8" s="516"/>
      <c r="HY8" s="516"/>
      <c r="HZ8" s="232" t="s">
        <v>665</v>
      </c>
      <c r="IA8" s="232" t="s">
        <v>1440</v>
      </c>
      <c r="IB8" s="516"/>
      <c r="IC8" s="516"/>
      <c r="ID8" s="516"/>
      <c r="IE8" s="232" t="s">
        <v>665</v>
      </c>
      <c r="IF8" s="232" t="s">
        <v>1440</v>
      </c>
      <c r="IG8" s="516"/>
      <c r="IH8" s="516"/>
      <c r="II8" s="516"/>
      <c r="IJ8" s="232" t="s">
        <v>665</v>
      </c>
      <c r="IK8" s="232" t="s">
        <v>1440</v>
      </c>
      <c r="IL8" s="516"/>
      <c r="IM8" s="516"/>
      <c r="IN8" s="516"/>
      <c r="IO8" s="232" t="s">
        <v>665</v>
      </c>
      <c r="IP8" s="232" t="s">
        <v>1440</v>
      </c>
      <c r="IQ8" s="516"/>
      <c r="IR8" s="516"/>
      <c r="IS8" s="516"/>
      <c r="IT8" s="232" t="s">
        <v>665</v>
      </c>
      <c r="IU8" s="232" t="s">
        <v>1440</v>
      </c>
      <c r="IV8" s="516"/>
      <c r="IW8" s="516"/>
      <c r="IX8" s="516"/>
      <c r="IY8" s="232" t="s">
        <v>665</v>
      </c>
      <c r="IZ8" s="232" t="s">
        <v>1440</v>
      </c>
      <c r="JA8" s="516"/>
      <c r="JB8" s="516"/>
      <c r="JC8" s="516"/>
      <c r="JD8" s="232" t="s">
        <v>665</v>
      </c>
      <c r="JE8" s="232" t="s">
        <v>1440</v>
      </c>
      <c r="JF8" s="516"/>
      <c r="JG8" s="516"/>
      <c r="JH8" s="516"/>
      <c r="JI8" s="232" t="s">
        <v>665</v>
      </c>
      <c r="JJ8" s="232" t="s">
        <v>1440</v>
      </c>
      <c r="JK8" s="516"/>
      <c r="JL8" s="516"/>
      <c r="JM8" s="516"/>
      <c r="JN8" s="232" t="s">
        <v>665</v>
      </c>
      <c r="JO8" s="232" t="s">
        <v>1440</v>
      </c>
      <c r="JP8" s="516"/>
      <c r="JQ8" s="516"/>
      <c r="JR8" s="516"/>
      <c r="JS8" s="232" t="s">
        <v>665</v>
      </c>
      <c r="JT8" s="232" t="s">
        <v>1440</v>
      </c>
      <c r="JU8" s="516"/>
      <c r="JV8" s="516"/>
      <c r="JW8" s="516"/>
      <c r="JX8" s="232" t="s">
        <v>665</v>
      </c>
      <c r="JY8" s="232" t="s">
        <v>1440</v>
      </c>
      <c r="JZ8" s="516"/>
      <c r="KA8" s="516"/>
      <c r="KB8" s="516"/>
      <c r="KC8" s="232" t="s">
        <v>665</v>
      </c>
      <c r="KD8" s="232" t="s">
        <v>1440</v>
      </c>
      <c r="KE8" s="516"/>
      <c r="KF8" s="516"/>
      <c r="KG8" s="516"/>
      <c r="KH8" s="232" t="s">
        <v>665</v>
      </c>
      <c r="KI8" s="232" t="s">
        <v>1440</v>
      </c>
      <c r="KJ8" s="516"/>
      <c r="KK8" s="516"/>
      <c r="KL8" s="516"/>
      <c r="KM8" s="232" t="s">
        <v>665</v>
      </c>
      <c r="KN8" s="232" t="s">
        <v>1440</v>
      </c>
      <c r="KO8" s="516"/>
      <c r="KP8" s="516"/>
      <c r="KQ8" s="516"/>
      <c r="KR8" s="232" t="s">
        <v>665</v>
      </c>
      <c r="KS8" s="232" t="s">
        <v>1440</v>
      </c>
      <c r="KT8" s="516"/>
      <c r="KU8" s="516"/>
      <c r="KV8" s="516"/>
      <c r="KW8" s="232" t="s">
        <v>665</v>
      </c>
      <c r="KX8" s="232" t="s">
        <v>1440</v>
      </c>
      <c r="KY8" s="516"/>
      <c r="KZ8" s="516"/>
      <c r="LA8" s="516"/>
      <c r="LB8" s="232" t="s">
        <v>665</v>
      </c>
      <c r="LC8" s="232" t="s">
        <v>1440</v>
      </c>
      <c r="LD8" s="516"/>
      <c r="LE8" s="516"/>
      <c r="LF8" s="516"/>
      <c r="LG8" s="232" t="s">
        <v>665</v>
      </c>
      <c r="LH8" s="232" t="s">
        <v>1440</v>
      </c>
      <c r="LI8" s="516"/>
      <c r="LJ8" s="516"/>
      <c r="LK8" s="516"/>
      <c r="LL8" s="232" t="s">
        <v>665</v>
      </c>
      <c r="LM8" s="232" t="s">
        <v>1440</v>
      </c>
      <c r="LN8" s="516"/>
      <c r="LO8" s="516"/>
      <c r="LP8" s="516"/>
      <c r="LQ8" s="232" t="s">
        <v>665</v>
      </c>
      <c r="LR8" s="232" t="s">
        <v>1440</v>
      </c>
      <c r="LS8" s="516"/>
      <c r="LT8" s="516"/>
      <c r="LU8" s="516"/>
      <c r="LV8" s="232" t="s">
        <v>665</v>
      </c>
      <c r="LW8" s="232" t="s">
        <v>1440</v>
      </c>
      <c r="LX8" s="516"/>
      <c r="LY8" s="516"/>
      <c r="LZ8" s="516"/>
      <c r="MA8" s="232" t="s">
        <v>665</v>
      </c>
      <c r="MB8" s="232" t="s">
        <v>1440</v>
      </c>
      <c r="MC8" s="516"/>
      <c r="MD8" s="516"/>
      <c r="ME8" s="516"/>
      <c r="MF8" s="232" t="s">
        <v>665</v>
      </c>
      <c r="MG8" s="232" t="s">
        <v>1440</v>
      </c>
      <c r="MH8" s="516"/>
      <c r="MI8" s="516"/>
      <c r="MJ8" s="516"/>
      <c r="MK8" s="232" t="s">
        <v>665</v>
      </c>
      <c r="ML8" s="232" t="s">
        <v>1440</v>
      </c>
      <c r="MM8" s="516"/>
      <c r="MN8" s="516"/>
      <c r="MO8" s="516"/>
      <c r="MP8" s="232" t="s">
        <v>665</v>
      </c>
      <c r="MQ8" s="232" t="s">
        <v>1440</v>
      </c>
      <c r="MR8" s="516"/>
      <c r="MS8" s="516"/>
      <c r="MT8" s="516"/>
      <c r="MU8" s="232" t="s">
        <v>665</v>
      </c>
      <c r="MV8" s="232" t="s">
        <v>1440</v>
      </c>
      <c r="MW8" s="516"/>
      <c r="MX8" s="516"/>
      <c r="MY8" s="516"/>
      <c r="MZ8" s="232" t="s">
        <v>665</v>
      </c>
      <c r="NA8" s="232" t="s">
        <v>1440</v>
      </c>
      <c r="NB8" s="516"/>
      <c r="NC8" s="516"/>
      <c r="ND8" s="516"/>
      <c r="NE8" s="232" t="s">
        <v>665</v>
      </c>
      <c r="NF8" s="232" t="s">
        <v>1440</v>
      </c>
      <c r="NG8" s="516"/>
      <c r="NH8" s="516"/>
      <c r="NI8" s="516"/>
      <c r="NJ8" s="232" t="s">
        <v>665</v>
      </c>
      <c r="NK8" s="232" t="s">
        <v>1440</v>
      </c>
      <c r="NL8" s="516"/>
      <c r="NM8" s="516"/>
      <c r="NN8" s="516"/>
      <c r="NO8" s="232" t="s">
        <v>665</v>
      </c>
      <c r="NP8" s="232" t="s">
        <v>1440</v>
      </c>
      <c r="NQ8" s="516"/>
      <c r="NR8" s="516"/>
      <c r="NS8" s="516"/>
      <c r="NT8" s="232" t="s">
        <v>665</v>
      </c>
      <c r="NU8" s="232" t="s">
        <v>1440</v>
      </c>
      <c r="NV8" s="516"/>
      <c r="NW8" s="516"/>
      <c r="NX8" s="516"/>
      <c r="NY8" s="232" t="s">
        <v>665</v>
      </c>
      <c r="NZ8" s="232" t="s">
        <v>1440</v>
      </c>
      <c r="OA8" s="516"/>
      <c r="OB8" s="516"/>
      <c r="OC8" s="516"/>
      <c r="OD8" s="232" t="s">
        <v>665</v>
      </c>
      <c r="OE8" s="232" t="s">
        <v>1440</v>
      </c>
      <c r="OF8" s="516"/>
      <c r="OG8" s="516"/>
      <c r="OH8" s="516"/>
      <c r="OI8" s="232" t="s">
        <v>665</v>
      </c>
      <c r="OJ8" s="232" t="s">
        <v>1440</v>
      </c>
      <c r="OK8" s="516"/>
      <c r="OL8" s="516"/>
      <c r="OM8" s="516"/>
      <c r="ON8" s="232" t="s">
        <v>665</v>
      </c>
      <c r="OO8" s="232" t="s">
        <v>1440</v>
      </c>
      <c r="OP8" s="516"/>
      <c r="OQ8" s="516"/>
      <c r="OR8" s="516"/>
      <c r="OS8" s="232" t="s">
        <v>665</v>
      </c>
      <c r="OT8" s="232" t="s">
        <v>1440</v>
      </c>
      <c r="OU8" s="516"/>
      <c r="OV8" s="516"/>
      <c r="OW8" s="516"/>
      <c r="OX8" s="232" t="s">
        <v>665</v>
      </c>
      <c r="OY8" s="232" t="s">
        <v>1440</v>
      </c>
      <c r="OZ8" s="516"/>
      <c r="PA8" s="516"/>
      <c r="PB8" s="516"/>
      <c r="PC8" s="232" t="s">
        <v>665</v>
      </c>
      <c r="PD8" s="232" t="s">
        <v>1440</v>
      </c>
      <c r="PE8" s="516"/>
      <c r="PF8" s="516"/>
      <c r="PG8" s="516"/>
      <c r="PH8" s="232" t="s">
        <v>665</v>
      </c>
      <c r="PI8" s="232" t="s">
        <v>1440</v>
      </c>
      <c r="PJ8" s="516"/>
      <c r="PK8" s="516"/>
      <c r="PL8" s="516"/>
      <c r="PM8" s="232" t="s">
        <v>665</v>
      </c>
      <c r="PN8" s="232" t="s">
        <v>1440</v>
      </c>
      <c r="PO8" s="516"/>
      <c r="PP8" s="516"/>
      <c r="PQ8" s="516"/>
      <c r="PR8" s="232" t="s">
        <v>665</v>
      </c>
      <c r="PS8" s="232" t="s">
        <v>1440</v>
      </c>
      <c r="PT8" s="516"/>
      <c r="PU8" s="516"/>
      <c r="PV8" s="516"/>
      <c r="PW8" s="232" t="s">
        <v>665</v>
      </c>
      <c r="PX8" s="232" t="s">
        <v>1440</v>
      </c>
      <c r="PY8" s="516"/>
      <c r="PZ8" s="516"/>
      <c r="QA8" s="516"/>
      <c r="QB8" s="232" t="s">
        <v>665</v>
      </c>
      <c r="QC8" s="232" t="s">
        <v>1440</v>
      </c>
      <c r="QD8" s="516"/>
      <c r="QE8" s="516"/>
      <c r="QF8" s="516"/>
      <c r="QG8" s="232" t="s">
        <v>665</v>
      </c>
      <c r="QH8" s="232" t="s">
        <v>1440</v>
      </c>
      <c r="QI8" s="516"/>
      <c r="QJ8" s="516"/>
      <c r="QK8" s="516"/>
      <c r="QL8" s="232" t="s">
        <v>665</v>
      </c>
      <c r="QM8" s="232" t="s">
        <v>1440</v>
      </c>
      <c r="QN8" s="516"/>
      <c r="QO8" s="516"/>
      <c r="QP8" s="516"/>
      <c r="QQ8" s="232" t="s">
        <v>665</v>
      </c>
      <c r="QR8" s="232" t="s">
        <v>1440</v>
      </c>
      <c r="QS8" s="516"/>
      <c r="QT8" s="516"/>
      <c r="QU8" s="516"/>
      <c r="QV8" s="232" t="s">
        <v>665</v>
      </c>
      <c r="QW8" s="232" t="s">
        <v>1440</v>
      </c>
      <c r="QX8" s="516"/>
      <c r="QY8" s="516"/>
      <c r="QZ8" s="516"/>
      <c r="RA8" s="232" t="s">
        <v>665</v>
      </c>
      <c r="RB8" s="232" t="s">
        <v>1440</v>
      </c>
      <c r="RC8" s="516"/>
      <c r="RD8" s="516"/>
      <c r="RE8" s="516"/>
      <c r="RF8" s="232" t="s">
        <v>665</v>
      </c>
      <c r="RG8" s="232" t="s">
        <v>1440</v>
      </c>
      <c r="RH8" s="516"/>
      <c r="RI8" s="516"/>
      <c r="RJ8" s="516"/>
      <c r="RK8" s="232" t="s">
        <v>665</v>
      </c>
      <c r="RL8" s="232" t="s">
        <v>1440</v>
      </c>
      <c r="RM8" s="516"/>
      <c r="RN8" s="516"/>
      <c r="RO8" s="516"/>
      <c r="RP8" s="232" t="s">
        <v>665</v>
      </c>
      <c r="RQ8" s="232" t="s">
        <v>1440</v>
      </c>
      <c r="RR8" s="516"/>
      <c r="RS8" s="516"/>
      <c r="RT8" s="516"/>
      <c r="RU8" s="232" t="s">
        <v>665</v>
      </c>
      <c r="RV8" s="232" t="s">
        <v>1440</v>
      </c>
      <c r="RW8" s="516"/>
      <c r="RX8" s="516"/>
      <c r="RY8" s="516"/>
      <c r="RZ8" s="232" t="s">
        <v>665</v>
      </c>
      <c r="SA8" s="232" t="s">
        <v>1440</v>
      </c>
      <c r="SB8" s="516"/>
      <c r="SC8" s="516"/>
      <c r="SD8" s="516"/>
      <c r="SE8" s="232" t="s">
        <v>665</v>
      </c>
      <c r="SF8" s="232" t="s">
        <v>1440</v>
      </c>
      <c r="SG8" s="516"/>
      <c r="SH8" s="516"/>
      <c r="SI8" s="516"/>
      <c r="SJ8" s="232" t="s">
        <v>665</v>
      </c>
      <c r="SK8" s="232" t="s">
        <v>1440</v>
      </c>
      <c r="SL8" s="516"/>
      <c r="SM8" s="516"/>
      <c r="SN8" s="516"/>
      <c r="SO8" s="232" t="s">
        <v>665</v>
      </c>
      <c r="SP8" s="232" t="s">
        <v>1440</v>
      </c>
      <c r="SQ8" s="516"/>
      <c r="SR8" s="516"/>
      <c r="SS8" s="516"/>
      <c r="ST8" s="232" t="s">
        <v>665</v>
      </c>
      <c r="SU8" s="232" t="s">
        <v>1440</v>
      </c>
      <c r="SV8" s="516"/>
      <c r="SW8" s="516"/>
      <c r="SX8" s="516"/>
      <c r="SY8" s="232" t="s">
        <v>665</v>
      </c>
      <c r="SZ8" s="232" t="s">
        <v>1440</v>
      </c>
      <c r="TA8" s="516"/>
      <c r="TB8" s="516"/>
      <c r="TC8" s="516"/>
      <c r="TD8" s="232" t="s">
        <v>665</v>
      </c>
      <c r="TE8" s="232" t="s">
        <v>1440</v>
      </c>
      <c r="TF8" s="516"/>
      <c r="TG8" s="516"/>
      <c r="TH8" s="516"/>
      <c r="TI8" s="232" t="s">
        <v>665</v>
      </c>
      <c r="TJ8" s="232" t="s">
        <v>1440</v>
      </c>
      <c r="TK8" s="516"/>
      <c r="TL8" s="516"/>
      <c r="TM8" s="516"/>
      <c r="TN8" s="232" t="s">
        <v>665</v>
      </c>
      <c r="TO8" s="232" t="s">
        <v>1440</v>
      </c>
      <c r="TP8" s="516"/>
      <c r="TQ8" s="516"/>
      <c r="TR8" s="516"/>
      <c r="TS8" s="232" t="s">
        <v>665</v>
      </c>
      <c r="TT8" s="232" t="s">
        <v>1440</v>
      </c>
      <c r="TU8" s="516"/>
      <c r="TV8" s="516"/>
      <c r="TW8" s="516"/>
      <c r="TX8" s="232" t="s">
        <v>665</v>
      </c>
      <c r="TY8" s="232" t="s">
        <v>1440</v>
      </c>
      <c r="TZ8" s="516"/>
      <c r="UA8" s="516"/>
      <c r="UB8" s="516"/>
      <c r="UC8" s="232" t="s">
        <v>665</v>
      </c>
      <c r="UD8" s="232" t="s">
        <v>1440</v>
      </c>
      <c r="UE8" s="516"/>
      <c r="UF8" s="516"/>
      <c r="UG8" s="516"/>
      <c r="UH8" s="232" t="s">
        <v>665</v>
      </c>
      <c r="UI8" s="232" t="s">
        <v>1440</v>
      </c>
      <c r="UJ8" s="516"/>
      <c r="UK8" s="516"/>
      <c r="UL8" s="516"/>
      <c r="UM8" s="232" t="s">
        <v>665</v>
      </c>
      <c r="UN8" s="232" t="s">
        <v>1440</v>
      </c>
      <c r="UO8" s="516"/>
      <c r="UP8" s="516"/>
      <c r="UQ8" s="516"/>
      <c r="UR8" s="232" t="s">
        <v>665</v>
      </c>
      <c r="US8" s="232" t="s">
        <v>1440</v>
      </c>
      <c r="UT8" s="516"/>
      <c r="UU8" s="516"/>
      <c r="UV8" s="516"/>
      <c r="UW8" s="232" t="s">
        <v>665</v>
      </c>
      <c r="UX8" s="232" t="s">
        <v>1440</v>
      </c>
      <c r="UY8" s="516"/>
      <c r="UZ8" s="516"/>
      <c r="VA8" s="516"/>
      <c r="VB8" s="232" t="s">
        <v>665</v>
      </c>
      <c r="VC8" s="232" t="s">
        <v>1440</v>
      </c>
      <c r="VD8" s="516"/>
      <c r="VE8" s="516"/>
      <c r="VF8" s="516"/>
      <c r="VG8" s="232" t="s">
        <v>665</v>
      </c>
      <c r="VH8" s="232" t="s">
        <v>1440</v>
      </c>
      <c r="VI8" s="516"/>
      <c r="VJ8" s="516"/>
      <c r="VK8" s="516"/>
      <c r="VL8" s="232" t="s">
        <v>665</v>
      </c>
      <c r="VM8" s="232" t="s">
        <v>1440</v>
      </c>
      <c r="VN8" s="516"/>
      <c r="VO8" s="516"/>
      <c r="VP8" s="516"/>
      <c r="VQ8" s="232" t="s">
        <v>665</v>
      </c>
      <c r="VR8" s="232" t="s">
        <v>1440</v>
      </c>
      <c r="VS8" s="516"/>
      <c r="VT8" s="516"/>
      <c r="VU8" s="516"/>
      <c r="VV8" s="232" t="s">
        <v>665</v>
      </c>
      <c r="VW8" s="232" t="s">
        <v>1440</v>
      </c>
      <c r="VX8" s="516"/>
      <c r="VY8" s="516"/>
      <c r="VZ8" s="516"/>
      <c r="WA8" s="232" t="s">
        <v>665</v>
      </c>
      <c r="WB8" s="232" t="s">
        <v>1440</v>
      </c>
      <c r="WC8" s="516"/>
      <c r="WD8" s="516"/>
      <c r="WE8" s="516"/>
      <c r="WF8" s="232" t="s">
        <v>665</v>
      </c>
      <c r="WG8" s="232" t="s">
        <v>1440</v>
      </c>
      <c r="WH8" s="516"/>
      <c r="WI8" s="516"/>
      <c r="WJ8" s="516"/>
      <c r="WK8" s="232" t="s">
        <v>665</v>
      </c>
      <c r="WL8" s="232" t="s">
        <v>1440</v>
      </c>
      <c r="WM8" s="516"/>
      <c r="WN8" s="516"/>
      <c r="WO8" s="516"/>
      <c r="WP8" s="232" t="s">
        <v>665</v>
      </c>
      <c r="WQ8" s="232" t="s">
        <v>1440</v>
      </c>
      <c r="WR8" s="516"/>
      <c r="WS8" s="516"/>
      <c r="WT8" s="516"/>
      <c r="WU8" s="232" t="s">
        <v>665</v>
      </c>
      <c r="WV8" s="232" t="s">
        <v>1440</v>
      </c>
      <c r="WW8" s="516"/>
      <c r="WX8" s="516"/>
      <c r="WY8" s="516"/>
      <c r="WZ8" s="232" t="s">
        <v>665</v>
      </c>
      <c r="XA8" s="232" t="s">
        <v>1440</v>
      </c>
      <c r="XB8" s="516"/>
      <c r="XC8" s="516"/>
      <c r="XD8" s="516"/>
      <c r="XE8" s="232" t="s">
        <v>665</v>
      </c>
      <c r="XF8" s="232" t="s">
        <v>1440</v>
      </c>
      <c r="XG8" s="516"/>
      <c r="XH8" s="516"/>
      <c r="XI8" s="516"/>
      <c r="XJ8" s="232" t="s">
        <v>665</v>
      </c>
      <c r="XK8" s="232" t="s">
        <v>1440</v>
      </c>
      <c r="XL8" s="516"/>
      <c r="XM8" s="516"/>
      <c r="XN8" s="516"/>
      <c r="XO8" s="232" t="s">
        <v>665</v>
      </c>
      <c r="XP8" s="232" t="s">
        <v>1440</v>
      </c>
      <c r="XQ8" s="516"/>
      <c r="XR8" s="516"/>
      <c r="XS8" s="516"/>
      <c r="XT8" s="232" t="s">
        <v>665</v>
      </c>
      <c r="XU8" s="232" t="s">
        <v>1440</v>
      </c>
      <c r="XV8" s="516"/>
      <c r="XW8" s="516"/>
      <c r="XX8" s="516"/>
      <c r="XY8" s="232" t="s">
        <v>665</v>
      </c>
      <c r="XZ8" s="232" t="s">
        <v>1440</v>
      </c>
      <c r="YA8" s="516"/>
      <c r="YB8" s="516"/>
      <c r="YC8" s="516"/>
      <c r="YD8" s="232" t="s">
        <v>665</v>
      </c>
      <c r="YE8" s="232" t="s">
        <v>1440</v>
      </c>
      <c r="YF8" s="516"/>
      <c r="YG8" s="516"/>
      <c r="YH8" s="516"/>
      <c r="YI8" s="232" t="s">
        <v>665</v>
      </c>
      <c r="YJ8" s="232" t="s">
        <v>1440</v>
      </c>
      <c r="YK8" s="516"/>
      <c r="YL8" s="516"/>
      <c r="YM8" s="516"/>
      <c r="YN8" s="232" t="s">
        <v>665</v>
      </c>
      <c r="YO8" s="232" t="s">
        <v>1440</v>
      </c>
      <c r="YP8" s="516"/>
      <c r="YQ8" s="516"/>
      <c r="YR8" s="516"/>
      <c r="YS8" s="232" t="s">
        <v>665</v>
      </c>
      <c r="YT8" s="232" t="s">
        <v>1440</v>
      </c>
      <c r="YU8" s="516"/>
      <c r="YV8" s="516"/>
      <c r="YW8" s="516"/>
      <c r="YX8" s="232" t="s">
        <v>665</v>
      </c>
      <c r="YY8" s="232" t="s">
        <v>1440</v>
      </c>
      <c r="YZ8" s="516"/>
      <c r="ZA8" s="516"/>
      <c r="ZB8" s="516"/>
      <c r="ZC8" s="232" t="s">
        <v>665</v>
      </c>
      <c r="ZD8" s="232" t="s">
        <v>1440</v>
      </c>
      <c r="ZE8" s="516"/>
      <c r="ZF8" s="516"/>
      <c r="ZG8" s="516"/>
      <c r="ZH8" s="232" t="s">
        <v>665</v>
      </c>
      <c r="ZI8" s="232" t="s">
        <v>1440</v>
      </c>
      <c r="ZJ8" s="516"/>
      <c r="ZK8" s="516"/>
      <c r="ZL8" s="516"/>
      <c r="ZM8" s="232" t="s">
        <v>665</v>
      </c>
      <c r="ZN8" s="232" t="s">
        <v>1440</v>
      </c>
      <c r="ZO8" s="516"/>
      <c r="ZP8" s="516"/>
      <c r="ZQ8" s="516"/>
      <c r="ZR8" s="232" t="s">
        <v>665</v>
      </c>
      <c r="ZS8" s="232" t="s">
        <v>1440</v>
      </c>
      <c r="ZT8" s="516"/>
      <c r="ZU8" s="516"/>
      <c r="ZV8" s="516"/>
      <c r="ZW8" s="232" t="s">
        <v>665</v>
      </c>
      <c r="ZX8" s="232" t="s">
        <v>1440</v>
      </c>
      <c r="ZY8" s="516"/>
      <c r="ZZ8" s="516"/>
      <c r="AAA8" s="516"/>
      <c r="AAB8" s="232" t="s">
        <v>665</v>
      </c>
      <c r="AAC8" s="232" t="s">
        <v>1440</v>
      </c>
      <c r="AAD8" s="516"/>
      <c r="AAE8" s="516"/>
      <c r="AAF8" s="516"/>
      <c r="AAG8" s="232" t="s">
        <v>665</v>
      </c>
      <c r="AAH8" s="232" t="s">
        <v>1440</v>
      </c>
      <c r="AAI8" s="516"/>
      <c r="AAJ8" s="516"/>
      <c r="AAK8" s="516"/>
      <c r="AAL8" s="232" t="s">
        <v>665</v>
      </c>
      <c r="AAM8" s="232" t="s">
        <v>1440</v>
      </c>
      <c r="AAN8" s="516"/>
      <c r="AAO8" s="516"/>
      <c r="AAP8" s="516"/>
      <c r="AAQ8" s="232" t="s">
        <v>665</v>
      </c>
      <c r="AAR8" s="232" t="s">
        <v>1440</v>
      </c>
      <c r="AAS8" s="516"/>
      <c r="AAT8" s="516"/>
      <c r="AAU8" s="516"/>
      <c r="AAV8" s="232" t="s">
        <v>665</v>
      </c>
      <c r="AAW8" s="232" t="s">
        <v>1440</v>
      </c>
      <c r="AAX8" s="516"/>
      <c r="AAY8" s="516"/>
      <c r="AAZ8" s="516"/>
      <c r="ABA8" s="232" t="s">
        <v>665</v>
      </c>
      <c r="ABB8" s="232" t="s">
        <v>1440</v>
      </c>
      <c r="ABC8" s="516"/>
      <c r="ABD8" s="516"/>
      <c r="ABE8" s="516"/>
      <c r="ABF8" s="232" t="s">
        <v>665</v>
      </c>
      <c r="ABG8" s="232" t="s">
        <v>1440</v>
      </c>
      <c r="ABH8" s="516"/>
      <c r="ABI8" s="516"/>
      <c r="ABJ8" s="516"/>
      <c r="ABK8" s="232" t="s">
        <v>665</v>
      </c>
      <c r="ABL8" s="232" t="s">
        <v>1440</v>
      </c>
      <c r="ABM8" s="516"/>
      <c r="ABN8" s="516"/>
      <c r="ABO8" s="516"/>
      <c r="ABP8" s="232" t="s">
        <v>665</v>
      </c>
      <c r="ABQ8" s="232" t="s">
        <v>1440</v>
      </c>
      <c r="ABR8" s="516"/>
      <c r="ABS8" s="516"/>
      <c r="ABT8" s="516"/>
      <c r="ABU8" s="232" t="s">
        <v>665</v>
      </c>
      <c r="ABV8" s="232" t="s">
        <v>1440</v>
      </c>
      <c r="ABW8" s="516"/>
      <c r="ABX8" s="516"/>
      <c r="ABY8" s="516"/>
      <c r="ABZ8" s="232" t="s">
        <v>665</v>
      </c>
      <c r="ACA8" s="232" t="s">
        <v>1440</v>
      </c>
      <c r="ACB8" s="516"/>
      <c r="ACC8" s="516"/>
      <c r="ACD8" s="516"/>
      <c r="ACE8" s="232" t="s">
        <v>665</v>
      </c>
      <c r="ACF8" s="232" t="s">
        <v>1440</v>
      </c>
      <c r="ACG8" s="516"/>
      <c r="ACH8" s="516"/>
      <c r="ACI8" s="516"/>
      <c r="ACJ8" s="232" t="s">
        <v>665</v>
      </c>
      <c r="ACK8" s="232" t="s">
        <v>1440</v>
      </c>
      <c r="ACL8" s="516"/>
      <c r="ACM8" s="516"/>
      <c r="ACN8" s="516"/>
      <c r="ACO8" s="232" t="s">
        <v>665</v>
      </c>
      <c r="ACP8" s="232" t="s">
        <v>1440</v>
      </c>
      <c r="ACQ8" s="516"/>
      <c r="ACR8" s="516"/>
      <c r="ACS8" s="516"/>
      <c r="ACT8" s="232" t="s">
        <v>665</v>
      </c>
      <c r="ACU8" s="232" t="s">
        <v>1440</v>
      </c>
      <c r="ACV8" s="516"/>
      <c r="ACW8" s="516"/>
      <c r="ACX8" s="516"/>
      <c r="ACY8" s="232" t="s">
        <v>665</v>
      </c>
      <c r="ACZ8" s="232" t="s">
        <v>1440</v>
      </c>
      <c r="ADA8" s="516"/>
      <c r="ADB8" s="516"/>
      <c r="ADC8" s="516"/>
      <c r="ADD8" s="232" t="s">
        <v>665</v>
      </c>
      <c r="ADE8" s="232" t="s">
        <v>1440</v>
      </c>
      <c r="ADF8" s="516"/>
      <c r="ADG8" s="516"/>
      <c r="ADH8" s="516"/>
      <c r="ADI8" s="232" t="s">
        <v>665</v>
      </c>
      <c r="ADJ8" s="232" t="s">
        <v>1440</v>
      </c>
      <c r="ADK8" s="516"/>
      <c r="ADL8" s="516"/>
      <c r="ADM8" s="516"/>
      <c r="ADN8" s="232" t="s">
        <v>665</v>
      </c>
      <c r="ADO8" s="232" t="s">
        <v>1440</v>
      </c>
      <c r="ADP8" s="516"/>
      <c r="ADQ8" s="516"/>
      <c r="ADR8" s="516"/>
      <c r="ADS8" s="232" t="s">
        <v>665</v>
      </c>
      <c r="ADT8" s="232" t="s">
        <v>1440</v>
      </c>
      <c r="ADU8" s="516"/>
      <c r="ADV8" s="516"/>
      <c r="ADW8" s="516"/>
      <c r="ADX8" s="232" t="s">
        <v>665</v>
      </c>
      <c r="ADY8" s="232" t="s">
        <v>1440</v>
      </c>
      <c r="ADZ8" s="516"/>
      <c r="AEA8" s="516"/>
      <c r="AEB8" s="516"/>
      <c r="AEC8" s="232" t="s">
        <v>665</v>
      </c>
      <c r="AED8" s="232" t="s">
        <v>1440</v>
      </c>
      <c r="AEE8" s="516"/>
      <c r="AEF8" s="516"/>
      <c r="AEG8" s="516"/>
      <c r="AEH8" s="232" t="s">
        <v>665</v>
      </c>
      <c r="AEI8" s="232" t="s">
        <v>1440</v>
      </c>
      <c r="AEJ8" s="516"/>
      <c r="AEK8" s="516"/>
      <c r="AEL8" s="516"/>
      <c r="AEM8" s="232" t="s">
        <v>665</v>
      </c>
      <c r="AEN8" s="232" t="s">
        <v>1440</v>
      </c>
      <c r="AEO8" s="516"/>
      <c r="AEP8" s="516"/>
      <c r="AEQ8" s="516"/>
      <c r="AER8" s="232" t="s">
        <v>665</v>
      </c>
      <c r="AES8" s="232" t="s">
        <v>1440</v>
      </c>
      <c r="AET8" s="516"/>
      <c r="AEU8" s="516"/>
      <c r="AEV8" s="516"/>
      <c r="AEW8" s="232" t="s">
        <v>665</v>
      </c>
      <c r="AEX8" s="232" t="s">
        <v>1440</v>
      </c>
      <c r="AEY8" s="516"/>
      <c r="AEZ8" s="516"/>
      <c r="AFA8" s="516"/>
      <c r="AFB8" s="232" t="s">
        <v>665</v>
      </c>
      <c r="AFC8" s="232" t="s">
        <v>1440</v>
      </c>
      <c r="AFD8" s="516"/>
      <c r="AFE8" s="516"/>
      <c r="AFF8" s="516"/>
      <c r="AFG8" s="232" t="s">
        <v>665</v>
      </c>
      <c r="AFH8" s="232" t="s">
        <v>1440</v>
      </c>
      <c r="AFI8" s="516"/>
      <c r="AFJ8" s="516"/>
      <c r="AFK8" s="516"/>
      <c r="AFL8" s="232" t="s">
        <v>665</v>
      </c>
      <c r="AFM8" s="232" t="s">
        <v>1440</v>
      </c>
      <c r="AFN8" s="516"/>
      <c r="AFO8" s="516"/>
      <c r="AFP8" s="516"/>
      <c r="AFQ8" s="232" t="s">
        <v>665</v>
      </c>
      <c r="AFR8" s="232" t="s">
        <v>1440</v>
      </c>
      <c r="AFS8" s="516"/>
      <c r="AFT8" s="516"/>
      <c r="AFU8" s="516"/>
      <c r="AFV8" s="232" t="s">
        <v>665</v>
      </c>
      <c r="AFW8" s="232" t="s">
        <v>1440</v>
      </c>
      <c r="AFX8" s="516"/>
      <c r="AFY8" s="516"/>
      <c r="AFZ8" s="516"/>
      <c r="AGA8" s="232" t="s">
        <v>665</v>
      </c>
      <c r="AGB8" s="232" t="s">
        <v>1440</v>
      </c>
      <c r="AGC8" s="516"/>
      <c r="AGD8" s="516"/>
      <c r="AGE8" s="516"/>
      <c r="AGF8" s="232" t="s">
        <v>665</v>
      </c>
      <c r="AGG8" s="232" t="s">
        <v>1440</v>
      </c>
      <c r="AGH8" s="516"/>
      <c r="AGI8" s="516"/>
      <c r="AGJ8" s="516"/>
      <c r="AGK8" s="232" t="s">
        <v>665</v>
      </c>
      <c r="AGL8" s="232" t="s">
        <v>1440</v>
      </c>
      <c r="AGM8" s="516"/>
      <c r="AGN8" s="516"/>
      <c r="AGO8" s="516"/>
      <c r="AGP8" s="232" t="s">
        <v>665</v>
      </c>
      <c r="AGQ8" s="232" t="s">
        <v>1440</v>
      </c>
      <c r="AGR8" s="516"/>
      <c r="AGS8" s="516"/>
      <c r="AGT8" s="516"/>
      <c r="AGU8" s="232" t="s">
        <v>665</v>
      </c>
      <c r="AGV8" s="232" t="s">
        <v>1440</v>
      </c>
      <c r="AGW8" s="516"/>
      <c r="AGX8" s="516"/>
      <c r="AGY8" s="516"/>
      <c r="AGZ8" s="232" t="s">
        <v>665</v>
      </c>
      <c r="AHA8" s="232" t="s">
        <v>1440</v>
      </c>
      <c r="AHB8" s="516"/>
      <c r="AHC8" s="516"/>
      <c r="AHD8" s="516"/>
      <c r="AHE8" s="232" t="s">
        <v>665</v>
      </c>
      <c r="AHF8" s="232" t="s">
        <v>1440</v>
      </c>
      <c r="AHG8" s="516"/>
      <c r="AHH8" s="516"/>
      <c r="AHI8" s="516"/>
      <c r="AHJ8" s="232" t="s">
        <v>665</v>
      </c>
      <c r="AHK8" s="232" t="s">
        <v>1440</v>
      </c>
      <c r="AHL8" s="516"/>
      <c r="AHM8" s="516"/>
      <c r="AHN8" s="516"/>
      <c r="AHO8" s="232" t="s">
        <v>665</v>
      </c>
      <c r="AHP8" s="232" t="s">
        <v>1440</v>
      </c>
      <c r="AHQ8" s="516"/>
      <c r="AHR8" s="516"/>
      <c r="AHS8" s="516"/>
      <c r="AHT8" s="232" t="s">
        <v>665</v>
      </c>
      <c r="AHU8" s="232" t="s">
        <v>1440</v>
      </c>
      <c r="AHV8" s="516"/>
      <c r="AHW8" s="516"/>
      <c r="AHX8" s="516"/>
      <c r="AHY8" s="232" t="s">
        <v>665</v>
      </c>
      <c r="AHZ8" s="232" t="s">
        <v>1440</v>
      </c>
      <c r="AIA8" s="516"/>
      <c r="AIB8" s="516"/>
      <c r="AIC8" s="516"/>
      <c r="AID8" s="232" t="s">
        <v>665</v>
      </c>
      <c r="AIE8" s="232" t="s">
        <v>1440</v>
      </c>
      <c r="AIF8" s="516"/>
      <c r="AIG8" s="516"/>
      <c r="AIH8" s="516"/>
      <c r="AII8" s="232" t="s">
        <v>665</v>
      </c>
      <c r="AIJ8" s="232" t="s">
        <v>1440</v>
      </c>
      <c r="AIK8" s="516"/>
      <c r="AIL8" s="516"/>
      <c r="AIM8" s="516"/>
      <c r="AIN8" s="232" t="s">
        <v>665</v>
      </c>
      <c r="AIO8" s="232" t="s">
        <v>1440</v>
      </c>
      <c r="AIP8" s="516"/>
      <c r="AIQ8" s="516"/>
      <c r="AIR8" s="516"/>
      <c r="AIS8" s="232" t="s">
        <v>665</v>
      </c>
      <c r="AIT8" s="232" t="s">
        <v>1440</v>
      </c>
      <c r="AIU8" s="516"/>
      <c r="AIV8" s="516"/>
      <c r="AIW8" s="516"/>
      <c r="AIX8" s="232" t="s">
        <v>665</v>
      </c>
      <c r="AIY8" s="232" t="s">
        <v>1440</v>
      </c>
      <c r="AIZ8" s="516"/>
      <c r="AJA8" s="516"/>
      <c r="AJB8" s="516"/>
      <c r="AJC8" s="232" t="s">
        <v>665</v>
      </c>
      <c r="AJD8" s="232" t="s">
        <v>1440</v>
      </c>
      <c r="AJE8" s="516"/>
      <c r="AJF8" s="516"/>
      <c r="AJG8" s="516"/>
      <c r="AJH8" s="232" t="s">
        <v>665</v>
      </c>
      <c r="AJI8" s="232" t="s">
        <v>1440</v>
      </c>
      <c r="AJJ8" s="516"/>
      <c r="AJK8" s="516"/>
      <c r="AJL8" s="516"/>
      <c r="AJM8" s="232" t="s">
        <v>665</v>
      </c>
      <c r="AJN8" s="232" t="s">
        <v>1440</v>
      </c>
      <c r="AJO8" s="516"/>
      <c r="AJP8" s="516"/>
      <c r="AJQ8" s="516"/>
      <c r="AJR8" s="232" t="s">
        <v>665</v>
      </c>
      <c r="AJS8" s="232" t="s">
        <v>1440</v>
      </c>
      <c r="AJT8" s="516"/>
      <c r="AJU8" s="516"/>
      <c r="AJV8" s="516"/>
      <c r="AJW8" s="232" t="s">
        <v>665</v>
      </c>
      <c r="AJX8" s="232" t="s">
        <v>1440</v>
      </c>
      <c r="AJY8" s="516"/>
      <c r="AJZ8" s="516"/>
      <c r="AKA8" s="516"/>
      <c r="AKB8" s="232" t="s">
        <v>665</v>
      </c>
      <c r="AKC8" s="232" t="s">
        <v>1440</v>
      </c>
      <c r="AKD8" s="516"/>
      <c r="AKE8" s="516"/>
      <c r="AKF8" s="516"/>
      <c r="AKG8" s="232" t="s">
        <v>665</v>
      </c>
      <c r="AKH8" s="232" t="s">
        <v>1440</v>
      </c>
      <c r="AKI8" s="516"/>
      <c r="AKJ8" s="516"/>
      <c r="AKK8" s="516"/>
      <c r="AKL8" s="232" t="s">
        <v>665</v>
      </c>
      <c r="AKM8" s="232" t="s">
        <v>1440</v>
      </c>
      <c r="AKN8" s="516"/>
      <c r="AKO8" s="516"/>
      <c r="AKP8" s="516"/>
      <c r="AKQ8" s="232" t="s">
        <v>665</v>
      </c>
      <c r="AKR8" s="232" t="s">
        <v>1440</v>
      </c>
      <c r="AKS8" s="516"/>
      <c r="AKT8" s="516"/>
      <c r="AKU8" s="516"/>
      <c r="AKV8" s="232" t="s">
        <v>665</v>
      </c>
      <c r="AKW8" s="232" t="s">
        <v>1440</v>
      </c>
      <c r="AKX8" s="516"/>
      <c r="AKY8" s="516"/>
      <c r="AKZ8" s="516"/>
      <c r="ALA8" s="232" t="s">
        <v>665</v>
      </c>
      <c r="ALB8" s="232" t="s">
        <v>1440</v>
      </c>
      <c r="ALC8" s="516"/>
      <c r="ALD8" s="516"/>
      <c r="ALE8" s="516"/>
      <c r="ALF8" s="232" t="s">
        <v>665</v>
      </c>
      <c r="ALG8" s="232" t="s">
        <v>1440</v>
      </c>
      <c r="ALH8" s="516"/>
      <c r="ALI8" s="516"/>
      <c r="ALJ8" s="516"/>
      <c r="ALK8" s="232" t="s">
        <v>665</v>
      </c>
      <c r="ALL8" s="232" t="s">
        <v>1440</v>
      </c>
      <c r="ALM8" s="516"/>
      <c r="ALN8" s="516"/>
      <c r="ALO8" s="516"/>
      <c r="ALP8" s="232" t="s">
        <v>665</v>
      </c>
      <c r="ALQ8" s="232" t="s">
        <v>1440</v>
      </c>
      <c r="ALR8" s="516"/>
      <c r="ALS8" s="516"/>
      <c r="ALT8" s="516"/>
      <c r="ALU8" s="232" t="s">
        <v>665</v>
      </c>
      <c r="ALV8" s="232" t="s">
        <v>1440</v>
      </c>
      <c r="ALW8" s="516"/>
      <c r="ALX8" s="516"/>
      <c r="ALY8" s="516"/>
      <c r="ALZ8" s="232" t="s">
        <v>665</v>
      </c>
      <c r="AMA8" s="232" t="s">
        <v>1440</v>
      </c>
      <c r="AMB8" s="516"/>
      <c r="AMC8" s="516"/>
      <c r="AMD8" s="516"/>
      <c r="AME8" s="232" t="s">
        <v>665</v>
      </c>
      <c r="AMF8" s="232" t="s">
        <v>1440</v>
      </c>
      <c r="AMG8" s="516"/>
      <c r="AMH8" s="516"/>
      <c r="AMI8" s="516"/>
      <c r="AMJ8" s="232" t="s">
        <v>665</v>
      </c>
      <c r="AMK8" s="232" t="s">
        <v>1440</v>
      </c>
      <c r="AML8" s="516"/>
      <c r="AMM8" s="516"/>
      <c r="AMN8" s="516"/>
      <c r="AMO8" s="232" t="s">
        <v>665</v>
      </c>
      <c r="AMP8" s="232" t="s">
        <v>1440</v>
      </c>
      <c r="AMQ8" s="516"/>
      <c r="AMR8" s="516"/>
      <c r="AMS8" s="516"/>
      <c r="AMT8" s="232" t="s">
        <v>665</v>
      </c>
      <c r="AMU8" s="232" t="s">
        <v>1440</v>
      </c>
      <c r="AMV8" s="516"/>
      <c r="AMW8" s="516"/>
      <c r="AMX8" s="516"/>
      <c r="AMY8" s="232" t="s">
        <v>665</v>
      </c>
      <c r="AMZ8" s="232" t="s">
        <v>1440</v>
      </c>
      <c r="ANA8" s="516"/>
      <c r="ANB8" s="516"/>
      <c r="ANC8" s="516"/>
      <c r="AND8" s="232" t="s">
        <v>665</v>
      </c>
      <c r="ANE8" s="232" t="s">
        <v>1440</v>
      </c>
      <c r="ANF8" s="516"/>
      <c r="ANG8" s="516"/>
      <c r="ANH8" s="516"/>
      <c r="ANI8" s="232" t="s">
        <v>665</v>
      </c>
      <c r="ANJ8" s="232" t="s">
        <v>1440</v>
      </c>
      <c r="ANK8" s="516"/>
      <c r="ANL8" s="516"/>
      <c r="ANM8" s="516"/>
      <c r="ANN8" s="232" t="s">
        <v>665</v>
      </c>
      <c r="ANO8" s="232" t="s">
        <v>1440</v>
      </c>
      <c r="ANP8" s="516"/>
      <c r="ANQ8" s="516"/>
      <c r="ANR8" s="516"/>
      <c r="ANS8" s="232" t="s">
        <v>665</v>
      </c>
      <c r="ANT8" s="232" t="s">
        <v>1440</v>
      </c>
      <c r="ANU8" s="516"/>
      <c r="ANV8" s="516"/>
      <c r="ANW8" s="516"/>
      <c r="ANX8" s="232" t="s">
        <v>665</v>
      </c>
      <c r="ANY8" s="232" t="s">
        <v>1440</v>
      </c>
      <c r="ANZ8" s="516"/>
      <c r="AOA8" s="516"/>
      <c r="AOB8" s="516"/>
      <c r="AOC8" s="232" t="s">
        <v>665</v>
      </c>
      <c r="AOD8" s="232" t="s">
        <v>1440</v>
      </c>
      <c r="AOE8" s="516"/>
      <c r="AOF8" s="516"/>
      <c r="AOG8" s="516"/>
      <c r="AOH8" s="232" t="s">
        <v>665</v>
      </c>
      <c r="AOI8" s="232" t="s">
        <v>1440</v>
      </c>
      <c r="AOJ8" s="516"/>
      <c r="AOK8" s="516"/>
      <c r="AOL8" s="516"/>
      <c r="AOM8" s="232" t="s">
        <v>665</v>
      </c>
      <c r="AON8" s="232" t="s">
        <v>1440</v>
      </c>
      <c r="AOO8" s="516"/>
      <c r="AOP8" s="516"/>
      <c r="AOQ8" s="516"/>
      <c r="AOR8" s="232" t="s">
        <v>665</v>
      </c>
      <c r="AOS8" s="232" t="s">
        <v>1440</v>
      </c>
      <c r="AOT8" s="516"/>
      <c r="AOU8" s="516"/>
      <c r="AOV8" s="516"/>
      <c r="AOW8" s="232" t="s">
        <v>665</v>
      </c>
      <c r="AOX8" s="232" t="s">
        <v>1440</v>
      </c>
      <c r="AOY8" s="516"/>
      <c r="AOZ8" s="516"/>
      <c r="APA8" s="516"/>
      <c r="APB8" s="232" t="s">
        <v>665</v>
      </c>
      <c r="APC8" s="232" t="s">
        <v>1440</v>
      </c>
      <c r="APD8" s="516"/>
      <c r="APE8" s="516"/>
      <c r="APF8" s="516"/>
      <c r="APG8" s="232" t="s">
        <v>665</v>
      </c>
      <c r="APH8" s="232" t="s">
        <v>1440</v>
      </c>
      <c r="API8" s="516"/>
      <c r="APJ8" s="516"/>
      <c r="APK8" s="516"/>
      <c r="APL8" s="232" t="s">
        <v>665</v>
      </c>
      <c r="APM8" s="232" t="s">
        <v>1440</v>
      </c>
      <c r="APN8" s="516"/>
      <c r="APO8" s="516"/>
      <c r="APP8" s="516"/>
      <c r="APQ8" s="232" t="s">
        <v>665</v>
      </c>
      <c r="APR8" s="232" t="s">
        <v>1440</v>
      </c>
      <c r="APS8" s="516"/>
      <c r="APT8" s="516"/>
      <c r="APU8" s="516"/>
      <c r="APV8" s="232" t="s">
        <v>665</v>
      </c>
      <c r="APW8" s="232" t="s">
        <v>1440</v>
      </c>
      <c r="APX8" s="516"/>
      <c r="APY8" s="516"/>
      <c r="APZ8" s="516"/>
      <c r="AQA8" s="232" t="s">
        <v>665</v>
      </c>
      <c r="AQB8" s="232" t="s">
        <v>1440</v>
      </c>
      <c r="AQC8" s="516"/>
      <c r="AQD8" s="516"/>
      <c r="AQE8" s="516"/>
      <c r="AQF8" s="232" t="s">
        <v>665</v>
      </c>
      <c r="AQG8" s="232" t="s">
        <v>1440</v>
      </c>
      <c r="AQH8" s="516"/>
      <c r="AQI8" s="516"/>
      <c r="AQJ8" s="516"/>
      <c r="AQK8" s="232" t="s">
        <v>665</v>
      </c>
      <c r="AQL8" s="232" t="s">
        <v>1440</v>
      </c>
      <c r="AQM8" s="516"/>
      <c r="AQN8" s="516"/>
      <c r="AQO8" s="516"/>
      <c r="AQP8" s="232" t="s">
        <v>665</v>
      </c>
      <c r="AQQ8" s="232" t="s">
        <v>1440</v>
      </c>
      <c r="AQR8" s="516"/>
      <c r="AQS8" s="516"/>
      <c r="AQT8" s="516"/>
      <c r="AQU8" s="232" t="s">
        <v>665</v>
      </c>
      <c r="AQV8" s="232" t="s">
        <v>1440</v>
      </c>
      <c r="AQW8" s="516"/>
      <c r="AQX8" s="516"/>
      <c r="AQY8" s="516"/>
      <c r="AQZ8" s="232" t="s">
        <v>665</v>
      </c>
      <c r="ARA8" s="232" t="s">
        <v>1440</v>
      </c>
      <c r="ARB8" s="516"/>
      <c r="ARC8" s="516"/>
      <c r="ARD8" s="516"/>
      <c r="ARE8" s="232" t="s">
        <v>665</v>
      </c>
      <c r="ARF8" s="232" t="s">
        <v>1440</v>
      </c>
      <c r="ARG8" s="516"/>
      <c r="ARH8" s="516"/>
      <c r="ARI8" s="516"/>
      <c r="ARJ8" s="232" t="s">
        <v>665</v>
      </c>
      <c r="ARK8" s="232" t="s">
        <v>1440</v>
      </c>
      <c r="ARL8" s="516"/>
      <c r="ARM8" s="516"/>
      <c r="ARN8" s="516"/>
      <c r="ARO8" s="232" t="s">
        <v>665</v>
      </c>
      <c r="ARP8" s="232" t="s">
        <v>1440</v>
      </c>
      <c r="ARQ8" s="516"/>
      <c r="ARR8" s="516"/>
      <c r="ARS8" s="516"/>
      <c r="ART8" s="232" t="s">
        <v>665</v>
      </c>
      <c r="ARU8" s="232" t="s">
        <v>1440</v>
      </c>
      <c r="ARV8" s="516"/>
      <c r="ARW8" s="516"/>
      <c r="ARX8" s="516"/>
      <c r="ARY8" s="232" t="s">
        <v>665</v>
      </c>
      <c r="ARZ8" s="232" t="s">
        <v>1440</v>
      </c>
      <c r="ASA8" s="516"/>
      <c r="ASB8" s="516"/>
      <c r="ASC8" s="516"/>
      <c r="ASD8" s="232" t="s">
        <v>665</v>
      </c>
      <c r="ASE8" s="232" t="s">
        <v>1440</v>
      </c>
      <c r="ASF8" s="516"/>
      <c r="ASG8" s="516"/>
      <c r="ASH8" s="516"/>
      <c r="ASI8" s="232" t="s">
        <v>665</v>
      </c>
      <c r="ASJ8" s="232" t="s">
        <v>1440</v>
      </c>
      <c r="ASK8" s="516"/>
      <c r="ASL8" s="516"/>
      <c r="ASM8" s="516"/>
      <c r="ASN8" s="232" t="s">
        <v>665</v>
      </c>
      <c r="ASO8" s="232" t="s">
        <v>1440</v>
      </c>
      <c r="ASP8" s="516"/>
      <c r="ASQ8" s="516"/>
      <c r="ASR8" s="516"/>
      <c r="ASS8" s="232" t="s">
        <v>665</v>
      </c>
      <c r="AST8" s="232" t="s">
        <v>1440</v>
      </c>
      <c r="ASU8" s="516"/>
      <c r="ASV8" s="516"/>
      <c r="ASW8" s="516"/>
      <c r="ASX8" s="232" t="s">
        <v>665</v>
      </c>
      <c r="ASY8" s="232" t="s">
        <v>1440</v>
      </c>
      <c r="ASZ8" s="516"/>
      <c r="ATA8" s="516"/>
      <c r="ATB8" s="516"/>
      <c r="ATC8" s="232" t="s">
        <v>665</v>
      </c>
      <c r="ATD8" s="232" t="s">
        <v>1440</v>
      </c>
      <c r="ATE8" s="516"/>
      <c r="ATF8" s="516"/>
      <c r="ATG8" s="516"/>
      <c r="ATH8" s="232" t="s">
        <v>665</v>
      </c>
      <c r="ATI8" s="232" t="s">
        <v>1440</v>
      </c>
      <c r="ATJ8" s="516"/>
      <c r="ATK8" s="516"/>
      <c r="ATL8" s="516"/>
      <c r="ATM8" s="232" t="s">
        <v>665</v>
      </c>
      <c r="ATN8" s="232" t="s">
        <v>1440</v>
      </c>
      <c r="ATO8" s="516"/>
      <c r="ATP8" s="516"/>
      <c r="ATQ8" s="516"/>
      <c r="ATR8" s="232" t="s">
        <v>665</v>
      </c>
      <c r="ATS8" s="232" t="s">
        <v>1440</v>
      </c>
      <c r="ATT8" s="516"/>
      <c r="ATU8" s="516"/>
      <c r="ATV8" s="516"/>
      <c r="ATW8" s="232" t="s">
        <v>665</v>
      </c>
      <c r="ATX8" s="232" t="s">
        <v>1440</v>
      </c>
      <c r="ATY8" s="516"/>
      <c r="ATZ8" s="516"/>
      <c r="AUA8" s="516"/>
      <c r="AUB8" s="232" t="s">
        <v>665</v>
      </c>
      <c r="AUC8" s="232" t="s">
        <v>1440</v>
      </c>
      <c r="AUD8" s="516"/>
      <c r="AUE8" s="516"/>
      <c r="AUF8" s="516"/>
      <c r="AUG8" s="232" t="s">
        <v>665</v>
      </c>
      <c r="AUH8" s="232" t="s">
        <v>1440</v>
      </c>
      <c r="AUI8" s="516"/>
      <c r="AUJ8" s="516"/>
      <c r="AUK8" s="516"/>
      <c r="AUL8" s="232" t="s">
        <v>665</v>
      </c>
      <c r="AUM8" s="232" t="s">
        <v>1440</v>
      </c>
      <c r="AUN8" s="516"/>
      <c r="AUO8" s="516"/>
      <c r="AUP8" s="516"/>
      <c r="AUQ8" s="232" t="s">
        <v>665</v>
      </c>
      <c r="AUR8" s="232" t="s">
        <v>1440</v>
      </c>
      <c r="AUS8" s="516"/>
      <c r="AUT8" s="516"/>
      <c r="AUU8" s="516"/>
      <c r="AUV8" s="232" t="s">
        <v>665</v>
      </c>
      <c r="AUW8" s="232" t="s">
        <v>1440</v>
      </c>
      <c r="AUX8" s="516"/>
      <c r="AUY8" s="516"/>
      <c r="AUZ8" s="516"/>
      <c r="AVA8" s="232" t="s">
        <v>665</v>
      </c>
      <c r="AVB8" s="232" t="s">
        <v>1440</v>
      </c>
      <c r="AVC8" s="516"/>
      <c r="AVD8" s="516"/>
      <c r="AVE8" s="516"/>
      <c r="AVF8" s="232" t="s">
        <v>665</v>
      </c>
      <c r="AVG8" s="232" t="s">
        <v>1440</v>
      </c>
      <c r="AVH8" s="516"/>
      <c r="AVI8" s="516"/>
      <c r="AVJ8" s="516"/>
      <c r="AVK8" s="232" t="s">
        <v>665</v>
      </c>
      <c r="AVL8" s="232" t="s">
        <v>1440</v>
      </c>
      <c r="AVM8" s="516"/>
      <c r="AVN8" s="516"/>
      <c r="AVO8" s="516"/>
      <c r="AVP8" s="232" t="s">
        <v>665</v>
      </c>
      <c r="AVQ8" s="232" t="s">
        <v>1440</v>
      </c>
      <c r="AVR8" s="516"/>
      <c r="AVS8" s="516"/>
      <c r="AVT8" s="516"/>
      <c r="AVU8" s="232" t="s">
        <v>665</v>
      </c>
      <c r="AVV8" s="232" t="s">
        <v>1440</v>
      </c>
      <c r="AVW8" s="516"/>
      <c r="AVX8" s="516"/>
      <c r="AVY8" s="516"/>
      <c r="AVZ8" s="232" t="s">
        <v>665</v>
      </c>
      <c r="AWA8" s="232" t="s">
        <v>1440</v>
      </c>
      <c r="AWB8" s="516"/>
      <c r="AWC8" s="516"/>
      <c r="AWD8" s="516"/>
      <c r="AWE8" s="232" t="s">
        <v>665</v>
      </c>
      <c r="AWF8" s="232" t="s">
        <v>1440</v>
      </c>
      <c r="AWG8" s="516"/>
      <c r="AWH8" s="516"/>
      <c r="AWI8" s="516"/>
      <c r="AWJ8" s="232" t="s">
        <v>665</v>
      </c>
      <c r="AWK8" s="232" t="s">
        <v>1440</v>
      </c>
      <c r="AWL8" s="516"/>
      <c r="AWM8" s="516"/>
      <c r="AWN8" s="516"/>
      <c r="AWO8" s="232" t="s">
        <v>665</v>
      </c>
      <c r="AWP8" s="232" t="s">
        <v>1440</v>
      </c>
      <c r="AWQ8" s="516"/>
      <c r="AWR8" s="516"/>
      <c r="AWS8" s="516"/>
      <c r="AWT8" s="232" t="s">
        <v>665</v>
      </c>
      <c r="AWU8" s="232" t="s">
        <v>1440</v>
      </c>
      <c r="AWV8" s="516"/>
      <c r="AWW8" s="516"/>
      <c r="AWX8" s="516"/>
      <c r="AWY8" s="232" t="s">
        <v>665</v>
      </c>
      <c r="AWZ8" s="232" t="s">
        <v>1440</v>
      </c>
      <c r="AXA8" s="516"/>
      <c r="AXB8" s="516"/>
      <c r="AXC8" s="516"/>
      <c r="AXD8" s="232" t="s">
        <v>665</v>
      </c>
      <c r="AXE8" s="232" t="s">
        <v>1440</v>
      </c>
      <c r="AXF8" s="516"/>
      <c r="AXG8" s="516"/>
      <c r="AXH8" s="516"/>
      <c r="AXI8" s="232" t="s">
        <v>665</v>
      </c>
      <c r="AXJ8" s="232" t="s">
        <v>1440</v>
      </c>
      <c r="AXK8" s="516"/>
      <c r="AXL8" s="516"/>
      <c r="AXM8" s="516"/>
      <c r="AXN8" s="232" t="s">
        <v>665</v>
      </c>
      <c r="AXO8" s="232" t="s">
        <v>1440</v>
      </c>
      <c r="AXP8" s="516"/>
      <c r="AXQ8" s="516"/>
      <c r="AXR8" s="516"/>
      <c r="AXS8" s="232" t="s">
        <v>665</v>
      </c>
      <c r="AXT8" s="232" t="s">
        <v>1440</v>
      </c>
      <c r="AXU8" s="516"/>
      <c r="AXV8" s="516"/>
      <c r="AXW8" s="516"/>
      <c r="AXX8" s="232" t="s">
        <v>665</v>
      </c>
      <c r="AXY8" s="232" t="s">
        <v>1440</v>
      </c>
      <c r="AXZ8" s="516"/>
      <c r="AYA8" s="516"/>
      <c r="AYB8" s="516"/>
      <c r="AYC8" s="232" t="s">
        <v>665</v>
      </c>
      <c r="AYD8" s="232" t="s">
        <v>1440</v>
      </c>
      <c r="AYE8" s="516"/>
      <c r="AYF8" s="516"/>
      <c r="AYG8" s="516"/>
      <c r="AYH8" s="232" t="s">
        <v>665</v>
      </c>
      <c r="AYI8" s="232" t="s">
        <v>1440</v>
      </c>
      <c r="AYJ8" s="516"/>
      <c r="AYK8" s="516"/>
      <c r="AYL8" s="516"/>
      <c r="AYM8" s="232" t="s">
        <v>665</v>
      </c>
      <c r="AYN8" s="232" t="s">
        <v>1440</v>
      </c>
      <c r="AYO8" s="516"/>
      <c r="AYP8" s="516"/>
      <c r="AYQ8" s="516"/>
      <c r="AYR8" s="232" t="s">
        <v>665</v>
      </c>
      <c r="AYS8" s="232" t="s">
        <v>1440</v>
      </c>
      <c r="AYT8" s="516"/>
      <c r="AYU8" s="516"/>
      <c r="AYV8" s="516"/>
      <c r="AYW8" s="232" t="s">
        <v>665</v>
      </c>
      <c r="AYX8" s="232" t="s">
        <v>1440</v>
      </c>
      <c r="AYY8" s="516"/>
      <c r="AYZ8" s="516"/>
      <c r="AZA8" s="516"/>
      <c r="AZB8" s="232" t="s">
        <v>665</v>
      </c>
      <c r="AZC8" s="232" t="s">
        <v>1440</v>
      </c>
      <c r="AZD8" s="516"/>
      <c r="AZE8" s="516"/>
      <c r="AZF8" s="516"/>
      <c r="AZG8" s="232" t="s">
        <v>665</v>
      </c>
      <c r="AZH8" s="232" t="s">
        <v>1440</v>
      </c>
      <c r="AZI8" s="516"/>
      <c r="AZJ8" s="516"/>
      <c r="AZK8" s="516"/>
      <c r="AZL8" s="232" t="s">
        <v>665</v>
      </c>
      <c r="AZM8" s="232" t="s">
        <v>1440</v>
      </c>
      <c r="AZN8" s="516"/>
      <c r="AZO8" s="516"/>
      <c r="AZP8" s="516"/>
      <c r="AZQ8" s="232" t="s">
        <v>665</v>
      </c>
      <c r="AZR8" s="232" t="s">
        <v>1440</v>
      </c>
      <c r="AZS8" s="516"/>
      <c r="AZT8" s="516"/>
      <c r="AZU8" s="516"/>
      <c r="AZV8" s="232" t="s">
        <v>665</v>
      </c>
      <c r="AZW8" s="232" t="s">
        <v>1440</v>
      </c>
      <c r="AZX8" s="516"/>
      <c r="AZY8" s="516"/>
      <c r="AZZ8" s="516"/>
      <c r="BAA8" s="232" t="s">
        <v>665</v>
      </c>
      <c r="BAB8" s="232" t="s">
        <v>1440</v>
      </c>
      <c r="BAC8" s="516"/>
      <c r="BAD8" s="516"/>
      <c r="BAE8" s="516"/>
      <c r="BAF8" s="232" t="s">
        <v>665</v>
      </c>
      <c r="BAG8" s="232" t="s">
        <v>1440</v>
      </c>
      <c r="BAH8" s="516"/>
      <c r="BAI8" s="516"/>
      <c r="BAJ8" s="516"/>
      <c r="BAK8" s="232" t="s">
        <v>665</v>
      </c>
      <c r="BAL8" s="232" t="s">
        <v>1440</v>
      </c>
      <c r="BAM8" s="516"/>
      <c r="BAN8" s="516"/>
      <c r="BAO8" s="516"/>
      <c r="BAP8" s="232" t="s">
        <v>665</v>
      </c>
      <c r="BAQ8" s="232" t="s">
        <v>1440</v>
      </c>
      <c r="BAR8" s="516"/>
      <c r="BAS8" s="516"/>
      <c r="BAT8" s="516"/>
      <c r="BAU8" s="232" t="s">
        <v>665</v>
      </c>
      <c r="BAV8" s="232" t="s">
        <v>1440</v>
      </c>
      <c r="BAW8" s="516"/>
      <c r="BAX8" s="516"/>
      <c r="BAY8" s="516"/>
      <c r="BAZ8" s="232" t="s">
        <v>665</v>
      </c>
      <c r="BBA8" s="232" t="s">
        <v>1440</v>
      </c>
      <c r="BBB8" s="516"/>
      <c r="BBC8" s="516"/>
      <c r="BBD8" s="516"/>
      <c r="BBE8" s="232" t="s">
        <v>665</v>
      </c>
      <c r="BBF8" s="232" t="s">
        <v>1440</v>
      </c>
      <c r="BBG8" s="516"/>
      <c r="BBH8" s="516"/>
      <c r="BBI8" s="516"/>
      <c r="BBJ8" s="232" t="s">
        <v>665</v>
      </c>
      <c r="BBK8" s="232" t="s">
        <v>1440</v>
      </c>
      <c r="BBL8" s="516"/>
      <c r="BBM8" s="516"/>
      <c r="BBN8" s="516"/>
      <c r="BBO8" s="232" t="s">
        <v>665</v>
      </c>
      <c r="BBP8" s="232" t="s">
        <v>1440</v>
      </c>
      <c r="BBQ8" s="516"/>
      <c r="BBR8" s="516"/>
      <c r="BBS8" s="516"/>
      <c r="BBT8" s="232" t="s">
        <v>665</v>
      </c>
      <c r="BBU8" s="232" t="s">
        <v>1440</v>
      </c>
      <c r="BBV8" s="516"/>
      <c r="BBW8" s="516"/>
      <c r="BBX8" s="516"/>
      <c r="BBY8" s="232" t="s">
        <v>665</v>
      </c>
      <c r="BBZ8" s="232" t="s">
        <v>1440</v>
      </c>
      <c r="BCA8" s="516"/>
      <c r="BCB8" s="516"/>
      <c r="BCC8" s="516"/>
      <c r="BCD8" s="232" t="s">
        <v>665</v>
      </c>
      <c r="BCE8" s="232" t="s">
        <v>1440</v>
      </c>
      <c r="BCF8" s="516"/>
      <c r="BCG8" s="516"/>
      <c r="BCH8" s="516"/>
      <c r="BCI8" s="232" t="s">
        <v>665</v>
      </c>
      <c r="BCJ8" s="232" t="s">
        <v>1440</v>
      </c>
      <c r="BCK8" s="516"/>
      <c r="BCL8" s="516"/>
      <c r="BCM8" s="516"/>
      <c r="BCN8" s="232" t="s">
        <v>665</v>
      </c>
      <c r="BCO8" s="232" t="s">
        <v>1440</v>
      </c>
      <c r="BCP8" s="516"/>
      <c r="BCQ8" s="516"/>
      <c r="BCR8" s="516"/>
      <c r="BCS8" s="232" t="s">
        <v>665</v>
      </c>
      <c r="BCT8" s="232" t="s">
        <v>1440</v>
      </c>
      <c r="BCU8" s="516"/>
      <c r="BCV8" s="516"/>
      <c r="BCW8" s="516"/>
      <c r="BCX8" s="232" t="s">
        <v>665</v>
      </c>
      <c r="BCY8" s="232" t="s">
        <v>1440</v>
      </c>
      <c r="BCZ8" s="516"/>
      <c r="BDA8" s="516"/>
      <c r="BDB8" s="516"/>
      <c r="BDC8" s="232" t="s">
        <v>665</v>
      </c>
      <c r="BDD8" s="232" t="s">
        <v>1440</v>
      </c>
      <c r="BDE8" s="516"/>
      <c r="BDF8" s="516"/>
      <c r="BDG8" s="516"/>
      <c r="BDH8" s="232" t="s">
        <v>665</v>
      </c>
      <c r="BDI8" s="232" t="s">
        <v>1440</v>
      </c>
      <c r="BDJ8" s="516"/>
      <c r="BDK8" s="516"/>
      <c r="BDL8" s="516"/>
      <c r="BDM8" s="232" t="s">
        <v>665</v>
      </c>
      <c r="BDN8" s="232" t="s">
        <v>1440</v>
      </c>
      <c r="BDO8" s="516"/>
      <c r="BDP8" s="516"/>
      <c r="BDQ8" s="516"/>
      <c r="BDR8" s="232" t="s">
        <v>665</v>
      </c>
      <c r="BDS8" s="232" t="s">
        <v>1440</v>
      </c>
      <c r="BDT8" s="516"/>
      <c r="BDU8" s="516"/>
      <c r="BDV8" s="516"/>
      <c r="BDW8" s="232" t="s">
        <v>665</v>
      </c>
      <c r="BDX8" s="232" t="s">
        <v>1440</v>
      </c>
      <c r="BDY8" s="516"/>
      <c r="BDZ8" s="516"/>
      <c r="BEA8" s="516"/>
      <c r="BEB8" s="232" t="s">
        <v>665</v>
      </c>
      <c r="BEC8" s="232" t="s">
        <v>1440</v>
      </c>
      <c r="BED8" s="516"/>
      <c r="BEE8" s="516"/>
      <c r="BEF8" s="516"/>
      <c r="BEG8" s="232" t="s">
        <v>665</v>
      </c>
      <c r="BEH8" s="232" t="s">
        <v>1440</v>
      </c>
      <c r="BEI8" s="516"/>
      <c r="BEJ8" s="516"/>
      <c r="BEK8" s="516"/>
      <c r="BEL8" s="232" t="s">
        <v>665</v>
      </c>
      <c r="BEM8" s="232" t="s">
        <v>1440</v>
      </c>
      <c r="BEN8" s="516"/>
      <c r="BEO8" s="516"/>
      <c r="BEP8" s="516"/>
      <c r="BEQ8" s="232" t="s">
        <v>665</v>
      </c>
      <c r="BER8" s="232" t="s">
        <v>1440</v>
      </c>
      <c r="BES8" s="516"/>
      <c r="BET8" s="516"/>
      <c r="BEU8" s="516"/>
      <c r="BEV8" s="232" t="s">
        <v>665</v>
      </c>
      <c r="BEW8" s="232" t="s">
        <v>1440</v>
      </c>
      <c r="BEX8" s="516"/>
      <c r="BEY8" s="516"/>
      <c r="BEZ8" s="516"/>
      <c r="BFA8" s="232" t="s">
        <v>665</v>
      </c>
      <c r="BFB8" s="232" t="s">
        <v>1440</v>
      </c>
      <c r="BFC8" s="516"/>
      <c r="BFD8" s="516"/>
      <c r="BFE8" s="516"/>
      <c r="BFF8" s="232" t="s">
        <v>665</v>
      </c>
      <c r="BFG8" s="232" t="s">
        <v>1440</v>
      </c>
      <c r="BFH8" s="516"/>
      <c r="BFI8" s="516"/>
      <c r="BFJ8" s="516"/>
      <c r="BFK8" s="232" t="s">
        <v>665</v>
      </c>
      <c r="BFL8" s="232" t="s">
        <v>1440</v>
      </c>
      <c r="BFM8" s="516"/>
      <c r="BFN8" s="516"/>
      <c r="BFO8" s="516"/>
      <c r="BFP8" s="232" t="s">
        <v>665</v>
      </c>
      <c r="BFQ8" s="232" t="s">
        <v>1440</v>
      </c>
      <c r="BFR8" s="516"/>
      <c r="BFS8" s="516"/>
      <c r="BFT8" s="516"/>
      <c r="BFU8" s="232" t="s">
        <v>665</v>
      </c>
      <c r="BFV8" s="232" t="s">
        <v>1440</v>
      </c>
      <c r="BFW8" s="516"/>
      <c r="BFX8" s="516"/>
      <c r="BFY8" s="516"/>
      <c r="BFZ8" s="232" t="s">
        <v>665</v>
      </c>
      <c r="BGA8" s="232" t="s">
        <v>1440</v>
      </c>
      <c r="BGB8" s="516"/>
      <c r="BGC8" s="516"/>
      <c r="BGD8" s="516"/>
      <c r="BGE8" s="232" t="s">
        <v>665</v>
      </c>
      <c r="BGF8" s="232" t="s">
        <v>1440</v>
      </c>
      <c r="BGG8" s="516"/>
      <c r="BGH8" s="516"/>
      <c r="BGI8" s="516"/>
      <c r="BGJ8" s="232" t="s">
        <v>665</v>
      </c>
      <c r="BGK8" s="232" t="s">
        <v>1440</v>
      </c>
      <c r="BGL8" s="516"/>
      <c r="BGM8" s="516"/>
      <c r="BGN8" s="516"/>
      <c r="BGO8" s="232" t="s">
        <v>665</v>
      </c>
      <c r="BGP8" s="232" t="s">
        <v>1440</v>
      </c>
      <c r="BGQ8" s="516"/>
      <c r="BGR8" s="516"/>
      <c r="BGS8" s="516"/>
      <c r="BGT8" s="232" t="s">
        <v>665</v>
      </c>
      <c r="BGU8" s="232" t="s">
        <v>1440</v>
      </c>
      <c r="BGV8" s="516"/>
      <c r="BGW8" s="516"/>
      <c r="BGX8" s="516"/>
      <c r="BGY8" s="232" t="s">
        <v>665</v>
      </c>
      <c r="BGZ8" s="232" t="s">
        <v>1440</v>
      </c>
      <c r="BHA8" s="516"/>
      <c r="BHB8" s="516"/>
      <c r="BHC8" s="516"/>
      <c r="BHD8" s="232" t="s">
        <v>665</v>
      </c>
      <c r="BHE8" s="232" t="s">
        <v>1440</v>
      </c>
      <c r="BHF8" s="516"/>
      <c r="BHG8" s="516"/>
      <c r="BHH8" s="516"/>
      <c r="BHI8" s="232" t="s">
        <v>665</v>
      </c>
      <c r="BHJ8" s="232" t="s">
        <v>1440</v>
      </c>
      <c r="BHK8" s="516"/>
      <c r="BHL8" s="516"/>
      <c r="BHM8" s="516"/>
      <c r="BHN8" s="232" t="s">
        <v>665</v>
      </c>
      <c r="BHO8" s="232" t="s">
        <v>1440</v>
      </c>
      <c r="BHP8" s="516"/>
      <c r="BHQ8" s="516"/>
      <c r="BHR8" s="516"/>
      <c r="BHS8" s="232" t="s">
        <v>665</v>
      </c>
      <c r="BHT8" s="232" t="s">
        <v>1440</v>
      </c>
      <c r="BHU8" s="516"/>
      <c r="BHV8" s="516"/>
      <c r="BHW8" s="516"/>
      <c r="BHX8" s="232" t="s">
        <v>665</v>
      </c>
      <c r="BHY8" s="232" t="s">
        <v>1440</v>
      </c>
      <c r="BHZ8" s="516"/>
      <c r="BIA8" s="516"/>
      <c r="BIB8" s="516"/>
      <c r="BIC8" s="232" t="s">
        <v>665</v>
      </c>
      <c r="BID8" s="232" t="s">
        <v>1440</v>
      </c>
      <c r="BIE8" s="516"/>
      <c r="BIF8" s="516"/>
      <c r="BIG8" s="516"/>
      <c r="BIH8" s="232" t="s">
        <v>665</v>
      </c>
      <c r="BII8" s="232" t="s">
        <v>1440</v>
      </c>
      <c r="BIJ8" s="516"/>
      <c r="BIK8" s="516"/>
      <c r="BIL8" s="516"/>
      <c r="BIM8" s="232" t="s">
        <v>665</v>
      </c>
      <c r="BIN8" s="232" t="s">
        <v>1440</v>
      </c>
      <c r="BIO8" s="516"/>
      <c r="BIP8" s="516"/>
      <c r="BIQ8" s="516"/>
      <c r="BIR8" s="232" t="s">
        <v>665</v>
      </c>
      <c r="BIS8" s="232" t="s">
        <v>1440</v>
      </c>
      <c r="BIT8" s="516"/>
      <c r="BIU8" s="516"/>
      <c r="BIV8" s="516"/>
      <c r="BIW8" s="232" t="s">
        <v>665</v>
      </c>
      <c r="BIX8" s="232" t="s">
        <v>1440</v>
      </c>
      <c r="BIY8" s="516"/>
      <c r="BIZ8" s="516"/>
      <c r="BJA8" s="516"/>
      <c r="BJB8" s="232" t="s">
        <v>665</v>
      </c>
      <c r="BJC8" s="232" t="s">
        <v>1440</v>
      </c>
      <c r="BJD8" s="516"/>
      <c r="BJE8" s="516"/>
      <c r="BJF8" s="516"/>
      <c r="BJG8" s="232" t="s">
        <v>665</v>
      </c>
      <c r="BJH8" s="232" t="s">
        <v>1440</v>
      </c>
      <c r="BJI8" s="516"/>
      <c r="BJJ8" s="516"/>
      <c r="BJK8" s="516"/>
      <c r="BJL8" s="232" t="s">
        <v>665</v>
      </c>
      <c r="BJM8" s="232" t="s">
        <v>1440</v>
      </c>
      <c r="BJN8" s="516"/>
      <c r="BJO8" s="516"/>
      <c r="BJP8" s="516"/>
      <c r="BJQ8" s="232" t="s">
        <v>665</v>
      </c>
      <c r="BJR8" s="232" t="s">
        <v>1440</v>
      </c>
      <c r="BJS8" s="516"/>
      <c r="BJT8" s="516"/>
      <c r="BJU8" s="516"/>
      <c r="BJV8" s="232" t="s">
        <v>665</v>
      </c>
      <c r="BJW8" s="232" t="s">
        <v>1440</v>
      </c>
      <c r="BJX8" s="516"/>
      <c r="BJY8" s="516"/>
      <c r="BJZ8" s="516"/>
      <c r="BKA8" s="232" t="s">
        <v>665</v>
      </c>
      <c r="BKB8" s="232" t="s">
        <v>1440</v>
      </c>
      <c r="BKC8" s="516"/>
      <c r="BKD8" s="516"/>
      <c r="BKE8" s="516"/>
      <c r="BKF8" s="232" t="s">
        <v>665</v>
      </c>
      <c r="BKG8" s="232" t="s">
        <v>1440</v>
      </c>
      <c r="BKH8" s="516"/>
      <c r="BKI8" s="516"/>
      <c r="BKJ8" s="516"/>
      <c r="BKK8" s="232" t="s">
        <v>665</v>
      </c>
      <c r="BKL8" s="232" t="s">
        <v>1440</v>
      </c>
      <c r="BKM8" s="516"/>
      <c r="BKN8" s="516"/>
      <c r="BKO8" s="516"/>
      <c r="BKP8" s="232" t="s">
        <v>665</v>
      </c>
      <c r="BKQ8" s="232" t="s">
        <v>1440</v>
      </c>
      <c r="BKR8" s="516"/>
      <c r="BKS8" s="516"/>
      <c r="BKT8" s="516"/>
      <c r="BKU8" s="232" t="s">
        <v>665</v>
      </c>
      <c r="BKV8" s="232" t="s">
        <v>1440</v>
      </c>
      <c r="BKW8" s="516"/>
      <c r="BKX8" s="516"/>
      <c r="BKY8" s="516"/>
      <c r="BKZ8" s="232" t="s">
        <v>665</v>
      </c>
      <c r="BLA8" s="232" t="s">
        <v>1440</v>
      </c>
      <c r="BLB8" s="516"/>
      <c r="BLC8" s="516"/>
      <c r="BLD8" s="516"/>
      <c r="BLE8" s="232" t="s">
        <v>665</v>
      </c>
      <c r="BLF8" s="232" t="s">
        <v>1440</v>
      </c>
      <c r="BLG8" s="516"/>
      <c r="BLH8" s="516"/>
      <c r="BLI8" s="516"/>
      <c r="BLJ8" s="232" t="s">
        <v>665</v>
      </c>
      <c r="BLK8" s="232" t="s">
        <v>1440</v>
      </c>
      <c r="BLL8" s="516"/>
      <c r="BLM8" s="516"/>
      <c r="BLN8" s="516"/>
      <c r="BLO8" s="232" t="s">
        <v>665</v>
      </c>
      <c r="BLP8" s="232" t="s">
        <v>1440</v>
      </c>
      <c r="BLQ8" s="516"/>
      <c r="BLR8" s="516"/>
      <c r="BLS8" s="516"/>
      <c r="BLT8" s="232" t="s">
        <v>665</v>
      </c>
      <c r="BLU8" s="232" t="s">
        <v>1440</v>
      </c>
      <c r="BLV8" s="516"/>
      <c r="BLW8" s="516"/>
      <c r="BLX8" s="516"/>
      <c r="BLY8" s="232" t="s">
        <v>665</v>
      </c>
      <c r="BLZ8" s="232" t="s">
        <v>1440</v>
      </c>
      <c r="BMA8" s="516"/>
      <c r="BMB8" s="516"/>
      <c r="BMC8" s="516"/>
      <c r="BMD8" s="232" t="s">
        <v>665</v>
      </c>
      <c r="BME8" s="232" t="s">
        <v>1440</v>
      </c>
      <c r="BMF8" s="516"/>
      <c r="BMG8" s="516"/>
      <c r="BMH8" s="516"/>
      <c r="BMI8" s="232" t="s">
        <v>665</v>
      </c>
      <c r="BMJ8" s="232" t="s">
        <v>1440</v>
      </c>
      <c r="BMK8" s="516"/>
      <c r="BML8" s="516"/>
      <c r="BMM8" s="516"/>
      <c r="BMN8" s="232" t="s">
        <v>665</v>
      </c>
      <c r="BMO8" s="232" t="s">
        <v>1440</v>
      </c>
      <c r="BMP8" s="516"/>
      <c r="BMQ8" s="516"/>
      <c r="BMR8" s="516"/>
      <c r="BMS8" s="232" t="s">
        <v>665</v>
      </c>
      <c r="BMT8" s="232" t="s">
        <v>1440</v>
      </c>
      <c r="BMU8" s="516"/>
      <c r="BMV8" s="516"/>
      <c r="BMW8" s="516"/>
      <c r="BMX8" s="232" t="s">
        <v>665</v>
      </c>
      <c r="BMY8" s="232" t="s">
        <v>1440</v>
      </c>
      <c r="BMZ8" s="516"/>
      <c r="BNA8" s="516"/>
      <c r="BNB8" s="516"/>
      <c r="BNC8" s="232" t="s">
        <v>665</v>
      </c>
      <c r="BND8" s="232" t="s">
        <v>1440</v>
      </c>
      <c r="BNE8" s="516"/>
      <c r="BNF8" s="516"/>
      <c r="BNG8" s="516"/>
      <c r="BNH8" s="232" t="s">
        <v>665</v>
      </c>
      <c r="BNI8" s="232" t="s">
        <v>1440</v>
      </c>
      <c r="BNJ8" s="516"/>
      <c r="BNK8" s="516"/>
      <c r="BNL8" s="516"/>
      <c r="BNM8" s="232" t="s">
        <v>665</v>
      </c>
      <c r="BNN8" s="232" t="s">
        <v>1440</v>
      </c>
      <c r="BNO8" s="516"/>
      <c r="BNP8" s="516"/>
      <c r="BNQ8" s="516"/>
      <c r="BNR8" s="232" t="s">
        <v>665</v>
      </c>
      <c r="BNS8" s="232" t="s">
        <v>1440</v>
      </c>
      <c r="BNT8" s="516"/>
      <c r="BNU8" s="516"/>
      <c r="BNV8" s="516"/>
      <c r="BNW8" s="232" t="s">
        <v>665</v>
      </c>
      <c r="BNX8" s="232" t="s">
        <v>1440</v>
      </c>
      <c r="BNY8" s="516"/>
      <c r="BNZ8" s="516"/>
      <c r="BOA8" s="516"/>
      <c r="BOB8" s="232" t="s">
        <v>665</v>
      </c>
      <c r="BOC8" s="232" t="s">
        <v>1440</v>
      </c>
      <c r="BOD8" s="516"/>
      <c r="BOE8" s="516"/>
      <c r="BOF8" s="516"/>
      <c r="BOG8" s="232" t="s">
        <v>665</v>
      </c>
      <c r="BOH8" s="232" t="s">
        <v>1440</v>
      </c>
      <c r="BOI8" s="516"/>
      <c r="BOJ8" s="516"/>
      <c r="BOK8" s="516"/>
      <c r="BOL8" s="232" t="s">
        <v>665</v>
      </c>
      <c r="BOM8" s="232" t="s">
        <v>1440</v>
      </c>
      <c r="BON8" s="516"/>
      <c r="BOO8" s="516"/>
      <c r="BOP8" s="516"/>
      <c r="BOQ8" s="232" t="s">
        <v>665</v>
      </c>
      <c r="BOR8" s="232" t="s">
        <v>1440</v>
      </c>
      <c r="BOS8" s="516"/>
      <c r="BOT8" s="516"/>
      <c r="BOU8" s="516"/>
      <c r="BOV8" s="232" t="s">
        <v>665</v>
      </c>
      <c r="BOW8" s="232" t="s">
        <v>1440</v>
      </c>
      <c r="BOX8" s="516"/>
      <c r="BOY8" s="516"/>
      <c r="BOZ8" s="516"/>
      <c r="BPA8" s="232" t="s">
        <v>665</v>
      </c>
      <c r="BPB8" s="232" t="s">
        <v>1440</v>
      </c>
      <c r="BPC8" s="516"/>
      <c r="BPD8" s="516"/>
      <c r="BPE8" s="516"/>
      <c r="BPF8" s="232" t="s">
        <v>665</v>
      </c>
      <c r="BPG8" s="232" t="s">
        <v>1440</v>
      </c>
      <c r="BPH8" s="516"/>
      <c r="BPI8" s="516"/>
      <c r="BPJ8" s="516"/>
      <c r="BPK8" s="232" t="s">
        <v>665</v>
      </c>
      <c r="BPL8" s="232" t="s">
        <v>1440</v>
      </c>
      <c r="BPM8" s="516"/>
      <c r="BPN8" s="516"/>
      <c r="BPO8" s="516"/>
      <c r="BPP8" s="232" t="s">
        <v>665</v>
      </c>
      <c r="BPQ8" s="232" t="s">
        <v>1440</v>
      </c>
      <c r="BPR8" s="516"/>
      <c r="BPS8" s="516"/>
      <c r="BPT8" s="516"/>
      <c r="BPU8" s="232" t="s">
        <v>665</v>
      </c>
      <c r="BPV8" s="232" t="s">
        <v>1440</v>
      </c>
      <c r="BPW8" s="516"/>
      <c r="BPX8" s="516"/>
      <c r="BPY8" s="516"/>
      <c r="BPZ8" s="232" t="s">
        <v>665</v>
      </c>
      <c r="BQA8" s="232" t="s">
        <v>1440</v>
      </c>
      <c r="BQB8" s="516"/>
      <c r="BQC8" s="516"/>
      <c r="BQD8" s="516"/>
      <c r="BQE8" s="232" t="s">
        <v>665</v>
      </c>
      <c r="BQF8" s="232" t="s">
        <v>1440</v>
      </c>
      <c r="BQG8" s="516"/>
      <c r="BQH8" s="516"/>
      <c r="BQI8" s="516"/>
      <c r="BQJ8" s="232" t="s">
        <v>665</v>
      </c>
      <c r="BQK8" s="232" t="s">
        <v>1440</v>
      </c>
      <c r="BQL8" s="516"/>
      <c r="BQM8" s="516"/>
      <c r="BQN8" s="516"/>
      <c r="BQO8" s="232" t="s">
        <v>665</v>
      </c>
      <c r="BQP8" s="232" t="s">
        <v>1440</v>
      </c>
      <c r="BQQ8" s="516"/>
      <c r="BQR8" s="516"/>
      <c r="BQS8" s="516"/>
      <c r="BQT8" s="232" t="s">
        <v>665</v>
      </c>
      <c r="BQU8" s="232" t="s">
        <v>1440</v>
      </c>
      <c r="BQV8" s="516"/>
      <c r="BQW8" s="516"/>
      <c r="BQX8" s="516"/>
      <c r="BQY8" s="232" t="s">
        <v>665</v>
      </c>
      <c r="BQZ8" s="232" t="s">
        <v>1440</v>
      </c>
      <c r="BRA8" s="516"/>
      <c r="BRB8" s="516"/>
      <c r="BRC8" s="516"/>
      <c r="BRD8" s="232" t="s">
        <v>665</v>
      </c>
      <c r="BRE8" s="232" t="s">
        <v>1440</v>
      </c>
      <c r="BRF8" s="516"/>
      <c r="BRG8" s="516"/>
      <c r="BRH8" s="516"/>
      <c r="BRI8" s="232" t="s">
        <v>665</v>
      </c>
      <c r="BRJ8" s="232" t="s">
        <v>1440</v>
      </c>
      <c r="BRK8" s="516"/>
      <c r="BRL8" s="516"/>
      <c r="BRM8" s="516"/>
      <c r="BRN8" s="232" t="s">
        <v>665</v>
      </c>
      <c r="BRO8" s="232" t="s">
        <v>1440</v>
      </c>
      <c r="BRP8" s="516"/>
      <c r="BRQ8" s="516"/>
      <c r="BRR8" s="516"/>
      <c r="BRS8" s="232" t="s">
        <v>665</v>
      </c>
      <c r="BRT8" s="232" t="s">
        <v>1440</v>
      </c>
      <c r="BRU8" s="516"/>
      <c r="BRV8" s="516"/>
      <c r="BRW8" s="516"/>
      <c r="BRX8" s="232" t="s">
        <v>665</v>
      </c>
      <c r="BRY8" s="232" t="s">
        <v>1440</v>
      </c>
      <c r="BRZ8" s="516"/>
      <c r="BSA8" s="516"/>
      <c r="BSB8" s="516"/>
      <c r="BSC8" s="232" t="s">
        <v>665</v>
      </c>
      <c r="BSD8" s="232" t="s">
        <v>1440</v>
      </c>
      <c r="BSE8" s="516"/>
      <c r="BSF8" s="516"/>
      <c r="BSG8" s="516"/>
      <c r="BSH8" s="232" t="s">
        <v>665</v>
      </c>
      <c r="BSI8" s="232" t="s">
        <v>1440</v>
      </c>
      <c r="BSJ8" s="516"/>
      <c r="BSK8" s="516"/>
      <c r="BSL8" s="516"/>
      <c r="BSM8" s="232" t="s">
        <v>665</v>
      </c>
      <c r="BSN8" s="232" t="s">
        <v>1440</v>
      </c>
      <c r="BSO8" s="516"/>
      <c r="BSP8" s="516"/>
      <c r="BSQ8" s="516"/>
      <c r="BSR8" s="232" t="s">
        <v>665</v>
      </c>
      <c r="BSS8" s="232" t="s">
        <v>1440</v>
      </c>
      <c r="BST8" s="516"/>
      <c r="BSU8" s="516"/>
      <c r="BSV8" s="516"/>
      <c r="BSW8" s="232" t="s">
        <v>665</v>
      </c>
      <c r="BSX8" s="232" t="s">
        <v>1440</v>
      </c>
      <c r="BSY8" s="516"/>
      <c r="BSZ8" s="516"/>
      <c r="BTA8" s="516"/>
      <c r="BTB8" s="232" t="s">
        <v>665</v>
      </c>
      <c r="BTC8" s="232" t="s">
        <v>1440</v>
      </c>
      <c r="BTD8" s="516"/>
      <c r="BTE8" s="516"/>
      <c r="BTF8" s="516"/>
      <c r="BTG8" s="232" t="s">
        <v>665</v>
      </c>
      <c r="BTH8" s="232" t="s">
        <v>1440</v>
      </c>
      <c r="BTI8" s="516"/>
      <c r="BTJ8" s="516"/>
      <c r="BTK8" s="516"/>
      <c r="BTL8" s="232" t="s">
        <v>665</v>
      </c>
      <c r="BTM8" s="232" t="s">
        <v>1440</v>
      </c>
      <c r="BTN8" s="516"/>
      <c r="BTO8" s="516"/>
      <c r="BTP8" s="516"/>
      <c r="BTQ8" s="232" t="s">
        <v>665</v>
      </c>
      <c r="BTR8" s="232" t="s">
        <v>1440</v>
      </c>
      <c r="BTS8" s="516"/>
      <c r="BTT8" s="516"/>
      <c r="BTU8" s="516"/>
      <c r="BTV8" s="232" t="s">
        <v>665</v>
      </c>
      <c r="BTW8" s="232" t="s">
        <v>1440</v>
      </c>
      <c r="BTX8" s="516"/>
      <c r="BTY8" s="516"/>
      <c r="BTZ8" s="516"/>
      <c r="BUA8" s="232" t="s">
        <v>665</v>
      </c>
      <c r="BUB8" s="232" t="s">
        <v>1440</v>
      </c>
      <c r="BUC8" s="516"/>
      <c r="BUD8" s="516"/>
      <c r="BUE8" s="516"/>
      <c r="BUF8" s="232" t="s">
        <v>665</v>
      </c>
      <c r="BUG8" s="232" t="s">
        <v>1440</v>
      </c>
      <c r="BUH8" s="516"/>
      <c r="BUI8" s="516"/>
      <c r="BUJ8" s="516"/>
      <c r="BUK8" s="232" t="s">
        <v>665</v>
      </c>
      <c r="BUL8" s="232" t="s">
        <v>1440</v>
      </c>
      <c r="BUM8" s="516"/>
      <c r="BUN8" s="516"/>
      <c r="BUO8" s="516"/>
      <c r="BUP8" s="232" t="s">
        <v>665</v>
      </c>
      <c r="BUQ8" s="232" t="s">
        <v>1440</v>
      </c>
      <c r="BUR8" s="516"/>
      <c r="BUS8" s="516"/>
      <c r="BUT8" s="516"/>
      <c r="BUU8" s="232" t="s">
        <v>665</v>
      </c>
      <c r="BUV8" s="232" t="s">
        <v>1440</v>
      </c>
      <c r="BUW8" s="516"/>
      <c r="BUX8" s="516"/>
      <c r="BUY8" s="516"/>
      <c r="BUZ8" s="232" t="s">
        <v>665</v>
      </c>
      <c r="BVA8" s="232" t="s">
        <v>1440</v>
      </c>
      <c r="BVB8" s="516"/>
      <c r="BVC8" s="516"/>
      <c r="BVD8" s="516"/>
      <c r="BVE8" s="232" t="s">
        <v>665</v>
      </c>
      <c r="BVF8" s="232" t="s">
        <v>1440</v>
      </c>
      <c r="BVG8" s="516"/>
      <c r="BVH8" s="516"/>
      <c r="BVI8" s="516"/>
      <c r="BVJ8" s="232" t="s">
        <v>665</v>
      </c>
      <c r="BVK8" s="232" t="s">
        <v>1440</v>
      </c>
      <c r="BVL8" s="516"/>
      <c r="BVM8" s="516"/>
      <c r="BVN8" s="516"/>
      <c r="BVO8" s="232" t="s">
        <v>665</v>
      </c>
      <c r="BVP8" s="232" t="s">
        <v>1440</v>
      </c>
      <c r="BVQ8" s="516"/>
      <c r="BVR8" s="516"/>
      <c r="BVS8" s="516"/>
      <c r="BVT8" s="232" t="s">
        <v>665</v>
      </c>
      <c r="BVU8" s="232" t="s">
        <v>1440</v>
      </c>
      <c r="BVV8" s="516"/>
      <c r="BVW8" s="516"/>
      <c r="BVX8" s="516"/>
      <c r="BVY8" s="232" t="s">
        <v>665</v>
      </c>
      <c r="BVZ8" s="232" t="s">
        <v>1440</v>
      </c>
      <c r="BWA8" s="516"/>
      <c r="BWB8" s="516"/>
      <c r="BWC8" s="516"/>
      <c r="BWD8" s="232" t="s">
        <v>665</v>
      </c>
      <c r="BWE8" s="232" t="s">
        <v>1440</v>
      </c>
      <c r="BWF8" s="516"/>
      <c r="BWG8" s="516"/>
      <c r="BWH8" s="516"/>
      <c r="BWI8" s="232" t="s">
        <v>665</v>
      </c>
      <c r="BWJ8" s="232" t="s">
        <v>1440</v>
      </c>
      <c r="BWK8" s="516"/>
      <c r="BWL8" s="516"/>
      <c r="BWM8" s="516"/>
      <c r="BWN8" s="232" t="s">
        <v>665</v>
      </c>
      <c r="BWO8" s="232" t="s">
        <v>1440</v>
      </c>
      <c r="BWP8" s="516"/>
      <c r="BWQ8" s="516"/>
      <c r="BWR8" s="516"/>
      <c r="BWS8" s="232" t="s">
        <v>665</v>
      </c>
      <c r="BWT8" s="232" t="s">
        <v>1440</v>
      </c>
      <c r="BWU8" s="516"/>
      <c r="BWV8" s="516"/>
      <c r="BWW8" s="516"/>
      <c r="BWX8" s="232" t="s">
        <v>665</v>
      </c>
      <c r="BWY8" s="232" t="s">
        <v>1440</v>
      </c>
      <c r="BWZ8" s="516"/>
      <c r="BXA8" s="516"/>
      <c r="BXB8" s="516"/>
      <c r="BXC8" s="232" t="s">
        <v>665</v>
      </c>
      <c r="BXD8" s="232" t="s">
        <v>1440</v>
      </c>
      <c r="BXE8" s="516"/>
      <c r="BXF8" s="516"/>
      <c r="BXG8" s="516"/>
      <c r="BXH8" s="232" t="s">
        <v>665</v>
      </c>
      <c r="BXI8" s="232" t="s">
        <v>1440</v>
      </c>
      <c r="BXJ8" s="516"/>
      <c r="BXK8" s="516"/>
      <c r="BXL8" s="516"/>
      <c r="BXM8" s="232" t="s">
        <v>665</v>
      </c>
      <c r="BXN8" s="232" t="s">
        <v>1440</v>
      </c>
      <c r="BXO8" s="516"/>
      <c r="BXP8" s="516"/>
      <c r="BXQ8" s="516"/>
      <c r="BXR8" s="232" t="s">
        <v>665</v>
      </c>
      <c r="BXS8" s="232" t="s">
        <v>1440</v>
      </c>
      <c r="BXT8" s="516"/>
      <c r="BXU8" s="516"/>
      <c r="BXV8" s="516"/>
      <c r="BXW8" s="232" t="s">
        <v>665</v>
      </c>
      <c r="BXX8" s="232" t="s">
        <v>1440</v>
      </c>
      <c r="BXY8" s="516"/>
      <c r="BXZ8" s="516"/>
      <c r="BYA8" s="516"/>
      <c r="BYB8" s="232" t="s">
        <v>665</v>
      </c>
      <c r="BYC8" s="232" t="s">
        <v>1440</v>
      </c>
      <c r="BYD8" s="516"/>
      <c r="BYE8" s="516"/>
      <c r="BYF8" s="516"/>
      <c r="BYG8" s="232" t="s">
        <v>665</v>
      </c>
      <c r="BYH8" s="232" t="s">
        <v>1440</v>
      </c>
      <c r="BYI8" s="516"/>
      <c r="BYJ8" s="516"/>
      <c r="BYK8" s="516"/>
      <c r="BYL8" s="232" t="s">
        <v>665</v>
      </c>
      <c r="BYM8" s="232" t="s">
        <v>1440</v>
      </c>
      <c r="BYN8" s="516"/>
      <c r="BYO8" s="516"/>
      <c r="BYP8" s="516"/>
      <c r="BYQ8" s="232" t="s">
        <v>665</v>
      </c>
      <c r="BYR8" s="232" t="s">
        <v>1440</v>
      </c>
      <c r="BYS8" s="516"/>
      <c r="BYT8" s="516"/>
      <c r="BYU8" s="516"/>
      <c r="BYV8" s="232" t="s">
        <v>665</v>
      </c>
      <c r="BYW8" s="232" t="s">
        <v>1440</v>
      </c>
      <c r="BYX8" s="516"/>
      <c r="BYY8" s="516"/>
      <c r="BYZ8" s="516"/>
      <c r="BZA8" s="232" t="s">
        <v>665</v>
      </c>
      <c r="BZB8" s="232" t="s">
        <v>1440</v>
      </c>
      <c r="BZC8" s="516"/>
      <c r="BZD8" s="516"/>
      <c r="BZE8" s="516"/>
      <c r="BZF8" s="232" t="s">
        <v>665</v>
      </c>
      <c r="BZG8" s="232" t="s">
        <v>1440</v>
      </c>
      <c r="BZH8" s="516"/>
      <c r="BZI8" s="516"/>
      <c r="BZJ8" s="516"/>
      <c r="BZK8" s="232" t="s">
        <v>665</v>
      </c>
      <c r="BZL8" s="232" t="s">
        <v>1440</v>
      </c>
      <c r="BZM8" s="516"/>
      <c r="BZN8" s="516"/>
      <c r="BZO8" s="516"/>
      <c r="BZP8" s="232" t="s">
        <v>665</v>
      </c>
      <c r="BZQ8" s="232" t="s">
        <v>1440</v>
      </c>
      <c r="BZR8" s="516"/>
      <c r="BZS8" s="516"/>
      <c r="BZT8" s="516"/>
      <c r="BZU8" s="232" t="s">
        <v>665</v>
      </c>
      <c r="BZV8" s="232" t="s">
        <v>1440</v>
      </c>
      <c r="BZW8" s="516"/>
      <c r="BZX8" s="516"/>
      <c r="BZY8" s="516"/>
      <c r="BZZ8" s="232" t="s">
        <v>665</v>
      </c>
      <c r="CAA8" s="232" t="s">
        <v>1440</v>
      </c>
      <c r="CAB8" s="516"/>
      <c r="CAC8" s="516"/>
      <c r="CAD8" s="516"/>
      <c r="CAE8" s="232" t="s">
        <v>665</v>
      </c>
      <c r="CAF8" s="232" t="s">
        <v>1440</v>
      </c>
      <c r="CAG8" s="516"/>
      <c r="CAH8" s="516"/>
      <c r="CAI8" s="516"/>
      <c r="CAJ8" s="232" t="s">
        <v>665</v>
      </c>
      <c r="CAK8" s="232" t="s">
        <v>1440</v>
      </c>
      <c r="CAL8" s="516"/>
      <c r="CAM8" s="516"/>
      <c r="CAN8" s="516"/>
      <c r="CAO8" s="232" t="s">
        <v>665</v>
      </c>
      <c r="CAP8" s="232" t="s">
        <v>1440</v>
      </c>
      <c r="CAQ8" s="516"/>
      <c r="CAR8" s="516"/>
      <c r="CAS8" s="516"/>
      <c r="CAT8" s="232" t="s">
        <v>665</v>
      </c>
      <c r="CAU8" s="232" t="s">
        <v>1440</v>
      </c>
      <c r="CAV8" s="516"/>
      <c r="CAW8" s="516"/>
      <c r="CAX8" s="516"/>
      <c r="CAY8" s="232" t="s">
        <v>665</v>
      </c>
      <c r="CAZ8" s="232" t="s">
        <v>1440</v>
      </c>
      <c r="CBA8" s="516"/>
      <c r="CBB8" s="516"/>
      <c r="CBC8" s="516"/>
      <c r="CBD8" s="232" t="s">
        <v>665</v>
      </c>
      <c r="CBE8" s="232" t="s">
        <v>1440</v>
      </c>
      <c r="CBF8" s="516"/>
      <c r="CBG8" s="516"/>
      <c r="CBH8" s="516"/>
      <c r="CBI8" s="232" t="s">
        <v>665</v>
      </c>
      <c r="CBJ8" s="232" t="s">
        <v>1440</v>
      </c>
      <c r="CBK8" s="516"/>
      <c r="CBL8" s="516"/>
      <c r="CBM8" s="516"/>
      <c r="CBN8" s="232" t="s">
        <v>665</v>
      </c>
      <c r="CBO8" s="232" t="s">
        <v>1440</v>
      </c>
      <c r="CBP8" s="516"/>
      <c r="CBQ8" s="516"/>
      <c r="CBR8" s="516"/>
      <c r="CBS8" s="232" t="s">
        <v>665</v>
      </c>
      <c r="CBT8" s="232" t="s">
        <v>1440</v>
      </c>
      <c r="CBU8" s="516"/>
      <c r="CBV8" s="516"/>
      <c r="CBW8" s="516"/>
      <c r="CBX8" s="232" t="s">
        <v>665</v>
      </c>
      <c r="CBY8" s="232" t="s">
        <v>1440</v>
      </c>
      <c r="CBZ8" s="516"/>
      <c r="CCA8" s="516"/>
      <c r="CCB8" s="516"/>
      <c r="CCC8" s="232" t="s">
        <v>665</v>
      </c>
      <c r="CCD8" s="232" t="s">
        <v>1440</v>
      </c>
      <c r="CCE8" s="516"/>
      <c r="CCF8" s="516"/>
      <c r="CCG8" s="516"/>
      <c r="CCH8" s="232" t="s">
        <v>665</v>
      </c>
      <c r="CCI8" s="232" t="s">
        <v>1440</v>
      </c>
      <c r="CCJ8" s="516"/>
      <c r="CCK8" s="516"/>
      <c r="CCL8" s="516"/>
      <c r="CCM8" s="232" t="s">
        <v>665</v>
      </c>
      <c r="CCN8" s="232" t="s">
        <v>1440</v>
      </c>
      <c r="CCO8" s="516"/>
      <c r="CCP8" s="516"/>
      <c r="CCQ8" s="516"/>
      <c r="CCR8" s="232" t="s">
        <v>665</v>
      </c>
      <c r="CCS8" s="232" t="s">
        <v>1440</v>
      </c>
      <c r="CCT8" s="516"/>
      <c r="CCU8" s="516"/>
      <c r="CCV8" s="516"/>
      <c r="CCW8" s="232" t="s">
        <v>665</v>
      </c>
      <c r="CCX8" s="232" t="s">
        <v>1440</v>
      </c>
      <c r="CCY8" s="516"/>
      <c r="CCZ8" s="516"/>
      <c r="CDA8" s="516"/>
      <c r="CDB8" s="232" t="s">
        <v>665</v>
      </c>
      <c r="CDC8" s="232" t="s">
        <v>1440</v>
      </c>
      <c r="CDD8" s="516"/>
      <c r="CDE8" s="516"/>
      <c r="CDF8" s="516"/>
      <c r="CDG8" s="232" t="s">
        <v>665</v>
      </c>
      <c r="CDH8" s="232" t="s">
        <v>1440</v>
      </c>
      <c r="CDI8" s="516"/>
      <c r="CDJ8" s="516"/>
      <c r="CDK8" s="516"/>
      <c r="CDL8" s="232" t="s">
        <v>665</v>
      </c>
      <c r="CDM8" s="232" t="s">
        <v>1440</v>
      </c>
      <c r="CDN8" s="516"/>
      <c r="CDO8" s="516"/>
      <c r="CDP8" s="516"/>
      <c r="CDQ8" s="232" t="s">
        <v>665</v>
      </c>
      <c r="CDR8" s="232" t="s">
        <v>1440</v>
      </c>
      <c r="CDS8" s="516"/>
      <c r="CDT8" s="516"/>
      <c r="CDU8" s="516"/>
      <c r="CDV8" s="232" t="s">
        <v>665</v>
      </c>
      <c r="CDW8" s="232" t="s">
        <v>1440</v>
      </c>
      <c r="CDX8" s="516"/>
      <c r="CDY8" s="516"/>
      <c r="CDZ8" s="516"/>
      <c r="CEA8" s="232" t="s">
        <v>665</v>
      </c>
      <c r="CEB8" s="232" t="s">
        <v>1440</v>
      </c>
      <c r="CEC8" s="516"/>
      <c r="CED8" s="516"/>
      <c r="CEE8" s="516"/>
      <c r="CEF8" s="232" t="s">
        <v>665</v>
      </c>
      <c r="CEG8" s="232" t="s">
        <v>1440</v>
      </c>
      <c r="CEH8" s="516"/>
      <c r="CEI8" s="516"/>
      <c r="CEJ8" s="516"/>
      <c r="CEK8" s="232" t="s">
        <v>665</v>
      </c>
      <c r="CEL8" s="232" t="s">
        <v>1440</v>
      </c>
      <c r="CEM8" s="516"/>
      <c r="CEN8" s="516"/>
      <c r="CEO8" s="516"/>
      <c r="CEP8" s="232" t="s">
        <v>665</v>
      </c>
      <c r="CEQ8" s="232" t="s">
        <v>1440</v>
      </c>
      <c r="CER8" s="516"/>
      <c r="CES8" s="516"/>
      <c r="CET8" s="516"/>
      <c r="CEU8" s="232" t="s">
        <v>665</v>
      </c>
      <c r="CEV8" s="232" t="s">
        <v>1440</v>
      </c>
      <c r="CEW8" s="516"/>
      <c r="CEX8" s="516"/>
      <c r="CEY8" s="516"/>
      <c r="CEZ8" s="232" t="s">
        <v>665</v>
      </c>
      <c r="CFA8" s="232" t="s">
        <v>1440</v>
      </c>
      <c r="CFB8" s="516"/>
      <c r="CFC8" s="516"/>
      <c r="CFD8" s="516"/>
      <c r="CFE8" s="232" t="s">
        <v>665</v>
      </c>
      <c r="CFF8" s="232" t="s">
        <v>1440</v>
      </c>
      <c r="CFG8" s="516"/>
      <c r="CFH8" s="516"/>
      <c r="CFI8" s="516"/>
      <c r="CFJ8" s="232" t="s">
        <v>665</v>
      </c>
      <c r="CFK8" s="232" t="s">
        <v>1440</v>
      </c>
      <c r="CFL8" s="516"/>
      <c r="CFM8" s="516"/>
      <c r="CFN8" s="516"/>
      <c r="CFO8" s="232" t="s">
        <v>665</v>
      </c>
      <c r="CFP8" s="232" t="s">
        <v>1440</v>
      </c>
      <c r="CFQ8" s="516"/>
      <c r="CFR8" s="516"/>
      <c r="CFS8" s="516"/>
      <c r="CFT8" s="232" t="s">
        <v>665</v>
      </c>
      <c r="CFU8" s="232" t="s">
        <v>1440</v>
      </c>
      <c r="CFV8" s="516"/>
      <c r="CFW8" s="516"/>
      <c r="CFX8" s="516"/>
      <c r="CFY8" s="232" t="s">
        <v>665</v>
      </c>
      <c r="CFZ8" s="232" t="s">
        <v>1440</v>
      </c>
      <c r="CGA8" s="516"/>
      <c r="CGB8" s="516"/>
      <c r="CGC8" s="516"/>
      <c r="CGD8" s="232" t="s">
        <v>665</v>
      </c>
      <c r="CGE8" s="232" t="s">
        <v>1440</v>
      </c>
      <c r="CGF8" s="516"/>
      <c r="CGG8" s="516"/>
      <c r="CGH8" s="516"/>
      <c r="CGI8" s="232" t="s">
        <v>665</v>
      </c>
      <c r="CGJ8" s="232" t="s">
        <v>1440</v>
      </c>
      <c r="CGK8" s="516"/>
      <c r="CGL8" s="516"/>
      <c r="CGM8" s="516"/>
      <c r="CGN8" s="232" t="s">
        <v>665</v>
      </c>
      <c r="CGO8" s="232" t="s">
        <v>1440</v>
      </c>
      <c r="CGP8" s="516"/>
      <c r="CGQ8" s="516"/>
      <c r="CGR8" s="516"/>
      <c r="CGS8" s="232" t="s">
        <v>665</v>
      </c>
      <c r="CGT8" s="232" t="s">
        <v>1440</v>
      </c>
      <c r="CGU8" s="516"/>
      <c r="CGV8" s="516"/>
      <c r="CGW8" s="516"/>
      <c r="CGX8" s="232" t="s">
        <v>665</v>
      </c>
      <c r="CGY8" s="232" t="s">
        <v>1440</v>
      </c>
      <c r="CGZ8" s="516"/>
      <c r="CHA8" s="516"/>
      <c r="CHB8" s="516"/>
      <c r="CHC8" s="232" t="s">
        <v>665</v>
      </c>
      <c r="CHD8" s="232" t="s">
        <v>1440</v>
      </c>
      <c r="CHE8" s="516"/>
      <c r="CHF8" s="516"/>
      <c r="CHG8" s="516"/>
      <c r="CHH8" s="232" t="s">
        <v>665</v>
      </c>
      <c r="CHI8" s="232" t="s">
        <v>1440</v>
      </c>
      <c r="CHJ8" s="516"/>
      <c r="CHK8" s="516"/>
      <c r="CHL8" s="516"/>
      <c r="CHM8" s="232" t="s">
        <v>665</v>
      </c>
      <c r="CHN8" s="232" t="s">
        <v>1440</v>
      </c>
      <c r="CHO8" s="516"/>
      <c r="CHP8" s="516"/>
      <c r="CHQ8" s="516"/>
      <c r="CHR8" s="232" t="s">
        <v>665</v>
      </c>
      <c r="CHS8" s="232" t="s">
        <v>1440</v>
      </c>
      <c r="CHT8" s="516"/>
      <c r="CHU8" s="516"/>
      <c r="CHV8" s="516"/>
      <c r="CHW8" s="232" t="s">
        <v>665</v>
      </c>
      <c r="CHX8" s="232" t="s">
        <v>1440</v>
      </c>
      <c r="CHY8" s="516"/>
      <c r="CHZ8" s="516"/>
      <c r="CIA8" s="516"/>
      <c r="CIB8" s="232" t="s">
        <v>665</v>
      </c>
      <c r="CIC8" s="232" t="s">
        <v>1440</v>
      </c>
      <c r="CID8" s="516"/>
      <c r="CIE8" s="516"/>
      <c r="CIF8" s="516"/>
      <c r="CIG8" s="232" t="s">
        <v>665</v>
      </c>
      <c r="CIH8" s="232" t="s">
        <v>1440</v>
      </c>
      <c r="CII8" s="516"/>
      <c r="CIJ8" s="516"/>
      <c r="CIK8" s="516"/>
      <c r="CIL8" s="232" t="s">
        <v>665</v>
      </c>
      <c r="CIM8" s="232" t="s">
        <v>1440</v>
      </c>
      <c r="CIN8" s="516"/>
      <c r="CIO8" s="516"/>
      <c r="CIP8" s="516"/>
      <c r="CIQ8" s="232" t="s">
        <v>665</v>
      </c>
      <c r="CIR8" s="232" t="s">
        <v>1440</v>
      </c>
      <c r="CIS8" s="516"/>
      <c r="CIT8" s="516"/>
      <c r="CIU8" s="516"/>
      <c r="CIV8" s="232" t="s">
        <v>665</v>
      </c>
      <c r="CIW8" s="232" t="s">
        <v>1440</v>
      </c>
      <c r="CIX8" s="516"/>
      <c r="CIY8" s="516"/>
      <c r="CIZ8" s="516"/>
      <c r="CJA8" s="232" t="s">
        <v>665</v>
      </c>
      <c r="CJB8" s="232" t="s">
        <v>1440</v>
      </c>
      <c r="CJC8" s="516"/>
      <c r="CJD8" s="516"/>
      <c r="CJE8" s="516"/>
      <c r="CJF8" s="232" t="s">
        <v>665</v>
      </c>
      <c r="CJG8" s="232" t="s">
        <v>1440</v>
      </c>
      <c r="CJH8" s="516"/>
      <c r="CJI8" s="516"/>
      <c r="CJJ8" s="516"/>
      <c r="CJK8" s="232" t="s">
        <v>665</v>
      </c>
      <c r="CJL8" s="232" t="s">
        <v>1440</v>
      </c>
      <c r="CJM8" s="516"/>
      <c r="CJN8" s="516"/>
      <c r="CJO8" s="516"/>
      <c r="CJP8" s="232" t="s">
        <v>665</v>
      </c>
      <c r="CJQ8" s="232" t="s">
        <v>1440</v>
      </c>
      <c r="CJR8" s="516"/>
      <c r="CJS8" s="516"/>
      <c r="CJT8" s="516"/>
      <c r="CJU8" s="232" t="s">
        <v>665</v>
      </c>
      <c r="CJV8" s="232" t="s">
        <v>1440</v>
      </c>
      <c r="CJW8" s="516"/>
      <c r="CJX8" s="516"/>
      <c r="CJY8" s="516"/>
      <c r="CJZ8" s="232" t="s">
        <v>665</v>
      </c>
      <c r="CKA8" s="232" t="s">
        <v>1440</v>
      </c>
      <c r="CKB8" s="516"/>
      <c r="CKC8" s="516"/>
      <c r="CKD8" s="516"/>
      <c r="CKE8" s="232" t="s">
        <v>665</v>
      </c>
      <c r="CKF8" s="232" t="s">
        <v>1440</v>
      </c>
      <c r="CKG8" s="516"/>
      <c r="CKH8" s="516"/>
      <c r="CKI8" s="516"/>
      <c r="CKJ8" s="232" t="s">
        <v>665</v>
      </c>
      <c r="CKK8" s="232" t="s">
        <v>1440</v>
      </c>
      <c r="CKL8" s="516"/>
      <c r="CKM8" s="516"/>
      <c r="CKN8" s="516"/>
      <c r="CKO8" s="232" t="s">
        <v>665</v>
      </c>
      <c r="CKP8" s="232" t="s">
        <v>1440</v>
      </c>
      <c r="CKQ8" s="516"/>
      <c r="CKR8" s="516"/>
      <c r="CKS8" s="516"/>
      <c r="CKT8" s="232" t="s">
        <v>665</v>
      </c>
      <c r="CKU8" s="232" t="s">
        <v>1440</v>
      </c>
      <c r="CKV8" s="516"/>
      <c r="CKW8" s="516"/>
      <c r="CKX8" s="516"/>
      <c r="CKY8" s="232" t="s">
        <v>665</v>
      </c>
      <c r="CKZ8" s="232" t="s">
        <v>1440</v>
      </c>
      <c r="CLA8" s="516"/>
      <c r="CLB8" s="516"/>
      <c r="CLC8" s="516"/>
      <c r="CLD8" s="232" t="s">
        <v>665</v>
      </c>
      <c r="CLE8" s="232" t="s">
        <v>1440</v>
      </c>
      <c r="CLF8" s="516"/>
      <c r="CLG8" s="516"/>
      <c r="CLH8" s="516"/>
      <c r="CLI8" s="232" t="s">
        <v>665</v>
      </c>
      <c r="CLJ8" s="232" t="s">
        <v>1440</v>
      </c>
      <c r="CLK8" s="516"/>
      <c r="CLL8" s="516"/>
      <c r="CLM8" s="516"/>
      <c r="CLN8" s="232" t="s">
        <v>665</v>
      </c>
      <c r="CLO8" s="232" t="s">
        <v>1440</v>
      </c>
      <c r="CLP8" s="516"/>
      <c r="CLQ8" s="516"/>
      <c r="CLR8" s="516"/>
      <c r="CLS8" s="232" t="s">
        <v>665</v>
      </c>
      <c r="CLT8" s="232" t="s">
        <v>1440</v>
      </c>
      <c r="CLU8" s="516"/>
      <c r="CLV8" s="516"/>
      <c r="CLW8" s="516"/>
      <c r="CLX8" s="232" t="s">
        <v>665</v>
      </c>
      <c r="CLY8" s="232" t="s">
        <v>1440</v>
      </c>
      <c r="CLZ8" s="516"/>
      <c r="CMA8" s="516"/>
      <c r="CMB8" s="516"/>
      <c r="CMC8" s="232" t="s">
        <v>665</v>
      </c>
      <c r="CMD8" s="232" t="s">
        <v>1440</v>
      </c>
      <c r="CME8" s="516"/>
      <c r="CMF8" s="516"/>
      <c r="CMG8" s="516"/>
      <c r="CMH8" s="232" t="s">
        <v>665</v>
      </c>
      <c r="CMI8" s="232" t="s">
        <v>1440</v>
      </c>
      <c r="CMJ8" s="516"/>
      <c r="CMK8" s="516"/>
      <c r="CML8" s="516"/>
      <c r="CMM8" s="232" t="s">
        <v>665</v>
      </c>
      <c r="CMN8" s="232" t="s">
        <v>1440</v>
      </c>
      <c r="CMO8" s="516"/>
      <c r="CMP8" s="516"/>
      <c r="CMQ8" s="516"/>
      <c r="CMR8" s="232" t="s">
        <v>665</v>
      </c>
      <c r="CMS8" s="232" t="s">
        <v>1440</v>
      </c>
      <c r="CMT8" s="516"/>
      <c r="CMU8" s="516"/>
      <c r="CMV8" s="516"/>
      <c r="CMW8" s="232" t="s">
        <v>665</v>
      </c>
      <c r="CMX8" s="232" t="s">
        <v>1440</v>
      </c>
      <c r="CMY8" s="516"/>
      <c r="CMZ8" s="516"/>
      <c r="CNA8" s="516"/>
      <c r="CNB8" s="232" t="s">
        <v>665</v>
      </c>
      <c r="CNC8" s="232" t="s">
        <v>1440</v>
      </c>
      <c r="CND8" s="516"/>
      <c r="CNE8" s="516"/>
      <c r="CNF8" s="516"/>
      <c r="CNG8" s="232" t="s">
        <v>665</v>
      </c>
      <c r="CNH8" s="232" t="s">
        <v>1440</v>
      </c>
      <c r="CNI8" s="516"/>
      <c r="CNJ8" s="516"/>
      <c r="CNK8" s="516"/>
      <c r="CNL8" s="232" t="s">
        <v>665</v>
      </c>
      <c r="CNM8" s="232" t="s">
        <v>1440</v>
      </c>
      <c r="CNN8" s="516"/>
      <c r="CNO8" s="516"/>
      <c r="CNP8" s="516"/>
      <c r="CNQ8" s="232" t="s">
        <v>665</v>
      </c>
      <c r="CNR8" s="232" t="s">
        <v>1440</v>
      </c>
      <c r="CNS8" s="516"/>
      <c r="CNT8" s="516"/>
      <c r="CNU8" s="516"/>
      <c r="CNV8" s="232" t="s">
        <v>665</v>
      </c>
      <c r="CNW8" s="232" t="s">
        <v>1440</v>
      </c>
      <c r="CNX8" s="516"/>
      <c r="CNY8" s="516"/>
      <c r="CNZ8" s="516"/>
      <c r="COA8" s="232" t="s">
        <v>665</v>
      </c>
      <c r="COB8" s="232" t="s">
        <v>1440</v>
      </c>
      <c r="COC8" s="516"/>
      <c r="COD8" s="516"/>
      <c r="COE8" s="516"/>
      <c r="COF8" s="232" t="s">
        <v>665</v>
      </c>
      <c r="COG8" s="232" t="s">
        <v>1440</v>
      </c>
      <c r="COH8" s="516"/>
      <c r="COI8" s="516"/>
      <c r="COJ8" s="516"/>
      <c r="COK8" s="232" t="s">
        <v>665</v>
      </c>
      <c r="COL8" s="232" t="s">
        <v>1440</v>
      </c>
      <c r="COM8" s="516"/>
      <c r="CON8" s="516"/>
      <c r="COO8" s="516"/>
      <c r="COP8" s="232" t="s">
        <v>665</v>
      </c>
      <c r="COQ8" s="232" t="s">
        <v>1440</v>
      </c>
      <c r="COR8" s="516"/>
      <c r="COS8" s="516"/>
      <c r="COT8" s="516"/>
      <c r="COU8" s="232" t="s">
        <v>665</v>
      </c>
      <c r="COV8" s="232" t="s">
        <v>1440</v>
      </c>
      <c r="COW8" s="516"/>
      <c r="COX8" s="516"/>
      <c r="COY8" s="516"/>
      <c r="COZ8" s="232" t="s">
        <v>665</v>
      </c>
      <c r="CPA8" s="232" t="s">
        <v>1440</v>
      </c>
      <c r="CPB8" s="516"/>
      <c r="CPC8" s="516"/>
      <c r="CPD8" s="516"/>
      <c r="CPE8" s="232" t="s">
        <v>665</v>
      </c>
      <c r="CPF8" s="232" t="s">
        <v>1440</v>
      </c>
      <c r="CPG8" s="516"/>
      <c r="CPH8" s="516"/>
      <c r="CPI8" s="516"/>
      <c r="CPJ8" s="232" t="s">
        <v>665</v>
      </c>
      <c r="CPK8" s="232" t="s">
        <v>1440</v>
      </c>
      <c r="CPL8" s="516"/>
      <c r="CPM8" s="516"/>
      <c r="CPN8" s="516"/>
      <c r="CPO8" s="232" t="s">
        <v>665</v>
      </c>
      <c r="CPP8" s="232" t="s">
        <v>1440</v>
      </c>
      <c r="CPQ8" s="516"/>
      <c r="CPR8" s="516"/>
      <c r="CPS8" s="516"/>
      <c r="CPT8" s="232" t="s">
        <v>665</v>
      </c>
      <c r="CPU8" s="232" t="s">
        <v>1440</v>
      </c>
      <c r="CPV8" s="516"/>
      <c r="CPW8" s="516"/>
      <c r="CPX8" s="516"/>
      <c r="CPY8" s="232" t="s">
        <v>665</v>
      </c>
      <c r="CPZ8" s="232" t="s">
        <v>1440</v>
      </c>
      <c r="CQA8" s="516"/>
      <c r="CQB8" s="516"/>
      <c r="CQC8" s="516"/>
      <c r="CQD8" s="232" t="s">
        <v>665</v>
      </c>
      <c r="CQE8" s="232" t="s">
        <v>1440</v>
      </c>
      <c r="CQF8" s="516"/>
      <c r="CQG8" s="516"/>
      <c r="CQH8" s="516"/>
      <c r="CQI8" s="232" t="s">
        <v>665</v>
      </c>
      <c r="CQJ8" s="232" t="s">
        <v>1440</v>
      </c>
      <c r="CQK8" s="516"/>
      <c r="CQL8" s="516"/>
      <c r="CQM8" s="516"/>
      <c r="CQN8" s="232" t="s">
        <v>665</v>
      </c>
      <c r="CQO8" s="232" t="s">
        <v>1440</v>
      </c>
      <c r="CQP8" s="516"/>
      <c r="CQQ8" s="516"/>
      <c r="CQR8" s="516"/>
      <c r="CQS8" s="232" t="s">
        <v>665</v>
      </c>
      <c r="CQT8" s="232" t="s">
        <v>1440</v>
      </c>
      <c r="CQU8" s="516"/>
      <c r="CQV8" s="516"/>
      <c r="CQW8" s="516"/>
      <c r="CQX8" s="232" t="s">
        <v>665</v>
      </c>
      <c r="CQY8" s="232" t="s">
        <v>1440</v>
      </c>
      <c r="CQZ8" s="516"/>
      <c r="CRA8" s="516"/>
      <c r="CRB8" s="516"/>
      <c r="CRC8" s="232" t="s">
        <v>665</v>
      </c>
      <c r="CRD8" s="232" t="s">
        <v>1440</v>
      </c>
      <c r="CRE8" s="516"/>
      <c r="CRF8" s="516"/>
      <c r="CRG8" s="516"/>
      <c r="CRH8" s="232" t="s">
        <v>665</v>
      </c>
      <c r="CRI8" s="232" t="s">
        <v>1440</v>
      </c>
      <c r="CRJ8" s="516"/>
      <c r="CRK8" s="516"/>
      <c r="CRL8" s="516"/>
      <c r="CRM8" s="232" t="s">
        <v>665</v>
      </c>
      <c r="CRN8" s="232" t="s">
        <v>1440</v>
      </c>
      <c r="CRO8" s="516"/>
      <c r="CRP8" s="516"/>
      <c r="CRQ8" s="516"/>
      <c r="CRR8" s="232" t="s">
        <v>665</v>
      </c>
      <c r="CRS8" s="232" t="s">
        <v>1440</v>
      </c>
      <c r="CRT8" s="516"/>
      <c r="CRU8" s="516"/>
      <c r="CRV8" s="516"/>
      <c r="CRW8" s="232" t="s">
        <v>665</v>
      </c>
      <c r="CRX8" s="232" t="s">
        <v>1440</v>
      </c>
      <c r="CRY8" s="516"/>
      <c r="CRZ8" s="516"/>
      <c r="CSA8" s="516"/>
      <c r="CSB8" s="232" t="s">
        <v>665</v>
      </c>
      <c r="CSC8" s="232" t="s">
        <v>1440</v>
      </c>
      <c r="CSD8" s="516"/>
      <c r="CSE8" s="516"/>
      <c r="CSF8" s="516"/>
      <c r="CSG8" s="232" t="s">
        <v>665</v>
      </c>
      <c r="CSH8" s="232" t="s">
        <v>1440</v>
      </c>
      <c r="CSI8" s="516"/>
      <c r="CSJ8" s="516"/>
      <c r="CSK8" s="516"/>
      <c r="CSL8" s="232" t="s">
        <v>665</v>
      </c>
      <c r="CSM8" s="232" t="s">
        <v>1440</v>
      </c>
      <c r="CSN8" s="516"/>
      <c r="CSO8" s="516"/>
      <c r="CSP8" s="516"/>
      <c r="CSQ8" s="232" t="s">
        <v>665</v>
      </c>
      <c r="CSR8" s="232" t="s">
        <v>1440</v>
      </c>
      <c r="CSS8" s="516"/>
      <c r="CST8" s="516"/>
      <c r="CSU8" s="516"/>
      <c r="CSV8" s="232" t="s">
        <v>665</v>
      </c>
      <c r="CSW8" s="232" t="s">
        <v>1440</v>
      </c>
      <c r="CSX8" s="516"/>
      <c r="CSY8" s="516"/>
      <c r="CSZ8" s="516"/>
      <c r="CTA8" s="232" t="s">
        <v>665</v>
      </c>
      <c r="CTB8" s="232" t="s">
        <v>1440</v>
      </c>
      <c r="CTC8" s="516"/>
      <c r="CTD8" s="516"/>
      <c r="CTE8" s="516"/>
      <c r="CTF8" s="232" t="s">
        <v>665</v>
      </c>
      <c r="CTG8" s="232" t="s">
        <v>1440</v>
      </c>
      <c r="CTH8" s="516"/>
      <c r="CTI8" s="516"/>
      <c r="CTJ8" s="516"/>
      <c r="CTK8" s="232" t="s">
        <v>665</v>
      </c>
      <c r="CTL8" s="232" t="s">
        <v>1440</v>
      </c>
      <c r="CTM8" s="516"/>
      <c r="CTN8" s="516"/>
      <c r="CTO8" s="516"/>
      <c r="CTP8" s="232" t="s">
        <v>665</v>
      </c>
      <c r="CTQ8" s="232" t="s">
        <v>1440</v>
      </c>
      <c r="CTR8" s="516"/>
      <c r="CTS8" s="516"/>
      <c r="CTT8" s="516"/>
      <c r="CTU8" s="232" t="s">
        <v>665</v>
      </c>
      <c r="CTV8" s="232" t="s">
        <v>1440</v>
      </c>
      <c r="CTW8" s="516"/>
      <c r="CTX8" s="516"/>
      <c r="CTY8" s="516"/>
      <c r="CTZ8" s="232" t="s">
        <v>665</v>
      </c>
      <c r="CUA8" s="232" t="s">
        <v>1440</v>
      </c>
      <c r="CUB8" s="516"/>
      <c r="CUC8" s="516"/>
      <c r="CUD8" s="516"/>
      <c r="CUE8" s="232" t="s">
        <v>665</v>
      </c>
      <c r="CUF8" s="232" t="s">
        <v>1440</v>
      </c>
      <c r="CUG8" s="516"/>
      <c r="CUH8" s="516"/>
      <c r="CUI8" s="516"/>
      <c r="CUJ8" s="232" t="s">
        <v>665</v>
      </c>
      <c r="CUK8" s="232" t="s">
        <v>1440</v>
      </c>
      <c r="CUL8" s="516"/>
      <c r="CUM8" s="516"/>
      <c r="CUN8" s="516"/>
      <c r="CUO8" s="232" t="s">
        <v>665</v>
      </c>
      <c r="CUP8" s="232" t="s">
        <v>1440</v>
      </c>
      <c r="CUQ8" s="516"/>
      <c r="CUR8" s="516"/>
      <c r="CUS8" s="516"/>
      <c r="CUT8" s="232" t="s">
        <v>665</v>
      </c>
      <c r="CUU8" s="232" t="s">
        <v>1440</v>
      </c>
      <c r="CUV8" s="516"/>
      <c r="CUW8" s="516"/>
      <c r="CUX8" s="516"/>
      <c r="CUY8" s="232" t="s">
        <v>665</v>
      </c>
      <c r="CUZ8" s="232" t="s">
        <v>1440</v>
      </c>
      <c r="CVA8" s="516"/>
      <c r="CVB8" s="516"/>
      <c r="CVC8" s="516"/>
      <c r="CVD8" s="232" t="s">
        <v>665</v>
      </c>
      <c r="CVE8" s="232" t="s">
        <v>1440</v>
      </c>
      <c r="CVF8" s="516"/>
      <c r="CVG8" s="516"/>
      <c r="CVH8" s="516"/>
      <c r="CVI8" s="232" t="s">
        <v>665</v>
      </c>
      <c r="CVJ8" s="232" t="s">
        <v>1440</v>
      </c>
      <c r="CVK8" s="516"/>
      <c r="CVL8" s="516"/>
      <c r="CVM8" s="516"/>
      <c r="CVN8" s="232" t="s">
        <v>665</v>
      </c>
      <c r="CVO8" s="232" t="s">
        <v>1440</v>
      </c>
      <c r="CVP8" s="516"/>
      <c r="CVQ8" s="516"/>
      <c r="CVR8" s="516"/>
      <c r="CVS8" s="232" t="s">
        <v>665</v>
      </c>
      <c r="CVT8" s="232" t="s">
        <v>1440</v>
      </c>
      <c r="CVU8" s="516"/>
      <c r="CVV8" s="516"/>
      <c r="CVW8" s="516"/>
      <c r="CVX8" s="232" t="s">
        <v>665</v>
      </c>
      <c r="CVY8" s="232" t="s">
        <v>1440</v>
      </c>
      <c r="CVZ8" s="516"/>
      <c r="CWA8" s="516"/>
      <c r="CWB8" s="516"/>
      <c r="CWC8" s="232" t="s">
        <v>665</v>
      </c>
      <c r="CWD8" s="232" t="s">
        <v>1440</v>
      </c>
      <c r="CWE8" s="516"/>
      <c r="CWF8" s="516"/>
      <c r="CWG8" s="516"/>
      <c r="CWH8" s="232" t="s">
        <v>665</v>
      </c>
      <c r="CWI8" s="232" t="s">
        <v>1440</v>
      </c>
      <c r="CWJ8" s="516"/>
      <c r="CWK8" s="516"/>
      <c r="CWL8" s="516"/>
      <c r="CWM8" s="232" t="s">
        <v>665</v>
      </c>
      <c r="CWN8" s="232" t="s">
        <v>1440</v>
      </c>
      <c r="CWO8" s="516"/>
      <c r="CWP8" s="516"/>
      <c r="CWQ8" s="516"/>
      <c r="CWR8" s="232" t="s">
        <v>665</v>
      </c>
      <c r="CWS8" s="232" t="s">
        <v>1440</v>
      </c>
      <c r="CWT8" s="516"/>
      <c r="CWU8" s="516"/>
      <c r="CWV8" s="516"/>
      <c r="CWW8" s="232" t="s">
        <v>665</v>
      </c>
      <c r="CWX8" s="232" t="s">
        <v>1440</v>
      </c>
      <c r="CWY8" s="516"/>
      <c r="CWZ8" s="516"/>
      <c r="CXA8" s="516"/>
      <c r="CXB8" s="232" t="s">
        <v>665</v>
      </c>
      <c r="CXC8" s="232" t="s">
        <v>1440</v>
      </c>
      <c r="CXD8" s="516"/>
      <c r="CXE8" s="516"/>
      <c r="CXF8" s="516"/>
      <c r="CXG8" s="232" t="s">
        <v>665</v>
      </c>
      <c r="CXH8" s="232" t="s">
        <v>1440</v>
      </c>
      <c r="CXI8" s="516"/>
      <c r="CXJ8" s="516"/>
      <c r="CXK8" s="516"/>
      <c r="CXL8" s="232" t="s">
        <v>665</v>
      </c>
      <c r="CXM8" s="232" t="s">
        <v>1440</v>
      </c>
      <c r="CXN8" s="516"/>
      <c r="CXO8" s="516"/>
      <c r="CXP8" s="516"/>
      <c r="CXQ8" s="232" t="s">
        <v>665</v>
      </c>
      <c r="CXR8" s="232" t="s">
        <v>1440</v>
      </c>
      <c r="CXS8" s="516"/>
      <c r="CXT8" s="516"/>
      <c r="CXU8" s="516"/>
      <c r="CXV8" s="232" t="s">
        <v>665</v>
      </c>
      <c r="CXW8" s="232" t="s">
        <v>1440</v>
      </c>
      <c r="CXX8" s="516"/>
      <c r="CXY8" s="516"/>
      <c r="CXZ8" s="516"/>
      <c r="CYA8" s="232" t="s">
        <v>665</v>
      </c>
      <c r="CYB8" s="232" t="s">
        <v>1440</v>
      </c>
      <c r="CYC8" s="516"/>
      <c r="CYD8" s="516"/>
      <c r="CYE8" s="516"/>
      <c r="CYF8" s="232" t="s">
        <v>665</v>
      </c>
      <c r="CYG8" s="232" t="s">
        <v>1440</v>
      </c>
      <c r="CYH8" s="516"/>
      <c r="CYI8" s="516"/>
      <c r="CYJ8" s="516"/>
      <c r="CYK8" s="232" t="s">
        <v>665</v>
      </c>
      <c r="CYL8" s="232" t="s">
        <v>1440</v>
      </c>
      <c r="CYM8" s="516"/>
      <c r="CYN8" s="516"/>
      <c r="CYO8" s="516"/>
      <c r="CYP8" s="232" t="s">
        <v>665</v>
      </c>
      <c r="CYQ8" s="232" t="s">
        <v>1440</v>
      </c>
      <c r="CYR8" s="516"/>
      <c r="CYS8" s="516"/>
      <c r="CYT8" s="516"/>
      <c r="CYU8" s="232" t="s">
        <v>665</v>
      </c>
      <c r="CYV8" s="232" t="s">
        <v>1440</v>
      </c>
      <c r="CYW8" s="516"/>
      <c r="CYX8" s="516"/>
      <c r="CYY8" s="516"/>
      <c r="CYZ8" s="232" t="s">
        <v>665</v>
      </c>
      <c r="CZA8" s="232" t="s">
        <v>1440</v>
      </c>
      <c r="CZB8" s="516"/>
      <c r="CZC8" s="516"/>
      <c r="CZD8" s="516"/>
      <c r="CZE8" s="232" t="s">
        <v>665</v>
      </c>
      <c r="CZF8" s="232" t="s">
        <v>1440</v>
      </c>
      <c r="CZG8" s="516"/>
      <c r="CZH8" s="516"/>
      <c r="CZI8" s="516"/>
      <c r="CZJ8" s="232" t="s">
        <v>665</v>
      </c>
      <c r="CZK8" s="232" t="s">
        <v>1440</v>
      </c>
      <c r="CZL8" s="516"/>
      <c r="CZM8" s="516"/>
      <c r="CZN8" s="516"/>
      <c r="CZO8" s="232" t="s">
        <v>665</v>
      </c>
      <c r="CZP8" s="232" t="s">
        <v>1440</v>
      </c>
      <c r="CZQ8" s="516"/>
      <c r="CZR8" s="516"/>
      <c r="CZS8" s="516"/>
      <c r="CZT8" s="232" t="s">
        <v>665</v>
      </c>
      <c r="CZU8" s="232" t="s">
        <v>1440</v>
      </c>
      <c r="CZV8" s="516"/>
      <c r="CZW8" s="516"/>
      <c r="CZX8" s="516"/>
      <c r="CZY8" s="232" t="s">
        <v>665</v>
      </c>
      <c r="CZZ8" s="232" t="s">
        <v>1440</v>
      </c>
      <c r="DAA8" s="516"/>
      <c r="DAB8" s="516"/>
      <c r="DAC8" s="516"/>
      <c r="DAD8" s="232" t="s">
        <v>665</v>
      </c>
      <c r="DAE8" s="232" t="s">
        <v>1440</v>
      </c>
      <c r="DAF8" s="516"/>
      <c r="DAG8" s="516"/>
      <c r="DAH8" s="516"/>
      <c r="DAI8" s="232" t="s">
        <v>665</v>
      </c>
      <c r="DAJ8" s="232" t="s">
        <v>1440</v>
      </c>
      <c r="DAK8" s="516"/>
      <c r="DAL8" s="516"/>
      <c r="DAM8" s="516"/>
      <c r="DAN8" s="232" t="s">
        <v>665</v>
      </c>
      <c r="DAO8" s="232" t="s">
        <v>1440</v>
      </c>
      <c r="DAP8" s="516"/>
      <c r="DAQ8" s="516"/>
      <c r="DAR8" s="516"/>
      <c r="DAS8" s="232" t="s">
        <v>665</v>
      </c>
      <c r="DAT8" s="232" t="s">
        <v>1440</v>
      </c>
      <c r="DAU8" s="516"/>
      <c r="DAV8" s="516"/>
      <c r="DAW8" s="516"/>
      <c r="DAX8" s="232" t="s">
        <v>665</v>
      </c>
      <c r="DAY8" s="232" t="s">
        <v>1440</v>
      </c>
      <c r="DAZ8" s="516"/>
      <c r="DBA8" s="516"/>
      <c r="DBB8" s="516"/>
      <c r="DBC8" s="232" t="s">
        <v>665</v>
      </c>
      <c r="DBD8" s="232" t="s">
        <v>1440</v>
      </c>
      <c r="DBE8" s="516"/>
      <c r="DBF8" s="516"/>
      <c r="DBG8" s="516"/>
      <c r="DBH8" s="232" t="s">
        <v>665</v>
      </c>
      <c r="DBI8" s="232" t="s">
        <v>1440</v>
      </c>
      <c r="DBJ8" s="516"/>
      <c r="DBK8" s="516"/>
      <c r="DBL8" s="516"/>
      <c r="DBM8" s="232" t="s">
        <v>665</v>
      </c>
      <c r="DBN8" s="232" t="s">
        <v>1440</v>
      </c>
      <c r="DBO8" s="516"/>
      <c r="DBP8" s="516"/>
      <c r="DBQ8" s="516"/>
      <c r="DBR8" s="232" t="s">
        <v>665</v>
      </c>
      <c r="DBS8" s="232" t="s">
        <v>1440</v>
      </c>
      <c r="DBT8" s="516"/>
      <c r="DBU8" s="516"/>
      <c r="DBV8" s="516"/>
      <c r="DBW8" s="232" t="s">
        <v>665</v>
      </c>
      <c r="DBX8" s="232" t="s">
        <v>1440</v>
      </c>
      <c r="DBY8" s="516"/>
      <c r="DBZ8" s="516"/>
      <c r="DCA8" s="516"/>
      <c r="DCB8" s="232" t="s">
        <v>665</v>
      </c>
      <c r="DCC8" s="232" t="s">
        <v>1440</v>
      </c>
      <c r="DCD8" s="516"/>
      <c r="DCE8" s="516"/>
      <c r="DCF8" s="516"/>
      <c r="DCG8" s="232" t="s">
        <v>665</v>
      </c>
      <c r="DCH8" s="232" t="s">
        <v>1440</v>
      </c>
      <c r="DCI8" s="516"/>
      <c r="DCJ8" s="516"/>
      <c r="DCK8" s="516"/>
      <c r="DCL8" s="232" t="s">
        <v>665</v>
      </c>
      <c r="DCM8" s="232" t="s">
        <v>1440</v>
      </c>
      <c r="DCN8" s="516"/>
      <c r="DCO8" s="516"/>
      <c r="DCP8" s="516"/>
      <c r="DCQ8" s="232" t="s">
        <v>665</v>
      </c>
      <c r="DCR8" s="232" t="s">
        <v>1440</v>
      </c>
      <c r="DCS8" s="516"/>
      <c r="DCT8" s="516"/>
      <c r="DCU8" s="516"/>
      <c r="DCV8" s="232" t="s">
        <v>665</v>
      </c>
      <c r="DCW8" s="232" t="s">
        <v>1440</v>
      </c>
      <c r="DCX8" s="516"/>
      <c r="DCY8" s="516"/>
      <c r="DCZ8" s="516"/>
      <c r="DDA8" s="232" t="s">
        <v>665</v>
      </c>
      <c r="DDB8" s="232" t="s">
        <v>1440</v>
      </c>
      <c r="DDC8" s="516"/>
      <c r="DDD8" s="516"/>
      <c r="DDE8" s="516"/>
      <c r="DDF8" s="232" t="s">
        <v>665</v>
      </c>
      <c r="DDG8" s="232" t="s">
        <v>1440</v>
      </c>
      <c r="DDH8" s="516"/>
      <c r="DDI8" s="516"/>
      <c r="DDJ8" s="516"/>
      <c r="DDK8" s="232" t="s">
        <v>665</v>
      </c>
      <c r="DDL8" s="232" t="s">
        <v>1440</v>
      </c>
      <c r="DDM8" s="516"/>
      <c r="DDN8" s="516"/>
      <c r="DDO8" s="516"/>
      <c r="DDP8" s="232" t="s">
        <v>665</v>
      </c>
      <c r="DDQ8" s="232" t="s">
        <v>1440</v>
      </c>
      <c r="DDR8" s="516"/>
      <c r="DDS8" s="516"/>
      <c r="DDT8" s="516"/>
      <c r="DDU8" s="232" t="s">
        <v>665</v>
      </c>
      <c r="DDV8" s="232" t="s">
        <v>1440</v>
      </c>
      <c r="DDW8" s="516"/>
      <c r="DDX8" s="516"/>
      <c r="DDY8" s="516"/>
      <c r="DDZ8" s="232" t="s">
        <v>665</v>
      </c>
      <c r="DEA8" s="232" t="s">
        <v>1440</v>
      </c>
      <c r="DEB8" s="516"/>
      <c r="DEC8" s="516"/>
      <c r="DED8" s="516"/>
      <c r="DEE8" s="232" t="s">
        <v>665</v>
      </c>
      <c r="DEF8" s="232" t="s">
        <v>1440</v>
      </c>
      <c r="DEG8" s="516"/>
      <c r="DEH8" s="516"/>
      <c r="DEI8" s="516"/>
      <c r="DEJ8" s="232" t="s">
        <v>665</v>
      </c>
      <c r="DEK8" s="232" t="s">
        <v>1440</v>
      </c>
      <c r="DEL8" s="516"/>
      <c r="DEM8" s="516"/>
      <c r="DEN8" s="516"/>
      <c r="DEO8" s="232" t="s">
        <v>665</v>
      </c>
      <c r="DEP8" s="232" t="s">
        <v>1440</v>
      </c>
      <c r="DEQ8" s="516"/>
      <c r="DER8" s="516"/>
      <c r="DES8" s="516"/>
      <c r="DET8" s="232" t="s">
        <v>665</v>
      </c>
      <c r="DEU8" s="232" t="s">
        <v>1440</v>
      </c>
      <c r="DEV8" s="516"/>
      <c r="DEW8" s="516"/>
      <c r="DEX8" s="516"/>
      <c r="DEY8" s="232" t="s">
        <v>665</v>
      </c>
      <c r="DEZ8" s="232" t="s">
        <v>1440</v>
      </c>
      <c r="DFA8" s="516"/>
      <c r="DFB8" s="516"/>
      <c r="DFC8" s="516"/>
      <c r="DFD8" s="232" t="s">
        <v>665</v>
      </c>
      <c r="DFE8" s="232" t="s">
        <v>1440</v>
      </c>
      <c r="DFF8" s="516"/>
      <c r="DFG8" s="516"/>
      <c r="DFH8" s="516"/>
      <c r="DFI8" s="232" t="s">
        <v>665</v>
      </c>
      <c r="DFJ8" s="232" t="s">
        <v>1440</v>
      </c>
      <c r="DFK8" s="516"/>
      <c r="DFL8" s="516"/>
      <c r="DFM8" s="516"/>
      <c r="DFN8" s="232" t="s">
        <v>665</v>
      </c>
      <c r="DFO8" s="232" t="s">
        <v>1440</v>
      </c>
      <c r="DFP8" s="516"/>
      <c r="DFQ8" s="516"/>
      <c r="DFR8" s="516"/>
      <c r="DFS8" s="232" t="s">
        <v>665</v>
      </c>
      <c r="DFT8" s="232" t="s">
        <v>1440</v>
      </c>
      <c r="DFU8" s="516"/>
      <c r="DFV8" s="516"/>
      <c r="DFW8" s="516"/>
      <c r="DFX8" s="232" t="s">
        <v>665</v>
      </c>
      <c r="DFY8" s="232" t="s">
        <v>1440</v>
      </c>
      <c r="DFZ8" s="516"/>
      <c r="DGA8" s="516"/>
      <c r="DGB8" s="516"/>
      <c r="DGC8" s="232" t="s">
        <v>665</v>
      </c>
      <c r="DGD8" s="232" t="s">
        <v>1440</v>
      </c>
      <c r="DGE8" s="516"/>
      <c r="DGF8" s="516"/>
      <c r="DGG8" s="516"/>
      <c r="DGH8" s="232" t="s">
        <v>665</v>
      </c>
      <c r="DGI8" s="232" t="s">
        <v>1440</v>
      </c>
      <c r="DGJ8" s="516"/>
      <c r="DGK8" s="516"/>
      <c r="DGL8" s="516"/>
      <c r="DGM8" s="232" t="s">
        <v>665</v>
      </c>
      <c r="DGN8" s="232" t="s">
        <v>1440</v>
      </c>
      <c r="DGO8" s="516"/>
      <c r="DGP8" s="516"/>
      <c r="DGQ8" s="516"/>
      <c r="DGR8" s="232" t="s">
        <v>665</v>
      </c>
      <c r="DGS8" s="232" t="s">
        <v>1440</v>
      </c>
      <c r="DGT8" s="516"/>
      <c r="DGU8" s="516"/>
      <c r="DGV8" s="516"/>
      <c r="DGW8" s="232" t="s">
        <v>665</v>
      </c>
      <c r="DGX8" s="232" t="s">
        <v>1440</v>
      </c>
      <c r="DGY8" s="516"/>
      <c r="DGZ8" s="516"/>
      <c r="DHA8" s="516"/>
      <c r="DHB8" s="232" t="s">
        <v>665</v>
      </c>
      <c r="DHC8" s="232" t="s">
        <v>1440</v>
      </c>
      <c r="DHD8" s="516"/>
      <c r="DHE8" s="516"/>
      <c r="DHF8" s="516"/>
      <c r="DHG8" s="232" t="s">
        <v>665</v>
      </c>
      <c r="DHH8" s="232" t="s">
        <v>1440</v>
      </c>
      <c r="DHI8" s="516"/>
      <c r="DHJ8" s="516"/>
      <c r="DHK8" s="516"/>
      <c r="DHL8" s="232" t="s">
        <v>665</v>
      </c>
      <c r="DHM8" s="232" t="s">
        <v>1440</v>
      </c>
      <c r="DHN8" s="516"/>
      <c r="DHO8" s="516"/>
      <c r="DHP8" s="516"/>
      <c r="DHQ8" s="232" t="s">
        <v>665</v>
      </c>
      <c r="DHR8" s="232" t="s">
        <v>1440</v>
      </c>
      <c r="DHS8" s="516"/>
      <c r="DHT8" s="516"/>
      <c r="DHU8" s="516"/>
      <c r="DHV8" s="232" t="s">
        <v>665</v>
      </c>
      <c r="DHW8" s="232" t="s">
        <v>1440</v>
      </c>
      <c r="DHX8" s="516"/>
      <c r="DHY8" s="516"/>
      <c r="DHZ8" s="516"/>
      <c r="DIA8" s="232" t="s">
        <v>665</v>
      </c>
      <c r="DIB8" s="232" t="s">
        <v>1440</v>
      </c>
      <c r="DIC8" s="516"/>
      <c r="DID8" s="516"/>
      <c r="DIE8" s="516"/>
      <c r="DIF8" s="232" t="s">
        <v>665</v>
      </c>
      <c r="DIG8" s="232" t="s">
        <v>1440</v>
      </c>
      <c r="DIH8" s="516"/>
      <c r="DII8" s="516"/>
      <c r="DIJ8" s="516"/>
      <c r="DIK8" s="232" t="s">
        <v>665</v>
      </c>
      <c r="DIL8" s="232" t="s">
        <v>1440</v>
      </c>
      <c r="DIM8" s="516"/>
      <c r="DIN8" s="516"/>
      <c r="DIO8" s="516"/>
      <c r="DIP8" s="232" t="s">
        <v>665</v>
      </c>
      <c r="DIQ8" s="232" t="s">
        <v>1440</v>
      </c>
      <c r="DIR8" s="516"/>
      <c r="DIS8" s="516"/>
      <c r="DIT8" s="516"/>
      <c r="DIU8" s="232" t="s">
        <v>665</v>
      </c>
      <c r="DIV8" s="232" t="s">
        <v>1440</v>
      </c>
      <c r="DIW8" s="516"/>
      <c r="DIX8" s="516"/>
      <c r="DIY8" s="516"/>
      <c r="DIZ8" s="232" t="s">
        <v>665</v>
      </c>
      <c r="DJA8" s="232" t="s">
        <v>1440</v>
      </c>
      <c r="DJB8" s="516"/>
      <c r="DJC8" s="516"/>
      <c r="DJD8" s="516"/>
      <c r="DJE8" s="232" t="s">
        <v>665</v>
      </c>
      <c r="DJF8" s="232" t="s">
        <v>1440</v>
      </c>
      <c r="DJG8" s="516"/>
      <c r="DJH8" s="516"/>
      <c r="DJI8" s="516"/>
      <c r="DJJ8" s="232" t="s">
        <v>665</v>
      </c>
      <c r="DJK8" s="232" t="s">
        <v>1440</v>
      </c>
      <c r="DJL8" s="516"/>
      <c r="DJM8" s="516"/>
      <c r="DJN8" s="516"/>
      <c r="DJO8" s="232" t="s">
        <v>665</v>
      </c>
      <c r="DJP8" s="232" t="s">
        <v>1440</v>
      </c>
      <c r="DJQ8" s="516"/>
      <c r="DJR8" s="516"/>
      <c r="DJS8" s="516"/>
      <c r="DJT8" s="232" t="s">
        <v>665</v>
      </c>
      <c r="DJU8" s="232" t="s">
        <v>1440</v>
      </c>
      <c r="DJV8" s="516"/>
      <c r="DJW8" s="516"/>
      <c r="DJX8" s="516"/>
      <c r="DJY8" s="232" t="s">
        <v>665</v>
      </c>
      <c r="DJZ8" s="232" t="s">
        <v>1440</v>
      </c>
      <c r="DKA8" s="516"/>
      <c r="DKB8" s="516"/>
      <c r="DKC8" s="516"/>
      <c r="DKD8" s="232" t="s">
        <v>665</v>
      </c>
      <c r="DKE8" s="232" t="s">
        <v>1440</v>
      </c>
      <c r="DKF8" s="516"/>
      <c r="DKG8" s="516"/>
      <c r="DKH8" s="516"/>
      <c r="DKI8" s="232" t="s">
        <v>665</v>
      </c>
      <c r="DKJ8" s="232" t="s">
        <v>1440</v>
      </c>
      <c r="DKK8" s="516"/>
      <c r="DKL8" s="516"/>
      <c r="DKM8" s="516"/>
      <c r="DKN8" s="232" t="s">
        <v>665</v>
      </c>
      <c r="DKO8" s="232" t="s">
        <v>1440</v>
      </c>
      <c r="DKP8" s="516"/>
      <c r="DKQ8" s="516"/>
      <c r="DKR8" s="516"/>
      <c r="DKS8" s="232" t="s">
        <v>665</v>
      </c>
      <c r="DKT8" s="232" t="s">
        <v>1440</v>
      </c>
      <c r="DKU8" s="516"/>
      <c r="DKV8" s="516"/>
      <c r="DKW8" s="516"/>
      <c r="DKX8" s="232" t="s">
        <v>665</v>
      </c>
      <c r="DKY8" s="232" t="s">
        <v>1440</v>
      </c>
      <c r="DKZ8" s="516"/>
      <c r="DLA8" s="516"/>
      <c r="DLB8" s="516"/>
      <c r="DLC8" s="232" t="s">
        <v>665</v>
      </c>
      <c r="DLD8" s="232" t="s">
        <v>1440</v>
      </c>
      <c r="DLE8" s="516"/>
      <c r="DLF8" s="516"/>
      <c r="DLG8" s="516"/>
      <c r="DLH8" s="232" t="s">
        <v>665</v>
      </c>
      <c r="DLI8" s="232" t="s">
        <v>1440</v>
      </c>
      <c r="DLJ8" s="516"/>
      <c r="DLK8" s="516"/>
      <c r="DLL8" s="516"/>
      <c r="DLM8" s="232" t="s">
        <v>665</v>
      </c>
      <c r="DLN8" s="232" t="s">
        <v>1440</v>
      </c>
      <c r="DLO8" s="516"/>
      <c r="DLP8" s="516"/>
      <c r="DLQ8" s="516"/>
      <c r="DLR8" s="232" t="s">
        <v>665</v>
      </c>
      <c r="DLS8" s="232" t="s">
        <v>1440</v>
      </c>
      <c r="DLT8" s="516"/>
      <c r="DLU8" s="516"/>
      <c r="DLV8" s="516"/>
      <c r="DLW8" s="232" t="s">
        <v>665</v>
      </c>
      <c r="DLX8" s="232" t="s">
        <v>1440</v>
      </c>
      <c r="DLY8" s="516"/>
      <c r="DLZ8" s="516"/>
      <c r="DMA8" s="516"/>
      <c r="DMB8" s="232" t="s">
        <v>665</v>
      </c>
      <c r="DMC8" s="232" t="s">
        <v>1440</v>
      </c>
      <c r="DMD8" s="516"/>
      <c r="DME8" s="516"/>
      <c r="DMF8" s="516"/>
      <c r="DMG8" s="232" t="s">
        <v>665</v>
      </c>
      <c r="DMH8" s="232" t="s">
        <v>1440</v>
      </c>
      <c r="DMI8" s="516"/>
      <c r="DMJ8" s="516"/>
      <c r="DMK8" s="516"/>
      <c r="DML8" s="232" t="s">
        <v>665</v>
      </c>
      <c r="DMM8" s="232" t="s">
        <v>1440</v>
      </c>
      <c r="DMN8" s="516"/>
      <c r="DMO8" s="516"/>
      <c r="DMP8" s="516"/>
      <c r="DMQ8" s="232" t="s">
        <v>665</v>
      </c>
      <c r="DMR8" s="232" t="s">
        <v>1440</v>
      </c>
      <c r="DMS8" s="516"/>
      <c r="DMT8" s="516"/>
      <c r="DMU8" s="516"/>
      <c r="DMV8" s="232" t="s">
        <v>665</v>
      </c>
      <c r="DMW8" s="232" t="s">
        <v>1440</v>
      </c>
      <c r="DMX8" s="516"/>
      <c r="DMY8" s="516"/>
      <c r="DMZ8" s="516"/>
      <c r="DNA8" s="232" t="s">
        <v>665</v>
      </c>
      <c r="DNB8" s="232" t="s">
        <v>1440</v>
      </c>
      <c r="DNC8" s="516"/>
      <c r="DND8" s="516"/>
      <c r="DNE8" s="516"/>
      <c r="DNF8" s="232" t="s">
        <v>665</v>
      </c>
      <c r="DNG8" s="232" t="s">
        <v>1440</v>
      </c>
      <c r="DNH8" s="516"/>
      <c r="DNI8" s="516"/>
      <c r="DNJ8" s="516"/>
      <c r="DNK8" s="232" t="s">
        <v>665</v>
      </c>
      <c r="DNL8" s="232" t="s">
        <v>1440</v>
      </c>
      <c r="DNM8" s="516"/>
      <c r="DNN8" s="516"/>
      <c r="DNO8" s="516"/>
      <c r="DNP8" s="232" t="s">
        <v>665</v>
      </c>
      <c r="DNQ8" s="232" t="s">
        <v>1440</v>
      </c>
      <c r="DNR8" s="516"/>
      <c r="DNS8" s="516"/>
      <c r="DNT8" s="516"/>
      <c r="DNU8" s="232" t="s">
        <v>665</v>
      </c>
      <c r="DNV8" s="232" t="s">
        <v>1440</v>
      </c>
      <c r="DNW8" s="516"/>
      <c r="DNX8" s="516"/>
      <c r="DNY8" s="516"/>
      <c r="DNZ8" s="232" t="s">
        <v>665</v>
      </c>
      <c r="DOA8" s="232" t="s">
        <v>1440</v>
      </c>
      <c r="DOB8" s="516"/>
      <c r="DOC8" s="516"/>
      <c r="DOD8" s="516"/>
      <c r="DOE8" s="232" t="s">
        <v>665</v>
      </c>
      <c r="DOF8" s="232" t="s">
        <v>1440</v>
      </c>
      <c r="DOG8" s="516"/>
      <c r="DOH8" s="516"/>
      <c r="DOI8" s="516"/>
      <c r="DOJ8" s="232" t="s">
        <v>665</v>
      </c>
      <c r="DOK8" s="232" t="s">
        <v>1440</v>
      </c>
      <c r="DOL8" s="516"/>
      <c r="DOM8" s="516"/>
      <c r="DON8" s="516"/>
      <c r="DOO8" s="232" t="s">
        <v>665</v>
      </c>
      <c r="DOP8" s="232" t="s">
        <v>1440</v>
      </c>
      <c r="DOQ8" s="516"/>
      <c r="DOR8" s="516"/>
      <c r="DOS8" s="516"/>
      <c r="DOT8" s="232" t="s">
        <v>665</v>
      </c>
      <c r="DOU8" s="232" t="s">
        <v>1440</v>
      </c>
      <c r="DOV8" s="516"/>
      <c r="DOW8" s="516"/>
      <c r="DOX8" s="516"/>
      <c r="DOY8" s="232" t="s">
        <v>665</v>
      </c>
      <c r="DOZ8" s="232" t="s">
        <v>1440</v>
      </c>
      <c r="DPA8" s="516"/>
      <c r="DPB8" s="516"/>
      <c r="DPC8" s="516"/>
      <c r="DPD8" s="232" t="s">
        <v>665</v>
      </c>
      <c r="DPE8" s="232" t="s">
        <v>1440</v>
      </c>
      <c r="DPF8" s="516"/>
      <c r="DPG8" s="516"/>
      <c r="DPH8" s="516"/>
      <c r="DPI8" s="232" t="s">
        <v>665</v>
      </c>
      <c r="DPJ8" s="232" t="s">
        <v>1440</v>
      </c>
      <c r="DPK8" s="516"/>
      <c r="DPL8" s="516"/>
      <c r="DPM8" s="516"/>
      <c r="DPN8" s="232" t="s">
        <v>665</v>
      </c>
      <c r="DPO8" s="232" t="s">
        <v>1440</v>
      </c>
      <c r="DPP8" s="516"/>
      <c r="DPQ8" s="516"/>
      <c r="DPR8" s="516"/>
      <c r="DPS8" s="232" t="s">
        <v>665</v>
      </c>
      <c r="DPT8" s="232" t="s">
        <v>1440</v>
      </c>
      <c r="DPU8" s="516"/>
      <c r="DPV8" s="516"/>
      <c r="DPW8" s="516"/>
      <c r="DPX8" s="232" t="s">
        <v>665</v>
      </c>
      <c r="DPY8" s="232" t="s">
        <v>1440</v>
      </c>
      <c r="DPZ8" s="516"/>
      <c r="DQA8" s="516"/>
      <c r="DQB8" s="516"/>
      <c r="DQC8" s="232" t="s">
        <v>665</v>
      </c>
      <c r="DQD8" s="232" t="s">
        <v>1440</v>
      </c>
      <c r="DQE8" s="516"/>
      <c r="DQF8" s="516"/>
      <c r="DQG8" s="516"/>
      <c r="DQH8" s="232" t="s">
        <v>665</v>
      </c>
      <c r="DQI8" s="232" t="s">
        <v>1440</v>
      </c>
      <c r="DQJ8" s="516"/>
      <c r="DQK8" s="516"/>
      <c r="DQL8" s="516"/>
      <c r="DQM8" s="232" t="s">
        <v>665</v>
      </c>
      <c r="DQN8" s="232" t="s">
        <v>1440</v>
      </c>
      <c r="DQO8" s="516"/>
      <c r="DQP8" s="516"/>
      <c r="DQQ8" s="516"/>
      <c r="DQR8" s="232" t="s">
        <v>665</v>
      </c>
      <c r="DQS8" s="232" t="s">
        <v>1440</v>
      </c>
      <c r="DQT8" s="516"/>
      <c r="DQU8" s="516"/>
      <c r="DQV8" s="516"/>
      <c r="DQW8" s="232" t="s">
        <v>665</v>
      </c>
      <c r="DQX8" s="232" t="s">
        <v>1440</v>
      </c>
      <c r="DQY8" s="516"/>
      <c r="DQZ8" s="516"/>
      <c r="DRA8" s="516"/>
      <c r="DRB8" s="232" t="s">
        <v>665</v>
      </c>
      <c r="DRC8" s="232" t="s">
        <v>1440</v>
      </c>
      <c r="DRD8" s="516"/>
      <c r="DRE8" s="516"/>
      <c r="DRF8" s="516"/>
      <c r="DRG8" s="232" t="s">
        <v>665</v>
      </c>
      <c r="DRH8" s="232" t="s">
        <v>1440</v>
      </c>
      <c r="DRI8" s="516"/>
      <c r="DRJ8" s="516"/>
      <c r="DRK8" s="516"/>
      <c r="DRL8" s="232" t="s">
        <v>665</v>
      </c>
      <c r="DRM8" s="232" t="s">
        <v>1440</v>
      </c>
      <c r="DRN8" s="516"/>
      <c r="DRO8" s="516"/>
      <c r="DRP8" s="516"/>
      <c r="DRQ8" s="232" t="s">
        <v>665</v>
      </c>
      <c r="DRR8" s="232" t="s">
        <v>1440</v>
      </c>
      <c r="DRS8" s="516"/>
      <c r="DRT8" s="516"/>
      <c r="DRU8" s="516"/>
      <c r="DRV8" s="232" t="s">
        <v>665</v>
      </c>
      <c r="DRW8" s="232" t="s">
        <v>1440</v>
      </c>
      <c r="DRX8" s="516"/>
      <c r="DRY8" s="516"/>
      <c r="DRZ8" s="516"/>
      <c r="DSA8" s="232" t="s">
        <v>665</v>
      </c>
      <c r="DSB8" s="232" t="s">
        <v>1440</v>
      </c>
      <c r="DSC8" s="516"/>
      <c r="DSD8" s="516"/>
      <c r="DSE8" s="516"/>
      <c r="DSF8" s="232" t="s">
        <v>665</v>
      </c>
      <c r="DSG8" s="232" t="s">
        <v>1440</v>
      </c>
      <c r="DSH8" s="516"/>
      <c r="DSI8" s="516"/>
      <c r="DSJ8" s="516"/>
      <c r="DSK8" s="232" t="s">
        <v>665</v>
      </c>
      <c r="DSL8" s="232" t="s">
        <v>1440</v>
      </c>
      <c r="DSM8" s="516"/>
      <c r="DSN8" s="516"/>
      <c r="DSO8" s="516"/>
      <c r="DSP8" s="232" t="s">
        <v>665</v>
      </c>
      <c r="DSQ8" s="232" t="s">
        <v>1440</v>
      </c>
      <c r="DSR8" s="516"/>
      <c r="DSS8" s="516"/>
      <c r="DST8" s="516"/>
      <c r="DSU8" s="232" t="s">
        <v>665</v>
      </c>
      <c r="DSV8" s="232" t="s">
        <v>1440</v>
      </c>
      <c r="DSW8" s="516"/>
      <c r="DSX8" s="516"/>
      <c r="DSY8" s="516"/>
      <c r="DSZ8" s="232" t="s">
        <v>665</v>
      </c>
      <c r="DTA8" s="232" t="s">
        <v>1440</v>
      </c>
      <c r="DTB8" s="516"/>
      <c r="DTC8" s="516"/>
      <c r="DTD8" s="516"/>
      <c r="DTE8" s="232" t="s">
        <v>665</v>
      </c>
      <c r="DTF8" s="232" t="s">
        <v>1440</v>
      </c>
      <c r="DTG8" s="516"/>
      <c r="DTH8" s="516"/>
      <c r="DTI8" s="516"/>
      <c r="DTJ8" s="232" t="s">
        <v>665</v>
      </c>
      <c r="DTK8" s="232" t="s">
        <v>1440</v>
      </c>
      <c r="DTL8" s="516"/>
      <c r="DTM8" s="516"/>
      <c r="DTN8" s="516"/>
      <c r="DTO8" s="232" t="s">
        <v>665</v>
      </c>
      <c r="DTP8" s="232" t="s">
        <v>1440</v>
      </c>
      <c r="DTQ8" s="516"/>
      <c r="DTR8" s="516"/>
      <c r="DTS8" s="516"/>
      <c r="DTT8" s="232" t="s">
        <v>665</v>
      </c>
      <c r="DTU8" s="232" t="s">
        <v>1440</v>
      </c>
      <c r="DTV8" s="516"/>
      <c r="DTW8" s="516"/>
      <c r="DTX8" s="516"/>
      <c r="DTY8" s="232" t="s">
        <v>665</v>
      </c>
      <c r="DTZ8" s="232" t="s">
        <v>1440</v>
      </c>
      <c r="DUA8" s="516"/>
      <c r="DUB8" s="516"/>
      <c r="DUC8" s="516"/>
      <c r="DUD8" s="232" t="s">
        <v>665</v>
      </c>
      <c r="DUE8" s="232" t="s">
        <v>1440</v>
      </c>
      <c r="DUF8" s="516"/>
      <c r="DUG8" s="516"/>
      <c r="DUH8" s="516"/>
      <c r="DUI8" s="232" t="s">
        <v>665</v>
      </c>
      <c r="DUJ8" s="232" t="s">
        <v>1440</v>
      </c>
      <c r="DUK8" s="516"/>
      <c r="DUL8" s="516"/>
      <c r="DUM8" s="516"/>
      <c r="DUN8" s="232" t="s">
        <v>665</v>
      </c>
      <c r="DUO8" s="232" t="s">
        <v>1440</v>
      </c>
      <c r="DUP8" s="516"/>
      <c r="DUQ8" s="516"/>
      <c r="DUR8" s="516"/>
      <c r="DUS8" s="232" t="s">
        <v>665</v>
      </c>
      <c r="DUT8" s="232" t="s">
        <v>1440</v>
      </c>
      <c r="DUU8" s="516"/>
      <c r="DUV8" s="516"/>
      <c r="DUW8" s="516"/>
      <c r="DUX8" s="232" t="s">
        <v>665</v>
      </c>
      <c r="DUY8" s="232" t="s">
        <v>1440</v>
      </c>
      <c r="DUZ8" s="516"/>
      <c r="DVA8" s="516"/>
      <c r="DVB8" s="516"/>
      <c r="DVC8" s="232" t="s">
        <v>665</v>
      </c>
      <c r="DVD8" s="232" t="s">
        <v>1440</v>
      </c>
      <c r="DVE8" s="516"/>
      <c r="DVF8" s="516"/>
      <c r="DVG8" s="516"/>
      <c r="DVH8" s="232" t="s">
        <v>665</v>
      </c>
      <c r="DVI8" s="232" t="s">
        <v>1440</v>
      </c>
      <c r="DVJ8" s="516"/>
      <c r="DVK8" s="516"/>
      <c r="DVL8" s="516"/>
      <c r="DVM8" s="232" t="s">
        <v>665</v>
      </c>
      <c r="DVN8" s="232" t="s">
        <v>1440</v>
      </c>
      <c r="DVO8" s="516"/>
      <c r="DVP8" s="516"/>
      <c r="DVQ8" s="516"/>
      <c r="DVR8" s="232" t="s">
        <v>665</v>
      </c>
      <c r="DVS8" s="232" t="s">
        <v>1440</v>
      </c>
      <c r="DVT8" s="516"/>
      <c r="DVU8" s="516"/>
      <c r="DVV8" s="516"/>
      <c r="DVW8" s="232" t="s">
        <v>665</v>
      </c>
      <c r="DVX8" s="232" t="s">
        <v>1440</v>
      </c>
      <c r="DVY8" s="516"/>
      <c r="DVZ8" s="516"/>
      <c r="DWA8" s="516"/>
      <c r="DWB8" s="232" t="s">
        <v>665</v>
      </c>
      <c r="DWC8" s="232" t="s">
        <v>1440</v>
      </c>
      <c r="DWD8" s="516"/>
      <c r="DWE8" s="516"/>
      <c r="DWF8" s="516"/>
      <c r="DWG8" s="232" t="s">
        <v>665</v>
      </c>
      <c r="DWH8" s="232" t="s">
        <v>1440</v>
      </c>
      <c r="DWI8" s="516"/>
      <c r="DWJ8" s="516"/>
      <c r="DWK8" s="516"/>
      <c r="DWL8" s="232" t="s">
        <v>665</v>
      </c>
      <c r="DWM8" s="232" t="s">
        <v>1440</v>
      </c>
      <c r="DWN8" s="516"/>
      <c r="DWO8" s="516"/>
      <c r="DWP8" s="516"/>
      <c r="DWQ8" s="232" t="s">
        <v>665</v>
      </c>
      <c r="DWR8" s="232" t="s">
        <v>1440</v>
      </c>
      <c r="DWS8" s="516"/>
      <c r="DWT8" s="516"/>
      <c r="DWU8" s="516"/>
      <c r="DWV8" s="232" t="s">
        <v>665</v>
      </c>
      <c r="DWW8" s="232" t="s">
        <v>1440</v>
      </c>
      <c r="DWX8" s="516"/>
      <c r="DWY8" s="516"/>
      <c r="DWZ8" s="516"/>
      <c r="DXA8" s="232" t="s">
        <v>665</v>
      </c>
      <c r="DXB8" s="232" t="s">
        <v>1440</v>
      </c>
      <c r="DXC8" s="516"/>
      <c r="DXD8" s="516"/>
      <c r="DXE8" s="516"/>
      <c r="DXF8" s="232" t="s">
        <v>665</v>
      </c>
      <c r="DXG8" s="232" t="s">
        <v>1440</v>
      </c>
      <c r="DXH8" s="516"/>
      <c r="DXI8" s="516"/>
      <c r="DXJ8" s="516"/>
      <c r="DXK8" s="232" t="s">
        <v>665</v>
      </c>
      <c r="DXL8" s="232" t="s">
        <v>1440</v>
      </c>
      <c r="DXM8" s="516"/>
      <c r="DXN8" s="516"/>
      <c r="DXO8" s="516"/>
      <c r="DXP8" s="232" t="s">
        <v>665</v>
      </c>
      <c r="DXQ8" s="232" t="s">
        <v>1440</v>
      </c>
      <c r="DXR8" s="516"/>
      <c r="DXS8" s="516"/>
      <c r="DXT8" s="516"/>
      <c r="DXU8" s="232" t="s">
        <v>665</v>
      </c>
      <c r="DXV8" s="232" t="s">
        <v>1440</v>
      </c>
      <c r="DXW8" s="516"/>
      <c r="DXX8" s="516"/>
      <c r="DXY8" s="516"/>
      <c r="DXZ8" s="232" t="s">
        <v>665</v>
      </c>
      <c r="DYA8" s="232" t="s">
        <v>1440</v>
      </c>
      <c r="DYB8" s="516"/>
      <c r="DYC8" s="516"/>
      <c r="DYD8" s="516"/>
      <c r="DYE8" s="232" t="s">
        <v>665</v>
      </c>
      <c r="DYF8" s="232" t="s">
        <v>1440</v>
      </c>
      <c r="DYG8" s="516"/>
      <c r="DYH8" s="516"/>
      <c r="DYI8" s="516"/>
      <c r="DYJ8" s="232" t="s">
        <v>665</v>
      </c>
      <c r="DYK8" s="232" t="s">
        <v>1440</v>
      </c>
      <c r="DYL8" s="516"/>
      <c r="DYM8" s="516"/>
      <c r="DYN8" s="516"/>
      <c r="DYO8" s="232" t="s">
        <v>665</v>
      </c>
      <c r="DYP8" s="232" t="s">
        <v>1440</v>
      </c>
      <c r="DYQ8" s="516"/>
      <c r="DYR8" s="516"/>
      <c r="DYS8" s="516"/>
      <c r="DYT8" s="232" t="s">
        <v>665</v>
      </c>
      <c r="DYU8" s="232" t="s">
        <v>1440</v>
      </c>
      <c r="DYV8" s="516"/>
      <c r="DYW8" s="516"/>
      <c r="DYX8" s="516"/>
      <c r="DYY8" s="232" t="s">
        <v>665</v>
      </c>
      <c r="DYZ8" s="232" t="s">
        <v>1440</v>
      </c>
      <c r="DZA8" s="516"/>
      <c r="DZB8" s="516"/>
      <c r="DZC8" s="516"/>
      <c r="DZD8" s="232" t="s">
        <v>665</v>
      </c>
      <c r="DZE8" s="232" t="s">
        <v>1440</v>
      </c>
      <c r="DZF8" s="516"/>
      <c r="DZG8" s="516"/>
      <c r="DZH8" s="516"/>
      <c r="DZI8" s="232" t="s">
        <v>665</v>
      </c>
      <c r="DZJ8" s="232" t="s">
        <v>1440</v>
      </c>
      <c r="DZK8" s="516"/>
      <c r="DZL8" s="516"/>
      <c r="DZM8" s="516"/>
      <c r="DZN8" s="232" t="s">
        <v>665</v>
      </c>
      <c r="DZO8" s="232" t="s">
        <v>1440</v>
      </c>
      <c r="DZP8" s="516"/>
      <c r="DZQ8" s="516"/>
      <c r="DZR8" s="516"/>
      <c r="DZS8" s="232" t="s">
        <v>665</v>
      </c>
      <c r="DZT8" s="232" t="s">
        <v>1440</v>
      </c>
      <c r="DZU8" s="516"/>
      <c r="DZV8" s="516"/>
      <c r="DZW8" s="516"/>
      <c r="DZX8" s="232" t="s">
        <v>665</v>
      </c>
      <c r="DZY8" s="232" t="s">
        <v>1440</v>
      </c>
      <c r="DZZ8" s="516"/>
      <c r="EAA8" s="516"/>
      <c r="EAB8" s="516"/>
      <c r="EAC8" s="232" t="s">
        <v>665</v>
      </c>
      <c r="EAD8" s="232" t="s">
        <v>1440</v>
      </c>
      <c r="EAE8" s="516"/>
      <c r="EAF8" s="516"/>
      <c r="EAG8" s="516"/>
      <c r="EAH8" s="232" t="s">
        <v>665</v>
      </c>
      <c r="EAI8" s="232" t="s">
        <v>1440</v>
      </c>
      <c r="EAJ8" s="516"/>
      <c r="EAK8" s="516"/>
      <c r="EAL8" s="516"/>
      <c r="EAM8" s="232" t="s">
        <v>665</v>
      </c>
      <c r="EAN8" s="232" t="s">
        <v>1440</v>
      </c>
      <c r="EAO8" s="516"/>
      <c r="EAP8" s="516"/>
      <c r="EAQ8" s="516"/>
      <c r="EAR8" s="232" t="s">
        <v>665</v>
      </c>
      <c r="EAS8" s="232" t="s">
        <v>1440</v>
      </c>
      <c r="EAT8" s="516"/>
      <c r="EAU8" s="516"/>
      <c r="EAV8" s="516"/>
      <c r="EAW8" s="232" t="s">
        <v>665</v>
      </c>
      <c r="EAX8" s="232" t="s">
        <v>1440</v>
      </c>
      <c r="EAY8" s="516"/>
      <c r="EAZ8" s="516"/>
      <c r="EBA8" s="516"/>
      <c r="EBB8" s="232" t="s">
        <v>665</v>
      </c>
      <c r="EBC8" s="232" t="s">
        <v>1440</v>
      </c>
      <c r="EBD8" s="516"/>
      <c r="EBE8" s="516"/>
      <c r="EBF8" s="516"/>
      <c r="EBG8" s="232" t="s">
        <v>665</v>
      </c>
      <c r="EBH8" s="232" t="s">
        <v>1440</v>
      </c>
      <c r="EBI8" s="516"/>
      <c r="EBJ8" s="516"/>
      <c r="EBK8" s="516"/>
      <c r="EBL8" s="232" t="s">
        <v>665</v>
      </c>
      <c r="EBM8" s="232" t="s">
        <v>1440</v>
      </c>
      <c r="EBN8" s="516"/>
      <c r="EBO8" s="516"/>
      <c r="EBP8" s="516"/>
      <c r="EBQ8" s="232" t="s">
        <v>665</v>
      </c>
      <c r="EBR8" s="232" t="s">
        <v>1440</v>
      </c>
      <c r="EBS8" s="516"/>
      <c r="EBT8" s="516"/>
      <c r="EBU8" s="516"/>
      <c r="EBV8" s="232" t="s">
        <v>665</v>
      </c>
      <c r="EBW8" s="232" t="s">
        <v>1440</v>
      </c>
      <c r="EBX8" s="516"/>
      <c r="EBY8" s="516"/>
      <c r="EBZ8" s="516"/>
      <c r="ECA8" s="232" t="s">
        <v>665</v>
      </c>
      <c r="ECB8" s="232" t="s">
        <v>1440</v>
      </c>
      <c r="ECC8" s="516"/>
      <c r="ECD8" s="516"/>
      <c r="ECE8" s="516"/>
      <c r="ECF8" s="232" t="s">
        <v>665</v>
      </c>
      <c r="ECG8" s="232" t="s">
        <v>1440</v>
      </c>
      <c r="ECH8" s="516"/>
      <c r="ECI8" s="516"/>
      <c r="ECJ8" s="516"/>
      <c r="ECK8" s="232" t="s">
        <v>665</v>
      </c>
      <c r="ECL8" s="232" t="s">
        <v>1440</v>
      </c>
      <c r="ECM8" s="516"/>
      <c r="ECN8" s="516"/>
      <c r="ECO8" s="516"/>
      <c r="ECP8" s="232" t="s">
        <v>665</v>
      </c>
      <c r="ECQ8" s="232" t="s">
        <v>1440</v>
      </c>
      <c r="ECR8" s="516"/>
      <c r="ECS8" s="516"/>
      <c r="ECT8" s="516"/>
      <c r="ECU8" s="232" t="s">
        <v>665</v>
      </c>
      <c r="ECV8" s="232" t="s">
        <v>1440</v>
      </c>
      <c r="ECW8" s="516"/>
      <c r="ECX8" s="516"/>
      <c r="ECY8" s="516"/>
      <c r="ECZ8" s="232" t="s">
        <v>665</v>
      </c>
      <c r="EDA8" s="232" t="s">
        <v>1440</v>
      </c>
      <c r="EDB8" s="516"/>
      <c r="EDC8" s="516"/>
      <c r="EDD8" s="516"/>
      <c r="EDE8" s="232" t="s">
        <v>665</v>
      </c>
      <c r="EDF8" s="232" t="s">
        <v>1440</v>
      </c>
      <c r="EDG8" s="516"/>
      <c r="EDH8" s="516"/>
      <c r="EDI8" s="516"/>
      <c r="EDJ8" s="232" t="s">
        <v>665</v>
      </c>
      <c r="EDK8" s="232" t="s">
        <v>1440</v>
      </c>
      <c r="EDL8" s="516"/>
      <c r="EDM8" s="516"/>
      <c r="EDN8" s="516"/>
      <c r="EDO8" s="232" t="s">
        <v>665</v>
      </c>
      <c r="EDP8" s="232" t="s">
        <v>1440</v>
      </c>
      <c r="EDQ8" s="516"/>
      <c r="EDR8" s="516"/>
      <c r="EDS8" s="516"/>
      <c r="EDT8" s="232" t="s">
        <v>665</v>
      </c>
      <c r="EDU8" s="232" t="s">
        <v>1440</v>
      </c>
      <c r="EDV8" s="516"/>
      <c r="EDW8" s="516"/>
      <c r="EDX8" s="516"/>
      <c r="EDY8" s="232" t="s">
        <v>665</v>
      </c>
      <c r="EDZ8" s="232" t="s">
        <v>1440</v>
      </c>
      <c r="EEA8" s="516"/>
      <c r="EEB8" s="516"/>
      <c r="EEC8" s="516"/>
      <c r="EED8" s="232" t="s">
        <v>665</v>
      </c>
      <c r="EEE8" s="232" t="s">
        <v>1440</v>
      </c>
      <c r="EEF8" s="516"/>
      <c r="EEG8" s="516"/>
      <c r="EEH8" s="516"/>
      <c r="EEI8" s="232" t="s">
        <v>665</v>
      </c>
      <c r="EEJ8" s="232" t="s">
        <v>1440</v>
      </c>
      <c r="EEK8" s="516"/>
      <c r="EEL8" s="516"/>
      <c r="EEM8" s="516"/>
      <c r="EEN8" s="232" t="s">
        <v>665</v>
      </c>
      <c r="EEO8" s="232" t="s">
        <v>1440</v>
      </c>
      <c r="EEP8" s="516"/>
      <c r="EEQ8" s="516"/>
      <c r="EER8" s="516"/>
      <c r="EES8" s="232" t="s">
        <v>665</v>
      </c>
      <c r="EET8" s="232" t="s">
        <v>1440</v>
      </c>
      <c r="EEU8" s="516"/>
      <c r="EEV8" s="516"/>
      <c r="EEW8" s="516"/>
      <c r="EEX8" s="232" t="s">
        <v>665</v>
      </c>
      <c r="EEY8" s="232" t="s">
        <v>1440</v>
      </c>
      <c r="EEZ8" s="516"/>
      <c r="EFA8" s="516"/>
      <c r="EFB8" s="516"/>
      <c r="EFC8" s="232" t="s">
        <v>665</v>
      </c>
      <c r="EFD8" s="232" t="s">
        <v>1440</v>
      </c>
      <c r="EFE8" s="516"/>
      <c r="EFF8" s="516"/>
      <c r="EFG8" s="516"/>
      <c r="EFH8" s="232" t="s">
        <v>665</v>
      </c>
      <c r="EFI8" s="232" t="s">
        <v>1440</v>
      </c>
      <c r="EFJ8" s="516"/>
      <c r="EFK8" s="516"/>
      <c r="EFL8" s="516"/>
      <c r="EFM8" s="232" t="s">
        <v>665</v>
      </c>
      <c r="EFN8" s="232" t="s">
        <v>1440</v>
      </c>
      <c r="EFO8" s="516"/>
      <c r="EFP8" s="516"/>
      <c r="EFQ8" s="516"/>
      <c r="EFR8" s="232" t="s">
        <v>665</v>
      </c>
      <c r="EFS8" s="232" t="s">
        <v>1440</v>
      </c>
      <c r="EFT8" s="516"/>
      <c r="EFU8" s="516"/>
      <c r="EFV8" s="516"/>
      <c r="EFW8" s="232" t="s">
        <v>665</v>
      </c>
      <c r="EFX8" s="232" t="s">
        <v>1440</v>
      </c>
      <c r="EFY8" s="516"/>
      <c r="EFZ8" s="516"/>
      <c r="EGA8" s="516"/>
      <c r="EGB8" s="232" t="s">
        <v>665</v>
      </c>
      <c r="EGC8" s="232" t="s">
        <v>1440</v>
      </c>
      <c r="EGD8" s="516"/>
      <c r="EGE8" s="516"/>
      <c r="EGF8" s="516"/>
      <c r="EGG8" s="232" t="s">
        <v>665</v>
      </c>
      <c r="EGH8" s="232" t="s">
        <v>1440</v>
      </c>
      <c r="EGI8" s="516"/>
      <c r="EGJ8" s="516"/>
      <c r="EGK8" s="516"/>
      <c r="EGL8" s="232" t="s">
        <v>665</v>
      </c>
      <c r="EGM8" s="232" t="s">
        <v>1440</v>
      </c>
      <c r="EGN8" s="516"/>
      <c r="EGO8" s="516"/>
      <c r="EGP8" s="516"/>
      <c r="EGQ8" s="232" t="s">
        <v>665</v>
      </c>
      <c r="EGR8" s="232" t="s">
        <v>1440</v>
      </c>
      <c r="EGS8" s="516"/>
      <c r="EGT8" s="516"/>
      <c r="EGU8" s="516"/>
      <c r="EGV8" s="232" t="s">
        <v>665</v>
      </c>
      <c r="EGW8" s="232" t="s">
        <v>1440</v>
      </c>
      <c r="EGX8" s="516"/>
      <c r="EGY8" s="516"/>
      <c r="EGZ8" s="516"/>
      <c r="EHA8" s="232" t="s">
        <v>665</v>
      </c>
      <c r="EHB8" s="232" t="s">
        <v>1440</v>
      </c>
      <c r="EHC8" s="516"/>
      <c r="EHD8" s="516"/>
      <c r="EHE8" s="516"/>
      <c r="EHF8" s="232" t="s">
        <v>665</v>
      </c>
      <c r="EHG8" s="232" t="s">
        <v>1440</v>
      </c>
      <c r="EHH8" s="516"/>
      <c r="EHI8" s="516"/>
      <c r="EHJ8" s="516"/>
      <c r="EHK8" s="232" t="s">
        <v>665</v>
      </c>
      <c r="EHL8" s="232" t="s">
        <v>1440</v>
      </c>
      <c r="EHM8" s="516"/>
      <c r="EHN8" s="516"/>
      <c r="EHO8" s="516"/>
      <c r="EHP8" s="232" t="s">
        <v>665</v>
      </c>
      <c r="EHQ8" s="232" t="s">
        <v>1440</v>
      </c>
      <c r="EHR8" s="516"/>
      <c r="EHS8" s="516"/>
      <c r="EHT8" s="516"/>
      <c r="EHU8" s="232" t="s">
        <v>665</v>
      </c>
      <c r="EHV8" s="232" t="s">
        <v>1440</v>
      </c>
      <c r="EHW8" s="516"/>
      <c r="EHX8" s="516"/>
      <c r="EHY8" s="516"/>
      <c r="EHZ8" s="232" t="s">
        <v>665</v>
      </c>
      <c r="EIA8" s="232" t="s">
        <v>1440</v>
      </c>
      <c r="EIB8" s="516"/>
      <c r="EIC8" s="516"/>
      <c r="EID8" s="516"/>
      <c r="EIE8" s="232" t="s">
        <v>665</v>
      </c>
      <c r="EIF8" s="232" t="s">
        <v>1440</v>
      </c>
      <c r="EIG8" s="516"/>
      <c r="EIH8" s="516"/>
      <c r="EII8" s="516"/>
      <c r="EIJ8" s="232" t="s">
        <v>665</v>
      </c>
      <c r="EIK8" s="232" t="s">
        <v>1440</v>
      </c>
      <c r="EIL8" s="516"/>
      <c r="EIM8" s="516"/>
      <c r="EIN8" s="516"/>
      <c r="EIO8" s="232" t="s">
        <v>665</v>
      </c>
      <c r="EIP8" s="232" t="s">
        <v>1440</v>
      </c>
      <c r="EIQ8" s="516"/>
      <c r="EIR8" s="516"/>
      <c r="EIS8" s="516"/>
      <c r="EIT8" s="232" t="s">
        <v>665</v>
      </c>
      <c r="EIU8" s="232" t="s">
        <v>1440</v>
      </c>
      <c r="EIV8" s="516"/>
      <c r="EIW8" s="516"/>
      <c r="EIX8" s="516"/>
      <c r="EIY8" s="232" t="s">
        <v>665</v>
      </c>
      <c r="EIZ8" s="232" t="s">
        <v>1440</v>
      </c>
      <c r="EJA8" s="516"/>
      <c r="EJB8" s="516"/>
      <c r="EJC8" s="516"/>
      <c r="EJD8" s="232" t="s">
        <v>665</v>
      </c>
      <c r="EJE8" s="232" t="s">
        <v>1440</v>
      </c>
      <c r="EJF8" s="516"/>
      <c r="EJG8" s="516"/>
      <c r="EJH8" s="516"/>
      <c r="EJI8" s="232" t="s">
        <v>665</v>
      </c>
      <c r="EJJ8" s="232" t="s">
        <v>1440</v>
      </c>
      <c r="EJK8" s="516"/>
      <c r="EJL8" s="516"/>
      <c r="EJM8" s="516"/>
      <c r="EJN8" s="232" t="s">
        <v>665</v>
      </c>
      <c r="EJO8" s="232" t="s">
        <v>1440</v>
      </c>
      <c r="EJP8" s="516"/>
      <c r="EJQ8" s="516"/>
      <c r="EJR8" s="516"/>
      <c r="EJS8" s="232" t="s">
        <v>665</v>
      </c>
      <c r="EJT8" s="232" t="s">
        <v>1440</v>
      </c>
      <c r="EJU8" s="516"/>
      <c r="EJV8" s="516"/>
      <c r="EJW8" s="516"/>
      <c r="EJX8" s="232" t="s">
        <v>665</v>
      </c>
      <c r="EJY8" s="232" t="s">
        <v>1440</v>
      </c>
      <c r="EJZ8" s="516"/>
      <c r="EKA8" s="516"/>
      <c r="EKB8" s="516"/>
      <c r="EKC8" s="232" t="s">
        <v>665</v>
      </c>
      <c r="EKD8" s="232" t="s">
        <v>1440</v>
      </c>
      <c r="EKE8" s="516"/>
      <c r="EKF8" s="516"/>
      <c r="EKG8" s="516"/>
      <c r="EKH8" s="232" t="s">
        <v>665</v>
      </c>
      <c r="EKI8" s="232" t="s">
        <v>1440</v>
      </c>
      <c r="EKJ8" s="516"/>
      <c r="EKK8" s="516"/>
      <c r="EKL8" s="516"/>
      <c r="EKM8" s="232" t="s">
        <v>665</v>
      </c>
      <c r="EKN8" s="232" t="s">
        <v>1440</v>
      </c>
      <c r="EKO8" s="516"/>
      <c r="EKP8" s="516"/>
      <c r="EKQ8" s="516"/>
      <c r="EKR8" s="232" t="s">
        <v>665</v>
      </c>
      <c r="EKS8" s="232" t="s">
        <v>1440</v>
      </c>
      <c r="EKT8" s="516"/>
      <c r="EKU8" s="516"/>
      <c r="EKV8" s="516"/>
      <c r="EKW8" s="232" t="s">
        <v>665</v>
      </c>
      <c r="EKX8" s="232" t="s">
        <v>1440</v>
      </c>
      <c r="EKY8" s="516"/>
      <c r="EKZ8" s="516"/>
      <c r="ELA8" s="516"/>
      <c r="ELB8" s="232" t="s">
        <v>665</v>
      </c>
      <c r="ELC8" s="232" t="s">
        <v>1440</v>
      </c>
      <c r="ELD8" s="516"/>
      <c r="ELE8" s="516"/>
      <c r="ELF8" s="516"/>
      <c r="ELG8" s="232" t="s">
        <v>665</v>
      </c>
      <c r="ELH8" s="232" t="s">
        <v>1440</v>
      </c>
      <c r="ELI8" s="516"/>
      <c r="ELJ8" s="516"/>
      <c r="ELK8" s="516"/>
      <c r="ELL8" s="232" t="s">
        <v>665</v>
      </c>
      <c r="ELM8" s="232" t="s">
        <v>1440</v>
      </c>
      <c r="ELN8" s="516"/>
      <c r="ELO8" s="516"/>
      <c r="ELP8" s="516"/>
      <c r="ELQ8" s="232" t="s">
        <v>665</v>
      </c>
      <c r="ELR8" s="232" t="s">
        <v>1440</v>
      </c>
      <c r="ELS8" s="516"/>
      <c r="ELT8" s="516"/>
      <c r="ELU8" s="516"/>
      <c r="ELV8" s="232" t="s">
        <v>665</v>
      </c>
      <c r="ELW8" s="232" t="s">
        <v>1440</v>
      </c>
      <c r="ELX8" s="516"/>
      <c r="ELY8" s="516"/>
      <c r="ELZ8" s="516"/>
      <c r="EMA8" s="232" t="s">
        <v>665</v>
      </c>
      <c r="EMB8" s="232" t="s">
        <v>1440</v>
      </c>
      <c r="EMC8" s="516"/>
      <c r="EMD8" s="516"/>
      <c r="EME8" s="516"/>
      <c r="EMF8" s="232" t="s">
        <v>665</v>
      </c>
      <c r="EMG8" s="232" t="s">
        <v>1440</v>
      </c>
      <c r="EMH8" s="516"/>
      <c r="EMI8" s="516"/>
      <c r="EMJ8" s="516"/>
      <c r="EMK8" s="232" t="s">
        <v>665</v>
      </c>
      <c r="EML8" s="232" t="s">
        <v>1440</v>
      </c>
      <c r="EMM8" s="516"/>
      <c r="EMN8" s="516"/>
      <c r="EMO8" s="516"/>
      <c r="EMP8" s="232" t="s">
        <v>665</v>
      </c>
      <c r="EMQ8" s="232" t="s">
        <v>1440</v>
      </c>
      <c r="EMR8" s="516"/>
      <c r="EMS8" s="516"/>
      <c r="EMT8" s="516"/>
      <c r="EMU8" s="232" t="s">
        <v>665</v>
      </c>
      <c r="EMV8" s="232" t="s">
        <v>1440</v>
      </c>
      <c r="EMW8" s="516"/>
      <c r="EMX8" s="516"/>
      <c r="EMY8" s="516"/>
      <c r="EMZ8" s="232" t="s">
        <v>665</v>
      </c>
      <c r="ENA8" s="232" t="s">
        <v>1440</v>
      </c>
      <c r="ENB8" s="516"/>
      <c r="ENC8" s="516"/>
      <c r="END8" s="516"/>
      <c r="ENE8" s="232" t="s">
        <v>665</v>
      </c>
      <c r="ENF8" s="232" t="s">
        <v>1440</v>
      </c>
      <c r="ENG8" s="516"/>
      <c r="ENH8" s="516"/>
      <c r="ENI8" s="516"/>
      <c r="ENJ8" s="232" t="s">
        <v>665</v>
      </c>
      <c r="ENK8" s="232" t="s">
        <v>1440</v>
      </c>
      <c r="ENL8" s="516"/>
      <c r="ENM8" s="516"/>
      <c r="ENN8" s="516"/>
      <c r="ENO8" s="232" t="s">
        <v>665</v>
      </c>
      <c r="ENP8" s="232" t="s">
        <v>1440</v>
      </c>
      <c r="ENQ8" s="516"/>
      <c r="ENR8" s="516"/>
      <c r="ENS8" s="516"/>
      <c r="ENT8" s="232" t="s">
        <v>665</v>
      </c>
      <c r="ENU8" s="232" t="s">
        <v>1440</v>
      </c>
      <c r="ENV8" s="516"/>
      <c r="ENW8" s="516"/>
      <c r="ENX8" s="516"/>
      <c r="ENY8" s="232" t="s">
        <v>665</v>
      </c>
      <c r="ENZ8" s="232" t="s">
        <v>1440</v>
      </c>
      <c r="EOA8" s="516"/>
      <c r="EOB8" s="516"/>
      <c r="EOC8" s="516"/>
      <c r="EOD8" s="232" t="s">
        <v>665</v>
      </c>
      <c r="EOE8" s="232" t="s">
        <v>1440</v>
      </c>
      <c r="EOF8" s="516"/>
      <c r="EOG8" s="516"/>
      <c r="EOH8" s="516"/>
      <c r="EOI8" s="232" t="s">
        <v>665</v>
      </c>
      <c r="EOJ8" s="232" t="s">
        <v>1440</v>
      </c>
      <c r="EOK8" s="516"/>
      <c r="EOL8" s="516"/>
      <c r="EOM8" s="516"/>
      <c r="EON8" s="232" t="s">
        <v>665</v>
      </c>
      <c r="EOO8" s="232" t="s">
        <v>1440</v>
      </c>
      <c r="EOP8" s="516"/>
      <c r="EOQ8" s="516"/>
      <c r="EOR8" s="516"/>
      <c r="EOS8" s="232" t="s">
        <v>665</v>
      </c>
      <c r="EOT8" s="232" t="s">
        <v>1440</v>
      </c>
      <c r="EOU8" s="516"/>
      <c r="EOV8" s="516"/>
      <c r="EOW8" s="516"/>
      <c r="EOX8" s="232" t="s">
        <v>665</v>
      </c>
      <c r="EOY8" s="232" t="s">
        <v>1440</v>
      </c>
      <c r="EOZ8" s="516"/>
      <c r="EPA8" s="516"/>
      <c r="EPB8" s="516"/>
      <c r="EPC8" s="232" t="s">
        <v>665</v>
      </c>
      <c r="EPD8" s="232" t="s">
        <v>1440</v>
      </c>
      <c r="EPE8" s="516"/>
      <c r="EPF8" s="516"/>
      <c r="EPG8" s="516"/>
      <c r="EPH8" s="232" t="s">
        <v>665</v>
      </c>
      <c r="EPI8" s="232" t="s">
        <v>1440</v>
      </c>
      <c r="EPJ8" s="516"/>
      <c r="EPK8" s="516"/>
      <c r="EPL8" s="516"/>
      <c r="EPM8" s="232" t="s">
        <v>665</v>
      </c>
      <c r="EPN8" s="232" t="s">
        <v>1440</v>
      </c>
      <c r="EPO8" s="516"/>
      <c r="EPP8" s="516"/>
      <c r="EPQ8" s="516"/>
      <c r="EPR8" s="232" t="s">
        <v>665</v>
      </c>
      <c r="EPS8" s="232" t="s">
        <v>1440</v>
      </c>
      <c r="EPT8" s="516"/>
      <c r="EPU8" s="516"/>
      <c r="EPV8" s="516"/>
      <c r="EPW8" s="232" t="s">
        <v>665</v>
      </c>
      <c r="EPX8" s="232" t="s">
        <v>1440</v>
      </c>
      <c r="EPY8" s="516"/>
      <c r="EPZ8" s="516"/>
      <c r="EQA8" s="516"/>
      <c r="EQB8" s="232" t="s">
        <v>665</v>
      </c>
      <c r="EQC8" s="232" t="s">
        <v>1440</v>
      </c>
      <c r="EQD8" s="516"/>
      <c r="EQE8" s="516"/>
      <c r="EQF8" s="516"/>
      <c r="EQG8" s="232" t="s">
        <v>665</v>
      </c>
      <c r="EQH8" s="232" t="s">
        <v>1440</v>
      </c>
      <c r="EQI8" s="516"/>
      <c r="EQJ8" s="516"/>
      <c r="EQK8" s="516"/>
      <c r="EQL8" s="232" t="s">
        <v>665</v>
      </c>
      <c r="EQM8" s="232" t="s">
        <v>1440</v>
      </c>
      <c r="EQN8" s="516"/>
      <c r="EQO8" s="516"/>
      <c r="EQP8" s="516"/>
      <c r="EQQ8" s="232" t="s">
        <v>665</v>
      </c>
      <c r="EQR8" s="232" t="s">
        <v>1440</v>
      </c>
      <c r="EQS8" s="516"/>
      <c r="EQT8" s="516"/>
      <c r="EQU8" s="516"/>
      <c r="EQV8" s="232" t="s">
        <v>665</v>
      </c>
      <c r="EQW8" s="232" t="s">
        <v>1440</v>
      </c>
      <c r="EQX8" s="516"/>
      <c r="EQY8" s="516"/>
      <c r="EQZ8" s="516"/>
      <c r="ERA8" s="232" t="s">
        <v>665</v>
      </c>
      <c r="ERB8" s="232" t="s">
        <v>1440</v>
      </c>
      <c r="ERC8" s="516"/>
      <c r="ERD8" s="516"/>
      <c r="ERE8" s="516"/>
      <c r="ERF8" s="232" t="s">
        <v>665</v>
      </c>
      <c r="ERG8" s="232" t="s">
        <v>1440</v>
      </c>
      <c r="ERH8" s="516"/>
      <c r="ERI8" s="516"/>
      <c r="ERJ8" s="516"/>
      <c r="ERK8" s="232" t="s">
        <v>665</v>
      </c>
      <c r="ERL8" s="232" t="s">
        <v>1440</v>
      </c>
      <c r="ERM8" s="516"/>
      <c r="ERN8" s="516"/>
      <c r="ERO8" s="516"/>
      <c r="ERP8" s="232" t="s">
        <v>665</v>
      </c>
      <c r="ERQ8" s="232" t="s">
        <v>1440</v>
      </c>
      <c r="ERR8" s="516"/>
      <c r="ERS8" s="516"/>
      <c r="ERT8" s="516"/>
      <c r="ERU8" s="232" t="s">
        <v>665</v>
      </c>
      <c r="ERV8" s="232" t="s">
        <v>1440</v>
      </c>
      <c r="ERW8" s="516"/>
      <c r="ERX8" s="516"/>
      <c r="ERY8" s="516"/>
      <c r="ERZ8" s="232" t="s">
        <v>665</v>
      </c>
      <c r="ESA8" s="232" t="s">
        <v>1440</v>
      </c>
      <c r="ESB8" s="516"/>
      <c r="ESC8" s="516"/>
      <c r="ESD8" s="516"/>
      <c r="ESE8" s="232" t="s">
        <v>665</v>
      </c>
      <c r="ESF8" s="232" t="s">
        <v>1440</v>
      </c>
      <c r="ESG8" s="516"/>
      <c r="ESH8" s="516"/>
      <c r="ESI8" s="516"/>
      <c r="ESJ8" s="232" t="s">
        <v>665</v>
      </c>
      <c r="ESK8" s="232" t="s">
        <v>1440</v>
      </c>
      <c r="ESL8" s="516"/>
      <c r="ESM8" s="516"/>
      <c r="ESN8" s="516"/>
      <c r="ESO8" s="232" t="s">
        <v>665</v>
      </c>
      <c r="ESP8" s="232" t="s">
        <v>1440</v>
      </c>
      <c r="ESQ8" s="516"/>
      <c r="ESR8" s="516"/>
      <c r="ESS8" s="516"/>
      <c r="EST8" s="232" t="s">
        <v>665</v>
      </c>
      <c r="ESU8" s="232" t="s">
        <v>1440</v>
      </c>
      <c r="ESV8" s="516"/>
      <c r="ESW8" s="516"/>
      <c r="ESX8" s="516"/>
      <c r="ESY8" s="232" t="s">
        <v>665</v>
      </c>
      <c r="ESZ8" s="232" t="s">
        <v>1440</v>
      </c>
      <c r="ETA8" s="516"/>
      <c r="ETB8" s="516"/>
      <c r="ETC8" s="516"/>
      <c r="ETD8" s="232" t="s">
        <v>665</v>
      </c>
      <c r="ETE8" s="232" t="s">
        <v>1440</v>
      </c>
      <c r="ETF8" s="516"/>
      <c r="ETG8" s="516"/>
      <c r="ETH8" s="516"/>
      <c r="ETI8" s="232" t="s">
        <v>665</v>
      </c>
      <c r="ETJ8" s="232" t="s">
        <v>1440</v>
      </c>
      <c r="ETK8" s="516"/>
      <c r="ETL8" s="516"/>
      <c r="ETM8" s="516"/>
      <c r="ETN8" s="232" t="s">
        <v>665</v>
      </c>
      <c r="ETO8" s="232" t="s">
        <v>1440</v>
      </c>
      <c r="ETP8" s="516"/>
      <c r="ETQ8" s="516"/>
      <c r="ETR8" s="516"/>
      <c r="ETS8" s="232" t="s">
        <v>665</v>
      </c>
      <c r="ETT8" s="232" t="s">
        <v>1440</v>
      </c>
      <c r="ETU8" s="516"/>
      <c r="ETV8" s="516"/>
      <c r="ETW8" s="516"/>
      <c r="ETX8" s="232" t="s">
        <v>665</v>
      </c>
      <c r="ETY8" s="232" t="s">
        <v>1440</v>
      </c>
      <c r="ETZ8" s="516"/>
      <c r="EUA8" s="516"/>
      <c r="EUB8" s="516"/>
      <c r="EUC8" s="232" t="s">
        <v>665</v>
      </c>
      <c r="EUD8" s="232" t="s">
        <v>1440</v>
      </c>
      <c r="EUE8" s="516"/>
      <c r="EUF8" s="516"/>
      <c r="EUG8" s="516"/>
      <c r="EUH8" s="232" t="s">
        <v>665</v>
      </c>
      <c r="EUI8" s="232" t="s">
        <v>1440</v>
      </c>
      <c r="EUJ8" s="516"/>
      <c r="EUK8" s="516"/>
      <c r="EUL8" s="516"/>
      <c r="EUM8" s="232" t="s">
        <v>665</v>
      </c>
      <c r="EUN8" s="232" t="s">
        <v>1440</v>
      </c>
      <c r="EUO8" s="516"/>
      <c r="EUP8" s="516"/>
      <c r="EUQ8" s="516"/>
      <c r="EUR8" s="232" t="s">
        <v>665</v>
      </c>
      <c r="EUS8" s="232" t="s">
        <v>1440</v>
      </c>
      <c r="EUT8" s="516"/>
      <c r="EUU8" s="516"/>
      <c r="EUV8" s="516"/>
      <c r="EUW8" s="232" t="s">
        <v>665</v>
      </c>
      <c r="EUX8" s="232" t="s">
        <v>1440</v>
      </c>
      <c r="EUY8" s="516"/>
      <c r="EUZ8" s="516"/>
      <c r="EVA8" s="516"/>
      <c r="EVB8" s="232" t="s">
        <v>665</v>
      </c>
      <c r="EVC8" s="232" t="s">
        <v>1440</v>
      </c>
      <c r="EVD8" s="516"/>
      <c r="EVE8" s="516"/>
      <c r="EVF8" s="516"/>
      <c r="EVG8" s="232" t="s">
        <v>665</v>
      </c>
      <c r="EVH8" s="232" t="s">
        <v>1440</v>
      </c>
      <c r="EVI8" s="516"/>
      <c r="EVJ8" s="516"/>
      <c r="EVK8" s="516"/>
      <c r="EVL8" s="232" t="s">
        <v>665</v>
      </c>
      <c r="EVM8" s="232" t="s">
        <v>1440</v>
      </c>
      <c r="EVN8" s="516"/>
      <c r="EVO8" s="516"/>
      <c r="EVP8" s="516"/>
      <c r="EVQ8" s="232" t="s">
        <v>665</v>
      </c>
      <c r="EVR8" s="232" t="s">
        <v>1440</v>
      </c>
      <c r="EVS8" s="516"/>
      <c r="EVT8" s="516"/>
      <c r="EVU8" s="516"/>
      <c r="EVV8" s="232" t="s">
        <v>665</v>
      </c>
      <c r="EVW8" s="232" t="s">
        <v>1440</v>
      </c>
      <c r="EVX8" s="516"/>
      <c r="EVY8" s="516"/>
      <c r="EVZ8" s="516"/>
      <c r="EWA8" s="232" t="s">
        <v>665</v>
      </c>
      <c r="EWB8" s="232" t="s">
        <v>1440</v>
      </c>
      <c r="EWC8" s="516"/>
      <c r="EWD8" s="516"/>
      <c r="EWE8" s="516"/>
      <c r="EWF8" s="232" t="s">
        <v>665</v>
      </c>
      <c r="EWG8" s="232" t="s">
        <v>1440</v>
      </c>
      <c r="EWH8" s="516"/>
      <c r="EWI8" s="516"/>
      <c r="EWJ8" s="516"/>
      <c r="EWK8" s="232" t="s">
        <v>665</v>
      </c>
      <c r="EWL8" s="232" t="s">
        <v>1440</v>
      </c>
      <c r="EWM8" s="516"/>
      <c r="EWN8" s="516"/>
      <c r="EWO8" s="516"/>
      <c r="EWP8" s="232" t="s">
        <v>665</v>
      </c>
      <c r="EWQ8" s="232" t="s">
        <v>1440</v>
      </c>
      <c r="EWR8" s="516"/>
      <c r="EWS8" s="516"/>
      <c r="EWT8" s="516"/>
      <c r="EWU8" s="232" t="s">
        <v>665</v>
      </c>
      <c r="EWV8" s="232" t="s">
        <v>1440</v>
      </c>
      <c r="EWW8" s="516"/>
      <c r="EWX8" s="516"/>
      <c r="EWY8" s="516"/>
      <c r="EWZ8" s="232" t="s">
        <v>665</v>
      </c>
      <c r="EXA8" s="232" t="s">
        <v>1440</v>
      </c>
      <c r="EXB8" s="516"/>
      <c r="EXC8" s="516"/>
      <c r="EXD8" s="516"/>
      <c r="EXE8" s="232" t="s">
        <v>665</v>
      </c>
      <c r="EXF8" s="232" t="s">
        <v>1440</v>
      </c>
      <c r="EXG8" s="516"/>
      <c r="EXH8" s="516"/>
      <c r="EXI8" s="516"/>
      <c r="EXJ8" s="232" t="s">
        <v>665</v>
      </c>
      <c r="EXK8" s="232" t="s">
        <v>1440</v>
      </c>
      <c r="EXL8" s="516"/>
      <c r="EXM8" s="516"/>
      <c r="EXN8" s="516"/>
      <c r="EXO8" s="232" t="s">
        <v>665</v>
      </c>
      <c r="EXP8" s="232" t="s">
        <v>1440</v>
      </c>
      <c r="EXQ8" s="516"/>
      <c r="EXR8" s="516"/>
      <c r="EXS8" s="516"/>
      <c r="EXT8" s="232" t="s">
        <v>665</v>
      </c>
      <c r="EXU8" s="232" t="s">
        <v>1440</v>
      </c>
      <c r="EXV8" s="516"/>
      <c r="EXW8" s="516"/>
      <c r="EXX8" s="516"/>
      <c r="EXY8" s="232" t="s">
        <v>665</v>
      </c>
      <c r="EXZ8" s="232" t="s">
        <v>1440</v>
      </c>
      <c r="EYA8" s="516"/>
      <c r="EYB8" s="516"/>
      <c r="EYC8" s="516"/>
      <c r="EYD8" s="232" t="s">
        <v>665</v>
      </c>
      <c r="EYE8" s="232" t="s">
        <v>1440</v>
      </c>
      <c r="EYF8" s="516"/>
      <c r="EYG8" s="516"/>
      <c r="EYH8" s="516"/>
      <c r="EYI8" s="232" t="s">
        <v>665</v>
      </c>
      <c r="EYJ8" s="232" t="s">
        <v>1440</v>
      </c>
      <c r="EYK8" s="516"/>
      <c r="EYL8" s="516"/>
      <c r="EYM8" s="516"/>
      <c r="EYN8" s="232" t="s">
        <v>665</v>
      </c>
      <c r="EYO8" s="232" t="s">
        <v>1440</v>
      </c>
      <c r="EYP8" s="516"/>
      <c r="EYQ8" s="516"/>
      <c r="EYR8" s="516"/>
      <c r="EYS8" s="232" t="s">
        <v>665</v>
      </c>
      <c r="EYT8" s="232" t="s">
        <v>1440</v>
      </c>
      <c r="EYU8" s="516"/>
      <c r="EYV8" s="516"/>
      <c r="EYW8" s="516"/>
      <c r="EYX8" s="232" t="s">
        <v>665</v>
      </c>
      <c r="EYY8" s="232" t="s">
        <v>1440</v>
      </c>
      <c r="EYZ8" s="516"/>
      <c r="EZA8" s="516"/>
      <c r="EZB8" s="516"/>
      <c r="EZC8" s="232" t="s">
        <v>665</v>
      </c>
      <c r="EZD8" s="232" t="s">
        <v>1440</v>
      </c>
      <c r="EZE8" s="516"/>
      <c r="EZF8" s="516"/>
      <c r="EZG8" s="516"/>
      <c r="EZH8" s="232" t="s">
        <v>665</v>
      </c>
      <c r="EZI8" s="232" t="s">
        <v>1440</v>
      </c>
      <c r="EZJ8" s="516"/>
      <c r="EZK8" s="516"/>
      <c r="EZL8" s="516"/>
      <c r="EZM8" s="232" t="s">
        <v>665</v>
      </c>
      <c r="EZN8" s="232" t="s">
        <v>1440</v>
      </c>
      <c r="EZO8" s="516"/>
      <c r="EZP8" s="516"/>
      <c r="EZQ8" s="516"/>
      <c r="EZR8" s="232" t="s">
        <v>665</v>
      </c>
      <c r="EZS8" s="232" t="s">
        <v>1440</v>
      </c>
      <c r="EZT8" s="516"/>
      <c r="EZU8" s="516"/>
      <c r="EZV8" s="516"/>
      <c r="EZW8" s="232" t="s">
        <v>665</v>
      </c>
      <c r="EZX8" s="232" t="s">
        <v>1440</v>
      </c>
      <c r="EZY8" s="516"/>
      <c r="EZZ8" s="516"/>
      <c r="FAA8" s="516"/>
      <c r="FAB8" s="232" t="s">
        <v>665</v>
      </c>
      <c r="FAC8" s="232" t="s">
        <v>1440</v>
      </c>
      <c r="FAD8" s="516"/>
      <c r="FAE8" s="516"/>
      <c r="FAF8" s="516"/>
      <c r="FAG8" s="232" t="s">
        <v>665</v>
      </c>
      <c r="FAH8" s="232" t="s">
        <v>1440</v>
      </c>
      <c r="FAI8" s="516"/>
      <c r="FAJ8" s="516"/>
      <c r="FAK8" s="516"/>
      <c r="FAL8" s="232" t="s">
        <v>665</v>
      </c>
      <c r="FAM8" s="232" t="s">
        <v>1440</v>
      </c>
      <c r="FAN8" s="516"/>
      <c r="FAO8" s="516"/>
      <c r="FAP8" s="516"/>
      <c r="FAQ8" s="232" t="s">
        <v>665</v>
      </c>
      <c r="FAR8" s="232" t="s">
        <v>1440</v>
      </c>
      <c r="FAS8" s="516"/>
      <c r="FAT8" s="516"/>
      <c r="FAU8" s="516"/>
      <c r="FAV8" s="232" t="s">
        <v>665</v>
      </c>
      <c r="FAW8" s="232" t="s">
        <v>1440</v>
      </c>
      <c r="FAX8" s="516"/>
      <c r="FAY8" s="516"/>
      <c r="FAZ8" s="516"/>
      <c r="FBA8" s="232" t="s">
        <v>665</v>
      </c>
      <c r="FBB8" s="232" t="s">
        <v>1440</v>
      </c>
      <c r="FBC8" s="516"/>
      <c r="FBD8" s="516"/>
      <c r="FBE8" s="516"/>
      <c r="FBF8" s="232" t="s">
        <v>665</v>
      </c>
      <c r="FBG8" s="232" t="s">
        <v>1440</v>
      </c>
      <c r="FBH8" s="516"/>
      <c r="FBI8" s="516"/>
      <c r="FBJ8" s="516"/>
      <c r="FBK8" s="232" t="s">
        <v>665</v>
      </c>
      <c r="FBL8" s="232" t="s">
        <v>1440</v>
      </c>
      <c r="FBM8" s="516"/>
      <c r="FBN8" s="516"/>
      <c r="FBO8" s="516"/>
      <c r="FBP8" s="232" t="s">
        <v>665</v>
      </c>
      <c r="FBQ8" s="232" t="s">
        <v>1440</v>
      </c>
      <c r="FBR8" s="516"/>
      <c r="FBS8" s="516"/>
      <c r="FBT8" s="516"/>
      <c r="FBU8" s="232" t="s">
        <v>665</v>
      </c>
      <c r="FBV8" s="232" t="s">
        <v>1440</v>
      </c>
      <c r="FBW8" s="516"/>
      <c r="FBX8" s="516"/>
      <c r="FBY8" s="516"/>
      <c r="FBZ8" s="232" t="s">
        <v>665</v>
      </c>
      <c r="FCA8" s="232" t="s">
        <v>1440</v>
      </c>
      <c r="FCB8" s="516"/>
      <c r="FCC8" s="516"/>
      <c r="FCD8" s="516"/>
      <c r="FCE8" s="232" t="s">
        <v>665</v>
      </c>
      <c r="FCF8" s="232" t="s">
        <v>1440</v>
      </c>
      <c r="FCG8" s="516"/>
      <c r="FCH8" s="516"/>
      <c r="FCI8" s="516"/>
      <c r="FCJ8" s="232" t="s">
        <v>665</v>
      </c>
      <c r="FCK8" s="232" t="s">
        <v>1440</v>
      </c>
      <c r="FCL8" s="516"/>
      <c r="FCM8" s="516"/>
      <c r="FCN8" s="516"/>
      <c r="FCO8" s="232" t="s">
        <v>665</v>
      </c>
      <c r="FCP8" s="232" t="s">
        <v>1440</v>
      </c>
      <c r="FCQ8" s="516"/>
      <c r="FCR8" s="516"/>
      <c r="FCS8" s="516"/>
      <c r="FCT8" s="232" t="s">
        <v>665</v>
      </c>
      <c r="FCU8" s="232" t="s">
        <v>1440</v>
      </c>
      <c r="FCV8" s="516"/>
      <c r="FCW8" s="516"/>
      <c r="FCX8" s="516"/>
      <c r="FCY8" s="232" t="s">
        <v>665</v>
      </c>
      <c r="FCZ8" s="232" t="s">
        <v>1440</v>
      </c>
      <c r="FDA8" s="516"/>
      <c r="FDB8" s="516"/>
      <c r="FDC8" s="516"/>
      <c r="FDD8" s="232" t="s">
        <v>665</v>
      </c>
      <c r="FDE8" s="232" t="s">
        <v>1440</v>
      </c>
      <c r="FDF8" s="516"/>
      <c r="FDG8" s="516"/>
      <c r="FDH8" s="516"/>
      <c r="FDI8" s="232" t="s">
        <v>665</v>
      </c>
      <c r="FDJ8" s="232" t="s">
        <v>1440</v>
      </c>
      <c r="FDK8" s="516"/>
      <c r="FDL8" s="516"/>
      <c r="FDM8" s="516"/>
      <c r="FDN8" s="232" t="s">
        <v>665</v>
      </c>
      <c r="FDO8" s="232" t="s">
        <v>1440</v>
      </c>
      <c r="FDP8" s="516"/>
      <c r="FDQ8" s="516"/>
      <c r="FDR8" s="516"/>
      <c r="FDS8" s="232" t="s">
        <v>665</v>
      </c>
      <c r="FDT8" s="232" t="s">
        <v>1440</v>
      </c>
      <c r="FDU8" s="516"/>
      <c r="FDV8" s="516"/>
      <c r="FDW8" s="516"/>
      <c r="FDX8" s="232" t="s">
        <v>665</v>
      </c>
      <c r="FDY8" s="232" t="s">
        <v>1440</v>
      </c>
      <c r="FDZ8" s="516"/>
      <c r="FEA8" s="516"/>
      <c r="FEB8" s="516"/>
      <c r="FEC8" s="232" t="s">
        <v>665</v>
      </c>
      <c r="FED8" s="232" t="s">
        <v>1440</v>
      </c>
      <c r="FEE8" s="516"/>
      <c r="FEF8" s="516"/>
      <c r="FEG8" s="516"/>
      <c r="FEH8" s="232" t="s">
        <v>665</v>
      </c>
      <c r="FEI8" s="232" t="s">
        <v>1440</v>
      </c>
      <c r="FEJ8" s="516"/>
      <c r="FEK8" s="516"/>
      <c r="FEL8" s="516"/>
      <c r="FEM8" s="232" t="s">
        <v>665</v>
      </c>
      <c r="FEN8" s="232" t="s">
        <v>1440</v>
      </c>
      <c r="FEO8" s="516"/>
      <c r="FEP8" s="516"/>
      <c r="FEQ8" s="516"/>
      <c r="FER8" s="232" t="s">
        <v>665</v>
      </c>
      <c r="FES8" s="232" t="s">
        <v>1440</v>
      </c>
      <c r="FET8" s="516"/>
      <c r="FEU8" s="516"/>
      <c r="FEV8" s="516"/>
      <c r="FEW8" s="232" t="s">
        <v>665</v>
      </c>
      <c r="FEX8" s="232" t="s">
        <v>1440</v>
      </c>
      <c r="FEY8" s="516"/>
      <c r="FEZ8" s="516"/>
      <c r="FFA8" s="516"/>
      <c r="FFB8" s="232" t="s">
        <v>665</v>
      </c>
      <c r="FFC8" s="232" t="s">
        <v>1440</v>
      </c>
      <c r="FFD8" s="516"/>
      <c r="FFE8" s="516"/>
      <c r="FFF8" s="516"/>
      <c r="FFG8" s="232" t="s">
        <v>665</v>
      </c>
      <c r="FFH8" s="232" t="s">
        <v>1440</v>
      </c>
      <c r="FFI8" s="516"/>
      <c r="FFJ8" s="516"/>
      <c r="FFK8" s="516"/>
      <c r="FFL8" s="232" t="s">
        <v>665</v>
      </c>
      <c r="FFM8" s="232" t="s">
        <v>1440</v>
      </c>
      <c r="FFN8" s="516"/>
      <c r="FFO8" s="516"/>
      <c r="FFP8" s="516"/>
      <c r="FFQ8" s="232" t="s">
        <v>665</v>
      </c>
      <c r="FFR8" s="232" t="s">
        <v>1440</v>
      </c>
      <c r="FFS8" s="516"/>
      <c r="FFT8" s="516"/>
      <c r="FFU8" s="516"/>
      <c r="FFV8" s="232" t="s">
        <v>665</v>
      </c>
      <c r="FFW8" s="232" t="s">
        <v>1440</v>
      </c>
      <c r="FFX8" s="516"/>
      <c r="FFY8" s="516"/>
      <c r="FFZ8" s="516"/>
      <c r="FGA8" s="232" t="s">
        <v>665</v>
      </c>
      <c r="FGB8" s="232" t="s">
        <v>1440</v>
      </c>
      <c r="FGC8" s="516"/>
      <c r="FGD8" s="516"/>
      <c r="FGE8" s="516"/>
      <c r="FGF8" s="232" t="s">
        <v>665</v>
      </c>
      <c r="FGG8" s="232" t="s">
        <v>1440</v>
      </c>
      <c r="FGH8" s="516"/>
      <c r="FGI8" s="516"/>
      <c r="FGJ8" s="516"/>
      <c r="FGK8" s="232" t="s">
        <v>665</v>
      </c>
      <c r="FGL8" s="232" t="s">
        <v>1440</v>
      </c>
      <c r="FGM8" s="516"/>
      <c r="FGN8" s="516"/>
      <c r="FGO8" s="516"/>
      <c r="FGP8" s="232" t="s">
        <v>665</v>
      </c>
      <c r="FGQ8" s="232" t="s">
        <v>1440</v>
      </c>
      <c r="FGR8" s="516"/>
      <c r="FGS8" s="516"/>
      <c r="FGT8" s="516"/>
      <c r="FGU8" s="232" t="s">
        <v>665</v>
      </c>
      <c r="FGV8" s="232" t="s">
        <v>1440</v>
      </c>
      <c r="FGW8" s="516"/>
      <c r="FGX8" s="516"/>
      <c r="FGY8" s="516"/>
      <c r="FGZ8" s="232" t="s">
        <v>665</v>
      </c>
      <c r="FHA8" s="232" t="s">
        <v>1440</v>
      </c>
      <c r="FHB8" s="516"/>
      <c r="FHC8" s="516"/>
      <c r="FHD8" s="516"/>
      <c r="FHE8" s="232" t="s">
        <v>665</v>
      </c>
      <c r="FHF8" s="232" t="s">
        <v>1440</v>
      </c>
      <c r="FHG8" s="516"/>
      <c r="FHH8" s="516"/>
      <c r="FHI8" s="516"/>
      <c r="FHJ8" s="232" t="s">
        <v>665</v>
      </c>
      <c r="FHK8" s="232" t="s">
        <v>1440</v>
      </c>
      <c r="FHL8" s="516"/>
      <c r="FHM8" s="516"/>
      <c r="FHN8" s="516"/>
      <c r="FHO8" s="232" t="s">
        <v>665</v>
      </c>
      <c r="FHP8" s="232" t="s">
        <v>1440</v>
      </c>
      <c r="FHQ8" s="516"/>
      <c r="FHR8" s="516"/>
      <c r="FHS8" s="516"/>
      <c r="FHT8" s="232" t="s">
        <v>665</v>
      </c>
      <c r="FHU8" s="232" t="s">
        <v>1440</v>
      </c>
      <c r="FHV8" s="516"/>
      <c r="FHW8" s="516"/>
      <c r="FHX8" s="516"/>
      <c r="FHY8" s="232" t="s">
        <v>665</v>
      </c>
      <c r="FHZ8" s="232" t="s">
        <v>1440</v>
      </c>
      <c r="FIA8" s="516"/>
      <c r="FIB8" s="516"/>
      <c r="FIC8" s="516"/>
      <c r="FID8" s="232" t="s">
        <v>665</v>
      </c>
      <c r="FIE8" s="232" t="s">
        <v>1440</v>
      </c>
      <c r="FIF8" s="516"/>
      <c r="FIG8" s="516"/>
      <c r="FIH8" s="516"/>
      <c r="FII8" s="232" t="s">
        <v>665</v>
      </c>
      <c r="FIJ8" s="232" t="s">
        <v>1440</v>
      </c>
      <c r="FIK8" s="516"/>
      <c r="FIL8" s="516"/>
      <c r="FIM8" s="516"/>
      <c r="FIN8" s="232" t="s">
        <v>665</v>
      </c>
      <c r="FIO8" s="232" t="s">
        <v>1440</v>
      </c>
      <c r="FIP8" s="516"/>
      <c r="FIQ8" s="516"/>
      <c r="FIR8" s="516"/>
      <c r="FIS8" s="232" t="s">
        <v>665</v>
      </c>
      <c r="FIT8" s="232" t="s">
        <v>1440</v>
      </c>
      <c r="FIU8" s="516"/>
      <c r="FIV8" s="516"/>
      <c r="FIW8" s="516"/>
      <c r="FIX8" s="232" t="s">
        <v>665</v>
      </c>
      <c r="FIY8" s="232" t="s">
        <v>1440</v>
      </c>
      <c r="FIZ8" s="516"/>
      <c r="FJA8" s="516"/>
      <c r="FJB8" s="516"/>
      <c r="FJC8" s="232" t="s">
        <v>665</v>
      </c>
      <c r="FJD8" s="232" t="s">
        <v>1440</v>
      </c>
      <c r="FJE8" s="516"/>
      <c r="FJF8" s="516"/>
      <c r="FJG8" s="516"/>
      <c r="FJH8" s="232" t="s">
        <v>665</v>
      </c>
      <c r="FJI8" s="232" t="s">
        <v>1440</v>
      </c>
      <c r="FJJ8" s="516"/>
      <c r="FJK8" s="516"/>
      <c r="FJL8" s="516"/>
      <c r="FJM8" s="232" t="s">
        <v>665</v>
      </c>
      <c r="FJN8" s="232" t="s">
        <v>1440</v>
      </c>
      <c r="FJO8" s="516"/>
      <c r="FJP8" s="516"/>
      <c r="FJQ8" s="516"/>
      <c r="FJR8" s="232" t="s">
        <v>665</v>
      </c>
      <c r="FJS8" s="232" t="s">
        <v>1440</v>
      </c>
      <c r="FJT8" s="516"/>
      <c r="FJU8" s="516"/>
      <c r="FJV8" s="516"/>
      <c r="FJW8" s="232" t="s">
        <v>665</v>
      </c>
      <c r="FJX8" s="232" t="s">
        <v>1440</v>
      </c>
      <c r="FJY8" s="516"/>
      <c r="FJZ8" s="516"/>
      <c r="FKA8" s="516"/>
      <c r="FKB8" s="232" t="s">
        <v>665</v>
      </c>
      <c r="FKC8" s="232" t="s">
        <v>1440</v>
      </c>
      <c r="FKD8" s="516"/>
      <c r="FKE8" s="516"/>
      <c r="FKF8" s="516"/>
      <c r="FKG8" s="232" t="s">
        <v>665</v>
      </c>
      <c r="FKH8" s="232" t="s">
        <v>1440</v>
      </c>
      <c r="FKI8" s="516"/>
      <c r="FKJ8" s="516"/>
      <c r="FKK8" s="516"/>
      <c r="FKL8" s="232" t="s">
        <v>665</v>
      </c>
      <c r="FKM8" s="232" t="s">
        <v>1440</v>
      </c>
      <c r="FKN8" s="516"/>
      <c r="FKO8" s="516"/>
      <c r="FKP8" s="516"/>
      <c r="FKQ8" s="232" t="s">
        <v>665</v>
      </c>
      <c r="FKR8" s="232" t="s">
        <v>1440</v>
      </c>
      <c r="FKS8" s="516"/>
      <c r="FKT8" s="516"/>
      <c r="FKU8" s="516"/>
      <c r="FKV8" s="232" t="s">
        <v>665</v>
      </c>
      <c r="FKW8" s="232" t="s">
        <v>1440</v>
      </c>
      <c r="FKX8" s="516"/>
      <c r="FKY8" s="516"/>
      <c r="FKZ8" s="516"/>
      <c r="FLA8" s="232" t="s">
        <v>665</v>
      </c>
      <c r="FLB8" s="232" t="s">
        <v>1440</v>
      </c>
      <c r="FLC8" s="516"/>
      <c r="FLD8" s="516"/>
      <c r="FLE8" s="516"/>
      <c r="FLF8" s="232" t="s">
        <v>665</v>
      </c>
      <c r="FLG8" s="232" t="s">
        <v>1440</v>
      </c>
      <c r="FLH8" s="516"/>
      <c r="FLI8" s="516"/>
      <c r="FLJ8" s="516"/>
      <c r="FLK8" s="232" t="s">
        <v>665</v>
      </c>
      <c r="FLL8" s="232" t="s">
        <v>1440</v>
      </c>
      <c r="FLM8" s="516"/>
      <c r="FLN8" s="516"/>
      <c r="FLO8" s="516"/>
      <c r="FLP8" s="232" t="s">
        <v>665</v>
      </c>
      <c r="FLQ8" s="232" t="s">
        <v>1440</v>
      </c>
      <c r="FLR8" s="516"/>
      <c r="FLS8" s="516"/>
      <c r="FLT8" s="516"/>
      <c r="FLU8" s="232" t="s">
        <v>665</v>
      </c>
      <c r="FLV8" s="232" t="s">
        <v>1440</v>
      </c>
      <c r="FLW8" s="516"/>
      <c r="FLX8" s="516"/>
      <c r="FLY8" s="516"/>
      <c r="FLZ8" s="232" t="s">
        <v>665</v>
      </c>
      <c r="FMA8" s="232" t="s">
        <v>1440</v>
      </c>
      <c r="FMB8" s="516"/>
      <c r="FMC8" s="516"/>
      <c r="FMD8" s="516"/>
      <c r="FME8" s="232" t="s">
        <v>665</v>
      </c>
      <c r="FMF8" s="232" t="s">
        <v>1440</v>
      </c>
      <c r="FMG8" s="516"/>
      <c r="FMH8" s="516"/>
      <c r="FMI8" s="516"/>
      <c r="FMJ8" s="232" t="s">
        <v>665</v>
      </c>
      <c r="FMK8" s="232" t="s">
        <v>1440</v>
      </c>
      <c r="FML8" s="516"/>
      <c r="FMM8" s="516"/>
      <c r="FMN8" s="516"/>
      <c r="FMO8" s="232" t="s">
        <v>665</v>
      </c>
      <c r="FMP8" s="232" t="s">
        <v>1440</v>
      </c>
      <c r="FMQ8" s="516"/>
      <c r="FMR8" s="516"/>
      <c r="FMS8" s="516"/>
      <c r="FMT8" s="232" t="s">
        <v>665</v>
      </c>
      <c r="FMU8" s="232" t="s">
        <v>1440</v>
      </c>
      <c r="FMV8" s="516"/>
      <c r="FMW8" s="516"/>
      <c r="FMX8" s="516"/>
      <c r="FMY8" s="232" t="s">
        <v>665</v>
      </c>
      <c r="FMZ8" s="232" t="s">
        <v>1440</v>
      </c>
      <c r="FNA8" s="516"/>
      <c r="FNB8" s="516"/>
      <c r="FNC8" s="516"/>
      <c r="FND8" s="232" t="s">
        <v>665</v>
      </c>
      <c r="FNE8" s="232" t="s">
        <v>1440</v>
      </c>
      <c r="FNF8" s="516"/>
      <c r="FNG8" s="516"/>
      <c r="FNH8" s="516"/>
      <c r="FNI8" s="232" t="s">
        <v>665</v>
      </c>
      <c r="FNJ8" s="232" t="s">
        <v>1440</v>
      </c>
      <c r="FNK8" s="516"/>
      <c r="FNL8" s="516"/>
      <c r="FNM8" s="516"/>
      <c r="FNN8" s="232" t="s">
        <v>665</v>
      </c>
      <c r="FNO8" s="232" t="s">
        <v>1440</v>
      </c>
      <c r="FNP8" s="516"/>
      <c r="FNQ8" s="516"/>
      <c r="FNR8" s="516"/>
      <c r="FNS8" s="232" t="s">
        <v>665</v>
      </c>
      <c r="FNT8" s="232" t="s">
        <v>1440</v>
      </c>
      <c r="FNU8" s="516"/>
      <c r="FNV8" s="516"/>
      <c r="FNW8" s="516"/>
      <c r="FNX8" s="232" t="s">
        <v>665</v>
      </c>
      <c r="FNY8" s="232" t="s">
        <v>1440</v>
      </c>
      <c r="FNZ8" s="516"/>
      <c r="FOA8" s="516"/>
      <c r="FOB8" s="516"/>
      <c r="FOC8" s="232" t="s">
        <v>665</v>
      </c>
      <c r="FOD8" s="232" t="s">
        <v>1440</v>
      </c>
      <c r="FOE8" s="516"/>
      <c r="FOF8" s="516"/>
      <c r="FOG8" s="516"/>
      <c r="FOH8" s="232" t="s">
        <v>665</v>
      </c>
      <c r="FOI8" s="232" t="s">
        <v>1440</v>
      </c>
      <c r="FOJ8" s="516"/>
      <c r="FOK8" s="516"/>
      <c r="FOL8" s="516"/>
      <c r="FOM8" s="232" t="s">
        <v>665</v>
      </c>
      <c r="FON8" s="232" t="s">
        <v>1440</v>
      </c>
      <c r="FOO8" s="516"/>
      <c r="FOP8" s="516"/>
      <c r="FOQ8" s="516"/>
      <c r="FOR8" s="232" t="s">
        <v>665</v>
      </c>
      <c r="FOS8" s="232" t="s">
        <v>1440</v>
      </c>
      <c r="FOT8" s="516"/>
      <c r="FOU8" s="516"/>
      <c r="FOV8" s="516"/>
      <c r="FOW8" s="232" t="s">
        <v>665</v>
      </c>
      <c r="FOX8" s="232" t="s">
        <v>1440</v>
      </c>
      <c r="FOY8" s="516"/>
      <c r="FOZ8" s="516"/>
      <c r="FPA8" s="516"/>
      <c r="FPB8" s="232" t="s">
        <v>665</v>
      </c>
      <c r="FPC8" s="232" t="s">
        <v>1440</v>
      </c>
      <c r="FPD8" s="516"/>
      <c r="FPE8" s="516"/>
      <c r="FPF8" s="516"/>
      <c r="FPG8" s="232" t="s">
        <v>665</v>
      </c>
      <c r="FPH8" s="232" t="s">
        <v>1440</v>
      </c>
      <c r="FPI8" s="516"/>
      <c r="FPJ8" s="516"/>
      <c r="FPK8" s="516"/>
      <c r="FPL8" s="232" t="s">
        <v>665</v>
      </c>
      <c r="FPM8" s="232" t="s">
        <v>1440</v>
      </c>
      <c r="FPN8" s="516"/>
      <c r="FPO8" s="516"/>
      <c r="FPP8" s="516"/>
      <c r="FPQ8" s="232" t="s">
        <v>665</v>
      </c>
      <c r="FPR8" s="232" t="s">
        <v>1440</v>
      </c>
      <c r="FPS8" s="516"/>
      <c r="FPT8" s="516"/>
      <c r="FPU8" s="516"/>
      <c r="FPV8" s="232" t="s">
        <v>665</v>
      </c>
      <c r="FPW8" s="232" t="s">
        <v>1440</v>
      </c>
      <c r="FPX8" s="516"/>
      <c r="FPY8" s="516"/>
      <c r="FPZ8" s="516"/>
      <c r="FQA8" s="232" t="s">
        <v>665</v>
      </c>
      <c r="FQB8" s="232" t="s">
        <v>1440</v>
      </c>
      <c r="FQC8" s="516"/>
      <c r="FQD8" s="516"/>
      <c r="FQE8" s="516"/>
      <c r="FQF8" s="232" t="s">
        <v>665</v>
      </c>
      <c r="FQG8" s="232" t="s">
        <v>1440</v>
      </c>
      <c r="FQH8" s="516"/>
      <c r="FQI8" s="516"/>
      <c r="FQJ8" s="516"/>
      <c r="FQK8" s="232" t="s">
        <v>665</v>
      </c>
      <c r="FQL8" s="232" t="s">
        <v>1440</v>
      </c>
      <c r="FQM8" s="516"/>
      <c r="FQN8" s="516"/>
      <c r="FQO8" s="516"/>
      <c r="FQP8" s="232" t="s">
        <v>665</v>
      </c>
      <c r="FQQ8" s="232" t="s">
        <v>1440</v>
      </c>
      <c r="FQR8" s="516"/>
      <c r="FQS8" s="516"/>
      <c r="FQT8" s="516"/>
      <c r="FQU8" s="232" t="s">
        <v>665</v>
      </c>
      <c r="FQV8" s="232" t="s">
        <v>1440</v>
      </c>
      <c r="FQW8" s="516"/>
      <c r="FQX8" s="516"/>
      <c r="FQY8" s="516"/>
      <c r="FQZ8" s="232" t="s">
        <v>665</v>
      </c>
      <c r="FRA8" s="232" t="s">
        <v>1440</v>
      </c>
      <c r="FRB8" s="516"/>
      <c r="FRC8" s="516"/>
      <c r="FRD8" s="516"/>
      <c r="FRE8" s="232" t="s">
        <v>665</v>
      </c>
      <c r="FRF8" s="232" t="s">
        <v>1440</v>
      </c>
      <c r="FRG8" s="516"/>
      <c r="FRH8" s="516"/>
      <c r="FRI8" s="516"/>
      <c r="FRJ8" s="232" t="s">
        <v>665</v>
      </c>
      <c r="FRK8" s="232" t="s">
        <v>1440</v>
      </c>
      <c r="FRL8" s="516"/>
      <c r="FRM8" s="516"/>
      <c r="FRN8" s="516"/>
      <c r="FRO8" s="232" t="s">
        <v>665</v>
      </c>
      <c r="FRP8" s="232" t="s">
        <v>1440</v>
      </c>
      <c r="FRQ8" s="516"/>
      <c r="FRR8" s="516"/>
      <c r="FRS8" s="516"/>
      <c r="FRT8" s="232" t="s">
        <v>665</v>
      </c>
      <c r="FRU8" s="232" t="s">
        <v>1440</v>
      </c>
      <c r="FRV8" s="516"/>
      <c r="FRW8" s="516"/>
      <c r="FRX8" s="516"/>
      <c r="FRY8" s="232" t="s">
        <v>665</v>
      </c>
      <c r="FRZ8" s="232" t="s">
        <v>1440</v>
      </c>
      <c r="FSA8" s="516"/>
      <c r="FSB8" s="516"/>
      <c r="FSC8" s="516"/>
      <c r="FSD8" s="232" t="s">
        <v>665</v>
      </c>
      <c r="FSE8" s="232" t="s">
        <v>1440</v>
      </c>
      <c r="FSF8" s="516"/>
      <c r="FSG8" s="516"/>
      <c r="FSH8" s="516"/>
      <c r="FSI8" s="232" t="s">
        <v>665</v>
      </c>
      <c r="FSJ8" s="232" t="s">
        <v>1440</v>
      </c>
      <c r="FSK8" s="516"/>
      <c r="FSL8" s="516"/>
      <c r="FSM8" s="516"/>
      <c r="FSN8" s="232" t="s">
        <v>665</v>
      </c>
      <c r="FSO8" s="232" t="s">
        <v>1440</v>
      </c>
      <c r="FSP8" s="516"/>
      <c r="FSQ8" s="516"/>
      <c r="FSR8" s="516"/>
      <c r="FSS8" s="232" t="s">
        <v>665</v>
      </c>
      <c r="FST8" s="232" t="s">
        <v>1440</v>
      </c>
      <c r="FSU8" s="516"/>
      <c r="FSV8" s="516"/>
      <c r="FSW8" s="516"/>
      <c r="FSX8" s="232" t="s">
        <v>665</v>
      </c>
      <c r="FSY8" s="232" t="s">
        <v>1440</v>
      </c>
      <c r="FSZ8" s="516"/>
      <c r="FTA8" s="516"/>
      <c r="FTB8" s="516"/>
      <c r="FTC8" s="232" t="s">
        <v>665</v>
      </c>
      <c r="FTD8" s="232" t="s">
        <v>1440</v>
      </c>
      <c r="FTE8" s="516"/>
      <c r="FTF8" s="516"/>
      <c r="FTG8" s="516"/>
      <c r="FTH8" s="232" t="s">
        <v>665</v>
      </c>
      <c r="FTI8" s="232" t="s">
        <v>1440</v>
      </c>
      <c r="FTJ8" s="516"/>
      <c r="FTK8" s="516"/>
      <c r="FTL8" s="516"/>
      <c r="FTM8" s="232" t="s">
        <v>665</v>
      </c>
      <c r="FTN8" s="232" t="s">
        <v>1440</v>
      </c>
      <c r="FTO8" s="516"/>
      <c r="FTP8" s="516"/>
      <c r="FTQ8" s="516"/>
      <c r="FTR8" s="232" t="s">
        <v>665</v>
      </c>
      <c r="FTS8" s="232" t="s">
        <v>1440</v>
      </c>
      <c r="FTT8" s="516"/>
      <c r="FTU8" s="516"/>
      <c r="FTV8" s="516"/>
      <c r="FTW8" s="232" t="s">
        <v>665</v>
      </c>
      <c r="FTX8" s="232" t="s">
        <v>1440</v>
      </c>
      <c r="FTY8" s="516"/>
      <c r="FTZ8" s="516"/>
      <c r="FUA8" s="516"/>
      <c r="FUB8" s="232" t="s">
        <v>665</v>
      </c>
      <c r="FUC8" s="232" t="s">
        <v>1440</v>
      </c>
      <c r="FUD8" s="516"/>
      <c r="FUE8" s="516"/>
      <c r="FUF8" s="516"/>
      <c r="FUG8" s="232" t="s">
        <v>665</v>
      </c>
      <c r="FUH8" s="232" t="s">
        <v>1440</v>
      </c>
      <c r="FUI8" s="516"/>
      <c r="FUJ8" s="516"/>
      <c r="FUK8" s="516"/>
      <c r="FUL8" s="232" t="s">
        <v>665</v>
      </c>
      <c r="FUM8" s="232" t="s">
        <v>1440</v>
      </c>
      <c r="FUN8" s="516"/>
      <c r="FUO8" s="516"/>
      <c r="FUP8" s="516"/>
      <c r="FUQ8" s="232" t="s">
        <v>665</v>
      </c>
      <c r="FUR8" s="232" t="s">
        <v>1440</v>
      </c>
      <c r="FUS8" s="516"/>
      <c r="FUT8" s="516"/>
      <c r="FUU8" s="516"/>
      <c r="FUV8" s="232" t="s">
        <v>665</v>
      </c>
      <c r="FUW8" s="232" t="s">
        <v>1440</v>
      </c>
      <c r="FUX8" s="516"/>
      <c r="FUY8" s="516"/>
      <c r="FUZ8" s="516"/>
      <c r="FVA8" s="232" t="s">
        <v>665</v>
      </c>
      <c r="FVB8" s="232" t="s">
        <v>1440</v>
      </c>
      <c r="FVC8" s="516"/>
      <c r="FVD8" s="516"/>
      <c r="FVE8" s="516"/>
      <c r="FVF8" s="232" t="s">
        <v>665</v>
      </c>
      <c r="FVG8" s="232" t="s">
        <v>1440</v>
      </c>
      <c r="FVH8" s="516"/>
      <c r="FVI8" s="516"/>
      <c r="FVJ8" s="516"/>
      <c r="FVK8" s="232" t="s">
        <v>665</v>
      </c>
      <c r="FVL8" s="232" t="s">
        <v>1440</v>
      </c>
      <c r="FVM8" s="516"/>
      <c r="FVN8" s="516"/>
      <c r="FVO8" s="516"/>
      <c r="FVP8" s="232" t="s">
        <v>665</v>
      </c>
      <c r="FVQ8" s="232" t="s">
        <v>1440</v>
      </c>
      <c r="FVR8" s="516"/>
      <c r="FVS8" s="516"/>
      <c r="FVT8" s="516"/>
      <c r="FVU8" s="232" t="s">
        <v>665</v>
      </c>
      <c r="FVV8" s="232" t="s">
        <v>1440</v>
      </c>
      <c r="FVW8" s="516"/>
      <c r="FVX8" s="516"/>
      <c r="FVY8" s="516"/>
      <c r="FVZ8" s="232" t="s">
        <v>665</v>
      </c>
      <c r="FWA8" s="232" t="s">
        <v>1440</v>
      </c>
      <c r="FWB8" s="516"/>
      <c r="FWC8" s="516"/>
      <c r="FWD8" s="516"/>
      <c r="FWE8" s="232" t="s">
        <v>665</v>
      </c>
      <c r="FWF8" s="232" t="s">
        <v>1440</v>
      </c>
      <c r="FWG8" s="516"/>
      <c r="FWH8" s="516"/>
      <c r="FWI8" s="516"/>
      <c r="FWJ8" s="232" t="s">
        <v>665</v>
      </c>
      <c r="FWK8" s="232" t="s">
        <v>1440</v>
      </c>
      <c r="FWL8" s="516"/>
      <c r="FWM8" s="516"/>
      <c r="FWN8" s="516"/>
      <c r="FWO8" s="232" t="s">
        <v>665</v>
      </c>
      <c r="FWP8" s="232" t="s">
        <v>1440</v>
      </c>
      <c r="FWQ8" s="516"/>
      <c r="FWR8" s="516"/>
      <c r="FWS8" s="516"/>
      <c r="FWT8" s="232" t="s">
        <v>665</v>
      </c>
      <c r="FWU8" s="232" t="s">
        <v>1440</v>
      </c>
      <c r="FWV8" s="516"/>
      <c r="FWW8" s="516"/>
      <c r="FWX8" s="516"/>
      <c r="FWY8" s="232" t="s">
        <v>665</v>
      </c>
      <c r="FWZ8" s="232" t="s">
        <v>1440</v>
      </c>
      <c r="FXA8" s="516"/>
      <c r="FXB8" s="516"/>
      <c r="FXC8" s="516"/>
      <c r="FXD8" s="232" t="s">
        <v>665</v>
      </c>
      <c r="FXE8" s="232" t="s">
        <v>1440</v>
      </c>
      <c r="FXF8" s="516"/>
      <c r="FXG8" s="516"/>
      <c r="FXH8" s="516"/>
      <c r="FXI8" s="232" t="s">
        <v>665</v>
      </c>
      <c r="FXJ8" s="232" t="s">
        <v>1440</v>
      </c>
      <c r="FXK8" s="516"/>
      <c r="FXL8" s="516"/>
      <c r="FXM8" s="516"/>
      <c r="FXN8" s="232" t="s">
        <v>665</v>
      </c>
      <c r="FXO8" s="232" t="s">
        <v>1440</v>
      </c>
      <c r="FXP8" s="516"/>
      <c r="FXQ8" s="516"/>
      <c r="FXR8" s="516"/>
      <c r="FXS8" s="232" t="s">
        <v>665</v>
      </c>
      <c r="FXT8" s="232" t="s">
        <v>1440</v>
      </c>
      <c r="FXU8" s="516"/>
      <c r="FXV8" s="516"/>
      <c r="FXW8" s="516"/>
      <c r="FXX8" s="232" t="s">
        <v>665</v>
      </c>
      <c r="FXY8" s="232" t="s">
        <v>1440</v>
      </c>
      <c r="FXZ8" s="516"/>
      <c r="FYA8" s="516"/>
      <c r="FYB8" s="516"/>
      <c r="FYC8" s="232" t="s">
        <v>665</v>
      </c>
      <c r="FYD8" s="232" t="s">
        <v>1440</v>
      </c>
      <c r="FYE8" s="516"/>
      <c r="FYF8" s="516"/>
      <c r="FYG8" s="516"/>
      <c r="FYH8" s="232" t="s">
        <v>665</v>
      </c>
      <c r="FYI8" s="232" t="s">
        <v>1440</v>
      </c>
      <c r="FYJ8" s="516"/>
      <c r="FYK8" s="516"/>
      <c r="FYL8" s="516"/>
      <c r="FYM8" s="232" t="s">
        <v>665</v>
      </c>
      <c r="FYN8" s="232" t="s">
        <v>1440</v>
      </c>
      <c r="FYO8" s="516"/>
      <c r="FYP8" s="516"/>
      <c r="FYQ8" s="516"/>
      <c r="FYR8" s="232" t="s">
        <v>665</v>
      </c>
      <c r="FYS8" s="232" t="s">
        <v>1440</v>
      </c>
      <c r="FYT8" s="516"/>
      <c r="FYU8" s="516"/>
      <c r="FYV8" s="516"/>
      <c r="FYW8" s="232" t="s">
        <v>665</v>
      </c>
      <c r="FYX8" s="232" t="s">
        <v>1440</v>
      </c>
      <c r="FYY8" s="516"/>
      <c r="FYZ8" s="516"/>
      <c r="FZA8" s="516"/>
      <c r="FZB8" s="232" t="s">
        <v>665</v>
      </c>
      <c r="FZC8" s="232" t="s">
        <v>1440</v>
      </c>
      <c r="FZD8" s="516"/>
      <c r="FZE8" s="516"/>
      <c r="FZF8" s="516"/>
      <c r="FZG8" s="232" t="s">
        <v>665</v>
      </c>
      <c r="FZH8" s="232" t="s">
        <v>1440</v>
      </c>
      <c r="FZI8" s="516"/>
      <c r="FZJ8" s="516"/>
      <c r="FZK8" s="516"/>
      <c r="FZL8" s="232" t="s">
        <v>665</v>
      </c>
      <c r="FZM8" s="232" t="s">
        <v>1440</v>
      </c>
      <c r="FZN8" s="516"/>
      <c r="FZO8" s="516"/>
      <c r="FZP8" s="516"/>
      <c r="FZQ8" s="232" t="s">
        <v>665</v>
      </c>
      <c r="FZR8" s="232" t="s">
        <v>1440</v>
      </c>
      <c r="FZS8" s="516"/>
      <c r="FZT8" s="516"/>
      <c r="FZU8" s="516"/>
      <c r="FZV8" s="232" t="s">
        <v>665</v>
      </c>
      <c r="FZW8" s="232" t="s">
        <v>1440</v>
      </c>
      <c r="FZX8" s="516"/>
      <c r="FZY8" s="516"/>
      <c r="FZZ8" s="516"/>
      <c r="GAA8" s="232" t="s">
        <v>665</v>
      </c>
      <c r="GAB8" s="232" t="s">
        <v>1440</v>
      </c>
      <c r="GAC8" s="516"/>
      <c r="GAD8" s="516"/>
      <c r="GAE8" s="516"/>
      <c r="GAF8" s="232" t="s">
        <v>665</v>
      </c>
      <c r="GAG8" s="232" t="s">
        <v>1440</v>
      </c>
      <c r="GAH8" s="516"/>
      <c r="GAI8" s="516"/>
      <c r="GAJ8" s="516"/>
      <c r="GAK8" s="232" t="s">
        <v>665</v>
      </c>
      <c r="GAL8" s="232" t="s">
        <v>1440</v>
      </c>
      <c r="GAM8" s="516"/>
      <c r="GAN8" s="516"/>
      <c r="GAO8" s="516"/>
      <c r="GAP8" s="232" t="s">
        <v>665</v>
      </c>
      <c r="GAQ8" s="232" t="s">
        <v>1440</v>
      </c>
      <c r="GAR8" s="516"/>
      <c r="GAS8" s="516"/>
      <c r="GAT8" s="516"/>
      <c r="GAU8" s="232" t="s">
        <v>665</v>
      </c>
      <c r="GAV8" s="232" t="s">
        <v>1440</v>
      </c>
      <c r="GAW8" s="516"/>
      <c r="GAX8" s="516"/>
      <c r="GAY8" s="516"/>
      <c r="GAZ8" s="232" t="s">
        <v>665</v>
      </c>
      <c r="GBA8" s="232" t="s">
        <v>1440</v>
      </c>
      <c r="GBB8" s="516"/>
      <c r="GBC8" s="516"/>
      <c r="GBD8" s="516"/>
      <c r="GBE8" s="232" t="s">
        <v>665</v>
      </c>
      <c r="GBF8" s="232" t="s">
        <v>1440</v>
      </c>
      <c r="GBG8" s="516"/>
      <c r="GBH8" s="516"/>
      <c r="GBI8" s="516"/>
      <c r="GBJ8" s="232" t="s">
        <v>665</v>
      </c>
      <c r="GBK8" s="232" t="s">
        <v>1440</v>
      </c>
      <c r="GBL8" s="516"/>
      <c r="GBM8" s="516"/>
      <c r="GBN8" s="516"/>
      <c r="GBO8" s="232" t="s">
        <v>665</v>
      </c>
      <c r="GBP8" s="232" t="s">
        <v>1440</v>
      </c>
      <c r="GBQ8" s="516"/>
      <c r="GBR8" s="516"/>
      <c r="GBS8" s="516"/>
      <c r="GBT8" s="232" t="s">
        <v>665</v>
      </c>
      <c r="GBU8" s="232" t="s">
        <v>1440</v>
      </c>
      <c r="GBV8" s="516"/>
      <c r="GBW8" s="516"/>
      <c r="GBX8" s="516"/>
      <c r="GBY8" s="232" t="s">
        <v>665</v>
      </c>
      <c r="GBZ8" s="232" t="s">
        <v>1440</v>
      </c>
      <c r="GCA8" s="516"/>
      <c r="GCB8" s="516"/>
      <c r="GCC8" s="516"/>
      <c r="GCD8" s="232" t="s">
        <v>665</v>
      </c>
      <c r="GCE8" s="232" t="s">
        <v>1440</v>
      </c>
      <c r="GCF8" s="516"/>
      <c r="GCG8" s="516"/>
      <c r="GCH8" s="516"/>
      <c r="GCI8" s="232" t="s">
        <v>665</v>
      </c>
      <c r="GCJ8" s="232" t="s">
        <v>1440</v>
      </c>
      <c r="GCK8" s="516"/>
      <c r="GCL8" s="516"/>
      <c r="GCM8" s="516"/>
      <c r="GCN8" s="232" t="s">
        <v>665</v>
      </c>
      <c r="GCO8" s="232" t="s">
        <v>1440</v>
      </c>
      <c r="GCP8" s="516"/>
      <c r="GCQ8" s="516"/>
      <c r="GCR8" s="516"/>
      <c r="GCS8" s="232" t="s">
        <v>665</v>
      </c>
      <c r="GCT8" s="232" t="s">
        <v>1440</v>
      </c>
      <c r="GCU8" s="516"/>
      <c r="GCV8" s="516"/>
      <c r="GCW8" s="516"/>
      <c r="GCX8" s="232" t="s">
        <v>665</v>
      </c>
      <c r="GCY8" s="232" t="s">
        <v>1440</v>
      </c>
      <c r="GCZ8" s="516"/>
      <c r="GDA8" s="516"/>
      <c r="GDB8" s="516"/>
      <c r="GDC8" s="232" t="s">
        <v>665</v>
      </c>
      <c r="GDD8" s="232" t="s">
        <v>1440</v>
      </c>
      <c r="GDE8" s="516"/>
      <c r="GDF8" s="516"/>
      <c r="GDG8" s="516"/>
      <c r="GDH8" s="232" t="s">
        <v>665</v>
      </c>
      <c r="GDI8" s="232" t="s">
        <v>1440</v>
      </c>
      <c r="GDJ8" s="516"/>
      <c r="GDK8" s="516"/>
      <c r="GDL8" s="516"/>
      <c r="GDM8" s="232" t="s">
        <v>665</v>
      </c>
      <c r="GDN8" s="232" t="s">
        <v>1440</v>
      </c>
      <c r="GDO8" s="516"/>
      <c r="GDP8" s="516"/>
      <c r="GDQ8" s="516"/>
      <c r="GDR8" s="232" t="s">
        <v>665</v>
      </c>
      <c r="GDS8" s="232" t="s">
        <v>1440</v>
      </c>
      <c r="GDT8" s="516"/>
      <c r="GDU8" s="516"/>
      <c r="GDV8" s="516"/>
      <c r="GDW8" s="232" t="s">
        <v>665</v>
      </c>
      <c r="GDX8" s="232" t="s">
        <v>1440</v>
      </c>
      <c r="GDY8" s="516"/>
      <c r="GDZ8" s="516"/>
      <c r="GEA8" s="516"/>
      <c r="GEB8" s="232" t="s">
        <v>665</v>
      </c>
      <c r="GEC8" s="232" t="s">
        <v>1440</v>
      </c>
      <c r="GED8" s="516"/>
      <c r="GEE8" s="516"/>
      <c r="GEF8" s="516"/>
      <c r="GEG8" s="232" t="s">
        <v>665</v>
      </c>
      <c r="GEH8" s="232" t="s">
        <v>1440</v>
      </c>
      <c r="GEI8" s="516"/>
      <c r="GEJ8" s="516"/>
      <c r="GEK8" s="516"/>
      <c r="GEL8" s="232" t="s">
        <v>665</v>
      </c>
      <c r="GEM8" s="232" t="s">
        <v>1440</v>
      </c>
      <c r="GEN8" s="516"/>
      <c r="GEO8" s="516"/>
      <c r="GEP8" s="516"/>
      <c r="GEQ8" s="232" t="s">
        <v>665</v>
      </c>
      <c r="GER8" s="232" t="s">
        <v>1440</v>
      </c>
      <c r="GES8" s="516"/>
      <c r="GET8" s="516"/>
      <c r="GEU8" s="516"/>
      <c r="GEV8" s="232" t="s">
        <v>665</v>
      </c>
      <c r="GEW8" s="232" t="s">
        <v>1440</v>
      </c>
      <c r="GEX8" s="516"/>
      <c r="GEY8" s="516"/>
      <c r="GEZ8" s="516"/>
      <c r="GFA8" s="232" t="s">
        <v>665</v>
      </c>
      <c r="GFB8" s="232" t="s">
        <v>1440</v>
      </c>
      <c r="GFC8" s="516"/>
      <c r="GFD8" s="516"/>
      <c r="GFE8" s="516"/>
      <c r="GFF8" s="232" t="s">
        <v>665</v>
      </c>
      <c r="GFG8" s="232" t="s">
        <v>1440</v>
      </c>
      <c r="GFH8" s="516"/>
      <c r="GFI8" s="516"/>
      <c r="GFJ8" s="516"/>
      <c r="GFK8" s="232" t="s">
        <v>665</v>
      </c>
      <c r="GFL8" s="232" t="s">
        <v>1440</v>
      </c>
      <c r="GFM8" s="516"/>
      <c r="GFN8" s="516"/>
      <c r="GFO8" s="516"/>
      <c r="GFP8" s="232" t="s">
        <v>665</v>
      </c>
      <c r="GFQ8" s="232" t="s">
        <v>1440</v>
      </c>
      <c r="GFR8" s="516"/>
      <c r="GFS8" s="516"/>
      <c r="GFT8" s="516"/>
      <c r="GFU8" s="232" t="s">
        <v>665</v>
      </c>
      <c r="GFV8" s="232" t="s">
        <v>1440</v>
      </c>
      <c r="GFW8" s="516"/>
      <c r="GFX8" s="516"/>
      <c r="GFY8" s="516"/>
      <c r="GFZ8" s="232" t="s">
        <v>665</v>
      </c>
      <c r="GGA8" s="232" t="s">
        <v>1440</v>
      </c>
      <c r="GGB8" s="516"/>
      <c r="GGC8" s="516"/>
      <c r="GGD8" s="516"/>
      <c r="GGE8" s="232" t="s">
        <v>665</v>
      </c>
      <c r="GGF8" s="232" t="s">
        <v>1440</v>
      </c>
      <c r="GGG8" s="516"/>
      <c r="GGH8" s="516"/>
      <c r="GGI8" s="516"/>
      <c r="GGJ8" s="232" t="s">
        <v>665</v>
      </c>
      <c r="GGK8" s="232" t="s">
        <v>1440</v>
      </c>
      <c r="GGL8" s="516"/>
      <c r="GGM8" s="516"/>
      <c r="GGN8" s="516"/>
      <c r="GGO8" s="232" t="s">
        <v>665</v>
      </c>
      <c r="GGP8" s="232" t="s">
        <v>1440</v>
      </c>
      <c r="GGQ8" s="516"/>
      <c r="GGR8" s="516"/>
      <c r="GGS8" s="516"/>
      <c r="GGT8" s="232" t="s">
        <v>665</v>
      </c>
      <c r="GGU8" s="232" t="s">
        <v>1440</v>
      </c>
      <c r="GGV8" s="516"/>
      <c r="GGW8" s="516"/>
      <c r="GGX8" s="516"/>
      <c r="GGY8" s="232" t="s">
        <v>665</v>
      </c>
      <c r="GGZ8" s="232" t="s">
        <v>1440</v>
      </c>
      <c r="GHA8" s="516"/>
      <c r="GHB8" s="516"/>
      <c r="GHC8" s="516"/>
      <c r="GHD8" s="232" t="s">
        <v>665</v>
      </c>
      <c r="GHE8" s="232" t="s">
        <v>1440</v>
      </c>
      <c r="GHF8" s="516"/>
      <c r="GHG8" s="516"/>
      <c r="GHH8" s="516"/>
      <c r="GHI8" s="232" t="s">
        <v>665</v>
      </c>
      <c r="GHJ8" s="232" t="s">
        <v>1440</v>
      </c>
      <c r="GHK8" s="516"/>
      <c r="GHL8" s="516"/>
      <c r="GHM8" s="516"/>
      <c r="GHN8" s="232" t="s">
        <v>665</v>
      </c>
      <c r="GHO8" s="232" t="s">
        <v>1440</v>
      </c>
      <c r="GHP8" s="516"/>
      <c r="GHQ8" s="516"/>
      <c r="GHR8" s="516"/>
      <c r="GHS8" s="232" t="s">
        <v>665</v>
      </c>
      <c r="GHT8" s="232" t="s">
        <v>1440</v>
      </c>
      <c r="GHU8" s="516"/>
      <c r="GHV8" s="516"/>
      <c r="GHW8" s="516"/>
      <c r="GHX8" s="232" t="s">
        <v>665</v>
      </c>
      <c r="GHY8" s="232" t="s">
        <v>1440</v>
      </c>
      <c r="GHZ8" s="516"/>
      <c r="GIA8" s="516"/>
      <c r="GIB8" s="516"/>
      <c r="GIC8" s="232" t="s">
        <v>665</v>
      </c>
      <c r="GID8" s="232" t="s">
        <v>1440</v>
      </c>
      <c r="GIE8" s="516"/>
      <c r="GIF8" s="516"/>
      <c r="GIG8" s="516"/>
      <c r="GIH8" s="232" t="s">
        <v>665</v>
      </c>
      <c r="GII8" s="232" t="s">
        <v>1440</v>
      </c>
      <c r="GIJ8" s="516"/>
      <c r="GIK8" s="516"/>
      <c r="GIL8" s="516"/>
      <c r="GIM8" s="232" t="s">
        <v>665</v>
      </c>
      <c r="GIN8" s="232" t="s">
        <v>1440</v>
      </c>
      <c r="GIO8" s="516"/>
      <c r="GIP8" s="516"/>
      <c r="GIQ8" s="516"/>
      <c r="GIR8" s="232" t="s">
        <v>665</v>
      </c>
      <c r="GIS8" s="232" t="s">
        <v>1440</v>
      </c>
      <c r="GIT8" s="516"/>
      <c r="GIU8" s="516"/>
      <c r="GIV8" s="516"/>
      <c r="GIW8" s="232" t="s">
        <v>665</v>
      </c>
      <c r="GIX8" s="232" t="s">
        <v>1440</v>
      </c>
      <c r="GIY8" s="516"/>
      <c r="GIZ8" s="516"/>
      <c r="GJA8" s="516"/>
      <c r="GJB8" s="232" t="s">
        <v>665</v>
      </c>
      <c r="GJC8" s="232" t="s">
        <v>1440</v>
      </c>
      <c r="GJD8" s="516"/>
      <c r="GJE8" s="516"/>
      <c r="GJF8" s="516"/>
      <c r="GJG8" s="232" t="s">
        <v>665</v>
      </c>
      <c r="GJH8" s="232" t="s">
        <v>1440</v>
      </c>
      <c r="GJI8" s="516"/>
      <c r="GJJ8" s="516"/>
      <c r="GJK8" s="516"/>
      <c r="GJL8" s="232" t="s">
        <v>665</v>
      </c>
      <c r="GJM8" s="232" t="s">
        <v>1440</v>
      </c>
      <c r="GJN8" s="516"/>
      <c r="GJO8" s="516"/>
      <c r="GJP8" s="516"/>
      <c r="GJQ8" s="232" t="s">
        <v>665</v>
      </c>
      <c r="GJR8" s="232" t="s">
        <v>1440</v>
      </c>
      <c r="GJS8" s="516"/>
      <c r="GJT8" s="516"/>
      <c r="GJU8" s="516"/>
      <c r="GJV8" s="232" t="s">
        <v>665</v>
      </c>
      <c r="GJW8" s="232" t="s">
        <v>1440</v>
      </c>
      <c r="GJX8" s="516"/>
      <c r="GJY8" s="516"/>
      <c r="GJZ8" s="516"/>
      <c r="GKA8" s="232" t="s">
        <v>665</v>
      </c>
      <c r="GKB8" s="232" t="s">
        <v>1440</v>
      </c>
      <c r="GKC8" s="516"/>
      <c r="GKD8" s="516"/>
      <c r="GKE8" s="516"/>
      <c r="GKF8" s="232" t="s">
        <v>665</v>
      </c>
      <c r="GKG8" s="232" t="s">
        <v>1440</v>
      </c>
      <c r="GKH8" s="516"/>
      <c r="GKI8" s="516"/>
      <c r="GKJ8" s="516"/>
      <c r="GKK8" s="232" t="s">
        <v>665</v>
      </c>
      <c r="GKL8" s="232" t="s">
        <v>1440</v>
      </c>
      <c r="GKM8" s="516"/>
      <c r="GKN8" s="516"/>
      <c r="GKO8" s="516"/>
      <c r="GKP8" s="232" t="s">
        <v>665</v>
      </c>
      <c r="GKQ8" s="232" t="s">
        <v>1440</v>
      </c>
      <c r="GKR8" s="516"/>
      <c r="GKS8" s="516"/>
      <c r="GKT8" s="516"/>
      <c r="GKU8" s="232" t="s">
        <v>665</v>
      </c>
      <c r="GKV8" s="232" t="s">
        <v>1440</v>
      </c>
      <c r="GKW8" s="516"/>
      <c r="GKX8" s="516"/>
      <c r="GKY8" s="516"/>
      <c r="GKZ8" s="232" t="s">
        <v>665</v>
      </c>
      <c r="GLA8" s="232" t="s">
        <v>1440</v>
      </c>
      <c r="GLB8" s="516"/>
      <c r="GLC8" s="516"/>
      <c r="GLD8" s="516"/>
      <c r="GLE8" s="232" t="s">
        <v>665</v>
      </c>
      <c r="GLF8" s="232" t="s">
        <v>1440</v>
      </c>
      <c r="GLG8" s="516"/>
      <c r="GLH8" s="516"/>
      <c r="GLI8" s="516"/>
      <c r="GLJ8" s="232" t="s">
        <v>665</v>
      </c>
      <c r="GLK8" s="232" t="s">
        <v>1440</v>
      </c>
      <c r="GLL8" s="516"/>
      <c r="GLM8" s="516"/>
      <c r="GLN8" s="516"/>
      <c r="GLO8" s="232" t="s">
        <v>665</v>
      </c>
      <c r="GLP8" s="232" t="s">
        <v>1440</v>
      </c>
      <c r="GLQ8" s="516"/>
      <c r="GLR8" s="516"/>
      <c r="GLS8" s="516"/>
      <c r="GLT8" s="232" t="s">
        <v>665</v>
      </c>
      <c r="GLU8" s="232" t="s">
        <v>1440</v>
      </c>
      <c r="GLV8" s="516"/>
      <c r="GLW8" s="516"/>
      <c r="GLX8" s="516"/>
      <c r="GLY8" s="232" t="s">
        <v>665</v>
      </c>
      <c r="GLZ8" s="232" t="s">
        <v>1440</v>
      </c>
      <c r="GMA8" s="516"/>
      <c r="GMB8" s="516"/>
      <c r="GMC8" s="516"/>
      <c r="GMD8" s="232" t="s">
        <v>665</v>
      </c>
      <c r="GME8" s="232" t="s">
        <v>1440</v>
      </c>
      <c r="GMF8" s="516"/>
      <c r="GMG8" s="516"/>
      <c r="GMH8" s="516"/>
      <c r="GMI8" s="232" t="s">
        <v>665</v>
      </c>
      <c r="GMJ8" s="232" t="s">
        <v>1440</v>
      </c>
      <c r="GMK8" s="516"/>
      <c r="GML8" s="516"/>
      <c r="GMM8" s="516"/>
      <c r="GMN8" s="232" t="s">
        <v>665</v>
      </c>
      <c r="GMO8" s="232" t="s">
        <v>1440</v>
      </c>
      <c r="GMP8" s="516"/>
      <c r="GMQ8" s="516"/>
      <c r="GMR8" s="516"/>
      <c r="GMS8" s="232" t="s">
        <v>665</v>
      </c>
      <c r="GMT8" s="232" t="s">
        <v>1440</v>
      </c>
      <c r="GMU8" s="516"/>
      <c r="GMV8" s="516"/>
      <c r="GMW8" s="516"/>
      <c r="GMX8" s="232" t="s">
        <v>665</v>
      </c>
      <c r="GMY8" s="232" t="s">
        <v>1440</v>
      </c>
      <c r="GMZ8" s="516"/>
      <c r="GNA8" s="516"/>
      <c r="GNB8" s="516"/>
      <c r="GNC8" s="232" t="s">
        <v>665</v>
      </c>
      <c r="GND8" s="232" t="s">
        <v>1440</v>
      </c>
      <c r="GNE8" s="516"/>
      <c r="GNF8" s="516"/>
      <c r="GNG8" s="516"/>
      <c r="GNH8" s="232" t="s">
        <v>665</v>
      </c>
      <c r="GNI8" s="232" t="s">
        <v>1440</v>
      </c>
      <c r="GNJ8" s="516"/>
      <c r="GNK8" s="516"/>
      <c r="GNL8" s="516"/>
      <c r="GNM8" s="232" t="s">
        <v>665</v>
      </c>
      <c r="GNN8" s="232" t="s">
        <v>1440</v>
      </c>
      <c r="GNO8" s="516"/>
      <c r="GNP8" s="516"/>
      <c r="GNQ8" s="516"/>
      <c r="GNR8" s="232" t="s">
        <v>665</v>
      </c>
      <c r="GNS8" s="232" t="s">
        <v>1440</v>
      </c>
      <c r="GNT8" s="516"/>
      <c r="GNU8" s="516"/>
      <c r="GNV8" s="516"/>
      <c r="GNW8" s="232" t="s">
        <v>665</v>
      </c>
      <c r="GNX8" s="232" t="s">
        <v>1440</v>
      </c>
      <c r="GNY8" s="516"/>
      <c r="GNZ8" s="516"/>
      <c r="GOA8" s="516"/>
      <c r="GOB8" s="232" t="s">
        <v>665</v>
      </c>
      <c r="GOC8" s="232" t="s">
        <v>1440</v>
      </c>
      <c r="GOD8" s="516"/>
      <c r="GOE8" s="516"/>
      <c r="GOF8" s="516"/>
      <c r="GOG8" s="232" t="s">
        <v>665</v>
      </c>
      <c r="GOH8" s="232" t="s">
        <v>1440</v>
      </c>
      <c r="GOI8" s="516"/>
      <c r="GOJ8" s="516"/>
      <c r="GOK8" s="516"/>
      <c r="GOL8" s="232" t="s">
        <v>665</v>
      </c>
      <c r="GOM8" s="232" t="s">
        <v>1440</v>
      </c>
      <c r="GON8" s="516"/>
      <c r="GOO8" s="516"/>
      <c r="GOP8" s="516"/>
      <c r="GOQ8" s="232" t="s">
        <v>665</v>
      </c>
      <c r="GOR8" s="232" t="s">
        <v>1440</v>
      </c>
      <c r="GOS8" s="516"/>
      <c r="GOT8" s="516"/>
      <c r="GOU8" s="516"/>
      <c r="GOV8" s="232" t="s">
        <v>665</v>
      </c>
      <c r="GOW8" s="232" t="s">
        <v>1440</v>
      </c>
      <c r="GOX8" s="516"/>
      <c r="GOY8" s="516"/>
      <c r="GOZ8" s="516"/>
      <c r="GPA8" s="232" t="s">
        <v>665</v>
      </c>
      <c r="GPB8" s="232" t="s">
        <v>1440</v>
      </c>
      <c r="GPC8" s="516"/>
      <c r="GPD8" s="516"/>
      <c r="GPE8" s="516"/>
      <c r="GPF8" s="232" t="s">
        <v>665</v>
      </c>
      <c r="GPG8" s="232" t="s">
        <v>1440</v>
      </c>
      <c r="GPH8" s="516"/>
      <c r="GPI8" s="516"/>
      <c r="GPJ8" s="516"/>
      <c r="GPK8" s="232" t="s">
        <v>665</v>
      </c>
      <c r="GPL8" s="232" t="s">
        <v>1440</v>
      </c>
      <c r="GPM8" s="516"/>
      <c r="GPN8" s="516"/>
      <c r="GPO8" s="516"/>
      <c r="GPP8" s="232" t="s">
        <v>665</v>
      </c>
      <c r="GPQ8" s="232" t="s">
        <v>1440</v>
      </c>
      <c r="GPR8" s="516"/>
      <c r="GPS8" s="516"/>
      <c r="GPT8" s="516"/>
      <c r="GPU8" s="232" t="s">
        <v>665</v>
      </c>
      <c r="GPV8" s="232" t="s">
        <v>1440</v>
      </c>
      <c r="GPW8" s="516"/>
      <c r="GPX8" s="516"/>
      <c r="GPY8" s="516"/>
      <c r="GPZ8" s="232" t="s">
        <v>665</v>
      </c>
      <c r="GQA8" s="232" t="s">
        <v>1440</v>
      </c>
      <c r="GQB8" s="516"/>
      <c r="GQC8" s="516"/>
      <c r="GQD8" s="516"/>
      <c r="GQE8" s="232" t="s">
        <v>665</v>
      </c>
      <c r="GQF8" s="232" t="s">
        <v>1440</v>
      </c>
      <c r="GQG8" s="516"/>
      <c r="GQH8" s="516"/>
      <c r="GQI8" s="516"/>
      <c r="GQJ8" s="232" t="s">
        <v>665</v>
      </c>
      <c r="GQK8" s="232" t="s">
        <v>1440</v>
      </c>
      <c r="GQL8" s="516"/>
      <c r="GQM8" s="516"/>
      <c r="GQN8" s="516"/>
      <c r="GQO8" s="232" t="s">
        <v>665</v>
      </c>
      <c r="GQP8" s="232" t="s">
        <v>1440</v>
      </c>
      <c r="GQQ8" s="516"/>
      <c r="GQR8" s="516"/>
      <c r="GQS8" s="516"/>
      <c r="GQT8" s="232" t="s">
        <v>665</v>
      </c>
      <c r="GQU8" s="232" t="s">
        <v>1440</v>
      </c>
      <c r="GQV8" s="516"/>
      <c r="GQW8" s="516"/>
      <c r="GQX8" s="516"/>
      <c r="GQY8" s="232" t="s">
        <v>665</v>
      </c>
      <c r="GQZ8" s="232" t="s">
        <v>1440</v>
      </c>
      <c r="GRA8" s="516"/>
      <c r="GRB8" s="516"/>
      <c r="GRC8" s="516"/>
      <c r="GRD8" s="232" t="s">
        <v>665</v>
      </c>
      <c r="GRE8" s="232" t="s">
        <v>1440</v>
      </c>
      <c r="GRF8" s="516"/>
      <c r="GRG8" s="516"/>
      <c r="GRH8" s="516"/>
      <c r="GRI8" s="232" t="s">
        <v>665</v>
      </c>
      <c r="GRJ8" s="232" t="s">
        <v>1440</v>
      </c>
      <c r="GRK8" s="516"/>
      <c r="GRL8" s="516"/>
      <c r="GRM8" s="516"/>
      <c r="GRN8" s="232" t="s">
        <v>665</v>
      </c>
      <c r="GRO8" s="232" t="s">
        <v>1440</v>
      </c>
      <c r="GRP8" s="516"/>
      <c r="GRQ8" s="516"/>
      <c r="GRR8" s="516"/>
      <c r="GRS8" s="232" t="s">
        <v>665</v>
      </c>
      <c r="GRT8" s="232" t="s">
        <v>1440</v>
      </c>
      <c r="GRU8" s="516"/>
      <c r="GRV8" s="516"/>
      <c r="GRW8" s="516"/>
      <c r="GRX8" s="232" t="s">
        <v>665</v>
      </c>
      <c r="GRY8" s="232" t="s">
        <v>1440</v>
      </c>
      <c r="GRZ8" s="516"/>
      <c r="GSA8" s="516"/>
      <c r="GSB8" s="516"/>
      <c r="GSC8" s="232" t="s">
        <v>665</v>
      </c>
      <c r="GSD8" s="232" t="s">
        <v>1440</v>
      </c>
      <c r="GSE8" s="516"/>
      <c r="GSF8" s="516"/>
      <c r="GSG8" s="516"/>
      <c r="GSH8" s="232" t="s">
        <v>665</v>
      </c>
      <c r="GSI8" s="232" t="s">
        <v>1440</v>
      </c>
      <c r="GSJ8" s="516"/>
      <c r="GSK8" s="516"/>
      <c r="GSL8" s="516"/>
      <c r="GSM8" s="232" t="s">
        <v>665</v>
      </c>
      <c r="GSN8" s="232" t="s">
        <v>1440</v>
      </c>
      <c r="GSO8" s="516"/>
      <c r="GSP8" s="516"/>
      <c r="GSQ8" s="516"/>
      <c r="GSR8" s="232" t="s">
        <v>665</v>
      </c>
      <c r="GSS8" s="232" t="s">
        <v>1440</v>
      </c>
      <c r="GST8" s="516"/>
      <c r="GSU8" s="516"/>
      <c r="GSV8" s="516"/>
      <c r="GSW8" s="232" t="s">
        <v>665</v>
      </c>
      <c r="GSX8" s="232" t="s">
        <v>1440</v>
      </c>
      <c r="GSY8" s="516"/>
      <c r="GSZ8" s="516"/>
      <c r="GTA8" s="516"/>
      <c r="GTB8" s="232" t="s">
        <v>665</v>
      </c>
      <c r="GTC8" s="232" t="s">
        <v>1440</v>
      </c>
      <c r="GTD8" s="516"/>
      <c r="GTE8" s="516"/>
      <c r="GTF8" s="516"/>
      <c r="GTG8" s="232" t="s">
        <v>665</v>
      </c>
      <c r="GTH8" s="232" t="s">
        <v>1440</v>
      </c>
      <c r="GTI8" s="516"/>
      <c r="GTJ8" s="516"/>
      <c r="GTK8" s="516"/>
      <c r="GTL8" s="232" t="s">
        <v>665</v>
      </c>
      <c r="GTM8" s="232" t="s">
        <v>1440</v>
      </c>
      <c r="GTN8" s="516"/>
      <c r="GTO8" s="516"/>
      <c r="GTP8" s="516"/>
      <c r="GTQ8" s="232" t="s">
        <v>665</v>
      </c>
      <c r="GTR8" s="232" t="s">
        <v>1440</v>
      </c>
      <c r="GTS8" s="516"/>
      <c r="GTT8" s="516"/>
      <c r="GTU8" s="516"/>
      <c r="GTV8" s="232" t="s">
        <v>665</v>
      </c>
      <c r="GTW8" s="232" t="s">
        <v>1440</v>
      </c>
      <c r="GTX8" s="516"/>
      <c r="GTY8" s="516"/>
      <c r="GTZ8" s="516"/>
      <c r="GUA8" s="232" t="s">
        <v>665</v>
      </c>
      <c r="GUB8" s="232" t="s">
        <v>1440</v>
      </c>
      <c r="GUC8" s="516"/>
      <c r="GUD8" s="516"/>
      <c r="GUE8" s="516"/>
      <c r="GUF8" s="232" t="s">
        <v>665</v>
      </c>
      <c r="GUG8" s="232" t="s">
        <v>1440</v>
      </c>
      <c r="GUH8" s="516"/>
      <c r="GUI8" s="516"/>
      <c r="GUJ8" s="516"/>
      <c r="GUK8" s="232" t="s">
        <v>665</v>
      </c>
      <c r="GUL8" s="232" t="s">
        <v>1440</v>
      </c>
      <c r="GUM8" s="516"/>
      <c r="GUN8" s="516"/>
      <c r="GUO8" s="516"/>
      <c r="GUP8" s="232" t="s">
        <v>665</v>
      </c>
      <c r="GUQ8" s="232" t="s">
        <v>1440</v>
      </c>
      <c r="GUR8" s="516"/>
      <c r="GUS8" s="516"/>
      <c r="GUT8" s="516"/>
      <c r="GUU8" s="232" t="s">
        <v>665</v>
      </c>
      <c r="GUV8" s="232" t="s">
        <v>1440</v>
      </c>
      <c r="GUW8" s="516"/>
      <c r="GUX8" s="516"/>
      <c r="GUY8" s="516"/>
      <c r="GUZ8" s="232" t="s">
        <v>665</v>
      </c>
      <c r="GVA8" s="232" t="s">
        <v>1440</v>
      </c>
      <c r="GVB8" s="516"/>
      <c r="GVC8" s="516"/>
      <c r="GVD8" s="516"/>
      <c r="GVE8" s="232" t="s">
        <v>665</v>
      </c>
      <c r="GVF8" s="232" t="s">
        <v>1440</v>
      </c>
      <c r="GVG8" s="516"/>
      <c r="GVH8" s="516"/>
      <c r="GVI8" s="516"/>
      <c r="GVJ8" s="232" t="s">
        <v>665</v>
      </c>
      <c r="GVK8" s="232" t="s">
        <v>1440</v>
      </c>
      <c r="GVL8" s="516"/>
      <c r="GVM8" s="516"/>
      <c r="GVN8" s="516"/>
      <c r="GVO8" s="232" t="s">
        <v>665</v>
      </c>
      <c r="GVP8" s="232" t="s">
        <v>1440</v>
      </c>
      <c r="GVQ8" s="516"/>
      <c r="GVR8" s="516"/>
      <c r="GVS8" s="516"/>
      <c r="GVT8" s="232" t="s">
        <v>665</v>
      </c>
      <c r="GVU8" s="232" t="s">
        <v>1440</v>
      </c>
      <c r="GVV8" s="516"/>
      <c r="GVW8" s="516"/>
      <c r="GVX8" s="516"/>
      <c r="GVY8" s="232" t="s">
        <v>665</v>
      </c>
      <c r="GVZ8" s="232" t="s">
        <v>1440</v>
      </c>
      <c r="GWA8" s="516"/>
      <c r="GWB8" s="516"/>
      <c r="GWC8" s="516"/>
      <c r="GWD8" s="232" t="s">
        <v>665</v>
      </c>
      <c r="GWE8" s="232" t="s">
        <v>1440</v>
      </c>
      <c r="GWF8" s="516"/>
      <c r="GWG8" s="516"/>
      <c r="GWH8" s="516"/>
      <c r="GWI8" s="232" t="s">
        <v>665</v>
      </c>
      <c r="GWJ8" s="232" t="s">
        <v>1440</v>
      </c>
      <c r="GWK8" s="516"/>
      <c r="GWL8" s="516"/>
      <c r="GWM8" s="516"/>
      <c r="GWN8" s="232" t="s">
        <v>665</v>
      </c>
      <c r="GWO8" s="232" t="s">
        <v>1440</v>
      </c>
      <c r="GWP8" s="516"/>
      <c r="GWQ8" s="516"/>
      <c r="GWR8" s="516"/>
      <c r="GWS8" s="232" t="s">
        <v>665</v>
      </c>
      <c r="GWT8" s="232" t="s">
        <v>1440</v>
      </c>
      <c r="GWU8" s="516"/>
      <c r="GWV8" s="516"/>
      <c r="GWW8" s="516"/>
      <c r="GWX8" s="232" t="s">
        <v>665</v>
      </c>
      <c r="GWY8" s="232" t="s">
        <v>1440</v>
      </c>
      <c r="GWZ8" s="516"/>
      <c r="GXA8" s="516"/>
      <c r="GXB8" s="516"/>
      <c r="GXC8" s="232" t="s">
        <v>665</v>
      </c>
      <c r="GXD8" s="232" t="s">
        <v>1440</v>
      </c>
      <c r="GXE8" s="516"/>
      <c r="GXF8" s="516"/>
      <c r="GXG8" s="516"/>
      <c r="GXH8" s="232" t="s">
        <v>665</v>
      </c>
      <c r="GXI8" s="232" t="s">
        <v>1440</v>
      </c>
      <c r="GXJ8" s="516"/>
      <c r="GXK8" s="516"/>
      <c r="GXL8" s="516"/>
      <c r="GXM8" s="232" t="s">
        <v>665</v>
      </c>
      <c r="GXN8" s="232" t="s">
        <v>1440</v>
      </c>
      <c r="GXO8" s="516"/>
      <c r="GXP8" s="516"/>
      <c r="GXQ8" s="516"/>
      <c r="GXR8" s="232" t="s">
        <v>665</v>
      </c>
      <c r="GXS8" s="232" t="s">
        <v>1440</v>
      </c>
      <c r="GXT8" s="516"/>
      <c r="GXU8" s="516"/>
      <c r="GXV8" s="516"/>
      <c r="GXW8" s="232" t="s">
        <v>665</v>
      </c>
      <c r="GXX8" s="232" t="s">
        <v>1440</v>
      </c>
      <c r="GXY8" s="516"/>
      <c r="GXZ8" s="516"/>
      <c r="GYA8" s="516"/>
      <c r="GYB8" s="232" t="s">
        <v>665</v>
      </c>
      <c r="GYC8" s="232" t="s">
        <v>1440</v>
      </c>
      <c r="GYD8" s="516"/>
      <c r="GYE8" s="516"/>
      <c r="GYF8" s="516"/>
      <c r="GYG8" s="232" t="s">
        <v>665</v>
      </c>
      <c r="GYH8" s="232" t="s">
        <v>1440</v>
      </c>
      <c r="GYI8" s="516"/>
      <c r="GYJ8" s="516"/>
      <c r="GYK8" s="516"/>
      <c r="GYL8" s="232" t="s">
        <v>665</v>
      </c>
      <c r="GYM8" s="232" t="s">
        <v>1440</v>
      </c>
      <c r="GYN8" s="516"/>
      <c r="GYO8" s="516"/>
      <c r="GYP8" s="516"/>
      <c r="GYQ8" s="232" t="s">
        <v>665</v>
      </c>
      <c r="GYR8" s="232" t="s">
        <v>1440</v>
      </c>
      <c r="GYS8" s="516"/>
      <c r="GYT8" s="516"/>
      <c r="GYU8" s="516"/>
      <c r="GYV8" s="232" t="s">
        <v>665</v>
      </c>
      <c r="GYW8" s="232" t="s">
        <v>1440</v>
      </c>
      <c r="GYX8" s="516"/>
      <c r="GYY8" s="516"/>
      <c r="GYZ8" s="516"/>
      <c r="GZA8" s="232" t="s">
        <v>665</v>
      </c>
      <c r="GZB8" s="232" t="s">
        <v>1440</v>
      </c>
      <c r="GZC8" s="516"/>
      <c r="GZD8" s="516"/>
      <c r="GZE8" s="516"/>
      <c r="GZF8" s="232" t="s">
        <v>665</v>
      </c>
      <c r="GZG8" s="232" t="s">
        <v>1440</v>
      </c>
      <c r="GZH8" s="516"/>
      <c r="GZI8" s="516"/>
      <c r="GZJ8" s="516"/>
      <c r="GZK8" s="232" t="s">
        <v>665</v>
      </c>
      <c r="GZL8" s="232" t="s">
        <v>1440</v>
      </c>
      <c r="GZM8" s="516"/>
      <c r="GZN8" s="516"/>
      <c r="GZO8" s="516"/>
      <c r="GZP8" s="232" t="s">
        <v>665</v>
      </c>
      <c r="GZQ8" s="232" t="s">
        <v>1440</v>
      </c>
      <c r="GZR8" s="516"/>
      <c r="GZS8" s="516"/>
      <c r="GZT8" s="516"/>
      <c r="GZU8" s="232" t="s">
        <v>665</v>
      </c>
      <c r="GZV8" s="232" t="s">
        <v>1440</v>
      </c>
      <c r="GZW8" s="516"/>
      <c r="GZX8" s="516"/>
      <c r="GZY8" s="516"/>
      <c r="GZZ8" s="232" t="s">
        <v>665</v>
      </c>
      <c r="HAA8" s="232" t="s">
        <v>1440</v>
      </c>
      <c r="HAB8" s="516"/>
      <c r="HAC8" s="516"/>
      <c r="HAD8" s="516"/>
      <c r="HAE8" s="232" t="s">
        <v>665</v>
      </c>
      <c r="HAF8" s="232" t="s">
        <v>1440</v>
      </c>
      <c r="HAG8" s="516"/>
      <c r="HAH8" s="516"/>
      <c r="HAI8" s="516"/>
      <c r="HAJ8" s="232" t="s">
        <v>665</v>
      </c>
      <c r="HAK8" s="232" t="s">
        <v>1440</v>
      </c>
      <c r="HAL8" s="516"/>
      <c r="HAM8" s="516"/>
      <c r="HAN8" s="516"/>
      <c r="HAO8" s="232" t="s">
        <v>665</v>
      </c>
      <c r="HAP8" s="232" t="s">
        <v>1440</v>
      </c>
      <c r="HAQ8" s="516"/>
      <c r="HAR8" s="516"/>
      <c r="HAS8" s="516"/>
      <c r="HAT8" s="232" t="s">
        <v>665</v>
      </c>
      <c r="HAU8" s="232" t="s">
        <v>1440</v>
      </c>
      <c r="HAV8" s="516"/>
      <c r="HAW8" s="516"/>
      <c r="HAX8" s="516"/>
      <c r="HAY8" s="232" t="s">
        <v>665</v>
      </c>
      <c r="HAZ8" s="232" t="s">
        <v>1440</v>
      </c>
      <c r="HBA8" s="516"/>
      <c r="HBB8" s="516"/>
      <c r="HBC8" s="516"/>
      <c r="HBD8" s="232" t="s">
        <v>665</v>
      </c>
      <c r="HBE8" s="232" t="s">
        <v>1440</v>
      </c>
      <c r="HBF8" s="516"/>
      <c r="HBG8" s="516"/>
      <c r="HBH8" s="516"/>
      <c r="HBI8" s="232" t="s">
        <v>665</v>
      </c>
      <c r="HBJ8" s="232" t="s">
        <v>1440</v>
      </c>
      <c r="HBK8" s="516"/>
      <c r="HBL8" s="516"/>
      <c r="HBM8" s="516"/>
      <c r="HBN8" s="232" t="s">
        <v>665</v>
      </c>
      <c r="HBO8" s="232" t="s">
        <v>1440</v>
      </c>
      <c r="HBP8" s="516"/>
      <c r="HBQ8" s="516"/>
      <c r="HBR8" s="516"/>
      <c r="HBS8" s="232" t="s">
        <v>665</v>
      </c>
      <c r="HBT8" s="232" t="s">
        <v>1440</v>
      </c>
      <c r="HBU8" s="516"/>
      <c r="HBV8" s="516"/>
      <c r="HBW8" s="516"/>
      <c r="HBX8" s="232" t="s">
        <v>665</v>
      </c>
      <c r="HBY8" s="232" t="s">
        <v>1440</v>
      </c>
      <c r="HBZ8" s="516"/>
      <c r="HCA8" s="516"/>
      <c r="HCB8" s="516"/>
      <c r="HCC8" s="232" t="s">
        <v>665</v>
      </c>
      <c r="HCD8" s="232" t="s">
        <v>1440</v>
      </c>
      <c r="HCE8" s="516"/>
      <c r="HCF8" s="516"/>
      <c r="HCG8" s="516"/>
      <c r="HCH8" s="232" t="s">
        <v>665</v>
      </c>
      <c r="HCI8" s="232" t="s">
        <v>1440</v>
      </c>
      <c r="HCJ8" s="516"/>
      <c r="HCK8" s="516"/>
      <c r="HCL8" s="516"/>
      <c r="HCM8" s="232" t="s">
        <v>665</v>
      </c>
      <c r="HCN8" s="232" t="s">
        <v>1440</v>
      </c>
      <c r="HCO8" s="516"/>
      <c r="HCP8" s="516"/>
      <c r="HCQ8" s="516"/>
      <c r="HCR8" s="232" t="s">
        <v>665</v>
      </c>
      <c r="HCS8" s="232" t="s">
        <v>1440</v>
      </c>
      <c r="HCT8" s="516"/>
      <c r="HCU8" s="516"/>
      <c r="HCV8" s="516"/>
      <c r="HCW8" s="232" t="s">
        <v>665</v>
      </c>
      <c r="HCX8" s="232" t="s">
        <v>1440</v>
      </c>
      <c r="HCY8" s="516"/>
      <c r="HCZ8" s="516"/>
      <c r="HDA8" s="516"/>
      <c r="HDB8" s="232" t="s">
        <v>665</v>
      </c>
      <c r="HDC8" s="232" t="s">
        <v>1440</v>
      </c>
      <c r="HDD8" s="516"/>
      <c r="HDE8" s="516"/>
      <c r="HDF8" s="516"/>
      <c r="HDG8" s="232" t="s">
        <v>665</v>
      </c>
      <c r="HDH8" s="232" t="s">
        <v>1440</v>
      </c>
      <c r="HDI8" s="516"/>
      <c r="HDJ8" s="516"/>
      <c r="HDK8" s="516"/>
      <c r="HDL8" s="232" t="s">
        <v>665</v>
      </c>
      <c r="HDM8" s="232" t="s">
        <v>1440</v>
      </c>
      <c r="HDN8" s="516"/>
      <c r="HDO8" s="516"/>
      <c r="HDP8" s="516"/>
      <c r="HDQ8" s="232" t="s">
        <v>665</v>
      </c>
      <c r="HDR8" s="232" t="s">
        <v>1440</v>
      </c>
      <c r="HDS8" s="516"/>
      <c r="HDT8" s="516"/>
      <c r="HDU8" s="516"/>
      <c r="HDV8" s="232" t="s">
        <v>665</v>
      </c>
      <c r="HDW8" s="232" t="s">
        <v>1440</v>
      </c>
      <c r="HDX8" s="516"/>
      <c r="HDY8" s="516"/>
      <c r="HDZ8" s="516"/>
      <c r="HEA8" s="232" t="s">
        <v>665</v>
      </c>
      <c r="HEB8" s="232" t="s">
        <v>1440</v>
      </c>
      <c r="HEC8" s="516"/>
      <c r="HED8" s="516"/>
      <c r="HEE8" s="516"/>
      <c r="HEF8" s="232" t="s">
        <v>665</v>
      </c>
      <c r="HEG8" s="232" t="s">
        <v>1440</v>
      </c>
      <c r="HEH8" s="516"/>
      <c r="HEI8" s="516"/>
      <c r="HEJ8" s="516"/>
      <c r="HEK8" s="232" t="s">
        <v>665</v>
      </c>
      <c r="HEL8" s="232" t="s">
        <v>1440</v>
      </c>
      <c r="HEM8" s="516"/>
      <c r="HEN8" s="516"/>
      <c r="HEO8" s="516"/>
      <c r="HEP8" s="232" t="s">
        <v>665</v>
      </c>
      <c r="HEQ8" s="232" t="s">
        <v>1440</v>
      </c>
      <c r="HER8" s="516"/>
      <c r="HES8" s="516"/>
      <c r="HET8" s="516"/>
      <c r="HEU8" s="232" t="s">
        <v>665</v>
      </c>
      <c r="HEV8" s="232" t="s">
        <v>1440</v>
      </c>
      <c r="HEW8" s="516"/>
      <c r="HEX8" s="516"/>
      <c r="HEY8" s="516"/>
      <c r="HEZ8" s="232" t="s">
        <v>665</v>
      </c>
      <c r="HFA8" s="232" t="s">
        <v>1440</v>
      </c>
      <c r="HFB8" s="516"/>
      <c r="HFC8" s="516"/>
      <c r="HFD8" s="516"/>
      <c r="HFE8" s="232" t="s">
        <v>665</v>
      </c>
      <c r="HFF8" s="232" t="s">
        <v>1440</v>
      </c>
      <c r="HFG8" s="516"/>
      <c r="HFH8" s="516"/>
      <c r="HFI8" s="516"/>
      <c r="HFJ8" s="232" t="s">
        <v>665</v>
      </c>
      <c r="HFK8" s="232" t="s">
        <v>1440</v>
      </c>
      <c r="HFL8" s="516"/>
      <c r="HFM8" s="516"/>
      <c r="HFN8" s="516"/>
      <c r="HFO8" s="232" t="s">
        <v>665</v>
      </c>
      <c r="HFP8" s="232" t="s">
        <v>1440</v>
      </c>
      <c r="HFQ8" s="516"/>
      <c r="HFR8" s="516"/>
      <c r="HFS8" s="516"/>
      <c r="HFT8" s="232" t="s">
        <v>665</v>
      </c>
      <c r="HFU8" s="232" t="s">
        <v>1440</v>
      </c>
      <c r="HFV8" s="516"/>
      <c r="HFW8" s="516"/>
      <c r="HFX8" s="516"/>
      <c r="HFY8" s="232" t="s">
        <v>665</v>
      </c>
      <c r="HFZ8" s="232" t="s">
        <v>1440</v>
      </c>
      <c r="HGA8" s="516"/>
      <c r="HGB8" s="516"/>
      <c r="HGC8" s="516"/>
      <c r="HGD8" s="232" t="s">
        <v>665</v>
      </c>
      <c r="HGE8" s="232" t="s">
        <v>1440</v>
      </c>
      <c r="HGF8" s="516"/>
      <c r="HGG8" s="516"/>
      <c r="HGH8" s="516"/>
      <c r="HGI8" s="232" t="s">
        <v>665</v>
      </c>
      <c r="HGJ8" s="232" t="s">
        <v>1440</v>
      </c>
      <c r="HGK8" s="516"/>
      <c r="HGL8" s="516"/>
      <c r="HGM8" s="516"/>
      <c r="HGN8" s="232" t="s">
        <v>665</v>
      </c>
      <c r="HGO8" s="232" t="s">
        <v>1440</v>
      </c>
      <c r="HGP8" s="516"/>
      <c r="HGQ8" s="516"/>
      <c r="HGR8" s="516"/>
      <c r="HGS8" s="232" t="s">
        <v>665</v>
      </c>
      <c r="HGT8" s="232" t="s">
        <v>1440</v>
      </c>
      <c r="HGU8" s="516"/>
      <c r="HGV8" s="516"/>
      <c r="HGW8" s="516"/>
      <c r="HGX8" s="232" t="s">
        <v>665</v>
      </c>
      <c r="HGY8" s="232" t="s">
        <v>1440</v>
      </c>
      <c r="HGZ8" s="516"/>
      <c r="HHA8" s="516"/>
      <c r="HHB8" s="516"/>
      <c r="HHC8" s="232" t="s">
        <v>665</v>
      </c>
      <c r="HHD8" s="232" t="s">
        <v>1440</v>
      </c>
      <c r="HHE8" s="516"/>
      <c r="HHF8" s="516"/>
      <c r="HHG8" s="516"/>
      <c r="HHH8" s="232" t="s">
        <v>665</v>
      </c>
      <c r="HHI8" s="232" t="s">
        <v>1440</v>
      </c>
      <c r="HHJ8" s="516"/>
      <c r="HHK8" s="516"/>
      <c r="HHL8" s="516"/>
      <c r="HHM8" s="232" t="s">
        <v>665</v>
      </c>
      <c r="HHN8" s="232" t="s">
        <v>1440</v>
      </c>
      <c r="HHO8" s="516"/>
      <c r="HHP8" s="516"/>
      <c r="HHQ8" s="516"/>
      <c r="HHR8" s="232" t="s">
        <v>665</v>
      </c>
      <c r="HHS8" s="232" t="s">
        <v>1440</v>
      </c>
      <c r="HHT8" s="516"/>
      <c r="HHU8" s="516"/>
      <c r="HHV8" s="516"/>
      <c r="HHW8" s="232" t="s">
        <v>665</v>
      </c>
      <c r="HHX8" s="232" t="s">
        <v>1440</v>
      </c>
      <c r="HHY8" s="516"/>
      <c r="HHZ8" s="516"/>
      <c r="HIA8" s="516"/>
      <c r="HIB8" s="232" t="s">
        <v>665</v>
      </c>
      <c r="HIC8" s="232" t="s">
        <v>1440</v>
      </c>
      <c r="HID8" s="516"/>
      <c r="HIE8" s="516"/>
      <c r="HIF8" s="516"/>
      <c r="HIG8" s="232" t="s">
        <v>665</v>
      </c>
      <c r="HIH8" s="232" t="s">
        <v>1440</v>
      </c>
      <c r="HII8" s="516"/>
      <c r="HIJ8" s="516"/>
      <c r="HIK8" s="516"/>
      <c r="HIL8" s="232" t="s">
        <v>665</v>
      </c>
      <c r="HIM8" s="232" t="s">
        <v>1440</v>
      </c>
      <c r="HIN8" s="516"/>
      <c r="HIO8" s="516"/>
      <c r="HIP8" s="516"/>
      <c r="HIQ8" s="232" t="s">
        <v>665</v>
      </c>
      <c r="HIR8" s="232" t="s">
        <v>1440</v>
      </c>
      <c r="HIS8" s="516"/>
      <c r="HIT8" s="516"/>
      <c r="HIU8" s="516"/>
      <c r="HIV8" s="232" t="s">
        <v>665</v>
      </c>
      <c r="HIW8" s="232" t="s">
        <v>1440</v>
      </c>
      <c r="HIX8" s="516"/>
      <c r="HIY8" s="516"/>
      <c r="HIZ8" s="516"/>
      <c r="HJA8" s="232" t="s">
        <v>665</v>
      </c>
      <c r="HJB8" s="232" t="s">
        <v>1440</v>
      </c>
      <c r="HJC8" s="516"/>
      <c r="HJD8" s="516"/>
      <c r="HJE8" s="516"/>
      <c r="HJF8" s="232" t="s">
        <v>665</v>
      </c>
      <c r="HJG8" s="232" t="s">
        <v>1440</v>
      </c>
      <c r="HJH8" s="516"/>
      <c r="HJI8" s="516"/>
      <c r="HJJ8" s="516"/>
      <c r="HJK8" s="232" t="s">
        <v>665</v>
      </c>
      <c r="HJL8" s="232" t="s">
        <v>1440</v>
      </c>
      <c r="HJM8" s="516"/>
      <c r="HJN8" s="516"/>
      <c r="HJO8" s="516"/>
      <c r="HJP8" s="232" t="s">
        <v>665</v>
      </c>
      <c r="HJQ8" s="232" t="s">
        <v>1440</v>
      </c>
      <c r="HJR8" s="516"/>
      <c r="HJS8" s="516"/>
      <c r="HJT8" s="516"/>
      <c r="HJU8" s="232" t="s">
        <v>665</v>
      </c>
      <c r="HJV8" s="232" t="s">
        <v>1440</v>
      </c>
      <c r="HJW8" s="516"/>
      <c r="HJX8" s="516"/>
      <c r="HJY8" s="516"/>
      <c r="HJZ8" s="232" t="s">
        <v>665</v>
      </c>
      <c r="HKA8" s="232" t="s">
        <v>1440</v>
      </c>
      <c r="HKB8" s="516"/>
      <c r="HKC8" s="516"/>
      <c r="HKD8" s="516"/>
      <c r="HKE8" s="232" t="s">
        <v>665</v>
      </c>
      <c r="HKF8" s="232" t="s">
        <v>1440</v>
      </c>
      <c r="HKG8" s="516"/>
      <c r="HKH8" s="516"/>
      <c r="HKI8" s="516"/>
      <c r="HKJ8" s="232" t="s">
        <v>665</v>
      </c>
      <c r="HKK8" s="232" t="s">
        <v>1440</v>
      </c>
      <c r="HKL8" s="516"/>
      <c r="HKM8" s="516"/>
      <c r="HKN8" s="516"/>
      <c r="HKO8" s="232" t="s">
        <v>665</v>
      </c>
      <c r="HKP8" s="232" t="s">
        <v>1440</v>
      </c>
      <c r="HKQ8" s="516"/>
      <c r="HKR8" s="516"/>
      <c r="HKS8" s="516"/>
      <c r="HKT8" s="232" t="s">
        <v>665</v>
      </c>
      <c r="HKU8" s="232" t="s">
        <v>1440</v>
      </c>
      <c r="HKV8" s="516"/>
      <c r="HKW8" s="516"/>
      <c r="HKX8" s="516"/>
      <c r="HKY8" s="232" t="s">
        <v>665</v>
      </c>
      <c r="HKZ8" s="232" t="s">
        <v>1440</v>
      </c>
      <c r="HLA8" s="516"/>
      <c r="HLB8" s="516"/>
      <c r="HLC8" s="516"/>
      <c r="HLD8" s="232" t="s">
        <v>665</v>
      </c>
      <c r="HLE8" s="232" t="s">
        <v>1440</v>
      </c>
      <c r="HLF8" s="516"/>
      <c r="HLG8" s="516"/>
      <c r="HLH8" s="516"/>
      <c r="HLI8" s="232" t="s">
        <v>665</v>
      </c>
      <c r="HLJ8" s="232" t="s">
        <v>1440</v>
      </c>
      <c r="HLK8" s="516"/>
      <c r="HLL8" s="516"/>
      <c r="HLM8" s="516"/>
      <c r="HLN8" s="232" t="s">
        <v>665</v>
      </c>
      <c r="HLO8" s="232" t="s">
        <v>1440</v>
      </c>
      <c r="HLP8" s="516"/>
      <c r="HLQ8" s="516"/>
      <c r="HLR8" s="516"/>
      <c r="HLS8" s="232" t="s">
        <v>665</v>
      </c>
      <c r="HLT8" s="232" t="s">
        <v>1440</v>
      </c>
      <c r="HLU8" s="516"/>
      <c r="HLV8" s="516"/>
      <c r="HLW8" s="516"/>
      <c r="HLX8" s="232" t="s">
        <v>665</v>
      </c>
      <c r="HLY8" s="232" t="s">
        <v>1440</v>
      </c>
      <c r="HLZ8" s="516"/>
      <c r="HMA8" s="516"/>
      <c r="HMB8" s="516"/>
      <c r="HMC8" s="232" t="s">
        <v>665</v>
      </c>
      <c r="HMD8" s="232" t="s">
        <v>1440</v>
      </c>
      <c r="HME8" s="516"/>
      <c r="HMF8" s="516"/>
      <c r="HMG8" s="516"/>
      <c r="HMH8" s="232" t="s">
        <v>665</v>
      </c>
      <c r="HMI8" s="232" t="s">
        <v>1440</v>
      </c>
      <c r="HMJ8" s="516"/>
      <c r="HMK8" s="516"/>
      <c r="HML8" s="516"/>
      <c r="HMM8" s="232" t="s">
        <v>665</v>
      </c>
      <c r="HMN8" s="232" t="s">
        <v>1440</v>
      </c>
      <c r="HMO8" s="516"/>
      <c r="HMP8" s="516"/>
      <c r="HMQ8" s="516"/>
      <c r="HMR8" s="232" t="s">
        <v>665</v>
      </c>
      <c r="HMS8" s="232" t="s">
        <v>1440</v>
      </c>
      <c r="HMT8" s="516"/>
      <c r="HMU8" s="516"/>
      <c r="HMV8" s="516"/>
      <c r="HMW8" s="232" t="s">
        <v>665</v>
      </c>
      <c r="HMX8" s="232" t="s">
        <v>1440</v>
      </c>
      <c r="HMY8" s="516"/>
      <c r="HMZ8" s="516"/>
      <c r="HNA8" s="516"/>
      <c r="HNB8" s="232" t="s">
        <v>665</v>
      </c>
      <c r="HNC8" s="232" t="s">
        <v>1440</v>
      </c>
      <c r="HND8" s="516"/>
      <c r="HNE8" s="516"/>
      <c r="HNF8" s="516"/>
      <c r="HNG8" s="232" t="s">
        <v>665</v>
      </c>
      <c r="HNH8" s="232" t="s">
        <v>1440</v>
      </c>
      <c r="HNI8" s="516"/>
      <c r="HNJ8" s="516"/>
      <c r="HNK8" s="516"/>
      <c r="HNL8" s="232" t="s">
        <v>665</v>
      </c>
      <c r="HNM8" s="232" t="s">
        <v>1440</v>
      </c>
      <c r="HNN8" s="516"/>
      <c r="HNO8" s="516"/>
      <c r="HNP8" s="516"/>
      <c r="HNQ8" s="232" t="s">
        <v>665</v>
      </c>
      <c r="HNR8" s="232" t="s">
        <v>1440</v>
      </c>
      <c r="HNS8" s="516"/>
      <c r="HNT8" s="516"/>
      <c r="HNU8" s="516"/>
      <c r="HNV8" s="232" t="s">
        <v>665</v>
      </c>
      <c r="HNW8" s="232" t="s">
        <v>1440</v>
      </c>
      <c r="HNX8" s="516"/>
      <c r="HNY8" s="516"/>
      <c r="HNZ8" s="516"/>
      <c r="HOA8" s="232" t="s">
        <v>665</v>
      </c>
      <c r="HOB8" s="232" t="s">
        <v>1440</v>
      </c>
      <c r="HOC8" s="516"/>
      <c r="HOD8" s="516"/>
      <c r="HOE8" s="516"/>
      <c r="HOF8" s="232" t="s">
        <v>665</v>
      </c>
      <c r="HOG8" s="232" t="s">
        <v>1440</v>
      </c>
      <c r="HOH8" s="516"/>
      <c r="HOI8" s="516"/>
      <c r="HOJ8" s="516"/>
      <c r="HOK8" s="232" t="s">
        <v>665</v>
      </c>
      <c r="HOL8" s="232" t="s">
        <v>1440</v>
      </c>
      <c r="HOM8" s="516"/>
      <c r="HON8" s="516"/>
      <c r="HOO8" s="516"/>
      <c r="HOP8" s="232" t="s">
        <v>665</v>
      </c>
      <c r="HOQ8" s="232" t="s">
        <v>1440</v>
      </c>
      <c r="HOR8" s="516"/>
      <c r="HOS8" s="516"/>
      <c r="HOT8" s="516"/>
      <c r="HOU8" s="232" t="s">
        <v>665</v>
      </c>
      <c r="HOV8" s="232" t="s">
        <v>1440</v>
      </c>
      <c r="HOW8" s="516"/>
      <c r="HOX8" s="516"/>
      <c r="HOY8" s="516"/>
      <c r="HOZ8" s="232" t="s">
        <v>665</v>
      </c>
      <c r="HPA8" s="232" t="s">
        <v>1440</v>
      </c>
      <c r="HPB8" s="516"/>
      <c r="HPC8" s="516"/>
      <c r="HPD8" s="516"/>
      <c r="HPE8" s="232" t="s">
        <v>665</v>
      </c>
      <c r="HPF8" s="232" t="s">
        <v>1440</v>
      </c>
      <c r="HPG8" s="516"/>
      <c r="HPH8" s="516"/>
      <c r="HPI8" s="516"/>
      <c r="HPJ8" s="232" t="s">
        <v>665</v>
      </c>
      <c r="HPK8" s="232" t="s">
        <v>1440</v>
      </c>
      <c r="HPL8" s="516"/>
      <c r="HPM8" s="516"/>
      <c r="HPN8" s="516"/>
      <c r="HPO8" s="232" t="s">
        <v>665</v>
      </c>
      <c r="HPP8" s="232" t="s">
        <v>1440</v>
      </c>
      <c r="HPQ8" s="516"/>
      <c r="HPR8" s="516"/>
      <c r="HPS8" s="516"/>
      <c r="HPT8" s="232" t="s">
        <v>665</v>
      </c>
      <c r="HPU8" s="232" t="s">
        <v>1440</v>
      </c>
      <c r="HPV8" s="516"/>
      <c r="HPW8" s="516"/>
      <c r="HPX8" s="516"/>
      <c r="HPY8" s="232" t="s">
        <v>665</v>
      </c>
      <c r="HPZ8" s="232" t="s">
        <v>1440</v>
      </c>
      <c r="HQA8" s="516"/>
      <c r="HQB8" s="516"/>
      <c r="HQC8" s="516"/>
      <c r="HQD8" s="232" t="s">
        <v>665</v>
      </c>
      <c r="HQE8" s="232" t="s">
        <v>1440</v>
      </c>
      <c r="HQF8" s="516"/>
      <c r="HQG8" s="516"/>
      <c r="HQH8" s="516"/>
      <c r="HQI8" s="232" t="s">
        <v>665</v>
      </c>
      <c r="HQJ8" s="232" t="s">
        <v>1440</v>
      </c>
      <c r="HQK8" s="516"/>
      <c r="HQL8" s="516"/>
      <c r="HQM8" s="516"/>
      <c r="HQN8" s="232" t="s">
        <v>665</v>
      </c>
      <c r="HQO8" s="232" t="s">
        <v>1440</v>
      </c>
      <c r="HQP8" s="516"/>
      <c r="HQQ8" s="516"/>
      <c r="HQR8" s="516"/>
      <c r="HQS8" s="232" t="s">
        <v>665</v>
      </c>
      <c r="HQT8" s="232" t="s">
        <v>1440</v>
      </c>
      <c r="HQU8" s="516"/>
      <c r="HQV8" s="516"/>
      <c r="HQW8" s="516"/>
      <c r="HQX8" s="232" t="s">
        <v>665</v>
      </c>
      <c r="HQY8" s="232" t="s">
        <v>1440</v>
      </c>
      <c r="HQZ8" s="516"/>
      <c r="HRA8" s="516"/>
      <c r="HRB8" s="516"/>
      <c r="HRC8" s="232" t="s">
        <v>665</v>
      </c>
      <c r="HRD8" s="232" t="s">
        <v>1440</v>
      </c>
      <c r="HRE8" s="516"/>
      <c r="HRF8" s="516"/>
      <c r="HRG8" s="516"/>
      <c r="HRH8" s="232" t="s">
        <v>665</v>
      </c>
      <c r="HRI8" s="232" t="s">
        <v>1440</v>
      </c>
      <c r="HRJ8" s="516"/>
      <c r="HRK8" s="516"/>
      <c r="HRL8" s="516"/>
      <c r="HRM8" s="232" t="s">
        <v>665</v>
      </c>
      <c r="HRN8" s="232" t="s">
        <v>1440</v>
      </c>
      <c r="HRO8" s="516"/>
      <c r="HRP8" s="516"/>
      <c r="HRQ8" s="516"/>
      <c r="HRR8" s="232" t="s">
        <v>665</v>
      </c>
      <c r="HRS8" s="232" t="s">
        <v>1440</v>
      </c>
      <c r="HRT8" s="516"/>
      <c r="HRU8" s="516"/>
      <c r="HRV8" s="516"/>
      <c r="HRW8" s="232" t="s">
        <v>665</v>
      </c>
      <c r="HRX8" s="232" t="s">
        <v>1440</v>
      </c>
      <c r="HRY8" s="516"/>
      <c r="HRZ8" s="516"/>
      <c r="HSA8" s="516"/>
      <c r="HSB8" s="232" t="s">
        <v>665</v>
      </c>
      <c r="HSC8" s="232" t="s">
        <v>1440</v>
      </c>
      <c r="HSD8" s="516"/>
      <c r="HSE8" s="516"/>
      <c r="HSF8" s="516"/>
      <c r="HSG8" s="232" t="s">
        <v>665</v>
      </c>
      <c r="HSH8" s="232" t="s">
        <v>1440</v>
      </c>
      <c r="HSI8" s="516"/>
      <c r="HSJ8" s="516"/>
      <c r="HSK8" s="516"/>
      <c r="HSL8" s="232" t="s">
        <v>665</v>
      </c>
      <c r="HSM8" s="232" t="s">
        <v>1440</v>
      </c>
      <c r="HSN8" s="516"/>
      <c r="HSO8" s="516"/>
      <c r="HSP8" s="516"/>
      <c r="HSQ8" s="232" t="s">
        <v>665</v>
      </c>
      <c r="HSR8" s="232" t="s">
        <v>1440</v>
      </c>
      <c r="HSS8" s="516"/>
      <c r="HST8" s="516"/>
      <c r="HSU8" s="516"/>
      <c r="HSV8" s="232" t="s">
        <v>665</v>
      </c>
      <c r="HSW8" s="232" t="s">
        <v>1440</v>
      </c>
      <c r="HSX8" s="516"/>
      <c r="HSY8" s="516"/>
      <c r="HSZ8" s="516"/>
      <c r="HTA8" s="232" t="s">
        <v>665</v>
      </c>
      <c r="HTB8" s="232" t="s">
        <v>1440</v>
      </c>
      <c r="HTC8" s="516"/>
      <c r="HTD8" s="516"/>
      <c r="HTE8" s="516"/>
      <c r="HTF8" s="232" t="s">
        <v>665</v>
      </c>
      <c r="HTG8" s="232" t="s">
        <v>1440</v>
      </c>
      <c r="HTH8" s="516"/>
      <c r="HTI8" s="516"/>
      <c r="HTJ8" s="516"/>
      <c r="HTK8" s="232" t="s">
        <v>665</v>
      </c>
      <c r="HTL8" s="232" t="s">
        <v>1440</v>
      </c>
      <c r="HTM8" s="516"/>
      <c r="HTN8" s="516"/>
      <c r="HTO8" s="516"/>
      <c r="HTP8" s="232" t="s">
        <v>665</v>
      </c>
      <c r="HTQ8" s="232" t="s">
        <v>1440</v>
      </c>
      <c r="HTR8" s="516"/>
      <c r="HTS8" s="516"/>
      <c r="HTT8" s="516"/>
      <c r="HTU8" s="232" t="s">
        <v>665</v>
      </c>
      <c r="HTV8" s="232" t="s">
        <v>1440</v>
      </c>
      <c r="HTW8" s="516"/>
      <c r="HTX8" s="516"/>
      <c r="HTY8" s="516"/>
      <c r="HTZ8" s="232" t="s">
        <v>665</v>
      </c>
      <c r="HUA8" s="232" t="s">
        <v>1440</v>
      </c>
      <c r="HUB8" s="516"/>
      <c r="HUC8" s="516"/>
      <c r="HUD8" s="516"/>
      <c r="HUE8" s="232" t="s">
        <v>665</v>
      </c>
      <c r="HUF8" s="232" t="s">
        <v>1440</v>
      </c>
      <c r="HUG8" s="516"/>
      <c r="HUH8" s="516"/>
      <c r="HUI8" s="516"/>
      <c r="HUJ8" s="232" t="s">
        <v>665</v>
      </c>
      <c r="HUK8" s="232" t="s">
        <v>1440</v>
      </c>
      <c r="HUL8" s="516"/>
      <c r="HUM8" s="516"/>
      <c r="HUN8" s="516"/>
      <c r="HUO8" s="232" t="s">
        <v>665</v>
      </c>
      <c r="HUP8" s="232" t="s">
        <v>1440</v>
      </c>
      <c r="HUQ8" s="516"/>
      <c r="HUR8" s="516"/>
      <c r="HUS8" s="516"/>
      <c r="HUT8" s="232" t="s">
        <v>665</v>
      </c>
      <c r="HUU8" s="232" t="s">
        <v>1440</v>
      </c>
      <c r="HUV8" s="516"/>
      <c r="HUW8" s="516"/>
      <c r="HUX8" s="516"/>
      <c r="HUY8" s="232" t="s">
        <v>665</v>
      </c>
      <c r="HUZ8" s="232" t="s">
        <v>1440</v>
      </c>
      <c r="HVA8" s="516"/>
      <c r="HVB8" s="516"/>
      <c r="HVC8" s="516"/>
      <c r="HVD8" s="232" t="s">
        <v>665</v>
      </c>
      <c r="HVE8" s="232" t="s">
        <v>1440</v>
      </c>
      <c r="HVF8" s="516"/>
      <c r="HVG8" s="516"/>
      <c r="HVH8" s="516"/>
      <c r="HVI8" s="232" t="s">
        <v>665</v>
      </c>
      <c r="HVJ8" s="232" t="s">
        <v>1440</v>
      </c>
      <c r="HVK8" s="516"/>
      <c r="HVL8" s="516"/>
      <c r="HVM8" s="516"/>
      <c r="HVN8" s="232" t="s">
        <v>665</v>
      </c>
      <c r="HVO8" s="232" t="s">
        <v>1440</v>
      </c>
      <c r="HVP8" s="516"/>
      <c r="HVQ8" s="516"/>
      <c r="HVR8" s="516"/>
      <c r="HVS8" s="232" t="s">
        <v>665</v>
      </c>
      <c r="HVT8" s="232" t="s">
        <v>1440</v>
      </c>
      <c r="HVU8" s="516"/>
      <c r="HVV8" s="516"/>
      <c r="HVW8" s="516"/>
      <c r="HVX8" s="232" t="s">
        <v>665</v>
      </c>
      <c r="HVY8" s="232" t="s">
        <v>1440</v>
      </c>
      <c r="HVZ8" s="516"/>
      <c r="HWA8" s="516"/>
      <c r="HWB8" s="516"/>
      <c r="HWC8" s="232" t="s">
        <v>665</v>
      </c>
      <c r="HWD8" s="232" t="s">
        <v>1440</v>
      </c>
      <c r="HWE8" s="516"/>
      <c r="HWF8" s="516"/>
      <c r="HWG8" s="516"/>
      <c r="HWH8" s="232" t="s">
        <v>665</v>
      </c>
      <c r="HWI8" s="232" t="s">
        <v>1440</v>
      </c>
      <c r="HWJ8" s="516"/>
      <c r="HWK8" s="516"/>
      <c r="HWL8" s="516"/>
      <c r="HWM8" s="232" t="s">
        <v>665</v>
      </c>
      <c r="HWN8" s="232" t="s">
        <v>1440</v>
      </c>
      <c r="HWO8" s="516"/>
      <c r="HWP8" s="516"/>
      <c r="HWQ8" s="516"/>
      <c r="HWR8" s="232" t="s">
        <v>665</v>
      </c>
      <c r="HWS8" s="232" t="s">
        <v>1440</v>
      </c>
      <c r="HWT8" s="516"/>
      <c r="HWU8" s="516"/>
      <c r="HWV8" s="516"/>
      <c r="HWW8" s="232" t="s">
        <v>665</v>
      </c>
      <c r="HWX8" s="232" t="s">
        <v>1440</v>
      </c>
      <c r="HWY8" s="516"/>
      <c r="HWZ8" s="516"/>
      <c r="HXA8" s="516"/>
      <c r="HXB8" s="232" t="s">
        <v>665</v>
      </c>
      <c r="HXC8" s="232" t="s">
        <v>1440</v>
      </c>
      <c r="HXD8" s="516"/>
      <c r="HXE8" s="516"/>
      <c r="HXF8" s="516"/>
      <c r="HXG8" s="232" t="s">
        <v>665</v>
      </c>
      <c r="HXH8" s="232" t="s">
        <v>1440</v>
      </c>
      <c r="HXI8" s="516"/>
      <c r="HXJ8" s="516"/>
      <c r="HXK8" s="516"/>
      <c r="HXL8" s="232" t="s">
        <v>665</v>
      </c>
      <c r="HXM8" s="232" t="s">
        <v>1440</v>
      </c>
      <c r="HXN8" s="516"/>
      <c r="HXO8" s="516"/>
      <c r="HXP8" s="516"/>
      <c r="HXQ8" s="232" t="s">
        <v>665</v>
      </c>
      <c r="HXR8" s="232" t="s">
        <v>1440</v>
      </c>
      <c r="HXS8" s="516"/>
      <c r="HXT8" s="516"/>
      <c r="HXU8" s="516"/>
      <c r="HXV8" s="232" t="s">
        <v>665</v>
      </c>
      <c r="HXW8" s="232" t="s">
        <v>1440</v>
      </c>
      <c r="HXX8" s="516"/>
      <c r="HXY8" s="516"/>
      <c r="HXZ8" s="516"/>
      <c r="HYA8" s="232" t="s">
        <v>665</v>
      </c>
      <c r="HYB8" s="232" t="s">
        <v>1440</v>
      </c>
      <c r="HYC8" s="516"/>
      <c r="HYD8" s="516"/>
      <c r="HYE8" s="516"/>
      <c r="HYF8" s="232" t="s">
        <v>665</v>
      </c>
      <c r="HYG8" s="232" t="s">
        <v>1440</v>
      </c>
      <c r="HYH8" s="516"/>
      <c r="HYI8" s="516"/>
      <c r="HYJ8" s="516"/>
      <c r="HYK8" s="232" t="s">
        <v>665</v>
      </c>
      <c r="HYL8" s="232" t="s">
        <v>1440</v>
      </c>
      <c r="HYM8" s="516"/>
      <c r="HYN8" s="516"/>
      <c r="HYO8" s="516"/>
      <c r="HYP8" s="232" t="s">
        <v>665</v>
      </c>
      <c r="HYQ8" s="232" t="s">
        <v>1440</v>
      </c>
      <c r="HYR8" s="516"/>
      <c r="HYS8" s="516"/>
      <c r="HYT8" s="516"/>
      <c r="HYU8" s="232" t="s">
        <v>665</v>
      </c>
      <c r="HYV8" s="232" t="s">
        <v>1440</v>
      </c>
      <c r="HYW8" s="516"/>
      <c r="HYX8" s="516"/>
      <c r="HYY8" s="516"/>
      <c r="HYZ8" s="232" t="s">
        <v>665</v>
      </c>
      <c r="HZA8" s="232" t="s">
        <v>1440</v>
      </c>
      <c r="HZB8" s="516"/>
      <c r="HZC8" s="516"/>
      <c r="HZD8" s="516"/>
      <c r="HZE8" s="232" t="s">
        <v>665</v>
      </c>
      <c r="HZF8" s="232" t="s">
        <v>1440</v>
      </c>
      <c r="HZG8" s="516"/>
      <c r="HZH8" s="516"/>
      <c r="HZI8" s="516"/>
      <c r="HZJ8" s="232" t="s">
        <v>665</v>
      </c>
      <c r="HZK8" s="232" t="s">
        <v>1440</v>
      </c>
      <c r="HZL8" s="516"/>
      <c r="HZM8" s="516"/>
      <c r="HZN8" s="516"/>
      <c r="HZO8" s="232" t="s">
        <v>665</v>
      </c>
      <c r="HZP8" s="232" t="s">
        <v>1440</v>
      </c>
      <c r="HZQ8" s="516"/>
      <c r="HZR8" s="516"/>
      <c r="HZS8" s="516"/>
      <c r="HZT8" s="232" t="s">
        <v>665</v>
      </c>
      <c r="HZU8" s="232" t="s">
        <v>1440</v>
      </c>
      <c r="HZV8" s="516"/>
      <c r="HZW8" s="516"/>
      <c r="HZX8" s="516"/>
      <c r="HZY8" s="232" t="s">
        <v>665</v>
      </c>
      <c r="HZZ8" s="232" t="s">
        <v>1440</v>
      </c>
      <c r="IAA8" s="516"/>
      <c r="IAB8" s="516"/>
      <c r="IAC8" s="516"/>
      <c r="IAD8" s="232" t="s">
        <v>665</v>
      </c>
      <c r="IAE8" s="232" t="s">
        <v>1440</v>
      </c>
      <c r="IAF8" s="516"/>
      <c r="IAG8" s="516"/>
      <c r="IAH8" s="516"/>
      <c r="IAI8" s="232" t="s">
        <v>665</v>
      </c>
      <c r="IAJ8" s="232" t="s">
        <v>1440</v>
      </c>
      <c r="IAK8" s="516"/>
      <c r="IAL8" s="516"/>
      <c r="IAM8" s="516"/>
      <c r="IAN8" s="232" t="s">
        <v>665</v>
      </c>
      <c r="IAO8" s="232" t="s">
        <v>1440</v>
      </c>
      <c r="IAP8" s="516"/>
      <c r="IAQ8" s="516"/>
      <c r="IAR8" s="516"/>
      <c r="IAS8" s="232" t="s">
        <v>665</v>
      </c>
      <c r="IAT8" s="232" t="s">
        <v>1440</v>
      </c>
      <c r="IAU8" s="516"/>
      <c r="IAV8" s="516"/>
      <c r="IAW8" s="516"/>
      <c r="IAX8" s="232" t="s">
        <v>665</v>
      </c>
      <c r="IAY8" s="232" t="s">
        <v>1440</v>
      </c>
      <c r="IAZ8" s="516"/>
      <c r="IBA8" s="516"/>
      <c r="IBB8" s="516"/>
      <c r="IBC8" s="232" t="s">
        <v>665</v>
      </c>
      <c r="IBD8" s="232" t="s">
        <v>1440</v>
      </c>
      <c r="IBE8" s="516"/>
      <c r="IBF8" s="516"/>
      <c r="IBG8" s="516"/>
      <c r="IBH8" s="232" t="s">
        <v>665</v>
      </c>
      <c r="IBI8" s="232" t="s">
        <v>1440</v>
      </c>
      <c r="IBJ8" s="516"/>
      <c r="IBK8" s="516"/>
      <c r="IBL8" s="516"/>
      <c r="IBM8" s="232" t="s">
        <v>665</v>
      </c>
      <c r="IBN8" s="232" t="s">
        <v>1440</v>
      </c>
      <c r="IBO8" s="516"/>
      <c r="IBP8" s="516"/>
      <c r="IBQ8" s="516"/>
      <c r="IBR8" s="232" t="s">
        <v>665</v>
      </c>
      <c r="IBS8" s="232" t="s">
        <v>1440</v>
      </c>
      <c r="IBT8" s="516"/>
      <c r="IBU8" s="516"/>
      <c r="IBV8" s="516"/>
      <c r="IBW8" s="232" t="s">
        <v>665</v>
      </c>
      <c r="IBX8" s="232" t="s">
        <v>1440</v>
      </c>
      <c r="IBY8" s="516"/>
      <c r="IBZ8" s="516"/>
      <c r="ICA8" s="516"/>
      <c r="ICB8" s="232" t="s">
        <v>665</v>
      </c>
      <c r="ICC8" s="232" t="s">
        <v>1440</v>
      </c>
      <c r="ICD8" s="516"/>
      <c r="ICE8" s="516"/>
      <c r="ICF8" s="516"/>
      <c r="ICG8" s="232" t="s">
        <v>665</v>
      </c>
      <c r="ICH8" s="232" t="s">
        <v>1440</v>
      </c>
      <c r="ICI8" s="516"/>
      <c r="ICJ8" s="516"/>
      <c r="ICK8" s="516"/>
      <c r="ICL8" s="232" t="s">
        <v>665</v>
      </c>
      <c r="ICM8" s="232" t="s">
        <v>1440</v>
      </c>
      <c r="ICN8" s="516"/>
      <c r="ICO8" s="516"/>
      <c r="ICP8" s="516"/>
      <c r="ICQ8" s="232" t="s">
        <v>665</v>
      </c>
      <c r="ICR8" s="232" t="s">
        <v>1440</v>
      </c>
      <c r="ICS8" s="516"/>
      <c r="ICT8" s="516"/>
      <c r="ICU8" s="516"/>
      <c r="ICV8" s="232" t="s">
        <v>665</v>
      </c>
      <c r="ICW8" s="232" t="s">
        <v>1440</v>
      </c>
      <c r="ICX8" s="516"/>
      <c r="ICY8" s="516"/>
      <c r="ICZ8" s="516"/>
      <c r="IDA8" s="232" t="s">
        <v>665</v>
      </c>
      <c r="IDB8" s="232" t="s">
        <v>1440</v>
      </c>
      <c r="IDC8" s="516"/>
      <c r="IDD8" s="516"/>
      <c r="IDE8" s="516"/>
      <c r="IDF8" s="232" t="s">
        <v>665</v>
      </c>
      <c r="IDG8" s="232" t="s">
        <v>1440</v>
      </c>
      <c r="IDH8" s="516"/>
      <c r="IDI8" s="516"/>
      <c r="IDJ8" s="516"/>
      <c r="IDK8" s="232" t="s">
        <v>665</v>
      </c>
      <c r="IDL8" s="232" t="s">
        <v>1440</v>
      </c>
      <c r="IDM8" s="516"/>
      <c r="IDN8" s="516"/>
      <c r="IDO8" s="516"/>
      <c r="IDP8" s="232" t="s">
        <v>665</v>
      </c>
      <c r="IDQ8" s="232" t="s">
        <v>1440</v>
      </c>
      <c r="IDR8" s="516"/>
      <c r="IDS8" s="516"/>
      <c r="IDT8" s="516"/>
      <c r="IDU8" s="232" t="s">
        <v>665</v>
      </c>
      <c r="IDV8" s="232" t="s">
        <v>1440</v>
      </c>
      <c r="IDW8" s="516"/>
      <c r="IDX8" s="516"/>
      <c r="IDY8" s="516"/>
      <c r="IDZ8" s="232" t="s">
        <v>665</v>
      </c>
      <c r="IEA8" s="232" t="s">
        <v>1440</v>
      </c>
      <c r="IEB8" s="516"/>
      <c r="IEC8" s="516"/>
      <c r="IED8" s="516"/>
      <c r="IEE8" s="232" t="s">
        <v>665</v>
      </c>
      <c r="IEF8" s="232" t="s">
        <v>1440</v>
      </c>
      <c r="IEG8" s="516"/>
      <c r="IEH8" s="516"/>
      <c r="IEI8" s="516"/>
      <c r="IEJ8" s="232" t="s">
        <v>665</v>
      </c>
      <c r="IEK8" s="232" t="s">
        <v>1440</v>
      </c>
      <c r="IEL8" s="516"/>
      <c r="IEM8" s="516"/>
      <c r="IEN8" s="516"/>
      <c r="IEO8" s="232" t="s">
        <v>665</v>
      </c>
      <c r="IEP8" s="232" t="s">
        <v>1440</v>
      </c>
      <c r="IEQ8" s="516"/>
      <c r="IER8" s="516"/>
      <c r="IES8" s="516"/>
      <c r="IET8" s="232" t="s">
        <v>665</v>
      </c>
      <c r="IEU8" s="232" t="s">
        <v>1440</v>
      </c>
      <c r="IEV8" s="516"/>
      <c r="IEW8" s="516"/>
      <c r="IEX8" s="516"/>
      <c r="IEY8" s="232" t="s">
        <v>665</v>
      </c>
      <c r="IEZ8" s="232" t="s">
        <v>1440</v>
      </c>
      <c r="IFA8" s="516"/>
      <c r="IFB8" s="516"/>
      <c r="IFC8" s="516"/>
      <c r="IFD8" s="232" t="s">
        <v>665</v>
      </c>
      <c r="IFE8" s="232" t="s">
        <v>1440</v>
      </c>
      <c r="IFF8" s="516"/>
      <c r="IFG8" s="516"/>
      <c r="IFH8" s="516"/>
      <c r="IFI8" s="232" t="s">
        <v>665</v>
      </c>
      <c r="IFJ8" s="232" t="s">
        <v>1440</v>
      </c>
      <c r="IFK8" s="516"/>
      <c r="IFL8" s="516"/>
      <c r="IFM8" s="516"/>
      <c r="IFN8" s="232" t="s">
        <v>665</v>
      </c>
      <c r="IFO8" s="232" t="s">
        <v>1440</v>
      </c>
      <c r="IFP8" s="516"/>
      <c r="IFQ8" s="516"/>
      <c r="IFR8" s="516"/>
      <c r="IFS8" s="232" t="s">
        <v>665</v>
      </c>
      <c r="IFT8" s="232" t="s">
        <v>1440</v>
      </c>
      <c r="IFU8" s="516"/>
      <c r="IFV8" s="516"/>
      <c r="IFW8" s="516"/>
      <c r="IFX8" s="232" t="s">
        <v>665</v>
      </c>
      <c r="IFY8" s="232" t="s">
        <v>1440</v>
      </c>
      <c r="IFZ8" s="516"/>
      <c r="IGA8" s="516"/>
      <c r="IGB8" s="516"/>
      <c r="IGC8" s="232" t="s">
        <v>665</v>
      </c>
      <c r="IGD8" s="232" t="s">
        <v>1440</v>
      </c>
      <c r="IGE8" s="516"/>
      <c r="IGF8" s="516"/>
      <c r="IGG8" s="516"/>
      <c r="IGH8" s="232" t="s">
        <v>665</v>
      </c>
      <c r="IGI8" s="232" t="s">
        <v>1440</v>
      </c>
      <c r="IGJ8" s="516"/>
      <c r="IGK8" s="516"/>
      <c r="IGL8" s="516"/>
      <c r="IGM8" s="232" t="s">
        <v>665</v>
      </c>
      <c r="IGN8" s="232" t="s">
        <v>1440</v>
      </c>
      <c r="IGO8" s="516"/>
      <c r="IGP8" s="516"/>
      <c r="IGQ8" s="516"/>
      <c r="IGR8" s="232" t="s">
        <v>665</v>
      </c>
      <c r="IGS8" s="232" t="s">
        <v>1440</v>
      </c>
      <c r="IGT8" s="516"/>
      <c r="IGU8" s="516"/>
      <c r="IGV8" s="516"/>
      <c r="IGW8" s="232" t="s">
        <v>665</v>
      </c>
      <c r="IGX8" s="232" t="s">
        <v>1440</v>
      </c>
      <c r="IGY8" s="516"/>
      <c r="IGZ8" s="516"/>
      <c r="IHA8" s="516"/>
      <c r="IHB8" s="232" t="s">
        <v>665</v>
      </c>
      <c r="IHC8" s="232" t="s">
        <v>1440</v>
      </c>
      <c r="IHD8" s="516"/>
      <c r="IHE8" s="516"/>
      <c r="IHF8" s="516"/>
      <c r="IHG8" s="232" t="s">
        <v>665</v>
      </c>
      <c r="IHH8" s="232" t="s">
        <v>1440</v>
      </c>
      <c r="IHI8" s="516"/>
      <c r="IHJ8" s="516"/>
      <c r="IHK8" s="516"/>
      <c r="IHL8" s="232" t="s">
        <v>665</v>
      </c>
      <c r="IHM8" s="232" t="s">
        <v>1440</v>
      </c>
      <c r="IHN8" s="516"/>
      <c r="IHO8" s="516"/>
      <c r="IHP8" s="516"/>
      <c r="IHQ8" s="232" t="s">
        <v>665</v>
      </c>
      <c r="IHR8" s="232" t="s">
        <v>1440</v>
      </c>
      <c r="IHS8" s="516"/>
      <c r="IHT8" s="516"/>
      <c r="IHU8" s="516"/>
      <c r="IHV8" s="232" t="s">
        <v>665</v>
      </c>
      <c r="IHW8" s="232" t="s">
        <v>1440</v>
      </c>
      <c r="IHX8" s="516"/>
      <c r="IHY8" s="516"/>
      <c r="IHZ8" s="516"/>
      <c r="IIA8" s="232" t="s">
        <v>665</v>
      </c>
      <c r="IIB8" s="232" t="s">
        <v>1440</v>
      </c>
      <c r="IIC8" s="516"/>
      <c r="IID8" s="516"/>
      <c r="IIE8" s="516"/>
      <c r="IIF8" s="232" t="s">
        <v>665</v>
      </c>
      <c r="IIG8" s="232" t="s">
        <v>1440</v>
      </c>
      <c r="IIH8" s="516"/>
      <c r="III8" s="516"/>
      <c r="IIJ8" s="516"/>
      <c r="IIK8" s="232" t="s">
        <v>665</v>
      </c>
      <c r="IIL8" s="232" t="s">
        <v>1440</v>
      </c>
      <c r="IIM8" s="516"/>
      <c r="IIN8" s="516"/>
      <c r="IIO8" s="516"/>
      <c r="IIP8" s="232" t="s">
        <v>665</v>
      </c>
      <c r="IIQ8" s="232" t="s">
        <v>1440</v>
      </c>
      <c r="IIR8" s="516"/>
      <c r="IIS8" s="516"/>
      <c r="IIT8" s="516"/>
      <c r="IIU8" s="232" t="s">
        <v>665</v>
      </c>
      <c r="IIV8" s="232" t="s">
        <v>1440</v>
      </c>
      <c r="IIW8" s="516"/>
      <c r="IIX8" s="516"/>
      <c r="IIY8" s="516"/>
      <c r="IIZ8" s="232" t="s">
        <v>665</v>
      </c>
      <c r="IJA8" s="232" t="s">
        <v>1440</v>
      </c>
      <c r="IJB8" s="516"/>
      <c r="IJC8" s="516"/>
      <c r="IJD8" s="516"/>
      <c r="IJE8" s="232" t="s">
        <v>665</v>
      </c>
      <c r="IJF8" s="232" t="s">
        <v>1440</v>
      </c>
      <c r="IJG8" s="516"/>
      <c r="IJH8" s="516"/>
      <c r="IJI8" s="516"/>
      <c r="IJJ8" s="232" t="s">
        <v>665</v>
      </c>
      <c r="IJK8" s="232" t="s">
        <v>1440</v>
      </c>
      <c r="IJL8" s="516"/>
      <c r="IJM8" s="516"/>
      <c r="IJN8" s="516"/>
      <c r="IJO8" s="232" t="s">
        <v>665</v>
      </c>
      <c r="IJP8" s="232" t="s">
        <v>1440</v>
      </c>
      <c r="IJQ8" s="516"/>
      <c r="IJR8" s="516"/>
      <c r="IJS8" s="516"/>
      <c r="IJT8" s="232" t="s">
        <v>665</v>
      </c>
      <c r="IJU8" s="232" t="s">
        <v>1440</v>
      </c>
      <c r="IJV8" s="516"/>
      <c r="IJW8" s="516"/>
      <c r="IJX8" s="516"/>
      <c r="IJY8" s="232" t="s">
        <v>665</v>
      </c>
      <c r="IJZ8" s="232" t="s">
        <v>1440</v>
      </c>
      <c r="IKA8" s="516"/>
      <c r="IKB8" s="516"/>
      <c r="IKC8" s="516"/>
      <c r="IKD8" s="232" t="s">
        <v>665</v>
      </c>
      <c r="IKE8" s="232" t="s">
        <v>1440</v>
      </c>
      <c r="IKF8" s="516"/>
      <c r="IKG8" s="516"/>
      <c r="IKH8" s="516"/>
      <c r="IKI8" s="232" t="s">
        <v>665</v>
      </c>
      <c r="IKJ8" s="232" t="s">
        <v>1440</v>
      </c>
      <c r="IKK8" s="516"/>
      <c r="IKL8" s="516"/>
      <c r="IKM8" s="516"/>
      <c r="IKN8" s="232" t="s">
        <v>665</v>
      </c>
      <c r="IKO8" s="232" t="s">
        <v>1440</v>
      </c>
      <c r="IKP8" s="516"/>
      <c r="IKQ8" s="516"/>
      <c r="IKR8" s="516"/>
      <c r="IKS8" s="232" t="s">
        <v>665</v>
      </c>
      <c r="IKT8" s="232" t="s">
        <v>1440</v>
      </c>
      <c r="IKU8" s="516"/>
      <c r="IKV8" s="516"/>
      <c r="IKW8" s="516"/>
      <c r="IKX8" s="232" t="s">
        <v>665</v>
      </c>
      <c r="IKY8" s="232" t="s">
        <v>1440</v>
      </c>
      <c r="IKZ8" s="516"/>
      <c r="ILA8" s="516"/>
      <c r="ILB8" s="516"/>
      <c r="ILC8" s="232" t="s">
        <v>665</v>
      </c>
      <c r="ILD8" s="232" t="s">
        <v>1440</v>
      </c>
      <c r="ILE8" s="516"/>
      <c r="ILF8" s="516"/>
      <c r="ILG8" s="516"/>
      <c r="ILH8" s="232" t="s">
        <v>665</v>
      </c>
      <c r="ILI8" s="232" t="s">
        <v>1440</v>
      </c>
      <c r="ILJ8" s="516"/>
      <c r="ILK8" s="516"/>
      <c r="ILL8" s="516"/>
      <c r="ILM8" s="232" t="s">
        <v>665</v>
      </c>
      <c r="ILN8" s="232" t="s">
        <v>1440</v>
      </c>
      <c r="ILO8" s="516"/>
      <c r="ILP8" s="516"/>
      <c r="ILQ8" s="516"/>
      <c r="ILR8" s="232" t="s">
        <v>665</v>
      </c>
      <c r="ILS8" s="232" t="s">
        <v>1440</v>
      </c>
      <c r="ILT8" s="516"/>
      <c r="ILU8" s="516"/>
      <c r="ILV8" s="516"/>
      <c r="ILW8" s="232" t="s">
        <v>665</v>
      </c>
      <c r="ILX8" s="232" t="s">
        <v>1440</v>
      </c>
      <c r="ILY8" s="516"/>
      <c r="ILZ8" s="516"/>
      <c r="IMA8" s="516"/>
      <c r="IMB8" s="232" t="s">
        <v>665</v>
      </c>
      <c r="IMC8" s="232" t="s">
        <v>1440</v>
      </c>
      <c r="IMD8" s="516"/>
      <c r="IME8" s="516"/>
      <c r="IMF8" s="516"/>
      <c r="IMG8" s="232" t="s">
        <v>665</v>
      </c>
      <c r="IMH8" s="232" t="s">
        <v>1440</v>
      </c>
      <c r="IMI8" s="516"/>
      <c r="IMJ8" s="516"/>
      <c r="IMK8" s="516"/>
      <c r="IML8" s="232" t="s">
        <v>665</v>
      </c>
      <c r="IMM8" s="232" t="s">
        <v>1440</v>
      </c>
      <c r="IMN8" s="516"/>
      <c r="IMO8" s="516"/>
      <c r="IMP8" s="516"/>
      <c r="IMQ8" s="232" t="s">
        <v>665</v>
      </c>
      <c r="IMR8" s="232" t="s">
        <v>1440</v>
      </c>
      <c r="IMS8" s="516"/>
      <c r="IMT8" s="516"/>
      <c r="IMU8" s="516"/>
      <c r="IMV8" s="232" t="s">
        <v>665</v>
      </c>
      <c r="IMW8" s="232" t="s">
        <v>1440</v>
      </c>
      <c r="IMX8" s="516"/>
      <c r="IMY8" s="516"/>
      <c r="IMZ8" s="516"/>
      <c r="INA8" s="232" t="s">
        <v>665</v>
      </c>
      <c r="INB8" s="232" t="s">
        <v>1440</v>
      </c>
      <c r="INC8" s="516"/>
      <c r="IND8" s="516"/>
      <c r="INE8" s="516"/>
      <c r="INF8" s="232" t="s">
        <v>665</v>
      </c>
      <c r="ING8" s="232" t="s">
        <v>1440</v>
      </c>
      <c r="INH8" s="516"/>
      <c r="INI8" s="516"/>
      <c r="INJ8" s="516"/>
      <c r="INK8" s="232" t="s">
        <v>665</v>
      </c>
      <c r="INL8" s="232" t="s">
        <v>1440</v>
      </c>
      <c r="INM8" s="516"/>
      <c r="INN8" s="516"/>
      <c r="INO8" s="516"/>
      <c r="INP8" s="232" t="s">
        <v>665</v>
      </c>
      <c r="INQ8" s="232" t="s">
        <v>1440</v>
      </c>
      <c r="INR8" s="516"/>
      <c r="INS8" s="516"/>
      <c r="INT8" s="516"/>
      <c r="INU8" s="232" t="s">
        <v>665</v>
      </c>
      <c r="INV8" s="232" t="s">
        <v>1440</v>
      </c>
      <c r="INW8" s="516"/>
      <c r="INX8" s="516"/>
      <c r="INY8" s="516"/>
      <c r="INZ8" s="232" t="s">
        <v>665</v>
      </c>
      <c r="IOA8" s="232" t="s">
        <v>1440</v>
      </c>
      <c r="IOB8" s="516"/>
      <c r="IOC8" s="516"/>
      <c r="IOD8" s="516"/>
      <c r="IOE8" s="232" t="s">
        <v>665</v>
      </c>
      <c r="IOF8" s="232" t="s">
        <v>1440</v>
      </c>
      <c r="IOG8" s="516"/>
      <c r="IOH8" s="516"/>
      <c r="IOI8" s="516"/>
      <c r="IOJ8" s="232" t="s">
        <v>665</v>
      </c>
      <c r="IOK8" s="232" t="s">
        <v>1440</v>
      </c>
      <c r="IOL8" s="516"/>
      <c r="IOM8" s="516"/>
      <c r="ION8" s="516"/>
      <c r="IOO8" s="232" t="s">
        <v>665</v>
      </c>
      <c r="IOP8" s="232" t="s">
        <v>1440</v>
      </c>
      <c r="IOQ8" s="516"/>
      <c r="IOR8" s="516"/>
      <c r="IOS8" s="516"/>
      <c r="IOT8" s="232" t="s">
        <v>665</v>
      </c>
      <c r="IOU8" s="232" t="s">
        <v>1440</v>
      </c>
      <c r="IOV8" s="516"/>
      <c r="IOW8" s="516"/>
      <c r="IOX8" s="516"/>
      <c r="IOY8" s="232" t="s">
        <v>665</v>
      </c>
      <c r="IOZ8" s="232" t="s">
        <v>1440</v>
      </c>
      <c r="IPA8" s="516"/>
      <c r="IPB8" s="516"/>
      <c r="IPC8" s="516"/>
      <c r="IPD8" s="232" t="s">
        <v>665</v>
      </c>
      <c r="IPE8" s="232" t="s">
        <v>1440</v>
      </c>
      <c r="IPF8" s="516"/>
      <c r="IPG8" s="516"/>
      <c r="IPH8" s="516"/>
      <c r="IPI8" s="232" t="s">
        <v>665</v>
      </c>
      <c r="IPJ8" s="232" t="s">
        <v>1440</v>
      </c>
      <c r="IPK8" s="516"/>
      <c r="IPL8" s="516"/>
      <c r="IPM8" s="516"/>
      <c r="IPN8" s="232" t="s">
        <v>665</v>
      </c>
      <c r="IPO8" s="232" t="s">
        <v>1440</v>
      </c>
      <c r="IPP8" s="516"/>
      <c r="IPQ8" s="516"/>
      <c r="IPR8" s="516"/>
      <c r="IPS8" s="232" t="s">
        <v>665</v>
      </c>
      <c r="IPT8" s="232" t="s">
        <v>1440</v>
      </c>
      <c r="IPU8" s="516"/>
      <c r="IPV8" s="516"/>
      <c r="IPW8" s="516"/>
      <c r="IPX8" s="232" t="s">
        <v>665</v>
      </c>
      <c r="IPY8" s="232" t="s">
        <v>1440</v>
      </c>
      <c r="IPZ8" s="516"/>
      <c r="IQA8" s="516"/>
      <c r="IQB8" s="516"/>
      <c r="IQC8" s="232" t="s">
        <v>665</v>
      </c>
      <c r="IQD8" s="232" t="s">
        <v>1440</v>
      </c>
      <c r="IQE8" s="516"/>
      <c r="IQF8" s="516"/>
      <c r="IQG8" s="516"/>
      <c r="IQH8" s="232" t="s">
        <v>665</v>
      </c>
      <c r="IQI8" s="232" t="s">
        <v>1440</v>
      </c>
      <c r="IQJ8" s="516"/>
      <c r="IQK8" s="516"/>
      <c r="IQL8" s="516"/>
      <c r="IQM8" s="232" t="s">
        <v>665</v>
      </c>
      <c r="IQN8" s="232" t="s">
        <v>1440</v>
      </c>
      <c r="IQO8" s="516"/>
      <c r="IQP8" s="516"/>
      <c r="IQQ8" s="516"/>
      <c r="IQR8" s="232" t="s">
        <v>665</v>
      </c>
      <c r="IQS8" s="232" t="s">
        <v>1440</v>
      </c>
      <c r="IQT8" s="516"/>
      <c r="IQU8" s="516"/>
      <c r="IQV8" s="516"/>
      <c r="IQW8" s="232" t="s">
        <v>665</v>
      </c>
      <c r="IQX8" s="232" t="s">
        <v>1440</v>
      </c>
      <c r="IQY8" s="516"/>
      <c r="IQZ8" s="516"/>
      <c r="IRA8" s="516"/>
      <c r="IRB8" s="232" t="s">
        <v>665</v>
      </c>
      <c r="IRC8" s="232" t="s">
        <v>1440</v>
      </c>
      <c r="IRD8" s="516"/>
      <c r="IRE8" s="516"/>
      <c r="IRF8" s="516"/>
      <c r="IRG8" s="232" t="s">
        <v>665</v>
      </c>
      <c r="IRH8" s="232" t="s">
        <v>1440</v>
      </c>
      <c r="IRI8" s="516"/>
      <c r="IRJ8" s="516"/>
      <c r="IRK8" s="516"/>
      <c r="IRL8" s="232" t="s">
        <v>665</v>
      </c>
      <c r="IRM8" s="232" t="s">
        <v>1440</v>
      </c>
      <c r="IRN8" s="516"/>
      <c r="IRO8" s="516"/>
      <c r="IRP8" s="516"/>
      <c r="IRQ8" s="232" t="s">
        <v>665</v>
      </c>
      <c r="IRR8" s="232" t="s">
        <v>1440</v>
      </c>
      <c r="IRS8" s="516"/>
      <c r="IRT8" s="516"/>
      <c r="IRU8" s="516"/>
      <c r="IRV8" s="232" t="s">
        <v>665</v>
      </c>
      <c r="IRW8" s="232" t="s">
        <v>1440</v>
      </c>
      <c r="IRX8" s="516"/>
      <c r="IRY8" s="516"/>
      <c r="IRZ8" s="516"/>
      <c r="ISA8" s="232" t="s">
        <v>665</v>
      </c>
      <c r="ISB8" s="232" t="s">
        <v>1440</v>
      </c>
      <c r="ISC8" s="516"/>
      <c r="ISD8" s="516"/>
      <c r="ISE8" s="516"/>
      <c r="ISF8" s="232" t="s">
        <v>665</v>
      </c>
      <c r="ISG8" s="232" t="s">
        <v>1440</v>
      </c>
      <c r="ISH8" s="516"/>
      <c r="ISI8" s="516"/>
      <c r="ISJ8" s="516"/>
      <c r="ISK8" s="232" t="s">
        <v>665</v>
      </c>
      <c r="ISL8" s="232" t="s">
        <v>1440</v>
      </c>
      <c r="ISM8" s="516"/>
      <c r="ISN8" s="516"/>
      <c r="ISO8" s="516"/>
      <c r="ISP8" s="232" t="s">
        <v>665</v>
      </c>
      <c r="ISQ8" s="232" t="s">
        <v>1440</v>
      </c>
      <c r="ISR8" s="516"/>
      <c r="ISS8" s="516"/>
      <c r="IST8" s="516"/>
      <c r="ISU8" s="232" t="s">
        <v>665</v>
      </c>
      <c r="ISV8" s="232" t="s">
        <v>1440</v>
      </c>
      <c r="ISW8" s="516"/>
      <c r="ISX8" s="516"/>
      <c r="ISY8" s="516"/>
      <c r="ISZ8" s="232" t="s">
        <v>665</v>
      </c>
      <c r="ITA8" s="232" t="s">
        <v>1440</v>
      </c>
      <c r="ITB8" s="516"/>
      <c r="ITC8" s="516"/>
      <c r="ITD8" s="516"/>
      <c r="ITE8" s="232" t="s">
        <v>665</v>
      </c>
      <c r="ITF8" s="232" t="s">
        <v>1440</v>
      </c>
      <c r="ITG8" s="516"/>
      <c r="ITH8" s="516"/>
      <c r="ITI8" s="516"/>
      <c r="ITJ8" s="232" t="s">
        <v>665</v>
      </c>
      <c r="ITK8" s="232" t="s">
        <v>1440</v>
      </c>
      <c r="ITL8" s="516"/>
      <c r="ITM8" s="516"/>
      <c r="ITN8" s="516"/>
      <c r="ITO8" s="232" t="s">
        <v>665</v>
      </c>
      <c r="ITP8" s="232" t="s">
        <v>1440</v>
      </c>
      <c r="ITQ8" s="516"/>
      <c r="ITR8" s="516"/>
      <c r="ITS8" s="516"/>
      <c r="ITT8" s="232" t="s">
        <v>665</v>
      </c>
      <c r="ITU8" s="232" t="s">
        <v>1440</v>
      </c>
      <c r="ITV8" s="516"/>
      <c r="ITW8" s="516"/>
      <c r="ITX8" s="516"/>
      <c r="ITY8" s="232" t="s">
        <v>665</v>
      </c>
      <c r="ITZ8" s="232" t="s">
        <v>1440</v>
      </c>
      <c r="IUA8" s="516"/>
      <c r="IUB8" s="516"/>
      <c r="IUC8" s="516"/>
      <c r="IUD8" s="232" t="s">
        <v>665</v>
      </c>
      <c r="IUE8" s="232" t="s">
        <v>1440</v>
      </c>
      <c r="IUF8" s="516"/>
      <c r="IUG8" s="516"/>
      <c r="IUH8" s="516"/>
      <c r="IUI8" s="232" t="s">
        <v>665</v>
      </c>
      <c r="IUJ8" s="232" t="s">
        <v>1440</v>
      </c>
      <c r="IUK8" s="516"/>
      <c r="IUL8" s="516"/>
      <c r="IUM8" s="516"/>
      <c r="IUN8" s="232" t="s">
        <v>665</v>
      </c>
      <c r="IUO8" s="232" t="s">
        <v>1440</v>
      </c>
      <c r="IUP8" s="516"/>
      <c r="IUQ8" s="516"/>
      <c r="IUR8" s="516"/>
      <c r="IUS8" s="232" t="s">
        <v>665</v>
      </c>
      <c r="IUT8" s="232" t="s">
        <v>1440</v>
      </c>
      <c r="IUU8" s="516"/>
      <c r="IUV8" s="516"/>
      <c r="IUW8" s="516"/>
      <c r="IUX8" s="232" t="s">
        <v>665</v>
      </c>
      <c r="IUY8" s="232" t="s">
        <v>1440</v>
      </c>
      <c r="IUZ8" s="516"/>
      <c r="IVA8" s="516"/>
      <c r="IVB8" s="516"/>
      <c r="IVC8" s="232" t="s">
        <v>665</v>
      </c>
      <c r="IVD8" s="232" t="s">
        <v>1440</v>
      </c>
      <c r="IVE8" s="516"/>
      <c r="IVF8" s="516"/>
      <c r="IVG8" s="516"/>
      <c r="IVH8" s="232" t="s">
        <v>665</v>
      </c>
      <c r="IVI8" s="232" t="s">
        <v>1440</v>
      </c>
      <c r="IVJ8" s="516"/>
      <c r="IVK8" s="516"/>
      <c r="IVL8" s="516"/>
      <c r="IVM8" s="232" t="s">
        <v>665</v>
      </c>
      <c r="IVN8" s="232" t="s">
        <v>1440</v>
      </c>
      <c r="IVO8" s="516"/>
      <c r="IVP8" s="516"/>
      <c r="IVQ8" s="516"/>
      <c r="IVR8" s="232" t="s">
        <v>665</v>
      </c>
      <c r="IVS8" s="232" t="s">
        <v>1440</v>
      </c>
      <c r="IVT8" s="516"/>
      <c r="IVU8" s="516"/>
      <c r="IVV8" s="516"/>
      <c r="IVW8" s="232" t="s">
        <v>665</v>
      </c>
      <c r="IVX8" s="232" t="s">
        <v>1440</v>
      </c>
      <c r="IVY8" s="516"/>
      <c r="IVZ8" s="516"/>
      <c r="IWA8" s="516"/>
      <c r="IWB8" s="232" t="s">
        <v>665</v>
      </c>
      <c r="IWC8" s="232" t="s">
        <v>1440</v>
      </c>
      <c r="IWD8" s="516"/>
      <c r="IWE8" s="516"/>
      <c r="IWF8" s="516"/>
      <c r="IWG8" s="232" t="s">
        <v>665</v>
      </c>
      <c r="IWH8" s="232" t="s">
        <v>1440</v>
      </c>
      <c r="IWI8" s="516"/>
      <c r="IWJ8" s="516"/>
      <c r="IWK8" s="516"/>
      <c r="IWL8" s="232" t="s">
        <v>665</v>
      </c>
      <c r="IWM8" s="232" t="s">
        <v>1440</v>
      </c>
      <c r="IWN8" s="516"/>
      <c r="IWO8" s="516"/>
      <c r="IWP8" s="516"/>
      <c r="IWQ8" s="232" t="s">
        <v>665</v>
      </c>
      <c r="IWR8" s="232" t="s">
        <v>1440</v>
      </c>
      <c r="IWS8" s="516"/>
      <c r="IWT8" s="516"/>
      <c r="IWU8" s="516"/>
      <c r="IWV8" s="232" t="s">
        <v>665</v>
      </c>
      <c r="IWW8" s="232" t="s">
        <v>1440</v>
      </c>
      <c r="IWX8" s="516"/>
      <c r="IWY8" s="516"/>
      <c r="IWZ8" s="516"/>
      <c r="IXA8" s="232" t="s">
        <v>665</v>
      </c>
      <c r="IXB8" s="232" t="s">
        <v>1440</v>
      </c>
      <c r="IXC8" s="516"/>
      <c r="IXD8" s="516"/>
      <c r="IXE8" s="516"/>
      <c r="IXF8" s="232" t="s">
        <v>665</v>
      </c>
      <c r="IXG8" s="232" t="s">
        <v>1440</v>
      </c>
      <c r="IXH8" s="516"/>
      <c r="IXI8" s="516"/>
      <c r="IXJ8" s="516"/>
      <c r="IXK8" s="232" t="s">
        <v>665</v>
      </c>
      <c r="IXL8" s="232" t="s">
        <v>1440</v>
      </c>
      <c r="IXM8" s="516"/>
      <c r="IXN8" s="516"/>
      <c r="IXO8" s="516"/>
      <c r="IXP8" s="232" t="s">
        <v>665</v>
      </c>
      <c r="IXQ8" s="232" t="s">
        <v>1440</v>
      </c>
      <c r="IXR8" s="516"/>
      <c r="IXS8" s="516"/>
      <c r="IXT8" s="516"/>
      <c r="IXU8" s="232" t="s">
        <v>665</v>
      </c>
      <c r="IXV8" s="232" t="s">
        <v>1440</v>
      </c>
      <c r="IXW8" s="516"/>
      <c r="IXX8" s="516"/>
      <c r="IXY8" s="516"/>
      <c r="IXZ8" s="232" t="s">
        <v>665</v>
      </c>
      <c r="IYA8" s="232" t="s">
        <v>1440</v>
      </c>
      <c r="IYB8" s="516"/>
      <c r="IYC8" s="516"/>
      <c r="IYD8" s="516"/>
      <c r="IYE8" s="232" t="s">
        <v>665</v>
      </c>
      <c r="IYF8" s="232" t="s">
        <v>1440</v>
      </c>
      <c r="IYG8" s="516"/>
      <c r="IYH8" s="516"/>
      <c r="IYI8" s="516"/>
      <c r="IYJ8" s="232" t="s">
        <v>665</v>
      </c>
      <c r="IYK8" s="232" t="s">
        <v>1440</v>
      </c>
      <c r="IYL8" s="516"/>
      <c r="IYM8" s="516"/>
      <c r="IYN8" s="516"/>
      <c r="IYO8" s="232" t="s">
        <v>665</v>
      </c>
      <c r="IYP8" s="232" t="s">
        <v>1440</v>
      </c>
      <c r="IYQ8" s="516"/>
      <c r="IYR8" s="516"/>
      <c r="IYS8" s="516"/>
      <c r="IYT8" s="232" t="s">
        <v>665</v>
      </c>
      <c r="IYU8" s="232" t="s">
        <v>1440</v>
      </c>
      <c r="IYV8" s="516"/>
      <c r="IYW8" s="516"/>
      <c r="IYX8" s="516"/>
      <c r="IYY8" s="232" t="s">
        <v>665</v>
      </c>
      <c r="IYZ8" s="232" t="s">
        <v>1440</v>
      </c>
      <c r="IZA8" s="516"/>
      <c r="IZB8" s="516"/>
      <c r="IZC8" s="516"/>
      <c r="IZD8" s="232" t="s">
        <v>665</v>
      </c>
      <c r="IZE8" s="232" t="s">
        <v>1440</v>
      </c>
      <c r="IZF8" s="516"/>
      <c r="IZG8" s="516"/>
      <c r="IZH8" s="516"/>
      <c r="IZI8" s="232" t="s">
        <v>665</v>
      </c>
      <c r="IZJ8" s="232" t="s">
        <v>1440</v>
      </c>
      <c r="IZK8" s="516"/>
      <c r="IZL8" s="516"/>
      <c r="IZM8" s="516"/>
      <c r="IZN8" s="232" t="s">
        <v>665</v>
      </c>
      <c r="IZO8" s="232" t="s">
        <v>1440</v>
      </c>
      <c r="IZP8" s="516"/>
      <c r="IZQ8" s="516"/>
      <c r="IZR8" s="516"/>
      <c r="IZS8" s="232" t="s">
        <v>665</v>
      </c>
      <c r="IZT8" s="232" t="s">
        <v>1440</v>
      </c>
      <c r="IZU8" s="516"/>
      <c r="IZV8" s="516"/>
      <c r="IZW8" s="516"/>
      <c r="IZX8" s="232" t="s">
        <v>665</v>
      </c>
      <c r="IZY8" s="232" t="s">
        <v>1440</v>
      </c>
      <c r="IZZ8" s="516"/>
      <c r="JAA8" s="516"/>
      <c r="JAB8" s="516"/>
      <c r="JAC8" s="232" t="s">
        <v>665</v>
      </c>
      <c r="JAD8" s="232" t="s">
        <v>1440</v>
      </c>
      <c r="JAE8" s="516"/>
      <c r="JAF8" s="516"/>
      <c r="JAG8" s="516"/>
      <c r="JAH8" s="232" t="s">
        <v>665</v>
      </c>
      <c r="JAI8" s="232" t="s">
        <v>1440</v>
      </c>
      <c r="JAJ8" s="516"/>
      <c r="JAK8" s="516"/>
      <c r="JAL8" s="516"/>
      <c r="JAM8" s="232" t="s">
        <v>665</v>
      </c>
      <c r="JAN8" s="232" t="s">
        <v>1440</v>
      </c>
      <c r="JAO8" s="516"/>
      <c r="JAP8" s="516"/>
      <c r="JAQ8" s="516"/>
      <c r="JAR8" s="232" t="s">
        <v>665</v>
      </c>
      <c r="JAS8" s="232" t="s">
        <v>1440</v>
      </c>
      <c r="JAT8" s="516"/>
      <c r="JAU8" s="516"/>
      <c r="JAV8" s="516"/>
      <c r="JAW8" s="232" t="s">
        <v>665</v>
      </c>
      <c r="JAX8" s="232" t="s">
        <v>1440</v>
      </c>
      <c r="JAY8" s="516"/>
      <c r="JAZ8" s="516"/>
      <c r="JBA8" s="516"/>
      <c r="JBB8" s="232" t="s">
        <v>665</v>
      </c>
      <c r="JBC8" s="232" t="s">
        <v>1440</v>
      </c>
      <c r="JBD8" s="516"/>
      <c r="JBE8" s="516"/>
      <c r="JBF8" s="516"/>
      <c r="JBG8" s="232" t="s">
        <v>665</v>
      </c>
      <c r="JBH8" s="232" t="s">
        <v>1440</v>
      </c>
      <c r="JBI8" s="516"/>
      <c r="JBJ8" s="516"/>
      <c r="JBK8" s="516"/>
      <c r="JBL8" s="232" t="s">
        <v>665</v>
      </c>
      <c r="JBM8" s="232" t="s">
        <v>1440</v>
      </c>
      <c r="JBN8" s="516"/>
      <c r="JBO8" s="516"/>
      <c r="JBP8" s="516"/>
      <c r="JBQ8" s="232" t="s">
        <v>665</v>
      </c>
      <c r="JBR8" s="232" t="s">
        <v>1440</v>
      </c>
      <c r="JBS8" s="516"/>
      <c r="JBT8" s="516"/>
      <c r="JBU8" s="516"/>
      <c r="JBV8" s="232" t="s">
        <v>665</v>
      </c>
      <c r="JBW8" s="232" t="s">
        <v>1440</v>
      </c>
      <c r="JBX8" s="516"/>
      <c r="JBY8" s="516"/>
      <c r="JBZ8" s="516"/>
      <c r="JCA8" s="232" t="s">
        <v>665</v>
      </c>
      <c r="JCB8" s="232" t="s">
        <v>1440</v>
      </c>
      <c r="JCC8" s="516"/>
      <c r="JCD8" s="516"/>
      <c r="JCE8" s="516"/>
      <c r="JCF8" s="232" t="s">
        <v>665</v>
      </c>
      <c r="JCG8" s="232" t="s">
        <v>1440</v>
      </c>
      <c r="JCH8" s="516"/>
      <c r="JCI8" s="516"/>
      <c r="JCJ8" s="516"/>
      <c r="JCK8" s="232" t="s">
        <v>665</v>
      </c>
      <c r="JCL8" s="232" t="s">
        <v>1440</v>
      </c>
      <c r="JCM8" s="516"/>
      <c r="JCN8" s="516"/>
      <c r="JCO8" s="516"/>
      <c r="JCP8" s="232" t="s">
        <v>665</v>
      </c>
      <c r="JCQ8" s="232" t="s">
        <v>1440</v>
      </c>
      <c r="JCR8" s="516"/>
      <c r="JCS8" s="516"/>
      <c r="JCT8" s="516"/>
      <c r="JCU8" s="232" t="s">
        <v>665</v>
      </c>
      <c r="JCV8" s="232" t="s">
        <v>1440</v>
      </c>
      <c r="JCW8" s="516"/>
      <c r="JCX8" s="516"/>
      <c r="JCY8" s="516"/>
      <c r="JCZ8" s="232" t="s">
        <v>665</v>
      </c>
      <c r="JDA8" s="232" t="s">
        <v>1440</v>
      </c>
      <c r="JDB8" s="516"/>
      <c r="JDC8" s="516"/>
      <c r="JDD8" s="516"/>
      <c r="JDE8" s="232" t="s">
        <v>665</v>
      </c>
      <c r="JDF8" s="232" t="s">
        <v>1440</v>
      </c>
      <c r="JDG8" s="516"/>
      <c r="JDH8" s="516"/>
      <c r="JDI8" s="516"/>
      <c r="JDJ8" s="232" t="s">
        <v>665</v>
      </c>
      <c r="JDK8" s="232" t="s">
        <v>1440</v>
      </c>
      <c r="JDL8" s="516"/>
      <c r="JDM8" s="516"/>
      <c r="JDN8" s="516"/>
      <c r="JDO8" s="232" t="s">
        <v>665</v>
      </c>
      <c r="JDP8" s="232" t="s">
        <v>1440</v>
      </c>
      <c r="JDQ8" s="516"/>
      <c r="JDR8" s="516"/>
      <c r="JDS8" s="516"/>
      <c r="JDT8" s="232" t="s">
        <v>665</v>
      </c>
      <c r="JDU8" s="232" t="s">
        <v>1440</v>
      </c>
      <c r="JDV8" s="516"/>
      <c r="JDW8" s="516"/>
      <c r="JDX8" s="516"/>
      <c r="JDY8" s="232" t="s">
        <v>665</v>
      </c>
      <c r="JDZ8" s="232" t="s">
        <v>1440</v>
      </c>
      <c r="JEA8" s="516"/>
      <c r="JEB8" s="516"/>
      <c r="JEC8" s="516"/>
      <c r="JED8" s="232" t="s">
        <v>665</v>
      </c>
      <c r="JEE8" s="232" t="s">
        <v>1440</v>
      </c>
      <c r="JEF8" s="516"/>
      <c r="JEG8" s="516"/>
      <c r="JEH8" s="516"/>
      <c r="JEI8" s="232" t="s">
        <v>665</v>
      </c>
      <c r="JEJ8" s="232" t="s">
        <v>1440</v>
      </c>
      <c r="JEK8" s="516"/>
      <c r="JEL8" s="516"/>
      <c r="JEM8" s="516"/>
      <c r="JEN8" s="232" t="s">
        <v>665</v>
      </c>
      <c r="JEO8" s="232" t="s">
        <v>1440</v>
      </c>
      <c r="JEP8" s="516"/>
      <c r="JEQ8" s="516"/>
      <c r="JER8" s="516"/>
      <c r="JES8" s="232" t="s">
        <v>665</v>
      </c>
      <c r="JET8" s="232" t="s">
        <v>1440</v>
      </c>
      <c r="JEU8" s="516"/>
      <c r="JEV8" s="516"/>
      <c r="JEW8" s="516"/>
      <c r="JEX8" s="232" t="s">
        <v>665</v>
      </c>
      <c r="JEY8" s="232" t="s">
        <v>1440</v>
      </c>
      <c r="JEZ8" s="516"/>
      <c r="JFA8" s="516"/>
      <c r="JFB8" s="516"/>
      <c r="JFC8" s="232" t="s">
        <v>665</v>
      </c>
      <c r="JFD8" s="232" t="s">
        <v>1440</v>
      </c>
      <c r="JFE8" s="516"/>
      <c r="JFF8" s="516"/>
      <c r="JFG8" s="516"/>
      <c r="JFH8" s="232" t="s">
        <v>665</v>
      </c>
      <c r="JFI8" s="232" t="s">
        <v>1440</v>
      </c>
      <c r="JFJ8" s="516"/>
      <c r="JFK8" s="516"/>
      <c r="JFL8" s="516"/>
      <c r="JFM8" s="232" t="s">
        <v>665</v>
      </c>
      <c r="JFN8" s="232" t="s">
        <v>1440</v>
      </c>
      <c r="JFO8" s="516"/>
      <c r="JFP8" s="516"/>
      <c r="JFQ8" s="516"/>
      <c r="JFR8" s="232" t="s">
        <v>665</v>
      </c>
      <c r="JFS8" s="232" t="s">
        <v>1440</v>
      </c>
      <c r="JFT8" s="516"/>
      <c r="JFU8" s="516"/>
      <c r="JFV8" s="516"/>
      <c r="JFW8" s="232" t="s">
        <v>665</v>
      </c>
      <c r="JFX8" s="232" t="s">
        <v>1440</v>
      </c>
      <c r="JFY8" s="516"/>
      <c r="JFZ8" s="516"/>
      <c r="JGA8" s="516"/>
      <c r="JGB8" s="232" t="s">
        <v>665</v>
      </c>
      <c r="JGC8" s="232" t="s">
        <v>1440</v>
      </c>
      <c r="JGD8" s="516"/>
      <c r="JGE8" s="516"/>
      <c r="JGF8" s="516"/>
      <c r="JGG8" s="232" t="s">
        <v>665</v>
      </c>
      <c r="JGH8" s="232" t="s">
        <v>1440</v>
      </c>
      <c r="JGI8" s="516"/>
      <c r="JGJ8" s="516"/>
      <c r="JGK8" s="516"/>
      <c r="JGL8" s="232" t="s">
        <v>665</v>
      </c>
      <c r="JGM8" s="232" t="s">
        <v>1440</v>
      </c>
      <c r="JGN8" s="516"/>
      <c r="JGO8" s="516"/>
      <c r="JGP8" s="516"/>
      <c r="JGQ8" s="232" t="s">
        <v>665</v>
      </c>
      <c r="JGR8" s="232" t="s">
        <v>1440</v>
      </c>
      <c r="JGS8" s="516"/>
      <c r="JGT8" s="516"/>
      <c r="JGU8" s="516"/>
      <c r="JGV8" s="232" t="s">
        <v>665</v>
      </c>
      <c r="JGW8" s="232" t="s">
        <v>1440</v>
      </c>
      <c r="JGX8" s="516"/>
      <c r="JGY8" s="516"/>
      <c r="JGZ8" s="516"/>
      <c r="JHA8" s="232" t="s">
        <v>665</v>
      </c>
      <c r="JHB8" s="232" t="s">
        <v>1440</v>
      </c>
      <c r="JHC8" s="516"/>
      <c r="JHD8" s="516"/>
      <c r="JHE8" s="516"/>
      <c r="JHF8" s="232" t="s">
        <v>665</v>
      </c>
      <c r="JHG8" s="232" t="s">
        <v>1440</v>
      </c>
      <c r="JHH8" s="516"/>
      <c r="JHI8" s="516"/>
      <c r="JHJ8" s="516"/>
      <c r="JHK8" s="232" t="s">
        <v>665</v>
      </c>
      <c r="JHL8" s="232" t="s">
        <v>1440</v>
      </c>
      <c r="JHM8" s="516"/>
      <c r="JHN8" s="516"/>
      <c r="JHO8" s="516"/>
      <c r="JHP8" s="232" t="s">
        <v>665</v>
      </c>
      <c r="JHQ8" s="232" t="s">
        <v>1440</v>
      </c>
      <c r="JHR8" s="516"/>
      <c r="JHS8" s="516"/>
      <c r="JHT8" s="516"/>
      <c r="JHU8" s="232" t="s">
        <v>665</v>
      </c>
      <c r="JHV8" s="232" t="s">
        <v>1440</v>
      </c>
      <c r="JHW8" s="516"/>
      <c r="JHX8" s="516"/>
      <c r="JHY8" s="516"/>
      <c r="JHZ8" s="232" t="s">
        <v>665</v>
      </c>
      <c r="JIA8" s="232" t="s">
        <v>1440</v>
      </c>
      <c r="JIB8" s="516"/>
      <c r="JIC8" s="516"/>
      <c r="JID8" s="516"/>
      <c r="JIE8" s="232" t="s">
        <v>665</v>
      </c>
      <c r="JIF8" s="232" t="s">
        <v>1440</v>
      </c>
      <c r="JIG8" s="516"/>
      <c r="JIH8" s="516"/>
      <c r="JII8" s="516"/>
      <c r="JIJ8" s="232" t="s">
        <v>665</v>
      </c>
      <c r="JIK8" s="232" t="s">
        <v>1440</v>
      </c>
      <c r="JIL8" s="516"/>
      <c r="JIM8" s="516"/>
      <c r="JIN8" s="516"/>
      <c r="JIO8" s="232" t="s">
        <v>665</v>
      </c>
      <c r="JIP8" s="232" t="s">
        <v>1440</v>
      </c>
      <c r="JIQ8" s="516"/>
      <c r="JIR8" s="516"/>
      <c r="JIS8" s="516"/>
      <c r="JIT8" s="232" t="s">
        <v>665</v>
      </c>
      <c r="JIU8" s="232" t="s">
        <v>1440</v>
      </c>
      <c r="JIV8" s="516"/>
      <c r="JIW8" s="516"/>
      <c r="JIX8" s="516"/>
      <c r="JIY8" s="232" t="s">
        <v>665</v>
      </c>
      <c r="JIZ8" s="232" t="s">
        <v>1440</v>
      </c>
      <c r="JJA8" s="516"/>
      <c r="JJB8" s="516"/>
      <c r="JJC8" s="516"/>
      <c r="JJD8" s="232" t="s">
        <v>665</v>
      </c>
      <c r="JJE8" s="232" t="s">
        <v>1440</v>
      </c>
      <c r="JJF8" s="516"/>
      <c r="JJG8" s="516"/>
      <c r="JJH8" s="516"/>
      <c r="JJI8" s="232" t="s">
        <v>665</v>
      </c>
      <c r="JJJ8" s="232" t="s">
        <v>1440</v>
      </c>
      <c r="JJK8" s="516"/>
      <c r="JJL8" s="516"/>
      <c r="JJM8" s="516"/>
      <c r="JJN8" s="232" t="s">
        <v>665</v>
      </c>
      <c r="JJO8" s="232" t="s">
        <v>1440</v>
      </c>
      <c r="JJP8" s="516"/>
      <c r="JJQ8" s="516"/>
      <c r="JJR8" s="516"/>
      <c r="JJS8" s="232" t="s">
        <v>665</v>
      </c>
      <c r="JJT8" s="232" t="s">
        <v>1440</v>
      </c>
      <c r="JJU8" s="516"/>
      <c r="JJV8" s="516"/>
      <c r="JJW8" s="516"/>
      <c r="JJX8" s="232" t="s">
        <v>665</v>
      </c>
      <c r="JJY8" s="232" t="s">
        <v>1440</v>
      </c>
      <c r="JJZ8" s="516"/>
      <c r="JKA8" s="516"/>
      <c r="JKB8" s="516"/>
      <c r="JKC8" s="232" t="s">
        <v>665</v>
      </c>
      <c r="JKD8" s="232" t="s">
        <v>1440</v>
      </c>
      <c r="JKE8" s="516"/>
      <c r="JKF8" s="516"/>
      <c r="JKG8" s="516"/>
      <c r="JKH8" s="232" t="s">
        <v>665</v>
      </c>
      <c r="JKI8" s="232" t="s">
        <v>1440</v>
      </c>
      <c r="JKJ8" s="516"/>
      <c r="JKK8" s="516"/>
      <c r="JKL8" s="516"/>
      <c r="JKM8" s="232" t="s">
        <v>665</v>
      </c>
      <c r="JKN8" s="232" t="s">
        <v>1440</v>
      </c>
      <c r="JKO8" s="516"/>
      <c r="JKP8" s="516"/>
      <c r="JKQ8" s="516"/>
      <c r="JKR8" s="232" t="s">
        <v>665</v>
      </c>
      <c r="JKS8" s="232" t="s">
        <v>1440</v>
      </c>
      <c r="JKT8" s="516"/>
      <c r="JKU8" s="516"/>
      <c r="JKV8" s="516"/>
      <c r="JKW8" s="232" t="s">
        <v>665</v>
      </c>
      <c r="JKX8" s="232" t="s">
        <v>1440</v>
      </c>
      <c r="JKY8" s="516"/>
      <c r="JKZ8" s="516"/>
      <c r="JLA8" s="516"/>
      <c r="JLB8" s="232" t="s">
        <v>665</v>
      </c>
      <c r="JLC8" s="232" t="s">
        <v>1440</v>
      </c>
      <c r="JLD8" s="516"/>
      <c r="JLE8" s="516"/>
      <c r="JLF8" s="516"/>
      <c r="JLG8" s="232" t="s">
        <v>665</v>
      </c>
      <c r="JLH8" s="232" t="s">
        <v>1440</v>
      </c>
      <c r="JLI8" s="516"/>
      <c r="JLJ8" s="516"/>
      <c r="JLK8" s="516"/>
      <c r="JLL8" s="232" t="s">
        <v>665</v>
      </c>
      <c r="JLM8" s="232" t="s">
        <v>1440</v>
      </c>
      <c r="JLN8" s="516"/>
      <c r="JLO8" s="516"/>
      <c r="JLP8" s="516"/>
      <c r="JLQ8" s="232" t="s">
        <v>665</v>
      </c>
      <c r="JLR8" s="232" t="s">
        <v>1440</v>
      </c>
      <c r="JLS8" s="516"/>
      <c r="JLT8" s="516"/>
      <c r="JLU8" s="516"/>
      <c r="JLV8" s="232" t="s">
        <v>665</v>
      </c>
      <c r="JLW8" s="232" t="s">
        <v>1440</v>
      </c>
      <c r="JLX8" s="516"/>
      <c r="JLY8" s="516"/>
      <c r="JLZ8" s="516"/>
      <c r="JMA8" s="232" t="s">
        <v>665</v>
      </c>
      <c r="JMB8" s="232" t="s">
        <v>1440</v>
      </c>
      <c r="JMC8" s="516"/>
      <c r="JMD8" s="516"/>
      <c r="JME8" s="516"/>
      <c r="JMF8" s="232" t="s">
        <v>665</v>
      </c>
      <c r="JMG8" s="232" t="s">
        <v>1440</v>
      </c>
      <c r="JMH8" s="516"/>
      <c r="JMI8" s="516"/>
      <c r="JMJ8" s="516"/>
      <c r="JMK8" s="232" t="s">
        <v>665</v>
      </c>
      <c r="JML8" s="232" t="s">
        <v>1440</v>
      </c>
      <c r="JMM8" s="516"/>
      <c r="JMN8" s="516"/>
      <c r="JMO8" s="516"/>
      <c r="JMP8" s="232" t="s">
        <v>665</v>
      </c>
      <c r="JMQ8" s="232" t="s">
        <v>1440</v>
      </c>
      <c r="JMR8" s="516"/>
      <c r="JMS8" s="516"/>
      <c r="JMT8" s="516"/>
      <c r="JMU8" s="232" t="s">
        <v>665</v>
      </c>
      <c r="JMV8" s="232" t="s">
        <v>1440</v>
      </c>
      <c r="JMW8" s="516"/>
      <c r="JMX8" s="516"/>
      <c r="JMY8" s="516"/>
      <c r="JMZ8" s="232" t="s">
        <v>665</v>
      </c>
      <c r="JNA8" s="232" t="s">
        <v>1440</v>
      </c>
      <c r="JNB8" s="516"/>
      <c r="JNC8" s="516"/>
      <c r="JND8" s="516"/>
      <c r="JNE8" s="232" t="s">
        <v>665</v>
      </c>
      <c r="JNF8" s="232" t="s">
        <v>1440</v>
      </c>
      <c r="JNG8" s="516"/>
      <c r="JNH8" s="516"/>
      <c r="JNI8" s="516"/>
      <c r="JNJ8" s="232" t="s">
        <v>665</v>
      </c>
      <c r="JNK8" s="232" t="s">
        <v>1440</v>
      </c>
      <c r="JNL8" s="516"/>
      <c r="JNM8" s="516"/>
      <c r="JNN8" s="516"/>
      <c r="JNO8" s="232" t="s">
        <v>665</v>
      </c>
      <c r="JNP8" s="232" t="s">
        <v>1440</v>
      </c>
      <c r="JNQ8" s="516"/>
      <c r="JNR8" s="516"/>
      <c r="JNS8" s="516"/>
      <c r="JNT8" s="232" t="s">
        <v>665</v>
      </c>
      <c r="JNU8" s="232" t="s">
        <v>1440</v>
      </c>
      <c r="JNV8" s="516"/>
      <c r="JNW8" s="516"/>
      <c r="JNX8" s="516"/>
      <c r="JNY8" s="232" t="s">
        <v>665</v>
      </c>
      <c r="JNZ8" s="232" t="s">
        <v>1440</v>
      </c>
      <c r="JOA8" s="516"/>
      <c r="JOB8" s="516"/>
      <c r="JOC8" s="516"/>
      <c r="JOD8" s="232" t="s">
        <v>665</v>
      </c>
      <c r="JOE8" s="232" t="s">
        <v>1440</v>
      </c>
      <c r="JOF8" s="516"/>
      <c r="JOG8" s="516"/>
      <c r="JOH8" s="516"/>
      <c r="JOI8" s="232" t="s">
        <v>665</v>
      </c>
      <c r="JOJ8" s="232" t="s">
        <v>1440</v>
      </c>
      <c r="JOK8" s="516"/>
      <c r="JOL8" s="516"/>
      <c r="JOM8" s="516"/>
      <c r="JON8" s="232" t="s">
        <v>665</v>
      </c>
      <c r="JOO8" s="232" t="s">
        <v>1440</v>
      </c>
      <c r="JOP8" s="516"/>
      <c r="JOQ8" s="516"/>
      <c r="JOR8" s="516"/>
      <c r="JOS8" s="232" t="s">
        <v>665</v>
      </c>
      <c r="JOT8" s="232" t="s">
        <v>1440</v>
      </c>
      <c r="JOU8" s="516"/>
      <c r="JOV8" s="516"/>
      <c r="JOW8" s="516"/>
      <c r="JOX8" s="232" t="s">
        <v>665</v>
      </c>
      <c r="JOY8" s="232" t="s">
        <v>1440</v>
      </c>
      <c r="JOZ8" s="516"/>
      <c r="JPA8" s="516"/>
      <c r="JPB8" s="516"/>
      <c r="JPC8" s="232" t="s">
        <v>665</v>
      </c>
      <c r="JPD8" s="232" t="s">
        <v>1440</v>
      </c>
      <c r="JPE8" s="516"/>
      <c r="JPF8" s="516"/>
      <c r="JPG8" s="516"/>
      <c r="JPH8" s="232" t="s">
        <v>665</v>
      </c>
      <c r="JPI8" s="232" t="s">
        <v>1440</v>
      </c>
      <c r="JPJ8" s="516"/>
      <c r="JPK8" s="516"/>
      <c r="JPL8" s="516"/>
      <c r="JPM8" s="232" t="s">
        <v>665</v>
      </c>
      <c r="JPN8" s="232" t="s">
        <v>1440</v>
      </c>
      <c r="JPO8" s="516"/>
      <c r="JPP8" s="516"/>
      <c r="JPQ8" s="516"/>
      <c r="JPR8" s="232" t="s">
        <v>665</v>
      </c>
      <c r="JPS8" s="232" t="s">
        <v>1440</v>
      </c>
      <c r="JPT8" s="516"/>
      <c r="JPU8" s="516"/>
      <c r="JPV8" s="516"/>
      <c r="JPW8" s="232" t="s">
        <v>665</v>
      </c>
      <c r="JPX8" s="232" t="s">
        <v>1440</v>
      </c>
      <c r="JPY8" s="516"/>
      <c r="JPZ8" s="516"/>
      <c r="JQA8" s="516"/>
      <c r="JQB8" s="232" t="s">
        <v>665</v>
      </c>
      <c r="JQC8" s="232" t="s">
        <v>1440</v>
      </c>
      <c r="JQD8" s="516"/>
      <c r="JQE8" s="516"/>
      <c r="JQF8" s="516"/>
      <c r="JQG8" s="232" t="s">
        <v>665</v>
      </c>
      <c r="JQH8" s="232" t="s">
        <v>1440</v>
      </c>
      <c r="JQI8" s="516"/>
      <c r="JQJ8" s="516"/>
      <c r="JQK8" s="516"/>
      <c r="JQL8" s="232" t="s">
        <v>665</v>
      </c>
      <c r="JQM8" s="232" t="s">
        <v>1440</v>
      </c>
      <c r="JQN8" s="516"/>
      <c r="JQO8" s="516"/>
      <c r="JQP8" s="516"/>
      <c r="JQQ8" s="232" t="s">
        <v>665</v>
      </c>
      <c r="JQR8" s="232" t="s">
        <v>1440</v>
      </c>
      <c r="JQS8" s="516"/>
      <c r="JQT8" s="516"/>
      <c r="JQU8" s="516"/>
      <c r="JQV8" s="232" t="s">
        <v>665</v>
      </c>
      <c r="JQW8" s="232" t="s">
        <v>1440</v>
      </c>
      <c r="JQX8" s="516"/>
      <c r="JQY8" s="516"/>
      <c r="JQZ8" s="516"/>
      <c r="JRA8" s="232" t="s">
        <v>665</v>
      </c>
      <c r="JRB8" s="232" t="s">
        <v>1440</v>
      </c>
      <c r="JRC8" s="516"/>
      <c r="JRD8" s="516"/>
      <c r="JRE8" s="516"/>
      <c r="JRF8" s="232" t="s">
        <v>665</v>
      </c>
      <c r="JRG8" s="232" t="s">
        <v>1440</v>
      </c>
      <c r="JRH8" s="516"/>
      <c r="JRI8" s="516"/>
      <c r="JRJ8" s="516"/>
      <c r="JRK8" s="232" t="s">
        <v>665</v>
      </c>
      <c r="JRL8" s="232" t="s">
        <v>1440</v>
      </c>
      <c r="JRM8" s="516"/>
      <c r="JRN8" s="516"/>
      <c r="JRO8" s="516"/>
      <c r="JRP8" s="232" t="s">
        <v>665</v>
      </c>
      <c r="JRQ8" s="232" t="s">
        <v>1440</v>
      </c>
      <c r="JRR8" s="516"/>
      <c r="JRS8" s="516"/>
      <c r="JRT8" s="516"/>
      <c r="JRU8" s="232" t="s">
        <v>665</v>
      </c>
      <c r="JRV8" s="232" t="s">
        <v>1440</v>
      </c>
      <c r="JRW8" s="516"/>
      <c r="JRX8" s="516"/>
      <c r="JRY8" s="516"/>
      <c r="JRZ8" s="232" t="s">
        <v>665</v>
      </c>
      <c r="JSA8" s="232" t="s">
        <v>1440</v>
      </c>
      <c r="JSB8" s="516"/>
      <c r="JSC8" s="516"/>
      <c r="JSD8" s="516"/>
      <c r="JSE8" s="232" t="s">
        <v>665</v>
      </c>
      <c r="JSF8" s="232" t="s">
        <v>1440</v>
      </c>
      <c r="JSG8" s="516"/>
      <c r="JSH8" s="516"/>
      <c r="JSI8" s="516"/>
      <c r="JSJ8" s="232" t="s">
        <v>665</v>
      </c>
      <c r="JSK8" s="232" t="s">
        <v>1440</v>
      </c>
      <c r="JSL8" s="516"/>
      <c r="JSM8" s="516"/>
      <c r="JSN8" s="516"/>
      <c r="JSO8" s="232" t="s">
        <v>665</v>
      </c>
      <c r="JSP8" s="232" t="s">
        <v>1440</v>
      </c>
      <c r="JSQ8" s="516"/>
      <c r="JSR8" s="516"/>
      <c r="JSS8" s="516"/>
      <c r="JST8" s="232" t="s">
        <v>665</v>
      </c>
      <c r="JSU8" s="232" t="s">
        <v>1440</v>
      </c>
      <c r="JSV8" s="516"/>
      <c r="JSW8" s="516"/>
      <c r="JSX8" s="516"/>
      <c r="JSY8" s="232" t="s">
        <v>665</v>
      </c>
      <c r="JSZ8" s="232" t="s">
        <v>1440</v>
      </c>
      <c r="JTA8" s="516"/>
      <c r="JTB8" s="516"/>
      <c r="JTC8" s="516"/>
      <c r="JTD8" s="232" t="s">
        <v>665</v>
      </c>
      <c r="JTE8" s="232" t="s">
        <v>1440</v>
      </c>
      <c r="JTF8" s="516"/>
      <c r="JTG8" s="516"/>
      <c r="JTH8" s="516"/>
      <c r="JTI8" s="232" t="s">
        <v>665</v>
      </c>
      <c r="JTJ8" s="232" t="s">
        <v>1440</v>
      </c>
      <c r="JTK8" s="516"/>
      <c r="JTL8" s="516"/>
      <c r="JTM8" s="516"/>
      <c r="JTN8" s="232" t="s">
        <v>665</v>
      </c>
      <c r="JTO8" s="232" t="s">
        <v>1440</v>
      </c>
      <c r="JTP8" s="516"/>
      <c r="JTQ8" s="516"/>
      <c r="JTR8" s="516"/>
      <c r="JTS8" s="232" t="s">
        <v>665</v>
      </c>
      <c r="JTT8" s="232" t="s">
        <v>1440</v>
      </c>
      <c r="JTU8" s="516"/>
      <c r="JTV8" s="516"/>
      <c r="JTW8" s="516"/>
      <c r="JTX8" s="232" t="s">
        <v>665</v>
      </c>
      <c r="JTY8" s="232" t="s">
        <v>1440</v>
      </c>
      <c r="JTZ8" s="516"/>
      <c r="JUA8" s="516"/>
      <c r="JUB8" s="516"/>
      <c r="JUC8" s="232" t="s">
        <v>665</v>
      </c>
      <c r="JUD8" s="232" t="s">
        <v>1440</v>
      </c>
      <c r="JUE8" s="516"/>
      <c r="JUF8" s="516"/>
      <c r="JUG8" s="516"/>
      <c r="JUH8" s="232" t="s">
        <v>665</v>
      </c>
      <c r="JUI8" s="232" t="s">
        <v>1440</v>
      </c>
      <c r="JUJ8" s="516"/>
      <c r="JUK8" s="516"/>
      <c r="JUL8" s="516"/>
      <c r="JUM8" s="232" t="s">
        <v>665</v>
      </c>
      <c r="JUN8" s="232" t="s">
        <v>1440</v>
      </c>
      <c r="JUO8" s="516"/>
      <c r="JUP8" s="516"/>
      <c r="JUQ8" s="516"/>
      <c r="JUR8" s="232" t="s">
        <v>665</v>
      </c>
      <c r="JUS8" s="232" t="s">
        <v>1440</v>
      </c>
      <c r="JUT8" s="516"/>
      <c r="JUU8" s="516"/>
      <c r="JUV8" s="516"/>
      <c r="JUW8" s="232" t="s">
        <v>665</v>
      </c>
      <c r="JUX8" s="232" t="s">
        <v>1440</v>
      </c>
      <c r="JUY8" s="516"/>
      <c r="JUZ8" s="516"/>
      <c r="JVA8" s="516"/>
      <c r="JVB8" s="232" t="s">
        <v>665</v>
      </c>
      <c r="JVC8" s="232" t="s">
        <v>1440</v>
      </c>
      <c r="JVD8" s="516"/>
      <c r="JVE8" s="516"/>
      <c r="JVF8" s="516"/>
      <c r="JVG8" s="232" t="s">
        <v>665</v>
      </c>
      <c r="JVH8" s="232" t="s">
        <v>1440</v>
      </c>
      <c r="JVI8" s="516"/>
      <c r="JVJ8" s="516"/>
      <c r="JVK8" s="516"/>
      <c r="JVL8" s="232" t="s">
        <v>665</v>
      </c>
      <c r="JVM8" s="232" t="s">
        <v>1440</v>
      </c>
      <c r="JVN8" s="516"/>
      <c r="JVO8" s="516"/>
      <c r="JVP8" s="516"/>
      <c r="JVQ8" s="232" t="s">
        <v>665</v>
      </c>
      <c r="JVR8" s="232" t="s">
        <v>1440</v>
      </c>
      <c r="JVS8" s="516"/>
      <c r="JVT8" s="516"/>
      <c r="JVU8" s="516"/>
      <c r="JVV8" s="232" t="s">
        <v>665</v>
      </c>
      <c r="JVW8" s="232" t="s">
        <v>1440</v>
      </c>
      <c r="JVX8" s="516"/>
      <c r="JVY8" s="516"/>
      <c r="JVZ8" s="516"/>
      <c r="JWA8" s="232" t="s">
        <v>665</v>
      </c>
      <c r="JWB8" s="232" t="s">
        <v>1440</v>
      </c>
      <c r="JWC8" s="516"/>
      <c r="JWD8" s="516"/>
      <c r="JWE8" s="516"/>
      <c r="JWF8" s="232" t="s">
        <v>665</v>
      </c>
      <c r="JWG8" s="232" t="s">
        <v>1440</v>
      </c>
      <c r="JWH8" s="516"/>
      <c r="JWI8" s="516"/>
      <c r="JWJ8" s="516"/>
      <c r="JWK8" s="232" t="s">
        <v>665</v>
      </c>
      <c r="JWL8" s="232" t="s">
        <v>1440</v>
      </c>
      <c r="JWM8" s="516"/>
      <c r="JWN8" s="516"/>
      <c r="JWO8" s="516"/>
      <c r="JWP8" s="232" t="s">
        <v>665</v>
      </c>
      <c r="JWQ8" s="232" t="s">
        <v>1440</v>
      </c>
      <c r="JWR8" s="516"/>
      <c r="JWS8" s="516"/>
      <c r="JWT8" s="516"/>
      <c r="JWU8" s="232" t="s">
        <v>665</v>
      </c>
      <c r="JWV8" s="232" t="s">
        <v>1440</v>
      </c>
      <c r="JWW8" s="516"/>
      <c r="JWX8" s="516"/>
      <c r="JWY8" s="516"/>
      <c r="JWZ8" s="232" t="s">
        <v>665</v>
      </c>
      <c r="JXA8" s="232" t="s">
        <v>1440</v>
      </c>
      <c r="JXB8" s="516"/>
      <c r="JXC8" s="516"/>
      <c r="JXD8" s="516"/>
      <c r="JXE8" s="232" t="s">
        <v>665</v>
      </c>
      <c r="JXF8" s="232" t="s">
        <v>1440</v>
      </c>
      <c r="JXG8" s="516"/>
      <c r="JXH8" s="516"/>
      <c r="JXI8" s="516"/>
      <c r="JXJ8" s="232" t="s">
        <v>665</v>
      </c>
      <c r="JXK8" s="232" t="s">
        <v>1440</v>
      </c>
      <c r="JXL8" s="516"/>
      <c r="JXM8" s="516"/>
      <c r="JXN8" s="516"/>
      <c r="JXO8" s="232" t="s">
        <v>665</v>
      </c>
      <c r="JXP8" s="232" t="s">
        <v>1440</v>
      </c>
      <c r="JXQ8" s="516"/>
      <c r="JXR8" s="516"/>
      <c r="JXS8" s="516"/>
      <c r="JXT8" s="232" t="s">
        <v>665</v>
      </c>
      <c r="JXU8" s="232" t="s">
        <v>1440</v>
      </c>
      <c r="JXV8" s="516"/>
      <c r="JXW8" s="516"/>
      <c r="JXX8" s="516"/>
      <c r="JXY8" s="232" t="s">
        <v>665</v>
      </c>
      <c r="JXZ8" s="232" t="s">
        <v>1440</v>
      </c>
      <c r="JYA8" s="516"/>
      <c r="JYB8" s="516"/>
      <c r="JYC8" s="516"/>
      <c r="JYD8" s="232" t="s">
        <v>665</v>
      </c>
      <c r="JYE8" s="232" t="s">
        <v>1440</v>
      </c>
      <c r="JYF8" s="516"/>
      <c r="JYG8" s="516"/>
      <c r="JYH8" s="516"/>
      <c r="JYI8" s="232" t="s">
        <v>665</v>
      </c>
      <c r="JYJ8" s="232" t="s">
        <v>1440</v>
      </c>
      <c r="JYK8" s="516"/>
      <c r="JYL8" s="516"/>
      <c r="JYM8" s="516"/>
      <c r="JYN8" s="232" t="s">
        <v>665</v>
      </c>
      <c r="JYO8" s="232" t="s">
        <v>1440</v>
      </c>
      <c r="JYP8" s="516"/>
      <c r="JYQ8" s="516"/>
      <c r="JYR8" s="516"/>
      <c r="JYS8" s="232" t="s">
        <v>665</v>
      </c>
      <c r="JYT8" s="232" t="s">
        <v>1440</v>
      </c>
      <c r="JYU8" s="516"/>
      <c r="JYV8" s="516"/>
      <c r="JYW8" s="516"/>
      <c r="JYX8" s="232" t="s">
        <v>665</v>
      </c>
      <c r="JYY8" s="232" t="s">
        <v>1440</v>
      </c>
      <c r="JYZ8" s="516"/>
      <c r="JZA8" s="516"/>
      <c r="JZB8" s="516"/>
      <c r="JZC8" s="232" t="s">
        <v>665</v>
      </c>
      <c r="JZD8" s="232" t="s">
        <v>1440</v>
      </c>
      <c r="JZE8" s="516"/>
      <c r="JZF8" s="516"/>
      <c r="JZG8" s="516"/>
      <c r="JZH8" s="232" t="s">
        <v>665</v>
      </c>
      <c r="JZI8" s="232" t="s">
        <v>1440</v>
      </c>
      <c r="JZJ8" s="516"/>
      <c r="JZK8" s="516"/>
      <c r="JZL8" s="516"/>
      <c r="JZM8" s="232" t="s">
        <v>665</v>
      </c>
      <c r="JZN8" s="232" t="s">
        <v>1440</v>
      </c>
      <c r="JZO8" s="516"/>
      <c r="JZP8" s="516"/>
      <c r="JZQ8" s="516"/>
      <c r="JZR8" s="232" t="s">
        <v>665</v>
      </c>
      <c r="JZS8" s="232" t="s">
        <v>1440</v>
      </c>
      <c r="JZT8" s="516"/>
      <c r="JZU8" s="516"/>
      <c r="JZV8" s="516"/>
      <c r="JZW8" s="232" t="s">
        <v>665</v>
      </c>
      <c r="JZX8" s="232" t="s">
        <v>1440</v>
      </c>
      <c r="JZY8" s="516"/>
      <c r="JZZ8" s="516"/>
      <c r="KAA8" s="516"/>
      <c r="KAB8" s="232" t="s">
        <v>665</v>
      </c>
      <c r="KAC8" s="232" t="s">
        <v>1440</v>
      </c>
      <c r="KAD8" s="516"/>
      <c r="KAE8" s="516"/>
      <c r="KAF8" s="516"/>
      <c r="KAG8" s="232" t="s">
        <v>665</v>
      </c>
      <c r="KAH8" s="232" t="s">
        <v>1440</v>
      </c>
      <c r="KAI8" s="516"/>
      <c r="KAJ8" s="516"/>
      <c r="KAK8" s="516"/>
      <c r="KAL8" s="232" t="s">
        <v>665</v>
      </c>
      <c r="KAM8" s="232" t="s">
        <v>1440</v>
      </c>
      <c r="KAN8" s="516"/>
      <c r="KAO8" s="516"/>
      <c r="KAP8" s="516"/>
      <c r="KAQ8" s="232" t="s">
        <v>665</v>
      </c>
      <c r="KAR8" s="232" t="s">
        <v>1440</v>
      </c>
      <c r="KAS8" s="516"/>
      <c r="KAT8" s="516"/>
      <c r="KAU8" s="516"/>
      <c r="KAV8" s="232" t="s">
        <v>665</v>
      </c>
      <c r="KAW8" s="232" t="s">
        <v>1440</v>
      </c>
      <c r="KAX8" s="516"/>
      <c r="KAY8" s="516"/>
      <c r="KAZ8" s="516"/>
      <c r="KBA8" s="232" t="s">
        <v>665</v>
      </c>
      <c r="KBB8" s="232" t="s">
        <v>1440</v>
      </c>
      <c r="KBC8" s="516"/>
      <c r="KBD8" s="516"/>
      <c r="KBE8" s="516"/>
      <c r="KBF8" s="232" t="s">
        <v>665</v>
      </c>
      <c r="KBG8" s="232" t="s">
        <v>1440</v>
      </c>
      <c r="KBH8" s="516"/>
      <c r="KBI8" s="516"/>
      <c r="KBJ8" s="516"/>
      <c r="KBK8" s="232" t="s">
        <v>665</v>
      </c>
      <c r="KBL8" s="232" t="s">
        <v>1440</v>
      </c>
      <c r="KBM8" s="516"/>
      <c r="KBN8" s="516"/>
      <c r="KBO8" s="516"/>
      <c r="KBP8" s="232" t="s">
        <v>665</v>
      </c>
      <c r="KBQ8" s="232" t="s">
        <v>1440</v>
      </c>
      <c r="KBR8" s="516"/>
      <c r="KBS8" s="516"/>
      <c r="KBT8" s="516"/>
      <c r="KBU8" s="232" t="s">
        <v>665</v>
      </c>
      <c r="KBV8" s="232" t="s">
        <v>1440</v>
      </c>
      <c r="KBW8" s="516"/>
      <c r="KBX8" s="516"/>
      <c r="KBY8" s="516"/>
      <c r="KBZ8" s="232" t="s">
        <v>665</v>
      </c>
      <c r="KCA8" s="232" t="s">
        <v>1440</v>
      </c>
      <c r="KCB8" s="516"/>
      <c r="KCC8" s="516"/>
      <c r="KCD8" s="516"/>
      <c r="KCE8" s="232" t="s">
        <v>665</v>
      </c>
      <c r="KCF8" s="232" t="s">
        <v>1440</v>
      </c>
      <c r="KCG8" s="516"/>
      <c r="KCH8" s="516"/>
      <c r="KCI8" s="516"/>
      <c r="KCJ8" s="232" t="s">
        <v>665</v>
      </c>
      <c r="KCK8" s="232" t="s">
        <v>1440</v>
      </c>
      <c r="KCL8" s="516"/>
      <c r="KCM8" s="516"/>
      <c r="KCN8" s="516"/>
      <c r="KCO8" s="232" t="s">
        <v>665</v>
      </c>
      <c r="KCP8" s="232" t="s">
        <v>1440</v>
      </c>
      <c r="KCQ8" s="516"/>
      <c r="KCR8" s="516"/>
      <c r="KCS8" s="516"/>
      <c r="KCT8" s="232" t="s">
        <v>665</v>
      </c>
      <c r="KCU8" s="232" t="s">
        <v>1440</v>
      </c>
      <c r="KCV8" s="516"/>
      <c r="KCW8" s="516"/>
      <c r="KCX8" s="516"/>
      <c r="KCY8" s="232" t="s">
        <v>665</v>
      </c>
      <c r="KCZ8" s="232" t="s">
        <v>1440</v>
      </c>
      <c r="KDA8" s="516"/>
      <c r="KDB8" s="516"/>
      <c r="KDC8" s="516"/>
      <c r="KDD8" s="232" t="s">
        <v>665</v>
      </c>
      <c r="KDE8" s="232" t="s">
        <v>1440</v>
      </c>
      <c r="KDF8" s="516"/>
      <c r="KDG8" s="516"/>
      <c r="KDH8" s="516"/>
      <c r="KDI8" s="232" t="s">
        <v>665</v>
      </c>
      <c r="KDJ8" s="232" t="s">
        <v>1440</v>
      </c>
      <c r="KDK8" s="516"/>
      <c r="KDL8" s="516"/>
      <c r="KDM8" s="516"/>
      <c r="KDN8" s="232" t="s">
        <v>665</v>
      </c>
      <c r="KDO8" s="232" t="s">
        <v>1440</v>
      </c>
      <c r="KDP8" s="516"/>
      <c r="KDQ8" s="516"/>
      <c r="KDR8" s="516"/>
      <c r="KDS8" s="232" t="s">
        <v>665</v>
      </c>
      <c r="KDT8" s="232" t="s">
        <v>1440</v>
      </c>
      <c r="KDU8" s="516"/>
      <c r="KDV8" s="516"/>
      <c r="KDW8" s="516"/>
      <c r="KDX8" s="232" t="s">
        <v>665</v>
      </c>
      <c r="KDY8" s="232" t="s">
        <v>1440</v>
      </c>
      <c r="KDZ8" s="516"/>
      <c r="KEA8" s="516"/>
      <c r="KEB8" s="516"/>
      <c r="KEC8" s="232" t="s">
        <v>665</v>
      </c>
      <c r="KED8" s="232" t="s">
        <v>1440</v>
      </c>
      <c r="KEE8" s="516"/>
      <c r="KEF8" s="516"/>
      <c r="KEG8" s="516"/>
      <c r="KEH8" s="232" t="s">
        <v>665</v>
      </c>
      <c r="KEI8" s="232" t="s">
        <v>1440</v>
      </c>
      <c r="KEJ8" s="516"/>
      <c r="KEK8" s="516"/>
      <c r="KEL8" s="516"/>
      <c r="KEM8" s="232" t="s">
        <v>665</v>
      </c>
      <c r="KEN8" s="232" t="s">
        <v>1440</v>
      </c>
      <c r="KEO8" s="516"/>
      <c r="KEP8" s="516"/>
      <c r="KEQ8" s="516"/>
      <c r="KER8" s="232" t="s">
        <v>665</v>
      </c>
      <c r="KES8" s="232" t="s">
        <v>1440</v>
      </c>
      <c r="KET8" s="516"/>
      <c r="KEU8" s="516"/>
      <c r="KEV8" s="516"/>
      <c r="KEW8" s="232" t="s">
        <v>665</v>
      </c>
      <c r="KEX8" s="232" t="s">
        <v>1440</v>
      </c>
      <c r="KEY8" s="516"/>
      <c r="KEZ8" s="516"/>
      <c r="KFA8" s="516"/>
      <c r="KFB8" s="232" t="s">
        <v>665</v>
      </c>
      <c r="KFC8" s="232" t="s">
        <v>1440</v>
      </c>
      <c r="KFD8" s="516"/>
      <c r="KFE8" s="516"/>
      <c r="KFF8" s="516"/>
      <c r="KFG8" s="232" t="s">
        <v>665</v>
      </c>
      <c r="KFH8" s="232" t="s">
        <v>1440</v>
      </c>
      <c r="KFI8" s="516"/>
      <c r="KFJ8" s="516"/>
      <c r="KFK8" s="516"/>
      <c r="KFL8" s="232" t="s">
        <v>665</v>
      </c>
      <c r="KFM8" s="232" t="s">
        <v>1440</v>
      </c>
      <c r="KFN8" s="516"/>
      <c r="KFO8" s="516"/>
      <c r="KFP8" s="516"/>
      <c r="KFQ8" s="232" t="s">
        <v>665</v>
      </c>
      <c r="KFR8" s="232" t="s">
        <v>1440</v>
      </c>
      <c r="KFS8" s="516"/>
      <c r="KFT8" s="516"/>
      <c r="KFU8" s="516"/>
      <c r="KFV8" s="232" t="s">
        <v>665</v>
      </c>
      <c r="KFW8" s="232" t="s">
        <v>1440</v>
      </c>
      <c r="KFX8" s="516"/>
      <c r="KFY8" s="516"/>
      <c r="KFZ8" s="516"/>
      <c r="KGA8" s="232" t="s">
        <v>665</v>
      </c>
      <c r="KGB8" s="232" t="s">
        <v>1440</v>
      </c>
      <c r="KGC8" s="516"/>
      <c r="KGD8" s="516"/>
      <c r="KGE8" s="516"/>
      <c r="KGF8" s="232" t="s">
        <v>665</v>
      </c>
      <c r="KGG8" s="232" t="s">
        <v>1440</v>
      </c>
      <c r="KGH8" s="516"/>
      <c r="KGI8" s="516"/>
      <c r="KGJ8" s="516"/>
      <c r="KGK8" s="232" t="s">
        <v>665</v>
      </c>
      <c r="KGL8" s="232" t="s">
        <v>1440</v>
      </c>
      <c r="KGM8" s="516"/>
      <c r="KGN8" s="516"/>
      <c r="KGO8" s="516"/>
      <c r="KGP8" s="232" t="s">
        <v>665</v>
      </c>
      <c r="KGQ8" s="232" t="s">
        <v>1440</v>
      </c>
      <c r="KGR8" s="516"/>
      <c r="KGS8" s="516"/>
      <c r="KGT8" s="516"/>
      <c r="KGU8" s="232" t="s">
        <v>665</v>
      </c>
      <c r="KGV8" s="232" t="s">
        <v>1440</v>
      </c>
      <c r="KGW8" s="516"/>
      <c r="KGX8" s="516"/>
      <c r="KGY8" s="516"/>
      <c r="KGZ8" s="232" t="s">
        <v>665</v>
      </c>
      <c r="KHA8" s="232" t="s">
        <v>1440</v>
      </c>
      <c r="KHB8" s="516"/>
      <c r="KHC8" s="516"/>
      <c r="KHD8" s="516"/>
      <c r="KHE8" s="232" t="s">
        <v>665</v>
      </c>
      <c r="KHF8" s="232" t="s">
        <v>1440</v>
      </c>
      <c r="KHG8" s="516"/>
      <c r="KHH8" s="516"/>
      <c r="KHI8" s="516"/>
      <c r="KHJ8" s="232" t="s">
        <v>665</v>
      </c>
      <c r="KHK8" s="232" t="s">
        <v>1440</v>
      </c>
      <c r="KHL8" s="516"/>
      <c r="KHM8" s="516"/>
      <c r="KHN8" s="516"/>
      <c r="KHO8" s="232" t="s">
        <v>665</v>
      </c>
      <c r="KHP8" s="232" t="s">
        <v>1440</v>
      </c>
      <c r="KHQ8" s="516"/>
      <c r="KHR8" s="516"/>
      <c r="KHS8" s="516"/>
      <c r="KHT8" s="232" t="s">
        <v>665</v>
      </c>
      <c r="KHU8" s="232" t="s">
        <v>1440</v>
      </c>
      <c r="KHV8" s="516"/>
      <c r="KHW8" s="516"/>
      <c r="KHX8" s="516"/>
      <c r="KHY8" s="232" t="s">
        <v>665</v>
      </c>
      <c r="KHZ8" s="232" t="s">
        <v>1440</v>
      </c>
      <c r="KIA8" s="516"/>
      <c r="KIB8" s="516"/>
      <c r="KIC8" s="516"/>
      <c r="KID8" s="232" t="s">
        <v>665</v>
      </c>
      <c r="KIE8" s="232" t="s">
        <v>1440</v>
      </c>
      <c r="KIF8" s="516"/>
      <c r="KIG8" s="516"/>
      <c r="KIH8" s="516"/>
      <c r="KII8" s="232" t="s">
        <v>665</v>
      </c>
      <c r="KIJ8" s="232" t="s">
        <v>1440</v>
      </c>
      <c r="KIK8" s="516"/>
      <c r="KIL8" s="516"/>
      <c r="KIM8" s="516"/>
      <c r="KIN8" s="232" t="s">
        <v>665</v>
      </c>
      <c r="KIO8" s="232" t="s">
        <v>1440</v>
      </c>
      <c r="KIP8" s="516"/>
      <c r="KIQ8" s="516"/>
      <c r="KIR8" s="516"/>
      <c r="KIS8" s="232" t="s">
        <v>665</v>
      </c>
      <c r="KIT8" s="232" t="s">
        <v>1440</v>
      </c>
      <c r="KIU8" s="516"/>
      <c r="KIV8" s="516"/>
      <c r="KIW8" s="516"/>
      <c r="KIX8" s="232" t="s">
        <v>665</v>
      </c>
      <c r="KIY8" s="232" t="s">
        <v>1440</v>
      </c>
      <c r="KIZ8" s="516"/>
      <c r="KJA8" s="516"/>
      <c r="KJB8" s="516"/>
      <c r="KJC8" s="232" t="s">
        <v>665</v>
      </c>
      <c r="KJD8" s="232" t="s">
        <v>1440</v>
      </c>
      <c r="KJE8" s="516"/>
      <c r="KJF8" s="516"/>
      <c r="KJG8" s="516"/>
      <c r="KJH8" s="232" t="s">
        <v>665</v>
      </c>
      <c r="KJI8" s="232" t="s">
        <v>1440</v>
      </c>
      <c r="KJJ8" s="516"/>
      <c r="KJK8" s="516"/>
      <c r="KJL8" s="516"/>
      <c r="KJM8" s="232" t="s">
        <v>665</v>
      </c>
      <c r="KJN8" s="232" t="s">
        <v>1440</v>
      </c>
      <c r="KJO8" s="516"/>
      <c r="KJP8" s="516"/>
      <c r="KJQ8" s="516"/>
      <c r="KJR8" s="232" t="s">
        <v>665</v>
      </c>
      <c r="KJS8" s="232" t="s">
        <v>1440</v>
      </c>
      <c r="KJT8" s="516"/>
      <c r="KJU8" s="516"/>
      <c r="KJV8" s="516"/>
      <c r="KJW8" s="232" t="s">
        <v>665</v>
      </c>
      <c r="KJX8" s="232" t="s">
        <v>1440</v>
      </c>
      <c r="KJY8" s="516"/>
      <c r="KJZ8" s="516"/>
      <c r="KKA8" s="516"/>
      <c r="KKB8" s="232" t="s">
        <v>665</v>
      </c>
      <c r="KKC8" s="232" t="s">
        <v>1440</v>
      </c>
      <c r="KKD8" s="516"/>
      <c r="KKE8" s="516"/>
      <c r="KKF8" s="516"/>
      <c r="KKG8" s="232" t="s">
        <v>665</v>
      </c>
      <c r="KKH8" s="232" t="s">
        <v>1440</v>
      </c>
      <c r="KKI8" s="516"/>
      <c r="KKJ8" s="516"/>
      <c r="KKK8" s="516"/>
      <c r="KKL8" s="232" t="s">
        <v>665</v>
      </c>
      <c r="KKM8" s="232" t="s">
        <v>1440</v>
      </c>
      <c r="KKN8" s="516"/>
      <c r="KKO8" s="516"/>
      <c r="KKP8" s="516"/>
      <c r="KKQ8" s="232" t="s">
        <v>665</v>
      </c>
      <c r="KKR8" s="232" t="s">
        <v>1440</v>
      </c>
      <c r="KKS8" s="516"/>
      <c r="KKT8" s="516"/>
      <c r="KKU8" s="516"/>
      <c r="KKV8" s="232" t="s">
        <v>665</v>
      </c>
      <c r="KKW8" s="232" t="s">
        <v>1440</v>
      </c>
      <c r="KKX8" s="516"/>
      <c r="KKY8" s="516"/>
      <c r="KKZ8" s="516"/>
      <c r="KLA8" s="232" t="s">
        <v>665</v>
      </c>
      <c r="KLB8" s="232" t="s">
        <v>1440</v>
      </c>
      <c r="KLC8" s="516"/>
      <c r="KLD8" s="516"/>
      <c r="KLE8" s="516"/>
      <c r="KLF8" s="232" t="s">
        <v>665</v>
      </c>
      <c r="KLG8" s="232" t="s">
        <v>1440</v>
      </c>
      <c r="KLH8" s="516"/>
      <c r="KLI8" s="516"/>
      <c r="KLJ8" s="516"/>
      <c r="KLK8" s="232" t="s">
        <v>665</v>
      </c>
      <c r="KLL8" s="232" t="s">
        <v>1440</v>
      </c>
      <c r="KLM8" s="516"/>
      <c r="KLN8" s="516"/>
      <c r="KLO8" s="516"/>
      <c r="KLP8" s="232" t="s">
        <v>665</v>
      </c>
      <c r="KLQ8" s="232" t="s">
        <v>1440</v>
      </c>
      <c r="KLR8" s="516"/>
      <c r="KLS8" s="516"/>
      <c r="KLT8" s="516"/>
      <c r="KLU8" s="232" t="s">
        <v>665</v>
      </c>
      <c r="KLV8" s="232" t="s">
        <v>1440</v>
      </c>
      <c r="KLW8" s="516"/>
      <c r="KLX8" s="516"/>
      <c r="KLY8" s="516"/>
      <c r="KLZ8" s="232" t="s">
        <v>665</v>
      </c>
      <c r="KMA8" s="232" t="s">
        <v>1440</v>
      </c>
      <c r="KMB8" s="516"/>
      <c r="KMC8" s="516"/>
      <c r="KMD8" s="516"/>
      <c r="KME8" s="232" t="s">
        <v>665</v>
      </c>
      <c r="KMF8" s="232" t="s">
        <v>1440</v>
      </c>
      <c r="KMG8" s="516"/>
      <c r="KMH8" s="516"/>
      <c r="KMI8" s="516"/>
      <c r="KMJ8" s="232" t="s">
        <v>665</v>
      </c>
      <c r="KMK8" s="232" t="s">
        <v>1440</v>
      </c>
      <c r="KML8" s="516"/>
      <c r="KMM8" s="516"/>
      <c r="KMN8" s="516"/>
      <c r="KMO8" s="232" t="s">
        <v>665</v>
      </c>
      <c r="KMP8" s="232" t="s">
        <v>1440</v>
      </c>
      <c r="KMQ8" s="516"/>
      <c r="KMR8" s="516"/>
      <c r="KMS8" s="516"/>
      <c r="KMT8" s="232" t="s">
        <v>665</v>
      </c>
      <c r="KMU8" s="232" t="s">
        <v>1440</v>
      </c>
      <c r="KMV8" s="516"/>
      <c r="KMW8" s="516"/>
      <c r="KMX8" s="516"/>
      <c r="KMY8" s="232" t="s">
        <v>665</v>
      </c>
      <c r="KMZ8" s="232" t="s">
        <v>1440</v>
      </c>
      <c r="KNA8" s="516"/>
      <c r="KNB8" s="516"/>
      <c r="KNC8" s="516"/>
      <c r="KND8" s="232" t="s">
        <v>665</v>
      </c>
      <c r="KNE8" s="232" t="s">
        <v>1440</v>
      </c>
      <c r="KNF8" s="516"/>
      <c r="KNG8" s="516"/>
      <c r="KNH8" s="516"/>
      <c r="KNI8" s="232" t="s">
        <v>665</v>
      </c>
      <c r="KNJ8" s="232" t="s">
        <v>1440</v>
      </c>
      <c r="KNK8" s="516"/>
      <c r="KNL8" s="516"/>
      <c r="KNM8" s="516"/>
      <c r="KNN8" s="232" t="s">
        <v>665</v>
      </c>
      <c r="KNO8" s="232" t="s">
        <v>1440</v>
      </c>
      <c r="KNP8" s="516"/>
      <c r="KNQ8" s="516"/>
      <c r="KNR8" s="516"/>
      <c r="KNS8" s="232" t="s">
        <v>665</v>
      </c>
      <c r="KNT8" s="232" t="s">
        <v>1440</v>
      </c>
      <c r="KNU8" s="516"/>
      <c r="KNV8" s="516"/>
      <c r="KNW8" s="516"/>
      <c r="KNX8" s="232" t="s">
        <v>665</v>
      </c>
      <c r="KNY8" s="232" t="s">
        <v>1440</v>
      </c>
      <c r="KNZ8" s="516"/>
      <c r="KOA8" s="516"/>
      <c r="KOB8" s="516"/>
      <c r="KOC8" s="232" t="s">
        <v>665</v>
      </c>
      <c r="KOD8" s="232" t="s">
        <v>1440</v>
      </c>
      <c r="KOE8" s="516"/>
      <c r="KOF8" s="516"/>
      <c r="KOG8" s="516"/>
      <c r="KOH8" s="232" t="s">
        <v>665</v>
      </c>
      <c r="KOI8" s="232" t="s">
        <v>1440</v>
      </c>
      <c r="KOJ8" s="516"/>
      <c r="KOK8" s="516"/>
      <c r="KOL8" s="516"/>
      <c r="KOM8" s="232" t="s">
        <v>665</v>
      </c>
      <c r="KON8" s="232" t="s">
        <v>1440</v>
      </c>
      <c r="KOO8" s="516"/>
      <c r="KOP8" s="516"/>
      <c r="KOQ8" s="516"/>
      <c r="KOR8" s="232" t="s">
        <v>665</v>
      </c>
      <c r="KOS8" s="232" t="s">
        <v>1440</v>
      </c>
      <c r="KOT8" s="516"/>
      <c r="KOU8" s="516"/>
      <c r="KOV8" s="516"/>
      <c r="KOW8" s="232" t="s">
        <v>665</v>
      </c>
      <c r="KOX8" s="232" t="s">
        <v>1440</v>
      </c>
      <c r="KOY8" s="516"/>
      <c r="KOZ8" s="516"/>
      <c r="KPA8" s="516"/>
      <c r="KPB8" s="232" t="s">
        <v>665</v>
      </c>
      <c r="KPC8" s="232" t="s">
        <v>1440</v>
      </c>
      <c r="KPD8" s="516"/>
      <c r="KPE8" s="516"/>
      <c r="KPF8" s="516"/>
      <c r="KPG8" s="232" t="s">
        <v>665</v>
      </c>
      <c r="KPH8" s="232" t="s">
        <v>1440</v>
      </c>
      <c r="KPI8" s="516"/>
      <c r="KPJ8" s="516"/>
      <c r="KPK8" s="516"/>
      <c r="KPL8" s="232" t="s">
        <v>665</v>
      </c>
      <c r="KPM8" s="232" t="s">
        <v>1440</v>
      </c>
      <c r="KPN8" s="516"/>
      <c r="KPO8" s="516"/>
      <c r="KPP8" s="516"/>
      <c r="KPQ8" s="232" t="s">
        <v>665</v>
      </c>
      <c r="KPR8" s="232" t="s">
        <v>1440</v>
      </c>
      <c r="KPS8" s="516"/>
      <c r="KPT8" s="516"/>
      <c r="KPU8" s="516"/>
      <c r="KPV8" s="232" t="s">
        <v>665</v>
      </c>
      <c r="KPW8" s="232" t="s">
        <v>1440</v>
      </c>
      <c r="KPX8" s="516"/>
      <c r="KPY8" s="516"/>
      <c r="KPZ8" s="516"/>
      <c r="KQA8" s="232" t="s">
        <v>665</v>
      </c>
      <c r="KQB8" s="232" t="s">
        <v>1440</v>
      </c>
      <c r="KQC8" s="516"/>
      <c r="KQD8" s="516"/>
      <c r="KQE8" s="516"/>
      <c r="KQF8" s="232" t="s">
        <v>665</v>
      </c>
      <c r="KQG8" s="232" t="s">
        <v>1440</v>
      </c>
      <c r="KQH8" s="516"/>
      <c r="KQI8" s="516"/>
      <c r="KQJ8" s="516"/>
      <c r="KQK8" s="232" t="s">
        <v>665</v>
      </c>
      <c r="KQL8" s="232" t="s">
        <v>1440</v>
      </c>
      <c r="KQM8" s="516"/>
      <c r="KQN8" s="516"/>
      <c r="KQO8" s="516"/>
      <c r="KQP8" s="232" t="s">
        <v>665</v>
      </c>
      <c r="KQQ8" s="232" t="s">
        <v>1440</v>
      </c>
      <c r="KQR8" s="516"/>
      <c r="KQS8" s="516"/>
      <c r="KQT8" s="516"/>
      <c r="KQU8" s="232" t="s">
        <v>665</v>
      </c>
      <c r="KQV8" s="232" t="s">
        <v>1440</v>
      </c>
      <c r="KQW8" s="516"/>
      <c r="KQX8" s="516"/>
      <c r="KQY8" s="516"/>
      <c r="KQZ8" s="232" t="s">
        <v>665</v>
      </c>
      <c r="KRA8" s="232" t="s">
        <v>1440</v>
      </c>
      <c r="KRB8" s="516"/>
      <c r="KRC8" s="516"/>
      <c r="KRD8" s="516"/>
      <c r="KRE8" s="232" t="s">
        <v>665</v>
      </c>
      <c r="KRF8" s="232" t="s">
        <v>1440</v>
      </c>
      <c r="KRG8" s="516"/>
      <c r="KRH8" s="516"/>
      <c r="KRI8" s="516"/>
      <c r="KRJ8" s="232" t="s">
        <v>665</v>
      </c>
      <c r="KRK8" s="232" t="s">
        <v>1440</v>
      </c>
      <c r="KRL8" s="516"/>
      <c r="KRM8" s="516"/>
      <c r="KRN8" s="516"/>
      <c r="KRO8" s="232" t="s">
        <v>665</v>
      </c>
      <c r="KRP8" s="232" t="s">
        <v>1440</v>
      </c>
      <c r="KRQ8" s="516"/>
      <c r="KRR8" s="516"/>
      <c r="KRS8" s="516"/>
      <c r="KRT8" s="232" t="s">
        <v>665</v>
      </c>
      <c r="KRU8" s="232" t="s">
        <v>1440</v>
      </c>
      <c r="KRV8" s="516"/>
      <c r="KRW8" s="516"/>
      <c r="KRX8" s="516"/>
      <c r="KRY8" s="232" t="s">
        <v>665</v>
      </c>
      <c r="KRZ8" s="232" t="s">
        <v>1440</v>
      </c>
      <c r="KSA8" s="516"/>
      <c r="KSB8" s="516"/>
      <c r="KSC8" s="516"/>
      <c r="KSD8" s="232" t="s">
        <v>665</v>
      </c>
      <c r="KSE8" s="232" t="s">
        <v>1440</v>
      </c>
      <c r="KSF8" s="516"/>
      <c r="KSG8" s="516"/>
      <c r="KSH8" s="516"/>
      <c r="KSI8" s="232" t="s">
        <v>665</v>
      </c>
      <c r="KSJ8" s="232" t="s">
        <v>1440</v>
      </c>
      <c r="KSK8" s="516"/>
      <c r="KSL8" s="516"/>
      <c r="KSM8" s="516"/>
      <c r="KSN8" s="232" t="s">
        <v>665</v>
      </c>
      <c r="KSO8" s="232" t="s">
        <v>1440</v>
      </c>
      <c r="KSP8" s="516"/>
      <c r="KSQ8" s="516"/>
      <c r="KSR8" s="516"/>
      <c r="KSS8" s="232" t="s">
        <v>665</v>
      </c>
      <c r="KST8" s="232" t="s">
        <v>1440</v>
      </c>
      <c r="KSU8" s="516"/>
      <c r="KSV8" s="516"/>
      <c r="KSW8" s="516"/>
      <c r="KSX8" s="232" t="s">
        <v>665</v>
      </c>
      <c r="KSY8" s="232" t="s">
        <v>1440</v>
      </c>
      <c r="KSZ8" s="516"/>
      <c r="KTA8" s="516"/>
      <c r="KTB8" s="516"/>
      <c r="KTC8" s="232" t="s">
        <v>665</v>
      </c>
      <c r="KTD8" s="232" t="s">
        <v>1440</v>
      </c>
      <c r="KTE8" s="516"/>
      <c r="KTF8" s="516"/>
      <c r="KTG8" s="516"/>
      <c r="KTH8" s="232" t="s">
        <v>665</v>
      </c>
      <c r="KTI8" s="232" t="s">
        <v>1440</v>
      </c>
      <c r="KTJ8" s="516"/>
      <c r="KTK8" s="516"/>
      <c r="KTL8" s="516"/>
      <c r="KTM8" s="232" t="s">
        <v>665</v>
      </c>
      <c r="KTN8" s="232" t="s">
        <v>1440</v>
      </c>
      <c r="KTO8" s="516"/>
      <c r="KTP8" s="516"/>
      <c r="KTQ8" s="516"/>
      <c r="KTR8" s="232" t="s">
        <v>665</v>
      </c>
      <c r="KTS8" s="232" t="s">
        <v>1440</v>
      </c>
      <c r="KTT8" s="516"/>
      <c r="KTU8" s="516"/>
      <c r="KTV8" s="516"/>
      <c r="KTW8" s="232" t="s">
        <v>665</v>
      </c>
      <c r="KTX8" s="232" t="s">
        <v>1440</v>
      </c>
      <c r="KTY8" s="516"/>
      <c r="KTZ8" s="516"/>
      <c r="KUA8" s="516"/>
      <c r="KUB8" s="232" t="s">
        <v>665</v>
      </c>
      <c r="KUC8" s="232" t="s">
        <v>1440</v>
      </c>
      <c r="KUD8" s="516"/>
      <c r="KUE8" s="516"/>
      <c r="KUF8" s="516"/>
      <c r="KUG8" s="232" t="s">
        <v>665</v>
      </c>
      <c r="KUH8" s="232" t="s">
        <v>1440</v>
      </c>
      <c r="KUI8" s="516"/>
      <c r="KUJ8" s="516"/>
      <c r="KUK8" s="516"/>
      <c r="KUL8" s="232" t="s">
        <v>665</v>
      </c>
      <c r="KUM8" s="232" t="s">
        <v>1440</v>
      </c>
      <c r="KUN8" s="516"/>
      <c r="KUO8" s="516"/>
      <c r="KUP8" s="516"/>
      <c r="KUQ8" s="232" t="s">
        <v>665</v>
      </c>
      <c r="KUR8" s="232" t="s">
        <v>1440</v>
      </c>
      <c r="KUS8" s="516"/>
      <c r="KUT8" s="516"/>
      <c r="KUU8" s="516"/>
      <c r="KUV8" s="232" t="s">
        <v>665</v>
      </c>
      <c r="KUW8" s="232" t="s">
        <v>1440</v>
      </c>
      <c r="KUX8" s="516"/>
      <c r="KUY8" s="516"/>
      <c r="KUZ8" s="516"/>
      <c r="KVA8" s="232" t="s">
        <v>665</v>
      </c>
      <c r="KVB8" s="232" t="s">
        <v>1440</v>
      </c>
      <c r="KVC8" s="516"/>
      <c r="KVD8" s="516"/>
      <c r="KVE8" s="516"/>
      <c r="KVF8" s="232" t="s">
        <v>665</v>
      </c>
      <c r="KVG8" s="232" t="s">
        <v>1440</v>
      </c>
      <c r="KVH8" s="516"/>
      <c r="KVI8" s="516"/>
      <c r="KVJ8" s="516"/>
      <c r="KVK8" s="232" t="s">
        <v>665</v>
      </c>
      <c r="KVL8" s="232" t="s">
        <v>1440</v>
      </c>
      <c r="KVM8" s="516"/>
      <c r="KVN8" s="516"/>
      <c r="KVO8" s="516"/>
      <c r="KVP8" s="232" t="s">
        <v>665</v>
      </c>
      <c r="KVQ8" s="232" t="s">
        <v>1440</v>
      </c>
      <c r="KVR8" s="516"/>
      <c r="KVS8" s="516"/>
      <c r="KVT8" s="516"/>
      <c r="KVU8" s="232" t="s">
        <v>665</v>
      </c>
      <c r="KVV8" s="232" t="s">
        <v>1440</v>
      </c>
      <c r="KVW8" s="516"/>
      <c r="KVX8" s="516"/>
      <c r="KVY8" s="516"/>
      <c r="KVZ8" s="232" t="s">
        <v>665</v>
      </c>
      <c r="KWA8" s="232" t="s">
        <v>1440</v>
      </c>
      <c r="KWB8" s="516"/>
      <c r="KWC8" s="516"/>
      <c r="KWD8" s="516"/>
      <c r="KWE8" s="232" t="s">
        <v>665</v>
      </c>
      <c r="KWF8" s="232" t="s">
        <v>1440</v>
      </c>
      <c r="KWG8" s="516"/>
      <c r="KWH8" s="516"/>
      <c r="KWI8" s="516"/>
      <c r="KWJ8" s="232" t="s">
        <v>665</v>
      </c>
      <c r="KWK8" s="232" t="s">
        <v>1440</v>
      </c>
      <c r="KWL8" s="516"/>
      <c r="KWM8" s="516"/>
      <c r="KWN8" s="516"/>
      <c r="KWO8" s="232" t="s">
        <v>665</v>
      </c>
      <c r="KWP8" s="232" t="s">
        <v>1440</v>
      </c>
      <c r="KWQ8" s="516"/>
      <c r="KWR8" s="516"/>
      <c r="KWS8" s="516"/>
      <c r="KWT8" s="232" t="s">
        <v>665</v>
      </c>
      <c r="KWU8" s="232" t="s">
        <v>1440</v>
      </c>
      <c r="KWV8" s="516"/>
      <c r="KWW8" s="516"/>
      <c r="KWX8" s="516"/>
      <c r="KWY8" s="232" t="s">
        <v>665</v>
      </c>
      <c r="KWZ8" s="232" t="s">
        <v>1440</v>
      </c>
      <c r="KXA8" s="516"/>
      <c r="KXB8" s="516"/>
      <c r="KXC8" s="516"/>
      <c r="KXD8" s="232" t="s">
        <v>665</v>
      </c>
      <c r="KXE8" s="232" t="s">
        <v>1440</v>
      </c>
      <c r="KXF8" s="516"/>
      <c r="KXG8" s="516"/>
      <c r="KXH8" s="516"/>
      <c r="KXI8" s="232" t="s">
        <v>665</v>
      </c>
      <c r="KXJ8" s="232" t="s">
        <v>1440</v>
      </c>
      <c r="KXK8" s="516"/>
      <c r="KXL8" s="516"/>
      <c r="KXM8" s="516"/>
      <c r="KXN8" s="232" t="s">
        <v>665</v>
      </c>
      <c r="KXO8" s="232" t="s">
        <v>1440</v>
      </c>
      <c r="KXP8" s="516"/>
      <c r="KXQ8" s="516"/>
      <c r="KXR8" s="516"/>
      <c r="KXS8" s="232" t="s">
        <v>665</v>
      </c>
      <c r="KXT8" s="232" t="s">
        <v>1440</v>
      </c>
      <c r="KXU8" s="516"/>
      <c r="KXV8" s="516"/>
      <c r="KXW8" s="516"/>
      <c r="KXX8" s="232" t="s">
        <v>665</v>
      </c>
      <c r="KXY8" s="232" t="s">
        <v>1440</v>
      </c>
      <c r="KXZ8" s="516"/>
      <c r="KYA8" s="516"/>
      <c r="KYB8" s="516"/>
      <c r="KYC8" s="232" t="s">
        <v>665</v>
      </c>
      <c r="KYD8" s="232" t="s">
        <v>1440</v>
      </c>
      <c r="KYE8" s="516"/>
      <c r="KYF8" s="516"/>
      <c r="KYG8" s="516"/>
      <c r="KYH8" s="232" t="s">
        <v>665</v>
      </c>
      <c r="KYI8" s="232" t="s">
        <v>1440</v>
      </c>
      <c r="KYJ8" s="516"/>
      <c r="KYK8" s="516"/>
      <c r="KYL8" s="516"/>
      <c r="KYM8" s="232" t="s">
        <v>665</v>
      </c>
      <c r="KYN8" s="232" t="s">
        <v>1440</v>
      </c>
      <c r="KYO8" s="516"/>
      <c r="KYP8" s="516"/>
      <c r="KYQ8" s="516"/>
      <c r="KYR8" s="232" t="s">
        <v>665</v>
      </c>
      <c r="KYS8" s="232" t="s">
        <v>1440</v>
      </c>
      <c r="KYT8" s="516"/>
      <c r="KYU8" s="516"/>
      <c r="KYV8" s="516"/>
      <c r="KYW8" s="232" t="s">
        <v>665</v>
      </c>
      <c r="KYX8" s="232" t="s">
        <v>1440</v>
      </c>
      <c r="KYY8" s="516"/>
      <c r="KYZ8" s="516"/>
      <c r="KZA8" s="516"/>
      <c r="KZB8" s="232" t="s">
        <v>665</v>
      </c>
      <c r="KZC8" s="232" t="s">
        <v>1440</v>
      </c>
      <c r="KZD8" s="516"/>
      <c r="KZE8" s="516"/>
      <c r="KZF8" s="516"/>
      <c r="KZG8" s="232" t="s">
        <v>665</v>
      </c>
      <c r="KZH8" s="232" t="s">
        <v>1440</v>
      </c>
      <c r="KZI8" s="516"/>
      <c r="KZJ8" s="516"/>
      <c r="KZK8" s="516"/>
      <c r="KZL8" s="232" t="s">
        <v>665</v>
      </c>
      <c r="KZM8" s="232" t="s">
        <v>1440</v>
      </c>
      <c r="KZN8" s="516"/>
      <c r="KZO8" s="516"/>
      <c r="KZP8" s="516"/>
      <c r="KZQ8" s="232" t="s">
        <v>665</v>
      </c>
      <c r="KZR8" s="232" t="s">
        <v>1440</v>
      </c>
      <c r="KZS8" s="516"/>
      <c r="KZT8" s="516"/>
      <c r="KZU8" s="516"/>
      <c r="KZV8" s="232" t="s">
        <v>665</v>
      </c>
      <c r="KZW8" s="232" t="s">
        <v>1440</v>
      </c>
      <c r="KZX8" s="516"/>
      <c r="KZY8" s="516"/>
      <c r="KZZ8" s="516"/>
      <c r="LAA8" s="232" t="s">
        <v>665</v>
      </c>
      <c r="LAB8" s="232" t="s">
        <v>1440</v>
      </c>
      <c r="LAC8" s="516"/>
      <c r="LAD8" s="516"/>
      <c r="LAE8" s="516"/>
      <c r="LAF8" s="232" t="s">
        <v>665</v>
      </c>
      <c r="LAG8" s="232" t="s">
        <v>1440</v>
      </c>
      <c r="LAH8" s="516"/>
      <c r="LAI8" s="516"/>
      <c r="LAJ8" s="516"/>
      <c r="LAK8" s="232" t="s">
        <v>665</v>
      </c>
      <c r="LAL8" s="232" t="s">
        <v>1440</v>
      </c>
      <c r="LAM8" s="516"/>
      <c r="LAN8" s="516"/>
      <c r="LAO8" s="516"/>
      <c r="LAP8" s="232" t="s">
        <v>665</v>
      </c>
      <c r="LAQ8" s="232" t="s">
        <v>1440</v>
      </c>
      <c r="LAR8" s="516"/>
      <c r="LAS8" s="516"/>
      <c r="LAT8" s="516"/>
      <c r="LAU8" s="232" t="s">
        <v>665</v>
      </c>
      <c r="LAV8" s="232" t="s">
        <v>1440</v>
      </c>
      <c r="LAW8" s="516"/>
      <c r="LAX8" s="516"/>
      <c r="LAY8" s="516"/>
      <c r="LAZ8" s="232" t="s">
        <v>665</v>
      </c>
      <c r="LBA8" s="232" t="s">
        <v>1440</v>
      </c>
      <c r="LBB8" s="516"/>
      <c r="LBC8" s="516"/>
      <c r="LBD8" s="516"/>
      <c r="LBE8" s="232" t="s">
        <v>665</v>
      </c>
      <c r="LBF8" s="232" t="s">
        <v>1440</v>
      </c>
      <c r="LBG8" s="516"/>
      <c r="LBH8" s="516"/>
      <c r="LBI8" s="516"/>
      <c r="LBJ8" s="232" t="s">
        <v>665</v>
      </c>
      <c r="LBK8" s="232" t="s">
        <v>1440</v>
      </c>
      <c r="LBL8" s="516"/>
      <c r="LBM8" s="516"/>
      <c r="LBN8" s="516"/>
      <c r="LBO8" s="232" t="s">
        <v>665</v>
      </c>
      <c r="LBP8" s="232" t="s">
        <v>1440</v>
      </c>
      <c r="LBQ8" s="516"/>
      <c r="LBR8" s="516"/>
      <c r="LBS8" s="516"/>
      <c r="LBT8" s="232" t="s">
        <v>665</v>
      </c>
      <c r="LBU8" s="232" t="s">
        <v>1440</v>
      </c>
      <c r="LBV8" s="516"/>
      <c r="LBW8" s="516"/>
      <c r="LBX8" s="516"/>
      <c r="LBY8" s="232" t="s">
        <v>665</v>
      </c>
      <c r="LBZ8" s="232" t="s">
        <v>1440</v>
      </c>
      <c r="LCA8" s="516"/>
      <c r="LCB8" s="516"/>
      <c r="LCC8" s="516"/>
      <c r="LCD8" s="232" t="s">
        <v>665</v>
      </c>
      <c r="LCE8" s="232" t="s">
        <v>1440</v>
      </c>
      <c r="LCF8" s="516"/>
      <c r="LCG8" s="516"/>
      <c r="LCH8" s="516"/>
      <c r="LCI8" s="232" t="s">
        <v>665</v>
      </c>
      <c r="LCJ8" s="232" t="s">
        <v>1440</v>
      </c>
      <c r="LCK8" s="516"/>
      <c r="LCL8" s="516"/>
      <c r="LCM8" s="516"/>
      <c r="LCN8" s="232" t="s">
        <v>665</v>
      </c>
      <c r="LCO8" s="232" t="s">
        <v>1440</v>
      </c>
      <c r="LCP8" s="516"/>
      <c r="LCQ8" s="516"/>
      <c r="LCR8" s="516"/>
      <c r="LCS8" s="232" t="s">
        <v>665</v>
      </c>
      <c r="LCT8" s="232" t="s">
        <v>1440</v>
      </c>
      <c r="LCU8" s="516"/>
      <c r="LCV8" s="516"/>
      <c r="LCW8" s="516"/>
      <c r="LCX8" s="232" t="s">
        <v>665</v>
      </c>
      <c r="LCY8" s="232" t="s">
        <v>1440</v>
      </c>
      <c r="LCZ8" s="516"/>
      <c r="LDA8" s="516"/>
      <c r="LDB8" s="516"/>
      <c r="LDC8" s="232" t="s">
        <v>665</v>
      </c>
      <c r="LDD8" s="232" t="s">
        <v>1440</v>
      </c>
      <c r="LDE8" s="516"/>
      <c r="LDF8" s="516"/>
      <c r="LDG8" s="516"/>
      <c r="LDH8" s="232" t="s">
        <v>665</v>
      </c>
      <c r="LDI8" s="232" t="s">
        <v>1440</v>
      </c>
      <c r="LDJ8" s="516"/>
      <c r="LDK8" s="516"/>
      <c r="LDL8" s="516"/>
      <c r="LDM8" s="232" t="s">
        <v>665</v>
      </c>
      <c r="LDN8" s="232" t="s">
        <v>1440</v>
      </c>
      <c r="LDO8" s="516"/>
      <c r="LDP8" s="516"/>
      <c r="LDQ8" s="516"/>
      <c r="LDR8" s="232" t="s">
        <v>665</v>
      </c>
      <c r="LDS8" s="232" t="s">
        <v>1440</v>
      </c>
      <c r="LDT8" s="516"/>
      <c r="LDU8" s="516"/>
      <c r="LDV8" s="516"/>
      <c r="LDW8" s="232" t="s">
        <v>665</v>
      </c>
      <c r="LDX8" s="232" t="s">
        <v>1440</v>
      </c>
      <c r="LDY8" s="516"/>
      <c r="LDZ8" s="516"/>
      <c r="LEA8" s="516"/>
      <c r="LEB8" s="232" t="s">
        <v>665</v>
      </c>
      <c r="LEC8" s="232" t="s">
        <v>1440</v>
      </c>
      <c r="LED8" s="516"/>
      <c r="LEE8" s="516"/>
      <c r="LEF8" s="516"/>
      <c r="LEG8" s="232" t="s">
        <v>665</v>
      </c>
      <c r="LEH8" s="232" t="s">
        <v>1440</v>
      </c>
      <c r="LEI8" s="516"/>
      <c r="LEJ8" s="516"/>
      <c r="LEK8" s="516"/>
      <c r="LEL8" s="232" t="s">
        <v>665</v>
      </c>
      <c r="LEM8" s="232" t="s">
        <v>1440</v>
      </c>
      <c r="LEN8" s="516"/>
      <c r="LEO8" s="516"/>
      <c r="LEP8" s="516"/>
      <c r="LEQ8" s="232" t="s">
        <v>665</v>
      </c>
      <c r="LER8" s="232" t="s">
        <v>1440</v>
      </c>
      <c r="LES8" s="516"/>
      <c r="LET8" s="516"/>
      <c r="LEU8" s="516"/>
      <c r="LEV8" s="232" t="s">
        <v>665</v>
      </c>
      <c r="LEW8" s="232" t="s">
        <v>1440</v>
      </c>
      <c r="LEX8" s="516"/>
      <c r="LEY8" s="516"/>
      <c r="LEZ8" s="516"/>
      <c r="LFA8" s="232" t="s">
        <v>665</v>
      </c>
      <c r="LFB8" s="232" t="s">
        <v>1440</v>
      </c>
      <c r="LFC8" s="516"/>
      <c r="LFD8" s="516"/>
      <c r="LFE8" s="516"/>
      <c r="LFF8" s="232" t="s">
        <v>665</v>
      </c>
      <c r="LFG8" s="232" t="s">
        <v>1440</v>
      </c>
      <c r="LFH8" s="516"/>
      <c r="LFI8" s="516"/>
      <c r="LFJ8" s="516"/>
      <c r="LFK8" s="232" t="s">
        <v>665</v>
      </c>
      <c r="LFL8" s="232" t="s">
        <v>1440</v>
      </c>
      <c r="LFM8" s="516"/>
      <c r="LFN8" s="516"/>
      <c r="LFO8" s="516"/>
      <c r="LFP8" s="232" t="s">
        <v>665</v>
      </c>
      <c r="LFQ8" s="232" t="s">
        <v>1440</v>
      </c>
      <c r="LFR8" s="516"/>
      <c r="LFS8" s="516"/>
      <c r="LFT8" s="516"/>
      <c r="LFU8" s="232" t="s">
        <v>665</v>
      </c>
      <c r="LFV8" s="232" t="s">
        <v>1440</v>
      </c>
      <c r="LFW8" s="516"/>
      <c r="LFX8" s="516"/>
      <c r="LFY8" s="516"/>
      <c r="LFZ8" s="232" t="s">
        <v>665</v>
      </c>
      <c r="LGA8" s="232" t="s">
        <v>1440</v>
      </c>
      <c r="LGB8" s="516"/>
      <c r="LGC8" s="516"/>
      <c r="LGD8" s="516"/>
      <c r="LGE8" s="232" t="s">
        <v>665</v>
      </c>
      <c r="LGF8" s="232" t="s">
        <v>1440</v>
      </c>
      <c r="LGG8" s="516"/>
      <c r="LGH8" s="516"/>
      <c r="LGI8" s="516"/>
      <c r="LGJ8" s="232" t="s">
        <v>665</v>
      </c>
      <c r="LGK8" s="232" t="s">
        <v>1440</v>
      </c>
      <c r="LGL8" s="516"/>
      <c r="LGM8" s="516"/>
      <c r="LGN8" s="516"/>
      <c r="LGO8" s="232" t="s">
        <v>665</v>
      </c>
      <c r="LGP8" s="232" t="s">
        <v>1440</v>
      </c>
      <c r="LGQ8" s="516"/>
      <c r="LGR8" s="516"/>
      <c r="LGS8" s="516"/>
      <c r="LGT8" s="232" t="s">
        <v>665</v>
      </c>
      <c r="LGU8" s="232" t="s">
        <v>1440</v>
      </c>
      <c r="LGV8" s="516"/>
      <c r="LGW8" s="516"/>
      <c r="LGX8" s="516"/>
      <c r="LGY8" s="232" t="s">
        <v>665</v>
      </c>
      <c r="LGZ8" s="232" t="s">
        <v>1440</v>
      </c>
      <c r="LHA8" s="516"/>
      <c r="LHB8" s="516"/>
      <c r="LHC8" s="516"/>
      <c r="LHD8" s="232" t="s">
        <v>665</v>
      </c>
      <c r="LHE8" s="232" t="s">
        <v>1440</v>
      </c>
      <c r="LHF8" s="516"/>
      <c r="LHG8" s="516"/>
      <c r="LHH8" s="516"/>
      <c r="LHI8" s="232" t="s">
        <v>665</v>
      </c>
      <c r="LHJ8" s="232" t="s">
        <v>1440</v>
      </c>
      <c r="LHK8" s="516"/>
      <c r="LHL8" s="516"/>
      <c r="LHM8" s="516"/>
      <c r="LHN8" s="232" t="s">
        <v>665</v>
      </c>
      <c r="LHO8" s="232" t="s">
        <v>1440</v>
      </c>
      <c r="LHP8" s="516"/>
      <c r="LHQ8" s="516"/>
      <c r="LHR8" s="516"/>
      <c r="LHS8" s="232" t="s">
        <v>665</v>
      </c>
      <c r="LHT8" s="232" t="s">
        <v>1440</v>
      </c>
      <c r="LHU8" s="516"/>
      <c r="LHV8" s="516"/>
      <c r="LHW8" s="516"/>
      <c r="LHX8" s="232" t="s">
        <v>665</v>
      </c>
      <c r="LHY8" s="232" t="s">
        <v>1440</v>
      </c>
      <c r="LHZ8" s="516"/>
      <c r="LIA8" s="516"/>
      <c r="LIB8" s="516"/>
      <c r="LIC8" s="232" t="s">
        <v>665</v>
      </c>
      <c r="LID8" s="232" t="s">
        <v>1440</v>
      </c>
      <c r="LIE8" s="516"/>
      <c r="LIF8" s="516"/>
      <c r="LIG8" s="516"/>
      <c r="LIH8" s="232" t="s">
        <v>665</v>
      </c>
      <c r="LII8" s="232" t="s">
        <v>1440</v>
      </c>
      <c r="LIJ8" s="516"/>
      <c r="LIK8" s="516"/>
      <c r="LIL8" s="516"/>
      <c r="LIM8" s="232" t="s">
        <v>665</v>
      </c>
      <c r="LIN8" s="232" t="s">
        <v>1440</v>
      </c>
      <c r="LIO8" s="516"/>
      <c r="LIP8" s="516"/>
      <c r="LIQ8" s="516"/>
      <c r="LIR8" s="232" t="s">
        <v>665</v>
      </c>
      <c r="LIS8" s="232" t="s">
        <v>1440</v>
      </c>
      <c r="LIT8" s="516"/>
      <c r="LIU8" s="516"/>
      <c r="LIV8" s="516"/>
      <c r="LIW8" s="232" t="s">
        <v>665</v>
      </c>
      <c r="LIX8" s="232" t="s">
        <v>1440</v>
      </c>
      <c r="LIY8" s="516"/>
      <c r="LIZ8" s="516"/>
      <c r="LJA8" s="516"/>
      <c r="LJB8" s="232" t="s">
        <v>665</v>
      </c>
      <c r="LJC8" s="232" t="s">
        <v>1440</v>
      </c>
      <c r="LJD8" s="516"/>
      <c r="LJE8" s="516"/>
      <c r="LJF8" s="516"/>
      <c r="LJG8" s="232" t="s">
        <v>665</v>
      </c>
      <c r="LJH8" s="232" t="s">
        <v>1440</v>
      </c>
      <c r="LJI8" s="516"/>
      <c r="LJJ8" s="516"/>
      <c r="LJK8" s="516"/>
      <c r="LJL8" s="232" t="s">
        <v>665</v>
      </c>
      <c r="LJM8" s="232" t="s">
        <v>1440</v>
      </c>
      <c r="LJN8" s="516"/>
      <c r="LJO8" s="516"/>
      <c r="LJP8" s="516"/>
      <c r="LJQ8" s="232" t="s">
        <v>665</v>
      </c>
      <c r="LJR8" s="232" t="s">
        <v>1440</v>
      </c>
      <c r="LJS8" s="516"/>
      <c r="LJT8" s="516"/>
      <c r="LJU8" s="516"/>
      <c r="LJV8" s="232" t="s">
        <v>665</v>
      </c>
      <c r="LJW8" s="232" t="s">
        <v>1440</v>
      </c>
      <c r="LJX8" s="516"/>
      <c r="LJY8" s="516"/>
      <c r="LJZ8" s="516"/>
      <c r="LKA8" s="232" t="s">
        <v>665</v>
      </c>
      <c r="LKB8" s="232" t="s">
        <v>1440</v>
      </c>
      <c r="LKC8" s="516"/>
      <c r="LKD8" s="516"/>
      <c r="LKE8" s="516"/>
      <c r="LKF8" s="232" t="s">
        <v>665</v>
      </c>
      <c r="LKG8" s="232" t="s">
        <v>1440</v>
      </c>
      <c r="LKH8" s="516"/>
      <c r="LKI8" s="516"/>
      <c r="LKJ8" s="516"/>
      <c r="LKK8" s="232" t="s">
        <v>665</v>
      </c>
      <c r="LKL8" s="232" t="s">
        <v>1440</v>
      </c>
      <c r="LKM8" s="516"/>
      <c r="LKN8" s="516"/>
      <c r="LKO8" s="516"/>
      <c r="LKP8" s="232" t="s">
        <v>665</v>
      </c>
      <c r="LKQ8" s="232" t="s">
        <v>1440</v>
      </c>
      <c r="LKR8" s="516"/>
      <c r="LKS8" s="516"/>
      <c r="LKT8" s="516"/>
      <c r="LKU8" s="232" t="s">
        <v>665</v>
      </c>
      <c r="LKV8" s="232" t="s">
        <v>1440</v>
      </c>
      <c r="LKW8" s="516"/>
      <c r="LKX8" s="516"/>
      <c r="LKY8" s="516"/>
      <c r="LKZ8" s="232" t="s">
        <v>665</v>
      </c>
      <c r="LLA8" s="232" t="s">
        <v>1440</v>
      </c>
      <c r="LLB8" s="516"/>
      <c r="LLC8" s="516"/>
      <c r="LLD8" s="516"/>
      <c r="LLE8" s="232" t="s">
        <v>665</v>
      </c>
      <c r="LLF8" s="232" t="s">
        <v>1440</v>
      </c>
      <c r="LLG8" s="516"/>
      <c r="LLH8" s="516"/>
      <c r="LLI8" s="516"/>
      <c r="LLJ8" s="232" t="s">
        <v>665</v>
      </c>
      <c r="LLK8" s="232" t="s">
        <v>1440</v>
      </c>
      <c r="LLL8" s="516"/>
      <c r="LLM8" s="516"/>
      <c r="LLN8" s="516"/>
      <c r="LLO8" s="232" t="s">
        <v>665</v>
      </c>
      <c r="LLP8" s="232" t="s">
        <v>1440</v>
      </c>
      <c r="LLQ8" s="516"/>
      <c r="LLR8" s="516"/>
      <c r="LLS8" s="516"/>
      <c r="LLT8" s="232" t="s">
        <v>665</v>
      </c>
      <c r="LLU8" s="232" t="s">
        <v>1440</v>
      </c>
      <c r="LLV8" s="516"/>
      <c r="LLW8" s="516"/>
      <c r="LLX8" s="516"/>
      <c r="LLY8" s="232" t="s">
        <v>665</v>
      </c>
      <c r="LLZ8" s="232" t="s">
        <v>1440</v>
      </c>
      <c r="LMA8" s="516"/>
      <c r="LMB8" s="516"/>
      <c r="LMC8" s="516"/>
      <c r="LMD8" s="232" t="s">
        <v>665</v>
      </c>
      <c r="LME8" s="232" t="s">
        <v>1440</v>
      </c>
      <c r="LMF8" s="516"/>
      <c r="LMG8" s="516"/>
      <c r="LMH8" s="516"/>
      <c r="LMI8" s="232" t="s">
        <v>665</v>
      </c>
      <c r="LMJ8" s="232" t="s">
        <v>1440</v>
      </c>
      <c r="LMK8" s="516"/>
      <c r="LML8" s="516"/>
      <c r="LMM8" s="516"/>
      <c r="LMN8" s="232" t="s">
        <v>665</v>
      </c>
      <c r="LMO8" s="232" t="s">
        <v>1440</v>
      </c>
      <c r="LMP8" s="516"/>
      <c r="LMQ8" s="516"/>
      <c r="LMR8" s="516"/>
      <c r="LMS8" s="232" t="s">
        <v>665</v>
      </c>
      <c r="LMT8" s="232" t="s">
        <v>1440</v>
      </c>
      <c r="LMU8" s="516"/>
      <c r="LMV8" s="516"/>
      <c r="LMW8" s="516"/>
      <c r="LMX8" s="232" t="s">
        <v>665</v>
      </c>
      <c r="LMY8" s="232" t="s">
        <v>1440</v>
      </c>
      <c r="LMZ8" s="516"/>
      <c r="LNA8" s="516"/>
      <c r="LNB8" s="516"/>
      <c r="LNC8" s="232" t="s">
        <v>665</v>
      </c>
      <c r="LND8" s="232" t="s">
        <v>1440</v>
      </c>
      <c r="LNE8" s="516"/>
      <c r="LNF8" s="516"/>
      <c r="LNG8" s="516"/>
      <c r="LNH8" s="232" t="s">
        <v>665</v>
      </c>
      <c r="LNI8" s="232" t="s">
        <v>1440</v>
      </c>
      <c r="LNJ8" s="516"/>
      <c r="LNK8" s="516"/>
      <c r="LNL8" s="516"/>
      <c r="LNM8" s="232" t="s">
        <v>665</v>
      </c>
      <c r="LNN8" s="232" t="s">
        <v>1440</v>
      </c>
      <c r="LNO8" s="516"/>
      <c r="LNP8" s="516"/>
      <c r="LNQ8" s="516"/>
      <c r="LNR8" s="232" t="s">
        <v>665</v>
      </c>
      <c r="LNS8" s="232" t="s">
        <v>1440</v>
      </c>
      <c r="LNT8" s="516"/>
      <c r="LNU8" s="516"/>
      <c r="LNV8" s="516"/>
      <c r="LNW8" s="232" t="s">
        <v>665</v>
      </c>
      <c r="LNX8" s="232" t="s">
        <v>1440</v>
      </c>
      <c r="LNY8" s="516"/>
      <c r="LNZ8" s="516"/>
      <c r="LOA8" s="516"/>
      <c r="LOB8" s="232" t="s">
        <v>665</v>
      </c>
      <c r="LOC8" s="232" t="s">
        <v>1440</v>
      </c>
      <c r="LOD8" s="516"/>
      <c r="LOE8" s="516"/>
      <c r="LOF8" s="516"/>
      <c r="LOG8" s="232" t="s">
        <v>665</v>
      </c>
      <c r="LOH8" s="232" t="s">
        <v>1440</v>
      </c>
      <c r="LOI8" s="516"/>
      <c r="LOJ8" s="516"/>
      <c r="LOK8" s="516"/>
      <c r="LOL8" s="232" t="s">
        <v>665</v>
      </c>
      <c r="LOM8" s="232" t="s">
        <v>1440</v>
      </c>
      <c r="LON8" s="516"/>
      <c r="LOO8" s="516"/>
      <c r="LOP8" s="516"/>
      <c r="LOQ8" s="232" t="s">
        <v>665</v>
      </c>
      <c r="LOR8" s="232" t="s">
        <v>1440</v>
      </c>
      <c r="LOS8" s="516"/>
      <c r="LOT8" s="516"/>
      <c r="LOU8" s="516"/>
      <c r="LOV8" s="232" t="s">
        <v>665</v>
      </c>
      <c r="LOW8" s="232" t="s">
        <v>1440</v>
      </c>
      <c r="LOX8" s="516"/>
      <c r="LOY8" s="516"/>
      <c r="LOZ8" s="516"/>
      <c r="LPA8" s="232" t="s">
        <v>665</v>
      </c>
      <c r="LPB8" s="232" t="s">
        <v>1440</v>
      </c>
      <c r="LPC8" s="516"/>
      <c r="LPD8" s="516"/>
      <c r="LPE8" s="516"/>
      <c r="LPF8" s="232" t="s">
        <v>665</v>
      </c>
      <c r="LPG8" s="232" t="s">
        <v>1440</v>
      </c>
      <c r="LPH8" s="516"/>
      <c r="LPI8" s="516"/>
      <c r="LPJ8" s="516"/>
      <c r="LPK8" s="232" t="s">
        <v>665</v>
      </c>
      <c r="LPL8" s="232" t="s">
        <v>1440</v>
      </c>
      <c r="LPM8" s="516"/>
      <c r="LPN8" s="516"/>
      <c r="LPO8" s="516"/>
      <c r="LPP8" s="232" t="s">
        <v>665</v>
      </c>
      <c r="LPQ8" s="232" t="s">
        <v>1440</v>
      </c>
      <c r="LPR8" s="516"/>
      <c r="LPS8" s="516"/>
      <c r="LPT8" s="516"/>
      <c r="LPU8" s="232" t="s">
        <v>665</v>
      </c>
      <c r="LPV8" s="232" t="s">
        <v>1440</v>
      </c>
      <c r="LPW8" s="516"/>
      <c r="LPX8" s="516"/>
      <c r="LPY8" s="516"/>
      <c r="LPZ8" s="232" t="s">
        <v>665</v>
      </c>
      <c r="LQA8" s="232" t="s">
        <v>1440</v>
      </c>
      <c r="LQB8" s="516"/>
      <c r="LQC8" s="516"/>
      <c r="LQD8" s="516"/>
      <c r="LQE8" s="232" t="s">
        <v>665</v>
      </c>
      <c r="LQF8" s="232" t="s">
        <v>1440</v>
      </c>
      <c r="LQG8" s="516"/>
      <c r="LQH8" s="516"/>
      <c r="LQI8" s="516"/>
      <c r="LQJ8" s="232" t="s">
        <v>665</v>
      </c>
      <c r="LQK8" s="232" t="s">
        <v>1440</v>
      </c>
      <c r="LQL8" s="516"/>
      <c r="LQM8" s="516"/>
      <c r="LQN8" s="516"/>
      <c r="LQO8" s="232" t="s">
        <v>665</v>
      </c>
      <c r="LQP8" s="232" t="s">
        <v>1440</v>
      </c>
      <c r="LQQ8" s="516"/>
      <c r="LQR8" s="516"/>
      <c r="LQS8" s="516"/>
      <c r="LQT8" s="232" t="s">
        <v>665</v>
      </c>
      <c r="LQU8" s="232" t="s">
        <v>1440</v>
      </c>
      <c r="LQV8" s="516"/>
      <c r="LQW8" s="516"/>
      <c r="LQX8" s="516"/>
      <c r="LQY8" s="232" t="s">
        <v>665</v>
      </c>
      <c r="LQZ8" s="232" t="s">
        <v>1440</v>
      </c>
      <c r="LRA8" s="516"/>
      <c r="LRB8" s="516"/>
      <c r="LRC8" s="516"/>
      <c r="LRD8" s="232" t="s">
        <v>665</v>
      </c>
      <c r="LRE8" s="232" t="s">
        <v>1440</v>
      </c>
      <c r="LRF8" s="516"/>
      <c r="LRG8" s="516"/>
      <c r="LRH8" s="516"/>
      <c r="LRI8" s="232" t="s">
        <v>665</v>
      </c>
      <c r="LRJ8" s="232" t="s">
        <v>1440</v>
      </c>
      <c r="LRK8" s="516"/>
      <c r="LRL8" s="516"/>
      <c r="LRM8" s="516"/>
      <c r="LRN8" s="232" t="s">
        <v>665</v>
      </c>
      <c r="LRO8" s="232" t="s">
        <v>1440</v>
      </c>
      <c r="LRP8" s="516"/>
      <c r="LRQ8" s="516"/>
      <c r="LRR8" s="516"/>
      <c r="LRS8" s="232" t="s">
        <v>665</v>
      </c>
      <c r="LRT8" s="232" t="s">
        <v>1440</v>
      </c>
      <c r="LRU8" s="516"/>
      <c r="LRV8" s="516"/>
      <c r="LRW8" s="516"/>
      <c r="LRX8" s="232" t="s">
        <v>665</v>
      </c>
      <c r="LRY8" s="232" t="s">
        <v>1440</v>
      </c>
      <c r="LRZ8" s="516"/>
      <c r="LSA8" s="516"/>
      <c r="LSB8" s="516"/>
      <c r="LSC8" s="232" t="s">
        <v>665</v>
      </c>
      <c r="LSD8" s="232" t="s">
        <v>1440</v>
      </c>
      <c r="LSE8" s="516"/>
      <c r="LSF8" s="516"/>
      <c r="LSG8" s="516"/>
      <c r="LSH8" s="232" t="s">
        <v>665</v>
      </c>
      <c r="LSI8" s="232" t="s">
        <v>1440</v>
      </c>
      <c r="LSJ8" s="516"/>
      <c r="LSK8" s="516"/>
      <c r="LSL8" s="516"/>
      <c r="LSM8" s="232" t="s">
        <v>665</v>
      </c>
      <c r="LSN8" s="232" t="s">
        <v>1440</v>
      </c>
      <c r="LSO8" s="516"/>
      <c r="LSP8" s="516"/>
      <c r="LSQ8" s="516"/>
      <c r="LSR8" s="232" t="s">
        <v>665</v>
      </c>
      <c r="LSS8" s="232" t="s">
        <v>1440</v>
      </c>
      <c r="LST8" s="516"/>
      <c r="LSU8" s="516"/>
      <c r="LSV8" s="516"/>
      <c r="LSW8" s="232" t="s">
        <v>665</v>
      </c>
      <c r="LSX8" s="232" t="s">
        <v>1440</v>
      </c>
      <c r="LSY8" s="516"/>
      <c r="LSZ8" s="516"/>
      <c r="LTA8" s="516"/>
      <c r="LTB8" s="232" t="s">
        <v>665</v>
      </c>
      <c r="LTC8" s="232" t="s">
        <v>1440</v>
      </c>
      <c r="LTD8" s="516"/>
      <c r="LTE8" s="516"/>
      <c r="LTF8" s="516"/>
      <c r="LTG8" s="232" t="s">
        <v>665</v>
      </c>
      <c r="LTH8" s="232" t="s">
        <v>1440</v>
      </c>
      <c r="LTI8" s="516"/>
      <c r="LTJ8" s="516"/>
      <c r="LTK8" s="516"/>
      <c r="LTL8" s="232" t="s">
        <v>665</v>
      </c>
      <c r="LTM8" s="232" t="s">
        <v>1440</v>
      </c>
      <c r="LTN8" s="516"/>
      <c r="LTO8" s="516"/>
      <c r="LTP8" s="516"/>
      <c r="LTQ8" s="232" t="s">
        <v>665</v>
      </c>
      <c r="LTR8" s="232" t="s">
        <v>1440</v>
      </c>
      <c r="LTS8" s="516"/>
      <c r="LTT8" s="516"/>
      <c r="LTU8" s="516"/>
      <c r="LTV8" s="232" t="s">
        <v>665</v>
      </c>
      <c r="LTW8" s="232" t="s">
        <v>1440</v>
      </c>
      <c r="LTX8" s="516"/>
      <c r="LTY8" s="516"/>
      <c r="LTZ8" s="516"/>
      <c r="LUA8" s="232" t="s">
        <v>665</v>
      </c>
      <c r="LUB8" s="232" t="s">
        <v>1440</v>
      </c>
      <c r="LUC8" s="516"/>
      <c r="LUD8" s="516"/>
      <c r="LUE8" s="516"/>
      <c r="LUF8" s="232" t="s">
        <v>665</v>
      </c>
      <c r="LUG8" s="232" t="s">
        <v>1440</v>
      </c>
      <c r="LUH8" s="516"/>
      <c r="LUI8" s="516"/>
      <c r="LUJ8" s="516"/>
      <c r="LUK8" s="232" t="s">
        <v>665</v>
      </c>
      <c r="LUL8" s="232" t="s">
        <v>1440</v>
      </c>
      <c r="LUM8" s="516"/>
      <c r="LUN8" s="516"/>
      <c r="LUO8" s="516"/>
      <c r="LUP8" s="232" t="s">
        <v>665</v>
      </c>
      <c r="LUQ8" s="232" t="s">
        <v>1440</v>
      </c>
      <c r="LUR8" s="516"/>
      <c r="LUS8" s="516"/>
      <c r="LUT8" s="516"/>
      <c r="LUU8" s="232" t="s">
        <v>665</v>
      </c>
      <c r="LUV8" s="232" t="s">
        <v>1440</v>
      </c>
      <c r="LUW8" s="516"/>
      <c r="LUX8" s="516"/>
      <c r="LUY8" s="516"/>
      <c r="LUZ8" s="232" t="s">
        <v>665</v>
      </c>
      <c r="LVA8" s="232" t="s">
        <v>1440</v>
      </c>
      <c r="LVB8" s="516"/>
      <c r="LVC8" s="516"/>
      <c r="LVD8" s="516"/>
      <c r="LVE8" s="232" t="s">
        <v>665</v>
      </c>
      <c r="LVF8" s="232" t="s">
        <v>1440</v>
      </c>
      <c r="LVG8" s="516"/>
      <c r="LVH8" s="516"/>
      <c r="LVI8" s="516"/>
      <c r="LVJ8" s="232" t="s">
        <v>665</v>
      </c>
      <c r="LVK8" s="232" t="s">
        <v>1440</v>
      </c>
      <c r="LVL8" s="516"/>
      <c r="LVM8" s="516"/>
      <c r="LVN8" s="516"/>
      <c r="LVO8" s="232" t="s">
        <v>665</v>
      </c>
      <c r="LVP8" s="232" t="s">
        <v>1440</v>
      </c>
      <c r="LVQ8" s="516"/>
      <c r="LVR8" s="516"/>
      <c r="LVS8" s="516"/>
      <c r="LVT8" s="232" t="s">
        <v>665</v>
      </c>
      <c r="LVU8" s="232" t="s">
        <v>1440</v>
      </c>
      <c r="LVV8" s="516"/>
      <c r="LVW8" s="516"/>
      <c r="LVX8" s="516"/>
      <c r="LVY8" s="232" t="s">
        <v>665</v>
      </c>
      <c r="LVZ8" s="232" t="s">
        <v>1440</v>
      </c>
      <c r="LWA8" s="516"/>
      <c r="LWB8" s="516"/>
      <c r="LWC8" s="516"/>
      <c r="LWD8" s="232" t="s">
        <v>665</v>
      </c>
      <c r="LWE8" s="232" t="s">
        <v>1440</v>
      </c>
      <c r="LWF8" s="516"/>
      <c r="LWG8" s="516"/>
      <c r="LWH8" s="516"/>
      <c r="LWI8" s="232" t="s">
        <v>665</v>
      </c>
      <c r="LWJ8" s="232" t="s">
        <v>1440</v>
      </c>
      <c r="LWK8" s="516"/>
      <c r="LWL8" s="516"/>
      <c r="LWM8" s="516"/>
      <c r="LWN8" s="232" t="s">
        <v>665</v>
      </c>
      <c r="LWO8" s="232" t="s">
        <v>1440</v>
      </c>
      <c r="LWP8" s="516"/>
      <c r="LWQ8" s="516"/>
      <c r="LWR8" s="516"/>
      <c r="LWS8" s="232" t="s">
        <v>665</v>
      </c>
      <c r="LWT8" s="232" t="s">
        <v>1440</v>
      </c>
      <c r="LWU8" s="516"/>
      <c r="LWV8" s="516"/>
      <c r="LWW8" s="516"/>
      <c r="LWX8" s="232" t="s">
        <v>665</v>
      </c>
      <c r="LWY8" s="232" t="s">
        <v>1440</v>
      </c>
      <c r="LWZ8" s="516"/>
      <c r="LXA8" s="516"/>
      <c r="LXB8" s="516"/>
      <c r="LXC8" s="232" t="s">
        <v>665</v>
      </c>
      <c r="LXD8" s="232" t="s">
        <v>1440</v>
      </c>
      <c r="LXE8" s="516"/>
      <c r="LXF8" s="516"/>
      <c r="LXG8" s="516"/>
      <c r="LXH8" s="232" t="s">
        <v>665</v>
      </c>
      <c r="LXI8" s="232" t="s">
        <v>1440</v>
      </c>
      <c r="LXJ8" s="516"/>
      <c r="LXK8" s="516"/>
      <c r="LXL8" s="516"/>
      <c r="LXM8" s="232" t="s">
        <v>665</v>
      </c>
      <c r="LXN8" s="232" t="s">
        <v>1440</v>
      </c>
      <c r="LXO8" s="516"/>
      <c r="LXP8" s="516"/>
      <c r="LXQ8" s="516"/>
      <c r="LXR8" s="232" t="s">
        <v>665</v>
      </c>
      <c r="LXS8" s="232" t="s">
        <v>1440</v>
      </c>
      <c r="LXT8" s="516"/>
      <c r="LXU8" s="516"/>
      <c r="LXV8" s="516"/>
      <c r="LXW8" s="232" t="s">
        <v>665</v>
      </c>
      <c r="LXX8" s="232" t="s">
        <v>1440</v>
      </c>
      <c r="LXY8" s="516"/>
      <c r="LXZ8" s="516"/>
      <c r="LYA8" s="516"/>
      <c r="LYB8" s="232" t="s">
        <v>665</v>
      </c>
      <c r="LYC8" s="232" t="s">
        <v>1440</v>
      </c>
      <c r="LYD8" s="516"/>
      <c r="LYE8" s="516"/>
      <c r="LYF8" s="516"/>
      <c r="LYG8" s="232" t="s">
        <v>665</v>
      </c>
      <c r="LYH8" s="232" t="s">
        <v>1440</v>
      </c>
      <c r="LYI8" s="516"/>
      <c r="LYJ8" s="516"/>
      <c r="LYK8" s="516"/>
      <c r="LYL8" s="232" t="s">
        <v>665</v>
      </c>
      <c r="LYM8" s="232" t="s">
        <v>1440</v>
      </c>
      <c r="LYN8" s="516"/>
      <c r="LYO8" s="516"/>
      <c r="LYP8" s="516"/>
      <c r="LYQ8" s="232" t="s">
        <v>665</v>
      </c>
      <c r="LYR8" s="232" t="s">
        <v>1440</v>
      </c>
      <c r="LYS8" s="516"/>
      <c r="LYT8" s="516"/>
      <c r="LYU8" s="516"/>
      <c r="LYV8" s="232" t="s">
        <v>665</v>
      </c>
      <c r="LYW8" s="232" t="s">
        <v>1440</v>
      </c>
      <c r="LYX8" s="516"/>
      <c r="LYY8" s="516"/>
      <c r="LYZ8" s="516"/>
      <c r="LZA8" s="232" t="s">
        <v>665</v>
      </c>
      <c r="LZB8" s="232" t="s">
        <v>1440</v>
      </c>
      <c r="LZC8" s="516"/>
      <c r="LZD8" s="516"/>
      <c r="LZE8" s="516"/>
      <c r="LZF8" s="232" t="s">
        <v>665</v>
      </c>
      <c r="LZG8" s="232" t="s">
        <v>1440</v>
      </c>
      <c r="LZH8" s="516"/>
      <c r="LZI8" s="516"/>
      <c r="LZJ8" s="516"/>
      <c r="LZK8" s="232" t="s">
        <v>665</v>
      </c>
      <c r="LZL8" s="232" t="s">
        <v>1440</v>
      </c>
      <c r="LZM8" s="516"/>
      <c r="LZN8" s="516"/>
      <c r="LZO8" s="516"/>
      <c r="LZP8" s="232" t="s">
        <v>665</v>
      </c>
      <c r="LZQ8" s="232" t="s">
        <v>1440</v>
      </c>
      <c r="LZR8" s="516"/>
      <c r="LZS8" s="516"/>
      <c r="LZT8" s="516"/>
      <c r="LZU8" s="232" t="s">
        <v>665</v>
      </c>
      <c r="LZV8" s="232" t="s">
        <v>1440</v>
      </c>
      <c r="LZW8" s="516"/>
      <c r="LZX8" s="516"/>
      <c r="LZY8" s="516"/>
      <c r="LZZ8" s="232" t="s">
        <v>665</v>
      </c>
      <c r="MAA8" s="232" t="s">
        <v>1440</v>
      </c>
      <c r="MAB8" s="516"/>
      <c r="MAC8" s="516"/>
      <c r="MAD8" s="516"/>
      <c r="MAE8" s="232" t="s">
        <v>665</v>
      </c>
      <c r="MAF8" s="232" t="s">
        <v>1440</v>
      </c>
      <c r="MAG8" s="516"/>
      <c r="MAH8" s="516"/>
      <c r="MAI8" s="516"/>
      <c r="MAJ8" s="232" t="s">
        <v>665</v>
      </c>
      <c r="MAK8" s="232" t="s">
        <v>1440</v>
      </c>
      <c r="MAL8" s="516"/>
      <c r="MAM8" s="516"/>
      <c r="MAN8" s="516"/>
      <c r="MAO8" s="232" t="s">
        <v>665</v>
      </c>
      <c r="MAP8" s="232" t="s">
        <v>1440</v>
      </c>
      <c r="MAQ8" s="516"/>
      <c r="MAR8" s="516"/>
      <c r="MAS8" s="516"/>
      <c r="MAT8" s="232" t="s">
        <v>665</v>
      </c>
      <c r="MAU8" s="232" t="s">
        <v>1440</v>
      </c>
      <c r="MAV8" s="516"/>
      <c r="MAW8" s="516"/>
      <c r="MAX8" s="516"/>
      <c r="MAY8" s="232" t="s">
        <v>665</v>
      </c>
      <c r="MAZ8" s="232" t="s">
        <v>1440</v>
      </c>
      <c r="MBA8" s="516"/>
      <c r="MBB8" s="516"/>
      <c r="MBC8" s="516"/>
      <c r="MBD8" s="232" t="s">
        <v>665</v>
      </c>
      <c r="MBE8" s="232" t="s">
        <v>1440</v>
      </c>
      <c r="MBF8" s="516"/>
      <c r="MBG8" s="516"/>
      <c r="MBH8" s="516"/>
      <c r="MBI8" s="232" t="s">
        <v>665</v>
      </c>
      <c r="MBJ8" s="232" t="s">
        <v>1440</v>
      </c>
      <c r="MBK8" s="516"/>
      <c r="MBL8" s="516"/>
      <c r="MBM8" s="516"/>
      <c r="MBN8" s="232" t="s">
        <v>665</v>
      </c>
      <c r="MBO8" s="232" t="s">
        <v>1440</v>
      </c>
      <c r="MBP8" s="516"/>
      <c r="MBQ8" s="516"/>
      <c r="MBR8" s="516"/>
      <c r="MBS8" s="232" t="s">
        <v>665</v>
      </c>
      <c r="MBT8" s="232" t="s">
        <v>1440</v>
      </c>
      <c r="MBU8" s="516"/>
      <c r="MBV8" s="516"/>
      <c r="MBW8" s="516"/>
      <c r="MBX8" s="232" t="s">
        <v>665</v>
      </c>
      <c r="MBY8" s="232" t="s">
        <v>1440</v>
      </c>
      <c r="MBZ8" s="516"/>
      <c r="MCA8" s="516"/>
      <c r="MCB8" s="516"/>
      <c r="MCC8" s="232" t="s">
        <v>665</v>
      </c>
      <c r="MCD8" s="232" t="s">
        <v>1440</v>
      </c>
      <c r="MCE8" s="516"/>
      <c r="MCF8" s="516"/>
      <c r="MCG8" s="516"/>
      <c r="MCH8" s="232" t="s">
        <v>665</v>
      </c>
      <c r="MCI8" s="232" t="s">
        <v>1440</v>
      </c>
      <c r="MCJ8" s="516"/>
      <c r="MCK8" s="516"/>
      <c r="MCL8" s="516"/>
      <c r="MCM8" s="232" t="s">
        <v>665</v>
      </c>
      <c r="MCN8" s="232" t="s">
        <v>1440</v>
      </c>
      <c r="MCO8" s="516"/>
      <c r="MCP8" s="516"/>
      <c r="MCQ8" s="516"/>
      <c r="MCR8" s="232" t="s">
        <v>665</v>
      </c>
      <c r="MCS8" s="232" t="s">
        <v>1440</v>
      </c>
      <c r="MCT8" s="516"/>
      <c r="MCU8" s="516"/>
      <c r="MCV8" s="516"/>
      <c r="MCW8" s="232" t="s">
        <v>665</v>
      </c>
      <c r="MCX8" s="232" t="s">
        <v>1440</v>
      </c>
      <c r="MCY8" s="516"/>
      <c r="MCZ8" s="516"/>
      <c r="MDA8" s="516"/>
      <c r="MDB8" s="232" t="s">
        <v>665</v>
      </c>
      <c r="MDC8" s="232" t="s">
        <v>1440</v>
      </c>
      <c r="MDD8" s="516"/>
      <c r="MDE8" s="516"/>
      <c r="MDF8" s="516"/>
      <c r="MDG8" s="232" t="s">
        <v>665</v>
      </c>
      <c r="MDH8" s="232" t="s">
        <v>1440</v>
      </c>
      <c r="MDI8" s="516"/>
      <c r="MDJ8" s="516"/>
      <c r="MDK8" s="516"/>
      <c r="MDL8" s="232" t="s">
        <v>665</v>
      </c>
      <c r="MDM8" s="232" t="s">
        <v>1440</v>
      </c>
      <c r="MDN8" s="516"/>
      <c r="MDO8" s="516"/>
      <c r="MDP8" s="516"/>
      <c r="MDQ8" s="232" t="s">
        <v>665</v>
      </c>
      <c r="MDR8" s="232" t="s">
        <v>1440</v>
      </c>
      <c r="MDS8" s="516"/>
      <c r="MDT8" s="516"/>
      <c r="MDU8" s="516"/>
      <c r="MDV8" s="232" t="s">
        <v>665</v>
      </c>
      <c r="MDW8" s="232" t="s">
        <v>1440</v>
      </c>
      <c r="MDX8" s="516"/>
      <c r="MDY8" s="516"/>
      <c r="MDZ8" s="516"/>
      <c r="MEA8" s="232" t="s">
        <v>665</v>
      </c>
      <c r="MEB8" s="232" t="s">
        <v>1440</v>
      </c>
      <c r="MEC8" s="516"/>
      <c r="MED8" s="516"/>
      <c r="MEE8" s="516"/>
      <c r="MEF8" s="232" t="s">
        <v>665</v>
      </c>
      <c r="MEG8" s="232" t="s">
        <v>1440</v>
      </c>
      <c r="MEH8" s="516"/>
      <c r="MEI8" s="516"/>
      <c r="MEJ8" s="516"/>
      <c r="MEK8" s="232" t="s">
        <v>665</v>
      </c>
      <c r="MEL8" s="232" t="s">
        <v>1440</v>
      </c>
      <c r="MEM8" s="516"/>
      <c r="MEN8" s="516"/>
      <c r="MEO8" s="516"/>
      <c r="MEP8" s="232" t="s">
        <v>665</v>
      </c>
      <c r="MEQ8" s="232" t="s">
        <v>1440</v>
      </c>
      <c r="MER8" s="516"/>
      <c r="MES8" s="516"/>
      <c r="MET8" s="516"/>
      <c r="MEU8" s="232" t="s">
        <v>665</v>
      </c>
      <c r="MEV8" s="232" t="s">
        <v>1440</v>
      </c>
      <c r="MEW8" s="516"/>
      <c r="MEX8" s="516"/>
      <c r="MEY8" s="516"/>
      <c r="MEZ8" s="232" t="s">
        <v>665</v>
      </c>
      <c r="MFA8" s="232" t="s">
        <v>1440</v>
      </c>
      <c r="MFB8" s="516"/>
      <c r="MFC8" s="516"/>
      <c r="MFD8" s="516"/>
      <c r="MFE8" s="232" t="s">
        <v>665</v>
      </c>
      <c r="MFF8" s="232" t="s">
        <v>1440</v>
      </c>
      <c r="MFG8" s="516"/>
      <c r="MFH8" s="516"/>
      <c r="MFI8" s="516"/>
      <c r="MFJ8" s="232" t="s">
        <v>665</v>
      </c>
      <c r="MFK8" s="232" t="s">
        <v>1440</v>
      </c>
      <c r="MFL8" s="516"/>
      <c r="MFM8" s="516"/>
      <c r="MFN8" s="516"/>
      <c r="MFO8" s="232" t="s">
        <v>665</v>
      </c>
      <c r="MFP8" s="232" t="s">
        <v>1440</v>
      </c>
      <c r="MFQ8" s="516"/>
      <c r="MFR8" s="516"/>
      <c r="MFS8" s="516"/>
      <c r="MFT8" s="232" t="s">
        <v>665</v>
      </c>
      <c r="MFU8" s="232" t="s">
        <v>1440</v>
      </c>
      <c r="MFV8" s="516"/>
      <c r="MFW8" s="516"/>
      <c r="MFX8" s="516"/>
      <c r="MFY8" s="232" t="s">
        <v>665</v>
      </c>
      <c r="MFZ8" s="232" t="s">
        <v>1440</v>
      </c>
      <c r="MGA8" s="516"/>
      <c r="MGB8" s="516"/>
      <c r="MGC8" s="516"/>
      <c r="MGD8" s="232" t="s">
        <v>665</v>
      </c>
      <c r="MGE8" s="232" t="s">
        <v>1440</v>
      </c>
      <c r="MGF8" s="516"/>
      <c r="MGG8" s="516"/>
      <c r="MGH8" s="516"/>
      <c r="MGI8" s="232" t="s">
        <v>665</v>
      </c>
      <c r="MGJ8" s="232" t="s">
        <v>1440</v>
      </c>
      <c r="MGK8" s="516"/>
      <c r="MGL8" s="516"/>
      <c r="MGM8" s="516"/>
      <c r="MGN8" s="232" t="s">
        <v>665</v>
      </c>
      <c r="MGO8" s="232" t="s">
        <v>1440</v>
      </c>
      <c r="MGP8" s="516"/>
      <c r="MGQ8" s="516"/>
      <c r="MGR8" s="516"/>
      <c r="MGS8" s="232" t="s">
        <v>665</v>
      </c>
      <c r="MGT8" s="232" t="s">
        <v>1440</v>
      </c>
      <c r="MGU8" s="516"/>
      <c r="MGV8" s="516"/>
      <c r="MGW8" s="516"/>
      <c r="MGX8" s="232" t="s">
        <v>665</v>
      </c>
      <c r="MGY8" s="232" t="s">
        <v>1440</v>
      </c>
      <c r="MGZ8" s="516"/>
      <c r="MHA8" s="516"/>
      <c r="MHB8" s="516"/>
      <c r="MHC8" s="232" t="s">
        <v>665</v>
      </c>
      <c r="MHD8" s="232" t="s">
        <v>1440</v>
      </c>
      <c r="MHE8" s="516"/>
      <c r="MHF8" s="516"/>
      <c r="MHG8" s="516"/>
      <c r="MHH8" s="232" t="s">
        <v>665</v>
      </c>
      <c r="MHI8" s="232" t="s">
        <v>1440</v>
      </c>
      <c r="MHJ8" s="516"/>
      <c r="MHK8" s="516"/>
      <c r="MHL8" s="516"/>
      <c r="MHM8" s="232" t="s">
        <v>665</v>
      </c>
      <c r="MHN8" s="232" t="s">
        <v>1440</v>
      </c>
      <c r="MHO8" s="516"/>
      <c r="MHP8" s="516"/>
      <c r="MHQ8" s="516"/>
      <c r="MHR8" s="232" t="s">
        <v>665</v>
      </c>
      <c r="MHS8" s="232" t="s">
        <v>1440</v>
      </c>
      <c r="MHT8" s="516"/>
      <c r="MHU8" s="516"/>
      <c r="MHV8" s="516"/>
      <c r="MHW8" s="232" t="s">
        <v>665</v>
      </c>
      <c r="MHX8" s="232" t="s">
        <v>1440</v>
      </c>
      <c r="MHY8" s="516"/>
      <c r="MHZ8" s="516"/>
      <c r="MIA8" s="516"/>
      <c r="MIB8" s="232" t="s">
        <v>665</v>
      </c>
      <c r="MIC8" s="232" t="s">
        <v>1440</v>
      </c>
      <c r="MID8" s="516"/>
      <c r="MIE8" s="516"/>
      <c r="MIF8" s="516"/>
      <c r="MIG8" s="232" t="s">
        <v>665</v>
      </c>
      <c r="MIH8" s="232" t="s">
        <v>1440</v>
      </c>
      <c r="MII8" s="516"/>
      <c r="MIJ8" s="516"/>
      <c r="MIK8" s="516"/>
      <c r="MIL8" s="232" t="s">
        <v>665</v>
      </c>
      <c r="MIM8" s="232" t="s">
        <v>1440</v>
      </c>
      <c r="MIN8" s="516"/>
      <c r="MIO8" s="516"/>
      <c r="MIP8" s="516"/>
      <c r="MIQ8" s="232" t="s">
        <v>665</v>
      </c>
      <c r="MIR8" s="232" t="s">
        <v>1440</v>
      </c>
      <c r="MIS8" s="516"/>
      <c r="MIT8" s="516"/>
      <c r="MIU8" s="516"/>
      <c r="MIV8" s="232" t="s">
        <v>665</v>
      </c>
      <c r="MIW8" s="232" t="s">
        <v>1440</v>
      </c>
      <c r="MIX8" s="516"/>
      <c r="MIY8" s="516"/>
      <c r="MIZ8" s="516"/>
      <c r="MJA8" s="232" t="s">
        <v>665</v>
      </c>
      <c r="MJB8" s="232" t="s">
        <v>1440</v>
      </c>
      <c r="MJC8" s="516"/>
      <c r="MJD8" s="516"/>
      <c r="MJE8" s="516"/>
      <c r="MJF8" s="232" t="s">
        <v>665</v>
      </c>
      <c r="MJG8" s="232" t="s">
        <v>1440</v>
      </c>
      <c r="MJH8" s="516"/>
      <c r="MJI8" s="516"/>
      <c r="MJJ8" s="516"/>
      <c r="MJK8" s="232" t="s">
        <v>665</v>
      </c>
      <c r="MJL8" s="232" t="s">
        <v>1440</v>
      </c>
      <c r="MJM8" s="516"/>
      <c r="MJN8" s="516"/>
      <c r="MJO8" s="516"/>
      <c r="MJP8" s="232" t="s">
        <v>665</v>
      </c>
      <c r="MJQ8" s="232" t="s">
        <v>1440</v>
      </c>
      <c r="MJR8" s="516"/>
      <c r="MJS8" s="516"/>
      <c r="MJT8" s="516"/>
      <c r="MJU8" s="232" t="s">
        <v>665</v>
      </c>
      <c r="MJV8" s="232" t="s">
        <v>1440</v>
      </c>
      <c r="MJW8" s="516"/>
      <c r="MJX8" s="516"/>
      <c r="MJY8" s="516"/>
      <c r="MJZ8" s="232" t="s">
        <v>665</v>
      </c>
      <c r="MKA8" s="232" t="s">
        <v>1440</v>
      </c>
      <c r="MKB8" s="516"/>
      <c r="MKC8" s="516"/>
      <c r="MKD8" s="516"/>
      <c r="MKE8" s="232" t="s">
        <v>665</v>
      </c>
      <c r="MKF8" s="232" t="s">
        <v>1440</v>
      </c>
      <c r="MKG8" s="516"/>
      <c r="MKH8" s="516"/>
      <c r="MKI8" s="516"/>
      <c r="MKJ8" s="232" t="s">
        <v>665</v>
      </c>
      <c r="MKK8" s="232" t="s">
        <v>1440</v>
      </c>
      <c r="MKL8" s="516"/>
      <c r="MKM8" s="516"/>
      <c r="MKN8" s="516"/>
      <c r="MKO8" s="232" t="s">
        <v>665</v>
      </c>
      <c r="MKP8" s="232" t="s">
        <v>1440</v>
      </c>
      <c r="MKQ8" s="516"/>
      <c r="MKR8" s="516"/>
      <c r="MKS8" s="516"/>
      <c r="MKT8" s="232" t="s">
        <v>665</v>
      </c>
      <c r="MKU8" s="232" t="s">
        <v>1440</v>
      </c>
      <c r="MKV8" s="516"/>
      <c r="MKW8" s="516"/>
      <c r="MKX8" s="516"/>
      <c r="MKY8" s="232" t="s">
        <v>665</v>
      </c>
      <c r="MKZ8" s="232" t="s">
        <v>1440</v>
      </c>
      <c r="MLA8" s="516"/>
      <c r="MLB8" s="516"/>
      <c r="MLC8" s="516"/>
      <c r="MLD8" s="232" t="s">
        <v>665</v>
      </c>
      <c r="MLE8" s="232" t="s">
        <v>1440</v>
      </c>
      <c r="MLF8" s="516"/>
      <c r="MLG8" s="516"/>
      <c r="MLH8" s="516"/>
      <c r="MLI8" s="232" t="s">
        <v>665</v>
      </c>
      <c r="MLJ8" s="232" t="s">
        <v>1440</v>
      </c>
      <c r="MLK8" s="516"/>
      <c r="MLL8" s="516"/>
      <c r="MLM8" s="516"/>
      <c r="MLN8" s="232" t="s">
        <v>665</v>
      </c>
      <c r="MLO8" s="232" t="s">
        <v>1440</v>
      </c>
      <c r="MLP8" s="516"/>
      <c r="MLQ8" s="516"/>
      <c r="MLR8" s="516"/>
      <c r="MLS8" s="232" t="s">
        <v>665</v>
      </c>
      <c r="MLT8" s="232" t="s">
        <v>1440</v>
      </c>
      <c r="MLU8" s="516"/>
      <c r="MLV8" s="516"/>
      <c r="MLW8" s="516"/>
      <c r="MLX8" s="232" t="s">
        <v>665</v>
      </c>
      <c r="MLY8" s="232" t="s">
        <v>1440</v>
      </c>
      <c r="MLZ8" s="516"/>
      <c r="MMA8" s="516"/>
      <c r="MMB8" s="516"/>
      <c r="MMC8" s="232" t="s">
        <v>665</v>
      </c>
      <c r="MMD8" s="232" t="s">
        <v>1440</v>
      </c>
      <c r="MME8" s="516"/>
      <c r="MMF8" s="516"/>
      <c r="MMG8" s="516"/>
      <c r="MMH8" s="232" t="s">
        <v>665</v>
      </c>
      <c r="MMI8" s="232" t="s">
        <v>1440</v>
      </c>
      <c r="MMJ8" s="516"/>
      <c r="MMK8" s="516"/>
      <c r="MML8" s="516"/>
      <c r="MMM8" s="232" t="s">
        <v>665</v>
      </c>
      <c r="MMN8" s="232" t="s">
        <v>1440</v>
      </c>
      <c r="MMO8" s="516"/>
      <c r="MMP8" s="516"/>
      <c r="MMQ8" s="516"/>
      <c r="MMR8" s="232" t="s">
        <v>665</v>
      </c>
      <c r="MMS8" s="232" t="s">
        <v>1440</v>
      </c>
      <c r="MMT8" s="516"/>
      <c r="MMU8" s="516"/>
      <c r="MMV8" s="516"/>
      <c r="MMW8" s="232" t="s">
        <v>665</v>
      </c>
      <c r="MMX8" s="232" t="s">
        <v>1440</v>
      </c>
      <c r="MMY8" s="516"/>
      <c r="MMZ8" s="516"/>
      <c r="MNA8" s="516"/>
      <c r="MNB8" s="232" t="s">
        <v>665</v>
      </c>
      <c r="MNC8" s="232" t="s">
        <v>1440</v>
      </c>
      <c r="MND8" s="516"/>
      <c r="MNE8" s="516"/>
      <c r="MNF8" s="516"/>
      <c r="MNG8" s="232" t="s">
        <v>665</v>
      </c>
      <c r="MNH8" s="232" t="s">
        <v>1440</v>
      </c>
      <c r="MNI8" s="516"/>
      <c r="MNJ8" s="516"/>
      <c r="MNK8" s="516"/>
      <c r="MNL8" s="232" t="s">
        <v>665</v>
      </c>
      <c r="MNM8" s="232" t="s">
        <v>1440</v>
      </c>
      <c r="MNN8" s="516"/>
      <c r="MNO8" s="516"/>
      <c r="MNP8" s="516"/>
      <c r="MNQ8" s="232" t="s">
        <v>665</v>
      </c>
      <c r="MNR8" s="232" t="s">
        <v>1440</v>
      </c>
      <c r="MNS8" s="516"/>
      <c r="MNT8" s="516"/>
      <c r="MNU8" s="516"/>
      <c r="MNV8" s="232" t="s">
        <v>665</v>
      </c>
      <c r="MNW8" s="232" t="s">
        <v>1440</v>
      </c>
      <c r="MNX8" s="516"/>
      <c r="MNY8" s="516"/>
      <c r="MNZ8" s="516"/>
      <c r="MOA8" s="232" t="s">
        <v>665</v>
      </c>
      <c r="MOB8" s="232" t="s">
        <v>1440</v>
      </c>
      <c r="MOC8" s="516"/>
      <c r="MOD8" s="516"/>
      <c r="MOE8" s="516"/>
      <c r="MOF8" s="232" t="s">
        <v>665</v>
      </c>
      <c r="MOG8" s="232" t="s">
        <v>1440</v>
      </c>
      <c r="MOH8" s="516"/>
      <c r="MOI8" s="516"/>
      <c r="MOJ8" s="516"/>
      <c r="MOK8" s="232" t="s">
        <v>665</v>
      </c>
      <c r="MOL8" s="232" t="s">
        <v>1440</v>
      </c>
      <c r="MOM8" s="516"/>
      <c r="MON8" s="516"/>
      <c r="MOO8" s="516"/>
      <c r="MOP8" s="232" t="s">
        <v>665</v>
      </c>
      <c r="MOQ8" s="232" t="s">
        <v>1440</v>
      </c>
      <c r="MOR8" s="516"/>
      <c r="MOS8" s="516"/>
      <c r="MOT8" s="516"/>
      <c r="MOU8" s="232" t="s">
        <v>665</v>
      </c>
      <c r="MOV8" s="232" t="s">
        <v>1440</v>
      </c>
      <c r="MOW8" s="516"/>
      <c r="MOX8" s="516"/>
      <c r="MOY8" s="516"/>
      <c r="MOZ8" s="232" t="s">
        <v>665</v>
      </c>
      <c r="MPA8" s="232" t="s">
        <v>1440</v>
      </c>
      <c r="MPB8" s="516"/>
      <c r="MPC8" s="516"/>
      <c r="MPD8" s="516"/>
      <c r="MPE8" s="232" t="s">
        <v>665</v>
      </c>
      <c r="MPF8" s="232" t="s">
        <v>1440</v>
      </c>
      <c r="MPG8" s="516"/>
      <c r="MPH8" s="516"/>
      <c r="MPI8" s="516"/>
      <c r="MPJ8" s="232" t="s">
        <v>665</v>
      </c>
      <c r="MPK8" s="232" t="s">
        <v>1440</v>
      </c>
      <c r="MPL8" s="516"/>
      <c r="MPM8" s="516"/>
      <c r="MPN8" s="516"/>
      <c r="MPO8" s="232" t="s">
        <v>665</v>
      </c>
      <c r="MPP8" s="232" t="s">
        <v>1440</v>
      </c>
      <c r="MPQ8" s="516"/>
      <c r="MPR8" s="516"/>
      <c r="MPS8" s="516"/>
      <c r="MPT8" s="232" t="s">
        <v>665</v>
      </c>
      <c r="MPU8" s="232" t="s">
        <v>1440</v>
      </c>
      <c r="MPV8" s="516"/>
      <c r="MPW8" s="516"/>
      <c r="MPX8" s="516"/>
      <c r="MPY8" s="232" t="s">
        <v>665</v>
      </c>
      <c r="MPZ8" s="232" t="s">
        <v>1440</v>
      </c>
      <c r="MQA8" s="516"/>
      <c r="MQB8" s="516"/>
      <c r="MQC8" s="516"/>
      <c r="MQD8" s="232" t="s">
        <v>665</v>
      </c>
      <c r="MQE8" s="232" t="s">
        <v>1440</v>
      </c>
      <c r="MQF8" s="516"/>
      <c r="MQG8" s="516"/>
      <c r="MQH8" s="516"/>
      <c r="MQI8" s="232" t="s">
        <v>665</v>
      </c>
      <c r="MQJ8" s="232" t="s">
        <v>1440</v>
      </c>
      <c r="MQK8" s="516"/>
      <c r="MQL8" s="516"/>
      <c r="MQM8" s="516"/>
      <c r="MQN8" s="232" t="s">
        <v>665</v>
      </c>
      <c r="MQO8" s="232" t="s">
        <v>1440</v>
      </c>
      <c r="MQP8" s="516"/>
      <c r="MQQ8" s="516"/>
      <c r="MQR8" s="516"/>
      <c r="MQS8" s="232" t="s">
        <v>665</v>
      </c>
      <c r="MQT8" s="232" t="s">
        <v>1440</v>
      </c>
      <c r="MQU8" s="516"/>
      <c r="MQV8" s="516"/>
      <c r="MQW8" s="516"/>
      <c r="MQX8" s="232" t="s">
        <v>665</v>
      </c>
      <c r="MQY8" s="232" t="s">
        <v>1440</v>
      </c>
      <c r="MQZ8" s="516"/>
      <c r="MRA8" s="516"/>
      <c r="MRB8" s="516"/>
      <c r="MRC8" s="232" t="s">
        <v>665</v>
      </c>
      <c r="MRD8" s="232" t="s">
        <v>1440</v>
      </c>
      <c r="MRE8" s="516"/>
      <c r="MRF8" s="516"/>
      <c r="MRG8" s="516"/>
      <c r="MRH8" s="232" t="s">
        <v>665</v>
      </c>
      <c r="MRI8" s="232" t="s">
        <v>1440</v>
      </c>
      <c r="MRJ8" s="516"/>
      <c r="MRK8" s="516"/>
      <c r="MRL8" s="516"/>
      <c r="MRM8" s="232" t="s">
        <v>665</v>
      </c>
      <c r="MRN8" s="232" t="s">
        <v>1440</v>
      </c>
      <c r="MRO8" s="516"/>
      <c r="MRP8" s="516"/>
      <c r="MRQ8" s="516"/>
      <c r="MRR8" s="232" t="s">
        <v>665</v>
      </c>
      <c r="MRS8" s="232" t="s">
        <v>1440</v>
      </c>
      <c r="MRT8" s="516"/>
      <c r="MRU8" s="516"/>
      <c r="MRV8" s="516"/>
      <c r="MRW8" s="232" t="s">
        <v>665</v>
      </c>
      <c r="MRX8" s="232" t="s">
        <v>1440</v>
      </c>
      <c r="MRY8" s="516"/>
      <c r="MRZ8" s="516"/>
      <c r="MSA8" s="516"/>
      <c r="MSB8" s="232" t="s">
        <v>665</v>
      </c>
      <c r="MSC8" s="232" t="s">
        <v>1440</v>
      </c>
      <c r="MSD8" s="516"/>
      <c r="MSE8" s="516"/>
      <c r="MSF8" s="516"/>
      <c r="MSG8" s="232" t="s">
        <v>665</v>
      </c>
      <c r="MSH8" s="232" t="s">
        <v>1440</v>
      </c>
      <c r="MSI8" s="516"/>
      <c r="MSJ8" s="516"/>
      <c r="MSK8" s="516"/>
      <c r="MSL8" s="232" t="s">
        <v>665</v>
      </c>
      <c r="MSM8" s="232" t="s">
        <v>1440</v>
      </c>
      <c r="MSN8" s="516"/>
      <c r="MSO8" s="516"/>
      <c r="MSP8" s="516"/>
      <c r="MSQ8" s="232" t="s">
        <v>665</v>
      </c>
      <c r="MSR8" s="232" t="s">
        <v>1440</v>
      </c>
      <c r="MSS8" s="516"/>
      <c r="MST8" s="516"/>
      <c r="MSU8" s="516"/>
      <c r="MSV8" s="232" t="s">
        <v>665</v>
      </c>
      <c r="MSW8" s="232" t="s">
        <v>1440</v>
      </c>
      <c r="MSX8" s="516"/>
      <c r="MSY8" s="516"/>
      <c r="MSZ8" s="516"/>
      <c r="MTA8" s="232" t="s">
        <v>665</v>
      </c>
      <c r="MTB8" s="232" t="s">
        <v>1440</v>
      </c>
      <c r="MTC8" s="516"/>
      <c r="MTD8" s="516"/>
      <c r="MTE8" s="516"/>
      <c r="MTF8" s="232" t="s">
        <v>665</v>
      </c>
      <c r="MTG8" s="232" t="s">
        <v>1440</v>
      </c>
      <c r="MTH8" s="516"/>
      <c r="MTI8" s="516"/>
      <c r="MTJ8" s="516"/>
      <c r="MTK8" s="232" t="s">
        <v>665</v>
      </c>
      <c r="MTL8" s="232" t="s">
        <v>1440</v>
      </c>
      <c r="MTM8" s="516"/>
      <c r="MTN8" s="516"/>
      <c r="MTO8" s="516"/>
      <c r="MTP8" s="232" t="s">
        <v>665</v>
      </c>
      <c r="MTQ8" s="232" t="s">
        <v>1440</v>
      </c>
      <c r="MTR8" s="516"/>
      <c r="MTS8" s="516"/>
      <c r="MTT8" s="516"/>
      <c r="MTU8" s="232" t="s">
        <v>665</v>
      </c>
      <c r="MTV8" s="232" t="s">
        <v>1440</v>
      </c>
      <c r="MTW8" s="516"/>
      <c r="MTX8" s="516"/>
      <c r="MTY8" s="516"/>
      <c r="MTZ8" s="232" t="s">
        <v>665</v>
      </c>
      <c r="MUA8" s="232" t="s">
        <v>1440</v>
      </c>
      <c r="MUB8" s="516"/>
      <c r="MUC8" s="516"/>
      <c r="MUD8" s="516"/>
      <c r="MUE8" s="232" t="s">
        <v>665</v>
      </c>
      <c r="MUF8" s="232" t="s">
        <v>1440</v>
      </c>
      <c r="MUG8" s="516"/>
      <c r="MUH8" s="516"/>
      <c r="MUI8" s="516"/>
      <c r="MUJ8" s="232" t="s">
        <v>665</v>
      </c>
      <c r="MUK8" s="232" t="s">
        <v>1440</v>
      </c>
      <c r="MUL8" s="516"/>
      <c r="MUM8" s="516"/>
      <c r="MUN8" s="516"/>
      <c r="MUO8" s="232" t="s">
        <v>665</v>
      </c>
      <c r="MUP8" s="232" t="s">
        <v>1440</v>
      </c>
      <c r="MUQ8" s="516"/>
      <c r="MUR8" s="516"/>
      <c r="MUS8" s="516"/>
      <c r="MUT8" s="232" t="s">
        <v>665</v>
      </c>
      <c r="MUU8" s="232" t="s">
        <v>1440</v>
      </c>
      <c r="MUV8" s="516"/>
      <c r="MUW8" s="516"/>
      <c r="MUX8" s="516"/>
      <c r="MUY8" s="232" t="s">
        <v>665</v>
      </c>
      <c r="MUZ8" s="232" t="s">
        <v>1440</v>
      </c>
      <c r="MVA8" s="516"/>
      <c r="MVB8" s="516"/>
      <c r="MVC8" s="516"/>
      <c r="MVD8" s="232" t="s">
        <v>665</v>
      </c>
      <c r="MVE8" s="232" t="s">
        <v>1440</v>
      </c>
      <c r="MVF8" s="516"/>
      <c r="MVG8" s="516"/>
      <c r="MVH8" s="516"/>
      <c r="MVI8" s="232" t="s">
        <v>665</v>
      </c>
      <c r="MVJ8" s="232" t="s">
        <v>1440</v>
      </c>
      <c r="MVK8" s="516"/>
      <c r="MVL8" s="516"/>
      <c r="MVM8" s="516"/>
      <c r="MVN8" s="232" t="s">
        <v>665</v>
      </c>
      <c r="MVO8" s="232" t="s">
        <v>1440</v>
      </c>
      <c r="MVP8" s="516"/>
      <c r="MVQ8" s="516"/>
      <c r="MVR8" s="516"/>
      <c r="MVS8" s="232" t="s">
        <v>665</v>
      </c>
      <c r="MVT8" s="232" t="s">
        <v>1440</v>
      </c>
      <c r="MVU8" s="516"/>
      <c r="MVV8" s="516"/>
      <c r="MVW8" s="516"/>
      <c r="MVX8" s="232" t="s">
        <v>665</v>
      </c>
      <c r="MVY8" s="232" t="s">
        <v>1440</v>
      </c>
      <c r="MVZ8" s="516"/>
      <c r="MWA8" s="516"/>
      <c r="MWB8" s="516"/>
      <c r="MWC8" s="232" t="s">
        <v>665</v>
      </c>
      <c r="MWD8" s="232" t="s">
        <v>1440</v>
      </c>
      <c r="MWE8" s="516"/>
      <c r="MWF8" s="516"/>
      <c r="MWG8" s="516"/>
      <c r="MWH8" s="232" t="s">
        <v>665</v>
      </c>
      <c r="MWI8" s="232" t="s">
        <v>1440</v>
      </c>
      <c r="MWJ8" s="516"/>
      <c r="MWK8" s="516"/>
      <c r="MWL8" s="516"/>
      <c r="MWM8" s="232" t="s">
        <v>665</v>
      </c>
      <c r="MWN8" s="232" t="s">
        <v>1440</v>
      </c>
      <c r="MWO8" s="516"/>
      <c r="MWP8" s="516"/>
      <c r="MWQ8" s="516"/>
      <c r="MWR8" s="232" t="s">
        <v>665</v>
      </c>
      <c r="MWS8" s="232" t="s">
        <v>1440</v>
      </c>
      <c r="MWT8" s="516"/>
      <c r="MWU8" s="516"/>
      <c r="MWV8" s="516"/>
      <c r="MWW8" s="232" t="s">
        <v>665</v>
      </c>
      <c r="MWX8" s="232" t="s">
        <v>1440</v>
      </c>
      <c r="MWY8" s="516"/>
      <c r="MWZ8" s="516"/>
      <c r="MXA8" s="516"/>
      <c r="MXB8" s="232" t="s">
        <v>665</v>
      </c>
      <c r="MXC8" s="232" t="s">
        <v>1440</v>
      </c>
      <c r="MXD8" s="516"/>
      <c r="MXE8" s="516"/>
      <c r="MXF8" s="516"/>
      <c r="MXG8" s="232" t="s">
        <v>665</v>
      </c>
      <c r="MXH8" s="232" t="s">
        <v>1440</v>
      </c>
      <c r="MXI8" s="516"/>
      <c r="MXJ8" s="516"/>
      <c r="MXK8" s="516"/>
      <c r="MXL8" s="232" t="s">
        <v>665</v>
      </c>
      <c r="MXM8" s="232" t="s">
        <v>1440</v>
      </c>
      <c r="MXN8" s="516"/>
      <c r="MXO8" s="516"/>
      <c r="MXP8" s="516"/>
      <c r="MXQ8" s="232" t="s">
        <v>665</v>
      </c>
      <c r="MXR8" s="232" t="s">
        <v>1440</v>
      </c>
      <c r="MXS8" s="516"/>
      <c r="MXT8" s="516"/>
      <c r="MXU8" s="516"/>
      <c r="MXV8" s="232" t="s">
        <v>665</v>
      </c>
      <c r="MXW8" s="232" t="s">
        <v>1440</v>
      </c>
      <c r="MXX8" s="516"/>
      <c r="MXY8" s="516"/>
      <c r="MXZ8" s="516"/>
      <c r="MYA8" s="232" t="s">
        <v>665</v>
      </c>
      <c r="MYB8" s="232" t="s">
        <v>1440</v>
      </c>
      <c r="MYC8" s="516"/>
      <c r="MYD8" s="516"/>
      <c r="MYE8" s="516"/>
      <c r="MYF8" s="232" t="s">
        <v>665</v>
      </c>
      <c r="MYG8" s="232" t="s">
        <v>1440</v>
      </c>
      <c r="MYH8" s="516"/>
      <c r="MYI8" s="516"/>
      <c r="MYJ8" s="516"/>
      <c r="MYK8" s="232" t="s">
        <v>665</v>
      </c>
      <c r="MYL8" s="232" t="s">
        <v>1440</v>
      </c>
      <c r="MYM8" s="516"/>
      <c r="MYN8" s="516"/>
      <c r="MYO8" s="516"/>
      <c r="MYP8" s="232" t="s">
        <v>665</v>
      </c>
      <c r="MYQ8" s="232" t="s">
        <v>1440</v>
      </c>
      <c r="MYR8" s="516"/>
      <c r="MYS8" s="516"/>
      <c r="MYT8" s="516"/>
      <c r="MYU8" s="232" t="s">
        <v>665</v>
      </c>
      <c r="MYV8" s="232" t="s">
        <v>1440</v>
      </c>
      <c r="MYW8" s="516"/>
      <c r="MYX8" s="516"/>
      <c r="MYY8" s="516"/>
      <c r="MYZ8" s="232" t="s">
        <v>665</v>
      </c>
      <c r="MZA8" s="232" t="s">
        <v>1440</v>
      </c>
      <c r="MZB8" s="516"/>
      <c r="MZC8" s="516"/>
      <c r="MZD8" s="516"/>
      <c r="MZE8" s="232" t="s">
        <v>665</v>
      </c>
      <c r="MZF8" s="232" t="s">
        <v>1440</v>
      </c>
      <c r="MZG8" s="516"/>
      <c r="MZH8" s="516"/>
      <c r="MZI8" s="516"/>
      <c r="MZJ8" s="232" t="s">
        <v>665</v>
      </c>
      <c r="MZK8" s="232" t="s">
        <v>1440</v>
      </c>
      <c r="MZL8" s="516"/>
      <c r="MZM8" s="516"/>
      <c r="MZN8" s="516"/>
      <c r="MZO8" s="232" t="s">
        <v>665</v>
      </c>
      <c r="MZP8" s="232" t="s">
        <v>1440</v>
      </c>
      <c r="MZQ8" s="516"/>
      <c r="MZR8" s="516"/>
      <c r="MZS8" s="516"/>
      <c r="MZT8" s="232" t="s">
        <v>665</v>
      </c>
      <c r="MZU8" s="232" t="s">
        <v>1440</v>
      </c>
      <c r="MZV8" s="516"/>
      <c r="MZW8" s="516"/>
      <c r="MZX8" s="516"/>
      <c r="MZY8" s="232" t="s">
        <v>665</v>
      </c>
      <c r="MZZ8" s="232" t="s">
        <v>1440</v>
      </c>
      <c r="NAA8" s="516"/>
      <c r="NAB8" s="516"/>
      <c r="NAC8" s="516"/>
      <c r="NAD8" s="232" t="s">
        <v>665</v>
      </c>
      <c r="NAE8" s="232" t="s">
        <v>1440</v>
      </c>
      <c r="NAF8" s="516"/>
      <c r="NAG8" s="516"/>
      <c r="NAH8" s="516"/>
      <c r="NAI8" s="232" t="s">
        <v>665</v>
      </c>
      <c r="NAJ8" s="232" t="s">
        <v>1440</v>
      </c>
      <c r="NAK8" s="516"/>
      <c r="NAL8" s="516"/>
      <c r="NAM8" s="516"/>
      <c r="NAN8" s="232" t="s">
        <v>665</v>
      </c>
      <c r="NAO8" s="232" t="s">
        <v>1440</v>
      </c>
      <c r="NAP8" s="516"/>
      <c r="NAQ8" s="516"/>
      <c r="NAR8" s="516"/>
      <c r="NAS8" s="232" t="s">
        <v>665</v>
      </c>
      <c r="NAT8" s="232" t="s">
        <v>1440</v>
      </c>
      <c r="NAU8" s="516"/>
      <c r="NAV8" s="516"/>
      <c r="NAW8" s="516"/>
      <c r="NAX8" s="232" t="s">
        <v>665</v>
      </c>
      <c r="NAY8" s="232" t="s">
        <v>1440</v>
      </c>
      <c r="NAZ8" s="516"/>
      <c r="NBA8" s="516"/>
      <c r="NBB8" s="516"/>
      <c r="NBC8" s="232" t="s">
        <v>665</v>
      </c>
      <c r="NBD8" s="232" t="s">
        <v>1440</v>
      </c>
      <c r="NBE8" s="516"/>
      <c r="NBF8" s="516"/>
      <c r="NBG8" s="516"/>
      <c r="NBH8" s="232" t="s">
        <v>665</v>
      </c>
      <c r="NBI8" s="232" t="s">
        <v>1440</v>
      </c>
      <c r="NBJ8" s="516"/>
      <c r="NBK8" s="516"/>
      <c r="NBL8" s="516"/>
      <c r="NBM8" s="232" t="s">
        <v>665</v>
      </c>
      <c r="NBN8" s="232" t="s">
        <v>1440</v>
      </c>
      <c r="NBO8" s="516"/>
      <c r="NBP8" s="516"/>
      <c r="NBQ8" s="516"/>
      <c r="NBR8" s="232" t="s">
        <v>665</v>
      </c>
      <c r="NBS8" s="232" t="s">
        <v>1440</v>
      </c>
      <c r="NBT8" s="516"/>
      <c r="NBU8" s="516"/>
      <c r="NBV8" s="516"/>
      <c r="NBW8" s="232" t="s">
        <v>665</v>
      </c>
      <c r="NBX8" s="232" t="s">
        <v>1440</v>
      </c>
      <c r="NBY8" s="516"/>
      <c r="NBZ8" s="516"/>
      <c r="NCA8" s="516"/>
      <c r="NCB8" s="232" t="s">
        <v>665</v>
      </c>
      <c r="NCC8" s="232" t="s">
        <v>1440</v>
      </c>
      <c r="NCD8" s="516"/>
      <c r="NCE8" s="516"/>
      <c r="NCF8" s="516"/>
      <c r="NCG8" s="232" t="s">
        <v>665</v>
      </c>
      <c r="NCH8" s="232" t="s">
        <v>1440</v>
      </c>
      <c r="NCI8" s="516"/>
      <c r="NCJ8" s="516"/>
      <c r="NCK8" s="516"/>
      <c r="NCL8" s="232" t="s">
        <v>665</v>
      </c>
      <c r="NCM8" s="232" t="s">
        <v>1440</v>
      </c>
      <c r="NCN8" s="516"/>
      <c r="NCO8" s="516"/>
      <c r="NCP8" s="516"/>
      <c r="NCQ8" s="232" t="s">
        <v>665</v>
      </c>
      <c r="NCR8" s="232" t="s">
        <v>1440</v>
      </c>
      <c r="NCS8" s="516"/>
      <c r="NCT8" s="516"/>
      <c r="NCU8" s="516"/>
      <c r="NCV8" s="232" t="s">
        <v>665</v>
      </c>
      <c r="NCW8" s="232" t="s">
        <v>1440</v>
      </c>
      <c r="NCX8" s="516"/>
      <c r="NCY8" s="516"/>
      <c r="NCZ8" s="516"/>
      <c r="NDA8" s="232" t="s">
        <v>665</v>
      </c>
      <c r="NDB8" s="232" t="s">
        <v>1440</v>
      </c>
      <c r="NDC8" s="516"/>
      <c r="NDD8" s="516"/>
      <c r="NDE8" s="516"/>
      <c r="NDF8" s="232" t="s">
        <v>665</v>
      </c>
      <c r="NDG8" s="232" t="s">
        <v>1440</v>
      </c>
      <c r="NDH8" s="516"/>
      <c r="NDI8" s="516"/>
      <c r="NDJ8" s="516"/>
      <c r="NDK8" s="232" t="s">
        <v>665</v>
      </c>
      <c r="NDL8" s="232" t="s">
        <v>1440</v>
      </c>
      <c r="NDM8" s="516"/>
      <c r="NDN8" s="516"/>
      <c r="NDO8" s="516"/>
      <c r="NDP8" s="232" t="s">
        <v>665</v>
      </c>
      <c r="NDQ8" s="232" t="s">
        <v>1440</v>
      </c>
      <c r="NDR8" s="516"/>
      <c r="NDS8" s="516"/>
      <c r="NDT8" s="516"/>
      <c r="NDU8" s="232" t="s">
        <v>665</v>
      </c>
      <c r="NDV8" s="232" t="s">
        <v>1440</v>
      </c>
      <c r="NDW8" s="516"/>
      <c r="NDX8" s="516"/>
      <c r="NDY8" s="516"/>
      <c r="NDZ8" s="232" t="s">
        <v>665</v>
      </c>
      <c r="NEA8" s="232" t="s">
        <v>1440</v>
      </c>
      <c r="NEB8" s="516"/>
      <c r="NEC8" s="516"/>
      <c r="NED8" s="516"/>
      <c r="NEE8" s="232" t="s">
        <v>665</v>
      </c>
      <c r="NEF8" s="232" t="s">
        <v>1440</v>
      </c>
      <c r="NEG8" s="516"/>
      <c r="NEH8" s="516"/>
      <c r="NEI8" s="516"/>
      <c r="NEJ8" s="232" t="s">
        <v>665</v>
      </c>
      <c r="NEK8" s="232" t="s">
        <v>1440</v>
      </c>
      <c r="NEL8" s="516"/>
      <c r="NEM8" s="516"/>
      <c r="NEN8" s="516"/>
      <c r="NEO8" s="232" t="s">
        <v>665</v>
      </c>
      <c r="NEP8" s="232" t="s">
        <v>1440</v>
      </c>
      <c r="NEQ8" s="516"/>
      <c r="NER8" s="516"/>
      <c r="NES8" s="516"/>
      <c r="NET8" s="232" t="s">
        <v>665</v>
      </c>
      <c r="NEU8" s="232" t="s">
        <v>1440</v>
      </c>
      <c r="NEV8" s="516"/>
      <c r="NEW8" s="516"/>
      <c r="NEX8" s="516"/>
      <c r="NEY8" s="232" t="s">
        <v>665</v>
      </c>
      <c r="NEZ8" s="232" t="s">
        <v>1440</v>
      </c>
      <c r="NFA8" s="516"/>
      <c r="NFB8" s="516"/>
      <c r="NFC8" s="516"/>
      <c r="NFD8" s="232" t="s">
        <v>665</v>
      </c>
      <c r="NFE8" s="232" t="s">
        <v>1440</v>
      </c>
      <c r="NFF8" s="516"/>
      <c r="NFG8" s="516"/>
      <c r="NFH8" s="516"/>
      <c r="NFI8" s="232" t="s">
        <v>665</v>
      </c>
      <c r="NFJ8" s="232" t="s">
        <v>1440</v>
      </c>
      <c r="NFK8" s="516"/>
      <c r="NFL8" s="516"/>
      <c r="NFM8" s="516"/>
      <c r="NFN8" s="232" t="s">
        <v>665</v>
      </c>
      <c r="NFO8" s="232" t="s">
        <v>1440</v>
      </c>
      <c r="NFP8" s="516"/>
      <c r="NFQ8" s="516"/>
      <c r="NFR8" s="516"/>
      <c r="NFS8" s="232" t="s">
        <v>665</v>
      </c>
      <c r="NFT8" s="232" t="s">
        <v>1440</v>
      </c>
      <c r="NFU8" s="516"/>
      <c r="NFV8" s="516"/>
      <c r="NFW8" s="516"/>
      <c r="NFX8" s="232" t="s">
        <v>665</v>
      </c>
      <c r="NFY8" s="232" t="s">
        <v>1440</v>
      </c>
      <c r="NFZ8" s="516"/>
      <c r="NGA8" s="516"/>
      <c r="NGB8" s="516"/>
      <c r="NGC8" s="232" t="s">
        <v>665</v>
      </c>
      <c r="NGD8" s="232" t="s">
        <v>1440</v>
      </c>
      <c r="NGE8" s="516"/>
      <c r="NGF8" s="516"/>
      <c r="NGG8" s="516"/>
      <c r="NGH8" s="232" t="s">
        <v>665</v>
      </c>
      <c r="NGI8" s="232" t="s">
        <v>1440</v>
      </c>
      <c r="NGJ8" s="516"/>
      <c r="NGK8" s="516"/>
      <c r="NGL8" s="516"/>
      <c r="NGM8" s="232" t="s">
        <v>665</v>
      </c>
      <c r="NGN8" s="232" t="s">
        <v>1440</v>
      </c>
      <c r="NGO8" s="516"/>
      <c r="NGP8" s="516"/>
      <c r="NGQ8" s="516"/>
      <c r="NGR8" s="232" t="s">
        <v>665</v>
      </c>
      <c r="NGS8" s="232" t="s">
        <v>1440</v>
      </c>
      <c r="NGT8" s="516"/>
      <c r="NGU8" s="516"/>
      <c r="NGV8" s="516"/>
      <c r="NGW8" s="232" t="s">
        <v>665</v>
      </c>
      <c r="NGX8" s="232" t="s">
        <v>1440</v>
      </c>
      <c r="NGY8" s="516"/>
      <c r="NGZ8" s="516"/>
      <c r="NHA8" s="516"/>
      <c r="NHB8" s="232" t="s">
        <v>665</v>
      </c>
      <c r="NHC8" s="232" t="s">
        <v>1440</v>
      </c>
      <c r="NHD8" s="516"/>
      <c r="NHE8" s="516"/>
      <c r="NHF8" s="516"/>
      <c r="NHG8" s="232" t="s">
        <v>665</v>
      </c>
      <c r="NHH8" s="232" t="s">
        <v>1440</v>
      </c>
      <c r="NHI8" s="516"/>
      <c r="NHJ8" s="516"/>
      <c r="NHK8" s="516"/>
      <c r="NHL8" s="232" t="s">
        <v>665</v>
      </c>
      <c r="NHM8" s="232" t="s">
        <v>1440</v>
      </c>
      <c r="NHN8" s="516"/>
      <c r="NHO8" s="516"/>
      <c r="NHP8" s="516"/>
      <c r="NHQ8" s="232" t="s">
        <v>665</v>
      </c>
      <c r="NHR8" s="232" t="s">
        <v>1440</v>
      </c>
      <c r="NHS8" s="516"/>
      <c r="NHT8" s="516"/>
      <c r="NHU8" s="516"/>
      <c r="NHV8" s="232" t="s">
        <v>665</v>
      </c>
      <c r="NHW8" s="232" t="s">
        <v>1440</v>
      </c>
      <c r="NHX8" s="516"/>
      <c r="NHY8" s="516"/>
      <c r="NHZ8" s="516"/>
      <c r="NIA8" s="232" t="s">
        <v>665</v>
      </c>
      <c r="NIB8" s="232" t="s">
        <v>1440</v>
      </c>
      <c r="NIC8" s="516"/>
      <c r="NID8" s="516"/>
      <c r="NIE8" s="516"/>
      <c r="NIF8" s="232" t="s">
        <v>665</v>
      </c>
      <c r="NIG8" s="232" t="s">
        <v>1440</v>
      </c>
      <c r="NIH8" s="516"/>
      <c r="NII8" s="516"/>
      <c r="NIJ8" s="516"/>
      <c r="NIK8" s="232" t="s">
        <v>665</v>
      </c>
      <c r="NIL8" s="232" t="s">
        <v>1440</v>
      </c>
      <c r="NIM8" s="516"/>
      <c r="NIN8" s="516"/>
      <c r="NIO8" s="516"/>
      <c r="NIP8" s="232" t="s">
        <v>665</v>
      </c>
      <c r="NIQ8" s="232" t="s">
        <v>1440</v>
      </c>
      <c r="NIR8" s="516"/>
      <c r="NIS8" s="516"/>
      <c r="NIT8" s="516"/>
      <c r="NIU8" s="232" t="s">
        <v>665</v>
      </c>
      <c r="NIV8" s="232" t="s">
        <v>1440</v>
      </c>
      <c r="NIW8" s="516"/>
      <c r="NIX8" s="516"/>
      <c r="NIY8" s="516"/>
      <c r="NIZ8" s="232" t="s">
        <v>665</v>
      </c>
      <c r="NJA8" s="232" t="s">
        <v>1440</v>
      </c>
      <c r="NJB8" s="516"/>
      <c r="NJC8" s="516"/>
      <c r="NJD8" s="516"/>
      <c r="NJE8" s="232" t="s">
        <v>665</v>
      </c>
      <c r="NJF8" s="232" t="s">
        <v>1440</v>
      </c>
      <c r="NJG8" s="516"/>
      <c r="NJH8" s="516"/>
      <c r="NJI8" s="516"/>
      <c r="NJJ8" s="232" t="s">
        <v>665</v>
      </c>
      <c r="NJK8" s="232" t="s">
        <v>1440</v>
      </c>
      <c r="NJL8" s="516"/>
      <c r="NJM8" s="516"/>
      <c r="NJN8" s="516"/>
      <c r="NJO8" s="232" t="s">
        <v>665</v>
      </c>
      <c r="NJP8" s="232" t="s">
        <v>1440</v>
      </c>
      <c r="NJQ8" s="516"/>
      <c r="NJR8" s="516"/>
      <c r="NJS8" s="516"/>
      <c r="NJT8" s="232" t="s">
        <v>665</v>
      </c>
      <c r="NJU8" s="232" t="s">
        <v>1440</v>
      </c>
      <c r="NJV8" s="516"/>
      <c r="NJW8" s="516"/>
      <c r="NJX8" s="516"/>
      <c r="NJY8" s="232" t="s">
        <v>665</v>
      </c>
      <c r="NJZ8" s="232" t="s">
        <v>1440</v>
      </c>
      <c r="NKA8" s="516"/>
      <c r="NKB8" s="516"/>
      <c r="NKC8" s="516"/>
      <c r="NKD8" s="232" t="s">
        <v>665</v>
      </c>
      <c r="NKE8" s="232" t="s">
        <v>1440</v>
      </c>
      <c r="NKF8" s="516"/>
      <c r="NKG8" s="516"/>
      <c r="NKH8" s="516"/>
      <c r="NKI8" s="232" t="s">
        <v>665</v>
      </c>
      <c r="NKJ8" s="232" t="s">
        <v>1440</v>
      </c>
      <c r="NKK8" s="516"/>
      <c r="NKL8" s="516"/>
      <c r="NKM8" s="516"/>
      <c r="NKN8" s="232" t="s">
        <v>665</v>
      </c>
      <c r="NKO8" s="232" t="s">
        <v>1440</v>
      </c>
      <c r="NKP8" s="516"/>
      <c r="NKQ8" s="516"/>
      <c r="NKR8" s="516"/>
      <c r="NKS8" s="232" t="s">
        <v>665</v>
      </c>
      <c r="NKT8" s="232" t="s">
        <v>1440</v>
      </c>
      <c r="NKU8" s="516"/>
      <c r="NKV8" s="516"/>
      <c r="NKW8" s="516"/>
      <c r="NKX8" s="232" t="s">
        <v>665</v>
      </c>
      <c r="NKY8" s="232" t="s">
        <v>1440</v>
      </c>
      <c r="NKZ8" s="516"/>
      <c r="NLA8" s="516"/>
      <c r="NLB8" s="516"/>
      <c r="NLC8" s="232" t="s">
        <v>665</v>
      </c>
      <c r="NLD8" s="232" t="s">
        <v>1440</v>
      </c>
      <c r="NLE8" s="516"/>
      <c r="NLF8" s="516"/>
      <c r="NLG8" s="516"/>
      <c r="NLH8" s="232" t="s">
        <v>665</v>
      </c>
      <c r="NLI8" s="232" t="s">
        <v>1440</v>
      </c>
      <c r="NLJ8" s="516"/>
      <c r="NLK8" s="516"/>
      <c r="NLL8" s="516"/>
      <c r="NLM8" s="232" t="s">
        <v>665</v>
      </c>
      <c r="NLN8" s="232" t="s">
        <v>1440</v>
      </c>
      <c r="NLO8" s="516"/>
      <c r="NLP8" s="516"/>
      <c r="NLQ8" s="516"/>
      <c r="NLR8" s="232" t="s">
        <v>665</v>
      </c>
      <c r="NLS8" s="232" t="s">
        <v>1440</v>
      </c>
      <c r="NLT8" s="516"/>
      <c r="NLU8" s="516"/>
      <c r="NLV8" s="516"/>
      <c r="NLW8" s="232" t="s">
        <v>665</v>
      </c>
      <c r="NLX8" s="232" t="s">
        <v>1440</v>
      </c>
      <c r="NLY8" s="516"/>
      <c r="NLZ8" s="516"/>
      <c r="NMA8" s="516"/>
      <c r="NMB8" s="232" t="s">
        <v>665</v>
      </c>
      <c r="NMC8" s="232" t="s">
        <v>1440</v>
      </c>
      <c r="NMD8" s="516"/>
      <c r="NME8" s="516"/>
      <c r="NMF8" s="516"/>
      <c r="NMG8" s="232" t="s">
        <v>665</v>
      </c>
      <c r="NMH8" s="232" t="s">
        <v>1440</v>
      </c>
      <c r="NMI8" s="516"/>
      <c r="NMJ8" s="516"/>
      <c r="NMK8" s="516"/>
      <c r="NML8" s="232" t="s">
        <v>665</v>
      </c>
      <c r="NMM8" s="232" t="s">
        <v>1440</v>
      </c>
      <c r="NMN8" s="516"/>
      <c r="NMO8" s="516"/>
      <c r="NMP8" s="516"/>
      <c r="NMQ8" s="232" t="s">
        <v>665</v>
      </c>
      <c r="NMR8" s="232" t="s">
        <v>1440</v>
      </c>
      <c r="NMS8" s="516"/>
      <c r="NMT8" s="516"/>
      <c r="NMU8" s="516"/>
      <c r="NMV8" s="232" t="s">
        <v>665</v>
      </c>
      <c r="NMW8" s="232" t="s">
        <v>1440</v>
      </c>
      <c r="NMX8" s="516"/>
      <c r="NMY8" s="516"/>
      <c r="NMZ8" s="516"/>
      <c r="NNA8" s="232" t="s">
        <v>665</v>
      </c>
      <c r="NNB8" s="232" t="s">
        <v>1440</v>
      </c>
      <c r="NNC8" s="516"/>
      <c r="NND8" s="516"/>
      <c r="NNE8" s="516"/>
      <c r="NNF8" s="232" t="s">
        <v>665</v>
      </c>
      <c r="NNG8" s="232" t="s">
        <v>1440</v>
      </c>
      <c r="NNH8" s="516"/>
      <c r="NNI8" s="516"/>
      <c r="NNJ8" s="516"/>
      <c r="NNK8" s="232" t="s">
        <v>665</v>
      </c>
      <c r="NNL8" s="232" t="s">
        <v>1440</v>
      </c>
      <c r="NNM8" s="516"/>
      <c r="NNN8" s="516"/>
      <c r="NNO8" s="516"/>
      <c r="NNP8" s="232" t="s">
        <v>665</v>
      </c>
      <c r="NNQ8" s="232" t="s">
        <v>1440</v>
      </c>
      <c r="NNR8" s="516"/>
      <c r="NNS8" s="516"/>
      <c r="NNT8" s="516"/>
      <c r="NNU8" s="232" t="s">
        <v>665</v>
      </c>
      <c r="NNV8" s="232" t="s">
        <v>1440</v>
      </c>
      <c r="NNW8" s="516"/>
      <c r="NNX8" s="516"/>
      <c r="NNY8" s="516"/>
      <c r="NNZ8" s="232" t="s">
        <v>665</v>
      </c>
      <c r="NOA8" s="232" t="s">
        <v>1440</v>
      </c>
      <c r="NOB8" s="516"/>
      <c r="NOC8" s="516"/>
      <c r="NOD8" s="516"/>
      <c r="NOE8" s="232" t="s">
        <v>665</v>
      </c>
      <c r="NOF8" s="232" t="s">
        <v>1440</v>
      </c>
      <c r="NOG8" s="516"/>
      <c r="NOH8" s="516"/>
      <c r="NOI8" s="516"/>
      <c r="NOJ8" s="232" t="s">
        <v>665</v>
      </c>
      <c r="NOK8" s="232" t="s">
        <v>1440</v>
      </c>
      <c r="NOL8" s="516"/>
      <c r="NOM8" s="516"/>
      <c r="NON8" s="516"/>
      <c r="NOO8" s="232" t="s">
        <v>665</v>
      </c>
      <c r="NOP8" s="232" t="s">
        <v>1440</v>
      </c>
      <c r="NOQ8" s="516"/>
      <c r="NOR8" s="516"/>
      <c r="NOS8" s="516"/>
      <c r="NOT8" s="232" t="s">
        <v>665</v>
      </c>
      <c r="NOU8" s="232" t="s">
        <v>1440</v>
      </c>
      <c r="NOV8" s="516"/>
      <c r="NOW8" s="516"/>
      <c r="NOX8" s="516"/>
      <c r="NOY8" s="232" t="s">
        <v>665</v>
      </c>
      <c r="NOZ8" s="232" t="s">
        <v>1440</v>
      </c>
      <c r="NPA8" s="516"/>
      <c r="NPB8" s="516"/>
      <c r="NPC8" s="516"/>
      <c r="NPD8" s="232" t="s">
        <v>665</v>
      </c>
      <c r="NPE8" s="232" t="s">
        <v>1440</v>
      </c>
      <c r="NPF8" s="516"/>
      <c r="NPG8" s="516"/>
      <c r="NPH8" s="516"/>
      <c r="NPI8" s="232" t="s">
        <v>665</v>
      </c>
      <c r="NPJ8" s="232" t="s">
        <v>1440</v>
      </c>
      <c r="NPK8" s="516"/>
      <c r="NPL8" s="516"/>
      <c r="NPM8" s="516"/>
      <c r="NPN8" s="232" t="s">
        <v>665</v>
      </c>
      <c r="NPO8" s="232" t="s">
        <v>1440</v>
      </c>
      <c r="NPP8" s="516"/>
      <c r="NPQ8" s="516"/>
      <c r="NPR8" s="516"/>
      <c r="NPS8" s="232" t="s">
        <v>665</v>
      </c>
      <c r="NPT8" s="232" t="s">
        <v>1440</v>
      </c>
      <c r="NPU8" s="516"/>
      <c r="NPV8" s="516"/>
      <c r="NPW8" s="516"/>
      <c r="NPX8" s="232" t="s">
        <v>665</v>
      </c>
      <c r="NPY8" s="232" t="s">
        <v>1440</v>
      </c>
      <c r="NPZ8" s="516"/>
      <c r="NQA8" s="516"/>
      <c r="NQB8" s="516"/>
      <c r="NQC8" s="232" t="s">
        <v>665</v>
      </c>
      <c r="NQD8" s="232" t="s">
        <v>1440</v>
      </c>
      <c r="NQE8" s="516"/>
      <c r="NQF8" s="516"/>
      <c r="NQG8" s="516"/>
      <c r="NQH8" s="232" t="s">
        <v>665</v>
      </c>
      <c r="NQI8" s="232" t="s">
        <v>1440</v>
      </c>
      <c r="NQJ8" s="516"/>
      <c r="NQK8" s="516"/>
      <c r="NQL8" s="516"/>
      <c r="NQM8" s="232" t="s">
        <v>665</v>
      </c>
      <c r="NQN8" s="232" t="s">
        <v>1440</v>
      </c>
      <c r="NQO8" s="516"/>
      <c r="NQP8" s="516"/>
      <c r="NQQ8" s="516"/>
      <c r="NQR8" s="232" t="s">
        <v>665</v>
      </c>
      <c r="NQS8" s="232" t="s">
        <v>1440</v>
      </c>
      <c r="NQT8" s="516"/>
      <c r="NQU8" s="516"/>
      <c r="NQV8" s="516"/>
      <c r="NQW8" s="232" t="s">
        <v>665</v>
      </c>
      <c r="NQX8" s="232" t="s">
        <v>1440</v>
      </c>
      <c r="NQY8" s="516"/>
      <c r="NQZ8" s="516"/>
      <c r="NRA8" s="516"/>
      <c r="NRB8" s="232" t="s">
        <v>665</v>
      </c>
      <c r="NRC8" s="232" t="s">
        <v>1440</v>
      </c>
      <c r="NRD8" s="516"/>
      <c r="NRE8" s="516"/>
      <c r="NRF8" s="516"/>
      <c r="NRG8" s="232" t="s">
        <v>665</v>
      </c>
      <c r="NRH8" s="232" t="s">
        <v>1440</v>
      </c>
      <c r="NRI8" s="516"/>
      <c r="NRJ8" s="516"/>
      <c r="NRK8" s="516"/>
      <c r="NRL8" s="232" t="s">
        <v>665</v>
      </c>
      <c r="NRM8" s="232" t="s">
        <v>1440</v>
      </c>
      <c r="NRN8" s="516"/>
      <c r="NRO8" s="516"/>
      <c r="NRP8" s="516"/>
      <c r="NRQ8" s="232" t="s">
        <v>665</v>
      </c>
      <c r="NRR8" s="232" t="s">
        <v>1440</v>
      </c>
      <c r="NRS8" s="516"/>
      <c r="NRT8" s="516"/>
      <c r="NRU8" s="516"/>
      <c r="NRV8" s="232" t="s">
        <v>665</v>
      </c>
      <c r="NRW8" s="232" t="s">
        <v>1440</v>
      </c>
      <c r="NRX8" s="516"/>
      <c r="NRY8" s="516"/>
      <c r="NRZ8" s="516"/>
      <c r="NSA8" s="232" t="s">
        <v>665</v>
      </c>
      <c r="NSB8" s="232" t="s">
        <v>1440</v>
      </c>
      <c r="NSC8" s="516"/>
      <c r="NSD8" s="516"/>
      <c r="NSE8" s="516"/>
      <c r="NSF8" s="232" t="s">
        <v>665</v>
      </c>
      <c r="NSG8" s="232" t="s">
        <v>1440</v>
      </c>
      <c r="NSH8" s="516"/>
      <c r="NSI8" s="516"/>
      <c r="NSJ8" s="516"/>
      <c r="NSK8" s="232" t="s">
        <v>665</v>
      </c>
      <c r="NSL8" s="232" t="s">
        <v>1440</v>
      </c>
      <c r="NSM8" s="516"/>
      <c r="NSN8" s="516"/>
      <c r="NSO8" s="516"/>
      <c r="NSP8" s="232" t="s">
        <v>665</v>
      </c>
      <c r="NSQ8" s="232" t="s">
        <v>1440</v>
      </c>
      <c r="NSR8" s="516"/>
      <c r="NSS8" s="516"/>
      <c r="NST8" s="516"/>
      <c r="NSU8" s="232" t="s">
        <v>665</v>
      </c>
      <c r="NSV8" s="232" t="s">
        <v>1440</v>
      </c>
      <c r="NSW8" s="516"/>
      <c r="NSX8" s="516"/>
      <c r="NSY8" s="516"/>
      <c r="NSZ8" s="232" t="s">
        <v>665</v>
      </c>
      <c r="NTA8" s="232" t="s">
        <v>1440</v>
      </c>
      <c r="NTB8" s="516"/>
      <c r="NTC8" s="516"/>
      <c r="NTD8" s="516"/>
      <c r="NTE8" s="232" t="s">
        <v>665</v>
      </c>
      <c r="NTF8" s="232" t="s">
        <v>1440</v>
      </c>
      <c r="NTG8" s="516"/>
      <c r="NTH8" s="516"/>
      <c r="NTI8" s="516"/>
      <c r="NTJ8" s="232" t="s">
        <v>665</v>
      </c>
      <c r="NTK8" s="232" t="s">
        <v>1440</v>
      </c>
      <c r="NTL8" s="516"/>
      <c r="NTM8" s="516"/>
      <c r="NTN8" s="516"/>
      <c r="NTO8" s="232" t="s">
        <v>665</v>
      </c>
      <c r="NTP8" s="232" t="s">
        <v>1440</v>
      </c>
      <c r="NTQ8" s="516"/>
      <c r="NTR8" s="516"/>
      <c r="NTS8" s="516"/>
      <c r="NTT8" s="232" t="s">
        <v>665</v>
      </c>
      <c r="NTU8" s="232" t="s">
        <v>1440</v>
      </c>
      <c r="NTV8" s="516"/>
      <c r="NTW8" s="516"/>
      <c r="NTX8" s="516"/>
      <c r="NTY8" s="232" t="s">
        <v>665</v>
      </c>
      <c r="NTZ8" s="232" t="s">
        <v>1440</v>
      </c>
      <c r="NUA8" s="516"/>
      <c r="NUB8" s="516"/>
      <c r="NUC8" s="516"/>
      <c r="NUD8" s="232" t="s">
        <v>665</v>
      </c>
      <c r="NUE8" s="232" t="s">
        <v>1440</v>
      </c>
      <c r="NUF8" s="516"/>
      <c r="NUG8" s="516"/>
      <c r="NUH8" s="516"/>
      <c r="NUI8" s="232" t="s">
        <v>665</v>
      </c>
      <c r="NUJ8" s="232" t="s">
        <v>1440</v>
      </c>
      <c r="NUK8" s="516"/>
      <c r="NUL8" s="516"/>
      <c r="NUM8" s="516"/>
      <c r="NUN8" s="232" t="s">
        <v>665</v>
      </c>
      <c r="NUO8" s="232" t="s">
        <v>1440</v>
      </c>
      <c r="NUP8" s="516"/>
      <c r="NUQ8" s="516"/>
      <c r="NUR8" s="516"/>
      <c r="NUS8" s="232" t="s">
        <v>665</v>
      </c>
      <c r="NUT8" s="232" t="s">
        <v>1440</v>
      </c>
      <c r="NUU8" s="516"/>
      <c r="NUV8" s="516"/>
      <c r="NUW8" s="516"/>
      <c r="NUX8" s="232" t="s">
        <v>665</v>
      </c>
      <c r="NUY8" s="232" t="s">
        <v>1440</v>
      </c>
      <c r="NUZ8" s="516"/>
      <c r="NVA8" s="516"/>
      <c r="NVB8" s="516"/>
      <c r="NVC8" s="232" t="s">
        <v>665</v>
      </c>
      <c r="NVD8" s="232" t="s">
        <v>1440</v>
      </c>
      <c r="NVE8" s="516"/>
      <c r="NVF8" s="516"/>
      <c r="NVG8" s="516"/>
      <c r="NVH8" s="232" t="s">
        <v>665</v>
      </c>
      <c r="NVI8" s="232" t="s">
        <v>1440</v>
      </c>
      <c r="NVJ8" s="516"/>
      <c r="NVK8" s="516"/>
      <c r="NVL8" s="516"/>
      <c r="NVM8" s="232" t="s">
        <v>665</v>
      </c>
      <c r="NVN8" s="232" t="s">
        <v>1440</v>
      </c>
      <c r="NVO8" s="516"/>
      <c r="NVP8" s="516"/>
      <c r="NVQ8" s="516"/>
      <c r="NVR8" s="232" t="s">
        <v>665</v>
      </c>
      <c r="NVS8" s="232" t="s">
        <v>1440</v>
      </c>
      <c r="NVT8" s="516"/>
      <c r="NVU8" s="516"/>
      <c r="NVV8" s="516"/>
      <c r="NVW8" s="232" t="s">
        <v>665</v>
      </c>
      <c r="NVX8" s="232" t="s">
        <v>1440</v>
      </c>
      <c r="NVY8" s="516"/>
      <c r="NVZ8" s="516"/>
      <c r="NWA8" s="516"/>
      <c r="NWB8" s="232" t="s">
        <v>665</v>
      </c>
      <c r="NWC8" s="232" t="s">
        <v>1440</v>
      </c>
      <c r="NWD8" s="516"/>
      <c r="NWE8" s="516"/>
      <c r="NWF8" s="516"/>
      <c r="NWG8" s="232" t="s">
        <v>665</v>
      </c>
      <c r="NWH8" s="232" t="s">
        <v>1440</v>
      </c>
      <c r="NWI8" s="516"/>
      <c r="NWJ8" s="516"/>
      <c r="NWK8" s="516"/>
      <c r="NWL8" s="232" t="s">
        <v>665</v>
      </c>
      <c r="NWM8" s="232" t="s">
        <v>1440</v>
      </c>
      <c r="NWN8" s="516"/>
      <c r="NWO8" s="516"/>
      <c r="NWP8" s="516"/>
      <c r="NWQ8" s="232" t="s">
        <v>665</v>
      </c>
      <c r="NWR8" s="232" t="s">
        <v>1440</v>
      </c>
      <c r="NWS8" s="516"/>
      <c r="NWT8" s="516"/>
      <c r="NWU8" s="516"/>
      <c r="NWV8" s="232" t="s">
        <v>665</v>
      </c>
      <c r="NWW8" s="232" t="s">
        <v>1440</v>
      </c>
      <c r="NWX8" s="516"/>
      <c r="NWY8" s="516"/>
      <c r="NWZ8" s="516"/>
      <c r="NXA8" s="232" t="s">
        <v>665</v>
      </c>
      <c r="NXB8" s="232" t="s">
        <v>1440</v>
      </c>
      <c r="NXC8" s="516"/>
      <c r="NXD8" s="516"/>
      <c r="NXE8" s="516"/>
      <c r="NXF8" s="232" t="s">
        <v>665</v>
      </c>
      <c r="NXG8" s="232" t="s">
        <v>1440</v>
      </c>
      <c r="NXH8" s="516"/>
      <c r="NXI8" s="516"/>
      <c r="NXJ8" s="516"/>
      <c r="NXK8" s="232" t="s">
        <v>665</v>
      </c>
      <c r="NXL8" s="232" t="s">
        <v>1440</v>
      </c>
      <c r="NXM8" s="516"/>
      <c r="NXN8" s="516"/>
      <c r="NXO8" s="516"/>
      <c r="NXP8" s="232" t="s">
        <v>665</v>
      </c>
      <c r="NXQ8" s="232" t="s">
        <v>1440</v>
      </c>
      <c r="NXR8" s="516"/>
      <c r="NXS8" s="516"/>
      <c r="NXT8" s="516"/>
      <c r="NXU8" s="232" t="s">
        <v>665</v>
      </c>
      <c r="NXV8" s="232" t="s">
        <v>1440</v>
      </c>
      <c r="NXW8" s="516"/>
      <c r="NXX8" s="516"/>
      <c r="NXY8" s="516"/>
      <c r="NXZ8" s="232" t="s">
        <v>665</v>
      </c>
      <c r="NYA8" s="232" t="s">
        <v>1440</v>
      </c>
      <c r="NYB8" s="516"/>
      <c r="NYC8" s="516"/>
      <c r="NYD8" s="516"/>
      <c r="NYE8" s="232" t="s">
        <v>665</v>
      </c>
      <c r="NYF8" s="232" t="s">
        <v>1440</v>
      </c>
      <c r="NYG8" s="516"/>
      <c r="NYH8" s="516"/>
      <c r="NYI8" s="516"/>
      <c r="NYJ8" s="232" t="s">
        <v>665</v>
      </c>
      <c r="NYK8" s="232" t="s">
        <v>1440</v>
      </c>
      <c r="NYL8" s="516"/>
      <c r="NYM8" s="516"/>
      <c r="NYN8" s="516"/>
      <c r="NYO8" s="232" t="s">
        <v>665</v>
      </c>
      <c r="NYP8" s="232" t="s">
        <v>1440</v>
      </c>
      <c r="NYQ8" s="516"/>
      <c r="NYR8" s="516"/>
      <c r="NYS8" s="516"/>
      <c r="NYT8" s="232" t="s">
        <v>665</v>
      </c>
      <c r="NYU8" s="232" t="s">
        <v>1440</v>
      </c>
      <c r="NYV8" s="516"/>
      <c r="NYW8" s="516"/>
      <c r="NYX8" s="516"/>
      <c r="NYY8" s="232" t="s">
        <v>665</v>
      </c>
      <c r="NYZ8" s="232" t="s">
        <v>1440</v>
      </c>
      <c r="NZA8" s="516"/>
      <c r="NZB8" s="516"/>
      <c r="NZC8" s="516"/>
      <c r="NZD8" s="232" t="s">
        <v>665</v>
      </c>
      <c r="NZE8" s="232" t="s">
        <v>1440</v>
      </c>
      <c r="NZF8" s="516"/>
      <c r="NZG8" s="516"/>
      <c r="NZH8" s="516"/>
      <c r="NZI8" s="232" t="s">
        <v>665</v>
      </c>
      <c r="NZJ8" s="232" t="s">
        <v>1440</v>
      </c>
      <c r="NZK8" s="516"/>
      <c r="NZL8" s="516"/>
      <c r="NZM8" s="516"/>
      <c r="NZN8" s="232" t="s">
        <v>665</v>
      </c>
      <c r="NZO8" s="232" t="s">
        <v>1440</v>
      </c>
      <c r="NZP8" s="516"/>
      <c r="NZQ8" s="516"/>
      <c r="NZR8" s="516"/>
      <c r="NZS8" s="232" t="s">
        <v>665</v>
      </c>
      <c r="NZT8" s="232" t="s">
        <v>1440</v>
      </c>
      <c r="NZU8" s="516"/>
      <c r="NZV8" s="516"/>
      <c r="NZW8" s="516"/>
      <c r="NZX8" s="232" t="s">
        <v>665</v>
      </c>
      <c r="NZY8" s="232" t="s">
        <v>1440</v>
      </c>
      <c r="NZZ8" s="516"/>
      <c r="OAA8" s="516"/>
      <c r="OAB8" s="516"/>
      <c r="OAC8" s="232" t="s">
        <v>665</v>
      </c>
      <c r="OAD8" s="232" t="s">
        <v>1440</v>
      </c>
      <c r="OAE8" s="516"/>
      <c r="OAF8" s="516"/>
      <c r="OAG8" s="516"/>
      <c r="OAH8" s="232" t="s">
        <v>665</v>
      </c>
      <c r="OAI8" s="232" t="s">
        <v>1440</v>
      </c>
      <c r="OAJ8" s="516"/>
      <c r="OAK8" s="516"/>
      <c r="OAL8" s="516"/>
      <c r="OAM8" s="232" t="s">
        <v>665</v>
      </c>
      <c r="OAN8" s="232" t="s">
        <v>1440</v>
      </c>
      <c r="OAO8" s="516"/>
      <c r="OAP8" s="516"/>
      <c r="OAQ8" s="516"/>
      <c r="OAR8" s="232" t="s">
        <v>665</v>
      </c>
      <c r="OAS8" s="232" t="s">
        <v>1440</v>
      </c>
      <c r="OAT8" s="516"/>
      <c r="OAU8" s="516"/>
      <c r="OAV8" s="516"/>
      <c r="OAW8" s="232" t="s">
        <v>665</v>
      </c>
      <c r="OAX8" s="232" t="s">
        <v>1440</v>
      </c>
      <c r="OAY8" s="516"/>
      <c r="OAZ8" s="516"/>
      <c r="OBA8" s="516"/>
      <c r="OBB8" s="232" t="s">
        <v>665</v>
      </c>
      <c r="OBC8" s="232" t="s">
        <v>1440</v>
      </c>
      <c r="OBD8" s="516"/>
      <c r="OBE8" s="516"/>
      <c r="OBF8" s="516"/>
      <c r="OBG8" s="232" t="s">
        <v>665</v>
      </c>
      <c r="OBH8" s="232" t="s">
        <v>1440</v>
      </c>
      <c r="OBI8" s="516"/>
      <c r="OBJ8" s="516"/>
      <c r="OBK8" s="516"/>
      <c r="OBL8" s="232" t="s">
        <v>665</v>
      </c>
      <c r="OBM8" s="232" t="s">
        <v>1440</v>
      </c>
      <c r="OBN8" s="516"/>
      <c r="OBO8" s="516"/>
      <c r="OBP8" s="516"/>
      <c r="OBQ8" s="232" t="s">
        <v>665</v>
      </c>
      <c r="OBR8" s="232" t="s">
        <v>1440</v>
      </c>
      <c r="OBS8" s="516"/>
      <c r="OBT8" s="516"/>
      <c r="OBU8" s="516"/>
      <c r="OBV8" s="232" t="s">
        <v>665</v>
      </c>
      <c r="OBW8" s="232" t="s">
        <v>1440</v>
      </c>
      <c r="OBX8" s="516"/>
      <c r="OBY8" s="516"/>
      <c r="OBZ8" s="516"/>
      <c r="OCA8" s="232" t="s">
        <v>665</v>
      </c>
      <c r="OCB8" s="232" t="s">
        <v>1440</v>
      </c>
      <c r="OCC8" s="516"/>
      <c r="OCD8" s="516"/>
      <c r="OCE8" s="516"/>
      <c r="OCF8" s="232" t="s">
        <v>665</v>
      </c>
      <c r="OCG8" s="232" t="s">
        <v>1440</v>
      </c>
      <c r="OCH8" s="516"/>
      <c r="OCI8" s="516"/>
      <c r="OCJ8" s="516"/>
      <c r="OCK8" s="232" t="s">
        <v>665</v>
      </c>
      <c r="OCL8" s="232" t="s">
        <v>1440</v>
      </c>
      <c r="OCM8" s="516"/>
      <c r="OCN8" s="516"/>
      <c r="OCO8" s="516"/>
      <c r="OCP8" s="232" t="s">
        <v>665</v>
      </c>
      <c r="OCQ8" s="232" t="s">
        <v>1440</v>
      </c>
      <c r="OCR8" s="516"/>
      <c r="OCS8" s="516"/>
      <c r="OCT8" s="516"/>
      <c r="OCU8" s="232" t="s">
        <v>665</v>
      </c>
      <c r="OCV8" s="232" t="s">
        <v>1440</v>
      </c>
      <c r="OCW8" s="516"/>
      <c r="OCX8" s="516"/>
      <c r="OCY8" s="516"/>
      <c r="OCZ8" s="232" t="s">
        <v>665</v>
      </c>
      <c r="ODA8" s="232" t="s">
        <v>1440</v>
      </c>
      <c r="ODB8" s="516"/>
      <c r="ODC8" s="516"/>
      <c r="ODD8" s="516"/>
      <c r="ODE8" s="232" t="s">
        <v>665</v>
      </c>
      <c r="ODF8" s="232" t="s">
        <v>1440</v>
      </c>
      <c r="ODG8" s="516"/>
      <c r="ODH8" s="516"/>
      <c r="ODI8" s="516"/>
      <c r="ODJ8" s="232" t="s">
        <v>665</v>
      </c>
      <c r="ODK8" s="232" t="s">
        <v>1440</v>
      </c>
      <c r="ODL8" s="516"/>
      <c r="ODM8" s="516"/>
      <c r="ODN8" s="516"/>
      <c r="ODO8" s="232" t="s">
        <v>665</v>
      </c>
      <c r="ODP8" s="232" t="s">
        <v>1440</v>
      </c>
      <c r="ODQ8" s="516"/>
      <c r="ODR8" s="516"/>
      <c r="ODS8" s="516"/>
      <c r="ODT8" s="232" t="s">
        <v>665</v>
      </c>
      <c r="ODU8" s="232" t="s">
        <v>1440</v>
      </c>
      <c r="ODV8" s="516"/>
      <c r="ODW8" s="516"/>
      <c r="ODX8" s="516"/>
      <c r="ODY8" s="232" t="s">
        <v>665</v>
      </c>
      <c r="ODZ8" s="232" t="s">
        <v>1440</v>
      </c>
      <c r="OEA8" s="516"/>
      <c r="OEB8" s="516"/>
      <c r="OEC8" s="516"/>
      <c r="OED8" s="232" t="s">
        <v>665</v>
      </c>
      <c r="OEE8" s="232" t="s">
        <v>1440</v>
      </c>
      <c r="OEF8" s="516"/>
      <c r="OEG8" s="516"/>
      <c r="OEH8" s="516"/>
      <c r="OEI8" s="232" t="s">
        <v>665</v>
      </c>
      <c r="OEJ8" s="232" t="s">
        <v>1440</v>
      </c>
      <c r="OEK8" s="516"/>
      <c r="OEL8" s="516"/>
      <c r="OEM8" s="516"/>
      <c r="OEN8" s="232" t="s">
        <v>665</v>
      </c>
      <c r="OEO8" s="232" t="s">
        <v>1440</v>
      </c>
      <c r="OEP8" s="516"/>
      <c r="OEQ8" s="516"/>
      <c r="OER8" s="516"/>
      <c r="OES8" s="232" t="s">
        <v>665</v>
      </c>
      <c r="OET8" s="232" t="s">
        <v>1440</v>
      </c>
      <c r="OEU8" s="516"/>
      <c r="OEV8" s="516"/>
      <c r="OEW8" s="516"/>
      <c r="OEX8" s="232" t="s">
        <v>665</v>
      </c>
      <c r="OEY8" s="232" t="s">
        <v>1440</v>
      </c>
      <c r="OEZ8" s="516"/>
      <c r="OFA8" s="516"/>
      <c r="OFB8" s="516"/>
      <c r="OFC8" s="232" t="s">
        <v>665</v>
      </c>
      <c r="OFD8" s="232" t="s">
        <v>1440</v>
      </c>
      <c r="OFE8" s="516"/>
      <c r="OFF8" s="516"/>
      <c r="OFG8" s="516"/>
      <c r="OFH8" s="232" t="s">
        <v>665</v>
      </c>
      <c r="OFI8" s="232" t="s">
        <v>1440</v>
      </c>
      <c r="OFJ8" s="516"/>
      <c r="OFK8" s="516"/>
      <c r="OFL8" s="516"/>
      <c r="OFM8" s="232" t="s">
        <v>665</v>
      </c>
      <c r="OFN8" s="232" t="s">
        <v>1440</v>
      </c>
      <c r="OFO8" s="516"/>
      <c r="OFP8" s="516"/>
      <c r="OFQ8" s="516"/>
      <c r="OFR8" s="232" t="s">
        <v>665</v>
      </c>
      <c r="OFS8" s="232" t="s">
        <v>1440</v>
      </c>
      <c r="OFT8" s="516"/>
      <c r="OFU8" s="516"/>
      <c r="OFV8" s="516"/>
      <c r="OFW8" s="232" t="s">
        <v>665</v>
      </c>
      <c r="OFX8" s="232" t="s">
        <v>1440</v>
      </c>
      <c r="OFY8" s="516"/>
      <c r="OFZ8" s="516"/>
      <c r="OGA8" s="516"/>
      <c r="OGB8" s="232" t="s">
        <v>665</v>
      </c>
      <c r="OGC8" s="232" t="s">
        <v>1440</v>
      </c>
      <c r="OGD8" s="516"/>
      <c r="OGE8" s="516"/>
      <c r="OGF8" s="516"/>
      <c r="OGG8" s="232" t="s">
        <v>665</v>
      </c>
      <c r="OGH8" s="232" t="s">
        <v>1440</v>
      </c>
      <c r="OGI8" s="516"/>
      <c r="OGJ8" s="516"/>
      <c r="OGK8" s="516"/>
      <c r="OGL8" s="232" t="s">
        <v>665</v>
      </c>
      <c r="OGM8" s="232" t="s">
        <v>1440</v>
      </c>
      <c r="OGN8" s="516"/>
      <c r="OGO8" s="516"/>
      <c r="OGP8" s="516"/>
      <c r="OGQ8" s="232" t="s">
        <v>665</v>
      </c>
      <c r="OGR8" s="232" t="s">
        <v>1440</v>
      </c>
      <c r="OGS8" s="516"/>
      <c r="OGT8" s="516"/>
      <c r="OGU8" s="516"/>
      <c r="OGV8" s="232" t="s">
        <v>665</v>
      </c>
      <c r="OGW8" s="232" t="s">
        <v>1440</v>
      </c>
      <c r="OGX8" s="516"/>
      <c r="OGY8" s="516"/>
      <c r="OGZ8" s="516"/>
      <c r="OHA8" s="232" t="s">
        <v>665</v>
      </c>
      <c r="OHB8" s="232" t="s">
        <v>1440</v>
      </c>
      <c r="OHC8" s="516"/>
      <c r="OHD8" s="516"/>
      <c r="OHE8" s="516"/>
      <c r="OHF8" s="232" t="s">
        <v>665</v>
      </c>
      <c r="OHG8" s="232" t="s">
        <v>1440</v>
      </c>
      <c r="OHH8" s="516"/>
      <c r="OHI8" s="516"/>
      <c r="OHJ8" s="516"/>
      <c r="OHK8" s="232" t="s">
        <v>665</v>
      </c>
      <c r="OHL8" s="232" t="s">
        <v>1440</v>
      </c>
      <c r="OHM8" s="516"/>
      <c r="OHN8" s="516"/>
      <c r="OHO8" s="516"/>
      <c r="OHP8" s="232" t="s">
        <v>665</v>
      </c>
      <c r="OHQ8" s="232" t="s">
        <v>1440</v>
      </c>
      <c r="OHR8" s="516"/>
      <c r="OHS8" s="516"/>
      <c r="OHT8" s="516"/>
      <c r="OHU8" s="232" t="s">
        <v>665</v>
      </c>
      <c r="OHV8" s="232" t="s">
        <v>1440</v>
      </c>
      <c r="OHW8" s="516"/>
      <c r="OHX8" s="516"/>
      <c r="OHY8" s="516"/>
      <c r="OHZ8" s="232" t="s">
        <v>665</v>
      </c>
      <c r="OIA8" s="232" t="s">
        <v>1440</v>
      </c>
      <c r="OIB8" s="516"/>
      <c r="OIC8" s="516"/>
      <c r="OID8" s="516"/>
      <c r="OIE8" s="232" t="s">
        <v>665</v>
      </c>
      <c r="OIF8" s="232" t="s">
        <v>1440</v>
      </c>
      <c r="OIG8" s="516"/>
      <c r="OIH8" s="516"/>
      <c r="OII8" s="516"/>
      <c r="OIJ8" s="232" t="s">
        <v>665</v>
      </c>
      <c r="OIK8" s="232" t="s">
        <v>1440</v>
      </c>
      <c r="OIL8" s="516"/>
      <c r="OIM8" s="516"/>
      <c r="OIN8" s="516"/>
      <c r="OIO8" s="232" t="s">
        <v>665</v>
      </c>
      <c r="OIP8" s="232" t="s">
        <v>1440</v>
      </c>
      <c r="OIQ8" s="516"/>
      <c r="OIR8" s="516"/>
      <c r="OIS8" s="516"/>
      <c r="OIT8" s="232" t="s">
        <v>665</v>
      </c>
      <c r="OIU8" s="232" t="s">
        <v>1440</v>
      </c>
      <c r="OIV8" s="516"/>
      <c r="OIW8" s="516"/>
      <c r="OIX8" s="516"/>
      <c r="OIY8" s="232" t="s">
        <v>665</v>
      </c>
      <c r="OIZ8" s="232" t="s">
        <v>1440</v>
      </c>
      <c r="OJA8" s="516"/>
      <c r="OJB8" s="516"/>
      <c r="OJC8" s="516"/>
      <c r="OJD8" s="232" t="s">
        <v>665</v>
      </c>
      <c r="OJE8" s="232" t="s">
        <v>1440</v>
      </c>
      <c r="OJF8" s="516"/>
      <c r="OJG8" s="516"/>
      <c r="OJH8" s="516"/>
      <c r="OJI8" s="232" t="s">
        <v>665</v>
      </c>
      <c r="OJJ8" s="232" t="s">
        <v>1440</v>
      </c>
      <c r="OJK8" s="516"/>
      <c r="OJL8" s="516"/>
      <c r="OJM8" s="516"/>
      <c r="OJN8" s="232" t="s">
        <v>665</v>
      </c>
      <c r="OJO8" s="232" t="s">
        <v>1440</v>
      </c>
      <c r="OJP8" s="516"/>
      <c r="OJQ8" s="516"/>
      <c r="OJR8" s="516"/>
      <c r="OJS8" s="232" t="s">
        <v>665</v>
      </c>
      <c r="OJT8" s="232" t="s">
        <v>1440</v>
      </c>
      <c r="OJU8" s="516"/>
      <c r="OJV8" s="516"/>
      <c r="OJW8" s="516"/>
      <c r="OJX8" s="232" t="s">
        <v>665</v>
      </c>
      <c r="OJY8" s="232" t="s">
        <v>1440</v>
      </c>
      <c r="OJZ8" s="516"/>
      <c r="OKA8" s="516"/>
      <c r="OKB8" s="516"/>
      <c r="OKC8" s="232" t="s">
        <v>665</v>
      </c>
      <c r="OKD8" s="232" t="s">
        <v>1440</v>
      </c>
      <c r="OKE8" s="516"/>
      <c r="OKF8" s="516"/>
      <c r="OKG8" s="516"/>
      <c r="OKH8" s="232" t="s">
        <v>665</v>
      </c>
      <c r="OKI8" s="232" t="s">
        <v>1440</v>
      </c>
      <c r="OKJ8" s="516"/>
      <c r="OKK8" s="516"/>
      <c r="OKL8" s="516"/>
      <c r="OKM8" s="232" t="s">
        <v>665</v>
      </c>
      <c r="OKN8" s="232" t="s">
        <v>1440</v>
      </c>
      <c r="OKO8" s="516"/>
      <c r="OKP8" s="516"/>
      <c r="OKQ8" s="516"/>
      <c r="OKR8" s="232" t="s">
        <v>665</v>
      </c>
      <c r="OKS8" s="232" t="s">
        <v>1440</v>
      </c>
      <c r="OKT8" s="516"/>
      <c r="OKU8" s="516"/>
      <c r="OKV8" s="516"/>
      <c r="OKW8" s="232" t="s">
        <v>665</v>
      </c>
      <c r="OKX8" s="232" t="s">
        <v>1440</v>
      </c>
      <c r="OKY8" s="516"/>
      <c r="OKZ8" s="516"/>
      <c r="OLA8" s="516"/>
      <c r="OLB8" s="232" t="s">
        <v>665</v>
      </c>
      <c r="OLC8" s="232" t="s">
        <v>1440</v>
      </c>
      <c r="OLD8" s="516"/>
      <c r="OLE8" s="516"/>
      <c r="OLF8" s="516"/>
      <c r="OLG8" s="232" t="s">
        <v>665</v>
      </c>
      <c r="OLH8" s="232" t="s">
        <v>1440</v>
      </c>
      <c r="OLI8" s="516"/>
      <c r="OLJ8" s="516"/>
      <c r="OLK8" s="516"/>
      <c r="OLL8" s="232" t="s">
        <v>665</v>
      </c>
      <c r="OLM8" s="232" t="s">
        <v>1440</v>
      </c>
      <c r="OLN8" s="516"/>
      <c r="OLO8" s="516"/>
      <c r="OLP8" s="516"/>
      <c r="OLQ8" s="232" t="s">
        <v>665</v>
      </c>
      <c r="OLR8" s="232" t="s">
        <v>1440</v>
      </c>
      <c r="OLS8" s="516"/>
      <c r="OLT8" s="516"/>
      <c r="OLU8" s="516"/>
      <c r="OLV8" s="232" t="s">
        <v>665</v>
      </c>
      <c r="OLW8" s="232" t="s">
        <v>1440</v>
      </c>
      <c r="OLX8" s="516"/>
      <c r="OLY8" s="516"/>
      <c r="OLZ8" s="516"/>
      <c r="OMA8" s="232" t="s">
        <v>665</v>
      </c>
      <c r="OMB8" s="232" t="s">
        <v>1440</v>
      </c>
      <c r="OMC8" s="516"/>
      <c r="OMD8" s="516"/>
      <c r="OME8" s="516"/>
      <c r="OMF8" s="232" t="s">
        <v>665</v>
      </c>
      <c r="OMG8" s="232" t="s">
        <v>1440</v>
      </c>
      <c r="OMH8" s="516"/>
      <c r="OMI8" s="516"/>
      <c r="OMJ8" s="516"/>
      <c r="OMK8" s="232" t="s">
        <v>665</v>
      </c>
      <c r="OML8" s="232" t="s">
        <v>1440</v>
      </c>
      <c r="OMM8" s="516"/>
      <c r="OMN8" s="516"/>
      <c r="OMO8" s="516"/>
      <c r="OMP8" s="232" t="s">
        <v>665</v>
      </c>
      <c r="OMQ8" s="232" t="s">
        <v>1440</v>
      </c>
      <c r="OMR8" s="516"/>
      <c r="OMS8" s="516"/>
      <c r="OMT8" s="516"/>
      <c r="OMU8" s="232" t="s">
        <v>665</v>
      </c>
      <c r="OMV8" s="232" t="s">
        <v>1440</v>
      </c>
      <c r="OMW8" s="516"/>
      <c r="OMX8" s="516"/>
      <c r="OMY8" s="516"/>
      <c r="OMZ8" s="232" t="s">
        <v>665</v>
      </c>
      <c r="ONA8" s="232" t="s">
        <v>1440</v>
      </c>
      <c r="ONB8" s="516"/>
      <c r="ONC8" s="516"/>
      <c r="OND8" s="516"/>
      <c r="ONE8" s="232" t="s">
        <v>665</v>
      </c>
      <c r="ONF8" s="232" t="s">
        <v>1440</v>
      </c>
      <c r="ONG8" s="516"/>
      <c r="ONH8" s="516"/>
      <c r="ONI8" s="516"/>
      <c r="ONJ8" s="232" t="s">
        <v>665</v>
      </c>
      <c r="ONK8" s="232" t="s">
        <v>1440</v>
      </c>
      <c r="ONL8" s="516"/>
      <c r="ONM8" s="516"/>
      <c r="ONN8" s="516"/>
      <c r="ONO8" s="232" t="s">
        <v>665</v>
      </c>
      <c r="ONP8" s="232" t="s">
        <v>1440</v>
      </c>
      <c r="ONQ8" s="516"/>
      <c r="ONR8" s="516"/>
      <c r="ONS8" s="516"/>
      <c r="ONT8" s="232" t="s">
        <v>665</v>
      </c>
      <c r="ONU8" s="232" t="s">
        <v>1440</v>
      </c>
      <c r="ONV8" s="516"/>
      <c r="ONW8" s="516"/>
      <c r="ONX8" s="516"/>
      <c r="ONY8" s="232" t="s">
        <v>665</v>
      </c>
      <c r="ONZ8" s="232" t="s">
        <v>1440</v>
      </c>
      <c r="OOA8" s="516"/>
      <c r="OOB8" s="516"/>
      <c r="OOC8" s="516"/>
      <c r="OOD8" s="232" t="s">
        <v>665</v>
      </c>
      <c r="OOE8" s="232" t="s">
        <v>1440</v>
      </c>
      <c r="OOF8" s="516"/>
      <c r="OOG8" s="516"/>
      <c r="OOH8" s="516"/>
      <c r="OOI8" s="232" t="s">
        <v>665</v>
      </c>
      <c r="OOJ8" s="232" t="s">
        <v>1440</v>
      </c>
      <c r="OOK8" s="516"/>
      <c r="OOL8" s="516"/>
      <c r="OOM8" s="516"/>
      <c r="OON8" s="232" t="s">
        <v>665</v>
      </c>
      <c r="OOO8" s="232" t="s">
        <v>1440</v>
      </c>
      <c r="OOP8" s="516"/>
      <c r="OOQ8" s="516"/>
      <c r="OOR8" s="516"/>
      <c r="OOS8" s="232" t="s">
        <v>665</v>
      </c>
      <c r="OOT8" s="232" t="s">
        <v>1440</v>
      </c>
      <c r="OOU8" s="516"/>
      <c r="OOV8" s="516"/>
      <c r="OOW8" s="516"/>
      <c r="OOX8" s="232" t="s">
        <v>665</v>
      </c>
      <c r="OOY8" s="232" t="s">
        <v>1440</v>
      </c>
      <c r="OOZ8" s="516"/>
      <c r="OPA8" s="516"/>
      <c r="OPB8" s="516"/>
      <c r="OPC8" s="232" t="s">
        <v>665</v>
      </c>
      <c r="OPD8" s="232" t="s">
        <v>1440</v>
      </c>
      <c r="OPE8" s="516"/>
      <c r="OPF8" s="516"/>
      <c r="OPG8" s="516"/>
      <c r="OPH8" s="232" t="s">
        <v>665</v>
      </c>
      <c r="OPI8" s="232" t="s">
        <v>1440</v>
      </c>
      <c r="OPJ8" s="516"/>
      <c r="OPK8" s="516"/>
      <c r="OPL8" s="516"/>
      <c r="OPM8" s="232" t="s">
        <v>665</v>
      </c>
      <c r="OPN8" s="232" t="s">
        <v>1440</v>
      </c>
      <c r="OPO8" s="516"/>
      <c r="OPP8" s="516"/>
      <c r="OPQ8" s="516"/>
      <c r="OPR8" s="232" t="s">
        <v>665</v>
      </c>
      <c r="OPS8" s="232" t="s">
        <v>1440</v>
      </c>
      <c r="OPT8" s="516"/>
      <c r="OPU8" s="516"/>
      <c r="OPV8" s="516"/>
      <c r="OPW8" s="232" t="s">
        <v>665</v>
      </c>
      <c r="OPX8" s="232" t="s">
        <v>1440</v>
      </c>
      <c r="OPY8" s="516"/>
      <c r="OPZ8" s="516"/>
      <c r="OQA8" s="516"/>
      <c r="OQB8" s="232" t="s">
        <v>665</v>
      </c>
      <c r="OQC8" s="232" t="s">
        <v>1440</v>
      </c>
      <c r="OQD8" s="516"/>
      <c r="OQE8" s="516"/>
      <c r="OQF8" s="516"/>
      <c r="OQG8" s="232" t="s">
        <v>665</v>
      </c>
      <c r="OQH8" s="232" t="s">
        <v>1440</v>
      </c>
      <c r="OQI8" s="516"/>
      <c r="OQJ8" s="516"/>
      <c r="OQK8" s="516"/>
      <c r="OQL8" s="232" t="s">
        <v>665</v>
      </c>
      <c r="OQM8" s="232" t="s">
        <v>1440</v>
      </c>
      <c r="OQN8" s="516"/>
      <c r="OQO8" s="516"/>
      <c r="OQP8" s="516"/>
      <c r="OQQ8" s="232" t="s">
        <v>665</v>
      </c>
      <c r="OQR8" s="232" t="s">
        <v>1440</v>
      </c>
      <c r="OQS8" s="516"/>
      <c r="OQT8" s="516"/>
      <c r="OQU8" s="516"/>
      <c r="OQV8" s="232" t="s">
        <v>665</v>
      </c>
      <c r="OQW8" s="232" t="s">
        <v>1440</v>
      </c>
      <c r="OQX8" s="516"/>
      <c r="OQY8" s="516"/>
      <c r="OQZ8" s="516"/>
      <c r="ORA8" s="232" t="s">
        <v>665</v>
      </c>
      <c r="ORB8" s="232" t="s">
        <v>1440</v>
      </c>
      <c r="ORC8" s="516"/>
      <c r="ORD8" s="516"/>
      <c r="ORE8" s="516"/>
      <c r="ORF8" s="232" t="s">
        <v>665</v>
      </c>
      <c r="ORG8" s="232" t="s">
        <v>1440</v>
      </c>
      <c r="ORH8" s="516"/>
      <c r="ORI8" s="516"/>
      <c r="ORJ8" s="516"/>
      <c r="ORK8" s="232" t="s">
        <v>665</v>
      </c>
      <c r="ORL8" s="232" t="s">
        <v>1440</v>
      </c>
      <c r="ORM8" s="516"/>
      <c r="ORN8" s="516"/>
      <c r="ORO8" s="516"/>
      <c r="ORP8" s="232" t="s">
        <v>665</v>
      </c>
      <c r="ORQ8" s="232" t="s">
        <v>1440</v>
      </c>
      <c r="ORR8" s="516"/>
      <c r="ORS8" s="516"/>
      <c r="ORT8" s="516"/>
      <c r="ORU8" s="232" t="s">
        <v>665</v>
      </c>
      <c r="ORV8" s="232" t="s">
        <v>1440</v>
      </c>
      <c r="ORW8" s="516"/>
      <c r="ORX8" s="516"/>
      <c r="ORY8" s="516"/>
      <c r="ORZ8" s="232" t="s">
        <v>665</v>
      </c>
      <c r="OSA8" s="232" t="s">
        <v>1440</v>
      </c>
      <c r="OSB8" s="516"/>
      <c r="OSC8" s="516"/>
      <c r="OSD8" s="516"/>
      <c r="OSE8" s="232" t="s">
        <v>665</v>
      </c>
      <c r="OSF8" s="232" t="s">
        <v>1440</v>
      </c>
      <c r="OSG8" s="516"/>
      <c r="OSH8" s="516"/>
      <c r="OSI8" s="516"/>
      <c r="OSJ8" s="232" t="s">
        <v>665</v>
      </c>
      <c r="OSK8" s="232" t="s">
        <v>1440</v>
      </c>
      <c r="OSL8" s="516"/>
      <c r="OSM8" s="516"/>
      <c r="OSN8" s="516"/>
      <c r="OSO8" s="232" t="s">
        <v>665</v>
      </c>
      <c r="OSP8" s="232" t="s">
        <v>1440</v>
      </c>
      <c r="OSQ8" s="516"/>
      <c r="OSR8" s="516"/>
      <c r="OSS8" s="516"/>
      <c r="OST8" s="232" t="s">
        <v>665</v>
      </c>
      <c r="OSU8" s="232" t="s">
        <v>1440</v>
      </c>
      <c r="OSV8" s="516"/>
      <c r="OSW8" s="516"/>
      <c r="OSX8" s="516"/>
      <c r="OSY8" s="232" t="s">
        <v>665</v>
      </c>
      <c r="OSZ8" s="232" t="s">
        <v>1440</v>
      </c>
      <c r="OTA8" s="516"/>
      <c r="OTB8" s="516"/>
      <c r="OTC8" s="516"/>
      <c r="OTD8" s="232" t="s">
        <v>665</v>
      </c>
      <c r="OTE8" s="232" t="s">
        <v>1440</v>
      </c>
      <c r="OTF8" s="516"/>
      <c r="OTG8" s="516"/>
      <c r="OTH8" s="516"/>
      <c r="OTI8" s="232" t="s">
        <v>665</v>
      </c>
      <c r="OTJ8" s="232" t="s">
        <v>1440</v>
      </c>
      <c r="OTK8" s="516"/>
      <c r="OTL8" s="516"/>
      <c r="OTM8" s="516"/>
      <c r="OTN8" s="232" t="s">
        <v>665</v>
      </c>
      <c r="OTO8" s="232" t="s">
        <v>1440</v>
      </c>
      <c r="OTP8" s="516"/>
      <c r="OTQ8" s="516"/>
      <c r="OTR8" s="516"/>
      <c r="OTS8" s="232" t="s">
        <v>665</v>
      </c>
      <c r="OTT8" s="232" t="s">
        <v>1440</v>
      </c>
      <c r="OTU8" s="516"/>
      <c r="OTV8" s="516"/>
      <c r="OTW8" s="516"/>
      <c r="OTX8" s="232" t="s">
        <v>665</v>
      </c>
      <c r="OTY8" s="232" t="s">
        <v>1440</v>
      </c>
      <c r="OTZ8" s="516"/>
      <c r="OUA8" s="516"/>
      <c r="OUB8" s="516"/>
      <c r="OUC8" s="232" t="s">
        <v>665</v>
      </c>
      <c r="OUD8" s="232" t="s">
        <v>1440</v>
      </c>
      <c r="OUE8" s="516"/>
      <c r="OUF8" s="516"/>
      <c r="OUG8" s="516"/>
      <c r="OUH8" s="232" t="s">
        <v>665</v>
      </c>
      <c r="OUI8" s="232" t="s">
        <v>1440</v>
      </c>
      <c r="OUJ8" s="516"/>
      <c r="OUK8" s="516"/>
      <c r="OUL8" s="516"/>
      <c r="OUM8" s="232" t="s">
        <v>665</v>
      </c>
      <c r="OUN8" s="232" t="s">
        <v>1440</v>
      </c>
      <c r="OUO8" s="516"/>
      <c r="OUP8" s="516"/>
      <c r="OUQ8" s="516"/>
      <c r="OUR8" s="232" t="s">
        <v>665</v>
      </c>
      <c r="OUS8" s="232" t="s">
        <v>1440</v>
      </c>
      <c r="OUT8" s="516"/>
      <c r="OUU8" s="516"/>
      <c r="OUV8" s="516"/>
      <c r="OUW8" s="232" t="s">
        <v>665</v>
      </c>
      <c r="OUX8" s="232" t="s">
        <v>1440</v>
      </c>
      <c r="OUY8" s="516"/>
      <c r="OUZ8" s="516"/>
      <c r="OVA8" s="516"/>
      <c r="OVB8" s="232" t="s">
        <v>665</v>
      </c>
      <c r="OVC8" s="232" t="s">
        <v>1440</v>
      </c>
      <c r="OVD8" s="516"/>
      <c r="OVE8" s="516"/>
      <c r="OVF8" s="516"/>
      <c r="OVG8" s="232" t="s">
        <v>665</v>
      </c>
      <c r="OVH8" s="232" t="s">
        <v>1440</v>
      </c>
      <c r="OVI8" s="516"/>
      <c r="OVJ8" s="516"/>
      <c r="OVK8" s="516"/>
      <c r="OVL8" s="232" t="s">
        <v>665</v>
      </c>
      <c r="OVM8" s="232" t="s">
        <v>1440</v>
      </c>
      <c r="OVN8" s="516"/>
      <c r="OVO8" s="516"/>
      <c r="OVP8" s="516"/>
      <c r="OVQ8" s="232" t="s">
        <v>665</v>
      </c>
      <c r="OVR8" s="232" t="s">
        <v>1440</v>
      </c>
      <c r="OVS8" s="516"/>
      <c r="OVT8" s="516"/>
      <c r="OVU8" s="516"/>
      <c r="OVV8" s="232" t="s">
        <v>665</v>
      </c>
      <c r="OVW8" s="232" t="s">
        <v>1440</v>
      </c>
      <c r="OVX8" s="516"/>
      <c r="OVY8" s="516"/>
      <c r="OVZ8" s="516"/>
      <c r="OWA8" s="232" t="s">
        <v>665</v>
      </c>
      <c r="OWB8" s="232" t="s">
        <v>1440</v>
      </c>
      <c r="OWC8" s="516"/>
      <c r="OWD8" s="516"/>
      <c r="OWE8" s="516"/>
      <c r="OWF8" s="232" t="s">
        <v>665</v>
      </c>
      <c r="OWG8" s="232" t="s">
        <v>1440</v>
      </c>
      <c r="OWH8" s="516"/>
      <c r="OWI8" s="516"/>
      <c r="OWJ8" s="516"/>
      <c r="OWK8" s="232" t="s">
        <v>665</v>
      </c>
      <c r="OWL8" s="232" t="s">
        <v>1440</v>
      </c>
      <c r="OWM8" s="516"/>
      <c r="OWN8" s="516"/>
      <c r="OWO8" s="516"/>
      <c r="OWP8" s="232" t="s">
        <v>665</v>
      </c>
      <c r="OWQ8" s="232" t="s">
        <v>1440</v>
      </c>
      <c r="OWR8" s="516"/>
      <c r="OWS8" s="516"/>
      <c r="OWT8" s="516"/>
      <c r="OWU8" s="232" t="s">
        <v>665</v>
      </c>
      <c r="OWV8" s="232" t="s">
        <v>1440</v>
      </c>
      <c r="OWW8" s="516"/>
      <c r="OWX8" s="516"/>
      <c r="OWY8" s="516"/>
      <c r="OWZ8" s="232" t="s">
        <v>665</v>
      </c>
      <c r="OXA8" s="232" t="s">
        <v>1440</v>
      </c>
      <c r="OXB8" s="516"/>
      <c r="OXC8" s="516"/>
      <c r="OXD8" s="516"/>
      <c r="OXE8" s="232" t="s">
        <v>665</v>
      </c>
      <c r="OXF8" s="232" t="s">
        <v>1440</v>
      </c>
      <c r="OXG8" s="516"/>
      <c r="OXH8" s="516"/>
      <c r="OXI8" s="516"/>
      <c r="OXJ8" s="232" t="s">
        <v>665</v>
      </c>
      <c r="OXK8" s="232" t="s">
        <v>1440</v>
      </c>
      <c r="OXL8" s="516"/>
      <c r="OXM8" s="516"/>
      <c r="OXN8" s="516"/>
      <c r="OXO8" s="232" t="s">
        <v>665</v>
      </c>
      <c r="OXP8" s="232" t="s">
        <v>1440</v>
      </c>
      <c r="OXQ8" s="516"/>
      <c r="OXR8" s="516"/>
      <c r="OXS8" s="516"/>
      <c r="OXT8" s="232" t="s">
        <v>665</v>
      </c>
      <c r="OXU8" s="232" t="s">
        <v>1440</v>
      </c>
      <c r="OXV8" s="516"/>
      <c r="OXW8" s="516"/>
      <c r="OXX8" s="516"/>
      <c r="OXY8" s="232" t="s">
        <v>665</v>
      </c>
      <c r="OXZ8" s="232" t="s">
        <v>1440</v>
      </c>
      <c r="OYA8" s="516"/>
      <c r="OYB8" s="516"/>
      <c r="OYC8" s="516"/>
      <c r="OYD8" s="232" t="s">
        <v>665</v>
      </c>
      <c r="OYE8" s="232" t="s">
        <v>1440</v>
      </c>
      <c r="OYF8" s="516"/>
      <c r="OYG8" s="516"/>
      <c r="OYH8" s="516"/>
      <c r="OYI8" s="232" t="s">
        <v>665</v>
      </c>
      <c r="OYJ8" s="232" t="s">
        <v>1440</v>
      </c>
      <c r="OYK8" s="516"/>
      <c r="OYL8" s="516"/>
      <c r="OYM8" s="516"/>
      <c r="OYN8" s="232" t="s">
        <v>665</v>
      </c>
      <c r="OYO8" s="232" t="s">
        <v>1440</v>
      </c>
      <c r="OYP8" s="516"/>
      <c r="OYQ8" s="516"/>
      <c r="OYR8" s="516"/>
      <c r="OYS8" s="232" t="s">
        <v>665</v>
      </c>
      <c r="OYT8" s="232" t="s">
        <v>1440</v>
      </c>
      <c r="OYU8" s="516"/>
      <c r="OYV8" s="516"/>
      <c r="OYW8" s="516"/>
      <c r="OYX8" s="232" t="s">
        <v>665</v>
      </c>
      <c r="OYY8" s="232" t="s">
        <v>1440</v>
      </c>
      <c r="OYZ8" s="516"/>
      <c r="OZA8" s="516"/>
      <c r="OZB8" s="516"/>
      <c r="OZC8" s="232" t="s">
        <v>665</v>
      </c>
      <c r="OZD8" s="232" t="s">
        <v>1440</v>
      </c>
      <c r="OZE8" s="516"/>
      <c r="OZF8" s="516"/>
      <c r="OZG8" s="516"/>
      <c r="OZH8" s="232" t="s">
        <v>665</v>
      </c>
      <c r="OZI8" s="232" t="s">
        <v>1440</v>
      </c>
      <c r="OZJ8" s="516"/>
      <c r="OZK8" s="516"/>
      <c r="OZL8" s="516"/>
      <c r="OZM8" s="232" t="s">
        <v>665</v>
      </c>
      <c r="OZN8" s="232" t="s">
        <v>1440</v>
      </c>
      <c r="OZO8" s="516"/>
      <c r="OZP8" s="516"/>
      <c r="OZQ8" s="516"/>
      <c r="OZR8" s="232" t="s">
        <v>665</v>
      </c>
      <c r="OZS8" s="232" t="s">
        <v>1440</v>
      </c>
      <c r="OZT8" s="516"/>
      <c r="OZU8" s="516"/>
      <c r="OZV8" s="516"/>
      <c r="OZW8" s="232" t="s">
        <v>665</v>
      </c>
      <c r="OZX8" s="232" t="s">
        <v>1440</v>
      </c>
      <c r="OZY8" s="516"/>
      <c r="OZZ8" s="516"/>
      <c r="PAA8" s="516"/>
      <c r="PAB8" s="232" t="s">
        <v>665</v>
      </c>
      <c r="PAC8" s="232" t="s">
        <v>1440</v>
      </c>
      <c r="PAD8" s="516"/>
      <c r="PAE8" s="516"/>
      <c r="PAF8" s="516"/>
      <c r="PAG8" s="232" t="s">
        <v>665</v>
      </c>
      <c r="PAH8" s="232" t="s">
        <v>1440</v>
      </c>
      <c r="PAI8" s="516"/>
      <c r="PAJ8" s="516"/>
      <c r="PAK8" s="516"/>
      <c r="PAL8" s="232" t="s">
        <v>665</v>
      </c>
      <c r="PAM8" s="232" t="s">
        <v>1440</v>
      </c>
      <c r="PAN8" s="516"/>
      <c r="PAO8" s="516"/>
      <c r="PAP8" s="516"/>
      <c r="PAQ8" s="232" t="s">
        <v>665</v>
      </c>
      <c r="PAR8" s="232" t="s">
        <v>1440</v>
      </c>
      <c r="PAS8" s="516"/>
      <c r="PAT8" s="516"/>
      <c r="PAU8" s="516"/>
      <c r="PAV8" s="232" t="s">
        <v>665</v>
      </c>
      <c r="PAW8" s="232" t="s">
        <v>1440</v>
      </c>
      <c r="PAX8" s="516"/>
      <c r="PAY8" s="516"/>
      <c r="PAZ8" s="516"/>
      <c r="PBA8" s="232" t="s">
        <v>665</v>
      </c>
      <c r="PBB8" s="232" t="s">
        <v>1440</v>
      </c>
      <c r="PBC8" s="516"/>
      <c r="PBD8" s="516"/>
      <c r="PBE8" s="516"/>
      <c r="PBF8" s="232" t="s">
        <v>665</v>
      </c>
      <c r="PBG8" s="232" t="s">
        <v>1440</v>
      </c>
      <c r="PBH8" s="516"/>
      <c r="PBI8" s="516"/>
      <c r="PBJ8" s="516"/>
      <c r="PBK8" s="232" t="s">
        <v>665</v>
      </c>
      <c r="PBL8" s="232" t="s">
        <v>1440</v>
      </c>
      <c r="PBM8" s="516"/>
      <c r="PBN8" s="516"/>
      <c r="PBO8" s="516"/>
      <c r="PBP8" s="232" t="s">
        <v>665</v>
      </c>
      <c r="PBQ8" s="232" t="s">
        <v>1440</v>
      </c>
      <c r="PBR8" s="516"/>
      <c r="PBS8" s="516"/>
      <c r="PBT8" s="516"/>
      <c r="PBU8" s="232" t="s">
        <v>665</v>
      </c>
      <c r="PBV8" s="232" t="s">
        <v>1440</v>
      </c>
      <c r="PBW8" s="516"/>
      <c r="PBX8" s="516"/>
      <c r="PBY8" s="516"/>
      <c r="PBZ8" s="232" t="s">
        <v>665</v>
      </c>
      <c r="PCA8" s="232" t="s">
        <v>1440</v>
      </c>
      <c r="PCB8" s="516"/>
      <c r="PCC8" s="516"/>
      <c r="PCD8" s="516"/>
      <c r="PCE8" s="232" t="s">
        <v>665</v>
      </c>
      <c r="PCF8" s="232" t="s">
        <v>1440</v>
      </c>
      <c r="PCG8" s="516"/>
      <c r="PCH8" s="516"/>
      <c r="PCI8" s="516"/>
      <c r="PCJ8" s="232" t="s">
        <v>665</v>
      </c>
      <c r="PCK8" s="232" t="s">
        <v>1440</v>
      </c>
      <c r="PCL8" s="516"/>
      <c r="PCM8" s="516"/>
      <c r="PCN8" s="516"/>
      <c r="PCO8" s="232" t="s">
        <v>665</v>
      </c>
      <c r="PCP8" s="232" t="s">
        <v>1440</v>
      </c>
      <c r="PCQ8" s="516"/>
      <c r="PCR8" s="516"/>
      <c r="PCS8" s="516"/>
      <c r="PCT8" s="232" t="s">
        <v>665</v>
      </c>
      <c r="PCU8" s="232" t="s">
        <v>1440</v>
      </c>
      <c r="PCV8" s="516"/>
      <c r="PCW8" s="516"/>
      <c r="PCX8" s="516"/>
      <c r="PCY8" s="232" t="s">
        <v>665</v>
      </c>
      <c r="PCZ8" s="232" t="s">
        <v>1440</v>
      </c>
      <c r="PDA8" s="516"/>
      <c r="PDB8" s="516"/>
      <c r="PDC8" s="516"/>
      <c r="PDD8" s="232" t="s">
        <v>665</v>
      </c>
      <c r="PDE8" s="232" t="s">
        <v>1440</v>
      </c>
      <c r="PDF8" s="516"/>
      <c r="PDG8" s="516"/>
      <c r="PDH8" s="516"/>
      <c r="PDI8" s="232" t="s">
        <v>665</v>
      </c>
      <c r="PDJ8" s="232" t="s">
        <v>1440</v>
      </c>
      <c r="PDK8" s="516"/>
      <c r="PDL8" s="516"/>
      <c r="PDM8" s="516"/>
      <c r="PDN8" s="232" t="s">
        <v>665</v>
      </c>
      <c r="PDO8" s="232" t="s">
        <v>1440</v>
      </c>
      <c r="PDP8" s="516"/>
      <c r="PDQ8" s="516"/>
      <c r="PDR8" s="516"/>
      <c r="PDS8" s="232" t="s">
        <v>665</v>
      </c>
      <c r="PDT8" s="232" t="s">
        <v>1440</v>
      </c>
      <c r="PDU8" s="516"/>
      <c r="PDV8" s="516"/>
      <c r="PDW8" s="516"/>
      <c r="PDX8" s="232" t="s">
        <v>665</v>
      </c>
      <c r="PDY8" s="232" t="s">
        <v>1440</v>
      </c>
      <c r="PDZ8" s="516"/>
      <c r="PEA8" s="516"/>
      <c r="PEB8" s="516"/>
      <c r="PEC8" s="232" t="s">
        <v>665</v>
      </c>
      <c r="PED8" s="232" t="s">
        <v>1440</v>
      </c>
      <c r="PEE8" s="516"/>
      <c r="PEF8" s="516"/>
      <c r="PEG8" s="516"/>
      <c r="PEH8" s="232" t="s">
        <v>665</v>
      </c>
      <c r="PEI8" s="232" t="s">
        <v>1440</v>
      </c>
      <c r="PEJ8" s="516"/>
      <c r="PEK8" s="516"/>
      <c r="PEL8" s="516"/>
      <c r="PEM8" s="232" t="s">
        <v>665</v>
      </c>
      <c r="PEN8" s="232" t="s">
        <v>1440</v>
      </c>
      <c r="PEO8" s="516"/>
      <c r="PEP8" s="516"/>
      <c r="PEQ8" s="516"/>
      <c r="PER8" s="232" t="s">
        <v>665</v>
      </c>
      <c r="PES8" s="232" t="s">
        <v>1440</v>
      </c>
      <c r="PET8" s="516"/>
      <c r="PEU8" s="516"/>
      <c r="PEV8" s="516"/>
      <c r="PEW8" s="232" t="s">
        <v>665</v>
      </c>
      <c r="PEX8" s="232" t="s">
        <v>1440</v>
      </c>
      <c r="PEY8" s="516"/>
      <c r="PEZ8" s="516"/>
      <c r="PFA8" s="516"/>
      <c r="PFB8" s="232" t="s">
        <v>665</v>
      </c>
      <c r="PFC8" s="232" t="s">
        <v>1440</v>
      </c>
      <c r="PFD8" s="516"/>
      <c r="PFE8" s="516"/>
      <c r="PFF8" s="516"/>
      <c r="PFG8" s="232" t="s">
        <v>665</v>
      </c>
      <c r="PFH8" s="232" t="s">
        <v>1440</v>
      </c>
      <c r="PFI8" s="516"/>
      <c r="PFJ8" s="516"/>
      <c r="PFK8" s="516"/>
      <c r="PFL8" s="232" t="s">
        <v>665</v>
      </c>
      <c r="PFM8" s="232" t="s">
        <v>1440</v>
      </c>
      <c r="PFN8" s="516"/>
      <c r="PFO8" s="516"/>
      <c r="PFP8" s="516"/>
      <c r="PFQ8" s="232" t="s">
        <v>665</v>
      </c>
      <c r="PFR8" s="232" t="s">
        <v>1440</v>
      </c>
      <c r="PFS8" s="516"/>
      <c r="PFT8" s="516"/>
      <c r="PFU8" s="516"/>
      <c r="PFV8" s="232" t="s">
        <v>665</v>
      </c>
      <c r="PFW8" s="232" t="s">
        <v>1440</v>
      </c>
      <c r="PFX8" s="516"/>
      <c r="PFY8" s="516"/>
      <c r="PFZ8" s="516"/>
      <c r="PGA8" s="232" t="s">
        <v>665</v>
      </c>
      <c r="PGB8" s="232" t="s">
        <v>1440</v>
      </c>
      <c r="PGC8" s="516"/>
      <c r="PGD8" s="516"/>
      <c r="PGE8" s="516"/>
      <c r="PGF8" s="232" t="s">
        <v>665</v>
      </c>
      <c r="PGG8" s="232" t="s">
        <v>1440</v>
      </c>
      <c r="PGH8" s="516"/>
      <c r="PGI8" s="516"/>
      <c r="PGJ8" s="516"/>
      <c r="PGK8" s="232" t="s">
        <v>665</v>
      </c>
      <c r="PGL8" s="232" t="s">
        <v>1440</v>
      </c>
      <c r="PGM8" s="516"/>
      <c r="PGN8" s="516"/>
      <c r="PGO8" s="516"/>
      <c r="PGP8" s="232" t="s">
        <v>665</v>
      </c>
      <c r="PGQ8" s="232" t="s">
        <v>1440</v>
      </c>
      <c r="PGR8" s="516"/>
      <c r="PGS8" s="516"/>
      <c r="PGT8" s="516"/>
      <c r="PGU8" s="232" t="s">
        <v>665</v>
      </c>
      <c r="PGV8" s="232" t="s">
        <v>1440</v>
      </c>
      <c r="PGW8" s="516"/>
      <c r="PGX8" s="516"/>
      <c r="PGY8" s="516"/>
      <c r="PGZ8" s="232" t="s">
        <v>665</v>
      </c>
      <c r="PHA8" s="232" t="s">
        <v>1440</v>
      </c>
      <c r="PHB8" s="516"/>
      <c r="PHC8" s="516"/>
      <c r="PHD8" s="516"/>
      <c r="PHE8" s="232" t="s">
        <v>665</v>
      </c>
      <c r="PHF8" s="232" t="s">
        <v>1440</v>
      </c>
      <c r="PHG8" s="516"/>
      <c r="PHH8" s="516"/>
      <c r="PHI8" s="516"/>
      <c r="PHJ8" s="232" t="s">
        <v>665</v>
      </c>
      <c r="PHK8" s="232" t="s">
        <v>1440</v>
      </c>
      <c r="PHL8" s="516"/>
      <c r="PHM8" s="516"/>
      <c r="PHN8" s="516"/>
      <c r="PHO8" s="232" t="s">
        <v>665</v>
      </c>
      <c r="PHP8" s="232" t="s">
        <v>1440</v>
      </c>
      <c r="PHQ8" s="516"/>
      <c r="PHR8" s="516"/>
      <c r="PHS8" s="516"/>
      <c r="PHT8" s="232" t="s">
        <v>665</v>
      </c>
      <c r="PHU8" s="232" t="s">
        <v>1440</v>
      </c>
      <c r="PHV8" s="516"/>
      <c r="PHW8" s="516"/>
      <c r="PHX8" s="516"/>
      <c r="PHY8" s="232" t="s">
        <v>665</v>
      </c>
      <c r="PHZ8" s="232" t="s">
        <v>1440</v>
      </c>
      <c r="PIA8" s="516"/>
      <c r="PIB8" s="516"/>
      <c r="PIC8" s="516"/>
      <c r="PID8" s="232" t="s">
        <v>665</v>
      </c>
      <c r="PIE8" s="232" t="s">
        <v>1440</v>
      </c>
      <c r="PIF8" s="516"/>
      <c r="PIG8" s="516"/>
      <c r="PIH8" s="516"/>
      <c r="PII8" s="232" t="s">
        <v>665</v>
      </c>
      <c r="PIJ8" s="232" t="s">
        <v>1440</v>
      </c>
      <c r="PIK8" s="516"/>
      <c r="PIL8" s="516"/>
      <c r="PIM8" s="516"/>
      <c r="PIN8" s="232" t="s">
        <v>665</v>
      </c>
      <c r="PIO8" s="232" t="s">
        <v>1440</v>
      </c>
      <c r="PIP8" s="516"/>
      <c r="PIQ8" s="516"/>
      <c r="PIR8" s="516"/>
      <c r="PIS8" s="232" t="s">
        <v>665</v>
      </c>
      <c r="PIT8" s="232" t="s">
        <v>1440</v>
      </c>
      <c r="PIU8" s="516"/>
      <c r="PIV8" s="516"/>
      <c r="PIW8" s="516"/>
      <c r="PIX8" s="232" t="s">
        <v>665</v>
      </c>
      <c r="PIY8" s="232" t="s">
        <v>1440</v>
      </c>
      <c r="PIZ8" s="516"/>
      <c r="PJA8" s="516"/>
      <c r="PJB8" s="516"/>
      <c r="PJC8" s="232" t="s">
        <v>665</v>
      </c>
      <c r="PJD8" s="232" t="s">
        <v>1440</v>
      </c>
      <c r="PJE8" s="516"/>
      <c r="PJF8" s="516"/>
      <c r="PJG8" s="516"/>
      <c r="PJH8" s="232" t="s">
        <v>665</v>
      </c>
      <c r="PJI8" s="232" t="s">
        <v>1440</v>
      </c>
      <c r="PJJ8" s="516"/>
      <c r="PJK8" s="516"/>
      <c r="PJL8" s="516"/>
      <c r="PJM8" s="232" t="s">
        <v>665</v>
      </c>
      <c r="PJN8" s="232" t="s">
        <v>1440</v>
      </c>
      <c r="PJO8" s="516"/>
      <c r="PJP8" s="516"/>
      <c r="PJQ8" s="516"/>
      <c r="PJR8" s="232" t="s">
        <v>665</v>
      </c>
      <c r="PJS8" s="232" t="s">
        <v>1440</v>
      </c>
      <c r="PJT8" s="516"/>
      <c r="PJU8" s="516"/>
      <c r="PJV8" s="516"/>
      <c r="PJW8" s="232" t="s">
        <v>665</v>
      </c>
      <c r="PJX8" s="232" t="s">
        <v>1440</v>
      </c>
      <c r="PJY8" s="516"/>
      <c r="PJZ8" s="516"/>
      <c r="PKA8" s="516"/>
      <c r="PKB8" s="232" t="s">
        <v>665</v>
      </c>
      <c r="PKC8" s="232" t="s">
        <v>1440</v>
      </c>
      <c r="PKD8" s="516"/>
      <c r="PKE8" s="516"/>
      <c r="PKF8" s="516"/>
      <c r="PKG8" s="232" t="s">
        <v>665</v>
      </c>
      <c r="PKH8" s="232" t="s">
        <v>1440</v>
      </c>
      <c r="PKI8" s="516"/>
      <c r="PKJ8" s="516"/>
      <c r="PKK8" s="516"/>
      <c r="PKL8" s="232" t="s">
        <v>665</v>
      </c>
      <c r="PKM8" s="232" t="s">
        <v>1440</v>
      </c>
      <c r="PKN8" s="516"/>
      <c r="PKO8" s="516"/>
      <c r="PKP8" s="516"/>
      <c r="PKQ8" s="232" t="s">
        <v>665</v>
      </c>
      <c r="PKR8" s="232" t="s">
        <v>1440</v>
      </c>
      <c r="PKS8" s="516"/>
      <c r="PKT8" s="516"/>
      <c r="PKU8" s="516"/>
      <c r="PKV8" s="232" t="s">
        <v>665</v>
      </c>
      <c r="PKW8" s="232" t="s">
        <v>1440</v>
      </c>
      <c r="PKX8" s="516"/>
      <c r="PKY8" s="516"/>
      <c r="PKZ8" s="516"/>
      <c r="PLA8" s="232" t="s">
        <v>665</v>
      </c>
      <c r="PLB8" s="232" t="s">
        <v>1440</v>
      </c>
      <c r="PLC8" s="516"/>
      <c r="PLD8" s="516"/>
      <c r="PLE8" s="516"/>
      <c r="PLF8" s="232" t="s">
        <v>665</v>
      </c>
      <c r="PLG8" s="232" t="s">
        <v>1440</v>
      </c>
      <c r="PLH8" s="516"/>
      <c r="PLI8" s="516"/>
      <c r="PLJ8" s="516"/>
      <c r="PLK8" s="232" t="s">
        <v>665</v>
      </c>
      <c r="PLL8" s="232" t="s">
        <v>1440</v>
      </c>
      <c r="PLM8" s="516"/>
      <c r="PLN8" s="516"/>
      <c r="PLO8" s="516"/>
      <c r="PLP8" s="232" t="s">
        <v>665</v>
      </c>
      <c r="PLQ8" s="232" t="s">
        <v>1440</v>
      </c>
      <c r="PLR8" s="516"/>
      <c r="PLS8" s="516"/>
      <c r="PLT8" s="516"/>
      <c r="PLU8" s="232" t="s">
        <v>665</v>
      </c>
      <c r="PLV8" s="232" t="s">
        <v>1440</v>
      </c>
      <c r="PLW8" s="516"/>
      <c r="PLX8" s="516"/>
      <c r="PLY8" s="516"/>
      <c r="PLZ8" s="232" t="s">
        <v>665</v>
      </c>
      <c r="PMA8" s="232" t="s">
        <v>1440</v>
      </c>
      <c r="PMB8" s="516"/>
      <c r="PMC8" s="516"/>
      <c r="PMD8" s="516"/>
      <c r="PME8" s="232" t="s">
        <v>665</v>
      </c>
      <c r="PMF8" s="232" t="s">
        <v>1440</v>
      </c>
      <c r="PMG8" s="516"/>
      <c r="PMH8" s="516"/>
      <c r="PMI8" s="516"/>
      <c r="PMJ8" s="232" t="s">
        <v>665</v>
      </c>
      <c r="PMK8" s="232" t="s">
        <v>1440</v>
      </c>
      <c r="PML8" s="516"/>
      <c r="PMM8" s="516"/>
      <c r="PMN8" s="516"/>
      <c r="PMO8" s="232" t="s">
        <v>665</v>
      </c>
      <c r="PMP8" s="232" t="s">
        <v>1440</v>
      </c>
      <c r="PMQ8" s="516"/>
      <c r="PMR8" s="516"/>
      <c r="PMS8" s="516"/>
      <c r="PMT8" s="232" t="s">
        <v>665</v>
      </c>
      <c r="PMU8" s="232" t="s">
        <v>1440</v>
      </c>
      <c r="PMV8" s="516"/>
      <c r="PMW8" s="516"/>
      <c r="PMX8" s="516"/>
      <c r="PMY8" s="232" t="s">
        <v>665</v>
      </c>
      <c r="PMZ8" s="232" t="s">
        <v>1440</v>
      </c>
      <c r="PNA8" s="516"/>
      <c r="PNB8" s="516"/>
      <c r="PNC8" s="516"/>
      <c r="PND8" s="232" t="s">
        <v>665</v>
      </c>
      <c r="PNE8" s="232" t="s">
        <v>1440</v>
      </c>
      <c r="PNF8" s="516"/>
      <c r="PNG8" s="516"/>
      <c r="PNH8" s="516"/>
      <c r="PNI8" s="232" t="s">
        <v>665</v>
      </c>
      <c r="PNJ8" s="232" t="s">
        <v>1440</v>
      </c>
      <c r="PNK8" s="516"/>
      <c r="PNL8" s="516"/>
      <c r="PNM8" s="516"/>
      <c r="PNN8" s="232" t="s">
        <v>665</v>
      </c>
      <c r="PNO8" s="232" t="s">
        <v>1440</v>
      </c>
      <c r="PNP8" s="516"/>
      <c r="PNQ8" s="516"/>
      <c r="PNR8" s="516"/>
      <c r="PNS8" s="232" t="s">
        <v>665</v>
      </c>
      <c r="PNT8" s="232" t="s">
        <v>1440</v>
      </c>
      <c r="PNU8" s="516"/>
      <c r="PNV8" s="516"/>
      <c r="PNW8" s="516"/>
      <c r="PNX8" s="232" t="s">
        <v>665</v>
      </c>
      <c r="PNY8" s="232" t="s">
        <v>1440</v>
      </c>
      <c r="PNZ8" s="516"/>
      <c r="POA8" s="516"/>
      <c r="POB8" s="516"/>
      <c r="POC8" s="232" t="s">
        <v>665</v>
      </c>
      <c r="POD8" s="232" t="s">
        <v>1440</v>
      </c>
      <c r="POE8" s="516"/>
      <c r="POF8" s="516"/>
      <c r="POG8" s="516"/>
      <c r="POH8" s="232" t="s">
        <v>665</v>
      </c>
      <c r="POI8" s="232" t="s">
        <v>1440</v>
      </c>
      <c r="POJ8" s="516"/>
      <c r="POK8" s="516"/>
      <c r="POL8" s="516"/>
      <c r="POM8" s="232" t="s">
        <v>665</v>
      </c>
      <c r="PON8" s="232" t="s">
        <v>1440</v>
      </c>
      <c r="POO8" s="516"/>
      <c r="POP8" s="516"/>
      <c r="POQ8" s="516"/>
      <c r="POR8" s="232" t="s">
        <v>665</v>
      </c>
      <c r="POS8" s="232" t="s">
        <v>1440</v>
      </c>
      <c r="POT8" s="516"/>
      <c r="POU8" s="516"/>
      <c r="POV8" s="516"/>
      <c r="POW8" s="232" t="s">
        <v>665</v>
      </c>
      <c r="POX8" s="232" t="s">
        <v>1440</v>
      </c>
      <c r="POY8" s="516"/>
      <c r="POZ8" s="516"/>
      <c r="PPA8" s="516"/>
      <c r="PPB8" s="232" t="s">
        <v>665</v>
      </c>
      <c r="PPC8" s="232" t="s">
        <v>1440</v>
      </c>
      <c r="PPD8" s="516"/>
      <c r="PPE8" s="516"/>
      <c r="PPF8" s="516"/>
      <c r="PPG8" s="232" t="s">
        <v>665</v>
      </c>
      <c r="PPH8" s="232" t="s">
        <v>1440</v>
      </c>
      <c r="PPI8" s="516"/>
      <c r="PPJ8" s="516"/>
      <c r="PPK8" s="516"/>
      <c r="PPL8" s="232" t="s">
        <v>665</v>
      </c>
      <c r="PPM8" s="232" t="s">
        <v>1440</v>
      </c>
      <c r="PPN8" s="516"/>
      <c r="PPO8" s="516"/>
      <c r="PPP8" s="516"/>
      <c r="PPQ8" s="232" t="s">
        <v>665</v>
      </c>
      <c r="PPR8" s="232" t="s">
        <v>1440</v>
      </c>
      <c r="PPS8" s="516"/>
      <c r="PPT8" s="516"/>
      <c r="PPU8" s="516"/>
      <c r="PPV8" s="232" t="s">
        <v>665</v>
      </c>
      <c r="PPW8" s="232" t="s">
        <v>1440</v>
      </c>
      <c r="PPX8" s="516"/>
      <c r="PPY8" s="516"/>
      <c r="PPZ8" s="516"/>
      <c r="PQA8" s="232" t="s">
        <v>665</v>
      </c>
      <c r="PQB8" s="232" t="s">
        <v>1440</v>
      </c>
      <c r="PQC8" s="516"/>
      <c r="PQD8" s="516"/>
      <c r="PQE8" s="516"/>
      <c r="PQF8" s="232" t="s">
        <v>665</v>
      </c>
      <c r="PQG8" s="232" t="s">
        <v>1440</v>
      </c>
      <c r="PQH8" s="516"/>
      <c r="PQI8" s="516"/>
      <c r="PQJ8" s="516"/>
      <c r="PQK8" s="232" t="s">
        <v>665</v>
      </c>
      <c r="PQL8" s="232" t="s">
        <v>1440</v>
      </c>
      <c r="PQM8" s="516"/>
      <c r="PQN8" s="516"/>
      <c r="PQO8" s="516"/>
      <c r="PQP8" s="232" t="s">
        <v>665</v>
      </c>
      <c r="PQQ8" s="232" t="s">
        <v>1440</v>
      </c>
      <c r="PQR8" s="516"/>
      <c r="PQS8" s="516"/>
      <c r="PQT8" s="516"/>
      <c r="PQU8" s="232" t="s">
        <v>665</v>
      </c>
      <c r="PQV8" s="232" t="s">
        <v>1440</v>
      </c>
      <c r="PQW8" s="516"/>
      <c r="PQX8" s="516"/>
      <c r="PQY8" s="516"/>
      <c r="PQZ8" s="232" t="s">
        <v>665</v>
      </c>
      <c r="PRA8" s="232" t="s">
        <v>1440</v>
      </c>
      <c r="PRB8" s="516"/>
      <c r="PRC8" s="516"/>
      <c r="PRD8" s="516"/>
      <c r="PRE8" s="232" t="s">
        <v>665</v>
      </c>
      <c r="PRF8" s="232" t="s">
        <v>1440</v>
      </c>
      <c r="PRG8" s="516"/>
      <c r="PRH8" s="516"/>
      <c r="PRI8" s="516"/>
      <c r="PRJ8" s="232" t="s">
        <v>665</v>
      </c>
      <c r="PRK8" s="232" t="s">
        <v>1440</v>
      </c>
      <c r="PRL8" s="516"/>
      <c r="PRM8" s="516"/>
      <c r="PRN8" s="516"/>
      <c r="PRO8" s="232" t="s">
        <v>665</v>
      </c>
      <c r="PRP8" s="232" t="s">
        <v>1440</v>
      </c>
      <c r="PRQ8" s="516"/>
      <c r="PRR8" s="516"/>
      <c r="PRS8" s="516"/>
      <c r="PRT8" s="232" t="s">
        <v>665</v>
      </c>
      <c r="PRU8" s="232" t="s">
        <v>1440</v>
      </c>
      <c r="PRV8" s="516"/>
      <c r="PRW8" s="516"/>
      <c r="PRX8" s="516"/>
      <c r="PRY8" s="232" t="s">
        <v>665</v>
      </c>
      <c r="PRZ8" s="232" t="s">
        <v>1440</v>
      </c>
      <c r="PSA8" s="516"/>
      <c r="PSB8" s="516"/>
      <c r="PSC8" s="516"/>
      <c r="PSD8" s="232" t="s">
        <v>665</v>
      </c>
      <c r="PSE8" s="232" t="s">
        <v>1440</v>
      </c>
      <c r="PSF8" s="516"/>
      <c r="PSG8" s="516"/>
      <c r="PSH8" s="516"/>
      <c r="PSI8" s="232" t="s">
        <v>665</v>
      </c>
      <c r="PSJ8" s="232" t="s">
        <v>1440</v>
      </c>
      <c r="PSK8" s="516"/>
      <c r="PSL8" s="516"/>
      <c r="PSM8" s="516"/>
      <c r="PSN8" s="232" t="s">
        <v>665</v>
      </c>
      <c r="PSO8" s="232" t="s">
        <v>1440</v>
      </c>
      <c r="PSP8" s="516"/>
      <c r="PSQ8" s="516"/>
      <c r="PSR8" s="516"/>
      <c r="PSS8" s="232" t="s">
        <v>665</v>
      </c>
      <c r="PST8" s="232" t="s">
        <v>1440</v>
      </c>
      <c r="PSU8" s="516"/>
      <c r="PSV8" s="516"/>
      <c r="PSW8" s="516"/>
      <c r="PSX8" s="232" t="s">
        <v>665</v>
      </c>
      <c r="PSY8" s="232" t="s">
        <v>1440</v>
      </c>
      <c r="PSZ8" s="516"/>
      <c r="PTA8" s="516"/>
      <c r="PTB8" s="516"/>
      <c r="PTC8" s="232" t="s">
        <v>665</v>
      </c>
      <c r="PTD8" s="232" t="s">
        <v>1440</v>
      </c>
      <c r="PTE8" s="516"/>
      <c r="PTF8" s="516"/>
      <c r="PTG8" s="516"/>
      <c r="PTH8" s="232" t="s">
        <v>665</v>
      </c>
      <c r="PTI8" s="232" t="s">
        <v>1440</v>
      </c>
      <c r="PTJ8" s="516"/>
      <c r="PTK8" s="516"/>
      <c r="PTL8" s="516"/>
      <c r="PTM8" s="232" t="s">
        <v>665</v>
      </c>
      <c r="PTN8" s="232" t="s">
        <v>1440</v>
      </c>
      <c r="PTO8" s="516"/>
      <c r="PTP8" s="516"/>
      <c r="PTQ8" s="516"/>
      <c r="PTR8" s="232" t="s">
        <v>665</v>
      </c>
      <c r="PTS8" s="232" t="s">
        <v>1440</v>
      </c>
      <c r="PTT8" s="516"/>
      <c r="PTU8" s="516"/>
      <c r="PTV8" s="516"/>
      <c r="PTW8" s="232" t="s">
        <v>665</v>
      </c>
      <c r="PTX8" s="232" t="s">
        <v>1440</v>
      </c>
      <c r="PTY8" s="516"/>
      <c r="PTZ8" s="516"/>
      <c r="PUA8" s="516"/>
      <c r="PUB8" s="232" t="s">
        <v>665</v>
      </c>
      <c r="PUC8" s="232" t="s">
        <v>1440</v>
      </c>
      <c r="PUD8" s="516"/>
      <c r="PUE8" s="516"/>
      <c r="PUF8" s="516"/>
      <c r="PUG8" s="232" t="s">
        <v>665</v>
      </c>
      <c r="PUH8" s="232" t="s">
        <v>1440</v>
      </c>
      <c r="PUI8" s="516"/>
      <c r="PUJ8" s="516"/>
      <c r="PUK8" s="516"/>
      <c r="PUL8" s="232" t="s">
        <v>665</v>
      </c>
      <c r="PUM8" s="232" t="s">
        <v>1440</v>
      </c>
      <c r="PUN8" s="516"/>
      <c r="PUO8" s="516"/>
      <c r="PUP8" s="516"/>
      <c r="PUQ8" s="232" t="s">
        <v>665</v>
      </c>
      <c r="PUR8" s="232" t="s">
        <v>1440</v>
      </c>
      <c r="PUS8" s="516"/>
      <c r="PUT8" s="516"/>
      <c r="PUU8" s="516"/>
      <c r="PUV8" s="232" t="s">
        <v>665</v>
      </c>
      <c r="PUW8" s="232" t="s">
        <v>1440</v>
      </c>
      <c r="PUX8" s="516"/>
      <c r="PUY8" s="516"/>
      <c r="PUZ8" s="516"/>
      <c r="PVA8" s="232" t="s">
        <v>665</v>
      </c>
      <c r="PVB8" s="232" t="s">
        <v>1440</v>
      </c>
      <c r="PVC8" s="516"/>
      <c r="PVD8" s="516"/>
      <c r="PVE8" s="516"/>
      <c r="PVF8" s="232" t="s">
        <v>665</v>
      </c>
      <c r="PVG8" s="232" t="s">
        <v>1440</v>
      </c>
      <c r="PVH8" s="516"/>
      <c r="PVI8" s="516"/>
      <c r="PVJ8" s="516"/>
      <c r="PVK8" s="232" t="s">
        <v>665</v>
      </c>
      <c r="PVL8" s="232" t="s">
        <v>1440</v>
      </c>
      <c r="PVM8" s="516"/>
      <c r="PVN8" s="516"/>
      <c r="PVO8" s="516"/>
      <c r="PVP8" s="232" t="s">
        <v>665</v>
      </c>
      <c r="PVQ8" s="232" t="s">
        <v>1440</v>
      </c>
      <c r="PVR8" s="516"/>
      <c r="PVS8" s="516"/>
      <c r="PVT8" s="516"/>
      <c r="PVU8" s="232" t="s">
        <v>665</v>
      </c>
      <c r="PVV8" s="232" t="s">
        <v>1440</v>
      </c>
      <c r="PVW8" s="516"/>
      <c r="PVX8" s="516"/>
      <c r="PVY8" s="516"/>
      <c r="PVZ8" s="232" t="s">
        <v>665</v>
      </c>
      <c r="PWA8" s="232" t="s">
        <v>1440</v>
      </c>
      <c r="PWB8" s="516"/>
      <c r="PWC8" s="516"/>
      <c r="PWD8" s="516"/>
      <c r="PWE8" s="232" t="s">
        <v>665</v>
      </c>
      <c r="PWF8" s="232" t="s">
        <v>1440</v>
      </c>
      <c r="PWG8" s="516"/>
      <c r="PWH8" s="516"/>
      <c r="PWI8" s="516"/>
      <c r="PWJ8" s="232" t="s">
        <v>665</v>
      </c>
      <c r="PWK8" s="232" t="s">
        <v>1440</v>
      </c>
      <c r="PWL8" s="516"/>
      <c r="PWM8" s="516"/>
      <c r="PWN8" s="516"/>
      <c r="PWO8" s="232" t="s">
        <v>665</v>
      </c>
      <c r="PWP8" s="232" t="s">
        <v>1440</v>
      </c>
      <c r="PWQ8" s="516"/>
      <c r="PWR8" s="516"/>
      <c r="PWS8" s="516"/>
      <c r="PWT8" s="232" t="s">
        <v>665</v>
      </c>
      <c r="PWU8" s="232" t="s">
        <v>1440</v>
      </c>
      <c r="PWV8" s="516"/>
      <c r="PWW8" s="516"/>
      <c r="PWX8" s="516"/>
      <c r="PWY8" s="232" t="s">
        <v>665</v>
      </c>
      <c r="PWZ8" s="232" t="s">
        <v>1440</v>
      </c>
      <c r="PXA8" s="516"/>
      <c r="PXB8" s="516"/>
      <c r="PXC8" s="516"/>
      <c r="PXD8" s="232" t="s">
        <v>665</v>
      </c>
      <c r="PXE8" s="232" t="s">
        <v>1440</v>
      </c>
      <c r="PXF8" s="516"/>
      <c r="PXG8" s="516"/>
      <c r="PXH8" s="516"/>
      <c r="PXI8" s="232" t="s">
        <v>665</v>
      </c>
      <c r="PXJ8" s="232" t="s">
        <v>1440</v>
      </c>
      <c r="PXK8" s="516"/>
      <c r="PXL8" s="516"/>
      <c r="PXM8" s="516"/>
      <c r="PXN8" s="232" t="s">
        <v>665</v>
      </c>
      <c r="PXO8" s="232" t="s">
        <v>1440</v>
      </c>
      <c r="PXP8" s="516"/>
      <c r="PXQ8" s="516"/>
      <c r="PXR8" s="516"/>
      <c r="PXS8" s="232" t="s">
        <v>665</v>
      </c>
      <c r="PXT8" s="232" t="s">
        <v>1440</v>
      </c>
      <c r="PXU8" s="516"/>
      <c r="PXV8" s="516"/>
      <c r="PXW8" s="516"/>
      <c r="PXX8" s="232" t="s">
        <v>665</v>
      </c>
      <c r="PXY8" s="232" t="s">
        <v>1440</v>
      </c>
      <c r="PXZ8" s="516"/>
      <c r="PYA8" s="516"/>
      <c r="PYB8" s="516"/>
      <c r="PYC8" s="232" t="s">
        <v>665</v>
      </c>
      <c r="PYD8" s="232" t="s">
        <v>1440</v>
      </c>
      <c r="PYE8" s="516"/>
      <c r="PYF8" s="516"/>
      <c r="PYG8" s="516"/>
      <c r="PYH8" s="232" t="s">
        <v>665</v>
      </c>
      <c r="PYI8" s="232" t="s">
        <v>1440</v>
      </c>
      <c r="PYJ8" s="516"/>
      <c r="PYK8" s="516"/>
      <c r="PYL8" s="516"/>
      <c r="PYM8" s="232" t="s">
        <v>665</v>
      </c>
      <c r="PYN8" s="232" t="s">
        <v>1440</v>
      </c>
      <c r="PYO8" s="516"/>
      <c r="PYP8" s="516"/>
      <c r="PYQ8" s="516"/>
      <c r="PYR8" s="232" t="s">
        <v>665</v>
      </c>
      <c r="PYS8" s="232" t="s">
        <v>1440</v>
      </c>
      <c r="PYT8" s="516"/>
      <c r="PYU8" s="516"/>
      <c r="PYV8" s="516"/>
      <c r="PYW8" s="232" t="s">
        <v>665</v>
      </c>
      <c r="PYX8" s="232" t="s">
        <v>1440</v>
      </c>
      <c r="PYY8" s="516"/>
      <c r="PYZ8" s="516"/>
      <c r="PZA8" s="516"/>
      <c r="PZB8" s="232" t="s">
        <v>665</v>
      </c>
      <c r="PZC8" s="232" t="s">
        <v>1440</v>
      </c>
      <c r="PZD8" s="516"/>
      <c r="PZE8" s="516"/>
      <c r="PZF8" s="516"/>
      <c r="PZG8" s="232" t="s">
        <v>665</v>
      </c>
      <c r="PZH8" s="232" t="s">
        <v>1440</v>
      </c>
      <c r="PZI8" s="516"/>
      <c r="PZJ8" s="516"/>
      <c r="PZK8" s="516"/>
      <c r="PZL8" s="232" t="s">
        <v>665</v>
      </c>
      <c r="PZM8" s="232" t="s">
        <v>1440</v>
      </c>
      <c r="PZN8" s="516"/>
      <c r="PZO8" s="516"/>
      <c r="PZP8" s="516"/>
      <c r="PZQ8" s="232" t="s">
        <v>665</v>
      </c>
      <c r="PZR8" s="232" t="s">
        <v>1440</v>
      </c>
      <c r="PZS8" s="516"/>
      <c r="PZT8" s="516"/>
      <c r="PZU8" s="516"/>
      <c r="PZV8" s="232" t="s">
        <v>665</v>
      </c>
      <c r="PZW8" s="232" t="s">
        <v>1440</v>
      </c>
      <c r="PZX8" s="516"/>
      <c r="PZY8" s="516"/>
      <c r="PZZ8" s="516"/>
      <c r="QAA8" s="232" t="s">
        <v>665</v>
      </c>
      <c r="QAB8" s="232" t="s">
        <v>1440</v>
      </c>
      <c r="QAC8" s="516"/>
      <c r="QAD8" s="516"/>
      <c r="QAE8" s="516"/>
      <c r="QAF8" s="232" t="s">
        <v>665</v>
      </c>
      <c r="QAG8" s="232" t="s">
        <v>1440</v>
      </c>
      <c r="QAH8" s="516"/>
      <c r="QAI8" s="516"/>
      <c r="QAJ8" s="516"/>
      <c r="QAK8" s="232" t="s">
        <v>665</v>
      </c>
      <c r="QAL8" s="232" t="s">
        <v>1440</v>
      </c>
      <c r="QAM8" s="516"/>
      <c r="QAN8" s="516"/>
      <c r="QAO8" s="516"/>
      <c r="QAP8" s="232" t="s">
        <v>665</v>
      </c>
      <c r="QAQ8" s="232" t="s">
        <v>1440</v>
      </c>
      <c r="QAR8" s="516"/>
      <c r="QAS8" s="516"/>
      <c r="QAT8" s="516"/>
      <c r="QAU8" s="232" t="s">
        <v>665</v>
      </c>
      <c r="QAV8" s="232" t="s">
        <v>1440</v>
      </c>
      <c r="QAW8" s="516"/>
      <c r="QAX8" s="516"/>
      <c r="QAY8" s="516"/>
      <c r="QAZ8" s="232" t="s">
        <v>665</v>
      </c>
      <c r="QBA8" s="232" t="s">
        <v>1440</v>
      </c>
      <c r="QBB8" s="516"/>
      <c r="QBC8" s="516"/>
      <c r="QBD8" s="516"/>
      <c r="QBE8" s="232" t="s">
        <v>665</v>
      </c>
      <c r="QBF8" s="232" t="s">
        <v>1440</v>
      </c>
      <c r="QBG8" s="516"/>
      <c r="QBH8" s="516"/>
      <c r="QBI8" s="516"/>
      <c r="QBJ8" s="232" t="s">
        <v>665</v>
      </c>
      <c r="QBK8" s="232" t="s">
        <v>1440</v>
      </c>
      <c r="QBL8" s="516"/>
      <c r="QBM8" s="516"/>
      <c r="QBN8" s="516"/>
      <c r="QBO8" s="232" t="s">
        <v>665</v>
      </c>
      <c r="QBP8" s="232" t="s">
        <v>1440</v>
      </c>
      <c r="QBQ8" s="516"/>
      <c r="QBR8" s="516"/>
      <c r="QBS8" s="516"/>
      <c r="QBT8" s="232" t="s">
        <v>665</v>
      </c>
      <c r="QBU8" s="232" t="s">
        <v>1440</v>
      </c>
      <c r="QBV8" s="516"/>
      <c r="QBW8" s="516"/>
      <c r="QBX8" s="516"/>
      <c r="QBY8" s="232" t="s">
        <v>665</v>
      </c>
      <c r="QBZ8" s="232" t="s">
        <v>1440</v>
      </c>
      <c r="QCA8" s="516"/>
      <c r="QCB8" s="516"/>
      <c r="QCC8" s="516"/>
      <c r="QCD8" s="232" t="s">
        <v>665</v>
      </c>
      <c r="QCE8" s="232" t="s">
        <v>1440</v>
      </c>
      <c r="QCF8" s="516"/>
      <c r="QCG8" s="516"/>
      <c r="QCH8" s="516"/>
      <c r="QCI8" s="232" t="s">
        <v>665</v>
      </c>
      <c r="QCJ8" s="232" t="s">
        <v>1440</v>
      </c>
      <c r="QCK8" s="516"/>
      <c r="QCL8" s="516"/>
      <c r="QCM8" s="516"/>
      <c r="QCN8" s="232" t="s">
        <v>665</v>
      </c>
      <c r="QCO8" s="232" t="s">
        <v>1440</v>
      </c>
      <c r="QCP8" s="516"/>
      <c r="QCQ8" s="516"/>
      <c r="QCR8" s="516"/>
      <c r="QCS8" s="232" t="s">
        <v>665</v>
      </c>
      <c r="QCT8" s="232" t="s">
        <v>1440</v>
      </c>
      <c r="QCU8" s="516"/>
      <c r="QCV8" s="516"/>
      <c r="QCW8" s="516"/>
      <c r="QCX8" s="232" t="s">
        <v>665</v>
      </c>
      <c r="QCY8" s="232" t="s">
        <v>1440</v>
      </c>
      <c r="QCZ8" s="516"/>
      <c r="QDA8" s="516"/>
      <c r="QDB8" s="516"/>
      <c r="QDC8" s="232" t="s">
        <v>665</v>
      </c>
      <c r="QDD8" s="232" t="s">
        <v>1440</v>
      </c>
      <c r="QDE8" s="516"/>
      <c r="QDF8" s="516"/>
      <c r="QDG8" s="516"/>
      <c r="QDH8" s="232" t="s">
        <v>665</v>
      </c>
      <c r="QDI8" s="232" t="s">
        <v>1440</v>
      </c>
      <c r="QDJ8" s="516"/>
      <c r="QDK8" s="516"/>
      <c r="QDL8" s="516"/>
      <c r="QDM8" s="232" t="s">
        <v>665</v>
      </c>
      <c r="QDN8" s="232" t="s">
        <v>1440</v>
      </c>
      <c r="QDO8" s="516"/>
      <c r="QDP8" s="516"/>
      <c r="QDQ8" s="516"/>
      <c r="QDR8" s="232" t="s">
        <v>665</v>
      </c>
      <c r="QDS8" s="232" t="s">
        <v>1440</v>
      </c>
      <c r="QDT8" s="516"/>
      <c r="QDU8" s="516"/>
      <c r="QDV8" s="516"/>
      <c r="QDW8" s="232" t="s">
        <v>665</v>
      </c>
      <c r="QDX8" s="232" t="s">
        <v>1440</v>
      </c>
      <c r="QDY8" s="516"/>
      <c r="QDZ8" s="516"/>
      <c r="QEA8" s="516"/>
      <c r="QEB8" s="232" t="s">
        <v>665</v>
      </c>
      <c r="QEC8" s="232" t="s">
        <v>1440</v>
      </c>
      <c r="QED8" s="516"/>
      <c r="QEE8" s="516"/>
      <c r="QEF8" s="516"/>
      <c r="QEG8" s="232" t="s">
        <v>665</v>
      </c>
      <c r="QEH8" s="232" t="s">
        <v>1440</v>
      </c>
      <c r="QEI8" s="516"/>
      <c r="QEJ8" s="516"/>
      <c r="QEK8" s="516"/>
      <c r="QEL8" s="232" t="s">
        <v>665</v>
      </c>
      <c r="QEM8" s="232" t="s">
        <v>1440</v>
      </c>
      <c r="QEN8" s="516"/>
      <c r="QEO8" s="516"/>
      <c r="QEP8" s="516"/>
      <c r="QEQ8" s="232" t="s">
        <v>665</v>
      </c>
      <c r="QER8" s="232" t="s">
        <v>1440</v>
      </c>
      <c r="QES8" s="516"/>
      <c r="QET8" s="516"/>
      <c r="QEU8" s="516"/>
      <c r="QEV8" s="232" t="s">
        <v>665</v>
      </c>
      <c r="QEW8" s="232" t="s">
        <v>1440</v>
      </c>
      <c r="QEX8" s="516"/>
      <c r="QEY8" s="516"/>
      <c r="QEZ8" s="516"/>
      <c r="QFA8" s="232" t="s">
        <v>665</v>
      </c>
      <c r="QFB8" s="232" t="s">
        <v>1440</v>
      </c>
      <c r="QFC8" s="516"/>
      <c r="QFD8" s="516"/>
      <c r="QFE8" s="516"/>
      <c r="QFF8" s="232" t="s">
        <v>665</v>
      </c>
      <c r="QFG8" s="232" t="s">
        <v>1440</v>
      </c>
      <c r="QFH8" s="516"/>
      <c r="QFI8" s="516"/>
      <c r="QFJ8" s="516"/>
      <c r="QFK8" s="232" t="s">
        <v>665</v>
      </c>
      <c r="QFL8" s="232" t="s">
        <v>1440</v>
      </c>
      <c r="QFM8" s="516"/>
      <c r="QFN8" s="516"/>
      <c r="QFO8" s="516"/>
      <c r="QFP8" s="232" t="s">
        <v>665</v>
      </c>
      <c r="QFQ8" s="232" t="s">
        <v>1440</v>
      </c>
      <c r="QFR8" s="516"/>
      <c r="QFS8" s="516"/>
      <c r="QFT8" s="516"/>
      <c r="QFU8" s="232" t="s">
        <v>665</v>
      </c>
      <c r="QFV8" s="232" t="s">
        <v>1440</v>
      </c>
      <c r="QFW8" s="516"/>
      <c r="QFX8" s="516"/>
      <c r="QFY8" s="516"/>
      <c r="QFZ8" s="232" t="s">
        <v>665</v>
      </c>
      <c r="QGA8" s="232" t="s">
        <v>1440</v>
      </c>
      <c r="QGB8" s="516"/>
      <c r="QGC8" s="516"/>
      <c r="QGD8" s="516"/>
      <c r="QGE8" s="232" t="s">
        <v>665</v>
      </c>
      <c r="QGF8" s="232" t="s">
        <v>1440</v>
      </c>
      <c r="QGG8" s="516"/>
      <c r="QGH8" s="516"/>
      <c r="QGI8" s="516"/>
      <c r="QGJ8" s="232" t="s">
        <v>665</v>
      </c>
      <c r="QGK8" s="232" t="s">
        <v>1440</v>
      </c>
      <c r="QGL8" s="516"/>
      <c r="QGM8" s="516"/>
      <c r="QGN8" s="516"/>
      <c r="QGO8" s="232" t="s">
        <v>665</v>
      </c>
      <c r="QGP8" s="232" t="s">
        <v>1440</v>
      </c>
      <c r="QGQ8" s="516"/>
      <c r="QGR8" s="516"/>
      <c r="QGS8" s="516"/>
      <c r="QGT8" s="232" t="s">
        <v>665</v>
      </c>
      <c r="QGU8" s="232" t="s">
        <v>1440</v>
      </c>
      <c r="QGV8" s="516"/>
      <c r="QGW8" s="516"/>
      <c r="QGX8" s="516"/>
      <c r="QGY8" s="232" t="s">
        <v>665</v>
      </c>
      <c r="QGZ8" s="232" t="s">
        <v>1440</v>
      </c>
      <c r="QHA8" s="516"/>
      <c r="QHB8" s="516"/>
      <c r="QHC8" s="516"/>
      <c r="QHD8" s="232" t="s">
        <v>665</v>
      </c>
      <c r="QHE8" s="232" t="s">
        <v>1440</v>
      </c>
      <c r="QHF8" s="516"/>
      <c r="QHG8" s="516"/>
      <c r="QHH8" s="516"/>
      <c r="QHI8" s="232" t="s">
        <v>665</v>
      </c>
      <c r="QHJ8" s="232" t="s">
        <v>1440</v>
      </c>
      <c r="QHK8" s="516"/>
      <c r="QHL8" s="516"/>
      <c r="QHM8" s="516"/>
      <c r="QHN8" s="232" t="s">
        <v>665</v>
      </c>
      <c r="QHO8" s="232" t="s">
        <v>1440</v>
      </c>
      <c r="QHP8" s="516"/>
      <c r="QHQ8" s="516"/>
      <c r="QHR8" s="516"/>
      <c r="QHS8" s="232" t="s">
        <v>665</v>
      </c>
      <c r="QHT8" s="232" t="s">
        <v>1440</v>
      </c>
      <c r="QHU8" s="516"/>
      <c r="QHV8" s="516"/>
      <c r="QHW8" s="516"/>
      <c r="QHX8" s="232" t="s">
        <v>665</v>
      </c>
      <c r="QHY8" s="232" t="s">
        <v>1440</v>
      </c>
      <c r="QHZ8" s="516"/>
      <c r="QIA8" s="516"/>
      <c r="QIB8" s="516"/>
      <c r="QIC8" s="232" t="s">
        <v>665</v>
      </c>
      <c r="QID8" s="232" t="s">
        <v>1440</v>
      </c>
      <c r="QIE8" s="516"/>
      <c r="QIF8" s="516"/>
      <c r="QIG8" s="516"/>
      <c r="QIH8" s="232" t="s">
        <v>665</v>
      </c>
      <c r="QII8" s="232" t="s">
        <v>1440</v>
      </c>
      <c r="QIJ8" s="516"/>
      <c r="QIK8" s="516"/>
      <c r="QIL8" s="516"/>
      <c r="QIM8" s="232" t="s">
        <v>665</v>
      </c>
      <c r="QIN8" s="232" t="s">
        <v>1440</v>
      </c>
      <c r="QIO8" s="516"/>
      <c r="QIP8" s="516"/>
      <c r="QIQ8" s="516"/>
      <c r="QIR8" s="232" t="s">
        <v>665</v>
      </c>
      <c r="QIS8" s="232" t="s">
        <v>1440</v>
      </c>
      <c r="QIT8" s="516"/>
      <c r="QIU8" s="516"/>
      <c r="QIV8" s="516"/>
      <c r="QIW8" s="232" t="s">
        <v>665</v>
      </c>
      <c r="QIX8" s="232" t="s">
        <v>1440</v>
      </c>
      <c r="QIY8" s="516"/>
      <c r="QIZ8" s="516"/>
      <c r="QJA8" s="516"/>
      <c r="QJB8" s="232" t="s">
        <v>665</v>
      </c>
      <c r="QJC8" s="232" t="s">
        <v>1440</v>
      </c>
      <c r="QJD8" s="516"/>
      <c r="QJE8" s="516"/>
      <c r="QJF8" s="516"/>
      <c r="QJG8" s="232" t="s">
        <v>665</v>
      </c>
      <c r="QJH8" s="232" t="s">
        <v>1440</v>
      </c>
      <c r="QJI8" s="516"/>
      <c r="QJJ8" s="516"/>
      <c r="QJK8" s="516"/>
      <c r="QJL8" s="232" t="s">
        <v>665</v>
      </c>
      <c r="QJM8" s="232" t="s">
        <v>1440</v>
      </c>
      <c r="QJN8" s="516"/>
      <c r="QJO8" s="516"/>
      <c r="QJP8" s="516"/>
      <c r="QJQ8" s="232" t="s">
        <v>665</v>
      </c>
      <c r="QJR8" s="232" t="s">
        <v>1440</v>
      </c>
      <c r="QJS8" s="516"/>
      <c r="QJT8" s="516"/>
      <c r="QJU8" s="516"/>
      <c r="QJV8" s="232" t="s">
        <v>665</v>
      </c>
      <c r="QJW8" s="232" t="s">
        <v>1440</v>
      </c>
      <c r="QJX8" s="516"/>
      <c r="QJY8" s="516"/>
      <c r="QJZ8" s="516"/>
      <c r="QKA8" s="232" t="s">
        <v>665</v>
      </c>
      <c r="QKB8" s="232" t="s">
        <v>1440</v>
      </c>
      <c r="QKC8" s="516"/>
      <c r="QKD8" s="516"/>
      <c r="QKE8" s="516"/>
      <c r="QKF8" s="232" t="s">
        <v>665</v>
      </c>
      <c r="QKG8" s="232" t="s">
        <v>1440</v>
      </c>
      <c r="QKH8" s="516"/>
      <c r="QKI8" s="516"/>
      <c r="QKJ8" s="516"/>
      <c r="QKK8" s="232" t="s">
        <v>665</v>
      </c>
      <c r="QKL8" s="232" t="s">
        <v>1440</v>
      </c>
      <c r="QKM8" s="516"/>
      <c r="QKN8" s="516"/>
      <c r="QKO8" s="516"/>
      <c r="QKP8" s="232" t="s">
        <v>665</v>
      </c>
      <c r="QKQ8" s="232" t="s">
        <v>1440</v>
      </c>
      <c r="QKR8" s="516"/>
      <c r="QKS8" s="516"/>
      <c r="QKT8" s="516"/>
      <c r="QKU8" s="232" t="s">
        <v>665</v>
      </c>
      <c r="QKV8" s="232" t="s">
        <v>1440</v>
      </c>
      <c r="QKW8" s="516"/>
      <c r="QKX8" s="516"/>
      <c r="QKY8" s="516"/>
      <c r="QKZ8" s="232" t="s">
        <v>665</v>
      </c>
      <c r="QLA8" s="232" t="s">
        <v>1440</v>
      </c>
      <c r="QLB8" s="516"/>
      <c r="QLC8" s="516"/>
      <c r="QLD8" s="516"/>
      <c r="QLE8" s="232" t="s">
        <v>665</v>
      </c>
      <c r="QLF8" s="232" t="s">
        <v>1440</v>
      </c>
      <c r="QLG8" s="516"/>
      <c r="QLH8" s="516"/>
      <c r="QLI8" s="516"/>
      <c r="QLJ8" s="232" t="s">
        <v>665</v>
      </c>
      <c r="QLK8" s="232" t="s">
        <v>1440</v>
      </c>
      <c r="QLL8" s="516"/>
      <c r="QLM8" s="516"/>
      <c r="QLN8" s="516"/>
      <c r="QLO8" s="232" t="s">
        <v>665</v>
      </c>
      <c r="QLP8" s="232" t="s">
        <v>1440</v>
      </c>
      <c r="QLQ8" s="516"/>
      <c r="QLR8" s="516"/>
      <c r="QLS8" s="516"/>
      <c r="QLT8" s="232" t="s">
        <v>665</v>
      </c>
      <c r="QLU8" s="232" t="s">
        <v>1440</v>
      </c>
      <c r="QLV8" s="516"/>
      <c r="QLW8" s="516"/>
      <c r="QLX8" s="516"/>
      <c r="QLY8" s="232" t="s">
        <v>665</v>
      </c>
      <c r="QLZ8" s="232" t="s">
        <v>1440</v>
      </c>
      <c r="QMA8" s="516"/>
      <c r="QMB8" s="516"/>
      <c r="QMC8" s="516"/>
      <c r="QMD8" s="232" t="s">
        <v>665</v>
      </c>
      <c r="QME8" s="232" t="s">
        <v>1440</v>
      </c>
      <c r="QMF8" s="516"/>
      <c r="QMG8" s="516"/>
      <c r="QMH8" s="516"/>
      <c r="QMI8" s="232" t="s">
        <v>665</v>
      </c>
      <c r="QMJ8" s="232" t="s">
        <v>1440</v>
      </c>
      <c r="QMK8" s="516"/>
      <c r="QML8" s="516"/>
      <c r="QMM8" s="516"/>
      <c r="QMN8" s="232" t="s">
        <v>665</v>
      </c>
      <c r="QMO8" s="232" t="s">
        <v>1440</v>
      </c>
      <c r="QMP8" s="516"/>
      <c r="QMQ8" s="516"/>
      <c r="QMR8" s="516"/>
      <c r="QMS8" s="232" t="s">
        <v>665</v>
      </c>
      <c r="QMT8" s="232" t="s">
        <v>1440</v>
      </c>
      <c r="QMU8" s="516"/>
      <c r="QMV8" s="516"/>
      <c r="QMW8" s="516"/>
      <c r="QMX8" s="232" t="s">
        <v>665</v>
      </c>
      <c r="QMY8" s="232" t="s">
        <v>1440</v>
      </c>
      <c r="QMZ8" s="516"/>
      <c r="QNA8" s="516"/>
      <c r="QNB8" s="516"/>
      <c r="QNC8" s="232" t="s">
        <v>665</v>
      </c>
      <c r="QND8" s="232" t="s">
        <v>1440</v>
      </c>
      <c r="QNE8" s="516"/>
      <c r="QNF8" s="516"/>
      <c r="QNG8" s="516"/>
      <c r="QNH8" s="232" t="s">
        <v>665</v>
      </c>
      <c r="QNI8" s="232" t="s">
        <v>1440</v>
      </c>
      <c r="QNJ8" s="516"/>
      <c r="QNK8" s="516"/>
      <c r="QNL8" s="516"/>
      <c r="QNM8" s="232" t="s">
        <v>665</v>
      </c>
      <c r="QNN8" s="232" t="s">
        <v>1440</v>
      </c>
      <c r="QNO8" s="516"/>
      <c r="QNP8" s="516"/>
      <c r="QNQ8" s="516"/>
      <c r="QNR8" s="232" t="s">
        <v>665</v>
      </c>
      <c r="QNS8" s="232" t="s">
        <v>1440</v>
      </c>
      <c r="QNT8" s="516"/>
      <c r="QNU8" s="516"/>
      <c r="QNV8" s="516"/>
      <c r="QNW8" s="232" t="s">
        <v>665</v>
      </c>
      <c r="QNX8" s="232" t="s">
        <v>1440</v>
      </c>
      <c r="QNY8" s="516"/>
      <c r="QNZ8" s="516"/>
      <c r="QOA8" s="516"/>
      <c r="QOB8" s="232" t="s">
        <v>665</v>
      </c>
      <c r="QOC8" s="232" t="s">
        <v>1440</v>
      </c>
      <c r="QOD8" s="516"/>
      <c r="QOE8" s="516"/>
      <c r="QOF8" s="516"/>
      <c r="QOG8" s="232" t="s">
        <v>665</v>
      </c>
      <c r="QOH8" s="232" t="s">
        <v>1440</v>
      </c>
      <c r="QOI8" s="516"/>
      <c r="QOJ8" s="516"/>
      <c r="QOK8" s="516"/>
      <c r="QOL8" s="232" t="s">
        <v>665</v>
      </c>
      <c r="QOM8" s="232" t="s">
        <v>1440</v>
      </c>
      <c r="QON8" s="516"/>
      <c r="QOO8" s="516"/>
      <c r="QOP8" s="516"/>
      <c r="QOQ8" s="232" t="s">
        <v>665</v>
      </c>
      <c r="QOR8" s="232" t="s">
        <v>1440</v>
      </c>
      <c r="QOS8" s="516"/>
      <c r="QOT8" s="516"/>
      <c r="QOU8" s="516"/>
      <c r="QOV8" s="232" t="s">
        <v>665</v>
      </c>
      <c r="QOW8" s="232" t="s">
        <v>1440</v>
      </c>
      <c r="QOX8" s="516"/>
      <c r="QOY8" s="516"/>
      <c r="QOZ8" s="516"/>
      <c r="QPA8" s="232" t="s">
        <v>665</v>
      </c>
      <c r="QPB8" s="232" t="s">
        <v>1440</v>
      </c>
      <c r="QPC8" s="516"/>
      <c r="QPD8" s="516"/>
      <c r="QPE8" s="516"/>
      <c r="QPF8" s="232" t="s">
        <v>665</v>
      </c>
      <c r="QPG8" s="232" t="s">
        <v>1440</v>
      </c>
      <c r="QPH8" s="516"/>
      <c r="QPI8" s="516"/>
      <c r="QPJ8" s="516"/>
      <c r="QPK8" s="232" t="s">
        <v>665</v>
      </c>
      <c r="QPL8" s="232" t="s">
        <v>1440</v>
      </c>
      <c r="QPM8" s="516"/>
      <c r="QPN8" s="516"/>
      <c r="QPO8" s="516"/>
      <c r="QPP8" s="232" t="s">
        <v>665</v>
      </c>
      <c r="QPQ8" s="232" t="s">
        <v>1440</v>
      </c>
      <c r="QPR8" s="516"/>
      <c r="QPS8" s="516"/>
      <c r="QPT8" s="516"/>
      <c r="QPU8" s="232" t="s">
        <v>665</v>
      </c>
      <c r="QPV8" s="232" t="s">
        <v>1440</v>
      </c>
      <c r="QPW8" s="516"/>
      <c r="QPX8" s="516"/>
      <c r="QPY8" s="516"/>
      <c r="QPZ8" s="232" t="s">
        <v>665</v>
      </c>
      <c r="QQA8" s="232" t="s">
        <v>1440</v>
      </c>
      <c r="QQB8" s="516"/>
      <c r="QQC8" s="516"/>
      <c r="QQD8" s="516"/>
      <c r="QQE8" s="232" t="s">
        <v>665</v>
      </c>
      <c r="QQF8" s="232" t="s">
        <v>1440</v>
      </c>
      <c r="QQG8" s="516"/>
      <c r="QQH8" s="516"/>
      <c r="QQI8" s="516"/>
      <c r="QQJ8" s="232" t="s">
        <v>665</v>
      </c>
      <c r="QQK8" s="232" t="s">
        <v>1440</v>
      </c>
      <c r="QQL8" s="516"/>
      <c r="QQM8" s="516"/>
      <c r="QQN8" s="516"/>
      <c r="QQO8" s="232" t="s">
        <v>665</v>
      </c>
      <c r="QQP8" s="232" t="s">
        <v>1440</v>
      </c>
      <c r="QQQ8" s="516"/>
      <c r="QQR8" s="516"/>
      <c r="QQS8" s="516"/>
      <c r="QQT8" s="232" t="s">
        <v>665</v>
      </c>
      <c r="QQU8" s="232" t="s">
        <v>1440</v>
      </c>
      <c r="QQV8" s="516"/>
      <c r="QQW8" s="516"/>
      <c r="QQX8" s="516"/>
      <c r="QQY8" s="232" t="s">
        <v>665</v>
      </c>
      <c r="QQZ8" s="232" t="s">
        <v>1440</v>
      </c>
      <c r="QRA8" s="516"/>
      <c r="QRB8" s="516"/>
      <c r="QRC8" s="516"/>
      <c r="QRD8" s="232" t="s">
        <v>665</v>
      </c>
      <c r="QRE8" s="232" t="s">
        <v>1440</v>
      </c>
      <c r="QRF8" s="516"/>
      <c r="QRG8" s="516"/>
      <c r="QRH8" s="516"/>
      <c r="QRI8" s="232" t="s">
        <v>665</v>
      </c>
      <c r="QRJ8" s="232" t="s">
        <v>1440</v>
      </c>
      <c r="QRK8" s="516"/>
      <c r="QRL8" s="516"/>
      <c r="QRM8" s="516"/>
      <c r="QRN8" s="232" t="s">
        <v>665</v>
      </c>
      <c r="QRO8" s="232" t="s">
        <v>1440</v>
      </c>
      <c r="QRP8" s="516"/>
      <c r="QRQ8" s="516"/>
      <c r="QRR8" s="516"/>
      <c r="QRS8" s="232" t="s">
        <v>665</v>
      </c>
      <c r="QRT8" s="232" t="s">
        <v>1440</v>
      </c>
      <c r="QRU8" s="516"/>
      <c r="QRV8" s="516"/>
      <c r="QRW8" s="516"/>
      <c r="QRX8" s="232" t="s">
        <v>665</v>
      </c>
      <c r="QRY8" s="232" t="s">
        <v>1440</v>
      </c>
      <c r="QRZ8" s="516"/>
      <c r="QSA8" s="516"/>
      <c r="QSB8" s="516"/>
      <c r="QSC8" s="232" t="s">
        <v>665</v>
      </c>
      <c r="QSD8" s="232" t="s">
        <v>1440</v>
      </c>
      <c r="QSE8" s="516"/>
      <c r="QSF8" s="516"/>
      <c r="QSG8" s="516"/>
      <c r="QSH8" s="232" t="s">
        <v>665</v>
      </c>
      <c r="QSI8" s="232" t="s">
        <v>1440</v>
      </c>
      <c r="QSJ8" s="516"/>
      <c r="QSK8" s="516"/>
      <c r="QSL8" s="516"/>
      <c r="QSM8" s="232" t="s">
        <v>665</v>
      </c>
      <c r="QSN8" s="232" t="s">
        <v>1440</v>
      </c>
      <c r="QSO8" s="516"/>
      <c r="QSP8" s="516"/>
      <c r="QSQ8" s="516"/>
      <c r="QSR8" s="232" t="s">
        <v>665</v>
      </c>
      <c r="QSS8" s="232" t="s">
        <v>1440</v>
      </c>
      <c r="QST8" s="516"/>
      <c r="QSU8" s="516"/>
      <c r="QSV8" s="516"/>
      <c r="QSW8" s="232" t="s">
        <v>665</v>
      </c>
      <c r="QSX8" s="232" t="s">
        <v>1440</v>
      </c>
      <c r="QSY8" s="516"/>
      <c r="QSZ8" s="516"/>
      <c r="QTA8" s="516"/>
      <c r="QTB8" s="232" t="s">
        <v>665</v>
      </c>
      <c r="QTC8" s="232" t="s">
        <v>1440</v>
      </c>
      <c r="QTD8" s="516"/>
      <c r="QTE8" s="516"/>
      <c r="QTF8" s="516"/>
      <c r="QTG8" s="232" t="s">
        <v>665</v>
      </c>
      <c r="QTH8" s="232" t="s">
        <v>1440</v>
      </c>
      <c r="QTI8" s="516"/>
      <c r="QTJ8" s="516"/>
      <c r="QTK8" s="516"/>
      <c r="QTL8" s="232" t="s">
        <v>665</v>
      </c>
      <c r="QTM8" s="232" t="s">
        <v>1440</v>
      </c>
      <c r="QTN8" s="516"/>
      <c r="QTO8" s="516"/>
      <c r="QTP8" s="516"/>
      <c r="QTQ8" s="232" t="s">
        <v>665</v>
      </c>
      <c r="QTR8" s="232" t="s">
        <v>1440</v>
      </c>
      <c r="QTS8" s="516"/>
      <c r="QTT8" s="516"/>
      <c r="QTU8" s="516"/>
      <c r="QTV8" s="232" t="s">
        <v>665</v>
      </c>
      <c r="QTW8" s="232" t="s">
        <v>1440</v>
      </c>
      <c r="QTX8" s="516"/>
      <c r="QTY8" s="516"/>
      <c r="QTZ8" s="516"/>
      <c r="QUA8" s="232" t="s">
        <v>665</v>
      </c>
      <c r="QUB8" s="232" t="s">
        <v>1440</v>
      </c>
      <c r="QUC8" s="516"/>
      <c r="QUD8" s="516"/>
      <c r="QUE8" s="516"/>
      <c r="QUF8" s="232" t="s">
        <v>665</v>
      </c>
      <c r="QUG8" s="232" t="s">
        <v>1440</v>
      </c>
      <c r="QUH8" s="516"/>
      <c r="QUI8" s="516"/>
      <c r="QUJ8" s="516"/>
      <c r="QUK8" s="232" t="s">
        <v>665</v>
      </c>
      <c r="QUL8" s="232" t="s">
        <v>1440</v>
      </c>
      <c r="QUM8" s="516"/>
      <c r="QUN8" s="516"/>
      <c r="QUO8" s="516"/>
      <c r="QUP8" s="232" t="s">
        <v>665</v>
      </c>
      <c r="QUQ8" s="232" t="s">
        <v>1440</v>
      </c>
      <c r="QUR8" s="516"/>
      <c r="QUS8" s="516"/>
      <c r="QUT8" s="516"/>
      <c r="QUU8" s="232" t="s">
        <v>665</v>
      </c>
      <c r="QUV8" s="232" t="s">
        <v>1440</v>
      </c>
      <c r="QUW8" s="516"/>
      <c r="QUX8" s="516"/>
      <c r="QUY8" s="516"/>
      <c r="QUZ8" s="232" t="s">
        <v>665</v>
      </c>
      <c r="QVA8" s="232" t="s">
        <v>1440</v>
      </c>
      <c r="QVB8" s="516"/>
      <c r="QVC8" s="516"/>
      <c r="QVD8" s="516"/>
      <c r="QVE8" s="232" t="s">
        <v>665</v>
      </c>
      <c r="QVF8" s="232" t="s">
        <v>1440</v>
      </c>
      <c r="QVG8" s="516"/>
      <c r="QVH8" s="516"/>
      <c r="QVI8" s="516"/>
      <c r="QVJ8" s="232" t="s">
        <v>665</v>
      </c>
      <c r="QVK8" s="232" t="s">
        <v>1440</v>
      </c>
      <c r="QVL8" s="516"/>
      <c r="QVM8" s="516"/>
      <c r="QVN8" s="516"/>
      <c r="QVO8" s="232" t="s">
        <v>665</v>
      </c>
      <c r="QVP8" s="232" t="s">
        <v>1440</v>
      </c>
      <c r="QVQ8" s="516"/>
      <c r="QVR8" s="516"/>
      <c r="QVS8" s="516"/>
      <c r="QVT8" s="232" t="s">
        <v>665</v>
      </c>
      <c r="QVU8" s="232" t="s">
        <v>1440</v>
      </c>
      <c r="QVV8" s="516"/>
      <c r="QVW8" s="516"/>
      <c r="QVX8" s="516"/>
      <c r="QVY8" s="232" t="s">
        <v>665</v>
      </c>
      <c r="QVZ8" s="232" t="s">
        <v>1440</v>
      </c>
      <c r="QWA8" s="516"/>
      <c r="QWB8" s="516"/>
      <c r="QWC8" s="516"/>
      <c r="QWD8" s="232" t="s">
        <v>665</v>
      </c>
      <c r="QWE8" s="232" t="s">
        <v>1440</v>
      </c>
      <c r="QWF8" s="516"/>
      <c r="QWG8" s="516"/>
      <c r="QWH8" s="516"/>
      <c r="QWI8" s="232" t="s">
        <v>665</v>
      </c>
      <c r="QWJ8" s="232" t="s">
        <v>1440</v>
      </c>
      <c r="QWK8" s="516"/>
      <c r="QWL8" s="516"/>
      <c r="QWM8" s="516"/>
      <c r="QWN8" s="232" t="s">
        <v>665</v>
      </c>
      <c r="QWO8" s="232" t="s">
        <v>1440</v>
      </c>
      <c r="QWP8" s="516"/>
      <c r="QWQ8" s="516"/>
      <c r="QWR8" s="516"/>
      <c r="QWS8" s="232" t="s">
        <v>665</v>
      </c>
      <c r="QWT8" s="232" t="s">
        <v>1440</v>
      </c>
      <c r="QWU8" s="516"/>
      <c r="QWV8" s="516"/>
      <c r="QWW8" s="516"/>
      <c r="QWX8" s="232" t="s">
        <v>665</v>
      </c>
      <c r="QWY8" s="232" t="s">
        <v>1440</v>
      </c>
      <c r="QWZ8" s="516"/>
      <c r="QXA8" s="516"/>
      <c r="QXB8" s="516"/>
      <c r="QXC8" s="232" t="s">
        <v>665</v>
      </c>
      <c r="QXD8" s="232" t="s">
        <v>1440</v>
      </c>
      <c r="QXE8" s="516"/>
      <c r="QXF8" s="516"/>
      <c r="QXG8" s="516"/>
      <c r="QXH8" s="232" t="s">
        <v>665</v>
      </c>
      <c r="QXI8" s="232" t="s">
        <v>1440</v>
      </c>
      <c r="QXJ8" s="516"/>
      <c r="QXK8" s="516"/>
      <c r="QXL8" s="516"/>
      <c r="QXM8" s="232" t="s">
        <v>665</v>
      </c>
      <c r="QXN8" s="232" t="s">
        <v>1440</v>
      </c>
      <c r="QXO8" s="516"/>
      <c r="QXP8" s="516"/>
      <c r="QXQ8" s="516"/>
      <c r="QXR8" s="232" t="s">
        <v>665</v>
      </c>
      <c r="QXS8" s="232" t="s">
        <v>1440</v>
      </c>
      <c r="QXT8" s="516"/>
      <c r="QXU8" s="516"/>
      <c r="QXV8" s="516"/>
      <c r="QXW8" s="232" t="s">
        <v>665</v>
      </c>
      <c r="QXX8" s="232" t="s">
        <v>1440</v>
      </c>
      <c r="QXY8" s="516"/>
      <c r="QXZ8" s="516"/>
      <c r="QYA8" s="516"/>
      <c r="QYB8" s="232" t="s">
        <v>665</v>
      </c>
      <c r="QYC8" s="232" t="s">
        <v>1440</v>
      </c>
      <c r="QYD8" s="516"/>
      <c r="QYE8" s="516"/>
      <c r="QYF8" s="516"/>
      <c r="QYG8" s="232" t="s">
        <v>665</v>
      </c>
      <c r="QYH8" s="232" t="s">
        <v>1440</v>
      </c>
      <c r="QYI8" s="516"/>
      <c r="QYJ8" s="516"/>
      <c r="QYK8" s="516"/>
      <c r="QYL8" s="232" t="s">
        <v>665</v>
      </c>
      <c r="QYM8" s="232" t="s">
        <v>1440</v>
      </c>
      <c r="QYN8" s="516"/>
      <c r="QYO8" s="516"/>
      <c r="QYP8" s="516"/>
      <c r="QYQ8" s="232" t="s">
        <v>665</v>
      </c>
      <c r="QYR8" s="232" t="s">
        <v>1440</v>
      </c>
      <c r="QYS8" s="516"/>
      <c r="QYT8" s="516"/>
      <c r="QYU8" s="516"/>
      <c r="QYV8" s="232" t="s">
        <v>665</v>
      </c>
      <c r="QYW8" s="232" t="s">
        <v>1440</v>
      </c>
      <c r="QYX8" s="516"/>
      <c r="QYY8" s="516"/>
      <c r="QYZ8" s="516"/>
      <c r="QZA8" s="232" t="s">
        <v>665</v>
      </c>
      <c r="QZB8" s="232" t="s">
        <v>1440</v>
      </c>
      <c r="QZC8" s="516"/>
      <c r="QZD8" s="516"/>
      <c r="QZE8" s="516"/>
      <c r="QZF8" s="232" t="s">
        <v>665</v>
      </c>
      <c r="QZG8" s="232" t="s">
        <v>1440</v>
      </c>
      <c r="QZH8" s="516"/>
      <c r="QZI8" s="516"/>
      <c r="QZJ8" s="516"/>
      <c r="QZK8" s="232" t="s">
        <v>665</v>
      </c>
      <c r="QZL8" s="232" t="s">
        <v>1440</v>
      </c>
      <c r="QZM8" s="516"/>
      <c r="QZN8" s="516"/>
      <c r="QZO8" s="516"/>
      <c r="QZP8" s="232" t="s">
        <v>665</v>
      </c>
      <c r="QZQ8" s="232" t="s">
        <v>1440</v>
      </c>
      <c r="QZR8" s="516"/>
      <c r="QZS8" s="516"/>
      <c r="QZT8" s="516"/>
      <c r="QZU8" s="232" t="s">
        <v>665</v>
      </c>
      <c r="QZV8" s="232" t="s">
        <v>1440</v>
      </c>
      <c r="QZW8" s="516"/>
      <c r="QZX8" s="516"/>
      <c r="QZY8" s="516"/>
      <c r="QZZ8" s="232" t="s">
        <v>665</v>
      </c>
      <c r="RAA8" s="232" t="s">
        <v>1440</v>
      </c>
      <c r="RAB8" s="516"/>
      <c r="RAC8" s="516"/>
      <c r="RAD8" s="516"/>
      <c r="RAE8" s="232" t="s">
        <v>665</v>
      </c>
      <c r="RAF8" s="232" t="s">
        <v>1440</v>
      </c>
      <c r="RAG8" s="516"/>
      <c r="RAH8" s="516"/>
      <c r="RAI8" s="516"/>
      <c r="RAJ8" s="232" t="s">
        <v>665</v>
      </c>
      <c r="RAK8" s="232" t="s">
        <v>1440</v>
      </c>
      <c r="RAL8" s="516"/>
      <c r="RAM8" s="516"/>
      <c r="RAN8" s="516"/>
      <c r="RAO8" s="232" t="s">
        <v>665</v>
      </c>
      <c r="RAP8" s="232" t="s">
        <v>1440</v>
      </c>
      <c r="RAQ8" s="516"/>
      <c r="RAR8" s="516"/>
      <c r="RAS8" s="516"/>
      <c r="RAT8" s="232" t="s">
        <v>665</v>
      </c>
      <c r="RAU8" s="232" t="s">
        <v>1440</v>
      </c>
      <c r="RAV8" s="516"/>
      <c r="RAW8" s="516"/>
      <c r="RAX8" s="516"/>
      <c r="RAY8" s="232" t="s">
        <v>665</v>
      </c>
      <c r="RAZ8" s="232" t="s">
        <v>1440</v>
      </c>
      <c r="RBA8" s="516"/>
      <c r="RBB8" s="516"/>
      <c r="RBC8" s="516"/>
      <c r="RBD8" s="232" t="s">
        <v>665</v>
      </c>
      <c r="RBE8" s="232" t="s">
        <v>1440</v>
      </c>
      <c r="RBF8" s="516"/>
      <c r="RBG8" s="516"/>
      <c r="RBH8" s="516"/>
      <c r="RBI8" s="232" t="s">
        <v>665</v>
      </c>
      <c r="RBJ8" s="232" t="s">
        <v>1440</v>
      </c>
      <c r="RBK8" s="516"/>
      <c r="RBL8" s="516"/>
      <c r="RBM8" s="516"/>
      <c r="RBN8" s="232" t="s">
        <v>665</v>
      </c>
      <c r="RBO8" s="232" t="s">
        <v>1440</v>
      </c>
      <c r="RBP8" s="516"/>
      <c r="RBQ8" s="516"/>
      <c r="RBR8" s="516"/>
      <c r="RBS8" s="232" t="s">
        <v>665</v>
      </c>
      <c r="RBT8" s="232" t="s">
        <v>1440</v>
      </c>
      <c r="RBU8" s="516"/>
      <c r="RBV8" s="516"/>
      <c r="RBW8" s="516"/>
      <c r="RBX8" s="232" t="s">
        <v>665</v>
      </c>
      <c r="RBY8" s="232" t="s">
        <v>1440</v>
      </c>
      <c r="RBZ8" s="516"/>
      <c r="RCA8" s="516"/>
      <c r="RCB8" s="516"/>
      <c r="RCC8" s="232" t="s">
        <v>665</v>
      </c>
      <c r="RCD8" s="232" t="s">
        <v>1440</v>
      </c>
      <c r="RCE8" s="516"/>
      <c r="RCF8" s="516"/>
      <c r="RCG8" s="516"/>
      <c r="RCH8" s="232" t="s">
        <v>665</v>
      </c>
      <c r="RCI8" s="232" t="s">
        <v>1440</v>
      </c>
      <c r="RCJ8" s="516"/>
      <c r="RCK8" s="516"/>
      <c r="RCL8" s="516"/>
      <c r="RCM8" s="232" t="s">
        <v>665</v>
      </c>
      <c r="RCN8" s="232" t="s">
        <v>1440</v>
      </c>
      <c r="RCO8" s="516"/>
      <c r="RCP8" s="516"/>
      <c r="RCQ8" s="516"/>
      <c r="RCR8" s="232" t="s">
        <v>665</v>
      </c>
      <c r="RCS8" s="232" t="s">
        <v>1440</v>
      </c>
      <c r="RCT8" s="516"/>
      <c r="RCU8" s="516"/>
      <c r="RCV8" s="516"/>
      <c r="RCW8" s="232" t="s">
        <v>665</v>
      </c>
      <c r="RCX8" s="232" t="s">
        <v>1440</v>
      </c>
      <c r="RCY8" s="516"/>
      <c r="RCZ8" s="516"/>
      <c r="RDA8" s="516"/>
      <c r="RDB8" s="232" t="s">
        <v>665</v>
      </c>
      <c r="RDC8" s="232" t="s">
        <v>1440</v>
      </c>
      <c r="RDD8" s="516"/>
      <c r="RDE8" s="516"/>
      <c r="RDF8" s="516"/>
      <c r="RDG8" s="232" t="s">
        <v>665</v>
      </c>
      <c r="RDH8" s="232" t="s">
        <v>1440</v>
      </c>
      <c r="RDI8" s="516"/>
      <c r="RDJ8" s="516"/>
      <c r="RDK8" s="516"/>
      <c r="RDL8" s="232" t="s">
        <v>665</v>
      </c>
      <c r="RDM8" s="232" t="s">
        <v>1440</v>
      </c>
      <c r="RDN8" s="516"/>
      <c r="RDO8" s="516"/>
      <c r="RDP8" s="516"/>
      <c r="RDQ8" s="232" t="s">
        <v>665</v>
      </c>
      <c r="RDR8" s="232" t="s">
        <v>1440</v>
      </c>
      <c r="RDS8" s="516"/>
      <c r="RDT8" s="516"/>
      <c r="RDU8" s="516"/>
      <c r="RDV8" s="232" t="s">
        <v>665</v>
      </c>
      <c r="RDW8" s="232" t="s">
        <v>1440</v>
      </c>
      <c r="RDX8" s="516"/>
      <c r="RDY8" s="516"/>
      <c r="RDZ8" s="516"/>
      <c r="REA8" s="232" t="s">
        <v>665</v>
      </c>
      <c r="REB8" s="232" t="s">
        <v>1440</v>
      </c>
      <c r="REC8" s="516"/>
      <c r="RED8" s="516"/>
      <c r="REE8" s="516"/>
      <c r="REF8" s="232" t="s">
        <v>665</v>
      </c>
      <c r="REG8" s="232" t="s">
        <v>1440</v>
      </c>
      <c r="REH8" s="516"/>
      <c r="REI8" s="516"/>
      <c r="REJ8" s="516"/>
      <c r="REK8" s="232" t="s">
        <v>665</v>
      </c>
      <c r="REL8" s="232" t="s">
        <v>1440</v>
      </c>
      <c r="REM8" s="516"/>
      <c r="REN8" s="516"/>
      <c r="REO8" s="516"/>
      <c r="REP8" s="232" t="s">
        <v>665</v>
      </c>
      <c r="REQ8" s="232" t="s">
        <v>1440</v>
      </c>
      <c r="RER8" s="516"/>
      <c r="RES8" s="516"/>
      <c r="RET8" s="516"/>
      <c r="REU8" s="232" t="s">
        <v>665</v>
      </c>
      <c r="REV8" s="232" t="s">
        <v>1440</v>
      </c>
      <c r="REW8" s="516"/>
      <c r="REX8" s="516"/>
      <c r="REY8" s="516"/>
      <c r="REZ8" s="232" t="s">
        <v>665</v>
      </c>
      <c r="RFA8" s="232" t="s">
        <v>1440</v>
      </c>
      <c r="RFB8" s="516"/>
      <c r="RFC8" s="516"/>
      <c r="RFD8" s="516"/>
      <c r="RFE8" s="232" t="s">
        <v>665</v>
      </c>
      <c r="RFF8" s="232" t="s">
        <v>1440</v>
      </c>
      <c r="RFG8" s="516"/>
      <c r="RFH8" s="516"/>
      <c r="RFI8" s="516"/>
      <c r="RFJ8" s="232" t="s">
        <v>665</v>
      </c>
      <c r="RFK8" s="232" t="s">
        <v>1440</v>
      </c>
      <c r="RFL8" s="516"/>
      <c r="RFM8" s="516"/>
      <c r="RFN8" s="516"/>
      <c r="RFO8" s="232" t="s">
        <v>665</v>
      </c>
      <c r="RFP8" s="232" t="s">
        <v>1440</v>
      </c>
      <c r="RFQ8" s="516"/>
      <c r="RFR8" s="516"/>
      <c r="RFS8" s="516"/>
      <c r="RFT8" s="232" t="s">
        <v>665</v>
      </c>
      <c r="RFU8" s="232" t="s">
        <v>1440</v>
      </c>
      <c r="RFV8" s="516"/>
      <c r="RFW8" s="516"/>
      <c r="RFX8" s="516"/>
      <c r="RFY8" s="232" t="s">
        <v>665</v>
      </c>
      <c r="RFZ8" s="232" t="s">
        <v>1440</v>
      </c>
      <c r="RGA8" s="516"/>
      <c r="RGB8" s="516"/>
      <c r="RGC8" s="516"/>
      <c r="RGD8" s="232" t="s">
        <v>665</v>
      </c>
      <c r="RGE8" s="232" t="s">
        <v>1440</v>
      </c>
      <c r="RGF8" s="516"/>
      <c r="RGG8" s="516"/>
      <c r="RGH8" s="516"/>
      <c r="RGI8" s="232" t="s">
        <v>665</v>
      </c>
      <c r="RGJ8" s="232" t="s">
        <v>1440</v>
      </c>
      <c r="RGK8" s="516"/>
      <c r="RGL8" s="516"/>
      <c r="RGM8" s="516"/>
      <c r="RGN8" s="232" t="s">
        <v>665</v>
      </c>
      <c r="RGO8" s="232" t="s">
        <v>1440</v>
      </c>
      <c r="RGP8" s="516"/>
      <c r="RGQ8" s="516"/>
      <c r="RGR8" s="516"/>
      <c r="RGS8" s="232" t="s">
        <v>665</v>
      </c>
      <c r="RGT8" s="232" t="s">
        <v>1440</v>
      </c>
      <c r="RGU8" s="516"/>
      <c r="RGV8" s="516"/>
      <c r="RGW8" s="516"/>
      <c r="RGX8" s="232" t="s">
        <v>665</v>
      </c>
      <c r="RGY8" s="232" t="s">
        <v>1440</v>
      </c>
      <c r="RGZ8" s="516"/>
      <c r="RHA8" s="516"/>
      <c r="RHB8" s="516"/>
      <c r="RHC8" s="232" t="s">
        <v>665</v>
      </c>
      <c r="RHD8" s="232" t="s">
        <v>1440</v>
      </c>
      <c r="RHE8" s="516"/>
      <c r="RHF8" s="516"/>
      <c r="RHG8" s="516"/>
      <c r="RHH8" s="232" t="s">
        <v>665</v>
      </c>
      <c r="RHI8" s="232" t="s">
        <v>1440</v>
      </c>
      <c r="RHJ8" s="516"/>
      <c r="RHK8" s="516"/>
      <c r="RHL8" s="516"/>
      <c r="RHM8" s="232" t="s">
        <v>665</v>
      </c>
      <c r="RHN8" s="232" t="s">
        <v>1440</v>
      </c>
      <c r="RHO8" s="516"/>
      <c r="RHP8" s="516"/>
      <c r="RHQ8" s="516"/>
      <c r="RHR8" s="232" t="s">
        <v>665</v>
      </c>
      <c r="RHS8" s="232" t="s">
        <v>1440</v>
      </c>
      <c r="RHT8" s="516"/>
      <c r="RHU8" s="516"/>
      <c r="RHV8" s="516"/>
      <c r="RHW8" s="232" t="s">
        <v>665</v>
      </c>
      <c r="RHX8" s="232" t="s">
        <v>1440</v>
      </c>
      <c r="RHY8" s="516"/>
      <c r="RHZ8" s="516"/>
      <c r="RIA8" s="516"/>
      <c r="RIB8" s="232" t="s">
        <v>665</v>
      </c>
      <c r="RIC8" s="232" t="s">
        <v>1440</v>
      </c>
      <c r="RID8" s="516"/>
      <c r="RIE8" s="516"/>
      <c r="RIF8" s="516"/>
      <c r="RIG8" s="232" t="s">
        <v>665</v>
      </c>
      <c r="RIH8" s="232" t="s">
        <v>1440</v>
      </c>
      <c r="RII8" s="516"/>
      <c r="RIJ8" s="516"/>
      <c r="RIK8" s="516"/>
      <c r="RIL8" s="232" t="s">
        <v>665</v>
      </c>
      <c r="RIM8" s="232" t="s">
        <v>1440</v>
      </c>
      <c r="RIN8" s="516"/>
      <c r="RIO8" s="516"/>
      <c r="RIP8" s="516"/>
      <c r="RIQ8" s="232" t="s">
        <v>665</v>
      </c>
      <c r="RIR8" s="232" t="s">
        <v>1440</v>
      </c>
      <c r="RIS8" s="516"/>
      <c r="RIT8" s="516"/>
      <c r="RIU8" s="516"/>
      <c r="RIV8" s="232" t="s">
        <v>665</v>
      </c>
      <c r="RIW8" s="232" t="s">
        <v>1440</v>
      </c>
      <c r="RIX8" s="516"/>
      <c r="RIY8" s="516"/>
      <c r="RIZ8" s="516"/>
      <c r="RJA8" s="232" t="s">
        <v>665</v>
      </c>
      <c r="RJB8" s="232" t="s">
        <v>1440</v>
      </c>
      <c r="RJC8" s="516"/>
      <c r="RJD8" s="516"/>
      <c r="RJE8" s="516"/>
      <c r="RJF8" s="232" t="s">
        <v>665</v>
      </c>
      <c r="RJG8" s="232" t="s">
        <v>1440</v>
      </c>
      <c r="RJH8" s="516"/>
      <c r="RJI8" s="516"/>
      <c r="RJJ8" s="516"/>
      <c r="RJK8" s="232" t="s">
        <v>665</v>
      </c>
      <c r="RJL8" s="232" t="s">
        <v>1440</v>
      </c>
      <c r="RJM8" s="516"/>
      <c r="RJN8" s="516"/>
      <c r="RJO8" s="516"/>
      <c r="RJP8" s="232" t="s">
        <v>665</v>
      </c>
      <c r="RJQ8" s="232" t="s">
        <v>1440</v>
      </c>
      <c r="RJR8" s="516"/>
      <c r="RJS8" s="516"/>
      <c r="RJT8" s="516"/>
      <c r="RJU8" s="232" t="s">
        <v>665</v>
      </c>
      <c r="RJV8" s="232" t="s">
        <v>1440</v>
      </c>
      <c r="RJW8" s="516"/>
      <c r="RJX8" s="516"/>
      <c r="RJY8" s="516"/>
      <c r="RJZ8" s="232" t="s">
        <v>665</v>
      </c>
      <c r="RKA8" s="232" t="s">
        <v>1440</v>
      </c>
      <c r="RKB8" s="516"/>
      <c r="RKC8" s="516"/>
      <c r="RKD8" s="516"/>
      <c r="RKE8" s="232" t="s">
        <v>665</v>
      </c>
      <c r="RKF8" s="232" t="s">
        <v>1440</v>
      </c>
      <c r="RKG8" s="516"/>
      <c r="RKH8" s="516"/>
      <c r="RKI8" s="516"/>
      <c r="RKJ8" s="232" t="s">
        <v>665</v>
      </c>
      <c r="RKK8" s="232" t="s">
        <v>1440</v>
      </c>
      <c r="RKL8" s="516"/>
      <c r="RKM8" s="516"/>
      <c r="RKN8" s="516"/>
      <c r="RKO8" s="232" t="s">
        <v>665</v>
      </c>
      <c r="RKP8" s="232" t="s">
        <v>1440</v>
      </c>
      <c r="RKQ8" s="516"/>
      <c r="RKR8" s="516"/>
      <c r="RKS8" s="516"/>
      <c r="RKT8" s="232" t="s">
        <v>665</v>
      </c>
      <c r="RKU8" s="232" t="s">
        <v>1440</v>
      </c>
      <c r="RKV8" s="516"/>
      <c r="RKW8" s="516"/>
      <c r="RKX8" s="516"/>
      <c r="RKY8" s="232" t="s">
        <v>665</v>
      </c>
      <c r="RKZ8" s="232" t="s">
        <v>1440</v>
      </c>
      <c r="RLA8" s="516"/>
      <c r="RLB8" s="516"/>
      <c r="RLC8" s="516"/>
      <c r="RLD8" s="232" t="s">
        <v>665</v>
      </c>
      <c r="RLE8" s="232" t="s">
        <v>1440</v>
      </c>
      <c r="RLF8" s="516"/>
      <c r="RLG8" s="516"/>
      <c r="RLH8" s="516"/>
      <c r="RLI8" s="232" t="s">
        <v>665</v>
      </c>
      <c r="RLJ8" s="232" t="s">
        <v>1440</v>
      </c>
      <c r="RLK8" s="516"/>
      <c r="RLL8" s="516"/>
      <c r="RLM8" s="516"/>
      <c r="RLN8" s="232" t="s">
        <v>665</v>
      </c>
      <c r="RLO8" s="232" t="s">
        <v>1440</v>
      </c>
      <c r="RLP8" s="516"/>
      <c r="RLQ8" s="516"/>
      <c r="RLR8" s="516"/>
      <c r="RLS8" s="232" t="s">
        <v>665</v>
      </c>
      <c r="RLT8" s="232" t="s">
        <v>1440</v>
      </c>
      <c r="RLU8" s="516"/>
      <c r="RLV8" s="516"/>
      <c r="RLW8" s="516"/>
      <c r="RLX8" s="232" t="s">
        <v>665</v>
      </c>
      <c r="RLY8" s="232" t="s">
        <v>1440</v>
      </c>
      <c r="RLZ8" s="516"/>
      <c r="RMA8" s="516"/>
      <c r="RMB8" s="516"/>
      <c r="RMC8" s="232" t="s">
        <v>665</v>
      </c>
      <c r="RMD8" s="232" t="s">
        <v>1440</v>
      </c>
      <c r="RME8" s="516"/>
      <c r="RMF8" s="516"/>
      <c r="RMG8" s="516"/>
      <c r="RMH8" s="232" t="s">
        <v>665</v>
      </c>
      <c r="RMI8" s="232" t="s">
        <v>1440</v>
      </c>
      <c r="RMJ8" s="516"/>
      <c r="RMK8" s="516"/>
      <c r="RML8" s="516"/>
      <c r="RMM8" s="232" t="s">
        <v>665</v>
      </c>
      <c r="RMN8" s="232" t="s">
        <v>1440</v>
      </c>
      <c r="RMO8" s="516"/>
      <c r="RMP8" s="516"/>
      <c r="RMQ8" s="516"/>
      <c r="RMR8" s="232" t="s">
        <v>665</v>
      </c>
      <c r="RMS8" s="232" t="s">
        <v>1440</v>
      </c>
      <c r="RMT8" s="516"/>
      <c r="RMU8" s="516"/>
      <c r="RMV8" s="516"/>
      <c r="RMW8" s="232" t="s">
        <v>665</v>
      </c>
      <c r="RMX8" s="232" t="s">
        <v>1440</v>
      </c>
      <c r="RMY8" s="516"/>
      <c r="RMZ8" s="516"/>
      <c r="RNA8" s="516"/>
      <c r="RNB8" s="232" t="s">
        <v>665</v>
      </c>
      <c r="RNC8" s="232" t="s">
        <v>1440</v>
      </c>
      <c r="RND8" s="516"/>
      <c r="RNE8" s="516"/>
      <c r="RNF8" s="516"/>
      <c r="RNG8" s="232" t="s">
        <v>665</v>
      </c>
      <c r="RNH8" s="232" t="s">
        <v>1440</v>
      </c>
      <c r="RNI8" s="516"/>
      <c r="RNJ8" s="516"/>
      <c r="RNK8" s="516"/>
      <c r="RNL8" s="232" t="s">
        <v>665</v>
      </c>
      <c r="RNM8" s="232" t="s">
        <v>1440</v>
      </c>
      <c r="RNN8" s="516"/>
      <c r="RNO8" s="516"/>
      <c r="RNP8" s="516"/>
      <c r="RNQ8" s="232" t="s">
        <v>665</v>
      </c>
      <c r="RNR8" s="232" t="s">
        <v>1440</v>
      </c>
      <c r="RNS8" s="516"/>
      <c r="RNT8" s="516"/>
      <c r="RNU8" s="516"/>
      <c r="RNV8" s="232" t="s">
        <v>665</v>
      </c>
      <c r="RNW8" s="232" t="s">
        <v>1440</v>
      </c>
      <c r="RNX8" s="516"/>
      <c r="RNY8" s="516"/>
      <c r="RNZ8" s="516"/>
      <c r="ROA8" s="232" t="s">
        <v>665</v>
      </c>
      <c r="ROB8" s="232" t="s">
        <v>1440</v>
      </c>
      <c r="ROC8" s="516"/>
      <c r="ROD8" s="516"/>
      <c r="ROE8" s="516"/>
      <c r="ROF8" s="232" t="s">
        <v>665</v>
      </c>
      <c r="ROG8" s="232" t="s">
        <v>1440</v>
      </c>
      <c r="ROH8" s="516"/>
      <c r="ROI8" s="516"/>
      <c r="ROJ8" s="516"/>
      <c r="ROK8" s="232" t="s">
        <v>665</v>
      </c>
      <c r="ROL8" s="232" t="s">
        <v>1440</v>
      </c>
      <c r="ROM8" s="516"/>
      <c r="RON8" s="516"/>
      <c r="ROO8" s="516"/>
      <c r="ROP8" s="232" t="s">
        <v>665</v>
      </c>
      <c r="ROQ8" s="232" t="s">
        <v>1440</v>
      </c>
      <c r="ROR8" s="516"/>
      <c r="ROS8" s="516"/>
      <c r="ROT8" s="516"/>
      <c r="ROU8" s="232" t="s">
        <v>665</v>
      </c>
      <c r="ROV8" s="232" t="s">
        <v>1440</v>
      </c>
      <c r="ROW8" s="516"/>
      <c r="ROX8" s="516"/>
      <c r="ROY8" s="516"/>
      <c r="ROZ8" s="232" t="s">
        <v>665</v>
      </c>
      <c r="RPA8" s="232" t="s">
        <v>1440</v>
      </c>
      <c r="RPB8" s="516"/>
      <c r="RPC8" s="516"/>
      <c r="RPD8" s="516"/>
      <c r="RPE8" s="232" t="s">
        <v>665</v>
      </c>
      <c r="RPF8" s="232" t="s">
        <v>1440</v>
      </c>
      <c r="RPG8" s="516"/>
      <c r="RPH8" s="516"/>
      <c r="RPI8" s="516"/>
      <c r="RPJ8" s="232" t="s">
        <v>665</v>
      </c>
      <c r="RPK8" s="232" t="s">
        <v>1440</v>
      </c>
      <c r="RPL8" s="516"/>
      <c r="RPM8" s="516"/>
      <c r="RPN8" s="516"/>
      <c r="RPO8" s="232" t="s">
        <v>665</v>
      </c>
      <c r="RPP8" s="232" t="s">
        <v>1440</v>
      </c>
      <c r="RPQ8" s="516"/>
      <c r="RPR8" s="516"/>
      <c r="RPS8" s="516"/>
      <c r="RPT8" s="232" t="s">
        <v>665</v>
      </c>
      <c r="RPU8" s="232" t="s">
        <v>1440</v>
      </c>
      <c r="RPV8" s="516"/>
      <c r="RPW8" s="516"/>
      <c r="RPX8" s="516"/>
      <c r="RPY8" s="232" t="s">
        <v>665</v>
      </c>
      <c r="RPZ8" s="232" t="s">
        <v>1440</v>
      </c>
      <c r="RQA8" s="516"/>
      <c r="RQB8" s="516"/>
      <c r="RQC8" s="516"/>
      <c r="RQD8" s="232" t="s">
        <v>665</v>
      </c>
      <c r="RQE8" s="232" t="s">
        <v>1440</v>
      </c>
      <c r="RQF8" s="516"/>
      <c r="RQG8" s="516"/>
      <c r="RQH8" s="516"/>
      <c r="RQI8" s="232" t="s">
        <v>665</v>
      </c>
      <c r="RQJ8" s="232" t="s">
        <v>1440</v>
      </c>
      <c r="RQK8" s="516"/>
      <c r="RQL8" s="516"/>
      <c r="RQM8" s="516"/>
      <c r="RQN8" s="232" t="s">
        <v>665</v>
      </c>
      <c r="RQO8" s="232" t="s">
        <v>1440</v>
      </c>
      <c r="RQP8" s="516"/>
      <c r="RQQ8" s="516"/>
      <c r="RQR8" s="516"/>
      <c r="RQS8" s="232" t="s">
        <v>665</v>
      </c>
      <c r="RQT8" s="232" t="s">
        <v>1440</v>
      </c>
      <c r="RQU8" s="516"/>
      <c r="RQV8" s="516"/>
      <c r="RQW8" s="516"/>
      <c r="RQX8" s="232" t="s">
        <v>665</v>
      </c>
      <c r="RQY8" s="232" t="s">
        <v>1440</v>
      </c>
      <c r="RQZ8" s="516"/>
      <c r="RRA8" s="516"/>
      <c r="RRB8" s="516"/>
      <c r="RRC8" s="232" t="s">
        <v>665</v>
      </c>
      <c r="RRD8" s="232" t="s">
        <v>1440</v>
      </c>
      <c r="RRE8" s="516"/>
      <c r="RRF8" s="516"/>
      <c r="RRG8" s="516"/>
      <c r="RRH8" s="232" t="s">
        <v>665</v>
      </c>
      <c r="RRI8" s="232" t="s">
        <v>1440</v>
      </c>
      <c r="RRJ8" s="516"/>
      <c r="RRK8" s="516"/>
      <c r="RRL8" s="516"/>
      <c r="RRM8" s="232" t="s">
        <v>665</v>
      </c>
      <c r="RRN8" s="232" t="s">
        <v>1440</v>
      </c>
      <c r="RRO8" s="516"/>
      <c r="RRP8" s="516"/>
      <c r="RRQ8" s="516"/>
      <c r="RRR8" s="232" t="s">
        <v>665</v>
      </c>
      <c r="RRS8" s="232" t="s">
        <v>1440</v>
      </c>
      <c r="RRT8" s="516"/>
      <c r="RRU8" s="516"/>
      <c r="RRV8" s="516"/>
      <c r="RRW8" s="232" t="s">
        <v>665</v>
      </c>
      <c r="RRX8" s="232" t="s">
        <v>1440</v>
      </c>
      <c r="RRY8" s="516"/>
      <c r="RRZ8" s="516"/>
      <c r="RSA8" s="516"/>
      <c r="RSB8" s="232" t="s">
        <v>665</v>
      </c>
      <c r="RSC8" s="232" t="s">
        <v>1440</v>
      </c>
      <c r="RSD8" s="516"/>
      <c r="RSE8" s="516"/>
      <c r="RSF8" s="516"/>
      <c r="RSG8" s="232" t="s">
        <v>665</v>
      </c>
      <c r="RSH8" s="232" t="s">
        <v>1440</v>
      </c>
      <c r="RSI8" s="516"/>
      <c r="RSJ8" s="516"/>
      <c r="RSK8" s="516"/>
      <c r="RSL8" s="232" t="s">
        <v>665</v>
      </c>
      <c r="RSM8" s="232" t="s">
        <v>1440</v>
      </c>
      <c r="RSN8" s="516"/>
      <c r="RSO8" s="516"/>
      <c r="RSP8" s="516"/>
      <c r="RSQ8" s="232" t="s">
        <v>665</v>
      </c>
      <c r="RSR8" s="232" t="s">
        <v>1440</v>
      </c>
      <c r="RSS8" s="516"/>
      <c r="RST8" s="516"/>
      <c r="RSU8" s="516"/>
      <c r="RSV8" s="232" t="s">
        <v>665</v>
      </c>
      <c r="RSW8" s="232" t="s">
        <v>1440</v>
      </c>
      <c r="RSX8" s="516"/>
      <c r="RSY8" s="516"/>
      <c r="RSZ8" s="516"/>
      <c r="RTA8" s="232" t="s">
        <v>665</v>
      </c>
      <c r="RTB8" s="232" t="s">
        <v>1440</v>
      </c>
      <c r="RTC8" s="516"/>
      <c r="RTD8" s="516"/>
      <c r="RTE8" s="516"/>
      <c r="RTF8" s="232" t="s">
        <v>665</v>
      </c>
      <c r="RTG8" s="232" t="s">
        <v>1440</v>
      </c>
      <c r="RTH8" s="516"/>
      <c r="RTI8" s="516"/>
      <c r="RTJ8" s="516"/>
      <c r="RTK8" s="232" t="s">
        <v>665</v>
      </c>
      <c r="RTL8" s="232" t="s">
        <v>1440</v>
      </c>
      <c r="RTM8" s="516"/>
      <c r="RTN8" s="516"/>
      <c r="RTO8" s="516"/>
      <c r="RTP8" s="232" t="s">
        <v>665</v>
      </c>
      <c r="RTQ8" s="232" t="s">
        <v>1440</v>
      </c>
      <c r="RTR8" s="516"/>
      <c r="RTS8" s="516"/>
      <c r="RTT8" s="516"/>
      <c r="RTU8" s="232" t="s">
        <v>665</v>
      </c>
      <c r="RTV8" s="232" t="s">
        <v>1440</v>
      </c>
      <c r="RTW8" s="516"/>
      <c r="RTX8" s="516"/>
      <c r="RTY8" s="516"/>
      <c r="RTZ8" s="232" t="s">
        <v>665</v>
      </c>
      <c r="RUA8" s="232" t="s">
        <v>1440</v>
      </c>
      <c r="RUB8" s="516"/>
      <c r="RUC8" s="516"/>
      <c r="RUD8" s="516"/>
      <c r="RUE8" s="232" t="s">
        <v>665</v>
      </c>
      <c r="RUF8" s="232" t="s">
        <v>1440</v>
      </c>
      <c r="RUG8" s="516"/>
      <c r="RUH8" s="516"/>
      <c r="RUI8" s="516"/>
      <c r="RUJ8" s="232" t="s">
        <v>665</v>
      </c>
      <c r="RUK8" s="232" t="s">
        <v>1440</v>
      </c>
      <c r="RUL8" s="516"/>
      <c r="RUM8" s="516"/>
      <c r="RUN8" s="516"/>
      <c r="RUO8" s="232" t="s">
        <v>665</v>
      </c>
      <c r="RUP8" s="232" t="s">
        <v>1440</v>
      </c>
      <c r="RUQ8" s="516"/>
      <c r="RUR8" s="516"/>
      <c r="RUS8" s="516"/>
      <c r="RUT8" s="232" t="s">
        <v>665</v>
      </c>
      <c r="RUU8" s="232" t="s">
        <v>1440</v>
      </c>
      <c r="RUV8" s="516"/>
      <c r="RUW8" s="516"/>
      <c r="RUX8" s="516"/>
      <c r="RUY8" s="232" t="s">
        <v>665</v>
      </c>
      <c r="RUZ8" s="232" t="s">
        <v>1440</v>
      </c>
      <c r="RVA8" s="516"/>
      <c r="RVB8" s="516"/>
      <c r="RVC8" s="516"/>
      <c r="RVD8" s="232" t="s">
        <v>665</v>
      </c>
      <c r="RVE8" s="232" t="s">
        <v>1440</v>
      </c>
      <c r="RVF8" s="516"/>
      <c r="RVG8" s="516"/>
      <c r="RVH8" s="516"/>
      <c r="RVI8" s="232" t="s">
        <v>665</v>
      </c>
      <c r="RVJ8" s="232" t="s">
        <v>1440</v>
      </c>
      <c r="RVK8" s="516"/>
      <c r="RVL8" s="516"/>
      <c r="RVM8" s="516"/>
      <c r="RVN8" s="232" t="s">
        <v>665</v>
      </c>
      <c r="RVO8" s="232" t="s">
        <v>1440</v>
      </c>
      <c r="RVP8" s="516"/>
      <c r="RVQ8" s="516"/>
      <c r="RVR8" s="516"/>
      <c r="RVS8" s="232" t="s">
        <v>665</v>
      </c>
      <c r="RVT8" s="232" t="s">
        <v>1440</v>
      </c>
      <c r="RVU8" s="516"/>
      <c r="RVV8" s="516"/>
      <c r="RVW8" s="516"/>
      <c r="RVX8" s="232" t="s">
        <v>665</v>
      </c>
      <c r="RVY8" s="232" t="s">
        <v>1440</v>
      </c>
      <c r="RVZ8" s="516"/>
      <c r="RWA8" s="516"/>
      <c r="RWB8" s="516"/>
      <c r="RWC8" s="232" t="s">
        <v>665</v>
      </c>
      <c r="RWD8" s="232" t="s">
        <v>1440</v>
      </c>
      <c r="RWE8" s="516"/>
      <c r="RWF8" s="516"/>
      <c r="RWG8" s="516"/>
      <c r="RWH8" s="232" t="s">
        <v>665</v>
      </c>
      <c r="RWI8" s="232" t="s">
        <v>1440</v>
      </c>
      <c r="RWJ8" s="516"/>
      <c r="RWK8" s="516"/>
      <c r="RWL8" s="516"/>
      <c r="RWM8" s="232" t="s">
        <v>665</v>
      </c>
      <c r="RWN8" s="232" t="s">
        <v>1440</v>
      </c>
      <c r="RWO8" s="516"/>
      <c r="RWP8" s="516"/>
      <c r="RWQ8" s="516"/>
      <c r="RWR8" s="232" t="s">
        <v>665</v>
      </c>
      <c r="RWS8" s="232" t="s">
        <v>1440</v>
      </c>
      <c r="RWT8" s="516"/>
      <c r="RWU8" s="516"/>
      <c r="RWV8" s="516"/>
      <c r="RWW8" s="232" t="s">
        <v>665</v>
      </c>
      <c r="RWX8" s="232" t="s">
        <v>1440</v>
      </c>
      <c r="RWY8" s="516"/>
      <c r="RWZ8" s="516"/>
      <c r="RXA8" s="516"/>
      <c r="RXB8" s="232" t="s">
        <v>665</v>
      </c>
      <c r="RXC8" s="232" t="s">
        <v>1440</v>
      </c>
      <c r="RXD8" s="516"/>
      <c r="RXE8" s="516"/>
      <c r="RXF8" s="516"/>
      <c r="RXG8" s="232" t="s">
        <v>665</v>
      </c>
      <c r="RXH8" s="232" t="s">
        <v>1440</v>
      </c>
      <c r="RXI8" s="516"/>
      <c r="RXJ8" s="516"/>
      <c r="RXK8" s="516"/>
      <c r="RXL8" s="232" t="s">
        <v>665</v>
      </c>
      <c r="RXM8" s="232" t="s">
        <v>1440</v>
      </c>
      <c r="RXN8" s="516"/>
      <c r="RXO8" s="516"/>
      <c r="RXP8" s="516"/>
      <c r="RXQ8" s="232" t="s">
        <v>665</v>
      </c>
      <c r="RXR8" s="232" t="s">
        <v>1440</v>
      </c>
      <c r="RXS8" s="516"/>
      <c r="RXT8" s="516"/>
      <c r="RXU8" s="516"/>
      <c r="RXV8" s="232" t="s">
        <v>665</v>
      </c>
      <c r="RXW8" s="232" t="s">
        <v>1440</v>
      </c>
      <c r="RXX8" s="516"/>
      <c r="RXY8" s="516"/>
      <c r="RXZ8" s="516"/>
      <c r="RYA8" s="232" t="s">
        <v>665</v>
      </c>
      <c r="RYB8" s="232" t="s">
        <v>1440</v>
      </c>
      <c r="RYC8" s="516"/>
      <c r="RYD8" s="516"/>
      <c r="RYE8" s="516"/>
      <c r="RYF8" s="232" t="s">
        <v>665</v>
      </c>
      <c r="RYG8" s="232" t="s">
        <v>1440</v>
      </c>
      <c r="RYH8" s="516"/>
      <c r="RYI8" s="516"/>
      <c r="RYJ8" s="516"/>
      <c r="RYK8" s="232" t="s">
        <v>665</v>
      </c>
      <c r="RYL8" s="232" t="s">
        <v>1440</v>
      </c>
      <c r="RYM8" s="516"/>
      <c r="RYN8" s="516"/>
      <c r="RYO8" s="516"/>
      <c r="RYP8" s="232" t="s">
        <v>665</v>
      </c>
      <c r="RYQ8" s="232" t="s">
        <v>1440</v>
      </c>
      <c r="RYR8" s="516"/>
      <c r="RYS8" s="516"/>
      <c r="RYT8" s="516"/>
      <c r="RYU8" s="232" t="s">
        <v>665</v>
      </c>
      <c r="RYV8" s="232" t="s">
        <v>1440</v>
      </c>
      <c r="RYW8" s="516"/>
      <c r="RYX8" s="516"/>
      <c r="RYY8" s="516"/>
      <c r="RYZ8" s="232" t="s">
        <v>665</v>
      </c>
      <c r="RZA8" s="232" t="s">
        <v>1440</v>
      </c>
      <c r="RZB8" s="516"/>
      <c r="RZC8" s="516"/>
      <c r="RZD8" s="516"/>
      <c r="RZE8" s="232" t="s">
        <v>665</v>
      </c>
      <c r="RZF8" s="232" t="s">
        <v>1440</v>
      </c>
      <c r="RZG8" s="516"/>
      <c r="RZH8" s="516"/>
      <c r="RZI8" s="516"/>
      <c r="RZJ8" s="232" t="s">
        <v>665</v>
      </c>
      <c r="RZK8" s="232" t="s">
        <v>1440</v>
      </c>
      <c r="RZL8" s="516"/>
      <c r="RZM8" s="516"/>
      <c r="RZN8" s="516"/>
      <c r="RZO8" s="232" t="s">
        <v>665</v>
      </c>
      <c r="RZP8" s="232" t="s">
        <v>1440</v>
      </c>
      <c r="RZQ8" s="516"/>
      <c r="RZR8" s="516"/>
      <c r="RZS8" s="516"/>
      <c r="RZT8" s="232" t="s">
        <v>665</v>
      </c>
      <c r="RZU8" s="232" t="s">
        <v>1440</v>
      </c>
      <c r="RZV8" s="516"/>
      <c r="RZW8" s="516"/>
      <c r="RZX8" s="516"/>
      <c r="RZY8" s="232" t="s">
        <v>665</v>
      </c>
      <c r="RZZ8" s="232" t="s">
        <v>1440</v>
      </c>
      <c r="SAA8" s="516"/>
      <c r="SAB8" s="516"/>
      <c r="SAC8" s="516"/>
      <c r="SAD8" s="232" t="s">
        <v>665</v>
      </c>
      <c r="SAE8" s="232" t="s">
        <v>1440</v>
      </c>
      <c r="SAF8" s="516"/>
      <c r="SAG8" s="516"/>
      <c r="SAH8" s="516"/>
      <c r="SAI8" s="232" t="s">
        <v>665</v>
      </c>
      <c r="SAJ8" s="232" t="s">
        <v>1440</v>
      </c>
      <c r="SAK8" s="516"/>
      <c r="SAL8" s="516"/>
      <c r="SAM8" s="516"/>
      <c r="SAN8" s="232" t="s">
        <v>665</v>
      </c>
      <c r="SAO8" s="232" t="s">
        <v>1440</v>
      </c>
      <c r="SAP8" s="516"/>
      <c r="SAQ8" s="516"/>
      <c r="SAR8" s="516"/>
      <c r="SAS8" s="232" t="s">
        <v>665</v>
      </c>
      <c r="SAT8" s="232" t="s">
        <v>1440</v>
      </c>
      <c r="SAU8" s="516"/>
      <c r="SAV8" s="516"/>
      <c r="SAW8" s="516"/>
      <c r="SAX8" s="232" t="s">
        <v>665</v>
      </c>
      <c r="SAY8" s="232" t="s">
        <v>1440</v>
      </c>
      <c r="SAZ8" s="516"/>
      <c r="SBA8" s="516"/>
      <c r="SBB8" s="516"/>
      <c r="SBC8" s="232" t="s">
        <v>665</v>
      </c>
      <c r="SBD8" s="232" t="s">
        <v>1440</v>
      </c>
      <c r="SBE8" s="516"/>
      <c r="SBF8" s="516"/>
      <c r="SBG8" s="516"/>
      <c r="SBH8" s="232" t="s">
        <v>665</v>
      </c>
      <c r="SBI8" s="232" t="s">
        <v>1440</v>
      </c>
      <c r="SBJ8" s="516"/>
      <c r="SBK8" s="516"/>
      <c r="SBL8" s="516"/>
      <c r="SBM8" s="232" t="s">
        <v>665</v>
      </c>
      <c r="SBN8" s="232" t="s">
        <v>1440</v>
      </c>
      <c r="SBO8" s="516"/>
      <c r="SBP8" s="516"/>
      <c r="SBQ8" s="516"/>
      <c r="SBR8" s="232" t="s">
        <v>665</v>
      </c>
      <c r="SBS8" s="232" t="s">
        <v>1440</v>
      </c>
      <c r="SBT8" s="516"/>
      <c r="SBU8" s="516"/>
      <c r="SBV8" s="516"/>
      <c r="SBW8" s="232" t="s">
        <v>665</v>
      </c>
      <c r="SBX8" s="232" t="s">
        <v>1440</v>
      </c>
      <c r="SBY8" s="516"/>
      <c r="SBZ8" s="516"/>
      <c r="SCA8" s="516"/>
      <c r="SCB8" s="232" t="s">
        <v>665</v>
      </c>
      <c r="SCC8" s="232" t="s">
        <v>1440</v>
      </c>
      <c r="SCD8" s="516"/>
      <c r="SCE8" s="516"/>
      <c r="SCF8" s="516"/>
      <c r="SCG8" s="232" t="s">
        <v>665</v>
      </c>
      <c r="SCH8" s="232" t="s">
        <v>1440</v>
      </c>
      <c r="SCI8" s="516"/>
      <c r="SCJ8" s="516"/>
      <c r="SCK8" s="516"/>
      <c r="SCL8" s="232" t="s">
        <v>665</v>
      </c>
      <c r="SCM8" s="232" t="s">
        <v>1440</v>
      </c>
      <c r="SCN8" s="516"/>
      <c r="SCO8" s="516"/>
      <c r="SCP8" s="516"/>
      <c r="SCQ8" s="232" t="s">
        <v>665</v>
      </c>
      <c r="SCR8" s="232" t="s">
        <v>1440</v>
      </c>
      <c r="SCS8" s="516"/>
      <c r="SCT8" s="516"/>
      <c r="SCU8" s="516"/>
      <c r="SCV8" s="232" t="s">
        <v>665</v>
      </c>
      <c r="SCW8" s="232" t="s">
        <v>1440</v>
      </c>
      <c r="SCX8" s="516"/>
      <c r="SCY8" s="516"/>
      <c r="SCZ8" s="516"/>
      <c r="SDA8" s="232" t="s">
        <v>665</v>
      </c>
      <c r="SDB8" s="232" t="s">
        <v>1440</v>
      </c>
      <c r="SDC8" s="516"/>
      <c r="SDD8" s="516"/>
      <c r="SDE8" s="516"/>
      <c r="SDF8" s="232" t="s">
        <v>665</v>
      </c>
      <c r="SDG8" s="232" t="s">
        <v>1440</v>
      </c>
      <c r="SDH8" s="516"/>
      <c r="SDI8" s="516"/>
      <c r="SDJ8" s="516"/>
      <c r="SDK8" s="232" t="s">
        <v>665</v>
      </c>
      <c r="SDL8" s="232" t="s">
        <v>1440</v>
      </c>
      <c r="SDM8" s="516"/>
      <c r="SDN8" s="516"/>
      <c r="SDO8" s="516"/>
      <c r="SDP8" s="232" t="s">
        <v>665</v>
      </c>
      <c r="SDQ8" s="232" t="s">
        <v>1440</v>
      </c>
      <c r="SDR8" s="516"/>
      <c r="SDS8" s="516"/>
      <c r="SDT8" s="516"/>
      <c r="SDU8" s="232" t="s">
        <v>665</v>
      </c>
      <c r="SDV8" s="232" t="s">
        <v>1440</v>
      </c>
      <c r="SDW8" s="516"/>
      <c r="SDX8" s="516"/>
      <c r="SDY8" s="516"/>
      <c r="SDZ8" s="232" t="s">
        <v>665</v>
      </c>
      <c r="SEA8" s="232" t="s">
        <v>1440</v>
      </c>
      <c r="SEB8" s="516"/>
      <c r="SEC8" s="516"/>
      <c r="SED8" s="516"/>
      <c r="SEE8" s="232" t="s">
        <v>665</v>
      </c>
      <c r="SEF8" s="232" t="s">
        <v>1440</v>
      </c>
      <c r="SEG8" s="516"/>
      <c r="SEH8" s="516"/>
      <c r="SEI8" s="516"/>
      <c r="SEJ8" s="232" t="s">
        <v>665</v>
      </c>
      <c r="SEK8" s="232" t="s">
        <v>1440</v>
      </c>
      <c r="SEL8" s="516"/>
      <c r="SEM8" s="516"/>
      <c r="SEN8" s="516"/>
      <c r="SEO8" s="232" t="s">
        <v>665</v>
      </c>
      <c r="SEP8" s="232" t="s">
        <v>1440</v>
      </c>
      <c r="SEQ8" s="516"/>
      <c r="SER8" s="516"/>
      <c r="SES8" s="516"/>
      <c r="SET8" s="232" t="s">
        <v>665</v>
      </c>
      <c r="SEU8" s="232" t="s">
        <v>1440</v>
      </c>
      <c r="SEV8" s="516"/>
      <c r="SEW8" s="516"/>
      <c r="SEX8" s="516"/>
      <c r="SEY8" s="232" t="s">
        <v>665</v>
      </c>
      <c r="SEZ8" s="232" t="s">
        <v>1440</v>
      </c>
      <c r="SFA8" s="516"/>
      <c r="SFB8" s="516"/>
      <c r="SFC8" s="516"/>
      <c r="SFD8" s="232" t="s">
        <v>665</v>
      </c>
      <c r="SFE8" s="232" t="s">
        <v>1440</v>
      </c>
      <c r="SFF8" s="516"/>
      <c r="SFG8" s="516"/>
      <c r="SFH8" s="516"/>
      <c r="SFI8" s="232" t="s">
        <v>665</v>
      </c>
      <c r="SFJ8" s="232" t="s">
        <v>1440</v>
      </c>
      <c r="SFK8" s="516"/>
      <c r="SFL8" s="516"/>
      <c r="SFM8" s="516"/>
      <c r="SFN8" s="232" t="s">
        <v>665</v>
      </c>
      <c r="SFO8" s="232" t="s">
        <v>1440</v>
      </c>
      <c r="SFP8" s="516"/>
      <c r="SFQ8" s="516"/>
      <c r="SFR8" s="516"/>
      <c r="SFS8" s="232" t="s">
        <v>665</v>
      </c>
      <c r="SFT8" s="232" t="s">
        <v>1440</v>
      </c>
      <c r="SFU8" s="516"/>
      <c r="SFV8" s="516"/>
      <c r="SFW8" s="516"/>
      <c r="SFX8" s="232" t="s">
        <v>665</v>
      </c>
      <c r="SFY8" s="232" t="s">
        <v>1440</v>
      </c>
      <c r="SFZ8" s="516"/>
      <c r="SGA8" s="516"/>
      <c r="SGB8" s="516"/>
      <c r="SGC8" s="232" t="s">
        <v>665</v>
      </c>
      <c r="SGD8" s="232" t="s">
        <v>1440</v>
      </c>
      <c r="SGE8" s="516"/>
      <c r="SGF8" s="516"/>
      <c r="SGG8" s="516"/>
      <c r="SGH8" s="232" t="s">
        <v>665</v>
      </c>
      <c r="SGI8" s="232" t="s">
        <v>1440</v>
      </c>
      <c r="SGJ8" s="516"/>
      <c r="SGK8" s="516"/>
      <c r="SGL8" s="516"/>
      <c r="SGM8" s="232" t="s">
        <v>665</v>
      </c>
      <c r="SGN8" s="232" t="s">
        <v>1440</v>
      </c>
      <c r="SGO8" s="516"/>
      <c r="SGP8" s="516"/>
      <c r="SGQ8" s="516"/>
      <c r="SGR8" s="232" t="s">
        <v>665</v>
      </c>
      <c r="SGS8" s="232" t="s">
        <v>1440</v>
      </c>
      <c r="SGT8" s="516"/>
      <c r="SGU8" s="516"/>
      <c r="SGV8" s="516"/>
      <c r="SGW8" s="232" t="s">
        <v>665</v>
      </c>
      <c r="SGX8" s="232" t="s">
        <v>1440</v>
      </c>
      <c r="SGY8" s="516"/>
      <c r="SGZ8" s="516"/>
      <c r="SHA8" s="516"/>
      <c r="SHB8" s="232" t="s">
        <v>665</v>
      </c>
      <c r="SHC8" s="232" t="s">
        <v>1440</v>
      </c>
      <c r="SHD8" s="516"/>
      <c r="SHE8" s="516"/>
      <c r="SHF8" s="516"/>
      <c r="SHG8" s="232" t="s">
        <v>665</v>
      </c>
      <c r="SHH8" s="232" t="s">
        <v>1440</v>
      </c>
      <c r="SHI8" s="516"/>
      <c r="SHJ8" s="516"/>
      <c r="SHK8" s="516"/>
      <c r="SHL8" s="232" t="s">
        <v>665</v>
      </c>
      <c r="SHM8" s="232" t="s">
        <v>1440</v>
      </c>
      <c r="SHN8" s="516"/>
      <c r="SHO8" s="516"/>
      <c r="SHP8" s="516"/>
      <c r="SHQ8" s="232" t="s">
        <v>665</v>
      </c>
      <c r="SHR8" s="232" t="s">
        <v>1440</v>
      </c>
      <c r="SHS8" s="516"/>
      <c r="SHT8" s="516"/>
      <c r="SHU8" s="516"/>
      <c r="SHV8" s="232" t="s">
        <v>665</v>
      </c>
      <c r="SHW8" s="232" t="s">
        <v>1440</v>
      </c>
      <c r="SHX8" s="516"/>
      <c r="SHY8" s="516"/>
      <c r="SHZ8" s="516"/>
      <c r="SIA8" s="232" t="s">
        <v>665</v>
      </c>
      <c r="SIB8" s="232" t="s">
        <v>1440</v>
      </c>
      <c r="SIC8" s="516"/>
      <c r="SID8" s="516"/>
      <c r="SIE8" s="516"/>
      <c r="SIF8" s="232" t="s">
        <v>665</v>
      </c>
      <c r="SIG8" s="232" t="s">
        <v>1440</v>
      </c>
      <c r="SIH8" s="516"/>
      <c r="SII8" s="516"/>
      <c r="SIJ8" s="516"/>
      <c r="SIK8" s="232" t="s">
        <v>665</v>
      </c>
      <c r="SIL8" s="232" t="s">
        <v>1440</v>
      </c>
      <c r="SIM8" s="516"/>
      <c r="SIN8" s="516"/>
      <c r="SIO8" s="516"/>
      <c r="SIP8" s="232" t="s">
        <v>665</v>
      </c>
      <c r="SIQ8" s="232" t="s">
        <v>1440</v>
      </c>
      <c r="SIR8" s="516"/>
      <c r="SIS8" s="516"/>
      <c r="SIT8" s="516"/>
      <c r="SIU8" s="232" t="s">
        <v>665</v>
      </c>
      <c r="SIV8" s="232" t="s">
        <v>1440</v>
      </c>
      <c r="SIW8" s="516"/>
      <c r="SIX8" s="516"/>
      <c r="SIY8" s="516"/>
      <c r="SIZ8" s="232" t="s">
        <v>665</v>
      </c>
      <c r="SJA8" s="232" t="s">
        <v>1440</v>
      </c>
      <c r="SJB8" s="516"/>
      <c r="SJC8" s="516"/>
      <c r="SJD8" s="516"/>
      <c r="SJE8" s="232" t="s">
        <v>665</v>
      </c>
      <c r="SJF8" s="232" t="s">
        <v>1440</v>
      </c>
      <c r="SJG8" s="516"/>
      <c r="SJH8" s="516"/>
      <c r="SJI8" s="516"/>
      <c r="SJJ8" s="232" t="s">
        <v>665</v>
      </c>
      <c r="SJK8" s="232" t="s">
        <v>1440</v>
      </c>
      <c r="SJL8" s="516"/>
      <c r="SJM8" s="516"/>
      <c r="SJN8" s="516"/>
      <c r="SJO8" s="232" t="s">
        <v>665</v>
      </c>
      <c r="SJP8" s="232" t="s">
        <v>1440</v>
      </c>
      <c r="SJQ8" s="516"/>
      <c r="SJR8" s="516"/>
      <c r="SJS8" s="516"/>
      <c r="SJT8" s="232" t="s">
        <v>665</v>
      </c>
      <c r="SJU8" s="232" t="s">
        <v>1440</v>
      </c>
      <c r="SJV8" s="516"/>
      <c r="SJW8" s="516"/>
      <c r="SJX8" s="516"/>
      <c r="SJY8" s="232" t="s">
        <v>665</v>
      </c>
      <c r="SJZ8" s="232" t="s">
        <v>1440</v>
      </c>
      <c r="SKA8" s="516"/>
      <c r="SKB8" s="516"/>
      <c r="SKC8" s="516"/>
      <c r="SKD8" s="232" t="s">
        <v>665</v>
      </c>
      <c r="SKE8" s="232" t="s">
        <v>1440</v>
      </c>
      <c r="SKF8" s="516"/>
      <c r="SKG8" s="516"/>
      <c r="SKH8" s="516"/>
      <c r="SKI8" s="232" t="s">
        <v>665</v>
      </c>
      <c r="SKJ8" s="232" t="s">
        <v>1440</v>
      </c>
      <c r="SKK8" s="516"/>
      <c r="SKL8" s="516"/>
      <c r="SKM8" s="516"/>
      <c r="SKN8" s="232" t="s">
        <v>665</v>
      </c>
      <c r="SKO8" s="232" t="s">
        <v>1440</v>
      </c>
      <c r="SKP8" s="516"/>
      <c r="SKQ8" s="516"/>
      <c r="SKR8" s="516"/>
      <c r="SKS8" s="232" t="s">
        <v>665</v>
      </c>
      <c r="SKT8" s="232" t="s">
        <v>1440</v>
      </c>
      <c r="SKU8" s="516"/>
      <c r="SKV8" s="516"/>
      <c r="SKW8" s="516"/>
      <c r="SKX8" s="232" t="s">
        <v>665</v>
      </c>
      <c r="SKY8" s="232" t="s">
        <v>1440</v>
      </c>
      <c r="SKZ8" s="516"/>
      <c r="SLA8" s="516"/>
      <c r="SLB8" s="516"/>
      <c r="SLC8" s="232" t="s">
        <v>665</v>
      </c>
      <c r="SLD8" s="232" t="s">
        <v>1440</v>
      </c>
      <c r="SLE8" s="516"/>
      <c r="SLF8" s="516"/>
      <c r="SLG8" s="516"/>
      <c r="SLH8" s="232" t="s">
        <v>665</v>
      </c>
      <c r="SLI8" s="232" t="s">
        <v>1440</v>
      </c>
      <c r="SLJ8" s="516"/>
      <c r="SLK8" s="516"/>
      <c r="SLL8" s="516"/>
      <c r="SLM8" s="232" t="s">
        <v>665</v>
      </c>
      <c r="SLN8" s="232" t="s">
        <v>1440</v>
      </c>
      <c r="SLO8" s="516"/>
      <c r="SLP8" s="516"/>
      <c r="SLQ8" s="516"/>
      <c r="SLR8" s="232" t="s">
        <v>665</v>
      </c>
      <c r="SLS8" s="232" t="s">
        <v>1440</v>
      </c>
      <c r="SLT8" s="516"/>
      <c r="SLU8" s="516"/>
      <c r="SLV8" s="516"/>
      <c r="SLW8" s="232" t="s">
        <v>665</v>
      </c>
      <c r="SLX8" s="232" t="s">
        <v>1440</v>
      </c>
      <c r="SLY8" s="516"/>
      <c r="SLZ8" s="516"/>
      <c r="SMA8" s="516"/>
      <c r="SMB8" s="232" t="s">
        <v>665</v>
      </c>
      <c r="SMC8" s="232" t="s">
        <v>1440</v>
      </c>
      <c r="SMD8" s="516"/>
      <c r="SME8" s="516"/>
      <c r="SMF8" s="516"/>
      <c r="SMG8" s="232" t="s">
        <v>665</v>
      </c>
      <c r="SMH8" s="232" t="s">
        <v>1440</v>
      </c>
      <c r="SMI8" s="516"/>
      <c r="SMJ8" s="516"/>
      <c r="SMK8" s="516"/>
      <c r="SML8" s="232" t="s">
        <v>665</v>
      </c>
      <c r="SMM8" s="232" t="s">
        <v>1440</v>
      </c>
      <c r="SMN8" s="516"/>
      <c r="SMO8" s="516"/>
      <c r="SMP8" s="516"/>
      <c r="SMQ8" s="232" t="s">
        <v>665</v>
      </c>
      <c r="SMR8" s="232" t="s">
        <v>1440</v>
      </c>
      <c r="SMS8" s="516"/>
      <c r="SMT8" s="516"/>
      <c r="SMU8" s="516"/>
      <c r="SMV8" s="232" t="s">
        <v>665</v>
      </c>
      <c r="SMW8" s="232" t="s">
        <v>1440</v>
      </c>
      <c r="SMX8" s="516"/>
      <c r="SMY8" s="516"/>
      <c r="SMZ8" s="516"/>
      <c r="SNA8" s="232" t="s">
        <v>665</v>
      </c>
      <c r="SNB8" s="232" t="s">
        <v>1440</v>
      </c>
      <c r="SNC8" s="516"/>
      <c r="SND8" s="516"/>
      <c r="SNE8" s="516"/>
      <c r="SNF8" s="232" t="s">
        <v>665</v>
      </c>
      <c r="SNG8" s="232" t="s">
        <v>1440</v>
      </c>
      <c r="SNH8" s="516"/>
      <c r="SNI8" s="516"/>
      <c r="SNJ8" s="516"/>
      <c r="SNK8" s="232" t="s">
        <v>665</v>
      </c>
      <c r="SNL8" s="232" t="s">
        <v>1440</v>
      </c>
      <c r="SNM8" s="516"/>
      <c r="SNN8" s="516"/>
      <c r="SNO8" s="516"/>
      <c r="SNP8" s="232" t="s">
        <v>665</v>
      </c>
      <c r="SNQ8" s="232" t="s">
        <v>1440</v>
      </c>
      <c r="SNR8" s="516"/>
      <c r="SNS8" s="516"/>
      <c r="SNT8" s="516"/>
      <c r="SNU8" s="232" t="s">
        <v>665</v>
      </c>
      <c r="SNV8" s="232" t="s">
        <v>1440</v>
      </c>
      <c r="SNW8" s="516"/>
      <c r="SNX8" s="516"/>
      <c r="SNY8" s="516"/>
      <c r="SNZ8" s="232" t="s">
        <v>665</v>
      </c>
      <c r="SOA8" s="232" t="s">
        <v>1440</v>
      </c>
      <c r="SOB8" s="516"/>
      <c r="SOC8" s="516"/>
      <c r="SOD8" s="516"/>
      <c r="SOE8" s="232" t="s">
        <v>665</v>
      </c>
      <c r="SOF8" s="232" t="s">
        <v>1440</v>
      </c>
      <c r="SOG8" s="516"/>
      <c r="SOH8" s="516"/>
      <c r="SOI8" s="516"/>
      <c r="SOJ8" s="232" t="s">
        <v>665</v>
      </c>
      <c r="SOK8" s="232" t="s">
        <v>1440</v>
      </c>
      <c r="SOL8" s="516"/>
      <c r="SOM8" s="516"/>
      <c r="SON8" s="516"/>
      <c r="SOO8" s="232" t="s">
        <v>665</v>
      </c>
      <c r="SOP8" s="232" t="s">
        <v>1440</v>
      </c>
      <c r="SOQ8" s="516"/>
      <c r="SOR8" s="516"/>
      <c r="SOS8" s="516"/>
      <c r="SOT8" s="232" t="s">
        <v>665</v>
      </c>
      <c r="SOU8" s="232" t="s">
        <v>1440</v>
      </c>
      <c r="SOV8" s="516"/>
      <c r="SOW8" s="516"/>
      <c r="SOX8" s="516"/>
      <c r="SOY8" s="232" t="s">
        <v>665</v>
      </c>
      <c r="SOZ8" s="232" t="s">
        <v>1440</v>
      </c>
      <c r="SPA8" s="516"/>
      <c r="SPB8" s="516"/>
      <c r="SPC8" s="516"/>
      <c r="SPD8" s="232" t="s">
        <v>665</v>
      </c>
      <c r="SPE8" s="232" t="s">
        <v>1440</v>
      </c>
      <c r="SPF8" s="516"/>
      <c r="SPG8" s="516"/>
      <c r="SPH8" s="516"/>
      <c r="SPI8" s="232" t="s">
        <v>665</v>
      </c>
      <c r="SPJ8" s="232" t="s">
        <v>1440</v>
      </c>
      <c r="SPK8" s="516"/>
      <c r="SPL8" s="516"/>
      <c r="SPM8" s="516"/>
      <c r="SPN8" s="232" t="s">
        <v>665</v>
      </c>
      <c r="SPO8" s="232" t="s">
        <v>1440</v>
      </c>
      <c r="SPP8" s="516"/>
      <c r="SPQ8" s="516"/>
      <c r="SPR8" s="516"/>
      <c r="SPS8" s="232" t="s">
        <v>665</v>
      </c>
      <c r="SPT8" s="232" t="s">
        <v>1440</v>
      </c>
      <c r="SPU8" s="516"/>
      <c r="SPV8" s="516"/>
      <c r="SPW8" s="516"/>
      <c r="SPX8" s="232" t="s">
        <v>665</v>
      </c>
      <c r="SPY8" s="232" t="s">
        <v>1440</v>
      </c>
      <c r="SPZ8" s="516"/>
      <c r="SQA8" s="516"/>
      <c r="SQB8" s="516"/>
      <c r="SQC8" s="232" t="s">
        <v>665</v>
      </c>
      <c r="SQD8" s="232" t="s">
        <v>1440</v>
      </c>
      <c r="SQE8" s="516"/>
      <c r="SQF8" s="516"/>
      <c r="SQG8" s="516"/>
      <c r="SQH8" s="232" t="s">
        <v>665</v>
      </c>
      <c r="SQI8" s="232" t="s">
        <v>1440</v>
      </c>
      <c r="SQJ8" s="516"/>
      <c r="SQK8" s="516"/>
      <c r="SQL8" s="516"/>
      <c r="SQM8" s="232" t="s">
        <v>665</v>
      </c>
      <c r="SQN8" s="232" t="s">
        <v>1440</v>
      </c>
      <c r="SQO8" s="516"/>
      <c r="SQP8" s="516"/>
      <c r="SQQ8" s="516"/>
      <c r="SQR8" s="232" t="s">
        <v>665</v>
      </c>
      <c r="SQS8" s="232" t="s">
        <v>1440</v>
      </c>
      <c r="SQT8" s="516"/>
      <c r="SQU8" s="516"/>
      <c r="SQV8" s="516"/>
      <c r="SQW8" s="232" t="s">
        <v>665</v>
      </c>
      <c r="SQX8" s="232" t="s">
        <v>1440</v>
      </c>
      <c r="SQY8" s="516"/>
      <c r="SQZ8" s="516"/>
      <c r="SRA8" s="516"/>
      <c r="SRB8" s="232" t="s">
        <v>665</v>
      </c>
      <c r="SRC8" s="232" t="s">
        <v>1440</v>
      </c>
      <c r="SRD8" s="516"/>
      <c r="SRE8" s="516"/>
      <c r="SRF8" s="516"/>
      <c r="SRG8" s="232" t="s">
        <v>665</v>
      </c>
      <c r="SRH8" s="232" t="s">
        <v>1440</v>
      </c>
      <c r="SRI8" s="516"/>
      <c r="SRJ8" s="516"/>
      <c r="SRK8" s="516"/>
      <c r="SRL8" s="232" t="s">
        <v>665</v>
      </c>
      <c r="SRM8" s="232" t="s">
        <v>1440</v>
      </c>
      <c r="SRN8" s="516"/>
      <c r="SRO8" s="516"/>
      <c r="SRP8" s="516"/>
      <c r="SRQ8" s="232" t="s">
        <v>665</v>
      </c>
      <c r="SRR8" s="232" t="s">
        <v>1440</v>
      </c>
      <c r="SRS8" s="516"/>
      <c r="SRT8" s="516"/>
      <c r="SRU8" s="516"/>
      <c r="SRV8" s="232" t="s">
        <v>665</v>
      </c>
      <c r="SRW8" s="232" t="s">
        <v>1440</v>
      </c>
      <c r="SRX8" s="516"/>
      <c r="SRY8" s="516"/>
      <c r="SRZ8" s="516"/>
      <c r="SSA8" s="232" t="s">
        <v>665</v>
      </c>
      <c r="SSB8" s="232" t="s">
        <v>1440</v>
      </c>
      <c r="SSC8" s="516"/>
      <c r="SSD8" s="516"/>
      <c r="SSE8" s="516"/>
      <c r="SSF8" s="232" t="s">
        <v>665</v>
      </c>
      <c r="SSG8" s="232" t="s">
        <v>1440</v>
      </c>
      <c r="SSH8" s="516"/>
      <c r="SSI8" s="516"/>
      <c r="SSJ8" s="516"/>
      <c r="SSK8" s="232" t="s">
        <v>665</v>
      </c>
      <c r="SSL8" s="232" t="s">
        <v>1440</v>
      </c>
      <c r="SSM8" s="516"/>
      <c r="SSN8" s="516"/>
      <c r="SSO8" s="516"/>
      <c r="SSP8" s="232" t="s">
        <v>665</v>
      </c>
      <c r="SSQ8" s="232" t="s">
        <v>1440</v>
      </c>
      <c r="SSR8" s="516"/>
      <c r="SSS8" s="516"/>
      <c r="SST8" s="516"/>
      <c r="SSU8" s="232" t="s">
        <v>665</v>
      </c>
      <c r="SSV8" s="232" t="s">
        <v>1440</v>
      </c>
      <c r="SSW8" s="516"/>
      <c r="SSX8" s="516"/>
      <c r="SSY8" s="516"/>
      <c r="SSZ8" s="232" t="s">
        <v>665</v>
      </c>
      <c r="STA8" s="232" t="s">
        <v>1440</v>
      </c>
      <c r="STB8" s="516"/>
      <c r="STC8" s="516"/>
      <c r="STD8" s="516"/>
      <c r="STE8" s="232" t="s">
        <v>665</v>
      </c>
      <c r="STF8" s="232" t="s">
        <v>1440</v>
      </c>
      <c r="STG8" s="516"/>
      <c r="STH8" s="516"/>
      <c r="STI8" s="516"/>
      <c r="STJ8" s="232" t="s">
        <v>665</v>
      </c>
      <c r="STK8" s="232" t="s">
        <v>1440</v>
      </c>
      <c r="STL8" s="516"/>
      <c r="STM8" s="516"/>
      <c r="STN8" s="516"/>
      <c r="STO8" s="232" t="s">
        <v>665</v>
      </c>
      <c r="STP8" s="232" t="s">
        <v>1440</v>
      </c>
      <c r="STQ8" s="516"/>
      <c r="STR8" s="516"/>
      <c r="STS8" s="516"/>
      <c r="STT8" s="232" t="s">
        <v>665</v>
      </c>
      <c r="STU8" s="232" t="s">
        <v>1440</v>
      </c>
      <c r="STV8" s="516"/>
      <c r="STW8" s="516"/>
      <c r="STX8" s="516"/>
      <c r="STY8" s="232" t="s">
        <v>665</v>
      </c>
      <c r="STZ8" s="232" t="s">
        <v>1440</v>
      </c>
      <c r="SUA8" s="516"/>
      <c r="SUB8" s="516"/>
      <c r="SUC8" s="516"/>
      <c r="SUD8" s="232" t="s">
        <v>665</v>
      </c>
      <c r="SUE8" s="232" t="s">
        <v>1440</v>
      </c>
      <c r="SUF8" s="516"/>
      <c r="SUG8" s="516"/>
      <c r="SUH8" s="516"/>
      <c r="SUI8" s="232" t="s">
        <v>665</v>
      </c>
      <c r="SUJ8" s="232" t="s">
        <v>1440</v>
      </c>
      <c r="SUK8" s="516"/>
      <c r="SUL8" s="516"/>
      <c r="SUM8" s="516"/>
      <c r="SUN8" s="232" t="s">
        <v>665</v>
      </c>
      <c r="SUO8" s="232" t="s">
        <v>1440</v>
      </c>
      <c r="SUP8" s="516"/>
      <c r="SUQ8" s="516"/>
      <c r="SUR8" s="516"/>
      <c r="SUS8" s="232" t="s">
        <v>665</v>
      </c>
      <c r="SUT8" s="232" t="s">
        <v>1440</v>
      </c>
      <c r="SUU8" s="516"/>
      <c r="SUV8" s="516"/>
      <c r="SUW8" s="516"/>
      <c r="SUX8" s="232" t="s">
        <v>665</v>
      </c>
      <c r="SUY8" s="232" t="s">
        <v>1440</v>
      </c>
      <c r="SUZ8" s="516"/>
      <c r="SVA8" s="516"/>
      <c r="SVB8" s="516"/>
      <c r="SVC8" s="232" t="s">
        <v>665</v>
      </c>
      <c r="SVD8" s="232" t="s">
        <v>1440</v>
      </c>
      <c r="SVE8" s="516"/>
      <c r="SVF8" s="516"/>
      <c r="SVG8" s="516"/>
      <c r="SVH8" s="232" t="s">
        <v>665</v>
      </c>
      <c r="SVI8" s="232" t="s">
        <v>1440</v>
      </c>
      <c r="SVJ8" s="516"/>
      <c r="SVK8" s="516"/>
      <c r="SVL8" s="516"/>
      <c r="SVM8" s="232" t="s">
        <v>665</v>
      </c>
      <c r="SVN8" s="232" t="s">
        <v>1440</v>
      </c>
      <c r="SVO8" s="516"/>
      <c r="SVP8" s="516"/>
      <c r="SVQ8" s="516"/>
      <c r="SVR8" s="232" t="s">
        <v>665</v>
      </c>
      <c r="SVS8" s="232" t="s">
        <v>1440</v>
      </c>
      <c r="SVT8" s="516"/>
      <c r="SVU8" s="516"/>
      <c r="SVV8" s="516"/>
      <c r="SVW8" s="232" t="s">
        <v>665</v>
      </c>
      <c r="SVX8" s="232" t="s">
        <v>1440</v>
      </c>
      <c r="SVY8" s="516"/>
      <c r="SVZ8" s="516"/>
      <c r="SWA8" s="516"/>
      <c r="SWB8" s="232" t="s">
        <v>665</v>
      </c>
      <c r="SWC8" s="232" t="s">
        <v>1440</v>
      </c>
      <c r="SWD8" s="516"/>
      <c r="SWE8" s="516"/>
      <c r="SWF8" s="516"/>
      <c r="SWG8" s="232" t="s">
        <v>665</v>
      </c>
      <c r="SWH8" s="232" t="s">
        <v>1440</v>
      </c>
      <c r="SWI8" s="516"/>
      <c r="SWJ8" s="516"/>
      <c r="SWK8" s="516"/>
      <c r="SWL8" s="232" t="s">
        <v>665</v>
      </c>
      <c r="SWM8" s="232" t="s">
        <v>1440</v>
      </c>
      <c r="SWN8" s="516"/>
      <c r="SWO8" s="516"/>
      <c r="SWP8" s="516"/>
      <c r="SWQ8" s="232" t="s">
        <v>665</v>
      </c>
      <c r="SWR8" s="232" t="s">
        <v>1440</v>
      </c>
      <c r="SWS8" s="516"/>
      <c r="SWT8" s="516"/>
      <c r="SWU8" s="516"/>
      <c r="SWV8" s="232" t="s">
        <v>665</v>
      </c>
      <c r="SWW8" s="232" t="s">
        <v>1440</v>
      </c>
      <c r="SWX8" s="516"/>
      <c r="SWY8" s="516"/>
      <c r="SWZ8" s="516"/>
      <c r="SXA8" s="232" t="s">
        <v>665</v>
      </c>
      <c r="SXB8" s="232" t="s">
        <v>1440</v>
      </c>
      <c r="SXC8" s="516"/>
      <c r="SXD8" s="516"/>
      <c r="SXE8" s="516"/>
      <c r="SXF8" s="232" t="s">
        <v>665</v>
      </c>
      <c r="SXG8" s="232" t="s">
        <v>1440</v>
      </c>
      <c r="SXH8" s="516"/>
      <c r="SXI8" s="516"/>
      <c r="SXJ8" s="516"/>
      <c r="SXK8" s="232" t="s">
        <v>665</v>
      </c>
      <c r="SXL8" s="232" t="s">
        <v>1440</v>
      </c>
      <c r="SXM8" s="516"/>
      <c r="SXN8" s="516"/>
      <c r="SXO8" s="516"/>
      <c r="SXP8" s="232" t="s">
        <v>665</v>
      </c>
      <c r="SXQ8" s="232" t="s">
        <v>1440</v>
      </c>
      <c r="SXR8" s="516"/>
      <c r="SXS8" s="516"/>
      <c r="SXT8" s="516"/>
      <c r="SXU8" s="232" t="s">
        <v>665</v>
      </c>
      <c r="SXV8" s="232" t="s">
        <v>1440</v>
      </c>
      <c r="SXW8" s="516"/>
      <c r="SXX8" s="516"/>
      <c r="SXY8" s="516"/>
      <c r="SXZ8" s="232" t="s">
        <v>665</v>
      </c>
      <c r="SYA8" s="232" t="s">
        <v>1440</v>
      </c>
      <c r="SYB8" s="516"/>
      <c r="SYC8" s="516"/>
      <c r="SYD8" s="516"/>
      <c r="SYE8" s="232" t="s">
        <v>665</v>
      </c>
      <c r="SYF8" s="232" t="s">
        <v>1440</v>
      </c>
      <c r="SYG8" s="516"/>
      <c r="SYH8" s="516"/>
      <c r="SYI8" s="516"/>
      <c r="SYJ8" s="232" t="s">
        <v>665</v>
      </c>
      <c r="SYK8" s="232" t="s">
        <v>1440</v>
      </c>
      <c r="SYL8" s="516"/>
      <c r="SYM8" s="516"/>
      <c r="SYN8" s="516"/>
      <c r="SYO8" s="232" t="s">
        <v>665</v>
      </c>
      <c r="SYP8" s="232" t="s">
        <v>1440</v>
      </c>
      <c r="SYQ8" s="516"/>
      <c r="SYR8" s="516"/>
      <c r="SYS8" s="516"/>
      <c r="SYT8" s="232" t="s">
        <v>665</v>
      </c>
      <c r="SYU8" s="232" t="s">
        <v>1440</v>
      </c>
      <c r="SYV8" s="516"/>
      <c r="SYW8" s="516"/>
      <c r="SYX8" s="516"/>
      <c r="SYY8" s="232" t="s">
        <v>665</v>
      </c>
      <c r="SYZ8" s="232" t="s">
        <v>1440</v>
      </c>
      <c r="SZA8" s="516"/>
      <c r="SZB8" s="516"/>
      <c r="SZC8" s="516"/>
      <c r="SZD8" s="232" t="s">
        <v>665</v>
      </c>
      <c r="SZE8" s="232" t="s">
        <v>1440</v>
      </c>
      <c r="SZF8" s="516"/>
      <c r="SZG8" s="516"/>
      <c r="SZH8" s="516"/>
      <c r="SZI8" s="232" t="s">
        <v>665</v>
      </c>
      <c r="SZJ8" s="232" t="s">
        <v>1440</v>
      </c>
      <c r="SZK8" s="516"/>
      <c r="SZL8" s="516"/>
      <c r="SZM8" s="516"/>
      <c r="SZN8" s="232" t="s">
        <v>665</v>
      </c>
      <c r="SZO8" s="232" t="s">
        <v>1440</v>
      </c>
      <c r="SZP8" s="516"/>
      <c r="SZQ8" s="516"/>
      <c r="SZR8" s="516"/>
      <c r="SZS8" s="232" t="s">
        <v>665</v>
      </c>
      <c r="SZT8" s="232" t="s">
        <v>1440</v>
      </c>
      <c r="SZU8" s="516"/>
      <c r="SZV8" s="516"/>
      <c r="SZW8" s="516"/>
      <c r="SZX8" s="232" t="s">
        <v>665</v>
      </c>
      <c r="SZY8" s="232" t="s">
        <v>1440</v>
      </c>
      <c r="SZZ8" s="516"/>
      <c r="TAA8" s="516"/>
      <c r="TAB8" s="516"/>
      <c r="TAC8" s="232" t="s">
        <v>665</v>
      </c>
      <c r="TAD8" s="232" t="s">
        <v>1440</v>
      </c>
      <c r="TAE8" s="516"/>
      <c r="TAF8" s="516"/>
      <c r="TAG8" s="516"/>
      <c r="TAH8" s="232" t="s">
        <v>665</v>
      </c>
      <c r="TAI8" s="232" t="s">
        <v>1440</v>
      </c>
      <c r="TAJ8" s="516"/>
      <c r="TAK8" s="516"/>
      <c r="TAL8" s="516"/>
      <c r="TAM8" s="232" t="s">
        <v>665</v>
      </c>
      <c r="TAN8" s="232" t="s">
        <v>1440</v>
      </c>
      <c r="TAO8" s="516"/>
      <c r="TAP8" s="516"/>
      <c r="TAQ8" s="516"/>
      <c r="TAR8" s="232" t="s">
        <v>665</v>
      </c>
      <c r="TAS8" s="232" t="s">
        <v>1440</v>
      </c>
      <c r="TAT8" s="516"/>
      <c r="TAU8" s="516"/>
      <c r="TAV8" s="516"/>
      <c r="TAW8" s="232" t="s">
        <v>665</v>
      </c>
      <c r="TAX8" s="232" t="s">
        <v>1440</v>
      </c>
      <c r="TAY8" s="516"/>
      <c r="TAZ8" s="516"/>
      <c r="TBA8" s="516"/>
      <c r="TBB8" s="232" t="s">
        <v>665</v>
      </c>
      <c r="TBC8" s="232" t="s">
        <v>1440</v>
      </c>
      <c r="TBD8" s="516"/>
      <c r="TBE8" s="516"/>
      <c r="TBF8" s="516"/>
      <c r="TBG8" s="232" t="s">
        <v>665</v>
      </c>
      <c r="TBH8" s="232" t="s">
        <v>1440</v>
      </c>
      <c r="TBI8" s="516"/>
      <c r="TBJ8" s="516"/>
      <c r="TBK8" s="516"/>
      <c r="TBL8" s="232" t="s">
        <v>665</v>
      </c>
      <c r="TBM8" s="232" t="s">
        <v>1440</v>
      </c>
      <c r="TBN8" s="516"/>
      <c r="TBO8" s="516"/>
      <c r="TBP8" s="516"/>
      <c r="TBQ8" s="232" t="s">
        <v>665</v>
      </c>
      <c r="TBR8" s="232" t="s">
        <v>1440</v>
      </c>
      <c r="TBS8" s="516"/>
      <c r="TBT8" s="516"/>
      <c r="TBU8" s="516"/>
      <c r="TBV8" s="232" t="s">
        <v>665</v>
      </c>
      <c r="TBW8" s="232" t="s">
        <v>1440</v>
      </c>
      <c r="TBX8" s="516"/>
      <c r="TBY8" s="516"/>
      <c r="TBZ8" s="516"/>
      <c r="TCA8" s="232" t="s">
        <v>665</v>
      </c>
      <c r="TCB8" s="232" t="s">
        <v>1440</v>
      </c>
      <c r="TCC8" s="516"/>
      <c r="TCD8" s="516"/>
      <c r="TCE8" s="516"/>
      <c r="TCF8" s="232" t="s">
        <v>665</v>
      </c>
      <c r="TCG8" s="232" t="s">
        <v>1440</v>
      </c>
      <c r="TCH8" s="516"/>
      <c r="TCI8" s="516"/>
      <c r="TCJ8" s="516"/>
      <c r="TCK8" s="232" t="s">
        <v>665</v>
      </c>
      <c r="TCL8" s="232" t="s">
        <v>1440</v>
      </c>
      <c r="TCM8" s="516"/>
      <c r="TCN8" s="516"/>
      <c r="TCO8" s="516"/>
      <c r="TCP8" s="232" t="s">
        <v>665</v>
      </c>
      <c r="TCQ8" s="232" t="s">
        <v>1440</v>
      </c>
      <c r="TCR8" s="516"/>
      <c r="TCS8" s="516"/>
      <c r="TCT8" s="516"/>
      <c r="TCU8" s="232" t="s">
        <v>665</v>
      </c>
      <c r="TCV8" s="232" t="s">
        <v>1440</v>
      </c>
      <c r="TCW8" s="516"/>
      <c r="TCX8" s="516"/>
      <c r="TCY8" s="516"/>
      <c r="TCZ8" s="232" t="s">
        <v>665</v>
      </c>
      <c r="TDA8" s="232" t="s">
        <v>1440</v>
      </c>
      <c r="TDB8" s="516"/>
      <c r="TDC8" s="516"/>
      <c r="TDD8" s="516"/>
      <c r="TDE8" s="232" t="s">
        <v>665</v>
      </c>
      <c r="TDF8" s="232" t="s">
        <v>1440</v>
      </c>
      <c r="TDG8" s="516"/>
      <c r="TDH8" s="516"/>
      <c r="TDI8" s="516"/>
      <c r="TDJ8" s="232" t="s">
        <v>665</v>
      </c>
      <c r="TDK8" s="232" t="s">
        <v>1440</v>
      </c>
      <c r="TDL8" s="516"/>
      <c r="TDM8" s="516"/>
      <c r="TDN8" s="516"/>
      <c r="TDO8" s="232" t="s">
        <v>665</v>
      </c>
      <c r="TDP8" s="232" t="s">
        <v>1440</v>
      </c>
      <c r="TDQ8" s="516"/>
      <c r="TDR8" s="516"/>
      <c r="TDS8" s="516"/>
      <c r="TDT8" s="232" t="s">
        <v>665</v>
      </c>
      <c r="TDU8" s="232" t="s">
        <v>1440</v>
      </c>
      <c r="TDV8" s="516"/>
      <c r="TDW8" s="516"/>
      <c r="TDX8" s="516"/>
      <c r="TDY8" s="232" t="s">
        <v>665</v>
      </c>
      <c r="TDZ8" s="232" t="s">
        <v>1440</v>
      </c>
      <c r="TEA8" s="516"/>
      <c r="TEB8" s="516"/>
      <c r="TEC8" s="516"/>
      <c r="TED8" s="232" t="s">
        <v>665</v>
      </c>
      <c r="TEE8" s="232" t="s">
        <v>1440</v>
      </c>
      <c r="TEF8" s="516"/>
      <c r="TEG8" s="516"/>
      <c r="TEH8" s="516"/>
      <c r="TEI8" s="232" t="s">
        <v>665</v>
      </c>
      <c r="TEJ8" s="232" t="s">
        <v>1440</v>
      </c>
      <c r="TEK8" s="516"/>
      <c r="TEL8" s="516"/>
      <c r="TEM8" s="516"/>
      <c r="TEN8" s="232" t="s">
        <v>665</v>
      </c>
      <c r="TEO8" s="232" t="s">
        <v>1440</v>
      </c>
      <c r="TEP8" s="516"/>
      <c r="TEQ8" s="516"/>
      <c r="TER8" s="516"/>
      <c r="TES8" s="232" t="s">
        <v>665</v>
      </c>
      <c r="TET8" s="232" t="s">
        <v>1440</v>
      </c>
      <c r="TEU8" s="516"/>
      <c r="TEV8" s="516"/>
      <c r="TEW8" s="516"/>
      <c r="TEX8" s="232" t="s">
        <v>665</v>
      </c>
      <c r="TEY8" s="232" t="s">
        <v>1440</v>
      </c>
      <c r="TEZ8" s="516"/>
      <c r="TFA8" s="516"/>
      <c r="TFB8" s="516"/>
      <c r="TFC8" s="232" t="s">
        <v>665</v>
      </c>
      <c r="TFD8" s="232" t="s">
        <v>1440</v>
      </c>
      <c r="TFE8" s="516"/>
      <c r="TFF8" s="516"/>
      <c r="TFG8" s="516"/>
      <c r="TFH8" s="232" t="s">
        <v>665</v>
      </c>
      <c r="TFI8" s="232" t="s">
        <v>1440</v>
      </c>
      <c r="TFJ8" s="516"/>
      <c r="TFK8" s="516"/>
      <c r="TFL8" s="516"/>
      <c r="TFM8" s="232" t="s">
        <v>665</v>
      </c>
      <c r="TFN8" s="232" t="s">
        <v>1440</v>
      </c>
      <c r="TFO8" s="516"/>
      <c r="TFP8" s="516"/>
      <c r="TFQ8" s="516"/>
      <c r="TFR8" s="232" t="s">
        <v>665</v>
      </c>
      <c r="TFS8" s="232" t="s">
        <v>1440</v>
      </c>
      <c r="TFT8" s="516"/>
      <c r="TFU8" s="516"/>
      <c r="TFV8" s="516"/>
      <c r="TFW8" s="232" t="s">
        <v>665</v>
      </c>
      <c r="TFX8" s="232" t="s">
        <v>1440</v>
      </c>
      <c r="TFY8" s="516"/>
      <c r="TFZ8" s="516"/>
      <c r="TGA8" s="516"/>
      <c r="TGB8" s="232" t="s">
        <v>665</v>
      </c>
      <c r="TGC8" s="232" t="s">
        <v>1440</v>
      </c>
      <c r="TGD8" s="516"/>
      <c r="TGE8" s="516"/>
      <c r="TGF8" s="516"/>
      <c r="TGG8" s="232" t="s">
        <v>665</v>
      </c>
      <c r="TGH8" s="232" t="s">
        <v>1440</v>
      </c>
      <c r="TGI8" s="516"/>
      <c r="TGJ8" s="516"/>
      <c r="TGK8" s="516"/>
      <c r="TGL8" s="232" t="s">
        <v>665</v>
      </c>
      <c r="TGM8" s="232" t="s">
        <v>1440</v>
      </c>
      <c r="TGN8" s="516"/>
      <c r="TGO8" s="516"/>
      <c r="TGP8" s="516"/>
      <c r="TGQ8" s="232" t="s">
        <v>665</v>
      </c>
      <c r="TGR8" s="232" t="s">
        <v>1440</v>
      </c>
      <c r="TGS8" s="516"/>
      <c r="TGT8" s="516"/>
      <c r="TGU8" s="516"/>
      <c r="TGV8" s="232" t="s">
        <v>665</v>
      </c>
      <c r="TGW8" s="232" t="s">
        <v>1440</v>
      </c>
      <c r="TGX8" s="516"/>
      <c r="TGY8" s="516"/>
      <c r="TGZ8" s="516"/>
      <c r="THA8" s="232" t="s">
        <v>665</v>
      </c>
      <c r="THB8" s="232" t="s">
        <v>1440</v>
      </c>
      <c r="THC8" s="516"/>
      <c r="THD8" s="516"/>
      <c r="THE8" s="516"/>
      <c r="THF8" s="232" t="s">
        <v>665</v>
      </c>
      <c r="THG8" s="232" t="s">
        <v>1440</v>
      </c>
      <c r="THH8" s="516"/>
      <c r="THI8" s="516"/>
      <c r="THJ8" s="516"/>
      <c r="THK8" s="232" t="s">
        <v>665</v>
      </c>
      <c r="THL8" s="232" t="s">
        <v>1440</v>
      </c>
      <c r="THM8" s="516"/>
      <c r="THN8" s="516"/>
      <c r="THO8" s="516"/>
      <c r="THP8" s="232" t="s">
        <v>665</v>
      </c>
      <c r="THQ8" s="232" t="s">
        <v>1440</v>
      </c>
      <c r="THR8" s="516"/>
      <c r="THS8" s="516"/>
      <c r="THT8" s="516"/>
      <c r="THU8" s="232" t="s">
        <v>665</v>
      </c>
      <c r="THV8" s="232" t="s">
        <v>1440</v>
      </c>
      <c r="THW8" s="516"/>
      <c r="THX8" s="516"/>
      <c r="THY8" s="516"/>
      <c r="THZ8" s="232" t="s">
        <v>665</v>
      </c>
      <c r="TIA8" s="232" t="s">
        <v>1440</v>
      </c>
      <c r="TIB8" s="516"/>
      <c r="TIC8" s="516"/>
      <c r="TID8" s="516"/>
      <c r="TIE8" s="232" t="s">
        <v>665</v>
      </c>
      <c r="TIF8" s="232" t="s">
        <v>1440</v>
      </c>
      <c r="TIG8" s="516"/>
      <c r="TIH8" s="516"/>
      <c r="TII8" s="516"/>
      <c r="TIJ8" s="232" t="s">
        <v>665</v>
      </c>
      <c r="TIK8" s="232" t="s">
        <v>1440</v>
      </c>
      <c r="TIL8" s="516"/>
      <c r="TIM8" s="516"/>
      <c r="TIN8" s="516"/>
      <c r="TIO8" s="232" t="s">
        <v>665</v>
      </c>
      <c r="TIP8" s="232" t="s">
        <v>1440</v>
      </c>
      <c r="TIQ8" s="516"/>
      <c r="TIR8" s="516"/>
      <c r="TIS8" s="516"/>
      <c r="TIT8" s="232" t="s">
        <v>665</v>
      </c>
      <c r="TIU8" s="232" t="s">
        <v>1440</v>
      </c>
      <c r="TIV8" s="516"/>
      <c r="TIW8" s="516"/>
      <c r="TIX8" s="516"/>
      <c r="TIY8" s="232" t="s">
        <v>665</v>
      </c>
      <c r="TIZ8" s="232" t="s">
        <v>1440</v>
      </c>
      <c r="TJA8" s="516"/>
      <c r="TJB8" s="516"/>
      <c r="TJC8" s="516"/>
      <c r="TJD8" s="232" t="s">
        <v>665</v>
      </c>
      <c r="TJE8" s="232" t="s">
        <v>1440</v>
      </c>
      <c r="TJF8" s="516"/>
      <c r="TJG8" s="516"/>
      <c r="TJH8" s="516"/>
      <c r="TJI8" s="232" t="s">
        <v>665</v>
      </c>
      <c r="TJJ8" s="232" t="s">
        <v>1440</v>
      </c>
      <c r="TJK8" s="516"/>
      <c r="TJL8" s="516"/>
      <c r="TJM8" s="516"/>
      <c r="TJN8" s="232" t="s">
        <v>665</v>
      </c>
      <c r="TJO8" s="232" t="s">
        <v>1440</v>
      </c>
      <c r="TJP8" s="516"/>
      <c r="TJQ8" s="516"/>
      <c r="TJR8" s="516"/>
      <c r="TJS8" s="232" t="s">
        <v>665</v>
      </c>
      <c r="TJT8" s="232" t="s">
        <v>1440</v>
      </c>
      <c r="TJU8" s="516"/>
      <c r="TJV8" s="516"/>
      <c r="TJW8" s="516"/>
      <c r="TJX8" s="232" t="s">
        <v>665</v>
      </c>
      <c r="TJY8" s="232" t="s">
        <v>1440</v>
      </c>
      <c r="TJZ8" s="516"/>
      <c r="TKA8" s="516"/>
      <c r="TKB8" s="516"/>
      <c r="TKC8" s="232" t="s">
        <v>665</v>
      </c>
      <c r="TKD8" s="232" t="s">
        <v>1440</v>
      </c>
      <c r="TKE8" s="516"/>
      <c r="TKF8" s="516"/>
      <c r="TKG8" s="516"/>
      <c r="TKH8" s="232" t="s">
        <v>665</v>
      </c>
      <c r="TKI8" s="232" t="s">
        <v>1440</v>
      </c>
      <c r="TKJ8" s="516"/>
      <c r="TKK8" s="516"/>
      <c r="TKL8" s="516"/>
      <c r="TKM8" s="232" t="s">
        <v>665</v>
      </c>
      <c r="TKN8" s="232" t="s">
        <v>1440</v>
      </c>
      <c r="TKO8" s="516"/>
      <c r="TKP8" s="516"/>
      <c r="TKQ8" s="516"/>
      <c r="TKR8" s="232" t="s">
        <v>665</v>
      </c>
      <c r="TKS8" s="232" t="s">
        <v>1440</v>
      </c>
      <c r="TKT8" s="516"/>
      <c r="TKU8" s="516"/>
      <c r="TKV8" s="516"/>
      <c r="TKW8" s="232" t="s">
        <v>665</v>
      </c>
      <c r="TKX8" s="232" t="s">
        <v>1440</v>
      </c>
      <c r="TKY8" s="516"/>
      <c r="TKZ8" s="516"/>
      <c r="TLA8" s="516"/>
      <c r="TLB8" s="232" t="s">
        <v>665</v>
      </c>
      <c r="TLC8" s="232" t="s">
        <v>1440</v>
      </c>
      <c r="TLD8" s="516"/>
      <c r="TLE8" s="516"/>
      <c r="TLF8" s="516"/>
      <c r="TLG8" s="232" t="s">
        <v>665</v>
      </c>
      <c r="TLH8" s="232" t="s">
        <v>1440</v>
      </c>
      <c r="TLI8" s="516"/>
      <c r="TLJ8" s="516"/>
      <c r="TLK8" s="516"/>
      <c r="TLL8" s="232" t="s">
        <v>665</v>
      </c>
      <c r="TLM8" s="232" t="s">
        <v>1440</v>
      </c>
      <c r="TLN8" s="516"/>
      <c r="TLO8" s="516"/>
      <c r="TLP8" s="516"/>
      <c r="TLQ8" s="232" t="s">
        <v>665</v>
      </c>
      <c r="TLR8" s="232" t="s">
        <v>1440</v>
      </c>
      <c r="TLS8" s="516"/>
      <c r="TLT8" s="516"/>
      <c r="TLU8" s="516"/>
      <c r="TLV8" s="232" t="s">
        <v>665</v>
      </c>
      <c r="TLW8" s="232" t="s">
        <v>1440</v>
      </c>
      <c r="TLX8" s="516"/>
      <c r="TLY8" s="516"/>
      <c r="TLZ8" s="516"/>
      <c r="TMA8" s="232" t="s">
        <v>665</v>
      </c>
      <c r="TMB8" s="232" t="s">
        <v>1440</v>
      </c>
      <c r="TMC8" s="516"/>
      <c r="TMD8" s="516"/>
      <c r="TME8" s="516"/>
      <c r="TMF8" s="232" t="s">
        <v>665</v>
      </c>
      <c r="TMG8" s="232" t="s">
        <v>1440</v>
      </c>
      <c r="TMH8" s="516"/>
      <c r="TMI8" s="516"/>
      <c r="TMJ8" s="516"/>
      <c r="TMK8" s="232" t="s">
        <v>665</v>
      </c>
      <c r="TML8" s="232" t="s">
        <v>1440</v>
      </c>
      <c r="TMM8" s="516"/>
      <c r="TMN8" s="516"/>
      <c r="TMO8" s="516"/>
      <c r="TMP8" s="232" t="s">
        <v>665</v>
      </c>
      <c r="TMQ8" s="232" t="s">
        <v>1440</v>
      </c>
      <c r="TMR8" s="516"/>
      <c r="TMS8" s="516"/>
      <c r="TMT8" s="516"/>
      <c r="TMU8" s="232" t="s">
        <v>665</v>
      </c>
      <c r="TMV8" s="232" t="s">
        <v>1440</v>
      </c>
      <c r="TMW8" s="516"/>
      <c r="TMX8" s="516"/>
      <c r="TMY8" s="516"/>
      <c r="TMZ8" s="232" t="s">
        <v>665</v>
      </c>
      <c r="TNA8" s="232" t="s">
        <v>1440</v>
      </c>
      <c r="TNB8" s="516"/>
      <c r="TNC8" s="516"/>
      <c r="TND8" s="516"/>
      <c r="TNE8" s="232" t="s">
        <v>665</v>
      </c>
      <c r="TNF8" s="232" t="s">
        <v>1440</v>
      </c>
      <c r="TNG8" s="516"/>
      <c r="TNH8" s="516"/>
      <c r="TNI8" s="516"/>
      <c r="TNJ8" s="232" t="s">
        <v>665</v>
      </c>
      <c r="TNK8" s="232" t="s">
        <v>1440</v>
      </c>
      <c r="TNL8" s="516"/>
      <c r="TNM8" s="516"/>
      <c r="TNN8" s="516"/>
      <c r="TNO8" s="232" t="s">
        <v>665</v>
      </c>
      <c r="TNP8" s="232" t="s">
        <v>1440</v>
      </c>
      <c r="TNQ8" s="516"/>
      <c r="TNR8" s="516"/>
      <c r="TNS8" s="516"/>
      <c r="TNT8" s="232" t="s">
        <v>665</v>
      </c>
      <c r="TNU8" s="232" t="s">
        <v>1440</v>
      </c>
      <c r="TNV8" s="516"/>
      <c r="TNW8" s="516"/>
      <c r="TNX8" s="516"/>
      <c r="TNY8" s="232" t="s">
        <v>665</v>
      </c>
      <c r="TNZ8" s="232" t="s">
        <v>1440</v>
      </c>
      <c r="TOA8" s="516"/>
      <c r="TOB8" s="516"/>
      <c r="TOC8" s="516"/>
      <c r="TOD8" s="232" t="s">
        <v>665</v>
      </c>
      <c r="TOE8" s="232" t="s">
        <v>1440</v>
      </c>
      <c r="TOF8" s="516"/>
      <c r="TOG8" s="516"/>
      <c r="TOH8" s="516"/>
      <c r="TOI8" s="232" t="s">
        <v>665</v>
      </c>
      <c r="TOJ8" s="232" t="s">
        <v>1440</v>
      </c>
      <c r="TOK8" s="516"/>
      <c r="TOL8" s="516"/>
      <c r="TOM8" s="516"/>
      <c r="TON8" s="232" t="s">
        <v>665</v>
      </c>
      <c r="TOO8" s="232" t="s">
        <v>1440</v>
      </c>
      <c r="TOP8" s="516"/>
      <c r="TOQ8" s="516"/>
      <c r="TOR8" s="516"/>
      <c r="TOS8" s="232" t="s">
        <v>665</v>
      </c>
      <c r="TOT8" s="232" t="s">
        <v>1440</v>
      </c>
      <c r="TOU8" s="516"/>
      <c r="TOV8" s="516"/>
      <c r="TOW8" s="516"/>
      <c r="TOX8" s="232" t="s">
        <v>665</v>
      </c>
      <c r="TOY8" s="232" t="s">
        <v>1440</v>
      </c>
      <c r="TOZ8" s="516"/>
      <c r="TPA8" s="516"/>
      <c r="TPB8" s="516"/>
      <c r="TPC8" s="232" t="s">
        <v>665</v>
      </c>
      <c r="TPD8" s="232" t="s">
        <v>1440</v>
      </c>
      <c r="TPE8" s="516"/>
      <c r="TPF8" s="516"/>
      <c r="TPG8" s="516"/>
      <c r="TPH8" s="232" t="s">
        <v>665</v>
      </c>
      <c r="TPI8" s="232" t="s">
        <v>1440</v>
      </c>
      <c r="TPJ8" s="516"/>
      <c r="TPK8" s="516"/>
      <c r="TPL8" s="516"/>
      <c r="TPM8" s="232" t="s">
        <v>665</v>
      </c>
      <c r="TPN8" s="232" t="s">
        <v>1440</v>
      </c>
      <c r="TPO8" s="516"/>
      <c r="TPP8" s="516"/>
      <c r="TPQ8" s="516"/>
      <c r="TPR8" s="232" t="s">
        <v>665</v>
      </c>
      <c r="TPS8" s="232" t="s">
        <v>1440</v>
      </c>
      <c r="TPT8" s="516"/>
      <c r="TPU8" s="516"/>
      <c r="TPV8" s="516"/>
      <c r="TPW8" s="232" t="s">
        <v>665</v>
      </c>
      <c r="TPX8" s="232" t="s">
        <v>1440</v>
      </c>
      <c r="TPY8" s="516"/>
      <c r="TPZ8" s="516"/>
      <c r="TQA8" s="516"/>
      <c r="TQB8" s="232" t="s">
        <v>665</v>
      </c>
      <c r="TQC8" s="232" t="s">
        <v>1440</v>
      </c>
      <c r="TQD8" s="516"/>
      <c r="TQE8" s="516"/>
      <c r="TQF8" s="516"/>
      <c r="TQG8" s="232" t="s">
        <v>665</v>
      </c>
      <c r="TQH8" s="232" t="s">
        <v>1440</v>
      </c>
      <c r="TQI8" s="516"/>
      <c r="TQJ8" s="516"/>
      <c r="TQK8" s="516"/>
      <c r="TQL8" s="232" t="s">
        <v>665</v>
      </c>
      <c r="TQM8" s="232" t="s">
        <v>1440</v>
      </c>
      <c r="TQN8" s="516"/>
      <c r="TQO8" s="516"/>
      <c r="TQP8" s="516"/>
      <c r="TQQ8" s="232" t="s">
        <v>665</v>
      </c>
      <c r="TQR8" s="232" t="s">
        <v>1440</v>
      </c>
      <c r="TQS8" s="516"/>
      <c r="TQT8" s="516"/>
      <c r="TQU8" s="516"/>
      <c r="TQV8" s="232" t="s">
        <v>665</v>
      </c>
      <c r="TQW8" s="232" t="s">
        <v>1440</v>
      </c>
      <c r="TQX8" s="516"/>
      <c r="TQY8" s="516"/>
      <c r="TQZ8" s="516"/>
      <c r="TRA8" s="232" t="s">
        <v>665</v>
      </c>
      <c r="TRB8" s="232" t="s">
        <v>1440</v>
      </c>
      <c r="TRC8" s="516"/>
      <c r="TRD8" s="516"/>
      <c r="TRE8" s="516"/>
      <c r="TRF8" s="232" t="s">
        <v>665</v>
      </c>
      <c r="TRG8" s="232" t="s">
        <v>1440</v>
      </c>
      <c r="TRH8" s="516"/>
      <c r="TRI8" s="516"/>
      <c r="TRJ8" s="516"/>
      <c r="TRK8" s="232" t="s">
        <v>665</v>
      </c>
      <c r="TRL8" s="232" t="s">
        <v>1440</v>
      </c>
      <c r="TRM8" s="516"/>
      <c r="TRN8" s="516"/>
      <c r="TRO8" s="516"/>
      <c r="TRP8" s="232" t="s">
        <v>665</v>
      </c>
      <c r="TRQ8" s="232" t="s">
        <v>1440</v>
      </c>
      <c r="TRR8" s="516"/>
      <c r="TRS8" s="516"/>
      <c r="TRT8" s="516"/>
      <c r="TRU8" s="232" t="s">
        <v>665</v>
      </c>
      <c r="TRV8" s="232" t="s">
        <v>1440</v>
      </c>
      <c r="TRW8" s="516"/>
      <c r="TRX8" s="516"/>
      <c r="TRY8" s="516"/>
      <c r="TRZ8" s="232" t="s">
        <v>665</v>
      </c>
      <c r="TSA8" s="232" t="s">
        <v>1440</v>
      </c>
      <c r="TSB8" s="516"/>
      <c r="TSC8" s="516"/>
      <c r="TSD8" s="516"/>
      <c r="TSE8" s="232" t="s">
        <v>665</v>
      </c>
      <c r="TSF8" s="232" t="s">
        <v>1440</v>
      </c>
      <c r="TSG8" s="516"/>
      <c r="TSH8" s="516"/>
      <c r="TSI8" s="516"/>
      <c r="TSJ8" s="232" t="s">
        <v>665</v>
      </c>
      <c r="TSK8" s="232" t="s">
        <v>1440</v>
      </c>
      <c r="TSL8" s="516"/>
      <c r="TSM8" s="516"/>
      <c r="TSN8" s="516"/>
      <c r="TSO8" s="232" t="s">
        <v>665</v>
      </c>
      <c r="TSP8" s="232" t="s">
        <v>1440</v>
      </c>
      <c r="TSQ8" s="516"/>
      <c r="TSR8" s="516"/>
      <c r="TSS8" s="516"/>
      <c r="TST8" s="232" t="s">
        <v>665</v>
      </c>
      <c r="TSU8" s="232" t="s">
        <v>1440</v>
      </c>
      <c r="TSV8" s="516"/>
      <c r="TSW8" s="516"/>
      <c r="TSX8" s="516"/>
      <c r="TSY8" s="232" t="s">
        <v>665</v>
      </c>
      <c r="TSZ8" s="232" t="s">
        <v>1440</v>
      </c>
      <c r="TTA8" s="516"/>
      <c r="TTB8" s="516"/>
      <c r="TTC8" s="516"/>
      <c r="TTD8" s="232" t="s">
        <v>665</v>
      </c>
      <c r="TTE8" s="232" t="s">
        <v>1440</v>
      </c>
      <c r="TTF8" s="516"/>
      <c r="TTG8" s="516"/>
      <c r="TTH8" s="516"/>
      <c r="TTI8" s="232" t="s">
        <v>665</v>
      </c>
      <c r="TTJ8" s="232" t="s">
        <v>1440</v>
      </c>
      <c r="TTK8" s="516"/>
      <c r="TTL8" s="516"/>
      <c r="TTM8" s="516"/>
      <c r="TTN8" s="232" t="s">
        <v>665</v>
      </c>
      <c r="TTO8" s="232" t="s">
        <v>1440</v>
      </c>
      <c r="TTP8" s="516"/>
      <c r="TTQ8" s="516"/>
      <c r="TTR8" s="516"/>
      <c r="TTS8" s="232" t="s">
        <v>665</v>
      </c>
      <c r="TTT8" s="232" t="s">
        <v>1440</v>
      </c>
      <c r="TTU8" s="516"/>
      <c r="TTV8" s="516"/>
      <c r="TTW8" s="516"/>
      <c r="TTX8" s="232" t="s">
        <v>665</v>
      </c>
      <c r="TTY8" s="232" t="s">
        <v>1440</v>
      </c>
      <c r="TTZ8" s="516"/>
      <c r="TUA8" s="516"/>
      <c r="TUB8" s="516"/>
      <c r="TUC8" s="232" t="s">
        <v>665</v>
      </c>
      <c r="TUD8" s="232" t="s">
        <v>1440</v>
      </c>
      <c r="TUE8" s="516"/>
      <c r="TUF8" s="516"/>
      <c r="TUG8" s="516"/>
      <c r="TUH8" s="232" t="s">
        <v>665</v>
      </c>
      <c r="TUI8" s="232" t="s">
        <v>1440</v>
      </c>
      <c r="TUJ8" s="516"/>
      <c r="TUK8" s="516"/>
      <c r="TUL8" s="516"/>
      <c r="TUM8" s="232" t="s">
        <v>665</v>
      </c>
      <c r="TUN8" s="232" t="s">
        <v>1440</v>
      </c>
      <c r="TUO8" s="516"/>
      <c r="TUP8" s="516"/>
      <c r="TUQ8" s="516"/>
      <c r="TUR8" s="232" t="s">
        <v>665</v>
      </c>
      <c r="TUS8" s="232" t="s">
        <v>1440</v>
      </c>
      <c r="TUT8" s="516"/>
      <c r="TUU8" s="516"/>
      <c r="TUV8" s="516"/>
      <c r="TUW8" s="232" t="s">
        <v>665</v>
      </c>
      <c r="TUX8" s="232" t="s">
        <v>1440</v>
      </c>
      <c r="TUY8" s="516"/>
      <c r="TUZ8" s="516"/>
      <c r="TVA8" s="516"/>
      <c r="TVB8" s="232" t="s">
        <v>665</v>
      </c>
      <c r="TVC8" s="232" t="s">
        <v>1440</v>
      </c>
      <c r="TVD8" s="516"/>
      <c r="TVE8" s="516"/>
      <c r="TVF8" s="516"/>
      <c r="TVG8" s="232" t="s">
        <v>665</v>
      </c>
      <c r="TVH8" s="232" t="s">
        <v>1440</v>
      </c>
      <c r="TVI8" s="516"/>
      <c r="TVJ8" s="516"/>
      <c r="TVK8" s="516"/>
      <c r="TVL8" s="232" t="s">
        <v>665</v>
      </c>
      <c r="TVM8" s="232" t="s">
        <v>1440</v>
      </c>
      <c r="TVN8" s="516"/>
      <c r="TVO8" s="516"/>
      <c r="TVP8" s="516"/>
      <c r="TVQ8" s="232" t="s">
        <v>665</v>
      </c>
      <c r="TVR8" s="232" t="s">
        <v>1440</v>
      </c>
      <c r="TVS8" s="516"/>
      <c r="TVT8" s="516"/>
      <c r="TVU8" s="516"/>
      <c r="TVV8" s="232" t="s">
        <v>665</v>
      </c>
      <c r="TVW8" s="232" t="s">
        <v>1440</v>
      </c>
      <c r="TVX8" s="516"/>
      <c r="TVY8" s="516"/>
      <c r="TVZ8" s="516"/>
      <c r="TWA8" s="232" t="s">
        <v>665</v>
      </c>
      <c r="TWB8" s="232" t="s">
        <v>1440</v>
      </c>
      <c r="TWC8" s="516"/>
      <c r="TWD8" s="516"/>
      <c r="TWE8" s="516"/>
      <c r="TWF8" s="232" t="s">
        <v>665</v>
      </c>
      <c r="TWG8" s="232" t="s">
        <v>1440</v>
      </c>
      <c r="TWH8" s="516"/>
      <c r="TWI8" s="516"/>
      <c r="TWJ8" s="516"/>
      <c r="TWK8" s="232" t="s">
        <v>665</v>
      </c>
      <c r="TWL8" s="232" t="s">
        <v>1440</v>
      </c>
      <c r="TWM8" s="516"/>
      <c r="TWN8" s="516"/>
      <c r="TWO8" s="516"/>
      <c r="TWP8" s="232" t="s">
        <v>665</v>
      </c>
      <c r="TWQ8" s="232" t="s">
        <v>1440</v>
      </c>
      <c r="TWR8" s="516"/>
      <c r="TWS8" s="516"/>
      <c r="TWT8" s="516"/>
      <c r="TWU8" s="232" t="s">
        <v>665</v>
      </c>
      <c r="TWV8" s="232" t="s">
        <v>1440</v>
      </c>
      <c r="TWW8" s="516"/>
      <c r="TWX8" s="516"/>
      <c r="TWY8" s="516"/>
      <c r="TWZ8" s="232" t="s">
        <v>665</v>
      </c>
      <c r="TXA8" s="232" t="s">
        <v>1440</v>
      </c>
      <c r="TXB8" s="516"/>
      <c r="TXC8" s="516"/>
      <c r="TXD8" s="516"/>
      <c r="TXE8" s="232" t="s">
        <v>665</v>
      </c>
      <c r="TXF8" s="232" t="s">
        <v>1440</v>
      </c>
      <c r="TXG8" s="516"/>
      <c r="TXH8" s="516"/>
      <c r="TXI8" s="516"/>
      <c r="TXJ8" s="232" t="s">
        <v>665</v>
      </c>
      <c r="TXK8" s="232" t="s">
        <v>1440</v>
      </c>
      <c r="TXL8" s="516"/>
      <c r="TXM8" s="516"/>
      <c r="TXN8" s="516"/>
      <c r="TXO8" s="232" t="s">
        <v>665</v>
      </c>
      <c r="TXP8" s="232" t="s">
        <v>1440</v>
      </c>
      <c r="TXQ8" s="516"/>
      <c r="TXR8" s="516"/>
      <c r="TXS8" s="516"/>
      <c r="TXT8" s="232" t="s">
        <v>665</v>
      </c>
      <c r="TXU8" s="232" t="s">
        <v>1440</v>
      </c>
      <c r="TXV8" s="516"/>
      <c r="TXW8" s="516"/>
      <c r="TXX8" s="516"/>
      <c r="TXY8" s="232" t="s">
        <v>665</v>
      </c>
      <c r="TXZ8" s="232" t="s">
        <v>1440</v>
      </c>
      <c r="TYA8" s="516"/>
      <c r="TYB8" s="516"/>
      <c r="TYC8" s="516"/>
      <c r="TYD8" s="232" t="s">
        <v>665</v>
      </c>
      <c r="TYE8" s="232" t="s">
        <v>1440</v>
      </c>
      <c r="TYF8" s="516"/>
      <c r="TYG8" s="516"/>
      <c r="TYH8" s="516"/>
      <c r="TYI8" s="232" t="s">
        <v>665</v>
      </c>
      <c r="TYJ8" s="232" t="s">
        <v>1440</v>
      </c>
      <c r="TYK8" s="516"/>
      <c r="TYL8" s="516"/>
      <c r="TYM8" s="516"/>
      <c r="TYN8" s="232" t="s">
        <v>665</v>
      </c>
      <c r="TYO8" s="232" t="s">
        <v>1440</v>
      </c>
      <c r="TYP8" s="516"/>
      <c r="TYQ8" s="516"/>
      <c r="TYR8" s="516"/>
      <c r="TYS8" s="232" t="s">
        <v>665</v>
      </c>
      <c r="TYT8" s="232" t="s">
        <v>1440</v>
      </c>
      <c r="TYU8" s="516"/>
      <c r="TYV8" s="516"/>
      <c r="TYW8" s="516"/>
      <c r="TYX8" s="232" t="s">
        <v>665</v>
      </c>
      <c r="TYY8" s="232" t="s">
        <v>1440</v>
      </c>
      <c r="TYZ8" s="516"/>
      <c r="TZA8" s="516"/>
      <c r="TZB8" s="516"/>
      <c r="TZC8" s="232" t="s">
        <v>665</v>
      </c>
      <c r="TZD8" s="232" t="s">
        <v>1440</v>
      </c>
      <c r="TZE8" s="516"/>
      <c r="TZF8" s="516"/>
      <c r="TZG8" s="516"/>
      <c r="TZH8" s="232" t="s">
        <v>665</v>
      </c>
      <c r="TZI8" s="232" t="s">
        <v>1440</v>
      </c>
      <c r="TZJ8" s="516"/>
      <c r="TZK8" s="516"/>
      <c r="TZL8" s="516"/>
      <c r="TZM8" s="232" t="s">
        <v>665</v>
      </c>
      <c r="TZN8" s="232" t="s">
        <v>1440</v>
      </c>
      <c r="TZO8" s="516"/>
      <c r="TZP8" s="516"/>
      <c r="TZQ8" s="516"/>
      <c r="TZR8" s="232" t="s">
        <v>665</v>
      </c>
      <c r="TZS8" s="232" t="s">
        <v>1440</v>
      </c>
      <c r="TZT8" s="516"/>
      <c r="TZU8" s="516"/>
      <c r="TZV8" s="516"/>
      <c r="TZW8" s="232" t="s">
        <v>665</v>
      </c>
      <c r="TZX8" s="232" t="s">
        <v>1440</v>
      </c>
      <c r="TZY8" s="516"/>
      <c r="TZZ8" s="516"/>
      <c r="UAA8" s="516"/>
      <c r="UAB8" s="232" t="s">
        <v>665</v>
      </c>
      <c r="UAC8" s="232" t="s">
        <v>1440</v>
      </c>
      <c r="UAD8" s="516"/>
      <c r="UAE8" s="516"/>
      <c r="UAF8" s="516"/>
      <c r="UAG8" s="232" t="s">
        <v>665</v>
      </c>
      <c r="UAH8" s="232" t="s">
        <v>1440</v>
      </c>
      <c r="UAI8" s="516"/>
      <c r="UAJ8" s="516"/>
      <c r="UAK8" s="516"/>
      <c r="UAL8" s="232" t="s">
        <v>665</v>
      </c>
      <c r="UAM8" s="232" t="s">
        <v>1440</v>
      </c>
      <c r="UAN8" s="516"/>
      <c r="UAO8" s="516"/>
      <c r="UAP8" s="516"/>
      <c r="UAQ8" s="232" t="s">
        <v>665</v>
      </c>
      <c r="UAR8" s="232" t="s">
        <v>1440</v>
      </c>
      <c r="UAS8" s="516"/>
      <c r="UAT8" s="516"/>
      <c r="UAU8" s="516"/>
      <c r="UAV8" s="232" t="s">
        <v>665</v>
      </c>
      <c r="UAW8" s="232" t="s">
        <v>1440</v>
      </c>
      <c r="UAX8" s="516"/>
      <c r="UAY8" s="516"/>
      <c r="UAZ8" s="516"/>
      <c r="UBA8" s="232" t="s">
        <v>665</v>
      </c>
      <c r="UBB8" s="232" t="s">
        <v>1440</v>
      </c>
      <c r="UBC8" s="516"/>
      <c r="UBD8" s="516"/>
      <c r="UBE8" s="516"/>
      <c r="UBF8" s="232" t="s">
        <v>665</v>
      </c>
      <c r="UBG8" s="232" t="s">
        <v>1440</v>
      </c>
      <c r="UBH8" s="516"/>
      <c r="UBI8" s="516"/>
      <c r="UBJ8" s="516"/>
      <c r="UBK8" s="232" t="s">
        <v>665</v>
      </c>
      <c r="UBL8" s="232" t="s">
        <v>1440</v>
      </c>
      <c r="UBM8" s="516"/>
      <c r="UBN8" s="516"/>
      <c r="UBO8" s="516"/>
      <c r="UBP8" s="232" t="s">
        <v>665</v>
      </c>
      <c r="UBQ8" s="232" t="s">
        <v>1440</v>
      </c>
      <c r="UBR8" s="516"/>
      <c r="UBS8" s="516"/>
      <c r="UBT8" s="516"/>
      <c r="UBU8" s="232" t="s">
        <v>665</v>
      </c>
      <c r="UBV8" s="232" t="s">
        <v>1440</v>
      </c>
      <c r="UBW8" s="516"/>
      <c r="UBX8" s="516"/>
      <c r="UBY8" s="516"/>
      <c r="UBZ8" s="232" t="s">
        <v>665</v>
      </c>
      <c r="UCA8" s="232" t="s">
        <v>1440</v>
      </c>
      <c r="UCB8" s="516"/>
      <c r="UCC8" s="516"/>
      <c r="UCD8" s="516"/>
      <c r="UCE8" s="232" t="s">
        <v>665</v>
      </c>
      <c r="UCF8" s="232" t="s">
        <v>1440</v>
      </c>
      <c r="UCG8" s="516"/>
      <c r="UCH8" s="516"/>
      <c r="UCI8" s="516"/>
      <c r="UCJ8" s="232" t="s">
        <v>665</v>
      </c>
      <c r="UCK8" s="232" t="s">
        <v>1440</v>
      </c>
      <c r="UCL8" s="516"/>
      <c r="UCM8" s="516"/>
      <c r="UCN8" s="516"/>
      <c r="UCO8" s="232" t="s">
        <v>665</v>
      </c>
      <c r="UCP8" s="232" t="s">
        <v>1440</v>
      </c>
      <c r="UCQ8" s="516"/>
      <c r="UCR8" s="516"/>
      <c r="UCS8" s="516"/>
      <c r="UCT8" s="232" t="s">
        <v>665</v>
      </c>
      <c r="UCU8" s="232" t="s">
        <v>1440</v>
      </c>
      <c r="UCV8" s="516"/>
      <c r="UCW8" s="516"/>
      <c r="UCX8" s="516"/>
      <c r="UCY8" s="232" t="s">
        <v>665</v>
      </c>
      <c r="UCZ8" s="232" t="s">
        <v>1440</v>
      </c>
      <c r="UDA8" s="516"/>
      <c r="UDB8" s="516"/>
      <c r="UDC8" s="516"/>
      <c r="UDD8" s="232" t="s">
        <v>665</v>
      </c>
      <c r="UDE8" s="232" t="s">
        <v>1440</v>
      </c>
      <c r="UDF8" s="516"/>
      <c r="UDG8" s="516"/>
      <c r="UDH8" s="516"/>
      <c r="UDI8" s="232" t="s">
        <v>665</v>
      </c>
      <c r="UDJ8" s="232" t="s">
        <v>1440</v>
      </c>
      <c r="UDK8" s="516"/>
      <c r="UDL8" s="516"/>
      <c r="UDM8" s="516"/>
      <c r="UDN8" s="232" t="s">
        <v>665</v>
      </c>
      <c r="UDO8" s="232" t="s">
        <v>1440</v>
      </c>
      <c r="UDP8" s="516"/>
      <c r="UDQ8" s="516"/>
      <c r="UDR8" s="516"/>
      <c r="UDS8" s="232" t="s">
        <v>665</v>
      </c>
      <c r="UDT8" s="232" t="s">
        <v>1440</v>
      </c>
      <c r="UDU8" s="516"/>
      <c r="UDV8" s="516"/>
      <c r="UDW8" s="516"/>
      <c r="UDX8" s="232" t="s">
        <v>665</v>
      </c>
      <c r="UDY8" s="232" t="s">
        <v>1440</v>
      </c>
      <c r="UDZ8" s="516"/>
      <c r="UEA8" s="516"/>
      <c r="UEB8" s="516"/>
      <c r="UEC8" s="232" t="s">
        <v>665</v>
      </c>
      <c r="UED8" s="232" t="s">
        <v>1440</v>
      </c>
      <c r="UEE8" s="516"/>
      <c r="UEF8" s="516"/>
      <c r="UEG8" s="516"/>
      <c r="UEH8" s="232" t="s">
        <v>665</v>
      </c>
      <c r="UEI8" s="232" t="s">
        <v>1440</v>
      </c>
      <c r="UEJ8" s="516"/>
      <c r="UEK8" s="516"/>
      <c r="UEL8" s="516"/>
      <c r="UEM8" s="232" t="s">
        <v>665</v>
      </c>
      <c r="UEN8" s="232" t="s">
        <v>1440</v>
      </c>
      <c r="UEO8" s="516"/>
      <c r="UEP8" s="516"/>
      <c r="UEQ8" s="516"/>
      <c r="UER8" s="232" t="s">
        <v>665</v>
      </c>
      <c r="UES8" s="232" t="s">
        <v>1440</v>
      </c>
      <c r="UET8" s="516"/>
      <c r="UEU8" s="516"/>
      <c r="UEV8" s="516"/>
      <c r="UEW8" s="232" t="s">
        <v>665</v>
      </c>
      <c r="UEX8" s="232" t="s">
        <v>1440</v>
      </c>
      <c r="UEY8" s="516"/>
      <c r="UEZ8" s="516"/>
      <c r="UFA8" s="516"/>
      <c r="UFB8" s="232" t="s">
        <v>665</v>
      </c>
      <c r="UFC8" s="232" t="s">
        <v>1440</v>
      </c>
      <c r="UFD8" s="516"/>
      <c r="UFE8" s="516"/>
      <c r="UFF8" s="516"/>
      <c r="UFG8" s="232" t="s">
        <v>665</v>
      </c>
      <c r="UFH8" s="232" t="s">
        <v>1440</v>
      </c>
      <c r="UFI8" s="516"/>
      <c r="UFJ8" s="516"/>
      <c r="UFK8" s="516"/>
      <c r="UFL8" s="232" t="s">
        <v>665</v>
      </c>
      <c r="UFM8" s="232" t="s">
        <v>1440</v>
      </c>
      <c r="UFN8" s="516"/>
      <c r="UFO8" s="516"/>
      <c r="UFP8" s="516"/>
      <c r="UFQ8" s="232" t="s">
        <v>665</v>
      </c>
      <c r="UFR8" s="232" t="s">
        <v>1440</v>
      </c>
      <c r="UFS8" s="516"/>
      <c r="UFT8" s="516"/>
      <c r="UFU8" s="516"/>
      <c r="UFV8" s="232" t="s">
        <v>665</v>
      </c>
      <c r="UFW8" s="232" t="s">
        <v>1440</v>
      </c>
      <c r="UFX8" s="516"/>
      <c r="UFY8" s="516"/>
      <c r="UFZ8" s="516"/>
      <c r="UGA8" s="232" t="s">
        <v>665</v>
      </c>
      <c r="UGB8" s="232" t="s">
        <v>1440</v>
      </c>
      <c r="UGC8" s="516"/>
      <c r="UGD8" s="516"/>
      <c r="UGE8" s="516"/>
      <c r="UGF8" s="232" t="s">
        <v>665</v>
      </c>
      <c r="UGG8" s="232" t="s">
        <v>1440</v>
      </c>
      <c r="UGH8" s="516"/>
      <c r="UGI8" s="516"/>
      <c r="UGJ8" s="516"/>
      <c r="UGK8" s="232" t="s">
        <v>665</v>
      </c>
      <c r="UGL8" s="232" t="s">
        <v>1440</v>
      </c>
      <c r="UGM8" s="516"/>
      <c r="UGN8" s="516"/>
      <c r="UGO8" s="516"/>
      <c r="UGP8" s="232" t="s">
        <v>665</v>
      </c>
      <c r="UGQ8" s="232" t="s">
        <v>1440</v>
      </c>
      <c r="UGR8" s="516"/>
      <c r="UGS8" s="516"/>
      <c r="UGT8" s="516"/>
      <c r="UGU8" s="232" t="s">
        <v>665</v>
      </c>
      <c r="UGV8" s="232" t="s">
        <v>1440</v>
      </c>
      <c r="UGW8" s="516"/>
      <c r="UGX8" s="516"/>
      <c r="UGY8" s="516"/>
      <c r="UGZ8" s="232" t="s">
        <v>665</v>
      </c>
      <c r="UHA8" s="232" t="s">
        <v>1440</v>
      </c>
      <c r="UHB8" s="516"/>
      <c r="UHC8" s="516"/>
      <c r="UHD8" s="516"/>
      <c r="UHE8" s="232" t="s">
        <v>665</v>
      </c>
      <c r="UHF8" s="232" t="s">
        <v>1440</v>
      </c>
      <c r="UHG8" s="516"/>
      <c r="UHH8" s="516"/>
      <c r="UHI8" s="516"/>
      <c r="UHJ8" s="232" t="s">
        <v>665</v>
      </c>
      <c r="UHK8" s="232" t="s">
        <v>1440</v>
      </c>
      <c r="UHL8" s="516"/>
      <c r="UHM8" s="516"/>
      <c r="UHN8" s="516"/>
      <c r="UHO8" s="232" t="s">
        <v>665</v>
      </c>
      <c r="UHP8" s="232" t="s">
        <v>1440</v>
      </c>
      <c r="UHQ8" s="516"/>
      <c r="UHR8" s="516"/>
      <c r="UHS8" s="516"/>
      <c r="UHT8" s="232" t="s">
        <v>665</v>
      </c>
      <c r="UHU8" s="232" t="s">
        <v>1440</v>
      </c>
      <c r="UHV8" s="516"/>
      <c r="UHW8" s="516"/>
      <c r="UHX8" s="516"/>
      <c r="UHY8" s="232" t="s">
        <v>665</v>
      </c>
      <c r="UHZ8" s="232" t="s">
        <v>1440</v>
      </c>
      <c r="UIA8" s="516"/>
      <c r="UIB8" s="516"/>
      <c r="UIC8" s="516"/>
      <c r="UID8" s="232" t="s">
        <v>665</v>
      </c>
      <c r="UIE8" s="232" t="s">
        <v>1440</v>
      </c>
      <c r="UIF8" s="516"/>
      <c r="UIG8" s="516"/>
      <c r="UIH8" s="516"/>
      <c r="UII8" s="232" t="s">
        <v>665</v>
      </c>
      <c r="UIJ8" s="232" t="s">
        <v>1440</v>
      </c>
      <c r="UIK8" s="516"/>
      <c r="UIL8" s="516"/>
      <c r="UIM8" s="516"/>
      <c r="UIN8" s="232" t="s">
        <v>665</v>
      </c>
      <c r="UIO8" s="232" t="s">
        <v>1440</v>
      </c>
      <c r="UIP8" s="516"/>
      <c r="UIQ8" s="516"/>
      <c r="UIR8" s="516"/>
      <c r="UIS8" s="232" t="s">
        <v>665</v>
      </c>
      <c r="UIT8" s="232" t="s">
        <v>1440</v>
      </c>
      <c r="UIU8" s="516"/>
      <c r="UIV8" s="516"/>
      <c r="UIW8" s="516"/>
      <c r="UIX8" s="232" t="s">
        <v>665</v>
      </c>
      <c r="UIY8" s="232" t="s">
        <v>1440</v>
      </c>
      <c r="UIZ8" s="516"/>
      <c r="UJA8" s="516"/>
      <c r="UJB8" s="516"/>
      <c r="UJC8" s="232" t="s">
        <v>665</v>
      </c>
      <c r="UJD8" s="232" t="s">
        <v>1440</v>
      </c>
      <c r="UJE8" s="516"/>
      <c r="UJF8" s="516"/>
      <c r="UJG8" s="516"/>
      <c r="UJH8" s="232" t="s">
        <v>665</v>
      </c>
      <c r="UJI8" s="232" t="s">
        <v>1440</v>
      </c>
      <c r="UJJ8" s="516"/>
      <c r="UJK8" s="516"/>
      <c r="UJL8" s="516"/>
      <c r="UJM8" s="232" t="s">
        <v>665</v>
      </c>
      <c r="UJN8" s="232" t="s">
        <v>1440</v>
      </c>
      <c r="UJO8" s="516"/>
      <c r="UJP8" s="516"/>
      <c r="UJQ8" s="516"/>
      <c r="UJR8" s="232" t="s">
        <v>665</v>
      </c>
      <c r="UJS8" s="232" t="s">
        <v>1440</v>
      </c>
      <c r="UJT8" s="516"/>
      <c r="UJU8" s="516"/>
      <c r="UJV8" s="516"/>
      <c r="UJW8" s="232" t="s">
        <v>665</v>
      </c>
      <c r="UJX8" s="232" t="s">
        <v>1440</v>
      </c>
      <c r="UJY8" s="516"/>
      <c r="UJZ8" s="516"/>
      <c r="UKA8" s="516"/>
      <c r="UKB8" s="232" t="s">
        <v>665</v>
      </c>
      <c r="UKC8" s="232" t="s">
        <v>1440</v>
      </c>
      <c r="UKD8" s="516"/>
      <c r="UKE8" s="516"/>
      <c r="UKF8" s="516"/>
      <c r="UKG8" s="232" t="s">
        <v>665</v>
      </c>
      <c r="UKH8" s="232" t="s">
        <v>1440</v>
      </c>
      <c r="UKI8" s="516"/>
      <c r="UKJ8" s="516"/>
      <c r="UKK8" s="516"/>
      <c r="UKL8" s="232" t="s">
        <v>665</v>
      </c>
      <c r="UKM8" s="232" t="s">
        <v>1440</v>
      </c>
      <c r="UKN8" s="516"/>
      <c r="UKO8" s="516"/>
      <c r="UKP8" s="516"/>
      <c r="UKQ8" s="232" t="s">
        <v>665</v>
      </c>
      <c r="UKR8" s="232" t="s">
        <v>1440</v>
      </c>
      <c r="UKS8" s="516"/>
      <c r="UKT8" s="516"/>
      <c r="UKU8" s="516"/>
      <c r="UKV8" s="232" t="s">
        <v>665</v>
      </c>
      <c r="UKW8" s="232" t="s">
        <v>1440</v>
      </c>
      <c r="UKX8" s="516"/>
      <c r="UKY8" s="516"/>
      <c r="UKZ8" s="516"/>
      <c r="ULA8" s="232" t="s">
        <v>665</v>
      </c>
      <c r="ULB8" s="232" t="s">
        <v>1440</v>
      </c>
      <c r="ULC8" s="516"/>
      <c r="ULD8" s="516"/>
      <c r="ULE8" s="516"/>
      <c r="ULF8" s="232" t="s">
        <v>665</v>
      </c>
      <c r="ULG8" s="232" t="s">
        <v>1440</v>
      </c>
      <c r="ULH8" s="516"/>
      <c r="ULI8" s="516"/>
      <c r="ULJ8" s="516"/>
      <c r="ULK8" s="232" t="s">
        <v>665</v>
      </c>
      <c r="ULL8" s="232" t="s">
        <v>1440</v>
      </c>
      <c r="ULM8" s="516"/>
      <c r="ULN8" s="516"/>
      <c r="ULO8" s="516"/>
      <c r="ULP8" s="232" t="s">
        <v>665</v>
      </c>
      <c r="ULQ8" s="232" t="s">
        <v>1440</v>
      </c>
      <c r="ULR8" s="516"/>
      <c r="ULS8" s="516"/>
      <c r="ULT8" s="516"/>
      <c r="ULU8" s="232" t="s">
        <v>665</v>
      </c>
      <c r="ULV8" s="232" t="s">
        <v>1440</v>
      </c>
      <c r="ULW8" s="516"/>
      <c r="ULX8" s="516"/>
      <c r="ULY8" s="516"/>
      <c r="ULZ8" s="232" t="s">
        <v>665</v>
      </c>
      <c r="UMA8" s="232" t="s">
        <v>1440</v>
      </c>
      <c r="UMB8" s="516"/>
      <c r="UMC8" s="516"/>
      <c r="UMD8" s="516"/>
      <c r="UME8" s="232" t="s">
        <v>665</v>
      </c>
      <c r="UMF8" s="232" t="s">
        <v>1440</v>
      </c>
      <c r="UMG8" s="516"/>
      <c r="UMH8" s="516"/>
      <c r="UMI8" s="516"/>
      <c r="UMJ8" s="232" t="s">
        <v>665</v>
      </c>
      <c r="UMK8" s="232" t="s">
        <v>1440</v>
      </c>
      <c r="UML8" s="516"/>
      <c r="UMM8" s="516"/>
      <c r="UMN8" s="516"/>
      <c r="UMO8" s="232" t="s">
        <v>665</v>
      </c>
      <c r="UMP8" s="232" t="s">
        <v>1440</v>
      </c>
      <c r="UMQ8" s="516"/>
      <c r="UMR8" s="516"/>
      <c r="UMS8" s="516"/>
      <c r="UMT8" s="232" t="s">
        <v>665</v>
      </c>
      <c r="UMU8" s="232" t="s">
        <v>1440</v>
      </c>
      <c r="UMV8" s="516"/>
      <c r="UMW8" s="516"/>
      <c r="UMX8" s="516"/>
      <c r="UMY8" s="232" t="s">
        <v>665</v>
      </c>
      <c r="UMZ8" s="232" t="s">
        <v>1440</v>
      </c>
      <c r="UNA8" s="516"/>
      <c r="UNB8" s="516"/>
      <c r="UNC8" s="516"/>
      <c r="UND8" s="232" t="s">
        <v>665</v>
      </c>
      <c r="UNE8" s="232" t="s">
        <v>1440</v>
      </c>
      <c r="UNF8" s="516"/>
      <c r="UNG8" s="516"/>
      <c r="UNH8" s="516"/>
      <c r="UNI8" s="232" t="s">
        <v>665</v>
      </c>
      <c r="UNJ8" s="232" t="s">
        <v>1440</v>
      </c>
      <c r="UNK8" s="516"/>
      <c r="UNL8" s="516"/>
      <c r="UNM8" s="516"/>
      <c r="UNN8" s="232" t="s">
        <v>665</v>
      </c>
      <c r="UNO8" s="232" t="s">
        <v>1440</v>
      </c>
      <c r="UNP8" s="516"/>
      <c r="UNQ8" s="516"/>
      <c r="UNR8" s="516"/>
      <c r="UNS8" s="232" t="s">
        <v>665</v>
      </c>
      <c r="UNT8" s="232" t="s">
        <v>1440</v>
      </c>
      <c r="UNU8" s="516"/>
      <c r="UNV8" s="516"/>
      <c r="UNW8" s="516"/>
      <c r="UNX8" s="232" t="s">
        <v>665</v>
      </c>
      <c r="UNY8" s="232" t="s">
        <v>1440</v>
      </c>
      <c r="UNZ8" s="516"/>
      <c r="UOA8" s="516"/>
      <c r="UOB8" s="516"/>
      <c r="UOC8" s="232" t="s">
        <v>665</v>
      </c>
      <c r="UOD8" s="232" t="s">
        <v>1440</v>
      </c>
      <c r="UOE8" s="516"/>
      <c r="UOF8" s="516"/>
      <c r="UOG8" s="516"/>
      <c r="UOH8" s="232" t="s">
        <v>665</v>
      </c>
      <c r="UOI8" s="232" t="s">
        <v>1440</v>
      </c>
      <c r="UOJ8" s="516"/>
      <c r="UOK8" s="516"/>
      <c r="UOL8" s="516"/>
      <c r="UOM8" s="232" t="s">
        <v>665</v>
      </c>
      <c r="UON8" s="232" t="s">
        <v>1440</v>
      </c>
      <c r="UOO8" s="516"/>
      <c r="UOP8" s="516"/>
      <c r="UOQ8" s="516"/>
      <c r="UOR8" s="232" t="s">
        <v>665</v>
      </c>
      <c r="UOS8" s="232" t="s">
        <v>1440</v>
      </c>
      <c r="UOT8" s="516"/>
      <c r="UOU8" s="516"/>
      <c r="UOV8" s="516"/>
      <c r="UOW8" s="232" t="s">
        <v>665</v>
      </c>
      <c r="UOX8" s="232" t="s">
        <v>1440</v>
      </c>
      <c r="UOY8" s="516"/>
      <c r="UOZ8" s="516"/>
      <c r="UPA8" s="516"/>
      <c r="UPB8" s="232" t="s">
        <v>665</v>
      </c>
      <c r="UPC8" s="232" t="s">
        <v>1440</v>
      </c>
      <c r="UPD8" s="516"/>
      <c r="UPE8" s="516"/>
      <c r="UPF8" s="516"/>
      <c r="UPG8" s="232" t="s">
        <v>665</v>
      </c>
      <c r="UPH8" s="232" t="s">
        <v>1440</v>
      </c>
      <c r="UPI8" s="516"/>
      <c r="UPJ8" s="516"/>
      <c r="UPK8" s="516"/>
      <c r="UPL8" s="232" t="s">
        <v>665</v>
      </c>
      <c r="UPM8" s="232" t="s">
        <v>1440</v>
      </c>
      <c r="UPN8" s="516"/>
      <c r="UPO8" s="516"/>
      <c r="UPP8" s="516"/>
      <c r="UPQ8" s="232" t="s">
        <v>665</v>
      </c>
      <c r="UPR8" s="232" t="s">
        <v>1440</v>
      </c>
      <c r="UPS8" s="516"/>
      <c r="UPT8" s="516"/>
      <c r="UPU8" s="516"/>
      <c r="UPV8" s="232" t="s">
        <v>665</v>
      </c>
      <c r="UPW8" s="232" t="s">
        <v>1440</v>
      </c>
      <c r="UPX8" s="516"/>
      <c r="UPY8" s="516"/>
      <c r="UPZ8" s="516"/>
      <c r="UQA8" s="232" t="s">
        <v>665</v>
      </c>
      <c r="UQB8" s="232" t="s">
        <v>1440</v>
      </c>
      <c r="UQC8" s="516"/>
      <c r="UQD8" s="516"/>
      <c r="UQE8" s="516"/>
      <c r="UQF8" s="232" t="s">
        <v>665</v>
      </c>
      <c r="UQG8" s="232" t="s">
        <v>1440</v>
      </c>
      <c r="UQH8" s="516"/>
      <c r="UQI8" s="516"/>
      <c r="UQJ8" s="516"/>
      <c r="UQK8" s="232" t="s">
        <v>665</v>
      </c>
      <c r="UQL8" s="232" t="s">
        <v>1440</v>
      </c>
      <c r="UQM8" s="516"/>
      <c r="UQN8" s="516"/>
      <c r="UQO8" s="516"/>
      <c r="UQP8" s="232" t="s">
        <v>665</v>
      </c>
      <c r="UQQ8" s="232" t="s">
        <v>1440</v>
      </c>
      <c r="UQR8" s="516"/>
      <c r="UQS8" s="516"/>
      <c r="UQT8" s="516"/>
      <c r="UQU8" s="232" t="s">
        <v>665</v>
      </c>
      <c r="UQV8" s="232" t="s">
        <v>1440</v>
      </c>
      <c r="UQW8" s="516"/>
      <c r="UQX8" s="516"/>
      <c r="UQY8" s="516"/>
      <c r="UQZ8" s="232" t="s">
        <v>665</v>
      </c>
      <c r="URA8" s="232" t="s">
        <v>1440</v>
      </c>
      <c r="URB8" s="516"/>
      <c r="URC8" s="516"/>
      <c r="URD8" s="516"/>
      <c r="URE8" s="232" t="s">
        <v>665</v>
      </c>
      <c r="URF8" s="232" t="s">
        <v>1440</v>
      </c>
      <c r="URG8" s="516"/>
      <c r="URH8" s="516"/>
      <c r="URI8" s="516"/>
      <c r="URJ8" s="232" t="s">
        <v>665</v>
      </c>
      <c r="URK8" s="232" t="s">
        <v>1440</v>
      </c>
      <c r="URL8" s="516"/>
      <c r="URM8" s="516"/>
      <c r="URN8" s="516"/>
      <c r="URO8" s="232" t="s">
        <v>665</v>
      </c>
      <c r="URP8" s="232" t="s">
        <v>1440</v>
      </c>
      <c r="URQ8" s="516"/>
      <c r="URR8" s="516"/>
      <c r="URS8" s="516"/>
      <c r="URT8" s="232" t="s">
        <v>665</v>
      </c>
      <c r="URU8" s="232" t="s">
        <v>1440</v>
      </c>
      <c r="URV8" s="516"/>
      <c r="URW8" s="516"/>
      <c r="URX8" s="516"/>
      <c r="URY8" s="232" t="s">
        <v>665</v>
      </c>
      <c r="URZ8" s="232" t="s">
        <v>1440</v>
      </c>
      <c r="USA8" s="516"/>
      <c r="USB8" s="516"/>
      <c r="USC8" s="516"/>
      <c r="USD8" s="232" t="s">
        <v>665</v>
      </c>
      <c r="USE8" s="232" t="s">
        <v>1440</v>
      </c>
      <c r="USF8" s="516"/>
      <c r="USG8" s="516"/>
      <c r="USH8" s="516"/>
      <c r="USI8" s="232" t="s">
        <v>665</v>
      </c>
      <c r="USJ8" s="232" t="s">
        <v>1440</v>
      </c>
      <c r="USK8" s="516"/>
      <c r="USL8" s="516"/>
      <c r="USM8" s="516"/>
      <c r="USN8" s="232" t="s">
        <v>665</v>
      </c>
      <c r="USO8" s="232" t="s">
        <v>1440</v>
      </c>
      <c r="USP8" s="516"/>
      <c r="USQ8" s="516"/>
      <c r="USR8" s="516"/>
      <c r="USS8" s="232" t="s">
        <v>665</v>
      </c>
      <c r="UST8" s="232" t="s">
        <v>1440</v>
      </c>
      <c r="USU8" s="516"/>
      <c r="USV8" s="516"/>
      <c r="USW8" s="516"/>
      <c r="USX8" s="232" t="s">
        <v>665</v>
      </c>
      <c r="USY8" s="232" t="s">
        <v>1440</v>
      </c>
      <c r="USZ8" s="516"/>
      <c r="UTA8" s="516"/>
      <c r="UTB8" s="516"/>
      <c r="UTC8" s="232" t="s">
        <v>665</v>
      </c>
      <c r="UTD8" s="232" t="s">
        <v>1440</v>
      </c>
      <c r="UTE8" s="516"/>
      <c r="UTF8" s="516"/>
      <c r="UTG8" s="516"/>
      <c r="UTH8" s="232" t="s">
        <v>665</v>
      </c>
      <c r="UTI8" s="232" t="s">
        <v>1440</v>
      </c>
      <c r="UTJ8" s="516"/>
      <c r="UTK8" s="516"/>
      <c r="UTL8" s="516"/>
      <c r="UTM8" s="232" t="s">
        <v>665</v>
      </c>
      <c r="UTN8" s="232" t="s">
        <v>1440</v>
      </c>
      <c r="UTO8" s="516"/>
      <c r="UTP8" s="516"/>
      <c r="UTQ8" s="516"/>
      <c r="UTR8" s="232" t="s">
        <v>665</v>
      </c>
      <c r="UTS8" s="232" t="s">
        <v>1440</v>
      </c>
      <c r="UTT8" s="516"/>
      <c r="UTU8" s="516"/>
      <c r="UTV8" s="516"/>
      <c r="UTW8" s="232" t="s">
        <v>665</v>
      </c>
      <c r="UTX8" s="232" t="s">
        <v>1440</v>
      </c>
      <c r="UTY8" s="516"/>
      <c r="UTZ8" s="516"/>
      <c r="UUA8" s="516"/>
      <c r="UUB8" s="232" t="s">
        <v>665</v>
      </c>
      <c r="UUC8" s="232" t="s">
        <v>1440</v>
      </c>
      <c r="UUD8" s="516"/>
      <c r="UUE8" s="516"/>
      <c r="UUF8" s="516"/>
      <c r="UUG8" s="232" t="s">
        <v>665</v>
      </c>
      <c r="UUH8" s="232" t="s">
        <v>1440</v>
      </c>
      <c r="UUI8" s="516"/>
      <c r="UUJ8" s="516"/>
      <c r="UUK8" s="516"/>
      <c r="UUL8" s="232" t="s">
        <v>665</v>
      </c>
      <c r="UUM8" s="232" t="s">
        <v>1440</v>
      </c>
      <c r="UUN8" s="516"/>
      <c r="UUO8" s="516"/>
      <c r="UUP8" s="516"/>
      <c r="UUQ8" s="232" t="s">
        <v>665</v>
      </c>
      <c r="UUR8" s="232" t="s">
        <v>1440</v>
      </c>
      <c r="UUS8" s="516"/>
      <c r="UUT8" s="516"/>
      <c r="UUU8" s="516"/>
      <c r="UUV8" s="232" t="s">
        <v>665</v>
      </c>
      <c r="UUW8" s="232" t="s">
        <v>1440</v>
      </c>
      <c r="UUX8" s="516"/>
      <c r="UUY8" s="516"/>
      <c r="UUZ8" s="516"/>
      <c r="UVA8" s="232" t="s">
        <v>665</v>
      </c>
      <c r="UVB8" s="232" t="s">
        <v>1440</v>
      </c>
      <c r="UVC8" s="516"/>
      <c r="UVD8" s="516"/>
      <c r="UVE8" s="516"/>
      <c r="UVF8" s="232" t="s">
        <v>665</v>
      </c>
      <c r="UVG8" s="232" t="s">
        <v>1440</v>
      </c>
      <c r="UVH8" s="516"/>
      <c r="UVI8" s="516"/>
      <c r="UVJ8" s="516"/>
      <c r="UVK8" s="232" t="s">
        <v>665</v>
      </c>
      <c r="UVL8" s="232" t="s">
        <v>1440</v>
      </c>
      <c r="UVM8" s="516"/>
      <c r="UVN8" s="516"/>
      <c r="UVO8" s="516"/>
      <c r="UVP8" s="232" t="s">
        <v>665</v>
      </c>
      <c r="UVQ8" s="232" t="s">
        <v>1440</v>
      </c>
      <c r="UVR8" s="516"/>
      <c r="UVS8" s="516"/>
      <c r="UVT8" s="516"/>
      <c r="UVU8" s="232" t="s">
        <v>665</v>
      </c>
      <c r="UVV8" s="232" t="s">
        <v>1440</v>
      </c>
      <c r="UVW8" s="516"/>
      <c r="UVX8" s="516"/>
      <c r="UVY8" s="516"/>
      <c r="UVZ8" s="232" t="s">
        <v>665</v>
      </c>
      <c r="UWA8" s="232" t="s">
        <v>1440</v>
      </c>
      <c r="UWB8" s="516"/>
      <c r="UWC8" s="516"/>
      <c r="UWD8" s="516"/>
      <c r="UWE8" s="232" t="s">
        <v>665</v>
      </c>
      <c r="UWF8" s="232" t="s">
        <v>1440</v>
      </c>
      <c r="UWG8" s="516"/>
      <c r="UWH8" s="516"/>
      <c r="UWI8" s="516"/>
      <c r="UWJ8" s="232" t="s">
        <v>665</v>
      </c>
      <c r="UWK8" s="232" t="s">
        <v>1440</v>
      </c>
      <c r="UWL8" s="516"/>
      <c r="UWM8" s="516"/>
      <c r="UWN8" s="516"/>
      <c r="UWO8" s="232" t="s">
        <v>665</v>
      </c>
      <c r="UWP8" s="232" t="s">
        <v>1440</v>
      </c>
      <c r="UWQ8" s="516"/>
      <c r="UWR8" s="516"/>
      <c r="UWS8" s="516"/>
      <c r="UWT8" s="232" t="s">
        <v>665</v>
      </c>
      <c r="UWU8" s="232" t="s">
        <v>1440</v>
      </c>
      <c r="UWV8" s="516"/>
      <c r="UWW8" s="516"/>
      <c r="UWX8" s="516"/>
      <c r="UWY8" s="232" t="s">
        <v>665</v>
      </c>
      <c r="UWZ8" s="232" t="s">
        <v>1440</v>
      </c>
      <c r="UXA8" s="516"/>
      <c r="UXB8" s="516"/>
      <c r="UXC8" s="516"/>
      <c r="UXD8" s="232" t="s">
        <v>665</v>
      </c>
      <c r="UXE8" s="232" t="s">
        <v>1440</v>
      </c>
      <c r="UXF8" s="516"/>
      <c r="UXG8" s="516"/>
      <c r="UXH8" s="516"/>
      <c r="UXI8" s="232" t="s">
        <v>665</v>
      </c>
      <c r="UXJ8" s="232" t="s">
        <v>1440</v>
      </c>
      <c r="UXK8" s="516"/>
      <c r="UXL8" s="516"/>
      <c r="UXM8" s="516"/>
      <c r="UXN8" s="232" t="s">
        <v>665</v>
      </c>
      <c r="UXO8" s="232" t="s">
        <v>1440</v>
      </c>
      <c r="UXP8" s="516"/>
      <c r="UXQ8" s="516"/>
      <c r="UXR8" s="516"/>
      <c r="UXS8" s="232" t="s">
        <v>665</v>
      </c>
      <c r="UXT8" s="232" t="s">
        <v>1440</v>
      </c>
      <c r="UXU8" s="516"/>
      <c r="UXV8" s="516"/>
      <c r="UXW8" s="516"/>
      <c r="UXX8" s="232" t="s">
        <v>665</v>
      </c>
      <c r="UXY8" s="232" t="s">
        <v>1440</v>
      </c>
      <c r="UXZ8" s="516"/>
      <c r="UYA8" s="516"/>
      <c r="UYB8" s="516"/>
      <c r="UYC8" s="232" t="s">
        <v>665</v>
      </c>
      <c r="UYD8" s="232" t="s">
        <v>1440</v>
      </c>
      <c r="UYE8" s="516"/>
      <c r="UYF8" s="516"/>
      <c r="UYG8" s="516"/>
      <c r="UYH8" s="232" t="s">
        <v>665</v>
      </c>
      <c r="UYI8" s="232" t="s">
        <v>1440</v>
      </c>
      <c r="UYJ8" s="516"/>
      <c r="UYK8" s="516"/>
      <c r="UYL8" s="516"/>
      <c r="UYM8" s="232" t="s">
        <v>665</v>
      </c>
      <c r="UYN8" s="232" t="s">
        <v>1440</v>
      </c>
      <c r="UYO8" s="516"/>
      <c r="UYP8" s="516"/>
      <c r="UYQ8" s="516"/>
      <c r="UYR8" s="232" t="s">
        <v>665</v>
      </c>
      <c r="UYS8" s="232" t="s">
        <v>1440</v>
      </c>
      <c r="UYT8" s="516"/>
      <c r="UYU8" s="516"/>
      <c r="UYV8" s="516"/>
      <c r="UYW8" s="232" t="s">
        <v>665</v>
      </c>
      <c r="UYX8" s="232" t="s">
        <v>1440</v>
      </c>
      <c r="UYY8" s="516"/>
      <c r="UYZ8" s="516"/>
      <c r="UZA8" s="516"/>
      <c r="UZB8" s="232" t="s">
        <v>665</v>
      </c>
      <c r="UZC8" s="232" t="s">
        <v>1440</v>
      </c>
      <c r="UZD8" s="516"/>
      <c r="UZE8" s="516"/>
      <c r="UZF8" s="516"/>
      <c r="UZG8" s="232" t="s">
        <v>665</v>
      </c>
      <c r="UZH8" s="232" t="s">
        <v>1440</v>
      </c>
      <c r="UZI8" s="516"/>
      <c r="UZJ8" s="516"/>
      <c r="UZK8" s="516"/>
      <c r="UZL8" s="232" t="s">
        <v>665</v>
      </c>
      <c r="UZM8" s="232" t="s">
        <v>1440</v>
      </c>
      <c r="UZN8" s="516"/>
      <c r="UZO8" s="516"/>
      <c r="UZP8" s="516"/>
      <c r="UZQ8" s="232" t="s">
        <v>665</v>
      </c>
      <c r="UZR8" s="232" t="s">
        <v>1440</v>
      </c>
      <c r="UZS8" s="516"/>
      <c r="UZT8" s="516"/>
      <c r="UZU8" s="516"/>
      <c r="UZV8" s="232" t="s">
        <v>665</v>
      </c>
      <c r="UZW8" s="232" t="s">
        <v>1440</v>
      </c>
      <c r="UZX8" s="516"/>
      <c r="UZY8" s="516"/>
      <c r="UZZ8" s="516"/>
      <c r="VAA8" s="232" t="s">
        <v>665</v>
      </c>
      <c r="VAB8" s="232" t="s">
        <v>1440</v>
      </c>
      <c r="VAC8" s="516"/>
      <c r="VAD8" s="516"/>
      <c r="VAE8" s="516"/>
      <c r="VAF8" s="232" t="s">
        <v>665</v>
      </c>
      <c r="VAG8" s="232" t="s">
        <v>1440</v>
      </c>
      <c r="VAH8" s="516"/>
      <c r="VAI8" s="516"/>
      <c r="VAJ8" s="516"/>
      <c r="VAK8" s="232" t="s">
        <v>665</v>
      </c>
      <c r="VAL8" s="232" t="s">
        <v>1440</v>
      </c>
      <c r="VAM8" s="516"/>
      <c r="VAN8" s="516"/>
      <c r="VAO8" s="516"/>
      <c r="VAP8" s="232" t="s">
        <v>665</v>
      </c>
      <c r="VAQ8" s="232" t="s">
        <v>1440</v>
      </c>
      <c r="VAR8" s="516"/>
      <c r="VAS8" s="516"/>
      <c r="VAT8" s="516"/>
      <c r="VAU8" s="232" t="s">
        <v>665</v>
      </c>
      <c r="VAV8" s="232" t="s">
        <v>1440</v>
      </c>
      <c r="VAW8" s="516"/>
      <c r="VAX8" s="516"/>
      <c r="VAY8" s="516"/>
      <c r="VAZ8" s="232" t="s">
        <v>665</v>
      </c>
      <c r="VBA8" s="232" t="s">
        <v>1440</v>
      </c>
      <c r="VBB8" s="516"/>
      <c r="VBC8" s="516"/>
      <c r="VBD8" s="516"/>
      <c r="VBE8" s="232" t="s">
        <v>665</v>
      </c>
      <c r="VBF8" s="232" t="s">
        <v>1440</v>
      </c>
      <c r="VBG8" s="516"/>
      <c r="VBH8" s="516"/>
      <c r="VBI8" s="516"/>
      <c r="VBJ8" s="232" t="s">
        <v>665</v>
      </c>
      <c r="VBK8" s="232" t="s">
        <v>1440</v>
      </c>
      <c r="VBL8" s="516"/>
      <c r="VBM8" s="516"/>
      <c r="VBN8" s="516"/>
      <c r="VBO8" s="232" t="s">
        <v>665</v>
      </c>
      <c r="VBP8" s="232" t="s">
        <v>1440</v>
      </c>
      <c r="VBQ8" s="516"/>
      <c r="VBR8" s="516"/>
      <c r="VBS8" s="516"/>
      <c r="VBT8" s="232" t="s">
        <v>665</v>
      </c>
      <c r="VBU8" s="232" t="s">
        <v>1440</v>
      </c>
      <c r="VBV8" s="516"/>
      <c r="VBW8" s="516"/>
      <c r="VBX8" s="516"/>
      <c r="VBY8" s="232" t="s">
        <v>665</v>
      </c>
      <c r="VBZ8" s="232" t="s">
        <v>1440</v>
      </c>
      <c r="VCA8" s="516"/>
      <c r="VCB8" s="516"/>
      <c r="VCC8" s="516"/>
      <c r="VCD8" s="232" t="s">
        <v>665</v>
      </c>
      <c r="VCE8" s="232" t="s">
        <v>1440</v>
      </c>
      <c r="VCF8" s="516"/>
      <c r="VCG8" s="516"/>
      <c r="VCH8" s="516"/>
      <c r="VCI8" s="232" t="s">
        <v>665</v>
      </c>
      <c r="VCJ8" s="232" t="s">
        <v>1440</v>
      </c>
      <c r="VCK8" s="516"/>
      <c r="VCL8" s="516"/>
      <c r="VCM8" s="516"/>
      <c r="VCN8" s="232" t="s">
        <v>665</v>
      </c>
      <c r="VCO8" s="232" t="s">
        <v>1440</v>
      </c>
      <c r="VCP8" s="516"/>
      <c r="VCQ8" s="516"/>
      <c r="VCR8" s="516"/>
      <c r="VCS8" s="232" t="s">
        <v>665</v>
      </c>
      <c r="VCT8" s="232" t="s">
        <v>1440</v>
      </c>
      <c r="VCU8" s="516"/>
      <c r="VCV8" s="516"/>
      <c r="VCW8" s="516"/>
      <c r="VCX8" s="232" t="s">
        <v>665</v>
      </c>
      <c r="VCY8" s="232" t="s">
        <v>1440</v>
      </c>
      <c r="VCZ8" s="516"/>
      <c r="VDA8" s="516"/>
      <c r="VDB8" s="516"/>
      <c r="VDC8" s="232" t="s">
        <v>665</v>
      </c>
      <c r="VDD8" s="232" t="s">
        <v>1440</v>
      </c>
      <c r="VDE8" s="516"/>
      <c r="VDF8" s="516"/>
      <c r="VDG8" s="516"/>
      <c r="VDH8" s="232" t="s">
        <v>665</v>
      </c>
      <c r="VDI8" s="232" t="s">
        <v>1440</v>
      </c>
      <c r="VDJ8" s="516"/>
      <c r="VDK8" s="516"/>
      <c r="VDL8" s="516"/>
      <c r="VDM8" s="232" t="s">
        <v>665</v>
      </c>
      <c r="VDN8" s="232" t="s">
        <v>1440</v>
      </c>
      <c r="VDO8" s="516"/>
      <c r="VDP8" s="516"/>
      <c r="VDQ8" s="516"/>
      <c r="VDR8" s="232" t="s">
        <v>665</v>
      </c>
      <c r="VDS8" s="232" t="s">
        <v>1440</v>
      </c>
      <c r="VDT8" s="516"/>
      <c r="VDU8" s="516"/>
      <c r="VDV8" s="516"/>
      <c r="VDW8" s="232" t="s">
        <v>665</v>
      </c>
      <c r="VDX8" s="232" t="s">
        <v>1440</v>
      </c>
      <c r="VDY8" s="516"/>
      <c r="VDZ8" s="516"/>
      <c r="VEA8" s="516"/>
      <c r="VEB8" s="232" t="s">
        <v>665</v>
      </c>
      <c r="VEC8" s="232" t="s">
        <v>1440</v>
      </c>
      <c r="VED8" s="516"/>
      <c r="VEE8" s="516"/>
      <c r="VEF8" s="516"/>
      <c r="VEG8" s="232" t="s">
        <v>665</v>
      </c>
      <c r="VEH8" s="232" t="s">
        <v>1440</v>
      </c>
      <c r="VEI8" s="516"/>
      <c r="VEJ8" s="516"/>
      <c r="VEK8" s="516"/>
      <c r="VEL8" s="232" t="s">
        <v>665</v>
      </c>
      <c r="VEM8" s="232" t="s">
        <v>1440</v>
      </c>
      <c r="VEN8" s="516"/>
      <c r="VEO8" s="516"/>
      <c r="VEP8" s="516"/>
      <c r="VEQ8" s="232" t="s">
        <v>665</v>
      </c>
      <c r="VER8" s="232" t="s">
        <v>1440</v>
      </c>
      <c r="VES8" s="516"/>
      <c r="VET8" s="516"/>
      <c r="VEU8" s="516"/>
      <c r="VEV8" s="232" t="s">
        <v>665</v>
      </c>
      <c r="VEW8" s="232" t="s">
        <v>1440</v>
      </c>
      <c r="VEX8" s="516"/>
      <c r="VEY8" s="516"/>
      <c r="VEZ8" s="516"/>
      <c r="VFA8" s="232" t="s">
        <v>665</v>
      </c>
      <c r="VFB8" s="232" t="s">
        <v>1440</v>
      </c>
      <c r="VFC8" s="516"/>
      <c r="VFD8" s="516"/>
      <c r="VFE8" s="516"/>
      <c r="VFF8" s="232" t="s">
        <v>665</v>
      </c>
      <c r="VFG8" s="232" t="s">
        <v>1440</v>
      </c>
      <c r="VFH8" s="516"/>
      <c r="VFI8" s="516"/>
      <c r="VFJ8" s="516"/>
      <c r="VFK8" s="232" t="s">
        <v>665</v>
      </c>
      <c r="VFL8" s="232" t="s">
        <v>1440</v>
      </c>
      <c r="VFM8" s="516"/>
      <c r="VFN8" s="516"/>
      <c r="VFO8" s="516"/>
      <c r="VFP8" s="232" t="s">
        <v>665</v>
      </c>
      <c r="VFQ8" s="232" t="s">
        <v>1440</v>
      </c>
      <c r="VFR8" s="516"/>
      <c r="VFS8" s="516"/>
      <c r="VFT8" s="516"/>
      <c r="VFU8" s="232" t="s">
        <v>665</v>
      </c>
      <c r="VFV8" s="232" t="s">
        <v>1440</v>
      </c>
      <c r="VFW8" s="516"/>
      <c r="VFX8" s="516"/>
      <c r="VFY8" s="516"/>
      <c r="VFZ8" s="232" t="s">
        <v>665</v>
      </c>
      <c r="VGA8" s="232" t="s">
        <v>1440</v>
      </c>
      <c r="VGB8" s="516"/>
      <c r="VGC8" s="516"/>
      <c r="VGD8" s="516"/>
      <c r="VGE8" s="232" t="s">
        <v>665</v>
      </c>
      <c r="VGF8" s="232" t="s">
        <v>1440</v>
      </c>
      <c r="VGG8" s="516"/>
      <c r="VGH8" s="516"/>
      <c r="VGI8" s="516"/>
      <c r="VGJ8" s="232" t="s">
        <v>665</v>
      </c>
      <c r="VGK8" s="232" t="s">
        <v>1440</v>
      </c>
      <c r="VGL8" s="516"/>
      <c r="VGM8" s="516"/>
      <c r="VGN8" s="516"/>
      <c r="VGO8" s="232" t="s">
        <v>665</v>
      </c>
      <c r="VGP8" s="232" t="s">
        <v>1440</v>
      </c>
      <c r="VGQ8" s="516"/>
      <c r="VGR8" s="516"/>
      <c r="VGS8" s="516"/>
      <c r="VGT8" s="232" t="s">
        <v>665</v>
      </c>
      <c r="VGU8" s="232" t="s">
        <v>1440</v>
      </c>
      <c r="VGV8" s="516"/>
      <c r="VGW8" s="516"/>
      <c r="VGX8" s="516"/>
      <c r="VGY8" s="232" t="s">
        <v>665</v>
      </c>
      <c r="VGZ8" s="232" t="s">
        <v>1440</v>
      </c>
      <c r="VHA8" s="516"/>
      <c r="VHB8" s="516"/>
      <c r="VHC8" s="516"/>
      <c r="VHD8" s="232" t="s">
        <v>665</v>
      </c>
      <c r="VHE8" s="232" t="s">
        <v>1440</v>
      </c>
      <c r="VHF8" s="516"/>
      <c r="VHG8" s="516"/>
      <c r="VHH8" s="516"/>
      <c r="VHI8" s="232" t="s">
        <v>665</v>
      </c>
      <c r="VHJ8" s="232" t="s">
        <v>1440</v>
      </c>
      <c r="VHK8" s="516"/>
      <c r="VHL8" s="516"/>
      <c r="VHM8" s="516"/>
      <c r="VHN8" s="232" t="s">
        <v>665</v>
      </c>
      <c r="VHO8" s="232" t="s">
        <v>1440</v>
      </c>
      <c r="VHP8" s="516"/>
      <c r="VHQ8" s="516"/>
      <c r="VHR8" s="516"/>
      <c r="VHS8" s="232" t="s">
        <v>665</v>
      </c>
      <c r="VHT8" s="232" t="s">
        <v>1440</v>
      </c>
      <c r="VHU8" s="516"/>
      <c r="VHV8" s="516"/>
      <c r="VHW8" s="516"/>
      <c r="VHX8" s="232" t="s">
        <v>665</v>
      </c>
      <c r="VHY8" s="232" t="s">
        <v>1440</v>
      </c>
      <c r="VHZ8" s="516"/>
      <c r="VIA8" s="516"/>
      <c r="VIB8" s="516"/>
      <c r="VIC8" s="232" t="s">
        <v>665</v>
      </c>
      <c r="VID8" s="232" t="s">
        <v>1440</v>
      </c>
      <c r="VIE8" s="516"/>
      <c r="VIF8" s="516"/>
      <c r="VIG8" s="516"/>
      <c r="VIH8" s="232" t="s">
        <v>665</v>
      </c>
      <c r="VII8" s="232" t="s">
        <v>1440</v>
      </c>
      <c r="VIJ8" s="516"/>
      <c r="VIK8" s="516"/>
      <c r="VIL8" s="516"/>
      <c r="VIM8" s="232" t="s">
        <v>665</v>
      </c>
      <c r="VIN8" s="232" t="s">
        <v>1440</v>
      </c>
      <c r="VIO8" s="516"/>
      <c r="VIP8" s="516"/>
      <c r="VIQ8" s="516"/>
      <c r="VIR8" s="232" t="s">
        <v>665</v>
      </c>
      <c r="VIS8" s="232" t="s">
        <v>1440</v>
      </c>
      <c r="VIT8" s="516"/>
      <c r="VIU8" s="516"/>
      <c r="VIV8" s="516"/>
      <c r="VIW8" s="232" t="s">
        <v>665</v>
      </c>
      <c r="VIX8" s="232" t="s">
        <v>1440</v>
      </c>
      <c r="VIY8" s="516"/>
      <c r="VIZ8" s="516"/>
      <c r="VJA8" s="516"/>
      <c r="VJB8" s="232" t="s">
        <v>665</v>
      </c>
      <c r="VJC8" s="232" t="s">
        <v>1440</v>
      </c>
      <c r="VJD8" s="516"/>
      <c r="VJE8" s="516"/>
      <c r="VJF8" s="516"/>
      <c r="VJG8" s="232" t="s">
        <v>665</v>
      </c>
      <c r="VJH8" s="232" t="s">
        <v>1440</v>
      </c>
      <c r="VJI8" s="516"/>
      <c r="VJJ8" s="516"/>
      <c r="VJK8" s="516"/>
      <c r="VJL8" s="232" t="s">
        <v>665</v>
      </c>
      <c r="VJM8" s="232" t="s">
        <v>1440</v>
      </c>
      <c r="VJN8" s="516"/>
      <c r="VJO8" s="516"/>
      <c r="VJP8" s="516"/>
      <c r="VJQ8" s="232" t="s">
        <v>665</v>
      </c>
      <c r="VJR8" s="232" t="s">
        <v>1440</v>
      </c>
      <c r="VJS8" s="516"/>
      <c r="VJT8" s="516"/>
      <c r="VJU8" s="516"/>
      <c r="VJV8" s="232" t="s">
        <v>665</v>
      </c>
      <c r="VJW8" s="232" t="s">
        <v>1440</v>
      </c>
      <c r="VJX8" s="516"/>
      <c r="VJY8" s="516"/>
      <c r="VJZ8" s="516"/>
      <c r="VKA8" s="232" t="s">
        <v>665</v>
      </c>
      <c r="VKB8" s="232" t="s">
        <v>1440</v>
      </c>
      <c r="VKC8" s="516"/>
      <c r="VKD8" s="516"/>
      <c r="VKE8" s="516"/>
      <c r="VKF8" s="232" t="s">
        <v>665</v>
      </c>
      <c r="VKG8" s="232" t="s">
        <v>1440</v>
      </c>
      <c r="VKH8" s="516"/>
      <c r="VKI8" s="516"/>
      <c r="VKJ8" s="516"/>
      <c r="VKK8" s="232" t="s">
        <v>665</v>
      </c>
      <c r="VKL8" s="232" t="s">
        <v>1440</v>
      </c>
      <c r="VKM8" s="516"/>
      <c r="VKN8" s="516"/>
      <c r="VKO8" s="516"/>
      <c r="VKP8" s="232" t="s">
        <v>665</v>
      </c>
      <c r="VKQ8" s="232" t="s">
        <v>1440</v>
      </c>
      <c r="VKR8" s="516"/>
      <c r="VKS8" s="516"/>
      <c r="VKT8" s="516"/>
      <c r="VKU8" s="232" t="s">
        <v>665</v>
      </c>
      <c r="VKV8" s="232" t="s">
        <v>1440</v>
      </c>
      <c r="VKW8" s="516"/>
      <c r="VKX8" s="516"/>
      <c r="VKY8" s="516"/>
      <c r="VKZ8" s="232" t="s">
        <v>665</v>
      </c>
      <c r="VLA8" s="232" t="s">
        <v>1440</v>
      </c>
      <c r="VLB8" s="516"/>
      <c r="VLC8" s="516"/>
      <c r="VLD8" s="516"/>
      <c r="VLE8" s="232" t="s">
        <v>665</v>
      </c>
      <c r="VLF8" s="232" t="s">
        <v>1440</v>
      </c>
      <c r="VLG8" s="516"/>
      <c r="VLH8" s="516"/>
      <c r="VLI8" s="516"/>
      <c r="VLJ8" s="232" t="s">
        <v>665</v>
      </c>
      <c r="VLK8" s="232" t="s">
        <v>1440</v>
      </c>
      <c r="VLL8" s="516"/>
      <c r="VLM8" s="516"/>
      <c r="VLN8" s="516"/>
      <c r="VLO8" s="232" t="s">
        <v>665</v>
      </c>
      <c r="VLP8" s="232" t="s">
        <v>1440</v>
      </c>
      <c r="VLQ8" s="516"/>
      <c r="VLR8" s="516"/>
      <c r="VLS8" s="516"/>
      <c r="VLT8" s="232" t="s">
        <v>665</v>
      </c>
      <c r="VLU8" s="232" t="s">
        <v>1440</v>
      </c>
      <c r="VLV8" s="516"/>
      <c r="VLW8" s="516"/>
      <c r="VLX8" s="516"/>
      <c r="VLY8" s="232" t="s">
        <v>665</v>
      </c>
      <c r="VLZ8" s="232" t="s">
        <v>1440</v>
      </c>
      <c r="VMA8" s="516"/>
      <c r="VMB8" s="516"/>
      <c r="VMC8" s="516"/>
      <c r="VMD8" s="232" t="s">
        <v>665</v>
      </c>
      <c r="VME8" s="232" t="s">
        <v>1440</v>
      </c>
      <c r="VMF8" s="516"/>
      <c r="VMG8" s="516"/>
      <c r="VMH8" s="516"/>
      <c r="VMI8" s="232" t="s">
        <v>665</v>
      </c>
      <c r="VMJ8" s="232" t="s">
        <v>1440</v>
      </c>
      <c r="VMK8" s="516"/>
      <c r="VML8" s="516"/>
      <c r="VMM8" s="516"/>
      <c r="VMN8" s="232" t="s">
        <v>665</v>
      </c>
      <c r="VMO8" s="232" t="s">
        <v>1440</v>
      </c>
      <c r="VMP8" s="516"/>
      <c r="VMQ8" s="516"/>
      <c r="VMR8" s="516"/>
      <c r="VMS8" s="232" t="s">
        <v>665</v>
      </c>
      <c r="VMT8" s="232" t="s">
        <v>1440</v>
      </c>
      <c r="VMU8" s="516"/>
      <c r="VMV8" s="516"/>
      <c r="VMW8" s="516"/>
      <c r="VMX8" s="232" t="s">
        <v>665</v>
      </c>
      <c r="VMY8" s="232" t="s">
        <v>1440</v>
      </c>
      <c r="VMZ8" s="516"/>
      <c r="VNA8" s="516"/>
      <c r="VNB8" s="516"/>
      <c r="VNC8" s="232" t="s">
        <v>665</v>
      </c>
      <c r="VND8" s="232" t="s">
        <v>1440</v>
      </c>
      <c r="VNE8" s="516"/>
      <c r="VNF8" s="516"/>
      <c r="VNG8" s="516"/>
      <c r="VNH8" s="232" t="s">
        <v>665</v>
      </c>
      <c r="VNI8" s="232" t="s">
        <v>1440</v>
      </c>
      <c r="VNJ8" s="516"/>
      <c r="VNK8" s="516"/>
      <c r="VNL8" s="516"/>
      <c r="VNM8" s="232" t="s">
        <v>665</v>
      </c>
      <c r="VNN8" s="232" t="s">
        <v>1440</v>
      </c>
      <c r="VNO8" s="516"/>
      <c r="VNP8" s="516"/>
      <c r="VNQ8" s="516"/>
      <c r="VNR8" s="232" t="s">
        <v>665</v>
      </c>
      <c r="VNS8" s="232" t="s">
        <v>1440</v>
      </c>
      <c r="VNT8" s="516"/>
      <c r="VNU8" s="516"/>
      <c r="VNV8" s="516"/>
      <c r="VNW8" s="232" t="s">
        <v>665</v>
      </c>
      <c r="VNX8" s="232" t="s">
        <v>1440</v>
      </c>
      <c r="VNY8" s="516"/>
      <c r="VNZ8" s="516"/>
      <c r="VOA8" s="516"/>
      <c r="VOB8" s="232" t="s">
        <v>665</v>
      </c>
      <c r="VOC8" s="232" t="s">
        <v>1440</v>
      </c>
      <c r="VOD8" s="516"/>
      <c r="VOE8" s="516"/>
      <c r="VOF8" s="516"/>
      <c r="VOG8" s="232" t="s">
        <v>665</v>
      </c>
      <c r="VOH8" s="232" t="s">
        <v>1440</v>
      </c>
      <c r="VOI8" s="516"/>
      <c r="VOJ8" s="516"/>
      <c r="VOK8" s="516"/>
      <c r="VOL8" s="232" t="s">
        <v>665</v>
      </c>
      <c r="VOM8" s="232" t="s">
        <v>1440</v>
      </c>
      <c r="VON8" s="516"/>
      <c r="VOO8" s="516"/>
      <c r="VOP8" s="516"/>
      <c r="VOQ8" s="232" t="s">
        <v>665</v>
      </c>
      <c r="VOR8" s="232" t="s">
        <v>1440</v>
      </c>
      <c r="VOS8" s="516"/>
      <c r="VOT8" s="516"/>
      <c r="VOU8" s="516"/>
      <c r="VOV8" s="232" t="s">
        <v>665</v>
      </c>
      <c r="VOW8" s="232" t="s">
        <v>1440</v>
      </c>
      <c r="VOX8" s="516"/>
      <c r="VOY8" s="516"/>
      <c r="VOZ8" s="516"/>
      <c r="VPA8" s="232" t="s">
        <v>665</v>
      </c>
      <c r="VPB8" s="232" t="s">
        <v>1440</v>
      </c>
      <c r="VPC8" s="516"/>
      <c r="VPD8" s="516"/>
      <c r="VPE8" s="516"/>
      <c r="VPF8" s="232" t="s">
        <v>665</v>
      </c>
      <c r="VPG8" s="232" t="s">
        <v>1440</v>
      </c>
      <c r="VPH8" s="516"/>
      <c r="VPI8" s="516"/>
      <c r="VPJ8" s="516"/>
      <c r="VPK8" s="232" t="s">
        <v>665</v>
      </c>
      <c r="VPL8" s="232" t="s">
        <v>1440</v>
      </c>
      <c r="VPM8" s="516"/>
      <c r="VPN8" s="516"/>
      <c r="VPO8" s="516"/>
      <c r="VPP8" s="232" t="s">
        <v>665</v>
      </c>
      <c r="VPQ8" s="232" t="s">
        <v>1440</v>
      </c>
      <c r="VPR8" s="516"/>
      <c r="VPS8" s="516"/>
      <c r="VPT8" s="516"/>
      <c r="VPU8" s="232" t="s">
        <v>665</v>
      </c>
      <c r="VPV8" s="232" t="s">
        <v>1440</v>
      </c>
      <c r="VPW8" s="516"/>
      <c r="VPX8" s="516"/>
      <c r="VPY8" s="516"/>
      <c r="VPZ8" s="232" t="s">
        <v>665</v>
      </c>
      <c r="VQA8" s="232" t="s">
        <v>1440</v>
      </c>
      <c r="VQB8" s="516"/>
      <c r="VQC8" s="516"/>
      <c r="VQD8" s="516"/>
      <c r="VQE8" s="232" t="s">
        <v>665</v>
      </c>
      <c r="VQF8" s="232" t="s">
        <v>1440</v>
      </c>
      <c r="VQG8" s="516"/>
      <c r="VQH8" s="516"/>
      <c r="VQI8" s="516"/>
      <c r="VQJ8" s="232" t="s">
        <v>665</v>
      </c>
      <c r="VQK8" s="232" t="s">
        <v>1440</v>
      </c>
      <c r="VQL8" s="516"/>
      <c r="VQM8" s="516"/>
      <c r="VQN8" s="516"/>
      <c r="VQO8" s="232" t="s">
        <v>665</v>
      </c>
      <c r="VQP8" s="232" t="s">
        <v>1440</v>
      </c>
      <c r="VQQ8" s="516"/>
      <c r="VQR8" s="516"/>
      <c r="VQS8" s="516"/>
      <c r="VQT8" s="232" t="s">
        <v>665</v>
      </c>
      <c r="VQU8" s="232" t="s">
        <v>1440</v>
      </c>
      <c r="VQV8" s="516"/>
      <c r="VQW8" s="516"/>
      <c r="VQX8" s="516"/>
      <c r="VQY8" s="232" t="s">
        <v>665</v>
      </c>
      <c r="VQZ8" s="232" t="s">
        <v>1440</v>
      </c>
      <c r="VRA8" s="516"/>
      <c r="VRB8" s="516"/>
      <c r="VRC8" s="516"/>
      <c r="VRD8" s="232" t="s">
        <v>665</v>
      </c>
      <c r="VRE8" s="232" t="s">
        <v>1440</v>
      </c>
      <c r="VRF8" s="516"/>
      <c r="VRG8" s="516"/>
      <c r="VRH8" s="516"/>
      <c r="VRI8" s="232" t="s">
        <v>665</v>
      </c>
      <c r="VRJ8" s="232" t="s">
        <v>1440</v>
      </c>
      <c r="VRK8" s="516"/>
      <c r="VRL8" s="516"/>
      <c r="VRM8" s="516"/>
      <c r="VRN8" s="232" t="s">
        <v>665</v>
      </c>
      <c r="VRO8" s="232" t="s">
        <v>1440</v>
      </c>
      <c r="VRP8" s="516"/>
      <c r="VRQ8" s="516"/>
      <c r="VRR8" s="516"/>
      <c r="VRS8" s="232" t="s">
        <v>665</v>
      </c>
      <c r="VRT8" s="232" t="s">
        <v>1440</v>
      </c>
      <c r="VRU8" s="516"/>
      <c r="VRV8" s="516"/>
      <c r="VRW8" s="516"/>
      <c r="VRX8" s="232" t="s">
        <v>665</v>
      </c>
      <c r="VRY8" s="232" t="s">
        <v>1440</v>
      </c>
      <c r="VRZ8" s="516"/>
      <c r="VSA8" s="516"/>
      <c r="VSB8" s="516"/>
      <c r="VSC8" s="232" t="s">
        <v>665</v>
      </c>
      <c r="VSD8" s="232" t="s">
        <v>1440</v>
      </c>
      <c r="VSE8" s="516"/>
      <c r="VSF8" s="516"/>
      <c r="VSG8" s="516"/>
      <c r="VSH8" s="232" t="s">
        <v>665</v>
      </c>
      <c r="VSI8" s="232" t="s">
        <v>1440</v>
      </c>
      <c r="VSJ8" s="516"/>
      <c r="VSK8" s="516"/>
      <c r="VSL8" s="516"/>
      <c r="VSM8" s="232" t="s">
        <v>665</v>
      </c>
      <c r="VSN8" s="232" t="s">
        <v>1440</v>
      </c>
      <c r="VSO8" s="516"/>
      <c r="VSP8" s="516"/>
      <c r="VSQ8" s="516"/>
      <c r="VSR8" s="232" t="s">
        <v>665</v>
      </c>
      <c r="VSS8" s="232" t="s">
        <v>1440</v>
      </c>
      <c r="VST8" s="516"/>
      <c r="VSU8" s="516"/>
      <c r="VSV8" s="516"/>
      <c r="VSW8" s="232" t="s">
        <v>665</v>
      </c>
      <c r="VSX8" s="232" t="s">
        <v>1440</v>
      </c>
      <c r="VSY8" s="516"/>
      <c r="VSZ8" s="516"/>
      <c r="VTA8" s="516"/>
      <c r="VTB8" s="232" t="s">
        <v>665</v>
      </c>
      <c r="VTC8" s="232" t="s">
        <v>1440</v>
      </c>
      <c r="VTD8" s="516"/>
      <c r="VTE8" s="516"/>
      <c r="VTF8" s="516"/>
      <c r="VTG8" s="232" t="s">
        <v>665</v>
      </c>
      <c r="VTH8" s="232" t="s">
        <v>1440</v>
      </c>
      <c r="VTI8" s="516"/>
      <c r="VTJ8" s="516"/>
      <c r="VTK8" s="516"/>
      <c r="VTL8" s="232" t="s">
        <v>665</v>
      </c>
      <c r="VTM8" s="232" t="s">
        <v>1440</v>
      </c>
      <c r="VTN8" s="516"/>
      <c r="VTO8" s="516"/>
      <c r="VTP8" s="516"/>
      <c r="VTQ8" s="232" t="s">
        <v>665</v>
      </c>
      <c r="VTR8" s="232" t="s">
        <v>1440</v>
      </c>
      <c r="VTS8" s="516"/>
      <c r="VTT8" s="516"/>
      <c r="VTU8" s="516"/>
      <c r="VTV8" s="232" t="s">
        <v>665</v>
      </c>
      <c r="VTW8" s="232" t="s">
        <v>1440</v>
      </c>
      <c r="VTX8" s="516"/>
      <c r="VTY8" s="516"/>
      <c r="VTZ8" s="516"/>
      <c r="VUA8" s="232" t="s">
        <v>665</v>
      </c>
      <c r="VUB8" s="232" t="s">
        <v>1440</v>
      </c>
      <c r="VUC8" s="516"/>
      <c r="VUD8" s="516"/>
      <c r="VUE8" s="516"/>
      <c r="VUF8" s="232" t="s">
        <v>665</v>
      </c>
      <c r="VUG8" s="232" t="s">
        <v>1440</v>
      </c>
      <c r="VUH8" s="516"/>
      <c r="VUI8" s="516"/>
      <c r="VUJ8" s="516"/>
      <c r="VUK8" s="232" t="s">
        <v>665</v>
      </c>
      <c r="VUL8" s="232" t="s">
        <v>1440</v>
      </c>
      <c r="VUM8" s="516"/>
      <c r="VUN8" s="516"/>
      <c r="VUO8" s="516"/>
      <c r="VUP8" s="232" t="s">
        <v>665</v>
      </c>
      <c r="VUQ8" s="232" t="s">
        <v>1440</v>
      </c>
      <c r="VUR8" s="516"/>
      <c r="VUS8" s="516"/>
      <c r="VUT8" s="516"/>
      <c r="VUU8" s="232" t="s">
        <v>665</v>
      </c>
      <c r="VUV8" s="232" t="s">
        <v>1440</v>
      </c>
      <c r="VUW8" s="516"/>
      <c r="VUX8" s="516"/>
      <c r="VUY8" s="516"/>
      <c r="VUZ8" s="232" t="s">
        <v>665</v>
      </c>
      <c r="VVA8" s="232" t="s">
        <v>1440</v>
      </c>
      <c r="VVB8" s="516"/>
      <c r="VVC8" s="516"/>
      <c r="VVD8" s="516"/>
      <c r="VVE8" s="232" t="s">
        <v>665</v>
      </c>
      <c r="VVF8" s="232" t="s">
        <v>1440</v>
      </c>
      <c r="VVG8" s="516"/>
      <c r="VVH8" s="516"/>
      <c r="VVI8" s="516"/>
      <c r="VVJ8" s="232" t="s">
        <v>665</v>
      </c>
      <c r="VVK8" s="232" t="s">
        <v>1440</v>
      </c>
      <c r="VVL8" s="516"/>
      <c r="VVM8" s="516"/>
      <c r="VVN8" s="516"/>
      <c r="VVO8" s="232" t="s">
        <v>665</v>
      </c>
      <c r="VVP8" s="232" t="s">
        <v>1440</v>
      </c>
      <c r="VVQ8" s="516"/>
      <c r="VVR8" s="516"/>
      <c r="VVS8" s="516"/>
      <c r="VVT8" s="232" t="s">
        <v>665</v>
      </c>
      <c r="VVU8" s="232" t="s">
        <v>1440</v>
      </c>
      <c r="VVV8" s="516"/>
      <c r="VVW8" s="516"/>
      <c r="VVX8" s="516"/>
      <c r="VVY8" s="232" t="s">
        <v>665</v>
      </c>
      <c r="VVZ8" s="232" t="s">
        <v>1440</v>
      </c>
      <c r="VWA8" s="516"/>
      <c r="VWB8" s="516"/>
      <c r="VWC8" s="516"/>
      <c r="VWD8" s="232" t="s">
        <v>665</v>
      </c>
      <c r="VWE8" s="232" t="s">
        <v>1440</v>
      </c>
      <c r="VWF8" s="516"/>
      <c r="VWG8" s="516"/>
      <c r="VWH8" s="516"/>
      <c r="VWI8" s="232" t="s">
        <v>665</v>
      </c>
      <c r="VWJ8" s="232" t="s">
        <v>1440</v>
      </c>
      <c r="VWK8" s="516"/>
      <c r="VWL8" s="516"/>
      <c r="VWM8" s="516"/>
      <c r="VWN8" s="232" t="s">
        <v>665</v>
      </c>
      <c r="VWO8" s="232" t="s">
        <v>1440</v>
      </c>
      <c r="VWP8" s="516"/>
      <c r="VWQ8" s="516"/>
      <c r="VWR8" s="516"/>
      <c r="VWS8" s="232" t="s">
        <v>665</v>
      </c>
      <c r="VWT8" s="232" t="s">
        <v>1440</v>
      </c>
      <c r="VWU8" s="516"/>
      <c r="VWV8" s="516"/>
      <c r="VWW8" s="516"/>
      <c r="VWX8" s="232" t="s">
        <v>665</v>
      </c>
      <c r="VWY8" s="232" t="s">
        <v>1440</v>
      </c>
      <c r="VWZ8" s="516"/>
      <c r="VXA8" s="516"/>
      <c r="VXB8" s="516"/>
      <c r="VXC8" s="232" t="s">
        <v>665</v>
      </c>
      <c r="VXD8" s="232" t="s">
        <v>1440</v>
      </c>
      <c r="VXE8" s="516"/>
      <c r="VXF8" s="516"/>
      <c r="VXG8" s="516"/>
      <c r="VXH8" s="232" t="s">
        <v>665</v>
      </c>
      <c r="VXI8" s="232" t="s">
        <v>1440</v>
      </c>
      <c r="VXJ8" s="516"/>
      <c r="VXK8" s="516"/>
      <c r="VXL8" s="516"/>
      <c r="VXM8" s="232" t="s">
        <v>665</v>
      </c>
      <c r="VXN8" s="232" t="s">
        <v>1440</v>
      </c>
      <c r="VXO8" s="516"/>
      <c r="VXP8" s="516"/>
      <c r="VXQ8" s="516"/>
      <c r="VXR8" s="232" t="s">
        <v>665</v>
      </c>
      <c r="VXS8" s="232" t="s">
        <v>1440</v>
      </c>
      <c r="VXT8" s="516"/>
      <c r="VXU8" s="516"/>
      <c r="VXV8" s="516"/>
      <c r="VXW8" s="232" t="s">
        <v>665</v>
      </c>
      <c r="VXX8" s="232" t="s">
        <v>1440</v>
      </c>
      <c r="VXY8" s="516"/>
      <c r="VXZ8" s="516"/>
      <c r="VYA8" s="516"/>
      <c r="VYB8" s="232" t="s">
        <v>665</v>
      </c>
      <c r="VYC8" s="232" t="s">
        <v>1440</v>
      </c>
      <c r="VYD8" s="516"/>
      <c r="VYE8" s="516"/>
      <c r="VYF8" s="516"/>
      <c r="VYG8" s="232" t="s">
        <v>665</v>
      </c>
      <c r="VYH8" s="232" t="s">
        <v>1440</v>
      </c>
      <c r="VYI8" s="516"/>
      <c r="VYJ8" s="516"/>
      <c r="VYK8" s="516"/>
      <c r="VYL8" s="232" t="s">
        <v>665</v>
      </c>
      <c r="VYM8" s="232" t="s">
        <v>1440</v>
      </c>
      <c r="VYN8" s="516"/>
      <c r="VYO8" s="516"/>
      <c r="VYP8" s="516"/>
      <c r="VYQ8" s="232" t="s">
        <v>665</v>
      </c>
      <c r="VYR8" s="232" t="s">
        <v>1440</v>
      </c>
      <c r="VYS8" s="516"/>
      <c r="VYT8" s="516"/>
      <c r="VYU8" s="516"/>
      <c r="VYV8" s="232" t="s">
        <v>665</v>
      </c>
      <c r="VYW8" s="232" t="s">
        <v>1440</v>
      </c>
      <c r="VYX8" s="516"/>
      <c r="VYY8" s="516"/>
      <c r="VYZ8" s="516"/>
      <c r="VZA8" s="232" t="s">
        <v>665</v>
      </c>
      <c r="VZB8" s="232" t="s">
        <v>1440</v>
      </c>
      <c r="VZC8" s="516"/>
      <c r="VZD8" s="516"/>
      <c r="VZE8" s="516"/>
      <c r="VZF8" s="232" t="s">
        <v>665</v>
      </c>
      <c r="VZG8" s="232" t="s">
        <v>1440</v>
      </c>
      <c r="VZH8" s="516"/>
      <c r="VZI8" s="516"/>
      <c r="VZJ8" s="516"/>
      <c r="VZK8" s="232" t="s">
        <v>665</v>
      </c>
      <c r="VZL8" s="232" t="s">
        <v>1440</v>
      </c>
      <c r="VZM8" s="516"/>
      <c r="VZN8" s="516"/>
      <c r="VZO8" s="516"/>
      <c r="VZP8" s="232" t="s">
        <v>665</v>
      </c>
      <c r="VZQ8" s="232" t="s">
        <v>1440</v>
      </c>
      <c r="VZR8" s="516"/>
      <c r="VZS8" s="516"/>
      <c r="VZT8" s="516"/>
      <c r="VZU8" s="232" t="s">
        <v>665</v>
      </c>
      <c r="VZV8" s="232" t="s">
        <v>1440</v>
      </c>
      <c r="VZW8" s="516"/>
      <c r="VZX8" s="516"/>
      <c r="VZY8" s="516"/>
      <c r="VZZ8" s="232" t="s">
        <v>665</v>
      </c>
      <c r="WAA8" s="232" t="s">
        <v>1440</v>
      </c>
      <c r="WAB8" s="516"/>
      <c r="WAC8" s="516"/>
      <c r="WAD8" s="516"/>
      <c r="WAE8" s="232" t="s">
        <v>665</v>
      </c>
      <c r="WAF8" s="232" t="s">
        <v>1440</v>
      </c>
      <c r="WAG8" s="516"/>
      <c r="WAH8" s="516"/>
      <c r="WAI8" s="516"/>
      <c r="WAJ8" s="232" t="s">
        <v>665</v>
      </c>
      <c r="WAK8" s="232" t="s">
        <v>1440</v>
      </c>
      <c r="WAL8" s="516"/>
      <c r="WAM8" s="516"/>
      <c r="WAN8" s="516"/>
      <c r="WAO8" s="232" t="s">
        <v>665</v>
      </c>
      <c r="WAP8" s="232" t="s">
        <v>1440</v>
      </c>
      <c r="WAQ8" s="516"/>
      <c r="WAR8" s="516"/>
      <c r="WAS8" s="516"/>
      <c r="WAT8" s="232" t="s">
        <v>665</v>
      </c>
      <c r="WAU8" s="232" t="s">
        <v>1440</v>
      </c>
      <c r="WAV8" s="516"/>
      <c r="WAW8" s="516"/>
      <c r="WAX8" s="516"/>
      <c r="WAY8" s="232" t="s">
        <v>665</v>
      </c>
      <c r="WAZ8" s="232" t="s">
        <v>1440</v>
      </c>
      <c r="WBA8" s="516"/>
      <c r="WBB8" s="516"/>
      <c r="WBC8" s="516"/>
      <c r="WBD8" s="232" t="s">
        <v>665</v>
      </c>
      <c r="WBE8" s="232" t="s">
        <v>1440</v>
      </c>
      <c r="WBF8" s="516"/>
      <c r="WBG8" s="516"/>
      <c r="WBH8" s="516"/>
      <c r="WBI8" s="232" t="s">
        <v>665</v>
      </c>
      <c r="WBJ8" s="232" t="s">
        <v>1440</v>
      </c>
      <c r="WBK8" s="516"/>
      <c r="WBL8" s="516"/>
      <c r="WBM8" s="516"/>
      <c r="WBN8" s="232" t="s">
        <v>665</v>
      </c>
      <c r="WBO8" s="232" t="s">
        <v>1440</v>
      </c>
      <c r="WBP8" s="516"/>
      <c r="WBQ8" s="516"/>
      <c r="WBR8" s="516"/>
      <c r="WBS8" s="232" t="s">
        <v>665</v>
      </c>
      <c r="WBT8" s="232" t="s">
        <v>1440</v>
      </c>
      <c r="WBU8" s="516"/>
      <c r="WBV8" s="516"/>
      <c r="WBW8" s="516"/>
      <c r="WBX8" s="232" t="s">
        <v>665</v>
      </c>
      <c r="WBY8" s="232" t="s">
        <v>1440</v>
      </c>
      <c r="WBZ8" s="516"/>
      <c r="WCA8" s="516"/>
      <c r="WCB8" s="516"/>
      <c r="WCC8" s="232" t="s">
        <v>665</v>
      </c>
      <c r="WCD8" s="232" t="s">
        <v>1440</v>
      </c>
      <c r="WCE8" s="516"/>
      <c r="WCF8" s="516"/>
      <c r="WCG8" s="516"/>
      <c r="WCH8" s="232" t="s">
        <v>665</v>
      </c>
      <c r="WCI8" s="232" t="s">
        <v>1440</v>
      </c>
      <c r="WCJ8" s="516"/>
      <c r="WCK8" s="516"/>
      <c r="WCL8" s="516"/>
      <c r="WCM8" s="232" t="s">
        <v>665</v>
      </c>
      <c r="WCN8" s="232" t="s">
        <v>1440</v>
      </c>
      <c r="WCO8" s="516"/>
      <c r="WCP8" s="516"/>
      <c r="WCQ8" s="516"/>
      <c r="WCR8" s="232" t="s">
        <v>665</v>
      </c>
      <c r="WCS8" s="232" t="s">
        <v>1440</v>
      </c>
      <c r="WCT8" s="516"/>
      <c r="WCU8" s="516"/>
      <c r="WCV8" s="516"/>
      <c r="WCW8" s="232" t="s">
        <v>665</v>
      </c>
      <c r="WCX8" s="232" t="s">
        <v>1440</v>
      </c>
      <c r="WCY8" s="516"/>
      <c r="WCZ8" s="516"/>
      <c r="WDA8" s="516"/>
      <c r="WDB8" s="232" t="s">
        <v>665</v>
      </c>
      <c r="WDC8" s="232" t="s">
        <v>1440</v>
      </c>
      <c r="WDD8" s="516"/>
      <c r="WDE8" s="516"/>
      <c r="WDF8" s="516"/>
      <c r="WDG8" s="232" t="s">
        <v>665</v>
      </c>
      <c r="WDH8" s="232" t="s">
        <v>1440</v>
      </c>
      <c r="WDI8" s="516"/>
      <c r="WDJ8" s="516"/>
      <c r="WDK8" s="516"/>
      <c r="WDL8" s="232" t="s">
        <v>665</v>
      </c>
      <c r="WDM8" s="232" t="s">
        <v>1440</v>
      </c>
      <c r="WDN8" s="516"/>
      <c r="WDO8" s="516"/>
      <c r="WDP8" s="516"/>
      <c r="WDQ8" s="232" t="s">
        <v>665</v>
      </c>
      <c r="WDR8" s="232" t="s">
        <v>1440</v>
      </c>
      <c r="WDS8" s="516"/>
      <c r="WDT8" s="516"/>
      <c r="WDU8" s="516"/>
      <c r="WDV8" s="232" t="s">
        <v>665</v>
      </c>
      <c r="WDW8" s="232" t="s">
        <v>1440</v>
      </c>
      <c r="WDX8" s="516"/>
      <c r="WDY8" s="516"/>
      <c r="WDZ8" s="516"/>
      <c r="WEA8" s="232" t="s">
        <v>665</v>
      </c>
      <c r="WEB8" s="232" t="s">
        <v>1440</v>
      </c>
      <c r="WEC8" s="516"/>
      <c r="WED8" s="516"/>
      <c r="WEE8" s="516"/>
      <c r="WEF8" s="232" t="s">
        <v>665</v>
      </c>
      <c r="WEG8" s="232" t="s">
        <v>1440</v>
      </c>
      <c r="WEH8" s="516"/>
      <c r="WEI8" s="516"/>
      <c r="WEJ8" s="516"/>
      <c r="WEK8" s="232" t="s">
        <v>665</v>
      </c>
      <c r="WEL8" s="232" t="s">
        <v>1440</v>
      </c>
      <c r="WEM8" s="516"/>
      <c r="WEN8" s="516"/>
      <c r="WEO8" s="516"/>
      <c r="WEP8" s="232" t="s">
        <v>665</v>
      </c>
      <c r="WEQ8" s="232" t="s">
        <v>1440</v>
      </c>
      <c r="WER8" s="516"/>
      <c r="WES8" s="516"/>
      <c r="WET8" s="516"/>
      <c r="WEU8" s="232" t="s">
        <v>665</v>
      </c>
      <c r="WEV8" s="232" t="s">
        <v>1440</v>
      </c>
      <c r="WEW8" s="516"/>
      <c r="WEX8" s="516"/>
      <c r="WEY8" s="516"/>
      <c r="WEZ8" s="232" t="s">
        <v>665</v>
      </c>
      <c r="WFA8" s="232" t="s">
        <v>1440</v>
      </c>
      <c r="WFB8" s="516"/>
      <c r="WFC8" s="516"/>
      <c r="WFD8" s="516"/>
      <c r="WFE8" s="232" t="s">
        <v>665</v>
      </c>
      <c r="WFF8" s="232" t="s">
        <v>1440</v>
      </c>
      <c r="WFG8" s="516"/>
      <c r="WFH8" s="516"/>
      <c r="WFI8" s="516"/>
      <c r="WFJ8" s="232" t="s">
        <v>665</v>
      </c>
      <c r="WFK8" s="232" t="s">
        <v>1440</v>
      </c>
      <c r="WFL8" s="516"/>
      <c r="WFM8" s="516"/>
      <c r="WFN8" s="516"/>
      <c r="WFO8" s="232" t="s">
        <v>665</v>
      </c>
      <c r="WFP8" s="232" t="s">
        <v>1440</v>
      </c>
      <c r="WFQ8" s="516"/>
      <c r="WFR8" s="516"/>
      <c r="WFS8" s="516"/>
      <c r="WFT8" s="232" t="s">
        <v>665</v>
      </c>
      <c r="WFU8" s="232" t="s">
        <v>1440</v>
      </c>
      <c r="WFV8" s="516"/>
      <c r="WFW8" s="516"/>
      <c r="WFX8" s="516"/>
      <c r="WFY8" s="232" t="s">
        <v>665</v>
      </c>
      <c r="WFZ8" s="232" t="s">
        <v>1440</v>
      </c>
      <c r="WGA8" s="516"/>
      <c r="WGB8" s="516"/>
      <c r="WGC8" s="516"/>
      <c r="WGD8" s="232" t="s">
        <v>665</v>
      </c>
      <c r="WGE8" s="232" t="s">
        <v>1440</v>
      </c>
      <c r="WGF8" s="516"/>
      <c r="WGG8" s="516"/>
      <c r="WGH8" s="516"/>
      <c r="WGI8" s="232" t="s">
        <v>665</v>
      </c>
      <c r="WGJ8" s="232" t="s">
        <v>1440</v>
      </c>
      <c r="WGK8" s="516"/>
      <c r="WGL8" s="516"/>
      <c r="WGM8" s="516"/>
      <c r="WGN8" s="232" t="s">
        <v>665</v>
      </c>
      <c r="WGO8" s="232" t="s">
        <v>1440</v>
      </c>
      <c r="WGP8" s="516"/>
      <c r="WGQ8" s="516"/>
      <c r="WGR8" s="516"/>
      <c r="WGS8" s="232" t="s">
        <v>665</v>
      </c>
      <c r="WGT8" s="232" t="s">
        <v>1440</v>
      </c>
      <c r="WGU8" s="516"/>
      <c r="WGV8" s="516"/>
      <c r="WGW8" s="516"/>
      <c r="WGX8" s="232" t="s">
        <v>665</v>
      </c>
      <c r="WGY8" s="232" t="s">
        <v>1440</v>
      </c>
      <c r="WGZ8" s="516"/>
      <c r="WHA8" s="516"/>
      <c r="WHB8" s="516"/>
      <c r="WHC8" s="232" t="s">
        <v>665</v>
      </c>
      <c r="WHD8" s="232" t="s">
        <v>1440</v>
      </c>
      <c r="WHE8" s="516"/>
      <c r="WHF8" s="516"/>
      <c r="WHG8" s="516"/>
      <c r="WHH8" s="232" t="s">
        <v>665</v>
      </c>
      <c r="WHI8" s="232" t="s">
        <v>1440</v>
      </c>
      <c r="WHJ8" s="516"/>
      <c r="WHK8" s="516"/>
      <c r="WHL8" s="516"/>
      <c r="WHM8" s="232" t="s">
        <v>665</v>
      </c>
      <c r="WHN8" s="232" t="s">
        <v>1440</v>
      </c>
      <c r="WHO8" s="516"/>
      <c r="WHP8" s="516"/>
      <c r="WHQ8" s="516"/>
      <c r="WHR8" s="232" t="s">
        <v>665</v>
      </c>
      <c r="WHS8" s="232" t="s">
        <v>1440</v>
      </c>
      <c r="WHT8" s="516"/>
      <c r="WHU8" s="516"/>
      <c r="WHV8" s="516"/>
      <c r="WHW8" s="232" t="s">
        <v>665</v>
      </c>
      <c r="WHX8" s="232" t="s">
        <v>1440</v>
      </c>
      <c r="WHY8" s="516"/>
      <c r="WHZ8" s="516"/>
      <c r="WIA8" s="516"/>
      <c r="WIB8" s="232" t="s">
        <v>665</v>
      </c>
      <c r="WIC8" s="232" t="s">
        <v>1440</v>
      </c>
      <c r="WID8" s="516"/>
      <c r="WIE8" s="516"/>
      <c r="WIF8" s="516"/>
      <c r="WIG8" s="232" t="s">
        <v>665</v>
      </c>
      <c r="WIH8" s="232" t="s">
        <v>1440</v>
      </c>
      <c r="WII8" s="516"/>
      <c r="WIJ8" s="516"/>
      <c r="WIK8" s="516"/>
      <c r="WIL8" s="232" t="s">
        <v>665</v>
      </c>
      <c r="WIM8" s="232" t="s">
        <v>1440</v>
      </c>
      <c r="WIN8" s="516"/>
      <c r="WIO8" s="516"/>
      <c r="WIP8" s="516"/>
      <c r="WIQ8" s="232" t="s">
        <v>665</v>
      </c>
      <c r="WIR8" s="232" t="s">
        <v>1440</v>
      </c>
      <c r="WIS8" s="516"/>
      <c r="WIT8" s="516"/>
      <c r="WIU8" s="516"/>
      <c r="WIV8" s="232" t="s">
        <v>665</v>
      </c>
      <c r="WIW8" s="232" t="s">
        <v>1440</v>
      </c>
      <c r="WIX8" s="516"/>
      <c r="WIY8" s="516"/>
      <c r="WIZ8" s="516"/>
      <c r="WJA8" s="232" t="s">
        <v>665</v>
      </c>
      <c r="WJB8" s="232" t="s">
        <v>1440</v>
      </c>
      <c r="WJC8" s="516"/>
      <c r="WJD8" s="516"/>
      <c r="WJE8" s="516"/>
      <c r="WJF8" s="232" t="s">
        <v>665</v>
      </c>
      <c r="WJG8" s="232" t="s">
        <v>1440</v>
      </c>
      <c r="WJH8" s="516"/>
      <c r="WJI8" s="516"/>
      <c r="WJJ8" s="516"/>
      <c r="WJK8" s="232" t="s">
        <v>665</v>
      </c>
      <c r="WJL8" s="232" t="s">
        <v>1440</v>
      </c>
      <c r="WJM8" s="516"/>
      <c r="WJN8" s="516"/>
      <c r="WJO8" s="516"/>
      <c r="WJP8" s="232" t="s">
        <v>665</v>
      </c>
      <c r="WJQ8" s="232" t="s">
        <v>1440</v>
      </c>
      <c r="WJR8" s="516"/>
      <c r="WJS8" s="516"/>
      <c r="WJT8" s="516"/>
      <c r="WJU8" s="232" t="s">
        <v>665</v>
      </c>
      <c r="WJV8" s="232" t="s">
        <v>1440</v>
      </c>
      <c r="WJW8" s="516"/>
      <c r="WJX8" s="516"/>
      <c r="WJY8" s="516"/>
      <c r="WJZ8" s="232" t="s">
        <v>665</v>
      </c>
      <c r="WKA8" s="232" t="s">
        <v>1440</v>
      </c>
      <c r="WKB8" s="516"/>
      <c r="WKC8" s="516"/>
      <c r="WKD8" s="516"/>
      <c r="WKE8" s="232" t="s">
        <v>665</v>
      </c>
      <c r="WKF8" s="232" t="s">
        <v>1440</v>
      </c>
      <c r="WKG8" s="516"/>
      <c r="WKH8" s="516"/>
      <c r="WKI8" s="516"/>
      <c r="WKJ8" s="232" t="s">
        <v>665</v>
      </c>
      <c r="WKK8" s="232" t="s">
        <v>1440</v>
      </c>
      <c r="WKL8" s="516"/>
      <c r="WKM8" s="516"/>
      <c r="WKN8" s="516"/>
      <c r="WKO8" s="232" t="s">
        <v>665</v>
      </c>
      <c r="WKP8" s="232" t="s">
        <v>1440</v>
      </c>
      <c r="WKQ8" s="516"/>
      <c r="WKR8" s="516"/>
      <c r="WKS8" s="516"/>
      <c r="WKT8" s="232" t="s">
        <v>665</v>
      </c>
      <c r="WKU8" s="232" t="s">
        <v>1440</v>
      </c>
      <c r="WKV8" s="516"/>
      <c r="WKW8" s="516"/>
      <c r="WKX8" s="516"/>
      <c r="WKY8" s="232" t="s">
        <v>665</v>
      </c>
      <c r="WKZ8" s="232" t="s">
        <v>1440</v>
      </c>
      <c r="WLA8" s="516"/>
      <c r="WLB8" s="516"/>
      <c r="WLC8" s="516"/>
      <c r="WLD8" s="232" t="s">
        <v>665</v>
      </c>
      <c r="WLE8" s="232" t="s">
        <v>1440</v>
      </c>
      <c r="WLF8" s="516"/>
      <c r="WLG8" s="516"/>
      <c r="WLH8" s="516"/>
      <c r="WLI8" s="232" t="s">
        <v>665</v>
      </c>
      <c r="WLJ8" s="232" t="s">
        <v>1440</v>
      </c>
      <c r="WLK8" s="516"/>
      <c r="WLL8" s="516"/>
      <c r="WLM8" s="516"/>
      <c r="WLN8" s="232" t="s">
        <v>665</v>
      </c>
      <c r="WLO8" s="232" t="s">
        <v>1440</v>
      </c>
      <c r="WLP8" s="516"/>
      <c r="WLQ8" s="516"/>
      <c r="WLR8" s="516"/>
      <c r="WLS8" s="232" t="s">
        <v>665</v>
      </c>
      <c r="WLT8" s="232" t="s">
        <v>1440</v>
      </c>
      <c r="WLU8" s="516"/>
      <c r="WLV8" s="516"/>
      <c r="WLW8" s="516"/>
      <c r="WLX8" s="232" t="s">
        <v>665</v>
      </c>
      <c r="WLY8" s="232" t="s">
        <v>1440</v>
      </c>
      <c r="WLZ8" s="516"/>
      <c r="WMA8" s="516"/>
      <c r="WMB8" s="516"/>
      <c r="WMC8" s="232" t="s">
        <v>665</v>
      </c>
      <c r="WMD8" s="232" t="s">
        <v>1440</v>
      </c>
      <c r="WME8" s="516"/>
      <c r="WMF8" s="516"/>
      <c r="WMG8" s="516"/>
      <c r="WMH8" s="232" t="s">
        <v>665</v>
      </c>
      <c r="WMI8" s="232" t="s">
        <v>1440</v>
      </c>
      <c r="WMJ8" s="516"/>
      <c r="WMK8" s="516"/>
      <c r="WML8" s="516"/>
      <c r="WMM8" s="232" t="s">
        <v>665</v>
      </c>
      <c r="WMN8" s="232" t="s">
        <v>1440</v>
      </c>
      <c r="WMO8" s="516"/>
      <c r="WMP8" s="516"/>
      <c r="WMQ8" s="516"/>
      <c r="WMR8" s="232" t="s">
        <v>665</v>
      </c>
      <c r="WMS8" s="232" t="s">
        <v>1440</v>
      </c>
      <c r="WMT8" s="516"/>
      <c r="WMU8" s="516"/>
      <c r="WMV8" s="516"/>
      <c r="WMW8" s="232" t="s">
        <v>665</v>
      </c>
      <c r="WMX8" s="232" t="s">
        <v>1440</v>
      </c>
      <c r="WMY8" s="516"/>
      <c r="WMZ8" s="516"/>
      <c r="WNA8" s="516"/>
      <c r="WNB8" s="232" t="s">
        <v>665</v>
      </c>
      <c r="WNC8" s="232" t="s">
        <v>1440</v>
      </c>
      <c r="WND8" s="516"/>
      <c r="WNE8" s="516"/>
      <c r="WNF8" s="516"/>
      <c r="WNG8" s="232" t="s">
        <v>665</v>
      </c>
      <c r="WNH8" s="232" t="s">
        <v>1440</v>
      </c>
      <c r="WNI8" s="516"/>
      <c r="WNJ8" s="516"/>
      <c r="WNK8" s="516"/>
      <c r="WNL8" s="232" t="s">
        <v>665</v>
      </c>
      <c r="WNM8" s="232" t="s">
        <v>1440</v>
      </c>
      <c r="WNN8" s="516"/>
      <c r="WNO8" s="516"/>
      <c r="WNP8" s="516"/>
      <c r="WNQ8" s="232" t="s">
        <v>665</v>
      </c>
      <c r="WNR8" s="232" t="s">
        <v>1440</v>
      </c>
      <c r="WNS8" s="516"/>
      <c r="WNT8" s="516"/>
      <c r="WNU8" s="516"/>
      <c r="WNV8" s="232" t="s">
        <v>665</v>
      </c>
      <c r="WNW8" s="232" t="s">
        <v>1440</v>
      </c>
      <c r="WNX8" s="516"/>
      <c r="WNY8" s="516"/>
      <c r="WNZ8" s="516"/>
      <c r="WOA8" s="232" t="s">
        <v>665</v>
      </c>
      <c r="WOB8" s="232" t="s">
        <v>1440</v>
      </c>
      <c r="WOC8" s="516"/>
      <c r="WOD8" s="516"/>
      <c r="WOE8" s="516"/>
      <c r="WOF8" s="232" t="s">
        <v>665</v>
      </c>
      <c r="WOG8" s="232" t="s">
        <v>1440</v>
      </c>
      <c r="WOH8" s="516"/>
      <c r="WOI8" s="516"/>
      <c r="WOJ8" s="516"/>
      <c r="WOK8" s="232" t="s">
        <v>665</v>
      </c>
      <c r="WOL8" s="232" t="s">
        <v>1440</v>
      </c>
      <c r="WOM8" s="516"/>
      <c r="WON8" s="516"/>
      <c r="WOO8" s="516"/>
      <c r="WOP8" s="232" t="s">
        <v>665</v>
      </c>
      <c r="WOQ8" s="232" t="s">
        <v>1440</v>
      </c>
      <c r="WOR8" s="516"/>
      <c r="WOS8" s="516"/>
      <c r="WOT8" s="516"/>
      <c r="WOU8" s="232" t="s">
        <v>665</v>
      </c>
      <c r="WOV8" s="232" t="s">
        <v>1440</v>
      </c>
      <c r="WOW8" s="516"/>
      <c r="WOX8" s="516"/>
      <c r="WOY8" s="516"/>
      <c r="WOZ8" s="232" t="s">
        <v>665</v>
      </c>
      <c r="WPA8" s="232" t="s">
        <v>1440</v>
      </c>
      <c r="WPB8" s="516"/>
      <c r="WPC8" s="516"/>
      <c r="WPD8" s="516"/>
      <c r="WPE8" s="232" t="s">
        <v>665</v>
      </c>
      <c r="WPF8" s="232" t="s">
        <v>1440</v>
      </c>
      <c r="WPG8" s="516"/>
      <c r="WPH8" s="516"/>
      <c r="WPI8" s="516"/>
      <c r="WPJ8" s="232" t="s">
        <v>665</v>
      </c>
      <c r="WPK8" s="232" t="s">
        <v>1440</v>
      </c>
      <c r="WPL8" s="516"/>
      <c r="WPM8" s="516"/>
      <c r="WPN8" s="516"/>
      <c r="WPO8" s="232" t="s">
        <v>665</v>
      </c>
      <c r="WPP8" s="232" t="s">
        <v>1440</v>
      </c>
      <c r="WPQ8" s="516"/>
      <c r="WPR8" s="516"/>
      <c r="WPS8" s="516"/>
      <c r="WPT8" s="232" t="s">
        <v>665</v>
      </c>
      <c r="WPU8" s="232" t="s">
        <v>1440</v>
      </c>
      <c r="WPV8" s="516"/>
      <c r="WPW8" s="516"/>
      <c r="WPX8" s="516"/>
      <c r="WPY8" s="232" t="s">
        <v>665</v>
      </c>
      <c r="WPZ8" s="232" t="s">
        <v>1440</v>
      </c>
      <c r="WQA8" s="516"/>
      <c r="WQB8" s="516"/>
      <c r="WQC8" s="516"/>
      <c r="WQD8" s="232" t="s">
        <v>665</v>
      </c>
      <c r="WQE8" s="232" t="s">
        <v>1440</v>
      </c>
      <c r="WQF8" s="516"/>
      <c r="WQG8" s="516"/>
      <c r="WQH8" s="516"/>
      <c r="WQI8" s="232" t="s">
        <v>665</v>
      </c>
      <c r="WQJ8" s="232" t="s">
        <v>1440</v>
      </c>
      <c r="WQK8" s="516"/>
      <c r="WQL8" s="516"/>
      <c r="WQM8" s="516"/>
      <c r="WQN8" s="232" t="s">
        <v>665</v>
      </c>
      <c r="WQO8" s="232" t="s">
        <v>1440</v>
      </c>
      <c r="WQP8" s="516"/>
      <c r="WQQ8" s="516"/>
      <c r="WQR8" s="516"/>
      <c r="WQS8" s="232" t="s">
        <v>665</v>
      </c>
      <c r="WQT8" s="232" t="s">
        <v>1440</v>
      </c>
      <c r="WQU8" s="516"/>
      <c r="WQV8" s="516"/>
      <c r="WQW8" s="516"/>
      <c r="WQX8" s="232" t="s">
        <v>665</v>
      </c>
      <c r="WQY8" s="232" t="s">
        <v>1440</v>
      </c>
      <c r="WQZ8" s="516"/>
      <c r="WRA8" s="516"/>
      <c r="WRB8" s="516"/>
      <c r="WRC8" s="232" t="s">
        <v>665</v>
      </c>
      <c r="WRD8" s="232" t="s">
        <v>1440</v>
      </c>
      <c r="WRE8" s="516"/>
      <c r="WRF8" s="516"/>
      <c r="WRG8" s="516"/>
      <c r="WRH8" s="232" t="s">
        <v>665</v>
      </c>
      <c r="WRI8" s="232" t="s">
        <v>1440</v>
      </c>
      <c r="WRJ8" s="516"/>
      <c r="WRK8" s="516"/>
      <c r="WRL8" s="516"/>
      <c r="WRM8" s="232" t="s">
        <v>665</v>
      </c>
      <c r="WRN8" s="232" t="s">
        <v>1440</v>
      </c>
      <c r="WRO8" s="516"/>
      <c r="WRP8" s="516"/>
      <c r="WRQ8" s="516"/>
      <c r="WRR8" s="232" t="s">
        <v>665</v>
      </c>
      <c r="WRS8" s="232" t="s">
        <v>1440</v>
      </c>
      <c r="WRT8" s="516"/>
      <c r="WRU8" s="516"/>
      <c r="WRV8" s="516"/>
      <c r="WRW8" s="232" t="s">
        <v>665</v>
      </c>
      <c r="WRX8" s="232" t="s">
        <v>1440</v>
      </c>
      <c r="WRY8" s="516"/>
      <c r="WRZ8" s="516"/>
      <c r="WSA8" s="516"/>
      <c r="WSB8" s="232" t="s">
        <v>665</v>
      </c>
      <c r="WSC8" s="232" t="s">
        <v>1440</v>
      </c>
      <c r="WSD8" s="516"/>
      <c r="WSE8" s="516"/>
      <c r="WSF8" s="516"/>
      <c r="WSG8" s="232" t="s">
        <v>665</v>
      </c>
      <c r="WSH8" s="232" t="s">
        <v>1440</v>
      </c>
      <c r="WSI8" s="516"/>
      <c r="WSJ8" s="516"/>
      <c r="WSK8" s="516"/>
      <c r="WSL8" s="232" t="s">
        <v>665</v>
      </c>
      <c r="WSM8" s="232" t="s">
        <v>1440</v>
      </c>
      <c r="WSN8" s="516"/>
      <c r="WSO8" s="516"/>
      <c r="WSP8" s="516"/>
      <c r="WSQ8" s="232" t="s">
        <v>665</v>
      </c>
      <c r="WSR8" s="232" t="s">
        <v>1440</v>
      </c>
      <c r="WSS8" s="516"/>
      <c r="WST8" s="516"/>
      <c r="WSU8" s="516"/>
      <c r="WSV8" s="232" t="s">
        <v>665</v>
      </c>
      <c r="WSW8" s="232" t="s">
        <v>1440</v>
      </c>
      <c r="WSX8" s="516"/>
      <c r="WSY8" s="516"/>
      <c r="WSZ8" s="516"/>
      <c r="WTA8" s="232" t="s">
        <v>665</v>
      </c>
      <c r="WTB8" s="232" t="s">
        <v>1440</v>
      </c>
      <c r="WTC8" s="516"/>
      <c r="WTD8" s="516"/>
      <c r="WTE8" s="516"/>
      <c r="WTF8" s="232" t="s">
        <v>665</v>
      </c>
      <c r="WTG8" s="232" t="s">
        <v>1440</v>
      </c>
      <c r="WTH8" s="516"/>
      <c r="WTI8" s="516"/>
      <c r="WTJ8" s="516"/>
      <c r="WTK8" s="232" t="s">
        <v>665</v>
      </c>
      <c r="WTL8" s="232" t="s">
        <v>1440</v>
      </c>
      <c r="WTM8" s="516"/>
      <c r="WTN8" s="516"/>
      <c r="WTO8" s="516"/>
      <c r="WTP8" s="232" t="s">
        <v>665</v>
      </c>
      <c r="WTQ8" s="232" t="s">
        <v>1440</v>
      </c>
      <c r="WTR8" s="516"/>
      <c r="WTS8" s="516"/>
      <c r="WTT8" s="516"/>
      <c r="WTU8" s="232" t="s">
        <v>665</v>
      </c>
      <c r="WTV8" s="232" t="s">
        <v>1440</v>
      </c>
      <c r="WTW8" s="516"/>
      <c r="WTX8" s="516"/>
      <c r="WTY8" s="516"/>
      <c r="WTZ8" s="232" t="s">
        <v>665</v>
      </c>
      <c r="WUA8" s="232" t="s">
        <v>1440</v>
      </c>
      <c r="WUB8" s="516"/>
      <c r="WUC8" s="516"/>
      <c r="WUD8" s="516"/>
      <c r="WUE8" s="232" t="s">
        <v>665</v>
      </c>
      <c r="WUF8" s="232" t="s">
        <v>1440</v>
      </c>
      <c r="WUG8" s="516"/>
      <c r="WUH8" s="516"/>
      <c r="WUI8" s="516"/>
      <c r="WUJ8" s="232" t="s">
        <v>665</v>
      </c>
      <c r="WUK8" s="232" t="s">
        <v>1440</v>
      </c>
      <c r="WUL8" s="516"/>
      <c r="WUM8" s="516"/>
      <c r="WUN8" s="516"/>
      <c r="WUO8" s="232" t="s">
        <v>665</v>
      </c>
      <c r="WUP8" s="232" t="s">
        <v>1440</v>
      </c>
      <c r="WUQ8" s="516"/>
      <c r="WUR8" s="516"/>
      <c r="WUS8" s="516"/>
      <c r="WUT8" s="232" t="s">
        <v>665</v>
      </c>
      <c r="WUU8" s="232" t="s">
        <v>1440</v>
      </c>
      <c r="WUV8" s="516"/>
      <c r="WUW8" s="516"/>
      <c r="WUX8" s="516"/>
      <c r="WUY8" s="232" t="s">
        <v>665</v>
      </c>
      <c r="WUZ8" s="232" t="s">
        <v>1440</v>
      </c>
      <c r="WVA8" s="516"/>
      <c r="WVB8" s="516"/>
      <c r="WVC8" s="516"/>
      <c r="WVD8" s="232" t="s">
        <v>665</v>
      </c>
      <c r="WVE8" s="232" t="s">
        <v>1440</v>
      </c>
      <c r="WVF8" s="516"/>
      <c r="WVG8" s="516"/>
      <c r="WVH8" s="516"/>
      <c r="WVI8" s="232" t="s">
        <v>665</v>
      </c>
      <c r="WVJ8" s="232" t="s">
        <v>1440</v>
      </c>
      <c r="WVK8" s="516"/>
      <c r="WVL8" s="516"/>
      <c r="WVM8" s="516"/>
      <c r="WVN8" s="232" t="s">
        <v>665</v>
      </c>
      <c r="WVO8" s="232" t="s">
        <v>1440</v>
      </c>
      <c r="WVP8" s="516"/>
      <c r="WVQ8" s="516"/>
      <c r="WVR8" s="516"/>
      <c r="WVS8" s="232" t="s">
        <v>665</v>
      </c>
      <c r="WVT8" s="232" t="s">
        <v>1440</v>
      </c>
      <c r="WVU8" s="516"/>
      <c r="WVV8" s="516"/>
      <c r="WVW8" s="516"/>
      <c r="WVX8" s="232" t="s">
        <v>665</v>
      </c>
      <c r="WVY8" s="232" t="s">
        <v>1440</v>
      </c>
      <c r="WVZ8" s="516"/>
      <c r="WWA8" s="516"/>
      <c r="WWB8" s="516"/>
      <c r="WWC8" s="232" t="s">
        <v>665</v>
      </c>
      <c r="WWD8" s="232" t="s">
        <v>1440</v>
      </c>
      <c r="WWE8" s="516"/>
      <c r="WWF8" s="516"/>
      <c r="WWG8" s="516"/>
      <c r="WWH8" s="232" t="s">
        <v>665</v>
      </c>
      <c r="WWI8" s="232" t="s">
        <v>1440</v>
      </c>
      <c r="WWJ8" s="516"/>
      <c r="WWK8" s="516"/>
      <c r="WWL8" s="516"/>
      <c r="WWM8" s="232" t="s">
        <v>665</v>
      </c>
      <c r="WWN8" s="232" t="s">
        <v>1440</v>
      </c>
      <c r="WWO8" s="516"/>
      <c r="WWP8" s="516"/>
      <c r="WWQ8" s="516"/>
      <c r="WWR8" s="232" t="s">
        <v>665</v>
      </c>
      <c r="WWS8" s="232" t="s">
        <v>1440</v>
      </c>
      <c r="WWT8" s="516"/>
      <c r="WWU8" s="516"/>
      <c r="WWV8" s="516"/>
      <c r="WWW8" s="232" t="s">
        <v>665</v>
      </c>
      <c r="WWX8" s="232" t="s">
        <v>1440</v>
      </c>
      <c r="WWY8" s="516"/>
      <c r="WWZ8" s="516"/>
      <c r="WXA8" s="516"/>
      <c r="WXB8" s="232" t="s">
        <v>665</v>
      </c>
      <c r="WXC8" s="232" t="s">
        <v>1440</v>
      </c>
      <c r="WXD8" s="516"/>
      <c r="WXE8" s="516"/>
      <c r="WXF8" s="516"/>
      <c r="WXG8" s="232" t="s">
        <v>665</v>
      </c>
      <c r="WXH8" s="232" t="s">
        <v>1440</v>
      </c>
      <c r="WXI8" s="516"/>
      <c r="WXJ8" s="516"/>
      <c r="WXK8" s="516"/>
      <c r="WXL8" s="232" t="s">
        <v>665</v>
      </c>
      <c r="WXM8" s="232" t="s">
        <v>1440</v>
      </c>
      <c r="WXN8" s="516"/>
      <c r="WXO8" s="516"/>
      <c r="WXP8" s="516"/>
      <c r="WXQ8" s="232" t="s">
        <v>665</v>
      </c>
      <c r="WXR8" s="232" t="s">
        <v>1440</v>
      </c>
      <c r="WXS8" s="516"/>
      <c r="WXT8" s="516"/>
      <c r="WXU8" s="516"/>
      <c r="WXV8" s="232" t="s">
        <v>665</v>
      </c>
      <c r="WXW8" s="232" t="s">
        <v>1440</v>
      </c>
      <c r="WXX8" s="516"/>
      <c r="WXY8" s="516"/>
      <c r="WXZ8" s="516"/>
      <c r="WYA8" s="232" t="s">
        <v>665</v>
      </c>
      <c r="WYB8" s="232" t="s">
        <v>1440</v>
      </c>
      <c r="WYC8" s="516"/>
      <c r="WYD8" s="516"/>
      <c r="WYE8" s="516"/>
      <c r="WYF8" s="232" t="s">
        <v>665</v>
      </c>
      <c r="WYG8" s="232" t="s">
        <v>1440</v>
      </c>
      <c r="WYH8" s="516"/>
      <c r="WYI8" s="516"/>
      <c r="WYJ8" s="516"/>
      <c r="WYK8" s="232" t="s">
        <v>665</v>
      </c>
      <c r="WYL8" s="232" t="s">
        <v>1440</v>
      </c>
      <c r="WYM8" s="516"/>
      <c r="WYN8" s="516"/>
      <c r="WYO8" s="516"/>
      <c r="WYP8" s="232" t="s">
        <v>665</v>
      </c>
      <c r="WYQ8" s="232" t="s">
        <v>1440</v>
      </c>
      <c r="WYR8" s="516"/>
      <c r="WYS8" s="516"/>
      <c r="WYT8" s="516"/>
      <c r="WYU8" s="232" t="s">
        <v>665</v>
      </c>
      <c r="WYV8" s="232" t="s">
        <v>1440</v>
      </c>
      <c r="WYW8" s="516"/>
      <c r="WYX8" s="516"/>
      <c r="WYY8" s="516"/>
      <c r="WYZ8" s="232" t="s">
        <v>665</v>
      </c>
      <c r="WZA8" s="232" t="s">
        <v>1440</v>
      </c>
      <c r="WZB8" s="516"/>
      <c r="WZC8" s="516"/>
      <c r="WZD8" s="516"/>
      <c r="WZE8" s="232" t="s">
        <v>665</v>
      </c>
      <c r="WZF8" s="232" t="s">
        <v>1440</v>
      </c>
      <c r="WZG8" s="516"/>
      <c r="WZH8" s="516"/>
      <c r="WZI8" s="516"/>
      <c r="WZJ8" s="232" t="s">
        <v>665</v>
      </c>
      <c r="WZK8" s="232" t="s">
        <v>1440</v>
      </c>
      <c r="WZL8" s="516"/>
      <c r="WZM8" s="516"/>
      <c r="WZN8" s="516"/>
      <c r="WZO8" s="232" t="s">
        <v>665</v>
      </c>
      <c r="WZP8" s="232" t="s">
        <v>1440</v>
      </c>
      <c r="WZQ8" s="516"/>
      <c r="WZR8" s="516"/>
      <c r="WZS8" s="516"/>
      <c r="WZT8" s="232" t="s">
        <v>665</v>
      </c>
      <c r="WZU8" s="232" t="s">
        <v>1440</v>
      </c>
      <c r="WZV8" s="516"/>
      <c r="WZW8" s="516"/>
      <c r="WZX8" s="516"/>
      <c r="WZY8" s="232" t="s">
        <v>665</v>
      </c>
      <c r="WZZ8" s="232" t="s">
        <v>1440</v>
      </c>
      <c r="XAA8" s="516"/>
      <c r="XAB8" s="516"/>
      <c r="XAC8" s="516"/>
      <c r="XAD8" s="232" t="s">
        <v>665</v>
      </c>
      <c r="XAE8" s="232" t="s">
        <v>1440</v>
      </c>
      <c r="XAF8" s="516"/>
      <c r="XAG8" s="516"/>
      <c r="XAH8" s="516"/>
      <c r="XAI8" s="232" t="s">
        <v>665</v>
      </c>
      <c r="XAJ8" s="232" t="s">
        <v>1440</v>
      </c>
      <c r="XAK8" s="516"/>
      <c r="XAL8" s="516"/>
      <c r="XAM8" s="516"/>
      <c r="XAN8" s="232" t="s">
        <v>665</v>
      </c>
      <c r="XAO8" s="232" t="s">
        <v>1440</v>
      </c>
      <c r="XAP8" s="516"/>
      <c r="XAQ8" s="516"/>
      <c r="XAR8" s="516"/>
      <c r="XAS8" s="232" t="s">
        <v>665</v>
      </c>
      <c r="XAT8" s="232" t="s">
        <v>1440</v>
      </c>
      <c r="XAU8" s="516"/>
      <c r="XAV8" s="516"/>
      <c r="XAW8" s="516"/>
      <c r="XAX8" s="232" t="s">
        <v>665</v>
      </c>
      <c r="XAY8" s="232" t="s">
        <v>1440</v>
      </c>
      <c r="XAZ8" s="516"/>
      <c r="XBA8" s="516"/>
      <c r="XBB8" s="516"/>
      <c r="XBC8" s="232" t="s">
        <v>665</v>
      </c>
      <c r="XBD8" s="232" t="s">
        <v>1440</v>
      </c>
      <c r="XBE8" s="516"/>
      <c r="XBF8" s="516"/>
      <c r="XBG8" s="516"/>
      <c r="XBH8" s="232" t="s">
        <v>665</v>
      </c>
      <c r="XBI8" s="232" t="s">
        <v>1440</v>
      </c>
      <c r="XBJ8" s="516"/>
      <c r="XBK8" s="516"/>
      <c r="XBL8" s="516"/>
      <c r="XBM8" s="232" t="s">
        <v>665</v>
      </c>
      <c r="XBN8" s="232" t="s">
        <v>1440</v>
      </c>
      <c r="XBO8" s="516"/>
      <c r="XBP8" s="516"/>
      <c r="XBQ8" s="516"/>
      <c r="XBR8" s="232" t="s">
        <v>665</v>
      </c>
      <c r="XBS8" s="232" t="s">
        <v>1440</v>
      </c>
      <c r="XBT8" s="516"/>
      <c r="XBU8" s="516"/>
      <c r="XBV8" s="516"/>
      <c r="XBW8" s="232" t="s">
        <v>665</v>
      </c>
      <c r="XBX8" s="232" t="s">
        <v>1440</v>
      </c>
      <c r="XBY8" s="516"/>
      <c r="XBZ8" s="516"/>
      <c r="XCA8" s="516"/>
      <c r="XCB8" s="232" t="s">
        <v>665</v>
      </c>
      <c r="XCC8" s="232" t="s">
        <v>1440</v>
      </c>
      <c r="XCD8" s="516"/>
      <c r="XCE8" s="516"/>
      <c r="XCF8" s="516"/>
      <c r="XCG8" s="232" t="s">
        <v>665</v>
      </c>
      <c r="XCH8" s="232" t="s">
        <v>1440</v>
      </c>
      <c r="XCI8" s="516"/>
      <c r="XCJ8" s="516"/>
      <c r="XCK8" s="516"/>
      <c r="XCL8" s="232" t="s">
        <v>665</v>
      </c>
      <c r="XCM8" s="232" t="s">
        <v>1440</v>
      </c>
      <c r="XCN8" s="516"/>
      <c r="XCO8" s="516"/>
      <c r="XCP8" s="516"/>
      <c r="XCQ8" s="232" t="s">
        <v>665</v>
      </c>
      <c r="XCR8" s="232" t="s">
        <v>1440</v>
      </c>
      <c r="XCS8" s="516"/>
      <c r="XCT8" s="516"/>
      <c r="XCU8" s="516"/>
      <c r="XCV8" s="232" t="s">
        <v>665</v>
      </c>
      <c r="XCW8" s="232" t="s">
        <v>1440</v>
      </c>
      <c r="XCX8" s="516"/>
      <c r="XCY8" s="516"/>
      <c r="XCZ8" s="516"/>
      <c r="XDA8" s="232" t="s">
        <v>665</v>
      </c>
      <c r="XDB8" s="232" t="s">
        <v>1440</v>
      </c>
      <c r="XDC8" s="516"/>
      <c r="XDD8" s="516"/>
      <c r="XDE8" s="516"/>
      <c r="XDF8" s="232" t="s">
        <v>665</v>
      </c>
      <c r="XDG8" s="232" t="s">
        <v>1440</v>
      </c>
      <c r="XDH8" s="516"/>
      <c r="XDI8" s="516"/>
      <c r="XDJ8" s="516"/>
      <c r="XDK8" s="232" t="s">
        <v>665</v>
      </c>
      <c r="XDL8" s="232" t="s">
        <v>1440</v>
      </c>
      <c r="XDM8" s="516"/>
      <c r="XDN8" s="516"/>
      <c r="XDO8" s="516"/>
      <c r="XDP8" s="232" t="s">
        <v>665</v>
      </c>
      <c r="XDQ8" s="232" t="s">
        <v>1440</v>
      </c>
      <c r="XDR8" s="516"/>
      <c r="XDS8" s="516"/>
      <c r="XDT8" s="516"/>
      <c r="XDU8" s="232" t="s">
        <v>665</v>
      </c>
      <c r="XDV8" s="232" t="s">
        <v>1440</v>
      </c>
      <c r="XDW8" s="516"/>
      <c r="XDX8" s="516"/>
      <c r="XDY8" s="516"/>
      <c r="XDZ8" s="232" t="s">
        <v>665</v>
      </c>
      <c r="XEA8" s="232" t="s">
        <v>1440</v>
      </c>
      <c r="XEB8" s="516"/>
      <c r="XEC8" s="516"/>
      <c r="XED8" s="516"/>
      <c r="XEE8" s="232" t="s">
        <v>665</v>
      </c>
      <c r="XEF8" s="232" t="s">
        <v>1440</v>
      </c>
      <c r="XEG8" s="516"/>
      <c r="XEH8" s="516"/>
      <c r="XEI8" s="516"/>
      <c r="XEJ8" s="232" t="s">
        <v>665</v>
      </c>
      <c r="XEK8" s="232" t="s">
        <v>1440</v>
      </c>
      <c r="XEL8" s="516"/>
      <c r="XEM8" s="516"/>
      <c r="XEN8" s="516"/>
      <c r="XEO8" s="232" t="s">
        <v>665</v>
      </c>
      <c r="XEP8" s="232" t="s">
        <v>1440</v>
      </c>
      <c r="XEQ8" s="516"/>
      <c r="XER8" s="516"/>
      <c r="XES8" s="516"/>
      <c r="XET8" s="232" t="s">
        <v>665</v>
      </c>
      <c r="XEU8" s="232" t="s">
        <v>1440</v>
      </c>
      <c r="XEV8" s="516"/>
      <c r="XEW8" s="516"/>
      <c r="XEX8" s="516"/>
      <c r="XEY8" s="232" t="s">
        <v>665</v>
      </c>
      <c r="XEZ8" s="232" t="s">
        <v>1440</v>
      </c>
    </row>
    <row r="9" spans="1:16380">
      <c r="A9" s="516"/>
      <c r="B9" s="516"/>
      <c r="C9" s="511"/>
      <c r="D9" s="512"/>
      <c r="E9" s="233">
        <v>45839</v>
      </c>
      <c r="F9" s="516"/>
      <c r="G9" s="516"/>
      <c r="H9" s="516"/>
      <c r="I9" s="233">
        <v>44682</v>
      </c>
      <c r="J9" s="233">
        <f>ORCAMENTO!O3</f>
        <v>0</v>
      </c>
      <c r="K9" s="516"/>
      <c r="L9" s="516"/>
      <c r="M9" s="516"/>
      <c r="N9" s="233">
        <v>44713</v>
      </c>
      <c r="O9" s="233">
        <f>ORCAMENTO!T3</f>
        <v>0</v>
      </c>
      <c r="P9" s="516"/>
      <c r="Q9" s="516"/>
      <c r="R9" s="516"/>
      <c r="S9" s="233">
        <v>44743</v>
      </c>
      <c r="T9" s="233">
        <f>ORCAMENTO!Y3</f>
        <v>0</v>
      </c>
      <c r="U9" s="516"/>
      <c r="V9" s="516"/>
      <c r="W9" s="516"/>
      <c r="X9" s="233">
        <v>44774</v>
      </c>
      <c r="Y9" s="233">
        <f>ORCAMENTO!AD3</f>
        <v>18643.689999999999</v>
      </c>
      <c r="Z9" s="516"/>
      <c r="AA9" s="516"/>
      <c r="AB9" s="516"/>
      <c r="AC9" s="233">
        <v>44805</v>
      </c>
      <c r="AD9" s="233">
        <f>ORCAMENTO!AI3</f>
        <v>0</v>
      </c>
      <c r="AE9" s="516"/>
      <c r="AF9" s="516"/>
      <c r="AG9" s="516"/>
      <c r="AH9" s="233">
        <v>44835</v>
      </c>
      <c r="AI9" s="233">
        <f>ORCAMENTO!AN3</f>
        <v>0</v>
      </c>
      <c r="AJ9" s="516"/>
      <c r="AK9" s="516"/>
      <c r="AL9" s="516"/>
      <c r="AM9" s="233">
        <v>44866</v>
      </c>
      <c r="AN9" s="233">
        <f>ORCAMENTO!AS3</f>
        <v>0</v>
      </c>
      <c r="AO9" s="516"/>
      <c r="AP9" s="516"/>
      <c r="AQ9" s="516"/>
      <c r="AR9" s="233">
        <v>44896</v>
      </c>
      <c r="AS9" s="233">
        <f>ORCAMENTO!AX3</f>
        <v>0</v>
      </c>
      <c r="AT9" s="516"/>
      <c r="AU9" s="516"/>
      <c r="AV9" s="516"/>
      <c r="AW9" s="233">
        <v>44927</v>
      </c>
      <c r="AX9" s="233">
        <f>ORCAMENTO!BC3</f>
        <v>0</v>
      </c>
      <c r="AY9" s="516"/>
      <c r="AZ9" s="516"/>
      <c r="BA9" s="516"/>
      <c r="BB9" s="233">
        <v>44958</v>
      </c>
      <c r="BC9" s="233">
        <f>ORCAMENTO!BH3</f>
        <v>0</v>
      </c>
      <c r="BD9" s="516"/>
      <c r="BE9" s="516"/>
      <c r="BF9" s="516"/>
      <c r="BG9" s="233">
        <v>44986</v>
      </c>
      <c r="BH9" s="233">
        <f>ORCAMENTO!BM3</f>
        <v>0</v>
      </c>
      <c r="BI9" s="516"/>
      <c r="BJ9" s="516"/>
      <c r="BK9" s="516"/>
      <c r="BL9" s="233">
        <v>45017</v>
      </c>
      <c r="BM9" s="233">
        <f>ORCAMENTO!BR3</f>
        <v>0</v>
      </c>
      <c r="BN9" s="516"/>
      <c r="BO9" s="516"/>
      <c r="BP9" s="516"/>
      <c r="BQ9" s="233">
        <v>45047</v>
      </c>
      <c r="BR9" s="233">
        <f>ORCAMENTO!BW3</f>
        <v>0</v>
      </c>
      <c r="BS9" s="516"/>
      <c r="BT9" s="516"/>
      <c r="BU9" s="516"/>
      <c r="BV9" s="233">
        <v>45078</v>
      </c>
      <c r="BW9" s="233">
        <f>ORCAMENTO!CB3</f>
        <v>0</v>
      </c>
      <c r="BX9" s="516"/>
      <c r="BY9" s="516"/>
      <c r="BZ9" s="516"/>
      <c r="CA9" s="233">
        <v>45108</v>
      </c>
      <c r="CB9" s="233">
        <f>ORCAMENTO!CG3</f>
        <v>0</v>
      </c>
      <c r="CC9" s="516"/>
      <c r="CD9" s="516"/>
      <c r="CE9" s="516"/>
      <c r="CF9" s="233">
        <v>45139</v>
      </c>
      <c r="CG9" s="233">
        <f>ORCAMENTO!CL3</f>
        <v>0</v>
      </c>
      <c r="CH9" s="516"/>
      <c r="CI9" s="516"/>
      <c r="CJ9" s="516"/>
      <c r="CK9" s="233">
        <v>45170</v>
      </c>
      <c r="CL9" s="233">
        <f>ORCAMENTO!CQ3</f>
        <v>0</v>
      </c>
      <c r="CM9" s="516"/>
      <c r="CN9" s="516"/>
      <c r="CO9" s="516"/>
      <c r="CP9" s="233">
        <v>45200</v>
      </c>
      <c r="CQ9" s="233">
        <f>ORCAMENTO!CV3</f>
        <v>0</v>
      </c>
      <c r="CR9" s="516"/>
      <c r="CS9" s="516"/>
      <c r="CT9" s="516"/>
      <c r="CU9" s="233">
        <v>45231</v>
      </c>
      <c r="CV9" s="233">
        <f>ORCAMENTO!DA3</f>
        <v>0</v>
      </c>
      <c r="CW9" s="516"/>
      <c r="CX9" s="516"/>
      <c r="CY9" s="516"/>
      <c r="CZ9" s="233">
        <v>45261</v>
      </c>
      <c r="DA9" s="233">
        <f>ORCAMENTO!DF3</f>
        <v>0</v>
      </c>
      <c r="DB9" s="516"/>
      <c r="DC9" s="516"/>
      <c r="DD9" s="516"/>
      <c r="DE9" s="233">
        <v>45292</v>
      </c>
      <c r="DF9" s="233">
        <f>ORCAMENTO!DK3</f>
        <v>0</v>
      </c>
      <c r="DG9" s="516"/>
      <c r="DH9" s="516"/>
      <c r="DI9" s="516"/>
      <c r="DJ9" s="233">
        <v>45323</v>
      </c>
      <c r="DK9" s="233">
        <f>ORCAMENTO!DP3</f>
        <v>0</v>
      </c>
      <c r="DL9" s="516"/>
      <c r="DM9" s="516"/>
      <c r="DN9" s="516"/>
      <c r="DO9" s="233">
        <v>45352</v>
      </c>
      <c r="DP9" s="233">
        <f>ORCAMENTO!DU3</f>
        <v>0</v>
      </c>
      <c r="DQ9" s="516"/>
      <c r="DR9" s="516"/>
      <c r="DS9" s="516"/>
      <c r="DT9" s="233">
        <v>45383</v>
      </c>
      <c r="DU9" s="233">
        <f>ORCAMENTO!DZ3</f>
        <v>0</v>
      </c>
      <c r="DV9" s="516"/>
      <c r="DW9" s="516"/>
      <c r="DX9" s="516"/>
      <c r="DY9" s="233">
        <v>45413</v>
      </c>
      <c r="DZ9" s="233">
        <f>ORCAMENTO!EE3</f>
        <v>0</v>
      </c>
      <c r="EA9" s="516"/>
      <c r="EB9" s="516"/>
      <c r="EC9" s="516"/>
      <c r="ED9" s="233">
        <v>45444</v>
      </c>
      <c r="EE9" s="233">
        <f>ORCAMENTO!EJ3</f>
        <v>0</v>
      </c>
      <c r="EF9" s="516"/>
      <c r="EG9" s="516"/>
      <c r="EH9" s="516"/>
      <c r="EI9" s="233">
        <v>45474</v>
      </c>
      <c r="EJ9" s="233">
        <f>ORCAMENTO!EO3</f>
        <v>0</v>
      </c>
      <c r="EK9" s="516"/>
      <c r="EL9" s="516"/>
      <c r="EM9" s="516"/>
      <c r="EN9" s="233">
        <v>45505</v>
      </c>
      <c r="EO9" s="233">
        <f>ORCAMENTO!ET3</f>
        <v>0</v>
      </c>
      <c r="EP9" s="516"/>
      <c r="EQ9" s="516"/>
      <c r="ER9" s="516"/>
      <c r="ES9" s="233">
        <v>45536</v>
      </c>
      <c r="ET9" s="233">
        <f>ORCAMENTO!EY3</f>
        <v>0</v>
      </c>
      <c r="EU9" s="516"/>
      <c r="EV9" s="516"/>
      <c r="EW9" s="516"/>
      <c r="EX9" s="233">
        <v>45566</v>
      </c>
      <c r="EY9" s="233">
        <f>ORCAMENTO!FD3</f>
        <v>0</v>
      </c>
      <c r="EZ9" s="516"/>
      <c r="FA9" s="516"/>
      <c r="FB9" s="516"/>
      <c r="FC9" s="233">
        <v>45597</v>
      </c>
      <c r="FD9" s="233">
        <f>ORCAMENTO!FI3</f>
        <v>0</v>
      </c>
      <c r="FE9" s="516"/>
      <c r="FF9" s="516"/>
      <c r="FG9" s="516"/>
      <c r="FH9" s="233">
        <v>45627</v>
      </c>
      <c r="FI9" s="233">
        <f>ORCAMENTO!FN3</f>
        <v>0</v>
      </c>
      <c r="FJ9" s="516"/>
      <c r="FK9" s="516"/>
      <c r="FL9" s="516"/>
      <c r="FM9" s="233">
        <v>45658</v>
      </c>
      <c r="FN9" s="233">
        <f>ORCAMENTO!FS3</f>
        <v>0</v>
      </c>
      <c r="FO9" s="516"/>
      <c r="FP9" s="516"/>
      <c r="FQ9" s="516"/>
      <c r="FR9" s="233">
        <v>45689</v>
      </c>
      <c r="FS9" s="233">
        <f>ORCAMENTO!FX3</f>
        <v>0</v>
      </c>
      <c r="FT9" s="516"/>
      <c r="FU9" s="516"/>
      <c r="FV9" s="516"/>
      <c r="FW9" s="233">
        <v>45717</v>
      </c>
      <c r="FX9" s="233">
        <f>ORCAMENTO!GC3</f>
        <v>0</v>
      </c>
      <c r="FY9" s="516"/>
      <c r="FZ9" s="516"/>
      <c r="GA9" s="516"/>
      <c r="GB9" s="233">
        <v>45748</v>
      </c>
      <c r="GC9" s="233">
        <f>ORCAMENTO!GH3</f>
        <v>0</v>
      </c>
      <c r="GD9" s="516"/>
      <c r="GE9" s="516"/>
      <c r="GF9" s="516"/>
      <c r="GG9" s="233">
        <v>45778</v>
      </c>
      <c r="GH9" s="233">
        <f>ORCAMENTO!GM3</f>
        <v>0</v>
      </c>
      <c r="GI9" s="516"/>
      <c r="GJ9" s="516"/>
      <c r="GK9" s="516"/>
      <c r="GL9" s="233">
        <v>45809</v>
      </c>
      <c r="GM9" s="233">
        <f>ORCAMENTO!GR3</f>
        <v>0</v>
      </c>
      <c r="GN9" s="516"/>
      <c r="GO9" s="516"/>
      <c r="GP9" s="516"/>
      <c r="GQ9" s="233">
        <v>45839</v>
      </c>
      <c r="GR9" s="233">
        <f>ORCAMENTO!GW3</f>
        <v>0</v>
      </c>
      <c r="GS9" s="516"/>
      <c r="GT9" s="516"/>
      <c r="GU9" s="516"/>
      <c r="GV9" s="233">
        <v>45870</v>
      </c>
      <c r="GW9" s="233">
        <f>ORCAMENTO!HB3</f>
        <v>0</v>
      </c>
      <c r="GX9" s="516"/>
      <c r="GY9" s="516"/>
      <c r="GZ9" s="516"/>
      <c r="HA9" s="233">
        <v>45901</v>
      </c>
      <c r="HB9" s="233">
        <f>ORCAMENTO!HG3</f>
        <v>0</v>
      </c>
      <c r="HC9" s="516"/>
      <c r="HD9" s="516"/>
      <c r="HE9" s="516"/>
      <c r="HF9" s="233">
        <v>45931</v>
      </c>
      <c r="HG9" s="233">
        <f>ORCAMENTO!HL3</f>
        <v>0</v>
      </c>
      <c r="HH9" s="516"/>
      <c r="HI9" s="516"/>
      <c r="HJ9" s="516"/>
      <c r="HK9" s="233">
        <v>45962</v>
      </c>
      <c r="HL9" s="233">
        <f>ORCAMENTO!HQ3</f>
        <v>0</v>
      </c>
      <c r="HM9" s="516"/>
      <c r="HN9" s="516"/>
      <c r="HO9" s="516"/>
      <c r="HP9" s="233">
        <v>45992</v>
      </c>
      <c r="HQ9" s="233">
        <f>ORCAMENTO!HV3</f>
        <v>0</v>
      </c>
      <c r="HR9" s="516"/>
      <c r="HS9" s="516"/>
      <c r="HT9" s="516"/>
      <c r="HU9" s="233">
        <v>46023</v>
      </c>
      <c r="HV9" s="233">
        <f>ORCAMENTO!IA3</f>
        <v>0</v>
      </c>
      <c r="HW9" s="516"/>
      <c r="HX9" s="516"/>
      <c r="HY9" s="516"/>
      <c r="HZ9" s="233">
        <v>46054</v>
      </c>
      <c r="IA9" s="233">
        <f>ORCAMENTO!IF3</f>
        <v>0</v>
      </c>
      <c r="IB9" s="516"/>
      <c r="IC9" s="516"/>
      <c r="ID9" s="516"/>
      <c r="IE9" s="233">
        <v>46082</v>
      </c>
      <c r="IF9" s="233">
        <f>ORCAMENTO!IK3</f>
        <v>0</v>
      </c>
      <c r="IG9" s="516"/>
      <c r="IH9" s="516"/>
      <c r="II9" s="516"/>
      <c r="IJ9" s="233">
        <v>46113</v>
      </c>
      <c r="IK9" s="233">
        <f>ORCAMENTO!IP3</f>
        <v>0</v>
      </c>
      <c r="IL9" s="516"/>
      <c r="IM9" s="516"/>
      <c r="IN9" s="516"/>
      <c r="IO9" s="233">
        <v>46143</v>
      </c>
      <c r="IP9" s="233">
        <f>ORCAMENTO!IU3</f>
        <v>0</v>
      </c>
      <c r="IQ9" s="516"/>
      <c r="IR9" s="516"/>
      <c r="IS9" s="516"/>
      <c r="IT9" s="233">
        <v>46174</v>
      </c>
      <c r="IU9" s="233">
        <f>ORCAMENTO!IZ3</f>
        <v>0</v>
      </c>
      <c r="IV9" s="516"/>
      <c r="IW9" s="516"/>
      <c r="IX9" s="516"/>
      <c r="IY9" s="233">
        <v>46204</v>
      </c>
      <c r="IZ9" s="233">
        <f>ORCAMENTO!JE3</f>
        <v>0</v>
      </c>
      <c r="JA9" s="516"/>
      <c r="JB9" s="516"/>
      <c r="JC9" s="516"/>
      <c r="JD9" s="233">
        <v>46235</v>
      </c>
      <c r="JE9" s="233">
        <f>ORCAMENTO!JJ3</f>
        <v>0</v>
      </c>
      <c r="JF9" s="516"/>
      <c r="JG9" s="516"/>
      <c r="JH9" s="516"/>
      <c r="JI9" s="233">
        <v>46266</v>
      </c>
      <c r="JJ9" s="233">
        <f>ORCAMENTO!JO3</f>
        <v>0</v>
      </c>
      <c r="JK9" s="516"/>
      <c r="JL9" s="516"/>
      <c r="JM9" s="516"/>
      <c r="JN9" s="233">
        <v>46296</v>
      </c>
      <c r="JO9" s="233">
        <f>ORCAMENTO!JT3</f>
        <v>0</v>
      </c>
      <c r="JP9" s="516"/>
      <c r="JQ9" s="516"/>
      <c r="JR9" s="516"/>
      <c r="JS9" s="233">
        <v>46327</v>
      </c>
      <c r="JT9" s="233">
        <f>ORCAMENTO!JY3</f>
        <v>0</v>
      </c>
      <c r="JU9" s="516"/>
      <c r="JV9" s="516"/>
      <c r="JW9" s="516"/>
      <c r="JX9" s="233">
        <v>46357</v>
      </c>
      <c r="JY9" s="233">
        <f>ORCAMENTO!KD3</f>
        <v>0</v>
      </c>
      <c r="JZ9" s="516"/>
      <c r="KA9" s="516"/>
      <c r="KB9" s="516"/>
      <c r="KC9" s="233">
        <v>46388</v>
      </c>
      <c r="KD9" s="233">
        <f>ORCAMENTO!KI3</f>
        <v>0</v>
      </c>
      <c r="KE9" s="516"/>
      <c r="KF9" s="516"/>
      <c r="KG9" s="516"/>
      <c r="KH9" s="233">
        <v>46419</v>
      </c>
      <c r="KI9" s="233">
        <f>ORCAMENTO!KN3</f>
        <v>0</v>
      </c>
      <c r="KJ9" s="516"/>
      <c r="KK9" s="516"/>
      <c r="KL9" s="516"/>
      <c r="KM9" s="233">
        <v>46447</v>
      </c>
      <c r="KN9" s="233">
        <f>ORCAMENTO!KS3</f>
        <v>0</v>
      </c>
      <c r="KO9" s="516"/>
      <c r="KP9" s="516"/>
      <c r="KQ9" s="516"/>
      <c r="KR9" s="233">
        <v>46478</v>
      </c>
      <c r="KS9" s="233">
        <f>ORCAMENTO!KX3</f>
        <v>0</v>
      </c>
      <c r="KT9" s="516"/>
      <c r="KU9" s="516"/>
      <c r="KV9" s="516"/>
      <c r="KW9" s="233">
        <v>46508</v>
      </c>
      <c r="KX9" s="233">
        <f>ORCAMENTO!LC3</f>
        <v>0</v>
      </c>
      <c r="KY9" s="516"/>
      <c r="KZ9" s="516"/>
      <c r="LA9" s="516"/>
      <c r="LB9" s="233">
        <v>46539</v>
      </c>
      <c r="LC9" s="233">
        <f>ORCAMENTO!LH3</f>
        <v>0</v>
      </c>
      <c r="LD9" s="516"/>
      <c r="LE9" s="516"/>
      <c r="LF9" s="516"/>
      <c r="LG9" s="233">
        <v>46569</v>
      </c>
      <c r="LH9" s="233">
        <f>ORCAMENTO!LM3</f>
        <v>0</v>
      </c>
      <c r="LI9" s="516"/>
      <c r="LJ9" s="516"/>
      <c r="LK9" s="516"/>
      <c r="LL9" s="233">
        <v>46600</v>
      </c>
      <c r="LM9" s="233">
        <f>ORCAMENTO!LR3</f>
        <v>0</v>
      </c>
      <c r="LN9" s="516"/>
      <c r="LO9" s="516"/>
      <c r="LP9" s="516"/>
      <c r="LQ9" s="233">
        <v>46631</v>
      </c>
      <c r="LR9" s="233">
        <f>ORCAMENTO!LW3</f>
        <v>0</v>
      </c>
      <c r="LS9" s="516"/>
      <c r="LT9" s="516"/>
      <c r="LU9" s="516"/>
      <c r="LV9" s="233">
        <v>46661</v>
      </c>
      <c r="LW9" s="233">
        <f>ORCAMENTO!MB3</f>
        <v>0</v>
      </c>
      <c r="LX9" s="516"/>
      <c r="LY9" s="516"/>
      <c r="LZ9" s="516"/>
      <c r="MA9" s="233">
        <v>46692</v>
      </c>
      <c r="MB9" s="233">
        <f>ORCAMENTO!MG3</f>
        <v>0</v>
      </c>
      <c r="MC9" s="516"/>
      <c r="MD9" s="516"/>
      <c r="ME9" s="516"/>
      <c r="MF9" s="233">
        <v>46722</v>
      </c>
      <c r="MG9" s="233">
        <f>ORCAMENTO!ML3</f>
        <v>0</v>
      </c>
      <c r="MH9" s="516"/>
      <c r="MI9" s="516"/>
      <c r="MJ9" s="516"/>
      <c r="MK9" s="233">
        <v>46753</v>
      </c>
      <c r="ML9" s="233">
        <f>ORCAMENTO!MQ3</f>
        <v>0</v>
      </c>
      <c r="MM9" s="516"/>
      <c r="MN9" s="516"/>
      <c r="MO9" s="516"/>
      <c r="MP9" s="233">
        <v>46784</v>
      </c>
      <c r="MQ9" s="233">
        <f>ORCAMENTO!MV3</f>
        <v>0</v>
      </c>
      <c r="MR9" s="516"/>
      <c r="MS9" s="516"/>
      <c r="MT9" s="516"/>
      <c r="MU9" s="233">
        <v>46813</v>
      </c>
      <c r="MV9" s="233">
        <f>ORCAMENTO!NA3</f>
        <v>0</v>
      </c>
      <c r="MW9" s="516"/>
      <c r="MX9" s="516"/>
      <c r="MY9" s="516"/>
      <c r="MZ9" s="233">
        <v>46844</v>
      </c>
      <c r="NA9" s="233">
        <f>ORCAMENTO!NF3</f>
        <v>0</v>
      </c>
      <c r="NB9" s="516"/>
      <c r="NC9" s="516"/>
      <c r="ND9" s="516"/>
      <c r="NE9" s="233">
        <v>46874</v>
      </c>
      <c r="NF9" s="233">
        <f>ORCAMENTO!NK3</f>
        <v>0</v>
      </c>
      <c r="NG9" s="516"/>
      <c r="NH9" s="516"/>
      <c r="NI9" s="516"/>
      <c r="NJ9" s="233">
        <v>46905</v>
      </c>
      <c r="NK9" s="233">
        <f>ORCAMENTO!NP3</f>
        <v>0</v>
      </c>
      <c r="NL9" s="516"/>
      <c r="NM9" s="516"/>
      <c r="NN9" s="516"/>
      <c r="NO9" s="233">
        <v>46935</v>
      </c>
      <c r="NP9" s="233">
        <f>ORCAMENTO!NU3</f>
        <v>0</v>
      </c>
      <c r="NQ9" s="516"/>
      <c r="NR9" s="516"/>
      <c r="NS9" s="516"/>
      <c r="NT9" s="233">
        <v>46966</v>
      </c>
      <c r="NU9" s="233">
        <f>ORCAMENTO!NZ3</f>
        <v>0</v>
      </c>
      <c r="NV9" s="516"/>
      <c r="NW9" s="516"/>
      <c r="NX9" s="516"/>
      <c r="NY9" s="233">
        <v>46997</v>
      </c>
      <c r="NZ9" s="233">
        <f>ORCAMENTO!OE3</f>
        <v>0</v>
      </c>
      <c r="OA9" s="516"/>
      <c r="OB9" s="516"/>
      <c r="OC9" s="516"/>
      <c r="OD9" s="233">
        <v>47027</v>
      </c>
      <c r="OE9" s="233">
        <f>ORCAMENTO!OJ3</f>
        <v>0</v>
      </c>
      <c r="OF9" s="516"/>
      <c r="OG9" s="516"/>
      <c r="OH9" s="516"/>
      <c r="OI9" s="233">
        <v>47058</v>
      </c>
      <c r="OJ9" s="233">
        <f>ORCAMENTO!OO3</f>
        <v>0</v>
      </c>
      <c r="OK9" s="516"/>
      <c r="OL9" s="516"/>
      <c r="OM9" s="516"/>
      <c r="ON9" s="233">
        <v>47088</v>
      </c>
      <c r="OO9" s="233">
        <f>ORCAMENTO!OT3</f>
        <v>0</v>
      </c>
      <c r="OP9" s="516"/>
      <c r="OQ9" s="516"/>
      <c r="OR9" s="516"/>
      <c r="OS9" s="233">
        <v>47119</v>
      </c>
      <c r="OT9" s="233">
        <f>ORCAMENTO!OY3</f>
        <v>0</v>
      </c>
      <c r="OU9" s="516"/>
      <c r="OV9" s="516"/>
      <c r="OW9" s="516"/>
      <c r="OX9" s="233">
        <v>47150</v>
      </c>
      <c r="OY9" s="233">
        <f>ORCAMENTO!PD3</f>
        <v>0</v>
      </c>
      <c r="OZ9" s="516"/>
      <c r="PA9" s="516"/>
      <c r="PB9" s="516"/>
      <c r="PC9" s="233">
        <v>47178</v>
      </c>
      <c r="PD9" s="233">
        <f>ORCAMENTO!PI3</f>
        <v>0</v>
      </c>
      <c r="PE9" s="516"/>
      <c r="PF9" s="516"/>
      <c r="PG9" s="516"/>
      <c r="PH9" s="233">
        <v>47209</v>
      </c>
      <c r="PI9" s="233">
        <f>ORCAMENTO!PN3</f>
        <v>0</v>
      </c>
      <c r="PJ9" s="516"/>
      <c r="PK9" s="516"/>
      <c r="PL9" s="516"/>
      <c r="PM9" s="233">
        <v>47239</v>
      </c>
      <c r="PN9" s="233">
        <f>ORCAMENTO!PS3</f>
        <v>0</v>
      </c>
      <c r="PO9" s="516"/>
      <c r="PP9" s="516"/>
      <c r="PQ9" s="516"/>
      <c r="PR9" s="233">
        <v>47270</v>
      </c>
      <c r="PS9" s="233">
        <f>ORCAMENTO!PX3</f>
        <v>0</v>
      </c>
      <c r="PT9" s="516"/>
      <c r="PU9" s="516"/>
      <c r="PV9" s="516"/>
      <c r="PW9" s="233">
        <v>47300</v>
      </c>
      <c r="PX9" s="233">
        <f>ORCAMENTO!QC3</f>
        <v>0</v>
      </c>
      <c r="PY9" s="516"/>
      <c r="PZ9" s="516"/>
      <c r="QA9" s="516"/>
      <c r="QB9" s="233">
        <v>47331</v>
      </c>
      <c r="QC9" s="233">
        <f>ORCAMENTO!QH3</f>
        <v>0</v>
      </c>
      <c r="QD9" s="516"/>
      <c r="QE9" s="516"/>
      <c r="QF9" s="516"/>
      <c r="QG9" s="233">
        <v>47362</v>
      </c>
      <c r="QH9" s="233">
        <f>ORCAMENTO!QM3</f>
        <v>0</v>
      </c>
      <c r="QI9" s="516"/>
      <c r="QJ9" s="516"/>
      <c r="QK9" s="516"/>
      <c r="QL9" s="233">
        <v>47392</v>
      </c>
      <c r="QM9" s="233">
        <f>ORCAMENTO!QR3</f>
        <v>0</v>
      </c>
      <c r="QN9" s="516"/>
      <c r="QO9" s="516"/>
      <c r="QP9" s="516"/>
      <c r="QQ9" s="233">
        <v>47423</v>
      </c>
      <c r="QR9" s="233">
        <f>ORCAMENTO!QW3</f>
        <v>0</v>
      </c>
      <c r="QS9" s="516"/>
      <c r="QT9" s="516"/>
      <c r="QU9" s="516"/>
      <c r="QV9" s="233">
        <v>47453</v>
      </c>
      <c r="QW9" s="233">
        <f>ORCAMENTO!RB3</f>
        <v>0</v>
      </c>
      <c r="QX9" s="516"/>
      <c r="QY9" s="516"/>
      <c r="QZ9" s="516"/>
      <c r="RA9" s="233">
        <v>47484</v>
      </c>
      <c r="RB9" s="233">
        <f>ORCAMENTO!RG3</f>
        <v>0</v>
      </c>
      <c r="RC9" s="516"/>
      <c r="RD9" s="516"/>
      <c r="RE9" s="516"/>
      <c r="RF9" s="233">
        <v>47515</v>
      </c>
      <c r="RG9" s="233">
        <f>ORCAMENTO!RL3</f>
        <v>0</v>
      </c>
      <c r="RH9" s="516"/>
      <c r="RI9" s="516"/>
      <c r="RJ9" s="516"/>
      <c r="RK9" s="233">
        <v>47543</v>
      </c>
      <c r="RL9" s="233">
        <f>ORCAMENTO!RQ3</f>
        <v>0</v>
      </c>
      <c r="RM9" s="516"/>
      <c r="RN9" s="516"/>
      <c r="RO9" s="516"/>
      <c r="RP9" s="233">
        <v>47574</v>
      </c>
      <c r="RQ9" s="233">
        <f>ORCAMENTO!RV3</f>
        <v>0</v>
      </c>
      <c r="RR9" s="516"/>
      <c r="RS9" s="516"/>
      <c r="RT9" s="516"/>
      <c r="RU9" s="233">
        <v>47604</v>
      </c>
      <c r="RV9" s="233">
        <f>ORCAMENTO!SA3</f>
        <v>0</v>
      </c>
      <c r="RW9" s="516"/>
      <c r="RX9" s="516"/>
      <c r="RY9" s="516"/>
      <c r="RZ9" s="233">
        <v>47635</v>
      </c>
      <c r="SA9" s="233">
        <f>ORCAMENTO!SF3</f>
        <v>0</v>
      </c>
      <c r="SB9" s="516"/>
      <c r="SC9" s="516"/>
      <c r="SD9" s="516"/>
      <c r="SE9" s="233">
        <v>47665</v>
      </c>
      <c r="SF9" s="233">
        <f>ORCAMENTO!SK3</f>
        <v>0</v>
      </c>
      <c r="SG9" s="516"/>
      <c r="SH9" s="516"/>
      <c r="SI9" s="516"/>
      <c r="SJ9" s="233">
        <v>47696</v>
      </c>
      <c r="SK9" s="233">
        <f>ORCAMENTO!SP3</f>
        <v>0</v>
      </c>
      <c r="SL9" s="516"/>
      <c r="SM9" s="516"/>
      <c r="SN9" s="516"/>
      <c r="SO9" s="233">
        <v>47727</v>
      </c>
      <c r="SP9" s="233">
        <f>ORCAMENTO!SU3</f>
        <v>0</v>
      </c>
      <c r="SQ9" s="516"/>
      <c r="SR9" s="516"/>
      <c r="SS9" s="516"/>
      <c r="ST9" s="233">
        <v>47757</v>
      </c>
      <c r="SU9" s="233">
        <f>ORCAMENTO!SZ3</f>
        <v>0</v>
      </c>
      <c r="SV9" s="516"/>
      <c r="SW9" s="516"/>
      <c r="SX9" s="516"/>
      <c r="SY9" s="233">
        <v>47788</v>
      </c>
      <c r="SZ9" s="233">
        <f>ORCAMENTO!TE3</f>
        <v>0</v>
      </c>
      <c r="TA9" s="516"/>
      <c r="TB9" s="516"/>
      <c r="TC9" s="516"/>
      <c r="TD9" s="233">
        <v>47818</v>
      </c>
      <c r="TE9" s="233">
        <f>ORCAMENTO!TJ3</f>
        <v>0</v>
      </c>
      <c r="TF9" s="516"/>
      <c r="TG9" s="516"/>
      <c r="TH9" s="516"/>
      <c r="TI9" s="233">
        <v>47849</v>
      </c>
      <c r="TJ9" s="233">
        <f>ORCAMENTO!TO3</f>
        <v>0</v>
      </c>
      <c r="TK9" s="516"/>
      <c r="TL9" s="516"/>
      <c r="TM9" s="516"/>
      <c r="TN9" s="233">
        <v>47880</v>
      </c>
      <c r="TO9" s="233">
        <f>ORCAMENTO!TT3</f>
        <v>0</v>
      </c>
      <c r="TP9" s="516"/>
      <c r="TQ9" s="516"/>
      <c r="TR9" s="516"/>
      <c r="TS9" s="233">
        <v>47908</v>
      </c>
      <c r="TT9" s="233">
        <f>ORCAMENTO!TY3</f>
        <v>0</v>
      </c>
      <c r="TU9" s="516"/>
      <c r="TV9" s="516"/>
      <c r="TW9" s="516"/>
      <c r="TX9" s="233">
        <v>47939</v>
      </c>
      <c r="TY9" s="233">
        <f>ORCAMENTO!UD3</f>
        <v>0</v>
      </c>
      <c r="TZ9" s="516"/>
      <c r="UA9" s="516"/>
      <c r="UB9" s="516"/>
      <c r="UC9" s="233">
        <v>47969</v>
      </c>
      <c r="UD9" s="233">
        <f>ORCAMENTO!UI3</f>
        <v>0</v>
      </c>
      <c r="UE9" s="516"/>
      <c r="UF9" s="516"/>
      <c r="UG9" s="516"/>
      <c r="UH9" s="233">
        <v>48000</v>
      </c>
      <c r="UI9" s="233">
        <f>ORCAMENTO!UN3</f>
        <v>0</v>
      </c>
      <c r="UJ9" s="516"/>
      <c r="UK9" s="516"/>
      <c r="UL9" s="516"/>
      <c r="UM9" s="233">
        <v>48030</v>
      </c>
      <c r="UN9" s="233">
        <f>ORCAMENTO!US3</f>
        <v>0</v>
      </c>
      <c r="UO9" s="516"/>
      <c r="UP9" s="516"/>
      <c r="UQ9" s="516"/>
      <c r="UR9" s="233">
        <v>48061</v>
      </c>
      <c r="US9" s="233">
        <f>ORCAMENTO!UX3</f>
        <v>0</v>
      </c>
      <c r="UT9" s="516"/>
      <c r="UU9" s="516"/>
      <c r="UV9" s="516"/>
      <c r="UW9" s="233">
        <v>48092</v>
      </c>
      <c r="UX9" s="233">
        <f>ORCAMENTO!VC3</f>
        <v>0</v>
      </c>
      <c r="UY9" s="516"/>
      <c r="UZ9" s="516"/>
      <c r="VA9" s="516"/>
      <c r="VB9" s="233">
        <v>48122</v>
      </c>
      <c r="VC9" s="233">
        <f>ORCAMENTO!VH3</f>
        <v>0</v>
      </c>
      <c r="VD9" s="516"/>
      <c r="VE9" s="516"/>
      <c r="VF9" s="516"/>
      <c r="VG9" s="233">
        <v>48153</v>
      </c>
      <c r="VH9" s="233">
        <f>ORCAMENTO!VM3</f>
        <v>0</v>
      </c>
      <c r="VI9" s="516"/>
      <c r="VJ9" s="516"/>
      <c r="VK9" s="516"/>
      <c r="VL9" s="233">
        <v>48183</v>
      </c>
      <c r="VM9" s="233">
        <f>ORCAMENTO!VR3</f>
        <v>0</v>
      </c>
      <c r="VN9" s="516"/>
      <c r="VO9" s="516"/>
      <c r="VP9" s="516"/>
      <c r="VQ9" s="233">
        <v>48214</v>
      </c>
      <c r="VR9" s="233">
        <f>ORCAMENTO!VW3</f>
        <v>0</v>
      </c>
      <c r="VS9" s="516"/>
      <c r="VT9" s="516"/>
      <c r="VU9" s="516"/>
      <c r="VV9" s="233">
        <v>48245</v>
      </c>
      <c r="VW9" s="233">
        <f>ORCAMENTO!WB3</f>
        <v>0</v>
      </c>
      <c r="VX9" s="516"/>
      <c r="VY9" s="516"/>
      <c r="VZ9" s="516"/>
      <c r="WA9" s="233">
        <v>48274</v>
      </c>
      <c r="WB9" s="233">
        <f>ORCAMENTO!WG3</f>
        <v>0</v>
      </c>
      <c r="WC9" s="516"/>
      <c r="WD9" s="516"/>
      <c r="WE9" s="516"/>
      <c r="WF9" s="233">
        <v>48305</v>
      </c>
      <c r="WG9" s="233">
        <f>ORCAMENTO!WL3</f>
        <v>0</v>
      </c>
      <c r="WH9" s="516"/>
      <c r="WI9" s="516"/>
      <c r="WJ9" s="516"/>
      <c r="WK9" s="233">
        <v>48335</v>
      </c>
      <c r="WL9" s="233">
        <f>ORCAMENTO!WQ3</f>
        <v>0</v>
      </c>
      <c r="WM9" s="516"/>
      <c r="WN9" s="516"/>
      <c r="WO9" s="516"/>
      <c r="WP9" s="233">
        <v>48366</v>
      </c>
      <c r="WQ9" s="233">
        <f>ORCAMENTO!WV3</f>
        <v>0</v>
      </c>
      <c r="WR9" s="516"/>
      <c r="WS9" s="516"/>
      <c r="WT9" s="516"/>
      <c r="WU9" s="233">
        <v>48396</v>
      </c>
      <c r="WV9" s="233">
        <f>ORCAMENTO!XA3</f>
        <v>0</v>
      </c>
      <c r="WW9" s="516"/>
      <c r="WX9" s="516"/>
      <c r="WY9" s="516"/>
      <c r="WZ9" s="233">
        <v>48427</v>
      </c>
      <c r="XA9" s="233">
        <f>ORCAMENTO!XF3</f>
        <v>0</v>
      </c>
      <c r="XB9" s="516"/>
      <c r="XC9" s="516"/>
      <c r="XD9" s="516"/>
      <c r="XE9" s="233">
        <v>48458</v>
      </c>
      <c r="XF9" s="233">
        <f>ORCAMENTO!XK3</f>
        <v>0</v>
      </c>
      <c r="XG9" s="516"/>
      <c r="XH9" s="516"/>
      <c r="XI9" s="516"/>
      <c r="XJ9" s="233">
        <v>48488</v>
      </c>
      <c r="XK9" s="233">
        <f>ORCAMENTO!XP3</f>
        <v>0</v>
      </c>
      <c r="XL9" s="516"/>
      <c r="XM9" s="516"/>
      <c r="XN9" s="516"/>
      <c r="XO9" s="233">
        <v>48519</v>
      </c>
      <c r="XP9" s="233">
        <f>ORCAMENTO!XU3</f>
        <v>0</v>
      </c>
      <c r="XQ9" s="516"/>
      <c r="XR9" s="516"/>
      <c r="XS9" s="516"/>
      <c r="XT9" s="233">
        <v>48549</v>
      </c>
      <c r="XU9" s="233">
        <f>ORCAMENTO!XZ3</f>
        <v>0</v>
      </c>
      <c r="XV9" s="516"/>
      <c r="XW9" s="516"/>
      <c r="XX9" s="516"/>
      <c r="XY9" s="233">
        <v>48580</v>
      </c>
      <c r="XZ9" s="233">
        <f>ORCAMENTO!YE3</f>
        <v>0</v>
      </c>
      <c r="YA9" s="516"/>
      <c r="YB9" s="516"/>
      <c r="YC9" s="516"/>
      <c r="YD9" s="233">
        <v>48611</v>
      </c>
      <c r="YE9" s="233">
        <f>ORCAMENTO!YJ3</f>
        <v>0</v>
      </c>
      <c r="YF9" s="516"/>
      <c r="YG9" s="516"/>
      <c r="YH9" s="516"/>
      <c r="YI9" s="233">
        <v>48639</v>
      </c>
      <c r="YJ9" s="233">
        <f>ORCAMENTO!YO3</f>
        <v>0</v>
      </c>
      <c r="YK9" s="516"/>
      <c r="YL9" s="516"/>
      <c r="YM9" s="516"/>
      <c r="YN9" s="233">
        <v>48670</v>
      </c>
      <c r="YO9" s="233">
        <f>ORCAMENTO!YT3</f>
        <v>0</v>
      </c>
      <c r="YP9" s="516"/>
      <c r="YQ9" s="516"/>
      <c r="YR9" s="516"/>
      <c r="YS9" s="233">
        <v>48700</v>
      </c>
      <c r="YT9" s="233">
        <f>ORCAMENTO!YY3</f>
        <v>0</v>
      </c>
      <c r="YU9" s="516"/>
      <c r="YV9" s="516"/>
      <c r="YW9" s="516"/>
      <c r="YX9" s="233">
        <v>48731</v>
      </c>
      <c r="YY9" s="233">
        <f>ORCAMENTO!ZD3</f>
        <v>0</v>
      </c>
      <c r="YZ9" s="516"/>
      <c r="ZA9" s="516"/>
      <c r="ZB9" s="516"/>
      <c r="ZC9" s="233">
        <v>48761</v>
      </c>
      <c r="ZD9" s="233">
        <f>ORCAMENTO!ZI3</f>
        <v>0</v>
      </c>
      <c r="ZE9" s="516"/>
      <c r="ZF9" s="516"/>
      <c r="ZG9" s="516"/>
      <c r="ZH9" s="233">
        <v>48792</v>
      </c>
      <c r="ZI9" s="233">
        <f>ORCAMENTO!ZN3</f>
        <v>0</v>
      </c>
      <c r="ZJ9" s="516"/>
      <c r="ZK9" s="516"/>
      <c r="ZL9" s="516"/>
      <c r="ZM9" s="233">
        <v>48823</v>
      </c>
      <c r="ZN9" s="233">
        <f>ORCAMENTO!ZS3</f>
        <v>0</v>
      </c>
      <c r="ZO9" s="516"/>
      <c r="ZP9" s="516"/>
      <c r="ZQ9" s="516"/>
      <c r="ZR9" s="233">
        <v>48853</v>
      </c>
      <c r="ZS9" s="233">
        <f>ORCAMENTO!ZX3</f>
        <v>0</v>
      </c>
      <c r="ZT9" s="516"/>
      <c r="ZU9" s="516"/>
      <c r="ZV9" s="516"/>
      <c r="ZW9" s="233">
        <v>48884</v>
      </c>
      <c r="ZX9" s="233">
        <f>ORCAMENTO!AAC3</f>
        <v>0</v>
      </c>
      <c r="ZY9" s="516"/>
      <c r="ZZ9" s="516"/>
      <c r="AAA9" s="516"/>
      <c r="AAB9" s="233">
        <v>48914</v>
      </c>
      <c r="AAC9" s="233">
        <f>ORCAMENTO!AAH3</f>
        <v>0</v>
      </c>
      <c r="AAD9" s="516"/>
      <c r="AAE9" s="516"/>
      <c r="AAF9" s="516"/>
      <c r="AAG9" s="233">
        <v>48945</v>
      </c>
      <c r="AAH9" s="233">
        <f>ORCAMENTO!AAM3</f>
        <v>0</v>
      </c>
      <c r="AAI9" s="516"/>
      <c r="AAJ9" s="516"/>
      <c r="AAK9" s="516"/>
      <c r="AAL9" s="233">
        <v>48976</v>
      </c>
      <c r="AAM9" s="233">
        <f>ORCAMENTO!AAR3</f>
        <v>0</v>
      </c>
      <c r="AAN9" s="516"/>
      <c r="AAO9" s="516"/>
      <c r="AAP9" s="516"/>
      <c r="AAQ9" s="233">
        <v>49004</v>
      </c>
      <c r="AAR9" s="233">
        <f>ORCAMENTO!AAW3</f>
        <v>0</v>
      </c>
      <c r="AAS9" s="516"/>
      <c r="AAT9" s="516"/>
      <c r="AAU9" s="516"/>
      <c r="AAV9" s="233">
        <v>49035</v>
      </c>
      <c r="AAW9" s="233">
        <f>ORCAMENTO!ABB3</f>
        <v>0</v>
      </c>
      <c r="AAX9" s="516"/>
      <c r="AAY9" s="516"/>
      <c r="AAZ9" s="516"/>
      <c r="ABA9" s="233">
        <v>49065</v>
      </c>
      <c r="ABB9" s="233">
        <f>ORCAMENTO!ABG3</f>
        <v>0</v>
      </c>
      <c r="ABC9" s="516"/>
      <c r="ABD9" s="516"/>
      <c r="ABE9" s="516"/>
      <c r="ABF9" s="233">
        <v>49096</v>
      </c>
      <c r="ABG9" s="233">
        <f>ORCAMENTO!ABL3</f>
        <v>0</v>
      </c>
      <c r="ABH9" s="516"/>
      <c r="ABI9" s="516"/>
      <c r="ABJ9" s="516"/>
      <c r="ABK9" s="233">
        <v>49126</v>
      </c>
      <c r="ABL9" s="233">
        <f>ORCAMENTO!ABQ3</f>
        <v>0</v>
      </c>
      <c r="ABM9" s="516"/>
      <c r="ABN9" s="516"/>
      <c r="ABO9" s="516"/>
      <c r="ABP9" s="233">
        <v>49157</v>
      </c>
      <c r="ABQ9" s="233">
        <f>ORCAMENTO!ABV3</f>
        <v>0</v>
      </c>
      <c r="ABR9" s="516"/>
      <c r="ABS9" s="516"/>
      <c r="ABT9" s="516"/>
      <c r="ABU9" s="233">
        <v>49188</v>
      </c>
      <c r="ABV9" s="233">
        <f>ORCAMENTO!ACA3</f>
        <v>0</v>
      </c>
      <c r="ABW9" s="516"/>
      <c r="ABX9" s="516"/>
      <c r="ABY9" s="516"/>
      <c r="ABZ9" s="233">
        <v>49218</v>
      </c>
      <c r="ACA9" s="233">
        <f>ORCAMENTO!ACF3</f>
        <v>0</v>
      </c>
      <c r="ACB9" s="516"/>
      <c r="ACC9" s="516"/>
      <c r="ACD9" s="516"/>
      <c r="ACE9" s="233">
        <v>49249</v>
      </c>
      <c r="ACF9" s="233">
        <f>ORCAMENTO!ACK3</f>
        <v>0</v>
      </c>
      <c r="ACG9" s="516"/>
      <c r="ACH9" s="516"/>
      <c r="ACI9" s="516"/>
      <c r="ACJ9" s="233">
        <v>49279</v>
      </c>
      <c r="ACK9" s="233">
        <f>ORCAMENTO!ACP3</f>
        <v>0</v>
      </c>
      <c r="ACL9" s="516"/>
      <c r="ACM9" s="516"/>
      <c r="ACN9" s="516"/>
      <c r="ACO9" s="233">
        <v>49310</v>
      </c>
      <c r="ACP9" s="233">
        <f>ORCAMENTO!ACU3</f>
        <v>0</v>
      </c>
      <c r="ACQ9" s="516"/>
      <c r="ACR9" s="516"/>
      <c r="ACS9" s="516"/>
      <c r="ACT9" s="233">
        <v>49341</v>
      </c>
      <c r="ACU9" s="233">
        <f>ORCAMENTO!ACZ3</f>
        <v>0</v>
      </c>
      <c r="ACV9" s="516"/>
      <c r="ACW9" s="516"/>
      <c r="ACX9" s="516"/>
      <c r="ACY9" s="233">
        <v>49369</v>
      </c>
      <c r="ACZ9" s="233">
        <f>ORCAMENTO!ADE3</f>
        <v>0</v>
      </c>
      <c r="ADA9" s="516"/>
      <c r="ADB9" s="516"/>
      <c r="ADC9" s="516"/>
      <c r="ADD9" s="233">
        <v>49400</v>
      </c>
      <c r="ADE9" s="233">
        <f>ORCAMENTO!ADJ3</f>
        <v>0</v>
      </c>
      <c r="ADF9" s="516"/>
      <c r="ADG9" s="516"/>
      <c r="ADH9" s="516"/>
      <c r="ADI9" s="233">
        <v>49430</v>
      </c>
      <c r="ADJ9" s="233">
        <f>ORCAMENTO!ADO3</f>
        <v>0</v>
      </c>
      <c r="ADK9" s="516"/>
      <c r="ADL9" s="516"/>
      <c r="ADM9" s="516"/>
      <c r="ADN9" s="233">
        <v>49461</v>
      </c>
      <c r="ADO9" s="233">
        <f>ORCAMENTO!ADT3</f>
        <v>0</v>
      </c>
      <c r="ADP9" s="516"/>
      <c r="ADQ9" s="516"/>
      <c r="ADR9" s="516"/>
      <c r="ADS9" s="233">
        <v>49491</v>
      </c>
      <c r="ADT9" s="233">
        <f>ORCAMENTO!ADY3</f>
        <v>0</v>
      </c>
      <c r="ADU9" s="516"/>
      <c r="ADV9" s="516"/>
      <c r="ADW9" s="516"/>
      <c r="ADX9" s="233">
        <v>49522</v>
      </c>
      <c r="ADY9" s="233">
        <f>ORCAMENTO!AED3</f>
        <v>0</v>
      </c>
      <c r="ADZ9" s="516"/>
      <c r="AEA9" s="516"/>
      <c r="AEB9" s="516"/>
      <c r="AEC9" s="233">
        <v>49553</v>
      </c>
      <c r="AED9" s="233">
        <f>ORCAMENTO!AEI3</f>
        <v>0</v>
      </c>
      <c r="AEE9" s="516"/>
      <c r="AEF9" s="516"/>
      <c r="AEG9" s="516"/>
      <c r="AEH9" s="233">
        <v>49583</v>
      </c>
      <c r="AEI9" s="233">
        <f>ORCAMENTO!AEN3</f>
        <v>0</v>
      </c>
      <c r="AEJ9" s="516"/>
      <c r="AEK9" s="516"/>
      <c r="AEL9" s="516"/>
      <c r="AEM9" s="233">
        <v>49614</v>
      </c>
      <c r="AEN9" s="233">
        <f>ORCAMENTO!AES3</f>
        <v>0</v>
      </c>
      <c r="AEO9" s="516"/>
      <c r="AEP9" s="516"/>
      <c r="AEQ9" s="516"/>
      <c r="AER9" s="233">
        <v>49644</v>
      </c>
      <c r="AES9" s="233">
        <f>ORCAMENTO!AEX3</f>
        <v>0</v>
      </c>
      <c r="AET9" s="516"/>
      <c r="AEU9" s="516"/>
      <c r="AEV9" s="516"/>
      <c r="AEW9" s="233">
        <v>49675</v>
      </c>
      <c r="AEX9" s="233">
        <f>ORCAMENTO!AFC3</f>
        <v>0</v>
      </c>
      <c r="AEY9" s="516"/>
      <c r="AEZ9" s="516"/>
      <c r="AFA9" s="516"/>
      <c r="AFB9" s="233">
        <v>49706</v>
      </c>
      <c r="AFC9" s="233">
        <f>ORCAMENTO!AFH3</f>
        <v>0</v>
      </c>
      <c r="AFD9" s="516"/>
      <c r="AFE9" s="516"/>
      <c r="AFF9" s="516"/>
      <c r="AFG9" s="233">
        <v>49735</v>
      </c>
      <c r="AFH9" s="233">
        <f>ORCAMENTO!AFM3</f>
        <v>0</v>
      </c>
      <c r="AFI9" s="516"/>
      <c r="AFJ9" s="516"/>
      <c r="AFK9" s="516"/>
      <c r="AFL9" s="233">
        <v>49766</v>
      </c>
      <c r="AFM9" s="233">
        <f>ORCAMENTO!AFR3</f>
        <v>0</v>
      </c>
      <c r="AFN9" s="516"/>
      <c r="AFO9" s="516"/>
      <c r="AFP9" s="516"/>
      <c r="AFQ9" s="233">
        <v>49796</v>
      </c>
      <c r="AFR9" s="233">
        <f>ORCAMENTO!AFW3</f>
        <v>0</v>
      </c>
      <c r="AFS9" s="516"/>
      <c r="AFT9" s="516"/>
      <c r="AFU9" s="516"/>
      <c r="AFV9" s="233">
        <v>49827</v>
      </c>
      <c r="AFW9" s="233">
        <f>ORCAMENTO!AGB3</f>
        <v>0</v>
      </c>
      <c r="AFX9" s="516"/>
      <c r="AFY9" s="516"/>
      <c r="AFZ9" s="516"/>
      <c r="AGA9" s="233">
        <v>49857</v>
      </c>
      <c r="AGB9" s="233">
        <f>ORCAMENTO!AGG3</f>
        <v>0</v>
      </c>
      <c r="AGC9" s="516"/>
      <c r="AGD9" s="516"/>
      <c r="AGE9" s="516"/>
      <c r="AGF9" s="233">
        <v>49888</v>
      </c>
      <c r="AGG9" s="233">
        <f>ORCAMENTO!AGL3</f>
        <v>0</v>
      </c>
      <c r="AGH9" s="516"/>
      <c r="AGI9" s="516"/>
      <c r="AGJ9" s="516"/>
      <c r="AGK9" s="233">
        <v>49919</v>
      </c>
      <c r="AGL9" s="233">
        <f>ORCAMENTO!AGQ3</f>
        <v>0</v>
      </c>
      <c r="AGM9" s="516"/>
      <c r="AGN9" s="516"/>
      <c r="AGO9" s="516"/>
      <c r="AGP9" s="233">
        <v>49949</v>
      </c>
      <c r="AGQ9" s="233">
        <f>ORCAMENTO!AGV3</f>
        <v>0</v>
      </c>
      <c r="AGR9" s="516"/>
      <c r="AGS9" s="516"/>
      <c r="AGT9" s="516"/>
      <c r="AGU9" s="233">
        <v>49980</v>
      </c>
      <c r="AGV9" s="233">
        <f>ORCAMENTO!AHA3</f>
        <v>0</v>
      </c>
      <c r="AGW9" s="516"/>
      <c r="AGX9" s="516"/>
      <c r="AGY9" s="516"/>
      <c r="AGZ9" s="233">
        <v>50010</v>
      </c>
      <c r="AHA9" s="233">
        <f>ORCAMENTO!AHF3</f>
        <v>0</v>
      </c>
      <c r="AHB9" s="516"/>
      <c r="AHC9" s="516"/>
      <c r="AHD9" s="516"/>
      <c r="AHE9" s="233">
        <v>50041</v>
      </c>
      <c r="AHF9" s="233">
        <f>ORCAMENTO!AHK3</f>
        <v>0</v>
      </c>
      <c r="AHG9" s="516"/>
      <c r="AHH9" s="516"/>
      <c r="AHI9" s="516"/>
      <c r="AHJ9" s="233">
        <v>50072</v>
      </c>
      <c r="AHK9" s="233">
        <f>ORCAMENTO!AHP3</f>
        <v>0</v>
      </c>
      <c r="AHL9" s="516"/>
      <c r="AHM9" s="516"/>
      <c r="AHN9" s="516"/>
      <c r="AHO9" s="233">
        <v>50100</v>
      </c>
      <c r="AHP9" s="233">
        <f>ORCAMENTO!AHU3</f>
        <v>0</v>
      </c>
      <c r="AHQ9" s="516"/>
      <c r="AHR9" s="516"/>
      <c r="AHS9" s="516"/>
      <c r="AHT9" s="233">
        <v>50131</v>
      </c>
      <c r="AHU9" s="233">
        <f>ORCAMENTO!AHZ3</f>
        <v>0</v>
      </c>
      <c r="AHV9" s="516"/>
      <c r="AHW9" s="516"/>
      <c r="AHX9" s="516"/>
      <c r="AHY9" s="233">
        <v>50161</v>
      </c>
      <c r="AHZ9" s="233">
        <f>ORCAMENTO!AIE3</f>
        <v>0</v>
      </c>
      <c r="AIA9" s="516"/>
      <c r="AIB9" s="516"/>
      <c r="AIC9" s="516"/>
      <c r="AID9" s="233">
        <v>50192</v>
      </c>
      <c r="AIE9" s="233">
        <f>ORCAMENTO!AIJ3</f>
        <v>0</v>
      </c>
      <c r="AIF9" s="516"/>
      <c r="AIG9" s="516"/>
      <c r="AIH9" s="516"/>
      <c r="AII9" s="233">
        <v>50222</v>
      </c>
      <c r="AIJ9" s="233">
        <f>ORCAMENTO!AIO3</f>
        <v>0</v>
      </c>
      <c r="AIK9" s="516"/>
      <c r="AIL9" s="516"/>
      <c r="AIM9" s="516"/>
      <c r="AIN9" s="233">
        <v>50253</v>
      </c>
      <c r="AIO9" s="233">
        <f>ORCAMENTO!AIT3</f>
        <v>0</v>
      </c>
      <c r="AIP9" s="516"/>
      <c r="AIQ9" s="516"/>
      <c r="AIR9" s="516"/>
      <c r="AIS9" s="233">
        <v>50284</v>
      </c>
      <c r="AIT9" s="233">
        <f>ORCAMENTO!AIY3</f>
        <v>0</v>
      </c>
      <c r="AIU9" s="516"/>
      <c r="AIV9" s="516"/>
      <c r="AIW9" s="516"/>
      <c r="AIX9" s="233">
        <v>50314</v>
      </c>
      <c r="AIY9" s="233">
        <f>ORCAMENTO!AJD3</f>
        <v>0</v>
      </c>
      <c r="AIZ9" s="516"/>
      <c r="AJA9" s="516"/>
      <c r="AJB9" s="516"/>
      <c r="AJC9" s="233">
        <v>50345</v>
      </c>
      <c r="AJD9" s="233">
        <f>ORCAMENTO!AJI3</f>
        <v>0</v>
      </c>
      <c r="AJE9" s="516"/>
      <c r="AJF9" s="516"/>
      <c r="AJG9" s="516"/>
      <c r="AJH9" s="233">
        <v>50375</v>
      </c>
      <c r="AJI9" s="233">
        <f>ORCAMENTO!AJN3</f>
        <v>0</v>
      </c>
      <c r="AJJ9" s="516"/>
      <c r="AJK9" s="516"/>
      <c r="AJL9" s="516"/>
      <c r="AJM9" s="233">
        <v>50406</v>
      </c>
      <c r="AJN9" s="233">
        <f>ORCAMENTO!AJS3</f>
        <v>0</v>
      </c>
      <c r="AJO9" s="516"/>
      <c r="AJP9" s="516"/>
      <c r="AJQ9" s="516"/>
      <c r="AJR9" s="233">
        <v>50437</v>
      </c>
      <c r="AJS9" s="233">
        <f>ORCAMENTO!AJX3</f>
        <v>0</v>
      </c>
      <c r="AJT9" s="516"/>
      <c r="AJU9" s="516"/>
      <c r="AJV9" s="516"/>
      <c r="AJW9" s="233">
        <v>50465</v>
      </c>
      <c r="AJX9" s="233">
        <f>ORCAMENTO!AKC3</f>
        <v>0</v>
      </c>
      <c r="AJY9" s="516"/>
      <c r="AJZ9" s="516"/>
      <c r="AKA9" s="516"/>
      <c r="AKB9" s="233">
        <v>50496</v>
      </c>
      <c r="AKC9" s="233">
        <f>ORCAMENTO!AKH3</f>
        <v>0</v>
      </c>
      <c r="AKD9" s="516"/>
      <c r="AKE9" s="516"/>
      <c r="AKF9" s="516"/>
      <c r="AKG9" s="233">
        <v>50526</v>
      </c>
      <c r="AKH9" s="233">
        <f>ORCAMENTO!AKM3</f>
        <v>0</v>
      </c>
      <c r="AKI9" s="516"/>
      <c r="AKJ9" s="516"/>
      <c r="AKK9" s="516"/>
      <c r="AKL9" s="233">
        <v>50557</v>
      </c>
      <c r="AKM9" s="233">
        <f>ORCAMENTO!AKR3</f>
        <v>0</v>
      </c>
      <c r="AKN9" s="516"/>
      <c r="AKO9" s="516"/>
      <c r="AKP9" s="516"/>
      <c r="AKQ9" s="233">
        <v>50587</v>
      </c>
      <c r="AKR9" s="233">
        <f>ORCAMENTO!AKW3</f>
        <v>0</v>
      </c>
      <c r="AKS9" s="516"/>
      <c r="AKT9" s="516"/>
      <c r="AKU9" s="516"/>
      <c r="AKV9" s="233">
        <v>50618</v>
      </c>
      <c r="AKW9" s="233">
        <f>ORCAMENTO!ALB3</f>
        <v>0</v>
      </c>
      <c r="AKX9" s="516"/>
      <c r="AKY9" s="516"/>
      <c r="AKZ9" s="516"/>
      <c r="ALA9" s="233">
        <v>50649</v>
      </c>
      <c r="ALB9" s="233">
        <f>ORCAMENTO!ALG3</f>
        <v>0</v>
      </c>
      <c r="ALC9" s="516"/>
      <c r="ALD9" s="516"/>
      <c r="ALE9" s="516"/>
      <c r="ALF9" s="233">
        <v>50679</v>
      </c>
      <c r="ALG9" s="233">
        <f>ORCAMENTO!ALL3</f>
        <v>0</v>
      </c>
      <c r="ALH9" s="516"/>
      <c r="ALI9" s="516"/>
      <c r="ALJ9" s="516"/>
      <c r="ALK9" s="233">
        <v>50710</v>
      </c>
      <c r="ALL9" s="233">
        <f>ORCAMENTO!ALQ3</f>
        <v>0</v>
      </c>
      <c r="ALM9" s="516"/>
      <c r="ALN9" s="516"/>
      <c r="ALO9" s="516"/>
      <c r="ALP9" s="233">
        <v>50740</v>
      </c>
      <c r="ALQ9" s="233">
        <f>ORCAMENTO!ALV3</f>
        <v>0</v>
      </c>
      <c r="ALR9" s="516"/>
      <c r="ALS9" s="516"/>
      <c r="ALT9" s="516"/>
      <c r="ALU9" s="233">
        <v>50771</v>
      </c>
      <c r="ALV9" s="233">
        <f>ORCAMENTO!AMA3</f>
        <v>0</v>
      </c>
      <c r="ALW9" s="516"/>
      <c r="ALX9" s="516"/>
      <c r="ALY9" s="516"/>
      <c r="ALZ9" s="233">
        <v>50802</v>
      </c>
      <c r="AMA9" s="233">
        <f>ORCAMENTO!AMF3</f>
        <v>0</v>
      </c>
      <c r="AMB9" s="516"/>
      <c r="AMC9" s="516"/>
      <c r="AMD9" s="516"/>
      <c r="AME9" s="233">
        <v>50830</v>
      </c>
      <c r="AMF9" s="233">
        <f>ORCAMENTO!AMK3</f>
        <v>0</v>
      </c>
      <c r="AMG9" s="516"/>
      <c r="AMH9" s="516"/>
      <c r="AMI9" s="516"/>
      <c r="AMJ9" s="233">
        <v>50861</v>
      </c>
      <c r="AMK9" s="233">
        <f>ORCAMENTO!AMP3</f>
        <v>0</v>
      </c>
      <c r="AML9" s="516"/>
      <c r="AMM9" s="516"/>
      <c r="AMN9" s="516"/>
      <c r="AMO9" s="233">
        <v>50891</v>
      </c>
      <c r="AMP9" s="233">
        <f>ORCAMENTO!AMU3</f>
        <v>0</v>
      </c>
      <c r="AMQ9" s="516"/>
      <c r="AMR9" s="516"/>
      <c r="AMS9" s="516"/>
      <c r="AMT9" s="233">
        <v>50922</v>
      </c>
      <c r="AMU9" s="233">
        <f>ORCAMENTO!AMZ3</f>
        <v>0</v>
      </c>
      <c r="AMV9" s="516"/>
      <c r="AMW9" s="516"/>
      <c r="AMX9" s="516"/>
      <c r="AMY9" s="233">
        <v>50952</v>
      </c>
      <c r="AMZ9" s="233">
        <f>ORCAMENTO!ANE3</f>
        <v>0</v>
      </c>
      <c r="ANA9" s="516"/>
      <c r="ANB9" s="516"/>
      <c r="ANC9" s="516"/>
      <c r="AND9" s="233">
        <v>50983</v>
      </c>
      <c r="ANE9" s="233">
        <f>ORCAMENTO!ANJ3</f>
        <v>0</v>
      </c>
      <c r="ANF9" s="516"/>
      <c r="ANG9" s="516"/>
      <c r="ANH9" s="516"/>
      <c r="ANI9" s="233">
        <v>51014</v>
      </c>
      <c r="ANJ9" s="233">
        <f>ORCAMENTO!ANO3</f>
        <v>0</v>
      </c>
      <c r="ANK9" s="516"/>
      <c r="ANL9" s="516"/>
      <c r="ANM9" s="516"/>
      <c r="ANN9" s="233">
        <v>51044</v>
      </c>
      <c r="ANO9" s="233">
        <f>ORCAMENTO!ANT3</f>
        <v>0</v>
      </c>
      <c r="ANP9" s="516"/>
      <c r="ANQ9" s="516"/>
      <c r="ANR9" s="516"/>
      <c r="ANS9" s="233">
        <v>51075</v>
      </c>
      <c r="ANT9" s="233">
        <f>ORCAMENTO!ANY3</f>
        <v>0</v>
      </c>
      <c r="ANU9" s="516"/>
      <c r="ANV9" s="516"/>
      <c r="ANW9" s="516"/>
      <c r="ANX9" s="233">
        <v>51105</v>
      </c>
      <c r="ANY9" s="233">
        <f>ORCAMENTO!AOD3</f>
        <v>0</v>
      </c>
      <c r="ANZ9" s="516"/>
      <c r="AOA9" s="516"/>
      <c r="AOB9" s="516"/>
      <c r="AOC9" s="233">
        <v>51136</v>
      </c>
      <c r="AOD9" s="233">
        <f>ORCAMENTO!AOI3</f>
        <v>0</v>
      </c>
      <c r="AOE9" s="516"/>
      <c r="AOF9" s="516"/>
      <c r="AOG9" s="516"/>
      <c r="AOH9" s="233">
        <v>51167</v>
      </c>
      <c r="AOI9" s="233">
        <f>ORCAMENTO!AON3</f>
        <v>0</v>
      </c>
      <c r="AOJ9" s="516"/>
      <c r="AOK9" s="516"/>
      <c r="AOL9" s="516"/>
      <c r="AOM9" s="233">
        <v>51196</v>
      </c>
      <c r="AON9" s="233">
        <f>ORCAMENTO!AOS3</f>
        <v>0</v>
      </c>
      <c r="AOO9" s="516"/>
      <c r="AOP9" s="516"/>
      <c r="AOQ9" s="516"/>
      <c r="AOR9" s="233">
        <v>51227</v>
      </c>
      <c r="AOS9" s="233">
        <f>ORCAMENTO!AOX3</f>
        <v>0</v>
      </c>
      <c r="AOT9" s="516"/>
      <c r="AOU9" s="516"/>
      <c r="AOV9" s="516"/>
      <c r="AOW9" s="233">
        <v>51257</v>
      </c>
      <c r="AOX9" s="233">
        <f>ORCAMENTO!APC3</f>
        <v>0</v>
      </c>
      <c r="AOY9" s="516"/>
      <c r="AOZ9" s="516"/>
      <c r="APA9" s="516"/>
      <c r="APB9" s="233">
        <v>51288</v>
      </c>
      <c r="APC9" s="233">
        <f>ORCAMENTO!APH3</f>
        <v>0</v>
      </c>
      <c r="APD9" s="516"/>
      <c r="APE9" s="516"/>
      <c r="APF9" s="516"/>
      <c r="APG9" s="233">
        <v>51318</v>
      </c>
      <c r="APH9" s="233">
        <f>ORCAMENTO!APM3</f>
        <v>0</v>
      </c>
      <c r="API9" s="516"/>
      <c r="APJ9" s="516"/>
      <c r="APK9" s="516"/>
      <c r="APL9" s="233">
        <v>51349</v>
      </c>
      <c r="APM9" s="233">
        <f>ORCAMENTO!APR3</f>
        <v>0</v>
      </c>
      <c r="APN9" s="516"/>
      <c r="APO9" s="516"/>
      <c r="APP9" s="516"/>
      <c r="APQ9" s="233">
        <v>51380</v>
      </c>
      <c r="APR9" s="233">
        <f>ORCAMENTO!APW3</f>
        <v>0</v>
      </c>
      <c r="APS9" s="516"/>
      <c r="APT9" s="516"/>
      <c r="APU9" s="516"/>
      <c r="APV9" s="233">
        <v>51410</v>
      </c>
      <c r="APW9" s="233">
        <f>ORCAMENTO!AQB3</f>
        <v>0</v>
      </c>
      <c r="APX9" s="516"/>
      <c r="APY9" s="516"/>
      <c r="APZ9" s="516"/>
      <c r="AQA9" s="233">
        <v>51441</v>
      </c>
      <c r="AQB9" s="233">
        <f>ORCAMENTO!AQG3</f>
        <v>0</v>
      </c>
      <c r="AQC9" s="516"/>
      <c r="AQD9" s="516"/>
      <c r="AQE9" s="516"/>
      <c r="AQF9" s="233">
        <v>51471</v>
      </c>
      <c r="AQG9" s="233">
        <f>ORCAMENTO!AQL3</f>
        <v>0</v>
      </c>
      <c r="AQH9" s="516"/>
      <c r="AQI9" s="516"/>
      <c r="AQJ9" s="516"/>
      <c r="AQK9" s="233">
        <v>51502</v>
      </c>
      <c r="AQL9" s="233">
        <f>ORCAMENTO!AQQ3</f>
        <v>0</v>
      </c>
      <c r="AQM9" s="516"/>
      <c r="AQN9" s="516"/>
      <c r="AQO9" s="516"/>
      <c r="AQP9" s="233">
        <v>51533</v>
      </c>
      <c r="AQQ9" s="233">
        <f>ORCAMENTO!AQV3</f>
        <v>0</v>
      </c>
      <c r="AQR9" s="516"/>
      <c r="AQS9" s="516"/>
      <c r="AQT9" s="516"/>
      <c r="AQU9" s="233">
        <v>51561</v>
      </c>
      <c r="AQV9" s="233">
        <f>ORCAMENTO!ARA3</f>
        <v>0</v>
      </c>
      <c r="AQW9" s="516"/>
      <c r="AQX9" s="516"/>
      <c r="AQY9" s="516"/>
      <c r="AQZ9" s="233">
        <v>51592</v>
      </c>
      <c r="ARA9" s="233">
        <f>ORCAMENTO!ARF3</f>
        <v>0</v>
      </c>
      <c r="ARB9" s="516"/>
      <c r="ARC9" s="516"/>
      <c r="ARD9" s="516"/>
      <c r="ARE9" s="233">
        <v>51622</v>
      </c>
      <c r="ARF9" s="233">
        <f>ORCAMENTO!ARK3</f>
        <v>0</v>
      </c>
      <c r="ARG9" s="516"/>
      <c r="ARH9" s="516"/>
      <c r="ARI9" s="516"/>
      <c r="ARJ9" s="233">
        <v>51653</v>
      </c>
      <c r="ARK9" s="233">
        <f>ORCAMENTO!ARP3</f>
        <v>0</v>
      </c>
      <c r="ARL9" s="516"/>
      <c r="ARM9" s="516"/>
      <c r="ARN9" s="516"/>
      <c r="ARO9" s="233">
        <v>51683</v>
      </c>
      <c r="ARP9" s="233">
        <f>ORCAMENTO!ARU3</f>
        <v>0</v>
      </c>
      <c r="ARQ9" s="516"/>
      <c r="ARR9" s="516"/>
      <c r="ARS9" s="516"/>
      <c r="ART9" s="233">
        <v>51714</v>
      </c>
      <c r="ARU9" s="233">
        <f>ORCAMENTO!ARZ3</f>
        <v>0</v>
      </c>
      <c r="ARV9" s="516"/>
      <c r="ARW9" s="516"/>
      <c r="ARX9" s="516"/>
      <c r="ARY9" s="233">
        <v>51745</v>
      </c>
      <c r="ARZ9" s="233">
        <f>ORCAMENTO!ASE3</f>
        <v>0</v>
      </c>
      <c r="ASA9" s="516"/>
      <c r="ASB9" s="516"/>
      <c r="ASC9" s="516"/>
      <c r="ASD9" s="233">
        <v>51775</v>
      </c>
      <c r="ASE9" s="233">
        <f>ORCAMENTO!ASJ3</f>
        <v>0</v>
      </c>
      <c r="ASF9" s="516"/>
      <c r="ASG9" s="516"/>
      <c r="ASH9" s="516"/>
      <c r="ASI9" s="233">
        <v>51806</v>
      </c>
      <c r="ASJ9" s="233">
        <f>ORCAMENTO!ASO3</f>
        <v>0</v>
      </c>
      <c r="ASK9" s="516"/>
      <c r="ASL9" s="516"/>
      <c r="ASM9" s="516"/>
      <c r="ASN9" s="233">
        <v>51836</v>
      </c>
      <c r="ASO9" s="233">
        <f>ORCAMENTO!AST3</f>
        <v>0</v>
      </c>
      <c r="ASP9" s="516"/>
      <c r="ASQ9" s="516"/>
      <c r="ASR9" s="516"/>
      <c r="ASS9" s="233">
        <v>51867</v>
      </c>
      <c r="AST9" s="233">
        <f>ORCAMENTO!ASY3</f>
        <v>0</v>
      </c>
      <c r="ASU9" s="516"/>
      <c r="ASV9" s="516"/>
      <c r="ASW9" s="516"/>
      <c r="ASX9" s="233">
        <v>51898</v>
      </c>
      <c r="ASY9" s="233">
        <f>ORCAMENTO!ATD3</f>
        <v>0</v>
      </c>
      <c r="ASZ9" s="516"/>
      <c r="ATA9" s="516"/>
      <c r="ATB9" s="516"/>
      <c r="ATC9" s="233">
        <v>51926</v>
      </c>
      <c r="ATD9" s="233">
        <f>ORCAMENTO!ATI3</f>
        <v>0</v>
      </c>
      <c r="ATE9" s="516"/>
      <c r="ATF9" s="516"/>
      <c r="ATG9" s="516"/>
      <c r="ATH9" s="233">
        <v>51957</v>
      </c>
      <c r="ATI9" s="233">
        <f>ORCAMENTO!ATN3</f>
        <v>0</v>
      </c>
      <c r="ATJ9" s="516"/>
      <c r="ATK9" s="516"/>
      <c r="ATL9" s="516"/>
      <c r="ATM9" s="233">
        <v>51987</v>
      </c>
      <c r="ATN9" s="233">
        <f>ORCAMENTO!ATS3</f>
        <v>0</v>
      </c>
      <c r="ATO9" s="516"/>
      <c r="ATP9" s="516"/>
      <c r="ATQ9" s="516"/>
      <c r="ATR9" s="233">
        <v>52018</v>
      </c>
      <c r="ATS9" s="233">
        <f>ORCAMENTO!ATX3</f>
        <v>0</v>
      </c>
      <c r="ATT9" s="516"/>
      <c r="ATU9" s="516"/>
      <c r="ATV9" s="516"/>
      <c r="ATW9" s="233">
        <v>52048</v>
      </c>
      <c r="ATX9" s="233">
        <f>ORCAMENTO!AUC3</f>
        <v>0</v>
      </c>
      <c r="ATY9" s="516"/>
      <c r="ATZ9" s="516"/>
      <c r="AUA9" s="516"/>
      <c r="AUB9" s="233">
        <v>52079</v>
      </c>
      <c r="AUC9" s="233">
        <f>ORCAMENTO!AUH3</f>
        <v>0</v>
      </c>
      <c r="AUD9" s="516"/>
      <c r="AUE9" s="516"/>
      <c r="AUF9" s="516"/>
      <c r="AUG9" s="233">
        <v>52110</v>
      </c>
      <c r="AUH9" s="233">
        <f>ORCAMENTO!AUM3</f>
        <v>0</v>
      </c>
      <c r="AUI9" s="516"/>
      <c r="AUJ9" s="516"/>
      <c r="AUK9" s="516"/>
      <c r="AUL9" s="233">
        <v>52140</v>
      </c>
      <c r="AUM9" s="233">
        <f>ORCAMENTO!AUR3</f>
        <v>0</v>
      </c>
      <c r="AUN9" s="516"/>
      <c r="AUO9" s="516"/>
      <c r="AUP9" s="516"/>
      <c r="AUQ9" s="233">
        <v>52171</v>
      </c>
      <c r="AUR9" s="233">
        <f>ORCAMENTO!AUW3</f>
        <v>0</v>
      </c>
      <c r="AUS9" s="516"/>
      <c r="AUT9" s="516"/>
      <c r="AUU9" s="516"/>
      <c r="AUV9" s="233">
        <v>52201</v>
      </c>
      <c r="AUW9" s="233">
        <f>ORCAMENTO!AVB3</f>
        <v>0</v>
      </c>
      <c r="AUX9" s="516"/>
      <c r="AUY9" s="516"/>
      <c r="AUZ9" s="516"/>
      <c r="AVA9" s="233">
        <v>52232</v>
      </c>
      <c r="AVB9" s="233">
        <f>ORCAMENTO!AVG3</f>
        <v>0</v>
      </c>
      <c r="AVC9" s="516"/>
      <c r="AVD9" s="516"/>
      <c r="AVE9" s="516"/>
      <c r="AVF9" s="233">
        <v>52263</v>
      </c>
      <c r="AVG9" s="233">
        <f>ORCAMENTO!AVL3</f>
        <v>0</v>
      </c>
      <c r="AVH9" s="516"/>
      <c r="AVI9" s="516"/>
      <c r="AVJ9" s="516"/>
      <c r="AVK9" s="233">
        <v>52291</v>
      </c>
      <c r="AVL9" s="233">
        <f>ORCAMENTO!AVQ3</f>
        <v>0</v>
      </c>
      <c r="AVM9" s="516"/>
      <c r="AVN9" s="516"/>
      <c r="AVO9" s="516"/>
      <c r="AVP9" s="233">
        <v>52322</v>
      </c>
      <c r="AVQ9" s="233">
        <f>ORCAMENTO!AVV3</f>
        <v>0</v>
      </c>
      <c r="AVR9" s="516"/>
      <c r="AVS9" s="516"/>
      <c r="AVT9" s="516"/>
      <c r="AVU9" s="233">
        <v>52352</v>
      </c>
      <c r="AVV9" s="233">
        <f>ORCAMENTO!AWA3</f>
        <v>0</v>
      </c>
      <c r="AVW9" s="516"/>
      <c r="AVX9" s="516"/>
      <c r="AVY9" s="516"/>
      <c r="AVZ9" s="233">
        <v>52383</v>
      </c>
      <c r="AWA9" s="233">
        <f>ORCAMENTO!AWF3</f>
        <v>0</v>
      </c>
      <c r="AWB9" s="516"/>
      <c r="AWC9" s="516"/>
      <c r="AWD9" s="516"/>
      <c r="AWE9" s="233">
        <v>52413</v>
      </c>
      <c r="AWF9" s="233">
        <f>ORCAMENTO!AWK3</f>
        <v>0</v>
      </c>
      <c r="AWG9" s="516"/>
      <c r="AWH9" s="516"/>
      <c r="AWI9" s="516"/>
      <c r="AWJ9" s="233">
        <v>52444</v>
      </c>
      <c r="AWK9" s="233">
        <f>ORCAMENTO!AWP3</f>
        <v>0</v>
      </c>
      <c r="AWL9" s="516"/>
      <c r="AWM9" s="516"/>
      <c r="AWN9" s="516"/>
      <c r="AWO9" s="233">
        <v>52475</v>
      </c>
      <c r="AWP9" s="233">
        <f>ORCAMENTO!AWU3</f>
        <v>0</v>
      </c>
      <c r="AWQ9" s="516"/>
      <c r="AWR9" s="516"/>
      <c r="AWS9" s="516"/>
      <c r="AWT9" s="233">
        <v>52505</v>
      </c>
      <c r="AWU9" s="233">
        <f>ORCAMENTO!AWZ3</f>
        <v>0</v>
      </c>
      <c r="AWV9" s="516"/>
      <c r="AWW9" s="516"/>
      <c r="AWX9" s="516"/>
      <c r="AWY9" s="233">
        <v>52536</v>
      </c>
      <c r="AWZ9" s="233">
        <f>ORCAMENTO!AXE3</f>
        <v>0</v>
      </c>
      <c r="AXA9" s="516"/>
      <c r="AXB9" s="516"/>
      <c r="AXC9" s="516"/>
      <c r="AXD9" s="233">
        <v>52566</v>
      </c>
      <c r="AXE9" s="233">
        <f>ORCAMENTO!AXJ3</f>
        <v>0</v>
      </c>
      <c r="AXF9" s="516"/>
      <c r="AXG9" s="516"/>
      <c r="AXH9" s="516"/>
      <c r="AXI9" s="233">
        <v>52597</v>
      </c>
      <c r="AXJ9" s="233">
        <f>ORCAMENTO!AXO3</f>
        <v>0</v>
      </c>
      <c r="AXK9" s="516"/>
      <c r="AXL9" s="516"/>
      <c r="AXM9" s="516"/>
      <c r="AXN9" s="233">
        <v>52628</v>
      </c>
      <c r="AXO9" s="233">
        <f>ORCAMENTO!AXT3</f>
        <v>0</v>
      </c>
      <c r="AXP9" s="516"/>
      <c r="AXQ9" s="516"/>
      <c r="AXR9" s="516"/>
      <c r="AXS9" s="233">
        <v>52657</v>
      </c>
      <c r="AXT9" s="233">
        <f>ORCAMENTO!AXY3</f>
        <v>0</v>
      </c>
      <c r="AXU9" s="516"/>
      <c r="AXV9" s="516"/>
      <c r="AXW9" s="516"/>
      <c r="AXX9" s="233">
        <v>52688</v>
      </c>
      <c r="AXY9" s="233">
        <f>ORCAMENTO!AYD3</f>
        <v>0</v>
      </c>
      <c r="AXZ9" s="516"/>
      <c r="AYA9" s="516"/>
      <c r="AYB9" s="516"/>
      <c r="AYC9" s="233">
        <v>52718</v>
      </c>
      <c r="AYD9" s="233">
        <f>ORCAMENTO!AYI3</f>
        <v>0</v>
      </c>
      <c r="AYE9" s="516"/>
      <c r="AYF9" s="516"/>
      <c r="AYG9" s="516"/>
      <c r="AYH9" s="233">
        <v>52749</v>
      </c>
      <c r="AYI9" s="233">
        <f>ORCAMENTO!AYN3</f>
        <v>0</v>
      </c>
      <c r="AYJ9" s="516"/>
      <c r="AYK9" s="516"/>
      <c r="AYL9" s="516"/>
      <c r="AYM9" s="233">
        <v>52779</v>
      </c>
      <c r="AYN9" s="233">
        <f>ORCAMENTO!AYS3</f>
        <v>0</v>
      </c>
      <c r="AYO9" s="516"/>
      <c r="AYP9" s="516"/>
      <c r="AYQ9" s="516"/>
      <c r="AYR9" s="233">
        <v>52810</v>
      </c>
      <c r="AYS9" s="233">
        <f>ORCAMENTO!AYX3</f>
        <v>0</v>
      </c>
      <c r="AYT9" s="516"/>
      <c r="AYU9" s="516"/>
      <c r="AYV9" s="516"/>
      <c r="AYW9" s="233">
        <v>52841</v>
      </c>
      <c r="AYX9" s="233">
        <f>ORCAMENTO!AZC3</f>
        <v>0</v>
      </c>
      <c r="AYY9" s="516"/>
      <c r="AYZ9" s="516"/>
      <c r="AZA9" s="516"/>
      <c r="AZB9" s="233">
        <v>52871</v>
      </c>
      <c r="AZC9" s="233">
        <f>ORCAMENTO!AZH3</f>
        <v>0</v>
      </c>
      <c r="AZD9" s="516"/>
      <c r="AZE9" s="516"/>
      <c r="AZF9" s="516"/>
      <c r="AZG9" s="233">
        <v>52902</v>
      </c>
      <c r="AZH9" s="233">
        <f>ORCAMENTO!AZM3</f>
        <v>0</v>
      </c>
      <c r="AZI9" s="516"/>
      <c r="AZJ9" s="516"/>
      <c r="AZK9" s="516"/>
      <c r="AZL9" s="233">
        <v>52932</v>
      </c>
      <c r="AZM9" s="233">
        <f>ORCAMENTO!AZR3</f>
        <v>0</v>
      </c>
      <c r="AZN9" s="516"/>
      <c r="AZO9" s="516"/>
      <c r="AZP9" s="516"/>
      <c r="AZQ9" s="233">
        <v>52963</v>
      </c>
      <c r="AZR9" s="233">
        <f>ORCAMENTO!AZW3</f>
        <v>0</v>
      </c>
      <c r="AZS9" s="516"/>
      <c r="AZT9" s="516"/>
      <c r="AZU9" s="516"/>
      <c r="AZV9" s="233">
        <v>52994</v>
      </c>
      <c r="AZW9" s="233">
        <f>ORCAMENTO!BAB3</f>
        <v>0</v>
      </c>
      <c r="AZX9" s="516"/>
      <c r="AZY9" s="516"/>
      <c r="AZZ9" s="516"/>
      <c r="BAA9" s="233">
        <v>53022</v>
      </c>
      <c r="BAB9" s="233">
        <f>ORCAMENTO!BAG3</f>
        <v>0</v>
      </c>
      <c r="BAC9" s="516"/>
      <c r="BAD9" s="516"/>
      <c r="BAE9" s="516"/>
      <c r="BAF9" s="233">
        <v>53053</v>
      </c>
      <c r="BAG9" s="233">
        <f>ORCAMENTO!BAL3</f>
        <v>0</v>
      </c>
      <c r="BAH9" s="516"/>
      <c r="BAI9" s="516"/>
      <c r="BAJ9" s="516"/>
      <c r="BAK9" s="233">
        <v>53083</v>
      </c>
      <c r="BAL9" s="233">
        <f>ORCAMENTO!BAQ3</f>
        <v>0</v>
      </c>
      <c r="BAM9" s="516"/>
      <c r="BAN9" s="516"/>
      <c r="BAO9" s="516"/>
      <c r="BAP9" s="233">
        <v>53114</v>
      </c>
      <c r="BAQ9" s="233">
        <f>ORCAMENTO!BAV3</f>
        <v>0</v>
      </c>
      <c r="BAR9" s="516"/>
      <c r="BAS9" s="516"/>
      <c r="BAT9" s="516"/>
      <c r="BAU9" s="233">
        <v>53144</v>
      </c>
      <c r="BAV9" s="233">
        <f>ORCAMENTO!BBA3</f>
        <v>0</v>
      </c>
      <c r="BAW9" s="516"/>
      <c r="BAX9" s="516"/>
      <c r="BAY9" s="516"/>
      <c r="BAZ9" s="233">
        <v>53175</v>
      </c>
      <c r="BBA9" s="233">
        <f>ORCAMENTO!BBF3</f>
        <v>0</v>
      </c>
      <c r="BBB9" s="516"/>
      <c r="BBC9" s="516"/>
      <c r="BBD9" s="516"/>
      <c r="BBE9" s="233">
        <v>53206</v>
      </c>
      <c r="BBF9" s="233">
        <f>ORCAMENTO!BBK3</f>
        <v>0</v>
      </c>
      <c r="BBG9" s="516"/>
      <c r="BBH9" s="516"/>
      <c r="BBI9" s="516"/>
      <c r="BBJ9" s="233">
        <v>53236</v>
      </c>
      <c r="BBK9" s="233">
        <f>ORCAMENTO!BBP3</f>
        <v>0</v>
      </c>
      <c r="BBL9" s="516"/>
      <c r="BBM9" s="516"/>
      <c r="BBN9" s="516"/>
      <c r="BBO9" s="233">
        <v>53267</v>
      </c>
      <c r="BBP9" s="233">
        <f>ORCAMENTO!BBU3</f>
        <v>0</v>
      </c>
      <c r="BBQ9" s="516"/>
      <c r="BBR9" s="516"/>
      <c r="BBS9" s="516"/>
      <c r="BBT9" s="233">
        <v>53297</v>
      </c>
      <c r="BBU9" s="233">
        <f>ORCAMENTO!BBZ3</f>
        <v>0</v>
      </c>
      <c r="BBV9" s="516"/>
      <c r="BBW9" s="516"/>
      <c r="BBX9" s="516"/>
      <c r="BBY9" s="233">
        <v>53328</v>
      </c>
      <c r="BBZ9" s="233">
        <f>ORCAMENTO!BCE3</f>
        <v>0</v>
      </c>
      <c r="BCA9" s="516"/>
      <c r="BCB9" s="516"/>
      <c r="BCC9" s="516"/>
      <c r="BCD9" s="233">
        <v>53359</v>
      </c>
      <c r="BCE9" s="233">
        <f>ORCAMENTO!BCJ3</f>
        <v>0</v>
      </c>
      <c r="BCF9" s="516"/>
      <c r="BCG9" s="516"/>
      <c r="BCH9" s="516"/>
      <c r="BCI9" s="233">
        <v>53387</v>
      </c>
      <c r="BCJ9" s="233">
        <f>ORCAMENTO!BCO3</f>
        <v>0</v>
      </c>
      <c r="BCK9" s="516"/>
      <c r="BCL9" s="516"/>
      <c r="BCM9" s="516"/>
      <c r="BCN9" s="233">
        <v>53418</v>
      </c>
      <c r="BCO9" s="233">
        <f>ORCAMENTO!BCT3</f>
        <v>0</v>
      </c>
      <c r="BCP9" s="516"/>
      <c r="BCQ9" s="516"/>
      <c r="BCR9" s="516"/>
      <c r="BCS9" s="233">
        <v>53448</v>
      </c>
      <c r="BCT9" s="233">
        <f>ORCAMENTO!BCY3</f>
        <v>0</v>
      </c>
      <c r="BCU9" s="516"/>
      <c r="BCV9" s="516"/>
      <c r="BCW9" s="516"/>
      <c r="BCX9" s="233">
        <v>53479</v>
      </c>
      <c r="BCY9" s="233">
        <f>ORCAMENTO!BDD3</f>
        <v>0</v>
      </c>
      <c r="BCZ9" s="516"/>
      <c r="BDA9" s="516"/>
      <c r="BDB9" s="516"/>
      <c r="BDC9" s="233">
        <v>53509</v>
      </c>
      <c r="BDD9" s="233">
        <f>ORCAMENTO!BDI3</f>
        <v>0</v>
      </c>
      <c r="BDE9" s="516"/>
      <c r="BDF9" s="516"/>
      <c r="BDG9" s="516"/>
      <c r="BDH9" s="233">
        <v>53540</v>
      </c>
      <c r="BDI9" s="233">
        <f>ORCAMENTO!BDN3</f>
        <v>0</v>
      </c>
      <c r="BDJ9" s="516"/>
      <c r="BDK9" s="516"/>
      <c r="BDL9" s="516"/>
      <c r="BDM9" s="233">
        <v>53571</v>
      </c>
      <c r="BDN9" s="233">
        <f>ORCAMENTO!BDS3</f>
        <v>0</v>
      </c>
      <c r="BDO9" s="516"/>
      <c r="BDP9" s="516"/>
      <c r="BDQ9" s="516"/>
      <c r="BDR9" s="233">
        <v>53601</v>
      </c>
      <c r="BDS9" s="233">
        <f>ORCAMENTO!BDX3</f>
        <v>0</v>
      </c>
      <c r="BDT9" s="516"/>
      <c r="BDU9" s="516"/>
      <c r="BDV9" s="516"/>
      <c r="BDW9" s="233">
        <v>53632</v>
      </c>
      <c r="BDX9" s="233">
        <f>ORCAMENTO!BEC3</f>
        <v>0</v>
      </c>
      <c r="BDY9" s="516"/>
      <c r="BDZ9" s="516"/>
      <c r="BEA9" s="516"/>
      <c r="BEB9" s="233">
        <v>53662</v>
      </c>
      <c r="BEC9" s="233">
        <f>ORCAMENTO!BEH3</f>
        <v>0</v>
      </c>
      <c r="BED9" s="516"/>
      <c r="BEE9" s="516"/>
      <c r="BEF9" s="516"/>
      <c r="BEG9" s="233">
        <v>53693</v>
      </c>
      <c r="BEH9" s="233">
        <f>ORCAMENTO!BEM3</f>
        <v>0</v>
      </c>
      <c r="BEI9" s="516"/>
      <c r="BEJ9" s="516"/>
      <c r="BEK9" s="516"/>
      <c r="BEL9" s="233">
        <v>53724</v>
      </c>
      <c r="BEM9" s="233">
        <f>ORCAMENTO!BER3</f>
        <v>0</v>
      </c>
      <c r="BEN9" s="516"/>
      <c r="BEO9" s="516"/>
      <c r="BEP9" s="516"/>
      <c r="BEQ9" s="233">
        <v>53752</v>
      </c>
      <c r="BER9" s="233">
        <f>ORCAMENTO!BEW3</f>
        <v>0</v>
      </c>
      <c r="BES9" s="516"/>
      <c r="BET9" s="516"/>
      <c r="BEU9" s="516"/>
      <c r="BEV9" s="233">
        <v>53783</v>
      </c>
      <c r="BEW9" s="233">
        <f>ORCAMENTO!BFB3</f>
        <v>0</v>
      </c>
      <c r="BEX9" s="516"/>
      <c r="BEY9" s="516"/>
      <c r="BEZ9" s="516"/>
      <c r="BFA9" s="233">
        <v>53813</v>
      </c>
      <c r="BFB9" s="233">
        <f>ORCAMENTO!BFG3</f>
        <v>0</v>
      </c>
      <c r="BFC9" s="516"/>
      <c r="BFD9" s="516"/>
      <c r="BFE9" s="516"/>
      <c r="BFF9" s="233">
        <v>53844</v>
      </c>
      <c r="BFG9" s="233">
        <f>ORCAMENTO!BFL3</f>
        <v>0</v>
      </c>
      <c r="BFH9" s="516"/>
      <c r="BFI9" s="516"/>
      <c r="BFJ9" s="516"/>
      <c r="BFK9" s="233">
        <v>53874</v>
      </c>
      <c r="BFL9" s="233">
        <f>ORCAMENTO!BFQ3</f>
        <v>0</v>
      </c>
      <c r="BFM9" s="516"/>
      <c r="BFN9" s="516"/>
      <c r="BFO9" s="516"/>
      <c r="BFP9" s="233">
        <v>53905</v>
      </c>
      <c r="BFQ9" s="233">
        <f>ORCAMENTO!BFV3</f>
        <v>0</v>
      </c>
      <c r="BFR9" s="516"/>
      <c r="BFS9" s="516"/>
      <c r="BFT9" s="516"/>
      <c r="BFU9" s="233">
        <v>53936</v>
      </c>
      <c r="BFV9" s="233">
        <f>ORCAMENTO!BGA3</f>
        <v>0</v>
      </c>
      <c r="BFW9" s="516"/>
      <c r="BFX9" s="516"/>
      <c r="BFY9" s="516"/>
      <c r="BFZ9" s="233">
        <v>53966</v>
      </c>
      <c r="BGA9" s="233">
        <f>ORCAMENTO!BGF3</f>
        <v>0</v>
      </c>
      <c r="BGB9" s="516"/>
      <c r="BGC9" s="516"/>
      <c r="BGD9" s="516"/>
      <c r="BGE9" s="233">
        <v>53997</v>
      </c>
      <c r="BGF9" s="233">
        <f>ORCAMENTO!BGK3</f>
        <v>0</v>
      </c>
      <c r="BGG9" s="516"/>
      <c r="BGH9" s="516"/>
      <c r="BGI9" s="516"/>
      <c r="BGJ9" s="233">
        <v>54027</v>
      </c>
      <c r="BGK9" s="233">
        <f>ORCAMENTO!BGP3</f>
        <v>0</v>
      </c>
      <c r="BGL9" s="516"/>
      <c r="BGM9" s="516"/>
      <c r="BGN9" s="516"/>
      <c r="BGO9" s="233">
        <v>54058</v>
      </c>
      <c r="BGP9" s="233">
        <f>ORCAMENTO!BGU3</f>
        <v>0</v>
      </c>
      <c r="BGQ9" s="516"/>
      <c r="BGR9" s="516"/>
      <c r="BGS9" s="516"/>
      <c r="BGT9" s="233">
        <v>54089</v>
      </c>
      <c r="BGU9" s="233">
        <f>ORCAMENTO!BGZ3</f>
        <v>0</v>
      </c>
      <c r="BGV9" s="516"/>
      <c r="BGW9" s="516"/>
      <c r="BGX9" s="516"/>
      <c r="BGY9" s="233">
        <v>54118</v>
      </c>
      <c r="BGZ9" s="233">
        <f>ORCAMENTO!BHE3</f>
        <v>0</v>
      </c>
      <c r="BHA9" s="516"/>
      <c r="BHB9" s="516"/>
      <c r="BHC9" s="516"/>
      <c r="BHD9" s="233">
        <v>54149</v>
      </c>
      <c r="BHE9" s="233">
        <f>ORCAMENTO!BHJ3</f>
        <v>0</v>
      </c>
      <c r="BHF9" s="516"/>
      <c r="BHG9" s="516"/>
      <c r="BHH9" s="516"/>
      <c r="BHI9" s="233">
        <v>54179</v>
      </c>
      <c r="BHJ9" s="233">
        <f>ORCAMENTO!BHO3</f>
        <v>0</v>
      </c>
      <c r="BHK9" s="516"/>
      <c r="BHL9" s="516"/>
      <c r="BHM9" s="516"/>
      <c r="BHN9" s="233">
        <v>54210</v>
      </c>
      <c r="BHO9" s="233">
        <f>ORCAMENTO!BHT3</f>
        <v>0</v>
      </c>
      <c r="BHP9" s="516"/>
      <c r="BHQ9" s="516"/>
      <c r="BHR9" s="516"/>
      <c r="BHS9" s="233">
        <v>54240</v>
      </c>
      <c r="BHT9" s="233">
        <f>ORCAMENTO!BHY3</f>
        <v>0</v>
      </c>
      <c r="BHU9" s="516"/>
      <c r="BHV9" s="516"/>
      <c r="BHW9" s="516"/>
      <c r="BHX9" s="233">
        <v>54271</v>
      </c>
      <c r="BHY9" s="233">
        <f>ORCAMENTO!BID3</f>
        <v>0</v>
      </c>
      <c r="BHZ9" s="516"/>
      <c r="BIA9" s="516"/>
      <c r="BIB9" s="516"/>
      <c r="BIC9" s="233">
        <v>54302</v>
      </c>
      <c r="BID9" s="233">
        <f>ORCAMENTO!BII3</f>
        <v>0</v>
      </c>
      <c r="BIE9" s="516"/>
      <c r="BIF9" s="516"/>
      <c r="BIG9" s="516"/>
      <c r="BIH9" s="233">
        <v>54332</v>
      </c>
      <c r="BII9" s="233">
        <f>ORCAMENTO!BIN3</f>
        <v>0</v>
      </c>
      <c r="BIJ9" s="516"/>
      <c r="BIK9" s="516"/>
      <c r="BIL9" s="516"/>
      <c r="BIM9" s="233">
        <v>54363</v>
      </c>
      <c r="BIN9" s="233">
        <f>ORCAMENTO!BIS3</f>
        <v>0</v>
      </c>
      <c r="BIO9" s="516"/>
      <c r="BIP9" s="516"/>
      <c r="BIQ9" s="516"/>
      <c r="BIR9" s="233">
        <v>54393</v>
      </c>
      <c r="BIS9" s="233">
        <f>ORCAMENTO!BIX3</f>
        <v>0</v>
      </c>
      <c r="BIT9" s="516"/>
      <c r="BIU9" s="516"/>
      <c r="BIV9" s="516"/>
      <c r="BIW9" s="233">
        <v>54424</v>
      </c>
      <c r="BIX9" s="233">
        <f>ORCAMENTO!BJC3</f>
        <v>0</v>
      </c>
      <c r="BIY9" s="516"/>
      <c r="BIZ9" s="516"/>
      <c r="BJA9" s="516"/>
      <c r="BJB9" s="233">
        <v>54455</v>
      </c>
      <c r="BJC9" s="233">
        <f>ORCAMENTO!BJH3</f>
        <v>0</v>
      </c>
      <c r="BJD9" s="516"/>
      <c r="BJE9" s="516"/>
      <c r="BJF9" s="516"/>
      <c r="BJG9" s="233">
        <v>54483</v>
      </c>
      <c r="BJH9" s="233">
        <f>ORCAMENTO!BJM3</f>
        <v>0</v>
      </c>
      <c r="BJI9" s="516"/>
      <c r="BJJ9" s="516"/>
      <c r="BJK9" s="516"/>
      <c r="BJL9" s="233">
        <v>54514</v>
      </c>
      <c r="BJM9" s="233">
        <f>ORCAMENTO!BJR3</f>
        <v>0</v>
      </c>
      <c r="BJN9" s="516"/>
      <c r="BJO9" s="516"/>
      <c r="BJP9" s="516"/>
      <c r="BJQ9" s="233">
        <v>54544</v>
      </c>
      <c r="BJR9" s="233">
        <f>ORCAMENTO!BJW3</f>
        <v>0</v>
      </c>
      <c r="BJS9" s="516"/>
      <c r="BJT9" s="516"/>
      <c r="BJU9" s="516"/>
      <c r="BJV9" s="233">
        <v>54575</v>
      </c>
      <c r="BJW9" s="233">
        <f>ORCAMENTO!BKB3</f>
        <v>0</v>
      </c>
      <c r="BJX9" s="516"/>
      <c r="BJY9" s="516"/>
      <c r="BJZ9" s="516"/>
      <c r="BKA9" s="233">
        <v>54605</v>
      </c>
      <c r="BKB9" s="233">
        <f>ORCAMENTO!BKG3</f>
        <v>0</v>
      </c>
      <c r="BKC9" s="516"/>
      <c r="BKD9" s="516"/>
      <c r="BKE9" s="516"/>
      <c r="BKF9" s="233">
        <v>54636</v>
      </c>
      <c r="BKG9" s="233">
        <f>ORCAMENTO!BKL3</f>
        <v>0</v>
      </c>
      <c r="BKH9" s="516"/>
      <c r="BKI9" s="516"/>
      <c r="BKJ9" s="516"/>
      <c r="BKK9" s="233">
        <v>54667</v>
      </c>
      <c r="BKL9" s="233">
        <f>ORCAMENTO!BKQ3</f>
        <v>0</v>
      </c>
      <c r="BKM9" s="516"/>
      <c r="BKN9" s="516"/>
      <c r="BKO9" s="516"/>
      <c r="BKP9" s="233">
        <v>54697</v>
      </c>
      <c r="BKQ9" s="233">
        <f>ORCAMENTO!BKV3</f>
        <v>0</v>
      </c>
      <c r="BKR9" s="516"/>
      <c r="BKS9" s="516"/>
      <c r="BKT9" s="516"/>
      <c r="BKU9" s="233">
        <v>54728</v>
      </c>
      <c r="BKV9" s="233">
        <f>ORCAMENTO!BLA3</f>
        <v>0</v>
      </c>
      <c r="BKW9" s="516"/>
      <c r="BKX9" s="516"/>
      <c r="BKY9" s="516"/>
      <c r="BKZ9" s="233">
        <v>54758</v>
      </c>
      <c r="BLA9" s="233">
        <f>ORCAMENTO!BLF3</f>
        <v>0</v>
      </c>
      <c r="BLB9" s="516"/>
      <c r="BLC9" s="516"/>
      <c r="BLD9" s="516"/>
      <c r="BLE9" s="233">
        <v>54789</v>
      </c>
      <c r="BLF9" s="233">
        <f>ORCAMENTO!BLK3</f>
        <v>0</v>
      </c>
      <c r="BLG9" s="516"/>
      <c r="BLH9" s="516"/>
      <c r="BLI9" s="516"/>
      <c r="BLJ9" s="233">
        <v>54820</v>
      </c>
      <c r="BLK9" s="233">
        <f>ORCAMENTO!BLP3</f>
        <v>0</v>
      </c>
      <c r="BLL9" s="516"/>
      <c r="BLM9" s="516"/>
      <c r="BLN9" s="516"/>
      <c r="BLO9" s="233">
        <v>54848</v>
      </c>
      <c r="BLP9" s="233">
        <f>ORCAMENTO!BLU3</f>
        <v>0</v>
      </c>
      <c r="BLQ9" s="516"/>
      <c r="BLR9" s="516"/>
      <c r="BLS9" s="516"/>
      <c r="BLT9" s="233">
        <v>54879</v>
      </c>
      <c r="BLU9" s="233">
        <f>ORCAMENTO!BLZ3</f>
        <v>0</v>
      </c>
      <c r="BLV9" s="516"/>
      <c r="BLW9" s="516"/>
      <c r="BLX9" s="516"/>
      <c r="BLY9" s="233">
        <v>54909</v>
      </c>
      <c r="BLZ9" s="233">
        <f>ORCAMENTO!BME3</f>
        <v>0</v>
      </c>
      <c r="BMA9" s="516"/>
      <c r="BMB9" s="516"/>
      <c r="BMC9" s="516"/>
      <c r="BMD9" s="233">
        <v>54940</v>
      </c>
      <c r="BME9" s="233">
        <f>ORCAMENTO!BMJ3</f>
        <v>0</v>
      </c>
      <c r="BMF9" s="516"/>
      <c r="BMG9" s="516"/>
      <c r="BMH9" s="516"/>
      <c r="BMI9" s="233">
        <v>54970</v>
      </c>
      <c r="BMJ9" s="233">
        <f>ORCAMENTO!BMO3</f>
        <v>0</v>
      </c>
      <c r="BMK9" s="516"/>
      <c r="BML9" s="516"/>
      <c r="BMM9" s="516"/>
      <c r="BMN9" s="233">
        <v>55001</v>
      </c>
      <c r="BMO9" s="233">
        <f>ORCAMENTO!BMT3</f>
        <v>0</v>
      </c>
      <c r="BMP9" s="516"/>
      <c r="BMQ9" s="516"/>
      <c r="BMR9" s="516"/>
      <c r="BMS9" s="233">
        <v>55032</v>
      </c>
      <c r="BMT9" s="233">
        <f>ORCAMENTO!BMY3</f>
        <v>0</v>
      </c>
      <c r="BMU9" s="516"/>
      <c r="BMV9" s="516"/>
      <c r="BMW9" s="516"/>
      <c r="BMX9" s="233">
        <v>55062</v>
      </c>
      <c r="BMY9" s="233">
        <f>ORCAMENTO!BND3</f>
        <v>0</v>
      </c>
      <c r="BMZ9" s="516"/>
      <c r="BNA9" s="516"/>
      <c r="BNB9" s="516"/>
      <c r="BNC9" s="233">
        <v>55093</v>
      </c>
      <c r="BND9" s="233">
        <f>ORCAMENTO!BNI3</f>
        <v>0</v>
      </c>
      <c r="BNE9" s="516"/>
      <c r="BNF9" s="516"/>
      <c r="BNG9" s="516"/>
      <c r="BNH9" s="233">
        <v>55123</v>
      </c>
      <c r="BNI9" s="233">
        <f>ORCAMENTO!BNN3</f>
        <v>0</v>
      </c>
      <c r="BNJ9" s="516"/>
      <c r="BNK9" s="516"/>
      <c r="BNL9" s="516"/>
      <c r="BNM9" s="233">
        <v>55154</v>
      </c>
      <c r="BNN9" s="233">
        <f>ORCAMENTO!BNS3</f>
        <v>0</v>
      </c>
      <c r="BNO9" s="516"/>
      <c r="BNP9" s="516"/>
      <c r="BNQ9" s="516"/>
      <c r="BNR9" s="233">
        <v>55185</v>
      </c>
      <c r="BNS9" s="233">
        <f>ORCAMENTO!BNX3</f>
        <v>0</v>
      </c>
      <c r="BNT9" s="516"/>
      <c r="BNU9" s="516"/>
      <c r="BNV9" s="516"/>
      <c r="BNW9" s="233">
        <v>55213</v>
      </c>
      <c r="BNX9" s="233">
        <f>ORCAMENTO!BOC3</f>
        <v>0</v>
      </c>
      <c r="BNY9" s="516"/>
      <c r="BNZ9" s="516"/>
      <c r="BOA9" s="516"/>
      <c r="BOB9" s="233">
        <v>55244</v>
      </c>
      <c r="BOC9" s="233">
        <f>ORCAMENTO!BOH3</f>
        <v>0</v>
      </c>
      <c r="BOD9" s="516"/>
      <c r="BOE9" s="516"/>
      <c r="BOF9" s="516"/>
      <c r="BOG9" s="233">
        <v>55274</v>
      </c>
      <c r="BOH9" s="233">
        <f>ORCAMENTO!BOM3</f>
        <v>0</v>
      </c>
      <c r="BOI9" s="516"/>
      <c r="BOJ9" s="516"/>
      <c r="BOK9" s="516"/>
      <c r="BOL9" s="233">
        <v>55305</v>
      </c>
      <c r="BOM9" s="233">
        <f>ORCAMENTO!BOR3</f>
        <v>0</v>
      </c>
      <c r="BON9" s="516"/>
      <c r="BOO9" s="516"/>
      <c r="BOP9" s="516"/>
      <c r="BOQ9" s="233">
        <v>55335</v>
      </c>
      <c r="BOR9" s="233">
        <f>ORCAMENTO!BOW3</f>
        <v>0</v>
      </c>
      <c r="BOS9" s="516"/>
      <c r="BOT9" s="516"/>
      <c r="BOU9" s="516"/>
      <c r="BOV9" s="233">
        <v>55366</v>
      </c>
      <c r="BOW9" s="233">
        <f>ORCAMENTO!BPB3</f>
        <v>0</v>
      </c>
      <c r="BOX9" s="516"/>
      <c r="BOY9" s="516"/>
      <c r="BOZ9" s="516"/>
      <c r="BPA9" s="233">
        <v>55397</v>
      </c>
      <c r="BPB9" s="233">
        <f>ORCAMENTO!BPG3</f>
        <v>0</v>
      </c>
      <c r="BPC9" s="516"/>
      <c r="BPD9" s="516"/>
      <c r="BPE9" s="516"/>
      <c r="BPF9" s="233">
        <v>55427</v>
      </c>
      <c r="BPG9" s="233">
        <f>ORCAMENTO!BPL3</f>
        <v>0</v>
      </c>
      <c r="BPH9" s="516"/>
      <c r="BPI9" s="516"/>
      <c r="BPJ9" s="516"/>
      <c r="BPK9" s="233">
        <v>55458</v>
      </c>
      <c r="BPL9" s="233">
        <f>ORCAMENTO!BPQ3</f>
        <v>0</v>
      </c>
      <c r="BPM9" s="516"/>
      <c r="BPN9" s="516"/>
      <c r="BPO9" s="516"/>
      <c r="BPP9" s="233">
        <v>55488</v>
      </c>
      <c r="BPQ9" s="233">
        <f>ORCAMENTO!BPV3</f>
        <v>0</v>
      </c>
      <c r="BPR9" s="516"/>
      <c r="BPS9" s="516"/>
      <c r="BPT9" s="516"/>
      <c r="BPU9" s="233">
        <v>55519</v>
      </c>
      <c r="BPV9" s="233">
        <f>ORCAMENTO!BQA3</f>
        <v>0</v>
      </c>
      <c r="BPW9" s="516"/>
      <c r="BPX9" s="516"/>
      <c r="BPY9" s="516"/>
      <c r="BPZ9" s="233">
        <v>55550</v>
      </c>
      <c r="BQA9" s="233">
        <f>ORCAMENTO!BQF3</f>
        <v>0</v>
      </c>
      <c r="BQB9" s="516"/>
      <c r="BQC9" s="516"/>
      <c r="BQD9" s="516"/>
      <c r="BQE9" s="233">
        <v>55579</v>
      </c>
      <c r="BQF9" s="233">
        <f>ORCAMENTO!BQK3</f>
        <v>0</v>
      </c>
      <c r="BQG9" s="516"/>
      <c r="BQH9" s="516"/>
      <c r="BQI9" s="516"/>
      <c r="BQJ9" s="233">
        <v>55610</v>
      </c>
      <c r="BQK9" s="233">
        <f>ORCAMENTO!BQP3</f>
        <v>0</v>
      </c>
      <c r="BQL9" s="516"/>
      <c r="BQM9" s="516"/>
      <c r="BQN9" s="516"/>
      <c r="BQO9" s="233">
        <v>55640</v>
      </c>
      <c r="BQP9" s="233">
        <f>ORCAMENTO!BQU3</f>
        <v>0</v>
      </c>
      <c r="BQQ9" s="516"/>
      <c r="BQR9" s="516"/>
      <c r="BQS9" s="516"/>
      <c r="BQT9" s="233">
        <v>55671</v>
      </c>
      <c r="BQU9" s="233">
        <f>ORCAMENTO!BQZ3</f>
        <v>0</v>
      </c>
      <c r="BQV9" s="516"/>
      <c r="BQW9" s="516"/>
      <c r="BQX9" s="516"/>
      <c r="BQY9" s="233">
        <v>55701</v>
      </c>
      <c r="BQZ9" s="233">
        <f>ORCAMENTO!BRE3</f>
        <v>0</v>
      </c>
      <c r="BRA9" s="516"/>
      <c r="BRB9" s="516"/>
      <c r="BRC9" s="516"/>
      <c r="BRD9" s="233">
        <v>55732</v>
      </c>
      <c r="BRE9" s="233">
        <f>ORCAMENTO!BRJ3</f>
        <v>0</v>
      </c>
      <c r="BRF9" s="516"/>
      <c r="BRG9" s="516"/>
      <c r="BRH9" s="516"/>
      <c r="BRI9" s="233">
        <v>55763</v>
      </c>
      <c r="BRJ9" s="233">
        <f>ORCAMENTO!BRO3</f>
        <v>0</v>
      </c>
      <c r="BRK9" s="516"/>
      <c r="BRL9" s="516"/>
      <c r="BRM9" s="516"/>
      <c r="BRN9" s="233">
        <v>55793</v>
      </c>
      <c r="BRO9" s="233">
        <f>ORCAMENTO!BRT3</f>
        <v>0</v>
      </c>
      <c r="BRP9" s="516"/>
      <c r="BRQ9" s="516"/>
      <c r="BRR9" s="516"/>
      <c r="BRS9" s="233">
        <v>55824</v>
      </c>
      <c r="BRT9" s="233">
        <f>ORCAMENTO!BRY3</f>
        <v>0</v>
      </c>
      <c r="BRU9" s="516"/>
      <c r="BRV9" s="516"/>
      <c r="BRW9" s="516"/>
      <c r="BRX9" s="233">
        <v>55854</v>
      </c>
      <c r="BRY9" s="233">
        <f>ORCAMENTO!BSD3</f>
        <v>0</v>
      </c>
      <c r="BRZ9" s="516"/>
      <c r="BSA9" s="516"/>
      <c r="BSB9" s="516"/>
      <c r="BSC9" s="233">
        <v>55885</v>
      </c>
      <c r="BSD9" s="233">
        <f>ORCAMENTO!BSI3</f>
        <v>0</v>
      </c>
      <c r="BSE9" s="516"/>
      <c r="BSF9" s="516"/>
      <c r="BSG9" s="516"/>
      <c r="BSH9" s="233">
        <v>55916</v>
      </c>
      <c r="BSI9" s="233">
        <f>ORCAMENTO!BSN3</f>
        <v>0</v>
      </c>
      <c r="BSJ9" s="516"/>
      <c r="BSK9" s="516"/>
      <c r="BSL9" s="516"/>
      <c r="BSM9" s="233">
        <v>55944</v>
      </c>
      <c r="BSN9" s="233">
        <f>ORCAMENTO!BSS3</f>
        <v>0</v>
      </c>
      <c r="BSO9" s="516"/>
      <c r="BSP9" s="516"/>
      <c r="BSQ9" s="516"/>
      <c r="BSR9" s="233">
        <v>55975</v>
      </c>
      <c r="BSS9" s="233">
        <f>ORCAMENTO!BSX3</f>
        <v>0</v>
      </c>
      <c r="BST9" s="516"/>
      <c r="BSU9" s="516"/>
      <c r="BSV9" s="516"/>
      <c r="BSW9" s="233">
        <v>56005</v>
      </c>
      <c r="BSX9" s="233">
        <f>ORCAMENTO!BTC3</f>
        <v>0</v>
      </c>
      <c r="BSY9" s="516"/>
      <c r="BSZ9" s="516"/>
      <c r="BTA9" s="516"/>
      <c r="BTB9" s="233">
        <v>56036</v>
      </c>
      <c r="BTC9" s="233">
        <f>ORCAMENTO!BTH3</f>
        <v>0</v>
      </c>
      <c r="BTD9" s="516"/>
      <c r="BTE9" s="516"/>
      <c r="BTF9" s="516"/>
      <c r="BTG9" s="233">
        <v>56066</v>
      </c>
      <c r="BTH9" s="233">
        <f>ORCAMENTO!BTM3</f>
        <v>0</v>
      </c>
      <c r="BTI9" s="516"/>
      <c r="BTJ9" s="516"/>
      <c r="BTK9" s="516"/>
      <c r="BTL9" s="233">
        <v>56097</v>
      </c>
      <c r="BTM9" s="233">
        <f>ORCAMENTO!BTR3</f>
        <v>0</v>
      </c>
      <c r="BTN9" s="516"/>
      <c r="BTO9" s="516"/>
      <c r="BTP9" s="516"/>
      <c r="BTQ9" s="233">
        <v>56128</v>
      </c>
      <c r="BTR9" s="233">
        <f>ORCAMENTO!BTW3</f>
        <v>0</v>
      </c>
      <c r="BTS9" s="516"/>
      <c r="BTT9" s="516"/>
      <c r="BTU9" s="516"/>
      <c r="BTV9" s="233">
        <v>56158</v>
      </c>
      <c r="BTW9" s="233">
        <f>ORCAMENTO!BUB3</f>
        <v>0</v>
      </c>
      <c r="BTX9" s="516"/>
      <c r="BTY9" s="516"/>
      <c r="BTZ9" s="516"/>
      <c r="BUA9" s="233">
        <v>56189</v>
      </c>
      <c r="BUB9" s="233">
        <f>ORCAMENTO!BUG3</f>
        <v>0</v>
      </c>
      <c r="BUC9" s="516"/>
      <c r="BUD9" s="516"/>
      <c r="BUE9" s="516"/>
      <c r="BUF9" s="233">
        <v>56219</v>
      </c>
      <c r="BUG9" s="233">
        <f>ORCAMENTO!BUL3</f>
        <v>0</v>
      </c>
      <c r="BUH9" s="516"/>
      <c r="BUI9" s="516"/>
      <c r="BUJ9" s="516"/>
      <c r="BUK9" s="233">
        <v>56250</v>
      </c>
      <c r="BUL9" s="233">
        <f>ORCAMENTO!BUQ3</f>
        <v>0</v>
      </c>
      <c r="BUM9" s="516"/>
      <c r="BUN9" s="516"/>
      <c r="BUO9" s="516"/>
      <c r="BUP9" s="233">
        <v>56281</v>
      </c>
      <c r="BUQ9" s="233">
        <f>ORCAMENTO!BUV3</f>
        <v>0</v>
      </c>
      <c r="BUR9" s="516"/>
      <c r="BUS9" s="516"/>
      <c r="BUT9" s="516"/>
      <c r="BUU9" s="233">
        <v>56309</v>
      </c>
      <c r="BUV9" s="233">
        <f>ORCAMENTO!BVA3</f>
        <v>0</v>
      </c>
      <c r="BUW9" s="516"/>
      <c r="BUX9" s="516"/>
      <c r="BUY9" s="516"/>
      <c r="BUZ9" s="233">
        <v>56340</v>
      </c>
      <c r="BVA9" s="233">
        <f>ORCAMENTO!BVF3</f>
        <v>0</v>
      </c>
      <c r="BVB9" s="516"/>
      <c r="BVC9" s="516"/>
      <c r="BVD9" s="516"/>
      <c r="BVE9" s="233">
        <v>56370</v>
      </c>
      <c r="BVF9" s="233">
        <f>ORCAMENTO!BVK3</f>
        <v>0</v>
      </c>
      <c r="BVG9" s="516"/>
      <c r="BVH9" s="516"/>
      <c r="BVI9" s="516"/>
      <c r="BVJ9" s="233">
        <v>56401</v>
      </c>
      <c r="BVK9" s="233">
        <f>ORCAMENTO!BVP3</f>
        <v>0</v>
      </c>
      <c r="BVL9" s="516"/>
      <c r="BVM9" s="516"/>
      <c r="BVN9" s="516"/>
      <c r="BVO9" s="233">
        <v>56431</v>
      </c>
      <c r="BVP9" s="233">
        <f>ORCAMENTO!BVU3</f>
        <v>0</v>
      </c>
      <c r="BVQ9" s="516"/>
      <c r="BVR9" s="516"/>
      <c r="BVS9" s="516"/>
      <c r="BVT9" s="233">
        <v>56462</v>
      </c>
      <c r="BVU9" s="233">
        <f>ORCAMENTO!BVZ3</f>
        <v>0</v>
      </c>
      <c r="BVV9" s="516"/>
      <c r="BVW9" s="516"/>
      <c r="BVX9" s="516"/>
      <c r="BVY9" s="233">
        <v>56493</v>
      </c>
      <c r="BVZ9" s="233">
        <f>ORCAMENTO!BWE3</f>
        <v>0</v>
      </c>
      <c r="BWA9" s="516"/>
      <c r="BWB9" s="516"/>
      <c r="BWC9" s="516"/>
      <c r="BWD9" s="233">
        <v>56523</v>
      </c>
      <c r="BWE9" s="233">
        <f>ORCAMENTO!BWJ3</f>
        <v>0</v>
      </c>
      <c r="BWF9" s="516"/>
      <c r="BWG9" s="516"/>
      <c r="BWH9" s="516"/>
      <c r="BWI9" s="233">
        <v>56554</v>
      </c>
      <c r="BWJ9" s="233">
        <f>ORCAMENTO!BWO3</f>
        <v>0</v>
      </c>
      <c r="BWK9" s="516"/>
      <c r="BWL9" s="516"/>
      <c r="BWM9" s="516"/>
      <c r="BWN9" s="233">
        <v>56584</v>
      </c>
      <c r="BWO9" s="233">
        <f>ORCAMENTO!BWT3</f>
        <v>0</v>
      </c>
      <c r="BWP9" s="516"/>
      <c r="BWQ9" s="516"/>
      <c r="BWR9" s="516"/>
      <c r="BWS9" s="233">
        <v>56615</v>
      </c>
      <c r="BWT9" s="233">
        <f>ORCAMENTO!BWY3</f>
        <v>0</v>
      </c>
      <c r="BWU9" s="516"/>
      <c r="BWV9" s="516"/>
      <c r="BWW9" s="516"/>
      <c r="BWX9" s="233">
        <v>56646</v>
      </c>
      <c r="BWY9" s="233">
        <f>ORCAMENTO!BXD3</f>
        <v>0</v>
      </c>
      <c r="BWZ9" s="516"/>
      <c r="BXA9" s="516"/>
      <c r="BXB9" s="516"/>
      <c r="BXC9" s="233">
        <v>56674</v>
      </c>
      <c r="BXD9" s="233">
        <f>ORCAMENTO!BXI3</f>
        <v>0</v>
      </c>
      <c r="BXE9" s="516"/>
      <c r="BXF9" s="516"/>
      <c r="BXG9" s="516"/>
      <c r="BXH9" s="233">
        <v>56705</v>
      </c>
      <c r="BXI9" s="233">
        <f>ORCAMENTO!BXN3</f>
        <v>0</v>
      </c>
      <c r="BXJ9" s="516"/>
      <c r="BXK9" s="516"/>
      <c r="BXL9" s="516"/>
      <c r="BXM9" s="233">
        <v>56735</v>
      </c>
      <c r="BXN9" s="233">
        <f>ORCAMENTO!BXS3</f>
        <v>0</v>
      </c>
      <c r="BXO9" s="516"/>
      <c r="BXP9" s="516"/>
      <c r="BXQ9" s="516"/>
      <c r="BXR9" s="233">
        <v>56766</v>
      </c>
      <c r="BXS9" s="233">
        <f>ORCAMENTO!BXX3</f>
        <v>0</v>
      </c>
      <c r="BXT9" s="516"/>
      <c r="BXU9" s="516"/>
      <c r="BXV9" s="516"/>
      <c r="BXW9" s="233">
        <v>56796</v>
      </c>
      <c r="BXX9" s="233">
        <f>ORCAMENTO!BYC3</f>
        <v>0</v>
      </c>
      <c r="BXY9" s="516"/>
      <c r="BXZ9" s="516"/>
      <c r="BYA9" s="516"/>
      <c r="BYB9" s="233">
        <v>56827</v>
      </c>
      <c r="BYC9" s="233">
        <f>ORCAMENTO!BYH3</f>
        <v>0</v>
      </c>
      <c r="BYD9" s="516"/>
      <c r="BYE9" s="516"/>
      <c r="BYF9" s="516"/>
      <c r="BYG9" s="233">
        <v>56858</v>
      </c>
      <c r="BYH9" s="233">
        <f>ORCAMENTO!BYM3</f>
        <v>0</v>
      </c>
      <c r="BYI9" s="516"/>
      <c r="BYJ9" s="516"/>
      <c r="BYK9" s="516"/>
      <c r="BYL9" s="233">
        <v>56888</v>
      </c>
      <c r="BYM9" s="233">
        <f>ORCAMENTO!BYR3</f>
        <v>0</v>
      </c>
      <c r="BYN9" s="516"/>
      <c r="BYO9" s="516"/>
      <c r="BYP9" s="516"/>
      <c r="BYQ9" s="233">
        <v>56919</v>
      </c>
      <c r="BYR9" s="233">
        <f>ORCAMENTO!BYW3</f>
        <v>0</v>
      </c>
      <c r="BYS9" s="516"/>
      <c r="BYT9" s="516"/>
      <c r="BYU9" s="516"/>
      <c r="BYV9" s="233">
        <v>56949</v>
      </c>
      <c r="BYW9" s="233">
        <f>ORCAMENTO!BZB3</f>
        <v>0</v>
      </c>
      <c r="BYX9" s="516"/>
      <c r="BYY9" s="516"/>
      <c r="BYZ9" s="516"/>
      <c r="BZA9" s="233">
        <v>56980</v>
      </c>
      <c r="BZB9" s="233">
        <f>ORCAMENTO!BZG3</f>
        <v>0</v>
      </c>
      <c r="BZC9" s="516"/>
      <c r="BZD9" s="516"/>
      <c r="BZE9" s="516"/>
      <c r="BZF9" s="233">
        <v>57011</v>
      </c>
      <c r="BZG9" s="233">
        <f>ORCAMENTO!BZL3</f>
        <v>0</v>
      </c>
      <c r="BZH9" s="516"/>
      <c r="BZI9" s="516"/>
      <c r="BZJ9" s="516"/>
      <c r="BZK9" s="233">
        <v>57040</v>
      </c>
      <c r="BZL9" s="233">
        <f>ORCAMENTO!BZQ3</f>
        <v>0</v>
      </c>
      <c r="BZM9" s="516"/>
      <c r="BZN9" s="516"/>
      <c r="BZO9" s="516"/>
      <c r="BZP9" s="233">
        <v>57071</v>
      </c>
      <c r="BZQ9" s="233">
        <f>ORCAMENTO!BZV3</f>
        <v>0</v>
      </c>
      <c r="BZR9" s="516"/>
      <c r="BZS9" s="516"/>
      <c r="BZT9" s="516"/>
      <c r="BZU9" s="233">
        <v>57101</v>
      </c>
      <c r="BZV9" s="233">
        <f>ORCAMENTO!CAA3</f>
        <v>0</v>
      </c>
      <c r="BZW9" s="516"/>
      <c r="BZX9" s="516"/>
      <c r="BZY9" s="516"/>
      <c r="BZZ9" s="233">
        <v>57132</v>
      </c>
      <c r="CAA9" s="233">
        <f>ORCAMENTO!CAF3</f>
        <v>0</v>
      </c>
      <c r="CAB9" s="516"/>
      <c r="CAC9" s="516"/>
      <c r="CAD9" s="516"/>
      <c r="CAE9" s="233">
        <v>57162</v>
      </c>
      <c r="CAF9" s="233">
        <f>ORCAMENTO!CAK3</f>
        <v>0</v>
      </c>
      <c r="CAG9" s="516"/>
      <c r="CAH9" s="516"/>
      <c r="CAI9" s="516"/>
      <c r="CAJ9" s="233">
        <v>57193</v>
      </c>
      <c r="CAK9" s="233">
        <f>ORCAMENTO!CAP3</f>
        <v>0</v>
      </c>
      <c r="CAL9" s="516"/>
      <c r="CAM9" s="516"/>
      <c r="CAN9" s="516"/>
      <c r="CAO9" s="233">
        <v>57224</v>
      </c>
      <c r="CAP9" s="233">
        <f>ORCAMENTO!CAU3</f>
        <v>0</v>
      </c>
      <c r="CAQ9" s="516"/>
      <c r="CAR9" s="516"/>
      <c r="CAS9" s="516"/>
      <c r="CAT9" s="233">
        <v>57254</v>
      </c>
      <c r="CAU9" s="233">
        <f>ORCAMENTO!CAZ3</f>
        <v>0</v>
      </c>
      <c r="CAV9" s="516"/>
      <c r="CAW9" s="516"/>
      <c r="CAX9" s="516"/>
      <c r="CAY9" s="233">
        <v>57285</v>
      </c>
      <c r="CAZ9" s="233">
        <f>ORCAMENTO!CBE3</f>
        <v>0</v>
      </c>
      <c r="CBA9" s="516"/>
      <c r="CBB9" s="516"/>
      <c r="CBC9" s="516"/>
      <c r="CBD9" s="233">
        <v>57315</v>
      </c>
      <c r="CBE9" s="233">
        <f>ORCAMENTO!CBJ3</f>
        <v>0</v>
      </c>
      <c r="CBF9" s="516"/>
      <c r="CBG9" s="516"/>
      <c r="CBH9" s="516"/>
      <c r="CBI9" s="233">
        <v>57346</v>
      </c>
      <c r="CBJ9" s="233">
        <f>ORCAMENTO!CBO3</f>
        <v>0</v>
      </c>
      <c r="CBK9" s="516"/>
      <c r="CBL9" s="516"/>
      <c r="CBM9" s="516"/>
      <c r="CBN9" s="233">
        <v>57377</v>
      </c>
      <c r="CBO9" s="233">
        <f>ORCAMENTO!CBT3</f>
        <v>0</v>
      </c>
      <c r="CBP9" s="516"/>
      <c r="CBQ9" s="516"/>
      <c r="CBR9" s="516"/>
      <c r="CBS9" s="233">
        <v>57405</v>
      </c>
      <c r="CBT9" s="233">
        <f>ORCAMENTO!CBY3</f>
        <v>0</v>
      </c>
      <c r="CBU9" s="516"/>
      <c r="CBV9" s="516"/>
      <c r="CBW9" s="516"/>
      <c r="CBX9" s="233">
        <v>57436</v>
      </c>
      <c r="CBY9" s="233">
        <f>ORCAMENTO!CCD3</f>
        <v>0</v>
      </c>
      <c r="CBZ9" s="516"/>
      <c r="CCA9" s="516"/>
      <c r="CCB9" s="516"/>
      <c r="CCC9" s="233">
        <v>57466</v>
      </c>
      <c r="CCD9" s="233">
        <f>ORCAMENTO!CCI3</f>
        <v>0</v>
      </c>
      <c r="CCE9" s="516"/>
      <c r="CCF9" s="516"/>
      <c r="CCG9" s="516"/>
      <c r="CCH9" s="233">
        <v>57497</v>
      </c>
      <c r="CCI9" s="233">
        <f>ORCAMENTO!CCN3</f>
        <v>0</v>
      </c>
      <c r="CCJ9" s="516"/>
      <c r="CCK9" s="516"/>
      <c r="CCL9" s="516"/>
      <c r="CCM9" s="233">
        <v>57527</v>
      </c>
      <c r="CCN9" s="233">
        <f>ORCAMENTO!CCS3</f>
        <v>0</v>
      </c>
      <c r="CCO9" s="516"/>
      <c r="CCP9" s="516"/>
      <c r="CCQ9" s="516"/>
      <c r="CCR9" s="233">
        <v>57558</v>
      </c>
      <c r="CCS9" s="233">
        <f>ORCAMENTO!CCX3</f>
        <v>0</v>
      </c>
      <c r="CCT9" s="516"/>
      <c r="CCU9" s="516"/>
      <c r="CCV9" s="516"/>
      <c r="CCW9" s="233">
        <v>57589</v>
      </c>
      <c r="CCX9" s="233">
        <f>ORCAMENTO!CDC3</f>
        <v>0</v>
      </c>
      <c r="CCY9" s="516"/>
      <c r="CCZ9" s="516"/>
      <c r="CDA9" s="516"/>
      <c r="CDB9" s="233">
        <v>57619</v>
      </c>
      <c r="CDC9" s="233">
        <f>ORCAMENTO!CDH3</f>
        <v>0</v>
      </c>
      <c r="CDD9" s="516"/>
      <c r="CDE9" s="516"/>
      <c r="CDF9" s="516"/>
      <c r="CDG9" s="233">
        <v>57650</v>
      </c>
      <c r="CDH9" s="233">
        <f>ORCAMENTO!CDM3</f>
        <v>0</v>
      </c>
      <c r="CDI9" s="516"/>
      <c r="CDJ9" s="516"/>
      <c r="CDK9" s="516"/>
      <c r="CDL9" s="233">
        <v>57680</v>
      </c>
      <c r="CDM9" s="233">
        <f>ORCAMENTO!CDR3</f>
        <v>0</v>
      </c>
      <c r="CDN9" s="516"/>
      <c r="CDO9" s="516"/>
      <c r="CDP9" s="516"/>
      <c r="CDQ9" s="233">
        <v>57711</v>
      </c>
      <c r="CDR9" s="233">
        <f>ORCAMENTO!CDW3</f>
        <v>0</v>
      </c>
      <c r="CDS9" s="516"/>
      <c r="CDT9" s="516"/>
      <c r="CDU9" s="516"/>
      <c r="CDV9" s="233">
        <v>57742</v>
      </c>
      <c r="CDW9" s="233">
        <f>ORCAMENTO!CEB3</f>
        <v>0</v>
      </c>
      <c r="CDX9" s="516"/>
      <c r="CDY9" s="516"/>
      <c r="CDZ9" s="516"/>
      <c r="CEA9" s="233">
        <v>57770</v>
      </c>
      <c r="CEB9" s="233">
        <f>ORCAMENTO!CEG3</f>
        <v>0</v>
      </c>
      <c r="CEC9" s="516"/>
      <c r="CED9" s="516"/>
      <c r="CEE9" s="516"/>
      <c r="CEF9" s="233">
        <v>57801</v>
      </c>
      <c r="CEG9" s="233">
        <f>ORCAMENTO!CEL3</f>
        <v>0</v>
      </c>
      <c r="CEH9" s="516"/>
      <c r="CEI9" s="516"/>
      <c r="CEJ9" s="516"/>
      <c r="CEK9" s="233">
        <v>57831</v>
      </c>
      <c r="CEL9" s="233">
        <f>ORCAMENTO!CEQ3</f>
        <v>0</v>
      </c>
      <c r="CEM9" s="516"/>
      <c r="CEN9" s="516"/>
      <c r="CEO9" s="516"/>
      <c r="CEP9" s="233">
        <v>57862</v>
      </c>
      <c r="CEQ9" s="233">
        <f>ORCAMENTO!CEV3</f>
        <v>0</v>
      </c>
      <c r="CER9" s="516"/>
      <c r="CES9" s="516"/>
      <c r="CET9" s="516"/>
      <c r="CEU9" s="233">
        <v>57892</v>
      </c>
      <c r="CEV9" s="233">
        <f>ORCAMENTO!CFA3</f>
        <v>0</v>
      </c>
      <c r="CEW9" s="516"/>
      <c r="CEX9" s="516"/>
      <c r="CEY9" s="516"/>
      <c r="CEZ9" s="233">
        <v>57923</v>
      </c>
      <c r="CFA9" s="233">
        <f>ORCAMENTO!CFF3</f>
        <v>0</v>
      </c>
      <c r="CFB9" s="516"/>
      <c r="CFC9" s="516"/>
      <c r="CFD9" s="516"/>
      <c r="CFE9" s="233">
        <v>57954</v>
      </c>
      <c r="CFF9" s="233">
        <f>ORCAMENTO!CFK3</f>
        <v>0</v>
      </c>
      <c r="CFG9" s="516"/>
      <c r="CFH9" s="516"/>
      <c r="CFI9" s="516"/>
      <c r="CFJ9" s="233">
        <v>57984</v>
      </c>
      <c r="CFK9" s="233">
        <f>ORCAMENTO!CFP3</f>
        <v>0</v>
      </c>
      <c r="CFL9" s="516"/>
      <c r="CFM9" s="516"/>
      <c r="CFN9" s="516"/>
      <c r="CFO9" s="233">
        <v>58015</v>
      </c>
      <c r="CFP9" s="233">
        <f>ORCAMENTO!CFU3</f>
        <v>0</v>
      </c>
      <c r="CFQ9" s="516"/>
      <c r="CFR9" s="516"/>
      <c r="CFS9" s="516"/>
      <c r="CFT9" s="233">
        <v>58045</v>
      </c>
      <c r="CFU9" s="233">
        <f>ORCAMENTO!CFZ3</f>
        <v>0</v>
      </c>
      <c r="CFV9" s="516"/>
      <c r="CFW9" s="516"/>
      <c r="CFX9" s="516"/>
      <c r="CFY9" s="233">
        <v>58076</v>
      </c>
      <c r="CFZ9" s="233">
        <f>ORCAMENTO!CGE3</f>
        <v>0</v>
      </c>
      <c r="CGA9" s="516"/>
      <c r="CGB9" s="516"/>
      <c r="CGC9" s="516"/>
      <c r="CGD9" s="233">
        <v>58107</v>
      </c>
      <c r="CGE9" s="233">
        <f>ORCAMENTO!CGJ3</f>
        <v>0</v>
      </c>
      <c r="CGF9" s="516"/>
      <c r="CGG9" s="516"/>
      <c r="CGH9" s="516"/>
      <c r="CGI9" s="233">
        <v>58135</v>
      </c>
      <c r="CGJ9" s="233">
        <f>ORCAMENTO!CGO3</f>
        <v>0</v>
      </c>
      <c r="CGK9" s="516"/>
      <c r="CGL9" s="516"/>
      <c r="CGM9" s="516"/>
      <c r="CGN9" s="233">
        <v>58166</v>
      </c>
      <c r="CGO9" s="233">
        <f>ORCAMENTO!CGT3</f>
        <v>0</v>
      </c>
      <c r="CGP9" s="516"/>
      <c r="CGQ9" s="516"/>
      <c r="CGR9" s="516"/>
      <c r="CGS9" s="233">
        <v>58196</v>
      </c>
      <c r="CGT9" s="233">
        <f>ORCAMENTO!CGY3</f>
        <v>0</v>
      </c>
      <c r="CGU9" s="516"/>
      <c r="CGV9" s="516"/>
      <c r="CGW9" s="516"/>
      <c r="CGX9" s="233">
        <v>58227</v>
      </c>
      <c r="CGY9" s="233">
        <f>ORCAMENTO!CHD3</f>
        <v>0</v>
      </c>
      <c r="CGZ9" s="516"/>
      <c r="CHA9" s="516"/>
      <c r="CHB9" s="516"/>
      <c r="CHC9" s="233">
        <v>58257</v>
      </c>
      <c r="CHD9" s="233">
        <f>ORCAMENTO!CHI3</f>
        <v>0</v>
      </c>
      <c r="CHE9" s="516"/>
      <c r="CHF9" s="516"/>
      <c r="CHG9" s="516"/>
      <c r="CHH9" s="233">
        <v>58288</v>
      </c>
      <c r="CHI9" s="233">
        <f>ORCAMENTO!CHN3</f>
        <v>0</v>
      </c>
      <c r="CHJ9" s="516"/>
      <c r="CHK9" s="516"/>
      <c r="CHL9" s="516"/>
      <c r="CHM9" s="233">
        <v>58319</v>
      </c>
      <c r="CHN9" s="233">
        <f>ORCAMENTO!CHS3</f>
        <v>0</v>
      </c>
      <c r="CHO9" s="516"/>
      <c r="CHP9" s="516"/>
      <c r="CHQ9" s="516"/>
      <c r="CHR9" s="233">
        <v>58349</v>
      </c>
      <c r="CHS9" s="233">
        <f>ORCAMENTO!CHX3</f>
        <v>0</v>
      </c>
      <c r="CHT9" s="516"/>
      <c r="CHU9" s="516"/>
      <c r="CHV9" s="516"/>
      <c r="CHW9" s="233">
        <v>58380</v>
      </c>
      <c r="CHX9" s="233">
        <f>ORCAMENTO!CIC3</f>
        <v>0</v>
      </c>
      <c r="CHY9" s="516"/>
      <c r="CHZ9" s="516"/>
      <c r="CIA9" s="516"/>
      <c r="CIB9" s="233">
        <v>58410</v>
      </c>
      <c r="CIC9" s="233">
        <f>ORCAMENTO!CIH3</f>
        <v>0</v>
      </c>
      <c r="CID9" s="516"/>
      <c r="CIE9" s="516"/>
      <c r="CIF9" s="516"/>
      <c r="CIG9" s="233">
        <v>58441</v>
      </c>
      <c r="CIH9" s="233">
        <f>ORCAMENTO!CIM3</f>
        <v>0</v>
      </c>
      <c r="CII9" s="516"/>
      <c r="CIJ9" s="516"/>
      <c r="CIK9" s="516"/>
      <c r="CIL9" s="233">
        <v>58472</v>
      </c>
      <c r="CIM9" s="233">
        <f>ORCAMENTO!CIR3</f>
        <v>0</v>
      </c>
      <c r="CIN9" s="516"/>
      <c r="CIO9" s="516"/>
      <c r="CIP9" s="516"/>
      <c r="CIQ9" s="233">
        <v>58501</v>
      </c>
      <c r="CIR9" s="233">
        <f>ORCAMENTO!CIW3</f>
        <v>0</v>
      </c>
      <c r="CIS9" s="516"/>
      <c r="CIT9" s="516"/>
      <c r="CIU9" s="516"/>
      <c r="CIV9" s="233">
        <v>58532</v>
      </c>
      <c r="CIW9" s="233">
        <f>ORCAMENTO!CJB3</f>
        <v>0</v>
      </c>
      <c r="CIX9" s="516"/>
      <c r="CIY9" s="516"/>
      <c r="CIZ9" s="516"/>
      <c r="CJA9" s="233">
        <v>58562</v>
      </c>
      <c r="CJB9" s="233">
        <f>ORCAMENTO!CJG3</f>
        <v>0</v>
      </c>
      <c r="CJC9" s="516"/>
      <c r="CJD9" s="516"/>
      <c r="CJE9" s="516"/>
      <c r="CJF9" s="233">
        <v>58593</v>
      </c>
      <c r="CJG9" s="233">
        <f>ORCAMENTO!CJL3</f>
        <v>0</v>
      </c>
      <c r="CJH9" s="516"/>
      <c r="CJI9" s="516"/>
      <c r="CJJ9" s="516"/>
      <c r="CJK9" s="233">
        <v>58623</v>
      </c>
      <c r="CJL9" s="233">
        <f>ORCAMENTO!CJQ3</f>
        <v>0</v>
      </c>
      <c r="CJM9" s="516"/>
      <c r="CJN9" s="516"/>
      <c r="CJO9" s="516"/>
      <c r="CJP9" s="233">
        <v>58654</v>
      </c>
      <c r="CJQ9" s="233">
        <f>ORCAMENTO!CJV3</f>
        <v>0</v>
      </c>
      <c r="CJR9" s="516"/>
      <c r="CJS9" s="516"/>
      <c r="CJT9" s="516"/>
      <c r="CJU9" s="233">
        <v>58685</v>
      </c>
      <c r="CJV9" s="233">
        <f>ORCAMENTO!CKA3</f>
        <v>0</v>
      </c>
      <c r="CJW9" s="516"/>
      <c r="CJX9" s="516"/>
      <c r="CJY9" s="516"/>
      <c r="CJZ9" s="233">
        <v>58715</v>
      </c>
      <c r="CKA9" s="233">
        <f>ORCAMENTO!CKF3</f>
        <v>0</v>
      </c>
      <c r="CKB9" s="516"/>
      <c r="CKC9" s="516"/>
      <c r="CKD9" s="516"/>
      <c r="CKE9" s="233">
        <v>58746</v>
      </c>
      <c r="CKF9" s="233">
        <f>ORCAMENTO!CKK3</f>
        <v>0</v>
      </c>
      <c r="CKG9" s="516"/>
      <c r="CKH9" s="516"/>
      <c r="CKI9" s="516"/>
      <c r="CKJ9" s="233">
        <v>58776</v>
      </c>
      <c r="CKK9" s="233">
        <f>ORCAMENTO!CKP3</f>
        <v>0</v>
      </c>
      <c r="CKL9" s="516"/>
      <c r="CKM9" s="516"/>
      <c r="CKN9" s="516"/>
      <c r="CKO9" s="233">
        <v>58807</v>
      </c>
      <c r="CKP9" s="233">
        <f>ORCAMENTO!CKU3</f>
        <v>0</v>
      </c>
      <c r="CKQ9" s="516"/>
      <c r="CKR9" s="516"/>
      <c r="CKS9" s="516"/>
      <c r="CKT9" s="233">
        <v>58838</v>
      </c>
      <c r="CKU9" s="233">
        <f>ORCAMENTO!CKZ3</f>
        <v>0</v>
      </c>
      <c r="CKV9" s="516"/>
      <c r="CKW9" s="516"/>
      <c r="CKX9" s="516"/>
      <c r="CKY9" s="233">
        <v>58866</v>
      </c>
      <c r="CKZ9" s="233">
        <f>ORCAMENTO!CLE3</f>
        <v>0</v>
      </c>
      <c r="CLA9" s="516"/>
      <c r="CLB9" s="516"/>
      <c r="CLC9" s="516"/>
      <c r="CLD9" s="233">
        <v>58897</v>
      </c>
      <c r="CLE9" s="233">
        <f>ORCAMENTO!CLJ3</f>
        <v>0</v>
      </c>
      <c r="CLF9" s="516"/>
      <c r="CLG9" s="516"/>
      <c r="CLH9" s="516"/>
      <c r="CLI9" s="233">
        <v>58927</v>
      </c>
      <c r="CLJ9" s="233">
        <f>ORCAMENTO!CLO3</f>
        <v>0</v>
      </c>
      <c r="CLK9" s="516"/>
      <c r="CLL9" s="516"/>
      <c r="CLM9" s="516"/>
      <c r="CLN9" s="233">
        <v>58958</v>
      </c>
      <c r="CLO9" s="233">
        <f>ORCAMENTO!CLT3</f>
        <v>0</v>
      </c>
      <c r="CLP9" s="516"/>
      <c r="CLQ9" s="516"/>
      <c r="CLR9" s="516"/>
      <c r="CLS9" s="233">
        <v>58988</v>
      </c>
      <c r="CLT9" s="233">
        <f>ORCAMENTO!CLY3</f>
        <v>0</v>
      </c>
      <c r="CLU9" s="516"/>
      <c r="CLV9" s="516"/>
      <c r="CLW9" s="516"/>
      <c r="CLX9" s="233">
        <v>59019</v>
      </c>
      <c r="CLY9" s="233">
        <f>ORCAMENTO!CMD3</f>
        <v>0</v>
      </c>
      <c r="CLZ9" s="516"/>
      <c r="CMA9" s="516"/>
      <c r="CMB9" s="516"/>
      <c r="CMC9" s="233">
        <v>59050</v>
      </c>
      <c r="CMD9" s="233">
        <f>ORCAMENTO!CMI3</f>
        <v>0</v>
      </c>
      <c r="CME9" s="516"/>
      <c r="CMF9" s="516"/>
      <c r="CMG9" s="516"/>
      <c r="CMH9" s="233">
        <v>59080</v>
      </c>
      <c r="CMI9" s="233">
        <f>ORCAMENTO!CMN3</f>
        <v>0</v>
      </c>
      <c r="CMJ9" s="516"/>
      <c r="CMK9" s="516"/>
      <c r="CML9" s="516"/>
      <c r="CMM9" s="233">
        <v>59111</v>
      </c>
      <c r="CMN9" s="233">
        <f>ORCAMENTO!CMS3</f>
        <v>0</v>
      </c>
      <c r="CMO9" s="516"/>
      <c r="CMP9" s="516"/>
      <c r="CMQ9" s="516"/>
      <c r="CMR9" s="233">
        <v>59141</v>
      </c>
      <c r="CMS9" s="233">
        <f>ORCAMENTO!CMX3</f>
        <v>0</v>
      </c>
      <c r="CMT9" s="516"/>
      <c r="CMU9" s="516"/>
      <c r="CMV9" s="516"/>
      <c r="CMW9" s="233">
        <v>59172</v>
      </c>
      <c r="CMX9" s="233">
        <f>ORCAMENTO!CNC3</f>
        <v>0</v>
      </c>
      <c r="CMY9" s="516"/>
      <c r="CMZ9" s="516"/>
      <c r="CNA9" s="516"/>
      <c r="CNB9" s="233">
        <v>59203</v>
      </c>
      <c r="CNC9" s="233">
        <f>ORCAMENTO!CNH3</f>
        <v>0</v>
      </c>
      <c r="CND9" s="516"/>
      <c r="CNE9" s="516"/>
      <c r="CNF9" s="516"/>
      <c r="CNG9" s="233">
        <v>59231</v>
      </c>
      <c r="CNH9" s="233">
        <f>ORCAMENTO!CNM3</f>
        <v>0</v>
      </c>
      <c r="CNI9" s="516"/>
      <c r="CNJ9" s="516"/>
      <c r="CNK9" s="516"/>
      <c r="CNL9" s="233">
        <v>59262</v>
      </c>
      <c r="CNM9" s="233">
        <f>ORCAMENTO!CNR3</f>
        <v>0</v>
      </c>
      <c r="CNN9" s="516"/>
      <c r="CNO9" s="516"/>
      <c r="CNP9" s="516"/>
      <c r="CNQ9" s="233">
        <v>59292</v>
      </c>
      <c r="CNR9" s="233">
        <f>ORCAMENTO!CNW3</f>
        <v>0</v>
      </c>
      <c r="CNS9" s="516"/>
      <c r="CNT9" s="516"/>
      <c r="CNU9" s="516"/>
      <c r="CNV9" s="233">
        <v>59323</v>
      </c>
      <c r="CNW9" s="233">
        <f>ORCAMENTO!COB3</f>
        <v>0</v>
      </c>
      <c r="CNX9" s="516"/>
      <c r="CNY9" s="516"/>
      <c r="CNZ9" s="516"/>
      <c r="COA9" s="233">
        <v>59353</v>
      </c>
      <c r="COB9" s="233">
        <f>ORCAMENTO!COG3</f>
        <v>0</v>
      </c>
      <c r="COC9" s="516"/>
      <c r="COD9" s="516"/>
      <c r="COE9" s="516"/>
      <c r="COF9" s="233">
        <v>59384</v>
      </c>
      <c r="COG9" s="233">
        <f>ORCAMENTO!COL3</f>
        <v>0</v>
      </c>
      <c r="COH9" s="516"/>
      <c r="COI9" s="516"/>
      <c r="COJ9" s="516"/>
      <c r="COK9" s="233">
        <v>59415</v>
      </c>
      <c r="COL9" s="233">
        <f>ORCAMENTO!COQ3</f>
        <v>0</v>
      </c>
      <c r="COM9" s="516"/>
      <c r="CON9" s="516"/>
      <c r="COO9" s="516"/>
      <c r="COP9" s="233">
        <v>59445</v>
      </c>
      <c r="COQ9" s="233">
        <f>ORCAMENTO!COV3</f>
        <v>0</v>
      </c>
      <c r="COR9" s="516"/>
      <c r="COS9" s="516"/>
      <c r="COT9" s="516"/>
      <c r="COU9" s="233">
        <v>59476</v>
      </c>
      <c r="COV9" s="233">
        <f>ORCAMENTO!CPA3</f>
        <v>0</v>
      </c>
      <c r="COW9" s="516"/>
      <c r="COX9" s="516"/>
      <c r="COY9" s="516"/>
      <c r="COZ9" s="233">
        <v>59506</v>
      </c>
      <c r="CPA9" s="233">
        <f>ORCAMENTO!CPF3</f>
        <v>0</v>
      </c>
      <c r="CPB9" s="516"/>
      <c r="CPC9" s="516"/>
      <c r="CPD9" s="516"/>
      <c r="CPE9" s="233">
        <v>59537</v>
      </c>
      <c r="CPF9" s="233">
        <f>ORCAMENTO!CPK3</f>
        <v>0</v>
      </c>
      <c r="CPG9" s="516"/>
      <c r="CPH9" s="516"/>
      <c r="CPI9" s="516"/>
      <c r="CPJ9" s="233">
        <v>59568</v>
      </c>
      <c r="CPK9" s="233">
        <f>ORCAMENTO!CPP3</f>
        <v>0</v>
      </c>
      <c r="CPL9" s="516"/>
      <c r="CPM9" s="516"/>
      <c r="CPN9" s="516"/>
      <c r="CPO9" s="233">
        <v>59596</v>
      </c>
      <c r="CPP9" s="233">
        <f>ORCAMENTO!CPU3</f>
        <v>0</v>
      </c>
      <c r="CPQ9" s="516"/>
      <c r="CPR9" s="516"/>
      <c r="CPS9" s="516"/>
      <c r="CPT9" s="233">
        <v>59627</v>
      </c>
      <c r="CPU9" s="233">
        <f>ORCAMENTO!CPZ3</f>
        <v>0</v>
      </c>
      <c r="CPV9" s="516"/>
      <c r="CPW9" s="516"/>
      <c r="CPX9" s="516"/>
      <c r="CPY9" s="233">
        <v>59657</v>
      </c>
      <c r="CPZ9" s="233">
        <f>ORCAMENTO!CQE3</f>
        <v>0</v>
      </c>
      <c r="CQA9" s="516"/>
      <c r="CQB9" s="516"/>
      <c r="CQC9" s="516"/>
      <c r="CQD9" s="233">
        <v>59688</v>
      </c>
      <c r="CQE9" s="233">
        <f>ORCAMENTO!CQJ3</f>
        <v>0</v>
      </c>
      <c r="CQF9" s="516"/>
      <c r="CQG9" s="516"/>
      <c r="CQH9" s="516"/>
      <c r="CQI9" s="233">
        <v>59718</v>
      </c>
      <c r="CQJ9" s="233">
        <f>ORCAMENTO!CQO3</f>
        <v>0</v>
      </c>
      <c r="CQK9" s="516"/>
      <c r="CQL9" s="516"/>
      <c r="CQM9" s="516"/>
      <c r="CQN9" s="233">
        <v>59749</v>
      </c>
      <c r="CQO9" s="233">
        <f>ORCAMENTO!CQT3</f>
        <v>0</v>
      </c>
      <c r="CQP9" s="516"/>
      <c r="CQQ9" s="516"/>
      <c r="CQR9" s="516"/>
      <c r="CQS9" s="233">
        <v>59780</v>
      </c>
      <c r="CQT9" s="233">
        <f>ORCAMENTO!CQY3</f>
        <v>0</v>
      </c>
      <c r="CQU9" s="516"/>
      <c r="CQV9" s="516"/>
      <c r="CQW9" s="516"/>
      <c r="CQX9" s="233">
        <v>59810</v>
      </c>
      <c r="CQY9" s="233">
        <f>ORCAMENTO!CRD3</f>
        <v>0</v>
      </c>
      <c r="CQZ9" s="516"/>
      <c r="CRA9" s="516"/>
      <c r="CRB9" s="516"/>
      <c r="CRC9" s="233">
        <v>59841</v>
      </c>
      <c r="CRD9" s="233">
        <f>ORCAMENTO!CRI3</f>
        <v>0</v>
      </c>
      <c r="CRE9" s="516"/>
      <c r="CRF9" s="516"/>
      <c r="CRG9" s="516"/>
      <c r="CRH9" s="233">
        <v>59871</v>
      </c>
      <c r="CRI9" s="233">
        <f>ORCAMENTO!CRN3</f>
        <v>0</v>
      </c>
      <c r="CRJ9" s="516"/>
      <c r="CRK9" s="516"/>
      <c r="CRL9" s="516"/>
      <c r="CRM9" s="233">
        <v>59902</v>
      </c>
      <c r="CRN9" s="233">
        <f>ORCAMENTO!CRS3</f>
        <v>0</v>
      </c>
      <c r="CRO9" s="516"/>
      <c r="CRP9" s="516"/>
      <c r="CRQ9" s="516"/>
      <c r="CRR9" s="233">
        <v>59933</v>
      </c>
      <c r="CRS9" s="233">
        <f>ORCAMENTO!CRX3</f>
        <v>0</v>
      </c>
      <c r="CRT9" s="516"/>
      <c r="CRU9" s="516"/>
      <c r="CRV9" s="516"/>
      <c r="CRW9" s="233">
        <v>59962</v>
      </c>
      <c r="CRX9" s="233">
        <f>ORCAMENTO!CSC3</f>
        <v>0</v>
      </c>
      <c r="CRY9" s="516"/>
      <c r="CRZ9" s="516"/>
      <c r="CSA9" s="516"/>
      <c r="CSB9" s="233">
        <v>59993</v>
      </c>
      <c r="CSC9" s="233">
        <f>ORCAMENTO!CSH3</f>
        <v>0</v>
      </c>
      <c r="CSD9" s="516"/>
      <c r="CSE9" s="516"/>
      <c r="CSF9" s="516"/>
      <c r="CSG9" s="233">
        <v>60023</v>
      </c>
      <c r="CSH9" s="233">
        <f>ORCAMENTO!CSM3</f>
        <v>0</v>
      </c>
      <c r="CSI9" s="516"/>
      <c r="CSJ9" s="516"/>
      <c r="CSK9" s="516"/>
      <c r="CSL9" s="233">
        <v>60054</v>
      </c>
      <c r="CSM9" s="233">
        <f>ORCAMENTO!CSR3</f>
        <v>0</v>
      </c>
      <c r="CSN9" s="516"/>
      <c r="CSO9" s="516"/>
      <c r="CSP9" s="516"/>
      <c r="CSQ9" s="233">
        <v>60084</v>
      </c>
      <c r="CSR9" s="233">
        <f>ORCAMENTO!CSW3</f>
        <v>0</v>
      </c>
      <c r="CSS9" s="516"/>
      <c r="CST9" s="516"/>
      <c r="CSU9" s="516"/>
      <c r="CSV9" s="233">
        <v>60115</v>
      </c>
      <c r="CSW9" s="233">
        <f>ORCAMENTO!CTB3</f>
        <v>0</v>
      </c>
      <c r="CSX9" s="516"/>
      <c r="CSY9" s="516"/>
      <c r="CSZ9" s="516"/>
      <c r="CTA9" s="233">
        <v>60146</v>
      </c>
      <c r="CTB9" s="233">
        <f>ORCAMENTO!CTG3</f>
        <v>0</v>
      </c>
      <c r="CTC9" s="516"/>
      <c r="CTD9" s="516"/>
      <c r="CTE9" s="516"/>
      <c r="CTF9" s="233">
        <v>60176</v>
      </c>
      <c r="CTG9" s="233">
        <f>ORCAMENTO!CTL3</f>
        <v>0</v>
      </c>
      <c r="CTH9" s="516"/>
      <c r="CTI9" s="516"/>
      <c r="CTJ9" s="516"/>
      <c r="CTK9" s="233">
        <v>60207</v>
      </c>
      <c r="CTL9" s="233">
        <f>ORCAMENTO!CTQ3</f>
        <v>0</v>
      </c>
      <c r="CTM9" s="516"/>
      <c r="CTN9" s="516"/>
      <c r="CTO9" s="516"/>
      <c r="CTP9" s="233">
        <v>60237</v>
      </c>
      <c r="CTQ9" s="233">
        <f>ORCAMENTO!CTV3</f>
        <v>0</v>
      </c>
      <c r="CTR9" s="516"/>
      <c r="CTS9" s="516"/>
      <c r="CTT9" s="516"/>
      <c r="CTU9" s="233">
        <v>60268</v>
      </c>
      <c r="CTV9" s="233">
        <f>ORCAMENTO!CUA3</f>
        <v>0</v>
      </c>
      <c r="CTW9" s="516"/>
      <c r="CTX9" s="516"/>
      <c r="CTY9" s="516"/>
      <c r="CTZ9" s="233">
        <v>60299</v>
      </c>
      <c r="CUA9" s="233">
        <f>ORCAMENTO!CUF3</f>
        <v>0</v>
      </c>
      <c r="CUB9" s="516"/>
      <c r="CUC9" s="516"/>
      <c r="CUD9" s="516"/>
      <c r="CUE9" s="233">
        <v>60327</v>
      </c>
      <c r="CUF9" s="233">
        <f>ORCAMENTO!CUK3</f>
        <v>0</v>
      </c>
      <c r="CUG9" s="516"/>
      <c r="CUH9" s="516"/>
      <c r="CUI9" s="516"/>
      <c r="CUJ9" s="233">
        <v>60358</v>
      </c>
      <c r="CUK9" s="233">
        <f>ORCAMENTO!CUP3</f>
        <v>0</v>
      </c>
      <c r="CUL9" s="516"/>
      <c r="CUM9" s="516"/>
      <c r="CUN9" s="516"/>
      <c r="CUO9" s="233">
        <v>60388</v>
      </c>
      <c r="CUP9" s="233">
        <f>ORCAMENTO!CUU3</f>
        <v>0</v>
      </c>
      <c r="CUQ9" s="516"/>
      <c r="CUR9" s="516"/>
      <c r="CUS9" s="516"/>
      <c r="CUT9" s="233">
        <v>60419</v>
      </c>
      <c r="CUU9" s="233">
        <f>ORCAMENTO!CUZ3</f>
        <v>0</v>
      </c>
      <c r="CUV9" s="516"/>
      <c r="CUW9" s="516"/>
      <c r="CUX9" s="516"/>
      <c r="CUY9" s="233">
        <v>60449</v>
      </c>
      <c r="CUZ9" s="233">
        <f>ORCAMENTO!CVE3</f>
        <v>0</v>
      </c>
      <c r="CVA9" s="516"/>
      <c r="CVB9" s="516"/>
      <c r="CVC9" s="516"/>
      <c r="CVD9" s="233">
        <v>60480</v>
      </c>
      <c r="CVE9" s="233">
        <f>ORCAMENTO!CVJ3</f>
        <v>0</v>
      </c>
      <c r="CVF9" s="516"/>
      <c r="CVG9" s="516"/>
      <c r="CVH9" s="516"/>
      <c r="CVI9" s="233">
        <v>60511</v>
      </c>
      <c r="CVJ9" s="233">
        <f>ORCAMENTO!CVO3</f>
        <v>0</v>
      </c>
      <c r="CVK9" s="516"/>
      <c r="CVL9" s="516"/>
      <c r="CVM9" s="516"/>
      <c r="CVN9" s="233">
        <v>60541</v>
      </c>
      <c r="CVO9" s="233">
        <f>ORCAMENTO!CVT3</f>
        <v>0</v>
      </c>
      <c r="CVP9" s="516"/>
      <c r="CVQ9" s="516"/>
      <c r="CVR9" s="516"/>
      <c r="CVS9" s="233">
        <v>60572</v>
      </c>
      <c r="CVT9" s="233">
        <f>ORCAMENTO!CVY3</f>
        <v>0</v>
      </c>
      <c r="CVU9" s="516"/>
      <c r="CVV9" s="516"/>
      <c r="CVW9" s="516"/>
      <c r="CVX9" s="233">
        <v>60602</v>
      </c>
      <c r="CVY9" s="233">
        <f>ORCAMENTO!CWD3</f>
        <v>0</v>
      </c>
      <c r="CVZ9" s="516"/>
      <c r="CWA9" s="516"/>
      <c r="CWB9" s="516"/>
      <c r="CWC9" s="233">
        <v>60633</v>
      </c>
      <c r="CWD9" s="233">
        <f>ORCAMENTO!CWI3</f>
        <v>0</v>
      </c>
      <c r="CWE9" s="516"/>
      <c r="CWF9" s="516"/>
      <c r="CWG9" s="516"/>
      <c r="CWH9" s="233">
        <v>60664</v>
      </c>
      <c r="CWI9" s="233">
        <f>ORCAMENTO!CWN3</f>
        <v>0</v>
      </c>
      <c r="CWJ9" s="516"/>
      <c r="CWK9" s="516"/>
      <c r="CWL9" s="516"/>
      <c r="CWM9" s="233">
        <v>60692</v>
      </c>
      <c r="CWN9" s="233">
        <f>ORCAMENTO!CWS3</f>
        <v>0</v>
      </c>
      <c r="CWO9" s="516"/>
      <c r="CWP9" s="516"/>
      <c r="CWQ9" s="516"/>
      <c r="CWR9" s="233">
        <v>60723</v>
      </c>
      <c r="CWS9" s="233">
        <f>ORCAMENTO!CWX3</f>
        <v>0</v>
      </c>
      <c r="CWT9" s="516"/>
      <c r="CWU9" s="516"/>
      <c r="CWV9" s="516"/>
      <c r="CWW9" s="233">
        <v>60753</v>
      </c>
      <c r="CWX9" s="233">
        <f>ORCAMENTO!CXC3</f>
        <v>0</v>
      </c>
      <c r="CWY9" s="516"/>
      <c r="CWZ9" s="516"/>
      <c r="CXA9" s="516"/>
      <c r="CXB9" s="233">
        <v>60784</v>
      </c>
      <c r="CXC9" s="233">
        <f>ORCAMENTO!CXH3</f>
        <v>0</v>
      </c>
      <c r="CXD9" s="516"/>
      <c r="CXE9" s="516"/>
      <c r="CXF9" s="516"/>
      <c r="CXG9" s="233">
        <v>60814</v>
      </c>
      <c r="CXH9" s="233">
        <f>ORCAMENTO!CXM3</f>
        <v>0</v>
      </c>
      <c r="CXI9" s="516"/>
      <c r="CXJ9" s="516"/>
      <c r="CXK9" s="516"/>
      <c r="CXL9" s="233">
        <v>60845</v>
      </c>
      <c r="CXM9" s="233">
        <f>ORCAMENTO!CXR3</f>
        <v>0</v>
      </c>
      <c r="CXN9" s="516"/>
      <c r="CXO9" s="516"/>
      <c r="CXP9" s="516"/>
      <c r="CXQ9" s="233">
        <v>60876</v>
      </c>
      <c r="CXR9" s="233">
        <f>ORCAMENTO!CXW3</f>
        <v>0</v>
      </c>
      <c r="CXS9" s="516"/>
      <c r="CXT9" s="516"/>
      <c r="CXU9" s="516"/>
      <c r="CXV9" s="233">
        <v>60906</v>
      </c>
      <c r="CXW9" s="233">
        <f>ORCAMENTO!CYB3</f>
        <v>0</v>
      </c>
      <c r="CXX9" s="516"/>
      <c r="CXY9" s="516"/>
      <c r="CXZ9" s="516"/>
      <c r="CYA9" s="233">
        <v>60937</v>
      </c>
      <c r="CYB9" s="233">
        <f>ORCAMENTO!CYG3</f>
        <v>0</v>
      </c>
      <c r="CYC9" s="516"/>
      <c r="CYD9" s="516"/>
      <c r="CYE9" s="516"/>
      <c r="CYF9" s="233">
        <v>60967</v>
      </c>
      <c r="CYG9" s="233">
        <f>ORCAMENTO!CYL3</f>
        <v>0</v>
      </c>
      <c r="CYH9" s="516"/>
      <c r="CYI9" s="516"/>
      <c r="CYJ9" s="516"/>
      <c r="CYK9" s="233">
        <v>60998</v>
      </c>
      <c r="CYL9" s="233">
        <f>ORCAMENTO!CYQ3</f>
        <v>0</v>
      </c>
      <c r="CYM9" s="516"/>
      <c r="CYN9" s="516"/>
      <c r="CYO9" s="516"/>
      <c r="CYP9" s="233">
        <v>61029</v>
      </c>
      <c r="CYQ9" s="233">
        <f>ORCAMENTO!CYV3</f>
        <v>0</v>
      </c>
      <c r="CYR9" s="516"/>
      <c r="CYS9" s="516"/>
      <c r="CYT9" s="516"/>
      <c r="CYU9" s="233">
        <v>61057</v>
      </c>
      <c r="CYV9" s="233">
        <f>ORCAMENTO!CZA3</f>
        <v>0</v>
      </c>
      <c r="CYW9" s="516"/>
      <c r="CYX9" s="516"/>
      <c r="CYY9" s="516"/>
      <c r="CYZ9" s="233">
        <v>61088</v>
      </c>
      <c r="CZA9" s="233">
        <f>ORCAMENTO!CZF3</f>
        <v>0</v>
      </c>
      <c r="CZB9" s="516"/>
      <c r="CZC9" s="516"/>
      <c r="CZD9" s="516"/>
      <c r="CZE9" s="233">
        <v>61118</v>
      </c>
      <c r="CZF9" s="233">
        <f>ORCAMENTO!CZK3</f>
        <v>0</v>
      </c>
      <c r="CZG9" s="516"/>
      <c r="CZH9" s="516"/>
      <c r="CZI9" s="516"/>
      <c r="CZJ9" s="233">
        <v>61149</v>
      </c>
      <c r="CZK9" s="233">
        <f>ORCAMENTO!CZP3</f>
        <v>0</v>
      </c>
      <c r="CZL9" s="516"/>
      <c r="CZM9" s="516"/>
      <c r="CZN9" s="516"/>
      <c r="CZO9" s="233">
        <v>61179</v>
      </c>
      <c r="CZP9" s="233">
        <f>ORCAMENTO!CZU3</f>
        <v>0</v>
      </c>
      <c r="CZQ9" s="516"/>
      <c r="CZR9" s="516"/>
      <c r="CZS9" s="516"/>
      <c r="CZT9" s="233">
        <v>61210</v>
      </c>
      <c r="CZU9" s="233">
        <f>ORCAMENTO!CZZ3</f>
        <v>0</v>
      </c>
      <c r="CZV9" s="516"/>
      <c r="CZW9" s="516"/>
      <c r="CZX9" s="516"/>
      <c r="CZY9" s="233">
        <v>61241</v>
      </c>
      <c r="CZZ9" s="233">
        <f>ORCAMENTO!DAE3</f>
        <v>0</v>
      </c>
      <c r="DAA9" s="516"/>
      <c r="DAB9" s="516"/>
      <c r="DAC9" s="516"/>
      <c r="DAD9" s="233">
        <v>61271</v>
      </c>
      <c r="DAE9" s="233">
        <f>ORCAMENTO!DAJ3</f>
        <v>0</v>
      </c>
      <c r="DAF9" s="516"/>
      <c r="DAG9" s="516"/>
      <c r="DAH9" s="516"/>
      <c r="DAI9" s="233">
        <v>61302</v>
      </c>
      <c r="DAJ9" s="233">
        <f>ORCAMENTO!DAO3</f>
        <v>0</v>
      </c>
      <c r="DAK9" s="516"/>
      <c r="DAL9" s="516"/>
      <c r="DAM9" s="516"/>
      <c r="DAN9" s="233">
        <v>61332</v>
      </c>
      <c r="DAO9" s="233">
        <f>ORCAMENTO!DAT3</f>
        <v>0</v>
      </c>
      <c r="DAP9" s="516"/>
      <c r="DAQ9" s="516"/>
      <c r="DAR9" s="516"/>
      <c r="DAS9" s="233">
        <v>61363</v>
      </c>
      <c r="DAT9" s="233">
        <f>ORCAMENTO!DAY3</f>
        <v>0</v>
      </c>
      <c r="DAU9" s="516"/>
      <c r="DAV9" s="516"/>
      <c r="DAW9" s="516"/>
      <c r="DAX9" s="233">
        <v>61394</v>
      </c>
      <c r="DAY9" s="233">
        <f>ORCAMENTO!DBD3</f>
        <v>0</v>
      </c>
      <c r="DAZ9" s="516"/>
      <c r="DBA9" s="516"/>
      <c r="DBB9" s="516"/>
      <c r="DBC9" s="233">
        <v>61423</v>
      </c>
      <c r="DBD9" s="233">
        <f>ORCAMENTO!DBI3</f>
        <v>0</v>
      </c>
      <c r="DBE9" s="516"/>
      <c r="DBF9" s="516"/>
      <c r="DBG9" s="516"/>
      <c r="DBH9" s="233">
        <v>61454</v>
      </c>
      <c r="DBI9" s="233">
        <f>ORCAMENTO!DBN3</f>
        <v>0</v>
      </c>
      <c r="DBJ9" s="516"/>
      <c r="DBK9" s="516"/>
      <c r="DBL9" s="516"/>
      <c r="DBM9" s="233">
        <v>61484</v>
      </c>
      <c r="DBN9" s="233">
        <f>ORCAMENTO!DBS3</f>
        <v>0</v>
      </c>
      <c r="DBO9" s="516"/>
      <c r="DBP9" s="516"/>
      <c r="DBQ9" s="516"/>
      <c r="DBR9" s="233">
        <v>61515</v>
      </c>
      <c r="DBS9" s="233">
        <f>ORCAMENTO!DBX3</f>
        <v>0</v>
      </c>
      <c r="DBT9" s="516"/>
      <c r="DBU9" s="516"/>
      <c r="DBV9" s="516"/>
      <c r="DBW9" s="233">
        <v>61545</v>
      </c>
      <c r="DBX9" s="233">
        <f>ORCAMENTO!DCC3</f>
        <v>0</v>
      </c>
      <c r="DBY9" s="516"/>
      <c r="DBZ9" s="516"/>
      <c r="DCA9" s="516"/>
      <c r="DCB9" s="233">
        <v>61576</v>
      </c>
      <c r="DCC9" s="233">
        <f>ORCAMENTO!DCH3</f>
        <v>0</v>
      </c>
      <c r="DCD9" s="516"/>
      <c r="DCE9" s="516"/>
      <c r="DCF9" s="516"/>
      <c r="DCG9" s="233">
        <v>61607</v>
      </c>
      <c r="DCH9" s="233">
        <f>ORCAMENTO!DCM3</f>
        <v>0</v>
      </c>
      <c r="DCI9" s="516"/>
      <c r="DCJ9" s="516"/>
      <c r="DCK9" s="516"/>
      <c r="DCL9" s="233">
        <v>61637</v>
      </c>
      <c r="DCM9" s="233">
        <f>ORCAMENTO!DCR3</f>
        <v>0</v>
      </c>
      <c r="DCN9" s="516"/>
      <c r="DCO9" s="516"/>
      <c r="DCP9" s="516"/>
      <c r="DCQ9" s="233">
        <v>61668</v>
      </c>
      <c r="DCR9" s="233">
        <f>ORCAMENTO!DCW3</f>
        <v>0</v>
      </c>
      <c r="DCS9" s="516"/>
      <c r="DCT9" s="516"/>
      <c r="DCU9" s="516"/>
      <c r="DCV9" s="233">
        <v>61698</v>
      </c>
      <c r="DCW9" s="233">
        <f>ORCAMENTO!DDB3</f>
        <v>0</v>
      </c>
      <c r="DCX9" s="516"/>
      <c r="DCY9" s="516"/>
      <c r="DCZ9" s="516"/>
      <c r="DDA9" s="233">
        <v>61729</v>
      </c>
      <c r="DDB9" s="233">
        <f>ORCAMENTO!DDG3</f>
        <v>0</v>
      </c>
      <c r="DDC9" s="516"/>
      <c r="DDD9" s="516"/>
      <c r="DDE9" s="516"/>
      <c r="DDF9" s="233">
        <v>61760</v>
      </c>
      <c r="DDG9" s="233">
        <f>ORCAMENTO!DDL3</f>
        <v>0</v>
      </c>
      <c r="DDH9" s="516"/>
      <c r="DDI9" s="516"/>
      <c r="DDJ9" s="516"/>
      <c r="DDK9" s="233">
        <v>61788</v>
      </c>
      <c r="DDL9" s="233">
        <f>ORCAMENTO!DDQ3</f>
        <v>0</v>
      </c>
      <c r="DDM9" s="516"/>
      <c r="DDN9" s="516"/>
      <c r="DDO9" s="516"/>
      <c r="DDP9" s="233">
        <v>61819</v>
      </c>
      <c r="DDQ9" s="233">
        <f>ORCAMENTO!DDV3</f>
        <v>0</v>
      </c>
      <c r="DDR9" s="516"/>
      <c r="DDS9" s="516"/>
      <c r="DDT9" s="516"/>
      <c r="DDU9" s="233">
        <v>61849</v>
      </c>
      <c r="DDV9" s="233">
        <f>ORCAMENTO!DEA3</f>
        <v>0</v>
      </c>
      <c r="DDW9" s="516"/>
      <c r="DDX9" s="516"/>
      <c r="DDY9" s="516"/>
      <c r="DDZ9" s="233">
        <v>61880</v>
      </c>
      <c r="DEA9" s="233">
        <f>ORCAMENTO!DEF3</f>
        <v>0</v>
      </c>
      <c r="DEB9" s="516"/>
      <c r="DEC9" s="516"/>
      <c r="DED9" s="516"/>
      <c r="DEE9" s="233">
        <v>61910</v>
      </c>
      <c r="DEF9" s="233">
        <f>ORCAMENTO!DEK3</f>
        <v>0</v>
      </c>
      <c r="DEG9" s="516"/>
      <c r="DEH9" s="516"/>
      <c r="DEI9" s="516"/>
      <c r="DEJ9" s="233">
        <v>61941</v>
      </c>
      <c r="DEK9" s="233">
        <f>ORCAMENTO!DEP3</f>
        <v>0</v>
      </c>
      <c r="DEL9" s="516"/>
      <c r="DEM9" s="516"/>
      <c r="DEN9" s="516"/>
      <c r="DEO9" s="233">
        <v>61972</v>
      </c>
      <c r="DEP9" s="233">
        <f>ORCAMENTO!DEU3</f>
        <v>0</v>
      </c>
      <c r="DEQ9" s="516"/>
      <c r="DER9" s="516"/>
      <c r="DES9" s="516"/>
      <c r="DET9" s="233">
        <v>62002</v>
      </c>
      <c r="DEU9" s="233">
        <f>ORCAMENTO!DEZ3</f>
        <v>0</v>
      </c>
      <c r="DEV9" s="516"/>
      <c r="DEW9" s="516"/>
      <c r="DEX9" s="516"/>
      <c r="DEY9" s="233">
        <v>62033</v>
      </c>
      <c r="DEZ9" s="233">
        <f>ORCAMENTO!DFE3</f>
        <v>0</v>
      </c>
      <c r="DFA9" s="516"/>
      <c r="DFB9" s="516"/>
      <c r="DFC9" s="516"/>
      <c r="DFD9" s="233">
        <v>62063</v>
      </c>
      <c r="DFE9" s="233">
        <f>ORCAMENTO!DFJ3</f>
        <v>0</v>
      </c>
      <c r="DFF9" s="516"/>
      <c r="DFG9" s="516"/>
      <c r="DFH9" s="516"/>
      <c r="DFI9" s="233">
        <v>62094</v>
      </c>
      <c r="DFJ9" s="233">
        <f>ORCAMENTO!DFO3</f>
        <v>0</v>
      </c>
      <c r="DFK9" s="516"/>
      <c r="DFL9" s="516"/>
      <c r="DFM9" s="516"/>
      <c r="DFN9" s="233">
        <v>62125</v>
      </c>
      <c r="DFO9" s="233">
        <f>ORCAMENTO!DFT3</f>
        <v>0</v>
      </c>
      <c r="DFP9" s="516"/>
      <c r="DFQ9" s="516"/>
      <c r="DFR9" s="516"/>
      <c r="DFS9" s="233">
        <v>62153</v>
      </c>
      <c r="DFT9" s="233">
        <f>ORCAMENTO!DFY3</f>
        <v>0</v>
      </c>
      <c r="DFU9" s="516"/>
      <c r="DFV9" s="516"/>
      <c r="DFW9" s="516"/>
      <c r="DFX9" s="233">
        <v>62184</v>
      </c>
      <c r="DFY9" s="233">
        <f>ORCAMENTO!DGD3</f>
        <v>0</v>
      </c>
      <c r="DFZ9" s="516"/>
      <c r="DGA9" s="516"/>
      <c r="DGB9" s="516"/>
      <c r="DGC9" s="233">
        <v>62214</v>
      </c>
      <c r="DGD9" s="233">
        <f>ORCAMENTO!DGI3</f>
        <v>0</v>
      </c>
      <c r="DGE9" s="516"/>
      <c r="DGF9" s="516"/>
      <c r="DGG9" s="516"/>
      <c r="DGH9" s="233">
        <v>62245</v>
      </c>
      <c r="DGI9" s="233">
        <f>ORCAMENTO!DGN3</f>
        <v>0</v>
      </c>
      <c r="DGJ9" s="516"/>
      <c r="DGK9" s="516"/>
      <c r="DGL9" s="516"/>
      <c r="DGM9" s="233">
        <v>62275</v>
      </c>
      <c r="DGN9" s="233">
        <f>ORCAMENTO!DGS3</f>
        <v>0</v>
      </c>
      <c r="DGO9" s="516"/>
      <c r="DGP9" s="516"/>
      <c r="DGQ9" s="516"/>
      <c r="DGR9" s="233">
        <v>62306</v>
      </c>
      <c r="DGS9" s="233">
        <f>ORCAMENTO!DGX3</f>
        <v>0</v>
      </c>
      <c r="DGT9" s="516"/>
      <c r="DGU9" s="516"/>
      <c r="DGV9" s="516"/>
      <c r="DGW9" s="233">
        <v>62337</v>
      </c>
      <c r="DGX9" s="233">
        <f>ORCAMENTO!DHC3</f>
        <v>0</v>
      </c>
      <c r="DGY9" s="516"/>
      <c r="DGZ9" s="516"/>
      <c r="DHA9" s="516"/>
      <c r="DHB9" s="233">
        <v>62367</v>
      </c>
      <c r="DHC9" s="233">
        <f>ORCAMENTO!DHH3</f>
        <v>0</v>
      </c>
      <c r="DHD9" s="516"/>
      <c r="DHE9" s="516"/>
      <c r="DHF9" s="516"/>
      <c r="DHG9" s="233">
        <v>62398</v>
      </c>
      <c r="DHH9" s="233">
        <f>ORCAMENTO!DHM3</f>
        <v>0</v>
      </c>
      <c r="DHI9" s="516"/>
      <c r="DHJ9" s="516"/>
      <c r="DHK9" s="516"/>
      <c r="DHL9" s="233">
        <v>62428</v>
      </c>
      <c r="DHM9" s="233">
        <f>ORCAMENTO!DHR3</f>
        <v>0</v>
      </c>
      <c r="DHN9" s="516"/>
      <c r="DHO9" s="516"/>
      <c r="DHP9" s="516"/>
      <c r="DHQ9" s="233">
        <v>62459</v>
      </c>
      <c r="DHR9" s="233">
        <f>ORCAMENTO!DHW3</f>
        <v>0</v>
      </c>
      <c r="DHS9" s="516"/>
      <c r="DHT9" s="516"/>
      <c r="DHU9" s="516"/>
      <c r="DHV9" s="233">
        <v>62490</v>
      </c>
      <c r="DHW9" s="233">
        <f>ORCAMENTO!DIB3</f>
        <v>0</v>
      </c>
      <c r="DHX9" s="516"/>
      <c r="DHY9" s="516"/>
      <c r="DHZ9" s="516"/>
      <c r="DIA9" s="233">
        <v>62518</v>
      </c>
      <c r="DIB9" s="233">
        <f>ORCAMENTO!DIG3</f>
        <v>0</v>
      </c>
      <c r="DIC9" s="516"/>
      <c r="DID9" s="516"/>
      <c r="DIE9" s="516"/>
      <c r="DIF9" s="233">
        <v>62549</v>
      </c>
      <c r="DIG9" s="233">
        <f>ORCAMENTO!DIL3</f>
        <v>0</v>
      </c>
      <c r="DIH9" s="516"/>
      <c r="DII9" s="516"/>
      <c r="DIJ9" s="516"/>
      <c r="DIK9" s="233">
        <v>62579</v>
      </c>
      <c r="DIL9" s="233">
        <f>ORCAMENTO!DIQ3</f>
        <v>0</v>
      </c>
      <c r="DIM9" s="516"/>
      <c r="DIN9" s="516"/>
      <c r="DIO9" s="516"/>
      <c r="DIP9" s="233">
        <v>62610</v>
      </c>
      <c r="DIQ9" s="233">
        <f>ORCAMENTO!DIV3</f>
        <v>0</v>
      </c>
      <c r="DIR9" s="516"/>
      <c r="DIS9" s="516"/>
      <c r="DIT9" s="516"/>
      <c r="DIU9" s="233">
        <v>62640</v>
      </c>
      <c r="DIV9" s="233">
        <f>ORCAMENTO!DJA3</f>
        <v>0</v>
      </c>
      <c r="DIW9" s="516"/>
      <c r="DIX9" s="516"/>
      <c r="DIY9" s="516"/>
      <c r="DIZ9" s="233">
        <v>62671</v>
      </c>
      <c r="DJA9" s="233">
        <f>ORCAMENTO!DJF3</f>
        <v>0</v>
      </c>
      <c r="DJB9" s="516"/>
      <c r="DJC9" s="516"/>
      <c r="DJD9" s="516"/>
      <c r="DJE9" s="233">
        <v>62702</v>
      </c>
      <c r="DJF9" s="233">
        <f>ORCAMENTO!DJK3</f>
        <v>0</v>
      </c>
      <c r="DJG9" s="516"/>
      <c r="DJH9" s="516"/>
      <c r="DJI9" s="516"/>
      <c r="DJJ9" s="233">
        <v>62732</v>
      </c>
      <c r="DJK9" s="233">
        <f>ORCAMENTO!DJP3</f>
        <v>0</v>
      </c>
      <c r="DJL9" s="516"/>
      <c r="DJM9" s="516"/>
      <c r="DJN9" s="516"/>
      <c r="DJO9" s="233">
        <v>62763</v>
      </c>
      <c r="DJP9" s="233">
        <f>ORCAMENTO!DJU3</f>
        <v>0</v>
      </c>
      <c r="DJQ9" s="516"/>
      <c r="DJR9" s="516"/>
      <c r="DJS9" s="516"/>
      <c r="DJT9" s="233">
        <v>62793</v>
      </c>
      <c r="DJU9" s="233">
        <f>ORCAMENTO!DJZ3</f>
        <v>0</v>
      </c>
      <c r="DJV9" s="516"/>
      <c r="DJW9" s="516"/>
      <c r="DJX9" s="516"/>
      <c r="DJY9" s="233">
        <v>62824</v>
      </c>
      <c r="DJZ9" s="233">
        <f>ORCAMENTO!DKE3</f>
        <v>0</v>
      </c>
      <c r="DKA9" s="516"/>
      <c r="DKB9" s="516"/>
      <c r="DKC9" s="516"/>
      <c r="DKD9" s="233">
        <v>62855</v>
      </c>
      <c r="DKE9" s="233">
        <f>ORCAMENTO!DKJ3</f>
        <v>0</v>
      </c>
      <c r="DKF9" s="516"/>
      <c r="DKG9" s="516"/>
      <c r="DKH9" s="516"/>
      <c r="DKI9" s="233">
        <v>62884</v>
      </c>
      <c r="DKJ9" s="233">
        <f>ORCAMENTO!DKO3</f>
        <v>0</v>
      </c>
      <c r="DKK9" s="516"/>
      <c r="DKL9" s="516"/>
      <c r="DKM9" s="516"/>
      <c r="DKN9" s="233">
        <v>62915</v>
      </c>
      <c r="DKO9" s="233">
        <f>ORCAMENTO!DKT3</f>
        <v>0</v>
      </c>
      <c r="DKP9" s="516"/>
      <c r="DKQ9" s="516"/>
      <c r="DKR9" s="516"/>
      <c r="DKS9" s="233">
        <v>62945</v>
      </c>
      <c r="DKT9" s="233">
        <f>ORCAMENTO!DKY3</f>
        <v>0</v>
      </c>
      <c r="DKU9" s="516"/>
      <c r="DKV9" s="516"/>
      <c r="DKW9" s="516"/>
      <c r="DKX9" s="233">
        <v>62976</v>
      </c>
      <c r="DKY9" s="233">
        <f>ORCAMENTO!DLD3</f>
        <v>0</v>
      </c>
      <c r="DKZ9" s="516"/>
      <c r="DLA9" s="516"/>
      <c r="DLB9" s="516"/>
      <c r="DLC9" s="233">
        <v>63006</v>
      </c>
      <c r="DLD9" s="233">
        <f>ORCAMENTO!DLI3</f>
        <v>0</v>
      </c>
      <c r="DLE9" s="516"/>
      <c r="DLF9" s="516"/>
      <c r="DLG9" s="516"/>
      <c r="DLH9" s="233">
        <v>63037</v>
      </c>
      <c r="DLI9" s="233">
        <f>ORCAMENTO!DLN3</f>
        <v>0</v>
      </c>
      <c r="DLJ9" s="516"/>
      <c r="DLK9" s="516"/>
      <c r="DLL9" s="516"/>
      <c r="DLM9" s="233">
        <v>63068</v>
      </c>
      <c r="DLN9" s="233">
        <f>ORCAMENTO!DLS3</f>
        <v>0</v>
      </c>
      <c r="DLO9" s="516"/>
      <c r="DLP9" s="516"/>
      <c r="DLQ9" s="516"/>
      <c r="DLR9" s="233">
        <v>63098</v>
      </c>
      <c r="DLS9" s="233">
        <f>ORCAMENTO!DLX3</f>
        <v>0</v>
      </c>
      <c r="DLT9" s="516"/>
      <c r="DLU9" s="516"/>
      <c r="DLV9" s="516"/>
      <c r="DLW9" s="233">
        <v>63129</v>
      </c>
      <c r="DLX9" s="233">
        <f>ORCAMENTO!DMC3</f>
        <v>0</v>
      </c>
      <c r="DLY9" s="516"/>
      <c r="DLZ9" s="516"/>
      <c r="DMA9" s="516"/>
      <c r="DMB9" s="233">
        <v>63159</v>
      </c>
      <c r="DMC9" s="233">
        <f>ORCAMENTO!DMH3</f>
        <v>0</v>
      </c>
      <c r="DMD9" s="516"/>
      <c r="DME9" s="516"/>
      <c r="DMF9" s="516"/>
      <c r="DMG9" s="233">
        <v>63190</v>
      </c>
      <c r="DMH9" s="233">
        <f>ORCAMENTO!DMM3</f>
        <v>0</v>
      </c>
      <c r="DMI9" s="516"/>
      <c r="DMJ9" s="516"/>
      <c r="DMK9" s="516"/>
      <c r="DML9" s="233">
        <v>63221</v>
      </c>
      <c r="DMM9" s="233">
        <f>ORCAMENTO!DMR3</f>
        <v>0</v>
      </c>
      <c r="DMN9" s="516"/>
      <c r="DMO9" s="516"/>
      <c r="DMP9" s="516"/>
      <c r="DMQ9" s="233">
        <v>63249</v>
      </c>
      <c r="DMR9" s="233">
        <f>ORCAMENTO!DMW3</f>
        <v>0</v>
      </c>
      <c r="DMS9" s="516"/>
      <c r="DMT9" s="516"/>
      <c r="DMU9" s="516"/>
      <c r="DMV9" s="233">
        <v>63280</v>
      </c>
      <c r="DMW9" s="233">
        <f>ORCAMENTO!DNB3</f>
        <v>0</v>
      </c>
      <c r="DMX9" s="516"/>
      <c r="DMY9" s="516"/>
      <c r="DMZ9" s="516"/>
      <c r="DNA9" s="233">
        <v>63310</v>
      </c>
      <c r="DNB9" s="233">
        <f>ORCAMENTO!DNG3</f>
        <v>0</v>
      </c>
      <c r="DNC9" s="516"/>
      <c r="DND9" s="516"/>
      <c r="DNE9" s="516"/>
      <c r="DNF9" s="233">
        <v>63341</v>
      </c>
      <c r="DNG9" s="233">
        <f>ORCAMENTO!DNL3</f>
        <v>0</v>
      </c>
      <c r="DNH9" s="516"/>
      <c r="DNI9" s="516"/>
      <c r="DNJ9" s="516"/>
      <c r="DNK9" s="233">
        <v>63371</v>
      </c>
      <c r="DNL9" s="233">
        <f>ORCAMENTO!DNQ3</f>
        <v>0</v>
      </c>
      <c r="DNM9" s="516"/>
      <c r="DNN9" s="516"/>
      <c r="DNO9" s="516"/>
      <c r="DNP9" s="233">
        <v>63402</v>
      </c>
      <c r="DNQ9" s="233">
        <f>ORCAMENTO!DNV3</f>
        <v>0</v>
      </c>
      <c r="DNR9" s="516"/>
      <c r="DNS9" s="516"/>
      <c r="DNT9" s="516"/>
      <c r="DNU9" s="233">
        <v>63433</v>
      </c>
      <c r="DNV9" s="233">
        <f>ORCAMENTO!DOA3</f>
        <v>0</v>
      </c>
      <c r="DNW9" s="516"/>
      <c r="DNX9" s="516"/>
      <c r="DNY9" s="516"/>
      <c r="DNZ9" s="233">
        <v>63463</v>
      </c>
      <c r="DOA9" s="233">
        <f>ORCAMENTO!DOF3</f>
        <v>0</v>
      </c>
      <c r="DOB9" s="516"/>
      <c r="DOC9" s="516"/>
      <c r="DOD9" s="516"/>
      <c r="DOE9" s="233">
        <v>63494</v>
      </c>
      <c r="DOF9" s="233">
        <f>ORCAMENTO!DOK3</f>
        <v>0</v>
      </c>
      <c r="DOG9" s="516"/>
      <c r="DOH9" s="516"/>
      <c r="DOI9" s="516"/>
      <c r="DOJ9" s="233">
        <v>63524</v>
      </c>
      <c r="DOK9" s="233">
        <f>ORCAMENTO!DOP3</f>
        <v>0</v>
      </c>
      <c r="DOL9" s="516"/>
      <c r="DOM9" s="516"/>
      <c r="DON9" s="516"/>
      <c r="DOO9" s="233">
        <v>63555</v>
      </c>
      <c r="DOP9" s="233">
        <f>ORCAMENTO!DOU3</f>
        <v>0</v>
      </c>
      <c r="DOQ9" s="516"/>
      <c r="DOR9" s="516"/>
      <c r="DOS9" s="516"/>
      <c r="DOT9" s="233">
        <v>63586</v>
      </c>
      <c r="DOU9" s="233">
        <f>ORCAMENTO!DOZ3</f>
        <v>0</v>
      </c>
      <c r="DOV9" s="516"/>
      <c r="DOW9" s="516"/>
      <c r="DOX9" s="516"/>
      <c r="DOY9" s="233">
        <v>63614</v>
      </c>
      <c r="DOZ9" s="233">
        <f>ORCAMENTO!DPE3</f>
        <v>0</v>
      </c>
      <c r="DPA9" s="516"/>
      <c r="DPB9" s="516"/>
      <c r="DPC9" s="516"/>
      <c r="DPD9" s="233">
        <v>63645</v>
      </c>
      <c r="DPE9" s="233">
        <f>ORCAMENTO!DPJ3</f>
        <v>0</v>
      </c>
      <c r="DPF9" s="516"/>
      <c r="DPG9" s="516"/>
      <c r="DPH9" s="516"/>
      <c r="DPI9" s="233">
        <v>63675</v>
      </c>
      <c r="DPJ9" s="233">
        <f>ORCAMENTO!DPO3</f>
        <v>0</v>
      </c>
      <c r="DPK9" s="516"/>
      <c r="DPL9" s="516"/>
      <c r="DPM9" s="516"/>
      <c r="DPN9" s="233">
        <v>63706</v>
      </c>
      <c r="DPO9" s="233">
        <f>ORCAMENTO!DPT3</f>
        <v>0</v>
      </c>
      <c r="DPP9" s="516"/>
      <c r="DPQ9" s="516"/>
      <c r="DPR9" s="516"/>
      <c r="DPS9" s="233">
        <v>63736</v>
      </c>
      <c r="DPT9" s="233">
        <f>ORCAMENTO!DPY3</f>
        <v>0</v>
      </c>
      <c r="DPU9" s="516"/>
      <c r="DPV9" s="516"/>
      <c r="DPW9" s="516"/>
      <c r="DPX9" s="233">
        <v>63767</v>
      </c>
      <c r="DPY9" s="233">
        <f>ORCAMENTO!DQD3</f>
        <v>0</v>
      </c>
      <c r="DPZ9" s="516"/>
      <c r="DQA9" s="516"/>
      <c r="DQB9" s="516"/>
      <c r="DQC9" s="233">
        <v>63798</v>
      </c>
      <c r="DQD9" s="233">
        <f>ORCAMENTO!DQI3</f>
        <v>0</v>
      </c>
      <c r="DQE9" s="516"/>
      <c r="DQF9" s="516"/>
      <c r="DQG9" s="516"/>
      <c r="DQH9" s="233">
        <v>63828</v>
      </c>
      <c r="DQI9" s="233">
        <f>ORCAMENTO!DQN3</f>
        <v>0</v>
      </c>
      <c r="DQJ9" s="516"/>
      <c r="DQK9" s="516"/>
      <c r="DQL9" s="516"/>
      <c r="DQM9" s="233">
        <v>63859</v>
      </c>
      <c r="DQN9" s="233">
        <f>ORCAMENTO!DQS3</f>
        <v>0</v>
      </c>
      <c r="DQO9" s="516"/>
      <c r="DQP9" s="516"/>
      <c r="DQQ9" s="516"/>
      <c r="DQR9" s="233">
        <v>63889</v>
      </c>
      <c r="DQS9" s="233">
        <f>ORCAMENTO!DQX3</f>
        <v>0</v>
      </c>
      <c r="DQT9" s="516"/>
      <c r="DQU9" s="516"/>
      <c r="DQV9" s="516"/>
      <c r="DQW9" s="233">
        <v>63920</v>
      </c>
      <c r="DQX9" s="233">
        <f>ORCAMENTO!DRC3</f>
        <v>0</v>
      </c>
      <c r="DQY9" s="516"/>
      <c r="DQZ9" s="516"/>
      <c r="DRA9" s="516"/>
      <c r="DRB9" s="233">
        <v>63951</v>
      </c>
      <c r="DRC9" s="233">
        <f>ORCAMENTO!DRH3</f>
        <v>0</v>
      </c>
      <c r="DRD9" s="516"/>
      <c r="DRE9" s="516"/>
      <c r="DRF9" s="516"/>
      <c r="DRG9" s="233">
        <v>63979</v>
      </c>
      <c r="DRH9" s="233">
        <f>ORCAMENTO!DRM3</f>
        <v>0</v>
      </c>
      <c r="DRI9" s="516"/>
      <c r="DRJ9" s="516"/>
      <c r="DRK9" s="516"/>
      <c r="DRL9" s="233">
        <v>64010</v>
      </c>
      <c r="DRM9" s="233">
        <f>ORCAMENTO!DRR3</f>
        <v>0</v>
      </c>
      <c r="DRN9" s="516"/>
      <c r="DRO9" s="516"/>
      <c r="DRP9" s="516"/>
      <c r="DRQ9" s="233">
        <v>64040</v>
      </c>
      <c r="DRR9" s="233">
        <f>ORCAMENTO!DRW3</f>
        <v>0</v>
      </c>
      <c r="DRS9" s="516"/>
      <c r="DRT9" s="516"/>
      <c r="DRU9" s="516"/>
      <c r="DRV9" s="233">
        <v>64071</v>
      </c>
      <c r="DRW9" s="233">
        <f>ORCAMENTO!DSB3</f>
        <v>0</v>
      </c>
      <c r="DRX9" s="516"/>
      <c r="DRY9" s="516"/>
      <c r="DRZ9" s="516"/>
      <c r="DSA9" s="233">
        <v>64101</v>
      </c>
      <c r="DSB9" s="233">
        <f>ORCAMENTO!DSG3</f>
        <v>0</v>
      </c>
      <c r="DSC9" s="516"/>
      <c r="DSD9" s="516"/>
      <c r="DSE9" s="516"/>
      <c r="DSF9" s="233">
        <v>64132</v>
      </c>
      <c r="DSG9" s="233">
        <f>ORCAMENTO!DSL3</f>
        <v>0</v>
      </c>
      <c r="DSH9" s="516"/>
      <c r="DSI9" s="516"/>
      <c r="DSJ9" s="516"/>
      <c r="DSK9" s="233">
        <v>64163</v>
      </c>
      <c r="DSL9" s="233">
        <f>ORCAMENTO!DSQ3</f>
        <v>0</v>
      </c>
      <c r="DSM9" s="516"/>
      <c r="DSN9" s="516"/>
      <c r="DSO9" s="516"/>
      <c r="DSP9" s="233">
        <v>64193</v>
      </c>
      <c r="DSQ9" s="233">
        <f>ORCAMENTO!DSV3</f>
        <v>0</v>
      </c>
      <c r="DSR9" s="516"/>
      <c r="DSS9" s="516"/>
      <c r="DST9" s="516"/>
      <c r="DSU9" s="233">
        <v>64224</v>
      </c>
      <c r="DSV9" s="233">
        <f>ORCAMENTO!DTA3</f>
        <v>0</v>
      </c>
      <c r="DSW9" s="516"/>
      <c r="DSX9" s="516"/>
      <c r="DSY9" s="516"/>
      <c r="DSZ9" s="233">
        <v>64254</v>
      </c>
      <c r="DTA9" s="233">
        <f>ORCAMENTO!DTF3</f>
        <v>0</v>
      </c>
      <c r="DTB9" s="516"/>
      <c r="DTC9" s="516"/>
      <c r="DTD9" s="516"/>
      <c r="DTE9" s="233">
        <v>64285</v>
      </c>
      <c r="DTF9" s="233">
        <f>ORCAMENTO!DTK3</f>
        <v>0</v>
      </c>
      <c r="DTG9" s="516"/>
      <c r="DTH9" s="516"/>
      <c r="DTI9" s="516"/>
      <c r="DTJ9" s="233">
        <v>64316</v>
      </c>
      <c r="DTK9" s="233">
        <f>ORCAMENTO!DTP3</f>
        <v>0</v>
      </c>
      <c r="DTL9" s="516"/>
      <c r="DTM9" s="516"/>
      <c r="DTN9" s="516"/>
      <c r="DTO9" s="233">
        <v>64345</v>
      </c>
      <c r="DTP9" s="233">
        <f>ORCAMENTO!DTU3</f>
        <v>0</v>
      </c>
      <c r="DTQ9" s="516"/>
      <c r="DTR9" s="516"/>
      <c r="DTS9" s="516"/>
      <c r="DTT9" s="233">
        <v>64376</v>
      </c>
      <c r="DTU9" s="233">
        <f>ORCAMENTO!DTZ3</f>
        <v>0</v>
      </c>
      <c r="DTV9" s="516"/>
      <c r="DTW9" s="516"/>
      <c r="DTX9" s="516"/>
      <c r="DTY9" s="233">
        <v>64406</v>
      </c>
      <c r="DTZ9" s="233">
        <f>ORCAMENTO!DUE3</f>
        <v>0</v>
      </c>
      <c r="DUA9" s="516"/>
      <c r="DUB9" s="516"/>
      <c r="DUC9" s="516"/>
      <c r="DUD9" s="233">
        <v>64437</v>
      </c>
      <c r="DUE9" s="233">
        <f>ORCAMENTO!DUJ3</f>
        <v>0</v>
      </c>
      <c r="DUF9" s="516"/>
      <c r="DUG9" s="516"/>
      <c r="DUH9" s="516"/>
      <c r="DUI9" s="233">
        <v>64467</v>
      </c>
      <c r="DUJ9" s="233">
        <f>ORCAMENTO!DUO3</f>
        <v>0</v>
      </c>
      <c r="DUK9" s="516"/>
      <c r="DUL9" s="516"/>
      <c r="DUM9" s="516"/>
      <c r="DUN9" s="233">
        <v>64498</v>
      </c>
      <c r="DUO9" s="233">
        <f>ORCAMENTO!DUT3</f>
        <v>0</v>
      </c>
      <c r="DUP9" s="516"/>
      <c r="DUQ9" s="516"/>
      <c r="DUR9" s="516"/>
      <c r="DUS9" s="233">
        <v>64529</v>
      </c>
      <c r="DUT9" s="233">
        <f>ORCAMENTO!DUY3</f>
        <v>0</v>
      </c>
      <c r="DUU9" s="516"/>
      <c r="DUV9" s="516"/>
      <c r="DUW9" s="516"/>
      <c r="DUX9" s="233">
        <v>64559</v>
      </c>
      <c r="DUY9" s="233">
        <f>ORCAMENTO!DVD3</f>
        <v>0</v>
      </c>
      <c r="DUZ9" s="516"/>
      <c r="DVA9" s="516"/>
      <c r="DVB9" s="516"/>
      <c r="DVC9" s="233">
        <v>64590</v>
      </c>
      <c r="DVD9" s="233">
        <f>ORCAMENTO!DVI3</f>
        <v>0</v>
      </c>
      <c r="DVE9" s="516"/>
      <c r="DVF9" s="516"/>
      <c r="DVG9" s="516"/>
      <c r="DVH9" s="233">
        <v>64620</v>
      </c>
      <c r="DVI9" s="233">
        <f>ORCAMENTO!DVN3</f>
        <v>0</v>
      </c>
      <c r="DVJ9" s="516"/>
      <c r="DVK9" s="516"/>
      <c r="DVL9" s="516"/>
      <c r="DVM9" s="233">
        <v>64651</v>
      </c>
      <c r="DVN9" s="233">
        <f>ORCAMENTO!DVS3</f>
        <v>0</v>
      </c>
      <c r="DVO9" s="516"/>
      <c r="DVP9" s="516"/>
      <c r="DVQ9" s="516"/>
      <c r="DVR9" s="233">
        <v>64682</v>
      </c>
      <c r="DVS9" s="233">
        <f>ORCAMENTO!DVX3</f>
        <v>0</v>
      </c>
      <c r="DVT9" s="516"/>
      <c r="DVU9" s="516"/>
      <c r="DVV9" s="516"/>
      <c r="DVW9" s="233">
        <v>64710</v>
      </c>
      <c r="DVX9" s="233">
        <f>ORCAMENTO!DWC3</f>
        <v>0</v>
      </c>
      <c r="DVY9" s="516"/>
      <c r="DVZ9" s="516"/>
      <c r="DWA9" s="516"/>
      <c r="DWB9" s="233">
        <v>64741</v>
      </c>
      <c r="DWC9" s="233">
        <f>ORCAMENTO!DWH3</f>
        <v>0</v>
      </c>
      <c r="DWD9" s="516"/>
      <c r="DWE9" s="516"/>
      <c r="DWF9" s="516"/>
      <c r="DWG9" s="233">
        <v>64771</v>
      </c>
      <c r="DWH9" s="233">
        <f>ORCAMENTO!DWM3</f>
        <v>0</v>
      </c>
      <c r="DWI9" s="516"/>
      <c r="DWJ9" s="516"/>
      <c r="DWK9" s="516"/>
      <c r="DWL9" s="233">
        <v>64802</v>
      </c>
      <c r="DWM9" s="233">
        <f>ORCAMENTO!DWR3</f>
        <v>0</v>
      </c>
      <c r="DWN9" s="516"/>
      <c r="DWO9" s="516"/>
      <c r="DWP9" s="516"/>
      <c r="DWQ9" s="233">
        <v>64832</v>
      </c>
      <c r="DWR9" s="233">
        <f>ORCAMENTO!DWW3</f>
        <v>0</v>
      </c>
      <c r="DWS9" s="516"/>
      <c r="DWT9" s="516"/>
      <c r="DWU9" s="516"/>
      <c r="DWV9" s="233">
        <v>64863</v>
      </c>
      <c r="DWW9" s="233">
        <f>ORCAMENTO!DXB3</f>
        <v>0</v>
      </c>
      <c r="DWX9" s="516"/>
      <c r="DWY9" s="516"/>
      <c r="DWZ9" s="516"/>
      <c r="DXA9" s="233">
        <v>64894</v>
      </c>
      <c r="DXB9" s="233">
        <f>ORCAMENTO!DXG3</f>
        <v>0</v>
      </c>
      <c r="DXC9" s="516"/>
      <c r="DXD9" s="516"/>
      <c r="DXE9" s="516"/>
      <c r="DXF9" s="233">
        <v>64924</v>
      </c>
      <c r="DXG9" s="233">
        <f>ORCAMENTO!DXL3</f>
        <v>0</v>
      </c>
      <c r="DXH9" s="516"/>
      <c r="DXI9" s="516"/>
      <c r="DXJ9" s="516"/>
      <c r="DXK9" s="233">
        <v>64955</v>
      </c>
      <c r="DXL9" s="233">
        <f>ORCAMENTO!DXQ3</f>
        <v>0</v>
      </c>
      <c r="DXM9" s="516"/>
      <c r="DXN9" s="516"/>
      <c r="DXO9" s="516"/>
      <c r="DXP9" s="233">
        <v>64985</v>
      </c>
      <c r="DXQ9" s="233">
        <f>ORCAMENTO!DXV3</f>
        <v>0</v>
      </c>
      <c r="DXR9" s="516"/>
      <c r="DXS9" s="516"/>
      <c r="DXT9" s="516"/>
      <c r="DXU9" s="233">
        <v>65016</v>
      </c>
      <c r="DXV9" s="233">
        <f>ORCAMENTO!DYA3</f>
        <v>0</v>
      </c>
      <c r="DXW9" s="516"/>
      <c r="DXX9" s="516"/>
      <c r="DXY9" s="516"/>
      <c r="DXZ9" s="233">
        <v>65047</v>
      </c>
      <c r="DYA9" s="233">
        <f>ORCAMENTO!DYF3</f>
        <v>0</v>
      </c>
      <c r="DYB9" s="516"/>
      <c r="DYC9" s="516"/>
      <c r="DYD9" s="516"/>
      <c r="DYE9" s="233">
        <v>65075</v>
      </c>
      <c r="DYF9" s="233">
        <f>ORCAMENTO!DYK3</f>
        <v>0</v>
      </c>
      <c r="DYG9" s="516"/>
      <c r="DYH9" s="516"/>
      <c r="DYI9" s="516"/>
      <c r="DYJ9" s="233">
        <v>65106</v>
      </c>
      <c r="DYK9" s="233">
        <f>ORCAMENTO!DYP3</f>
        <v>0</v>
      </c>
      <c r="DYL9" s="516"/>
      <c r="DYM9" s="516"/>
      <c r="DYN9" s="516"/>
      <c r="DYO9" s="233">
        <v>65136</v>
      </c>
      <c r="DYP9" s="233">
        <f>ORCAMENTO!DYU3</f>
        <v>0</v>
      </c>
      <c r="DYQ9" s="516"/>
      <c r="DYR9" s="516"/>
      <c r="DYS9" s="516"/>
      <c r="DYT9" s="233">
        <v>65167</v>
      </c>
      <c r="DYU9" s="233">
        <f>ORCAMENTO!DYZ3</f>
        <v>0</v>
      </c>
      <c r="DYV9" s="516"/>
      <c r="DYW9" s="516"/>
      <c r="DYX9" s="516"/>
      <c r="DYY9" s="233">
        <v>65197</v>
      </c>
      <c r="DYZ9" s="233">
        <f>ORCAMENTO!DZE3</f>
        <v>0</v>
      </c>
      <c r="DZA9" s="516"/>
      <c r="DZB9" s="516"/>
      <c r="DZC9" s="516"/>
      <c r="DZD9" s="233">
        <v>65228</v>
      </c>
      <c r="DZE9" s="233">
        <f>ORCAMENTO!DZJ3</f>
        <v>0</v>
      </c>
      <c r="DZF9" s="516"/>
      <c r="DZG9" s="516"/>
      <c r="DZH9" s="516"/>
      <c r="DZI9" s="233">
        <v>65259</v>
      </c>
      <c r="DZJ9" s="233">
        <f>ORCAMENTO!DZO3</f>
        <v>0</v>
      </c>
      <c r="DZK9" s="516"/>
      <c r="DZL9" s="516"/>
      <c r="DZM9" s="516"/>
      <c r="DZN9" s="233">
        <v>65289</v>
      </c>
      <c r="DZO9" s="233">
        <f>ORCAMENTO!DZT3</f>
        <v>0</v>
      </c>
      <c r="DZP9" s="516"/>
      <c r="DZQ9" s="516"/>
      <c r="DZR9" s="516"/>
      <c r="DZS9" s="233">
        <v>65320</v>
      </c>
      <c r="DZT9" s="233">
        <f>ORCAMENTO!DZY3</f>
        <v>0</v>
      </c>
      <c r="DZU9" s="516"/>
      <c r="DZV9" s="516"/>
      <c r="DZW9" s="516"/>
      <c r="DZX9" s="233">
        <v>65350</v>
      </c>
      <c r="DZY9" s="233">
        <f>ORCAMENTO!EAD3</f>
        <v>0</v>
      </c>
      <c r="DZZ9" s="516"/>
      <c r="EAA9" s="516"/>
      <c r="EAB9" s="516"/>
      <c r="EAC9" s="233">
        <v>65381</v>
      </c>
      <c r="EAD9" s="233">
        <f>ORCAMENTO!EAI3</f>
        <v>0</v>
      </c>
      <c r="EAE9" s="516"/>
      <c r="EAF9" s="516"/>
      <c r="EAG9" s="516"/>
      <c r="EAH9" s="233">
        <v>65412</v>
      </c>
      <c r="EAI9" s="233">
        <f>ORCAMENTO!EAN3</f>
        <v>0</v>
      </c>
      <c r="EAJ9" s="516"/>
      <c r="EAK9" s="516"/>
      <c r="EAL9" s="516"/>
      <c r="EAM9" s="233">
        <v>65440</v>
      </c>
      <c r="EAN9" s="233">
        <f>ORCAMENTO!EAS3</f>
        <v>0</v>
      </c>
      <c r="EAO9" s="516"/>
      <c r="EAP9" s="516"/>
      <c r="EAQ9" s="516"/>
      <c r="EAR9" s="233">
        <v>65471</v>
      </c>
      <c r="EAS9" s="233">
        <f>ORCAMENTO!EAX3</f>
        <v>0</v>
      </c>
      <c r="EAT9" s="516"/>
      <c r="EAU9" s="516"/>
      <c r="EAV9" s="516"/>
      <c r="EAW9" s="233">
        <v>65501</v>
      </c>
      <c r="EAX9" s="233">
        <f>ORCAMENTO!EBC3</f>
        <v>0</v>
      </c>
      <c r="EAY9" s="516"/>
      <c r="EAZ9" s="516"/>
      <c r="EBA9" s="516"/>
      <c r="EBB9" s="233">
        <v>65532</v>
      </c>
      <c r="EBC9" s="233">
        <f>ORCAMENTO!EBH3</f>
        <v>0</v>
      </c>
      <c r="EBD9" s="516"/>
      <c r="EBE9" s="516"/>
      <c r="EBF9" s="516"/>
      <c r="EBG9" s="233">
        <v>65562</v>
      </c>
      <c r="EBH9" s="233">
        <f>ORCAMENTO!EBM3</f>
        <v>0</v>
      </c>
      <c r="EBI9" s="516"/>
      <c r="EBJ9" s="516"/>
      <c r="EBK9" s="516"/>
      <c r="EBL9" s="233">
        <v>65593</v>
      </c>
      <c r="EBM9" s="233">
        <f>ORCAMENTO!EBR3</f>
        <v>0</v>
      </c>
      <c r="EBN9" s="516"/>
      <c r="EBO9" s="516"/>
      <c r="EBP9" s="516"/>
      <c r="EBQ9" s="233">
        <v>65624</v>
      </c>
      <c r="EBR9" s="233">
        <f>ORCAMENTO!EBW3</f>
        <v>0</v>
      </c>
      <c r="EBS9" s="516"/>
      <c r="EBT9" s="516"/>
      <c r="EBU9" s="516"/>
      <c r="EBV9" s="233">
        <v>65654</v>
      </c>
      <c r="EBW9" s="233">
        <f>ORCAMENTO!ECB3</f>
        <v>0</v>
      </c>
      <c r="EBX9" s="516"/>
      <c r="EBY9" s="516"/>
      <c r="EBZ9" s="516"/>
      <c r="ECA9" s="233">
        <v>65685</v>
      </c>
      <c r="ECB9" s="233">
        <f>ORCAMENTO!ECG3</f>
        <v>0</v>
      </c>
      <c r="ECC9" s="516"/>
      <c r="ECD9" s="516"/>
      <c r="ECE9" s="516"/>
      <c r="ECF9" s="233">
        <v>65715</v>
      </c>
      <c r="ECG9" s="233">
        <f>ORCAMENTO!ECL3</f>
        <v>0</v>
      </c>
      <c r="ECH9" s="516"/>
      <c r="ECI9" s="516"/>
      <c r="ECJ9" s="516"/>
      <c r="ECK9" s="233">
        <v>65746</v>
      </c>
      <c r="ECL9" s="233">
        <f>ORCAMENTO!ECQ3</f>
        <v>0</v>
      </c>
      <c r="ECM9" s="516"/>
      <c r="ECN9" s="516"/>
      <c r="ECO9" s="516"/>
      <c r="ECP9" s="233">
        <v>65777</v>
      </c>
      <c r="ECQ9" s="233">
        <f>ORCAMENTO!ECV3</f>
        <v>0</v>
      </c>
      <c r="ECR9" s="516"/>
      <c r="ECS9" s="516"/>
      <c r="ECT9" s="516"/>
      <c r="ECU9" s="233">
        <v>65806</v>
      </c>
      <c r="ECV9" s="233">
        <f>ORCAMENTO!EDA3</f>
        <v>0</v>
      </c>
      <c r="ECW9" s="516"/>
      <c r="ECX9" s="516"/>
      <c r="ECY9" s="516"/>
      <c r="ECZ9" s="233">
        <v>65837</v>
      </c>
      <c r="EDA9" s="233">
        <f>ORCAMENTO!EDF3</f>
        <v>0</v>
      </c>
      <c r="EDB9" s="516"/>
      <c r="EDC9" s="516"/>
      <c r="EDD9" s="516"/>
      <c r="EDE9" s="233">
        <v>65867</v>
      </c>
      <c r="EDF9" s="233">
        <f>ORCAMENTO!EDK3</f>
        <v>0</v>
      </c>
      <c r="EDG9" s="516"/>
      <c r="EDH9" s="516"/>
      <c r="EDI9" s="516"/>
      <c r="EDJ9" s="233">
        <v>65898</v>
      </c>
      <c r="EDK9" s="233">
        <f>ORCAMENTO!EDP3</f>
        <v>0</v>
      </c>
      <c r="EDL9" s="516"/>
      <c r="EDM9" s="516"/>
      <c r="EDN9" s="516"/>
      <c r="EDO9" s="233">
        <v>65928</v>
      </c>
      <c r="EDP9" s="233">
        <f>ORCAMENTO!EDU3</f>
        <v>0</v>
      </c>
      <c r="EDQ9" s="516"/>
      <c r="EDR9" s="516"/>
      <c r="EDS9" s="516"/>
      <c r="EDT9" s="233">
        <v>65959</v>
      </c>
      <c r="EDU9" s="233">
        <f>ORCAMENTO!EDZ3</f>
        <v>0</v>
      </c>
      <c r="EDV9" s="516"/>
      <c r="EDW9" s="516"/>
      <c r="EDX9" s="516"/>
      <c r="EDY9" s="233">
        <v>65990</v>
      </c>
      <c r="EDZ9" s="233">
        <f>ORCAMENTO!EEE3</f>
        <v>0</v>
      </c>
      <c r="EEA9" s="516"/>
      <c r="EEB9" s="516"/>
      <c r="EEC9" s="516"/>
      <c r="EED9" s="233">
        <v>66020</v>
      </c>
      <c r="EEE9" s="233">
        <f>ORCAMENTO!EEJ3</f>
        <v>0</v>
      </c>
      <c r="EEF9" s="516"/>
      <c r="EEG9" s="516"/>
      <c r="EEH9" s="516"/>
      <c r="EEI9" s="233">
        <v>66051</v>
      </c>
      <c r="EEJ9" s="233">
        <f>ORCAMENTO!EEO3</f>
        <v>0</v>
      </c>
      <c r="EEK9" s="516"/>
      <c r="EEL9" s="516"/>
      <c r="EEM9" s="516"/>
      <c r="EEN9" s="233">
        <v>66081</v>
      </c>
      <c r="EEO9" s="233">
        <f>ORCAMENTO!EET3</f>
        <v>0</v>
      </c>
      <c r="EEP9" s="516"/>
      <c r="EEQ9" s="516"/>
      <c r="EER9" s="516"/>
      <c r="EES9" s="233">
        <v>66112</v>
      </c>
      <c r="EET9" s="233">
        <f>ORCAMENTO!EEY3</f>
        <v>0</v>
      </c>
      <c r="EEU9" s="516"/>
      <c r="EEV9" s="516"/>
      <c r="EEW9" s="516"/>
      <c r="EEX9" s="233">
        <v>66143</v>
      </c>
      <c r="EEY9" s="233">
        <f>ORCAMENTO!EFD3</f>
        <v>0</v>
      </c>
      <c r="EEZ9" s="516"/>
      <c r="EFA9" s="516"/>
      <c r="EFB9" s="516"/>
      <c r="EFC9" s="233">
        <v>66171</v>
      </c>
      <c r="EFD9" s="233">
        <f>ORCAMENTO!EFI3</f>
        <v>0</v>
      </c>
      <c r="EFE9" s="516"/>
      <c r="EFF9" s="516"/>
      <c r="EFG9" s="516"/>
      <c r="EFH9" s="233">
        <v>66202</v>
      </c>
      <c r="EFI9" s="233">
        <f>ORCAMENTO!EFN3</f>
        <v>0</v>
      </c>
      <c r="EFJ9" s="516"/>
      <c r="EFK9" s="516"/>
      <c r="EFL9" s="516"/>
      <c r="EFM9" s="233">
        <v>66232</v>
      </c>
      <c r="EFN9" s="233">
        <f>ORCAMENTO!EFS3</f>
        <v>0</v>
      </c>
      <c r="EFO9" s="516"/>
      <c r="EFP9" s="516"/>
      <c r="EFQ9" s="516"/>
      <c r="EFR9" s="233">
        <v>66263</v>
      </c>
      <c r="EFS9" s="233">
        <f>ORCAMENTO!EFX3</f>
        <v>0</v>
      </c>
      <c r="EFT9" s="516"/>
      <c r="EFU9" s="516"/>
      <c r="EFV9" s="516"/>
      <c r="EFW9" s="233">
        <v>66293</v>
      </c>
      <c r="EFX9" s="233">
        <f>ORCAMENTO!EGC3</f>
        <v>0</v>
      </c>
      <c r="EFY9" s="516"/>
      <c r="EFZ9" s="516"/>
      <c r="EGA9" s="516"/>
      <c r="EGB9" s="233">
        <v>66324</v>
      </c>
      <c r="EGC9" s="233">
        <f>ORCAMENTO!EGH3</f>
        <v>0</v>
      </c>
      <c r="EGD9" s="516"/>
      <c r="EGE9" s="516"/>
      <c r="EGF9" s="516"/>
      <c r="EGG9" s="233">
        <v>66355</v>
      </c>
      <c r="EGH9" s="233">
        <f>ORCAMENTO!EGM3</f>
        <v>0</v>
      </c>
      <c r="EGI9" s="516"/>
      <c r="EGJ9" s="516"/>
      <c r="EGK9" s="516"/>
      <c r="EGL9" s="233">
        <v>66385</v>
      </c>
      <c r="EGM9" s="233">
        <f>ORCAMENTO!EGR3</f>
        <v>0</v>
      </c>
      <c r="EGN9" s="516"/>
      <c r="EGO9" s="516"/>
      <c r="EGP9" s="516"/>
      <c r="EGQ9" s="233">
        <v>66416</v>
      </c>
      <c r="EGR9" s="233">
        <f>ORCAMENTO!EGW3</f>
        <v>0</v>
      </c>
      <c r="EGS9" s="516"/>
      <c r="EGT9" s="516"/>
      <c r="EGU9" s="516"/>
      <c r="EGV9" s="233">
        <v>66446</v>
      </c>
      <c r="EGW9" s="233">
        <f>ORCAMENTO!EHB3</f>
        <v>0</v>
      </c>
      <c r="EGX9" s="516"/>
      <c r="EGY9" s="516"/>
      <c r="EGZ9" s="516"/>
      <c r="EHA9" s="233">
        <v>66477</v>
      </c>
      <c r="EHB9" s="233">
        <f>ORCAMENTO!EHG3</f>
        <v>0</v>
      </c>
      <c r="EHC9" s="516"/>
      <c r="EHD9" s="516"/>
      <c r="EHE9" s="516"/>
      <c r="EHF9" s="233">
        <v>66508</v>
      </c>
      <c r="EHG9" s="233">
        <f>ORCAMENTO!EHL3</f>
        <v>0</v>
      </c>
      <c r="EHH9" s="516"/>
      <c r="EHI9" s="516"/>
      <c r="EHJ9" s="516"/>
      <c r="EHK9" s="233">
        <v>66536</v>
      </c>
      <c r="EHL9" s="233">
        <f>ORCAMENTO!EHQ3</f>
        <v>0</v>
      </c>
      <c r="EHM9" s="516"/>
      <c r="EHN9" s="516"/>
      <c r="EHO9" s="516"/>
      <c r="EHP9" s="233">
        <v>66567</v>
      </c>
      <c r="EHQ9" s="233">
        <f>ORCAMENTO!EHV3</f>
        <v>0</v>
      </c>
      <c r="EHR9" s="516"/>
      <c r="EHS9" s="516"/>
      <c r="EHT9" s="516"/>
      <c r="EHU9" s="233">
        <v>66597</v>
      </c>
      <c r="EHV9" s="233">
        <f>ORCAMENTO!EIA3</f>
        <v>0</v>
      </c>
      <c r="EHW9" s="516"/>
      <c r="EHX9" s="516"/>
      <c r="EHY9" s="516"/>
      <c r="EHZ9" s="233">
        <v>66628</v>
      </c>
      <c r="EIA9" s="233">
        <f>ORCAMENTO!EIF3</f>
        <v>0</v>
      </c>
      <c r="EIB9" s="516"/>
      <c r="EIC9" s="516"/>
      <c r="EID9" s="516"/>
      <c r="EIE9" s="233">
        <v>66658</v>
      </c>
      <c r="EIF9" s="233">
        <f>ORCAMENTO!EIK3</f>
        <v>0</v>
      </c>
      <c r="EIG9" s="516"/>
      <c r="EIH9" s="516"/>
      <c r="EII9" s="516"/>
      <c r="EIJ9" s="233">
        <v>66689</v>
      </c>
      <c r="EIK9" s="233">
        <f>ORCAMENTO!EIP3</f>
        <v>0</v>
      </c>
      <c r="EIL9" s="516"/>
      <c r="EIM9" s="516"/>
      <c r="EIN9" s="516"/>
      <c r="EIO9" s="233">
        <v>66720</v>
      </c>
      <c r="EIP9" s="233">
        <f>ORCAMENTO!EIU3</f>
        <v>0</v>
      </c>
      <c r="EIQ9" s="516"/>
      <c r="EIR9" s="516"/>
      <c r="EIS9" s="516"/>
      <c r="EIT9" s="233">
        <v>66750</v>
      </c>
      <c r="EIU9" s="233">
        <f>ORCAMENTO!EIZ3</f>
        <v>0</v>
      </c>
      <c r="EIV9" s="516"/>
      <c r="EIW9" s="516"/>
      <c r="EIX9" s="516"/>
      <c r="EIY9" s="233">
        <v>66781</v>
      </c>
      <c r="EIZ9" s="233">
        <f>ORCAMENTO!EJE3</f>
        <v>0</v>
      </c>
      <c r="EJA9" s="516"/>
      <c r="EJB9" s="516"/>
      <c r="EJC9" s="516"/>
      <c r="EJD9" s="233">
        <v>66811</v>
      </c>
      <c r="EJE9" s="233">
        <f>ORCAMENTO!EJJ3</f>
        <v>0</v>
      </c>
      <c r="EJF9" s="516"/>
      <c r="EJG9" s="516"/>
      <c r="EJH9" s="516"/>
      <c r="EJI9" s="233">
        <v>66842</v>
      </c>
      <c r="EJJ9" s="233">
        <f>ORCAMENTO!EJO3</f>
        <v>0</v>
      </c>
      <c r="EJK9" s="516"/>
      <c r="EJL9" s="516"/>
      <c r="EJM9" s="516"/>
      <c r="EJN9" s="233">
        <v>66873</v>
      </c>
      <c r="EJO9" s="233">
        <f>ORCAMENTO!EJT3</f>
        <v>0</v>
      </c>
      <c r="EJP9" s="516"/>
      <c r="EJQ9" s="516"/>
      <c r="EJR9" s="516"/>
      <c r="EJS9" s="233">
        <v>66901</v>
      </c>
      <c r="EJT9" s="233">
        <f>ORCAMENTO!EJY3</f>
        <v>0</v>
      </c>
      <c r="EJU9" s="516"/>
      <c r="EJV9" s="516"/>
      <c r="EJW9" s="516"/>
      <c r="EJX9" s="233">
        <v>66932</v>
      </c>
      <c r="EJY9" s="233">
        <f>ORCAMENTO!EKD3</f>
        <v>0</v>
      </c>
      <c r="EJZ9" s="516"/>
      <c r="EKA9" s="516"/>
      <c r="EKB9" s="516"/>
      <c r="EKC9" s="233">
        <v>66962</v>
      </c>
      <c r="EKD9" s="233">
        <f>ORCAMENTO!EKI3</f>
        <v>0</v>
      </c>
      <c r="EKE9" s="516"/>
      <c r="EKF9" s="516"/>
      <c r="EKG9" s="516"/>
      <c r="EKH9" s="233">
        <v>66993</v>
      </c>
      <c r="EKI9" s="233">
        <f>ORCAMENTO!EKN3</f>
        <v>0</v>
      </c>
      <c r="EKJ9" s="516"/>
      <c r="EKK9" s="516"/>
      <c r="EKL9" s="516"/>
      <c r="EKM9" s="233">
        <v>67023</v>
      </c>
      <c r="EKN9" s="233">
        <f>ORCAMENTO!EKS3</f>
        <v>0</v>
      </c>
      <c r="EKO9" s="516"/>
      <c r="EKP9" s="516"/>
      <c r="EKQ9" s="516"/>
      <c r="EKR9" s="233">
        <v>67054</v>
      </c>
      <c r="EKS9" s="233">
        <f>ORCAMENTO!EKX3</f>
        <v>0</v>
      </c>
      <c r="EKT9" s="516"/>
      <c r="EKU9" s="516"/>
      <c r="EKV9" s="516"/>
      <c r="EKW9" s="233">
        <v>67085</v>
      </c>
      <c r="EKX9" s="233">
        <f>ORCAMENTO!ELC3</f>
        <v>0</v>
      </c>
      <c r="EKY9" s="516"/>
      <c r="EKZ9" s="516"/>
      <c r="ELA9" s="516"/>
      <c r="ELB9" s="233">
        <v>67115</v>
      </c>
      <c r="ELC9" s="233">
        <f>ORCAMENTO!ELH3</f>
        <v>0</v>
      </c>
      <c r="ELD9" s="516"/>
      <c r="ELE9" s="516"/>
      <c r="ELF9" s="516"/>
      <c r="ELG9" s="233">
        <v>67146</v>
      </c>
      <c r="ELH9" s="233">
        <f>ORCAMENTO!ELM3</f>
        <v>0</v>
      </c>
      <c r="ELI9" s="516"/>
      <c r="ELJ9" s="516"/>
      <c r="ELK9" s="516"/>
      <c r="ELL9" s="233">
        <v>67176</v>
      </c>
      <c r="ELM9" s="233">
        <f>ORCAMENTO!ELR3</f>
        <v>0</v>
      </c>
      <c r="ELN9" s="516"/>
      <c r="ELO9" s="516"/>
      <c r="ELP9" s="516"/>
      <c r="ELQ9" s="233">
        <v>67207</v>
      </c>
      <c r="ELR9" s="233">
        <f>ORCAMENTO!ELW3</f>
        <v>0</v>
      </c>
      <c r="ELS9" s="516"/>
      <c r="ELT9" s="516"/>
      <c r="ELU9" s="516"/>
      <c r="ELV9" s="233">
        <v>67238</v>
      </c>
      <c r="ELW9" s="233">
        <f>ORCAMENTO!EMB3</f>
        <v>0</v>
      </c>
      <c r="ELX9" s="516"/>
      <c r="ELY9" s="516"/>
      <c r="ELZ9" s="516"/>
      <c r="EMA9" s="233">
        <v>67267</v>
      </c>
      <c r="EMB9" s="233">
        <f>ORCAMENTO!EMG3</f>
        <v>0</v>
      </c>
      <c r="EMC9" s="516"/>
      <c r="EMD9" s="516"/>
      <c r="EME9" s="516"/>
      <c r="EMF9" s="233">
        <v>67298</v>
      </c>
      <c r="EMG9" s="233">
        <f>ORCAMENTO!EML3</f>
        <v>0</v>
      </c>
      <c r="EMH9" s="516"/>
      <c r="EMI9" s="516"/>
      <c r="EMJ9" s="516"/>
      <c r="EMK9" s="233">
        <v>67328</v>
      </c>
      <c r="EML9" s="233">
        <f>ORCAMENTO!EMQ3</f>
        <v>0</v>
      </c>
      <c r="EMM9" s="516"/>
      <c r="EMN9" s="516"/>
      <c r="EMO9" s="516"/>
      <c r="EMP9" s="233">
        <v>67359</v>
      </c>
      <c r="EMQ9" s="233">
        <f>ORCAMENTO!EMV3</f>
        <v>0</v>
      </c>
      <c r="EMR9" s="516"/>
      <c r="EMS9" s="516"/>
      <c r="EMT9" s="516"/>
      <c r="EMU9" s="233">
        <v>67389</v>
      </c>
      <c r="EMV9" s="233">
        <f>ORCAMENTO!ENA3</f>
        <v>0</v>
      </c>
      <c r="EMW9" s="516"/>
      <c r="EMX9" s="516"/>
      <c r="EMY9" s="516"/>
      <c r="EMZ9" s="233">
        <v>67420</v>
      </c>
      <c r="ENA9" s="233">
        <f>ORCAMENTO!ENF3</f>
        <v>0</v>
      </c>
      <c r="ENB9" s="516"/>
      <c r="ENC9" s="516"/>
      <c r="END9" s="516"/>
      <c r="ENE9" s="233">
        <v>67451</v>
      </c>
      <c r="ENF9" s="233">
        <f>ORCAMENTO!ENK3</f>
        <v>0</v>
      </c>
      <c r="ENG9" s="516"/>
      <c r="ENH9" s="516"/>
      <c r="ENI9" s="516"/>
      <c r="ENJ9" s="233">
        <v>67481</v>
      </c>
      <c r="ENK9" s="233">
        <f>ORCAMENTO!ENP3</f>
        <v>0</v>
      </c>
      <c r="ENL9" s="516"/>
      <c r="ENM9" s="516"/>
      <c r="ENN9" s="516"/>
      <c r="ENO9" s="233">
        <v>67512</v>
      </c>
      <c r="ENP9" s="233">
        <f>ORCAMENTO!ENU3</f>
        <v>0</v>
      </c>
      <c r="ENQ9" s="516"/>
      <c r="ENR9" s="516"/>
      <c r="ENS9" s="516"/>
      <c r="ENT9" s="233">
        <v>67542</v>
      </c>
      <c r="ENU9" s="233">
        <f>ORCAMENTO!ENZ3</f>
        <v>0</v>
      </c>
      <c r="ENV9" s="516"/>
      <c r="ENW9" s="516"/>
      <c r="ENX9" s="516"/>
      <c r="ENY9" s="233">
        <v>67573</v>
      </c>
      <c r="ENZ9" s="233">
        <f>ORCAMENTO!EOE3</f>
        <v>0</v>
      </c>
      <c r="EOA9" s="516"/>
      <c r="EOB9" s="516"/>
      <c r="EOC9" s="516"/>
      <c r="EOD9" s="233">
        <v>67604</v>
      </c>
      <c r="EOE9" s="233">
        <f>ORCAMENTO!EOJ3</f>
        <v>0</v>
      </c>
      <c r="EOF9" s="516"/>
      <c r="EOG9" s="516"/>
      <c r="EOH9" s="516"/>
      <c r="EOI9" s="233">
        <v>67632</v>
      </c>
      <c r="EOJ9" s="233">
        <f>ORCAMENTO!EOO3</f>
        <v>0</v>
      </c>
      <c r="EOK9" s="516"/>
      <c r="EOL9" s="516"/>
      <c r="EOM9" s="516"/>
      <c r="EON9" s="233">
        <v>67663</v>
      </c>
      <c r="EOO9" s="233">
        <f>ORCAMENTO!EOT3</f>
        <v>0</v>
      </c>
      <c r="EOP9" s="516"/>
      <c r="EOQ9" s="516"/>
      <c r="EOR9" s="516"/>
      <c r="EOS9" s="233">
        <v>67693</v>
      </c>
      <c r="EOT9" s="233">
        <f>ORCAMENTO!EOY3</f>
        <v>0</v>
      </c>
      <c r="EOU9" s="516"/>
      <c r="EOV9" s="516"/>
      <c r="EOW9" s="516"/>
      <c r="EOX9" s="233">
        <v>67724</v>
      </c>
      <c r="EOY9" s="233">
        <f>ORCAMENTO!EPD3</f>
        <v>0</v>
      </c>
      <c r="EOZ9" s="516"/>
      <c r="EPA9" s="516"/>
      <c r="EPB9" s="516"/>
      <c r="EPC9" s="233">
        <v>67754</v>
      </c>
      <c r="EPD9" s="233">
        <f>ORCAMENTO!EPI3</f>
        <v>0</v>
      </c>
      <c r="EPE9" s="516"/>
      <c r="EPF9" s="516"/>
      <c r="EPG9" s="516"/>
      <c r="EPH9" s="233">
        <v>67785</v>
      </c>
      <c r="EPI9" s="233">
        <f>ORCAMENTO!EPN3</f>
        <v>0</v>
      </c>
      <c r="EPJ9" s="516"/>
      <c r="EPK9" s="516"/>
      <c r="EPL9" s="516"/>
      <c r="EPM9" s="233">
        <v>67816</v>
      </c>
      <c r="EPN9" s="233">
        <f>ORCAMENTO!EPS3</f>
        <v>0</v>
      </c>
      <c r="EPO9" s="516"/>
      <c r="EPP9" s="516"/>
      <c r="EPQ9" s="516"/>
      <c r="EPR9" s="233">
        <v>67846</v>
      </c>
      <c r="EPS9" s="233">
        <f>ORCAMENTO!EPX3</f>
        <v>0</v>
      </c>
      <c r="EPT9" s="516"/>
      <c r="EPU9" s="516"/>
      <c r="EPV9" s="516"/>
      <c r="EPW9" s="233">
        <v>67877</v>
      </c>
      <c r="EPX9" s="233">
        <f>ORCAMENTO!EQC3</f>
        <v>0</v>
      </c>
      <c r="EPY9" s="516"/>
      <c r="EPZ9" s="516"/>
      <c r="EQA9" s="516"/>
      <c r="EQB9" s="233">
        <v>67907</v>
      </c>
      <c r="EQC9" s="233">
        <f>ORCAMENTO!EQH3</f>
        <v>0</v>
      </c>
      <c r="EQD9" s="516"/>
      <c r="EQE9" s="516"/>
      <c r="EQF9" s="516"/>
      <c r="EQG9" s="233">
        <v>67938</v>
      </c>
      <c r="EQH9" s="233">
        <f>ORCAMENTO!EQM3</f>
        <v>0</v>
      </c>
      <c r="EQI9" s="516"/>
      <c r="EQJ9" s="516"/>
      <c r="EQK9" s="516"/>
      <c r="EQL9" s="233">
        <v>67969</v>
      </c>
      <c r="EQM9" s="233">
        <f>ORCAMENTO!EQR3</f>
        <v>0</v>
      </c>
      <c r="EQN9" s="516"/>
      <c r="EQO9" s="516"/>
      <c r="EQP9" s="516"/>
      <c r="EQQ9" s="233">
        <v>67997</v>
      </c>
      <c r="EQR9" s="233">
        <f>ORCAMENTO!EQW3</f>
        <v>0</v>
      </c>
      <c r="EQS9" s="516"/>
      <c r="EQT9" s="516"/>
      <c r="EQU9" s="516"/>
      <c r="EQV9" s="233">
        <v>68028</v>
      </c>
      <c r="EQW9" s="233">
        <f>ORCAMENTO!ERB3</f>
        <v>0</v>
      </c>
      <c r="EQX9" s="516"/>
      <c r="EQY9" s="516"/>
      <c r="EQZ9" s="516"/>
      <c r="ERA9" s="233">
        <v>68058</v>
      </c>
      <c r="ERB9" s="233">
        <f>ORCAMENTO!ERG3</f>
        <v>0</v>
      </c>
      <c r="ERC9" s="516"/>
      <c r="ERD9" s="516"/>
      <c r="ERE9" s="516"/>
      <c r="ERF9" s="233">
        <v>68089</v>
      </c>
      <c r="ERG9" s="233">
        <f>ORCAMENTO!ERL3</f>
        <v>0</v>
      </c>
      <c r="ERH9" s="516"/>
      <c r="ERI9" s="516"/>
      <c r="ERJ9" s="516"/>
      <c r="ERK9" s="233">
        <v>68119</v>
      </c>
      <c r="ERL9" s="233">
        <f>ORCAMENTO!ERQ3</f>
        <v>0</v>
      </c>
      <c r="ERM9" s="516"/>
      <c r="ERN9" s="516"/>
      <c r="ERO9" s="516"/>
      <c r="ERP9" s="233">
        <v>68150</v>
      </c>
      <c r="ERQ9" s="233">
        <f>ORCAMENTO!ERV3</f>
        <v>0</v>
      </c>
      <c r="ERR9" s="516"/>
      <c r="ERS9" s="516"/>
      <c r="ERT9" s="516"/>
      <c r="ERU9" s="233">
        <v>68181</v>
      </c>
      <c r="ERV9" s="233">
        <f>ORCAMENTO!ESA3</f>
        <v>0</v>
      </c>
      <c r="ERW9" s="516"/>
      <c r="ERX9" s="516"/>
      <c r="ERY9" s="516"/>
      <c r="ERZ9" s="233">
        <v>68211</v>
      </c>
      <c r="ESA9" s="233">
        <f>ORCAMENTO!ESF3</f>
        <v>0</v>
      </c>
      <c r="ESB9" s="516"/>
      <c r="ESC9" s="516"/>
      <c r="ESD9" s="516"/>
      <c r="ESE9" s="233">
        <v>68242</v>
      </c>
      <c r="ESF9" s="233">
        <f>ORCAMENTO!ESK3</f>
        <v>0</v>
      </c>
      <c r="ESG9" s="516"/>
      <c r="ESH9" s="516"/>
      <c r="ESI9" s="516"/>
      <c r="ESJ9" s="233">
        <v>68272</v>
      </c>
      <c r="ESK9" s="233">
        <f>ORCAMENTO!ESP3</f>
        <v>0</v>
      </c>
      <c r="ESL9" s="516"/>
      <c r="ESM9" s="516"/>
      <c r="ESN9" s="516"/>
      <c r="ESO9" s="233">
        <v>68303</v>
      </c>
      <c r="ESP9" s="233">
        <f>ORCAMENTO!ESU3</f>
        <v>0</v>
      </c>
      <c r="ESQ9" s="516"/>
      <c r="ESR9" s="516"/>
      <c r="ESS9" s="516"/>
      <c r="EST9" s="233">
        <v>68334</v>
      </c>
      <c r="ESU9" s="233">
        <f>ORCAMENTO!ESZ3</f>
        <v>0</v>
      </c>
      <c r="ESV9" s="516"/>
      <c r="ESW9" s="516"/>
      <c r="ESX9" s="516"/>
      <c r="ESY9" s="233">
        <v>68362</v>
      </c>
      <c r="ESZ9" s="233">
        <f>ORCAMENTO!ETE3</f>
        <v>0</v>
      </c>
      <c r="ETA9" s="516"/>
      <c r="ETB9" s="516"/>
      <c r="ETC9" s="516"/>
      <c r="ETD9" s="233">
        <v>68393</v>
      </c>
      <c r="ETE9" s="233">
        <f>ORCAMENTO!ETJ3</f>
        <v>0</v>
      </c>
      <c r="ETF9" s="516"/>
      <c r="ETG9" s="516"/>
      <c r="ETH9" s="516"/>
      <c r="ETI9" s="233">
        <v>68423</v>
      </c>
      <c r="ETJ9" s="233">
        <f>ORCAMENTO!ETO3</f>
        <v>0</v>
      </c>
      <c r="ETK9" s="516"/>
      <c r="ETL9" s="516"/>
      <c r="ETM9" s="516"/>
      <c r="ETN9" s="233">
        <v>68454</v>
      </c>
      <c r="ETO9" s="233">
        <f>ORCAMENTO!ETT3</f>
        <v>0</v>
      </c>
      <c r="ETP9" s="516"/>
      <c r="ETQ9" s="516"/>
      <c r="ETR9" s="516"/>
      <c r="ETS9" s="233">
        <v>68484</v>
      </c>
      <c r="ETT9" s="233">
        <f>ORCAMENTO!ETY3</f>
        <v>0</v>
      </c>
      <c r="ETU9" s="516"/>
      <c r="ETV9" s="516"/>
      <c r="ETW9" s="516"/>
      <c r="ETX9" s="233">
        <v>68515</v>
      </c>
      <c r="ETY9" s="233">
        <f>ORCAMENTO!EUD3</f>
        <v>0</v>
      </c>
      <c r="ETZ9" s="516"/>
      <c r="EUA9" s="516"/>
      <c r="EUB9" s="516"/>
      <c r="EUC9" s="233">
        <v>68546</v>
      </c>
      <c r="EUD9" s="233">
        <f>ORCAMENTO!EUI3</f>
        <v>0</v>
      </c>
      <c r="EUE9" s="516"/>
      <c r="EUF9" s="516"/>
      <c r="EUG9" s="516"/>
      <c r="EUH9" s="233">
        <v>68576</v>
      </c>
      <c r="EUI9" s="233">
        <f>ORCAMENTO!EUN3</f>
        <v>0</v>
      </c>
      <c r="EUJ9" s="516"/>
      <c r="EUK9" s="516"/>
      <c r="EUL9" s="516"/>
      <c r="EUM9" s="233">
        <v>68607</v>
      </c>
      <c r="EUN9" s="233">
        <f>ORCAMENTO!EUS3</f>
        <v>0</v>
      </c>
      <c r="EUO9" s="516"/>
      <c r="EUP9" s="516"/>
      <c r="EUQ9" s="516"/>
      <c r="EUR9" s="233">
        <v>68637</v>
      </c>
      <c r="EUS9" s="233">
        <f>ORCAMENTO!EUX3</f>
        <v>0</v>
      </c>
      <c r="EUT9" s="516"/>
      <c r="EUU9" s="516"/>
      <c r="EUV9" s="516"/>
      <c r="EUW9" s="233">
        <v>68668</v>
      </c>
      <c r="EUX9" s="233">
        <f>ORCAMENTO!EVC3</f>
        <v>0</v>
      </c>
      <c r="EUY9" s="516"/>
      <c r="EUZ9" s="516"/>
      <c r="EVA9" s="516"/>
      <c r="EVB9" s="233">
        <v>68699</v>
      </c>
      <c r="EVC9" s="233">
        <f>ORCAMENTO!EVH3</f>
        <v>0</v>
      </c>
      <c r="EVD9" s="516"/>
      <c r="EVE9" s="516"/>
      <c r="EVF9" s="516"/>
      <c r="EVG9" s="233">
        <v>68728</v>
      </c>
      <c r="EVH9" s="233">
        <f>ORCAMENTO!EVM3</f>
        <v>0</v>
      </c>
      <c r="EVI9" s="516"/>
      <c r="EVJ9" s="516"/>
      <c r="EVK9" s="516"/>
      <c r="EVL9" s="233">
        <v>68759</v>
      </c>
      <c r="EVM9" s="233">
        <f>ORCAMENTO!EVR3</f>
        <v>0</v>
      </c>
      <c r="EVN9" s="516"/>
      <c r="EVO9" s="516"/>
      <c r="EVP9" s="516"/>
      <c r="EVQ9" s="233">
        <v>68789</v>
      </c>
      <c r="EVR9" s="233">
        <f>ORCAMENTO!EVW3</f>
        <v>0</v>
      </c>
      <c r="EVS9" s="516"/>
      <c r="EVT9" s="516"/>
      <c r="EVU9" s="516"/>
      <c r="EVV9" s="233">
        <v>68820</v>
      </c>
      <c r="EVW9" s="233">
        <f>ORCAMENTO!EWB3</f>
        <v>0</v>
      </c>
      <c r="EVX9" s="516"/>
      <c r="EVY9" s="516"/>
      <c r="EVZ9" s="516"/>
      <c r="EWA9" s="233">
        <v>68850</v>
      </c>
      <c r="EWB9" s="233">
        <f>ORCAMENTO!EWG3</f>
        <v>0</v>
      </c>
      <c r="EWC9" s="516"/>
      <c r="EWD9" s="516"/>
      <c r="EWE9" s="516"/>
      <c r="EWF9" s="233">
        <v>68881</v>
      </c>
      <c r="EWG9" s="233">
        <f>ORCAMENTO!EWL3</f>
        <v>0</v>
      </c>
      <c r="EWH9" s="516"/>
      <c r="EWI9" s="516"/>
      <c r="EWJ9" s="516"/>
      <c r="EWK9" s="233">
        <v>68912</v>
      </c>
      <c r="EWL9" s="233">
        <f>ORCAMENTO!EWQ3</f>
        <v>0</v>
      </c>
      <c r="EWM9" s="516"/>
      <c r="EWN9" s="516"/>
      <c r="EWO9" s="516"/>
      <c r="EWP9" s="233">
        <v>68942</v>
      </c>
      <c r="EWQ9" s="233">
        <f>ORCAMENTO!EWV3</f>
        <v>0</v>
      </c>
      <c r="EWR9" s="516"/>
      <c r="EWS9" s="516"/>
      <c r="EWT9" s="516"/>
      <c r="EWU9" s="233">
        <v>68973</v>
      </c>
      <c r="EWV9" s="233">
        <f>ORCAMENTO!EXA3</f>
        <v>0</v>
      </c>
      <c r="EWW9" s="516"/>
      <c r="EWX9" s="516"/>
      <c r="EWY9" s="516"/>
      <c r="EWZ9" s="233">
        <v>69003</v>
      </c>
      <c r="EXA9" s="233">
        <f>ORCAMENTO!EXF3</f>
        <v>0</v>
      </c>
      <c r="EXB9" s="516"/>
      <c r="EXC9" s="516"/>
      <c r="EXD9" s="516"/>
      <c r="EXE9" s="233">
        <v>69034</v>
      </c>
      <c r="EXF9" s="233">
        <f>ORCAMENTO!EXK3</f>
        <v>0</v>
      </c>
      <c r="EXG9" s="516"/>
      <c r="EXH9" s="516"/>
      <c r="EXI9" s="516"/>
      <c r="EXJ9" s="233">
        <v>69065</v>
      </c>
      <c r="EXK9" s="233">
        <f>ORCAMENTO!EXP3</f>
        <v>0</v>
      </c>
      <c r="EXL9" s="516"/>
      <c r="EXM9" s="516"/>
      <c r="EXN9" s="516"/>
      <c r="EXO9" s="233">
        <v>69093</v>
      </c>
      <c r="EXP9" s="233">
        <f>ORCAMENTO!EXU3</f>
        <v>0</v>
      </c>
      <c r="EXQ9" s="516"/>
      <c r="EXR9" s="516"/>
      <c r="EXS9" s="516"/>
      <c r="EXT9" s="233">
        <v>69124</v>
      </c>
      <c r="EXU9" s="233">
        <f>ORCAMENTO!EXZ3</f>
        <v>0</v>
      </c>
      <c r="EXV9" s="516"/>
      <c r="EXW9" s="516"/>
      <c r="EXX9" s="516"/>
      <c r="EXY9" s="233">
        <v>69154</v>
      </c>
      <c r="EXZ9" s="233">
        <f>ORCAMENTO!EYE3</f>
        <v>0</v>
      </c>
      <c r="EYA9" s="516"/>
      <c r="EYB9" s="516"/>
      <c r="EYC9" s="516"/>
      <c r="EYD9" s="233">
        <v>69185</v>
      </c>
      <c r="EYE9" s="233">
        <f>ORCAMENTO!EYJ3</f>
        <v>0</v>
      </c>
      <c r="EYF9" s="516"/>
      <c r="EYG9" s="516"/>
      <c r="EYH9" s="516"/>
      <c r="EYI9" s="233">
        <v>69215</v>
      </c>
      <c r="EYJ9" s="233">
        <f>ORCAMENTO!EYO3</f>
        <v>0</v>
      </c>
      <c r="EYK9" s="516"/>
      <c r="EYL9" s="516"/>
      <c r="EYM9" s="516"/>
      <c r="EYN9" s="233">
        <v>69246</v>
      </c>
      <c r="EYO9" s="233">
        <f>ORCAMENTO!EYT3</f>
        <v>0</v>
      </c>
      <c r="EYP9" s="516"/>
      <c r="EYQ9" s="516"/>
      <c r="EYR9" s="516"/>
      <c r="EYS9" s="233">
        <v>69277</v>
      </c>
      <c r="EYT9" s="233">
        <f>ORCAMENTO!EYY3</f>
        <v>0</v>
      </c>
      <c r="EYU9" s="516"/>
      <c r="EYV9" s="516"/>
      <c r="EYW9" s="516"/>
      <c r="EYX9" s="233">
        <v>69307</v>
      </c>
      <c r="EYY9" s="233">
        <f>ORCAMENTO!EZD3</f>
        <v>0</v>
      </c>
      <c r="EYZ9" s="516"/>
      <c r="EZA9" s="516"/>
      <c r="EZB9" s="516"/>
      <c r="EZC9" s="233">
        <v>69338</v>
      </c>
      <c r="EZD9" s="233">
        <f>ORCAMENTO!EZI3</f>
        <v>0</v>
      </c>
      <c r="EZE9" s="516"/>
      <c r="EZF9" s="516"/>
      <c r="EZG9" s="516"/>
      <c r="EZH9" s="233">
        <v>69368</v>
      </c>
      <c r="EZI9" s="233">
        <f>ORCAMENTO!EZN3</f>
        <v>0</v>
      </c>
      <c r="EZJ9" s="516"/>
      <c r="EZK9" s="516"/>
      <c r="EZL9" s="516"/>
      <c r="EZM9" s="233">
        <v>69399</v>
      </c>
      <c r="EZN9" s="233">
        <f>ORCAMENTO!EZS3</f>
        <v>0</v>
      </c>
      <c r="EZO9" s="516"/>
      <c r="EZP9" s="516"/>
      <c r="EZQ9" s="516"/>
      <c r="EZR9" s="233">
        <v>69430</v>
      </c>
      <c r="EZS9" s="233">
        <f>ORCAMENTO!EZX3</f>
        <v>0</v>
      </c>
      <c r="EZT9" s="516"/>
      <c r="EZU9" s="516"/>
      <c r="EZV9" s="516"/>
      <c r="EZW9" s="233">
        <v>69458</v>
      </c>
      <c r="EZX9" s="233">
        <f>ORCAMENTO!FAC3</f>
        <v>0</v>
      </c>
      <c r="EZY9" s="516"/>
      <c r="EZZ9" s="516"/>
      <c r="FAA9" s="516"/>
      <c r="FAB9" s="233">
        <v>69489</v>
      </c>
      <c r="FAC9" s="233">
        <f>ORCAMENTO!FAH3</f>
        <v>0</v>
      </c>
      <c r="FAD9" s="516"/>
      <c r="FAE9" s="516"/>
      <c r="FAF9" s="516"/>
      <c r="FAG9" s="233">
        <v>69519</v>
      </c>
      <c r="FAH9" s="233">
        <f>ORCAMENTO!FAM3</f>
        <v>0</v>
      </c>
      <c r="FAI9" s="516"/>
      <c r="FAJ9" s="516"/>
      <c r="FAK9" s="516"/>
      <c r="FAL9" s="233">
        <v>69550</v>
      </c>
      <c r="FAM9" s="233">
        <f>ORCAMENTO!FAR3</f>
        <v>0</v>
      </c>
      <c r="FAN9" s="516"/>
      <c r="FAO9" s="516"/>
      <c r="FAP9" s="516"/>
      <c r="FAQ9" s="233">
        <v>69580</v>
      </c>
      <c r="FAR9" s="233">
        <f>ORCAMENTO!FAW3</f>
        <v>0</v>
      </c>
      <c r="FAS9" s="516"/>
      <c r="FAT9" s="516"/>
      <c r="FAU9" s="516"/>
      <c r="FAV9" s="233">
        <v>69611</v>
      </c>
      <c r="FAW9" s="233">
        <f>ORCAMENTO!FBB3</f>
        <v>0</v>
      </c>
      <c r="FAX9" s="516"/>
      <c r="FAY9" s="516"/>
      <c r="FAZ9" s="516"/>
      <c r="FBA9" s="233">
        <v>69642</v>
      </c>
      <c r="FBB9" s="233">
        <f>ORCAMENTO!FBG3</f>
        <v>0</v>
      </c>
      <c r="FBC9" s="516"/>
      <c r="FBD9" s="516"/>
      <c r="FBE9" s="516"/>
      <c r="FBF9" s="233">
        <v>69672</v>
      </c>
      <c r="FBG9" s="233">
        <f>ORCAMENTO!FBL3</f>
        <v>0</v>
      </c>
      <c r="FBH9" s="516"/>
      <c r="FBI9" s="516"/>
      <c r="FBJ9" s="516"/>
      <c r="FBK9" s="233">
        <v>69703</v>
      </c>
      <c r="FBL9" s="233">
        <f>ORCAMENTO!FBQ3</f>
        <v>0</v>
      </c>
      <c r="FBM9" s="516"/>
      <c r="FBN9" s="516"/>
      <c r="FBO9" s="516"/>
      <c r="FBP9" s="233">
        <v>69733</v>
      </c>
      <c r="FBQ9" s="233">
        <f>ORCAMENTO!FBV3</f>
        <v>0</v>
      </c>
      <c r="FBR9" s="516"/>
      <c r="FBS9" s="516"/>
      <c r="FBT9" s="516"/>
      <c r="FBU9" s="233">
        <v>69764</v>
      </c>
      <c r="FBV9" s="233">
        <f>ORCAMENTO!FCA3</f>
        <v>0</v>
      </c>
      <c r="FBW9" s="516"/>
      <c r="FBX9" s="516"/>
      <c r="FBY9" s="516"/>
      <c r="FBZ9" s="233">
        <v>69795</v>
      </c>
      <c r="FCA9" s="233">
        <f>ORCAMENTO!FCF3</f>
        <v>0</v>
      </c>
      <c r="FCB9" s="516"/>
      <c r="FCC9" s="516"/>
      <c r="FCD9" s="516"/>
      <c r="FCE9" s="233">
        <v>69823</v>
      </c>
      <c r="FCF9" s="233">
        <f>ORCAMENTO!FCK3</f>
        <v>0</v>
      </c>
      <c r="FCG9" s="516"/>
      <c r="FCH9" s="516"/>
      <c r="FCI9" s="516"/>
      <c r="FCJ9" s="233">
        <v>69854</v>
      </c>
      <c r="FCK9" s="233">
        <f>ORCAMENTO!FCP3</f>
        <v>0</v>
      </c>
      <c r="FCL9" s="516"/>
      <c r="FCM9" s="516"/>
      <c r="FCN9" s="516"/>
      <c r="FCO9" s="233">
        <v>69884</v>
      </c>
      <c r="FCP9" s="233">
        <f>ORCAMENTO!FCU3</f>
        <v>0</v>
      </c>
      <c r="FCQ9" s="516"/>
      <c r="FCR9" s="516"/>
      <c r="FCS9" s="516"/>
      <c r="FCT9" s="233">
        <v>69915</v>
      </c>
      <c r="FCU9" s="233">
        <f>ORCAMENTO!FCZ3</f>
        <v>0</v>
      </c>
      <c r="FCV9" s="516"/>
      <c r="FCW9" s="516"/>
      <c r="FCX9" s="516"/>
      <c r="FCY9" s="233">
        <v>69945</v>
      </c>
      <c r="FCZ9" s="233">
        <f>ORCAMENTO!FDE3</f>
        <v>0</v>
      </c>
      <c r="FDA9" s="516"/>
      <c r="FDB9" s="516"/>
      <c r="FDC9" s="516"/>
      <c r="FDD9" s="233">
        <v>69976</v>
      </c>
      <c r="FDE9" s="233">
        <f>ORCAMENTO!FDJ3</f>
        <v>0</v>
      </c>
      <c r="FDF9" s="516"/>
      <c r="FDG9" s="516"/>
      <c r="FDH9" s="516"/>
      <c r="FDI9" s="233">
        <v>70007</v>
      </c>
      <c r="FDJ9" s="233">
        <f>ORCAMENTO!FDO3</f>
        <v>0</v>
      </c>
      <c r="FDK9" s="516"/>
      <c r="FDL9" s="516"/>
      <c r="FDM9" s="516"/>
      <c r="FDN9" s="233">
        <v>70037</v>
      </c>
      <c r="FDO9" s="233">
        <f>ORCAMENTO!FDT3</f>
        <v>0</v>
      </c>
      <c r="FDP9" s="516"/>
      <c r="FDQ9" s="516"/>
      <c r="FDR9" s="516"/>
      <c r="FDS9" s="233">
        <v>70068</v>
      </c>
      <c r="FDT9" s="233">
        <f>ORCAMENTO!FDY3</f>
        <v>0</v>
      </c>
      <c r="FDU9" s="516"/>
      <c r="FDV9" s="516"/>
      <c r="FDW9" s="516"/>
      <c r="FDX9" s="233">
        <v>70098</v>
      </c>
      <c r="FDY9" s="233">
        <f>ORCAMENTO!FED3</f>
        <v>0</v>
      </c>
      <c r="FDZ9" s="516"/>
      <c r="FEA9" s="516"/>
      <c r="FEB9" s="516"/>
      <c r="FEC9" s="233">
        <v>70129</v>
      </c>
      <c r="FED9" s="233">
        <f>ORCAMENTO!FEI3</f>
        <v>0</v>
      </c>
      <c r="FEE9" s="516"/>
      <c r="FEF9" s="516"/>
      <c r="FEG9" s="516"/>
      <c r="FEH9" s="233">
        <v>70160</v>
      </c>
      <c r="FEI9" s="233">
        <f>ORCAMENTO!FEN3</f>
        <v>0</v>
      </c>
      <c r="FEJ9" s="516"/>
      <c r="FEK9" s="516"/>
      <c r="FEL9" s="516"/>
      <c r="FEM9" s="233">
        <v>70189</v>
      </c>
      <c r="FEN9" s="233">
        <f>ORCAMENTO!FES3</f>
        <v>0</v>
      </c>
      <c r="FEO9" s="516"/>
      <c r="FEP9" s="516"/>
      <c r="FEQ9" s="516"/>
      <c r="FER9" s="233">
        <v>70220</v>
      </c>
      <c r="FES9" s="233">
        <f>ORCAMENTO!FEX3</f>
        <v>0</v>
      </c>
      <c r="FET9" s="516"/>
      <c r="FEU9" s="516"/>
      <c r="FEV9" s="516"/>
      <c r="FEW9" s="233">
        <v>70250</v>
      </c>
      <c r="FEX9" s="233">
        <f>ORCAMENTO!FFC3</f>
        <v>0</v>
      </c>
      <c r="FEY9" s="516"/>
      <c r="FEZ9" s="516"/>
      <c r="FFA9" s="516"/>
      <c r="FFB9" s="233">
        <v>70281</v>
      </c>
      <c r="FFC9" s="233">
        <f>ORCAMENTO!FFH3</f>
        <v>0</v>
      </c>
      <c r="FFD9" s="516"/>
      <c r="FFE9" s="516"/>
      <c r="FFF9" s="516"/>
      <c r="FFG9" s="233">
        <v>70311</v>
      </c>
      <c r="FFH9" s="233">
        <f>ORCAMENTO!FFM3</f>
        <v>0</v>
      </c>
      <c r="FFI9" s="516"/>
      <c r="FFJ9" s="516"/>
      <c r="FFK9" s="516"/>
      <c r="FFL9" s="233">
        <v>70342</v>
      </c>
      <c r="FFM9" s="233">
        <f>ORCAMENTO!FFR3</f>
        <v>0</v>
      </c>
      <c r="FFN9" s="516"/>
      <c r="FFO9" s="516"/>
      <c r="FFP9" s="516"/>
      <c r="FFQ9" s="233">
        <v>70373</v>
      </c>
      <c r="FFR9" s="233">
        <f>ORCAMENTO!FFW3</f>
        <v>0</v>
      </c>
      <c r="FFS9" s="516"/>
      <c r="FFT9" s="516"/>
      <c r="FFU9" s="516"/>
      <c r="FFV9" s="233">
        <v>70403</v>
      </c>
      <c r="FFW9" s="233">
        <f>ORCAMENTO!FGB3</f>
        <v>0</v>
      </c>
      <c r="FFX9" s="516"/>
      <c r="FFY9" s="516"/>
      <c r="FFZ9" s="516"/>
      <c r="FGA9" s="233">
        <v>70434</v>
      </c>
      <c r="FGB9" s="233">
        <f>ORCAMENTO!FGG3</f>
        <v>0</v>
      </c>
      <c r="FGC9" s="516"/>
      <c r="FGD9" s="516"/>
      <c r="FGE9" s="516"/>
      <c r="FGF9" s="233">
        <v>70464</v>
      </c>
      <c r="FGG9" s="233">
        <f>ORCAMENTO!FGL3</f>
        <v>0</v>
      </c>
      <c r="FGH9" s="516"/>
      <c r="FGI9" s="516"/>
      <c r="FGJ9" s="516"/>
      <c r="FGK9" s="233">
        <v>70495</v>
      </c>
      <c r="FGL9" s="233">
        <f>ORCAMENTO!FGQ3</f>
        <v>0</v>
      </c>
      <c r="FGM9" s="516"/>
      <c r="FGN9" s="516"/>
      <c r="FGO9" s="516"/>
      <c r="FGP9" s="233">
        <v>70526</v>
      </c>
      <c r="FGQ9" s="233">
        <f>ORCAMENTO!FGV3</f>
        <v>0</v>
      </c>
      <c r="FGR9" s="516"/>
      <c r="FGS9" s="516"/>
      <c r="FGT9" s="516"/>
      <c r="FGU9" s="233">
        <v>70554</v>
      </c>
      <c r="FGV9" s="233">
        <f>ORCAMENTO!FHA3</f>
        <v>0</v>
      </c>
      <c r="FGW9" s="516"/>
      <c r="FGX9" s="516"/>
      <c r="FGY9" s="516"/>
      <c r="FGZ9" s="233">
        <v>70585</v>
      </c>
      <c r="FHA9" s="233">
        <f>ORCAMENTO!FHF3</f>
        <v>0</v>
      </c>
      <c r="FHB9" s="516"/>
      <c r="FHC9" s="516"/>
      <c r="FHD9" s="516"/>
      <c r="FHE9" s="233">
        <v>70615</v>
      </c>
      <c r="FHF9" s="233">
        <f>ORCAMENTO!FHK3</f>
        <v>0</v>
      </c>
      <c r="FHG9" s="516"/>
      <c r="FHH9" s="516"/>
      <c r="FHI9" s="516"/>
      <c r="FHJ9" s="233">
        <v>70646</v>
      </c>
      <c r="FHK9" s="233">
        <f>ORCAMENTO!FHP3</f>
        <v>0</v>
      </c>
      <c r="FHL9" s="516"/>
      <c r="FHM9" s="516"/>
      <c r="FHN9" s="516"/>
      <c r="FHO9" s="233">
        <v>70676</v>
      </c>
      <c r="FHP9" s="233">
        <f>ORCAMENTO!FHU3</f>
        <v>0</v>
      </c>
      <c r="FHQ9" s="516"/>
      <c r="FHR9" s="516"/>
      <c r="FHS9" s="516"/>
      <c r="FHT9" s="233">
        <v>70707</v>
      </c>
      <c r="FHU9" s="233">
        <f>ORCAMENTO!FHZ3</f>
        <v>0</v>
      </c>
      <c r="FHV9" s="516"/>
      <c r="FHW9" s="516"/>
      <c r="FHX9" s="516"/>
      <c r="FHY9" s="233">
        <v>70738</v>
      </c>
      <c r="FHZ9" s="233">
        <f>ORCAMENTO!FIE3</f>
        <v>0</v>
      </c>
      <c r="FIA9" s="516"/>
      <c r="FIB9" s="516"/>
      <c r="FIC9" s="516"/>
      <c r="FID9" s="233">
        <v>70768</v>
      </c>
      <c r="FIE9" s="233">
        <f>ORCAMENTO!FIJ3</f>
        <v>0</v>
      </c>
      <c r="FIF9" s="516"/>
      <c r="FIG9" s="516"/>
      <c r="FIH9" s="516"/>
      <c r="FII9" s="233">
        <v>70799</v>
      </c>
      <c r="FIJ9" s="233">
        <f>ORCAMENTO!FIO3</f>
        <v>0</v>
      </c>
      <c r="FIK9" s="516"/>
      <c r="FIL9" s="516"/>
      <c r="FIM9" s="516"/>
      <c r="FIN9" s="233">
        <v>70829</v>
      </c>
      <c r="FIO9" s="233">
        <f>ORCAMENTO!FIT3</f>
        <v>0</v>
      </c>
      <c r="FIP9" s="516"/>
      <c r="FIQ9" s="516"/>
      <c r="FIR9" s="516"/>
      <c r="FIS9" s="233">
        <v>70860</v>
      </c>
      <c r="FIT9" s="233">
        <f>ORCAMENTO!FIY3</f>
        <v>0</v>
      </c>
      <c r="FIU9" s="516"/>
      <c r="FIV9" s="516"/>
      <c r="FIW9" s="516"/>
      <c r="FIX9" s="233">
        <v>70891</v>
      </c>
      <c r="FIY9" s="233">
        <f>ORCAMENTO!FJD3</f>
        <v>0</v>
      </c>
      <c r="FIZ9" s="516"/>
      <c r="FJA9" s="516"/>
      <c r="FJB9" s="516"/>
      <c r="FJC9" s="233">
        <v>70919</v>
      </c>
      <c r="FJD9" s="233">
        <f>ORCAMENTO!FJI3</f>
        <v>0</v>
      </c>
      <c r="FJE9" s="516"/>
      <c r="FJF9" s="516"/>
      <c r="FJG9" s="516"/>
      <c r="FJH9" s="233">
        <v>70950</v>
      </c>
      <c r="FJI9" s="233">
        <f>ORCAMENTO!FJN3</f>
        <v>0</v>
      </c>
      <c r="FJJ9" s="516"/>
      <c r="FJK9" s="516"/>
      <c r="FJL9" s="516"/>
      <c r="FJM9" s="233">
        <v>70980</v>
      </c>
      <c r="FJN9" s="233">
        <f>ORCAMENTO!FJS3</f>
        <v>0</v>
      </c>
      <c r="FJO9" s="516"/>
      <c r="FJP9" s="516"/>
      <c r="FJQ9" s="516"/>
      <c r="FJR9" s="233">
        <v>71011</v>
      </c>
      <c r="FJS9" s="233">
        <f>ORCAMENTO!FJX3</f>
        <v>0</v>
      </c>
      <c r="FJT9" s="516"/>
      <c r="FJU9" s="516"/>
      <c r="FJV9" s="516"/>
      <c r="FJW9" s="233">
        <v>71041</v>
      </c>
      <c r="FJX9" s="233">
        <f>ORCAMENTO!FKC3</f>
        <v>0</v>
      </c>
      <c r="FJY9" s="516"/>
      <c r="FJZ9" s="516"/>
      <c r="FKA9" s="516"/>
      <c r="FKB9" s="233">
        <v>71072</v>
      </c>
      <c r="FKC9" s="233">
        <f>ORCAMENTO!FKH3</f>
        <v>0</v>
      </c>
      <c r="FKD9" s="516"/>
      <c r="FKE9" s="516"/>
      <c r="FKF9" s="516"/>
      <c r="FKG9" s="233">
        <v>71103</v>
      </c>
      <c r="FKH9" s="233">
        <f>ORCAMENTO!FKM3</f>
        <v>0</v>
      </c>
      <c r="FKI9" s="516"/>
      <c r="FKJ9" s="516"/>
      <c r="FKK9" s="516"/>
      <c r="FKL9" s="233">
        <v>71133</v>
      </c>
      <c r="FKM9" s="233">
        <f>ORCAMENTO!FKR3</f>
        <v>0</v>
      </c>
      <c r="FKN9" s="516"/>
      <c r="FKO9" s="516"/>
      <c r="FKP9" s="516"/>
      <c r="FKQ9" s="233">
        <v>71164</v>
      </c>
      <c r="FKR9" s="233">
        <f>ORCAMENTO!FKW3</f>
        <v>0</v>
      </c>
      <c r="FKS9" s="516"/>
      <c r="FKT9" s="516"/>
      <c r="FKU9" s="516"/>
      <c r="FKV9" s="233">
        <v>71194</v>
      </c>
      <c r="FKW9" s="233">
        <f>ORCAMENTO!FLB3</f>
        <v>0</v>
      </c>
      <c r="FKX9" s="516"/>
      <c r="FKY9" s="516"/>
      <c r="FKZ9" s="516"/>
      <c r="FLA9" s="233">
        <v>71225</v>
      </c>
      <c r="FLB9" s="233">
        <f>ORCAMENTO!FLG3</f>
        <v>0</v>
      </c>
      <c r="FLC9" s="516"/>
      <c r="FLD9" s="516"/>
      <c r="FLE9" s="516"/>
      <c r="FLF9" s="233">
        <v>71256</v>
      </c>
      <c r="FLG9" s="233">
        <f>ORCAMENTO!FLL3</f>
        <v>0</v>
      </c>
      <c r="FLH9" s="516"/>
      <c r="FLI9" s="516"/>
      <c r="FLJ9" s="516"/>
      <c r="FLK9" s="233">
        <v>71284</v>
      </c>
      <c r="FLL9" s="233">
        <f>ORCAMENTO!FLQ3</f>
        <v>0</v>
      </c>
      <c r="FLM9" s="516"/>
      <c r="FLN9" s="516"/>
      <c r="FLO9" s="516"/>
      <c r="FLP9" s="233">
        <v>71315</v>
      </c>
      <c r="FLQ9" s="233">
        <f>ORCAMENTO!FLV3</f>
        <v>0</v>
      </c>
      <c r="FLR9" s="516"/>
      <c r="FLS9" s="516"/>
      <c r="FLT9" s="516"/>
      <c r="FLU9" s="233">
        <v>71345</v>
      </c>
      <c r="FLV9" s="233">
        <f>ORCAMENTO!FMA3</f>
        <v>0</v>
      </c>
      <c r="FLW9" s="516"/>
      <c r="FLX9" s="516"/>
      <c r="FLY9" s="516"/>
      <c r="FLZ9" s="233">
        <v>71376</v>
      </c>
      <c r="FMA9" s="233">
        <f>ORCAMENTO!FMF3</f>
        <v>0</v>
      </c>
      <c r="FMB9" s="516"/>
      <c r="FMC9" s="516"/>
      <c r="FMD9" s="516"/>
      <c r="FME9" s="233">
        <v>71406</v>
      </c>
      <c r="FMF9" s="233">
        <f>ORCAMENTO!FMK3</f>
        <v>0</v>
      </c>
      <c r="FMG9" s="516"/>
      <c r="FMH9" s="516"/>
      <c r="FMI9" s="516"/>
      <c r="FMJ9" s="233">
        <v>71437</v>
      </c>
      <c r="FMK9" s="233">
        <f>ORCAMENTO!FMP3</f>
        <v>0</v>
      </c>
      <c r="FML9" s="516"/>
      <c r="FMM9" s="516"/>
      <c r="FMN9" s="516"/>
      <c r="FMO9" s="233">
        <v>71468</v>
      </c>
      <c r="FMP9" s="233">
        <f>ORCAMENTO!FMU3</f>
        <v>0</v>
      </c>
      <c r="FMQ9" s="516"/>
      <c r="FMR9" s="516"/>
      <c r="FMS9" s="516"/>
      <c r="FMT9" s="233">
        <v>71498</v>
      </c>
      <c r="FMU9" s="233">
        <f>ORCAMENTO!FMZ3</f>
        <v>0</v>
      </c>
      <c r="FMV9" s="516"/>
      <c r="FMW9" s="516"/>
      <c r="FMX9" s="516"/>
      <c r="FMY9" s="233">
        <v>71529</v>
      </c>
      <c r="FMZ9" s="233">
        <f>ORCAMENTO!FNE3</f>
        <v>0</v>
      </c>
      <c r="FNA9" s="516"/>
      <c r="FNB9" s="516"/>
      <c r="FNC9" s="516"/>
      <c r="FND9" s="233">
        <v>71559</v>
      </c>
      <c r="FNE9" s="233">
        <f>ORCAMENTO!FNJ3</f>
        <v>0</v>
      </c>
      <c r="FNF9" s="516"/>
      <c r="FNG9" s="516"/>
      <c r="FNH9" s="516"/>
      <c r="FNI9" s="233">
        <v>71590</v>
      </c>
      <c r="FNJ9" s="233">
        <f>ORCAMENTO!FNO3</f>
        <v>0</v>
      </c>
      <c r="FNK9" s="516"/>
      <c r="FNL9" s="516"/>
      <c r="FNM9" s="516"/>
      <c r="FNN9" s="233">
        <v>71621</v>
      </c>
      <c r="FNO9" s="233">
        <f>ORCAMENTO!FNT3</f>
        <v>0</v>
      </c>
      <c r="FNP9" s="516"/>
      <c r="FNQ9" s="516"/>
      <c r="FNR9" s="516"/>
      <c r="FNS9" s="233">
        <v>71650</v>
      </c>
      <c r="FNT9" s="233">
        <f>ORCAMENTO!FNY3</f>
        <v>0</v>
      </c>
      <c r="FNU9" s="516"/>
      <c r="FNV9" s="516"/>
      <c r="FNW9" s="516"/>
      <c r="FNX9" s="233">
        <v>71681</v>
      </c>
      <c r="FNY9" s="233">
        <f>ORCAMENTO!FOD3</f>
        <v>0</v>
      </c>
      <c r="FNZ9" s="516"/>
      <c r="FOA9" s="516"/>
      <c r="FOB9" s="516"/>
      <c r="FOC9" s="233">
        <v>71711</v>
      </c>
      <c r="FOD9" s="233">
        <f>ORCAMENTO!FOI3</f>
        <v>0</v>
      </c>
      <c r="FOE9" s="516"/>
      <c r="FOF9" s="516"/>
      <c r="FOG9" s="516"/>
      <c r="FOH9" s="233">
        <v>71742</v>
      </c>
      <c r="FOI9" s="233">
        <f>ORCAMENTO!FON3</f>
        <v>0</v>
      </c>
      <c r="FOJ9" s="516"/>
      <c r="FOK9" s="516"/>
      <c r="FOL9" s="516"/>
      <c r="FOM9" s="233">
        <v>71772</v>
      </c>
      <c r="FON9" s="233">
        <f>ORCAMENTO!FOS3</f>
        <v>0</v>
      </c>
      <c r="FOO9" s="516"/>
      <c r="FOP9" s="516"/>
      <c r="FOQ9" s="516"/>
      <c r="FOR9" s="233">
        <v>71803</v>
      </c>
      <c r="FOS9" s="233">
        <f>ORCAMENTO!FOX3</f>
        <v>0</v>
      </c>
      <c r="FOT9" s="516"/>
      <c r="FOU9" s="516"/>
      <c r="FOV9" s="516"/>
      <c r="FOW9" s="233">
        <v>71834</v>
      </c>
      <c r="FOX9" s="233">
        <f>ORCAMENTO!FPC3</f>
        <v>0</v>
      </c>
      <c r="FOY9" s="516"/>
      <c r="FOZ9" s="516"/>
      <c r="FPA9" s="516"/>
      <c r="FPB9" s="233">
        <v>71864</v>
      </c>
      <c r="FPC9" s="233">
        <f>ORCAMENTO!FPH3</f>
        <v>0</v>
      </c>
      <c r="FPD9" s="516"/>
      <c r="FPE9" s="516"/>
      <c r="FPF9" s="516"/>
      <c r="FPG9" s="233">
        <v>71895</v>
      </c>
      <c r="FPH9" s="233">
        <f>ORCAMENTO!FPM3</f>
        <v>0</v>
      </c>
      <c r="FPI9" s="516"/>
      <c r="FPJ9" s="516"/>
      <c r="FPK9" s="516"/>
      <c r="FPL9" s="233">
        <v>71925</v>
      </c>
      <c r="FPM9" s="233">
        <f>ORCAMENTO!FPR3</f>
        <v>0</v>
      </c>
      <c r="FPN9" s="516"/>
      <c r="FPO9" s="516"/>
      <c r="FPP9" s="516"/>
      <c r="FPQ9" s="233">
        <v>71956</v>
      </c>
      <c r="FPR9" s="233">
        <f>ORCAMENTO!FPW3</f>
        <v>0</v>
      </c>
      <c r="FPS9" s="516"/>
      <c r="FPT9" s="516"/>
      <c r="FPU9" s="516"/>
      <c r="FPV9" s="233">
        <v>71987</v>
      </c>
      <c r="FPW9" s="233">
        <f>ORCAMENTO!FQB3</f>
        <v>0</v>
      </c>
      <c r="FPX9" s="516"/>
      <c r="FPY9" s="516"/>
      <c r="FPZ9" s="516"/>
      <c r="FQA9" s="233">
        <v>72015</v>
      </c>
      <c r="FQB9" s="233">
        <f>ORCAMENTO!FQG3</f>
        <v>0</v>
      </c>
      <c r="FQC9" s="516"/>
      <c r="FQD9" s="516"/>
      <c r="FQE9" s="516"/>
      <c r="FQF9" s="233">
        <v>72046</v>
      </c>
      <c r="FQG9" s="233">
        <f>ORCAMENTO!FQL3</f>
        <v>0</v>
      </c>
      <c r="FQH9" s="516"/>
      <c r="FQI9" s="516"/>
      <c r="FQJ9" s="516"/>
      <c r="FQK9" s="233">
        <v>72076</v>
      </c>
      <c r="FQL9" s="233">
        <f>ORCAMENTO!FQQ3</f>
        <v>0</v>
      </c>
      <c r="FQM9" s="516"/>
      <c r="FQN9" s="516"/>
      <c r="FQO9" s="516"/>
      <c r="FQP9" s="233">
        <v>72107</v>
      </c>
      <c r="FQQ9" s="233">
        <f>ORCAMENTO!FQV3</f>
        <v>0</v>
      </c>
      <c r="FQR9" s="516"/>
      <c r="FQS9" s="516"/>
      <c r="FQT9" s="516"/>
      <c r="FQU9" s="233">
        <v>72137</v>
      </c>
      <c r="FQV9" s="233">
        <f>ORCAMENTO!FRA3</f>
        <v>0</v>
      </c>
      <c r="FQW9" s="516"/>
      <c r="FQX9" s="516"/>
      <c r="FQY9" s="516"/>
      <c r="FQZ9" s="233">
        <v>72168</v>
      </c>
      <c r="FRA9" s="233">
        <f>ORCAMENTO!FRF3</f>
        <v>0</v>
      </c>
      <c r="FRB9" s="516"/>
      <c r="FRC9" s="516"/>
      <c r="FRD9" s="516"/>
      <c r="FRE9" s="233">
        <v>72199</v>
      </c>
      <c r="FRF9" s="233">
        <f>ORCAMENTO!FRK3</f>
        <v>0</v>
      </c>
      <c r="FRG9" s="516"/>
      <c r="FRH9" s="516"/>
      <c r="FRI9" s="516"/>
      <c r="FRJ9" s="233">
        <v>72229</v>
      </c>
      <c r="FRK9" s="233">
        <f>ORCAMENTO!FRP3</f>
        <v>0</v>
      </c>
      <c r="FRL9" s="516"/>
      <c r="FRM9" s="516"/>
      <c r="FRN9" s="516"/>
      <c r="FRO9" s="233">
        <v>72260</v>
      </c>
      <c r="FRP9" s="233">
        <f>ORCAMENTO!FRU3</f>
        <v>0</v>
      </c>
      <c r="FRQ9" s="516"/>
      <c r="FRR9" s="516"/>
      <c r="FRS9" s="516"/>
      <c r="FRT9" s="233">
        <v>72290</v>
      </c>
      <c r="FRU9" s="233">
        <f>ORCAMENTO!FRZ3</f>
        <v>0</v>
      </c>
      <c r="FRV9" s="516"/>
      <c r="FRW9" s="516"/>
      <c r="FRX9" s="516"/>
      <c r="FRY9" s="233">
        <v>72321</v>
      </c>
      <c r="FRZ9" s="233">
        <f>ORCAMENTO!FSE3</f>
        <v>0</v>
      </c>
      <c r="FSA9" s="516"/>
      <c r="FSB9" s="516"/>
      <c r="FSC9" s="516"/>
      <c r="FSD9" s="233">
        <v>72352</v>
      </c>
      <c r="FSE9" s="233">
        <f>ORCAMENTO!FSJ3</f>
        <v>0</v>
      </c>
      <c r="FSF9" s="516"/>
      <c r="FSG9" s="516"/>
      <c r="FSH9" s="516"/>
      <c r="FSI9" s="233">
        <v>72380</v>
      </c>
      <c r="FSJ9" s="233">
        <f>ORCAMENTO!FSO3</f>
        <v>0</v>
      </c>
      <c r="FSK9" s="516"/>
      <c r="FSL9" s="516"/>
      <c r="FSM9" s="516"/>
      <c r="FSN9" s="233">
        <v>72411</v>
      </c>
      <c r="FSO9" s="233">
        <f>ORCAMENTO!FST3</f>
        <v>0</v>
      </c>
      <c r="FSP9" s="516"/>
      <c r="FSQ9" s="516"/>
      <c r="FSR9" s="516"/>
      <c r="FSS9" s="233">
        <v>72441</v>
      </c>
      <c r="FST9" s="233">
        <f>ORCAMENTO!FSY3</f>
        <v>0</v>
      </c>
      <c r="FSU9" s="516"/>
      <c r="FSV9" s="516"/>
      <c r="FSW9" s="516"/>
      <c r="FSX9" s="233">
        <v>72472</v>
      </c>
      <c r="FSY9" s="233">
        <f>ORCAMENTO!FTD3</f>
        <v>0</v>
      </c>
      <c r="FSZ9" s="516"/>
      <c r="FTA9" s="516"/>
      <c r="FTB9" s="516"/>
      <c r="FTC9" s="233">
        <v>72502</v>
      </c>
      <c r="FTD9" s="233">
        <f>ORCAMENTO!FTI3</f>
        <v>0</v>
      </c>
      <c r="FTE9" s="516"/>
      <c r="FTF9" s="516"/>
      <c r="FTG9" s="516"/>
      <c r="FTH9" s="233">
        <v>72533</v>
      </c>
      <c r="FTI9" s="233">
        <f>ORCAMENTO!FTN3</f>
        <v>0</v>
      </c>
      <c r="FTJ9" s="516"/>
      <c r="FTK9" s="516"/>
      <c r="FTL9" s="516"/>
      <c r="FTM9" s="233">
        <v>72564</v>
      </c>
      <c r="FTN9" s="233">
        <f>ORCAMENTO!FTS3</f>
        <v>0</v>
      </c>
      <c r="FTO9" s="516"/>
      <c r="FTP9" s="516"/>
      <c r="FTQ9" s="516"/>
      <c r="FTR9" s="233">
        <v>72594</v>
      </c>
      <c r="FTS9" s="233">
        <f>ORCAMENTO!FTX3</f>
        <v>0</v>
      </c>
      <c r="FTT9" s="516"/>
      <c r="FTU9" s="516"/>
      <c r="FTV9" s="516"/>
      <c r="FTW9" s="233">
        <v>72625</v>
      </c>
      <c r="FTX9" s="233">
        <f>ORCAMENTO!FUC3</f>
        <v>0</v>
      </c>
      <c r="FTY9" s="516"/>
      <c r="FTZ9" s="516"/>
      <c r="FUA9" s="516"/>
      <c r="FUB9" s="233">
        <v>72655</v>
      </c>
      <c r="FUC9" s="233">
        <f>ORCAMENTO!FUH3</f>
        <v>0</v>
      </c>
      <c r="FUD9" s="516"/>
      <c r="FUE9" s="516"/>
      <c r="FUF9" s="516"/>
      <c r="FUG9" s="233">
        <v>72686</v>
      </c>
      <c r="FUH9" s="233">
        <f>ORCAMENTO!FUM3</f>
        <v>0</v>
      </c>
      <c r="FUI9" s="516"/>
      <c r="FUJ9" s="516"/>
      <c r="FUK9" s="516"/>
      <c r="FUL9" s="233">
        <v>72717</v>
      </c>
      <c r="FUM9" s="233">
        <f>ORCAMENTO!FUR3</f>
        <v>0</v>
      </c>
      <c r="FUN9" s="516"/>
      <c r="FUO9" s="516"/>
      <c r="FUP9" s="516"/>
      <c r="FUQ9" s="233">
        <v>72745</v>
      </c>
      <c r="FUR9" s="233">
        <f>ORCAMENTO!FUW3</f>
        <v>0</v>
      </c>
      <c r="FUS9" s="516"/>
      <c r="FUT9" s="516"/>
      <c r="FUU9" s="516"/>
      <c r="FUV9" s="233">
        <v>72776</v>
      </c>
      <c r="FUW9" s="233">
        <f>ORCAMENTO!FVB3</f>
        <v>0</v>
      </c>
      <c r="FUX9" s="516"/>
      <c r="FUY9" s="516"/>
      <c r="FUZ9" s="516"/>
      <c r="FVA9" s="233">
        <v>72806</v>
      </c>
      <c r="FVB9" s="233">
        <f>ORCAMENTO!FVG3</f>
        <v>0</v>
      </c>
      <c r="FVC9" s="516"/>
      <c r="FVD9" s="516"/>
      <c r="FVE9" s="516"/>
      <c r="FVF9" s="233">
        <v>72837</v>
      </c>
      <c r="FVG9" s="233">
        <f>ORCAMENTO!FVL3</f>
        <v>0</v>
      </c>
      <c r="FVH9" s="516"/>
      <c r="FVI9" s="516"/>
      <c r="FVJ9" s="516"/>
      <c r="FVK9" s="233">
        <v>72867</v>
      </c>
      <c r="FVL9" s="233">
        <f>ORCAMENTO!FVQ3</f>
        <v>0</v>
      </c>
      <c r="FVM9" s="516"/>
      <c r="FVN9" s="516"/>
      <c r="FVO9" s="516"/>
      <c r="FVP9" s="233">
        <v>72898</v>
      </c>
      <c r="FVQ9" s="233">
        <f>ORCAMENTO!FVV3</f>
        <v>0</v>
      </c>
      <c r="FVR9" s="516"/>
      <c r="FVS9" s="516"/>
      <c r="FVT9" s="516"/>
      <c r="FVU9" s="233">
        <v>72929</v>
      </c>
      <c r="FVV9" s="233">
        <f>ORCAMENTO!FWA3</f>
        <v>0</v>
      </c>
      <c r="FVW9" s="516"/>
      <c r="FVX9" s="516"/>
      <c r="FVY9" s="516"/>
      <c r="FVZ9" s="233">
        <v>72959</v>
      </c>
      <c r="FWA9" s="233">
        <f>ORCAMENTO!FWF3</f>
        <v>0</v>
      </c>
      <c r="FWB9" s="516"/>
      <c r="FWC9" s="516"/>
      <c r="FWD9" s="516"/>
      <c r="FWE9" s="233">
        <v>72990</v>
      </c>
      <c r="FWF9" s="233">
        <f>ORCAMENTO!FWK3</f>
        <v>0</v>
      </c>
      <c r="FWG9" s="516"/>
      <c r="FWH9" s="516"/>
      <c r="FWI9" s="516"/>
      <c r="FWJ9" s="233">
        <v>73020</v>
      </c>
      <c r="FWK9" s="233">
        <f>ORCAMENTO!FWP3</f>
        <v>0</v>
      </c>
      <c r="FWL9" s="516"/>
      <c r="FWM9" s="516"/>
      <c r="FWN9" s="516"/>
      <c r="FWO9" s="233">
        <v>73051</v>
      </c>
      <c r="FWP9" s="233">
        <f>ORCAMENTO!FWU3</f>
        <v>0</v>
      </c>
      <c r="FWQ9" s="516"/>
      <c r="FWR9" s="516"/>
      <c r="FWS9" s="516"/>
      <c r="FWT9" s="233">
        <v>73082</v>
      </c>
      <c r="FWU9" s="233">
        <f>ORCAMENTO!FWZ3</f>
        <v>0</v>
      </c>
      <c r="FWV9" s="516"/>
      <c r="FWW9" s="516"/>
      <c r="FWX9" s="516"/>
      <c r="FWY9" s="233">
        <v>73110</v>
      </c>
      <c r="FWZ9" s="233">
        <f>ORCAMENTO!FXE3</f>
        <v>0</v>
      </c>
      <c r="FXA9" s="516"/>
      <c r="FXB9" s="516"/>
      <c r="FXC9" s="516"/>
      <c r="FXD9" s="233">
        <v>73141</v>
      </c>
      <c r="FXE9" s="233">
        <f>ORCAMENTO!FXJ3</f>
        <v>0</v>
      </c>
      <c r="FXF9" s="516"/>
      <c r="FXG9" s="516"/>
      <c r="FXH9" s="516"/>
      <c r="FXI9" s="233">
        <v>73171</v>
      </c>
      <c r="FXJ9" s="233">
        <f>ORCAMENTO!FXO3</f>
        <v>0</v>
      </c>
      <c r="FXK9" s="516"/>
      <c r="FXL9" s="516"/>
      <c r="FXM9" s="516"/>
      <c r="FXN9" s="233">
        <v>73202</v>
      </c>
      <c r="FXO9" s="233">
        <f>ORCAMENTO!FXT3</f>
        <v>0</v>
      </c>
      <c r="FXP9" s="516"/>
      <c r="FXQ9" s="516"/>
      <c r="FXR9" s="516"/>
      <c r="FXS9" s="233">
        <v>73232</v>
      </c>
      <c r="FXT9" s="233">
        <f>ORCAMENTO!FXY3</f>
        <v>0</v>
      </c>
      <c r="FXU9" s="516"/>
      <c r="FXV9" s="516"/>
      <c r="FXW9" s="516"/>
      <c r="FXX9" s="233">
        <v>73263</v>
      </c>
      <c r="FXY9" s="233">
        <f>ORCAMENTO!FYD3</f>
        <v>0</v>
      </c>
      <c r="FXZ9" s="516"/>
      <c r="FYA9" s="516"/>
      <c r="FYB9" s="516"/>
      <c r="FYC9" s="233">
        <v>73294</v>
      </c>
      <c r="FYD9" s="233">
        <f>ORCAMENTO!FYI3</f>
        <v>0</v>
      </c>
      <c r="FYE9" s="516"/>
      <c r="FYF9" s="516"/>
      <c r="FYG9" s="516"/>
      <c r="FYH9" s="233">
        <v>73324</v>
      </c>
      <c r="FYI9" s="233">
        <f>ORCAMENTO!FYN3</f>
        <v>0</v>
      </c>
      <c r="FYJ9" s="516"/>
      <c r="FYK9" s="516"/>
      <c r="FYL9" s="516"/>
      <c r="FYM9" s="233">
        <v>73355</v>
      </c>
      <c r="FYN9" s="233">
        <f>ORCAMENTO!FYS3</f>
        <v>0</v>
      </c>
      <c r="FYO9" s="516"/>
      <c r="FYP9" s="516"/>
      <c r="FYQ9" s="516"/>
      <c r="FYR9" s="233">
        <v>73385</v>
      </c>
      <c r="FYS9" s="233">
        <f>ORCAMENTO!FYX3</f>
        <v>0</v>
      </c>
      <c r="FYT9" s="516"/>
      <c r="FYU9" s="516"/>
      <c r="FYV9" s="516"/>
      <c r="FYW9" s="233">
        <v>73416</v>
      </c>
      <c r="FYX9" s="233">
        <f>ORCAMENTO!FZC3</f>
        <v>0</v>
      </c>
      <c r="FYY9" s="516"/>
      <c r="FYZ9" s="516"/>
      <c r="FZA9" s="516"/>
      <c r="FZB9" s="233">
        <v>73447</v>
      </c>
      <c r="FZC9" s="233">
        <f>ORCAMENTO!FZH3</f>
        <v>0</v>
      </c>
      <c r="FZD9" s="516"/>
      <c r="FZE9" s="516"/>
      <c r="FZF9" s="516"/>
      <c r="FZG9" s="233">
        <v>73475</v>
      </c>
      <c r="FZH9" s="233">
        <f>ORCAMENTO!FZM3</f>
        <v>0</v>
      </c>
      <c r="FZI9" s="516"/>
      <c r="FZJ9" s="516"/>
      <c r="FZK9" s="516"/>
      <c r="FZL9" s="233">
        <v>73506</v>
      </c>
      <c r="FZM9" s="233">
        <f>ORCAMENTO!FZR3</f>
        <v>0</v>
      </c>
      <c r="FZN9" s="516"/>
      <c r="FZO9" s="516"/>
      <c r="FZP9" s="516"/>
      <c r="FZQ9" s="233">
        <v>73536</v>
      </c>
      <c r="FZR9" s="233">
        <f>ORCAMENTO!FZW3</f>
        <v>0</v>
      </c>
      <c r="FZS9" s="516"/>
      <c r="FZT9" s="516"/>
      <c r="FZU9" s="516"/>
      <c r="FZV9" s="233">
        <v>73567</v>
      </c>
      <c r="FZW9" s="233">
        <f>ORCAMENTO!GAB3</f>
        <v>0</v>
      </c>
      <c r="FZX9" s="516"/>
      <c r="FZY9" s="516"/>
      <c r="FZZ9" s="516"/>
      <c r="GAA9" s="233">
        <v>73597</v>
      </c>
      <c r="GAB9" s="233">
        <f>ORCAMENTO!GAG3</f>
        <v>0</v>
      </c>
      <c r="GAC9" s="516"/>
      <c r="GAD9" s="516"/>
      <c r="GAE9" s="516"/>
      <c r="GAF9" s="233">
        <v>73628</v>
      </c>
      <c r="GAG9" s="233">
        <f>ORCAMENTO!GAL3</f>
        <v>0</v>
      </c>
      <c r="GAH9" s="516"/>
      <c r="GAI9" s="516"/>
      <c r="GAJ9" s="516"/>
      <c r="GAK9" s="233">
        <v>73659</v>
      </c>
      <c r="GAL9" s="233">
        <f>ORCAMENTO!GAQ3</f>
        <v>0</v>
      </c>
      <c r="GAM9" s="516"/>
      <c r="GAN9" s="516"/>
      <c r="GAO9" s="516"/>
      <c r="GAP9" s="233">
        <v>73689</v>
      </c>
      <c r="GAQ9" s="233">
        <f>ORCAMENTO!GAV3</f>
        <v>0</v>
      </c>
      <c r="GAR9" s="516"/>
      <c r="GAS9" s="516"/>
      <c r="GAT9" s="516"/>
      <c r="GAU9" s="233">
        <v>73720</v>
      </c>
      <c r="GAV9" s="233">
        <f>ORCAMENTO!GBA3</f>
        <v>0</v>
      </c>
      <c r="GAW9" s="516"/>
      <c r="GAX9" s="516"/>
      <c r="GAY9" s="516"/>
      <c r="GAZ9" s="233">
        <v>73750</v>
      </c>
      <c r="GBA9" s="233">
        <f>ORCAMENTO!GBF3</f>
        <v>0</v>
      </c>
      <c r="GBB9" s="516"/>
      <c r="GBC9" s="516"/>
      <c r="GBD9" s="516"/>
      <c r="GBE9" s="233">
        <v>73781</v>
      </c>
      <c r="GBF9" s="233">
        <f>ORCAMENTO!GBK3</f>
        <v>0</v>
      </c>
      <c r="GBG9" s="516"/>
      <c r="GBH9" s="516"/>
      <c r="GBI9" s="516"/>
      <c r="GBJ9" s="233">
        <v>73812</v>
      </c>
      <c r="GBK9" s="233">
        <f>ORCAMENTO!GBP3</f>
        <v>0</v>
      </c>
      <c r="GBL9" s="516"/>
      <c r="GBM9" s="516"/>
      <c r="GBN9" s="516"/>
      <c r="GBO9" s="233">
        <v>73840</v>
      </c>
      <c r="GBP9" s="233">
        <f>ORCAMENTO!GBU3</f>
        <v>0</v>
      </c>
      <c r="GBQ9" s="516"/>
      <c r="GBR9" s="516"/>
      <c r="GBS9" s="516"/>
      <c r="GBT9" s="233">
        <v>73871</v>
      </c>
      <c r="GBU9" s="233">
        <f>ORCAMENTO!GBZ3</f>
        <v>0</v>
      </c>
      <c r="GBV9" s="516"/>
      <c r="GBW9" s="516"/>
      <c r="GBX9" s="516"/>
      <c r="GBY9" s="233">
        <v>73901</v>
      </c>
      <c r="GBZ9" s="233">
        <f>ORCAMENTO!GCE3</f>
        <v>0</v>
      </c>
      <c r="GCA9" s="516"/>
      <c r="GCB9" s="516"/>
      <c r="GCC9" s="516"/>
      <c r="GCD9" s="233">
        <v>73932</v>
      </c>
      <c r="GCE9" s="233">
        <f>ORCAMENTO!GCJ3</f>
        <v>0</v>
      </c>
      <c r="GCF9" s="516"/>
      <c r="GCG9" s="516"/>
      <c r="GCH9" s="516"/>
      <c r="GCI9" s="233">
        <v>73962</v>
      </c>
      <c r="GCJ9" s="233">
        <f>ORCAMENTO!GCO3</f>
        <v>0</v>
      </c>
      <c r="GCK9" s="516"/>
      <c r="GCL9" s="516"/>
      <c r="GCM9" s="516"/>
      <c r="GCN9" s="233">
        <v>73993</v>
      </c>
      <c r="GCO9" s="233">
        <f>ORCAMENTO!GCT3</f>
        <v>0</v>
      </c>
      <c r="GCP9" s="516"/>
      <c r="GCQ9" s="516"/>
      <c r="GCR9" s="516"/>
      <c r="GCS9" s="233">
        <v>74024</v>
      </c>
      <c r="GCT9" s="233">
        <f>ORCAMENTO!GCY3</f>
        <v>0</v>
      </c>
      <c r="GCU9" s="516"/>
      <c r="GCV9" s="516"/>
      <c r="GCW9" s="516"/>
      <c r="GCX9" s="233">
        <v>74054</v>
      </c>
      <c r="GCY9" s="233">
        <f>ORCAMENTO!GDD3</f>
        <v>0</v>
      </c>
      <c r="GCZ9" s="516"/>
      <c r="GDA9" s="516"/>
      <c r="GDB9" s="516"/>
      <c r="GDC9" s="233">
        <v>74085</v>
      </c>
      <c r="GDD9" s="233">
        <f>ORCAMENTO!GDI3</f>
        <v>0</v>
      </c>
      <c r="GDE9" s="516"/>
      <c r="GDF9" s="516"/>
      <c r="GDG9" s="516"/>
      <c r="GDH9" s="233">
        <v>74115</v>
      </c>
      <c r="GDI9" s="233">
        <f>ORCAMENTO!GDN3</f>
        <v>0</v>
      </c>
      <c r="GDJ9" s="516"/>
      <c r="GDK9" s="516"/>
      <c r="GDL9" s="516"/>
      <c r="GDM9" s="233">
        <v>74146</v>
      </c>
      <c r="GDN9" s="233">
        <f>ORCAMENTO!GDS3</f>
        <v>0</v>
      </c>
      <c r="GDO9" s="516"/>
      <c r="GDP9" s="516"/>
      <c r="GDQ9" s="516"/>
      <c r="GDR9" s="233">
        <v>74177</v>
      </c>
      <c r="GDS9" s="233">
        <f>ORCAMENTO!GDX3</f>
        <v>0</v>
      </c>
      <c r="GDT9" s="516"/>
      <c r="GDU9" s="516"/>
      <c r="GDV9" s="516"/>
      <c r="GDW9" s="233">
        <v>74205</v>
      </c>
      <c r="GDX9" s="233">
        <f>ORCAMENTO!GEC3</f>
        <v>0</v>
      </c>
      <c r="GDY9" s="516"/>
      <c r="GDZ9" s="516"/>
      <c r="GEA9" s="516"/>
      <c r="GEB9" s="233">
        <v>74236</v>
      </c>
      <c r="GEC9" s="233">
        <f>ORCAMENTO!GEH3</f>
        <v>0</v>
      </c>
      <c r="GED9" s="516"/>
      <c r="GEE9" s="516"/>
      <c r="GEF9" s="516"/>
      <c r="GEG9" s="233">
        <v>74266</v>
      </c>
      <c r="GEH9" s="233">
        <f>ORCAMENTO!GEM3</f>
        <v>0</v>
      </c>
      <c r="GEI9" s="516"/>
      <c r="GEJ9" s="516"/>
      <c r="GEK9" s="516"/>
      <c r="GEL9" s="233">
        <v>74297</v>
      </c>
      <c r="GEM9" s="233">
        <f>ORCAMENTO!GER3</f>
        <v>0</v>
      </c>
      <c r="GEN9" s="516"/>
      <c r="GEO9" s="516"/>
      <c r="GEP9" s="516"/>
      <c r="GEQ9" s="233">
        <v>74327</v>
      </c>
      <c r="GER9" s="233">
        <f>ORCAMENTO!GEW3</f>
        <v>0</v>
      </c>
      <c r="GES9" s="516"/>
      <c r="GET9" s="516"/>
      <c r="GEU9" s="516"/>
      <c r="GEV9" s="233">
        <v>74358</v>
      </c>
      <c r="GEW9" s="233">
        <f>ORCAMENTO!GFB3</f>
        <v>0</v>
      </c>
      <c r="GEX9" s="516"/>
      <c r="GEY9" s="516"/>
      <c r="GEZ9" s="516"/>
      <c r="GFA9" s="233">
        <v>74389</v>
      </c>
      <c r="GFB9" s="233">
        <f>ORCAMENTO!GFG3</f>
        <v>0</v>
      </c>
      <c r="GFC9" s="516"/>
      <c r="GFD9" s="516"/>
      <c r="GFE9" s="516"/>
      <c r="GFF9" s="233">
        <v>74419</v>
      </c>
      <c r="GFG9" s="233">
        <f>ORCAMENTO!GFL3</f>
        <v>0</v>
      </c>
      <c r="GFH9" s="516"/>
      <c r="GFI9" s="516"/>
      <c r="GFJ9" s="516"/>
      <c r="GFK9" s="233">
        <v>74450</v>
      </c>
      <c r="GFL9" s="233">
        <f>ORCAMENTO!GFQ3</f>
        <v>0</v>
      </c>
      <c r="GFM9" s="516"/>
      <c r="GFN9" s="516"/>
      <c r="GFO9" s="516"/>
      <c r="GFP9" s="233">
        <v>74480</v>
      </c>
      <c r="GFQ9" s="233">
        <f>ORCAMENTO!GFV3</f>
        <v>0</v>
      </c>
      <c r="GFR9" s="516"/>
      <c r="GFS9" s="516"/>
      <c r="GFT9" s="516"/>
      <c r="GFU9" s="233">
        <v>74511</v>
      </c>
      <c r="GFV9" s="233">
        <f>ORCAMENTO!GGA3</f>
        <v>0</v>
      </c>
      <c r="GFW9" s="516"/>
      <c r="GFX9" s="516"/>
      <c r="GFY9" s="516"/>
      <c r="GFZ9" s="233">
        <v>74542</v>
      </c>
      <c r="GGA9" s="233">
        <f>ORCAMENTO!GGF3</f>
        <v>0</v>
      </c>
      <c r="GGB9" s="516"/>
      <c r="GGC9" s="516"/>
      <c r="GGD9" s="516"/>
      <c r="GGE9" s="233">
        <v>74571</v>
      </c>
      <c r="GGF9" s="233">
        <f>ORCAMENTO!GGK3</f>
        <v>0</v>
      </c>
      <c r="GGG9" s="516"/>
      <c r="GGH9" s="516"/>
      <c r="GGI9" s="516"/>
      <c r="GGJ9" s="233">
        <v>74602</v>
      </c>
      <c r="GGK9" s="233">
        <f>ORCAMENTO!GGP3</f>
        <v>0</v>
      </c>
      <c r="GGL9" s="516"/>
      <c r="GGM9" s="516"/>
      <c r="GGN9" s="516"/>
      <c r="GGO9" s="233">
        <v>74632</v>
      </c>
      <c r="GGP9" s="233">
        <f>ORCAMENTO!GGU3</f>
        <v>0</v>
      </c>
      <c r="GGQ9" s="516"/>
      <c r="GGR9" s="516"/>
      <c r="GGS9" s="516"/>
      <c r="GGT9" s="233">
        <v>74663</v>
      </c>
      <c r="GGU9" s="233">
        <f>ORCAMENTO!GGZ3</f>
        <v>0</v>
      </c>
      <c r="GGV9" s="516"/>
      <c r="GGW9" s="516"/>
      <c r="GGX9" s="516"/>
      <c r="GGY9" s="233">
        <v>74693</v>
      </c>
      <c r="GGZ9" s="233">
        <f>ORCAMENTO!GHE3</f>
        <v>0</v>
      </c>
      <c r="GHA9" s="516"/>
      <c r="GHB9" s="516"/>
      <c r="GHC9" s="516"/>
      <c r="GHD9" s="233">
        <v>74724</v>
      </c>
      <c r="GHE9" s="233">
        <f>ORCAMENTO!GHJ3</f>
        <v>0</v>
      </c>
      <c r="GHF9" s="516"/>
      <c r="GHG9" s="516"/>
      <c r="GHH9" s="516"/>
      <c r="GHI9" s="233">
        <v>74755</v>
      </c>
      <c r="GHJ9" s="233">
        <f>ORCAMENTO!GHO3</f>
        <v>0</v>
      </c>
      <c r="GHK9" s="516"/>
      <c r="GHL9" s="516"/>
      <c r="GHM9" s="516"/>
      <c r="GHN9" s="233">
        <v>74785</v>
      </c>
      <c r="GHO9" s="233">
        <f>ORCAMENTO!GHT3</f>
        <v>0</v>
      </c>
      <c r="GHP9" s="516"/>
      <c r="GHQ9" s="516"/>
      <c r="GHR9" s="516"/>
      <c r="GHS9" s="233">
        <v>74816</v>
      </c>
      <c r="GHT9" s="233">
        <f>ORCAMENTO!GHY3</f>
        <v>0</v>
      </c>
      <c r="GHU9" s="516"/>
      <c r="GHV9" s="516"/>
      <c r="GHW9" s="516"/>
      <c r="GHX9" s="233">
        <v>74846</v>
      </c>
      <c r="GHY9" s="233">
        <f>ORCAMENTO!GID3</f>
        <v>0</v>
      </c>
      <c r="GHZ9" s="516"/>
      <c r="GIA9" s="516"/>
      <c r="GIB9" s="516"/>
      <c r="GIC9" s="233">
        <v>74877</v>
      </c>
      <c r="GID9" s="233">
        <f>ORCAMENTO!GII3</f>
        <v>0</v>
      </c>
      <c r="GIE9" s="516"/>
      <c r="GIF9" s="516"/>
      <c r="GIG9" s="516"/>
      <c r="GIH9" s="233">
        <v>74908</v>
      </c>
      <c r="GII9" s="233">
        <f>ORCAMENTO!GIN3</f>
        <v>0</v>
      </c>
      <c r="GIJ9" s="516"/>
      <c r="GIK9" s="516"/>
      <c r="GIL9" s="516"/>
      <c r="GIM9" s="233">
        <v>74936</v>
      </c>
      <c r="GIN9" s="233">
        <f>ORCAMENTO!GIS3</f>
        <v>0</v>
      </c>
      <c r="GIO9" s="516"/>
      <c r="GIP9" s="516"/>
      <c r="GIQ9" s="516"/>
      <c r="GIR9" s="233">
        <v>74967</v>
      </c>
      <c r="GIS9" s="233">
        <f>ORCAMENTO!GIX3</f>
        <v>0</v>
      </c>
      <c r="GIT9" s="516"/>
      <c r="GIU9" s="516"/>
      <c r="GIV9" s="516"/>
      <c r="GIW9" s="233">
        <v>74997</v>
      </c>
      <c r="GIX9" s="233">
        <f>ORCAMENTO!GJC3</f>
        <v>0</v>
      </c>
      <c r="GIY9" s="516"/>
      <c r="GIZ9" s="516"/>
      <c r="GJA9" s="516"/>
      <c r="GJB9" s="233">
        <v>75028</v>
      </c>
      <c r="GJC9" s="233">
        <f>ORCAMENTO!GJH3</f>
        <v>0</v>
      </c>
      <c r="GJD9" s="516"/>
      <c r="GJE9" s="516"/>
      <c r="GJF9" s="516"/>
      <c r="GJG9" s="233">
        <v>75058</v>
      </c>
      <c r="GJH9" s="233">
        <f>ORCAMENTO!GJM3</f>
        <v>0</v>
      </c>
      <c r="GJI9" s="516"/>
      <c r="GJJ9" s="516"/>
      <c r="GJK9" s="516"/>
      <c r="GJL9" s="233">
        <v>75089</v>
      </c>
      <c r="GJM9" s="233">
        <f>ORCAMENTO!GJR3</f>
        <v>0</v>
      </c>
      <c r="GJN9" s="516"/>
      <c r="GJO9" s="516"/>
      <c r="GJP9" s="516"/>
      <c r="GJQ9" s="233">
        <v>75120</v>
      </c>
      <c r="GJR9" s="233">
        <f>ORCAMENTO!GJW3</f>
        <v>0</v>
      </c>
      <c r="GJS9" s="516"/>
      <c r="GJT9" s="516"/>
      <c r="GJU9" s="516"/>
      <c r="GJV9" s="233">
        <v>75150</v>
      </c>
      <c r="GJW9" s="233">
        <f>ORCAMENTO!GKB3</f>
        <v>0</v>
      </c>
      <c r="GJX9" s="516"/>
      <c r="GJY9" s="516"/>
      <c r="GJZ9" s="516"/>
      <c r="GKA9" s="233">
        <v>75181</v>
      </c>
      <c r="GKB9" s="233">
        <f>ORCAMENTO!GKG3</f>
        <v>0</v>
      </c>
      <c r="GKC9" s="516"/>
      <c r="GKD9" s="516"/>
      <c r="GKE9" s="516"/>
      <c r="GKF9" s="233">
        <v>75211</v>
      </c>
      <c r="GKG9" s="233">
        <f>ORCAMENTO!GKL3</f>
        <v>0</v>
      </c>
      <c r="GKH9" s="516"/>
      <c r="GKI9" s="516"/>
      <c r="GKJ9" s="516"/>
      <c r="GKK9" s="233">
        <v>75242</v>
      </c>
      <c r="GKL9" s="233">
        <f>ORCAMENTO!GKQ3</f>
        <v>0</v>
      </c>
      <c r="GKM9" s="516"/>
      <c r="GKN9" s="516"/>
      <c r="GKO9" s="516"/>
      <c r="GKP9" s="233">
        <v>75273</v>
      </c>
      <c r="GKQ9" s="233">
        <f>ORCAMENTO!GKV3</f>
        <v>0</v>
      </c>
      <c r="GKR9" s="516"/>
      <c r="GKS9" s="516"/>
      <c r="GKT9" s="516"/>
      <c r="GKU9" s="233">
        <v>75301</v>
      </c>
      <c r="GKV9" s="233">
        <f>ORCAMENTO!GLA3</f>
        <v>0</v>
      </c>
      <c r="GKW9" s="516"/>
      <c r="GKX9" s="516"/>
      <c r="GKY9" s="516"/>
      <c r="GKZ9" s="233">
        <v>75332</v>
      </c>
      <c r="GLA9" s="233">
        <f>ORCAMENTO!GLF3</f>
        <v>0</v>
      </c>
      <c r="GLB9" s="516"/>
      <c r="GLC9" s="516"/>
      <c r="GLD9" s="516"/>
      <c r="GLE9" s="233">
        <v>75362</v>
      </c>
      <c r="GLF9" s="233">
        <f>ORCAMENTO!GLK3</f>
        <v>0</v>
      </c>
      <c r="GLG9" s="516"/>
      <c r="GLH9" s="516"/>
      <c r="GLI9" s="516"/>
      <c r="GLJ9" s="233">
        <v>75393</v>
      </c>
      <c r="GLK9" s="233">
        <f>ORCAMENTO!GLP3</f>
        <v>0</v>
      </c>
      <c r="GLL9" s="516"/>
      <c r="GLM9" s="516"/>
      <c r="GLN9" s="516"/>
      <c r="GLO9" s="233">
        <v>75423</v>
      </c>
      <c r="GLP9" s="233">
        <f>ORCAMENTO!GLU3</f>
        <v>0</v>
      </c>
      <c r="GLQ9" s="516"/>
      <c r="GLR9" s="516"/>
      <c r="GLS9" s="516"/>
      <c r="GLT9" s="233">
        <v>75454</v>
      </c>
      <c r="GLU9" s="233">
        <f>ORCAMENTO!GLZ3</f>
        <v>0</v>
      </c>
      <c r="GLV9" s="516"/>
      <c r="GLW9" s="516"/>
      <c r="GLX9" s="516"/>
      <c r="GLY9" s="233">
        <v>75485</v>
      </c>
      <c r="GLZ9" s="233">
        <f>ORCAMENTO!GME3</f>
        <v>0</v>
      </c>
      <c r="GMA9" s="516"/>
      <c r="GMB9" s="516"/>
      <c r="GMC9" s="516"/>
      <c r="GMD9" s="233">
        <v>75515</v>
      </c>
      <c r="GME9" s="233">
        <f>ORCAMENTO!GMJ3</f>
        <v>0</v>
      </c>
      <c r="GMF9" s="516"/>
      <c r="GMG9" s="516"/>
      <c r="GMH9" s="516"/>
      <c r="GMI9" s="233">
        <v>75546</v>
      </c>
      <c r="GMJ9" s="233">
        <f>ORCAMENTO!GMO3</f>
        <v>0</v>
      </c>
      <c r="GMK9" s="516"/>
      <c r="GML9" s="516"/>
      <c r="GMM9" s="516"/>
      <c r="GMN9" s="233">
        <v>75576</v>
      </c>
      <c r="GMO9" s="233">
        <f>ORCAMENTO!GMT3</f>
        <v>0</v>
      </c>
      <c r="GMP9" s="516"/>
      <c r="GMQ9" s="516"/>
      <c r="GMR9" s="516"/>
      <c r="GMS9" s="233">
        <v>75607</v>
      </c>
      <c r="GMT9" s="233">
        <f>ORCAMENTO!GMY3</f>
        <v>0</v>
      </c>
      <c r="GMU9" s="516"/>
      <c r="GMV9" s="516"/>
      <c r="GMW9" s="516"/>
      <c r="GMX9" s="233">
        <v>75638</v>
      </c>
      <c r="GMY9" s="233">
        <f>ORCAMENTO!GND3</f>
        <v>0</v>
      </c>
      <c r="GMZ9" s="516"/>
      <c r="GNA9" s="516"/>
      <c r="GNB9" s="516"/>
      <c r="GNC9" s="233">
        <v>75666</v>
      </c>
      <c r="GND9" s="233">
        <f>ORCAMENTO!GNI3</f>
        <v>0</v>
      </c>
      <c r="GNE9" s="516"/>
      <c r="GNF9" s="516"/>
      <c r="GNG9" s="516"/>
      <c r="GNH9" s="233">
        <v>75697</v>
      </c>
      <c r="GNI9" s="233">
        <f>ORCAMENTO!GNN3</f>
        <v>0</v>
      </c>
      <c r="GNJ9" s="516"/>
      <c r="GNK9" s="516"/>
      <c r="GNL9" s="516"/>
      <c r="GNM9" s="233">
        <v>75727</v>
      </c>
      <c r="GNN9" s="233">
        <f>ORCAMENTO!GNS3</f>
        <v>0</v>
      </c>
      <c r="GNO9" s="516"/>
      <c r="GNP9" s="516"/>
      <c r="GNQ9" s="516"/>
      <c r="GNR9" s="233">
        <v>75758</v>
      </c>
      <c r="GNS9" s="233">
        <f>ORCAMENTO!GNX3</f>
        <v>0</v>
      </c>
      <c r="GNT9" s="516"/>
      <c r="GNU9" s="516"/>
      <c r="GNV9" s="516"/>
      <c r="GNW9" s="233">
        <v>75788</v>
      </c>
      <c r="GNX9" s="233">
        <f>ORCAMENTO!GOC3</f>
        <v>0</v>
      </c>
      <c r="GNY9" s="516"/>
      <c r="GNZ9" s="516"/>
      <c r="GOA9" s="516"/>
      <c r="GOB9" s="233">
        <v>75819</v>
      </c>
      <c r="GOC9" s="233">
        <f>ORCAMENTO!GOH3</f>
        <v>0</v>
      </c>
      <c r="GOD9" s="516"/>
      <c r="GOE9" s="516"/>
      <c r="GOF9" s="516"/>
      <c r="GOG9" s="233">
        <v>75850</v>
      </c>
      <c r="GOH9" s="233">
        <f>ORCAMENTO!GOM3</f>
        <v>0</v>
      </c>
      <c r="GOI9" s="516"/>
      <c r="GOJ9" s="516"/>
      <c r="GOK9" s="516"/>
      <c r="GOL9" s="233">
        <v>75880</v>
      </c>
      <c r="GOM9" s="233">
        <f>ORCAMENTO!GOR3</f>
        <v>0</v>
      </c>
      <c r="GON9" s="516"/>
      <c r="GOO9" s="516"/>
      <c r="GOP9" s="516"/>
      <c r="GOQ9" s="233">
        <v>75911</v>
      </c>
      <c r="GOR9" s="233">
        <f>ORCAMENTO!GOW3</f>
        <v>0</v>
      </c>
      <c r="GOS9" s="516"/>
      <c r="GOT9" s="516"/>
      <c r="GOU9" s="516"/>
      <c r="GOV9" s="233">
        <v>75941</v>
      </c>
      <c r="GOW9" s="233">
        <f>ORCAMENTO!GPB3</f>
        <v>0</v>
      </c>
      <c r="GOX9" s="516"/>
      <c r="GOY9" s="516"/>
      <c r="GOZ9" s="516"/>
      <c r="GPA9" s="233">
        <v>75972</v>
      </c>
      <c r="GPB9" s="233">
        <f>ORCAMENTO!GPG3</f>
        <v>0</v>
      </c>
      <c r="GPC9" s="516"/>
      <c r="GPD9" s="516"/>
      <c r="GPE9" s="516"/>
      <c r="GPF9" s="233">
        <v>76003</v>
      </c>
      <c r="GPG9" s="233">
        <f>ORCAMENTO!GPL3</f>
        <v>0</v>
      </c>
      <c r="GPH9" s="516"/>
      <c r="GPI9" s="516"/>
      <c r="GPJ9" s="516"/>
      <c r="GPK9" s="233">
        <v>76032</v>
      </c>
      <c r="GPL9" s="233">
        <f>ORCAMENTO!GPQ3</f>
        <v>0</v>
      </c>
      <c r="GPM9" s="516"/>
      <c r="GPN9" s="516"/>
      <c r="GPO9" s="516"/>
      <c r="GPP9" s="233">
        <v>76063</v>
      </c>
      <c r="GPQ9" s="233">
        <f>ORCAMENTO!GPV3</f>
        <v>0</v>
      </c>
      <c r="GPR9" s="516"/>
      <c r="GPS9" s="516"/>
      <c r="GPT9" s="516"/>
      <c r="GPU9" s="233">
        <v>76093</v>
      </c>
      <c r="GPV9" s="233">
        <f>ORCAMENTO!GQA3</f>
        <v>0</v>
      </c>
      <c r="GPW9" s="516"/>
      <c r="GPX9" s="516"/>
      <c r="GPY9" s="516"/>
      <c r="GPZ9" s="233">
        <v>76124</v>
      </c>
      <c r="GQA9" s="233">
        <f>ORCAMENTO!GQF3</f>
        <v>0</v>
      </c>
      <c r="GQB9" s="516"/>
      <c r="GQC9" s="516"/>
      <c r="GQD9" s="516"/>
      <c r="GQE9" s="233">
        <v>76154</v>
      </c>
      <c r="GQF9" s="233">
        <f>ORCAMENTO!GQK3</f>
        <v>0</v>
      </c>
      <c r="GQG9" s="516"/>
      <c r="GQH9" s="516"/>
      <c r="GQI9" s="516"/>
      <c r="GQJ9" s="233">
        <v>76185</v>
      </c>
      <c r="GQK9" s="233">
        <f>ORCAMENTO!GQP3</f>
        <v>0</v>
      </c>
      <c r="GQL9" s="516"/>
      <c r="GQM9" s="516"/>
      <c r="GQN9" s="516"/>
      <c r="GQO9" s="233">
        <v>76216</v>
      </c>
      <c r="GQP9" s="233">
        <f>ORCAMENTO!GQU3</f>
        <v>0</v>
      </c>
      <c r="GQQ9" s="516"/>
      <c r="GQR9" s="516"/>
      <c r="GQS9" s="516"/>
      <c r="GQT9" s="233">
        <v>76246</v>
      </c>
      <c r="GQU9" s="233">
        <f>ORCAMENTO!GQZ3</f>
        <v>0</v>
      </c>
      <c r="GQV9" s="516"/>
      <c r="GQW9" s="516"/>
      <c r="GQX9" s="516"/>
      <c r="GQY9" s="233">
        <v>76277</v>
      </c>
      <c r="GQZ9" s="233">
        <f>ORCAMENTO!GRE3</f>
        <v>0</v>
      </c>
      <c r="GRA9" s="516"/>
      <c r="GRB9" s="516"/>
      <c r="GRC9" s="516"/>
      <c r="GRD9" s="233">
        <v>76307</v>
      </c>
      <c r="GRE9" s="233">
        <f>ORCAMENTO!GRJ3</f>
        <v>0</v>
      </c>
      <c r="GRF9" s="516"/>
      <c r="GRG9" s="516"/>
      <c r="GRH9" s="516"/>
      <c r="GRI9" s="233">
        <v>76338</v>
      </c>
      <c r="GRJ9" s="233">
        <f>ORCAMENTO!GRO3</f>
        <v>0</v>
      </c>
      <c r="GRK9" s="516"/>
      <c r="GRL9" s="516"/>
      <c r="GRM9" s="516"/>
      <c r="GRN9" s="233">
        <v>76369</v>
      </c>
      <c r="GRO9" s="233">
        <f>ORCAMENTO!GRT3</f>
        <v>0</v>
      </c>
      <c r="GRP9" s="516"/>
      <c r="GRQ9" s="516"/>
      <c r="GRR9" s="516"/>
      <c r="GRS9" s="233">
        <v>76397</v>
      </c>
      <c r="GRT9" s="233">
        <f>ORCAMENTO!GRY3</f>
        <v>0</v>
      </c>
      <c r="GRU9" s="516"/>
      <c r="GRV9" s="516"/>
      <c r="GRW9" s="516"/>
      <c r="GRX9" s="233">
        <v>76428</v>
      </c>
      <c r="GRY9" s="233">
        <f>ORCAMENTO!GSD3</f>
        <v>0</v>
      </c>
      <c r="GRZ9" s="516"/>
      <c r="GSA9" s="516"/>
      <c r="GSB9" s="516"/>
      <c r="GSC9" s="233">
        <v>76458</v>
      </c>
      <c r="GSD9" s="233">
        <f>ORCAMENTO!GSI3</f>
        <v>0</v>
      </c>
      <c r="GSE9" s="516"/>
      <c r="GSF9" s="516"/>
      <c r="GSG9" s="516"/>
      <c r="GSH9" s="233">
        <v>76489</v>
      </c>
      <c r="GSI9" s="233">
        <f>ORCAMENTO!GSN3</f>
        <v>0</v>
      </c>
      <c r="GSJ9" s="516"/>
      <c r="GSK9" s="516"/>
      <c r="GSL9" s="516"/>
      <c r="GSM9" s="233">
        <v>76519</v>
      </c>
      <c r="GSN9" s="233">
        <f>ORCAMENTO!GSS3</f>
        <v>0</v>
      </c>
      <c r="GSO9" s="516"/>
      <c r="GSP9" s="516"/>
      <c r="GSQ9" s="516"/>
      <c r="GSR9" s="233">
        <v>76550</v>
      </c>
      <c r="GSS9" s="233">
        <f>ORCAMENTO!GSX3</f>
        <v>0</v>
      </c>
      <c r="GST9" s="516"/>
      <c r="GSU9" s="516"/>
      <c r="GSV9" s="516"/>
      <c r="GSW9" s="233">
        <v>76581</v>
      </c>
      <c r="GSX9" s="233">
        <f>ORCAMENTO!GTC3</f>
        <v>0</v>
      </c>
      <c r="GSY9" s="516"/>
      <c r="GSZ9" s="516"/>
      <c r="GTA9" s="516"/>
      <c r="GTB9" s="233">
        <v>76611</v>
      </c>
      <c r="GTC9" s="233">
        <f>ORCAMENTO!GTH3</f>
        <v>0</v>
      </c>
      <c r="GTD9" s="516"/>
      <c r="GTE9" s="516"/>
      <c r="GTF9" s="516"/>
      <c r="GTG9" s="233">
        <v>76642</v>
      </c>
      <c r="GTH9" s="233">
        <f>ORCAMENTO!GTM3</f>
        <v>0</v>
      </c>
      <c r="GTI9" s="516"/>
      <c r="GTJ9" s="516"/>
      <c r="GTK9" s="516"/>
      <c r="GTL9" s="233">
        <v>76672</v>
      </c>
      <c r="GTM9" s="233">
        <f>ORCAMENTO!GTR3</f>
        <v>0</v>
      </c>
      <c r="GTN9" s="516"/>
      <c r="GTO9" s="516"/>
      <c r="GTP9" s="516"/>
      <c r="GTQ9" s="233">
        <v>76703</v>
      </c>
      <c r="GTR9" s="233">
        <f>ORCAMENTO!GTW3</f>
        <v>0</v>
      </c>
      <c r="GTS9" s="516"/>
      <c r="GTT9" s="516"/>
      <c r="GTU9" s="516"/>
      <c r="GTV9" s="233">
        <v>76734</v>
      </c>
      <c r="GTW9" s="233">
        <f>ORCAMENTO!GUB3</f>
        <v>0</v>
      </c>
      <c r="GTX9" s="516"/>
      <c r="GTY9" s="516"/>
      <c r="GTZ9" s="516"/>
      <c r="GUA9" s="233">
        <v>76762</v>
      </c>
      <c r="GUB9" s="233">
        <f>ORCAMENTO!GUG3</f>
        <v>0</v>
      </c>
      <c r="GUC9" s="516"/>
      <c r="GUD9" s="516"/>
      <c r="GUE9" s="516"/>
      <c r="GUF9" s="233">
        <v>76793</v>
      </c>
      <c r="GUG9" s="233">
        <f>ORCAMENTO!GUL3</f>
        <v>0</v>
      </c>
      <c r="GUH9" s="516"/>
      <c r="GUI9" s="516"/>
      <c r="GUJ9" s="516"/>
      <c r="GUK9" s="233">
        <v>76823</v>
      </c>
      <c r="GUL9" s="233">
        <f>ORCAMENTO!GUQ3</f>
        <v>0</v>
      </c>
      <c r="GUM9" s="516"/>
      <c r="GUN9" s="516"/>
      <c r="GUO9" s="516"/>
      <c r="GUP9" s="233">
        <v>76854</v>
      </c>
      <c r="GUQ9" s="233">
        <f>ORCAMENTO!GUV3</f>
        <v>0</v>
      </c>
      <c r="GUR9" s="516"/>
      <c r="GUS9" s="516"/>
      <c r="GUT9" s="516"/>
      <c r="GUU9" s="233">
        <v>76884</v>
      </c>
      <c r="GUV9" s="233">
        <f>ORCAMENTO!GVA3</f>
        <v>0</v>
      </c>
      <c r="GUW9" s="516"/>
      <c r="GUX9" s="516"/>
      <c r="GUY9" s="516"/>
      <c r="GUZ9" s="233">
        <v>76915</v>
      </c>
      <c r="GVA9" s="233">
        <f>ORCAMENTO!GVF3</f>
        <v>0</v>
      </c>
      <c r="GVB9" s="516"/>
      <c r="GVC9" s="516"/>
      <c r="GVD9" s="516"/>
      <c r="GVE9" s="233">
        <v>76946</v>
      </c>
      <c r="GVF9" s="233">
        <f>ORCAMENTO!GVK3</f>
        <v>0</v>
      </c>
      <c r="GVG9" s="516"/>
      <c r="GVH9" s="516"/>
      <c r="GVI9" s="516"/>
      <c r="GVJ9" s="233">
        <v>76976</v>
      </c>
      <c r="GVK9" s="233">
        <f>ORCAMENTO!GVP3</f>
        <v>0</v>
      </c>
      <c r="GVL9" s="516"/>
      <c r="GVM9" s="516"/>
      <c r="GVN9" s="516"/>
      <c r="GVO9" s="233">
        <v>77007</v>
      </c>
      <c r="GVP9" s="233">
        <f>ORCAMENTO!GVU3</f>
        <v>0</v>
      </c>
      <c r="GVQ9" s="516"/>
      <c r="GVR9" s="516"/>
      <c r="GVS9" s="516"/>
      <c r="GVT9" s="233">
        <v>77037</v>
      </c>
      <c r="GVU9" s="233">
        <f>ORCAMENTO!GVZ3</f>
        <v>0</v>
      </c>
      <c r="GVV9" s="516"/>
      <c r="GVW9" s="516"/>
      <c r="GVX9" s="516"/>
      <c r="GVY9" s="233">
        <v>77068</v>
      </c>
      <c r="GVZ9" s="233">
        <f>ORCAMENTO!GWE3</f>
        <v>0</v>
      </c>
      <c r="GWA9" s="516"/>
      <c r="GWB9" s="516"/>
      <c r="GWC9" s="516"/>
      <c r="GWD9" s="233">
        <v>77099</v>
      </c>
      <c r="GWE9" s="233">
        <f>ORCAMENTO!GWJ3</f>
        <v>0</v>
      </c>
      <c r="GWF9" s="516"/>
      <c r="GWG9" s="516"/>
      <c r="GWH9" s="516"/>
      <c r="GWI9" s="233">
        <v>77127</v>
      </c>
      <c r="GWJ9" s="233">
        <f>ORCAMENTO!GWO3</f>
        <v>0</v>
      </c>
      <c r="GWK9" s="516"/>
      <c r="GWL9" s="516"/>
      <c r="GWM9" s="516"/>
      <c r="GWN9" s="233">
        <v>77158</v>
      </c>
      <c r="GWO9" s="233">
        <f>ORCAMENTO!GWT3</f>
        <v>0</v>
      </c>
      <c r="GWP9" s="516"/>
      <c r="GWQ9" s="516"/>
      <c r="GWR9" s="516"/>
      <c r="GWS9" s="233">
        <v>77188</v>
      </c>
      <c r="GWT9" s="233">
        <f>ORCAMENTO!GWY3</f>
        <v>0</v>
      </c>
      <c r="GWU9" s="516"/>
      <c r="GWV9" s="516"/>
      <c r="GWW9" s="516"/>
      <c r="GWX9" s="233">
        <v>77219</v>
      </c>
      <c r="GWY9" s="233">
        <f>ORCAMENTO!GXD3</f>
        <v>0</v>
      </c>
      <c r="GWZ9" s="516"/>
      <c r="GXA9" s="516"/>
      <c r="GXB9" s="516"/>
      <c r="GXC9" s="233">
        <v>77249</v>
      </c>
      <c r="GXD9" s="233">
        <f>ORCAMENTO!GXI3</f>
        <v>0</v>
      </c>
      <c r="GXE9" s="516"/>
      <c r="GXF9" s="516"/>
      <c r="GXG9" s="516"/>
      <c r="GXH9" s="233">
        <v>77280</v>
      </c>
      <c r="GXI9" s="233">
        <f>ORCAMENTO!GXN3</f>
        <v>0</v>
      </c>
      <c r="GXJ9" s="516"/>
      <c r="GXK9" s="516"/>
      <c r="GXL9" s="516"/>
      <c r="GXM9" s="233">
        <v>77311</v>
      </c>
      <c r="GXN9" s="233">
        <f>ORCAMENTO!GXS3</f>
        <v>0</v>
      </c>
      <c r="GXO9" s="516"/>
      <c r="GXP9" s="516"/>
      <c r="GXQ9" s="516"/>
      <c r="GXR9" s="233">
        <v>77341</v>
      </c>
      <c r="GXS9" s="233">
        <f>ORCAMENTO!GXX3</f>
        <v>0</v>
      </c>
      <c r="GXT9" s="516"/>
      <c r="GXU9" s="516"/>
      <c r="GXV9" s="516"/>
      <c r="GXW9" s="233">
        <v>77372</v>
      </c>
      <c r="GXX9" s="233">
        <f>ORCAMENTO!GYC3</f>
        <v>0</v>
      </c>
      <c r="GXY9" s="516"/>
      <c r="GXZ9" s="516"/>
      <c r="GYA9" s="516"/>
      <c r="GYB9" s="233">
        <v>77402</v>
      </c>
      <c r="GYC9" s="233">
        <f>ORCAMENTO!GYH3</f>
        <v>0</v>
      </c>
      <c r="GYD9" s="516"/>
      <c r="GYE9" s="516"/>
      <c r="GYF9" s="516"/>
      <c r="GYG9" s="233">
        <v>77433</v>
      </c>
      <c r="GYH9" s="233">
        <f>ORCAMENTO!GYM3</f>
        <v>0</v>
      </c>
      <c r="GYI9" s="516"/>
      <c r="GYJ9" s="516"/>
      <c r="GYK9" s="516"/>
      <c r="GYL9" s="233">
        <v>77464</v>
      </c>
      <c r="GYM9" s="233">
        <f>ORCAMENTO!GYR3</f>
        <v>0</v>
      </c>
      <c r="GYN9" s="516"/>
      <c r="GYO9" s="516"/>
      <c r="GYP9" s="516"/>
      <c r="GYQ9" s="233">
        <v>77493</v>
      </c>
      <c r="GYR9" s="233">
        <f>ORCAMENTO!GYW3</f>
        <v>0</v>
      </c>
      <c r="GYS9" s="516"/>
      <c r="GYT9" s="516"/>
      <c r="GYU9" s="516"/>
      <c r="GYV9" s="233">
        <v>77524</v>
      </c>
      <c r="GYW9" s="233">
        <f>ORCAMENTO!GZB3</f>
        <v>0</v>
      </c>
      <c r="GYX9" s="516"/>
      <c r="GYY9" s="516"/>
      <c r="GYZ9" s="516"/>
      <c r="GZA9" s="233">
        <v>77554</v>
      </c>
      <c r="GZB9" s="233">
        <f>ORCAMENTO!GZG3</f>
        <v>0</v>
      </c>
      <c r="GZC9" s="516"/>
      <c r="GZD9" s="516"/>
      <c r="GZE9" s="516"/>
      <c r="GZF9" s="233">
        <v>77585</v>
      </c>
      <c r="GZG9" s="233">
        <f>ORCAMENTO!GZL3</f>
        <v>0</v>
      </c>
      <c r="GZH9" s="516"/>
      <c r="GZI9" s="516"/>
      <c r="GZJ9" s="516"/>
      <c r="GZK9" s="233">
        <v>77615</v>
      </c>
      <c r="GZL9" s="233">
        <f>ORCAMENTO!GZQ3</f>
        <v>0</v>
      </c>
      <c r="GZM9" s="516"/>
      <c r="GZN9" s="516"/>
      <c r="GZO9" s="516"/>
      <c r="GZP9" s="233">
        <v>77646</v>
      </c>
      <c r="GZQ9" s="233">
        <f>ORCAMENTO!GZV3</f>
        <v>0</v>
      </c>
      <c r="GZR9" s="516"/>
      <c r="GZS9" s="516"/>
      <c r="GZT9" s="516"/>
      <c r="GZU9" s="233">
        <v>77677</v>
      </c>
      <c r="GZV9" s="233">
        <f>ORCAMENTO!HAA3</f>
        <v>0</v>
      </c>
      <c r="GZW9" s="516"/>
      <c r="GZX9" s="516"/>
      <c r="GZY9" s="516"/>
      <c r="GZZ9" s="233">
        <v>77707</v>
      </c>
      <c r="HAA9" s="233">
        <f>ORCAMENTO!HAF3</f>
        <v>0</v>
      </c>
      <c r="HAB9" s="516"/>
      <c r="HAC9" s="516"/>
      <c r="HAD9" s="516"/>
      <c r="HAE9" s="233">
        <v>77738</v>
      </c>
      <c r="HAF9" s="233">
        <f>ORCAMENTO!HAK3</f>
        <v>0</v>
      </c>
      <c r="HAG9" s="516"/>
      <c r="HAH9" s="516"/>
      <c r="HAI9" s="516"/>
      <c r="HAJ9" s="233">
        <v>77768</v>
      </c>
      <c r="HAK9" s="233">
        <f>ORCAMENTO!HAP3</f>
        <v>0</v>
      </c>
      <c r="HAL9" s="516"/>
      <c r="HAM9" s="516"/>
      <c r="HAN9" s="516"/>
      <c r="HAO9" s="233">
        <v>77799</v>
      </c>
      <c r="HAP9" s="233">
        <f>ORCAMENTO!HAU3</f>
        <v>0</v>
      </c>
      <c r="HAQ9" s="516"/>
      <c r="HAR9" s="516"/>
      <c r="HAS9" s="516"/>
      <c r="HAT9" s="233">
        <v>77830</v>
      </c>
      <c r="HAU9" s="233">
        <f>ORCAMENTO!HAZ3</f>
        <v>0</v>
      </c>
      <c r="HAV9" s="516"/>
      <c r="HAW9" s="516"/>
      <c r="HAX9" s="516"/>
      <c r="HAY9" s="233">
        <v>77858</v>
      </c>
      <c r="HAZ9" s="233">
        <f>ORCAMENTO!HBE3</f>
        <v>0</v>
      </c>
      <c r="HBA9" s="516"/>
      <c r="HBB9" s="516"/>
      <c r="HBC9" s="516"/>
      <c r="HBD9" s="233">
        <v>77889</v>
      </c>
      <c r="HBE9" s="233">
        <f>ORCAMENTO!HBJ3</f>
        <v>0</v>
      </c>
      <c r="HBF9" s="516"/>
      <c r="HBG9" s="516"/>
      <c r="HBH9" s="516"/>
      <c r="HBI9" s="233">
        <v>77919</v>
      </c>
      <c r="HBJ9" s="233">
        <f>ORCAMENTO!HBO3</f>
        <v>0</v>
      </c>
      <c r="HBK9" s="516"/>
      <c r="HBL9" s="516"/>
      <c r="HBM9" s="516"/>
      <c r="HBN9" s="233">
        <v>77950</v>
      </c>
      <c r="HBO9" s="233">
        <f>ORCAMENTO!HBT3</f>
        <v>0</v>
      </c>
      <c r="HBP9" s="516"/>
      <c r="HBQ9" s="516"/>
      <c r="HBR9" s="516"/>
      <c r="HBS9" s="233">
        <v>77980</v>
      </c>
      <c r="HBT9" s="233">
        <f>ORCAMENTO!HBY3</f>
        <v>0</v>
      </c>
      <c r="HBU9" s="516"/>
      <c r="HBV9" s="516"/>
      <c r="HBW9" s="516"/>
      <c r="HBX9" s="233">
        <v>78011</v>
      </c>
      <c r="HBY9" s="233">
        <f>ORCAMENTO!HCD3</f>
        <v>0</v>
      </c>
      <c r="HBZ9" s="516"/>
      <c r="HCA9" s="516"/>
      <c r="HCB9" s="516"/>
      <c r="HCC9" s="233">
        <v>78042</v>
      </c>
      <c r="HCD9" s="233">
        <f>ORCAMENTO!HCI3</f>
        <v>0</v>
      </c>
      <c r="HCE9" s="516"/>
      <c r="HCF9" s="516"/>
      <c r="HCG9" s="516"/>
      <c r="HCH9" s="233">
        <v>78072</v>
      </c>
      <c r="HCI9" s="233">
        <f>ORCAMENTO!HCN3</f>
        <v>0</v>
      </c>
      <c r="HCJ9" s="516"/>
      <c r="HCK9" s="516"/>
      <c r="HCL9" s="516"/>
      <c r="HCM9" s="233">
        <v>78103</v>
      </c>
      <c r="HCN9" s="233">
        <f>ORCAMENTO!HCS3</f>
        <v>0</v>
      </c>
      <c r="HCO9" s="516"/>
      <c r="HCP9" s="516"/>
      <c r="HCQ9" s="516"/>
      <c r="HCR9" s="233">
        <v>78133</v>
      </c>
      <c r="HCS9" s="233">
        <f>ORCAMENTO!HCX3</f>
        <v>0</v>
      </c>
      <c r="HCT9" s="516"/>
      <c r="HCU9" s="516"/>
      <c r="HCV9" s="516"/>
      <c r="HCW9" s="233">
        <v>78164</v>
      </c>
      <c r="HCX9" s="233">
        <f>ORCAMENTO!HDC3</f>
        <v>0</v>
      </c>
      <c r="HCY9" s="516"/>
      <c r="HCZ9" s="516"/>
      <c r="HDA9" s="516"/>
      <c r="HDB9" s="233">
        <v>78195</v>
      </c>
      <c r="HDC9" s="233">
        <f>ORCAMENTO!HDH3</f>
        <v>0</v>
      </c>
      <c r="HDD9" s="516"/>
      <c r="HDE9" s="516"/>
      <c r="HDF9" s="516"/>
      <c r="HDG9" s="233">
        <v>78223</v>
      </c>
      <c r="HDH9" s="233">
        <f>ORCAMENTO!HDM3</f>
        <v>0</v>
      </c>
      <c r="HDI9" s="516"/>
      <c r="HDJ9" s="516"/>
      <c r="HDK9" s="516"/>
      <c r="HDL9" s="233">
        <v>78254</v>
      </c>
      <c r="HDM9" s="233">
        <f>ORCAMENTO!HDR3</f>
        <v>0</v>
      </c>
      <c r="HDN9" s="516"/>
      <c r="HDO9" s="516"/>
      <c r="HDP9" s="516"/>
      <c r="HDQ9" s="233">
        <v>78284</v>
      </c>
      <c r="HDR9" s="233">
        <f>ORCAMENTO!HDW3</f>
        <v>0</v>
      </c>
      <c r="HDS9" s="516"/>
      <c r="HDT9" s="516"/>
      <c r="HDU9" s="516"/>
      <c r="HDV9" s="233">
        <v>78315</v>
      </c>
      <c r="HDW9" s="233">
        <f>ORCAMENTO!HEB3</f>
        <v>0</v>
      </c>
      <c r="HDX9" s="516"/>
      <c r="HDY9" s="516"/>
      <c r="HDZ9" s="516"/>
      <c r="HEA9" s="233">
        <v>78345</v>
      </c>
      <c r="HEB9" s="233">
        <f>ORCAMENTO!HEG3</f>
        <v>0</v>
      </c>
      <c r="HEC9" s="516"/>
      <c r="HED9" s="516"/>
      <c r="HEE9" s="516"/>
      <c r="HEF9" s="233">
        <v>78376</v>
      </c>
      <c r="HEG9" s="233">
        <f>ORCAMENTO!HEL3</f>
        <v>0</v>
      </c>
      <c r="HEH9" s="516"/>
      <c r="HEI9" s="516"/>
      <c r="HEJ9" s="516"/>
      <c r="HEK9" s="233">
        <v>78407</v>
      </c>
      <c r="HEL9" s="233">
        <f>ORCAMENTO!HEQ3</f>
        <v>0</v>
      </c>
      <c r="HEM9" s="516"/>
      <c r="HEN9" s="516"/>
      <c r="HEO9" s="516"/>
      <c r="HEP9" s="233">
        <v>78437</v>
      </c>
      <c r="HEQ9" s="233">
        <f>ORCAMENTO!HEV3</f>
        <v>0</v>
      </c>
      <c r="HER9" s="516"/>
      <c r="HES9" s="516"/>
      <c r="HET9" s="516"/>
      <c r="HEU9" s="233">
        <v>78468</v>
      </c>
      <c r="HEV9" s="233">
        <f>ORCAMENTO!HFA3</f>
        <v>0</v>
      </c>
      <c r="HEW9" s="516"/>
      <c r="HEX9" s="516"/>
      <c r="HEY9" s="516"/>
      <c r="HEZ9" s="233">
        <v>78498</v>
      </c>
      <c r="HFA9" s="233">
        <f>ORCAMENTO!HFF3</f>
        <v>0</v>
      </c>
      <c r="HFB9" s="516"/>
      <c r="HFC9" s="516"/>
      <c r="HFD9" s="516"/>
      <c r="HFE9" s="233">
        <v>78529</v>
      </c>
      <c r="HFF9" s="233">
        <f>ORCAMENTO!HFK3</f>
        <v>0</v>
      </c>
      <c r="HFG9" s="516"/>
      <c r="HFH9" s="516"/>
      <c r="HFI9" s="516"/>
      <c r="HFJ9" s="233">
        <v>78560</v>
      </c>
      <c r="HFK9" s="233">
        <f>ORCAMENTO!HFP3</f>
        <v>0</v>
      </c>
      <c r="HFL9" s="516"/>
      <c r="HFM9" s="516"/>
      <c r="HFN9" s="516"/>
      <c r="HFO9" s="233">
        <v>78588</v>
      </c>
      <c r="HFP9" s="233">
        <f>ORCAMENTO!HFU3</f>
        <v>0</v>
      </c>
      <c r="HFQ9" s="516"/>
      <c r="HFR9" s="516"/>
      <c r="HFS9" s="516"/>
      <c r="HFT9" s="233">
        <v>78619</v>
      </c>
      <c r="HFU9" s="233">
        <f>ORCAMENTO!HFZ3</f>
        <v>0</v>
      </c>
      <c r="HFV9" s="516"/>
      <c r="HFW9" s="516"/>
      <c r="HFX9" s="516"/>
      <c r="HFY9" s="233">
        <v>78649</v>
      </c>
      <c r="HFZ9" s="233">
        <f>ORCAMENTO!HGE3</f>
        <v>0</v>
      </c>
      <c r="HGA9" s="516"/>
      <c r="HGB9" s="516"/>
      <c r="HGC9" s="516"/>
      <c r="HGD9" s="233">
        <v>78680</v>
      </c>
      <c r="HGE9" s="233">
        <f>ORCAMENTO!HGJ3</f>
        <v>0</v>
      </c>
      <c r="HGF9" s="516"/>
      <c r="HGG9" s="516"/>
      <c r="HGH9" s="516"/>
      <c r="HGI9" s="233">
        <v>78710</v>
      </c>
      <c r="HGJ9" s="233">
        <f>ORCAMENTO!HGO3</f>
        <v>0</v>
      </c>
      <c r="HGK9" s="516"/>
      <c r="HGL9" s="516"/>
      <c r="HGM9" s="516"/>
      <c r="HGN9" s="233">
        <v>78741</v>
      </c>
      <c r="HGO9" s="233">
        <f>ORCAMENTO!HGT3</f>
        <v>0</v>
      </c>
      <c r="HGP9" s="516"/>
      <c r="HGQ9" s="516"/>
      <c r="HGR9" s="516"/>
      <c r="HGS9" s="233">
        <v>78772</v>
      </c>
      <c r="HGT9" s="233">
        <f>ORCAMENTO!HGY3</f>
        <v>0</v>
      </c>
      <c r="HGU9" s="516"/>
      <c r="HGV9" s="516"/>
      <c r="HGW9" s="516"/>
      <c r="HGX9" s="233">
        <v>78802</v>
      </c>
      <c r="HGY9" s="233">
        <f>ORCAMENTO!HHD3</f>
        <v>0</v>
      </c>
      <c r="HGZ9" s="516"/>
      <c r="HHA9" s="516"/>
      <c r="HHB9" s="516"/>
      <c r="HHC9" s="233">
        <v>78833</v>
      </c>
      <c r="HHD9" s="233">
        <f>ORCAMENTO!HHI3</f>
        <v>0</v>
      </c>
      <c r="HHE9" s="516"/>
      <c r="HHF9" s="516"/>
      <c r="HHG9" s="516"/>
      <c r="HHH9" s="233">
        <v>78863</v>
      </c>
      <c r="HHI9" s="233">
        <f>ORCAMENTO!HHN3</f>
        <v>0</v>
      </c>
      <c r="HHJ9" s="516"/>
      <c r="HHK9" s="516"/>
      <c r="HHL9" s="516"/>
      <c r="HHM9" s="233">
        <v>78894</v>
      </c>
      <c r="HHN9" s="233">
        <f>ORCAMENTO!HHS3</f>
        <v>0</v>
      </c>
      <c r="HHO9" s="516"/>
      <c r="HHP9" s="516"/>
      <c r="HHQ9" s="516"/>
      <c r="HHR9" s="233">
        <v>78925</v>
      </c>
      <c r="HHS9" s="233">
        <f>ORCAMENTO!HHX3</f>
        <v>0</v>
      </c>
      <c r="HHT9" s="516"/>
      <c r="HHU9" s="516"/>
      <c r="HHV9" s="516"/>
      <c r="HHW9" s="233">
        <v>78954</v>
      </c>
      <c r="HHX9" s="233">
        <f>ORCAMENTO!HIC3</f>
        <v>0</v>
      </c>
      <c r="HHY9" s="516"/>
      <c r="HHZ9" s="516"/>
      <c r="HIA9" s="516"/>
      <c r="HIB9" s="233">
        <v>78985</v>
      </c>
      <c r="HIC9" s="233">
        <f>ORCAMENTO!HIH3</f>
        <v>0</v>
      </c>
      <c r="HID9" s="516"/>
      <c r="HIE9" s="516"/>
      <c r="HIF9" s="516"/>
      <c r="HIG9" s="233">
        <v>79015</v>
      </c>
      <c r="HIH9" s="233">
        <f>ORCAMENTO!HIM3</f>
        <v>0</v>
      </c>
      <c r="HII9" s="516"/>
      <c r="HIJ9" s="516"/>
      <c r="HIK9" s="516"/>
      <c r="HIL9" s="233">
        <v>79046</v>
      </c>
      <c r="HIM9" s="233">
        <f>ORCAMENTO!HIR3</f>
        <v>0</v>
      </c>
      <c r="HIN9" s="516"/>
      <c r="HIO9" s="516"/>
      <c r="HIP9" s="516"/>
      <c r="HIQ9" s="233">
        <v>79076</v>
      </c>
      <c r="HIR9" s="233">
        <f>ORCAMENTO!HIW3</f>
        <v>0</v>
      </c>
      <c r="HIS9" s="516"/>
      <c r="HIT9" s="516"/>
      <c r="HIU9" s="516"/>
      <c r="HIV9" s="233">
        <v>79107</v>
      </c>
      <c r="HIW9" s="233">
        <f>ORCAMENTO!HJB3</f>
        <v>0</v>
      </c>
      <c r="HIX9" s="516"/>
      <c r="HIY9" s="516"/>
      <c r="HIZ9" s="516"/>
      <c r="HJA9" s="233">
        <v>79138</v>
      </c>
      <c r="HJB9" s="233">
        <f>ORCAMENTO!HJG3</f>
        <v>0</v>
      </c>
      <c r="HJC9" s="516"/>
      <c r="HJD9" s="516"/>
      <c r="HJE9" s="516"/>
      <c r="HJF9" s="233">
        <v>79168</v>
      </c>
      <c r="HJG9" s="233">
        <f>ORCAMENTO!HJL3</f>
        <v>0</v>
      </c>
      <c r="HJH9" s="516"/>
      <c r="HJI9" s="516"/>
      <c r="HJJ9" s="516"/>
      <c r="HJK9" s="233">
        <v>79199</v>
      </c>
      <c r="HJL9" s="233">
        <f>ORCAMENTO!HJQ3</f>
        <v>0</v>
      </c>
      <c r="HJM9" s="516"/>
      <c r="HJN9" s="516"/>
      <c r="HJO9" s="516"/>
      <c r="HJP9" s="233">
        <v>79229</v>
      </c>
      <c r="HJQ9" s="233">
        <f>ORCAMENTO!HJV3</f>
        <v>0</v>
      </c>
      <c r="HJR9" s="516"/>
      <c r="HJS9" s="516"/>
      <c r="HJT9" s="516"/>
      <c r="HJU9" s="233">
        <v>79260</v>
      </c>
      <c r="HJV9" s="233">
        <f>ORCAMENTO!HKA3</f>
        <v>0</v>
      </c>
      <c r="HJW9" s="516"/>
      <c r="HJX9" s="516"/>
      <c r="HJY9" s="516"/>
      <c r="HJZ9" s="233">
        <v>79291</v>
      </c>
      <c r="HKA9" s="233">
        <f>ORCAMENTO!HKF3</f>
        <v>0</v>
      </c>
      <c r="HKB9" s="516"/>
      <c r="HKC9" s="516"/>
      <c r="HKD9" s="516"/>
      <c r="HKE9" s="233">
        <v>79319</v>
      </c>
      <c r="HKF9" s="233">
        <f>ORCAMENTO!HKK3</f>
        <v>0</v>
      </c>
      <c r="HKG9" s="516"/>
      <c r="HKH9" s="516"/>
      <c r="HKI9" s="516"/>
      <c r="HKJ9" s="233">
        <v>79350</v>
      </c>
      <c r="HKK9" s="233">
        <f>ORCAMENTO!HKP3</f>
        <v>0</v>
      </c>
      <c r="HKL9" s="516"/>
      <c r="HKM9" s="516"/>
      <c r="HKN9" s="516"/>
      <c r="HKO9" s="233">
        <v>79380</v>
      </c>
      <c r="HKP9" s="233">
        <f>ORCAMENTO!HKU3</f>
        <v>0</v>
      </c>
      <c r="HKQ9" s="516"/>
      <c r="HKR9" s="516"/>
      <c r="HKS9" s="516"/>
      <c r="HKT9" s="233">
        <v>79411</v>
      </c>
      <c r="HKU9" s="233">
        <f>ORCAMENTO!HKZ3</f>
        <v>0</v>
      </c>
      <c r="HKV9" s="516"/>
      <c r="HKW9" s="516"/>
      <c r="HKX9" s="516"/>
      <c r="HKY9" s="233">
        <v>79441</v>
      </c>
      <c r="HKZ9" s="233">
        <f>ORCAMENTO!HLE3</f>
        <v>0</v>
      </c>
      <c r="HLA9" s="516"/>
      <c r="HLB9" s="516"/>
      <c r="HLC9" s="516"/>
      <c r="HLD9" s="233">
        <v>79472</v>
      </c>
      <c r="HLE9" s="233">
        <f>ORCAMENTO!HLJ3</f>
        <v>0</v>
      </c>
      <c r="HLF9" s="516"/>
      <c r="HLG9" s="516"/>
      <c r="HLH9" s="516"/>
      <c r="HLI9" s="233">
        <v>79503</v>
      </c>
      <c r="HLJ9" s="233">
        <f>ORCAMENTO!HLO3</f>
        <v>0</v>
      </c>
      <c r="HLK9" s="516"/>
      <c r="HLL9" s="516"/>
      <c r="HLM9" s="516"/>
      <c r="HLN9" s="233">
        <v>79533</v>
      </c>
      <c r="HLO9" s="233">
        <f>ORCAMENTO!HLT3</f>
        <v>0</v>
      </c>
      <c r="HLP9" s="516"/>
      <c r="HLQ9" s="516"/>
      <c r="HLR9" s="516"/>
      <c r="HLS9" s="233">
        <v>79564</v>
      </c>
      <c r="HLT9" s="233">
        <f>ORCAMENTO!HLY3</f>
        <v>0</v>
      </c>
      <c r="HLU9" s="516"/>
      <c r="HLV9" s="516"/>
      <c r="HLW9" s="516"/>
      <c r="HLX9" s="233">
        <v>79594</v>
      </c>
      <c r="HLY9" s="233">
        <f>ORCAMENTO!HMD3</f>
        <v>0</v>
      </c>
      <c r="HLZ9" s="516"/>
      <c r="HMA9" s="516"/>
      <c r="HMB9" s="516"/>
      <c r="HMC9" s="233">
        <v>79625</v>
      </c>
      <c r="HMD9" s="233">
        <f>ORCAMENTO!HMI3</f>
        <v>0</v>
      </c>
      <c r="HME9" s="516"/>
      <c r="HMF9" s="516"/>
      <c r="HMG9" s="516"/>
      <c r="HMH9" s="233">
        <v>79656</v>
      </c>
      <c r="HMI9" s="233">
        <f>ORCAMENTO!HMN3</f>
        <v>0</v>
      </c>
      <c r="HMJ9" s="516"/>
      <c r="HMK9" s="516"/>
      <c r="HML9" s="516"/>
      <c r="HMM9" s="233">
        <v>79684</v>
      </c>
      <c r="HMN9" s="233">
        <f>ORCAMENTO!HMS3</f>
        <v>0</v>
      </c>
      <c r="HMO9" s="516"/>
      <c r="HMP9" s="516"/>
      <c r="HMQ9" s="516"/>
      <c r="HMR9" s="233">
        <v>79715</v>
      </c>
      <c r="HMS9" s="233">
        <f>ORCAMENTO!HMX3</f>
        <v>0</v>
      </c>
      <c r="HMT9" s="516"/>
      <c r="HMU9" s="516"/>
      <c r="HMV9" s="516"/>
      <c r="HMW9" s="233">
        <v>79745</v>
      </c>
      <c r="HMX9" s="233">
        <f>ORCAMENTO!HNC3</f>
        <v>0</v>
      </c>
      <c r="HMY9" s="516"/>
      <c r="HMZ9" s="516"/>
      <c r="HNA9" s="516"/>
      <c r="HNB9" s="233">
        <v>79776</v>
      </c>
      <c r="HNC9" s="233">
        <f>ORCAMENTO!HNH3</f>
        <v>0</v>
      </c>
      <c r="HND9" s="516"/>
      <c r="HNE9" s="516"/>
      <c r="HNF9" s="516"/>
      <c r="HNG9" s="233">
        <v>79806</v>
      </c>
      <c r="HNH9" s="233">
        <f>ORCAMENTO!HNM3</f>
        <v>0</v>
      </c>
      <c r="HNI9" s="516"/>
      <c r="HNJ9" s="516"/>
      <c r="HNK9" s="516"/>
      <c r="HNL9" s="233">
        <v>79837</v>
      </c>
      <c r="HNM9" s="233">
        <f>ORCAMENTO!HNR3</f>
        <v>0</v>
      </c>
      <c r="HNN9" s="516"/>
      <c r="HNO9" s="516"/>
      <c r="HNP9" s="516"/>
      <c r="HNQ9" s="233">
        <v>79868</v>
      </c>
      <c r="HNR9" s="233">
        <f>ORCAMENTO!HNW3</f>
        <v>0</v>
      </c>
      <c r="HNS9" s="516"/>
      <c r="HNT9" s="516"/>
      <c r="HNU9" s="516"/>
      <c r="HNV9" s="233">
        <v>79898</v>
      </c>
      <c r="HNW9" s="233">
        <f>ORCAMENTO!HOB3</f>
        <v>0</v>
      </c>
      <c r="HNX9" s="516"/>
      <c r="HNY9" s="516"/>
      <c r="HNZ9" s="516"/>
      <c r="HOA9" s="233">
        <v>79929</v>
      </c>
      <c r="HOB9" s="233">
        <f>ORCAMENTO!HOG3</f>
        <v>0</v>
      </c>
      <c r="HOC9" s="516"/>
      <c r="HOD9" s="516"/>
      <c r="HOE9" s="516"/>
      <c r="HOF9" s="233">
        <v>79959</v>
      </c>
      <c r="HOG9" s="233">
        <f>ORCAMENTO!HOL3</f>
        <v>0</v>
      </c>
      <c r="HOH9" s="516"/>
      <c r="HOI9" s="516"/>
      <c r="HOJ9" s="516"/>
      <c r="HOK9" s="233">
        <v>79990</v>
      </c>
      <c r="HOL9" s="233">
        <f>ORCAMENTO!HOQ3</f>
        <v>0</v>
      </c>
      <c r="HOM9" s="516"/>
      <c r="HON9" s="516"/>
      <c r="HOO9" s="516"/>
      <c r="HOP9" s="233">
        <v>80021</v>
      </c>
      <c r="HOQ9" s="233">
        <f>ORCAMENTO!HOV3</f>
        <v>0</v>
      </c>
      <c r="HOR9" s="516"/>
      <c r="HOS9" s="516"/>
      <c r="HOT9" s="516"/>
      <c r="HOU9" s="233">
        <v>80049</v>
      </c>
      <c r="HOV9" s="233">
        <f>ORCAMENTO!HPA3</f>
        <v>0</v>
      </c>
      <c r="HOW9" s="516"/>
      <c r="HOX9" s="516"/>
      <c r="HOY9" s="516"/>
      <c r="HOZ9" s="233">
        <v>80080</v>
      </c>
      <c r="HPA9" s="233">
        <f>ORCAMENTO!HPF3</f>
        <v>0</v>
      </c>
      <c r="HPB9" s="516"/>
      <c r="HPC9" s="516"/>
      <c r="HPD9" s="516"/>
      <c r="HPE9" s="233">
        <v>80110</v>
      </c>
      <c r="HPF9" s="233">
        <f>ORCAMENTO!HPK3</f>
        <v>0</v>
      </c>
      <c r="HPG9" s="516"/>
      <c r="HPH9" s="516"/>
      <c r="HPI9" s="516"/>
      <c r="HPJ9" s="233">
        <v>80141</v>
      </c>
      <c r="HPK9" s="233">
        <f>ORCAMENTO!HPP3</f>
        <v>0</v>
      </c>
      <c r="HPL9" s="516"/>
      <c r="HPM9" s="516"/>
      <c r="HPN9" s="516"/>
      <c r="HPO9" s="233">
        <v>80171</v>
      </c>
      <c r="HPP9" s="233">
        <f>ORCAMENTO!HPU3</f>
        <v>0</v>
      </c>
      <c r="HPQ9" s="516"/>
      <c r="HPR9" s="516"/>
      <c r="HPS9" s="516"/>
      <c r="HPT9" s="233">
        <v>80202</v>
      </c>
      <c r="HPU9" s="233">
        <f>ORCAMENTO!HPZ3</f>
        <v>0</v>
      </c>
      <c r="HPV9" s="516"/>
      <c r="HPW9" s="516"/>
      <c r="HPX9" s="516"/>
      <c r="HPY9" s="233">
        <v>80233</v>
      </c>
      <c r="HPZ9" s="233">
        <f>ORCAMENTO!HQE3</f>
        <v>0</v>
      </c>
      <c r="HQA9" s="516"/>
      <c r="HQB9" s="516"/>
      <c r="HQC9" s="516"/>
      <c r="HQD9" s="233">
        <v>80263</v>
      </c>
      <c r="HQE9" s="233">
        <f>ORCAMENTO!HQJ3</f>
        <v>0</v>
      </c>
      <c r="HQF9" s="516"/>
      <c r="HQG9" s="516"/>
      <c r="HQH9" s="516"/>
      <c r="HQI9" s="233">
        <v>80294</v>
      </c>
      <c r="HQJ9" s="233">
        <f>ORCAMENTO!HQO3</f>
        <v>0</v>
      </c>
      <c r="HQK9" s="516"/>
      <c r="HQL9" s="516"/>
      <c r="HQM9" s="516"/>
      <c r="HQN9" s="233">
        <v>80324</v>
      </c>
      <c r="HQO9" s="233">
        <f>ORCAMENTO!HQT3</f>
        <v>0</v>
      </c>
      <c r="HQP9" s="516"/>
      <c r="HQQ9" s="516"/>
      <c r="HQR9" s="516"/>
      <c r="HQS9" s="233">
        <v>80355</v>
      </c>
      <c r="HQT9" s="233">
        <f>ORCAMENTO!HQY3</f>
        <v>0</v>
      </c>
      <c r="HQU9" s="516"/>
      <c r="HQV9" s="516"/>
      <c r="HQW9" s="516"/>
      <c r="HQX9" s="233">
        <v>80386</v>
      </c>
      <c r="HQY9" s="233">
        <f>ORCAMENTO!HRD3</f>
        <v>0</v>
      </c>
      <c r="HQZ9" s="516"/>
      <c r="HRA9" s="516"/>
      <c r="HRB9" s="516"/>
      <c r="HRC9" s="233">
        <v>80415</v>
      </c>
      <c r="HRD9" s="233">
        <f>ORCAMENTO!HRI3</f>
        <v>0</v>
      </c>
      <c r="HRE9" s="516"/>
      <c r="HRF9" s="516"/>
      <c r="HRG9" s="516"/>
      <c r="HRH9" s="233">
        <v>80446</v>
      </c>
      <c r="HRI9" s="233">
        <f>ORCAMENTO!HRN3</f>
        <v>0</v>
      </c>
      <c r="HRJ9" s="516"/>
      <c r="HRK9" s="516"/>
      <c r="HRL9" s="516"/>
      <c r="HRM9" s="233">
        <v>80476</v>
      </c>
      <c r="HRN9" s="233">
        <f>ORCAMENTO!HRS3</f>
        <v>0</v>
      </c>
      <c r="HRO9" s="516"/>
      <c r="HRP9" s="516"/>
      <c r="HRQ9" s="516"/>
      <c r="HRR9" s="233">
        <v>80507</v>
      </c>
      <c r="HRS9" s="233">
        <f>ORCAMENTO!HRX3</f>
        <v>0</v>
      </c>
      <c r="HRT9" s="516"/>
      <c r="HRU9" s="516"/>
      <c r="HRV9" s="516"/>
      <c r="HRW9" s="233">
        <v>80537</v>
      </c>
      <c r="HRX9" s="233">
        <f>ORCAMENTO!HSC3</f>
        <v>0</v>
      </c>
      <c r="HRY9" s="516"/>
      <c r="HRZ9" s="516"/>
      <c r="HSA9" s="516"/>
      <c r="HSB9" s="233">
        <v>80568</v>
      </c>
      <c r="HSC9" s="233">
        <f>ORCAMENTO!HSH3</f>
        <v>0</v>
      </c>
      <c r="HSD9" s="516"/>
      <c r="HSE9" s="516"/>
      <c r="HSF9" s="516"/>
      <c r="HSG9" s="233">
        <v>80599</v>
      </c>
      <c r="HSH9" s="233">
        <f>ORCAMENTO!HSM3</f>
        <v>0</v>
      </c>
      <c r="HSI9" s="516"/>
      <c r="HSJ9" s="516"/>
      <c r="HSK9" s="516"/>
      <c r="HSL9" s="233">
        <v>80629</v>
      </c>
      <c r="HSM9" s="233">
        <f>ORCAMENTO!HSR3</f>
        <v>0</v>
      </c>
      <c r="HSN9" s="516"/>
      <c r="HSO9" s="516"/>
      <c r="HSP9" s="516"/>
      <c r="HSQ9" s="233">
        <v>80660</v>
      </c>
      <c r="HSR9" s="233">
        <f>ORCAMENTO!HSW3</f>
        <v>0</v>
      </c>
      <c r="HSS9" s="516"/>
      <c r="HST9" s="516"/>
      <c r="HSU9" s="516"/>
      <c r="HSV9" s="233">
        <v>80690</v>
      </c>
      <c r="HSW9" s="233">
        <f>ORCAMENTO!HTB3</f>
        <v>0</v>
      </c>
      <c r="HSX9" s="516"/>
      <c r="HSY9" s="516"/>
      <c r="HSZ9" s="516"/>
      <c r="HTA9" s="233">
        <v>80721</v>
      </c>
      <c r="HTB9" s="233">
        <f>ORCAMENTO!HTG3</f>
        <v>0</v>
      </c>
      <c r="HTC9" s="516"/>
      <c r="HTD9" s="516"/>
      <c r="HTE9" s="516"/>
      <c r="HTF9" s="233">
        <v>80752</v>
      </c>
      <c r="HTG9" s="233">
        <f>ORCAMENTO!HTL3</f>
        <v>0</v>
      </c>
      <c r="HTH9" s="516"/>
      <c r="HTI9" s="516"/>
      <c r="HTJ9" s="516"/>
      <c r="HTK9" s="233">
        <v>80780</v>
      </c>
      <c r="HTL9" s="233">
        <f>ORCAMENTO!HTQ3</f>
        <v>0</v>
      </c>
      <c r="HTM9" s="516"/>
      <c r="HTN9" s="516"/>
      <c r="HTO9" s="516"/>
      <c r="HTP9" s="233">
        <v>80811</v>
      </c>
      <c r="HTQ9" s="233">
        <f>ORCAMENTO!HTV3</f>
        <v>0</v>
      </c>
      <c r="HTR9" s="516"/>
      <c r="HTS9" s="516"/>
      <c r="HTT9" s="516"/>
      <c r="HTU9" s="233">
        <v>80841</v>
      </c>
      <c r="HTV9" s="233">
        <f>ORCAMENTO!HUA3</f>
        <v>0</v>
      </c>
      <c r="HTW9" s="516"/>
      <c r="HTX9" s="516"/>
      <c r="HTY9" s="516"/>
      <c r="HTZ9" s="233">
        <v>80872</v>
      </c>
      <c r="HUA9" s="233">
        <f>ORCAMENTO!HUF3</f>
        <v>0</v>
      </c>
      <c r="HUB9" s="516"/>
      <c r="HUC9" s="516"/>
      <c r="HUD9" s="516"/>
      <c r="HUE9" s="233">
        <v>80902</v>
      </c>
      <c r="HUF9" s="233">
        <f>ORCAMENTO!HUK3</f>
        <v>0</v>
      </c>
      <c r="HUG9" s="516"/>
      <c r="HUH9" s="516"/>
      <c r="HUI9" s="516"/>
      <c r="HUJ9" s="233">
        <v>80933</v>
      </c>
      <c r="HUK9" s="233">
        <f>ORCAMENTO!HUP3</f>
        <v>0</v>
      </c>
      <c r="HUL9" s="516"/>
      <c r="HUM9" s="516"/>
      <c r="HUN9" s="516"/>
      <c r="HUO9" s="233">
        <v>80964</v>
      </c>
      <c r="HUP9" s="233">
        <f>ORCAMENTO!HUU3</f>
        <v>0</v>
      </c>
      <c r="HUQ9" s="516"/>
      <c r="HUR9" s="516"/>
      <c r="HUS9" s="516"/>
      <c r="HUT9" s="233">
        <v>80994</v>
      </c>
      <c r="HUU9" s="233">
        <f>ORCAMENTO!HUZ3</f>
        <v>0</v>
      </c>
      <c r="HUV9" s="516"/>
      <c r="HUW9" s="516"/>
      <c r="HUX9" s="516"/>
      <c r="HUY9" s="233">
        <v>81025</v>
      </c>
      <c r="HUZ9" s="233">
        <f>ORCAMENTO!HVE3</f>
        <v>0</v>
      </c>
      <c r="HVA9" s="516"/>
      <c r="HVB9" s="516"/>
      <c r="HVC9" s="516"/>
      <c r="HVD9" s="233">
        <v>81055</v>
      </c>
      <c r="HVE9" s="233">
        <f>ORCAMENTO!HVJ3</f>
        <v>0</v>
      </c>
      <c r="HVF9" s="516"/>
      <c r="HVG9" s="516"/>
      <c r="HVH9" s="516"/>
      <c r="HVI9" s="233">
        <v>81086</v>
      </c>
      <c r="HVJ9" s="233">
        <f>ORCAMENTO!HVO3</f>
        <v>0</v>
      </c>
      <c r="HVK9" s="516"/>
      <c r="HVL9" s="516"/>
      <c r="HVM9" s="516"/>
      <c r="HVN9" s="233">
        <v>81117</v>
      </c>
      <c r="HVO9" s="233">
        <f>ORCAMENTO!HVT3</f>
        <v>0</v>
      </c>
      <c r="HVP9" s="516"/>
      <c r="HVQ9" s="516"/>
      <c r="HVR9" s="516"/>
      <c r="HVS9" s="233">
        <v>81145</v>
      </c>
      <c r="HVT9" s="233">
        <f>ORCAMENTO!HVY3</f>
        <v>0</v>
      </c>
      <c r="HVU9" s="516"/>
      <c r="HVV9" s="516"/>
      <c r="HVW9" s="516"/>
      <c r="HVX9" s="233">
        <v>81176</v>
      </c>
      <c r="HVY9" s="233">
        <f>ORCAMENTO!HWD3</f>
        <v>0</v>
      </c>
      <c r="HVZ9" s="516"/>
      <c r="HWA9" s="516"/>
      <c r="HWB9" s="516"/>
      <c r="HWC9" s="233">
        <v>81206</v>
      </c>
      <c r="HWD9" s="233">
        <f>ORCAMENTO!HWI3</f>
        <v>0</v>
      </c>
      <c r="HWE9" s="516"/>
      <c r="HWF9" s="516"/>
      <c r="HWG9" s="516"/>
      <c r="HWH9" s="233">
        <v>81237</v>
      </c>
      <c r="HWI9" s="233">
        <f>ORCAMENTO!HWN3</f>
        <v>0</v>
      </c>
      <c r="HWJ9" s="516"/>
      <c r="HWK9" s="516"/>
      <c r="HWL9" s="516"/>
      <c r="HWM9" s="233">
        <v>81267</v>
      </c>
      <c r="HWN9" s="233">
        <f>ORCAMENTO!HWS3</f>
        <v>0</v>
      </c>
      <c r="HWO9" s="516"/>
      <c r="HWP9" s="516"/>
      <c r="HWQ9" s="516"/>
      <c r="HWR9" s="233">
        <v>81298</v>
      </c>
      <c r="HWS9" s="233">
        <f>ORCAMENTO!HWX3</f>
        <v>0</v>
      </c>
      <c r="HWT9" s="516"/>
      <c r="HWU9" s="516"/>
      <c r="HWV9" s="516"/>
      <c r="HWW9" s="233">
        <v>81329</v>
      </c>
      <c r="HWX9" s="233">
        <f>ORCAMENTO!HXC3</f>
        <v>0</v>
      </c>
      <c r="HWY9" s="516"/>
      <c r="HWZ9" s="516"/>
      <c r="HXA9" s="516"/>
      <c r="HXB9" s="233">
        <v>81359</v>
      </c>
      <c r="HXC9" s="233">
        <f>ORCAMENTO!HXH3</f>
        <v>0</v>
      </c>
      <c r="HXD9" s="516"/>
      <c r="HXE9" s="516"/>
      <c r="HXF9" s="516"/>
      <c r="HXG9" s="233">
        <v>81390</v>
      </c>
      <c r="HXH9" s="233">
        <f>ORCAMENTO!HXM3</f>
        <v>0</v>
      </c>
      <c r="HXI9" s="516"/>
      <c r="HXJ9" s="516"/>
      <c r="HXK9" s="516"/>
      <c r="HXL9" s="233">
        <v>81420</v>
      </c>
      <c r="HXM9" s="233">
        <f>ORCAMENTO!HXR3</f>
        <v>0</v>
      </c>
      <c r="HXN9" s="516"/>
      <c r="HXO9" s="516"/>
      <c r="HXP9" s="516"/>
      <c r="HXQ9" s="233">
        <v>81451</v>
      </c>
      <c r="HXR9" s="233">
        <f>ORCAMENTO!HXW3</f>
        <v>0</v>
      </c>
      <c r="HXS9" s="516"/>
      <c r="HXT9" s="516"/>
      <c r="HXU9" s="516"/>
      <c r="HXV9" s="233">
        <v>81482</v>
      </c>
      <c r="HXW9" s="233">
        <f>ORCAMENTO!HYB3</f>
        <v>0</v>
      </c>
      <c r="HXX9" s="516"/>
      <c r="HXY9" s="516"/>
      <c r="HXZ9" s="516"/>
      <c r="HYA9" s="233">
        <v>81510</v>
      </c>
      <c r="HYB9" s="233">
        <f>ORCAMENTO!HYG3</f>
        <v>0</v>
      </c>
      <c r="HYC9" s="516"/>
      <c r="HYD9" s="516"/>
      <c r="HYE9" s="516"/>
      <c r="HYF9" s="233">
        <v>81541</v>
      </c>
      <c r="HYG9" s="233">
        <f>ORCAMENTO!HYL3</f>
        <v>0</v>
      </c>
      <c r="HYH9" s="516"/>
      <c r="HYI9" s="516"/>
      <c r="HYJ9" s="516"/>
      <c r="HYK9" s="233">
        <v>81571</v>
      </c>
      <c r="HYL9" s="233">
        <f>ORCAMENTO!HYQ3</f>
        <v>0</v>
      </c>
      <c r="HYM9" s="516"/>
      <c r="HYN9" s="516"/>
      <c r="HYO9" s="516"/>
      <c r="HYP9" s="233">
        <v>81602</v>
      </c>
      <c r="HYQ9" s="233">
        <f>ORCAMENTO!HYV3</f>
        <v>0</v>
      </c>
      <c r="HYR9" s="516"/>
      <c r="HYS9" s="516"/>
      <c r="HYT9" s="516"/>
      <c r="HYU9" s="233">
        <v>81632</v>
      </c>
      <c r="HYV9" s="233">
        <f>ORCAMENTO!HZA3</f>
        <v>0</v>
      </c>
      <c r="HYW9" s="516"/>
      <c r="HYX9" s="516"/>
      <c r="HYY9" s="516"/>
      <c r="HYZ9" s="233">
        <v>81663</v>
      </c>
      <c r="HZA9" s="233">
        <f>ORCAMENTO!HZF3</f>
        <v>0</v>
      </c>
      <c r="HZB9" s="516"/>
      <c r="HZC9" s="516"/>
      <c r="HZD9" s="516"/>
      <c r="HZE9" s="233">
        <v>81694</v>
      </c>
      <c r="HZF9" s="233">
        <f>ORCAMENTO!HZK3</f>
        <v>0</v>
      </c>
      <c r="HZG9" s="516"/>
      <c r="HZH9" s="516"/>
      <c r="HZI9" s="516"/>
      <c r="HZJ9" s="233">
        <v>81724</v>
      </c>
      <c r="HZK9" s="233">
        <f>ORCAMENTO!HZP3</f>
        <v>0</v>
      </c>
      <c r="HZL9" s="516"/>
      <c r="HZM9" s="516"/>
      <c r="HZN9" s="516"/>
      <c r="HZO9" s="233">
        <v>81755</v>
      </c>
      <c r="HZP9" s="233">
        <f>ORCAMENTO!HZU3</f>
        <v>0</v>
      </c>
      <c r="HZQ9" s="516"/>
      <c r="HZR9" s="516"/>
      <c r="HZS9" s="516"/>
      <c r="HZT9" s="233">
        <v>81785</v>
      </c>
      <c r="HZU9" s="233">
        <f>ORCAMENTO!HZZ3</f>
        <v>0</v>
      </c>
      <c r="HZV9" s="516"/>
      <c r="HZW9" s="516"/>
      <c r="HZX9" s="516"/>
      <c r="HZY9" s="233">
        <v>81816</v>
      </c>
      <c r="HZZ9" s="233">
        <f>ORCAMENTO!IAE3</f>
        <v>0</v>
      </c>
      <c r="IAA9" s="516"/>
      <c r="IAB9" s="516"/>
      <c r="IAC9" s="516"/>
      <c r="IAD9" s="233">
        <v>81847</v>
      </c>
      <c r="IAE9" s="233">
        <f>ORCAMENTO!IAJ3</f>
        <v>0</v>
      </c>
      <c r="IAF9" s="516"/>
      <c r="IAG9" s="516"/>
      <c r="IAH9" s="516"/>
      <c r="IAI9" s="233">
        <v>81876</v>
      </c>
      <c r="IAJ9" s="233">
        <f>ORCAMENTO!IAO3</f>
        <v>0</v>
      </c>
      <c r="IAK9" s="516"/>
      <c r="IAL9" s="516"/>
      <c r="IAM9" s="516"/>
      <c r="IAN9" s="233">
        <v>81907</v>
      </c>
      <c r="IAO9" s="233">
        <f>ORCAMENTO!IAT3</f>
        <v>0</v>
      </c>
      <c r="IAP9" s="516"/>
      <c r="IAQ9" s="516"/>
      <c r="IAR9" s="516"/>
      <c r="IAS9" s="233">
        <v>81937</v>
      </c>
      <c r="IAT9" s="233">
        <f>ORCAMENTO!IAY3</f>
        <v>0</v>
      </c>
      <c r="IAU9" s="516"/>
      <c r="IAV9" s="516"/>
      <c r="IAW9" s="516"/>
      <c r="IAX9" s="233">
        <v>81968</v>
      </c>
      <c r="IAY9" s="233">
        <f>ORCAMENTO!IBD3</f>
        <v>0</v>
      </c>
      <c r="IAZ9" s="516"/>
      <c r="IBA9" s="516"/>
      <c r="IBB9" s="516"/>
      <c r="IBC9" s="233">
        <v>81998</v>
      </c>
      <c r="IBD9" s="233">
        <f>ORCAMENTO!IBI3</f>
        <v>0</v>
      </c>
      <c r="IBE9" s="516"/>
      <c r="IBF9" s="516"/>
      <c r="IBG9" s="516"/>
      <c r="IBH9" s="233">
        <v>82029</v>
      </c>
      <c r="IBI9" s="233">
        <f>ORCAMENTO!IBN3</f>
        <v>0</v>
      </c>
      <c r="IBJ9" s="516"/>
      <c r="IBK9" s="516"/>
      <c r="IBL9" s="516"/>
      <c r="IBM9" s="233">
        <v>82060</v>
      </c>
      <c r="IBN9" s="233">
        <f>ORCAMENTO!IBS3</f>
        <v>0</v>
      </c>
      <c r="IBO9" s="516"/>
      <c r="IBP9" s="516"/>
      <c r="IBQ9" s="516"/>
      <c r="IBR9" s="233">
        <v>82090</v>
      </c>
      <c r="IBS9" s="233">
        <f>ORCAMENTO!IBX3</f>
        <v>0</v>
      </c>
      <c r="IBT9" s="516"/>
      <c r="IBU9" s="516"/>
      <c r="IBV9" s="516"/>
      <c r="IBW9" s="233">
        <v>82121</v>
      </c>
      <c r="IBX9" s="233">
        <f>ORCAMENTO!ICC3</f>
        <v>0</v>
      </c>
      <c r="IBY9" s="516"/>
      <c r="IBZ9" s="516"/>
      <c r="ICA9" s="516"/>
      <c r="ICB9" s="233">
        <v>82151</v>
      </c>
      <c r="ICC9" s="233">
        <f>ORCAMENTO!ICH3</f>
        <v>0</v>
      </c>
      <c r="ICD9" s="516"/>
      <c r="ICE9" s="516"/>
      <c r="ICF9" s="516"/>
      <c r="ICG9" s="233">
        <v>82182</v>
      </c>
      <c r="ICH9" s="233">
        <f>ORCAMENTO!ICM3</f>
        <v>0</v>
      </c>
      <c r="ICI9" s="516"/>
      <c r="ICJ9" s="516"/>
      <c r="ICK9" s="516"/>
      <c r="ICL9" s="233">
        <v>82213</v>
      </c>
      <c r="ICM9" s="233">
        <f>ORCAMENTO!ICR3</f>
        <v>0</v>
      </c>
      <c r="ICN9" s="516"/>
      <c r="ICO9" s="516"/>
      <c r="ICP9" s="516"/>
      <c r="ICQ9" s="233">
        <v>82241</v>
      </c>
      <c r="ICR9" s="233">
        <f>ORCAMENTO!ICW3</f>
        <v>0</v>
      </c>
      <c r="ICS9" s="516"/>
      <c r="ICT9" s="516"/>
      <c r="ICU9" s="516"/>
      <c r="ICV9" s="233">
        <v>82272</v>
      </c>
      <c r="ICW9" s="233">
        <f>ORCAMENTO!IDB3</f>
        <v>0</v>
      </c>
      <c r="ICX9" s="516"/>
      <c r="ICY9" s="516"/>
      <c r="ICZ9" s="516"/>
      <c r="IDA9" s="233">
        <v>82302</v>
      </c>
      <c r="IDB9" s="233">
        <f>ORCAMENTO!IDG3</f>
        <v>0</v>
      </c>
      <c r="IDC9" s="516"/>
      <c r="IDD9" s="516"/>
      <c r="IDE9" s="516"/>
      <c r="IDF9" s="233">
        <v>82333</v>
      </c>
      <c r="IDG9" s="233">
        <f>ORCAMENTO!IDL3</f>
        <v>0</v>
      </c>
      <c r="IDH9" s="516"/>
      <c r="IDI9" s="516"/>
      <c r="IDJ9" s="516"/>
      <c r="IDK9" s="233">
        <v>82363</v>
      </c>
      <c r="IDL9" s="233">
        <f>ORCAMENTO!IDQ3</f>
        <v>0</v>
      </c>
      <c r="IDM9" s="516"/>
      <c r="IDN9" s="516"/>
      <c r="IDO9" s="516"/>
      <c r="IDP9" s="233">
        <v>82394</v>
      </c>
      <c r="IDQ9" s="233">
        <f>ORCAMENTO!IDV3</f>
        <v>0</v>
      </c>
      <c r="IDR9" s="516"/>
      <c r="IDS9" s="516"/>
      <c r="IDT9" s="516"/>
      <c r="IDU9" s="233">
        <v>82425</v>
      </c>
      <c r="IDV9" s="233">
        <f>ORCAMENTO!IEA3</f>
        <v>0</v>
      </c>
      <c r="IDW9" s="516"/>
      <c r="IDX9" s="516"/>
      <c r="IDY9" s="516"/>
      <c r="IDZ9" s="233">
        <v>82455</v>
      </c>
      <c r="IEA9" s="233">
        <f>ORCAMENTO!IEF3</f>
        <v>0</v>
      </c>
      <c r="IEB9" s="516"/>
      <c r="IEC9" s="516"/>
      <c r="IED9" s="516"/>
      <c r="IEE9" s="233">
        <v>82486</v>
      </c>
      <c r="IEF9" s="233">
        <f>ORCAMENTO!IEK3</f>
        <v>0</v>
      </c>
      <c r="IEG9" s="516"/>
      <c r="IEH9" s="516"/>
      <c r="IEI9" s="516"/>
      <c r="IEJ9" s="233">
        <v>82516</v>
      </c>
      <c r="IEK9" s="233">
        <f>ORCAMENTO!IEP3</f>
        <v>0</v>
      </c>
      <c r="IEL9" s="516"/>
      <c r="IEM9" s="516"/>
      <c r="IEN9" s="516"/>
      <c r="IEO9" s="233">
        <v>82547</v>
      </c>
      <c r="IEP9" s="233">
        <f>ORCAMENTO!IEU3</f>
        <v>0</v>
      </c>
      <c r="IEQ9" s="516"/>
      <c r="IER9" s="516"/>
      <c r="IES9" s="516"/>
      <c r="IET9" s="233">
        <v>82578</v>
      </c>
      <c r="IEU9" s="233">
        <f>ORCAMENTO!IEZ3</f>
        <v>0</v>
      </c>
      <c r="IEV9" s="516"/>
      <c r="IEW9" s="516"/>
      <c r="IEX9" s="516"/>
      <c r="IEY9" s="233">
        <v>82606</v>
      </c>
      <c r="IEZ9" s="233">
        <f>ORCAMENTO!IFE3</f>
        <v>0</v>
      </c>
      <c r="IFA9" s="516"/>
      <c r="IFB9" s="516"/>
      <c r="IFC9" s="516"/>
      <c r="IFD9" s="233">
        <v>82637</v>
      </c>
      <c r="IFE9" s="233">
        <f>ORCAMENTO!IFJ3</f>
        <v>0</v>
      </c>
      <c r="IFF9" s="516"/>
      <c r="IFG9" s="516"/>
      <c r="IFH9" s="516"/>
      <c r="IFI9" s="233">
        <v>82667</v>
      </c>
      <c r="IFJ9" s="233">
        <f>ORCAMENTO!IFO3</f>
        <v>0</v>
      </c>
      <c r="IFK9" s="516"/>
      <c r="IFL9" s="516"/>
      <c r="IFM9" s="516"/>
      <c r="IFN9" s="233">
        <v>82698</v>
      </c>
      <c r="IFO9" s="233">
        <f>ORCAMENTO!IFT3</f>
        <v>0</v>
      </c>
      <c r="IFP9" s="516"/>
      <c r="IFQ9" s="516"/>
      <c r="IFR9" s="516"/>
      <c r="IFS9" s="233">
        <v>82728</v>
      </c>
      <c r="IFT9" s="233">
        <f>ORCAMENTO!IFY3</f>
        <v>0</v>
      </c>
      <c r="IFU9" s="516"/>
      <c r="IFV9" s="516"/>
      <c r="IFW9" s="516"/>
      <c r="IFX9" s="233">
        <v>82759</v>
      </c>
      <c r="IFY9" s="233">
        <f>ORCAMENTO!IGD3</f>
        <v>0</v>
      </c>
      <c r="IFZ9" s="516"/>
      <c r="IGA9" s="516"/>
      <c r="IGB9" s="516"/>
      <c r="IGC9" s="233">
        <v>82790</v>
      </c>
      <c r="IGD9" s="233">
        <f>ORCAMENTO!IGI3</f>
        <v>0</v>
      </c>
      <c r="IGE9" s="516"/>
      <c r="IGF9" s="516"/>
      <c r="IGG9" s="516"/>
      <c r="IGH9" s="233">
        <v>82820</v>
      </c>
      <c r="IGI9" s="233">
        <f>ORCAMENTO!IGN3</f>
        <v>0</v>
      </c>
      <c r="IGJ9" s="516"/>
      <c r="IGK9" s="516"/>
      <c r="IGL9" s="516"/>
      <c r="IGM9" s="233">
        <v>82851</v>
      </c>
      <c r="IGN9" s="233">
        <f>ORCAMENTO!IGS3</f>
        <v>0</v>
      </c>
      <c r="IGO9" s="516"/>
      <c r="IGP9" s="516"/>
      <c r="IGQ9" s="516"/>
      <c r="IGR9" s="233">
        <v>82881</v>
      </c>
      <c r="IGS9" s="233">
        <f>ORCAMENTO!IGX3</f>
        <v>0</v>
      </c>
      <c r="IGT9" s="516"/>
      <c r="IGU9" s="516"/>
      <c r="IGV9" s="516"/>
      <c r="IGW9" s="233">
        <v>82912</v>
      </c>
      <c r="IGX9" s="233">
        <f>ORCAMENTO!IHC3</f>
        <v>0</v>
      </c>
      <c r="IGY9" s="516"/>
      <c r="IGZ9" s="516"/>
      <c r="IHA9" s="516"/>
      <c r="IHB9" s="233">
        <v>82943</v>
      </c>
      <c r="IHC9" s="233">
        <f>ORCAMENTO!IHH3</f>
        <v>0</v>
      </c>
      <c r="IHD9" s="516"/>
      <c r="IHE9" s="516"/>
      <c r="IHF9" s="516"/>
      <c r="IHG9" s="233">
        <v>82971</v>
      </c>
      <c r="IHH9" s="233">
        <f>ORCAMENTO!IHM3</f>
        <v>0</v>
      </c>
      <c r="IHI9" s="516"/>
      <c r="IHJ9" s="516"/>
      <c r="IHK9" s="516"/>
      <c r="IHL9" s="233">
        <v>83002</v>
      </c>
      <c r="IHM9" s="233">
        <f>ORCAMENTO!IHR3</f>
        <v>0</v>
      </c>
      <c r="IHN9" s="516"/>
      <c r="IHO9" s="516"/>
      <c r="IHP9" s="516"/>
      <c r="IHQ9" s="233">
        <v>83032</v>
      </c>
      <c r="IHR9" s="233">
        <f>ORCAMENTO!IHW3</f>
        <v>0</v>
      </c>
      <c r="IHS9" s="516"/>
      <c r="IHT9" s="516"/>
      <c r="IHU9" s="516"/>
      <c r="IHV9" s="233">
        <v>83063</v>
      </c>
      <c r="IHW9" s="233">
        <f>ORCAMENTO!IIB3</f>
        <v>0</v>
      </c>
      <c r="IHX9" s="516"/>
      <c r="IHY9" s="516"/>
      <c r="IHZ9" s="516"/>
      <c r="IIA9" s="233">
        <v>83093</v>
      </c>
      <c r="IIB9" s="233">
        <f>ORCAMENTO!IIG3</f>
        <v>0</v>
      </c>
      <c r="IIC9" s="516"/>
      <c r="IID9" s="516"/>
      <c r="IIE9" s="516"/>
      <c r="IIF9" s="233">
        <v>83124</v>
      </c>
      <c r="IIG9" s="233">
        <f>ORCAMENTO!IIL3</f>
        <v>0</v>
      </c>
      <c r="IIH9" s="516"/>
      <c r="III9" s="516"/>
      <c r="IIJ9" s="516"/>
      <c r="IIK9" s="233">
        <v>83155</v>
      </c>
      <c r="IIL9" s="233">
        <f>ORCAMENTO!IIQ3</f>
        <v>0</v>
      </c>
      <c r="IIM9" s="516"/>
      <c r="IIN9" s="516"/>
      <c r="IIO9" s="516"/>
      <c r="IIP9" s="233">
        <v>83185</v>
      </c>
      <c r="IIQ9" s="233">
        <f>ORCAMENTO!IIV3</f>
        <v>0</v>
      </c>
      <c r="IIR9" s="516"/>
      <c r="IIS9" s="516"/>
      <c r="IIT9" s="516"/>
      <c r="IIU9" s="233">
        <v>83216</v>
      </c>
      <c r="IIV9" s="233">
        <f>ORCAMENTO!IJA3</f>
        <v>0</v>
      </c>
      <c r="IIW9" s="516"/>
      <c r="IIX9" s="516"/>
      <c r="IIY9" s="516"/>
      <c r="IIZ9" s="233">
        <v>83246</v>
      </c>
      <c r="IJA9" s="233">
        <f>ORCAMENTO!IJF3</f>
        <v>0</v>
      </c>
      <c r="IJB9" s="516"/>
      <c r="IJC9" s="516"/>
      <c r="IJD9" s="516"/>
      <c r="IJE9" s="233">
        <v>83277</v>
      </c>
      <c r="IJF9" s="233">
        <f>ORCAMENTO!IJK3</f>
        <v>0</v>
      </c>
      <c r="IJG9" s="516"/>
      <c r="IJH9" s="516"/>
      <c r="IJI9" s="516"/>
      <c r="IJJ9" s="233">
        <v>83308</v>
      </c>
      <c r="IJK9" s="233">
        <f>ORCAMENTO!IJP3</f>
        <v>0</v>
      </c>
      <c r="IJL9" s="516"/>
      <c r="IJM9" s="516"/>
      <c r="IJN9" s="516"/>
      <c r="IJO9" s="233">
        <v>83337</v>
      </c>
      <c r="IJP9" s="233">
        <f>ORCAMENTO!IJU3</f>
        <v>0</v>
      </c>
      <c r="IJQ9" s="516"/>
      <c r="IJR9" s="516"/>
      <c r="IJS9" s="516"/>
      <c r="IJT9" s="233">
        <v>83368</v>
      </c>
      <c r="IJU9" s="233">
        <f>ORCAMENTO!IJZ3</f>
        <v>0</v>
      </c>
      <c r="IJV9" s="516"/>
      <c r="IJW9" s="516"/>
      <c r="IJX9" s="516"/>
      <c r="IJY9" s="233">
        <v>83398</v>
      </c>
      <c r="IJZ9" s="233">
        <f>ORCAMENTO!IKE3</f>
        <v>0</v>
      </c>
      <c r="IKA9" s="516"/>
      <c r="IKB9" s="516"/>
      <c r="IKC9" s="516"/>
      <c r="IKD9" s="233">
        <v>83429</v>
      </c>
      <c r="IKE9" s="233">
        <f>ORCAMENTO!IKJ3</f>
        <v>0</v>
      </c>
      <c r="IKF9" s="516"/>
      <c r="IKG9" s="516"/>
      <c r="IKH9" s="516"/>
      <c r="IKI9" s="233">
        <v>83459</v>
      </c>
      <c r="IKJ9" s="233">
        <f>ORCAMENTO!IKO3</f>
        <v>0</v>
      </c>
      <c r="IKK9" s="516"/>
      <c r="IKL9" s="516"/>
      <c r="IKM9" s="516"/>
      <c r="IKN9" s="233">
        <v>83490</v>
      </c>
      <c r="IKO9" s="233">
        <f>ORCAMENTO!IKT3</f>
        <v>0</v>
      </c>
      <c r="IKP9" s="516"/>
      <c r="IKQ9" s="516"/>
      <c r="IKR9" s="516"/>
      <c r="IKS9" s="233">
        <v>83521</v>
      </c>
      <c r="IKT9" s="233">
        <f>ORCAMENTO!IKY3</f>
        <v>0</v>
      </c>
      <c r="IKU9" s="516"/>
      <c r="IKV9" s="516"/>
      <c r="IKW9" s="516"/>
      <c r="IKX9" s="233">
        <v>83551</v>
      </c>
      <c r="IKY9" s="233">
        <f>ORCAMENTO!ILD3</f>
        <v>0</v>
      </c>
      <c r="IKZ9" s="516"/>
      <c r="ILA9" s="516"/>
      <c r="ILB9" s="516"/>
      <c r="ILC9" s="233">
        <v>83582</v>
      </c>
      <c r="ILD9" s="233">
        <f>ORCAMENTO!ILI3</f>
        <v>0</v>
      </c>
      <c r="ILE9" s="516"/>
      <c r="ILF9" s="516"/>
      <c r="ILG9" s="516"/>
      <c r="ILH9" s="233">
        <v>83612</v>
      </c>
      <c r="ILI9" s="233">
        <f>ORCAMENTO!ILN3</f>
        <v>0</v>
      </c>
      <c r="ILJ9" s="516"/>
      <c r="ILK9" s="516"/>
      <c r="ILL9" s="516"/>
      <c r="ILM9" s="233">
        <v>83643</v>
      </c>
      <c r="ILN9" s="233">
        <f>ORCAMENTO!ILS3</f>
        <v>0</v>
      </c>
      <c r="ILO9" s="516"/>
      <c r="ILP9" s="516"/>
      <c r="ILQ9" s="516"/>
      <c r="ILR9" s="233">
        <v>83674</v>
      </c>
      <c r="ILS9" s="233">
        <f>ORCAMENTO!ILX3</f>
        <v>0</v>
      </c>
      <c r="ILT9" s="516"/>
      <c r="ILU9" s="516"/>
      <c r="ILV9" s="516"/>
      <c r="ILW9" s="233">
        <v>83702</v>
      </c>
      <c r="ILX9" s="233">
        <f>ORCAMENTO!IMC3</f>
        <v>0</v>
      </c>
      <c r="ILY9" s="516"/>
      <c r="ILZ9" s="516"/>
      <c r="IMA9" s="516"/>
      <c r="IMB9" s="233">
        <v>83733</v>
      </c>
      <c r="IMC9" s="233">
        <f>ORCAMENTO!IMH3</f>
        <v>0</v>
      </c>
      <c r="IMD9" s="516"/>
      <c r="IME9" s="516"/>
      <c r="IMF9" s="516"/>
      <c r="IMG9" s="233">
        <v>83763</v>
      </c>
      <c r="IMH9" s="233">
        <f>ORCAMENTO!IMM3</f>
        <v>0</v>
      </c>
      <c r="IMI9" s="516"/>
      <c r="IMJ9" s="516"/>
      <c r="IMK9" s="516"/>
      <c r="IML9" s="233">
        <v>83794</v>
      </c>
      <c r="IMM9" s="233">
        <f>ORCAMENTO!IMR3</f>
        <v>0</v>
      </c>
      <c r="IMN9" s="516"/>
      <c r="IMO9" s="516"/>
      <c r="IMP9" s="516"/>
      <c r="IMQ9" s="233">
        <v>83824</v>
      </c>
      <c r="IMR9" s="233">
        <f>ORCAMENTO!IMW3</f>
        <v>0</v>
      </c>
      <c r="IMS9" s="516"/>
      <c r="IMT9" s="516"/>
      <c r="IMU9" s="516"/>
      <c r="IMV9" s="233">
        <v>83855</v>
      </c>
      <c r="IMW9" s="233">
        <f>ORCAMENTO!INB3</f>
        <v>0</v>
      </c>
      <c r="IMX9" s="516"/>
      <c r="IMY9" s="516"/>
      <c r="IMZ9" s="516"/>
      <c r="INA9" s="233">
        <v>83886</v>
      </c>
      <c r="INB9" s="233">
        <f>ORCAMENTO!ING3</f>
        <v>0</v>
      </c>
      <c r="INC9" s="516"/>
      <c r="IND9" s="516"/>
      <c r="INE9" s="516"/>
      <c r="INF9" s="233">
        <v>83916</v>
      </c>
      <c r="ING9" s="233">
        <f>ORCAMENTO!INL3</f>
        <v>0</v>
      </c>
      <c r="INH9" s="516"/>
      <c r="INI9" s="516"/>
      <c r="INJ9" s="516"/>
      <c r="INK9" s="233">
        <v>83947</v>
      </c>
      <c r="INL9" s="233">
        <f>ORCAMENTO!INQ3</f>
        <v>0</v>
      </c>
      <c r="INM9" s="516"/>
      <c r="INN9" s="516"/>
      <c r="INO9" s="516"/>
      <c r="INP9" s="233">
        <v>83977</v>
      </c>
      <c r="INQ9" s="233">
        <f>ORCAMENTO!INV3</f>
        <v>0</v>
      </c>
      <c r="INR9" s="516"/>
      <c r="INS9" s="516"/>
      <c r="INT9" s="516"/>
      <c r="INU9" s="233">
        <v>84008</v>
      </c>
      <c r="INV9" s="233">
        <f>ORCAMENTO!IOA3</f>
        <v>0</v>
      </c>
      <c r="INW9" s="516"/>
      <c r="INX9" s="516"/>
      <c r="INY9" s="516"/>
      <c r="INZ9" s="233">
        <v>84039</v>
      </c>
      <c r="IOA9" s="233">
        <f>ORCAMENTO!IOF3</f>
        <v>0</v>
      </c>
      <c r="IOB9" s="516"/>
      <c r="IOC9" s="516"/>
      <c r="IOD9" s="516"/>
      <c r="IOE9" s="233">
        <v>84067</v>
      </c>
      <c r="IOF9" s="233">
        <f>ORCAMENTO!IOK3</f>
        <v>0</v>
      </c>
      <c r="IOG9" s="516"/>
      <c r="IOH9" s="516"/>
      <c r="IOI9" s="516"/>
      <c r="IOJ9" s="233">
        <v>84098</v>
      </c>
      <c r="IOK9" s="233">
        <f>ORCAMENTO!IOP3</f>
        <v>0</v>
      </c>
      <c r="IOL9" s="516"/>
      <c r="IOM9" s="516"/>
      <c r="ION9" s="516"/>
      <c r="IOO9" s="233">
        <v>84128</v>
      </c>
      <c r="IOP9" s="233">
        <f>ORCAMENTO!IOU3</f>
        <v>0</v>
      </c>
      <c r="IOQ9" s="516"/>
      <c r="IOR9" s="516"/>
      <c r="IOS9" s="516"/>
      <c r="IOT9" s="233">
        <v>84159</v>
      </c>
      <c r="IOU9" s="233">
        <f>ORCAMENTO!IOZ3</f>
        <v>0</v>
      </c>
      <c r="IOV9" s="516"/>
      <c r="IOW9" s="516"/>
      <c r="IOX9" s="516"/>
      <c r="IOY9" s="233">
        <v>84189</v>
      </c>
      <c r="IOZ9" s="233">
        <f>ORCAMENTO!IPE3</f>
        <v>0</v>
      </c>
      <c r="IPA9" s="516"/>
      <c r="IPB9" s="516"/>
      <c r="IPC9" s="516"/>
      <c r="IPD9" s="233">
        <v>84220</v>
      </c>
      <c r="IPE9" s="233">
        <f>ORCAMENTO!IPJ3</f>
        <v>0</v>
      </c>
      <c r="IPF9" s="516"/>
      <c r="IPG9" s="516"/>
      <c r="IPH9" s="516"/>
      <c r="IPI9" s="233">
        <v>84251</v>
      </c>
      <c r="IPJ9" s="233">
        <f>ORCAMENTO!IPO3</f>
        <v>0</v>
      </c>
      <c r="IPK9" s="516"/>
      <c r="IPL9" s="516"/>
      <c r="IPM9" s="516"/>
      <c r="IPN9" s="233">
        <v>84281</v>
      </c>
      <c r="IPO9" s="233">
        <f>ORCAMENTO!IPT3</f>
        <v>0</v>
      </c>
      <c r="IPP9" s="516"/>
      <c r="IPQ9" s="516"/>
      <c r="IPR9" s="516"/>
      <c r="IPS9" s="233">
        <v>84312</v>
      </c>
      <c r="IPT9" s="233">
        <f>ORCAMENTO!IPY3</f>
        <v>0</v>
      </c>
      <c r="IPU9" s="516"/>
      <c r="IPV9" s="516"/>
      <c r="IPW9" s="516"/>
      <c r="IPX9" s="233">
        <v>84342</v>
      </c>
      <c r="IPY9" s="233">
        <f>ORCAMENTO!IQD3</f>
        <v>0</v>
      </c>
      <c r="IPZ9" s="516"/>
      <c r="IQA9" s="516"/>
      <c r="IQB9" s="516"/>
      <c r="IQC9" s="233">
        <v>84373</v>
      </c>
      <c r="IQD9" s="233">
        <f>ORCAMENTO!IQI3</f>
        <v>0</v>
      </c>
      <c r="IQE9" s="516"/>
      <c r="IQF9" s="516"/>
      <c r="IQG9" s="516"/>
      <c r="IQH9" s="233">
        <v>84404</v>
      </c>
      <c r="IQI9" s="233">
        <f>ORCAMENTO!IQN3</f>
        <v>0</v>
      </c>
      <c r="IQJ9" s="516"/>
      <c r="IQK9" s="516"/>
      <c r="IQL9" s="516"/>
      <c r="IQM9" s="233">
        <v>84432</v>
      </c>
      <c r="IQN9" s="233">
        <f>ORCAMENTO!IQS3</f>
        <v>0</v>
      </c>
      <c r="IQO9" s="516"/>
      <c r="IQP9" s="516"/>
      <c r="IQQ9" s="516"/>
      <c r="IQR9" s="233">
        <v>84463</v>
      </c>
      <c r="IQS9" s="233">
        <f>ORCAMENTO!IQX3</f>
        <v>0</v>
      </c>
      <c r="IQT9" s="516"/>
      <c r="IQU9" s="516"/>
      <c r="IQV9" s="516"/>
      <c r="IQW9" s="233">
        <v>84493</v>
      </c>
      <c r="IQX9" s="233">
        <f>ORCAMENTO!IRC3</f>
        <v>0</v>
      </c>
      <c r="IQY9" s="516"/>
      <c r="IQZ9" s="516"/>
      <c r="IRA9" s="516"/>
      <c r="IRB9" s="233">
        <v>84524</v>
      </c>
      <c r="IRC9" s="233">
        <f>ORCAMENTO!IRH3</f>
        <v>0</v>
      </c>
      <c r="IRD9" s="516"/>
      <c r="IRE9" s="516"/>
      <c r="IRF9" s="516"/>
      <c r="IRG9" s="233">
        <v>84554</v>
      </c>
      <c r="IRH9" s="233">
        <f>ORCAMENTO!IRM3</f>
        <v>0</v>
      </c>
      <c r="IRI9" s="516"/>
      <c r="IRJ9" s="516"/>
      <c r="IRK9" s="516"/>
      <c r="IRL9" s="233">
        <v>84585</v>
      </c>
      <c r="IRM9" s="233">
        <f>ORCAMENTO!IRR3</f>
        <v>0</v>
      </c>
      <c r="IRN9" s="516"/>
      <c r="IRO9" s="516"/>
      <c r="IRP9" s="516"/>
      <c r="IRQ9" s="233">
        <v>84616</v>
      </c>
      <c r="IRR9" s="233">
        <f>ORCAMENTO!IRW3</f>
        <v>0</v>
      </c>
      <c r="IRS9" s="516"/>
      <c r="IRT9" s="516"/>
      <c r="IRU9" s="516"/>
      <c r="IRV9" s="233">
        <v>84646</v>
      </c>
      <c r="IRW9" s="233">
        <f>ORCAMENTO!ISB3</f>
        <v>0</v>
      </c>
      <c r="IRX9" s="516"/>
      <c r="IRY9" s="516"/>
      <c r="IRZ9" s="516"/>
      <c r="ISA9" s="233">
        <v>84677</v>
      </c>
      <c r="ISB9" s="233">
        <f>ORCAMENTO!ISG3</f>
        <v>0</v>
      </c>
      <c r="ISC9" s="516"/>
      <c r="ISD9" s="516"/>
      <c r="ISE9" s="516"/>
      <c r="ISF9" s="233">
        <v>84707</v>
      </c>
      <c r="ISG9" s="233">
        <f>ORCAMENTO!ISL3</f>
        <v>0</v>
      </c>
      <c r="ISH9" s="516"/>
      <c r="ISI9" s="516"/>
      <c r="ISJ9" s="516"/>
      <c r="ISK9" s="233">
        <v>84738</v>
      </c>
      <c r="ISL9" s="233">
        <f>ORCAMENTO!ISQ3</f>
        <v>0</v>
      </c>
      <c r="ISM9" s="516"/>
      <c r="ISN9" s="516"/>
      <c r="ISO9" s="516"/>
      <c r="ISP9" s="233">
        <v>84769</v>
      </c>
      <c r="ISQ9" s="233">
        <f>ORCAMENTO!ISV3</f>
        <v>0</v>
      </c>
      <c r="ISR9" s="516"/>
      <c r="ISS9" s="516"/>
      <c r="IST9" s="516"/>
      <c r="ISU9" s="233">
        <v>84798</v>
      </c>
      <c r="ISV9" s="233">
        <f>ORCAMENTO!ITA3</f>
        <v>0</v>
      </c>
      <c r="ISW9" s="516"/>
      <c r="ISX9" s="516"/>
      <c r="ISY9" s="516"/>
      <c r="ISZ9" s="233">
        <v>84829</v>
      </c>
      <c r="ITA9" s="233">
        <f>ORCAMENTO!ITF3</f>
        <v>0</v>
      </c>
      <c r="ITB9" s="516"/>
      <c r="ITC9" s="516"/>
      <c r="ITD9" s="516"/>
      <c r="ITE9" s="233">
        <v>84859</v>
      </c>
      <c r="ITF9" s="233">
        <f>ORCAMENTO!ITK3</f>
        <v>0</v>
      </c>
      <c r="ITG9" s="516"/>
      <c r="ITH9" s="516"/>
      <c r="ITI9" s="516"/>
      <c r="ITJ9" s="233">
        <v>84890</v>
      </c>
      <c r="ITK9" s="233">
        <f>ORCAMENTO!ITP3</f>
        <v>0</v>
      </c>
      <c r="ITL9" s="516"/>
      <c r="ITM9" s="516"/>
      <c r="ITN9" s="516"/>
      <c r="ITO9" s="233">
        <v>84920</v>
      </c>
      <c r="ITP9" s="233">
        <f>ORCAMENTO!ITU3</f>
        <v>0</v>
      </c>
      <c r="ITQ9" s="516"/>
      <c r="ITR9" s="516"/>
      <c r="ITS9" s="516"/>
      <c r="ITT9" s="233">
        <v>84951</v>
      </c>
      <c r="ITU9" s="233">
        <f>ORCAMENTO!ITZ3</f>
        <v>0</v>
      </c>
      <c r="ITV9" s="516"/>
      <c r="ITW9" s="516"/>
      <c r="ITX9" s="516"/>
      <c r="ITY9" s="233">
        <v>84982</v>
      </c>
      <c r="ITZ9" s="233">
        <f>ORCAMENTO!IUE3</f>
        <v>0</v>
      </c>
      <c r="IUA9" s="516"/>
      <c r="IUB9" s="516"/>
      <c r="IUC9" s="516"/>
      <c r="IUD9" s="233">
        <v>85012</v>
      </c>
      <c r="IUE9" s="233">
        <f>ORCAMENTO!IUJ3</f>
        <v>0</v>
      </c>
      <c r="IUF9" s="516"/>
      <c r="IUG9" s="516"/>
      <c r="IUH9" s="516"/>
      <c r="IUI9" s="233">
        <v>85043</v>
      </c>
      <c r="IUJ9" s="233">
        <f>ORCAMENTO!IUO3</f>
        <v>0</v>
      </c>
      <c r="IUK9" s="516"/>
      <c r="IUL9" s="516"/>
      <c r="IUM9" s="516"/>
      <c r="IUN9" s="233">
        <v>85073</v>
      </c>
      <c r="IUO9" s="233">
        <f>ORCAMENTO!IUT3</f>
        <v>0</v>
      </c>
      <c r="IUP9" s="516"/>
      <c r="IUQ9" s="516"/>
      <c r="IUR9" s="516"/>
      <c r="IUS9" s="233">
        <v>85104</v>
      </c>
      <c r="IUT9" s="233">
        <f>ORCAMENTO!IUY3</f>
        <v>0</v>
      </c>
      <c r="IUU9" s="516"/>
      <c r="IUV9" s="516"/>
      <c r="IUW9" s="516"/>
      <c r="IUX9" s="233">
        <v>85135</v>
      </c>
      <c r="IUY9" s="233">
        <f>ORCAMENTO!IVD3</f>
        <v>0</v>
      </c>
      <c r="IUZ9" s="516"/>
      <c r="IVA9" s="516"/>
      <c r="IVB9" s="516"/>
      <c r="IVC9" s="233">
        <v>85163</v>
      </c>
      <c r="IVD9" s="233">
        <f>ORCAMENTO!IVI3</f>
        <v>0</v>
      </c>
      <c r="IVE9" s="516"/>
      <c r="IVF9" s="516"/>
      <c r="IVG9" s="516"/>
      <c r="IVH9" s="233">
        <v>85194</v>
      </c>
      <c r="IVI9" s="233">
        <f>ORCAMENTO!IVN3</f>
        <v>0</v>
      </c>
      <c r="IVJ9" s="516"/>
      <c r="IVK9" s="516"/>
      <c r="IVL9" s="516"/>
      <c r="IVM9" s="233">
        <v>85224</v>
      </c>
      <c r="IVN9" s="233">
        <f>ORCAMENTO!IVS3</f>
        <v>0</v>
      </c>
      <c r="IVO9" s="516"/>
      <c r="IVP9" s="516"/>
      <c r="IVQ9" s="516"/>
      <c r="IVR9" s="233">
        <v>85255</v>
      </c>
      <c r="IVS9" s="233">
        <f>ORCAMENTO!IVX3</f>
        <v>0</v>
      </c>
      <c r="IVT9" s="516"/>
      <c r="IVU9" s="516"/>
      <c r="IVV9" s="516"/>
      <c r="IVW9" s="233">
        <v>85285</v>
      </c>
      <c r="IVX9" s="233">
        <f>ORCAMENTO!IWC3</f>
        <v>0</v>
      </c>
      <c r="IVY9" s="516"/>
      <c r="IVZ9" s="516"/>
      <c r="IWA9" s="516"/>
      <c r="IWB9" s="233">
        <v>85316</v>
      </c>
      <c r="IWC9" s="233">
        <f>ORCAMENTO!IWH3</f>
        <v>0</v>
      </c>
      <c r="IWD9" s="516"/>
      <c r="IWE9" s="516"/>
      <c r="IWF9" s="516"/>
      <c r="IWG9" s="233">
        <v>85347</v>
      </c>
      <c r="IWH9" s="233">
        <f>ORCAMENTO!IWM3</f>
        <v>0</v>
      </c>
      <c r="IWI9" s="516"/>
      <c r="IWJ9" s="516"/>
      <c r="IWK9" s="516"/>
      <c r="IWL9" s="233">
        <v>85377</v>
      </c>
      <c r="IWM9" s="233">
        <f>ORCAMENTO!IWR3</f>
        <v>0</v>
      </c>
      <c r="IWN9" s="516"/>
      <c r="IWO9" s="516"/>
      <c r="IWP9" s="516"/>
      <c r="IWQ9" s="233">
        <v>85408</v>
      </c>
      <c r="IWR9" s="233">
        <f>ORCAMENTO!IWW3</f>
        <v>0</v>
      </c>
      <c r="IWS9" s="516"/>
      <c r="IWT9" s="516"/>
      <c r="IWU9" s="516"/>
      <c r="IWV9" s="233">
        <v>85438</v>
      </c>
      <c r="IWW9" s="233">
        <f>ORCAMENTO!IXB3</f>
        <v>0</v>
      </c>
      <c r="IWX9" s="516"/>
      <c r="IWY9" s="516"/>
      <c r="IWZ9" s="516"/>
      <c r="IXA9" s="233">
        <v>85469</v>
      </c>
      <c r="IXB9" s="233">
        <f>ORCAMENTO!IXG3</f>
        <v>0</v>
      </c>
      <c r="IXC9" s="516"/>
      <c r="IXD9" s="516"/>
      <c r="IXE9" s="516"/>
      <c r="IXF9" s="233">
        <v>85500</v>
      </c>
      <c r="IXG9" s="233">
        <f>ORCAMENTO!IXL3</f>
        <v>0</v>
      </c>
      <c r="IXH9" s="516"/>
      <c r="IXI9" s="516"/>
      <c r="IXJ9" s="516"/>
      <c r="IXK9" s="233">
        <v>85528</v>
      </c>
      <c r="IXL9" s="233">
        <f>ORCAMENTO!IXQ3</f>
        <v>0</v>
      </c>
      <c r="IXM9" s="516"/>
      <c r="IXN9" s="516"/>
      <c r="IXO9" s="516"/>
      <c r="IXP9" s="233">
        <v>85559</v>
      </c>
      <c r="IXQ9" s="233">
        <f>ORCAMENTO!IXV3</f>
        <v>0</v>
      </c>
      <c r="IXR9" s="516"/>
      <c r="IXS9" s="516"/>
      <c r="IXT9" s="516"/>
      <c r="IXU9" s="233">
        <v>85589</v>
      </c>
      <c r="IXV9" s="233">
        <f>ORCAMENTO!IYA3</f>
        <v>0</v>
      </c>
      <c r="IXW9" s="516"/>
      <c r="IXX9" s="516"/>
      <c r="IXY9" s="516"/>
      <c r="IXZ9" s="233">
        <v>85620</v>
      </c>
      <c r="IYA9" s="233">
        <f>ORCAMENTO!IYF3</f>
        <v>0</v>
      </c>
      <c r="IYB9" s="516"/>
      <c r="IYC9" s="516"/>
      <c r="IYD9" s="516"/>
      <c r="IYE9" s="233">
        <v>85650</v>
      </c>
      <c r="IYF9" s="233">
        <f>ORCAMENTO!IYK3</f>
        <v>0</v>
      </c>
      <c r="IYG9" s="516"/>
      <c r="IYH9" s="516"/>
      <c r="IYI9" s="516"/>
      <c r="IYJ9" s="233">
        <v>85681</v>
      </c>
      <c r="IYK9" s="233">
        <f>ORCAMENTO!IYP3</f>
        <v>0</v>
      </c>
      <c r="IYL9" s="516"/>
      <c r="IYM9" s="516"/>
      <c r="IYN9" s="516"/>
      <c r="IYO9" s="233">
        <v>85712</v>
      </c>
      <c r="IYP9" s="233">
        <f>ORCAMENTO!IYU3</f>
        <v>0</v>
      </c>
      <c r="IYQ9" s="516"/>
      <c r="IYR9" s="516"/>
      <c r="IYS9" s="516"/>
      <c r="IYT9" s="233">
        <v>85742</v>
      </c>
      <c r="IYU9" s="233">
        <f>ORCAMENTO!IYZ3</f>
        <v>0</v>
      </c>
      <c r="IYV9" s="516"/>
      <c r="IYW9" s="516"/>
      <c r="IYX9" s="516"/>
      <c r="IYY9" s="233">
        <v>85773</v>
      </c>
      <c r="IYZ9" s="233">
        <f>ORCAMENTO!IZE3</f>
        <v>0</v>
      </c>
      <c r="IZA9" s="516"/>
      <c r="IZB9" s="516"/>
      <c r="IZC9" s="516"/>
      <c r="IZD9" s="233">
        <v>85803</v>
      </c>
      <c r="IZE9" s="233">
        <f>ORCAMENTO!IZJ3</f>
        <v>0</v>
      </c>
      <c r="IZF9" s="516"/>
      <c r="IZG9" s="516"/>
      <c r="IZH9" s="516"/>
      <c r="IZI9" s="233">
        <v>85834</v>
      </c>
      <c r="IZJ9" s="233">
        <f>ORCAMENTO!IZO3</f>
        <v>0</v>
      </c>
      <c r="IZK9" s="516"/>
      <c r="IZL9" s="516"/>
      <c r="IZM9" s="516"/>
      <c r="IZN9" s="233">
        <v>85865</v>
      </c>
      <c r="IZO9" s="233">
        <f>ORCAMENTO!IZT3</f>
        <v>0</v>
      </c>
      <c r="IZP9" s="516"/>
      <c r="IZQ9" s="516"/>
      <c r="IZR9" s="516"/>
      <c r="IZS9" s="233">
        <v>85893</v>
      </c>
      <c r="IZT9" s="233">
        <f>ORCAMENTO!IZY3</f>
        <v>0</v>
      </c>
      <c r="IZU9" s="516"/>
      <c r="IZV9" s="516"/>
      <c r="IZW9" s="516"/>
      <c r="IZX9" s="233">
        <v>85924</v>
      </c>
      <c r="IZY9" s="233">
        <f>ORCAMENTO!JAD3</f>
        <v>0</v>
      </c>
      <c r="IZZ9" s="516"/>
      <c r="JAA9" s="516"/>
      <c r="JAB9" s="516"/>
      <c r="JAC9" s="233">
        <v>85954</v>
      </c>
      <c r="JAD9" s="233">
        <f>ORCAMENTO!JAI3</f>
        <v>0</v>
      </c>
      <c r="JAE9" s="516"/>
      <c r="JAF9" s="516"/>
      <c r="JAG9" s="516"/>
      <c r="JAH9" s="233">
        <v>85985</v>
      </c>
      <c r="JAI9" s="233">
        <f>ORCAMENTO!JAN3</f>
        <v>0</v>
      </c>
      <c r="JAJ9" s="516"/>
      <c r="JAK9" s="516"/>
      <c r="JAL9" s="516"/>
      <c r="JAM9" s="233">
        <v>86015</v>
      </c>
      <c r="JAN9" s="233">
        <f>ORCAMENTO!JAS3</f>
        <v>0</v>
      </c>
      <c r="JAO9" s="516"/>
      <c r="JAP9" s="516"/>
      <c r="JAQ9" s="516"/>
      <c r="JAR9" s="233">
        <v>86046</v>
      </c>
      <c r="JAS9" s="233">
        <f>ORCAMENTO!JAX3</f>
        <v>0</v>
      </c>
      <c r="JAT9" s="516"/>
      <c r="JAU9" s="516"/>
      <c r="JAV9" s="516"/>
      <c r="JAW9" s="233">
        <v>86077</v>
      </c>
      <c r="JAX9" s="233">
        <f>ORCAMENTO!JBC3</f>
        <v>0</v>
      </c>
      <c r="JAY9" s="516"/>
      <c r="JAZ9" s="516"/>
      <c r="JBA9" s="516"/>
      <c r="JBB9" s="233">
        <v>86107</v>
      </c>
      <c r="JBC9" s="233">
        <f>ORCAMENTO!JBH3</f>
        <v>0</v>
      </c>
      <c r="JBD9" s="516"/>
      <c r="JBE9" s="516"/>
      <c r="JBF9" s="516"/>
      <c r="JBG9" s="233">
        <v>86138</v>
      </c>
      <c r="JBH9" s="233">
        <f>ORCAMENTO!JBM3</f>
        <v>0</v>
      </c>
      <c r="JBI9" s="516"/>
      <c r="JBJ9" s="516"/>
      <c r="JBK9" s="516"/>
      <c r="JBL9" s="233">
        <v>86168</v>
      </c>
      <c r="JBM9" s="233">
        <f>ORCAMENTO!JBR3</f>
        <v>0</v>
      </c>
      <c r="JBN9" s="516"/>
      <c r="JBO9" s="516"/>
      <c r="JBP9" s="516"/>
      <c r="JBQ9" s="233">
        <v>86199</v>
      </c>
      <c r="JBR9" s="233">
        <f>ORCAMENTO!JBW3</f>
        <v>0</v>
      </c>
      <c r="JBS9" s="516"/>
      <c r="JBT9" s="516"/>
      <c r="JBU9" s="516"/>
      <c r="JBV9" s="233">
        <v>86230</v>
      </c>
      <c r="JBW9" s="233">
        <f>ORCAMENTO!JCB3</f>
        <v>0</v>
      </c>
      <c r="JBX9" s="516"/>
      <c r="JBY9" s="516"/>
      <c r="JBZ9" s="516"/>
      <c r="JCA9" s="233">
        <v>86259</v>
      </c>
      <c r="JCB9" s="233">
        <f>ORCAMENTO!JCG3</f>
        <v>0</v>
      </c>
      <c r="JCC9" s="516"/>
      <c r="JCD9" s="516"/>
      <c r="JCE9" s="516"/>
      <c r="JCF9" s="233">
        <v>86290</v>
      </c>
      <c r="JCG9" s="233">
        <f>ORCAMENTO!JCL3</f>
        <v>0</v>
      </c>
      <c r="JCH9" s="516"/>
      <c r="JCI9" s="516"/>
      <c r="JCJ9" s="516"/>
      <c r="JCK9" s="233">
        <v>86320</v>
      </c>
      <c r="JCL9" s="233">
        <f>ORCAMENTO!JCQ3</f>
        <v>0</v>
      </c>
      <c r="JCM9" s="516"/>
      <c r="JCN9" s="516"/>
      <c r="JCO9" s="516"/>
      <c r="JCP9" s="233">
        <v>86351</v>
      </c>
      <c r="JCQ9" s="233">
        <f>ORCAMENTO!JCV3</f>
        <v>0</v>
      </c>
      <c r="JCR9" s="516"/>
      <c r="JCS9" s="516"/>
      <c r="JCT9" s="516"/>
      <c r="JCU9" s="233">
        <v>86381</v>
      </c>
      <c r="JCV9" s="233">
        <f>ORCAMENTO!JDA3</f>
        <v>0</v>
      </c>
      <c r="JCW9" s="516"/>
      <c r="JCX9" s="516"/>
      <c r="JCY9" s="516"/>
      <c r="JCZ9" s="233">
        <v>86412</v>
      </c>
      <c r="JDA9" s="233">
        <f>ORCAMENTO!JDF3</f>
        <v>0</v>
      </c>
      <c r="JDB9" s="516"/>
      <c r="JDC9" s="516"/>
      <c r="JDD9" s="516"/>
      <c r="JDE9" s="233">
        <v>86443</v>
      </c>
      <c r="JDF9" s="233">
        <f>ORCAMENTO!JDK3</f>
        <v>0</v>
      </c>
      <c r="JDG9" s="516"/>
      <c r="JDH9" s="516"/>
      <c r="JDI9" s="516"/>
      <c r="JDJ9" s="233">
        <v>86473</v>
      </c>
      <c r="JDK9" s="233">
        <f>ORCAMENTO!JDP3</f>
        <v>0</v>
      </c>
      <c r="JDL9" s="516"/>
      <c r="JDM9" s="516"/>
      <c r="JDN9" s="516"/>
      <c r="JDO9" s="233">
        <v>86504</v>
      </c>
      <c r="JDP9" s="233">
        <f>ORCAMENTO!JDU3</f>
        <v>0</v>
      </c>
      <c r="JDQ9" s="516"/>
      <c r="JDR9" s="516"/>
      <c r="JDS9" s="516"/>
      <c r="JDT9" s="233">
        <v>86534</v>
      </c>
      <c r="JDU9" s="233">
        <f>ORCAMENTO!JDZ3</f>
        <v>0</v>
      </c>
      <c r="JDV9" s="516"/>
      <c r="JDW9" s="516"/>
      <c r="JDX9" s="516"/>
      <c r="JDY9" s="233">
        <v>86565</v>
      </c>
      <c r="JDZ9" s="233">
        <f>ORCAMENTO!JEE3</f>
        <v>0</v>
      </c>
      <c r="JEA9" s="516"/>
      <c r="JEB9" s="516"/>
      <c r="JEC9" s="516"/>
      <c r="JED9" s="233">
        <v>86596</v>
      </c>
      <c r="JEE9" s="233">
        <f>ORCAMENTO!JEJ3</f>
        <v>0</v>
      </c>
      <c r="JEF9" s="516"/>
      <c r="JEG9" s="516"/>
      <c r="JEH9" s="516"/>
      <c r="JEI9" s="233">
        <v>86624</v>
      </c>
      <c r="JEJ9" s="233">
        <f>ORCAMENTO!JEO3</f>
        <v>0</v>
      </c>
      <c r="JEK9" s="516"/>
      <c r="JEL9" s="516"/>
      <c r="JEM9" s="516"/>
      <c r="JEN9" s="233">
        <v>86655</v>
      </c>
      <c r="JEO9" s="233">
        <f>ORCAMENTO!JET3</f>
        <v>0</v>
      </c>
      <c r="JEP9" s="516"/>
      <c r="JEQ9" s="516"/>
      <c r="JER9" s="516"/>
      <c r="JES9" s="233">
        <v>86685</v>
      </c>
      <c r="JET9" s="233">
        <f>ORCAMENTO!JEY3</f>
        <v>0</v>
      </c>
      <c r="JEU9" s="516"/>
      <c r="JEV9" s="516"/>
      <c r="JEW9" s="516"/>
      <c r="JEX9" s="233">
        <v>86716</v>
      </c>
      <c r="JEY9" s="233">
        <f>ORCAMENTO!JFD3</f>
        <v>0</v>
      </c>
      <c r="JEZ9" s="516"/>
      <c r="JFA9" s="516"/>
      <c r="JFB9" s="516"/>
      <c r="JFC9" s="233">
        <v>86746</v>
      </c>
      <c r="JFD9" s="233">
        <f>ORCAMENTO!JFI3</f>
        <v>0</v>
      </c>
      <c r="JFE9" s="516"/>
      <c r="JFF9" s="516"/>
      <c r="JFG9" s="516"/>
      <c r="JFH9" s="233">
        <v>86777</v>
      </c>
      <c r="JFI9" s="233">
        <f>ORCAMENTO!JFN3</f>
        <v>0</v>
      </c>
      <c r="JFJ9" s="516"/>
      <c r="JFK9" s="516"/>
      <c r="JFL9" s="516"/>
      <c r="JFM9" s="233">
        <v>86808</v>
      </c>
      <c r="JFN9" s="233">
        <f>ORCAMENTO!JFS3</f>
        <v>0</v>
      </c>
      <c r="JFO9" s="516"/>
      <c r="JFP9" s="516"/>
      <c r="JFQ9" s="516"/>
      <c r="JFR9" s="233">
        <v>86838</v>
      </c>
      <c r="JFS9" s="233">
        <f>ORCAMENTO!JFX3</f>
        <v>0</v>
      </c>
      <c r="JFT9" s="516"/>
      <c r="JFU9" s="516"/>
      <c r="JFV9" s="516"/>
      <c r="JFW9" s="233">
        <v>86869</v>
      </c>
      <c r="JFX9" s="233">
        <f>ORCAMENTO!JGC3</f>
        <v>0</v>
      </c>
      <c r="JFY9" s="516"/>
      <c r="JFZ9" s="516"/>
      <c r="JGA9" s="516"/>
      <c r="JGB9" s="233">
        <v>86899</v>
      </c>
      <c r="JGC9" s="233">
        <f>ORCAMENTO!JGH3</f>
        <v>0</v>
      </c>
      <c r="JGD9" s="516"/>
      <c r="JGE9" s="516"/>
      <c r="JGF9" s="516"/>
      <c r="JGG9" s="233">
        <v>86930</v>
      </c>
      <c r="JGH9" s="233">
        <f>ORCAMENTO!JGM3</f>
        <v>0</v>
      </c>
      <c r="JGI9" s="516"/>
      <c r="JGJ9" s="516"/>
      <c r="JGK9" s="516"/>
      <c r="JGL9" s="233">
        <v>86961</v>
      </c>
      <c r="JGM9" s="233">
        <f>ORCAMENTO!JGR3</f>
        <v>0</v>
      </c>
      <c r="JGN9" s="516"/>
      <c r="JGO9" s="516"/>
      <c r="JGP9" s="516"/>
      <c r="JGQ9" s="233">
        <v>86989</v>
      </c>
      <c r="JGR9" s="233">
        <f>ORCAMENTO!JGW3</f>
        <v>0</v>
      </c>
      <c r="JGS9" s="516"/>
      <c r="JGT9" s="516"/>
      <c r="JGU9" s="516"/>
      <c r="JGV9" s="233">
        <v>87020</v>
      </c>
      <c r="JGW9" s="233">
        <f>ORCAMENTO!JHB3</f>
        <v>0</v>
      </c>
      <c r="JGX9" s="516"/>
      <c r="JGY9" s="516"/>
      <c r="JGZ9" s="516"/>
      <c r="JHA9" s="233">
        <v>87050</v>
      </c>
      <c r="JHB9" s="233">
        <f>ORCAMENTO!JHG3</f>
        <v>0</v>
      </c>
      <c r="JHC9" s="516"/>
      <c r="JHD9" s="516"/>
      <c r="JHE9" s="516"/>
      <c r="JHF9" s="233">
        <v>87081</v>
      </c>
      <c r="JHG9" s="233">
        <f>ORCAMENTO!JHL3</f>
        <v>0</v>
      </c>
      <c r="JHH9" s="516"/>
      <c r="JHI9" s="516"/>
      <c r="JHJ9" s="516"/>
      <c r="JHK9" s="233">
        <v>87111</v>
      </c>
      <c r="JHL9" s="233">
        <f>ORCAMENTO!JHQ3</f>
        <v>0</v>
      </c>
      <c r="JHM9" s="516"/>
      <c r="JHN9" s="516"/>
      <c r="JHO9" s="516"/>
      <c r="JHP9" s="233">
        <v>87142</v>
      </c>
      <c r="JHQ9" s="233">
        <f>ORCAMENTO!JHV3</f>
        <v>0</v>
      </c>
      <c r="JHR9" s="516"/>
      <c r="JHS9" s="516"/>
      <c r="JHT9" s="516"/>
      <c r="JHU9" s="233">
        <v>87173</v>
      </c>
      <c r="JHV9" s="233">
        <f>ORCAMENTO!JIA3</f>
        <v>0</v>
      </c>
      <c r="JHW9" s="516"/>
      <c r="JHX9" s="516"/>
      <c r="JHY9" s="516"/>
      <c r="JHZ9" s="233">
        <v>87203</v>
      </c>
      <c r="JIA9" s="233">
        <f>ORCAMENTO!JIF3</f>
        <v>0</v>
      </c>
      <c r="JIB9" s="516"/>
      <c r="JIC9" s="516"/>
      <c r="JID9" s="516"/>
      <c r="JIE9" s="233">
        <v>87234</v>
      </c>
      <c r="JIF9" s="233">
        <f>ORCAMENTO!JIK3</f>
        <v>0</v>
      </c>
      <c r="JIG9" s="516"/>
      <c r="JIH9" s="516"/>
      <c r="JII9" s="516"/>
      <c r="JIJ9" s="233">
        <v>87264</v>
      </c>
      <c r="JIK9" s="233">
        <f>ORCAMENTO!JIP3</f>
        <v>0</v>
      </c>
      <c r="JIL9" s="516"/>
      <c r="JIM9" s="516"/>
      <c r="JIN9" s="516"/>
      <c r="JIO9" s="233">
        <v>87295</v>
      </c>
      <c r="JIP9" s="233">
        <f>ORCAMENTO!JIU3</f>
        <v>0</v>
      </c>
      <c r="JIQ9" s="516"/>
      <c r="JIR9" s="516"/>
      <c r="JIS9" s="516"/>
      <c r="JIT9" s="233">
        <v>87326</v>
      </c>
      <c r="JIU9" s="233">
        <f>ORCAMENTO!JIZ3</f>
        <v>0</v>
      </c>
      <c r="JIV9" s="516"/>
      <c r="JIW9" s="516"/>
      <c r="JIX9" s="516"/>
      <c r="JIY9" s="233">
        <v>87354</v>
      </c>
      <c r="JIZ9" s="233">
        <f>ORCAMENTO!JJE3</f>
        <v>0</v>
      </c>
      <c r="JJA9" s="516"/>
      <c r="JJB9" s="516"/>
      <c r="JJC9" s="516"/>
      <c r="JJD9" s="233">
        <v>87385</v>
      </c>
      <c r="JJE9" s="233">
        <f>ORCAMENTO!JJJ3</f>
        <v>0</v>
      </c>
      <c r="JJF9" s="516"/>
      <c r="JJG9" s="516"/>
      <c r="JJH9" s="516"/>
      <c r="JJI9" s="233">
        <v>87415</v>
      </c>
      <c r="JJJ9" s="233">
        <f>ORCAMENTO!JJO3</f>
        <v>0</v>
      </c>
      <c r="JJK9" s="516"/>
      <c r="JJL9" s="516"/>
      <c r="JJM9" s="516"/>
      <c r="JJN9" s="233">
        <v>87446</v>
      </c>
      <c r="JJO9" s="233">
        <f>ORCAMENTO!JJT3</f>
        <v>0</v>
      </c>
      <c r="JJP9" s="516"/>
      <c r="JJQ9" s="516"/>
      <c r="JJR9" s="516"/>
      <c r="JJS9" s="233">
        <v>87476</v>
      </c>
      <c r="JJT9" s="233">
        <f>ORCAMENTO!JJY3</f>
        <v>0</v>
      </c>
      <c r="JJU9" s="516"/>
      <c r="JJV9" s="516"/>
      <c r="JJW9" s="516"/>
      <c r="JJX9" s="233">
        <v>87507</v>
      </c>
      <c r="JJY9" s="233">
        <f>ORCAMENTO!JKD3</f>
        <v>0</v>
      </c>
      <c r="JJZ9" s="516"/>
      <c r="JKA9" s="516"/>
      <c r="JKB9" s="516"/>
      <c r="JKC9" s="233">
        <v>87538</v>
      </c>
      <c r="JKD9" s="233">
        <f>ORCAMENTO!JKI3</f>
        <v>0</v>
      </c>
      <c r="JKE9" s="516"/>
      <c r="JKF9" s="516"/>
      <c r="JKG9" s="516"/>
      <c r="JKH9" s="233">
        <v>87568</v>
      </c>
      <c r="JKI9" s="233">
        <f>ORCAMENTO!JKN3</f>
        <v>0</v>
      </c>
      <c r="JKJ9" s="516"/>
      <c r="JKK9" s="516"/>
      <c r="JKL9" s="516"/>
      <c r="JKM9" s="233">
        <v>87599</v>
      </c>
      <c r="JKN9" s="233">
        <f>ORCAMENTO!JKS3</f>
        <v>0</v>
      </c>
      <c r="JKO9" s="516"/>
      <c r="JKP9" s="516"/>
      <c r="JKQ9" s="516"/>
      <c r="JKR9" s="233">
        <v>87629</v>
      </c>
      <c r="JKS9" s="233">
        <f>ORCAMENTO!JKX3</f>
        <v>0</v>
      </c>
      <c r="JKT9" s="516"/>
      <c r="JKU9" s="516"/>
      <c r="JKV9" s="516"/>
      <c r="JKW9" s="233">
        <v>87660</v>
      </c>
      <c r="JKX9" s="233">
        <f>ORCAMENTO!JLC3</f>
        <v>0</v>
      </c>
      <c r="JKY9" s="516"/>
      <c r="JKZ9" s="516"/>
      <c r="JLA9" s="516"/>
      <c r="JLB9" s="233">
        <v>87691</v>
      </c>
      <c r="JLC9" s="233">
        <f>ORCAMENTO!JLH3</f>
        <v>0</v>
      </c>
      <c r="JLD9" s="516"/>
      <c r="JLE9" s="516"/>
      <c r="JLF9" s="516"/>
      <c r="JLG9" s="233">
        <v>87720</v>
      </c>
      <c r="JLH9" s="233">
        <f>ORCAMENTO!JLM3</f>
        <v>0</v>
      </c>
      <c r="JLI9" s="516"/>
      <c r="JLJ9" s="516"/>
      <c r="JLK9" s="516"/>
      <c r="JLL9" s="233">
        <v>87751</v>
      </c>
      <c r="JLM9" s="233">
        <f>ORCAMENTO!JLR3</f>
        <v>0</v>
      </c>
      <c r="JLN9" s="516"/>
      <c r="JLO9" s="516"/>
      <c r="JLP9" s="516"/>
      <c r="JLQ9" s="233">
        <v>87781</v>
      </c>
      <c r="JLR9" s="233">
        <f>ORCAMENTO!JLW3</f>
        <v>0</v>
      </c>
      <c r="JLS9" s="516"/>
      <c r="JLT9" s="516"/>
      <c r="JLU9" s="516"/>
      <c r="JLV9" s="233">
        <v>87812</v>
      </c>
      <c r="JLW9" s="233">
        <f>ORCAMENTO!JMB3</f>
        <v>0</v>
      </c>
      <c r="JLX9" s="516"/>
      <c r="JLY9" s="516"/>
      <c r="JLZ9" s="516"/>
      <c r="JMA9" s="233">
        <v>87842</v>
      </c>
      <c r="JMB9" s="233">
        <f>ORCAMENTO!JMG3</f>
        <v>0</v>
      </c>
      <c r="JMC9" s="516"/>
      <c r="JMD9" s="516"/>
      <c r="JME9" s="516"/>
      <c r="JMF9" s="233">
        <v>87873</v>
      </c>
      <c r="JMG9" s="233">
        <f>ORCAMENTO!JML3</f>
        <v>0</v>
      </c>
      <c r="JMH9" s="516"/>
      <c r="JMI9" s="516"/>
      <c r="JMJ9" s="516"/>
      <c r="JMK9" s="233">
        <v>87904</v>
      </c>
      <c r="JML9" s="233">
        <f>ORCAMENTO!JMQ3</f>
        <v>0</v>
      </c>
      <c r="JMM9" s="516"/>
      <c r="JMN9" s="516"/>
      <c r="JMO9" s="516"/>
      <c r="JMP9" s="233">
        <v>87934</v>
      </c>
      <c r="JMQ9" s="233">
        <f>ORCAMENTO!JMV3</f>
        <v>0</v>
      </c>
      <c r="JMR9" s="516"/>
      <c r="JMS9" s="516"/>
      <c r="JMT9" s="516"/>
      <c r="JMU9" s="233">
        <v>87965</v>
      </c>
      <c r="JMV9" s="233">
        <f>ORCAMENTO!JNA3</f>
        <v>0</v>
      </c>
      <c r="JMW9" s="516"/>
      <c r="JMX9" s="516"/>
      <c r="JMY9" s="516"/>
      <c r="JMZ9" s="233">
        <v>87995</v>
      </c>
      <c r="JNA9" s="233">
        <f>ORCAMENTO!JNF3</f>
        <v>0</v>
      </c>
      <c r="JNB9" s="516"/>
      <c r="JNC9" s="516"/>
      <c r="JND9" s="516"/>
      <c r="JNE9" s="233">
        <v>88026</v>
      </c>
      <c r="JNF9" s="233">
        <f>ORCAMENTO!JNK3</f>
        <v>0</v>
      </c>
      <c r="JNG9" s="516"/>
      <c r="JNH9" s="516"/>
      <c r="JNI9" s="516"/>
      <c r="JNJ9" s="233">
        <v>88057</v>
      </c>
      <c r="JNK9" s="233">
        <f>ORCAMENTO!JNP3</f>
        <v>0</v>
      </c>
      <c r="JNL9" s="516"/>
      <c r="JNM9" s="516"/>
      <c r="JNN9" s="516"/>
      <c r="JNO9" s="233">
        <v>88085</v>
      </c>
      <c r="JNP9" s="233">
        <f>ORCAMENTO!JNU3</f>
        <v>0</v>
      </c>
      <c r="JNQ9" s="516"/>
      <c r="JNR9" s="516"/>
      <c r="JNS9" s="516"/>
      <c r="JNT9" s="233">
        <v>88116</v>
      </c>
      <c r="JNU9" s="233">
        <f>ORCAMENTO!JNZ3</f>
        <v>0</v>
      </c>
      <c r="JNV9" s="516"/>
      <c r="JNW9" s="516"/>
      <c r="JNX9" s="516"/>
      <c r="JNY9" s="233">
        <v>88146</v>
      </c>
      <c r="JNZ9" s="233">
        <f>ORCAMENTO!JOE3</f>
        <v>0</v>
      </c>
      <c r="JOA9" s="516"/>
      <c r="JOB9" s="516"/>
      <c r="JOC9" s="516"/>
      <c r="JOD9" s="233">
        <v>88177</v>
      </c>
      <c r="JOE9" s="233">
        <f>ORCAMENTO!JOJ3</f>
        <v>0</v>
      </c>
      <c r="JOF9" s="516"/>
      <c r="JOG9" s="516"/>
      <c r="JOH9" s="516"/>
      <c r="JOI9" s="233">
        <v>88207</v>
      </c>
      <c r="JOJ9" s="233">
        <f>ORCAMENTO!JOO3</f>
        <v>0</v>
      </c>
      <c r="JOK9" s="516"/>
      <c r="JOL9" s="516"/>
      <c r="JOM9" s="516"/>
      <c r="JON9" s="233">
        <v>88238</v>
      </c>
      <c r="JOO9" s="233">
        <f>ORCAMENTO!JOT3</f>
        <v>0</v>
      </c>
      <c r="JOP9" s="516"/>
      <c r="JOQ9" s="516"/>
      <c r="JOR9" s="516"/>
      <c r="JOS9" s="233">
        <v>88269</v>
      </c>
      <c r="JOT9" s="233">
        <f>ORCAMENTO!JOY3</f>
        <v>0</v>
      </c>
      <c r="JOU9" s="516"/>
      <c r="JOV9" s="516"/>
      <c r="JOW9" s="516"/>
      <c r="JOX9" s="233">
        <v>88299</v>
      </c>
      <c r="JOY9" s="233">
        <f>ORCAMENTO!JPD3</f>
        <v>0</v>
      </c>
      <c r="JOZ9" s="516"/>
      <c r="JPA9" s="516"/>
      <c r="JPB9" s="516"/>
      <c r="JPC9" s="233">
        <v>88330</v>
      </c>
      <c r="JPD9" s="233">
        <f>ORCAMENTO!JPI3</f>
        <v>0</v>
      </c>
      <c r="JPE9" s="516"/>
      <c r="JPF9" s="516"/>
      <c r="JPG9" s="516"/>
      <c r="JPH9" s="233">
        <v>88360</v>
      </c>
      <c r="JPI9" s="233">
        <f>ORCAMENTO!JPN3</f>
        <v>0</v>
      </c>
      <c r="JPJ9" s="516"/>
      <c r="JPK9" s="516"/>
      <c r="JPL9" s="516"/>
      <c r="JPM9" s="233">
        <v>88391</v>
      </c>
      <c r="JPN9" s="233">
        <f>ORCAMENTO!JPS3</f>
        <v>0</v>
      </c>
      <c r="JPO9" s="516"/>
      <c r="JPP9" s="516"/>
      <c r="JPQ9" s="516"/>
      <c r="JPR9" s="233">
        <v>88422</v>
      </c>
      <c r="JPS9" s="233">
        <f>ORCAMENTO!JPX3</f>
        <v>0</v>
      </c>
      <c r="JPT9" s="516"/>
      <c r="JPU9" s="516"/>
      <c r="JPV9" s="516"/>
      <c r="JPW9" s="233">
        <v>88450</v>
      </c>
      <c r="JPX9" s="233">
        <f>ORCAMENTO!JQC3</f>
        <v>0</v>
      </c>
      <c r="JPY9" s="516"/>
      <c r="JPZ9" s="516"/>
      <c r="JQA9" s="516"/>
      <c r="JQB9" s="233">
        <v>88481</v>
      </c>
      <c r="JQC9" s="233">
        <f>ORCAMENTO!JQH3</f>
        <v>0</v>
      </c>
      <c r="JQD9" s="516"/>
      <c r="JQE9" s="516"/>
      <c r="JQF9" s="516"/>
      <c r="JQG9" s="233">
        <v>88511</v>
      </c>
      <c r="JQH9" s="233">
        <f>ORCAMENTO!JQM3</f>
        <v>0</v>
      </c>
      <c r="JQI9" s="516"/>
      <c r="JQJ9" s="516"/>
      <c r="JQK9" s="516"/>
      <c r="JQL9" s="233">
        <v>88542</v>
      </c>
      <c r="JQM9" s="233">
        <f>ORCAMENTO!JQR3</f>
        <v>0</v>
      </c>
      <c r="JQN9" s="516"/>
      <c r="JQO9" s="516"/>
      <c r="JQP9" s="516"/>
      <c r="JQQ9" s="233">
        <v>88572</v>
      </c>
      <c r="JQR9" s="233">
        <f>ORCAMENTO!JQW3</f>
        <v>0</v>
      </c>
      <c r="JQS9" s="516"/>
      <c r="JQT9" s="516"/>
      <c r="JQU9" s="516"/>
      <c r="JQV9" s="233">
        <v>88603</v>
      </c>
      <c r="JQW9" s="233">
        <f>ORCAMENTO!JRB3</f>
        <v>0</v>
      </c>
      <c r="JQX9" s="516"/>
      <c r="JQY9" s="516"/>
      <c r="JQZ9" s="516"/>
      <c r="JRA9" s="233">
        <v>88634</v>
      </c>
      <c r="JRB9" s="233">
        <f>ORCAMENTO!JRG3</f>
        <v>0</v>
      </c>
      <c r="JRC9" s="516"/>
      <c r="JRD9" s="516"/>
      <c r="JRE9" s="516"/>
      <c r="JRF9" s="233">
        <v>88664</v>
      </c>
      <c r="JRG9" s="233">
        <f>ORCAMENTO!JRL3</f>
        <v>0</v>
      </c>
      <c r="JRH9" s="516"/>
      <c r="JRI9" s="516"/>
      <c r="JRJ9" s="516"/>
      <c r="JRK9" s="233">
        <v>88695</v>
      </c>
      <c r="JRL9" s="233">
        <f>ORCAMENTO!JRQ3</f>
        <v>0</v>
      </c>
      <c r="JRM9" s="516"/>
      <c r="JRN9" s="516"/>
      <c r="JRO9" s="516"/>
      <c r="JRP9" s="233">
        <v>88725</v>
      </c>
      <c r="JRQ9" s="233">
        <f>ORCAMENTO!JRV3</f>
        <v>0</v>
      </c>
      <c r="JRR9" s="516"/>
      <c r="JRS9" s="516"/>
      <c r="JRT9" s="516"/>
      <c r="JRU9" s="233">
        <v>88756</v>
      </c>
      <c r="JRV9" s="233">
        <f>ORCAMENTO!JSA3</f>
        <v>0</v>
      </c>
      <c r="JRW9" s="516"/>
      <c r="JRX9" s="516"/>
      <c r="JRY9" s="516"/>
      <c r="JRZ9" s="233">
        <v>88787</v>
      </c>
      <c r="JSA9" s="233">
        <f>ORCAMENTO!JSF3</f>
        <v>0</v>
      </c>
      <c r="JSB9" s="516"/>
      <c r="JSC9" s="516"/>
      <c r="JSD9" s="516"/>
      <c r="JSE9" s="233">
        <v>88815</v>
      </c>
      <c r="JSF9" s="233">
        <f>ORCAMENTO!JSK3</f>
        <v>0</v>
      </c>
      <c r="JSG9" s="516"/>
      <c r="JSH9" s="516"/>
      <c r="JSI9" s="516"/>
      <c r="JSJ9" s="233">
        <v>88846</v>
      </c>
      <c r="JSK9" s="233">
        <f>ORCAMENTO!JSP3</f>
        <v>0</v>
      </c>
      <c r="JSL9" s="516"/>
      <c r="JSM9" s="516"/>
      <c r="JSN9" s="516"/>
      <c r="JSO9" s="233">
        <v>88876</v>
      </c>
      <c r="JSP9" s="233">
        <f>ORCAMENTO!JSU3</f>
        <v>0</v>
      </c>
      <c r="JSQ9" s="516"/>
      <c r="JSR9" s="516"/>
      <c r="JSS9" s="516"/>
      <c r="JST9" s="233">
        <v>88907</v>
      </c>
      <c r="JSU9" s="233">
        <f>ORCAMENTO!JSZ3</f>
        <v>0</v>
      </c>
      <c r="JSV9" s="516"/>
      <c r="JSW9" s="516"/>
      <c r="JSX9" s="516"/>
      <c r="JSY9" s="233">
        <v>88937</v>
      </c>
      <c r="JSZ9" s="233">
        <f>ORCAMENTO!JTE3</f>
        <v>0</v>
      </c>
      <c r="JTA9" s="516"/>
      <c r="JTB9" s="516"/>
      <c r="JTC9" s="516"/>
      <c r="JTD9" s="233">
        <v>88968</v>
      </c>
      <c r="JTE9" s="233">
        <f>ORCAMENTO!JTJ3</f>
        <v>0</v>
      </c>
      <c r="JTF9" s="516"/>
      <c r="JTG9" s="516"/>
      <c r="JTH9" s="516"/>
      <c r="JTI9" s="233">
        <v>88999</v>
      </c>
      <c r="JTJ9" s="233">
        <f>ORCAMENTO!JTO3</f>
        <v>0</v>
      </c>
      <c r="JTK9" s="516"/>
      <c r="JTL9" s="516"/>
      <c r="JTM9" s="516"/>
      <c r="JTN9" s="233">
        <v>89029</v>
      </c>
      <c r="JTO9" s="233">
        <f>ORCAMENTO!JTT3</f>
        <v>0</v>
      </c>
      <c r="JTP9" s="516"/>
      <c r="JTQ9" s="516"/>
      <c r="JTR9" s="516"/>
      <c r="JTS9" s="233">
        <v>89060</v>
      </c>
      <c r="JTT9" s="233">
        <f>ORCAMENTO!JTY3</f>
        <v>0</v>
      </c>
      <c r="JTU9" s="516"/>
      <c r="JTV9" s="516"/>
      <c r="JTW9" s="516"/>
      <c r="JTX9" s="233">
        <v>89090</v>
      </c>
      <c r="JTY9" s="233">
        <f>ORCAMENTO!JUD3</f>
        <v>0</v>
      </c>
      <c r="JTZ9" s="516"/>
      <c r="JUA9" s="516"/>
      <c r="JUB9" s="516"/>
      <c r="JUC9" s="233">
        <v>89121</v>
      </c>
      <c r="JUD9" s="233">
        <f>ORCAMENTO!JUI3</f>
        <v>0</v>
      </c>
      <c r="JUE9" s="516"/>
      <c r="JUF9" s="516"/>
      <c r="JUG9" s="516"/>
      <c r="JUH9" s="233">
        <v>89152</v>
      </c>
      <c r="JUI9" s="233">
        <f>ORCAMENTO!JUN3</f>
        <v>0</v>
      </c>
      <c r="JUJ9" s="516"/>
      <c r="JUK9" s="516"/>
      <c r="JUL9" s="516"/>
      <c r="JUM9" s="233">
        <v>89181</v>
      </c>
      <c r="JUN9" s="233">
        <f>ORCAMENTO!JUS3</f>
        <v>0</v>
      </c>
      <c r="JUO9" s="516"/>
      <c r="JUP9" s="516"/>
      <c r="JUQ9" s="516"/>
      <c r="JUR9" s="233">
        <v>89212</v>
      </c>
      <c r="JUS9" s="233">
        <f>ORCAMENTO!JUX3</f>
        <v>0</v>
      </c>
      <c r="JUT9" s="516"/>
      <c r="JUU9" s="516"/>
      <c r="JUV9" s="516"/>
      <c r="JUW9" s="233">
        <v>89242</v>
      </c>
      <c r="JUX9" s="233">
        <f>ORCAMENTO!JVC3</f>
        <v>0</v>
      </c>
      <c r="JUY9" s="516"/>
      <c r="JUZ9" s="516"/>
      <c r="JVA9" s="516"/>
      <c r="JVB9" s="233">
        <v>89273</v>
      </c>
      <c r="JVC9" s="233">
        <f>ORCAMENTO!JVH3</f>
        <v>0</v>
      </c>
      <c r="JVD9" s="516"/>
      <c r="JVE9" s="516"/>
      <c r="JVF9" s="516"/>
      <c r="JVG9" s="233">
        <v>89303</v>
      </c>
      <c r="JVH9" s="233">
        <f>ORCAMENTO!JVM3</f>
        <v>0</v>
      </c>
      <c r="JVI9" s="516"/>
      <c r="JVJ9" s="516"/>
      <c r="JVK9" s="516"/>
      <c r="JVL9" s="233">
        <v>89334</v>
      </c>
      <c r="JVM9" s="233">
        <f>ORCAMENTO!JVR3</f>
        <v>0</v>
      </c>
      <c r="JVN9" s="516"/>
      <c r="JVO9" s="516"/>
      <c r="JVP9" s="516"/>
      <c r="JVQ9" s="233">
        <v>89365</v>
      </c>
      <c r="JVR9" s="233">
        <f>ORCAMENTO!JVW3</f>
        <v>0</v>
      </c>
      <c r="JVS9" s="516"/>
      <c r="JVT9" s="516"/>
      <c r="JVU9" s="516"/>
      <c r="JVV9" s="233">
        <v>89395</v>
      </c>
      <c r="JVW9" s="233">
        <f>ORCAMENTO!JWB3</f>
        <v>0</v>
      </c>
      <c r="JVX9" s="516"/>
      <c r="JVY9" s="516"/>
      <c r="JVZ9" s="516"/>
      <c r="JWA9" s="233">
        <v>89426</v>
      </c>
      <c r="JWB9" s="233">
        <f>ORCAMENTO!JWG3</f>
        <v>0</v>
      </c>
      <c r="JWC9" s="516"/>
      <c r="JWD9" s="516"/>
      <c r="JWE9" s="516"/>
      <c r="JWF9" s="233">
        <v>89456</v>
      </c>
      <c r="JWG9" s="233">
        <f>ORCAMENTO!JWL3</f>
        <v>0</v>
      </c>
      <c r="JWH9" s="516"/>
      <c r="JWI9" s="516"/>
      <c r="JWJ9" s="516"/>
      <c r="JWK9" s="233">
        <v>89487</v>
      </c>
      <c r="JWL9" s="233">
        <f>ORCAMENTO!JWQ3</f>
        <v>0</v>
      </c>
      <c r="JWM9" s="516"/>
      <c r="JWN9" s="516"/>
      <c r="JWO9" s="516"/>
      <c r="JWP9" s="233">
        <v>89518</v>
      </c>
      <c r="JWQ9" s="233">
        <f>ORCAMENTO!JWV3</f>
        <v>0</v>
      </c>
      <c r="JWR9" s="516"/>
      <c r="JWS9" s="516"/>
      <c r="JWT9" s="516"/>
      <c r="JWU9" s="233">
        <v>89546</v>
      </c>
      <c r="JWV9" s="233">
        <f>ORCAMENTO!JXA3</f>
        <v>0</v>
      </c>
      <c r="JWW9" s="516"/>
      <c r="JWX9" s="516"/>
      <c r="JWY9" s="516"/>
      <c r="JWZ9" s="233">
        <v>89577</v>
      </c>
      <c r="JXA9" s="233">
        <f>ORCAMENTO!JXF3</f>
        <v>0</v>
      </c>
      <c r="JXB9" s="516"/>
      <c r="JXC9" s="516"/>
      <c r="JXD9" s="516"/>
      <c r="JXE9" s="233">
        <v>89607</v>
      </c>
      <c r="JXF9" s="233">
        <f>ORCAMENTO!JXK3</f>
        <v>0</v>
      </c>
      <c r="JXG9" s="516"/>
      <c r="JXH9" s="516"/>
      <c r="JXI9" s="516"/>
      <c r="JXJ9" s="233">
        <v>89638</v>
      </c>
      <c r="JXK9" s="233">
        <f>ORCAMENTO!JXP3</f>
        <v>0</v>
      </c>
      <c r="JXL9" s="516"/>
      <c r="JXM9" s="516"/>
      <c r="JXN9" s="516"/>
      <c r="JXO9" s="233">
        <v>89668</v>
      </c>
      <c r="JXP9" s="233">
        <f>ORCAMENTO!JXU3</f>
        <v>0</v>
      </c>
      <c r="JXQ9" s="516"/>
      <c r="JXR9" s="516"/>
      <c r="JXS9" s="516"/>
      <c r="JXT9" s="233">
        <v>89699</v>
      </c>
      <c r="JXU9" s="233">
        <f>ORCAMENTO!JXZ3</f>
        <v>0</v>
      </c>
      <c r="JXV9" s="516"/>
      <c r="JXW9" s="516"/>
      <c r="JXX9" s="516"/>
      <c r="JXY9" s="233">
        <v>89730</v>
      </c>
      <c r="JXZ9" s="233">
        <f>ORCAMENTO!JYE3</f>
        <v>0</v>
      </c>
      <c r="JYA9" s="516"/>
      <c r="JYB9" s="516"/>
      <c r="JYC9" s="516"/>
      <c r="JYD9" s="233">
        <v>89760</v>
      </c>
      <c r="JYE9" s="233">
        <f>ORCAMENTO!JYJ3</f>
        <v>0</v>
      </c>
      <c r="JYF9" s="516"/>
      <c r="JYG9" s="516"/>
      <c r="JYH9" s="516"/>
      <c r="JYI9" s="233">
        <v>89791</v>
      </c>
      <c r="JYJ9" s="233">
        <f>ORCAMENTO!JYO3</f>
        <v>0</v>
      </c>
      <c r="JYK9" s="516"/>
      <c r="JYL9" s="516"/>
      <c r="JYM9" s="516"/>
      <c r="JYN9" s="233">
        <v>89821</v>
      </c>
      <c r="JYO9" s="233">
        <f>ORCAMENTO!JYT3</f>
        <v>0</v>
      </c>
      <c r="JYP9" s="516"/>
      <c r="JYQ9" s="516"/>
      <c r="JYR9" s="516"/>
      <c r="JYS9" s="233">
        <v>89852</v>
      </c>
      <c r="JYT9" s="233">
        <f>ORCAMENTO!JYY3</f>
        <v>0</v>
      </c>
      <c r="JYU9" s="516"/>
      <c r="JYV9" s="516"/>
      <c r="JYW9" s="516"/>
      <c r="JYX9" s="233">
        <v>89883</v>
      </c>
      <c r="JYY9" s="233">
        <f>ORCAMENTO!JZD3</f>
        <v>0</v>
      </c>
      <c r="JYZ9" s="516"/>
      <c r="JZA9" s="516"/>
      <c r="JZB9" s="516"/>
      <c r="JZC9" s="233">
        <v>89911</v>
      </c>
      <c r="JZD9" s="233">
        <f>ORCAMENTO!JZI3</f>
        <v>0</v>
      </c>
      <c r="JZE9" s="516"/>
      <c r="JZF9" s="516"/>
      <c r="JZG9" s="516"/>
      <c r="JZH9" s="233">
        <v>89942</v>
      </c>
      <c r="JZI9" s="233">
        <f>ORCAMENTO!JZN3</f>
        <v>0</v>
      </c>
      <c r="JZJ9" s="516"/>
      <c r="JZK9" s="516"/>
      <c r="JZL9" s="516"/>
      <c r="JZM9" s="233">
        <v>89972</v>
      </c>
      <c r="JZN9" s="233">
        <f>ORCAMENTO!JZS3</f>
        <v>0</v>
      </c>
      <c r="JZO9" s="516"/>
      <c r="JZP9" s="516"/>
      <c r="JZQ9" s="516"/>
      <c r="JZR9" s="233">
        <v>90003</v>
      </c>
      <c r="JZS9" s="233">
        <f>ORCAMENTO!JZX3</f>
        <v>0</v>
      </c>
      <c r="JZT9" s="516"/>
      <c r="JZU9" s="516"/>
      <c r="JZV9" s="516"/>
      <c r="JZW9" s="233">
        <v>90033</v>
      </c>
      <c r="JZX9" s="233">
        <f>ORCAMENTO!KAC3</f>
        <v>0</v>
      </c>
      <c r="JZY9" s="516"/>
      <c r="JZZ9" s="516"/>
      <c r="KAA9" s="516"/>
      <c r="KAB9" s="233">
        <v>90064</v>
      </c>
      <c r="KAC9" s="233">
        <f>ORCAMENTO!KAH3</f>
        <v>0</v>
      </c>
      <c r="KAD9" s="516"/>
      <c r="KAE9" s="516"/>
      <c r="KAF9" s="516"/>
      <c r="KAG9" s="233">
        <v>90095</v>
      </c>
      <c r="KAH9" s="233">
        <f>ORCAMENTO!KAM3</f>
        <v>0</v>
      </c>
      <c r="KAI9" s="516"/>
      <c r="KAJ9" s="516"/>
      <c r="KAK9" s="516"/>
      <c r="KAL9" s="233">
        <v>90125</v>
      </c>
      <c r="KAM9" s="233">
        <f>ORCAMENTO!KAR3</f>
        <v>0</v>
      </c>
      <c r="KAN9" s="516"/>
      <c r="KAO9" s="516"/>
      <c r="KAP9" s="516"/>
      <c r="KAQ9" s="233">
        <v>90156</v>
      </c>
      <c r="KAR9" s="233">
        <f>ORCAMENTO!KAW3</f>
        <v>0</v>
      </c>
      <c r="KAS9" s="516"/>
      <c r="KAT9" s="516"/>
      <c r="KAU9" s="516"/>
      <c r="KAV9" s="233">
        <v>90186</v>
      </c>
      <c r="KAW9" s="233">
        <f>ORCAMENTO!KBB3</f>
        <v>0</v>
      </c>
      <c r="KAX9" s="516"/>
      <c r="KAY9" s="516"/>
      <c r="KAZ9" s="516"/>
      <c r="KBA9" s="233">
        <v>90217</v>
      </c>
      <c r="KBB9" s="233">
        <f>ORCAMENTO!KBG3</f>
        <v>0</v>
      </c>
      <c r="KBC9" s="516"/>
      <c r="KBD9" s="516"/>
      <c r="KBE9" s="516"/>
      <c r="KBF9" s="233">
        <v>90248</v>
      </c>
      <c r="KBG9" s="233">
        <f>ORCAMENTO!KBL3</f>
        <v>0</v>
      </c>
      <c r="KBH9" s="516"/>
      <c r="KBI9" s="516"/>
      <c r="KBJ9" s="516"/>
      <c r="KBK9" s="233">
        <v>90276</v>
      </c>
      <c r="KBL9" s="233">
        <f>ORCAMENTO!KBQ3</f>
        <v>0</v>
      </c>
      <c r="KBM9" s="516"/>
      <c r="KBN9" s="516"/>
      <c r="KBO9" s="516"/>
      <c r="KBP9" s="233">
        <v>90307</v>
      </c>
      <c r="KBQ9" s="233">
        <f>ORCAMENTO!KBV3</f>
        <v>0</v>
      </c>
      <c r="KBR9" s="516"/>
      <c r="KBS9" s="516"/>
      <c r="KBT9" s="516"/>
      <c r="KBU9" s="233">
        <v>90337</v>
      </c>
      <c r="KBV9" s="233">
        <f>ORCAMENTO!KCA3</f>
        <v>0</v>
      </c>
      <c r="KBW9" s="516"/>
      <c r="KBX9" s="516"/>
      <c r="KBY9" s="516"/>
      <c r="KBZ9" s="233">
        <v>90368</v>
      </c>
      <c r="KCA9" s="233">
        <f>ORCAMENTO!KCF3</f>
        <v>0</v>
      </c>
      <c r="KCB9" s="516"/>
      <c r="KCC9" s="516"/>
      <c r="KCD9" s="516"/>
      <c r="KCE9" s="233">
        <v>90398</v>
      </c>
      <c r="KCF9" s="233">
        <f>ORCAMENTO!KCK3</f>
        <v>0</v>
      </c>
      <c r="KCG9" s="516"/>
      <c r="KCH9" s="516"/>
      <c r="KCI9" s="516"/>
      <c r="KCJ9" s="233">
        <v>90429</v>
      </c>
      <c r="KCK9" s="233">
        <f>ORCAMENTO!KCP3</f>
        <v>0</v>
      </c>
      <c r="KCL9" s="516"/>
      <c r="KCM9" s="516"/>
      <c r="KCN9" s="516"/>
      <c r="KCO9" s="233">
        <v>90460</v>
      </c>
      <c r="KCP9" s="233">
        <f>ORCAMENTO!KCU3</f>
        <v>0</v>
      </c>
      <c r="KCQ9" s="516"/>
      <c r="KCR9" s="516"/>
      <c r="KCS9" s="516"/>
      <c r="KCT9" s="233">
        <v>90490</v>
      </c>
      <c r="KCU9" s="233">
        <f>ORCAMENTO!KCZ3</f>
        <v>0</v>
      </c>
      <c r="KCV9" s="516"/>
      <c r="KCW9" s="516"/>
      <c r="KCX9" s="516"/>
      <c r="KCY9" s="233">
        <v>90521</v>
      </c>
      <c r="KCZ9" s="233">
        <f>ORCAMENTO!KDE3</f>
        <v>0</v>
      </c>
      <c r="KDA9" s="516"/>
      <c r="KDB9" s="516"/>
      <c r="KDC9" s="516"/>
      <c r="KDD9" s="233">
        <v>90551</v>
      </c>
      <c r="KDE9" s="233">
        <f>ORCAMENTO!KDJ3</f>
        <v>0</v>
      </c>
      <c r="KDF9" s="516"/>
      <c r="KDG9" s="516"/>
      <c r="KDH9" s="516"/>
      <c r="KDI9" s="233">
        <v>90582</v>
      </c>
      <c r="KDJ9" s="233">
        <f>ORCAMENTO!KDO3</f>
        <v>0</v>
      </c>
      <c r="KDK9" s="516"/>
      <c r="KDL9" s="516"/>
      <c r="KDM9" s="516"/>
      <c r="KDN9" s="233">
        <v>90613</v>
      </c>
      <c r="KDO9" s="233">
        <f>ORCAMENTO!KDT3</f>
        <v>0</v>
      </c>
      <c r="KDP9" s="516"/>
      <c r="KDQ9" s="516"/>
      <c r="KDR9" s="516"/>
      <c r="KDS9" s="233">
        <v>90642</v>
      </c>
      <c r="KDT9" s="233">
        <f>ORCAMENTO!KDY3</f>
        <v>0</v>
      </c>
      <c r="KDU9" s="516"/>
      <c r="KDV9" s="516"/>
      <c r="KDW9" s="516"/>
      <c r="KDX9" s="233">
        <v>90673</v>
      </c>
      <c r="KDY9" s="233">
        <f>ORCAMENTO!KED3</f>
        <v>0</v>
      </c>
      <c r="KDZ9" s="516"/>
      <c r="KEA9" s="516"/>
      <c r="KEB9" s="516"/>
      <c r="KEC9" s="233">
        <v>90703</v>
      </c>
      <c r="KED9" s="233">
        <f>ORCAMENTO!KEI3</f>
        <v>0</v>
      </c>
      <c r="KEE9" s="516"/>
      <c r="KEF9" s="516"/>
      <c r="KEG9" s="516"/>
      <c r="KEH9" s="233">
        <v>90734</v>
      </c>
      <c r="KEI9" s="233">
        <f>ORCAMENTO!KEN3</f>
        <v>0</v>
      </c>
      <c r="KEJ9" s="516"/>
      <c r="KEK9" s="516"/>
      <c r="KEL9" s="516"/>
      <c r="KEM9" s="233">
        <v>90764</v>
      </c>
      <c r="KEN9" s="233">
        <f>ORCAMENTO!KES3</f>
        <v>0</v>
      </c>
      <c r="KEO9" s="516"/>
      <c r="KEP9" s="516"/>
      <c r="KEQ9" s="516"/>
      <c r="KER9" s="233">
        <v>90795</v>
      </c>
      <c r="KES9" s="233">
        <f>ORCAMENTO!KEX3</f>
        <v>0</v>
      </c>
      <c r="KET9" s="516"/>
      <c r="KEU9" s="516"/>
      <c r="KEV9" s="516"/>
      <c r="KEW9" s="233">
        <v>90826</v>
      </c>
      <c r="KEX9" s="233">
        <f>ORCAMENTO!KFC3</f>
        <v>0</v>
      </c>
      <c r="KEY9" s="516"/>
      <c r="KEZ9" s="516"/>
      <c r="KFA9" s="516"/>
      <c r="KFB9" s="233">
        <v>90856</v>
      </c>
      <c r="KFC9" s="233">
        <f>ORCAMENTO!KFH3</f>
        <v>0</v>
      </c>
      <c r="KFD9" s="516"/>
      <c r="KFE9" s="516"/>
      <c r="KFF9" s="516"/>
      <c r="KFG9" s="233">
        <v>90887</v>
      </c>
      <c r="KFH9" s="233">
        <f>ORCAMENTO!KFM3</f>
        <v>0</v>
      </c>
      <c r="KFI9" s="516"/>
      <c r="KFJ9" s="516"/>
      <c r="KFK9" s="516"/>
      <c r="KFL9" s="233">
        <v>90917</v>
      </c>
      <c r="KFM9" s="233">
        <f>ORCAMENTO!KFR3</f>
        <v>0</v>
      </c>
      <c r="KFN9" s="516"/>
      <c r="KFO9" s="516"/>
      <c r="KFP9" s="516"/>
      <c r="KFQ9" s="233">
        <v>90948</v>
      </c>
      <c r="KFR9" s="233">
        <f>ORCAMENTO!KFW3</f>
        <v>0</v>
      </c>
      <c r="KFS9" s="516"/>
      <c r="KFT9" s="516"/>
      <c r="KFU9" s="516"/>
      <c r="KFV9" s="233">
        <v>90979</v>
      </c>
      <c r="KFW9" s="233">
        <f>ORCAMENTO!KGB3</f>
        <v>0</v>
      </c>
      <c r="KFX9" s="516"/>
      <c r="KFY9" s="516"/>
      <c r="KFZ9" s="516"/>
      <c r="KGA9" s="233">
        <v>91007</v>
      </c>
      <c r="KGB9" s="233">
        <f>ORCAMENTO!KGG3</f>
        <v>0</v>
      </c>
      <c r="KGC9" s="516"/>
      <c r="KGD9" s="516"/>
      <c r="KGE9" s="516"/>
      <c r="KGF9" s="233">
        <v>91038</v>
      </c>
      <c r="KGG9" s="233">
        <f>ORCAMENTO!KGL3</f>
        <v>0</v>
      </c>
      <c r="KGH9" s="516"/>
      <c r="KGI9" s="516"/>
      <c r="KGJ9" s="516"/>
      <c r="KGK9" s="233">
        <v>91068</v>
      </c>
      <c r="KGL9" s="233">
        <f>ORCAMENTO!KGQ3</f>
        <v>0</v>
      </c>
      <c r="KGM9" s="516"/>
      <c r="KGN9" s="516"/>
      <c r="KGO9" s="516"/>
      <c r="KGP9" s="233">
        <v>91099</v>
      </c>
      <c r="KGQ9" s="233">
        <f>ORCAMENTO!KGV3</f>
        <v>0</v>
      </c>
      <c r="KGR9" s="516"/>
      <c r="KGS9" s="516"/>
      <c r="KGT9" s="516"/>
      <c r="KGU9" s="233">
        <v>91129</v>
      </c>
      <c r="KGV9" s="233">
        <f>ORCAMENTO!KHA3</f>
        <v>0</v>
      </c>
      <c r="KGW9" s="516"/>
      <c r="KGX9" s="516"/>
      <c r="KGY9" s="516"/>
      <c r="KGZ9" s="233">
        <v>91160</v>
      </c>
      <c r="KHA9" s="233">
        <f>ORCAMENTO!KHF3</f>
        <v>0</v>
      </c>
      <c r="KHB9" s="516"/>
      <c r="KHC9" s="516"/>
      <c r="KHD9" s="516"/>
      <c r="KHE9" s="233">
        <v>91191</v>
      </c>
      <c r="KHF9" s="233">
        <f>ORCAMENTO!KHK3</f>
        <v>0</v>
      </c>
      <c r="KHG9" s="516"/>
      <c r="KHH9" s="516"/>
      <c r="KHI9" s="516"/>
      <c r="KHJ9" s="233">
        <v>91221</v>
      </c>
      <c r="KHK9" s="233">
        <f>ORCAMENTO!KHP3</f>
        <v>0</v>
      </c>
      <c r="KHL9" s="516"/>
      <c r="KHM9" s="516"/>
      <c r="KHN9" s="516"/>
      <c r="KHO9" s="233">
        <v>91252</v>
      </c>
      <c r="KHP9" s="233">
        <f>ORCAMENTO!KHU3</f>
        <v>0</v>
      </c>
      <c r="KHQ9" s="516"/>
      <c r="KHR9" s="516"/>
      <c r="KHS9" s="516"/>
      <c r="KHT9" s="233">
        <v>91282</v>
      </c>
      <c r="KHU9" s="233">
        <f>ORCAMENTO!KHZ3</f>
        <v>0</v>
      </c>
      <c r="KHV9" s="516"/>
      <c r="KHW9" s="516"/>
      <c r="KHX9" s="516"/>
      <c r="KHY9" s="233">
        <v>91313</v>
      </c>
      <c r="KHZ9" s="233">
        <f>ORCAMENTO!KIE3</f>
        <v>0</v>
      </c>
      <c r="KIA9" s="516"/>
      <c r="KIB9" s="516"/>
      <c r="KIC9" s="516"/>
      <c r="KID9" s="233">
        <v>91344</v>
      </c>
      <c r="KIE9" s="233">
        <f>ORCAMENTO!KIJ3</f>
        <v>0</v>
      </c>
      <c r="KIF9" s="516"/>
      <c r="KIG9" s="516"/>
      <c r="KIH9" s="516"/>
      <c r="KII9" s="233">
        <v>91372</v>
      </c>
      <c r="KIJ9" s="233">
        <f>ORCAMENTO!KIO3</f>
        <v>0</v>
      </c>
      <c r="KIK9" s="516"/>
      <c r="KIL9" s="516"/>
      <c r="KIM9" s="516"/>
      <c r="KIN9" s="233">
        <v>91403</v>
      </c>
      <c r="KIO9" s="233">
        <f>ORCAMENTO!KIT3</f>
        <v>0</v>
      </c>
      <c r="KIP9" s="516"/>
      <c r="KIQ9" s="516"/>
      <c r="KIR9" s="516"/>
      <c r="KIS9" s="233">
        <v>91433</v>
      </c>
      <c r="KIT9" s="233">
        <f>ORCAMENTO!KIY3</f>
        <v>0</v>
      </c>
      <c r="KIU9" s="516"/>
      <c r="KIV9" s="516"/>
      <c r="KIW9" s="516"/>
      <c r="KIX9" s="233">
        <v>91464</v>
      </c>
      <c r="KIY9" s="233">
        <f>ORCAMENTO!KJD3</f>
        <v>0</v>
      </c>
      <c r="KIZ9" s="516"/>
      <c r="KJA9" s="516"/>
      <c r="KJB9" s="516"/>
      <c r="KJC9" s="233">
        <v>91494</v>
      </c>
      <c r="KJD9" s="233">
        <f>ORCAMENTO!KJI3</f>
        <v>0</v>
      </c>
      <c r="KJE9" s="516"/>
      <c r="KJF9" s="516"/>
      <c r="KJG9" s="516"/>
      <c r="KJH9" s="233">
        <v>91525</v>
      </c>
      <c r="KJI9" s="233">
        <f>ORCAMENTO!KJN3</f>
        <v>0</v>
      </c>
      <c r="KJJ9" s="516"/>
      <c r="KJK9" s="516"/>
      <c r="KJL9" s="516"/>
      <c r="KJM9" s="233">
        <v>91556</v>
      </c>
      <c r="KJN9" s="233">
        <f>ORCAMENTO!KJS3</f>
        <v>0</v>
      </c>
      <c r="KJO9" s="516"/>
      <c r="KJP9" s="516"/>
      <c r="KJQ9" s="516"/>
      <c r="KJR9" s="233">
        <v>91586</v>
      </c>
      <c r="KJS9" s="233">
        <f>ORCAMENTO!KJX3</f>
        <v>0</v>
      </c>
      <c r="KJT9" s="516"/>
      <c r="KJU9" s="516"/>
      <c r="KJV9" s="516"/>
      <c r="KJW9" s="233">
        <v>91617</v>
      </c>
      <c r="KJX9" s="233">
        <f>ORCAMENTO!KKC3</f>
        <v>0</v>
      </c>
      <c r="KJY9" s="516"/>
      <c r="KJZ9" s="516"/>
      <c r="KKA9" s="516"/>
      <c r="KKB9" s="233">
        <v>91647</v>
      </c>
      <c r="KKC9" s="233">
        <f>ORCAMENTO!KKH3</f>
        <v>0</v>
      </c>
      <c r="KKD9" s="516"/>
      <c r="KKE9" s="516"/>
      <c r="KKF9" s="516"/>
      <c r="KKG9" s="233">
        <v>91678</v>
      </c>
      <c r="KKH9" s="233">
        <f>ORCAMENTO!KKM3</f>
        <v>0</v>
      </c>
      <c r="KKI9" s="516"/>
      <c r="KKJ9" s="516"/>
      <c r="KKK9" s="516"/>
      <c r="KKL9" s="233">
        <v>91709</v>
      </c>
      <c r="KKM9" s="233">
        <f>ORCAMENTO!KKR3</f>
        <v>0</v>
      </c>
      <c r="KKN9" s="516"/>
      <c r="KKO9" s="516"/>
      <c r="KKP9" s="516"/>
      <c r="KKQ9" s="233">
        <v>91737</v>
      </c>
      <c r="KKR9" s="233">
        <f>ORCAMENTO!KKW3</f>
        <v>0</v>
      </c>
      <c r="KKS9" s="516"/>
      <c r="KKT9" s="516"/>
      <c r="KKU9" s="516"/>
      <c r="KKV9" s="233">
        <v>91768</v>
      </c>
      <c r="KKW9" s="233">
        <f>ORCAMENTO!KLB3</f>
        <v>0</v>
      </c>
      <c r="KKX9" s="516"/>
      <c r="KKY9" s="516"/>
      <c r="KKZ9" s="516"/>
      <c r="KLA9" s="233">
        <v>91798</v>
      </c>
      <c r="KLB9" s="233">
        <f>ORCAMENTO!KLG3</f>
        <v>0</v>
      </c>
      <c r="KLC9" s="516"/>
      <c r="KLD9" s="516"/>
      <c r="KLE9" s="516"/>
      <c r="KLF9" s="233">
        <v>91829</v>
      </c>
      <c r="KLG9" s="233">
        <f>ORCAMENTO!KLL3</f>
        <v>0</v>
      </c>
      <c r="KLH9" s="516"/>
      <c r="KLI9" s="516"/>
      <c r="KLJ9" s="516"/>
      <c r="KLK9" s="233">
        <v>91859</v>
      </c>
      <c r="KLL9" s="233">
        <f>ORCAMENTO!KLQ3</f>
        <v>0</v>
      </c>
      <c r="KLM9" s="516"/>
      <c r="KLN9" s="516"/>
      <c r="KLO9" s="516"/>
      <c r="KLP9" s="233">
        <v>91890</v>
      </c>
      <c r="KLQ9" s="233">
        <f>ORCAMENTO!KLV3</f>
        <v>0</v>
      </c>
      <c r="KLR9" s="516"/>
      <c r="KLS9" s="516"/>
      <c r="KLT9" s="516"/>
      <c r="KLU9" s="233">
        <v>91921</v>
      </c>
      <c r="KLV9" s="233">
        <f>ORCAMENTO!KMA3</f>
        <v>0</v>
      </c>
      <c r="KLW9" s="516"/>
      <c r="KLX9" s="516"/>
      <c r="KLY9" s="516"/>
      <c r="KLZ9" s="233">
        <v>91951</v>
      </c>
      <c r="KMA9" s="233">
        <f>ORCAMENTO!KMF3</f>
        <v>0</v>
      </c>
      <c r="KMB9" s="516"/>
      <c r="KMC9" s="516"/>
      <c r="KMD9" s="516"/>
      <c r="KME9" s="233">
        <v>91982</v>
      </c>
      <c r="KMF9" s="233">
        <f>ORCAMENTO!KMK3</f>
        <v>0</v>
      </c>
      <c r="KMG9" s="516"/>
      <c r="KMH9" s="516"/>
      <c r="KMI9" s="516"/>
      <c r="KMJ9" s="233">
        <v>92012</v>
      </c>
      <c r="KMK9" s="233">
        <f>ORCAMENTO!KMP3</f>
        <v>0</v>
      </c>
      <c r="KML9" s="516"/>
      <c r="KMM9" s="516"/>
      <c r="KMN9" s="516"/>
      <c r="KMO9" s="233">
        <v>92043</v>
      </c>
      <c r="KMP9" s="233">
        <f>ORCAMENTO!KMU3</f>
        <v>0</v>
      </c>
      <c r="KMQ9" s="516"/>
      <c r="KMR9" s="516"/>
      <c r="KMS9" s="516"/>
      <c r="KMT9" s="233">
        <v>92074</v>
      </c>
      <c r="KMU9" s="233">
        <f>ORCAMENTO!KMZ3</f>
        <v>0</v>
      </c>
      <c r="KMV9" s="516"/>
      <c r="KMW9" s="516"/>
      <c r="KMX9" s="516"/>
      <c r="KMY9" s="233">
        <v>92103</v>
      </c>
      <c r="KMZ9" s="233">
        <f>ORCAMENTO!KNE3</f>
        <v>0</v>
      </c>
      <c r="KNA9" s="516"/>
      <c r="KNB9" s="516"/>
      <c r="KNC9" s="516"/>
      <c r="KND9" s="233">
        <v>92134</v>
      </c>
      <c r="KNE9" s="233">
        <f>ORCAMENTO!KNJ3</f>
        <v>0</v>
      </c>
      <c r="KNF9" s="516"/>
      <c r="KNG9" s="516"/>
      <c r="KNH9" s="516"/>
      <c r="KNI9" s="233">
        <v>92164</v>
      </c>
      <c r="KNJ9" s="233">
        <f>ORCAMENTO!KNO3</f>
        <v>0</v>
      </c>
      <c r="KNK9" s="516"/>
      <c r="KNL9" s="516"/>
      <c r="KNM9" s="516"/>
      <c r="KNN9" s="233">
        <v>92195</v>
      </c>
      <c r="KNO9" s="233">
        <f>ORCAMENTO!KNT3</f>
        <v>0</v>
      </c>
      <c r="KNP9" s="516"/>
      <c r="KNQ9" s="516"/>
      <c r="KNR9" s="516"/>
      <c r="KNS9" s="233">
        <v>92225</v>
      </c>
      <c r="KNT9" s="233">
        <f>ORCAMENTO!KNY3</f>
        <v>0</v>
      </c>
      <c r="KNU9" s="516"/>
      <c r="KNV9" s="516"/>
      <c r="KNW9" s="516"/>
      <c r="KNX9" s="233">
        <v>92256</v>
      </c>
      <c r="KNY9" s="233">
        <f>ORCAMENTO!KOD3</f>
        <v>0</v>
      </c>
      <c r="KNZ9" s="516"/>
      <c r="KOA9" s="516"/>
      <c r="KOB9" s="516"/>
      <c r="KOC9" s="233">
        <v>92287</v>
      </c>
      <c r="KOD9" s="233">
        <f>ORCAMENTO!KOI3</f>
        <v>0</v>
      </c>
      <c r="KOE9" s="516"/>
      <c r="KOF9" s="516"/>
      <c r="KOG9" s="516"/>
      <c r="KOH9" s="233">
        <v>92317</v>
      </c>
      <c r="KOI9" s="233">
        <f>ORCAMENTO!KON3</f>
        <v>0</v>
      </c>
      <c r="KOJ9" s="516"/>
      <c r="KOK9" s="516"/>
      <c r="KOL9" s="516"/>
      <c r="KOM9" s="233">
        <v>92348</v>
      </c>
      <c r="KON9" s="233">
        <f>ORCAMENTO!KOS3</f>
        <v>0</v>
      </c>
      <c r="KOO9" s="516"/>
      <c r="KOP9" s="516"/>
      <c r="KOQ9" s="516"/>
      <c r="KOR9" s="233">
        <v>92378</v>
      </c>
      <c r="KOS9" s="233">
        <f>ORCAMENTO!KOX3</f>
        <v>0</v>
      </c>
      <c r="KOT9" s="516"/>
      <c r="KOU9" s="516"/>
      <c r="KOV9" s="516"/>
      <c r="KOW9" s="233">
        <v>92409</v>
      </c>
      <c r="KOX9" s="233">
        <f>ORCAMENTO!KPC3</f>
        <v>0</v>
      </c>
      <c r="KOY9" s="516"/>
      <c r="KOZ9" s="516"/>
      <c r="KPA9" s="516"/>
      <c r="KPB9" s="233">
        <v>92440</v>
      </c>
      <c r="KPC9" s="233">
        <f>ORCAMENTO!KPH3</f>
        <v>0</v>
      </c>
      <c r="KPD9" s="516"/>
      <c r="KPE9" s="516"/>
      <c r="KPF9" s="516"/>
      <c r="KPG9" s="233">
        <v>92468</v>
      </c>
      <c r="KPH9" s="233">
        <f>ORCAMENTO!KPM3</f>
        <v>0</v>
      </c>
      <c r="KPI9" s="516"/>
      <c r="KPJ9" s="516"/>
      <c r="KPK9" s="516"/>
      <c r="KPL9" s="233">
        <v>92499</v>
      </c>
      <c r="KPM9" s="233">
        <f>ORCAMENTO!KPR3</f>
        <v>0</v>
      </c>
      <c r="KPN9" s="516"/>
      <c r="KPO9" s="516"/>
      <c r="KPP9" s="516"/>
      <c r="KPQ9" s="233">
        <v>92529</v>
      </c>
      <c r="KPR9" s="233">
        <f>ORCAMENTO!KPW3</f>
        <v>0</v>
      </c>
      <c r="KPS9" s="516"/>
      <c r="KPT9" s="516"/>
      <c r="KPU9" s="516"/>
      <c r="KPV9" s="233">
        <v>92560</v>
      </c>
      <c r="KPW9" s="233">
        <f>ORCAMENTO!KQB3</f>
        <v>0</v>
      </c>
      <c r="KPX9" s="516"/>
      <c r="KPY9" s="516"/>
      <c r="KPZ9" s="516"/>
      <c r="KQA9" s="233">
        <v>92590</v>
      </c>
      <c r="KQB9" s="233">
        <f>ORCAMENTO!KQG3</f>
        <v>0</v>
      </c>
      <c r="KQC9" s="516"/>
      <c r="KQD9" s="516"/>
      <c r="KQE9" s="516"/>
      <c r="KQF9" s="233">
        <v>92621</v>
      </c>
      <c r="KQG9" s="233">
        <f>ORCAMENTO!KQL3</f>
        <v>0</v>
      </c>
      <c r="KQH9" s="516"/>
      <c r="KQI9" s="516"/>
      <c r="KQJ9" s="516"/>
      <c r="KQK9" s="233">
        <v>92652</v>
      </c>
      <c r="KQL9" s="233">
        <f>ORCAMENTO!KQQ3</f>
        <v>0</v>
      </c>
      <c r="KQM9" s="516"/>
      <c r="KQN9" s="516"/>
      <c r="KQO9" s="516"/>
      <c r="KQP9" s="233">
        <v>92682</v>
      </c>
      <c r="KQQ9" s="233">
        <f>ORCAMENTO!KQV3</f>
        <v>0</v>
      </c>
      <c r="KQR9" s="516"/>
      <c r="KQS9" s="516"/>
      <c r="KQT9" s="516"/>
      <c r="KQU9" s="233">
        <v>92713</v>
      </c>
      <c r="KQV9" s="233">
        <f>ORCAMENTO!KRA3</f>
        <v>0</v>
      </c>
      <c r="KQW9" s="516"/>
      <c r="KQX9" s="516"/>
      <c r="KQY9" s="516"/>
      <c r="KQZ9" s="233">
        <v>92743</v>
      </c>
      <c r="KRA9" s="233">
        <f>ORCAMENTO!KRF3</f>
        <v>0</v>
      </c>
      <c r="KRB9" s="516"/>
      <c r="KRC9" s="516"/>
      <c r="KRD9" s="516"/>
      <c r="KRE9" s="233">
        <v>92774</v>
      </c>
      <c r="KRF9" s="233">
        <f>ORCAMENTO!KRK3</f>
        <v>0</v>
      </c>
      <c r="KRG9" s="516"/>
      <c r="KRH9" s="516"/>
      <c r="KRI9" s="516"/>
      <c r="KRJ9" s="233">
        <v>92805</v>
      </c>
      <c r="KRK9" s="233">
        <f>ORCAMENTO!KRP3</f>
        <v>0</v>
      </c>
      <c r="KRL9" s="516"/>
      <c r="KRM9" s="516"/>
      <c r="KRN9" s="516"/>
      <c r="KRO9" s="233">
        <v>92833</v>
      </c>
      <c r="KRP9" s="233">
        <f>ORCAMENTO!KRU3</f>
        <v>0</v>
      </c>
      <c r="KRQ9" s="516"/>
      <c r="KRR9" s="516"/>
      <c r="KRS9" s="516"/>
      <c r="KRT9" s="233">
        <v>92864</v>
      </c>
      <c r="KRU9" s="233">
        <f>ORCAMENTO!KRZ3</f>
        <v>0</v>
      </c>
      <c r="KRV9" s="516"/>
      <c r="KRW9" s="516"/>
      <c r="KRX9" s="516"/>
      <c r="KRY9" s="233">
        <v>92894</v>
      </c>
      <c r="KRZ9" s="233">
        <f>ORCAMENTO!KSE3</f>
        <v>0</v>
      </c>
      <c r="KSA9" s="516"/>
      <c r="KSB9" s="516"/>
      <c r="KSC9" s="516"/>
      <c r="KSD9" s="233">
        <v>92925</v>
      </c>
      <c r="KSE9" s="233">
        <f>ORCAMENTO!KSJ3</f>
        <v>0</v>
      </c>
      <c r="KSF9" s="516"/>
      <c r="KSG9" s="516"/>
      <c r="KSH9" s="516"/>
      <c r="KSI9" s="233">
        <v>92955</v>
      </c>
      <c r="KSJ9" s="233">
        <f>ORCAMENTO!KSO3</f>
        <v>0</v>
      </c>
      <c r="KSK9" s="516"/>
      <c r="KSL9" s="516"/>
      <c r="KSM9" s="516"/>
      <c r="KSN9" s="233">
        <v>92986</v>
      </c>
      <c r="KSO9" s="233">
        <f>ORCAMENTO!KST3</f>
        <v>0</v>
      </c>
      <c r="KSP9" s="516"/>
      <c r="KSQ9" s="516"/>
      <c r="KSR9" s="516"/>
      <c r="KSS9" s="233">
        <v>93017</v>
      </c>
      <c r="KST9" s="233">
        <f>ORCAMENTO!KSY3</f>
        <v>0</v>
      </c>
      <c r="KSU9" s="516"/>
      <c r="KSV9" s="516"/>
      <c r="KSW9" s="516"/>
      <c r="KSX9" s="233">
        <v>93047</v>
      </c>
      <c r="KSY9" s="233">
        <f>ORCAMENTO!KTD3</f>
        <v>0</v>
      </c>
      <c r="KSZ9" s="516"/>
      <c r="KTA9" s="516"/>
      <c r="KTB9" s="516"/>
      <c r="KTC9" s="233">
        <v>93078</v>
      </c>
      <c r="KTD9" s="233">
        <f>ORCAMENTO!KTI3</f>
        <v>0</v>
      </c>
      <c r="KTE9" s="516"/>
      <c r="KTF9" s="516"/>
      <c r="KTG9" s="516"/>
      <c r="KTH9" s="233">
        <v>93108</v>
      </c>
      <c r="KTI9" s="233">
        <f>ORCAMENTO!KTN3</f>
        <v>0</v>
      </c>
      <c r="KTJ9" s="516"/>
      <c r="KTK9" s="516"/>
      <c r="KTL9" s="516"/>
      <c r="KTM9" s="233">
        <v>93139</v>
      </c>
      <c r="KTN9" s="233">
        <f>ORCAMENTO!KTS3</f>
        <v>0</v>
      </c>
      <c r="KTO9" s="516"/>
      <c r="KTP9" s="516"/>
      <c r="KTQ9" s="516"/>
      <c r="KTR9" s="233">
        <v>93170</v>
      </c>
      <c r="KTS9" s="233">
        <f>ORCAMENTO!KTX3</f>
        <v>0</v>
      </c>
      <c r="KTT9" s="516"/>
      <c r="KTU9" s="516"/>
      <c r="KTV9" s="516"/>
      <c r="KTW9" s="233">
        <v>93198</v>
      </c>
      <c r="KTX9" s="233">
        <f>ORCAMENTO!KUC3</f>
        <v>0</v>
      </c>
      <c r="KTY9" s="516"/>
      <c r="KTZ9" s="516"/>
      <c r="KUA9" s="516"/>
      <c r="KUB9" s="233">
        <v>93229</v>
      </c>
      <c r="KUC9" s="233">
        <f>ORCAMENTO!KUH3</f>
        <v>0</v>
      </c>
      <c r="KUD9" s="516"/>
      <c r="KUE9" s="516"/>
      <c r="KUF9" s="516"/>
      <c r="KUG9" s="233">
        <v>93259</v>
      </c>
      <c r="KUH9" s="233">
        <f>ORCAMENTO!KUM3</f>
        <v>0</v>
      </c>
      <c r="KUI9" s="516"/>
      <c r="KUJ9" s="516"/>
      <c r="KUK9" s="516"/>
      <c r="KUL9" s="233">
        <v>93290</v>
      </c>
      <c r="KUM9" s="233">
        <f>ORCAMENTO!KUR3</f>
        <v>0</v>
      </c>
      <c r="KUN9" s="516"/>
      <c r="KUO9" s="516"/>
      <c r="KUP9" s="516"/>
      <c r="KUQ9" s="233">
        <v>93320</v>
      </c>
      <c r="KUR9" s="233">
        <f>ORCAMENTO!KUW3</f>
        <v>0</v>
      </c>
      <c r="KUS9" s="516"/>
      <c r="KUT9" s="516"/>
      <c r="KUU9" s="516"/>
      <c r="KUV9" s="233">
        <v>93351</v>
      </c>
      <c r="KUW9" s="233">
        <f>ORCAMENTO!KVB3</f>
        <v>0</v>
      </c>
      <c r="KUX9" s="516"/>
      <c r="KUY9" s="516"/>
      <c r="KUZ9" s="516"/>
      <c r="KVA9" s="233">
        <v>93382</v>
      </c>
      <c r="KVB9" s="233">
        <f>ORCAMENTO!KVG3</f>
        <v>0</v>
      </c>
      <c r="KVC9" s="516"/>
      <c r="KVD9" s="516"/>
      <c r="KVE9" s="516"/>
      <c r="KVF9" s="233">
        <v>93412</v>
      </c>
      <c r="KVG9" s="233">
        <f>ORCAMENTO!KVL3</f>
        <v>0</v>
      </c>
      <c r="KVH9" s="516"/>
      <c r="KVI9" s="516"/>
      <c r="KVJ9" s="516"/>
      <c r="KVK9" s="233">
        <v>93443</v>
      </c>
      <c r="KVL9" s="233">
        <f>ORCAMENTO!KVQ3</f>
        <v>0</v>
      </c>
      <c r="KVM9" s="516"/>
      <c r="KVN9" s="516"/>
      <c r="KVO9" s="516"/>
      <c r="KVP9" s="233">
        <v>93473</v>
      </c>
      <c r="KVQ9" s="233">
        <f>ORCAMENTO!KVV3</f>
        <v>0</v>
      </c>
      <c r="KVR9" s="516"/>
      <c r="KVS9" s="516"/>
      <c r="KVT9" s="516"/>
      <c r="KVU9" s="233">
        <v>93504</v>
      </c>
      <c r="KVV9" s="233">
        <f>ORCAMENTO!KWA3</f>
        <v>0</v>
      </c>
      <c r="KVW9" s="516"/>
      <c r="KVX9" s="516"/>
      <c r="KVY9" s="516"/>
      <c r="KVZ9" s="233">
        <v>93535</v>
      </c>
      <c r="KWA9" s="233">
        <f>ORCAMENTO!KWF3</f>
        <v>0</v>
      </c>
      <c r="KWB9" s="516"/>
      <c r="KWC9" s="516"/>
      <c r="KWD9" s="516"/>
      <c r="KWE9" s="233">
        <v>93564</v>
      </c>
      <c r="KWF9" s="233">
        <f>ORCAMENTO!KWK3</f>
        <v>0</v>
      </c>
      <c r="KWG9" s="516"/>
      <c r="KWH9" s="516"/>
      <c r="KWI9" s="516"/>
      <c r="KWJ9" s="233">
        <v>93595</v>
      </c>
      <c r="KWK9" s="233">
        <f>ORCAMENTO!KWP3</f>
        <v>0</v>
      </c>
      <c r="KWL9" s="516"/>
      <c r="KWM9" s="516"/>
      <c r="KWN9" s="516"/>
      <c r="KWO9" s="233">
        <v>93625</v>
      </c>
      <c r="KWP9" s="233">
        <f>ORCAMENTO!KWU3</f>
        <v>0</v>
      </c>
      <c r="KWQ9" s="516"/>
      <c r="KWR9" s="516"/>
      <c r="KWS9" s="516"/>
      <c r="KWT9" s="233">
        <v>93656</v>
      </c>
      <c r="KWU9" s="233">
        <f>ORCAMENTO!KWZ3</f>
        <v>0</v>
      </c>
      <c r="KWV9" s="516"/>
      <c r="KWW9" s="516"/>
      <c r="KWX9" s="516"/>
      <c r="KWY9" s="233">
        <v>93686</v>
      </c>
      <c r="KWZ9" s="233">
        <f>ORCAMENTO!KXE3</f>
        <v>0</v>
      </c>
      <c r="KXA9" s="516"/>
      <c r="KXB9" s="516"/>
      <c r="KXC9" s="516"/>
      <c r="KXD9" s="233">
        <v>93717</v>
      </c>
      <c r="KXE9" s="233">
        <f>ORCAMENTO!KXJ3</f>
        <v>0</v>
      </c>
      <c r="KXF9" s="516"/>
      <c r="KXG9" s="516"/>
      <c r="KXH9" s="516"/>
      <c r="KXI9" s="233">
        <v>93748</v>
      </c>
      <c r="KXJ9" s="233">
        <f>ORCAMENTO!KXO3</f>
        <v>0</v>
      </c>
      <c r="KXK9" s="516"/>
      <c r="KXL9" s="516"/>
      <c r="KXM9" s="516"/>
      <c r="KXN9" s="233">
        <v>93778</v>
      </c>
      <c r="KXO9" s="233">
        <f>ORCAMENTO!KXT3</f>
        <v>0</v>
      </c>
      <c r="KXP9" s="516"/>
      <c r="KXQ9" s="516"/>
      <c r="KXR9" s="516"/>
      <c r="KXS9" s="233">
        <v>93809</v>
      </c>
      <c r="KXT9" s="233">
        <f>ORCAMENTO!KXY3</f>
        <v>0</v>
      </c>
      <c r="KXU9" s="516"/>
      <c r="KXV9" s="516"/>
      <c r="KXW9" s="516"/>
      <c r="KXX9" s="233">
        <v>93839</v>
      </c>
      <c r="KXY9" s="233">
        <f>ORCAMENTO!KYD3</f>
        <v>0</v>
      </c>
      <c r="KXZ9" s="516"/>
      <c r="KYA9" s="516"/>
      <c r="KYB9" s="516"/>
      <c r="KYC9" s="233">
        <v>93870</v>
      </c>
      <c r="KYD9" s="233">
        <f>ORCAMENTO!KYI3</f>
        <v>0</v>
      </c>
      <c r="KYE9" s="516"/>
      <c r="KYF9" s="516"/>
      <c r="KYG9" s="516"/>
      <c r="KYH9" s="233">
        <v>93901</v>
      </c>
      <c r="KYI9" s="233">
        <f>ORCAMENTO!KYN3</f>
        <v>0</v>
      </c>
      <c r="KYJ9" s="516"/>
      <c r="KYK9" s="516"/>
      <c r="KYL9" s="516"/>
      <c r="KYM9" s="233">
        <v>93929</v>
      </c>
      <c r="KYN9" s="233">
        <f>ORCAMENTO!KYS3</f>
        <v>0</v>
      </c>
      <c r="KYO9" s="516"/>
      <c r="KYP9" s="516"/>
      <c r="KYQ9" s="516"/>
      <c r="KYR9" s="233">
        <v>93960</v>
      </c>
      <c r="KYS9" s="233">
        <f>ORCAMENTO!KYX3</f>
        <v>0</v>
      </c>
      <c r="KYT9" s="516"/>
      <c r="KYU9" s="516"/>
      <c r="KYV9" s="516"/>
      <c r="KYW9" s="233">
        <v>93990</v>
      </c>
      <c r="KYX9" s="233">
        <f>ORCAMENTO!KZC3</f>
        <v>0</v>
      </c>
      <c r="KYY9" s="516"/>
      <c r="KYZ9" s="516"/>
      <c r="KZA9" s="516"/>
      <c r="KZB9" s="233">
        <v>94021</v>
      </c>
      <c r="KZC9" s="233">
        <f>ORCAMENTO!KZH3</f>
        <v>0</v>
      </c>
      <c r="KZD9" s="516"/>
      <c r="KZE9" s="516"/>
      <c r="KZF9" s="516"/>
      <c r="KZG9" s="233">
        <v>94051</v>
      </c>
      <c r="KZH9" s="233">
        <f>ORCAMENTO!KZM3</f>
        <v>0</v>
      </c>
      <c r="KZI9" s="516"/>
      <c r="KZJ9" s="516"/>
      <c r="KZK9" s="516"/>
      <c r="KZL9" s="233">
        <v>94082</v>
      </c>
      <c r="KZM9" s="233">
        <f>ORCAMENTO!KZR3</f>
        <v>0</v>
      </c>
      <c r="KZN9" s="516"/>
      <c r="KZO9" s="516"/>
      <c r="KZP9" s="516"/>
      <c r="KZQ9" s="233">
        <v>94113</v>
      </c>
      <c r="KZR9" s="233">
        <f>ORCAMENTO!KZW3</f>
        <v>0</v>
      </c>
      <c r="KZS9" s="516"/>
      <c r="KZT9" s="516"/>
      <c r="KZU9" s="516"/>
      <c r="KZV9" s="233">
        <v>94143</v>
      </c>
      <c r="KZW9" s="233">
        <f>ORCAMENTO!LAB3</f>
        <v>0</v>
      </c>
      <c r="KZX9" s="516"/>
      <c r="KZY9" s="516"/>
      <c r="KZZ9" s="516"/>
      <c r="LAA9" s="233">
        <v>94174</v>
      </c>
      <c r="LAB9" s="233">
        <f>ORCAMENTO!LAG3</f>
        <v>0</v>
      </c>
      <c r="LAC9" s="516"/>
      <c r="LAD9" s="516"/>
      <c r="LAE9" s="516"/>
      <c r="LAF9" s="233">
        <v>94204</v>
      </c>
      <c r="LAG9" s="233">
        <f>ORCAMENTO!LAL3</f>
        <v>0</v>
      </c>
      <c r="LAH9" s="516"/>
      <c r="LAI9" s="516"/>
      <c r="LAJ9" s="516"/>
      <c r="LAK9" s="233">
        <v>94235</v>
      </c>
      <c r="LAL9" s="233">
        <f>ORCAMENTO!LAQ3</f>
        <v>0</v>
      </c>
      <c r="LAM9" s="516"/>
      <c r="LAN9" s="516"/>
      <c r="LAO9" s="516"/>
      <c r="LAP9" s="233">
        <v>94266</v>
      </c>
      <c r="LAQ9" s="233">
        <f>ORCAMENTO!LAV3</f>
        <v>0</v>
      </c>
      <c r="LAR9" s="516"/>
      <c r="LAS9" s="516"/>
      <c r="LAT9" s="516"/>
      <c r="LAU9" s="233">
        <v>94294</v>
      </c>
      <c r="LAV9" s="233">
        <f>ORCAMENTO!LBA3</f>
        <v>0</v>
      </c>
      <c r="LAW9" s="516"/>
      <c r="LAX9" s="516"/>
      <c r="LAY9" s="516"/>
      <c r="LAZ9" s="233">
        <v>94325</v>
      </c>
      <c r="LBA9" s="233">
        <f>ORCAMENTO!LBF3</f>
        <v>0</v>
      </c>
      <c r="LBB9" s="516"/>
      <c r="LBC9" s="516"/>
      <c r="LBD9" s="516"/>
      <c r="LBE9" s="233">
        <v>94355</v>
      </c>
      <c r="LBF9" s="233">
        <f>ORCAMENTO!LBK3</f>
        <v>0</v>
      </c>
      <c r="LBG9" s="516"/>
      <c r="LBH9" s="516"/>
      <c r="LBI9" s="516"/>
      <c r="LBJ9" s="233">
        <v>94386</v>
      </c>
      <c r="LBK9" s="233">
        <f>ORCAMENTO!LBP3</f>
        <v>0</v>
      </c>
      <c r="LBL9" s="516"/>
      <c r="LBM9" s="516"/>
      <c r="LBN9" s="516"/>
      <c r="LBO9" s="233">
        <v>94416</v>
      </c>
      <c r="LBP9" s="233">
        <f>ORCAMENTO!LBU3</f>
        <v>0</v>
      </c>
      <c r="LBQ9" s="516"/>
      <c r="LBR9" s="516"/>
      <c r="LBS9" s="516"/>
      <c r="LBT9" s="233">
        <v>94447</v>
      </c>
      <c r="LBU9" s="233">
        <f>ORCAMENTO!LBZ3</f>
        <v>0</v>
      </c>
      <c r="LBV9" s="516"/>
      <c r="LBW9" s="516"/>
      <c r="LBX9" s="516"/>
      <c r="LBY9" s="233">
        <v>94478</v>
      </c>
      <c r="LBZ9" s="233">
        <f>ORCAMENTO!LCE3</f>
        <v>0</v>
      </c>
      <c r="LCA9" s="516"/>
      <c r="LCB9" s="516"/>
      <c r="LCC9" s="516"/>
      <c r="LCD9" s="233">
        <v>94508</v>
      </c>
      <c r="LCE9" s="233">
        <f>ORCAMENTO!LCJ3</f>
        <v>0</v>
      </c>
      <c r="LCF9" s="516"/>
      <c r="LCG9" s="516"/>
      <c r="LCH9" s="516"/>
      <c r="LCI9" s="233">
        <v>94539</v>
      </c>
      <c r="LCJ9" s="233">
        <f>ORCAMENTO!LCO3</f>
        <v>0</v>
      </c>
      <c r="LCK9" s="516"/>
      <c r="LCL9" s="516"/>
      <c r="LCM9" s="516"/>
      <c r="LCN9" s="233">
        <v>94569</v>
      </c>
      <c r="LCO9" s="233">
        <f>ORCAMENTO!LCT3</f>
        <v>0</v>
      </c>
      <c r="LCP9" s="516"/>
      <c r="LCQ9" s="516"/>
      <c r="LCR9" s="516"/>
      <c r="LCS9" s="233">
        <v>94600</v>
      </c>
      <c r="LCT9" s="233">
        <f>ORCAMENTO!LCY3</f>
        <v>0</v>
      </c>
      <c r="LCU9" s="516"/>
      <c r="LCV9" s="516"/>
      <c r="LCW9" s="516"/>
      <c r="LCX9" s="233">
        <v>94631</v>
      </c>
      <c r="LCY9" s="233">
        <f>ORCAMENTO!LDD3</f>
        <v>0</v>
      </c>
      <c r="LCZ9" s="516"/>
      <c r="LDA9" s="516"/>
      <c r="LDB9" s="516"/>
      <c r="LDC9" s="233">
        <v>94659</v>
      </c>
      <c r="LDD9" s="233">
        <f>ORCAMENTO!LDI3</f>
        <v>0</v>
      </c>
      <c r="LDE9" s="516"/>
      <c r="LDF9" s="516"/>
      <c r="LDG9" s="516"/>
      <c r="LDH9" s="233">
        <v>94690</v>
      </c>
      <c r="LDI9" s="233">
        <f>ORCAMENTO!LDN3</f>
        <v>0</v>
      </c>
      <c r="LDJ9" s="516"/>
      <c r="LDK9" s="516"/>
      <c r="LDL9" s="516"/>
      <c r="LDM9" s="233">
        <v>94720</v>
      </c>
      <c r="LDN9" s="233">
        <f>ORCAMENTO!LDS3</f>
        <v>0</v>
      </c>
      <c r="LDO9" s="516"/>
      <c r="LDP9" s="516"/>
      <c r="LDQ9" s="516"/>
      <c r="LDR9" s="233">
        <v>94751</v>
      </c>
      <c r="LDS9" s="233">
        <f>ORCAMENTO!LDX3</f>
        <v>0</v>
      </c>
      <c r="LDT9" s="516"/>
      <c r="LDU9" s="516"/>
      <c r="LDV9" s="516"/>
      <c r="LDW9" s="233">
        <v>94781</v>
      </c>
      <c r="LDX9" s="233">
        <f>ORCAMENTO!LEC3</f>
        <v>0</v>
      </c>
      <c r="LDY9" s="516"/>
      <c r="LDZ9" s="516"/>
      <c r="LEA9" s="516"/>
      <c r="LEB9" s="233">
        <v>94812</v>
      </c>
      <c r="LEC9" s="233">
        <f>ORCAMENTO!LEH3</f>
        <v>0</v>
      </c>
      <c r="LED9" s="516"/>
      <c r="LEE9" s="516"/>
      <c r="LEF9" s="516"/>
      <c r="LEG9" s="233">
        <v>94843</v>
      </c>
      <c r="LEH9" s="233">
        <f>ORCAMENTO!LEM3</f>
        <v>0</v>
      </c>
      <c r="LEI9" s="516"/>
      <c r="LEJ9" s="516"/>
      <c r="LEK9" s="516"/>
      <c r="LEL9" s="233">
        <v>94873</v>
      </c>
      <c r="LEM9" s="233">
        <f>ORCAMENTO!LER3</f>
        <v>0</v>
      </c>
      <c r="LEN9" s="516"/>
      <c r="LEO9" s="516"/>
      <c r="LEP9" s="516"/>
      <c r="LEQ9" s="233">
        <v>94904</v>
      </c>
      <c r="LER9" s="233">
        <f>ORCAMENTO!LEW3</f>
        <v>0</v>
      </c>
      <c r="LES9" s="516"/>
      <c r="LET9" s="516"/>
      <c r="LEU9" s="516"/>
      <c r="LEV9" s="233">
        <v>94934</v>
      </c>
      <c r="LEW9" s="233">
        <f>ORCAMENTO!LFB3</f>
        <v>0</v>
      </c>
      <c r="LEX9" s="516"/>
      <c r="LEY9" s="516"/>
      <c r="LEZ9" s="516"/>
      <c r="LFA9" s="233">
        <v>94965</v>
      </c>
      <c r="LFB9" s="233">
        <f>ORCAMENTO!LFG3</f>
        <v>0</v>
      </c>
      <c r="LFC9" s="516"/>
      <c r="LFD9" s="516"/>
      <c r="LFE9" s="516"/>
      <c r="LFF9" s="233">
        <v>94996</v>
      </c>
      <c r="LFG9" s="233">
        <f>ORCAMENTO!LFL3</f>
        <v>0</v>
      </c>
      <c r="LFH9" s="516"/>
      <c r="LFI9" s="516"/>
      <c r="LFJ9" s="516"/>
      <c r="LFK9" s="233">
        <v>95025</v>
      </c>
      <c r="LFL9" s="233">
        <f>ORCAMENTO!LFQ3</f>
        <v>0</v>
      </c>
      <c r="LFM9" s="516"/>
      <c r="LFN9" s="516"/>
      <c r="LFO9" s="516"/>
      <c r="LFP9" s="233">
        <v>95056</v>
      </c>
      <c r="LFQ9" s="233">
        <f>ORCAMENTO!LFV3</f>
        <v>0</v>
      </c>
      <c r="LFR9" s="516"/>
      <c r="LFS9" s="516"/>
      <c r="LFT9" s="516"/>
      <c r="LFU9" s="233">
        <v>95086</v>
      </c>
      <c r="LFV9" s="233">
        <f>ORCAMENTO!LGA3</f>
        <v>0</v>
      </c>
      <c r="LFW9" s="516"/>
      <c r="LFX9" s="516"/>
      <c r="LFY9" s="516"/>
      <c r="LFZ9" s="233">
        <v>95117</v>
      </c>
      <c r="LGA9" s="233">
        <f>ORCAMENTO!LGF3</f>
        <v>0</v>
      </c>
      <c r="LGB9" s="516"/>
      <c r="LGC9" s="516"/>
      <c r="LGD9" s="516"/>
      <c r="LGE9" s="233">
        <v>95147</v>
      </c>
      <c r="LGF9" s="233">
        <f>ORCAMENTO!LGK3</f>
        <v>0</v>
      </c>
      <c r="LGG9" s="516"/>
      <c r="LGH9" s="516"/>
      <c r="LGI9" s="516"/>
      <c r="LGJ9" s="233">
        <v>95178</v>
      </c>
      <c r="LGK9" s="233">
        <f>ORCAMENTO!LGP3</f>
        <v>0</v>
      </c>
      <c r="LGL9" s="516"/>
      <c r="LGM9" s="516"/>
      <c r="LGN9" s="516"/>
      <c r="LGO9" s="233">
        <v>95209</v>
      </c>
      <c r="LGP9" s="233">
        <f>ORCAMENTO!LGU3</f>
        <v>0</v>
      </c>
      <c r="LGQ9" s="516"/>
      <c r="LGR9" s="516"/>
      <c r="LGS9" s="516"/>
      <c r="LGT9" s="233">
        <v>95239</v>
      </c>
      <c r="LGU9" s="233">
        <f>ORCAMENTO!LGZ3</f>
        <v>0</v>
      </c>
      <c r="LGV9" s="516"/>
      <c r="LGW9" s="516"/>
      <c r="LGX9" s="516"/>
      <c r="LGY9" s="233">
        <v>95270</v>
      </c>
      <c r="LGZ9" s="233">
        <f>ORCAMENTO!LHE3</f>
        <v>0</v>
      </c>
      <c r="LHA9" s="516"/>
      <c r="LHB9" s="516"/>
      <c r="LHC9" s="516"/>
      <c r="LHD9" s="233">
        <v>95300</v>
      </c>
      <c r="LHE9" s="233">
        <f>ORCAMENTO!LHJ3</f>
        <v>0</v>
      </c>
      <c r="LHF9" s="516"/>
      <c r="LHG9" s="516"/>
      <c r="LHH9" s="516"/>
      <c r="LHI9" s="233">
        <v>95331</v>
      </c>
      <c r="LHJ9" s="233">
        <f>ORCAMENTO!LHO3</f>
        <v>0</v>
      </c>
      <c r="LHK9" s="516"/>
      <c r="LHL9" s="516"/>
      <c r="LHM9" s="516"/>
      <c r="LHN9" s="233">
        <v>95362</v>
      </c>
      <c r="LHO9" s="233">
        <f>ORCAMENTO!LHT3</f>
        <v>0</v>
      </c>
      <c r="LHP9" s="516"/>
      <c r="LHQ9" s="516"/>
      <c r="LHR9" s="516"/>
      <c r="LHS9" s="233">
        <v>95390</v>
      </c>
      <c r="LHT9" s="233">
        <f>ORCAMENTO!LHY3</f>
        <v>0</v>
      </c>
      <c r="LHU9" s="516"/>
      <c r="LHV9" s="516"/>
      <c r="LHW9" s="516"/>
      <c r="LHX9" s="233">
        <v>95421</v>
      </c>
      <c r="LHY9" s="233">
        <f>ORCAMENTO!LID3</f>
        <v>0</v>
      </c>
      <c r="LHZ9" s="516"/>
      <c r="LIA9" s="516"/>
      <c r="LIB9" s="516"/>
      <c r="LIC9" s="233">
        <v>95451</v>
      </c>
      <c r="LID9" s="233">
        <f>ORCAMENTO!LII3</f>
        <v>0</v>
      </c>
      <c r="LIE9" s="516"/>
      <c r="LIF9" s="516"/>
      <c r="LIG9" s="516"/>
      <c r="LIH9" s="233">
        <v>95482</v>
      </c>
      <c r="LII9" s="233">
        <f>ORCAMENTO!LIN3</f>
        <v>0</v>
      </c>
      <c r="LIJ9" s="516"/>
      <c r="LIK9" s="516"/>
      <c r="LIL9" s="516"/>
      <c r="LIM9" s="233">
        <v>95512</v>
      </c>
      <c r="LIN9" s="233">
        <f>ORCAMENTO!LIS3</f>
        <v>0</v>
      </c>
      <c r="LIO9" s="516"/>
      <c r="LIP9" s="516"/>
      <c r="LIQ9" s="516"/>
      <c r="LIR9" s="233">
        <v>95543</v>
      </c>
      <c r="LIS9" s="233">
        <f>ORCAMENTO!LIX3</f>
        <v>0</v>
      </c>
      <c r="LIT9" s="516"/>
      <c r="LIU9" s="516"/>
      <c r="LIV9" s="516"/>
      <c r="LIW9" s="233">
        <v>95574</v>
      </c>
      <c r="LIX9" s="233">
        <f>ORCAMENTO!LJC3</f>
        <v>0</v>
      </c>
      <c r="LIY9" s="516"/>
      <c r="LIZ9" s="516"/>
      <c r="LJA9" s="516"/>
      <c r="LJB9" s="233">
        <v>95604</v>
      </c>
      <c r="LJC9" s="233">
        <f>ORCAMENTO!LJH3</f>
        <v>0</v>
      </c>
      <c r="LJD9" s="516"/>
      <c r="LJE9" s="516"/>
      <c r="LJF9" s="516"/>
      <c r="LJG9" s="233">
        <v>95635</v>
      </c>
      <c r="LJH9" s="233">
        <f>ORCAMENTO!LJM3</f>
        <v>0</v>
      </c>
      <c r="LJI9" s="516"/>
      <c r="LJJ9" s="516"/>
      <c r="LJK9" s="516"/>
      <c r="LJL9" s="233">
        <v>95665</v>
      </c>
      <c r="LJM9" s="233">
        <f>ORCAMENTO!LJR3</f>
        <v>0</v>
      </c>
      <c r="LJN9" s="516"/>
      <c r="LJO9" s="516"/>
      <c r="LJP9" s="516"/>
      <c r="LJQ9" s="233">
        <v>95696</v>
      </c>
      <c r="LJR9" s="233">
        <f>ORCAMENTO!LJW3</f>
        <v>0</v>
      </c>
      <c r="LJS9" s="516"/>
      <c r="LJT9" s="516"/>
      <c r="LJU9" s="516"/>
      <c r="LJV9" s="233">
        <v>95727</v>
      </c>
      <c r="LJW9" s="233">
        <f>ORCAMENTO!LKB3</f>
        <v>0</v>
      </c>
      <c r="LJX9" s="516"/>
      <c r="LJY9" s="516"/>
      <c r="LJZ9" s="516"/>
      <c r="LKA9" s="233">
        <v>95755</v>
      </c>
      <c r="LKB9" s="233">
        <f>ORCAMENTO!LKG3</f>
        <v>0</v>
      </c>
      <c r="LKC9" s="516"/>
      <c r="LKD9" s="516"/>
      <c r="LKE9" s="516"/>
      <c r="LKF9" s="233">
        <v>95786</v>
      </c>
      <c r="LKG9" s="233">
        <f>ORCAMENTO!LKL3</f>
        <v>0</v>
      </c>
      <c r="LKH9" s="516"/>
      <c r="LKI9" s="516"/>
      <c r="LKJ9" s="516"/>
      <c r="LKK9" s="233">
        <v>95816</v>
      </c>
      <c r="LKL9" s="233">
        <f>ORCAMENTO!LKQ3</f>
        <v>0</v>
      </c>
      <c r="LKM9" s="516"/>
      <c r="LKN9" s="516"/>
      <c r="LKO9" s="516"/>
      <c r="LKP9" s="233">
        <v>95847</v>
      </c>
      <c r="LKQ9" s="233">
        <f>ORCAMENTO!LKV3</f>
        <v>0</v>
      </c>
      <c r="LKR9" s="516"/>
      <c r="LKS9" s="516"/>
      <c r="LKT9" s="516"/>
      <c r="LKU9" s="233">
        <v>95877</v>
      </c>
      <c r="LKV9" s="233">
        <f>ORCAMENTO!LLA3</f>
        <v>0</v>
      </c>
      <c r="LKW9" s="516"/>
      <c r="LKX9" s="516"/>
      <c r="LKY9" s="516"/>
      <c r="LKZ9" s="233">
        <v>95908</v>
      </c>
      <c r="LLA9" s="233">
        <f>ORCAMENTO!LLF3</f>
        <v>0</v>
      </c>
      <c r="LLB9" s="516"/>
      <c r="LLC9" s="516"/>
      <c r="LLD9" s="516"/>
      <c r="LLE9" s="233">
        <v>95939</v>
      </c>
      <c r="LLF9" s="233">
        <f>ORCAMENTO!LLK3</f>
        <v>0</v>
      </c>
      <c r="LLG9" s="516"/>
      <c r="LLH9" s="516"/>
      <c r="LLI9" s="516"/>
      <c r="LLJ9" s="233">
        <v>95969</v>
      </c>
      <c r="LLK9" s="233">
        <f>ORCAMENTO!LLP3</f>
        <v>0</v>
      </c>
      <c r="LLL9" s="516"/>
      <c r="LLM9" s="516"/>
      <c r="LLN9" s="516"/>
      <c r="LLO9" s="233">
        <v>96000</v>
      </c>
      <c r="LLP9" s="233">
        <f>ORCAMENTO!LLU3</f>
        <v>0</v>
      </c>
      <c r="LLQ9" s="516"/>
      <c r="LLR9" s="516"/>
      <c r="LLS9" s="516"/>
      <c r="LLT9" s="233">
        <v>96030</v>
      </c>
      <c r="LLU9" s="233">
        <f>ORCAMENTO!LLZ3</f>
        <v>0</v>
      </c>
      <c r="LLV9" s="516"/>
      <c r="LLW9" s="516"/>
      <c r="LLX9" s="516"/>
      <c r="LLY9" s="233">
        <v>96061</v>
      </c>
      <c r="LLZ9" s="233">
        <f>ORCAMENTO!LME3</f>
        <v>0</v>
      </c>
      <c r="LMA9" s="516"/>
      <c r="LMB9" s="516"/>
      <c r="LMC9" s="516"/>
      <c r="LMD9" s="233">
        <v>96092</v>
      </c>
      <c r="LME9" s="233">
        <f>ORCAMENTO!LMJ3</f>
        <v>0</v>
      </c>
      <c r="LMF9" s="516"/>
      <c r="LMG9" s="516"/>
      <c r="LMH9" s="516"/>
      <c r="LMI9" s="233">
        <v>96120</v>
      </c>
      <c r="LMJ9" s="233">
        <f>ORCAMENTO!LMO3</f>
        <v>0</v>
      </c>
      <c r="LMK9" s="516"/>
      <c r="LML9" s="516"/>
      <c r="LMM9" s="516"/>
      <c r="LMN9" s="233">
        <v>96151</v>
      </c>
      <c r="LMO9" s="233">
        <f>ORCAMENTO!LMT3</f>
        <v>0</v>
      </c>
      <c r="LMP9" s="516"/>
      <c r="LMQ9" s="516"/>
      <c r="LMR9" s="516"/>
      <c r="LMS9" s="233">
        <v>96181</v>
      </c>
      <c r="LMT9" s="233">
        <f>ORCAMENTO!LMY3</f>
        <v>0</v>
      </c>
      <c r="LMU9" s="516"/>
      <c r="LMV9" s="516"/>
      <c r="LMW9" s="516"/>
      <c r="LMX9" s="233">
        <v>96212</v>
      </c>
      <c r="LMY9" s="233">
        <f>ORCAMENTO!LND3</f>
        <v>0</v>
      </c>
      <c r="LMZ9" s="516"/>
      <c r="LNA9" s="516"/>
      <c r="LNB9" s="516"/>
      <c r="LNC9" s="233">
        <v>96242</v>
      </c>
      <c r="LND9" s="233">
        <f>ORCAMENTO!LNI3</f>
        <v>0</v>
      </c>
      <c r="LNE9" s="516"/>
      <c r="LNF9" s="516"/>
      <c r="LNG9" s="516"/>
      <c r="LNH9" s="233">
        <v>96273</v>
      </c>
      <c r="LNI9" s="233">
        <f>ORCAMENTO!LNN3</f>
        <v>0</v>
      </c>
      <c r="LNJ9" s="516"/>
      <c r="LNK9" s="516"/>
      <c r="LNL9" s="516"/>
      <c r="LNM9" s="233">
        <v>96304</v>
      </c>
      <c r="LNN9" s="233">
        <f>ORCAMENTO!LNS3</f>
        <v>0</v>
      </c>
      <c r="LNO9" s="516"/>
      <c r="LNP9" s="516"/>
      <c r="LNQ9" s="516"/>
      <c r="LNR9" s="233">
        <v>96334</v>
      </c>
      <c r="LNS9" s="233">
        <f>ORCAMENTO!LNX3</f>
        <v>0</v>
      </c>
      <c r="LNT9" s="516"/>
      <c r="LNU9" s="516"/>
      <c r="LNV9" s="516"/>
      <c r="LNW9" s="233">
        <v>96365</v>
      </c>
      <c r="LNX9" s="233">
        <f>ORCAMENTO!LOC3</f>
        <v>0</v>
      </c>
      <c r="LNY9" s="516"/>
      <c r="LNZ9" s="516"/>
      <c r="LOA9" s="516"/>
      <c r="LOB9" s="233">
        <v>96395</v>
      </c>
      <c r="LOC9" s="233">
        <f>ORCAMENTO!LOH3</f>
        <v>0</v>
      </c>
      <c r="LOD9" s="516"/>
      <c r="LOE9" s="516"/>
      <c r="LOF9" s="516"/>
      <c r="LOG9" s="233">
        <v>96426</v>
      </c>
      <c r="LOH9" s="233">
        <f>ORCAMENTO!LOM3</f>
        <v>0</v>
      </c>
      <c r="LOI9" s="516"/>
      <c r="LOJ9" s="516"/>
      <c r="LOK9" s="516"/>
      <c r="LOL9" s="233">
        <v>96457</v>
      </c>
      <c r="LOM9" s="233">
        <f>ORCAMENTO!LOR3</f>
        <v>0</v>
      </c>
      <c r="LON9" s="516"/>
      <c r="LOO9" s="516"/>
      <c r="LOP9" s="516"/>
      <c r="LOQ9" s="233">
        <v>96486</v>
      </c>
      <c r="LOR9" s="233">
        <f>ORCAMENTO!LOW3</f>
        <v>0</v>
      </c>
      <c r="LOS9" s="516"/>
      <c r="LOT9" s="516"/>
      <c r="LOU9" s="516"/>
      <c r="LOV9" s="233">
        <v>96517</v>
      </c>
      <c r="LOW9" s="233">
        <f>ORCAMENTO!LPB3</f>
        <v>0</v>
      </c>
      <c r="LOX9" s="516"/>
      <c r="LOY9" s="516"/>
      <c r="LOZ9" s="516"/>
      <c r="LPA9" s="233">
        <v>96547</v>
      </c>
      <c r="LPB9" s="233">
        <f>ORCAMENTO!LPG3</f>
        <v>0</v>
      </c>
      <c r="LPC9" s="516"/>
      <c r="LPD9" s="516"/>
      <c r="LPE9" s="516"/>
      <c r="LPF9" s="233">
        <v>96578</v>
      </c>
      <c r="LPG9" s="233">
        <f>ORCAMENTO!LPL3</f>
        <v>0</v>
      </c>
      <c r="LPH9" s="516"/>
      <c r="LPI9" s="516"/>
      <c r="LPJ9" s="516"/>
      <c r="LPK9" s="233">
        <v>96608</v>
      </c>
      <c r="LPL9" s="233">
        <f>ORCAMENTO!LPQ3</f>
        <v>0</v>
      </c>
      <c r="LPM9" s="516"/>
      <c r="LPN9" s="516"/>
      <c r="LPO9" s="516"/>
      <c r="LPP9" s="233">
        <v>96639</v>
      </c>
      <c r="LPQ9" s="233">
        <f>ORCAMENTO!LPV3</f>
        <v>0</v>
      </c>
      <c r="LPR9" s="516"/>
      <c r="LPS9" s="516"/>
      <c r="LPT9" s="516"/>
      <c r="LPU9" s="233">
        <v>96670</v>
      </c>
      <c r="LPV9" s="233">
        <f>ORCAMENTO!LQA3</f>
        <v>0</v>
      </c>
      <c r="LPW9" s="516"/>
      <c r="LPX9" s="516"/>
      <c r="LPY9" s="516"/>
      <c r="LPZ9" s="233">
        <v>96700</v>
      </c>
      <c r="LQA9" s="233">
        <f>ORCAMENTO!LQF3</f>
        <v>0</v>
      </c>
      <c r="LQB9" s="516"/>
      <c r="LQC9" s="516"/>
      <c r="LQD9" s="516"/>
      <c r="LQE9" s="233">
        <v>96731</v>
      </c>
      <c r="LQF9" s="233">
        <f>ORCAMENTO!LQK3</f>
        <v>0</v>
      </c>
      <c r="LQG9" s="516"/>
      <c r="LQH9" s="516"/>
      <c r="LQI9" s="516"/>
      <c r="LQJ9" s="233">
        <v>96761</v>
      </c>
      <c r="LQK9" s="233">
        <f>ORCAMENTO!LQP3</f>
        <v>0</v>
      </c>
      <c r="LQL9" s="516"/>
      <c r="LQM9" s="516"/>
      <c r="LQN9" s="516"/>
      <c r="LQO9" s="233">
        <v>96792</v>
      </c>
      <c r="LQP9" s="233">
        <f>ORCAMENTO!LQU3</f>
        <v>0</v>
      </c>
      <c r="LQQ9" s="516"/>
      <c r="LQR9" s="516"/>
      <c r="LQS9" s="516"/>
      <c r="LQT9" s="233">
        <v>96823</v>
      </c>
      <c r="LQU9" s="233">
        <f>ORCAMENTO!LQZ3</f>
        <v>0</v>
      </c>
      <c r="LQV9" s="516"/>
      <c r="LQW9" s="516"/>
      <c r="LQX9" s="516"/>
      <c r="LQY9" s="233">
        <v>96851</v>
      </c>
      <c r="LQZ9" s="233">
        <f>ORCAMENTO!LRE3</f>
        <v>0</v>
      </c>
      <c r="LRA9" s="516"/>
      <c r="LRB9" s="516"/>
      <c r="LRC9" s="516"/>
      <c r="LRD9" s="233">
        <v>96882</v>
      </c>
      <c r="LRE9" s="233">
        <f>ORCAMENTO!LRJ3</f>
        <v>0</v>
      </c>
      <c r="LRF9" s="516"/>
      <c r="LRG9" s="516"/>
      <c r="LRH9" s="516"/>
      <c r="LRI9" s="233">
        <v>96912</v>
      </c>
      <c r="LRJ9" s="233">
        <f>ORCAMENTO!LRO3</f>
        <v>0</v>
      </c>
      <c r="LRK9" s="516"/>
      <c r="LRL9" s="516"/>
      <c r="LRM9" s="516"/>
      <c r="LRN9" s="233">
        <v>96943</v>
      </c>
      <c r="LRO9" s="233">
        <f>ORCAMENTO!LRT3</f>
        <v>0</v>
      </c>
      <c r="LRP9" s="516"/>
      <c r="LRQ9" s="516"/>
      <c r="LRR9" s="516"/>
      <c r="LRS9" s="233">
        <v>96973</v>
      </c>
      <c r="LRT9" s="233">
        <f>ORCAMENTO!LRY3</f>
        <v>0</v>
      </c>
      <c r="LRU9" s="516"/>
      <c r="LRV9" s="516"/>
      <c r="LRW9" s="516"/>
      <c r="LRX9" s="233">
        <v>97004</v>
      </c>
      <c r="LRY9" s="233">
        <f>ORCAMENTO!LSD3</f>
        <v>0</v>
      </c>
      <c r="LRZ9" s="516"/>
      <c r="LSA9" s="516"/>
      <c r="LSB9" s="516"/>
      <c r="LSC9" s="233">
        <v>97035</v>
      </c>
      <c r="LSD9" s="233">
        <f>ORCAMENTO!LSI3</f>
        <v>0</v>
      </c>
      <c r="LSE9" s="516"/>
      <c r="LSF9" s="516"/>
      <c r="LSG9" s="516"/>
      <c r="LSH9" s="233">
        <v>97065</v>
      </c>
      <c r="LSI9" s="233">
        <f>ORCAMENTO!LSN3</f>
        <v>0</v>
      </c>
      <c r="LSJ9" s="516"/>
      <c r="LSK9" s="516"/>
      <c r="LSL9" s="516"/>
      <c r="LSM9" s="233">
        <v>97096</v>
      </c>
      <c r="LSN9" s="233">
        <f>ORCAMENTO!LSS3</f>
        <v>0</v>
      </c>
      <c r="LSO9" s="516"/>
      <c r="LSP9" s="516"/>
      <c r="LSQ9" s="516"/>
      <c r="LSR9" s="233">
        <v>97126</v>
      </c>
      <c r="LSS9" s="233">
        <f>ORCAMENTO!LSX3</f>
        <v>0</v>
      </c>
      <c r="LST9" s="516"/>
      <c r="LSU9" s="516"/>
      <c r="LSV9" s="516"/>
      <c r="LSW9" s="233">
        <v>97157</v>
      </c>
      <c r="LSX9" s="233">
        <f>ORCAMENTO!LTC3</f>
        <v>0</v>
      </c>
      <c r="LSY9" s="516"/>
      <c r="LSZ9" s="516"/>
      <c r="LTA9" s="516"/>
      <c r="LTB9" s="233">
        <v>97188</v>
      </c>
      <c r="LTC9" s="233">
        <f>ORCAMENTO!LTH3</f>
        <v>0</v>
      </c>
      <c r="LTD9" s="516"/>
      <c r="LTE9" s="516"/>
      <c r="LTF9" s="516"/>
      <c r="LTG9" s="233">
        <v>97216</v>
      </c>
      <c r="LTH9" s="233">
        <f>ORCAMENTO!LTM3</f>
        <v>0</v>
      </c>
      <c r="LTI9" s="516"/>
      <c r="LTJ9" s="516"/>
      <c r="LTK9" s="516"/>
      <c r="LTL9" s="233">
        <v>97247</v>
      </c>
      <c r="LTM9" s="233">
        <f>ORCAMENTO!LTR3</f>
        <v>0</v>
      </c>
      <c r="LTN9" s="516"/>
      <c r="LTO9" s="516"/>
      <c r="LTP9" s="516"/>
      <c r="LTQ9" s="233">
        <v>97277</v>
      </c>
      <c r="LTR9" s="233">
        <f>ORCAMENTO!LTW3</f>
        <v>0</v>
      </c>
      <c r="LTS9" s="516"/>
      <c r="LTT9" s="516"/>
      <c r="LTU9" s="516"/>
      <c r="LTV9" s="233">
        <v>97308</v>
      </c>
      <c r="LTW9" s="233">
        <f>ORCAMENTO!LUB3</f>
        <v>0</v>
      </c>
      <c r="LTX9" s="516"/>
      <c r="LTY9" s="516"/>
      <c r="LTZ9" s="516"/>
      <c r="LUA9" s="233">
        <v>97338</v>
      </c>
      <c r="LUB9" s="233">
        <f>ORCAMENTO!LUG3</f>
        <v>0</v>
      </c>
      <c r="LUC9" s="516"/>
      <c r="LUD9" s="516"/>
      <c r="LUE9" s="516"/>
      <c r="LUF9" s="233">
        <v>97369</v>
      </c>
      <c r="LUG9" s="233">
        <f>ORCAMENTO!LUL3</f>
        <v>0</v>
      </c>
      <c r="LUH9" s="516"/>
      <c r="LUI9" s="516"/>
      <c r="LUJ9" s="516"/>
      <c r="LUK9" s="233">
        <v>97400</v>
      </c>
      <c r="LUL9" s="233">
        <f>ORCAMENTO!LUQ3</f>
        <v>0</v>
      </c>
      <c r="LUM9" s="516"/>
      <c r="LUN9" s="516"/>
      <c r="LUO9" s="516"/>
      <c r="LUP9" s="233">
        <v>97430</v>
      </c>
      <c r="LUQ9" s="233">
        <f>ORCAMENTO!LUV3</f>
        <v>0</v>
      </c>
      <c r="LUR9" s="516"/>
      <c r="LUS9" s="516"/>
      <c r="LUT9" s="516"/>
      <c r="LUU9" s="233">
        <v>97461</v>
      </c>
      <c r="LUV9" s="233">
        <f>ORCAMENTO!LVA3</f>
        <v>0</v>
      </c>
      <c r="LUW9" s="516"/>
      <c r="LUX9" s="516"/>
      <c r="LUY9" s="516"/>
      <c r="LUZ9" s="233">
        <v>97491</v>
      </c>
      <c r="LVA9" s="233">
        <f>ORCAMENTO!LVF3</f>
        <v>0</v>
      </c>
      <c r="LVB9" s="516"/>
      <c r="LVC9" s="516"/>
      <c r="LVD9" s="516"/>
      <c r="LVE9" s="233">
        <v>97522</v>
      </c>
      <c r="LVF9" s="233">
        <f>ORCAMENTO!LVK3</f>
        <v>0</v>
      </c>
      <c r="LVG9" s="516"/>
      <c r="LVH9" s="516"/>
      <c r="LVI9" s="516"/>
      <c r="LVJ9" s="233">
        <v>97553</v>
      </c>
      <c r="LVK9" s="233">
        <f>ORCAMENTO!LVP3</f>
        <v>0</v>
      </c>
      <c r="LVL9" s="516"/>
      <c r="LVM9" s="516"/>
      <c r="LVN9" s="516"/>
      <c r="LVO9" s="233">
        <v>97581</v>
      </c>
      <c r="LVP9" s="233">
        <f>ORCAMENTO!LVU3</f>
        <v>0</v>
      </c>
      <c r="LVQ9" s="516"/>
      <c r="LVR9" s="516"/>
      <c r="LVS9" s="516"/>
      <c r="LVT9" s="233">
        <v>97612</v>
      </c>
      <c r="LVU9" s="233">
        <f>ORCAMENTO!LVZ3</f>
        <v>0</v>
      </c>
      <c r="LVV9" s="516"/>
      <c r="LVW9" s="516"/>
      <c r="LVX9" s="516"/>
      <c r="LVY9" s="233">
        <v>97642</v>
      </c>
      <c r="LVZ9" s="233">
        <f>ORCAMENTO!LWE3</f>
        <v>0</v>
      </c>
      <c r="LWA9" s="516"/>
      <c r="LWB9" s="516"/>
      <c r="LWC9" s="516"/>
      <c r="LWD9" s="233">
        <v>97673</v>
      </c>
      <c r="LWE9" s="233">
        <f>ORCAMENTO!LWJ3</f>
        <v>0</v>
      </c>
      <c r="LWF9" s="516"/>
      <c r="LWG9" s="516"/>
      <c r="LWH9" s="516"/>
      <c r="LWI9" s="233">
        <v>97703</v>
      </c>
      <c r="LWJ9" s="233">
        <f>ORCAMENTO!LWO3</f>
        <v>0</v>
      </c>
      <c r="LWK9" s="516"/>
      <c r="LWL9" s="516"/>
      <c r="LWM9" s="516"/>
      <c r="LWN9" s="233">
        <v>97734</v>
      </c>
      <c r="LWO9" s="233">
        <f>ORCAMENTO!LWT3</f>
        <v>0</v>
      </c>
      <c r="LWP9" s="516"/>
      <c r="LWQ9" s="516"/>
      <c r="LWR9" s="516"/>
      <c r="LWS9" s="233">
        <v>97765</v>
      </c>
      <c r="LWT9" s="233">
        <f>ORCAMENTO!LWY3</f>
        <v>0</v>
      </c>
      <c r="LWU9" s="516"/>
      <c r="LWV9" s="516"/>
      <c r="LWW9" s="516"/>
      <c r="LWX9" s="233">
        <v>97795</v>
      </c>
      <c r="LWY9" s="233">
        <f>ORCAMENTO!LXD3</f>
        <v>0</v>
      </c>
      <c r="LWZ9" s="516"/>
      <c r="LXA9" s="516"/>
      <c r="LXB9" s="516"/>
      <c r="LXC9" s="233">
        <v>97826</v>
      </c>
      <c r="LXD9" s="233">
        <f>ORCAMENTO!LXI3</f>
        <v>0</v>
      </c>
      <c r="LXE9" s="516"/>
      <c r="LXF9" s="516"/>
      <c r="LXG9" s="516"/>
      <c r="LXH9" s="233">
        <v>97856</v>
      </c>
      <c r="LXI9" s="233">
        <f>ORCAMENTO!LXN3</f>
        <v>0</v>
      </c>
      <c r="LXJ9" s="516"/>
      <c r="LXK9" s="516"/>
      <c r="LXL9" s="516"/>
      <c r="LXM9" s="233">
        <v>97887</v>
      </c>
      <c r="LXN9" s="233">
        <f>ORCAMENTO!LXS3</f>
        <v>0</v>
      </c>
      <c r="LXO9" s="516"/>
      <c r="LXP9" s="516"/>
      <c r="LXQ9" s="516"/>
      <c r="LXR9" s="233">
        <v>97918</v>
      </c>
      <c r="LXS9" s="233">
        <f>ORCAMENTO!LXX3</f>
        <v>0</v>
      </c>
      <c r="LXT9" s="516"/>
      <c r="LXU9" s="516"/>
      <c r="LXV9" s="516"/>
      <c r="LXW9" s="233">
        <v>97947</v>
      </c>
      <c r="LXX9" s="233">
        <f>ORCAMENTO!LYC3</f>
        <v>0</v>
      </c>
      <c r="LXY9" s="516"/>
      <c r="LXZ9" s="516"/>
      <c r="LYA9" s="516"/>
      <c r="LYB9" s="233">
        <v>97978</v>
      </c>
      <c r="LYC9" s="233">
        <f>ORCAMENTO!LYH3</f>
        <v>0</v>
      </c>
      <c r="LYD9" s="516"/>
      <c r="LYE9" s="516"/>
      <c r="LYF9" s="516"/>
      <c r="LYG9" s="233">
        <v>98008</v>
      </c>
      <c r="LYH9" s="233">
        <f>ORCAMENTO!LYM3</f>
        <v>0</v>
      </c>
      <c r="LYI9" s="516"/>
      <c r="LYJ9" s="516"/>
      <c r="LYK9" s="516"/>
      <c r="LYL9" s="233">
        <v>98039</v>
      </c>
      <c r="LYM9" s="233">
        <f>ORCAMENTO!LYR3</f>
        <v>0</v>
      </c>
      <c r="LYN9" s="516"/>
      <c r="LYO9" s="516"/>
      <c r="LYP9" s="516"/>
      <c r="LYQ9" s="233">
        <v>98069</v>
      </c>
      <c r="LYR9" s="233">
        <f>ORCAMENTO!LYW3</f>
        <v>0</v>
      </c>
      <c r="LYS9" s="516"/>
      <c r="LYT9" s="516"/>
      <c r="LYU9" s="516"/>
      <c r="LYV9" s="233">
        <v>98100</v>
      </c>
      <c r="LYW9" s="233">
        <f>ORCAMENTO!LZB3</f>
        <v>0</v>
      </c>
      <c r="LYX9" s="516"/>
      <c r="LYY9" s="516"/>
      <c r="LYZ9" s="516"/>
      <c r="LZA9" s="233">
        <v>98131</v>
      </c>
      <c r="LZB9" s="233">
        <f>ORCAMENTO!LZG3</f>
        <v>0</v>
      </c>
      <c r="LZC9" s="516"/>
      <c r="LZD9" s="516"/>
      <c r="LZE9" s="516"/>
      <c r="LZF9" s="233">
        <v>98161</v>
      </c>
      <c r="LZG9" s="233">
        <f>ORCAMENTO!LZL3</f>
        <v>0</v>
      </c>
      <c r="LZH9" s="516"/>
      <c r="LZI9" s="516"/>
      <c r="LZJ9" s="516"/>
      <c r="LZK9" s="233">
        <v>98192</v>
      </c>
      <c r="LZL9" s="233">
        <f>ORCAMENTO!LZQ3</f>
        <v>0</v>
      </c>
      <c r="LZM9" s="516"/>
      <c r="LZN9" s="516"/>
      <c r="LZO9" s="516"/>
      <c r="LZP9" s="233">
        <v>98222</v>
      </c>
      <c r="LZQ9" s="233">
        <f>ORCAMENTO!LZV3</f>
        <v>0</v>
      </c>
      <c r="LZR9" s="516"/>
      <c r="LZS9" s="516"/>
      <c r="LZT9" s="516"/>
      <c r="LZU9" s="233">
        <v>98253</v>
      </c>
      <c r="LZV9" s="233">
        <f>ORCAMENTO!MAA3</f>
        <v>0</v>
      </c>
      <c r="LZW9" s="516"/>
      <c r="LZX9" s="516"/>
      <c r="LZY9" s="516"/>
      <c r="LZZ9" s="233">
        <v>98284</v>
      </c>
      <c r="MAA9" s="233">
        <f>ORCAMENTO!MAF3</f>
        <v>0</v>
      </c>
      <c r="MAB9" s="516"/>
      <c r="MAC9" s="516"/>
      <c r="MAD9" s="516"/>
      <c r="MAE9" s="233">
        <v>98312</v>
      </c>
      <c r="MAF9" s="233">
        <f>ORCAMENTO!MAK3</f>
        <v>0</v>
      </c>
      <c r="MAG9" s="516"/>
      <c r="MAH9" s="516"/>
      <c r="MAI9" s="516"/>
      <c r="MAJ9" s="233">
        <v>98343</v>
      </c>
      <c r="MAK9" s="233">
        <f>ORCAMENTO!MAP3</f>
        <v>0</v>
      </c>
      <c r="MAL9" s="516"/>
      <c r="MAM9" s="516"/>
      <c r="MAN9" s="516"/>
      <c r="MAO9" s="233">
        <v>98373</v>
      </c>
      <c r="MAP9" s="233">
        <f>ORCAMENTO!MAU3</f>
        <v>0</v>
      </c>
      <c r="MAQ9" s="516"/>
      <c r="MAR9" s="516"/>
      <c r="MAS9" s="516"/>
      <c r="MAT9" s="233">
        <v>98404</v>
      </c>
      <c r="MAU9" s="233">
        <f>ORCAMENTO!MAZ3</f>
        <v>0</v>
      </c>
      <c r="MAV9" s="516"/>
      <c r="MAW9" s="516"/>
      <c r="MAX9" s="516"/>
      <c r="MAY9" s="233">
        <v>98434</v>
      </c>
      <c r="MAZ9" s="233">
        <f>ORCAMENTO!MBE3</f>
        <v>0</v>
      </c>
      <c r="MBA9" s="516"/>
      <c r="MBB9" s="516"/>
      <c r="MBC9" s="516"/>
      <c r="MBD9" s="233">
        <v>98465</v>
      </c>
      <c r="MBE9" s="233">
        <f>ORCAMENTO!MBJ3</f>
        <v>0</v>
      </c>
      <c r="MBF9" s="516"/>
      <c r="MBG9" s="516"/>
      <c r="MBH9" s="516"/>
      <c r="MBI9" s="233">
        <v>98496</v>
      </c>
      <c r="MBJ9" s="233">
        <f>ORCAMENTO!MBO3</f>
        <v>0</v>
      </c>
      <c r="MBK9" s="516"/>
      <c r="MBL9" s="516"/>
      <c r="MBM9" s="516"/>
      <c r="MBN9" s="233">
        <v>98526</v>
      </c>
      <c r="MBO9" s="233">
        <f>ORCAMENTO!MBT3</f>
        <v>0</v>
      </c>
      <c r="MBP9" s="516"/>
      <c r="MBQ9" s="516"/>
      <c r="MBR9" s="516"/>
      <c r="MBS9" s="233">
        <v>98557</v>
      </c>
      <c r="MBT9" s="233">
        <f>ORCAMENTO!MBY3</f>
        <v>0</v>
      </c>
      <c r="MBU9" s="516"/>
      <c r="MBV9" s="516"/>
      <c r="MBW9" s="516"/>
      <c r="MBX9" s="233">
        <v>98587</v>
      </c>
      <c r="MBY9" s="233">
        <f>ORCAMENTO!MCD3</f>
        <v>0</v>
      </c>
      <c r="MBZ9" s="516"/>
      <c r="MCA9" s="516"/>
      <c r="MCB9" s="516"/>
      <c r="MCC9" s="233">
        <v>98618</v>
      </c>
      <c r="MCD9" s="233">
        <f>ORCAMENTO!MCI3</f>
        <v>0</v>
      </c>
      <c r="MCE9" s="516"/>
      <c r="MCF9" s="516"/>
      <c r="MCG9" s="516"/>
      <c r="MCH9" s="233">
        <v>98649</v>
      </c>
      <c r="MCI9" s="233">
        <f>ORCAMENTO!MCN3</f>
        <v>0</v>
      </c>
      <c r="MCJ9" s="516"/>
      <c r="MCK9" s="516"/>
      <c r="MCL9" s="516"/>
      <c r="MCM9" s="233">
        <v>98677</v>
      </c>
      <c r="MCN9" s="233">
        <f>ORCAMENTO!MCS3</f>
        <v>0</v>
      </c>
      <c r="MCO9" s="516"/>
      <c r="MCP9" s="516"/>
      <c r="MCQ9" s="516"/>
      <c r="MCR9" s="233">
        <v>98708</v>
      </c>
      <c r="MCS9" s="233">
        <f>ORCAMENTO!MCX3</f>
        <v>0</v>
      </c>
      <c r="MCT9" s="516"/>
      <c r="MCU9" s="516"/>
      <c r="MCV9" s="516"/>
      <c r="MCW9" s="233">
        <v>98738</v>
      </c>
      <c r="MCX9" s="233">
        <f>ORCAMENTO!MDC3</f>
        <v>0</v>
      </c>
      <c r="MCY9" s="516"/>
      <c r="MCZ9" s="516"/>
      <c r="MDA9" s="516"/>
      <c r="MDB9" s="233">
        <v>98769</v>
      </c>
      <c r="MDC9" s="233">
        <f>ORCAMENTO!MDH3</f>
        <v>0</v>
      </c>
      <c r="MDD9" s="516"/>
      <c r="MDE9" s="516"/>
      <c r="MDF9" s="516"/>
      <c r="MDG9" s="233">
        <v>98799</v>
      </c>
      <c r="MDH9" s="233">
        <f>ORCAMENTO!MDM3</f>
        <v>0</v>
      </c>
      <c r="MDI9" s="516"/>
      <c r="MDJ9" s="516"/>
      <c r="MDK9" s="516"/>
      <c r="MDL9" s="233">
        <v>98830</v>
      </c>
      <c r="MDM9" s="233">
        <f>ORCAMENTO!MDR3</f>
        <v>0</v>
      </c>
      <c r="MDN9" s="516"/>
      <c r="MDO9" s="516"/>
      <c r="MDP9" s="516"/>
      <c r="MDQ9" s="233">
        <v>98861</v>
      </c>
      <c r="MDR9" s="233">
        <f>ORCAMENTO!MDW3</f>
        <v>0</v>
      </c>
      <c r="MDS9" s="516"/>
      <c r="MDT9" s="516"/>
      <c r="MDU9" s="516"/>
      <c r="MDV9" s="233">
        <v>98891</v>
      </c>
      <c r="MDW9" s="233">
        <f>ORCAMENTO!MEB3</f>
        <v>0</v>
      </c>
      <c r="MDX9" s="516"/>
      <c r="MDY9" s="516"/>
      <c r="MDZ9" s="516"/>
      <c r="MEA9" s="233">
        <v>98922</v>
      </c>
      <c r="MEB9" s="233">
        <f>ORCAMENTO!MEG3</f>
        <v>0</v>
      </c>
      <c r="MEC9" s="516"/>
      <c r="MED9" s="516"/>
      <c r="MEE9" s="516"/>
      <c r="MEF9" s="233">
        <v>98952</v>
      </c>
      <c r="MEG9" s="233">
        <f>ORCAMENTO!MEL3</f>
        <v>0</v>
      </c>
      <c r="MEH9" s="516"/>
      <c r="MEI9" s="516"/>
      <c r="MEJ9" s="516"/>
      <c r="MEK9" s="233">
        <v>98983</v>
      </c>
      <c r="MEL9" s="233">
        <f>ORCAMENTO!MEQ3</f>
        <v>0</v>
      </c>
      <c r="MEM9" s="516"/>
      <c r="MEN9" s="516"/>
      <c r="MEO9" s="516"/>
      <c r="MEP9" s="233">
        <v>99014</v>
      </c>
      <c r="MEQ9" s="233">
        <f>ORCAMENTO!MEV3</f>
        <v>0</v>
      </c>
      <c r="MER9" s="516"/>
      <c r="MES9" s="516"/>
      <c r="MET9" s="516"/>
      <c r="MEU9" s="233">
        <v>99042</v>
      </c>
      <c r="MEV9" s="233">
        <f>ORCAMENTO!MFA3</f>
        <v>0</v>
      </c>
      <c r="MEW9" s="516"/>
      <c r="MEX9" s="516"/>
      <c r="MEY9" s="516"/>
      <c r="MEZ9" s="233">
        <v>99073</v>
      </c>
      <c r="MFA9" s="233">
        <f>ORCAMENTO!MFF3</f>
        <v>0</v>
      </c>
      <c r="MFB9" s="516"/>
      <c r="MFC9" s="516"/>
      <c r="MFD9" s="516"/>
      <c r="MFE9" s="233">
        <v>99103</v>
      </c>
      <c r="MFF9" s="233">
        <f>ORCAMENTO!MFK3</f>
        <v>0</v>
      </c>
      <c r="MFG9" s="516"/>
      <c r="MFH9" s="516"/>
      <c r="MFI9" s="516"/>
      <c r="MFJ9" s="233">
        <v>99134</v>
      </c>
      <c r="MFK9" s="233">
        <f>ORCAMENTO!MFP3</f>
        <v>0</v>
      </c>
      <c r="MFL9" s="516"/>
      <c r="MFM9" s="516"/>
      <c r="MFN9" s="516"/>
      <c r="MFO9" s="233">
        <v>99164</v>
      </c>
      <c r="MFP9" s="233">
        <f>ORCAMENTO!MFU3</f>
        <v>0</v>
      </c>
      <c r="MFQ9" s="516"/>
      <c r="MFR9" s="516"/>
      <c r="MFS9" s="516"/>
      <c r="MFT9" s="233">
        <v>99195</v>
      </c>
      <c r="MFU9" s="233">
        <f>ORCAMENTO!MFZ3</f>
        <v>0</v>
      </c>
      <c r="MFV9" s="516"/>
      <c r="MFW9" s="516"/>
      <c r="MFX9" s="516"/>
      <c r="MFY9" s="233">
        <v>99226</v>
      </c>
      <c r="MFZ9" s="233">
        <f>ORCAMENTO!MGE3</f>
        <v>0</v>
      </c>
      <c r="MGA9" s="516"/>
      <c r="MGB9" s="516"/>
      <c r="MGC9" s="516"/>
      <c r="MGD9" s="233">
        <v>99256</v>
      </c>
      <c r="MGE9" s="233">
        <f>ORCAMENTO!MGJ3</f>
        <v>0</v>
      </c>
      <c r="MGF9" s="516"/>
      <c r="MGG9" s="516"/>
      <c r="MGH9" s="516"/>
      <c r="MGI9" s="233">
        <v>99287</v>
      </c>
      <c r="MGJ9" s="233">
        <f>ORCAMENTO!MGO3</f>
        <v>0</v>
      </c>
      <c r="MGK9" s="516"/>
      <c r="MGL9" s="516"/>
      <c r="MGM9" s="516"/>
      <c r="MGN9" s="233">
        <v>99317</v>
      </c>
      <c r="MGO9" s="233">
        <f>ORCAMENTO!MGT3</f>
        <v>0</v>
      </c>
      <c r="MGP9" s="516"/>
      <c r="MGQ9" s="516"/>
      <c r="MGR9" s="516"/>
      <c r="MGS9" s="233">
        <v>99348</v>
      </c>
      <c r="MGT9" s="233">
        <f>ORCAMENTO!MGY3</f>
        <v>0</v>
      </c>
      <c r="MGU9" s="516"/>
      <c r="MGV9" s="516"/>
      <c r="MGW9" s="516"/>
      <c r="MGX9" s="233">
        <v>99379</v>
      </c>
      <c r="MGY9" s="233">
        <f>ORCAMENTO!MHD3</f>
        <v>0</v>
      </c>
      <c r="MGZ9" s="516"/>
      <c r="MHA9" s="516"/>
      <c r="MHB9" s="516"/>
      <c r="MHC9" s="233">
        <v>99408</v>
      </c>
      <c r="MHD9" s="233">
        <f>ORCAMENTO!MHI3</f>
        <v>0</v>
      </c>
      <c r="MHE9" s="516"/>
      <c r="MHF9" s="516"/>
      <c r="MHG9" s="516"/>
      <c r="MHH9" s="233">
        <v>99439</v>
      </c>
      <c r="MHI9" s="233">
        <f>ORCAMENTO!MHN3</f>
        <v>0</v>
      </c>
      <c r="MHJ9" s="516"/>
      <c r="MHK9" s="516"/>
      <c r="MHL9" s="516"/>
      <c r="MHM9" s="233">
        <v>99469</v>
      </c>
      <c r="MHN9" s="233">
        <f>ORCAMENTO!MHS3</f>
        <v>0</v>
      </c>
      <c r="MHO9" s="516"/>
      <c r="MHP9" s="516"/>
      <c r="MHQ9" s="516"/>
      <c r="MHR9" s="233">
        <v>99500</v>
      </c>
      <c r="MHS9" s="233">
        <f>ORCAMENTO!MHX3</f>
        <v>0</v>
      </c>
      <c r="MHT9" s="516"/>
      <c r="MHU9" s="516"/>
      <c r="MHV9" s="516"/>
      <c r="MHW9" s="233">
        <v>99530</v>
      </c>
      <c r="MHX9" s="233">
        <f>ORCAMENTO!MIC3</f>
        <v>0</v>
      </c>
      <c r="MHY9" s="516"/>
      <c r="MHZ9" s="516"/>
      <c r="MIA9" s="516"/>
      <c r="MIB9" s="233">
        <v>99561</v>
      </c>
      <c r="MIC9" s="233">
        <f>ORCAMENTO!MIH3</f>
        <v>0</v>
      </c>
      <c r="MID9" s="516"/>
      <c r="MIE9" s="516"/>
      <c r="MIF9" s="516"/>
      <c r="MIG9" s="233">
        <v>99592</v>
      </c>
      <c r="MIH9" s="233">
        <f>ORCAMENTO!MIM3</f>
        <v>0</v>
      </c>
      <c r="MII9" s="516"/>
      <c r="MIJ9" s="516"/>
      <c r="MIK9" s="516"/>
      <c r="MIL9" s="233">
        <v>99622</v>
      </c>
      <c r="MIM9" s="233">
        <f>ORCAMENTO!MIR3</f>
        <v>0</v>
      </c>
      <c r="MIN9" s="516"/>
      <c r="MIO9" s="516"/>
      <c r="MIP9" s="516"/>
      <c r="MIQ9" s="233">
        <v>99653</v>
      </c>
      <c r="MIR9" s="233">
        <f>ORCAMENTO!MIW3</f>
        <v>0</v>
      </c>
      <c r="MIS9" s="516"/>
      <c r="MIT9" s="516"/>
      <c r="MIU9" s="516"/>
      <c r="MIV9" s="233">
        <v>99683</v>
      </c>
      <c r="MIW9" s="233">
        <f>ORCAMENTO!MJB3</f>
        <v>0</v>
      </c>
      <c r="MIX9" s="516"/>
      <c r="MIY9" s="516"/>
      <c r="MIZ9" s="516"/>
      <c r="MJA9" s="233">
        <v>99714</v>
      </c>
      <c r="MJB9" s="233">
        <f>ORCAMENTO!MJG3</f>
        <v>0</v>
      </c>
      <c r="MJC9" s="516"/>
      <c r="MJD9" s="516"/>
      <c r="MJE9" s="516"/>
      <c r="MJF9" s="233">
        <v>99745</v>
      </c>
      <c r="MJG9" s="233">
        <f>ORCAMENTO!MJL3</f>
        <v>0</v>
      </c>
      <c r="MJH9" s="516"/>
      <c r="MJI9" s="516"/>
      <c r="MJJ9" s="516"/>
      <c r="MJK9" s="233">
        <v>99773</v>
      </c>
      <c r="MJL9" s="233">
        <f>ORCAMENTO!MJQ3</f>
        <v>0</v>
      </c>
      <c r="MJM9" s="516"/>
      <c r="MJN9" s="516"/>
      <c r="MJO9" s="516"/>
      <c r="MJP9" s="233">
        <v>99804</v>
      </c>
      <c r="MJQ9" s="233">
        <f>ORCAMENTO!MJV3</f>
        <v>0</v>
      </c>
      <c r="MJR9" s="516"/>
      <c r="MJS9" s="516"/>
      <c r="MJT9" s="516"/>
      <c r="MJU9" s="233">
        <v>99834</v>
      </c>
      <c r="MJV9" s="233">
        <f>ORCAMENTO!MKA3</f>
        <v>0</v>
      </c>
      <c r="MJW9" s="516"/>
      <c r="MJX9" s="516"/>
      <c r="MJY9" s="516"/>
      <c r="MJZ9" s="233">
        <v>99865</v>
      </c>
      <c r="MKA9" s="233">
        <f>ORCAMENTO!MKF3</f>
        <v>0</v>
      </c>
      <c r="MKB9" s="516"/>
      <c r="MKC9" s="516"/>
      <c r="MKD9" s="516"/>
      <c r="MKE9" s="233">
        <v>99895</v>
      </c>
      <c r="MKF9" s="233">
        <f>ORCAMENTO!MKK3</f>
        <v>0</v>
      </c>
      <c r="MKG9" s="516"/>
      <c r="MKH9" s="516"/>
      <c r="MKI9" s="516"/>
      <c r="MKJ9" s="233">
        <v>99926</v>
      </c>
      <c r="MKK9" s="233">
        <f>ORCAMENTO!MKP3</f>
        <v>0</v>
      </c>
      <c r="MKL9" s="516"/>
      <c r="MKM9" s="516"/>
      <c r="MKN9" s="516"/>
      <c r="MKO9" s="233">
        <v>99957</v>
      </c>
      <c r="MKP9" s="233">
        <f>ORCAMENTO!MKU3</f>
        <v>0</v>
      </c>
      <c r="MKQ9" s="516"/>
      <c r="MKR9" s="516"/>
      <c r="MKS9" s="516"/>
      <c r="MKT9" s="233">
        <v>99987</v>
      </c>
      <c r="MKU9" s="233">
        <f>ORCAMENTO!MKZ3</f>
        <v>0</v>
      </c>
      <c r="MKV9" s="516"/>
      <c r="MKW9" s="516"/>
      <c r="MKX9" s="516"/>
      <c r="MKY9" s="233">
        <v>100018</v>
      </c>
      <c r="MKZ9" s="233">
        <f>ORCAMENTO!MLE3</f>
        <v>0</v>
      </c>
      <c r="MLA9" s="516"/>
      <c r="MLB9" s="516"/>
      <c r="MLC9" s="516"/>
      <c r="MLD9" s="233">
        <v>100048</v>
      </c>
      <c r="MLE9" s="233">
        <f>ORCAMENTO!MLJ3</f>
        <v>0</v>
      </c>
      <c r="MLF9" s="516"/>
      <c r="MLG9" s="516"/>
      <c r="MLH9" s="516"/>
      <c r="MLI9" s="233">
        <v>100079</v>
      </c>
      <c r="MLJ9" s="233">
        <f>ORCAMENTO!MLO3</f>
        <v>0</v>
      </c>
      <c r="MLK9" s="516"/>
      <c r="MLL9" s="516"/>
      <c r="MLM9" s="516"/>
      <c r="MLN9" s="233">
        <v>100110</v>
      </c>
      <c r="MLO9" s="233">
        <f>ORCAMENTO!MLT3</f>
        <v>0</v>
      </c>
      <c r="MLP9" s="516"/>
      <c r="MLQ9" s="516"/>
      <c r="MLR9" s="516"/>
      <c r="MLS9" s="233">
        <v>100138</v>
      </c>
      <c r="MLT9" s="233">
        <f>ORCAMENTO!MLY3</f>
        <v>0</v>
      </c>
      <c r="MLU9" s="516"/>
      <c r="MLV9" s="516"/>
      <c r="MLW9" s="516"/>
      <c r="MLX9" s="233">
        <v>100169</v>
      </c>
      <c r="MLY9" s="233">
        <f>ORCAMENTO!MMD3</f>
        <v>0</v>
      </c>
      <c r="MLZ9" s="516"/>
      <c r="MMA9" s="516"/>
      <c r="MMB9" s="516"/>
      <c r="MMC9" s="233">
        <v>100199</v>
      </c>
      <c r="MMD9" s="233">
        <f>ORCAMENTO!MMI3</f>
        <v>0</v>
      </c>
      <c r="MME9" s="516"/>
      <c r="MMF9" s="516"/>
      <c r="MMG9" s="516"/>
      <c r="MMH9" s="233">
        <v>100230</v>
      </c>
      <c r="MMI9" s="233">
        <f>ORCAMENTO!MMN3</f>
        <v>0</v>
      </c>
      <c r="MMJ9" s="516"/>
      <c r="MMK9" s="516"/>
      <c r="MML9" s="516"/>
      <c r="MMM9" s="233">
        <v>100260</v>
      </c>
      <c r="MMN9" s="233">
        <f>ORCAMENTO!MMS3</f>
        <v>0</v>
      </c>
      <c r="MMO9" s="516"/>
      <c r="MMP9" s="516"/>
      <c r="MMQ9" s="516"/>
      <c r="MMR9" s="233">
        <v>100291</v>
      </c>
      <c r="MMS9" s="233">
        <f>ORCAMENTO!MMX3</f>
        <v>0</v>
      </c>
      <c r="MMT9" s="516"/>
      <c r="MMU9" s="516"/>
      <c r="MMV9" s="516"/>
      <c r="MMW9" s="233">
        <v>100322</v>
      </c>
      <c r="MMX9" s="233">
        <f>ORCAMENTO!MNC3</f>
        <v>0</v>
      </c>
      <c r="MMY9" s="516"/>
      <c r="MMZ9" s="516"/>
      <c r="MNA9" s="516"/>
      <c r="MNB9" s="233">
        <v>100352</v>
      </c>
      <c r="MNC9" s="233">
        <f>ORCAMENTO!MNH3</f>
        <v>0</v>
      </c>
      <c r="MND9" s="516"/>
      <c r="MNE9" s="516"/>
      <c r="MNF9" s="516"/>
      <c r="MNG9" s="233">
        <v>100383</v>
      </c>
      <c r="MNH9" s="233">
        <f>ORCAMENTO!MNM3</f>
        <v>0</v>
      </c>
      <c r="MNI9" s="516"/>
      <c r="MNJ9" s="516"/>
      <c r="MNK9" s="516"/>
      <c r="MNL9" s="233">
        <v>100413</v>
      </c>
      <c r="MNM9" s="233">
        <f>ORCAMENTO!MNR3</f>
        <v>0</v>
      </c>
      <c r="MNN9" s="516"/>
      <c r="MNO9" s="516"/>
      <c r="MNP9" s="516"/>
      <c r="MNQ9" s="233">
        <v>100444</v>
      </c>
      <c r="MNR9" s="233">
        <f>ORCAMENTO!MNW3</f>
        <v>0</v>
      </c>
      <c r="MNS9" s="516"/>
      <c r="MNT9" s="516"/>
      <c r="MNU9" s="516"/>
      <c r="MNV9" s="233">
        <v>100475</v>
      </c>
      <c r="MNW9" s="233">
        <f>ORCAMENTO!MOB3</f>
        <v>0</v>
      </c>
      <c r="MNX9" s="516"/>
      <c r="MNY9" s="516"/>
      <c r="MNZ9" s="516"/>
      <c r="MOA9" s="233">
        <v>100503</v>
      </c>
      <c r="MOB9" s="233">
        <f>ORCAMENTO!MOG3</f>
        <v>0</v>
      </c>
      <c r="MOC9" s="516"/>
      <c r="MOD9" s="516"/>
      <c r="MOE9" s="516"/>
      <c r="MOF9" s="233">
        <v>100534</v>
      </c>
      <c r="MOG9" s="233">
        <f>ORCAMENTO!MOL3</f>
        <v>0</v>
      </c>
      <c r="MOH9" s="516"/>
      <c r="MOI9" s="516"/>
      <c r="MOJ9" s="516"/>
      <c r="MOK9" s="233">
        <v>100564</v>
      </c>
      <c r="MOL9" s="233">
        <f>ORCAMENTO!MOQ3</f>
        <v>0</v>
      </c>
      <c r="MOM9" s="516"/>
      <c r="MON9" s="516"/>
      <c r="MOO9" s="516"/>
      <c r="MOP9" s="233">
        <v>100595</v>
      </c>
      <c r="MOQ9" s="233">
        <f>ORCAMENTO!MOV3</f>
        <v>0</v>
      </c>
      <c r="MOR9" s="516"/>
      <c r="MOS9" s="516"/>
      <c r="MOT9" s="516"/>
      <c r="MOU9" s="233">
        <v>100625</v>
      </c>
      <c r="MOV9" s="233">
        <f>ORCAMENTO!MPA3</f>
        <v>0</v>
      </c>
      <c r="MOW9" s="516"/>
      <c r="MOX9" s="516"/>
      <c r="MOY9" s="516"/>
      <c r="MOZ9" s="233">
        <v>100656</v>
      </c>
      <c r="MPA9" s="233">
        <f>ORCAMENTO!MPF3</f>
        <v>0</v>
      </c>
      <c r="MPB9" s="516"/>
      <c r="MPC9" s="516"/>
      <c r="MPD9" s="516"/>
      <c r="MPE9" s="233">
        <v>100687</v>
      </c>
      <c r="MPF9" s="233">
        <f>ORCAMENTO!MPK3</f>
        <v>0</v>
      </c>
      <c r="MPG9" s="516"/>
      <c r="MPH9" s="516"/>
      <c r="MPI9" s="516"/>
      <c r="MPJ9" s="233">
        <v>100717</v>
      </c>
      <c r="MPK9" s="233">
        <f>ORCAMENTO!MPP3</f>
        <v>0</v>
      </c>
      <c r="MPL9" s="516"/>
      <c r="MPM9" s="516"/>
      <c r="MPN9" s="516"/>
      <c r="MPO9" s="233">
        <v>100748</v>
      </c>
      <c r="MPP9" s="233">
        <f>ORCAMENTO!MPU3</f>
        <v>0</v>
      </c>
      <c r="MPQ9" s="516"/>
      <c r="MPR9" s="516"/>
      <c r="MPS9" s="516"/>
      <c r="MPT9" s="233">
        <v>100778</v>
      </c>
      <c r="MPU9" s="233">
        <f>ORCAMENTO!MPZ3</f>
        <v>0</v>
      </c>
      <c r="MPV9" s="516"/>
      <c r="MPW9" s="516"/>
      <c r="MPX9" s="516"/>
      <c r="MPY9" s="233">
        <v>100809</v>
      </c>
      <c r="MPZ9" s="233">
        <f>ORCAMENTO!MQE3</f>
        <v>0</v>
      </c>
      <c r="MQA9" s="516"/>
      <c r="MQB9" s="516"/>
      <c r="MQC9" s="516"/>
      <c r="MQD9" s="233">
        <v>100840</v>
      </c>
      <c r="MQE9" s="233">
        <f>ORCAMENTO!MQJ3</f>
        <v>0</v>
      </c>
      <c r="MQF9" s="516"/>
      <c r="MQG9" s="516"/>
      <c r="MQH9" s="516"/>
      <c r="MQI9" s="233">
        <v>100869</v>
      </c>
      <c r="MQJ9" s="233">
        <f>ORCAMENTO!MQO3</f>
        <v>0</v>
      </c>
      <c r="MQK9" s="516"/>
      <c r="MQL9" s="516"/>
      <c r="MQM9" s="516"/>
      <c r="MQN9" s="233">
        <v>100900</v>
      </c>
      <c r="MQO9" s="233">
        <f>ORCAMENTO!MQT3</f>
        <v>0</v>
      </c>
      <c r="MQP9" s="516"/>
      <c r="MQQ9" s="516"/>
      <c r="MQR9" s="516"/>
      <c r="MQS9" s="233">
        <v>100930</v>
      </c>
      <c r="MQT9" s="233">
        <f>ORCAMENTO!MQY3</f>
        <v>0</v>
      </c>
      <c r="MQU9" s="516"/>
      <c r="MQV9" s="516"/>
      <c r="MQW9" s="516"/>
      <c r="MQX9" s="233">
        <v>100961</v>
      </c>
      <c r="MQY9" s="233">
        <f>ORCAMENTO!MRD3</f>
        <v>0</v>
      </c>
      <c r="MQZ9" s="516"/>
      <c r="MRA9" s="516"/>
      <c r="MRB9" s="516"/>
      <c r="MRC9" s="233">
        <v>100991</v>
      </c>
      <c r="MRD9" s="233">
        <f>ORCAMENTO!MRI3</f>
        <v>0</v>
      </c>
      <c r="MRE9" s="516"/>
      <c r="MRF9" s="516"/>
      <c r="MRG9" s="516"/>
      <c r="MRH9" s="233">
        <v>101022</v>
      </c>
      <c r="MRI9" s="233">
        <f>ORCAMENTO!MRN3</f>
        <v>0</v>
      </c>
      <c r="MRJ9" s="516"/>
      <c r="MRK9" s="516"/>
      <c r="MRL9" s="516"/>
      <c r="MRM9" s="233">
        <v>101053</v>
      </c>
      <c r="MRN9" s="233">
        <f>ORCAMENTO!MRS3</f>
        <v>0</v>
      </c>
      <c r="MRO9" s="516"/>
      <c r="MRP9" s="516"/>
      <c r="MRQ9" s="516"/>
      <c r="MRR9" s="233">
        <v>101083</v>
      </c>
      <c r="MRS9" s="233">
        <f>ORCAMENTO!MRX3</f>
        <v>0</v>
      </c>
      <c r="MRT9" s="516"/>
      <c r="MRU9" s="516"/>
      <c r="MRV9" s="516"/>
      <c r="MRW9" s="233">
        <v>101114</v>
      </c>
      <c r="MRX9" s="233">
        <f>ORCAMENTO!MSC3</f>
        <v>0</v>
      </c>
      <c r="MRY9" s="516"/>
      <c r="MRZ9" s="516"/>
      <c r="MSA9" s="516"/>
      <c r="MSB9" s="233">
        <v>101144</v>
      </c>
      <c r="MSC9" s="233">
        <f>ORCAMENTO!MSH3</f>
        <v>0</v>
      </c>
      <c r="MSD9" s="516"/>
      <c r="MSE9" s="516"/>
      <c r="MSF9" s="516"/>
      <c r="MSG9" s="233">
        <v>101175</v>
      </c>
      <c r="MSH9" s="233">
        <f>ORCAMENTO!MSM3</f>
        <v>0</v>
      </c>
      <c r="MSI9" s="516"/>
      <c r="MSJ9" s="516"/>
      <c r="MSK9" s="516"/>
      <c r="MSL9" s="233">
        <v>101206</v>
      </c>
      <c r="MSM9" s="233">
        <f>ORCAMENTO!MSR3</f>
        <v>0</v>
      </c>
      <c r="MSN9" s="516"/>
      <c r="MSO9" s="516"/>
      <c r="MSP9" s="516"/>
      <c r="MSQ9" s="233">
        <v>101234</v>
      </c>
      <c r="MSR9" s="233">
        <f>ORCAMENTO!MSW3</f>
        <v>0</v>
      </c>
      <c r="MSS9" s="516"/>
      <c r="MST9" s="516"/>
      <c r="MSU9" s="516"/>
      <c r="MSV9" s="233">
        <v>101265</v>
      </c>
      <c r="MSW9" s="233">
        <f>ORCAMENTO!MTB3</f>
        <v>0</v>
      </c>
      <c r="MSX9" s="516"/>
      <c r="MSY9" s="516"/>
      <c r="MSZ9" s="516"/>
      <c r="MTA9" s="233">
        <v>101295</v>
      </c>
      <c r="MTB9" s="233">
        <f>ORCAMENTO!MTG3</f>
        <v>0</v>
      </c>
      <c r="MTC9" s="516"/>
      <c r="MTD9" s="516"/>
      <c r="MTE9" s="516"/>
      <c r="MTF9" s="233">
        <v>101326</v>
      </c>
      <c r="MTG9" s="233">
        <f>ORCAMENTO!MTL3</f>
        <v>0</v>
      </c>
      <c r="MTH9" s="516"/>
      <c r="MTI9" s="516"/>
      <c r="MTJ9" s="516"/>
      <c r="MTK9" s="233">
        <v>101356</v>
      </c>
      <c r="MTL9" s="233">
        <f>ORCAMENTO!MTQ3</f>
        <v>0</v>
      </c>
      <c r="MTM9" s="516"/>
      <c r="MTN9" s="516"/>
      <c r="MTO9" s="516"/>
      <c r="MTP9" s="233">
        <v>101387</v>
      </c>
      <c r="MTQ9" s="233">
        <f>ORCAMENTO!MTV3</f>
        <v>0</v>
      </c>
      <c r="MTR9" s="516"/>
      <c r="MTS9" s="516"/>
      <c r="MTT9" s="516"/>
      <c r="MTU9" s="233">
        <v>101418</v>
      </c>
      <c r="MTV9" s="233">
        <f>ORCAMENTO!MUA3</f>
        <v>0</v>
      </c>
      <c r="MTW9" s="516"/>
      <c r="MTX9" s="516"/>
      <c r="MTY9" s="516"/>
      <c r="MTZ9" s="233">
        <v>101448</v>
      </c>
      <c r="MUA9" s="233">
        <f>ORCAMENTO!MUF3</f>
        <v>0</v>
      </c>
      <c r="MUB9" s="516"/>
      <c r="MUC9" s="516"/>
      <c r="MUD9" s="516"/>
      <c r="MUE9" s="233">
        <v>101479</v>
      </c>
      <c r="MUF9" s="233">
        <f>ORCAMENTO!MUK3</f>
        <v>0</v>
      </c>
      <c r="MUG9" s="516"/>
      <c r="MUH9" s="516"/>
      <c r="MUI9" s="516"/>
      <c r="MUJ9" s="233">
        <v>101509</v>
      </c>
      <c r="MUK9" s="233">
        <f>ORCAMENTO!MUP3</f>
        <v>0</v>
      </c>
      <c r="MUL9" s="516"/>
      <c r="MUM9" s="516"/>
      <c r="MUN9" s="516"/>
      <c r="MUO9" s="233">
        <v>101540</v>
      </c>
      <c r="MUP9" s="233">
        <f>ORCAMENTO!MUU3</f>
        <v>0</v>
      </c>
      <c r="MUQ9" s="516"/>
      <c r="MUR9" s="516"/>
      <c r="MUS9" s="516"/>
      <c r="MUT9" s="233">
        <v>101571</v>
      </c>
      <c r="MUU9" s="233">
        <f>ORCAMENTO!MUZ3</f>
        <v>0</v>
      </c>
      <c r="MUV9" s="516"/>
      <c r="MUW9" s="516"/>
      <c r="MUX9" s="516"/>
      <c r="MUY9" s="233">
        <v>101599</v>
      </c>
      <c r="MUZ9" s="233">
        <f>ORCAMENTO!MVE3</f>
        <v>0</v>
      </c>
      <c r="MVA9" s="516"/>
      <c r="MVB9" s="516"/>
      <c r="MVC9" s="516"/>
      <c r="MVD9" s="233">
        <v>101630</v>
      </c>
      <c r="MVE9" s="233">
        <f>ORCAMENTO!MVJ3</f>
        <v>0</v>
      </c>
      <c r="MVF9" s="516"/>
      <c r="MVG9" s="516"/>
      <c r="MVH9" s="516"/>
      <c r="MVI9" s="233">
        <v>101660</v>
      </c>
      <c r="MVJ9" s="233">
        <f>ORCAMENTO!MVO3</f>
        <v>0</v>
      </c>
      <c r="MVK9" s="516"/>
      <c r="MVL9" s="516"/>
      <c r="MVM9" s="516"/>
      <c r="MVN9" s="233">
        <v>101691</v>
      </c>
      <c r="MVO9" s="233">
        <f>ORCAMENTO!MVT3</f>
        <v>0</v>
      </c>
      <c r="MVP9" s="516"/>
      <c r="MVQ9" s="516"/>
      <c r="MVR9" s="516"/>
      <c r="MVS9" s="233">
        <v>101721</v>
      </c>
      <c r="MVT9" s="233">
        <f>ORCAMENTO!MVY3</f>
        <v>0</v>
      </c>
      <c r="MVU9" s="516"/>
      <c r="MVV9" s="516"/>
      <c r="MVW9" s="516"/>
      <c r="MVX9" s="233">
        <v>101752</v>
      </c>
      <c r="MVY9" s="233">
        <f>ORCAMENTO!MWD3</f>
        <v>0</v>
      </c>
      <c r="MVZ9" s="516"/>
      <c r="MWA9" s="516"/>
      <c r="MWB9" s="516"/>
      <c r="MWC9" s="233">
        <v>101783</v>
      </c>
      <c r="MWD9" s="233">
        <f>ORCAMENTO!MWI3</f>
        <v>0</v>
      </c>
      <c r="MWE9" s="516"/>
      <c r="MWF9" s="516"/>
      <c r="MWG9" s="516"/>
      <c r="MWH9" s="233">
        <v>101813</v>
      </c>
      <c r="MWI9" s="233">
        <f>ORCAMENTO!MWN3</f>
        <v>0</v>
      </c>
      <c r="MWJ9" s="516"/>
      <c r="MWK9" s="516"/>
      <c r="MWL9" s="516"/>
      <c r="MWM9" s="233">
        <v>101844</v>
      </c>
      <c r="MWN9" s="233">
        <f>ORCAMENTO!MWS3</f>
        <v>0</v>
      </c>
      <c r="MWO9" s="516"/>
      <c r="MWP9" s="516"/>
      <c r="MWQ9" s="516"/>
      <c r="MWR9" s="233">
        <v>101874</v>
      </c>
      <c r="MWS9" s="233">
        <f>ORCAMENTO!MWX3</f>
        <v>0</v>
      </c>
      <c r="MWT9" s="516"/>
      <c r="MWU9" s="516"/>
      <c r="MWV9" s="516"/>
      <c r="MWW9" s="233">
        <v>101905</v>
      </c>
      <c r="MWX9" s="233">
        <f>ORCAMENTO!MXC3</f>
        <v>0</v>
      </c>
      <c r="MWY9" s="516"/>
      <c r="MWZ9" s="516"/>
      <c r="MXA9" s="516"/>
      <c r="MXB9" s="233">
        <v>101936</v>
      </c>
      <c r="MXC9" s="233">
        <f>ORCAMENTO!MXH3</f>
        <v>0</v>
      </c>
      <c r="MXD9" s="516"/>
      <c r="MXE9" s="516"/>
      <c r="MXF9" s="516"/>
      <c r="MXG9" s="233">
        <v>101964</v>
      </c>
      <c r="MXH9" s="233">
        <f>ORCAMENTO!MXM3</f>
        <v>0</v>
      </c>
      <c r="MXI9" s="516"/>
      <c r="MXJ9" s="516"/>
      <c r="MXK9" s="516"/>
      <c r="MXL9" s="233">
        <v>101995</v>
      </c>
      <c r="MXM9" s="233">
        <f>ORCAMENTO!MXR3</f>
        <v>0</v>
      </c>
      <c r="MXN9" s="516"/>
      <c r="MXO9" s="516"/>
      <c r="MXP9" s="516"/>
      <c r="MXQ9" s="233">
        <v>102025</v>
      </c>
      <c r="MXR9" s="233">
        <f>ORCAMENTO!MXW3</f>
        <v>0</v>
      </c>
      <c r="MXS9" s="516"/>
      <c r="MXT9" s="516"/>
      <c r="MXU9" s="516"/>
      <c r="MXV9" s="233">
        <v>102056</v>
      </c>
      <c r="MXW9" s="233">
        <f>ORCAMENTO!MYB3</f>
        <v>0</v>
      </c>
      <c r="MXX9" s="516"/>
      <c r="MXY9" s="516"/>
      <c r="MXZ9" s="516"/>
      <c r="MYA9" s="233">
        <v>102086</v>
      </c>
      <c r="MYB9" s="233">
        <f>ORCAMENTO!MYG3</f>
        <v>0</v>
      </c>
      <c r="MYC9" s="516"/>
      <c r="MYD9" s="516"/>
      <c r="MYE9" s="516"/>
      <c r="MYF9" s="233">
        <v>102117</v>
      </c>
      <c r="MYG9" s="233">
        <f>ORCAMENTO!MYL3</f>
        <v>0</v>
      </c>
      <c r="MYH9" s="516"/>
      <c r="MYI9" s="516"/>
      <c r="MYJ9" s="516"/>
      <c r="MYK9" s="233">
        <v>102148</v>
      </c>
      <c r="MYL9" s="233">
        <f>ORCAMENTO!MYQ3</f>
        <v>0</v>
      </c>
      <c r="MYM9" s="516"/>
      <c r="MYN9" s="516"/>
      <c r="MYO9" s="516"/>
      <c r="MYP9" s="233">
        <v>102178</v>
      </c>
      <c r="MYQ9" s="233">
        <f>ORCAMENTO!MYV3</f>
        <v>0</v>
      </c>
      <c r="MYR9" s="516"/>
      <c r="MYS9" s="516"/>
      <c r="MYT9" s="516"/>
      <c r="MYU9" s="233">
        <v>102209</v>
      </c>
      <c r="MYV9" s="233">
        <f>ORCAMENTO!MZA3</f>
        <v>0</v>
      </c>
      <c r="MYW9" s="516"/>
      <c r="MYX9" s="516"/>
      <c r="MYY9" s="516"/>
      <c r="MYZ9" s="233">
        <v>102239</v>
      </c>
      <c r="MZA9" s="233">
        <f>ORCAMENTO!MZF3</f>
        <v>0</v>
      </c>
      <c r="MZB9" s="516"/>
      <c r="MZC9" s="516"/>
      <c r="MZD9" s="516"/>
      <c r="MZE9" s="233">
        <v>102270</v>
      </c>
      <c r="MZF9" s="233">
        <f>ORCAMENTO!MZK3</f>
        <v>0</v>
      </c>
      <c r="MZG9" s="516"/>
      <c r="MZH9" s="516"/>
      <c r="MZI9" s="516"/>
      <c r="MZJ9" s="233">
        <v>102301</v>
      </c>
      <c r="MZK9" s="233">
        <f>ORCAMENTO!MZP3</f>
        <v>0</v>
      </c>
      <c r="MZL9" s="516"/>
      <c r="MZM9" s="516"/>
      <c r="MZN9" s="516"/>
      <c r="MZO9" s="233">
        <v>102330</v>
      </c>
      <c r="MZP9" s="233">
        <f>ORCAMENTO!MZU3</f>
        <v>0</v>
      </c>
      <c r="MZQ9" s="516"/>
      <c r="MZR9" s="516"/>
      <c r="MZS9" s="516"/>
      <c r="MZT9" s="233">
        <v>102361</v>
      </c>
      <c r="MZU9" s="233">
        <f>ORCAMENTO!MZZ3</f>
        <v>0</v>
      </c>
      <c r="MZV9" s="516"/>
      <c r="MZW9" s="516"/>
      <c r="MZX9" s="516"/>
      <c r="MZY9" s="233">
        <v>102391</v>
      </c>
      <c r="MZZ9" s="233">
        <f>ORCAMENTO!NAE3</f>
        <v>0</v>
      </c>
      <c r="NAA9" s="516"/>
      <c r="NAB9" s="516"/>
      <c r="NAC9" s="516"/>
      <c r="NAD9" s="233">
        <v>102422</v>
      </c>
      <c r="NAE9" s="233">
        <f>ORCAMENTO!NAJ3</f>
        <v>0</v>
      </c>
      <c r="NAF9" s="516"/>
      <c r="NAG9" s="516"/>
      <c r="NAH9" s="516"/>
      <c r="NAI9" s="233">
        <v>102452</v>
      </c>
      <c r="NAJ9" s="233">
        <f>ORCAMENTO!NAO3</f>
        <v>0</v>
      </c>
      <c r="NAK9" s="516"/>
      <c r="NAL9" s="516"/>
      <c r="NAM9" s="516"/>
      <c r="NAN9" s="233">
        <v>102483</v>
      </c>
      <c r="NAO9" s="233">
        <f>ORCAMENTO!NAT3</f>
        <v>0</v>
      </c>
      <c r="NAP9" s="516"/>
      <c r="NAQ9" s="516"/>
      <c r="NAR9" s="516"/>
      <c r="NAS9" s="233">
        <v>102514</v>
      </c>
      <c r="NAT9" s="233">
        <f>ORCAMENTO!NAY3</f>
        <v>0</v>
      </c>
      <c r="NAU9" s="516"/>
      <c r="NAV9" s="516"/>
      <c r="NAW9" s="516"/>
      <c r="NAX9" s="233">
        <v>102544</v>
      </c>
      <c r="NAY9" s="233">
        <f>ORCAMENTO!NBD3</f>
        <v>0</v>
      </c>
      <c r="NAZ9" s="516"/>
      <c r="NBA9" s="516"/>
      <c r="NBB9" s="516"/>
      <c r="NBC9" s="233">
        <v>102575</v>
      </c>
      <c r="NBD9" s="233">
        <f>ORCAMENTO!NBI3</f>
        <v>0</v>
      </c>
      <c r="NBE9" s="516"/>
      <c r="NBF9" s="516"/>
      <c r="NBG9" s="516"/>
      <c r="NBH9" s="233">
        <v>102605</v>
      </c>
      <c r="NBI9" s="233">
        <f>ORCAMENTO!NBN3</f>
        <v>0</v>
      </c>
      <c r="NBJ9" s="516"/>
      <c r="NBK9" s="516"/>
      <c r="NBL9" s="516"/>
      <c r="NBM9" s="233">
        <v>102636</v>
      </c>
      <c r="NBN9" s="233">
        <f>ORCAMENTO!NBS3</f>
        <v>0</v>
      </c>
      <c r="NBO9" s="516"/>
      <c r="NBP9" s="516"/>
      <c r="NBQ9" s="516"/>
      <c r="NBR9" s="233">
        <v>102667</v>
      </c>
      <c r="NBS9" s="233">
        <f>ORCAMENTO!NBX3</f>
        <v>0</v>
      </c>
      <c r="NBT9" s="516"/>
      <c r="NBU9" s="516"/>
      <c r="NBV9" s="516"/>
      <c r="NBW9" s="233">
        <v>102695</v>
      </c>
      <c r="NBX9" s="233">
        <f>ORCAMENTO!NCC3</f>
        <v>0</v>
      </c>
      <c r="NBY9" s="516"/>
      <c r="NBZ9" s="516"/>
      <c r="NCA9" s="516"/>
      <c r="NCB9" s="233">
        <v>102726</v>
      </c>
      <c r="NCC9" s="233">
        <f>ORCAMENTO!NCH3</f>
        <v>0</v>
      </c>
      <c r="NCD9" s="516"/>
      <c r="NCE9" s="516"/>
      <c r="NCF9" s="516"/>
      <c r="NCG9" s="233">
        <v>102756</v>
      </c>
      <c r="NCH9" s="233">
        <f>ORCAMENTO!NCM3</f>
        <v>0</v>
      </c>
      <c r="NCI9" s="516"/>
      <c r="NCJ9" s="516"/>
      <c r="NCK9" s="516"/>
      <c r="NCL9" s="233">
        <v>102787</v>
      </c>
      <c r="NCM9" s="233">
        <f>ORCAMENTO!NCR3</f>
        <v>0</v>
      </c>
      <c r="NCN9" s="516"/>
      <c r="NCO9" s="516"/>
      <c r="NCP9" s="516"/>
      <c r="NCQ9" s="233">
        <v>102817</v>
      </c>
      <c r="NCR9" s="233">
        <f>ORCAMENTO!NCW3</f>
        <v>0</v>
      </c>
      <c r="NCS9" s="516"/>
      <c r="NCT9" s="516"/>
      <c r="NCU9" s="516"/>
      <c r="NCV9" s="233">
        <v>102848</v>
      </c>
      <c r="NCW9" s="233">
        <f>ORCAMENTO!NDB3</f>
        <v>0</v>
      </c>
      <c r="NCX9" s="516"/>
      <c r="NCY9" s="516"/>
      <c r="NCZ9" s="516"/>
      <c r="NDA9" s="233">
        <v>102879</v>
      </c>
      <c r="NDB9" s="233">
        <f>ORCAMENTO!NDG3</f>
        <v>0</v>
      </c>
      <c r="NDC9" s="516"/>
      <c r="NDD9" s="516"/>
      <c r="NDE9" s="516"/>
      <c r="NDF9" s="233">
        <v>102909</v>
      </c>
      <c r="NDG9" s="233">
        <f>ORCAMENTO!NDL3</f>
        <v>0</v>
      </c>
      <c r="NDH9" s="516"/>
      <c r="NDI9" s="516"/>
      <c r="NDJ9" s="516"/>
      <c r="NDK9" s="233">
        <v>102940</v>
      </c>
      <c r="NDL9" s="233">
        <f>ORCAMENTO!NDQ3</f>
        <v>0</v>
      </c>
      <c r="NDM9" s="516"/>
      <c r="NDN9" s="516"/>
      <c r="NDO9" s="516"/>
      <c r="NDP9" s="233">
        <v>102970</v>
      </c>
      <c r="NDQ9" s="233">
        <f>ORCAMENTO!NDV3</f>
        <v>0</v>
      </c>
      <c r="NDR9" s="516"/>
      <c r="NDS9" s="516"/>
      <c r="NDT9" s="516"/>
      <c r="NDU9" s="233">
        <v>103001</v>
      </c>
      <c r="NDV9" s="233">
        <f>ORCAMENTO!NEA3</f>
        <v>0</v>
      </c>
      <c r="NDW9" s="516"/>
      <c r="NDX9" s="516"/>
      <c r="NDY9" s="516"/>
      <c r="NDZ9" s="233">
        <v>103032</v>
      </c>
      <c r="NEA9" s="233">
        <f>ORCAMENTO!NEF3</f>
        <v>0</v>
      </c>
      <c r="NEB9" s="516"/>
      <c r="NEC9" s="516"/>
      <c r="NED9" s="516"/>
      <c r="NEE9" s="233">
        <v>103060</v>
      </c>
      <c r="NEF9" s="233">
        <f>ORCAMENTO!NEK3</f>
        <v>0</v>
      </c>
      <c r="NEG9" s="516"/>
      <c r="NEH9" s="516"/>
      <c r="NEI9" s="516"/>
      <c r="NEJ9" s="233">
        <v>103091</v>
      </c>
      <c r="NEK9" s="233">
        <f>ORCAMENTO!NEP3</f>
        <v>0</v>
      </c>
      <c r="NEL9" s="516"/>
      <c r="NEM9" s="516"/>
      <c r="NEN9" s="516"/>
      <c r="NEO9" s="233">
        <v>103121</v>
      </c>
      <c r="NEP9" s="233">
        <f>ORCAMENTO!NEU3</f>
        <v>0</v>
      </c>
      <c r="NEQ9" s="516"/>
      <c r="NER9" s="516"/>
      <c r="NES9" s="516"/>
      <c r="NET9" s="233">
        <v>103152</v>
      </c>
      <c r="NEU9" s="233">
        <f>ORCAMENTO!NEZ3</f>
        <v>0</v>
      </c>
      <c r="NEV9" s="516"/>
      <c r="NEW9" s="516"/>
      <c r="NEX9" s="516"/>
      <c r="NEY9" s="233">
        <v>103182</v>
      </c>
      <c r="NEZ9" s="233">
        <f>ORCAMENTO!NFE3</f>
        <v>0</v>
      </c>
      <c r="NFA9" s="516"/>
      <c r="NFB9" s="516"/>
      <c r="NFC9" s="516"/>
      <c r="NFD9" s="233">
        <v>103213</v>
      </c>
      <c r="NFE9" s="233">
        <f>ORCAMENTO!NFJ3</f>
        <v>0</v>
      </c>
      <c r="NFF9" s="516"/>
      <c r="NFG9" s="516"/>
      <c r="NFH9" s="516"/>
      <c r="NFI9" s="233">
        <v>103244</v>
      </c>
      <c r="NFJ9" s="233">
        <f>ORCAMENTO!NFO3</f>
        <v>0</v>
      </c>
      <c r="NFK9" s="516"/>
      <c r="NFL9" s="516"/>
      <c r="NFM9" s="516"/>
      <c r="NFN9" s="233">
        <v>103274</v>
      </c>
      <c r="NFO9" s="233">
        <f>ORCAMENTO!NFT3</f>
        <v>0</v>
      </c>
      <c r="NFP9" s="516"/>
      <c r="NFQ9" s="516"/>
      <c r="NFR9" s="516"/>
      <c r="NFS9" s="233">
        <v>103305</v>
      </c>
      <c r="NFT9" s="233">
        <f>ORCAMENTO!NFY3</f>
        <v>0</v>
      </c>
      <c r="NFU9" s="516"/>
      <c r="NFV9" s="516"/>
      <c r="NFW9" s="516"/>
      <c r="NFX9" s="233">
        <v>103335</v>
      </c>
      <c r="NFY9" s="233">
        <f>ORCAMENTO!NGD3</f>
        <v>0</v>
      </c>
      <c r="NFZ9" s="516"/>
      <c r="NGA9" s="516"/>
      <c r="NGB9" s="516"/>
      <c r="NGC9" s="233">
        <v>103366</v>
      </c>
      <c r="NGD9" s="233">
        <f>ORCAMENTO!NGI3</f>
        <v>0</v>
      </c>
      <c r="NGE9" s="516"/>
      <c r="NGF9" s="516"/>
      <c r="NGG9" s="516"/>
      <c r="NGH9" s="233">
        <v>103397</v>
      </c>
      <c r="NGI9" s="233">
        <f>ORCAMENTO!NGN3</f>
        <v>0</v>
      </c>
      <c r="NGJ9" s="516"/>
      <c r="NGK9" s="516"/>
      <c r="NGL9" s="516"/>
      <c r="NGM9" s="233">
        <v>103425</v>
      </c>
      <c r="NGN9" s="233">
        <f>ORCAMENTO!NGS3</f>
        <v>0</v>
      </c>
      <c r="NGO9" s="516"/>
      <c r="NGP9" s="516"/>
      <c r="NGQ9" s="516"/>
      <c r="NGR9" s="233">
        <v>103456</v>
      </c>
      <c r="NGS9" s="233">
        <f>ORCAMENTO!NGX3</f>
        <v>0</v>
      </c>
      <c r="NGT9" s="516"/>
      <c r="NGU9" s="516"/>
      <c r="NGV9" s="516"/>
      <c r="NGW9" s="233">
        <v>103486</v>
      </c>
      <c r="NGX9" s="233">
        <f>ORCAMENTO!NHC3</f>
        <v>0</v>
      </c>
      <c r="NGY9" s="516"/>
      <c r="NGZ9" s="516"/>
      <c r="NHA9" s="516"/>
      <c r="NHB9" s="233">
        <v>103517</v>
      </c>
      <c r="NHC9" s="233">
        <f>ORCAMENTO!NHH3</f>
        <v>0</v>
      </c>
      <c r="NHD9" s="516"/>
      <c r="NHE9" s="516"/>
      <c r="NHF9" s="516"/>
      <c r="NHG9" s="233">
        <v>103547</v>
      </c>
      <c r="NHH9" s="233">
        <f>ORCAMENTO!NHM3</f>
        <v>0</v>
      </c>
      <c r="NHI9" s="516"/>
      <c r="NHJ9" s="516"/>
      <c r="NHK9" s="516"/>
      <c r="NHL9" s="233">
        <v>103578</v>
      </c>
      <c r="NHM9" s="233">
        <f>ORCAMENTO!NHR3</f>
        <v>0</v>
      </c>
      <c r="NHN9" s="516"/>
      <c r="NHO9" s="516"/>
      <c r="NHP9" s="516"/>
      <c r="NHQ9" s="233">
        <v>103609</v>
      </c>
      <c r="NHR9" s="233">
        <f>ORCAMENTO!NHW3</f>
        <v>0</v>
      </c>
      <c r="NHS9" s="516"/>
      <c r="NHT9" s="516"/>
      <c r="NHU9" s="516"/>
      <c r="NHV9" s="233">
        <v>103639</v>
      </c>
      <c r="NHW9" s="233">
        <f>ORCAMENTO!NIB3</f>
        <v>0</v>
      </c>
      <c r="NHX9" s="516"/>
      <c r="NHY9" s="516"/>
      <c r="NHZ9" s="516"/>
      <c r="NIA9" s="233">
        <v>103670</v>
      </c>
      <c r="NIB9" s="233">
        <f>ORCAMENTO!NIG3</f>
        <v>0</v>
      </c>
      <c r="NIC9" s="516"/>
      <c r="NID9" s="516"/>
      <c r="NIE9" s="516"/>
      <c r="NIF9" s="233">
        <v>103700</v>
      </c>
      <c r="NIG9" s="233">
        <f>ORCAMENTO!NIL3</f>
        <v>0</v>
      </c>
      <c r="NIH9" s="516"/>
      <c r="NII9" s="516"/>
      <c r="NIJ9" s="516"/>
      <c r="NIK9" s="233">
        <v>103731</v>
      </c>
      <c r="NIL9" s="233">
        <f>ORCAMENTO!NIQ3</f>
        <v>0</v>
      </c>
      <c r="NIM9" s="516"/>
      <c r="NIN9" s="516"/>
      <c r="NIO9" s="516"/>
      <c r="NIP9" s="233">
        <v>103762</v>
      </c>
      <c r="NIQ9" s="233">
        <f>ORCAMENTO!NIV3</f>
        <v>0</v>
      </c>
      <c r="NIR9" s="516"/>
      <c r="NIS9" s="516"/>
      <c r="NIT9" s="516"/>
      <c r="NIU9" s="233">
        <v>103791</v>
      </c>
      <c r="NIV9" s="233">
        <f>ORCAMENTO!NJA3</f>
        <v>0</v>
      </c>
      <c r="NIW9" s="516"/>
      <c r="NIX9" s="516"/>
      <c r="NIY9" s="516"/>
      <c r="NIZ9" s="233">
        <v>103822</v>
      </c>
      <c r="NJA9" s="233">
        <f>ORCAMENTO!NJF3</f>
        <v>0</v>
      </c>
      <c r="NJB9" s="516"/>
      <c r="NJC9" s="516"/>
      <c r="NJD9" s="516"/>
      <c r="NJE9" s="233">
        <v>103852</v>
      </c>
      <c r="NJF9" s="233">
        <f>ORCAMENTO!NJK3</f>
        <v>0</v>
      </c>
      <c r="NJG9" s="516"/>
      <c r="NJH9" s="516"/>
      <c r="NJI9" s="516"/>
      <c r="NJJ9" s="233">
        <v>103883</v>
      </c>
      <c r="NJK9" s="233">
        <f>ORCAMENTO!NJP3</f>
        <v>0</v>
      </c>
      <c r="NJL9" s="516"/>
      <c r="NJM9" s="516"/>
      <c r="NJN9" s="516"/>
      <c r="NJO9" s="233">
        <v>103913</v>
      </c>
      <c r="NJP9" s="233">
        <f>ORCAMENTO!NJU3</f>
        <v>0</v>
      </c>
      <c r="NJQ9" s="516"/>
      <c r="NJR9" s="516"/>
      <c r="NJS9" s="516"/>
      <c r="NJT9" s="233">
        <v>103944</v>
      </c>
      <c r="NJU9" s="233">
        <f>ORCAMENTO!NJZ3</f>
        <v>0</v>
      </c>
      <c r="NJV9" s="516"/>
      <c r="NJW9" s="516"/>
      <c r="NJX9" s="516"/>
      <c r="NJY9" s="233">
        <v>103975</v>
      </c>
      <c r="NJZ9" s="233">
        <f>ORCAMENTO!NKE3</f>
        <v>0</v>
      </c>
      <c r="NKA9" s="516"/>
      <c r="NKB9" s="516"/>
      <c r="NKC9" s="516"/>
      <c r="NKD9" s="233">
        <v>104005</v>
      </c>
      <c r="NKE9" s="233">
        <f>ORCAMENTO!NKJ3</f>
        <v>0</v>
      </c>
      <c r="NKF9" s="516"/>
      <c r="NKG9" s="516"/>
      <c r="NKH9" s="516"/>
      <c r="NKI9" s="233">
        <v>104036</v>
      </c>
      <c r="NKJ9" s="233">
        <f>ORCAMENTO!NKO3</f>
        <v>0</v>
      </c>
      <c r="NKK9" s="516"/>
      <c r="NKL9" s="516"/>
      <c r="NKM9" s="516"/>
      <c r="NKN9" s="233">
        <v>104066</v>
      </c>
      <c r="NKO9" s="233">
        <f>ORCAMENTO!NKT3</f>
        <v>0</v>
      </c>
      <c r="NKP9" s="516"/>
      <c r="NKQ9" s="516"/>
      <c r="NKR9" s="516"/>
      <c r="NKS9" s="233">
        <v>104097</v>
      </c>
      <c r="NKT9" s="233">
        <f>ORCAMENTO!NKY3</f>
        <v>0</v>
      </c>
      <c r="NKU9" s="516"/>
      <c r="NKV9" s="516"/>
      <c r="NKW9" s="516"/>
      <c r="NKX9" s="233">
        <v>104128</v>
      </c>
      <c r="NKY9" s="233">
        <f>ORCAMENTO!NLD3</f>
        <v>0</v>
      </c>
      <c r="NKZ9" s="516"/>
      <c r="NLA9" s="516"/>
      <c r="NLB9" s="516"/>
      <c r="NLC9" s="233">
        <v>104156</v>
      </c>
      <c r="NLD9" s="233">
        <f>ORCAMENTO!NLI3</f>
        <v>0</v>
      </c>
      <c r="NLE9" s="516"/>
      <c r="NLF9" s="516"/>
      <c r="NLG9" s="516"/>
      <c r="NLH9" s="233">
        <v>104187</v>
      </c>
      <c r="NLI9" s="233">
        <f>ORCAMENTO!NLN3</f>
        <v>0</v>
      </c>
      <c r="NLJ9" s="516"/>
      <c r="NLK9" s="516"/>
      <c r="NLL9" s="516"/>
      <c r="NLM9" s="233">
        <v>104217</v>
      </c>
      <c r="NLN9" s="233">
        <f>ORCAMENTO!NLS3</f>
        <v>0</v>
      </c>
      <c r="NLO9" s="516"/>
      <c r="NLP9" s="516"/>
      <c r="NLQ9" s="516"/>
      <c r="NLR9" s="233">
        <v>104248</v>
      </c>
      <c r="NLS9" s="233">
        <f>ORCAMENTO!NLX3</f>
        <v>0</v>
      </c>
      <c r="NLT9" s="516"/>
      <c r="NLU9" s="516"/>
      <c r="NLV9" s="516"/>
      <c r="NLW9" s="233">
        <v>104278</v>
      </c>
      <c r="NLX9" s="233">
        <f>ORCAMENTO!NMC3</f>
        <v>0</v>
      </c>
      <c r="NLY9" s="516"/>
      <c r="NLZ9" s="516"/>
      <c r="NMA9" s="516"/>
      <c r="NMB9" s="233">
        <v>104309</v>
      </c>
      <c r="NMC9" s="233">
        <f>ORCAMENTO!NMH3</f>
        <v>0</v>
      </c>
      <c r="NMD9" s="516"/>
      <c r="NME9" s="516"/>
      <c r="NMF9" s="516"/>
      <c r="NMG9" s="233">
        <v>104340</v>
      </c>
      <c r="NMH9" s="233">
        <f>ORCAMENTO!NMM3</f>
        <v>0</v>
      </c>
      <c r="NMI9" s="516"/>
      <c r="NMJ9" s="516"/>
      <c r="NMK9" s="516"/>
      <c r="NML9" s="233">
        <v>104370</v>
      </c>
      <c r="NMM9" s="233">
        <f>ORCAMENTO!NMR3</f>
        <v>0</v>
      </c>
      <c r="NMN9" s="516"/>
      <c r="NMO9" s="516"/>
      <c r="NMP9" s="516"/>
      <c r="NMQ9" s="233">
        <v>104401</v>
      </c>
      <c r="NMR9" s="233">
        <f>ORCAMENTO!NMW3</f>
        <v>0</v>
      </c>
      <c r="NMS9" s="516"/>
      <c r="NMT9" s="516"/>
      <c r="NMU9" s="516"/>
      <c r="NMV9" s="233">
        <v>104431</v>
      </c>
      <c r="NMW9" s="233">
        <f>ORCAMENTO!NNB3</f>
        <v>0</v>
      </c>
      <c r="NMX9" s="516"/>
      <c r="NMY9" s="516"/>
      <c r="NMZ9" s="516"/>
      <c r="NNA9" s="233">
        <v>104462</v>
      </c>
      <c r="NNB9" s="233">
        <f>ORCAMENTO!NNG3</f>
        <v>0</v>
      </c>
      <c r="NNC9" s="516"/>
      <c r="NND9" s="516"/>
      <c r="NNE9" s="516"/>
      <c r="NNF9" s="233">
        <v>104493</v>
      </c>
      <c r="NNG9" s="233">
        <f>ORCAMENTO!NNL3</f>
        <v>0</v>
      </c>
      <c r="NNH9" s="516"/>
      <c r="NNI9" s="516"/>
      <c r="NNJ9" s="516"/>
      <c r="NNK9" s="233">
        <v>104521</v>
      </c>
      <c r="NNL9" s="233">
        <f>ORCAMENTO!NNQ3</f>
        <v>0</v>
      </c>
      <c r="NNM9" s="516"/>
      <c r="NNN9" s="516"/>
      <c r="NNO9" s="516"/>
      <c r="NNP9" s="233">
        <v>104552</v>
      </c>
      <c r="NNQ9" s="233">
        <f>ORCAMENTO!NNV3</f>
        <v>0</v>
      </c>
      <c r="NNR9" s="516"/>
      <c r="NNS9" s="516"/>
      <c r="NNT9" s="516"/>
      <c r="NNU9" s="233">
        <v>104582</v>
      </c>
      <c r="NNV9" s="233">
        <f>ORCAMENTO!NOA3</f>
        <v>0</v>
      </c>
      <c r="NNW9" s="516"/>
      <c r="NNX9" s="516"/>
      <c r="NNY9" s="516"/>
      <c r="NNZ9" s="233">
        <v>104613</v>
      </c>
      <c r="NOA9" s="233">
        <f>ORCAMENTO!NOF3</f>
        <v>0</v>
      </c>
      <c r="NOB9" s="516"/>
      <c r="NOC9" s="516"/>
      <c r="NOD9" s="516"/>
      <c r="NOE9" s="233">
        <v>104643</v>
      </c>
      <c r="NOF9" s="233">
        <f>ORCAMENTO!NOK3</f>
        <v>0</v>
      </c>
      <c r="NOG9" s="516"/>
      <c r="NOH9" s="516"/>
      <c r="NOI9" s="516"/>
      <c r="NOJ9" s="233">
        <v>104674</v>
      </c>
      <c r="NOK9" s="233">
        <f>ORCAMENTO!NOP3</f>
        <v>0</v>
      </c>
      <c r="NOL9" s="516"/>
      <c r="NOM9" s="516"/>
      <c r="NON9" s="516"/>
      <c r="NOO9" s="233">
        <v>104705</v>
      </c>
      <c r="NOP9" s="233">
        <f>ORCAMENTO!NOU3</f>
        <v>0</v>
      </c>
      <c r="NOQ9" s="516"/>
      <c r="NOR9" s="516"/>
      <c r="NOS9" s="516"/>
      <c r="NOT9" s="233">
        <v>104735</v>
      </c>
      <c r="NOU9" s="233">
        <f>ORCAMENTO!NOZ3</f>
        <v>0</v>
      </c>
      <c r="NOV9" s="516"/>
      <c r="NOW9" s="516"/>
      <c r="NOX9" s="516"/>
      <c r="NOY9" s="233">
        <v>104766</v>
      </c>
      <c r="NOZ9" s="233">
        <f>ORCAMENTO!NPE3</f>
        <v>0</v>
      </c>
      <c r="NPA9" s="516"/>
      <c r="NPB9" s="516"/>
      <c r="NPC9" s="516"/>
      <c r="NPD9" s="233">
        <v>104796</v>
      </c>
      <c r="NPE9" s="233">
        <f>ORCAMENTO!NPJ3</f>
        <v>0</v>
      </c>
      <c r="NPF9" s="516"/>
      <c r="NPG9" s="516"/>
      <c r="NPH9" s="516"/>
      <c r="NPI9" s="233">
        <v>104827</v>
      </c>
      <c r="NPJ9" s="233">
        <f>ORCAMENTO!NPO3</f>
        <v>0</v>
      </c>
      <c r="NPK9" s="516"/>
      <c r="NPL9" s="516"/>
      <c r="NPM9" s="516"/>
      <c r="NPN9" s="233">
        <v>104858</v>
      </c>
      <c r="NPO9" s="233">
        <f>ORCAMENTO!NPT3</f>
        <v>0</v>
      </c>
      <c r="NPP9" s="516"/>
      <c r="NPQ9" s="516"/>
      <c r="NPR9" s="516"/>
      <c r="NPS9" s="233">
        <v>104886</v>
      </c>
      <c r="NPT9" s="233">
        <f>ORCAMENTO!NPY3</f>
        <v>0</v>
      </c>
      <c r="NPU9" s="516"/>
      <c r="NPV9" s="516"/>
      <c r="NPW9" s="516"/>
      <c r="NPX9" s="233">
        <v>104917</v>
      </c>
      <c r="NPY9" s="233">
        <f>ORCAMENTO!NQD3</f>
        <v>0</v>
      </c>
      <c r="NPZ9" s="516"/>
      <c r="NQA9" s="516"/>
      <c r="NQB9" s="516"/>
      <c r="NQC9" s="233">
        <v>104947</v>
      </c>
      <c r="NQD9" s="233">
        <f>ORCAMENTO!NQI3</f>
        <v>0</v>
      </c>
      <c r="NQE9" s="516"/>
      <c r="NQF9" s="516"/>
      <c r="NQG9" s="516"/>
      <c r="NQH9" s="233">
        <v>104978</v>
      </c>
      <c r="NQI9" s="233">
        <f>ORCAMENTO!NQN3</f>
        <v>0</v>
      </c>
      <c r="NQJ9" s="516"/>
      <c r="NQK9" s="516"/>
      <c r="NQL9" s="516"/>
      <c r="NQM9" s="233">
        <v>105008</v>
      </c>
      <c r="NQN9" s="233">
        <f>ORCAMENTO!NQS3</f>
        <v>0</v>
      </c>
      <c r="NQO9" s="516"/>
      <c r="NQP9" s="516"/>
      <c r="NQQ9" s="516"/>
      <c r="NQR9" s="233">
        <v>105039</v>
      </c>
      <c r="NQS9" s="233">
        <f>ORCAMENTO!NQX3</f>
        <v>0</v>
      </c>
      <c r="NQT9" s="516"/>
      <c r="NQU9" s="516"/>
      <c r="NQV9" s="516"/>
      <c r="NQW9" s="233">
        <v>105070</v>
      </c>
      <c r="NQX9" s="233">
        <f>ORCAMENTO!NRC3</f>
        <v>0</v>
      </c>
      <c r="NQY9" s="516"/>
      <c r="NQZ9" s="516"/>
      <c r="NRA9" s="516"/>
      <c r="NRB9" s="233">
        <v>105100</v>
      </c>
      <c r="NRC9" s="233">
        <f>ORCAMENTO!NRH3</f>
        <v>0</v>
      </c>
      <c r="NRD9" s="516"/>
      <c r="NRE9" s="516"/>
      <c r="NRF9" s="516"/>
      <c r="NRG9" s="233">
        <v>105131</v>
      </c>
      <c r="NRH9" s="233">
        <f>ORCAMENTO!NRM3</f>
        <v>0</v>
      </c>
      <c r="NRI9" s="516"/>
      <c r="NRJ9" s="516"/>
      <c r="NRK9" s="516"/>
      <c r="NRL9" s="233">
        <v>105161</v>
      </c>
      <c r="NRM9" s="233">
        <f>ORCAMENTO!NRR3</f>
        <v>0</v>
      </c>
      <c r="NRN9" s="516"/>
      <c r="NRO9" s="516"/>
      <c r="NRP9" s="516"/>
      <c r="NRQ9" s="233">
        <v>105192</v>
      </c>
      <c r="NRR9" s="233">
        <f>ORCAMENTO!NRW3</f>
        <v>0</v>
      </c>
      <c r="NRS9" s="516"/>
      <c r="NRT9" s="516"/>
      <c r="NRU9" s="516"/>
      <c r="NRV9" s="233">
        <v>105223</v>
      </c>
      <c r="NRW9" s="233">
        <f>ORCAMENTO!NSB3</f>
        <v>0</v>
      </c>
      <c r="NRX9" s="516"/>
      <c r="NRY9" s="516"/>
      <c r="NRZ9" s="516"/>
      <c r="NSA9" s="233">
        <v>105252</v>
      </c>
      <c r="NSB9" s="233">
        <f>ORCAMENTO!NSG3</f>
        <v>0</v>
      </c>
      <c r="NSC9" s="516"/>
      <c r="NSD9" s="516"/>
      <c r="NSE9" s="516"/>
      <c r="NSF9" s="233">
        <v>105283</v>
      </c>
      <c r="NSG9" s="233">
        <f>ORCAMENTO!NSL3</f>
        <v>0</v>
      </c>
      <c r="NSH9" s="516"/>
      <c r="NSI9" s="516"/>
      <c r="NSJ9" s="516"/>
      <c r="NSK9" s="233">
        <v>105313</v>
      </c>
      <c r="NSL9" s="233">
        <f>ORCAMENTO!NSQ3</f>
        <v>0</v>
      </c>
      <c r="NSM9" s="516"/>
      <c r="NSN9" s="516"/>
      <c r="NSO9" s="516"/>
      <c r="NSP9" s="233">
        <v>105344</v>
      </c>
      <c r="NSQ9" s="233">
        <f>ORCAMENTO!NSV3</f>
        <v>0</v>
      </c>
      <c r="NSR9" s="516"/>
      <c r="NSS9" s="516"/>
      <c r="NST9" s="516"/>
      <c r="NSU9" s="233">
        <v>105374</v>
      </c>
      <c r="NSV9" s="233">
        <f>ORCAMENTO!NTA3</f>
        <v>0</v>
      </c>
      <c r="NSW9" s="516"/>
      <c r="NSX9" s="516"/>
      <c r="NSY9" s="516"/>
      <c r="NSZ9" s="233">
        <v>105405</v>
      </c>
      <c r="NTA9" s="233">
        <f>ORCAMENTO!NTF3</f>
        <v>0</v>
      </c>
      <c r="NTB9" s="516"/>
      <c r="NTC9" s="516"/>
      <c r="NTD9" s="516"/>
      <c r="NTE9" s="233">
        <v>105436</v>
      </c>
      <c r="NTF9" s="233">
        <f>ORCAMENTO!NTK3</f>
        <v>0</v>
      </c>
      <c r="NTG9" s="516"/>
      <c r="NTH9" s="516"/>
      <c r="NTI9" s="516"/>
      <c r="NTJ9" s="233">
        <v>105466</v>
      </c>
      <c r="NTK9" s="233">
        <f>ORCAMENTO!NTP3</f>
        <v>0</v>
      </c>
      <c r="NTL9" s="516"/>
      <c r="NTM9" s="516"/>
      <c r="NTN9" s="516"/>
      <c r="NTO9" s="233">
        <v>105497</v>
      </c>
      <c r="NTP9" s="233">
        <f>ORCAMENTO!NTU3</f>
        <v>0</v>
      </c>
      <c r="NTQ9" s="516"/>
      <c r="NTR9" s="516"/>
      <c r="NTS9" s="516"/>
      <c r="NTT9" s="233">
        <v>105527</v>
      </c>
      <c r="NTU9" s="233">
        <f>ORCAMENTO!NTZ3</f>
        <v>0</v>
      </c>
      <c r="NTV9" s="516"/>
      <c r="NTW9" s="516"/>
      <c r="NTX9" s="516"/>
      <c r="NTY9" s="233">
        <v>105558</v>
      </c>
      <c r="NTZ9" s="233">
        <f>ORCAMENTO!NUE3</f>
        <v>0</v>
      </c>
      <c r="NUA9" s="516"/>
      <c r="NUB9" s="516"/>
      <c r="NUC9" s="516"/>
      <c r="NUD9" s="233">
        <v>105589</v>
      </c>
      <c r="NUE9" s="233">
        <f>ORCAMENTO!NUJ3</f>
        <v>0</v>
      </c>
      <c r="NUF9" s="516"/>
      <c r="NUG9" s="516"/>
      <c r="NUH9" s="516"/>
      <c r="NUI9" s="233">
        <v>105617</v>
      </c>
      <c r="NUJ9" s="233">
        <f>ORCAMENTO!NUO3</f>
        <v>0</v>
      </c>
      <c r="NUK9" s="516"/>
      <c r="NUL9" s="516"/>
      <c r="NUM9" s="516"/>
      <c r="NUN9" s="233">
        <v>105648</v>
      </c>
      <c r="NUO9" s="233">
        <f>ORCAMENTO!NUT3</f>
        <v>0</v>
      </c>
      <c r="NUP9" s="516"/>
      <c r="NUQ9" s="516"/>
      <c r="NUR9" s="516"/>
      <c r="NUS9" s="233">
        <v>105678</v>
      </c>
      <c r="NUT9" s="233">
        <f>ORCAMENTO!NUY3</f>
        <v>0</v>
      </c>
      <c r="NUU9" s="516"/>
      <c r="NUV9" s="516"/>
      <c r="NUW9" s="516"/>
      <c r="NUX9" s="233">
        <v>105709</v>
      </c>
      <c r="NUY9" s="233">
        <f>ORCAMENTO!NVD3</f>
        <v>0</v>
      </c>
      <c r="NUZ9" s="516"/>
      <c r="NVA9" s="516"/>
      <c r="NVB9" s="516"/>
      <c r="NVC9" s="233">
        <v>105739</v>
      </c>
      <c r="NVD9" s="233">
        <f>ORCAMENTO!NVI3</f>
        <v>0</v>
      </c>
      <c r="NVE9" s="516"/>
      <c r="NVF9" s="516"/>
      <c r="NVG9" s="516"/>
      <c r="NVH9" s="233">
        <v>105770</v>
      </c>
      <c r="NVI9" s="233">
        <f>ORCAMENTO!NVN3</f>
        <v>0</v>
      </c>
      <c r="NVJ9" s="516"/>
      <c r="NVK9" s="516"/>
      <c r="NVL9" s="516"/>
      <c r="NVM9" s="233">
        <v>105801</v>
      </c>
      <c r="NVN9" s="233">
        <f>ORCAMENTO!NVS3</f>
        <v>0</v>
      </c>
      <c r="NVO9" s="516"/>
      <c r="NVP9" s="516"/>
      <c r="NVQ9" s="516"/>
      <c r="NVR9" s="233">
        <v>105831</v>
      </c>
      <c r="NVS9" s="233">
        <f>ORCAMENTO!NVX3</f>
        <v>0</v>
      </c>
      <c r="NVT9" s="516"/>
      <c r="NVU9" s="516"/>
      <c r="NVV9" s="516"/>
      <c r="NVW9" s="233">
        <v>105862</v>
      </c>
      <c r="NVX9" s="233">
        <f>ORCAMENTO!NWC3</f>
        <v>0</v>
      </c>
      <c r="NVY9" s="516"/>
      <c r="NVZ9" s="516"/>
      <c r="NWA9" s="516"/>
      <c r="NWB9" s="233">
        <v>105892</v>
      </c>
      <c r="NWC9" s="233">
        <f>ORCAMENTO!NWH3</f>
        <v>0</v>
      </c>
      <c r="NWD9" s="516"/>
      <c r="NWE9" s="516"/>
      <c r="NWF9" s="516"/>
      <c r="NWG9" s="233">
        <v>105923</v>
      </c>
      <c r="NWH9" s="233">
        <f>ORCAMENTO!NWM3</f>
        <v>0</v>
      </c>
      <c r="NWI9" s="516"/>
      <c r="NWJ9" s="516"/>
      <c r="NWK9" s="516"/>
      <c r="NWL9" s="233">
        <v>105954</v>
      </c>
      <c r="NWM9" s="233">
        <f>ORCAMENTO!NWR3</f>
        <v>0</v>
      </c>
      <c r="NWN9" s="516"/>
      <c r="NWO9" s="516"/>
      <c r="NWP9" s="516"/>
      <c r="NWQ9" s="233">
        <v>105982</v>
      </c>
      <c r="NWR9" s="233">
        <f>ORCAMENTO!NWW3</f>
        <v>0</v>
      </c>
      <c r="NWS9" s="516"/>
      <c r="NWT9" s="516"/>
      <c r="NWU9" s="516"/>
      <c r="NWV9" s="233">
        <v>106013</v>
      </c>
      <c r="NWW9" s="233">
        <f>ORCAMENTO!NXB3</f>
        <v>0</v>
      </c>
      <c r="NWX9" s="516"/>
      <c r="NWY9" s="516"/>
      <c r="NWZ9" s="516"/>
      <c r="NXA9" s="233">
        <v>106043</v>
      </c>
      <c r="NXB9" s="233">
        <f>ORCAMENTO!NXG3</f>
        <v>0</v>
      </c>
      <c r="NXC9" s="516"/>
      <c r="NXD9" s="516"/>
      <c r="NXE9" s="516"/>
      <c r="NXF9" s="233">
        <v>106074</v>
      </c>
      <c r="NXG9" s="233">
        <f>ORCAMENTO!NXL3</f>
        <v>0</v>
      </c>
      <c r="NXH9" s="516"/>
      <c r="NXI9" s="516"/>
      <c r="NXJ9" s="516"/>
      <c r="NXK9" s="233">
        <v>106104</v>
      </c>
      <c r="NXL9" s="233">
        <f>ORCAMENTO!NXQ3</f>
        <v>0</v>
      </c>
      <c r="NXM9" s="516"/>
      <c r="NXN9" s="516"/>
      <c r="NXO9" s="516"/>
      <c r="NXP9" s="233">
        <v>106135</v>
      </c>
      <c r="NXQ9" s="233">
        <f>ORCAMENTO!NXV3</f>
        <v>0</v>
      </c>
      <c r="NXR9" s="516"/>
      <c r="NXS9" s="516"/>
      <c r="NXT9" s="516"/>
      <c r="NXU9" s="233">
        <v>106166</v>
      </c>
      <c r="NXV9" s="233">
        <f>ORCAMENTO!NYA3</f>
        <v>0</v>
      </c>
      <c r="NXW9" s="516"/>
      <c r="NXX9" s="516"/>
      <c r="NXY9" s="516"/>
      <c r="NXZ9" s="233">
        <v>106196</v>
      </c>
      <c r="NYA9" s="233">
        <f>ORCAMENTO!NYF3</f>
        <v>0</v>
      </c>
      <c r="NYB9" s="516"/>
      <c r="NYC9" s="516"/>
      <c r="NYD9" s="516"/>
      <c r="NYE9" s="233">
        <v>106227</v>
      </c>
      <c r="NYF9" s="233">
        <f>ORCAMENTO!NYK3</f>
        <v>0</v>
      </c>
      <c r="NYG9" s="516"/>
      <c r="NYH9" s="516"/>
      <c r="NYI9" s="516"/>
      <c r="NYJ9" s="233">
        <v>106257</v>
      </c>
      <c r="NYK9" s="233">
        <f>ORCAMENTO!NYP3</f>
        <v>0</v>
      </c>
      <c r="NYL9" s="516"/>
      <c r="NYM9" s="516"/>
      <c r="NYN9" s="516"/>
      <c r="NYO9" s="233">
        <v>106288</v>
      </c>
      <c r="NYP9" s="233">
        <f>ORCAMENTO!NYU3</f>
        <v>0</v>
      </c>
      <c r="NYQ9" s="516"/>
      <c r="NYR9" s="516"/>
      <c r="NYS9" s="516"/>
      <c r="NYT9" s="233">
        <v>106319</v>
      </c>
      <c r="NYU9" s="233">
        <f>ORCAMENTO!NYZ3</f>
        <v>0</v>
      </c>
      <c r="NYV9" s="516"/>
      <c r="NYW9" s="516"/>
      <c r="NYX9" s="516"/>
      <c r="NYY9" s="233">
        <v>106347</v>
      </c>
      <c r="NYZ9" s="233">
        <f>ORCAMENTO!NZE3</f>
        <v>0</v>
      </c>
      <c r="NZA9" s="516"/>
      <c r="NZB9" s="516"/>
      <c r="NZC9" s="516"/>
      <c r="NZD9" s="233">
        <v>106378</v>
      </c>
      <c r="NZE9" s="233">
        <f>ORCAMENTO!NZJ3</f>
        <v>0</v>
      </c>
      <c r="NZF9" s="516"/>
      <c r="NZG9" s="516"/>
      <c r="NZH9" s="516"/>
      <c r="NZI9" s="233">
        <v>106408</v>
      </c>
      <c r="NZJ9" s="233">
        <f>ORCAMENTO!NZO3</f>
        <v>0</v>
      </c>
      <c r="NZK9" s="516"/>
      <c r="NZL9" s="516"/>
      <c r="NZM9" s="516"/>
      <c r="NZN9" s="233">
        <v>106439</v>
      </c>
      <c r="NZO9" s="233">
        <f>ORCAMENTO!NZT3</f>
        <v>0</v>
      </c>
      <c r="NZP9" s="516"/>
      <c r="NZQ9" s="516"/>
      <c r="NZR9" s="516"/>
      <c r="NZS9" s="233">
        <v>106469</v>
      </c>
      <c r="NZT9" s="233">
        <f>ORCAMENTO!NZY3</f>
        <v>0</v>
      </c>
      <c r="NZU9" s="516"/>
      <c r="NZV9" s="516"/>
      <c r="NZW9" s="516"/>
      <c r="NZX9" s="233">
        <v>106500</v>
      </c>
      <c r="NZY9" s="233">
        <f>ORCAMENTO!OAD3</f>
        <v>0</v>
      </c>
      <c r="NZZ9" s="516"/>
      <c r="OAA9" s="516"/>
      <c r="OAB9" s="516"/>
      <c r="OAC9" s="233">
        <v>106531</v>
      </c>
      <c r="OAD9" s="233">
        <f>ORCAMENTO!OAI3</f>
        <v>0</v>
      </c>
      <c r="OAE9" s="516"/>
      <c r="OAF9" s="516"/>
      <c r="OAG9" s="516"/>
      <c r="OAH9" s="233">
        <v>106561</v>
      </c>
      <c r="OAI9" s="233">
        <f>ORCAMENTO!OAN3</f>
        <v>0</v>
      </c>
      <c r="OAJ9" s="516"/>
      <c r="OAK9" s="516"/>
      <c r="OAL9" s="516"/>
      <c r="OAM9" s="233">
        <v>106592</v>
      </c>
      <c r="OAN9" s="233">
        <f>ORCAMENTO!OAS3</f>
        <v>0</v>
      </c>
      <c r="OAO9" s="516"/>
      <c r="OAP9" s="516"/>
      <c r="OAQ9" s="516"/>
      <c r="OAR9" s="233">
        <v>106622</v>
      </c>
      <c r="OAS9" s="233">
        <f>ORCAMENTO!OAX3</f>
        <v>0</v>
      </c>
      <c r="OAT9" s="516"/>
      <c r="OAU9" s="516"/>
      <c r="OAV9" s="516"/>
      <c r="OAW9" s="233">
        <v>106653</v>
      </c>
      <c r="OAX9" s="233">
        <f>ORCAMENTO!OBC3</f>
        <v>0</v>
      </c>
      <c r="OAY9" s="516"/>
      <c r="OAZ9" s="516"/>
      <c r="OBA9" s="516"/>
      <c r="OBB9" s="233">
        <v>106684</v>
      </c>
      <c r="OBC9" s="233">
        <f>ORCAMENTO!OBH3</f>
        <v>0</v>
      </c>
      <c r="OBD9" s="516"/>
      <c r="OBE9" s="516"/>
      <c r="OBF9" s="516"/>
      <c r="OBG9" s="233">
        <v>106713</v>
      </c>
      <c r="OBH9" s="233">
        <f>ORCAMENTO!OBM3</f>
        <v>0</v>
      </c>
      <c r="OBI9" s="516"/>
      <c r="OBJ9" s="516"/>
      <c r="OBK9" s="516"/>
      <c r="OBL9" s="233">
        <v>106744</v>
      </c>
      <c r="OBM9" s="233">
        <f>ORCAMENTO!OBR3</f>
        <v>0</v>
      </c>
      <c r="OBN9" s="516"/>
      <c r="OBO9" s="516"/>
      <c r="OBP9" s="516"/>
      <c r="OBQ9" s="233">
        <v>106774</v>
      </c>
      <c r="OBR9" s="233">
        <f>ORCAMENTO!OBW3</f>
        <v>0</v>
      </c>
      <c r="OBS9" s="516"/>
      <c r="OBT9" s="516"/>
      <c r="OBU9" s="516"/>
      <c r="OBV9" s="233">
        <v>106805</v>
      </c>
      <c r="OBW9" s="233">
        <f>ORCAMENTO!OCB3</f>
        <v>0</v>
      </c>
      <c r="OBX9" s="516"/>
      <c r="OBY9" s="516"/>
      <c r="OBZ9" s="516"/>
      <c r="OCA9" s="233">
        <v>106835</v>
      </c>
      <c r="OCB9" s="233">
        <f>ORCAMENTO!OCG3</f>
        <v>0</v>
      </c>
      <c r="OCC9" s="516"/>
      <c r="OCD9" s="516"/>
      <c r="OCE9" s="516"/>
      <c r="OCF9" s="233">
        <v>106866</v>
      </c>
      <c r="OCG9" s="233">
        <f>ORCAMENTO!OCL3</f>
        <v>0</v>
      </c>
      <c r="OCH9" s="516"/>
      <c r="OCI9" s="516"/>
      <c r="OCJ9" s="516"/>
      <c r="OCK9" s="233">
        <v>106897</v>
      </c>
      <c r="OCL9" s="233">
        <f>ORCAMENTO!OCQ3</f>
        <v>0</v>
      </c>
      <c r="OCM9" s="516"/>
      <c r="OCN9" s="516"/>
      <c r="OCO9" s="516"/>
      <c r="OCP9" s="233">
        <v>106927</v>
      </c>
      <c r="OCQ9" s="233">
        <f>ORCAMENTO!OCV3</f>
        <v>0</v>
      </c>
      <c r="OCR9" s="516"/>
      <c r="OCS9" s="516"/>
      <c r="OCT9" s="516"/>
      <c r="OCU9" s="233">
        <v>106958</v>
      </c>
      <c r="OCV9" s="233">
        <f>ORCAMENTO!ODA3</f>
        <v>0</v>
      </c>
      <c r="OCW9" s="516"/>
      <c r="OCX9" s="516"/>
      <c r="OCY9" s="516"/>
      <c r="OCZ9" s="233">
        <v>106988</v>
      </c>
      <c r="ODA9" s="233">
        <f>ORCAMENTO!ODF3</f>
        <v>0</v>
      </c>
      <c r="ODB9" s="516"/>
      <c r="ODC9" s="516"/>
      <c r="ODD9" s="516"/>
      <c r="ODE9" s="233">
        <v>107019</v>
      </c>
      <c r="ODF9" s="233">
        <f>ORCAMENTO!ODK3</f>
        <v>0</v>
      </c>
      <c r="ODG9" s="516"/>
      <c r="ODH9" s="516"/>
      <c r="ODI9" s="516"/>
      <c r="ODJ9" s="233">
        <v>107050</v>
      </c>
      <c r="ODK9" s="233">
        <f>ORCAMENTO!ODP3</f>
        <v>0</v>
      </c>
      <c r="ODL9" s="516"/>
      <c r="ODM9" s="516"/>
      <c r="ODN9" s="516"/>
      <c r="ODO9" s="233">
        <v>107078</v>
      </c>
      <c r="ODP9" s="233">
        <f>ORCAMENTO!ODU3</f>
        <v>0</v>
      </c>
      <c r="ODQ9" s="516"/>
      <c r="ODR9" s="516"/>
      <c r="ODS9" s="516"/>
      <c r="ODT9" s="233">
        <v>107109</v>
      </c>
      <c r="ODU9" s="233">
        <f>ORCAMENTO!ODZ3</f>
        <v>0</v>
      </c>
      <c r="ODV9" s="516"/>
      <c r="ODW9" s="516"/>
      <c r="ODX9" s="516"/>
      <c r="ODY9" s="233">
        <v>107139</v>
      </c>
      <c r="ODZ9" s="233">
        <f>ORCAMENTO!OEE3</f>
        <v>0</v>
      </c>
      <c r="OEA9" s="516"/>
      <c r="OEB9" s="516"/>
      <c r="OEC9" s="516"/>
      <c r="OED9" s="233">
        <v>107170</v>
      </c>
      <c r="OEE9" s="233">
        <f>ORCAMENTO!OEJ3</f>
        <v>0</v>
      </c>
      <c r="OEF9" s="516"/>
      <c r="OEG9" s="516"/>
      <c r="OEH9" s="516"/>
      <c r="OEI9" s="233">
        <v>107200</v>
      </c>
      <c r="OEJ9" s="233">
        <f>ORCAMENTO!OEO3</f>
        <v>0</v>
      </c>
      <c r="OEK9" s="516"/>
      <c r="OEL9" s="516"/>
      <c r="OEM9" s="516"/>
      <c r="OEN9" s="233">
        <v>107231</v>
      </c>
      <c r="OEO9" s="233">
        <f>ORCAMENTO!OET3</f>
        <v>0</v>
      </c>
      <c r="OEP9" s="516"/>
      <c r="OEQ9" s="516"/>
      <c r="OER9" s="516"/>
      <c r="OES9" s="233">
        <v>107262</v>
      </c>
      <c r="OET9" s="233">
        <f>ORCAMENTO!OEY3</f>
        <v>0</v>
      </c>
      <c r="OEU9" s="516"/>
      <c r="OEV9" s="516"/>
      <c r="OEW9" s="516"/>
      <c r="OEX9" s="233">
        <v>107292</v>
      </c>
      <c r="OEY9" s="233">
        <f>ORCAMENTO!OFD3</f>
        <v>0</v>
      </c>
      <c r="OEZ9" s="516"/>
      <c r="OFA9" s="516"/>
      <c r="OFB9" s="516"/>
      <c r="OFC9" s="233">
        <v>107323</v>
      </c>
      <c r="OFD9" s="233">
        <f>ORCAMENTO!OFI3</f>
        <v>0</v>
      </c>
      <c r="OFE9" s="516"/>
      <c r="OFF9" s="516"/>
      <c r="OFG9" s="516"/>
      <c r="OFH9" s="233">
        <v>107353</v>
      </c>
      <c r="OFI9" s="233">
        <f>ORCAMENTO!OFN3</f>
        <v>0</v>
      </c>
      <c r="OFJ9" s="516"/>
      <c r="OFK9" s="516"/>
      <c r="OFL9" s="516"/>
      <c r="OFM9" s="233">
        <v>107384</v>
      </c>
      <c r="OFN9" s="233">
        <f>ORCAMENTO!OFS3</f>
        <v>0</v>
      </c>
      <c r="OFO9" s="516"/>
      <c r="OFP9" s="516"/>
      <c r="OFQ9" s="516"/>
      <c r="OFR9" s="233">
        <v>107415</v>
      </c>
      <c r="OFS9" s="233">
        <f>ORCAMENTO!OFX3</f>
        <v>0</v>
      </c>
      <c r="OFT9" s="516"/>
      <c r="OFU9" s="516"/>
      <c r="OFV9" s="516"/>
      <c r="OFW9" s="233">
        <v>107443</v>
      </c>
      <c r="OFX9" s="233">
        <f>ORCAMENTO!OGC3</f>
        <v>0</v>
      </c>
      <c r="OFY9" s="516"/>
      <c r="OFZ9" s="516"/>
      <c r="OGA9" s="516"/>
      <c r="OGB9" s="233">
        <v>107474</v>
      </c>
      <c r="OGC9" s="233">
        <f>ORCAMENTO!OGH3</f>
        <v>0</v>
      </c>
      <c r="OGD9" s="516"/>
      <c r="OGE9" s="516"/>
      <c r="OGF9" s="516"/>
      <c r="OGG9" s="233">
        <v>107504</v>
      </c>
      <c r="OGH9" s="233">
        <f>ORCAMENTO!OGM3</f>
        <v>0</v>
      </c>
      <c r="OGI9" s="516"/>
      <c r="OGJ9" s="516"/>
      <c r="OGK9" s="516"/>
      <c r="OGL9" s="233">
        <v>107535</v>
      </c>
      <c r="OGM9" s="233">
        <f>ORCAMENTO!OGR3</f>
        <v>0</v>
      </c>
      <c r="OGN9" s="516"/>
      <c r="OGO9" s="516"/>
      <c r="OGP9" s="516"/>
      <c r="OGQ9" s="233">
        <v>107565</v>
      </c>
      <c r="OGR9" s="233">
        <f>ORCAMENTO!OGW3</f>
        <v>0</v>
      </c>
      <c r="OGS9" s="516"/>
      <c r="OGT9" s="516"/>
      <c r="OGU9" s="516"/>
      <c r="OGV9" s="233">
        <v>107596</v>
      </c>
      <c r="OGW9" s="233">
        <f>ORCAMENTO!OHB3</f>
        <v>0</v>
      </c>
      <c r="OGX9" s="516"/>
      <c r="OGY9" s="516"/>
      <c r="OGZ9" s="516"/>
      <c r="OHA9" s="233">
        <v>107627</v>
      </c>
      <c r="OHB9" s="233">
        <f>ORCAMENTO!OHG3</f>
        <v>0</v>
      </c>
      <c r="OHC9" s="516"/>
      <c r="OHD9" s="516"/>
      <c r="OHE9" s="516"/>
      <c r="OHF9" s="233">
        <v>107657</v>
      </c>
      <c r="OHG9" s="233">
        <f>ORCAMENTO!OHL3</f>
        <v>0</v>
      </c>
      <c r="OHH9" s="516"/>
      <c r="OHI9" s="516"/>
      <c r="OHJ9" s="516"/>
      <c r="OHK9" s="233">
        <v>107688</v>
      </c>
      <c r="OHL9" s="233">
        <f>ORCAMENTO!OHQ3</f>
        <v>0</v>
      </c>
      <c r="OHM9" s="516"/>
      <c r="OHN9" s="516"/>
      <c r="OHO9" s="516"/>
      <c r="OHP9" s="233">
        <v>107718</v>
      </c>
      <c r="OHQ9" s="233">
        <f>ORCAMENTO!OHV3</f>
        <v>0</v>
      </c>
      <c r="OHR9" s="516"/>
      <c r="OHS9" s="516"/>
      <c r="OHT9" s="516"/>
      <c r="OHU9" s="233">
        <v>107749</v>
      </c>
      <c r="OHV9" s="233">
        <f>ORCAMENTO!OIA3</f>
        <v>0</v>
      </c>
      <c r="OHW9" s="516"/>
      <c r="OHX9" s="516"/>
      <c r="OHY9" s="516"/>
      <c r="OHZ9" s="233">
        <v>107780</v>
      </c>
      <c r="OIA9" s="233">
        <f>ORCAMENTO!OIF3</f>
        <v>0</v>
      </c>
      <c r="OIB9" s="516"/>
      <c r="OIC9" s="516"/>
      <c r="OID9" s="516"/>
      <c r="OIE9" s="233">
        <v>107808</v>
      </c>
      <c r="OIF9" s="233">
        <f>ORCAMENTO!OIK3</f>
        <v>0</v>
      </c>
      <c r="OIG9" s="516"/>
      <c r="OIH9" s="516"/>
      <c r="OII9" s="516"/>
      <c r="OIJ9" s="233">
        <v>107839</v>
      </c>
      <c r="OIK9" s="233">
        <f>ORCAMENTO!OIP3</f>
        <v>0</v>
      </c>
      <c r="OIL9" s="516"/>
      <c r="OIM9" s="516"/>
      <c r="OIN9" s="516"/>
      <c r="OIO9" s="233">
        <v>107869</v>
      </c>
      <c r="OIP9" s="233">
        <f>ORCAMENTO!OIU3</f>
        <v>0</v>
      </c>
      <c r="OIQ9" s="516"/>
      <c r="OIR9" s="516"/>
      <c r="OIS9" s="516"/>
      <c r="OIT9" s="233">
        <v>107900</v>
      </c>
      <c r="OIU9" s="233">
        <f>ORCAMENTO!OIZ3</f>
        <v>0</v>
      </c>
      <c r="OIV9" s="516"/>
      <c r="OIW9" s="516"/>
      <c r="OIX9" s="516"/>
      <c r="OIY9" s="233">
        <v>107930</v>
      </c>
      <c r="OIZ9" s="233">
        <f>ORCAMENTO!OJE3</f>
        <v>0</v>
      </c>
      <c r="OJA9" s="516"/>
      <c r="OJB9" s="516"/>
      <c r="OJC9" s="516"/>
      <c r="OJD9" s="233">
        <v>107961</v>
      </c>
      <c r="OJE9" s="233">
        <f>ORCAMENTO!OJJ3</f>
        <v>0</v>
      </c>
      <c r="OJF9" s="516"/>
      <c r="OJG9" s="516"/>
      <c r="OJH9" s="516"/>
      <c r="OJI9" s="233">
        <v>107992</v>
      </c>
      <c r="OJJ9" s="233">
        <f>ORCAMENTO!OJO3</f>
        <v>0</v>
      </c>
      <c r="OJK9" s="516"/>
      <c r="OJL9" s="516"/>
      <c r="OJM9" s="516"/>
      <c r="OJN9" s="233">
        <v>108022</v>
      </c>
      <c r="OJO9" s="233">
        <f>ORCAMENTO!OJT3</f>
        <v>0</v>
      </c>
      <c r="OJP9" s="516"/>
      <c r="OJQ9" s="516"/>
      <c r="OJR9" s="516"/>
      <c r="OJS9" s="233">
        <v>108053</v>
      </c>
      <c r="OJT9" s="233">
        <f>ORCAMENTO!OJY3</f>
        <v>0</v>
      </c>
      <c r="OJU9" s="516"/>
      <c r="OJV9" s="516"/>
      <c r="OJW9" s="516"/>
      <c r="OJX9" s="233">
        <v>108083</v>
      </c>
      <c r="OJY9" s="233">
        <f>ORCAMENTO!OKD3</f>
        <v>0</v>
      </c>
      <c r="OJZ9" s="516"/>
      <c r="OKA9" s="516"/>
      <c r="OKB9" s="516"/>
      <c r="OKC9" s="233">
        <v>108114</v>
      </c>
      <c r="OKD9" s="233">
        <f>ORCAMENTO!OKI3</f>
        <v>0</v>
      </c>
      <c r="OKE9" s="516"/>
      <c r="OKF9" s="516"/>
      <c r="OKG9" s="516"/>
      <c r="OKH9" s="233">
        <v>108145</v>
      </c>
      <c r="OKI9" s="233">
        <f>ORCAMENTO!OKN3</f>
        <v>0</v>
      </c>
      <c r="OKJ9" s="516"/>
      <c r="OKK9" s="516"/>
      <c r="OKL9" s="516"/>
      <c r="OKM9" s="233">
        <v>108174</v>
      </c>
      <c r="OKN9" s="233">
        <f>ORCAMENTO!OKS3</f>
        <v>0</v>
      </c>
      <c r="OKO9" s="516"/>
      <c r="OKP9" s="516"/>
      <c r="OKQ9" s="516"/>
      <c r="OKR9" s="233">
        <v>108205</v>
      </c>
      <c r="OKS9" s="233">
        <f>ORCAMENTO!OKX3</f>
        <v>0</v>
      </c>
      <c r="OKT9" s="516"/>
      <c r="OKU9" s="516"/>
      <c r="OKV9" s="516"/>
      <c r="OKW9" s="233">
        <v>108235</v>
      </c>
      <c r="OKX9" s="233">
        <f>ORCAMENTO!OLC3</f>
        <v>0</v>
      </c>
      <c r="OKY9" s="516"/>
      <c r="OKZ9" s="516"/>
      <c r="OLA9" s="516"/>
      <c r="OLB9" s="233">
        <v>108266</v>
      </c>
      <c r="OLC9" s="233">
        <f>ORCAMENTO!OLH3</f>
        <v>0</v>
      </c>
      <c r="OLD9" s="516"/>
      <c r="OLE9" s="516"/>
      <c r="OLF9" s="516"/>
      <c r="OLG9" s="233">
        <v>108296</v>
      </c>
      <c r="OLH9" s="233">
        <f>ORCAMENTO!OLM3</f>
        <v>0</v>
      </c>
      <c r="OLI9" s="516"/>
      <c r="OLJ9" s="516"/>
      <c r="OLK9" s="516"/>
      <c r="OLL9" s="233">
        <v>108327</v>
      </c>
      <c r="OLM9" s="233">
        <f>ORCAMENTO!OLR3</f>
        <v>0</v>
      </c>
      <c r="OLN9" s="516"/>
      <c r="OLO9" s="516"/>
      <c r="OLP9" s="516"/>
      <c r="OLQ9" s="233">
        <v>108358</v>
      </c>
      <c r="OLR9" s="233">
        <f>ORCAMENTO!OLW3</f>
        <v>0</v>
      </c>
      <c r="OLS9" s="516"/>
      <c r="OLT9" s="516"/>
      <c r="OLU9" s="516"/>
      <c r="OLV9" s="233">
        <v>108388</v>
      </c>
      <c r="OLW9" s="233">
        <f>ORCAMENTO!OMB3</f>
        <v>0</v>
      </c>
      <c r="OLX9" s="516"/>
      <c r="OLY9" s="516"/>
      <c r="OLZ9" s="516"/>
      <c r="OMA9" s="233">
        <v>108419</v>
      </c>
      <c r="OMB9" s="233">
        <f>ORCAMENTO!OMG3</f>
        <v>0</v>
      </c>
      <c r="OMC9" s="516"/>
      <c r="OMD9" s="516"/>
      <c r="OME9" s="516"/>
      <c r="OMF9" s="233">
        <v>108449</v>
      </c>
      <c r="OMG9" s="233">
        <f>ORCAMENTO!OML3</f>
        <v>0</v>
      </c>
      <c r="OMH9" s="516"/>
      <c r="OMI9" s="516"/>
      <c r="OMJ9" s="516"/>
      <c r="OMK9" s="233">
        <v>108480</v>
      </c>
      <c r="OML9" s="233">
        <f>ORCAMENTO!OMQ3</f>
        <v>0</v>
      </c>
      <c r="OMM9" s="516"/>
      <c r="OMN9" s="516"/>
      <c r="OMO9" s="516"/>
      <c r="OMP9" s="233">
        <v>108511</v>
      </c>
      <c r="OMQ9" s="233">
        <f>ORCAMENTO!OMV3</f>
        <v>0</v>
      </c>
      <c r="OMR9" s="516"/>
      <c r="OMS9" s="516"/>
      <c r="OMT9" s="516"/>
      <c r="OMU9" s="233">
        <v>108539</v>
      </c>
      <c r="OMV9" s="233">
        <f>ORCAMENTO!ONA3</f>
        <v>0</v>
      </c>
      <c r="OMW9" s="516"/>
      <c r="OMX9" s="516"/>
      <c r="OMY9" s="516"/>
      <c r="OMZ9" s="233">
        <v>108570</v>
      </c>
      <c r="ONA9" s="233">
        <f>ORCAMENTO!ONF3</f>
        <v>0</v>
      </c>
      <c r="ONB9" s="516"/>
      <c r="ONC9" s="516"/>
      <c r="OND9" s="516"/>
      <c r="ONE9" s="233">
        <v>108600</v>
      </c>
      <c r="ONF9" s="233">
        <f>ORCAMENTO!ONK3</f>
        <v>0</v>
      </c>
      <c r="ONG9" s="516"/>
      <c r="ONH9" s="516"/>
      <c r="ONI9" s="516"/>
      <c r="ONJ9" s="233">
        <v>108631</v>
      </c>
      <c r="ONK9" s="233">
        <f>ORCAMENTO!ONP3</f>
        <v>0</v>
      </c>
      <c r="ONL9" s="516"/>
      <c r="ONM9" s="516"/>
      <c r="ONN9" s="516"/>
      <c r="ONO9" s="233">
        <v>108661</v>
      </c>
      <c r="ONP9" s="233">
        <f>ORCAMENTO!ONU3</f>
        <v>0</v>
      </c>
      <c r="ONQ9" s="516"/>
      <c r="ONR9" s="516"/>
      <c r="ONS9" s="516"/>
      <c r="ONT9" s="233">
        <v>108692</v>
      </c>
      <c r="ONU9" s="233">
        <f>ORCAMENTO!ONZ3</f>
        <v>0</v>
      </c>
      <c r="ONV9" s="516"/>
      <c r="ONW9" s="516"/>
      <c r="ONX9" s="516"/>
      <c r="ONY9" s="233">
        <v>108723</v>
      </c>
      <c r="ONZ9" s="233">
        <f>ORCAMENTO!OOE3</f>
        <v>0</v>
      </c>
      <c r="OOA9" s="516"/>
      <c r="OOB9" s="516"/>
      <c r="OOC9" s="516"/>
      <c r="OOD9" s="233">
        <v>108753</v>
      </c>
      <c r="OOE9" s="233">
        <f>ORCAMENTO!OOJ3</f>
        <v>0</v>
      </c>
      <c r="OOF9" s="516"/>
      <c r="OOG9" s="516"/>
      <c r="OOH9" s="516"/>
      <c r="OOI9" s="233">
        <v>108784</v>
      </c>
      <c r="OOJ9" s="233">
        <f>ORCAMENTO!OOO3</f>
        <v>0</v>
      </c>
      <c r="OOK9" s="516"/>
      <c r="OOL9" s="516"/>
      <c r="OOM9" s="516"/>
      <c r="OON9" s="233">
        <v>108814</v>
      </c>
      <c r="OOO9" s="233">
        <f>ORCAMENTO!OOT3</f>
        <v>0</v>
      </c>
      <c r="OOP9" s="516"/>
      <c r="OOQ9" s="516"/>
      <c r="OOR9" s="516"/>
      <c r="OOS9" s="233">
        <v>108845</v>
      </c>
      <c r="OOT9" s="233">
        <f>ORCAMENTO!OOY3</f>
        <v>0</v>
      </c>
      <c r="OOU9" s="516"/>
      <c r="OOV9" s="516"/>
      <c r="OOW9" s="516"/>
      <c r="OOX9" s="233">
        <v>108876</v>
      </c>
      <c r="OOY9" s="233">
        <f>ORCAMENTO!OPD3</f>
        <v>0</v>
      </c>
      <c r="OOZ9" s="516"/>
      <c r="OPA9" s="516"/>
      <c r="OPB9" s="516"/>
      <c r="OPC9" s="233">
        <v>108904</v>
      </c>
      <c r="OPD9" s="233">
        <f>ORCAMENTO!OPI3</f>
        <v>0</v>
      </c>
      <c r="OPE9" s="516"/>
      <c r="OPF9" s="516"/>
      <c r="OPG9" s="516"/>
      <c r="OPH9" s="233">
        <v>108935</v>
      </c>
      <c r="OPI9" s="233">
        <f>ORCAMENTO!OPN3</f>
        <v>0</v>
      </c>
      <c r="OPJ9" s="516"/>
      <c r="OPK9" s="516"/>
      <c r="OPL9" s="516"/>
      <c r="OPM9" s="233">
        <v>108965</v>
      </c>
      <c r="OPN9" s="233">
        <f>ORCAMENTO!OPS3</f>
        <v>0</v>
      </c>
      <c r="OPO9" s="516"/>
      <c r="OPP9" s="516"/>
      <c r="OPQ9" s="516"/>
      <c r="OPR9" s="233">
        <v>108996</v>
      </c>
      <c r="OPS9" s="233">
        <f>ORCAMENTO!OPX3</f>
        <v>0</v>
      </c>
      <c r="OPT9" s="516"/>
      <c r="OPU9" s="516"/>
      <c r="OPV9" s="516"/>
      <c r="OPW9" s="233">
        <v>109026</v>
      </c>
      <c r="OPX9" s="233">
        <f>ORCAMENTO!OQC3</f>
        <v>0</v>
      </c>
      <c r="OPY9" s="516"/>
      <c r="OPZ9" s="516"/>
      <c r="OQA9" s="516"/>
      <c r="OQB9" s="233">
        <v>109057</v>
      </c>
      <c r="OQC9" s="233">
        <f>ORCAMENTO!OQH3</f>
        <v>0</v>
      </c>
      <c r="OQD9" s="516"/>
      <c r="OQE9" s="516"/>
      <c r="OQF9" s="516"/>
      <c r="OQG9" s="233">
        <v>109088</v>
      </c>
      <c r="OQH9" s="233">
        <f>ORCAMENTO!OQM3</f>
        <v>0</v>
      </c>
      <c r="OQI9" s="516"/>
      <c r="OQJ9" s="516"/>
      <c r="OQK9" s="516"/>
      <c r="OQL9" s="233">
        <v>109118</v>
      </c>
      <c r="OQM9" s="233">
        <f>ORCAMENTO!OQR3</f>
        <v>0</v>
      </c>
      <c r="OQN9" s="516"/>
      <c r="OQO9" s="516"/>
      <c r="OQP9" s="516"/>
      <c r="OQQ9" s="233">
        <v>109149</v>
      </c>
      <c r="OQR9" s="233">
        <f>ORCAMENTO!OQW3</f>
        <v>0</v>
      </c>
      <c r="OQS9" s="516"/>
      <c r="OQT9" s="516"/>
      <c r="OQU9" s="516"/>
      <c r="OQV9" s="233">
        <v>109179</v>
      </c>
      <c r="OQW9" s="233">
        <f>ORCAMENTO!ORB3</f>
        <v>0</v>
      </c>
      <c r="OQX9" s="516"/>
      <c r="OQY9" s="516"/>
      <c r="OQZ9" s="516"/>
      <c r="ORA9" s="233">
        <v>109210</v>
      </c>
      <c r="ORB9" s="233">
        <f>ORCAMENTO!ORG3</f>
        <v>0</v>
      </c>
      <c r="ORC9" s="516"/>
      <c r="ORD9" s="516"/>
      <c r="ORE9" s="516"/>
      <c r="ORF9" s="233">
        <v>109241</v>
      </c>
      <c r="ORG9" s="233">
        <f>ORCAMENTO!ORL3</f>
        <v>0</v>
      </c>
      <c r="ORH9" s="516"/>
      <c r="ORI9" s="516"/>
      <c r="ORJ9" s="516"/>
      <c r="ORK9" s="233">
        <v>109269</v>
      </c>
      <c r="ORL9" s="233">
        <f>ORCAMENTO!ORQ3</f>
        <v>0</v>
      </c>
      <c r="ORM9" s="516"/>
      <c r="ORN9" s="516"/>
      <c r="ORO9" s="516"/>
      <c r="ORP9" s="233">
        <v>109300</v>
      </c>
      <c r="ORQ9" s="233">
        <f>ORCAMENTO!ORV3</f>
        <v>0</v>
      </c>
      <c r="ORR9" s="516"/>
      <c r="ORS9" s="516"/>
      <c r="ORT9" s="516"/>
      <c r="ORU9" s="233">
        <v>109330</v>
      </c>
      <c r="ORV9" s="233">
        <f>ORCAMENTO!OSA3</f>
        <v>0</v>
      </c>
      <c r="ORW9" s="516"/>
      <c r="ORX9" s="516"/>
      <c r="ORY9" s="516"/>
      <c r="ORZ9" s="233">
        <v>109361</v>
      </c>
      <c r="OSA9" s="233">
        <f>ORCAMENTO!OSF3</f>
        <v>0</v>
      </c>
      <c r="OSB9" s="516"/>
      <c r="OSC9" s="516"/>
      <c r="OSD9" s="516"/>
      <c r="OSE9" s="233">
        <v>109391</v>
      </c>
      <c r="OSF9" s="233">
        <f>ORCAMENTO!OSK3</f>
        <v>0</v>
      </c>
      <c r="OSG9" s="516"/>
      <c r="OSH9" s="516"/>
      <c r="OSI9" s="516"/>
      <c r="OSJ9" s="233">
        <v>109422</v>
      </c>
      <c r="OSK9" s="233">
        <f>ORCAMENTO!OSP3</f>
        <v>0</v>
      </c>
      <c r="OSL9" s="516"/>
      <c r="OSM9" s="516"/>
      <c r="OSN9" s="516"/>
      <c r="OSO9" s="233">
        <v>109453</v>
      </c>
      <c r="OSP9" s="233">
        <f>ORCAMENTO!OSU3</f>
        <v>0</v>
      </c>
      <c r="OSQ9" s="516"/>
      <c r="OSR9" s="516"/>
      <c r="OSS9" s="516"/>
      <c r="OST9" s="233">
        <v>109483</v>
      </c>
      <c r="OSU9" s="233">
        <f>ORCAMENTO!OSZ3</f>
        <v>0</v>
      </c>
      <c r="OSV9" s="516"/>
      <c r="OSW9" s="516"/>
      <c r="OSX9" s="516"/>
      <c r="OSY9" s="233">
        <v>109514</v>
      </c>
      <c r="OSZ9" s="233">
        <f>ORCAMENTO!OTE3</f>
        <v>0</v>
      </c>
      <c r="OTA9" s="516"/>
      <c r="OTB9" s="516"/>
      <c r="OTC9" s="516"/>
      <c r="OTD9" s="233">
        <v>109544</v>
      </c>
      <c r="OTE9" s="233">
        <f>ORCAMENTO!OTJ3</f>
        <v>0</v>
      </c>
      <c r="OTF9" s="516"/>
      <c r="OTG9" s="516"/>
      <c r="OTH9" s="516"/>
      <c r="OTI9" s="233">
        <v>109575</v>
      </c>
      <c r="OTJ9" s="233">
        <f>ORCAMENTO!OTO3</f>
        <v>0</v>
      </c>
      <c r="OTK9" s="516"/>
      <c r="OTL9" s="516"/>
      <c r="OTM9" s="516"/>
      <c r="OTN9" s="233">
        <v>109606</v>
      </c>
      <c r="OTO9" s="233">
        <f>ORCAMENTO!OTT3</f>
        <v>0</v>
      </c>
      <c r="OTP9" s="516"/>
      <c r="OTQ9" s="516"/>
      <c r="OTR9" s="516"/>
      <c r="OTS9" s="233">
        <v>109634</v>
      </c>
      <c r="OTT9" s="233">
        <f>ORCAMENTO!OTY3</f>
        <v>0</v>
      </c>
      <c r="OTU9" s="516"/>
      <c r="OTV9" s="516"/>
      <c r="OTW9" s="516"/>
      <c r="OTX9" s="233">
        <v>109665</v>
      </c>
      <c r="OTY9" s="233">
        <f>ORCAMENTO!OUD3</f>
        <v>0</v>
      </c>
      <c r="OTZ9" s="516"/>
      <c r="OUA9" s="516"/>
      <c r="OUB9" s="516"/>
      <c r="OUC9" s="233">
        <v>109695</v>
      </c>
      <c r="OUD9" s="233">
        <f>ORCAMENTO!OUI3</f>
        <v>0</v>
      </c>
      <c r="OUE9" s="516"/>
      <c r="OUF9" s="516"/>
      <c r="OUG9" s="516"/>
      <c r="OUH9" s="233">
        <v>109726</v>
      </c>
      <c r="OUI9" s="233">
        <f>ORCAMENTO!OUN3</f>
        <v>0</v>
      </c>
      <c r="OUJ9" s="516"/>
      <c r="OUK9" s="516"/>
      <c r="OUL9" s="516"/>
      <c r="OUM9" s="233">
        <v>109756</v>
      </c>
      <c r="OUN9" s="233">
        <f>ORCAMENTO!OUS3</f>
        <v>0</v>
      </c>
      <c r="OUO9" s="516"/>
      <c r="OUP9" s="516"/>
      <c r="OUQ9" s="516"/>
      <c r="OUR9" s="233">
        <v>109787</v>
      </c>
      <c r="OUS9" s="233">
        <f>ORCAMENTO!OUX3</f>
        <v>0</v>
      </c>
      <c r="OUT9" s="516"/>
      <c r="OUU9" s="516"/>
      <c r="OUV9" s="516"/>
      <c r="OUW9" s="233">
        <v>109818</v>
      </c>
      <c r="OUX9" s="233">
        <f>ORCAMENTO!OVC3</f>
        <v>0</v>
      </c>
      <c r="OUY9" s="516"/>
      <c r="OUZ9" s="516"/>
      <c r="OVA9" s="516"/>
      <c r="OVB9" s="233">
        <v>109848</v>
      </c>
      <c r="OVC9" s="233">
        <f>ORCAMENTO!OVH3</f>
        <v>0</v>
      </c>
      <c r="OVD9" s="516"/>
      <c r="OVE9" s="516"/>
      <c r="OVF9" s="516"/>
      <c r="OVG9" s="233">
        <v>109879</v>
      </c>
      <c r="OVH9" s="233">
        <f>ORCAMENTO!OVM3</f>
        <v>0</v>
      </c>
      <c r="OVI9" s="516"/>
      <c r="OVJ9" s="516"/>
      <c r="OVK9" s="516"/>
      <c r="OVL9" s="233">
        <v>109909</v>
      </c>
      <c r="OVM9" s="233">
        <f>ORCAMENTO!OVR3</f>
        <v>0</v>
      </c>
      <c r="OVN9" s="516"/>
      <c r="OVO9" s="516"/>
      <c r="OVP9" s="516"/>
      <c r="OVQ9" s="233">
        <v>109940</v>
      </c>
      <c r="OVR9" s="233">
        <f>ORCAMENTO!OVW3</f>
        <v>0</v>
      </c>
      <c r="OVS9" s="516"/>
      <c r="OVT9" s="516"/>
      <c r="OVU9" s="516"/>
      <c r="OVV9" s="233">
        <v>109971</v>
      </c>
      <c r="OVW9" s="233">
        <f>ORCAMENTO!OWB3</f>
        <v>0</v>
      </c>
      <c r="OVX9" s="516"/>
      <c r="OVY9" s="516"/>
      <c r="OVZ9" s="516"/>
      <c r="OWA9" s="233">
        <v>109999</v>
      </c>
      <c r="OWB9" s="233">
        <f>ORCAMENTO!OWG3</f>
        <v>0</v>
      </c>
      <c r="OWC9" s="516"/>
      <c r="OWD9" s="516"/>
      <c r="OWE9" s="516"/>
      <c r="OWF9" s="233">
        <v>110030</v>
      </c>
      <c r="OWG9" s="233">
        <f>ORCAMENTO!OWL3</f>
        <v>0</v>
      </c>
      <c r="OWH9" s="516"/>
      <c r="OWI9" s="516"/>
      <c r="OWJ9" s="516"/>
      <c r="OWK9" s="233">
        <v>110060</v>
      </c>
      <c r="OWL9" s="233">
        <f>ORCAMENTO!OWQ3</f>
        <v>0</v>
      </c>
      <c r="OWM9" s="516"/>
      <c r="OWN9" s="516"/>
      <c r="OWO9" s="516"/>
      <c r="OWP9" s="233">
        <v>110091</v>
      </c>
      <c r="OWQ9" s="233">
        <f>ORCAMENTO!OWV3</f>
        <v>0</v>
      </c>
      <c r="OWR9" s="516"/>
      <c r="OWS9" s="516"/>
      <c r="OWT9" s="516"/>
      <c r="OWU9" s="233">
        <v>110121</v>
      </c>
      <c r="OWV9" s="233">
        <f>ORCAMENTO!OXA3</f>
        <v>0</v>
      </c>
      <c r="OWW9" s="516"/>
      <c r="OWX9" s="516"/>
      <c r="OWY9" s="516"/>
      <c r="OWZ9" s="233">
        <v>110152</v>
      </c>
      <c r="OXA9" s="233">
        <f>ORCAMENTO!OXF3</f>
        <v>0</v>
      </c>
      <c r="OXB9" s="516"/>
      <c r="OXC9" s="516"/>
      <c r="OXD9" s="516"/>
      <c r="OXE9" s="233">
        <v>110183</v>
      </c>
      <c r="OXF9" s="233">
        <f>ORCAMENTO!OXK3</f>
        <v>0</v>
      </c>
      <c r="OXG9" s="516"/>
      <c r="OXH9" s="516"/>
      <c r="OXI9" s="516"/>
      <c r="OXJ9" s="233">
        <v>110213</v>
      </c>
      <c r="OXK9" s="233">
        <f>ORCAMENTO!OXP3</f>
        <v>0</v>
      </c>
      <c r="OXL9" s="516"/>
      <c r="OXM9" s="516"/>
      <c r="OXN9" s="516"/>
      <c r="OXO9" s="233">
        <v>110244</v>
      </c>
      <c r="OXP9" s="233">
        <f>ORCAMENTO!OXU3</f>
        <v>0</v>
      </c>
      <c r="OXQ9" s="516"/>
      <c r="OXR9" s="516"/>
      <c r="OXS9" s="516"/>
      <c r="OXT9" s="233">
        <v>110274</v>
      </c>
      <c r="OXU9" s="233">
        <f>ORCAMENTO!OXZ3</f>
        <v>0</v>
      </c>
      <c r="OXV9" s="516"/>
      <c r="OXW9" s="516"/>
      <c r="OXX9" s="516"/>
      <c r="OXY9" s="233">
        <v>110305</v>
      </c>
      <c r="OXZ9" s="233">
        <f>ORCAMENTO!OYE3</f>
        <v>0</v>
      </c>
      <c r="OYA9" s="516"/>
      <c r="OYB9" s="516"/>
      <c r="OYC9" s="516"/>
      <c r="OYD9" s="233">
        <v>110336</v>
      </c>
      <c r="OYE9" s="233">
        <f>ORCAMENTO!OYJ3</f>
        <v>0</v>
      </c>
      <c r="OYF9" s="516"/>
      <c r="OYG9" s="516"/>
      <c r="OYH9" s="516"/>
      <c r="OYI9" s="233">
        <v>110364</v>
      </c>
      <c r="OYJ9" s="233">
        <f>ORCAMENTO!OYO3</f>
        <v>0</v>
      </c>
      <c r="OYK9" s="516"/>
      <c r="OYL9" s="516"/>
      <c r="OYM9" s="516"/>
      <c r="OYN9" s="233">
        <v>110395</v>
      </c>
      <c r="OYO9" s="233">
        <f>ORCAMENTO!OYT3</f>
        <v>0</v>
      </c>
      <c r="OYP9" s="516"/>
      <c r="OYQ9" s="516"/>
      <c r="OYR9" s="516"/>
      <c r="OYS9" s="233">
        <v>110425</v>
      </c>
      <c r="OYT9" s="233">
        <f>ORCAMENTO!OYY3</f>
        <v>0</v>
      </c>
      <c r="OYU9" s="516"/>
      <c r="OYV9" s="516"/>
      <c r="OYW9" s="516"/>
      <c r="OYX9" s="233">
        <v>110456</v>
      </c>
      <c r="OYY9" s="233">
        <f>ORCAMENTO!OZD3</f>
        <v>0</v>
      </c>
      <c r="OYZ9" s="516"/>
      <c r="OZA9" s="516"/>
      <c r="OZB9" s="516"/>
      <c r="OZC9" s="233">
        <v>110486</v>
      </c>
      <c r="OZD9" s="233">
        <f>ORCAMENTO!OZI3</f>
        <v>0</v>
      </c>
      <c r="OZE9" s="516"/>
      <c r="OZF9" s="516"/>
      <c r="OZG9" s="516"/>
      <c r="OZH9" s="233">
        <v>110517</v>
      </c>
      <c r="OZI9" s="233">
        <f>ORCAMENTO!OZN3</f>
        <v>0</v>
      </c>
      <c r="OZJ9" s="516"/>
      <c r="OZK9" s="516"/>
      <c r="OZL9" s="516"/>
      <c r="OZM9" s="233">
        <v>110548</v>
      </c>
      <c r="OZN9" s="233">
        <f>ORCAMENTO!OZS3</f>
        <v>0</v>
      </c>
      <c r="OZO9" s="516"/>
      <c r="OZP9" s="516"/>
      <c r="OZQ9" s="516"/>
      <c r="OZR9" s="233">
        <v>110578</v>
      </c>
      <c r="OZS9" s="233">
        <f>ORCAMENTO!OZX3</f>
        <v>0</v>
      </c>
      <c r="OZT9" s="516"/>
      <c r="OZU9" s="516"/>
      <c r="OZV9" s="516"/>
      <c r="OZW9" s="233">
        <v>110609</v>
      </c>
      <c r="OZX9" s="233">
        <f>ORCAMENTO!PAC3</f>
        <v>0</v>
      </c>
      <c r="OZY9" s="516"/>
      <c r="OZZ9" s="516"/>
      <c r="PAA9" s="516"/>
      <c r="PAB9" s="233">
        <v>110639</v>
      </c>
      <c r="PAC9" s="233">
        <f>ORCAMENTO!PAH3</f>
        <v>0</v>
      </c>
      <c r="PAD9" s="516"/>
      <c r="PAE9" s="516"/>
      <c r="PAF9" s="516"/>
      <c r="PAG9" s="233">
        <v>110670</v>
      </c>
      <c r="PAH9" s="233">
        <f>ORCAMENTO!PAM3</f>
        <v>0</v>
      </c>
      <c r="PAI9" s="516"/>
      <c r="PAJ9" s="516"/>
      <c r="PAK9" s="516"/>
      <c r="PAL9" s="233">
        <v>110701</v>
      </c>
      <c r="PAM9" s="233">
        <f>ORCAMENTO!PAR3</f>
        <v>0</v>
      </c>
      <c r="PAN9" s="516"/>
      <c r="PAO9" s="516"/>
      <c r="PAP9" s="516"/>
      <c r="PAQ9" s="233">
        <v>110729</v>
      </c>
      <c r="PAR9" s="233">
        <f>ORCAMENTO!PAW3</f>
        <v>0</v>
      </c>
      <c r="PAS9" s="516"/>
      <c r="PAT9" s="516"/>
      <c r="PAU9" s="516"/>
      <c r="PAV9" s="233">
        <v>110760</v>
      </c>
      <c r="PAW9" s="233">
        <f>ORCAMENTO!PBB3</f>
        <v>0</v>
      </c>
      <c r="PAX9" s="516"/>
      <c r="PAY9" s="516"/>
      <c r="PAZ9" s="516"/>
      <c r="PBA9" s="233">
        <v>110790</v>
      </c>
      <c r="PBB9" s="233">
        <f>ORCAMENTO!PBG3</f>
        <v>0</v>
      </c>
      <c r="PBC9" s="516"/>
      <c r="PBD9" s="516"/>
      <c r="PBE9" s="516"/>
      <c r="PBF9" s="233">
        <v>110821</v>
      </c>
      <c r="PBG9" s="233">
        <f>ORCAMENTO!PBL3</f>
        <v>0</v>
      </c>
      <c r="PBH9" s="516"/>
      <c r="PBI9" s="516"/>
      <c r="PBJ9" s="516"/>
      <c r="PBK9" s="233">
        <v>110851</v>
      </c>
      <c r="PBL9" s="233">
        <f>ORCAMENTO!PBQ3</f>
        <v>0</v>
      </c>
      <c r="PBM9" s="516"/>
      <c r="PBN9" s="516"/>
      <c r="PBO9" s="516"/>
      <c r="PBP9" s="233">
        <v>110882</v>
      </c>
      <c r="PBQ9" s="233">
        <f>ORCAMENTO!PBV3</f>
        <v>0</v>
      </c>
      <c r="PBR9" s="516"/>
      <c r="PBS9" s="516"/>
      <c r="PBT9" s="516"/>
      <c r="PBU9" s="233">
        <v>110913</v>
      </c>
      <c r="PBV9" s="233">
        <f>ORCAMENTO!PCA3</f>
        <v>0</v>
      </c>
      <c r="PBW9" s="516"/>
      <c r="PBX9" s="516"/>
      <c r="PBY9" s="516"/>
      <c r="PBZ9" s="233">
        <v>110943</v>
      </c>
      <c r="PCA9" s="233">
        <f>ORCAMENTO!PCF3</f>
        <v>0</v>
      </c>
      <c r="PCB9" s="516"/>
      <c r="PCC9" s="516"/>
      <c r="PCD9" s="516"/>
      <c r="PCE9" s="233">
        <v>110974</v>
      </c>
      <c r="PCF9" s="233">
        <f>ORCAMENTO!PCK3</f>
        <v>0</v>
      </c>
      <c r="PCG9" s="516"/>
      <c r="PCH9" s="516"/>
      <c r="PCI9" s="516"/>
      <c r="PCJ9" s="233">
        <v>111004</v>
      </c>
      <c r="PCK9" s="233">
        <f>ORCAMENTO!PCP3</f>
        <v>0</v>
      </c>
      <c r="PCL9" s="516"/>
      <c r="PCM9" s="516"/>
      <c r="PCN9" s="516"/>
      <c r="PCO9" s="233">
        <v>111035</v>
      </c>
      <c r="PCP9" s="233">
        <f>ORCAMENTO!PCU3</f>
        <v>0</v>
      </c>
      <c r="PCQ9" s="516"/>
      <c r="PCR9" s="516"/>
      <c r="PCS9" s="516"/>
      <c r="PCT9" s="233">
        <v>111066</v>
      </c>
      <c r="PCU9" s="233">
        <f>ORCAMENTO!PCZ3</f>
        <v>0</v>
      </c>
      <c r="PCV9" s="516"/>
      <c r="PCW9" s="516"/>
      <c r="PCX9" s="516"/>
      <c r="PCY9" s="233">
        <v>111095</v>
      </c>
      <c r="PCZ9" s="233">
        <f>ORCAMENTO!PDE3</f>
        <v>0</v>
      </c>
      <c r="PDA9" s="516"/>
      <c r="PDB9" s="516"/>
      <c r="PDC9" s="516"/>
      <c r="PDD9" s="233">
        <v>111126</v>
      </c>
      <c r="PDE9" s="233">
        <f>ORCAMENTO!PDJ3</f>
        <v>0</v>
      </c>
      <c r="PDF9" s="516"/>
      <c r="PDG9" s="516"/>
      <c r="PDH9" s="516"/>
      <c r="PDI9" s="233">
        <v>111156</v>
      </c>
      <c r="PDJ9" s="233">
        <f>ORCAMENTO!PDO3</f>
        <v>0</v>
      </c>
      <c r="PDK9" s="516"/>
      <c r="PDL9" s="516"/>
      <c r="PDM9" s="516"/>
      <c r="PDN9" s="233">
        <v>111187</v>
      </c>
      <c r="PDO9" s="233">
        <f>ORCAMENTO!PDT3</f>
        <v>0</v>
      </c>
      <c r="PDP9" s="516"/>
      <c r="PDQ9" s="516"/>
      <c r="PDR9" s="516"/>
      <c r="PDS9" s="233">
        <v>111217</v>
      </c>
      <c r="PDT9" s="233">
        <f>ORCAMENTO!PDY3</f>
        <v>0</v>
      </c>
      <c r="PDU9" s="516"/>
      <c r="PDV9" s="516"/>
      <c r="PDW9" s="516"/>
      <c r="PDX9" s="233">
        <v>111248</v>
      </c>
      <c r="PDY9" s="233">
        <f>ORCAMENTO!PED3</f>
        <v>0</v>
      </c>
      <c r="PDZ9" s="516"/>
      <c r="PEA9" s="516"/>
      <c r="PEB9" s="516"/>
      <c r="PEC9" s="233">
        <v>111279</v>
      </c>
      <c r="PED9" s="233">
        <f>ORCAMENTO!PEI3</f>
        <v>0</v>
      </c>
      <c r="PEE9" s="516"/>
      <c r="PEF9" s="516"/>
      <c r="PEG9" s="516"/>
      <c r="PEH9" s="233">
        <v>111309</v>
      </c>
      <c r="PEI9" s="233">
        <f>ORCAMENTO!PEN3</f>
        <v>0</v>
      </c>
      <c r="PEJ9" s="516"/>
      <c r="PEK9" s="516"/>
      <c r="PEL9" s="516"/>
      <c r="PEM9" s="233">
        <v>111340</v>
      </c>
      <c r="PEN9" s="233">
        <f>ORCAMENTO!PES3</f>
        <v>0</v>
      </c>
      <c r="PEO9" s="516"/>
      <c r="PEP9" s="516"/>
      <c r="PEQ9" s="516"/>
      <c r="PER9" s="233">
        <v>111370</v>
      </c>
      <c r="PES9" s="233">
        <f>ORCAMENTO!PEX3</f>
        <v>0</v>
      </c>
      <c r="PET9" s="516"/>
      <c r="PEU9" s="516"/>
      <c r="PEV9" s="516"/>
      <c r="PEW9" s="233">
        <v>111401</v>
      </c>
      <c r="PEX9" s="233">
        <f>ORCAMENTO!PFC3</f>
        <v>0</v>
      </c>
      <c r="PEY9" s="516"/>
      <c r="PEZ9" s="516"/>
      <c r="PFA9" s="516"/>
      <c r="PFB9" s="233">
        <v>111432</v>
      </c>
      <c r="PFC9" s="233">
        <f>ORCAMENTO!PFH3</f>
        <v>0</v>
      </c>
      <c r="PFD9" s="516"/>
      <c r="PFE9" s="516"/>
      <c r="PFF9" s="516"/>
      <c r="PFG9" s="233">
        <v>111460</v>
      </c>
      <c r="PFH9" s="233">
        <f>ORCAMENTO!PFM3</f>
        <v>0</v>
      </c>
      <c r="PFI9" s="516"/>
      <c r="PFJ9" s="516"/>
      <c r="PFK9" s="516"/>
      <c r="PFL9" s="233">
        <v>111491</v>
      </c>
      <c r="PFM9" s="233">
        <f>ORCAMENTO!PFR3</f>
        <v>0</v>
      </c>
      <c r="PFN9" s="516"/>
      <c r="PFO9" s="516"/>
      <c r="PFP9" s="516"/>
      <c r="PFQ9" s="233">
        <v>111521</v>
      </c>
      <c r="PFR9" s="233">
        <f>ORCAMENTO!PFW3</f>
        <v>0</v>
      </c>
      <c r="PFS9" s="516"/>
      <c r="PFT9" s="516"/>
      <c r="PFU9" s="516"/>
      <c r="PFV9" s="233">
        <v>111552</v>
      </c>
      <c r="PFW9" s="233">
        <f>ORCAMENTO!PGB3</f>
        <v>0</v>
      </c>
      <c r="PFX9" s="516"/>
      <c r="PFY9" s="516"/>
      <c r="PFZ9" s="516"/>
      <c r="PGA9" s="233">
        <v>111582</v>
      </c>
      <c r="PGB9" s="233">
        <f>ORCAMENTO!PGG3</f>
        <v>0</v>
      </c>
      <c r="PGC9" s="516"/>
      <c r="PGD9" s="516"/>
      <c r="PGE9" s="516"/>
      <c r="PGF9" s="233">
        <v>111613</v>
      </c>
      <c r="PGG9" s="233">
        <f>ORCAMENTO!PGL3</f>
        <v>0</v>
      </c>
      <c r="PGH9" s="516"/>
      <c r="PGI9" s="516"/>
      <c r="PGJ9" s="516"/>
      <c r="PGK9" s="233">
        <v>111644</v>
      </c>
      <c r="PGL9" s="233">
        <f>ORCAMENTO!PGQ3</f>
        <v>0</v>
      </c>
      <c r="PGM9" s="516"/>
      <c r="PGN9" s="516"/>
      <c r="PGO9" s="516"/>
      <c r="PGP9" s="233">
        <v>111674</v>
      </c>
      <c r="PGQ9" s="233">
        <f>ORCAMENTO!PGV3</f>
        <v>0</v>
      </c>
      <c r="PGR9" s="516"/>
      <c r="PGS9" s="516"/>
      <c r="PGT9" s="516"/>
      <c r="PGU9" s="233">
        <v>111705</v>
      </c>
      <c r="PGV9" s="233">
        <f>ORCAMENTO!PHA3</f>
        <v>0</v>
      </c>
      <c r="PGW9" s="516"/>
      <c r="PGX9" s="516"/>
      <c r="PGY9" s="516"/>
      <c r="PGZ9" s="233">
        <v>111735</v>
      </c>
      <c r="PHA9" s="233">
        <f>ORCAMENTO!PHF3</f>
        <v>0</v>
      </c>
      <c r="PHB9" s="516"/>
      <c r="PHC9" s="516"/>
      <c r="PHD9" s="516"/>
      <c r="PHE9" s="233">
        <v>111766</v>
      </c>
      <c r="PHF9" s="233">
        <f>ORCAMENTO!PHK3</f>
        <v>0</v>
      </c>
      <c r="PHG9" s="516"/>
      <c r="PHH9" s="516"/>
      <c r="PHI9" s="516"/>
      <c r="PHJ9" s="233">
        <v>111797</v>
      </c>
      <c r="PHK9" s="233">
        <f>ORCAMENTO!PHP3</f>
        <v>0</v>
      </c>
      <c r="PHL9" s="516"/>
      <c r="PHM9" s="516"/>
      <c r="PHN9" s="516"/>
      <c r="PHO9" s="233">
        <v>111825</v>
      </c>
      <c r="PHP9" s="233">
        <f>ORCAMENTO!PHU3</f>
        <v>0</v>
      </c>
      <c r="PHQ9" s="516"/>
      <c r="PHR9" s="516"/>
      <c r="PHS9" s="516"/>
      <c r="PHT9" s="233">
        <v>111856</v>
      </c>
      <c r="PHU9" s="233">
        <f>ORCAMENTO!PHZ3</f>
        <v>0</v>
      </c>
      <c r="PHV9" s="516"/>
      <c r="PHW9" s="516"/>
      <c r="PHX9" s="516"/>
      <c r="PHY9" s="233">
        <v>111886</v>
      </c>
      <c r="PHZ9" s="233">
        <f>ORCAMENTO!PIE3</f>
        <v>0</v>
      </c>
      <c r="PIA9" s="516"/>
      <c r="PIB9" s="516"/>
      <c r="PIC9" s="516"/>
      <c r="PID9" s="233">
        <v>111917</v>
      </c>
      <c r="PIE9" s="233">
        <f>ORCAMENTO!PIJ3</f>
        <v>0</v>
      </c>
      <c r="PIF9" s="516"/>
      <c r="PIG9" s="516"/>
      <c r="PIH9" s="516"/>
      <c r="PII9" s="233">
        <v>111947</v>
      </c>
      <c r="PIJ9" s="233">
        <f>ORCAMENTO!PIO3</f>
        <v>0</v>
      </c>
      <c r="PIK9" s="516"/>
      <c r="PIL9" s="516"/>
      <c r="PIM9" s="516"/>
      <c r="PIN9" s="233">
        <v>111978</v>
      </c>
      <c r="PIO9" s="233">
        <f>ORCAMENTO!PIT3</f>
        <v>0</v>
      </c>
      <c r="PIP9" s="516"/>
      <c r="PIQ9" s="516"/>
      <c r="PIR9" s="516"/>
      <c r="PIS9" s="233">
        <v>112009</v>
      </c>
      <c r="PIT9" s="233">
        <f>ORCAMENTO!PIY3</f>
        <v>0</v>
      </c>
      <c r="PIU9" s="516"/>
      <c r="PIV9" s="516"/>
      <c r="PIW9" s="516"/>
      <c r="PIX9" s="233">
        <v>112039</v>
      </c>
      <c r="PIY9" s="233">
        <f>ORCAMENTO!PJD3</f>
        <v>0</v>
      </c>
      <c r="PIZ9" s="516"/>
      <c r="PJA9" s="516"/>
      <c r="PJB9" s="516"/>
      <c r="PJC9" s="233">
        <v>112070</v>
      </c>
      <c r="PJD9" s="233">
        <f>ORCAMENTO!PJI3</f>
        <v>0</v>
      </c>
      <c r="PJE9" s="516"/>
      <c r="PJF9" s="516"/>
      <c r="PJG9" s="516"/>
      <c r="PJH9" s="233">
        <v>112100</v>
      </c>
      <c r="PJI9" s="233">
        <f>ORCAMENTO!PJN3</f>
        <v>0</v>
      </c>
      <c r="PJJ9" s="516"/>
      <c r="PJK9" s="516"/>
      <c r="PJL9" s="516"/>
      <c r="PJM9" s="233">
        <v>112131</v>
      </c>
      <c r="PJN9" s="233">
        <f>ORCAMENTO!PJS3</f>
        <v>0</v>
      </c>
      <c r="PJO9" s="516"/>
      <c r="PJP9" s="516"/>
      <c r="PJQ9" s="516"/>
      <c r="PJR9" s="233">
        <v>112162</v>
      </c>
      <c r="PJS9" s="233">
        <f>ORCAMENTO!PJX3</f>
        <v>0</v>
      </c>
      <c r="PJT9" s="516"/>
      <c r="PJU9" s="516"/>
      <c r="PJV9" s="516"/>
      <c r="PJW9" s="233">
        <v>112190</v>
      </c>
      <c r="PJX9" s="233">
        <f>ORCAMENTO!PKC3</f>
        <v>0</v>
      </c>
      <c r="PJY9" s="516"/>
      <c r="PJZ9" s="516"/>
      <c r="PKA9" s="516"/>
      <c r="PKB9" s="233">
        <v>112221</v>
      </c>
      <c r="PKC9" s="233">
        <f>ORCAMENTO!PKH3</f>
        <v>0</v>
      </c>
      <c r="PKD9" s="516"/>
      <c r="PKE9" s="516"/>
      <c r="PKF9" s="516"/>
      <c r="PKG9" s="233">
        <v>112251</v>
      </c>
      <c r="PKH9" s="233">
        <f>ORCAMENTO!PKM3</f>
        <v>0</v>
      </c>
      <c r="PKI9" s="516"/>
      <c r="PKJ9" s="516"/>
      <c r="PKK9" s="516"/>
      <c r="PKL9" s="233">
        <v>112282</v>
      </c>
      <c r="PKM9" s="233">
        <f>ORCAMENTO!PKR3</f>
        <v>0</v>
      </c>
      <c r="PKN9" s="516"/>
      <c r="PKO9" s="516"/>
      <c r="PKP9" s="516"/>
      <c r="PKQ9" s="233">
        <v>112312</v>
      </c>
      <c r="PKR9" s="233">
        <f>ORCAMENTO!PKW3</f>
        <v>0</v>
      </c>
      <c r="PKS9" s="516"/>
      <c r="PKT9" s="516"/>
      <c r="PKU9" s="516"/>
      <c r="PKV9" s="233">
        <v>112343</v>
      </c>
      <c r="PKW9" s="233">
        <f>ORCAMENTO!PLB3</f>
        <v>0</v>
      </c>
      <c r="PKX9" s="516"/>
      <c r="PKY9" s="516"/>
      <c r="PKZ9" s="516"/>
      <c r="PLA9" s="233">
        <v>112374</v>
      </c>
      <c r="PLB9" s="233">
        <f>ORCAMENTO!PLG3</f>
        <v>0</v>
      </c>
      <c r="PLC9" s="516"/>
      <c r="PLD9" s="516"/>
      <c r="PLE9" s="516"/>
      <c r="PLF9" s="233">
        <v>112404</v>
      </c>
      <c r="PLG9" s="233">
        <f>ORCAMENTO!PLL3</f>
        <v>0</v>
      </c>
      <c r="PLH9" s="516"/>
      <c r="PLI9" s="516"/>
      <c r="PLJ9" s="516"/>
      <c r="PLK9" s="233">
        <v>112435</v>
      </c>
      <c r="PLL9" s="233">
        <f>ORCAMENTO!PLQ3</f>
        <v>0</v>
      </c>
      <c r="PLM9" s="516"/>
      <c r="PLN9" s="516"/>
      <c r="PLO9" s="516"/>
      <c r="PLP9" s="233">
        <v>112465</v>
      </c>
      <c r="PLQ9" s="233">
        <f>ORCAMENTO!PLV3</f>
        <v>0</v>
      </c>
      <c r="PLR9" s="516"/>
      <c r="PLS9" s="516"/>
      <c r="PLT9" s="516"/>
      <c r="PLU9" s="233">
        <v>112496</v>
      </c>
      <c r="PLV9" s="233">
        <f>ORCAMENTO!PMA3</f>
        <v>0</v>
      </c>
      <c r="PLW9" s="516"/>
      <c r="PLX9" s="516"/>
      <c r="PLY9" s="516"/>
      <c r="PLZ9" s="233">
        <v>112527</v>
      </c>
      <c r="PMA9" s="233">
        <f>ORCAMENTO!PMF3</f>
        <v>0</v>
      </c>
      <c r="PMB9" s="516"/>
      <c r="PMC9" s="516"/>
      <c r="PMD9" s="516"/>
      <c r="PME9" s="233">
        <v>112556</v>
      </c>
      <c r="PMF9" s="233">
        <f>ORCAMENTO!PMK3</f>
        <v>0</v>
      </c>
      <c r="PMG9" s="516"/>
      <c r="PMH9" s="516"/>
      <c r="PMI9" s="516"/>
      <c r="PMJ9" s="233">
        <v>112587</v>
      </c>
      <c r="PMK9" s="233">
        <f>ORCAMENTO!PMP3</f>
        <v>0</v>
      </c>
      <c r="PML9" s="516"/>
      <c r="PMM9" s="516"/>
      <c r="PMN9" s="516"/>
      <c r="PMO9" s="233">
        <v>112617</v>
      </c>
      <c r="PMP9" s="233">
        <f>ORCAMENTO!PMU3</f>
        <v>0</v>
      </c>
      <c r="PMQ9" s="516"/>
      <c r="PMR9" s="516"/>
      <c r="PMS9" s="516"/>
      <c r="PMT9" s="233">
        <v>112648</v>
      </c>
      <c r="PMU9" s="233">
        <f>ORCAMENTO!PMZ3</f>
        <v>0</v>
      </c>
      <c r="PMV9" s="516"/>
      <c r="PMW9" s="516"/>
      <c r="PMX9" s="516"/>
      <c r="PMY9" s="233">
        <v>112678</v>
      </c>
      <c r="PMZ9" s="233">
        <f>ORCAMENTO!PNE3</f>
        <v>0</v>
      </c>
      <c r="PNA9" s="516"/>
      <c r="PNB9" s="516"/>
      <c r="PNC9" s="516"/>
      <c r="PND9" s="233">
        <v>112709</v>
      </c>
      <c r="PNE9" s="233">
        <f>ORCAMENTO!PNJ3</f>
        <v>0</v>
      </c>
      <c r="PNF9" s="516"/>
      <c r="PNG9" s="516"/>
      <c r="PNH9" s="516"/>
      <c r="PNI9" s="233">
        <v>112740</v>
      </c>
      <c r="PNJ9" s="233">
        <f>ORCAMENTO!PNO3</f>
        <v>0</v>
      </c>
      <c r="PNK9" s="516"/>
      <c r="PNL9" s="516"/>
      <c r="PNM9" s="516"/>
      <c r="PNN9" s="233">
        <v>112770</v>
      </c>
      <c r="PNO9" s="233">
        <f>ORCAMENTO!PNT3</f>
        <v>0</v>
      </c>
      <c r="PNP9" s="516"/>
      <c r="PNQ9" s="516"/>
      <c r="PNR9" s="516"/>
      <c r="PNS9" s="233">
        <v>112801</v>
      </c>
      <c r="PNT9" s="233">
        <f>ORCAMENTO!PNY3</f>
        <v>0</v>
      </c>
      <c r="PNU9" s="516"/>
      <c r="PNV9" s="516"/>
      <c r="PNW9" s="516"/>
      <c r="PNX9" s="233">
        <v>112831</v>
      </c>
      <c r="PNY9" s="233">
        <f>ORCAMENTO!POD3</f>
        <v>0</v>
      </c>
      <c r="PNZ9" s="516"/>
      <c r="POA9" s="516"/>
      <c r="POB9" s="516"/>
      <c r="POC9" s="233">
        <v>112862</v>
      </c>
      <c r="POD9" s="233">
        <f>ORCAMENTO!POI3</f>
        <v>0</v>
      </c>
      <c r="POE9" s="516"/>
      <c r="POF9" s="516"/>
      <c r="POG9" s="516"/>
      <c r="POH9" s="233">
        <v>112893</v>
      </c>
      <c r="POI9" s="233">
        <f>ORCAMENTO!PON3</f>
        <v>0</v>
      </c>
      <c r="POJ9" s="516"/>
      <c r="POK9" s="516"/>
      <c r="POL9" s="516"/>
      <c r="POM9" s="233">
        <v>112921</v>
      </c>
      <c r="PON9" s="233">
        <f>ORCAMENTO!POS3</f>
        <v>0</v>
      </c>
      <c r="POO9" s="516"/>
      <c r="POP9" s="516"/>
      <c r="POQ9" s="516"/>
      <c r="POR9" s="233">
        <v>112952</v>
      </c>
      <c r="POS9" s="233">
        <f>ORCAMENTO!POX3</f>
        <v>0</v>
      </c>
      <c r="POT9" s="516"/>
      <c r="POU9" s="516"/>
      <c r="POV9" s="516"/>
      <c r="POW9" s="233">
        <v>112982</v>
      </c>
      <c r="POX9" s="233">
        <f>ORCAMENTO!PPC3</f>
        <v>0</v>
      </c>
      <c r="POY9" s="516"/>
      <c r="POZ9" s="516"/>
      <c r="PPA9" s="516"/>
      <c r="PPB9" s="233">
        <v>113013</v>
      </c>
      <c r="PPC9" s="233">
        <f>ORCAMENTO!PPH3</f>
        <v>0</v>
      </c>
      <c r="PPD9" s="516"/>
      <c r="PPE9" s="516"/>
      <c r="PPF9" s="516"/>
      <c r="PPG9" s="233">
        <v>113043</v>
      </c>
      <c r="PPH9" s="233">
        <f>ORCAMENTO!PPM3</f>
        <v>0</v>
      </c>
      <c r="PPI9" s="516"/>
      <c r="PPJ9" s="516"/>
      <c r="PPK9" s="516"/>
      <c r="PPL9" s="233">
        <v>113074</v>
      </c>
      <c r="PPM9" s="233">
        <f>ORCAMENTO!PPR3</f>
        <v>0</v>
      </c>
      <c r="PPN9" s="516"/>
      <c r="PPO9" s="516"/>
      <c r="PPP9" s="516"/>
      <c r="PPQ9" s="233">
        <v>113105</v>
      </c>
      <c r="PPR9" s="233">
        <f>ORCAMENTO!PPW3</f>
        <v>0</v>
      </c>
      <c r="PPS9" s="516"/>
      <c r="PPT9" s="516"/>
      <c r="PPU9" s="516"/>
      <c r="PPV9" s="233">
        <v>113135</v>
      </c>
      <c r="PPW9" s="233">
        <f>ORCAMENTO!PQB3</f>
        <v>0</v>
      </c>
      <c r="PPX9" s="516"/>
      <c r="PPY9" s="516"/>
      <c r="PPZ9" s="516"/>
      <c r="PQA9" s="233">
        <v>113166</v>
      </c>
      <c r="PQB9" s="233">
        <f>ORCAMENTO!PQG3</f>
        <v>0</v>
      </c>
      <c r="PQC9" s="516"/>
      <c r="PQD9" s="516"/>
      <c r="PQE9" s="516"/>
      <c r="PQF9" s="233">
        <v>113196</v>
      </c>
      <c r="PQG9" s="233">
        <f>ORCAMENTO!PQL3</f>
        <v>0</v>
      </c>
      <c r="PQH9" s="516"/>
      <c r="PQI9" s="516"/>
      <c r="PQJ9" s="516"/>
      <c r="PQK9" s="233">
        <v>113227</v>
      </c>
      <c r="PQL9" s="233">
        <f>ORCAMENTO!PQQ3</f>
        <v>0</v>
      </c>
      <c r="PQM9" s="516"/>
      <c r="PQN9" s="516"/>
      <c r="PQO9" s="516"/>
      <c r="PQP9" s="233">
        <v>113258</v>
      </c>
      <c r="PQQ9" s="233">
        <f>ORCAMENTO!PQV3</f>
        <v>0</v>
      </c>
      <c r="PQR9" s="516"/>
      <c r="PQS9" s="516"/>
      <c r="PQT9" s="516"/>
      <c r="PQU9" s="233">
        <v>113286</v>
      </c>
      <c r="PQV9" s="233">
        <f>ORCAMENTO!PRA3</f>
        <v>0</v>
      </c>
      <c r="PQW9" s="516"/>
      <c r="PQX9" s="516"/>
      <c r="PQY9" s="516"/>
      <c r="PQZ9" s="233">
        <v>113317</v>
      </c>
      <c r="PRA9" s="233">
        <f>ORCAMENTO!PRF3</f>
        <v>0</v>
      </c>
      <c r="PRB9" s="516"/>
      <c r="PRC9" s="516"/>
      <c r="PRD9" s="516"/>
      <c r="PRE9" s="233">
        <v>113347</v>
      </c>
      <c r="PRF9" s="233">
        <f>ORCAMENTO!PRK3</f>
        <v>0</v>
      </c>
      <c r="PRG9" s="516"/>
      <c r="PRH9" s="516"/>
      <c r="PRI9" s="516"/>
      <c r="PRJ9" s="233">
        <v>113378</v>
      </c>
      <c r="PRK9" s="233">
        <f>ORCAMENTO!PRP3</f>
        <v>0</v>
      </c>
      <c r="PRL9" s="516"/>
      <c r="PRM9" s="516"/>
      <c r="PRN9" s="516"/>
      <c r="PRO9" s="233">
        <v>113408</v>
      </c>
      <c r="PRP9" s="233">
        <f>ORCAMENTO!PRU3</f>
        <v>0</v>
      </c>
      <c r="PRQ9" s="516"/>
      <c r="PRR9" s="516"/>
      <c r="PRS9" s="516"/>
      <c r="PRT9" s="233">
        <v>113439</v>
      </c>
      <c r="PRU9" s="233">
        <f>ORCAMENTO!PRZ3</f>
        <v>0</v>
      </c>
      <c r="PRV9" s="516"/>
      <c r="PRW9" s="516"/>
      <c r="PRX9" s="516"/>
      <c r="PRY9" s="233">
        <v>113470</v>
      </c>
      <c r="PRZ9" s="233">
        <f>ORCAMENTO!PSE3</f>
        <v>0</v>
      </c>
      <c r="PSA9" s="516"/>
      <c r="PSB9" s="516"/>
      <c r="PSC9" s="516"/>
      <c r="PSD9" s="233">
        <v>113500</v>
      </c>
      <c r="PSE9" s="233">
        <f>ORCAMENTO!PSJ3</f>
        <v>0</v>
      </c>
      <c r="PSF9" s="516"/>
      <c r="PSG9" s="516"/>
      <c r="PSH9" s="516"/>
      <c r="PSI9" s="233">
        <v>113531</v>
      </c>
      <c r="PSJ9" s="233">
        <f>ORCAMENTO!PSO3</f>
        <v>0</v>
      </c>
      <c r="PSK9" s="516"/>
      <c r="PSL9" s="516"/>
      <c r="PSM9" s="516"/>
      <c r="PSN9" s="233">
        <v>113561</v>
      </c>
      <c r="PSO9" s="233">
        <f>ORCAMENTO!PST3</f>
        <v>0</v>
      </c>
      <c r="PSP9" s="516"/>
      <c r="PSQ9" s="516"/>
      <c r="PSR9" s="516"/>
      <c r="PSS9" s="233">
        <v>113592</v>
      </c>
      <c r="PST9" s="233">
        <f>ORCAMENTO!PSY3</f>
        <v>0</v>
      </c>
      <c r="PSU9" s="516"/>
      <c r="PSV9" s="516"/>
      <c r="PSW9" s="516"/>
      <c r="PSX9" s="233">
        <v>113623</v>
      </c>
      <c r="PSY9" s="233">
        <f>ORCAMENTO!PTD3</f>
        <v>0</v>
      </c>
      <c r="PSZ9" s="516"/>
      <c r="PTA9" s="516"/>
      <c r="PTB9" s="516"/>
      <c r="PTC9" s="233">
        <v>113651</v>
      </c>
      <c r="PTD9" s="233">
        <f>ORCAMENTO!PTI3</f>
        <v>0</v>
      </c>
      <c r="PTE9" s="516"/>
      <c r="PTF9" s="516"/>
      <c r="PTG9" s="516"/>
      <c r="PTH9" s="233">
        <v>113682</v>
      </c>
      <c r="PTI9" s="233">
        <f>ORCAMENTO!PTN3</f>
        <v>0</v>
      </c>
      <c r="PTJ9" s="516"/>
      <c r="PTK9" s="516"/>
      <c r="PTL9" s="516"/>
      <c r="PTM9" s="233">
        <v>113712</v>
      </c>
      <c r="PTN9" s="233">
        <f>ORCAMENTO!PTS3</f>
        <v>0</v>
      </c>
      <c r="PTO9" s="516"/>
      <c r="PTP9" s="516"/>
      <c r="PTQ9" s="516"/>
      <c r="PTR9" s="233">
        <v>113743</v>
      </c>
      <c r="PTS9" s="233">
        <f>ORCAMENTO!PTX3</f>
        <v>0</v>
      </c>
      <c r="PTT9" s="516"/>
      <c r="PTU9" s="516"/>
      <c r="PTV9" s="516"/>
      <c r="PTW9" s="233">
        <v>113773</v>
      </c>
      <c r="PTX9" s="233">
        <f>ORCAMENTO!PUC3</f>
        <v>0</v>
      </c>
      <c r="PTY9" s="516"/>
      <c r="PTZ9" s="516"/>
      <c r="PUA9" s="516"/>
      <c r="PUB9" s="233">
        <v>113804</v>
      </c>
      <c r="PUC9" s="233">
        <f>ORCAMENTO!PUH3</f>
        <v>0</v>
      </c>
      <c r="PUD9" s="516"/>
      <c r="PUE9" s="516"/>
      <c r="PUF9" s="516"/>
      <c r="PUG9" s="233">
        <v>113835</v>
      </c>
      <c r="PUH9" s="233">
        <f>ORCAMENTO!PUM3</f>
        <v>0</v>
      </c>
      <c r="PUI9" s="516"/>
      <c r="PUJ9" s="516"/>
      <c r="PUK9" s="516"/>
      <c r="PUL9" s="233">
        <v>113865</v>
      </c>
      <c r="PUM9" s="233">
        <f>ORCAMENTO!PUR3</f>
        <v>0</v>
      </c>
      <c r="PUN9" s="516"/>
      <c r="PUO9" s="516"/>
      <c r="PUP9" s="516"/>
      <c r="PUQ9" s="233">
        <v>113896</v>
      </c>
      <c r="PUR9" s="233">
        <f>ORCAMENTO!PUW3</f>
        <v>0</v>
      </c>
      <c r="PUS9" s="516"/>
      <c r="PUT9" s="516"/>
      <c r="PUU9" s="516"/>
      <c r="PUV9" s="233">
        <v>113926</v>
      </c>
      <c r="PUW9" s="233">
        <f>ORCAMENTO!PVB3</f>
        <v>0</v>
      </c>
      <c r="PUX9" s="516"/>
      <c r="PUY9" s="516"/>
      <c r="PUZ9" s="516"/>
      <c r="PVA9" s="233">
        <v>113957</v>
      </c>
      <c r="PVB9" s="233">
        <f>ORCAMENTO!PVG3</f>
        <v>0</v>
      </c>
      <c r="PVC9" s="516"/>
      <c r="PVD9" s="516"/>
      <c r="PVE9" s="516"/>
      <c r="PVF9" s="233">
        <v>113988</v>
      </c>
      <c r="PVG9" s="233">
        <f>ORCAMENTO!PVL3</f>
        <v>0</v>
      </c>
      <c r="PVH9" s="516"/>
      <c r="PVI9" s="516"/>
      <c r="PVJ9" s="516"/>
      <c r="PVK9" s="233">
        <v>114017</v>
      </c>
      <c r="PVL9" s="233">
        <f>ORCAMENTO!PVQ3</f>
        <v>0</v>
      </c>
      <c r="PVM9" s="516"/>
      <c r="PVN9" s="516"/>
      <c r="PVO9" s="516"/>
      <c r="PVP9" s="233">
        <v>114048</v>
      </c>
      <c r="PVQ9" s="233">
        <f>ORCAMENTO!PVV3</f>
        <v>0</v>
      </c>
      <c r="PVR9" s="516"/>
      <c r="PVS9" s="516"/>
      <c r="PVT9" s="516"/>
      <c r="PVU9" s="233">
        <v>114078</v>
      </c>
      <c r="PVV9" s="233">
        <f>ORCAMENTO!PWA3</f>
        <v>0</v>
      </c>
      <c r="PVW9" s="516"/>
      <c r="PVX9" s="516"/>
      <c r="PVY9" s="516"/>
      <c r="PVZ9" s="233">
        <v>114109</v>
      </c>
      <c r="PWA9" s="233">
        <f>ORCAMENTO!PWF3</f>
        <v>0</v>
      </c>
      <c r="PWB9" s="516"/>
      <c r="PWC9" s="516"/>
      <c r="PWD9" s="516"/>
      <c r="PWE9" s="233">
        <v>114139</v>
      </c>
      <c r="PWF9" s="233">
        <f>ORCAMENTO!PWK3</f>
        <v>0</v>
      </c>
      <c r="PWG9" s="516"/>
      <c r="PWH9" s="516"/>
      <c r="PWI9" s="516"/>
      <c r="PWJ9" s="233">
        <v>114170</v>
      </c>
      <c r="PWK9" s="233">
        <f>ORCAMENTO!PWP3</f>
        <v>0</v>
      </c>
      <c r="PWL9" s="516"/>
      <c r="PWM9" s="516"/>
      <c r="PWN9" s="516"/>
      <c r="PWO9" s="233">
        <v>114201</v>
      </c>
      <c r="PWP9" s="233">
        <f>ORCAMENTO!PWU3</f>
        <v>0</v>
      </c>
      <c r="PWQ9" s="516"/>
      <c r="PWR9" s="516"/>
      <c r="PWS9" s="516"/>
      <c r="PWT9" s="233">
        <v>114231</v>
      </c>
      <c r="PWU9" s="233">
        <f>ORCAMENTO!PWZ3</f>
        <v>0</v>
      </c>
      <c r="PWV9" s="516"/>
      <c r="PWW9" s="516"/>
      <c r="PWX9" s="516"/>
      <c r="PWY9" s="233">
        <v>114262</v>
      </c>
      <c r="PWZ9" s="233">
        <f>ORCAMENTO!PXE3</f>
        <v>0</v>
      </c>
      <c r="PXA9" s="516"/>
      <c r="PXB9" s="516"/>
      <c r="PXC9" s="516"/>
      <c r="PXD9" s="233">
        <v>114292</v>
      </c>
      <c r="PXE9" s="233">
        <f>ORCAMENTO!PXJ3</f>
        <v>0</v>
      </c>
      <c r="PXF9" s="516"/>
      <c r="PXG9" s="516"/>
      <c r="PXH9" s="516"/>
      <c r="PXI9" s="233">
        <v>114323</v>
      </c>
      <c r="PXJ9" s="233">
        <f>ORCAMENTO!PXO3</f>
        <v>0</v>
      </c>
      <c r="PXK9" s="516"/>
      <c r="PXL9" s="516"/>
      <c r="PXM9" s="516"/>
      <c r="PXN9" s="233">
        <v>114354</v>
      </c>
      <c r="PXO9" s="233">
        <f>ORCAMENTO!PXT3</f>
        <v>0</v>
      </c>
      <c r="PXP9" s="516"/>
      <c r="PXQ9" s="516"/>
      <c r="PXR9" s="516"/>
      <c r="PXS9" s="233">
        <v>114382</v>
      </c>
      <c r="PXT9" s="233">
        <f>ORCAMENTO!PXY3</f>
        <v>0</v>
      </c>
      <c r="PXU9" s="516"/>
      <c r="PXV9" s="516"/>
      <c r="PXW9" s="516"/>
      <c r="PXX9" s="233">
        <v>114413</v>
      </c>
      <c r="PXY9" s="233">
        <f>ORCAMENTO!PYD3</f>
        <v>0</v>
      </c>
      <c r="PXZ9" s="516"/>
      <c r="PYA9" s="516"/>
      <c r="PYB9" s="516"/>
      <c r="PYC9" s="233">
        <v>114443</v>
      </c>
      <c r="PYD9" s="233">
        <f>ORCAMENTO!PYI3</f>
        <v>0</v>
      </c>
      <c r="PYE9" s="516"/>
      <c r="PYF9" s="516"/>
      <c r="PYG9" s="516"/>
      <c r="PYH9" s="233">
        <v>114474</v>
      </c>
      <c r="PYI9" s="233">
        <f>ORCAMENTO!PYN3</f>
        <v>0</v>
      </c>
      <c r="PYJ9" s="516"/>
      <c r="PYK9" s="516"/>
      <c r="PYL9" s="516"/>
      <c r="PYM9" s="233">
        <v>114504</v>
      </c>
      <c r="PYN9" s="233">
        <f>ORCAMENTO!PYS3</f>
        <v>0</v>
      </c>
      <c r="PYO9" s="516"/>
      <c r="PYP9" s="516"/>
      <c r="PYQ9" s="516"/>
      <c r="PYR9" s="233">
        <v>114535</v>
      </c>
      <c r="PYS9" s="233">
        <f>ORCAMENTO!PYX3</f>
        <v>0</v>
      </c>
      <c r="PYT9" s="516"/>
      <c r="PYU9" s="516"/>
      <c r="PYV9" s="516"/>
      <c r="PYW9" s="233">
        <v>114566</v>
      </c>
      <c r="PYX9" s="233">
        <f>ORCAMENTO!PZC3</f>
        <v>0</v>
      </c>
      <c r="PYY9" s="516"/>
      <c r="PYZ9" s="516"/>
      <c r="PZA9" s="516"/>
      <c r="PZB9" s="233">
        <v>114596</v>
      </c>
      <c r="PZC9" s="233">
        <f>ORCAMENTO!PZH3</f>
        <v>0</v>
      </c>
      <c r="PZD9" s="516"/>
      <c r="PZE9" s="516"/>
      <c r="PZF9" s="516"/>
      <c r="PZG9" s="233">
        <v>114627</v>
      </c>
      <c r="PZH9" s="233">
        <f>ORCAMENTO!PZM3</f>
        <v>0</v>
      </c>
      <c r="PZI9" s="516"/>
      <c r="PZJ9" s="516"/>
      <c r="PZK9" s="516"/>
      <c r="PZL9" s="233">
        <v>114657</v>
      </c>
      <c r="PZM9" s="233">
        <f>ORCAMENTO!PZR3</f>
        <v>0</v>
      </c>
      <c r="PZN9" s="516"/>
      <c r="PZO9" s="516"/>
      <c r="PZP9" s="516"/>
      <c r="PZQ9" s="233">
        <v>114688</v>
      </c>
      <c r="PZR9" s="233">
        <f>ORCAMENTO!PZW3</f>
        <v>0</v>
      </c>
      <c r="PZS9" s="516"/>
      <c r="PZT9" s="516"/>
      <c r="PZU9" s="516"/>
      <c r="PZV9" s="233">
        <v>114719</v>
      </c>
      <c r="PZW9" s="233">
        <f>ORCAMENTO!QAB3</f>
        <v>0</v>
      </c>
      <c r="PZX9" s="516"/>
      <c r="PZY9" s="516"/>
      <c r="PZZ9" s="516"/>
      <c r="QAA9" s="233">
        <v>114747</v>
      </c>
      <c r="QAB9" s="233">
        <f>ORCAMENTO!QAG3</f>
        <v>0</v>
      </c>
      <c r="QAC9" s="516"/>
      <c r="QAD9" s="516"/>
      <c r="QAE9" s="516"/>
      <c r="QAF9" s="233">
        <v>114778</v>
      </c>
      <c r="QAG9" s="233">
        <f>ORCAMENTO!QAL3</f>
        <v>0</v>
      </c>
      <c r="QAH9" s="516"/>
      <c r="QAI9" s="516"/>
      <c r="QAJ9" s="516"/>
      <c r="QAK9" s="233">
        <v>114808</v>
      </c>
      <c r="QAL9" s="233">
        <f>ORCAMENTO!QAQ3</f>
        <v>0</v>
      </c>
      <c r="QAM9" s="516"/>
      <c r="QAN9" s="516"/>
      <c r="QAO9" s="516"/>
      <c r="QAP9" s="233">
        <v>114839</v>
      </c>
      <c r="QAQ9" s="233">
        <f>ORCAMENTO!QAV3</f>
        <v>0</v>
      </c>
      <c r="QAR9" s="516"/>
      <c r="QAS9" s="516"/>
      <c r="QAT9" s="516"/>
      <c r="QAU9" s="233">
        <v>114869</v>
      </c>
      <c r="QAV9" s="233">
        <f>ORCAMENTO!QBA3</f>
        <v>0</v>
      </c>
      <c r="QAW9" s="516"/>
      <c r="QAX9" s="516"/>
      <c r="QAY9" s="516"/>
      <c r="QAZ9" s="233">
        <v>114900</v>
      </c>
      <c r="QBA9" s="233">
        <f>ORCAMENTO!QBF3</f>
        <v>0</v>
      </c>
      <c r="QBB9" s="516"/>
      <c r="QBC9" s="516"/>
      <c r="QBD9" s="516"/>
      <c r="QBE9" s="233">
        <v>114931</v>
      </c>
      <c r="QBF9" s="233">
        <f>ORCAMENTO!QBK3</f>
        <v>0</v>
      </c>
      <c r="QBG9" s="516"/>
      <c r="QBH9" s="516"/>
      <c r="QBI9" s="516"/>
      <c r="QBJ9" s="233">
        <v>114961</v>
      </c>
      <c r="QBK9" s="233">
        <f>ORCAMENTO!QBP3</f>
        <v>0</v>
      </c>
      <c r="QBL9" s="516"/>
      <c r="QBM9" s="516"/>
      <c r="QBN9" s="516"/>
      <c r="QBO9" s="233">
        <v>114992</v>
      </c>
      <c r="QBP9" s="233">
        <f>ORCAMENTO!QBU3</f>
        <v>0</v>
      </c>
      <c r="QBQ9" s="516"/>
      <c r="QBR9" s="516"/>
      <c r="QBS9" s="516"/>
      <c r="QBT9" s="233">
        <v>115022</v>
      </c>
      <c r="QBU9" s="233">
        <f>ORCAMENTO!QBZ3</f>
        <v>0</v>
      </c>
      <c r="QBV9" s="516"/>
      <c r="QBW9" s="516"/>
      <c r="QBX9" s="516"/>
      <c r="QBY9" s="233">
        <v>115053</v>
      </c>
      <c r="QBZ9" s="233">
        <f>ORCAMENTO!QCE3</f>
        <v>0</v>
      </c>
      <c r="QCA9" s="516"/>
      <c r="QCB9" s="516"/>
      <c r="QCC9" s="516"/>
      <c r="QCD9" s="233">
        <v>115084</v>
      </c>
      <c r="QCE9" s="233">
        <f>ORCAMENTO!QCJ3</f>
        <v>0</v>
      </c>
      <c r="QCF9" s="516"/>
      <c r="QCG9" s="516"/>
      <c r="QCH9" s="516"/>
      <c r="QCI9" s="233">
        <v>115112</v>
      </c>
      <c r="QCJ9" s="233">
        <f>ORCAMENTO!QCO3</f>
        <v>0</v>
      </c>
      <c r="QCK9" s="516"/>
      <c r="QCL9" s="516"/>
      <c r="QCM9" s="516"/>
      <c r="QCN9" s="233">
        <v>115143</v>
      </c>
      <c r="QCO9" s="233">
        <f>ORCAMENTO!QCT3</f>
        <v>0</v>
      </c>
      <c r="QCP9" s="516"/>
      <c r="QCQ9" s="516"/>
      <c r="QCR9" s="516"/>
      <c r="QCS9" s="233">
        <v>115173</v>
      </c>
      <c r="QCT9" s="233">
        <f>ORCAMENTO!QCY3</f>
        <v>0</v>
      </c>
      <c r="QCU9" s="516"/>
      <c r="QCV9" s="516"/>
      <c r="QCW9" s="516"/>
      <c r="QCX9" s="233">
        <v>115204</v>
      </c>
      <c r="QCY9" s="233">
        <f>ORCAMENTO!QDD3</f>
        <v>0</v>
      </c>
      <c r="QCZ9" s="516"/>
      <c r="QDA9" s="516"/>
      <c r="QDB9" s="516"/>
      <c r="QDC9" s="233">
        <v>115234</v>
      </c>
      <c r="QDD9" s="233">
        <f>ORCAMENTO!QDI3</f>
        <v>0</v>
      </c>
      <c r="QDE9" s="516"/>
      <c r="QDF9" s="516"/>
      <c r="QDG9" s="516"/>
      <c r="QDH9" s="233">
        <v>115265</v>
      </c>
      <c r="QDI9" s="233">
        <f>ORCAMENTO!QDN3</f>
        <v>0</v>
      </c>
      <c r="QDJ9" s="516"/>
      <c r="QDK9" s="516"/>
      <c r="QDL9" s="516"/>
      <c r="QDM9" s="233">
        <v>115296</v>
      </c>
      <c r="QDN9" s="233">
        <f>ORCAMENTO!QDS3</f>
        <v>0</v>
      </c>
      <c r="QDO9" s="516"/>
      <c r="QDP9" s="516"/>
      <c r="QDQ9" s="516"/>
      <c r="QDR9" s="233">
        <v>115326</v>
      </c>
      <c r="QDS9" s="233">
        <f>ORCAMENTO!QDX3</f>
        <v>0</v>
      </c>
      <c r="QDT9" s="516"/>
      <c r="QDU9" s="516"/>
      <c r="QDV9" s="516"/>
      <c r="QDW9" s="233">
        <v>115357</v>
      </c>
      <c r="QDX9" s="233">
        <f>ORCAMENTO!QEC3</f>
        <v>0</v>
      </c>
      <c r="QDY9" s="516"/>
      <c r="QDZ9" s="516"/>
      <c r="QEA9" s="516"/>
      <c r="QEB9" s="233">
        <v>115387</v>
      </c>
      <c r="QEC9" s="233">
        <f>ORCAMENTO!QEH3</f>
        <v>0</v>
      </c>
      <c r="QED9" s="516"/>
      <c r="QEE9" s="516"/>
      <c r="QEF9" s="516"/>
      <c r="QEG9" s="233">
        <v>115418</v>
      </c>
      <c r="QEH9" s="233">
        <f>ORCAMENTO!QEM3</f>
        <v>0</v>
      </c>
      <c r="QEI9" s="516"/>
      <c r="QEJ9" s="516"/>
      <c r="QEK9" s="516"/>
      <c r="QEL9" s="233">
        <v>115449</v>
      </c>
      <c r="QEM9" s="233">
        <f>ORCAMENTO!QER3</f>
        <v>0</v>
      </c>
      <c r="QEN9" s="516"/>
      <c r="QEO9" s="516"/>
      <c r="QEP9" s="516"/>
      <c r="QEQ9" s="233">
        <v>115478</v>
      </c>
      <c r="QER9" s="233">
        <f>ORCAMENTO!QEW3</f>
        <v>0</v>
      </c>
      <c r="QES9" s="516"/>
      <c r="QET9" s="516"/>
      <c r="QEU9" s="516"/>
      <c r="QEV9" s="233">
        <v>115509</v>
      </c>
      <c r="QEW9" s="233">
        <f>ORCAMENTO!QFB3</f>
        <v>0</v>
      </c>
      <c r="QEX9" s="516"/>
      <c r="QEY9" s="516"/>
      <c r="QEZ9" s="516"/>
      <c r="QFA9" s="233">
        <v>115539</v>
      </c>
      <c r="QFB9" s="233">
        <f>ORCAMENTO!QFG3</f>
        <v>0</v>
      </c>
      <c r="QFC9" s="516"/>
      <c r="QFD9" s="516"/>
      <c r="QFE9" s="516"/>
      <c r="QFF9" s="233">
        <v>115570</v>
      </c>
      <c r="QFG9" s="233">
        <f>ORCAMENTO!QFL3</f>
        <v>0</v>
      </c>
      <c r="QFH9" s="516"/>
      <c r="QFI9" s="516"/>
      <c r="QFJ9" s="516"/>
      <c r="QFK9" s="233">
        <v>115600</v>
      </c>
      <c r="QFL9" s="233">
        <f>ORCAMENTO!QFQ3</f>
        <v>0</v>
      </c>
      <c r="QFM9" s="516"/>
      <c r="QFN9" s="516"/>
      <c r="QFO9" s="516"/>
      <c r="QFP9" s="233">
        <v>115631</v>
      </c>
      <c r="QFQ9" s="233">
        <f>ORCAMENTO!QFV3</f>
        <v>0</v>
      </c>
      <c r="QFR9" s="516"/>
      <c r="QFS9" s="516"/>
      <c r="QFT9" s="516"/>
      <c r="QFU9" s="233">
        <v>115662</v>
      </c>
      <c r="QFV9" s="233">
        <f>ORCAMENTO!QGA3</f>
        <v>0</v>
      </c>
      <c r="QFW9" s="516"/>
      <c r="QFX9" s="516"/>
      <c r="QFY9" s="516"/>
      <c r="QFZ9" s="233">
        <v>115692</v>
      </c>
      <c r="QGA9" s="233">
        <f>ORCAMENTO!QGF3</f>
        <v>0</v>
      </c>
      <c r="QGB9" s="516"/>
      <c r="QGC9" s="516"/>
      <c r="QGD9" s="516"/>
      <c r="QGE9" s="233">
        <v>115723</v>
      </c>
      <c r="QGF9" s="233">
        <f>ORCAMENTO!QGK3</f>
        <v>0</v>
      </c>
      <c r="QGG9" s="516"/>
      <c r="QGH9" s="516"/>
      <c r="QGI9" s="516"/>
      <c r="QGJ9" s="233">
        <v>115753</v>
      </c>
      <c r="QGK9" s="233">
        <f>ORCAMENTO!QGP3</f>
        <v>0</v>
      </c>
      <c r="QGL9" s="516"/>
      <c r="QGM9" s="516"/>
      <c r="QGN9" s="516"/>
      <c r="QGO9" s="233">
        <v>115784</v>
      </c>
      <c r="QGP9" s="233">
        <f>ORCAMENTO!QGU3</f>
        <v>0</v>
      </c>
      <c r="QGQ9" s="516"/>
      <c r="QGR9" s="516"/>
      <c r="QGS9" s="516"/>
      <c r="QGT9" s="233">
        <v>115815</v>
      </c>
      <c r="QGU9" s="233">
        <f>ORCAMENTO!QGZ3</f>
        <v>0</v>
      </c>
      <c r="QGV9" s="516"/>
      <c r="QGW9" s="516"/>
      <c r="QGX9" s="516"/>
      <c r="QGY9" s="233">
        <v>115843</v>
      </c>
      <c r="QGZ9" s="233">
        <f>ORCAMENTO!QHE3</f>
        <v>0</v>
      </c>
      <c r="QHA9" s="516"/>
      <c r="QHB9" s="516"/>
      <c r="QHC9" s="516"/>
      <c r="QHD9" s="233">
        <v>115874</v>
      </c>
      <c r="QHE9" s="233">
        <f>ORCAMENTO!QHJ3</f>
        <v>0</v>
      </c>
      <c r="QHF9" s="516"/>
      <c r="QHG9" s="516"/>
      <c r="QHH9" s="516"/>
      <c r="QHI9" s="233">
        <v>115904</v>
      </c>
      <c r="QHJ9" s="233">
        <f>ORCAMENTO!QHO3</f>
        <v>0</v>
      </c>
      <c r="QHK9" s="516"/>
      <c r="QHL9" s="516"/>
      <c r="QHM9" s="516"/>
      <c r="QHN9" s="233">
        <v>115935</v>
      </c>
      <c r="QHO9" s="233">
        <f>ORCAMENTO!QHT3</f>
        <v>0</v>
      </c>
      <c r="QHP9" s="516"/>
      <c r="QHQ9" s="516"/>
      <c r="QHR9" s="516"/>
      <c r="QHS9" s="233">
        <v>115965</v>
      </c>
      <c r="QHT9" s="233">
        <f>ORCAMENTO!QHY3</f>
        <v>0</v>
      </c>
      <c r="QHU9" s="516"/>
      <c r="QHV9" s="516"/>
      <c r="QHW9" s="516"/>
      <c r="QHX9" s="233">
        <v>115996</v>
      </c>
      <c r="QHY9" s="233">
        <f>ORCAMENTO!QID3</f>
        <v>0</v>
      </c>
      <c r="QHZ9" s="516"/>
      <c r="QIA9" s="516"/>
      <c r="QIB9" s="516"/>
      <c r="QIC9" s="233">
        <v>116027</v>
      </c>
      <c r="QID9" s="233">
        <f>ORCAMENTO!QII3</f>
        <v>0</v>
      </c>
      <c r="QIE9" s="516"/>
      <c r="QIF9" s="516"/>
      <c r="QIG9" s="516"/>
      <c r="QIH9" s="233">
        <v>116057</v>
      </c>
      <c r="QII9" s="233">
        <f>ORCAMENTO!QIN3</f>
        <v>0</v>
      </c>
      <c r="QIJ9" s="516"/>
      <c r="QIK9" s="516"/>
      <c r="QIL9" s="516"/>
      <c r="QIM9" s="233">
        <v>116088</v>
      </c>
      <c r="QIN9" s="233">
        <f>ORCAMENTO!QIS3</f>
        <v>0</v>
      </c>
      <c r="QIO9" s="516"/>
      <c r="QIP9" s="516"/>
      <c r="QIQ9" s="516"/>
      <c r="QIR9" s="233">
        <v>116118</v>
      </c>
      <c r="QIS9" s="233">
        <f>ORCAMENTO!QIX3</f>
        <v>0</v>
      </c>
      <c r="QIT9" s="516"/>
      <c r="QIU9" s="516"/>
      <c r="QIV9" s="516"/>
      <c r="QIW9" s="233">
        <v>116149</v>
      </c>
      <c r="QIX9" s="233">
        <f>ORCAMENTO!QJC3</f>
        <v>0</v>
      </c>
      <c r="QIY9" s="516"/>
      <c r="QIZ9" s="516"/>
      <c r="QJA9" s="516"/>
      <c r="QJB9" s="233">
        <v>116180</v>
      </c>
      <c r="QJC9" s="233">
        <f>ORCAMENTO!QJH3</f>
        <v>0</v>
      </c>
      <c r="QJD9" s="516"/>
      <c r="QJE9" s="516"/>
      <c r="QJF9" s="516"/>
      <c r="QJG9" s="233">
        <v>116208</v>
      </c>
      <c r="QJH9" s="233">
        <f>ORCAMENTO!QJM3</f>
        <v>0</v>
      </c>
      <c r="QJI9" s="516"/>
      <c r="QJJ9" s="516"/>
      <c r="QJK9" s="516"/>
      <c r="QJL9" s="233">
        <v>116239</v>
      </c>
      <c r="QJM9" s="233">
        <f>ORCAMENTO!QJR3</f>
        <v>0</v>
      </c>
      <c r="QJN9" s="516"/>
      <c r="QJO9" s="516"/>
      <c r="QJP9" s="516"/>
      <c r="QJQ9" s="233">
        <v>116269</v>
      </c>
      <c r="QJR9" s="233">
        <f>ORCAMENTO!QJW3</f>
        <v>0</v>
      </c>
      <c r="QJS9" s="516"/>
      <c r="QJT9" s="516"/>
      <c r="QJU9" s="516"/>
      <c r="QJV9" s="233">
        <v>116300</v>
      </c>
      <c r="QJW9" s="233">
        <f>ORCAMENTO!QKB3</f>
        <v>0</v>
      </c>
      <c r="QJX9" s="516"/>
      <c r="QJY9" s="516"/>
      <c r="QJZ9" s="516"/>
      <c r="QKA9" s="233">
        <v>116330</v>
      </c>
      <c r="QKB9" s="233">
        <f>ORCAMENTO!QKG3</f>
        <v>0</v>
      </c>
      <c r="QKC9" s="516"/>
      <c r="QKD9" s="516"/>
      <c r="QKE9" s="516"/>
      <c r="QKF9" s="233">
        <v>116361</v>
      </c>
      <c r="QKG9" s="233">
        <f>ORCAMENTO!QKL3</f>
        <v>0</v>
      </c>
      <c r="QKH9" s="516"/>
      <c r="QKI9" s="516"/>
      <c r="QKJ9" s="516"/>
      <c r="QKK9" s="233">
        <v>116392</v>
      </c>
      <c r="QKL9" s="233">
        <f>ORCAMENTO!QKQ3</f>
        <v>0</v>
      </c>
      <c r="QKM9" s="516"/>
      <c r="QKN9" s="516"/>
      <c r="QKO9" s="516"/>
      <c r="QKP9" s="233">
        <v>116422</v>
      </c>
      <c r="QKQ9" s="233">
        <f>ORCAMENTO!QKV3</f>
        <v>0</v>
      </c>
      <c r="QKR9" s="516"/>
      <c r="QKS9" s="516"/>
      <c r="QKT9" s="516"/>
      <c r="QKU9" s="233">
        <v>116453</v>
      </c>
      <c r="QKV9" s="233">
        <f>ORCAMENTO!QLA3</f>
        <v>0</v>
      </c>
      <c r="QKW9" s="516"/>
      <c r="QKX9" s="516"/>
      <c r="QKY9" s="516"/>
      <c r="QKZ9" s="233">
        <v>116483</v>
      </c>
      <c r="QLA9" s="233">
        <f>ORCAMENTO!QLF3</f>
        <v>0</v>
      </c>
      <c r="QLB9" s="516"/>
      <c r="QLC9" s="516"/>
      <c r="QLD9" s="516"/>
      <c r="QLE9" s="233">
        <v>116514</v>
      </c>
      <c r="QLF9" s="233">
        <f>ORCAMENTO!QLK3</f>
        <v>0</v>
      </c>
      <c r="QLG9" s="516"/>
      <c r="QLH9" s="516"/>
      <c r="QLI9" s="516"/>
      <c r="QLJ9" s="233">
        <v>116545</v>
      </c>
      <c r="QLK9" s="233">
        <f>ORCAMENTO!QLP3</f>
        <v>0</v>
      </c>
      <c r="QLL9" s="516"/>
      <c r="QLM9" s="516"/>
      <c r="QLN9" s="516"/>
      <c r="QLO9" s="233">
        <v>116573</v>
      </c>
      <c r="QLP9" s="233">
        <f>ORCAMENTO!QLU3</f>
        <v>0</v>
      </c>
      <c r="QLQ9" s="516"/>
      <c r="QLR9" s="516"/>
      <c r="QLS9" s="516"/>
      <c r="QLT9" s="233">
        <v>116604</v>
      </c>
      <c r="QLU9" s="233">
        <f>ORCAMENTO!QLZ3</f>
        <v>0</v>
      </c>
      <c r="QLV9" s="516"/>
      <c r="QLW9" s="516"/>
      <c r="QLX9" s="516"/>
      <c r="QLY9" s="233">
        <v>116634</v>
      </c>
      <c r="QLZ9" s="233">
        <f>ORCAMENTO!QME3</f>
        <v>0</v>
      </c>
      <c r="QMA9" s="516"/>
      <c r="QMB9" s="516"/>
      <c r="QMC9" s="516"/>
      <c r="QMD9" s="233">
        <v>116665</v>
      </c>
      <c r="QME9" s="233">
        <f>ORCAMENTO!QMJ3</f>
        <v>0</v>
      </c>
      <c r="QMF9" s="516"/>
      <c r="QMG9" s="516"/>
      <c r="QMH9" s="516"/>
      <c r="QMI9" s="233">
        <v>116695</v>
      </c>
      <c r="QMJ9" s="233">
        <f>ORCAMENTO!QMO3</f>
        <v>0</v>
      </c>
      <c r="QMK9" s="516"/>
      <c r="QML9" s="516"/>
      <c r="QMM9" s="516"/>
      <c r="QMN9" s="233">
        <v>116726</v>
      </c>
      <c r="QMO9" s="233">
        <f>ORCAMENTO!QMT3</f>
        <v>0</v>
      </c>
      <c r="QMP9" s="516"/>
      <c r="QMQ9" s="516"/>
      <c r="QMR9" s="516"/>
      <c r="QMS9" s="233">
        <v>116757</v>
      </c>
      <c r="QMT9" s="233">
        <f>ORCAMENTO!QMY3</f>
        <v>0</v>
      </c>
      <c r="QMU9" s="516"/>
      <c r="QMV9" s="516"/>
      <c r="QMW9" s="516"/>
      <c r="QMX9" s="233">
        <v>116787</v>
      </c>
      <c r="QMY9" s="233">
        <f>ORCAMENTO!QND3</f>
        <v>0</v>
      </c>
      <c r="QMZ9" s="516"/>
      <c r="QNA9" s="516"/>
      <c r="QNB9" s="516"/>
      <c r="QNC9" s="233">
        <v>116818</v>
      </c>
      <c r="QND9" s="233">
        <f>ORCAMENTO!QNI3</f>
        <v>0</v>
      </c>
      <c r="QNE9" s="516"/>
      <c r="QNF9" s="516"/>
      <c r="QNG9" s="516"/>
      <c r="QNH9" s="233">
        <v>116848</v>
      </c>
      <c r="QNI9" s="233">
        <f>ORCAMENTO!QNN3</f>
        <v>0</v>
      </c>
      <c r="QNJ9" s="516"/>
      <c r="QNK9" s="516"/>
      <c r="QNL9" s="516"/>
      <c r="QNM9" s="233">
        <v>116879</v>
      </c>
      <c r="QNN9" s="233">
        <f>ORCAMENTO!QNS3</f>
        <v>0</v>
      </c>
      <c r="QNO9" s="516"/>
      <c r="QNP9" s="516"/>
      <c r="QNQ9" s="516"/>
      <c r="QNR9" s="233">
        <v>116910</v>
      </c>
      <c r="QNS9" s="233">
        <f>ORCAMENTO!QNX3</f>
        <v>0</v>
      </c>
      <c r="QNT9" s="516"/>
      <c r="QNU9" s="516"/>
      <c r="QNV9" s="516"/>
      <c r="QNW9" s="233">
        <v>116939</v>
      </c>
      <c r="QNX9" s="233">
        <f>ORCAMENTO!QOC3</f>
        <v>0</v>
      </c>
      <c r="QNY9" s="516"/>
      <c r="QNZ9" s="516"/>
      <c r="QOA9" s="516"/>
      <c r="QOB9" s="233">
        <v>116970</v>
      </c>
      <c r="QOC9" s="233">
        <f>ORCAMENTO!QOH3</f>
        <v>0</v>
      </c>
      <c r="QOD9" s="516"/>
      <c r="QOE9" s="516"/>
      <c r="QOF9" s="516"/>
      <c r="QOG9" s="233">
        <v>117000</v>
      </c>
      <c r="QOH9" s="233">
        <f>ORCAMENTO!QOM3</f>
        <v>0</v>
      </c>
      <c r="QOI9" s="516"/>
      <c r="QOJ9" s="516"/>
      <c r="QOK9" s="516"/>
      <c r="QOL9" s="233">
        <v>117031</v>
      </c>
      <c r="QOM9" s="233">
        <f>ORCAMENTO!QOR3</f>
        <v>0</v>
      </c>
      <c r="QON9" s="516"/>
      <c r="QOO9" s="516"/>
      <c r="QOP9" s="516"/>
      <c r="QOQ9" s="233">
        <v>117061</v>
      </c>
      <c r="QOR9" s="233">
        <f>ORCAMENTO!QOW3</f>
        <v>0</v>
      </c>
      <c r="QOS9" s="516"/>
      <c r="QOT9" s="516"/>
      <c r="QOU9" s="516"/>
      <c r="QOV9" s="233">
        <v>117092</v>
      </c>
      <c r="QOW9" s="233">
        <f>ORCAMENTO!QPB3</f>
        <v>0</v>
      </c>
      <c r="QOX9" s="516"/>
      <c r="QOY9" s="516"/>
      <c r="QOZ9" s="516"/>
      <c r="QPA9" s="233">
        <v>117123</v>
      </c>
      <c r="QPB9" s="233">
        <f>ORCAMENTO!QPG3</f>
        <v>0</v>
      </c>
      <c r="QPC9" s="516"/>
      <c r="QPD9" s="516"/>
      <c r="QPE9" s="516"/>
      <c r="QPF9" s="233">
        <v>117153</v>
      </c>
      <c r="QPG9" s="233">
        <f>ORCAMENTO!QPL3</f>
        <v>0</v>
      </c>
      <c r="QPH9" s="516"/>
      <c r="QPI9" s="516"/>
      <c r="QPJ9" s="516"/>
      <c r="QPK9" s="233">
        <v>117184</v>
      </c>
      <c r="QPL9" s="233">
        <f>ORCAMENTO!QPQ3</f>
        <v>0</v>
      </c>
      <c r="QPM9" s="516"/>
      <c r="QPN9" s="516"/>
      <c r="QPO9" s="516"/>
      <c r="QPP9" s="233">
        <v>117214</v>
      </c>
      <c r="QPQ9" s="233">
        <f>ORCAMENTO!QPV3</f>
        <v>0</v>
      </c>
      <c r="QPR9" s="516"/>
      <c r="QPS9" s="516"/>
      <c r="QPT9" s="516"/>
      <c r="QPU9" s="233">
        <v>117245</v>
      </c>
      <c r="QPV9" s="233">
        <f>ORCAMENTO!QQA3</f>
        <v>0</v>
      </c>
      <c r="QPW9" s="516"/>
      <c r="QPX9" s="516"/>
      <c r="QPY9" s="516"/>
      <c r="QPZ9" s="233">
        <v>117276</v>
      </c>
      <c r="QQA9" s="233">
        <f>ORCAMENTO!QQF3</f>
        <v>0</v>
      </c>
      <c r="QQB9" s="516"/>
      <c r="QQC9" s="516"/>
      <c r="QQD9" s="516"/>
      <c r="QQE9" s="233">
        <v>117304</v>
      </c>
      <c r="QQF9" s="233">
        <f>ORCAMENTO!QQK3</f>
        <v>0</v>
      </c>
      <c r="QQG9" s="516"/>
      <c r="QQH9" s="516"/>
      <c r="QQI9" s="516"/>
      <c r="QQJ9" s="233">
        <v>117335</v>
      </c>
      <c r="QQK9" s="233">
        <f>ORCAMENTO!QQP3</f>
        <v>0</v>
      </c>
      <c r="QQL9" s="516"/>
      <c r="QQM9" s="516"/>
      <c r="QQN9" s="516"/>
      <c r="QQO9" s="233">
        <v>117365</v>
      </c>
      <c r="QQP9" s="233">
        <f>ORCAMENTO!QQU3</f>
        <v>0</v>
      </c>
      <c r="QQQ9" s="516"/>
      <c r="QQR9" s="516"/>
      <c r="QQS9" s="516"/>
      <c r="QQT9" s="233">
        <v>117396</v>
      </c>
      <c r="QQU9" s="233">
        <f>ORCAMENTO!QQZ3</f>
        <v>0</v>
      </c>
      <c r="QQV9" s="516"/>
      <c r="QQW9" s="516"/>
      <c r="QQX9" s="516"/>
      <c r="QQY9" s="233">
        <v>117426</v>
      </c>
      <c r="QQZ9" s="233">
        <f>ORCAMENTO!QRE3</f>
        <v>0</v>
      </c>
      <c r="QRA9" s="516"/>
      <c r="QRB9" s="516"/>
      <c r="QRC9" s="516"/>
      <c r="QRD9" s="233">
        <v>117457</v>
      </c>
      <c r="QRE9" s="233">
        <f>ORCAMENTO!QRJ3</f>
        <v>0</v>
      </c>
      <c r="QRF9" s="516"/>
      <c r="QRG9" s="516"/>
      <c r="QRH9" s="516"/>
      <c r="QRI9" s="233">
        <v>117488</v>
      </c>
      <c r="QRJ9" s="233">
        <f>ORCAMENTO!QRO3</f>
        <v>0</v>
      </c>
      <c r="QRK9" s="516"/>
      <c r="QRL9" s="516"/>
      <c r="QRM9" s="516"/>
      <c r="QRN9" s="233">
        <v>117518</v>
      </c>
      <c r="QRO9" s="233">
        <f>ORCAMENTO!QRT3</f>
        <v>0</v>
      </c>
      <c r="QRP9" s="516"/>
      <c r="QRQ9" s="516"/>
      <c r="QRR9" s="516"/>
      <c r="QRS9" s="233">
        <v>117549</v>
      </c>
      <c r="QRT9" s="233">
        <f>ORCAMENTO!QRY3</f>
        <v>0</v>
      </c>
      <c r="QRU9" s="516"/>
      <c r="QRV9" s="516"/>
      <c r="QRW9" s="516"/>
      <c r="QRX9" s="233">
        <v>117579</v>
      </c>
      <c r="QRY9" s="233">
        <f>ORCAMENTO!QSD3</f>
        <v>0</v>
      </c>
      <c r="QRZ9" s="516"/>
      <c r="QSA9" s="516"/>
      <c r="QSB9" s="516"/>
      <c r="QSC9" s="233">
        <v>117610</v>
      </c>
      <c r="QSD9" s="233">
        <f>ORCAMENTO!QSI3</f>
        <v>0</v>
      </c>
      <c r="QSE9" s="516"/>
      <c r="QSF9" s="516"/>
      <c r="QSG9" s="516"/>
      <c r="QSH9" s="233">
        <v>117641</v>
      </c>
      <c r="QSI9" s="233">
        <f>ORCAMENTO!QSN3</f>
        <v>0</v>
      </c>
      <c r="QSJ9" s="516"/>
      <c r="QSK9" s="516"/>
      <c r="QSL9" s="516"/>
      <c r="QSM9" s="233">
        <v>117669</v>
      </c>
      <c r="QSN9" s="233">
        <f>ORCAMENTO!QSS3</f>
        <v>0</v>
      </c>
      <c r="QSO9" s="516"/>
      <c r="QSP9" s="516"/>
      <c r="QSQ9" s="516"/>
      <c r="QSR9" s="233">
        <v>117700</v>
      </c>
      <c r="QSS9" s="233">
        <f>ORCAMENTO!QSX3</f>
        <v>0</v>
      </c>
      <c r="QST9" s="516"/>
      <c r="QSU9" s="516"/>
      <c r="QSV9" s="516"/>
      <c r="QSW9" s="233">
        <v>117730</v>
      </c>
      <c r="QSX9" s="233">
        <f>ORCAMENTO!QTC3</f>
        <v>0</v>
      </c>
      <c r="QSY9" s="516"/>
      <c r="QSZ9" s="516"/>
      <c r="QTA9" s="516"/>
      <c r="QTB9" s="233">
        <v>117761</v>
      </c>
      <c r="QTC9" s="233">
        <f>ORCAMENTO!QTH3</f>
        <v>0</v>
      </c>
      <c r="QTD9" s="516"/>
      <c r="QTE9" s="516"/>
      <c r="QTF9" s="516"/>
      <c r="QTG9" s="233">
        <v>117791</v>
      </c>
      <c r="QTH9" s="233">
        <f>ORCAMENTO!QTM3</f>
        <v>0</v>
      </c>
      <c r="QTI9" s="516"/>
      <c r="QTJ9" s="516"/>
      <c r="QTK9" s="516"/>
      <c r="QTL9" s="233">
        <v>117822</v>
      </c>
      <c r="QTM9" s="233">
        <f>ORCAMENTO!QTR3</f>
        <v>0</v>
      </c>
      <c r="QTN9" s="516"/>
      <c r="QTO9" s="516"/>
      <c r="QTP9" s="516"/>
      <c r="QTQ9" s="233">
        <v>117853</v>
      </c>
      <c r="QTR9" s="233">
        <f>ORCAMENTO!QTW3</f>
        <v>0</v>
      </c>
      <c r="QTS9" s="516"/>
      <c r="QTT9" s="516"/>
      <c r="QTU9" s="516"/>
      <c r="QTV9" s="233">
        <v>117883</v>
      </c>
      <c r="QTW9" s="233">
        <f>ORCAMENTO!QUB3</f>
        <v>0</v>
      </c>
      <c r="QTX9" s="516"/>
      <c r="QTY9" s="516"/>
      <c r="QTZ9" s="516"/>
      <c r="QUA9" s="233">
        <v>117914</v>
      </c>
      <c r="QUB9" s="233">
        <f>ORCAMENTO!QUG3</f>
        <v>0</v>
      </c>
      <c r="QUC9" s="516"/>
      <c r="QUD9" s="516"/>
      <c r="QUE9" s="516"/>
      <c r="QUF9" s="233">
        <v>117944</v>
      </c>
      <c r="QUG9" s="233">
        <f>ORCAMENTO!QUL3</f>
        <v>0</v>
      </c>
      <c r="QUH9" s="516"/>
      <c r="QUI9" s="516"/>
      <c r="QUJ9" s="516"/>
      <c r="QUK9" s="233">
        <v>117975</v>
      </c>
      <c r="QUL9" s="233">
        <f>ORCAMENTO!QUQ3</f>
        <v>0</v>
      </c>
      <c r="QUM9" s="516"/>
      <c r="QUN9" s="516"/>
      <c r="QUO9" s="516"/>
      <c r="QUP9" s="233">
        <v>118006</v>
      </c>
      <c r="QUQ9" s="233">
        <f>ORCAMENTO!QUV3</f>
        <v>0</v>
      </c>
      <c r="QUR9" s="516"/>
      <c r="QUS9" s="516"/>
      <c r="QUT9" s="516"/>
      <c r="QUU9" s="233">
        <v>118034</v>
      </c>
      <c r="QUV9" s="233">
        <f>ORCAMENTO!QVA3</f>
        <v>0</v>
      </c>
      <c r="QUW9" s="516"/>
      <c r="QUX9" s="516"/>
      <c r="QUY9" s="516"/>
      <c r="QUZ9" s="233">
        <v>118065</v>
      </c>
      <c r="QVA9" s="233">
        <f>ORCAMENTO!QVF3</f>
        <v>0</v>
      </c>
      <c r="QVB9" s="516"/>
      <c r="QVC9" s="516"/>
      <c r="QVD9" s="516"/>
      <c r="QVE9" s="233">
        <v>118095</v>
      </c>
      <c r="QVF9" s="233">
        <f>ORCAMENTO!QVK3</f>
        <v>0</v>
      </c>
      <c r="QVG9" s="516"/>
      <c r="QVH9" s="516"/>
      <c r="QVI9" s="516"/>
      <c r="QVJ9" s="233">
        <v>118126</v>
      </c>
      <c r="QVK9" s="233">
        <f>ORCAMENTO!QVP3</f>
        <v>0</v>
      </c>
      <c r="QVL9" s="516"/>
      <c r="QVM9" s="516"/>
      <c r="QVN9" s="516"/>
      <c r="QVO9" s="233">
        <v>118156</v>
      </c>
      <c r="QVP9" s="233">
        <f>ORCAMENTO!QVU3</f>
        <v>0</v>
      </c>
      <c r="QVQ9" s="516"/>
      <c r="QVR9" s="516"/>
      <c r="QVS9" s="516"/>
      <c r="QVT9" s="233">
        <v>118187</v>
      </c>
      <c r="QVU9" s="233">
        <f>ORCAMENTO!QVZ3</f>
        <v>0</v>
      </c>
      <c r="QVV9" s="516"/>
      <c r="QVW9" s="516"/>
      <c r="QVX9" s="516"/>
      <c r="QVY9" s="233">
        <v>118218</v>
      </c>
      <c r="QVZ9" s="233">
        <f>ORCAMENTO!QWE3</f>
        <v>0</v>
      </c>
      <c r="QWA9" s="516"/>
      <c r="QWB9" s="516"/>
      <c r="QWC9" s="516"/>
      <c r="QWD9" s="233">
        <v>118248</v>
      </c>
      <c r="QWE9" s="233">
        <f>ORCAMENTO!QWJ3</f>
        <v>0</v>
      </c>
      <c r="QWF9" s="516"/>
      <c r="QWG9" s="516"/>
      <c r="QWH9" s="516"/>
      <c r="QWI9" s="233">
        <v>118279</v>
      </c>
      <c r="QWJ9" s="233">
        <f>ORCAMENTO!QWO3</f>
        <v>0</v>
      </c>
      <c r="QWK9" s="516"/>
      <c r="QWL9" s="516"/>
      <c r="QWM9" s="516"/>
      <c r="QWN9" s="233">
        <v>118309</v>
      </c>
      <c r="QWO9" s="233">
        <f>ORCAMENTO!QWT3</f>
        <v>0</v>
      </c>
      <c r="QWP9" s="516"/>
      <c r="QWQ9" s="516"/>
      <c r="QWR9" s="516"/>
      <c r="QWS9" s="233">
        <v>118340</v>
      </c>
      <c r="QWT9" s="233">
        <f>ORCAMENTO!QWY3</f>
        <v>0</v>
      </c>
      <c r="QWU9" s="516"/>
      <c r="QWV9" s="516"/>
      <c r="QWW9" s="516"/>
      <c r="QWX9" s="233">
        <v>118371</v>
      </c>
      <c r="QWY9" s="233">
        <f>ORCAMENTO!QXD3</f>
        <v>0</v>
      </c>
      <c r="QWZ9" s="516"/>
      <c r="QXA9" s="516"/>
      <c r="QXB9" s="516"/>
      <c r="QXC9" s="233">
        <v>118400</v>
      </c>
      <c r="QXD9" s="233">
        <f>ORCAMENTO!QXI3</f>
        <v>0</v>
      </c>
      <c r="QXE9" s="516"/>
      <c r="QXF9" s="516"/>
      <c r="QXG9" s="516"/>
      <c r="QXH9" s="233">
        <v>118431</v>
      </c>
      <c r="QXI9" s="233">
        <f>ORCAMENTO!QXN3</f>
        <v>0</v>
      </c>
      <c r="QXJ9" s="516"/>
      <c r="QXK9" s="516"/>
      <c r="QXL9" s="516"/>
      <c r="QXM9" s="233">
        <v>118461</v>
      </c>
      <c r="QXN9" s="233">
        <f>ORCAMENTO!QXS3</f>
        <v>0</v>
      </c>
      <c r="QXO9" s="516"/>
      <c r="QXP9" s="516"/>
      <c r="QXQ9" s="516"/>
      <c r="QXR9" s="233">
        <v>118492</v>
      </c>
      <c r="QXS9" s="233">
        <f>ORCAMENTO!QXX3</f>
        <v>0</v>
      </c>
      <c r="QXT9" s="516"/>
      <c r="QXU9" s="516"/>
      <c r="QXV9" s="516"/>
      <c r="QXW9" s="233">
        <v>118522</v>
      </c>
      <c r="QXX9" s="233">
        <f>ORCAMENTO!QYC3</f>
        <v>0</v>
      </c>
      <c r="QXY9" s="516"/>
      <c r="QXZ9" s="516"/>
      <c r="QYA9" s="516"/>
      <c r="QYB9" s="233">
        <v>118553</v>
      </c>
      <c r="QYC9" s="233">
        <f>ORCAMENTO!QYH3</f>
        <v>0</v>
      </c>
      <c r="QYD9" s="516"/>
      <c r="QYE9" s="516"/>
      <c r="QYF9" s="516"/>
      <c r="QYG9" s="233">
        <v>118584</v>
      </c>
      <c r="QYH9" s="233">
        <f>ORCAMENTO!QYM3</f>
        <v>0</v>
      </c>
      <c r="QYI9" s="516"/>
      <c r="QYJ9" s="516"/>
      <c r="QYK9" s="516"/>
      <c r="QYL9" s="233">
        <v>118614</v>
      </c>
      <c r="QYM9" s="233">
        <f>ORCAMENTO!QYR3</f>
        <v>0</v>
      </c>
      <c r="QYN9" s="516"/>
      <c r="QYO9" s="516"/>
      <c r="QYP9" s="516"/>
      <c r="QYQ9" s="233">
        <v>118645</v>
      </c>
      <c r="QYR9" s="233">
        <f>ORCAMENTO!QYW3</f>
        <v>0</v>
      </c>
      <c r="QYS9" s="516"/>
      <c r="QYT9" s="516"/>
      <c r="QYU9" s="516"/>
      <c r="QYV9" s="233">
        <v>118675</v>
      </c>
      <c r="QYW9" s="233">
        <f>ORCAMENTO!QZB3</f>
        <v>0</v>
      </c>
      <c r="QYX9" s="516"/>
      <c r="QYY9" s="516"/>
      <c r="QYZ9" s="516"/>
      <c r="QZA9" s="233">
        <v>118706</v>
      </c>
      <c r="QZB9" s="233">
        <f>ORCAMENTO!QZG3</f>
        <v>0</v>
      </c>
      <c r="QZC9" s="516"/>
      <c r="QZD9" s="516"/>
      <c r="QZE9" s="516"/>
      <c r="QZF9" s="233">
        <v>118737</v>
      </c>
      <c r="QZG9" s="233">
        <f>ORCAMENTO!QZL3</f>
        <v>0</v>
      </c>
      <c r="QZH9" s="516"/>
      <c r="QZI9" s="516"/>
      <c r="QZJ9" s="516"/>
      <c r="QZK9" s="233">
        <v>118765</v>
      </c>
      <c r="QZL9" s="233">
        <f>ORCAMENTO!QZQ3</f>
        <v>0</v>
      </c>
      <c r="QZM9" s="516"/>
      <c r="QZN9" s="516"/>
      <c r="QZO9" s="516"/>
      <c r="QZP9" s="233">
        <v>118796</v>
      </c>
      <c r="QZQ9" s="233">
        <f>ORCAMENTO!QZV3</f>
        <v>0</v>
      </c>
      <c r="QZR9" s="516"/>
      <c r="QZS9" s="516"/>
      <c r="QZT9" s="516"/>
      <c r="QZU9" s="233">
        <v>118826</v>
      </c>
      <c r="QZV9" s="233">
        <f>ORCAMENTO!RAA3</f>
        <v>0</v>
      </c>
      <c r="QZW9" s="516"/>
      <c r="QZX9" s="516"/>
      <c r="QZY9" s="516"/>
      <c r="QZZ9" s="233">
        <v>118857</v>
      </c>
      <c r="RAA9" s="233">
        <f>ORCAMENTO!RAF3</f>
        <v>0</v>
      </c>
      <c r="RAB9" s="516"/>
      <c r="RAC9" s="516"/>
      <c r="RAD9" s="516"/>
      <c r="RAE9" s="233">
        <v>118887</v>
      </c>
      <c r="RAF9" s="233">
        <f>ORCAMENTO!RAK3</f>
        <v>0</v>
      </c>
      <c r="RAG9" s="516"/>
      <c r="RAH9" s="516"/>
      <c r="RAI9" s="516"/>
      <c r="RAJ9" s="233">
        <v>118918</v>
      </c>
      <c r="RAK9" s="233">
        <f>ORCAMENTO!RAP3</f>
        <v>0</v>
      </c>
      <c r="RAL9" s="516"/>
      <c r="RAM9" s="516"/>
      <c r="RAN9" s="516"/>
      <c r="RAO9" s="233">
        <v>118949</v>
      </c>
      <c r="RAP9" s="233">
        <f>ORCAMENTO!RAU3</f>
        <v>0</v>
      </c>
      <c r="RAQ9" s="516"/>
      <c r="RAR9" s="516"/>
      <c r="RAS9" s="516"/>
      <c r="RAT9" s="233">
        <v>118979</v>
      </c>
      <c r="RAU9" s="233">
        <f>ORCAMENTO!RAZ3</f>
        <v>0</v>
      </c>
      <c r="RAV9" s="516"/>
      <c r="RAW9" s="516"/>
      <c r="RAX9" s="516"/>
      <c r="RAY9" s="233">
        <v>119010</v>
      </c>
      <c r="RAZ9" s="233">
        <f>ORCAMENTO!RBE3</f>
        <v>0</v>
      </c>
      <c r="RBA9" s="516"/>
      <c r="RBB9" s="516"/>
      <c r="RBC9" s="516"/>
      <c r="RBD9" s="233">
        <v>119040</v>
      </c>
      <c r="RBE9" s="233">
        <f>ORCAMENTO!RBJ3</f>
        <v>0</v>
      </c>
      <c r="RBF9" s="516"/>
      <c r="RBG9" s="516"/>
      <c r="RBH9" s="516"/>
      <c r="RBI9" s="233">
        <v>119071</v>
      </c>
      <c r="RBJ9" s="233">
        <f>ORCAMENTO!RBO3</f>
        <v>0</v>
      </c>
      <c r="RBK9" s="516"/>
      <c r="RBL9" s="516"/>
      <c r="RBM9" s="516"/>
      <c r="RBN9" s="233">
        <v>119102</v>
      </c>
      <c r="RBO9" s="233">
        <f>ORCAMENTO!RBT3</f>
        <v>0</v>
      </c>
      <c r="RBP9" s="516"/>
      <c r="RBQ9" s="516"/>
      <c r="RBR9" s="516"/>
      <c r="RBS9" s="233">
        <v>119130</v>
      </c>
      <c r="RBT9" s="233">
        <f>ORCAMENTO!RBY3</f>
        <v>0</v>
      </c>
      <c r="RBU9" s="516"/>
      <c r="RBV9" s="516"/>
      <c r="RBW9" s="516"/>
      <c r="RBX9" s="233">
        <v>119161</v>
      </c>
      <c r="RBY9" s="233">
        <f>ORCAMENTO!RCD3</f>
        <v>0</v>
      </c>
      <c r="RBZ9" s="516"/>
      <c r="RCA9" s="516"/>
      <c r="RCB9" s="516"/>
      <c r="RCC9" s="233">
        <v>119191</v>
      </c>
      <c r="RCD9" s="233">
        <f>ORCAMENTO!RCI3</f>
        <v>0</v>
      </c>
      <c r="RCE9" s="516"/>
      <c r="RCF9" s="516"/>
      <c r="RCG9" s="516"/>
      <c r="RCH9" s="233">
        <v>119222</v>
      </c>
      <c r="RCI9" s="233">
        <f>ORCAMENTO!RCN3</f>
        <v>0</v>
      </c>
      <c r="RCJ9" s="516"/>
      <c r="RCK9" s="516"/>
      <c r="RCL9" s="516"/>
      <c r="RCM9" s="233">
        <v>119252</v>
      </c>
      <c r="RCN9" s="233">
        <f>ORCAMENTO!RCS3</f>
        <v>0</v>
      </c>
      <c r="RCO9" s="516"/>
      <c r="RCP9" s="516"/>
      <c r="RCQ9" s="516"/>
      <c r="RCR9" s="233">
        <v>119283</v>
      </c>
      <c r="RCS9" s="233">
        <f>ORCAMENTO!RCX3</f>
        <v>0</v>
      </c>
      <c r="RCT9" s="516"/>
      <c r="RCU9" s="516"/>
      <c r="RCV9" s="516"/>
      <c r="RCW9" s="233">
        <v>119314</v>
      </c>
      <c r="RCX9" s="233">
        <f>ORCAMENTO!RDC3</f>
        <v>0</v>
      </c>
      <c r="RCY9" s="516"/>
      <c r="RCZ9" s="516"/>
      <c r="RDA9" s="516"/>
      <c r="RDB9" s="233">
        <v>119344</v>
      </c>
      <c r="RDC9" s="233">
        <f>ORCAMENTO!RDH3</f>
        <v>0</v>
      </c>
      <c r="RDD9" s="516"/>
      <c r="RDE9" s="516"/>
      <c r="RDF9" s="516"/>
      <c r="RDG9" s="233">
        <v>119375</v>
      </c>
      <c r="RDH9" s="233">
        <f>ORCAMENTO!RDM3</f>
        <v>0</v>
      </c>
      <c r="RDI9" s="516"/>
      <c r="RDJ9" s="516"/>
      <c r="RDK9" s="516"/>
      <c r="RDL9" s="233">
        <v>119405</v>
      </c>
      <c r="RDM9" s="233">
        <f>ORCAMENTO!RDR3</f>
        <v>0</v>
      </c>
      <c r="RDN9" s="516"/>
      <c r="RDO9" s="516"/>
      <c r="RDP9" s="516"/>
      <c r="RDQ9" s="233">
        <v>119436</v>
      </c>
      <c r="RDR9" s="233">
        <f>ORCAMENTO!RDW3</f>
        <v>0</v>
      </c>
      <c r="RDS9" s="516"/>
      <c r="RDT9" s="516"/>
      <c r="RDU9" s="516"/>
      <c r="RDV9" s="233">
        <v>119467</v>
      </c>
      <c r="RDW9" s="233">
        <f>ORCAMENTO!REB3</f>
        <v>0</v>
      </c>
      <c r="RDX9" s="516"/>
      <c r="RDY9" s="516"/>
      <c r="RDZ9" s="516"/>
      <c r="REA9" s="233">
        <v>119495</v>
      </c>
      <c r="REB9" s="233">
        <f>ORCAMENTO!REG3</f>
        <v>0</v>
      </c>
      <c r="REC9" s="516"/>
      <c r="RED9" s="516"/>
      <c r="REE9" s="516"/>
      <c r="REF9" s="233">
        <v>119526</v>
      </c>
      <c r="REG9" s="233">
        <f>ORCAMENTO!REL3</f>
        <v>0</v>
      </c>
      <c r="REH9" s="516"/>
      <c r="REI9" s="516"/>
      <c r="REJ9" s="516"/>
      <c r="REK9" s="233">
        <v>119556</v>
      </c>
      <c r="REL9" s="233">
        <f>ORCAMENTO!REQ3</f>
        <v>0</v>
      </c>
      <c r="REM9" s="516"/>
      <c r="REN9" s="516"/>
      <c r="REO9" s="516"/>
      <c r="REP9" s="233">
        <v>119587</v>
      </c>
      <c r="REQ9" s="233">
        <f>ORCAMENTO!REV3</f>
        <v>0</v>
      </c>
      <c r="RER9" s="516"/>
      <c r="RES9" s="516"/>
      <c r="RET9" s="516"/>
      <c r="REU9" s="233">
        <v>119617</v>
      </c>
      <c r="REV9" s="233">
        <f>ORCAMENTO!RFA3</f>
        <v>0</v>
      </c>
      <c r="REW9" s="516"/>
      <c r="REX9" s="516"/>
      <c r="REY9" s="516"/>
      <c r="REZ9" s="233">
        <v>119648</v>
      </c>
      <c r="RFA9" s="233">
        <f>ORCAMENTO!RFF3</f>
        <v>0</v>
      </c>
      <c r="RFB9" s="516"/>
      <c r="RFC9" s="516"/>
      <c r="RFD9" s="516"/>
      <c r="RFE9" s="233">
        <v>119679</v>
      </c>
      <c r="RFF9" s="233">
        <f>ORCAMENTO!RFK3</f>
        <v>0</v>
      </c>
      <c r="RFG9" s="516"/>
      <c r="RFH9" s="516"/>
      <c r="RFI9" s="516"/>
      <c r="RFJ9" s="233">
        <v>119709</v>
      </c>
      <c r="RFK9" s="233">
        <f>ORCAMENTO!RFP3</f>
        <v>0</v>
      </c>
      <c r="RFL9" s="516"/>
      <c r="RFM9" s="516"/>
      <c r="RFN9" s="516"/>
      <c r="RFO9" s="233">
        <v>119740</v>
      </c>
      <c r="RFP9" s="233">
        <f>ORCAMENTO!RFU3</f>
        <v>0</v>
      </c>
      <c r="RFQ9" s="516"/>
      <c r="RFR9" s="516"/>
      <c r="RFS9" s="516"/>
      <c r="RFT9" s="233">
        <v>119770</v>
      </c>
      <c r="RFU9" s="233">
        <f>ORCAMENTO!RFZ3</f>
        <v>0</v>
      </c>
      <c r="RFV9" s="516"/>
      <c r="RFW9" s="516"/>
      <c r="RFX9" s="516"/>
      <c r="RFY9" s="233">
        <v>119801</v>
      </c>
      <c r="RFZ9" s="233">
        <f>ORCAMENTO!RGE3</f>
        <v>0</v>
      </c>
      <c r="RGA9" s="516"/>
      <c r="RGB9" s="516"/>
      <c r="RGC9" s="516"/>
      <c r="RGD9" s="233">
        <v>119832</v>
      </c>
      <c r="RGE9" s="233">
        <f>ORCAMENTO!RGJ3</f>
        <v>0</v>
      </c>
      <c r="RGF9" s="516"/>
      <c r="RGG9" s="516"/>
      <c r="RGH9" s="516"/>
      <c r="RGI9" s="233">
        <v>119861</v>
      </c>
      <c r="RGJ9" s="233">
        <f>ORCAMENTO!RGO3</f>
        <v>0</v>
      </c>
      <c r="RGK9" s="516"/>
      <c r="RGL9" s="516"/>
      <c r="RGM9" s="516"/>
      <c r="RGN9" s="233">
        <v>119892</v>
      </c>
      <c r="RGO9" s="233">
        <f>ORCAMENTO!RGT3</f>
        <v>0</v>
      </c>
      <c r="RGP9" s="516"/>
      <c r="RGQ9" s="516"/>
      <c r="RGR9" s="516"/>
      <c r="RGS9" s="233">
        <v>119922</v>
      </c>
      <c r="RGT9" s="233">
        <f>ORCAMENTO!RGY3</f>
        <v>0</v>
      </c>
      <c r="RGU9" s="516"/>
      <c r="RGV9" s="516"/>
      <c r="RGW9" s="516"/>
      <c r="RGX9" s="233">
        <v>119953</v>
      </c>
      <c r="RGY9" s="233">
        <f>ORCAMENTO!RHD3</f>
        <v>0</v>
      </c>
      <c r="RGZ9" s="516"/>
      <c r="RHA9" s="516"/>
      <c r="RHB9" s="516"/>
      <c r="RHC9" s="233">
        <v>119983</v>
      </c>
      <c r="RHD9" s="233">
        <f>ORCAMENTO!RHI3</f>
        <v>0</v>
      </c>
      <c r="RHE9" s="516"/>
      <c r="RHF9" s="516"/>
      <c r="RHG9" s="516"/>
      <c r="RHH9" s="233">
        <v>120014</v>
      </c>
      <c r="RHI9" s="233">
        <f>ORCAMENTO!RHN3</f>
        <v>0</v>
      </c>
      <c r="RHJ9" s="516"/>
      <c r="RHK9" s="516"/>
      <c r="RHL9" s="516"/>
      <c r="RHM9" s="233">
        <v>120045</v>
      </c>
      <c r="RHN9" s="233">
        <f>ORCAMENTO!RHS3</f>
        <v>0</v>
      </c>
      <c r="RHO9" s="516"/>
      <c r="RHP9" s="516"/>
      <c r="RHQ9" s="516"/>
      <c r="RHR9" s="233">
        <v>120075</v>
      </c>
      <c r="RHS9" s="233">
        <f>ORCAMENTO!RHX3</f>
        <v>0</v>
      </c>
      <c r="RHT9" s="516"/>
      <c r="RHU9" s="516"/>
      <c r="RHV9" s="516"/>
      <c r="RHW9" s="233">
        <v>120106</v>
      </c>
      <c r="RHX9" s="233">
        <f>ORCAMENTO!RIC3</f>
        <v>0</v>
      </c>
      <c r="RHY9" s="516"/>
      <c r="RHZ9" s="516"/>
      <c r="RIA9" s="516"/>
      <c r="RIB9" s="233">
        <v>120136</v>
      </c>
      <c r="RIC9" s="233">
        <f>ORCAMENTO!RIH3</f>
        <v>0</v>
      </c>
      <c r="RID9" s="516"/>
      <c r="RIE9" s="516"/>
      <c r="RIF9" s="516"/>
      <c r="RIG9" s="233">
        <v>120167</v>
      </c>
      <c r="RIH9" s="233">
        <f>ORCAMENTO!RIM3</f>
        <v>0</v>
      </c>
      <c r="RII9" s="516"/>
      <c r="RIJ9" s="516"/>
      <c r="RIK9" s="516"/>
      <c r="RIL9" s="233">
        <v>120198</v>
      </c>
      <c r="RIM9" s="233">
        <f>ORCAMENTO!RIR3</f>
        <v>0</v>
      </c>
      <c r="RIN9" s="516"/>
      <c r="RIO9" s="516"/>
      <c r="RIP9" s="516"/>
      <c r="RIQ9" s="233">
        <v>120226</v>
      </c>
      <c r="RIR9" s="233">
        <f>ORCAMENTO!RIW3</f>
        <v>0</v>
      </c>
      <c r="RIS9" s="516"/>
      <c r="RIT9" s="516"/>
      <c r="RIU9" s="516"/>
      <c r="RIV9" s="233">
        <v>120257</v>
      </c>
      <c r="RIW9" s="233">
        <f>ORCAMENTO!RJB3</f>
        <v>0</v>
      </c>
      <c r="RIX9" s="516"/>
      <c r="RIY9" s="516"/>
      <c r="RIZ9" s="516"/>
      <c r="RJA9" s="233">
        <v>120287</v>
      </c>
      <c r="RJB9" s="233">
        <f>ORCAMENTO!RJG3</f>
        <v>0</v>
      </c>
      <c r="RJC9" s="516"/>
      <c r="RJD9" s="516"/>
      <c r="RJE9" s="516"/>
      <c r="RJF9" s="233">
        <v>120318</v>
      </c>
      <c r="RJG9" s="233">
        <f>ORCAMENTO!RJL3</f>
        <v>0</v>
      </c>
      <c r="RJH9" s="516"/>
      <c r="RJI9" s="516"/>
      <c r="RJJ9" s="516"/>
      <c r="RJK9" s="233">
        <v>120348</v>
      </c>
      <c r="RJL9" s="233">
        <f>ORCAMENTO!RJQ3</f>
        <v>0</v>
      </c>
      <c r="RJM9" s="516"/>
      <c r="RJN9" s="516"/>
      <c r="RJO9" s="516"/>
      <c r="RJP9" s="233">
        <v>120379</v>
      </c>
      <c r="RJQ9" s="233">
        <f>ORCAMENTO!RJV3</f>
        <v>0</v>
      </c>
      <c r="RJR9" s="516"/>
      <c r="RJS9" s="516"/>
      <c r="RJT9" s="516"/>
      <c r="RJU9" s="233">
        <v>120410</v>
      </c>
      <c r="RJV9" s="233">
        <f>ORCAMENTO!RKA3</f>
        <v>0</v>
      </c>
      <c r="RJW9" s="516"/>
      <c r="RJX9" s="516"/>
      <c r="RJY9" s="516"/>
      <c r="RJZ9" s="233">
        <v>120440</v>
      </c>
      <c r="RKA9" s="233">
        <f>ORCAMENTO!RKF3</f>
        <v>0</v>
      </c>
      <c r="RKB9" s="516"/>
      <c r="RKC9" s="516"/>
      <c r="RKD9" s="516"/>
      <c r="RKE9" s="233">
        <v>120471</v>
      </c>
      <c r="RKF9" s="233">
        <f>ORCAMENTO!RKK3</f>
        <v>0</v>
      </c>
      <c r="RKG9" s="516"/>
      <c r="RKH9" s="516"/>
      <c r="RKI9" s="516"/>
      <c r="RKJ9" s="233">
        <v>120501</v>
      </c>
      <c r="RKK9" s="233">
        <f>ORCAMENTO!RKP3</f>
        <v>0</v>
      </c>
      <c r="RKL9" s="516"/>
      <c r="RKM9" s="516"/>
      <c r="RKN9" s="516"/>
      <c r="RKO9" s="233">
        <v>120532</v>
      </c>
      <c r="RKP9" s="233">
        <f>ORCAMENTO!RKU3</f>
        <v>0</v>
      </c>
      <c r="RKQ9" s="516"/>
      <c r="RKR9" s="516"/>
      <c r="RKS9" s="516"/>
      <c r="RKT9" s="233">
        <v>120563</v>
      </c>
      <c r="RKU9" s="233">
        <f>ORCAMENTO!RKZ3</f>
        <v>0</v>
      </c>
      <c r="RKV9" s="516"/>
      <c r="RKW9" s="516"/>
      <c r="RKX9" s="516"/>
      <c r="RKY9" s="233">
        <v>120591</v>
      </c>
      <c r="RKZ9" s="233">
        <f>ORCAMENTO!RLE3</f>
        <v>0</v>
      </c>
      <c r="RLA9" s="516"/>
      <c r="RLB9" s="516"/>
      <c r="RLC9" s="516"/>
      <c r="RLD9" s="233">
        <v>120622</v>
      </c>
      <c r="RLE9" s="233">
        <f>ORCAMENTO!RLJ3</f>
        <v>0</v>
      </c>
      <c r="RLF9" s="516"/>
      <c r="RLG9" s="516"/>
      <c r="RLH9" s="516"/>
      <c r="RLI9" s="233">
        <v>120652</v>
      </c>
      <c r="RLJ9" s="233">
        <f>ORCAMENTO!RLO3</f>
        <v>0</v>
      </c>
      <c r="RLK9" s="516"/>
      <c r="RLL9" s="516"/>
      <c r="RLM9" s="516"/>
      <c r="RLN9" s="233">
        <v>120683</v>
      </c>
      <c r="RLO9" s="233">
        <f>ORCAMENTO!RLT3</f>
        <v>0</v>
      </c>
      <c r="RLP9" s="516"/>
      <c r="RLQ9" s="516"/>
      <c r="RLR9" s="516"/>
      <c r="RLS9" s="233">
        <v>120713</v>
      </c>
      <c r="RLT9" s="233">
        <f>ORCAMENTO!RLY3</f>
        <v>0</v>
      </c>
      <c r="RLU9" s="516"/>
      <c r="RLV9" s="516"/>
      <c r="RLW9" s="516"/>
      <c r="RLX9" s="233">
        <v>120744</v>
      </c>
      <c r="RLY9" s="233">
        <f>ORCAMENTO!RMD3</f>
        <v>0</v>
      </c>
      <c r="RLZ9" s="516"/>
      <c r="RMA9" s="516"/>
      <c r="RMB9" s="516"/>
      <c r="RMC9" s="233">
        <v>120775</v>
      </c>
      <c r="RMD9" s="233">
        <f>ORCAMENTO!RMI3</f>
        <v>0</v>
      </c>
      <c r="RME9" s="516"/>
      <c r="RMF9" s="516"/>
      <c r="RMG9" s="516"/>
      <c r="RMH9" s="233">
        <v>120805</v>
      </c>
      <c r="RMI9" s="233">
        <f>ORCAMENTO!RMN3</f>
        <v>0</v>
      </c>
      <c r="RMJ9" s="516"/>
      <c r="RMK9" s="516"/>
      <c r="RML9" s="516"/>
      <c r="RMM9" s="233">
        <v>120836</v>
      </c>
      <c r="RMN9" s="233">
        <f>ORCAMENTO!RMS3</f>
        <v>0</v>
      </c>
      <c r="RMO9" s="516"/>
      <c r="RMP9" s="516"/>
      <c r="RMQ9" s="516"/>
      <c r="RMR9" s="233">
        <v>120866</v>
      </c>
      <c r="RMS9" s="233">
        <f>ORCAMENTO!RMX3</f>
        <v>0</v>
      </c>
      <c r="RMT9" s="516"/>
      <c r="RMU9" s="516"/>
      <c r="RMV9" s="516"/>
      <c r="RMW9" s="233">
        <v>120897</v>
      </c>
      <c r="RMX9" s="233">
        <f>ORCAMENTO!RNC3</f>
        <v>0</v>
      </c>
      <c r="RMY9" s="516"/>
      <c r="RMZ9" s="516"/>
      <c r="RNA9" s="516"/>
      <c r="RNB9" s="233">
        <v>120928</v>
      </c>
      <c r="RNC9" s="233">
        <f>ORCAMENTO!RNH3</f>
        <v>0</v>
      </c>
      <c r="RND9" s="516"/>
      <c r="RNE9" s="516"/>
      <c r="RNF9" s="516"/>
      <c r="RNG9" s="233">
        <v>120956</v>
      </c>
      <c r="RNH9" s="233">
        <f>ORCAMENTO!RNM3</f>
        <v>0</v>
      </c>
      <c r="RNI9" s="516"/>
      <c r="RNJ9" s="516"/>
      <c r="RNK9" s="516"/>
      <c r="RNL9" s="233">
        <v>120987</v>
      </c>
      <c r="RNM9" s="233">
        <f>ORCAMENTO!RNR3</f>
        <v>0</v>
      </c>
      <c r="RNN9" s="516"/>
      <c r="RNO9" s="516"/>
      <c r="RNP9" s="516"/>
      <c r="RNQ9" s="233">
        <v>121017</v>
      </c>
      <c r="RNR9" s="233">
        <f>ORCAMENTO!RNW3</f>
        <v>0</v>
      </c>
      <c r="RNS9" s="516"/>
      <c r="RNT9" s="516"/>
      <c r="RNU9" s="516"/>
      <c r="RNV9" s="233">
        <v>121048</v>
      </c>
      <c r="RNW9" s="233">
        <f>ORCAMENTO!ROB3</f>
        <v>0</v>
      </c>
      <c r="RNX9" s="516"/>
      <c r="RNY9" s="516"/>
      <c r="RNZ9" s="516"/>
      <c r="ROA9" s="233">
        <v>121078</v>
      </c>
      <c r="ROB9" s="233">
        <f>ORCAMENTO!ROG3</f>
        <v>0</v>
      </c>
      <c r="ROC9" s="516"/>
      <c r="ROD9" s="516"/>
      <c r="ROE9" s="516"/>
      <c r="ROF9" s="233">
        <v>121109</v>
      </c>
      <c r="ROG9" s="233">
        <f>ORCAMENTO!ROL3</f>
        <v>0</v>
      </c>
      <c r="ROH9" s="516"/>
      <c r="ROI9" s="516"/>
      <c r="ROJ9" s="516"/>
      <c r="ROK9" s="233">
        <v>121140</v>
      </c>
      <c r="ROL9" s="233">
        <f>ORCAMENTO!ROQ3</f>
        <v>0</v>
      </c>
      <c r="ROM9" s="516"/>
      <c r="RON9" s="516"/>
      <c r="ROO9" s="516"/>
      <c r="ROP9" s="233">
        <v>121170</v>
      </c>
      <c r="ROQ9" s="233">
        <f>ORCAMENTO!ROV3</f>
        <v>0</v>
      </c>
      <c r="ROR9" s="516"/>
      <c r="ROS9" s="516"/>
      <c r="ROT9" s="516"/>
      <c r="ROU9" s="233">
        <v>121201</v>
      </c>
      <c r="ROV9" s="233">
        <f>ORCAMENTO!RPA3</f>
        <v>0</v>
      </c>
      <c r="ROW9" s="516"/>
      <c r="ROX9" s="516"/>
      <c r="ROY9" s="516"/>
      <c r="ROZ9" s="233">
        <v>121231</v>
      </c>
      <c r="RPA9" s="233">
        <f>ORCAMENTO!RPF3</f>
        <v>0</v>
      </c>
      <c r="RPB9" s="516"/>
      <c r="RPC9" s="516"/>
      <c r="RPD9" s="516"/>
      <c r="RPE9" s="233">
        <v>121262</v>
      </c>
      <c r="RPF9" s="233">
        <f>ORCAMENTO!RPK3</f>
        <v>0</v>
      </c>
      <c r="RPG9" s="516"/>
      <c r="RPH9" s="516"/>
      <c r="RPI9" s="516"/>
      <c r="RPJ9" s="233">
        <v>121293</v>
      </c>
      <c r="RPK9" s="233">
        <f>ORCAMENTO!RPP3</f>
        <v>0</v>
      </c>
      <c r="RPL9" s="516"/>
      <c r="RPM9" s="516"/>
      <c r="RPN9" s="516"/>
      <c r="RPO9" s="233">
        <v>121322</v>
      </c>
      <c r="RPP9" s="233">
        <f>ORCAMENTO!RPU3</f>
        <v>0</v>
      </c>
      <c r="RPQ9" s="516"/>
      <c r="RPR9" s="516"/>
      <c r="RPS9" s="516"/>
      <c r="RPT9" s="233">
        <v>121353</v>
      </c>
      <c r="RPU9" s="233">
        <f>ORCAMENTO!RPZ3</f>
        <v>0</v>
      </c>
      <c r="RPV9" s="516"/>
      <c r="RPW9" s="516"/>
      <c r="RPX9" s="516"/>
      <c r="RPY9" s="233">
        <v>121383</v>
      </c>
      <c r="RPZ9" s="233">
        <f>ORCAMENTO!RQE3</f>
        <v>0</v>
      </c>
      <c r="RQA9" s="516"/>
      <c r="RQB9" s="516"/>
      <c r="RQC9" s="516"/>
      <c r="RQD9" s="233">
        <v>121414</v>
      </c>
      <c r="RQE9" s="233">
        <f>ORCAMENTO!RQJ3</f>
        <v>0</v>
      </c>
      <c r="RQF9" s="516"/>
      <c r="RQG9" s="516"/>
      <c r="RQH9" s="516"/>
      <c r="RQI9" s="233">
        <v>121444</v>
      </c>
      <c r="RQJ9" s="233">
        <f>ORCAMENTO!RQO3</f>
        <v>0</v>
      </c>
      <c r="RQK9" s="516"/>
      <c r="RQL9" s="516"/>
      <c r="RQM9" s="516"/>
      <c r="RQN9" s="233">
        <v>121475</v>
      </c>
      <c r="RQO9" s="233">
        <f>ORCAMENTO!RQT3</f>
        <v>0</v>
      </c>
      <c r="RQP9" s="516"/>
      <c r="RQQ9" s="516"/>
      <c r="RQR9" s="516"/>
      <c r="RQS9" s="233">
        <v>121506</v>
      </c>
      <c r="RQT9" s="233">
        <f>ORCAMENTO!RQY3</f>
        <v>0</v>
      </c>
      <c r="RQU9" s="516"/>
      <c r="RQV9" s="516"/>
      <c r="RQW9" s="516"/>
      <c r="RQX9" s="233">
        <v>121536</v>
      </c>
      <c r="RQY9" s="233">
        <f>ORCAMENTO!RRD3</f>
        <v>0</v>
      </c>
      <c r="RQZ9" s="516"/>
      <c r="RRA9" s="516"/>
      <c r="RRB9" s="516"/>
      <c r="RRC9" s="233">
        <v>121567</v>
      </c>
      <c r="RRD9" s="233">
        <f>ORCAMENTO!RRI3</f>
        <v>0</v>
      </c>
      <c r="RRE9" s="516"/>
      <c r="RRF9" s="516"/>
      <c r="RRG9" s="516"/>
      <c r="RRH9" s="233">
        <v>121597</v>
      </c>
      <c r="RRI9" s="233">
        <f>ORCAMENTO!RRN3</f>
        <v>0</v>
      </c>
      <c r="RRJ9" s="516"/>
      <c r="RRK9" s="516"/>
      <c r="RRL9" s="516"/>
      <c r="RRM9" s="233">
        <v>121628</v>
      </c>
      <c r="RRN9" s="233">
        <f>ORCAMENTO!RRS3</f>
        <v>0</v>
      </c>
      <c r="RRO9" s="516"/>
      <c r="RRP9" s="516"/>
      <c r="RRQ9" s="516"/>
      <c r="RRR9" s="233">
        <v>121659</v>
      </c>
      <c r="RRS9" s="233">
        <f>ORCAMENTO!RRX3</f>
        <v>0</v>
      </c>
      <c r="RRT9" s="516"/>
      <c r="RRU9" s="516"/>
      <c r="RRV9" s="516"/>
      <c r="RRW9" s="233">
        <v>121687</v>
      </c>
      <c r="RRX9" s="233">
        <f>ORCAMENTO!RSC3</f>
        <v>0</v>
      </c>
      <c r="RRY9" s="516"/>
      <c r="RRZ9" s="516"/>
      <c r="RSA9" s="516"/>
      <c r="RSB9" s="233">
        <v>121718</v>
      </c>
      <c r="RSC9" s="233">
        <f>ORCAMENTO!RSH3</f>
        <v>0</v>
      </c>
      <c r="RSD9" s="516"/>
      <c r="RSE9" s="516"/>
      <c r="RSF9" s="516"/>
      <c r="RSG9" s="233">
        <v>121748</v>
      </c>
      <c r="RSH9" s="233">
        <f>ORCAMENTO!RSM3</f>
        <v>0</v>
      </c>
      <c r="RSI9" s="516"/>
      <c r="RSJ9" s="516"/>
      <c r="RSK9" s="516"/>
      <c r="RSL9" s="233">
        <v>121779</v>
      </c>
      <c r="RSM9" s="233">
        <f>ORCAMENTO!RSR3</f>
        <v>0</v>
      </c>
      <c r="RSN9" s="516"/>
      <c r="RSO9" s="516"/>
      <c r="RSP9" s="516"/>
      <c r="RSQ9" s="233">
        <v>121809</v>
      </c>
      <c r="RSR9" s="233">
        <f>ORCAMENTO!RSW3</f>
        <v>0</v>
      </c>
      <c r="RSS9" s="516"/>
      <c r="RST9" s="516"/>
      <c r="RSU9" s="516"/>
      <c r="RSV9" s="233">
        <v>121840</v>
      </c>
      <c r="RSW9" s="233">
        <f>ORCAMENTO!RTB3</f>
        <v>0</v>
      </c>
      <c r="RSX9" s="516"/>
      <c r="RSY9" s="516"/>
      <c r="RSZ9" s="516"/>
      <c r="RTA9" s="233">
        <v>121871</v>
      </c>
      <c r="RTB9" s="233">
        <f>ORCAMENTO!RTG3</f>
        <v>0</v>
      </c>
      <c r="RTC9" s="516"/>
      <c r="RTD9" s="516"/>
      <c r="RTE9" s="516"/>
      <c r="RTF9" s="233">
        <v>121901</v>
      </c>
      <c r="RTG9" s="233">
        <f>ORCAMENTO!RTL3</f>
        <v>0</v>
      </c>
      <c r="RTH9" s="516"/>
      <c r="RTI9" s="516"/>
      <c r="RTJ9" s="516"/>
      <c r="RTK9" s="233">
        <v>121932</v>
      </c>
      <c r="RTL9" s="233">
        <f>ORCAMENTO!RTQ3</f>
        <v>0</v>
      </c>
      <c r="RTM9" s="516"/>
      <c r="RTN9" s="516"/>
      <c r="RTO9" s="516"/>
      <c r="RTP9" s="233">
        <v>121962</v>
      </c>
      <c r="RTQ9" s="233">
        <f>ORCAMENTO!RTV3</f>
        <v>0</v>
      </c>
      <c r="RTR9" s="516"/>
      <c r="RTS9" s="516"/>
      <c r="RTT9" s="516"/>
      <c r="RTU9" s="233">
        <v>121993</v>
      </c>
      <c r="RTV9" s="233">
        <f>ORCAMENTO!RUA3</f>
        <v>0</v>
      </c>
      <c r="RTW9" s="516"/>
      <c r="RTX9" s="516"/>
      <c r="RTY9" s="516"/>
      <c r="RTZ9" s="233">
        <v>122024</v>
      </c>
      <c r="RUA9" s="233">
        <f>ORCAMENTO!RUF3</f>
        <v>0</v>
      </c>
      <c r="RUB9" s="516"/>
      <c r="RUC9" s="516"/>
      <c r="RUD9" s="516"/>
      <c r="RUE9" s="233">
        <v>122052</v>
      </c>
      <c r="RUF9" s="233">
        <f>ORCAMENTO!RUK3</f>
        <v>0</v>
      </c>
      <c r="RUG9" s="516"/>
      <c r="RUH9" s="516"/>
      <c r="RUI9" s="516"/>
      <c r="RUJ9" s="233">
        <v>122083</v>
      </c>
      <c r="RUK9" s="233">
        <f>ORCAMENTO!RUP3</f>
        <v>0</v>
      </c>
      <c r="RUL9" s="516"/>
      <c r="RUM9" s="516"/>
      <c r="RUN9" s="516"/>
      <c r="RUO9" s="233">
        <v>122113</v>
      </c>
      <c r="RUP9" s="233">
        <f>ORCAMENTO!RUU3</f>
        <v>0</v>
      </c>
      <c r="RUQ9" s="516"/>
      <c r="RUR9" s="516"/>
      <c r="RUS9" s="516"/>
      <c r="RUT9" s="233">
        <v>122144</v>
      </c>
      <c r="RUU9" s="233">
        <f>ORCAMENTO!RUZ3</f>
        <v>0</v>
      </c>
      <c r="RUV9" s="516"/>
      <c r="RUW9" s="516"/>
      <c r="RUX9" s="516"/>
      <c r="RUY9" s="233">
        <v>122174</v>
      </c>
      <c r="RUZ9" s="233">
        <f>ORCAMENTO!RVE3</f>
        <v>0</v>
      </c>
      <c r="RVA9" s="516"/>
      <c r="RVB9" s="516"/>
      <c r="RVC9" s="516"/>
      <c r="RVD9" s="233">
        <v>122205</v>
      </c>
      <c r="RVE9" s="233">
        <f>ORCAMENTO!RVJ3</f>
        <v>0</v>
      </c>
      <c r="RVF9" s="516"/>
      <c r="RVG9" s="516"/>
      <c r="RVH9" s="516"/>
      <c r="RVI9" s="233">
        <v>122236</v>
      </c>
      <c r="RVJ9" s="233">
        <f>ORCAMENTO!RVO3</f>
        <v>0</v>
      </c>
      <c r="RVK9" s="516"/>
      <c r="RVL9" s="516"/>
      <c r="RVM9" s="516"/>
      <c r="RVN9" s="233">
        <v>122266</v>
      </c>
      <c r="RVO9" s="233">
        <f>ORCAMENTO!RVT3</f>
        <v>0</v>
      </c>
      <c r="RVP9" s="516"/>
      <c r="RVQ9" s="516"/>
      <c r="RVR9" s="516"/>
      <c r="RVS9" s="233">
        <v>122297</v>
      </c>
      <c r="RVT9" s="233">
        <f>ORCAMENTO!RVY3</f>
        <v>0</v>
      </c>
      <c r="RVU9" s="516"/>
      <c r="RVV9" s="516"/>
      <c r="RVW9" s="516"/>
      <c r="RVX9" s="233">
        <v>122327</v>
      </c>
      <c r="RVY9" s="233">
        <f>ORCAMENTO!RWD3</f>
        <v>0</v>
      </c>
      <c r="RVZ9" s="516"/>
      <c r="RWA9" s="516"/>
      <c r="RWB9" s="516"/>
      <c r="RWC9" s="233">
        <v>122358</v>
      </c>
      <c r="RWD9" s="233">
        <f>ORCAMENTO!RWI3</f>
        <v>0</v>
      </c>
      <c r="RWE9" s="516"/>
      <c r="RWF9" s="516"/>
      <c r="RWG9" s="516"/>
      <c r="RWH9" s="233">
        <v>122389</v>
      </c>
      <c r="RWI9" s="233">
        <f>ORCAMENTO!RWN3</f>
        <v>0</v>
      </c>
      <c r="RWJ9" s="516"/>
      <c r="RWK9" s="516"/>
      <c r="RWL9" s="516"/>
      <c r="RWM9" s="233">
        <v>122417</v>
      </c>
      <c r="RWN9" s="233">
        <f>ORCAMENTO!RWS3</f>
        <v>0</v>
      </c>
      <c r="RWO9" s="516"/>
      <c r="RWP9" s="516"/>
      <c r="RWQ9" s="516"/>
      <c r="RWR9" s="233">
        <v>122448</v>
      </c>
      <c r="RWS9" s="233">
        <f>ORCAMENTO!RWX3</f>
        <v>0</v>
      </c>
      <c r="RWT9" s="516"/>
      <c r="RWU9" s="516"/>
      <c r="RWV9" s="516"/>
      <c r="RWW9" s="233">
        <v>122478</v>
      </c>
      <c r="RWX9" s="233">
        <f>ORCAMENTO!RXC3</f>
        <v>0</v>
      </c>
      <c r="RWY9" s="516"/>
      <c r="RWZ9" s="516"/>
      <c r="RXA9" s="516"/>
      <c r="RXB9" s="233">
        <v>122509</v>
      </c>
      <c r="RXC9" s="233">
        <f>ORCAMENTO!RXH3</f>
        <v>0</v>
      </c>
      <c r="RXD9" s="516"/>
      <c r="RXE9" s="516"/>
      <c r="RXF9" s="516"/>
      <c r="RXG9" s="233">
        <v>122539</v>
      </c>
      <c r="RXH9" s="233">
        <f>ORCAMENTO!RXM3</f>
        <v>0</v>
      </c>
      <c r="RXI9" s="516"/>
      <c r="RXJ9" s="516"/>
      <c r="RXK9" s="516"/>
      <c r="RXL9" s="233">
        <v>122570</v>
      </c>
      <c r="RXM9" s="233">
        <f>ORCAMENTO!RXR3</f>
        <v>0</v>
      </c>
      <c r="RXN9" s="516"/>
      <c r="RXO9" s="516"/>
      <c r="RXP9" s="516"/>
      <c r="RXQ9" s="233">
        <v>122601</v>
      </c>
      <c r="RXR9" s="233">
        <f>ORCAMENTO!RXW3</f>
        <v>0</v>
      </c>
      <c r="RXS9" s="516"/>
      <c r="RXT9" s="516"/>
      <c r="RXU9" s="516"/>
      <c r="RXV9" s="233">
        <v>122631</v>
      </c>
      <c r="RXW9" s="233">
        <f>ORCAMENTO!RYB3</f>
        <v>0</v>
      </c>
      <c r="RXX9" s="516"/>
      <c r="RXY9" s="516"/>
      <c r="RXZ9" s="516"/>
      <c r="RYA9" s="233">
        <v>122662</v>
      </c>
      <c r="RYB9" s="233">
        <f>ORCAMENTO!RYG3</f>
        <v>0</v>
      </c>
      <c r="RYC9" s="516"/>
      <c r="RYD9" s="516"/>
      <c r="RYE9" s="516"/>
      <c r="RYF9" s="233">
        <v>122692</v>
      </c>
      <c r="RYG9" s="233">
        <f>ORCAMENTO!RYL3</f>
        <v>0</v>
      </c>
      <c r="RYH9" s="516"/>
      <c r="RYI9" s="516"/>
      <c r="RYJ9" s="516"/>
      <c r="RYK9" s="233">
        <v>122723</v>
      </c>
      <c r="RYL9" s="233">
        <f>ORCAMENTO!RYQ3</f>
        <v>0</v>
      </c>
      <c r="RYM9" s="516"/>
      <c r="RYN9" s="516"/>
      <c r="RYO9" s="516"/>
      <c r="RYP9" s="233">
        <v>122754</v>
      </c>
      <c r="RYQ9" s="233">
        <f>ORCAMENTO!RYV3</f>
        <v>0</v>
      </c>
      <c r="RYR9" s="516"/>
      <c r="RYS9" s="516"/>
      <c r="RYT9" s="516"/>
      <c r="RYU9" s="233">
        <v>122783</v>
      </c>
      <c r="RYV9" s="233">
        <f>ORCAMENTO!RZA3</f>
        <v>0</v>
      </c>
      <c r="RYW9" s="516"/>
      <c r="RYX9" s="516"/>
      <c r="RYY9" s="516"/>
      <c r="RYZ9" s="233">
        <v>122814</v>
      </c>
      <c r="RZA9" s="233">
        <f>ORCAMENTO!RZF3</f>
        <v>0</v>
      </c>
      <c r="RZB9" s="516"/>
      <c r="RZC9" s="516"/>
      <c r="RZD9" s="516"/>
      <c r="RZE9" s="233">
        <v>122844</v>
      </c>
      <c r="RZF9" s="233">
        <f>ORCAMENTO!RZK3</f>
        <v>0</v>
      </c>
      <c r="RZG9" s="516"/>
      <c r="RZH9" s="516"/>
      <c r="RZI9" s="516"/>
      <c r="RZJ9" s="233">
        <v>122875</v>
      </c>
      <c r="RZK9" s="233">
        <f>ORCAMENTO!RZP3</f>
        <v>0</v>
      </c>
      <c r="RZL9" s="516"/>
      <c r="RZM9" s="516"/>
      <c r="RZN9" s="516"/>
      <c r="RZO9" s="233">
        <v>122905</v>
      </c>
      <c r="RZP9" s="233">
        <f>ORCAMENTO!RZU3</f>
        <v>0</v>
      </c>
      <c r="RZQ9" s="516"/>
      <c r="RZR9" s="516"/>
      <c r="RZS9" s="516"/>
      <c r="RZT9" s="233">
        <v>122936</v>
      </c>
      <c r="RZU9" s="233">
        <f>ORCAMENTO!RZZ3</f>
        <v>0</v>
      </c>
      <c r="RZV9" s="516"/>
      <c r="RZW9" s="516"/>
      <c r="RZX9" s="516"/>
      <c r="RZY9" s="233">
        <v>122967</v>
      </c>
      <c r="RZZ9" s="233">
        <f>ORCAMENTO!SAE3</f>
        <v>0</v>
      </c>
      <c r="SAA9" s="516"/>
      <c r="SAB9" s="516"/>
      <c r="SAC9" s="516"/>
      <c r="SAD9" s="233">
        <v>122997</v>
      </c>
      <c r="SAE9" s="233">
        <f>ORCAMENTO!SAJ3</f>
        <v>0</v>
      </c>
      <c r="SAF9" s="516"/>
      <c r="SAG9" s="516"/>
      <c r="SAH9" s="516"/>
      <c r="SAI9" s="233">
        <v>123028</v>
      </c>
      <c r="SAJ9" s="233">
        <f>ORCAMENTO!SAO3</f>
        <v>0</v>
      </c>
      <c r="SAK9" s="516"/>
      <c r="SAL9" s="516"/>
      <c r="SAM9" s="516"/>
      <c r="SAN9" s="233">
        <v>123058</v>
      </c>
      <c r="SAO9" s="233">
        <f>ORCAMENTO!SAT3</f>
        <v>0</v>
      </c>
      <c r="SAP9" s="516"/>
      <c r="SAQ9" s="516"/>
      <c r="SAR9" s="516"/>
      <c r="SAS9" s="233">
        <v>123089</v>
      </c>
      <c r="SAT9" s="233">
        <f>ORCAMENTO!SAY3</f>
        <v>0</v>
      </c>
      <c r="SAU9" s="516"/>
      <c r="SAV9" s="516"/>
      <c r="SAW9" s="516"/>
      <c r="SAX9" s="233">
        <v>123120</v>
      </c>
      <c r="SAY9" s="233">
        <f>ORCAMENTO!SBD3</f>
        <v>0</v>
      </c>
      <c r="SAZ9" s="516"/>
      <c r="SBA9" s="516"/>
      <c r="SBB9" s="516"/>
      <c r="SBC9" s="233">
        <v>123148</v>
      </c>
      <c r="SBD9" s="233">
        <f>ORCAMENTO!SBI3</f>
        <v>0</v>
      </c>
      <c r="SBE9" s="516"/>
      <c r="SBF9" s="516"/>
      <c r="SBG9" s="516"/>
      <c r="SBH9" s="233">
        <v>123179</v>
      </c>
      <c r="SBI9" s="233">
        <f>ORCAMENTO!SBN3</f>
        <v>0</v>
      </c>
      <c r="SBJ9" s="516"/>
      <c r="SBK9" s="516"/>
      <c r="SBL9" s="516"/>
      <c r="SBM9" s="233">
        <v>123209</v>
      </c>
      <c r="SBN9" s="233">
        <f>ORCAMENTO!SBS3</f>
        <v>0</v>
      </c>
      <c r="SBO9" s="516"/>
      <c r="SBP9" s="516"/>
      <c r="SBQ9" s="516"/>
      <c r="SBR9" s="233">
        <v>123240</v>
      </c>
      <c r="SBS9" s="233">
        <f>ORCAMENTO!SBX3</f>
        <v>0</v>
      </c>
      <c r="SBT9" s="516"/>
      <c r="SBU9" s="516"/>
      <c r="SBV9" s="516"/>
      <c r="SBW9" s="233">
        <v>123270</v>
      </c>
      <c r="SBX9" s="233">
        <f>ORCAMENTO!SCC3</f>
        <v>0</v>
      </c>
      <c r="SBY9" s="516"/>
      <c r="SBZ9" s="516"/>
      <c r="SCA9" s="516"/>
      <c r="SCB9" s="233">
        <v>123301</v>
      </c>
      <c r="SCC9" s="233">
        <f>ORCAMENTO!SCH3</f>
        <v>0</v>
      </c>
      <c r="SCD9" s="516"/>
      <c r="SCE9" s="516"/>
      <c r="SCF9" s="516"/>
      <c r="SCG9" s="233">
        <v>123332</v>
      </c>
      <c r="SCH9" s="233">
        <f>ORCAMENTO!SCM3</f>
        <v>0</v>
      </c>
      <c r="SCI9" s="516"/>
      <c r="SCJ9" s="516"/>
      <c r="SCK9" s="516"/>
      <c r="SCL9" s="233">
        <v>123362</v>
      </c>
      <c r="SCM9" s="233">
        <f>ORCAMENTO!SCR3</f>
        <v>0</v>
      </c>
      <c r="SCN9" s="516"/>
      <c r="SCO9" s="516"/>
      <c r="SCP9" s="516"/>
      <c r="SCQ9" s="233">
        <v>123393</v>
      </c>
      <c r="SCR9" s="233">
        <f>ORCAMENTO!SCW3</f>
        <v>0</v>
      </c>
      <c r="SCS9" s="516"/>
      <c r="SCT9" s="516"/>
      <c r="SCU9" s="516"/>
      <c r="SCV9" s="233">
        <v>123423</v>
      </c>
      <c r="SCW9" s="233">
        <f>ORCAMENTO!SDB3</f>
        <v>0</v>
      </c>
      <c r="SCX9" s="516"/>
      <c r="SCY9" s="516"/>
      <c r="SCZ9" s="516"/>
      <c r="SDA9" s="233">
        <v>123454</v>
      </c>
      <c r="SDB9" s="233">
        <f>ORCAMENTO!SDG3</f>
        <v>0</v>
      </c>
      <c r="SDC9" s="516"/>
      <c r="SDD9" s="516"/>
      <c r="SDE9" s="516"/>
      <c r="SDF9" s="233">
        <v>123485</v>
      </c>
      <c r="SDG9" s="233">
        <f>ORCAMENTO!SDL3</f>
        <v>0</v>
      </c>
      <c r="SDH9" s="516"/>
      <c r="SDI9" s="516"/>
      <c r="SDJ9" s="516"/>
      <c r="SDK9" s="233">
        <v>123513</v>
      </c>
      <c r="SDL9" s="233">
        <f>ORCAMENTO!SDQ3</f>
        <v>0</v>
      </c>
      <c r="SDM9" s="516"/>
      <c r="SDN9" s="516"/>
      <c r="SDO9" s="516"/>
      <c r="SDP9" s="233">
        <v>123544</v>
      </c>
      <c r="SDQ9" s="233">
        <f>ORCAMENTO!SDV3</f>
        <v>0</v>
      </c>
      <c r="SDR9" s="516"/>
      <c r="SDS9" s="516"/>
      <c r="SDT9" s="516"/>
      <c r="SDU9" s="233">
        <v>123574</v>
      </c>
      <c r="SDV9" s="233">
        <f>ORCAMENTO!SEA3</f>
        <v>0</v>
      </c>
      <c r="SDW9" s="516"/>
      <c r="SDX9" s="516"/>
      <c r="SDY9" s="516"/>
      <c r="SDZ9" s="233">
        <v>123605</v>
      </c>
      <c r="SEA9" s="233">
        <f>ORCAMENTO!SEF3</f>
        <v>0</v>
      </c>
      <c r="SEB9" s="516"/>
      <c r="SEC9" s="516"/>
      <c r="SED9" s="516"/>
      <c r="SEE9" s="233">
        <v>123635</v>
      </c>
      <c r="SEF9" s="233">
        <f>ORCAMENTO!SEK3</f>
        <v>0</v>
      </c>
      <c r="SEG9" s="516"/>
      <c r="SEH9" s="516"/>
      <c r="SEI9" s="516"/>
      <c r="SEJ9" s="233">
        <v>123666</v>
      </c>
      <c r="SEK9" s="233">
        <f>ORCAMENTO!SEP3</f>
        <v>0</v>
      </c>
      <c r="SEL9" s="516"/>
      <c r="SEM9" s="516"/>
      <c r="SEN9" s="516"/>
      <c r="SEO9" s="233">
        <v>123697</v>
      </c>
      <c r="SEP9" s="233">
        <f>ORCAMENTO!SEU3</f>
        <v>0</v>
      </c>
      <c r="SEQ9" s="516"/>
      <c r="SER9" s="516"/>
      <c r="SES9" s="516"/>
      <c r="SET9" s="233">
        <v>123727</v>
      </c>
      <c r="SEU9" s="233">
        <f>ORCAMENTO!SEZ3</f>
        <v>0</v>
      </c>
      <c r="SEV9" s="516"/>
      <c r="SEW9" s="516"/>
      <c r="SEX9" s="516"/>
      <c r="SEY9" s="233">
        <v>123758</v>
      </c>
      <c r="SEZ9" s="233">
        <f>ORCAMENTO!SFE3</f>
        <v>0</v>
      </c>
      <c r="SFA9" s="516"/>
      <c r="SFB9" s="516"/>
      <c r="SFC9" s="516"/>
      <c r="SFD9" s="233">
        <v>123788</v>
      </c>
      <c r="SFE9" s="233">
        <f>ORCAMENTO!SFJ3</f>
        <v>0</v>
      </c>
      <c r="SFF9" s="516"/>
      <c r="SFG9" s="516"/>
      <c r="SFH9" s="516"/>
      <c r="SFI9" s="233">
        <v>123819</v>
      </c>
      <c r="SFJ9" s="233">
        <f>ORCAMENTO!SFO3</f>
        <v>0</v>
      </c>
      <c r="SFK9" s="516"/>
      <c r="SFL9" s="516"/>
      <c r="SFM9" s="516"/>
      <c r="SFN9" s="233">
        <v>123850</v>
      </c>
      <c r="SFO9" s="233">
        <f>ORCAMENTO!SFT3</f>
        <v>0</v>
      </c>
      <c r="SFP9" s="516"/>
      <c r="SFQ9" s="516"/>
      <c r="SFR9" s="516"/>
      <c r="SFS9" s="233">
        <v>123878</v>
      </c>
      <c r="SFT9" s="233">
        <f>ORCAMENTO!SFY3</f>
        <v>0</v>
      </c>
      <c r="SFU9" s="516"/>
      <c r="SFV9" s="516"/>
      <c r="SFW9" s="516"/>
      <c r="SFX9" s="233">
        <v>123909</v>
      </c>
      <c r="SFY9" s="233">
        <f>ORCAMENTO!SGD3</f>
        <v>0</v>
      </c>
      <c r="SFZ9" s="516"/>
      <c r="SGA9" s="516"/>
      <c r="SGB9" s="516"/>
      <c r="SGC9" s="233">
        <v>123939</v>
      </c>
      <c r="SGD9" s="233">
        <f>ORCAMENTO!SGI3</f>
        <v>0</v>
      </c>
      <c r="SGE9" s="516"/>
      <c r="SGF9" s="516"/>
      <c r="SGG9" s="516"/>
      <c r="SGH9" s="233">
        <v>123970</v>
      </c>
      <c r="SGI9" s="233">
        <f>ORCAMENTO!SGN3</f>
        <v>0</v>
      </c>
      <c r="SGJ9" s="516"/>
      <c r="SGK9" s="516"/>
      <c r="SGL9" s="516"/>
      <c r="SGM9" s="233">
        <v>124000</v>
      </c>
      <c r="SGN9" s="233">
        <f>ORCAMENTO!SGS3</f>
        <v>0</v>
      </c>
      <c r="SGO9" s="516"/>
      <c r="SGP9" s="516"/>
      <c r="SGQ9" s="516"/>
      <c r="SGR9" s="233">
        <v>124031</v>
      </c>
      <c r="SGS9" s="233">
        <f>ORCAMENTO!SGX3</f>
        <v>0</v>
      </c>
      <c r="SGT9" s="516"/>
      <c r="SGU9" s="516"/>
      <c r="SGV9" s="516"/>
      <c r="SGW9" s="233">
        <v>124062</v>
      </c>
      <c r="SGX9" s="233">
        <f>ORCAMENTO!SHC3</f>
        <v>0</v>
      </c>
      <c r="SGY9" s="516"/>
      <c r="SGZ9" s="516"/>
      <c r="SHA9" s="516"/>
      <c r="SHB9" s="233">
        <v>124092</v>
      </c>
      <c r="SHC9" s="233">
        <f>ORCAMENTO!SHH3</f>
        <v>0</v>
      </c>
      <c r="SHD9" s="516"/>
      <c r="SHE9" s="516"/>
      <c r="SHF9" s="516"/>
      <c r="SHG9" s="233">
        <v>124123</v>
      </c>
      <c r="SHH9" s="233">
        <f>ORCAMENTO!SHM3</f>
        <v>0</v>
      </c>
      <c r="SHI9" s="516"/>
      <c r="SHJ9" s="516"/>
      <c r="SHK9" s="516"/>
      <c r="SHL9" s="233">
        <v>124153</v>
      </c>
      <c r="SHM9" s="233">
        <f>ORCAMENTO!SHR3</f>
        <v>0</v>
      </c>
      <c r="SHN9" s="516"/>
      <c r="SHO9" s="516"/>
      <c r="SHP9" s="516"/>
      <c r="SHQ9" s="233">
        <v>124184</v>
      </c>
      <c r="SHR9" s="233">
        <f>ORCAMENTO!SHW3</f>
        <v>0</v>
      </c>
      <c r="SHS9" s="516"/>
      <c r="SHT9" s="516"/>
      <c r="SHU9" s="516"/>
      <c r="SHV9" s="233">
        <v>124215</v>
      </c>
      <c r="SHW9" s="233">
        <f>ORCAMENTO!SIB3</f>
        <v>0</v>
      </c>
      <c r="SHX9" s="516"/>
      <c r="SHY9" s="516"/>
      <c r="SHZ9" s="516"/>
      <c r="SIA9" s="233">
        <v>124244</v>
      </c>
      <c r="SIB9" s="233">
        <f>ORCAMENTO!SIG3</f>
        <v>0</v>
      </c>
      <c r="SIC9" s="516"/>
      <c r="SID9" s="516"/>
      <c r="SIE9" s="516"/>
      <c r="SIF9" s="233">
        <v>124275</v>
      </c>
      <c r="SIG9" s="233">
        <f>ORCAMENTO!SIL3</f>
        <v>0</v>
      </c>
      <c r="SIH9" s="516"/>
      <c r="SII9" s="516"/>
      <c r="SIJ9" s="516"/>
      <c r="SIK9" s="233">
        <v>124305</v>
      </c>
      <c r="SIL9" s="233">
        <f>ORCAMENTO!SIQ3</f>
        <v>0</v>
      </c>
      <c r="SIM9" s="516"/>
      <c r="SIN9" s="516"/>
      <c r="SIO9" s="516"/>
      <c r="SIP9" s="233">
        <v>124336</v>
      </c>
      <c r="SIQ9" s="233">
        <f>ORCAMENTO!SIV3</f>
        <v>0</v>
      </c>
      <c r="SIR9" s="516"/>
      <c r="SIS9" s="516"/>
      <c r="SIT9" s="516"/>
      <c r="SIU9" s="233">
        <v>124366</v>
      </c>
      <c r="SIV9" s="233">
        <f>ORCAMENTO!SJA3</f>
        <v>0</v>
      </c>
      <c r="SIW9" s="516"/>
      <c r="SIX9" s="516"/>
      <c r="SIY9" s="516"/>
      <c r="SIZ9" s="233">
        <v>124397</v>
      </c>
      <c r="SJA9" s="233">
        <f>ORCAMENTO!SJF3</f>
        <v>0</v>
      </c>
      <c r="SJB9" s="516"/>
      <c r="SJC9" s="516"/>
      <c r="SJD9" s="516"/>
      <c r="SJE9" s="233">
        <v>124428</v>
      </c>
      <c r="SJF9" s="233">
        <f>ORCAMENTO!SJK3</f>
        <v>0</v>
      </c>
      <c r="SJG9" s="516"/>
      <c r="SJH9" s="516"/>
      <c r="SJI9" s="516"/>
      <c r="SJJ9" s="233">
        <v>124458</v>
      </c>
      <c r="SJK9" s="233">
        <f>ORCAMENTO!SJP3</f>
        <v>0</v>
      </c>
      <c r="SJL9" s="516"/>
      <c r="SJM9" s="516"/>
      <c r="SJN9" s="516"/>
      <c r="SJO9" s="233">
        <v>124489</v>
      </c>
      <c r="SJP9" s="233">
        <f>ORCAMENTO!SJU3</f>
        <v>0</v>
      </c>
      <c r="SJQ9" s="516"/>
      <c r="SJR9" s="516"/>
      <c r="SJS9" s="516"/>
      <c r="SJT9" s="233">
        <v>124519</v>
      </c>
      <c r="SJU9" s="233">
        <f>ORCAMENTO!SJZ3</f>
        <v>0</v>
      </c>
      <c r="SJV9" s="516"/>
      <c r="SJW9" s="516"/>
      <c r="SJX9" s="516"/>
      <c r="SJY9" s="233">
        <v>124550</v>
      </c>
      <c r="SJZ9" s="233">
        <f>ORCAMENTO!SKE3</f>
        <v>0</v>
      </c>
      <c r="SKA9" s="516"/>
      <c r="SKB9" s="516"/>
      <c r="SKC9" s="516"/>
      <c r="SKD9" s="233">
        <v>124581</v>
      </c>
      <c r="SKE9" s="233">
        <f>ORCAMENTO!SKJ3</f>
        <v>0</v>
      </c>
      <c r="SKF9" s="516"/>
      <c r="SKG9" s="516"/>
      <c r="SKH9" s="516"/>
      <c r="SKI9" s="233">
        <v>124609</v>
      </c>
      <c r="SKJ9" s="233">
        <f>ORCAMENTO!SKO3</f>
        <v>0</v>
      </c>
      <c r="SKK9" s="516"/>
      <c r="SKL9" s="516"/>
      <c r="SKM9" s="516"/>
      <c r="SKN9" s="233">
        <v>124640</v>
      </c>
      <c r="SKO9" s="233">
        <f>ORCAMENTO!SKT3</f>
        <v>0</v>
      </c>
      <c r="SKP9" s="516"/>
      <c r="SKQ9" s="516"/>
      <c r="SKR9" s="516"/>
      <c r="SKS9" s="233">
        <v>124670</v>
      </c>
      <c r="SKT9" s="233">
        <f>ORCAMENTO!SKY3</f>
        <v>0</v>
      </c>
      <c r="SKU9" s="516"/>
      <c r="SKV9" s="516"/>
      <c r="SKW9" s="516"/>
      <c r="SKX9" s="233">
        <v>124701</v>
      </c>
      <c r="SKY9" s="233">
        <f>ORCAMENTO!SLD3</f>
        <v>0</v>
      </c>
      <c r="SKZ9" s="516"/>
      <c r="SLA9" s="516"/>
      <c r="SLB9" s="516"/>
      <c r="SLC9" s="233">
        <v>124731</v>
      </c>
      <c r="SLD9" s="233">
        <f>ORCAMENTO!SLI3</f>
        <v>0</v>
      </c>
      <c r="SLE9" s="516"/>
      <c r="SLF9" s="516"/>
      <c r="SLG9" s="516"/>
      <c r="SLH9" s="233">
        <v>124762</v>
      </c>
      <c r="SLI9" s="233">
        <f>ORCAMENTO!SLN3</f>
        <v>0</v>
      </c>
      <c r="SLJ9" s="516"/>
      <c r="SLK9" s="516"/>
      <c r="SLL9" s="516"/>
      <c r="SLM9" s="233">
        <v>124793</v>
      </c>
      <c r="SLN9" s="233">
        <f>ORCAMENTO!SLS3</f>
        <v>0</v>
      </c>
      <c r="SLO9" s="516"/>
      <c r="SLP9" s="516"/>
      <c r="SLQ9" s="516"/>
      <c r="SLR9" s="233">
        <v>124823</v>
      </c>
      <c r="SLS9" s="233">
        <f>ORCAMENTO!SLX3</f>
        <v>0</v>
      </c>
      <c r="SLT9" s="516"/>
      <c r="SLU9" s="516"/>
      <c r="SLV9" s="516"/>
      <c r="SLW9" s="233">
        <v>124854</v>
      </c>
      <c r="SLX9" s="233">
        <f>ORCAMENTO!SMC3</f>
        <v>0</v>
      </c>
      <c r="SLY9" s="516"/>
      <c r="SLZ9" s="516"/>
      <c r="SMA9" s="516"/>
      <c r="SMB9" s="233">
        <v>124884</v>
      </c>
      <c r="SMC9" s="233">
        <f>ORCAMENTO!SMH3</f>
        <v>0</v>
      </c>
      <c r="SMD9" s="516"/>
      <c r="SME9" s="516"/>
      <c r="SMF9" s="516"/>
      <c r="SMG9" s="233">
        <v>124915</v>
      </c>
      <c r="SMH9" s="233">
        <f>ORCAMENTO!SMM3</f>
        <v>0</v>
      </c>
      <c r="SMI9" s="516"/>
      <c r="SMJ9" s="516"/>
      <c r="SMK9" s="516"/>
      <c r="SML9" s="233">
        <v>124946</v>
      </c>
      <c r="SMM9" s="233">
        <f>ORCAMENTO!SMR3</f>
        <v>0</v>
      </c>
      <c r="SMN9" s="516"/>
      <c r="SMO9" s="516"/>
      <c r="SMP9" s="516"/>
      <c r="SMQ9" s="233">
        <v>124974</v>
      </c>
      <c r="SMR9" s="233">
        <f>ORCAMENTO!SMW3</f>
        <v>0</v>
      </c>
      <c r="SMS9" s="516"/>
      <c r="SMT9" s="516"/>
      <c r="SMU9" s="516"/>
      <c r="SMV9" s="233">
        <v>125005</v>
      </c>
      <c r="SMW9" s="233">
        <f>ORCAMENTO!SNB3</f>
        <v>0</v>
      </c>
      <c r="SMX9" s="516"/>
      <c r="SMY9" s="516"/>
      <c r="SMZ9" s="516"/>
      <c r="SNA9" s="233">
        <v>125035</v>
      </c>
      <c r="SNB9" s="233">
        <f>ORCAMENTO!SNG3</f>
        <v>0</v>
      </c>
      <c r="SNC9" s="516"/>
      <c r="SND9" s="516"/>
      <c r="SNE9" s="516"/>
      <c r="SNF9" s="233">
        <v>125066</v>
      </c>
      <c r="SNG9" s="233">
        <f>ORCAMENTO!SNL3</f>
        <v>0</v>
      </c>
      <c r="SNH9" s="516"/>
      <c r="SNI9" s="516"/>
      <c r="SNJ9" s="516"/>
      <c r="SNK9" s="233">
        <v>125096</v>
      </c>
      <c r="SNL9" s="233">
        <f>ORCAMENTO!SNQ3</f>
        <v>0</v>
      </c>
      <c r="SNM9" s="516"/>
      <c r="SNN9" s="516"/>
      <c r="SNO9" s="516"/>
      <c r="SNP9" s="233">
        <v>125127</v>
      </c>
      <c r="SNQ9" s="233">
        <f>ORCAMENTO!SNV3</f>
        <v>0</v>
      </c>
      <c r="SNR9" s="516"/>
      <c r="SNS9" s="516"/>
      <c r="SNT9" s="516"/>
      <c r="SNU9" s="233">
        <v>125158</v>
      </c>
      <c r="SNV9" s="233">
        <f>ORCAMENTO!SOA3</f>
        <v>0</v>
      </c>
      <c r="SNW9" s="516"/>
      <c r="SNX9" s="516"/>
      <c r="SNY9" s="516"/>
      <c r="SNZ9" s="233">
        <v>125188</v>
      </c>
      <c r="SOA9" s="233">
        <f>ORCAMENTO!SOF3</f>
        <v>0</v>
      </c>
      <c r="SOB9" s="516"/>
      <c r="SOC9" s="516"/>
      <c r="SOD9" s="516"/>
      <c r="SOE9" s="233">
        <v>125219</v>
      </c>
      <c r="SOF9" s="233">
        <f>ORCAMENTO!SOK3</f>
        <v>0</v>
      </c>
      <c r="SOG9" s="516"/>
      <c r="SOH9" s="516"/>
      <c r="SOI9" s="516"/>
      <c r="SOJ9" s="233">
        <v>125249</v>
      </c>
      <c r="SOK9" s="233">
        <f>ORCAMENTO!SOP3</f>
        <v>0</v>
      </c>
      <c r="SOL9" s="516"/>
      <c r="SOM9" s="516"/>
      <c r="SON9" s="516"/>
      <c r="SOO9" s="233">
        <v>125280</v>
      </c>
      <c r="SOP9" s="233">
        <f>ORCAMENTO!SOU3</f>
        <v>0</v>
      </c>
      <c r="SOQ9" s="516"/>
      <c r="SOR9" s="516"/>
      <c r="SOS9" s="516"/>
      <c r="SOT9" s="233">
        <v>125311</v>
      </c>
      <c r="SOU9" s="233">
        <f>ORCAMENTO!SOZ3</f>
        <v>0</v>
      </c>
      <c r="SOV9" s="516"/>
      <c r="SOW9" s="516"/>
      <c r="SOX9" s="516"/>
      <c r="SOY9" s="233">
        <v>125339</v>
      </c>
      <c r="SOZ9" s="233">
        <f>ORCAMENTO!SPE3</f>
        <v>0</v>
      </c>
      <c r="SPA9" s="516"/>
      <c r="SPB9" s="516"/>
      <c r="SPC9" s="516"/>
      <c r="SPD9" s="233">
        <v>125370</v>
      </c>
      <c r="SPE9" s="233">
        <f>ORCAMENTO!SPJ3</f>
        <v>0</v>
      </c>
      <c r="SPF9" s="516"/>
      <c r="SPG9" s="516"/>
      <c r="SPH9" s="516"/>
      <c r="SPI9" s="233">
        <v>125400</v>
      </c>
      <c r="SPJ9" s="233">
        <f>ORCAMENTO!SPO3</f>
        <v>0</v>
      </c>
      <c r="SPK9" s="516"/>
      <c r="SPL9" s="516"/>
      <c r="SPM9" s="516"/>
      <c r="SPN9" s="233">
        <v>125431</v>
      </c>
      <c r="SPO9" s="233">
        <f>ORCAMENTO!SPT3</f>
        <v>0</v>
      </c>
      <c r="SPP9" s="516"/>
      <c r="SPQ9" s="516"/>
      <c r="SPR9" s="516"/>
      <c r="SPS9" s="233">
        <v>125461</v>
      </c>
      <c r="SPT9" s="233">
        <f>ORCAMENTO!SPY3</f>
        <v>0</v>
      </c>
      <c r="SPU9" s="516"/>
      <c r="SPV9" s="516"/>
      <c r="SPW9" s="516"/>
      <c r="SPX9" s="233">
        <v>125492</v>
      </c>
      <c r="SPY9" s="233">
        <f>ORCAMENTO!SQD3</f>
        <v>0</v>
      </c>
      <c r="SPZ9" s="516"/>
      <c r="SQA9" s="516"/>
      <c r="SQB9" s="516"/>
      <c r="SQC9" s="233">
        <v>125523</v>
      </c>
      <c r="SQD9" s="233">
        <f>ORCAMENTO!SQI3</f>
        <v>0</v>
      </c>
      <c r="SQE9" s="516"/>
      <c r="SQF9" s="516"/>
      <c r="SQG9" s="516"/>
      <c r="SQH9" s="233">
        <v>125553</v>
      </c>
      <c r="SQI9" s="233">
        <f>ORCAMENTO!SQN3</f>
        <v>0</v>
      </c>
      <c r="SQJ9" s="516"/>
      <c r="SQK9" s="516"/>
      <c r="SQL9" s="516"/>
      <c r="SQM9" s="233">
        <v>125584</v>
      </c>
      <c r="SQN9" s="233">
        <f>ORCAMENTO!SQS3</f>
        <v>0</v>
      </c>
      <c r="SQO9" s="516"/>
      <c r="SQP9" s="516"/>
      <c r="SQQ9" s="516"/>
      <c r="SQR9" s="233">
        <v>125614</v>
      </c>
      <c r="SQS9" s="233">
        <f>ORCAMENTO!SQX3</f>
        <v>0</v>
      </c>
      <c r="SQT9" s="516"/>
      <c r="SQU9" s="516"/>
      <c r="SQV9" s="516"/>
      <c r="SQW9" s="233">
        <v>125645</v>
      </c>
      <c r="SQX9" s="233">
        <f>ORCAMENTO!SRC3</f>
        <v>0</v>
      </c>
      <c r="SQY9" s="516"/>
      <c r="SQZ9" s="516"/>
      <c r="SRA9" s="516"/>
      <c r="SRB9" s="233">
        <v>125676</v>
      </c>
      <c r="SRC9" s="233">
        <f>ORCAMENTO!SRH3</f>
        <v>0</v>
      </c>
      <c r="SRD9" s="516"/>
      <c r="SRE9" s="516"/>
      <c r="SRF9" s="516"/>
      <c r="SRG9" s="233">
        <v>125705</v>
      </c>
      <c r="SRH9" s="233">
        <f>ORCAMENTO!SRM3</f>
        <v>0</v>
      </c>
      <c r="SRI9" s="516"/>
      <c r="SRJ9" s="516"/>
      <c r="SRK9" s="516"/>
      <c r="SRL9" s="233">
        <v>125736</v>
      </c>
      <c r="SRM9" s="233">
        <f>ORCAMENTO!SRR3</f>
        <v>0</v>
      </c>
      <c r="SRN9" s="516"/>
      <c r="SRO9" s="516"/>
      <c r="SRP9" s="516"/>
      <c r="SRQ9" s="233">
        <v>125766</v>
      </c>
      <c r="SRR9" s="233">
        <f>ORCAMENTO!SRW3</f>
        <v>0</v>
      </c>
      <c r="SRS9" s="516"/>
      <c r="SRT9" s="516"/>
      <c r="SRU9" s="516"/>
      <c r="SRV9" s="233">
        <v>125797</v>
      </c>
      <c r="SRW9" s="233">
        <f>ORCAMENTO!SSB3</f>
        <v>0</v>
      </c>
      <c r="SRX9" s="516"/>
      <c r="SRY9" s="516"/>
      <c r="SRZ9" s="516"/>
      <c r="SSA9" s="233">
        <v>125827</v>
      </c>
      <c r="SSB9" s="233">
        <f>ORCAMENTO!SSG3</f>
        <v>0</v>
      </c>
      <c r="SSC9" s="516"/>
      <c r="SSD9" s="516"/>
      <c r="SSE9" s="516"/>
      <c r="SSF9" s="233">
        <v>125858</v>
      </c>
      <c r="SSG9" s="233">
        <f>ORCAMENTO!SSL3</f>
        <v>0</v>
      </c>
      <c r="SSH9" s="516"/>
      <c r="SSI9" s="516"/>
      <c r="SSJ9" s="516"/>
      <c r="SSK9" s="233">
        <v>125889</v>
      </c>
      <c r="SSL9" s="233">
        <f>ORCAMENTO!SSQ3</f>
        <v>0</v>
      </c>
      <c r="SSM9" s="516"/>
      <c r="SSN9" s="516"/>
      <c r="SSO9" s="516"/>
      <c r="SSP9" s="233">
        <v>125919</v>
      </c>
      <c r="SSQ9" s="233">
        <f>ORCAMENTO!SSV3</f>
        <v>0</v>
      </c>
      <c r="SSR9" s="516"/>
      <c r="SSS9" s="516"/>
      <c r="SST9" s="516"/>
      <c r="SSU9" s="233">
        <v>125950</v>
      </c>
      <c r="SSV9" s="233">
        <f>ORCAMENTO!STA3</f>
        <v>0</v>
      </c>
      <c r="SSW9" s="516"/>
      <c r="SSX9" s="516"/>
      <c r="SSY9" s="516"/>
      <c r="SSZ9" s="233">
        <v>125980</v>
      </c>
      <c r="STA9" s="233">
        <f>ORCAMENTO!STF3</f>
        <v>0</v>
      </c>
      <c r="STB9" s="516"/>
      <c r="STC9" s="516"/>
      <c r="STD9" s="516"/>
      <c r="STE9" s="233">
        <v>126011</v>
      </c>
      <c r="STF9" s="233">
        <f>ORCAMENTO!STK3</f>
        <v>0</v>
      </c>
      <c r="STG9" s="516"/>
      <c r="STH9" s="516"/>
      <c r="STI9" s="516"/>
      <c r="STJ9" s="233">
        <v>126042</v>
      </c>
      <c r="STK9" s="233">
        <f>ORCAMENTO!STP3</f>
        <v>0</v>
      </c>
      <c r="STL9" s="516"/>
      <c r="STM9" s="516"/>
      <c r="STN9" s="516"/>
      <c r="STO9" s="233">
        <v>126070</v>
      </c>
      <c r="STP9" s="233">
        <f>ORCAMENTO!STU3</f>
        <v>0</v>
      </c>
      <c r="STQ9" s="516"/>
      <c r="STR9" s="516"/>
      <c r="STS9" s="516"/>
      <c r="STT9" s="233">
        <v>126101</v>
      </c>
      <c r="STU9" s="233">
        <f>ORCAMENTO!STZ3</f>
        <v>0</v>
      </c>
      <c r="STV9" s="516"/>
      <c r="STW9" s="516"/>
      <c r="STX9" s="516"/>
      <c r="STY9" s="233">
        <v>126131</v>
      </c>
      <c r="STZ9" s="233">
        <f>ORCAMENTO!SUE3</f>
        <v>0</v>
      </c>
      <c r="SUA9" s="516"/>
      <c r="SUB9" s="516"/>
      <c r="SUC9" s="516"/>
      <c r="SUD9" s="233">
        <v>126162</v>
      </c>
      <c r="SUE9" s="233">
        <f>ORCAMENTO!SUJ3</f>
        <v>0</v>
      </c>
      <c r="SUF9" s="516"/>
      <c r="SUG9" s="516"/>
      <c r="SUH9" s="516"/>
      <c r="SUI9" s="233">
        <v>126192</v>
      </c>
      <c r="SUJ9" s="233">
        <f>ORCAMENTO!SUO3</f>
        <v>0</v>
      </c>
      <c r="SUK9" s="516"/>
      <c r="SUL9" s="516"/>
      <c r="SUM9" s="516"/>
      <c r="SUN9" s="233">
        <v>126223</v>
      </c>
      <c r="SUO9" s="233">
        <f>ORCAMENTO!SUT3</f>
        <v>0</v>
      </c>
      <c r="SUP9" s="516"/>
      <c r="SUQ9" s="516"/>
      <c r="SUR9" s="516"/>
      <c r="SUS9" s="233">
        <v>126254</v>
      </c>
      <c r="SUT9" s="233">
        <f>ORCAMENTO!SUY3</f>
        <v>0</v>
      </c>
      <c r="SUU9" s="516"/>
      <c r="SUV9" s="516"/>
      <c r="SUW9" s="516"/>
      <c r="SUX9" s="233">
        <v>126284</v>
      </c>
      <c r="SUY9" s="233">
        <f>ORCAMENTO!SVD3</f>
        <v>0</v>
      </c>
      <c r="SUZ9" s="516"/>
      <c r="SVA9" s="516"/>
      <c r="SVB9" s="516"/>
      <c r="SVC9" s="233">
        <v>126315</v>
      </c>
      <c r="SVD9" s="233">
        <f>ORCAMENTO!SVI3</f>
        <v>0</v>
      </c>
      <c r="SVE9" s="516"/>
      <c r="SVF9" s="516"/>
      <c r="SVG9" s="516"/>
      <c r="SVH9" s="233">
        <v>126345</v>
      </c>
      <c r="SVI9" s="233">
        <f>ORCAMENTO!SVN3</f>
        <v>0</v>
      </c>
      <c r="SVJ9" s="516"/>
      <c r="SVK9" s="516"/>
      <c r="SVL9" s="516"/>
      <c r="SVM9" s="233">
        <v>126376</v>
      </c>
      <c r="SVN9" s="233">
        <f>ORCAMENTO!SVS3</f>
        <v>0</v>
      </c>
      <c r="SVO9" s="516"/>
      <c r="SVP9" s="516"/>
      <c r="SVQ9" s="516"/>
      <c r="SVR9" s="233">
        <v>126407</v>
      </c>
      <c r="SVS9" s="233">
        <f>ORCAMENTO!SVX3</f>
        <v>0</v>
      </c>
      <c r="SVT9" s="516"/>
      <c r="SVU9" s="516"/>
      <c r="SVV9" s="516"/>
      <c r="SVW9" s="233">
        <v>126435</v>
      </c>
      <c r="SVX9" s="233">
        <f>ORCAMENTO!SWC3</f>
        <v>0</v>
      </c>
      <c r="SVY9" s="516"/>
      <c r="SVZ9" s="516"/>
      <c r="SWA9" s="516"/>
      <c r="SWB9" s="233">
        <v>126466</v>
      </c>
      <c r="SWC9" s="233">
        <f>ORCAMENTO!SWH3</f>
        <v>0</v>
      </c>
      <c r="SWD9" s="516"/>
      <c r="SWE9" s="516"/>
      <c r="SWF9" s="516"/>
      <c r="SWG9" s="233">
        <v>126496</v>
      </c>
      <c r="SWH9" s="233">
        <f>ORCAMENTO!SWM3</f>
        <v>0</v>
      </c>
      <c r="SWI9" s="516"/>
      <c r="SWJ9" s="516"/>
      <c r="SWK9" s="516"/>
      <c r="SWL9" s="233">
        <v>126527</v>
      </c>
      <c r="SWM9" s="233">
        <f>ORCAMENTO!SWR3</f>
        <v>0</v>
      </c>
      <c r="SWN9" s="516"/>
      <c r="SWO9" s="516"/>
      <c r="SWP9" s="516"/>
      <c r="SWQ9" s="233">
        <v>126557</v>
      </c>
      <c r="SWR9" s="233">
        <f>ORCAMENTO!SWW3</f>
        <v>0</v>
      </c>
      <c r="SWS9" s="516"/>
      <c r="SWT9" s="516"/>
      <c r="SWU9" s="516"/>
      <c r="SWV9" s="233">
        <v>126588</v>
      </c>
      <c r="SWW9" s="233">
        <f>ORCAMENTO!SXB3</f>
        <v>0</v>
      </c>
      <c r="SWX9" s="516"/>
      <c r="SWY9" s="516"/>
      <c r="SWZ9" s="516"/>
      <c r="SXA9" s="233">
        <v>126619</v>
      </c>
      <c r="SXB9" s="233">
        <f>ORCAMENTO!SXG3</f>
        <v>0</v>
      </c>
      <c r="SXC9" s="516"/>
      <c r="SXD9" s="516"/>
      <c r="SXE9" s="516"/>
      <c r="SXF9" s="233">
        <v>126649</v>
      </c>
      <c r="SXG9" s="233">
        <f>ORCAMENTO!SXL3</f>
        <v>0</v>
      </c>
      <c r="SXH9" s="516"/>
      <c r="SXI9" s="516"/>
      <c r="SXJ9" s="516"/>
      <c r="SXK9" s="233">
        <v>126680</v>
      </c>
      <c r="SXL9" s="233">
        <f>ORCAMENTO!SXQ3</f>
        <v>0</v>
      </c>
      <c r="SXM9" s="516"/>
      <c r="SXN9" s="516"/>
      <c r="SXO9" s="516"/>
      <c r="SXP9" s="233">
        <v>126710</v>
      </c>
      <c r="SXQ9" s="233">
        <f>ORCAMENTO!SXV3</f>
        <v>0</v>
      </c>
      <c r="SXR9" s="516"/>
      <c r="SXS9" s="516"/>
      <c r="SXT9" s="516"/>
      <c r="SXU9" s="233">
        <v>126741</v>
      </c>
      <c r="SXV9" s="233">
        <f>ORCAMENTO!SYA3</f>
        <v>0</v>
      </c>
      <c r="SXW9" s="516"/>
      <c r="SXX9" s="516"/>
      <c r="SXY9" s="516"/>
      <c r="SXZ9" s="233">
        <v>126772</v>
      </c>
      <c r="SYA9" s="233">
        <f>ORCAMENTO!SYF3</f>
        <v>0</v>
      </c>
      <c r="SYB9" s="516"/>
      <c r="SYC9" s="516"/>
      <c r="SYD9" s="516"/>
      <c r="SYE9" s="233">
        <v>126800</v>
      </c>
      <c r="SYF9" s="233">
        <f>ORCAMENTO!SYK3</f>
        <v>0</v>
      </c>
      <c r="SYG9" s="516"/>
      <c r="SYH9" s="516"/>
      <c r="SYI9" s="516"/>
      <c r="SYJ9" s="233">
        <v>126831</v>
      </c>
      <c r="SYK9" s="233">
        <f>ORCAMENTO!SYP3</f>
        <v>0</v>
      </c>
      <c r="SYL9" s="516"/>
      <c r="SYM9" s="516"/>
      <c r="SYN9" s="516"/>
      <c r="SYO9" s="233">
        <v>126861</v>
      </c>
      <c r="SYP9" s="233">
        <f>ORCAMENTO!SYU3</f>
        <v>0</v>
      </c>
      <c r="SYQ9" s="516"/>
      <c r="SYR9" s="516"/>
      <c r="SYS9" s="516"/>
      <c r="SYT9" s="233">
        <v>126892</v>
      </c>
      <c r="SYU9" s="233">
        <f>ORCAMENTO!SYZ3</f>
        <v>0</v>
      </c>
      <c r="SYV9" s="516"/>
      <c r="SYW9" s="516"/>
      <c r="SYX9" s="516"/>
      <c r="SYY9" s="233">
        <v>126922</v>
      </c>
      <c r="SYZ9" s="233">
        <f>ORCAMENTO!SZE3</f>
        <v>0</v>
      </c>
      <c r="SZA9" s="516"/>
      <c r="SZB9" s="516"/>
      <c r="SZC9" s="516"/>
      <c r="SZD9" s="233">
        <v>126953</v>
      </c>
      <c r="SZE9" s="233">
        <f>ORCAMENTO!SZJ3</f>
        <v>0</v>
      </c>
      <c r="SZF9" s="516"/>
      <c r="SZG9" s="516"/>
      <c r="SZH9" s="516"/>
      <c r="SZI9" s="233">
        <v>126984</v>
      </c>
      <c r="SZJ9" s="233">
        <f>ORCAMENTO!SZO3</f>
        <v>0</v>
      </c>
      <c r="SZK9" s="516"/>
      <c r="SZL9" s="516"/>
      <c r="SZM9" s="516"/>
      <c r="SZN9" s="233">
        <v>127014</v>
      </c>
      <c r="SZO9" s="233">
        <f>ORCAMENTO!SZT3</f>
        <v>0</v>
      </c>
      <c r="SZP9" s="516"/>
      <c r="SZQ9" s="516"/>
      <c r="SZR9" s="516"/>
      <c r="SZS9" s="233">
        <v>127045</v>
      </c>
      <c r="SZT9" s="233">
        <f>ORCAMENTO!SZY3</f>
        <v>0</v>
      </c>
      <c r="SZU9" s="516"/>
      <c r="SZV9" s="516"/>
      <c r="SZW9" s="516"/>
      <c r="SZX9" s="233">
        <v>127075</v>
      </c>
      <c r="SZY9" s="233">
        <f>ORCAMENTO!TAD3</f>
        <v>0</v>
      </c>
      <c r="SZZ9" s="516"/>
      <c r="TAA9" s="516"/>
      <c r="TAB9" s="516"/>
      <c r="TAC9" s="233">
        <v>127106</v>
      </c>
      <c r="TAD9" s="233">
        <f>ORCAMENTO!TAI3</f>
        <v>0</v>
      </c>
      <c r="TAE9" s="516"/>
      <c r="TAF9" s="516"/>
      <c r="TAG9" s="516"/>
      <c r="TAH9" s="233">
        <v>127137</v>
      </c>
      <c r="TAI9" s="233">
        <f>ORCAMENTO!TAN3</f>
        <v>0</v>
      </c>
      <c r="TAJ9" s="516"/>
      <c r="TAK9" s="516"/>
      <c r="TAL9" s="516"/>
      <c r="TAM9" s="233">
        <v>127166</v>
      </c>
      <c r="TAN9" s="233">
        <f>ORCAMENTO!TAS3</f>
        <v>0</v>
      </c>
      <c r="TAO9" s="516"/>
      <c r="TAP9" s="516"/>
      <c r="TAQ9" s="516"/>
      <c r="TAR9" s="233">
        <v>127197</v>
      </c>
      <c r="TAS9" s="233">
        <f>ORCAMENTO!TAX3</f>
        <v>0</v>
      </c>
      <c r="TAT9" s="516"/>
      <c r="TAU9" s="516"/>
      <c r="TAV9" s="516"/>
      <c r="TAW9" s="233">
        <v>127227</v>
      </c>
      <c r="TAX9" s="233">
        <f>ORCAMENTO!TBC3</f>
        <v>0</v>
      </c>
      <c r="TAY9" s="516"/>
      <c r="TAZ9" s="516"/>
      <c r="TBA9" s="516"/>
      <c r="TBB9" s="233">
        <v>127258</v>
      </c>
      <c r="TBC9" s="233">
        <f>ORCAMENTO!TBH3</f>
        <v>0</v>
      </c>
      <c r="TBD9" s="516"/>
      <c r="TBE9" s="516"/>
      <c r="TBF9" s="516"/>
      <c r="TBG9" s="233">
        <v>127288</v>
      </c>
      <c r="TBH9" s="233">
        <f>ORCAMENTO!TBM3</f>
        <v>0</v>
      </c>
      <c r="TBI9" s="516"/>
      <c r="TBJ9" s="516"/>
      <c r="TBK9" s="516"/>
      <c r="TBL9" s="233">
        <v>127319</v>
      </c>
      <c r="TBM9" s="233">
        <f>ORCAMENTO!TBR3</f>
        <v>0</v>
      </c>
      <c r="TBN9" s="516"/>
      <c r="TBO9" s="516"/>
      <c r="TBP9" s="516"/>
      <c r="TBQ9" s="233">
        <v>127350</v>
      </c>
      <c r="TBR9" s="233">
        <f>ORCAMENTO!TBW3</f>
        <v>0</v>
      </c>
      <c r="TBS9" s="516"/>
      <c r="TBT9" s="516"/>
      <c r="TBU9" s="516"/>
      <c r="TBV9" s="233">
        <v>127380</v>
      </c>
      <c r="TBW9" s="233">
        <f>ORCAMENTO!TCB3</f>
        <v>0</v>
      </c>
      <c r="TBX9" s="516"/>
      <c r="TBY9" s="516"/>
      <c r="TBZ9" s="516"/>
      <c r="TCA9" s="233">
        <v>127411</v>
      </c>
      <c r="TCB9" s="233">
        <f>ORCAMENTO!TCG3</f>
        <v>0</v>
      </c>
      <c r="TCC9" s="516"/>
      <c r="TCD9" s="516"/>
      <c r="TCE9" s="516"/>
      <c r="TCF9" s="233">
        <v>127441</v>
      </c>
      <c r="TCG9" s="233">
        <f>ORCAMENTO!TCL3</f>
        <v>0</v>
      </c>
      <c r="TCH9" s="516"/>
      <c r="TCI9" s="516"/>
      <c r="TCJ9" s="516"/>
      <c r="TCK9" s="233">
        <v>127472</v>
      </c>
      <c r="TCL9" s="233">
        <f>ORCAMENTO!TCQ3</f>
        <v>0</v>
      </c>
      <c r="TCM9" s="516"/>
      <c r="TCN9" s="516"/>
      <c r="TCO9" s="516"/>
      <c r="TCP9" s="233">
        <v>127503</v>
      </c>
      <c r="TCQ9" s="233">
        <f>ORCAMENTO!TCV3</f>
        <v>0</v>
      </c>
      <c r="TCR9" s="516"/>
      <c r="TCS9" s="516"/>
      <c r="TCT9" s="516"/>
      <c r="TCU9" s="233">
        <v>127531</v>
      </c>
      <c r="TCV9" s="233">
        <f>ORCAMENTO!TDA3</f>
        <v>0</v>
      </c>
      <c r="TCW9" s="516"/>
      <c r="TCX9" s="516"/>
      <c r="TCY9" s="516"/>
      <c r="TCZ9" s="233">
        <v>127562</v>
      </c>
      <c r="TDA9" s="233">
        <f>ORCAMENTO!TDF3</f>
        <v>0</v>
      </c>
      <c r="TDB9" s="516"/>
      <c r="TDC9" s="516"/>
      <c r="TDD9" s="516"/>
      <c r="TDE9" s="233">
        <v>127592</v>
      </c>
      <c r="TDF9" s="233">
        <f>ORCAMENTO!TDK3</f>
        <v>0</v>
      </c>
      <c r="TDG9" s="516"/>
      <c r="TDH9" s="516"/>
      <c r="TDI9" s="516"/>
      <c r="TDJ9" s="233">
        <v>127623</v>
      </c>
      <c r="TDK9" s="233">
        <f>ORCAMENTO!TDP3</f>
        <v>0</v>
      </c>
      <c r="TDL9" s="516"/>
      <c r="TDM9" s="516"/>
      <c r="TDN9" s="516"/>
      <c r="TDO9" s="233">
        <v>127653</v>
      </c>
      <c r="TDP9" s="233">
        <f>ORCAMENTO!TDU3</f>
        <v>0</v>
      </c>
      <c r="TDQ9" s="516"/>
      <c r="TDR9" s="516"/>
      <c r="TDS9" s="516"/>
      <c r="TDT9" s="233">
        <v>127684</v>
      </c>
      <c r="TDU9" s="233">
        <f>ORCAMENTO!TDZ3</f>
        <v>0</v>
      </c>
      <c r="TDV9" s="516"/>
      <c r="TDW9" s="516"/>
      <c r="TDX9" s="516"/>
      <c r="TDY9" s="233">
        <v>127715</v>
      </c>
      <c r="TDZ9" s="233">
        <f>ORCAMENTO!TEE3</f>
        <v>0</v>
      </c>
      <c r="TEA9" s="516"/>
      <c r="TEB9" s="516"/>
      <c r="TEC9" s="516"/>
      <c r="TED9" s="233">
        <v>127745</v>
      </c>
      <c r="TEE9" s="233">
        <f>ORCAMENTO!TEJ3</f>
        <v>0</v>
      </c>
      <c r="TEF9" s="516"/>
      <c r="TEG9" s="516"/>
      <c r="TEH9" s="516"/>
      <c r="TEI9" s="233">
        <v>127776</v>
      </c>
      <c r="TEJ9" s="233">
        <f>ORCAMENTO!TEO3</f>
        <v>0</v>
      </c>
      <c r="TEK9" s="516"/>
      <c r="TEL9" s="516"/>
      <c r="TEM9" s="516"/>
      <c r="TEN9" s="233">
        <v>127806</v>
      </c>
      <c r="TEO9" s="233">
        <f>ORCAMENTO!TET3</f>
        <v>0</v>
      </c>
      <c r="TEP9" s="516"/>
      <c r="TEQ9" s="516"/>
      <c r="TER9" s="516"/>
      <c r="TES9" s="233">
        <v>127837</v>
      </c>
      <c r="TET9" s="233">
        <f>ORCAMENTO!TEY3</f>
        <v>0</v>
      </c>
      <c r="TEU9" s="516"/>
      <c r="TEV9" s="516"/>
      <c r="TEW9" s="516"/>
      <c r="TEX9" s="233">
        <v>127868</v>
      </c>
      <c r="TEY9" s="233">
        <f>ORCAMENTO!TFD3</f>
        <v>0</v>
      </c>
      <c r="TEZ9" s="516"/>
      <c r="TFA9" s="516"/>
      <c r="TFB9" s="516"/>
      <c r="TFC9" s="233">
        <v>127896</v>
      </c>
      <c r="TFD9" s="233">
        <f>ORCAMENTO!TFI3</f>
        <v>0</v>
      </c>
      <c r="TFE9" s="516"/>
      <c r="TFF9" s="516"/>
      <c r="TFG9" s="516"/>
      <c r="TFH9" s="233">
        <v>127927</v>
      </c>
      <c r="TFI9" s="233">
        <f>ORCAMENTO!TFN3</f>
        <v>0</v>
      </c>
      <c r="TFJ9" s="516"/>
      <c r="TFK9" s="516"/>
      <c r="TFL9" s="516"/>
      <c r="TFM9" s="233">
        <v>127957</v>
      </c>
      <c r="TFN9" s="233">
        <f>ORCAMENTO!TFS3</f>
        <v>0</v>
      </c>
      <c r="TFO9" s="516"/>
      <c r="TFP9" s="516"/>
      <c r="TFQ9" s="516"/>
      <c r="TFR9" s="233">
        <v>127988</v>
      </c>
      <c r="TFS9" s="233">
        <f>ORCAMENTO!TFX3</f>
        <v>0</v>
      </c>
      <c r="TFT9" s="516"/>
      <c r="TFU9" s="516"/>
      <c r="TFV9" s="516"/>
      <c r="TFW9" s="233">
        <v>128018</v>
      </c>
      <c r="TFX9" s="233">
        <f>ORCAMENTO!TGC3</f>
        <v>0</v>
      </c>
      <c r="TFY9" s="516"/>
      <c r="TFZ9" s="516"/>
      <c r="TGA9" s="516"/>
      <c r="TGB9" s="233">
        <v>128049</v>
      </c>
      <c r="TGC9" s="233">
        <f>ORCAMENTO!TGH3</f>
        <v>0</v>
      </c>
      <c r="TGD9" s="516"/>
      <c r="TGE9" s="516"/>
      <c r="TGF9" s="516"/>
      <c r="TGG9" s="233">
        <v>128080</v>
      </c>
      <c r="TGH9" s="233">
        <f>ORCAMENTO!TGM3</f>
        <v>0</v>
      </c>
      <c r="TGI9" s="516"/>
      <c r="TGJ9" s="516"/>
      <c r="TGK9" s="516"/>
      <c r="TGL9" s="233">
        <v>128110</v>
      </c>
      <c r="TGM9" s="233">
        <f>ORCAMENTO!TGR3</f>
        <v>0</v>
      </c>
      <c r="TGN9" s="516"/>
      <c r="TGO9" s="516"/>
      <c r="TGP9" s="516"/>
      <c r="TGQ9" s="233">
        <v>128141</v>
      </c>
      <c r="TGR9" s="233">
        <f>ORCAMENTO!TGW3</f>
        <v>0</v>
      </c>
      <c r="TGS9" s="516"/>
      <c r="TGT9" s="516"/>
      <c r="TGU9" s="516"/>
      <c r="TGV9" s="233">
        <v>128171</v>
      </c>
      <c r="TGW9" s="233">
        <f>ORCAMENTO!THB3</f>
        <v>0</v>
      </c>
      <c r="TGX9" s="516"/>
      <c r="TGY9" s="516"/>
      <c r="TGZ9" s="516"/>
      <c r="THA9" s="233">
        <v>128202</v>
      </c>
      <c r="THB9" s="233">
        <f>ORCAMENTO!THG3</f>
        <v>0</v>
      </c>
      <c r="THC9" s="516"/>
      <c r="THD9" s="516"/>
      <c r="THE9" s="516"/>
      <c r="THF9" s="233">
        <v>128233</v>
      </c>
      <c r="THG9" s="233">
        <f>ORCAMENTO!THL3</f>
        <v>0</v>
      </c>
      <c r="THH9" s="516"/>
      <c r="THI9" s="516"/>
      <c r="THJ9" s="516"/>
      <c r="THK9" s="233">
        <v>128261</v>
      </c>
      <c r="THL9" s="233">
        <f>ORCAMENTO!THQ3</f>
        <v>0</v>
      </c>
      <c r="THM9" s="516"/>
      <c r="THN9" s="516"/>
      <c r="THO9" s="516"/>
      <c r="THP9" s="233">
        <v>128292</v>
      </c>
      <c r="THQ9" s="233">
        <f>ORCAMENTO!THV3</f>
        <v>0</v>
      </c>
      <c r="THR9" s="516"/>
      <c r="THS9" s="516"/>
      <c r="THT9" s="516"/>
      <c r="THU9" s="233">
        <v>128322</v>
      </c>
      <c r="THV9" s="233">
        <f>ORCAMENTO!TIA3</f>
        <v>0</v>
      </c>
      <c r="THW9" s="516"/>
      <c r="THX9" s="516"/>
      <c r="THY9" s="516"/>
      <c r="THZ9" s="233">
        <v>128353</v>
      </c>
      <c r="TIA9" s="233">
        <f>ORCAMENTO!TIF3</f>
        <v>0</v>
      </c>
      <c r="TIB9" s="516"/>
      <c r="TIC9" s="516"/>
      <c r="TID9" s="516"/>
      <c r="TIE9" s="233">
        <v>128383</v>
      </c>
      <c r="TIF9" s="233">
        <f>ORCAMENTO!TIK3</f>
        <v>0</v>
      </c>
      <c r="TIG9" s="516"/>
      <c r="TIH9" s="516"/>
      <c r="TII9" s="516"/>
      <c r="TIJ9" s="233">
        <v>128414</v>
      </c>
      <c r="TIK9" s="233">
        <f>ORCAMENTO!TIP3</f>
        <v>0</v>
      </c>
      <c r="TIL9" s="516"/>
      <c r="TIM9" s="516"/>
      <c r="TIN9" s="516"/>
      <c r="TIO9" s="233">
        <v>128445</v>
      </c>
      <c r="TIP9" s="233">
        <f>ORCAMENTO!TIU3</f>
        <v>0</v>
      </c>
      <c r="TIQ9" s="516"/>
      <c r="TIR9" s="516"/>
      <c r="TIS9" s="516"/>
      <c r="TIT9" s="233">
        <v>128475</v>
      </c>
      <c r="TIU9" s="233">
        <f>ORCAMENTO!TIZ3</f>
        <v>0</v>
      </c>
      <c r="TIV9" s="516"/>
      <c r="TIW9" s="516"/>
      <c r="TIX9" s="516"/>
      <c r="TIY9" s="233">
        <v>128506</v>
      </c>
      <c r="TIZ9" s="233">
        <f>ORCAMENTO!TJE3</f>
        <v>0</v>
      </c>
      <c r="TJA9" s="516"/>
      <c r="TJB9" s="516"/>
      <c r="TJC9" s="516"/>
      <c r="TJD9" s="233">
        <v>128536</v>
      </c>
      <c r="TJE9" s="233">
        <f>ORCAMENTO!TJJ3</f>
        <v>0</v>
      </c>
      <c r="TJF9" s="516"/>
      <c r="TJG9" s="516"/>
      <c r="TJH9" s="516"/>
      <c r="TJI9" s="233">
        <v>128567</v>
      </c>
      <c r="TJJ9" s="233">
        <f>ORCAMENTO!TJO3</f>
        <v>0</v>
      </c>
      <c r="TJK9" s="516"/>
      <c r="TJL9" s="516"/>
      <c r="TJM9" s="516"/>
      <c r="TJN9" s="233">
        <v>128598</v>
      </c>
      <c r="TJO9" s="233">
        <f>ORCAMENTO!TJT3</f>
        <v>0</v>
      </c>
      <c r="TJP9" s="516"/>
      <c r="TJQ9" s="516"/>
      <c r="TJR9" s="516"/>
      <c r="TJS9" s="233">
        <v>128627</v>
      </c>
      <c r="TJT9" s="233">
        <f>ORCAMENTO!TJY3</f>
        <v>0</v>
      </c>
      <c r="TJU9" s="516"/>
      <c r="TJV9" s="516"/>
      <c r="TJW9" s="516"/>
      <c r="TJX9" s="233">
        <v>128658</v>
      </c>
      <c r="TJY9" s="233">
        <f>ORCAMENTO!TKD3</f>
        <v>0</v>
      </c>
      <c r="TJZ9" s="516"/>
      <c r="TKA9" s="516"/>
      <c r="TKB9" s="516"/>
      <c r="TKC9" s="233">
        <v>128688</v>
      </c>
      <c r="TKD9" s="233">
        <f>ORCAMENTO!TKI3</f>
        <v>0</v>
      </c>
      <c r="TKE9" s="516"/>
      <c r="TKF9" s="516"/>
      <c r="TKG9" s="516"/>
      <c r="TKH9" s="233">
        <v>128719</v>
      </c>
      <c r="TKI9" s="233">
        <f>ORCAMENTO!TKN3</f>
        <v>0</v>
      </c>
      <c r="TKJ9" s="516"/>
      <c r="TKK9" s="516"/>
      <c r="TKL9" s="516"/>
      <c r="TKM9" s="233">
        <v>128749</v>
      </c>
      <c r="TKN9" s="233">
        <f>ORCAMENTO!TKS3</f>
        <v>0</v>
      </c>
      <c r="TKO9" s="516"/>
      <c r="TKP9" s="516"/>
      <c r="TKQ9" s="516"/>
      <c r="TKR9" s="233">
        <v>128780</v>
      </c>
      <c r="TKS9" s="233">
        <f>ORCAMENTO!TKX3</f>
        <v>0</v>
      </c>
      <c r="TKT9" s="516"/>
      <c r="TKU9" s="516"/>
      <c r="TKV9" s="516"/>
      <c r="TKW9" s="233">
        <v>128811</v>
      </c>
      <c r="TKX9" s="233">
        <f>ORCAMENTO!TLC3</f>
        <v>0</v>
      </c>
      <c r="TKY9" s="516"/>
      <c r="TKZ9" s="516"/>
      <c r="TLA9" s="516"/>
      <c r="TLB9" s="233">
        <v>128841</v>
      </c>
      <c r="TLC9" s="233">
        <f>ORCAMENTO!TLH3</f>
        <v>0</v>
      </c>
      <c r="TLD9" s="516"/>
      <c r="TLE9" s="516"/>
      <c r="TLF9" s="516"/>
      <c r="TLG9" s="233">
        <v>128872</v>
      </c>
      <c r="TLH9" s="233">
        <f>ORCAMENTO!TLM3</f>
        <v>0</v>
      </c>
      <c r="TLI9" s="516"/>
      <c r="TLJ9" s="516"/>
      <c r="TLK9" s="516"/>
      <c r="TLL9" s="233">
        <v>128902</v>
      </c>
      <c r="TLM9" s="233">
        <f>ORCAMENTO!TLR3</f>
        <v>0</v>
      </c>
      <c r="TLN9" s="516"/>
      <c r="TLO9" s="516"/>
      <c r="TLP9" s="516"/>
      <c r="TLQ9" s="233">
        <v>128933</v>
      </c>
      <c r="TLR9" s="233">
        <f>ORCAMENTO!TLW3</f>
        <v>0</v>
      </c>
      <c r="TLS9" s="516"/>
      <c r="TLT9" s="516"/>
      <c r="TLU9" s="516"/>
      <c r="TLV9" s="233">
        <v>128964</v>
      </c>
      <c r="TLW9" s="233">
        <f>ORCAMENTO!TMB3</f>
        <v>0</v>
      </c>
      <c r="TLX9" s="516"/>
      <c r="TLY9" s="516"/>
      <c r="TLZ9" s="516"/>
      <c r="TMA9" s="233">
        <v>128992</v>
      </c>
      <c r="TMB9" s="233">
        <f>ORCAMENTO!TMG3</f>
        <v>0</v>
      </c>
      <c r="TMC9" s="516"/>
      <c r="TMD9" s="516"/>
      <c r="TME9" s="516"/>
      <c r="TMF9" s="233">
        <v>129023</v>
      </c>
      <c r="TMG9" s="233">
        <f>ORCAMENTO!TML3</f>
        <v>0</v>
      </c>
      <c r="TMH9" s="516"/>
      <c r="TMI9" s="516"/>
      <c r="TMJ9" s="516"/>
      <c r="TMK9" s="233">
        <v>129053</v>
      </c>
      <c r="TML9" s="233">
        <f>ORCAMENTO!TMQ3</f>
        <v>0</v>
      </c>
      <c r="TMM9" s="516"/>
      <c r="TMN9" s="516"/>
      <c r="TMO9" s="516"/>
      <c r="TMP9" s="233">
        <v>129084</v>
      </c>
      <c r="TMQ9" s="233">
        <f>ORCAMENTO!TMV3</f>
        <v>0</v>
      </c>
      <c r="TMR9" s="516"/>
      <c r="TMS9" s="516"/>
      <c r="TMT9" s="516"/>
      <c r="TMU9" s="233">
        <v>129114</v>
      </c>
      <c r="TMV9" s="233">
        <f>ORCAMENTO!TNA3</f>
        <v>0</v>
      </c>
      <c r="TMW9" s="516"/>
      <c r="TMX9" s="516"/>
      <c r="TMY9" s="516"/>
      <c r="TMZ9" s="233">
        <v>129145</v>
      </c>
      <c r="TNA9" s="233">
        <f>ORCAMENTO!TNF3</f>
        <v>0</v>
      </c>
      <c r="TNB9" s="516"/>
      <c r="TNC9" s="516"/>
      <c r="TND9" s="516"/>
      <c r="TNE9" s="233">
        <v>129176</v>
      </c>
      <c r="TNF9" s="233">
        <f>ORCAMENTO!TNK3</f>
        <v>0</v>
      </c>
      <c r="TNG9" s="516"/>
      <c r="TNH9" s="516"/>
      <c r="TNI9" s="516"/>
      <c r="TNJ9" s="233">
        <v>129206</v>
      </c>
      <c r="TNK9" s="233">
        <f>ORCAMENTO!TNP3</f>
        <v>0</v>
      </c>
      <c r="TNL9" s="516"/>
      <c r="TNM9" s="516"/>
      <c r="TNN9" s="516"/>
      <c r="TNO9" s="233">
        <v>129237</v>
      </c>
      <c r="TNP9" s="233">
        <f>ORCAMENTO!TNU3</f>
        <v>0</v>
      </c>
      <c r="TNQ9" s="516"/>
      <c r="TNR9" s="516"/>
      <c r="TNS9" s="516"/>
      <c r="TNT9" s="233">
        <v>129267</v>
      </c>
      <c r="TNU9" s="233">
        <f>ORCAMENTO!TNZ3</f>
        <v>0</v>
      </c>
      <c r="TNV9" s="516"/>
      <c r="TNW9" s="516"/>
      <c r="TNX9" s="516"/>
      <c r="TNY9" s="233">
        <v>129298</v>
      </c>
      <c r="TNZ9" s="233">
        <f>ORCAMENTO!TOE3</f>
        <v>0</v>
      </c>
      <c r="TOA9" s="516"/>
      <c r="TOB9" s="516"/>
      <c r="TOC9" s="516"/>
      <c r="TOD9" s="233">
        <v>129329</v>
      </c>
      <c r="TOE9" s="233">
        <f>ORCAMENTO!TOJ3</f>
        <v>0</v>
      </c>
      <c r="TOF9" s="516"/>
      <c r="TOG9" s="516"/>
      <c r="TOH9" s="516"/>
      <c r="TOI9" s="233">
        <v>129357</v>
      </c>
      <c r="TOJ9" s="233">
        <f>ORCAMENTO!TOO3</f>
        <v>0</v>
      </c>
      <c r="TOK9" s="516"/>
      <c r="TOL9" s="516"/>
      <c r="TOM9" s="516"/>
      <c r="TON9" s="233">
        <v>129388</v>
      </c>
      <c r="TOO9" s="233">
        <f>ORCAMENTO!TOT3</f>
        <v>0</v>
      </c>
      <c r="TOP9" s="516"/>
      <c r="TOQ9" s="516"/>
      <c r="TOR9" s="516"/>
      <c r="TOS9" s="233">
        <v>129418</v>
      </c>
      <c r="TOT9" s="233">
        <f>ORCAMENTO!TOY3</f>
        <v>0</v>
      </c>
      <c r="TOU9" s="516"/>
      <c r="TOV9" s="516"/>
      <c r="TOW9" s="516"/>
      <c r="TOX9" s="233">
        <v>129449</v>
      </c>
      <c r="TOY9" s="233">
        <f>ORCAMENTO!TPD3</f>
        <v>0</v>
      </c>
      <c r="TOZ9" s="516"/>
      <c r="TPA9" s="516"/>
      <c r="TPB9" s="516"/>
      <c r="TPC9" s="233">
        <v>129479</v>
      </c>
      <c r="TPD9" s="233">
        <f>ORCAMENTO!TPI3</f>
        <v>0</v>
      </c>
      <c r="TPE9" s="516"/>
      <c r="TPF9" s="516"/>
      <c r="TPG9" s="516"/>
      <c r="TPH9" s="233">
        <v>129510</v>
      </c>
      <c r="TPI9" s="233">
        <f>ORCAMENTO!TPN3</f>
        <v>0</v>
      </c>
      <c r="TPJ9" s="516"/>
      <c r="TPK9" s="516"/>
      <c r="TPL9" s="516"/>
      <c r="TPM9" s="233">
        <v>129541</v>
      </c>
      <c r="TPN9" s="233">
        <f>ORCAMENTO!TPS3</f>
        <v>0</v>
      </c>
      <c r="TPO9" s="516"/>
      <c r="TPP9" s="516"/>
      <c r="TPQ9" s="516"/>
      <c r="TPR9" s="233">
        <v>129571</v>
      </c>
      <c r="TPS9" s="233">
        <f>ORCAMENTO!TPX3</f>
        <v>0</v>
      </c>
      <c r="TPT9" s="516"/>
      <c r="TPU9" s="516"/>
      <c r="TPV9" s="516"/>
      <c r="TPW9" s="233">
        <v>129602</v>
      </c>
      <c r="TPX9" s="233">
        <f>ORCAMENTO!TQC3</f>
        <v>0</v>
      </c>
      <c r="TPY9" s="516"/>
      <c r="TPZ9" s="516"/>
      <c r="TQA9" s="516"/>
      <c r="TQB9" s="233">
        <v>129632</v>
      </c>
      <c r="TQC9" s="233">
        <f>ORCAMENTO!TQH3</f>
        <v>0</v>
      </c>
      <c r="TQD9" s="516"/>
      <c r="TQE9" s="516"/>
      <c r="TQF9" s="516"/>
      <c r="TQG9" s="233">
        <v>129663</v>
      </c>
      <c r="TQH9" s="233">
        <f>ORCAMENTO!TQM3</f>
        <v>0</v>
      </c>
      <c r="TQI9" s="516"/>
      <c r="TQJ9" s="516"/>
      <c r="TQK9" s="516"/>
      <c r="TQL9" s="233">
        <v>129694</v>
      </c>
      <c r="TQM9" s="233">
        <f>ORCAMENTO!TQR3</f>
        <v>0</v>
      </c>
      <c r="TQN9" s="516"/>
      <c r="TQO9" s="516"/>
      <c r="TQP9" s="516"/>
      <c r="TQQ9" s="233">
        <v>129722</v>
      </c>
      <c r="TQR9" s="233">
        <f>ORCAMENTO!TQW3</f>
        <v>0</v>
      </c>
      <c r="TQS9" s="516"/>
      <c r="TQT9" s="516"/>
      <c r="TQU9" s="516"/>
      <c r="TQV9" s="233">
        <v>129753</v>
      </c>
      <c r="TQW9" s="233">
        <f>ORCAMENTO!TRB3</f>
        <v>0</v>
      </c>
      <c r="TQX9" s="516"/>
      <c r="TQY9" s="516"/>
      <c r="TQZ9" s="516"/>
      <c r="TRA9" s="233">
        <v>129783</v>
      </c>
      <c r="TRB9" s="233">
        <f>ORCAMENTO!TRG3</f>
        <v>0</v>
      </c>
      <c r="TRC9" s="516"/>
      <c r="TRD9" s="516"/>
      <c r="TRE9" s="516"/>
      <c r="TRF9" s="233">
        <v>129814</v>
      </c>
      <c r="TRG9" s="233">
        <f>ORCAMENTO!TRL3</f>
        <v>0</v>
      </c>
      <c r="TRH9" s="516"/>
      <c r="TRI9" s="516"/>
      <c r="TRJ9" s="516"/>
      <c r="TRK9" s="233">
        <v>129844</v>
      </c>
      <c r="TRL9" s="233">
        <f>ORCAMENTO!TRQ3</f>
        <v>0</v>
      </c>
      <c r="TRM9" s="516"/>
      <c r="TRN9" s="516"/>
      <c r="TRO9" s="516"/>
      <c r="TRP9" s="233">
        <v>129875</v>
      </c>
      <c r="TRQ9" s="233">
        <f>ORCAMENTO!TRV3</f>
        <v>0</v>
      </c>
      <c r="TRR9" s="516"/>
      <c r="TRS9" s="516"/>
      <c r="TRT9" s="516"/>
      <c r="TRU9" s="233">
        <v>129906</v>
      </c>
      <c r="TRV9" s="233">
        <f>ORCAMENTO!TSA3</f>
        <v>0</v>
      </c>
      <c r="TRW9" s="516"/>
      <c r="TRX9" s="516"/>
      <c r="TRY9" s="516"/>
      <c r="TRZ9" s="233">
        <v>129936</v>
      </c>
      <c r="TSA9" s="233">
        <f>ORCAMENTO!TSF3</f>
        <v>0</v>
      </c>
      <c r="TSB9" s="516"/>
      <c r="TSC9" s="516"/>
      <c r="TSD9" s="516"/>
      <c r="TSE9" s="233">
        <v>129967</v>
      </c>
      <c r="TSF9" s="233">
        <f>ORCAMENTO!TSK3</f>
        <v>0</v>
      </c>
      <c r="TSG9" s="516"/>
      <c r="TSH9" s="516"/>
      <c r="TSI9" s="516"/>
      <c r="TSJ9" s="233">
        <v>129997</v>
      </c>
      <c r="TSK9" s="233">
        <f>ORCAMENTO!TSP3</f>
        <v>0</v>
      </c>
      <c r="TSL9" s="516"/>
      <c r="TSM9" s="516"/>
      <c r="TSN9" s="516"/>
      <c r="TSO9" s="233">
        <v>130028</v>
      </c>
      <c r="TSP9" s="233">
        <f>ORCAMENTO!TSU3</f>
        <v>0</v>
      </c>
      <c r="TSQ9" s="516"/>
      <c r="TSR9" s="516"/>
      <c r="TSS9" s="516"/>
      <c r="TST9" s="233">
        <v>130059</v>
      </c>
      <c r="TSU9" s="233">
        <f>ORCAMENTO!TSZ3</f>
        <v>0</v>
      </c>
      <c r="TSV9" s="516"/>
      <c r="TSW9" s="516"/>
      <c r="TSX9" s="516"/>
      <c r="TSY9" s="233">
        <v>130088</v>
      </c>
      <c r="TSZ9" s="233">
        <f>ORCAMENTO!TTE3</f>
        <v>0</v>
      </c>
      <c r="TTA9" s="516"/>
      <c r="TTB9" s="516"/>
      <c r="TTC9" s="516"/>
      <c r="TTD9" s="233">
        <v>130119</v>
      </c>
      <c r="TTE9" s="233">
        <f>ORCAMENTO!TTJ3</f>
        <v>0</v>
      </c>
      <c r="TTF9" s="516"/>
      <c r="TTG9" s="516"/>
      <c r="TTH9" s="516"/>
      <c r="TTI9" s="233">
        <v>130149</v>
      </c>
      <c r="TTJ9" s="233">
        <f>ORCAMENTO!TTO3</f>
        <v>0</v>
      </c>
      <c r="TTK9" s="516"/>
      <c r="TTL9" s="516"/>
      <c r="TTM9" s="516"/>
      <c r="TTN9" s="233">
        <v>130180</v>
      </c>
      <c r="TTO9" s="233">
        <f>ORCAMENTO!TTT3</f>
        <v>0</v>
      </c>
      <c r="TTP9" s="516"/>
      <c r="TTQ9" s="516"/>
      <c r="TTR9" s="516"/>
      <c r="TTS9" s="233">
        <v>130210</v>
      </c>
      <c r="TTT9" s="233">
        <f>ORCAMENTO!TTY3</f>
        <v>0</v>
      </c>
      <c r="TTU9" s="516"/>
      <c r="TTV9" s="516"/>
      <c r="TTW9" s="516"/>
      <c r="TTX9" s="233">
        <v>130241</v>
      </c>
      <c r="TTY9" s="233">
        <f>ORCAMENTO!TUD3</f>
        <v>0</v>
      </c>
      <c r="TTZ9" s="516"/>
      <c r="TUA9" s="516"/>
      <c r="TUB9" s="516"/>
      <c r="TUC9" s="233">
        <v>130272</v>
      </c>
      <c r="TUD9" s="233">
        <f>ORCAMENTO!TUI3</f>
        <v>0</v>
      </c>
      <c r="TUE9" s="516"/>
      <c r="TUF9" s="516"/>
      <c r="TUG9" s="516"/>
      <c r="TUH9" s="233">
        <v>130302</v>
      </c>
      <c r="TUI9" s="233">
        <f>ORCAMENTO!TUN3</f>
        <v>0</v>
      </c>
      <c r="TUJ9" s="516"/>
      <c r="TUK9" s="516"/>
      <c r="TUL9" s="516"/>
      <c r="TUM9" s="233">
        <v>130333</v>
      </c>
      <c r="TUN9" s="233">
        <f>ORCAMENTO!TUS3</f>
        <v>0</v>
      </c>
      <c r="TUO9" s="516"/>
      <c r="TUP9" s="516"/>
      <c r="TUQ9" s="516"/>
      <c r="TUR9" s="233">
        <v>130363</v>
      </c>
      <c r="TUS9" s="233">
        <f>ORCAMENTO!TUX3</f>
        <v>0</v>
      </c>
      <c r="TUT9" s="516"/>
      <c r="TUU9" s="516"/>
      <c r="TUV9" s="516"/>
      <c r="TUW9" s="233">
        <v>130394</v>
      </c>
      <c r="TUX9" s="233">
        <f>ORCAMENTO!TVC3</f>
        <v>0</v>
      </c>
      <c r="TUY9" s="516"/>
      <c r="TUZ9" s="516"/>
      <c r="TVA9" s="516"/>
      <c r="TVB9" s="233">
        <v>130425</v>
      </c>
      <c r="TVC9" s="233">
        <f>ORCAMENTO!TVH3</f>
        <v>0</v>
      </c>
      <c r="TVD9" s="516"/>
      <c r="TVE9" s="516"/>
      <c r="TVF9" s="516"/>
      <c r="TVG9" s="233">
        <v>130453</v>
      </c>
      <c r="TVH9" s="233">
        <f>ORCAMENTO!TVM3</f>
        <v>0</v>
      </c>
      <c r="TVI9" s="516"/>
      <c r="TVJ9" s="516"/>
      <c r="TVK9" s="516"/>
      <c r="TVL9" s="233">
        <v>130484</v>
      </c>
      <c r="TVM9" s="233">
        <f>ORCAMENTO!TVR3</f>
        <v>0</v>
      </c>
      <c r="TVN9" s="516"/>
      <c r="TVO9" s="516"/>
      <c r="TVP9" s="516"/>
      <c r="TVQ9" s="233">
        <v>130514</v>
      </c>
      <c r="TVR9" s="233">
        <f>ORCAMENTO!TVW3</f>
        <v>0</v>
      </c>
      <c r="TVS9" s="516"/>
      <c r="TVT9" s="516"/>
      <c r="TVU9" s="516"/>
      <c r="TVV9" s="233">
        <v>130545</v>
      </c>
      <c r="TVW9" s="233">
        <f>ORCAMENTO!TWB3</f>
        <v>0</v>
      </c>
      <c r="TVX9" s="516"/>
      <c r="TVY9" s="516"/>
      <c r="TVZ9" s="516"/>
      <c r="TWA9" s="233">
        <v>130575</v>
      </c>
      <c r="TWB9" s="233">
        <f>ORCAMENTO!TWG3</f>
        <v>0</v>
      </c>
      <c r="TWC9" s="516"/>
      <c r="TWD9" s="516"/>
      <c r="TWE9" s="516"/>
      <c r="TWF9" s="233">
        <v>130606</v>
      </c>
      <c r="TWG9" s="233">
        <f>ORCAMENTO!TWL3</f>
        <v>0</v>
      </c>
      <c r="TWH9" s="516"/>
      <c r="TWI9" s="516"/>
      <c r="TWJ9" s="516"/>
      <c r="TWK9" s="233">
        <v>130637</v>
      </c>
      <c r="TWL9" s="233">
        <f>ORCAMENTO!TWQ3</f>
        <v>0</v>
      </c>
      <c r="TWM9" s="516"/>
      <c r="TWN9" s="516"/>
      <c r="TWO9" s="516"/>
      <c r="TWP9" s="233">
        <v>130667</v>
      </c>
      <c r="TWQ9" s="233">
        <f>ORCAMENTO!TWV3</f>
        <v>0</v>
      </c>
      <c r="TWR9" s="516"/>
      <c r="TWS9" s="516"/>
      <c r="TWT9" s="516"/>
      <c r="TWU9" s="233">
        <v>130698</v>
      </c>
      <c r="TWV9" s="233">
        <f>ORCAMENTO!TXA3</f>
        <v>0</v>
      </c>
      <c r="TWW9" s="516"/>
      <c r="TWX9" s="516"/>
      <c r="TWY9" s="516"/>
      <c r="TWZ9" s="233">
        <v>130728</v>
      </c>
      <c r="TXA9" s="233">
        <f>ORCAMENTO!TXF3</f>
        <v>0</v>
      </c>
      <c r="TXB9" s="516"/>
      <c r="TXC9" s="516"/>
      <c r="TXD9" s="516"/>
      <c r="TXE9" s="233">
        <v>130759</v>
      </c>
      <c r="TXF9" s="233">
        <f>ORCAMENTO!TXK3</f>
        <v>0</v>
      </c>
      <c r="TXG9" s="516"/>
      <c r="TXH9" s="516"/>
      <c r="TXI9" s="516"/>
      <c r="TXJ9" s="233">
        <v>130790</v>
      </c>
      <c r="TXK9" s="233">
        <f>ORCAMENTO!TXP3</f>
        <v>0</v>
      </c>
      <c r="TXL9" s="516"/>
      <c r="TXM9" s="516"/>
      <c r="TXN9" s="516"/>
      <c r="TXO9" s="233">
        <v>130818</v>
      </c>
      <c r="TXP9" s="233">
        <f>ORCAMENTO!TXU3</f>
        <v>0</v>
      </c>
      <c r="TXQ9" s="516"/>
      <c r="TXR9" s="516"/>
      <c r="TXS9" s="516"/>
      <c r="TXT9" s="233">
        <v>130849</v>
      </c>
      <c r="TXU9" s="233">
        <f>ORCAMENTO!TXZ3</f>
        <v>0</v>
      </c>
      <c r="TXV9" s="516"/>
      <c r="TXW9" s="516"/>
      <c r="TXX9" s="516"/>
      <c r="TXY9" s="233">
        <v>130879</v>
      </c>
      <c r="TXZ9" s="233">
        <f>ORCAMENTO!TYE3</f>
        <v>0</v>
      </c>
      <c r="TYA9" s="516"/>
      <c r="TYB9" s="516"/>
      <c r="TYC9" s="516"/>
      <c r="TYD9" s="233">
        <v>130910</v>
      </c>
      <c r="TYE9" s="233">
        <f>ORCAMENTO!TYJ3</f>
        <v>0</v>
      </c>
      <c r="TYF9" s="516"/>
      <c r="TYG9" s="516"/>
      <c r="TYH9" s="516"/>
      <c r="TYI9" s="233">
        <v>130940</v>
      </c>
      <c r="TYJ9" s="233">
        <f>ORCAMENTO!TYO3</f>
        <v>0</v>
      </c>
      <c r="TYK9" s="516"/>
      <c r="TYL9" s="516"/>
      <c r="TYM9" s="516"/>
      <c r="TYN9" s="233">
        <v>130971</v>
      </c>
      <c r="TYO9" s="233">
        <f>ORCAMENTO!TYT3</f>
        <v>0</v>
      </c>
      <c r="TYP9" s="516"/>
      <c r="TYQ9" s="516"/>
      <c r="TYR9" s="516"/>
      <c r="TYS9" s="233">
        <v>131002</v>
      </c>
      <c r="TYT9" s="233">
        <f>ORCAMENTO!TYY3</f>
        <v>0</v>
      </c>
      <c r="TYU9" s="516"/>
      <c r="TYV9" s="516"/>
      <c r="TYW9" s="516"/>
      <c r="TYX9" s="233">
        <v>131032</v>
      </c>
      <c r="TYY9" s="233">
        <f>ORCAMENTO!TZD3</f>
        <v>0</v>
      </c>
      <c r="TYZ9" s="516"/>
      <c r="TZA9" s="516"/>
      <c r="TZB9" s="516"/>
      <c r="TZC9" s="233">
        <v>131063</v>
      </c>
      <c r="TZD9" s="233">
        <f>ORCAMENTO!TZI3</f>
        <v>0</v>
      </c>
      <c r="TZE9" s="516"/>
      <c r="TZF9" s="516"/>
      <c r="TZG9" s="516"/>
      <c r="TZH9" s="233">
        <v>131093</v>
      </c>
      <c r="TZI9" s="233">
        <f>ORCAMENTO!TZN3</f>
        <v>0</v>
      </c>
      <c r="TZJ9" s="516"/>
      <c r="TZK9" s="516"/>
      <c r="TZL9" s="516"/>
      <c r="TZM9" s="233">
        <v>131124</v>
      </c>
      <c r="TZN9" s="233">
        <f>ORCAMENTO!TZS3</f>
        <v>0</v>
      </c>
      <c r="TZO9" s="516"/>
      <c r="TZP9" s="516"/>
      <c r="TZQ9" s="516"/>
      <c r="TZR9" s="233">
        <v>131155</v>
      </c>
      <c r="TZS9" s="233">
        <f>ORCAMENTO!TZX3</f>
        <v>0</v>
      </c>
      <c r="TZT9" s="516"/>
      <c r="TZU9" s="516"/>
      <c r="TZV9" s="516"/>
      <c r="TZW9" s="233">
        <v>131183</v>
      </c>
      <c r="TZX9" s="233">
        <f>ORCAMENTO!UAC3</f>
        <v>0</v>
      </c>
      <c r="TZY9" s="516"/>
      <c r="TZZ9" s="516"/>
      <c r="UAA9" s="516"/>
      <c r="UAB9" s="233">
        <v>131214</v>
      </c>
      <c r="UAC9" s="233">
        <f>ORCAMENTO!UAH3</f>
        <v>0</v>
      </c>
      <c r="UAD9" s="516"/>
      <c r="UAE9" s="516"/>
      <c r="UAF9" s="516"/>
      <c r="UAG9" s="233">
        <v>131244</v>
      </c>
      <c r="UAH9" s="233">
        <f>ORCAMENTO!UAM3</f>
        <v>0</v>
      </c>
      <c r="UAI9" s="516"/>
      <c r="UAJ9" s="516"/>
      <c r="UAK9" s="516"/>
      <c r="UAL9" s="233">
        <v>131275</v>
      </c>
      <c r="UAM9" s="233">
        <f>ORCAMENTO!UAR3</f>
        <v>0</v>
      </c>
      <c r="UAN9" s="516"/>
      <c r="UAO9" s="516"/>
      <c r="UAP9" s="516"/>
      <c r="UAQ9" s="233">
        <v>131305</v>
      </c>
      <c r="UAR9" s="233">
        <f>ORCAMENTO!UAW3</f>
        <v>0</v>
      </c>
      <c r="UAS9" s="516"/>
      <c r="UAT9" s="516"/>
      <c r="UAU9" s="516"/>
      <c r="UAV9" s="233">
        <v>131336</v>
      </c>
      <c r="UAW9" s="233">
        <f>ORCAMENTO!UBB3</f>
        <v>0</v>
      </c>
      <c r="UAX9" s="516"/>
      <c r="UAY9" s="516"/>
      <c r="UAZ9" s="516"/>
      <c r="UBA9" s="233">
        <v>131367</v>
      </c>
      <c r="UBB9" s="233">
        <f>ORCAMENTO!UBG3</f>
        <v>0</v>
      </c>
      <c r="UBC9" s="516"/>
      <c r="UBD9" s="516"/>
      <c r="UBE9" s="516"/>
      <c r="UBF9" s="233">
        <v>131397</v>
      </c>
      <c r="UBG9" s="233">
        <f>ORCAMENTO!UBL3</f>
        <v>0</v>
      </c>
      <c r="UBH9" s="516"/>
      <c r="UBI9" s="516"/>
      <c r="UBJ9" s="516"/>
      <c r="UBK9" s="233">
        <v>131428</v>
      </c>
      <c r="UBL9" s="233">
        <f>ORCAMENTO!UBQ3</f>
        <v>0</v>
      </c>
      <c r="UBM9" s="516"/>
      <c r="UBN9" s="516"/>
      <c r="UBO9" s="516"/>
      <c r="UBP9" s="233">
        <v>131458</v>
      </c>
      <c r="UBQ9" s="233">
        <f>ORCAMENTO!UBV3</f>
        <v>0</v>
      </c>
      <c r="UBR9" s="516"/>
      <c r="UBS9" s="516"/>
      <c r="UBT9" s="516"/>
      <c r="UBU9" s="233">
        <v>131489</v>
      </c>
      <c r="UBV9" s="233">
        <f>ORCAMENTO!UCA3</f>
        <v>0</v>
      </c>
      <c r="UBW9" s="516"/>
      <c r="UBX9" s="516"/>
      <c r="UBY9" s="516"/>
      <c r="UBZ9" s="233">
        <v>131520</v>
      </c>
      <c r="UCA9" s="233">
        <f>ORCAMENTO!UCF3</f>
        <v>0</v>
      </c>
      <c r="UCB9" s="516"/>
      <c r="UCC9" s="516"/>
      <c r="UCD9" s="516"/>
      <c r="UCE9" s="233">
        <v>131549</v>
      </c>
      <c r="UCF9" s="233">
        <f>ORCAMENTO!UCK3</f>
        <v>0</v>
      </c>
      <c r="UCG9" s="516"/>
      <c r="UCH9" s="516"/>
      <c r="UCI9" s="516"/>
      <c r="UCJ9" s="233">
        <v>131580</v>
      </c>
      <c r="UCK9" s="233">
        <f>ORCAMENTO!UCP3</f>
        <v>0</v>
      </c>
      <c r="UCL9" s="516"/>
      <c r="UCM9" s="516"/>
      <c r="UCN9" s="516"/>
      <c r="UCO9" s="233">
        <v>131610</v>
      </c>
      <c r="UCP9" s="233">
        <f>ORCAMENTO!UCU3</f>
        <v>0</v>
      </c>
      <c r="UCQ9" s="516"/>
      <c r="UCR9" s="516"/>
      <c r="UCS9" s="516"/>
      <c r="UCT9" s="233">
        <v>131641</v>
      </c>
      <c r="UCU9" s="233">
        <f>ORCAMENTO!UCZ3</f>
        <v>0</v>
      </c>
      <c r="UCV9" s="516"/>
      <c r="UCW9" s="516"/>
      <c r="UCX9" s="516"/>
      <c r="UCY9" s="233">
        <v>131671</v>
      </c>
      <c r="UCZ9" s="233">
        <f>ORCAMENTO!UDE3</f>
        <v>0</v>
      </c>
      <c r="UDA9" s="516"/>
      <c r="UDB9" s="516"/>
      <c r="UDC9" s="516"/>
      <c r="UDD9" s="233">
        <v>131702</v>
      </c>
      <c r="UDE9" s="233">
        <f>ORCAMENTO!UDJ3</f>
        <v>0</v>
      </c>
      <c r="UDF9" s="516"/>
      <c r="UDG9" s="516"/>
      <c r="UDH9" s="516"/>
      <c r="UDI9" s="233">
        <v>131733</v>
      </c>
      <c r="UDJ9" s="233">
        <f>ORCAMENTO!UDO3</f>
        <v>0</v>
      </c>
      <c r="UDK9" s="516"/>
      <c r="UDL9" s="516"/>
      <c r="UDM9" s="516"/>
      <c r="UDN9" s="233">
        <v>131763</v>
      </c>
      <c r="UDO9" s="233">
        <f>ORCAMENTO!UDT3</f>
        <v>0</v>
      </c>
      <c r="UDP9" s="516"/>
      <c r="UDQ9" s="516"/>
      <c r="UDR9" s="516"/>
      <c r="UDS9" s="233">
        <v>131794</v>
      </c>
      <c r="UDT9" s="233">
        <f>ORCAMENTO!UDY3</f>
        <v>0</v>
      </c>
      <c r="UDU9" s="516"/>
      <c r="UDV9" s="516"/>
      <c r="UDW9" s="516"/>
      <c r="UDX9" s="233">
        <v>131824</v>
      </c>
      <c r="UDY9" s="233">
        <f>ORCAMENTO!UED3</f>
        <v>0</v>
      </c>
      <c r="UDZ9" s="516"/>
      <c r="UEA9" s="516"/>
      <c r="UEB9" s="516"/>
      <c r="UEC9" s="233">
        <v>131855</v>
      </c>
      <c r="UED9" s="233">
        <f>ORCAMENTO!UEI3</f>
        <v>0</v>
      </c>
      <c r="UEE9" s="516"/>
      <c r="UEF9" s="516"/>
      <c r="UEG9" s="516"/>
      <c r="UEH9" s="233">
        <v>131886</v>
      </c>
      <c r="UEI9" s="233">
        <f>ORCAMENTO!UEN3</f>
        <v>0</v>
      </c>
      <c r="UEJ9" s="516"/>
      <c r="UEK9" s="516"/>
      <c r="UEL9" s="516"/>
      <c r="UEM9" s="233">
        <v>131914</v>
      </c>
      <c r="UEN9" s="233">
        <f>ORCAMENTO!UES3</f>
        <v>0</v>
      </c>
      <c r="UEO9" s="516"/>
      <c r="UEP9" s="516"/>
      <c r="UEQ9" s="516"/>
      <c r="UER9" s="233">
        <v>131945</v>
      </c>
      <c r="UES9" s="233">
        <f>ORCAMENTO!UEX3</f>
        <v>0</v>
      </c>
      <c r="UET9" s="516"/>
      <c r="UEU9" s="516"/>
      <c r="UEV9" s="516"/>
      <c r="UEW9" s="233">
        <v>131975</v>
      </c>
      <c r="UEX9" s="233">
        <f>ORCAMENTO!UFC3</f>
        <v>0</v>
      </c>
      <c r="UEY9" s="516"/>
      <c r="UEZ9" s="516"/>
      <c r="UFA9" s="516"/>
      <c r="UFB9" s="233">
        <v>132006</v>
      </c>
      <c r="UFC9" s="233">
        <f>ORCAMENTO!UFH3</f>
        <v>0</v>
      </c>
      <c r="UFD9" s="516"/>
      <c r="UFE9" s="516"/>
      <c r="UFF9" s="516"/>
      <c r="UFG9" s="233">
        <v>132036</v>
      </c>
      <c r="UFH9" s="233">
        <f>ORCAMENTO!UFM3</f>
        <v>0</v>
      </c>
      <c r="UFI9" s="516"/>
      <c r="UFJ9" s="516"/>
      <c r="UFK9" s="516"/>
      <c r="UFL9" s="233">
        <v>132067</v>
      </c>
      <c r="UFM9" s="233">
        <f>ORCAMENTO!UFR3</f>
        <v>0</v>
      </c>
      <c r="UFN9" s="516"/>
      <c r="UFO9" s="516"/>
      <c r="UFP9" s="516"/>
      <c r="UFQ9" s="233">
        <v>132098</v>
      </c>
      <c r="UFR9" s="233">
        <f>ORCAMENTO!UFW3</f>
        <v>0</v>
      </c>
      <c r="UFS9" s="516"/>
      <c r="UFT9" s="516"/>
      <c r="UFU9" s="516"/>
      <c r="UFV9" s="233">
        <v>132128</v>
      </c>
      <c r="UFW9" s="233">
        <f>ORCAMENTO!UGB3</f>
        <v>0</v>
      </c>
      <c r="UFX9" s="516"/>
      <c r="UFY9" s="516"/>
      <c r="UFZ9" s="516"/>
      <c r="UGA9" s="233">
        <v>132159</v>
      </c>
      <c r="UGB9" s="233">
        <f>ORCAMENTO!UGG3</f>
        <v>0</v>
      </c>
      <c r="UGC9" s="516"/>
      <c r="UGD9" s="516"/>
      <c r="UGE9" s="516"/>
      <c r="UGF9" s="233">
        <v>132189</v>
      </c>
      <c r="UGG9" s="233">
        <f>ORCAMENTO!UGL3</f>
        <v>0</v>
      </c>
      <c r="UGH9" s="516"/>
      <c r="UGI9" s="516"/>
      <c r="UGJ9" s="516"/>
      <c r="UGK9" s="233">
        <v>132220</v>
      </c>
      <c r="UGL9" s="233">
        <f>ORCAMENTO!UGQ3</f>
        <v>0</v>
      </c>
      <c r="UGM9" s="516"/>
      <c r="UGN9" s="516"/>
      <c r="UGO9" s="516"/>
      <c r="UGP9" s="233">
        <v>132251</v>
      </c>
      <c r="UGQ9" s="233">
        <f>ORCAMENTO!UGV3</f>
        <v>0</v>
      </c>
      <c r="UGR9" s="516"/>
      <c r="UGS9" s="516"/>
      <c r="UGT9" s="516"/>
      <c r="UGU9" s="233">
        <v>132279</v>
      </c>
      <c r="UGV9" s="233">
        <f>ORCAMENTO!UHA3</f>
        <v>0</v>
      </c>
      <c r="UGW9" s="516"/>
      <c r="UGX9" s="516"/>
      <c r="UGY9" s="516"/>
      <c r="UGZ9" s="233">
        <v>132310</v>
      </c>
      <c r="UHA9" s="233">
        <f>ORCAMENTO!UHF3</f>
        <v>0</v>
      </c>
      <c r="UHB9" s="516"/>
      <c r="UHC9" s="516"/>
      <c r="UHD9" s="516"/>
      <c r="UHE9" s="233">
        <v>132340</v>
      </c>
      <c r="UHF9" s="233">
        <f>ORCAMENTO!UHK3</f>
        <v>0</v>
      </c>
      <c r="UHG9" s="516"/>
      <c r="UHH9" s="516"/>
      <c r="UHI9" s="516"/>
      <c r="UHJ9" s="233">
        <v>132371</v>
      </c>
      <c r="UHK9" s="233">
        <f>ORCAMENTO!UHP3</f>
        <v>0</v>
      </c>
      <c r="UHL9" s="516"/>
      <c r="UHM9" s="516"/>
      <c r="UHN9" s="516"/>
      <c r="UHO9" s="233">
        <v>132401</v>
      </c>
      <c r="UHP9" s="233">
        <f>ORCAMENTO!UHU3</f>
        <v>0</v>
      </c>
      <c r="UHQ9" s="516"/>
      <c r="UHR9" s="516"/>
      <c r="UHS9" s="516"/>
      <c r="UHT9" s="233">
        <v>132432</v>
      </c>
      <c r="UHU9" s="233">
        <f>ORCAMENTO!UHZ3</f>
        <v>0</v>
      </c>
      <c r="UHV9" s="516"/>
      <c r="UHW9" s="516"/>
      <c r="UHX9" s="516"/>
      <c r="UHY9" s="233">
        <v>132463</v>
      </c>
      <c r="UHZ9" s="233">
        <f>ORCAMENTO!UIE3</f>
        <v>0</v>
      </c>
      <c r="UIA9" s="516"/>
      <c r="UIB9" s="516"/>
      <c r="UIC9" s="516"/>
      <c r="UID9" s="233">
        <v>132493</v>
      </c>
      <c r="UIE9" s="233">
        <f>ORCAMENTO!UIJ3</f>
        <v>0</v>
      </c>
      <c r="UIF9" s="516"/>
      <c r="UIG9" s="516"/>
      <c r="UIH9" s="516"/>
      <c r="UII9" s="233">
        <v>132524</v>
      </c>
      <c r="UIJ9" s="233">
        <f>ORCAMENTO!UIO3</f>
        <v>0</v>
      </c>
      <c r="UIK9" s="516"/>
      <c r="UIL9" s="516"/>
      <c r="UIM9" s="516"/>
      <c r="UIN9" s="233">
        <v>132554</v>
      </c>
      <c r="UIO9" s="233">
        <f>ORCAMENTO!UIT3</f>
        <v>0</v>
      </c>
      <c r="UIP9" s="516"/>
      <c r="UIQ9" s="516"/>
      <c r="UIR9" s="516"/>
      <c r="UIS9" s="233">
        <v>132585</v>
      </c>
      <c r="UIT9" s="233">
        <f>ORCAMENTO!UIY3</f>
        <v>0</v>
      </c>
      <c r="UIU9" s="516"/>
      <c r="UIV9" s="516"/>
      <c r="UIW9" s="516"/>
      <c r="UIX9" s="233">
        <v>132616</v>
      </c>
      <c r="UIY9" s="233">
        <f>ORCAMENTO!UJD3</f>
        <v>0</v>
      </c>
      <c r="UIZ9" s="516"/>
      <c r="UJA9" s="516"/>
      <c r="UJB9" s="516"/>
      <c r="UJC9" s="233">
        <v>132644</v>
      </c>
      <c r="UJD9" s="233">
        <f>ORCAMENTO!UJI3</f>
        <v>0</v>
      </c>
      <c r="UJE9" s="516"/>
      <c r="UJF9" s="516"/>
      <c r="UJG9" s="516"/>
      <c r="UJH9" s="233">
        <v>132675</v>
      </c>
      <c r="UJI9" s="233">
        <f>ORCAMENTO!UJN3</f>
        <v>0</v>
      </c>
      <c r="UJJ9" s="516"/>
      <c r="UJK9" s="516"/>
      <c r="UJL9" s="516"/>
      <c r="UJM9" s="233">
        <v>132705</v>
      </c>
      <c r="UJN9" s="233">
        <f>ORCAMENTO!UJS3</f>
        <v>0</v>
      </c>
      <c r="UJO9" s="516"/>
      <c r="UJP9" s="516"/>
      <c r="UJQ9" s="516"/>
      <c r="UJR9" s="233">
        <v>132736</v>
      </c>
      <c r="UJS9" s="233">
        <f>ORCAMENTO!UJX3</f>
        <v>0</v>
      </c>
      <c r="UJT9" s="516"/>
      <c r="UJU9" s="516"/>
      <c r="UJV9" s="516"/>
      <c r="UJW9" s="233">
        <v>132766</v>
      </c>
      <c r="UJX9" s="233">
        <f>ORCAMENTO!UKC3</f>
        <v>0</v>
      </c>
      <c r="UJY9" s="516"/>
      <c r="UJZ9" s="516"/>
      <c r="UKA9" s="516"/>
      <c r="UKB9" s="233">
        <v>132797</v>
      </c>
      <c r="UKC9" s="233">
        <f>ORCAMENTO!UKH3</f>
        <v>0</v>
      </c>
      <c r="UKD9" s="516"/>
      <c r="UKE9" s="516"/>
      <c r="UKF9" s="516"/>
      <c r="UKG9" s="233">
        <v>132828</v>
      </c>
      <c r="UKH9" s="233">
        <f>ORCAMENTO!UKM3</f>
        <v>0</v>
      </c>
      <c r="UKI9" s="516"/>
      <c r="UKJ9" s="516"/>
      <c r="UKK9" s="516"/>
      <c r="UKL9" s="233">
        <v>132858</v>
      </c>
      <c r="UKM9" s="233">
        <f>ORCAMENTO!UKR3</f>
        <v>0</v>
      </c>
      <c r="UKN9" s="516"/>
      <c r="UKO9" s="516"/>
      <c r="UKP9" s="516"/>
      <c r="UKQ9" s="233">
        <v>132889</v>
      </c>
      <c r="UKR9" s="233">
        <f>ORCAMENTO!UKW3</f>
        <v>0</v>
      </c>
      <c r="UKS9" s="516"/>
      <c r="UKT9" s="516"/>
      <c r="UKU9" s="516"/>
      <c r="UKV9" s="233">
        <v>132919</v>
      </c>
      <c r="UKW9" s="233">
        <f>ORCAMENTO!ULB3</f>
        <v>0</v>
      </c>
      <c r="UKX9" s="516"/>
      <c r="UKY9" s="516"/>
      <c r="UKZ9" s="516"/>
      <c r="ULA9" s="233">
        <v>132950</v>
      </c>
      <c r="ULB9" s="233">
        <f>ORCAMENTO!ULG3</f>
        <v>0</v>
      </c>
      <c r="ULC9" s="516"/>
      <c r="ULD9" s="516"/>
      <c r="ULE9" s="516"/>
      <c r="ULF9" s="233">
        <v>132981</v>
      </c>
      <c r="ULG9" s="233">
        <f>ORCAMENTO!ULL3</f>
        <v>0</v>
      </c>
      <c r="ULH9" s="516"/>
      <c r="ULI9" s="516"/>
      <c r="ULJ9" s="516"/>
      <c r="ULK9" s="233">
        <v>133010</v>
      </c>
      <c r="ULL9" s="233">
        <f>ORCAMENTO!ULQ3</f>
        <v>0</v>
      </c>
      <c r="ULM9" s="516"/>
      <c r="ULN9" s="516"/>
      <c r="ULO9" s="516"/>
      <c r="ULP9" s="233">
        <v>133041</v>
      </c>
      <c r="ULQ9" s="233">
        <f>ORCAMENTO!ULV3</f>
        <v>0</v>
      </c>
      <c r="ULR9" s="516"/>
      <c r="ULS9" s="516"/>
      <c r="ULT9" s="516"/>
      <c r="ULU9" s="233">
        <v>133071</v>
      </c>
      <c r="ULV9" s="233">
        <f>ORCAMENTO!UMA3</f>
        <v>0</v>
      </c>
      <c r="ULW9" s="516"/>
      <c r="ULX9" s="516"/>
      <c r="ULY9" s="516"/>
      <c r="ULZ9" s="233">
        <v>133102</v>
      </c>
      <c r="UMA9" s="233">
        <f>ORCAMENTO!UMF3</f>
        <v>0</v>
      </c>
      <c r="UMB9" s="516"/>
      <c r="UMC9" s="516"/>
      <c r="UMD9" s="516"/>
      <c r="UME9" s="233">
        <v>133132</v>
      </c>
      <c r="UMF9" s="233">
        <f>ORCAMENTO!UMK3</f>
        <v>0</v>
      </c>
      <c r="UMG9" s="516"/>
      <c r="UMH9" s="516"/>
      <c r="UMI9" s="516"/>
      <c r="UMJ9" s="233">
        <v>133163</v>
      </c>
      <c r="UMK9" s="233">
        <f>ORCAMENTO!UMP3</f>
        <v>0</v>
      </c>
      <c r="UML9" s="516"/>
      <c r="UMM9" s="516"/>
      <c r="UMN9" s="516"/>
      <c r="UMO9" s="233">
        <v>133194</v>
      </c>
      <c r="UMP9" s="233">
        <f>ORCAMENTO!UMU3</f>
        <v>0</v>
      </c>
      <c r="UMQ9" s="516"/>
      <c r="UMR9" s="516"/>
      <c r="UMS9" s="516"/>
      <c r="UMT9" s="233">
        <v>133224</v>
      </c>
      <c r="UMU9" s="233">
        <f>ORCAMENTO!UMZ3</f>
        <v>0</v>
      </c>
      <c r="UMV9" s="516"/>
      <c r="UMW9" s="516"/>
      <c r="UMX9" s="516"/>
      <c r="UMY9" s="233">
        <v>133255</v>
      </c>
      <c r="UMZ9" s="233">
        <f>ORCAMENTO!UNE3</f>
        <v>0</v>
      </c>
      <c r="UNA9" s="516"/>
      <c r="UNB9" s="516"/>
      <c r="UNC9" s="516"/>
      <c r="UND9" s="233">
        <v>133285</v>
      </c>
      <c r="UNE9" s="233">
        <f>ORCAMENTO!UNJ3</f>
        <v>0</v>
      </c>
      <c r="UNF9" s="516"/>
      <c r="UNG9" s="516"/>
      <c r="UNH9" s="516"/>
      <c r="UNI9" s="233">
        <v>133316</v>
      </c>
      <c r="UNJ9" s="233">
        <f>ORCAMENTO!UNO3</f>
        <v>0</v>
      </c>
      <c r="UNK9" s="516"/>
      <c r="UNL9" s="516"/>
      <c r="UNM9" s="516"/>
      <c r="UNN9" s="233">
        <v>133347</v>
      </c>
      <c r="UNO9" s="233">
        <f>ORCAMENTO!UNT3</f>
        <v>0</v>
      </c>
      <c r="UNP9" s="516"/>
      <c r="UNQ9" s="516"/>
      <c r="UNR9" s="516"/>
      <c r="UNS9" s="233">
        <v>133375</v>
      </c>
      <c r="UNT9" s="233">
        <f>ORCAMENTO!UNY3</f>
        <v>0</v>
      </c>
      <c r="UNU9" s="516"/>
      <c r="UNV9" s="516"/>
      <c r="UNW9" s="516"/>
      <c r="UNX9" s="233">
        <v>133406</v>
      </c>
      <c r="UNY9" s="233">
        <f>ORCAMENTO!UOD3</f>
        <v>0</v>
      </c>
      <c r="UNZ9" s="516"/>
      <c r="UOA9" s="516"/>
      <c r="UOB9" s="516"/>
      <c r="UOC9" s="233">
        <v>133436</v>
      </c>
      <c r="UOD9" s="233">
        <f>ORCAMENTO!UOI3</f>
        <v>0</v>
      </c>
      <c r="UOE9" s="516"/>
      <c r="UOF9" s="516"/>
      <c r="UOG9" s="516"/>
      <c r="UOH9" s="233">
        <v>133467</v>
      </c>
      <c r="UOI9" s="233">
        <f>ORCAMENTO!UON3</f>
        <v>0</v>
      </c>
      <c r="UOJ9" s="516"/>
      <c r="UOK9" s="516"/>
      <c r="UOL9" s="516"/>
      <c r="UOM9" s="233">
        <v>133497</v>
      </c>
      <c r="UON9" s="233">
        <f>ORCAMENTO!UOS3</f>
        <v>0</v>
      </c>
      <c r="UOO9" s="516"/>
      <c r="UOP9" s="516"/>
      <c r="UOQ9" s="516"/>
      <c r="UOR9" s="233">
        <v>133528</v>
      </c>
      <c r="UOS9" s="233">
        <f>ORCAMENTO!UOX3</f>
        <v>0</v>
      </c>
      <c r="UOT9" s="516"/>
      <c r="UOU9" s="516"/>
      <c r="UOV9" s="516"/>
      <c r="UOW9" s="233">
        <v>133559</v>
      </c>
      <c r="UOX9" s="233">
        <f>ORCAMENTO!UPC3</f>
        <v>0</v>
      </c>
      <c r="UOY9" s="516"/>
      <c r="UOZ9" s="516"/>
      <c r="UPA9" s="516"/>
      <c r="UPB9" s="233">
        <v>133589</v>
      </c>
      <c r="UPC9" s="233">
        <f>ORCAMENTO!UPH3</f>
        <v>0</v>
      </c>
      <c r="UPD9" s="516"/>
      <c r="UPE9" s="516"/>
      <c r="UPF9" s="516"/>
      <c r="UPG9" s="233">
        <v>133620</v>
      </c>
      <c r="UPH9" s="233">
        <f>ORCAMENTO!UPM3</f>
        <v>0</v>
      </c>
      <c r="UPI9" s="516"/>
      <c r="UPJ9" s="516"/>
      <c r="UPK9" s="516"/>
      <c r="UPL9" s="233">
        <v>133650</v>
      </c>
      <c r="UPM9" s="233">
        <f>ORCAMENTO!UPR3</f>
        <v>0</v>
      </c>
      <c r="UPN9" s="516"/>
      <c r="UPO9" s="516"/>
      <c r="UPP9" s="516"/>
      <c r="UPQ9" s="233">
        <v>133681</v>
      </c>
      <c r="UPR9" s="233">
        <f>ORCAMENTO!UPW3</f>
        <v>0</v>
      </c>
      <c r="UPS9" s="516"/>
      <c r="UPT9" s="516"/>
      <c r="UPU9" s="516"/>
      <c r="UPV9" s="233">
        <v>133712</v>
      </c>
      <c r="UPW9" s="233">
        <f>ORCAMENTO!UQB3</f>
        <v>0</v>
      </c>
      <c r="UPX9" s="516"/>
      <c r="UPY9" s="516"/>
      <c r="UPZ9" s="516"/>
      <c r="UQA9" s="233">
        <v>133740</v>
      </c>
      <c r="UQB9" s="233">
        <f>ORCAMENTO!UQG3</f>
        <v>0</v>
      </c>
      <c r="UQC9" s="516"/>
      <c r="UQD9" s="516"/>
      <c r="UQE9" s="516"/>
      <c r="UQF9" s="233">
        <v>133771</v>
      </c>
      <c r="UQG9" s="233">
        <f>ORCAMENTO!UQL3</f>
        <v>0</v>
      </c>
      <c r="UQH9" s="516"/>
      <c r="UQI9" s="516"/>
      <c r="UQJ9" s="516"/>
      <c r="UQK9" s="233">
        <v>133801</v>
      </c>
      <c r="UQL9" s="233">
        <f>ORCAMENTO!UQQ3</f>
        <v>0</v>
      </c>
      <c r="UQM9" s="516"/>
      <c r="UQN9" s="516"/>
      <c r="UQO9" s="516"/>
      <c r="UQP9" s="233">
        <v>133832</v>
      </c>
      <c r="UQQ9" s="233">
        <f>ORCAMENTO!UQV3</f>
        <v>0</v>
      </c>
      <c r="UQR9" s="516"/>
      <c r="UQS9" s="516"/>
      <c r="UQT9" s="516"/>
      <c r="UQU9" s="233">
        <v>133862</v>
      </c>
      <c r="UQV9" s="233">
        <f>ORCAMENTO!URA3</f>
        <v>0</v>
      </c>
      <c r="UQW9" s="516"/>
      <c r="UQX9" s="516"/>
      <c r="UQY9" s="516"/>
      <c r="UQZ9" s="233">
        <v>133893</v>
      </c>
      <c r="URA9" s="233">
        <f>ORCAMENTO!URF3</f>
        <v>0</v>
      </c>
      <c r="URB9" s="516"/>
      <c r="URC9" s="516"/>
      <c r="URD9" s="516"/>
      <c r="URE9" s="233">
        <v>133924</v>
      </c>
      <c r="URF9" s="233">
        <f>ORCAMENTO!URK3</f>
        <v>0</v>
      </c>
      <c r="URG9" s="516"/>
      <c r="URH9" s="516"/>
      <c r="URI9" s="516"/>
      <c r="URJ9" s="233">
        <v>133954</v>
      </c>
      <c r="URK9" s="233">
        <f>ORCAMENTO!URP3</f>
        <v>0</v>
      </c>
      <c r="URL9" s="516"/>
      <c r="URM9" s="516"/>
      <c r="URN9" s="516"/>
      <c r="URO9" s="233">
        <v>133985</v>
      </c>
      <c r="URP9" s="233">
        <f>ORCAMENTO!URU3</f>
        <v>0</v>
      </c>
      <c r="URQ9" s="516"/>
      <c r="URR9" s="516"/>
      <c r="URS9" s="516"/>
      <c r="URT9" s="233">
        <v>134015</v>
      </c>
      <c r="URU9" s="233">
        <f>ORCAMENTO!URZ3</f>
        <v>0</v>
      </c>
      <c r="URV9" s="516"/>
      <c r="URW9" s="516"/>
      <c r="URX9" s="516"/>
      <c r="URY9" s="233">
        <v>134046</v>
      </c>
      <c r="URZ9" s="233">
        <f>ORCAMENTO!USE3</f>
        <v>0</v>
      </c>
      <c r="USA9" s="516"/>
      <c r="USB9" s="516"/>
      <c r="USC9" s="516"/>
      <c r="USD9" s="233">
        <v>134077</v>
      </c>
      <c r="USE9" s="233">
        <f>ORCAMENTO!USJ3</f>
        <v>0</v>
      </c>
      <c r="USF9" s="516"/>
      <c r="USG9" s="516"/>
      <c r="USH9" s="516"/>
      <c r="USI9" s="233">
        <v>134105</v>
      </c>
      <c r="USJ9" s="233">
        <f>ORCAMENTO!USO3</f>
        <v>0</v>
      </c>
      <c r="USK9" s="516"/>
      <c r="USL9" s="516"/>
      <c r="USM9" s="516"/>
      <c r="USN9" s="233">
        <v>134136</v>
      </c>
      <c r="USO9" s="233">
        <f>ORCAMENTO!UST3</f>
        <v>0</v>
      </c>
      <c r="USP9" s="516"/>
      <c r="USQ9" s="516"/>
      <c r="USR9" s="516"/>
      <c r="USS9" s="233">
        <v>134166</v>
      </c>
      <c r="UST9" s="233">
        <f>ORCAMENTO!USY3</f>
        <v>0</v>
      </c>
      <c r="USU9" s="516"/>
      <c r="USV9" s="516"/>
      <c r="USW9" s="516"/>
      <c r="USX9" s="233">
        <v>134197</v>
      </c>
      <c r="USY9" s="233">
        <f>ORCAMENTO!UTD3</f>
        <v>0</v>
      </c>
      <c r="USZ9" s="516"/>
      <c r="UTA9" s="516"/>
      <c r="UTB9" s="516"/>
      <c r="UTC9" s="233">
        <v>134227</v>
      </c>
      <c r="UTD9" s="233">
        <f>ORCAMENTO!UTI3</f>
        <v>0</v>
      </c>
      <c r="UTE9" s="516"/>
      <c r="UTF9" s="516"/>
      <c r="UTG9" s="516"/>
      <c r="UTH9" s="233">
        <v>134258</v>
      </c>
      <c r="UTI9" s="233">
        <f>ORCAMENTO!UTN3</f>
        <v>0</v>
      </c>
      <c r="UTJ9" s="516"/>
      <c r="UTK9" s="516"/>
      <c r="UTL9" s="516"/>
      <c r="UTM9" s="233">
        <v>134289</v>
      </c>
      <c r="UTN9" s="233">
        <f>ORCAMENTO!UTS3</f>
        <v>0</v>
      </c>
      <c r="UTO9" s="516"/>
      <c r="UTP9" s="516"/>
      <c r="UTQ9" s="516"/>
      <c r="UTR9" s="233">
        <v>134319</v>
      </c>
      <c r="UTS9" s="233">
        <f>ORCAMENTO!UTX3</f>
        <v>0</v>
      </c>
      <c r="UTT9" s="516"/>
      <c r="UTU9" s="516"/>
      <c r="UTV9" s="516"/>
      <c r="UTW9" s="233">
        <v>134350</v>
      </c>
      <c r="UTX9" s="233">
        <f>ORCAMENTO!UUC3</f>
        <v>0</v>
      </c>
      <c r="UTY9" s="516"/>
      <c r="UTZ9" s="516"/>
      <c r="UUA9" s="516"/>
      <c r="UUB9" s="233">
        <v>134380</v>
      </c>
      <c r="UUC9" s="233">
        <f>ORCAMENTO!UUH3</f>
        <v>0</v>
      </c>
      <c r="UUD9" s="516"/>
      <c r="UUE9" s="516"/>
      <c r="UUF9" s="516"/>
      <c r="UUG9" s="233">
        <v>134411</v>
      </c>
      <c r="UUH9" s="233">
        <f>ORCAMENTO!UUM3</f>
        <v>0</v>
      </c>
      <c r="UUI9" s="516"/>
      <c r="UUJ9" s="516"/>
      <c r="UUK9" s="516"/>
      <c r="UUL9" s="233">
        <v>134442</v>
      </c>
      <c r="UUM9" s="233">
        <f>ORCAMENTO!UUR3</f>
        <v>0</v>
      </c>
      <c r="UUN9" s="516"/>
      <c r="UUO9" s="516"/>
      <c r="UUP9" s="516"/>
      <c r="UUQ9" s="233">
        <v>134471</v>
      </c>
      <c r="UUR9" s="233">
        <f>ORCAMENTO!UUW3</f>
        <v>0</v>
      </c>
      <c r="UUS9" s="516"/>
      <c r="UUT9" s="516"/>
      <c r="UUU9" s="516"/>
      <c r="UUV9" s="233">
        <v>134502</v>
      </c>
      <c r="UUW9" s="233">
        <f>ORCAMENTO!UVB3</f>
        <v>0</v>
      </c>
      <c r="UUX9" s="516"/>
      <c r="UUY9" s="516"/>
      <c r="UUZ9" s="516"/>
      <c r="UVA9" s="233">
        <v>134532</v>
      </c>
      <c r="UVB9" s="233">
        <f>ORCAMENTO!UVG3</f>
        <v>0</v>
      </c>
      <c r="UVC9" s="516"/>
      <c r="UVD9" s="516"/>
      <c r="UVE9" s="516"/>
      <c r="UVF9" s="233">
        <v>134563</v>
      </c>
      <c r="UVG9" s="233">
        <f>ORCAMENTO!UVL3</f>
        <v>0</v>
      </c>
      <c r="UVH9" s="516"/>
      <c r="UVI9" s="516"/>
      <c r="UVJ9" s="516"/>
      <c r="UVK9" s="233">
        <v>134593</v>
      </c>
      <c r="UVL9" s="233">
        <f>ORCAMENTO!UVQ3</f>
        <v>0</v>
      </c>
      <c r="UVM9" s="516"/>
      <c r="UVN9" s="516"/>
      <c r="UVO9" s="516"/>
      <c r="UVP9" s="233">
        <v>134624</v>
      </c>
      <c r="UVQ9" s="233">
        <f>ORCAMENTO!UVV3</f>
        <v>0</v>
      </c>
      <c r="UVR9" s="516"/>
      <c r="UVS9" s="516"/>
      <c r="UVT9" s="516"/>
      <c r="UVU9" s="233">
        <v>134655</v>
      </c>
      <c r="UVV9" s="233">
        <f>ORCAMENTO!UWA3</f>
        <v>0</v>
      </c>
      <c r="UVW9" s="516"/>
      <c r="UVX9" s="516"/>
      <c r="UVY9" s="516"/>
      <c r="UVZ9" s="233">
        <v>134685</v>
      </c>
      <c r="UWA9" s="233">
        <f>ORCAMENTO!UWF3</f>
        <v>0</v>
      </c>
      <c r="UWB9" s="516"/>
      <c r="UWC9" s="516"/>
      <c r="UWD9" s="516"/>
      <c r="UWE9" s="233">
        <v>134716</v>
      </c>
      <c r="UWF9" s="233">
        <f>ORCAMENTO!UWK3</f>
        <v>0</v>
      </c>
      <c r="UWG9" s="516"/>
      <c r="UWH9" s="516"/>
      <c r="UWI9" s="516"/>
      <c r="UWJ9" s="233">
        <v>134746</v>
      </c>
      <c r="UWK9" s="233">
        <f>ORCAMENTO!UWP3</f>
        <v>0</v>
      </c>
      <c r="UWL9" s="516"/>
      <c r="UWM9" s="516"/>
      <c r="UWN9" s="516"/>
      <c r="UWO9" s="233">
        <v>134777</v>
      </c>
      <c r="UWP9" s="233">
        <f>ORCAMENTO!UWU3</f>
        <v>0</v>
      </c>
      <c r="UWQ9" s="516"/>
      <c r="UWR9" s="516"/>
      <c r="UWS9" s="516"/>
      <c r="UWT9" s="233">
        <v>134808</v>
      </c>
      <c r="UWU9" s="233">
        <f>ORCAMENTO!UWZ3</f>
        <v>0</v>
      </c>
      <c r="UWV9" s="516"/>
      <c r="UWW9" s="516"/>
      <c r="UWX9" s="516"/>
      <c r="UWY9" s="233">
        <v>134836</v>
      </c>
      <c r="UWZ9" s="233">
        <f>ORCAMENTO!UXE3</f>
        <v>0</v>
      </c>
      <c r="UXA9" s="516"/>
      <c r="UXB9" s="516"/>
      <c r="UXC9" s="516"/>
      <c r="UXD9" s="233">
        <v>134867</v>
      </c>
      <c r="UXE9" s="233">
        <f>ORCAMENTO!UXJ3</f>
        <v>0</v>
      </c>
      <c r="UXF9" s="516"/>
      <c r="UXG9" s="516"/>
      <c r="UXH9" s="516"/>
      <c r="UXI9" s="233">
        <v>134897</v>
      </c>
      <c r="UXJ9" s="233">
        <f>ORCAMENTO!UXO3</f>
        <v>0</v>
      </c>
      <c r="UXK9" s="516"/>
      <c r="UXL9" s="516"/>
      <c r="UXM9" s="516"/>
      <c r="UXN9" s="233">
        <v>134928</v>
      </c>
      <c r="UXO9" s="233">
        <f>ORCAMENTO!UXT3</f>
        <v>0</v>
      </c>
      <c r="UXP9" s="516"/>
      <c r="UXQ9" s="516"/>
      <c r="UXR9" s="516"/>
      <c r="UXS9" s="233">
        <v>134958</v>
      </c>
      <c r="UXT9" s="233">
        <f>ORCAMENTO!UXY3</f>
        <v>0</v>
      </c>
      <c r="UXU9" s="516"/>
      <c r="UXV9" s="516"/>
      <c r="UXW9" s="516"/>
      <c r="UXX9" s="233">
        <v>134989</v>
      </c>
      <c r="UXY9" s="233">
        <f>ORCAMENTO!UYD3</f>
        <v>0</v>
      </c>
      <c r="UXZ9" s="516"/>
      <c r="UYA9" s="516"/>
      <c r="UYB9" s="516"/>
      <c r="UYC9" s="233">
        <v>135020</v>
      </c>
      <c r="UYD9" s="233">
        <f>ORCAMENTO!UYI3</f>
        <v>0</v>
      </c>
      <c r="UYE9" s="516"/>
      <c r="UYF9" s="516"/>
      <c r="UYG9" s="516"/>
      <c r="UYH9" s="233">
        <v>135050</v>
      </c>
      <c r="UYI9" s="233">
        <f>ORCAMENTO!UYN3</f>
        <v>0</v>
      </c>
      <c r="UYJ9" s="516"/>
      <c r="UYK9" s="516"/>
      <c r="UYL9" s="516"/>
      <c r="UYM9" s="233">
        <v>135081</v>
      </c>
      <c r="UYN9" s="233">
        <f>ORCAMENTO!UYS3</f>
        <v>0</v>
      </c>
      <c r="UYO9" s="516"/>
      <c r="UYP9" s="516"/>
      <c r="UYQ9" s="516"/>
      <c r="UYR9" s="233">
        <v>135111</v>
      </c>
      <c r="UYS9" s="233">
        <f>ORCAMENTO!UYX3</f>
        <v>0</v>
      </c>
      <c r="UYT9" s="516"/>
      <c r="UYU9" s="516"/>
      <c r="UYV9" s="516"/>
      <c r="UYW9" s="233">
        <v>135142</v>
      </c>
      <c r="UYX9" s="233">
        <f>ORCAMENTO!UZC3</f>
        <v>0</v>
      </c>
      <c r="UYY9" s="516"/>
      <c r="UYZ9" s="516"/>
      <c r="UZA9" s="516"/>
      <c r="UZB9" s="233">
        <v>135173</v>
      </c>
      <c r="UZC9" s="233">
        <f>ORCAMENTO!UZH3</f>
        <v>0</v>
      </c>
      <c r="UZD9" s="516"/>
      <c r="UZE9" s="516"/>
      <c r="UZF9" s="516"/>
      <c r="UZG9" s="233">
        <v>135201</v>
      </c>
      <c r="UZH9" s="233">
        <f>ORCAMENTO!UZM3</f>
        <v>0</v>
      </c>
      <c r="UZI9" s="516"/>
      <c r="UZJ9" s="516"/>
      <c r="UZK9" s="516"/>
      <c r="UZL9" s="233">
        <v>135232</v>
      </c>
      <c r="UZM9" s="233">
        <f>ORCAMENTO!UZR3</f>
        <v>0</v>
      </c>
      <c r="UZN9" s="516"/>
      <c r="UZO9" s="516"/>
      <c r="UZP9" s="516"/>
      <c r="UZQ9" s="233">
        <v>135262</v>
      </c>
      <c r="UZR9" s="233">
        <f>ORCAMENTO!UZW3</f>
        <v>0</v>
      </c>
      <c r="UZS9" s="516"/>
      <c r="UZT9" s="516"/>
      <c r="UZU9" s="516"/>
      <c r="UZV9" s="233">
        <v>135293</v>
      </c>
      <c r="UZW9" s="233">
        <f>ORCAMENTO!VAB3</f>
        <v>0</v>
      </c>
      <c r="UZX9" s="516"/>
      <c r="UZY9" s="516"/>
      <c r="UZZ9" s="516"/>
      <c r="VAA9" s="233">
        <v>135323</v>
      </c>
      <c r="VAB9" s="233">
        <f>ORCAMENTO!VAG3</f>
        <v>0</v>
      </c>
      <c r="VAC9" s="516"/>
      <c r="VAD9" s="516"/>
      <c r="VAE9" s="516"/>
      <c r="VAF9" s="233">
        <v>135354</v>
      </c>
      <c r="VAG9" s="233">
        <f>ORCAMENTO!VAL3</f>
        <v>0</v>
      </c>
      <c r="VAH9" s="516"/>
      <c r="VAI9" s="516"/>
      <c r="VAJ9" s="516"/>
      <c r="VAK9" s="233">
        <v>135385</v>
      </c>
      <c r="VAL9" s="233">
        <f>ORCAMENTO!VAQ3</f>
        <v>0</v>
      </c>
      <c r="VAM9" s="516"/>
      <c r="VAN9" s="516"/>
      <c r="VAO9" s="516"/>
      <c r="VAP9" s="233">
        <v>135415</v>
      </c>
      <c r="VAQ9" s="233">
        <f>ORCAMENTO!VAV3</f>
        <v>0</v>
      </c>
      <c r="VAR9" s="516"/>
      <c r="VAS9" s="516"/>
      <c r="VAT9" s="516"/>
      <c r="VAU9" s="233">
        <v>135446</v>
      </c>
      <c r="VAV9" s="233">
        <f>ORCAMENTO!VBA3</f>
        <v>0</v>
      </c>
      <c r="VAW9" s="516"/>
      <c r="VAX9" s="516"/>
      <c r="VAY9" s="516"/>
      <c r="VAZ9" s="233">
        <v>135476</v>
      </c>
      <c r="VBA9" s="233">
        <f>ORCAMENTO!VBF3</f>
        <v>0</v>
      </c>
      <c r="VBB9" s="516"/>
      <c r="VBC9" s="516"/>
      <c r="VBD9" s="516"/>
      <c r="VBE9" s="233">
        <v>135507</v>
      </c>
      <c r="VBF9" s="233">
        <f>ORCAMENTO!VBK3</f>
        <v>0</v>
      </c>
      <c r="VBG9" s="516"/>
      <c r="VBH9" s="516"/>
      <c r="VBI9" s="516"/>
      <c r="VBJ9" s="233">
        <v>135538</v>
      </c>
      <c r="VBK9" s="233">
        <f>ORCAMENTO!VBP3</f>
        <v>0</v>
      </c>
      <c r="VBL9" s="516"/>
      <c r="VBM9" s="516"/>
      <c r="VBN9" s="516"/>
      <c r="VBO9" s="233">
        <v>135566</v>
      </c>
      <c r="VBP9" s="233">
        <f>ORCAMENTO!VBU3</f>
        <v>0</v>
      </c>
      <c r="VBQ9" s="516"/>
      <c r="VBR9" s="516"/>
      <c r="VBS9" s="516"/>
      <c r="VBT9" s="233">
        <v>135597</v>
      </c>
      <c r="VBU9" s="233">
        <f>ORCAMENTO!VBZ3</f>
        <v>0</v>
      </c>
      <c r="VBV9" s="516"/>
      <c r="VBW9" s="516"/>
      <c r="VBX9" s="516"/>
      <c r="VBY9" s="233">
        <v>135627</v>
      </c>
      <c r="VBZ9" s="233">
        <f>ORCAMENTO!VCE3</f>
        <v>0</v>
      </c>
      <c r="VCA9" s="516"/>
      <c r="VCB9" s="516"/>
      <c r="VCC9" s="516"/>
      <c r="VCD9" s="233">
        <v>135658</v>
      </c>
      <c r="VCE9" s="233">
        <f>ORCAMENTO!VCJ3</f>
        <v>0</v>
      </c>
      <c r="VCF9" s="516"/>
      <c r="VCG9" s="516"/>
      <c r="VCH9" s="516"/>
      <c r="VCI9" s="233">
        <v>135688</v>
      </c>
      <c r="VCJ9" s="233">
        <f>ORCAMENTO!VCO3</f>
        <v>0</v>
      </c>
      <c r="VCK9" s="516"/>
      <c r="VCL9" s="516"/>
      <c r="VCM9" s="516"/>
      <c r="VCN9" s="233">
        <v>135719</v>
      </c>
      <c r="VCO9" s="233">
        <f>ORCAMENTO!VCT3</f>
        <v>0</v>
      </c>
      <c r="VCP9" s="516"/>
      <c r="VCQ9" s="516"/>
      <c r="VCR9" s="516"/>
      <c r="VCS9" s="233">
        <v>135750</v>
      </c>
      <c r="VCT9" s="233">
        <f>ORCAMENTO!VCY3</f>
        <v>0</v>
      </c>
      <c r="VCU9" s="516"/>
      <c r="VCV9" s="516"/>
      <c r="VCW9" s="516"/>
      <c r="VCX9" s="233">
        <v>135780</v>
      </c>
      <c r="VCY9" s="233">
        <f>ORCAMENTO!VDD3</f>
        <v>0</v>
      </c>
      <c r="VCZ9" s="516"/>
      <c r="VDA9" s="516"/>
      <c r="VDB9" s="516"/>
      <c r="VDC9" s="233">
        <v>135811</v>
      </c>
      <c r="VDD9" s="233">
        <f>ORCAMENTO!VDI3</f>
        <v>0</v>
      </c>
      <c r="VDE9" s="516"/>
      <c r="VDF9" s="516"/>
      <c r="VDG9" s="516"/>
      <c r="VDH9" s="233">
        <v>135841</v>
      </c>
      <c r="VDI9" s="233">
        <f>ORCAMENTO!VDN3</f>
        <v>0</v>
      </c>
      <c r="VDJ9" s="516"/>
      <c r="VDK9" s="516"/>
      <c r="VDL9" s="516"/>
      <c r="VDM9" s="233">
        <v>135872</v>
      </c>
      <c r="VDN9" s="233">
        <f>ORCAMENTO!VDS3</f>
        <v>0</v>
      </c>
      <c r="VDO9" s="516"/>
      <c r="VDP9" s="516"/>
      <c r="VDQ9" s="516"/>
      <c r="VDR9" s="233">
        <v>135903</v>
      </c>
      <c r="VDS9" s="233">
        <f>ORCAMENTO!VDX3</f>
        <v>0</v>
      </c>
      <c r="VDT9" s="516"/>
      <c r="VDU9" s="516"/>
      <c r="VDV9" s="516"/>
      <c r="VDW9" s="233">
        <v>135932</v>
      </c>
      <c r="VDX9" s="233">
        <f>ORCAMENTO!VEC3</f>
        <v>0</v>
      </c>
      <c r="VDY9" s="516"/>
      <c r="VDZ9" s="516"/>
      <c r="VEA9" s="516"/>
      <c r="VEB9" s="233">
        <v>135963</v>
      </c>
      <c r="VEC9" s="233">
        <f>ORCAMENTO!VEH3</f>
        <v>0</v>
      </c>
      <c r="VED9" s="516"/>
      <c r="VEE9" s="516"/>
      <c r="VEF9" s="516"/>
      <c r="VEG9" s="233">
        <v>135993</v>
      </c>
      <c r="VEH9" s="233">
        <f>ORCAMENTO!VEM3</f>
        <v>0</v>
      </c>
      <c r="VEI9" s="516"/>
      <c r="VEJ9" s="516"/>
      <c r="VEK9" s="516"/>
      <c r="VEL9" s="233">
        <v>136024</v>
      </c>
      <c r="VEM9" s="233">
        <f>ORCAMENTO!VER3</f>
        <v>0</v>
      </c>
      <c r="VEN9" s="516"/>
      <c r="VEO9" s="516"/>
      <c r="VEP9" s="516"/>
      <c r="VEQ9" s="233">
        <v>136054</v>
      </c>
      <c r="VER9" s="233">
        <f>ORCAMENTO!VEW3</f>
        <v>0</v>
      </c>
      <c r="VES9" s="516"/>
      <c r="VET9" s="516"/>
      <c r="VEU9" s="516"/>
      <c r="VEV9" s="233">
        <v>136085</v>
      </c>
      <c r="VEW9" s="233">
        <f>ORCAMENTO!VFB3</f>
        <v>0</v>
      </c>
      <c r="VEX9" s="516"/>
      <c r="VEY9" s="516"/>
      <c r="VEZ9" s="516"/>
      <c r="VFA9" s="233">
        <v>136116</v>
      </c>
      <c r="VFB9" s="233">
        <f>ORCAMENTO!VFG3</f>
        <v>0</v>
      </c>
      <c r="VFC9" s="516"/>
      <c r="VFD9" s="516"/>
      <c r="VFE9" s="516"/>
      <c r="VFF9" s="233">
        <v>136146</v>
      </c>
      <c r="VFG9" s="233">
        <f>ORCAMENTO!VFL3</f>
        <v>0</v>
      </c>
      <c r="VFH9" s="516"/>
      <c r="VFI9" s="516"/>
      <c r="VFJ9" s="516"/>
      <c r="VFK9" s="233">
        <v>136177</v>
      </c>
      <c r="VFL9" s="233">
        <f>ORCAMENTO!VFQ3</f>
        <v>0</v>
      </c>
      <c r="VFM9" s="516"/>
      <c r="VFN9" s="516"/>
      <c r="VFO9" s="516"/>
      <c r="VFP9" s="233">
        <v>136207</v>
      </c>
      <c r="VFQ9" s="233">
        <f>ORCAMENTO!VFV3</f>
        <v>0</v>
      </c>
      <c r="VFR9" s="516"/>
      <c r="VFS9" s="516"/>
      <c r="VFT9" s="516"/>
      <c r="VFU9" s="233">
        <v>136238</v>
      </c>
      <c r="VFV9" s="233">
        <f>ORCAMENTO!VGA3</f>
        <v>0</v>
      </c>
      <c r="VFW9" s="516"/>
      <c r="VFX9" s="516"/>
      <c r="VFY9" s="516"/>
      <c r="VFZ9" s="233">
        <v>136269</v>
      </c>
      <c r="VGA9" s="233">
        <f>ORCAMENTO!VGF3</f>
        <v>0</v>
      </c>
      <c r="VGB9" s="516"/>
      <c r="VGC9" s="516"/>
      <c r="VGD9" s="516"/>
      <c r="VGE9" s="233">
        <v>136297</v>
      </c>
      <c r="VGF9" s="233">
        <f>ORCAMENTO!VGK3</f>
        <v>0</v>
      </c>
      <c r="VGG9" s="516"/>
      <c r="VGH9" s="516"/>
      <c r="VGI9" s="516"/>
      <c r="VGJ9" s="233">
        <v>136328</v>
      </c>
      <c r="VGK9" s="233">
        <f>ORCAMENTO!VGP3</f>
        <v>0</v>
      </c>
      <c r="VGL9" s="516"/>
      <c r="VGM9" s="516"/>
      <c r="VGN9" s="516"/>
      <c r="VGO9" s="233">
        <v>136358</v>
      </c>
      <c r="VGP9" s="233">
        <f>ORCAMENTO!VGU3</f>
        <v>0</v>
      </c>
      <c r="VGQ9" s="516"/>
      <c r="VGR9" s="516"/>
      <c r="VGS9" s="516"/>
      <c r="VGT9" s="233">
        <v>136389</v>
      </c>
      <c r="VGU9" s="233">
        <f>ORCAMENTO!VGZ3</f>
        <v>0</v>
      </c>
      <c r="VGV9" s="516"/>
      <c r="VGW9" s="516"/>
      <c r="VGX9" s="516"/>
      <c r="VGY9" s="233">
        <v>136419</v>
      </c>
      <c r="VGZ9" s="233">
        <f>ORCAMENTO!VHE3</f>
        <v>0</v>
      </c>
      <c r="VHA9" s="516"/>
      <c r="VHB9" s="516"/>
      <c r="VHC9" s="516"/>
      <c r="VHD9" s="233">
        <v>136450</v>
      </c>
      <c r="VHE9" s="233">
        <f>ORCAMENTO!VHJ3</f>
        <v>0</v>
      </c>
      <c r="VHF9" s="516"/>
      <c r="VHG9" s="516"/>
      <c r="VHH9" s="516"/>
      <c r="VHI9" s="233">
        <v>136481</v>
      </c>
      <c r="VHJ9" s="233">
        <f>ORCAMENTO!VHO3</f>
        <v>0</v>
      </c>
      <c r="VHK9" s="516"/>
      <c r="VHL9" s="516"/>
      <c r="VHM9" s="516"/>
      <c r="VHN9" s="233">
        <v>136511</v>
      </c>
      <c r="VHO9" s="233">
        <f>ORCAMENTO!VHT3</f>
        <v>0</v>
      </c>
      <c r="VHP9" s="516"/>
      <c r="VHQ9" s="516"/>
      <c r="VHR9" s="516"/>
      <c r="VHS9" s="233">
        <v>136542</v>
      </c>
      <c r="VHT9" s="233">
        <f>ORCAMENTO!VHY3</f>
        <v>0</v>
      </c>
      <c r="VHU9" s="516"/>
      <c r="VHV9" s="516"/>
      <c r="VHW9" s="516"/>
      <c r="VHX9" s="233">
        <v>136572</v>
      </c>
      <c r="VHY9" s="233">
        <f>ORCAMENTO!VID3</f>
        <v>0</v>
      </c>
      <c r="VHZ9" s="516"/>
      <c r="VIA9" s="516"/>
      <c r="VIB9" s="516"/>
      <c r="VIC9" s="233">
        <v>136603</v>
      </c>
      <c r="VID9" s="233">
        <f>ORCAMENTO!VII3</f>
        <v>0</v>
      </c>
      <c r="VIE9" s="516"/>
      <c r="VIF9" s="516"/>
      <c r="VIG9" s="516"/>
      <c r="VIH9" s="233">
        <v>136634</v>
      </c>
      <c r="VII9" s="233">
        <f>ORCAMENTO!VIN3</f>
        <v>0</v>
      </c>
      <c r="VIJ9" s="516"/>
      <c r="VIK9" s="516"/>
      <c r="VIL9" s="516"/>
      <c r="VIM9" s="233">
        <v>136662</v>
      </c>
      <c r="VIN9" s="233">
        <f>ORCAMENTO!VIS3</f>
        <v>0</v>
      </c>
      <c r="VIO9" s="516"/>
      <c r="VIP9" s="516"/>
      <c r="VIQ9" s="516"/>
      <c r="VIR9" s="233">
        <v>136693</v>
      </c>
      <c r="VIS9" s="233">
        <f>ORCAMENTO!VIX3</f>
        <v>0</v>
      </c>
      <c r="VIT9" s="516"/>
      <c r="VIU9" s="516"/>
      <c r="VIV9" s="516"/>
      <c r="VIW9" s="233">
        <v>136723</v>
      </c>
      <c r="VIX9" s="233">
        <f>ORCAMENTO!VJC3</f>
        <v>0</v>
      </c>
      <c r="VIY9" s="516"/>
      <c r="VIZ9" s="516"/>
      <c r="VJA9" s="516"/>
      <c r="VJB9" s="233">
        <v>136754</v>
      </c>
      <c r="VJC9" s="233">
        <f>ORCAMENTO!VJH3</f>
        <v>0</v>
      </c>
      <c r="VJD9" s="516"/>
      <c r="VJE9" s="516"/>
      <c r="VJF9" s="516"/>
      <c r="VJG9" s="233">
        <v>136784</v>
      </c>
      <c r="VJH9" s="233">
        <f>ORCAMENTO!VJM3</f>
        <v>0</v>
      </c>
      <c r="VJI9" s="516"/>
      <c r="VJJ9" s="516"/>
      <c r="VJK9" s="516"/>
      <c r="VJL9" s="233">
        <v>136815</v>
      </c>
      <c r="VJM9" s="233">
        <f>ORCAMENTO!VJR3</f>
        <v>0</v>
      </c>
      <c r="VJN9" s="516"/>
      <c r="VJO9" s="516"/>
      <c r="VJP9" s="516"/>
      <c r="VJQ9" s="233">
        <v>136846</v>
      </c>
      <c r="VJR9" s="233">
        <f>ORCAMENTO!VJW3</f>
        <v>0</v>
      </c>
      <c r="VJS9" s="516"/>
      <c r="VJT9" s="516"/>
      <c r="VJU9" s="516"/>
      <c r="VJV9" s="233">
        <v>136876</v>
      </c>
      <c r="VJW9" s="233">
        <f>ORCAMENTO!VKB3</f>
        <v>0</v>
      </c>
      <c r="VJX9" s="516"/>
      <c r="VJY9" s="516"/>
      <c r="VJZ9" s="516"/>
      <c r="VKA9" s="233">
        <v>136907</v>
      </c>
      <c r="VKB9" s="233">
        <f>ORCAMENTO!VKG3</f>
        <v>0</v>
      </c>
      <c r="VKC9" s="516"/>
      <c r="VKD9" s="516"/>
      <c r="VKE9" s="516"/>
      <c r="VKF9" s="233">
        <v>136937</v>
      </c>
      <c r="VKG9" s="233">
        <f>ORCAMENTO!VKL3</f>
        <v>0</v>
      </c>
      <c r="VKH9" s="516"/>
      <c r="VKI9" s="516"/>
      <c r="VKJ9" s="516"/>
      <c r="VKK9" s="233">
        <v>136968</v>
      </c>
      <c r="VKL9" s="233">
        <f>ORCAMENTO!VKQ3</f>
        <v>0</v>
      </c>
      <c r="VKM9" s="516"/>
      <c r="VKN9" s="516"/>
      <c r="VKO9" s="516"/>
      <c r="VKP9" s="233">
        <v>136999</v>
      </c>
      <c r="VKQ9" s="233">
        <f>ORCAMENTO!VKV3</f>
        <v>0</v>
      </c>
      <c r="VKR9" s="516"/>
      <c r="VKS9" s="516"/>
      <c r="VKT9" s="516"/>
      <c r="VKU9" s="233">
        <v>137027</v>
      </c>
      <c r="VKV9" s="233">
        <f>ORCAMENTO!VLA3</f>
        <v>0</v>
      </c>
      <c r="VKW9" s="516"/>
      <c r="VKX9" s="516"/>
      <c r="VKY9" s="516"/>
      <c r="VKZ9" s="233">
        <v>137058</v>
      </c>
      <c r="VLA9" s="233">
        <f>ORCAMENTO!VLF3</f>
        <v>0</v>
      </c>
      <c r="VLB9" s="516"/>
      <c r="VLC9" s="516"/>
      <c r="VLD9" s="516"/>
      <c r="VLE9" s="233">
        <v>137088</v>
      </c>
      <c r="VLF9" s="233">
        <f>ORCAMENTO!VLK3</f>
        <v>0</v>
      </c>
      <c r="VLG9" s="516"/>
      <c r="VLH9" s="516"/>
      <c r="VLI9" s="516"/>
      <c r="VLJ9" s="233">
        <v>137119</v>
      </c>
      <c r="VLK9" s="233">
        <f>ORCAMENTO!VLP3</f>
        <v>0</v>
      </c>
      <c r="VLL9" s="516"/>
      <c r="VLM9" s="516"/>
      <c r="VLN9" s="516"/>
      <c r="VLO9" s="233">
        <v>137149</v>
      </c>
      <c r="VLP9" s="233">
        <f>ORCAMENTO!VLU3</f>
        <v>0</v>
      </c>
      <c r="VLQ9" s="516"/>
      <c r="VLR9" s="516"/>
      <c r="VLS9" s="516"/>
      <c r="VLT9" s="233">
        <v>137180</v>
      </c>
      <c r="VLU9" s="233">
        <f>ORCAMENTO!VLZ3</f>
        <v>0</v>
      </c>
      <c r="VLV9" s="516"/>
      <c r="VLW9" s="516"/>
      <c r="VLX9" s="516"/>
      <c r="VLY9" s="233">
        <v>137211</v>
      </c>
      <c r="VLZ9" s="233">
        <f>ORCAMENTO!VME3</f>
        <v>0</v>
      </c>
      <c r="VMA9" s="516"/>
      <c r="VMB9" s="516"/>
      <c r="VMC9" s="516"/>
      <c r="VMD9" s="233">
        <v>137241</v>
      </c>
      <c r="VME9" s="233">
        <f>ORCAMENTO!VMJ3</f>
        <v>0</v>
      </c>
      <c r="VMF9" s="516"/>
      <c r="VMG9" s="516"/>
      <c r="VMH9" s="516"/>
      <c r="VMI9" s="233">
        <v>137272</v>
      </c>
      <c r="VMJ9" s="233">
        <f>ORCAMENTO!VMO3</f>
        <v>0</v>
      </c>
      <c r="VMK9" s="516"/>
      <c r="VML9" s="516"/>
      <c r="VMM9" s="516"/>
      <c r="VMN9" s="233">
        <v>137302</v>
      </c>
      <c r="VMO9" s="233">
        <f>ORCAMENTO!VMT3</f>
        <v>0</v>
      </c>
      <c r="VMP9" s="516"/>
      <c r="VMQ9" s="516"/>
      <c r="VMR9" s="516"/>
      <c r="VMS9" s="233">
        <v>137333</v>
      </c>
      <c r="VMT9" s="233">
        <f>ORCAMENTO!VMY3</f>
        <v>0</v>
      </c>
      <c r="VMU9" s="516"/>
      <c r="VMV9" s="516"/>
      <c r="VMW9" s="516"/>
      <c r="VMX9" s="233">
        <v>137364</v>
      </c>
      <c r="VMY9" s="233">
        <f>ORCAMENTO!VND3</f>
        <v>0</v>
      </c>
      <c r="VMZ9" s="516"/>
      <c r="VNA9" s="516"/>
      <c r="VNB9" s="516"/>
      <c r="VNC9" s="233">
        <v>137393</v>
      </c>
      <c r="VND9" s="233">
        <f>ORCAMENTO!VNI3</f>
        <v>0</v>
      </c>
      <c r="VNE9" s="516"/>
      <c r="VNF9" s="516"/>
      <c r="VNG9" s="516"/>
      <c r="VNH9" s="233">
        <v>137424</v>
      </c>
      <c r="VNI9" s="233">
        <f>ORCAMENTO!VNN3</f>
        <v>0</v>
      </c>
      <c r="VNJ9" s="516"/>
      <c r="VNK9" s="516"/>
      <c r="VNL9" s="516"/>
      <c r="VNM9" s="233">
        <v>137454</v>
      </c>
      <c r="VNN9" s="233">
        <f>ORCAMENTO!VNS3</f>
        <v>0</v>
      </c>
      <c r="VNO9" s="516"/>
      <c r="VNP9" s="516"/>
      <c r="VNQ9" s="516"/>
      <c r="VNR9" s="233">
        <v>137485</v>
      </c>
      <c r="VNS9" s="233">
        <f>ORCAMENTO!VNX3</f>
        <v>0</v>
      </c>
      <c r="VNT9" s="516"/>
      <c r="VNU9" s="516"/>
      <c r="VNV9" s="516"/>
      <c r="VNW9" s="233">
        <v>137515</v>
      </c>
      <c r="VNX9" s="233">
        <f>ORCAMENTO!VOC3</f>
        <v>0</v>
      </c>
      <c r="VNY9" s="516"/>
      <c r="VNZ9" s="516"/>
      <c r="VOA9" s="516"/>
      <c r="VOB9" s="233">
        <v>137546</v>
      </c>
      <c r="VOC9" s="233">
        <f>ORCAMENTO!VOH3</f>
        <v>0</v>
      </c>
      <c r="VOD9" s="516"/>
      <c r="VOE9" s="516"/>
      <c r="VOF9" s="516"/>
      <c r="VOG9" s="233">
        <v>137577</v>
      </c>
      <c r="VOH9" s="233">
        <f>ORCAMENTO!VOM3</f>
        <v>0</v>
      </c>
      <c r="VOI9" s="516"/>
      <c r="VOJ9" s="516"/>
      <c r="VOK9" s="516"/>
      <c r="VOL9" s="233">
        <v>137607</v>
      </c>
      <c r="VOM9" s="233">
        <f>ORCAMENTO!VOR3</f>
        <v>0</v>
      </c>
      <c r="VON9" s="516"/>
      <c r="VOO9" s="516"/>
      <c r="VOP9" s="516"/>
      <c r="VOQ9" s="233">
        <v>137638</v>
      </c>
      <c r="VOR9" s="233">
        <f>ORCAMENTO!VOW3</f>
        <v>0</v>
      </c>
      <c r="VOS9" s="516"/>
      <c r="VOT9" s="516"/>
      <c r="VOU9" s="516"/>
      <c r="VOV9" s="233">
        <v>137668</v>
      </c>
      <c r="VOW9" s="233">
        <f>ORCAMENTO!VPB3</f>
        <v>0</v>
      </c>
      <c r="VOX9" s="516"/>
      <c r="VOY9" s="516"/>
      <c r="VOZ9" s="516"/>
      <c r="VPA9" s="233">
        <v>137699</v>
      </c>
      <c r="VPB9" s="233">
        <f>ORCAMENTO!VPG3</f>
        <v>0</v>
      </c>
      <c r="VPC9" s="516"/>
      <c r="VPD9" s="516"/>
      <c r="VPE9" s="516"/>
      <c r="VPF9" s="233">
        <v>137730</v>
      </c>
      <c r="VPG9" s="233">
        <f>ORCAMENTO!VPL3</f>
        <v>0</v>
      </c>
      <c r="VPH9" s="516"/>
      <c r="VPI9" s="516"/>
      <c r="VPJ9" s="516"/>
      <c r="VPK9" s="233">
        <v>137758</v>
      </c>
      <c r="VPL9" s="233">
        <f>ORCAMENTO!VPQ3</f>
        <v>0</v>
      </c>
      <c r="VPM9" s="516"/>
      <c r="VPN9" s="516"/>
      <c r="VPO9" s="516"/>
      <c r="VPP9" s="233">
        <v>137789</v>
      </c>
      <c r="VPQ9" s="233">
        <f>ORCAMENTO!VPV3</f>
        <v>0</v>
      </c>
      <c r="VPR9" s="516"/>
      <c r="VPS9" s="516"/>
      <c r="VPT9" s="516"/>
      <c r="VPU9" s="233">
        <v>137819</v>
      </c>
      <c r="VPV9" s="233">
        <f>ORCAMENTO!VQA3</f>
        <v>0</v>
      </c>
      <c r="VPW9" s="516"/>
      <c r="VPX9" s="516"/>
      <c r="VPY9" s="516"/>
      <c r="VPZ9" s="233">
        <v>137850</v>
      </c>
      <c r="VQA9" s="233">
        <f>ORCAMENTO!VQF3</f>
        <v>0</v>
      </c>
      <c r="VQB9" s="516"/>
      <c r="VQC9" s="516"/>
      <c r="VQD9" s="516"/>
      <c r="VQE9" s="233">
        <v>137880</v>
      </c>
      <c r="VQF9" s="233">
        <f>ORCAMENTO!VQK3</f>
        <v>0</v>
      </c>
      <c r="VQG9" s="516"/>
      <c r="VQH9" s="516"/>
      <c r="VQI9" s="516"/>
      <c r="VQJ9" s="233">
        <v>137911</v>
      </c>
      <c r="VQK9" s="233">
        <f>ORCAMENTO!VQP3</f>
        <v>0</v>
      </c>
      <c r="VQL9" s="516"/>
      <c r="VQM9" s="516"/>
      <c r="VQN9" s="516"/>
      <c r="VQO9" s="233">
        <v>137942</v>
      </c>
      <c r="VQP9" s="233">
        <f>ORCAMENTO!VQU3</f>
        <v>0</v>
      </c>
      <c r="VQQ9" s="516"/>
      <c r="VQR9" s="516"/>
      <c r="VQS9" s="516"/>
      <c r="VQT9" s="233">
        <v>137972</v>
      </c>
      <c r="VQU9" s="233">
        <f>ORCAMENTO!VQZ3</f>
        <v>0</v>
      </c>
      <c r="VQV9" s="516"/>
      <c r="VQW9" s="516"/>
      <c r="VQX9" s="516"/>
      <c r="VQY9" s="233">
        <v>138003</v>
      </c>
      <c r="VQZ9" s="233">
        <f>ORCAMENTO!VRE3</f>
        <v>0</v>
      </c>
      <c r="VRA9" s="516"/>
      <c r="VRB9" s="516"/>
      <c r="VRC9" s="516"/>
      <c r="VRD9" s="233">
        <v>138033</v>
      </c>
      <c r="VRE9" s="233">
        <f>ORCAMENTO!VRJ3</f>
        <v>0</v>
      </c>
      <c r="VRF9" s="516"/>
      <c r="VRG9" s="516"/>
      <c r="VRH9" s="516"/>
      <c r="VRI9" s="233">
        <v>138064</v>
      </c>
      <c r="VRJ9" s="233">
        <f>ORCAMENTO!VRO3</f>
        <v>0</v>
      </c>
      <c r="VRK9" s="516"/>
      <c r="VRL9" s="516"/>
      <c r="VRM9" s="516"/>
      <c r="VRN9" s="233">
        <v>138095</v>
      </c>
      <c r="VRO9" s="233">
        <f>ORCAMENTO!VRT3</f>
        <v>0</v>
      </c>
      <c r="VRP9" s="516"/>
      <c r="VRQ9" s="516"/>
      <c r="VRR9" s="516"/>
      <c r="VRS9" s="233">
        <v>138123</v>
      </c>
      <c r="VRT9" s="233">
        <f>ORCAMENTO!VRY3</f>
        <v>0</v>
      </c>
      <c r="VRU9" s="516"/>
      <c r="VRV9" s="516"/>
      <c r="VRW9" s="516"/>
      <c r="VRX9" s="233">
        <v>138154</v>
      </c>
      <c r="VRY9" s="233">
        <f>ORCAMENTO!VSD3</f>
        <v>0</v>
      </c>
      <c r="VRZ9" s="516"/>
      <c r="VSA9" s="516"/>
      <c r="VSB9" s="516"/>
      <c r="VSC9" s="233">
        <v>138184</v>
      </c>
      <c r="VSD9" s="233">
        <f>ORCAMENTO!VSI3</f>
        <v>0</v>
      </c>
      <c r="VSE9" s="516"/>
      <c r="VSF9" s="516"/>
      <c r="VSG9" s="516"/>
      <c r="VSH9" s="233">
        <v>138215</v>
      </c>
      <c r="VSI9" s="233">
        <f>ORCAMENTO!VSN3</f>
        <v>0</v>
      </c>
      <c r="VSJ9" s="516"/>
      <c r="VSK9" s="516"/>
      <c r="VSL9" s="516"/>
      <c r="VSM9" s="233">
        <v>138245</v>
      </c>
      <c r="VSN9" s="233">
        <f>ORCAMENTO!VSS3</f>
        <v>0</v>
      </c>
      <c r="VSO9" s="516"/>
      <c r="VSP9" s="516"/>
      <c r="VSQ9" s="516"/>
      <c r="VSR9" s="233">
        <v>138276</v>
      </c>
      <c r="VSS9" s="233">
        <f>ORCAMENTO!VSX3</f>
        <v>0</v>
      </c>
      <c r="VST9" s="516"/>
      <c r="VSU9" s="516"/>
      <c r="VSV9" s="516"/>
      <c r="VSW9" s="233">
        <v>138307</v>
      </c>
      <c r="VSX9" s="233">
        <f>ORCAMENTO!VTC3</f>
        <v>0</v>
      </c>
      <c r="VSY9" s="516"/>
      <c r="VSZ9" s="516"/>
      <c r="VTA9" s="516"/>
      <c r="VTB9" s="233">
        <v>138337</v>
      </c>
      <c r="VTC9" s="233">
        <f>ORCAMENTO!VTH3</f>
        <v>0</v>
      </c>
      <c r="VTD9" s="516"/>
      <c r="VTE9" s="516"/>
      <c r="VTF9" s="516"/>
      <c r="VTG9" s="233">
        <v>138368</v>
      </c>
      <c r="VTH9" s="233">
        <f>ORCAMENTO!VTM3</f>
        <v>0</v>
      </c>
      <c r="VTI9" s="516"/>
      <c r="VTJ9" s="516"/>
      <c r="VTK9" s="516"/>
      <c r="VTL9" s="233">
        <v>138398</v>
      </c>
      <c r="VTM9" s="233">
        <f>ORCAMENTO!VTR3</f>
        <v>0</v>
      </c>
      <c r="VTN9" s="516"/>
      <c r="VTO9" s="516"/>
      <c r="VTP9" s="516"/>
      <c r="VTQ9" s="233">
        <v>138429</v>
      </c>
      <c r="VTR9" s="233">
        <f>ORCAMENTO!VTW3</f>
        <v>0</v>
      </c>
      <c r="VTS9" s="516"/>
      <c r="VTT9" s="516"/>
      <c r="VTU9" s="516"/>
      <c r="VTV9" s="233">
        <v>138460</v>
      </c>
      <c r="VTW9" s="233">
        <f>ORCAMENTO!VUB3</f>
        <v>0</v>
      </c>
      <c r="VTX9" s="516"/>
      <c r="VTY9" s="516"/>
      <c r="VTZ9" s="516"/>
      <c r="VUA9" s="233">
        <v>138488</v>
      </c>
      <c r="VUB9" s="233">
        <f>ORCAMENTO!VUG3</f>
        <v>0</v>
      </c>
      <c r="VUC9" s="516"/>
      <c r="VUD9" s="516"/>
      <c r="VUE9" s="516"/>
      <c r="VUF9" s="233">
        <v>138519</v>
      </c>
      <c r="VUG9" s="233">
        <f>ORCAMENTO!VUL3</f>
        <v>0</v>
      </c>
      <c r="VUH9" s="516"/>
      <c r="VUI9" s="516"/>
      <c r="VUJ9" s="516"/>
      <c r="VUK9" s="233">
        <v>138549</v>
      </c>
      <c r="VUL9" s="233">
        <f>ORCAMENTO!VUQ3</f>
        <v>0</v>
      </c>
      <c r="VUM9" s="516"/>
      <c r="VUN9" s="516"/>
      <c r="VUO9" s="516"/>
      <c r="VUP9" s="233">
        <v>138580</v>
      </c>
      <c r="VUQ9" s="233">
        <f>ORCAMENTO!VUV3</f>
        <v>0</v>
      </c>
      <c r="VUR9" s="516"/>
      <c r="VUS9" s="516"/>
      <c r="VUT9" s="516"/>
      <c r="VUU9" s="233">
        <v>138610</v>
      </c>
      <c r="VUV9" s="233">
        <f>ORCAMENTO!VVA3</f>
        <v>0</v>
      </c>
      <c r="VUW9" s="516"/>
      <c r="VUX9" s="516"/>
      <c r="VUY9" s="516"/>
      <c r="VUZ9" s="233">
        <v>138641</v>
      </c>
      <c r="VVA9" s="233">
        <f>ORCAMENTO!VVF3</f>
        <v>0</v>
      </c>
      <c r="VVB9" s="516"/>
      <c r="VVC9" s="516"/>
      <c r="VVD9" s="516"/>
      <c r="VVE9" s="233">
        <v>138672</v>
      </c>
      <c r="VVF9" s="233">
        <f>ORCAMENTO!VVK3</f>
        <v>0</v>
      </c>
      <c r="VVG9" s="516"/>
      <c r="VVH9" s="516"/>
      <c r="VVI9" s="516"/>
      <c r="VVJ9" s="233">
        <v>138702</v>
      </c>
      <c r="VVK9" s="233">
        <f>ORCAMENTO!VVP3</f>
        <v>0</v>
      </c>
      <c r="VVL9" s="516"/>
      <c r="VVM9" s="516"/>
      <c r="VVN9" s="516"/>
      <c r="VVO9" s="233">
        <v>138733</v>
      </c>
      <c r="VVP9" s="233">
        <f>ORCAMENTO!VVU3</f>
        <v>0</v>
      </c>
      <c r="VVQ9" s="516"/>
      <c r="VVR9" s="516"/>
      <c r="VVS9" s="516"/>
      <c r="VVT9" s="233">
        <v>138763</v>
      </c>
      <c r="VVU9" s="233">
        <f>ORCAMENTO!VVZ3</f>
        <v>0</v>
      </c>
      <c r="VVV9" s="516"/>
      <c r="VVW9" s="516"/>
      <c r="VVX9" s="516"/>
      <c r="VVY9" s="233">
        <v>138794</v>
      </c>
      <c r="VVZ9" s="233">
        <f>ORCAMENTO!VWE3</f>
        <v>0</v>
      </c>
      <c r="VWA9" s="516"/>
      <c r="VWB9" s="516"/>
      <c r="VWC9" s="516"/>
      <c r="VWD9" s="233">
        <v>138825</v>
      </c>
      <c r="VWE9" s="233">
        <f>ORCAMENTO!VWJ3</f>
        <v>0</v>
      </c>
      <c r="VWF9" s="516"/>
      <c r="VWG9" s="516"/>
      <c r="VWH9" s="516"/>
      <c r="VWI9" s="233">
        <v>138854</v>
      </c>
      <c r="VWJ9" s="233">
        <f>ORCAMENTO!VWO3</f>
        <v>0</v>
      </c>
      <c r="VWK9" s="516"/>
      <c r="VWL9" s="516"/>
      <c r="VWM9" s="516"/>
      <c r="VWN9" s="233">
        <v>138885</v>
      </c>
      <c r="VWO9" s="233">
        <f>ORCAMENTO!VWT3</f>
        <v>0</v>
      </c>
      <c r="VWP9" s="516"/>
      <c r="VWQ9" s="516"/>
      <c r="VWR9" s="516"/>
      <c r="VWS9" s="233">
        <v>138915</v>
      </c>
      <c r="VWT9" s="233">
        <f>ORCAMENTO!VWY3</f>
        <v>0</v>
      </c>
      <c r="VWU9" s="516"/>
      <c r="VWV9" s="516"/>
      <c r="VWW9" s="516"/>
      <c r="VWX9" s="233">
        <v>138946</v>
      </c>
      <c r="VWY9" s="233">
        <f>ORCAMENTO!VXD3</f>
        <v>0</v>
      </c>
      <c r="VWZ9" s="516"/>
      <c r="VXA9" s="516"/>
      <c r="VXB9" s="516"/>
      <c r="VXC9" s="233">
        <v>138976</v>
      </c>
      <c r="VXD9" s="233">
        <f>ORCAMENTO!VXI3</f>
        <v>0</v>
      </c>
      <c r="VXE9" s="516"/>
      <c r="VXF9" s="516"/>
      <c r="VXG9" s="516"/>
      <c r="VXH9" s="233">
        <v>139007</v>
      </c>
      <c r="VXI9" s="233">
        <f>ORCAMENTO!VXN3</f>
        <v>0</v>
      </c>
      <c r="VXJ9" s="516"/>
      <c r="VXK9" s="516"/>
      <c r="VXL9" s="516"/>
      <c r="VXM9" s="233">
        <v>139038</v>
      </c>
      <c r="VXN9" s="233">
        <f>ORCAMENTO!VXS3</f>
        <v>0</v>
      </c>
      <c r="VXO9" s="516"/>
      <c r="VXP9" s="516"/>
      <c r="VXQ9" s="516"/>
      <c r="VXR9" s="233">
        <v>139068</v>
      </c>
      <c r="VXS9" s="233">
        <f>ORCAMENTO!VXX3</f>
        <v>0</v>
      </c>
      <c r="VXT9" s="516"/>
      <c r="VXU9" s="516"/>
      <c r="VXV9" s="516"/>
      <c r="VXW9" s="233">
        <v>139099</v>
      </c>
      <c r="VXX9" s="233">
        <f>ORCAMENTO!VYC3</f>
        <v>0</v>
      </c>
      <c r="VXY9" s="516"/>
      <c r="VXZ9" s="516"/>
      <c r="VYA9" s="516"/>
      <c r="VYB9" s="233">
        <v>139129</v>
      </c>
      <c r="VYC9" s="233">
        <f>ORCAMENTO!VYH3</f>
        <v>0</v>
      </c>
      <c r="VYD9" s="516"/>
      <c r="VYE9" s="516"/>
      <c r="VYF9" s="516"/>
      <c r="VYG9" s="233">
        <v>139160</v>
      </c>
      <c r="VYH9" s="233">
        <f>ORCAMENTO!VYM3</f>
        <v>0</v>
      </c>
      <c r="VYI9" s="516"/>
      <c r="VYJ9" s="516"/>
      <c r="VYK9" s="516"/>
      <c r="VYL9" s="233">
        <v>139191</v>
      </c>
      <c r="VYM9" s="233">
        <f>ORCAMENTO!VYR3</f>
        <v>0</v>
      </c>
      <c r="VYN9" s="516"/>
      <c r="VYO9" s="516"/>
      <c r="VYP9" s="516"/>
      <c r="VYQ9" s="233">
        <v>139219</v>
      </c>
      <c r="VYR9" s="233">
        <f>ORCAMENTO!VYW3</f>
        <v>0</v>
      </c>
      <c r="VYS9" s="516"/>
      <c r="VYT9" s="516"/>
      <c r="VYU9" s="516"/>
      <c r="VYV9" s="233">
        <v>139250</v>
      </c>
      <c r="VYW9" s="233">
        <f>ORCAMENTO!VZB3</f>
        <v>0</v>
      </c>
      <c r="VYX9" s="516"/>
      <c r="VYY9" s="516"/>
      <c r="VYZ9" s="516"/>
      <c r="VZA9" s="233">
        <v>139280</v>
      </c>
      <c r="VZB9" s="233">
        <f>ORCAMENTO!VZG3</f>
        <v>0</v>
      </c>
      <c r="VZC9" s="516"/>
      <c r="VZD9" s="516"/>
      <c r="VZE9" s="516"/>
      <c r="VZF9" s="233">
        <v>139311</v>
      </c>
      <c r="VZG9" s="233">
        <f>ORCAMENTO!VZL3</f>
        <v>0</v>
      </c>
      <c r="VZH9" s="516"/>
      <c r="VZI9" s="516"/>
      <c r="VZJ9" s="516"/>
      <c r="VZK9" s="233">
        <v>139341</v>
      </c>
      <c r="VZL9" s="233">
        <f>ORCAMENTO!VZQ3</f>
        <v>0</v>
      </c>
      <c r="VZM9" s="516"/>
      <c r="VZN9" s="516"/>
      <c r="VZO9" s="516"/>
      <c r="VZP9" s="233">
        <v>139372</v>
      </c>
      <c r="VZQ9" s="233">
        <f>ORCAMENTO!VZV3</f>
        <v>0</v>
      </c>
      <c r="VZR9" s="516"/>
      <c r="VZS9" s="516"/>
      <c r="VZT9" s="516"/>
      <c r="VZU9" s="233">
        <v>139403</v>
      </c>
      <c r="VZV9" s="233">
        <f>ORCAMENTO!WAA3</f>
        <v>0</v>
      </c>
      <c r="VZW9" s="516"/>
      <c r="VZX9" s="516"/>
      <c r="VZY9" s="516"/>
      <c r="VZZ9" s="233">
        <v>139433</v>
      </c>
      <c r="WAA9" s="233">
        <f>ORCAMENTO!WAF3</f>
        <v>0</v>
      </c>
      <c r="WAB9" s="516"/>
      <c r="WAC9" s="516"/>
      <c r="WAD9" s="516"/>
      <c r="WAE9" s="233">
        <v>139464</v>
      </c>
      <c r="WAF9" s="233">
        <f>ORCAMENTO!WAK3</f>
        <v>0</v>
      </c>
      <c r="WAG9" s="516"/>
      <c r="WAH9" s="516"/>
      <c r="WAI9" s="516"/>
      <c r="WAJ9" s="233">
        <v>139494</v>
      </c>
      <c r="WAK9" s="233">
        <f>ORCAMENTO!WAP3</f>
        <v>0</v>
      </c>
      <c r="WAL9" s="516"/>
      <c r="WAM9" s="516"/>
      <c r="WAN9" s="516"/>
      <c r="WAO9" s="233">
        <v>139525</v>
      </c>
      <c r="WAP9" s="233">
        <f>ORCAMENTO!WAU3</f>
        <v>0</v>
      </c>
      <c r="WAQ9" s="516"/>
      <c r="WAR9" s="516"/>
      <c r="WAS9" s="516"/>
      <c r="WAT9" s="233">
        <v>139556</v>
      </c>
      <c r="WAU9" s="233">
        <f>ORCAMENTO!WAZ3</f>
        <v>0</v>
      </c>
      <c r="WAV9" s="516"/>
      <c r="WAW9" s="516"/>
      <c r="WAX9" s="516"/>
      <c r="WAY9" s="233">
        <v>139584</v>
      </c>
      <c r="WAZ9" s="233">
        <f>ORCAMENTO!WBE3</f>
        <v>0</v>
      </c>
      <c r="WBA9" s="516"/>
      <c r="WBB9" s="516"/>
      <c r="WBC9" s="516"/>
      <c r="WBD9" s="233">
        <v>139615</v>
      </c>
      <c r="WBE9" s="233">
        <f>ORCAMENTO!WBJ3</f>
        <v>0</v>
      </c>
      <c r="WBF9" s="516"/>
      <c r="WBG9" s="516"/>
      <c r="WBH9" s="516"/>
      <c r="WBI9" s="233">
        <v>139645</v>
      </c>
      <c r="WBJ9" s="233">
        <f>ORCAMENTO!WBO3</f>
        <v>0</v>
      </c>
      <c r="WBK9" s="516"/>
      <c r="WBL9" s="516"/>
      <c r="WBM9" s="516"/>
      <c r="WBN9" s="233">
        <v>139676</v>
      </c>
      <c r="WBO9" s="233">
        <f>ORCAMENTO!WBT3</f>
        <v>0</v>
      </c>
      <c r="WBP9" s="516"/>
      <c r="WBQ9" s="516"/>
      <c r="WBR9" s="516"/>
      <c r="WBS9" s="233">
        <v>139706</v>
      </c>
      <c r="WBT9" s="233">
        <f>ORCAMENTO!WBY3</f>
        <v>0</v>
      </c>
      <c r="WBU9" s="516"/>
      <c r="WBV9" s="516"/>
      <c r="WBW9" s="516"/>
      <c r="WBX9" s="233">
        <v>139737</v>
      </c>
      <c r="WBY9" s="233">
        <f>ORCAMENTO!WCD3</f>
        <v>0</v>
      </c>
      <c r="WBZ9" s="516"/>
      <c r="WCA9" s="516"/>
      <c r="WCB9" s="516"/>
      <c r="WCC9" s="233">
        <v>139768</v>
      </c>
      <c r="WCD9" s="233">
        <f>ORCAMENTO!WCI3</f>
        <v>0</v>
      </c>
      <c r="WCE9" s="516"/>
      <c r="WCF9" s="516"/>
      <c r="WCG9" s="516"/>
      <c r="WCH9" s="233">
        <v>139798</v>
      </c>
      <c r="WCI9" s="233">
        <f>ORCAMENTO!WCN3</f>
        <v>0</v>
      </c>
      <c r="WCJ9" s="516"/>
      <c r="WCK9" s="516"/>
      <c r="WCL9" s="516"/>
      <c r="WCM9" s="233">
        <v>139829</v>
      </c>
      <c r="WCN9" s="233">
        <f>ORCAMENTO!WCS3</f>
        <v>0</v>
      </c>
      <c r="WCO9" s="516"/>
      <c r="WCP9" s="516"/>
      <c r="WCQ9" s="516"/>
      <c r="WCR9" s="233">
        <v>139859</v>
      </c>
      <c r="WCS9" s="233">
        <f>ORCAMENTO!WCX3</f>
        <v>0</v>
      </c>
      <c r="WCT9" s="516"/>
      <c r="WCU9" s="516"/>
      <c r="WCV9" s="516"/>
      <c r="WCW9" s="233">
        <v>139890</v>
      </c>
      <c r="WCX9" s="233">
        <f>ORCAMENTO!WDC3</f>
        <v>0</v>
      </c>
      <c r="WCY9" s="516"/>
      <c r="WCZ9" s="516"/>
      <c r="WDA9" s="516"/>
      <c r="WDB9" s="233">
        <v>139921</v>
      </c>
      <c r="WDC9" s="233">
        <f>ORCAMENTO!WDH3</f>
        <v>0</v>
      </c>
      <c r="WDD9" s="516"/>
      <c r="WDE9" s="516"/>
      <c r="WDF9" s="516"/>
      <c r="WDG9" s="233">
        <v>139949</v>
      </c>
      <c r="WDH9" s="233">
        <f>ORCAMENTO!WDM3</f>
        <v>0</v>
      </c>
      <c r="WDI9" s="516"/>
      <c r="WDJ9" s="516"/>
      <c r="WDK9" s="516"/>
      <c r="WDL9" s="233">
        <v>139980</v>
      </c>
      <c r="WDM9" s="233">
        <f>ORCAMENTO!WDR3</f>
        <v>0</v>
      </c>
      <c r="WDN9" s="516"/>
      <c r="WDO9" s="516"/>
      <c r="WDP9" s="516"/>
      <c r="WDQ9" s="233">
        <v>140010</v>
      </c>
      <c r="WDR9" s="233">
        <f>ORCAMENTO!WDW3</f>
        <v>0</v>
      </c>
      <c r="WDS9" s="516"/>
      <c r="WDT9" s="516"/>
      <c r="WDU9" s="516"/>
      <c r="WDV9" s="233">
        <v>140041</v>
      </c>
      <c r="WDW9" s="233">
        <f>ORCAMENTO!WEB3</f>
        <v>0</v>
      </c>
      <c r="WDX9" s="516"/>
      <c r="WDY9" s="516"/>
      <c r="WDZ9" s="516"/>
      <c r="WEA9" s="233">
        <v>140071</v>
      </c>
      <c r="WEB9" s="233">
        <f>ORCAMENTO!WEG3</f>
        <v>0</v>
      </c>
      <c r="WEC9" s="516"/>
      <c r="WED9" s="516"/>
      <c r="WEE9" s="516"/>
      <c r="WEF9" s="233">
        <v>140102</v>
      </c>
      <c r="WEG9" s="233">
        <f>ORCAMENTO!WEL3</f>
        <v>0</v>
      </c>
      <c r="WEH9" s="516"/>
      <c r="WEI9" s="516"/>
      <c r="WEJ9" s="516"/>
      <c r="WEK9" s="233">
        <v>140133</v>
      </c>
      <c r="WEL9" s="233">
        <f>ORCAMENTO!WEQ3</f>
        <v>0</v>
      </c>
      <c r="WEM9" s="516"/>
      <c r="WEN9" s="516"/>
      <c r="WEO9" s="516"/>
      <c r="WEP9" s="233">
        <v>140163</v>
      </c>
      <c r="WEQ9" s="233">
        <f>ORCAMENTO!WEV3</f>
        <v>0</v>
      </c>
      <c r="WER9" s="516"/>
      <c r="WES9" s="516"/>
      <c r="WET9" s="516"/>
      <c r="WEU9" s="233">
        <v>140194</v>
      </c>
      <c r="WEV9" s="233">
        <f>ORCAMENTO!WFA3</f>
        <v>0</v>
      </c>
      <c r="WEW9" s="516"/>
      <c r="WEX9" s="516"/>
      <c r="WEY9" s="516"/>
      <c r="WEZ9" s="233">
        <v>140224</v>
      </c>
      <c r="WFA9" s="233">
        <f>ORCAMENTO!WFF3</f>
        <v>0</v>
      </c>
      <c r="WFB9" s="516"/>
      <c r="WFC9" s="516"/>
      <c r="WFD9" s="516"/>
      <c r="WFE9" s="233">
        <v>140255</v>
      </c>
      <c r="WFF9" s="233">
        <f>ORCAMENTO!WFK3</f>
        <v>0</v>
      </c>
      <c r="WFG9" s="516"/>
      <c r="WFH9" s="516"/>
      <c r="WFI9" s="516"/>
      <c r="WFJ9" s="233">
        <v>140286</v>
      </c>
      <c r="WFK9" s="233">
        <f>ORCAMENTO!WFP3</f>
        <v>0</v>
      </c>
      <c r="WFL9" s="516"/>
      <c r="WFM9" s="516"/>
      <c r="WFN9" s="516"/>
      <c r="WFO9" s="233">
        <v>140315</v>
      </c>
      <c r="WFP9" s="233">
        <f>ORCAMENTO!WFU3</f>
        <v>0</v>
      </c>
      <c r="WFQ9" s="516"/>
      <c r="WFR9" s="516"/>
      <c r="WFS9" s="516"/>
      <c r="WFT9" s="233">
        <v>140346</v>
      </c>
      <c r="WFU9" s="233">
        <f>ORCAMENTO!WFZ3</f>
        <v>0</v>
      </c>
      <c r="WFV9" s="516"/>
      <c r="WFW9" s="516"/>
      <c r="WFX9" s="516"/>
      <c r="WFY9" s="233">
        <v>140376</v>
      </c>
      <c r="WFZ9" s="233">
        <f>ORCAMENTO!WGE3</f>
        <v>0</v>
      </c>
      <c r="WGA9" s="516"/>
      <c r="WGB9" s="516"/>
      <c r="WGC9" s="516"/>
      <c r="WGD9" s="233">
        <v>140407</v>
      </c>
      <c r="WGE9" s="233">
        <f>ORCAMENTO!WGJ3</f>
        <v>0</v>
      </c>
      <c r="WGF9" s="516"/>
      <c r="WGG9" s="516"/>
      <c r="WGH9" s="516"/>
      <c r="WGI9" s="233">
        <v>140437</v>
      </c>
      <c r="WGJ9" s="233">
        <f>ORCAMENTO!WGO3</f>
        <v>0</v>
      </c>
      <c r="WGK9" s="516"/>
      <c r="WGL9" s="516"/>
      <c r="WGM9" s="516"/>
      <c r="WGN9" s="233">
        <v>140468</v>
      </c>
      <c r="WGO9" s="233">
        <f>ORCAMENTO!WGT3</f>
        <v>0</v>
      </c>
      <c r="WGP9" s="516"/>
      <c r="WGQ9" s="516"/>
      <c r="WGR9" s="516"/>
      <c r="WGS9" s="233">
        <v>140499</v>
      </c>
      <c r="WGT9" s="233">
        <f>ORCAMENTO!WGY3</f>
        <v>0</v>
      </c>
      <c r="WGU9" s="516"/>
      <c r="WGV9" s="516"/>
      <c r="WGW9" s="516"/>
      <c r="WGX9" s="233">
        <v>140529</v>
      </c>
      <c r="WGY9" s="233">
        <f>ORCAMENTO!WHD3</f>
        <v>0</v>
      </c>
      <c r="WGZ9" s="516"/>
      <c r="WHA9" s="516"/>
      <c r="WHB9" s="516"/>
      <c r="WHC9" s="233">
        <v>140560</v>
      </c>
      <c r="WHD9" s="233">
        <f>ORCAMENTO!WHI3</f>
        <v>0</v>
      </c>
      <c r="WHE9" s="516"/>
      <c r="WHF9" s="516"/>
      <c r="WHG9" s="516"/>
      <c r="WHH9" s="233">
        <v>140590</v>
      </c>
      <c r="WHI9" s="233">
        <f>ORCAMENTO!WHN3</f>
        <v>0</v>
      </c>
      <c r="WHJ9" s="516"/>
      <c r="WHK9" s="516"/>
      <c r="WHL9" s="516"/>
      <c r="WHM9" s="233">
        <v>140621</v>
      </c>
      <c r="WHN9" s="233">
        <f>ORCAMENTO!WHS3</f>
        <v>0</v>
      </c>
      <c r="WHO9" s="516"/>
      <c r="WHP9" s="516"/>
      <c r="WHQ9" s="516"/>
      <c r="WHR9" s="233">
        <v>140652</v>
      </c>
      <c r="WHS9" s="233">
        <f>ORCAMENTO!WHX3</f>
        <v>0</v>
      </c>
      <c r="WHT9" s="516"/>
      <c r="WHU9" s="516"/>
      <c r="WHV9" s="516"/>
      <c r="WHW9" s="233">
        <v>140680</v>
      </c>
      <c r="WHX9" s="233">
        <f>ORCAMENTO!WIC3</f>
        <v>0</v>
      </c>
      <c r="WHY9" s="516"/>
      <c r="WHZ9" s="516"/>
      <c r="WIA9" s="516"/>
      <c r="WIB9" s="233">
        <v>140711</v>
      </c>
      <c r="WIC9" s="233">
        <f>ORCAMENTO!WIH3</f>
        <v>0</v>
      </c>
      <c r="WID9" s="516"/>
      <c r="WIE9" s="516"/>
      <c r="WIF9" s="516"/>
      <c r="WIG9" s="233">
        <v>140741</v>
      </c>
      <c r="WIH9" s="233">
        <f>ORCAMENTO!WIM3</f>
        <v>0</v>
      </c>
      <c r="WII9" s="516"/>
      <c r="WIJ9" s="516"/>
      <c r="WIK9" s="516"/>
      <c r="WIL9" s="233">
        <v>140772</v>
      </c>
      <c r="WIM9" s="233">
        <f>ORCAMENTO!WIR3</f>
        <v>0</v>
      </c>
      <c r="WIN9" s="516"/>
      <c r="WIO9" s="516"/>
      <c r="WIP9" s="516"/>
      <c r="WIQ9" s="233">
        <v>140802</v>
      </c>
      <c r="WIR9" s="233">
        <f>ORCAMENTO!WIW3</f>
        <v>0</v>
      </c>
      <c r="WIS9" s="516"/>
      <c r="WIT9" s="516"/>
      <c r="WIU9" s="516"/>
      <c r="WIV9" s="233">
        <v>140833</v>
      </c>
      <c r="WIW9" s="233">
        <f>ORCAMENTO!WJB3</f>
        <v>0</v>
      </c>
      <c r="WIX9" s="516"/>
      <c r="WIY9" s="516"/>
      <c r="WIZ9" s="516"/>
      <c r="WJA9" s="233">
        <v>140864</v>
      </c>
      <c r="WJB9" s="233">
        <f>ORCAMENTO!WJG3</f>
        <v>0</v>
      </c>
      <c r="WJC9" s="516"/>
      <c r="WJD9" s="516"/>
      <c r="WJE9" s="516"/>
      <c r="WJF9" s="233">
        <v>140894</v>
      </c>
      <c r="WJG9" s="233">
        <f>ORCAMENTO!WJL3</f>
        <v>0</v>
      </c>
      <c r="WJH9" s="516"/>
      <c r="WJI9" s="516"/>
      <c r="WJJ9" s="516"/>
      <c r="WJK9" s="233">
        <v>140925</v>
      </c>
      <c r="WJL9" s="233">
        <f>ORCAMENTO!WJQ3</f>
        <v>0</v>
      </c>
      <c r="WJM9" s="516"/>
      <c r="WJN9" s="516"/>
      <c r="WJO9" s="516"/>
      <c r="WJP9" s="233">
        <v>140955</v>
      </c>
      <c r="WJQ9" s="233">
        <f>ORCAMENTO!WJV3</f>
        <v>0</v>
      </c>
      <c r="WJR9" s="516"/>
      <c r="WJS9" s="516"/>
      <c r="WJT9" s="516"/>
      <c r="WJU9" s="233">
        <v>140986</v>
      </c>
      <c r="WJV9" s="233">
        <f>ORCAMENTO!WKA3</f>
        <v>0</v>
      </c>
      <c r="WJW9" s="516"/>
      <c r="WJX9" s="516"/>
      <c r="WJY9" s="516"/>
      <c r="WJZ9" s="233">
        <v>141017</v>
      </c>
      <c r="WKA9" s="233">
        <f>ORCAMENTO!WKF3</f>
        <v>0</v>
      </c>
      <c r="WKB9" s="516"/>
      <c r="WKC9" s="516"/>
      <c r="WKD9" s="516"/>
      <c r="WKE9" s="233">
        <v>141045</v>
      </c>
      <c r="WKF9" s="233">
        <f>ORCAMENTO!WKK3</f>
        <v>0</v>
      </c>
      <c r="WKG9" s="516"/>
      <c r="WKH9" s="516"/>
      <c r="WKI9" s="516"/>
      <c r="WKJ9" s="233">
        <v>141076</v>
      </c>
      <c r="WKK9" s="233">
        <f>ORCAMENTO!WKP3</f>
        <v>0</v>
      </c>
      <c r="WKL9" s="516"/>
      <c r="WKM9" s="516"/>
      <c r="WKN9" s="516"/>
      <c r="WKO9" s="233">
        <v>141106</v>
      </c>
      <c r="WKP9" s="233">
        <f>ORCAMENTO!WKU3</f>
        <v>0</v>
      </c>
      <c r="WKQ9" s="516"/>
      <c r="WKR9" s="516"/>
      <c r="WKS9" s="516"/>
      <c r="WKT9" s="233">
        <v>141137</v>
      </c>
      <c r="WKU9" s="233">
        <f>ORCAMENTO!WKZ3</f>
        <v>0</v>
      </c>
      <c r="WKV9" s="516"/>
      <c r="WKW9" s="516"/>
      <c r="WKX9" s="516"/>
      <c r="WKY9" s="233">
        <v>141167</v>
      </c>
      <c r="WKZ9" s="233">
        <f>ORCAMENTO!WLE3</f>
        <v>0</v>
      </c>
      <c r="WLA9" s="516"/>
      <c r="WLB9" s="516"/>
      <c r="WLC9" s="516"/>
      <c r="WLD9" s="233">
        <v>141198</v>
      </c>
      <c r="WLE9" s="233">
        <f>ORCAMENTO!WLJ3</f>
        <v>0</v>
      </c>
      <c r="WLF9" s="516"/>
      <c r="WLG9" s="516"/>
      <c r="WLH9" s="516"/>
      <c r="WLI9" s="233">
        <v>141229</v>
      </c>
      <c r="WLJ9" s="233">
        <f>ORCAMENTO!WLO3</f>
        <v>0</v>
      </c>
      <c r="WLK9" s="516"/>
      <c r="WLL9" s="516"/>
      <c r="WLM9" s="516"/>
      <c r="WLN9" s="233">
        <v>141259</v>
      </c>
      <c r="WLO9" s="233">
        <f>ORCAMENTO!WLT3</f>
        <v>0</v>
      </c>
      <c r="WLP9" s="516"/>
      <c r="WLQ9" s="516"/>
      <c r="WLR9" s="516"/>
      <c r="WLS9" s="233">
        <v>141290</v>
      </c>
      <c r="WLT9" s="233">
        <f>ORCAMENTO!WLY3</f>
        <v>0</v>
      </c>
      <c r="WLU9" s="516"/>
      <c r="WLV9" s="516"/>
      <c r="WLW9" s="516"/>
      <c r="WLX9" s="233">
        <v>141320</v>
      </c>
      <c r="WLY9" s="233">
        <f>ORCAMENTO!WMD3</f>
        <v>0</v>
      </c>
      <c r="WLZ9" s="516"/>
      <c r="WMA9" s="516"/>
      <c r="WMB9" s="516"/>
      <c r="WMC9" s="233">
        <v>141351</v>
      </c>
      <c r="WMD9" s="233">
        <f>ORCAMENTO!WMI3</f>
        <v>0</v>
      </c>
      <c r="WME9" s="516"/>
      <c r="WMF9" s="516"/>
      <c r="WMG9" s="516"/>
      <c r="WMH9" s="233">
        <v>141382</v>
      </c>
      <c r="WMI9" s="233">
        <f>ORCAMENTO!WMN3</f>
        <v>0</v>
      </c>
      <c r="WMJ9" s="516"/>
      <c r="WMK9" s="516"/>
      <c r="WML9" s="516"/>
      <c r="WMM9" s="233">
        <v>141410</v>
      </c>
      <c r="WMN9" s="233">
        <f>ORCAMENTO!WMS3</f>
        <v>0</v>
      </c>
      <c r="WMO9" s="516"/>
      <c r="WMP9" s="516"/>
      <c r="WMQ9" s="516"/>
      <c r="WMR9" s="233">
        <v>141441</v>
      </c>
      <c r="WMS9" s="233">
        <f>ORCAMENTO!WMX3</f>
        <v>0</v>
      </c>
      <c r="WMT9" s="516"/>
      <c r="WMU9" s="516"/>
      <c r="WMV9" s="516"/>
      <c r="WMW9" s="233">
        <v>141471</v>
      </c>
      <c r="WMX9" s="233">
        <f>ORCAMENTO!WNC3</f>
        <v>0</v>
      </c>
      <c r="WMY9" s="516"/>
      <c r="WMZ9" s="516"/>
      <c r="WNA9" s="516"/>
      <c r="WNB9" s="233">
        <v>141502</v>
      </c>
      <c r="WNC9" s="233">
        <f>ORCAMENTO!WNH3</f>
        <v>0</v>
      </c>
      <c r="WND9" s="516"/>
      <c r="WNE9" s="516"/>
      <c r="WNF9" s="516"/>
      <c r="WNG9" s="233">
        <v>141532</v>
      </c>
      <c r="WNH9" s="233">
        <f>ORCAMENTO!WNM3</f>
        <v>0</v>
      </c>
      <c r="WNI9" s="516"/>
      <c r="WNJ9" s="516"/>
      <c r="WNK9" s="516"/>
      <c r="WNL9" s="233">
        <v>141563</v>
      </c>
      <c r="WNM9" s="233">
        <f>ORCAMENTO!WNR3</f>
        <v>0</v>
      </c>
      <c r="WNN9" s="516"/>
      <c r="WNO9" s="516"/>
      <c r="WNP9" s="516"/>
      <c r="WNQ9" s="233">
        <v>141594</v>
      </c>
      <c r="WNR9" s="233">
        <f>ORCAMENTO!WNW3</f>
        <v>0</v>
      </c>
      <c r="WNS9" s="516"/>
      <c r="WNT9" s="516"/>
      <c r="WNU9" s="516"/>
      <c r="WNV9" s="233">
        <v>141624</v>
      </c>
      <c r="WNW9" s="233">
        <f>ORCAMENTO!WOB3</f>
        <v>0</v>
      </c>
      <c r="WNX9" s="516"/>
      <c r="WNY9" s="516"/>
      <c r="WNZ9" s="516"/>
      <c r="WOA9" s="233">
        <v>141655</v>
      </c>
      <c r="WOB9" s="233">
        <f>ORCAMENTO!WOG3</f>
        <v>0</v>
      </c>
      <c r="WOC9" s="516"/>
      <c r="WOD9" s="516"/>
      <c r="WOE9" s="516"/>
      <c r="WOF9" s="233">
        <v>141685</v>
      </c>
      <c r="WOG9" s="233">
        <f>ORCAMENTO!WOL3</f>
        <v>0</v>
      </c>
      <c r="WOH9" s="516"/>
      <c r="WOI9" s="516"/>
      <c r="WOJ9" s="516"/>
      <c r="WOK9" s="233">
        <v>141716</v>
      </c>
      <c r="WOL9" s="233">
        <f>ORCAMENTO!WOQ3</f>
        <v>0</v>
      </c>
      <c r="WOM9" s="516"/>
      <c r="WON9" s="516"/>
      <c r="WOO9" s="516"/>
      <c r="WOP9" s="233">
        <v>141747</v>
      </c>
      <c r="WOQ9" s="233">
        <f>ORCAMENTO!WOV3</f>
        <v>0</v>
      </c>
      <c r="WOR9" s="516"/>
      <c r="WOS9" s="516"/>
      <c r="WOT9" s="516"/>
      <c r="WOU9" s="233">
        <v>141776</v>
      </c>
      <c r="WOV9" s="233">
        <f>ORCAMENTO!WPA3</f>
        <v>0</v>
      </c>
      <c r="WOW9" s="516"/>
      <c r="WOX9" s="516"/>
      <c r="WOY9" s="516"/>
      <c r="WOZ9" s="233">
        <v>141807</v>
      </c>
      <c r="WPA9" s="233">
        <f>ORCAMENTO!WPF3</f>
        <v>0</v>
      </c>
      <c r="WPB9" s="516"/>
      <c r="WPC9" s="516"/>
      <c r="WPD9" s="516"/>
      <c r="WPE9" s="233">
        <v>141837</v>
      </c>
      <c r="WPF9" s="233">
        <f>ORCAMENTO!WPK3</f>
        <v>0</v>
      </c>
      <c r="WPG9" s="516"/>
      <c r="WPH9" s="516"/>
      <c r="WPI9" s="516"/>
      <c r="WPJ9" s="233">
        <v>141868</v>
      </c>
      <c r="WPK9" s="233">
        <f>ORCAMENTO!WPP3</f>
        <v>0</v>
      </c>
      <c r="WPL9" s="516"/>
      <c r="WPM9" s="516"/>
      <c r="WPN9" s="516"/>
      <c r="WPO9" s="233">
        <v>141898</v>
      </c>
      <c r="WPP9" s="233">
        <f>ORCAMENTO!WPU3</f>
        <v>0</v>
      </c>
      <c r="WPQ9" s="516"/>
      <c r="WPR9" s="516"/>
      <c r="WPS9" s="516"/>
      <c r="WPT9" s="233">
        <v>141929</v>
      </c>
      <c r="WPU9" s="233">
        <f>ORCAMENTO!WPZ3</f>
        <v>0</v>
      </c>
      <c r="WPV9" s="516"/>
      <c r="WPW9" s="516"/>
      <c r="WPX9" s="516"/>
      <c r="WPY9" s="233">
        <v>141960</v>
      </c>
      <c r="WPZ9" s="233">
        <f>ORCAMENTO!WQE3</f>
        <v>0</v>
      </c>
      <c r="WQA9" s="516"/>
      <c r="WQB9" s="516"/>
      <c r="WQC9" s="516"/>
      <c r="WQD9" s="233">
        <v>141990</v>
      </c>
      <c r="WQE9" s="233">
        <f>ORCAMENTO!WQJ3</f>
        <v>0</v>
      </c>
      <c r="WQF9" s="516"/>
      <c r="WQG9" s="516"/>
      <c r="WQH9" s="516"/>
      <c r="WQI9" s="233">
        <v>142021</v>
      </c>
      <c r="WQJ9" s="233">
        <f>ORCAMENTO!WQO3</f>
        <v>0</v>
      </c>
      <c r="WQK9" s="516"/>
      <c r="WQL9" s="516"/>
      <c r="WQM9" s="516"/>
      <c r="WQN9" s="233">
        <v>142051</v>
      </c>
      <c r="WQO9" s="233">
        <f>ORCAMENTO!WQT3</f>
        <v>0</v>
      </c>
      <c r="WQP9" s="516"/>
      <c r="WQQ9" s="516"/>
      <c r="WQR9" s="516"/>
      <c r="WQS9" s="233">
        <v>142082</v>
      </c>
      <c r="WQT9" s="233">
        <f>ORCAMENTO!WQY3</f>
        <v>0</v>
      </c>
      <c r="WQU9" s="516"/>
      <c r="WQV9" s="516"/>
      <c r="WQW9" s="516"/>
      <c r="WQX9" s="233">
        <v>142113</v>
      </c>
      <c r="WQY9" s="233">
        <f>ORCAMENTO!WRD3</f>
        <v>0</v>
      </c>
      <c r="WQZ9" s="516"/>
      <c r="WRA9" s="516"/>
      <c r="WRB9" s="516"/>
      <c r="WRC9" s="233">
        <v>142141</v>
      </c>
      <c r="WRD9" s="233">
        <f>ORCAMENTO!WRI3</f>
        <v>0</v>
      </c>
      <c r="WRE9" s="516"/>
      <c r="WRF9" s="516"/>
      <c r="WRG9" s="516"/>
      <c r="WRH9" s="233">
        <v>142172</v>
      </c>
      <c r="WRI9" s="233">
        <f>ORCAMENTO!WRN3</f>
        <v>0</v>
      </c>
      <c r="WRJ9" s="516"/>
      <c r="WRK9" s="516"/>
      <c r="WRL9" s="516"/>
      <c r="WRM9" s="233">
        <v>142202</v>
      </c>
      <c r="WRN9" s="233">
        <f>ORCAMENTO!WRS3</f>
        <v>0</v>
      </c>
      <c r="WRO9" s="516"/>
      <c r="WRP9" s="516"/>
      <c r="WRQ9" s="516"/>
      <c r="WRR9" s="233">
        <v>142233</v>
      </c>
      <c r="WRS9" s="233">
        <f>ORCAMENTO!WRX3</f>
        <v>0</v>
      </c>
      <c r="WRT9" s="516"/>
      <c r="WRU9" s="516"/>
      <c r="WRV9" s="516"/>
      <c r="WRW9" s="233">
        <v>142263</v>
      </c>
      <c r="WRX9" s="233">
        <f>ORCAMENTO!WSC3</f>
        <v>0</v>
      </c>
      <c r="WRY9" s="516"/>
      <c r="WRZ9" s="516"/>
      <c r="WSA9" s="516"/>
      <c r="WSB9" s="233">
        <v>142294</v>
      </c>
      <c r="WSC9" s="233">
        <f>ORCAMENTO!WSH3</f>
        <v>0</v>
      </c>
      <c r="WSD9" s="516"/>
      <c r="WSE9" s="516"/>
      <c r="WSF9" s="516"/>
      <c r="WSG9" s="233">
        <v>142325</v>
      </c>
      <c r="WSH9" s="233">
        <f>ORCAMENTO!WSM3</f>
        <v>0</v>
      </c>
      <c r="WSI9" s="516"/>
      <c r="WSJ9" s="516"/>
      <c r="WSK9" s="516"/>
      <c r="WSL9" s="233">
        <v>142355</v>
      </c>
      <c r="WSM9" s="233">
        <f>ORCAMENTO!WSR3</f>
        <v>0</v>
      </c>
      <c r="WSN9" s="516"/>
      <c r="WSO9" s="516"/>
      <c r="WSP9" s="516"/>
      <c r="WSQ9" s="233">
        <v>142386</v>
      </c>
      <c r="WSR9" s="233">
        <f>ORCAMENTO!WSW3</f>
        <v>0</v>
      </c>
      <c r="WSS9" s="516"/>
      <c r="WST9" s="516"/>
      <c r="WSU9" s="516"/>
      <c r="WSV9" s="233">
        <v>142416</v>
      </c>
      <c r="WSW9" s="233">
        <f>ORCAMENTO!WTB3</f>
        <v>0</v>
      </c>
      <c r="WSX9" s="516"/>
      <c r="WSY9" s="516"/>
      <c r="WSZ9" s="516"/>
      <c r="WTA9" s="233">
        <v>142447</v>
      </c>
      <c r="WTB9" s="233">
        <f>ORCAMENTO!WTG3</f>
        <v>0</v>
      </c>
      <c r="WTC9" s="516"/>
      <c r="WTD9" s="516"/>
      <c r="WTE9" s="516"/>
      <c r="WTF9" s="233">
        <v>142478</v>
      </c>
      <c r="WTG9" s="233">
        <f>ORCAMENTO!WTL3</f>
        <v>0</v>
      </c>
      <c r="WTH9" s="516"/>
      <c r="WTI9" s="516"/>
      <c r="WTJ9" s="516"/>
      <c r="WTK9" s="233">
        <v>142506</v>
      </c>
      <c r="WTL9" s="233">
        <f>ORCAMENTO!WTQ3</f>
        <v>0</v>
      </c>
      <c r="WTM9" s="516"/>
      <c r="WTN9" s="516"/>
      <c r="WTO9" s="516"/>
      <c r="WTP9" s="233">
        <v>142537</v>
      </c>
      <c r="WTQ9" s="233">
        <f>ORCAMENTO!WTV3</f>
        <v>0</v>
      </c>
      <c r="WTR9" s="516"/>
      <c r="WTS9" s="516"/>
      <c r="WTT9" s="516"/>
      <c r="WTU9" s="233">
        <v>142567</v>
      </c>
      <c r="WTV9" s="233">
        <f>ORCAMENTO!WUA3</f>
        <v>0</v>
      </c>
      <c r="WTW9" s="516"/>
      <c r="WTX9" s="516"/>
      <c r="WTY9" s="516"/>
      <c r="WTZ9" s="233">
        <v>142598</v>
      </c>
      <c r="WUA9" s="233">
        <f>ORCAMENTO!WUF3</f>
        <v>0</v>
      </c>
      <c r="WUB9" s="516"/>
      <c r="WUC9" s="516"/>
      <c r="WUD9" s="516"/>
      <c r="WUE9" s="233">
        <v>142628</v>
      </c>
      <c r="WUF9" s="233">
        <f>ORCAMENTO!WUK3</f>
        <v>0</v>
      </c>
      <c r="WUG9" s="516"/>
      <c r="WUH9" s="516"/>
      <c r="WUI9" s="516"/>
      <c r="WUJ9" s="233">
        <v>142659</v>
      </c>
      <c r="WUK9" s="233">
        <f>ORCAMENTO!WUP3</f>
        <v>0</v>
      </c>
      <c r="WUL9" s="516"/>
      <c r="WUM9" s="516"/>
      <c r="WUN9" s="516"/>
      <c r="WUO9" s="233">
        <v>142690</v>
      </c>
      <c r="WUP9" s="233">
        <f>ORCAMENTO!WUU3</f>
        <v>0</v>
      </c>
      <c r="WUQ9" s="516"/>
      <c r="WUR9" s="516"/>
      <c r="WUS9" s="516"/>
      <c r="WUT9" s="233">
        <v>142720</v>
      </c>
      <c r="WUU9" s="233">
        <f>ORCAMENTO!WUZ3</f>
        <v>0</v>
      </c>
      <c r="WUV9" s="516"/>
      <c r="WUW9" s="516"/>
      <c r="WUX9" s="516"/>
      <c r="WUY9" s="233">
        <v>142751</v>
      </c>
      <c r="WUZ9" s="233">
        <f>ORCAMENTO!WVE3</f>
        <v>0</v>
      </c>
      <c r="WVA9" s="516"/>
      <c r="WVB9" s="516"/>
      <c r="WVC9" s="516"/>
      <c r="WVD9" s="233">
        <v>142781</v>
      </c>
      <c r="WVE9" s="233">
        <f>ORCAMENTO!WVJ3</f>
        <v>0</v>
      </c>
      <c r="WVF9" s="516"/>
      <c r="WVG9" s="516"/>
      <c r="WVH9" s="516"/>
      <c r="WVI9" s="233">
        <v>142812</v>
      </c>
      <c r="WVJ9" s="233">
        <f>ORCAMENTO!WVO3</f>
        <v>0</v>
      </c>
      <c r="WVK9" s="516"/>
      <c r="WVL9" s="516"/>
      <c r="WVM9" s="516"/>
      <c r="WVN9" s="233">
        <v>142843</v>
      </c>
      <c r="WVO9" s="233">
        <f>ORCAMENTO!WVT3</f>
        <v>0</v>
      </c>
      <c r="WVP9" s="516"/>
      <c r="WVQ9" s="516"/>
      <c r="WVR9" s="516"/>
      <c r="WVS9" s="233">
        <v>142871</v>
      </c>
      <c r="WVT9" s="233">
        <f>ORCAMENTO!WVY3</f>
        <v>0</v>
      </c>
      <c r="WVU9" s="516"/>
      <c r="WVV9" s="516"/>
      <c r="WVW9" s="516"/>
      <c r="WVX9" s="233">
        <v>142902</v>
      </c>
      <c r="WVY9" s="233">
        <f>ORCAMENTO!WWD3</f>
        <v>0</v>
      </c>
      <c r="WVZ9" s="516"/>
      <c r="WWA9" s="516"/>
      <c r="WWB9" s="516"/>
      <c r="WWC9" s="233">
        <v>142932</v>
      </c>
      <c r="WWD9" s="233">
        <f>ORCAMENTO!WWI3</f>
        <v>0</v>
      </c>
      <c r="WWE9" s="516"/>
      <c r="WWF9" s="516"/>
      <c r="WWG9" s="516"/>
      <c r="WWH9" s="233">
        <v>142963</v>
      </c>
      <c r="WWI9" s="233">
        <f>ORCAMENTO!WWN3</f>
        <v>0</v>
      </c>
      <c r="WWJ9" s="516"/>
      <c r="WWK9" s="516"/>
      <c r="WWL9" s="516"/>
      <c r="WWM9" s="233">
        <v>142993</v>
      </c>
      <c r="WWN9" s="233">
        <f>ORCAMENTO!WWS3</f>
        <v>0</v>
      </c>
      <c r="WWO9" s="516"/>
      <c r="WWP9" s="516"/>
      <c r="WWQ9" s="516"/>
      <c r="WWR9" s="233">
        <v>143024</v>
      </c>
      <c r="WWS9" s="233">
        <f>ORCAMENTO!WWX3</f>
        <v>0</v>
      </c>
      <c r="WWT9" s="516"/>
      <c r="WWU9" s="516"/>
      <c r="WWV9" s="516"/>
      <c r="WWW9" s="233">
        <v>143055</v>
      </c>
      <c r="WWX9" s="233">
        <f>ORCAMENTO!WXC3</f>
        <v>0</v>
      </c>
      <c r="WWY9" s="516"/>
      <c r="WWZ9" s="516"/>
      <c r="WXA9" s="516"/>
      <c r="WXB9" s="233">
        <v>143085</v>
      </c>
      <c r="WXC9" s="233">
        <f>ORCAMENTO!WXH3</f>
        <v>0</v>
      </c>
      <c r="WXD9" s="516"/>
      <c r="WXE9" s="516"/>
      <c r="WXF9" s="516"/>
      <c r="WXG9" s="233">
        <v>143116</v>
      </c>
      <c r="WXH9" s="233">
        <f>ORCAMENTO!WXM3</f>
        <v>0</v>
      </c>
      <c r="WXI9" s="516"/>
      <c r="WXJ9" s="516"/>
      <c r="WXK9" s="516"/>
      <c r="WXL9" s="233">
        <v>143146</v>
      </c>
      <c r="WXM9" s="233">
        <f>ORCAMENTO!WXR3</f>
        <v>0</v>
      </c>
      <c r="WXN9" s="516"/>
      <c r="WXO9" s="516"/>
      <c r="WXP9" s="516"/>
      <c r="WXQ9" s="233">
        <v>143177</v>
      </c>
      <c r="WXR9" s="233">
        <f>ORCAMENTO!WXW3</f>
        <v>0</v>
      </c>
      <c r="WXS9" s="516"/>
      <c r="WXT9" s="516"/>
      <c r="WXU9" s="516"/>
      <c r="WXV9" s="233">
        <v>143208</v>
      </c>
      <c r="WXW9" s="233">
        <f>ORCAMENTO!WYB3</f>
        <v>0</v>
      </c>
      <c r="WXX9" s="516"/>
      <c r="WXY9" s="516"/>
      <c r="WXZ9" s="516"/>
      <c r="WYA9" s="233">
        <v>143237</v>
      </c>
      <c r="WYB9" s="233">
        <f>ORCAMENTO!WYG3</f>
        <v>0</v>
      </c>
      <c r="WYC9" s="516"/>
      <c r="WYD9" s="516"/>
      <c r="WYE9" s="516"/>
      <c r="WYF9" s="233">
        <v>143268</v>
      </c>
      <c r="WYG9" s="233">
        <f>ORCAMENTO!WYL3</f>
        <v>0</v>
      </c>
      <c r="WYH9" s="516"/>
      <c r="WYI9" s="516"/>
      <c r="WYJ9" s="516"/>
      <c r="WYK9" s="233">
        <v>143298</v>
      </c>
      <c r="WYL9" s="233">
        <f>ORCAMENTO!WYQ3</f>
        <v>0</v>
      </c>
      <c r="WYM9" s="516"/>
      <c r="WYN9" s="516"/>
      <c r="WYO9" s="516"/>
      <c r="WYP9" s="233">
        <v>143329</v>
      </c>
      <c r="WYQ9" s="233">
        <f>ORCAMENTO!WYV3</f>
        <v>0</v>
      </c>
      <c r="WYR9" s="516"/>
      <c r="WYS9" s="516"/>
      <c r="WYT9" s="516"/>
      <c r="WYU9" s="233">
        <v>143359</v>
      </c>
      <c r="WYV9" s="233">
        <f>ORCAMENTO!WZA3</f>
        <v>0</v>
      </c>
      <c r="WYW9" s="516"/>
      <c r="WYX9" s="516"/>
      <c r="WYY9" s="516"/>
      <c r="WYZ9" s="233">
        <v>143390</v>
      </c>
      <c r="WZA9" s="233">
        <f>ORCAMENTO!WZF3</f>
        <v>0</v>
      </c>
      <c r="WZB9" s="516"/>
      <c r="WZC9" s="516"/>
      <c r="WZD9" s="516"/>
      <c r="WZE9" s="233">
        <v>143421</v>
      </c>
      <c r="WZF9" s="233">
        <f>ORCAMENTO!WZK3</f>
        <v>0</v>
      </c>
      <c r="WZG9" s="516"/>
      <c r="WZH9" s="516"/>
      <c r="WZI9" s="516"/>
      <c r="WZJ9" s="233">
        <v>143451</v>
      </c>
      <c r="WZK9" s="233">
        <f>ORCAMENTO!WZP3</f>
        <v>0</v>
      </c>
      <c r="WZL9" s="516"/>
      <c r="WZM9" s="516"/>
      <c r="WZN9" s="516"/>
      <c r="WZO9" s="233">
        <v>143482</v>
      </c>
      <c r="WZP9" s="233">
        <f>ORCAMENTO!WZU3</f>
        <v>0</v>
      </c>
      <c r="WZQ9" s="516"/>
      <c r="WZR9" s="516"/>
      <c r="WZS9" s="516"/>
      <c r="WZT9" s="233">
        <v>143512</v>
      </c>
      <c r="WZU9" s="233">
        <f>ORCAMENTO!WZZ3</f>
        <v>0</v>
      </c>
      <c r="WZV9" s="516"/>
      <c r="WZW9" s="516"/>
      <c r="WZX9" s="516"/>
      <c r="WZY9" s="233">
        <v>143543</v>
      </c>
      <c r="WZZ9" s="233">
        <f>ORCAMENTO!XAE3</f>
        <v>0</v>
      </c>
      <c r="XAA9" s="516"/>
      <c r="XAB9" s="516"/>
      <c r="XAC9" s="516"/>
      <c r="XAD9" s="233">
        <v>143574</v>
      </c>
      <c r="XAE9" s="233">
        <f>ORCAMENTO!XAJ3</f>
        <v>0</v>
      </c>
      <c r="XAF9" s="516"/>
      <c r="XAG9" s="516"/>
      <c r="XAH9" s="516"/>
      <c r="XAI9" s="233">
        <v>143602</v>
      </c>
      <c r="XAJ9" s="233">
        <f>ORCAMENTO!XAO3</f>
        <v>0</v>
      </c>
      <c r="XAK9" s="516"/>
      <c r="XAL9" s="516"/>
      <c r="XAM9" s="516"/>
      <c r="XAN9" s="233">
        <v>143633</v>
      </c>
      <c r="XAO9" s="233">
        <f>ORCAMENTO!XAT3</f>
        <v>0</v>
      </c>
      <c r="XAP9" s="516"/>
      <c r="XAQ9" s="516"/>
      <c r="XAR9" s="516"/>
      <c r="XAS9" s="233">
        <v>143663</v>
      </c>
      <c r="XAT9" s="233">
        <f>ORCAMENTO!XAY3</f>
        <v>0</v>
      </c>
      <c r="XAU9" s="516"/>
      <c r="XAV9" s="516"/>
      <c r="XAW9" s="516"/>
      <c r="XAX9" s="233">
        <v>143694</v>
      </c>
      <c r="XAY9" s="233">
        <f>ORCAMENTO!XBD3</f>
        <v>0</v>
      </c>
      <c r="XAZ9" s="516"/>
      <c r="XBA9" s="516"/>
      <c r="XBB9" s="516"/>
      <c r="XBC9" s="233">
        <v>143724</v>
      </c>
      <c r="XBD9" s="233">
        <f>ORCAMENTO!XBI3</f>
        <v>0</v>
      </c>
      <c r="XBE9" s="516"/>
      <c r="XBF9" s="516"/>
      <c r="XBG9" s="516"/>
      <c r="XBH9" s="233">
        <v>143755</v>
      </c>
      <c r="XBI9" s="233">
        <f>ORCAMENTO!XBN3</f>
        <v>0</v>
      </c>
      <c r="XBJ9" s="516"/>
      <c r="XBK9" s="516"/>
      <c r="XBL9" s="516"/>
      <c r="XBM9" s="233">
        <v>143786</v>
      </c>
      <c r="XBN9" s="233">
        <f>ORCAMENTO!XBS3</f>
        <v>0</v>
      </c>
      <c r="XBO9" s="516"/>
      <c r="XBP9" s="516"/>
      <c r="XBQ9" s="516"/>
      <c r="XBR9" s="233">
        <v>143816</v>
      </c>
      <c r="XBS9" s="233">
        <f>ORCAMENTO!XBX3</f>
        <v>0</v>
      </c>
      <c r="XBT9" s="516"/>
      <c r="XBU9" s="516"/>
      <c r="XBV9" s="516"/>
      <c r="XBW9" s="233">
        <v>143847</v>
      </c>
      <c r="XBX9" s="233">
        <f>ORCAMENTO!XCC3</f>
        <v>0</v>
      </c>
      <c r="XBY9" s="516"/>
      <c r="XBZ9" s="516"/>
      <c r="XCA9" s="516"/>
      <c r="XCB9" s="233">
        <v>143877</v>
      </c>
      <c r="XCC9" s="233">
        <f>ORCAMENTO!XCH3</f>
        <v>0</v>
      </c>
      <c r="XCD9" s="516"/>
      <c r="XCE9" s="516"/>
      <c r="XCF9" s="516"/>
      <c r="XCG9" s="233">
        <v>143908</v>
      </c>
      <c r="XCH9" s="233">
        <f>ORCAMENTO!XCM3</f>
        <v>0</v>
      </c>
      <c r="XCI9" s="516"/>
      <c r="XCJ9" s="516"/>
      <c r="XCK9" s="516"/>
      <c r="XCL9" s="233">
        <v>143939</v>
      </c>
      <c r="XCM9" s="233">
        <f>ORCAMENTO!XCR3</f>
        <v>0</v>
      </c>
      <c r="XCN9" s="516"/>
      <c r="XCO9" s="516"/>
      <c r="XCP9" s="516"/>
      <c r="XCQ9" s="233">
        <v>143967</v>
      </c>
      <c r="XCR9" s="233">
        <f>ORCAMENTO!XCW3</f>
        <v>0</v>
      </c>
      <c r="XCS9" s="516"/>
      <c r="XCT9" s="516"/>
      <c r="XCU9" s="516"/>
      <c r="XCV9" s="233">
        <v>143998</v>
      </c>
      <c r="XCW9" s="233">
        <f>ORCAMENTO!XDB3</f>
        <v>0</v>
      </c>
      <c r="XCX9" s="516"/>
      <c r="XCY9" s="516"/>
      <c r="XCZ9" s="516"/>
      <c r="XDA9" s="233">
        <v>144028</v>
      </c>
      <c r="XDB9" s="233">
        <f>ORCAMENTO!XDG3</f>
        <v>0</v>
      </c>
      <c r="XDC9" s="516"/>
      <c r="XDD9" s="516"/>
      <c r="XDE9" s="516"/>
      <c r="XDF9" s="233">
        <v>144059</v>
      </c>
      <c r="XDG9" s="233">
        <f>ORCAMENTO!XDL3</f>
        <v>0</v>
      </c>
      <c r="XDH9" s="516"/>
      <c r="XDI9" s="516"/>
      <c r="XDJ9" s="516"/>
      <c r="XDK9" s="233">
        <v>144089</v>
      </c>
      <c r="XDL9" s="233">
        <f>ORCAMENTO!XDQ3</f>
        <v>0</v>
      </c>
      <c r="XDM9" s="516"/>
      <c r="XDN9" s="516"/>
      <c r="XDO9" s="516"/>
      <c r="XDP9" s="233">
        <v>144120</v>
      </c>
      <c r="XDQ9" s="233">
        <f>ORCAMENTO!XDV3</f>
        <v>0</v>
      </c>
      <c r="XDR9" s="516"/>
      <c r="XDS9" s="516"/>
      <c r="XDT9" s="516"/>
      <c r="XDU9" s="233">
        <v>144151</v>
      </c>
      <c r="XDV9" s="233">
        <f>ORCAMENTO!XEA3</f>
        <v>0</v>
      </c>
      <c r="XDW9" s="516"/>
      <c r="XDX9" s="516"/>
      <c r="XDY9" s="516"/>
      <c r="XDZ9" s="233">
        <v>144181</v>
      </c>
      <c r="XEA9" s="233">
        <f>ORCAMENTO!XEF3</f>
        <v>0</v>
      </c>
      <c r="XEB9" s="516"/>
      <c r="XEC9" s="516"/>
      <c r="XED9" s="516"/>
      <c r="XEE9" s="233">
        <v>144212</v>
      </c>
      <c r="XEF9" s="233">
        <f>ORCAMENTO!XEK3</f>
        <v>0</v>
      </c>
      <c r="XEG9" s="516"/>
      <c r="XEH9" s="516"/>
      <c r="XEI9" s="516"/>
      <c r="XEJ9" s="233">
        <v>144242</v>
      </c>
      <c r="XEK9" s="233">
        <f>ORCAMENTO!XEP3</f>
        <v>0</v>
      </c>
      <c r="XEL9" s="516"/>
      <c r="XEM9" s="516"/>
      <c r="XEN9" s="516"/>
      <c r="XEO9" s="233">
        <v>144273</v>
      </c>
      <c r="XEP9" s="233">
        <f>ORCAMENTO!XEU3</f>
        <v>0</v>
      </c>
      <c r="XEQ9" s="516"/>
      <c r="XER9" s="516"/>
      <c r="XES9" s="516"/>
      <c r="XET9" s="233">
        <v>144304</v>
      </c>
      <c r="XEU9" s="233">
        <f>ORCAMENTO!XEZ3</f>
        <v>0</v>
      </c>
      <c r="XEV9" s="516"/>
      <c r="XEW9" s="516"/>
      <c r="XEX9" s="516"/>
      <c r="XEY9" s="233">
        <v>144332</v>
      </c>
      <c r="XEZ9" s="233" t="e">
        <f>ORCAMENTO!#REF!</f>
        <v>#REF!</v>
      </c>
    </row>
    <row r="10" spans="1:16380" ht="28.5" customHeight="1">
      <c r="A10" s="234" t="s">
        <v>38209</v>
      </c>
      <c r="B10" s="236" t="s">
        <v>38249</v>
      </c>
      <c r="C10" s="505" t="s">
        <v>38250</v>
      </c>
      <c r="D10" s="506"/>
      <c r="E10" s="237">
        <v>150</v>
      </c>
      <c r="F10" s="234" t="s">
        <v>11981</v>
      </c>
      <c r="G10" s="235" t="s">
        <v>8703</v>
      </c>
      <c r="H10" s="236" t="s">
        <v>11982</v>
      </c>
      <c r="I10" s="237"/>
      <c r="J10" s="238">
        <v>5500</v>
      </c>
      <c r="K10" s="234" t="s">
        <v>11983</v>
      </c>
      <c r="L10" s="235" t="s">
        <v>8703</v>
      </c>
      <c r="M10" s="236" t="s">
        <v>11984</v>
      </c>
      <c r="N10" s="237"/>
      <c r="O10" s="238">
        <v>5500</v>
      </c>
      <c r="P10" s="234" t="s">
        <v>11985</v>
      </c>
      <c r="Q10" s="235" t="s">
        <v>8703</v>
      </c>
      <c r="R10" s="236" t="s">
        <v>11986</v>
      </c>
      <c r="S10" s="237"/>
      <c r="T10" s="238">
        <v>5500</v>
      </c>
      <c r="U10" s="234" t="s">
        <v>11987</v>
      </c>
      <c r="V10" s="235" t="s">
        <v>8703</v>
      </c>
      <c r="W10" s="236" t="s">
        <v>11988</v>
      </c>
      <c r="X10" s="237"/>
      <c r="Y10" s="238">
        <v>5500</v>
      </c>
      <c r="Z10" s="234" t="s">
        <v>11989</v>
      </c>
      <c r="AA10" s="235" t="s">
        <v>8703</v>
      </c>
      <c r="AB10" s="236" t="s">
        <v>11990</v>
      </c>
      <c r="AC10" s="237"/>
      <c r="AD10" s="238">
        <v>5500</v>
      </c>
      <c r="AE10" s="234" t="s">
        <v>11991</v>
      </c>
      <c r="AF10" s="235" t="s">
        <v>8703</v>
      </c>
      <c r="AG10" s="236" t="s">
        <v>11992</v>
      </c>
      <c r="AH10" s="237"/>
      <c r="AI10" s="238">
        <v>5500</v>
      </c>
      <c r="AJ10" s="234" t="s">
        <v>11993</v>
      </c>
      <c r="AK10" s="235" t="s">
        <v>8703</v>
      </c>
      <c r="AL10" s="236" t="s">
        <v>11994</v>
      </c>
      <c r="AM10" s="237"/>
      <c r="AN10" s="238">
        <v>5500</v>
      </c>
      <c r="AO10" s="234" t="s">
        <v>11995</v>
      </c>
      <c r="AP10" s="235" t="s">
        <v>8703</v>
      </c>
      <c r="AQ10" s="236" t="s">
        <v>11996</v>
      </c>
      <c r="AR10" s="237"/>
      <c r="AS10" s="238">
        <v>5500</v>
      </c>
      <c r="AT10" s="234" t="s">
        <v>11997</v>
      </c>
      <c r="AU10" s="235" t="s">
        <v>8703</v>
      </c>
      <c r="AV10" s="236" t="s">
        <v>11998</v>
      </c>
      <c r="AW10" s="237"/>
      <c r="AX10" s="238">
        <v>5500</v>
      </c>
      <c r="AY10" s="234" t="s">
        <v>11999</v>
      </c>
      <c r="AZ10" s="235" t="s">
        <v>8703</v>
      </c>
      <c r="BA10" s="236" t="s">
        <v>12000</v>
      </c>
      <c r="BB10" s="237"/>
      <c r="BC10" s="238">
        <v>5500</v>
      </c>
      <c r="BD10" s="234" t="s">
        <v>12001</v>
      </c>
      <c r="BE10" s="235" t="s">
        <v>8703</v>
      </c>
      <c r="BF10" s="236" t="s">
        <v>12002</v>
      </c>
      <c r="BG10" s="237"/>
      <c r="BH10" s="238">
        <v>5500</v>
      </c>
      <c r="BI10" s="234" t="s">
        <v>12003</v>
      </c>
      <c r="BJ10" s="235" t="s">
        <v>8703</v>
      </c>
      <c r="BK10" s="236" t="s">
        <v>12004</v>
      </c>
      <c r="BL10" s="237"/>
      <c r="BM10" s="238">
        <v>5500</v>
      </c>
      <c r="BN10" s="234" t="s">
        <v>12005</v>
      </c>
      <c r="BO10" s="235" t="s">
        <v>8703</v>
      </c>
      <c r="BP10" s="236" t="s">
        <v>12006</v>
      </c>
      <c r="BQ10" s="237"/>
      <c r="BR10" s="238">
        <v>5500</v>
      </c>
      <c r="BS10" s="234" t="s">
        <v>12007</v>
      </c>
      <c r="BT10" s="235" t="s">
        <v>8703</v>
      </c>
      <c r="BU10" s="236" t="s">
        <v>12008</v>
      </c>
      <c r="BV10" s="237"/>
      <c r="BW10" s="238">
        <v>5500</v>
      </c>
      <c r="BX10" s="234" t="s">
        <v>12009</v>
      </c>
      <c r="BY10" s="235" t="s">
        <v>8703</v>
      </c>
      <c r="BZ10" s="236" t="s">
        <v>12010</v>
      </c>
      <c r="CA10" s="237"/>
      <c r="CB10" s="238">
        <v>5500</v>
      </c>
      <c r="CC10" s="234" t="s">
        <v>12011</v>
      </c>
      <c r="CD10" s="235" t="s">
        <v>8703</v>
      </c>
      <c r="CE10" s="236" t="s">
        <v>12012</v>
      </c>
      <c r="CF10" s="237"/>
      <c r="CG10" s="238">
        <v>5500</v>
      </c>
      <c r="CH10" s="234" t="s">
        <v>12013</v>
      </c>
      <c r="CI10" s="235" t="s">
        <v>8703</v>
      </c>
      <c r="CJ10" s="236" t="s">
        <v>12014</v>
      </c>
      <c r="CK10" s="237"/>
      <c r="CL10" s="238">
        <v>5500</v>
      </c>
      <c r="CM10" s="234" t="s">
        <v>12015</v>
      </c>
      <c r="CN10" s="235" t="s">
        <v>8703</v>
      </c>
      <c r="CO10" s="236" t="s">
        <v>12016</v>
      </c>
      <c r="CP10" s="237"/>
      <c r="CQ10" s="238">
        <v>5500</v>
      </c>
      <c r="CR10" s="234" t="s">
        <v>12017</v>
      </c>
      <c r="CS10" s="235" t="s">
        <v>8703</v>
      </c>
      <c r="CT10" s="236" t="s">
        <v>12018</v>
      </c>
      <c r="CU10" s="237"/>
      <c r="CV10" s="238">
        <v>5500</v>
      </c>
      <c r="CW10" s="234" t="s">
        <v>12019</v>
      </c>
      <c r="CX10" s="235" t="s">
        <v>8703</v>
      </c>
      <c r="CY10" s="236" t="s">
        <v>12020</v>
      </c>
      <c r="CZ10" s="237"/>
      <c r="DA10" s="238">
        <v>5500</v>
      </c>
      <c r="DB10" s="234" t="s">
        <v>12021</v>
      </c>
      <c r="DC10" s="235" t="s">
        <v>8703</v>
      </c>
      <c r="DD10" s="236" t="s">
        <v>12022</v>
      </c>
      <c r="DE10" s="237"/>
      <c r="DF10" s="238">
        <v>5500</v>
      </c>
      <c r="DG10" s="234" t="s">
        <v>12023</v>
      </c>
      <c r="DH10" s="235" t="s">
        <v>8703</v>
      </c>
      <c r="DI10" s="236" t="s">
        <v>12024</v>
      </c>
      <c r="DJ10" s="237"/>
      <c r="DK10" s="238">
        <v>5500</v>
      </c>
      <c r="DL10" s="234" t="s">
        <v>12025</v>
      </c>
      <c r="DM10" s="235" t="s">
        <v>8703</v>
      </c>
      <c r="DN10" s="236" t="s">
        <v>12026</v>
      </c>
      <c r="DO10" s="237"/>
      <c r="DP10" s="238">
        <v>5500</v>
      </c>
      <c r="DQ10" s="234" t="s">
        <v>12027</v>
      </c>
      <c r="DR10" s="235" t="s">
        <v>8703</v>
      </c>
      <c r="DS10" s="236" t="s">
        <v>12028</v>
      </c>
      <c r="DT10" s="237"/>
      <c r="DU10" s="238">
        <v>5500</v>
      </c>
      <c r="DV10" s="234" t="s">
        <v>12029</v>
      </c>
      <c r="DW10" s="235" t="s">
        <v>8703</v>
      </c>
      <c r="DX10" s="236" t="s">
        <v>12030</v>
      </c>
      <c r="DY10" s="237"/>
      <c r="DZ10" s="238">
        <v>5500</v>
      </c>
      <c r="EA10" s="234" t="s">
        <v>12031</v>
      </c>
      <c r="EB10" s="235" t="s">
        <v>8703</v>
      </c>
      <c r="EC10" s="236" t="s">
        <v>12032</v>
      </c>
      <c r="ED10" s="237"/>
      <c r="EE10" s="238">
        <v>5500</v>
      </c>
      <c r="EF10" s="234" t="s">
        <v>12033</v>
      </c>
      <c r="EG10" s="235" t="s">
        <v>8703</v>
      </c>
      <c r="EH10" s="236" t="s">
        <v>12034</v>
      </c>
      <c r="EI10" s="237"/>
      <c r="EJ10" s="238">
        <v>5500</v>
      </c>
      <c r="EK10" s="234" t="s">
        <v>12035</v>
      </c>
      <c r="EL10" s="235" t="s">
        <v>8703</v>
      </c>
      <c r="EM10" s="236" t="s">
        <v>12036</v>
      </c>
      <c r="EN10" s="237"/>
      <c r="EO10" s="238">
        <v>5500</v>
      </c>
      <c r="EP10" s="234" t="s">
        <v>12037</v>
      </c>
      <c r="EQ10" s="235" t="s">
        <v>8703</v>
      </c>
      <c r="ER10" s="236" t="s">
        <v>12038</v>
      </c>
      <c r="ES10" s="237"/>
      <c r="ET10" s="238">
        <v>5500</v>
      </c>
      <c r="EU10" s="234" t="s">
        <v>12039</v>
      </c>
      <c r="EV10" s="235" t="s">
        <v>8703</v>
      </c>
      <c r="EW10" s="236" t="s">
        <v>12040</v>
      </c>
      <c r="EX10" s="237"/>
      <c r="EY10" s="238">
        <v>5500</v>
      </c>
      <c r="EZ10" s="234" t="s">
        <v>12041</v>
      </c>
      <c r="FA10" s="235" t="s">
        <v>8703</v>
      </c>
      <c r="FB10" s="236" t="s">
        <v>12042</v>
      </c>
      <c r="FC10" s="237"/>
      <c r="FD10" s="238">
        <v>5500</v>
      </c>
      <c r="FE10" s="234" t="s">
        <v>12043</v>
      </c>
      <c r="FF10" s="235" t="s">
        <v>8703</v>
      </c>
      <c r="FG10" s="236" t="s">
        <v>12044</v>
      </c>
      <c r="FH10" s="237"/>
      <c r="FI10" s="238">
        <v>5500</v>
      </c>
      <c r="FJ10" s="234" t="s">
        <v>12045</v>
      </c>
      <c r="FK10" s="235" t="s">
        <v>8703</v>
      </c>
      <c r="FL10" s="236" t="s">
        <v>12046</v>
      </c>
      <c r="FM10" s="237"/>
      <c r="FN10" s="238">
        <v>5500</v>
      </c>
      <c r="FO10" s="234" t="s">
        <v>12047</v>
      </c>
      <c r="FP10" s="235" t="s">
        <v>8703</v>
      </c>
      <c r="FQ10" s="236" t="s">
        <v>12048</v>
      </c>
      <c r="FR10" s="237"/>
      <c r="FS10" s="238">
        <v>5500</v>
      </c>
      <c r="FT10" s="234" t="s">
        <v>12049</v>
      </c>
      <c r="FU10" s="235" t="s">
        <v>8703</v>
      </c>
      <c r="FV10" s="236" t="s">
        <v>12050</v>
      </c>
      <c r="FW10" s="237"/>
      <c r="FX10" s="238">
        <v>5500</v>
      </c>
      <c r="FY10" s="234" t="s">
        <v>12051</v>
      </c>
      <c r="FZ10" s="235" t="s">
        <v>8703</v>
      </c>
      <c r="GA10" s="236" t="s">
        <v>12052</v>
      </c>
      <c r="GB10" s="237"/>
      <c r="GC10" s="238">
        <v>5500</v>
      </c>
      <c r="GD10" s="234" t="s">
        <v>12053</v>
      </c>
      <c r="GE10" s="235" t="s">
        <v>8703</v>
      </c>
      <c r="GF10" s="236" t="s">
        <v>12054</v>
      </c>
      <c r="GG10" s="237"/>
      <c r="GH10" s="238">
        <v>5500</v>
      </c>
      <c r="GI10" s="234" t="s">
        <v>12055</v>
      </c>
      <c r="GJ10" s="235" t="s">
        <v>8703</v>
      </c>
      <c r="GK10" s="236" t="s">
        <v>12056</v>
      </c>
      <c r="GL10" s="237"/>
      <c r="GM10" s="238">
        <v>5500</v>
      </c>
      <c r="GN10" s="234" t="s">
        <v>12057</v>
      </c>
      <c r="GO10" s="235" t="s">
        <v>8703</v>
      </c>
      <c r="GP10" s="236" t="s">
        <v>12058</v>
      </c>
      <c r="GQ10" s="237"/>
      <c r="GR10" s="238">
        <v>5500</v>
      </c>
      <c r="GS10" s="234" t="s">
        <v>12059</v>
      </c>
      <c r="GT10" s="235" t="s">
        <v>8703</v>
      </c>
      <c r="GU10" s="236" t="s">
        <v>12060</v>
      </c>
      <c r="GV10" s="237"/>
      <c r="GW10" s="238">
        <v>5500</v>
      </c>
      <c r="GX10" s="234" t="s">
        <v>12061</v>
      </c>
      <c r="GY10" s="235" t="s">
        <v>8703</v>
      </c>
      <c r="GZ10" s="236" t="s">
        <v>12062</v>
      </c>
      <c r="HA10" s="237"/>
      <c r="HB10" s="238">
        <v>5500</v>
      </c>
      <c r="HC10" s="234" t="s">
        <v>12063</v>
      </c>
      <c r="HD10" s="235" t="s">
        <v>8703</v>
      </c>
      <c r="HE10" s="236" t="s">
        <v>12064</v>
      </c>
      <c r="HF10" s="237"/>
      <c r="HG10" s="238">
        <v>5500</v>
      </c>
      <c r="HH10" s="234" t="s">
        <v>12065</v>
      </c>
      <c r="HI10" s="235" t="s">
        <v>8703</v>
      </c>
      <c r="HJ10" s="236" t="s">
        <v>12066</v>
      </c>
      <c r="HK10" s="237"/>
      <c r="HL10" s="238">
        <v>5500</v>
      </c>
      <c r="HM10" s="234" t="s">
        <v>12067</v>
      </c>
      <c r="HN10" s="235" t="s">
        <v>8703</v>
      </c>
      <c r="HO10" s="236" t="s">
        <v>12068</v>
      </c>
      <c r="HP10" s="237"/>
      <c r="HQ10" s="238">
        <v>5500</v>
      </c>
      <c r="HR10" s="234" t="s">
        <v>12069</v>
      </c>
      <c r="HS10" s="235" t="s">
        <v>8703</v>
      </c>
      <c r="HT10" s="236" t="s">
        <v>12070</v>
      </c>
      <c r="HU10" s="237"/>
      <c r="HV10" s="238">
        <v>5500</v>
      </c>
      <c r="HW10" s="234" t="s">
        <v>12071</v>
      </c>
      <c r="HX10" s="235" t="s">
        <v>8703</v>
      </c>
      <c r="HY10" s="236" t="s">
        <v>12072</v>
      </c>
      <c r="HZ10" s="237"/>
      <c r="IA10" s="238">
        <v>5500</v>
      </c>
      <c r="IB10" s="234" t="s">
        <v>12073</v>
      </c>
      <c r="IC10" s="235" t="s">
        <v>8703</v>
      </c>
      <c r="ID10" s="236" t="s">
        <v>12074</v>
      </c>
      <c r="IE10" s="237"/>
      <c r="IF10" s="238">
        <v>5500</v>
      </c>
      <c r="IG10" s="234" t="s">
        <v>12075</v>
      </c>
      <c r="IH10" s="235" t="s">
        <v>8703</v>
      </c>
      <c r="II10" s="236" t="s">
        <v>12076</v>
      </c>
      <c r="IJ10" s="237"/>
      <c r="IK10" s="238">
        <v>5500</v>
      </c>
      <c r="IL10" s="234" t="s">
        <v>12077</v>
      </c>
      <c r="IM10" s="235" t="s">
        <v>8703</v>
      </c>
      <c r="IN10" s="236" t="s">
        <v>12078</v>
      </c>
      <c r="IO10" s="237"/>
      <c r="IP10" s="238">
        <v>5500</v>
      </c>
      <c r="IQ10" s="234" t="s">
        <v>12079</v>
      </c>
      <c r="IR10" s="235" t="s">
        <v>8703</v>
      </c>
      <c r="IS10" s="236" t="s">
        <v>12080</v>
      </c>
      <c r="IT10" s="237"/>
      <c r="IU10" s="238">
        <v>5500</v>
      </c>
      <c r="IV10" s="234" t="s">
        <v>12081</v>
      </c>
      <c r="IW10" s="235" t="s">
        <v>8703</v>
      </c>
      <c r="IX10" s="236" t="s">
        <v>12082</v>
      </c>
      <c r="IY10" s="237"/>
      <c r="IZ10" s="238">
        <v>5500</v>
      </c>
      <c r="JA10" s="234" t="s">
        <v>12083</v>
      </c>
      <c r="JB10" s="235" t="s">
        <v>8703</v>
      </c>
      <c r="JC10" s="236" t="s">
        <v>12084</v>
      </c>
      <c r="JD10" s="237"/>
      <c r="JE10" s="238">
        <v>5500</v>
      </c>
      <c r="JF10" s="234" t="s">
        <v>12085</v>
      </c>
      <c r="JG10" s="235" t="s">
        <v>8703</v>
      </c>
      <c r="JH10" s="236" t="s">
        <v>12086</v>
      </c>
      <c r="JI10" s="237"/>
      <c r="JJ10" s="238">
        <v>5500</v>
      </c>
      <c r="JK10" s="234" t="s">
        <v>12087</v>
      </c>
      <c r="JL10" s="235" t="s">
        <v>8703</v>
      </c>
      <c r="JM10" s="236" t="s">
        <v>12088</v>
      </c>
      <c r="JN10" s="237"/>
      <c r="JO10" s="238">
        <v>5500</v>
      </c>
      <c r="JP10" s="234" t="s">
        <v>12089</v>
      </c>
      <c r="JQ10" s="235" t="s">
        <v>8703</v>
      </c>
      <c r="JR10" s="236" t="s">
        <v>12090</v>
      </c>
      <c r="JS10" s="237"/>
      <c r="JT10" s="238">
        <v>5500</v>
      </c>
      <c r="JU10" s="234" t="s">
        <v>12091</v>
      </c>
      <c r="JV10" s="235" t="s">
        <v>8703</v>
      </c>
      <c r="JW10" s="236" t="s">
        <v>12092</v>
      </c>
      <c r="JX10" s="237"/>
      <c r="JY10" s="238">
        <v>5500</v>
      </c>
      <c r="JZ10" s="234" t="s">
        <v>12093</v>
      </c>
      <c r="KA10" s="235" t="s">
        <v>8703</v>
      </c>
      <c r="KB10" s="236" t="s">
        <v>12094</v>
      </c>
      <c r="KC10" s="237"/>
      <c r="KD10" s="238">
        <v>5500</v>
      </c>
      <c r="KE10" s="234" t="s">
        <v>12095</v>
      </c>
      <c r="KF10" s="235" t="s">
        <v>8703</v>
      </c>
      <c r="KG10" s="236" t="s">
        <v>12096</v>
      </c>
      <c r="KH10" s="237"/>
      <c r="KI10" s="238">
        <v>5500</v>
      </c>
      <c r="KJ10" s="234" t="s">
        <v>12097</v>
      </c>
      <c r="KK10" s="235" t="s">
        <v>8703</v>
      </c>
      <c r="KL10" s="236" t="s">
        <v>12098</v>
      </c>
      <c r="KM10" s="237"/>
      <c r="KN10" s="238">
        <v>5500</v>
      </c>
      <c r="KO10" s="234" t="s">
        <v>12099</v>
      </c>
      <c r="KP10" s="235" t="s">
        <v>8703</v>
      </c>
      <c r="KQ10" s="236" t="s">
        <v>12100</v>
      </c>
      <c r="KR10" s="237"/>
      <c r="KS10" s="238">
        <v>5500</v>
      </c>
      <c r="KT10" s="234" t="s">
        <v>12101</v>
      </c>
      <c r="KU10" s="235" t="s">
        <v>8703</v>
      </c>
      <c r="KV10" s="236" t="s">
        <v>12102</v>
      </c>
      <c r="KW10" s="237"/>
      <c r="KX10" s="238">
        <v>5500</v>
      </c>
      <c r="KY10" s="234" t="s">
        <v>12103</v>
      </c>
      <c r="KZ10" s="235" t="s">
        <v>8703</v>
      </c>
      <c r="LA10" s="236" t="s">
        <v>12104</v>
      </c>
      <c r="LB10" s="237"/>
      <c r="LC10" s="238">
        <v>5500</v>
      </c>
      <c r="LD10" s="234" t="s">
        <v>12105</v>
      </c>
      <c r="LE10" s="235" t="s">
        <v>8703</v>
      </c>
      <c r="LF10" s="236" t="s">
        <v>12106</v>
      </c>
      <c r="LG10" s="237"/>
      <c r="LH10" s="238">
        <v>5500</v>
      </c>
      <c r="LI10" s="234" t="s">
        <v>12107</v>
      </c>
      <c r="LJ10" s="235" t="s">
        <v>8703</v>
      </c>
      <c r="LK10" s="236" t="s">
        <v>12108</v>
      </c>
      <c r="LL10" s="237"/>
      <c r="LM10" s="238">
        <v>5500</v>
      </c>
      <c r="LN10" s="234" t="s">
        <v>12109</v>
      </c>
      <c r="LO10" s="235" t="s">
        <v>8703</v>
      </c>
      <c r="LP10" s="236" t="s">
        <v>12110</v>
      </c>
      <c r="LQ10" s="237"/>
      <c r="LR10" s="238">
        <v>5500</v>
      </c>
      <c r="LS10" s="234" t="s">
        <v>12111</v>
      </c>
      <c r="LT10" s="235" t="s">
        <v>8703</v>
      </c>
      <c r="LU10" s="236" t="s">
        <v>12112</v>
      </c>
      <c r="LV10" s="237"/>
      <c r="LW10" s="238">
        <v>5500</v>
      </c>
      <c r="LX10" s="234" t="s">
        <v>12113</v>
      </c>
      <c r="LY10" s="235" t="s">
        <v>8703</v>
      </c>
      <c r="LZ10" s="236" t="s">
        <v>12114</v>
      </c>
      <c r="MA10" s="237"/>
      <c r="MB10" s="238">
        <v>5500</v>
      </c>
      <c r="MC10" s="234" t="s">
        <v>12115</v>
      </c>
      <c r="MD10" s="235" t="s">
        <v>8703</v>
      </c>
      <c r="ME10" s="236" t="s">
        <v>12116</v>
      </c>
      <c r="MF10" s="237"/>
      <c r="MG10" s="238">
        <v>5500</v>
      </c>
      <c r="MH10" s="234" t="s">
        <v>12117</v>
      </c>
      <c r="MI10" s="235" t="s">
        <v>8703</v>
      </c>
      <c r="MJ10" s="236" t="s">
        <v>12118</v>
      </c>
      <c r="MK10" s="237"/>
      <c r="ML10" s="238">
        <v>5500</v>
      </c>
      <c r="MM10" s="234" t="s">
        <v>12119</v>
      </c>
      <c r="MN10" s="235" t="s">
        <v>8703</v>
      </c>
      <c r="MO10" s="236" t="s">
        <v>12120</v>
      </c>
      <c r="MP10" s="237"/>
      <c r="MQ10" s="238">
        <v>5500</v>
      </c>
      <c r="MR10" s="234" t="s">
        <v>12121</v>
      </c>
      <c r="MS10" s="235" t="s">
        <v>8703</v>
      </c>
      <c r="MT10" s="236" t="s">
        <v>12122</v>
      </c>
      <c r="MU10" s="237"/>
      <c r="MV10" s="238">
        <v>5500</v>
      </c>
      <c r="MW10" s="234" t="s">
        <v>12123</v>
      </c>
      <c r="MX10" s="235" t="s">
        <v>8703</v>
      </c>
      <c r="MY10" s="236" t="s">
        <v>12124</v>
      </c>
      <c r="MZ10" s="237"/>
      <c r="NA10" s="238">
        <v>5500</v>
      </c>
      <c r="NB10" s="234" t="s">
        <v>12125</v>
      </c>
      <c r="NC10" s="235" t="s">
        <v>8703</v>
      </c>
      <c r="ND10" s="236" t="s">
        <v>12126</v>
      </c>
      <c r="NE10" s="237"/>
      <c r="NF10" s="238">
        <v>5500</v>
      </c>
      <c r="NG10" s="234" t="s">
        <v>12127</v>
      </c>
      <c r="NH10" s="235" t="s">
        <v>8703</v>
      </c>
      <c r="NI10" s="236" t="s">
        <v>12128</v>
      </c>
      <c r="NJ10" s="237"/>
      <c r="NK10" s="238">
        <v>5500</v>
      </c>
      <c r="NL10" s="234" t="s">
        <v>12129</v>
      </c>
      <c r="NM10" s="235" t="s">
        <v>8703</v>
      </c>
      <c r="NN10" s="236" t="s">
        <v>12130</v>
      </c>
      <c r="NO10" s="237"/>
      <c r="NP10" s="238">
        <v>5500</v>
      </c>
      <c r="NQ10" s="234" t="s">
        <v>12131</v>
      </c>
      <c r="NR10" s="235" t="s">
        <v>8703</v>
      </c>
      <c r="NS10" s="236" t="s">
        <v>12132</v>
      </c>
      <c r="NT10" s="237"/>
      <c r="NU10" s="238">
        <v>5500</v>
      </c>
      <c r="NV10" s="234" t="s">
        <v>12133</v>
      </c>
      <c r="NW10" s="235" t="s">
        <v>8703</v>
      </c>
      <c r="NX10" s="236" t="s">
        <v>12134</v>
      </c>
      <c r="NY10" s="237"/>
      <c r="NZ10" s="238">
        <v>5500</v>
      </c>
      <c r="OA10" s="234" t="s">
        <v>12135</v>
      </c>
      <c r="OB10" s="235" t="s">
        <v>8703</v>
      </c>
      <c r="OC10" s="236" t="s">
        <v>12136</v>
      </c>
      <c r="OD10" s="237"/>
      <c r="OE10" s="238">
        <v>5500</v>
      </c>
      <c r="OF10" s="234" t="s">
        <v>12137</v>
      </c>
      <c r="OG10" s="235" t="s">
        <v>8703</v>
      </c>
      <c r="OH10" s="236" t="s">
        <v>12138</v>
      </c>
      <c r="OI10" s="237"/>
      <c r="OJ10" s="238">
        <v>5500</v>
      </c>
      <c r="OK10" s="234" t="s">
        <v>12139</v>
      </c>
      <c r="OL10" s="235" t="s">
        <v>8703</v>
      </c>
      <c r="OM10" s="236" t="s">
        <v>12140</v>
      </c>
      <c r="ON10" s="237"/>
      <c r="OO10" s="238">
        <v>5500</v>
      </c>
      <c r="OP10" s="234" t="s">
        <v>12141</v>
      </c>
      <c r="OQ10" s="235" t="s">
        <v>8703</v>
      </c>
      <c r="OR10" s="236" t="s">
        <v>12142</v>
      </c>
      <c r="OS10" s="237"/>
      <c r="OT10" s="238">
        <v>5500</v>
      </c>
      <c r="OU10" s="234" t="s">
        <v>12143</v>
      </c>
      <c r="OV10" s="235" t="s">
        <v>8703</v>
      </c>
      <c r="OW10" s="236" t="s">
        <v>12144</v>
      </c>
      <c r="OX10" s="237"/>
      <c r="OY10" s="238">
        <v>5500</v>
      </c>
      <c r="OZ10" s="234" t="s">
        <v>12145</v>
      </c>
      <c r="PA10" s="235" t="s">
        <v>8703</v>
      </c>
      <c r="PB10" s="236" t="s">
        <v>12146</v>
      </c>
      <c r="PC10" s="237"/>
      <c r="PD10" s="238">
        <v>5500</v>
      </c>
      <c r="PE10" s="234" t="s">
        <v>12147</v>
      </c>
      <c r="PF10" s="235" t="s">
        <v>8703</v>
      </c>
      <c r="PG10" s="236" t="s">
        <v>12148</v>
      </c>
      <c r="PH10" s="237"/>
      <c r="PI10" s="238">
        <v>5500</v>
      </c>
      <c r="PJ10" s="234" t="s">
        <v>12149</v>
      </c>
      <c r="PK10" s="235" t="s">
        <v>8703</v>
      </c>
      <c r="PL10" s="236" t="s">
        <v>12150</v>
      </c>
      <c r="PM10" s="237"/>
      <c r="PN10" s="238">
        <v>5500</v>
      </c>
      <c r="PO10" s="234" t="s">
        <v>12151</v>
      </c>
      <c r="PP10" s="235" t="s">
        <v>8703</v>
      </c>
      <c r="PQ10" s="236" t="s">
        <v>12152</v>
      </c>
      <c r="PR10" s="237"/>
      <c r="PS10" s="238">
        <v>5500</v>
      </c>
      <c r="PT10" s="234" t="s">
        <v>12153</v>
      </c>
      <c r="PU10" s="235" t="s">
        <v>8703</v>
      </c>
      <c r="PV10" s="236" t="s">
        <v>12154</v>
      </c>
      <c r="PW10" s="237"/>
      <c r="PX10" s="238">
        <v>5500</v>
      </c>
      <c r="PY10" s="234" t="s">
        <v>12155</v>
      </c>
      <c r="PZ10" s="235" t="s">
        <v>8703</v>
      </c>
      <c r="QA10" s="236" t="s">
        <v>12156</v>
      </c>
      <c r="QB10" s="237"/>
      <c r="QC10" s="238">
        <v>5500</v>
      </c>
      <c r="QD10" s="234" t="s">
        <v>12157</v>
      </c>
      <c r="QE10" s="235" t="s">
        <v>8703</v>
      </c>
      <c r="QF10" s="236" t="s">
        <v>12158</v>
      </c>
      <c r="QG10" s="237"/>
      <c r="QH10" s="238">
        <v>5500</v>
      </c>
      <c r="QI10" s="234" t="s">
        <v>12159</v>
      </c>
      <c r="QJ10" s="235" t="s">
        <v>8703</v>
      </c>
      <c r="QK10" s="236" t="s">
        <v>12160</v>
      </c>
      <c r="QL10" s="237"/>
      <c r="QM10" s="238">
        <v>5500</v>
      </c>
      <c r="QN10" s="234" t="s">
        <v>12161</v>
      </c>
      <c r="QO10" s="235" t="s">
        <v>8703</v>
      </c>
      <c r="QP10" s="236" t="s">
        <v>12162</v>
      </c>
      <c r="QQ10" s="237"/>
      <c r="QR10" s="238">
        <v>5500</v>
      </c>
      <c r="QS10" s="234" t="s">
        <v>12163</v>
      </c>
      <c r="QT10" s="235" t="s">
        <v>8703</v>
      </c>
      <c r="QU10" s="236" t="s">
        <v>12164</v>
      </c>
      <c r="QV10" s="237"/>
      <c r="QW10" s="238">
        <v>5500</v>
      </c>
      <c r="QX10" s="234" t="s">
        <v>12165</v>
      </c>
      <c r="QY10" s="235" t="s">
        <v>8703</v>
      </c>
      <c r="QZ10" s="236" t="s">
        <v>12166</v>
      </c>
      <c r="RA10" s="237"/>
      <c r="RB10" s="238">
        <v>5500</v>
      </c>
      <c r="RC10" s="234" t="s">
        <v>12167</v>
      </c>
      <c r="RD10" s="235" t="s">
        <v>8703</v>
      </c>
      <c r="RE10" s="236" t="s">
        <v>12168</v>
      </c>
      <c r="RF10" s="237"/>
      <c r="RG10" s="238">
        <v>5500</v>
      </c>
      <c r="RH10" s="234" t="s">
        <v>12169</v>
      </c>
      <c r="RI10" s="235" t="s">
        <v>8703</v>
      </c>
      <c r="RJ10" s="236" t="s">
        <v>12170</v>
      </c>
      <c r="RK10" s="237"/>
      <c r="RL10" s="238">
        <v>5500</v>
      </c>
      <c r="RM10" s="234" t="s">
        <v>12171</v>
      </c>
      <c r="RN10" s="235" t="s">
        <v>8703</v>
      </c>
      <c r="RO10" s="236" t="s">
        <v>12172</v>
      </c>
      <c r="RP10" s="237"/>
      <c r="RQ10" s="238">
        <v>5500</v>
      </c>
      <c r="RR10" s="234" t="s">
        <v>12173</v>
      </c>
      <c r="RS10" s="235" t="s">
        <v>8703</v>
      </c>
      <c r="RT10" s="236" t="s">
        <v>12174</v>
      </c>
      <c r="RU10" s="237"/>
      <c r="RV10" s="238">
        <v>5500</v>
      </c>
      <c r="RW10" s="234" t="s">
        <v>12175</v>
      </c>
      <c r="RX10" s="235" t="s">
        <v>8703</v>
      </c>
      <c r="RY10" s="236" t="s">
        <v>12176</v>
      </c>
      <c r="RZ10" s="237"/>
      <c r="SA10" s="238">
        <v>5500</v>
      </c>
      <c r="SB10" s="234" t="s">
        <v>12177</v>
      </c>
      <c r="SC10" s="235" t="s">
        <v>8703</v>
      </c>
      <c r="SD10" s="236" t="s">
        <v>12178</v>
      </c>
      <c r="SE10" s="237"/>
      <c r="SF10" s="238">
        <v>5500</v>
      </c>
      <c r="SG10" s="234" t="s">
        <v>12179</v>
      </c>
      <c r="SH10" s="235" t="s">
        <v>8703</v>
      </c>
      <c r="SI10" s="236" t="s">
        <v>12180</v>
      </c>
      <c r="SJ10" s="237"/>
      <c r="SK10" s="238">
        <v>5500</v>
      </c>
      <c r="SL10" s="234" t="s">
        <v>12181</v>
      </c>
      <c r="SM10" s="235" t="s">
        <v>8703</v>
      </c>
      <c r="SN10" s="236" t="s">
        <v>12182</v>
      </c>
      <c r="SO10" s="237"/>
      <c r="SP10" s="238">
        <v>5500</v>
      </c>
      <c r="SQ10" s="234" t="s">
        <v>12183</v>
      </c>
      <c r="SR10" s="235" t="s">
        <v>8703</v>
      </c>
      <c r="SS10" s="236" t="s">
        <v>12184</v>
      </c>
      <c r="ST10" s="237"/>
      <c r="SU10" s="238">
        <v>5500</v>
      </c>
      <c r="SV10" s="234" t="s">
        <v>12185</v>
      </c>
      <c r="SW10" s="235" t="s">
        <v>8703</v>
      </c>
      <c r="SX10" s="236" t="s">
        <v>12186</v>
      </c>
      <c r="SY10" s="237"/>
      <c r="SZ10" s="238">
        <v>5500</v>
      </c>
      <c r="TA10" s="234" t="s">
        <v>12187</v>
      </c>
      <c r="TB10" s="235" t="s">
        <v>8703</v>
      </c>
      <c r="TC10" s="236" t="s">
        <v>12188</v>
      </c>
      <c r="TD10" s="237"/>
      <c r="TE10" s="238">
        <v>5500</v>
      </c>
      <c r="TF10" s="234" t="s">
        <v>12189</v>
      </c>
      <c r="TG10" s="235" t="s">
        <v>8703</v>
      </c>
      <c r="TH10" s="236" t="s">
        <v>12190</v>
      </c>
      <c r="TI10" s="237"/>
      <c r="TJ10" s="238">
        <v>5500</v>
      </c>
      <c r="TK10" s="234" t="s">
        <v>12191</v>
      </c>
      <c r="TL10" s="235" t="s">
        <v>8703</v>
      </c>
      <c r="TM10" s="236" t="s">
        <v>12192</v>
      </c>
      <c r="TN10" s="237"/>
      <c r="TO10" s="238">
        <v>5500</v>
      </c>
      <c r="TP10" s="234" t="s">
        <v>12193</v>
      </c>
      <c r="TQ10" s="235" t="s">
        <v>8703</v>
      </c>
      <c r="TR10" s="236" t="s">
        <v>12194</v>
      </c>
      <c r="TS10" s="237"/>
      <c r="TT10" s="238">
        <v>5500</v>
      </c>
      <c r="TU10" s="234" t="s">
        <v>12195</v>
      </c>
      <c r="TV10" s="235" t="s">
        <v>8703</v>
      </c>
      <c r="TW10" s="236" t="s">
        <v>12196</v>
      </c>
      <c r="TX10" s="237"/>
      <c r="TY10" s="238">
        <v>5500</v>
      </c>
      <c r="TZ10" s="234" t="s">
        <v>12197</v>
      </c>
      <c r="UA10" s="235" t="s">
        <v>8703</v>
      </c>
      <c r="UB10" s="236" t="s">
        <v>12198</v>
      </c>
      <c r="UC10" s="237"/>
      <c r="UD10" s="238">
        <v>5500</v>
      </c>
      <c r="UE10" s="234" t="s">
        <v>12199</v>
      </c>
      <c r="UF10" s="235" t="s">
        <v>8703</v>
      </c>
      <c r="UG10" s="236" t="s">
        <v>12200</v>
      </c>
      <c r="UH10" s="237"/>
      <c r="UI10" s="238">
        <v>5500</v>
      </c>
      <c r="UJ10" s="234" t="s">
        <v>12201</v>
      </c>
      <c r="UK10" s="235" t="s">
        <v>8703</v>
      </c>
      <c r="UL10" s="236" t="s">
        <v>12202</v>
      </c>
      <c r="UM10" s="237"/>
      <c r="UN10" s="238">
        <v>5500</v>
      </c>
      <c r="UO10" s="234" t="s">
        <v>12203</v>
      </c>
      <c r="UP10" s="235" t="s">
        <v>8703</v>
      </c>
      <c r="UQ10" s="236" t="s">
        <v>12204</v>
      </c>
      <c r="UR10" s="237"/>
      <c r="US10" s="238">
        <v>5500</v>
      </c>
      <c r="UT10" s="234" t="s">
        <v>12205</v>
      </c>
      <c r="UU10" s="235" t="s">
        <v>8703</v>
      </c>
      <c r="UV10" s="236" t="s">
        <v>12206</v>
      </c>
      <c r="UW10" s="237"/>
      <c r="UX10" s="238">
        <v>5500</v>
      </c>
      <c r="UY10" s="234" t="s">
        <v>12207</v>
      </c>
      <c r="UZ10" s="235" t="s">
        <v>8703</v>
      </c>
      <c r="VA10" s="236" t="s">
        <v>12208</v>
      </c>
      <c r="VB10" s="237"/>
      <c r="VC10" s="238">
        <v>5500</v>
      </c>
      <c r="VD10" s="234" t="s">
        <v>12209</v>
      </c>
      <c r="VE10" s="235" t="s">
        <v>8703</v>
      </c>
      <c r="VF10" s="236" t="s">
        <v>12210</v>
      </c>
      <c r="VG10" s="237"/>
      <c r="VH10" s="238">
        <v>5500</v>
      </c>
      <c r="VI10" s="234" t="s">
        <v>12211</v>
      </c>
      <c r="VJ10" s="235" t="s">
        <v>8703</v>
      </c>
      <c r="VK10" s="236" t="s">
        <v>12212</v>
      </c>
      <c r="VL10" s="237"/>
      <c r="VM10" s="238">
        <v>5500</v>
      </c>
      <c r="VN10" s="234" t="s">
        <v>12213</v>
      </c>
      <c r="VO10" s="235" t="s">
        <v>8703</v>
      </c>
      <c r="VP10" s="236" t="s">
        <v>12214</v>
      </c>
      <c r="VQ10" s="237"/>
      <c r="VR10" s="238">
        <v>5500</v>
      </c>
      <c r="VS10" s="234" t="s">
        <v>12215</v>
      </c>
      <c r="VT10" s="235" t="s">
        <v>8703</v>
      </c>
      <c r="VU10" s="236" t="s">
        <v>12216</v>
      </c>
      <c r="VV10" s="237"/>
      <c r="VW10" s="238">
        <v>5500</v>
      </c>
      <c r="VX10" s="234" t="s">
        <v>12217</v>
      </c>
      <c r="VY10" s="235" t="s">
        <v>8703</v>
      </c>
      <c r="VZ10" s="236" t="s">
        <v>12218</v>
      </c>
      <c r="WA10" s="237"/>
      <c r="WB10" s="238">
        <v>5500</v>
      </c>
      <c r="WC10" s="234" t="s">
        <v>12219</v>
      </c>
      <c r="WD10" s="235" t="s">
        <v>8703</v>
      </c>
      <c r="WE10" s="236" t="s">
        <v>12220</v>
      </c>
      <c r="WF10" s="237"/>
      <c r="WG10" s="238">
        <v>5500</v>
      </c>
      <c r="WH10" s="234" t="s">
        <v>12221</v>
      </c>
      <c r="WI10" s="235" t="s">
        <v>8703</v>
      </c>
      <c r="WJ10" s="236" t="s">
        <v>12222</v>
      </c>
      <c r="WK10" s="237"/>
      <c r="WL10" s="238">
        <v>5500</v>
      </c>
      <c r="WM10" s="234" t="s">
        <v>12223</v>
      </c>
      <c r="WN10" s="235" t="s">
        <v>8703</v>
      </c>
      <c r="WO10" s="236" t="s">
        <v>12224</v>
      </c>
      <c r="WP10" s="237"/>
      <c r="WQ10" s="238">
        <v>5500</v>
      </c>
      <c r="WR10" s="234" t="s">
        <v>12225</v>
      </c>
      <c r="WS10" s="235" t="s">
        <v>8703</v>
      </c>
      <c r="WT10" s="236" t="s">
        <v>12226</v>
      </c>
      <c r="WU10" s="237"/>
      <c r="WV10" s="238">
        <v>5500</v>
      </c>
      <c r="WW10" s="234" t="s">
        <v>12227</v>
      </c>
      <c r="WX10" s="235" t="s">
        <v>8703</v>
      </c>
      <c r="WY10" s="236" t="s">
        <v>12228</v>
      </c>
      <c r="WZ10" s="237"/>
      <c r="XA10" s="238">
        <v>5500</v>
      </c>
      <c r="XB10" s="234" t="s">
        <v>12229</v>
      </c>
      <c r="XC10" s="235" t="s">
        <v>8703</v>
      </c>
      <c r="XD10" s="236" t="s">
        <v>12230</v>
      </c>
      <c r="XE10" s="237"/>
      <c r="XF10" s="238">
        <v>5500</v>
      </c>
      <c r="XG10" s="234" t="s">
        <v>12231</v>
      </c>
      <c r="XH10" s="235" t="s">
        <v>8703</v>
      </c>
      <c r="XI10" s="236" t="s">
        <v>12232</v>
      </c>
      <c r="XJ10" s="237"/>
      <c r="XK10" s="238">
        <v>5500</v>
      </c>
      <c r="XL10" s="234" t="s">
        <v>12233</v>
      </c>
      <c r="XM10" s="235" t="s">
        <v>8703</v>
      </c>
      <c r="XN10" s="236" t="s">
        <v>12234</v>
      </c>
      <c r="XO10" s="237"/>
      <c r="XP10" s="238">
        <v>5500</v>
      </c>
      <c r="XQ10" s="234" t="s">
        <v>12235</v>
      </c>
      <c r="XR10" s="235" t="s">
        <v>8703</v>
      </c>
      <c r="XS10" s="236" t="s">
        <v>12236</v>
      </c>
      <c r="XT10" s="237"/>
      <c r="XU10" s="238">
        <v>5500</v>
      </c>
      <c r="XV10" s="234" t="s">
        <v>12237</v>
      </c>
      <c r="XW10" s="235" t="s">
        <v>8703</v>
      </c>
      <c r="XX10" s="236" t="s">
        <v>12238</v>
      </c>
      <c r="XY10" s="237"/>
      <c r="XZ10" s="238">
        <v>5500</v>
      </c>
      <c r="YA10" s="234" t="s">
        <v>12239</v>
      </c>
      <c r="YB10" s="235" t="s">
        <v>8703</v>
      </c>
      <c r="YC10" s="236" t="s">
        <v>12240</v>
      </c>
      <c r="YD10" s="237"/>
      <c r="YE10" s="238">
        <v>5500</v>
      </c>
      <c r="YF10" s="234" t="s">
        <v>12241</v>
      </c>
      <c r="YG10" s="235" t="s">
        <v>8703</v>
      </c>
      <c r="YH10" s="236" t="s">
        <v>12242</v>
      </c>
      <c r="YI10" s="237"/>
      <c r="YJ10" s="238">
        <v>5500</v>
      </c>
      <c r="YK10" s="234" t="s">
        <v>12243</v>
      </c>
      <c r="YL10" s="235" t="s">
        <v>8703</v>
      </c>
      <c r="YM10" s="236" t="s">
        <v>12244</v>
      </c>
      <c r="YN10" s="237"/>
      <c r="YO10" s="238">
        <v>5500</v>
      </c>
      <c r="YP10" s="234" t="s">
        <v>12245</v>
      </c>
      <c r="YQ10" s="235" t="s">
        <v>8703</v>
      </c>
      <c r="YR10" s="236" t="s">
        <v>12246</v>
      </c>
      <c r="YS10" s="237"/>
      <c r="YT10" s="238">
        <v>5500</v>
      </c>
      <c r="YU10" s="234" t="s">
        <v>12247</v>
      </c>
      <c r="YV10" s="235" t="s">
        <v>8703</v>
      </c>
      <c r="YW10" s="236" t="s">
        <v>12248</v>
      </c>
      <c r="YX10" s="237"/>
      <c r="YY10" s="238">
        <v>5500</v>
      </c>
      <c r="YZ10" s="234" t="s">
        <v>12249</v>
      </c>
      <c r="ZA10" s="235" t="s">
        <v>8703</v>
      </c>
      <c r="ZB10" s="236" t="s">
        <v>12250</v>
      </c>
      <c r="ZC10" s="237"/>
      <c r="ZD10" s="238">
        <v>5500</v>
      </c>
      <c r="ZE10" s="234" t="s">
        <v>12251</v>
      </c>
      <c r="ZF10" s="235" t="s">
        <v>8703</v>
      </c>
      <c r="ZG10" s="236" t="s">
        <v>12252</v>
      </c>
      <c r="ZH10" s="237"/>
      <c r="ZI10" s="238">
        <v>5500</v>
      </c>
      <c r="ZJ10" s="234" t="s">
        <v>12253</v>
      </c>
      <c r="ZK10" s="235" t="s">
        <v>8703</v>
      </c>
      <c r="ZL10" s="236" t="s">
        <v>12254</v>
      </c>
      <c r="ZM10" s="237"/>
      <c r="ZN10" s="238">
        <v>5500</v>
      </c>
      <c r="ZO10" s="234" t="s">
        <v>12255</v>
      </c>
      <c r="ZP10" s="235" t="s">
        <v>8703</v>
      </c>
      <c r="ZQ10" s="236" t="s">
        <v>12256</v>
      </c>
      <c r="ZR10" s="237"/>
      <c r="ZS10" s="238">
        <v>5500</v>
      </c>
      <c r="ZT10" s="234" t="s">
        <v>12257</v>
      </c>
      <c r="ZU10" s="235" t="s">
        <v>8703</v>
      </c>
      <c r="ZV10" s="236" t="s">
        <v>12258</v>
      </c>
      <c r="ZW10" s="237"/>
      <c r="ZX10" s="238">
        <v>5500</v>
      </c>
      <c r="ZY10" s="234" t="s">
        <v>12259</v>
      </c>
      <c r="ZZ10" s="235" t="s">
        <v>8703</v>
      </c>
      <c r="AAA10" s="236" t="s">
        <v>12260</v>
      </c>
      <c r="AAB10" s="237"/>
      <c r="AAC10" s="238">
        <v>5500</v>
      </c>
      <c r="AAD10" s="234" t="s">
        <v>12261</v>
      </c>
      <c r="AAE10" s="235" t="s">
        <v>8703</v>
      </c>
      <c r="AAF10" s="236" t="s">
        <v>12262</v>
      </c>
      <c r="AAG10" s="237"/>
      <c r="AAH10" s="238">
        <v>5500</v>
      </c>
      <c r="AAI10" s="234" t="s">
        <v>12263</v>
      </c>
      <c r="AAJ10" s="235" t="s">
        <v>8703</v>
      </c>
      <c r="AAK10" s="236" t="s">
        <v>12264</v>
      </c>
      <c r="AAL10" s="237"/>
      <c r="AAM10" s="238">
        <v>5500</v>
      </c>
      <c r="AAN10" s="234" t="s">
        <v>12265</v>
      </c>
      <c r="AAO10" s="235" t="s">
        <v>8703</v>
      </c>
      <c r="AAP10" s="236" t="s">
        <v>12266</v>
      </c>
      <c r="AAQ10" s="237"/>
      <c r="AAR10" s="238">
        <v>5500</v>
      </c>
      <c r="AAS10" s="234" t="s">
        <v>12267</v>
      </c>
      <c r="AAT10" s="235" t="s">
        <v>8703</v>
      </c>
      <c r="AAU10" s="236" t="s">
        <v>12268</v>
      </c>
      <c r="AAV10" s="237"/>
      <c r="AAW10" s="238">
        <v>5500</v>
      </c>
      <c r="AAX10" s="234" t="s">
        <v>12269</v>
      </c>
      <c r="AAY10" s="235" t="s">
        <v>8703</v>
      </c>
      <c r="AAZ10" s="236" t="s">
        <v>12270</v>
      </c>
      <c r="ABA10" s="237"/>
      <c r="ABB10" s="238">
        <v>5500</v>
      </c>
      <c r="ABC10" s="234" t="s">
        <v>12271</v>
      </c>
      <c r="ABD10" s="235" t="s">
        <v>8703</v>
      </c>
      <c r="ABE10" s="236" t="s">
        <v>12272</v>
      </c>
      <c r="ABF10" s="237"/>
      <c r="ABG10" s="238">
        <v>5500</v>
      </c>
      <c r="ABH10" s="234" t="s">
        <v>12273</v>
      </c>
      <c r="ABI10" s="235" t="s">
        <v>8703</v>
      </c>
      <c r="ABJ10" s="236" t="s">
        <v>12274</v>
      </c>
      <c r="ABK10" s="237"/>
      <c r="ABL10" s="238">
        <v>5500</v>
      </c>
      <c r="ABM10" s="234" t="s">
        <v>12275</v>
      </c>
      <c r="ABN10" s="235" t="s">
        <v>8703</v>
      </c>
      <c r="ABO10" s="236" t="s">
        <v>12276</v>
      </c>
      <c r="ABP10" s="237"/>
      <c r="ABQ10" s="238">
        <v>5500</v>
      </c>
      <c r="ABR10" s="234" t="s">
        <v>12277</v>
      </c>
      <c r="ABS10" s="235" t="s">
        <v>8703</v>
      </c>
      <c r="ABT10" s="236" t="s">
        <v>12278</v>
      </c>
      <c r="ABU10" s="237"/>
      <c r="ABV10" s="238">
        <v>5500</v>
      </c>
      <c r="ABW10" s="234" t="s">
        <v>12279</v>
      </c>
      <c r="ABX10" s="235" t="s">
        <v>8703</v>
      </c>
      <c r="ABY10" s="236" t="s">
        <v>12280</v>
      </c>
      <c r="ABZ10" s="237"/>
      <c r="ACA10" s="238">
        <v>5500</v>
      </c>
      <c r="ACB10" s="234" t="s">
        <v>12281</v>
      </c>
      <c r="ACC10" s="235" t="s">
        <v>8703</v>
      </c>
      <c r="ACD10" s="236" t="s">
        <v>12282</v>
      </c>
      <c r="ACE10" s="237"/>
      <c r="ACF10" s="238">
        <v>5500</v>
      </c>
      <c r="ACG10" s="234" t="s">
        <v>12283</v>
      </c>
      <c r="ACH10" s="235" t="s">
        <v>8703</v>
      </c>
      <c r="ACI10" s="236" t="s">
        <v>12284</v>
      </c>
      <c r="ACJ10" s="237"/>
      <c r="ACK10" s="238">
        <v>5500</v>
      </c>
      <c r="ACL10" s="234" t="s">
        <v>12285</v>
      </c>
      <c r="ACM10" s="235" t="s">
        <v>8703</v>
      </c>
      <c r="ACN10" s="236" t="s">
        <v>12286</v>
      </c>
      <c r="ACO10" s="237"/>
      <c r="ACP10" s="238">
        <v>5500</v>
      </c>
      <c r="ACQ10" s="234" t="s">
        <v>12287</v>
      </c>
      <c r="ACR10" s="235" t="s">
        <v>8703</v>
      </c>
      <c r="ACS10" s="236" t="s">
        <v>12288</v>
      </c>
      <c r="ACT10" s="237"/>
      <c r="ACU10" s="238">
        <v>5500</v>
      </c>
      <c r="ACV10" s="234" t="s">
        <v>12289</v>
      </c>
      <c r="ACW10" s="235" t="s">
        <v>8703</v>
      </c>
      <c r="ACX10" s="236" t="s">
        <v>12290</v>
      </c>
      <c r="ACY10" s="237"/>
      <c r="ACZ10" s="238">
        <v>5500</v>
      </c>
      <c r="ADA10" s="234" t="s">
        <v>12291</v>
      </c>
      <c r="ADB10" s="235" t="s">
        <v>8703</v>
      </c>
      <c r="ADC10" s="236" t="s">
        <v>12292</v>
      </c>
      <c r="ADD10" s="237"/>
      <c r="ADE10" s="238">
        <v>5500</v>
      </c>
      <c r="ADF10" s="234" t="s">
        <v>12293</v>
      </c>
      <c r="ADG10" s="235" t="s">
        <v>8703</v>
      </c>
      <c r="ADH10" s="236" t="s">
        <v>12294</v>
      </c>
      <c r="ADI10" s="237"/>
      <c r="ADJ10" s="238">
        <v>5500</v>
      </c>
      <c r="ADK10" s="234" t="s">
        <v>12295</v>
      </c>
      <c r="ADL10" s="235" t="s">
        <v>8703</v>
      </c>
      <c r="ADM10" s="236" t="s">
        <v>12296</v>
      </c>
      <c r="ADN10" s="237"/>
      <c r="ADO10" s="238">
        <v>5500</v>
      </c>
      <c r="ADP10" s="234" t="s">
        <v>12297</v>
      </c>
      <c r="ADQ10" s="235" t="s">
        <v>8703</v>
      </c>
      <c r="ADR10" s="236" t="s">
        <v>12298</v>
      </c>
      <c r="ADS10" s="237"/>
      <c r="ADT10" s="238">
        <v>5500</v>
      </c>
      <c r="ADU10" s="234" t="s">
        <v>12299</v>
      </c>
      <c r="ADV10" s="235" t="s">
        <v>8703</v>
      </c>
      <c r="ADW10" s="236" t="s">
        <v>12300</v>
      </c>
      <c r="ADX10" s="237"/>
      <c r="ADY10" s="238">
        <v>5500</v>
      </c>
      <c r="ADZ10" s="234" t="s">
        <v>12301</v>
      </c>
      <c r="AEA10" s="235" t="s">
        <v>8703</v>
      </c>
      <c r="AEB10" s="236" t="s">
        <v>12302</v>
      </c>
      <c r="AEC10" s="237"/>
      <c r="AED10" s="238">
        <v>5500</v>
      </c>
      <c r="AEE10" s="234" t="s">
        <v>12303</v>
      </c>
      <c r="AEF10" s="235" t="s">
        <v>8703</v>
      </c>
      <c r="AEG10" s="236" t="s">
        <v>12304</v>
      </c>
      <c r="AEH10" s="237"/>
      <c r="AEI10" s="238">
        <v>5500</v>
      </c>
      <c r="AEJ10" s="234" t="s">
        <v>12305</v>
      </c>
      <c r="AEK10" s="235" t="s">
        <v>8703</v>
      </c>
      <c r="AEL10" s="236" t="s">
        <v>12306</v>
      </c>
      <c r="AEM10" s="237"/>
      <c r="AEN10" s="238">
        <v>5500</v>
      </c>
      <c r="AEO10" s="234" t="s">
        <v>12307</v>
      </c>
      <c r="AEP10" s="235" t="s">
        <v>8703</v>
      </c>
      <c r="AEQ10" s="236" t="s">
        <v>12308</v>
      </c>
      <c r="AER10" s="237"/>
      <c r="AES10" s="238">
        <v>5500</v>
      </c>
      <c r="AET10" s="234" t="s">
        <v>12309</v>
      </c>
      <c r="AEU10" s="235" t="s">
        <v>8703</v>
      </c>
      <c r="AEV10" s="236" t="s">
        <v>12310</v>
      </c>
      <c r="AEW10" s="237"/>
      <c r="AEX10" s="238">
        <v>5500</v>
      </c>
      <c r="AEY10" s="234" t="s">
        <v>12311</v>
      </c>
      <c r="AEZ10" s="235" t="s">
        <v>8703</v>
      </c>
      <c r="AFA10" s="236" t="s">
        <v>12312</v>
      </c>
      <c r="AFB10" s="237"/>
      <c r="AFC10" s="238">
        <v>5500</v>
      </c>
      <c r="AFD10" s="234" t="s">
        <v>12313</v>
      </c>
      <c r="AFE10" s="235" t="s">
        <v>8703</v>
      </c>
      <c r="AFF10" s="236" t="s">
        <v>12314</v>
      </c>
      <c r="AFG10" s="237"/>
      <c r="AFH10" s="238">
        <v>5500</v>
      </c>
      <c r="AFI10" s="234" t="s">
        <v>12315</v>
      </c>
      <c r="AFJ10" s="235" t="s">
        <v>8703</v>
      </c>
      <c r="AFK10" s="236" t="s">
        <v>12316</v>
      </c>
      <c r="AFL10" s="237"/>
      <c r="AFM10" s="238">
        <v>5500</v>
      </c>
      <c r="AFN10" s="234" t="s">
        <v>12317</v>
      </c>
      <c r="AFO10" s="235" t="s">
        <v>8703</v>
      </c>
      <c r="AFP10" s="236" t="s">
        <v>12318</v>
      </c>
      <c r="AFQ10" s="237"/>
      <c r="AFR10" s="238">
        <v>5500</v>
      </c>
      <c r="AFS10" s="234" t="s">
        <v>12319</v>
      </c>
      <c r="AFT10" s="235" t="s">
        <v>8703</v>
      </c>
      <c r="AFU10" s="236" t="s">
        <v>12320</v>
      </c>
      <c r="AFV10" s="237"/>
      <c r="AFW10" s="238">
        <v>5500</v>
      </c>
      <c r="AFX10" s="234" t="s">
        <v>12321</v>
      </c>
      <c r="AFY10" s="235" t="s">
        <v>8703</v>
      </c>
      <c r="AFZ10" s="236" t="s">
        <v>12322</v>
      </c>
      <c r="AGA10" s="237"/>
      <c r="AGB10" s="238">
        <v>5500</v>
      </c>
      <c r="AGC10" s="234" t="s">
        <v>12323</v>
      </c>
      <c r="AGD10" s="235" t="s">
        <v>8703</v>
      </c>
      <c r="AGE10" s="236" t="s">
        <v>12324</v>
      </c>
      <c r="AGF10" s="237"/>
      <c r="AGG10" s="238">
        <v>5500</v>
      </c>
      <c r="AGH10" s="234" t="s">
        <v>12325</v>
      </c>
      <c r="AGI10" s="235" t="s">
        <v>8703</v>
      </c>
      <c r="AGJ10" s="236" t="s">
        <v>12326</v>
      </c>
      <c r="AGK10" s="237"/>
      <c r="AGL10" s="238">
        <v>5500</v>
      </c>
      <c r="AGM10" s="234" t="s">
        <v>12327</v>
      </c>
      <c r="AGN10" s="235" t="s">
        <v>8703</v>
      </c>
      <c r="AGO10" s="236" t="s">
        <v>12328</v>
      </c>
      <c r="AGP10" s="237"/>
      <c r="AGQ10" s="238">
        <v>5500</v>
      </c>
      <c r="AGR10" s="234" t="s">
        <v>12329</v>
      </c>
      <c r="AGS10" s="235" t="s">
        <v>8703</v>
      </c>
      <c r="AGT10" s="236" t="s">
        <v>12330</v>
      </c>
      <c r="AGU10" s="237"/>
      <c r="AGV10" s="238">
        <v>5500</v>
      </c>
      <c r="AGW10" s="234" t="s">
        <v>12331</v>
      </c>
      <c r="AGX10" s="235" t="s">
        <v>8703</v>
      </c>
      <c r="AGY10" s="236" t="s">
        <v>12332</v>
      </c>
      <c r="AGZ10" s="237"/>
      <c r="AHA10" s="238">
        <v>5500</v>
      </c>
      <c r="AHB10" s="234" t="s">
        <v>12333</v>
      </c>
      <c r="AHC10" s="235" t="s">
        <v>8703</v>
      </c>
      <c r="AHD10" s="236" t="s">
        <v>12334</v>
      </c>
      <c r="AHE10" s="237"/>
      <c r="AHF10" s="238">
        <v>5500</v>
      </c>
      <c r="AHG10" s="234" t="s">
        <v>12335</v>
      </c>
      <c r="AHH10" s="235" t="s">
        <v>8703</v>
      </c>
      <c r="AHI10" s="236" t="s">
        <v>12336</v>
      </c>
      <c r="AHJ10" s="237"/>
      <c r="AHK10" s="238">
        <v>5500</v>
      </c>
      <c r="AHL10" s="234" t="s">
        <v>12337</v>
      </c>
      <c r="AHM10" s="235" t="s">
        <v>8703</v>
      </c>
      <c r="AHN10" s="236" t="s">
        <v>12338</v>
      </c>
      <c r="AHO10" s="237"/>
      <c r="AHP10" s="238">
        <v>5500</v>
      </c>
      <c r="AHQ10" s="234" t="s">
        <v>12339</v>
      </c>
      <c r="AHR10" s="235" t="s">
        <v>8703</v>
      </c>
      <c r="AHS10" s="236" t="s">
        <v>12340</v>
      </c>
      <c r="AHT10" s="237"/>
      <c r="AHU10" s="238">
        <v>5500</v>
      </c>
      <c r="AHV10" s="234" t="s">
        <v>12341</v>
      </c>
      <c r="AHW10" s="235" t="s">
        <v>8703</v>
      </c>
      <c r="AHX10" s="236" t="s">
        <v>12342</v>
      </c>
      <c r="AHY10" s="237"/>
      <c r="AHZ10" s="238">
        <v>5500</v>
      </c>
      <c r="AIA10" s="234" t="s">
        <v>12343</v>
      </c>
      <c r="AIB10" s="235" t="s">
        <v>8703</v>
      </c>
      <c r="AIC10" s="236" t="s">
        <v>12344</v>
      </c>
      <c r="AID10" s="237"/>
      <c r="AIE10" s="238">
        <v>5500</v>
      </c>
      <c r="AIF10" s="234" t="s">
        <v>12345</v>
      </c>
      <c r="AIG10" s="235" t="s">
        <v>8703</v>
      </c>
      <c r="AIH10" s="236" t="s">
        <v>12346</v>
      </c>
      <c r="AII10" s="237"/>
      <c r="AIJ10" s="238">
        <v>5500</v>
      </c>
      <c r="AIK10" s="234" t="s">
        <v>12347</v>
      </c>
      <c r="AIL10" s="235" t="s">
        <v>8703</v>
      </c>
      <c r="AIM10" s="236" t="s">
        <v>12348</v>
      </c>
      <c r="AIN10" s="237"/>
      <c r="AIO10" s="238">
        <v>5500</v>
      </c>
      <c r="AIP10" s="234" t="s">
        <v>12349</v>
      </c>
      <c r="AIQ10" s="235" t="s">
        <v>8703</v>
      </c>
      <c r="AIR10" s="236" t="s">
        <v>12350</v>
      </c>
      <c r="AIS10" s="237"/>
      <c r="AIT10" s="238">
        <v>5500</v>
      </c>
      <c r="AIU10" s="234" t="s">
        <v>12351</v>
      </c>
      <c r="AIV10" s="235" t="s">
        <v>8703</v>
      </c>
      <c r="AIW10" s="236" t="s">
        <v>12352</v>
      </c>
      <c r="AIX10" s="237"/>
      <c r="AIY10" s="238">
        <v>5500</v>
      </c>
      <c r="AIZ10" s="234" t="s">
        <v>12353</v>
      </c>
      <c r="AJA10" s="235" t="s">
        <v>8703</v>
      </c>
      <c r="AJB10" s="236" t="s">
        <v>12354</v>
      </c>
      <c r="AJC10" s="237"/>
      <c r="AJD10" s="238">
        <v>5500</v>
      </c>
      <c r="AJE10" s="234" t="s">
        <v>12355</v>
      </c>
      <c r="AJF10" s="235" t="s">
        <v>8703</v>
      </c>
      <c r="AJG10" s="236" t="s">
        <v>12356</v>
      </c>
      <c r="AJH10" s="237"/>
      <c r="AJI10" s="238">
        <v>5500</v>
      </c>
      <c r="AJJ10" s="234" t="s">
        <v>12357</v>
      </c>
      <c r="AJK10" s="235" t="s">
        <v>8703</v>
      </c>
      <c r="AJL10" s="236" t="s">
        <v>12358</v>
      </c>
      <c r="AJM10" s="237"/>
      <c r="AJN10" s="238">
        <v>5500</v>
      </c>
      <c r="AJO10" s="234" t="s">
        <v>12359</v>
      </c>
      <c r="AJP10" s="235" t="s">
        <v>8703</v>
      </c>
      <c r="AJQ10" s="236" t="s">
        <v>12360</v>
      </c>
      <c r="AJR10" s="237"/>
      <c r="AJS10" s="238">
        <v>5500</v>
      </c>
      <c r="AJT10" s="234" t="s">
        <v>12361</v>
      </c>
      <c r="AJU10" s="235" t="s">
        <v>8703</v>
      </c>
      <c r="AJV10" s="236" t="s">
        <v>12362</v>
      </c>
      <c r="AJW10" s="237"/>
      <c r="AJX10" s="238">
        <v>5500</v>
      </c>
      <c r="AJY10" s="234" t="s">
        <v>12363</v>
      </c>
      <c r="AJZ10" s="235" t="s">
        <v>8703</v>
      </c>
      <c r="AKA10" s="236" t="s">
        <v>12364</v>
      </c>
      <c r="AKB10" s="237"/>
      <c r="AKC10" s="238">
        <v>5500</v>
      </c>
      <c r="AKD10" s="234" t="s">
        <v>12365</v>
      </c>
      <c r="AKE10" s="235" t="s">
        <v>8703</v>
      </c>
      <c r="AKF10" s="236" t="s">
        <v>12366</v>
      </c>
      <c r="AKG10" s="237"/>
      <c r="AKH10" s="238">
        <v>5500</v>
      </c>
      <c r="AKI10" s="234" t="s">
        <v>12367</v>
      </c>
      <c r="AKJ10" s="235" t="s">
        <v>8703</v>
      </c>
      <c r="AKK10" s="236" t="s">
        <v>12368</v>
      </c>
      <c r="AKL10" s="237"/>
      <c r="AKM10" s="238">
        <v>5500</v>
      </c>
      <c r="AKN10" s="234" t="s">
        <v>12369</v>
      </c>
      <c r="AKO10" s="235" t="s">
        <v>8703</v>
      </c>
      <c r="AKP10" s="236" t="s">
        <v>12370</v>
      </c>
      <c r="AKQ10" s="237"/>
      <c r="AKR10" s="238">
        <v>5500</v>
      </c>
      <c r="AKS10" s="234" t="s">
        <v>12371</v>
      </c>
      <c r="AKT10" s="235" t="s">
        <v>8703</v>
      </c>
      <c r="AKU10" s="236" t="s">
        <v>12372</v>
      </c>
      <c r="AKV10" s="237"/>
      <c r="AKW10" s="238">
        <v>5500</v>
      </c>
      <c r="AKX10" s="234" t="s">
        <v>12373</v>
      </c>
      <c r="AKY10" s="235" t="s">
        <v>8703</v>
      </c>
      <c r="AKZ10" s="236" t="s">
        <v>12374</v>
      </c>
      <c r="ALA10" s="237"/>
      <c r="ALB10" s="238">
        <v>5500</v>
      </c>
      <c r="ALC10" s="234" t="s">
        <v>12375</v>
      </c>
      <c r="ALD10" s="235" t="s">
        <v>8703</v>
      </c>
      <c r="ALE10" s="236" t="s">
        <v>12376</v>
      </c>
      <c r="ALF10" s="237"/>
      <c r="ALG10" s="238">
        <v>5500</v>
      </c>
      <c r="ALH10" s="234" t="s">
        <v>12377</v>
      </c>
      <c r="ALI10" s="235" t="s">
        <v>8703</v>
      </c>
      <c r="ALJ10" s="236" t="s">
        <v>12378</v>
      </c>
      <c r="ALK10" s="237"/>
      <c r="ALL10" s="238">
        <v>5500</v>
      </c>
      <c r="ALM10" s="234" t="s">
        <v>12379</v>
      </c>
      <c r="ALN10" s="235" t="s">
        <v>8703</v>
      </c>
      <c r="ALO10" s="236" t="s">
        <v>12380</v>
      </c>
      <c r="ALP10" s="237"/>
      <c r="ALQ10" s="238">
        <v>5500</v>
      </c>
      <c r="ALR10" s="234" t="s">
        <v>12381</v>
      </c>
      <c r="ALS10" s="235" t="s">
        <v>8703</v>
      </c>
      <c r="ALT10" s="236" t="s">
        <v>12382</v>
      </c>
      <c r="ALU10" s="237"/>
      <c r="ALV10" s="238">
        <v>5500</v>
      </c>
      <c r="ALW10" s="234" t="s">
        <v>12383</v>
      </c>
      <c r="ALX10" s="235" t="s">
        <v>8703</v>
      </c>
      <c r="ALY10" s="236" t="s">
        <v>12384</v>
      </c>
      <c r="ALZ10" s="237"/>
      <c r="AMA10" s="238">
        <v>5500</v>
      </c>
      <c r="AMB10" s="234" t="s">
        <v>12385</v>
      </c>
      <c r="AMC10" s="235" t="s">
        <v>8703</v>
      </c>
      <c r="AMD10" s="236" t="s">
        <v>12386</v>
      </c>
      <c r="AME10" s="237"/>
      <c r="AMF10" s="238">
        <v>5500</v>
      </c>
      <c r="AMG10" s="234" t="s">
        <v>12387</v>
      </c>
      <c r="AMH10" s="235" t="s">
        <v>8703</v>
      </c>
      <c r="AMI10" s="236" t="s">
        <v>12388</v>
      </c>
      <c r="AMJ10" s="237"/>
      <c r="AMK10" s="238">
        <v>5500</v>
      </c>
      <c r="AML10" s="234" t="s">
        <v>12389</v>
      </c>
      <c r="AMM10" s="235" t="s">
        <v>8703</v>
      </c>
      <c r="AMN10" s="236" t="s">
        <v>12390</v>
      </c>
      <c r="AMO10" s="237"/>
      <c r="AMP10" s="238">
        <v>5500</v>
      </c>
      <c r="AMQ10" s="234" t="s">
        <v>12391</v>
      </c>
      <c r="AMR10" s="235" t="s">
        <v>8703</v>
      </c>
      <c r="AMS10" s="236" t="s">
        <v>12392</v>
      </c>
      <c r="AMT10" s="237"/>
      <c r="AMU10" s="238">
        <v>5500</v>
      </c>
      <c r="AMV10" s="234" t="s">
        <v>12393</v>
      </c>
      <c r="AMW10" s="235" t="s">
        <v>8703</v>
      </c>
      <c r="AMX10" s="236" t="s">
        <v>12394</v>
      </c>
      <c r="AMY10" s="237"/>
      <c r="AMZ10" s="238">
        <v>5500</v>
      </c>
      <c r="ANA10" s="234" t="s">
        <v>12395</v>
      </c>
      <c r="ANB10" s="235" t="s">
        <v>8703</v>
      </c>
      <c r="ANC10" s="236" t="s">
        <v>12396</v>
      </c>
      <c r="AND10" s="237"/>
      <c r="ANE10" s="238">
        <v>5500</v>
      </c>
      <c r="ANF10" s="234" t="s">
        <v>12397</v>
      </c>
      <c r="ANG10" s="235" t="s">
        <v>8703</v>
      </c>
      <c r="ANH10" s="236" t="s">
        <v>12398</v>
      </c>
      <c r="ANI10" s="237"/>
      <c r="ANJ10" s="238">
        <v>5500</v>
      </c>
      <c r="ANK10" s="234" t="s">
        <v>12399</v>
      </c>
      <c r="ANL10" s="235" t="s">
        <v>8703</v>
      </c>
      <c r="ANM10" s="236" t="s">
        <v>12400</v>
      </c>
      <c r="ANN10" s="237"/>
      <c r="ANO10" s="238">
        <v>5500</v>
      </c>
      <c r="ANP10" s="234" t="s">
        <v>12401</v>
      </c>
      <c r="ANQ10" s="235" t="s">
        <v>8703</v>
      </c>
      <c r="ANR10" s="236" t="s">
        <v>12402</v>
      </c>
      <c r="ANS10" s="237"/>
      <c r="ANT10" s="238">
        <v>5500</v>
      </c>
      <c r="ANU10" s="234" t="s">
        <v>12403</v>
      </c>
      <c r="ANV10" s="235" t="s">
        <v>8703</v>
      </c>
      <c r="ANW10" s="236" t="s">
        <v>12404</v>
      </c>
      <c r="ANX10" s="237"/>
      <c r="ANY10" s="238">
        <v>5500</v>
      </c>
      <c r="ANZ10" s="234" t="s">
        <v>12405</v>
      </c>
      <c r="AOA10" s="235" t="s">
        <v>8703</v>
      </c>
      <c r="AOB10" s="236" t="s">
        <v>12406</v>
      </c>
      <c r="AOC10" s="237"/>
      <c r="AOD10" s="238">
        <v>5500</v>
      </c>
      <c r="AOE10" s="234" t="s">
        <v>12407</v>
      </c>
      <c r="AOF10" s="235" t="s">
        <v>8703</v>
      </c>
      <c r="AOG10" s="236" t="s">
        <v>12408</v>
      </c>
      <c r="AOH10" s="237"/>
      <c r="AOI10" s="238">
        <v>5500</v>
      </c>
      <c r="AOJ10" s="234" t="s">
        <v>12409</v>
      </c>
      <c r="AOK10" s="235" t="s">
        <v>8703</v>
      </c>
      <c r="AOL10" s="236" t="s">
        <v>12410</v>
      </c>
      <c r="AOM10" s="237"/>
      <c r="AON10" s="238">
        <v>5500</v>
      </c>
      <c r="AOO10" s="234" t="s">
        <v>12411</v>
      </c>
      <c r="AOP10" s="235" t="s">
        <v>8703</v>
      </c>
      <c r="AOQ10" s="236" t="s">
        <v>12412</v>
      </c>
      <c r="AOR10" s="237"/>
      <c r="AOS10" s="238">
        <v>5500</v>
      </c>
      <c r="AOT10" s="234" t="s">
        <v>12413</v>
      </c>
      <c r="AOU10" s="235" t="s">
        <v>8703</v>
      </c>
      <c r="AOV10" s="236" t="s">
        <v>12414</v>
      </c>
      <c r="AOW10" s="237"/>
      <c r="AOX10" s="238">
        <v>5500</v>
      </c>
      <c r="AOY10" s="234" t="s">
        <v>12415</v>
      </c>
      <c r="AOZ10" s="235" t="s">
        <v>8703</v>
      </c>
      <c r="APA10" s="236" t="s">
        <v>12416</v>
      </c>
      <c r="APB10" s="237"/>
      <c r="APC10" s="238">
        <v>5500</v>
      </c>
      <c r="APD10" s="234" t="s">
        <v>12417</v>
      </c>
      <c r="APE10" s="235" t="s">
        <v>8703</v>
      </c>
      <c r="APF10" s="236" t="s">
        <v>12418</v>
      </c>
      <c r="APG10" s="237"/>
      <c r="APH10" s="238">
        <v>5500</v>
      </c>
      <c r="API10" s="234" t="s">
        <v>12419</v>
      </c>
      <c r="APJ10" s="235" t="s">
        <v>8703</v>
      </c>
      <c r="APK10" s="236" t="s">
        <v>12420</v>
      </c>
      <c r="APL10" s="237"/>
      <c r="APM10" s="238">
        <v>5500</v>
      </c>
      <c r="APN10" s="234" t="s">
        <v>12421</v>
      </c>
      <c r="APO10" s="235" t="s">
        <v>8703</v>
      </c>
      <c r="APP10" s="236" t="s">
        <v>12422</v>
      </c>
      <c r="APQ10" s="237"/>
      <c r="APR10" s="238">
        <v>5500</v>
      </c>
      <c r="APS10" s="234" t="s">
        <v>12423</v>
      </c>
      <c r="APT10" s="235" t="s">
        <v>8703</v>
      </c>
      <c r="APU10" s="236" t="s">
        <v>12424</v>
      </c>
      <c r="APV10" s="237"/>
      <c r="APW10" s="238">
        <v>5500</v>
      </c>
      <c r="APX10" s="234" t="s">
        <v>12425</v>
      </c>
      <c r="APY10" s="235" t="s">
        <v>8703</v>
      </c>
      <c r="APZ10" s="236" t="s">
        <v>12426</v>
      </c>
      <c r="AQA10" s="237"/>
      <c r="AQB10" s="238">
        <v>5500</v>
      </c>
      <c r="AQC10" s="234" t="s">
        <v>12427</v>
      </c>
      <c r="AQD10" s="235" t="s">
        <v>8703</v>
      </c>
      <c r="AQE10" s="236" t="s">
        <v>12428</v>
      </c>
      <c r="AQF10" s="237"/>
      <c r="AQG10" s="238">
        <v>5500</v>
      </c>
      <c r="AQH10" s="234" t="s">
        <v>12429</v>
      </c>
      <c r="AQI10" s="235" t="s">
        <v>8703</v>
      </c>
      <c r="AQJ10" s="236" t="s">
        <v>12430</v>
      </c>
      <c r="AQK10" s="237"/>
      <c r="AQL10" s="238">
        <v>5500</v>
      </c>
      <c r="AQM10" s="234" t="s">
        <v>12431</v>
      </c>
      <c r="AQN10" s="235" t="s">
        <v>8703</v>
      </c>
      <c r="AQO10" s="236" t="s">
        <v>12432</v>
      </c>
      <c r="AQP10" s="237"/>
      <c r="AQQ10" s="238">
        <v>5500</v>
      </c>
      <c r="AQR10" s="234" t="s">
        <v>12433</v>
      </c>
      <c r="AQS10" s="235" t="s">
        <v>8703</v>
      </c>
      <c r="AQT10" s="236" t="s">
        <v>12434</v>
      </c>
      <c r="AQU10" s="237"/>
      <c r="AQV10" s="238">
        <v>5500</v>
      </c>
      <c r="AQW10" s="234" t="s">
        <v>12435</v>
      </c>
      <c r="AQX10" s="235" t="s">
        <v>8703</v>
      </c>
      <c r="AQY10" s="236" t="s">
        <v>12436</v>
      </c>
      <c r="AQZ10" s="237"/>
      <c r="ARA10" s="238">
        <v>5500</v>
      </c>
      <c r="ARB10" s="234" t="s">
        <v>12437</v>
      </c>
      <c r="ARC10" s="235" t="s">
        <v>8703</v>
      </c>
      <c r="ARD10" s="236" t="s">
        <v>12438</v>
      </c>
      <c r="ARE10" s="237"/>
      <c r="ARF10" s="238">
        <v>5500</v>
      </c>
      <c r="ARG10" s="234" t="s">
        <v>12439</v>
      </c>
      <c r="ARH10" s="235" t="s">
        <v>8703</v>
      </c>
      <c r="ARI10" s="236" t="s">
        <v>12440</v>
      </c>
      <c r="ARJ10" s="237"/>
      <c r="ARK10" s="238">
        <v>5500</v>
      </c>
      <c r="ARL10" s="234" t="s">
        <v>12441</v>
      </c>
      <c r="ARM10" s="235" t="s">
        <v>8703</v>
      </c>
      <c r="ARN10" s="236" t="s">
        <v>12442</v>
      </c>
      <c r="ARO10" s="237"/>
      <c r="ARP10" s="238">
        <v>5500</v>
      </c>
      <c r="ARQ10" s="234" t="s">
        <v>12443</v>
      </c>
      <c r="ARR10" s="235" t="s">
        <v>8703</v>
      </c>
      <c r="ARS10" s="236" t="s">
        <v>12444</v>
      </c>
      <c r="ART10" s="237"/>
      <c r="ARU10" s="238">
        <v>5500</v>
      </c>
      <c r="ARV10" s="234" t="s">
        <v>12445</v>
      </c>
      <c r="ARW10" s="235" t="s">
        <v>8703</v>
      </c>
      <c r="ARX10" s="236" t="s">
        <v>12446</v>
      </c>
      <c r="ARY10" s="237"/>
      <c r="ARZ10" s="238">
        <v>5500</v>
      </c>
      <c r="ASA10" s="234" t="s">
        <v>12447</v>
      </c>
      <c r="ASB10" s="235" t="s">
        <v>8703</v>
      </c>
      <c r="ASC10" s="236" t="s">
        <v>12448</v>
      </c>
      <c r="ASD10" s="237"/>
      <c r="ASE10" s="238">
        <v>5500</v>
      </c>
      <c r="ASF10" s="234" t="s">
        <v>12449</v>
      </c>
      <c r="ASG10" s="235" t="s">
        <v>8703</v>
      </c>
      <c r="ASH10" s="236" t="s">
        <v>12450</v>
      </c>
      <c r="ASI10" s="237"/>
      <c r="ASJ10" s="238">
        <v>5500</v>
      </c>
      <c r="ASK10" s="234" t="s">
        <v>12451</v>
      </c>
      <c r="ASL10" s="235" t="s">
        <v>8703</v>
      </c>
      <c r="ASM10" s="236" t="s">
        <v>12452</v>
      </c>
      <c r="ASN10" s="237"/>
      <c r="ASO10" s="238">
        <v>5500</v>
      </c>
      <c r="ASP10" s="234" t="s">
        <v>12453</v>
      </c>
      <c r="ASQ10" s="235" t="s">
        <v>8703</v>
      </c>
      <c r="ASR10" s="236" t="s">
        <v>12454</v>
      </c>
      <c r="ASS10" s="237"/>
      <c r="AST10" s="238">
        <v>5500</v>
      </c>
      <c r="ASU10" s="234" t="s">
        <v>12455</v>
      </c>
      <c r="ASV10" s="235" t="s">
        <v>8703</v>
      </c>
      <c r="ASW10" s="236" t="s">
        <v>12456</v>
      </c>
      <c r="ASX10" s="237"/>
      <c r="ASY10" s="238">
        <v>5500</v>
      </c>
      <c r="ASZ10" s="234" t="s">
        <v>12457</v>
      </c>
      <c r="ATA10" s="235" t="s">
        <v>8703</v>
      </c>
      <c r="ATB10" s="236" t="s">
        <v>12458</v>
      </c>
      <c r="ATC10" s="237"/>
      <c r="ATD10" s="238">
        <v>5500</v>
      </c>
      <c r="ATE10" s="234" t="s">
        <v>12459</v>
      </c>
      <c r="ATF10" s="235" t="s">
        <v>8703</v>
      </c>
      <c r="ATG10" s="236" t="s">
        <v>12460</v>
      </c>
      <c r="ATH10" s="237"/>
      <c r="ATI10" s="238">
        <v>5500</v>
      </c>
      <c r="ATJ10" s="234" t="s">
        <v>12461</v>
      </c>
      <c r="ATK10" s="235" t="s">
        <v>8703</v>
      </c>
      <c r="ATL10" s="236" t="s">
        <v>12462</v>
      </c>
      <c r="ATM10" s="237"/>
      <c r="ATN10" s="238">
        <v>5500</v>
      </c>
      <c r="ATO10" s="234" t="s">
        <v>12463</v>
      </c>
      <c r="ATP10" s="235" t="s">
        <v>8703</v>
      </c>
      <c r="ATQ10" s="236" t="s">
        <v>12464</v>
      </c>
      <c r="ATR10" s="237"/>
      <c r="ATS10" s="238">
        <v>5500</v>
      </c>
      <c r="ATT10" s="234" t="s">
        <v>12465</v>
      </c>
      <c r="ATU10" s="235" t="s">
        <v>8703</v>
      </c>
      <c r="ATV10" s="236" t="s">
        <v>12466</v>
      </c>
      <c r="ATW10" s="237"/>
      <c r="ATX10" s="238">
        <v>5500</v>
      </c>
      <c r="ATY10" s="234" t="s">
        <v>12467</v>
      </c>
      <c r="ATZ10" s="235" t="s">
        <v>8703</v>
      </c>
      <c r="AUA10" s="236" t="s">
        <v>12468</v>
      </c>
      <c r="AUB10" s="237"/>
      <c r="AUC10" s="238">
        <v>5500</v>
      </c>
      <c r="AUD10" s="234" t="s">
        <v>12469</v>
      </c>
      <c r="AUE10" s="235" t="s">
        <v>8703</v>
      </c>
      <c r="AUF10" s="236" t="s">
        <v>12470</v>
      </c>
      <c r="AUG10" s="237"/>
      <c r="AUH10" s="238">
        <v>5500</v>
      </c>
      <c r="AUI10" s="234" t="s">
        <v>12471</v>
      </c>
      <c r="AUJ10" s="235" t="s">
        <v>8703</v>
      </c>
      <c r="AUK10" s="236" t="s">
        <v>12472</v>
      </c>
      <c r="AUL10" s="237"/>
      <c r="AUM10" s="238">
        <v>5500</v>
      </c>
      <c r="AUN10" s="234" t="s">
        <v>12473</v>
      </c>
      <c r="AUO10" s="235" t="s">
        <v>8703</v>
      </c>
      <c r="AUP10" s="236" t="s">
        <v>12474</v>
      </c>
      <c r="AUQ10" s="237"/>
      <c r="AUR10" s="238">
        <v>5500</v>
      </c>
      <c r="AUS10" s="234" t="s">
        <v>12475</v>
      </c>
      <c r="AUT10" s="235" t="s">
        <v>8703</v>
      </c>
      <c r="AUU10" s="236" t="s">
        <v>12476</v>
      </c>
      <c r="AUV10" s="237"/>
      <c r="AUW10" s="238">
        <v>5500</v>
      </c>
      <c r="AUX10" s="234" t="s">
        <v>12477</v>
      </c>
      <c r="AUY10" s="235" t="s">
        <v>8703</v>
      </c>
      <c r="AUZ10" s="236" t="s">
        <v>12478</v>
      </c>
      <c r="AVA10" s="237"/>
      <c r="AVB10" s="238">
        <v>5500</v>
      </c>
      <c r="AVC10" s="234" t="s">
        <v>12479</v>
      </c>
      <c r="AVD10" s="235" t="s">
        <v>8703</v>
      </c>
      <c r="AVE10" s="236" t="s">
        <v>12480</v>
      </c>
      <c r="AVF10" s="237"/>
      <c r="AVG10" s="238">
        <v>5500</v>
      </c>
      <c r="AVH10" s="234" t="s">
        <v>12481</v>
      </c>
      <c r="AVI10" s="235" t="s">
        <v>8703</v>
      </c>
      <c r="AVJ10" s="236" t="s">
        <v>12482</v>
      </c>
      <c r="AVK10" s="237"/>
      <c r="AVL10" s="238">
        <v>5500</v>
      </c>
      <c r="AVM10" s="234" t="s">
        <v>12483</v>
      </c>
      <c r="AVN10" s="235" t="s">
        <v>8703</v>
      </c>
      <c r="AVO10" s="236" t="s">
        <v>12484</v>
      </c>
      <c r="AVP10" s="237"/>
      <c r="AVQ10" s="238">
        <v>5500</v>
      </c>
      <c r="AVR10" s="234" t="s">
        <v>12485</v>
      </c>
      <c r="AVS10" s="235" t="s">
        <v>8703</v>
      </c>
      <c r="AVT10" s="236" t="s">
        <v>12486</v>
      </c>
      <c r="AVU10" s="237"/>
      <c r="AVV10" s="238">
        <v>5500</v>
      </c>
      <c r="AVW10" s="234" t="s">
        <v>12487</v>
      </c>
      <c r="AVX10" s="235" t="s">
        <v>8703</v>
      </c>
      <c r="AVY10" s="236" t="s">
        <v>12488</v>
      </c>
      <c r="AVZ10" s="237"/>
      <c r="AWA10" s="238">
        <v>5500</v>
      </c>
      <c r="AWB10" s="234" t="s">
        <v>12489</v>
      </c>
      <c r="AWC10" s="235" t="s">
        <v>8703</v>
      </c>
      <c r="AWD10" s="236" t="s">
        <v>12490</v>
      </c>
      <c r="AWE10" s="237"/>
      <c r="AWF10" s="238">
        <v>5500</v>
      </c>
      <c r="AWG10" s="234" t="s">
        <v>12491</v>
      </c>
      <c r="AWH10" s="235" t="s">
        <v>8703</v>
      </c>
      <c r="AWI10" s="236" t="s">
        <v>12492</v>
      </c>
      <c r="AWJ10" s="237"/>
      <c r="AWK10" s="238">
        <v>5500</v>
      </c>
      <c r="AWL10" s="234" t="s">
        <v>12493</v>
      </c>
      <c r="AWM10" s="235" t="s">
        <v>8703</v>
      </c>
      <c r="AWN10" s="236" t="s">
        <v>12494</v>
      </c>
      <c r="AWO10" s="237"/>
      <c r="AWP10" s="238">
        <v>5500</v>
      </c>
      <c r="AWQ10" s="234" t="s">
        <v>12495</v>
      </c>
      <c r="AWR10" s="235" t="s">
        <v>8703</v>
      </c>
      <c r="AWS10" s="236" t="s">
        <v>12496</v>
      </c>
      <c r="AWT10" s="237"/>
      <c r="AWU10" s="238">
        <v>5500</v>
      </c>
      <c r="AWV10" s="234" t="s">
        <v>12497</v>
      </c>
      <c r="AWW10" s="235" t="s">
        <v>8703</v>
      </c>
      <c r="AWX10" s="236" t="s">
        <v>12498</v>
      </c>
      <c r="AWY10" s="237"/>
      <c r="AWZ10" s="238">
        <v>5500</v>
      </c>
      <c r="AXA10" s="234" t="s">
        <v>12499</v>
      </c>
      <c r="AXB10" s="235" t="s">
        <v>8703</v>
      </c>
      <c r="AXC10" s="236" t="s">
        <v>12500</v>
      </c>
      <c r="AXD10" s="237"/>
      <c r="AXE10" s="238">
        <v>5500</v>
      </c>
      <c r="AXF10" s="234" t="s">
        <v>12501</v>
      </c>
      <c r="AXG10" s="235" t="s">
        <v>8703</v>
      </c>
      <c r="AXH10" s="236" t="s">
        <v>12502</v>
      </c>
      <c r="AXI10" s="237"/>
      <c r="AXJ10" s="238">
        <v>5500</v>
      </c>
      <c r="AXK10" s="234" t="s">
        <v>12503</v>
      </c>
      <c r="AXL10" s="235" t="s">
        <v>8703</v>
      </c>
      <c r="AXM10" s="236" t="s">
        <v>12504</v>
      </c>
      <c r="AXN10" s="237"/>
      <c r="AXO10" s="238">
        <v>5500</v>
      </c>
      <c r="AXP10" s="234" t="s">
        <v>12505</v>
      </c>
      <c r="AXQ10" s="235" t="s">
        <v>8703</v>
      </c>
      <c r="AXR10" s="236" t="s">
        <v>12506</v>
      </c>
      <c r="AXS10" s="237"/>
      <c r="AXT10" s="238">
        <v>5500</v>
      </c>
      <c r="AXU10" s="234" t="s">
        <v>12507</v>
      </c>
      <c r="AXV10" s="235" t="s">
        <v>8703</v>
      </c>
      <c r="AXW10" s="236" t="s">
        <v>12508</v>
      </c>
      <c r="AXX10" s="237"/>
      <c r="AXY10" s="238">
        <v>5500</v>
      </c>
      <c r="AXZ10" s="234" t="s">
        <v>12509</v>
      </c>
      <c r="AYA10" s="235" t="s">
        <v>8703</v>
      </c>
      <c r="AYB10" s="236" t="s">
        <v>12510</v>
      </c>
      <c r="AYC10" s="237"/>
      <c r="AYD10" s="238">
        <v>5500</v>
      </c>
      <c r="AYE10" s="234" t="s">
        <v>12511</v>
      </c>
      <c r="AYF10" s="235" t="s">
        <v>8703</v>
      </c>
      <c r="AYG10" s="236" t="s">
        <v>12512</v>
      </c>
      <c r="AYH10" s="237"/>
      <c r="AYI10" s="238">
        <v>5500</v>
      </c>
      <c r="AYJ10" s="234" t="s">
        <v>12513</v>
      </c>
      <c r="AYK10" s="235" t="s">
        <v>8703</v>
      </c>
      <c r="AYL10" s="236" t="s">
        <v>12514</v>
      </c>
      <c r="AYM10" s="237"/>
      <c r="AYN10" s="238">
        <v>5500</v>
      </c>
      <c r="AYO10" s="234" t="s">
        <v>12515</v>
      </c>
      <c r="AYP10" s="235" t="s">
        <v>8703</v>
      </c>
      <c r="AYQ10" s="236" t="s">
        <v>12516</v>
      </c>
      <c r="AYR10" s="237"/>
      <c r="AYS10" s="238">
        <v>5500</v>
      </c>
      <c r="AYT10" s="234" t="s">
        <v>12517</v>
      </c>
      <c r="AYU10" s="235" t="s">
        <v>8703</v>
      </c>
      <c r="AYV10" s="236" t="s">
        <v>12518</v>
      </c>
      <c r="AYW10" s="237"/>
      <c r="AYX10" s="238">
        <v>5500</v>
      </c>
      <c r="AYY10" s="234" t="s">
        <v>12519</v>
      </c>
      <c r="AYZ10" s="235" t="s">
        <v>8703</v>
      </c>
      <c r="AZA10" s="236" t="s">
        <v>12520</v>
      </c>
      <c r="AZB10" s="237"/>
      <c r="AZC10" s="238">
        <v>5500</v>
      </c>
      <c r="AZD10" s="234" t="s">
        <v>12521</v>
      </c>
      <c r="AZE10" s="235" t="s">
        <v>8703</v>
      </c>
      <c r="AZF10" s="236" t="s">
        <v>12522</v>
      </c>
      <c r="AZG10" s="237"/>
      <c r="AZH10" s="238">
        <v>5500</v>
      </c>
      <c r="AZI10" s="234" t="s">
        <v>12523</v>
      </c>
      <c r="AZJ10" s="235" t="s">
        <v>8703</v>
      </c>
      <c r="AZK10" s="236" t="s">
        <v>12524</v>
      </c>
      <c r="AZL10" s="237"/>
      <c r="AZM10" s="238">
        <v>5500</v>
      </c>
      <c r="AZN10" s="234" t="s">
        <v>12525</v>
      </c>
      <c r="AZO10" s="235" t="s">
        <v>8703</v>
      </c>
      <c r="AZP10" s="236" t="s">
        <v>12526</v>
      </c>
      <c r="AZQ10" s="237"/>
      <c r="AZR10" s="238">
        <v>5500</v>
      </c>
      <c r="AZS10" s="234" t="s">
        <v>12527</v>
      </c>
      <c r="AZT10" s="235" t="s">
        <v>8703</v>
      </c>
      <c r="AZU10" s="236" t="s">
        <v>12528</v>
      </c>
      <c r="AZV10" s="237"/>
      <c r="AZW10" s="238">
        <v>5500</v>
      </c>
      <c r="AZX10" s="234" t="s">
        <v>12529</v>
      </c>
      <c r="AZY10" s="235" t="s">
        <v>8703</v>
      </c>
      <c r="AZZ10" s="236" t="s">
        <v>12530</v>
      </c>
      <c r="BAA10" s="237"/>
      <c r="BAB10" s="238">
        <v>5500</v>
      </c>
      <c r="BAC10" s="234" t="s">
        <v>12531</v>
      </c>
      <c r="BAD10" s="235" t="s">
        <v>8703</v>
      </c>
      <c r="BAE10" s="236" t="s">
        <v>12532</v>
      </c>
      <c r="BAF10" s="237"/>
      <c r="BAG10" s="238">
        <v>5500</v>
      </c>
      <c r="BAH10" s="234" t="s">
        <v>12533</v>
      </c>
      <c r="BAI10" s="235" t="s">
        <v>8703</v>
      </c>
      <c r="BAJ10" s="236" t="s">
        <v>12534</v>
      </c>
      <c r="BAK10" s="237"/>
      <c r="BAL10" s="238">
        <v>5500</v>
      </c>
      <c r="BAM10" s="234" t="s">
        <v>12535</v>
      </c>
      <c r="BAN10" s="235" t="s">
        <v>8703</v>
      </c>
      <c r="BAO10" s="236" t="s">
        <v>12536</v>
      </c>
      <c r="BAP10" s="237"/>
      <c r="BAQ10" s="238">
        <v>5500</v>
      </c>
      <c r="BAR10" s="234" t="s">
        <v>12537</v>
      </c>
      <c r="BAS10" s="235" t="s">
        <v>8703</v>
      </c>
      <c r="BAT10" s="236" t="s">
        <v>12538</v>
      </c>
      <c r="BAU10" s="237"/>
      <c r="BAV10" s="238">
        <v>5500</v>
      </c>
      <c r="BAW10" s="234" t="s">
        <v>12539</v>
      </c>
      <c r="BAX10" s="235" t="s">
        <v>8703</v>
      </c>
      <c r="BAY10" s="236" t="s">
        <v>12540</v>
      </c>
      <c r="BAZ10" s="237"/>
      <c r="BBA10" s="238">
        <v>5500</v>
      </c>
      <c r="BBB10" s="234" t="s">
        <v>12541</v>
      </c>
      <c r="BBC10" s="235" t="s">
        <v>8703</v>
      </c>
      <c r="BBD10" s="236" t="s">
        <v>12542</v>
      </c>
      <c r="BBE10" s="237"/>
      <c r="BBF10" s="238">
        <v>5500</v>
      </c>
      <c r="BBG10" s="234" t="s">
        <v>12543</v>
      </c>
      <c r="BBH10" s="235" t="s">
        <v>8703</v>
      </c>
      <c r="BBI10" s="236" t="s">
        <v>12544</v>
      </c>
      <c r="BBJ10" s="237"/>
      <c r="BBK10" s="238">
        <v>5500</v>
      </c>
      <c r="BBL10" s="234" t="s">
        <v>12545</v>
      </c>
      <c r="BBM10" s="235" t="s">
        <v>8703</v>
      </c>
      <c r="BBN10" s="236" t="s">
        <v>12546</v>
      </c>
      <c r="BBO10" s="237"/>
      <c r="BBP10" s="238">
        <v>5500</v>
      </c>
      <c r="BBQ10" s="234" t="s">
        <v>12547</v>
      </c>
      <c r="BBR10" s="235" t="s">
        <v>8703</v>
      </c>
      <c r="BBS10" s="236" t="s">
        <v>12548</v>
      </c>
      <c r="BBT10" s="237"/>
      <c r="BBU10" s="238">
        <v>5500</v>
      </c>
      <c r="BBV10" s="234" t="s">
        <v>12549</v>
      </c>
      <c r="BBW10" s="235" t="s">
        <v>8703</v>
      </c>
      <c r="BBX10" s="236" t="s">
        <v>12550</v>
      </c>
      <c r="BBY10" s="237"/>
      <c r="BBZ10" s="238">
        <v>5500</v>
      </c>
      <c r="BCA10" s="234" t="s">
        <v>12551</v>
      </c>
      <c r="BCB10" s="235" t="s">
        <v>8703</v>
      </c>
      <c r="BCC10" s="236" t="s">
        <v>12552</v>
      </c>
      <c r="BCD10" s="237"/>
      <c r="BCE10" s="238">
        <v>5500</v>
      </c>
      <c r="BCF10" s="234" t="s">
        <v>12553</v>
      </c>
      <c r="BCG10" s="235" t="s">
        <v>8703</v>
      </c>
      <c r="BCH10" s="236" t="s">
        <v>12554</v>
      </c>
      <c r="BCI10" s="237"/>
      <c r="BCJ10" s="238">
        <v>5500</v>
      </c>
      <c r="BCK10" s="234" t="s">
        <v>12555</v>
      </c>
      <c r="BCL10" s="235" t="s">
        <v>8703</v>
      </c>
      <c r="BCM10" s="236" t="s">
        <v>12556</v>
      </c>
      <c r="BCN10" s="237"/>
      <c r="BCO10" s="238">
        <v>5500</v>
      </c>
      <c r="BCP10" s="234" t="s">
        <v>12557</v>
      </c>
      <c r="BCQ10" s="235" t="s">
        <v>8703</v>
      </c>
      <c r="BCR10" s="236" t="s">
        <v>12558</v>
      </c>
      <c r="BCS10" s="237"/>
      <c r="BCT10" s="238">
        <v>5500</v>
      </c>
      <c r="BCU10" s="234" t="s">
        <v>12559</v>
      </c>
      <c r="BCV10" s="235" t="s">
        <v>8703</v>
      </c>
      <c r="BCW10" s="236" t="s">
        <v>12560</v>
      </c>
      <c r="BCX10" s="237"/>
      <c r="BCY10" s="238">
        <v>5500</v>
      </c>
      <c r="BCZ10" s="234" t="s">
        <v>12561</v>
      </c>
      <c r="BDA10" s="235" t="s">
        <v>8703</v>
      </c>
      <c r="BDB10" s="236" t="s">
        <v>12562</v>
      </c>
      <c r="BDC10" s="237"/>
      <c r="BDD10" s="238">
        <v>5500</v>
      </c>
      <c r="BDE10" s="234" t="s">
        <v>12563</v>
      </c>
      <c r="BDF10" s="235" t="s">
        <v>8703</v>
      </c>
      <c r="BDG10" s="236" t="s">
        <v>12564</v>
      </c>
      <c r="BDH10" s="237"/>
      <c r="BDI10" s="238">
        <v>5500</v>
      </c>
      <c r="BDJ10" s="234" t="s">
        <v>12565</v>
      </c>
      <c r="BDK10" s="235" t="s">
        <v>8703</v>
      </c>
      <c r="BDL10" s="236" t="s">
        <v>12566</v>
      </c>
      <c r="BDM10" s="237"/>
      <c r="BDN10" s="238">
        <v>5500</v>
      </c>
      <c r="BDO10" s="234" t="s">
        <v>12567</v>
      </c>
      <c r="BDP10" s="235" t="s">
        <v>8703</v>
      </c>
      <c r="BDQ10" s="236" t="s">
        <v>12568</v>
      </c>
      <c r="BDR10" s="237"/>
      <c r="BDS10" s="238">
        <v>5500</v>
      </c>
      <c r="BDT10" s="234" t="s">
        <v>12569</v>
      </c>
      <c r="BDU10" s="235" t="s">
        <v>8703</v>
      </c>
      <c r="BDV10" s="236" t="s">
        <v>12570</v>
      </c>
      <c r="BDW10" s="237"/>
      <c r="BDX10" s="238">
        <v>5500</v>
      </c>
      <c r="BDY10" s="234" t="s">
        <v>12571</v>
      </c>
      <c r="BDZ10" s="235" t="s">
        <v>8703</v>
      </c>
      <c r="BEA10" s="236" t="s">
        <v>12572</v>
      </c>
      <c r="BEB10" s="237"/>
      <c r="BEC10" s="238">
        <v>5500</v>
      </c>
      <c r="BED10" s="234" t="s">
        <v>12573</v>
      </c>
      <c r="BEE10" s="235" t="s">
        <v>8703</v>
      </c>
      <c r="BEF10" s="236" t="s">
        <v>12574</v>
      </c>
      <c r="BEG10" s="237"/>
      <c r="BEH10" s="238">
        <v>5500</v>
      </c>
      <c r="BEI10" s="234" t="s">
        <v>12575</v>
      </c>
      <c r="BEJ10" s="235" t="s">
        <v>8703</v>
      </c>
      <c r="BEK10" s="236" t="s">
        <v>12576</v>
      </c>
      <c r="BEL10" s="237"/>
      <c r="BEM10" s="238">
        <v>5500</v>
      </c>
      <c r="BEN10" s="234" t="s">
        <v>12577</v>
      </c>
      <c r="BEO10" s="235" t="s">
        <v>8703</v>
      </c>
      <c r="BEP10" s="236" t="s">
        <v>12578</v>
      </c>
      <c r="BEQ10" s="237"/>
      <c r="BER10" s="238">
        <v>5500</v>
      </c>
      <c r="BES10" s="234" t="s">
        <v>12579</v>
      </c>
      <c r="BET10" s="235" t="s">
        <v>8703</v>
      </c>
      <c r="BEU10" s="236" t="s">
        <v>12580</v>
      </c>
      <c r="BEV10" s="237"/>
      <c r="BEW10" s="238">
        <v>5500</v>
      </c>
      <c r="BEX10" s="234" t="s">
        <v>12581</v>
      </c>
      <c r="BEY10" s="235" t="s">
        <v>8703</v>
      </c>
      <c r="BEZ10" s="236" t="s">
        <v>12582</v>
      </c>
      <c r="BFA10" s="237"/>
      <c r="BFB10" s="238">
        <v>5500</v>
      </c>
      <c r="BFC10" s="234" t="s">
        <v>12583</v>
      </c>
      <c r="BFD10" s="235" t="s">
        <v>8703</v>
      </c>
      <c r="BFE10" s="236" t="s">
        <v>12584</v>
      </c>
      <c r="BFF10" s="237"/>
      <c r="BFG10" s="238">
        <v>5500</v>
      </c>
      <c r="BFH10" s="234" t="s">
        <v>12585</v>
      </c>
      <c r="BFI10" s="235" t="s">
        <v>8703</v>
      </c>
      <c r="BFJ10" s="236" t="s">
        <v>12586</v>
      </c>
      <c r="BFK10" s="237"/>
      <c r="BFL10" s="238">
        <v>5500</v>
      </c>
      <c r="BFM10" s="234" t="s">
        <v>12587</v>
      </c>
      <c r="BFN10" s="235" t="s">
        <v>8703</v>
      </c>
      <c r="BFO10" s="236" t="s">
        <v>12588</v>
      </c>
      <c r="BFP10" s="237"/>
      <c r="BFQ10" s="238">
        <v>5500</v>
      </c>
      <c r="BFR10" s="234" t="s">
        <v>12589</v>
      </c>
      <c r="BFS10" s="235" t="s">
        <v>8703</v>
      </c>
      <c r="BFT10" s="236" t="s">
        <v>12590</v>
      </c>
      <c r="BFU10" s="237"/>
      <c r="BFV10" s="238">
        <v>5500</v>
      </c>
      <c r="BFW10" s="234" t="s">
        <v>12591</v>
      </c>
      <c r="BFX10" s="235" t="s">
        <v>8703</v>
      </c>
      <c r="BFY10" s="236" t="s">
        <v>12592</v>
      </c>
      <c r="BFZ10" s="237"/>
      <c r="BGA10" s="238">
        <v>5500</v>
      </c>
      <c r="BGB10" s="234" t="s">
        <v>12593</v>
      </c>
      <c r="BGC10" s="235" t="s">
        <v>8703</v>
      </c>
      <c r="BGD10" s="236" t="s">
        <v>12594</v>
      </c>
      <c r="BGE10" s="237"/>
      <c r="BGF10" s="238">
        <v>5500</v>
      </c>
      <c r="BGG10" s="234" t="s">
        <v>12595</v>
      </c>
      <c r="BGH10" s="235" t="s">
        <v>8703</v>
      </c>
      <c r="BGI10" s="236" t="s">
        <v>12596</v>
      </c>
      <c r="BGJ10" s="237"/>
      <c r="BGK10" s="238">
        <v>5500</v>
      </c>
      <c r="BGL10" s="234" t="s">
        <v>12597</v>
      </c>
      <c r="BGM10" s="235" t="s">
        <v>8703</v>
      </c>
      <c r="BGN10" s="236" t="s">
        <v>12598</v>
      </c>
      <c r="BGO10" s="237"/>
      <c r="BGP10" s="238">
        <v>5500</v>
      </c>
      <c r="BGQ10" s="234" t="s">
        <v>12599</v>
      </c>
      <c r="BGR10" s="235" t="s">
        <v>8703</v>
      </c>
      <c r="BGS10" s="236" t="s">
        <v>12600</v>
      </c>
      <c r="BGT10" s="237"/>
      <c r="BGU10" s="238">
        <v>5500</v>
      </c>
      <c r="BGV10" s="234" t="s">
        <v>12601</v>
      </c>
      <c r="BGW10" s="235" t="s">
        <v>8703</v>
      </c>
      <c r="BGX10" s="236" t="s">
        <v>12602</v>
      </c>
      <c r="BGY10" s="237"/>
      <c r="BGZ10" s="238">
        <v>5500</v>
      </c>
      <c r="BHA10" s="234" t="s">
        <v>12603</v>
      </c>
      <c r="BHB10" s="235" t="s">
        <v>8703</v>
      </c>
      <c r="BHC10" s="236" t="s">
        <v>12604</v>
      </c>
      <c r="BHD10" s="237"/>
      <c r="BHE10" s="238">
        <v>5500</v>
      </c>
      <c r="BHF10" s="234" t="s">
        <v>12605</v>
      </c>
      <c r="BHG10" s="235" t="s">
        <v>8703</v>
      </c>
      <c r="BHH10" s="236" t="s">
        <v>12606</v>
      </c>
      <c r="BHI10" s="237"/>
      <c r="BHJ10" s="238">
        <v>5500</v>
      </c>
      <c r="BHK10" s="234" t="s">
        <v>12607</v>
      </c>
      <c r="BHL10" s="235" t="s">
        <v>8703</v>
      </c>
      <c r="BHM10" s="236" t="s">
        <v>12608</v>
      </c>
      <c r="BHN10" s="237"/>
      <c r="BHO10" s="238">
        <v>5500</v>
      </c>
      <c r="BHP10" s="234" t="s">
        <v>12609</v>
      </c>
      <c r="BHQ10" s="235" t="s">
        <v>8703</v>
      </c>
      <c r="BHR10" s="236" t="s">
        <v>12610</v>
      </c>
      <c r="BHS10" s="237"/>
      <c r="BHT10" s="238">
        <v>5500</v>
      </c>
      <c r="BHU10" s="234" t="s">
        <v>12611</v>
      </c>
      <c r="BHV10" s="235" t="s">
        <v>8703</v>
      </c>
      <c r="BHW10" s="236" t="s">
        <v>12612</v>
      </c>
      <c r="BHX10" s="237"/>
      <c r="BHY10" s="238">
        <v>5500</v>
      </c>
      <c r="BHZ10" s="234" t="s">
        <v>12613</v>
      </c>
      <c r="BIA10" s="235" t="s">
        <v>8703</v>
      </c>
      <c r="BIB10" s="236" t="s">
        <v>12614</v>
      </c>
      <c r="BIC10" s="237"/>
      <c r="BID10" s="238">
        <v>5500</v>
      </c>
      <c r="BIE10" s="234" t="s">
        <v>12615</v>
      </c>
      <c r="BIF10" s="235" t="s">
        <v>8703</v>
      </c>
      <c r="BIG10" s="236" t="s">
        <v>12616</v>
      </c>
      <c r="BIH10" s="237"/>
      <c r="BII10" s="238">
        <v>5500</v>
      </c>
      <c r="BIJ10" s="234" t="s">
        <v>12617</v>
      </c>
      <c r="BIK10" s="235" t="s">
        <v>8703</v>
      </c>
      <c r="BIL10" s="236" t="s">
        <v>12618</v>
      </c>
      <c r="BIM10" s="237"/>
      <c r="BIN10" s="238">
        <v>5500</v>
      </c>
      <c r="BIO10" s="234" t="s">
        <v>12619</v>
      </c>
      <c r="BIP10" s="235" t="s">
        <v>8703</v>
      </c>
      <c r="BIQ10" s="236" t="s">
        <v>12620</v>
      </c>
      <c r="BIR10" s="237"/>
      <c r="BIS10" s="238">
        <v>5500</v>
      </c>
      <c r="BIT10" s="234" t="s">
        <v>12621</v>
      </c>
      <c r="BIU10" s="235" t="s">
        <v>8703</v>
      </c>
      <c r="BIV10" s="236" t="s">
        <v>12622</v>
      </c>
      <c r="BIW10" s="237"/>
      <c r="BIX10" s="238">
        <v>5500</v>
      </c>
      <c r="BIY10" s="234" t="s">
        <v>12623</v>
      </c>
      <c r="BIZ10" s="235" t="s">
        <v>8703</v>
      </c>
      <c r="BJA10" s="236" t="s">
        <v>12624</v>
      </c>
      <c r="BJB10" s="237"/>
      <c r="BJC10" s="238">
        <v>5500</v>
      </c>
      <c r="BJD10" s="234" t="s">
        <v>12625</v>
      </c>
      <c r="BJE10" s="235" t="s">
        <v>8703</v>
      </c>
      <c r="BJF10" s="236" t="s">
        <v>12626</v>
      </c>
      <c r="BJG10" s="237"/>
      <c r="BJH10" s="238">
        <v>5500</v>
      </c>
      <c r="BJI10" s="234" t="s">
        <v>12627</v>
      </c>
      <c r="BJJ10" s="235" t="s">
        <v>8703</v>
      </c>
      <c r="BJK10" s="236" t="s">
        <v>12628</v>
      </c>
      <c r="BJL10" s="237"/>
      <c r="BJM10" s="238">
        <v>5500</v>
      </c>
      <c r="BJN10" s="234" t="s">
        <v>12629</v>
      </c>
      <c r="BJO10" s="235" t="s">
        <v>8703</v>
      </c>
      <c r="BJP10" s="236" t="s">
        <v>12630</v>
      </c>
      <c r="BJQ10" s="237"/>
      <c r="BJR10" s="238">
        <v>5500</v>
      </c>
      <c r="BJS10" s="234" t="s">
        <v>12631</v>
      </c>
      <c r="BJT10" s="235" t="s">
        <v>8703</v>
      </c>
      <c r="BJU10" s="236" t="s">
        <v>12632</v>
      </c>
      <c r="BJV10" s="237"/>
      <c r="BJW10" s="238">
        <v>5500</v>
      </c>
      <c r="BJX10" s="234" t="s">
        <v>12633</v>
      </c>
      <c r="BJY10" s="235" t="s">
        <v>8703</v>
      </c>
      <c r="BJZ10" s="236" t="s">
        <v>12634</v>
      </c>
      <c r="BKA10" s="237"/>
      <c r="BKB10" s="238">
        <v>5500</v>
      </c>
      <c r="BKC10" s="234" t="s">
        <v>12635</v>
      </c>
      <c r="BKD10" s="235" t="s">
        <v>8703</v>
      </c>
      <c r="BKE10" s="236" t="s">
        <v>12636</v>
      </c>
      <c r="BKF10" s="237"/>
      <c r="BKG10" s="238">
        <v>5500</v>
      </c>
      <c r="BKH10" s="234" t="s">
        <v>12637</v>
      </c>
      <c r="BKI10" s="235" t="s">
        <v>8703</v>
      </c>
      <c r="BKJ10" s="236" t="s">
        <v>12638</v>
      </c>
      <c r="BKK10" s="237"/>
      <c r="BKL10" s="238">
        <v>5500</v>
      </c>
      <c r="BKM10" s="234" t="s">
        <v>12639</v>
      </c>
      <c r="BKN10" s="235" t="s">
        <v>8703</v>
      </c>
      <c r="BKO10" s="236" t="s">
        <v>12640</v>
      </c>
      <c r="BKP10" s="237"/>
      <c r="BKQ10" s="238">
        <v>5500</v>
      </c>
      <c r="BKR10" s="234" t="s">
        <v>12641</v>
      </c>
      <c r="BKS10" s="235" t="s">
        <v>8703</v>
      </c>
      <c r="BKT10" s="236" t="s">
        <v>12642</v>
      </c>
      <c r="BKU10" s="237"/>
      <c r="BKV10" s="238">
        <v>5500</v>
      </c>
      <c r="BKW10" s="234" t="s">
        <v>12643</v>
      </c>
      <c r="BKX10" s="235" t="s">
        <v>8703</v>
      </c>
      <c r="BKY10" s="236" t="s">
        <v>12644</v>
      </c>
      <c r="BKZ10" s="237"/>
      <c r="BLA10" s="238">
        <v>5500</v>
      </c>
      <c r="BLB10" s="234" t="s">
        <v>12645</v>
      </c>
      <c r="BLC10" s="235" t="s">
        <v>8703</v>
      </c>
      <c r="BLD10" s="236" t="s">
        <v>12646</v>
      </c>
      <c r="BLE10" s="237"/>
      <c r="BLF10" s="238">
        <v>5500</v>
      </c>
      <c r="BLG10" s="234" t="s">
        <v>12647</v>
      </c>
      <c r="BLH10" s="235" t="s">
        <v>8703</v>
      </c>
      <c r="BLI10" s="236" t="s">
        <v>12648</v>
      </c>
      <c r="BLJ10" s="237"/>
      <c r="BLK10" s="238">
        <v>5500</v>
      </c>
      <c r="BLL10" s="234" t="s">
        <v>12649</v>
      </c>
      <c r="BLM10" s="235" t="s">
        <v>8703</v>
      </c>
      <c r="BLN10" s="236" t="s">
        <v>12650</v>
      </c>
      <c r="BLO10" s="237"/>
      <c r="BLP10" s="238">
        <v>5500</v>
      </c>
      <c r="BLQ10" s="234" t="s">
        <v>12651</v>
      </c>
      <c r="BLR10" s="235" t="s">
        <v>8703</v>
      </c>
      <c r="BLS10" s="236" t="s">
        <v>12652</v>
      </c>
      <c r="BLT10" s="237"/>
      <c r="BLU10" s="238">
        <v>5500</v>
      </c>
      <c r="BLV10" s="234" t="s">
        <v>12653</v>
      </c>
      <c r="BLW10" s="235" t="s">
        <v>8703</v>
      </c>
      <c r="BLX10" s="236" t="s">
        <v>12654</v>
      </c>
      <c r="BLY10" s="237"/>
      <c r="BLZ10" s="238">
        <v>5500</v>
      </c>
      <c r="BMA10" s="234" t="s">
        <v>12655</v>
      </c>
      <c r="BMB10" s="235" t="s">
        <v>8703</v>
      </c>
      <c r="BMC10" s="236" t="s">
        <v>12656</v>
      </c>
      <c r="BMD10" s="237"/>
      <c r="BME10" s="238">
        <v>5500</v>
      </c>
      <c r="BMF10" s="234" t="s">
        <v>12657</v>
      </c>
      <c r="BMG10" s="235" t="s">
        <v>8703</v>
      </c>
      <c r="BMH10" s="236" t="s">
        <v>12658</v>
      </c>
      <c r="BMI10" s="237"/>
      <c r="BMJ10" s="238">
        <v>5500</v>
      </c>
      <c r="BMK10" s="234" t="s">
        <v>12659</v>
      </c>
      <c r="BML10" s="235" t="s">
        <v>8703</v>
      </c>
      <c r="BMM10" s="236" t="s">
        <v>12660</v>
      </c>
      <c r="BMN10" s="237"/>
      <c r="BMO10" s="238">
        <v>5500</v>
      </c>
      <c r="BMP10" s="234" t="s">
        <v>12661</v>
      </c>
      <c r="BMQ10" s="235" t="s">
        <v>8703</v>
      </c>
      <c r="BMR10" s="236" t="s">
        <v>12662</v>
      </c>
      <c r="BMS10" s="237"/>
      <c r="BMT10" s="238">
        <v>5500</v>
      </c>
      <c r="BMU10" s="234" t="s">
        <v>12663</v>
      </c>
      <c r="BMV10" s="235" t="s">
        <v>8703</v>
      </c>
      <c r="BMW10" s="236" t="s">
        <v>12664</v>
      </c>
      <c r="BMX10" s="237"/>
      <c r="BMY10" s="238">
        <v>5500</v>
      </c>
      <c r="BMZ10" s="234" t="s">
        <v>12665</v>
      </c>
      <c r="BNA10" s="235" t="s">
        <v>8703</v>
      </c>
      <c r="BNB10" s="236" t="s">
        <v>12666</v>
      </c>
      <c r="BNC10" s="237"/>
      <c r="BND10" s="238">
        <v>5500</v>
      </c>
      <c r="BNE10" s="234" t="s">
        <v>12667</v>
      </c>
      <c r="BNF10" s="235" t="s">
        <v>8703</v>
      </c>
      <c r="BNG10" s="236" t="s">
        <v>12668</v>
      </c>
      <c r="BNH10" s="237"/>
      <c r="BNI10" s="238">
        <v>5500</v>
      </c>
      <c r="BNJ10" s="234" t="s">
        <v>12669</v>
      </c>
      <c r="BNK10" s="235" t="s">
        <v>8703</v>
      </c>
      <c r="BNL10" s="236" t="s">
        <v>12670</v>
      </c>
      <c r="BNM10" s="237"/>
      <c r="BNN10" s="238">
        <v>5500</v>
      </c>
      <c r="BNO10" s="234" t="s">
        <v>12671</v>
      </c>
      <c r="BNP10" s="235" t="s">
        <v>8703</v>
      </c>
      <c r="BNQ10" s="236" t="s">
        <v>12672</v>
      </c>
      <c r="BNR10" s="237"/>
      <c r="BNS10" s="238">
        <v>5500</v>
      </c>
      <c r="BNT10" s="234" t="s">
        <v>12673</v>
      </c>
      <c r="BNU10" s="235" t="s">
        <v>8703</v>
      </c>
      <c r="BNV10" s="236" t="s">
        <v>12674</v>
      </c>
      <c r="BNW10" s="237"/>
      <c r="BNX10" s="238">
        <v>5500</v>
      </c>
      <c r="BNY10" s="234" t="s">
        <v>12675</v>
      </c>
      <c r="BNZ10" s="235" t="s">
        <v>8703</v>
      </c>
      <c r="BOA10" s="236" t="s">
        <v>12676</v>
      </c>
      <c r="BOB10" s="237"/>
      <c r="BOC10" s="238">
        <v>5500</v>
      </c>
      <c r="BOD10" s="234" t="s">
        <v>12677</v>
      </c>
      <c r="BOE10" s="235" t="s">
        <v>8703</v>
      </c>
      <c r="BOF10" s="236" t="s">
        <v>12678</v>
      </c>
      <c r="BOG10" s="237"/>
      <c r="BOH10" s="238">
        <v>5500</v>
      </c>
      <c r="BOI10" s="234" t="s">
        <v>12679</v>
      </c>
      <c r="BOJ10" s="235" t="s">
        <v>8703</v>
      </c>
      <c r="BOK10" s="236" t="s">
        <v>12680</v>
      </c>
      <c r="BOL10" s="237"/>
      <c r="BOM10" s="238">
        <v>5500</v>
      </c>
      <c r="BON10" s="234" t="s">
        <v>12681</v>
      </c>
      <c r="BOO10" s="235" t="s">
        <v>8703</v>
      </c>
      <c r="BOP10" s="236" t="s">
        <v>12682</v>
      </c>
      <c r="BOQ10" s="237"/>
      <c r="BOR10" s="238">
        <v>5500</v>
      </c>
      <c r="BOS10" s="234" t="s">
        <v>12683</v>
      </c>
      <c r="BOT10" s="235" t="s">
        <v>8703</v>
      </c>
      <c r="BOU10" s="236" t="s">
        <v>12684</v>
      </c>
      <c r="BOV10" s="237"/>
      <c r="BOW10" s="238">
        <v>5500</v>
      </c>
      <c r="BOX10" s="234" t="s">
        <v>12685</v>
      </c>
      <c r="BOY10" s="235" t="s">
        <v>8703</v>
      </c>
      <c r="BOZ10" s="236" t="s">
        <v>12686</v>
      </c>
      <c r="BPA10" s="237"/>
      <c r="BPB10" s="238">
        <v>5500</v>
      </c>
      <c r="BPC10" s="234" t="s">
        <v>12687</v>
      </c>
      <c r="BPD10" s="235" t="s">
        <v>8703</v>
      </c>
      <c r="BPE10" s="236" t="s">
        <v>12688</v>
      </c>
      <c r="BPF10" s="237"/>
      <c r="BPG10" s="238">
        <v>5500</v>
      </c>
      <c r="BPH10" s="234" t="s">
        <v>12689</v>
      </c>
      <c r="BPI10" s="235" t="s">
        <v>8703</v>
      </c>
      <c r="BPJ10" s="236" t="s">
        <v>12690</v>
      </c>
      <c r="BPK10" s="237"/>
      <c r="BPL10" s="238">
        <v>5500</v>
      </c>
      <c r="BPM10" s="234" t="s">
        <v>12691</v>
      </c>
      <c r="BPN10" s="235" t="s">
        <v>8703</v>
      </c>
      <c r="BPO10" s="236" t="s">
        <v>12692</v>
      </c>
      <c r="BPP10" s="237"/>
      <c r="BPQ10" s="238">
        <v>5500</v>
      </c>
      <c r="BPR10" s="234" t="s">
        <v>12693</v>
      </c>
      <c r="BPS10" s="235" t="s">
        <v>8703</v>
      </c>
      <c r="BPT10" s="236" t="s">
        <v>12694</v>
      </c>
      <c r="BPU10" s="237"/>
      <c r="BPV10" s="238">
        <v>5500</v>
      </c>
      <c r="BPW10" s="234" t="s">
        <v>12695</v>
      </c>
      <c r="BPX10" s="235" t="s">
        <v>8703</v>
      </c>
      <c r="BPY10" s="236" t="s">
        <v>12696</v>
      </c>
      <c r="BPZ10" s="237"/>
      <c r="BQA10" s="238">
        <v>5500</v>
      </c>
      <c r="BQB10" s="234" t="s">
        <v>12697</v>
      </c>
      <c r="BQC10" s="235" t="s">
        <v>8703</v>
      </c>
      <c r="BQD10" s="236" t="s">
        <v>12698</v>
      </c>
      <c r="BQE10" s="237"/>
      <c r="BQF10" s="238">
        <v>5500</v>
      </c>
      <c r="BQG10" s="234" t="s">
        <v>12699</v>
      </c>
      <c r="BQH10" s="235" t="s">
        <v>8703</v>
      </c>
      <c r="BQI10" s="236" t="s">
        <v>12700</v>
      </c>
      <c r="BQJ10" s="237"/>
      <c r="BQK10" s="238">
        <v>5500</v>
      </c>
      <c r="BQL10" s="234" t="s">
        <v>12701</v>
      </c>
      <c r="BQM10" s="235" t="s">
        <v>8703</v>
      </c>
      <c r="BQN10" s="236" t="s">
        <v>12702</v>
      </c>
      <c r="BQO10" s="237"/>
      <c r="BQP10" s="238">
        <v>5500</v>
      </c>
      <c r="BQQ10" s="234" t="s">
        <v>12703</v>
      </c>
      <c r="BQR10" s="235" t="s">
        <v>8703</v>
      </c>
      <c r="BQS10" s="236" t="s">
        <v>12704</v>
      </c>
      <c r="BQT10" s="237"/>
      <c r="BQU10" s="238">
        <v>5500</v>
      </c>
      <c r="BQV10" s="234" t="s">
        <v>12705</v>
      </c>
      <c r="BQW10" s="235" t="s">
        <v>8703</v>
      </c>
      <c r="BQX10" s="236" t="s">
        <v>12706</v>
      </c>
      <c r="BQY10" s="237"/>
      <c r="BQZ10" s="238">
        <v>5500</v>
      </c>
      <c r="BRA10" s="234" t="s">
        <v>12707</v>
      </c>
      <c r="BRB10" s="235" t="s">
        <v>8703</v>
      </c>
      <c r="BRC10" s="236" t="s">
        <v>12708</v>
      </c>
      <c r="BRD10" s="237"/>
      <c r="BRE10" s="238">
        <v>5500</v>
      </c>
      <c r="BRF10" s="234" t="s">
        <v>12709</v>
      </c>
      <c r="BRG10" s="235" t="s">
        <v>8703</v>
      </c>
      <c r="BRH10" s="236" t="s">
        <v>12710</v>
      </c>
      <c r="BRI10" s="237"/>
      <c r="BRJ10" s="238">
        <v>5500</v>
      </c>
      <c r="BRK10" s="234" t="s">
        <v>12711</v>
      </c>
      <c r="BRL10" s="235" t="s">
        <v>8703</v>
      </c>
      <c r="BRM10" s="236" t="s">
        <v>12712</v>
      </c>
      <c r="BRN10" s="237"/>
      <c r="BRO10" s="238">
        <v>5500</v>
      </c>
      <c r="BRP10" s="234" t="s">
        <v>12713</v>
      </c>
      <c r="BRQ10" s="235" t="s">
        <v>8703</v>
      </c>
      <c r="BRR10" s="236" t="s">
        <v>12714</v>
      </c>
      <c r="BRS10" s="237"/>
      <c r="BRT10" s="238">
        <v>5500</v>
      </c>
      <c r="BRU10" s="234" t="s">
        <v>12715</v>
      </c>
      <c r="BRV10" s="235" t="s">
        <v>8703</v>
      </c>
      <c r="BRW10" s="236" t="s">
        <v>12716</v>
      </c>
      <c r="BRX10" s="237"/>
      <c r="BRY10" s="238">
        <v>5500</v>
      </c>
      <c r="BRZ10" s="234" t="s">
        <v>12717</v>
      </c>
      <c r="BSA10" s="235" t="s">
        <v>8703</v>
      </c>
      <c r="BSB10" s="236" t="s">
        <v>12718</v>
      </c>
      <c r="BSC10" s="237"/>
      <c r="BSD10" s="238">
        <v>5500</v>
      </c>
      <c r="BSE10" s="234" t="s">
        <v>12719</v>
      </c>
      <c r="BSF10" s="235" t="s">
        <v>8703</v>
      </c>
      <c r="BSG10" s="236" t="s">
        <v>12720</v>
      </c>
      <c r="BSH10" s="237"/>
      <c r="BSI10" s="238">
        <v>5500</v>
      </c>
      <c r="BSJ10" s="234" t="s">
        <v>12721</v>
      </c>
      <c r="BSK10" s="235" t="s">
        <v>8703</v>
      </c>
      <c r="BSL10" s="236" t="s">
        <v>12722</v>
      </c>
      <c r="BSM10" s="237"/>
      <c r="BSN10" s="238">
        <v>5500</v>
      </c>
      <c r="BSO10" s="234" t="s">
        <v>12723</v>
      </c>
      <c r="BSP10" s="235" t="s">
        <v>8703</v>
      </c>
      <c r="BSQ10" s="236" t="s">
        <v>12724</v>
      </c>
      <c r="BSR10" s="237"/>
      <c r="BSS10" s="238">
        <v>5500</v>
      </c>
      <c r="BST10" s="234" t="s">
        <v>12725</v>
      </c>
      <c r="BSU10" s="235" t="s">
        <v>8703</v>
      </c>
      <c r="BSV10" s="236" t="s">
        <v>12726</v>
      </c>
      <c r="BSW10" s="237"/>
      <c r="BSX10" s="238">
        <v>5500</v>
      </c>
      <c r="BSY10" s="234" t="s">
        <v>12727</v>
      </c>
      <c r="BSZ10" s="235" t="s">
        <v>8703</v>
      </c>
      <c r="BTA10" s="236" t="s">
        <v>12728</v>
      </c>
      <c r="BTB10" s="237"/>
      <c r="BTC10" s="238">
        <v>5500</v>
      </c>
      <c r="BTD10" s="234" t="s">
        <v>12729</v>
      </c>
      <c r="BTE10" s="235" t="s">
        <v>8703</v>
      </c>
      <c r="BTF10" s="236" t="s">
        <v>12730</v>
      </c>
      <c r="BTG10" s="237"/>
      <c r="BTH10" s="238">
        <v>5500</v>
      </c>
      <c r="BTI10" s="234" t="s">
        <v>12731</v>
      </c>
      <c r="BTJ10" s="235" t="s">
        <v>8703</v>
      </c>
      <c r="BTK10" s="236" t="s">
        <v>12732</v>
      </c>
      <c r="BTL10" s="237"/>
      <c r="BTM10" s="238">
        <v>5500</v>
      </c>
      <c r="BTN10" s="234" t="s">
        <v>12733</v>
      </c>
      <c r="BTO10" s="235" t="s">
        <v>8703</v>
      </c>
      <c r="BTP10" s="236" t="s">
        <v>12734</v>
      </c>
      <c r="BTQ10" s="237"/>
      <c r="BTR10" s="238">
        <v>5500</v>
      </c>
      <c r="BTS10" s="234" t="s">
        <v>12735</v>
      </c>
      <c r="BTT10" s="235" t="s">
        <v>8703</v>
      </c>
      <c r="BTU10" s="236" t="s">
        <v>12736</v>
      </c>
      <c r="BTV10" s="237"/>
      <c r="BTW10" s="238">
        <v>5500</v>
      </c>
      <c r="BTX10" s="234" t="s">
        <v>12737</v>
      </c>
      <c r="BTY10" s="235" t="s">
        <v>8703</v>
      </c>
      <c r="BTZ10" s="236" t="s">
        <v>12738</v>
      </c>
      <c r="BUA10" s="237"/>
      <c r="BUB10" s="238">
        <v>5500</v>
      </c>
      <c r="BUC10" s="234" t="s">
        <v>12739</v>
      </c>
      <c r="BUD10" s="235" t="s">
        <v>8703</v>
      </c>
      <c r="BUE10" s="236" t="s">
        <v>12740</v>
      </c>
      <c r="BUF10" s="237"/>
      <c r="BUG10" s="238">
        <v>5500</v>
      </c>
      <c r="BUH10" s="234" t="s">
        <v>12741</v>
      </c>
      <c r="BUI10" s="235" t="s">
        <v>8703</v>
      </c>
      <c r="BUJ10" s="236" t="s">
        <v>12742</v>
      </c>
      <c r="BUK10" s="237"/>
      <c r="BUL10" s="238">
        <v>5500</v>
      </c>
      <c r="BUM10" s="234" t="s">
        <v>12743</v>
      </c>
      <c r="BUN10" s="235" t="s">
        <v>8703</v>
      </c>
      <c r="BUO10" s="236" t="s">
        <v>12744</v>
      </c>
      <c r="BUP10" s="237"/>
      <c r="BUQ10" s="238">
        <v>5500</v>
      </c>
      <c r="BUR10" s="234" t="s">
        <v>12745</v>
      </c>
      <c r="BUS10" s="235" t="s">
        <v>8703</v>
      </c>
      <c r="BUT10" s="236" t="s">
        <v>12746</v>
      </c>
      <c r="BUU10" s="237"/>
      <c r="BUV10" s="238">
        <v>5500</v>
      </c>
      <c r="BUW10" s="234" t="s">
        <v>12747</v>
      </c>
      <c r="BUX10" s="235" t="s">
        <v>8703</v>
      </c>
      <c r="BUY10" s="236" t="s">
        <v>12748</v>
      </c>
      <c r="BUZ10" s="237"/>
      <c r="BVA10" s="238">
        <v>5500</v>
      </c>
      <c r="BVB10" s="234" t="s">
        <v>12749</v>
      </c>
      <c r="BVC10" s="235" t="s">
        <v>8703</v>
      </c>
      <c r="BVD10" s="236" t="s">
        <v>12750</v>
      </c>
      <c r="BVE10" s="237"/>
      <c r="BVF10" s="238">
        <v>5500</v>
      </c>
      <c r="BVG10" s="234" t="s">
        <v>12751</v>
      </c>
      <c r="BVH10" s="235" t="s">
        <v>8703</v>
      </c>
      <c r="BVI10" s="236" t="s">
        <v>12752</v>
      </c>
      <c r="BVJ10" s="237"/>
      <c r="BVK10" s="238">
        <v>5500</v>
      </c>
      <c r="BVL10" s="234" t="s">
        <v>12753</v>
      </c>
      <c r="BVM10" s="235" t="s">
        <v>8703</v>
      </c>
      <c r="BVN10" s="236" t="s">
        <v>12754</v>
      </c>
      <c r="BVO10" s="237"/>
      <c r="BVP10" s="238">
        <v>5500</v>
      </c>
      <c r="BVQ10" s="234" t="s">
        <v>12755</v>
      </c>
      <c r="BVR10" s="235" t="s">
        <v>8703</v>
      </c>
      <c r="BVS10" s="236" t="s">
        <v>12756</v>
      </c>
      <c r="BVT10" s="237"/>
      <c r="BVU10" s="238">
        <v>5500</v>
      </c>
      <c r="BVV10" s="234" t="s">
        <v>12757</v>
      </c>
      <c r="BVW10" s="235" t="s">
        <v>8703</v>
      </c>
      <c r="BVX10" s="236" t="s">
        <v>12758</v>
      </c>
      <c r="BVY10" s="237"/>
      <c r="BVZ10" s="238">
        <v>5500</v>
      </c>
      <c r="BWA10" s="234" t="s">
        <v>12759</v>
      </c>
      <c r="BWB10" s="235" t="s">
        <v>8703</v>
      </c>
      <c r="BWC10" s="236" t="s">
        <v>12760</v>
      </c>
      <c r="BWD10" s="237"/>
      <c r="BWE10" s="238">
        <v>5500</v>
      </c>
      <c r="BWF10" s="234" t="s">
        <v>12761</v>
      </c>
      <c r="BWG10" s="235" t="s">
        <v>8703</v>
      </c>
      <c r="BWH10" s="236" t="s">
        <v>12762</v>
      </c>
      <c r="BWI10" s="237"/>
      <c r="BWJ10" s="238">
        <v>5500</v>
      </c>
      <c r="BWK10" s="234" t="s">
        <v>12763</v>
      </c>
      <c r="BWL10" s="235" t="s">
        <v>8703</v>
      </c>
      <c r="BWM10" s="236" t="s">
        <v>12764</v>
      </c>
      <c r="BWN10" s="237"/>
      <c r="BWO10" s="238">
        <v>5500</v>
      </c>
      <c r="BWP10" s="234" t="s">
        <v>12765</v>
      </c>
      <c r="BWQ10" s="235" t="s">
        <v>8703</v>
      </c>
      <c r="BWR10" s="236" t="s">
        <v>12766</v>
      </c>
      <c r="BWS10" s="237"/>
      <c r="BWT10" s="238">
        <v>5500</v>
      </c>
      <c r="BWU10" s="234" t="s">
        <v>12767</v>
      </c>
      <c r="BWV10" s="235" t="s">
        <v>8703</v>
      </c>
      <c r="BWW10" s="236" t="s">
        <v>12768</v>
      </c>
      <c r="BWX10" s="237"/>
      <c r="BWY10" s="238">
        <v>5500</v>
      </c>
      <c r="BWZ10" s="234" t="s">
        <v>12769</v>
      </c>
      <c r="BXA10" s="235" t="s">
        <v>8703</v>
      </c>
      <c r="BXB10" s="236" t="s">
        <v>12770</v>
      </c>
      <c r="BXC10" s="237"/>
      <c r="BXD10" s="238">
        <v>5500</v>
      </c>
      <c r="BXE10" s="234" t="s">
        <v>12771</v>
      </c>
      <c r="BXF10" s="235" t="s">
        <v>8703</v>
      </c>
      <c r="BXG10" s="236" t="s">
        <v>12772</v>
      </c>
      <c r="BXH10" s="237"/>
      <c r="BXI10" s="238">
        <v>5500</v>
      </c>
      <c r="BXJ10" s="234" t="s">
        <v>12773</v>
      </c>
      <c r="BXK10" s="235" t="s">
        <v>8703</v>
      </c>
      <c r="BXL10" s="236" t="s">
        <v>12774</v>
      </c>
      <c r="BXM10" s="237"/>
      <c r="BXN10" s="238">
        <v>5500</v>
      </c>
      <c r="BXO10" s="234" t="s">
        <v>12775</v>
      </c>
      <c r="BXP10" s="235" t="s">
        <v>8703</v>
      </c>
      <c r="BXQ10" s="236" t="s">
        <v>12776</v>
      </c>
      <c r="BXR10" s="237"/>
      <c r="BXS10" s="238">
        <v>5500</v>
      </c>
      <c r="BXT10" s="234" t="s">
        <v>12777</v>
      </c>
      <c r="BXU10" s="235" t="s">
        <v>8703</v>
      </c>
      <c r="BXV10" s="236" t="s">
        <v>12778</v>
      </c>
      <c r="BXW10" s="237"/>
      <c r="BXX10" s="238">
        <v>5500</v>
      </c>
      <c r="BXY10" s="234" t="s">
        <v>12779</v>
      </c>
      <c r="BXZ10" s="235" t="s">
        <v>8703</v>
      </c>
      <c r="BYA10" s="236" t="s">
        <v>12780</v>
      </c>
      <c r="BYB10" s="237"/>
      <c r="BYC10" s="238">
        <v>5500</v>
      </c>
      <c r="BYD10" s="234" t="s">
        <v>12781</v>
      </c>
      <c r="BYE10" s="235" t="s">
        <v>8703</v>
      </c>
      <c r="BYF10" s="236" t="s">
        <v>12782</v>
      </c>
      <c r="BYG10" s="237"/>
      <c r="BYH10" s="238">
        <v>5500</v>
      </c>
      <c r="BYI10" s="234" t="s">
        <v>12783</v>
      </c>
      <c r="BYJ10" s="235" t="s">
        <v>8703</v>
      </c>
      <c r="BYK10" s="236" t="s">
        <v>12784</v>
      </c>
      <c r="BYL10" s="237"/>
      <c r="BYM10" s="238">
        <v>5500</v>
      </c>
      <c r="BYN10" s="234" t="s">
        <v>12785</v>
      </c>
      <c r="BYO10" s="235" t="s">
        <v>8703</v>
      </c>
      <c r="BYP10" s="236" t="s">
        <v>12786</v>
      </c>
      <c r="BYQ10" s="237"/>
      <c r="BYR10" s="238">
        <v>5500</v>
      </c>
      <c r="BYS10" s="234" t="s">
        <v>12787</v>
      </c>
      <c r="BYT10" s="235" t="s">
        <v>8703</v>
      </c>
      <c r="BYU10" s="236" t="s">
        <v>12788</v>
      </c>
      <c r="BYV10" s="237"/>
      <c r="BYW10" s="238">
        <v>5500</v>
      </c>
      <c r="BYX10" s="234" t="s">
        <v>12789</v>
      </c>
      <c r="BYY10" s="235" t="s">
        <v>8703</v>
      </c>
      <c r="BYZ10" s="236" t="s">
        <v>12790</v>
      </c>
      <c r="BZA10" s="237"/>
      <c r="BZB10" s="238">
        <v>5500</v>
      </c>
      <c r="BZC10" s="234" t="s">
        <v>12791</v>
      </c>
      <c r="BZD10" s="235" t="s">
        <v>8703</v>
      </c>
      <c r="BZE10" s="236" t="s">
        <v>12792</v>
      </c>
      <c r="BZF10" s="237"/>
      <c r="BZG10" s="238">
        <v>5500</v>
      </c>
      <c r="BZH10" s="234" t="s">
        <v>12793</v>
      </c>
      <c r="BZI10" s="235" t="s">
        <v>8703</v>
      </c>
      <c r="BZJ10" s="236" t="s">
        <v>12794</v>
      </c>
      <c r="BZK10" s="237"/>
      <c r="BZL10" s="238">
        <v>5500</v>
      </c>
      <c r="BZM10" s="234" t="s">
        <v>12795</v>
      </c>
      <c r="BZN10" s="235" t="s">
        <v>8703</v>
      </c>
      <c r="BZO10" s="236" t="s">
        <v>12796</v>
      </c>
      <c r="BZP10" s="237"/>
      <c r="BZQ10" s="238">
        <v>5500</v>
      </c>
      <c r="BZR10" s="234" t="s">
        <v>12797</v>
      </c>
      <c r="BZS10" s="235" t="s">
        <v>8703</v>
      </c>
      <c r="BZT10" s="236" t="s">
        <v>12798</v>
      </c>
      <c r="BZU10" s="237"/>
      <c r="BZV10" s="238">
        <v>5500</v>
      </c>
      <c r="BZW10" s="234" t="s">
        <v>12799</v>
      </c>
      <c r="BZX10" s="235" t="s">
        <v>8703</v>
      </c>
      <c r="BZY10" s="236" t="s">
        <v>12800</v>
      </c>
      <c r="BZZ10" s="237"/>
      <c r="CAA10" s="238">
        <v>5500</v>
      </c>
      <c r="CAB10" s="234" t="s">
        <v>12801</v>
      </c>
      <c r="CAC10" s="235" t="s">
        <v>8703</v>
      </c>
      <c r="CAD10" s="236" t="s">
        <v>12802</v>
      </c>
      <c r="CAE10" s="237"/>
      <c r="CAF10" s="238">
        <v>5500</v>
      </c>
      <c r="CAG10" s="234" t="s">
        <v>12803</v>
      </c>
      <c r="CAH10" s="235" t="s">
        <v>8703</v>
      </c>
      <c r="CAI10" s="236" t="s">
        <v>12804</v>
      </c>
      <c r="CAJ10" s="237"/>
      <c r="CAK10" s="238">
        <v>5500</v>
      </c>
      <c r="CAL10" s="234" t="s">
        <v>12805</v>
      </c>
      <c r="CAM10" s="235" t="s">
        <v>8703</v>
      </c>
      <c r="CAN10" s="236" t="s">
        <v>12806</v>
      </c>
      <c r="CAO10" s="237"/>
      <c r="CAP10" s="238">
        <v>5500</v>
      </c>
      <c r="CAQ10" s="234" t="s">
        <v>12807</v>
      </c>
      <c r="CAR10" s="235" t="s">
        <v>8703</v>
      </c>
      <c r="CAS10" s="236" t="s">
        <v>12808</v>
      </c>
      <c r="CAT10" s="237"/>
      <c r="CAU10" s="238">
        <v>5500</v>
      </c>
      <c r="CAV10" s="234" t="s">
        <v>12809</v>
      </c>
      <c r="CAW10" s="235" t="s">
        <v>8703</v>
      </c>
      <c r="CAX10" s="236" t="s">
        <v>12810</v>
      </c>
      <c r="CAY10" s="237"/>
      <c r="CAZ10" s="238">
        <v>5500</v>
      </c>
      <c r="CBA10" s="234" t="s">
        <v>12811</v>
      </c>
      <c r="CBB10" s="235" t="s">
        <v>8703</v>
      </c>
      <c r="CBC10" s="236" t="s">
        <v>12812</v>
      </c>
      <c r="CBD10" s="237"/>
      <c r="CBE10" s="238">
        <v>5500</v>
      </c>
      <c r="CBF10" s="234" t="s">
        <v>12813</v>
      </c>
      <c r="CBG10" s="235" t="s">
        <v>8703</v>
      </c>
      <c r="CBH10" s="236" t="s">
        <v>12814</v>
      </c>
      <c r="CBI10" s="237"/>
      <c r="CBJ10" s="238">
        <v>5500</v>
      </c>
      <c r="CBK10" s="234" t="s">
        <v>12815</v>
      </c>
      <c r="CBL10" s="235" t="s">
        <v>8703</v>
      </c>
      <c r="CBM10" s="236" t="s">
        <v>12816</v>
      </c>
      <c r="CBN10" s="237"/>
      <c r="CBO10" s="238">
        <v>5500</v>
      </c>
      <c r="CBP10" s="234" t="s">
        <v>12817</v>
      </c>
      <c r="CBQ10" s="235" t="s">
        <v>8703</v>
      </c>
      <c r="CBR10" s="236" t="s">
        <v>12818</v>
      </c>
      <c r="CBS10" s="237"/>
      <c r="CBT10" s="238">
        <v>5500</v>
      </c>
      <c r="CBU10" s="234" t="s">
        <v>12819</v>
      </c>
      <c r="CBV10" s="235" t="s">
        <v>8703</v>
      </c>
      <c r="CBW10" s="236" t="s">
        <v>12820</v>
      </c>
      <c r="CBX10" s="237"/>
      <c r="CBY10" s="238">
        <v>5500</v>
      </c>
      <c r="CBZ10" s="234" t="s">
        <v>12821</v>
      </c>
      <c r="CCA10" s="235" t="s">
        <v>8703</v>
      </c>
      <c r="CCB10" s="236" t="s">
        <v>12822</v>
      </c>
      <c r="CCC10" s="237"/>
      <c r="CCD10" s="238">
        <v>5500</v>
      </c>
      <c r="CCE10" s="234" t="s">
        <v>12823</v>
      </c>
      <c r="CCF10" s="235" t="s">
        <v>8703</v>
      </c>
      <c r="CCG10" s="236" t="s">
        <v>12824</v>
      </c>
      <c r="CCH10" s="237"/>
      <c r="CCI10" s="238">
        <v>5500</v>
      </c>
      <c r="CCJ10" s="234" t="s">
        <v>12825</v>
      </c>
      <c r="CCK10" s="235" t="s">
        <v>8703</v>
      </c>
      <c r="CCL10" s="236" t="s">
        <v>12826</v>
      </c>
      <c r="CCM10" s="237"/>
      <c r="CCN10" s="238">
        <v>5500</v>
      </c>
      <c r="CCO10" s="234" t="s">
        <v>12827</v>
      </c>
      <c r="CCP10" s="235" t="s">
        <v>8703</v>
      </c>
      <c r="CCQ10" s="236" t="s">
        <v>12828</v>
      </c>
      <c r="CCR10" s="237"/>
      <c r="CCS10" s="238">
        <v>5500</v>
      </c>
      <c r="CCT10" s="234" t="s">
        <v>12829</v>
      </c>
      <c r="CCU10" s="235" t="s">
        <v>8703</v>
      </c>
      <c r="CCV10" s="236" t="s">
        <v>12830</v>
      </c>
      <c r="CCW10" s="237"/>
      <c r="CCX10" s="238">
        <v>5500</v>
      </c>
      <c r="CCY10" s="234" t="s">
        <v>12831</v>
      </c>
      <c r="CCZ10" s="235" t="s">
        <v>8703</v>
      </c>
      <c r="CDA10" s="236" t="s">
        <v>12832</v>
      </c>
      <c r="CDB10" s="237"/>
      <c r="CDC10" s="238">
        <v>5500</v>
      </c>
      <c r="CDD10" s="234" t="s">
        <v>12833</v>
      </c>
      <c r="CDE10" s="235" t="s">
        <v>8703</v>
      </c>
      <c r="CDF10" s="236" t="s">
        <v>12834</v>
      </c>
      <c r="CDG10" s="237"/>
      <c r="CDH10" s="238">
        <v>5500</v>
      </c>
      <c r="CDI10" s="234" t="s">
        <v>12835</v>
      </c>
      <c r="CDJ10" s="235" t="s">
        <v>8703</v>
      </c>
      <c r="CDK10" s="236" t="s">
        <v>12836</v>
      </c>
      <c r="CDL10" s="237"/>
      <c r="CDM10" s="238">
        <v>5500</v>
      </c>
      <c r="CDN10" s="234" t="s">
        <v>12837</v>
      </c>
      <c r="CDO10" s="235" t="s">
        <v>8703</v>
      </c>
      <c r="CDP10" s="236" t="s">
        <v>12838</v>
      </c>
      <c r="CDQ10" s="237"/>
      <c r="CDR10" s="238">
        <v>5500</v>
      </c>
      <c r="CDS10" s="234" t="s">
        <v>12839</v>
      </c>
      <c r="CDT10" s="235" t="s">
        <v>8703</v>
      </c>
      <c r="CDU10" s="236" t="s">
        <v>12840</v>
      </c>
      <c r="CDV10" s="237"/>
      <c r="CDW10" s="238">
        <v>5500</v>
      </c>
      <c r="CDX10" s="234" t="s">
        <v>12841</v>
      </c>
      <c r="CDY10" s="235" t="s">
        <v>8703</v>
      </c>
      <c r="CDZ10" s="236" t="s">
        <v>12842</v>
      </c>
      <c r="CEA10" s="237"/>
      <c r="CEB10" s="238">
        <v>5500</v>
      </c>
      <c r="CEC10" s="234" t="s">
        <v>12843</v>
      </c>
      <c r="CED10" s="235" t="s">
        <v>8703</v>
      </c>
      <c r="CEE10" s="236" t="s">
        <v>12844</v>
      </c>
      <c r="CEF10" s="237"/>
      <c r="CEG10" s="238">
        <v>5500</v>
      </c>
      <c r="CEH10" s="234" t="s">
        <v>12845</v>
      </c>
      <c r="CEI10" s="235" t="s">
        <v>8703</v>
      </c>
      <c r="CEJ10" s="236" t="s">
        <v>12846</v>
      </c>
      <c r="CEK10" s="237"/>
      <c r="CEL10" s="238">
        <v>5500</v>
      </c>
      <c r="CEM10" s="234" t="s">
        <v>12847</v>
      </c>
      <c r="CEN10" s="235" t="s">
        <v>8703</v>
      </c>
      <c r="CEO10" s="236" t="s">
        <v>12848</v>
      </c>
      <c r="CEP10" s="237"/>
      <c r="CEQ10" s="238">
        <v>5500</v>
      </c>
      <c r="CER10" s="234" t="s">
        <v>12849</v>
      </c>
      <c r="CES10" s="235" t="s">
        <v>8703</v>
      </c>
      <c r="CET10" s="236" t="s">
        <v>12850</v>
      </c>
      <c r="CEU10" s="237"/>
      <c r="CEV10" s="238">
        <v>5500</v>
      </c>
      <c r="CEW10" s="234" t="s">
        <v>12851</v>
      </c>
      <c r="CEX10" s="235" t="s">
        <v>8703</v>
      </c>
      <c r="CEY10" s="236" t="s">
        <v>12852</v>
      </c>
      <c r="CEZ10" s="237"/>
      <c r="CFA10" s="238">
        <v>5500</v>
      </c>
      <c r="CFB10" s="234" t="s">
        <v>12853</v>
      </c>
      <c r="CFC10" s="235" t="s">
        <v>8703</v>
      </c>
      <c r="CFD10" s="236" t="s">
        <v>12854</v>
      </c>
      <c r="CFE10" s="237"/>
      <c r="CFF10" s="238">
        <v>5500</v>
      </c>
      <c r="CFG10" s="234" t="s">
        <v>12855</v>
      </c>
      <c r="CFH10" s="235" t="s">
        <v>8703</v>
      </c>
      <c r="CFI10" s="236" t="s">
        <v>12856</v>
      </c>
      <c r="CFJ10" s="237"/>
      <c r="CFK10" s="238">
        <v>5500</v>
      </c>
      <c r="CFL10" s="234" t="s">
        <v>12857</v>
      </c>
      <c r="CFM10" s="235" t="s">
        <v>8703</v>
      </c>
      <c r="CFN10" s="236" t="s">
        <v>12858</v>
      </c>
      <c r="CFO10" s="237"/>
      <c r="CFP10" s="238">
        <v>5500</v>
      </c>
      <c r="CFQ10" s="234" t="s">
        <v>12859</v>
      </c>
      <c r="CFR10" s="235" t="s">
        <v>8703</v>
      </c>
      <c r="CFS10" s="236" t="s">
        <v>12860</v>
      </c>
      <c r="CFT10" s="237"/>
      <c r="CFU10" s="238">
        <v>5500</v>
      </c>
      <c r="CFV10" s="234" t="s">
        <v>12861</v>
      </c>
      <c r="CFW10" s="235" t="s">
        <v>8703</v>
      </c>
      <c r="CFX10" s="236" t="s">
        <v>12862</v>
      </c>
      <c r="CFY10" s="237"/>
      <c r="CFZ10" s="238">
        <v>5500</v>
      </c>
      <c r="CGA10" s="234" t="s">
        <v>12863</v>
      </c>
      <c r="CGB10" s="235" t="s">
        <v>8703</v>
      </c>
      <c r="CGC10" s="236" t="s">
        <v>12864</v>
      </c>
      <c r="CGD10" s="237"/>
      <c r="CGE10" s="238">
        <v>5500</v>
      </c>
      <c r="CGF10" s="234" t="s">
        <v>12865</v>
      </c>
      <c r="CGG10" s="235" t="s">
        <v>8703</v>
      </c>
      <c r="CGH10" s="236" t="s">
        <v>12866</v>
      </c>
      <c r="CGI10" s="237"/>
      <c r="CGJ10" s="238">
        <v>5500</v>
      </c>
      <c r="CGK10" s="234" t="s">
        <v>12867</v>
      </c>
      <c r="CGL10" s="235" t="s">
        <v>8703</v>
      </c>
      <c r="CGM10" s="236" t="s">
        <v>12868</v>
      </c>
      <c r="CGN10" s="237"/>
      <c r="CGO10" s="238">
        <v>5500</v>
      </c>
      <c r="CGP10" s="234" t="s">
        <v>12869</v>
      </c>
      <c r="CGQ10" s="235" t="s">
        <v>8703</v>
      </c>
      <c r="CGR10" s="236" t="s">
        <v>12870</v>
      </c>
      <c r="CGS10" s="237"/>
      <c r="CGT10" s="238">
        <v>5500</v>
      </c>
      <c r="CGU10" s="234" t="s">
        <v>12871</v>
      </c>
      <c r="CGV10" s="235" t="s">
        <v>8703</v>
      </c>
      <c r="CGW10" s="236" t="s">
        <v>12872</v>
      </c>
      <c r="CGX10" s="237"/>
      <c r="CGY10" s="238">
        <v>5500</v>
      </c>
      <c r="CGZ10" s="234" t="s">
        <v>12873</v>
      </c>
      <c r="CHA10" s="235" t="s">
        <v>8703</v>
      </c>
      <c r="CHB10" s="236" t="s">
        <v>12874</v>
      </c>
      <c r="CHC10" s="237"/>
      <c r="CHD10" s="238">
        <v>5500</v>
      </c>
      <c r="CHE10" s="234" t="s">
        <v>12875</v>
      </c>
      <c r="CHF10" s="235" t="s">
        <v>8703</v>
      </c>
      <c r="CHG10" s="236" t="s">
        <v>12876</v>
      </c>
      <c r="CHH10" s="237"/>
      <c r="CHI10" s="238">
        <v>5500</v>
      </c>
      <c r="CHJ10" s="234" t="s">
        <v>12877</v>
      </c>
      <c r="CHK10" s="235" t="s">
        <v>8703</v>
      </c>
      <c r="CHL10" s="236" t="s">
        <v>12878</v>
      </c>
      <c r="CHM10" s="237"/>
      <c r="CHN10" s="238">
        <v>5500</v>
      </c>
      <c r="CHO10" s="234" t="s">
        <v>12879</v>
      </c>
      <c r="CHP10" s="235" t="s">
        <v>8703</v>
      </c>
      <c r="CHQ10" s="236" t="s">
        <v>12880</v>
      </c>
      <c r="CHR10" s="237"/>
      <c r="CHS10" s="238">
        <v>5500</v>
      </c>
      <c r="CHT10" s="234" t="s">
        <v>12881</v>
      </c>
      <c r="CHU10" s="235" t="s">
        <v>8703</v>
      </c>
      <c r="CHV10" s="236" t="s">
        <v>12882</v>
      </c>
      <c r="CHW10" s="237"/>
      <c r="CHX10" s="238">
        <v>5500</v>
      </c>
      <c r="CHY10" s="234" t="s">
        <v>12883</v>
      </c>
      <c r="CHZ10" s="235" t="s">
        <v>8703</v>
      </c>
      <c r="CIA10" s="236" t="s">
        <v>12884</v>
      </c>
      <c r="CIB10" s="237"/>
      <c r="CIC10" s="238">
        <v>5500</v>
      </c>
      <c r="CID10" s="234" t="s">
        <v>12885</v>
      </c>
      <c r="CIE10" s="235" t="s">
        <v>8703</v>
      </c>
      <c r="CIF10" s="236" t="s">
        <v>12886</v>
      </c>
      <c r="CIG10" s="237"/>
      <c r="CIH10" s="238">
        <v>5500</v>
      </c>
      <c r="CII10" s="234" t="s">
        <v>12887</v>
      </c>
      <c r="CIJ10" s="235" t="s">
        <v>8703</v>
      </c>
      <c r="CIK10" s="236" t="s">
        <v>12888</v>
      </c>
      <c r="CIL10" s="237"/>
      <c r="CIM10" s="238">
        <v>5500</v>
      </c>
      <c r="CIN10" s="234" t="s">
        <v>12889</v>
      </c>
      <c r="CIO10" s="235" t="s">
        <v>8703</v>
      </c>
      <c r="CIP10" s="236" t="s">
        <v>12890</v>
      </c>
      <c r="CIQ10" s="237"/>
      <c r="CIR10" s="238">
        <v>5500</v>
      </c>
      <c r="CIS10" s="234" t="s">
        <v>12891</v>
      </c>
      <c r="CIT10" s="235" t="s">
        <v>8703</v>
      </c>
      <c r="CIU10" s="236" t="s">
        <v>12892</v>
      </c>
      <c r="CIV10" s="237"/>
      <c r="CIW10" s="238">
        <v>5500</v>
      </c>
      <c r="CIX10" s="234" t="s">
        <v>12893</v>
      </c>
      <c r="CIY10" s="235" t="s">
        <v>8703</v>
      </c>
      <c r="CIZ10" s="236" t="s">
        <v>12894</v>
      </c>
      <c r="CJA10" s="237"/>
      <c r="CJB10" s="238">
        <v>5500</v>
      </c>
      <c r="CJC10" s="234" t="s">
        <v>12895</v>
      </c>
      <c r="CJD10" s="235" t="s">
        <v>8703</v>
      </c>
      <c r="CJE10" s="236" t="s">
        <v>12896</v>
      </c>
      <c r="CJF10" s="237"/>
      <c r="CJG10" s="238">
        <v>5500</v>
      </c>
      <c r="CJH10" s="234" t="s">
        <v>12897</v>
      </c>
      <c r="CJI10" s="235" t="s">
        <v>8703</v>
      </c>
      <c r="CJJ10" s="236" t="s">
        <v>12898</v>
      </c>
      <c r="CJK10" s="237"/>
      <c r="CJL10" s="238">
        <v>5500</v>
      </c>
      <c r="CJM10" s="234" t="s">
        <v>12899</v>
      </c>
      <c r="CJN10" s="235" t="s">
        <v>8703</v>
      </c>
      <c r="CJO10" s="236" t="s">
        <v>12900</v>
      </c>
      <c r="CJP10" s="237"/>
      <c r="CJQ10" s="238">
        <v>5500</v>
      </c>
      <c r="CJR10" s="234" t="s">
        <v>12901</v>
      </c>
      <c r="CJS10" s="235" t="s">
        <v>8703</v>
      </c>
      <c r="CJT10" s="236" t="s">
        <v>12902</v>
      </c>
      <c r="CJU10" s="237"/>
      <c r="CJV10" s="238">
        <v>5500</v>
      </c>
      <c r="CJW10" s="234" t="s">
        <v>12903</v>
      </c>
      <c r="CJX10" s="235" t="s">
        <v>8703</v>
      </c>
      <c r="CJY10" s="236" t="s">
        <v>12904</v>
      </c>
      <c r="CJZ10" s="237"/>
      <c r="CKA10" s="238">
        <v>5500</v>
      </c>
      <c r="CKB10" s="234" t="s">
        <v>12905</v>
      </c>
      <c r="CKC10" s="235" t="s">
        <v>8703</v>
      </c>
      <c r="CKD10" s="236" t="s">
        <v>12906</v>
      </c>
      <c r="CKE10" s="237"/>
      <c r="CKF10" s="238">
        <v>5500</v>
      </c>
      <c r="CKG10" s="234" t="s">
        <v>12907</v>
      </c>
      <c r="CKH10" s="235" t="s">
        <v>8703</v>
      </c>
      <c r="CKI10" s="236" t="s">
        <v>12908</v>
      </c>
      <c r="CKJ10" s="237"/>
      <c r="CKK10" s="238">
        <v>5500</v>
      </c>
      <c r="CKL10" s="234" t="s">
        <v>12909</v>
      </c>
      <c r="CKM10" s="235" t="s">
        <v>8703</v>
      </c>
      <c r="CKN10" s="236" t="s">
        <v>12910</v>
      </c>
      <c r="CKO10" s="237"/>
      <c r="CKP10" s="238">
        <v>5500</v>
      </c>
      <c r="CKQ10" s="234" t="s">
        <v>12911</v>
      </c>
      <c r="CKR10" s="235" t="s">
        <v>8703</v>
      </c>
      <c r="CKS10" s="236" t="s">
        <v>12912</v>
      </c>
      <c r="CKT10" s="237"/>
      <c r="CKU10" s="238">
        <v>5500</v>
      </c>
      <c r="CKV10" s="234" t="s">
        <v>12913</v>
      </c>
      <c r="CKW10" s="235" t="s">
        <v>8703</v>
      </c>
      <c r="CKX10" s="236" t="s">
        <v>12914</v>
      </c>
      <c r="CKY10" s="237"/>
      <c r="CKZ10" s="238">
        <v>5500</v>
      </c>
      <c r="CLA10" s="234" t="s">
        <v>12915</v>
      </c>
      <c r="CLB10" s="235" t="s">
        <v>8703</v>
      </c>
      <c r="CLC10" s="236" t="s">
        <v>12916</v>
      </c>
      <c r="CLD10" s="237"/>
      <c r="CLE10" s="238">
        <v>5500</v>
      </c>
      <c r="CLF10" s="234" t="s">
        <v>12917</v>
      </c>
      <c r="CLG10" s="235" t="s">
        <v>8703</v>
      </c>
      <c r="CLH10" s="236" t="s">
        <v>12918</v>
      </c>
      <c r="CLI10" s="237"/>
      <c r="CLJ10" s="238">
        <v>5500</v>
      </c>
      <c r="CLK10" s="234" t="s">
        <v>12919</v>
      </c>
      <c r="CLL10" s="235" t="s">
        <v>8703</v>
      </c>
      <c r="CLM10" s="236" t="s">
        <v>12920</v>
      </c>
      <c r="CLN10" s="237"/>
      <c r="CLO10" s="238">
        <v>5500</v>
      </c>
      <c r="CLP10" s="234" t="s">
        <v>12921</v>
      </c>
      <c r="CLQ10" s="235" t="s">
        <v>8703</v>
      </c>
      <c r="CLR10" s="236" t="s">
        <v>12922</v>
      </c>
      <c r="CLS10" s="237"/>
      <c r="CLT10" s="238">
        <v>5500</v>
      </c>
      <c r="CLU10" s="234" t="s">
        <v>12923</v>
      </c>
      <c r="CLV10" s="235" t="s">
        <v>8703</v>
      </c>
      <c r="CLW10" s="236" t="s">
        <v>12924</v>
      </c>
      <c r="CLX10" s="237"/>
      <c r="CLY10" s="238">
        <v>5500</v>
      </c>
      <c r="CLZ10" s="234" t="s">
        <v>12925</v>
      </c>
      <c r="CMA10" s="235" t="s">
        <v>8703</v>
      </c>
      <c r="CMB10" s="236" t="s">
        <v>12926</v>
      </c>
      <c r="CMC10" s="237"/>
      <c r="CMD10" s="238">
        <v>5500</v>
      </c>
      <c r="CME10" s="234" t="s">
        <v>12927</v>
      </c>
      <c r="CMF10" s="235" t="s">
        <v>8703</v>
      </c>
      <c r="CMG10" s="236" t="s">
        <v>12928</v>
      </c>
      <c r="CMH10" s="237"/>
      <c r="CMI10" s="238">
        <v>5500</v>
      </c>
      <c r="CMJ10" s="234" t="s">
        <v>12929</v>
      </c>
      <c r="CMK10" s="235" t="s">
        <v>8703</v>
      </c>
      <c r="CML10" s="236" t="s">
        <v>12930</v>
      </c>
      <c r="CMM10" s="237"/>
      <c r="CMN10" s="238">
        <v>5500</v>
      </c>
      <c r="CMO10" s="234" t="s">
        <v>12931</v>
      </c>
      <c r="CMP10" s="235" t="s">
        <v>8703</v>
      </c>
      <c r="CMQ10" s="236" t="s">
        <v>12932</v>
      </c>
      <c r="CMR10" s="237"/>
      <c r="CMS10" s="238">
        <v>5500</v>
      </c>
      <c r="CMT10" s="234" t="s">
        <v>12933</v>
      </c>
      <c r="CMU10" s="235" t="s">
        <v>8703</v>
      </c>
      <c r="CMV10" s="236" t="s">
        <v>12934</v>
      </c>
      <c r="CMW10" s="237"/>
      <c r="CMX10" s="238">
        <v>5500</v>
      </c>
      <c r="CMY10" s="234" t="s">
        <v>12935</v>
      </c>
      <c r="CMZ10" s="235" t="s">
        <v>8703</v>
      </c>
      <c r="CNA10" s="236" t="s">
        <v>12936</v>
      </c>
      <c r="CNB10" s="237"/>
      <c r="CNC10" s="238">
        <v>5500</v>
      </c>
      <c r="CND10" s="234" t="s">
        <v>12937</v>
      </c>
      <c r="CNE10" s="235" t="s">
        <v>8703</v>
      </c>
      <c r="CNF10" s="236" t="s">
        <v>12938</v>
      </c>
      <c r="CNG10" s="237"/>
      <c r="CNH10" s="238">
        <v>5500</v>
      </c>
      <c r="CNI10" s="234" t="s">
        <v>12939</v>
      </c>
      <c r="CNJ10" s="235" t="s">
        <v>8703</v>
      </c>
      <c r="CNK10" s="236" t="s">
        <v>12940</v>
      </c>
      <c r="CNL10" s="237"/>
      <c r="CNM10" s="238">
        <v>5500</v>
      </c>
      <c r="CNN10" s="234" t="s">
        <v>12941</v>
      </c>
      <c r="CNO10" s="235" t="s">
        <v>8703</v>
      </c>
      <c r="CNP10" s="236" t="s">
        <v>12942</v>
      </c>
      <c r="CNQ10" s="237"/>
      <c r="CNR10" s="238">
        <v>5500</v>
      </c>
      <c r="CNS10" s="234" t="s">
        <v>12943</v>
      </c>
      <c r="CNT10" s="235" t="s">
        <v>8703</v>
      </c>
      <c r="CNU10" s="236" t="s">
        <v>12944</v>
      </c>
      <c r="CNV10" s="237"/>
      <c r="CNW10" s="238">
        <v>5500</v>
      </c>
      <c r="CNX10" s="234" t="s">
        <v>12945</v>
      </c>
      <c r="CNY10" s="235" t="s">
        <v>8703</v>
      </c>
      <c r="CNZ10" s="236" t="s">
        <v>12946</v>
      </c>
      <c r="COA10" s="237"/>
      <c r="COB10" s="238">
        <v>5500</v>
      </c>
      <c r="COC10" s="234" t="s">
        <v>12947</v>
      </c>
      <c r="COD10" s="235" t="s">
        <v>8703</v>
      </c>
      <c r="COE10" s="236" t="s">
        <v>12948</v>
      </c>
      <c r="COF10" s="237"/>
      <c r="COG10" s="238">
        <v>5500</v>
      </c>
      <c r="COH10" s="234" t="s">
        <v>12949</v>
      </c>
      <c r="COI10" s="235" t="s">
        <v>8703</v>
      </c>
      <c r="COJ10" s="236" t="s">
        <v>12950</v>
      </c>
      <c r="COK10" s="237"/>
      <c r="COL10" s="238">
        <v>5500</v>
      </c>
      <c r="COM10" s="234" t="s">
        <v>12951</v>
      </c>
      <c r="CON10" s="235" t="s">
        <v>8703</v>
      </c>
      <c r="COO10" s="236" t="s">
        <v>12952</v>
      </c>
      <c r="COP10" s="237"/>
      <c r="COQ10" s="238">
        <v>5500</v>
      </c>
      <c r="COR10" s="234" t="s">
        <v>12953</v>
      </c>
      <c r="COS10" s="235" t="s">
        <v>8703</v>
      </c>
      <c r="COT10" s="236" t="s">
        <v>12954</v>
      </c>
      <c r="COU10" s="237"/>
      <c r="COV10" s="238">
        <v>5500</v>
      </c>
      <c r="COW10" s="234" t="s">
        <v>12955</v>
      </c>
      <c r="COX10" s="235" t="s">
        <v>8703</v>
      </c>
      <c r="COY10" s="236" t="s">
        <v>12956</v>
      </c>
      <c r="COZ10" s="237"/>
      <c r="CPA10" s="238">
        <v>5500</v>
      </c>
      <c r="CPB10" s="234" t="s">
        <v>12957</v>
      </c>
      <c r="CPC10" s="235" t="s">
        <v>8703</v>
      </c>
      <c r="CPD10" s="236" t="s">
        <v>12958</v>
      </c>
      <c r="CPE10" s="237"/>
      <c r="CPF10" s="238">
        <v>5500</v>
      </c>
      <c r="CPG10" s="234" t="s">
        <v>12959</v>
      </c>
      <c r="CPH10" s="235" t="s">
        <v>8703</v>
      </c>
      <c r="CPI10" s="236" t="s">
        <v>12960</v>
      </c>
      <c r="CPJ10" s="237"/>
      <c r="CPK10" s="238">
        <v>5500</v>
      </c>
      <c r="CPL10" s="234" t="s">
        <v>12961</v>
      </c>
      <c r="CPM10" s="235" t="s">
        <v>8703</v>
      </c>
      <c r="CPN10" s="236" t="s">
        <v>12962</v>
      </c>
      <c r="CPO10" s="237"/>
      <c r="CPP10" s="238">
        <v>5500</v>
      </c>
      <c r="CPQ10" s="234" t="s">
        <v>12963</v>
      </c>
      <c r="CPR10" s="235" t="s">
        <v>8703</v>
      </c>
      <c r="CPS10" s="236" t="s">
        <v>12964</v>
      </c>
      <c r="CPT10" s="237"/>
      <c r="CPU10" s="238">
        <v>5500</v>
      </c>
      <c r="CPV10" s="234" t="s">
        <v>12965</v>
      </c>
      <c r="CPW10" s="235" t="s">
        <v>8703</v>
      </c>
      <c r="CPX10" s="236" t="s">
        <v>12966</v>
      </c>
      <c r="CPY10" s="237"/>
      <c r="CPZ10" s="238">
        <v>5500</v>
      </c>
      <c r="CQA10" s="234" t="s">
        <v>12967</v>
      </c>
      <c r="CQB10" s="235" t="s">
        <v>8703</v>
      </c>
      <c r="CQC10" s="236" t="s">
        <v>12968</v>
      </c>
      <c r="CQD10" s="237"/>
      <c r="CQE10" s="238">
        <v>5500</v>
      </c>
      <c r="CQF10" s="234" t="s">
        <v>12969</v>
      </c>
      <c r="CQG10" s="235" t="s">
        <v>8703</v>
      </c>
      <c r="CQH10" s="236" t="s">
        <v>12970</v>
      </c>
      <c r="CQI10" s="237"/>
      <c r="CQJ10" s="238">
        <v>5500</v>
      </c>
      <c r="CQK10" s="234" t="s">
        <v>12971</v>
      </c>
      <c r="CQL10" s="235" t="s">
        <v>8703</v>
      </c>
      <c r="CQM10" s="236" t="s">
        <v>12972</v>
      </c>
      <c r="CQN10" s="237"/>
      <c r="CQO10" s="238">
        <v>5500</v>
      </c>
      <c r="CQP10" s="234" t="s">
        <v>12973</v>
      </c>
      <c r="CQQ10" s="235" t="s">
        <v>8703</v>
      </c>
      <c r="CQR10" s="236" t="s">
        <v>12974</v>
      </c>
      <c r="CQS10" s="237"/>
      <c r="CQT10" s="238">
        <v>5500</v>
      </c>
      <c r="CQU10" s="234" t="s">
        <v>12975</v>
      </c>
      <c r="CQV10" s="235" t="s">
        <v>8703</v>
      </c>
      <c r="CQW10" s="236" t="s">
        <v>12976</v>
      </c>
      <c r="CQX10" s="237"/>
      <c r="CQY10" s="238">
        <v>5500</v>
      </c>
      <c r="CQZ10" s="234" t="s">
        <v>12977</v>
      </c>
      <c r="CRA10" s="235" t="s">
        <v>8703</v>
      </c>
      <c r="CRB10" s="236" t="s">
        <v>12978</v>
      </c>
      <c r="CRC10" s="237"/>
      <c r="CRD10" s="238">
        <v>5500</v>
      </c>
      <c r="CRE10" s="234" t="s">
        <v>12979</v>
      </c>
      <c r="CRF10" s="235" t="s">
        <v>8703</v>
      </c>
      <c r="CRG10" s="236" t="s">
        <v>12980</v>
      </c>
      <c r="CRH10" s="237"/>
      <c r="CRI10" s="238">
        <v>5500</v>
      </c>
      <c r="CRJ10" s="234" t="s">
        <v>12981</v>
      </c>
      <c r="CRK10" s="235" t="s">
        <v>8703</v>
      </c>
      <c r="CRL10" s="236" t="s">
        <v>12982</v>
      </c>
      <c r="CRM10" s="237"/>
      <c r="CRN10" s="238">
        <v>5500</v>
      </c>
      <c r="CRO10" s="234" t="s">
        <v>12983</v>
      </c>
      <c r="CRP10" s="235" t="s">
        <v>8703</v>
      </c>
      <c r="CRQ10" s="236" t="s">
        <v>12984</v>
      </c>
      <c r="CRR10" s="237"/>
      <c r="CRS10" s="238">
        <v>5500</v>
      </c>
      <c r="CRT10" s="234" t="s">
        <v>12985</v>
      </c>
      <c r="CRU10" s="235" t="s">
        <v>8703</v>
      </c>
      <c r="CRV10" s="236" t="s">
        <v>12986</v>
      </c>
      <c r="CRW10" s="237"/>
      <c r="CRX10" s="238">
        <v>5500</v>
      </c>
      <c r="CRY10" s="234" t="s">
        <v>12987</v>
      </c>
      <c r="CRZ10" s="235" t="s">
        <v>8703</v>
      </c>
      <c r="CSA10" s="236" t="s">
        <v>12988</v>
      </c>
      <c r="CSB10" s="237"/>
      <c r="CSC10" s="238">
        <v>5500</v>
      </c>
      <c r="CSD10" s="234" t="s">
        <v>12989</v>
      </c>
      <c r="CSE10" s="235" t="s">
        <v>8703</v>
      </c>
      <c r="CSF10" s="236" t="s">
        <v>12990</v>
      </c>
      <c r="CSG10" s="237"/>
      <c r="CSH10" s="238">
        <v>5500</v>
      </c>
      <c r="CSI10" s="234" t="s">
        <v>12991</v>
      </c>
      <c r="CSJ10" s="235" t="s">
        <v>8703</v>
      </c>
      <c r="CSK10" s="236" t="s">
        <v>12992</v>
      </c>
      <c r="CSL10" s="237"/>
      <c r="CSM10" s="238">
        <v>5500</v>
      </c>
      <c r="CSN10" s="234" t="s">
        <v>12993</v>
      </c>
      <c r="CSO10" s="235" t="s">
        <v>8703</v>
      </c>
      <c r="CSP10" s="236" t="s">
        <v>12994</v>
      </c>
      <c r="CSQ10" s="237"/>
      <c r="CSR10" s="238">
        <v>5500</v>
      </c>
      <c r="CSS10" s="234" t="s">
        <v>12995</v>
      </c>
      <c r="CST10" s="235" t="s">
        <v>8703</v>
      </c>
      <c r="CSU10" s="236" t="s">
        <v>12996</v>
      </c>
      <c r="CSV10" s="237"/>
      <c r="CSW10" s="238">
        <v>5500</v>
      </c>
      <c r="CSX10" s="234" t="s">
        <v>12997</v>
      </c>
      <c r="CSY10" s="235" t="s">
        <v>8703</v>
      </c>
      <c r="CSZ10" s="236" t="s">
        <v>12998</v>
      </c>
      <c r="CTA10" s="237"/>
      <c r="CTB10" s="238">
        <v>5500</v>
      </c>
      <c r="CTC10" s="234" t="s">
        <v>12999</v>
      </c>
      <c r="CTD10" s="235" t="s">
        <v>8703</v>
      </c>
      <c r="CTE10" s="236" t="s">
        <v>13000</v>
      </c>
      <c r="CTF10" s="237"/>
      <c r="CTG10" s="238">
        <v>5500</v>
      </c>
      <c r="CTH10" s="234" t="s">
        <v>13001</v>
      </c>
      <c r="CTI10" s="235" t="s">
        <v>8703</v>
      </c>
      <c r="CTJ10" s="236" t="s">
        <v>13002</v>
      </c>
      <c r="CTK10" s="237"/>
      <c r="CTL10" s="238">
        <v>5500</v>
      </c>
      <c r="CTM10" s="234" t="s">
        <v>13003</v>
      </c>
      <c r="CTN10" s="235" t="s">
        <v>8703</v>
      </c>
      <c r="CTO10" s="236" t="s">
        <v>13004</v>
      </c>
      <c r="CTP10" s="237"/>
      <c r="CTQ10" s="238">
        <v>5500</v>
      </c>
      <c r="CTR10" s="234" t="s">
        <v>13005</v>
      </c>
      <c r="CTS10" s="235" t="s">
        <v>8703</v>
      </c>
      <c r="CTT10" s="236" t="s">
        <v>13006</v>
      </c>
      <c r="CTU10" s="237"/>
      <c r="CTV10" s="238">
        <v>5500</v>
      </c>
      <c r="CTW10" s="234" t="s">
        <v>13007</v>
      </c>
      <c r="CTX10" s="235" t="s">
        <v>8703</v>
      </c>
      <c r="CTY10" s="236" t="s">
        <v>13008</v>
      </c>
      <c r="CTZ10" s="237"/>
      <c r="CUA10" s="238">
        <v>5500</v>
      </c>
      <c r="CUB10" s="234" t="s">
        <v>13009</v>
      </c>
      <c r="CUC10" s="235" t="s">
        <v>8703</v>
      </c>
      <c r="CUD10" s="236" t="s">
        <v>13010</v>
      </c>
      <c r="CUE10" s="237"/>
      <c r="CUF10" s="238">
        <v>5500</v>
      </c>
      <c r="CUG10" s="234" t="s">
        <v>13011</v>
      </c>
      <c r="CUH10" s="235" t="s">
        <v>8703</v>
      </c>
      <c r="CUI10" s="236" t="s">
        <v>13012</v>
      </c>
      <c r="CUJ10" s="237"/>
      <c r="CUK10" s="238">
        <v>5500</v>
      </c>
      <c r="CUL10" s="234" t="s">
        <v>13013</v>
      </c>
      <c r="CUM10" s="235" t="s">
        <v>8703</v>
      </c>
      <c r="CUN10" s="236" t="s">
        <v>13014</v>
      </c>
      <c r="CUO10" s="237"/>
      <c r="CUP10" s="238">
        <v>5500</v>
      </c>
      <c r="CUQ10" s="234" t="s">
        <v>13015</v>
      </c>
      <c r="CUR10" s="235" t="s">
        <v>8703</v>
      </c>
      <c r="CUS10" s="236" t="s">
        <v>13016</v>
      </c>
      <c r="CUT10" s="237"/>
      <c r="CUU10" s="238">
        <v>5500</v>
      </c>
      <c r="CUV10" s="234" t="s">
        <v>13017</v>
      </c>
      <c r="CUW10" s="235" t="s">
        <v>8703</v>
      </c>
      <c r="CUX10" s="236" t="s">
        <v>13018</v>
      </c>
      <c r="CUY10" s="237"/>
      <c r="CUZ10" s="238">
        <v>5500</v>
      </c>
      <c r="CVA10" s="234" t="s">
        <v>13019</v>
      </c>
      <c r="CVB10" s="235" t="s">
        <v>8703</v>
      </c>
      <c r="CVC10" s="236" t="s">
        <v>13020</v>
      </c>
      <c r="CVD10" s="237"/>
      <c r="CVE10" s="238">
        <v>5500</v>
      </c>
      <c r="CVF10" s="234" t="s">
        <v>13021</v>
      </c>
      <c r="CVG10" s="235" t="s">
        <v>8703</v>
      </c>
      <c r="CVH10" s="236" t="s">
        <v>13022</v>
      </c>
      <c r="CVI10" s="237"/>
      <c r="CVJ10" s="238">
        <v>5500</v>
      </c>
      <c r="CVK10" s="234" t="s">
        <v>13023</v>
      </c>
      <c r="CVL10" s="235" t="s">
        <v>8703</v>
      </c>
      <c r="CVM10" s="236" t="s">
        <v>13024</v>
      </c>
      <c r="CVN10" s="237"/>
      <c r="CVO10" s="238">
        <v>5500</v>
      </c>
      <c r="CVP10" s="234" t="s">
        <v>13025</v>
      </c>
      <c r="CVQ10" s="235" t="s">
        <v>8703</v>
      </c>
      <c r="CVR10" s="236" t="s">
        <v>13026</v>
      </c>
      <c r="CVS10" s="237"/>
      <c r="CVT10" s="238">
        <v>5500</v>
      </c>
      <c r="CVU10" s="234" t="s">
        <v>13027</v>
      </c>
      <c r="CVV10" s="235" t="s">
        <v>8703</v>
      </c>
      <c r="CVW10" s="236" t="s">
        <v>13028</v>
      </c>
      <c r="CVX10" s="237"/>
      <c r="CVY10" s="238">
        <v>5500</v>
      </c>
      <c r="CVZ10" s="234" t="s">
        <v>13029</v>
      </c>
      <c r="CWA10" s="235" t="s">
        <v>8703</v>
      </c>
      <c r="CWB10" s="236" t="s">
        <v>13030</v>
      </c>
      <c r="CWC10" s="237"/>
      <c r="CWD10" s="238">
        <v>5500</v>
      </c>
      <c r="CWE10" s="234" t="s">
        <v>13031</v>
      </c>
      <c r="CWF10" s="235" t="s">
        <v>8703</v>
      </c>
      <c r="CWG10" s="236" t="s">
        <v>13032</v>
      </c>
      <c r="CWH10" s="237"/>
      <c r="CWI10" s="238">
        <v>5500</v>
      </c>
      <c r="CWJ10" s="234" t="s">
        <v>13033</v>
      </c>
      <c r="CWK10" s="235" t="s">
        <v>8703</v>
      </c>
      <c r="CWL10" s="236" t="s">
        <v>13034</v>
      </c>
      <c r="CWM10" s="237"/>
      <c r="CWN10" s="238">
        <v>5500</v>
      </c>
      <c r="CWO10" s="234" t="s">
        <v>13035</v>
      </c>
      <c r="CWP10" s="235" t="s">
        <v>8703</v>
      </c>
      <c r="CWQ10" s="236" t="s">
        <v>13036</v>
      </c>
      <c r="CWR10" s="237"/>
      <c r="CWS10" s="238">
        <v>5500</v>
      </c>
      <c r="CWT10" s="234" t="s">
        <v>13037</v>
      </c>
      <c r="CWU10" s="235" t="s">
        <v>8703</v>
      </c>
      <c r="CWV10" s="236" t="s">
        <v>13038</v>
      </c>
      <c r="CWW10" s="237"/>
      <c r="CWX10" s="238">
        <v>5500</v>
      </c>
      <c r="CWY10" s="234" t="s">
        <v>13039</v>
      </c>
      <c r="CWZ10" s="235" t="s">
        <v>8703</v>
      </c>
      <c r="CXA10" s="236" t="s">
        <v>13040</v>
      </c>
      <c r="CXB10" s="237"/>
      <c r="CXC10" s="238">
        <v>5500</v>
      </c>
      <c r="CXD10" s="234" t="s">
        <v>13041</v>
      </c>
      <c r="CXE10" s="235" t="s">
        <v>8703</v>
      </c>
      <c r="CXF10" s="236" t="s">
        <v>13042</v>
      </c>
      <c r="CXG10" s="237"/>
      <c r="CXH10" s="238">
        <v>5500</v>
      </c>
      <c r="CXI10" s="234" t="s">
        <v>13043</v>
      </c>
      <c r="CXJ10" s="235" t="s">
        <v>8703</v>
      </c>
      <c r="CXK10" s="236" t="s">
        <v>13044</v>
      </c>
      <c r="CXL10" s="237"/>
      <c r="CXM10" s="238">
        <v>5500</v>
      </c>
      <c r="CXN10" s="234" t="s">
        <v>13045</v>
      </c>
      <c r="CXO10" s="235" t="s">
        <v>8703</v>
      </c>
      <c r="CXP10" s="236" t="s">
        <v>13046</v>
      </c>
      <c r="CXQ10" s="237"/>
      <c r="CXR10" s="238">
        <v>5500</v>
      </c>
      <c r="CXS10" s="234" t="s">
        <v>13047</v>
      </c>
      <c r="CXT10" s="235" t="s">
        <v>8703</v>
      </c>
      <c r="CXU10" s="236" t="s">
        <v>13048</v>
      </c>
      <c r="CXV10" s="237"/>
      <c r="CXW10" s="238">
        <v>5500</v>
      </c>
      <c r="CXX10" s="234" t="s">
        <v>13049</v>
      </c>
      <c r="CXY10" s="235" t="s">
        <v>8703</v>
      </c>
      <c r="CXZ10" s="236" t="s">
        <v>13050</v>
      </c>
      <c r="CYA10" s="237"/>
      <c r="CYB10" s="238">
        <v>5500</v>
      </c>
      <c r="CYC10" s="234" t="s">
        <v>13051</v>
      </c>
      <c r="CYD10" s="235" t="s">
        <v>8703</v>
      </c>
      <c r="CYE10" s="236" t="s">
        <v>13052</v>
      </c>
      <c r="CYF10" s="237"/>
      <c r="CYG10" s="238">
        <v>5500</v>
      </c>
      <c r="CYH10" s="234" t="s">
        <v>13053</v>
      </c>
      <c r="CYI10" s="235" t="s">
        <v>8703</v>
      </c>
      <c r="CYJ10" s="236" t="s">
        <v>13054</v>
      </c>
      <c r="CYK10" s="237"/>
      <c r="CYL10" s="238">
        <v>5500</v>
      </c>
      <c r="CYM10" s="234" t="s">
        <v>13055</v>
      </c>
      <c r="CYN10" s="235" t="s">
        <v>8703</v>
      </c>
      <c r="CYO10" s="236" t="s">
        <v>13056</v>
      </c>
      <c r="CYP10" s="237"/>
      <c r="CYQ10" s="238">
        <v>5500</v>
      </c>
      <c r="CYR10" s="234" t="s">
        <v>13057</v>
      </c>
      <c r="CYS10" s="235" t="s">
        <v>8703</v>
      </c>
      <c r="CYT10" s="236" t="s">
        <v>13058</v>
      </c>
      <c r="CYU10" s="237"/>
      <c r="CYV10" s="238">
        <v>5500</v>
      </c>
      <c r="CYW10" s="234" t="s">
        <v>13059</v>
      </c>
      <c r="CYX10" s="235" t="s">
        <v>8703</v>
      </c>
      <c r="CYY10" s="236" t="s">
        <v>13060</v>
      </c>
      <c r="CYZ10" s="237"/>
      <c r="CZA10" s="238">
        <v>5500</v>
      </c>
      <c r="CZB10" s="234" t="s">
        <v>13061</v>
      </c>
      <c r="CZC10" s="235" t="s">
        <v>8703</v>
      </c>
      <c r="CZD10" s="236" t="s">
        <v>13062</v>
      </c>
      <c r="CZE10" s="237"/>
      <c r="CZF10" s="238">
        <v>5500</v>
      </c>
      <c r="CZG10" s="234" t="s">
        <v>13063</v>
      </c>
      <c r="CZH10" s="235" t="s">
        <v>8703</v>
      </c>
      <c r="CZI10" s="236" t="s">
        <v>13064</v>
      </c>
      <c r="CZJ10" s="237"/>
      <c r="CZK10" s="238">
        <v>5500</v>
      </c>
      <c r="CZL10" s="234" t="s">
        <v>13065</v>
      </c>
      <c r="CZM10" s="235" t="s">
        <v>8703</v>
      </c>
      <c r="CZN10" s="236" t="s">
        <v>13066</v>
      </c>
      <c r="CZO10" s="237"/>
      <c r="CZP10" s="238">
        <v>5500</v>
      </c>
      <c r="CZQ10" s="234" t="s">
        <v>13067</v>
      </c>
      <c r="CZR10" s="235" t="s">
        <v>8703</v>
      </c>
      <c r="CZS10" s="236" t="s">
        <v>13068</v>
      </c>
      <c r="CZT10" s="237"/>
      <c r="CZU10" s="238">
        <v>5500</v>
      </c>
      <c r="CZV10" s="234" t="s">
        <v>13069</v>
      </c>
      <c r="CZW10" s="235" t="s">
        <v>8703</v>
      </c>
      <c r="CZX10" s="236" t="s">
        <v>13070</v>
      </c>
      <c r="CZY10" s="237"/>
      <c r="CZZ10" s="238">
        <v>5500</v>
      </c>
      <c r="DAA10" s="234" t="s">
        <v>13071</v>
      </c>
      <c r="DAB10" s="235" t="s">
        <v>8703</v>
      </c>
      <c r="DAC10" s="236" t="s">
        <v>13072</v>
      </c>
      <c r="DAD10" s="237"/>
      <c r="DAE10" s="238">
        <v>5500</v>
      </c>
      <c r="DAF10" s="234" t="s">
        <v>13073</v>
      </c>
      <c r="DAG10" s="235" t="s">
        <v>8703</v>
      </c>
      <c r="DAH10" s="236" t="s">
        <v>13074</v>
      </c>
      <c r="DAI10" s="237"/>
      <c r="DAJ10" s="238">
        <v>5500</v>
      </c>
      <c r="DAK10" s="234" t="s">
        <v>13075</v>
      </c>
      <c r="DAL10" s="235" t="s">
        <v>8703</v>
      </c>
      <c r="DAM10" s="236" t="s">
        <v>13076</v>
      </c>
      <c r="DAN10" s="237"/>
      <c r="DAO10" s="238">
        <v>5500</v>
      </c>
      <c r="DAP10" s="234" t="s">
        <v>13077</v>
      </c>
      <c r="DAQ10" s="235" t="s">
        <v>8703</v>
      </c>
      <c r="DAR10" s="236" t="s">
        <v>13078</v>
      </c>
      <c r="DAS10" s="237"/>
      <c r="DAT10" s="238">
        <v>5500</v>
      </c>
      <c r="DAU10" s="234" t="s">
        <v>13079</v>
      </c>
      <c r="DAV10" s="235" t="s">
        <v>8703</v>
      </c>
      <c r="DAW10" s="236" t="s">
        <v>13080</v>
      </c>
      <c r="DAX10" s="237"/>
      <c r="DAY10" s="238">
        <v>5500</v>
      </c>
      <c r="DAZ10" s="234" t="s">
        <v>13081</v>
      </c>
      <c r="DBA10" s="235" t="s">
        <v>8703</v>
      </c>
      <c r="DBB10" s="236" t="s">
        <v>13082</v>
      </c>
      <c r="DBC10" s="237"/>
      <c r="DBD10" s="238">
        <v>5500</v>
      </c>
      <c r="DBE10" s="234" t="s">
        <v>13083</v>
      </c>
      <c r="DBF10" s="235" t="s">
        <v>8703</v>
      </c>
      <c r="DBG10" s="236" t="s">
        <v>13084</v>
      </c>
      <c r="DBH10" s="237"/>
      <c r="DBI10" s="238">
        <v>5500</v>
      </c>
      <c r="DBJ10" s="234" t="s">
        <v>13085</v>
      </c>
      <c r="DBK10" s="235" t="s">
        <v>8703</v>
      </c>
      <c r="DBL10" s="236" t="s">
        <v>13086</v>
      </c>
      <c r="DBM10" s="237"/>
      <c r="DBN10" s="238">
        <v>5500</v>
      </c>
      <c r="DBO10" s="234" t="s">
        <v>13087</v>
      </c>
      <c r="DBP10" s="235" t="s">
        <v>8703</v>
      </c>
      <c r="DBQ10" s="236" t="s">
        <v>13088</v>
      </c>
      <c r="DBR10" s="237"/>
      <c r="DBS10" s="238">
        <v>5500</v>
      </c>
      <c r="DBT10" s="234" t="s">
        <v>13089</v>
      </c>
      <c r="DBU10" s="235" t="s">
        <v>8703</v>
      </c>
      <c r="DBV10" s="236" t="s">
        <v>13090</v>
      </c>
      <c r="DBW10" s="237"/>
      <c r="DBX10" s="238">
        <v>5500</v>
      </c>
      <c r="DBY10" s="234" t="s">
        <v>13091</v>
      </c>
      <c r="DBZ10" s="235" t="s">
        <v>8703</v>
      </c>
      <c r="DCA10" s="236" t="s">
        <v>13092</v>
      </c>
      <c r="DCB10" s="237"/>
      <c r="DCC10" s="238">
        <v>5500</v>
      </c>
      <c r="DCD10" s="234" t="s">
        <v>13093</v>
      </c>
      <c r="DCE10" s="235" t="s">
        <v>8703</v>
      </c>
      <c r="DCF10" s="236" t="s">
        <v>13094</v>
      </c>
      <c r="DCG10" s="237"/>
      <c r="DCH10" s="238">
        <v>5500</v>
      </c>
      <c r="DCI10" s="234" t="s">
        <v>13095</v>
      </c>
      <c r="DCJ10" s="235" t="s">
        <v>8703</v>
      </c>
      <c r="DCK10" s="236" t="s">
        <v>13096</v>
      </c>
      <c r="DCL10" s="237"/>
      <c r="DCM10" s="238">
        <v>5500</v>
      </c>
      <c r="DCN10" s="234" t="s">
        <v>13097</v>
      </c>
      <c r="DCO10" s="235" t="s">
        <v>8703</v>
      </c>
      <c r="DCP10" s="236" t="s">
        <v>13098</v>
      </c>
      <c r="DCQ10" s="237"/>
      <c r="DCR10" s="238">
        <v>5500</v>
      </c>
      <c r="DCS10" s="234" t="s">
        <v>13099</v>
      </c>
      <c r="DCT10" s="235" t="s">
        <v>8703</v>
      </c>
      <c r="DCU10" s="236" t="s">
        <v>13100</v>
      </c>
      <c r="DCV10" s="237"/>
      <c r="DCW10" s="238">
        <v>5500</v>
      </c>
      <c r="DCX10" s="234" t="s">
        <v>13101</v>
      </c>
      <c r="DCY10" s="235" t="s">
        <v>8703</v>
      </c>
      <c r="DCZ10" s="236" t="s">
        <v>13102</v>
      </c>
      <c r="DDA10" s="237"/>
      <c r="DDB10" s="238">
        <v>5500</v>
      </c>
      <c r="DDC10" s="234" t="s">
        <v>13103</v>
      </c>
      <c r="DDD10" s="235" t="s">
        <v>8703</v>
      </c>
      <c r="DDE10" s="236" t="s">
        <v>13104</v>
      </c>
      <c r="DDF10" s="237"/>
      <c r="DDG10" s="238">
        <v>5500</v>
      </c>
      <c r="DDH10" s="234" t="s">
        <v>13105</v>
      </c>
      <c r="DDI10" s="235" t="s">
        <v>8703</v>
      </c>
      <c r="DDJ10" s="236" t="s">
        <v>13106</v>
      </c>
      <c r="DDK10" s="237"/>
      <c r="DDL10" s="238">
        <v>5500</v>
      </c>
      <c r="DDM10" s="234" t="s">
        <v>13107</v>
      </c>
      <c r="DDN10" s="235" t="s">
        <v>8703</v>
      </c>
      <c r="DDO10" s="236" t="s">
        <v>13108</v>
      </c>
      <c r="DDP10" s="237"/>
      <c r="DDQ10" s="238">
        <v>5500</v>
      </c>
      <c r="DDR10" s="234" t="s">
        <v>13109</v>
      </c>
      <c r="DDS10" s="235" t="s">
        <v>8703</v>
      </c>
      <c r="DDT10" s="236" t="s">
        <v>13110</v>
      </c>
      <c r="DDU10" s="237"/>
      <c r="DDV10" s="238">
        <v>5500</v>
      </c>
      <c r="DDW10" s="234" t="s">
        <v>13111</v>
      </c>
      <c r="DDX10" s="235" t="s">
        <v>8703</v>
      </c>
      <c r="DDY10" s="236" t="s">
        <v>13112</v>
      </c>
      <c r="DDZ10" s="237"/>
      <c r="DEA10" s="238">
        <v>5500</v>
      </c>
      <c r="DEB10" s="234" t="s">
        <v>13113</v>
      </c>
      <c r="DEC10" s="235" t="s">
        <v>8703</v>
      </c>
      <c r="DED10" s="236" t="s">
        <v>13114</v>
      </c>
      <c r="DEE10" s="237"/>
      <c r="DEF10" s="238">
        <v>5500</v>
      </c>
      <c r="DEG10" s="234" t="s">
        <v>13115</v>
      </c>
      <c r="DEH10" s="235" t="s">
        <v>8703</v>
      </c>
      <c r="DEI10" s="236" t="s">
        <v>13116</v>
      </c>
      <c r="DEJ10" s="237"/>
      <c r="DEK10" s="238">
        <v>5500</v>
      </c>
      <c r="DEL10" s="234" t="s">
        <v>13117</v>
      </c>
      <c r="DEM10" s="235" t="s">
        <v>8703</v>
      </c>
      <c r="DEN10" s="236" t="s">
        <v>13118</v>
      </c>
      <c r="DEO10" s="237"/>
      <c r="DEP10" s="238">
        <v>5500</v>
      </c>
      <c r="DEQ10" s="234" t="s">
        <v>13119</v>
      </c>
      <c r="DER10" s="235" t="s">
        <v>8703</v>
      </c>
      <c r="DES10" s="236" t="s">
        <v>13120</v>
      </c>
      <c r="DET10" s="237"/>
      <c r="DEU10" s="238">
        <v>5500</v>
      </c>
      <c r="DEV10" s="234" t="s">
        <v>13121</v>
      </c>
      <c r="DEW10" s="235" t="s">
        <v>8703</v>
      </c>
      <c r="DEX10" s="236" t="s">
        <v>13122</v>
      </c>
      <c r="DEY10" s="237"/>
      <c r="DEZ10" s="238">
        <v>5500</v>
      </c>
      <c r="DFA10" s="234" t="s">
        <v>13123</v>
      </c>
      <c r="DFB10" s="235" t="s">
        <v>8703</v>
      </c>
      <c r="DFC10" s="236" t="s">
        <v>13124</v>
      </c>
      <c r="DFD10" s="237"/>
      <c r="DFE10" s="238">
        <v>5500</v>
      </c>
      <c r="DFF10" s="234" t="s">
        <v>13125</v>
      </c>
      <c r="DFG10" s="235" t="s">
        <v>8703</v>
      </c>
      <c r="DFH10" s="236" t="s">
        <v>13126</v>
      </c>
      <c r="DFI10" s="237"/>
      <c r="DFJ10" s="238">
        <v>5500</v>
      </c>
      <c r="DFK10" s="234" t="s">
        <v>13127</v>
      </c>
      <c r="DFL10" s="235" t="s">
        <v>8703</v>
      </c>
      <c r="DFM10" s="236" t="s">
        <v>13128</v>
      </c>
      <c r="DFN10" s="237"/>
      <c r="DFO10" s="238">
        <v>5500</v>
      </c>
      <c r="DFP10" s="234" t="s">
        <v>13129</v>
      </c>
      <c r="DFQ10" s="235" t="s">
        <v>8703</v>
      </c>
      <c r="DFR10" s="236" t="s">
        <v>13130</v>
      </c>
      <c r="DFS10" s="237"/>
      <c r="DFT10" s="238">
        <v>5500</v>
      </c>
      <c r="DFU10" s="234" t="s">
        <v>13131</v>
      </c>
      <c r="DFV10" s="235" t="s">
        <v>8703</v>
      </c>
      <c r="DFW10" s="236" t="s">
        <v>13132</v>
      </c>
      <c r="DFX10" s="237"/>
      <c r="DFY10" s="238">
        <v>5500</v>
      </c>
      <c r="DFZ10" s="234" t="s">
        <v>13133</v>
      </c>
      <c r="DGA10" s="235" t="s">
        <v>8703</v>
      </c>
      <c r="DGB10" s="236" t="s">
        <v>13134</v>
      </c>
      <c r="DGC10" s="237"/>
      <c r="DGD10" s="238">
        <v>5500</v>
      </c>
      <c r="DGE10" s="234" t="s">
        <v>13135</v>
      </c>
      <c r="DGF10" s="235" t="s">
        <v>8703</v>
      </c>
      <c r="DGG10" s="236" t="s">
        <v>13136</v>
      </c>
      <c r="DGH10" s="237"/>
      <c r="DGI10" s="238">
        <v>5500</v>
      </c>
      <c r="DGJ10" s="234" t="s">
        <v>13137</v>
      </c>
      <c r="DGK10" s="235" t="s">
        <v>8703</v>
      </c>
      <c r="DGL10" s="236" t="s">
        <v>13138</v>
      </c>
      <c r="DGM10" s="237"/>
      <c r="DGN10" s="238">
        <v>5500</v>
      </c>
      <c r="DGO10" s="234" t="s">
        <v>13139</v>
      </c>
      <c r="DGP10" s="235" t="s">
        <v>8703</v>
      </c>
      <c r="DGQ10" s="236" t="s">
        <v>13140</v>
      </c>
      <c r="DGR10" s="237"/>
      <c r="DGS10" s="238">
        <v>5500</v>
      </c>
      <c r="DGT10" s="234" t="s">
        <v>13141</v>
      </c>
      <c r="DGU10" s="235" t="s">
        <v>8703</v>
      </c>
      <c r="DGV10" s="236" t="s">
        <v>13142</v>
      </c>
      <c r="DGW10" s="237"/>
      <c r="DGX10" s="238">
        <v>5500</v>
      </c>
      <c r="DGY10" s="234" t="s">
        <v>13143</v>
      </c>
      <c r="DGZ10" s="235" t="s">
        <v>8703</v>
      </c>
      <c r="DHA10" s="236" t="s">
        <v>13144</v>
      </c>
      <c r="DHB10" s="237"/>
      <c r="DHC10" s="238">
        <v>5500</v>
      </c>
      <c r="DHD10" s="234" t="s">
        <v>13145</v>
      </c>
      <c r="DHE10" s="235" t="s">
        <v>8703</v>
      </c>
      <c r="DHF10" s="236" t="s">
        <v>13146</v>
      </c>
      <c r="DHG10" s="237"/>
      <c r="DHH10" s="238">
        <v>5500</v>
      </c>
      <c r="DHI10" s="234" t="s">
        <v>13147</v>
      </c>
      <c r="DHJ10" s="235" t="s">
        <v>8703</v>
      </c>
      <c r="DHK10" s="236" t="s">
        <v>13148</v>
      </c>
      <c r="DHL10" s="237"/>
      <c r="DHM10" s="238">
        <v>5500</v>
      </c>
      <c r="DHN10" s="234" t="s">
        <v>13149</v>
      </c>
      <c r="DHO10" s="235" t="s">
        <v>8703</v>
      </c>
      <c r="DHP10" s="236" t="s">
        <v>13150</v>
      </c>
      <c r="DHQ10" s="237"/>
      <c r="DHR10" s="238">
        <v>5500</v>
      </c>
      <c r="DHS10" s="234" t="s">
        <v>13151</v>
      </c>
      <c r="DHT10" s="235" t="s">
        <v>8703</v>
      </c>
      <c r="DHU10" s="236" t="s">
        <v>13152</v>
      </c>
      <c r="DHV10" s="237"/>
      <c r="DHW10" s="238">
        <v>5500</v>
      </c>
      <c r="DHX10" s="234" t="s">
        <v>13153</v>
      </c>
      <c r="DHY10" s="235" t="s">
        <v>8703</v>
      </c>
      <c r="DHZ10" s="236" t="s">
        <v>13154</v>
      </c>
      <c r="DIA10" s="237"/>
      <c r="DIB10" s="238">
        <v>5500</v>
      </c>
      <c r="DIC10" s="234" t="s">
        <v>13155</v>
      </c>
      <c r="DID10" s="235" t="s">
        <v>8703</v>
      </c>
      <c r="DIE10" s="236" t="s">
        <v>13156</v>
      </c>
      <c r="DIF10" s="237"/>
      <c r="DIG10" s="238">
        <v>5500</v>
      </c>
      <c r="DIH10" s="234" t="s">
        <v>13157</v>
      </c>
      <c r="DII10" s="235" t="s">
        <v>8703</v>
      </c>
      <c r="DIJ10" s="236" t="s">
        <v>13158</v>
      </c>
      <c r="DIK10" s="237"/>
      <c r="DIL10" s="238">
        <v>5500</v>
      </c>
      <c r="DIM10" s="234" t="s">
        <v>13159</v>
      </c>
      <c r="DIN10" s="235" t="s">
        <v>8703</v>
      </c>
      <c r="DIO10" s="236" t="s">
        <v>13160</v>
      </c>
      <c r="DIP10" s="237"/>
      <c r="DIQ10" s="238">
        <v>5500</v>
      </c>
      <c r="DIR10" s="234" t="s">
        <v>13161</v>
      </c>
      <c r="DIS10" s="235" t="s">
        <v>8703</v>
      </c>
      <c r="DIT10" s="236" t="s">
        <v>13162</v>
      </c>
      <c r="DIU10" s="237"/>
      <c r="DIV10" s="238">
        <v>5500</v>
      </c>
      <c r="DIW10" s="234" t="s">
        <v>13163</v>
      </c>
      <c r="DIX10" s="235" t="s">
        <v>8703</v>
      </c>
      <c r="DIY10" s="236" t="s">
        <v>13164</v>
      </c>
      <c r="DIZ10" s="237"/>
      <c r="DJA10" s="238">
        <v>5500</v>
      </c>
      <c r="DJB10" s="234" t="s">
        <v>13165</v>
      </c>
      <c r="DJC10" s="235" t="s">
        <v>8703</v>
      </c>
      <c r="DJD10" s="236" t="s">
        <v>13166</v>
      </c>
      <c r="DJE10" s="237"/>
      <c r="DJF10" s="238">
        <v>5500</v>
      </c>
      <c r="DJG10" s="234" t="s">
        <v>13167</v>
      </c>
      <c r="DJH10" s="235" t="s">
        <v>8703</v>
      </c>
      <c r="DJI10" s="236" t="s">
        <v>13168</v>
      </c>
      <c r="DJJ10" s="237"/>
      <c r="DJK10" s="238">
        <v>5500</v>
      </c>
      <c r="DJL10" s="234" t="s">
        <v>13169</v>
      </c>
      <c r="DJM10" s="235" t="s">
        <v>8703</v>
      </c>
      <c r="DJN10" s="236" t="s">
        <v>13170</v>
      </c>
      <c r="DJO10" s="237"/>
      <c r="DJP10" s="238">
        <v>5500</v>
      </c>
      <c r="DJQ10" s="234" t="s">
        <v>13171</v>
      </c>
      <c r="DJR10" s="235" t="s">
        <v>8703</v>
      </c>
      <c r="DJS10" s="236" t="s">
        <v>13172</v>
      </c>
      <c r="DJT10" s="237"/>
      <c r="DJU10" s="238">
        <v>5500</v>
      </c>
      <c r="DJV10" s="234" t="s">
        <v>13173</v>
      </c>
      <c r="DJW10" s="235" t="s">
        <v>8703</v>
      </c>
      <c r="DJX10" s="236" t="s">
        <v>13174</v>
      </c>
      <c r="DJY10" s="237"/>
      <c r="DJZ10" s="238">
        <v>5500</v>
      </c>
      <c r="DKA10" s="234" t="s">
        <v>13175</v>
      </c>
      <c r="DKB10" s="235" t="s">
        <v>8703</v>
      </c>
      <c r="DKC10" s="236" t="s">
        <v>13176</v>
      </c>
      <c r="DKD10" s="237"/>
      <c r="DKE10" s="238">
        <v>5500</v>
      </c>
      <c r="DKF10" s="234" t="s">
        <v>13177</v>
      </c>
      <c r="DKG10" s="235" t="s">
        <v>8703</v>
      </c>
      <c r="DKH10" s="236" t="s">
        <v>13178</v>
      </c>
      <c r="DKI10" s="237"/>
      <c r="DKJ10" s="238">
        <v>5500</v>
      </c>
      <c r="DKK10" s="234" t="s">
        <v>13179</v>
      </c>
      <c r="DKL10" s="235" t="s">
        <v>8703</v>
      </c>
      <c r="DKM10" s="236" t="s">
        <v>13180</v>
      </c>
      <c r="DKN10" s="237"/>
      <c r="DKO10" s="238">
        <v>5500</v>
      </c>
      <c r="DKP10" s="234" t="s">
        <v>13181</v>
      </c>
      <c r="DKQ10" s="235" t="s">
        <v>8703</v>
      </c>
      <c r="DKR10" s="236" t="s">
        <v>13182</v>
      </c>
      <c r="DKS10" s="237"/>
      <c r="DKT10" s="238">
        <v>5500</v>
      </c>
      <c r="DKU10" s="234" t="s">
        <v>13183</v>
      </c>
      <c r="DKV10" s="235" t="s">
        <v>8703</v>
      </c>
      <c r="DKW10" s="236" t="s">
        <v>13184</v>
      </c>
      <c r="DKX10" s="237"/>
      <c r="DKY10" s="238">
        <v>5500</v>
      </c>
      <c r="DKZ10" s="234" t="s">
        <v>13185</v>
      </c>
      <c r="DLA10" s="235" t="s">
        <v>8703</v>
      </c>
      <c r="DLB10" s="236" t="s">
        <v>13186</v>
      </c>
      <c r="DLC10" s="237"/>
      <c r="DLD10" s="238">
        <v>5500</v>
      </c>
      <c r="DLE10" s="234" t="s">
        <v>13187</v>
      </c>
      <c r="DLF10" s="235" t="s">
        <v>8703</v>
      </c>
      <c r="DLG10" s="236" t="s">
        <v>13188</v>
      </c>
      <c r="DLH10" s="237"/>
      <c r="DLI10" s="238">
        <v>5500</v>
      </c>
      <c r="DLJ10" s="234" t="s">
        <v>13189</v>
      </c>
      <c r="DLK10" s="235" t="s">
        <v>8703</v>
      </c>
      <c r="DLL10" s="236" t="s">
        <v>13190</v>
      </c>
      <c r="DLM10" s="237"/>
      <c r="DLN10" s="238">
        <v>5500</v>
      </c>
      <c r="DLO10" s="234" t="s">
        <v>13191</v>
      </c>
      <c r="DLP10" s="235" t="s">
        <v>8703</v>
      </c>
      <c r="DLQ10" s="236" t="s">
        <v>13192</v>
      </c>
      <c r="DLR10" s="237"/>
      <c r="DLS10" s="238">
        <v>5500</v>
      </c>
      <c r="DLT10" s="234" t="s">
        <v>13193</v>
      </c>
      <c r="DLU10" s="235" t="s">
        <v>8703</v>
      </c>
      <c r="DLV10" s="236" t="s">
        <v>13194</v>
      </c>
      <c r="DLW10" s="237"/>
      <c r="DLX10" s="238">
        <v>5500</v>
      </c>
      <c r="DLY10" s="234" t="s">
        <v>13195</v>
      </c>
      <c r="DLZ10" s="235" t="s">
        <v>8703</v>
      </c>
      <c r="DMA10" s="236" t="s">
        <v>13196</v>
      </c>
      <c r="DMB10" s="237"/>
      <c r="DMC10" s="238">
        <v>5500</v>
      </c>
      <c r="DMD10" s="234" t="s">
        <v>13197</v>
      </c>
      <c r="DME10" s="235" t="s">
        <v>8703</v>
      </c>
      <c r="DMF10" s="236" t="s">
        <v>13198</v>
      </c>
      <c r="DMG10" s="237"/>
      <c r="DMH10" s="238">
        <v>5500</v>
      </c>
      <c r="DMI10" s="234" t="s">
        <v>13199</v>
      </c>
      <c r="DMJ10" s="235" t="s">
        <v>8703</v>
      </c>
      <c r="DMK10" s="236" t="s">
        <v>13200</v>
      </c>
      <c r="DML10" s="237"/>
      <c r="DMM10" s="238">
        <v>5500</v>
      </c>
      <c r="DMN10" s="234" t="s">
        <v>13201</v>
      </c>
      <c r="DMO10" s="235" t="s">
        <v>8703</v>
      </c>
      <c r="DMP10" s="236" t="s">
        <v>13202</v>
      </c>
      <c r="DMQ10" s="237"/>
      <c r="DMR10" s="238">
        <v>5500</v>
      </c>
      <c r="DMS10" s="234" t="s">
        <v>13203</v>
      </c>
      <c r="DMT10" s="235" t="s">
        <v>8703</v>
      </c>
      <c r="DMU10" s="236" t="s">
        <v>13204</v>
      </c>
      <c r="DMV10" s="237"/>
      <c r="DMW10" s="238">
        <v>5500</v>
      </c>
      <c r="DMX10" s="234" t="s">
        <v>13205</v>
      </c>
      <c r="DMY10" s="235" t="s">
        <v>8703</v>
      </c>
      <c r="DMZ10" s="236" t="s">
        <v>13206</v>
      </c>
      <c r="DNA10" s="237"/>
      <c r="DNB10" s="238">
        <v>5500</v>
      </c>
      <c r="DNC10" s="234" t="s">
        <v>13207</v>
      </c>
      <c r="DND10" s="235" t="s">
        <v>8703</v>
      </c>
      <c r="DNE10" s="236" t="s">
        <v>13208</v>
      </c>
      <c r="DNF10" s="237"/>
      <c r="DNG10" s="238">
        <v>5500</v>
      </c>
      <c r="DNH10" s="234" t="s">
        <v>13209</v>
      </c>
      <c r="DNI10" s="235" t="s">
        <v>8703</v>
      </c>
      <c r="DNJ10" s="236" t="s">
        <v>13210</v>
      </c>
      <c r="DNK10" s="237"/>
      <c r="DNL10" s="238">
        <v>5500</v>
      </c>
      <c r="DNM10" s="234" t="s">
        <v>13211</v>
      </c>
      <c r="DNN10" s="235" t="s">
        <v>8703</v>
      </c>
      <c r="DNO10" s="236" t="s">
        <v>13212</v>
      </c>
      <c r="DNP10" s="237"/>
      <c r="DNQ10" s="238">
        <v>5500</v>
      </c>
      <c r="DNR10" s="234" t="s">
        <v>13213</v>
      </c>
      <c r="DNS10" s="235" t="s">
        <v>8703</v>
      </c>
      <c r="DNT10" s="236" t="s">
        <v>13214</v>
      </c>
      <c r="DNU10" s="237"/>
      <c r="DNV10" s="238">
        <v>5500</v>
      </c>
      <c r="DNW10" s="234" t="s">
        <v>13215</v>
      </c>
      <c r="DNX10" s="235" t="s">
        <v>8703</v>
      </c>
      <c r="DNY10" s="236" t="s">
        <v>13216</v>
      </c>
      <c r="DNZ10" s="237"/>
      <c r="DOA10" s="238">
        <v>5500</v>
      </c>
      <c r="DOB10" s="234" t="s">
        <v>13217</v>
      </c>
      <c r="DOC10" s="235" t="s">
        <v>8703</v>
      </c>
      <c r="DOD10" s="236" t="s">
        <v>13218</v>
      </c>
      <c r="DOE10" s="237"/>
      <c r="DOF10" s="238">
        <v>5500</v>
      </c>
      <c r="DOG10" s="234" t="s">
        <v>13219</v>
      </c>
      <c r="DOH10" s="235" t="s">
        <v>8703</v>
      </c>
      <c r="DOI10" s="236" t="s">
        <v>13220</v>
      </c>
      <c r="DOJ10" s="237"/>
      <c r="DOK10" s="238">
        <v>5500</v>
      </c>
      <c r="DOL10" s="234" t="s">
        <v>13221</v>
      </c>
      <c r="DOM10" s="235" t="s">
        <v>8703</v>
      </c>
      <c r="DON10" s="236" t="s">
        <v>13222</v>
      </c>
      <c r="DOO10" s="237"/>
      <c r="DOP10" s="238">
        <v>5500</v>
      </c>
      <c r="DOQ10" s="234" t="s">
        <v>13223</v>
      </c>
      <c r="DOR10" s="235" t="s">
        <v>8703</v>
      </c>
      <c r="DOS10" s="236" t="s">
        <v>13224</v>
      </c>
      <c r="DOT10" s="237"/>
      <c r="DOU10" s="238">
        <v>5500</v>
      </c>
      <c r="DOV10" s="234" t="s">
        <v>13225</v>
      </c>
      <c r="DOW10" s="235" t="s">
        <v>8703</v>
      </c>
      <c r="DOX10" s="236" t="s">
        <v>13226</v>
      </c>
      <c r="DOY10" s="237"/>
      <c r="DOZ10" s="238">
        <v>5500</v>
      </c>
      <c r="DPA10" s="234" t="s">
        <v>13227</v>
      </c>
      <c r="DPB10" s="235" t="s">
        <v>8703</v>
      </c>
      <c r="DPC10" s="236" t="s">
        <v>13228</v>
      </c>
      <c r="DPD10" s="237"/>
      <c r="DPE10" s="238">
        <v>5500</v>
      </c>
      <c r="DPF10" s="234" t="s">
        <v>13229</v>
      </c>
      <c r="DPG10" s="235" t="s">
        <v>8703</v>
      </c>
      <c r="DPH10" s="236" t="s">
        <v>13230</v>
      </c>
      <c r="DPI10" s="237"/>
      <c r="DPJ10" s="238">
        <v>5500</v>
      </c>
      <c r="DPK10" s="234" t="s">
        <v>13231</v>
      </c>
      <c r="DPL10" s="235" t="s">
        <v>8703</v>
      </c>
      <c r="DPM10" s="236" t="s">
        <v>13232</v>
      </c>
      <c r="DPN10" s="237"/>
      <c r="DPO10" s="238">
        <v>5500</v>
      </c>
      <c r="DPP10" s="234" t="s">
        <v>13233</v>
      </c>
      <c r="DPQ10" s="235" t="s">
        <v>8703</v>
      </c>
      <c r="DPR10" s="236" t="s">
        <v>13234</v>
      </c>
      <c r="DPS10" s="237"/>
      <c r="DPT10" s="238">
        <v>5500</v>
      </c>
      <c r="DPU10" s="234" t="s">
        <v>13235</v>
      </c>
      <c r="DPV10" s="235" t="s">
        <v>8703</v>
      </c>
      <c r="DPW10" s="236" t="s">
        <v>13236</v>
      </c>
      <c r="DPX10" s="237"/>
      <c r="DPY10" s="238">
        <v>5500</v>
      </c>
      <c r="DPZ10" s="234" t="s">
        <v>13237</v>
      </c>
      <c r="DQA10" s="235" t="s">
        <v>8703</v>
      </c>
      <c r="DQB10" s="236" t="s">
        <v>13238</v>
      </c>
      <c r="DQC10" s="237"/>
      <c r="DQD10" s="238">
        <v>5500</v>
      </c>
      <c r="DQE10" s="234" t="s">
        <v>13239</v>
      </c>
      <c r="DQF10" s="235" t="s">
        <v>8703</v>
      </c>
      <c r="DQG10" s="236" t="s">
        <v>13240</v>
      </c>
      <c r="DQH10" s="237"/>
      <c r="DQI10" s="238">
        <v>5500</v>
      </c>
      <c r="DQJ10" s="234" t="s">
        <v>13241</v>
      </c>
      <c r="DQK10" s="235" t="s">
        <v>8703</v>
      </c>
      <c r="DQL10" s="236" t="s">
        <v>13242</v>
      </c>
      <c r="DQM10" s="237"/>
      <c r="DQN10" s="238">
        <v>5500</v>
      </c>
      <c r="DQO10" s="234" t="s">
        <v>13243</v>
      </c>
      <c r="DQP10" s="235" t="s">
        <v>8703</v>
      </c>
      <c r="DQQ10" s="236" t="s">
        <v>13244</v>
      </c>
      <c r="DQR10" s="237"/>
      <c r="DQS10" s="238">
        <v>5500</v>
      </c>
      <c r="DQT10" s="234" t="s">
        <v>13245</v>
      </c>
      <c r="DQU10" s="235" t="s">
        <v>8703</v>
      </c>
      <c r="DQV10" s="236" t="s">
        <v>13246</v>
      </c>
      <c r="DQW10" s="237"/>
      <c r="DQX10" s="238">
        <v>5500</v>
      </c>
      <c r="DQY10" s="234" t="s">
        <v>13247</v>
      </c>
      <c r="DQZ10" s="235" t="s">
        <v>8703</v>
      </c>
      <c r="DRA10" s="236" t="s">
        <v>13248</v>
      </c>
      <c r="DRB10" s="237"/>
      <c r="DRC10" s="238">
        <v>5500</v>
      </c>
      <c r="DRD10" s="234" t="s">
        <v>13249</v>
      </c>
      <c r="DRE10" s="235" t="s">
        <v>8703</v>
      </c>
      <c r="DRF10" s="236" t="s">
        <v>13250</v>
      </c>
      <c r="DRG10" s="237"/>
      <c r="DRH10" s="238">
        <v>5500</v>
      </c>
      <c r="DRI10" s="234" t="s">
        <v>13251</v>
      </c>
      <c r="DRJ10" s="235" t="s">
        <v>8703</v>
      </c>
      <c r="DRK10" s="236" t="s">
        <v>13252</v>
      </c>
      <c r="DRL10" s="237"/>
      <c r="DRM10" s="238">
        <v>5500</v>
      </c>
      <c r="DRN10" s="234" t="s">
        <v>13253</v>
      </c>
      <c r="DRO10" s="235" t="s">
        <v>8703</v>
      </c>
      <c r="DRP10" s="236" t="s">
        <v>13254</v>
      </c>
      <c r="DRQ10" s="237"/>
      <c r="DRR10" s="238">
        <v>5500</v>
      </c>
      <c r="DRS10" s="234" t="s">
        <v>13255</v>
      </c>
      <c r="DRT10" s="235" t="s">
        <v>8703</v>
      </c>
      <c r="DRU10" s="236" t="s">
        <v>13256</v>
      </c>
      <c r="DRV10" s="237"/>
      <c r="DRW10" s="238">
        <v>5500</v>
      </c>
      <c r="DRX10" s="234" t="s">
        <v>13257</v>
      </c>
      <c r="DRY10" s="235" t="s">
        <v>8703</v>
      </c>
      <c r="DRZ10" s="236" t="s">
        <v>13258</v>
      </c>
      <c r="DSA10" s="237"/>
      <c r="DSB10" s="238">
        <v>5500</v>
      </c>
      <c r="DSC10" s="234" t="s">
        <v>13259</v>
      </c>
      <c r="DSD10" s="235" t="s">
        <v>8703</v>
      </c>
      <c r="DSE10" s="236" t="s">
        <v>13260</v>
      </c>
      <c r="DSF10" s="237"/>
      <c r="DSG10" s="238">
        <v>5500</v>
      </c>
      <c r="DSH10" s="234" t="s">
        <v>13261</v>
      </c>
      <c r="DSI10" s="235" t="s">
        <v>8703</v>
      </c>
      <c r="DSJ10" s="236" t="s">
        <v>13262</v>
      </c>
      <c r="DSK10" s="237"/>
      <c r="DSL10" s="238">
        <v>5500</v>
      </c>
      <c r="DSM10" s="234" t="s">
        <v>13263</v>
      </c>
      <c r="DSN10" s="235" t="s">
        <v>8703</v>
      </c>
      <c r="DSO10" s="236" t="s">
        <v>13264</v>
      </c>
      <c r="DSP10" s="237"/>
      <c r="DSQ10" s="238">
        <v>5500</v>
      </c>
      <c r="DSR10" s="234" t="s">
        <v>13265</v>
      </c>
      <c r="DSS10" s="235" t="s">
        <v>8703</v>
      </c>
      <c r="DST10" s="236" t="s">
        <v>13266</v>
      </c>
      <c r="DSU10" s="237"/>
      <c r="DSV10" s="238">
        <v>5500</v>
      </c>
      <c r="DSW10" s="234" t="s">
        <v>13267</v>
      </c>
      <c r="DSX10" s="235" t="s">
        <v>8703</v>
      </c>
      <c r="DSY10" s="236" t="s">
        <v>13268</v>
      </c>
      <c r="DSZ10" s="237"/>
      <c r="DTA10" s="238">
        <v>5500</v>
      </c>
      <c r="DTB10" s="234" t="s">
        <v>13269</v>
      </c>
      <c r="DTC10" s="235" t="s">
        <v>8703</v>
      </c>
      <c r="DTD10" s="236" t="s">
        <v>13270</v>
      </c>
      <c r="DTE10" s="237"/>
      <c r="DTF10" s="238">
        <v>5500</v>
      </c>
      <c r="DTG10" s="234" t="s">
        <v>13271</v>
      </c>
      <c r="DTH10" s="235" t="s">
        <v>8703</v>
      </c>
      <c r="DTI10" s="236" t="s">
        <v>13272</v>
      </c>
      <c r="DTJ10" s="237"/>
      <c r="DTK10" s="238">
        <v>5500</v>
      </c>
      <c r="DTL10" s="234" t="s">
        <v>13273</v>
      </c>
      <c r="DTM10" s="235" t="s">
        <v>8703</v>
      </c>
      <c r="DTN10" s="236" t="s">
        <v>13274</v>
      </c>
      <c r="DTO10" s="237"/>
      <c r="DTP10" s="238">
        <v>5500</v>
      </c>
      <c r="DTQ10" s="234" t="s">
        <v>13275</v>
      </c>
      <c r="DTR10" s="235" t="s">
        <v>8703</v>
      </c>
      <c r="DTS10" s="236" t="s">
        <v>13276</v>
      </c>
      <c r="DTT10" s="237"/>
      <c r="DTU10" s="238">
        <v>5500</v>
      </c>
      <c r="DTV10" s="234" t="s">
        <v>13277</v>
      </c>
      <c r="DTW10" s="235" t="s">
        <v>8703</v>
      </c>
      <c r="DTX10" s="236" t="s">
        <v>13278</v>
      </c>
      <c r="DTY10" s="237"/>
      <c r="DTZ10" s="238">
        <v>5500</v>
      </c>
      <c r="DUA10" s="234" t="s">
        <v>13279</v>
      </c>
      <c r="DUB10" s="235" t="s">
        <v>8703</v>
      </c>
      <c r="DUC10" s="236" t="s">
        <v>13280</v>
      </c>
      <c r="DUD10" s="237"/>
      <c r="DUE10" s="238">
        <v>5500</v>
      </c>
      <c r="DUF10" s="234" t="s">
        <v>13281</v>
      </c>
      <c r="DUG10" s="235" t="s">
        <v>8703</v>
      </c>
      <c r="DUH10" s="236" t="s">
        <v>13282</v>
      </c>
      <c r="DUI10" s="237"/>
      <c r="DUJ10" s="238">
        <v>5500</v>
      </c>
      <c r="DUK10" s="234" t="s">
        <v>13283</v>
      </c>
      <c r="DUL10" s="235" t="s">
        <v>8703</v>
      </c>
      <c r="DUM10" s="236" t="s">
        <v>13284</v>
      </c>
      <c r="DUN10" s="237"/>
      <c r="DUO10" s="238">
        <v>5500</v>
      </c>
      <c r="DUP10" s="234" t="s">
        <v>13285</v>
      </c>
      <c r="DUQ10" s="235" t="s">
        <v>8703</v>
      </c>
      <c r="DUR10" s="236" t="s">
        <v>13286</v>
      </c>
      <c r="DUS10" s="237"/>
      <c r="DUT10" s="238">
        <v>5500</v>
      </c>
      <c r="DUU10" s="234" t="s">
        <v>13287</v>
      </c>
      <c r="DUV10" s="235" t="s">
        <v>8703</v>
      </c>
      <c r="DUW10" s="236" t="s">
        <v>13288</v>
      </c>
      <c r="DUX10" s="237"/>
      <c r="DUY10" s="238">
        <v>5500</v>
      </c>
      <c r="DUZ10" s="234" t="s">
        <v>13289</v>
      </c>
      <c r="DVA10" s="235" t="s">
        <v>8703</v>
      </c>
      <c r="DVB10" s="236" t="s">
        <v>13290</v>
      </c>
      <c r="DVC10" s="237"/>
      <c r="DVD10" s="238">
        <v>5500</v>
      </c>
      <c r="DVE10" s="234" t="s">
        <v>13291</v>
      </c>
      <c r="DVF10" s="235" t="s">
        <v>8703</v>
      </c>
      <c r="DVG10" s="236" t="s">
        <v>13292</v>
      </c>
      <c r="DVH10" s="237"/>
      <c r="DVI10" s="238">
        <v>5500</v>
      </c>
      <c r="DVJ10" s="234" t="s">
        <v>13293</v>
      </c>
      <c r="DVK10" s="235" t="s">
        <v>8703</v>
      </c>
      <c r="DVL10" s="236" t="s">
        <v>13294</v>
      </c>
      <c r="DVM10" s="237"/>
      <c r="DVN10" s="238">
        <v>5500</v>
      </c>
      <c r="DVO10" s="234" t="s">
        <v>13295</v>
      </c>
      <c r="DVP10" s="235" t="s">
        <v>8703</v>
      </c>
      <c r="DVQ10" s="236" t="s">
        <v>13296</v>
      </c>
      <c r="DVR10" s="237"/>
      <c r="DVS10" s="238">
        <v>5500</v>
      </c>
      <c r="DVT10" s="234" t="s">
        <v>13297</v>
      </c>
      <c r="DVU10" s="235" t="s">
        <v>8703</v>
      </c>
      <c r="DVV10" s="236" t="s">
        <v>13298</v>
      </c>
      <c r="DVW10" s="237"/>
      <c r="DVX10" s="238">
        <v>5500</v>
      </c>
      <c r="DVY10" s="234" t="s">
        <v>13299</v>
      </c>
      <c r="DVZ10" s="235" t="s">
        <v>8703</v>
      </c>
      <c r="DWA10" s="236" t="s">
        <v>13300</v>
      </c>
      <c r="DWB10" s="237"/>
      <c r="DWC10" s="238">
        <v>5500</v>
      </c>
      <c r="DWD10" s="234" t="s">
        <v>13301</v>
      </c>
      <c r="DWE10" s="235" t="s">
        <v>8703</v>
      </c>
      <c r="DWF10" s="236" t="s">
        <v>13302</v>
      </c>
      <c r="DWG10" s="237"/>
      <c r="DWH10" s="238">
        <v>5500</v>
      </c>
      <c r="DWI10" s="234" t="s">
        <v>13303</v>
      </c>
      <c r="DWJ10" s="235" t="s">
        <v>8703</v>
      </c>
      <c r="DWK10" s="236" t="s">
        <v>13304</v>
      </c>
      <c r="DWL10" s="237"/>
      <c r="DWM10" s="238">
        <v>5500</v>
      </c>
      <c r="DWN10" s="234" t="s">
        <v>13305</v>
      </c>
      <c r="DWO10" s="235" t="s">
        <v>8703</v>
      </c>
      <c r="DWP10" s="236" t="s">
        <v>13306</v>
      </c>
      <c r="DWQ10" s="237"/>
      <c r="DWR10" s="238">
        <v>5500</v>
      </c>
      <c r="DWS10" s="234" t="s">
        <v>13307</v>
      </c>
      <c r="DWT10" s="235" t="s">
        <v>8703</v>
      </c>
      <c r="DWU10" s="236" t="s">
        <v>13308</v>
      </c>
      <c r="DWV10" s="237"/>
      <c r="DWW10" s="238">
        <v>5500</v>
      </c>
      <c r="DWX10" s="234" t="s">
        <v>13309</v>
      </c>
      <c r="DWY10" s="235" t="s">
        <v>8703</v>
      </c>
      <c r="DWZ10" s="236" t="s">
        <v>13310</v>
      </c>
      <c r="DXA10" s="237"/>
      <c r="DXB10" s="238">
        <v>5500</v>
      </c>
      <c r="DXC10" s="234" t="s">
        <v>13311</v>
      </c>
      <c r="DXD10" s="235" t="s">
        <v>8703</v>
      </c>
      <c r="DXE10" s="236" t="s">
        <v>13312</v>
      </c>
      <c r="DXF10" s="237"/>
      <c r="DXG10" s="238">
        <v>5500</v>
      </c>
      <c r="DXH10" s="234" t="s">
        <v>13313</v>
      </c>
      <c r="DXI10" s="235" t="s">
        <v>8703</v>
      </c>
      <c r="DXJ10" s="236" t="s">
        <v>13314</v>
      </c>
      <c r="DXK10" s="237"/>
      <c r="DXL10" s="238">
        <v>5500</v>
      </c>
      <c r="DXM10" s="234" t="s">
        <v>13315</v>
      </c>
      <c r="DXN10" s="235" t="s">
        <v>8703</v>
      </c>
      <c r="DXO10" s="236" t="s">
        <v>13316</v>
      </c>
      <c r="DXP10" s="237"/>
      <c r="DXQ10" s="238">
        <v>5500</v>
      </c>
      <c r="DXR10" s="234" t="s">
        <v>13317</v>
      </c>
      <c r="DXS10" s="235" t="s">
        <v>8703</v>
      </c>
      <c r="DXT10" s="236" t="s">
        <v>13318</v>
      </c>
      <c r="DXU10" s="237"/>
      <c r="DXV10" s="238">
        <v>5500</v>
      </c>
      <c r="DXW10" s="234" t="s">
        <v>13319</v>
      </c>
      <c r="DXX10" s="235" t="s">
        <v>8703</v>
      </c>
      <c r="DXY10" s="236" t="s">
        <v>13320</v>
      </c>
      <c r="DXZ10" s="237"/>
      <c r="DYA10" s="238">
        <v>5500</v>
      </c>
      <c r="DYB10" s="234" t="s">
        <v>13321</v>
      </c>
      <c r="DYC10" s="235" t="s">
        <v>8703</v>
      </c>
      <c r="DYD10" s="236" t="s">
        <v>13322</v>
      </c>
      <c r="DYE10" s="237"/>
      <c r="DYF10" s="238">
        <v>5500</v>
      </c>
      <c r="DYG10" s="234" t="s">
        <v>13323</v>
      </c>
      <c r="DYH10" s="235" t="s">
        <v>8703</v>
      </c>
      <c r="DYI10" s="236" t="s">
        <v>13324</v>
      </c>
      <c r="DYJ10" s="237"/>
      <c r="DYK10" s="238">
        <v>5500</v>
      </c>
      <c r="DYL10" s="234" t="s">
        <v>13325</v>
      </c>
      <c r="DYM10" s="235" t="s">
        <v>8703</v>
      </c>
      <c r="DYN10" s="236" t="s">
        <v>13326</v>
      </c>
      <c r="DYO10" s="237"/>
      <c r="DYP10" s="238">
        <v>5500</v>
      </c>
      <c r="DYQ10" s="234" t="s">
        <v>13327</v>
      </c>
      <c r="DYR10" s="235" t="s">
        <v>8703</v>
      </c>
      <c r="DYS10" s="236" t="s">
        <v>13328</v>
      </c>
      <c r="DYT10" s="237"/>
      <c r="DYU10" s="238">
        <v>5500</v>
      </c>
      <c r="DYV10" s="234" t="s">
        <v>13329</v>
      </c>
      <c r="DYW10" s="235" t="s">
        <v>8703</v>
      </c>
      <c r="DYX10" s="236" t="s">
        <v>13330</v>
      </c>
      <c r="DYY10" s="237"/>
      <c r="DYZ10" s="238">
        <v>5500</v>
      </c>
      <c r="DZA10" s="234" t="s">
        <v>13331</v>
      </c>
      <c r="DZB10" s="235" t="s">
        <v>8703</v>
      </c>
      <c r="DZC10" s="236" t="s">
        <v>13332</v>
      </c>
      <c r="DZD10" s="237"/>
      <c r="DZE10" s="238">
        <v>5500</v>
      </c>
      <c r="DZF10" s="234" t="s">
        <v>13333</v>
      </c>
      <c r="DZG10" s="235" t="s">
        <v>8703</v>
      </c>
      <c r="DZH10" s="236" t="s">
        <v>13334</v>
      </c>
      <c r="DZI10" s="237"/>
      <c r="DZJ10" s="238">
        <v>5500</v>
      </c>
      <c r="DZK10" s="234" t="s">
        <v>13335</v>
      </c>
      <c r="DZL10" s="235" t="s">
        <v>8703</v>
      </c>
      <c r="DZM10" s="236" t="s">
        <v>13336</v>
      </c>
      <c r="DZN10" s="237"/>
      <c r="DZO10" s="238">
        <v>5500</v>
      </c>
      <c r="DZP10" s="234" t="s">
        <v>13337</v>
      </c>
      <c r="DZQ10" s="235" t="s">
        <v>8703</v>
      </c>
      <c r="DZR10" s="236" t="s">
        <v>13338</v>
      </c>
      <c r="DZS10" s="237"/>
      <c r="DZT10" s="238">
        <v>5500</v>
      </c>
      <c r="DZU10" s="234" t="s">
        <v>13339</v>
      </c>
      <c r="DZV10" s="235" t="s">
        <v>8703</v>
      </c>
      <c r="DZW10" s="236" t="s">
        <v>13340</v>
      </c>
      <c r="DZX10" s="237"/>
      <c r="DZY10" s="238">
        <v>5500</v>
      </c>
      <c r="DZZ10" s="234" t="s">
        <v>13341</v>
      </c>
      <c r="EAA10" s="235" t="s">
        <v>8703</v>
      </c>
      <c r="EAB10" s="236" t="s">
        <v>13342</v>
      </c>
      <c r="EAC10" s="237"/>
      <c r="EAD10" s="238">
        <v>5500</v>
      </c>
      <c r="EAE10" s="234" t="s">
        <v>13343</v>
      </c>
      <c r="EAF10" s="235" t="s">
        <v>8703</v>
      </c>
      <c r="EAG10" s="236" t="s">
        <v>13344</v>
      </c>
      <c r="EAH10" s="237"/>
      <c r="EAI10" s="238">
        <v>5500</v>
      </c>
      <c r="EAJ10" s="234" t="s">
        <v>13345</v>
      </c>
      <c r="EAK10" s="235" t="s">
        <v>8703</v>
      </c>
      <c r="EAL10" s="236" t="s">
        <v>13346</v>
      </c>
      <c r="EAM10" s="237"/>
      <c r="EAN10" s="238">
        <v>5500</v>
      </c>
      <c r="EAO10" s="234" t="s">
        <v>13347</v>
      </c>
      <c r="EAP10" s="235" t="s">
        <v>8703</v>
      </c>
      <c r="EAQ10" s="236" t="s">
        <v>13348</v>
      </c>
      <c r="EAR10" s="237"/>
      <c r="EAS10" s="238">
        <v>5500</v>
      </c>
      <c r="EAT10" s="234" t="s">
        <v>13349</v>
      </c>
      <c r="EAU10" s="235" t="s">
        <v>8703</v>
      </c>
      <c r="EAV10" s="236" t="s">
        <v>13350</v>
      </c>
      <c r="EAW10" s="237"/>
      <c r="EAX10" s="238">
        <v>5500</v>
      </c>
      <c r="EAY10" s="234" t="s">
        <v>13351</v>
      </c>
      <c r="EAZ10" s="235" t="s">
        <v>8703</v>
      </c>
      <c r="EBA10" s="236" t="s">
        <v>13352</v>
      </c>
      <c r="EBB10" s="237"/>
      <c r="EBC10" s="238">
        <v>5500</v>
      </c>
      <c r="EBD10" s="234" t="s">
        <v>13353</v>
      </c>
      <c r="EBE10" s="235" t="s">
        <v>8703</v>
      </c>
      <c r="EBF10" s="236" t="s">
        <v>13354</v>
      </c>
      <c r="EBG10" s="237"/>
      <c r="EBH10" s="238">
        <v>5500</v>
      </c>
      <c r="EBI10" s="234" t="s">
        <v>13355</v>
      </c>
      <c r="EBJ10" s="235" t="s">
        <v>8703</v>
      </c>
      <c r="EBK10" s="236" t="s">
        <v>13356</v>
      </c>
      <c r="EBL10" s="237"/>
      <c r="EBM10" s="238">
        <v>5500</v>
      </c>
      <c r="EBN10" s="234" t="s">
        <v>13357</v>
      </c>
      <c r="EBO10" s="235" t="s">
        <v>8703</v>
      </c>
      <c r="EBP10" s="236" t="s">
        <v>13358</v>
      </c>
      <c r="EBQ10" s="237"/>
      <c r="EBR10" s="238">
        <v>5500</v>
      </c>
      <c r="EBS10" s="234" t="s">
        <v>13359</v>
      </c>
      <c r="EBT10" s="235" t="s">
        <v>8703</v>
      </c>
      <c r="EBU10" s="236" t="s">
        <v>13360</v>
      </c>
      <c r="EBV10" s="237"/>
      <c r="EBW10" s="238">
        <v>5500</v>
      </c>
      <c r="EBX10" s="234" t="s">
        <v>13361</v>
      </c>
      <c r="EBY10" s="235" t="s">
        <v>8703</v>
      </c>
      <c r="EBZ10" s="236" t="s">
        <v>13362</v>
      </c>
      <c r="ECA10" s="237"/>
      <c r="ECB10" s="238">
        <v>5500</v>
      </c>
      <c r="ECC10" s="234" t="s">
        <v>13363</v>
      </c>
      <c r="ECD10" s="235" t="s">
        <v>8703</v>
      </c>
      <c r="ECE10" s="236" t="s">
        <v>13364</v>
      </c>
      <c r="ECF10" s="237"/>
      <c r="ECG10" s="238">
        <v>5500</v>
      </c>
      <c r="ECH10" s="234" t="s">
        <v>13365</v>
      </c>
      <c r="ECI10" s="235" t="s">
        <v>8703</v>
      </c>
      <c r="ECJ10" s="236" t="s">
        <v>13366</v>
      </c>
      <c r="ECK10" s="237"/>
      <c r="ECL10" s="238">
        <v>5500</v>
      </c>
      <c r="ECM10" s="234" t="s">
        <v>13367</v>
      </c>
      <c r="ECN10" s="235" t="s">
        <v>8703</v>
      </c>
      <c r="ECO10" s="236" t="s">
        <v>13368</v>
      </c>
      <c r="ECP10" s="237"/>
      <c r="ECQ10" s="238">
        <v>5500</v>
      </c>
      <c r="ECR10" s="234" t="s">
        <v>13369</v>
      </c>
      <c r="ECS10" s="235" t="s">
        <v>8703</v>
      </c>
      <c r="ECT10" s="236" t="s">
        <v>13370</v>
      </c>
      <c r="ECU10" s="237"/>
      <c r="ECV10" s="238">
        <v>5500</v>
      </c>
      <c r="ECW10" s="234" t="s">
        <v>13371</v>
      </c>
      <c r="ECX10" s="235" t="s">
        <v>8703</v>
      </c>
      <c r="ECY10" s="236" t="s">
        <v>13372</v>
      </c>
      <c r="ECZ10" s="237"/>
      <c r="EDA10" s="238">
        <v>5500</v>
      </c>
      <c r="EDB10" s="234" t="s">
        <v>13373</v>
      </c>
      <c r="EDC10" s="235" t="s">
        <v>8703</v>
      </c>
      <c r="EDD10" s="236" t="s">
        <v>13374</v>
      </c>
      <c r="EDE10" s="237"/>
      <c r="EDF10" s="238">
        <v>5500</v>
      </c>
      <c r="EDG10" s="234" t="s">
        <v>13375</v>
      </c>
      <c r="EDH10" s="235" t="s">
        <v>8703</v>
      </c>
      <c r="EDI10" s="236" t="s">
        <v>13376</v>
      </c>
      <c r="EDJ10" s="237"/>
      <c r="EDK10" s="238">
        <v>5500</v>
      </c>
      <c r="EDL10" s="234" t="s">
        <v>13377</v>
      </c>
      <c r="EDM10" s="235" t="s">
        <v>8703</v>
      </c>
      <c r="EDN10" s="236" t="s">
        <v>13378</v>
      </c>
      <c r="EDO10" s="237"/>
      <c r="EDP10" s="238">
        <v>5500</v>
      </c>
      <c r="EDQ10" s="234" t="s">
        <v>13379</v>
      </c>
      <c r="EDR10" s="235" t="s">
        <v>8703</v>
      </c>
      <c r="EDS10" s="236" t="s">
        <v>13380</v>
      </c>
      <c r="EDT10" s="237"/>
      <c r="EDU10" s="238">
        <v>5500</v>
      </c>
      <c r="EDV10" s="234" t="s">
        <v>13381</v>
      </c>
      <c r="EDW10" s="235" t="s">
        <v>8703</v>
      </c>
      <c r="EDX10" s="236" t="s">
        <v>13382</v>
      </c>
      <c r="EDY10" s="237"/>
      <c r="EDZ10" s="238">
        <v>5500</v>
      </c>
      <c r="EEA10" s="234" t="s">
        <v>13383</v>
      </c>
      <c r="EEB10" s="235" t="s">
        <v>8703</v>
      </c>
      <c r="EEC10" s="236" t="s">
        <v>13384</v>
      </c>
      <c r="EED10" s="237"/>
      <c r="EEE10" s="238">
        <v>5500</v>
      </c>
      <c r="EEF10" s="234" t="s">
        <v>13385</v>
      </c>
      <c r="EEG10" s="235" t="s">
        <v>8703</v>
      </c>
      <c r="EEH10" s="236" t="s">
        <v>13386</v>
      </c>
      <c r="EEI10" s="237"/>
      <c r="EEJ10" s="238">
        <v>5500</v>
      </c>
      <c r="EEK10" s="234" t="s">
        <v>13387</v>
      </c>
      <c r="EEL10" s="235" t="s">
        <v>8703</v>
      </c>
      <c r="EEM10" s="236" t="s">
        <v>13388</v>
      </c>
      <c r="EEN10" s="237"/>
      <c r="EEO10" s="238">
        <v>5500</v>
      </c>
      <c r="EEP10" s="234" t="s">
        <v>13389</v>
      </c>
      <c r="EEQ10" s="235" t="s">
        <v>8703</v>
      </c>
      <c r="EER10" s="236" t="s">
        <v>13390</v>
      </c>
      <c r="EES10" s="237"/>
      <c r="EET10" s="238">
        <v>5500</v>
      </c>
      <c r="EEU10" s="234" t="s">
        <v>13391</v>
      </c>
      <c r="EEV10" s="235" t="s">
        <v>8703</v>
      </c>
      <c r="EEW10" s="236" t="s">
        <v>13392</v>
      </c>
      <c r="EEX10" s="237"/>
      <c r="EEY10" s="238">
        <v>5500</v>
      </c>
      <c r="EEZ10" s="234" t="s">
        <v>13393</v>
      </c>
      <c r="EFA10" s="235" t="s">
        <v>8703</v>
      </c>
      <c r="EFB10" s="236" t="s">
        <v>13394</v>
      </c>
      <c r="EFC10" s="237"/>
      <c r="EFD10" s="238">
        <v>5500</v>
      </c>
      <c r="EFE10" s="234" t="s">
        <v>13395</v>
      </c>
      <c r="EFF10" s="235" t="s">
        <v>8703</v>
      </c>
      <c r="EFG10" s="236" t="s">
        <v>13396</v>
      </c>
      <c r="EFH10" s="237"/>
      <c r="EFI10" s="238">
        <v>5500</v>
      </c>
      <c r="EFJ10" s="234" t="s">
        <v>13397</v>
      </c>
      <c r="EFK10" s="235" t="s">
        <v>8703</v>
      </c>
      <c r="EFL10" s="236" t="s">
        <v>13398</v>
      </c>
      <c r="EFM10" s="237"/>
      <c r="EFN10" s="238">
        <v>5500</v>
      </c>
      <c r="EFO10" s="234" t="s">
        <v>13399</v>
      </c>
      <c r="EFP10" s="235" t="s">
        <v>8703</v>
      </c>
      <c r="EFQ10" s="236" t="s">
        <v>13400</v>
      </c>
      <c r="EFR10" s="237"/>
      <c r="EFS10" s="238">
        <v>5500</v>
      </c>
      <c r="EFT10" s="234" t="s">
        <v>13401</v>
      </c>
      <c r="EFU10" s="235" t="s">
        <v>8703</v>
      </c>
      <c r="EFV10" s="236" t="s">
        <v>13402</v>
      </c>
      <c r="EFW10" s="237"/>
      <c r="EFX10" s="238">
        <v>5500</v>
      </c>
      <c r="EFY10" s="234" t="s">
        <v>13403</v>
      </c>
      <c r="EFZ10" s="235" t="s">
        <v>8703</v>
      </c>
      <c r="EGA10" s="236" t="s">
        <v>13404</v>
      </c>
      <c r="EGB10" s="237"/>
      <c r="EGC10" s="238">
        <v>5500</v>
      </c>
      <c r="EGD10" s="234" t="s">
        <v>13405</v>
      </c>
      <c r="EGE10" s="235" t="s">
        <v>8703</v>
      </c>
      <c r="EGF10" s="236" t="s">
        <v>13406</v>
      </c>
      <c r="EGG10" s="237"/>
      <c r="EGH10" s="238">
        <v>5500</v>
      </c>
      <c r="EGI10" s="234" t="s">
        <v>13407</v>
      </c>
      <c r="EGJ10" s="235" t="s">
        <v>8703</v>
      </c>
      <c r="EGK10" s="236" t="s">
        <v>13408</v>
      </c>
      <c r="EGL10" s="237"/>
      <c r="EGM10" s="238">
        <v>5500</v>
      </c>
      <c r="EGN10" s="234" t="s">
        <v>13409</v>
      </c>
      <c r="EGO10" s="235" t="s">
        <v>8703</v>
      </c>
      <c r="EGP10" s="236" t="s">
        <v>13410</v>
      </c>
      <c r="EGQ10" s="237"/>
      <c r="EGR10" s="238">
        <v>5500</v>
      </c>
      <c r="EGS10" s="234" t="s">
        <v>13411</v>
      </c>
      <c r="EGT10" s="235" t="s">
        <v>8703</v>
      </c>
      <c r="EGU10" s="236" t="s">
        <v>13412</v>
      </c>
      <c r="EGV10" s="237"/>
      <c r="EGW10" s="238">
        <v>5500</v>
      </c>
      <c r="EGX10" s="234" t="s">
        <v>13413</v>
      </c>
      <c r="EGY10" s="235" t="s">
        <v>8703</v>
      </c>
      <c r="EGZ10" s="236" t="s">
        <v>13414</v>
      </c>
      <c r="EHA10" s="237"/>
      <c r="EHB10" s="238">
        <v>5500</v>
      </c>
      <c r="EHC10" s="234" t="s">
        <v>13415</v>
      </c>
      <c r="EHD10" s="235" t="s">
        <v>8703</v>
      </c>
      <c r="EHE10" s="236" t="s">
        <v>13416</v>
      </c>
      <c r="EHF10" s="237"/>
      <c r="EHG10" s="238">
        <v>5500</v>
      </c>
      <c r="EHH10" s="234" t="s">
        <v>13417</v>
      </c>
      <c r="EHI10" s="235" t="s">
        <v>8703</v>
      </c>
      <c r="EHJ10" s="236" t="s">
        <v>13418</v>
      </c>
      <c r="EHK10" s="237"/>
      <c r="EHL10" s="238">
        <v>5500</v>
      </c>
      <c r="EHM10" s="234" t="s">
        <v>13419</v>
      </c>
      <c r="EHN10" s="235" t="s">
        <v>8703</v>
      </c>
      <c r="EHO10" s="236" t="s">
        <v>13420</v>
      </c>
      <c r="EHP10" s="237"/>
      <c r="EHQ10" s="238">
        <v>5500</v>
      </c>
      <c r="EHR10" s="234" t="s">
        <v>13421</v>
      </c>
      <c r="EHS10" s="235" t="s">
        <v>8703</v>
      </c>
      <c r="EHT10" s="236" t="s">
        <v>13422</v>
      </c>
      <c r="EHU10" s="237"/>
      <c r="EHV10" s="238">
        <v>5500</v>
      </c>
      <c r="EHW10" s="234" t="s">
        <v>13423</v>
      </c>
      <c r="EHX10" s="235" t="s">
        <v>8703</v>
      </c>
      <c r="EHY10" s="236" t="s">
        <v>13424</v>
      </c>
      <c r="EHZ10" s="237"/>
      <c r="EIA10" s="238">
        <v>5500</v>
      </c>
      <c r="EIB10" s="234" t="s">
        <v>13425</v>
      </c>
      <c r="EIC10" s="235" t="s">
        <v>8703</v>
      </c>
      <c r="EID10" s="236" t="s">
        <v>13426</v>
      </c>
      <c r="EIE10" s="237"/>
      <c r="EIF10" s="238">
        <v>5500</v>
      </c>
      <c r="EIG10" s="234" t="s">
        <v>13427</v>
      </c>
      <c r="EIH10" s="235" t="s">
        <v>8703</v>
      </c>
      <c r="EII10" s="236" t="s">
        <v>13428</v>
      </c>
      <c r="EIJ10" s="237"/>
      <c r="EIK10" s="238">
        <v>5500</v>
      </c>
      <c r="EIL10" s="234" t="s">
        <v>13429</v>
      </c>
      <c r="EIM10" s="235" t="s">
        <v>8703</v>
      </c>
      <c r="EIN10" s="236" t="s">
        <v>13430</v>
      </c>
      <c r="EIO10" s="237"/>
      <c r="EIP10" s="238">
        <v>5500</v>
      </c>
      <c r="EIQ10" s="234" t="s">
        <v>13431</v>
      </c>
      <c r="EIR10" s="235" t="s">
        <v>8703</v>
      </c>
      <c r="EIS10" s="236" t="s">
        <v>13432</v>
      </c>
      <c r="EIT10" s="237"/>
      <c r="EIU10" s="238">
        <v>5500</v>
      </c>
      <c r="EIV10" s="234" t="s">
        <v>13433</v>
      </c>
      <c r="EIW10" s="235" t="s">
        <v>8703</v>
      </c>
      <c r="EIX10" s="236" t="s">
        <v>13434</v>
      </c>
      <c r="EIY10" s="237"/>
      <c r="EIZ10" s="238">
        <v>5500</v>
      </c>
      <c r="EJA10" s="234" t="s">
        <v>13435</v>
      </c>
      <c r="EJB10" s="235" t="s">
        <v>8703</v>
      </c>
      <c r="EJC10" s="236" t="s">
        <v>13436</v>
      </c>
      <c r="EJD10" s="237"/>
      <c r="EJE10" s="238">
        <v>5500</v>
      </c>
      <c r="EJF10" s="234" t="s">
        <v>13437</v>
      </c>
      <c r="EJG10" s="235" t="s">
        <v>8703</v>
      </c>
      <c r="EJH10" s="236" t="s">
        <v>13438</v>
      </c>
      <c r="EJI10" s="237"/>
      <c r="EJJ10" s="238">
        <v>5500</v>
      </c>
      <c r="EJK10" s="234" t="s">
        <v>13439</v>
      </c>
      <c r="EJL10" s="235" t="s">
        <v>8703</v>
      </c>
      <c r="EJM10" s="236" t="s">
        <v>13440</v>
      </c>
      <c r="EJN10" s="237"/>
      <c r="EJO10" s="238">
        <v>5500</v>
      </c>
      <c r="EJP10" s="234" t="s">
        <v>13441</v>
      </c>
      <c r="EJQ10" s="235" t="s">
        <v>8703</v>
      </c>
      <c r="EJR10" s="236" t="s">
        <v>13442</v>
      </c>
      <c r="EJS10" s="237"/>
      <c r="EJT10" s="238">
        <v>5500</v>
      </c>
      <c r="EJU10" s="234" t="s">
        <v>13443</v>
      </c>
      <c r="EJV10" s="235" t="s">
        <v>8703</v>
      </c>
      <c r="EJW10" s="236" t="s">
        <v>13444</v>
      </c>
      <c r="EJX10" s="237"/>
      <c r="EJY10" s="238">
        <v>5500</v>
      </c>
      <c r="EJZ10" s="234" t="s">
        <v>13445</v>
      </c>
      <c r="EKA10" s="235" t="s">
        <v>8703</v>
      </c>
      <c r="EKB10" s="236" t="s">
        <v>13446</v>
      </c>
      <c r="EKC10" s="237"/>
      <c r="EKD10" s="238">
        <v>5500</v>
      </c>
      <c r="EKE10" s="234" t="s">
        <v>13447</v>
      </c>
      <c r="EKF10" s="235" t="s">
        <v>8703</v>
      </c>
      <c r="EKG10" s="236" t="s">
        <v>13448</v>
      </c>
      <c r="EKH10" s="237"/>
      <c r="EKI10" s="238">
        <v>5500</v>
      </c>
      <c r="EKJ10" s="234" t="s">
        <v>13449</v>
      </c>
      <c r="EKK10" s="235" t="s">
        <v>8703</v>
      </c>
      <c r="EKL10" s="236" t="s">
        <v>13450</v>
      </c>
      <c r="EKM10" s="237"/>
      <c r="EKN10" s="238">
        <v>5500</v>
      </c>
      <c r="EKO10" s="234" t="s">
        <v>13451</v>
      </c>
      <c r="EKP10" s="235" t="s">
        <v>8703</v>
      </c>
      <c r="EKQ10" s="236" t="s">
        <v>13452</v>
      </c>
      <c r="EKR10" s="237"/>
      <c r="EKS10" s="238">
        <v>5500</v>
      </c>
      <c r="EKT10" s="234" t="s">
        <v>13453</v>
      </c>
      <c r="EKU10" s="235" t="s">
        <v>8703</v>
      </c>
      <c r="EKV10" s="236" t="s">
        <v>13454</v>
      </c>
      <c r="EKW10" s="237"/>
      <c r="EKX10" s="238">
        <v>5500</v>
      </c>
      <c r="EKY10" s="234" t="s">
        <v>13455</v>
      </c>
      <c r="EKZ10" s="235" t="s">
        <v>8703</v>
      </c>
      <c r="ELA10" s="236" t="s">
        <v>13456</v>
      </c>
      <c r="ELB10" s="237"/>
      <c r="ELC10" s="238">
        <v>5500</v>
      </c>
      <c r="ELD10" s="234" t="s">
        <v>13457</v>
      </c>
      <c r="ELE10" s="235" t="s">
        <v>8703</v>
      </c>
      <c r="ELF10" s="236" t="s">
        <v>13458</v>
      </c>
      <c r="ELG10" s="237"/>
      <c r="ELH10" s="238">
        <v>5500</v>
      </c>
      <c r="ELI10" s="234" t="s">
        <v>13459</v>
      </c>
      <c r="ELJ10" s="235" t="s">
        <v>8703</v>
      </c>
      <c r="ELK10" s="236" t="s">
        <v>13460</v>
      </c>
      <c r="ELL10" s="237"/>
      <c r="ELM10" s="238">
        <v>5500</v>
      </c>
      <c r="ELN10" s="234" t="s">
        <v>13461</v>
      </c>
      <c r="ELO10" s="235" t="s">
        <v>8703</v>
      </c>
      <c r="ELP10" s="236" t="s">
        <v>13462</v>
      </c>
      <c r="ELQ10" s="237"/>
      <c r="ELR10" s="238">
        <v>5500</v>
      </c>
      <c r="ELS10" s="234" t="s">
        <v>13463</v>
      </c>
      <c r="ELT10" s="235" t="s">
        <v>8703</v>
      </c>
      <c r="ELU10" s="236" t="s">
        <v>13464</v>
      </c>
      <c r="ELV10" s="237"/>
      <c r="ELW10" s="238">
        <v>5500</v>
      </c>
      <c r="ELX10" s="234" t="s">
        <v>13465</v>
      </c>
      <c r="ELY10" s="235" t="s">
        <v>8703</v>
      </c>
      <c r="ELZ10" s="236" t="s">
        <v>13466</v>
      </c>
      <c r="EMA10" s="237"/>
      <c r="EMB10" s="238">
        <v>5500</v>
      </c>
      <c r="EMC10" s="234" t="s">
        <v>13467</v>
      </c>
      <c r="EMD10" s="235" t="s">
        <v>8703</v>
      </c>
      <c r="EME10" s="236" t="s">
        <v>13468</v>
      </c>
      <c r="EMF10" s="237"/>
      <c r="EMG10" s="238">
        <v>5500</v>
      </c>
      <c r="EMH10" s="234" t="s">
        <v>13469</v>
      </c>
      <c r="EMI10" s="235" t="s">
        <v>8703</v>
      </c>
      <c r="EMJ10" s="236" t="s">
        <v>13470</v>
      </c>
      <c r="EMK10" s="237"/>
      <c r="EML10" s="238">
        <v>5500</v>
      </c>
      <c r="EMM10" s="234" t="s">
        <v>13471</v>
      </c>
      <c r="EMN10" s="235" t="s">
        <v>8703</v>
      </c>
      <c r="EMO10" s="236" t="s">
        <v>13472</v>
      </c>
      <c r="EMP10" s="237"/>
      <c r="EMQ10" s="238">
        <v>5500</v>
      </c>
      <c r="EMR10" s="234" t="s">
        <v>13473</v>
      </c>
      <c r="EMS10" s="235" t="s">
        <v>8703</v>
      </c>
      <c r="EMT10" s="236" t="s">
        <v>13474</v>
      </c>
      <c r="EMU10" s="237"/>
      <c r="EMV10" s="238">
        <v>5500</v>
      </c>
      <c r="EMW10" s="234" t="s">
        <v>13475</v>
      </c>
      <c r="EMX10" s="235" t="s">
        <v>8703</v>
      </c>
      <c r="EMY10" s="236" t="s">
        <v>13476</v>
      </c>
      <c r="EMZ10" s="237"/>
      <c r="ENA10" s="238">
        <v>5500</v>
      </c>
      <c r="ENB10" s="234" t="s">
        <v>13477</v>
      </c>
      <c r="ENC10" s="235" t="s">
        <v>8703</v>
      </c>
      <c r="END10" s="236" t="s">
        <v>13478</v>
      </c>
      <c r="ENE10" s="237"/>
      <c r="ENF10" s="238">
        <v>5500</v>
      </c>
      <c r="ENG10" s="234" t="s">
        <v>13479</v>
      </c>
      <c r="ENH10" s="235" t="s">
        <v>8703</v>
      </c>
      <c r="ENI10" s="236" t="s">
        <v>13480</v>
      </c>
      <c r="ENJ10" s="237"/>
      <c r="ENK10" s="238">
        <v>5500</v>
      </c>
      <c r="ENL10" s="234" t="s">
        <v>13481</v>
      </c>
      <c r="ENM10" s="235" t="s">
        <v>8703</v>
      </c>
      <c r="ENN10" s="236" t="s">
        <v>13482</v>
      </c>
      <c r="ENO10" s="237"/>
      <c r="ENP10" s="238">
        <v>5500</v>
      </c>
      <c r="ENQ10" s="234" t="s">
        <v>13483</v>
      </c>
      <c r="ENR10" s="235" t="s">
        <v>8703</v>
      </c>
      <c r="ENS10" s="236" t="s">
        <v>13484</v>
      </c>
      <c r="ENT10" s="237"/>
      <c r="ENU10" s="238">
        <v>5500</v>
      </c>
      <c r="ENV10" s="234" t="s">
        <v>13485</v>
      </c>
      <c r="ENW10" s="235" t="s">
        <v>8703</v>
      </c>
      <c r="ENX10" s="236" t="s">
        <v>13486</v>
      </c>
      <c r="ENY10" s="237"/>
      <c r="ENZ10" s="238">
        <v>5500</v>
      </c>
      <c r="EOA10" s="234" t="s">
        <v>13487</v>
      </c>
      <c r="EOB10" s="235" t="s">
        <v>8703</v>
      </c>
      <c r="EOC10" s="236" t="s">
        <v>13488</v>
      </c>
      <c r="EOD10" s="237"/>
      <c r="EOE10" s="238">
        <v>5500</v>
      </c>
      <c r="EOF10" s="234" t="s">
        <v>13489</v>
      </c>
      <c r="EOG10" s="235" t="s">
        <v>8703</v>
      </c>
      <c r="EOH10" s="236" t="s">
        <v>13490</v>
      </c>
      <c r="EOI10" s="237"/>
      <c r="EOJ10" s="238">
        <v>5500</v>
      </c>
      <c r="EOK10" s="234" t="s">
        <v>13491</v>
      </c>
      <c r="EOL10" s="235" t="s">
        <v>8703</v>
      </c>
      <c r="EOM10" s="236" t="s">
        <v>13492</v>
      </c>
      <c r="EON10" s="237"/>
      <c r="EOO10" s="238">
        <v>5500</v>
      </c>
      <c r="EOP10" s="234" t="s">
        <v>13493</v>
      </c>
      <c r="EOQ10" s="235" t="s">
        <v>8703</v>
      </c>
      <c r="EOR10" s="236" t="s">
        <v>13494</v>
      </c>
      <c r="EOS10" s="237"/>
      <c r="EOT10" s="238">
        <v>5500</v>
      </c>
      <c r="EOU10" s="234" t="s">
        <v>13495</v>
      </c>
      <c r="EOV10" s="235" t="s">
        <v>8703</v>
      </c>
      <c r="EOW10" s="236" t="s">
        <v>13496</v>
      </c>
      <c r="EOX10" s="237"/>
      <c r="EOY10" s="238">
        <v>5500</v>
      </c>
      <c r="EOZ10" s="234" t="s">
        <v>13497</v>
      </c>
      <c r="EPA10" s="235" t="s">
        <v>8703</v>
      </c>
      <c r="EPB10" s="236" t="s">
        <v>13498</v>
      </c>
      <c r="EPC10" s="237"/>
      <c r="EPD10" s="238">
        <v>5500</v>
      </c>
      <c r="EPE10" s="234" t="s">
        <v>13499</v>
      </c>
      <c r="EPF10" s="235" t="s">
        <v>8703</v>
      </c>
      <c r="EPG10" s="236" t="s">
        <v>13500</v>
      </c>
      <c r="EPH10" s="237"/>
      <c r="EPI10" s="238">
        <v>5500</v>
      </c>
      <c r="EPJ10" s="234" t="s">
        <v>13501</v>
      </c>
      <c r="EPK10" s="235" t="s">
        <v>8703</v>
      </c>
      <c r="EPL10" s="236" t="s">
        <v>13502</v>
      </c>
      <c r="EPM10" s="237"/>
      <c r="EPN10" s="238">
        <v>5500</v>
      </c>
      <c r="EPO10" s="234" t="s">
        <v>13503</v>
      </c>
      <c r="EPP10" s="235" t="s">
        <v>8703</v>
      </c>
      <c r="EPQ10" s="236" t="s">
        <v>13504</v>
      </c>
      <c r="EPR10" s="237"/>
      <c r="EPS10" s="238">
        <v>5500</v>
      </c>
      <c r="EPT10" s="234" t="s">
        <v>13505</v>
      </c>
      <c r="EPU10" s="235" t="s">
        <v>8703</v>
      </c>
      <c r="EPV10" s="236" t="s">
        <v>13506</v>
      </c>
      <c r="EPW10" s="237"/>
      <c r="EPX10" s="238">
        <v>5500</v>
      </c>
      <c r="EPY10" s="234" t="s">
        <v>13507</v>
      </c>
      <c r="EPZ10" s="235" t="s">
        <v>8703</v>
      </c>
      <c r="EQA10" s="236" t="s">
        <v>13508</v>
      </c>
      <c r="EQB10" s="237"/>
      <c r="EQC10" s="238">
        <v>5500</v>
      </c>
      <c r="EQD10" s="234" t="s">
        <v>13509</v>
      </c>
      <c r="EQE10" s="235" t="s">
        <v>8703</v>
      </c>
      <c r="EQF10" s="236" t="s">
        <v>13510</v>
      </c>
      <c r="EQG10" s="237"/>
      <c r="EQH10" s="238">
        <v>5500</v>
      </c>
      <c r="EQI10" s="234" t="s">
        <v>13511</v>
      </c>
      <c r="EQJ10" s="235" t="s">
        <v>8703</v>
      </c>
      <c r="EQK10" s="236" t="s">
        <v>13512</v>
      </c>
      <c r="EQL10" s="237"/>
      <c r="EQM10" s="238">
        <v>5500</v>
      </c>
      <c r="EQN10" s="234" t="s">
        <v>13513</v>
      </c>
      <c r="EQO10" s="235" t="s">
        <v>8703</v>
      </c>
      <c r="EQP10" s="236" t="s">
        <v>13514</v>
      </c>
      <c r="EQQ10" s="237"/>
      <c r="EQR10" s="238">
        <v>5500</v>
      </c>
      <c r="EQS10" s="234" t="s">
        <v>13515</v>
      </c>
      <c r="EQT10" s="235" t="s">
        <v>8703</v>
      </c>
      <c r="EQU10" s="236" t="s">
        <v>13516</v>
      </c>
      <c r="EQV10" s="237"/>
      <c r="EQW10" s="238">
        <v>5500</v>
      </c>
      <c r="EQX10" s="234" t="s">
        <v>13517</v>
      </c>
      <c r="EQY10" s="235" t="s">
        <v>8703</v>
      </c>
      <c r="EQZ10" s="236" t="s">
        <v>13518</v>
      </c>
      <c r="ERA10" s="237"/>
      <c r="ERB10" s="238">
        <v>5500</v>
      </c>
      <c r="ERC10" s="234" t="s">
        <v>13519</v>
      </c>
      <c r="ERD10" s="235" t="s">
        <v>8703</v>
      </c>
      <c r="ERE10" s="236" t="s">
        <v>13520</v>
      </c>
      <c r="ERF10" s="237"/>
      <c r="ERG10" s="238">
        <v>5500</v>
      </c>
      <c r="ERH10" s="234" t="s">
        <v>13521</v>
      </c>
      <c r="ERI10" s="235" t="s">
        <v>8703</v>
      </c>
      <c r="ERJ10" s="236" t="s">
        <v>13522</v>
      </c>
      <c r="ERK10" s="237"/>
      <c r="ERL10" s="238">
        <v>5500</v>
      </c>
      <c r="ERM10" s="234" t="s">
        <v>13523</v>
      </c>
      <c r="ERN10" s="235" t="s">
        <v>8703</v>
      </c>
      <c r="ERO10" s="236" t="s">
        <v>13524</v>
      </c>
      <c r="ERP10" s="237"/>
      <c r="ERQ10" s="238">
        <v>5500</v>
      </c>
      <c r="ERR10" s="234" t="s">
        <v>13525</v>
      </c>
      <c r="ERS10" s="235" t="s">
        <v>8703</v>
      </c>
      <c r="ERT10" s="236" t="s">
        <v>13526</v>
      </c>
      <c r="ERU10" s="237"/>
      <c r="ERV10" s="238">
        <v>5500</v>
      </c>
      <c r="ERW10" s="234" t="s">
        <v>13527</v>
      </c>
      <c r="ERX10" s="235" t="s">
        <v>8703</v>
      </c>
      <c r="ERY10" s="236" t="s">
        <v>13528</v>
      </c>
      <c r="ERZ10" s="237"/>
      <c r="ESA10" s="238">
        <v>5500</v>
      </c>
      <c r="ESB10" s="234" t="s">
        <v>13529</v>
      </c>
      <c r="ESC10" s="235" t="s">
        <v>8703</v>
      </c>
      <c r="ESD10" s="236" t="s">
        <v>13530</v>
      </c>
      <c r="ESE10" s="237"/>
      <c r="ESF10" s="238">
        <v>5500</v>
      </c>
      <c r="ESG10" s="234" t="s">
        <v>13531</v>
      </c>
      <c r="ESH10" s="235" t="s">
        <v>8703</v>
      </c>
      <c r="ESI10" s="236" t="s">
        <v>13532</v>
      </c>
      <c r="ESJ10" s="237"/>
      <c r="ESK10" s="238">
        <v>5500</v>
      </c>
      <c r="ESL10" s="234" t="s">
        <v>13533</v>
      </c>
      <c r="ESM10" s="235" t="s">
        <v>8703</v>
      </c>
      <c r="ESN10" s="236" t="s">
        <v>13534</v>
      </c>
      <c r="ESO10" s="237"/>
      <c r="ESP10" s="238">
        <v>5500</v>
      </c>
      <c r="ESQ10" s="234" t="s">
        <v>13535</v>
      </c>
      <c r="ESR10" s="235" t="s">
        <v>8703</v>
      </c>
      <c r="ESS10" s="236" t="s">
        <v>13536</v>
      </c>
      <c r="EST10" s="237"/>
      <c r="ESU10" s="238">
        <v>5500</v>
      </c>
      <c r="ESV10" s="234" t="s">
        <v>13537</v>
      </c>
      <c r="ESW10" s="235" t="s">
        <v>8703</v>
      </c>
      <c r="ESX10" s="236" t="s">
        <v>13538</v>
      </c>
      <c r="ESY10" s="237"/>
      <c r="ESZ10" s="238">
        <v>5500</v>
      </c>
      <c r="ETA10" s="234" t="s">
        <v>13539</v>
      </c>
      <c r="ETB10" s="235" t="s">
        <v>8703</v>
      </c>
      <c r="ETC10" s="236" t="s">
        <v>13540</v>
      </c>
      <c r="ETD10" s="237"/>
      <c r="ETE10" s="238">
        <v>5500</v>
      </c>
      <c r="ETF10" s="234" t="s">
        <v>13541</v>
      </c>
      <c r="ETG10" s="235" t="s">
        <v>8703</v>
      </c>
      <c r="ETH10" s="236" t="s">
        <v>13542</v>
      </c>
      <c r="ETI10" s="237"/>
      <c r="ETJ10" s="238">
        <v>5500</v>
      </c>
      <c r="ETK10" s="234" t="s">
        <v>13543</v>
      </c>
      <c r="ETL10" s="235" t="s">
        <v>8703</v>
      </c>
      <c r="ETM10" s="236" t="s">
        <v>13544</v>
      </c>
      <c r="ETN10" s="237"/>
      <c r="ETO10" s="238">
        <v>5500</v>
      </c>
      <c r="ETP10" s="234" t="s">
        <v>13545</v>
      </c>
      <c r="ETQ10" s="235" t="s">
        <v>8703</v>
      </c>
      <c r="ETR10" s="236" t="s">
        <v>13546</v>
      </c>
      <c r="ETS10" s="237"/>
      <c r="ETT10" s="238">
        <v>5500</v>
      </c>
      <c r="ETU10" s="234" t="s">
        <v>13547</v>
      </c>
      <c r="ETV10" s="235" t="s">
        <v>8703</v>
      </c>
      <c r="ETW10" s="236" t="s">
        <v>13548</v>
      </c>
      <c r="ETX10" s="237"/>
      <c r="ETY10" s="238">
        <v>5500</v>
      </c>
      <c r="ETZ10" s="234" t="s">
        <v>13549</v>
      </c>
      <c r="EUA10" s="235" t="s">
        <v>8703</v>
      </c>
      <c r="EUB10" s="236" t="s">
        <v>13550</v>
      </c>
      <c r="EUC10" s="237"/>
      <c r="EUD10" s="238">
        <v>5500</v>
      </c>
      <c r="EUE10" s="234" t="s">
        <v>13551</v>
      </c>
      <c r="EUF10" s="235" t="s">
        <v>8703</v>
      </c>
      <c r="EUG10" s="236" t="s">
        <v>13552</v>
      </c>
      <c r="EUH10" s="237"/>
      <c r="EUI10" s="238">
        <v>5500</v>
      </c>
      <c r="EUJ10" s="234" t="s">
        <v>13553</v>
      </c>
      <c r="EUK10" s="235" t="s">
        <v>8703</v>
      </c>
      <c r="EUL10" s="236" t="s">
        <v>13554</v>
      </c>
      <c r="EUM10" s="237"/>
      <c r="EUN10" s="238">
        <v>5500</v>
      </c>
      <c r="EUO10" s="234" t="s">
        <v>13555</v>
      </c>
      <c r="EUP10" s="235" t="s">
        <v>8703</v>
      </c>
      <c r="EUQ10" s="236" t="s">
        <v>13556</v>
      </c>
      <c r="EUR10" s="237"/>
      <c r="EUS10" s="238">
        <v>5500</v>
      </c>
      <c r="EUT10" s="234" t="s">
        <v>13557</v>
      </c>
      <c r="EUU10" s="235" t="s">
        <v>8703</v>
      </c>
      <c r="EUV10" s="236" t="s">
        <v>13558</v>
      </c>
      <c r="EUW10" s="237"/>
      <c r="EUX10" s="238">
        <v>5500</v>
      </c>
      <c r="EUY10" s="234" t="s">
        <v>13559</v>
      </c>
      <c r="EUZ10" s="235" t="s">
        <v>8703</v>
      </c>
      <c r="EVA10" s="236" t="s">
        <v>13560</v>
      </c>
      <c r="EVB10" s="237"/>
      <c r="EVC10" s="238">
        <v>5500</v>
      </c>
      <c r="EVD10" s="234" t="s">
        <v>13561</v>
      </c>
      <c r="EVE10" s="235" t="s">
        <v>8703</v>
      </c>
      <c r="EVF10" s="236" t="s">
        <v>13562</v>
      </c>
      <c r="EVG10" s="237"/>
      <c r="EVH10" s="238">
        <v>5500</v>
      </c>
      <c r="EVI10" s="234" t="s">
        <v>13563</v>
      </c>
      <c r="EVJ10" s="235" t="s">
        <v>8703</v>
      </c>
      <c r="EVK10" s="236" t="s">
        <v>13564</v>
      </c>
      <c r="EVL10" s="237"/>
      <c r="EVM10" s="238">
        <v>5500</v>
      </c>
      <c r="EVN10" s="234" t="s">
        <v>13565</v>
      </c>
      <c r="EVO10" s="235" t="s">
        <v>8703</v>
      </c>
      <c r="EVP10" s="236" t="s">
        <v>13566</v>
      </c>
      <c r="EVQ10" s="237"/>
      <c r="EVR10" s="238">
        <v>5500</v>
      </c>
      <c r="EVS10" s="234" t="s">
        <v>13567</v>
      </c>
      <c r="EVT10" s="235" t="s">
        <v>8703</v>
      </c>
      <c r="EVU10" s="236" t="s">
        <v>13568</v>
      </c>
      <c r="EVV10" s="237"/>
      <c r="EVW10" s="238">
        <v>5500</v>
      </c>
      <c r="EVX10" s="234" t="s">
        <v>13569</v>
      </c>
      <c r="EVY10" s="235" t="s">
        <v>8703</v>
      </c>
      <c r="EVZ10" s="236" t="s">
        <v>13570</v>
      </c>
      <c r="EWA10" s="237"/>
      <c r="EWB10" s="238">
        <v>5500</v>
      </c>
      <c r="EWC10" s="234" t="s">
        <v>13571</v>
      </c>
      <c r="EWD10" s="235" t="s">
        <v>8703</v>
      </c>
      <c r="EWE10" s="236" t="s">
        <v>13572</v>
      </c>
      <c r="EWF10" s="237"/>
      <c r="EWG10" s="238">
        <v>5500</v>
      </c>
      <c r="EWH10" s="234" t="s">
        <v>13573</v>
      </c>
      <c r="EWI10" s="235" t="s">
        <v>8703</v>
      </c>
      <c r="EWJ10" s="236" t="s">
        <v>13574</v>
      </c>
      <c r="EWK10" s="237"/>
      <c r="EWL10" s="238">
        <v>5500</v>
      </c>
      <c r="EWM10" s="234" t="s">
        <v>13575</v>
      </c>
      <c r="EWN10" s="235" t="s">
        <v>8703</v>
      </c>
      <c r="EWO10" s="236" t="s">
        <v>13576</v>
      </c>
      <c r="EWP10" s="237"/>
      <c r="EWQ10" s="238">
        <v>5500</v>
      </c>
      <c r="EWR10" s="234" t="s">
        <v>13577</v>
      </c>
      <c r="EWS10" s="235" t="s">
        <v>8703</v>
      </c>
      <c r="EWT10" s="236" t="s">
        <v>13578</v>
      </c>
      <c r="EWU10" s="237"/>
      <c r="EWV10" s="238">
        <v>5500</v>
      </c>
      <c r="EWW10" s="234" t="s">
        <v>13579</v>
      </c>
      <c r="EWX10" s="235" t="s">
        <v>8703</v>
      </c>
      <c r="EWY10" s="236" t="s">
        <v>13580</v>
      </c>
      <c r="EWZ10" s="237"/>
      <c r="EXA10" s="238">
        <v>5500</v>
      </c>
      <c r="EXB10" s="234" t="s">
        <v>13581</v>
      </c>
      <c r="EXC10" s="235" t="s">
        <v>8703</v>
      </c>
      <c r="EXD10" s="236" t="s">
        <v>13582</v>
      </c>
      <c r="EXE10" s="237"/>
      <c r="EXF10" s="238">
        <v>5500</v>
      </c>
      <c r="EXG10" s="234" t="s">
        <v>13583</v>
      </c>
      <c r="EXH10" s="235" t="s">
        <v>8703</v>
      </c>
      <c r="EXI10" s="236" t="s">
        <v>13584</v>
      </c>
      <c r="EXJ10" s="237"/>
      <c r="EXK10" s="238">
        <v>5500</v>
      </c>
      <c r="EXL10" s="234" t="s">
        <v>13585</v>
      </c>
      <c r="EXM10" s="235" t="s">
        <v>8703</v>
      </c>
      <c r="EXN10" s="236" t="s">
        <v>13586</v>
      </c>
      <c r="EXO10" s="237"/>
      <c r="EXP10" s="238">
        <v>5500</v>
      </c>
      <c r="EXQ10" s="234" t="s">
        <v>13587</v>
      </c>
      <c r="EXR10" s="235" t="s">
        <v>8703</v>
      </c>
      <c r="EXS10" s="236" t="s">
        <v>13588</v>
      </c>
      <c r="EXT10" s="237"/>
      <c r="EXU10" s="238">
        <v>5500</v>
      </c>
      <c r="EXV10" s="234" t="s">
        <v>13589</v>
      </c>
      <c r="EXW10" s="235" t="s">
        <v>8703</v>
      </c>
      <c r="EXX10" s="236" t="s">
        <v>13590</v>
      </c>
      <c r="EXY10" s="237"/>
      <c r="EXZ10" s="238">
        <v>5500</v>
      </c>
      <c r="EYA10" s="234" t="s">
        <v>13591</v>
      </c>
      <c r="EYB10" s="235" t="s">
        <v>8703</v>
      </c>
      <c r="EYC10" s="236" t="s">
        <v>13592</v>
      </c>
      <c r="EYD10" s="237"/>
      <c r="EYE10" s="238">
        <v>5500</v>
      </c>
      <c r="EYF10" s="234" t="s">
        <v>13593</v>
      </c>
      <c r="EYG10" s="235" t="s">
        <v>8703</v>
      </c>
      <c r="EYH10" s="236" t="s">
        <v>13594</v>
      </c>
      <c r="EYI10" s="237"/>
      <c r="EYJ10" s="238">
        <v>5500</v>
      </c>
      <c r="EYK10" s="234" t="s">
        <v>13595</v>
      </c>
      <c r="EYL10" s="235" t="s">
        <v>8703</v>
      </c>
      <c r="EYM10" s="236" t="s">
        <v>13596</v>
      </c>
      <c r="EYN10" s="237"/>
      <c r="EYO10" s="238">
        <v>5500</v>
      </c>
      <c r="EYP10" s="234" t="s">
        <v>13597</v>
      </c>
      <c r="EYQ10" s="235" t="s">
        <v>8703</v>
      </c>
      <c r="EYR10" s="236" t="s">
        <v>13598</v>
      </c>
      <c r="EYS10" s="237"/>
      <c r="EYT10" s="238">
        <v>5500</v>
      </c>
      <c r="EYU10" s="234" t="s">
        <v>13599</v>
      </c>
      <c r="EYV10" s="235" t="s">
        <v>8703</v>
      </c>
      <c r="EYW10" s="236" t="s">
        <v>13600</v>
      </c>
      <c r="EYX10" s="237"/>
      <c r="EYY10" s="238">
        <v>5500</v>
      </c>
      <c r="EYZ10" s="234" t="s">
        <v>13601</v>
      </c>
      <c r="EZA10" s="235" t="s">
        <v>8703</v>
      </c>
      <c r="EZB10" s="236" t="s">
        <v>13602</v>
      </c>
      <c r="EZC10" s="237"/>
      <c r="EZD10" s="238">
        <v>5500</v>
      </c>
      <c r="EZE10" s="234" t="s">
        <v>13603</v>
      </c>
      <c r="EZF10" s="235" t="s">
        <v>8703</v>
      </c>
      <c r="EZG10" s="236" t="s">
        <v>13604</v>
      </c>
      <c r="EZH10" s="237"/>
      <c r="EZI10" s="238">
        <v>5500</v>
      </c>
      <c r="EZJ10" s="234" t="s">
        <v>13605</v>
      </c>
      <c r="EZK10" s="235" t="s">
        <v>8703</v>
      </c>
      <c r="EZL10" s="236" t="s">
        <v>13606</v>
      </c>
      <c r="EZM10" s="237"/>
      <c r="EZN10" s="238">
        <v>5500</v>
      </c>
      <c r="EZO10" s="234" t="s">
        <v>13607</v>
      </c>
      <c r="EZP10" s="235" t="s">
        <v>8703</v>
      </c>
      <c r="EZQ10" s="236" t="s">
        <v>13608</v>
      </c>
      <c r="EZR10" s="237"/>
      <c r="EZS10" s="238">
        <v>5500</v>
      </c>
      <c r="EZT10" s="234" t="s">
        <v>13609</v>
      </c>
      <c r="EZU10" s="235" t="s">
        <v>8703</v>
      </c>
      <c r="EZV10" s="236" t="s">
        <v>13610</v>
      </c>
      <c r="EZW10" s="237"/>
      <c r="EZX10" s="238">
        <v>5500</v>
      </c>
      <c r="EZY10" s="234" t="s">
        <v>13611</v>
      </c>
      <c r="EZZ10" s="235" t="s">
        <v>8703</v>
      </c>
      <c r="FAA10" s="236" t="s">
        <v>13612</v>
      </c>
      <c r="FAB10" s="237"/>
      <c r="FAC10" s="238">
        <v>5500</v>
      </c>
      <c r="FAD10" s="234" t="s">
        <v>13613</v>
      </c>
      <c r="FAE10" s="235" t="s">
        <v>8703</v>
      </c>
      <c r="FAF10" s="236" t="s">
        <v>13614</v>
      </c>
      <c r="FAG10" s="237"/>
      <c r="FAH10" s="238">
        <v>5500</v>
      </c>
      <c r="FAI10" s="234" t="s">
        <v>13615</v>
      </c>
      <c r="FAJ10" s="235" t="s">
        <v>8703</v>
      </c>
      <c r="FAK10" s="236" t="s">
        <v>13616</v>
      </c>
      <c r="FAL10" s="237"/>
      <c r="FAM10" s="238">
        <v>5500</v>
      </c>
      <c r="FAN10" s="234" t="s">
        <v>13617</v>
      </c>
      <c r="FAO10" s="235" t="s">
        <v>8703</v>
      </c>
      <c r="FAP10" s="236" t="s">
        <v>13618</v>
      </c>
      <c r="FAQ10" s="237"/>
      <c r="FAR10" s="238">
        <v>5500</v>
      </c>
      <c r="FAS10" s="234" t="s">
        <v>13619</v>
      </c>
      <c r="FAT10" s="235" t="s">
        <v>8703</v>
      </c>
      <c r="FAU10" s="236" t="s">
        <v>13620</v>
      </c>
      <c r="FAV10" s="237"/>
      <c r="FAW10" s="238">
        <v>5500</v>
      </c>
      <c r="FAX10" s="234" t="s">
        <v>13621</v>
      </c>
      <c r="FAY10" s="235" t="s">
        <v>8703</v>
      </c>
      <c r="FAZ10" s="236" t="s">
        <v>13622</v>
      </c>
      <c r="FBA10" s="237"/>
      <c r="FBB10" s="238">
        <v>5500</v>
      </c>
      <c r="FBC10" s="234" t="s">
        <v>13623</v>
      </c>
      <c r="FBD10" s="235" t="s">
        <v>8703</v>
      </c>
      <c r="FBE10" s="236" t="s">
        <v>13624</v>
      </c>
      <c r="FBF10" s="237"/>
      <c r="FBG10" s="238">
        <v>5500</v>
      </c>
      <c r="FBH10" s="234" t="s">
        <v>13625</v>
      </c>
      <c r="FBI10" s="235" t="s">
        <v>8703</v>
      </c>
      <c r="FBJ10" s="236" t="s">
        <v>13626</v>
      </c>
      <c r="FBK10" s="237"/>
      <c r="FBL10" s="238">
        <v>5500</v>
      </c>
      <c r="FBM10" s="234" t="s">
        <v>13627</v>
      </c>
      <c r="FBN10" s="235" t="s">
        <v>8703</v>
      </c>
      <c r="FBO10" s="236" t="s">
        <v>13628</v>
      </c>
      <c r="FBP10" s="237"/>
      <c r="FBQ10" s="238">
        <v>5500</v>
      </c>
      <c r="FBR10" s="234" t="s">
        <v>13629</v>
      </c>
      <c r="FBS10" s="235" t="s">
        <v>8703</v>
      </c>
      <c r="FBT10" s="236" t="s">
        <v>13630</v>
      </c>
      <c r="FBU10" s="237"/>
      <c r="FBV10" s="238">
        <v>5500</v>
      </c>
      <c r="FBW10" s="234" t="s">
        <v>13631</v>
      </c>
      <c r="FBX10" s="235" t="s">
        <v>8703</v>
      </c>
      <c r="FBY10" s="236" t="s">
        <v>13632</v>
      </c>
      <c r="FBZ10" s="237"/>
      <c r="FCA10" s="238">
        <v>5500</v>
      </c>
      <c r="FCB10" s="234" t="s">
        <v>13633</v>
      </c>
      <c r="FCC10" s="235" t="s">
        <v>8703</v>
      </c>
      <c r="FCD10" s="236" t="s">
        <v>13634</v>
      </c>
      <c r="FCE10" s="237"/>
      <c r="FCF10" s="238">
        <v>5500</v>
      </c>
      <c r="FCG10" s="234" t="s">
        <v>13635</v>
      </c>
      <c r="FCH10" s="235" t="s">
        <v>8703</v>
      </c>
      <c r="FCI10" s="236" t="s">
        <v>13636</v>
      </c>
      <c r="FCJ10" s="237"/>
      <c r="FCK10" s="238">
        <v>5500</v>
      </c>
      <c r="FCL10" s="234" t="s">
        <v>13637</v>
      </c>
      <c r="FCM10" s="235" t="s">
        <v>8703</v>
      </c>
      <c r="FCN10" s="236" t="s">
        <v>13638</v>
      </c>
      <c r="FCO10" s="237"/>
      <c r="FCP10" s="238">
        <v>5500</v>
      </c>
      <c r="FCQ10" s="234" t="s">
        <v>13639</v>
      </c>
      <c r="FCR10" s="235" t="s">
        <v>8703</v>
      </c>
      <c r="FCS10" s="236" t="s">
        <v>13640</v>
      </c>
      <c r="FCT10" s="237"/>
      <c r="FCU10" s="238">
        <v>5500</v>
      </c>
      <c r="FCV10" s="234" t="s">
        <v>13641</v>
      </c>
      <c r="FCW10" s="235" t="s">
        <v>8703</v>
      </c>
      <c r="FCX10" s="236" t="s">
        <v>13642</v>
      </c>
      <c r="FCY10" s="237"/>
      <c r="FCZ10" s="238">
        <v>5500</v>
      </c>
      <c r="FDA10" s="234" t="s">
        <v>13643</v>
      </c>
      <c r="FDB10" s="235" t="s">
        <v>8703</v>
      </c>
      <c r="FDC10" s="236" t="s">
        <v>13644</v>
      </c>
      <c r="FDD10" s="237"/>
      <c r="FDE10" s="238">
        <v>5500</v>
      </c>
      <c r="FDF10" s="234" t="s">
        <v>13645</v>
      </c>
      <c r="FDG10" s="235" t="s">
        <v>8703</v>
      </c>
      <c r="FDH10" s="236" t="s">
        <v>13646</v>
      </c>
      <c r="FDI10" s="237"/>
      <c r="FDJ10" s="238">
        <v>5500</v>
      </c>
      <c r="FDK10" s="234" t="s">
        <v>13647</v>
      </c>
      <c r="FDL10" s="235" t="s">
        <v>8703</v>
      </c>
      <c r="FDM10" s="236" t="s">
        <v>13648</v>
      </c>
      <c r="FDN10" s="237"/>
      <c r="FDO10" s="238">
        <v>5500</v>
      </c>
      <c r="FDP10" s="234" t="s">
        <v>13649</v>
      </c>
      <c r="FDQ10" s="235" t="s">
        <v>8703</v>
      </c>
      <c r="FDR10" s="236" t="s">
        <v>13650</v>
      </c>
      <c r="FDS10" s="237"/>
      <c r="FDT10" s="238">
        <v>5500</v>
      </c>
      <c r="FDU10" s="234" t="s">
        <v>13651</v>
      </c>
      <c r="FDV10" s="235" t="s">
        <v>8703</v>
      </c>
      <c r="FDW10" s="236" t="s">
        <v>13652</v>
      </c>
      <c r="FDX10" s="237"/>
      <c r="FDY10" s="238">
        <v>5500</v>
      </c>
      <c r="FDZ10" s="234" t="s">
        <v>13653</v>
      </c>
      <c r="FEA10" s="235" t="s">
        <v>8703</v>
      </c>
      <c r="FEB10" s="236" t="s">
        <v>13654</v>
      </c>
      <c r="FEC10" s="237"/>
      <c r="FED10" s="238">
        <v>5500</v>
      </c>
      <c r="FEE10" s="234" t="s">
        <v>13655</v>
      </c>
      <c r="FEF10" s="235" t="s">
        <v>8703</v>
      </c>
      <c r="FEG10" s="236" t="s">
        <v>13656</v>
      </c>
      <c r="FEH10" s="237"/>
      <c r="FEI10" s="238">
        <v>5500</v>
      </c>
      <c r="FEJ10" s="234" t="s">
        <v>13657</v>
      </c>
      <c r="FEK10" s="235" t="s">
        <v>8703</v>
      </c>
      <c r="FEL10" s="236" t="s">
        <v>13658</v>
      </c>
      <c r="FEM10" s="237"/>
      <c r="FEN10" s="238">
        <v>5500</v>
      </c>
      <c r="FEO10" s="234" t="s">
        <v>13659</v>
      </c>
      <c r="FEP10" s="235" t="s">
        <v>8703</v>
      </c>
      <c r="FEQ10" s="236" t="s">
        <v>13660</v>
      </c>
      <c r="FER10" s="237"/>
      <c r="FES10" s="238">
        <v>5500</v>
      </c>
      <c r="FET10" s="234" t="s">
        <v>13661</v>
      </c>
      <c r="FEU10" s="235" t="s">
        <v>8703</v>
      </c>
      <c r="FEV10" s="236" t="s">
        <v>13662</v>
      </c>
      <c r="FEW10" s="237"/>
      <c r="FEX10" s="238">
        <v>5500</v>
      </c>
      <c r="FEY10" s="234" t="s">
        <v>13663</v>
      </c>
      <c r="FEZ10" s="235" t="s">
        <v>8703</v>
      </c>
      <c r="FFA10" s="236" t="s">
        <v>13664</v>
      </c>
      <c r="FFB10" s="237"/>
      <c r="FFC10" s="238">
        <v>5500</v>
      </c>
      <c r="FFD10" s="234" t="s">
        <v>13665</v>
      </c>
      <c r="FFE10" s="235" t="s">
        <v>8703</v>
      </c>
      <c r="FFF10" s="236" t="s">
        <v>13666</v>
      </c>
      <c r="FFG10" s="237"/>
      <c r="FFH10" s="238">
        <v>5500</v>
      </c>
      <c r="FFI10" s="234" t="s">
        <v>13667</v>
      </c>
      <c r="FFJ10" s="235" t="s">
        <v>8703</v>
      </c>
      <c r="FFK10" s="236" t="s">
        <v>13668</v>
      </c>
      <c r="FFL10" s="237"/>
      <c r="FFM10" s="238">
        <v>5500</v>
      </c>
      <c r="FFN10" s="234" t="s">
        <v>13669</v>
      </c>
      <c r="FFO10" s="235" t="s">
        <v>8703</v>
      </c>
      <c r="FFP10" s="236" t="s">
        <v>13670</v>
      </c>
      <c r="FFQ10" s="237"/>
      <c r="FFR10" s="238">
        <v>5500</v>
      </c>
      <c r="FFS10" s="234" t="s">
        <v>13671</v>
      </c>
      <c r="FFT10" s="235" t="s">
        <v>8703</v>
      </c>
      <c r="FFU10" s="236" t="s">
        <v>13672</v>
      </c>
      <c r="FFV10" s="237"/>
      <c r="FFW10" s="238">
        <v>5500</v>
      </c>
      <c r="FFX10" s="234" t="s">
        <v>13673</v>
      </c>
      <c r="FFY10" s="235" t="s">
        <v>8703</v>
      </c>
      <c r="FFZ10" s="236" t="s">
        <v>13674</v>
      </c>
      <c r="FGA10" s="237"/>
      <c r="FGB10" s="238">
        <v>5500</v>
      </c>
      <c r="FGC10" s="234" t="s">
        <v>13675</v>
      </c>
      <c r="FGD10" s="235" t="s">
        <v>8703</v>
      </c>
      <c r="FGE10" s="236" t="s">
        <v>13676</v>
      </c>
      <c r="FGF10" s="237"/>
      <c r="FGG10" s="238">
        <v>5500</v>
      </c>
      <c r="FGH10" s="234" t="s">
        <v>13677</v>
      </c>
      <c r="FGI10" s="235" t="s">
        <v>8703</v>
      </c>
      <c r="FGJ10" s="236" t="s">
        <v>13678</v>
      </c>
      <c r="FGK10" s="237"/>
      <c r="FGL10" s="238">
        <v>5500</v>
      </c>
      <c r="FGM10" s="234" t="s">
        <v>13679</v>
      </c>
      <c r="FGN10" s="235" t="s">
        <v>8703</v>
      </c>
      <c r="FGO10" s="236" t="s">
        <v>13680</v>
      </c>
      <c r="FGP10" s="237"/>
      <c r="FGQ10" s="238">
        <v>5500</v>
      </c>
      <c r="FGR10" s="234" t="s">
        <v>13681</v>
      </c>
      <c r="FGS10" s="235" t="s">
        <v>8703</v>
      </c>
      <c r="FGT10" s="236" t="s">
        <v>13682</v>
      </c>
      <c r="FGU10" s="237"/>
      <c r="FGV10" s="238">
        <v>5500</v>
      </c>
      <c r="FGW10" s="234" t="s">
        <v>13683</v>
      </c>
      <c r="FGX10" s="235" t="s">
        <v>8703</v>
      </c>
      <c r="FGY10" s="236" t="s">
        <v>13684</v>
      </c>
      <c r="FGZ10" s="237"/>
      <c r="FHA10" s="238">
        <v>5500</v>
      </c>
      <c r="FHB10" s="234" t="s">
        <v>13685</v>
      </c>
      <c r="FHC10" s="235" t="s">
        <v>8703</v>
      </c>
      <c r="FHD10" s="236" t="s">
        <v>13686</v>
      </c>
      <c r="FHE10" s="237"/>
      <c r="FHF10" s="238">
        <v>5500</v>
      </c>
      <c r="FHG10" s="234" t="s">
        <v>13687</v>
      </c>
      <c r="FHH10" s="235" t="s">
        <v>8703</v>
      </c>
      <c r="FHI10" s="236" t="s">
        <v>13688</v>
      </c>
      <c r="FHJ10" s="237"/>
      <c r="FHK10" s="238">
        <v>5500</v>
      </c>
      <c r="FHL10" s="234" t="s">
        <v>13689</v>
      </c>
      <c r="FHM10" s="235" t="s">
        <v>8703</v>
      </c>
      <c r="FHN10" s="236" t="s">
        <v>13690</v>
      </c>
      <c r="FHO10" s="237"/>
      <c r="FHP10" s="238">
        <v>5500</v>
      </c>
      <c r="FHQ10" s="234" t="s">
        <v>13691</v>
      </c>
      <c r="FHR10" s="235" t="s">
        <v>8703</v>
      </c>
      <c r="FHS10" s="236" t="s">
        <v>13692</v>
      </c>
      <c r="FHT10" s="237"/>
      <c r="FHU10" s="238">
        <v>5500</v>
      </c>
      <c r="FHV10" s="234" t="s">
        <v>13693</v>
      </c>
      <c r="FHW10" s="235" t="s">
        <v>8703</v>
      </c>
      <c r="FHX10" s="236" t="s">
        <v>13694</v>
      </c>
      <c r="FHY10" s="237"/>
      <c r="FHZ10" s="238">
        <v>5500</v>
      </c>
      <c r="FIA10" s="234" t="s">
        <v>13695</v>
      </c>
      <c r="FIB10" s="235" t="s">
        <v>8703</v>
      </c>
      <c r="FIC10" s="236" t="s">
        <v>13696</v>
      </c>
      <c r="FID10" s="237"/>
      <c r="FIE10" s="238">
        <v>5500</v>
      </c>
      <c r="FIF10" s="234" t="s">
        <v>13697</v>
      </c>
      <c r="FIG10" s="235" t="s">
        <v>8703</v>
      </c>
      <c r="FIH10" s="236" t="s">
        <v>13698</v>
      </c>
      <c r="FII10" s="237"/>
      <c r="FIJ10" s="238">
        <v>5500</v>
      </c>
      <c r="FIK10" s="234" t="s">
        <v>13699</v>
      </c>
      <c r="FIL10" s="235" t="s">
        <v>8703</v>
      </c>
      <c r="FIM10" s="236" t="s">
        <v>13700</v>
      </c>
      <c r="FIN10" s="237"/>
      <c r="FIO10" s="238">
        <v>5500</v>
      </c>
      <c r="FIP10" s="234" t="s">
        <v>13701</v>
      </c>
      <c r="FIQ10" s="235" t="s">
        <v>8703</v>
      </c>
      <c r="FIR10" s="236" t="s">
        <v>13702</v>
      </c>
      <c r="FIS10" s="237"/>
      <c r="FIT10" s="238">
        <v>5500</v>
      </c>
      <c r="FIU10" s="234" t="s">
        <v>13703</v>
      </c>
      <c r="FIV10" s="235" t="s">
        <v>8703</v>
      </c>
      <c r="FIW10" s="236" t="s">
        <v>13704</v>
      </c>
      <c r="FIX10" s="237"/>
      <c r="FIY10" s="238">
        <v>5500</v>
      </c>
      <c r="FIZ10" s="234" t="s">
        <v>13705</v>
      </c>
      <c r="FJA10" s="235" t="s">
        <v>8703</v>
      </c>
      <c r="FJB10" s="236" t="s">
        <v>13706</v>
      </c>
      <c r="FJC10" s="237"/>
      <c r="FJD10" s="238">
        <v>5500</v>
      </c>
      <c r="FJE10" s="234" t="s">
        <v>13707</v>
      </c>
      <c r="FJF10" s="235" t="s">
        <v>8703</v>
      </c>
      <c r="FJG10" s="236" t="s">
        <v>13708</v>
      </c>
      <c r="FJH10" s="237"/>
      <c r="FJI10" s="238">
        <v>5500</v>
      </c>
      <c r="FJJ10" s="234" t="s">
        <v>13709</v>
      </c>
      <c r="FJK10" s="235" t="s">
        <v>8703</v>
      </c>
      <c r="FJL10" s="236" t="s">
        <v>13710</v>
      </c>
      <c r="FJM10" s="237"/>
      <c r="FJN10" s="238">
        <v>5500</v>
      </c>
      <c r="FJO10" s="234" t="s">
        <v>13711</v>
      </c>
      <c r="FJP10" s="235" t="s">
        <v>8703</v>
      </c>
      <c r="FJQ10" s="236" t="s">
        <v>13712</v>
      </c>
      <c r="FJR10" s="237"/>
      <c r="FJS10" s="238">
        <v>5500</v>
      </c>
      <c r="FJT10" s="234" t="s">
        <v>13713</v>
      </c>
      <c r="FJU10" s="235" t="s">
        <v>8703</v>
      </c>
      <c r="FJV10" s="236" t="s">
        <v>13714</v>
      </c>
      <c r="FJW10" s="237"/>
      <c r="FJX10" s="238">
        <v>5500</v>
      </c>
      <c r="FJY10" s="234" t="s">
        <v>13715</v>
      </c>
      <c r="FJZ10" s="235" t="s">
        <v>8703</v>
      </c>
      <c r="FKA10" s="236" t="s">
        <v>13716</v>
      </c>
      <c r="FKB10" s="237"/>
      <c r="FKC10" s="238">
        <v>5500</v>
      </c>
      <c r="FKD10" s="234" t="s">
        <v>13717</v>
      </c>
      <c r="FKE10" s="235" t="s">
        <v>8703</v>
      </c>
      <c r="FKF10" s="236" t="s">
        <v>13718</v>
      </c>
      <c r="FKG10" s="237"/>
      <c r="FKH10" s="238">
        <v>5500</v>
      </c>
      <c r="FKI10" s="234" t="s">
        <v>13719</v>
      </c>
      <c r="FKJ10" s="235" t="s">
        <v>8703</v>
      </c>
      <c r="FKK10" s="236" t="s">
        <v>13720</v>
      </c>
      <c r="FKL10" s="237"/>
      <c r="FKM10" s="238">
        <v>5500</v>
      </c>
      <c r="FKN10" s="234" t="s">
        <v>13721</v>
      </c>
      <c r="FKO10" s="235" t="s">
        <v>8703</v>
      </c>
      <c r="FKP10" s="236" t="s">
        <v>13722</v>
      </c>
      <c r="FKQ10" s="237"/>
      <c r="FKR10" s="238">
        <v>5500</v>
      </c>
      <c r="FKS10" s="234" t="s">
        <v>13723</v>
      </c>
      <c r="FKT10" s="235" t="s">
        <v>8703</v>
      </c>
      <c r="FKU10" s="236" t="s">
        <v>13724</v>
      </c>
      <c r="FKV10" s="237"/>
      <c r="FKW10" s="238">
        <v>5500</v>
      </c>
      <c r="FKX10" s="234" t="s">
        <v>13725</v>
      </c>
      <c r="FKY10" s="235" t="s">
        <v>8703</v>
      </c>
      <c r="FKZ10" s="236" t="s">
        <v>13726</v>
      </c>
      <c r="FLA10" s="237"/>
      <c r="FLB10" s="238">
        <v>5500</v>
      </c>
      <c r="FLC10" s="234" t="s">
        <v>13727</v>
      </c>
      <c r="FLD10" s="235" t="s">
        <v>8703</v>
      </c>
      <c r="FLE10" s="236" t="s">
        <v>13728</v>
      </c>
      <c r="FLF10" s="237"/>
      <c r="FLG10" s="238">
        <v>5500</v>
      </c>
      <c r="FLH10" s="234" t="s">
        <v>13729</v>
      </c>
      <c r="FLI10" s="235" t="s">
        <v>8703</v>
      </c>
      <c r="FLJ10" s="236" t="s">
        <v>13730</v>
      </c>
      <c r="FLK10" s="237"/>
      <c r="FLL10" s="238">
        <v>5500</v>
      </c>
      <c r="FLM10" s="234" t="s">
        <v>13731</v>
      </c>
      <c r="FLN10" s="235" t="s">
        <v>8703</v>
      </c>
      <c r="FLO10" s="236" t="s">
        <v>13732</v>
      </c>
      <c r="FLP10" s="237"/>
      <c r="FLQ10" s="238">
        <v>5500</v>
      </c>
      <c r="FLR10" s="234" t="s">
        <v>13733</v>
      </c>
      <c r="FLS10" s="235" t="s">
        <v>8703</v>
      </c>
      <c r="FLT10" s="236" t="s">
        <v>13734</v>
      </c>
      <c r="FLU10" s="237"/>
      <c r="FLV10" s="238">
        <v>5500</v>
      </c>
      <c r="FLW10" s="234" t="s">
        <v>13735</v>
      </c>
      <c r="FLX10" s="235" t="s">
        <v>8703</v>
      </c>
      <c r="FLY10" s="236" t="s">
        <v>13736</v>
      </c>
      <c r="FLZ10" s="237"/>
      <c r="FMA10" s="238">
        <v>5500</v>
      </c>
      <c r="FMB10" s="234" t="s">
        <v>13737</v>
      </c>
      <c r="FMC10" s="235" t="s">
        <v>8703</v>
      </c>
      <c r="FMD10" s="236" t="s">
        <v>13738</v>
      </c>
      <c r="FME10" s="237"/>
      <c r="FMF10" s="238">
        <v>5500</v>
      </c>
      <c r="FMG10" s="234" t="s">
        <v>13739</v>
      </c>
      <c r="FMH10" s="235" t="s">
        <v>8703</v>
      </c>
      <c r="FMI10" s="236" t="s">
        <v>13740</v>
      </c>
      <c r="FMJ10" s="237"/>
      <c r="FMK10" s="238">
        <v>5500</v>
      </c>
      <c r="FML10" s="234" t="s">
        <v>13741</v>
      </c>
      <c r="FMM10" s="235" t="s">
        <v>8703</v>
      </c>
      <c r="FMN10" s="236" t="s">
        <v>13742</v>
      </c>
      <c r="FMO10" s="237"/>
      <c r="FMP10" s="238">
        <v>5500</v>
      </c>
      <c r="FMQ10" s="234" t="s">
        <v>13743</v>
      </c>
      <c r="FMR10" s="235" t="s">
        <v>8703</v>
      </c>
      <c r="FMS10" s="236" t="s">
        <v>13744</v>
      </c>
      <c r="FMT10" s="237"/>
      <c r="FMU10" s="238">
        <v>5500</v>
      </c>
      <c r="FMV10" s="234" t="s">
        <v>13745</v>
      </c>
      <c r="FMW10" s="235" t="s">
        <v>8703</v>
      </c>
      <c r="FMX10" s="236" t="s">
        <v>13746</v>
      </c>
      <c r="FMY10" s="237"/>
      <c r="FMZ10" s="238">
        <v>5500</v>
      </c>
      <c r="FNA10" s="234" t="s">
        <v>13747</v>
      </c>
      <c r="FNB10" s="235" t="s">
        <v>8703</v>
      </c>
      <c r="FNC10" s="236" t="s">
        <v>13748</v>
      </c>
      <c r="FND10" s="237"/>
      <c r="FNE10" s="238">
        <v>5500</v>
      </c>
      <c r="FNF10" s="234" t="s">
        <v>13749</v>
      </c>
      <c r="FNG10" s="235" t="s">
        <v>8703</v>
      </c>
      <c r="FNH10" s="236" t="s">
        <v>13750</v>
      </c>
      <c r="FNI10" s="237"/>
      <c r="FNJ10" s="238">
        <v>5500</v>
      </c>
      <c r="FNK10" s="234" t="s">
        <v>13751</v>
      </c>
      <c r="FNL10" s="235" t="s">
        <v>8703</v>
      </c>
      <c r="FNM10" s="236" t="s">
        <v>13752</v>
      </c>
      <c r="FNN10" s="237"/>
      <c r="FNO10" s="238">
        <v>5500</v>
      </c>
      <c r="FNP10" s="234" t="s">
        <v>13753</v>
      </c>
      <c r="FNQ10" s="235" t="s">
        <v>8703</v>
      </c>
      <c r="FNR10" s="236" t="s">
        <v>13754</v>
      </c>
      <c r="FNS10" s="237"/>
      <c r="FNT10" s="238">
        <v>5500</v>
      </c>
      <c r="FNU10" s="234" t="s">
        <v>13755</v>
      </c>
      <c r="FNV10" s="235" t="s">
        <v>8703</v>
      </c>
      <c r="FNW10" s="236" t="s">
        <v>13756</v>
      </c>
      <c r="FNX10" s="237"/>
      <c r="FNY10" s="238">
        <v>5500</v>
      </c>
      <c r="FNZ10" s="234" t="s">
        <v>13757</v>
      </c>
      <c r="FOA10" s="235" t="s">
        <v>8703</v>
      </c>
      <c r="FOB10" s="236" t="s">
        <v>13758</v>
      </c>
      <c r="FOC10" s="237"/>
      <c r="FOD10" s="238">
        <v>5500</v>
      </c>
      <c r="FOE10" s="234" t="s">
        <v>13759</v>
      </c>
      <c r="FOF10" s="235" t="s">
        <v>8703</v>
      </c>
      <c r="FOG10" s="236" t="s">
        <v>13760</v>
      </c>
      <c r="FOH10" s="237"/>
      <c r="FOI10" s="238">
        <v>5500</v>
      </c>
      <c r="FOJ10" s="234" t="s">
        <v>13761</v>
      </c>
      <c r="FOK10" s="235" t="s">
        <v>8703</v>
      </c>
      <c r="FOL10" s="236" t="s">
        <v>13762</v>
      </c>
      <c r="FOM10" s="237"/>
      <c r="FON10" s="238">
        <v>5500</v>
      </c>
      <c r="FOO10" s="234" t="s">
        <v>13763</v>
      </c>
      <c r="FOP10" s="235" t="s">
        <v>8703</v>
      </c>
      <c r="FOQ10" s="236" t="s">
        <v>13764</v>
      </c>
      <c r="FOR10" s="237"/>
      <c r="FOS10" s="238">
        <v>5500</v>
      </c>
      <c r="FOT10" s="234" t="s">
        <v>13765</v>
      </c>
      <c r="FOU10" s="235" t="s">
        <v>8703</v>
      </c>
      <c r="FOV10" s="236" t="s">
        <v>13766</v>
      </c>
      <c r="FOW10" s="237"/>
      <c r="FOX10" s="238">
        <v>5500</v>
      </c>
      <c r="FOY10" s="234" t="s">
        <v>13767</v>
      </c>
      <c r="FOZ10" s="235" t="s">
        <v>8703</v>
      </c>
      <c r="FPA10" s="236" t="s">
        <v>13768</v>
      </c>
      <c r="FPB10" s="237"/>
      <c r="FPC10" s="238">
        <v>5500</v>
      </c>
      <c r="FPD10" s="234" t="s">
        <v>13769</v>
      </c>
      <c r="FPE10" s="235" t="s">
        <v>8703</v>
      </c>
      <c r="FPF10" s="236" t="s">
        <v>13770</v>
      </c>
      <c r="FPG10" s="237"/>
      <c r="FPH10" s="238">
        <v>5500</v>
      </c>
      <c r="FPI10" s="234" t="s">
        <v>13771</v>
      </c>
      <c r="FPJ10" s="235" t="s">
        <v>8703</v>
      </c>
      <c r="FPK10" s="236" t="s">
        <v>13772</v>
      </c>
      <c r="FPL10" s="237"/>
      <c r="FPM10" s="238">
        <v>5500</v>
      </c>
      <c r="FPN10" s="234" t="s">
        <v>13773</v>
      </c>
      <c r="FPO10" s="235" t="s">
        <v>8703</v>
      </c>
      <c r="FPP10" s="236" t="s">
        <v>13774</v>
      </c>
      <c r="FPQ10" s="237"/>
      <c r="FPR10" s="238">
        <v>5500</v>
      </c>
      <c r="FPS10" s="234" t="s">
        <v>13775</v>
      </c>
      <c r="FPT10" s="235" t="s">
        <v>8703</v>
      </c>
      <c r="FPU10" s="236" t="s">
        <v>13776</v>
      </c>
      <c r="FPV10" s="237"/>
      <c r="FPW10" s="238">
        <v>5500</v>
      </c>
      <c r="FPX10" s="234" t="s">
        <v>13777</v>
      </c>
      <c r="FPY10" s="235" t="s">
        <v>8703</v>
      </c>
      <c r="FPZ10" s="236" t="s">
        <v>13778</v>
      </c>
      <c r="FQA10" s="237"/>
      <c r="FQB10" s="238">
        <v>5500</v>
      </c>
      <c r="FQC10" s="234" t="s">
        <v>13779</v>
      </c>
      <c r="FQD10" s="235" t="s">
        <v>8703</v>
      </c>
      <c r="FQE10" s="236" t="s">
        <v>13780</v>
      </c>
      <c r="FQF10" s="237"/>
      <c r="FQG10" s="238">
        <v>5500</v>
      </c>
      <c r="FQH10" s="234" t="s">
        <v>13781</v>
      </c>
      <c r="FQI10" s="235" t="s">
        <v>8703</v>
      </c>
      <c r="FQJ10" s="236" t="s">
        <v>13782</v>
      </c>
      <c r="FQK10" s="237"/>
      <c r="FQL10" s="238">
        <v>5500</v>
      </c>
      <c r="FQM10" s="234" t="s">
        <v>13783</v>
      </c>
      <c r="FQN10" s="235" t="s">
        <v>8703</v>
      </c>
      <c r="FQO10" s="236" t="s">
        <v>13784</v>
      </c>
      <c r="FQP10" s="237"/>
      <c r="FQQ10" s="238">
        <v>5500</v>
      </c>
      <c r="FQR10" s="234" t="s">
        <v>13785</v>
      </c>
      <c r="FQS10" s="235" t="s">
        <v>8703</v>
      </c>
      <c r="FQT10" s="236" t="s">
        <v>13786</v>
      </c>
      <c r="FQU10" s="237"/>
      <c r="FQV10" s="238">
        <v>5500</v>
      </c>
      <c r="FQW10" s="234" t="s">
        <v>13787</v>
      </c>
      <c r="FQX10" s="235" t="s">
        <v>8703</v>
      </c>
      <c r="FQY10" s="236" t="s">
        <v>13788</v>
      </c>
      <c r="FQZ10" s="237"/>
      <c r="FRA10" s="238">
        <v>5500</v>
      </c>
      <c r="FRB10" s="234" t="s">
        <v>13789</v>
      </c>
      <c r="FRC10" s="235" t="s">
        <v>8703</v>
      </c>
      <c r="FRD10" s="236" t="s">
        <v>13790</v>
      </c>
      <c r="FRE10" s="237"/>
      <c r="FRF10" s="238">
        <v>5500</v>
      </c>
      <c r="FRG10" s="234" t="s">
        <v>13791</v>
      </c>
      <c r="FRH10" s="235" t="s">
        <v>8703</v>
      </c>
      <c r="FRI10" s="236" t="s">
        <v>13792</v>
      </c>
      <c r="FRJ10" s="237"/>
      <c r="FRK10" s="238">
        <v>5500</v>
      </c>
      <c r="FRL10" s="234" t="s">
        <v>13793</v>
      </c>
      <c r="FRM10" s="235" t="s">
        <v>8703</v>
      </c>
      <c r="FRN10" s="236" t="s">
        <v>13794</v>
      </c>
      <c r="FRO10" s="237"/>
      <c r="FRP10" s="238">
        <v>5500</v>
      </c>
      <c r="FRQ10" s="234" t="s">
        <v>13795</v>
      </c>
      <c r="FRR10" s="235" t="s">
        <v>8703</v>
      </c>
      <c r="FRS10" s="236" t="s">
        <v>13796</v>
      </c>
      <c r="FRT10" s="237"/>
      <c r="FRU10" s="238">
        <v>5500</v>
      </c>
      <c r="FRV10" s="234" t="s">
        <v>13797</v>
      </c>
      <c r="FRW10" s="235" t="s">
        <v>8703</v>
      </c>
      <c r="FRX10" s="236" t="s">
        <v>13798</v>
      </c>
      <c r="FRY10" s="237"/>
      <c r="FRZ10" s="238">
        <v>5500</v>
      </c>
      <c r="FSA10" s="234" t="s">
        <v>13799</v>
      </c>
      <c r="FSB10" s="235" t="s">
        <v>8703</v>
      </c>
      <c r="FSC10" s="236" t="s">
        <v>13800</v>
      </c>
      <c r="FSD10" s="237"/>
      <c r="FSE10" s="238">
        <v>5500</v>
      </c>
      <c r="FSF10" s="234" t="s">
        <v>13801</v>
      </c>
      <c r="FSG10" s="235" t="s">
        <v>8703</v>
      </c>
      <c r="FSH10" s="236" t="s">
        <v>13802</v>
      </c>
      <c r="FSI10" s="237"/>
      <c r="FSJ10" s="238">
        <v>5500</v>
      </c>
      <c r="FSK10" s="234" t="s">
        <v>13803</v>
      </c>
      <c r="FSL10" s="235" t="s">
        <v>8703</v>
      </c>
      <c r="FSM10" s="236" t="s">
        <v>13804</v>
      </c>
      <c r="FSN10" s="237"/>
      <c r="FSO10" s="238">
        <v>5500</v>
      </c>
      <c r="FSP10" s="234" t="s">
        <v>13805</v>
      </c>
      <c r="FSQ10" s="235" t="s">
        <v>8703</v>
      </c>
      <c r="FSR10" s="236" t="s">
        <v>13806</v>
      </c>
      <c r="FSS10" s="237"/>
      <c r="FST10" s="238">
        <v>5500</v>
      </c>
      <c r="FSU10" s="234" t="s">
        <v>13807</v>
      </c>
      <c r="FSV10" s="235" t="s">
        <v>8703</v>
      </c>
      <c r="FSW10" s="236" t="s">
        <v>13808</v>
      </c>
      <c r="FSX10" s="237"/>
      <c r="FSY10" s="238">
        <v>5500</v>
      </c>
      <c r="FSZ10" s="234" t="s">
        <v>13809</v>
      </c>
      <c r="FTA10" s="235" t="s">
        <v>8703</v>
      </c>
      <c r="FTB10" s="236" t="s">
        <v>13810</v>
      </c>
      <c r="FTC10" s="237"/>
      <c r="FTD10" s="238">
        <v>5500</v>
      </c>
      <c r="FTE10" s="234" t="s">
        <v>13811</v>
      </c>
      <c r="FTF10" s="235" t="s">
        <v>8703</v>
      </c>
      <c r="FTG10" s="236" t="s">
        <v>13812</v>
      </c>
      <c r="FTH10" s="237"/>
      <c r="FTI10" s="238">
        <v>5500</v>
      </c>
      <c r="FTJ10" s="234" t="s">
        <v>13813</v>
      </c>
      <c r="FTK10" s="235" t="s">
        <v>8703</v>
      </c>
      <c r="FTL10" s="236" t="s">
        <v>13814</v>
      </c>
      <c r="FTM10" s="237"/>
      <c r="FTN10" s="238">
        <v>5500</v>
      </c>
      <c r="FTO10" s="234" t="s">
        <v>13815</v>
      </c>
      <c r="FTP10" s="235" t="s">
        <v>8703</v>
      </c>
      <c r="FTQ10" s="236" t="s">
        <v>13816</v>
      </c>
      <c r="FTR10" s="237"/>
      <c r="FTS10" s="238">
        <v>5500</v>
      </c>
      <c r="FTT10" s="234" t="s">
        <v>13817</v>
      </c>
      <c r="FTU10" s="235" t="s">
        <v>8703</v>
      </c>
      <c r="FTV10" s="236" t="s">
        <v>13818</v>
      </c>
      <c r="FTW10" s="237"/>
      <c r="FTX10" s="238">
        <v>5500</v>
      </c>
      <c r="FTY10" s="234" t="s">
        <v>13819</v>
      </c>
      <c r="FTZ10" s="235" t="s">
        <v>8703</v>
      </c>
      <c r="FUA10" s="236" t="s">
        <v>13820</v>
      </c>
      <c r="FUB10" s="237"/>
      <c r="FUC10" s="238">
        <v>5500</v>
      </c>
      <c r="FUD10" s="234" t="s">
        <v>13821</v>
      </c>
      <c r="FUE10" s="235" t="s">
        <v>8703</v>
      </c>
      <c r="FUF10" s="236" t="s">
        <v>13822</v>
      </c>
      <c r="FUG10" s="237"/>
      <c r="FUH10" s="238">
        <v>5500</v>
      </c>
      <c r="FUI10" s="234" t="s">
        <v>13823</v>
      </c>
      <c r="FUJ10" s="235" t="s">
        <v>8703</v>
      </c>
      <c r="FUK10" s="236" t="s">
        <v>13824</v>
      </c>
      <c r="FUL10" s="237"/>
      <c r="FUM10" s="238">
        <v>5500</v>
      </c>
      <c r="FUN10" s="234" t="s">
        <v>13825</v>
      </c>
      <c r="FUO10" s="235" t="s">
        <v>8703</v>
      </c>
      <c r="FUP10" s="236" t="s">
        <v>13826</v>
      </c>
      <c r="FUQ10" s="237"/>
      <c r="FUR10" s="238">
        <v>5500</v>
      </c>
      <c r="FUS10" s="234" t="s">
        <v>13827</v>
      </c>
      <c r="FUT10" s="235" t="s">
        <v>8703</v>
      </c>
      <c r="FUU10" s="236" t="s">
        <v>13828</v>
      </c>
      <c r="FUV10" s="237"/>
      <c r="FUW10" s="238">
        <v>5500</v>
      </c>
      <c r="FUX10" s="234" t="s">
        <v>13829</v>
      </c>
      <c r="FUY10" s="235" t="s">
        <v>8703</v>
      </c>
      <c r="FUZ10" s="236" t="s">
        <v>13830</v>
      </c>
      <c r="FVA10" s="237"/>
      <c r="FVB10" s="238">
        <v>5500</v>
      </c>
      <c r="FVC10" s="234" t="s">
        <v>13831</v>
      </c>
      <c r="FVD10" s="235" t="s">
        <v>8703</v>
      </c>
      <c r="FVE10" s="236" t="s">
        <v>13832</v>
      </c>
      <c r="FVF10" s="237"/>
      <c r="FVG10" s="238">
        <v>5500</v>
      </c>
      <c r="FVH10" s="234" t="s">
        <v>13833</v>
      </c>
      <c r="FVI10" s="235" t="s">
        <v>8703</v>
      </c>
      <c r="FVJ10" s="236" t="s">
        <v>13834</v>
      </c>
      <c r="FVK10" s="237"/>
      <c r="FVL10" s="238">
        <v>5500</v>
      </c>
      <c r="FVM10" s="234" t="s">
        <v>13835</v>
      </c>
      <c r="FVN10" s="235" t="s">
        <v>8703</v>
      </c>
      <c r="FVO10" s="236" t="s">
        <v>13836</v>
      </c>
      <c r="FVP10" s="237"/>
      <c r="FVQ10" s="238">
        <v>5500</v>
      </c>
      <c r="FVR10" s="234" t="s">
        <v>13837</v>
      </c>
      <c r="FVS10" s="235" t="s">
        <v>8703</v>
      </c>
      <c r="FVT10" s="236" t="s">
        <v>13838</v>
      </c>
      <c r="FVU10" s="237"/>
      <c r="FVV10" s="238">
        <v>5500</v>
      </c>
      <c r="FVW10" s="234" t="s">
        <v>13839</v>
      </c>
      <c r="FVX10" s="235" t="s">
        <v>8703</v>
      </c>
      <c r="FVY10" s="236" t="s">
        <v>13840</v>
      </c>
      <c r="FVZ10" s="237"/>
      <c r="FWA10" s="238">
        <v>5500</v>
      </c>
      <c r="FWB10" s="234" t="s">
        <v>13841</v>
      </c>
      <c r="FWC10" s="235" t="s">
        <v>8703</v>
      </c>
      <c r="FWD10" s="236" t="s">
        <v>13842</v>
      </c>
      <c r="FWE10" s="237"/>
      <c r="FWF10" s="238">
        <v>5500</v>
      </c>
      <c r="FWG10" s="234" t="s">
        <v>13843</v>
      </c>
      <c r="FWH10" s="235" t="s">
        <v>8703</v>
      </c>
      <c r="FWI10" s="236" t="s">
        <v>13844</v>
      </c>
      <c r="FWJ10" s="237"/>
      <c r="FWK10" s="238">
        <v>5500</v>
      </c>
      <c r="FWL10" s="234" t="s">
        <v>13845</v>
      </c>
      <c r="FWM10" s="235" t="s">
        <v>8703</v>
      </c>
      <c r="FWN10" s="236" t="s">
        <v>13846</v>
      </c>
      <c r="FWO10" s="237"/>
      <c r="FWP10" s="238">
        <v>5500</v>
      </c>
      <c r="FWQ10" s="234" t="s">
        <v>13847</v>
      </c>
      <c r="FWR10" s="235" t="s">
        <v>8703</v>
      </c>
      <c r="FWS10" s="236" t="s">
        <v>13848</v>
      </c>
      <c r="FWT10" s="237"/>
      <c r="FWU10" s="238">
        <v>5500</v>
      </c>
      <c r="FWV10" s="234" t="s">
        <v>13849</v>
      </c>
      <c r="FWW10" s="235" t="s">
        <v>8703</v>
      </c>
      <c r="FWX10" s="236" t="s">
        <v>13850</v>
      </c>
      <c r="FWY10" s="237"/>
      <c r="FWZ10" s="238">
        <v>5500</v>
      </c>
      <c r="FXA10" s="234" t="s">
        <v>13851</v>
      </c>
      <c r="FXB10" s="235" t="s">
        <v>8703</v>
      </c>
      <c r="FXC10" s="236" t="s">
        <v>13852</v>
      </c>
      <c r="FXD10" s="237"/>
      <c r="FXE10" s="238">
        <v>5500</v>
      </c>
      <c r="FXF10" s="234" t="s">
        <v>13853</v>
      </c>
      <c r="FXG10" s="235" t="s">
        <v>8703</v>
      </c>
      <c r="FXH10" s="236" t="s">
        <v>13854</v>
      </c>
      <c r="FXI10" s="237"/>
      <c r="FXJ10" s="238">
        <v>5500</v>
      </c>
      <c r="FXK10" s="234" t="s">
        <v>13855</v>
      </c>
      <c r="FXL10" s="235" t="s">
        <v>8703</v>
      </c>
      <c r="FXM10" s="236" t="s">
        <v>13856</v>
      </c>
      <c r="FXN10" s="237"/>
      <c r="FXO10" s="238">
        <v>5500</v>
      </c>
      <c r="FXP10" s="234" t="s">
        <v>13857</v>
      </c>
      <c r="FXQ10" s="235" t="s">
        <v>8703</v>
      </c>
      <c r="FXR10" s="236" t="s">
        <v>13858</v>
      </c>
      <c r="FXS10" s="237"/>
      <c r="FXT10" s="238">
        <v>5500</v>
      </c>
      <c r="FXU10" s="234" t="s">
        <v>13859</v>
      </c>
      <c r="FXV10" s="235" t="s">
        <v>8703</v>
      </c>
      <c r="FXW10" s="236" t="s">
        <v>13860</v>
      </c>
      <c r="FXX10" s="237"/>
      <c r="FXY10" s="238">
        <v>5500</v>
      </c>
      <c r="FXZ10" s="234" t="s">
        <v>13861</v>
      </c>
      <c r="FYA10" s="235" t="s">
        <v>8703</v>
      </c>
      <c r="FYB10" s="236" t="s">
        <v>13862</v>
      </c>
      <c r="FYC10" s="237"/>
      <c r="FYD10" s="238">
        <v>5500</v>
      </c>
      <c r="FYE10" s="234" t="s">
        <v>13863</v>
      </c>
      <c r="FYF10" s="235" t="s">
        <v>8703</v>
      </c>
      <c r="FYG10" s="236" t="s">
        <v>13864</v>
      </c>
      <c r="FYH10" s="237"/>
      <c r="FYI10" s="238">
        <v>5500</v>
      </c>
      <c r="FYJ10" s="234" t="s">
        <v>13865</v>
      </c>
      <c r="FYK10" s="235" t="s">
        <v>8703</v>
      </c>
      <c r="FYL10" s="236" t="s">
        <v>13866</v>
      </c>
      <c r="FYM10" s="237"/>
      <c r="FYN10" s="238">
        <v>5500</v>
      </c>
      <c r="FYO10" s="234" t="s">
        <v>13867</v>
      </c>
      <c r="FYP10" s="235" t="s">
        <v>8703</v>
      </c>
      <c r="FYQ10" s="236" t="s">
        <v>13868</v>
      </c>
      <c r="FYR10" s="237"/>
      <c r="FYS10" s="238">
        <v>5500</v>
      </c>
      <c r="FYT10" s="234" t="s">
        <v>13869</v>
      </c>
      <c r="FYU10" s="235" t="s">
        <v>8703</v>
      </c>
      <c r="FYV10" s="236" t="s">
        <v>13870</v>
      </c>
      <c r="FYW10" s="237"/>
      <c r="FYX10" s="238">
        <v>5500</v>
      </c>
      <c r="FYY10" s="234" t="s">
        <v>13871</v>
      </c>
      <c r="FYZ10" s="235" t="s">
        <v>8703</v>
      </c>
      <c r="FZA10" s="236" t="s">
        <v>13872</v>
      </c>
      <c r="FZB10" s="237"/>
      <c r="FZC10" s="238">
        <v>5500</v>
      </c>
      <c r="FZD10" s="234" t="s">
        <v>13873</v>
      </c>
      <c r="FZE10" s="235" t="s">
        <v>8703</v>
      </c>
      <c r="FZF10" s="236" t="s">
        <v>13874</v>
      </c>
      <c r="FZG10" s="237"/>
      <c r="FZH10" s="238">
        <v>5500</v>
      </c>
      <c r="FZI10" s="234" t="s">
        <v>13875</v>
      </c>
      <c r="FZJ10" s="235" t="s">
        <v>8703</v>
      </c>
      <c r="FZK10" s="236" t="s">
        <v>13876</v>
      </c>
      <c r="FZL10" s="237"/>
      <c r="FZM10" s="238">
        <v>5500</v>
      </c>
      <c r="FZN10" s="234" t="s">
        <v>13877</v>
      </c>
      <c r="FZO10" s="235" t="s">
        <v>8703</v>
      </c>
      <c r="FZP10" s="236" t="s">
        <v>13878</v>
      </c>
      <c r="FZQ10" s="237"/>
      <c r="FZR10" s="238">
        <v>5500</v>
      </c>
      <c r="FZS10" s="234" t="s">
        <v>13879</v>
      </c>
      <c r="FZT10" s="235" t="s">
        <v>8703</v>
      </c>
      <c r="FZU10" s="236" t="s">
        <v>13880</v>
      </c>
      <c r="FZV10" s="237"/>
      <c r="FZW10" s="238">
        <v>5500</v>
      </c>
      <c r="FZX10" s="234" t="s">
        <v>13881</v>
      </c>
      <c r="FZY10" s="235" t="s">
        <v>8703</v>
      </c>
      <c r="FZZ10" s="236" t="s">
        <v>13882</v>
      </c>
      <c r="GAA10" s="237"/>
      <c r="GAB10" s="238">
        <v>5500</v>
      </c>
      <c r="GAC10" s="234" t="s">
        <v>13883</v>
      </c>
      <c r="GAD10" s="235" t="s">
        <v>8703</v>
      </c>
      <c r="GAE10" s="236" t="s">
        <v>13884</v>
      </c>
      <c r="GAF10" s="237"/>
      <c r="GAG10" s="238">
        <v>5500</v>
      </c>
      <c r="GAH10" s="234" t="s">
        <v>13885</v>
      </c>
      <c r="GAI10" s="235" t="s">
        <v>8703</v>
      </c>
      <c r="GAJ10" s="236" t="s">
        <v>13886</v>
      </c>
      <c r="GAK10" s="237"/>
      <c r="GAL10" s="238">
        <v>5500</v>
      </c>
      <c r="GAM10" s="234" t="s">
        <v>13887</v>
      </c>
      <c r="GAN10" s="235" t="s">
        <v>8703</v>
      </c>
      <c r="GAO10" s="236" t="s">
        <v>13888</v>
      </c>
      <c r="GAP10" s="237"/>
      <c r="GAQ10" s="238">
        <v>5500</v>
      </c>
      <c r="GAR10" s="234" t="s">
        <v>13889</v>
      </c>
      <c r="GAS10" s="235" t="s">
        <v>8703</v>
      </c>
      <c r="GAT10" s="236" t="s">
        <v>13890</v>
      </c>
      <c r="GAU10" s="237"/>
      <c r="GAV10" s="238">
        <v>5500</v>
      </c>
      <c r="GAW10" s="234" t="s">
        <v>13891</v>
      </c>
      <c r="GAX10" s="235" t="s">
        <v>8703</v>
      </c>
      <c r="GAY10" s="236" t="s">
        <v>13892</v>
      </c>
      <c r="GAZ10" s="237"/>
      <c r="GBA10" s="238">
        <v>5500</v>
      </c>
      <c r="GBB10" s="234" t="s">
        <v>13893</v>
      </c>
      <c r="GBC10" s="235" t="s">
        <v>8703</v>
      </c>
      <c r="GBD10" s="236" t="s">
        <v>13894</v>
      </c>
      <c r="GBE10" s="237"/>
      <c r="GBF10" s="238">
        <v>5500</v>
      </c>
      <c r="GBG10" s="234" t="s">
        <v>13895</v>
      </c>
      <c r="GBH10" s="235" t="s">
        <v>8703</v>
      </c>
      <c r="GBI10" s="236" t="s">
        <v>13896</v>
      </c>
      <c r="GBJ10" s="237"/>
      <c r="GBK10" s="238">
        <v>5500</v>
      </c>
      <c r="GBL10" s="234" t="s">
        <v>13897</v>
      </c>
      <c r="GBM10" s="235" t="s">
        <v>8703</v>
      </c>
      <c r="GBN10" s="236" t="s">
        <v>13898</v>
      </c>
      <c r="GBO10" s="237"/>
      <c r="GBP10" s="238">
        <v>5500</v>
      </c>
      <c r="GBQ10" s="234" t="s">
        <v>13899</v>
      </c>
      <c r="GBR10" s="235" t="s">
        <v>8703</v>
      </c>
      <c r="GBS10" s="236" t="s">
        <v>13900</v>
      </c>
      <c r="GBT10" s="237"/>
      <c r="GBU10" s="238">
        <v>5500</v>
      </c>
      <c r="GBV10" s="234" t="s">
        <v>13901</v>
      </c>
      <c r="GBW10" s="235" t="s">
        <v>8703</v>
      </c>
      <c r="GBX10" s="236" t="s">
        <v>13902</v>
      </c>
      <c r="GBY10" s="237"/>
      <c r="GBZ10" s="238">
        <v>5500</v>
      </c>
      <c r="GCA10" s="234" t="s">
        <v>13903</v>
      </c>
      <c r="GCB10" s="235" t="s">
        <v>8703</v>
      </c>
      <c r="GCC10" s="236" t="s">
        <v>13904</v>
      </c>
      <c r="GCD10" s="237"/>
      <c r="GCE10" s="238">
        <v>5500</v>
      </c>
      <c r="GCF10" s="234" t="s">
        <v>13905</v>
      </c>
      <c r="GCG10" s="235" t="s">
        <v>8703</v>
      </c>
      <c r="GCH10" s="236" t="s">
        <v>13906</v>
      </c>
      <c r="GCI10" s="237"/>
      <c r="GCJ10" s="238">
        <v>5500</v>
      </c>
      <c r="GCK10" s="234" t="s">
        <v>13907</v>
      </c>
      <c r="GCL10" s="235" t="s">
        <v>8703</v>
      </c>
      <c r="GCM10" s="236" t="s">
        <v>13908</v>
      </c>
      <c r="GCN10" s="237"/>
      <c r="GCO10" s="238">
        <v>5500</v>
      </c>
      <c r="GCP10" s="234" t="s">
        <v>13909</v>
      </c>
      <c r="GCQ10" s="235" t="s">
        <v>8703</v>
      </c>
      <c r="GCR10" s="236" t="s">
        <v>13910</v>
      </c>
      <c r="GCS10" s="237"/>
      <c r="GCT10" s="238">
        <v>5500</v>
      </c>
      <c r="GCU10" s="234" t="s">
        <v>13911</v>
      </c>
      <c r="GCV10" s="235" t="s">
        <v>8703</v>
      </c>
      <c r="GCW10" s="236" t="s">
        <v>13912</v>
      </c>
      <c r="GCX10" s="237"/>
      <c r="GCY10" s="238">
        <v>5500</v>
      </c>
      <c r="GCZ10" s="234" t="s">
        <v>13913</v>
      </c>
      <c r="GDA10" s="235" t="s">
        <v>8703</v>
      </c>
      <c r="GDB10" s="236" t="s">
        <v>13914</v>
      </c>
      <c r="GDC10" s="237"/>
      <c r="GDD10" s="238">
        <v>5500</v>
      </c>
      <c r="GDE10" s="234" t="s">
        <v>13915</v>
      </c>
      <c r="GDF10" s="235" t="s">
        <v>8703</v>
      </c>
      <c r="GDG10" s="236" t="s">
        <v>13916</v>
      </c>
      <c r="GDH10" s="237"/>
      <c r="GDI10" s="238">
        <v>5500</v>
      </c>
      <c r="GDJ10" s="234" t="s">
        <v>13917</v>
      </c>
      <c r="GDK10" s="235" t="s">
        <v>8703</v>
      </c>
      <c r="GDL10" s="236" t="s">
        <v>13918</v>
      </c>
      <c r="GDM10" s="237"/>
      <c r="GDN10" s="238">
        <v>5500</v>
      </c>
      <c r="GDO10" s="234" t="s">
        <v>13919</v>
      </c>
      <c r="GDP10" s="235" t="s">
        <v>8703</v>
      </c>
      <c r="GDQ10" s="236" t="s">
        <v>13920</v>
      </c>
      <c r="GDR10" s="237"/>
      <c r="GDS10" s="238">
        <v>5500</v>
      </c>
      <c r="GDT10" s="234" t="s">
        <v>13921</v>
      </c>
      <c r="GDU10" s="235" t="s">
        <v>8703</v>
      </c>
      <c r="GDV10" s="236" t="s">
        <v>13922</v>
      </c>
      <c r="GDW10" s="237"/>
      <c r="GDX10" s="238">
        <v>5500</v>
      </c>
      <c r="GDY10" s="234" t="s">
        <v>13923</v>
      </c>
      <c r="GDZ10" s="235" t="s">
        <v>8703</v>
      </c>
      <c r="GEA10" s="236" t="s">
        <v>13924</v>
      </c>
      <c r="GEB10" s="237"/>
      <c r="GEC10" s="238">
        <v>5500</v>
      </c>
      <c r="GED10" s="234" t="s">
        <v>13925</v>
      </c>
      <c r="GEE10" s="235" t="s">
        <v>8703</v>
      </c>
      <c r="GEF10" s="236" t="s">
        <v>13926</v>
      </c>
      <c r="GEG10" s="237"/>
      <c r="GEH10" s="238">
        <v>5500</v>
      </c>
      <c r="GEI10" s="234" t="s">
        <v>13927</v>
      </c>
      <c r="GEJ10" s="235" t="s">
        <v>8703</v>
      </c>
      <c r="GEK10" s="236" t="s">
        <v>13928</v>
      </c>
      <c r="GEL10" s="237"/>
      <c r="GEM10" s="238">
        <v>5500</v>
      </c>
      <c r="GEN10" s="234" t="s">
        <v>13929</v>
      </c>
      <c r="GEO10" s="235" t="s">
        <v>8703</v>
      </c>
      <c r="GEP10" s="236" t="s">
        <v>13930</v>
      </c>
      <c r="GEQ10" s="237"/>
      <c r="GER10" s="238">
        <v>5500</v>
      </c>
      <c r="GES10" s="234" t="s">
        <v>13931</v>
      </c>
      <c r="GET10" s="235" t="s">
        <v>8703</v>
      </c>
      <c r="GEU10" s="236" t="s">
        <v>13932</v>
      </c>
      <c r="GEV10" s="237"/>
      <c r="GEW10" s="238">
        <v>5500</v>
      </c>
      <c r="GEX10" s="234" t="s">
        <v>13933</v>
      </c>
      <c r="GEY10" s="235" t="s">
        <v>8703</v>
      </c>
      <c r="GEZ10" s="236" t="s">
        <v>13934</v>
      </c>
      <c r="GFA10" s="237"/>
      <c r="GFB10" s="238">
        <v>5500</v>
      </c>
      <c r="GFC10" s="234" t="s">
        <v>13935</v>
      </c>
      <c r="GFD10" s="235" t="s">
        <v>8703</v>
      </c>
      <c r="GFE10" s="236" t="s">
        <v>13936</v>
      </c>
      <c r="GFF10" s="237"/>
      <c r="GFG10" s="238">
        <v>5500</v>
      </c>
      <c r="GFH10" s="234" t="s">
        <v>13937</v>
      </c>
      <c r="GFI10" s="235" t="s">
        <v>8703</v>
      </c>
      <c r="GFJ10" s="236" t="s">
        <v>13938</v>
      </c>
      <c r="GFK10" s="237"/>
      <c r="GFL10" s="238">
        <v>5500</v>
      </c>
      <c r="GFM10" s="234" t="s">
        <v>13939</v>
      </c>
      <c r="GFN10" s="235" t="s">
        <v>8703</v>
      </c>
      <c r="GFO10" s="236" t="s">
        <v>13940</v>
      </c>
      <c r="GFP10" s="237"/>
      <c r="GFQ10" s="238">
        <v>5500</v>
      </c>
      <c r="GFR10" s="234" t="s">
        <v>13941</v>
      </c>
      <c r="GFS10" s="235" t="s">
        <v>8703</v>
      </c>
      <c r="GFT10" s="236" t="s">
        <v>13942</v>
      </c>
      <c r="GFU10" s="237"/>
      <c r="GFV10" s="238">
        <v>5500</v>
      </c>
      <c r="GFW10" s="234" t="s">
        <v>13943</v>
      </c>
      <c r="GFX10" s="235" t="s">
        <v>8703</v>
      </c>
      <c r="GFY10" s="236" t="s">
        <v>13944</v>
      </c>
      <c r="GFZ10" s="237"/>
      <c r="GGA10" s="238">
        <v>5500</v>
      </c>
      <c r="GGB10" s="234" t="s">
        <v>13945</v>
      </c>
      <c r="GGC10" s="235" t="s">
        <v>8703</v>
      </c>
      <c r="GGD10" s="236" t="s">
        <v>13946</v>
      </c>
      <c r="GGE10" s="237"/>
      <c r="GGF10" s="238">
        <v>5500</v>
      </c>
      <c r="GGG10" s="234" t="s">
        <v>13947</v>
      </c>
      <c r="GGH10" s="235" t="s">
        <v>8703</v>
      </c>
      <c r="GGI10" s="236" t="s">
        <v>13948</v>
      </c>
      <c r="GGJ10" s="237"/>
      <c r="GGK10" s="238">
        <v>5500</v>
      </c>
      <c r="GGL10" s="234" t="s">
        <v>13949</v>
      </c>
      <c r="GGM10" s="235" t="s">
        <v>8703</v>
      </c>
      <c r="GGN10" s="236" t="s">
        <v>13950</v>
      </c>
      <c r="GGO10" s="237"/>
      <c r="GGP10" s="238">
        <v>5500</v>
      </c>
      <c r="GGQ10" s="234" t="s">
        <v>13951</v>
      </c>
      <c r="GGR10" s="235" t="s">
        <v>8703</v>
      </c>
      <c r="GGS10" s="236" t="s">
        <v>13952</v>
      </c>
      <c r="GGT10" s="237"/>
      <c r="GGU10" s="238">
        <v>5500</v>
      </c>
      <c r="GGV10" s="234" t="s">
        <v>13953</v>
      </c>
      <c r="GGW10" s="235" t="s">
        <v>8703</v>
      </c>
      <c r="GGX10" s="236" t="s">
        <v>13954</v>
      </c>
      <c r="GGY10" s="237"/>
      <c r="GGZ10" s="238">
        <v>5500</v>
      </c>
      <c r="GHA10" s="234" t="s">
        <v>13955</v>
      </c>
      <c r="GHB10" s="235" t="s">
        <v>8703</v>
      </c>
      <c r="GHC10" s="236" t="s">
        <v>13956</v>
      </c>
      <c r="GHD10" s="237"/>
      <c r="GHE10" s="238">
        <v>5500</v>
      </c>
      <c r="GHF10" s="234" t="s">
        <v>13957</v>
      </c>
      <c r="GHG10" s="235" t="s">
        <v>8703</v>
      </c>
      <c r="GHH10" s="236" t="s">
        <v>13958</v>
      </c>
      <c r="GHI10" s="237"/>
      <c r="GHJ10" s="238">
        <v>5500</v>
      </c>
      <c r="GHK10" s="234" t="s">
        <v>13959</v>
      </c>
      <c r="GHL10" s="235" t="s">
        <v>8703</v>
      </c>
      <c r="GHM10" s="236" t="s">
        <v>13960</v>
      </c>
      <c r="GHN10" s="237"/>
      <c r="GHO10" s="238">
        <v>5500</v>
      </c>
      <c r="GHP10" s="234" t="s">
        <v>13961</v>
      </c>
      <c r="GHQ10" s="235" t="s">
        <v>8703</v>
      </c>
      <c r="GHR10" s="236" t="s">
        <v>13962</v>
      </c>
      <c r="GHS10" s="237"/>
      <c r="GHT10" s="238">
        <v>5500</v>
      </c>
      <c r="GHU10" s="234" t="s">
        <v>13963</v>
      </c>
      <c r="GHV10" s="235" t="s">
        <v>8703</v>
      </c>
      <c r="GHW10" s="236" t="s">
        <v>13964</v>
      </c>
      <c r="GHX10" s="237"/>
      <c r="GHY10" s="238">
        <v>5500</v>
      </c>
      <c r="GHZ10" s="234" t="s">
        <v>13965</v>
      </c>
      <c r="GIA10" s="235" t="s">
        <v>8703</v>
      </c>
      <c r="GIB10" s="236" t="s">
        <v>13966</v>
      </c>
      <c r="GIC10" s="237"/>
      <c r="GID10" s="238">
        <v>5500</v>
      </c>
      <c r="GIE10" s="234" t="s">
        <v>13967</v>
      </c>
      <c r="GIF10" s="235" t="s">
        <v>8703</v>
      </c>
      <c r="GIG10" s="236" t="s">
        <v>13968</v>
      </c>
      <c r="GIH10" s="237"/>
      <c r="GII10" s="238">
        <v>5500</v>
      </c>
      <c r="GIJ10" s="234" t="s">
        <v>13969</v>
      </c>
      <c r="GIK10" s="235" t="s">
        <v>8703</v>
      </c>
      <c r="GIL10" s="236" t="s">
        <v>13970</v>
      </c>
      <c r="GIM10" s="237"/>
      <c r="GIN10" s="238">
        <v>5500</v>
      </c>
      <c r="GIO10" s="234" t="s">
        <v>13971</v>
      </c>
      <c r="GIP10" s="235" t="s">
        <v>8703</v>
      </c>
      <c r="GIQ10" s="236" t="s">
        <v>13972</v>
      </c>
      <c r="GIR10" s="237"/>
      <c r="GIS10" s="238">
        <v>5500</v>
      </c>
      <c r="GIT10" s="234" t="s">
        <v>13973</v>
      </c>
      <c r="GIU10" s="235" t="s">
        <v>8703</v>
      </c>
      <c r="GIV10" s="236" t="s">
        <v>13974</v>
      </c>
      <c r="GIW10" s="237"/>
      <c r="GIX10" s="238">
        <v>5500</v>
      </c>
      <c r="GIY10" s="234" t="s">
        <v>13975</v>
      </c>
      <c r="GIZ10" s="235" t="s">
        <v>8703</v>
      </c>
      <c r="GJA10" s="236" t="s">
        <v>13976</v>
      </c>
      <c r="GJB10" s="237"/>
      <c r="GJC10" s="238">
        <v>5500</v>
      </c>
      <c r="GJD10" s="234" t="s">
        <v>13977</v>
      </c>
      <c r="GJE10" s="235" t="s">
        <v>8703</v>
      </c>
      <c r="GJF10" s="236" t="s">
        <v>13978</v>
      </c>
      <c r="GJG10" s="237"/>
      <c r="GJH10" s="238">
        <v>5500</v>
      </c>
      <c r="GJI10" s="234" t="s">
        <v>13979</v>
      </c>
      <c r="GJJ10" s="235" t="s">
        <v>8703</v>
      </c>
      <c r="GJK10" s="236" t="s">
        <v>13980</v>
      </c>
      <c r="GJL10" s="237"/>
      <c r="GJM10" s="238">
        <v>5500</v>
      </c>
      <c r="GJN10" s="234" t="s">
        <v>13981</v>
      </c>
      <c r="GJO10" s="235" t="s">
        <v>8703</v>
      </c>
      <c r="GJP10" s="236" t="s">
        <v>13982</v>
      </c>
      <c r="GJQ10" s="237"/>
      <c r="GJR10" s="238">
        <v>5500</v>
      </c>
      <c r="GJS10" s="234" t="s">
        <v>13983</v>
      </c>
      <c r="GJT10" s="235" t="s">
        <v>8703</v>
      </c>
      <c r="GJU10" s="236" t="s">
        <v>13984</v>
      </c>
      <c r="GJV10" s="237"/>
      <c r="GJW10" s="238">
        <v>5500</v>
      </c>
      <c r="GJX10" s="234" t="s">
        <v>13985</v>
      </c>
      <c r="GJY10" s="235" t="s">
        <v>8703</v>
      </c>
      <c r="GJZ10" s="236" t="s">
        <v>13986</v>
      </c>
      <c r="GKA10" s="237"/>
      <c r="GKB10" s="238">
        <v>5500</v>
      </c>
      <c r="GKC10" s="234" t="s">
        <v>13987</v>
      </c>
      <c r="GKD10" s="235" t="s">
        <v>8703</v>
      </c>
      <c r="GKE10" s="236" t="s">
        <v>13988</v>
      </c>
      <c r="GKF10" s="237"/>
      <c r="GKG10" s="238">
        <v>5500</v>
      </c>
      <c r="GKH10" s="234" t="s">
        <v>13989</v>
      </c>
      <c r="GKI10" s="235" t="s">
        <v>8703</v>
      </c>
      <c r="GKJ10" s="236" t="s">
        <v>13990</v>
      </c>
      <c r="GKK10" s="237"/>
      <c r="GKL10" s="238">
        <v>5500</v>
      </c>
      <c r="GKM10" s="234" t="s">
        <v>13991</v>
      </c>
      <c r="GKN10" s="235" t="s">
        <v>8703</v>
      </c>
      <c r="GKO10" s="236" t="s">
        <v>13992</v>
      </c>
      <c r="GKP10" s="237"/>
      <c r="GKQ10" s="238">
        <v>5500</v>
      </c>
      <c r="GKR10" s="234" t="s">
        <v>13993</v>
      </c>
      <c r="GKS10" s="235" t="s">
        <v>8703</v>
      </c>
      <c r="GKT10" s="236" t="s">
        <v>13994</v>
      </c>
      <c r="GKU10" s="237"/>
      <c r="GKV10" s="238">
        <v>5500</v>
      </c>
      <c r="GKW10" s="234" t="s">
        <v>13995</v>
      </c>
      <c r="GKX10" s="235" t="s">
        <v>8703</v>
      </c>
      <c r="GKY10" s="236" t="s">
        <v>13996</v>
      </c>
      <c r="GKZ10" s="237"/>
      <c r="GLA10" s="238">
        <v>5500</v>
      </c>
      <c r="GLB10" s="234" t="s">
        <v>13997</v>
      </c>
      <c r="GLC10" s="235" t="s">
        <v>8703</v>
      </c>
      <c r="GLD10" s="236" t="s">
        <v>13998</v>
      </c>
      <c r="GLE10" s="237"/>
      <c r="GLF10" s="238">
        <v>5500</v>
      </c>
      <c r="GLG10" s="234" t="s">
        <v>13999</v>
      </c>
      <c r="GLH10" s="235" t="s">
        <v>8703</v>
      </c>
      <c r="GLI10" s="236" t="s">
        <v>14000</v>
      </c>
      <c r="GLJ10" s="237"/>
      <c r="GLK10" s="238">
        <v>5500</v>
      </c>
      <c r="GLL10" s="234" t="s">
        <v>14001</v>
      </c>
      <c r="GLM10" s="235" t="s">
        <v>8703</v>
      </c>
      <c r="GLN10" s="236" t="s">
        <v>14002</v>
      </c>
      <c r="GLO10" s="237"/>
      <c r="GLP10" s="238">
        <v>5500</v>
      </c>
      <c r="GLQ10" s="234" t="s">
        <v>14003</v>
      </c>
      <c r="GLR10" s="235" t="s">
        <v>8703</v>
      </c>
      <c r="GLS10" s="236" t="s">
        <v>14004</v>
      </c>
      <c r="GLT10" s="237"/>
      <c r="GLU10" s="238">
        <v>5500</v>
      </c>
      <c r="GLV10" s="234" t="s">
        <v>14005</v>
      </c>
      <c r="GLW10" s="235" t="s">
        <v>8703</v>
      </c>
      <c r="GLX10" s="236" t="s">
        <v>14006</v>
      </c>
      <c r="GLY10" s="237"/>
      <c r="GLZ10" s="238">
        <v>5500</v>
      </c>
      <c r="GMA10" s="234" t="s">
        <v>14007</v>
      </c>
      <c r="GMB10" s="235" t="s">
        <v>8703</v>
      </c>
      <c r="GMC10" s="236" t="s">
        <v>14008</v>
      </c>
      <c r="GMD10" s="237"/>
      <c r="GME10" s="238">
        <v>5500</v>
      </c>
      <c r="GMF10" s="234" t="s">
        <v>14009</v>
      </c>
      <c r="GMG10" s="235" t="s">
        <v>8703</v>
      </c>
      <c r="GMH10" s="236" t="s">
        <v>14010</v>
      </c>
      <c r="GMI10" s="237"/>
      <c r="GMJ10" s="238">
        <v>5500</v>
      </c>
      <c r="GMK10" s="234" t="s">
        <v>14011</v>
      </c>
      <c r="GML10" s="235" t="s">
        <v>8703</v>
      </c>
      <c r="GMM10" s="236" t="s">
        <v>14012</v>
      </c>
      <c r="GMN10" s="237"/>
      <c r="GMO10" s="238">
        <v>5500</v>
      </c>
      <c r="GMP10" s="234" t="s">
        <v>14013</v>
      </c>
      <c r="GMQ10" s="235" t="s">
        <v>8703</v>
      </c>
      <c r="GMR10" s="236" t="s">
        <v>14014</v>
      </c>
      <c r="GMS10" s="237"/>
      <c r="GMT10" s="238">
        <v>5500</v>
      </c>
      <c r="GMU10" s="234" t="s">
        <v>14015</v>
      </c>
      <c r="GMV10" s="235" t="s">
        <v>8703</v>
      </c>
      <c r="GMW10" s="236" t="s">
        <v>14016</v>
      </c>
      <c r="GMX10" s="237"/>
      <c r="GMY10" s="238">
        <v>5500</v>
      </c>
      <c r="GMZ10" s="234" t="s">
        <v>14017</v>
      </c>
      <c r="GNA10" s="235" t="s">
        <v>8703</v>
      </c>
      <c r="GNB10" s="236" t="s">
        <v>14018</v>
      </c>
      <c r="GNC10" s="237"/>
      <c r="GND10" s="238">
        <v>5500</v>
      </c>
      <c r="GNE10" s="234" t="s">
        <v>14019</v>
      </c>
      <c r="GNF10" s="235" t="s">
        <v>8703</v>
      </c>
      <c r="GNG10" s="236" t="s">
        <v>14020</v>
      </c>
      <c r="GNH10" s="237"/>
      <c r="GNI10" s="238">
        <v>5500</v>
      </c>
      <c r="GNJ10" s="234" t="s">
        <v>14021</v>
      </c>
      <c r="GNK10" s="235" t="s">
        <v>8703</v>
      </c>
      <c r="GNL10" s="236" t="s">
        <v>14022</v>
      </c>
      <c r="GNM10" s="237"/>
      <c r="GNN10" s="238">
        <v>5500</v>
      </c>
      <c r="GNO10" s="234" t="s">
        <v>14023</v>
      </c>
      <c r="GNP10" s="235" t="s">
        <v>8703</v>
      </c>
      <c r="GNQ10" s="236" t="s">
        <v>14024</v>
      </c>
      <c r="GNR10" s="237"/>
      <c r="GNS10" s="238">
        <v>5500</v>
      </c>
      <c r="GNT10" s="234" t="s">
        <v>14025</v>
      </c>
      <c r="GNU10" s="235" t="s">
        <v>8703</v>
      </c>
      <c r="GNV10" s="236" t="s">
        <v>14026</v>
      </c>
      <c r="GNW10" s="237"/>
      <c r="GNX10" s="238">
        <v>5500</v>
      </c>
      <c r="GNY10" s="234" t="s">
        <v>14027</v>
      </c>
      <c r="GNZ10" s="235" t="s">
        <v>8703</v>
      </c>
      <c r="GOA10" s="236" t="s">
        <v>14028</v>
      </c>
      <c r="GOB10" s="237"/>
      <c r="GOC10" s="238">
        <v>5500</v>
      </c>
      <c r="GOD10" s="234" t="s">
        <v>14029</v>
      </c>
      <c r="GOE10" s="235" t="s">
        <v>8703</v>
      </c>
      <c r="GOF10" s="236" t="s">
        <v>14030</v>
      </c>
      <c r="GOG10" s="237"/>
      <c r="GOH10" s="238">
        <v>5500</v>
      </c>
      <c r="GOI10" s="234" t="s">
        <v>14031</v>
      </c>
      <c r="GOJ10" s="235" t="s">
        <v>8703</v>
      </c>
      <c r="GOK10" s="236" t="s">
        <v>14032</v>
      </c>
      <c r="GOL10" s="237"/>
      <c r="GOM10" s="238">
        <v>5500</v>
      </c>
      <c r="GON10" s="234" t="s">
        <v>14033</v>
      </c>
      <c r="GOO10" s="235" t="s">
        <v>8703</v>
      </c>
      <c r="GOP10" s="236" t="s">
        <v>14034</v>
      </c>
      <c r="GOQ10" s="237"/>
      <c r="GOR10" s="238">
        <v>5500</v>
      </c>
      <c r="GOS10" s="234" t="s">
        <v>14035</v>
      </c>
      <c r="GOT10" s="235" t="s">
        <v>8703</v>
      </c>
      <c r="GOU10" s="236" t="s">
        <v>14036</v>
      </c>
      <c r="GOV10" s="237"/>
      <c r="GOW10" s="238">
        <v>5500</v>
      </c>
      <c r="GOX10" s="234" t="s">
        <v>14037</v>
      </c>
      <c r="GOY10" s="235" t="s">
        <v>8703</v>
      </c>
      <c r="GOZ10" s="236" t="s">
        <v>14038</v>
      </c>
      <c r="GPA10" s="237"/>
      <c r="GPB10" s="238">
        <v>5500</v>
      </c>
      <c r="GPC10" s="234" t="s">
        <v>14039</v>
      </c>
      <c r="GPD10" s="235" t="s">
        <v>8703</v>
      </c>
      <c r="GPE10" s="236" t="s">
        <v>14040</v>
      </c>
      <c r="GPF10" s="237"/>
      <c r="GPG10" s="238">
        <v>5500</v>
      </c>
      <c r="GPH10" s="234" t="s">
        <v>14041</v>
      </c>
      <c r="GPI10" s="235" t="s">
        <v>8703</v>
      </c>
      <c r="GPJ10" s="236" t="s">
        <v>14042</v>
      </c>
      <c r="GPK10" s="237"/>
      <c r="GPL10" s="238">
        <v>5500</v>
      </c>
      <c r="GPM10" s="234" t="s">
        <v>14043</v>
      </c>
      <c r="GPN10" s="235" t="s">
        <v>8703</v>
      </c>
      <c r="GPO10" s="236" t="s">
        <v>14044</v>
      </c>
      <c r="GPP10" s="237"/>
      <c r="GPQ10" s="238">
        <v>5500</v>
      </c>
      <c r="GPR10" s="234" t="s">
        <v>14045</v>
      </c>
      <c r="GPS10" s="235" t="s">
        <v>8703</v>
      </c>
      <c r="GPT10" s="236" t="s">
        <v>14046</v>
      </c>
      <c r="GPU10" s="237"/>
      <c r="GPV10" s="238">
        <v>5500</v>
      </c>
      <c r="GPW10" s="234" t="s">
        <v>14047</v>
      </c>
      <c r="GPX10" s="235" t="s">
        <v>8703</v>
      </c>
      <c r="GPY10" s="236" t="s">
        <v>14048</v>
      </c>
      <c r="GPZ10" s="237"/>
      <c r="GQA10" s="238">
        <v>5500</v>
      </c>
      <c r="GQB10" s="234" t="s">
        <v>14049</v>
      </c>
      <c r="GQC10" s="235" t="s">
        <v>8703</v>
      </c>
      <c r="GQD10" s="236" t="s">
        <v>14050</v>
      </c>
      <c r="GQE10" s="237"/>
      <c r="GQF10" s="238">
        <v>5500</v>
      </c>
      <c r="GQG10" s="234" t="s">
        <v>14051</v>
      </c>
      <c r="GQH10" s="235" t="s">
        <v>8703</v>
      </c>
      <c r="GQI10" s="236" t="s">
        <v>14052</v>
      </c>
      <c r="GQJ10" s="237"/>
      <c r="GQK10" s="238">
        <v>5500</v>
      </c>
      <c r="GQL10" s="234" t="s">
        <v>14053</v>
      </c>
      <c r="GQM10" s="235" t="s">
        <v>8703</v>
      </c>
      <c r="GQN10" s="236" t="s">
        <v>14054</v>
      </c>
      <c r="GQO10" s="237"/>
      <c r="GQP10" s="238">
        <v>5500</v>
      </c>
      <c r="GQQ10" s="234" t="s">
        <v>14055</v>
      </c>
      <c r="GQR10" s="235" t="s">
        <v>8703</v>
      </c>
      <c r="GQS10" s="236" t="s">
        <v>14056</v>
      </c>
      <c r="GQT10" s="237"/>
      <c r="GQU10" s="238">
        <v>5500</v>
      </c>
      <c r="GQV10" s="234" t="s">
        <v>14057</v>
      </c>
      <c r="GQW10" s="235" t="s">
        <v>8703</v>
      </c>
      <c r="GQX10" s="236" t="s">
        <v>14058</v>
      </c>
      <c r="GQY10" s="237"/>
      <c r="GQZ10" s="238">
        <v>5500</v>
      </c>
      <c r="GRA10" s="234" t="s">
        <v>14059</v>
      </c>
      <c r="GRB10" s="235" t="s">
        <v>8703</v>
      </c>
      <c r="GRC10" s="236" t="s">
        <v>14060</v>
      </c>
      <c r="GRD10" s="237"/>
      <c r="GRE10" s="238">
        <v>5500</v>
      </c>
      <c r="GRF10" s="234" t="s">
        <v>14061</v>
      </c>
      <c r="GRG10" s="235" t="s">
        <v>8703</v>
      </c>
      <c r="GRH10" s="236" t="s">
        <v>14062</v>
      </c>
      <c r="GRI10" s="237"/>
      <c r="GRJ10" s="238">
        <v>5500</v>
      </c>
      <c r="GRK10" s="234" t="s">
        <v>14063</v>
      </c>
      <c r="GRL10" s="235" t="s">
        <v>8703</v>
      </c>
      <c r="GRM10" s="236" t="s">
        <v>14064</v>
      </c>
      <c r="GRN10" s="237"/>
      <c r="GRO10" s="238">
        <v>5500</v>
      </c>
      <c r="GRP10" s="234" t="s">
        <v>14065</v>
      </c>
      <c r="GRQ10" s="235" t="s">
        <v>8703</v>
      </c>
      <c r="GRR10" s="236" t="s">
        <v>14066</v>
      </c>
      <c r="GRS10" s="237"/>
      <c r="GRT10" s="238">
        <v>5500</v>
      </c>
      <c r="GRU10" s="234" t="s">
        <v>14067</v>
      </c>
      <c r="GRV10" s="235" t="s">
        <v>8703</v>
      </c>
      <c r="GRW10" s="236" t="s">
        <v>14068</v>
      </c>
      <c r="GRX10" s="237"/>
      <c r="GRY10" s="238">
        <v>5500</v>
      </c>
      <c r="GRZ10" s="234" t="s">
        <v>14069</v>
      </c>
      <c r="GSA10" s="235" t="s">
        <v>8703</v>
      </c>
      <c r="GSB10" s="236" t="s">
        <v>14070</v>
      </c>
      <c r="GSC10" s="237"/>
      <c r="GSD10" s="238">
        <v>5500</v>
      </c>
      <c r="GSE10" s="234" t="s">
        <v>14071</v>
      </c>
      <c r="GSF10" s="235" t="s">
        <v>8703</v>
      </c>
      <c r="GSG10" s="236" t="s">
        <v>14072</v>
      </c>
      <c r="GSH10" s="237"/>
      <c r="GSI10" s="238">
        <v>5500</v>
      </c>
      <c r="GSJ10" s="234" t="s">
        <v>14073</v>
      </c>
      <c r="GSK10" s="235" t="s">
        <v>8703</v>
      </c>
      <c r="GSL10" s="236" t="s">
        <v>14074</v>
      </c>
      <c r="GSM10" s="237"/>
      <c r="GSN10" s="238">
        <v>5500</v>
      </c>
      <c r="GSO10" s="234" t="s">
        <v>14075</v>
      </c>
      <c r="GSP10" s="235" t="s">
        <v>8703</v>
      </c>
      <c r="GSQ10" s="236" t="s">
        <v>14076</v>
      </c>
      <c r="GSR10" s="237"/>
      <c r="GSS10" s="238">
        <v>5500</v>
      </c>
      <c r="GST10" s="234" t="s">
        <v>14077</v>
      </c>
      <c r="GSU10" s="235" t="s">
        <v>8703</v>
      </c>
      <c r="GSV10" s="236" t="s">
        <v>14078</v>
      </c>
      <c r="GSW10" s="237"/>
      <c r="GSX10" s="238">
        <v>5500</v>
      </c>
      <c r="GSY10" s="234" t="s">
        <v>14079</v>
      </c>
      <c r="GSZ10" s="235" t="s">
        <v>8703</v>
      </c>
      <c r="GTA10" s="236" t="s">
        <v>14080</v>
      </c>
      <c r="GTB10" s="237"/>
      <c r="GTC10" s="238">
        <v>5500</v>
      </c>
      <c r="GTD10" s="234" t="s">
        <v>14081</v>
      </c>
      <c r="GTE10" s="235" t="s">
        <v>8703</v>
      </c>
      <c r="GTF10" s="236" t="s">
        <v>14082</v>
      </c>
      <c r="GTG10" s="237"/>
      <c r="GTH10" s="238">
        <v>5500</v>
      </c>
      <c r="GTI10" s="234" t="s">
        <v>14083</v>
      </c>
      <c r="GTJ10" s="235" t="s">
        <v>8703</v>
      </c>
      <c r="GTK10" s="236" t="s">
        <v>14084</v>
      </c>
      <c r="GTL10" s="237"/>
      <c r="GTM10" s="238">
        <v>5500</v>
      </c>
      <c r="GTN10" s="234" t="s">
        <v>14085</v>
      </c>
      <c r="GTO10" s="235" t="s">
        <v>8703</v>
      </c>
      <c r="GTP10" s="236" t="s">
        <v>14086</v>
      </c>
      <c r="GTQ10" s="237"/>
      <c r="GTR10" s="238">
        <v>5500</v>
      </c>
      <c r="GTS10" s="234" t="s">
        <v>14087</v>
      </c>
      <c r="GTT10" s="235" t="s">
        <v>8703</v>
      </c>
      <c r="GTU10" s="236" t="s">
        <v>14088</v>
      </c>
      <c r="GTV10" s="237"/>
      <c r="GTW10" s="238">
        <v>5500</v>
      </c>
      <c r="GTX10" s="234" t="s">
        <v>14089</v>
      </c>
      <c r="GTY10" s="235" t="s">
        <v>8703</v>
      </c>
      <c r="GTZ10" s="236" t="s">
        <v>14090</v>
      </c>
      <c r="GUA10" s="237"/>
      <c r="GUB10" s="238">
        <v>5500</v>
      </c>
      <c r="GUC10" s="234" t="s">
        <v>14091</v>
      </c>
      <c r="GUD10" s="235" t="s">
        <v>8703</v>
      </c>
      <c r="GUE10" s="236" t="s">
        <v>14092</v>
      </c>
      <c r="GUF10" s="237"/>
      <c r="GUG10" s="238">
        <v>5500</v>
      </c>
      <c r="GUH10" s="234" t="s">
        <v>14093</v>
      </c>
      <c r="GUI10" s="235" t="s">
        <v>8703</v>
      </c>
      <c r="GUJ10" s="236" t="s">
        <v>14094</v>
      </c>
      <c r="GUK10" s="237"/>
      <c r="GUL10" s="238">
        <v>5500</v>
      </c>
      <c r="GUM10" s="234" t="s">
        <v>14095</v>
      </c>
      <c r="GUN10" s="235" t="s">
        <v>8703</v>
      </c>
      <c r="GUO10" s="236" t="s">
        <v>14096</v>
      </c>
      <c r="GUP10" s="237"/>
      <c r="GUQ10" s="238">
        <v>5500</v>
      </c>
      <c r="GUR10" s="234" t="s">
        <v>14097</v>
      </c>
      <c r="GUS10" s="235" t="s">
        <v>8703</v>
      </c>
      <c r="GUT10" s="236" t="s">
        <v>14098</v>
      </c>
      <c r="GUU10" s="237"/>
      <c r="GUV10" s="238">
        <v>5500</v>
      </c>
      <c r="GUW10" s="234" t="s">
        <v>14099</v>
      </c>
      <c r="GUX10" s="235" t="s">
        <v>8703</v>
      </c>
      <c r="GUY10" s="236" t="s">
        <v>14100</v>
      </c>
      <c r="GUZ10" s="237"/>
      <c r="GVA10" s="238">
        <v>5500</v>
      </c>
      <c r="GVB10" s="234" t="s">
        <v>14101</v>
      </c>
      <c r="GVC10" s="235" t="s">
        <v>8703</v>
      </c>
      <c r="GVD10" s="236" t="s">
        <v>14102</v>
      </c>
      <c r="GVE10" s="237"/>
      <c r="GVF10" s="238">
        <v>5500</v>
      </c>
      <c r="GVG10" s="234" t="s">
        <v>14103</v>
      </c>
      <c r="GVH10" s="235" t="s">
        <v>8703</v>
      </c>
      <c r="GVI10" s="236" t="s">
        <v>14104</v>
      </c>
      <c r="GVJ10" s="237"/>
      <c r="GVK10" s="238">
        <v>5500</v>
      </c>
      <c r="GVL10" s="234" t="s">
        <v>14105</v>
      </c>
      <c r="GVM10" s="235" t="s">
        <v>8703</v>
      </c>
      <c r="GVN10" s="236" t="s">
        <v>14106</v>
      </c>
      <c r="GVO10" s="237"/>
      <c r="GVP10" s="238">
        <v>5500</v>
      </c>
      <c r="GVQ10" s="234" t="s">
        <v>14107</v>
      </c>
      <c r="GVR10" s="235" t="s">
        <v>8703</v>
      </c>
      <c r="GVS10" s="236" t="s">
        <v>14108</v>
      </c>
      <c r="GVT10" s="237"/>
      <c r="GVU10" s="238">
        <v>5500</v>
      </c>
      <c r="GVV10" s="234" t="s">
        <v>14109</v>
      </c>
      <c r="GVW10" s="235" t="s">
        <v>8703</v>
      </c>
      <c r="GVX10" s="236" t="s">
        <v>14110</v>
      </c>
      <c r="GVY10" s="237"/>
      <c r="GVZ10" s="238">
        <v>5500</v>
      </c>
      <c r="GWA10" s="234" t="s">
        <v>14111</v>
      </c>
      <c r="GWB10" s="235" t="s">
        <v>8703</v>
      </c>
      <c r="GWC10" s="236" t="s">
        <v>14112</v>
      </c>
      <c r="GWD10" s="237"/>
      <c r="GWE10" s="238">
        <v>5500</v>
      </c>
      <c r="GWF10" s="234" t="s">
        <v>14113</v>
      </c>
      <c r="GWG10" s="235" t="s">
        <v>8703</v>
      </c>
      <c r="GWH10" s="236" t="s">
        <v>14114</v>
      </c>
      <c r="GWI10" s="237"/>
      <c r="GWJ10" s="238">
        <v>5500</v>
      </c>
      <c r="GWK10" s="234" t="s">
        <v>14115</v>
      </c>
      <c r="GWL10" s="235" t="s">
        <v>8703</v>
      </c>
      <c r="GWM10" s="236" t="s">
        <v>14116</v>
      </c>
      <c r="GWN10" s="237"/>
      <c r="GWO10" s="238">
        <v>5500</v>
      </c>
      <c r="GWP10" s="234" t="s">
        <v>14117</v>
      </c>
      <c r="GWQ10" s="235" t="s">
        <v>8703</v>
      </c>
      <c r="GWR10" s="236" t="s">
        <v>14118</v>
      </c>
      <c r="GWS10" s="237"/>
      <c r="GWT10" s="238">
        <v>5500</v>
      </c>
      <c r="GWU10" s="234" t="s">
        <v>14119</v>
      </c>
      <c r="GWV10" s="235" t="s">
        <v>8703</v>
      </c>
      <c r="GWW10" s="236" t="s">
        <v>14120</v>
      </c>
      <c r="GWX10" s="237"/>
      <c r="GWY10" s="238">
        <v>5500</v>
      </c>
      <c r="GWZ10" s="234" t="s">
        <v>14121</v>
      </c>
      <c r="GXA10" s="235" t="s">
        <v>8703</v>
      </c>
      <c r="GXB10" s="236" t="s">
        <v>14122</v>
      </c>
      <c r="GXC10" s="237"/>
      <c r="GXD10" s="238">
        <v>5500</v>
      </c>
      <c r="GXE10" s="234" t="s">
        <v>14123</v>
      </c>
      <c r="GXF10" s="235" t="s">
        <v>8703</v>
      </c>
      <c r="GXG10" s="236" t="s">
        <v>14124</v>
      </c>
      <c r="GXH10" s="237"/>
      <c r="GXI10" s="238">
        <v>5500</v>
      </c>
      <c r="GXJ10" s="234" t="s">
        <v>14125</v>
      </c>
      <c r="GXK10" s="235" t="s">
        <v>8703</v>
      </c>
      <c r="GXL10" s="236" t="s">
        <v>14126</v>
      </c>
      <c r="GXM10" s="237"/>
      <c r="GXN10" s="238">
        <v>5500</v>
      </c>
      <c r="GXO10" s="234" t="s">
        <v>14127</v>
      </c>
      <c r="GXP10" s="235" t="s">
        <v>8703</v>
      </c>
      <c r="GXQ10" s="236" t="s">
        <v>14128</v>
      </c>
      <c r="GXR10" s="237"/>
      <c r="GXS10" s="238">
        <v>5500</v>
      </c>
      <c r="GXT10" s="234" t="s">
        <v>14129</v>
      </c>
      <c r="GXU10" s="235" t="s">
        <v>8703</v>
      </c>
      <c r="GXV10" s="236" t="s">
        <v>14130</v>
      </c>
      <c r="GXW10" s="237"/>
      <c r="GXX10" s="238">
        <v>5500</v>
      </c>
      <c r="GXY10" s="234" t="s">
        <v>14131</v>
      </c>
      <c r="GXZ10" s="235" t="s">
        <v>8703</v>
      </c>
      <c r="GYA10" s="236" t="s">
        <v>14132</v>
      </c>
      <c r="GYB10" s="237"/>
      <c r="GYC10" s="238">
        <v>5500</v>
      </c>
      <c r="GYD10" s="234" t="s">
        <v>14133</v>
      </c>
      <c r="GYE10" s="235" t="s">
        <v>8703</v>
      </c>
      <c r="GYF10" s="236" t="s">
        <v>14134</v>
      </c>
      <c r="GYG10" s="237"/>
      <c r="GYH10" s="238">
        <v>5500</v>
      </c>
      <c r="GYI10" s="234" t="s">
        <v>14135</v>
      </c>
      <c r="GYJ10" s="235" t="s">
        <v>8703</v>
      </c>
      <c r="GYK10" s="236" t="s">
        <v>14136</v>
      </c>
      <c r="GYL10" s="237"/>
      <c r="GYM10" s="238">
        <v>5500</v>
      </c>
      <c r="GYN10" s="234" t="s">
        <v>14137</v>
      </c>
      <c r="GYO10" s="235" t="s">
        <v>8703</v>
      </c>
      <c r="GYP10" s="236" t="s">
        <v>14138</v>
      </c>
      <c r="GYQ10" s="237"/>
      <c r="GYR10" s="238">
        <v>5500</v>
      </c>
      <c r="GYS10" s="234" t="s">
        <v>14139</v>
      </c>
      <c r="GYT10" s="235" t="s">
        <v>8703</v>
      </c>
      <c r="GYU10" s="236" t="s">
        <v>14140</v>
      </c>
      <c r="GYV10" s="237"/>
      <c r="GYW10" s="238">
        <v>5500</v>
      </c>
      <c r="GYX10" s="234" t="s">
        <v>14141</v>
      </c>
      <c r="GYY10" s="235" t="s">
        <v>8703</v>
      </c>
      <c r="GYZ10" s="236" t="s">
        <v>14142</v>
      </c>
      <c r="GZA10" s="237"/>
      <c r="GZB10" s="238">
        <v>5500</v>
      </c>
      <c r="GZC10" s="234" t="s">
        <v>14143</v>
      </c>
      <c r="GZD10" s="235" t="s">
        <v>8703</v>
      </c>
      <c r="GZE10" s="236" t="s">
        <v>14144</v>
      </c>
      <c r="GZF10" s="237"/>
      <c r="GZG10" s="238">
        <v>5500</v>
      </c>
      <c r="GZH10" s="234" t="s">
        <v>14145</v>
      </c>
      <c r="GZI10" s="235" t="s">
        <v>8703</v>
      </c>
      <c r="GZJ10" s="236" t="s">
        <v>14146</v>
      </c>
      <c r="GZK10" s="237"/>
      <c r="GZL10" s="238">
        <v>5500</v>
      </c>
      <c r="GZM10" s="234" t="s">
        <v>14147</v>
      </c>
      <c r="GZN10" s="235" t="s">
        <v>8703</v>
      </c>
      <c r="GZO10" s="236" t="s">
        <v>14148</v>
      </c>
      <c r="GZP10" s="237"/>
      <c r="GZQ10" s="238">
        <v>5500</v>
      </c>
      <c r="GZR10" s="234" t="s">
        <v>14149</v>
      </c>
      <c r="GZS10" s="235" t="s">
        <v>8703</v>
      </c>
      <c r="GZT10" s="236" t="s">
        <v>14150</v>
      </c>
      <c r="GZU10" s="237"/>
      <c r="GZV10" s="238">
        <v>5500</v>
      </c>
      <c r="GZW10" s="234" t="s">
        <v>14151</v>
      </c>
      <c r="GZX10" s="235" t="s">
        <v>8703</v>
      </c>
      <c r="GZY10" s="236" t="s">
        <v>14152</v>
      </c>
      <c r="GZZ10" s="237"/>
      <c r="HAA10" s="238">
        <v>5500</v>
      </c>
      <c r="HAB10" s="234" t="s">
        <v>14153</v>
      </c>
      <c r="HAC10" s="235" t="s">
        <v>8703</v>
      </c>
      <c r="HAD10" s="236" t="s">
        <v>14154</v>
      </c>
      <c r="HAE10" s="237"/>
      <c r="HAF10" s="238">
        <v>5500</v>
      </c>
      <c r="HAG10" s="234" t="s">
        <v>14155</v>
      </c>
      <c r="HAH10" s="235" t="s">
        <v>8703</v>
      </c>
      <c r="HAI10" s="236" t="s">
        <v>14156</v>
      </c>
      <c r="HAJ10" s="237"/>
      <c r="HAK10" s="238">
        <v>5500</v>
      </c>
      <c r="HAL10" s="234" t="s">
        <v>14157</v>
      </c>
      <c r="HAM10" s="235" t="s">
        <v>8703</v>
      </c>
      <c r="HAN10" s="236" t="s">
        <v>14158</v>
      </c>
      <c r="HAO10" s="237"/>
      <c r="HAP10" s="238">
        <v>5500</v>
      </c>
      <c r="HAQ10" s="234" t="s">
        <v>14159</v>
      </c>
      <c r="HAR10" s="235" t="s">
        <v>8703</v>
      </c>
      <c r="HAS10" s="236" t="s">
        <v>14160</v>
      </c>
      <c r="HAT10" s="237"/>
      <c r="HAU10" s="238">
        <v>5500</v>
      </c>
      <c r="HAV10" s="234" t="s">
        <v>14161</v>
      </c>
      <c r="HAW10" s="235" t="s">
        <v>8703</v>
      </c>
      <c r="HAX10" s="236" t="s">
        <v>14162</v>
      </c>
      <c r="HAY10" s="237"/>
      <c r="HAZ10" s="238">
        <v>5500</v>
      </c>
      <c r="HBA10" s="234" t="s">
        <v>14163</v>
      </c>
      <c r="HBB10" s="235" t="s">
        <v>8703</v>
      </c>
      <c r="HBC10" s="236" t="s">
        <v>14164</v>
      </c>
      <c r="HBD10" s="237"/>
      <c r="HBE10" s="238">
        <v>5500</v>
      </c>
      <c r="HBF10" s="234" t="s">
        <v>14165</v>
      </c>
      <c r="HBG10" s="235" t="s">
        <v>8703</v>
      </c>
      <c r="HBH10" s="236" t="s">
        <v>14166</v>
      </c>
      <c r="HBI10" s="237"/>
      <c r="HBJ10" s="238">
        <v>5500</v>
      </c>
      <c r="HBK10" s="234" t="s">
        <v>14167</v>
      </c>
      <c r="HBL10" s="235" t="s">
        <v>8703</v>
      </c>
      <c r="HBM10" s="236" t="s">
        <v>14168</v>
      </c>
      <c r="HBN10" s="237"/>
      <c r="HBO10" s="238">
        <v>5500</v>
      </c>
      <c r="HBP10" s="234" t="s">
        <v>14169</v>
      </c>
      <c r="HBQ10" s="235" t="s">
        <v>8703</v>
      </c>
      <c r="HBR10" s="236" t="s">
        <v>14170</v>
      </c>
      <c r="HBS10" s="237"/>
      <c r="HBT10" s="238">
        <v>5500</v>
      </c>
      <c r="HBU10" s="234" t="s">
        <v>14171</v>
      </c>
      <c r="HBV10" s="235" t="s">
        <v>8703</v>
      </c>
      <c r="HBW10" s="236" t="s">
        <v>14172</v>
      </c>
      <c r="HBX10" s="237"/>
      <c r="HBY10" s="238">
        <v>5500</v>
      </c>
      <c r="HBZ10" s="234" t="s">
        <v>14173</v>
      </c>
      <c r="HCA10" s="235" t="s">
        <v>8703</v>
      </c>
      <c r="HCB10" s="236" t="s">
        <v>14174</v>
      </c>
      <c r="HCC10" s="237"/>
      <c r="HCD10" s="238">
        <v>5500</v>
      </c>
      <c r="HCE10" s="234" t="s">
        <v>14175</v>
      </c>
      <c r="HCF10" s="235" t="s">
        <v>8703</v>
      </c>
      <c r="HCG10" s="236" t="s">
        <v>14176</v>
      </c>
      <c r="HCH10" s="237"/>
      <c r="HCI10" s="238">
        <v>5500</v>
      </c>
      <c r="HCJ10" s="234" t="s">
        <v>14177</v>
      </c>
      <c r="HCK10" s="235" t="s">
        <v>8703</v>
      </c>
      <c r="HCL10" s="236" t="s">
        <v>14178</v>
      </c>
      <c r="HCM10" s="237"/>
      <c r="HCN10" s="238">
        <v>5500</v>
      </c>
      <c r="HCO10" s="234" t="s">
        <v>14179</v>
      </c>
      <c r="HCP10" s="235" t="s">
        <v>8703</v>
      </c>
      <c r="HCQ10" s="236" t="s">
        <v>14180</v>
      </c>
      <c r="HCR10" s="237"/>
      <c r="HCS10" s="238">
        <v>5500</v>
      </c>
      <c r="HCT10" s="234" t="s">
        <v>14181</v>
      </c>
      <c r="HCU10" s="235" t="s">
        <v>8703</v>
      </c>
      <c r="HCV10" s="236" t="s">
        <v>14182</v>
      </c>
      <c r="HCW10" s="237"/>
      <c r="HCX10" s="238">
        <v>5500</v>
      </c>
      <c r="HCY10" s="234" t="s">
        <v>14183</v>
      </c>
      <c r="HCZ10" s="235" t="s">
        <v>8703</v>
      </c>
      <c r="HDA10" s="236" t="s">
        <v>14184</v>
      </c>
      <c r="HDB10" s="237"/>
      <c r="HDC10" s="238">
        <v>5500</v>
      </c>
      <c r="HDD10" s="234" t="s">
        <v>14185</v>
      </c>
      <c r="HDE10" s="235" t="s">
        <v>8703</v>
      </c>
      <c r="HDF10" s="236" t="s">
        <v>14186</v>
      </c>
      <c r="HDG10" s="237"/>
      <c r="HDH10" s="238">
        <v>5500</v>
      </c>
      <c r="HDI10" s="234" t="s">
        <v>14187</v>
      </c>
      <c r="HDJ10" s="235" t="s">
        <v>8703</v>
      </c>
      <c r="HDK10" s="236" t="s">
        <v>14188</v>
      </c>
      <c r="HDL10" s="237"/>
      <c r="HDM10" s="238">
        <v>5500</v>
      </c>
      <c r="HDN10" s="234" t="s">
        <v>14189</v>
      </c>
      <c r="HDO10" s="235" t="s">
        <v>8703</v>
      </c>
      <c r="HDP10" s="236" t="s">
        <v>14190</v>
      </c>
      <c r="HDQ10" s="237"/>
      <c r="HDR10" s="238">
        <v>5500</v>
      </c>
      <c r="HDS10" s="234" t="s">
        <v>14191</v>
      </c>
      <c r="HDT10" s="235" t="s">
        <v>8703</v>
      </c>
      <c r="HDU10" s="236" t="s">
        <v>14192</v>
      </c>
      <c r="HDV10" s="237"/>
      <c r="HDW10" s="238">
        <v>5500</v>
      </c>
      <c r="HDX10" s="234" t="s">
        <v>14193</v>
      </c>
      <c r="HDY10" s="235" t="s">
        <v>8703</v>
      </c>
      <c r="HDZ10" s="236" t="s">
        <v>14194</v>
      </c>
      <c r="HEA10" s="237"/>
      <c r="HEB10" s="238">
        <v>5500</v>
      </c>
      <c r="HEC10" s="234" t="s">
        <v>14195</v>
      </c>
      <c r="HED10" s="235" t="s">
        <v>8703</v>
      </c>
      <c r="HEE10" s="236" t="s">
        <v>14196</v>
      </c>
      <c r="HEF10" s="237"/>
      <c r="HEG10" s="238">
        <v>5500</v>
      </c>
      <c r="HEH10" s="234" t="s">
        <v>14197</v>
      </c>
      <c r="HEI10" s="235" t="s">
        <v>8703</v>
      </c>
      <c r="HEJ10" s="236" t="s">
        <v>14198</v>
      </c>
      <c r="HEK10" s="237"/>
      <c r="HEL10" s="238">
        <v>5500</v>
      </c>
      <c r="HEM10" s="234" t="s">
        <v>14199</v>
      </c>
      <c r="HEN10" s="235" t="s">
        <v>8703</v>
      </c>
      <c r="HEO10" s="236" t="s">
        <v>14200</v>
      </c>
      <c r="HEP10" s="237"/>
      <c r="HEQ10" s="238">
        <v>5500</v>
      </c>
      <c r="HER10" s="234" t="s">
        <v>14201</v>
      </c>
      <c r="HES10" s="235" t="s">
        <v>8703</v>
      </c>
      <c r="HET10" s="236" t="s">
        <v>14202</v>
      </c>
      <c r="HEU10" s="237"/>
      <c r="HEV10" s="238">
        <v>5500</v>
      </c>
      <c r="HEW10" s="234" t="s">
        <v>14203</v>
      </c>
      <c r="HEX10" s="235" t="s">
        <v>8703</v>
      </c>
      <c r="HEY10" s="236" t="s">
        <v>14204</v>
      </c>
      <c r="HEZ10" s="237"/>
      <c r="HFA10" s="238">
        <v>5500</v>
      </c>
      <c r="HFB10" s="234" t="s">
        <v>14205</v>
      </c>
      <c r="HFC10" s="235" t="s">
        <v>8703</v>
      </c>
      <c r="HFD10" s="236" t="s">
        <v>14206</v>
      </c>
      <c r="HFE10" s="237"/>
      <c r="HFF10" s="238">
        <v>5500</v>
      </c>
      <c r="HFG10" s="234" t="s">
        <v>14207</v>
      </c>
      <c r="HFH10" s="235" t="s">
        <v>8703</v>
      </c>
      <c r="HFI10" s="236" t="s">
        <v>14208</v>
      </c>
      <c r="HFJ10" s="237"/>
      <c r="HFK10" s="238">
        <v>5500</v>
      </c>
      <c r="HFL10" s="234" t="s">
        <v>14209</v>
      </c>
      <c r="HFM10" s="235" t="s">
        <v>8703</v>
      </c>
      <c r="HFN10" s="236" t="s">
        <v>14210</v>
      </c>
      <c r="HFO10" s="237"/>
      <c r="HFP10" s="238">
        <v>5500</v>
      </c>
      <c r="HFQ10" s="234" t="s">
        <v>14211</v>
      </c>
      <c r="HFR10" s="235" t="s">
        <v>8703</v>
      </c>
      <c r="HFS10" s="236" t="s">
        <v>14212</v>
      </c>
      <c r="HFT10" s="237"/>
      <c r="HFU10" s="238">
        <v>5500</v>
      </c>
      <c r="HFV10" s="234" t="s">
        <v>14213</v>
      </c>
      <c r="HFW10" s="235" t="s">
        <v>8703</v>
      </c>
      <c r="HFX10" s="236" t="s">
        <v>14214</v>
      </c>
      <c r="HFY10" s="237"/>
      <c r="HFZ10" s="238">
        <v>5500</v>
      </c>
      <c r="HGA10" s="234" t="s">
        <v>14215</v>
      </c>
      <c r="HGB10" s="235" t="s">
        <v>8703</v>
      </c>
      <c r="HGC10" s="236" t="s">
        <v>14216</v>
      </c>
      <c r="HGD10" s="237"/>
      <c r="HGE10" s="238">
        <v>5500</v>
      </c>
      <c r="HGF10" s="234" t="s">
        <v>14217</v>
      </c>
      <c r="HGG10" s="235" t="s">
        <v>8703</v>
      </c>
      <c r="HGH10" s="236" t="s">
        <v>14218</v>
      </c>
      <c r="HGI10" s="237"/>
      <c r="HGJ10" s="238">
        <v>5500</v>
      </c>
      <c r="HGK10" s="234" t="s">
        <v>14219</v>
      </c>
      <c r="HGL10" s="235" t="s">
        <v>8703</v>
      </c>
      <c r="HGM10" s="236" t="s">
        <v>14220</v>
      </c>
      <c r="HGN10" s="237"/>
      <c r="HGO10" s="238">
        <v>5500</v>
      </c>
      <c r="HGP10" s="234" t="s">
        <v>14221</v>
      </c>
      <c r="HGQ10" s="235" t="s">
        <v>8703</v>
      </c>
      <c r="HGR10" s="236" t="s">
        <v>14222</v>
      </c>
      <c r="HGS10" s="237"/>
      <c r="HGT10" s="238">
        <v>5500</v>
      </c>
      <c r="HGU10" s="234" t="s">
        <v>14223</v>
      </c>
      <c r="HGV10" s="235" t="s">
        <v>8703</v>
      </c>
      <c r="HGW10" s="236" t="s">
        <v>14224</v>
      </c>
      <c r="HGX10" s="237"/>
      <c r="HGY10" s="238">
        <v>5500</v>
      </c>
      <c r="HGZ10" s="234" t="s">
        <v>14225</v>
      </c>
      <c r="HHA10" s="235" t="s">
        <v>8703</v>
      </c>
      <c r="HHB10" s="236" t="s">
        <v>14226</v>
      </c>
      <c r="HHC10" s="237"/>
      <c r="HHD10" s="238">
        <v>5500</v>
      </c>
      <c r="HHE10" s="234" t="s">
        <v>14227</v>
      </c>
      <c r="HHF10" s="235" t="s">
        <v>8703</v>
      </c>
      <c r="HHG10" s="236" t="s">
        <v>14228</v>
      </c>
      <c r="HHH10" s="237"/>
      <c r="HHI10" s="238">
        <v>5500</v>
      </c>
      <c r="HHJ10" s="234" t="s">
        <v>14229</v>
      </c>
      <c r="HHK10" s="235" t="s">
        <v>8703</v>
      </c>
      <c r="HHL10" s="236" t="s">
        <v>14230</v>
      </c>
      <c r="HHM10" s="237"/>
      <c r="HHN10" s="238">
        <v>5500</v>
      </c>
      <c r="HHO10" s="234" t="s">
        <v>14231</v>
      </c>
      <c r="HHP10" s="235" t="s">
        <v>8703</v>
      </c>
      <c r="HHQ10" s="236" t="s">
        <v>14232</v>
      </c>
      <c r="HHR10" s="237"/>
      <c r="HHS10" s="238">
        <v>5500</v>
      </c>
      <c r="HHT10" s="234" t="s">
        <v>14233</v>
      </c>
      <c r="HHU10" s="235" t="s">
        <v>8703</v>
      </c>
      <c r="HHV10" s="236" t="s">
        <v>14234</v>
      </c>
      <c r="HHW10" s="237"/>
      <c r="HHX10" s="238">
        <v>5500</v>
      </c>
      <c r="HHY10" s="234" t="s">
        <v>14235</v>
      </c>
      <c r="HHZ10" s="235" t="s">
        <v>8703</v>
      </c>
      <c r="HIA10" s="236" t="s">
        <v>14236</v>
      </c>
      <c r="HIB10" s="237"/>
      <c r="HIC10" s="238">
        <v>5500</v>
      </c>
      <c r="HID10" s="234" t="s">
        <v>14237</v>
      </c>
      <c r="HIE10" s="235" t="s">
        <v>8703</v>
      </c>
      <c r="HIF10" s="236" t="s">
        <v>14238</v>
      </c>
      <c r="HIG10" s="237"/>
      <c r="HIH10" s="238">
        <v>5500</v>
      </c>
      <c r="HII10" s="234" t="s">
        <v>14239</v>
      </c>
      <c r="HIJ10" s="235" t="s">
        <v>8703</v>
      </c>
      <c r="HIK10" s="236" t="s">
        <v>14240</v>
      </c>
      <c r="HIL10" s="237"/>
      <c r="HIM10" s="238">
        <v>5500</v>
      </c>
      <c r="HIN10" s="234" t="s">
        <v>14241</v>
      </c>
      <c r="HIO10" s="235" t="s">
        <v>8703</v>
      </c>
      <c r="HIP10" s="236" t="s">
        <v>14242</v>
      </c>
      <c r="HIQ10" s="237"/>
      <c r="HIR10" s="238">
        <v>5500</v>
      </c>
      <c r="HIS10" s="234" t="s">
        <v>14243</v>
      </c>
      <c r="HIT10" s="235" t="s">
        <v>8703</v>
      </c>
      <c r="HIU10" s="236" t="s">
        <v>14244</v>
      </c>
      <c r="HIV10" s="237"/>
      <c r="HIW10" s="238">
        <v>5500</v>
      </c>
      <c r="HIX10" s="234" t="s">
        <v>14245</v>
      </c>
      <c r="HIY10" s="235" t="s">
        <v>8703</v>
      </c>
      <c r="HIZ10" s="236" t="s">
        <v>14246</v>
      </c>
      <c r="HJA10" s="237"/>
      <c r="HJB10" s="238">
        <v>5500</v>
      </c>
      <c r="HJC10" s="234" t="s">
        <v>14247</v>
      </c>
      <c r="HJD10" s="235" t="s">
        <v>8703</v>
      </c>
      <c r="HJE10" s="236" t="s">
        <v>14248</v>
      </c>
      <c r="HJF10" s="237"/>
      <c r="HJG10" s="238">
        <v>5500</v>
      </c>
      <c r="HJH10" s="234" t="s">
        <v>14249</v>
      </c>
      <c r="HJI10" s="235" t="s">
        <v>8703</v>
      </c>
      <c r="HJJ10" s="236" t="s">
        <v>14250</v>
      </c>
      <c r="HJK10" s="237"/>
      <c r="HJL10" s="238">
        <v>5500</v>
      </c>
      <c r="HJM10" s="234" t="s">
        <v>14251</v>
      </c>
      <c r="HJN10" s="235" t="s">
        <v>8703</v>
      </c>
      <c r="HJO10" s="236" t="s">
        <v>14252</v>
      </c>
      <c r="HJP10" s="237"/>
      <c r="HJQ10" s="238">
        <v>5500</v>
      </c>
      <c r="HJR10" s="234" t="s">
        <v>14253</v>
      </c>
      <c r="HJS10" s="235" t="s">
        <v>8703</v>
      </c>
      <c r="HJT10" s="236" t="s">
        <v>14254</v>
      </c>
      <c r="HJU10" s="237"/>
      <c r="HJV10" s="238">
        <v>5500</v>
      </c>
      <c r="HJW10" s="234" t="s">
        <v>14255</v>
      </c>
      <c r="HJX10" s="235" t="s">
        <v>8703</v>
      </c>
      <c r="HJY10" s="236" t="s">
        <v>14256</v>
      </c>
      <c r="HJZ10" s="237"/>
      <c r="HKA10" s="238">
        <v>5500</v>
      </c>
      <c r="HKB10" s="234" t="s">
        <v>14257</v>
      </c>
      <c r="HKC10" s="235" t="s">
        <v>8703</v>
      </c>
      <c r="HKD10" s="236" t="s">
        <v>14258</v>
      </c>
      <c r="HKE10" s="237"/>
      <c r="HKF10" s="238">
        <v>5500</v>
      </c>
      <c r="HKG10" s="234" t="s">
        <v>14259</v>
      </c>
      <c r="HKH10" s="235" t="s">
        <v>8703</v>
      </c>
      <c r="HKI10" s="236" t="s">
        <v>14260</v>
      </c>
      <c r="HKJ10" s="237"/>
      <c r="HKK10" s="238">
        <v>5500</v>
      </c>
      <c r="HKL10" s="234" t="s">
        <v>14261</v>
      </c>
      <c r="HKM10" s="235" t="s">
        <v>8703</v>
      </c>
      <c r="HKN10" s="236" t="s">
        <v>14262</v>
      </c>
      <c r="HKO10" s="237"/>
      <c r="HKP10" s="238">
        <v>5500</v>
      </c>
      <c r="HKQ10" s="234" t="s">
        <v>14263</v>
      </c>
      <c r="HKR10" s="235" t="s">
        <v>8703</v>
      </c>
      <c r="HKS10" s="236" t="s">
        <v>14264</v>
      </c>
      <c r="HKT10" s="237"/>
      <c r="HKU10" s="238">
        <v>5500</v>
      </c>
      <c r="HKV10" s="234" t="s">
        <v>14265</v>
      </c>
      <c r="HKW10" s="235" t="s">
        <v>8703</v>
      </c>
      <c r="HKX10" s="236" t="s">
        <v>14266</v>
      </c>
      <c r="HKY10" s="237"/>
      <c r="HKZ10" s="238">
        <v>5500</v>
      </c>
      <c r="HLA10" s="234" t="s">
        <v>14267</v>
      </c>
      <c r="HLB10" s="235" t="s">
        <v>8703</v>
      </c>
      <c r="HLC10" s="236" t="s">
        <v>14268</v>
      </c>
      <c r="HLD10" s="237"/>
      <c r="HLE10" s="238">
        <v>5500</v>
      </c>
      <c r="HLF10" s="234" t="s">
        <v>14269</v>
      </c>
      <c r="HLG10" s="235" t="s">
        <v>8703</v>
      </c>
      <c r="HLH10" s="236" t="s">
        <v>14270</v>
      </c>
      <c r="HLI10" s="237"/>
      <c r="HLJ10" s="238">
        <v>5500</v>
      </c>
      <c r="HLK10" s="234" t="s">
        <v>14271</v>
      </c>
      <c r="HLL10" s="235" t="s">
        <v>8703</v>
      </c>
      <c r="HLM10" s="236" t="s">
        <v>14272</v>
      </c>
      <c r="HLN10" s="237"/>
      <c r="HLO10" s="238">
        <v>5500</v>
      </c>
      <c r="HLP10" s="234" t="s">
        <v>14273</v>
      </c>
      <c r="HLQ10" s="235" t="s">
        <v>8703</v>
      </c>
      <c r="HLR10" s="236" t="s">
        <v>14274</v>
      </c>
      <c r="HLS10" s="237"/>
      <c r="HLT10" s="238">
        <v>5500</v>
      </c>
      <c r="HLU10" s="234" t="s">
        <v>14275</v>
      </c>
      <c r="HLV10" s="235" t="s">
        <v>8703</v>
      </c>
      <c r="HLW10" s="236" t="s">
        <v>14276</v>
      </c>
      <c r="HLX10" s="237"/>
      <c r="HLY10" s="238">
        <v>5500</v>
      </c>
      <c r="HLZ10" s="234" t="s">
        <v>14277</v>
      </c>
      <c r="HMA10" s="235" t="s">
        <v>8703</v>
      </c>
      <c r="HMB10" s="236" t="s">
        <v>14278</v>
      </c>
      <c r="HMC10" s="237"/>
      <c r="HMD10" s="238">
        <v>5500</v>
      </c>
      <c r="HME10" s="234" t="s">
        <v>14279</v>
      </c>
      <c r="HMF10" s="235" t="s">
        <v>8703</v>
      </c>
      <c r="HMG10" s="236" t="s">
        <v>14280</v>
      </c>
      <c r="HMH10" s="237"/>
      <c r="HMI10" s="238">
        <v>5500</v>
      </c>
      <c r="HMJ10" s="234" t="s">
        <v>14281</v>
      </c>
      <c r="HMK10" s="235" t="s">
        <v>8703</v>
      </c>
      <c r="HML10" s="236" t="s">
        <v>14282</v>
      </c>
      <c r="HMM10" s="237"/>
      <c r="HMN10" s="238">
        <v>5500</v>
      </c>
      <c r="HMO10" s="234" t="s">
        <v>14283</v>
      </c>
      <c r="HMP10" s="235" t="s">
        <v>8703</v>
      </c>
      <c r="HMQ10" s="236" t="s">
        <v>14284</v>
      </c>
      <c r="HMR10" s="237"/>
      <c r="HMS10" s="238">
        <v>5500</v>
      </c>
      <c r="HMT10" s="234" t="s">
        <v>14285</v>
      </c>
      <c r="HMU10" s="235" t="s">
        <v>8703</v>
      </c>
      <c r="HMV10" s="236" t="s">
        <v>14286</v>
      </c>
      <c r="HMW10" s="237"/>
      <c r="HMX10" s="238">
        <v>5500</v>
      </c>
      <c r="HMY10" s="234" t="s">
        <v>14287</v>
      </c>
      <c r="HMZ10" s="235" t="s">
        <v>8703</v>
      </c>
      <c r="HNA10" s="236" t="s">
        <v>14288</v>
      </c>
      <c r="HNB10" s="237"/>
      <c r="HNC10" s="238">
        <v>5500</v>
      </c>
      <c r="HND10" s="234" t="s">
        <v>14289</v>
      </c>
      <c r="HNE10" s="235" t="s">
        <v>8703</v>
      </c>
      <c r="HNF10" s="236" t="s">
        <v>14290</v>
      </c>
      <c r="HNG10" s="237"/>
      <c r="HNH10" s="238">
        <v>5500</v>
      </c>
      <c r="HNI10" s="234" t="s">
        <v>14291</v>
      </c>
      <c r="HNJ10" s="235" t="s">
        <v>8703</v>
      </c>
      <c r="HNK10" s="236" t="s">
        <v>14292</v>
      </c>
      <c r="HNL10" s="237"/>
      <c r="HNM10" s="238">
        <v>5500</v>
      </c>
      <c r="HNN10" s="234" t="s">
        <v>14293</v>
      </c>
      <c r="HNO10" s="235" t="s">
        <v>8703</v>
      </c>
      <c r="HNP10" s="236" t="s">
        <v>14294</v>
      </c>
      <c r="HNQ10" s="237"/>
      <c r="HNR10" s="238">
        <v>5500</v>
      </c>
      <c r="HNS10" s="234" t="s">
        <v>14295</v>
      </c>
      <c r="HNT10" s="235" t="s">
        <v>8703</v>
      </c>
      <c r="HNU10" s="236" t="s">
        <v>14296</v>
      </c>
      <c r="HNV10" s="237"/>
      <c r="HNW10" s="238">
        <v>5500</v>
      </c>
      <c r="HNX10" s="234" t="s">
        <v>14297</v>
      </c>
      <c r="HNY10" s="235" t="s">
        <v>8703</v>
      </c>
      <c r="HNZ10" s="236" t="s">
        <v>14298</v>
      </c>
      <c r="HOA10" s="237"/>
      <c r="HOB10" s="238">
        <v>5500</v>
      </c>
      <c r="HOC10" s="234" t="s">
        <v>14299</v>
      </c>
      <c r="HOD10" s="235" t="s">
        <v>8703</v>
      </c>
      <c r="HOE10" s="236" t="s">
        <v>14300</v>
      </c>
      <c r="HOF10" s="237"/>
      <c r="HOG10" s="238">
        <v>5500</v>
      </c>
      <c r="HOH10" s="234" t="s">
        <v>14301</v>
      </c>
      <c r="HOI10" s="235" t="s">
        <v>8703</v>
      </c>
      <c r="HOJ10" s="236" t="s">
        <v>14302</v>
      </c>
      <c r="HOK10" s="237"/>
      <c r="HOL10" s="238">
        <v>5500</v>
      </c>
      <c r="HOM10" s="234" t="s">
        <v>14303</v>
      </c>
      <c r="HON10" s="235" t="s">
        <v>8703</v>
      </c>
      <c r="HOO10" s="236" t="s">
        <v>14304</v>
      </c>
      <c r="HOP10" s="237"/>
      <c r="HOQ10" s="238">
        <v>5500</v>
      </c>
      <c r="HOR10" s="234" t="s">
        <v>14305</v>
      </c>
      <c r="HOS10" s="235" t="s">
        <v>8703</v>
      </c>
      <c r="HOT10" s="236" t="s">
        <v>14306</v>
      </c>
      <c r="HOU10" s="237"/>
      <c r="HOV10" s="238">
        <v>5500</v>
      </c>
      <c r="HOW10" s="234" t="s">
        <v>14307</v>
      </c>
      <c r="HOX10" s="235" t="s">
        <v>8703</v>
      </c>
      <c r="HOY10" s="236" t="s">
        <v>14308</v>
      </c>
      <c r="HOZ10" s="237"/>
      <c r="HPA10" s="238">
        <v>5500</v>
      </c>
      <c r="HPB10" s="234" t="s">
        <v>14309</v>
      </c>
      <c r="HPC10" s="235" t="s">
        <v>8703</v>
      </c>
      <c r="HPD10" s="236" t="s">
        <v>14310</v>
      </c>
      <c r="HPE10" s="237"/>
      <c r="HPF10" s="238">
        <v>5500</v>
      </c>
      <c r="HPG10" s="234" t="s">
        <v>14311</v>
      </c>
      <c r="HPH10" s="235" t="s">
        <v>8703</v>
      </c>
      <c r="HPI10" s="236" t="s">
        <v>14312</v>
      </c>
      <c r="HPJ10" s="237"/>
      <c r="HPK10" s="238">
        <v>5500</v>
      </c>
      <c r="HPL10" s="234" t="s">
        <v>14313</v>
      </c>
      <c r="HPM10" s="235" t="s">
        <v>8703</v>
      </c>
      <c r="HPN10" s="236" t="s">
        <v>14314</v>
      </c>
      <c r="HPO10" s="237"/>
      <c r="HPP10" s="238">
        <v>5500</v>
      </c>
      <c r="HPQ10" s="234" t="s">
        <v>14315</v>
      </c>
      <c r="HPR10" s="235" t="s">
        <v>8703</v>
      </c>
      <c r="HPS10" s="236" t="s">
        <v>14316</v>
      </c>
      <c r="HPT10" s="237"/>
      <c r="HPU10" s="238">
        <v>5500</v>
      </c>
      <c r="HPV10" s="234" t="s">
        <v>14317</v>
      </c>
      <c r="HPW10" s="235" t="s">
        <v>8703</v>
      </c>
      <c r="HPX10" s="236" t="s">
        <v>14318</v>
      </c>
      <c r="HPY10" s="237"/>
      <c r="HPZ10" s="238">
        <v>5500</v>
      </c>
      <c r="HQA10" s="234" t="s">
        <v>14319</v>
      </c>
      <c r="HQB10" s="235" t="s">
        <v>8703</v>
      </c>
      <c r="HQC10" s="236" t="s">
        <v>14320</v>
      </c>
      <c r="HQD10" s="237"/>
      <c r="HQE10" s="238">
        <v>5500</v>
      </c>
      <c r="HQF10" s="234" t="s">
        <v>14321</v>
      </c>
      <c r="HQG10" s="235" t="s">
        <v>8703</v>
      </c>
      <c r="HQH10" s="236" t="s">
        <v>14322</v>
      </c>
      <c r="HQI10" s="237"/>
      <c r="HQJ10" s="238">
        <v>5500</v>
      </c>
      <c r="HQK10" s="234" t="s">
        <v>14323</v>
      </c>
      <c r="HQL10" s="235" t="s">
        <v>8703</v>
      </c>
      <c r="HQM10" s="236" t="s">
        <v>14324</v>
      </c>
      <c r="HQN10" s="237"/>
      <c r="HQO10" s="238">
        <v>5500</v>
      </c>
      <c r="HQP10" s="234" t="s">
        <v>14325</v>
      </c>
      <c r="HQQ10" s="235" t="s">
        <v>8703</v>
      </c>
      <c r="HQR10" s="236" t="s">
        <v>14326</v>
      </c>
      <c r="HQS10" s="237"/>
      <c r="HQT10" s="238">
        <v>5500</v>
      </c>
      <c r="HQU10" s="234" t="s">
        <v>14327</v>
      </c>
      <c r="HQV10" s="235" t="s">
        <v>8703</v>
      </c>
      <c r="HQW10" s="236" t="s">
        <v>14328</v>
      </c>
      <c r="HQX10" s="237"/>
      <c r="HQY10" s="238">
        <v>5500</v>
      </c>
      <c r="HQZ10" s="234" t="s">
        <v>14329</v>
      </c>
      <c r="HRA10" s="235" t="s">
        <v>8703</v>
      </c>
      <c r="HRB10" s="236" t="s">
        <v>14330</v>
      </c>
      <c r="HRC10" s="237"/>
      <c r="HRD10" s="238">
        <v>5500</v>
      </c>
      <c r="HRE10" s="234" t="s">
        <v>14331</v>
      </c>
      <c r="HRF10" s="235" t="s">
        <v>8703</v>
      </c>
      <c r="HRG10" s="236" t="s">
        <v>14332</v>
      </c>
      <c r="HRH10" s="237"/>
      <c r="HRI10" s="238">
        <v>5500</v>
      </c>
      <c r="HRJ10" s="234" t="s">
        <v>14333</v>
      </c>
      <c r="HRK10" s="235" t="s">
        <v>8703</v>
      </c>
      <c r="HRL10" s="236" t="s">
        <v>14334</v>
      </c>
      <c r="HRM10" s="237"/>
      <c r="HRN10" s="238">
        <v>5500</v>
      </c>
      <c r="HRO10" s="234" t="s">
        <v>14335</v>
      </c>
      <c r="HRP10" s="235" t="s">
        <v>8703</v>
      </c>
      <c r="HRQ10" s="236" t="s">
        <v>14336</v>
      </c>
      <c r="HRR10" s="237"/>
      <c r="HRS10" s="238">
        <v>5500</v>
      </c>
      <c r="HRT10" s="234" t="s">
        <v>14337</v>
      </c>
      <c r="HRU10" s="235" t="s">
        <v>8703</v>
      </c>
      <c r="HRV10" s="236" t="s">
        <v>14338</v>
      </c>
      <c r="HRW10" s="237"/>
      <c r="HRX10" s="238">
        <v>5500</v>
      </c>
      <c r="HRY10" s="234" t="s">
        <v>14339</v>
      </c>
      <c r="HRZ10" s="235" t="s">
        <v>8703</v>
      </c>
      <c r="HSA10" s="236" t="s">
        <v>14340</v>
      </c>
      <c r="HSB10" s="237"/>
      <c r="HSC10" s="238">
        <v>5500</v>
      </c>
      <c r="HSD10" s="234" t="s">
        <v>14341</v>
      </c>
      <c r="HSE10" s="235" t="s">
        <v>8703</v>
      </c>
      <c r="HSF10" s="236" t="s">
        <v>14342</v>
      </c>
      <c r="HSG10" s="237"/>
      <c r="HSH10" s="238">
        <v>5500</v>
      </c>
      <c r="HSI10" s="234" t="s">
        <v>14343</v>
      </c>
      <c r="HSJ10" s="235" t="s">
        <v>8703</v>
      </c>
      <c r="HSK10" s="236" t="s">
        <v>14344</v>
      </c>
      <c r="HSL10" s="237"/>
      <c r="HSM10" s="238">
        <v>5500</v>
      </c>
      <c r="HSN10" s="234" t="s">
        <v>14345</v>
      </c>
      <c r="HSO10" s="235" t="s">
        <v>8703</v>
      </c>
      <c r="HSP10" s="236" t="s">
        <v>14346</v>
      </c>
      <c r="HSQ10" s="237"/>
      <c r="HSR10" s="238">
        <v>5500</v>
      </c>
      <c r="HSS10" s="234" t="s">
        <v>14347</v>
      </c>
      <c r="HST10" s="235" t="s">
        <v>8703</v>
      </c>
      <c r="HSU10" s="236" t="s">
        <v>14348</v>
      </c>
      <c r="HSV10" s="237"/>
      <c r="HSW10" s="238">
        <v>5500</v>
      </c>
      <c r="HSX10" s="234" t="s">
        <v>14349</v>
      </c>
      <c r="HSY10" s="235" t="s">
        <v>8703</v>
      </c>
      <c r="HSZ10" s="236" t="s">
        <v>14350</v>
      </c>
      <c r="HTA10" s="237"/>
      <c r="HTB10" s="238">
        <v>5500</v>
      </c>
      <c r="HTC10" s="234" t="s">
        <v>14351</v>
      </c>
      <c r="HTD10" s="235" t="s">
        <v>8703</v>
      </c>
      <c r="HTE10" s="236" t="s">
        <v>14352</v>
      </c>
      <c r="HTF10" s="237"/>
      <c r="HTG10" s="238">
        <v>5500</v>
      </c>
      <c r="HTH10" s="234" t="s">
        <v>14353</v>
      </c>
      <c r="HTI10" s="235" t="s">
        <v>8703</v>
      </c>
      <c r="HTJ10" s="236" t="s">
        <v>14354</v>
      </c>
      <c r="HTK10" s="237"/>
      <c r="HTL10" s="238">
        <v>5500</v>
      </c>
      <c r="HTM10" s="234" t="s">
        <v>14355</v>
      </c>
      <c r="HTN10" s="235" t="s">
        <v>8703</v>
      </c>
      <c r="HTO10" s="236" t="s">
        <v>14356</v>
      </c>
      <c r="HTP10" s="237"/>
      <c r="HTQ10" s="238">
        <v>5500</v>
      </c>
      <c r="HTR10" s="234" t="s">
        <v>14357</v>
      </c>
      <c r="HTS10" s="235" t="s">
        <v>8703</v>
      </c>
      <c r="HTT10" s="236" t="s">
        <v>14358</v>
      </c>
      <c r="HTU10" s="237"/>
      <c r="HTV10" s="238">
        <v>5500</v>
      </c>
      <c r="HTW10" s="234" t="s">
        <v>14359</v>
      </c>
      <c r="HTX10" s="235" t="s">
        <v>8703</v>
      </c>
      <c r="HTY10" s="236" t="s">
        <v>14360</v>
      </c>
      <c r="HTZ10" s="237"/>
      <c r="HUA10" s="238">
        <v>5500</v>
      </c>
      <c r="HUB10" s="234" t="s">
        <v>14361</v>
      </c>
      <c r="HUC10" s="235" t="s">
        <v>8703</v>
      </c>
      <c r="HUD10" s="236" t="s">
        <v>14362</v>
      </c>
      <c r="HUE10" s="237"/>
      <c r="HUF10" s="238">
        <v>5500</v>
      </c>
      <c r="HUG10" s="234" t="s">
        <v>14363</v>
      </c>
      <c r="HUH10" s="235" t="s">
        <v>8703</v>
      </c>
      <c r="HUI10" s="236" t="s">
        <v>14364</v>
      </c>
      <c r="HUJ10" s="237"/>
      <c r="HUK10" s="238">
        <v>5500</v>
      </c>
      <c r="HUL10" s="234" t="s">
        <v>14365</v>
      </c>
      <c r="HUM10" s="235" t="s">
        <v>8703</v>
      </c>
      <c r="HUN10" s="236" t="s">
        <v>14366</v>
      </c>
      <c r="HUO10" s="237"/>
      <c r="HUP10" s="238">
        <v>5500</v>
      </c>
      <c r="HUQ10" s="234" t="s">
        <v>14367</v>
      </c>
      <c r="HUR10" s="235" t="s">
        <v>8703</v>
      </c>
      <c r="HUS10" s="236" t="s">
        <v>14368</v>
      </c>
      <c r="HUT10" s="237"/>
      <c r="HUU10" s="238">
        <v>5500</v>
      </c>
      <c r="HUV10" s="234" t="s">
        <v>14369</v>
      </c>
      <c r="HUW10" s="235" t="s">
        <v>8703</v>
      </c>
      <c r="HUX10" s="236" t="s">
        <v>14370</v>
      </c>
      <c r="HUY10" s="237"/>
      <c r="HUZ10" s="238">
        <v>5500</v>
      </c>
      <c r="HVA10" s="234" t="s">
        <v>14371</v>
      </c>
      <c r="HVB10" s="235" t="s">
        <v>8703</v>
      </c>
      <c r="HVC10" s="236" t="s">
        <v>14372</v>
      </c>
      <c r="HVD10" s="237"/>
      <c r="HVE10" s="238">
        <v>5500</v>
      </c>
      <c r="HVF10" s="234" t="s">
        <v>14373</v>
      </c>
      <c r="HVG10" s="235" t="s">
        <v>8703</v>
      </c>
      <c r="HVH10" s="236" t="s">
        <v>14374</v>
      </c>
      <c r="HVI10" s="237"/>
      <c r="HVJ10" s="238">
        <v>5500</v>
      </c>
      <c r="HVK10" s="234" t="s">
        <v>14375</v>
      </c>
      <c r="HVL10" s="235" t="s">
        <v>8703</v>
      </c>
      <c r="HVM10" s="236" t="s">
        <v>14376</v>
      </c>
      <c r="HVN10" s="237"/>
      <c r="HVO10" s="238">
        <v>5500</v>
      </c>
      <c r="HVP10" s="234" t="s">
        <v>14377</v>
      </c>
      <c r="HVQ10" s="235" t="s">
        <v>8703</v>
      </c>
      <c r="HVR10" s="236" t="s">
        <v>14378</v>
      </c>
      <c r="HVS10" s="237"/>
      <c r="HVT10" s="238">
        <v>5500</v>
      </c>
      <c r="HVU10" s="234" t="s">
        <v>14379</v>
      </c>
      <c r="HVV10" s="235" t="s">
        <v>8703</v>
      </c>
      <c r="HVW10" s="236" t="s">
        <v>14380</v>
      </c>
      <c r="HVX10" s="237"/>
      <c r="HVY10" s="238">
        <v>5500</v>
      </c>
      <c r="HVZ10" s="234" t="s">
        <v>14381</v>
      </c>
      <c r="HWA10" s="235" t="s">
        <v>8703</v>
      </c>
      <c r="HWB10" s="236" t="s">
        <v>14382</v>
      </c>
      <c r="HWC10" s="237"/>
      <c r="HWD10" s="238">
        <v>5500</v>
      </c>
      <c r="HWE10" s="234" t="s">
        <v>14383</v>
      </c>
      <c r="HWF10" s="235" t="s">
        <v>8703</v>
      </c>
      <c r="HWG10" s="236" t="s">
        <v>14384</v>
      </c>
      <c r="HWH10" s="237"/>
      <c r="HWI10" s="238">
        <v>5500</v>
      </c>
      <c r="HWJ10" s="234" t="s">
        <v>14385</v>
      </c>
      <c r="HWK10" s="235" t="s">
        <v>8703</v>
      </c>
      <c r="HWL10" s="236" t="s">
        <v>14386</v>
      </c>
      <c r="HWM10" s="237"/>
      <c r="HWN10" s="238">
        <v>5500</v>
      </c>
      <c r="HWO10" s="234" t="s">
        <v>14387</v>
      </c>
      <c r="HWP10" s="235" t="s">
        <v>8703</v>
      </c>
      <c r="HWQ10" s="236" t="s">
        <v>14388</v>
      </c>
      <c r="HWR10" s="237"/>
      <c r="HWS10" s="238">
        <v>5500</v>
      </c>
      <c r="HWT10" s="234" t="s">
        <v>14389</v>
      </c>
      <c r="HWU10" s="235" t="s">
        <v>8703</v>
      </c>
      <c r="HWV10" s="236" t="s">
        <v>14390</v>
      </c>
      <c r="HWW10" s="237"/>
      <c r="HWX10" s="238">
        <v>5500</v>
      </c>
      <c r="HWY10" s="234" t="s">
        <v>14391</v>
      </c>
      <c r="HWZ10" s="235" t="s">
        <v>8703</v>
      </c>
      <c r="HXA10" s="236" t="s">
        <v>14392</v>
      </c>
      <c r="HXB10" s="237"/>
      <c r="HXC10" s="238">
        <v>5500</v>
      </c>
      <c r="HXD10" s="234" t="s">
        <v>14393</v>
      </c>
      <c r="HXE10" s="235" t="s">
        <v>8703</v>
      </c>
      <c r="HXF10" s="236" t="s">
        <v>14394</v>
      </c>
      <c r="HXG10" s="237"/>
      <c r="HXH10" s="238">
        <v>5500</v>
      </c>
      <c r="HXI10" s="234" t="s">
        <v>14395</v>
      </c>
      <c r="HXJ10" s="235" t="s">
        <v>8703</v>
      </c>
      <c r="HXK10" s="236" t="s">
        <v>14396</v>
      </c>
      <c r="HXL10" s="237"/>
      <c r="HXM10" s="238">
        <v>5500</v>
      </c>
      <c r="HXN10" s="234" t="s">
        <v>14397</v>
      </c>
      <c r="HXO10" s="235" t="s">
        <v>8703</v>
      </c>
      <c r="HXP10" s="236" t="s">
        <v>14398</v>
      </c>
      <c r="HXQ10" s="237"/>
      <c r="HXR10" s="238">
        <v>5500</v>
      </c>
      <c r="HXS10" s="234" t="s">
        <v>14399</v>
      </c>
      <c r="HXT10" s="235" t="s">
        <v>8703</v>
      </c>
      <c r="HXU10" s="236" t="s">
        <v>14400</v>
      </c>
      <c r="HXV10" s="237"/>
      <c r="HXW10" s="238">
        <v>5500</v>
      </c>
      <c r="HXX10" s="234" t="s">
        <v>14401</v>
      </c>
      <c r="HXY10" s="235" t="s">
        <v>8703</v>
      </c>
      <c r="HXZ10" s="236" t="s">
        <v>14402</v>
      </c>
      <c r="HYA10" s="237"/>
      <c r="HYB10" s="238">
        <v>5500</v>
      </c>
      <c r="HYC10" s="234" t="s">
        <v>14403</v>
      </c>
      <c r="HYD10" s="235" t="s">
        <v>8703</v>
      </c>
      <c r="HYE10" s="236" t="s">
        <v>14404</v>
      </c>
      <c r="HYF10" s="237"/>
      <c r="HYG10" s="238">
        <v>5500</v>
      </c>
      <c r="HYH10" s="234" t="s">
        <v>14405</v>
      </c>
      <c r="HYI10" s="235" t="s">
        <v>8703</v>
      </c>
      <c r="HYJ10" s="236" t="s">
        <v>14406</v>
      </c>
      <c r="HYK10" s="237"/>
      <c r="HYL10" s="238">
        <v>5500</v>
      </c>
      <c r="HYM10" s="234" t="s">
        <v>14407</v>
      </c>
      <c r="HYN10" s="235" t="s">
        <v>8703</v>
      </c>
      <c r="HYO10" s="236" t="s">
        <v>14408</v>
      </c>
      <c r="HYP10" s="237"/>
      <c r="HYQ10" s="238">
        <v>5500</v>
      </c>
      <c r="HYR10" s="234" t="s">
        <v>14409</v>
      </c>
      <c r="HYS10" s="235" t="s">
        <v>8703</v>
      </c>
      <c r="HYT10" s="236" t="s">
        <v>14410</v>
      </c>
      <c r="HYU10" s="237"/>
      <c r="HYV10" s="238">
        <v>5500</v>
      </c>
      <c r="HYW10" s="234" t="s">
        <v>14411</v>
      </c>
      <c r="HYX10" s="235" t="s">
        <v>8703</v>
      </c>
      <c r="HYY10" s="236" t="s">
        <v>14412</v>
      </c>
      <c r="HYZ10" s="237"/>
      <c r="HZA10" s="238">
        <v>5500</v>
      </c>
      <c r="HZB10" s="234" t="s">
        <v>14413</v>
      </c>
      <c r="HZC10" s="235" t="s">
        <v>8703</v>
      </c>
      <c r="HZD10" s="236" t="s">
        <v>14414</v>
      </c>
      <c r="HZE10" s="237"/>
      <c r="HZF10" s="238">
        <v>5500</v>
      </c>
      <c r="HZG10" s="234" t="s">
        <v>14415</v>
      </c>
      <c r="HZH10" s="235" t="s">
        <v>8703</v>
      </c>
      <c r="HZI10" s="236" t="s">
        <v>14416</v>
      </c>
      <c r="HZJ10" s="237"/>
      <c r="HZK10" s="238">
        <v>5500</v>
      </c>
      <c r="HZL10" s="234" t="s">
        <v>14417</v>
      </c>
      <c r="HZM10" s="235" t="s">
        <v>8703</v>
      </c>
      <c r="HZN10" s="236" t="s">
        <v>14418</v>
      </c>
      <c r="HZO10" s="237"/>
      <c r="HZP10" s="238">
        <v>5500</v>
      </c>
      <c r="HZQ10" s="234" t="s">
        <v>14419</v>
      </c>
      <c r="HZR10" s="235" t="s">
        <v>8703</v>
      </c>
      <c r="HZS10" s="236" t="s">
        <v>14420</v>
      </c>
      <c r="HZT10" s="237"/>
      <c r="HZU10" s="238">
        <v>5500</v>
      </c>
      <c r="HZV10" s="234" t="s">
        <v>14421</v>
      </c>
      <c r="HZW10" s="235" t="s">
        <v>8703</v>
      </c>
      <c r="HZX10" s="236" t="s">
        <v>14422</v>
      </c>
      <c r="HZY10" s="237"/>
      <c r="HZZ10" s="238">
        <v>5500</v>
      </c>
      <c r="IAA10" s="234" t="s">
        <v>14423</v>
      </c>
      <c r="IAB10" s="235" t="s">
        <v>8703</v>
      </c>
      <c r="IAC10" s="236" t="s">
        <v>14424</v>
      </c>
      <c r="IAD10" s="237"/>
      <c r="IAE10" s="238">
        <v>5500</v>
      </c>
      <c r="IAF10" s="234" t="s">
        <v>14425</v>
      </c>
      <c r="IAG10" s="235" t="s">
        <v>8703</v>
      </c>
      <c r="IAH10" s="236" t="s">
        <v>14426</v>
      </c>
      <c r="IAI10" s="237"/>
      <c r="IAJ10" s="238">
        <v>5500</v>
      </c>
      <c r="IAK10" s="234" t="s">
        <v>14427</v>
      </c>
      <c r="IAL10" s="235" t="s">
        <v>8703</v>
      </c>
      <c r="IAM10" s="236" t="s">
        <v>14428</v>
      </c>
      <c r="IAN10" s="237"/>
      <c r="IAO10" s="238">
        <v>5500</v>
      </c>
      <c r="IAP10" s="234" t="s">
        <v>14429</v>
      </c>
      <c r="IAQ10" s="235" t="s">
        <v>8703</v>
      </c>
      <c r="IAR10" s="236" t="s">
        <v>14430</v>
      </c>
      <c r="IAS10" s="237"/>
      <c r="IAT10" s="238">
        <v>5500</v>
      </c>
      <c r="IAU10" s="234" t="s">
        <v>14431</v>
      </c>
      <c r="IAV10" s="235" t="s">
        <v>8703</v>
      </c>
      <c r="IAW10" s="236" t="s">
        <v>14432</v>
      </c>
      <c r="IAX10" s="237"/>
      <c r="IAY10" s="238">
        <v>5500</v>
      </c>
      <c r="IAZ10" s="234" t="s">
        <v>14433</v>
      </c>
      <c r="IBA10" s="235" t="s">
        <v>8703</v>
      </c>
      <c r="IBB10" s="236" t="s">
        <v>14434</v>
      </c>
      <c r="IBC10" s="237"/>
      <c r="IBD10" s="238">
        <v>5500</v>
      </c>
      <c r="IBE10" s="234" t="s">
        <v>14435</v>
      </c>
      <c r="IBF10" s="235" t="s">
        <v>8703</v>
      </c>
      <c r="IBG10" s="236" t="s">
        <v>14436</v>
      </c>
      <c r="IBH10" s="237"/>
      <c r="IBI10" s="238">
        <v>5500</v>
      </c>
      <c r="IBJ10" s="234" t="s">
        <v>14437</v>
      </c>
      <c r="IBK10" s="235" t="s">
        <v>8703</v>
      </c>
      <c r="IBL10" s="236" t="s">
        <v>14438</v>
      </c>
      <c r="IBM10" s="237"/>
      <c r="IBN10" s="238">
        <v>5500</v>
      </c>
      <c r="IBO10" s="234" t="s">
        <v>14439</v>
      </c>
      <c r="IBP10" s="235" t="s">
        <v>8703</v>
      </c>
      <c r="IBQ10" s="236" t="s">
        <v>14440</v>
      </c>
      <c r="IBR10" s="237"/>
      <c r="IBS10" s="238">
        <v>5500</v>
      </c>
      <c r="IBT10" s="234" t="s">
        <v>14441</v>
      </c>
      <c r="IBU10" s="235" t="s">
        <v>8703</v>
      </c>
      <c r="IBV10" s="236" t="s">
        <v>14442</v>
      </c>
      <c r="IBW10" s="237"/>
      <c r="IBX10" s="238">
        <v>5500</v>
      </c>
      <c r="IBY10" s="234" t="s">
        <v>14443</v>
      </c>
      <c r="IBZ10" s="235" t="s">
        <v>8703</v>
      </c>
      <c r="ICA10" s="236" t="s">
        <v>14444</v>
      </c>
      <c r="ICB10" s="237"/>
      <c r="ICC10" s="238">
        <v>5500</v>
      </c>
      <c r="ICD10" s="234" t="s">
        <v>14445</v>
      </c>
      <c r="ICE10" s="235" t="s">
        <v>8703</v>
      </c>
      <c r="ICF10" s="236" t="s">
        <v>14446</v>
      </c>
      <c r="ICG10" s="237"/>
      <c r="ICH10" s="238">
        <v>5500</v>
      </c>
      <c r="ICI10" s="234" t="s">
        <v>14447</v>
      </c>
      <c r="ICJ10" s="235" t="s">
        <v>8703</v>
      </c>
      <c r="ICK10" s="236" t="s">
        <v>14448</v>
      </c>
      <c r="ICL10" s="237"/>
      <c r="ICM10" s="238">
        <v>5500</v>
      </c>
      <c r="ICN10" s="234" t="s">
        <v>14449</v>
      </c>
      <c r="ICO10" s="235" t="s">
        <v>8703</v>
      </c>
      <c r="ICP10" s="236" t="s">
        <v>14450</v>
      </c>
      <c r="ICQ10" s="237"/>
      <c r="ICR10" s="238">
        <v>5500</v>
      </c>
      <c r="ICS10" s="234" t="s">
        <v>14451</v>
      </c>
      <c r="ICT10" s="235" t="s">
        <v>8703</v>
      </c>
      <c r="ICU10" s="236" t="s">
        <v>14452</v>
      </c>
      <c r="ICV10" s="237"/>
      <c r="ICW10" s="238">
        <v>5500</v>
      </c>
      <c r="ICX10" s="234" t="s">
        <v>14453</v>
      </c>
      <c r="ICY10" s="235" t="s">
        <v>8703</v>
      </c>
      <c r="ICZ10" s="236" t="s">
        <v>14454</v>
      </c>
      <c r="IDA10" s="237"/>
      <c r="IDB10" s="238">
        <v>5500</v>
      </c>
      <c r="IDC10" s="234" t="s">
        <v>14455</v>
      </c>
      <c r="IDD10" s="235" t="s">
        <v>8703</v>
      </c>
      <c r="IDE10" s="236" t="s">
        <v>14456</v>
      </c>
      <c r="IDF10" s="237"/>
      <c r="IDG10" s="238">
        <v>5500</v>
      </c>
      <c r="IDH10" s="234" t="s">
        <v>14457</v>
      </c>
      <c r="IDI10" s="235" t="s">
        <v>8703</v>
      </c>
      <c r="IDJ10" s="236" t="s">
        <v>14458</v>
      </c>
      <c r="IDK10" s="237"/>
      <c r="IDL10" s="238">
        <v>5500</v>
      </c>
      <c r="IDM10" s="234" t="s">
        <v>14459</v>
      </c>
      <c r="IDN10" s="235" t="s">
        <v>8703</v>
      </c>
      <c r="IDO10" s="236" t="s">
        <v>14460</v>
      </c>
      <c r="IDP10" s="237"/>
      <c r="IDQ10" s="238">
        <v>5500</v>
      </c>
      <c r="IDR10" s="234" t="s">
        <v>14461</v>
      </c>
      <c r="IDS10" s="235" t="s">
        <v>8703</v>
      </c>
      <c r="IDT10" s="236" t="s">
        <v>14462</v>
      </c>
      <c r="IDU10" s="237"/>
      <c r="IDV10" s="238">
        <v>5500</v>
      </c>
      <c r="IDW10" s="234" t="s">
        <v>14463</v>
      </c>
      <c r="IDX10" s="235" t="s">
        <v>8703</v>
      </c>
      <c r="IDY10" s="236" t="s">
        <v>14464</v>
      </c>
      <c r="IDZ10" s="237"/>
      <c r="IEA10" s="238">
        <v>5500</v>
      </c>
      <c r="IEB10" s="234" t="s">
        <v>14465</v>
      </c>
      <c r="IEC10" s="235" t="s">
        <v>8703</v>
      </c>
      <c r="IED10" s="236" t="s">
        <v>14466</v>
      </c>
      <c r="IEE10" s="237"/>
      <c r="IEF10" s="238">
        <v>5500</v>
      </c>
      <c r="IEG10" s="234" t="s">
        <v>14467</v>
      </c>
      <c r="IEH10" s="235" t="s">
        <v>8703</v>
      </c>
      <c r="IEI10" s="236" t="s">
        <v>14468</v>
      </c>
      <c r="IEJ10" s="237"/>
      <c r="IEK10" s="238">
        <v>5500</v>
      </c>
      <c r="IEL10" s="234" t="s">
        <v>14469</v>
      </c>
      <c r="IEM10" s="235" t="s">
        <v>8703</v>
      </c>
      <c r="IEN10" s="236" t="s">
        <v>14470</v>
      </c>
      <c r="IEO10" s="237"/>
      <c r="IEP10" s="238">
        <v>5500</v>
      </c>
      <c r="IEQ10" s="234" t="s">
        <v>14471</v>
      </c>
      <c r="IER10" s="235" t="s">
        <v>8703</v>
      </c>
      <c r="IES10" s="236" t="s">
        <v>14472</v>
      </c>
      <c r="IET10" s="237"/>
      <c r="IEU10" s="238">
        <v>5500</v>
      </c>
      <c r="IEV10" s="234" t="s">
        <v>14473</v>
      </c>
      <c r="IEW10" s="235" t="s">
        <v>8703</v>
      </c>
      <c r="IEX10" s="236" t="s">
        <v>14474</v>
      </c>
      <c r="IEY10" s="237"/>
      <c r="IEZ10" s="238">
        <v>5500</v>
      </c>
      <c r="IFA10" s="234" t="s">
        <v>14475</v>
      </c>
      <c r="IFB10" s="235" t="s">
        <v>8703</v>
      </c>
      <c r="IFC10" s="236" t="s">
        <v>14476</v>
      </c>
      <c r="IFD10" s="237"/>
      <c r="IFE10" s="238">
        <v>5500</v>
      </c>
      <c r="IFF10" s="234" t="s">
        <v>14477</v>
      </c>
      <c r="IFG10" s="235" t="s">
        <v>8703</v>
      </c>
      <c r="IFH10" s="236" t="s">
        <v>14478</v>
      </c>
      <c r="IFI10" s="237"/>
      <c r="IFJ10" s="238">
        <v>5500</v>
      </c>
      <c r="IFK10" s="234" t="s">
        <v>14479</v>
      </c>
      <c r="IFL10" s="235" t="s">
        <v>8703</v>
      </c>
      <c r="IFM10" s="236" t="s">
        <v>14480</v>
      </c>
      <c r="IFN10" s="237"/>
      <c r="IFO10" s="238">
        <v>5500</v>
      </c>
      <c r="IFP10" s="234" t="s">
        <v>14481</v>
      </c>
      <c r="IFQ10" s="235" t="s">
        <v>8703</v>
      </c>
      <c r="IFR10" s="236" t="s">
        <v>14482</v>
      </c>
      <c r="IFS10" s="237"/>
      <c r="IFT10" s="238">
        <v>5500</v>
      </c>
      <c r="IFU10" s="234" t="s">
        <v>14483</v>
      </c>
      <c r="IFV10" s="235" t="s">
        <v>8703</v>
      </c>
      <c r="IFW10" s="236" t="s">
        <v>14484</v>
      </c>
      <c r="IFX10" s="237"/>
      <c r="IFY10" s="238">
        <v>5500</v>
      </c>
      <c r="IFZ10" s="234" t="s">
        <v>14485</v>
      </c>
      <c r="IGA10" s="235" t="s">
        <v>8703</v>
      </c>
      <c r="IGB10" s="236" t="s">
        <v>14486</v>
      </c>
      <c r="IGC10" s="237"/>
      <c r="IGD10" s="238">
        <v>5500</v>
      </c>
      <c r="IGE10" s="234" t="s">
        <v>14487</v>
      </c>
      <c r="IGF10" s="235" t="s">
        <v>8703</v>
      </c>
      <c r="IGG10" s="236" t="s">
        <v>14488</v>
      </c>
      <c r="IGH10" s="237"/>
      <c r="IGI10" s="238">
        <v>5500</v>
      </c>
      <c r="IGJ10" s="234" t="s">
        <v>14489</v>
      </c>
      <c r="IGK10" s="235" t="s">
        <v>8703</v>
      </c>
      <c r="IGL10" s="236" t="s">
        <v>14490</v>
      </c>
      <c r="IGM10" s="237"/>
      <c r="IGN10" s="238">
        <v>5500</v>
      </c>
      <c r="IGO10" s="234" t="s">
        <v>14491</v>
      </c>
      <c r="IGP10" s="235" t="s">
        <v>8703</v>
      </c>
      <c r="IGQ10" s="236" t="s">
        <v>14492</v>
      </c>
      <c r="IGR10" s="237"/>
      <c r="IGS10" s="238">
        <v>5500</v>
      </c>
      <c r="IGT10" s="234" t="s">
        <v>14493</v>
      </c>
      <c r="IGU10" s="235" t="s">
        <v>8703</v>
      </c>
      <c r="IGV10" s="236" t="s">
        <v>14494</v>
      </c>
      <c r="IGW10" s="237"/>
      <c r="IGX10" s="238">
        <v>5500</v>
      </c>
      <c r="IGY10" s="234" t="s">
        <v>14495</v>
      </c>
      <c r="IGZ10" s="235" t="s">
        <v>8703</v>
      </c>
      <c r="IHA10" s="236" t="s">
        <v>14496</v>
      </c>
      <c r="IHB10" s="237"/>
      <c r="IHC10" s="238">
        <v>5500</v>
      </c>
      <c r="IHD10" s="234" t="s">
        <v>14497</v>
      </c>
      <c r="IHE10" s="235" t="s">
        <v>8703</v>
      </c>
      <c r="IHF10" s="236" t="s">
        <v>14498</v>
      </c>
      <c r="IHG10" s="237"/>
      <c r="IHH10" s="238">
        <v>5500</v>
      </c>
      <c r="IHI10" s="234" t="s">
        <v>14499</v>
      </c>
      <c r="IHJ10" s="235" t="s">
        <v>8703</v>
      </c>
      <c r="IHK10" s="236" t="s">
        <v>14500</v>
      </c>
      <c r="IHL10" s="237"/>
      <c r="IHM10" s="238">
        <v>5500</v>
      </c>
      <c r="IHN10" s="234" t="s">
        <v>14501</v>
      </c>
      <c r="IHO10" s="235" t="s">
        <v>8703</v>
      </c>
      <c r="IHP10" s="236" t="s">
        <v>14502</v>
      </c>
      <c r="IHQ10" s="237"/>
      <c r="IHR10" s="238">
        <v>5500</v>
      </c>
      <c r="IHS10" s="234" t="s">
        <v>14503</v>
      </c>
      <c r="IHT10" s="235" t="s">
        <v>8703</v>
      </c>
      <c r="IHU10" s="236" t="s">
        <v>14504</v>
      </c>
      <c r="IHV10" s="237"/>
      <c r="IHW10" s="238">
        <v>5500</v>
      </c>
      <c r="IHX10" s="234" t="s">
        <v>14505</v>
      </c>
      <c r="IHY10" s="235" t="s">
        <v>8703</v>
      </c>
      <c r="IHZ10" s="236" t="s">
        <v>14506</v>
      </c>
      <c r="IIA10" s="237"/>
      <c r="IIB10" s="238">
        <v>5500</v>
      </c>
      <c r="IIC10" s="234" t="s">
        <v>14507</v>
      </c>
      <c r="IID10" s="235" t="s">
        <v>8703</v>
      </c>
      <c r="IIE10" s="236" t="s">
        <v>14508</v>
      </c>
      <c r="IIF10" s="237"/>
      <c r="IIG10" s="238">
        <v>5500</v>
      </c>
      <c r="IIH10" s="234" t="s">
        <v>14509</v>
      </c>
      <c r="III10" s="235" t="s">
        <v>8703</v>
      </c>
      <c r="IIJ10" s="236" t="s">
        <v>14510</v>
      </c>
      <c r="IIK10" s="237"/>
      <c r="IIL10" s="238">
        <v>5500</v>
      </c>
      <c r="IIM10" s="234" t="s">
        <v>14511</v>
      </c>
      <c r="IIN10" s="235" t="s">
        <v>8703</v>
      </c>
      <c r="IIO10" s="236" t="s">
        <v>14512</v>
      </c>
      <c r="IIP10" s="237"/>
      <c r="IIQ10" s="238">
        <v>5500</v>
      </c>
      <c r="IIR10" s="234" t="s">
        <v>14513</v>
      </c>
      <c r="IIS10" s="235" t="s">
        <v>8703</v>
      </c>
      <c r="IIT10" s="236" t="s">
        <v>14514</v>
      </c>
      <c r="IIU10" s="237"/>
      <c r="IIV10" s="238">
        <v>5500</v>
      </c>
      <c r="IIW10" s="234" t="s">
        <v>14515</v>
      </c>
      <c r="IIX10" s="235" t="s">
        <v>8703</v>
      </c>
      <c r="IIY10" s="236" t="s">
        <v>14516</v>
      </c>
      <c r="IIZ10" s="237"/>
      <c r="IJA10" s="238">
        <v>5500</v>
      </c>
      <c r="IJB10" s="234" t="s">
        <v>14517</v>
      </c>
      <c r="IJC10" s="235" t="s">
        <v>8703</v>
      </c>
      <c r="IJD10" s="236" t="s">
        <v>14518</v>
      </c>
      <c r="IJE10" s="237"/>
      <c r="IJF10" s="238">
        <v>5500</v>
      </c>
      <c r="IJG10" s="234" t="s">
        <v>14519</v>
      </c>
      <c r="IJH10" s="235" t="s">
        <v>8703</v>
      </c>
      <c r="IJI10" s="236" t="s">
        <v>14520</v>
      </c>
      <c r="IJJ10" s="237"/>
      <c r="IJK10" s="238">
        <v>5500</v>
      </c>
      <c r="IJL10" s="234" t="s">
        <v>14521</v>
      </c>
      <c r="IJM10" s="235" t="s">
        <v>8703</v>
      </c>
      <c r="IJN10" s="236" t="s">
        <v>14522</v>
      </c>
      <c r="IJO10" s="237"/>
      <c r="IJP10" s="238">
        <v>5500</v>
      </c>
      <c r="IJQ10" s="234" t="s">
        <v>14523</v>
      </c>
      <c r="IJR10" s="235" t="s">
        <v>8703</v>
      </c>
      <c r="IJS10" s="236" t="s">
        <v>14524</v>
      </c>
      <c r="IJT10" s="237"/>
      <c r="IJU10" s="238">
        <v>5500</v>
      </c>
      <c r="IJV10" s="234" t="s">
        <v>14525</v>
      </c>
      <c r="IJW10" s="235" t="s">
        <v>8703</v>
      </c>
      <c r="IJX10" s="236" t="s">
        <v>14526</v>
      </c>
      <c r="IJY10" s="237"/>
      <c r="IJZ10" s="238">
        <v>5500</v>
      </c>
      <c r="IKA10" s="234" t="s">
        <v>14527</v>
      </c>
      <c r="IKB10" s="235" t="s">
        <v>8703</v>
      </c>
      <c r="IKC10" s="236" t="s">
        <v>14528</v>
      </c>
      <c r="IKD10" s="237"/>
      <c r="IKE10" s="238">
        <v>5500</v>
      </c>
      <c r="IKF10" s="234" t="s">
        <v>14529</v>
      </c>
      <c r="IKG10" s="235" t="s">
        <v>8703</v>
      </c>
      <c r="IKH10" s="236" t="s">
        <v>14530</v>
      </c>
      <c r="IKI10" s="237"/>
      <c r="IKJ10" s="238">
        <v>5500</v>
      </c>
      <c r="IKK10" s="234" t="s">
        <v>14531</v>
      </c>
      <c r="IKL10" s="235" t="s">
        <v>8703</v>
      </c>
      <c r="IKM10" s="236" t="s">
        <v>14532</v>
      </c>
      <c r="IKN10" s="237"/>
      <c r="IKO10" s="238">
        <v>5500</v>
      </c>
      <c r="IKP10" s="234" t="s">
        <v>14533</v>
      </c>
      <c r="IKQ10" s="235" t="s">
        <v>8703</v>
      </c>
      <c r="IKR10" s="236" t="s">
        <v>14534</v>
      </c>
      <c r="IKS10" s="237"/>
      <c r="IKT10" s="238">
        <v>5500</v>
      </c>
      <c r="IKU10" s="234" t="s">
        <v>14535</v>
      </c>
      <c r="IKV10" s="235" t="s">
        <v>8703</v>
      </c>
      <c r="IKW10" s="236" t="s">
        <v>14536</v>
      </c>
      <c r="IKX10" s="237"/>
      <c r="IKY10" s="238">
        <v>5500</v>
      </c>
      <c r="IKZ10" s="234" t="s">
        <v>14537</v>
      </c>
      <c r="ILA10" s="235" t="s">
        <v>8703</v>
      </c>
      <c r="ILB10" s="236" t="s">
        <v>14538</v>
      </c>
      <c r="ILC10" s="237"/>
      <c r="ILD10" s="238">
        <v>5500</v>
      </c>
      <c r="ILE10" s="234" t="s">
        <v>14539</v>
      </c>
      <c r="ILF10" s="235" t="s">
        <v>8703</v>
      </c>
      <c r="ILG10" s="236" t="s">
        <v>14540</v>
      </c>
      <c r="ILH10" s="237"/>
      <c r="ILI10" s="238">
        <v>5500</v>
      </c>
      <c r="ILJ10" s="234" t="s">
        <v>14541</v>
      </c>
      <c r="ILK10" s="235" t="s">
        <v>8703</v>
      </c>
      <c r="ILL10" s="236" t="s">
        <v>14542</v>
      </c>
      <c r="ILM10" s="237"/>
      <c r="ILN10" s="238">
        <v>5500</v>
      </c>
      <c r="ILO10" s="234" t="s">
        <v>14543</v>
      </c>
      <c r="ILP10" s="235" t="s">
        <v>8703</v>
      </c>
      <c r="ILQ10" s="236" t="s">
        <v>14544</v>
      </c>
      <c r="ILR10" s="237"/>
      <c r="ILS10" s="238">
        <v>5500</v>
      </c>
      <c r="ILT10" s="234" t="s">
        <v>14545</v>
      </c>
      <c r="ILU10" s="235" t="s">
        <v>8703</v>
      </c>
      <c r="ILV10" s="236" t="s">
        <v>14546</v>
      </c>
      <c r="ILW10" s="237"/>
      <c r="ILX10" s="238">
        <v>5500</v>
      </c>
      <c r="ILY10" s="234" t="s">
        <v>14547</v>
      </c>
      <c r="ILZ10" s="235" t="s">
        <v>8703</v>
      </c>
      <c r="IMA10" s="236" t="s">
        <v>14548</v>
      </c>
      <c r="IMB10" s="237"/>
      <c r="IMC10" s="238">
        <v>5500</v>
      </c>
      <c r="IMD10" s="234" t="s">
        <v>14549</v>
      </c>
      <c r="IME10" s="235" t="s">
        <v>8703</v>
      </c>
      <c r="IMF10" s="236" t="s">
        <v>14550</v>
      </c>
      <c r="IMG10" s="237"/>
      <c r="IMH10" s="238">
        <v>5500</v>
      </c>
      <c r="IMI10" s="234" t="s">
        <v>14551</v>
      </c>
      <c r="IMJ10" s="235" t="s">
        <v>8703</v>
      </c>
      <c r="IMK10" s="236" t="s">
        <v>14552</v>
      </c>
      <c r="IML10" s="237"/>
      <c r="IMM10" s="238">
        <v>5500</v>
      </c>
      <c r="IMN10" s="234" t="s">
        <v>14553</v>
      </c>
      <c r="IMO10" s="235" t="s">
        <v>8703</v>
      </c>
      <c r="IMP10" s="236" t="s">
        <v>14554</v>
      </c>
      <c r="IMQ10" s="237"/>
      <c r="IMR10" s="238">
        <v>5500</v>
      </c>
      <c r="IMS10" s="234" t="s">
        <v>14555</v>
      </c>
      <c r="IMT10" s="235" t="s">
        <v>8703</v>
      </c>
      <c r="IMU10" s="236" t="s">
        <v>14556</v>
      </c>
      <c r="IMV10" s="237"/>
      <c r="IMW10" s="238">
        <v>5500</v>
      </c>
      <c r="IMX10" s="234" t="s">
        <v>14557</v>
      </c>
      <c r="IMY10" s="235" t="s">
        <v>8703</v>
      </c>
      <c r="IMZ10" s="236" t="s">
        <v>14558</v>
      </c>
      <c r="INA10" s="237"/>
      <c r="INB10" s="238">
        <v>5500</v>
      </c>
      <c r="INC10" s="234" t="s">
        <v>14559</v>
      </c>
      <c r="IND10" s="235" t="s">
        <v>8703</v>
      </c>
      <c r="INE10" s="236" t="s">
        <v>14560</v>
      </c>
      <c r="INF10" s="237"/>
      <c r="ING10" s="238">
        <v>5500</v>
      </c>
      <c r="INH10" s="234" t="s">
        <v>14561</v>
      </c>
      <c r="INI10" s="235" t="s">
        <v>8703</v>
      </c>
      <c r="INJ10" s="236" t="s">
        <v>14562</v>
      </c>
      <c r="INK10" s="237"/>
      <c r="INL10" s="238">
        <v>5500</v>
      </c>
      <c r="INM10" s="234" t="s">
        <v>14563</v>
      </c>
      <c r="INN10" s="235" t="s">
        <v>8703</v>
      </c>
      <c r="INO10" s="236" t="s">
        <v>14564</v>
      </c>
      <c r="INP10" s="237"/>
      <c r="INQ10" s="238">
        <v>5500</v>
      </c>
      <c r="INR10" s="234" t="s">
        <v>14565</v>
      </c>
      <c r="INS10" s="235" t="s">
        <v>8703</v>
      </c>
      <c r="INT10" s="236" t="s">
        <v>14566</v>
      </c>
      <c r="INU10" s="237"/>
      <c r="INV10" s="238">
        <v>5500</v>
      </c>
      <c r="INW10" s="234" t="s">
        <v>14567</v>
      </c>
      <c r="INX10" s="235" t="s">
        <v>8703</v>
      </c>
      <c r="INY10" s="236" t="s">
        <v>14568</v>
      </c>
      <c r="INZ10" s="237"/>
      <c r="IOA10" s="238">
        <v>5500</v>
      </c>
      <c r="IOB10" s="234" t="s">
        <v>14569</v>
      </c>
      <c r="IOC10" s="235" t="s">
        <v>8703</v>
      </c>
      <c r="IOD10" s="236" t="s">
        <v>14570</v>
      </c>
      <c r="IOE10" s="237"/>
      <c r="IOF10" s="238">
        <v>5500</v>
      </c>
      <c r="IOG10" s="234" t="s">
        <v>14571</v>
      </c>
      <c r="IOH10" s="235" t="s">
        <v>8703</v>
      </c>
      <c r="IOI10" s="236" t="s">
        <v>14572</v>
      </c>
      <c r="IOJ10" s="237"/>
      <c r="IOK10" s="238">
        <v>5500</v>
      </c>
      <c r="IOL10" s="234" t="s">
        <v>14573</v>
      </c>
      <c r="IOM10" s="235" t="s">
        <v>8703</v>
      </c>
      <c r="ION10" s="236" t="s">
        <v>14574</v>
      </c>
      <c r="IOO10" s="237"/>
      <c r="IOP10" s="238">
        <v>5500</v>
      </c>
      <c r="IOQ10" s="234" t="s">
        <v>14575</v>
      </c>
      <c r="IOR10" s="235" t="s">
        <v>8703</v>
      </c>
      <c r="IOS10" s="236" t="s">
        <v>14576</v>
      </c>
      <c r="IOT10" s="237"/>
      <c r="IOU10" s="238">
        <v>5500</v>
      </c>
      <c r="IOV10" s="234" t="s">
        <v>14577</v>
      </c>
      <c r="IOW10" s="235" t="s">
        <v>8703</v>
      </c>
      <c r="IOX10" s="236" t="s">
        <v>14578</v>
      </c>
      <c r="IOY10" s="237"/>
      <c r="IOZ10" s="238">
        <v>5500</v>
      </c>
      <c r="IPA10" s="234" t="s">
        <v>14579</v>
      </c>
      <c r="IPB10" s="235" t="s">
        <v>8703</v>
      </c>
      <c r="IPC10" s="236" t="s">
        <v>14580</v>
      </c>
      <c r="IPD10" s="237"/>
      <c r="IPE10" s="238">
        <v>5500</v>
      </c>
      <c r="IPF10" s="234" t="s">
        <v>14581</v>
      </c>
      <c r="IPG10" s="235" t="s">
        <v>8703</v>
      </c>
      <c r="IPH10" s="236" t="s">
        <v>14582</v>
      </c>
      <c r="IPI10" s="237"/>
      <c r="IPJ10" s="238">
        <v>5500</v>
      </c>
      <c r="IPK10" s="234" t="s">
        <v>14583</v>
      </c>
      <c r="IPL10" s="235" t="s">
        <v>8703</v>
      </c>
      <c r="IPM10" s="236" t="s">
        <v>14584</v>
      </c>
      <c r="IPN10" s="237"/>
      <c r="IPO10" s="238">
        <v>5500</v>
      </c>
      <c r="IPP10" s="234" t="s">
        <v>14585</v>
      </c>
      <c r="IPQ10" s="235" t="s">
        <v>8703</v>
      </c>
      <c r="IPR10" s="236" t="s">
        <v>14586</v>
      </c>
      <c r="IPS10" s="237"/>
      <c r="IPT10" s="238">
        <v>5500</v>
      </c>
      <c r="IPU10" s="234" t="s">
        <v>14587</v>
      </c>
      <c r="IPV10" s="235" t="s">
        <v>8703</v>
      </c>
      <c r="IPW10" s="236" t="s">
        <v>14588</v>
      </c>
      <c r="IPX10" s="237"/>
      <c r="IPY10" s="238">
        <v>5500</v>
      </c>
      <c r="IPZ10" s="234" t="s">
        <v>14589</v>
      </c>
      <c r="IQA10" s="235" t="s">
        <v>8703</v>
      </c>
      <c r="IQB10" s="236" t="s">
        <v>14590</v>
      </c>
      <c r="IQC10" s="237"/>
      <c r="IQD10" s="238">
        <v>5500</v>
      </c>
      <c r="IQE10" s="234" t="s">
        <v>14591</v>
      </c>
      <c r="IQF10" s="235" t="s">
        <v>8703</v>
      </c>
      <c r="IQG10" s="236" t="s">
        <v>14592</v>
      </c>
      <c r="IQH10" s="237"/>
      <c r="IQI10" s="238">
        <v>5500</v>
      </c>
      <c r="IQJ10" s="234" t="s">
        <v>14593</v>
      </c>
      <c r="IQK10" s="235" t="s">
        <v>8703</v>
      </c>
      <c r="IQL10" s="236" t="s">
        <v>14594</v>
      </c>
      <c r="IQM10" s="237"/>
      <c r="IQN10" s="238">
        <v>5500</v>
      </c>
      <c r="IQO10" s="234" t="s">
        <v>14595</v>
      </c>
      <c r="IQP10" s="235" t="s">
        <v>8703</v>
      </c>
      <c r="IQQ10" s="236" t="s">
        <v>14596</v>
      </c>
      <c r="IQR10" s="237"/>
      <c r="IQS10" s="238">
        <v>5500</v>
      </c>
      <c r="IQT10" s="234" t="s">
        <v>14597</v>
      </c>
      <c r="IQU10" s="235" t="s">
        <v>8703</v>
      </c>
      <c r="IQV10" s="236" t="s">
        <v>14598</v>
      </c>
      <c r="IQW10" s="237"/>
      <c r="IQX10" s="238">
        <v>5500</v>
      </c>
      <c r="IQY10" s="234" t="s">
        <v>14599</v>
      </c>
      <c r="IQZ10" s="235" t="s">
        <v>8703</v>
      </c>
      <c r="IRA10" s="236" t="s">
        <v>14600</v>
      </c>
      <c r="IRB10" s="237"/>
      <c r="IRC10" s="238">
        <v>5500</v>
      </c>
      <c r="IRD10" s="234" t="s">
        <v>14601</v>
      </c>
      <c r="IRE10" s="235" t="s">
        <v>8703</v>
      </c>
      <c r="IRF10" s="236" t="s">
        <v>14602</v>
      </c>
      <c r="IRG10" s="237"/>
      <c r="IRH10" s="238">
        <v>5500</v>
      </c>
      <c r="IRI10" s="234" t="s">
        <v>14603</v>
      </c>
      <c r="IRJ10" s="235" t="s">
        <v>8703</v>
      </c>
      <c r="IRK10" s="236" t="s">
        <v>14604</v>
      </c>
      <c r="IRL10" s="237"/>
      <c r="IRM10" s="238">
        <v>5500</v>
      </c>
      <c r="IRN10" s="234" t="s">
        <v>14605</v>
      </c>
      <c r="IRO10" s="235" t="s">
        <v>8703</v>
      </c>
      <c r="IRP10" s="236" t="s">
        <v>14606</v>
      </c>
      <c r="IRQ10" s="237"/>
      <c r="IRR10" s="238">
        <v>5500</v>
      </c>
      <c r="IRS10" s="234" t="s">
        <v>14607</v>
      </c>
      <c r="IRT10" s="235" t="s">
        <v>8703</v>
      </c>
      <c r="IRU10" s="236" t="s">
        <v>14608</v>
      </c>
      <c r="IRV10" s="237"/>
      <c r="IRW10" s="238">
        <v>5500</v>
      </c>
      <c r="IRX10" s="234" t="s">
        <v>14609</v>
      </c>
      <c r="IRY10" s="235" t="s">
        <v>8703</v>
      </c>
      <c r="IRZ10" s="236" t="s">
        <v>14610</v>
      </c>
      <c r="ISA10" s="237"/>
      <c r="ISB10" s="238">
        <v>5500</v>
      </c>
      <c r="ISC10" s="234" t="s">
        <v>14611</v>
      </c>
      <c r="ISD10" s="235" t="s">
        <v>8703</v>
      </c>
      <c r="ISE10" s="236" t="s">
        <v>14612</v>
      </c>
      <c r="ISF10" s="237"/>
      <c r="ISG10" s="238">
        <v>5500</v>
      </c>
      <c r="ISH10" s="234" t="s">
        <v>14613</v>
      </c>
      <c r="ISI10" s="235" t="s">
        <v>8703</v>
      </c>
      <c r="ISJ10" s="236" t="s">
        <v>14614</v>
      </c>
      <c r="ISK10" s="237"/>
      <c r="ISL10" s="238">
        <v>5500</v>
      </c>
      <c r="ISM10" s="234" t="s">
        <v>14615</v>
      </c>
      <c r="ISN10" s="235" t="s">
        <v>8703</v>
      </c>
      <c r="ISO10" s="236" t="s">
        <v>14616</v>
      </c>
      <c r="ISP10" s="237"/>
      <c r="ISQ10" s="238">
        <v>5500</v>
      </c>
      <c r="ISR10" s="234" t="s">
        <v>14617</v>
      </c>
      <c r="ISS10" s="235" t="s">
        <v>8703</v>
      </c>
      <c r="IST10" s="236" t="s">
        <v>14618</v>
      </c>
      <c r="ISU10" s="237"/>
      <c r="ISV10" s="238">
        <v>5500</v>
      </c>
      <c r="ISW10" s="234" t="s">
        <v>14619</v>
      </c>
      <c r="ISX10" s="235" t="s">
        <v>8703</v>
      </c>
      <c r="ISY10" s="236" t="s">
        <v>14620</v>
      </c>
      <c r="ISZ10" s="237"/>
      <c r="ITA10" s="238">
        <v>5500</v>
      </c>
      <c r="ITB10" s="234" t="s">
        <v>14621</v>
      </c>
      <c r="ITC10" s="235" t="s">
        <v>8703</v>
      </c>
      <c r="ITD10" s="236" t="s">
        <v>14622</v>
      </c>
      <c r="ITE10" s="237"/>
      <c r="ITF10" s="238">
        <v>5500</v>
      </c>
      <c r="ITG10" s="234" t="s">
        <v>14623</v>
      </c>
      <c r="ITH10" s="235" t="s">
        <v>8703</v>
      </c>
      <c r="ITI10" s="236" t="s">
        <v>14624</v>
      </c>
      <c r="ITJ10" s="237"/>
      <c r="ITK10" s="238">
        <v>5500</v>
      </c>
      <c r="ITL10" s="234" t="s">
        <v>14625</v>
      </c>
      <c r="ITM10" s="235" t="s">
        <v>8703</v>
      </c>
      <c r="ITN10" s="236" t="s">
        <v>14626</v>
      </c>
      <c r="ITO10" s="237"/>
      <c r="ITP10" s="238">
        <v>5500</v>
      </c>
      <c r="ITQ10" s="234" t="s">
        <v>14627</v>
      </c>
      <c r="ITR10" s="235" t="s">
        <v>8703</v>
      </c>
      <c r="ITS10" s="236" t="s">
        <v>14628</v>
      </c>
      <c r="ITT10" s="237"/>
      <c r="ITU10" s="238">
        <v>5500</v>
      </c>
      <c r="ITV10" s="234" t="s">
        <v>14629</v>
      </c>
      <c r="ITW10" s="235" t="s">
        <v>8703</v>
      </c>
      <c r="ITX10" s="236" t="s">
        <v>14630</v>
      </c>
      <c r="ITY10" s="237"/>
      <c r="ITZ10" s="238">
        <v>5500</v>
      </c>
      <c r="IUA10" s="234" t="s">
        <v>14631</v>
      </c>
      <c r="IUB10" s="235" t="s">
        <v>8703</v>
      </c>
      <c r="IUC10" s="236" t="s">
        <v>14632</v>
      </c>
      <c r="IUD10" s="237"/>
      <c r="IUE10" s="238">
        <v>5500</v>
      </c>
      <c r="IUF10" s="234" t="s">
        <v>14633</v>
      </c>
      <c r="IUG10" s="235" t="s">
        <v>8703</v>
      </c>
      <c r="IUH10" s="236" t="s">
        <v>14634</v>
      </c>
      <c r="IUI10" s="237"/>
      <c r="IUJ10" s="238">
        <v>5500</v>
      </c>
      <c r="IUK10" s="234" t="s">
        <v>14635</v>
      </c>
      <c r="IUL10" s="235" t="s">
        <v>8703</v>
      </c>
      <c r="IUM10" s="236" t="s">
        <v>14636</v>
      </c>
      <c r="IUN10" s="237"/>
      <c r="IUO10" s="238">
        <v>5500</v>
      </c>
      <c r="IUP10" s="234" t="s">
        <v>14637</v>
      </c>
      <c r="IUQ10" s="235" t="s">
        <v>8703</v>
      </c>
      <c r="IUR10" s="236" t="s">
        <v>14638</v>
      </c>
      <c r="IUS10" s="237"/>
      <c r="IUT10" s="238">
        <v>5500</v>
      </c>
      <c r="IUU10" s="234" t="s">
        <v>14639</v>
      </c>
      <c r="IUV10" s="235" t="s">
        <v>8703</v>
      </c>
      <c r="IUW10" s="236" t="s">
        <v>14640</v>
      </c>
      <c r="IUX10" s="237"/>
      <c r="IUY10" s="238">
        <v>5500</v>
      </c>
      <c r="IUZ10" s="234" t="s">
        <v>14641</v>
      </c>
      <c r="IVA10" s="235" t="s">
        <v>8703</v>
      </c>
      <c r="IVB10" s="236" t="s">
        <v>14642</v>
      </c>
      <c r="IVC10" s="237"/>
      <c r="IVD10" s="238">
        <v>5500</v>
      </c>
      <c r="IVE10" s="234" t="s">
        <v>14643</v>
      </c>
      <c r="IVF10" s="235" t="s">
        <v>8703</v>
      </c>
      <c r="IVG10" s="236" t="s">
        <v>14644</v>
      </c>
      <c r="IVH10" s="237"/>
      <c r="IVI10" s="238">
        <v>5500</v>
      </c>
      <c r="IVJ10" s="234" t="s">
        <v>14645</v>
      </c>
      <c r="IVK10" s="235" t="s">
        <v>8703</v>
      </c>
      <c r="IVL10" s="236" t="s">
        <v>14646</v>
      </c>
      <c r="IVM10" s="237"/>
      <c r="IVN10" s="238">
        <v>5500</v>
      </c>
      <c r="IVO10" s="234" t="s">
        <v>14647</v>
      </c>
      <c r="IVP10" s="235" t="s">
        <v>8703</v>
      </c>
      <c r="IVQ10" s="236" t="s">
        <v>14648</v>
      </c>
      <c r="IVR10" s="237"/>
      <c r="IVS10" s="238">
        <v>5500</v>
      </c>
      <c r="IVT10" s="234" t="s">
        <v>14649</v>
      </c>
      <c r="IVU10" s="235" t="s">
        <v>8703</v>
      </c>
      <c r="IVV10" s="236" t="s">
        <v>14650</v>
      </c>
      <c r="IVW10" s="237"/>
      <c r="IVX10" s="238">
        <v>5500</v>
      </c>
      <c r="IVY10" s="234" t="s">
        <v>14651</v>
      </c>
      <c r="IVZ10" s="235" t="s">
        <v>8703</v>
      </c>
      <c r="IWA10" s="236" t="s">
        <v>14652</v>
      </c>
      <c r="IWB10" s="237"/>
      <c r="IWC10" s="238">
        <v>5500</v>
      </c>
      <c r="IWD10" s="234" t="s">
        <v>14653</v>
      </c>
      <c r="IWE10" s="235" t="s">
        <v>8703</v>
      </c>
      <c r="IWF10" s="236" t="s">
        <v>14654</v>
      </c>
      <c r="IWG10" s="237"/>
      <c r="IWH10" s="238">
        <v>5500</v>
      </c>
      <c r="IWI10" s="234" t="s">
        <v>14655</v>
      </c>
      <c r="IWJ10" s="235" t="s">
        <v>8703</v>
      </c>
      <c r="IWK10" s="236" t="s">
        <v>14656</v>
      </c>
      <c r="IWL10" s="237"/>
      <c r="IWM10" s="238">
        <v>5500</v>
      </c>
      <c r="IWN10" s="234" t="s">
        <v>14657</v>
      </c>
      <c r="IWO10" s="235" t="s">
        <v>8703</v>
      </c>
      <c r="IWP10" s="236" t="s">
        <v>14658</v>
      </c>
      <c r="IWQ10" s="237"/>
      <c r="IWR10" s="238">
        <v>5500</v>
      </c>
      <c r="IWS10" s="234" t="s">
        <v>14659</v>
      </c>
      <c r="IWT10" s="235" t="s">
        <v>8703</v>
      </c>
      <c r="IWU10" s="236" t="s">
        <v>14660</v>
      </c>
      <c r="IWV10" s="237"/>
      <c r="IWW10" s="238">
        <v>5500</v>
      </c>
      <c r="IWX10" s="234" t="s">
        <v>14661</v>
      </c>
      <c r="IWY10" s="235" t="s">
        <v>8703</v>
      </c>
      <c r="IWZ10" s="236" t="s">
        <v>14662</v>
      </c>
      <c r="IXA10" s="237"/>
      <c r="IXB10" s="238">
        <v>5500</v>
      </c>
      <c r="IXC10" s="234" t="s">
        <v>14663</v>
      </c>
      <c r="IXD10" s="235" t="s">
        <v>8703</v>
      </c>
      <c r="IXE10" s="236" t="s">
        <v>14664</v>
      </c>
      <c r="IXF10" s="237"/>
      <c r="IXG10" s="238">
        <v>5500</v>
      </c>
      <c r="IXH10" s="234" t="s">
        <v>14665</v>
      </c>
      <c r="IXI10" s="235" t="s">
        <v>8703</v>
      </c>
      <c r="IXJ10" s="236" t="s">
        <v>14666</v>
      </c>
      <c r="IXK10" s="237"/>
      <c r="IXL10" s="238">
        <v>5500</v>
      </c>
      <c r="IXM10" s="234" t="s">
        <v>14667</v>
      </c>
      <c r="IXN10" s="235" t="s">
        <v>8703</v>
      </c>
      <c r="IXO10" s="236" t="s">
        <v>14668</v>
      </c>
      <c r="IXP10" s="237"/>
      <c r="IXQ10" s="238">
        <v>5500</v>
      </c>
      <c r="IXR10" s="234" t="s">
        <v>14669</v>
      </c>
      <c r="IXS10" s="235" t="s">
        <v>8703</v>
      </c>
      <c r="IXT10" s="236" t="s">
        <v>14670</v>
      </c>
      <c r="IXU10" s="237"/>
      <c r="IXV10" s="238">
        <v>5500</v>
      </c>
      <c r="IXW10" s="234" t="s">
        <v>14671</v>
      </c>
      <c r="IXX10" s="235" t="s">
        <v>8703</v>
      </c>
      <c r="IXY10" s="236" t="s">
        <v>14672</v>
      </c>
      <c r="IXZ10" s="237"/>
      <c r="IYA10" s="238">
        <v>5500</v>
      </c>
      <c r="IYB10" s="234" t="s">
        <v>14673</v>
      </c>
      <c r="IYC10" s="235" t="s">
        <v>8703</v>
      </c>
      <c r="IYD10" s="236" t="s">
        <v>14674</v>
      </c>
      <c r="IYE10" s="237"/>
      <c r="IYF10" s="238">
        <v>5500</v>
      </c>
      <c r="IYG10" s="234" t="s">
        <v>14675</v>
      </c>
      <c r="IYH10" s="235" t="s">
        <v>8703</v>
      </c>
      <c r="IYI10" s="236" t="s">
        <v>14676</v>
      </c>
      <c r="IYJ10" s="237"/>
      <c r="IYK10" s="238">
        <v>5500</v>
      </c>
      <c r="IYL10" s="234" t="s">
        <v>14677</v>
      </c>
      <c r="IYM10" s="235" t="s">
        <v>8703</v>
      </c>
      <c r="IYN10" s="236" t="s">
        <v>14678</v>
      </c>
      <c r="IYO10" s="237"/>
      <c r="IYP10" s="238">
        <v>5500</v>
      </c>
      <c r="IYQ10" s="234" t="s">
        <v>14679</v>
      </c>
      <c r="IYR10" s="235" t="s">
        <v>8703</v>
      </c>
      <c r="IYS10" s="236" t="s">
        <v>14680</v>
      </c>
      <c r="IYT10" s="237"/>
      <c r="IYU10" s="238">
        <v>5500</v>
      </c>
      <c r="IYV10" s="234" t="s">
        <v>14681</v>
      </c>
      <c r="IYW10" s="235" t="s">
        <v>8703</v>
      </c>
      <c r="IYX10" s="236" t="s">
        <v>14682</v>
      </c>
      <c r="IYY10" s="237"/>
      <c r="IYZ10" s="238">
        <v>5500</v>
      </c>
      <c r="IZA10" s="234" t="s">
        <v>14683</v>
      </c>
      <c r="IZB10" s="235" t="s">
        <v>8703</v>
      </c>
      <c r="IZC10" s="236" t="s">
        <v>14684</v>
      </c>
      <c r="IZD10" s="237"/>
      <c r="IZE10" s="238">
        <v>5500</v>
      </c>
      <c r="IZF10" s="234" t="s">
        <v>14685</v>
      </c>
      <c r="IZG10" s="235" t="s">
        <v>8703</v>
      </c>
      <c r="IZH10" s="236" t="s">
        <v>14686</v>
      </c>
      <c r="IZI10" s="237"/>
      <c r="IZJ10" s="238">
        <v>5500</v>
      </c>
      <c r="IZK10" s="234" t="s">
        <v>14687</v>
      </c>
      <c r="IZL10" s="235" t="s">
        <v>8703</v>
      </c>
      <c r="IZM10" s="236" t="s">
        <v>14688</v>
      </c>
      <c r="IZN10" s="237"/>
      <c r="IZO10" s="238">
        <v>5500</v>
      </c>
      <c r="IZP10" s="234" t="s">
        <v>14689</v>
      </c>
      <c r="IZQ10" s="235" t="s">
        <v>8703</v>
      </c>
      <c r="IZR10" s="236" t="s">
        <v>14690</v>
      </c>
      <c r="IZS10" s="237"/>
      <c r="IZT10" s="238">
        <v>5500</v>
      </c>
      <c r="IZU10" s="234" t="s">
        <v>14691</v>
      </c>
      <c r="IZV10" s="235" t="s">
        <v>8703</v>
      </c>
      <c r="IZW10" s="236" t="s">
        <v>14692</v>
      </c>
      <c r="IZX10" s="237"/>
      <c r="IZY10" s="238">
        <v>5500</v>
      </c>
      <c r="IZZ10" s="234" t="s">
        <v>14693</v>
      </c>
      <c r="JAA10" s="235" t="s">
        <v>8703</v>
      </c>
      <c r="JAB10" s="236" t="s">
        <v>14694</v>
      </c>
      <c r="JAC10" s="237"/>
      <c r="JAD10" s="238">
        <v>5500</v>
      </c>
      <c r="JAE10" s="234" t="s">
        <v>14695</v>
      </c>
      <c r="JAF10" s="235" t="s">
        <v>8703</v>
      </c>
      <c r="JAG10" s="236" t="s">
        <v>14696</v>
      </c>
      <c r="JAH10" s="237"/>
      <c r="JAI10" s="238">
        <v>5500</v>
      </c>
      <c r="JAJ10" s="234" t="s">
        <v>14697</v>
      </c>
      <c r="JAK10" s="235" t="s">
        <v>8703</v>
      </c>
      <c r="JAL10" s="236" t="s">
        <v>14698</v>
      </c>
      <c r="JAM10" s="237"/>
      <c r="JAN10" s="238">
        <v>5500</v>
      </c>
      <c r="JAO10" s="234" t="s">
        <v>14699</v>
      </c>
      <c r="JAP10" s="235" t="s">
        <v>8703</v>
      </c>
      <c r="JAQ10" s="236" t="s">
        <v>14700</v>
      </c>
      <c r="JAR10" s="237"/>
      <c r="JAS10" s="238">
        <v>5500</v>
      </c>
      <c r="JAT10" s="234" t="s">
        <v>14701</v>
      </c>
      <c r="JAU10" s="235" t="s">
        <v>8703</v>
      </c>
      <c r="JAV10" s="236" t="s">
        <v>14702</v>
      </c>
      <c r="JAW10" s="237"/>
      <c r="JAX10" s="238">
        <v>5500</v>
      </c>
      <c r="JAY10" s="234" t="s">
        <v>14703</v>
      </c>
      <c r="JAZ10" s="235" t="s">
        <v>8703</v>
      </c>
      <c r="JBA10" s="236" t="s">
        <v>14704</v>
      </c>
      <c r="JBB10" s="237"/>
      <c r="JBC10" s="238">
        <v>5500</v>
      </c>
      <c r="JBD10" s="234" t="s">
        <v>14705</v>
      </c>
      <c r="JBE10" s="235" t="s">
        <v>8703</v>
      </c>
      <c r="JBF10" s="236" t="s">
        <v>14706</v>
      </c>
      <c r="JBG10" s="237"/>
      <c r="JBH10" s="238">
        <v>5500</v>
      </c>
      <c r="JBI10" s="234" t="s">
        <v>14707</v>
      </c>
      <c r="JBJ10" s="235" t="s">
        <v>8703</v>
      </c>
      <c r="JBK10" s="236" t="s">
        <v>14708</v>
      </c>
      <c r="JBL10" s="237"/>
      <c r="JBM10" s="238">
        <v>5500</v>
      </c>
      <c r="JBN10" s="234" t="s">
        <v>14709</v>
      </c>
      <c r="JBO10" s="235" t="s">
        <v>8703</v>
      </c>
      <c r="JBP10" s="236" t="s">
        <v>14710</v>
      </c>
      <c r="JBQ10" s="237"/>
      <c r="JBR10" s="238">
        <v>5500</v>
      </c>
      <c r="JBS10" s="234" t="s">
        <v>14711</v>
      </c>
      <c r="JBT10" s="235" t="s">
        <v>8703</v>
      </c>
      <c r="JBU10" s="236" t="s">
        <v>14712</v>
      </c>
      <c r="JBV10" s="237"/>
      <c r="JBW10" s="238">
        <v>5500</v>
      </c>
      <c r="JBX10" s="234" t="s">
        <v>14713</v>
      </c>
      <c r="JBY10" s="235" t="s">
        <v>8703</v>
      </c>
      <c r="JBZ10" s="236" t="s">
        <v>14714</v>
      </c>
      <c r="JCA10" s="237"/>
      <c r="JCB10" s="238">
        <v>5500</v>
      </c>
      <c r="JCC10" s="234" t="s">
        <v>14715</v>
      </c>
      <c r="JCD10" s="235" t="s">
        <v>8703</v>
      </c>
      <c r="JCE10" s="236" t="s">
        <v>14716</v>
      </c>
      <c r="JCF10" s="237"/>
      <c r="JCG10" s="238">
        <v>5500</v>
      </c>
      <c r="JCH10" s="234" t="s">
        <v>14717</v>
      </c>
      <c r="JCI10" s="235" t="s">
        <v>8703</v>
      </c>
      <c r="JCJ10" s="236" t="s">
        <v>14718</v>
      </c>
      <c r="JCK10" s="237"/>
      <c r="JCL10" s="238">
        <v>5500</v>
      </c>
      <c r="JCM10" s="234" t="s">
        <v>14719</v>
      </c>
      <c r="JCN10" s="235" t="s">
        <v>8703</v>
      </c>
      <c r="JCO10" s="236" t="s">
        <v>14720</v>
      </c>
      <c r="JCP10" s="237"/>
      <c r="JCQ10" s="238">
        <v>5500</v>
      </c>
      <c r="JCR10" s="234" t="s">
        <v>14721</v>
      </c>
      <c r="JCS10" s="235" t="s">
        <v>8703</v>
      </c>
      <c r="JCT10" s="236" t="s">
        <v>14722</v>
      </c>
      <c r="JCU10" s="237"/>
      <c r="JCV10" s="238">
        <v>5500</v>
      </c>
      <c r="JCW10" s="234" t="s">
        <v>14723</v>
      </c>
      <c r="JCX10" s="235" t="s">
        <v>8703</v>
      </c>
      <c r="JCY10" s="236" t="s">
        <v>14724</v>
      </c>
      <c r="JCZ10" s="237"/>
      <c r="JDA10" s="238">
        <v>5500</v>
      </c>
      <c r="JDB10" s="234" t="s">
        <v>14725</v>
      </c>
      <c r="JDC10" s="235" t="s">
        <v>8703</v>
      </c>
      <c r="JDD10" s="236" t="s">
        <v>14726</v>
      </c>
      <c r="JDE10" s="237"/>
      <c r="JDF10" s="238">
        <v>5500</v>
      </c>
      <c r="JDG10" s="234" t="s">
        <v>14727</v>
      </c>
      <c r="JDH10" s="235" t="s">
        <v>8703</v>
      </c>
      <c r="JDI10" s="236" t="s">
        <v>14728</v>
      </c>
      <c r="JDJ10" s="237"/>
      <c r="JDK10" s="238">
        <v>5500</v>
      </c>
      <c r="JDL10" s="234" t="s">
        <v>14729</v>
      </c>
      <c r="JDM10" s="235" t="s">
        <v>8703</v>
      </c>
      <c r="JDN10" s="236" t="s">
        <v>14730</v>
      </c>
      <c r="JDO10" s="237"/>
      <c r="JDP10" s="238">
        <v>5500</v>
      </c>
      <c r="JDQ10" s="234" t="s">
        <v>14731</v>
      </c>
      <c r="JDR10" s="235" t="s">
        <v>8703</v>
      </c>
      <c r="JDS10" s="236" t="s">
        <v>14732</v>
      </c>
      <c r="JDT10" s="237"/>
      <c r="JDU10" s="238">
        <v>5500</v>
      </c>
      <c r="JDV10" s="234" t="s">
        <v>14733</v>
      </c>
      <c r="JDW10" s="235" t="s">
        <v>8703</v>
      </c>
      <c r="JDX10" s="236" t="s">
        <v>14734</v>
      </c>
      <c r="JDY10" s="237"/>
      <c r="JDZ10" s="238">
        <v>5500</v>
      </c>
      <c r="JEA10" s="234" t="s">
        <v>14735</v>
      </c>
      <c r="JEB10" s="235" t="s">
        <v>8703</v>
      </c>
      <c r="JEC10" s="236" t="s">
        <v>14736</v>
      </c>
      <c r="JED10" s="237"/>
      <c r="JEE10" s="238">
        <v>5500</v>
      </c>
      <c r="JEF10" s="234" t="s">
        <v>14737</v>
      </c>
      <c r="JEG10" s="235" t="s">
        <v>8703</v>
      </c>
      <c r="JEH10" s="236" t="s">
        <v>14738</v>
      </c>
      <c r="JEI10" s="237"/>
      <c r="JEJ10" s="238">
        <v>5500</v>
      </c>
      <c r="JEK10" s="234" t="s">
        <v>14739</v>
      </c>
      <c r="JEL10" s="235" t="s">
        <v>8703</v>
      </c>
      <c r="JEM10" s="236" t="s">
        <v>14740</v>
      </c>
      <c r="JEN10" s="237"/>
      <c r="JEO10" s="238">
        <v>5500</v>
      </c>
      <c r="JEP10" s="234" t="s">
        <v>14741</v>
      </c>
      <c r="JEQ10" s="235" t="s">
        <v>8703</v>
      </c>
      <c r="JER10" s="236" t="s">
        <v>14742</v>
      </c>
      <c r="JES10" s="237"/>
      <c r="JET10" s="238">
        <v>5500</v>
      </c>
      <c r="JEU10" s="234" t="s">
        <v>14743</v>
      </c>
      <c r="JEV10" s="235" t="s">
        <v>8703</v>
      </c>
      <c r="JEW10" s="236" t="s">
        <v>14744</v>
      </c>
      <c r="JEX10" s="237"/>
      <c r="JEY10" s="238">
        <v>5500</v>
      </c>
      <c r="JEZ10" s="234" t="s">
        <v>14745</v>
      </c>
      <c r="JFA10" s="235" t="s">
        <v>8703</v>
      </c>
      <c r="JFB10" s="236" t="s">
        <v>14746</v>
      </c>
      <c r="JFC10" s="237"/>
      <c r="JFD10" s="238">
        <v>5500</v>
      </c>
      <c r="JFE10" s="234" t="s">
        <v>14747</v>
      </c>
      <c r="JFF10" s="235" t="s">
        <v>8703</v>
      </c>
      <c r="JFG10" s="236" t="s">
        <v>14748</v>
      </c>
      <c r="JFH10" s="237"/>
      <c r="JFI10" s="238">
        <v>5500</v>
      </c>
      <c r="JFJ10" s="234" t="s">
        <v>14749</v>
      </c>
      <c r="JFK10" s="235" t="s">
        <v>8703</v>
      </c>
      <c r="JFL10" s="236" t="s">
        <v>14750</v>
      </c>
      <c r="JFM10" s="237"/>
      <c r="JFN10" s="238">
        <v>5500</v>
      </c>
      <c r="JFO10" s="234" t="s">
        <v>14751</v>
      </c>
      <c r="JFP10" s="235" t="s">
        <v>8703</v>
      </c>
      <c r="JFQ10" s="236" t="s">
        <v>14752</v>
      </c>
      <c r="JFR10" s="237"/>
      <c r="JFS10" s="238">
        <v>5500</v>
      </c>
      <c r="JFT10" s="234" t="s">
        <v>14753</v>
      </c>
      <c r="JFU10" s="235" t="s">
        <v>8703</v>
      </c>
      <c r="JFV10" s="236" t="s">
        <v>14754</v>
      </c>
      <c r="JFW10" s="237"/>
      <c r="JFX10" s="238">
        <v>5500</v>
      </c>
      <c r="JFY10" s="234" t="s">
        <v>14755</v>
      </c>
      <c r="JFZ10" s="235" t="s">
        <v>8703</v>
      </c>
      <c r="JGA10" s="236" t="s">
        <v>14756</v>
      </c>
      <c r="JGB10" s="237"/>
      <c r="JGC10" s="238">
        <v>5500</v>
      </c>
      <c r="JGD10" s="234" t="s">
        <v>14757</v>
      </c>
      <c r="JGE10" s="235" t="s">
        <v>8703</v>
      </c>
      <c r="JGF10" s="236" t="s">
        <v>14758</v>
      </c>
      <c r="JGG10" s="237"/>
      <c r="JGH10" s="238">
        <v>5500</v>
      </c>
      <c r="JGI10" s="234" t="s">
        <v>14759</v>
      </c>
      <c r="JGJ10" s="235" t="s">
        <v>8703</v>
      </c>
      <c r="JGK10" s="236" t="s">
        <v>14760</v>
      </c>
      <c r="JGL10" s="237"/>
      <c r="JGM10" s="238">
        <v>5500</v>
      </c>
      <c r="JGN10" s="234" t="s">
        <v>14761</v>
      </c>
      <c r="JGO10" s="235" t="s">
        <v>8703</v>
      </c>
      <c r="JGP10" s="236" t="s">
        <v>14762</v>
      </c>
      <c r="JGQ10" s="237"/>
      <c r="JGR10" s="238">
        <v>5500</v>
      </c>
      <c r="JGS10" s="234" t="s">
        <v>14763</v>
      </c>
      <c r="JGT10" s="235" t="s">
        <v>8703</v>
      </c>
      <c r="JGU10" s="236" t="s">
        <v>14764</v>
      </c>
      <c r="JGV10" s="237"/>
      <c r="JGW10" s="238">
        <v>5500</v>
      </c>
      <c r="JGX10" s="234" t="s">
        <v>14765</v>
      </c>
      <c r="JGY10" s="235" t="s">
        <v>8703</v>
      </c>
      <c r="JGZ10" s="236" t="s">
        <v>14766</v>
      </c>
      <c r="JHA10" s="237"/>
      <c r="JHB10" s="238">
        <v>5500</v>
      </c>
      <c r="JHC10" s="234" t="s">
        <v>14767</v>
      </c>
      <c r="JHD10" s="235" t="s">
        <v>8703</v>
      </c>
      <c r="JHE10" s="236" t="s">
        <v>14768</v>
      </c>
      <c r="JHF10" s="237"/>
      <c r="JHG10" s="238">
        <v>5500</v>
      </c>
      <c r="JHH10" s="234" t="s">
        <v>14769</v>
      </c>
      <c r="JHI10" s="235" t="s">
        <v>8703</v>
      </c>
      <c r="JHJ10" s="236" t="s">
        <v>14770</v>
      </c>
      <c r="JHK10" s="237"/>
      <c r="JHL10" s="238">
        <v>5500</v>
      </c>
      <c r="JHM10" s="234" t="s">
        <v>14771</v>
      </c>
      <c r="JHN10" s="235" t="s">
        <v>8703</v>
      </c>
      <c r="JHO10" s="236" t="s">
        <v>14772</v>
      </c>
      <c r="JHP10" s="237"/>
      <c r="JHQ10" s="238">
        <v>5500</v>
      </c>
      <c r="JHR10" s="234" t="s">
        <v>14773</v>
      </c>
      <c r="JHS10" s="235" t="s">
        <v>8703</v>
      </c>
      <c r="JHT10" s="236" t="s">
        <v>14774</v>
      </c>
      <c r="JHU10" s="237"/>
      <c r="JHV10" s="238">
        <v>5500</v>
      </c>
      <c r="JHW10" s="234" t="s">
        <v>14775</v>
      </c>
      <c r="JHX10" s="235" t="s">
        <v>8703</v>
      </c>
      <c r="JHY10" s="236" t="s">
        <v>14776</v>
      </c>
      <c r="JHZ10" s="237"/>
      <c r="JIA10" s="238">
        <v>5500</v>
      </c>
      <c r="JIB10" s="234" t="s">
        <v>14777</v>
      </c>
      <c r="JIC10" s="235" t="s">
        <v>8703</v>
      </c>
      <c r="JID10" s="236" t="s">
        <v>14778</v>
      </c>
      <c r="JIE10" s="237"/>
      <c r="JIF10" s="238">
        <v>5500</v>
      </c>
      <c r="JIG10" s="234" t="s">
        <v>14779</v>
      </c>
      <c r="JIH10" s="235" t="s">
        <v>8703</v>
      </c>
      <c r="JII10" s="236" t="s">
        <v>14780</v>
      </c>
      <c r="JIJ10" s="237"/>
      <c r="JIK10" s="238">
        <v>5500</v>
      </c>
      <c r="JIL10" s="234" t="s">
        <v>14781</v>
      </c>
      <c r="JIM10" s="235" t="s">
        <v>8703</v>
      </c>
      <c r="JIN10" s="236" t="s">
        <v>14782</v>
      </c>
      <c r="JIO10" s="237"/>
      <c r="JIP10" s="238">
        <v>5500</v>
      </c>
      <c r="JIQ10" s="234" t="s">
        <v>14783</v>
      </c>
      <c r="JIR10" s="235" t="s">
        <v>8703</v>
      </c>
      <c r="JIS10" s="236" t="s">
        <v>14784</v>
      </c>
      <c r="JIT10" s="237"/>
      <c r="JIU10" s="238">
        <v>5500</v>
      </c>
      <c r="JIV10" s="234" t="s">
        <v>14785</v>
      </c>
      <c r="JIW10" s="235" t="s">
        <v>8703</v>
      </c>
      <c r="JIX10" s="236" t="s">
        <v>14786</v>
      </c>
      <c r="JIY10" s="237"/>
      <c r="JIZ10" s="238">
        <v>5500</v>
      </c>
      <c r="JJA10" s="234" t="s">
        <v>14787</v>
      </c>
      <c r="JJB10" s="235" t="s">
        <v>8703</v>
      </c>
      <c r="JJC10" s="236" t="s">
        <v>14788</v>
      </c>
      <c r="JJD10" s="237"/>
      <c r="JJE10" s="238">
        <v>5500</v>
      </c>
      <c r="JJF10" s="234" t="s">
        <v>14789</v>
      </c>
      <c r="JJG10" s="235" t="s">
        <v>8703</v>
      </c>
      <c r="JJH10" s="236" t="s">
        <v>14790</v>
      </c>
      <c r="JJI10" s="237"/>
      <c r="JJJ10" s="238">
        <v>5500</v>
      </c>
      <c r="JJK10" s="234" t="s">
        <v>14791</v>
      </c>
      <c r="JJL10" s="235" t="s">
        <v>8703</v>
      </c>
      <c r="JJM10" s="236" t="s">
        <v>14792</v>
      </c>
      <c r="JJN10" s="237"/>
      <c r="JJO10" s="238">
        <v>5500</v>
      </c>
      <c r="JJP10" s="234" t="s">
        <v>14793</v>
      </c>
      <c r="JJQ10" s="235" t="s">
        <v>8703</v>
      </c>
      <c r="JJR10" s="236" t="s">
        <v>14794</v>
      </c>
      <c r="JJS10" s="237"/>
      <c r="JJT10" s="238">
        <v>5500</v>
      </c>
      <c r="JJU10" s="234" t="s">
        <v>14795</v>
      </c>
      <c r="JJV10" s="235" t="s">
        <v>8703</v>
      </c>
      <c r="JJW10" s="236" t="s">
        <v>14796</v>
      </c>
      <c r="JJX10" s="237"/>
      <c r="JJY10" s="238">
        <v>5500</v>
      </c>
      <c r="JJZ10" s="234" t="s">
        <v>14797</v>
      </c>
      <c r="JKA10" s="235" t="s">
        <v>8703</v>
      </c>
      <c r="JKB10" s="236" t="s">
        <v>14798</v>
      </c>
      <c r="JKC10" s="237"/>
      <c r="JKD10" s="238">
        <v>5500</v>
      </c>
      <c r="JKE10" s="234" t="s">
        <v>14799</v>
      </c>
      <c r="JKF10" s="235" t="s">
        <v>8703</v>
      </c>
      <c r="JKG10" s="236" t="s">
        <v>14800</v>
      </c>
      <c r="JKH10" s="237"/>
      <c r="JKI10" s="238">
        <v>5500</v>
      </c>
      <c r="JKJ10" s="234" t="s">
        <v>14801</v>
      </c>
      <c r="JKK10" s="235" t="s">
        <v>8703</v>
      </c>
      <c r="JKL10" s="236" t="s">
        <v>14802</v>
      </c>
      <c r="JKM10" s="237"/>
      <c r="JKN10" s="238">
        <v>5500</v>
      </c>
      <c r="JKO10" s="234" t="s">
        <v>14803</v>
      </c>
      <c r="JKP10" s="235" t="s">
        <v>8703</v>
      </c>
      <c r="JKQ10" s="236" t="s">
        <v>14804</v>
      </c>
      <c r="JKR10" s="237"/>
      <c r="JKS10" s="238">
        <v>5500</v>
      </c>
      <c r="JKT10" s="234" t="s">
        <v>14805</v>
      </c>
      <c r="JKU10" s="235" t="s">
        <v>8703</v>
      </c>
      <c r="JKV10" s="236" t="s">
        <v>14806</v>
      </c>
      <c r="JKW10" s="237"/>
      <c r="JKX10" s="238">
        <v>5500</v>
      </c>
      <c r="JKY10" s="234" t="s">
        <v>14807</v>
      </c>
      <c r="JKZ10" s="235" t="s">
        <v>8703</v>
      </c>
      <c r="JLA10" s="236" t="s">
        <v>14808</v>
      </c>
      <c r="JLB10" s="237"/>
      <c r="JLC10" s="238">
        <v>5500</v>
      </c>
      <c r="JLD10" s="234" t="s">
        <v>14809</v>
      </c>
      <c r="JLE10" s="235" t="s">
        <v>8703</v>
      </c>
      <c r="JLF10" s="236" t="s">
        <v>14810</v>
      </c>
      <c r="JLG10" s="237"/>
      <c r="JLH10" s="238">
        <v>5500</v>
      </c>
      <c r="JLI10" s="234" t="s">
        <v>14811</v>
      </c>
      <c r="JLJ10" s="235" t="s">
        <v>8703</v>
      </c>
      <c r="JLK10" s="236" t="s">
        <v>14812</v>
      </c>
      <c r="JLL10" s="237"/>
      <c r="JLM10" s="238">
        <v>5500</v>
      </c>
      <c r="JLN10" s="234" t="s">
        <v>14813</v>
      </c>
      <c r="JLO10" s="235" t="s">
        <v>8703</v>
      </c>
      <c r="JLP10" s="236" t="s">
        <v>14814</v>
      </c>
      <c r="JLQ10" s="237"/>
      <c r="JLR10" s="238">
        <v>5500</v>
      </c>
      <c r="JLS10" s="234" t="s">
        <v>14815</v>
      </c>
      <c r="JLT10" s="235" t="s">
        <v>8703</v>
      </c>
      <c r="JLU10" s="236" t="s">
        <v>14816</v>
      </c>
      <c r="JLV10" s="237"/>
      <c r="JLW10" s="238">
        <v>5500</v>
      </c>
      <c r="JLX10" s="234" t="s">
        <v>14817</v>
      </c>
      <c r="JLY10" s="235" t="s">
        <v>8703</v>
      </c>
      <c r="JLZ10" s="236" t="s">
        <v>14818</v>
      </c>
      <c r="JMA10" s="237"/>
      <c r="JMB10" s="238">
        <v>5500</v>
      </c>
      <c r="JMC10" s="234" t="s">
        <v>14819</v>
      </c>
      <c r="JMD10" s="235" t="s">
        <v>8703</v>
      </c>
      <c r="JME10" s="236" t="s">
        <v>14820</v>
      </c>
      <c r="JMF10" s="237"/>
      <c r="JMG10" s="238">
        <v>5500</v>
      </c>
      <c r="JMH10" s="234" t="s">
        <v>14821</v>
      </c>
      <c r="JMI10" s="235" t="s">
        <v>8703</v>
      </c>
      <c r="JMJ10" s="236" t="s">
        <v>14822</v>
      </c>
      <c r="JMK10" s="237"/>
      <c r="JML10" s="238">
        <v>5500</v>
      </c>
      <c r="JMM10" s="234" t="s">
        <v>14823</v>
      </c>
      <c r="JMN10" s="235" t="s">
        <v>8703</v>
      </c>
      <c r="JMO10" s="236" t="s">
        <v>14824</v>
      </c>
      <c r="JMP10" s="237"/>
      <c r="JMQ10" s="238">
        <v>5500</v>
      </c>
      <c r="JMR10" s="234" t="s">
        <v>14825</v>
      </c>
      <c r="JMS10" s="235" t="s">
        <v>8703</v>
      </c>
      <c r="JMT10" s="236" t="s">
        <v>14826</v>
      </c>
      <c r="JMU10" s="237"/>
      <c r="JMV10" s="238">
        <v>5500</v>
      </c>
      <c r="JMW10" s="234" t="s">
        <v>14827</v>
      </c>
      <c r="JMX10" s="235" t="s">
        <v>8703</v>
      </c>
      <c r="JMY10" s="236" t="s">
        <v>14828</v>
      </c>
      <c r="JMZ10" s="237"/>
      <c r="JNA10" s="238">
        <v>5500</v>
      </c>
      <c r="JNB10" s="234" t="s">
        <v>14829</v>
      </c>
      <c r="JNC10" s="235" t="s">
        <v>8703</v>
      </c>
      <c r="JND10" s="236" t="s">
        <v>14830</v>
      </c>
      <c r="JNE10" s="237"/>
      <c r="JNF10" s="238">
        <v>5500</v>
      </c>
      <c r="JNG10" s="234" t="s">
        <v>14831</v>
      </c>
      <c r="JNH10" s="235" t="s">
        <v>8703</v>
      </c>
      <c r="JNI10" s="236" t="s">
        <v>14832</v>
      </c>
      <c r="JNJ10" s="237"/>
      <c r="JNK10" s="238">
        <v>5500</v>
      </c>
      <c r="JNL10" s="234" t="s">
        <v>14833</v>
      </c>
      <c r="JNM10" s="235" t="s">
        <v>8703</v>
      </c>
      <c r="JNN10" s="236" t="s">
        <v>14834</v>
      </c>
      <c r="JNO10" s="237"/>
      <c r="JNP10" s="238">
        <v>5500</v>
      </c>
      <c r="JNQ10" s="234" t="s">
        <v>14835</v>
      </c>
      <c r="JNR10" s="235" t="s">
        <v>8703</v>
      </c>
      <c r="JNS10" s="236" t="s">
        <v>14836</v>
      </c>
      <c r="JNT10" s="237"/>
      <c r="JNU10" s="238">
        <v>5500</v>
      </c>
      <c r="JNV10" s="234" t="s">
        <v>14837</v>
      </c>
      <c r="JNW10" s="235" t="s">
        <v>8703</v>
      </c>
      <c r="JNX10" s="236" t="s">
        <v>14838</v>
      </c>
      <c r="JNY10" s="237"/>
      <c r="JNZ10" s="238">
        <v>5500</v>
      </c>
      <c r="JOA10" s="234" t="s">
        <v>14839</v>
      </c>
      <c r="JOB10" s="235" t="s">
        <v>8703</v>
      </c>
      <c r="JOC10" s="236" t="s">
        <v>14840</v>
      </c>
      <c r="JOD10" s="237"/>
      <c r="JOE10" s="238">
        <v>5500</v>
      </c>
      <c r="JOF10" s="234" t="s">
        <v>14841</v>
      </c>
      <c r="JOG10" s="235" t="s">
        <v>8703</v>
      </c>
      <c r="JOH10" s="236" t="s">
        <v>14842</v>
      </c>
      <c r="JOI10" s="237"/>
      <c r="JOJ10" s="238">
        <v>5500</v>
      </c>
      <c r="JOK10" s="234" t="s">
        <v>14843</v>
      </c>
      <c r="JOL10" s="235" t="s">
        <v>8703</v>
      </c>
      <c r="JOM10" s="236" t="s">
        <v>14844</v>
      </c>
      <c r="JON10" s="237"/>
      <c r="JOO10" s="238">
        <v>5500</v>
      </c>
      <c r="JOP10" s="234" t="s">
        <v>14845</v>
      </c>
      <c r="JOQ10" s="235" t="s">
        <v>8703</v>
      </c>
      <c r="JOR10" s="236" t="s">
        <v>14846</v>
      </c>
      <c r="JOS10" s="237"/>
      <c r="JOT10" s="238">
        <v>5500</v>
      </c>
      <c r="JOU10" s="234" t="s">
        <v>14847</v>
      </c>
      <c r="JOV10" s="235" t="s">
        <v>8703</v>
      </c>
      <c r="JOW10" s="236" t="s">
        <v>14848</v>
      </c>
      <c r="JOX10" s="237"/>
      <c r="JOY10" s="238">
        <v>5500</v>
      </c>
      <c r="JOZ10" s="234" t="s">
        <v>14849</v>
      </c>
      <c r="JPA10" s="235" t="s">
        <v>8703</v>
      </c>
      <c r="JPB10" s="236" t="s">
        <v>14850</v>
      </c>
      <c r="JPC10" s="237"/>
      <c r="JPD10" s="238">
        <v>5500</v>
      </c>
      <c r="JPE10" s="234" t="s">
        <v>14851</v>
      </c>
      <c r="JPF10" s="235" t="s">
        <v>8703</v>
      </c>
      <c r="JPG10" s="236" t="s">
        <v>14852</v>
      </c>
      <c r="JPH10" s="237"/>
      <c r="JPI10" s="238">
        <v>5500</v>
      </c>
      <c r="JPJ10" s="234" t="s">
        <v>14853</v>
      </c>
      <c r="JPK10" s="235" t="s">
        <v>8703</v>
      </c>
      <c r="JPL10" s="236" t="s">
        <v>14854</v>
      </c>
      <c r="JPM10" s="237"/>
      <c r="JPN10" s="238">
        <v>5500</v>
      </c>
      <c r="JPO10" s="234" t="s">
        <v>14855</v>
      </c>
      <c r="JPP10" s="235" t="s">
        <v>8703</v>
      </c>
      <c r="JPQ10" s="236" t="s">
        <v>14856</v>
      </c>
      <c r="JPR10" s="237"/>
      <c r="JPS10" s="238">
        <v>5500</v>
      </c>
      <c r="JPT10" s="234" t="s">
        <v>14857</v>
      </c>
      <c r="JPU10" s="235" t="s">
        <v>8703</v>
      </c>
      <c r="JPV10" s="236" t="s">
        <v>14858</v>
      </c>
      <c r="JPW10" s="237"/>
      <c r="JPX10" s="238">
        <v>5500</v>
      </c>
      <c r="JPY10" s="234" t="s">
        <v>14859</v>
      </c>
      <c r="JPZ10" s="235" t="s">
        <v>8703</v>
      </c>
      <c r="JQA10" s="236" t="s">
        <v>14860</v>
      </c>
      <c r="JQB10" s="237"/>
      <c r="JQC10" s="238">
        <v>5500</v>
      </c>
      <c r="JQD10" s="234" t="s">
        <v>14861</v>
      </c>
      <c r="JQE10" s="235" t="s">
        <v>8703</v>
      </c>
      <c r="JQF10" s="236" t="s">
        <v>14862</v>
      </c>
      <c r="JQG10" s="237"/>
      <c r="JQH10" s="238">
        <v>5500</v>
      </c>
      <c r="JQI10" s="234" t="s">
        <v>14863</v>
      </c>
      <c r="JQJ10" s="235" t="s">
        <v>8703</v>
      </c>
      <c r="JQK10" s="236" t="s">
        <v>14864</v>
      </c>
      <c r="JQL10" s="237"/>
      <c r="JQM10" s="238">
        <v>5500</v>
      </c>
      <c r="JQN10" s="234" t="s">
        <v>14865</v>
      </c>
      <c r="JQO10" s="235" t="s">
        <v>8703</v>
      </c>
      <c r="JQP10" s="236" t="s">
        <v>14866</v>
      </c>
      <c r="JQQ10" s="237"/>
      <c r="JQR10" s="238">
        <v>5500</v>
      </c>
      <c r="JQS10" s="234" t="s">
        <v>14867</v>
      </c>
      <c r="JQT10" s="235" t="s">
        <v>8703</v>
      </c>
      <c r="JQU10" s="236" t="s">
        <v>14868</v>
      </c>
      <c r="JQV10" s="237"/>
      <c r="JQW10" s="238">
        <v>5500</v>
      </c>
      <c r="JQX10" s="234" t="s">
        <v>14869</v>
      </c>
      <c r="JQY10" s="235" t="s">
        <v>8703</v>
      </c>
      <c r="JQZ10" s="236" t="s">
        <v>14870</v>
      </c>
      <c r="JRA10" s="237"/>
      <c r="JRB10" s="238">
        <v>5500</v>
      </c>
      <c r="JRC10" s="234" t="s">
        <v>14871</v>
      </c>
      <c r="JRD10" s="235" t="s">
        <v>8703</v>
      </c>
      <c r="JRE10" s="236" t="s">
        <v>14872</v>
      </c>
      <c r="JRF10" s="237"/>
      <c r="JRG10" s="238">
        <v>5500</v>
      </c>
      <c r="JRH10" s="234" t="s">
        <v>14873</v>
      </c>
      <c r="JRI10" s="235" t="s">
        <v>8703</v>
      </c>
      <c r="JRJ10" s="236" t="s">
        <v>14874</v>
      </c>
      <c r="JRK10" s="237"/>
      <c r="JRL10" s="238">
        <v>5500</v>
      </c>
      <c r="JRM10" s="234" t="s">
        <v>14875</v>
      </c>
      <c r="JRN10" s="235" t="s">
        <v>8703</v>
      </c>
      <c r="JRO10" s="236" t="s">
        <v>14876</v>
      </c>
      <c r="JRP10" s="237"/>
      <c r="JRQ10" s="238">
        <v>5500</v>
      </c>
      <c r="JRR10" s="234" t="s">
        <v>14877</v>
      </c>
      <c r="JRS10" s="235" t="s">
        <v>8703</v>
      </c>
      <c r="JRT10" s="236" t="s">
        <v>14878</v>
      </c>
      <c r="JRU10" s="237"/>
      <c r="JRV10" s="238">
        <v>5500</v>
      </c>
      <c r="JRW10" s="234" t="s">
        <v>14879</v>
      </c>
      <c r="JRX10" s="235" t="s">
        <v>8703</v>
      </c>
      <c r="JRY10" s="236" t="s">
        <v>14880</v>
      </c>
      <c r="JRZ10" s="237"/>
      <c r="JSA10" s="238">
        <v>5500</v>
      </c>
      <c r="JSB10" s="234" t="s">
        <v>14881</v>
      </c>
      <c r="JSC10" s="235" t="s">
        <v>8703</v>
      </c>
      <c r="JSD10" s="236" t="s">
        <v>14882</v>
      </c>
      <c r="JSE10" s="237"/>
      <c r="JSF10" s="238">
        <v>5500</v>
      </c>
      <c r="JSG10" s="234" t="s">
        <v>14883</v>
      </c>
      <c r="JSH10" s="235" t="s">
        <v>8703</v>
      </c>
      <c r="JSI10" s="236" t="s">
        <v>14884</v>
      </c>
      <c r="JSJ10" s="237"/>
      <c r="JSK10" s="238">
        <v>5500</v>
      </c>
      <c r="JSL10" s="234" t="s">
        <v>14885</v>
      </c>
      <c r="JSM10" s="235" t="s">
        <v>8703</v>
      </c>
      <c r="JSN10" s="236" t="s">
        <v>14886</v>
      </c>
      <c r="JSO10" s="237"/>
      <c r="JSP10" s="238">
        <v>5500</v>
      </c>
      <c r="JSQ10" s="234" t="s">
        <v>14887</v>
      </c>
      <c r="JSR10" s="235" t="s">
        <v>8703</v>
      </c>
      <c r="JSS10" s="236" t="s">
        <v>14888</v>
      </c>
      <c r="JST10" s="237"/>
      <c r="JSU10" s="238">
        <v>5500</v>
      </c>
      <c r="JSV10" s="234" t="s">
        <v>14889</v>
      </c>
      <c r="JSW10" s="235" t="s">
        <v>8703</v>
      </c>
      <c r="JSX10" s="236" t="s">
        <v>14890</v>
      </c>
      <c r="JSY10" s="237"/>
      <c r="JSZ10" s="238">
        <v>5500</v>
      </c>
      <c r="JTA10" s="234" t="s">
        <v>14891</v>
      </c>
      <c r="JTB10" s="235" t="s">
        <v>8703</v>
      </c>
      <c r="JTC10" s="236" t="s">
        <v>14892</v>
      </c>
      <c r="JTD10" s="237"/>
      <c r="JTE10" s="238">
        <v>5500</v>
      </c>
      <c r="JTF10" s="234" t="s">
        <v>14893</v>
      </c>
      <c r="JTG10" s="235" t="s">
        <v>8703</v>
      </c>
      <c r="JTH10" s="236" t="s">
        <v>14894</v>
      </c>
      <c r="JTI10" s="237"/>
      <c r="JTJ10" s="238">
        <v>5500</v>
      </c>
      <c r="JTK10" s="234" t="s">
        <v>14895</v>
      </c>
      <c r="JTL10" s="235" t="s">
        <v>8703</v>
      </c>
      <c r="JTM10" s="236" t="s">
        <v>14896</v>
      </c>
      <c r="JTN10" s="237"/>
      <c r="JTO10" s="238">
        <v>5500</v>
      </c>
      <c r="JTP10" s="234" t="s">
        <v>14897</v>
      </c>
      <c r="JTQ10" s="235" t="s">
        <v>8703</v>
      </c>
      <c r="JTR10" s="236" t="s">
        <v>14898</v>
      </c>
      <c r="JTS10" s="237"/>
      <c r="JTT10" s="238">
        <v>5500</v>
      </c>
      <c r="JTU10" s="234" t="s">
        <v>14899</v>
      </c>
      <c r="JTV10" s="235" t="s">
        <v>8703</v>
      </c>
      <c r="JTW10" s="236" t="s">
        <v>14900</v>
      </c>
      <c r="JTX10" s="237"/>
      <c r="JTY10" s="238">
        <v>5500</v>
      </c>
      <c r="JTZ10" s="234" t="s">
        <v>14901</v>
      </c>
      <c r="JUA10" s="235" t="s">
        <v>8703</v>
      </c>
      <c r="JUB10" s="236" t="s">
        <v>14902</v>
      </c>
      <c r="JUC10" s="237"/>
      <c r="JUD10" s="238">
        <v>5500</v>
      </c>
      <c r="JUE10" s="234" t="s">
        <v>14903</v>
      </c>
      <c r="JUF10" s="235" t="s">
        <v>8703</v>
      </c>
      <c r="JUG10" s="236" t="s">
        <v>14904</v>
      </c>
      <c r="JUH10" s="237"/>
      <c r="JUI10" s="238">
        <v>5500</v>
      </c>
      <c r="JUJ10" s="234" t="s">
        <v>14905</v>
      </c>
      <c r="JUK10" s="235" t="s">
        <v>8703</v>
      </c>
      <c r="JUL10" s="236" t="s">
        <v>14906</v>
      </c>
      <c r="JUM10" s="237"/>
      <c r="JUN10" s="238">
        <v>5500</v>
      </c>
      <c r="JUO10" s="234" t="s">
        <v>14907</v>
      </c>
      <c r="JUP10" s="235" t="s">
        <v>8703</v>
      </c>
      <c r="JUQ10" s="236" t="s">
        <v>14908</v>
      </c>
      <c r="JUR10" s="237"/>
      <c r="JUS10" s="238">
        <v>5500</v>
      </c>
      <c r="JUT10" s="234" t="s">
        <v>14909</v>
      </c>
      <c r="JUU10" s="235" t="s">
        <v>8703</v>
      </c>
      <c r="JUV10" s="236" t="s">
        <v>14910</v>
      </c>
      <c r="JUW10" s="237"/>
      <c r="JUX10" s="238">
        <v>5500</v>
      </c>
      <c r="JUY10" s="234" t="s">
        <v>14911</v>
      </c>
      <c r="JUZ10" s="235" t="s">
        <v>8703</v>
      </c>
      <c r="JVA10" s="236" t="s">
        <v>14912</v>
      </c>
      <c r="JVB10" s="237"/>
      <c r="JVC10" s="238">
        <v>5500</v>
      </c>
      <c r="JVD10" s="234" t="s">
        <v>14913</v>
      </c>
      <c r="JVE10" s="235" t="s">
        <v>8703</v>
      </c>
      <c r="JVF10" s="236" t="s">
        <v>14914</v>
      </c>
      <c r="JVG10" s="237"/>
      <c r="JVH10" s="238">
        <v>5500</v>
      </c>
      <c r="JVI10" s="234" t="s">
        <v>14915</v>
      </c>
      <c r="JVJ10" s="235" t="s">
        <v>8703</v>
      </c>
      <c r="JVK10" s="236" t="s">
        <v>14916</v>
      </c>
      <c r="JVL10" s="237"/>
      <c r="JVM10" s="238">
        <v>5500</v>
      </c>
      <c r="JVN10" s="234" t="s">
        <v>14917</v>
      </c>
      <c r="JVO10" s="235" t="s">
        <v>8703</v>
      </c>
      <c r="JVP10" s="236" t="s">
        <v>14918</v>
      </c>
      <c r="JVQ10" s="237"/>
      <c r="JVR10" s="238">
        <v>5500</v>
      </c>
      <c r="JVS10" s="234" t="s">
        <v>14919</v>
      </c>
      <c r="JVT10" s="235" t="s">
        <v>8703</v>
      </c>
      <c r="JVU10" s="236" t="s">
        <v>14920</v>
      </c>
      <c r="JVV10" s="237"/>
      <c r="JVW10" s="238">
        <v>5500</v>
      </c>
      <c r="JVX10" s="234" t="s">
        <v>14921</v>
      </c>
      <c r="JVY10" s="235" t="s">
        <v>8703</v>
      </c>
      <c r="JVZ10" s="236" t="s">
        <v>14922</v>
      </c>
      <c r="JWA10" s="237"/>
      <c r="JWB10" s="238">
        <v>5500</v>
      </c>
      <c r="JWC10" s="234" t="s">
        <v>14923</v>
      </c>
      <c r="JWD10" s="235" t="s">
        <v>8703</v>
      </c>
      <c r="JWE10" s="236" t="s">
        <v>14924</v>
      </c>
      <c r="JWF10" s="237"/>
      <c r="JWG10" s="238">
        <v>5500</v>
      </c>
      <c r="JWH10" s="234" t="s">
        <v>14925</v>
      </c>
      <c r="JWI10" s="235" t="s">
        <v>8703</v>
      </c>
      <c r="JWJ10" s="236" t="s">
        <v>14926</v>
      </c>
      <c r="JWK10" s="237"/>
      <c r="JWL10" s="238">
        <v>5500</v>
      </c>
      <c r="JWM10" s="234" t="s">
        <v>14927</v>
      </c>
      <c r="JWN10" s="235" t="s">
        <v>8703</v>
      </c>
      <c r="JWO10" s="236" t="s">
        <v>14928</v>
      </c>
      <c r="JWP10" s="237"/>
      <c r="JWQ10" s="238">
        <v>5500</v>
      </c>
      <c r="JWR10" s="234" t="s">
        <v>14929</v>
      </c>
      <c r="JWS10" s="235" t="s">
        <v>8703</v>
      </c>
      <c r="JWT10" s="236" t="s">
        <v>14930</v>
      </c>
      <c r="JWU10" s="237"/>
      <c r="JWV10" s="238">
        <v>5500</v>
      </c>
      <c r="JWW10" s="234" t="s">
        <v>14931</v>
      </c>
      <c r="JWX10" s="235" t="s">
        <v>8703</v>
      </c>
      <c r="JWY10" s="236" t="s">
        <v>14932</v>
      </c>
      <c r="JWZ10" s="237"/>
      <c r="JXA10" s="238">
        <v>5500</v>
      </c>
      <c r="JXB10" s="234" t="s">
        <v>14933</v>
      </c>
      <c r="JXC10" s="235" t="s">
        <v>8703</v>
      </c>
      <c r="JXD10" s="236" t="s">
        <v>14934</v>
      </c>
      <c r="JXE10" s="237"/>
      <c r="JXF10" s="238">
        <v>5500</v>
      </c>
      <c r="JXG10" s="234" t="s">
        <v>14935</v>
      </c>
      <c r="JXH10" s="235" t="s">
        <v>8703</v>
      </c>
      <c r="JXI10" s="236" t="s">
        <v>14936</v>
      </c>
      <c r="JXJ10" s="237"/>
      <c r="JXK10" s="238">
        <v>5500</v>
      </c>
      <c r="JXL10" s="234" t="s">
        <v>14937</v>
      </c>
      <c r="JXM10" s="235" t="s">
        <v>8703</v>
      </c>
      <c r="JXN10" s="236" t="s">
        <v>14938</v>
      </c>
      <c r="JXO10" s="237"/>
      <c r="JXP10" s="238">
        <v>5500</v>
      </c>
      <c r="JXQ10" s="234" t="s">
        <v>14939</v>
      </c>
      <c r="JXR10" s="235" t="s">
        <v>8703</v>
      </c>
      <c r="JXS10" s="236" t="s">
        <v>14940</v>
      </c>
      <c r="JXT10" s="237"/>
      <c r="JXU10" s="238">
        <v>5500</v>
      </c>
      <c r="JXV10" s="234" t="s">
        <v>14941</v>
      </c>
      <c r="JXW10" s="235" t="s">
        <v>8703</v>
      </c>
      <c r="JXX10" s="236" t="s">
        <v>14942</v>
      </c>
      <c r="JXY10" s="237"/>
      <c r="JXZ10" s="238">
        <v>5500</v>
      </c>
      <c r="JYA10" s="234" t="s">
        <v>14943</v>
      </c>
      <c r="JYB10" s="235" t="s">
        <v>8703</v>
      </c>
      <c r="JYC10" s="236" t="s">
        <v>14944</v>
      </c>
      <c r="JYD10" s="237"/>
      <c r="JYE10" s="238">
        <v>5500</v>
      </c>
      <c r="JYF10" s="234" t="s">
        <v>14945</v>
      </c>
      <c r="JYG10" s="235" t="s">
        <v>8703</v>
      </c>
      <c r="JYH10" s="236" t="s">
        <v>14946</v>
      </c>
      <c r="JYI10" s="237"/>
      <c r="JYJ10" s="238">
        <v>5500</v>
      </c>
      <c r="JYK10" s="234" t="s">
        <v>14947</v>
      </c>
      <c r="JYL10" s="235" t="s">
        <v>8703</v>
      </c>
      <c r="JYM10" s="236" t="s">
        <v>14948</v>
      </c>
      <c r="JYN10" s="237"/>
      <c r="JYO10" s="238">
        <v>5500</v>
      </c>
      <c r="JYP10" s="234" t="s">
        <v>14949</v>
      </c>
      <c r="JYQ10" s="235" t="s">
        <v>8703</v>
      </c>
      <c r="JYR10" s="236" t="s">
        <v>14950</v>
      </c>
      <c r="JYS10" s="237"/>
      <c r="JYT10" s="238">
        <v>5500</v>
      </c>
      <c r="JYU10" s="234" t="s">
        <v>14951</v>
      </c>
      <c r="JYV10" s="235" t="s">
        <v>8703</v>
      </c>
      <c r="JYW10" s="236" t="s">
        <v>14952</v>
      </c>
      <c r="JYX10" s="237"/>
      <c r="JYY10" s="238">
        <v>5500</v>
      </c>
      <c r="JYZ10" s="234" t="s">
        <v>14953</v>
      </c>
      <c r="JZA10" s="235" t="s">
        <v>8703</v>
      </c>
      <c r="JZB10" s="236" t="s">
        <v>14954</v>
      </c>
      <c r="JZC10" s="237"/>
      <c r="JZD10" s="238">
        <v>5500</v>
      </c>
      <c r="JZE10" s="234" t="s">
        <v>14955</v>
      </c>
      <c r="JZF10" s="235" t="s">
        <v>8703</v>
      </c>
      <c r="JZG10" s="236" t="s">
        <v>14956</v>
      </c>
      <c r="JZH10" s="237"/>
      <c r="JZI10" s="238">
        <v>5500</v>
      </c>
      <c r="JZJ10" s="234" t="s">
        <v>14957</v>
      </c>
      <c r="JZK10" s="235" t="s">
        <v>8703</v>
      </c>
      <c r="JZL10" s="236" t="s">
        <v>14958</v>
      </c>
      <c r="JZM10" s="237"/>
      <c r="JZN10" s="238">
        <v>5500</v>
      </c>
      <c r="JZO10" s="234" t="s">
        <v>14959</v>
      </c>
      <c r="JZP10" s="235" t="s">
        <v>8703</v>
      </c>
      <c r="JZQ10" s="236" t="s">
        <v>14960</v>
      </c>
      <c r="JZR10" s="237"/>
      <c r="JZS10" s="238">
        <v>5500</v>
      </c>
      <c r="JZT10" s="234" t="s">
        <v>14961</v>
      </c>
      <c r="JZU10" s="235" t="s">
        <v>8703</v>
      </c>
      <c r="JZV10" s="236" t="s">
        <v>14962</v>
      </c>
      <c r="JZW10" s="237"/>
      <c r="JZX10" s="238">
        <v>5500</v>
      </c>
      <c r="JZY10" s="234" t="s">
        <v>14963</v>
      </c>
      <c r="JZZ10" s="235" t="s">
        <v>8703</v>
      </c>
      <c r="KAA10" s="236" t="s">
        <v>14964</v>
      </c>
      <c r="KAB10" s="237"/>
      <c r="KAC10" s="238">
        <v>5500</v>
      </c>
      <c r="KAD10" s="234" t="s">
        <v>14965</v>
      </c>
      <c r="KAE10" s="235" t="s">
        <v>8703</v>
      </c>
      <c r="KAF10" s="236" t="s">
        <v>14966</v>
      </c>
      <c r="KAG10" s="237"/>
      <c r="KAH10" s="238">
        <v>5500</v>
      </c>
      <c r="KAI10" s="234" t="s">
        <v>14967</v>
      </c>
      <c r="KAJ10" s="235" t="s">
        <v>8703</v>
      </c>
      <c r="KAK10" s="236" t="s">
        <v>14968</v>
      </c>
      <c r="KAL10" s="237"/>
      <c r="KAM10" s="238">
        <v>5500</v>
      </c>
      <c r="KAN10" s="234" t="s">
        <v>14969</v>
      </c>
      <c r="KAO10" s="235" t="s">
        <v>8703</v>
      </c>
      <c r="KAP10" s="236" t="s">
        <v>14970</v>
      </c>
      <c r="KAQ10" s="237"/>
      <c r="KAR10" s="238">
        <v>5500</v>
      </c>
      <c r="KAS10" s="234" t="s">
        <v>14971</v>
      </c>
      <c r="KAT10" s="235" t="s">
        <v>8703</v>
      </c>
      <c r="KAU10" s="236" t="s">
        <v>14972</v>
      </c>
      <c r="KAV10" s="237"/>
      <c r="KAW10" s="238">
        <v>5500</v>
      </c>
      <c r="KAX10" s="234" t="s">
        <v>14973</v>
      </c>
      <c r="KAY10" s="235" t="s">
        <v>8703</v>
      </c>
      <c r="KAZ10" s="236" t="s">
        <v>14974</v>
      </c>
      <c r="KBA10" s="237"/>
      <c r="KBB10" s="238">
        <v>5500</v>
      </c>
      <c r="KBC10" s="234" t="s">
        <v>14975</v>
      </c>
      <c r="KBD10" s="235" t="s">
        <v>8703</v>
      </c>
      <c r="KBE10" s="236" t="s">
        <v>14976</v>
      </c>
      <c r="KBF10" s="237"/>
      <c r="KBG10" s="238">
        <v>5500</v>
      </c>
      <c r="KBH10" s="234" t="s">
        <v>14977</v>
      </c>
      <c r="KBI10" s="235" t="s">
        <v>8703</v>
      </c>
      <c r="KBJ10" s="236" t="s">
        <v>14978</v>
      </c>
      <c r="KBK10" s="237"/>
      <c r="KBL10" s="238">
        <v>5500</v>
      </c>
      <c r="KBM10" s="234" t="s">
        <v>14979</v>
      </c>
      <c r="KBN10" s="235" t="s">
        <v>8703</v>
      </c>
      <c r="KBO10" s="236" t="s">
        <v>14980</v>
      </c>
      <c r="KBP10" s="237"/>
      <c r="KBQ10" s="238">
        <v>5500</v>
      </c>
      <c r="KBR10" s="234" t="s">
        <v>14981</v>
      </c>
      <c r="KBS10" s="235" t="s">
        <v>8703</v>
      </c>
      <c r="KBT10" s="236" t="s">
        <v>14982</v>
      </c>
      <c r="KBU10" s="237"/>
      <c r="KBV10" s="238">
        <v>5500</v>
      </c>
      <c r="KBW10" s="234" t="s">
        <v>14983</v>
      </c>
      <c r="KBX10" s="235" t="s">
        <v>8703</v>
      </c>
      <c r="KBY10" s="236" t="s">
        <v>14984</v>
      </c>
      <c r="KBZ10" s="237"/>
      <c r="KCA10" s="238">
        <v>5500</v>
      </c>
      <c r="KCB10" s="234" t="s">
        <v>14985</v>
      </c>
      <c r="KCC10" s="235" t="s">
        <v>8703</v>
      </c>
      <c r="KCD10" s="236" t="s">
        <v>14986</v>
      </c>
      <c r="KCE10" s="237"/>
      <c r="KCF10" s="238">
        <v>5500</v>
      </c>
      <c r="KCG10" s="234" t="s">
        <v>14987</v>
      </c>
      <c r="KCH10" s="235" t="s">
        <v>8703</v>
      </c>
      <c r="KCI10" s="236" t="s">
        <v>14988</v>
      </c>
      <c r="KCJ10" s="237"/>
      <c r="KCK10" s="238">
        <v>5500</v>
      </c>
      <c r="KCL10" s="234" t="s">
        <v>14989</v>
      </c>
      <c r="KCM10" s="235" t="s">
        <v>8703</v>
      </c>
      <c r="KCN10" s="236" t="s">
        <v>14990</v>
      </c>
      <c r="KCO10" s="237"/>
      <c r="KCP10" s="238">
        <v>5500</v>
      </c>
      <c r="KCQ10" s="234" t="s">
        <v>14991</v>
      </c>
      <c r="KCR10" s="235" t="s">
        <v>8703</v>
      </c>
      <c r="KCS10" s="236" t="s">
        <v>14992</v>
      </c>
      <c r="KCT10" s="237"/>
      <c r="KCU10" s="238">
        <v>5500</v>
      </c>
      <c r="KCV10" s="234" t="s">
        <v>14993</v>
      </c>
      <c r="KCW10" s="235" t="s">
        <v>8703</v>
      </c>
      <c r="KCX10" s="236" t="s">
        <v>14994</v>
      </c>
      <c r="KCY10" s="237"/>
      <c r="KCZ10" s="238">
        <v>5500</v>
      </c>
      <c r="KDA10" s="234" t="s">
        <v>14995</v>
      </c>
      <c r="KDB10" s="235" t="s">
        <v>8703</v>
      </c>
      <c r="KDC10" s="236" t="s">
        <v>14996</v>
      </c>
      <c r="KDD10" s="237"/>
      <c r="KDE10" s="238">
        <v>5500</v>
      </c>
      <c r="KDF10" s="234" t="s">
        <v>14997</v>
      </c>
      <c r="KDG10" s="235" t="s">
        <v>8703</v>
      </c>
      <c r="KDH10" s="236" t="s">
        <v>14998</v>
      </c>
      <c r="KDI10" s="237"/>
      <c r="KDJ10" s="238">
        <v>5500</v>
      </c>
      <c r="KDK10" s="234" t="s">
        <v>14999</v>
      </c>
      <c r="KDL10" s="235" t="s">
        <v>8703</v>
      </c>
      <c r="KDM10" s="236" t="s">
        <v>15000</v>
      </c>
      <c r="KDN10" s="237"/>
      <c r="KDO10" s="238">
        <v>5500</v>
      </c>
      <c r="KDP10" s="234" t="s">
        <v>15001</v>
      </c>
      <c r="KDQ10" s="235" t="s">
        <v>8703</v>
      </c>
      <c r="KDR10" s="236" t="s">
        <v>15002</v>
      </c>
      <c r="KDS10" s="237"/>
      <c r="KDT10" s="238">
        <v>5500</v>
      </c>
      <c r="KDU10" s="234" t="s">
        <v>15003</v>
      </c>
      <c r="KDV10" s="235" t="s">
        <v>8703</v>
      </c>
      <c r="KDW10" s="236" t="s">
        <v>15004</v>
      </c>
      <c r="KDX10" s="237"/>
      <c r="KDY10" s="238">
        <v>5500</v>
      </c>
      <c r="KDZ10" s="234" t="s">
        <v>15005</v>
      </c>
      <c r="KEA10" s="235" t="s">
        <v>8703</v>
      </c>
      <c r="KEB10" s="236" t="s">
        <v>15006</v>
      </c>
      <c r="KEC10" s="237"/>
      <c r="KED10" s="238">
        <v>5500</v>
      </c>
      <c r="KEE10" s="234" t="s">
        <v>15007</v>
      </c>
      <c r="KEF10" s="235" t="s">
        <v>8703</v>
      </c>
      <c r="KEG10" s="236" t="s">
        <v>15008</v>
      </c>
      <c r="KEH10" s="237"/>
      <c r="KEI10" s="238">
        <v>5500</v>
      </c>
      <c r="KEJ10" s="234" t="s">
        <v>15009</v>
      </c>
      <c r="KEK10" s="235" t="s">
        <v>8703</v>
      </c>
      <c r="KEL10" s="236" t="s">
        <v>15010</v>
      </c>
      <c r="KEM10" s="237"/>
      <c r="KEN10" s="238">
        <v>5500</v>
      </c>
      <c r="KEO10" s="234" t="s">
        <v>15011</v>
      </c>
      <c r="KEP10" s="235" t="s">
        <v>8703</v>
      </c>
      <c r="KEQ10" s="236" t="s">
        <v>15012</v>
      </c>
      <c r="KER10" s="237"/>
      <c r="KES10" s="238">
        <v>5500</v>
      </c>
      <c r="KET10" s="234" t="s">
        <v>15013</v>
      </c>
      <c r="KEU10" s="235" t="s">
        <v>8703</v>
      </c>
      <c r="KEV10" s="236" t="s">
        <v>15014</v>
      </c>
      <c r="KEW10" s="237"/>
      <c r="KEX10" s="238">
        <v>5500</v>
      </c>
      <c r="KEY10" s="234" t="s">
        <v>15015</v>
      </c>
      <c r="KEZ10" s="235" t="s">
        <v>8703</v>
      </c>
      <c r="KFA10" s="236" t="s">
        <v>15016</v>
      </c>
      <c r="KFB10" s="237"/>
      <c r="KFC10" s="238">
        <v>5500</v>
      </c>
      <c r="KFD10" s="234" t="s">
        <v>15017</v>
      </c>
      <c r="KFE10" s="235" t="s">
        <v>8703</v>
      </c>
      <c r="KFF10" s="236" t="s">
        <v>15018</v>
      </c>
      <c r="KFG10" s="237"/>
      <c r="KFH10" s="238">
        <v>5500</v>
      </c>
      <c r="KFI10" s="234" t="s">
        <v>15019</v>
      </c>
      <c r="KFJ10" s="235" t="s">
        <v>8703</v>
      </c>
      <c r="KFK10" s="236" t="s">
        <v>15020</v>
      </c>
      <c r="KFL10" s="237"/>
      <c r="KFM10" s="238">
        <v>5500</v>
      </c>
      <c r="KFN10" s="234" t="s">
        <v>15021</v>
      </c>
      <c r="KFO10" s="235" t="s">
        <v>8703</v>
      </c>
      <c r="KFP10" s="236" t="s">
        <v>15022</v>
      </c>
      <c r="KFQ10" s="237"/>
      <c r="KFR10" s="238">
        <v>5500</v>
      </c>
      <c r="KFS10" s="234" t="s">
        <v>15023</v>
      </c>
      <c r="KFT10" s="235" t="s">
        <v>8703</v>
      </c>
      <c r="KFU10" s="236" t="s">
        <v>15024</v>
      </c>
      <c r="KFV10" s="237"/>
      <c r="KFW10" s="238">
        <v>5500</v>
      </c>
      <c r="KFX10" s="234" t="s">
        <v>15025</v>
      </c>
      <c r="KFY10" s="235" t="s">
        <v>8703</v>
      </c>
      <c r="KFZ10" s="236" t="s">
        <v>15026</v>
      </c>
      <c r="KGA10" s="237"/>
      <c r="KGB10" s="238">
        <v>5500</v>
      </c>
      <c r="KGC10" s="234" t="s">
        <v>15027</v>
      </c>
      <c r="KGD10" s="235" t="s">
        <v>8703</v>
      </c>
      <c r="KGE10" s="236" t="s">
        <v>15028</v>
      </c>
      <c r="KGF10" s="237"/>
      <c r="KGG10" s="238">
        <v>5500</v>
      </c>
      <c r="KGH10" s="234" t="s">
        <v>15029</v>
      </c>
      <c r="KGI10" s="235" t="s">
        <v>8703</v>
      </c>
      <c r="KGJ10" s="236" t="s">
        <v>15030</v>
      </c>
      <c r="KGK10" s="237"/>
      <c r="KGL10" s="238">
        <v>5500</v>
      </c>
      <c r="KGM10" s="234" t="s">
        <v>15031</v>
      </c>
      <c r="KGN10" s="235" t="s">
        <v>8703</v>
      </c>
      <c r="KGO10" s="236" t="s">
        <v>15032</v>
      </c>
      <c r="KGP10" s="237"/>
      <c r="KGQ10" s="238">
        <v>5500</v>
      </c>
      <c r="KGR10" s="234" t="s">
        <v>15033</v>
      </c>
      <c r="KGS10" s="235" t="s">
        <v>8703</v>
      </c>
      <c r="KGT10" s="236" t="s">
        <v>15034</v>
      </c>
      <c r="KGU10" s="237"/>
      <c r="KGV10" s="238">
        <v>5500</v>
      </c>
      <c r="KGW10" s="234" t="s">
        <v>15035</v>
      </c>
      <c r="KGX10" s="235" t="s">
        <v>8703</v>
      </c>
      <c r="KGY10" s="236" t="s">
        <v>15036</v>
      </c>
      <c r="KGZ10" s="237"/>
      <c r="KHA10" s="238">
        <v>5500</v>
      </c>
      <c r="KHB10" s="234" t="s">
        <v>15037</v>
      </c>
      <c r="KHC10" s="235" t="s">
        <v>8703</v>
      </c>
      <c r="KHD10" s="236" t="s">
        <v>15038</v>
      </c>
      <c r="KHE10" s="237"/>
      <c r="KHF10" s="238">
        <v>5500</v>
      </c>
      <c r="KHG10" s="234" t="s">
        <v>15039</v>
      </c>
      <c r="KHH10" s="235" t="s">
        <v>8703</v>
      </c>
      <c r="KHI10" s="236" t="s">
        <v>15040</v>
      </c>
      <c r="KHJ10" s="237"/>
      <c r="KHK10" s="238">
        <v>5500</v>
      </c>
      <c r="KHL10" s="234" t="s">
        <v>15041</v>
      </c>
      <c r="KHM10" s="235" t="s">
        <v>8703</v>
      </c>
      <c r="KHN10" s="236" t="s">
        <v>15042</v>
      </c>
      <c r="KHO10" s="237"/>
      <c r="KHP10" s="238">
        <v>5500</v>
      </c>
      <c r="KHQ10" s="234" t="s">
        <v>15043</v>
      </c>
      <c r="KHR10" s="235" t="s">
        <v>8703</v>
      </c>
      <c r="KHS10" s="236" t="s">
        <v>15044</v>
      </c>
      <c r="KHT10" s="237"/>
      <c r="KHU10" s="238">
        <v>5500</v>
      </c>
      <c r="KHV10" s="234" t="s">
        <v>15045</v>
      </c>
      <c r="KHW10" s="235" t="s">
        <v>8703</v>
      </c>
      <c r="KHX10" s="236" t="s">
        <v>15046</v>
      </c>
      <c r="KHY10" s="237"/>
      <c r="KHZ10" s="238">
        <v>5500</v>
      </c>
      <c r="KIA10" s="234" t="s">
        <v>15047</v>
      </c>
      <c r="KIB10" s="235" t="s">
        <v>8703</v>
      </c>
      <c r="KIC10" s="236" t="s">
        <v>15048</v>
      </c>
      <c r="KID10" s="237"/>
      <c r="KIE10" s="238">
        <v>5500</v>
      </c>
      <c r="KIF10" s="234" t="s">
        <v>15049</v>
      </c>
      <c r="KIG10" s="235" t="s">
        <v>8703</v>
      </c>
      <c r="KIH10" s="236" t="s">
        <v>15050</v>
      </c>
      <c r="KII10" s="237"/>
      <c r="KIJ10" s="238">
        <v>5500</v>
      </c>
      <c r="KIK10" s="234" t="s">
        <v>15051</v>
      </c>
      <c r="KIL10" s="235" t="s">
        <v>8703</v>
      </c>
      <c r="KIM10" s="236" t="s">
        <v>15052</v>
      </c>
      <c r="KIN10" s="237"/>
      <c r="KIO10" s="238">
        <v>5500</v>
      </c>
      <c r="KIP10" s="234" t="s">
        <v>15053</v>
      </c>
      <c r="KIQ10" s="235" t="s">
        <v>8703</v>
      </c>
      <c r="KIR10" s="236" t="s">
        <v>15054</v>
      </c>
      <c r="KIS10" s="237"/>
      <c r="KIT10" s="238">
        <v>5500</v>
      </c>
      <c r="KIU10" s="234" t="s">
        <v>15055</v>
      </c>
      <c r="KIV10" s="235" t="s">
        <v>8703</v>
      </c>
      <c r="KIW10" s="236" t="s">
        <v>15056</v>
      </c>
      <c r="KIX10" s="237"/>
      <c r="KIY10" s="238">
        <v>5500</v>
      </c>
      <c r="KIZ10" s="234" t="s">
        <v>15057</v>
      </c>
      <c r="KJA10" s="235" t="s">
        <v>8703</v>
      </c>
      <c r="KJB10" s="236" t="s">
        <v>15058</v>
      </c>
      <c r="KJC10" s="237"/>
      <c r="KJD10" s="238">
        <v>5500</v>
      </c>
      <c r="KJE10" s="234" t="s">
        <v>15059</v>
      </c>
      <c r="KJF10" s="235" t="s">
        <v>8703</v>
      </c>
      <c r="KJG10" s="236" t="s">
        <v>15060</v>
      </c>
      <c r="KJH10" s="237"/>
      <c r="KJI10" s="238">
        <v>5500</v>
      </c>
      <c r="KJJ10" s="234" t="s">
        <v>15061</v>
      </c>
      <c r="KJK10" s="235" t="s">
        <v>8703</v>
      </c>
      <c r="KJL10" s="236" t="s">
        <v>15062</v>
      </c>
      <c r="KJM10" s="237"/>
      <c r="KJN10" s="238">
        <v>5500</v>
      </c>
      <c r="KJO10" s="234" t="s">
        <v>15063</v>
      </c>
      <c r="KJP10" s="235" t="s">
        <v>8703</v>
      </c>
      <c r="KJQ10" s="236" t="s">
        <v>15064</v>
      </c>
      <c r="KJR10" s="237"/>
      <c r="KJS10" s="238">
        <v>5500</v>
      </c>
      <c r="KJT10" s="234" t="s">
        <v>15065</v>
      </c>
      <c r="KJU10" s="235" t="s">
        <v>8703</v>
      </c>
      <c r="KJV10" s="236" t="s">
        <v>15066</v>
      </c>
      <c r="KJW10" s="237"/>
      <c r="KJX10" s="238">
        <v>5500</v>
      </c>
      <c r="KJY10" s="234" t="s">
        <v>15067</v>
      </c>
      <c r="KJZ10" s="235" t="s">
        <v>8703</v>
      </c>
      <c r="KKA10" s="236" t="s">
        <v>15068</v>
      </c>
      <c r="KKB10" s="237"/>
      <c r="KKC10" s="238">
        <v>5500</v>
      </c>
      <c r="KKD10" s="234" t="s">
        <v>15069</v>
      </c>
      <c r="KKE10" s="235" t="s">
        <v>8703</v>
      </c>
      <c r="KKF10" s="236" t="s">
        <v>15070</v>
      </c>
      <c r="KKG10" s="237"/>
      <c r="KKH10" s="238">
        <v>5500</v>
      </c>
      <c r="KKI10" s="234" t="s">
        <v>15071</v>
      </c>
      <c r="KKJ10" s="235" t="s">
        <v>8703</v>
      </c>
      <c r="KKK10" s="236" t="s">
        <v>15072</v>
      </c>
      <c r="KKL10" s="237"/>
      <c r="KKM10" s="238">
        <v>5500</v>
      </c>
      <c r="KKN10" s="234" t="s">
        <v>15073</v>
      </c>
      <c r="KKO10" s="235" t="s">
        <v>8703</v>
      </c>
      <c r="KKP10" s="236" t="s">
        <v>15074</v>
      </c>
      <c r="KKQ10" s="237"/>
      <c r="KKR10" s="238">
        <v>5500</v>
      </c>
      <c r="KKS10" s="234" t="s">
        <v>15075</v>
      </c>
      <c r="KKT10" s="235" t="s">
        <v>8703</v>
      </c>
      <c r="KKU10" s="236" t="s">
        <v>15076</v>
      </c>
      <c r="KKV10" s="237"/>
      <c r="KKW10" s="238">
        <v>5500</v>
      </c>
      <c r="KKX10" s="234" t="s">
        <v>15077</v>
      </c>
      <c r="KKY10" s="235" t="s">
        <v>8703</v>
      </c>
      <c r="KKZ10" s="236" t="s">
        <v>15078</v>
      </c>
      <c r="KLA10" s="237"/>
      <c r="KLB10" s="238">
        <v>5500</v>
      </c>
      <c r="KLC10" s="234" t="s">
        <v>15079</v>
      </c>
      <c r="KLD10" s="235" t="s">
        <v>8703</v>
      </c>
      <c r="KLE10" s="236" t="s">
        <v>15080</v>
      </c>
      <c r="KLF10" s="237"/>
      <c r="KLG10" s="238">
        <v>5500</v>
      </c>
      <c r="KLH10" s="234" t="s">
        <v>15081</v>
      </c>
      <c r="KLI10" s="235" t="s">
        <v>8703</v>
      </c>
      <c r="KLJ10" s="236" t="s">
        <v>15082</v>
      </c>
      <c r="KLK10" s="237"/>
      <c r="KLL10" s="238">
        <v>5500</v>
      </c>
      <c r="KLM10" s="234" t="s">
        <v>15083</v>
      </c>
      <c r="KLN10" s="235" t="s">
        <v>8703</v>
      </c>
      <c r="KLO10" s="236" t="s">
        <v>15084</v>
      </c>
      <c r="KLP10" s="237"/>
      <c r="KLQ10" s="238">
        <v>5500</v>
      </c>
      <c r="KLR10" s="234" t="s">
        <v>15085</v>
      </c>
      <c r="KLS10" s="235" t="s">
        <v>8703</v>
      </c>
      <c r="KLT10" s="236" t="s">
        <v>15086</v>
      </c>
      <c r="KLU10" s="237"/>
      <c r="KLV10" s="238">
        <v>5500</v>
      </c>
      <c r="KLW10" s="234" t="s">
        <v>15087</v>
      </c>
      <c r="KLX10" s="235" t="s">
        <v>8703</v>
      </c>
      <c r="KLY10" s="236" t="s">
        <v>15088</v>
      </c>
      <c r="KLZ10" s="237"/>
      <c r="KMA10" s="238">
        <v>5500</v>
      </c>
      <c r="KMB10" s="234" t="s">
        <v>15089</v>
      </c>
      <c r="KMC10" s="235" t="s">
        <v>8703</v>
      </c>
      <c r="KMD10" s="236" t="s">
        <v>15090</v>
      </c>
      <c r="KME10" s="237"/>
      <c r="KMF10" s="238">
        <v>5500</v>
      </c>
      <c r="KMG10" s="234" t="s">
        <v>15091</v>
      </c>
      <c r="KMH10" s="235" t="s">
        <v>8703</v>
      </c>
      <c r="KMI10" s="236" t="s">
        <v>15092</v>
      </c>
      <c r="KMJ10" s="237"/>
      <c r="KMK10" s="238">
        <v>5500</v>
      </c>
      <c r="KML10" s="234" t="s">
        <v>15093</v>
      </c>
      <c r="KMM10" s="235" t="s">
        <v>8703</v>
      </c>
      <c r="KMN10" s="236" t="s">
        <v>15094</v>
      </c>
      <c r="KMO10" s="237"/>
      <c r="KMP10" s="238">
        <v>5500</v>
      </c>
      <c r="KMQ10" s="234" t="s">
        <v>15095</v>
      </c>
      <c r="KMR10" s="235" t="s">
        <v>8703</v>
      </c>
      <c r="KMS10" s="236" t="s">
        <v>15096</v>
      </c>
      <c r="KMT10" s="237"/>
      <c r="KMU10" s="238">
        <v>5500</v>
      </c>
      <c r="KMV10" s="234" t="s">
        <v>15097</v>
      </c>
      <c r="KMW10" s="235" t="s">
        <v>8703</v>
      </c>
      <c r="KMX10" s="236" t="s">
        <v>15098</v>
      </c>
      <c r="KMY10" s="237"/>
      <c r="KMZ10" s="238">
        <v>5500</v>
      </c>
      <c r="KNA10" s="234" t="s">
        <v>15099</v>
      </c>
      <c r="KNB10" s="235" t="s">
        <v>8703</v>
      </c>
      <c r="KNC10" s="236" t="s">
        <v>15100</v>
      </c>
      <c r="KND10" s="237"/>
      <c r="KNE10" s="238">
        <v>5500</v>
      </c>
      <c r="KNF10" s="234" t="s">
        <v>15101</v>
      </c>
      <c r="KNG10" s="235" t="s">
        <v>8703</v>
      </c>
      <c r="KNH10" s="236" t="s">
        <v>15102</v>
      </c>
      <c r="KNI10" s="237"/>
      <c r="KNJ10" s="238">
        <v>5500</v>
      </c>
      <c r="KNK10" s="234" t="s">
        <v>15103</v>
      </c>
      <c r="KNL10" s="235" t="s">
        <v>8703</v>
      </c>
      <c r="KNM10" s="236" t="s">
        <v>15104</v>
      </c>
      <c r="KNN10" s="237"/>
      <c r="KNO10" s="238">
        <v>5500</v>
      </c>
      <c r="KNP10" s="234" t="s">
        <v>15105</v>
      </c>
      <c r="KNQ10" s="235" t="s">
        <v>8703</v>
      </c>
      <c r="KNR10" s="236" t="s">
        <v>15106</v>
      </c>
      <c r="KNS10" s="237"/>
      <c r="KNT10" s="238">
        <v>5500</v>
      </c>
      <c r="KNU10" s="234" t="s">
        <v>15107</v>
      </c>
      <c r="KNV10" s="235" t="s">
        <v>8703</v>
      </c>
      <c r="KNW10" s="236" t="s">
        <v>15108</v>
      </c>
      <c r="KNX10" s="237"/>
      <c r="KNY10" s="238">
        <v>5500</v>
      </c>
      <c r="KNZ10" s="234" t="s">
        <v>15109</v>
      </c>
      <c r="KOA10" s="235" t="s">
        <v>8703</v>
      </c>
      <c r="KOB10" s="236" t="s">
        <v>15110</v>
      </c>
      <c r="KOC10" s="237"/>
      <c r="KOD10" s="238">
        <v>5500</v>
      </c>
      <c r="KOE10" s="234" t="s">
        <v>15111</v>
      </c>
      <c r="KOF10" s="235" t="s">
        <v>8703</v>
      </c>
      <c r="KOG10" s="236" t="s">
        <v>15112</v>
      </c>
      <c r="KOH10" s="237"/>
      <c r="KOI10" s="238">
        <v>5500</v>
      </c>
      <c r="KOJ10" s="234" t="s">
        <v>15113</v>
      </c>
      <c r="KOK10" s="235" t="s">
        <v>8703</v>
      </c>
      <c r="KOL10" s="236" t="s">
        <v>15114</v>
      </c>
      <c r="KOM10" s="237"/>
      <c r="KON10" s="238">
        <v>5500</v>
      </c>
      <c r="KOO10" s="234" t="s">
        <v>15115</v>
      </c>
      <c r="KOP10" s="235" t="s">
        <v>8703</v>
      </c>
      <c r="KOQ10" s="236" t="s">
        <v>15116</v>
      </c>
      <c r="KOR10" s="237"/>
      <c r="KOS10" s="238">
        <v>5500</v>
      </c>
      <c r="KOT10" s="234" t="s">
        <v>15117</v>
      </c>
      <c r="KOU10" s="235" t="s">
        <v>8703</v>
      </c>
      <c r="KOV10" s="236" t="s">
        <v>15118</v>
      </c>
      <c r="KOW10" s="237"/>
      <c r="KOX10" s="238">
        <v>5500</v>
      </c>
      <c r="KOY10" s="234" t="s">
        <v>15119</v>
      </c>
      <c r="KOZ10" s="235" t="s">
        <v>8703</v>
      </c>
      <c r="KPA10" s="236" t="s">
        <v>15120</v>
      </c>
      <c r="KPB10" s="237"/>
      <c r="KPC10" s="238">
        <v>5500</v>
      </c>
      <c r="KPD10" s="234" t="s">
        <v>15121</v>
      </c>
      <c r="KPE10" s="235" t="s">
        <v>8703</v>
      </c>
      <c r="KPF10" s="236" t="s">
        <v>15122</v>
      </c>
      <c r="KPG10" s="237"/>
      <c r="KPH10" s="238">
        <v>5500</v>
      </c>
      <c r="KPI10" s="234" t="s">
        <v>15123</v>
      </c>
      <c r="KPJ10" s="235" t="s">
        <v>8703</v>
      </c>
      <c r="KPK10" s="236" t="s">
        <v>15124</v>
      </c>
      <c r="KPL10" s="237"/>
      <c r="KPM10" s="238">
        <v>5500</v>
      </c>
      <c r="KPN10" s="234" t="s">
        <v>15125</v>
      </c>
      <c r="KPO10" s="235" t="s">
        <v>8703</v>
      </c>
      <c r="KPP10" s="236" t="s">
        <v>15126</v>
      </c>
      <c r="KPQ10" s="237"/>
      <c r="KPR10" s="238">
        <v>5500</v>
      </c>
      <c r="KPS10" s="234" t="s">
        <v>15127</v>
      </c>
      <c r="KPT10" s="235" t="s">
        <v>8703</v>
      </c>
      <c r="KPU10" s="236" t="s">
        <v>15128</v>
      </c>
      <c r="KPV10" s="237"/>
      <c r="KPW10" s="238">
        <v>5500</v>
      </c>
      <c r="KPX10" s="234" t="s">
        <v>15129</v>
      </c>
      <c r="KPY10" s="235" t="s">
        <v>8703</v>
      </c>
      <c r="KPZ10" s="236" t="s">
        <v>15130</v>
      </c>
      <c r="KQA10" s="237"/>
      <c r="KQB10" s="238">
        <v>5500</v>
      </c>
      <c r="KQC10" s="234" t="s">
        <v>15131</v>
      </c>
      <c r="KQD10" s="235" t="s">
        <v>8703</v>
      </c>
      <c r="KQE10" s="236" t="s">
        <v>15132</v>
      </c>
      <c r="KQF10" s="237"/>
      <c r="KQG10" s="238">
        <v>5500</v>
      </c>
      <c r="KQH10" s="234" t="s">
        <v>15133</v>
      </c>
      <c r="KQI10" s="235" t="s">
        <v>8703</v>
      </c>
      <c r="KQJ10" s="236" t="s">
        <v>15134</v>
      </c>
      <c r="KQK10" s="237"/>
      <c r="KQL10" s="238">
        <v>5500</v>
      </c>
      <c r="KQM10" s="234" t="s">
        <v>15135</v>
      </c>
      <c r="KQN10" s="235" t="s">
        <v>8703</v>
      </c>
      <c r="KQO10" s="236" t="s">
        <v>15136</v>
      </c>
      <c r="KQP10" s="237"/>
      <c r="KQQ10" s="238">
        <v>5500</v>
      </c>
      <c r="KQR10" s="234" t="s">
        <v>15137</v>
      </c>
      <c r="KQS10" s="235" t="s">
        <v>8703</v>
      </c>
      <c r="KQT10" s="236" t="s">
        <v>15138</v>
      </c>
      <c r="KQU10" s="237"/>
      <c r="KQV10" s="238">
        <v>5500</v>
      </c>
      <c r="KQW10" s="234" t="s">
        <v>15139</v>
      </c>
      <c r="KQX10" s="235" t="s">
        <v>8703</v>
      </c>
      <c r="KQY10" s="236" t="s">
        <v>15140</v>
      </c>
      <c r="KQZ10" s="237"/>
      <c r="KRA10" s="238">
        <v>5500</v>
      </c>
      <c r="KRB10" s="234" t="s">
        <v>15141</v>
      </c>
      <c r="KRC10" s="235" t="s">
        <v>8703</v>
      </c>
      <c r="KRD10" s="236" t="s">
        <v>15142</v>
      </c>
      <c r="KRE10" s="237"/>
      <c r="KRF10" s="238">
        <v>5500</v>
      </c>
      <c r="KRG10" s="234" t="s">
        <v>15143</v>
      </c>
      <c r="KRH10" s="235" t="s">
        <v>8703</v>
      </c>
      <c r="KRI10" s="236" t="s">
        <v>15144</v>
      </c>
      <c r="KRJ10" s="237"/>
      <c r="KRK10" s="238">
        <v>5500</v>
      </c>
      <c r="KRL10" s="234" t="s">
        <v>15145</v>
      </c>
      <c r="KRM10" s="235" t="s">
        <v>8703</v>
      </c>
      <c r="KRN10" s="236" t="s">
        <v>15146</v>
      </c>
      <c r="KRO10" s="237"/>
      <c r="KRP10" s="238">
        <v>5500</v>
      </c>
      <c r="KRQ10" s="234" t="s">
        <v>15147</v>
      </c>
      <c r="KRR10" s="235" t="s">
        <v>8703</v>
      </c>
      <c r="KRS10" s="236" t="s">
        <v>15148</v>
      </c>
      <c r="KRT10" s="237"/>
      <c r="KRU10" s="238">
        <v>5500</v>
      </c>
      <c r="KRV10" s="234" t="s">
        <v>15149</v>
      </c>
      <c r="KRW10" s="235" t="s">
        <v>8703</v>
      </c>
      <c r="KRX10" s="236" t="s">
        <v>15150</v>
      </c>
      <c r="KRY10" s="237"/>
      <c r="KRZ10" s="238">
        <v>5500</v>
      </c>
      <c r="KSA10" s="234" t="s">
        <v>15151</v>
      </c>
      <c r="KSB10" s="235" t="s">
        <v>8703</v>
      </c>
      <c r="KSC10" s="236" t="s">
        <v>15152</v>
      </c>
      <c r="KSD10" s="237"/>
      <c r="KSE10" s="238">
        <v>5500</v>
      </c>
      <c r="KSF10" s="234" t="s">
        <v>15153</v>
      </c>
      <c r="KSG10" s="235" t="s">
        <v>8703</v>
      </c>
      <c r="KSH10" s="236" t="s">
        <v>15154</v>
      </c>
      <c r="KSI10" s="237"/>
      <c r="KSJ10" s="238">
        <v>5500</v>
      </c>
      <c r="KSK10" s="234" t="s">
        <v>15155</v>
      </c>
      <c r="KSL10" s="235" t="s">
        <v>8703</v>
      </c>
      <c r="KSM10" s="236" t="s">
        <v>15156</v>
      </c>
      <c r="KSN10" s="237"/>
      <c r="KSO10" s="238">
        <v>5500</v>
      </c>
      <c r="KSP10" s="234" t="s">
        <v>15157</v>
      </c>
      <c r="KSQ10" s="235" t="s">
        <v>8703</v>
      </c>
      <c r="KSR10" s="236" t="s">
        <v>15158</v>
      </c>
      <c r="KSS10" s="237"/>
      <c r="KST10" s="238">
        <v>5500</v>
      </c>
      <c r="KSU10" s="234" t="s">
        <v>15159</v>
      </c>
      <c r="KSV10" s="235" t="s">
        <v>8703</v>
      </c>
      <c r="KSW10" s="236" t="s">
        <v>15160</v>
      </c>
      <c r="KSX10" s="237"/>
      <c r="KSY10" s="238">
        <v>5500</v>
      </c>
      <c r="KSZ10" s="234" t="s">
        <v>15161</v>
      </c>
      <c r="KTA10" s="235" t="s">
        <v>8703</v>
      </c>
      <c r="KTB10" s="236" t="s">
        <v>15162</v>
      </c>
      <c r="KTC10" s="237"/>
      <c r="KTD10" s="238">
        <v>5500</v>
      </c>
      <c r="KTE10" s="234" t="s">
        <v>15163</v>
      </c>
      <c r="KTF10" s="235" t="s">
        <v>8703</v>
      </c>
      <c r="KTG10" s="236" t="s">
        <v>15164</v>
      </c>
      <c r="KTH10" s="237"/>
      <c r="KTI10" s="238">
        <v>5500</v>
      </c>
      <c r="KTJ10" s="234" t="s">
        <v>15165</v>
      </c>
      <c r="KTK10" s="235" t="s">
        <v>8703</v>
      </c>
      <c r="KTL10" s="236" t="s">
        <v>15166</v>
      </c>
      <c r="KTM10" s="237"/>
      <c r="KTN10" s="238">
        <v>5500</v>
      </c>
      <c r="KTO10" s="234" t="s">
        <v>15167</v>
      </c>
      <c r="KTP10" s="235" t="s">
        <v>8703</v>
      </c>
      <c r="KTQ10" s="236" t="s">
        <v>15168</v>
      </c>
      <c r="KTR10" s="237"/>
      <c r="KTS10" s="238">
        <v>5500</v>
      </c>
      <c r="KTT10" s="234" t="s">
        <v>15169</v>
      </c>
      <c r="KTU10" s="235" t="s">
        <v>8703</v>
      </c>
      <c r="KTV10" s="236" t="s">
        <v>15170</v>
      </c>
      <c r="KTW10" s="237"/>
      <c r="KTX10" s="238">
        <v>5500</v>
      </c>
      <c r="KTY10" s="234" t="s">
        <v>15171</v>
      </c>
      <c r="KTZ10" s="235" t="s">
        <v>8703</v>
      </c>
      <c r="KUA10" s="236" t="s">
        <v>15172</v>
      </c>
      <c r="KUB10" s="237"/>
      <c r="KUC10" s="238">
        <v>5500</v>
      </c>
      <c r="KUD10" s="234" t="s">
        <v>15173</v>
      </c>
      <c r="KUE10" s="235" t="s">
        <v>8703</v>
      </c>
      <c r="KUF10" s="236" t="s">
        <v>15174</v>
      </c>
      <c r="KUG10" s="237"/>
      <c r="KUH10" s="238">
        <v>5500</v>
      </c>
      <c r="KUI10" s="234" t="s">
        <v>15175</v>
      </c>
      <c r="KUJ10" s="235" t="s">
        <v>8703</v>
      </c>
      <c r="KUK10" s="236" t="s">
        <v>15176</v>
      </c>
      <c r="KUL10" s="237"/>
      <c r="KUM10" s="238">
        <v>5500</v>
      </c>
      <c r="KUN10" s="234" t="s">
        <v>15177</v>
      </c>
      <c r="KUO10" s="235" t="s">
        <v>8703</v>
      </c>
      <c r="KUP10" s="236" t="s">
        <v>15178</v>
      </c>
      <c r="KUQ10" s="237"/>
      <c r="KUR10" s="238">
        <v>5500</v>
      </c>
      <c r="KUS10" s="234" t="s">
        <v>15179</v>
      </c>
      <c r="KUT10" s="235" t="s">
        <v>8703</v>
      </c>
      <c r="KUU10" s="236" t="s">
        <v>15180</v>
      </c>
      <c r="KUV10" s="237"/>
      <c r="KUW10" s="238">
        <v>5500</v>
      </c>
      <c r="KUX10" s="234" t="s">
        <v>15181</v>
      </c>
      <c r="KUY10" s="235" t="s">
        <v>8703</v>
      </c>
      <c r="KUZ10" s="236" t="s">
        <v>15182</v>
      </c>
      <c r="KVA10" s="237"/>
      <c r="KVB10" s="238">
        <v>5500</v>
      </c>
      <c r="KVC10" s="234" t="s">
        <v>15183</v>
      </c>
      <c r="KVD10" s="235" t="s">
        <v>8703</v>
      </c>
      <c r="KVE10" s="236" t="s">
        <v>15184</v>
      </c>
      <c r="KVF10" s="237"/>
      <c r="KVG10" s="238">
        <v>5500</v>
      </c>
      <c r="KVH10" s="234" t="s">
        <v>15185</v>
      </c>
      <c r="KVI10" s="235" t="s">
        <v>8703</v>
      </c>
      <c r="KVJ10" s="236" t="s">
        <v>15186</v>
      </c>
      <c r="KVK10" s="237"/>
      <c r="KVL10" s="238">
        <v>5500</v>
      </c>
      <c r="KVM10" s="234" t="s">
        <v>15187</v>
      </c>
      <c r="KVN10" s="235" t="s">
        <v>8703</v>
      </c>
      <c r="KVO10" s="236" t="s">
        <v>15188</v>
      </c>
      <c r="KVP10" s="237"/>
      <c r="KVQ10" s="238">
        <v>5500</v>
      </c>
      <c r="KVR10" s="234" t="s">
        <v>15189</v>
      </c>
      <c r="KVS10" s="235" t="s">
        <v>8703</v>
      </c>
      <c r="KVT10" s="236" t="s">
        <v>15190</v>
      </c>
      <c r="KVU10" s="237"/>
      <c r="KVV10" s="238">
        <v>5500</v>
      </c>
      <c r="KVW10" s="234" t="s">
        <v>15191</v>
      </c>
      <c r="KVX10" s="235" t="s">
        <v>8703</v>
      </c>
      <c r="KVY10" s="236" t="s">
        <v>15192</v>
      </c>
      <c r="KVZ10" s="237"/>
      <c r="KWA10" s="238">
        <v>5500</v>
      </c>
      <c r="KWB10" s="234" t="s">
        <v>15193</v>
      </c>
      <c r="KWC10" s="235" t="s">
        <v>8703</v>
      </c>
      <c r="KWD10" s="236" t="s">
        <v>15194</v>
      </c>
      <c r="KWE10" s="237"/>
      <c r="KWF10" s="238">
        <v>5500</v>
      </c>
      <c r="KWG10" s="234" t="s">
        <v>15195</v>
      </c>
      <c r="KWH10" s="235" t="s">
        <v>8703</v>
      </c>
      <c r="KWI10" s="236" t="s">
        <v>15196</v>
      </c>
      <c r="KWJ10" s="237"/>
      <c r="KWK10" s="238">
        <v>5500</v>
      </c>
      <c r="KWL10" s="234" t="s">
        <v>15197</v>
      </c>
      <c r="KWM10" s="235" t="s">
        <v>8703</v>
      </c>
      <c r="KWN10" s="236" t="s">
        <v>15198</v>
      </c>
      <c r="KWO10" s="237"/>
      <c r="KWP10" s="238">
        <v>5500</v>
      </c>
      <c r="KWQ10" s="234" t="s">
        <v>15199</v>
      </c>
      <c r="KWR10" s="235" t="s">
        <v>8703</v>
      </c>
      <c r="KWS10" s="236" t="s">
        <v>15200</v>
      </c>
      <c r="KWT10" s="237"/>
      <c r="KWU10" s="238">
        <v>5500</v>
      </c>
      <c r="KWV10" s="234" t="s">
        <v>15201</v>
      </c>
      <c r="KWW10" s="235" t="s">
        <v>8703</v>
      </c>
      <c r="KWX10" s="236" t="s">
        <v>15202</v>
      </c>
      <c r="KWY10" s="237"/>
      <c r="KWZ10" s="238">
        <v>5500</v>
      </c>
      <c r="KXA10" s="234" t="s">
        <v>15203</v>
      </c>
      <c r="KXB10" s="235" t="s">
        <v>8703</v>
      </c>
      <c r="KXC10" s="236" t="s">
        <v>15204</v>
      </c>
      <c r="KXD10" s="237"/>
      <c r="KXE10" s="238">
        <v>5500</v>
      </c>
      <c r="KXF10" s="234" t="s">
        <v>15205</v>
      </c>
      <c r="KXG10" s="235" t="s">
        <v>8703</v>
      </c>
      <c r="KXH10" s="236" t="s">
        <v>15206</v>
      </c>
      <c r="KXI10" s="237"/>
      <c r="KXJ10" s="238">
        <v>5500</v>
      </c>
      <c r="KXK10" s="234" t="s">
        <v>15207</v>
      </c>
      <c r="KXL10" s="235" t="s">
        <v>8703</v>
      </c>
      <c r="KXM10" s="236" t="s">
        <v>15208</v>
      </c>
      <c r="KXN10" s="237"/>
      <c r="KXO10" s="238">
        <v>5500</v>
      </c>
      <c r="KXP10" s="234" t="s">
        <v>15209</v>
      </c>
      <c r="KXQ10" s="235" t="s">
        <v>8703</v>
      </c>
      <c r="KXR10" s="236" t="s">
        <v>15210</v>
      </c>
      <c r="KXS10" s="237"/>
      <c r="KXT10" s="238">
        <v>5500</v>
      </c>
      <c r="KXU10" s="234" t="s">
        <v>15211</v>
      </c>
      <c r="KXV10" s="235" t="s">
        <v>8703</v>
      </c>
      <c r="KXW10" s="236" t="s">
        <v>15212</v>
      </c>
      <c r="KXX10" s="237"/>
      <c r="KXY10" s="238">
        <v>5500</v>
      </c>
      <c r="KXZ10" s="234" t="s">
        <v>15213</v>
      </c>
      <c r="KYA10" s="235" t="s">
        <v>8703</v>
      </c>
      <c r="KYB10" s="236" t="s">
        <v>15214</v>
      </c>
      <c r="KYC10" s="237"/>
      <c r="KYD10" s="238">
        <v>5500</v>
      </c>
      <c r="KYE10" s="234" t="s">
        <v>15215</v>
      </c>
      <c r="KYF10" s="235" t="s">
        <v>8703</v>
      </c>
      <c r="KYG10" s="236" t="s">
        <v>15216</v>
      </c>
      <c r="KYH10" s="237"/>
      <c r="KYI10" s="238">
        <v>5500</v>
      </c>
      <c r="KYJ10" s="234" t="s">
        <v>15217</v>
      </c>
      <c r="KYK10" s="235" t="s">
        <v>8703</v>
      </c>
      <c r="KYL10" s="236" t="s">
        <v>15218</v>
      </c>
      <c r="KYM10" s="237"/>
      <c r="KYN10" s="238">
        <v>5500</v>
      </c>
      <c r="KYO10" s="234" t="s">
        <v>15219</v>
      </c>
      <c r="KYP10" s="235" t="s">
        <v>8703</v>
      </c>
      <c r="KYQ10" s="236" t="s">
        <v>15220</v>
      </c>
      <c r="KYR10" s="237"/>
      <c r="KYS10" s="238">
        <v>5500</v>
      </c>
      <c r="KYT10" s="234" t="s">
        <v>15221</v>
      </c>
      <c r="KYU10" s="235" t="s">
        <v>8703</v>
      </c>
      <c r="KYV10" s="236" t="s">
        <v>15222</v>
      </c>
      <c r="KYW10" s="237"/>
      <c r="KYX10" s="238">
        <v>5500</v>
      </c>
      <c r="KYY10" s="234" t="s">
        <v>15223</v>
      </c>
      <c r="KYZ10" s="235" t="s">
        <v>8703</v>
      </c>
      <c r="KZA10" s="236" t="s">
        <v>15224</v>
      </c>
      <c r="KZB10" s="237"/>
      <c r="KZC10" s="238">
        <v>5500</v>
      </c>
      <c r="KZD10" s="234" t="s">
        <v>15225</v>
      </c>
      <c r="KZE10" s="235" t="s">
        <v>8703</v>
      </c>
      <c r="KZF10" s="236" t="s">
        <v>15226</v>
      </c>
      <c r="KZG10" s="237"/>
      <c r="KZH10" s="238">
        <v>5500</v>
      </c>
      <c r="KZI10" s="234" t="s">
        <v>15227</v>
      </c>
      <c r="KZJ10" s="235" t="s">
        <v>8703</v>
      </c>
      <c r="KZK10" s="236" t="s">
        <v>15228</v>
      </c>
      <c r="KZL10" s="237"/>
      <c r="KZM10" s="238">
        <v>5500</v>
      </c>
      <c r="KZN10" s="234" t="s">
        <v>15229</v>
      </c>
      <c r="KZO10" s="235" t="s">
        <v>8703</v>
      </c>
      <c r="KZP10" s="236" t="s">
        <v>15230</v>
      </c>
      <c r="KZQ10" s="237"/>
      <c r="KZR10" s="238">
        <v>5500</v>
      </c>
      <c r="KZS10" s="234" t="s">
        <v>15231</v>
      </c>
      <c r="KZT10" s="235" t="s">
        <v>8703</v>
      </c>
      <c r="KZU10" s="236" t="s">
        <v>15232</v>
      </c>
      <c r="KZV10" s="237"/>
      <c r="KZW10" s="238">
        <v>5500</v>
      </c>
      <c r="KZX10" s="234" t="s">
        <v>15233</v>
      </c>
      <c r="KZY10" s="235" t="s">
        <v>8703</v>
      </c>
      <c r="KZZ10" s="236" t="s">
        <v>15234</v>
      </c>
      <c r="LAA10" s="237"/>
      <c r="LAB10" s="238">
        <v>5500</v>
      </c>
      <c r="LAC10" s="234" t="s">
        <v>15235</v>
      </c>
      <c r="LAD10" s="235" t="s">
        <v>8703</v>
      </c>
      <c r="LAE10" s="236" t="s">
        <v>15236</v>
      </c>
      <c r="LAF10" s="237"/>
      <c r="LAG10" s="238">
        <v>5500</v>
      </c>
      <c r="LAH10" s="234" t="s">
        <v>15237</v>
      </c>
      <c r="LAI10" s="235" t="s">
        <v>8703</v>
      </c>
      <c r="LAJ10" s="236" t="s">
        <v>15238</v>
      </c>
      <c r="LAK10" s="237"/>
      <c r="LAL10" s="238">
        <v>5500</v>
      </c>
      <c r="LAM10" s="234" t="s">
        <v>15239</v>
      </c>
      <c r="LAN10" s="235" t="s">
        <v>8703</v>
      </c>
      <c r="LAO10" s="236" t="s">
        <v>15240</v>
      </c>
      <c r="LAP10" s="237"/>
      <c r="LAQ10" s="238">
        <v>5500</v>
      </c>
      <c r="LAR10" s="234" t="s">
        <v>15241</v>
      </c>
      <c r="LAS10" s="235" t="s">
        <v>8703</v>
      </c>
      <c r="LAT10" s="236" t="s">
        <v>15242</v>
      </c>
      <c r="LAU10" s="237"/>
      <c r="LAV10" s="238">
        <v>5500</v>
      </c>
      <c r="LAW10" s="234" t="s">
        <v>15243</v>
      </c>
      <c r="LAX10" s="235" t="s">
        <v>8703</v>
      </c>
      <c r="LAY10" s="236" t="s">
        <v>15244</v>
      </c>
      <c r="LAZ10" s="237"/>
      <c r="LBA10" s="238">
        <v>5500</v>
      </c>
      <c r="LBB10" s="234" t="s">
        <v>15245</v>
      </c>
      <c r="LBC10" s="235" t="s">
        <v>8703</v>
      </c>
      <c r="LBD10" s="236" t="s">
        <v>15246</v>
      </c>
      <c r="LBE10" s="237"/>
      <c r="LBF10" s="238">
        <v>5500</v>
      </c>
      <c r="LBG10" s="234" t="s">
        <v>15247</v>
      </c>
      <c r="LBH10" s="235" t="s">
        <v>8703</v>
      </c>
      <c r="LBI10" s="236" t="s">
        <v>15248</v>
      </c>
      <c r="LBJ10" s="237"/>
      <c r="LBK10" s="238">
        <v>5500</v>
      </c>
      <c r="LBL10" s="234" t="s">
        <v>15249</v>
      </c>
      <c r="LBM10" s="235" t="s">
        <v>8703</v>
      </c>
      <c r="LBN10" s="236" t="s">
        <v>15250</v>
      </c>
      <c r="LBO10" s="237"/>
      <c r="LBP10" s="238">
        <v>5500</v>
      </c>
      <c r="LBQ10" s="234" t="s">
        <v>15251</v>
      </c>
      <c r="LBR10" s="235" t="s">
        <v>8703</v>
      </c>
      <c r="LBS10" s="236" t="s">
        <v>15252</v>
      </c>
      <c r="LBT10" s="237"/>
      <c r="LBU10" s="238">
        <v>5500</v>
      </c>
      <c r="LBV10" s="234" t="s">
        <v>15253</v>
      </c>
      <c r="LBW10" s="235" t="s">
        <v>8703</v>
      </c>
      <c r="LBX10" s="236" t="s">
        <v>15254</v>
      </c>
      <c r="LBY10" s="237"/>
      <c r="LBZ10" s="238">
        <v>5500</v>
      </c>
      <c r="LCA10" s="234" t="s">
        <v>15255</v>
      </c>
      <c r="LCB10" s="235" t="s">
        <v>8703</v>
      </c>
      <c r="LCC10" s="236" t="s">
        <v>15256</v>
      </c>
      <c r="LCD10" s="237"/>
      <c r="LCE10" s="238">
        <v>5500</v>
      </c>
      <c r="LCF10" s="234" t="s">
        <v>15257</v>
      </c>
      <c r="LCG10" s="235" t="s">
        <v>8703</v>
      </c>
      <c r="LCH10" s="236" t="s">
        <v>15258</v>
      </c>
      <c r="LCI10" s="237"/>
      <c r="LCJ10" s="238">
        <v>5500</v>
      </c>
      <c r="LCK10" s="234" t="s">
        <v>15259</v>
      </c>
      <c r="LCL10" s="235" t="s">
        <v>8703</v>
      </c>
      <c r="LCM10" s="236" t="s">
        <v>15260</v>
      </c>
      <c r="LCN10" s="237"/>
      <c r="LCO10" s="238">
        <v>5500</v>
      </c>
      <c r="LCP10" s="234" t="s">
        <v>15261</v>
      </c>
      <c r="LCQ10" s="235" t="s">
        <v>8703</v>
      </c>
      <c r="LCR10" s="236" t="s">
        <v>15262</v>
      </c>
      <c r="LCS10" s="237"/>
      <c r="LCT10" s="238">
        <v>5500</v>
      </c>
      <c r="LCU10" s="234" t="s">
        <v>15263</v>
      </c>
      <c r="LCV10" s="235" t="s">
        <v>8703</v>
      </c>
      <c r="LCW10" s="236" t="s">
        <v>15264</v>
      </c>
      <c r="LCX10" s="237"/>
      <c r="LCY10" s="238">
        <v>5500</v>
      </c>
      <c r="LCZ10" s="234" t="s">
        <v>15265</v>
      </c>
      <c r="LDA10" s="235" t="s">
        <v>8703</v>
      </c>
      <c r="LDB10" s="236" t="s">
        <v>15266</v>
      </c>
      <c r="LDC10" s="237"/>
      <c r="LDD10" s="238">
        <v>5500</v>
      </c>
      <c r="LDE10" s="234" t="s">
        <v>15267</v>
      </c>
      <c r="LDF10" s="235" t="s">
        <v>8703</v>
      </c>
      <c r="LDG10" s="236" t="s">
        <v>15268</v>
      </c>
      <c r="LDH10" s="237"/>
      <c r="LDI10" s="238">
        <v>5500</v>
      </c>
      <c r="LDJ10" s="234" t="s">
        <v>15269</v>
      </c>
      <c r="LDK10" s="235" t="s">
        <v>8703</v>
      </c>
      <c r="LDL10" s="236" t="s">
        <v>15270</v>
      </c>
      <c r="LDM10" s="237"/>
      <c r="LDN10" s="238">
        <v>5500</v>
      </c>
      <c r="LDO10" s="234" t="s">
        <v>15271</v>
      </c>
      <c r="LDP10" s="235" t="s">
        <v>8703</v>
      </c>
      <c r="LDQ10" s="236" t="s">
        <v>15272</v>
      </c>
      <c r="LDR10" s="237"/>
      <c r="LDS10" s="238">
        <v>5500</v>
      </c>
      <c r="LDT10" s="234" t="s">
        <v>15273</v>
      </c>
      <c r="LDU10" s="235" t="s">
        <v>8703</v>
      </c>
      <c r="LDV10" s="236" t="s">
        <v>15274</v>
      </c>
      <c r="LDW10" s="237"/>
      <c r="LDX10" s="238">
        <v>5500</v>
      </c>
      <c r="LDY10" s="234" t="s">
        <v>15275</v>
      </c>
      <c r="LDZ10" s="235" t="s">
        <v>8703</v>
      </c>
      <c r="LEA10" s="236" t="s">
        <v>15276</v>
      </c>
      <c r="LEB10" s="237"/>
      <c r="LEC10" s="238">
        <v>5500</v>
      </c>
      <c r="LED10" s="234" t="s">
        <v>15277</v>
      </c>
      <c r="LEE10" s="235" t="s">
        <v>8703</v>
      </c>
      <c r="LEF10" s="236" t="s">
        <v>15278</v>
      </c>
      <c r="LEG10" s="237"/>
      <c r="LEH10" s="238">
        <v>5500</v>
      </c>
      <c r="LEI10" s="234" t="s">
        <v>15279</v>
      </c>
      <c r="LEJ10" s="235" t="s">
        <v>8703</v>
      </c>
      <c r="LEK10" s="236" t="s">
        <v>15280</v>
      </c>
      <c r="LEL10" s="237"/>
      <c r="LEM10" s="238">
        <v>5500</v>
      </c>
      <c r="LEN10" s="234" t="s">
        <v>15281</v>
      </c>
      <c r="LEO10" s="235" t="s">
        <v>8703</v>
      </c>
      <c r="LEP10" s="236" t="s">
        <v>15282</v>
      </c>
      <c r="LEQ10" s="237"/>
      <c r="LER10" s="238">
        <v>5500</v>
      </c>
      <c r="LES10" s="234" t="s">
        <v>15283</v>
      </c>
      <c r="LET10" s="235" t="s">
        <v>8703</v>
      </c>
      <c r="LEU10" s="236" t="s">
        <v>15284</v>
      </c>
      <c r="LEV10" s="237"/>
      <c r="LEW10" s="238">
        <v>5500</v>
      </c>
      <c r="LEX10" s="234" t="s">
        <v>15285</v>
      </c>
      <c r="LEY10" s="235" t="s">
        <v>8703</v>
      </c>
      <c r="LEZ10" s="236" t="s">
        <v>15286</v>
      </c>
      <c r="LFA10" s="237"/>
      <c r="LFB10" s="238">
        <v>5500</v>
      </c>
      <c r="LFC10" s="234" t="s">
        <v>15287</v>
      </c>
      <c r="LFD10" s="235" t="s">
        <v>8703</v>
      </c>
      <c r="LFE10" s="236" t="s">
        <v>15288</v>
      </c>
      <c r="LFF10" s="237"/>
      <c r="LFG10" s="238">
        <v>5500</v>
      </c>
      <c r="LFH10" s="234" t="s">
        <v>15289</v>
      </c>
      <c r="LFI10" s="235" t="s">
        <v>8703</v>
      </c>
      <c r="LFJ10" s="236" t="s">
        <v>15290</v>
      </c>
      <c r="LFK10" s="237"/>
      <c r="LFL10" s="238">
        <v>5500</v>
      </c>
      <c r="LFM10" s="234" t="s">
        <v>15291</v>
      </c>
      <c r="LFN10" s="235" t="s">
        <v>8703</v>
      </c>
      <c r="LFO10" s="236" t="s">
        <v>15292</v>
      </c>
      <c r="LFP10" s="237"/>
      <c r="LFQ10" s="238">
        <v>5500</v>
      </c>
      <c r="LFR10" s="234" t="s">
        <v>15293</v>
      </c>
      <c r="LFS10" s="235" t="s">
        <v>8703</v>
      </c>
      <c r="LFT10" s="236" t="s">
        <v>15294</v>
      </c>
      <c r="LFU10" s="237"/>
      <c r="LFV10" s="238">
        <v>5500</v>
      </c>
      <c r="LFW10" s="234" t="s">
        <v>15295</v>
      </c>
      <c r="LFX10" s="235" t="s">
        <v>8703</v>
      </c>
      <c r="LFY10" s="236" t="s">
        <v>15296</v>
      </c>
      <c r="LFZ10" s="237"/>
      <c r="LGA10" s="238">
        <v>5500</v>
      </c>
      <c r="LGB10" s="234" t="s">
        <v>15297</v>
      </c>
      <c r="LGC10" s="235" t="s">
        <v>8703</v>
      </c>
      <c r="LGD10" s="236" t="s">
        <v>15298</v>
      </c>
      <c r="LGE10" s="237"/>
      <c r="LGF10" s="238">
        <v>5500</v>
      </c>
      <c r="LGG10" s="234" t="s">
        <v>15299</v>
      </c>
      <c r="LGH10" s="235" t="s">
        <v>8703</v>
      </c>
      <c r="LGI10" s="236" t="s">
        <v>15300</v>
      </c>
      <c r="LGJ10" s="237"/>
      <c r="LGK10" s="238">
        <v>5500</v>
      </c>
      <c r="LGL10" s="234" t="s">
        <v>15301</v>
      </c>
      <c r="LGM10" s="235" t="s">
        <v>8703</v>
      </c>
      <c r="LGN10" s="236" t="s">
        <v>15302</v>
      </c>
      <c r="LGO10" s="237"/>
      <c r="LGP10" s="238">
        <v>5500</v>
      </c>
      <c r="LGQ10" s="234" t="s">
        <v>15303</v>
      </c>
      <c r="LGR10" s="235" t="s">
        <v>8703</v>
      </c>
      <c r="LGS10" s="236" t="s">
        <v>15304</v>
      </c>
      <c r="LGT10" s="237"/>
      <c r="LGU10" s="238">
        <v>5500</v>
      </c>
      <c r="LGV10" s="234" t="s">
        <v>15305</v>
      </c>
      <c r="LGW10" s="235" t="s">
        <v>8703</v>
      </c>
      <c r="LGX10" s="236" t="s">
        <v>15306</v>
      </c>
      <c r="LGY10" s="237"/>
      <c r="LGZ10" s="238">
        <v>5500</v>
      </c>
      <c r="LHA10" s="234" t="s">
        <v>15307</v>
      </c>
      <c r="LHB10" s="235" t="s">
        <v>8703</v>
      </c>
      <c r="LHC10" s="236" t="s">
        <v>15308</v>
      </c>
      <c r="LHD10" s="237"/>
      <c r="LHE10" s="238">
        <v>5500</v>
      </c>
      <c r="LHF10" s="234" t="s">
        <v>15309</v>
      </c>
      <c r="LHG10" s="235" t="s">
        <v>8703</v>
      </c>
      <c r="LHH10" s="236" t="s">
        <v>15310</v>
      </c>
      <c r="LHI10" s="237"/>
      <c r="LHJ10" s="238">
        <v>5500</v>
      </c>
      <c r="LHK10" s="234" t="s">
        <v>15311</v>
      </c>
      <c r="LHL10" s="235" t="s">
        <v>8703</v>
      </c>
      <c r="LHM10" s="236" t="s">
        <v>15312</v>
      </c>
      <c r="LHN10" s="237"/>
      <c r="LHO10" s="238">
        <v>5500</v>
      </c>
      <c r="LHP10" s="234" t="s">
        <v>15313</v>
      </c>
      <c r="LHQ10" s="235" t="s">
        <v>8703</v>
      </c>
      <c r="LHR10" s="236" t="s">
        <v>15314</v>
      </c>
      <c r="LHS10" s="237"/>
      <c r="LHT10" s="238">
        <v>5500</v>
      </c>
      <c r="LHU10" s="234" t="s">
        <v>15315</v>
      </c>
      <c r="LHV10" s="235" t="s">
        <v>8703</v>
      </c>
      <c r="LHW10" s="236" t="s">
        <v>15316</v>
      </c>
      <c r="LHX10" s="237"/>
      <c r="LHY10" s="238">
        <v>5500</v>
      </c>
      <c r="LHZ10" s="234" t="s">
        <v>15317</v>
      </c>
      <c r="LIA10" s="235" t="s">
        <v>8703</v>
      </c>
      <c r="LIB10" s="236" t="s">
        <v>15318</v>
      </c>
      <c r="LIC10" s="237"/>
      <c r="LID10" s="238">
        <v>5500</v>
      </c>
      <c r="LIE10" s="234" t="s">
        <v>15319</v>
      </c>
      <c r="LIF10" s="235" t="s">
        <v>8703</v>
      </c>
      <c r="LIG10" s="236" t="s">
        <v>15320</v>
      </c>
      <c r="LIH10" s="237"/>
      <c r="LII10" s="238">
        <v>5500</v>
      </c>
      <c r="LIJ10" s="234" t="s">
        <v>15321</v>
      </c>
      <c r="LIK10" s="235" t="s">
        <v>8703</v>
      </c>
      <c r="LIL10" s="236" t="s">
        <v>15322</v>
      </c>
      <c r="LIM10" s="237"/>
      <c r="LIN10" s="238">
        <v>5500</v>
      </c>
      <c r="LIO10" s="234" t="s">
        <v>15323</v>
      </c>
      <c r="LIP10" s="235" t="s">
        <v>8703</v>
      </c>
      <c r="LIQ10" s="236" t="s">
        <v>15324</v>
      </c>
      <c r="LIR10" s="237"/>
      <c r="LIS10" s="238">
        <v>5500</v>
      </c>
      <c r="LIT10" s="234" t="s">
        <v>15325</v>
      </c>
      <c r="LIU10" s="235" t="s">
        <v>8703</v>
      </c>
      <c r="LIV10" s="236" t="s">
        <v>15326</v>
      </c>
      <c r="LIW10" s="237"/>
      <c r="LIX10" s="238">
        <v>5500</v>
      </c>
      <c r="LIY10" s="234" t="s">
        <v>15327</v>
      </c>
      <c r="LIZ10" s="235" t="s">
        <v>8703</v>
      </c>
      <c r="LJA10" s="236" t="s">
        <v>15328</v>
      </c>
      <c r="LJB10" s="237"/>
      <c r="LJC10" s="238">
        <v>5500</v>
      </c>
      <c r="LJD10" s="234" t="s">
        <v>15329</v>
      </c>
      <c r="LJE10" s="235" t="s">
        <v>8703</v>
      </c>
      <c r="LJF10" s="236" t="s">
        <v>15330</v>
      </c>
      <c r="LJG10" s="237"/>
      <c r="LJH10" s="238">
        <v>5500</v>
      </c>
      <c r="LJI10" s="234" t="s">
        <v>15331</v>
      </c>
      <c r="LJJ10" s="235" t="s">
        <v>8703</v>
      </c>
      <c r="LJK10" s="236" t="s">
        <v>15332</v>
      </c>
      <c r="LJL10" s="237"/>
      <c r="LJM10" s="238">
        <v>5500</v>
      </c>
      <c r="LJN10" s="234" t="s">
        <v>15333</v>
      </c>
      <c r="LJO10" s="235" t="s">
        <v>8703</v>
      </c>
      <c r="LJP10" s="236" t="s">
        <v>15334</v>
      </c>
      <c r="LJQ10" s="237"/>
      <c r="LJR10" s="238">
        <v>5500</v>
      </c>
      <c r="LJS10" s="234" t="s">
        <v>15335</v>
      </c>
      <c r="LJT10" s="235" t="s">
        <v>8703</v>
      </c>
      <c r="LJU10" s="236" t="s">
        <v>15336</v>
      </c>
      <c r="LJV10" s="237"/>
      <c r="LJW10" s="238">
        <v>5500</v>
      </c>
      <c r="LJX10" s="234" t="s">
        <v>15337</v>
      </c>
      <c r="LJY10" s="235" t="s">
        <v>8703</v>
      </c>
      <c r="LJZ10" s="236" t="s">
        <v>15338</v>
      </c>
      <c r="LKA10" s="237"/>
      <c r="LKB10" s="238">
        <v>5500</v>
      </c>
      <c r="LKC10" s="234" t="s">
        <v>15339</v>
      </c>
      <c r="LKD10" s="235" t="s">
        <v>8703</v>
      </c>
      <c r="LKE10" s="236" t="s">
        <v>15340</v>
      </c>
      <c r="LKF10" s="237"/>
      <c r="LKG10" s="238">
        <v>5500</v>
      </c>
      <c r="LKH10" s="234" t="s">
        <v>15341</v>
      </c>
      <c r="LKI10" s="235" t="s">
        <v>8703</v>
      </c>
      <c r="LKJ10" s="236" t="s">
        <v>15342</v>
      </c>
      <c r="LKK10" s="237"/>
      <c r="LKL10" s="238">
        <v>5500</v>
      </c>
      <c r="LKM10" s="234" t="s">
        <v>15343</v>
      </c>
      <c r="LKN10" s="235" t="s">
        <v>8703</v>
      </c>
      <c r="LKO10" s="236" t="s">
        <v>15344</v>
      </c>
      <c r="LKP10" s="237"/>
      <c r="LKQ10" s="238">
        <v>5500</v>
      </c>
      <c r="LKR10" s="234" t="s">
        <v>15345</v>
      </c>
      <c r="LKS10" s="235" t="s">
        <v>8703</v>
      </c>
      <c r="LKT10" s="236" t="s">
        <v>15346</v>
      </c>
      <c r="LKU10" s="237"/>
      <c r="LKV10" s="238">
        <v>5500</v>
      </c>
      <c r="LKW10" s="234" t="s">
        <v>15347</v>
      </c>
      <c r="LKX10" s="235" t="s">
        <v>8703</v>
      </c>
      <c r="LKY10" s="236" t="s">
        <v>15348</v>
      </c>
      <c r="LKZ10" s="237"/>
      <c r="LLA10" s="238">
        <v>5500</v>
      </c>
      <c r="LLB10" s="234" t="s">
        <v>15349</v>
      </c>
      <c r="LLC10" s="235" t="s">
        <v>8703</v>
      </c>
      <c r="LLD10" s="236" t="s">
        <v>15350</v>
      </c>
      <c r="LLE10" s="237"/>
      <c r="LLF10" s="238">
        <v>5500</v>
      </c>
      <c r="LLG10" s="234" t="s">
        <v>15351</v>
      </c>
      <c r="LLH10" s="235" t="s">
        <v>8703</v>
      </c>
      <c r="LLI10" s="236" t="s">
        <v>15352</v>
      </c>
      <c r="LLJ10" s="237"/>
      <c r="LLK10" s="238">
        <v>5500</v>
      </c>
      <c r="LLL10" s="234" t="s">
        <v>15353</v>
      </c>
      <c r="LLM10" s="235" t="s">
        <v>8703</v>
      </c>
      <c r="LLN10" s="236" t="s">
        <v>15354</v>
      </c>
      <c r="LLO10" s="237"/>
      <c r="LLP10" s="238">
        <v>5500</v>
      </c>
      <c r="LLQ10" s="234" t="s">
        <v>15355</v>
      </c>
      <c r="LLR10" s="235" t="s">
        <v>8703</v>
      </c>
      <c r="LLS10" s="236" t="s">
        <v>15356</v>
      </c>
      <c r="LLT10" s="237"/>
      <c r="LLU10" s="238">
        <v>5500</v>
      </c>
      <c r="LLV10" s="234" t="s">
        <v>15357</v>
      </c>
      <c r="LLW10" s="235" t="s">
        <v>8703</v>
      </c>
      <c r="LLX10" s="236" t="s">
        <v>15358</v>
      </c>
      <c r="LLY10" s="237"/>
      <c r="LLZ10" s="238">
        <v>5500</v>
      </c>
      <c r="LMA10" s="234" t="s">
        <v>15359</v>
      </c>
      <c r="LMB10" s="235" t="s">
        <v>8703</v>
      </c>
      <c r="LMC10" s="236" t="s">
        <v>15360</v>
      </c>
      <c r="LMD10" s="237"/>
      <c r="LME10" s="238">
        <v>5500</v>
      </c>
      <c r="LMF10" s="234" t="s">
        <v>15361</v>
      </c>
      <c r="LMG10" s="235" t="s">
        <v>8703</v>
      </c>
      <c r="LMH10" s="236" t="s">
        <v>15362</v>
      </c>
      <c r="LMI10" s="237"/>
      <c r="LMJ10" s="238">
        <v>5500</v>
      </c>
      <c r="LMK10" s="234" t="s">
        <v>15363</v>
      </c>
      <c r="LML10" s="235" t="s">
        <v>8703</v>
      </c>
      <c r="LMM10" s="236" t="s">
        <v>15364</v>
      </c>
      <c r="LMN10" s="237"/>
      <c r="LMO10" s="238">
        <v>5500</v>
      </c>
      <c r="LMP10" s="234" t="s">
        <v>15365</v>
      </c>
      <c r="LMQ10" s="235" t="s">
        <v>8703</v>
      </c>
      <c r="LMR10" s="236" t="s">
        <v>15366</v>
      </c>
      <c r="LMS10" s="237"/>
      <c r="LMT10" s="238">
        <v>5500</v>
      </c>
      <c r="LMU10" s="234" t="s">
        <v>15367</v>
      </c>
      <c r="LMV10" s="235" t="s">
        <v>8703</v>
      </c>
      <c r="LMW10" s="236" t="s">
        <v>15368</v>
      </c>
      <c r="LMX10" s="237"/>
      <c r="LMY10" s="238">
        <v>5500</v>
      </c>
      <c r="LMZ10" s="234" t="s">
        <v>15369</v>
      </c>
      <c r="LNA10" s="235" t="s">
        <v>8703</v>
      </c>
      <c r="LNB10" s="236" t="s">
        <v>15370</v>
      </c>
      <c r="LNC10" s="237"/>
      <c r="LND10" s="238">
        <v>5500</v>
      </c>
      <c r="LNE10" s="234" t="s">
        <v>15371</v>
      </c>
      <c r="LNF10" s="235" t="s">
        <v>8703</v>
      </c>
      <c r="LNG10" s="236" t="s">
        <v>15372</v>
      </c>
      <c r="LNH10" s="237"/>
      <c r="LNI10" s="238">
        <v>5500</v>
      </c>
      <c r="LNJ10" s="234" t="s">
        <v>15373</v>
      </c>
      <c r="LNK10" s="235" t="s">
        <v>8703</v>
      </c>
      <c r="LNL10" s="236" t="s">
        <v>15374</v>
      </c>
      <c r="LNM10" s="237"/>
      <c r="LNN10" s="238">
        <v>5500</v>
      </c>
      <c r="LNO10" s="234" t="s">
        <v>15375</v>
      </c>
      <c r="LNP10" s="235" t="s">
        <v>8703</v>
      </c>
      <c r="LNQ10" s="236" t="s">
        <v>15376</v>
      </c>
      <c r="LNR10" s="237"/>
      <c r="LNS10" s="238">
        <v>5500</v>
      </c>
      <c r="LNT10" s="234" t="s">
        <v>15377</v>
      </c>
      <c r="LNU10" s="235" t="s">
        <v>8703</v>
      </c>
      <c r="LNV10" s="236" t="s">
        <v>15378</v>
      </c>
      <c r="LNW10" s="237"/>
      <c r="LNX10" s="238">
        <v>5500</v>
      </c>
      <c r="LNY10" s="234" t="s">
        <v>15379</v>
      </c>
      <c r="LNZ10" s="235" t="s">
        <v>8703</v>
      </c>
      <c r="LOA10" s="236" t="s">
        <v>15380</v>
      </c>
      <c r="LOB10" s="237"/>
      <c r="LOC10" s="238">
        <v>5500</v>
      </c>
      <c r="LOD10" s="234" t="s">
        <v>15381</v>
      </c>
      <c r="LOE10" s="235" t="s">
        <v>8703</v>
      </c>
      <c r="LOF10" s="236" t="s">
        <v>15382</v>
      </c>
      <c r="LOG10" s="237"/>
      <c r="LOH10" s="238">
        <v>5500</v>
      </c>
      <c r="LOI10" s="234" t="s">
        <v>15383</v>
      </c>
      <c r="LOJ10" s="235" t="s">
        <v>8703</v>
      </c>
      <c r="LOK10" s="236" t="s">
        <v>15384</v>
      </c>
      <c r="LOL10" s="237"/>
      <c r="LOM10" s="238">
        <v>5500</v>
      </c>
      <c r="LON10" s="234" t="s">
        <v>15385</v>
      </c>
      <c r="LOO10" s="235" t="s">
        <v>8703</v>
      </c>
      <c r="LOP10" s="236" t="s">
        <v>15386</v>
      </c>
      <c r="LOQ10" s="237"/>
      <c r="LOR10" s="238">
        <v>5500</v>
      </c>
      <c r="LOS10" s="234" t="s">
        <v>15387</v>
      </c>
      <c r="LOT10" s="235" t="s">
        <v>8703</v>
      </c>
      <c r="LOU10" s="236" t="s">
        <v>15388</v>
      </c>
      <c r="LOV10" s="237"/>
      <c r="LOW10" s="238">
        <v>5500</v>
      </c>
      <c r="LOX10" s="234" t="s">
        <v>15389</v>
      </c>
      <c r="LOY10" s="235" t="s">
        <v>8703</v>
      </c>
      <c r="LOZ10" s="236" t="s">
        <v>15390</v>
      </c>
      <c r="LPA10" s="237"/>
      <c r="LPB10" s="238">
        <v>5500</v>
      </c>
      <c r="LPC10" s="234" t="s">
        <v>15391</v>
      </c>
      <c r="LPD10" s="235" t="s">
        <v>8703</v>
      </c>
      <c r="LPE10" s="236" t="s">
        <v>15392</v>
      </c>
      <c r="LPF10" s="237"/>
      <c r="LPG10" s="238">
        <v>5500</v>
      </c>
      <c r="LPH10" s="234" t="s">
        <v>15393</v>
      </c>
      <c r="LPI10" s="235" t="s">
        <v>8703</v>
      </c>
      <c r="LPJ10" s="236" t="s">
        <v>15394</v>
      </c>
      <c r="LPK10" s="237"/>
      <c r="LPL10" s="238">
        <v>5500</v>
      </c>
      <c r="LPM10" s="234" t="s">
        <v>15395</v>
      </c>
      <c r="LPN10" s="235" t="s">
        <v>8703</v>
      </c>
      <c r="LPO10" s="236" t="s">
        <v>15396</v>
      </c>
      <c r="LPP10" s="237"/>
      <c r="LPQ10" s="238">
        <v>5500</v>
      </c>
      <c r="LPR10" s="234" t="s">
        <v>15397</v>
      </c>
      <c r="LPS10" s="235" t="s">
        <v>8703</v>
      </c>
      <c r="LPT10" s="236" t="s">
        <v>15398</v>
      </c>
      <c r="LPU10" s="237"/>
      <c r="LPV10" s="238">
        <v>5500</v>
      </c>
      <c r="LPW10" s="234" t="s">
        <v>15399</v>
      </c>
      <c r="LPX10" s="235" t="s">
        <v>8703</v>
      </c>
      <c r="LPY10" s="236" t="s">
        <v>15400</v>
      </c>
      <c r="LPZ10" s="237"/>
      <c r="LQA10" s="238">
        <v>5500</v>
      </c>
      <c r="LQB10" s="234" t="s">
        <v>15401</v>
      </c>
      <c r="LQC10" s="235" t="s">
        <v>8703</v>
      </c>
      <c r="LQD10" s="236" t="s">
        <v>15402</v>
      </c>
      <c r="LQE10" s="237"/>
      <c r="LQF10" s="238">
        <v>5500</v>
      </c>
      <c r="LQG10" s="234" t="s">
        <v>15403</v>
      </c>
      <c r="LQH10" s="235" t="s">
        <v>8703</v>
      </c>
      <c r="LQI10" s="236" t="s">
        <v>15404</v>
      </c>
      <c r="LQJ10" s="237"/>
      <c r="LQK10" s="238">
        <v>5500</v>
      </c>
      <c r="LQL10" s="234" t="s">
        <v>15405</v>
      </c>
      <c r="LQM10" s="235" t="s">
        <v>8703</v>
      </c>
      <c r="LQN10" s="236" t="s">
        <v>15406</v>
      </c>
      <c r="LQO10" s="237"/>
      <c r="LQP10" s="238">
        <v>5500</v>
      </c>
      <c r="LQQ10" s="234" t="s">
        <v>15407</v>
      </c>
      <c r="LQR10" s="235" t="s">
        <v>8703</v>
      </c>
      <c r="LQS10" s="236" t="s">
        <v>15408</v>
      </c>
      <c r="LQT10" s="237"/>
      <c r="LQU10" s="238">
        <v>5500</v>
      </c>
      <c r="LQV10" s="234" t="s">
        <v>15409</v>
      </c>
      <c r="LQW10" s="235" t="s">
        <v>8703</v>
      </c>
      <c r="LQX10" s="236" t="s">
        <v>15410</v>
      </c>
      <c r="LQY10" s="237"/>
      <c r="LQZ10" s="238">
        <v>5500</v>
      </c>
      <c r="LRA10" s="234" t="s">
        <v>15411</v>
      </c>
      <c r="LRB10" s="235" t="s">
        <v>8703</v>
      </c>
      <c r="LRC10" s="236" t="s">
        <v>15412</v>
      </c>
      <c r="LRD10" s="237"/>
      <c r="LRE10" s="238">
        <v>5500</v>
      </c>
      <c r="LRF10" s="234" t="s">
        <v>15413</v>
      </c>
      <c r="LRG10" s="235" t="s">
        <v>8703</v>
      </c>
      <c r="LRH10" s="236" t="s">
        <v>15414</v>
      </c>
      <c r="LRI10" s="237"/>
      <c r="LRJ10" s="238">
        <v>5500</v>
      </c>
      <c r="LRK10" s="234" t="s">
        <v>15415</v>
      </c>
      <c r="LRL10" s="235" t="s">
        <v>8703</v>
      </c>
      <c r="LRM10" s="236" t="s">
        <v>15416</v>
      </c>
      <c r="LRN10" s="237"/>
      <c r="LRO10" s="238">
        <v>5500</v>
      </c>
      <c r="LRP10" s="234" t="s">
        <v>15417</v>
      </c>
      <c r="LRQ10" s="235" t="s">
        <v>8703</v>
      </c>
      <c r="LRR10" s="236" t="s">
        <v>15418</v>
      </c>
      <c r="LRS10" s="237"/>
      <c r="LRT10" s="238">
        <v>5500</v>
      </c>
      <c r="LRU10" s="234" t="s">
        <v>15419</v>
      </c>
      <c r="LRV10" s="235" t="s">
        <v>8703</v>
      </c>
      <c r="LRW10" s="236" t="s">
        <v>15420</v>
      </c>
      <c r="LRX10" s="237"/>
      <c r="LRY10" s="238">
        <v>5500</v>
      </c>
      <c r="LRZ10" s="234" t="s">
        <v>15421</v>
      </c>
      <c r="LSA10" s="235" t="s">
        <v>8703</v>
      </c>
      <c r="LSB10" s="236" t="s">
        <v>15422</v>
      </c>
      <c r="LSC10" s="237"/>
      <c r="LSD10" s="238">
        <v>5500</v>
      </c>
      <c r="LSE10" s="234" t="s">
        <v>15423</v>
      </c>
      <c r="LSF10" s="235" t="s">
        <v>8703</v>
      </c>
      <c r="LSG10" s="236" t="s">
        <v>15424</v>
      </c>
      <c r="LSH10" s="237"/>
      <c r="LSI10" s="238">
        <v>5500</v>
      </c>
      <c r="LSJ10" s="234" t="s">
        <v>15425</v>
      </c>
      <c r="LSK10" s="235" t="s">
        <v>8703</v>
      </c>
      <c r="LSL10" s="236" t="s">
        <v>15426</v>
      </c>
      <c r="LSM10" s="237"/>
      <c r="LSN10" s="238">
        <v>5500</v>
      </c>
      <c r="LSO10" s="234" t="s">
        <v>15427</v>
      </c>
      <c r="LSP10" s="235" t="s">
        <v>8703</v>
      </c>
      <c r="LSQ10" s="236" t="s">
        <v>15428</v>
      </c>
      <c r="LSR10" s="237"/>
      <c r="LSS10" s="238">
        <v>5500</v>
      </c>
      <c r="LST10" s="234" t="s">
        <v>15429</v>
      </c>
      <c r="LSU10" s="235" t="s">
        <v>8703</v>
      </c>
      <c r="LSV10" s="236" t="s">
        <v>15430</v>
      </c>
      <c r="LSW10" s="237"/>
      <c r="LSX10" s="238">
        <v>5500</v>
      </c>
      <c r="LSY10" s="234" t="s">
        <v>15431</v>
      </c>
      <c r="LSZ10" s="235" t="s">
        <v>8703</v>
      </c>
      <c r="LTA10" s="236" t="s">
        <v>15432</v>
      </c>
      <c r="LTB10" s="237"/>
      <c r="LTC10" s="238">
        <v>5500</v>
      </c>
      <c r="LTD10" s="234" t="s">
        <v>15433</v>
      </c>
      <c r="LTE10" s="235" t="s">
        <v>8703</v>
      </c>
      <c r="LTF10" s="236" t="s">
        <v>15434</v>
      </c>
      <c r="LTG10" s="237"/>
      <c r="LTH10" s="238">
        <v>5500</v>
      </c>
      <c r="LTI10" s="234" t="s">
        <v>15435</v>
      </c>
      <c r="LTJ10" s="235" t="s">
        <v>8703</v>
      </c>
      <c r="LTK10" s="236" t="s">
        <v>15436</v>
      </c>
      <c r="LTL10" s="237"/>
      <c r="LTM10" s="238">
        <v>5500</v>
      </c>
      <c r="LTN10" s="234" t="s">
        <v>15437</v>
      </c>
      <c r="LTO10" s="235" t="s">
        <v>8703</v>
      </c>
      <c r="LTP10" s="236" t="s">
        <v>15438</v>
      </c>
      <c r="LTQ10" s="237"/>
      <c r="LTR10" s="238">
        <v>5500</v>
      </c>
      <c r="LTS10" s="234" t="s">
        <v>15439</v>
      </c>
      <c r="LTT10" s="235" t="s">
        <v>8703</v>
      </c>
      <c r="LTU10" s="236" t="s">
        <v>15440</v>
      </c>
      <c r="LTV10" s="237"/>
      <c r="LTW10" s="238">
        <v>5500</v>
      </c>
      <c r="LTX10" s="234" t="s">
        <v>15441</v>
      </c>
      <c r="LTY10" s="235" t="s">
        <v>8703</v>
      </c>
      <c r="LTZ10" s="236" t="s">
        <v>15442</v>
      </c>
      <c r="LUA10" s="237"/>
      <c r="LUB10" s="238">
        <v>5500</v>
      </c>
      <c r="LUC10" s="234" t="s">
        <v>15443</v>
      </c>
      <c r="LUD10" s="235" t="s">
        <v>8703</v>
      </c>
      <c r="LUE10" s="236" t="s">
        <v>15444</v>
      </c>
      <c r="LUF10" s="237"/>
      <c r="LUG10" s="238">
        <v>5500</v>
      </c>
      <c r="LUH10" s="234" t="s">
        <v>15445</v>
      </c>
      <c r="LUI10" s="235" t="s">
        <v>8703</v>
      </c>
      <c r="LUJ10" s="236" t="s">
        <v>15446</v>
      </c>
      <c r="LUK10" s="237"/>
      <c r="LUL10" s="238">
        <v>5500</v>
      </c>
      <c r="LUM10" s="234" t="s">
        <v>15447</v>
      </c>
      <c r="LUN10" s="235" t="s">
        <v>8703</v>
      </c>
      <c r="LUO10" s="236" t="s">
        <v>15448</v>
      </c>
      <c r="LUP10" s="237"/>
      <c r="LUQ10" s="238">
        <v>5500</v>
      </c>
      <c r="LUR10" s="234" t="s">
        <v>15449</v>
      </c>
      <c r="LUS10" s="235" t="s">
        <v>8703</v>
      </c>
      <c r="LUT10" s="236" t="s">
        <v>15450</v>
      </c>
      <c r="LUU10" s="237"/>
      <c r="LUV10" s="238">
        <v>5500</v>
      </c>
      <c r="LUW10" s="234" t="s">
        <v>15451</v>
      </c>
      <c r="LUX10" s="235" t="s">
        <v>8703</v>
      </c>
      <c r="LUY10" s="236" t="s">
        <v>15452</v>
      </c>
      <c r="LUZ10" s="237"/>
      <c r="LVA10" s="238">
        <v>5500</v>
      </c>
      <c r="LVB10" s="234" t="s">
        <v>15453</v>
      </c>
      <c r="LVC10" s="235" t="s">
        <v>8703</v>
      </c>
      <c r="LVD10" s="236" t="s">
        <v>15454</v>
      </c>
      <c r="LVE10" s="237"/>
      <c r="LVF10" s="238">
        <v>5500</v>
      </c>
      <c r="LVG10" s="234" t="s">
        <v>15455</v>
      </c>
      <c r="LVH10" s="235" t="s">
        <v>8703</v>
      </c>
      <c r="LVI10" s="236" t="s">
        <v>15456</v>
      </c>
      <c r="LVJ10" s="237"/>
      <c r="LVK10" s="238">
        <v>5500</v>
      </c>
      <c r="LVL10" s="234" t="s">
        <v>15457</v>
      </c>
      <c r="LVM10" s="235" t="s">
        <v>8703</v>
      </c>
      <c r="LVN10" s="236" t="s">
        <v>15458</v>
      </c>
      <c r="LVO10" s="237"/>
      <c r="LVP10" s="238">
        <v>5500</v>
      </c>
      <c r="LVQ10" s="234" t="s">
        <v>15459</v>
      </c>
      <c r="LVR10" s="235" t="s">
        <v>8703</v>
      </c>
      <c r="LVS10" s="236" t="s">
        <v>15460</v>
      </c>
      <c r="LVT10" s="237"/>
      <c r="LVU10" s="238">
        <v>5500</v>
      </c>
      <c r="LVV10" s="234" t="s">
        <v>15461</v>
      </c>
      <c r="LVW10" s="235" t="s">
        <v>8703</v>
      </c>
      <c r="LVX10" s="236" t="s">
        <v>15462</v>
      </c>
      <c r="LVY10" s="237"/>
      <c r="LVZ10" s="238">
        <v>5500</v>
      </c>
      <c r="LWA10" s="234" t="s">
        <v>15463</v>
      </c>
      <c r="LWB10" s="235" t="s">
        <v>8703</v>
      </c>
      <c r="LWC10" s="236" t="s">
        <v>15464</v>
      </c>
      <c r="LWD10" s="237"/>
      <c r="LWE10" s="238">
        <v>5500</v>
      </c>
      <c r="LWF10" s="234" t="s">
        <v>15465</v>
      </c>
      <c r="LWG10" s="235" t="s">
        <v>8703</v>
      </c>
      <c r="LWH10" s="236" t="s">
        <v>15466</v>
      </c>
      <c r="LWI10" s="237"/>
      <c r="LWJ10" s="238">
        <v>5500</v>
      </c>
      <c r="LWK10" s="234" t="s">
        <v>15467</v>
      </c>
      <c r="LWL10" s="235" t="s">
        <v>8703</v>
      </c>
      <c r="LWM10" s="236" t="s">
        <v>15468</v>
      </c>
      <c r="LWN10" s="237"/>
      <c r="LWO10" s="238">
        <v>5500</v>
      </c>
      <c r="LWP10" s="234" t="s">
        <v>15469</v>
      </c>
      <c r="LWQ10" s="235" t="s">
        <v>8703</v>
      </c>
      <c r="LWR10" s="236" t="s">
        <v>15470</v>
      </c>
      <c r="LWS10" s="237"/>
      <c r="LWT10" s="238">
        <v>5500</v>
      </c>
      <c r="LWU10" s="234" t="s">
        <v>15471</v>
      </c>
      <c r="LWV10" s="235" t="s">
        <v>8703</v>
      </c>
      <c r="LWW10" s="236" t="s">
        <v>15472</v>
      </c>
      <c r="LWX10" s="237"/>
      <c r="LWY10" s="238">
        <v>5500</v>
      </c>
      <c r="LWZ10" s="234" t="s">
        <v>15473</v>
      </c>
      <c r="LXA10" s="235" t="s">
        <v>8703</v>
      </c>
      <c r="LXB10" s="236" t="s">
        <v>15474</v>
      </c>
      <c r="LXC10" s="237"/>
      <c r="LXD10" s="238">
        <v>5500</v>
      </c>
      <c r="LXE10" s="234" t="s">
        <v>15475</v>
      </c>
      <c r="LXF10" s="235" t="s">
        <v>8703</v>
      </c>
      <c r="LXG10" s="236" t="s">
        <v>15476</v>
      </c>
      <c r="LXH10" s="237"/>
      <c r="LXI10" s="238">
        <v>5500</v>
      </c>
      <c r="LXJ10" s="234" t="s">
        <v>15477</v>
      </c>
      <c r="LXK10" s="235" t="s">
        <v>8703</v>
      </c>
      <c r="LXL10" s="236" t="s">
        <v>15478</v>
      </c>
      <c r="LXM10" s="237"/>
      <c r="LXN10" s="238">
        <v>5500</v>
      </c>
      <c r="LXO10" s="234" t="s">
        <v>15479</v>
      </c>
      <c r="LXP10" s="235" t="s">
        <v>8703</v>
      </c>
      <c r="LXQ10" s="236" t="s">
        <v>15480</v>
      </c>
      <c r="LXR10" s="237"/>
      <c r="LXS10" s="238">
        <v>5500</v>
      </c>
      <c r="LXT10" s="234" t="s">
        <v>15481</v>
      </c>
      <c r="LXU10" s="235" t="s">
        <v>8703</v>
      </c>
      <c r="LXV10" s="236" t="s">
        <v>15482</v>
      </c>
      <c r="LXW10" s="237"/>
      <c r="LXX10" s="238">
        <v>5500</v>
      </c>
      <c r="LXY10" s="234" t="s">
        <v>15483</v>
      </c>
      <c r="LXZ10" s="235" t="s">
        <v>8703</v>
      </c>
      <c r="LYA10" s="236" t="s">
        <v>15484</v>
      </c>
      <c r="LYB10" s="237"/>
      <c r="LYC10" s="238">
        <v>5500</v>
      </c>
      <c r="LYD10" s="234" t="s">
        <v>15485</v>
      </c>
      <c r="LYE10" s="235" t="s">
        <v>8703</v>
      </c>
      <c r="LYF10" s="236" t="s">
        <v>15486</v>
      </c>
      <c r="LYG10" s="237"/>
      <c r="LYH10" s="238">
        <v>5500</v>
      </c>
      <c r="LYI10" s="234" t="s">
        <v>15487</v>
      </c>
      <c r="LYJ10" s="235" t="s">
        <v>8703</v>
      </c>
      <c r="LYK10" s="236" t="s">
        <v>15488</v>
      </c>
      <c r="LYL10" s="237"/>
      <c r="LYM10" s="238">
        <v>5500</v>
      </c>
      <c r="LYN10" s="234" t="s">
        <v>15489</v>
      </c>
      <c r="LYO10" s="235" t="s">
        <v>8703</v>
      </c>
      <c r="LYP10" s="236" t="s">
        <v>15490</v>
      </c>
      <c r="LYQ10" s="237"/>
      <c r="LYR10" s="238">
        <v>5500</v>
      </c>
      <c r="LYS10" s="234" t="s">
        <v>15491</v>
      </c>
      <c r="LYT10" s="235" t="s">
        <v>8703</v>
      </c>
      <c r="LYU10" s="236" t="s">
        <v>15492</v>
      </c>
      <c r="LYV10" s="237"/>
      <c r="LYW10" s="238">
        <v>5500</v>
      </c>
      <c r="LYX10" s="234" t="s">
        <v>15493</v>
      </c>
      <c r="LYY10" s="235" t="s">
        <v>8703</v>
      </c>
      <c r="LYZ10" s="236" t="s">
        <v>15494</v>
      </c>
      <c r="LZA10" s="237"/>
      <c r="LZB10" s="238">
        <v>5500</v>
      </c>
      <c r="LZC10" s="234" t="s">
        <v>15495</v>
      </c>
      <c r="LZD10" s="235" t="s">
        <v>8703</v>
      </c>
      <c r="LZE10" s="236" t="s">
        <v>15496</v>
      </c>
      <c r="LZF10" s="237"/>
      <c r="LZG10" s="238">
        <v>5500</v>
      </c>
      <c r="LZH10" s="234" t="s">
        <v>15497</v>
      </c>
      <c r="LZI10" s="235" t="s">
        <v>8703</v>
      </c>
      <c r="LZJ10" s="236" t="s">
        <v>15498</v>
      </c>
      <c r="LZK10" s="237"/>
      <c r="LZL10" s="238">
        <v>5500</v>
      </c>
      <c r="LZM10" s="234" t="s">
        <v>15499</v>
      </c>
      <c r="LZN10" s="235" t="s">
        <v>8703</v>
      </c>
      <c r="LZO10" s="236" t="s">
        <v>15500</v>
      </c>
      <c r="LZP10" s="237"/>
      <c r="LZQ10" s="238">
        <v>5500</v>
      </c>
      <c r="LZR10" s="234" t="s">
        <v>15501</v>
      </c>
      <c r="LZS10" s="235" t="s">
        <v>8703</v>
      </c>
      <c r="LZT10" s="236" t="s">
        <v>15502</v>
      </c>
      <c r="LZU10" s="237"/>
      <c r="LZV10" s="238">
        <v>5500</v>
      </c>
      <c r="LZW10" s="234" t="s">
        <v>15503</v>
      </c>
      <c r="LZX10" s="235" t="s">
        <v>8703</v>
      </c>
      <c r="LZY10" s="236" t="s">
        <v>15504</v>
      </c>
      <c r="LZZ10" s="237"/>
      <c r="MAA10" s="238">
        <v>5500</v>
      </c>
      <c r="MAB10" s="234" t="s">
        <v>15505</v>
      </c>
      <c r="MAC10" s="235" t="s">
        <v>8703</v>
      </c>
      <c r="MAD10" s="236" t="s">
        <v>15506</v>
      </c>
      <c r="MAE10" s="237"/>
      <c r="MAF10" s="238">
        <v>5500</v>
      </c>
      <c r="MAG10" s="234" t="s">
        <v>15507</v>
      </c>
      <c r="MAH10" s="235" t="s">
        <v>8703</v>
      </c>
      <c r="MAI10" s="236" t="s">
        <v>15508</v>
      </c>
      <c r="MAJ10" s="237"/>
      <c r="MAK10" s="238">
        <v>5500</v>
      </c>
      <c r="MAL10" s="234" t="s">
        <v>15509</v>
      </c>
      <c r="MAM10" s="235" t="s">
        <v>8703</v>
      </c>
      <c r="MAN10" s="236" t="s">
        <v>15510</v>
      </c>
      <c r="MAO10" s="237"/>
      <c r="MAP10" s="238">
        <v>5500</v>
      </c>
      <c r="MAQ10" s="234" t="s">
        <v>15511</v>
      </c>
      <c r="MAR10" s="235" t="s">
        <v>8703</v>
      </c>
      <c r="MAS10" s="236" t="s">
        <v>15512</v>
      </c>
      <c r="MAT10" s="237"/>
      <c r="MAU10" s="238">
        <v>5500</v>
      </c>
      <c r="MAV10" s="234" t="s">
        <v>15513</v>
      </c>
      <c r="MAW10" s="235" t="s">
        <v>8703</v>
      </c>
      <c r="MAX10" s="236" t="s">
        <v>15514</v>
      </c>
      <c r="MAY10" s="237"/>
      <c r="MAZ10" s="238">
        <v>5500</v>
      </c>
      <c r="MBA10" s="234" t="s">
        <v>15515</v>
      </c>
      <c r="MBB10" s="235" t="s">
        <v>8703</v>
      </c>
      <c r="MBC10" s="236" t="s">
        <v>15516</v>
      </c>
      <c r="MBD10" s="237"/>
      <c r="MBE10" s="238">
        <v>5500</v>
      </c>
      <c r="MBF10" s="234" t="s">
        <v>15517</v>
      </c>
      <c r="MBG10" s="235" t="s">
        <v>8703</v>
      </c>
      <c r="MBH10" s="236" t="s">
        <v>15518</v>
      </c>
      <c r="MBI10" s="237"/>
      <c r="MBJ10" s="238">
        <v>5500</v>
      </c>
      <c r="MBK10" s="234" t="s">
        <v>15519</v>
      </c>
      <c r="MBL10" s="235" t="s">
        <v>8703</v>
      </c>
      <c r="MBM10" s="236" t="s">
        <v>15520</v>
      </c>
      <c r="MBN10" s="237"/>
      <c r="MBO10" s="238">
        <v>5500</v>
      </c>
      <c r="MBP10" s="234" t="s">
        <v>15521</v>
      </c>
      <c r="MBQ10" s="235" t="s">
        <v>8703</v>
      </c>
      <c r="MBR10" s="236" t="s">
        <v>15522</v>
      </c>
      <c r="MBS10" s="237"/>
      <c r="MBT10" s="238">
        <v>5500</v>
      </c>
      <c r="MBU10" s="234" t="s">
        <v>15523</v>
      </c>
      <c r="MBV10" s="235" t="s">
        <v>8703</v>
      </c>
      <c r="MBW10" s="236" t="s">
        <v>15524</v>
      </c>
      <c r="MBX10" s="237"/>
      <c r="MBY10" s="238">
        <v>5500</v>
      </c>
      <c r="MBZ10" s="234" t="s">
        <v>15525</v>
      </c>
      <c r="MCA10" s="235" t="s">
        <v>8703</v>
      </c>
      <c r="MCB10" s="236" t="s">
        <v>15526</v>
      </c>
      <c r="MCC10" s="237"/>
      <c r="MCD10" s="238">
        <v>5500</v>
      </c>
      <c r="MCE10" s="234" t="s">
        <v>15527</v>
      </c>
      <c r="MCF10" s="235" t="s">
        <v>8703</v>
      </c>
      <c r="MCG10" s="236" t="s">
        <v>15528</v>
      </c>
      <c r="MCH10" s="237"/>
      <c r="MCI10" s="238">
        <v>5500</v>
      </c>
      <c r="MCJ10" s="234" t="s">
        <v>15529</v>
      </c>
      <c r="MCK10" s="235" t="s">
        <v>8703</v>
      </c>
      <c r="MCL10" s="236" t="s">
        <v>15530</v>
      </c>
      <c r="MCM10" s="237"/>
      <c r="MCN10" s="238">
        <v>5500</v>
      </c>
      <c r="MCO10" s="234" t="s">
        <v>15531</v>
      </c>
      <c r="MCP10" s="235" t="s">
        <v>8703</v>
      </c>
      <c r="MCQ10" s="236" t="s">
        <v>15532</v>
      </c>
      <c r="MCR10" s="237"/>
      <c r="MCS10" s="238">
        <v>5500</v>
      </c>
      <c r="MCT10" s="234" t="s">
        <v>15533</v>
      </c>
      <c r="MCU10" s="235" t="s">
        <v>8703</v>
      </c>
      <c r="MCV10" s="236" t="s">
        <v>15534</v>
      </c>
      <c r="MCW10" s="237"/>
      <c r="MCX10" s="238">
        <v>5500</v>
      </c>
      <c r="MCY10" s="234" t="s">
        <v>15535</v>
      </c>
      <c r="MCZ10" s="235" t="s">
        <v>8703</v>
      </c>
      <c r="MDA10" s="236" t="s">
        <v>15536</v>
      </c>
      <c r="MDB10" s="237"/>
      <c r="MDC10" s="238">
        <v>5500</v>
      </c>
      <c r="MDD10" s="234" t="s">
        <v>15537</v>
      </c>
      <c r="MDE10" s="235" t="s">
        <v>8703</v>
      </c>
      <c r="MDF10" s="236" t="s">
        <v>15538</v>
      </c>
      <c r="MDG10" s="237"/>
      <c r="MDH10" s="238">
        <v>5500</v>
      </c>
      <c r="MDI10" s="234" t="s">
        <v>15539</v>
      </c>
      <c r="MDJ10" s="235" t="s">
        <v>8703</v>
      </c>
      <c r="MDK10" s="236" t="s">
        <v>15540</v>
      </c>
      <c r="MDL10" s="237"/>
      <c r="MDM10" s="238">
        <v>5500</v>
      </c>
      <c r="MDN10" s="234" t="s">
        <v>15541</v>
      </c>
      <c r="MDO10" s="235" t="s">
        <v>8703</v>
      </c>
      <c r="MDP10" s="236" t="s">
        <v>15542</v>
      </c>
      <c r="MDQ10" s="237"/>
      <c r="MDR10" s="238">
        <v>5500</v>
      </c>
      <c r="MDS10" s="234" t="s">
        <v>15543</v>
      </c>
      <c r="MDT10" s="235" t="s">
        <v>8703</v>
      </c>
      <c r="MDU10" s="236" t="s">
        <v>15544</v>
      </c>
      <c r="MDV10" s="237"/>
      <c r="MDW10" s="238">
        <v>5500</v>
      </c>
      <c r="MDX10" s="234" t="s">
        <v>15545</v>
      </c>
      <c r="MDY10" s="235" t="s">
        <v>8703</v>
      </c>
      <c r="MDZ10" s="236" t="s">
        <v>15546</v>
      </c>
      <c r="MEA10" s="237"/>
      <c r="MEB10" s="238">
        <v>5500</v>
      </c>
      <c r="MEC10" s="234" t="s">
        <v>15547</v>
      </c>
      <c r="MED10" s="235" t="s">
        <v>8703</v>
      </c>
      <c r="MEE10" s="236" t="s">
        <v>15548</v>
      </c>
      <c r="MEF10" s="237"/>
      <c r="MEG10" s="238">
        <v>5500</v>
      </c>
      <c r="MEH10" s="234" t="s">
        <v>15549</v>
      </c>
      <c r="MEI10" s="235" t="s">
        <v>8703</v>
      </c>
      <c r="MEJ10" s="236" t="s">
        <v>15550</v>
      </c>
      <c r="MEK10" s="237"/>
      <c r="MEL10" s="238">
        <v>5500</v>
      </c>
      <c r="MEM10" s="234" t="s">
        <v>15551</v>
      </c>
      <c r="MEN10" s="235" t="s">
        <v>8703</v>
      </c>
      <c r="MEO10" s="236" t="s">
        <v>15552</v>
      </c>
      <c r="MEP10" s="237"/>
      <c r="MEQ10" s="238">
        <v>5500</v>
      </c>
      <c r="MER10" s="234" t="s">
        <v>15553</v>
      </c>
      <c r="MES10" s="235" t="s">
        <v>8703</v>
      </c>
      <c r="MET10" s="236" t="s">
        <v>15554</v>
      </c>
      <c r="MEU10" s="237"/>
      <c r="MEV10" s="238">
        <v>5500</v>
      </c>
      <c r="MEW10" s="234" t="s">
        <v>15555</v>
      </c>
      <c r="MEX10" s="235" t="s">
        <v>8703</v>
      </c>
      <c r="MEY10" s="236" t="s">
        <v>15556</v>
      </c>
      <c r="MEZ10" s="237"/>
      <c r="MFA10" s="238">
        <v>5500</v>
      </c>
      <c r="MFB10" s="234" t="s">
        <v>15557</v>
      </c>
      <c r="MFC10" s="235" t="s">
        <v>8703</v>
      </c>
      <c r="MFD10" s="236" t="s">
        <v>15558</v>
      </c>
      <c r="MFE10" s="237"/>
      <c r="MFF10" s="238">
        <v>5500</v>
      </c>
      <c r="MFG10" s="234" t="s">
        <v>15559</v>
      </c>
      <c r="MFH10" s="235" t="s">
        <v>8703</v>
      </c>
      <c r="MFI10" s="236" t="s">
        <v>15560</v>
      </c>
      <c r="MFJ10" s="237"/>
      <c r="MFK10" s="238">
        <v>5500</v>
      </c>
      <c r="MFL10" s="234" t="s">
        <v>15561</v>
      </c>
      <c r="MFM10" s="235" t="s">
        <v>8703</v>
      </c>
      <c r="MFN10" s="236" t="s">
        <v>15562</v>
      </c>
      <c r="MFO10" s="237"/>
      <c r="MFP10" s="238">
        <v>5500</v>
      </c>
      <c r="MFQ10" s="234" t="s">
        <v>15563</v>
      </c>
      <c r="MFR10" s="235" t="s">
        <v>8703</v>
      </c>
      <c r="MFS10" s="236" t="s">
        <v>15564</v>
      </c>
      <c r="MFT10" s="237"/>
      <c r="MFU10" s="238">
        <v>5500</v>
      </c>
      <c r="MFV10" s="234" t="s">
        <v>15565</v>
      </c>
      <c r="MFW10" s="235" t="s">
        <v>8703</v>
      </c>
      <c r="MFX10" s="236" t="s">
        <v>15566</v>
      </c>
      <c r="MFY10" s="237"/>
      <c r="MFZ10" s="238">
        <v>5500</v>
      </c>
      <c r="MGA10" s="234" t="s">
        <v>15567</v>
      </c>
      <c r="MGB10" s="235" t="s">
        <v>8703</v>
      </c>
      <c r="MGC10" s="236" t="s">
        <v>15568</v>
      </c>
      <c r="MGD10" s="237"/>
      <c r="MGE10" s="238">
        <v>5500</v>
      </c>
      <c r="MGF10" s="234" t="s">
        <v>15569</v>
      </c>
      <c r="MGG10" s="235" t="s">
        <v>8703</v>
      </c>
      <c r="MGH10" s="236" t="s">
        <v>15570</v>
      </c>
      <c r="MGI10" s="237"/>
      <c r="MGJ10" s="238">
        <v>5500</v>
      </c>
      <c r="MGK10" s="234" t="s">
        <v>15571</v>
      </c>
      <c r="MGL10" s="235" t="s">
        <v>8703</v>
      </c>
      <c r="MGM10" s="236" t="s">
        <v>15572</v>
      </c>
      <c r="MGN10" s="237"/>
      <c r="MGO10" s="238">
        <v>5500</v>
      </c>
      <c r="MGP10" s="234" t="s">
        <v>15573</v>
      </c>
      <c r="MGQ10" s="235" t="s">
        <v>8703</v>
      </c>
      <c r="MGR10" s="236" t="s">
        <v>15574</v>
      </c>
      <c r="MGS10" s="237"/>
      <c r="MGT10" s="238">
        <v>5500</v>
      </c>
      <c r="MGU10" s="234" t="s">
        <v>15575</v>
      </c>
      <c r="MGV10" s="235" t="s">
        <v>8703</v>
      </c>
      <c r="MGW10" s="236" t="s">
        <v>15576</v>
      </c>
      <c r="MGX10" s="237"/>
      <c r="MGY10" s="238">
        <v>5500</v>
      </c>
      <c r="MGZ10" s="234" t="s">
        <v>15577</v>
      </c>
      <c r="MHA10" s="235" t="s">
        <v>8703</v>
      </c>
      <c r="MHB10" s="236" t="s">
        <v>15578</v>
      </c>
      <c r="MHC10" s="237"/>
      <c r="MHD10" s="238">
        <v>5500</v>
      </c>
      <c r="MHE10" s="234" t="s">
        <v>15579</v>
      </c>
      <c r="MHF10" s="235" t="s">
        <v>8703</v>
      </c>
      <c r="MHG10" s="236" t="s">
        <v>15580</v>
      </c>
      <c r="MHH10" s="237"/>
      <c r="MHI10" s="238">
        <v>5500</v>
      </c>
      <c r="MHJ10" s="234" t="s">
        <v>15581</v>
      </c>
      <c r="MHK10" s="235" t="s">
        <v>8703</v>
      </c>
      <c r="MHL10" s="236" t="s">
        <v>15582</v>
      </c>
      <c r="MHM10" s="237"/>
      <c r="MHN10" s="238">
        <v>5500</v>
      </c>
      <c r="MHO10" s="234" t="s">
        <v>15583</v>
      </c>
      <c r="MHP10" s="235" t="s">
        <v>8703</v>
      </c>
      <c r="MHQ10" s="236" t="s">
        <v>15584</v>
      </c>
      <c r="MHR10" s="237"/>
      <c r="MHS10" s="238">
        <v>5500</v>
      </c>
      <c r="MHT10" s="234" t="s">
        <v>15585</v>
      </c>
      <c r="MHU10" s="235" t="s">
        <v>8703</v>
      </c>
      <c r="MHV10" s="236" t="s">
        <v>15586</v>
      </c>
      <c r="MHW10" s="237"/>
      <c r="MHX10" s="238">
        <v>5500</v>
      </c>
      <c r="MHY10" s="234" t="s">
        <v>15587</v>
      </c>
      <c r="MHZ10" s="235" t="s">
        <v>8703</v>
      </c>
      <c r="MIA10" s="236" t="s">
        <v>15588</v>
      </c>
      <c r="MIB10" s="237"/>
      <c r="MIC10" s="238">
        <v>5500</v>
      </c>
      <c r="MID10" s="234" t="s">
        <v>15589</v>
      </c>
      <c r="MIE10" s="235" t="s">
        <v>8703</v>
      </c>
      <c r="MIF10" s="236" t="s">
        <v>15590</v>
      </c>
      <c r="MIG10" s="237"/>
      <c r="MIH10" s="238">
        <v>5500</v>
      </c>
      <c r="MII10" s="234" t="s">
        <v>15591</v>
      </c>
      <c r="MIJ10" s="235" t="s">
        <v>8703</v>
      </c>
      <c r="MIK10" s="236" t="s">
        <v>15592</v>
      </c>
      <c r="MIL10" s="237"/>
      <c r="MIM10" s="238">
        <v>5500</v>
      </c>
      <c r="MIN10" s="234" t="s">
        <v>15593</v>
      </c>
      <c r="MIO10" s="235" t="s">
        <v>8703</v>
      </c>
      <c r="MIP10" s="236" t="s">
        <v>15594</v>
      </c>
      <c r="MIQ10" s="237"/>
      <c r="MIR10" s="238">
        <v>5500</v>
      </c>
      <c r="MIS10" s="234" t="s">
        <v>15595</v>
      </c>
      <c r="MIT10" s="235" t="s">
        <v>8703</v>
      </c>
      <c r="MIU10" s="236" t="s">
        <v>15596</v>
      </c>
      <c r="MIV10" s="237"/>
      <c r="MIW10" s="238">
        <v>5500</v>
      </c>
      <c r="MIX10" s="234" t="s">
        <v>15597</v>
      </c>
      <c r="MIY10" s="235" t="s">
        <v>8703</v>
      </c>
      <c r="MIZ10" s="236" t="s">
        <v>15598</v>
      </c>
      <c r="MJA10" s="237"/>
      <c r="MJB10" s="238">
        <v>5500</v>
      </c>
      <c r="MJC10" s="234" t="s">
        <v>15599</v>
      </c>
      <c r="MJD10" s="235" t="s">
        <v>8703</v>
      </c>
      <c r="MJE10" s="236" t="s">
        <v>15600</v>
      </c>
      <c r="MJF10" s="237"/>
      <c r="MJG10" s="238">
        <v>5500</v>
      </c>
      <c r="MJH10" s="234" t="s">
        <v>15601</v>
      </c>
      <c r="MJI10" s="235" t="s">
        <v>8703</v>
      </c>
      <c r="MJJ10" s="236" t="s">
        <v>15602</v>
      </c>
      <c r="MJK10" s="237"/>
      <c r="MJL10" s="238">
        <v>5500</v>
      </c>
      <c r="MJM10" s="234" t="s">
        <v>15603</v>
      </c>
      <c r="MJN10" s="235" t="s">
        <v>8703</v>
      </c>
      <c r="MJO10" s="236" t="s">
        <v>15604</v>
      </c>
      <c r="MJP10" s="237"/>
      <c r="MJQ10" s="238">
        <v>5500</v>
      </c>
      <c r="MJR10" s="234" t="s">
        <v>15605</v>
      </c>
      <c r="MJS10" s="235" t="s">
        <v>8703</v>
      </c>
      <c r="MJT10" s="236" t="s">
        <v>15606</v>
      </c>
      <c r="MJU10" s="237"/>
      <c r="MJV10" s="238">
        <v>5500</v>
      </c>
      <c r="MJW10" s="234" t="s">
        <v>15607</v>
      </c>
      <c r="MJX10" s="235" t="s">
        <v>8703</v>
      </c>
      <c r="MJY10" s="236" t="s">
        <v>15608</v>
      </c>
      <c r="MJZ10" s="237"/>
      <c r="MKA10" s="238">
        <v>5500</v>
      </c>
      <c r="MKB10" s="234" t="s">
        <v>15609</v>
      </c>
      <c r="MKC10" s="235" t="s">
        <v>8703</v>
      </c>
      <c r="MKD10" s="236" t="s">
        <v>15610</v>
      </c>
      <c r="MKE10" s="237"/>
      <c r="MKF10" s="238">
        <v>5500</v>
      </c>
      <c r="MKG10" s="234" t="s">
        <v>15611</v>
      </c>
      <c r="MKH10" s="235" t="s">
        <v>8703</v>
      </c>
      <c r="MKI10" s="236" t="s">
        <v>15612</v>
      </c>
      <c r="MKJ10" s="237"/>
      <c r="MKK10" s="238">
        <v>5500</v>
      </c>
      <c r="MKL10" s="234" t="s">
        <v>15613</v>
      </c>
      <c r="MKM10" s="235" t="s">
        <v>8703</v>
      </c>
      <c r="MKN10" s="236" t="s">
        <v>15614</v>
      </c>
      <c r="MKO10" s="237"/>
      <c r="MKP10" s="238">
        <v>5500</v>
      </c>
      <c r="MKQ10" s="234" t="s">
        <v>15615</v>
      </c>
      <c r="MKR10" s="235" t="s">
        <v>8703</v>
      </c>
      <c r="MKS10" s="236" t="s">
        <v>15616</v>
      </c>
      <c r="MKT10" s="237"/>
      <c r="MKU10" s="238">
        <v>5500</v>
      </c>
      <c r="MKV10" s="234" t="s">
        <v>15617</v>
      </c>
      <c r="MKW10" s="235" t="s">
        <v>8703</v>
      </c>
      <c r="MKX10" s="236" t="s">
        <v>15618</v>
      </c>
      <c r="MKY10" s="237"/>
      <c r="MKZ10" s="238">
        <v>5500</v>
      </c>
      <c r="MLA10" s="234" t="s">
        <v>15619</v>
      </c>
      <c r="MLB10" s="235" t="s">
        <v>8703</v>
      </c>
      <c r="MLC10" s="236" t="s">
        <v>15620</v>
      </c>
      <c r="MLD10" s="237"/>
      <c r="MLE10" s="238">
        <v>5500</v>
      </c>
      <c r="MLF10" s="234" t="s">
        <v>15621</v>
      </c>
      <c r="MLG10" s="235" t="s">
        <v>8703</v>
      </c>
      <c r="MLH10" s="236" t="s">
        <v>15622</v>
      </c>
      <c r="MLI10" s="237"/>
      <c r="MLJ10" s="238">
        <v>5500</v>
      </c>
      <c r="MLK10" s="234" t="s">
        <v>15623</v>
      </c>
      <c r="MLL10" s="235" t="s">
        <v>8703</v>
      </c>
      <c r="MLM10" s="236" t="s">
        <v>15624</v>
      </c>
      <c r="MLN10" s="237"/>
      <c r="MLO10" s="238">
        <v>5500</v>
      </c>
      <c r="MLP10" s="234" t="s">
        <v>15625</v>
      </c>
      <c r="MLQ10" s="235" t="s">
        <v>8703</v>
      </c>
      <c r="MLR10" s="236" t="s">
        <v>15626</v>
      </c>
      <c r="MLS10" s="237"/>
      <c r="MLT10" s="238">
        <v>5500</v>
      </c>
      <c r="MLU10" s="234" t="s">
        <v>15627</v>
      </c>
      <c r="MLV10" s="235" t="s">
        <v>8703</v>
      </c>
      <c r="MLW10" s="236" t="s">
        <v>15628</v>
      </c>
      <c r="MLX10" s="237"/>
      <c r="MLY10" s="238">
        <v>5500</v>
      </c>
      <c r="MLZ10" s="234" t="s">
        <v>15629</v>
      </c>
      <c r="MMA10" s="235" t="s">
        <v>8703</v>
      </c>
      <c r="MMB10" s="236" t="s">
        <v>15630</v>
      </c>
      <c r="MMC10" s="237"/>
      <c r="MMD10" s="238">
        <v>5500</v>
      </c>
      <c r="MME10" s="234" t="s">
        <v>15631</v>
      </c>
      <c r="MMF10" s="235" t="s">
        <v>8703</v>
      </c>
      <c r="MMG10" s="236" t="s">
        <v>15632</v>
      </c>
      <c r="MMH10" s="237"/>
      <c r="MMI10" s="238">
        <v>5500</v>
      </c>
      <c r="MMJ10" s="234" t="s">
        <v>15633</v>
      </c>
      <c r="MMK10" s="235" t="s">
        <v>8703</v>
      </c>
      <c r="MML10" s="236" t="s">
        <v>15634</v>
      </c>
      <c r="MMM10" s="237"/>
      <c r="MMN10" s="238">
        <v>5500</v>
      </c>
      <c r="MMO10" s="234" t="s">
        <v>15635</v>
      </c>
      <c r="MMP10" s="235" t="s">
        <v>8703</v>
      </c>
      <c r="MMQ10" s="236" t="s">
        <v>15636</v>
      </c>
      <c r="MMR10" s="237"/>
      <c r="MMS10" s="238">
        <v>5500</v>
      </c>
      <c r="MMT10" s="234" t="s">
        <v>15637</v>
      </c>
      <c r="MMU10" s="235" t="s">
        <v>8703</v>
      </c>
      <c r="MMV10" s="236" t="s">
        <v>15638</v>
      </c>
      <c r="MMW10" s="237"/>
      <c r="MMX10" s="238">
        <v>5500</v>
      </c>
      <c r="MMY10" s="234" t="s">
        <v>15639</v>
      </c>
      <c r="MMZ10" s="235" t="s">
        <v>8703</v>
      </c>
      <c r="MNA10" s="236" t="s">
        <v>15640</v>
      </c>
      <c r="MNB10" s="237"/>
      <c r="MNC10" s="238">
        <v>5500</v>
      </c>
      <c r="MND10" s="234" t="s">
        <v>15641</v>
      </c>
      <c r="MNE10" s="235" t="s">
        <v>8703</v>
      </c>
      <c r="MNF10" s="236" t="s">
        <v>15642</v>
      </c>
      <c r="MNG10" s="237"/>
      <c r="MNH10" s="238">
        <v>5500</v>
      </c>
      <c r="MNI10" s="234" t="s">
        <v>15643</v>
      </c>
      <c r="MNJ10" s="235" t="s">
        <v>8703</v>
      </c>
      <c r="MNK10" s="236" t="s">
        <v>15644</v>
      </c>
      <c r="MNL10" s="237"/>
      <c r="MNM10" s="238">
        <v>5500</v>
      </c>
      <c r="MNN10" s="234" t="s">
        <v>15645</v>
      </c>
      <c r="MNO10" s="235" t="s">
        <v>8703</v>
      </c>
      <c r="MNP10" s="236" t="s">
        <v>15646</v>
      </c>
      <c r="MNQ10" s="237"/>
      <c r="MNR10" s="238">
        <v>5500</v>
      </c>
      <c r="MNS10" s="234" t="s">
        <v>15647</v>
      </c>
      <c r="MNT10" s="235" t="s">
        <v>8703</v>
      </c>
      <c r="MNU10" s="236" t="s">
        <v>15648</v>
      </c>
      <c r="MNV10" s="237"/>
      <c r="MNW10" s="238">
        <v>5500</v>
      </c>
      <c r="MNX10" s="234" t="s">
        <v>15649</v>
      </c>
      <c r="MNY10" s="235" t="s">
        <v>8703</v>
      </c>
      <c r="MNZ10" s="236" t="s">
        <v>15650</v>
      </c>
      <c r="MOA10" s="237"/>
      <c r="MOB10" s="238">
        <v>5500</v>
      </c>
      <c r="MOC10" s="234" t="s">
        <v>15651</v>
      </c>
      <c r="MOD10" s="235" t="s">
        <v>8703</v>
      </c>
      <c r="MOE10" s="236" t="s">
        <v>15652</v>
      </c>
      <c r="MOF10" s="237"/>
      <c r="MOG10" s="238">
        <v>5500</v>
      </c>
      <c r="MOH10" s="234" t="s">
        <v>15653</v>
      </c>
      <c r="MOI10" s="235" t="s">
        <v>8703</v>
      </c>
      <c r="MOJ10" s="236" t="s">
        <v>15654</v>
      </c>
      <c r="MOK10" s="237"/>
      <c r="MOL10" s="238">
        <v>5500</v>
      </c>
      <c r="MOM10" s="234" t="s">
        <v>15655</v>
      </c>
      <c r="MON10" s="235" t="s">
        <v>8703</v>
      </c>
      <c r="MOO10" s="236" t="s">
        <v>15656</v>
      </c>
      <c r="MOP10" s="237"/>
      <c r="MOQ10" s="238">
        <v>5500</v>
      </c>
      <c r="MOR10" s="234" t="s">
        <v>15657</v>
      </c>
      <c r="MOS10" s="235" t="s">
        <v>8703</v>
      </c>
      <c r="MOT10" s="236" t="s">
        <v>15658</v>
      </c>
      <c r="MOU10" s="237"/>
      <c r="MOV10" s="238">
        <v>5500</v>
      </c>
      <c r="MOW10" s="234" t="s">
        <v>15659</v>
      </c>
      <c r="MOX10" s="235" t="s">
        <v>8703</v>
      </c>
      <c r="MOY10" s="236" t="s">
        <v>15660</v>
      </c>
      <c r="MOZ10" s="237"/>
      <c r="MPA10" s="238">
        <v>5500</v>
      </c>
      <c r="MPB10" s="234" t="s">
        <v>15661</v>
      </c>
      <c r="MPC10" s="235" t="s">
        <v>8703</v>
      </c>
      <c r="MPD10" s="236" t="s">
        <v>15662</v>
      </c>
      <c r="MPE10" s="237"/>
      <c r="MPF10" s="238">
        <v>5500</v>
      </c>
      <c r="MPG10" s="234" t="s">
        <v>15663</v>
      </c>
      <c r="MPH10" s="235" t="s">
        <v>8703</v>
      </c>
      <c r="MPI10" s="236" t="s">
        <v>15664</v>
      </c>
      <c r="MPJ10" s="237"/>
      <c r="MPK10" s="238">
        <v>5500</v>
      </c>
      <c r="MPL10" s="234" t="s">
        <v>15665</v>
      </c>
      <c r="MPM10" s="235" t="s">
        <v>8703</v>
      </c>
      <c r="MPN10" s="236" t="s">
        <v>15666</v>
      </c>
      <c r="MPO10" s="237"/>
      <c r="MPP10" s="238">
        <v>5500</v>
      </c>
      <c r="MPQ10" s="234" t="s">
        <v>15667</v>
      </c>
      <c r="MPR10" s="235" t="s">
        <v>8703</v>
      </c>
      <c r="MPS10" s="236" t="s">
        <v>15668</v>
      </c>
      <c r="MPT10" s="237"/>
      <c r="MPU10" s="238">
        <v>5500</v>
      </c>
      <c r="MPV10" s="234" t="s">
        <v>15669</v>
      </c>
      <c r="MPW10" s="235" t="s">
        <v>8703</v>
      </c>
      <c r="MPX10" s="236" t="s">
        <v>15670</v>
      </c>
      <c r="MPY10" s="237"/>
      <c r="MPZ10" s="238">
        <v>5500</v>
      </c>
      <c r="MQA10" s="234" t="s">
        <v>15671</v>
      </c>
      <c r="MQB10" s="235" t="s">
        <v>8703</v>
      </c>
      <c r="MQC10" s="236" t="s">
        <v>15672</v>
      </c>
      <c r="MQD10" s="237"/>
      <c r="MQE10" s="238">
        <v>5500</v>
      </c>
      <c r="MQF10" s="234" t="s">
        <v>15673</v>
      </c>
      <c r="MQG10" s="235" t="s">
        <v>8703</v>
      </c>
      <c r="MQH10" s="236" t="s">
        <v>15674</v>
      </c>
      <c r="MQI10" s="237"/>
      <c r="MQJ10" s="238">
        <v>5500</v>
      </c>
      <c r="MQK10" s="234" t="s">
        <v>15675</v>
      </c>
      <c r="MQL10" s="235" t="s">
        <v>8703</v>
      </c>
      <c r="MQM10" s="236" t="s">
        <v>15676</v>
      </c>
      <c r="MQN10" s="237"/>
      <c r="MQO10" s="238">
        <v>5500</v>
      </c>
      <c r="MQP10" s="234" t="s">
        <v>15677</v>
      </c>
      <c r="MQQ10" s="235" t="s">
        <v>8703</v>
      </c>
      <c r="MQR10" s="236" t="s">
        <v>15678</v>
      </c>
      <c r="MQS10" s="237"/>
      <c r="MQT10" s="238">
        <v>5500</v>
      </c>
      <c r="MQU10" s="234" t="s">
        <v>15679</v>
      </c>
      <c r="MQV10" s="235" t="s">
        <v>8703</v>
      </c>
      <c r="MQW10" s="236" t="s">
        <v>15680</v>
      </c>
      <c r="MQX10" s="237"/>
      <c r="MQY10" s="238">
        <v>5500</v>
      </c>
      <c r="MQZ10" s="234" t="s">
        <v>15681</v>
      </c>
      <c r="MRA10" s="235" t="s">
        <v>8703</v>
      </c>
      <c r="MRB10" s="236" t="s">
        <v>15682</v>
      </c>
      <c r="MRC10" s="237"/>
      <c r="MRD10" s="238">
        <v>5500</v>
      </c>
      <c r="MRE10" s="234" t="s">
        <v>15683</v>
      </c>
      <c r="MRF10" s="235" t="s">
        <v>8703</v>
      </c>
      <c r="MRG10" s="236" t="s">
        <v>15684</v>
      </c>
      <c r="MRH10" s="237"/>
      <c r="MRI10" s="238">
        <v>5500</v>
      </c>
      <c r="MRJ10" s="234" t="s">
        <v>15685</v>
      </c>
      <c r="MRK10" s="235" t="s">
        <v>8703</v>
      </c>
      <c r="MRL10" s="236" t="s">
        <v>15686</v>
      </c>
      <c r="MRM10" s="237"/>
      <c r="MRN10" s="238">
        <v>5500</v>
      </c>
      <c r="MRO10" s="234" t="s">
        <v>15687</v>
      </c>
      <c r="MRP10" s="235" t="s">
        <v>8703</v>
      </c>
      <c r="MRQ10" s="236" t="s">
        <v>15688</v>
      </c>
      <c r="MRR10" s="237"/>
      <c r="MRS10" s="238">
        <v>5500</v>
      </c>
      <c r="MRT10" s="234" t="s">
        <v>15689</v>
      </c>
      <c r="MRU10" s="235" t="s">
        <v>8703</v>
      </c>
      <c r="MRV10" s="236" t="s">
        <v>15690</v>
      </c>
      <c r="MRW10" s="237"/>
      <c r="MRX10" s="238">
        <v>5500</v>
      </c>
      <c r="MRY10" s="234" t="s">
        <v>15691</v>
      </c>
      <c r="MRZ10" s="235" t="s">
        <v>8703</v>
      </c>
      <c r="MSA10" s="236" t="s">
        <v>15692</v>
      </c>
      <c r="MSB10" s="237"/>
      <c r="MSC10" s="238">
        <v>5500</v>
      </c>
      <c r="MSD10" s="234" t="s">
        <v>15693</v>
      </c>
      <c r="MSE10" s="235" t="s">
        <v>8703</v>
      </c>
      <c r="MSF10" s="236" t="s">
        <v>15694</v>
      </c>
      <c r="MSG10" s="237"/>
      <c r="MSH10" s="238">
        <v>5500</v>
      </c>
      <c r="MSI10" s="234" t="s">
        <v>15695</v>
      </c>
      <c r="MSJ10" s="235" t="s">
        <v>8703</v>
      </c>
      <c r="MSK10" s="236" t="s">
        <v>15696</v>
      </c>
      <c r="MSL10" s="237"/>
      <c r="MSM10" s="238">
        <v>5500</v>
      </c>
      <c r="MSN10" s="234" t="s">
        <v>15697</v>
      </c>
      <c r="MSO10" s="235" t="s">
        <v>8703</v>
      </c>
      <c r="MSP10" s="236" t="s">
        <v>15698</v>
      </c>
      <c r="MSQ10" s="237"/>
      <c r="MSR10" s="238">
        <v>5500</v>
      </c>
      <c r="MSS10" s="234" t="s">
        <v>15699</v>
      </c>
      <c r="MST10" s="235" t="s">
        <v>8703</v>
      </c>
      <c r="MSU10" s="236" t="s">
        <v>15700</v>
      </c>
      <c r="MSV10" s="237"/>
      <c r="MSW10" s="238">
        <v>5500</v>
      </c>
      <c r="MSX10" s="234" t="s">
        <v>15701</v>
      </c>
      <c r="MSY10" s="235" t="s">
        <v>8703</v>
      </c>
      <c r="MSZ10" s="236" t="s">
        <v>15702</v>
      </c>
      <c r="MTA10" s="237"/>
      <c r="MTB10" s="238">
        <v>5500</v>
      </c>
      <c r="MTC10" s="234" t="s">
        <v>15703</v>
      </c>
      <c r="MTD10" s="235" t="s">
        <v>8703</v>
      </c>
      <c r="MTE10" s="236" t="s">
        <v>15704</v>
      </c>
      <c r="MTF10" s="237"/>
      <c r="MTG10" s="238">
        <v>5500</v>
      </c>
      <c r="MTH10" s="234" t="s">
        <v>15705</v>
      </c>
      <c r="MTI10" s="235" t="s">
        <v>8703</v>
      </c>
      <c r="MTJ10" s="236" t="s">
        <v>15706</v>
      </c>
      <c r="MTK10" s="237"/>
      <c r="MTL10" s="238">
        <v>5500</v>
      </c>
      <c r="MTM10" s="234" t="s">
        <v>15707</v>
      </c>
      <c r="MTN10" s="235" t="s">
        <v>8703</v>
      </c>
      <c r="MTO10" s="236" t="s">
        <v>15708</v>
      </c>
      <c r="MTP10" s="237"/>
      <c r="MTQ10" s="238">
        <v>5500</v>
      </c>
      <c r="MTR10" s="234" t="s">
        <v>15709</v>
      </c>
      <c r="MTS10" s="235" t="s">
        <v>8703</v>
      </c>
      <c r="MTT10" s="236" t="s">
        <v>15710</v>
      </c>
      <c r="MTU10" s="237"/>
      <c r="MTV10" s="238">
        <v>5500</v>
      </c>
      <c r="MTW10" s="234" t="s">
        <v>15711</v>
      </c>
      <c r="MTX10" s="235" t="s">
        <v>8703</v>
      </c>
      <c r="MTY10" s="236" t="s">
        <v>15712</v>
      </c>
      <c r="MTZ10" s="237"/>
      <c r="MUA10" s="238">
        <v>5500</v>
      </c>
      <c r="MUB10" s="234" t="s">
        <v>15713</v>
      </c>
      <c r="MUC10" s="235" t="s">
        <v>8703</v>
      </c>
      <c r="MUD10" s="236" t="s">
        <v>15714</v>
      </c>
      <c r="MUE10" s="237"/>
      <c r="MUF10" s="238">
        <v>5500</v>
      </c>
      <c r="MUG10" s="234" t="s">
        <v>15715</v>
      </c>
      <c r="MUH10" s="235" t="s">
        <v>8703</v>
      </c>
      <c r="MUI10" s="236" t="s">
        <v>15716</v>
      </c>
      <c r="MUJ10" s="237"/>
      <c r="MUK10" s="238">
        <v>5500</v>
      </c>
      <c r="MUL10" s="234" t="s">
        <v>15717</v>
      </c>
      <c r="MUM10" s="235" t="s">
        <v>8703</v>
      </c>
      <c r="MUN10" s="236" t="s">
        <v>15718</v>
      </c>
      <c r="MUO10" s="237"/>
      <c r="MUP10" s="238">
        <v>5500</v>
      </c>
      <c r="MUQ10" s="234" t="s">
        <v>15719</v>
      </c>
      <c r="MUR10" s="235" t="s">
        <v>8703</v>
      </c>
      <c r="MUS10" s="236" t="s">
        <v>15720</v>
      </c>
      <c r="MUT10" s="237"/>
      <c r="MUU10" s="238">
        <v>5500</v>
      </c>
      <c r="MUV10" s="234" t="s">
        <v>15721</v>
      </c>
      <c r="MUW10" s="235" t="s">
        <v>8703</v>
      </c>
      <c r="MUX10" s="236" t="s">
        <v>15722</v>
      </c>
      <c r="MUY10" s="237"/>
      <c r="MUZ10" s="238">
        <v>5500</v>
      </c>
      <c r="MVA10" s="234" t="s">
        <v>15723</v>
      </c>
      <c r="MVB10" s="235" t="s">
        <v>8703</v>
      </c>
      <c r="MVC10" s="236" t="s">
        <v>15724</v>
      </c>
      <c r="MVD10" s="237"/>
      <c r="MVE10" s="238">
        <v>5500</v>
      </c>
      <c r="MVF10" s="234" t="s">
        <v>15725</v>
      </c>
      <c r="MVG10" s="235" t="s">
        <v>8703</v>
      </c>
      <c r="MVH10" s="236" t="s">
        <v>15726</v>
      </c>
      <c r="MVI10" s="237"/>
      <c r="MVJ10" s="238">
        <v>5500</v>
      </c>
      <c r="MVK10" s="234" t="s">
        <v>15727</v>
      </c>
      <c r="MVL10" s="235" t="s">
        <v>8703</v>
      </c>
      <c r="MVM10" s="236" t="s">
        <v>15728</v>
      </c>
      <c r="MVN10" s="237"/>
      <c r="MVO10" s="238">
        <v>5500</v>
      </c>
      <c r="MVP10" s="234" t="s">
        <v>15729</v>
      </c>
      <c r="MVQ10" s="235" t="s">
        <v>8703</v>
      </c>
      <c r="MVR10" s="236" t="s">
        <v>15730</v>
      </c>
      <c r="MVS10" s="237"/>
      <c r="MVT10" s="238">
        <v>5500</v>
      </c>
      <c r="MVU10" s="234" t="s">
        <v>15731</v>
      </c>
      <c r="MVV10" s="235" t="s">
        <v>8703</v>
      </c>
      <c r="MVW10" s="236" t="s">
        <v>15732</v>
      </c>
      <c r="MVX10" s="237"/>
      <c r="MVY10" s="238">
        <v>5500</v>
      </c>
      <c r="MVZ10" s="234" t="s">
        <v>15733</v>
      </c>
      <c r="MWA10" s="235" t="s">
        <v>8703</v>
      </c>
      <c r="MWB10" s="236" t="s">
        <v>15734</v>
      </c>
      <c r="MWC10" s="237"/>
      <c r="MWD10" s="238">
        <v>5500</v>
      </c>
      <c r="MWE10" s="234" t="s">
        <v>15735</v>
      </c>
      <c r="MWF10" s="235" t="s">
        <v>8703</v>
      </c>
      <c r="MWG10" s="236" t="s">
        <v>15736</v>
      </c>
      <c r="MWH10" s="237"/>
      <c r="MWI10" s="238">
        <v>5500</v>
      </c>
      <c r="MWJ10" s="234" t="s">
        <v>15737</v>
      </c>
      <c r="MWK10" s="235" t="s">
        <v>8703</v>
      </c>
      <c r="MWL10" s="236" t="s">
        <v>15738</v>
      </c>
      <c r="MWM10" s="237"/>
      <c r="MWN10" s="238">
        <v>5500</v>
      </c>
      <c r="MWO10" s="234" t="s">
        <v>15739</v>
      </c>
      <c r="MWP10" s="235" t="s">
        <v>8703</v>
      </c>
      <c r="MWQ10" s="236" t="s">
        <v>15740</v>
      </c>
      <c r="MWR10" s="237"/>
      <c r="MWS10" s="238">
        <v>5500</v>
      </c>
      <c r="MWT10" s="234" t="s">
        <v>15741</v>
      </c>
      <c r="MWU10" s="235" t="s">
        <v>8703</v>
      </c>
      <c r="MWV10" s="236" t="s">
        <v>15742</v>
      </c>
      <c r="MWW10" s="237"/>
      <c r="MWX10" s="238">
        <v>5500</v>
      </c>
      <c r="MWY10" s="234" t="s">
        <v>15743</v>
      </c>
      <c r="MWZ10" s="235" t="s">
        <v>8703</v>
      </c>
      <c r="MXA10" s="236" t="s">
        <v>15744</v>
      </c>
      <c r="MXB10" s="237"/>
      <c r="MXC10" s="238">
        <v>5500</v>
      </c>
      <c r="MXD10" s="234" t="s">
        <v>15745</v>
      </c>
      <c r="MXE10" s="235" t="s">
        <v>8703</v>
      </c>
      <c r="MXF10" s="236" t="s">
        <v>15746</v>
      </c>
      <c r="MXG10" s="237"/>
      <c r="MXH10" s="238">
        <v>5500</v>
      </c>
      <c r="MXI10" s="234" t="s">
        <v>15747</v>
      </c>
      <c r="MXJ10" s="235" t="s">
        <v>8703</v>
      </c>
      <c r="MXK10" s="236" t="s">
        <v>15748</v>
      </c>
      <c r="MXL10" s="237"/>
      <c r="MXM10" s="238">
        <v>5500</v>
      </c>
      <c r="MXN10" s="234" t="s">
        <v>15749</v>
      </c>
      <c r="MXO10" s="235" t="s">
        <v>8703</v>
      </c>
      <c r="MXP10" s="236" t="s">
        <v>15750</v>
      </c>
      <c r="MXQ10" s="237"/>
      <c r="MXR10" s="238">
        <v>5500</v>
      </c>
      <c r="MXS10" s="234" t="s">
        <v>15751</v>
      </c>
      <c r="MXT10" s="235" t="s">
        <v>8703</v>
      </c>
      <c r="MXU10" s="236" t="s">
        <v>15752</v>
      </c>
      <c r="MXV10" s="237"/>
      <c r="MXW10" s="238">
        <v>5500</v>
      </c>
      <c r="MXX10" s="234" t="s">
        <v>15753</v>
      </c>
      <c r="MXY10" s="235" t="s">
        <v>8703</v>
      </c>
      <c r="MXZ10" s="236" t="s">
        <v>15754</v>
      </c>
      <c r="MYA10" s="237"/>
      <c r="MYB10" s="238">
        <v>5500</v>
      </c>
      <c r="MYC10" s="234" t="s">
        <v>15755</v>
      </c>
      <c r="MYD10" s="235" t="s">
        <v>8703</v>
      </c>
      <c r="MYE10" s="236" t="s">
        <v>15756</v>
      </c>
      <c r="MYF10" s="237"/>
      <c r="MYG10" s="238">
        <v>5500</v>
      </c>
      <c r="MYH10" s="234" t="s">
        <v>15757</v>
      </c>
      <c r="MYI10" s="235" t="s">
        <v>8703</v>
      </c>
      <c r="MYJ10" s="236" t="s">
        <v>15758</v>
      </c>
      <c r="MYK10" s="237"/>
      <c r="MYL10" s="238">
        <v>5500</v>
      </c>
      <c r="MYM10" s="234" t="s">
        <v>15759</v>
      </c>
      <c r="MYN10" s="235" t="s">
        <v>8703</v>
      </c>
      <c r="MYO10" s="236" t="s">
        <v>15760</v>
      </c>
      <c r="MYP10" s="237"/>
      <c r="MYQ10" s="238">
        <v>5500</v>
      </c>
      <c r="MYR10" s="234" t="s">
        <v>15761</v>
      </c>
      <c r="MYS10" s="235" t="s">
        <v>8703</v>
      </c>
      <c r="MYT10" s="236" t="s">
        <v>15762</v>
      </c>
      <c r="MYU10" s="237"/>
      <c r="MYV10" s="238">
        <v>5500</v>
      </c>
      <c r="MYW10" s="234" t="s">
        <v>15763</v>
      </c>
      <c r="MYX10" s="235" t="s">
        <v>8703</v>
      </c>
      <c r="MYY10" s="236" t="s">
        <v>15764</v>
      </c>
      <c r="MYZ10" s="237"/>
      <c r="MZA10" s="238">
        <v>5500</v>
      </c>
      <c r="MZB10" s="234" t="s">
        <v>15765</v>
      </c>
      <c r="MZC10" s="235" t="s">
        <v>8703</v>
      </c>
      <c r="MZD10" s="236" t="s">
        <v>15766</v>
      </c>
      <c r="MZE10" s="237"/>
      <c r="MZF10" s="238">
        <v>5500</v>
      </c>
      <c r="MZG10" s="234" t="s">
        <v>15767</v>
      </c>
      <c r="MZH10" s="235" t="s">
        <v>8703</v>
      </c>
      <c r="MZI10" s="236" t="s">
        <v>15768</v>
      </c>
      <c r="MZJ10" s="237"/>
      <c r="MZK10" s="238">
        <v>5500</v>
      </c>
      <c r="MZL10" s="234" t="s">
        <v>15769</v>
      </c>
      <c r="MZM10" s="235" t="s">
        <v>8703</v>
      </c>
      <c r="MZN10" s="236" t="s">
        <v>15770</v>
      </c>
      <c r="MZO10" s="237"/>
      <c r="MZP10" s="238">
        <v>5500</v>
      </c>
      <c r="MZQ10" s="234" t="s">
        <v>15771</v>
      </c>
      <c r="MZR10" s="235" t="s">
        <v>8703</v>
      </c>
      <c r="MZS10" s="236" t="s">
        <v>15772</v>
      </c>
      <c r="MZT10" s="237"/>
      <c r="MZU10" s="238">
        <v>5500</v>
      </c>
      <c r="MZV10" s="234" t="s">
        <v>15773</v>
      </c>
      <c r="MZW10" s="235" t="s">
        <v>8703</v>
      </c>
      <c r="MZX10" s="236" t="s">
        <v>15774</v>
      </c>
      <c r="MZY10" s="237"/>
      <c r="MZZ10" s="238">
        <v>5500</v>
      </c>
      <c r="NAA10" s="234" t="s">
        <v>15775</v>
      </c>
      <c r="NAB10" s="235" t="s">
        <v>8703</v>
      </c>
      <c r="NAC10" s="236" t="s">
        <v>15776</v>
      </c>
      <c r="NAD10" s="237"/>
      <c r="NAE10" s="238">
        <v>5500</v>
      </c>
      <c r="NAF10" s="234" t="s">
        <v>15777</v>
      </c>
      <c r="NAG10" s="235" t="s">
        <v>8703</v>
      </c>
      <c r="NAH10" s="236" t="s">
        <v>15778</v>
      </c>
      <c r="NAI10" s="237"/>
      <c r="NAJ10" s="238">
        <v>5500</v>
      </c>
      <c r="NAK10" s="234" t="s">
        <v>15779</v>
      </c>
      <c r="NAL10" s="235" t="s">
        <v>8703</v>
      </c>
      <c r="NAM10" s="236" t="s">
        <v>15780</v>
      </c>
      <c r="NAN10" s="237"/>
      <c r="NAO10" s="238">
        <v>5500</v>
      </c>
      <c r="NAP10" s="234" t="s">
        <v>15781</v>
      </c>
      <c r="NAQ10" s="235" t="s">
        <v>8703</v>
      </c>
      <c r="NAR10" s="236" t="s">
        <v>15782</v>
      </c>
      <c r="NAS10" s="237"/>
      <c r="NAT10" s="238">
        <v>5500</v>
      </c>
      <c r="NAU10" s="234" t="s">
        <v>15783</v>
      </c>
      <c r="NAV10" s="235" t="s">
        <v>8703</v>
      </c>
      <c r="NAW10" s="236" t="s">
        <v>15784</v>
      </c>
      <c r="NAX10" s="237"/>
      <c r="NAY10" s="238">
        <v>5500</v>
      </c>
      <c r="NAZ10" s="234" t="s">
        <v>15785</v>
      </c>
      <c r="NBA10" s="235" t="s">
        <v>8703</v>
      </c>
      <c r="NBB10" s="236" t="s">
        <v>15786</v>
      </c>
      <c r="NBC10" s="237"/>
      <c r="NBD10" s="238">
        <v>5500</v>
      </c>
      <c r="NBE10" s="234" t="s">
        <v>15787</v>
      </c>
      <c r="NBF10" s="235" t="s">
        <v>8703</v>
      </c>
      <c r="NBG10" s="236" t="s">
        <v>15788</v>
      </c>
      <c r="NBH10" s="237"/>
      <c r="NBI10" s="238">
        <v>5500</v>
      </c>
      <c r="NBJ10" s="234" t="s">
        <v>15789</v>
      </c>
      <c r="NBK10" s="235" t="s">
        <v>8703</v>
      </c>
      <c r="NBL10" s="236" t="s">
        <v>15790</v>
      </c>
      <c r="NBM10" s="237"/>
      <c r="NBN10" s="238">
        <v>5500</v>
      </c>
      <c r="NBO10" s="234" t="s">
        <v>15791</v>
      </c>
      <c r="NBP10" s="235" t="s">
        <v>8703</v>
      </c>
      <c r="NBQ10" s="236" t="s">
        <v>15792</v>
      </c>
      <c r="NBR10" s="237"/>
      <c r="NBS10" s="238">
        <v>5500</v>
      </c>
      <c r="NBT10" s="234" t="s">
        <v>15793</v>
      </c>
      <c r="NBU10" s="235" t="s">
        <v>8703</v>
      </c>
      <c r="NBV10" s="236" t="s">
        <v>15794</v>
      </c>
      <c r="NBW10" s="237"/>
      <c r="NBX10" s="238">
        <v>5500</v>
      </c>
      <c r="NBY10" s="234" t="s">
        <v>15795</v>
      </c>
      <c r="NBZ10" s="235" t="s">
        <v>8703</v>
      </c>
      <c r="NCA10" s="236" t="s">
        <v>15796</v>
      </c>
      <c r="NCB10" s="237"/>
      <c r="NCC10" s="238">
        <v>5500</v>
      </c>
      <c r="NCD10" s="234" t="s">
        <v>15797</v>
      </c>
      <c r="NCE10" s="235" t="s">
        <v>8703</v>
      </c>
      <c r="NCF10" s="236" t="s">
        <v>15798</v>
      </c>
      <c r="NCG10" s="237"/>
      <c r="NCH10" s="238">
        <v>5500</v>
      </c>
      <c r="NCI10" s="234" t="s">
        <v>15799</v>
      </c>
      <c r="NCJ10" s="235" t="s">
        <v>8703</v>
      </c>
      <c r="NCK10" s="236" t="s">
        <v>15800</v>
      </c>
      <c r="NCL10" s="237"/>
      <c r="NCM10" s="238">
        <v>5500</v>
      </c>
      <c r="NCN10" s="234" t="s">
        <v>15801</v>
      </c>
      <c r="NCO10" s="235" t="s">
        <v>8703</v>
      </c>
      <c r="NCP10" s="236" t="s">
        <v>15802</v>
      </c>
      <c r="NCQ10" s="237"/>
      <c r="NCR10" s="238">
        <v>5500</v>
      </c>
      <c r="NCS10" s="234" t="s">
        <v>15803</v>
      </c>
      <c r="NCT10" s="235" t="s">
        <v>8703</v>
      </c>
      <c r="NCU10" s="236" t="s">
        <v>15804</v>
      </c>
      <c r="NCV10" s="237"/>
      <c r="NCW10" s="238">
        <v>5500</v>
      </c>
      <c r="NCX10" s="234" t="s">
        <v>15805</v>
      </c>
      <c r="NCY10" s="235" t="s">
        <v>8703</v>
      </c>
      <c r="NCZ10" s="236" t="s">
        <v>15806</v>
      </c>
      <c r="NDA10" s="237"/>
      <c r="NDB10" s="238">
        <v>5500</v>
      </c>
      <c r="NDC10" s="234" t="s">
        <v>15807</v>
      </c>
      <c r="NDD10" s="235" t="s">
        <v>8703</v>
      </c>
      <c r="NDE10" s="236" t="s">
        <v>15808</v>
      </c>
      <c r="NDF10" s="237"/>
      <c r="NDG10" s="238">
        <v>5500</v>
      </c>
      <c r="NDH10" s="234" t="s">
        <v>15809</v>
      </c>
      <c r="NDI10" s="235" t="s">
        <v>8703</v>
      </c>
      <c r="NDJ10" s="236" t="s">
        <v>15810</v>
      </c>
      <c r="NDK10" s="237"/>
      <c r="NDL10" s="238">
        <v>5500</v>
      </c>
      <c r="NDM10" s="234" t="s">
        <v>15811</v>
      </c>
      <c r="NDN10" s="235" t="s">
        <v>8703</v>
      </c>
      <c r="NDO10" s="236" t="s">
        <v>15812</v>
      </c>
      <c r="NDP10" s="237"/>
      <c r="NDQ10" s="238">
        <v>5500</v>
      </c>
      <c r="NDR10" s="234" t="s">
        <v>15813</v>
      </c>
      <c r="NDS10" s="235" t="s">
        <v>8703</v>
      </c>
      <c r="NDT10" s="236" t="s">
        <v>15814</v>
      </c>
      <c r="NDU10" s="237"/>
      <c r="NDV10" s="238">
        <v>5500</v>
      </c>
      <c r="NDW10" s="234" t="s">
        <v>15815</v>
      </c>
      <c r="NDX10" s="235" t="s">
        <v>8703</v>
      </c>
      <c r="NDY10" s="236" t="s">
        <v>15816</v>
      </c>
      <c r="NDZ10" s="237"/>
      <c r="NEA10" s="238">
        <v>5500</v>
      </c>
      <c r="NEB10" s="234" t="s">
        <v>15817</v>
      </c>
      <c r="NEC10" s="235" t="s">
        <v>8703</v>
      </c>
      <c r="NED10" s="236" t="s">
        <v>15818</v>
      </c>
      <c r="NEE10" s="237"/>
      <c r="NEF10" s="238">
        <v>5500</v>
      </c>
      <c r="NEG10" s="234" t="s">
        <v>15819</v>
      </c>
      <c r="NEH10" s="235" t="s">
        <v>8703</v>
      </c>
      <c r="NEI10" s="236" t="s">
        <v>15820</v>
      </c>
      <c r="NEJ10" s="237"/>
      <c r="NEK10" s="238">
        <v>5500</v>
      </c>
      <c r="NEL10" s="234" t="s">
        <v>15821</v>
      </c>
      <c r="NEM10" s="235" t="s">
        <v>8703</v>
      </c>
      <c r="NEN10" s="236" t="s">
        <v>15822</v>
      </c>
      <c r="NEO10" s="237"/>
      <c r="NEP10" s="238">
        <v>5500</v>
      </c>
      <c r="NEQ10" s="234" t="s">
        <v>15823</v>
      </c>
      <c r="NER10" s="235" t="s">
        <v>8703</v>
      </c>
      <c r="NES10" s="236" t="s">
        <v>15824</v>
      </c>
      <c r="NET10" s="237"/>
      <c r="NEU10" s="238">
        <v>5500</v>
      </c>
      <c r="NEV10" s="234" t="s">
        <v>15825</v>
      </c>
      <c r="NEW10" s="235" t="s">
        <v>8703</v>
      </c>
      <c r="NEX10" s="236" t="s">
        <v>15826</v>
      </c>
      <c r="NEY10" s="237"/>
      <c r="NEZ10" s="238">
        <v>5500</v>
      </c>
      <c r="NFA10" s="234" t="s">
        <v>15827</v>
      </c>
      <c r="NFB10" s="235" t="s">
        <v>8703</v>
      </c>
      <c r="NFC10" s="236" t="s">
        <v>15828</v>
      </c>
      <c r="NFD10" s="237"/>
      <c r="NFE10" s="238">
        <v>5500</v>
      </c>
      <c r="NFF10" s="234" t="s">
        <v>15829</v>
      </c>
      <c r="NFG10" s="235" t="s">
        <v>8703</v>
      </c>
      <c r="NFH10" s="236" t="s">
        <v>15830</v>
      </c>
      <c r="NFI10" s="237"/>
      <c r="NFJ10" s="238">
        <v>5500</v>
      </c>
      <c r="NFK10" s="234" t="s">
        <v>15831</v>
      </c>
      <c r="NFL10" s="235" t="s">
        <v>8703</v>
      </c>
      <c r="NFM10" s="236" t="s">
        <v>15832</v>
      </c>
      <c r="NFN10" s="237"/>
      <c r="NFO10" s="238">
        <v>5500</v>
      </c>
      <c r="NFP10" s="234" t="s">
        <v>15833</v>
      </c>
      <c r="NFQ10" s="235" t="s">
        <v>8703</v>
      </c>
      <c r="NFR10" s="236" t="s">
        <v>15834</v>
      </c>
      <c r="NFS10" s="237"/>
      <c r="NFT10" s="238">
        <v>5500</v>
      </c>
      <c r="NFU10" s="234" t="s">
        <v>15835</v>
      </c>
      <c r="NFV10" s="235" t="s">
        <v>8703</v>
      </c>
      <c r="NFW10" s="236" t="s">
        <v>15836</v>
      </c>
      <c r="NFX10" s="237"/>
      <c r="NFY10" s="238">
        <v>5500</v>
      </c>
      <c r="NFZ10" s="234" t="s">
        <v>15837</v>
      </c>
      <c r="NGA10" s="235" t="s">
        <v>8703</v>
      </c>
      <c r="NGB10" s="236" t="s">
        <v>15838</v>
      </c>
      <c r="NGC10" s="237"/>
      <c r="NGD10" s="238">
        <v>5500</v>
      </c>
      <c r="NGE10" s="234" t="s">
        <v>15839</v>
      </c>
      <c r="NGF10" s="235" t="s">
        <v>8703</v>
      </c>
      <c r="NGG10" s="236" t="s">
        <v>15840</v>
      </c>
      <c r="NGH10" s="237"/>
      <c r="NGI10" s="238">
        <v>5500</v>
      </c>
      <c r="NGJ10" s="234" t="s">
        <v>15841</v>
      </c>
      <c r="NGK10" s="235" t="s">
        <v>8703</v>
      </c>
      <c r="NGL10" s="236" t="s">
        <v>15842</v>
      </c>
      <c r="NGM10" s="237"/>
      <c r="NGN10" s="238">
        <v>5500</v>
      </c>
      <c r="NGO10" s="234" t="s">
        <v>15843</v>
      </c>
      <c r="NGP10" s="235" t="s">
        <v>8703</v>
      </c>
      <c r="NGQ10" s="236" t="s">
        <v>15844</v>
      </c>
      <c r="NGR10" s="237"/>
      <c r="NGS10" s="238">
        <v>5500</v>
      </c>
      <c r="NGT10" s="234" t="s">
        <v>15845</v>
      </c>
      <c r="NGU10" s="235" t="s">
        <v>8703</v>
      </c>
      <c r="NGV10" s="236" t="s">
        <v>15846</v>
      </c>
      <c r="NGW10" s="237"/>
      <c r="NGX10" s="238">
        <v>5500</v>
      </c>
      <c r="NGY10" s="234" t="s">
        <v>15847</v>
      </c>
      <c r="NGZ10" s="235" t="s">
        <v>8703</v>
      </c>
      <c r="NHA10" s="236" t="s">
        <v>15848</v>
      </c>
      <c r="NHB10" s="237"/>
      <c r="NHC10" s="238">
        <v>5500</v>
      </c>
      <c r="NHD10" s="234" t="s">
        <v>15849</v>
      </c>
      <c r="NHE10" s="235" t="s">
        <v>8703</v>
      </c>
      <c r="NHF10" s="236" t="s">
        <v>15850</v>
      </c>
      <c r="NHG10" s="237"/>
      <c r="NHH10" s="238">
        <v>5500</v>
      </c>
      <c r="NHI10" s="234" t="s">
        <v>15851</v>
      </c>
      <c r="NHJ10" s="235" t="s">
        <v>8703</v>
      </c>
      <c r="NHK10" s="236" t="s">
        <v>15852</v>
      </c>
      <c r="NHL10" s="237"/>
      <c r="NHM10" s="238">
        <v>5500</v>
      </c>
      <c r="NHN10" s="234" t="s">
        <v>15853</v>
      </c>
      <c r="NHO10" s="235" t="s">
        <v>8703</v>
      </c>
      <c r="NHP10" s="236" t="s">
        <v>15854</v>
      </c>
      <c r="NHQ10" s="237"/>
      <c r="NHR10" s="238">
        <v>5500</v>
      </c>
      <c r="NHS10" s="234" t="s">
        <v>15855</v>
      </c>
      <c r="NHT10" s="235" t="s">
        <v>8703</v>
      </c>
      <c r="NHU10" s="236" t="s">
        <v>15856</v>
      </c>
      <c r="NHV10" s="237"/>
      <c r="NHW10" s="238">
        <v>5500</v>
      </c>
      <c r="NHX10" s="234" t="s">
        <v>15857</v>
      </c>
      <c r="NHY10" s="235" t="s">
        <v>8703</v>
      </c>
      <c r="NHZ10" s="236" t="s">
        <v>15858</v>
      </c>
      <c r="NIA10" s="237"/>
      <c r="NIB10" s="238">
        <v>5500</v>
      </c>
      <c r="NIC10" s="234" t="s">
        <v>15859</v>
      </c>
      <c r="NID10" s="235" t="s">
        <v>8703</v>
      </c>
      <c r="NIE10" s="236" t="s">
        <v>15860</v>
      </c>
      <c r="NIF10" s="237"/>
      <c r="NIG10" s="238">
        <v>5500</v>
      </c>
      <c r="NIH10" s="234" t="s">
        <v>15861</v>
      </c>
      <c r="NII10" s="235" t="s">
        <v>8703</v>
      </c>
      <c r="NIJ10" s="236" t="s">
        <v>15862</v>
      </c>
      <c r="NIK10" s="237"/>
      <c r="NIL10" s="238">
        <v>5500</v>
      </c>
      <c r="NIM10" s="234" t="s">
        <v>15863</v>
      </c>
      <c r="NIN10" s="235" t="s">
        <v>8703</v>
      </c>
      <c r="NIO10" s="236" t="s">
        <v>15864</v>
      </c>
      <c r="NIP10" s="237"/>
      <c r="NIQ10" s="238">
        <v>5500</v>
      </c>
      <c r="NIR10" s="234" t="s">
        <v>15865</v>
      </c>
      <c r="NIS10" s="235" t="s">
        <v>8703</v>
      </c>
      <c r="NIT10" s="236" t="s">
        <v>15866</v>
      </c>
      <c r="NIU10" s="237"/>
      <c r="NIV10" s="238">
        <v>5500</v>
      </c>
      <c r="NIW10" s="234" t="s">
        <v>15867</v>
      </c>
      <c r="NIX10" s="235" t="s">
        <v>8703</v>
      </c>
      <c r="NIY10" s="236" t="s">
        <v>15868</v>
      </c>
      <c r="NIZ10" s="237"/>
      <c r="NJA10" s="238">
        <v>5500</v>
      </c>
      <c r="NJB10" s="234" t="s">
        <v>15869</v>
      </c>
      <c r="NJC10" s="235" t="s">
        <v>8703</v>
      </c>
      <c r="NJD10" s="236" t="s">
        <v>15870</v>
      </c>
      <c r="NJE10" s="237"/>
      <c r="NJF10" s="238">
        <v>5500</v>
      </c>
      <c r="NJG10" s="234" t="s">
        <v>15871</v>
      </c>
      <c r="NJH10" s="235" t="s">
        <v>8703</v>
      </c>
      <c r="NJI10" s="236" t="s">
        <v>15872</v>
      </c>
      <c r="NJJ10" s="237"/>
      <c r="NJK10" s="238">
        <v>5500</v>
      </c>
      <c r="NJL10" s="234" t="s">
        <v>15873</v>
      </c>
      <c r="NJM10" s="235" t="s">
        <v>8703</v>
      </c>
      <c r="NJN10" s="236" t="s">
        <v>15874</v>
      </c>
      <c r="NJO10" s="237"/>
      <c r="NJP10" s="238">
        <v>5500</v>
      </c>
      <c r="NJQ10" s="234" t="s">
        <v>15875</v>
      </c>
      <c r="NJR10" s="235" t="s">
        <v>8703</v>
      </c>
      <c r="NJS10" s="236" t="s">
        <v>15876</v>
      </c>
      <c r="NJT10" s="237"/>
      <c r="NJU10" s="238">
        <v>5500</v>
      </c>
      <c r="NJV10" s="234" t="s">
        <v>15877</v>
      </c>
      <c r="NJW10" s="235" t="s">
        <v>8703</v>
      </c>
      <c r="NJX10" s="236" t="s">
        <v>15878</v>
      </c>
      <c r="NJY10" s="237"/>
      <c r="NJZ10" s="238">
        <v>5500</v>
      </c>
      <c r="NKA10" s="234" t="s">
        <v>15879</v>
      </c>
      <c r="NKB10" s="235" t="s">
        <v>8703</v>
      </c>
      <c r="NKC10" s="236" t="s">
        <v>15880</v>
      </c>
      <c r="NKD10" s="237"/>
      <c r="NKE10" s="238">
        <v>5500</v>
      </c>
      <c r="NKF10" s="234" t="s">
        <v>15881</v>
      </c>
      <c r="NKG10" s="235" t="s">
        <v>8703</v>
      </c>
      <c r="NKH10" s="236" t="s">
        <v>15882</v>
      </c>
      <c r="NKI10" s="237"/>
      <c r="NKJ10" s="238">
        <v>5500</v>
      </c>
      <c r="NKK10" s="234" t="s">
        <v>15883</v>
      </c>
      <c r="NKL10" s="235" t="s">
        <v>8703</v>
      </c>
      <c r="NKM10" s="236" t="s">
        <v>15884</v>
      </c>
      <c r="NKN10" s="237"/>
      <c r="NKO10" s="238">
        <v>5500</v>
      </c>
      <c r="NKP10" s="234" t="s">
        <v>15885</v>
      </c>
      <c r="NKQ10" s="235" t="s">
        <v>8703</v>
      </c>
      <c r="NKR10" s="236" t="s">
        <v>15886</v>
      </c>
      <c r="NKS10" s="237"/>
      <c r="NKT10" s="238">
        <v>5500</v>
      </c>
      <c r="NKU10" s="234" t="s">
        <v>15887</v>
      </c>
      <c r="NKV10" s="235" t="s">
        <v>8703</v>
      </c>
      <c r="NKW10" s="236" t="s">
        <v>15888</v>
      </c>
      <c r="NKX10" s="237"/>
      <c r="NKY10" s="238">
        <v>5500</v>
      </c>
      <c r="NKZ10" s="234" t="s">
        <v>15889</v>
      </c>
      <c r="NLA10" s="235" t="s">
        <v>8703</v>
      </c>
      <c r="NLB10" s="236" t="s">
        <v>15890</v>
      </c>
      <c r="NLC10" s="237"/>
      <c r="NLD10" s="238">
        <v>5500</v>
      </c>
      <c r="NLE10" s="234" t="s">
        <v>15891</v>
      </c>
      <c r="NLF10" s="235" t="s">
        <v>8703</v>
      </c>
      <c r="NLG10" s="236" t="s">
        <v>15892</v>
      </c>
      <c r="NLH10" s="237"/>
      <c r="NLI10" s="238">
        <v>5500</v>
      </c>
      <c r="NLJ10" s="234" t="s">
        <v>15893</v>
      </c>
      <c r="NLK10" s="235" t="s">
        <v>8703</v>
      </c>
      <c r="NLL10" s="236" t="s">
        <v>15894</v>
      </c>
      <c r="NLM10" s="237"/>
      <c r="NLN10" s="238">
        <v>5500</v>
      </c>
      <c r="NLO10" s="234" t="s">
        <v>15895</v>
      </c>
      <c r="NLP10" s="235" t="s">
        <v>8703</v>
      </c>
      <c r="NLQ10" s="236" t="s">
        <v>15896</v>
      </c>
      <c r="NLR10" s="237"/>
      <c r="NLS10" s="238">
        <v>5500</v>
      </c>
      <c r="NLT10" s="234" t="s">
        <v>15897</v>
      </c>
      <c r="NLU10" s="235" t="s">
        <v>8703</v>
      </c>
      <c r="NLV10" s="236" t="s">
        <v>15898</v>
      </c>
      <c r="NLW10" s="237"/>
      <c r="NLX10" s="238">
        <v>5500</v>
      </c>
      <c r="NLY10" s="234" t="s">
        <v>15899</v>
      </c>
      <c r="NLZ10" s="235" t="s">
        <v>8703</v>
      </c>
      <c r="NMA10" s="236" t="s">
        <v>15900</v>
      </c>
      <c r="NMB10" s="237"/>
      <c r="NMC10" s="238">
        <v>5500</v>
      </c>
      <c r="NMD10" s="234" t="s">
        <v>15901</v>
      </c>
      <c r="NME10" s="235" t="s">
        <v>8703</v>
      </c>
      <c r="NMF10" s="236" t="s">
        <v>15902</v>
      </c>
      <c r="NMG10" s="237"/>
      <c r="NMH10" s="238">
        <v>5500</v>
      </c>
      <c r="NMI10" s="234" t="s">
        <v>15903</v>
      </c>
      <c r="NMJ10" s="235" t="s">
        <v>8703</v>
      </c>
      <c r="NMK10" s="236" t="s">
        <v>15904</v>
      </c>
      <c r="NML10" s="237"/>
      <c r="NMM10" s="238">
        <v>5500</v>
      </c>
      <c r="NMN10" s="234" t="s">
        <v>15905</v>
      </c>
      <c r="NMO10" s="235" t="s">
        <v>8703</v>
      </c>
      <c r="NMP10" s="236" t="s">
        <v>15906</v>
      </c>
      <c r="NMQ10" s="237"/>
      <c r="NMR10" s="238">
        <v>5500</v>
      </c>
      <c r="NMS10" s="234" t="s">
        <v>15907</v>
      </c>
      <c r="NMT10" s="235" t="s">
        <v>8703</v>
      </c>
      <c r="NMU10" s="236" t="s">
        <v>15908</v>
      </c>
      <c r="NMV10" s="237"/>
      <c r="NMW10" s="238">
        <v>5500</v>
      </c>
      <c r="NMX10" s="234" t="s">
        <v>15909</v>
      </c>
      <c r="NMY10" s="235" t="s">
        <v>8703</v>
      </c>
      <c r="NMZ10" s="236" t="s">
        <v>15910</v>
      </c>
      <c r="NNA10" s="237"/>
      <c r="NNB10" s="238">
        <v>5500</v>
      </c>
      <c r="NNC10" s="234" t="s">
        <v>15911</v>
      </c>
      <c r="NND10" s="235" t="s">
        <v>8703</v>
      </c>
      <c r="NNE10" s="236" t="s">
        <v>15912</v>
      </c>
      <c r="NNF10" s="237"/>
      <c r="NNG10" s="238">
        <v>5500</v>
      </c>
      <c r="NNH10" s="234" t="s">
        <v>15913</v>
      </c>
      <c r="NNI10" s="235" t="s">
        <v>8703</v>
      </c>
      <c r="NNJ10" s="236" t="s">
        <v>15914</v>
      </c>
      <c r="NNK10" s="237"/>
      <c r="NNL10" s="238">
        <v>5500</v>
      </c>
      <c r="NNM10" s="234" t="s">
        <v>15915</v>
      </c>
      <c r="NNN10" s="235" t="s">
        <v>8703</v>
      </c>
      <c r="NNO10" s="236" t="s">
        <v>15916</v>
      </c>
      <c r="NNP10" s="237"/>
      <c r="NNQ10" s="238">
        <v>5500</v>
      </c>
      <c r="NNR10" s="234" t="s">
        <v>15917</v>
      </c>
      <c r="NNS10" s="235" t="s">
        <v>8703</v>
      </c>
      <c r="NNT10" s="236" t="s">
        <v>15918</v>
      </c>
      <c r="NNU10" s="237"/>
      <c r="NNV10" s="238">
        <v>5500</v>
      </c>
      <c r="NNW10" s="234" t="s">
        <v>15919</v>
      </c>
      <c r="NNX10" s="235" t="s">
        <v>8703</v>
      </c>
      <c r="NNY10" s="236" t="s">
        <v>15920</v>
      </c>
      <c r="NNZ10" s="237"/>
      <c r="NOA10" s="238">
        <v>5500</v>
      </c>
      <c r="NOB10" s="234" t="s">
        <v>15921</v>
      </c>
      <c r="NOC10" s="235" t="s">
        <v>8703</v>
      </c>
      <c r="NOD10" s="236" t="s">
        <v>15922</v>
      </c>
      <c r="NOE10" s="237"/>
      <c r="NOF10" s="238">
        <v>5500</v>
      </c>
      <c r="NOG10" s="234" t="s">
        <v>15923</v>
      </c>
      <c r="NOH10" s="235" t="s">
        <v>8703</v>
      </c>
      <c r="NOI10" s="236" t="s">
        <v>15924</v>
      </c>
      <c r="NOJ10" s="237"/>
      <c r="NOK10" s="238">
        <v>5500</v>
      </c>
      <c r="NOL10" s="234" t="s">
        <v>15925</v>
      </c>
      <c r="NOM10" s="235" t="s">
        <v>8703</v>
      </c>
      <c r="NON10" s="236" t="s">
        <v>15926</v>
      </c>
      <c r="NOO10" s="237"/>
      <c r="NOP10" s="238">
        <v>5500</v>
      </c>
      <c r="NOQ10" s="234" t="s">
        <v>15927</v>
      </c>
      <c r="NOR10" s="235" t="s">
        <v>8703</v>
      </c>
      <c r="NOS10" s="236" t="s">
        <v>15928</v>
      </c>
      <c r="NOT10" s="237"/>
      <c r="NOU10" s="238">
        <v>5500</v>
      </c>
      <c r="NOV10" s="234" t="s">
        <v>15929</v>
      </c>
      <c r="NOW10" s="235" t="s">
        <v>8703</v>
      </c>
      <c r="NOX10" s="236" t="s">
        <v>15930</v>
      </c>
      <c r="NOY10" s="237"/>
      <c r="NOZ10" s="238">
        <v>5500</v>
      </c>
      <c r="NPA10" s="234" t="s">
        <v>15931</v>
      </c>
      <c r="NPB10" s="235" t="s">
        <v>8703</v>
      </c>
      <c r="NPC10" s="236" t="s">
        <v>15932</v>
      </c>
      <c r="NPD10" s="237"/>
      <c r="NPE10" s="238">
        <v>5500</v>
      </c>
      <c r="NPF10" s="234" t="s">
        <v>15933</v>
      </c>
      <c r="NPG10" s="235" t="s">
        <v>8703</v>
      </c>
      <c r="NPH10" s="236" t="s">
        <v>15934</v>
      </c>
      <c r="NPI10" s="237"/>
      <c r="NPJ10" s="238">
        <v>5500</v>
      </c>
      <c r="NPK10" s="234" t="s">
        <v>15935</v>
      </c>
      <c r="NPL10" s="235" t="s">
        <v>8703</v>
      </c>
      <c r="NPM10" s="236" t="s">
        <v>15936</v>
      </c>
      <c r="NPN10" s="237"/>
      <c r="NPO10" s="238">
        <v>5500</v>
      </c>
      <c r="NPP10" s="234" t="s">
        <v>15937</v>
      </c>
      <c r="NPQ10" s="235" t="s">
        <v>8703</v>
      </c>
      <c r="NPR10" s="236" t="s">
        <v>15938</v>
      </c>
      <c r="NPS10" s="237"/>
      <c r="NPT10" s="238">
        <v>5500</v>
      </c>
      <c r="NPU10" s="234" t="s">
        <v>15939</v>
      </c>
      <c r="NPV10" s="235" t="s">
        <v>8703</v>
      </c>
      <c r="NPW10" s="236" t="s">
        <v>15940</v>
      </c>
      <c r="NPX10" s="237"/>
      <c r="NPY10" s="238">
        <v>5500</v>
      </c>
      <c r="NPZ10" s="234" t="s">
        <v>15941</v>
      </c>
      <c r="NQA10" s="235" t="s">
        <v>8703</v>
      </c>
      <c r="NQB10" s="236" t="s">
        <v>15942</v>
      </c>
      <c r="NQC10" s="237"/>
      <c r="NQD10" s="238">
        <v>5500</v>
      </c>
      <c r="NQE10" s="234" t="s">
        <v>15943</v>
      </c>
      <c r="NQF10" s="235" t="s">
        <v>8703</v>
      </c>
      <c r="NQG10" s="236" t="s">
        <v>15944</v>
      </c>
      <c r="NQH10" s="237"/>
      <c r="NQI10" s="238">
        <v>5500</v>
      </c>
      <c r="NQJ10" s="234" t="s">
        <v>15945</v>
      </c>
      <c r="NQK10" s="235" t="s">
        <v>8703</v>
      </c>
      <c r="NQL10" s="236" t="s">
        <v>15946</v>
      </c>
      <c r="NQM10" s="237"/>
      <c r="NQN10" s="238">
        <v>5500</v>
      </c>
      <c r="NQO10" s="234" t="s">
        <v>15947</v>
      </c>
      <c r="NQP10" s="235" t="s">
        <v>8703</v>
      </c>
      <c r="NQQ10" s="236" t="s">
        <v>15948</v>
      </c>
      <c r="NQR10" s="237"/>
      <c r="NQS10" s="238">
        <v>5500</v>
      </c>
      <c r="NQT10" s="234" t="s">
        <v>15949</v>
      </c>
      <c r="NQU10" s="235" t="s">
        <v>8703</v>
      </c>
      <c r="NQV10" s="236" t="s">
        <v>15950</v>
      </c>
      <c r="NQW10" s="237"/>
      <c r="NQX10" s="238">
        <v>5500</v>
      </c>
      <c r="NQY10" s="234" t="s">
        <v>15951</v>
      </c>
      <c r="NQZ10" s="235" t="s">
        <v>8703</v>
      </c>
      <c r="NRA10" s="236" t="s">
        <v>15952</v>
      </c>
      <c r="NRB10" s="237"/>
      <c r="NRC10" s="238">
        <v>5500</v>
      </c>
      <c r="NRD10" s="234" t="s">
        <v>15953</v>
      </c>
      <c r="NRE10" s="235" t="s">
        <v>8703</v>
      </c>
      <c r="NRF10" s="236" t="s">
        <v>15954</v>
      </c>
      <c r="NRG10" s="237"/>
      <c r="NRH10" s="238">
        <v>5500</v>
      </c>
      <c r="NRI10" s="234" t="s">
        <v>15955</v>
      </c>
      <c r="NRJ10" s="235" t="s">
        <v>8703</v>
      </c>
      <c r="NRK10" s="236" t="s">
        <v>15956</v>
      </c>
      <c r="NRL10" s="237"/>
      <c r="NRM10" s="238">
        <v>5500</v>
      </c>
      <c r="NRN10" s="234" t="s">
        <v>15957</v>
      </c>
      <c r="NRO10" s="235" t="s">
        <v>8703</v>
      </c>
      <c r="NRP10" s="236" t="s">
        <v>15958</v>
      </c>
      <c r="NRQ10" s="237"/>
      <c r="NRR10" s="238">
        <v>5500</v>
      </c>
      <c r="NRS10" s="234" t="s">
        <v>15959</v>
      </c>
      <c r="NRT10" s="235" t="s">
        <v>8703</v>
      </c>
      <c r="NRU10" s="236" t="s">
        <v>15960</v>
      </c>
      <c r="NRV10" s="237"/>
      <c r="NRW10" s="238">
        <v>5500</v>
      </c>
      <c r="NRX10" s="234" t="s">
        <v>15961</v>
      </c>
      <c r="NRY10" s="235" t="s">
        <v>8703</v>
      </c>
      <c r="NRZ10" s="236" t="s">
        <v>15962</v>
      </c>
      <c r="NSA10" s="237"/>
      <c r="NSB10" s="238">
        <v>5500</v>
      </c>
      <c r="NSC10" s="234" t="s">
        <v>15963</v>
      </c>
      <c r="NSD10" s="235" t="s">
        <v>8703</v>
      </c>
      <c r="NSE10" s="236" t="s">
        <v>15964</v>
      </c>
      <c r="NSF10" s="237"/>
      <c r="NSG10" s="238">
        <v>5500</v>
      </c>
      <c r="NSH10" s="234" t="s">
        <v>15965</v>
      </c>
      <c r="NSI10" s="235" t="s">
        <v>8703</v>
      </c>
      <c r="NSJ10" s="236" t="s">
        <v>15966</v>
      </c>
      <c r="NSK10" s="237"/>
      <c r="NSL10" s="238">
        <v>5500</v>
      </c>
      <c r="NSM10" s="234" t="s">
        <v>15967</v>
      </c>
      <c r="NSN10" s="235" t="s">
        <v>8703</v>
      </c>
      <c r="NSO10" s="236" t="s">
        <v>15968</v>
      </c>
      <c r="NSP10" s="237"/>
      <c r="NSQ10" s="238">
        <v>5500</v>
      </c>
      <c r="NSR10" s="234" t="s">
        <v>15969</v>
      </c>
      <c r="NSS10" s="235" t="s">
        <v>8703</v>
      </c>
      <c r="NST10" s="236" t="s">
        <v>15970</v>
      </c>
      <c r="NSU10" s="237"/>
      <c r="NSV10" s="238">
        <v>5500</v>
      </c>
      <c r="NSW10" s="234" t="s">
        <v>15971</v>
      </c>
      <c r="NSX10" s="235" t="s">
        <v>8703</v>
      </c>
      <c r="NSY10" s="236" t="s">
        <v>15972</v>
      </c>
      <c r="NSZ10" s="237"/>
      <c r="NTA10" s="238">
        <v>5500</v>
      </c>
      <c r="NTB10" s="234" t="s">
        <v>15973</v>
      </c>
      <c r="NTC10" s="235" t="s">
        <v>8703</v>
      </c>
      <c r="NTD10" s="236" t="s">
        <v>15974</v>
      </c>
      <c r="NTE10" s="237"/>
      <c r="NTF10" s="238">
        <v>5500</v>
      </c>
      <c r="NTG10" s="234" t="s">
        <v>15975</v>
      </c>
      <c r="NTH10" s="235" t="s">
        <v>8703</v>
      </c>
      <c r="NTI10" s="236" t="s">
        <v>15976</v>
      </c>
      <c r="NTJ10" s="237"/>
      <c r="NTK10" s="238">
        <v>5500</v>
      </c>
      <c r="NTL10" s="234" t="s">
        <v>15977</v>
      </c>
      <c r="NTM10" s="235" t="s">
        <v>8703</v>
      </c>
      <c r="NTN10" s="236" t="s">
        <v>15978</v>
      </c>
      <c r="NTO10" s="237"/>
      <c r="NTP10" s="238">
        <v>5500</v>
      </c>
      <c r="NTQ10" s="234" t="s">
        <v>15979</v>
      </c>
      <c r="NTR10" s="235" t="s">
        <v>8703</v>
      </c>
      <c r="NTS10" s="236" t="s">
        <v>15980</v>
      </c>
      <c r="NTT10" s="237"/>
      <c r="NTU10" s="238">
        <v>5500</v>
      </c>
      <c r="NTV10" s="234" t="s">
        <v>15981</v>
      </c>
      <c r="NTW10" s="235" t="s">
        <v>8703</v>
      </c>
      <c r="NTX10" s="236" t="s">
        <v>15982</v>
      </c>
      <c r="NTY10" s="237"/>
      <c r="NTZ10" s="238">
        <v>5500</v>
      </c>
      <c r="NUA10" s="234" t="s">
        <v>15983</v>
      </c>
      <c r="NUB10" s="235" t="s">
        <v>8703</v>
      </c>
      <c r="NUC10" s="236" t="s">
        <v>15984</v>
      </c>
      <c r="NUD10" s="237"/>
      <c r="NUE10" s="238">
        <v>5500</v>
      </c>
      <c r="NUF10" s="234" t="s">
        <v>15985</v>
      </c>
      <c r="NUG10" s="235" t="s">
        <v>8703</v>
      </c>
      <c r="NUH10" s="236" t="s">
        <v>15986</v>
      </c>
      <c r="NUI10" s="237"/>
      <c r="NUJ10" s="238">
        <v>5500</v>
      </c>
      <c r="NUK10" s="234" t="s">
        <v>15987</v>
      </c>
      <c r="NUL10" s="235" t="s">
        <v>8703</v>
      </c>
      <c r="NUM10" s="236" t="s">
        <v>15988</v>
      </c>
      <c r="NUN10" s="237"/>
      <c r="NUO10" s="238">
        <v>5500</v>
      </c>
      <c r="NUP10" s="234" t="s">
        <v>15989</v>
      </c>
      <c r="NUQ10" s="235" t="s">
        <v>8703</v>
      </c>
      <c r="NUR10" s="236" t="s">
        <v>15990</v>
      </c>
      <c r="NUS10" s="237"/>
      <c r="NUT10" s="238">
        <v>5500</v>
      </c>
      <c r="NUU10" s="234" t="s">
        <v>15991</v>
      </c>
      <c r="NUV10" s="235" t="s">
        <v>8703</v>
      </c>
      <c r="NUW10" s="236" t="s">
        <v>15992</v>
      </c>
      <c r="NUX10" s="237"/>
      <c r="NUY10" s="238">
        <v>5500</v>
      </c>
      <c r="NUZ10" s="234" t="s">
        <v>15993</v>
      </c>
      <c r="NVA10" s="235" t="s">
        <v>8703</v>
      </c>
      <c r="NVB10" s="236" t="s">
        <v>15994</v>
      </c>
      <c r="NVC10" s="237"/>
      <c r="NVD10" s="238">
        <v>5500</v>
      </c>
      <c r="NVE10" s="234" t="s">
        <v>15995</v>
      </c>
      <c r="NVF10" s="235" t="s">
        <v>8703</v>
      </c>
      <c r="NVG10" s="236" t="s">
        <v>15996</v>
      </c>
      <c r="NVH10" s="237"/>
      <c r="NVI10" s="238">
        <v>5500</v>
      </c>
      <c r="NVJ10" s="234" t="s">
        <v>15997</v>
      </c>
      <c r="NVK10" s="235" t="s">
        <v>8703</v>
      </c>
      <c r="NVL10" s="236" t="s">
        <v>15998</v>
      </c>
      <c r="NVM10" s="237"/>
      <c r="NVN10" s="238">
        <v>5500</v>
      </c>
      <c r="NVO10" s="234" t="s">
        <v>15999</v>
      </c>
      <c r="NVP10" s="235" t="s">
        <v>8703</v>
      </c>
      <c r="NVQ10" s="236" t="s">
        <v>16000</v>
      </c>
      <c r="NVR10" s="237"/>
      <c r="NVS10" s="238">
        <v>5500</v>
      </c>
      <c r="NVT10" s="234" t="s">
        <v>16001</v>
      </c>
      <c r="NVU10" s="235" t="s">
        <v>8703</v>
      </c>
      <c r="NVV10" s="236" t="s">
        <v>16002</v>
      </c>
      <c r="NVW10" s="237"/>
      <c r="NVX10" s="238">
        <v>5500</v>
      </c>
      <c r="NVY10" s="234" t="s">
        <v>16003</v>
      </c>
      <c r="NVZ10" s="235" t="s">
        <v>8703</v>
      </c>
      <c r="NWA10" s="236" t="s">
        <v>16004</v>
      </c>
      <c r="NWB10" s="237"/>
      <c r="NWC10" s="238">
        <v>5500</v>
      </c>
      <c r="NWD10" s="234" t="s">
        <v>16005</v>
      </c>
      <c r="NWE10" s="235" t="s">
        <v>8703</v>
      </c>
      <c r="NWF10" s="236" t="s">
        <v>16006</v>
      </c>
      <c r="NWG10" s="237"/>
      <c r="NWH10" s="238">
        <v>5500</v>
      </c>
      <c r="NWI10" s="234" t="s">
        <v>16007</v>
      </c>
      <c r="NWJ10" s="235" t="s">
        <v>8703</v>
      </c>
      <c r="NWK10" s="236" t="s">
        <v>16008</v>
      </c>
      <c r="NWL10" s="237"/>
      <c r="NWM10" s="238">
        <v>5500</v>
      </c>
      <c r="NWN10" s="234" t="s">
        <v>16009</v>
      </c>
      <c r="NWO10" s="235" t="s">
        <v>8703</v>
      </c>
      <c r="NWP10" s="236" t="s">
        <v>16010</v>
      </c>
      <c r="NWQ10" s="237"/>
      <c r="NWR10" s="238">
        <v>5500</v>
      </c>
      <c r="NWS10" s="234" t="s">
        <v>16011</v>
      </c>
      <c r="NWT10" s="235" t="s">
        <v>8703</v>
      </c>
      <c r="NWU10" s="236" t="s">
        <v>16012</v>
      </c>
      <c r="NWV10" s="237"/>
      <c r="NWW10" s="238">
        <v>5500</v>
      </c>
      <c r="NWX10" s="234" t="s">
        <v>16013</v>
      </c>
      <c r="NWY10" s="235" t="s">
        <v>8703</v>
      </c>
      <c r="NWZ10" s="236" t="s">
        <v>16014</v>
      </c>
      <c r="NXA10" s="237"/>
      <c r="NXB10" s="238">
        <v>5500</v>
      </c>
      <c r="NXC10" s="234" t="s">
        <v>16015</v>
      </c>
      <c r="NXD10" s="235" t="s">
        <v>8703</v>
      </c>
      <c r="NXE10" s="236" t="s">
        <v>16016</v>
      </c>
      <c r="NXF10" s="237"/>
      <c r="NXG10" s="238">
        <v>5500</v>
      </c>
      <c r="NXH10" s="234" t="s">
        <v>16017</v>
      </c>
      <c r="NXI10" s="235" t="s">
        <v>8703</v>
      </c>
      <c r="NXJ10" s="236" t="s">
        <v>16018</v>
      </c>
      <c r="NXK10" s="237"/>
      <c r="NXL10" s="238">
        <v>5500</v>
      </c>
      <c r="NXM10" s="234" t="s">
        <v>16019</v>
      </c>
      <c r="NXN10" s="235" t="s">
        <v>8703</v>
      </c>
      <c r="NXO10" s="236" t="s">
        <v>16020</v>
      </c>
      <c r="NXP10" s="237"/>
      <c r="NXQ10" s="238">
        <v>5500</v>
      </c>
      <c r="NXR10" s="234" t="s">
        <v>16021</v>
      </c>
      <c r="NXS10" s="235" t="s">
        <v>8703</v>
      </c>
      <c r="NXT10" s="236" t="s">
        <v>16022</v>
      </c>
      <c r="NXU10" s="237"/>
      <c r="NXV10" s="238">
        <v>5500</v>
      </c>
      <c r="NXW10" s="234" t="s">
        <v>16023</v>
      </c>
      <c r="NXX10" s="235" t="s">
        <v>8703</v>
      </c>
      <c r="NXY10" s="236" t="s">
        <v>16024</v>
      </c>
      <c r="NXZ10" s="237"/>
      <c r="NYA10" s="238">
        <v>5500</v>
      </c>
      <c r="NYB10" s="234" t="s">
        <v>16025</v>
      </c>
      <c r="NYC10" s="235" t="s">
        <v>8703</v>
      </c>
      <c r="NYD10" s="236" t="s">
        <v>16026</v>
      </c>
      <c r="NYE10" s="237"/>
      <c r="NYF10" s="238">
        <v>5500</v>
      </c>
      <c r="NYG10" s="234" t="s">
        <v>16027</v>
      </c>
      <c r="NYH10" s="235" t="s">
        <v>8703</v>
      </c>
      <c r="NYI10" s="236" t="s">
        <v>16028</v>
      </c>
      <c r="NYJ10" s="237"/>
      <c r="NYK10" s="238">
        <v>5500</v>
      </c>
      <c r="NYL10" s="234" t="s">
        <v>16029</v>
      </c>
      <c r="NYM10" s="235" t="s">
        <v>8703</v>
      </c>
      <c r="NYN10" s="236" t="s">
        <v>16030</v>
      </c>
      <c r="NYO10" s="237"/>
      <c r="NYP10" s="238">
        <v>5500</v>
      </c>
      <c r="NYQ10" s="234" t="s">
        <v>16031</v>
      </c>
      <c r="NYR10" s="235" t="s">
        <v>8703</v>
      </c>
      <c r="NYS10" s="236" t="s">
        <v>16032</v>
      </c>
      <c r="NYT10" s="237"/>
      <c r="NYU10" s="238">
        <v>5500</v>
      </c>
      <c r="NYV10" s="234" t="s">
        <v>16033</v>
      </c>
      <c r="NYW10" s="235" t="s">
        <v>8703</v>
      </c>
      <c r="NYX10" s="236" t="s">
        <v>16034</v>
      </c>
      <c r="NYY10" s="237"/>
      <c r="NYZ10" s="238">
        <v>5500</v>
      </c>
      <c r="NZA10" s="234" t="s">
        <v>16035</v>
      </c>
      <c r="NZB10" s="235" t="s">
        <v>8703</v>
      </c>
      <c r="NZC10" s="236" t="s">
        <v>16036</v>
      </c>
      <c r="NZD10" s="237"/>
      <c r="NZE10" s="238">
        <v>5500</v>
      </c>
      <c r="NZF10" s="234" t="s">
        <v>16037</v>
      </c>
      <c r="NZG10" s="235" t="s">
        <v>8703</v>
      </c>
      <c r="NZH10" s="236" t="s">
        <v>16038</v>
      </c>
      <c r="NZI10" s="237"/>
      <c r="NZJ10" s="238">
        <v>5500</v>
      </c>
      <c r="NZK10" s="234" t="s">
        <v>16039</v>
      </c>
      <c r="NZL10" s="235" t="s">
        <v>8703</v>
      </c>
      <c r="NZM10" s="236" t="s">
        <v>16040</v>
      </c>
      <c r="NZN10" s="237"/>
      <c r="NZO10" s="238">
        <v>5500</v>
      </c>
      <c r="NZP10" s="234" t="s">
        <v>16041</v>
      </c>
      <c r="NZQ10" s="235" t="s">
        <v>8703</v>
      </c>
      <c r="NZR10" s="236" t="s">
        <v>16042</v>
      </c>
      <c r="NZS10" s="237"/>
      <c r="NZT10" s="238">
        <v>5500</v>
      </c>
      <c r="NZU10" s="234" t="s">
        <v>16043</v>
      </c>
      <c r="NZV10" s="235" t="s">
        <v>8703</v>
      </c>
      <c r="NZW10" s="236" t="s">
        <v>16044</v>
      </c>
      <c r="NZX10" s="237"/>
      <c r="NZY10" s="238">
        <v>5500</v>
      </c>
      <c r="NZZ10" s="234" t="s">
        <v>16045</v>
      </c>
      <c r="OAA10" s="235" t="s">
        <v>8703</v>
      </c>
      <c r="OAB10" s="236" t="s">
        <v>16046</v>
      </c>
      <c r="OAC10" s="237"/>
      <c r="OAD10" s="238">
        <v>5500</v>
      </c>
      <c r="OAE10" s="234" t="s">
        <v>16047</v>
      </c>
      <c r="OAF10" s="235" t="s">
        <v>8703</v>
      </c>
      <c r="OAG10" s="236" t="s">
        <v>16048</v>
      </c>
      <c r="OAH10" s="237"/>
      <c r="OAI10" s="238">
        <v>5500</v>
      </c>
      <c r="OAJ10" s="234" t="s">
        <v>16049</v>
      </c>
      <c r="OAK10" s="235" t="s">
        <v>8703</v>
      </c>
      <c r="OAL10" s="236" t="s">
        <v>16050</v>
      </c>
      <c r="OAM10" s="237"/>
      <c r="OAN10" s="238">
        <v>5500</v>
      </c>
      <c r="OAO10" s="234" t="s">
        <v>16051</v>
      </c>
      <c r="OAP10" s="235" t="s">
        <v>8703</v>
      </c>
      <c r="OAQ10" s="236" t="s">
        <v>16052</v>
      </c>
      <c r="OAR10" s="237"/>
      <c r="OAS10" s="238">
        <v>5500</v>
      </c>
      <c r="OAT10" s="234" t="s">
        <v>16053</v>
      </c>
      <c r="OAU10" s="235" t="s">
        <v>8703</v>
      </c>
      <c r="OAV10" s="236" t="s">
        <v>16054</v>
      </c>
      <c r="OAW10" s="237"/>
      <c r="OAX10" s="238">
        <v>5500</v>
      </c>
      <c r="OAY10" s="234" t="s">
        <v>16055</v>
      </c>
      <c r="OAZ10" s="235" t="s">
        <v>8703</v>
      </c>
      <c r="OBA10" s="236" t="s">
        <v>16056</v>
      </c>
      <c r="OBB10" s="237"/>
      <c r="OBC10" s="238">
        <v>5500</v>
      </c>
      <c r="OBD10" s="234" t="s">
        <v>16057</v>
      </c>
      <c r="OBE10" s="235" t="s">
        <v>8703</v>
      </c>
      <c r="OBF10" s="236" t="s">
        <v>16058</v>
      </c>
      <c r="OBG10" s="237"/>
      <c r="OBH10" s="238">
        <v>5500</v>
      </c>
      <c r="OBI10" s="234" t="s">
        <v>16059</v>
      </c>
      <c r="OBJ10" s="235" t="s">
        <v>8703</v>
      </c>
      <c r="OBK10" s="236" t="s">
        <v>16060</v>
      </c>
      <c r="OBL10" s="237"/>
      <c r="OBM10" s="238">
        <v>5500</v>
      </c>
      <c r="OBN10" s="234" t="s">
        <v>16061</v>
      </c>
      <c r="OBO10" s="235" t="s">
        <v>8703</v>
      </c>
      <c r="OBP10" s="236" t="s">
        <v>16062</v>
      </c>
      <c r="OBQ10" s="237"/>
      <c r="OBR10" s="238">
        <v>5500</v>
      </c>
      <c r="OBS10" s="234" t="s">
        <v>16063</v>
      </c>
      <c r="OBT10" s="235" t="s">
        <v>8703</v>
      </c>
      <c r="OBU10" s="236" t="s">
        <v>16064</v>
      </c>
      <c r="OBV10" s="237"/>
      <c r="OBW10" s="238">
        <v>5500</v>
      </c>
      <c r="OBX10" s="234" t="s">
        <v>16065</v>
      </c>
      <c r="OBY10" s="235" t="s">
        <v>8703</v>
      </c>
      <c r="OBZ10" s="236" t="s">
        <v>16066</v>
      </c>
      <c r="OCA10" s="237"/>
      <c r="OCB10" s="238">
        <v>5500</v>
      </c>
      <c r="OCC10" s="234" t="s">
        <v>16067</v>
      </c>
      <c r="OCD10" s="235" t="s">
        <v>8703</v>
      </c>
      <c r="OCE10" s="236" t="s">
        <v>16068</v>
      </c>
      <c r="OCF10" s="237"/>
      <c r="OCG10" s="238">
        <v>5500</v>
      </c>
      <c r="OCH10" s="234" t="s">
        <v>16069</v>
      </c>
      <c r="OCI10" s="235" t="s">
        <v>8703</v>
      </c>
      <c r="OCJ10" s="236" t="s">
        <v>16070</v>
      </c>
      <c r="OCK10" s="237"/>
      <c r="OCL10" s="238">
        <v>5500</v>
      </c>
      <c r="OCM10" s="234" t="s">
        <v>16071</v>
      </c>
      <c r="OCN10" s="235" t="s">
        <v>8703</v>
      </c>
      <c r="OCO10" s="236" t="s">
        <v>16072</v>
      </c>
      <c r="OCP10" s="237"/>
      <c r="OCQ10" s="238">
        <v>5500</v>
      </c>
      <c r="OCR10" s="234" t="s">
        <v>16073</v>
      </c>
      <c r="OCS10" s="235" t="s">
        <v>8703</v>
      </c>
      <c r="OCT10" s="236" t="s">
        <v>16074</v>
      </c>
      <c r="OCU10" s="237"/>
      <c r="OCV10" s="238">
        <v>5500</v>
      </c>
      <c r="OCW10" s="234" t="s">
        <v>16075</v>
      </c>
      <c r="OCX10" s="235" t="s">
        <v>8703</v>
      </c>
      <c r="OCY10" s="236" t="s">
        <v>16076</v>
      </c>
      <c r="OCZ10" s="237"/>
      <c r="ODA10" s="238">
        <v>5500</v>
      </c>
      <c r="ODB10" s="234" t="s">
        <v>16077</v>
      </c>
      <c r="ODC10" s="235" t="s">
        <v>8703</v>
      </c>
      <c r="ODD10" s="236" t="s">
        <v>16078</v>
      </c>
      <c r="ODE10" s="237"/>
      <c r="ODF10" s="238">
        <v>5500</v>
      </c>
      <c r="ODG10" s="234" t="s">
        <v>16079</v>
      </c>
      <c r="ODH10" s="235" t="s">
        <v>8703</v>
      </c>
      <c r="ODI10" s="236" t="s">
        <v>16080</v>
      </c>
      <c r="ODJ10" s="237"/>
      <c r="ODK10" s="238">
        <v>5500</v>
      </c>
      <c r="ODL10" s="234" t="s">
        <v>16081</v>
      </c>
      <c r="ODM10" s="235" t="s">
        <v>8703</v>
      </c>
      <c r="ODN10" s="236" t="s">
        <v>16082</v>
      </c>
      <c r="ODO10" s="237"/>
      <c r="ODP10" s="238">
        <v>5500</v>
      </c>
      <c r="ODQ10" s="234" t="s">
        <v>16083</v>
      </c>
      <c r="ODR10" s="235" t="s">
        <v>8703</v>
      </c>
      <c r="ODS10" s="236" t="s">
        <v>16084</v>
      </c>
      <c r="ODT10" s="237"/>
      <c r="ODU10" s="238">
        <v>5500</v>
      </c>
      <c r="ODV10" s="234" t="s">
        <v>16085</v>
      </c>
      <c r="ODW10" s="235" t="s">
        <v>8703</v>
      </c>
      <c r="ODX10" s="236" t="s">
        <v>16086</v>
      </c>
      <c r="ODY10" s="237"/>
      <c r="ODZ10" s="238">
        <v>5500</v>
      </c>
      <c r="OEA10" s="234" t="s">
        <v>16087</v>
      </c>
      <c r="OEB10" s="235" t="s">
        <v>8703</v>
      </c>
      <c r="OEC10" s="236" t="s">
        <v>16088</v>
      </c>
      <c r="OED10" s="237"/>
      <c r="OEE10" s="238">
        <v>5500</v>
      </c>
      <c r="OEF10" s="234" t="s">
        <v>16089</v>
      </c>
      <c r="OEG10" s="235" t="s">
        <v>8703</v>
      </c>
      <c r="OEH10" s="236" t="s">
        <v>16090</v>
      </c>
      <c r="OEI10" s="237"/>
      <c r="OEJ10" s="238">
        <v>5500</v>
      </c>
      <c r="OEK10" s="234" t="s">
        <v>16091</v>
      </c>
      <c r="OEL10" s="235" t="s">
        <v>8703</v>
      </c>
      <c r="OEM10" s="236" t="s">
        <v>16092</v>
      </c>
      <c r="OEN10" s="237"/>
      <c r="OEO10" s="238">
        <v>5500</v>
      </c>
      <c r="OEP10" s="234" t="s">
        <v>16093</v>
      </c>
      <c r="OEQ10" s="235" t="s">
        <v>8703</v>
      </c>
      <c r="OER10" s="236" t="s">
        <v>16094</v>
      </c>
      <c r="OES10" s="237"/>
      <c r="OET10" s="238">
        <v>5500</v>
      </c>
      <c r="OEU10" s="234" t="s">
        <v>16095</v>
      </c>
      <c r="OEV10" s="235" t="s">
        <v>8703</v>
      </c>
      <c r="OEW10" s="236" t="s">
        <v>16096</v>
      </c>
      <c r="OEX10" s="237"/>
      <c r="OEY10" s="238">
        <v>5500</v>
      </c>
      <c r="OEZ10" s="234" t="s">
        <v>16097</v>
      </c>
      <c r="OFA10" s="235" t="s">
        <v>8703</v>
      </c>
      <c r="OFB10" s="236" t="s">
        <v>16098</v>
      </c>
      <c r="OFC10" s="237"/>
      <c r="OFD10" s="238">
        <v>5500</v>
      </c>
      <c r="OFE10" s="234" t="s">
        <v>16099</v>
      </c>
      <c r="OFF10" s="235" t="s">
        <v>8703</v>
      </c>
      <c r="OFG10" s="236" t="s">
        <v>16100</v>
      </c>
      <c r="OFH10" s="237"/>
      <c r="OFI10" s="238">
        <v>5500</v>
      </c>
      <c r="OFJ10" s="234" t="s">
        <v>16101</v>
      </c>
      <c r="OFK10" s="235" t="s">
        <v>8703</v>
      </c>
      <c r="OFL10" s="236" t="s">
        <v>16102</v>
      </c>
      <c r="OFM10" s="237"/>
      <c r="OFN10" s="238">
        <v>5500</v>
      </c>
      <c r="OFO10" s="234" t="s">
        <v>16103</v>
      </c>
      <c r="OFP10" s="235" t="s">
        <v>8703</v>
      </c>
      <c r="OFQ10" s="236" t="s">
        <v>16104</v>
      </c>
      <c r="OFR10" s="237"/>
      <c r="OFS10" s="238">
        <v>5500</v>
      </c>
      <c r="OFT10" s="234" t="s">
        <v>16105</v>
      </c>
      <c r="OFU10" s="235" t="s">
        <v>8703</v>
      </c>
      <c r="OFV10" s="236" t="s">
        <v>16106</v>
      </c>
      <c r="OFW10" s="237"/>
      <c r="OFX10" s="238">
        <v>5500</v>
      </c>
      <c r="OFY10" s="234" t="s">
        <v>16107</v>
      </c>
      <c r="OFZ10" s="235" t="s">
        <v>8703</v>
      </c>
      <c r="OGA10" s="236" t="s">
        <v>16108</v>
      </c>
      <c r="OGB10" s="237"/>
      <c r="OGC10" s="238">
        <v>5500</v>
      </c>
      <c r="OGD10" s="234" t="s">
        <v>16109</v>
      </c>
      <c r="OGE10" s="235" t="s">
        <v>8703</v>
      </c>
      <c r="OGF10" s="236" t="s">
        <v>16110</v>
      </c>
      <c r="OGG10" s="237"/>
      <c r="OGH10" s="238">
        <v>5500</v>
      </c>
      <c r="OGI10" s="234" t="s">
        <v>16111</v>
      </c>
      <c r="OGJ10" s="235" t="s">
        <v>8703</v>
      </c>
      <c r="OGK10" s="236" t="s">
        <v>16112</v>
      </c>
      <c r="OGL10" s="237"/>
      <c r="OGM10" s="238">
        <v>5500</v>
      </c>
      <c r="OGN10" s="234" t="s">
        <v>16113</v>
      </c>
      <c r="OGO10" s="235" t="s">
        <v>8703</v>
      </c>
      <c r="OGP10" s="236" t="s">
        <v>16114</v>
      </c>
      <c r="OGQ10" s="237"/>
      <c r="OGR10" s="238">
        <v>5500</v>
      </c>
      <c r="OGS10" s="234" t="s">
        <v>16115</v>
      </c>
      <c r="OGT10" s="235" t="s">
        <v>8703</v>
      </c>
      <c r="OGU10" s="236" t="s">
        <v>16116</v>
      </c>
      <c r="OGV10" s="237"/>
      <c r="OGW10" s="238">
        <v>5500</v>
      </c>
      <c r="OGX10" s="234" t="s">
        <v>16117</v>
      </c>
      <c r="OGY10" s="235" t="s">
        <v>8703</v>
      </c>
      <c r="OGZ10" s="236" t="s">
        <v>16118</v>
      </c>
      <c r="OHA10" s="237"/>
      <c r="OHB10" s="238">
        <v>5500</v>
      </c>
      <c r="OHC10" s="234" t="s">
        <v>16119</v>
      </c>
      <c r="OHD10" s="235" t="s">
        <v>8703</v>
      </c>
      <c r="OHE10" s="236" t="s">
        <v>16120</v>
      </c>
      <c r="OHF10" s="237"/>
      <c r="OHG10" s="238">
        <v>5500</v>
      </c>
      <c r="OHH10" s="234" t="s">
        <v>16121</v>
      </c>
      <c r="OHI10" s="235" t="s">
        <v>8703</v>
      </c>
      <c r="OHJ10" s="236" t="s">
        <v>16122</v>
      </c>
      <c r="OHK10" s="237"/>
      <c r="OHL10" s="238">
        <v>5500</v>
      </c>
      <c r="OHM10" s="234" t="s">
        <v>16123</v>
      </c>
      <c r="OHN10" s="235" t="s">
        <v>8703</v>
      </c>
      <c r="OHO10" s="236" t="s">
        <v>16124</v>
      </c>
      <c r="OHP10" s="237"/>
      <c r="OHQ10" s="238">
        <v>5500</v>
      </c>
      <c r="OHR10" s="234" t="s">
        <v>16125</v>
      </c>
      <c r="OHS10" s="235" t="s">
        <v>8703</v>
      </c>
      <c r="OHT10" s="236" t="s">
        <v>16126</v>
      </c>
      <c r="OHU10" s="237"/>
      <c r="OHV10" s="238">
        <v>5500</v>
      </c>
      <c r="OHW10" s="234" t="s">
        <v>16127</v>
      </c>
      <c r="OHX10" s="235" t="s">
        <v>8703</v>
      </c>
      <c r="OHY10" s="236" t="s">
        <v>16128</v>
      </c>
      <c r="OHZ10" s="237"/>
      <c r="OIA10" s="238">
        <v>5500</v>
      </c>
      <c r="OIB10" s="234" t="s">
        <v>16129</v>
      </c>
      <c r="OIC10" s="235" t="s">
        <v>8703</v>
      </c>
      <c r="OID10" s="236" t="s">
        <v>16130</v>
      </c>
      <c r="OIE10" s="237"/>
      <c r="OIF10" s="238">
        <v>5500</v>
      </c>
      <c r="OIG10" s="234" t="s">
        <v>16131</v>
      </c>
      <c r="OIH10" s="235" t="s">
        <v>8703</v>
      </c>
      <c r="OII10" s="236" t="s">
        <v>16132</v>
      </c>
      <c r="OIJ10" s="237"/>
      <c r="OIK10" s="238">
        <v>5500</v>
      </c>
      <c r="OIL10" s="234" t="s">
        <v>16133</v>
      </c>
      <c r="OIM10" s="235" t="s">
        <v>8703</v>
      </c>
      <c r="OIN10" s="236" t="s">
        <v>16134</v>
      </c>
      <c r="OIO10" s="237"/>
      <c r="OIP10" s="238">
        <v>5500</v>
      </c>
      <c r="OIQ10" s="234" t="s">
        <v>16135</v>
      </c>
      <c r="OIR10" s="235" t="s">
        <v>8703</v>
      </c>
      <c r="OIS10" s="236" t="s">
        <v>16136</v>
      </c>
      <c r="OIT10" s="237"/>
      <c r="OIU10" s="238">
        <v>5500</v>
      </c>
      <c r="OIV10" s="234" t="s">
        <v>16137</v>
      </c>
      <c r="OIW10" s="235" t="s">
        <v>8703</v>
      </c>
      <c r="OIX10" s="236" t="s">
        <v>16138</v>
      </c>
      <c r="OIY10" s="237"/>
      <c r="OIZ10" s="238">
        <v>5500</v>
      </c>
      <c r="OJA10" s="234" t="s">
        <v>16139</v>
      </c>
      <c r="OJB10" s="235" t="s">
        <v>8703</v>
      </c>
      <c r="OJC10" s="236" t="s">
        <v>16140</v>
      </c>
      <c r="OJD10" s="237"/>
      <c r="OJE10" s="238">
        <v>5500</v>
      </c>
      <c r="OJF10" s="234" t="s">
        <v>16141</v>
      </c>
      <c r="OJG10" s="235" t="s">
        <v>8703</v>
      </c>
      <c r="OJH10" s="236" t="s">
        <v>16142</v>
      </c>
      <c r="OJI10" s="237"/>
      <c r="OJJ10" s="238">
        <v>5500</v>
      </c>
      <c r="OJK10" s="234" t="s">
        <v>16143</v>
      </c>
      <c r="OJL10" s="235" t="s">
        <v>8703</v>
      </c>
      <c r="OJM10" s="236" t="s">
        <v>16144</v>
      </c>
      <c r="OJN10" s="237"/>
      <c r="OJO10" s="238">
        <v>5500</v>
      </c>
      <c r="OJP10" s="234" t="s">
        <v>16145</v>
      </c>
      <c r="OJQ10" s="235" t="s">
        <v>8703</v>
      </c>
      <c r="OJR10" s="236" t="s">
        <v>16146</v>
      </c>
      <c r="OJS10" s="237"/>
      <c r="OJT10" s="238">
        <v>5500</v>
      </c>
      <c r="OJU10" s="234" t="s">
        <v>16147</v>
      </c>
      <c r="OJV10" s="235" t="s">
        <v>8703</v>
      </c>
      <c r="OJW10" s="236" t="s">
        <v>16148</v>
      </c>
      <c r="OJX10" s="237"/>
      <c r="OJY10" s="238">
        <v>5500</v>
      </c>
      <c r="OJZ10" s="234" t="s">
        <v>16149</v>
      </c>
      <c r="OKA10" s="235" t="s">
        <v>8703</v>
      </c>
      <c r="OKB10" s="236" t="s">
        <v>16150</v>
      </c>
      <c r="OKC10" s="237"/>
      <c r="OKD10" s="238">
        <v>5500</v>
      </c>
      <c r="OKE10" s="234" t="s">
        <v>16151</v>
      </c>
      <c r="OKF10" s="235" t="s">
        <v>8703</v>
      </c>
      <c r="OKG10" s="236" t="s">
        <v>16152</v>
      </c>
      <c r="OKH10" s="237"/>
      <c r="OKI10" s="238">
        <v>5500</v>
      </c>
      <c r="OKJ10" s="234" t="s">
        <v>16153</v>
      </c>
      <c r="OKK10" s="235" t="s">
        <v>8703</v>
      </c>
      <c r="OKL10" s="236" t="s">
        <v>16154</v>
      </c>
      <c r="OKM10" s="237"/>
      <c r="OKN10" s="238">
        <v>5500</v>
      </c>
      <c r="OKO10" s="234" t="s">
        <v>16155</v>
      </c>
      <c r="OKP10" s="235" t="s">
        <v>8703</v>
      </c>
      <c r="OKQ10" s="236" t="s">
        <v>16156</v>
      </c>
      <c r="OKR10" s="237"/>
      <c r="OKS10" s="238">
        <v>5500</v>
      </c>
      <c r="OKT10" s="234" t="s">
        <v>16157</v>
      </c>
      <c r="OKU10" s="235" t="s">
        <v>8703</v>
      </c>
      <c r="OKV10" s="236" t="s">
        <v>16158</v>
      </c>
      <c r="OKW10" s="237"/>
      <c r="OKX10" s="238">
        <v>5500</v>
      </c>
      <c r="OKY10" s="234" t="s">
        <v>16159</v>
      </c>
      <c r="OKZ10" s="235" t="s">
        <v>8703</v>
      </c>
      <c r="OLA10" s="236" t="s">
        <v>16160</v>
      </c>
      <c r="OLB10" s="237"/>
      <c r="OLC10" s="238">
        <v>5500</v>
      </c>
      <c r="OLD10" s="234" t="s">
        <v>16161</v>
      </c>
      <c r="OLE10" s="235" t="s">
        <v>8703</v>
      </c>
      <c r="OLF10" s="236" t="s">
        <v>16162</v>
      </c>
      <c r="OLG10" s="237"/>
      <c r="OLH10" s="238">
        <v>5500</v>
      </c>
      <c r="OLI10" s="234" t="s">
        <v>16163</v>
      </c>
      <c r="OLJ10" s="235" t="s">
        <v>8703</v>
      </c>
      <c r="OLK10" s="236" t="s">
        <v>16164</v>
      </c>
      <c r="OLL10" s="237"/>
      <c r="OLM10" s="238">
        <v>5500</v>
      </c>
      <c r="OLN10" s="234" t="s">
        <v>16165</v>
      </c>
      <c r="OLO10" s="235" t="s">
        <v>8703</v>
      </c>
      <c r="OLP10" s="236" t="s">
        <v>16166</v>
      </c>
      <c r="OLQ10" s="237"/>
      <c r="OLR10" s="238">
        <v>5500</v>
      </c>
      <c r="OLS10" s="234" t="s">
        <v>16167</v>
      </c>
      <c r="OLT10" s="235" t="s">
        <v>8703</v>
      </c>
      <c r="OLU10" s="236" t="s">
        <v>16168</v>
      </c>
      <c r="OLV10" s="237"/>
      <c r="OLW10" s="238">
        <v>5500</v>
      </c>
      <c r="OLX10" s="234" t="s">
        <v>16169</v>
      </c>
      <c r="OLY10" s="235" t="s">
        <v>8703</v>
      </c>
      <c r="OLZ10" s="236" t="s">
        <v>16170</v>
      </c>
      <c r="OMA10" s="237"/>
      <c r="OMB10" s="238">
        <v>5500</v>
      </c>
      <c r="OMC10" s="234" t="s">
        <v>16171</v>
      </c>
      <c r="OMD10" s="235" t="s">
        <v>8703</v>
      </c>
      <c r="OME10" s="236" t="s">
        <v>16172</v>
      </c>
      <c r="OMF10" s="237"/>
      <c r="OMG10" s="238">
        <v>5500</v>
      </c>
      <c r="OMH10" s="234" t="s">
        <v>16173</v>
      </c>
      <c r="OMI10" s="235" t="s">
        <v>8703</v>
      </c>
      <c r="OMJ10" s="236" t="s">
        <v>16174</v>
      </c>
      <c r="OMK10" s="237"/>
      <c r="OML10" s="238">
        <v>5500</v>
      </c>
      <c r="OMM10" s="234" t="s">
        <v>16175</v>
      </c>
      <c r="OMN10" s="235" t="s">
        <v>8703</v>
      </c>
      <c r="OMO10" s="236" t="s">
        <v>16176</v>
      </c>
      <c r="OMP10" s="237"/>
      <c r="OMQ10" s="238">
        <v>5500</v>
      </c>
      <c r="OMR10" s="234" t="s">
        <v>16177</v>
      </c>
      <c r="OMS10" s="235" t="s">
        <v>8703</v>
      </c>
      <c r="OMT10" s="236" t="s">
        <v>16178</v>
      </c>
      <c r="OMU10" s="237"/>
      <c r="OMV10" s="238">
        <v>5500</v>
      </c>
      <c r="OMW10" s="234" t="s">
        <v>16179</v>
      </c>
      <c r="OMX10" s="235" t="s">
        <v>8703</v>
      </c>
      <c r="OMY10" s="236" t="s">
        <v>16180</v>
      </c>
      <c r="OMZ10" s="237"/>
      <c r="ONA10" s="238">
        <v>5500</v>
      </c>
      <c r="ONB10" s="234" t="s">
        <v>16181</v>
      </c>
      <c r="ONC10" s="235" t="s">
        <v>8703</v>
      </c>
      <c r="OND10" s="236" t="s">
        <v>16182</v>
      </c>
      <c r="ONE10" s="237"/>
      <c r="ONF10" s="238">
        <v>5500</v>
      </c>
      <c r="ONG10" s="234" t="s">
        <v>16183</v>
      </c>
      <c r="ONH10" s="235" t="s">
        <v>8703</v>
      </c>
      <c r="ONI10" s="236" t="s">
        <v>16184</v>
      </c>
      <c r="ONJ10" s="237"/>
      <c r="ONK10" s="238">
        <v>5500</v>
      </c>
      <c r="ONL10" s="234" t="s">
        <v>16185</v>
      </c>
      <c r="ONM10" s="235" t="s">
        <v>8703</v>
      </c>
      <c r="ONN10" s="236" t="s">
        <v>16186</v>
      </c>
      <c r="ONO10" s="237"/>
      <c r="ONP10" s="238">
        <v>5500</v>
      </c>
      <c r="ONQ10" s="234" t="s">
        <v>16187</v>
      </c>
      <c r="ONR10" s="235" t="s">
        <v>8703</v>
      </c>
      <c r="ONS10" s="236" t="s">
        <v>16188</v>
      </c>
      <c r="ONT10" s="237"/>
      <c r="ONU10" s="238">
        <v>5500</v>
      </c>
      <c r="ONV10" s="234" t="s">
        <v>16189</v>
      </c>
      <c r="ONW10" s="235" t="s">
        <v>8703</v>
      </c>
      <c r="ONX10" s="236" t="s">
        <v>16190</v>
      </c>
      <c r="ONY10" s="237"/>
      <c r="ONZ10" s="238">
        <v>5500</v>
      </c>
      <c r="OOA10" s="234" t="s">
        <v>16191</v>
      </c>
      <c r="OOB10" s="235" t="s">
        <v>8703</v>
      </c>
      <c r="OOC10" s="236" t="s">
        <v>16192</v>
      </c>
      <c r="OOD10" s="237"/>
      <c r="OOE10" s="238">
        <v>5500</v>
      </c>
      <c r="OOF10" s="234" t="s">
        <v>16193</v>
      </c>
      <c r="OOG10" s="235" t="s">
        <v>8703</v>
      </c>
      <c r="OOH10" s="236" t="s">
        <v>16194</v>
      </c>
      <c r="OOI10" s="237"/>
      <c r="OOJ10" s="238">
        <v>5500</v>
      </c>
      <c r="OOK10" s="234" t="s">
        <v>16195</v>
      </c>
      <c r="OOL10" s="235" t="s">
        <v>8703</v>
      </c>
      <c r="OOM10" s="236" t="s">
        <v>16196</v>
      </c>
      <c r="OON10" s="237"/>
      <c r="OOO10" s="238">
        <v>5500</v>
      </c>
      <c r="OOP10" s="234" t="s">
        <v>16197</v>
      </c>
      <c r="OOQ10" s="235" t="s">
        <v>8703</v>
      </c>
      <c r="OOR10" s="236" t="s">
        <v>16198</v>
      </c>
      <c r="OOS10" s="237"/>
      <c r="OOT10" s="238">
        <v>5500</v>
      </c>
      <c r="OOU10" s="234" t="s">
        <v>16199</v>
      </c>
      <c r="OOV10" s="235" t="s">
        <v>8703</v>
      </c>
      <c r="OOW10" s="236" t="s">
        <v>16200</v>
      </c>
      <c r="OOX10" s="237"/>
      <c r="OOY10" s="238">
        <v>5500</v>
      </c>
      <c r="OOZ10" s="234" t="s">
        <v>16201</v>
      </c>
      <c r="OPA10" s="235" t="s">
        <v>8703</v>
      </c>
      <c r="OPB10" s="236" t="s">
        <v>16202</v>
      </c>
      <c r="OPC10" s="237"/>
      <c r="OPD10" s="238">
        <v>5500</v>
      </c>
      <c r="OPE10" s="234" t="s">
        <v>16203</v>
      </c>
      <c r="OPF10" s="235" t="s">
        <v>8703</v>
      </c>
      <c r="OPG10" s="236" t="s">
        <v>16204</v>
      </c>
      <c r="OPH10" s="237"/>
      <c r="OPI10" s="238">
        <v>5500</v>
      </c>
      <c r="OPJ10" s="234" t="s">
        <v>16205</v>
      </c>
      <c r="OPK10" s="235" t="s">
        <v>8703</v>
      </c>
      <c r="OPL10" s="236" t="s">
        <v>16206</v>
      </c>
      <c r="OPM10" s="237"/>
      <c r="OPN10" s="238">
        <v>5500</v>
      </c>
      <c r="OPO10" s="234" t="s">
        <v>16207</v>
      </c>
      <c r="OPP10" s="235" t="s">
        <v>8703</v>
      </c>
      <c r="OPQ10" s="236" t="s">
        <v>16208</v>
      </c>
      <c r="OPR10" s="237"/>
      <c r="OPS10" s="238">
        <v>5500</v>
      </c>
      <c r="OPT10" s="234" t="s">
        <v>16209</v>
      </c>
      <c r="OPU10" s="235" t="s">
        <v>8703</v>
      </c>
      <c r="OPV10" s="236" t="s">
        <v>16210</v>
      </c>
      <c r="OPW10" s="237"/>
      <c r="OPX10" s="238">
        <v>5500</v>
      </c>
      <c r="OPY10" s="234" t="s">
        <v>16211</v>
      </c>
      <c r="OPZ10" s="235" t="s">
        <v>8703</v>
      </c>
      <c r="OQA10" s="236" t="s">
        <v>16212</v>
      </c>
      <c r="OQB10" s="237"/>
      <c r="OQC10" s="238">
        <v>5500</v>
      </c>
      <c r="OQD10" s="234" t="s">
        <v>16213</v>
      </c>
      <c r="OQE10" s="235" t="s">
        <v>8703</v>
      </c>
      <c r="OQF10" s="236" t="s">
        <v>16214</v>
      </c>
      <c r="OQG10" s="237"/>
      <c r="OQH10" s="238">
        <v>5500</v>
      </c>
      <c r="OQI10" s="234" t="s">
        <v>16215</v>
      </c>
      <c r="OQJ10" s="235" t="s">
        <v>8703</v>
      </c>
      <c r="OQK10" s="236" t="s">
        <v>16216</v>
      </c>
      <c r="OQL10" s="237"/>
      <c r="OQM10" s="238">
        <v>5500</v>
      </c>
      <c r="OQN10" s="234" t="s">
        <v>16217</v>
      </c>
      <c r="OQO10" s="235" t="s">
        <v>8703</v>
      </c>
      <c r="OQP10" s="236" t="s">
        <v>16218</v>
      </c>
      <c r="OQQ10" s="237"/>
      <c r="OQR10" s="238">
        <v>5500</v>
      </c>
      <c r="OQS10" s="234" t="s">
        <v>16219</v>
      </c>
      <c r="OQT10" s="235" t="s">
        <v>8703</v>
      </c>
      <c r="OQU10" s="236" t="s">
        <v>16220</v>
      </c>
      <c r="OQV10" s="237"/>
      <c r="OQW10" s="238">
        <v>5500</v>
      </c>
      <c r="OQX10" s="234" t="s">
        <v>16221</v>
      </c>
      <c r="OQY10" s="235" t="s">
        <v>8703</v>
      </c>
      <c r="OQZ10" s="236" t="s">
        <v>16222</v>
      </c>
      <c r="ORA10" s="237"/>
      <c r="ORB10" s="238">
        <v>5500</v>
      </c>
      <c r="ORC10" s="234" t="s">
        <v>16223</v>
      </c>
      <c r="ORD10" s="235" t="s">
        <v>8703</v>
      </c>
      <c r="ORE10" s="236" t="s">
        <v>16224</v>
      </c>
      <c r="ORF10" s="237"/>
      <c r="ORG10" s="238">
        <v>5500</v>
      </c>
      <c r="ORH10" s="234" t="s">
        <v>16225</v>
      </c>
      <c r="ORI10" s="235" t="s">
        <v>8703</v>
      </c>
      <c r="ORJ10" s="236" t="s">
        <v>16226</v>
      </c>
      <c r="ORK10" s="237"/>
      <c r="ORL10" s="238">
        <v>5500</v>
      </c>
      <c r="ORM10" s="234" t="s">
        <v>16227</v>
      </c>
      <c r="ORN10" s="235" t="s">
        <v>8703</v>
      </c>
      <c r="ORO10" s="236" t="s">
        <v>16228</v>
      </c>
      <c r="ORP10" s="237"/>
      <c r="ORQ10" s="238">
        <v>5500</v>
      </c>
      <c r="ORR10" s="234" t="s">
        <v>16229</v>
      </c>
      <c r="ORS10" s="235" t="s">
        <v>8703</v>
      </c>
      <c r="ORT10" s="236" t="s">
        <v>16230</v>
      </c>
      <c r="ORU10" s="237"/>
      <c r="ORV10" s="238">
        <v>5500</v>
      </c>
      <c r="ORW10" s="234" t="s">
        <v>16231</v>
      </c>
      <c r="ORX10" s="235" t="s">
        <v>8703</v>
      </c>
      <c r="ORY10" s="236" t="s">
        <v>16232</v>
      </c>
      <c r="ORZ10" s="237"/>
      <c r="OSA10" s="238">
        <v>5500</v>
      </c>
      <c r="OSB10" s="234" t="s">
        <v>16233</v>
      </c>
      <c r="OSC10" s="235" t="s">
        <v>8703</v>
      </c>
      <c r="OSD10" s="236" t="s">
        <v>16234</v>
      </c>
      <c r="OSE10" s="237"/>
      <c r="OSF10" s="238">
        <v>5500</v>
      </c>
      <c r="OSG10" s="234" t="s">
        <v>16235</v>
      </c>
      <c r="OSH10" s="235" t="s">
        <v>8703</v>
      </c>
      <c r="OSI10" s="236" t="s">
        <v>16236</v>
      </c>
      <c r="OSJ10" s="237"/>
      <c r="OSK10" s="238">
        <v>5500</v>
      </c>
      <c r="OSL10" s="234" t="s">
        <v>16237</v>
      </c>
      <c r="OSM10" s="235" t="s">
        <v>8703</v>
      </c>
      <c r="OSN10" s="236" t="s">
        <v>16238</v>
      </c>
      <c r="OSO10" s="237"/>
      <c r="OSP10" s="238">
        <v>5500</v>
      </c>
      <c r="OSQ10" s="234" t="s">
        <v>16239</v>
      </c>
      <c r="OSR10" s="235" t="s">
        <v>8703</v>
      </c>
      <c r="OSS10" s="236" t="s">
        <v>16240</v>
      </c>
      <c r="OST10" s="237"/>
      <c r="OSU10" s="238">
        <v>5500</v>
      </c>
      <c r="OSV10" s="234" t="s">
        <v>16241</v>
      </c>
      <c r="OSW10" s="235" t="s">
        <v>8703</v>
      </c>
      <c r="OSX10" s="236" t="s">
        <v>16242</v>
      </c>
      <c r="OSY10" s="237"/>
      <c r="OSZ10" s="238">
        <v>5500</v>
      </c>
      <c r="OTA10" s="234" t="s">
        <v>16243</v>
      </c>
      <c r="OTB10" s="235" t="s">
        <v>8703</v>
      </c>
      <c r="OTC10" s="236" t="s">
        <v>16244</v>
      </c>
      <c r="OTD10" s="237"/>
      <c r="OTE10" s="238">
        <v>5500</v>
      </c>
      <c r="OTF10" s="234" t="s">
        <v>16245</v>
      </c>
      <c r="OTG10" s="235" t="s">
        <v>8703</v>
      </c>
      <c r="OTH10" s="236" t="s">
        <v>16246</v>
      </c>
      <c r="OTI10" s="237"/>
      <c r="OTJ10" s="238">
        <v>5500</v>
      </c>
      <c r="OTK10" s="234" t="s">
        <v>16247</v>
      </c>
      <c r="OTL10" s="235" t="s">
        <v>8703</v>
      </c>
      <c r="OTM10" s="236" t="s">
        <v>16248</v>
      </c>
      <c r="OTN10" s="237"/>
      <c r="OTO10" s="238">
        <v>5500</v>
      </c>
      <c r="OTP10" s="234" t="s">
        <v>16249</v>
      </c>
      <c r="OTQ10" s="235" t="s">
        <v>8703</v>
      </c>
      <c r="OTR10" s="236" t="s">
        <v>16250</v>
      </c>
      <c r="OTS10" s="237"/>
      <c r="OTT10" s="238">
        <v>5500</v>
      </c>
      <c r="OTU10" s="234" t="s">
        <v>16251</v>
      </c>
      <c r="OTV10" s="235" t="s">
        <v>8703</v>
      </c>
      <c r="OTW10" s="236" t="s">
        <v>16252</v>
      </c>
      <c r="OTX10" s="237"/>
      <c r="OTY10" s="238">
        <v>5500</v>
      </c>
      <c r="OTZ10" s="234" t="s">
        <v>16253</v>
      </c>
      <c r="OUA10" s="235" t="s">
        <v>8703</v>
      </c>
      <c r="OUB10" s="236" t="s">
        <v>16254</v>
      </c>
      <c r="OUC10" s="237"/>
      <c r="OUD10" s="238">
        <v>5500</v>
      </c>
      <c r="OUE10" s="234" t="s">
        <v>16255</v>
      </c>
      <c r="OUF10" s="235" t="s">
        <v>8703</v>
      </c>
      <c r="OUG10" s="236" t="s">
        <v>16256</v>
      </c>
      <c r="OUH10" s="237"/>
      <c r="OUI10" s="238">
        <v>5500</v>
      </c>
      <c r="OUJ10" s="234" t="s">
        <v>16257</v>
      </c>
      <c r="OUK10" s="235" t="s">
        <v>8703</v>
      </c>
      <c r="OUL10" s="236" t="s">
        <v>16258</v>
      </c>
      <c r="OUM10" s="237"/>
      <c r="OUN10" s="238">
        <v>5500</v>
      </c>
      <c r="OUO10" s="234" t="s">
        <v>16259</v>
      </c>
      <c r="OUP10" s="235" t="s">
        <v>8703</v>
      </c>
      <c r="OUQ10" s="236" t="s">
        <v>16260</v>
      </c>
      <c r="OUR10" s="237"/>
      <c r="OUS10" s="238">
        <v>5500</v>
      </c>
      <c r="OUT10" s="234" t="s">
        <v>16261</v>
      </c>
      <c r="OUU10" s="235" t="s">
        <v>8703</v>
      </c>
      <c r="OUV10" s="236" t="s">
        <v>16262</v>
      </c>
      <c r="OUW10" s="237"/>
      <c r="OUX10" s="238">
        <v>5500</v>
      </c>
      <c r="OUY10" s="234" t="s">
        <v>16263</v>
      </c>
      <c r="OUZ10" s="235" t="s">
        <v>8703</v>
      </c>
      <c r="OVA10" s="236" t="s">
        <v>16264</v>
      </c>
      <c r="OVB10" s="237"/>
      <c r="OVC10" s="238">
        <v>5500</v>
      </c>
      <c r="OVD10" s="234" t="s">
        <v>16265</v>
      </c>
      <c r="OVE10" s="235" t="s">
        <v>8703</v>
      </c>
      <c r="OVF10" s="236" t="s">
        <v>16266</v>
      </c>
      <c r="OVG10" s="237"/>
      <c r="OVH10" s="238">
        <v>5500</v>
      </c>
      <c r="OVI10" s="234" t="s">
        <v>16267</v>
      </c>
      <c r="OVJ10" s="235" t="s">
        <v>8703</v>
      </c>
      <c r="OVK10" s="236" t="s">
        <v>16268</v>
      </c>
      <c r="OVL10" s="237"/>
      <c r="OVM10" s="238">
        <v>5500</v>
      </c>
      <c r="OVN10" s="234" t="s">
        <v>16269</v>
      </c>
      <c r="OVO10" s="235" t="s">
        <v>8703</v>
      </c>
      <c r="OVP10" s="236" t="s">
        <v>16270</v>
      </c>
      <c r="OVQ10" s="237"/>
      <c r="OVR10" s="238">
        <v>5500</v>
      </c>
      <c r="OVS10" s="234" t="s">
        <v>16271</v>
      </c>
      <c r="OVT10" s="235" t="s">
        <v>8703</v>
      </c>
      <c r="OVU10" s="236" t="s">
        <v>16272</v>
      </c>
      <c r="OVV10" s="237"/>
      <c r="OVW10" s="238">
        <v>5500</v>
      </c>
      <c r="OVX10" s="234" t="s">
        <v>16273</v>
      </c>
      <c r="OVY10" s="235" t="s">
        <v>8703</v>
      </c>
      <c r="OVZ10" s="236" t="s">
        <v>16274</v>
      </c>
      <c r="OWA10" s="237"/>
      <c r="OWB10" s="238">
        <v>5500</v>
      </c>
      <c r="OWC10" s="234" t="s">
        <v>16275</v>
      </c>
      <c r="OWD10" s="235" t="s">
        <v>8703</v>
      </c>
      <c r="OWE10" s="236" t="s">
        <v>16276</v>
      </c>
      <c r="OWF10" s="237"/>
      <c r="OWG10" s="238">
        <v>5500</v>
      </c>
      <c r="OWH10" s="234" t="s">
        <v>16277</v>
      </c>
      <c r="OWI10" s="235" t="s">
        <v>8703</v>
      </c>
      <c r="OWJ10" s="236" t="s">
        <v>16278</v>
      </c>
      <c r="OWK10" s="237"/>
      <c r="OWL10" s="238">
        <v>5500</v>
      </c>
      <c r="OWM10" s="234" t="s">
        <v>16279</v>
      </c>
      <c r="OWN10" s="235" t="s">
        <v>8703</v>
      </c>
      <c r="OWO10" s="236" t="s">
        <v>16280</v>
      </c>
      <c r="OWP10" s="237"/>
      <c r="OWQ10" s="238">
        <v>5500</v>
      </c>
      <c r="OWR10" s="234" t="s">
        <v>16281</v>
      </c>
      <c r="OWS10" s="235" t="s">
        <v>8703</v>
      </c>
      <c r="OWT10" s="236" t="s">
        <v>16282</v>
      </c>
      <c r="OWU10" s="237"/>
      <c r="OWV10" s="238">
        <v>5500</v>
      </c>
      <c r="OWW10" s="234" t="s">
        <v>16283</v>
      </c>
      <c r="OWX10" s="235" t="s">
        <v>8703</v>
      </c>
      <c r="OWY10" s="236" t="s">
        <v>16284</v>
      </c>
      <c r="OWZ10" s="237"/>
      <c r="OXA10" s="238">
        <v>5500</v>
      </c>
      <c r="OXB10" s="234" t="s">
        <v>16285</v>
      </c>
      <c r="OXC10" s="235" t="s">
        <v>8703</v>
      </c>
      <c r="OXD10" s="236" t="s">
        <v>16286</v>
      </c>
      <c r="OXE10" s="237"/>
      <c r="OXF10" s="238">
        <v>5500</v>
      </c>
      <c r="OXG10" s="234" t="s">
        <v>16287</v>
      </c>
      <c r="OXH10" s="235" t="s">
        <v>8703</v>
      </c>
      <c r="OXI10" s="236" t="s">
        <v>16288</v>
      </c>
      <c r="OXJ10" s="237"/>
      <c r="OXK10" s="238">
        <v>5500</v>
      </c>
      <c r="OXL10" s="234" t="s">
        <v>16289</v>
      </c>
      <c r="OXM10" s="235" t="s">
        <v>8703</v>
      </c>
      <c r="OXN10" s="236" t="s">
        <v>16290</v>
      </c>
      <c r="OXO10" s="237"/>
      <c r="OXP10" s="238">
        <v>5500</v>
      </c>
      <c r="OXQ10" s="234" t="s">
        <v>16291</v>
      </c>
      <c r="OXR10" s="235" t="s">
        <v>8703</v>
      </c>
      <c r="OXS10" s="236" t="s">
        <v>16292</v>
      </c>
      <c r="OXT10" s="237"/>
      <c r="OXU10" s="238">
        <v>5500</v>
      </c>
      <c r="OXV10" s="234" t="s">
        <v>16293</v>
      </c>
      <c r="OXW10" s="235" t="s">
        <v>8703</v>
      </c>
      <c r="OXX10" s="236" t="s">
        <v>16294</v>
      </c>
      <c r="OXY10" s="237"/>
      <c r="OXZ10" s="238">
        <v>5500</v>
      </c>
      <c r="OYA10" s="234" t="s">
        <v>16295</v>
      </c>
      <c r="OYB10" s="235" t="s">
        <v>8703</v>
      </c>
      <c r="OYC10" s="236" t="s">
        <v>16296</v>
      </c>
      <c r="OYD10" s="237"/>
      <c r="OYE10" s="238">
        <v>5500</v>
      </c>
      <c r="OYF10" s="234" t="s">
        <v>16297</v>
      </c>
      <c r="OYG10" s="235" t="s">
        <v>8703</v>
      </c>
      <c r="OYH10" s="236" t="s">
        <v>16298</v>
      </c>
      <c r="OYI10" s="237"/>
      <c r="OYJ10" s="238">
        <v>5500</v>
      </c>
      <c r="OYK10" s="234" t="s">
        <v>16299</v>
      </c>
      <c r="OYL10" s="235" t="s">
        <v>8703</v>
      </c>
      <c r="OYM10" s="236" t="s">
        <v>16300</v>
      </c>
      <c r="OYN10" s="237"/>
      <c r="OYO10" s="238">
        <v>5500</v>
      </c>
      <c r="OYP10" s="234" t="s">
        <v>16301</v>
      </c>
      <c r="OYQ10" s="235" t="s">
        <v>8703</v>
      </c>
      <c r="OYR10" s="236" t="s">
        <v>16302</v>
      </c>
      <c r="OYS10" s="237"/>
      <c r="OYT10" s="238">
        <v>5500</v>
      </c>
      <c r="OYU10" s="234" t="s">
        <v>16303</v>
      </c>
      <c r="OYV10" s="235" t="s">
        <v>8703</v>
      </c>
      <c r="OYW10" s="236" t="s">
        <v>16304</v>
      </c>
      <c r="OYX10" s="237"/>
      <c r="OYY10" s="238">
        <v>5500</v>
      </c>
      <c r="OYZ10" s="234" t="s">
        <v>16305</v>
      </c>
      <c r="OZA10" s="235" t="s">
        <v>8703</v>
      </c>
      <c r="OZB10" s="236" t="s">
        <v>16306</v>
      </c>
      <c r="OZC10" s="237"/>
      <c r="OZD10" s="238">
        <v>5500</v>
      </c>
      <c r="OZE10" s="234" t="s">
        <v>16307</v>
      </c>
      <c r="OZF10" s="235" t="s">
        <v>8703</v>
      </c>
      <c r="OZG10" s="236" t="s">
        <v>16308</v>
      </c>
      <c r="OZH10" s="237"/>
      <c r="OZI10" s="238">
        <v>5500</v>
      </c>
      <c r="OZJ10" s="234" t="s">
        <v>16309</v>
      </c>
      <c r="OZK10" s="235" t="s">
        <v>8703</v>
      </c>
      <c r="OZL10" s="236" t="s">
        <v>16310</v>
      </c>
      <c r="OZM10" s="237"/>
      <c r="OZN10" s="238">
        <v>5500</v>
      </c>
      <c r="OZO10" s="234" t="s">
        <v>16311</v>
      </c>
      <c r="OZP10" s="235" t="s">
        <v>8703</v>
      </c>
      <c r="OZQ10" s="236" t="s">
        <v>16312</v>
      </c>
      <c r="OZR10" s="237"/>
      <c r="OZS10" s="238">
        <v>5500</v>
      </c>
      <c r="OZT10" s="234" t="s">
        <v>16313</v>
      </c>
      <c r="OZU10" s="235" t="s">
        <v>8703</v>
      </c>
      <c r="OZV10" s="236" t="s">
        <v>16314</v>
      </c>
      <c r="OZW10" s="237"/>
      <c r="OZX10" s="238">
        <v>5500</v>
      </c>
      <c r="OZY10" s="234" t="s">
        <v>16315</v>
      </c>
      <c r="OZZ10" s="235" t="s">
        <v>8703</v>
      </c>
      <c r="PAA10" s="236" t="s">
        <v>16316</v>
      </c>
      <c r="PAB10" s="237"/>
      <c r="PAC10" s="238">
        <v>5500</v>
      </c>
      <c r="PAD10" s="234" t="s">
        <v>16317</v>
      </c>
      <c r="PAE10" s="235" t="s">
        <v>8703</v>
      </c>
      <c r="PAF10" s="236" t="s">
        <v>16318</v>
      </c>
      <c r="PAG10" s="237"/>
      <c r="PAH10" s="238">
        <v>5500</v>
      </c>
      <c r="PAI10" s="234" t="s">
        <v>16319</v>
      </c>
      <c r="PAJ10" s="235" t="s">
        <v>8703</v>
      </c>
      <c r="PAK10" s="236" t="s">
        <v>16320</v>
      </c>
      <c r="PAL10" s="237"/>
      <c r="PAM10" s="238">
        <v>5500</v>
      </c>
      <c r="PAN10" s="234" t="s">
        <v>16321</v>
      </c>
      <c r="PAO10" s="235" t="s">
        <v>8703</v>
      </c>
      <c r="PAP10" s="236" t="s">
        <v>16322</v>
      </c>
      <c r="PAQ10" s="237"/>
      <c r="PAR10" s="238">
        <v>5500</v>
      </c>
      <c r="PAS10" s="234" t="s">
        <v>16323</v>
      </c>
      <c r="PAT10" s="235" t="s">
        <v>8703</v>
      </c>
      <c r="PAU10" s="236" t="s">
        <v>16324</v>
      </c>
      <c r="PAV10" s="237"/>
      <c r="PAW10" s="238">
        <v>5500</v>
      </c>
      <c r="PAX10" s="234" t="s">
        <v>16325</v>
      </c>
      <c r="PAY10" s="235" t="s">
        <v>8703</v>
      </c>
      <c r="PAZ10" s="236" t="s">
        <v>16326</v>
      </c>
      <c r="PBA10" s="237"/>
      <c r="PBB10" s="238">
        <v>5500</v>
      </c>
      <c r="PBC10" s="234" t="s">
        <v>16327</v>
      </c>
      <c r="PBD10" s="235" t="s">
        <v>8703</v>
      </c>
      <c r="PBE10" s="236" t="s">
        <v>16328</v>
      </c>
      <c r="PBF10" s="237"/>
      <c r="PBG10" s="238">
        <v>5500</v>
      </c>
      <c r="PBH10" s="234" t="s">
        <v>16329</v>
      </c>
      <c r="PBI10" s="235" t="s">
        <v>8703</v>
      </c>
      <c r="PBJ10" s="236" t="s">
        <v>16330</v>
      </c>
      <c r="PBK10" s="237"/>
      <c r="PBL10" s="238">
        <v>5500</v>
      </c>
      <c r="PBM10" s="234" t="s">
        <v>16331</v>
      </c>
      <c r="PBN10" s="235" t="s">
        <v>8703</v>
      </c>
      <c r="PBO10" s="236" t="s">
        <v>16332</v>
      </c>
      <c r="PBP10" s="237"/>
      <c r="PBQ10" s="238">
        <v>5500</v>
      </c>
      <c r="PBR10" s="234" t="s">
        <v>16333</v>
      </c>
      <c r="PBS10" s="235" t="s">
        <v>8703</v>
      </c>
      <c r="PBT10" s="236" t="s">
        <v>16334</v>
      </c>
      <c r="PBU10" s="237"/>
      <c r="PBV10" s="238">
        <v>5500</v>
      </c>
      <c r="PBW10" s="234" t="s">
        <v>16335</v>
      </c>
      <c r="PBX10" s="235" t="s">
        <v>8703</v>
      </c>
      <c r="PBY10" s="236" t="s">
        <v>16336</v>
      </c>
      <c r="PBZ10" s="237"/>
      <c r="PCA10" s="238">
        <v>5500</v>
      </c>
      <c r="PCB10" s="234" t="s">
        <v>16337</v>
      </c>
      <c r="PCC10" s="235" t="s">
        <v>8703</v>
      </c>
      <c r="PCD10" s="236" t="s">
        <v>16338</v>
      </c>
      <c r="PCE10" s="237"/>
      <c r="PCF10" s="238">
        <v>5500</v>
      </c>
      <c r="PCG10" s="234" t="s">
        <v>16339</v>
      </c>
      <c r="PCH10" s="235" t="s">
        <v>8703</v>
      </c>
      <c r="PCI10" s="236" t="s">
        <v>16340</v>
      </c>
      <c r="PCJ10" s="237"/>
      <c r="PCK10" s="238">
        <v>5500</v>
      </c>
      <c r="PCL10" s="234" t="s">
        <v>16341</v>
      </c>
      <c r="PCM10" s="235" t="s">
        <v>8703</v>
      </c>
      <c r="PCN10" s="236" t="s">
        <v>16342</v>
      </c>
      <c r="PCO10" s="237"/>
      <c r="PCP10" s="238">
        <v>5500</v>
      </c>
      <c r="PCQ10" s="234" t="s">
        <v>16343</v>
      </c>
      <c r="PCR10" s="235" t="s">
        <v>8703</v>
      </c>
      <c r="PCS10" s="236" t="s">
        <v>16344</v>
      </c>
      <c r="PCT10" s="237"/>
      <c r="PCU10" s="238">
        <v>5500</v>
      </c>
      <c r="PCV10" s="234" t="s">
        <v>16345</v>
      </c>
      <c r="PCW10" s="235" t="s">
        <v>8703</v>
      </c>
      <c r="PCX10" s="236" t="s">
        <v>16346</v>
      </c>
      <c r="PCY10" s="237"/>
      <c r="PCZ10" s="238">
        <v>5500</v>
      </c>
      <c r="PDA10" s="234" t="s">
        <v>16347</v>
      </c>
      <c r="PDB10" s="235" t="s">
        <v>8703</v>
      </c>
      <c r="PDC10" s="236" t="s">
        <v>16348</v>
      </c>
      <c r="PDD10" s="237"/>
      <c r="PDE10" s="238">
        <v>5500</v>
      </c>
      <c r="PDF10" s="234" t="s">
        <v>16349</v>
      </c>
      <c r="PDG10" s="235" t="s">
        <v>8703</v>
      </c>
      <c r="PDH10" s="236" t="s">
        <v>16350</v>
      </c>
      <c r="PDI10" s="237"/>
      <c r="PDJ10" s="238">
        <v>5500</v>
      </c>
      <c r="PDK10" s="234" t="s">
        <v>16351</v>
      </c>
      <c r="PDL10" s="235" t="s">
        <v>8703</v>
      </c>
      <c r="PDM10" s="236" t="s">
        <v>16352</v>
      </c>
      <c r="PDN10" s="237"/>
      <c r="PDO10" s="238">
        <v>5500</v>
      </c>
      <c r="PDP10" s="234" t="s">
        <v>16353</v>
      </c>
      <c r="PDQ10" s="235" t="s">
        <v>8703</v>
      </c>
      <c r="PDR10" s="236" t="s">
        <v>16354</v>
      </c>
      <c r="PDS10" s="237"/>
      <c r="PDT10" s="238">
        <v>5500</v>
      </c>
      <c r="PDU10" s="234" t="s">
        <v>16355</v>
      </c>
      <c r="PDV10" s="235" t="s">
        <v>8703</v>
      </c>
      <c r="PDW10" s="236" t="s">
        <v>16356</v>
      </c>
      <c r="PDX10" s="237"/>
      <c r="PDY10" s="238">
        <v>5500</v>
      </c>
      <c r="PDZ10" s="234" t="s">
        <v>16357</v>
      </c>
      <c r="PEA10" s="235" t="s">
        <v>8703</v>
      </c>
      <c r="PEB10" s="236" t="s">
        <v>16358</v>
      </c>
      <c r="PEC10" s="237"/>
      <c r="PED10" s="238">
        <v>5500</v>
      </c>
      <c r="PEE10" s="234" t="s">
        <v>16359</v>
      </c>
      <c r="PEF10" s="235" t="s">
        <v>8703</v>
      </c>
      <c r="PEG10" s="236" t="s">
        <v>16360</v>
      </c>
      <c r="PEH10" s="237"/>
      <c r="PEI10" s="238">
        <v>5500</v>
      </c>
      <c r="PEJ10" s="234" t="s">
        <v>16361</v>
      </c>
      <c r="PEK10" s="235" t="s">
        <v>8703</v>
      </c>
      <c r="PEL10" s="236" t="s">
        <v>16362</v>
      </c>
      <c r="PEM10" s="237"/>
      <c r="PEN10" s="238">
        <v>5500</v>
      </c>
      <c r="PEO10" s="234" t="s">
        <v>16363</v>
      </c>
      <c r="PEP10" s="235" t="s">
        <v>8703</v>
      </c>
      <c r="PEQ10" s="236" t="s">
        <v>16364</v>
      </c>
      <c r="PER10" s="237"/>
      <c r="PES10" s="238">
        <v>5500</v>
      </c>
      <c r="PET10" s="234" t="s">
        <v>16365</v>
      </c>
      <c r="PEU10" s="235" t="s">
        <v>8703</v>
      </c>
      <c r="PEV10" s="236" t="s">
        <v>16366</v>
      </c>
      <c r="PEW10" s="237"/>
      <c r="PEX10" s="238">
        <v>5500</v>
      </c>
      <c r="PEY10" s="234" t="s">
        <v>16367</v>
      </c>
      <c r="PEZ10" s="235" t="s">
        <v>8703</v>
      </c>
      <c r="PFA10" s="236" t="s">
        <v>16368</v>
      </c>
      <c r="PFB10" s="237"/>
      <c r="PFC10" s="238">
        <v>5500</v>
      </c>
      <c r="PFD10" s="234" t="s">
        <v>16369</v>
      </c>
      <c r="PFE10" s="235" t="s">
        <v>8703</v>
      </c>
      <c r="PFF10" s="236" t="s">
        <v>16370</v>
      </c>
      <c r="PFG10" s="237"/>
      <c r="PFH10" s="238">
        <v>5500</v>
      </c>
      <c r="PFI10" s="234" t="s">
        <v>16371</v>
      </c>
      <c r="PFJ10" s="235" t="s">
        <v>8703</v>
      </c>
      <c r="PFK10" s="236" t="s">
        <v>16372</v>
      </c>
      <c r="PFL10" s="237"/>
      <c r="PFM10" s="238">
        <v>5500</v>
      </c>
      <c r="PFN10" s="234" t="s">
        <v>16373</v>
      </c>
      <c r="PFO10" s="235" t="s">
        <v>8703</v>
      </c>
      <c r="PFP10" s="236" t="s">
        <v>16374</v>
      </c>
      <c r="PFQ10" s="237"/>
      <c r="PFR10" s="238">
        <v>5500</v>
      </c>
      <c r="PFS10" s="234" t="s">
        <v>16375</v>
      </c>
      <c r="PFT10" s="235" t="s">
        <v>8703</v>
      </c>
      <c r="PFU10" s="236" t="s">
        <v>16376</v>
      </c>
      <c r="PFV10" s="237"/>
      <c r="PFW10" s="238">
        <v>5500</v>
      </c>
      <c r="PFX10" s="234" t="s">
        <v>16377</v>
      </c>
      <c r="PFY10" s="235" t="s">
        <v>8703</v>
      </c>
      <c r="PFZ10" s="236" t="s">
        <v>16378</v>
      </c>
      <c r="PGA10" s="237"/>
      <c r="PGB10" s="238">
        <v>5500</v>
      </c>
      <c r="PGC10" s="234" t="s">
        <v>16379</v>
      </c>
      <c r="PGD10" s="235" t="s">
        <v>8703</v>
      </c>
      <c r="PGE10" s="236" t="s">
        <v>16380</v>
      </c>
      <c r="PGF10" s="237"/>
      <c r="PGG10" s="238">
        <v>5500</v>
      </c>
      <c r="PGH10" s="234" t="s">
        <v>16381</v>
      </c>
      <c r="PGI10" s="235" t="s">
        <v>8703</v>
      </c>
      <c r="PGJ10" s="236" t="s">
        <v>16382</v>
      </c>
      <c r="PGK10" s="237"/>
      <c r="PGL10" s="238">
        <v>5500</v>
      </c>
      <c r="PGM10" s="234" t="s">
        <v>16383</v>
      </c>
      <c r="PGN10" s="235" t="s">
        <v>8703</v>
      </c>
      <c r="PGO10" s="236" t="s">
        <v>16384</v>
      </c>
      <c r="PGP10" s="237"/>
      <c r="PGQ10" s="238">
        <v>5500</v>
      </c>
      <c r="PGR10" s="234" t="s">
        <v>16385</v>
      </c>
      <c r="PGS10" s="235" t="s">
        <v>8703</v>
      </c>
      <c r="PGT10" s="236" t="s">
        <v>16386</v>
      </c>
      <c r="PGU10" s="237"/>
      <c r="PGV10" s="238">
        <v>5500</v>
      </c>
      <c r="PGW10" s="234" t="s">
        <v>16387</v>
      </c>
      <c r="PGX10" s="235" t="s">
        <v>8703</v>
      </c>
      <c r="PGY10" s="236" t="s">
        <v>16388</v>
      </c>
      <c r="PGZ10" s="237"/>
      <c r="PHA10" s="238">
        <v>5500</v>
      </c>
      <c r="PHB10" s="234" t="s">
        <v>16389</v>
      </c>
      <c r="PHC10" s="235" t="s">
        <v>8703</v>
      </c>
      <c r="PHD10" s="236" t="s">
        <v>16390</v>
      </c>
      <c r="PHE10" s="237"/>
      <c r="PHF10" s="238">
        <v>5500</v>
      </c>
      <c r="PHG10" s="234" t="s">
        <v>16391</v>
      </c>
      <c r="PHH10" s="235" t="s">
        <v>8703</v>
      </c>
      <c r="PHI10" s="236" t="s">
        <v>16392</v>
      </c>
      <c r="PHJ10" s="237"/>
      <c r="PHK10" s="238">
        <v>5500</v>
      </c>
      <c r="PHL10" s="234" t="s">
        <v>16393</v>
      </c>
      <c r="PHM10" s="235" t="s">
        <v>8703</v>
      </c>
      <c r="PHN10" s="236" t="s">
        <v>16394</v>
      </c>
      <c r="PHO10" s="237"/>
      <c r="PHP10" s="238">
        <v>5500</v>
      </c>
      <c r="PHQ10" s="234" t="s">
        <v>16395</v>
      </c>
      <c r="PHR10" s="235" t="s">
        <v>8703</v>
      </c>
      <c r="PHS10" s="236" t="s">
        <v>16396</v>
      </c>
      <c r="PHT10" s="237"/>
      <c r="PHU10" s="238">
        <v>5500</v>
      </c>
      <c r="PHV10" s="234" t="s">
        <v>16397</v>
      </c>
      <c r="PHW10" s="235" t="s">
        <v>8703</v>
      </c>
      <c r="PHX10" s="236" t="s">
        <v>16398</v>
      </c>
      <c r="PHY10" s="237"/>
      <c r="PHZ10" s="238">
        <v>5500</v>
      </c>
      <c r="PIA10" s="234" t="s">
        <v>16399</v>
      </c>
      <c r="PIB10" s="235" t="s">
        <v>8703</v>
      </c>
      <c r="PIC10" s="236" t="s">
        <v>16400</v>
      </c>
      <c r="PID10" s="237"/>
      <c r="PIE10" s="238">
        <v>5500</v>
      </c>
      <c r="PIF10" s="234" t="s">
        <v>16401</v>
      </c>
      <c r="PIG10" s="235" t="s">
        <v>8703</v>
      </c>
      <c r="PIH10" s="236" t="s">
        <v>16402</v>
      </c>
      <c r="PII10" s="237"/>
      <c r="PIJ10" s="238">
        <v>5500</v>
      </c>
      <c r="PIK10" s="234" t="s">
        <v>16403</v>
      </c>
      <c r="PIL10" s="235" t="s">
        <v>8703</v>
      </c>
      <c r="PIM10" s="236" t="s">
        <v>16404</v>
      </c>
      <c r="PIN10" s="237"/>
      <c r="PIO10" s="238">
        <v>5500</v>
      </c>
      <c r="PIP10" s="234" t="s">
        <v>16405</v>
      </c>
      <c r="PIQ10" s="235" t="s">
        <v>8703</v>
      </c>
      <c r="PIR10" s="236" t="s">
        <v>16406</v>
      </c>
      <c r="PIS10" s="237"/>
      <c r="PIT10" s="238">
        <v>5500</v>
      </c>
      <c r="PIU10" s="234" t="s">
        <v>16407</v>
      </c>
      <c r="PIV10" s="235" t="s">
        <v>8703</v>
      </c>
      <c r="PIW10" s="236" t="s">
        <v>16408</v>
      </c>
      <c r="PIX10" s="237"/>
      <c r="PIY10" s="238">
        <v>5500</v>
      </c>
      <c r="PIZ10" s="234" t="s">
        <v>16409</v>
      </c>
      <c r="PJA10" s="235" t="s">
        <v>8703</v>
      </c>
      <c r="PJB10" s="236" t="s">
        <v>16410</v>
      </c>
      <c r="PJC10" s="237"/>
      <c r="PJD10" s="238">
        <v>5500</v>
      </c>
      <c r="PJE10" s="234" t="s">
        <v>16411</v>
      </c>
      <c r="PJF10" s="235" t="s">
        <v>8703</v>
      </c>
      <c r="PJG10" s="236" t="s">
        <v>16412</v>
      </c>
      <c r="PJH10" s="237"/>
      <c r="PJI10" s="238">
        <v>5500</v>
      </c>
      <c r="PJJ10" s="234" t="s">
        <v>16413</v>
      </c>
      <c r="PJK10" s="235" t="s">
        <v>8703</v>
      </c>
      <c r="PJL10" s="236" t="s">
        <v>16414</v>
      </c>
      <c r="PJM10" s="237"/>
      <c r="PJN10" s="238">
        <v>5500</v>
      </c>
      <c r="PJO10" s="234" t="s">
        <v>16415</v>
      </c>
      <c r="PJP10" s="235" t="s">
        <v>8703</v>
      </c>
      <c r="PJQ10" s="236" t="s">
        <v>16416</v>
      </c>
      <c r="PJR10" s="237"/>
      <c r="PJS10" s="238">
        <v>5500</v>
      </c>
      <c r="PJT10" s="234" t="s">
        <v>16417</v>
      </c>
      <c r="PJU10" s="235" t="s">
        <v>8703</v>
      </c>
      <c r="PJV10" s="236" t="s">
        <v>16418</v>
      </c>
      <c r="PJW10" s="237"/>
      <c r="PJX10" s="238">
        <v>5500</v>
      </c>
      <c r="PJY10" s="234" t="s">
        <v>16419</v>
      </c>
      <c r="PJZ10" s="235" t="s">
        <v>8703</v>
      </c>
      <c r="PKA10" s="236" t="s">
        <v>16420</v>
      </c>
      <c r="PKB10" s="237"/>
      <c r="PKC10" s="238">
        <v>5500</v>
      </c>
      <c r="PKD10" s="234" t="s">
        <v>16421</v>
      </c>
      <c r="PKE10" s="235" t="s">
        <v>8703</v>
      </c>
      <c r="PKF10" s="236" t="s">
        <v>16422</v>
      </c>
      <c r="PKG10" s="237"/>
      <c r="PKH10" s="238">
        <v>5500</v>
      </c>
      <c r="PKI10" s="234" t="s">
        <v>16423</v>
      </c>
      <c r="PKJ10" s="235" t="s">
        <v>8703</v>
      </c>
      <c r="PKK10" s="236" t="s">
        <v>16424</v>
      </c>
      <c r="PKL10" s="237"/>
      <c r="PKM10" s="238">
        <v>5500</v>
      </c>
      <c r="PKN10" s="234" t="s">
        <v>16425</v>
      </c>
      <c r="PKO10" s="235" t="s">
        <v>8703</v>
      </c>
      <c r="PKP10" s="236" t="s">
        <v>16426</v>
      </c>
      <c r="PKQ10" s="237"/>
      <c r="PKR10" s="238">
        <v>5500</v>
      </c>
      <c r="PKS10" s="234" t="s">
        <v>16427</v>
      </c>
      <c r="PKT10" s="235" t="s">
        <v>8703</v>
      </c>
      <c r="PKU10" s="236" t="s">
        <v>16428</v>
      </c>
      <c r="PKV10" s="237"/>
      <c r="PKW10" s="238">
        <v>5500</v>
      </c>
      <c r="PKX10" s="234" t="s">
        <v>16429</v>
      </c>
      <c r="PKY10" s="235" t="s">
        <v>8703</v>
      </c>
      <c r="PKZ10" s="236" t="s">
        <v>16430</v>
      </c>
      <c r="PLA10" s="237"/>
      <c r="PLB10" s="238">
        <v>5500</v>
      </c>
      <c r="PLC10" s="234" t="s">
        <v>16431</v>
      </c>
      <c r="PLD10" s="235" t="s">
        <v>8703</v>
      </c>
      <c r="PLE10" s="236" t="s">
        <v>16432</v>
      </c>
      <c r="PLF10" s="237"/>
      <c r="PLG10" s="238">
        <v>5500</v>
      </c>
      <c r="PLH10" s="234" t="s">
        <v>16433</v>
      </c>
      <c r="PLI10" s="235" t="s">
        <v>8703</v>
      </c>
      <c r="PLJ10" s="236" t="s">
        <v>16434</v>
      </c>
      <c r="PLK10" s="237"/>
      <c r="PLL10" s="238">
        <v>5500</v>
      </c>
      <c r="PLM10" s="234" t="s">
        <v>16435</v>
      </c>
      <c r="PLN10" s="235" t="s">
        <v>8703</v>
      </c>
      <c r="PLO10" s="236" t="s">
        <v>16436</v>
      </c>
      <c r="PLP10" s="237"/>
      <c r="PLQ10" s="238">
        <v>5500</v>
      </c>
      <c r="PLR10" s="234" t="s">
        <v>16437</v>
      </c>
      <c r="PLS10" s="235" t="s">
        <v>8703</v>
      </c>
      <c r="PLT10" s="236" t="s">
        <v>16438</v>
      </c>
      <c r="PLU10" s="237"/>
      <c r="PLV10" s="238">
        <v>5500</v>
      </c>
      <c r="PLW10" s="234" t="s">
        <v>16439</v>
      </c>
      <c r="PLX10" s="235" t="s">
        <v>8703</v>
      </c>
      <c r="PLY10" s="236" t="s">
        <v>16440</v>
      </c>
      <c r="PLZ10" s="237"/>
      <c r="PMA10" s="238">
        <v>5500</v>
      </c>
      <c r="PMB10" s="234" t="s">
        <v>16441</v>
      </c>
      <c r="PMC10" s="235" t="s">
        <v>8703</v>
      </c>
      <c r="PMD10" s="236" t="s">
        <v>16442</v>
      </c>
      <c r="PME10" s="237"/>
      <c r="PMF10" s="238">
        <v>5500</v>
      </c>
      <c r="PMG10" s="234" t="s">
        <v>16443</v>
      </c>
      <c r="PMH10" s="235" t="s">
        <v>8703</v>
      </c>
      <c r="PMI10" s="236" t="s">
        <v>16444</v>
      </c>
      <c r="PMJ10" s="237"/>
      <c r="PMK10" s="238">
        <v>5500</v>
      </c>
      <c r="PML10" s="234" t="s">
        <v>16445</v>
      </c>
      <c r="PMM10" s="235" t="s">
        <v>8703</v>
      </c>
      <c r="PMN10" s="236" t="s">
        <v>16446</v>
      </c>
      <c r="PMO10" s="237"/>
      <c r="PMP10" s="238">
        <v>5500</v>
      </c>
      <c r="PMQ10" s="234" t="s">
        <v>16447</v>
      </c>
      <c r="PMR10" s="235" t="s">
        <v>8703</v>
      </c>
      <c r="PMS10" s="236" t="s">
        <v>16448</v>
      </c>
      <c r="PMT10" s="237"/>
      <c r="PMU10" s="238">
        <v>5500</v>
      </c>
      <c r="PMV10" s="234" t="s">
        <v>16449</v>
      </c>
      <c r="PMW10" s="235" t="s">
        <v>8703</v>
      </c>
      <c r="PMX10" s="236" t="s">
        <v>16450</v>
      </c>
      <c r="PMY10" s="237"/>
      <c r="PMZ10" s="238">
        <v>5500</v>
      </c>
      <c r="PNA10" s="234" t="s">
        <v>16451</v>
      </c>
      <c r="PNB10" s="235" t="s">
        <v>8703</v>
      </c>
      <c r="PNC10" s="236" t="s">
        <v>16452</v>
      </c>
      <c r="PND10" s="237"/>
      <c r="PNE10" s="238">
        <v>5500</v>
      </c>
      <c r="PNF10" s="234" t="s">
        <v>16453</v>
      </c>
      <c r="PNG10" s="235" t="s">
        <v>8703</v>
      </c>
      <c r="PNH10" s="236" t="s">
        <v>16454</v>
      </c>
      <c r="PNI10" s="237"/>
      <c r="PNJ10" s="238">
        <v>5500</v>
      </c>
      <c r="PNK10" s="234" t="s">
        <v>16455</v>
      </c>
      <c r="PNL10" s="235" t="s">
        <v>8703</v>
      </c>
      <c r="PNM10" s="236" t="s">
        <v>16456</v>
      </c>
      <c r="PNN10" s="237"/>
      <c r="PNO10" s="238">
        <v>5500</v>
      </c>
      <c r="PNP10" s="234" t="s">
        <v>16457</v>
      </c>
      <c r="PNQ10" s="235" t="s">
        <v>8703</v>
      </c>
      <c r="PNR10" s="236" t="s">
        <v>16458</v>
      </c>
      <c r="PNS10" s="237"/>
      <c r="PNT10" s="238">
        <v>5500</v>
      </c>
      <c r="PNU10" s="234" t="s">
        <v>16459</v>
      </c>
      <c r="PNV10" s="235" t="s">
        <v>8703</v>
      </c>
      <c r="PNW10" s="236" t="s">
        <v>16460</v>
      </c>
      <c r="PNX10" s="237"/>
      <c r="PNY10" s="238">
        <v>5500</v>
      </c>
      <c r="PNZ10" s="234" t="s">
        <v>16461</v>
      </c>
      <c r="POA10" s="235" t="s">
        <v>8703</v>
      </c>
      <c r="POB10" s="236" t="s">
        <v>16462</v>
      </c>
      <c r="POC10" s="237"/>
      <c r="POD10" s="238">
        <v>5500</v>
      </c>
      <c r="POE10" s="234" t="s">
        <v>16463</v>
      </c>
      <c r="POF10" s="235" t="s">
        <v>8703</v>
      </c>
      <c r="POG10" s="236" t="s">
        <v>16464</v>
      </c>
      <c r="POH10" s="237"/>
      <c r="POI10" s="238">
        <v>5500</v>
      </c>
      <c r="POJ10" s="234" t="s">
        <v>16465</v>
      </c>
      <c r="POK10" s="235" t="s">
        <v>8703</v>
      </c>
      <c r="POL10" s="236" t="s">
        <v>16466</v>
      </c>
      <c r="POM10" s="237"/>
      <c r="PON10" s="238">
        <v>5500</v>
      </c>
      <c r="POO10" s="234" t="s">
        <v>16467</v>
      </c>
      <c r="POP10" s="235" t="s">
        <v>8703</v>
      </c>
      <c r="POQ10" s="236" t="s">
        <v>16468</v>
      </c>
      <c r="POR10" s="237"/>
      <c r="POS10" s="238">
        <v>5500</v>
      </c>
      <c r="POT10" s="234" t="s">
        <v>16469</v>
      </c>
      <c r="POU10" s="235" t="s">
        <v>8703</v>
      </c>
      <c r="POV10" s="236" t="s">
        <v>16470</v>
      </c>
      <c r="POW10" s="237"/>
      <c r="POX10" s="238">
        <v>5500</v>
      </c>
      <c r="POY10" s="234" t="s">
        <v>16471</v>
      </c>
      <c r="POZ10" s="235" t="s">
        <v>8703</v>
      </c>
      <c r="PPA10" s="236" t="s">
        <v>16472</v>
      </c>
      <c r="PPB10" s="237"/>
      <c r="PPC10" s="238">
        <v>5500</v>
      </c>
      <c r="PPD10" s="234" t="s">
        <v>16473</v>
      </c>
      <c r="PPE10" s="235" t="s">
        <v>8703</v>
      </c>
      <c r="PPF10" s="236" t="s">
        <v>16474</v>
      </c>
      <c r="PPG10" s="237"/>
      <c r="PPH10" s="238">
        <v>5500</v>
      </c>
      <c r="PPI10" s="234" t="s">
        <v>16475</v>
      </c>
      <c r="PPJ10" s="235" t="s">
        <v>8703</v>
      </c>
      <c r="PPK10" s="236" t="s">
        <v>16476</v>
      </c>
      <c r="PPL10" s="237"/>
      <c r="PPM10" s="238">
        <v>5500</v>
      </c>
      <c r="PPN10" s="234" t="s">
        <v>16477</v>
      </c>
      <c r="PPO10" s="235" t="s">
        <v>8703</v>
      </c>
      <c r="PPP10" s="236" t="s">
        <v>16478</v>
      </c>
      <c r="PPQ10" s="237"/>
      <c r="PPR10" s="238">
        <v>5500</v>
      </c>
      <c r="PPS10" s="234" t="s">
        <v>16479</v>
      </c>
      <c r="PPT10" s="235" t="s">
        <v>8703</v>
      </c>
      <c r="PPU10" s="236" t="s">
        <v>16480</v>
      </c>
      <c r="PPV10" s="237"/>
      <c r="PPW10" s="238">
        <v>5500</v>
      </c>
      <c r="PPX10" s="234" t="s">
        <v>16481</v>
      </c>
      <c r="PPY10" s="235" t="s">
        <v>8703</v>
      </c>
      <c r="PPZ10" s="236" t="s">
        <v>16482</v>
      </c>
      <c r="PQA10" s="237"/>
      <c r="PQB10" s="238">
        <v>5500</v>
      </c>
      <c r="PQC10" s="234" t="s">
        <v>16483</v>
      </c>
      <c r="PQD10" s="235" t="s">
        <v>8703</v>
      </c>
      <c r="PQE10" s="236" t="s">
        <v>16484</v>
      </c>
      <c r="PQF10" s="237"/>
      <c r="PQG10" s="238">
        <v>5500</v>
      </c>
      <c r="PQH10" s="234" t="s">
        <v>16485</v>
      </c>
      <c r="PQI10" s="235" t="s">
        <v>8703</v>
      </c>
      <c r="PQJ10" s="236" t="s">
        <v>16486</v>
      </c>
      <c r="PQK10" s="237"/>
      <c r="PQL10" s="238">
        <v>5500</v>
      </c>
      <c r="PQM10" s="234" t="s">
        <v>16487</v>
      </c>
      <c r="PQN10" s="235" t="s">
        <v>8703</v>
      </c>
      <c r="PQO10" s="236" t="s">
        <v>16488</v>
      </c>
      <c r="PQP10" s="237"/>
      <c r="PQQ10" s="238">
        <v>5500</v>
      </c>
      <c r="PQR10" s="234" t="s">
        <v>16489</v>
      </c>
      <c r="PQS10" s="235" t="s">
        <v>8703</v>
      </c>
      <c r="PQT10" s="236" t="s">
        <v>16490</v>
      </c>
      <c r="PQU10" s="237"/>
      <c r="PQV10" s="238">
        <v>5500</v>
      </c>
      <c r="PQW10" s="234" t="s">
        <v>16491</v>
      </c>
      <c r="PQX10" s="235" t="s">
        <v>8703</v>
      </c>
      <c r="PQY10" s="236" t="s">
        <v>16492</v>
      </c>
      <c r="PQZ10" s="237"/>
      <c r="PRA10" s="238">
        <v>5500</v>
      </c>
      <c r="PRB10" s="234" t="s">
        <v>16493</v>
      </c>
      <c r="PRC10" s="235" t="s">
        <v>8703</v>
      </c>
      <c r="PRD10" s="236" t="s">
        <v>16494</v>
      </c>
      <c r="PRE10" s="237"/>
      <c r="PRF10" s="238">
        <v>5500</v>
      </c>
      <c r="PRG10" s="234" t="s">
        <v>16495</v>
      </c>
      <c r="PRH10" s="235" t="s">
        <v>8703</v>
      </c>
      <c r="PRI10" s="236" t="s">
        <v>16496</v>
      </c>
      <c r="PRJ10" s="237"/>
      <c r="PRK10" s="238">
        <v>5500</v>
      </c>
      <c r="PRL10" s="234" t="s">
        <v>16497</v>
      </c>
      <c r="PRM10" s="235" t="s">
        <v>8703</v>
      </c>
      <c r="PRN10" s="236" t="s">
        <v>16498</v>
      </c>
      <c r="PRO10" s="237"/>
      <c r="PRP10" s="238">
        <v>5500</v>
      </c>
      <c r="PRQ10" s="234" t="s">
        <v>16499</v>
      </c>
      <c r="PRR10" s="235" t="s">
        <v>8703</v>
      </c>
      <c r="PRS10" s="236" t="s">
        <v>16500</v>
      </c>
      <c r="PRT10" s="237"/>
      <c r="PRU10" s="238">
        <v>5500</v>
      </c>
      <c r="PRV10" s="234" t="s">
        <v>16501</v>
      </c>
      <c r="PRW10" s="235" t="s">
        <v>8703</v>
      </c>
      <c r="PRX10" s="236" t="s">
        <v>16502</v>
      </c>
      <c r="PRY10" s="237"/>
      <c r="PRZ10" s="238">
        <v>5500</v>
      </c>
      <c r="PSA10" s="234" t="s">
        <v>16503</v>
      </c>
      <c r="PSB10" s="235" t="s">
        <v>8703</v>
      </c>
      <c r="PSC10" s="236" t="s">
        <v>16504</v>
      </c>
      <c r="PSD10" s="237"/>
      <c r="PSE10" s="238">
        <v>5500</v>
      </c>
      <c r="PSF10" s="234" t="s">
        <v>16505</v>
      </c>
      <c r="PSG10" s="235" t="s">
        <v>8703</v>
      </c>
      <c r="PSH10" s="236" t="s">
        <v>16506</v>
      </c>
      <c r="PSI10" s="237"/>
      <c r="PSJ10" s="238">
        <v>5500</v>
      </c>
      <c r="PSK10" s="234" t="s">
        <v>16507</v>
      </c>
      <c r="PSL10" s="235" t="s">
        <v>8703</v>
      </c>
      <c r="PSM10" s="236" t="s">
        <v>16508</v>
      </c>
      <c r="PSN10" s="237"/>
      <c r="PSO10" s="238">
        <v>5500</v>
      </c>
      <c r="PSP10" s="234" t="s">
        <v>16509</v>
      </c>
      <c r="PSQ10" s="235" t="s">
        <v>8703</v>
      </c>
      <c r="PSR10" s="236" t="s">
        <v>16510</v>
      </c>
      <c r="PSS10" s="237"/>
      <c r="PST10" s="238">
        <v>5500</v>
      </c>
      <c r="PSU10" s="234" t="s">
        <v>16511</v>
      </c>
      <c r="PSV10" s="235" t="s">
        <v>8703</v>
      </c>
      <c r="PSW10" s="236" t="s">
        <v>16512</v>
      </c>
      <c r="PSX10" s="237"/>
      <c r="PSY10" s="238">
        <v>5500</v>
      </c>
      <c r="PSZ10" s="234" t="s">
        <v>16513</v>
      </c>
      <c r="PTA10" s="235" t="s">
        <v>8703</v>
      </c>
      <c r="PTB10" s="236" t="s">
        <v>16514</v>
      </c>
      <c r="PTC10" s="237"/>
      <c r="PTD10" s="238">
        <v>5500</v>
      </c>
      <c r="PTE10" s="234" t="s">
        <v>16515</v>
      </c>
      <c r="PTF10" s="235" t="s">
        <v>8703</v>
      </c>
      <c r="PTG10" s="236" t="s">
        <v>16516</v>
      </c>
      <c r="PTH10" s="237"/>
      <c r="PTI10" s="238">
        <v>5500</v>
      </c>
      <c r="PTJ10" s="234" t="s">
        <v>16517</v>
      </c>
      <c r="PTK10" s="235" t="s">
        <v>8703</v>
      </c>
      <c r="PTL10" s="236" t="s">
        <v>16518</v>
      </c>
      <c r="PTM10" s="237"/>
      <c r="PTN10" s="238">
        <v>5500</v>
      </c>
      <c r="PTO10" s="234" t="s">
        <v>16519</v>
      </c>
      <c r="PTP10" s="235" t="s">
        <v>8703</v>
      </c>
      <c r="PTQ10" s="236" t="s">
        <v>16520</v>
      </c>
      <c r="PTR10" s="237"/>
      <c r="PTS10" s="238">
        <v>5500</v>
      </c>
      <c r="PTT10" s="234" t="s">
        <v>16521</v>
      </c>
      <c r="PTU10" s="235" t="s">
        <v>8703</v>
      </c>
      <c r="PTV10" s="236" t="s">
        <v>16522</v>
      </c>
      <c r="PTW10" s="237"/>
      <c r="PTX10" s="238">
        <v>5500</v>
      </c>
      <c r="PTY10" s="234" t="s">
        <v>16523</v>
      </c>
      <c r="PTZ10" s="235" t="s">
        <v>8703</v>
      </c>
      <c r="PUA10" s="236" t="s">
        <v>16524</v>
      </c>
      <c r="PUB10" s="237"/>
      <c r="PUC10" s="238">
        <v>5500</v>
      </c>
      <c r="PUD10" s="234" t="s">
        <v>16525</v>
      </c>
      <c r="PUE10" s="235" t="s">
        <v>8703</v>
      </c>
      <c r="PUF10" s="236" t="s">
        <v>16526</v>
      </c>
      <c r="PUG10" s="237"/>
      <c r="PUH10" s="238">
        <v>5500</v>
      </c>
      <c r="PUI10" s="234" t="s">
        <v>16527</v>
      </c>
      <c r="PUJ10" s="235" t="s">
        <v>8703</v>
      </c>
      <c r="PUK10" s="236" t="s">
        <v>16528</v>
      </c>
      <c r="PUL10" s="237"/>
      <c r="PUM10" s="238">
        <v>5500</v>
      </c>
      <c r="PUN10" s="234" t="s">
        <v>16529</v>
      </c>
      <c r="PUO10" s="235" t="s">
        <v>8703</v>
      </c>
      <c r="PUP10" s="236" t="s">
        <v>16530</v>
      </c>
      <c r="PUQ10" s="237"/>
      <c r="PUR10" s="238">
        <v>5500</v>
      </c>
      <c r="PUS10" s="234" t="s">
        <v>16531</v>
      </c>
      <c r="PUT10" s="235" t="s">
        <v>8703</v>
      </c>
      <c r="PUU10" s="236" t="s">
        <v>16532</v>
      </c>
      <c r="PUV10" s="237"/>
      <c r="PUW10" s="238">
        <v>5500</v>
      </c>
      <c r="PUX10" s="234" t="s">
        <v>16533</v>
      </c>
      <c r="PUY10" s="235" t="s">
        <v>8703</v>
      </c>
      <c r="PUZ10" s="236" t="s">
        <v>16534</v>
      </c>
      <c r="PVA10" s="237"/>
      <c r="PVB10" s="238">
        <v>5500</v>
      </c>
      <c r="PVC10" s="234" t="s">
        <v>16535</v>
      </c>
      <c r="PVD10" s="235" t="s">
        <v>8703</v>
      </c>
      <c r="PVE10" s="236" t="s">
        <v>16536</v>
      </c>
      <c r="PVF10" s="237"/>
      <c r="PVG10" s="238">
        <v>5500</v>
      </c>
      <c r="PVH10" s="234" t="s">
        <v>16537</v>
      </c>
      <c r="PVI10" s="235" t="s">
        <v>8703</v>
      </c>
      <c r="PVJ10" s="236" t="s">
        <v>16538</v>
      </c>
      <c r="PVK10" s="237"/>
      <c r="PVL10" s="238">
        <v>5500</v>
      </c>
      <c r="PVM10" s="234" t="s">
        <v>16539</v>
      </c>
      <c r="PVN10" s="235" t="s">
        <v>8703</v>
      </c>
      <c r="PVO10" s="236" t="s">
        <v>16540</v>
      </c>
      <c r="PVP10" s="237"/>
      <c r="PVQ10" s="238">
        <v>5500</v>
      </c>
      <c r="PVR10" s="234" t="s">
        <v>16541</v>
      </c>
      <c r="PVS10" s="235" t="s">
        <v>8703</v>
      </c>
      <c r="PVT10" s="236" t="s">
        <v>16542</v>
      </c>
      <c r="PVU10" s="237"/>
      <c r="PVV10" s="238">
        <v>5500</v>
      </c>
      <c r="PVW10" s="234" t="s">
        <v>16543</v>
      </c>
      <c r="PVX10" s="235" t="s">
        <v>8703</v>
      </c>
      <c r="PVY10" s="236" t="s">
        <v>16544</v>
      </c>
      <c r="PVZ10" s="237"/>
      <c r="PWA10" s="238">
        <v>5500</v>
      </c>
      <c r="PWB10" s="234" t="s">
        <v>16545</v>
      </c>
      <c r="PWC10" s="235" t="s">
        <v>8703</v>
      </c>
      <c r="PWD10" s="236" t="s">
        <v>16546</v>
      </c>
      <c r="PWE10" s="237"/>
      <c r="PWF10" s="238">
        <v>5500</v>
      </c>
      <c r="PWG10" s="234" t="s">
        <v>16547</v>
      </c>
      <c r="PWH10" s="235" t="s">
        <v>8703</v>
      </c>
      <c r="PWI10" s="236" t="s">
        <v>16548</v>
      </c>
      <c r="PWJ10" s="237"/>
      <c r="PWK10" s="238">
        <v>5500</v>
      </c>
      <c r="PWL10" s="234" t="s">
        <v>16549</v>
      </c>
      <c r="PWM10" s="235" t="s">
        <v>8703</v>
      </c>
      <c r="PWN10" s="236" t="s">
        <v>16550</v>
      </c>
      <c r="PWO10" s="237"/>
      <c r="PWP10" s="238">
        <v>5500</v>
      </c>
      <c r="PWQ10" s="234" t="s">
        <v>16551</v>
      </c>
      <c r="PWR10" s="235" t="s">
        <v>8703</v>
      </c>
      <c r="PWS10" s="236" t="s">
        <v>16552</v>
      </c>
      <c r="PWT10" s="237"/>
      <c r="PWU10" s="238">
        <v>5500</v>
      </c>
      <c r="PWV10" s="234" t="s">
        <v>16553</v>
      </c>
      <c r="PWW10" s="235" t="s">
        <v>8703</v>
      </c>
      <c r="PWX10" s="236" t="s">
        <v>16554</v>
      </c>
      <c r="PWY10" s="237"/>
      <c r="PWZ10" s="238">
        <v>5500</v>
      </c>
      <c r="PXA10" s="234" t="s">
        <v>16555</v>
      </c>
      <c r="PXB10" s="235" t="s">
        <v>8703</v>
      </c>
      <c r="PXC10" s="236" t="s">
        <v>16556</v>
      </c>
      <c r="PXD10" s="237"/>
      <c r="PXE10" s="238">
        <v>5500</v>
      </c>
      <c r="PXF10" s="234" t="s">
        <v>16557</v>
      </c>
      <c r="PXG10" s="235" t="s">
        <v>8703</v>
      </c>
      <c r="PXH10" s="236" t="s">
        <v>16558</v>
      </c>
      <c r="PXI10" s="237"/>
      <c r="PXJ10" s="238">
        <v>5500</v>
      </c>
      <c r="PXK10" s="234" t="s">
        <v>16559</v>
      </c>
      <c r="PXL10" s="235" t="s">
        <v>8703</v>
      </c>
      <c r="PXM10" s="236" t="s">
        <v>16560</v>
      </c>
      <c r="PXN10" s="237"/>
      <c r="PXO10" s="238">
        <v>5500</v>
      </c>
      <c r="PXP10" s="234" t="s">
        <v>16561</v>
      </c>
      <c r="PXQ10" s="235" t="s">
        <v>8703</v>
      </c>
      <c r="PXR10" s="236" t="s">
        <v>16562</v>
      </c>
      <c r="PXS10" s="237"/>
      <c r="PXT10" s="238">
        <v>5500</v>
      </c>
      <c r="PXU10" s="234" t="s">
        <v>16563</v>
      </c>
      <c r="PXV10" s="235" t="s">
        <v>8703</v>
      </c>
      <c r="PXW10" s="236" t="s">
        <v>16564</v>
      </c>
      <c r="PXX10" s="237"/>
      <c r="PXY10" s="238">
        <v>5500</v>
      </c>
      <c r="PXZ10" s="234" t="s">
        <v>16565</v>
      </c>
      <c r="PYA10" s="235" t="s">
        <v>8703</v>
      </c>
      <c r="PYB10" s="236" t="s">
        <v>16566</v>
      </c>
      <c r="PYC10" s="237"/>
      <c r="PYD10" s="238">
        <v>5500</v>
      </c>
      <c r="PYE10" s="234" t="s">
        <v>16567</v>
      </c>
      <c r="PYF10" s="235" t="s">
        <v>8703</v>
      </c>
      <c r="PYG10" s="236" t="s">
        <v>16568</v>
      </c>
      <c r="PYH10" s="237"/>
      <c r="PYI10" s="238">
        <v>5500</v>
      </c>
      <c r="PYJ10" s="234" t="s">
        <v>16569</v>
      </c>
      <c r="PYK10" s="235" t="s">
        <v>8703</v>
      </c>
      <c r="PYL10" s="236" t="s">
        <v>16570</v>
      </c>
      <c r="PYM10" s="237"/>
      <c r="PYN10" s="238">
        <v>5500</v>
      </c>
      <c r="PYO10" s="234" t="s">
        <v>16571</v>
      </c>
      <c r="PYP10" s="235" t="s">
        <v>8703</v>
      </c>
      <c r="PYQ10" s="236" t="s">
        <v>16572</v>
      </c>
      <c r="PYR10" s="237"/>
      <c r="PYS10" s="238">
        <v>5500</v>
      </c>
      <c r="PYT10" s="234" t="s">
        <v>16573</v>
      </c>
      <c r="PYU10" s="235" t="s">
        <v>8703</v>
      </c>
      <c r="PYV10" s="236" t="s">
        <v>16574</v>
      </c>
      <c r="PYW10" s="237"/>
      <c r="PYX10" s="238">
        <v>5500</v>
      </c>
      <c r="PYY10" s="234" t="s">
        <v>16575</v>
      </c>
      <c r="PYZ10" s="235" t="s">
        <v>8703</v>
      </c>
      <c r="PZA10" s="236" t="s">
        <v>16576</v>
      </c>
      <c r="PZB10" s="237"/>
      <c r="PZC10" s="238">
        <v>5500</v>
      </c>
      <c r="PZD10" s="234" t="s">
        <v>16577</v>
      </c>
      <c r="PZE10" s="235" t="s">
        <v>8703</v>
      </c>
      <c r="PZF10" s="236" t="s">
        <v>16578</v>
      </c>
      <c r="PZG10" s="237"/>
      <c r="PZH10" s="238">
        <v>5500</v>
      </c>
      <c r="PZI10" s="234" t="s">
        <v>16579</v>
      </c>
      <c r="PZJ10" s="235" t="s">
        <v>8703</v>
      </c>
      <c r="PZK10" s="236" t="s">
        <v>16580</v>
      </c>
      <c r="PZL10" s="237"/>
      <c r="PZM10" s="238">
        <v>5500</v>
      </c>
      <c r="PZN10" s="234" t="s">
        <v>16581</v>
      </c>
      <c r="PZO10" s="235" t="s">
        <v>8703</v>
      </c>
      <c r="PZP10" s="236" t="s">
        <v>16582</v>
      </c>
      <c r="PZQ10" s="237"/>
      <c r="PZR10" s="238">
        <v>5500</v>
      </c>
      <c r="PZS10" s="234" t="s">
        <v>16583</v>
      </c>
      <c r="PZT10" s="235" t="s">
        <v>8703</v>
      </c>
      <c r="PZU10" s="236" t="s">
        <v>16584</v>
      </c>
      <c r="PZV10" s="237"/>
      <c r="PZW10" s="238">
        <v>5500</v>
      </c>
      <c r="PZX10" s="234" t="s">
        <v>16585</v>
      </c>
      <c r="PZY10" s="235" t="s">
        <v>8703</v>
      </c>
      <c r="PZZ10" s="236" t="s">
        <v>16586</v>
      </c>
      <c r="QAA10" s="237"/>
      <c r="QAB10" s="238">
        <v>5500</v>
      </c>
      <c r="QAC10" s="234" t="s">
        <v>16587</v>
      </c>
      <c r="QAD10" s="235" t="s">
        <v>8703</v>
      </c>
      <c r="QAE10" s="236" t="s">
        <v>16588</v>
      </c>
      <c r="QAF10" s="237"/>
      <c r="QAG10" s="238">
        <v>5500</v>
      </c>
      <c r="QAH10" s="234" t="s">
        <v>16589</v>
      </c>
      <c r="QAI10" s="235" t="s">
        <v>8703</v>
      </c>
      <c r="QAJ10" s="236" t="s">
        <v>16590</v>
      </c>
      <c r="QAK10" s="237"/>
      <c r="QAL10" s="238">
        <v>5500</v>
      </c>
      <c r="QAM10" s="234" t="s">
        <v>16591</v>
      </c>
      <c r="QAN10" s="235" t="s">
        <v>8703</v>
      </c>
      <c r="QAO10" s="236" t="s">
        <v>16592</v>
      </c>
      <c r="QAP10" s="237"/>
      <c r="QAQ10" s="238">
        <v>5500</v>
      </c>
      <c r="QAR10" s="234" t="s">
        <v>16593</v>
      </c>
      <c r="QAS10" s="235" t="s">
        <v>8703</v>
      </c>
      <c r="QAT10" s="236" t="s">
        <v>16594</v>
      </c>
      <c r="QAU10" s="237"/>
      <c r="QAV10" s="238">
        <v>5500</v>
      </c>
      <c r="QAW10" s="234" t="s">
        <v>16595</v>
      </c>
      <c r="QAX10" s="235" t="s">
        <v>8703</v>
      </c>
      <c r="QAY10" s="236" t="s">
        <v>16596</v>
      </c>
      <c r="QAZ10" s="237"/>
      <c r="QBA10" s="238">
        <v>5500</v>
      </c>
      <c r="QBB10" s="234" t="s">
        <v>16597</v>
      </c>
      <c r="QBC10" s="235" t="s">
        <v>8703</v>
      </c>
      <c r="QBD10" s="236" t="s">
        <v>16598</v>
      </c>
      <c r="QBE10" s="237"/>
      <c r="QBF10" s="238">
        <v>5500</v>
      </c>
      <c r="QBG10" s="234" t="s">
        <v>16599</v>
      </c>
      <c r="QBH10" s="235" t="s">
        <v>8703</v>
      </c>
      <c r="QBI10" s="236" t="s">
        <v>16600</v>
      </c>
      <c r="QBJ10" s="237"/>
      <c r="QBK10" s="238">
        <v>5500</v>
      </c>
      <c r="QBL10" s="234" t="s">
        <v>16601</v>
      </c>
      <c r="QBM10" s="235" t="s">
        <v>8703</v>
      </c>
      <c r="QBN10" s="236" t="s">
        <v>16602</v>
      </c>
      <c r="QBO10" s="237"/>
      <c r="QBP10" s="238">
        <v>5500</v>
      </c>
      <c r="QBQ10" s="234" t="s">
        <v>16603</v>
      </c>
      <c r="QBR10" s="235" t="s">
        <v>8703</v>
      </c>
      <c r="QBS10" s="236" t="s">
        <v>16604</v>
      </c>
      <c r="QBT10" s="237"/>
      <c r="QBU10" s="238">
        <v>5500</v>
      </c>
      <c r="QBV10" s="234" t="s">
        <v>16605</v>
      </c>
      <c r="QBW10" s="235" t="s">
        <v>8703</v>
      </c>
      <c r="QBX10" s="236" t="s">
        <v>16606</v>
      </c>
      <c r="QBY10" s="237"/>
      <c r="QBZ10" s="238">
        <v>5500</v>
      </c>
      <c r="QCA10" s="234" t="s">
        <v>16607</v>
      </c>
      <c r="QCB10" s="235" t="s">
        <v>8703</v>
      </c>
      <c r="QCC10" s="236" t="s">
        <v>16608</v>
      </c>
      <c r="QCD10" s="237"/>
      <c r="QCE10" s="238">
        <v>5500</v>
      </c>
      <c r="QCF10" s="234" t="s">
        <v>16609</v>
      </c>
      <c r="QCG10" s="235" t="s">
        <v>8703</v>
      </c>
      <c r="QCH10" s="236" t="s">
        <v>16610</v>
      </c>
      <c r="QCI10" s="237"/>
      <c r="QCJ10" s="238">
        <v>5500</v>
      </c>
      <c r="QCK10" s="234" t="s">
        <v>16611</v>
      </c>
      <c r="QCL10" s="235" t="s">
        <v>8703</v>
      </c>
      <c r="QCM10" s="236" t="s">
        <v>16612</v>
      </c>
      <c r="QCN10" s="237"/>
      <c r="QCO10" s="238">
        <v>5500</v>
      </c>
      <c r="QCP10" s="234" t="s">
        <v>16613</v>
      </c>
      <c r="QCQ10" s="235" t="s">
        <v>8703</v>
      </c>
      <c r="QCR10" s="236" t="s">
        <v>16614</v>
      </c>
      <c r="QCS10" s="237"/>
      <c r="QCT10" s="238">
        <v>5500</v>
      </c>
      <c r="QCU10" s="234" t="s">
        <v>16615</v>
      </c>
      <c r="QCV10" s="235" t="s">
        <v>8703</v>
      </c>
      <c r="QCW10" s="236" t="s">
        <v>16616</v>
      </c>
      <c r="QCX10" s="237"/>
      <c r="QCY10" s="238">
        <v>5500</v>
      </c>
      <c r="QCZ10" s="234" t="s">
        <v>16617</v>
      </c>
      <c r="QDA10" s="235" t="s">
        <v>8703</v>
      </c>
      <c r="QDB10" s="236" t="s">
        <v>16618</v>
      </c>
      <c r="QDC10" s="237"/>
      <c r="QDD10" s="238">
        <v>5500</v>
      </c>
      <c r="QDE10" s="234" t="s">
        <v>16619</v>
      </c>
      <c r="QDF10" s="235" t="s">
        <v>8703</v>
      </c>
      <c r="QDG10" s="236" t="s">
        <v>16620</v>
      </c>
      <c r="QDH10" s="237"/>
      <c r="QDI10" s="238">
        <v>5500</v>
      </c>
      <c r="QDJ10" s="234" t="s">
        <v>16621</v>
      </c>
      <c r="QDK10" s="235" t="s">
        <v>8703</v>
      </c>
      <c r="QDL10" s="236" t="s">
        <v>16622</v>
      </c>
      <c r="QDM10" s="237"/>
      <c r="QDN10" s="238">
        <v>5500</v>
      </c>
      <c r="QDO10" s="234" t="s">
        <v>16623</v>
      </c>
      <c r="QDP10" s="235" t="s">
        <v>8703</v>
      </c>
      <c r="QDQ10" s="236" t="s">
        <v>16624</v>
      </c>
      <c r="QDR10" s="237"/>
      <c r="QDS10" s="238">
        <v>5500</v>
      </c>
      <c r="QDT10" s="234" t="s">
        <v>16625</v>
      </c>
      <c r="QDU10" s="235" t="s">
        <v>8703</v>
      </c>
      <c r="QDV10" s="236" t="s">
        <v>16626</v>
      </c>
      <c r="QDW10" s="237"/>
      <c r="QDX10" s="238">
        <v>5500</v>
      </c>
      <c r="QDY10" s="234" t="s">
        <v>16627</v>
      </c>
      <c r="QDZ10" s="235" t="s">
        <v>8703</v>
      </c>
      <c r="QEA10" s="236" t="s">
        <v>16628</v>
      </c>
      <c r="QEB10" s="237"/>
      <c r="QEC10" s="238">
        <v>5500</v>
      </c>
      <c r="QED10" s="234" t="s">
        <v>16629</v>
      </c>
      <c r="QEE10" s="235" t="s">
        <v>8703</v>
      </c>
      <c r="QEF10" s="236" t="s">
        <v>16630</v>
      </c>
      <c r="QEG10" s="237"/>
      <c r="QEH10" s="238">
        <v>5500</v>
      </c>
      <c r="QEI10" s="234" t="s">
        <v>16631</v>
      </c>
      <c r="QEJ10" s="235" t="s">
        <v>8703</v>
      </c>
      <c r="QEK10" s="236" t="s">
        <v>16632</v>
      </c>
      <c r="QEL10" s="237"/>
      <c r="QEM10" s="238">
        <v>5500</v>
      </c>
      <c r="QEN10" s="234" t="s">
        <v>16633</v>
      </c>
      <c r="QEO10" s="235" t="s">
        <v>8703</v>
      </c>
      <c r="QEP10" s="236" t="s">
        <v>16634</v>
      </c>
      <c r="QEQ10" s="237"/>
      <c r="QER10" s="238">
        <v>5500</v>
      </c>
      <c r="QES10" s="234" t="s">
        <v>16635</v>
      </c>
      <c r="QET10" s="235" t="s">
        <v>8703</v>
      </c>
      <c r="QEU10" s="236" t="s">
        <v>16636</v>
      </c>
      <c r="QEV10" s="237"/>
      <c r="QEW10" s="238">
        <v>5500</v>
      </c>
      <c r="QEX10" s="234" t="s">
        <v>16637</v>
      </c>
      <c r="QEY10" s="235" t="s">
        <v>8703</v>
      </c>
      <c r="QEZ10" s="236" t="s">
        <v>16638</v>
      </c>
      <c r="QFA10" s="237"/>
      <c r="QFB10" s="238">
        <v>5500</v>
      </c>
      <c r="QFC10" s="234" t="s">
        <v>16639</v>
      </c>
      <c r="QFD10" s="235" t="s">
        <v>8703</v>
      </c>
      <c r="QFE10" s="236" t="s">
        <v>16640</v>
      </c>
      <c r="QFF10" s="237"/>
      <c r="QFG10" s="238">
        <v>5500</v>
      </c>
      <c r="QFH10" s="234" t="s">
        <v>16641</v>
      </c>
      <c r="QFI10" s="235" t="s">
        <v>8703</v>
      </c>
      <c r="QFJ10" s="236" t="s">
        <v>16642</v>
      </c>
      <c r="QFK10" s="237"/>
      <c r="QFL10" s="238">
        <v>5500</v>
      </c>
      <c r="QFM10" s="234" t="s">
        <v>16643</v>
      </c>
      <c r="QFN10" s="235" t="s">
        <v>8703</v>
      </c>
      <c r="QFO10" s="236" t="s">
        <v>16644</v>
      </c>
      <c r="QFP10" s="237"/>
      <c r="QFQ10" s="238">
        <v>5500</v>
      </c>
      <c r="QFR10" s="234" t="s">
        <v>16645</v>
      </c>
      <c r="QFS10" s="235" t="s">
        <v>8703</v>
      </c>
      <c r="QFT10" s="236" t="s">
        <v>16646</v>
      </c>
      <c r="QFU10" s="237"/>
      <c r="QFV10" s="238">
        <v>5500</v>
      </c>
      <c r="QFW10" s="234" t="s">
        <v>16647</v>
      </c>
      <c r="QFX10" s="235" t="s">
        <v>8703</v>
      </c>
      <c r="QFY10" s="236" t="s">
        <v>16648</v>
      </c>
      <c r="QFZ10" s="237"/>
      <c r="QGA10" s="238">
        <v>5500</v>
      </c>
      <c r="QGB10" s="234" t="s">
        <v>16649</v>
      </c>
      <c r="QGC10" s="235" t="s">
        <v>8703</v>
      </c>
      <c r="QGD10" s="236" t="s">
        <v>16650</v>
      </c>
      <c r="QGE10" s="237"/>
      <c r="QGF10" s="238">
        <v>5500</v>
      </c>
      <c r="QGG10" s="234" t="s">
        <v>16651</v>
      </c>
      <c r="QGH10" s="235" t="s">
        <v>8703</v>
      </c>
      <c r="QGI10" s="236" t="s">
        <v>16652</v>
      </c>
      <c r="QGJ10" s="237"/>
      <c r="QGK10" s="238">
        <v>5500</v>
      </c>
      <c r="QGL10" s="234" t="s">
        <v>16653</v>
      </c>
      <c r="QGM10" s="235" t="s">
        <v>8703</v>
      </c>
      <c r="QGN10" s="236" t="s">
        <v>16654</v>
      </c>
      <c r="QGO10" s="237"/>
      <c r="QGP10" s="238">
        <v>5500</v>
      </c>
      <c r="QGQ10" s="234" t="s">
        <v>16655</v>
      </c>
      <c r="QGR10" s="235" t="s">
        <v>8703</v>
      </c>
      <c r="QGS10" s="236" t="s">
        <v>16656</v>
      </c>
      <c r="QGT10" s="237"/>
      <c r="QGU10" s="238">
        <v>5500</v>
      </c>
      <c r="QGV10" s="234" t="s">
        <v>16657</v>
      </c>
      <c r="QGW10" s="235" t="s">
        <v>8703</v>
      </c>
      <c r="QGX10" s="236" t="s">
        <v>16658</v>
      </c>
      <c r="QGY10" s="237"/>
      <c r="QGZ10" s="238">
        <v>5500</v>
      </c>
      <c r="QHA10" s="234" t="s">
        <v>16659</v>
      </c>
      <c r="QHB10" s="235" t="s">
        <v>8703</v>
      </c>
      <c r="QHC10" s="236" t="s">
        <v>16660</v>
      </c>
      <c r="QHD10" s="237"/>
      <c r="QHE10" s="238">
        <v>5500</v>
      </c>
      <c r="QHF10" s="234" t="s">
        <v>16661</v>
      </c>
      <c r="QHG10" s="235" t="s">
        <v>8703</v>
      </c>
      <c r="QHH10" s="236" t="s">
        <v>16662</v>
      </c>
      <c r="QHI10" s="237"/>
      <c r="QHJ10" s="238">
        <v>5500</v>
      </c>
      <c r="QHK10" s="234" t="s">
        <v>16663</v>
      </c>
      <c r="QHL10" s="235" t="s">
        <v>8703</v>
      </c>
      <c r="QHM10" s="236" t="s">
        <v>16664</v>
      </c>
      <c r="QHN10" s="237"/>
      <c r="QHO10" s="238">
        <v>5500</v>
      </c>
      <c r="QHP10" s="234" t="s">
        <v>16665</v>
      </c>
      <c r="QHQ10" s="235" t="s">
        <v>8703</v>
      </c>
      <c r="QHR10" s="236" t="s">
        <v>16666</v>
      </c>
      <c r="QHS10" s="237"/>
      <c r="QHT10" s="238">
        <v>5500</v>
      </c>
      <c r="QHU10" s="234" t="s">
        <v>16667</v>
      </c>
      <c r="QHV10" s="235" t="s">
        <v>8703</v>
      </c>
      <c r="QHW10" s="236" t="s">
        <v>16668</v>
      </c>
      <c r="QHX10" s="237"/>
      <c r="QHY10" s="238">
        <v>5500</v>
      </c>
      <c r="QHZ10" s="234" t="s">
        <v>16669</v>
      </c>
      <c r="QIA10" s="235" t="s">
        <v>8703</v>
      </c>
      <c r="QIB10" s="236" t="s">
        <v>16670</v>
      </c>
      <c r="QIC10" s="237"/>
      <c r="QID10" s="238">
        <v>5500</v>
      </c>
      <c r="QIE10" s="234" t="s">
        <v>16671</v>
      </c>
      <c r="QIF10" s="235" t="s">
        <v>8703</v>
      </c>
      <c r="QIG10" s="236" t="s">
        <v>16672</v>
      </c>
      <c r="QIH10" s="237"/>
      <c r="QII10" s="238">
        <v>5500</v>
      </c>
      <c r="QIJ10" s="234" t="s">
        <v>16673</v>
      </c>
      <c r="QIK10" s="235" t="s">
        <v>8703</v>
      </c>
      <c r="QIL10" s="236" t="s">
        <v>16674</v>
      </c>
      <c r="QIM10" s="237"/>
      <c r="QIN10" s="238">
        <v>5500</v>
      </c>
      <c r="QIO10" s="234" t="s">
        <v>16675</v>
      </c>
      <c r="QIP10" s="235" t="s">
        <v>8703</v>
      </c>
      <c r="QIQ10" s="236" t="s">
        <v>16676</v>
      </c>
      <c r="QIR10" s="237"/>
      <c r="QIS10" s="238">
        <v>5500</v>
      </c>
      <c r="QIT10" s="234" t="s">
        <v>16677</v>
      </c>
      <c r="QIU10" s="235" t="s">
        <v>8703</v>
      </c>
      <c r="QIV10" s="236" t="s">
        <v>16678</v>
      </c>
      <c r="QIW10" s="237"/>
      <c r="QIX10" s="238">
        <v>5500</v>
      </c>
      <c r="QIY10" s="234" t="s">
        <v>16679</v>
      </c>
      <c r="QIZ10" s="235" t="s">
        <v>8703</v>
      </c>
      <c r="QJA10" s="236" t="s">
        <v>16680</v>
      </c>
      <c r="QJB10" s="237"/>
      <c r="QJC10" s="238">
        <v>5500</v>
      </c>
      <c r="QJD10" s="234" t="s">
        <v>16681</v>
      </c>
      <c r="QJE10" s="235" t="s">
        <v>8703</v>
      </c>
      <c r="QJF10" s="236" t="s">
        <v>16682</v>
      </c>
      <c r="QJG10" s="237"/>
      <c r="QJH10" s="238">
        <v>5500</v>
      </c>
      <c r="QJI10" s="234" t="s">
        <v>16683</v>
      </c>
      <c r="QJJ10" s="235" t="s">
        <v>8703</v>
      </c>
      <c r="QJK10" s="236" t="s">
        <v>16684</v>
      </c>
      <c r="QJL10" s="237"/>
      <c r="QJM10" s="238">
        <v>5500</v>
      </c>
      <c r="QJN10" s="234" t="s">
        <v>16685</v>
      </c>
      <c r="QJO10" s="235" t="s">
        <v>8703</v>
      </c>
      <c r="QJP10" s="236" t="s">
        <v>16686</v>
      </c>
      <c r="QJQ10" s="237"/>
      <c r="QJR10" s="238">
        <v>5500</v>
      </c>
      <c r="QJS10" s="234" t="s">
        <v>16687</v>
      </c>
      <c r="QJT10" s="235" t="s">
        <v>8703</v>
      </c>
      <c r="QJU10" s="236" t="s">
        <v>16688</v>
      </c>
      <c r="QJV10" s="237"/>
      <c r="QJW10" s="238">
        <v>5500</v>
      </c>
      <c r="QJX10" s="234" t="s">
        <v>16689</v>
      </c>
      <c r="QJY10" s="235" t="s">
        <v>8703</v>
      </c>
      <c r="QJZ10" s="236" t="s">
        <v>16690</v>
      </c>
      <c r="QKA10" s="237"/>
      <c r="QKB10" s="238">
        <v>5500</v>
      </c>
      <c r="QKC10" s="234" t="s">
        <v>16691</v>
      </c>
      <c r="QKD10" s="235" t="s">
        <v>8703</v>
      </c>
      <c r="QKE10" s="236" t="s">
        <v>16692</v>
      </c>
      <c r="QKF10" s="237"/>
      <c r="QKG10" s="238">
        <v>5500</v>
      </c>
      <c r="QKH10" s="234" t="s">
        <v>16693</v>
      </c>
      <c r="QKI10" s="235" t="s">
        <v>8703</v>
      </c>
      <c r="QKJ10" s="236" t="s">
        <v>16694</v>
      </c>
      <c r="QKK10" s="237"/>
      <c r="QKL10" s="238">
        <v>5500</v>
      </c>
      <c r="QKM10" s="234" t="s">
        <v>16695</v>
      </c>
      <c r="QKN10" s="235" t="s">
        <v>8703</v>
      </c>
      <c r="QKO10" s="236" t="s">
        <v>16696</v>
      </c>
      <c r="QKP10" s="237"/>
      <c r="QKQ10" s="238">
        <v>5500</v>
      </c>
      <c r="QKR10" s="234" t="s">
        <v>16697</v>
      </c>
      <c r="QKS10" s="235" t="s">
        <v>8703</v>
      </c>
      <c r="QKT10" s="236" t="s">
        <v>16698</v>
      </c>
      <c r="QKU10" s="237"/>
      <c r="QKV10" s="238">
        <v>5500</v>
      </c>
      <c r="QKW10" s="234" t="s">
        <v>16699</v>
      </c>
      <c r="QKX10" s="235" t="s">
        <v>8703</v>
      </c>
      <c r="QKY10" s="236" t="s">
        <v>16700</v>
      </c>
      <c r="QKZ10" s="237"/>
      <c r="QLA10" s="238">
        <v>5500</v>
      </c>
      <c r="QLB10" s="234" t="s">
        <v>16701</v>
      </c>
      <c r="QLC10" s="235" t="s">
        <v>8703</v>
      </c>
      <c r="QLD10" s="236" t="s">
        <v>16702</v>
      </c>
      <c r="QLE10" s="237"/>
      <c r="QLF10" s="238">
        <v>5500</v>
      </c>
      <c r="QLG10" s="234" t="s">
        <v>16703</v>
      </c>
      <c r="QLH10" s="235" t="s">
        <v>8703</v>
      </c>
      <c r="QLI10" s="236" t="s">
        <v>16704</v>
      </c>
      <c r="QLJ10" s="237"/>
      <c r="QLK10" s="238">
        <v>5500</v>
      </c>
      <c r="QLL10" s="234" t="s">
        <v>16705</v>
      </c>
      <c r="QLM10" s="235" t="s">
        <v>8703</v>
      </c>
      <c r="QLN10" s="236" t="s">
        <v>16706</v>
      </c>
      <c r="QLO10" s="237"/>
      <c r="QLP10" s="238">
        <v>5500</v>
      </c>
      <c r="QLQ10" s="234" t="s">
        <v>16707</v>
      </c>
      <c r="QLR10" s="235" t="s">
        <v>8703</v>
      </c>
      <c r="QLS10" s="236" t="s">
        <v>16708</v>
      </c>
      <c r="QLT10" s="237"/>
      <c r="QLU10" s="238">
        <v>5500</v>
      </c>
      <c r="QLV10" s="234" t="s">
        <v>16709</v>
      </c>
      <c r="QLW10" s="235" t="s">
        <v>8703</v>
      </c>
      <c r="QLX10" s="236" t="s">
        <v>16710</v>
      </c>
      <c r="QLY10" s="237"/>
      <c r="QLZ10" s="238">
        <v>5500</v>
      </c>
      <c r="QMA10" s="234" t="s">
        <v>16711</v>
      </c>
      <c r="QMB10" s="235" t="s">
        <v>8703</v>
      </c>
      <c r="QMC10" s="236" t="s">
        <v>16712</v>
      </c>
      <c r="QMD10" s="237"/>
      <c r="QME10" s="238">
        <v>5500</v>
      </c>
      <c r="QMF10" s="234" t="s">
        <v>16713</v>
      </c>
      <c r="QMG10" s="235" t="s">
        <v>8703</v>
      </c>
      <c r="QMH10" s="236" t="s">
        <v>16714</v>
      </c>
      <c r="QMI10" s="237"/>
      <c r="QMJ10" s="238">
        <v>5500</v>
      </c>
      <c r="QMK10" s="234" t="s">
        <v>16715</v>
      </c>
      <c r="QML10" s="235" t="s">
        <v>8703</v>
      </c>
      <c r="QMM10" s="236" t="s">
        <v>16716</v>
      </c>
      <c r="QMN10" s="237"/>
      <c r="QMO10" s="238">
        <v>5500</v>
      </c>
      <c r="QMP10" s="234" t="s">
        <v>16717</v>
      </c>
      <c r="QMQ10" s="235" t="s">
        <v>8703</v>
      </c>
      <c r="QMR10" s="236" t="s">
        <v>16718</v>
      </c>
      <c r="QMS10" s="237"/>
      <c r="QMT10" s="238">
        <v>5500</v>
      </c>
      <c r="QMU10" s="234" t="s">
        <v>16719</v>
      </c>
      <c r="QMV10" s="235" t="s">
        <v>8703</v>
      </c>
      <c r="QMW10" s="236" t="s">
        <v>16720</v>
      </c>
      <c r="QMX10" s="237"/>
      <c r="QMY10" s="238">
        <v>5500</v>
      </c>
      <c r="QMZ10" s="234" t="s">
        <v>16721</v>
      </c>
      <c r="QNA10" s="235" t="s">
        <v>8703</v>
      </c>
      <c r="QNB10" s="236" t="s">
        <v>16722</v>
      </c>
      <c r="QNC10" s="237"/>
      <c r="QND10" s="238">
        <v>5500</v>
      </c>
      <c r="QNE10" s="234" t="s">
        <v>16723</v>
      </c>
      <c r="QNF10" s="235" t="s">
        <v>8703</v>
      </c>
      <c r="QNG10" s="236" t="s">
        <v>16724</v>
      </c>
      <c r="QNH10" s="237"/>
      <c r="QNI10" s="238">
        <v>5500</v>
      </c>
      <c r="QNJ10" s="234" t="s">
        <v>16725</v>
      </c>
      <c r="QNK10" s="235" t="s">
        <v>8703</v>
      </c>
      <c r="QNL10" s="236" t="s">
        <v>16726</v>
      </c>
      <c r="QNM10" s="237"/>
      <c r="QNN10" s="238">
        <v>5500</v>
      </c>
      <c r="QNO10" s="234" t="s">
        <v>16727</v>
      </c>
      <c r="QNP10" s="235" t="s">
        <v>8703</v>
      </c>
      <c r="QNQ10" s="236" t="s">
        <v>16728</v>
      </c>
      <c r="QNR10" s="237"/>
      <c r="QNS10" s="238">
        <v>5500</v>
      </c>
      <c r="QNT10" s="234" t="s">
        <v>16729</v>
      </c>
      <c r="QNU10" s="235" t="s">
        <v>8703</v>
      </c>
      <c r="QNV10" s="236" t="s">
        <v>16730</v>
      </c>
      <c r="QNW10" s="237"/>
      <c r="QNX10" s="238">
        <v>5500</v>
      </c>
      <c r="QNY10" s="234" t="s">
        <v>16731</v>
      </c>
      <c r="QNZ10" s="235" t="s">
        <v>8703</v>
      </c>
      <c r="QOA10" s="236" t="s">
        <v>16732</v>
      </c>
      <c r="QOB10" s="237"/>
      <c r="QOC10" s="238">
        <v>5500</v>
      </c>
      <c r="QOD10" s="234" t="s">
        <v>16733</v>
      </c>
      <c r="QOE10" s="235" t="s">
        <v>8703</v>
      </c>
      <c r="QOF10" s="236" t="s">
        <v>16734</v>
      </c>
      <c r="QOG10" s="237"/>
      <c r="QOH10" s="238">
        <v>5500</v>
      </c>
      <c r="QOI10" s="234" t="s">
        <v>16735</v>
      </c>
      <c r="QOJ10" s="235" t="s">
        <v>8703</v>
      </c>
      <c r="QOK10" s="236" t="s">
        <v>16736</v>
      </c>
      <c r="QOL10" s="237"/>
      <c r="QOM10" s="238">
        <v>5500</v>
      </c>
      <c r="QON10" s="234" t="s">
        <v>16737</v>
      </c>
      <c r="QOO10" s="235" t="s">
        <v>8703</v>
      </c>
      <c r="QOP10" s="236" t="s">
        <v>16738</v>
      </c>
      <c r="QOQ10" s="237"/>
      <c r="QOR10" s="238">
        <v>5500</v>
      </c>
      <c r="QOS10" s="234" t="s">
        <v>16739</v>
      </c>
      <c r="QOT10" s="235" t="s">
        <v>8703</v>
      </c>
      <c r="QOU10" s="236" t="s">
        <v>16740</v>
      </c>
      <c r="QOV10" s="237"/>
      <c r="QOW10" s="238">
        <v>5500</v>
      </c>
      <c r="QOX10" s="234" t="s">
        <v>16741</v>
      </c>
      <c r="QOY10" s="235" t="s">
        <v>8703</v>
      </c>
      <c r="QOZ10" s="236" t="s">
        <v>16742</v>
      </c>
      <c r="QPA10" s="237"/>
      <c r="QPB10" s="238">
        <v>5500</v>
      </c>
      <c r="QPC10" s="234" t="s">
        <v>16743</v>
      </c>
      <c r="QPD10" s="235" t="s">
        <v>8703</v>
      </c>
      <c r="QPE10" s="236" t="s">
        <v>16744</v>
      </c>
      <c r="QPF10" s="237"/>
      <c r="QPG10" s="238">
        <v>5500</v>
      </c>
      <c r="QPH10" s="234" t="s">
        <v>16745</v>
      </c>
      <c r="QPI10" s="235" t="s">
        <v>8703</v>
      </c>
      <c r="QPJ10" s="236" t="s">
        <v>16746</v>
      </c>
      <c r="QPK10" s="237"/>
      <c r="QPL10" s="238">
        <v>5500</v>
      </c>
      <c r="QPM10" s="234" t="s">
        <v>16747</v>
      </c>
      <c r="QPN10" s="235" t="s">
        <v>8703</v>
      </c>
      <c r="QPO10" s="236" t="s">
        <v>16748</v>
      </c>
      <c r="QPP10" s="237"/>
      <c r="QPQ10" s="238">
        <v>5500</v>
      </c>
      <c r="QPR10" s="234" t="s">
        <v>16749</v>
      </c>
      <c r="QPS10" s="235" t="s">
        <v>8703</v>
      </c>
      <c r="QPT10" s="236" t="s">
        <v>16750</v>
      </c>
      <c r="QPU10" s="237"/>
      <c r="QPV10" s="238">
        <v>5500</v>
      </c>
      <c r="QPW10" s="234" t="s">
        <v>16751</v>
      </c>
      <c r="QPX10" s="235" t="s">
        <v>8703</v>
      </c>
      <c r="QPY10" s="236" t="s">
        <v>16752</v>
      </c>
      <c r="QPZ10" s="237"/>
      <c r="QQA10" s="238">
        <v>5500</v>
      </c>
      <c r="QQB10" s="234" t="s">
        <v>16753</v>
      </c>
      <c r="QQC10" s="235" t="s">
        <v>8703</v>
      </c>
      <c r="QQD10" s="236" t="s">
        <v>16754</v>
      </c>
      <c r="QQE10" s="237"/>
      <c r="QQF10" s="238">
        <v>5500</v>
      </c>
      <c r="QQG10" s="234" t="s">
        <v>16755</v>
      </c>
      <c r="QQH10" s="235" t="s">
        <v>8703</v>
      </c>
      <c r="QQI10" s="236" t="s">
        <v>16756</v>
      </c>
      <c r="QQJ10" s="237"/>
      <c r="QQK10" s="238">
        <v>5500</v>
      </c>
      <c r="QQL10" s="234" t="s">
        <v>16757</v>
      </c>
      <c r="QQM10" s="235" t="s">
        <v>8703</v>
      </c>
      <c r="QQN10" s="236" t="s">
        <v>16758</v>
      </c>
      <c r="QQO10" s="237"/>
      <c r="QQP10" s="238">
        <v>5500</v>
      </c>
      <c r="QQQ10" s="234" t="s">
        <v>16759</v>
      </c>
      <c r="QQR10" s="235" t="s">
        <v>8703</v>
      </c>
      <c r="QQS10" s="236" t="s">
        <v>16760</v>
      </c>
      <c r="QQT10" s="237"/>
      <c r="QQU10" s="238">
        <v>5500</v>
      </c>
      <c r="QQV10" s="234" t="s">
        <v>16761</v>
      </c>
      <c r="QQW10" s="235" t="s">
        <v>8703</v>
      </c>
      <c r="QQX10" s="236" t="s">
        <v>16762</v>
      </c>
      <c r="QQY10" s="237"/>
      <c r="QQZ10" s="238">
        <v>5500</v>
      </c>
      <c r="QRA10" s="234" t="s">
        <v>16763</v>
      </c>
      <c r="QRB10" s="235" t="s">
        <v>8703</v>
      </c>
      <c r="QRC10" s="236" t="s">
        <v>16764</v>
      </c>
      <c r="QRD10" s="237"/>
      <c r="QRE10" s="238">
        <v>5500</v>
      </c>
      <c r="QRF10" s="234" t="s">
        <v>16765</v>
      </c>
      <c r="QRG10" s="235" t="s">
        <v>8703</v>
      </c>
      <c r="QRH10" s="236" t="s">
        <v>16766</v>
      </c>
      <c r="QRI10" s="237"/>
      <c r="QRJ10" s="238">
        <v>5500</v>
      </c>
      <c r="QRK10" s="234" t="s">
        <v>16767</v>
      </c>
      <c r="QRL10" s="235" t="s">
        <v>8703</v>
      </c>
      <c r="QRM10" s="236" t="s">
        <v>16768</v>
      </c>
      <c r="QRN10" s="237"/>
      <c r="QRO10" s="238">
        <v>5500</v>
      </c>
      <c r="QRP10" s="234" t="s">
        <v>16769</v>
      </c>
      <c r="QRQ10" s="235" t="s">
        <v>8703</v>
      </c>
      <c r="QRR10" s="236" t="s">
        <v>16770</v>
      </c>
      <c r="QRS10" s="237"/>
      <c r="QRT10" s="238">
        <v>5500</v>
      </c>
      <c r="QRU10" s="234" t="s">
        <v>16771</v>
      </c>
      <c r="QRV10" s="235" t="s">
        <v>8703</v>
      </c>
      <c r="QRW10" s="236" t="s">
        <v>16772</v>
      </c>
      <c r="QRX10" s="237"/>
      <c r="QRY10" s="238">
        <v>5500</v>
      </c>
      <c r="QRZ10" s="234" t="s">
        <v>16773</v>
      </c>
      <c r="QSA10" s="235" t="s">
        <v>8703</v>
      </c>
      <c r="QSB10" s="236" t="s">
        <v>16774</v>
      </c>
      <c r="QSC10" s="237"/>
      <c r="QSD10" s="238">
        <v>5500</v>
      </c>
      <c r="QSE10" s="234" t="s">
        <v>16775</v>
      </c>
      <c r="QSF10" s="235" t="s">
        <v>8703</v>
      </c>
      <c r="QSG10" s="236" t="s">
        <v>16776</v>
      </c>
      <c r="QSH10" s="237"/>
      <c r="QSI10" s="238">
        <v>5500</v>
      </c>
      <c r="QSJ10" s="234" t="s">
        <v>16777</v>
      </c>
      <c r="QSK10" s="235" t="s">
        <v>8703</v>
      </c>
      <c r="QSL10" s="236" t="s">
        <v>16778</v>
      </c>
      <c r="QSM10" s="237"/>
      <c r="QSN10" s="238">
        <v>5500</v>
      </c>
      <c r="QSO10" s="234" t="s">
        <v>16779</v>
      </c>
      <c r="QSP10" s="235" t="s">
        <v>8703</v>
      </c>
      <c r="QSQ10" s="236" t="s">
        <v>16780</v>
      </c>
      <c r="QSR10" s="237"/>
      <c r="QSS10" s="238">
        <v>5500</v>
      </c>
      <c r="QST10" s="234" t="s">
        <v>16781</v>
      </c>
      <c r="QSU10" s="235" t="s">
        <v>8703</v>
      </c>
      <c r="QSV10" s="236" t="s">
        <v>16782</v>
      </c>
      <c r="QSW10" s="237"/>
      <c r="QSX10" s="238">
        <v>5500</v>
      </c>
      <c r="QSY10" s="234" t="s">
        <v>16783</v>
      </c>
      <c r="QSZ10" s="235" t="s">
        <v>8703</v>
      </c>
      <c r="QTA10" s="236" t="s">
        <v>16784</v>
      </c>
      <c r="QTB10" s="237"/>
      <c r="QTC10" s="238">
        <v>5500</v>
      </c>
      <c r="QTD10" s="234" t="s">
        <v>16785</v>
      </c>
      <c r="QTE10" s="235" t="s">
        <v>8703</v>
      </c>
      <c r="QTF10" s="236" t="s">
        <v>16786</v>
      </c>
      <c r="QTG10" s="237"/>
      <c r="QTH10" s="238">
        <v>5500</v>
      </c>
      <c r="QTI10" s="234" t="s">
        <v>16787</v>
      </c>
      <c r="QTJ10" s="235" t="s">
        <v>8703</v>
      </c>
      <c r="QTK10" s="236" t="s">
        <v>16788</v>
      </c>
      <c r="QTL10" s="237"/>
      <c r="QTM10" s="238">
        <v>5500</v>
      </c>
      <c r="QTN10" s="234" t="s">
        <v>16789</v>
      </c>
      <c r="QTO10" s="235" t="s">
        <v>8703</v>
      </c>
      <c r="QTP10" s="236" t="s">
        <v>16790</v>
      </c>
      <c r="QTQ10" s="237"/>
      <c r="QTR10" s="238">
        <v>5500</v>
      </c>
      <c r="QTS10" s="234" t="s">
        <v>16791</v>
      </c>
      <c r="QTT10" s="235" t="s">
        <v>8703</v>
      </c>
      <c r="QTU10" s="236" t="s">
        <v>16792</v>
      </c>
      <c r="QTV10" s="237"/>
      <c r="QTW10" s="238">
        <v>5500</v>
      </c>
      <c r="QTX10" s="234" t="s">
        <v>16793</v>
      </c>
      <c r="QTY10" s="235" t="s">
        <v>8703</v>
      </c>
      <c r="QTZ10" s="236" t="s">
        <v>16794</v>
      </c>
      <c r="QUA10" s="237"/>
      <c r="QUB10" s="238">
        <v>5500</v>
      </c>
      <c r="QUC10" s="234" t="s">
        <v>16795</v>
      </c>
      <c r="QUD10" s="235" t="s">
        <v>8703</v>
      </c>
      <c r="QUE10" s="236" t="s">
        <v>16796</v>
      </c>
      <c r="QUF10" s="237"/>
      <c r="QUG10" s="238">
        <v>5500</v>
      </c>
      <c r="QUH10" s="234" t="s">
        <v>16797</v>
      </c>
      <c r="QUI10" s="235" t="s">
        <v>8703</v>
      </c>
      <c r="QUJ10" s="236" t="s">
        <v>16798</v>
      </c>
      <c r="QUK10" s="237"/>
      <c r="QUL10" s="238">
        <v>5500</v>
      </c>
      <c r="QUM10" s="234" t="s">
        <v>16799</v>
      </c>
      <c r="QUN10" s="235" t="s">
        <v>8703</v>
      </c>
      <c r="QUO10" s="236" t="s">
        <v>16800</v>
      </c>
      <c r="QUP10" s="237"/>
      <c r="QUQ10" s="238">
        <v>5500</v>
      </c>
      <c r="QUR10" s="234" t="s">
        <v>16801</v>
      </c>
      <c r="QUS10" s="235" t="s">
        <v>8703</v>
      </c>
      <c r="QUT10" s="236" t="s">
        <v>16802</v>
      </c>
      <c r="QUU10" s="237"/>
      <c r="QUV10" s="238">
        <v>5500</v>
      </c>
      <c r="QUW10" s="234" t="s">
        <v>16803</v>
      </c>
      <c r="QUX10" s="235" t="s">
        <v>8703</v>
      </c>
      <c r="QUY10" s="236" t="s">
        <v>16804</v>
      </c>
      <c r="QUZ10" s="237"/>
      <c r="QVA10" s="238">
        <v>5500</v>
      </c>
      <c r="QVB10" s="234" t="s">
        <v>16805</v>
      </c>
      <c r="QVC10" s="235" t="s">
        <v>8703</v>
      </c>
      <c r="QVD10" s="236" t="s">
        <v>16806</v>
      </c>
      <c r="QVE10" s="237"/>
      <c r="QVF10" s="238">
        <v>5500</v>
      </c>
      <c r="QVG10" s="234" t="s">
        <v>16807</v>
      </c>
      <c r="QVH10" s="235" t="s">
        <v>8703</v>
      </c>
      <c r="QVI10" s="236" t="s">
        <v>16808</v>
      </c>
      <c r="QVJ10" s="237"/>
      <c r="QVK10" s="238">
        <v>5500</v>
      </c>
      <c r="QVL10" s="234" t="s">
        <v>16809</v>
      </c>
      <c r="QVM10" s="235" t="s">
        <v>8703</v>
      </c>
      <c r="QVN10" s="236" t="s">
        <v>16810</v>
      </c>
      <c r="QVO10" s="237"/>
      <c r="QVP10" s="238">
        <v>5500</v>
      </c>
      <c r="QVQ10" s="234" t="s">
        <v>16811</v>
      </c>
      <c r="QVR10" s="235" t="s">
        <v>8703</v>
      </c>
      <c r="QVS10" s="236" t="s">
        <v>16812</v>
      </c>
      <c r="QVT10" s="237"/>
      <c r="QVU10" s="238">
        <v>5500</v>
      </c>
      <c r="QVV10" s="234" t="s">
        <v>16813</v>
      </c>
      <c r="QVW10" s="235" t="s">
        <v>8703</v>
      </c>
      <c r="QVX10" s="236" t="s">
        <v>16814</v>
      </c>
      <c r="QVY10" s="237"/>
      <c r="QVZ10" s="238">
        <v>5500</v>
      </c>
      <c r="QWA10" s="234" t="s">
        <v>16815</v>
      </c>
      <c r="QWB10" s="235" t="s">
        <v>8703</v>
      </c>
      <c r="QWC10" s="236" t="s">
        <v>16816</v>
      </c>
      <c r="QWD10" s="237"/>
      <c r="QWE10" s="238">
        <v>5500</v>
      </c>
      <c r="QWF10" s="234" t="s">
        <v>16817</v>
      </c>
      <c r="QWG10" s="235" t="s">
        <v>8703</v>
      </c>
      <c r="QWH10" s="236" t="s">
        <v>16818</v>
      </c>
      <c r="QWI10" s="237"/>
      <c r="QWJ10" s="238">
        <v>5500</v>
      </c>
      <c r="QWK10" s="234" t="s">
        <v>16819</v>
      </c>
      <c r="QWL10" s="235" t="s">
        <v>8703</v>
      </c>
      <c r="QWM10" s="236" t="s">
        <v>16820</v>
      </c>
      <c r="QWN10" s="237"/>
      <c r="QWO10" s="238">
        <v>5500</v>
      </c>
      <c r="QWP10" s="234" t="s">
        <v>16821</v>
      </c>
      <c r="QWQ10" s="235" t="s">
        <v>8703</v>
      </c>
      <c r="QWR10" s="236" t="s">
        <v>16822</v>
      </c>
      <c r="QWS10" s="237"/>
      <c r="QWT10" s="238">
        <v>5500</v>
      </c>
      <c r="QWU10" s="234" t="s">
        <v>16823</v>
      </c>
      <c r="QWV10" s="235" t="s">
        <v>8703</v>
      </c>
      <c r="QWW10" s="236" t="s">
        <v>16824</v>
      </c>
      <c r="QWX10" s="237"/>
      <c r="QWY10" s="238">
        <v>5500</v>
      </c>
      <c r="QWZ10" s="234" t="s">
        <v>16825</v>
      </c>
      <c r="QXA10" s="235" t="s">
        <v>8703</v>
      </c>
      <c r="QXB10" s="236" t="s">
        <v>16826</v>
      </c>
      <c r="QXC10" s="237"/>
      <c r="QXD10" s="238">
        <v>5500</v>
      </c>
      <c r="QXE10" s="234" t="s">
        <v>16827</v>
      </c>
      <c r="QXF10" s="235" t="s">
        <v>8703</v>
      </c>
      <c r="QXG10" s="236" t="s">
        <v>16828</v>
      </c>
      <c r="QXH10" s="237"/>
      <c r="QXI10" s="238">
        <v>5500</v>
      </c>
      <c r="QXJ10" s="234" t="s">
        <v>16829</v>
      </c>
      <c r="QXK10" s="235" t="s">
        <v>8703</v>
      </c>
      <c r="QXL10" s="236" t="s">
        <v>16830</v>
      </c>
      <c r="QXM10" s="237"/>
      <c r="QXN10" s="238">
        <v>5500</v>
      </c>
      <c r="QXO10" s="234" t="s">
        <v>16831</v>
      </c>
      <c r="QXP10" s="235" t="s">
        <v>8703</v>
      </c>
      <c r="QXQ10" s="236" t="s">
        <v>16832</v>
      </c>
      <c r="QXR10" s="237"/>
      <c r="QXS10" s="238">
        <v>5500</v>
      </c>
      <c r="QXT10" s="234" t="s">
        <v>16833</v>
      </c>
      <c r="QXU10" s="235" t="s">
        <v>8703</v>
      </c>
      <c r="QXV10" s="236" t="s">
        <v>16834</v>
      </c>
      <c r="QXW10" s="237"/>
      <c r="QXX10" s="238">
        <v>5500</v>
      </c>
      <c r="QXY10" s="234" t="s">
        <v>16835</v>
      </c>
      <c r="QXZ10" s="235" t="s">
        <v>8703</v>
      </c>
      <c r="QYA10" s="236" t="s">
        <v>16836</v>
      </c>
      <c r="QYB10" s="237"/>
      <c r="QYC10" s="238">
        <v>5500</v>
      </c>
      <c r="QYD10" s="234" t="s">
        <v>16837</v>
      </c>
      <c r="QYE10" s="235" t="s">
        <v>8703</v>
      </c>
      <c r="QYF10" s="236" t="s">
        <v>16838</v>
      </c>
      <c r="QYG10" s="237"/>
      <c r="QYH10" s="238">
        <v>5500</v>
      </c>
      <c r="QYI10" s="234" t="s">
        <v>16839</v>
      </c>
      <c r="QYJ10" s="235" t="s">
        <v>8703</v>
      </c>
      <c r="QYK10" s="236" t="s">
        <v>16840</v>
      </c>
      <c r="QYL10" s="237"/>
      <c r="QYM10" s="238">
        <v>5500</v>
      </c>
      <c r="QYN10" s="234" t="s">
        <v>16841</v>
      </c>
      <c r="QYO10" s="235" t="s">
        <v>8703</v>
      </c>
      <c r="QYP10" s="236" t="s">
        <v>16842</v>
      </c>
      <c r="QYQ10" s="237"/>
      <c r="QYR10" s="238">
        <v>5500</v>
      </c>
      <c r="QYS10" s="234" t="s">
        <v>16843</v>
      </c>
      <c r="QYT10" s="235" t="s">
        <v>8703</v>
      </c>
      <c r="QYU10" s="236" t="s">
        <v>16844</v>
      </c>
      <c r="QYV10" s="237"/>
      <c r="QYW10" s="238">
        <v>5500</v>
      </c>
      <c r="QYX10" s="234" t="s">
        <v>16845</v>
      </c>
      <c r="QYY10" s="235" t="s">
        <v>8703</v>
      </c>
      <c r="QYZ10" s="236" t="s">
        <v>16846</v>
      </c>
      <c r="QZA10" s="237"/>
      <c r="QZB10" s="238">
        <v>5500</v>
      </c>
      <c r="QZC10" s="234" t="s">
        <v>16847</v>
      </c>
      <c r="QZD10" s="235" t="s">
        <v>8703</v>
      </c>
      <c r="QZE10" s="236" t="s">
        <v>16848</v>
      </c>
      <c r="QZF10" s="237"/>
      <c r="QZG10" s="238">
        <v>5500</v>
      </c>
      <c r="QZH10" s="234" t="s">
        <v>16849</v>
      </c>
      <c r="QZI10" s="235" t="s">
        <v>8703</v>
      </c>
      <c r="QZJ10" s="236" t="s">
        <v>16850</v>
      </c>
      <c r="QZK10" s="237"/>
      <c r="QZL10" s="238">
        <v>5500</v>
      </c>
      <c r="QZM10" s="234" t="s">
        <v>16851</v>
      </c>
      <c r="QZN10" s="235" t="s">
        <v>8703</v>
      </c>
      <c r="QZO10" s="236" t="s">
        <v>16852</v>
      </c>
      <c r="QZP10" s="237"/>
      <c r="QZQ10" s="238">
        <v>5500</v>
      </c>
      <c r="QZR10" s="234" t="s">
        <v>16853</v>
      </c>
      <c r="QZS10" s="235" t="s">
        <v>8703</v>
      </c>
      <c r="QZT10" s="236" t="s">
        <v>16854</v>
      </c>
      <c r="QZU10" s="237"/>
      <c r="QZV10" s="238">
        <v>5500</v>
      </c>
      <c r="QZW10" s="234" t="s">
        <v>16855</v>
      </c>
      <c r="QZX10" s="235" t="s">
        <v>8703</v>
      </c>
      <c r="QZY10" s="236" t="s">
        <v>16856</v>
      </c>
      <c r="QZZ10" s="237"/>
      <c r="RAA10" s="238">
        <v>5500</v>
      </c>
      <c r="RAB10" s="234" t="s">
        <v>16857</v>
      </c>
      <c r="RAC10" s="235" t="s">
        <v>8703</v>
      </c>
      <c r="RAD10" s="236" t="s">
        <v>16858</v>
      </c>
      <c r="RAE10" s="237"/>
      <c r="RAF10" s="238">
        <v>5500</v>
      </c>
      <c r="RAG10" s="234" t="s">
        <v>16859</v>
      </c>
      <c r="RAH10" s="235" t="s">
        <v>8703</v>
      </c>
      <c r="RAI10" s="236" t="s">
        <v>16860</v>
      </c>
      <c r="RAJ10" s="237"/>
      <c r="RAK10" s="238">
        <v>5500</v>
      </c>
      <c r="RAL10" s="234" t="s">
        <v>16861</v>
      </c>
      <c r="RAM10" s="235" t="s">
        <v>8703</v>
      </c>
      <c r="RAN10" s="236" t="s">
        <v>16862</v>
      </c>
      <c r="RAO10" s="237"/>
      <c r="RAP10" s="238">
        <v>5500</v>
      </c>
      <c r="RAQ10" s="234" t="s">
        <v>16863</v>
      </c>
      <c r="RAR10" s="235" t="s">
        <v>8703</v>
      </c>
      <c r="RAS10" s="236" t="s">
        <v>16864</v>
      </c>
      <c r="RAT10" s="237"/>
      <c r="RAU10" s="238">
        <v>5500</v>
      </c>
      <c r="RAV10" s="234" t="s">
        <v>16865</v>
      </c>
      <c r="RAW10" s="235" t="s">
        <v>8703</v>
      </c>
      <c r="RAX10" s="236" t="s">
        <v>16866</v>
      </c>
      <c r="RAY10" s="237"/>
      <c r="RAZ10" s="238">
        <v>5500</v>
      </c>
      <c r="RBA10" s="234" t="s">
        <v>16867</v>
      </c>
      <c r="RBB10" s="235" t="s">
        <v>8703</v>
      </c>
      <c r="RBC10" s="236" t="s">
        <v>16868</v>
      </c>
      <c r="RBD10" s="237"/>
      <c r="RBE10" s="238">
        <v>5500</v>
      </c>
      <c r="RBF10" s="234" t="s">
        <v>16869</v>
      </c>
      <c r="RBG10" s="235" t="s">
        <v>8703</v>
      </c>
      <c r="RBH10" s="236" t="s">
        <v>16870</v>
      </c>
      <c r="RBI10" s="237"/>
      <c r="RBJ10" s="238">
        <v>5500</v>
      </c>
      <c r="RBK10" s="234" t="s">
        <v>16871</v>
      </c>
      <c r="RBL10" s="235" t="s">
        <v>8703</v>
      </c>
      <c r="RBM10" s="236" t="s">
        <v>16872</v>
      </c>
      <c r="RBN10" s="237"/>
      <c r="RBO10" s="238">
        <v>5500</v>
      </c>
      <c r="RBP10" s="234" t="s">
        <v>16873</v>
      </c>
      <c r="RBQ10" s="235" t="s">
        <v>8703</v>
      </c>
      <c r="RBR10" s="236" t="s">
        <v>16874</v>
      </c>
      <c r="RBS10" s="237"/>
      <c r="RBT10" s="238">
        <v>5500</v>
      </c>
      <c r="RBU10" s="234" t="s">
        <v>16875</v>
      </c>
      <c r="RBV10" s="235" t="s">
        <v>8703</v>
      </c>
      <c r="RBW10" s="236" t="s">
        <v>16876</v>
      </c>
      <c r="RBX10" s="237"/>
      <c r="RBY10" s="238">
        <v>5500</v>
      </c>
      <c r="RBZ10" s="234" t="s">
        <v>16877</v>
      </c>
      <c r="RCA10" s="235" t="s">
        <v>8703</v>
      </c>
      <c r="RCB10" s="236" t="s">
        <v>16878</v>
      </c>
      <c r="RCC10" s="237"/>
      <c r="RCD10" s="238">
        <v>5500</v>
      </c>
      <c r="RCE10" s="234" t="s">
        <v>16879</v>
      </c>
      <c r="RCF10" s="235" t="s">
        <v>8703</v>
      </c>
      <c r="RCG10" s="236" t="s">
        <v>16880</v>
      </c>
      <c r="RCH10" s="237"/>
      <c r="RCI10" s="238">
        <v>5500</v>
      </c>
      <c r="RCJ10" s="234" t="s">
        <v>16881</v>
      </c>
      <c r="RCK10" s="235" t="s">
        <v>8703</v>
      </c>
      <c r="RCL10" s="236" t="s">
        <v>16882</v>
      </c>
      <c r="RCM10" s="237"/>
      <c r="RCN10" s="238">
        <v>5500</v>
      </c>
      <c r="RCO10" s="234" t="s">
        <v>16883</v>
      </c>
      <c r="RCP10" s="235" t="s">
        <v>8703</v>
      </c>
      <c r="RCQ10" s="236" t="s">
        <v>16884</v>
      </c>
      <c r="RCR10" s="237"/>
      <c r="RCS10" s="238">
        <v>5500</v>
      </c>
      <c r="RCT10" s="234" t="s">
        <v>16885</v>
      </c>
      <c r="RCU10" s="235" t="s">
        <v>8703</v>
      </c>
      <c r="RCV10" s="236" t="s">
        <v>16886</v>
      </c>
      <c r="RCW10" s="237"/>
      <c r="RCX10" s="238">
        <v>5500</v>
      </c>
      <c r="RCY10" s="234" t="s">
        <v>16887</v>
      </c>
      <c r="RCZ10" s="235" t="s">
        <v>8703</v>
      </c>
      <c r="RDA10" s="236" t="s">
        <v>16888</v>
      </c>
      <c r="RDB10" s="237"/>
      <c r="RDC10" s="238">
        <v>5500</v>
      </c>
      <c r="RDD10" s="234" t="s">
        <v>16889</v>
      </c>
      <c r="RDE10" s="235" t="s">
        <v>8703</v>
      </c>
      <c r="RDF10" s="236" t="s">
        <v>16890</v>
      </c>
      <c r="RDG10" s="237"/>
      <c r="RDH10" s="238">
        <v>5500</v>
      </c>
      <c r="RDI10" s="234" t="s">
        <v>16891</v>
      </c>
      <c r="RDJ10" s="235" t="s">
        <v>8703</v>
      </c>
      <c r="RDK10" s="236" t="s">
        <v>16892</v>
      </c>
      <c r="RDL10" s="237"/>
      <c r="RDM10" s="238">
        <v>5500</v>
      </c>
      <c r="RDN10" s="234" t="s">
        <v>16893</v>
      </c>
      <c r="RDO10" s="235" t="s">
        <v>8703</v>
      </c>
      <c r="RDP10" s="236" t="s">
        <v>16894</v>
      </c>
      <c r="RDQ10" s="237"/>
      <c r="RDR10" s="238">
        <v>5500</v>
      </c>
      <c r="RDS10" s="234" t="s">
        <v>16895</v>
      </c>
      <c r="RDT10" s="235" t="s">
        <v>8703</v>
      </c>
      <c r="RDU10" s="236" t="s">
        <v>16896</v>
      </c>
      <c r="RDV10" s="237"/>
      <c r="RDW10" s="238">
        <v>5500</v>
      </c>
      <c r="RDX10" s="234" t="s">
        <v>16897</v>
      </c>
      <c r="RDY10" s="235" t="s">
        <v>8703</v>
      </c>
      <c r="RDZ10" s="236" t="s">
        <v>16898</v>
      </c>
      <c r="REA10" s="237"/>
      <c r="REB10" s="238">
        <v>5500</v>
      </c>
      <c r="REC10" s="234" t="s">
        <v>16899</v>
      </c>
      <c r="RED10" s="235" t="s">
        <v>8703</v>
      </c>
      <c r="REE10" s="236" t="s">
        <v>16900</v>
      </c>
      <c r="REF10" s="237"/>
      <c r="REG10" s="238">
        <v>5500</v>
      </c>
      <c r="REH10" s="234" t="s">
        <v>16901</v>
      </c>
      <c r="REI10" s="235" t="s">
        <v>8703</v>
      </c>
      <c r="REJ10" s="236" t="s">
        <v>16902</v>
      </c>
      <c r="REK10" s="237"/>
      <c r="REL10" s="238">
        <v>5500</v>
      </c>
      <c r="REM10" s="234" t="s">
        <v>16903</v>
      </c>
      <c r="REN10" s="235" t="s">
        <v>8703</v>
      </c>
      <c r="REO10" s="236" t="s">
        <v>16904</v>
      </c>
      <c r="REP10" s="237"/>
      <c r="REQ10" s="238">
        <v>5500</v>
      </c>
      <c r="RER10" s="234" t="s">
        <v>16905</v>
      </c>
      <c r="RES10" s="235" t="s">
        <v>8703</v>
      </c>
      <c r="RET10" s="236" t="s">
        <v>16906</v>
      </c>
      <c r="REU10" s="237"/>
      <c r="REV10" s="238">
        <v>5500</v>
      </c>
      <c r="REW10" s="234" t="s">
        <v>16907</v>
      </c>
      <c r="REX10" s="235" t="s">
        <v>8703</v>
      </c>
      <c r="REY10" s="236" t="s">
        <v>16908</v>
      </c>
      <c r="REZ10" s="237"/>
      <c r="RFA10" s="238">
        <v>5500</v>
      </c>
      <c r="RFB10" s="234" t="s">
        <v>16909</v>
      </c>
      <c r="RFC10" s="235" t="s">
        <v>8703</v>
      </c>
      <c r="RFD10" s="236" t="s">
        <v>16910</v>
      </c>
      <c r="RFE10" s="237"/>
      <c r="RFF10" s="238">
        <v>5500</v>
      </c>
      <c r="RFG10" s="234" t="s">
        <v>16911</v>
      </c>
      <c r="RFH10" s="235" t="s">
        <v>8703</v>
      </c>
      <c r="RFI10" s="236" t="s">
        <v>16912</v>
      </c>
      <c r="RFJ10" s="237"/>
      <c r="RFK10" s="238">
        <v>5500</v>
      </c>
      <c r="RFL10" s="234" t="s">
        <v>16913</v>
      </c>
      <c r="RFM10" s="235" t="s">
        <v>8703</v>
      </c>
      <c r="RFN10" s="236" t="s">
        <v>16914</v>
      </c>
      <c r="RFO10" s="237"/>
      <c r="RFP10" s="238">
        <v>5500</v>
      </c>
      <c r="RFQ10" s="234" t="s">
        <v>16915</v>
      </c>
      <c r="RFR10" s="235" t="s">
        <v>8703</v>
      </c>
      <c r="RFS10" s="236" t="s">
        <v>16916</v>
      </c>
      <c r="RFT10" s="237"/>
      <c r="RFU10" s="238">
        <v>5500</v>
      </c>
      <c r="RFV10" s="234" t="s">
        <v>16917</v>
      </c>
      <c r="RFW10" s="235" t="s">
        <v>8703</v>
      </c>
      <c r="RFX10" s="236" t="s">
        <v>16918</v>
      </c>
      <c r="RFY10" s="237"/>
      <c r="RFZ10" s="238">
        <v>5500</v>
      </c>
      <c r="RGA10" s="234" t="s">
        <v>16919</v>
      </c>
      <c r="RGB10" s="235" t="s">
        <v>8703</v>
      </c>
      <c r="RGC10" s="236" t="s">
        <v>16920</v>
      </c>
      <c r="RGD10" s="237"/>
      <c r="RGE10" s="238">
        <v>5500</v>
      </c>
      <c r="RGF10" s="234" t="s">
        <v>16921</v>
      </c>
      <c r="RGG10" s="235" t="s">
        <v>8703</v>
      </c>
      <c r="RGH10" s="236" t="s">
        <v>16922</v>
      </c>
      <c r="RGI10" s="237"/>
      <c r="RGJ10" s="238">
        <v>5500</v>
      </c>
      <c r="RGK10" s="234" t="s">
        <v>16923</v>
      </c>
      <c r="RGL10" s="235" t="s">
        <v>8703</v>
      </c>
      <c r="RGM10" s="236" t="s">
        <v>16924</v>
      </c>
      <c r="RGN10" s="237"/>
      <c r="RGO10" s="238">
        <v>5500</v>
      </c>
      <c r="RGP10" s="234" t="s">
        <v>16925</v>
      </c>
      <c r="RGQ10" s="235" t="s">
        <v>8703</v>
      </c>
      <c r="RGR10" s="236" t="s">
        <v>16926</v>
      </c>
      <c r="RGS10" s="237"/>
      <c r="RGT10" s="238">
        <v>5500</v>
      </c>
      <c r="RGU10" s="234" t="s">
        <v>16927</v>
      </c>
      <c r="RGV10" s="235" t="s">
        <v>8703</v>
      </c>
      <c r="RGW10" s="236" t="s">
        <v>16928</v>
      </c>
      <c r="RGX10" s="237"/>
      <c r="RGY10" s="238">
        <v>5500</v>
      </c>
      <c r="RGZ10" s="234" t="s">
        <v>16929</v>
      </c>
      <c r="RHA10" s="235" t="s">
        <v>8703</v>
      </c>
      <c r="RHB10" s="236" t="s">
        <v>16930</v>
      </c>
      <c r="RHC10" s="237"/>
      <c r="RHD10" s="238">
        <v>5500</v>
      </c>
      <c r="RHE10" s="234" t="s">
        <v>16931</v>
      </c>
      <c r="RHF10" s="235" t="s">
        <v>8703</v>
      </c>
      <c r="RHG10" s="236" t="s">
        <v>16932</v>
      </c>
      <c r="RHH10" s="237"/>
      <c r="RHI10" s="238">
        <v>5500</v>
      </c>
      <c r="RHJ10" s="234" t="s">
        <v>16933</v>
      </c>
      <c r="RHK10" s="235" t="s">
        <v>8703</v>
      </c>
      <c r="RHL10" s="236" t="s">
        <v>16934</v>
      </c>
      <c r="RHM10" s="237"/>
      <c r="RHN10" s="238">
        <v>5500</v>
      </c>
      <c r="RHO10" s="234" t="s">
        <v>16935</v>
      </c>
      <c r="RHP10" s="235" t="s">
        <v>8703</v>
      </c>
      <c r="RHQ10" s="236" t="s">
        <v>16936</v>
      </c>
      <c r="RHR10" s="237"/>
      <c r="RHS10" s="238">
        <v>5500</v>
      </c>
      <c r="RHT10" s="234" t="s">
        <v>16937</v>
      </c>
      <c r="RHU10" s="235" t="s">
        <v>8703</v>
      </c>
      <c r="RHV10" s="236" t="s">
        <v>16938</v>
      </c>
      <c r="RHW10" s="237"/>
      <c r="RHX10" s="238">
        <v>5500</v>
      </c>
      <c r="RHY10" s="234" t="s">
        <v>16939</v>
      </c>
      <c r="RHZ10" s="235" t="s">
        <v>8703</v>
      </c>
      <c r="RIA10" s="236" t="s">
        <v>16940</v>
      </c>
      <c r="RIB10" s="237"/>
      <c r="RIC10" s="238">
        <v>5500</v>
      </c>
      <c r="RID10" s="234" t="s">
        <v>16941</v>
      </c>
      <c r="RIE10" s="235" t="s">
        <v>8703</v>
      </c>
      <c r="RIF10" s="236" t="s">
        <v>16942</v>
      </c>
      <c r="RIG10" s="237"/>
      <c r="RIH10" s="238">
        <v>5500</v>
      </c>
      <c r="RII10" s="234" t="s">
        <v>16943</v>
      </c>
      <c r="RIJ10" s="235" t="s">
        <v>8703</v>
      </c>
      <c r="RIK10" s="236" t="s">
        <v>16944</v>
      </c>
      <c r="RIL10" s="237"/>
      <c r="RIM10" s="238">
        <v>5500</v>
      </c>
      <c r="RIN10" s="234" t="s">
        <v>16945</v>
      </c>
      <c r="RIO10" s="235" t="s">
        <v>8703</v>
      </c>
      <c r="RIP10" s="236" t="s">
        <v>16946</v>
      </c>
      <c r="RIQ10" s="237"/>
      <c r="RIR10" s="238">
        <v>5500</v>
      </c>
      <c r="RIS10" s="234" t="s">
        <v>16947</v>
      </c>
      <c r="RIT10" s="235" t="s">
        <v>8703</v>
      </c>
      <c r="RIU10" s="236" t="s">
        <v>16948</v>
      </c>
      <c r="RIV10" s="237"/>
      <c r="RIW10" s="238">
        <v>5500</v>
      </c>
      <c r="RIX10" s="234" t="s">
        <v>16949</v>
      </c>
      <c r="RIY10" s="235" t="s">
        <v>8703</v>
      </c>
      <c r="RIZ10" s="236" t="s">
        <v>16950</v>
      </c>
      <c r="RJA10" s="237"/>
      <c r="RJB10" s="238">
        <v>5500</v>
      </c>
      <c r="RJC10" s="234" t="s">
        <v>16951</v>
      </c>
      <c r="RJD10" s="235" t="s">
        <v>8703</v>
      </c>
      <c r="RJE10" s="236" t="s">
        <v>16952</v>
      </c>
      <c r="RJF10" s="237"/>
      <c r="RJG10" s="238">
        <v>5500</v>
      </c>
      <c r="RJH10" s="234" t="s">
        <v>16953</v>
      </c>
      <c r="RJI10" s="235" t="s">
        <v>8703</v>
      </c>
      <c r="RJJ10" s="236" t="s">
        <v>16954</v>
      </c>
      <c r="RJK10" s="237"/>
      <c r="RJL10" s="238">
        <v>5500</v>
      </c>
      <c r="RJM10" s="234" t="s">
        <v>16955</v>
      </c>
      <c r="RJN10" s="235" t="s">
        <v>8703</v>
      </c>
      <c r="RJO10" s="236" t="s">
        <v>16956</v>
      </c>
      <c r="RJP10" s="237"/>
      <c r="RJQ10" s="238">
        <v>5500</v>
      </c>
      <c r="RJR10" s="234" t="s">
        <v>16957</v>
      </c>
      <c r="RJS10" s="235" t="s">
        <v>8703</v>
      </c>
      <c r="RJT10" s="236" t="s">
        <v>16958</v>
      </c>
      <c r="RJU10" s="237"/>
      <c r="RJV10" s="238">
        <v>5500</v>
      </c>
      <c r="RJW10" s="234" t="s">
        <v>16959</v>
      </c>
      <c r="RJX10" s="235" t="s">
        <v>8703</v>
      </c>
      <c r="RJY10" s="236" t="s">
        <v>16960</v>
      </c>
      <c r="RJZ10" s="237"/>
      <c r="RKA10" s="238">
        <v>5500</v>
      </c>
      <c r="RKB10" s="234" t="s">
        <v>16961</v>
      </c>
      <c r="RKC10" s="235" t="s">
        <v>8703</v>
      </c>
      <c r="RKD10" s="236" t="s">
        <v>16962</v>
      </c>
      <c r="RKE10" s="237"/>
      <c r="RKF10" s="238">
        <v>5500</v>
      </c>
      <c r="RKG10" s="234" t="s">
        <v>16963</v>
      </c>
      <c r="RKH10" s="235" t="s">
        <v>8703</v>
      </c>
      <c r="RKI10" s="236" t="s">
        <v>16964</v>
      </c>
      <c r="RKJ10" s="237"/>
      <c r="RKK10" s="238">
        <v>5500</v>
      </c>
      <c r="RKL10" s="234" t="s">
        <v>16965</v>
      </c>
      <c r="RKM10" s="235" t="s">
        <v>8703</v>
      </c>
      <c r="RKN10" s="236" t="s">
        <v>16966</v>
      </c>
      <c r="RKO10" s="237"/>
      <c r="RKP10" s="238">
        <v>5500</v>
      </c>
      <c r="RKQ10" s="234" t="s">
        <v>16967</v>
      </c>
      <c r="RKR10" s="235" t="s">
        <v>8703</v>
      </c>
      <c r="RKS10" s="236" t="s">
        <v>16968</v>
      </c>
      <c r="RKT10" s="237"/>
      <c r="RKU10" s="238">
        <v>5500</v>
      </c>
      <c r="RKV10" s="234" t="s">
        <v>16969</v>
      </c>
      <c r="RKW10" s="235" t="s">
        <v>8703</v>
      </c>
      <c r="RKX10" s="236" t="s">
        <v>16970</v>
      </c>
      <c r="RKY10" s="237"/>
      <c r="RKZ10" s="238">
        <v>5500</v>
      </c>
      <c r="RLA10" s="234" t="s">
        <v>16971</v>
      </c>
      <c r="RLB10" s="235" t="s">
        <v>8703</v>
      </c>
      <c r="RLC10" s="236" t="s">
        <v>16972</v>
      </c>
      <c r="RLD10" s="237"/>
      <c r="RLE10" s="238">
        <v>5500</v>
      </c>
      <c r="RLF10" s="234" t="s">
        <v>16973</v>
      </c>
      <c r="RLG10" s="235" t="s">
        <v>8703</v>
      </c>
      <c r="RLH10" s="236" t="s">
        <v>16974</v>
      </c>
      <c r="RLI10" s="237"/>
      <c r="RLJ10" s="238">
        <v>5500</v>
      </c>
      <c r="RLK10" s="234" t="s">
        <v>16975</v>
      </c>
      <c r="RLL10" s="235" t="s">
        <v>8703</v>
      </c>
      <c r="RLM10" s="236" t="s">
        <v>16976</v>
      </c>
      <c r="RLN10" s="237"/>
      <c r="RLO10" s="238">
        <v>5500</v>
      </c>
      <c r="RLP10" s="234" t="s">
        <v>16977</v>
      </c>
      <c r="RLQ10" s="235" t="s">
        <v>8703</v>
      </c>
      <c r="RLR10" s="236" t="s">
        <v>16978</v>
      </c>
      <c r="RLS10" s="237"/>
      <c r="RLT10" s="238">
        <v>5500</v>
      </c>
      <c r="RLU10" s="234" t="s">
        <v>16979</v>
      </c>
      <c r="RLV10" s="235" t="s">
        <v>8703</v>
      </c>
      <c r="RLW10" s="236" t="s">
        <v>16980</v>
      </c>
      <c r="RLX10" s="237"/>
      <c r="RLY10" s="238">
        <v>5500</v>
      </c>
      <c r="RLZ10" s="234" t="s">
        <v>16981</v>
      </c>
      <c r="RMA10" s="235" t="s">
        <v>8703</v>
      </c>
      <c r="RMB10" s="236" t="s">
        <v>16982</v>
      </c>
      <c r="RMC10" s="237"/>
      <c r="RMD10" s="238">
        <v>5500</v>
      </c>
      <c r="RME10" s="234" t="s">
        <v>16983</v>
      </c>
      <c r="RMF10" s="235" t="s">
        <v>8703</v>
      </c>
      <c r="RMG10" s="236" t="s">
        <v>16984</v>
      </c>
      <c r="RMH10" s="237"/>
      <c r="RMI10" s="238">
        <v>5500</v>
      </c>
      <c r="RMJ10" s="234" t="s">
        <v>16985</v>
      </c>
      <c r="RMK10" s="235" t="s">
        <v>8703</v>
      </c>
      <c r="RML10" s="236" t="s">
        <v>16986</v>
      </c>
      <c r="RMM10" s="237"/>
      <c r="RMN10" s="238">
        <v>5500</v>
      </c>
      <c r="RMO10" s="234" t="s">
        <v>16987</v>
      </c>
      <c r="RMP10" s="235" t="s">
        <v>8703</v>
      </c>
      <c r="RMQ10" s="236" t="s">
        <v>16988</v>
      </c>
      <c r="RMR10" s="237"/>
      <c r="RMS10" s="238">
        <v>5500</v>
      </c>
      <c r="RMT10" s="234" t="s">
        <v>16989</v>
      </c>
      <c r="RMU10" s="235" t="s">
        <v>8703</v>
      </c>
      <c r="RMV10" s="236" t="s">
        <v>16990</v>
      </c>
      <c r="RMW10" s="237"/>
      <c r="RMX10" s="238">
        <v>5500</v>
      </c>
      <c r="RMY10" s="234" t="s">
        <v>16991</v>
      </c>
      <c r="RMZ10" s="235" t="s">
        <v>8703</v>
      </c>
      <c r="RNA10" s="236" t="s">
        <v>16992</v>
      </c>
      <c r="RNB10" s="237"/>
      <c r="RNC10" s="238">
        <v>5500</v>
      </c>
      <c r="RND10" s="234" t="s">
        <v>16993</v>
      </c>
      <c r="RNE10" s="235" t="s">
        <v>8703</v>
      </c>
      <c r="RNF10" s="236" t="s">
        <v>16994</v>
      </c>
      <c r="RNG10" s="237"/>
      <c r="RNH10" s="238">
        <v>5500</v>
      </c>
      <c r="RNI10" s="234" t="s">
        <v>16995</v>
      </c>
      <c r="RNJ10" s="235" t="s">
        <v>8703</v>
      </c>
      <c r="RNK10" s="236" t="s">
        <v>16996</v>
      </c>
      <c r="RNL10" s="237"/>
      <c r="RNM10" s="238">
        <v>5500</v>
      </c>
      <c r="RNN10" s="234" t="s">
        <v>16997</v>
      </c>
      <c r="RNO10" s="235" t="s">
        <v>8703</v>
      </c>
      <c r="RNP10" s="236" t="s">
        <v>16998</v>
      </c>
      <c r="RNQ10" s="237"/>
      <c r="RNR10" s="238">
        <v>5500</v>
      </c>
      <c r="RNS10" s="234" t="s">
        <v>16999</v>
      </c>
      <c r="RNT10" s="235" t="s">
        <v>8703</v>
      </c>
      <c r="RNU10" s="236" t="s">
        <v>17000</v>
      </c>
      <c r="RNV10" s="237"/>
      <c r="RNW10" s="238">
        <v>5500</v>
      </c>
      <c r="RNX10" s="234" t="s">
        <v>17001</v>
      </c>
      <c r="RNY10" s="235" t="s">
        <v>8703</v>
      </c>
      <c r="RNZ10" s="236" t="s">
        <v>17002</v>
      </c>
      <c r="ROA10" s="237"/>
      <c r="ROB10" s="238">
        <v>5500</v>
      </c>
      <c r="ROC10" s="234" t="s">
        <v>17003</v>
      </c>
      <c r="ROD10" s="235" t="s">
        <v>8703</v>
      </c>
      <c r="ROE10" s="236" t="s">
        <v>17004</v>
      </c>
      <c r="ROF10" s="237"/>
      <c r="ROG10" s="238">
        <v>5500</v>
      </c>
      <c r="ROH10" s="234" t="s">
        <v>17005</v>
      </c>
      <c r="ROI10" s="235" t="s">
        <v>8703</v>
      </c>
      <c r="ROJ10" s="236" t="s">
        <v>17006</v>
      </c>
      <c r="ROK10" s="237"/>
      <c r="ROL10" s="238">
        <v>5500</v>
      </c>
      <c r="ROM10" s="234" t="s">
        <v>17007</v>
      </c>
      <c r="RON10" s="235" t="s">
        <v>8703</v>
      </c>
      <c r="ROO10" s="236" t="s">
        <v>17008</v>
      </c>
      <c r="ROP10" s="237"/>
      <c r="ROQ10" s="238">
        <v>5500</v>
      </c>
      <c r="ROR10" s="234" t="s">
        <v>17009</v>
      </c>
      <c r="ROS10" s="235" t="s">
        <v>8703</v>
      </c>
      <c r="ROT10" s="236" t="s">
        <v>17010</v>
      </c>
      <c r="ROU10" s="237"/>
      <c r="ROV10" s="238">
        <v>5500</v>
      </c>
      <c r="ROW10" s="234" t="s">
        <v>17011</v>
      </c>
      <c r="ROX10" s="235" t="s">
        <v>8703</v>
      </c>
      <c r="ROY10" s="236" t="s">
        <v>17012</v>
      </c>
      <c r="ROZ10" s="237"/>
      <c r="RPA10" s="238">
        <v>5500</v>
      </c>
      <c r="RPB10" s="234" t="s">
        <v>17013</v>
      </c>
      <c r="RPC10" s="235" t="s">
        <v>8703</v>
      </c>
      <c r="RPD10" s="236" t="s">
        <v>17014</v>
      </c>
      <c r="RPE10" s="237"/>
      <c r="RPF10" s="238">
        <v>5500</v>
      </c>
      <c r="RPG10" s="234" t="s">
        <v>17015</v>
      </c>
      <c r="RPH10" s="235" t="s">
        <v>8703</v>
      </c>
      <c r="RPI10" s="236" t="s">
        <v>17016</v>
      </c>
      <c r="RPJ10" s="237"/>
      <c r="RPK10" s="238">
        <v>5500</v>
      </c>
      <c r="RPL10" s="234" t="s">
        <v>17017</v>
      </c>
      <c r="RPM10" s="235" t="s">
        <v>8703</v>
      </c>
      <c r="RPN10" s="236" t="s">
        <v>17018</v>
      </c>
      <c r="RPO10" s="237"/>
      <c r="RPP10" s="238">
        <v>5500</v>
      </c>
      <c r="RPQ10" s="234" t="s">
        <v>17019</v>
      </c>
      <c r="RPR10" s="235" t="s">
        <v>8703</v>
      </c>
      <c r="RPS10" s="236" t="s">
        <v>17020</v>
      </c>
      <c r="RPT10" s="237"/>
      <c r="RPU10" s="238">
        <v>5500</v>
      </c>
      <c r="RPV10" s="234" t="s">
        <v>17021</v>
      </c>
      <c r="RPW10" s="235" t="s">
        <v>8703</v>
      </c>
      <c r="RPX10" s="236" t="s">
        <v>17022</v>
      </c>
      <c r="RPY10" s="237"/>
      <c r="RPZ10" s="238">
        <v>5500</v>
      </c>
      <c r="RQA10" s="234" t="s">
        <v>17023</v>
      </c>
      <c r="RQB10" s="235" t="s">
        <v>8703</v>
      </c>
      <c r="RQC10" s="236" t="s">
        <v>17024</v>
      </c>
      <c r="RQD10" s="237"/>
      <c r="RQE10" s="238">
        <v>5500</v>
      </c>
      <c r="RQF10" s="234" t="s">
        <v>17025</v>
      </c>
      <c r="RQG10" s="235" t="s">
        <v>8703</v>
      </c>
      <c r="RQH10" s="236" t="s">
        <v>17026</v>
      </c>
      <c r="RQI10" s="237"/>
      <c r="RQJ10" s="238">
        <v>5500</v>
      </c>
      <c r="RQK10" s="234" t="s">
        <v>17027</v>
      </c>
      <c r="RQL10" s="235" t="s">
        <v>8703</v>
      </c>
      <c r="RQM10" s="236" t="s">
        <v>17028</v>
      </c>
      <c r="RQN10" s="237"/>
      <c r="RQO10" s="238">
        <v>5500</v>
      </c>
      <c r="RQP10" s="234" t="s">
        <v>17029</v>
      </c>
      <c r="RQQ10" s="235" t="s">
        <v>8703</v>
      </c>
      <c r="RQR10" s="236" t="s">
        <v>17030</v>
      </c>
      <c r="RQS10" s="237"/>
      <c r="RQT10" s="238">
        <v>5500</v>
      </c>
      <c r="RQU10" s="234" t="s">
        <v>17031</v>
      </c>
      <c r="RQV10" s="235" t="s">
        <v>8703</v>
      </c>
      <c r="RQW10" s="236" t="s">
        <v>17032</v>
      </c>
      <c r="RQX10" s="237"/>
      <c r="RQY10" s="238">
        <v>5500</v>
      </c>
      <c r="RQZ10" s="234" t="s">
        <v>17033</v>
      </c>
      <c r="RRA10" s="235" t="s">
        <v>8703</v>
      </c>
      <c r="RRB10" s="236" t="s">
        <v>17034</v>
      </c>
      <c r="RRC10" s="237"/>
      <c r="RRD10" s="238">
        <v>5500</v>
      </c>
      <c r="RRE10" s="234" t="s">
        <v>17035</v>
      </c>
      <c r="RRF10" s="235" t="s">
        <v>8703</v>
      </c>
      <c r="RRG10" s="236" t="s">
        <v>17036</v>
      </c>
      <c r="RRH10" s="237"/>
      <c r="RRI10" s="238">
        <v>5500</v>
      </c>
      <c r="RRJ10" s="234" t="s">
        <v>17037</v>
      </c>
      <c r="RRK10" s="235" t="s">
        <v>8703</v>
      </c>
      <c r="RRL10" s="236" t="s">
        <v>17038</v>
      </c>
      <c r="RRM10" s="237"/>
      <c r="RRN10" s="238">
        <v>5500</v>
      </c>
      <c r="RRO10" s="234" t="s">
        <v>17039</v>
      </c>
      <c r="RRP10" s="235" t="s">
        <v>8703</v>
      </c>
      <c r="RRQ10" s="236" t="s">
        <v>17040</v>
      </c>
      <c r="RRR10" s="237"/>
      <c r="RRS10" s="238">
        <v>5500</v>
      </c>
      <c r="RRT10" s="234" t="s">
        <v>17041</v>
      </c>
      <c r="RRU10" s="235" t="s">
        <v>8703</v>
      </c>
      <c r="RRV10" s="236" t="s">
        <v>17042</v>
      </c>
      <c r="RRW10" s="237"/>
      <c r="RRX10" s="238">
        <v>5500</v>
      </c>
      <c r="RRY10" s="234" t="s">
        <v>17043</v>
      </c>
      <c r="RRZ10" s="235" t="s">
        <v>8703</v>
      </c>
      <c r="RSA10" s="236" t="s">
        <v>17044</v>
      </c>
      <c r="RSB10" s="237"/>
      <c r="RSC10" s="238">
        <v>5500</v>
      </c>
      <c r="RSD10" s="234" t="s">
        <v>17045</v>
      </c>
      <c r="RSE10" s="235" t="s">
        <v>8703</v>
      </c>
      <c r="RSF10" s="236" t="s">
        <v>17046</v>
      </c>
      <c r="RSG10" s="237"/>
      <c r="RSH10" s="238">
        <v>5500</v>
      </c>
      <c r="RSI10" s="234" t="s">
        <v>17047</v>
      </c>
      <c r="RSJ10" s="235" t="s">
        <v>8703</v>
      </c>
      <c r="RSK10" s="236" t="s">
        <v>17048</v>
      </c>
      <c r="RSL10" s="237"/>
      <c r="RSM10" s="238">
        <v>5500</v>
      </c>
      <c r="RSN10" s="234" t="s">
        <v>17049</v>
      </c>
      <c r="RSO10" s="235" t="s">
        <v>8703</v>
      </c>
      <c r="RSP10" s="236" t="s">
        <v>17050</v>
      </c>
      <c r="RSQ10" s="237"/>
      <c r="RSR10" s="238">
        <v>5500</v>
      </c>
      <c r="RSS10" s="234" t="s">
        <v>17051</v>
      </c>
      <c r="RST10" s="235" t="s">
        <v>8703</v>
      </c>
      <c r="RSU10" s="236" t="s">
        <v>17052</v>
      </c>
      <c r="RSV10" s="237"/>
      <c r="RSW10" s="238">
        <v>5500</v>
      </c>
      <c r="RSX10" s="234" t="s">
        <v>17053</v>
      </c>
      <c r="RSY10" s="235" t="s">
        <v>8703</v>
      </c>
      <c r="RSZ10" s="236" t="s">
        <v>17054</v>
      </c>
      <c r="RTA10" s="237"/>
      <c r="RTB10" s="238">
        <v>5500</v>
      </c>
      <c r="RTC10" s="234" t="s">
        <v>17055</v>
      </c>
      <c r="RTD10" s="235" t="s">
        <v>8703</v>
      </c>
      <c r="RTE10" s="236" t="s">
        <v>17056</v>
      </c>
      <c r="RTF10" s="237"/>
      <c r="RTG10" s="238">
        <v>5500</v>
      </c>
      <c r="RTH10" s="234" t="s">
        <v>17057</v>
      </c>
      <c r="RTI10" s="235" t="s">
        <v>8703</v>
      </c>
      <c r="RTJ10" s="236" t="s">
        <v>17058</v>
      </c>
      <c r="RTK10" s="237"/>
      <c r="RTL10" s="238">
        <v>5500</v>
      </c>
      <c r="RTM10" s="234" t="s">
        <v>17059</v>
      </c>
      <c r="RTN10" s="235" t="s">
        <v>8703</v>
      </c>
      <c r="RTO10" s="236" t="s">
        <v>17060</v>
      </c>
      <c r="RTP10" s="237"/>
      <c r="RTQ10" s="238">
        <v>5500</v>
      </c>
      <c r="RTR10" s="234" t="s">
        <v>17061</v>
      </c>
      <c r="RTS10" s="235" t="s">
        <v>8703</v>
      </c>
      <c r="RTT10" s="236" t="s">
        <v>17062</v>
      </c>
      <c r="RTU10" s="237"/>
      <c r="RTV10" s="238">
        <v>5500</v>
      </c>
      <c r="RTW10" s="234" t="s">
        <v>17063</v>
      </c>
      <c r="RTX10" s="235" t="s">
        <v>8703</v>
      </c>
      <c r="RTY10" s="236" t="s">
        <v>17064</v>
      </c>
      <c r="RTZ10" s="237"/>
      <c r="RUA10" s="238">
        <v>5500</v>
      </c>
      <c r="RUB10" s="234" t="s">
        <v>17065</v>
      </c>
      <c r="RUC10" s="235" t="s">
        <v>8703</v>
      </c>
      <c r="RUD10" s="236" t="s">
        <v>17066</v>
      </c>
      <c r="RUE10" s="237"/>
      <c r="RUF10" s="238">
        <v>5500</v>
      </c>
      <c r="RUG10" s="234" t="s">
        <v>17067</v>
      </c>
      <c r="RUH10" s="235" t="s">
        <v>8703</v>
      </c>
      <c r="RUI10" s="236" t="s">
        <v>17068</v>
      </c>
      <c r="RUJ10" s="237"/>
      <c r="RUK10" s="238">
        <v>5500</v>
      </c>
      <c r="RUL10" s="234" t="s">
        <v>17069</v>
      </c>
      <c r="RUM10" s="235" t="s">
        <v>8703</v>
      </c>
      <c r="RUN10" s="236" t="s">
        <v>17070</v>
      </c>
      <c r="RUO10" s="237"/>
      <c r="RUP10" s="238">
        <v>5500</v>
      </c>
      <c r="RUQ10" s="234" t="s">
        <v>17071</v>
      </c>
      <c r="RUR10" s="235" t="s">
        <v>8703</v>
      </c>
      <c r="RUS10" s="236" t="s">
        <v>17072</v>
      </c>
      <c r="RUT10" s="237"/>
      <c r="RUU10" s="238">
        <v>5500</v>
      </c>
      <c r="RUV10" s="234" t="s">
        <v>17073</v>
      </c>
      <c r="RUW10" s="235" t="s">
        <v>8703</v>
      </c>
      <c r="RUX10" s="236" t="s">
        <v>17074</v>
      </c>
      <c r="RUY10" s="237"/>
      <c r="RUZ10" s="238">
        <v>5500</v>
      </c>
      <c r="RVA10" s="234" t="s">
        <v>17075</v>
      </c>
      <c r="RVB10" s="235" t="s">
        <v>8703</v>
      </c>
      <c r="RVC10" s="236" t="s">
        <v>17076</v>
      </c>
      <c r="RVD10" s="237"/>
      <c r="RVE10" s="238">
        <v>5500</v>
      </c>
      <c r="RVF10" s="234" t="s">
        <v>17077</v>
      </c>
      <c r="RVG10" s="235" t="s">
        <v>8703</v>
      </c>
      <c r="RVH10" s="236" t="s">
        <v>17078</v>
      </c>
      <c r="RVI10" s="237"/>
      <c r="RVJ10" s="238">
        <v>5500</v>
      </c>
      <c r="RVK10" s="234" t="s">
        <v>17079</v>
      </c>
      <c r="RVL10" s="235" t="s">
        <v>8703</v>
      </c>
      <c r="RVM10" s="236" t="s">
        <v>17080</v>
      </c>
      <c r="RVN10" s="237"/>
      <c r="RVO10" s="238">
        <v>5500</v>
      </c>
      <c r="RVP10" s="234" t="s">
        <v>17081</v>
      </c>
      <c r="RVQ10" s="235" t="s">
        <v>8703</v>
      </c>
      <c r="RVR10" s="236" t="s">
        <v>17082</v>
      </c>
      <c r="RVS10" s="237"/>
      <c r="RVT10" s="238">
        <v>5500</v>
      </c>
      <c r="RVU10" s="234" t="s">
        <v>17083</v>
      </c>
      <c r="RVV10" s="235" t="s">
        <v>8703</v>
      </c>
      <c r="RVW10" s="236" t="s">
        <v>17084</v>
      </c>
      <c r="RVX10" s="237"/>
      <c r="RVY10" s="238">
        <v>5500</v>
      </c>
      <c r="RVZ10" s="234" t="s">
        <v>17085</v>
      </c>
      <c r="RWA10" s="235" t="s">
        <v>8703</v>
      </c>
      <c r="RWB10" s="236" t="s">
        <v>17086</v>
      </c>
      <c r="RWC10" s="237"/>
      <c r="RWD10" s="238">
        <v>5500</v>
      </c>
      <c r="RWE10" s="234" t="s">
        <v>17087</v>
      </c>
      <c r="RWF10" s="235" t="s">
        <v>8703</v>
      </c>
      <c r="RWG10" s="236" t="s">
        <v>17088</v>
      </c>
      <c r="RWH10" s="237"/>
      <c r="RWI10" s="238">
        <v>5500</v>
      </c>
      <c r="RWJ10" s="234" t="s">
        <v>17089</v>
      </c>
      <c r="RWK10" s="235" t="s">
        <v>8703</v>
      </c>
      <c r="RWL10" s="236" t="s">
        <v>17090</v>
      </c>
      <c r="RWM10" s="237"/>
      <c r="RWN10" s="238">
        <v>5500</v>
      </c>
      <c r="RWO10" s="234" t="s">
        <v>17091</v>
      </c>
      <c r="RWP10" s="235" t="s">
        <v>8703</v>
      </c>
      <c r="RWQ10" s="236" t="s">
        <v>17092</v>
      </c>
      <c r="RWR10" s="237"/>
      <c r="RWS10" s="238">
        <v>5500</v>
      </c>
      <c r="RWT10" s="234" t="s">
        <v>17093</v>
      </c>
      <c r="RWU10" s="235" t="s">
        <v>8703</v>
      </c>
      <c r="RWV10" s="236" t="s">
        <v>17094</v>
      </c>
      <c r="RWW10" s="237"/>
      <c r="RWX10" s="238">
        <v>5500</v>
      </c>
      <c r="RWY10" s="234" t="s">
        <v>17095</v>
      </c>
      <c r="RWZ10" s="235" t="s">
        <v>8703</v>
      </c>
      <c r="RXA10" s="236" t="s">
        <v>17096</v>
      </c>
      <c r="RXB10" s="237"/>
      <c r="RXC10" s="238">
        <v>5500</v>
      </c>
      <c r="RXD10" s="234" t="s">
        <v>17097</v>
      </c>
      <c r="RXE10" s="235" t="s">
        <v>8703</v>
      </c>
      <c r="RXF10" s="236" t="s">
        <v>17098</v>
      </c>
      <c r="RXG10" s="237"/>
      <c r="RXH10" s="238">
        <v>5500</v>
      </c>
      <c r="RXI10" s="234" t="s">
        <v>17099</v>
      </c>
      <c r="RXJ10" s="235" t="s">
        <v>8703</v>
      </c>
      <c r="RXK10" s="236" t="s">
        <v>17100</v>
      </c>
      <c r="RXL10" s="237"/>
      <c r="RXM10" s="238">
        <v>5500</v>
      </c>
      <c r="RXN10" s="234" t="s">
        <v>17101</v>
      </c>
      <c r="RXO10" s="235" t="s">
        <v>8703</v>
      </c>
      <c r="RXP10" s="236" t="s">
        <v>17102</v>
      </c>
      <c r="RXQ10" s="237"/>
      <c r="RXR10" s="238">
        <v>5500</v>
      </c>
      <c r="RXS10" s="234" t="s">
        <v>17103</v>
      </c>
      <c r="RXT10" s="235" t="s">
        <v>8703</v>
      </c>
      <c r="RXU10" s="236" t="s">
        <v>17104</v>
      </c>
      <c r="RXV10" s="237"/>
      <c r="RXW10" s="238">
        <v>5500</v>
      </c>
      <c r="RXX10" s="234" t="s">
        <v>17105</v>
      </c>
      <c r="RXY10" s="235" t="s">
        <v>8703</v>
      </c>
      <c r="RXZ10" s="236" t="s">
        <v>17106</v>
      </c>
      <c r="RYA10" s="237"/>
      <c r="RYB10" s="238">
        <v>5500</v>
      </c>
      <c r="RYC10" s="234" t="s">
        <v>17107</v>
      </c>
      <c r="RYD10" s="235" t="s">
        <v>8703</v>
      </c>
      <c r="RYE10" s="236" t="s">
        <v>17108</v>
      </c>
      <c r="RYF10" s="237"/>
      <c r="RYG10" s="238">
        <v>5500</v>
      </c>
      <c r="RYH10" s="234" t="s">
        <v>17109</v>
      </c>
      <c r="RYI10" s="235" t="s">
        <v>8703</v>
      </c>
      <c r="RYJ10" s="236" t="s">
        <v>17110</v>
      </c>
      <c r="RYK10" s="237"/>
      <c r="RYL10" s="238">
        <v>5500</v>
      </c>
      <c r="RYM10" s="234" t="s">
        <v>17111</v>
      </c>
      <c r="RYN10" s="235" t="s">
        <v>8703</v>
      </c>
      <c r="RYO10" s="236" t="s">
        <v>17112</v>
      </c>
      <c r="RYP10" s="237"/>
      <c r="RYQ10" s="238">
        <v>5500</v>
      </c>
      <c r="RYR10" s="234" t="s">
        <v>17113</v>
      </c>
      <c r="RYS10" s="235" t="s">
        <v>8703</v>
      </c>
      <c r="RYT10" s="236" t="s">
        <v>17114</v>
      </c>
      <c r="RYU10" s="237"/>
      <c r="RYV10" s="238">
        <v>5500</v>
      </c>
      <c r="RYW10" s="234" t="s">
        <v>17115</v>
      </c>
      <c r="RYX10" s="235" t="s">
        <v>8703</v>
      </c>
      <c r="RYY10" s="236" t="s">
        <v>17116</v>
      </c>
      <c r="RYZ10" s="237"/>
      <c r="RZA10" s="238">
        <v>5500</v>
      </c>
      <c r="RZB10" s="234" t="s">
        <v>17117</v>
      </c>
      <c r="RZC10" s="235" t="s">
        <v>8703</v>
      </c>
      <c r="RZD10" s="236" t="s">
        <v>17118</v>
      </c>
      <c r="RZE10" s="237"/>
      <c r="RZF10" s="238">
        <v>5500</v>
      </c>
      <c r="RZG10" s="234" t="s">
        <v>17119</v>
      </c>
      <c r="RZH10" s="235" t="s">
        <v>8703</v>
      </c>
      <c r="RZI10" s="236" t="s">
        <v>17120</v>
      </c>
      <c r="RZJ10" s="237"/>
      <c r="RZK10" s="238">
        <v>5500</v>
      </c>
      <c r="RZL10" s="234" t="s">
        <v>17121</v>
      </c>
      <c r="RZM10" s="235" t="s">
        <v>8703</v>
      </c>
      <c r="RZN10" s="236" t="s">
        <v>17122</v>
      </c>
      <c r="RZO10" s="237"/>
      <c r="RZP10" s="238">
        <v>5500</v>
      </c>
      <c r="RZQ10" s="234" t="s">
        <v>17123</v>
      </c>
      <c r="RZR10" s="235" t="s">
        <v>8703</v>
      </c>
      <c r="RZS10" s="236" t="s">
        <v>17124</v>
      </c>
      <c r="RZT10" s="237"/>
      <c r="RZU10" s="238">
        <v>5500</v>
      </c>
      <c r="RZV10" s="234" t="s">
        <v>17125</v>
      </c>
      <c r="RZW10" s="235" t="s">
        <v>8703</v>
      </c>
      <c r="RZX10" s="236" t="s">
        <v>17126</v>
      </c>
      <c r="RZY10" s="237"/>
      <c r="RZZ10" s="238">
        <v>5500</v>
      </c>
      <c r="SAA10" s="234" t="s">
        <v>17127</v>
      </c>
      <c r="SAB10" s="235" t="s">
        <v>8703</v>
      </c>
      <c r="SAC10" s="236" t="s">
        <v>17128</v>
      </c>
      <c r="SAD10" s="237"/>
      <c r="SAE10" s="238">
        <v>5500</v>
      </c>
      <c r="SAF10" s="234" t="s">
        <v>17129</v>
      </c>
      <c r="SAG10" s="235" t="s">
        <v>8703</v>
      </c>
      <c r="SAH10" s="236" t="s">
        <v>17130</v>
      </c>
      <c r="SAI10" s="237"/>
      <c r="SAJ10" s="238">
        <v>5500</v>
      </c>
      <c r="SAK10" s="234" t="s">
        <v>17131</v>
      </c>
      <c r="SAL10" s="235" t="s">
        <v>8703</v>
      </c>
      <c r="SAM10" s="236" t="s">
        <v>17132</v>
      </c>
      <c r="SAN10" s="237"/>
      <c r="SAO10" s="238">
        <v>5500</v>
      </c>
      <c r="SAP10" s="234" t="s">
        <v>17133</v>
      </c>
      <c r="SAQ10" s="235" t="s">
        <v>8703</v>
      </c>
      <c r="SAR10" s="236" t="s">
        <v>17134</v>
      </c>
      <c r="SAS10" s="237"/>
      <c r="SAT10" s="238">
        <v>5500</v>
      </c>
      <c r="SAU10" s="234" t="s">
        <v>17135</v>
      </c>
      <c r="SAV10" s="235" t="s">
        <v>8703</v>
      </c>
      <c r="SAW10" s="236" t="s">
        <v>17136</v>
      </c>
      <c r="SAX10" s="237"/>
      <c r="SAY10" s="238">
        <v>5500</v>
      </c>
      <c r="SAZ10" s="234" t="s">
        <v>17137</v>
      </c>
      <c r="SBA10" s="235" t="s">
        <v>8703</v>
      </c>
      <c r="SBB10" s="236" t="s">
        <v>17138</v>
      </c>
      <c r="SBC10" s="237"/>
      <c r="SBD10" s="238">
        <v>5500</v>
      </c>
      <c r="SBE10" s="234" t="s">
        <v>17139</v>
      </c>
      <c r="SBF10" s="235" t="s">
        <v>8703</v>
      </c>
      <c r="SBG10" s="236" t="s">
        <v>17140</v>
      </c>
      <c r="SBH10" s="237"/>
      <c r="SBI10" s="238">
        <v>5500</v>
      </c>
      <c r="SBJ10" s="234" t="s">
        <v>17141</v>
      </c>
      <c r="SBK10" s="235" t="s">
        <v>8703</v>
      </c>
      <c r="SBL10" s="236" t="s">
        <v>17142</v>
      </c>
      <c r="SBM10" s="237"/>
      <c r="SBN10" s="238">
        <v>5500</v>
      </c>
      <c r="SBO10" s="234" t="s">
        <v>17143</v>
      </c>
      <c r="SBP10" s="235" t="s">
        <v>8703</v>
      </c>
      <c r="SBQ10" s="236" t="s">
        <v>17144</v>
      </c>
      <c r="SBR10" s="237"/>
      <c r="SBS10" s="238">
        <v>5500</v>
      </c>
      <c r="SBT10" s="234" t="s">
        <v>17145</v>
      </c>
      <c r="SBU10" s="235" t="s">
        <v>8703</v>
      </c>
      <c r="SBV10" s="236" t="s">
        <v>17146</v>
      </c>
      <c r="SBW10" s="237"/>
      <c r="SBX10" s="238">
        <v>5500</v>
      </c>
      <c r="SBY10" s="234" t="s">
        <v>17147</v>
      </c>
      <c r="SBZ10" s="235" t="s">
        <v>8703</v>
      </c>
      <c r="SCA10" s="236" t="s">
        <v>17148</v>
      </c>
      <c r="SCB10" s="237"/>
      <c r="SCC10" s="238">
        <v>5500</v>
      </c>
      <c r="SCD10" s="234" t="s">
        <v>17149</v>
      </c>
      <c r="SCE10" s="235" t="s">
        <v>8703</v>
      </c>
      <c r="SCF10" s="236" t="s">
        <v>17150</v>
      </c>
      <c r="SCG10" s="237"/>
      <c r="SCH10" s="238">
        <v>5500</v>
      </c>
      <c r="SCI10" s="234" t="s">
        <v>17151</v>
      </c>
      <c r="SCJ10" s="235" t="s">
        <v>8703</v>
      </c>
      <c r="SCK10" s="236" t="s">
        <v>17152</v>
      </c>
      <c r="SCL10" s="237"/>
      <c r="SCM10" s="238">
        <v>5500</v>
      </c>
      <c r="SCN10" s="234" t="s">
        <v>17153</v>
      </c>
      <c r="SCO10" s="235" t="s">
        <v>8703</v>
      </c>
      <c r="SCP10" s="236" t="s">
        <v>17154</v>
      </c>
      <c r="SCQ10" s="237"/>
      <c r="SCR10" s="238">
        <v>5500</v>
      </c>
      <c r="SCS10" s="234" t="s">
        <v>17155</v>
      </c>
      <c r="SCT10" s="235" t="s">
        <v>8703</v>
      </c>
      <c r="SCU10" s="236" t="s">
        <v>17156</v>
      </c>
      <c r="SCV10" s="237"/>
      <c r="SCW10" s="238">
        <v>5500</v>
      </c>
      <c r="SCX10" s="234" t="s">
        <v>17157</v>
      </c>
      <c r="SCY10" s="235" t="s">
        <v>8703</v>
      </c>
      <c r="SCZ10" s="236" t="s">
        <v>17158</v>
      </c>
      <c r="SDA10" s="237"/>
      <c r="SDB10" s="238">
        <v>5500</v>
      </c>
      <c r="SDC10" s="234" t="s">
        <v>17159</v>
      </c>
      <c r="SDD10" s="235" t="s">
        <v>8703</v>
      </c>
      <c r="SDE10" s="236" t="s">
        <v>17160</v>
      </c>
      <c r="SDF10" s="237"/>
      <c r="SDG10" s="238">
        <v>5500</v>
      </c>
      <c r="SDH10" s="234" t="s">
        <v>17161</v>
      </c>
      <c r="SDI10" s="235" t="s">
        <v>8703</v>
      </c>
      <c r="SDJ10" s="236" t="s">
        <v>17162</v>
      </c>
      <c r="SDK10" s="237"/>
      <c r="SDL10" s="238">
        <v>5500</v>
      </c>
      <c r="SDM10" s="234" t="s">
        <v>17163</v>
      </c>
      <c r="SDN10" s="235" t="s">
        <v>8703</v>
      </c>
      <c r="SDO10" s="236" t="s">
        <v>17164</v>
      </c>
      <c r="SDP10" s="237"/>
      <c r="SDQ10" s="238">
        <v>5500</v>
      </c>
      <c r="SDR10" s="234" t="s">
        <v>17165</v>
      </c>
      <c r="SDS10" s="235" t="s">
        <v>8703</v>
      </c>
      <c r="SDT10" s="236" t="s">
        <v>17166</v>
      </c>
      <c r="SDU10" s="237"/>
      <c r="SDV10" s="238">
        <v>5500</v>
      </c>
      <c r="SDW10" s="234" t="s">
        <v>17167</v>
      </c>
      <c r="SDX10" s="235" t="s">
        <v>8703</v>
      </c>
      <c r="SDY10" s="236" t="s">
        <v>17168</v>
      </c>
      <c r="SDZ10" s="237"/>
      <c r="SEA10" s="238">
        <v>5500</v>
      </c>
      <c r="SEB10" s="234" t="s">
        <v>17169</v>
      </c>
      <c r="SEC10" s="235" t="s">
        <v>8703</v>
      </c>
      <c r="SED10" s="236" t="s">
        <v>17170</v>
      </c>
      <c r="SEE10" s="237"/>
      <c r="SEF10" s="238">
        <v>5500</v>
      </c>
      <c r="SEG10" s="234" t="s">
        <v>17171</v>
      </c>
      <c r="SEH10" s="235" t="s">
        <v>8703</v>
      </c>
      <c r="SEI10" s="236" t="s">
        <v>17172</v>
      </c>
      <c r="SEJ10" s="237"/>
      <c r="SEK10" s="238">
        <v>5500</v>
      </c>
      <c r="SEL10" s="234" t="s">
        <v>17173</v>
      </c>
      <c r="SEM10" s="235" t="s">
        <v>8703</v>
      </c>
      <c r="SEN10" s="236" t="s">
        <v>17174</v>
      </c>
      <c r="SEO10" s="237"/>
      <c r="SEP10" s="238">
        <v>5500</v>
      </c>
      <c r="SEQ10" s="234" t="s">
        <v>17175</v>
      </c>
      <c r="SER10" s="235" t="s">
        <v>8703</v>
      </c>
      <c r="SES10" s="236" t="s">
        <v>17176</v>
      </c>
      <c r="SET10" s="237"/>
      <c r="SEU10" s="238">
        <v>5500</v>
      </c>
      <c r="SEV10" s="234" t="s">
        <v>17177</v>
      </c>
      <c r="SEW10" s="235" t="s">
        <v>8703</v>
      </c>
      <c r="SEX10" s="236" t="s">
        <v>17178</v>
      </c>
      <c r="SEY10" s="237"/>
      <c r="SEZ10" s="238">
        <v>5500</v>
      </c>
      <c r="SFA10" s="234" t="s">
        <v>17179</v>
      </c>
      <c r="SFB10" s="235" t="s">
        <v>8703</v>
      </c>
      <c r="SFC10" s="236" t="s">
        <v>17180</v>
      </c>
      <c r="SFD10" s="237"/>
      <c r="SFE10" s="238">
        <v>5500</v>
      </c>
      <c r="SFF10" s="234" t="s">
        <v>17181</v>
      </c>
      <c r="SFG10" s="235" t="s">
        <v>8703</v>
      </c>
      <c r="SFH10" s="236" t="s">
        <v>17182</v>
      </c>
      <c r="SFI10" s="237"/>
      <c r="SFJ10" s="238">
        <v>5500</v>
      </c>
      <c r="SFK10" s="234" t="s">
        <v>17183</v>
      </c>
      <c r="SFL10" s="235" t="s">
        <v>8703</v>
      </c>
      <c r="SFM10" s="236" t="s">
        <v>17184</v>
      </c>
      <c r="SFN10" s="237"/>
      <c r="SFO10" s="238">
        <v>5500</v>
      </c>
      <c r="SFP10" s="234" t="s">
        <v>17185</v>
      </c>
      <c r="SFQ10" s="235" t="s">
        <v>8703</v>
      </c>
      <c r="SFR10" s="236" t="s">
        <v>17186</v>
      </c>
      <c r="SFS10" s="237"/>
      <c r="SFT10" s="238">
        <v>5500</v>
      </c>
      <c r="SFU10" s="234" t="s">
        <v>17187</v>
      </c>
      <c r="SFV10" s="235" t="s">
        <v>8703</v>
      </c>
      <c r="SFW10" s="236" t="s">
        <v>17188</v>
      </c>
      <c r="SFX10" s="237"/>
      <c r="SFY10" s="238">
        <v>5500</v>
      </c>
      <c r="SFZ10" s="234" t="s">
        <v>17189</v>
      </c>
      <c r="SGA10" s="235" t="s">
        <v>8703</v>
      </c>
      <c r="SGB10" s="236" t="s">
        <v>17190</v>
      </c>
      <c r="SGC10" s="237"/>
      <c r="SGD10" s="238">
        <v>5500</v>
      </c>
      <c r="SGE10" s="234" t="s">
        <v>17191</v>
      </c>
      <c r="SGF10" s="235" t="s">
        <v>8703</v>
      </c>
      <c r="SGG10" s="236" t="s">
        <v>17192</v>
      </c>
      <c r="SGH10" s="237"/>
      <c r="SGI10" s="238">
        <v>5500</v>
      </c>
      <c r="SGJ10" s="234" t="s">
        <v>17193</v>
      </c>
      <c r="SGK10" s="235" t="s">
        <v>8703</v>
      </c>
      <c r="SGL10" s="236" t="s">
        <v>17194</v>
      </c>
      <c r="SGM10" s="237"/>
      <c r="SGN10" s="238">
        <v>5500</v>
      </c>
      <c r="SGO10" s="234" t="s">
        <v>17195</v>
      </c>
      <c r="SGP10" s="235" t="s">
        <v>8703</v>
      </c>
      <c r="SGQ10" s="236" t="s">
        <v>17196</v>
      </c>
      <c r="SGR10" s="237"/>
      <c r="SGS10" s="238">
        <v>5500</v>
      </c>
      <c r="SGT10" s="234" t="s">
        <v>17197</v>
      </c>
      <c r="SGU10" s="235" t="s">
        <v>8703</v>
      </c>
      <c r="SGV10" s="236" t="s">
        <v>17198</v>
      </c>
      <c r="SGW10" s="237"/>
      <c r="SGX10" s="238">
        <v>5500</v>
      </c>
      <c r="SGY10" s="234" t="s">
        <v>17199</v>
      </c>
      <c r="SGZ10" s="235" t="s">
        <v>8703</v>
      </c>
      <c r="SHA10" s="236" t="s">
        <v>17200</v>
      </c>
      <c r="SHB10" s="237"/>
      <c r="SHC10" s="238">
        <v>5500</v>
      </c>
      <c r="SHD10" s="234" t="s">
        <v>17201</v>
      </c>
      <c r="SHE10" s="235" t="s">
        <v>8703</v>
      </c>
      <c r="SHF10" s="236" t="s">
        <v>17202</v>
      </c>
      <c r="SHG10" s="237"/>
      <c r="SHH10" s="238">
        <v>5500</v>
      </c>
      <c r="SHI10" s="234" t="s">
        <v>17203</v>
      </c>
      <c r="SHJ10" s="235" t="s">
        <v>8703</v>
      </c>
      <c r="SHK10" s="236" t="s">
        <v>17204</v>
      </c>
      <c r="SHL10" s="237"/>
      <c r="SHM10" s="238">
        <v>5500</v>
      </c>
      <c r="SHN10" s="234" t="s">
        <v>17205</v>
      </c>
      <c r="SHO10" s="235" t="s">
        <v>8703</v>
      </c>
      <c r="SHP10" s="236" t="s">
        <v>17206</v>
      </c>
      <c r="SHQ10" s="237"/>
      <c r="SHR10" s="238">
        <v>5500</v>
      </c>
      <c r="SHS10" s="234" t="s">
        <v>17207</v>
      </c>
      <c r="SHT10" s="235" t="s">
        <v>8703</v>
      </c>
      <c r="SHU10" s="236" t="s">
        <v>17208</v>
      </c>
      <c r="SHV10" s="237"/>
      <c r="SHW10" s="238">
        <v>5500</v>
      </c>
      <c r="SHX10" s="234" t="s">
        <v>17209</v>
      </c>
      <c r="SHY10" s="235" t="s">
        <v>8703</v>
      </c>
      <c r="SHZ10" s="236" t="s">
        <v>17210</v>
      </c>
      <c r="SIA10" s="237"/>
      <c r="SIB10" s="238">
        <v>5500</v>
      </c>
      <c r="SIC10" s="234" t="s">
        <v>17211</v>
      </c>
      <c r="SID10" s="235" t="s">
        <v>8703</v>
      </c>
      <c r="SIE10" s="236" t="s">
        <v>17212</v>
      </c>
      <c r="SIF10" s="237"/>
      <c r="SIG10" s="238">
        <v>5500</v>
      </c>
      <c r="SIH10" s="234" t="s">
        <v>17213</v>
      </c>
      <c r="SII10" s="235" t="s">
        <v>8703</v>
      </c>
      <c r="SIJ10" s="236" t="s">
        <v>17214</v>
      </c>
      <c r="SIK10" s="237"/>
      <c r="SIL10" s="238">
        <v>5500</v>
      </c>
      <c r="SIM10" s="234" t="s">
        <v>17215</v>
      </c>
      <c r="SIN10" s="235" t="s">
        <v>8703</v>
      </c>
      <c r="SIO10" s="236" t="s">
        <v>17216</v>
      </c>
      <c r="SIP10" s="237"/>
      <c r="SIQ10" s="238">
        <v>5500</v>
      </c>
      <c r="SIR10" s="234" t="s">
        <v>17217</v>
      </c>
      <c r="SIS10" s="235" t="s">
        <v>8703</v>
      </c>
      <c r="SIT10" s="236" t="s">
        <v>17218</v>
      </c>
      <c r="SIU10" s="237"/>
      <c r="SIV10" s="238">
        <v>5500</v>
      </c>
      <c r="SIW10" s="234" t="s">
        <v>17219</v>
      </c>
      <c r="SIX10" s="235" t="s">
        <v>8703</v>
      </c>
      <c r="SIY10" s="236" t="s">
        <v>17220</v>
      </c>
      <c r="SIZ10" s="237"/>
      <c r="SJA10" s="238">
        <v>5500</v>
      </c>
      <c r="SJB10" s="234" t="s">
        <v>17221</v>
      </c>
      <c r="SJC10" s="235" t="s">
        <v>8703</v>
      </c>
      <c r="SJD10" s="236" t="s">
        <v>17222</v>
      </c>
      <c r="SJE10" s="237"/>
      <c r="SJF10" s="238">
        <v>5500</v>
      </c>
      <c r="SJG10" s="234" t="s">
        <v>17223</v>
      </c>
      <c r="SJH10" s="235" t="s">
        <v>8703</v>
      </c>
      <c r="SJI10" s="236" t="s">
        <v>17224</v>
      </c>
      <c r="SJJ10" s="237"/>
      <c r="SJK10" s="238">
        <v>5500</v>
      </c>
      <c r="SJL10" s="234" t="s">
        <v>17225</v>
      </c>
      <c r="SJM10" s="235" t="s">
        <v>8703</v>
      </c>
      <c r="SJN10" s="236" t="s">
        <v>17226</v>
      </c>
      <c r="SJO10" s="237"/>
      <c r="SJP10" s="238">
        <v>5500</v>
      </c>
      <c r="SJQ10" s="234" t="s">
        <v>17227</v>
      </c>
      <c r="SJR10" s="235" t="s">
        <v>8703</v>
      </c>
      <c r="SJS10" s="236" t="s">
        <v>17228</v>
      </c>
      <c r="SJT10" s="237"/>
      <c r="SJU10" s="238">
        <v>5500</v>
      </c>
      <c r="SJV10" s="234" t="s">
        <v>17229</v>
      </c>
      <c r="SJW10" s="235" t="s">
        <v>8703</v>
      </c>
      <c r="SJX10" s="236" t="s">
        <v>17230</v>
      </c>
      <c r="SJY10" s="237"/>
      <c r="SJZ10" s="238">
        <v>5500</v>
      </c>
      <c r="SKA10" s="234" t="s">
        <v>17231</v>
      </c>
      <c r="SKB10" s="235" t="s">
        <v>8703</v>
      </c>
      <c r="SKC10" s="236" t="s">
        <v>17232</v>
      </c>
      <c r="SKD10" s="237"/>
      <c r="SKE10" s="238">
        <v>5500</v>
      </c>
      <c r="SKF10" s="234" t="s">
        <v>17233</v>
      </c>
      <c r="SKG10" s="235" t="s">
        <v>8703</v>
      </c>
      <c r="SKH10" s="236" t="s">
        <v>17234</v>
      </c>
      <c r="SKI10" s="237"/>
      <c r="SKJ10" s="238">
        <v>5500</v>
      </c>
      <c r="SKK10" s="234" t="s">
        <v>17235</v>
      </c>
      <c r="SKL10" s="235" t="s">
        <v>8703</v>
      </c>
      <c r="SKM10" s="236" t="s">
        <v>17236</v>
      </c>
      <c r="SKN10" s="237"/>
      <c r="SKO10" s="238">
        <v>5500</v>
      </c>
      <c r="SKP10" s="234" t="s">
        <v>17237</v>
      </c>
      <c r="SKQ10" s="235" t="s">
        <v>8703</v>
      </c>
      <c r="SKR10" s="236" t="s">
        <v>17238</v>
      </c>
      <c r="SKS10" s="237"/>
      <c r="SKT10" s="238">
        <v>5500</v>
      </c>
      <c r="SKU10" s="234" t="s">
        <v>17239</v>
      </c>
      <c r="SKV10" s="235" t="s">
        <v>8703</v>
      </c>
      <c r="SKW10" s="236" t="s">
        <v>17240</v>
      </c>
      <c r="SKX10" s="237"/>
      <c r="SKY10" s="238">
        <v>5500</v>
      </c>
      <c r="SKZ10" s="234" t="s">
        <v>17241</v>
      </c>
      <c r="SLA10" s="235" t="s">
        <v>8703</v>
      </c>
      <c r="SLB10" s="236" t="s">
        <v>17242</v>
      </c>
      <c r="SLC10" s="237"/>
      <c r="SLD10" s="238">
        <v>5500</v>
      </c>
      <c r="SLE10" s="234" t="s">
        <v>17243</v>
      </c>
      <c r="SLF10" s="235" t="s">
        <v>8703</v>
      </c>
      <c r="SLG10" s="236" t="s">
        <v>17244</v>
      </c>
      <c r="SLH10" s="237"/>
      <c r="SLI10" s="238">
        <v>5500</v>
      </c>
      <c r="SLJ10" s="234" t="s">
        <v>17245</v>
      </c>
      <c r="SLK10" s="235" t="s">
        <v>8703</v>
      </c>
      <c r="SLL10" s="236" t="s">
        <v>17246</v>
      </c>
      <c r="SLM10" s="237"/>
      <c r="SLN10" s="238">
        <v>5500</v>
      </c>
      <c r="SLO10" s="234" t="s">
        <v>17247</v>
      </c>
      <c r="SLP10" s="235" t="s">
        <v>8703</v>
      </c>
      <c r="SLQ10" s="236" t="s">
        <v>17248</v>
      </c>
      <c r="SLR10" s="237"/>
      <c r="SLS10" s="238">
        <v>5500</v>
      </c>
      <c r="SLT10" s="234" t="s">
        <v>17249</v>
      </c>
      <c r="SLU10" s="235" t="s">
        <v>8703</v>
      </c>
      <c r="SLV10" s="236" t="s">
        <v>17250</v>
      </c>
      <c r="SLW10" s="237"/>
      <c r="SLX10" s="238">
        <v>5500</v>
      </c>
      <c r="SLY10" s="234" t="s">
        <v>17251</v>
      </c>
      <c r="SLZ10" s="235" t="s">
        <v>8703</v>
      </c>
      <c r="SMA10" s="236" t="s">
        <v>17252</v>
      </c>
      <c r="SMB10" s="237"/>
      <c r="SMC10" s="238">
        <v>5500</v>
      </c>
      <c r="SMD10" s="234" t="s">
        <v>17253</v>
      </c>
      <c r="SME10" s="235" t="s">
        <v>8703</v>
      </c>
      <c r="SMF10" s="236" t="s">
        <v>17254</v>
      </c>
      <c r="SMG10" s="237"/>
      <c r="SMH10" s="238">
        <v>5500</v>
      </c>
      <c r="SMI10" s="234" t="s">
        <v>17255</v>
      </c>
      <c r="SMJ10" s="235" t="s">
        <v>8703</v>
      </c>
      <c r="SMK10" s="236" t="s">
        <v>17256</v>
      </c>
      <c r="SML10" s="237"/>
      <c r="SMM10" s="238">
        <v>5500</v>
      </c>
      <c r="SMN10" s="234" t="s">
        <v>17257</v>
      </c>
      <c r="SMO10" s="235" t="s">
        <v>8703</v>
      </c>
      <c r="SMP10" s="236" t="s">
        <v>17258</v>
      </c>
      <c r="SMQ10" s="237"/>
      <c r="SMR10" s="238">
        <v>5500</v>
      </c>
      <c r="SMS10" s="234" t="s">
        <v>17259</v>
      </c>
      <c r="SMT10" s="235" t="s">
        <v>8703</v>
      </c>
      <c r="SMU10" s="236" t="s">
        <v>17260</v>
      </c>
      <c r="SMV10" s="237"/>
      <c r="SMW10" s="238">
        <v>5500</v>
      </c>
      <c r="SMX10" s="234" t="s">
        <v>17261</v>
      </c>
      <c r="SMY10" s="235" t="s">
        <v>8703</v>
      </c>
      <c r="SMZ10" s="236" t="s">
        <v>17262</v>
      </c>
      <c r="SNA10" s="237"/>
      <c r="SNB10" s="238">
        <v>5500</v>
      </c>
      <c r="SNC10" s="234" t="s">
        <v>17263</v>
      </c>
      <c r="SND10" s="235" t="s">
        <v>8703</v>
      </c>
      <c r="SNE10" s="236" t="s">
        <v>17264</v>
      </c>
      <c r="SNF10" s="237"/>
      <c r="SNG10" s="238">
        <v>5500</v>
      </c>
      <c r="SNH10" s="234" t="s">
        <v>17265</v>
      </c>
      <c r="SNI10" s="235" t="s">
        <v>8703</v>
      </c>
      <c r="SNJ10" s="236" t="s">
        <v>17266</v>
      </c>
      <c r="SNK10" s="237"/>
      <c r="SNL10" s="238">
        <v>5500</v>
      </c>
      <c r="SNM10" s="234" t="s">
        <v>17267</v>
      </c>
      <c r="SNN10" s="235" t="s">
        <v>8703</v>
      </c>
      <c r="SNO10" s="236" t="s">
        <v>17268</v>
      </c>
      <c r="SNP10" s="237"/>
      <c r="SNQ10" s="238">
        <v>5500</v>
      </c>
      <c r="SNR10" s="234" t="s">
        <v>17269</v>
      </c>
      <c r="SNS10" s="235" t="s">
        <v>8703</v>
      </c>
      <c r="SNT10" s="236" t="s">
        <v>17270</v>
      </c>
      <c r="SNU10" s="237"/>
      <c r="SNV10" s="238">
        <v>5500</v>
      </c>
      <c r="SNW10" s="234" t="s">
        <v>17271</v>
      </c>
      <c r="SNX10" s="235" t="s">
        <v>8703</v>
      </c>
      <c r="SNY10" s="236" t="s">
        <v>17272</v>
      </c>
      <c r="SNZ10" s="237"/>
      <c r="SOA10" s="238">
        <v>5500</v>
      </c>
      <c r="SOB10" s="234" t="s">
        <v>17273</v>
      </c>
      <c r="SOC10" s="235" t="s">
        <v>8703</v>
      </c>
      <c r="SOD10" s="236" t="s">
        <v>17274</v>
      </c>
      <c r="SOE10" s="237"/>
      <c r="SOF10" s="238">
        <v>5500</v>
      </c>
      <c r="SOG10" s="234" t="s">
        <v>17275</v>
      </c>
      <c r="SOH10" s="235" t="s">
        <v>8703</v>
      </c>
      <c r="SOI10" s="236" t="s">
        <v>17276</v>
      </c>
      <c r="SOJ10" s="237"/>
      <c r="SOK10" s="238">
        <v>5500</v>
      </c>
      <c r="SOL10" s="234" t="s">
        <v>17277</v>
      </c>
      <c r="SOM10" s="235" t="s">
        <v>8703</v>
      </c>
      <c r="SON10" s="236" t="s">
        <v>17278</v>
      </c>
      <c r="SOO10" s="237"/>
      <c r="SOP10" s="238">
        <v>5500</v>
      </c>
      <c r="SOQ10" s="234" t="s">
        <v>17279</v>
      </c>
      <c r="SOR10" s="235" t="s">
        <v>8703</v>
      </c>
      <c r="SOS10" s="236" t="s">
        <v>17280</v>
      </c>
      <c r="SOT10" s="237"/>
      <c r="SOU10" s="238">
        <v>5500</v>
      </c>
      <c r="SOV10" s="234" t="s">
        <v>17281</v>
      </c>
      <c r="SOW10" s="235" t="s">
        <v>8703</v>
      </c>
      <c r="SOX10" s="236" t="s">
        <v>17282</v>
      </c>
      <c r="SOY10" s="237"/>
      <c r="SOZ10" s="238">
        <v>5500</v>
      </c>
      <c r="SPA10" s="234" t="s">
        <v>17283</v>
      </c>
      <c r="SPB10" s="235" t="s">
        <v>8703</v>
      </c>
      <c r="SPC10" s="236" t="s">
        <v>17284</v>
      </c>
      <c r="SPD10" s="237"/>
      <c r="SPE10" s="238">
        <v>5500</v>
      </c>
      <c r="SPF10" s="234" t="s">
        <v>17285</v>
      </c>
      <c r="SPG10" s="235" t="s">
        <v>8703</v>
      </c>
      <c r="SPH10" s="236" t="s">
        <v>17286</v>
      </c>
      <c r="SPI10" s="237"/>
      <c r="SPJ10" s="238">
        <v>5500</v>
      </c>
      <c r="SPK10" s="234" t="s">
        <v>17287</v>
      </c>
      <c r="SPL10" s="235" t="s">
        <v>8703</v>
      </c>
      <c r="SPM10" s="236" t="s">
        <v>17288</v>
      </c>
      <c r="SPN10" s="237"/>
      <c r="SPO10" s="238">
        <v>5500</v>
      </c>
      <c r="SPP10" s="234" t="s">
        <v>17289</v>
      </c>
      <c r="SPQ10" s="235" t="s">
        <v>8703</v>
      </c>
      <c r="SPR10" s="236" t="s">
        <v>17290</v>
      </c>
      <c r="SPS10" s="237"/>
      <c r="SPT10" s="238">
        <v>5500</v>
      </c>
      <c r="SPU10" s="234" t="s">
        <v>17291</v>
      </c>
      <c r="SPV10" s="235" t="s">
        <v>8703</v>
      </c>
      <c r="SPW10" s="236" t="s">
        <v>17292</v>
      </c>
      <c r="SPX10" s="237"/>
      <c r="SPY10" s="238">
        <v>5500</v>
      </c>
      <c r="SPZ10" s="234" t="s">
        <v>17293</v>
      </c>
      <c r="SQA10" s="235" t="s">
        <v>8703</v>
      </c>
      <c r="SQB10" s="236" t="s">
        <v>17294</v>
      </c>
      <c r="SQC10" s="237"/>
      <c r="SQD10" s="238">
        <v>5500</v>
      </c>
      <c r="SQE10" s="234" t="s">
        <v>17295</v>
      </c>
      <c r="SQF10" s="235" t="s">
        <v>8703</v>
      </c>
      <c r="SQG10" s="236" t="s">
        <v>17296</v>
      </c>
      <c r="SQH10" s="237"/>
      <c r="SQI10" s="238">
        <v>5500</v>
      </c>
      <c r="SQJ10" s="234" t="s">
        <v>17297</v>
      </c>
      <c r="SQK10" s="235" t="s">
        <v>8703</v>
      </c>
      <c r="SQL10" s="236" t="s">
        <v>17298</v>
      </c>
      <c r="SQM10" s="237"/>
      <c r="SQN10" s="238">
        <v>5500</v>
      </c>
      <c r="SQO10" s="234" t="s">
        <v>17299</v>
      </c>
      <c r="SQP10" s="235" t="s">
        <v>8703</v>
      </c>
      <c r="SQQ10" s="236" t="s">
        <v>17300</v>
      </c>
      <c r="SQR10" s="237"/>
      <c r="SQS10" s="238">
        <v>5500</v>
      </c>
      <c r="SQT10" s="234" t="s">
        <v>17301</v>
      </c>
      <c r="SQU10" s="235" t="s">
        <v>8703</v>
      </c>
      <c r="SQV10" s="236" t="s">
        <v>17302</v>
      </c>
      <c r="SQW10" s="237"/>
      <c r="SQX10" s="238">
        <v>5500</v>
      </c>
      <c r="SQY10" s="234" t="s">
        <v>17303</v>
      </c>
      <c r="SQZ10" s="235" t="s">
        <v>8703</v>
      </c>
      <c r="SRA10" s="236" t="s">
        <v>17304</v>
      </c>
      <c r="SRB10" s="237"/>
      <c r="SRC10" s="238">
        <v>5500</v>
      </c>
      <c r="SRD10" s="234" t="s">
        <v>17305</v>
      </c>
      <c r="SRE10" s="235" t="s">
        <v>8703</v>
      </c>
      <c r="SRF10" s="236" t="s">
        <v>17306</v>
      </c>
      <c r="SRG10" s="237"/>
      <c r="SRH10" s="238">
        <v>5500</v>
      </c>
      <c r="SRI10" s="234" t="s">
        <v>17307</v>
      </c>
      <c r="SRJ10" s="235" t="s">
        <v>8703</v>
      </c>
      <c r="SRK10" s="236" t="s">
        <v>17308</v>
      </c>
      <c r="SRL10" s="237"/>
      <c r="SRM10" s="238">
        <v>5500</v>
      </c>
      <c r="SRN10" s="234" t="s">
        <v>17309</v>
      </c>
      <c r="SRO10" s="235" t="s">
        <v>8703</v>
      </c>
      <c r="SRP10" s="236" t="s">
        <v>17310</v>
      </c>
      <c r="SRQ10" s="237"/>
      <c r="SRR10" s="238">
        <v>5500</v>
      </c>
      <c r="SRS10" s="234" t="s">
        <v>17311</v>
      </c>
      <c r="SRT10" s="235" t="s">
        <v>8703</v>
      </c>
      <c r="SRU10" s="236" t="s">
        <v>17312</v>
      </c>
      <c r="SRV10" s="237"/>
      <c r="SRW10" s="238">
        <v>5500</v>
      </c>
      <c r="SRX10" s="234" t="s">
        <v>17313</v>
      </c>
      <c r="SRY10" s="235" t="s">
        <v>8703</v>
      </c>
      <c r="SRZ10" s="236" t="s">
        <v>17314</v>
      </c>
      <c r="SSA10" s="237"/>
      <c r="SSB10" s="238">
        <v>5500</v>
      </c>
      <c r="SSC10" s="234" t="s">
        <v>17315</v>
      </c>
      <c r="SSD10" s="235" t="s">
        <v>8703</v>
      </c>
      <c r="SSE10" s="236" t="s">
        <v>17316</v>
      </c>
      <c r="SSF10" s="237"/>
      <c r="SSG10" s="238">
        <v>5500</v>
      </c>
      <c r="SSH10" s="234" t="s">
        <v>17317</v>
      </c>
      <c r="SSI10" s="235" t="s">
        <v>8703</v>
      </c>
      <c r="SSJ10" s="236" t="s">
        <v>17318</v>
      </c>
      <c r="SSK10" s="237"/>
      <c r="SSL10" s="238">
        <v>5500</v>
      </c>
      <c r="SSM10" s="234" t="s">
        <v>17319</v>
      </c>
      <c r="SSN10" s="235" t="s">
        <v>8703</v>
      </c>
      <c r="SSO10" s="236" t="s">
        <v>17320</v>
      </c>
      <c r="SSP10" s="237"/>
      <c r="SSQ10" s="238">
        <v>5500</v>
      </c>
      <c r="SSR10" s="234" t="s">
        <v>17321</v>
      </c>
      <c r="SSS10" s="235" t="s">
        <v>8703</v>
      </c>
      <c r="SST10" s="236" t="s">
        <v>17322</v>
      </c>
      <c r="SSU10" s="237"/>
      <c r="SSV10" s="238">
        <v>5500</v>
      </c>
      <c r="SSW10" s="234" t="s">
        <v>17323</v>
      </c>
      <c r="SSX10" s="235" t="s">
        <v>8703</v>
      </c>
      <c r="SSY10" s="236" t="s">
        <v>17324</v>
      </c>
      <c r="SSZ10" s="237"/>
      <c r="STA10" s="238">
        <v>5500</v>
      </c>
      <c r="STB10" s="234" t="s">
        <v>17325</v>
      </c>
      <c r="STC10" s="235" t="s">
        <v>8703</v>
      </c>
      <c r="STD10" s="236" t="s">
        <v>17326</v>
      </c>
      <c r="STE10" s="237"/>
      <c r="STF10" s="238">
        <v>5500</v>
      </c>
      <c r="STG10" s="234" t="s">
        <v>17327</v>
      </c>
      <c r="STH10" s="235" t="s">
        <v>8703</v>
      </c>
      <c r="STI10" s="236" t="s">
        <v>17328</v>
      </c>
      <c r="STJ10" s="237"/>
      <c r="STK10" s="238">
        <v>5500</v>
      </c>
      <c r="STL10" s="234" t="s">
        <v>17329</v>
      </c>
      <c r="STM10" s="235" t="s">
        <v>8703</v>
      </c>
      <c r="STN10" s="236" t="s">
        <v>17330</v>
      </c>
      <c r="STO10" s="237"/>
      <c r="STP10" s="238">
        <v>5500</v>
      </c>
      <c r="STQ10" s="234" t="s">
        <v>17331</v>
      </c>
      <c r="STR10" s="235" t="s">
        <v>8703</v>
      </c>
      <c r="STS10" s="236" t="s">
        <v>17332</v>
      </c>
      <c r="STT10" s="237"/>
      <c r="STU10" s="238">
        <v>5500</v>
      </c>
      <c r="STV10" s="234" t="s">
        <v>17333</v>
      </c>
      <c r="STW10" s="235" t="s">
        <v>8703</v>
      </c>
      <c r="STX10" s="236" t="s">
        <v>17334</v>
      </c>
      <c r="STY10" s="237"/>
      <c r="STZ10" s="238">
        <v>5500</v>
      </c>
      <c r="SUA10" s="234" t="s">
        <v>17335</v>
      </c>
      <c r="SUB10" s="235" t="s">
        <v>8703</v>
      </c>
      <c r="SUC10" s="236" t="s">
        <v>17336</v>
      </c>
      <c r="SUD10" s="237"/>
      <c r="SUE10" s="238">
        <v>5500</v>
      </c>
      <c r="SUF10" s="234" t="s">
        <v>17337</v>
      </c>
      <c r="SUG10" s="235" t="s">
        <v>8703</v>
      </c>
      <c r="SUH10" s="236" t="s">
        <v>17338</v>
      </c>
      <c r="SUI10" s="237"/>
      <c r="SUJ10" s="238">
        <v>5500</v>
      </c>
      <c r="SUK10" s="234" t="s">
        <v>17339</v>
      </c>
      <c r="SUL10" s="235" t="s">
        <v>8703</v>
      </c>
      <c r="SUM10" s="236" t="s">
        <v>17340</v>
      </c>
      <c r="SUN10" s="237"/>
      <c r="SUO10" s="238">
        <v>5500</v>
      </c>
      <c r="SUP10" s="234" t="s">
        <v>17341</v>
      </c>
      <c r="SUQ10" s="235" t="s">
        <v>8703</v>
      </c>
      <c r="SUR10" s="236" t="s">
        <v>17342</v>
      </c>
      <c r="SUS10" s="237"/>
      <c r="SUT10" s="238">
        <v>5500</v>
      </c>
      <c r="SUU10" s="234" t="s">
        <v>17343</v>
      </c>
      <c r="SUV10" s="235" t="s">
        <v>8703</v>
      </c>
      <c r="SUW10" s="236" t="s">
        <v>17344</v>
      </c>
      <c r="SUX10" s="237"/>
      <c r="SUY10" s="238">
        <v>5500</v>
      </c>
      <c r="SUZ10" s="234" t="s">
        <v>17345</v>
      </c>
      <c r="SVA10" s="235" t="s">
        <v>8703</v>
      </c>
      <c r="SVB10" s="236" t="s">
        <v>17346</v>
      </c>
      <c r="SVC10" s="237"/>
      <c r="SVD10" s="238">
        <v>5500</v>
      </c>
      <c r="SVE10" s="234" t="s">
        <v>17347</v>
      </c>
      <c r="SVF10" s="235" t="s">
        <v>8703</v>
      </c>
      <c r="SVG10" s="236" t="s">
        <v>17348</v>
      </c>
      <c r="SVH10" s="237"/>
      <c r="SVI10" s="238">
        <v>5500</v>
      </c>
      <c r="SVJ10" s="234" t="s">
        <v>17349</v>
      </c>
      <c r="SVK10" s="235" t="s">
        <v>8703</v>
      </c>
      <c r="SVL10" s="236" t="s">
        <v>17350</v>
      </c>
      <c r="SVM10" s="237"/>
      <c r="SVN10" s="238">
        <v>5500</v>
      </c>
      <c r="SVO10" s="234" t="s">
        <v>17351</v>
      </c>
      <c r="SVP10" s="235" t="s">
        <v>8703</v>
      </c>
      <c r="SVQ10" s="236" t="s">
        <v>17352</v>
      </c>
      <c r="SVR10" s="237"/>
      <c r="SVS10" s="238">
        <v>5500</v>
      </c>
      <c r="SVT10" s="234" t="s">
        <v>17353</v>
      </c>
      <c r="SVU10" s="235" t="s">
        <v>8703</v>
      </c>
      <c r="SVV10" s="236" t="s">
        <v>17354</v>
      </c>
      <c r="SVW10" s="237"/>
      <c r="SVX10" s="238">
        <v>5500</v>
      </c>
      <c r="SVY10" s="234" t="s">
        <v>17355</v>
      </c>
      <c r="SVZ10" s="235" t="s">
        <v>8703</v>
      </c>
      <c r="SWA10" s="236" t="s">
        <v>17356</v>
      </c>
      <c r="SWB10" s="237"/>
      <c r="SWC10" s="238">
        <v>5500</v>
      </c>
      <c r="SWD10" s="234" t="s">
        <v>17357</v>
      </c>
      <c r="SWE10" s="235" t="s">
        <v>8703</v>
      </c>
      <c r="SWF10" s="236" t="s">
        <v>17358</v>
      </c>
      <c r="SWG10" s="237"/>
      <c r="SWH10" s="238">
        <v>5500</v>
      </c>
      <c r="SWI10" s="234" t="s">
        <v>17359</v>
      </c>
      <c r="SWJ10" s="235" t="s">
        <v>8703</v>
      </c>
      <c r="SWK10" s="236" t="s">
        <v>17360</v>
      </c>
      <c r="SWL10" s="237"/>
      <c r="SWM10" s="238">
        <v>5500</v>
      </c>
      <c r="SWN10" s="234" t="s">
        <v>17361</v>
      </c>
      <c r="SWO10" s="235" t="s">
        <v>8703</v>
      </c>
      <c r="SWP10" s="236" t="s">
        <v>17362</v>
      </c>
      <c r="SWQ10" s="237"/>
      <c r="SWR10" s="238">
        <v>5500</v>
      </c>
      <c r="SWS10" s="234" t="s">
        <v>17363</v>
      </c>
      <c r="SWT10" s="235" t="s">
        <v>8703</v>
      </c>
      <c r="SWU10" s="236" t="s">
        <v>17364</v>
      </c>
      <c r="SWV10" s="237"/>
      <c r="SWW10" s="238">
        <v>5500</v>
      </c>
      <c r="SWX10" s="234" t="s">
        <v>17365</v>
      </c>
      <c r="SWY10" s="235" t="s">
        <v>8703</v>
      </c>
      <c r="SWZ10" s="236" t="s">
        <v>17366</v>
      </c>
      <c r="SXA10" s="237"/>
      <c r="SXB10" s="238">
        <v>5500</v>
      </c>
      <c r="SXC10" s="234" t="s">
        <v>17367</v>
      </c>
      <c r="SXD10" s="235" t="s">
        <v>8703</v>
      </c>
      <c r="SXE10" s="236" t="s">
        <v>17368</v>
      </c>
      <c r="SXF10" s="237"/>
      <c r="SXG10" s="238">
        <v>5500</v>
      </c>
      <c r="SXH10" s="234" t="s">
        <v>17369</v>
      </c>
      <c r="SXI10" s="235" t="s">
        <v>8703</v>
      </c>
      <c r="SXJ10" s="236" t="s">
        <v>17370</v>
      </c>
      <c r="SXK10" s="237"/>
      <c r="SXL10" s="238">
        <v>5500</v>
      </c>
      <c r="SXM10" s="234" t="s">
        <v>17371</v>
      </c>
      <c r="SXN10" s="235" t="s">
        <v>8703</v>
      </c>
      <c r="SXO10" s="236" t="s">
        <v>17372</v>
      </c>
      <c r="SXP10" s="237"/>
      <c r="SXQ10" s="238">
        <v>5500</v>
      </c>
      <c r="SXR10" s="234" t="s">
        <v>17373</v>
      </c>
      <c r="SXS10" s="235" t="s">
        <v>8703</v>
      </c>
      <c r="SXT10" s="236" t="s">
        <v>17374</v>
      </c>
      <c r="SXU10" s="237"/>
      <c r="SXV10" s="238">
        <v>5500</v>
      </c>
      <c r="SXW10" s="234" t="s">
        <v>17375</v>
      </c>
      <c r="SXX10" s="235" t="s">
        <v>8703</v>
      </c>
      <c r="SXY10" s="236" t="s">
        <v>17376</v>
      </c>
      <c r="SXZ10" s="237"/>
      <c r="SYA10" s="238">
        <v>5500</v>
      </c>
      <c r="SYB10" s="234" t="s">
        <v>17377</v>
      </c>
      <c r="SYC10" s="235" t="s">
        <v>8703</v>
      </c>
      <c r="SYD10" s="236" t="s">
        <v>17378</v>
      </c>
      <c r="SYE10" s="237"/>
      <c r="SYF10" s="238">
        <v>5500</v>
      </c>
      <c r="SYG10" s="234" t="s">
        <v>17379</v>
      </c>
      <c r="SYH10" s="235" t="s">
        <v>8703</v>
      </c>
      <c r="SYI10" s="236" t="s">
        <v>17380</v>
      </c>
      <c r="SYJ10" s="237"/>
      <c r="SYK10" s="238">
        <v>5500</v>
      </c>
      <c r="SYL10" s="234" t="s">
        <v>17381</v>
      </c>
      <c r="SYM10" s="235" t="s">
        <v>8703</v>
      </c>
      <c r="SYN10" s="236" t="s">
        <v>17382</v>
      </c>
      <c r="SYO10" s="237"/>
      <c r="SYP10" s="238">
        <v>5500</v>
      </c>
      <c r="SYQ10" s="234" t="s">
        <v>17383</v>
      </c>
      <c r="SYR10" s="235" t="s">
        <v>8703</v>
      </c>
      <c r="SYS10" s="236" t="s">
        <v>17384</v>
      </c>
      <c r="SYT10" s="237"/>
      <c r="SYU10" s="238">
        <v>5500</v>
      </c>
      <c r="SYV10" s="234" t="s">
        <v>17385</v>
      </c>
      <c r="SYW10" s="235" t="s">
        <v>8703</v>
      </c>
      <c r="SYX10" s="236" t="s">
        <v>17386</v>
      </c>
      <c r="SYY10" s="237"/>
      <c r="SYZ10" s="238">
        <v>5500</v>
      </c>
      <c r="SZA10" s="234" t="s">
        <v>17387</v>
      </c>
      <c r="SZB10" s="235" t="s">
        <v>8703</v>
      </c>
      <c r="SZC10" s="236" t="s">
        <v>17388</v>
      </c>
      <c r="SZD10" s="237"/>
      <c r="SZE10" s="238">
        <v>5500</v>
      </c>
      <c r="SZF10" s="234" t="s">
        <v>17389</v>
      </c>
      <c r="SZG10" s="235" t="s">
        <v>8703</v>
      </c>
      <c r="SZH10" s="236" t="s">
        <v>17390</v>
      </c>
      <c r="SZI10" s="237"/>
      <c r="SZJ10" s="238">
        <v>5500</v>
      </c>
      <c r="SZK10" s="234" t="s">
        <v>17391</v>
      </c>
      <c r="SZL10" s="235" t="s">
        <v>8703</v>
      </c>
      <c r="SZM10" s="236" t="s">
        <v>17392</v>
      </c>
      <c r="SZN10" s="237"/>
      <c r="SZO10" s="238">
        <v>5500</v>
      </c>
      <c r="SZP10" s="234" t="s">
        <v>17393</v>
      </c>
      <c r="SZQ10" s="235" t="s">
        <v>8703</v>
      </c>
      <c r="SZR10" s="236" t="s">
        <v>17394</v>
      </c>
      <c r="SZS10" s="237"/>
      <c r="SZT10" s="238">
        <v>5500</v>
      </c>
      <c r="SZU10" s="234" t="s">
        <v>17395</v>
      </c>
      <c r="SZV10" s="235" t="s">
        <v>8703</v>
      </c>
      <c r="SZW10" s="236" t="s">
        <v>17396</v>
      </c>
      <c r="SZX10" s="237"/>
      <c r="SZY10" s="238">
        <v>5500</v>
      </c>
      <c r="SZZ10" s="234" t="s">
        <v>17397</v>
      </c>
      <c r="TAA10" s="235" t="s">
        <v>8703</v>
      </c>
      <c r="TAB10" s="236" t="s">
        <v>17398</v>
      </c>
      <c r="TAC10" s="237"/>
      <c r="TAD10" s="238">
        <v>5500</v>
      </c>
      <c r="TAE10" s="234" t="s">
        <v>17399</v>
      </c>
      <c r="TAF10" s="235" t="s">
        <v>8703</v>
      </c>
      <c r="TAG10" s="236" t="s">
        <v>17400</v>
      </c>
      <c r="TAH10" s="237"/>
      <c r="TAI10" s="238">
        <v>5500</v>
      </c>
      <c r="TAJ10" s="234" t="s">
        <v>17401</v>
      </c>
      <c r="TAK10" s="235" t="s">
        <v>8703</v>
      </c>
      <c r="TAL10" s="236" t="s">
        <v>17402</v>
      </c>
      <c r="TAM10" s="237"/>
      <c r="TAN10" s="238">
        <v>5500</v>
      </c>
      <c r="TAO10" s="234" t="s">
        <v>17403</v>
      </c>
      <c r="TAP10" s="235" t="s">
        <v>8703</v>
      </c>
      <c r="TAQ10" s="236" t="s">
        <v>17404</v>
      </c>
      <c r="TAR10" s="237"/>
      <c r="TAS10" s="238">
        <v>5500</v>
      </c>
      <c r="TAT10" s="234" t="s">
        <v>17405</v>
      </c>
      <c r="TAU10" s="235" t="s">
        <v>8703</v>
      </c>
      <c r="TAV10" s="236" t="s">
        <v>17406</v>
      </c>
      <c r="TAW10" s="237"/>
      <c r="TAX10" s="238">
        <v>5500</v>
      </c>
      <c r="TAY10" s="234" t="s">
        <v>17407</v>
      </c>
      <c r="TAZ10" s="235" t="s">
        <v>8703</v>
      </c>
      <c r="TBA10" s="236" t="s">
        <v>17408</v>
      </c>
      <c r="TBB10" s="237"/>
      <c r="TBC10" s="238">
        <v>5500</v>
      </c>
      <c r="TBD10" s="234" t="s">
        <v>17409</v>
      </c>
      <c r="TBE10" s="235" t="s">
        <v>8703</v>
      </c>
      <c r="TBF10" s="236" t="s">
        <v>17410</v>
      </c>
      <c r="TBG10" s="237"/>
      <c r="TBH10" s="238">
        <v>5500</v>
      </c>
      <c r="TBI10" s="234" t="s">
        <v>17411</v>
      </c>
      <c r="TBJ10" s="235" t="s">
        <v>8703</v>
      </c>
      <c r="TBK10" s="236" t="s">
        <v>17412</v>
      </c>
      <c r="TBL10" s="237"/>
      <c r="TBM10" s="238">
        <v>5500</v>
      </c>
      <c r="TBN10" s="234" t="s">
        <v>17413</v>
      </c>
      <c r="TBO10" s="235" t="s">
        <v>8703</v>
      </c>
      <c r="TBP10" s="236" t="s">
        <v>17414</v>
      </c>
      <c r="TBQ10" s="237"/>
      <c r="TBR10" s="238">
        <v>5500</v>
      </c>
      <c r="TBS10" s="234" t="s">
        <v>17415</v>
      </c>
      <c r="TBT10" s="235" t="s">
        <v>8703</v>
      </c>
      <c r="TBU10" s="236" t="s">
        <v>17416</v>
      </c>
      <c r="TBV10" s="237"/>
      <c r="TBW10" s="238">
        <v>5500</v>
      </c>
      <c r="TBX10" s="234" t="s">
        <v>17417</v>
      </c>
      <c r="TBY10" s="235" t="s">
        <v>8703</v>
      </c>
      <c r="TBZ10" s="236" t="s">
        <v>17418</v>
      </c>
      <c r="TCA10" s="237"/>
      <c r="TCB10" s="238">
        <v>5500</v>
      </c>
      <c r="TCC10" s="234" t="s">
        <v>17419</v>
      </c>
      <c r="TCD10" s="235" t="s">
        <v>8703</v>
      </c>
      <c r="TCE10" s="236" t="s">
        <v>17420</v>
      </c>
      <c r="TCF10" s="237"/>
      <c r="TCG10" s="238">
        <v>5500</v>
      </c>
      <c r="TCH10" s="234" t="s">
        <v>17421</v>
      </c>
      <c r="TCI10" s="235" t="s">
        <v>8703</v>
      </c>
      <c r="TCJ10" s="236" t="s">
        <v>17422</v>
      </c>
      <c r="TCK10" s="237"/>
      <c r="TCL10" s="238">
        <v>5500</v>
      </c>
      <c r="TCM10" s="234" t="s">
        <v>17423</v>
      </c>
      <c r="TCN10" s="235" t="s">
        <v>8703</v>
      </c>
      <c r="TCO10" s="236" t="s">
        <v>17424</v>
      </c>
      <c r="TCP10" s="237"/>
      <c r="TCQ10" s="238">
        <v>5500</v>
      </c>
      <c r="TCR10" s="234" t="s">
        <v>17425</v>
      </c>
      <c r="TCS10" s="235" t="s">
        <v>8703</v>
      </c>
      <c r="TCT10" s="236" t="s">
        <v>17426</v>
      </c>
      <c r="TCU10" s="237"/>
      <c r="TCV10" s="238">
        <v>5500</v>
      </c>
      <c r="TCW10" s="234" t="s">
        <v>17427</v>
      </c>
      <c r="TCX10" s="235" t="s">
        <v>8703</v>
      </c>
      <c r="TCY10" s="236" t="s">
        <v>17428</v>
      </c>
      <c r="TCZ10" s="237"/>
      <c r="TDA10" s="238">
        <v>5500</v>
      </c>
      <c r="TDB10" s="234" t="s">
        <v>17429</v>
      </c>
      <c r="TDC10" s="235" t="s">
        <v>8703</v>
      </c>
      <c r="TDD10" s="236" t="s">
        <v>17430</v>
      </c>
      <c r="TDE10" s="237"/>
      <c r="TDF10" s="238">
        <v>5500</v>
      </c>
      <c r="TDG10" s="234" t="s">
        <v>17431</v>
      </c>
      <c r="TDH10" s="235" t="s">
        <v>8703</v>
      </c>
      <c r="TDI10" s="236" t="s">
        <v>17432</v>
      </c>
      <c r="TDJ10" s="237"/>
      <c r="TDK10" s="238">
        <v>5500</v>
      </c>
      <c r="TDL10" s="234" t="s">
        <v>17433</v>
      </c>
      <c r="TDM10" s="235" t="s">
        <v>8703</v>
      </c>
      <c r="TDN10" s="236" t="s">
        <v>17434</v>
      </c>
      <c r="TDO10" s="237"/>
      <c r="TDP10" s="238">
        <v>5500</v>
      </c>
      <c r="TDQ10" s="234" t="s">
        <v>17435</v>
      </c>
      <c r="TDR10" s="235" t="s">
        <v>8703</v>
      </c>
      <c r="TDS10" s="236" t="s">
        <v>17436</v>
      </c>
      <c r="TDT10" s="237"/>
      <c r="TDU10" s="238">
        <v>5500</v>
      </c>
      <c r="TDV10" s="234" t="s">
        <v>17437</v>
      </c>
      <c r="TDW10" s="235" t="s">
        <v>8703</v>
      </c>
      <c r="TDX10" s="236" t="s">
        <v>17438</v>
      </c>
      <c r="TDY10" s="237"/>
      <c r="TDZ10" s="238">
        <v>5500</v>
      </c>
      <c r="TEA10" s="234" t="s">
        <v>17439</v>
      </c>
      <c r="TEB10" s="235" t="s">
        <v>8703</v>
      </c>
      <c r="TEC10" s="236" t="s">
        <v>17440</v>
      </c>
      <c r="TED10" s="237"/>
      <c r="TEE10" s="238">
        <v>5500</v>
      </c>
      <c r="TEF10" s="234" t="s">
        <v>17441</v>
      </c>
      <c r="TEG10" s="235" t="s">
        <v>8703</v>
      </c>
      <c r="TEH10" s="236" t="s">
        <v>17442</v>
      </c>
      <c r="TEI10" s="237"/>
      <c r="TEJ10" s="238">
        <v>5500</v>
      </c>
      <c r="TEK10" s="234" t="s">
        <v>17443</v>
      </c>
      <c r="TEL10" s="235" t="s">
        <v>8703</v>
      </c>
      <c r="TEM10" s="236" t="s">
        <v>17444</v>
      </c>
      <c r="TEN10" s="237"/>
      <c r="TEO10" s="238">
        <v>5500</v>
      </c>
      <c r="TEP10" s="234" t="s">
        <v>17445</v>
      </c>
      <c r="TEQ10" s="235" t="s">
        <v>8703</v>
      </c>
      <c r="TER10" s="236" t="s">
        <v>17446</v>
      </c>
      <c r="TES10" s="237"/>
      <c r="TET10" s="238">
        <v>5500</v>
      </c>
      <c r="TEU10" s="234" t="s">
        <v>17447</v>
      </c>
      <c r="TEV10" s="235" t="s">
        <v>8703</v>
      </c>
      <c r="TEW10" s="236" t="s">
        <v>17448</v>
      </c>
      <c r="TEX10" s="237"/>
      <c r="TEY10" s="238">
        <v>5500</v>
      </c>
      <c r="TEZ10" s="234" t="s">
        <v>17449</v>
      </c>
      <c r="TFA10" s="235" t="s">
        <v>8703</v>
      </c>
      <c r="TFB10" s="236" t="s">
        <v>17450</v>
      </c>
      <c r="TFC10" s="237"/>
      <c r="TFD10" s="238">
        <v>5500</v>
      </c>
      <c r="TFE10" s="234" t="s">
        <v>17451</v>
      </c>
      <c r="TFF10" s="235" t="s">
        <v>8703</v>
      </c>
      <c r="TFG10" s="236" t="s">
        <v>17452</v>
      </c>
      <c r="TFH10" s="237"/>
      <c r="TFI10" s="238">
        <v>5500</v>
      </c>
      <c r="TFJ10" s="234" t="s">
        <v>17453</v>
      </c>
      <c r="TFK10" s="235" t="s">
        <v>8703</v>
      </c>
      <c r="TFL10" s="236" t="s">
        <v>17454</v>
      </c>
      <c r="TFM10" s="237"/>
      <c r="TFN10" s="238">
        <v>5500</v>
      </c>
      <c r="TFO10" s="234" t="s">
        <v>17455</v>
      </c>
      <c r="TFP10" s="235" t="s">
        <v>8703</v>
      </c>
      <c r="TFQ10" s="236" t="s">
        <v>17456</v>
      </c>
      <c r="TFR10" s="237"/>
      <c r="TFS10" s="238">
        <v>5500</v>
      </c>
      <c r="TFT10" s="234" t="s">
        <v>17457</v>
      </c>
      <c r="TFU10" s="235" t="s">
        <v>8703</v>
      </c>
      <c r="TFV10" s="236" t="s">
        <v>17458</v>
      </c>
      <c r="TFW10" s="237"/>
      <c r="TFX10" s="238">
        <v>5500</v>
      </c>
      <c r="TFY10" s="234" t="s">
        <v>17459</v>
      </c>
      <c r="TFZ10" s="235" t="s">
        <v>8703</v>
      </c>
      <c r="TGA10" s="236" t="s">
        <v>17460</v>
      </c>
      <c r="TGB10" s="237"/>
      <c r="TGC10" s="238">
        <v>5500</v>
      </c>
      <c r="TGD10" s="234" t="s">
        <v>17461</v>
      </c>
      <c r="TGE10" s="235" t="s">
        <v>8703</v>
      </c>
      <c r="TGF10" s="236" t="s">
        <v>17462</v>
      </c>
      <c r="TGG10" s="237"/>
      <c r="TGH10" s="238">
        <v>5500</v>
      </c>
      <c r="TGI10" s="234" t="s">
        <v>17463</v>
      </c>
      <c r="TGJ10" s="235" t="s">
        <v>8703</v>
      </c>
      <c r="TGK10" s="236" t="s">
        <v>17464</v>
      </c>
      <c r="TGL10" s="237"/>
      <c r="TGM10" s="238">
        <v>5500</v>
      </c>
      <c r="TGN10" s="234" t="s">
        <v>17465</v>
      </c>
      <c r="TGO10" s="235" t="s">
        <v>8703</v>
      </c>
      <c r="TGP10" s="236" t="s">
        <v>17466</v>
      </c>
      <c r="TGQ10" s="237"/>
      <c r="TGR10" s="238">
        <v>5500</v>
      </c>
      <c r="TGS10" s="234" t="s">
        <v>17467</v>
      </c>
      <c r="TGT10" s="235" t="s">
        <v>8703</v>
      </c>
      <c r="TGU10" s="236" t="s">
        <v>17468</v>
      </c>
      <c r="TGV10" s="237"/>
      <c r="TGW10" s="238">
        <v>5500</v>
      </c>
      <c r="TGX10" s="234" t="s">
        <v>17469</v>
      </c>
      <c r="TGY10" s="235" t="s">
        <v>8703</v>
      </c>
      <c r="TGZ10" s="236" t="s">
        <v>17470</v>
      </c>
      <c r="THA10" s="237"/>
      <c r="THB10" s="238">
        <v>5500</v>
      </c>
      <c r="THC10" s="234" t="s">
        <v>17471</v>
      </c>
      <c r="THD10" s="235" t="s">
        <v>8703</v>
      </c>
      <c r="THE10" s="236" t="s">
        <v>17472</v>
      </c>
      <c r="THF10" s="237"/>
      <c r="THG10" s="238">
        <v>5500</v>
      </c>
      <c r="THH10" s="234" t="s">
        <v>17473</v>
      </c>
      <c r="THI10" s="235" t="s">
        <v>8703</v>
      </c>
      <c r="THJ10" s="236" t="s">
        <v>17474</v>
      </c>
      <c r="THK10" s="237"/>
      <c r="THL10" s="238">
        <v>5500</v>
      </c>
      <c r="THM10" s="234" t="s">
        <v>17475</v>
      </c>
      <c r="THN10" s="235" t="s">
        <v>8703</v>
      </c>
      <c r="THO10" s="236" t="s">
        <v>17476</v>
      </c>
      <c r="THP10" s="237"/>
      <c r="THQ10" s="238">
        <v>5500</v>
      </c>
      <c r="THR10" s="234" t="s">
        <v>17477</v>
      </c>
      <c r="THS10" s="235" t="s">
        <v>8703</v>
      </c>
      <c r="THT10" s="236" t="s">
        <v>17478</v>
      </c>
      <c r="THU10" s="237"/>
      <c r="THV10" s="238">
        <v>5500</v>
      </c>
      <c r="THW10" s="234" t="s">
        <v>17479</v>
      </c>
      <c r="THX10" s="235" t="s">
        <v>8703</v>
      </c>
      <c r="THY10" s="236" t="s">
        <v>17480</v>
      </c>
      <c r="THZ10" s="237"/>
      <c r="TIA10" s="238">
        <v>5500</v>
      </c>
      <c r="TIB10" s="234" t="s">
        <v>17481</v>
      </c>
      <c r="TIC10" s="235" t="s">
        <v>8703</v>
      </c>
      <c r="TID10" s="236" t="s">
        <v>17482</v>
      </c>
      <c r="TIE10" s="237"/>
      <c r="TIF10" s="238">
        <v>5500</v>
      </c>
      <c r="TIG10" s="234" t="s">
        <v>17483</v>
      </c>
      <c r="TIH10" s="235" t="s">
        <v>8703</v>
      </c>
      <c r="TII10" s="236" t="s">
        <v>17484</v>
      </c>
      <c r="TIJ10" s="237"/>
      <c r="TIK10" s="238">
        <v>5500</v>
      </c>
      <c r="TIL10" s="234" t="s">
        <v>17485</v>
      </c>
      <c r="TIM10" s="235" t="s">
        <v>8703</v>
      </c>
      <c r="TIN10" s="236" t="s">
        <v>17486</v>
      </c>
      <c r="TIO10" s="237"/>
      <c r="TIP10" s="238">
        <v>5500</v>
      </c>
      <c r="TIQ10" s="234" t="s">
        <v>17487</v>
      </c>
      <c r="TIR10" s="235" t="s">
        <v>8703</v>
      </c>
      <c r="TIS10" s="236" t="s">
        <v>17488</v>
      </c>
      <c r="TIT10" s="237"/>
      <c r="TIU10" s="238">
        <v>5500</v>
      </c>
      <c r="TIV10" s="234" t="s">
        <v>17489</v>
      </c>
      <c r="TIW10" s="235" t="s">
        <v>8703</v>
      </c>
      <c r="TIX10" s="236" t="s">
        <v>17490</v>
      </c>
      <c r="TIY10" s="237"/>
      <c r="TIZ10" s="238">
        <v>5500</v>
      </c>
      <c r="TJA10" s="234" t="s">
        <v>17491</v>
      </c>
      <c r="TJB10" s="235" t="s">
        <v>8703</v>
      </c>
      <c r="TJC10" s="236" t="s">
        <v>17492</v>
      </c>
      <c r="TJD10" s="237"/>
      <c r="TJE10" s="238">
        <v>5500</v>
      </c>
      <c r="TJF10" s="234" t="s">
        <v>17493</v>
      </c>
      <c r="TJG10" s="235" t="s">
        <v>8703</v>
      </c>
      <c r="TJH10" s="236" t="s">
        <v>17494</v>
      </c>
      <c r="TJI10" s="237"/>
      <c r="TJJ10" s="238">
        <v>5500</v>
      </c>
      <c r="TJK10" s="234" t="s">
        <v>17495</v>
      </c>
      <c r="TJL10" s="235" t="s">
        <v>8703</v>
      </c>
      <c r="TJM10" s="236" t="s">
        <v>17496</v>
      </c>
      <c r="TJN10" s="237"/>
      <c r="TJO10" s="238">
        <v>5500</v>
      </c>
      <c r="TJP10" s="234" t="s">
        <v>17497</v>
      </c>
      <c r="TJQ10" s="235" t="s">
        <v>8703</v>
      </c>
      <c r="TJR10" s="236" t="s">
        <v>17498</v>
      </c>
      <c r="TJS10" s="237"/>
      <c r="TJT10" s="238">
        <v>5500</v>
      </c>
      <c r="TJU10" s="234" t="s">
        <v>17499</v>
      </c>
      <c r="TJV10" s="235" t="s">
        <v>8703</v>
      </c>
      <c r="TJW10" s="236" t="s">
        <v>17500</v>
      </c>
      <c r="TJX10" s="237"/>
      <c r="TJY10" s="238">
        <v>5500</v>
      </c>
      <c r="TJZ10" s="234" t="s">
        <v>17501</v>
      </c>
      <c r="TKA10" s="235" t="s">
        <v>8703</v>
      </c>
      <c r="TKB10" s="236" t="s">
        <v>17502</v>
      </c>
      <c r="TKC10" s="237"/>
      <c r="TKD10" s="238">
        <v>5500</v>
      </c>
      <c r="TKE10" s="234" t="s">
        <v>17503</v>
      </c>
      <c r="TKF10" s="235" t="s">
        <v>8703</v>
      </c>
      <c r="TKG10" s="236" t="s">
        <v>17504</v>
      </c>
      <c r="TKH10" s="237"/>
      <c r="TKI10" s="238">
        <v>5500</v>
      </c>
      <c r="TKJ10" s="234" t="s">
        <v>17505</v>
      </c>
      <c r="TKK10" s="235" t="s">
        <v>8703</v>
      </c>
      <c r="TKL10" s="236" t="s">
        <v>17506</v>
      </c>
      <c r="TKM10" s="237"/>
      <c r="TKN10" s="238">
        <v>5500</v>
      </c>
      <c r="TKO10" s="234" t="s">
        <v>17507</v>
      </c>
      <c r="TKP10" s="235" t="s">
        <v>8703</v>
      </c>
      <c r="TKQ10" s="236" t="s">
        <v>17508</v>
      </c>
      <c r="TKR10" s="237"/>
      <c r="TKS10" s="238">
        <v>5500</v>
      </c>
      <c r="TKT10" s="234" t="s">
        <v>17509</v>
      </c>
      <c r="TKU10" s="235" t="s">
        <v>8703</v>
      </c>
      <c r="TKV10" s="236" t="s">
        <v>17510</v>
      </c>
      <c r="TKW10" s="237"/>
      <c r="TKX10" s="238">
        <v>5500</v>
      </c>
      <c r="TKY10" s="234" t="s">
        <v>17511</v>
      </c>
      <c r="TKZ10" s="235" t="s">
        <v>8703</v>
      </c>
      <c r="TLA10" s="236" t="s">
        <v>17512</v>
      </c>
      <c r="TLB10" s="237"/>
      <c r="TLC10" s="238">
        <v>5500</v>
      </c>
      <c r="TLD10" s="234" t="s">
        <v>17513</v>
      </c>
      <c r="TLE10" s="235" t="s">
        <v>8703</v>
      </c>
      <c r="TLF10" s="236" t="s">
        <v>17514</v>
      </c>
      <c r="TLG10" s="237"/>
      <c r="TLH10" s="238">
        <v>5500</v>
      </c>
      <c r="TLI10" s="234" t="s">
        <v>17515</v>
      </c>
      <c r="TLJ10" s="235" t="s">
        <v>8703</v>
      </c>
      <c r="TLK10" s="236" t="s">
        <v>17516</v>
      </c>
      <c r="TLL10" s="237"/>
      <c r="TLM10" s="238">
        <v>5500</v>
      </c>
      <c r="TLN10" s="234" t="s">
        <v>17517</v>
      </c>
      <c r="TLO10" s="235" t="s">
        <v>8703</v>
      </c>
      <c r="TLP10" s="236" t="s">
        <v>17518</v>
      </c>
      <c r="TLQ10" s="237"/>
      <c r="TLR10" s="238">
        <v>5500</v>
      </c>
      <c r="TLS10" s="234" t="s">
        <v>17519</v>
      </c>
      <c r="TLT10" s="235" t="s">
        <v>8703</v>
      </c>
      <c r="TLU10" s="236" t="s">
        <v>17520</v>
      </c>
      <c r="TLV10" s="237"/>
      <c r="TLW10" s="238">
        <v>5500</v>
      </c>
      <c r="TLX10" s="234" t="s">
        <v>17521</v>
      </c>
      <c r="TLY10" s="235" t="s">
        <v>8703</v>
      </c>
      <c r="TLZ10" s="236" t="s">
        <v>17522</v>
      </c>
      <c r="TMA10" s="237"/>
      <c r="TMB10" s="238">
        <v>5500</v>
      </c>
      <c r="TMC10" s="234" t="s">
        <v>17523</v>
      </c>
      <c r="TMD10" s="235" t="s">
        <v>8703</v>
      </c>
      <c r="TME10" s="236" t="s">
        <v>17524</v>
      </c>
      <c r="TMF10" s="237"/>
      <c r="TMG10" s="238">
        <v>5500</v>
      </c>
      <c r="TMH10" s="234" t="s">
        <v>17525</v>
      </c>
      <c r="TMI10" s="235" t="s">
        <v>8703</v>
      </c>
      <c r="TMJ10" s="236" t="s">
        <v>17526</v>
      </c>
      <c r="TMK10" s="237"/>
      <c r="TML10" s="238">
        <v>5500</v>
      </c>
      <c r="TMM10" s="234" t="s">
        <v>17527</v>
      </c>
      <c r="TMN10" s="235" t="s">
        <v>8703</v>
      </c>
      <c r="TMO10" s="236" t="s">
        <v>17528</v>
      </c>
      <c r="TMP10" s="237"/>
      <c r="TMQ10" s="238">
        <v>5500</v>
      </c>
      <c r="TMR10" s="234" t="s">
        <v>17529</v>
      </c>
      <c r="TMS10" s="235" t="s">
        <v>8703</v>
      </c>
      <c r="TMT10" s="236" t="s">
        <v>17530</v>
      </c>
      <c r="TMU10" s="237"/>
      <c r="TMV10" s="238">
        <v>5500</v>
      </c>
      <c r="TMW10" s="234" t="s">
        <v>17531</v>
      </c>
      <c r="TMX10" s="235" t="s">
        <v>8703</v>
      </c>
      <c r="TMY10" s="236" t="s">
        <v>17532</v>
      </c>
      <c r="TMZ10" s="237"/>
      <c r="TNA10" s="238">
        <v>5500</v>
      </c>
      <c r="TNB10" s="234" t="s">
        <v>17533</v>
      </c>
      <c r="TNC10" s="235" t="s">
        <v>8703</v>
      </c>
      <c r="TND10" s="236" t="s">
        <v>17534</v>
      </c>
      <c r="TNE10" s="237"/>
      <c r="TNF10" s="238">
        <v>5500</v>
      </c>
      <c r="TNG10" s="234" t="s">
        <v>17535</v>
      </c>
      <c r="TNH10" s="235" t="s">
        <v>8703</v>
      </c>
      <c r="TNI10" s="236" t="s">
        <v>17536</v>
      </c>
      <c r="TNJ10" s="237"/>
      <c r="TNK10" s="238">
        <v>5500</v>
      </c>
      <c r="TNL10" s="234" t="s">
        <v>17537</v>
      </c>
      <c r="TNM10" s="235" t="s">
        <v>8703</v>
      </c>
      <c r="TNN10" s="236" t="s">
        <v>17538</v>
      </c>
      <c r="TNO10" s="237"/>
      <c r="TNP10" s="238">
        <v>5500</v>
      </c>
      <c r="TNQ10" s="234" t="s">
        <v>17539</v>
      </c>
      <c r="TNR10" s="235" t="s">
        <v>8703</v>
      </c>
      <c r="TNS10" s="236" t="s">
        <v>17540</v>
      </c>
      <c r="TNT10" s="237"/>
      <c r="TNU10" s="238">
        <v>5500</v>
      </c>
      <c r="TNV10" s="234" t="s">
        <v>17541</v>
      </c>
      <c r="TNW10" s="235" t="s">
        <v>8703</v>
      </c>
      <c r="TNX10" s="236" t="s">
        <v>17542</v>
      </c>
      <c r="TNY10" s="237"/>
      <c r="TNZ10" s="238">
        <v>5500</v>
      </c>
      <c r="TOA10" s="234" t="s">
        <v>17543</v>
      </c>
      <c r="TOB10" s="235" t="s">
        <v>8703</v>
      </c>
      <c r="TOC10" s="236" t="s">
        <v>17544</v>
      </c>
      <c r="TOD10" s="237"/>
      <c r="TOE10" s="238">
        <v>5500</v>
      </c>
      <c r="TOF10" s="234" t="s">
        <v>17545</v>
      </c>
      <c r="TOG10" s="235" t="s">
        <v>8703</v>
      </c>
      <c r="TOH10" s="236" t="s">
        <v>17546</v>
      </c>
      <c r="TOI10" s="237"/>
      <c r="TOJ10" s="238">
        <v>5500</v>
      </c>
      <c r="TOK10" s="234" t="s">
        <v>17547</v>
      </c>
      <c r="TOL10" s="235" t="s">
        <v>8703</v>
      </c>
      <c r="TOM10" s="236" t="s">
        <v>17548</v>
      </c>
      <c r="TON10" s="237"/>
      <c r="TOO10" s="238">
        <v>5500</v>
      </c>
      <c r="TOP10" s="234" t="s">
        <v>17549</v>
      </c>
      <c r="TOQ10" s="235" t="s">
        <v>8703</v>
      </c>
      <c r="TOR10" s="236" t="s">
        <v>17550</v>
      </c>
      <c r="TOS10" s="237"/>
      <c r="TOT10" s="238">
        <v>5500</v>
      </c>
      <c r="TOU10" s="234" t="s">
        <v>17551</v>
      </c>
      <c r="TOV10" s="235" t="s">
        <v>8703</v>
      </c>
      <c r="TOW10" s="236" t="s">
        <v>17552</v>
      </c>
      <c r="TOX10" s="237"/>
      <c r="TOY10" s="238">
        <v>5500</v>
      </c>
      <c r="TOZ10" s="234" t="s">
        <v>17553</v>
      </c>
      <c r="TPA10" s="235" t="s">
        <v>8703</v>
      </c>
      <c r="TPB10" s="236" t="s">
        <v>17554</v>
      </c>
      <c r="TPC10" s="237"/>
      <c r="TPD10" s="238">
        <v>5500</v>
      </c>
      <c r="TPE10" s="234" t="s">
        <v>17555</v>
      </c>
      <c r="TPF10" s="235" t="s">
        <v>8703</v>
      </c>
      <c r="TPG10" s="236" t="s">
        <v>17556</v>
      </c>
      <c r="TPH10" s="237"/>
      <c r="TPI10" s="238">
        <v>5500</v>
      </c>
      <c r="TPJ10" s="234" t="s">
        <v>17557</v>
      </c>
      <c r="TPK10" s="235" t="s">
        <v>8703</v>
      </c>
      <c r="TPL10" s="236" t="s">
        <v>17558</v>
      </c>
      <c r="TPM10" s="237"/>
      <c r="TPN10" s="238">
        <v>5500</v>
      </c>
      <c r="TPO10" s="234" t="s">
        <v>17559</v>
      </c>
      <c r="TPP10" s="235" t="s">
        <v>8703</v>
      </c>
      <c r="TPQ10" s="236" t="s">
        <v>17560</v>
      </c>
      <c r="TPR10" s="237"/>
      <c r="TPS10" s="238">
        <v>5500</v>
      </c>
      <c r="TPT10" s="234" t="s">
        <v>17561</v>
      </c>
      <c r="TPU10" s="235" t="s">
        <v>8703</v>
      </c>
      <c r="TPV10" s="236" t="s">
        <v>17562</v>
      </c>
      <c r="TPW10" s="237"/>
      <c r="TPX10" s="238">
        <v>5500</v>
      </c>
      <c r="TPY10" s="234" t="s">
        <v>17563</v>
      </c>
      <c r="TPZ10" s="235" t="s">
        <v>8703</v>
      </c>
      <c r="TQA10" s="236" t="s">
        <v>17564</v>
      </c>
      <c r="TQB10" s="237"/>
      <c r="TQC10" s="238">
        <v>5500</v>
      </c>
      <c r="TQD10" s="234" t="s">
        <v>17565</v>
      </c>
      <c r="TQE10" s="235" t="s">
        <v>8703</v>
      </c>
      <c r="TQF10" s="236" t="s">
        <v>17566</v>
      </c>
      <c r="TQG10" s="237"/>
      <c r="TQH10" s="238">
        <v>5500</v>
      </c>
      <c r="TQI10" s="234" t="s">
        <v>17567</v>
      </c>
      <c r="TQJ10" s="235" t="s">
        <v>8703</v>
      </c>
      <c r="TQK10" s="236" t="s">
        <v>17568</v>
      </c>
      <c r="TQL10" s="237"/>
      <c r="TQM10" s="238">
        <v>5500</v>
      </c>
      <c r="TQN10" s="234" t="s">
        <v>17569</v>
      </c>
      <c r="TQO10" s="235" t="s">
        <v>8703</v>
      </c>
      <c r="TQP10" s="236" t="s">
        <v>17570</v>
      </c>
      <c r="TQQ10" s="237"/>
      <c r="TQR10" s="238">
        <v>5500</v>
      </c>
      <c r="TQS10" s="234" t="s">
        <v>17571</v>
      </c>
      <c r="TQT10" s="235" t="s">
        <v>8703</v>
      </c>
      <c r="TQU10" s="236" t="s">
        <v>17572</v>
      </c>
      <c r="TQV10" s="237"/>
      <c r="TQW10" s="238">
        <v>5500</v>
      </c>
      <c r="TQX10" s="234" t="s">
        <v>17573</v>
      </c>
      <c r="TQY10" s="235" t="s">
        <v>8703</v>
      </c>
      <c r="TQZ10" s="236" t="s">
        <v>17574</v>
      </c>
      <c r="TRA10" s="237"/>
      <c r="TRB10" s="238">
        <v>5500</v>
      </c>
      <c r="TRC10" s="234" t="s">
        <v>17575</v>
      </c>
      <c r="TRD10" s="235" t="s">
        <v>8703</v>
      </c>
      <c r="TRE10" s="236" t="s">
        <v>17576</v>
      </c>
      <c r="TRF10" s="237"/>
      <c r="TRG10" s="238">
        <v>5500</v>
      </c>
      <c r="TRH10" s="234" t="s">
        <v>17577</v>
      </c>
      <c r="TRI10" s="235" t="s">
        <v>8703</v>
      </c>
      <c r="TRJ10" s="236" t="s">
        <v>17578</v>
      </c>
      <c r="TRK10" s="237"/>
      <c r="TRL10" s="238">
        <v>5500</v>
      </c>
      <c r="TRM10" s="234" t="s">
        <v>17579</v>
      </c>
      <c r="TRN10" s="235" t="s">
        <v>8703</v>
      </c>
      <c r="TRO10" s="236" t="s">
        <v>17580</v>
      </c>
      <c r="TRP10" s="237"/>
      <c r="TRQ10" s="238">
        <v>5500</v>
      </c>
      <c r="TRR10" s="234" t="s">
        <v>17581</v>
      </c>
      <c r="TRS10" s="235" t="s">
        <v>8703</v>
      </c>
      <c r="TRT10" s="236" t="s">
        <v>17582</v>
      </c>
      <c r="TRU10" s="237"/>
      <c r="TRV10" s="238">
        <v>5500</v>
      </c>
      <c r="TRW10" s="234" t="s">
        <v>17583</v>
      </c>
      <c r="TRX10" s="235" t="s">
        <v>8703</v>
      </c>
      <c r="TRY10" s="236" t="s">
        <v>17584</v>
      </c>
      <c r="TRZ10" s="237"/>
      <c r="TSA10" s="238">
        <v>5500</v>
      </c>
      <c r="TSB10" s="234" t="s">
        <v>17585</v>
      </c>
      <c r="TSC10" s="235" t="s">
        <v>8703</v>
      </c>
      <c r="TSD10" s="236" t="s">
        <v>17586</v>
      </c>
      <c r="TSE10" s="237"/>
      <c r="TSF10" s="238">
        <v>5500</v>
      </c>
      <c r="TSG10" s="234" t="s">
        <v>17587</v>
      </c>
      <c r="TSH10" s="235" t="s">
        <v>8703</v>
      </c>
      <c r="TSI10" s="236" t="s">
        <v>17588</v>
      </c>
      <c r="TSJ10" s="237"/>
      <c r="TSK10" s="238">
        <v>5500</v>
      </c>
      <c r="TSL10" s="234" t="s">
        <v>17589</v>
      </c>
      <c r="TSM10" s="235" t="s">
        <v>8703</v>
      </c>
      <c r="TSN10" s="236" t="s">
        <v>17590</v>
      </c>
      <c r="TSO10" s="237"/>
      <c r="TSP10" s="238">
        <v>5500</v>
      </c>
      <c r="TSQ10" s="234" t="s">
        <v>17591</v>
      </c>
      <c r="TSR10" s="235" t="s">
        <v>8703</v>
      </c>
      <c r="TSS10" s="236" t="s">
        <v>17592</v>
      </c>
      <c r="TST10" s="237"/>
      <c r="TSU10" s="238">
        <v>5500</v>
      </c>
      <c r="TSV10" s="234" t="s">
        <v>17593</v>
      </c>
      <c r="TSW10" s="235" t="s">
        <v>8703</v>
      </c>
      <c r="TSX10" s="236" t="s">
        <v>17594</v>
      </c>
      <c r="TSY10" s="237"/>
      <c r="TSZ10" s="238">
        <v>5500</v>
      </c>
      <c r="TTA10" s="234" t="s">
        <v>17595</v>
      </c>
      <c r="TTB10" s="235" t="s">
        <v>8703</v>
      </c>
      <c r="TTC10" s="236" t="s">
        <v>17596</v>
      </c>
      <c r="TTD10" s="237"/>
      <c r="TTE10" s="238">
        <v>5500</v>
      </c>
      <c r="TTF10" s="234" t="s">
        <v>17597</v>
      </c>
      <c r="TTG10" s="235" t="s">
        <v>8703</v>
      </c>
      <c r="TTH10" s="236" t="s">
        <v>17598</v>
      </c>
      <c r="TTI10" s="237"/>
      <c r="TTJ10" s="238">
        <v>5500</v>
      </c>
      <c r="TTK10" s="234" t="s">
        <v>17599</v>
      </c>
      <c r="TTL10" s="235" t="s">
        <v>8703</v>
      </c>
      <c r="TTM10" s="236" t="s">
        <v>17600</v>
      </c>
      <c r="TTN10" s="237"/>
      <c r="TTO10" s="238">
        <v>5500</v>
      </c>
      <c r="TTP10" s="234" t="s">
        <v>17601</v>
      </c>
      <c r="TTQ10" s="235" t="s">
        <v>8703</v>
      </c>
      <c r="TTR10" s="236" t="s">
        <v>17602</v>
      </c>
      <c r="TTS10" s="237"/>
      <c r="TTT10" s="238">
        <v>5500</v>
      </c>
      <c r="TTU10" s="234" t="s">
        <v>17603</v>
      </c>
      <c r="TTV10" s="235" t="s">
        <v>8703</v>
      </c>
      <c r="TTW10" s="236" t="s">
        <v>17604</v>
      </c>
      <c r="TTX10" s="237"/>
      <c r="TTY10" s="238">
        <v>5500</v>
      </c>
      <c r="TTZ10" s="234" t="s">
        <v>17605</v>
      </c>
      <c r="TUA10" s="235" t="s">
        <v>8703</v>
      </c>
      <c r="TUB10" s="236" t="s">
        <v>17606</v>
      </c>
      <c r="TUC10" s="237"/>
      <c r="TUD10" s="238">
        <v>5500</v>
      </c>
      <c r="TUE10" s="234" t="s">
        <v>17607</v>
      </c>
      <c r="TUF10" s="235" t="s">
        <v>8703</v>
      </c>
      <c r="TUG10" s="236" t="s">
        <v>17608</v>
      </c>
      <c r="TUH10" s="237"/>
      <c r="TUI10" s="238">
        <v>5500</v>
      </c>
      <c r="TUJ10" s="234" t="s">
        <v>17609</v>
      </c>
      <c r="TUK10" s="235" t="s">
        <v>8703</v>
      </c>
      <c r="TUL10" s="236" t="s">
        <v>17610</v>
      </c>
      <c r="TUM10" s="237"/>
      <c r="TUN10" s="238">
        <v>5500</v>
      </c>
      <c r="TUO10" s="234" t="s">
        <v>17611</v>
      </c>
      <c r="TUP10" s="235" t="s">
        <v>8703</v>
      </c>
      <c r="TUQ10" s="236" t="s">
        <v>17612</v>
      </c>
      <c r="TUR10" s="237"/>
      <c r="TUS10" s="238">
        <v>5500</v>
      </c>
      <c r="TUT10" s="234" t="s">
        <v>17613</v>
      </c>
      <c r="TUU10" s="235" t="s">
        <v>8703</v>
      </c>
      <c r="TUV10" s="236" t="s">
        <v>17614</v>
      </c>
      <c r="TUW10" s="237"/>
      <c r="TUX10" s="238">
        <v>5500</v>
      </c>
      <c r="TUY10" s="234" t="s">
        <v>17615</v>
      </c>
      <c r="TUZ10" s="235" t="s">
        <v>8703</v>
      </c>
      <c r="TVA10" s="236" t="s">
        <v>17616</v>
      </c>
      <c r="TVB10" s="237"/>
      <c r="TVC10" s="238">
        <v>5500</v>
      </c>
      <c r="TVD10" s="234" t="s">
        <v>17617</v>
      </c>
      <c r="TVE10" s="235" t="s">
        <v>8703</v>
      </c>
      <c r="TVF10" s="236" t="s">
        <v>17618</v>
      </c>
      <c r="TVG10" s="237"/>
      <c r="TVH10" s="238">
        <v>5500</v>
      </c>
      <c r="TVI10" s="234" t="s">
        <v>17619</v>
      </c>
      <c r="TVJ10" s="235" t="s">
        <v>8703</v>
      </c>
      <c r="TVK10" s="236" t="s">
        <v>17620</v>
      </c>
      <c r="TVL10" s="237"/>
      <c r="TVM10" s="238">
        <v>5500</v>
      </c>
      <c r="TVN10" s="234" t="s">
        <v>17621</v>
      </c>
      <c r="TVO10" s="235" t="s">
        <v>8703</v>
      </c>
      <c r="TVP10" s="236" t="s">
        <v>17622</v>
      </c>
      <c r="TVQ10" s="237"/>
      <c r="TVR10" s="238">
        <v>5500</v>
      </c>
      <c r="TVS10" s="234" t="s">
        <v>17623</v>
      </c>
      <c r="TVT10" s="235" t="s">
        <v>8703</v>
      </c>
      <c r="TVU10" s="236" t="s">
        <v>17624</v>
      </c>
      <c r="TVV10" s="237"/>
      <c r="TVW10" s="238">
        <v>5500</v>
      </c>
      <c r="TVX10" s="234" t="s">
        <v>17625</v>
      </c>
      <c r="TVY10" s="235" t="s">
        <v>8703</v>
      </c>
      <c r="TVZ10" s="236" t="s">
        <v>17626</v>
      </c>
      <c r="TWA10" s="237"/>
      <c r="TWB10" s="238">
        <v>5500</v>
      </c>
      <c r="TWC10" s="234" t="s">
        <v>17627</v>
      </c>
      <c r="TWD10" s="235" t="s">
        <v>8703</v>
      </c>
      <c r="TWE10" s="236" t="s">
        <v>17628</v>
      </c>
      <c r="TWF10" s="237"/>
      <c r="TWG10" s="238">
        <v>5500</v>
      </c>
      <c r="TWH10" s="234" t="s">
        <v>17629</v>
      </c>
      <c r="TWI10" s="235" t="s">
        <v>8703</v>
      </c>
      <c r="TWJ10" s="236" t="s">
        <v>17630</v>
      </c>
      <c r="TWK10" s="237"/>
      <c r="TWL10" s="238">
        <v>5500</v>
      </c>
      <c r="TWM10" s="234" t="s">
        <v>17631</v>
      </c>
      <c r="TWN10" s="235" t="s">
        <v>8703</v>
      </c>
      <c r="TWO10" s="236" t="s">
        <v>17632</v>
      </c>
      <c r="TWP10" s="237"/>
      <c r="TWQ10" s="238">
        <v>5500</v>
      </c>
      <c r="TWR10" s="234" t="s">
        <v>17633</v>
      </c>
      <c r="TWS10" s="235" t="s">
        <v>8703</v>
      </c>
      <c r="TWT10" s="236" t="s">
        <v>17634</v>
      </c>
      <c r="TWU10" s="237"/>
      <c r="TWV10" s="238">
        <v>5500</v>
      </c>
      <c r="TWW10" s="234" t="s">
        <v>17635</v>
      </c>
      <c r="TWX10" s="235" t="s">
        <v>8703</v>
      </c>
      <c r="TWY10" s="236" t="s">
        <v>17636</v>
      </c>
      <c r="TWZ10" s="237"/>
      <c r="TXA10" s="238">
        <v>5500</v>
      </c>
      <c r="TXB10" s="234" t="s">
        <v>17637</v>
      </c>
      <c r="TXC10" s="235" t="s">
        <v>8703</v>
      </c>
      <c r="TXD10" s="236" t="s">
        <v>17638</v>
      </c>
      <c r="TXE10" s="237"/>
      <c r="TXF10" s="238">
        <v>5500</v>
      </c>
      <c r="TXG10" s="234" t="s">
        <v>17639</v>
      </c>
      <c r="TXH10" s="235" t="s">
        <v>8703</v>
      </c>
      <c r="TXI10" s="236" t="s">
        <v>17640</v>
      </c>
      <c r="TXJ10" s="237"/>
      <c r="TXK10" s="238">
        <v>5500</v>
      </c>
      <c r="TXL10" s="234" t="s">
        <v>17641</v>
      </c>
      <c r="TXM10" s="235" t="s">
        <v>8703</v>
      </c>
      <c r="TXN10" s="236" t="s">
        <v>17642</v>
      </c>
      <c r="TXO10" s="237"/>
      <c r="TXP10" s="238">
        <v>5500</v>
      </c>
      <c r="TXQ10" s="234" t="s">
        <v>17643</v>
      </c>
      <c r="TXR10" s="235" t="s">
        <v>8703</v>
      </c>
      <c r="TXS10" s="236" t="s">
        <v>17644</v>
      </c>
      <c r="TXT10" s="237"/>
      <c r="TXU10" s="238">
        <v>5500</v>
      </c>
      <c r="TXV10" s="234" t="s">
        <v>17645</v>
      </c>
      <c r="TXW10" s="235" t="s">
        <v>8703</v>
      </c>
      <c r="TXX10" s="236" t="s">
        <v>17646</v>
      </c>
      <c r="TXY10" s="237"/>
      <c r="TXZ10" s="238">
        <v>5500</v>
      </c>
      <c r="TYA10" s="234" t="s">
        <v>17647</v>
      </c>
      <c r="TYB10" s="235" t="s">
        <v>8703</v>
      </c>
      <c r="TYC10" s="236" t="s">
        <v>17648</v>
      </c>
      <c r="TYD10" s="237"/>
      <c r="TYE10" s="238">
        <v>5500</v>
      </c>
      <c r="TYF10" s="234" t="s">
        <v>17649</v>
      </c>
      <c r="TYG10" s="235" t="s">
        <v>8703</v>
      </c>
      <c r="TYH10" s="236" t="s">
        <v>17650</v>
      </c>
      <c r="TYI10" s="237"/>
      <c r="TYJ10" s="238">
        <v>5500</v>
      </c>
      <c r="TYK10" s="234" t="s">
        <v>17651</v>
      </c>
      <c r="TYL10" s="235" t="s">
        <v>8703</v>
      </c>
      <c r="TYM10" s="236" t="s">
        <v>17652</v>
      </c>
      <c r="TYN10" s="237"/>
      <c r="TYO10" s="238">
        <v>5500</v>
      </c>
      <c r="TYP10" s="234" t="s">
        <v>17653</v>
      </c>
      <c r="TYQ10" s="235" t="s">
        <v>8703</v>
      </c>
      <c r="TYR10" s="236" t="s">
        <v>17654</v>
      </c>
      <c r="TYS10" s="237"/>
      <c r="TYT10" s="238">
        <v>5500</v>
      </c>
      <c r="TYU10" s="234" t="s">
        <v>17655</v>
      </c>
      <c r="TYV10" s="235" t="s">
        <v>8703</v>
      </c>
      <c r="TYW10" s="236" t="s">
        <v>17656</v>
      </c>
      <c r="TYX10" s="237"/>
      <c r="TYY10" s="238">
        <v>5500</v>
      </c>
      <c r="TYZ10" s="234" t="s">
        <v>17657</v>
      </c>
      <c r="TZA10" s="235" t="s">
        <v>8703</v>
      </c>
      <c r="TZB10" s="236" t="s">
        <v>17658</v>
      </c>
      <c r="TZC10" s="237"/>
      <c r="TZD10" s="238">
        <v>5500</v>
      </c>
      <c r="TZE10" s="234" t="s">
        <v>17659</v>
      </c>
      <c r="TZF10" s="235" t="s">
        <v>8703</v>
      </c>
      <c r="TZG10" s="236" t="s">
        <v>17660</v>
      </c>
      <c r="TZH10" s="237"/>
      <c r="TZI10" s="238">
        <v>5500</v>
      </c>
      <c r="TZJ10" s="234" t="s">
        <v>17661</v>
      </c>
      <c r="TZK10" s="235" t="s">
        <v>8703</v>
      </c>
      <c r="TZL10" s="236" t="s">
        <v>17662</v>
      </c>
      <c r="TZM10" s="237"/>
      <c r="TZN10" s="238">
        <v>5500</v>
      </c>
      <c r="TZO10" s="234" t="s">
        <v>17663</v>
      </c>
      <c r="TZP10" s="235" t="s">
        <v>8703</v>
      </c>
      <c r="TZQ10" s="236" t="s">
        <v>17664</v>
      </c>
      <c r="TZR10" s="237"/>
      <c r="TZS10" s="238">
        <v>5500</v>
      </c>
      <c r="TZT10" s="234" t="s">
        <v>17665</v>
      </c>
      <c r="TZU10" s="235" t="s">
        <v>8703</v>
      </c>
      <c r="TZV10" s="236" t="s">
        <v>17666</v>
      </c>
      <c r="TZW10" s="237"/>
      <c r="TZX10" s="238">
        <v>5500</v>
      </c>
      <c r="TZY10" s="234" t="s">
        <v>17667</v>
      </c>
      <c r="TZZ10" s="235" t="s">
        <v>8703</v>
      </c>
      <c r="UAA10" s="236" t="s">
        <v>17668</v>
      </c>
      <c r="UAB10" s="237"/>
      <c r="UAC10" s="238">
        <v>5500</v>
      </c>
      <c r="UAD10" s="234" t="s">
        <v>17669</v>
      </c>
      <c r="UAE10" s="235" t="s">
        <v>8703</v>
      </c>
      <c r="UAF10" s="236" t="s">
        <v>17670</v>
      </c>
      <c r="UAG10" s="237"/>
      <c r="UAH10" s="238">
        <v>5500</v>
      </c>
      <c r="UAI10" s="234" t="s">
        <v>17671</v>
      </c>
      <c r="UAJ10" s="235" t="s">
        <v>8703</v>
      </c>
      <c r="UAK10" s="236" t="s">
        <v>17672</v>
      </c>
      <c r="UAL10" s="237"/>
      <c r="UAM10" s="238">
        <v>5500</v>
      </c>
      <c r="UAN10" s="234" t="s">
        <v>17673</v>
      </c>
      <c r="UAO10" s="235" t="s">
        <v>8703</v>
      </c>
      <c r="UAP10" s="236" t="s">
        <v>17674</v>
      </c>
      <c r="UAQ10" s="237"/>
      <c r="UAR10" s="238">
        <v>5500</v>
      </c>
      <c r="UAS10" s="234" t="s">
        <v>17675</v>
      </c>
      <c r="UAT10" s="235" t="s">
        <v>8703</v>
      </c>
      <c r="UAU10" s="236" t="s">
        <v>17676</v>
      </c>
      <c r="UAV10" s="237"/>
      <c r="UAW10" s="238">
        <v>5500</v>
      </c>
      <c r="UAX10" s="234" t="s">
        <v>17677</v>
      </c>
      <c r="UAY10" s="235" t="s">
        <v>8703</v>
      </c>
      <c r="UAZ10" s="236" t="s">
        <v>17678</v>
      </c>
      <c r="UBA10" s="237"/>
      <c r="UBB10" s="238">
        <v>5500</v>
      </c>
      <c r="UBC10" s="234" t="s">
        <v>17679</v>
      </c>
      <c r="UBD10" s="235" t="s">
        <v>8703</v>
      </c>
      <c r="UBE10" s="236" t="s">
        <v>17680</v>
      </c>
      <c r="UBF10" s="237"/>
      <c r="UBG10" s="238">
        <v>5500</v>
      </c>
      <c r="UBH10" s="234" t="s">
        <v>17681</v>
      </c>
      <c r="UBI10" s="235" t="s">
        <v>8703</v>
      </c>
      <c r="UBJ10" s="236" t="s">
        <v>17682</v>
      </c>
      <c r="UBK10" s="237"/>
      <c r="UBL10" s="238">
        <v>5500</v>
      </c>
      <c r="UBM10" s="234" t="s">
        <v>17683</v>
      </c>
      <c r="UBN10" s="235" t="s">
        <v>8703</v>
      </c>
      <c r="UBO10" s="236" t="s">
        <v>17684</v>
      </c>
      <c r="UBP10" s="237"/>
      <c r="UBQ10" s="238">
        <v>5500</v>
      </c>
      <c r="UBR10" s="234" t="s">
        <v>17685</v>
      </c>
      <c r="UBS10" s="235" t="s">
        <v>8703</v>
      </c>
      <c r="UBT10" s="236" t="s">
        <v>17686</v>
      </c>
      <c r="UBU10" s="237"/>
      <c r="UBV10" s="238">
        <v>5500</v>
      </c>
      <c r="UBW10" s="234" t="s">
        <v>17687</v>
      </c>
      <c r="UBX10" s="235" t="s">
        <v>8703</v>
      </c>
      <c r="UBY10" s="236" t="s">
        <v>17688</v>
      </c>
      <c r="UBZ10" s="237"/>
      <c r="UCA10" s="238">
        <v>5500</v>
      </c>
      <c r="UCB10" s="234" t="s">
        <v>17689</v>
      </c>
      <c r="UCC10" s="235" t="s">
        <v>8703</v>
      </c>
      <c r="UCD10" s="236" t="s">
        <v>17690</v>
      </c>
      <c r="UCE10" s="237"/>
      <c r="UCF10" s="238">
        <v>5500</v>
      </c>
      <c r="UCG10" s="234" t="s">
        <v>17691</v>
      </c>
      <c r="UCH10" s="235" t="s">
        <v>8703</v>
      </c>
      <c r="UCI10" s="236" t="s">
        <v>17692</v>
      </c>
      <c r="UCJ10" s="237"/>
      <c r="UCK10" s="238">
        <v>5500</v>
      </c>
      <c r="UCL10" s="234" t="s">
        <v>17693</v>
      </c>
      <c r="UCM10" s="235" t="s">
        <v>8703</v>
      </c>
      <c r="UCN10" s="236" t="s">
        <v>17694</v>
      </c>
      <c r="UCO10" s="237"/>
      <c r="UCP10" s="238">
        <v>5500</v>
      </c>
      <c r="UCQ10" s="234" t="s">
        <v>17695</v>
      </c>
      <c r="UCR10" s="235" t="s">
        <v>8703</v>
      </c>
      <c r="UCS10" s="236" t="s">
        <v>17696</v>
      </c>
      <c r="UCT10" s="237"/>
      <c r="UCU10" s="238">
        <v>5500</v>
      </c>
      <c r="UCV10" s="234" t="s">
        <v>17697</v>
      </c>
      <c r="UCW10" s="235" t="s">
        <v>8703</v>
      </c>
      <c r="UCX10" s="236" t="s">
        <v>17698</v>
      </c>
      <c r="UCY10" s="237"/>
      <c r="UCZ10" s="238">
        <v>5500</v>
      </c>
      <c r="UDA10" s="234" t="s">
        <v>17699</v>
      </c>
      <c r="UDB10" s="235" t="s">
        <v>8703</v>
      </c>
      <c r="UDC10" s="236" t="s">
        <v>17700</v>
      </c>
      <c r="UDD10" s="237"/>
      <c r="UDE10" s="238">
        <v>5500</v>
      </c>
      <c r="UDF10" s="234" t="s">
        <v>17701</v>
      </c>
      <c r="UDG10" s="235" t="s">
        <v>8703</v>
      </c>
      <c r="UDH10" s="236" t="s">
        <v>17702</v>
      </c>
      <c r="UDI10" s="237"/>
      <c r="UDJ10" s="238">
        <v>5500</v>
      </c>
      <c r="UDK10" s="234" t="s">
        <v>17703</v>
      </c>
      <c r="UDL10" s="235" t="s">
        <v>8703</v>
      </c>
      <c r="UDM10" s="236" t="s">
        <v>17704</v>
      </c>
      <c r="UDN10" s="237"/>
      <c r="UDO10" s="238">
        <v>5500</v>
      </c>
      <c r="UDP10" s="234" t="s">
        <v>17705</v>
      </c>
      <c r="UDQ10" s="235" t="s">
        <v>8703</v>
      </c>
      <c r="UDR10" s="236" t="s">
        <v>17706</v>
      </c>
      <c r="UDS10" s="237"/>
      <c r="UDT10" s="238">
        <v>5500</v>
      </c>
      <c r="UDU10" s="234" t="s">
        <v>17707</v>
      </c>
      <c r="UDV10" s="235" t="s">
        <v>8703</v>
      </c>
      <c r="UDW10" s="236" t="s">
        <v>17708</v>
      </c>
      <c r="UDX10" s="237"/>
      <c r="UDY10" s="238">
        <v>5500</v>
      </c>
      <c r="UDZ10" s="234" t="s">
        <v>17709</v>
      </c>
      <c r="UEA10" s="235" t="s">
        <v>8703</v>
      </c>
      <c r="UEB10" s="236" t="s">
        <v>17710</v>
      </c>
      <c r="UEC10" s="237"/>
      <c r="UED10" s="238">
        <v>5500</v>
      </c>
      <c r="UEE10" s="234" t="s">
        <v>17711</v>
      </c>
      <c r="UEF10" s="235" t="s">
        <v>8703</v>
      </c>
      <c r="UEG10" s="236" t="s">
        <v>17712</v>
      </c>
      <c r="UEH10" s="237"/>
      <c r="UEI10" s="238">
        <v>5500</v>
      </c>
      <c r="UEJ10" s="234" t="s">
        <v>17713</v>
      </c>
      <c r="UEK10" s="235" t="s">
        <v>8703</v>
      </c>
      <c r="UEL10" s="236" t="s">
        <v>17714</v>
      </c>
      <c r="UEM10" s="237"/>
      <c r="UEN10" s="238">
        <v>5500</v>
      </c>
      <c r="UEO10" s="234" t="s">
        <v>17715</v>
      </c>
      <c r="UEP10" s="235" t="s">
        <v>8703</v>
      </c>
      <c r="UEQ10" s="236" t="s">
        <v>17716</v>
      </c>
      <c r="UER10" s="237"/>
      <c r="UES10" s="238">
        <v>5500</v>
      </c>
      <c r="UET10" s="234" t="s">
        <v>17717</v>
      </c>
      <c r="UEU10" s="235" t="s">
        <v>8703</v>
      </c>
      <c r="UEV10" s="236" t="s">
        <v>17718</v>
      </c>
      <c r="UEW10" s="237"/>
      <c r="UEX10" s="238">
        <v>5500</v>
      </c>
      <c r="UEY10" s="234" t="s">
        <v>17719</v>
      </c>
      <c r="UEZ10" s="235" t="s">
        <v>8703</v>
      </c>
      <c r="UFA10" s="236" t="s">
        <v>17720</v>
      </c>
      <c r="UFB10" s="237"/>
      <c r="UFC10" s="238">
        <v>5500</v>
      </c>
      <c r="UFD10" s="234" t="s">
        <v>17721</v>
      </c>
      <c r="UFE10" s="235" t="s">
        <v>8703</v>
      </c>
      <c r="UFF10" s="236" t="s">
        <v>17722</v>
      </c>
      <c r="UFG10" s="237"/>
      <c r="UFH10" s="238">
        <v>5500</v>
      </c>
      <c r="UFI10" s="234" t="s">
        <v>17723</v>
      </c>
      <c r="UFJ10" s="235" t="s">
        <v>8703</v>
      </c>
      <c r="UFK10" s="236" t="s">
        <v>17724</v>
      </c>
      <c r="UFL10" s="237"/>
      <c r="UFM10" s="238">
        <v>5500</v>
      </c>
      <c r="UFN10" s="234" t="s">
        <v>17725</v>
      </c>
      <c r="UFO10" s="235" t="s">
        <v>8703</v>
      </c>
      <c r="UFP10" s="236" t="s">
        <v>17726</v>
      </c>
      <c r="UFQ10" s="237"/>
      <c r="UFR10" s="238">
        <v>5500</v>
      </c>
      <c r="UFS10" s="234" t="s">
        <v>17727</v>
      </c>
      <c r="UFT10" s="235" t="s">
        <v>8703</v>
      </c>
      <c r="UFU10" s="236" t="s">
        <v>17728</v>
      </c>
      <c r="UFV10" s="237"/>
      <c r="UFW10" s="238">
        <v>5500</v>
      </c>
      <c r="UFX10" s="234" t="s">
        <v>17729</v>
      </c>
      <c r="UFY10" s="235" t="s">
        <v>8703</v>
      </c>
      <c r="UFZ10" s="236" t="s">
        <v>17730</v>
      </c>
      <c r="UGA10" s="237"/>
      <c r="UGB10" s="238">
        <v>5500</v>
      </c>
      <c r="UGC10" s="234" t="s">
        <v>17731</v>
      </c>
      <c r="UGD10" s="235" t="s">
        <v>8703</v>
      </c>
      <c r="UGE10" s="236" t="s">
        <v>17732</v>
      </c>
      <c r="UGF10" s="237"/>
      <c r="UGG10" s="238">
        <v>5500</v>
      </c>
      <c r="UGH10" s="234" t="s">
        <v>17733</v>
      </c>
      <c r="UGI10" s="235" t="s">
        <v>8703</v>
      </c>
      <c r="UGJ10" s="236" t="s">
        <v>17734</v>
      </c>
      <c r="UGK10" s="237"/>
      <c r="UGL10" s="238">
        <v>5500</v>
      </c>
      <c r="UGM10" s="234" t="s">
        <v>17735</v>
      </c>
      <c r="UGN10" s="235" t="s">
        <v>8703</v>
      </c>
      <c r="UGO10" s="236" t="s">
        <v>17736</v>
      </c>
      <c r="UGP10" s="237"/>
      <c r="UGQ10" s="238">
        <v>5500</v>
      </c>
      <c r="UGR10" s="234" t="s">
        <v>17737</v>
      </c>
      <c r="UGS10" s="235" t="s">
        <v>8703</v>
      </c>
      <c r="UGT10" s="236" t="s">
        <v>17738</v>
      </c>
      <c r="UGU10" s="237"/>
      <c r="UGV10" s="238">
        <v>5500</v>
      </c>
      <c r="UGW10" s="234" t="s">
        <v>17739</v>
      </c>
      <c r="UGX10" s="235" t="s">
        <v>8703</v>
      </c>
      <c r="UGY10" s="236" t="s">
        <v>17740</v>
      </c>
      <c r="UGZ10" s="237"/>
      <c r="UHA10" s="238">
        <v>5500</v>
      </c>
      <c r="UHB10" s="234" t="s">
        <v>17741</v>
      </c>
      <c r="UHC10" s="235" t="s">
        <v>8703</v>
      </c>
      <c r="UHD10" s="236" t="s">
        <v>17742</v>
      </c>
      <c r="UHE10" s="237"/>
      <c r="UHF10" s="238">
        <v>5500</v>
      </c>
      <c r="UHG10" s="234" t="s">
        <v>17743</v>
      </c>
      <c r="UHH10" s="235" t="s">
        <v>8703</v>
      </c>
      <c r="UHI10" s="236" t="s">
        <v>17744</v>
      </c>
      <c r="UHJ10" s="237"/>
      <c r="UHK10" s="238">
        <v>5500</v>
      </c>
      <c r="UHL10" s="234" t="s">
        <v>17745</v>
      </c>
      <c r="UHM10" s="235" t="s">
        <v>8703</v>
      </c>
      <c r="UHN10" s="236" t="s">
        <v>17746</v>
      </c>
      <c r="UHO10" s="237"/>
      <c r="UHP10" s="238">
        <v>5500</v>
      </c>
      <c r="UHQ10" s="234" t="s">
        <v>17747</v>
      </c>
      <c r="UHR10" s="235" t="s">
        <v>8703</v>
      </c>
      <c r="UHS10" s="236" t="s">
        <v>17748</v>
      </c>
      <c r="UHT10" s="237"/>
      <c r="UHU10" s="238">
        <v>5500</v>
      </c>
      <c r="UHV10" s="234" t="s">
        <v>17749</v>
      </c>
      <c r="UHW10" s="235" t="s">
        <v>8703</v>
      </c>
      <c r="UHX10" s="236" t="s">
        <v>17750</v>
      </c>
      <c r="UHY10" s="237"/>
      <c r="UHZ10" s="238">
        <v>5500</v>
      </c>
      <c r="UIA10" s="234" t="s">
        <v>17751</v>
      </c>
      <c r="UIB10" s="235" t="s">
        <v>8703</v>
      </c>
      <c r="UIC10" s="236" t="s">
        <v>17752</v>
      </c>
      <c r="UID10" s="237"/>
      <c r="UIE10" s="238">
        <v>5500</v>
      </c>
      <c r="UIF10" s="234" t="s">
        <v>17753</v>
      </c>
      <c r="UIG10" s="235" t="s">
        <v>8703</v>
      </c>
      <c r="UIH10" s="236" t="s">
        <v>17754</v>
      </c>
      <c r="UII10" s="237"/>
      <c r="UIJ10" s="238">
        <v>5500</v>
      </c>
      <c r="UIK10" s="234" t="s">
        <v>17755</v>
      </c>
      <c r="UIL10" s="235" t="s">
        <v>8703</v>
      </c>
      <c r="UIM10" s="236" t="s">
        <v>17756</v>
      </c>
      <c r="UIN10" s="237"/>
      <c r="UIO10" s="238">
        <v>5500</v>
      </c>
      <c r="UIP10" s="234" t="s">
        <v>17757</v>
      </c>
      <c r="UIQ10" s="235" t="s">
        <v>8703</v>
      </c>
      <c r="UIR10" s="236" t="s">
        <v>17758</v>
      </c>
      <c r="UIS10" s="237"/>
      <c r="UIT10" s="238">
        <v>5500</v>
      </c>
      <c r="UIU10" s="234" t="s">
        <v>17759</v>
      </c>
      <c r="UIV10" s="235" t="s">
        <v>8703</v>
      </c>
      <c r="UIW10" s="236" t="s">
        <v>17760</v>
      </c>
      <c r="UIX10" s="237"/>
      <c r="UIY10" s="238">
        <v>5500</v>
      </c>
      <c r="UIZ10" s="234" t="s">
        <v>17761</v>
      </c>
      <c r="UJA10" s="235" t="s">
        <v>8703</v>
      </c>
      <c r="UJB10" s="236" t="s">
        <v>17762</v>
      </c>
      <c r="UJC10" s="237"/>
      <c r="UJD10" s="238">
        <v>5500</v>
      </c>
      <c r="UJE10" s="234" t="s">
        <v>17763</v>
      </c>
      <c r="UJF10" s="235" t="s">
        <v>8703</v>
      </c>
      <c r="UJG10" s="236" t="s">
        <v>17764</v>
      </c>
      <c r="UJH10" s="237"/>
      <c r="UJI10" s="238">
        <v>5500</v>
      </c>
      <c r="UJJ10" s="234" t="s">
        <v>17765</v>
      </c>
      <c r="UJK10" s="235" t="s">
        <v>8703</v>
      </c>
      <c r="UJL10" s="236" t="s">
        <v>17766</v>
      </c>
      <c r="UJM10" s="237"/>
      <c r="UJN10" s="238">
        <v>5500</v>
      </c>
      <c r="UJO10" s="234" t="s">
        <v>17767</v>
      </c>
      <c r="UJP10" s="235" t="s">
        <v>8703</v>
      </c>
      <c r="UJQ10" s="236" t="s">
        <v>17768</v>
      </c>
      <c r="UJR10" s="237"/>
      <c r="UJS10" s="238">
        <v>5500</v>
      </c>
      <c r="UJT10" s="234" t="s">
        <v>17769</v>
      </c>
      <c r="UJU10" s="235" t="s">
        <v>8703</v>
      </c>
      <c r="UJV10" s="236" t="s">
        <v>17770</v>
      </c>
      <c r="UJW10" s="237"/>
      <c r="UJX10" s="238">
        <v>5500</v>
      </c>
      <c r="UJY10" s="234" t="s">
        <v>17771</v>
      </c>
      <c r="UJZ10" s="235" t="s">
        <v>8703</v>
      </c>
      <c r="UKA10" s="236" t="s">
        <v>17772</v>
      </c>
      <c r="UKB10" s="237"/>
      <c r="UKC10" s="238">
        <v>5500</v>
      </c>
      <c r="UKD10" s="234" t="s">
        <v>17773</v>
      </c>
      <c r="UKE10" s="235" t="s">
        <v>8703</v>
      </c>
      <c r="UKF10" s="236" t="s">
        <v>17774</v>
      </c>
      <c r="UKG10" s="237"/>
      <c r="UKH10" s="238">
        <v>5500</v>
      </c>
      <c r="UKI10" s="234" t="s">
        <v>17775</v>
      </c>
      <c r="UKJ10" s="235" t="s">
        <v>8703</v>
      </c>
      <c r="UKK10" s="236" t="s">
        <v>17776</v>
      </c>
      <c r="UKL10" s="237"/>
      <c r="UKM10" s="238">
        <v>5500</v>
      </c>
      <c r="UKN10" s="234" t="s">
        <v>17777</v>
      </c>
      <c r="UKO10" s="235" t="s">
        <v>8703</v>
      </c>
      <c r="UKP10" s="236" t="s">
        <v>17778</v>
      </c>
      <c r="UKQ10" s="237"/>
      <c r="UKR10" s="238">
        <v>5500</v>
      </c>
      <c r="UKS10" s="234" t="s">
        <v>17779</v>
      </c>
      <c r="UKT10" s="235" t="s">
        <v>8703</v>
      </c>
      <c r="UKU10" s="236" t="s">
        <v>17780</v>
      </c>
      <c r="UKV10" s="237"/>
      <c r="UKW10" s="238">
        <v>5500</v>
      </c>
      <c r="UKX10" s="234" t="s">
        <v>17781</v>
      </c>
      <c r="UKY10" s="235" t="s">
        <v>8703</v>
      </c>
      <c r="UKZ10" s="236" t="s">
        <v>17782</v>
      </c>
      <c r="ULA10" s="237"/>
      <c r="ULB10" s="238">
        <v>5500</v>
      </c>
      <c r="ULC10" s="234" t="s">
        <v>17783</v>
      </c>
      <c r="ULD10" s="235" t="s">
        <v>8703</v>
      </c>
      <c r="ULE10" s="236" t="s">
        <v>17784</v>
      </c>
      <c r="ULF10" s="237"/>
      <c r="ULG10" s="238">
        <v>5500</v>
      </c>
      <c r="ULH10" s="234" t="s">
        <v>17785</v>
      </c>
      <c r="ULI10" s="235" t="s">
        <v>8703</v>
      </c>
      <c r="ULJ10" s="236" t="s">
        <v>17786</v>
      </c>
      <c r="ULK10" s="237"/>
      <c r="ULL10" s="238">
        <v>5500</v>
      </c>
      <c r="ULM10" s="234" t="s">
        <v>17787</v>
      </c>
      <c r="ULN10" s="235" t="s">
        <v>8703</v>
      </c>
      <c r="ULO10" s="236" t="s">
        <v>17788</v>
      </c>
      <c r="ULP10" s="237"/>
      <c r="ULQ10" s="238">
        <v>5500</v>
      </c>
      <c r="ULR10" s="234" t="s">
        <v>17789</v>
      </c>
      <c r="ULS10" s="235" t="s">
        <v>8703</v>
      </c>
      <c r="ULT10" s="236" t="s">
        <v>17790</v>
      </c>
      <c r="ULU10" s="237"/>
      <c r="ULV10" s="238">
        <v>5500</v>
      </c>
      <c r="ULW10" s="234" t="s">
        <v>17791</v>
      </c>
      <c r="ULX10" s="235" t="s">
        <v>8703</v>
      </c>
      <c r="ULY10" s="236" t="s">
        <v>17792</v>
      </c>
      <c r="ULZ10" s="237"/>
      <c r="UMA10" s="238">
        <v>5500</v>
      </c>
      <c r="UMB10" s="234" t="s">
        <v>17793</v>
      </c>
      <c r="UMC10" s="235" t="s">
        <v>8703</v>
      </c>
      <c r="UMD10" s="236" t="s">
        <v>17794</v>
      </c>
      <c r="UME10" s="237"/>
      <c r="UMF10" s="238">
        <v>5500</v>
      </c>
      <c r="UMG10" s="234" t="s">
        <v>17795</v>
      </c>
      <c r="UMH10" s="235" t="s">
        <v>8703</v>
      </c>
      <c r="UMI10" s="236" t="s">
        <v>17796</v>
      </c>
      <c r="UMJ10" s="237"/>
      <c r="UMK10" s="238">
        <v>5500</v>
      </c>
      <c r="UML10" s="234" t="s">
        <v>17797</v>
      </c>
      <c r="UMM10" s="235" t="s">
        <v>8703</v>
      </c>
      <c r="UMN10" s="236" t="s">
        <v>17798</v>
      </c>
      <c r="UMO10" s="237"/>
      <c r="UMP10" s="238">
        <v>5500</v>
      </c>
      <c r="UMQ10" s="234" t="s">
        <v>17799</v>
      </c>
      <c r="UMR10" s="235" t="s">
        <v>8703</v>
      </c>
      <c r="UMS10" s="236" t="s">
        <v>17800</v>
      </c>
      <c r="UMT10" s="237"/>
      <c r="UMU10" s="238">
        <v>5500</v>
      </c>
      <c r="UMV10" s="234" t="s">
        <v>17801</v>
      </c>
      <c r="UMW10" s="235" t="s">
        <v>8703</v>
      </c>
      <c r="UMX10" s="236" t="s">
        <v>17802</v>
      </c>
      <c r="UMY10" s="237"/>
      <c r="UMZ10" s="238">
        <v>5500</v>
      </c>
      <c r="UNA10" s="234" t="s">
        <v>17803</v>
      </c>
      <c r="UNB10" s="235" t="s">
        <v>8703</v>
      </c>
      <c r="UNC10" s="236" t="s">
        <v>17804</v>
      </c>
      <c r="UND10" s="237"/>
      <c r="UNE10" s="238">
        <v>5500</v>
      </c>
      <c r="UNF10" s="234" t="s">
        <v>17805</v>
      </c>
      <c r="UNG10" s="235" t="s">
        <v>8703</v>
      </c>
      <c r="UNH10" s="236" t="s">
        <v>17806</v>
      </c>
      <c r="UNI10" s="237"/>
      <c r="UNJ10" s="238">
        <v>5500</v>
      </c>
      <c r="UNK10" s="234" t="s">
        <v>17807</v>
      </c>
      <c r="UNL10" s="235" t="s">
        <v>8703</v>
      </c>
      <c r="UNM10" s="236" t="s">
        <v>17808</v>
      </c>
      <c r="UNN10" s="237"/>
      <c r="UNO10" s="238">
        <v>5500</v>
      </c>
      <c r="UNP10" s="234" t="s">
        <v>17809</v>
      </c>
      <c r="UNQ10" s="235" t="s">
        <v>8703</v>
      </c>
      <c r="UNR10" s="236" t="s">
        <v>17810</v>
      </c>
      <c r="UNS10" s="237"/>
      <c r="UNT10" s="238">
        <v>5500</v>
      </c>
      <c r="UNU10" s="234" t="s">
        <v>17811</v>
      </c>
      <c r="UNV10" s="235" t="s">
        <v>8703</v>
      </c>
      <c r="UNW10" s="236" t="s">
        <v>17812</v>
      </c>
      <c r="UNX10" s="237"/>
      <c r="UNY10" s="238">
        <v>5500</v>
      </c>
      <c r="UNZ10" s="234" t="s">
        <v>17813</v>
      </c>
      <c r="UOA10" s="235" t="s">
        <v>8703</v>
      </c>
      <c r="UOB10" s="236" t="s">
        <v>17814</v>
      </c>
      <c r="UOC10" s="237"/>
      <c r="UOD10" s="238">
        <v>5500</v>
      </c>
      <c r="UOE10" s="234" t="s">
        <v>17815</v>
      </c>
      <c r="UOF10" s="235" t="s">
        <v>8703</v>
      </c>
      <c r="UOG10" s="236" t="s">
        <v>17816</v>
      </c>
      <c r="UOH10" s="237"/>
      <c r="UOI10" s="238">
        <v>5500</v>
      </c>
      <c r="UOJ10" s="234" t="s">
        <v>17817</v>
      </c>
      <c r="UOK10" s="235" t="s">
        <v>8703</v>
      </c>
      <c r="UOL10" s="236" t="s">
        <v>17818</v>
      </c>
      <c r="UOM10" s="237"/>
      <c r="UON10" s="238">
        <v>5500</v>
      </c>
      <c r="UOO10" s="234" t="s">
        <v>17819</v>
      </c>
      <c r="UOP10" s="235" t="s">
        <v>8703</v>
      </c>
      <c r="UOQ10" s="236" t="s">
        <v>17820</v>
      </c>
      <c r="UOR10" s="237"/>
      <c r="UOS10" s="238">
        <v>5500</v>
      </c>
      <c r="UOT10" s="234" t="s">
        <v>17821</v>
      </c>
      <c r="UOU10" s="235" t="s">
        <v>8703</v>
      </c>
      <c r="UOV10" s="236" t="s">
        <v>17822</v>
      </c>
      <c r="UOW10" s="237"/>
      <c r="UOX10" s="238">
        <v>5500</v>
      </c>
      <c r="UOY10" s="234" t="s">
        <v>17823</v>
      </c>
      <c r="UOZ10" s="235" t="s">
        <v>8703</v>
      </c>
      <c r="UPA10" s="236" t="s">
        <v>17824</v>
      </c>
      <c r="UPB10" s="237"/>
      <c r="UPC10" s="238">
        <v>5500</v>
      </c>
      <c r="UPD10" s="234" t="s">
        <v>17825</v>
      </c>
      <c r="UPE10" s="235" t="s">
        <v>8703</v>
      </c>
      <c r="UPF10" s="236" t="s">
        <v>17826</v>
      </c>
      <c r="UPG10" s="237"/>
      <c r="UPH10" s="238">
        <v>5500</v>
      </c>
      <c r="UPI10" s="234" t="s">
        <v>17827</v>
      </c>
      <c r="UPJ10" s="235" t="s">
        <v>8703</v>
      </c>
      <c r="UPK10" s="236" t="s">
        <v>17828</v>
      </c>
      <c r="UPL10" s="237"/>
      <c r="UPM10" s="238">
        <v>5500</v>
      </c>
      <c r="UPN10" s="234" t="s">
        <v>17829</v>
      </c>
      <c r="UPO10" s="235" t="s">
        <v>8703</v>
      </c>
      <c r="UPP10" s="236" t="s">
        <v>17830</v>
      </c>
      <c r="UPQ10" s="237"/>
      <c r="UPR10" s="238">
        <v>5500</v>
      </c>
      <c r="UPS10" s="234" t="s">
        <v>17831</v>
      </c>
      <c r="UPT10" s="235" t="s">
        <v>8703</v>
      </c>
      <c r="UPU10" s="236" t="s">
        <v>17832</v>
      </c>
      <c r="UPV10" s="237"/>
      <c r="UPW10" s="238">
        <v>5500</v>
      </c>
      <c r="UPX10" s="234" t="s">
        <v>17833</v>
      </c>
      <c r="UPY10" s="235" t="s">
        <v>8703</v>
      </c>
      <c r="UPZ10" s="236" t="s">
        <v>17834</v>
      </c>
      <c r="UQA10" s="237"/>
      <c r="UQB10" s="238">
        <v>5500</v>
      </c>
      <c r="UQC10" s="234" t="s">
        <v>17835</v>
      </c>
      <c r="UQD10" s="235" t="s">
        <v>8703</v>
      </c>
      <c r="UQE10" s="236" t="s">
        <v>17836</v>
      </c>
      <c r="UQF10" s="237"/>
      <c r="UQG10" s="238">
        <v>5500</v>
      </c>
      <c r="UQH10" s="234" t="s">
        <v>17837</v>
      </c>
      <c r="UQI10" s="235" t="s">
        <v>8703</v>
      </c>
      <c r="UQJ10" s="236" t="s">
        <v>17838</v>
      </c>
      <c r="UQK10" s="237"/>
      <c r="UQL10" s="238">
        <v>5500</v>
      </c>
      <c r="UQM10" s="234" t="s">
        <v>17839</v>
      </c>
      <c r="UQN10" s="235" t="s">
        <v>8703</v>
      </c>
      <c r="UQO10" s="236" t="s">
        <v>17840</v>
      </c>
      <c r="UQP10" s="237"/>
      <c r="UQQ10" s="238">
        <v>5500</v>
      </c>
      <c r="UQR10" s="234" t="s">
        <v>17841</v>
      </c>
      <c r="UQS10" s="235" t="s">
        <v>8703</v>
      </c>
      <c r="UQT10" s="236" t="s">
        <v>17842</v>
      </c>
      <c r="UQU10" s="237"/>
      <c r="UQV10" s="238">
        <v>5500</v>
      </c>
      <c r="UQW10" s="234" t="s">
        <v>17843</v>
      </c>
      <c r="UQX10" s="235" t="s">
        <v>8703</v>
      </c>
      <c r="UQY10" s="236" t="s">
        <v>17844</v>
      </c>
      <c r="UQZ10" s="237"/>
      <c r="URA10" s="238">
        <v>5500</v>
      </c>
      <c r="URB10" s="234" t="s">
        <v>17845</v>
      </c>
      <c r="URC10" s="235" t="s">
        <v>8703</v>
      </c>
      <c r="URD10" s="236" t="s">
        <v>17846</v>
      </c>
      <c r="URE10" s="237"/>
      <c r="URF10" s="238">
        <v>5500</v>
      </c>
      <c r="URG10" s="234" t="s">
        <v>17847</v>
      </c>
      <c r="URH10" s="235" t="s">
        <v>8703</v>
      </c>
      <c r="URI10" s="236" t="s">
        <v>17848</v>
      </c>
      <c r="URJ10" s="237"/>
      <c r="URK10" s="238">
        <v>5500</v>
      </c>
      <c r="URL10" s="234" t="s">
        <v>17849</v>
      </c>
      <c r="URM10" s="235" t="s">
        <v>8703</v>
      </c>
      <c r="URN10" s="236" t="s">
        <v>17850</v>
      </c>
      <c r="URO10" s="237"/>
      <c r="URP10" s="238">
        <v>5500</v>
      </c>
      <c r="URQ10" s="234" t="s">
        <v>17851</v>
      </c>
      <c r="URR10" s="235" t="s">
        <v>8703</v>
      </c>
      <c r="URS10" s="236" t="s">
        <v>17852</v>
      </c>
      <c r="URT10" s="237"/>
      <c r="URU10" s="238">
        <v>5500</v>
      </c>
      <c r="URV10" s="234" t="s">
        <v>17853</v>
      </c>
      <c r="URW10" s="235" t="s">
        <v>8703</v>
      </c>
      <c r="URX10" s="236" t="s">
        <v>17854</v>
      </c>
      <c r="URY10" s="237"/>
      <c r="URZ10" s="238">
        <v>5500</v>
      </c>
      <c r="USA10" s="234" t="s">
        <v>17855</v>
      </c>
      <c r="USB10" s="235" t="s">
        <v>8703</v>
      </c>
      <c r="USC10" s="236" t="s">
        <v>17856</v>
      </c>
      <c r="USD10" s="237"/>
      <c r="USE10" s="238">
        <v>5500</v>
      </c>
      <c r="USF10" s="234" t="s">
        <v>17857</v>
      </c>
      <c r="USG10" s="235" t="s">
        <v>8703</v>
      </c>
      <c r="USH10" s="236" t="s">
        <v>17858</v>
      </c>
      <c r="USI10" s="237"/>
      <c r="USJ10" s="238">
        <v>5500</v>
      </c>
      <c r="USK10" s="234" t="s">
        <v>17859</v>
      </c>
      <c r="USL10" s="235" t="s">
        <v>8703</v>
      </c>
      <c r="USM10" s="236" t="s">
        <v>17860</v>
      </c>
      <c r="USN10" s="237"/>
      <c r="USO10" s="238">
        <v>5500</v>
      </c>
      <c r="USP10" s="234" t="s">
        <v>17861</v>
      </c>
      <c r="USQ10" s="235" t="s">
        <v>8703</v>
      </c>
      <c r="USR10" s="236" t="s">
        <v>17862</v>
      </c>
      <c r="USS10" s="237"/>
      <c r="UST10" s="238">
        <v>5500</v>
      </c>
      <c r="USU10" s="234" t="s">
        <v>17863</v>
      </c>
      <c r="USV10" s="235" t="s">
        <v>8703</v>
      </c>
      <c r="USW10" s="236" t="s">
        <v>17864</v>
      </c>
      <c r="USX10" s="237"/>
      <c r="USY10" s="238">
        <v>5500</v>
      </c>
      <c r="USZ10" s="234" t="s">
        <v>17865</v>
      </c>
      <c r="UTA10" s="235" t="s">
        <v>8703</v>
      </c>
      <c r="UTB10" s="236" t="s">
        <v>17866</v>
      </c>
      <c r="UTC10" s="237"/>
      <c r="UTD10" s="238">
        <v>5500</v>
      </c>
      <c r="UTE10" s="234" t="s">
        <v>17867</v>
      </c>
      <c r="UTF10" s="235" t="s">
        <v>8703</v>
      </c>
      <c r="UTG10" s="236" t="s">
        <v>17868</v>
      </c>
      <c r="UTH10" s="237"/>
      <c r="UTI10" s="238">
        <v>5500</v>
      </c>
      <c r="UTJ10" s="234" t="s">
        <v>17869</v>
      </c>
      <c r="UTK10" s="235" t="s">
        <v>8703</v>
      </c>
      <c r="UTL10" s="236" t="s">
        <v>17870</v>
      </c>
      <c r="UTM10" s="237"/>
      <c r="UTN10" s="238">
        <v>5500</v>
      </c>
      <c r="UTO10" s="234" t="s">
        <v>17871</v>
      </c>
      <c r="UTP10" s="235" t="s">
        <v>8703</v>
      </c>
      <c r="UTQ10" s="236" t="s">
        <v>17872</v>
      </c>
      <c r="UTR10" s="237"/>
      <c r="UTS10" s="238">
        <v>5500</v>
      </c>
      <c r="UTT10" s="234" t="s">
        <v>17873</v>
      </c>
      <c r="UTU10" s="235" t="s">
        <v>8703</v>
      </c>
      <c r="UTV10" s="236" t="s">
        <v>17874</v>
      </c>
      <c r="UTW10" s="237"/>
      <c r="UTX10" s="238">
        <v>5500</v>
      </c>
      <c r="UTY10" s="234" t="s">
        <v>17875</v>
      </c>
      <c r="UTZ10" s="235" t="s">
        <v>8703</v>
      </c>
      <c r="UUA10" s="236" t="s">
        <v>17876</v>
      </c>
      <c r="UUB10" s="237"/>
      <c r="UUC10" s="238">
        <v>5500</v>
      </c>
      <c r="UUD10" s="234" t="s">
        <v>17877</v>
      </c>
      <c r="UUE10" s="235" t="s">
        <v>8703</v>
      </c>
      <c r="UUF10" s="236" t="s">
        <v>17878</v>
      </c>
      <c r="UUG10" s="237"/>
      <c r="UUH10" s="238">
        <v>5500</v>
      </c>
      <c r="UUI10" s="234" t="s">
        <v>17879</v>
      </c>
      <c r="UUJ10" s="235" t="s">
        <v>8703</v>
      </c>
      <c r="UUK10" s="236" t="s">
        <v>17880</v>
      </c>
      <c r="UUL10" s="237"/>
      <c r="UUM10" s="238">
        <v>5500</v>
      </c>
      <c r="UUN10" s="234" t="s">
        <v>17881</v>
      </c>
      <c r="UUO10" s="235" t="s">
        <v>8703</v>
      </c>
      <c r="UUP10" s="236" t="s">
        <v>17882</v>
      </c>
      <c r="UUQ10" s="237"/>
      <c r="UUR10" s="238">
        <v>5500</v>
      </c>
      <c r="UUS10" s="234" t="s">
        <v>17883</v>
      </c>
      <c r="UUT10" s="235" t="s">
        <v>8703</v>
      </c>
      <c r="UUU10" s="236" t="s">
        <v>17884</v>
      </c>
      <c r="UUV10" s="237"/>
      <c r="UUW10" s="238">
        <v>5500</v>
      </c>
      <c r="UUX10" s="234" t="s">
        <v>17885</v>
      </c>
      <c r="UUY10" s="235" t="s">
        <v>8703</v>
      </c>
      <c r="UUZ10" s="236" t="s">
        <v>17886</v>
      </c>
      <c r="UVA10" s="237"/>
      <c r="UVB10" s="238">
        <v>5500</v>
      </c>
      <c r="UVC10" s="234" t="s">
        <v>17887</v>
      </c>
      <c r="UVD10" s="235" t="s">
        <v>8703</v>
      </c>
      <c r="UVE10" s="236" t="s">
        <v>17888</v>
      </c>
      <c r="UVF10" s="237"/>
      <c r="UVG10" s="238">
        <v>5500</v>
      </c>
      <c r="UVH10" s="234" t="s">
        <v>17889</v>
      </c>
      <c r="UVI10" s="235" t="s">
        <v>8703</v>
      </c>
      <c r="UVJ10" s="236" t="s">
        <v>17890</v>
      </c>
      <c r="UVK10" s="237"/>
      <c r="UVL10" s="238">
        <v>5500</v>
      </c>
      <c r="UVM10" s="234" t="s">
        <v>17891</v>
      </c>
      <c r="UVN10" s="235" t="s">
        <v>8703</v>
      </c>
      <c r="UVO10" s="236" t="s">
        <v>17892</v>
      </c>
      <c r="UVP10" s="237"/>
      <c r="UVQ10" s="238">
        <v>5500</v>
      </c>
      <c r="UVR10" s="234" t="s">
        <v>17893</v>
      </c>
      <c r="UVS10" s="235" t="s">
        <v>8703</v>
      </c>
      <c r="UVT10" s="236" t="s">
        <v>17894</v>
      </c>
      <c r="UVU10" s="237"/>
      <c r="UVV10" s="238">
        <v>5500</v>
      </c>
      <c r="UVW10" s="234" t="s">
        <v>17895</v>
      </c>
      <c r="UVX10" s="235" t="s">
        <v>8703</v>
      </c>
      <c r="UVY10" s="236" t="s">
        <v>17896</v>
      </c>
      <c r="UVZ10" s="237"/>
      <c r="UWA10" s="238">
        <v>5500</v>
      </c>
      <c r="UWB10" s="234" t="s">
        <v>17897</v>
      </c>
      <c r="UWC10" s="235" t="s">
        <v>8703</v>
      </c>
      <c r="UWD10" s="236" t="s">
        <v>17898</v>
      </c>
      <c r="UWE10" s="237"/>
      <c r="UWF10" s="238">
        <v>5500</v>
      </c>
      <c r="UWG10" s="234" t="s">
        <v>17899</v>
      </c>
      <c r="UWH10" s="235" t="s">
        <v>8703</v>
      </c>
      <c r="UWI10" s="236" t="s">
        <v>17900</v>
      </c>
      <c r="UWJ10" s="237"/>
      <c r="UWK10" s="238">
        <v>5500</v>
      </c>
      <c r="UWL10" s="234" t="s">
        <v>17901</v>
      </c>
      <c r="UWM10" s="235" t="s">
        <v>8703</v>
      </c>
      <c r="UWN10" s="236" t="s">
        <v>17902</v>
      </c>
      <c r="UWO10" s="237"/>
      <c r="UWP10" s="238">
        <v>5500</v>
      </c>
      <c r="UWQ10" s="234" t="s">
        <v>17903</v>
      </c>
      <c r="UWR10" s="235" t="s">
        <v>8703</v>
      </c>
      <c r="UWS10" s="236" t="s">
        <v>17904</v>
      </c>
      <c r="UWT10" s="237"/>
      <c r="UWU10" s="238">
        <v>5500</v>
      </c>
      <c r="UWV10" s="234" t="s">
        <v>17905</v>
      </c>
      <c r="UWW10" s="235" t="s">
        <v>8703</v>
      </c>
      <c r="UWX10" s="236" t="s">
        <v>17906</v>
      </c>
      <c r="UWY10" s="237"/>
      <c r="UWZ10" s="238">
        <v>5500</v>
      </c>
      <c r="UXA10" s="234" t="s">
        <v>17907</v>
      </c>
      <c r="UXB10" s="235" t="s">
        <v>8703</v>
      </c>
      <c r="UXC10" s="236" t="s">
        <v>17908</v>
      </c>
      <c r="UXD10" s="237"/>
      <c r="UXE10" s="238">
        <v>5500</v>
      </c>
      <c r="UXF10" s="234" t="s">
        <v>17909</v>
      </c>
      <c r="UXG10" s="235" t="s">
        <v>8703</v>
      </c>
      <c r="UXH10" s="236" t="s">
        <v>17910</v>
      </c>
      <c r="UXI10" s="237"/>
      <c r="UXJ10" s="238">
        <v>5500</v>
      </c>
      <c r="UXK10" s="234" t="s">
        <v>17911</v>
      </c>
      <c r="UXL10" s="235" t="s">
        <v>8703</v>
      </c>
      <c r="UXM10" s="236" t="s">
        <v>17912</v>
      </c>
      <c r="UXN10" s="237"/>
      <c r="UXO10" s="238">
        <v>5500</v>
      </c>
      <c r="UXP10" s="234" t="s">
        <v>17913</v>
      </c>
      <c r="UXQ10" s="235" t="s">
        <v>8703</v>
      </c>
      <c r="UXR10" s="236" t="s">
        <v>17914</v>
      </c>
      <c r="UXS10" s="237"/>
      <c r="UXT10" s="238">
        <v>5500</v>
      </c>
      <c r="UXU10" s="234" t="s">
        <v>17915</v>
      </c>
      <c r="UXV10" s="235" t="s">
        <v>8703</v>
      </c>
      <c r="UXW10" s="236" t="s">
        <v>17916</v>
      </c>
      <c r="UXX10" s="237"/>
      <c r="UXY10" s="238">
        <v>5500</v>
      </c>
      <c r="UXZ10" s="234" t="s">
        <v>17917</v>
      </c>
      <c r="UYA10" s="235" t="s">
        <v>8703</v>
      </c>
      <c r="UYB10" s="236" t="s">
        <v>17918</v>
      </c>
      <c r="UYC10" s="237"/>
      <c r="UYD10" s="238">
        <v>5500</v>
      </c>
      <c r="UYE10" s="234" t="s">
        <v>17919</v>
      </c>
      <c r="UYF10" s="235" t="s">
        <v>8703</v>
      </c>
      <c r="UYG10" s="236" t="s">
        <v>17920</v>
      </c>
      <c r="UYH10" s="237"/>
      <c r="UYI10" s="238">
        <v>5500</v>
      </c>
      <c r="UYJ10" s="234" t="s">
        <v>17921</v>
      </c>
      <c r="UYK10" s="235" t="s">
        <v>8703</v>
      </c>
      <c r="UYL10" s="236" t="s">
        <v>17922</v>
      </c>
      <c r="UYM10" s="237"/>
      <c r="UYN10" s="238">
        <v>5500</v>
      </c>
      <c r="UYO10" s="234" t="s">
        <v>17923</v>
      </c>
      <c r="UYP10" s="235" t="s">
        <v>8703</v>
      </c>
      <c r="UYQ10" s="236" t="s">
        <v>17924</v>
      </c>
      <c r="UYR10" s="237"/>
      <c r="UYS10" s="238">
        <v>5500</v>
      </c>
      <c r="UYT10" s="234" t="s">
        <v>17925</v>
      </c>
      <c r="UYU10" s="235" t="s">
        <v>8703</v>
      </c>
      <c r="UYV10" s="236" t="s">
        <v>17926</v>
      </c>
      <c r="UYW10" s="237"/>
      <c r="UYX10" s="238">
        <v>5500</v>
      </c>
      <c r="UYY10" s="234" t="s">
        <v>17927</v>
      </c>
      <c r="UYZ10" s="235" t="s">
        <v>8703</v>
      </c>
      <c r="UZA10" s="236" t="s">
        <v>17928</v>
      </c>
      <c r="UZB10" s="237"/>
      <c r="UZC10" s="238">
        <v>5500</v>
      </c>
      <c r="UZD10" s="234" t="s">
        <v>17929</v>
      </c>
      <c r="UZE10" s="235" t="s">
        <v>8703</v>
      </c>
      <c r="UZF10" s="236" t="s">
        <v>17930</v>
      </c>
      <c r="UZG10" s="237"/>
      <c r="UZH10" s="238">
        <v>5500</v>
      </c>
      <c r="UZI10" s="234" t="s">
        <v>17931</v>
      </c>
      <c r="UZJ10" s="235" t="s">
        <v>8703</v>
      </c>
      <c r="UZK10" s="236" t="s">
        <v>17932</v>
      </c>
      <c r="UZL10" s="237"/>
      <c r="UZM10" s="238">
        <v>5500</v>
      </c>
      <c r="UZN10" s="234" t="s">
        <v>17933</v>
      </c>
      <c r="UZO10" s="235" t="s">
        <v>8703</v>
      </c>
      <c r="UZP10" s="236" t="s">
        <v>17934</v>
      </c>
      <c r="UZQ10" s="237"/>
      <c r="UZR10" s="238">
        <v>5500</v>
      </c>
      <c r="UZS10" s="234" t="s">
        <v>17935</v>
      </c>
      <c r="UZT10" s="235" t="s">
        <v>8703</v>
      </c>
      <c r="UZU10" s="236" t="s">
        <v>17936</v>
      </c>
      <c r="UZV10" s="237"/>
      <c r="UZW10" s="238">
        <v>5500</v>
      </c>
      <c r="UZX10" s="234" t="s">
        <v>17937</v>
      </c>
      <c r="UZY10" s="235" t="s">
        <v>8703</v>
      </c>
      <c r="UZZ10" s="236" t="s">
        <v>17938</v>
      </c>
      <c r="VAA10" s="237"/>
      <c r="VAB10" s="238">
        <v>5500</v>
      </c>
      <c r="VAC10" s="234" t="s">
        <v>17939</v>
      </c>
      <c r="VAD10" s="235" t="s">
        <v>8703</v>
      </c>
      <c r="VAE10" s="236" t="s">
        <v>17940</v>
      </c>
      <c r="VAF10" s="237"/>
      <c r="VAG10" s="238">
        <v>5500</v>
      </c>
      <c r="VAH10" s="234" t="s">
        <v>17941</v>
      </c>
      <c r="VAI10" s="235" t="s">
        <v>8703</v>
      </c>
      <c r="VAJ10" s="236" t="s">
        <v>17942</v>
      </c>
      <c r="VAK10" s="237"/>
      <c r="VAL10" s="238">
        <v>5500</v>
      </c>
      <c r="VAM10" s="234" t="s">
        <v>17943</v>
      </c>
      <c r="VAN10" s="235" t="s">
        <v>8703</v>
      </c>
      <c r="VAO10" s="236" t="s">
        <v>17944</v>
      </c>
      <c r="VAP10" s="237"/>
      <c r="VAQ10" s="238">
        <v>5500</v>
      </c>
      <c r="VAR10" s="234" t="s">
        <v>17945</v>
      </c>
      <c r="VAS10" s="235" t="s">
        <v>8703</v>
      </c>
      <c r="VAT10" s="236" t="s">
        <v>17946</v>
      </c>
      <c r="VAU10" s="237"/>
      <c r="VAV10" s="238">
        <v>5500</v>
      </c>
      <c r="VAW10" s="234" t="s">
        <v>17947</v>
      </c>
      <c r="VAX10" s="235" t="s">
        <v>8703</v>
      </c>
      <c r="VAY10" s="236" t="s">
        <v>17948</v>
      </c>
      <c r="VAZ10" s="237"/>
      <c r="VBA10" s="238">
        <v>5500</v>
      </c>
      <c r="VBB10" s="234" t="s">
        <v>17949</v>
      </c>
      <c r="VBC10" s="235" t="s">
        <v>8703</v>
      </c>
      <c r="VBD10" s="236" t="s">
        <v>17950</v>
      </c>
      <c r="VBE10" s="237"/>
      <c r="VBF10" s="238">
        <v>5500</v>
      </c>
      <c r="VBG10" s="234" t="s">
        <v>17951</v>
      </c>
      <c r="VBH10" s="235" t="s">
        <v>8703</v>
      </c>
      <c r="VBI10" s="236" t="s">
        <v>17952</v>
      </c>
      <c r="VBJ10" s="237"/>
      <c r="VBK10" s="238">
        <v>5500</v>
      </c>
      <c r="VBL10" s="234" t="s">
        <v>17953</v>
      </c>
      <c r="VBM10" s="235" t="s">
        <v>8703</v>
      </c>
      <c r="VBN10" s="236" t="s">
        <v>17954</v>
      </c>
      <c r="VBO10" s="237"/>
      <c r="VBP10" s="238">
        <v>5500</v>
      </c>
      <c r="VBQ10" s="234" t="s">
        <v>17955</v>
      </c>
      <c r="VBR10" s="235" t="s">
        <v>8703</v>
      </c>
      <c r="VBS10" s="236" t="s">
        <v>17956</v>
      </c>
      <c r="VBT10" s="237"/>
      <c r="VBU10" s="238">
        <v>5500</v>
      </c>
      <c r="VBV10" s="234" t="s">
        <v>17957</v>
      </c>
      <c r="VBW10" s="235" t="s">
        <v>8703</v>
      </c>
      <c r="VBX10" s="236" t="s">
        <v>17958</v>
      </c>
      <c r="VBY10" s="237"/>
      <c r="VBZ10" s="238">
        <v>5500</v>
      </c>
      <c r="VCA10" s="234" t="s">
        <v>17959</v>
      </c>
      <c r="VCB10" s="235" t="s">
        <v>8703</v>
      </c>
      <c r="VCC10" s="236" t="s">
        <v>17960</v>
      </c>
      <c r="VCD10" s="237"/>
      <c r="VCE10" s="238">
        <v>5500</v>
      </c>
      <c r="VCF10" s="234" t="s">
        <v>17961</v>
      </c>
      <c r="VCG10" s="235" t="s">
        <v>8703</v>
      </c>
      <c r="VCH10" s="236" t="s">
        <v>17962</v>
      </c>
      <c r="VCI10" s="237"/>
      <c r="VCJ10" s="238">
        <v>5500</v>
      </c>
      <c r="VCK10" s="234" t="s">
        <v>17963</v>
      </c>
      <c r="VCL10" s="235" t="s">
        <v>8703</v>
      </c>
      <c r="VCM10" s="236" t="s">
        <v>17964</v>
      </c>
      <c r="VCN10" s="237"/>
      <c r="VCO10" s="238">
        <v>5500</v>
      </c>
      <c r="VCP10" s="234" t="s">
        <v>17965</v>
      </c>
      <c r="VCQ10" s="235" t="s">
        <v>8703</v>
      </c>
      <c r="VCR10" s="236" t="s">
        <v>17966</v>
      </c>
      <c r="VCS10" s="237"/>
      <c r="VCT10" s="238">
        <v>5500</v>
      </c>
      <c r="VCU10" s="234" t="s">
        <v>17967</v>
      </c>
      <c r="VCV10" s="235" t="s">
        <v>8703</v>
      </c>
      <c r="VCW10" s="236" t="s">
        <v>17968</v>
      </c>
      <c r="VCX10" s="237"/>
      <c r="VCY10" s="238">
        <v>5500</v>
      </c>
      <c r="VCZ10" s="234" t="s">
        <v>17969</v>
      </c>
      <c r="VDA10" s="235" t="s">
        <v>8703</v>
      </c>
      <c r="VDB10" s="236" t="s">
        <v>17970</v>
      </c>
      <c r="VDC10" s="237"/>
      <c r="VDD10" s="238">
        <v>5500</v>
      </c>
      <c r="VDE10" s="234" t="s">
        <v>17971</v>
      </c>
      <c r="VDF10" s="235" t="s">
        <v>8703</v>
      </c>
      <c r="VDG10" s="236" t="s">
        <v>17972</v>
      </c>
      <c r="VDH10" s="237"/>
      <c r="VDI10" s="238">
        <v>5500</v>
      </c>
      <c r="VDJ10" s="234" t="s">
        <v>17973</v>
      </c>
      <c r="VDK10" s="235" t="s">
        <v>8703</v>
      </c>
      <c r="VDL10" s="236" t="s">
        <v>17974</v>
      </c>
      <c r="VDM10" s="237"/>
      <c r="VDN10" s="238">
        <v>5500</v>
      </c>
      <c r="VDO10" s="234" t="s">
        <v>17975</v>
      </c>
      <c r="VDP10" s="235" t="s">
        <v>8703</v>
      </c>
      <c r="VDQ10" s="236" t="s">
        <v>17976</v>
      </c>
      <c r="VDR10" s="237"/>
      <c r="VDS10" s="238">
        <v>5500</v>
      </c>
      <c r="VDT10" s="234" t="s">
        <v>17977</v>
      </c>
      <c r="VDU10" s="235" t="s">
        <v>8703</v>
      </c>
      <c r="VDV10" s="236" t="s">
        <v>17978</v>
      </c>
      <c r="VDW10" s="237"/>
      <c r="VDX10" s="238">
        <v>5500</v>
      </c>
      <c r="VDY10" s="234" t="s">
        <v>17979</v>
      </c>
      <c r="VDZ10" s="235" t="s">
        <v>8703</v>
      </c>
      <c r="VEA10" s="236" t="s">
        <v>17980</v>
      </c>
      <c r="VEB10" s="237"/>
      <c r="VEC10" s="238">
        <v>5500</v>
      </c>
      <c r="VED10" s="234" t="s">
        <v>17981</v>
      </c>
      <c r="VEE10" s="235" t="s">
        <v>8703</v>
      </c>
      <c r="VEF10" s="236" t="s">
        <v>17982</v>
      </c>
      <c r="VEG10" s="237"/>
      <c r="VEH10" s="238">
        <v>5500</v>
      </c>
      <c r="VEI10" s="234" t="s">
        <v>17983</v>
      </c>
      <c r="VEJ10" s="235" t="s">
        <v>8703</v>
      </c>
      <c r="VEK10" s="236" t="s">
        <v>17984</v>
      </c>
      <c r="VEL10" s="237"/>
      <c r="VEM10" s="238">
        <v>5500</v>
      </c>
      <c r="VEN10" s="234" t="s">
        <v>17985</v>
      </c>
      <c r="VEO10" s="235" t="s">
        <v>8703</v>
      </c>
      <c r="VEP10" s="236" t="s">
        <v>17986</v>
      </c>
      <c r="VEQ10" s="237"/>
      <c r="VER10" s="238">
        <v>5500</v>
      </c>
      <c r="VES10" s="234" t="s">
        <v>17987</v>
      </c>
      <c r="VET10" s="235" t="s">
        <v>8703</v>
      </c>
      <c r="VEU10" s="236" t="s">
        <v>17988</v>
      </c>
      <c r="VEV10" s="237"/>
      <c r="VEW10" s="238">
        <v>5500</v>
      </c>
      <c r="VEX10" s="234" t="s">
        <v>17989</v>
      </c>
      <c r="VEY10" s="235" t="s">
        <v>8703</v>
      </c>
      <c r="VEZ10" s="236" t="s">
        <v>17990</v>
      </c>
      <c r="VFA10" s="237"/>
      <c r="VFB10" s="238">
        <v>5500</v>
      </c>
      <c r="VFC10" s="234" t="s">
        <v>17991</v>
      </c>
      <c r="VFD10" s="235" t="s">
        <v>8703</v>
      </c>
      <c r="VFE10" s="236" t="s">
        <v>17992</v>
      </c>
      <c r="VFF10" s="237"/>
      <c r="VFG10" s="238">
        <v>5500</v>
      </c>
      <c r="VFH10" s="234" t="s">
        <v>17993</v>
      </c>
      <c r="VFI10" s="235" t="s">
        <v>8703</v>
      </c>
      <c r="VFJ10" s="236" t="s">
        <v>17994</v>
      </c>
      <c r="VFK10" s="237"/>
      <c r="VFL10" s="238">
        <v>5500</v>
      </c>
      <c r="VFM10" s="234" t="s">
        <v>17995</v>
      </c>
      <c r="VFN10" s="235" t="s">
        <v>8703</v>
      </c>
      <c r="VFO10" s="236" t="s">
        <v>17996</v>
      </c>
      <c r="VFP10" s="237"/>
      <c r="VFQ10" s="238">
        <v>5500</v>
      </c>
      <c r="VFR10" s="234" t="s">
        <v>17997</v>
      </c>
      <c r="VFS10" s="235" t="s">
        <v>8703</v>
      </c>
      <c r="VFT10" s="236" t="s">
        <v>17998</v>
      </c>
      <c r="VFU10" s="237"/>
      <c r="VFV10" s="238">
        <v>5500</v>
      </c>
      <c r="VFW10" s="234" t="s">
        <v>17999</v>
      </c>
      <c r="VFX10" s="235" t="s">
        <v>8703</v>
      </c>
      <c r="VFY10" s="236" t="s">
        <v>18000</v>
      </c>
      <c r="VFZ10" s="237"/>
      <c r="VGA10" s="238">
        <v>5500</v>
      </c>
      <c r="VGB10" s="234" t="s">
        <v>18001</v>
      </c>
      <c r="VGC10" s="235" t="s">
        <v>8703</v>
      </c>
      <c r="VGD10" s="236" t="s">
        <v>18002</v>
      </c>
      <c r="VGE10" s="237"/>
      <c r="VGF10" s="238">
        <v>5500</v>
      </c>
      <c r="VGG10" s="234" t="s">
        <v>18003</v>
      </c>
      <c r="VGH10" s="235" t="s">
        <v>8703</v>
      </c>
      <c r="VGI10" s="236" t="s">
        <v>18004</v>
      </c>
      <c r="VGJ10" s="237"/>
      <c r="VGK10" s="238">
        <v>5500</v>
      </c>
      <c r="VGL10" s="234" t="s">
        <v>18005</v>
      </c>
      <c r="VGM10" s="235" t="s">
        <v>8703</v>
      </c>
      <c r="VGN10" s="236" t="s">
        <v>18006</v>
      </c>
      <c r="VGO10" s="237"/>
      <c r="VGP10" s="238">
        <v>5500</v>
      </c>
      <c r="VGQ10" s="234" t="s">
        <v>18007</v>
      </c>
      <c r="VGR10" s="235" t="s">
        <v>8703</v>
      </c>
      <c r="VGS10" s="236" t="s">
        <v>18008</v>
      </c>
      <c r="VGT10" s="237"/>
      <c r="VGU10" s="238">
        <v>5500</v>
      </c>
      <c r="VGV10" s="234" t="s">
        <v>18009</v>
      </c>
      <c r="VGW10" s="235" t="s">
        <v>8703</v>
      </c>
      <c r="VGX10" s="236" t="s">
        <v>18010</v>
      </c>
      <c r="VGY10" s="237"/>
      <c r="VGZ10" s="238">
        <v>5500</v>
      </c>
      <c r="VHA10" s="234" t="s">
        <v>18011</v>
      </c>
      <c r="VHB10" s="235" t="s">
        <v>8703</v>
      </c>
      <c r="VHC10" s="236" t="s">
        <v>18012</v>
      </c>
      <c r="VHD10" s="237"/>
      <c r="VHE10" s="238">
        <v>5500</v>
      </c>
      <c r="VHF10" s="234" t="s">
        <v>18013</v>
      </c>
      <c r="VHG10" s="235" t="s">
        <v>8703</v>
      </c>
      <c r="VHH10" s="236" t="s">
        <v>18014</v>
      </c>
      <c r="VHI10" s="237"/>
      <c r="VHJ10" s="238">
        <v>5500</v>
      </c>
      <c r="VHK10" s="234" t="s">
        <v>18015</v>
      </c>
      <c r="VHL10" s="235" t="s">
        <v>8703</v>
      </c>
      <c r="VHM10" s="236" t="s">
        <v>18016</v>
      </c>
      <c r="VHN10" s="237"/>
      <c r="VHO10" s="238">
        <v>5500</v>
      </c>
      <c r="VHP10" s="234" t="s">
        <v>18017</v>
      </c>
      <c r="VHQ10" s="235" t="s">
        <v>8703</v>
      </c>
      <c r="VHR10" s="236" t="s">
        <v>18018</v>
      </c>
      <c r="VHS10" s="237"/>
      <c r="VHT10" s="238">
        <v>5500</v>
      </c>
      <c r="VHU10" s="234" t="s">
        <v>18019</v>
      </c>
      <c r="VHV10" s="235" t="s">
        <v>8703</v>
      </c>
      <c r="VHW10" s="236" t="s">
        <v>18020</v>
      </c>
      <c r="VHX10" s="237"/>
      <c r="VHY10" s="238">
        <v>5500</v>
      </c>
      <c r="VHZ10" s="234" t="s">
        <v>18021</v>
      </c>
      <c r="VIA10" s="235" t="s">
        <v>8703</v>
      </c>
      <c r="VIB10" s="236" t="s">
        <v>18022</v>
      </c>
      <c r="VIC10" s="237"/>
      <c r="VID10" s="238">
        <v>5500</v>
      </c>
      <c r="VIE10" s="234" t="s">
        <v>18023</v>
      </c>
      <c r="VIF10" s="235" t="s">
        <v>8703</v>
      </c>
      <c r="VIG10" s="236" t="s">
        <v>18024</v>
      </c>
      <c r="VIH10" s="237"/>
      <c r="VII10" s="238">
        <v>5500</v>
      </c>
      <c r="VIJ10" s="234" t="s">
        <v>18025</v>
      </c>
      <c r="VIK10" s="235" t="s">
        <v>8703</v>
      </c>
      <c r="VIL10" s="236" t="s">
        <v>18026</v>
      </c>
      <c r="VIM10" s="237"/>
      <c r="VIN10" s="238">
        <v>5500</v>
      </c>
      <c r="VIO10" s="234" t="s">
        <v>18027</v>
      </c>
      <c r="VIP10" s="235" t="s">
        <v>8703</v>
      </c>
      <c r="VIQ10" s="236" t="s">
        <v>18028</v>
      </c>
      <c r="VIR10" s="237"/>
      <c r="VIS10" s="238">
        <v>5500</v>
      </c>
      <c r="VIT10" s="234" t="s">
        <v>18029</v>
      </c>
      <c r="VIU10" s="235" t="s">
        <v>8703</v>
      </c>
      <c r="VIV10" s="236" t="s">
        <v>18030</v>
      </c>
      <c r="VIW10" s="237"/>
      <c r="VIX10" s="238">
        <v>5500</v>
      </c>
      <c r="VIY10" s="234" t="s">
        <v>18031</v>
      </c>
      <c r="VIZ10" s="235" t="s">
        <v>8703</v>
      </c>
      <c r="VJA10" s="236" t="s">
        <v>18032</v>
      </c>
      <c r="VJB10" s="237"/>
      <c r="VJC10" s="238">
        <v>5500</v>
      </c>
      <c r="VJD10" s="234" t="s">
        <v>18033</v>
      </c>
      <c r="VJE10" s="235" t="s">
        <v>8703</v>
      </c>
      <c r="VJF10" s="236" t="s">
        <v>18034</v>
      </c>
      <c r="VJG10" s="237"/>
      <c r="VJH10" s="238">
        <v>5500</v>
      </c>
      <c r="VJI10" s="234" t="s">
        <v>18035</v>
      </c>
      <c r="VJJ10" s="235" t="s">
        <v>8703</v>
      </c>
      <c r="VJK10" s="236" t="s">
        <v>18036</v>
      </c>
      <c r="VJL10" s="237"/>
      <c r="VJM10" s="238">
        <v>5500</v>
      </c>
      <c r="VJN10" s="234" t="s">
        <v>18037</v>
      </c>
      <c r="VJO10" s="235" t="s">
        <v>8703</v>
      </c>
      <c r="VJP10" s="236" t="s">
        <v>18038</v>
      </c>
      <c r="VJQ10" s="237"/>
      <c r="VJR10" s="238">
        <v>5500</v>
      </c>
      <c r="VJS10" s="234" t="s">
        <v>18039</v>
      </c>
      <c r="VJT10" s="235" t="s">
        <v>8703</v>
      </c>
      <c r="VJU10" s="236" t="s">
        <v>18040</v>
      </c>
      <c r="VJV10" s="237"/>
      <c r="VJW10" s="238">
        <v>5500</v>
      </c>
      <c r="VJX10" s="234" t="s">
        <v>18041</v>
      </c>
      <c r="VJY10" s="235" t="s">
        <v>8703</v>
      </c>
      <c r="VJZ10" s="236" t="s">
        <v>18042</v>
      </c>
      <c r="VKA10" s="237"/>
      <c r="VKB10" s="238">
        <v>5500</v>
      </c>
      <c r="VKC10" s="234" t="s">
        <v>18043</v>
      </c>
      <c r="VKD10" s="235" t="s">
        <v>8703</v>
      </c>
      <c r="VKE10" s="236" t="s">
        <v>18044</v>
      </c>
      <c r="VKF10" s="237"/>
      <c r="VKG10" s="238">
        <v>5500</v>
      </c>
      <c r="VKH10" s="234" t="s">
        <v>18045</v>
      </c>
      <c r="VKI10" s="235" t="s">
        <v>8703</v>
      </c>
      <c r="VKJ10" s="236" t="s">
        <v>18046</v>
      </c>
      <c r="VKK10" s="237"/>
      <c r="VKL10" s="238">
        <v>5500</v>
      </c>
      <c r="VKM10" s="234" t="s">
        <v>18047</v>
      </c>
      <c r="VKN10" s="235" t="s">
        <v>8703</v>
      </c>
      <c r="VKO10" s="236" t="s">
        <v>18048</v>
      </c>
      <c r="VKP10" s="237"/>
      <c r="VKQ10" s="238">
        <v>5500</v>
      </c>
      <c r="VKR10" s="234" t="s">
        <v>18049</v>
      </c>
      <c r="VKS10" s="235" t="s">
        <v>8703</v>
      </c>
      <c r="VKT10" s="236" t="s">
        <v>18050</v>
      </c>
      <c r="VKU10" s="237"/>
      <c r="VKV10" s="238">
        <v>5500</v>
      </c>
      <c r="VKW10" s="234" t="s">
        <v>18051</v>
      </c>
      <c r="VKX10" s="235" t="s">
        <v>8703</v>
      </c>
      <c r="VKY10" s="236" t="s">
        <v>18052</v>
      </c>
      <c r="VKZ10" s="237"/>
      <c r="VLA10" s="238">
        <v>5500</v>
      </c>
      <c r="VLB10" s="234" t="s">
        <v>18053</v>
      </c>
      <c r="VLC10" s="235" t="s">
        <v>8703</v>
      </c>
      <c r="VLD10" s="236" t="s">
        <v>18054</v>
      </c>
      <c r="VLE10" s="237"/>
      <c r="VLF10" s="238">
        <v>5500</v>
      </c>
      <c r="VLG10" s="234" t="s">
        <v>18055</v>
      </c>
      <c r="VLH10" s="235" t="s">
        <v>8703</v>
      </c>
      <c r="VLI10" s="236" t="s">
        <v>18056</v>
      </c>
      <c r="VLJ10" s="237"/>
      <c r="VLK10" s="238">
        <v>5500</v>
      </c>
      <c r="VLL10" s="234" t="s">
        <v>18057</v>
      </c>
      <c r="VLM10" s="235" t="s">
        <v>8703</v>
      </c>
      <c r="VLN10" s="236" t="s">
        <v>18058</v>
      </c>
      <c r="VLO10" s="237"/>
      <c r="VLP10" s="238">
        <v>5500</v>
      </c>
      <c r="VLQ10" s="234" t="s">
        <v>18059</v>
      </c>
      <c r="VLR10" s="235" t="s">
        <v>8703</v>
      </c>
      <c r="VLS10" s="236" t="s">
        <v>18060</v>
      </c>
      <c r="VLT10" s="237"/>
      <c r="VLU10" s="238">
        <v>5500</v>
      </c>
      <c r="VLV10" s="234" t="s">
        <v>18061</v>
      </c>
      <c r="VLW10" s="235" t="s">
        <v>8703</v>
      </c>
      <c r="VLX10" s="236" t="s">
        <v>18062</v>
      </c>
      <c r="VLY10" s="237"/>
      <c r="VLZ10" s="238">
        <v>5500</v>
      </c>
      <c r="VMA10" s="234" t="s">
        <v>18063</v>
      </c>
      <c r="VMB10" s="235" t="s">
        <v>8703</v>
      </c>
      <c r="VMC10" s="236" t="s">
        <v>18064</v>
      </c>
      <c r="VMD10" s="237"/>
      <c r="VME10" s="238">
        <v>5500</v>
      </c>
      <c r="VMF10" s="234" t="s">
        <v>18065</v>
      </c>
      <c r="VMG10" s="235" t="s">
        <v>8703</v>
      </c>
      <c r="VMH10" s="236" t="s">
        <v>18066</v>
      </c>
      <c r="VMI10" s="237"/>
      <c r="VMJ10" s="238">
        <v>5500</v>
      </c>
      <c r="VMK10" s="234" t="s">
        <v>18067</v>
      </c>
      <c r="VML10" s="235" t="s">
        <v>8703</v>
      </c>
      <c r="VMM10" s="236" t="s">
        <v>18068</v>
      </c>
      <c r="VMN10" s="237"/>
      <c r="VMO10" s="238">
        <v>5500</v>
      </c>
      <c r="VMP10" s="234" t="s">
        <v>18069</v>
      </c>
      <c r="VMQ10" s="235" t="s">
        <v>8703</v>
      </c>
      <c r="VMR10" s="236" t="s">
        <v>18070</v>
      </c>
      <c r="VMS10" s="237"/>
      <c r="VMT10" s="238">
        <v>5500</v>
      </c>
      <c r="VMU10" s="234" t="s">
        <v>18071</v>
      </c>
      <c r="VMV10" s="235" t="s">
        <v>8703</v>
      </c>
      <c r="VMW10" s="236" t="s">
        <v>18072</v>
      </c>
      <c r="VMX10" s="237"/>
      <c r="VMY10" s="238">
        <v>5500</v>
      </c>
      <c r="VMZ10" s="234" t="s">
        <v>18073</v>
      </c>
      <c r="VNA10" s="235" t="s">
        <v>8703</v>
      </c>
      <c r="VNB10" s="236" t="s">
        <v>18074</v>
      </c>
      <c r="VNC10" s="237"/>
      <c r="VND10" s="238">
        <v>5500</v>
      </c>
      <c r="VNE10" s="234" t="s">
        <v>18075</v>
      </c>
      <c r="VNF10" s="235" t="s">
        <v>8703</v>
      </c>
      <c r="VNG10" s="236" t="s">
        <v>18076</v>
      </c>
      <c r="VNH10" s="237"/>
      <c r="VNI10" s="238">
        <v>5500</v>
      </c>
      <c r="VNJ10" s="234" t="s">
        <v>18077</v>
      </c>
      <c r="VNK10" s="235" t="s">
        <v>8703</v>
      </c>
      <c r="VNL10" s="236" t="s">
        <v>18078</v>
      </c>
      <c r="VNM10" s="237"/>
      <c r="VNN10" s="238">
        <v>5500</v>
      </c>
      <c r="VNO10" s="234" t="s">
        <v>18079</v>
      </c>
      <c r="VNP10" s="235" t="s">
        <v>8703</v>
      </c>
      <c r="VNQ10" s="236" t="s">
        <v>18080</v>
      </c>
      <c r="VNR10" s="237"/>
      <c r="VNS10" s="238">
        <v>5500</v>
      </c>
      <c r="VNT10" s="234" t="s">
        <v>18081</v>
      </c>
      <c r="VNU10" s="235" t="s">
        <v>8703</v>
      </c>
      <c r="VNV10" s="236" t="s">
        <v>18082</v>
      </c>
      <c r="VNW10" s="237"/>
      <c r="VNX10" s="238">
        <v>5500</v>
      </c>
      <c r="VNY10" s="234" t="s">
        <v>18083</v>
      </c>
      <c r="VNZ10" s="235" t="s">
        <v>8703</v>
      </c>
      <c r="VOA10" s="236" t="s">
        <v>18084</v>
      </c>
      <c r="VOB10" s="237"/>
      <c r="VOC10" s="238">
        <v>5500</v>
      </c>
      <c r="VOD10" s="234" t="s">
        <v>18085</v>
      </c>
      <c r="VOE10" s="235" t="s">
        <v>8703</v>
      </c>
      <c r="VOF10" s="236" t="s">
        <v>18086</v>
      </c>
      <c r="VOG10" s="237"/>
      <c r="VOH10" s="238">
        <v>5500</v>
      </c>
      <c r="VOI10" s="234" t="s">
        <v>18087</v>
      </c>
      <c r="VOJ10" s="235" t="s">
        <v>8703</v>
      </c>
      <c r="VOK10" s="236" t="s">
        <v>18088</v>
      </c>
      <c r="VOL10" s="237"/>
      <c r="VOM10" s="238">
        <v>5500</v>
      </c>
      <c r="VON10" s="234" t="s">
        <v>18089</v>
      </c>
      <c r="VOO10" s="235" t="s">
        <v>8703</v>
      </c>
      <c r="VOP10" s="236" t="s">
        <v>18090</v>
      </c>
      <c r="VOQ10" s="237"/>
      <c r="VOR10" s="238">
        <v>5500</v>
      </c>
      <c r="VOS10" s="234" t="s">
        <v>18091</v>
      </c>
      <c r="VOT10" s="235" t="s">
        <v>8703</v>
      </c>
      <c r="VOU10" s="236" t="s">
        <v>18092</v>
      </c>
      <c r="VOV10" s="237"/>
      <c r="VOW10" s="238">
        <v>5500</v>
      </c>
      <c r="VOX10" s="234" t="s">
        <v>18093</v>
      </c>
      <c r="VOY10" s="235" t="s">
        <v>8703</v>
      </c>
      <c r="VOZ10" s="236" t="s">
        <v>18094</v>
      </c>
      <c r="VPA10" s="237"/>
      <c r="VPB10" s="238">
        <v>5500</v>
      </c>
      <c r="VPC10" s="234" t="s">
        <v>18095</v>
      </c>
      <c r="VPD10" s="235" t="s">
        <v>8703</v>
      </c>
      <c r="VPE10" s="236" t="s">
        <v>18096</v>
      </c>
      <c r="VPF10" s="237"/>
      <c r="VPG10" s="238">
        <v>5500</v>
      </c>
      <c r="VPH10" s="234" t="s">
        <v>18097</v>
      </c>
      <c r="VPI10" s="235" t="s">
        <v>8703</v>
      </c>
      <c r="VPJ10" s="236" t="s">
        <v>18098</v>
      </c>
      <c r="VPK10" s="237"/>
      <c r="VPL10" s="238">
        <v>5500</v>
      </c>
      <c r="VPM10" s="234" t="s">
        <v>18099</v>
      </c>
      <c r="VPN10" s="235" t="s">
        <v>8703</v>
      </c>
      <c r="VPO10" s="236" t="s">
        <v>18100</v>
      </c>
      <c r="VPP10" s="237"/>
      <c r="VPQ10" s="238">
        <v>5500</v>
      </c>
      <c r="VPR10" s="234" t="s">
        <v>18101</v>
      </c>
      <c r="VPS10" s="235" t="s">
        <v>8703</v>
      </c>
      <c r="VPT10" s="236" t="s">
        <v>18102</v>
      </c>
      <c r="VPU10" s="237"/>
      <c r="VPV10" s="238">
        <v>5500</v>
      </c>
      <c r="VPW10" s="234" t="s">
        <v>18103</v>
      </c>
      <c r="VPX10" s="235" t="s">
        <v>8703</v>
      </c>
      <c r="VPY10" s="236" t="s">
        <v>18104</v>
      </c>
      <c r="VPZ10" s="237"/>
      <c r="VQA10" s="238">
        <v>5500</v>
      </c>
      <c r="VQB10" s="234" t="s">
        <v>18105</v>
      </c>
      <c r="VQC10" s="235" t="s">
        <v>8703</v>
      </c>
      <c r="VQD10" s="236" t="s">
        <v>18106</v>
      </c>
      <c r="VQE10" s="237"/>
      <c r="VQF10" s="238">
        <v>5500</v>
      </c>
      <c r="VQG10" s="234" t="s">
        <v>18107</v>
      </c>
      <c r="VQH10" s="235" t="s">
        <v>8703</v>
      </c>
      <c r="VQI10" s="236" t="s">
        <v>18108</v>
      </c>
      <c r="VQJ10" s="237"/>
      <c r="VQK10" s="238">
        <v>5500</v>
      </c>
      <c r="VQL10" s="234" t="s">
        <v>18109</v>
      </c>
      <c r="VQM10" s="235" t="s">
        <v>8703</v>
      </c>
      <c r="VQN10" s="236" t="s">
        <v>18110</v>
      </c>
      <c r="VQO10" s="237"/>
      <c r="VQP10" s="238">
        <v>5500</v>
      </c>
      <c r="VQQ10" s="234" t="s">
        <v>18111</v>
      </c>
      <c r="VQR10" s="235" t="s">
        <v>8703</v>
      </c>
      <c r="VQS10" s="236" t="s">
        <v>18112</v>
      </c>
      <c r="VQT10" s="237"/>
      <c r="VQU10" s="238">
        <v>5500</v>
      </c>
      <c r="VQV10" s="234" t="s">
        <v>18113</v>
      </c>
      <c r="VQW10" s="235" t="s">
        <v>8703</v>
      </c>
      <c r="VQX10" s="236" t="s">
        <v>18114</v>
      </c>
      <c r="VQY10" s="237"/>
      <c r="VQZ10" s="238">
        <v>5500</v>
      </c>
      <c r="VRA10" s="234" t="s">
        <v>18115</v>
      </c>
      <c r="VRB10" s="235" t="s">
        <v>8703</v>
      </c>
      <c r="VRC10" s="236" t="s">
        <v>18116</v>
      </c>
      <c r="VRD10" s="237"/>
      <c r="VRE10" s="238">
        <v>5500</v>
      </c>
      <c r="VRF10" s="234" t="s">
        <v>18117</v>
      </c>
      <c r="VRG10" s="235" t="s">
        <v>8703</v>
      </c>
      <c r="VRH10" s="236" t="s">
        <v>18118</v>
      </c>
      <c r="VRI10" s="237"/>
      <c r="VRJ10" s="238">
        <v>5500</v>
      </c>
      <c r="VRK10" s="234" t="s">
        <v>18119</v>
      </c>
      <c r="VRL10" s="235" t="s">
        <v>8703</v>
      </c>
      <c r="VRM10" s="236" t="s">
        <v>18120</v>
      </c>
      <c r="VRN10" s="237"/>
      <c r="VRO10" s="238">
        <v>5500</v>
      </c>
      <c r="VRP10" s="234" t="s">
        <v>18121</v>
      </c>
      <c r="VRQ10" s="235" t="s">
        <v>8703</v>
      </c>
      <c r="VRR10" s="236" t="s">
        <v>18122</v>
      </c>
      <c r="VRS10" s="237"/>
      <c r="VRT10" s="238">
        <v>5500</v>
      </c>
      <c r="VRU10" s="234" t="s">
        <v>18123</v>
      </c>
      <c r="VRV10" s="235" t="s">
        <v>8703</v>
      </c>
      <c r="VRW10" s="236" t="s">
        <v>18124</v>
      </c>
      <c r="VRX10" s="237"/>
      <c r="VRY10" s="238">
        <v>5500</v>
      </c>
      <c r="VRZ10" s="234" t="s">
        <v>18125</v>
      </c>
      <c r="VSA10" s="235" t="s">
        <v>8703</v>
      </c>
      <c r="VSB10" s="236" t="s">
        <v>18126</v>
      </c>
      <c r="VSC10" s="237"/>
      <c r="VSD10" s="238">
        <v>5500</v>
      </c>
      <c r="VSE10" s="234" t="s">
        <v>18127</v>
      </c>
      <c r="VSF10" s="235" t="s">
        <v>8703</v>
      </c>
      <c r="VSG10" s="236" t="s">
        <v>18128</v>
      </c>
      <c r="VSH10" s="237"/>
      <c r="VSI10" s="238">
        <v>5500</v>
      </c>
      <c r="VSJ10" s="234" t="s">
        <v>18129</v>
      </c>
      <c r="VSK10" s="235" t="s">
        <v>8703</v>
      </c>
      <c r="VSL10" s="236" t="s">
        <v>18130</v>
      </c>
      <c r="VSM10" s="237"/>
      <c r="VSN10" s="238">
        <v>5500</v>
      </c>
      <c r="VSO10" s="234" t="s">
        <v>18131</v>
      </c>
      <c r="VSP10" s="235" t="s">
        <v>8703</v>
      </c>
      <c r="VSQ10" s="236" t="s">
        <v>18132</v>
      </c>
      <c r="VSR10" s="237"/>
      <c r="VSS10" s="238">
        <v>5500</v>
      </c>
      <c r="VST10" s="234" t="s">
        <v>18133</v>
      </c>
      <c r="VSU10" s="235" t="s">
        <v>8703</v>
      </c>
      <c r="VSV10" s="236" t="s">
        <v>18134</v>
      </c>
      <c r="VSW10" s="237"/>
      <c r="VSX10" s="238">
        <v>5500</v>
      </c>
      <c r="VSY10" s="234" t="s">
        <v>18135</v>
      </c>
      <c r="VSZ10" s="235" t="s">
        <v>8703</v>
      </c>
      <c r="VTA10" s="236" t="s">
        <v>18136</v>
      </c>
      <c r="VTB10" s="237"/>
      <c r="VTC10" s="238">
        <v>5500</v>
      </c>
      <c r="VTD10" s="234" t="s">
        <v>18137</v>
      </c>
      <c r="VTE10" s="235" t="s">
        <v>8703</v>
      </c>
      <c r="VTF10" s="236" t="s">
        <v>18138</v>
      </c>
      <c r="VTG10" s="237"/>
      <c r="VTH10" s="238">
        <v>5500</v>
      </c>
      <c r="VTI10" s="234" t="s">
        <v>18139</v>
      </c>
      <c r="VTJ10" s="235" t="s">
        <v>8703</v>
      </c>
      <c r="VTK10" s="236" t="s">
        <v>18140</v>
      </c>
      <c r="VTL10" s="237"/>
      <c r="VTM10" s="238">
        <v>5500</v>
      </c>
      <c r="VTN10" s="234" t="s">
        <v>18141</v>
      </c>
      <c r="VTO10" s="235" t="s">
        <v>8703</v>
      </c>
      <c r="VTP10" s="236" t="s">
        <v>18142</v>
      </c>
      <c r="VTQ10" s="237"/>
      <c r="VTR10" s="238">
        <v>5500</v>
      </c>
      <c r="VTS10" s="234" t="s">
        <v>18143</v>
      </c>
      <c r="VTT10" s="235" t="s">
        <v>8703</v>
      </c>
      <c r="VTU10" s="236" t="s">
        <v>18144</v>
      </c>
      <c r="VTV10" s="237"/>
      <c r="VTW10" s="238">
        <v>5500</v>
      </c>
      <c r="VTX10" s="234" t="s">
        <v>18145</v>
      </c>
      <c r="VTY10" s="235" t="s">
        <v>8703</v>
      </c>
      <c r="VTZ10" s="236" t="s">
        <v>18146</v>
      </c>
      <c r="VUA10" s="237"/>
      <c r="VUB10" s="238">
        <v>5500</v>
      </c>
      <c r="VUC10" s="234" t="s">
        <v>18147</v>
      </c>
      <c r="VUD10" s="235" t="s">
        <v>8703</v>
      </c>
      <c r="VUE10" s="236" t="s">
        <v>18148</v>
      </c>
      <c r="VUF10" s="237"/>
      <c r="VUG10" s="238">
        <v>5500</v>
      </c>
      <c r="VUH10" s="234" t="s">
        <v>18149</v>
      </c>
      <c r="VUI10" s="235" t="s">
        <v>8703</v>
      </c>
      <c r="VUJ10" s="236" t="s">
        <v>18150</v>
      </c>
      <c r="VUK10" s="237"/>
      <c r="VUL10" s="238">
        <v>5500</v>
      </c>
      <c r="VUM10" s="234" t="s">
        <v>18151</v>
      </c>
      <c r="VUN10" s="235" t="s">
        <v>8703</v>
      </c>
      <c r="VUO10" s="236" t="s">
        <v>18152</v>
      </c>
      <c r="VUP10" s="237"/>
      <c r="VUQ10" s="238">
        <v>5500</v>
      </c>
      <c r="VUR10" s="234" t="s">
        <v>18153</v>
      </c>
      <c r="VUS10" s="235" t="s">
        <v>8703</v>
      </c>
      <c r="VUT10" s="236" t="s">
        <v>18154</v>
      </c>
      <c r="VUU10" s="237"/>
      <c r="VUV10" s="238">
        <v>5500</v>
      </c>
      <c r="VUW10" s="234" t="s">
        <v>18155</v>
      </c>
      <c r="VUX10" s="235" t="s">
        <v>8703</v>
      </c>
      <c r="VUY10" s="236" t="s">
        <v>18156</v>
      </c>
      <c r="VUZ10" s="237"/>
      <c r="VVA10" s="238">
        <v>5500</v>
      </c>
      <c r="VVB10" s="234" t="s">
        <v>18157</v>
      </c>
      <c r="VVC10" s="235" t="s">
        <v>8703</v>
      </c>
      <c r="VVD10" s="236" t="s">
        <v>18158</v>
      </c>
      <c r="VVE10" s="237"/>
      <c r="VVF10" s="238">
        <v>5500</v>
      </c>
      <c r="VVG10" s="234" t="s">
        <v>18159</v>
      </c>
      <c r="VVH10" s="235" t="s">
        <v>8703</v>
      </c>
      <c r="VVI10" s="236" t="s">
        <v>18160</v>
      </c>
      <c r="VVJ10" s="237"/>
      <c r="VVK10" s="238">
        <v>5500</v>
      </c>
      <c r="VVL10" s="234" t="s">
        <v>18161</v>
      </c>
      <c r="VVM10" s="235" t="s">
        <v>8703</v>
      </c>
      <c r="VVN10" s="236" t="s">
        <v>18162</v>
      </c>
      <c r="VVO10" s="237"/>
      <c r="VVP10" s="238">
        <v>5500</v>
      </c>
      <c r="VVQ10" s="234" t="s">
        <v>18163</v>
      </c>
      <c r="VVR10" s="235" t="s">
        <v>8703</v>
      </c>
      <c r="VVS10" s="236" t="s">
        <v>18164</v>
      </c>
      <c r="VVT10" s="237"/>
      <c r="VVU10" s="238">
        <v>5500</v>
      </c>
      <c r="VVV10" s="234" t="s">
        <v>18165</v>
      </c>
      <c r="VVW10" s="235" t="s">
        <v>8703</v>
      </c>
      <c r="VVX10" s="236" t="s">
        <v>18166</v>
      </c>
      <c r="VVY10" s="237"/>
      <c r="VVZ10" s="238">
        <v>5500</v>
      </c>
      <c r="VWA10" s="234" t="s">
        <v>18167</v>
      </c>
      <c r="VWB10" s="235" t="s">
        <v>8703</v>
      </c>
      <c r="VWC10" s="236" t="s">
        <v>18168</v>
      </c>
      <c r="VWD10" s="237"/>
      <c r="VWE10" s="238">
        <v>5500</v>
      </c>
      <c r="VWF10" s="234" t="s">
        <v>18169</v>
      </c>
      <c r="VWG10" s="235" t="s">
        <v>8703</v>
      </c>
      <c r="VWH10" s="236" t="s">
        <v>18170</v>
      </c>
      <c r="VWI10" s="237"/>
      <c r="VWJ10" s="238">
        <v>5500</v>
      </c>
      <c r="VWK10" s="234" t="s">
        <v>18171</v>
      </c>
      <c r="VWL10" s="235" t="s">
        <v>8703</v>
      </c>
      <c r="VWM10" s="236" t="s">
        <v>18172</v>
      </c>
      <c r="VWN10" s="237"/>
      <c r="VWO10" s="238">
        <v>5500</v>
      </c>
      <c r="VWP10" s="234" t="s">
        <v>18173</v>
      </c>
      <c r="VWQ10" s="235" t="s">
        <v>8703</v>
      </c>
      <c r="VWR10" s="236" t="s">
        <v>18174</v>
      </c>
      <c r="VWS10" s="237"/>
      <c r="VWT10" s="238">
        <v>5500</v>
      </c>
      <c r="VWU10" s="234" t="s">
        <v>18175</v>
      </c>
      <c r="VWV10" s="235" t="s">
        <v>8703</v>
      </c>
      <c r="VWW10" s="236" t="s">
        <v>18176</v>
      </c>
      <c r="VWX10" s="237"/>
      <c r="VWY10" s="238">
        <v>5500</v>
      </c>
      <c r="VWZ10" s="234" t="s">
        <v>18177</v>
      </c>
      <c r="VXA10" s="235" t="s">
        <v>8703</v>
      </c>
      <c r="VXB10" s="236" t="s">
        <v>18178</v>
      </c>
      <c r="VXC10" s="237"/>
      <c r="VXD10" s="238">
        <v>5500</v>
      </c>
      <c r="VXE10" s="234" t="s">
        <v>18179</v>
      </c>
      <c r="VXF10" s="235" t="s">
        <v>8703</v>
      </c>
      <c r="VXG10" s="236" t="s">
        <v>18180</v>
      </c>
      <c r="VXH10" s="237"/>
      <c r="VXI10" s="238">
        <v>5500</v>
      </c>
      <c r="VXJ10" s="234" t="s">
        <v>18181</v>
      </c>
      <c r="VXK10" s="235" t="s">
        <v>8703</v>
      </c>
      <c r="VXL10" s="236" t="s">
        <v>18182</v>
      </c>
      <c r="VXM10" s="237"/>
      <c r="VXN10" s="238">
        <v>5500</v>
      </c>
      <c r="VXO10" s="234" t="s">
        <v>18183</v>
      </c>
      <c r="VXP10" s="235" t="s">
        <v>8703</v>
      </c>
      <c r="VXQ10" s="236" t="s">
        <v>18184</v>
      </c>
      <c r="VXR10" s="237"/>
      <c r="VXS10" s="238">
        <v>5500</v>
      </c>
      <c r="VXT10" s="234" t="s">
        <v>18185</v>
      </c>
      <c r="VXU10" s="235" t="s">
        <v>8703</v>
      </c>
      <c r="VXV10" s="236" t="s">
        <v>18186</v>
      </c>
      <c r="VXW10" s="237"/>
      <c r="VXX10" s="238">
        <v>5500</v>
      </c>
      <c r="VXY10" s="234" t="s">
        <v>18187</v>
      </c>
      <c r="VXZ10" s="235" t="s">
        <v>8703</v>
      </c>
      <c r="VYA10" s="236" t="s">
        <v>18188</v>
      </c>
      <c r="VYB10" s="237"/>
      <c r="VYC10" s="238">
        <v>5500</v>
      </c>
      <c r="VYD10" s="234" t="s">
        <v>18189</v>
      </c>
      <c r="VYE10" s="235" t="s">
        <v>8703</v>
      </c>
      <c r="VYF10" s="236" t="s">
        <v>18190</v>
      </c>
      <c r="VYG10" s="237"/>
      <c r="VYH10" s="238">
        <v>5500</v>
      </c>
      <c r="VYI10" s="234" t="s">
        <v>18191</v>
      </c>
      <c r="VYJ10" s="235" t="s">
        <v>8703</v>
      </c>
      <c r="VYK10" s="236" t="s">
        <v>18192</v>
      </c>
      <c r="VYL10" s="237"/>
      <c r="VYM10" s="238">
        <v>5500</v>
      </c>
      <c r="VYN10" s="234" t="s">
        <v>18193</v>
      </c>
      <c r="VYO10" s="235" t="s">
        <v>8703</v>
      </c>
      <c r="VYP10" s="236" t="s">
        <v>18194</v>
      </c>
      <c r="VYQ10" s="237"/>
      <c r="VYR10" s="238">
        <v>5500</v>
      </c>
      <c r="VYS10" s="234" t="s">
        <v>18195</v>
      </c>
      <c r="VYT10" s="235" t="s">
        <v>8703</v>
      </c>
      <c r="VYU10" s="236" t="s">
        <v>18196</v>
      </c>
      <c r="VYV10" s="237"/>
      <c r="VYW10" s="238">
        <v>5500</v>
      </c>
      <c r="VYX10" s="234" t="s">
        <v>18197</v>
      </c>
      <c r="VYY10" s="235" t="s">
        <v>8703</v>
      </c>
      <c r="VYZ10" s="236" t="s">
        <v>18198</v>
      </c>
      <c r="VZA10" s="237"/>
      <c r="VZB10" s="238">
        <v>5500</v>
      </c>
      <c r="VZC10" s="234" t="s">
        <v>18199</v>
      </c>
      <c r="VZD10" s="235" t="s">
        <v>8703</v>
      </c>
      <c r="VZE10" s="236" t="s">
        <v>18200</v>
      </c>
      <c r="VZF10" s="237"/>
      <c r="VZG10" s="238">
        <v>5500</v>
      </c>
      <c r="VZH10" s="234" t="s">
        <v>18201</v>
      </c>
      <c r="VZI10" s="235" t="s">
        <v>8703</v>
      </c>
      <c r="VZJ10" s="236" t="s">
        <v>18202</v>
      </c>
      <c r="VZK10" s="237"/>
      <c r="VZL10" s="238">
        <v>5500</v>
      </c>
      <c r="VZM10" s="234" t="s">
        <v>18203</v>
      </c>
      <c r="VZN10" s="235" t="s">
        <v>8703</v>
      </c>
      <c r="VZO10" s="236" t="s">
        <v>18204</v>
      </c>
      <c r="VZP10" s="237"/>
      <c r="VZQ10" s="238">
        <v>5500</v>
      </c>
      <c r="VZR10" s="234" t="s">
        <v>18205</v>
      </c>
      <c r="VZS10" s="235" t="s">
        <v>8703</v>
      </c>
      <c r="VZT10" s="236" t="s">
        <v>18206</v>
      </c>
      <c r="VZU10" s="237"/>
      <c r="VZV10" s="238">
        <v>5500</v>
      </c>
      <c r="VZW10" s="234" t="s">
        <v>18207</v>
      </c>
      <c r="VZX10" s="235" t="s">
        <v>8703</v>
      </c>
      <c r="VZY10" s="236" t="s">
        <v>18208</v>
      </c>
      <c r="VZZ10" s="237"/>
      <c r="WAA10" s="238">
        <v>5500</v>
      </c>
      <c r="WAB10" s="234" t="s">
        <v>18209</v>
      </c>
      <c r="WAC10" s="235" t="s">
        <v>8703</v>
      </c>
      <c r="WAD10" s="236" t="s">
        <v>18210</v>
      </c>
      <c r="WAE10" s="237"/>
      <c r="WAF10" s="238">
        <v>5500</v>
      </c>
      <c r="WAG10" s="234" t="s">
        <v>18211</v>
      </c>
      <c r="WAH10" s="235" t="s">
        <v>8703</v>
      </c>
      <c r="WAI10" s="236" t="s">
        <v>18212</v>
      </c>
      <c r="WAJ10" s="237"/>
      <c r="WAK10" s="238">
        <v>5500</v>
      </c>
      <c r="WAL10" s="234" t="s">
        <v>18213</v>
      </c>
      <c r="WAM10" s="235" t="s">
        <v>8703</v>
      </c>
      <c r="WAN10" s="236" t="s">
        <v>18214</v>
      </c>
      <c r="WAO10" s="237"/>
      <c r="WAP10" s="238">
        <v>5500</v>
      </c>
      <c r="WAQ10" s="234" t="s">
        <v>18215</v>
      </c>
      <c r="WAR10" s="235" t="s">
        <v>8703</v>
      </c>
      <c r="WAS10" s="236" t="s">
        <v>18216</v>
      </c>
      <c r="WAT10" s="237"/>
      <c r="WAU10" s="238">
        <v>5500</v>
      </c>
      <c r="WAV10" s="234" t="s">
        <v>18217</v>
      </c>
      <c r="WAW10" s="235" t="s">
        <v>8703</v>
      </c>
      <c r="WAX10" s="236" t="s">
        <v>18218</v>
      </c>
      <c r="WAY10" s="237"/>
      <c r="WAZ10" s="238">
        <v>5500</v>
      </c>
      <c r="WBA10" s="234" t="s">
        <v>18219</v>
      </c>
      <c r="WBB10" s="235" t="s">
        <v>8703</v>
      </c>
      <c r="WBC10" s="236" t="s">
        <v>18220</v>
      </c>
      <c r="WBD10" s="237"/>
      <c r="WBE10" s="238">
        <v>5500</v>
      </c>
      <c r="WBF10" s="234" t="s">
        <v>18221</v>
      </c>
      <c r="WBG10" s="235" t="s">
        <v>8703</v>
      </c>
      <c r="WBH10" s="236" t="s">
        <v>18222</v>
      </c>
      <c r="WBI10" s="237"/>
      <c r="WBJ10" s="238">
        <v>5500</v>
      </c>
      <c r="WBK10" s="234" t="s">
        <v>18223</v>
      </c>
      <c r="WBL10" s="235" t="s">
        <v>8703</v>
      </c>
      <c r="WBM10" s="236" t="s">
        <v>18224</v>
      </c>
      <c r="WBN10" s="237"/>
      <c r="WBO10" s="238">
        <v>5500</v>
      </c>
      <c r="WBP10" s="234" t="s">
        <v>18225</v>
      </c>
      <c r="WBQ10" s="235" t="s">
        <v>8703</v>
      </c>
      <c r="WBR10" s="236" t="s">
        <v>18226</v>
      </c>
      <c r="WBS10" s="237"/>
      <c r="WBT10" s="238">
        <v>5500</v>
      </c>
      <c r="WBU10" s="234" t="s">
        <v>18227</v>
      </c>
      <c r="WBV10" s="235" t="s">
        <v>8703</v>
      </c>
      <c r="WBW10" s="236" t="s">
        <v>18228</v>
      </c>
      <c r="WBX10" s="237"/>
      <c r="WBY10" s="238">
        <v>5500</v>
      </c>
      <c r="WBZ10" s="234" t="s">
        <v>18229</v>
      </c>
      <c r="WCA10" s="235" t="s">
        <v>8703</v>
      </c>
      <c r="WCB10" s="236" t="s">
        <v>18230</v>
      </c>
      <c r="WCC10" s="237"/>
      <c r="WCD10" s="238">
        <v>5500</v>
      </c>
      <c r="WCE10" s="234" t="s">
        <v>18231</v>
      </c>
      <c r="WCF10" s="235" t="s">
        <v>8703</v>
      </c>
      <c r="WCG10" s="236" t="s">
        <v>18232</v>
      </c>
      <c r="WCH10" s="237"/>
      <c r="WCI10" s="238">
        <v>5500</v>
      </c>
      <c r="WCJ10" s="234" t="s">
        <v>18233</v>
      </c>
      <c r="WCK10" s="235" t="s">
        <v>8703</v>
      </c>
      <c r="WCL10" s="236" t="s">
        <v>18234</v>
      </c>
      <c r="WCM10" s="237"/>
      <c r="WCN10" s="238">
        <v>5500</v>
      </c>
      <c r="WCO10" s="234" t="s">
        <v>18235</v>
      </c>
      <c r="WCP10" s="235" t="s">
        <v>8703</v>
      </c>
      <c r="WCQ10" s="236" t="s">
        <v>18236</v>
      </c>
      <c r="WCR10" s="237"/>
      <c r="WCS10" s="238">
        <v>5500</v>
      </c>
      <c r="WCT10" s="234" t="s">
        <v>18237</v>
      </c>
      <c r="WCU10" s="235" t="s">
        <v>8703</v>
      </c>
      <c r="WCV10" s="236" t="s">
        <v>18238</v>
      </c>
      <c r="WCW10" s="237"/>
      <c r="WCX10" s="238">
        <v>5500</v>
      </c>
      <c r="WCY10" s="234" t="s">
        <v>18239</v>
      </c>
      <c r="WCZ10" s="235" t="s">
        <v>8703</v>
      </c>
      <c r="WDA10" s="236" t="s">
        <v>18240</v>
      </c>
      <c r="WDB10" s="237"/>
      <c r="WDC10" s="238">
        <v>5500</v>
      </c>
      <c r="WDD10" s="234" t="s">
        <v>18241</v>
      </c>
      <c r="WDE10" s="235" t="s">
        <v>8703</v>
      </c>
      <c r="WDF10" s="236" t="s">
        <v>18242</v>
      </c>
      <c r="WDG10" s="237"/>
      <c r="WDH10" s="238">
        <v>5500</v>
      </c>
      <c r="WDI10" s="234" t="s">
        <v>18243</v>
      </c>
      <c r="WDJ10" s="235" t="s">
        <v>8703</v>
      </c>
      <c r="WDK10" s="236" t="s">
        <v>18244</v>
      </c>
      <c r="WDL10" s="237"/>
      <c r="WDM10" s="238">
        <v>5500</v>
      </c>
      <c r="WDN10" s="234" t="s">
        <v>18245</v>
      </c>
      <c r="WDO10" s="235" t="s">
        <v>8703</v>
      </c>
      <c r="WDP10" s="236" t="s">
        <v>18246</v>
      </c>
      <c r="WDQ10" s="237"/>
      <c r="WDR10" s="238">
        <v>5500</v>
      </c>
      <c r="WDS10" s="234" t="s">
        <v>18247</v>
      </c>
      <c r="WDT10" s="235" t="s">
        <v>8703</v>
      </c>
      <c r="WDU10" s="236" t="s">
        <v>18248</v>
      </c>
      <c r="WDV10" s="237"/>
      <c r="WDW10" s="238">
        <v>5500</v>
      </c>
      <c r="WDX10" s="234" t="s">
        <v>18249</v>
      </c>
      <c r="WDY10" s="235" t="s">
        <v>8703</v>
      </c>
      <c r="WDZ10" s="236" t="s">
        <v>18250</v>
      </c>
      <c r="WEA10" s="237"/>
      <c r="WEB10" s="238">
        <v>5500</v>
      </c>
      <c r="WEC10" s="234" t="s">
        <v>18251</v>
      </c>
      <c r="WED10" s="235" t="s">
        <v>8703</v>
      </c>
      <c r="WEE10" s="236" t="s">
        <v>18252</v>
      </c>
      <c r="WEF10" s="237"/>
      <c r="WEG10" s="238">
        <v>5500</v>
      </c>
      <c r="WEH10" s="234" t="s">
        <v>18253</v>
      </c>
      <c r="WEI10" s="235" t="s">
        <v>8703</v>
      </c>
      <c r="WEJ10" s="236" t="s">
        <v>18254</v>
      </c>
      <c r="WEK10" s="237"/>
      <c r="WEL10" s="238">
        <v>5500</v>
      </c>
      <c r="WEM10" s="234" t="s">
        <v>18255</v>
      </c>
      <c r="WEN10" s="235" t="s">
        <v>8703</v>
      </c>
      <c r="WEO10" s="236" t="s">
        <v>18256</v>
      </c>
      <c r="WEP10" s="237"/>
      <c r="WEQ10" s="238">
        <v>5500</v>
      </c>
      <c r="WER10" s="234" t="s">
        <v>18257</v>
      </c>
      <c r="WES10" s="235" t="s">
        <v>8703</v>
      </c>
      <c r="WET10" s="236" t="s">
        <v>18258</v>
      </c>
      <c r="WEU10" s="237"/>
      <c r="WEV10" s="238">
        <v>5500</v>
      </c>
      <c r="WEW10" s="234" t="s">
        <v>18259</v>
      </c>
      <c r="WEX10" s="235" t="s">
        <v>8703</v>
      </c>
      <c r="WEY10" s="236" t="s">
        <v>18260</v>
      </c>
      <c r="WEZ10" s="237"/>
      <c r="WFA10" s="238">
        <v>5500</v>
      </c>
      <c r="WFB10" s="234" t="s">
        <v>18261</v>
      </c>
      <c r="WFC10" s="235" t="s">
        <v>8703</v>
      </c>
      <c r="WFD10" s="236" t="s">
        <v>18262</v>
      </c>
      <c r="WFE10" s="237"/>
      <c r="WFF10" s="238">
        <v>5500</v>
      </c>
      <c r="WFG10" s="234" t="s">
        <v>18263</v>
      </c>
      <c r="WFH10" s="235" t="s">
        <v>8703</v>
      </c>
      <c r="WFI10" s="236" t="s">
        <v>18264</v>
      </c>
      <c r="WFJ10" s="237"/>
      <c r="WFK10" s="238">
        <v>5500</v>
      </c>
      <c r="WFL10" s="234" t="s">
        <v>18265</v>
      </c>
      <c r="WFM10" s="235" t="s">
        <v>8703</v>
      </c>
      <c r="WFN10" s="236" t="s">
        <v>18266</v>
      </c>
      <c r="WFO10" s="237"/>
      <c r="WFP10" s="238">
        <v>5500</v>
      </c>
      <c r="WFQ10" s="234" t="s">
        <v>18267</v>
      </c>
      <c r="WFR10" s="235" t="s">
        <v>8703</v>
      </c>
      <c r="WFS10" s="236" t="s">
        <v>18268</v>
      </c>
      <c r="WFT10" s="237"/>
      <c r="WFU10" s="238">
        <v>5500</v>
      </c>
      <c r="WFV10" s="234" t="s">
        <v>18269</v>
      </c>
      <c r="WFW10" s="235" t="s">
        <v>8703</v>
      </c>
      <c r="WFX10" s="236" t="s">
        <v>18270</v>
      </c>
      <c r="WFY10" s="237"/>
      <c r="WFZ10" s="238">
        <v>5500</v>
      </c>
      <c r="WGA10" s="234" t="s">
        <v>18271</v>
      </c>
      <c r="WGB10" s="235" t="s">
        <v>8703</v>
      </c>
      <c r="WGC10" s="236" t="s">
        <v>18272</v>
      </c>
      <c r="WGD10" s="237"/>
      <c r="WGE10" s="238">
        <v>5500</v>
      </c>
      <c r="WGF10" s="234" t="s">
        <v>18273</v>
      </c>
      <c r="WGG10" s="235" t="s">
        <v>8703</v>
      </c>
      <c r="WGH10" s="236" t="s">
        <v>18274</v>
      </c>
      <c r="WGI10" s="237"/>
      <c r="WGJ10" s="238">
        <v>5500</v>
      </c>
      <c r="WGK10" s="234" t="s">
        <v>18275</v>
      </c>
      <c r="WGL10" s="235" t="s">
        <v>8703</v>
      </c>
      <c r="WGM10" s="236" t="s">
        <v>18276</v>
      </c>
      <c r="WGN10" s="237"/>
      <c r="WGO10" s="238">
        <v>5500</v>
      </c>
      <c r="WGP10" s="234" t="s">
        <v>18277</v>
      </c>
      <c r="WGQ10" s="235" t="s">
        <v>8703</v>
      </c>
      <c r="WGR10" s="236" t="s">
        <v>18278</v>
      </c>
      <c r="WGS10" s="237"/>
      <c r="WGT10" s="238">
        <v>5500</v>
      </c>
      <c r="WGU10" s="234" t="s">
        <v>18279</v>
      </c>
      <c r="WGV10" s="235" t="s">
        <v>8703</v>
      </c>
      <c r="WGW10" s="236" t="s">
        <v>18280</v>
      </c>
      <c r="WGX10" s="237"/>
      <c r="WGY10" s="238">
        <v>5500</v>
      </c>
      <c r="WGZ10" s="234" t="s">
        <v>18281</v>
      </c>
      <c r="WHA10" s="235" t="s">
        <v>8703</v>
      </c>
      <c r="WHB10" s="236" t="s">
        <v>18282</v>
      </c>
      <c r="WHC10" s="237"/>
      <c r="WHD10" s="238">
        <v>5500</v>
      </c>
      <c r="WHE10" s="234" t="s">
        <v>18283</v>
      </c>
      <c r="WHF10" s="235" t="s">
        <v>8703</v>
      </c>
      <c r="WHG10" s="236" t="s">
        <v>18284</v>
      </c>
      <c r="WHH10" s="237"/>
      <c r="WHI10" s="238">
        <v>5500</v>
      </c>
      <c r="WHJ10" s="234" t="s">
        <v>18285</v>
      </c>
      <c r="WHK10" s="235" t="s">
        <v>8703</v>
      </c>
      <c r="WHL10" s="236" t="s">
        <v>18286</v>
      </c>
      <c r="WHM10" s="237"/>
      <c r="WHN10" s="238">
        <v>5500</v>
      </c>
      <c r="WHO10" s="234" t="s">
        <v>18287</v>
      </c>
      <c r="WHP10" s="235" t="s">
        <v>8703</v>
      </c>
      <c r="WHQ10" s="236" t="s">
        <v>18288</v>
      </c>
      <c r="WHR10" s="237"/>
      <c r="WHS10" s="238">
        <v>5500</v>
      </c>
      <c r="WHT10" s="234" t="s">
        <v>18289</v>
      </c>
      <c r="WHU10" s="235" t="s">
        <v>8703</v>
      </c>
      <c r="WHV10" s="236" t="s">
        <v>18290</v>
      </c>
      <c r="WHW10" s="237"/>
      <c r="WHX10" s="238">
        <v>5500</v>
      </c>
      <c r="WHY10" s="234" t="s">
        <v>18291</v>
      </c>
      <c r="WHZ10" s="235" t="s">
        <v>8703</v>
      </c>
      <c r="WIA10" s="236" t="s">
        <v>18292</v>
      </c>
      <c r="WIB10" s="237"/>
      <c r="WIC10" s="238">
        <v>5500</v>
      </c>
      <c r="WID10" s="234" t="s">
        <v>18293</v>
      </c>
      <c r="WIE10" s="235" t="s">
        <v>8703</v>
      </c>
      <c r="WIF10" s="236" t="s">
        <v>18294</v>
      </c>
      <c r="WIG10" s="237"/>
      <c r="WIH10" s="238">
        <v>5500</v>
      </c>
      <c r="WII10" s="234" t="s">
        <v>18295</v>
      </c>
      <c r="WIJ10" s="235" t="s">
        <v>8703</v>
      </c>
      <c r="WIK10" s="236" t="s">
        <v>18296</v>
      </c>
      <c r="WIL10" s="237"/>
      <c r="WIM10" s="238">
        <v>5500</v>
      </c>
      <c r="WIN10" s="234" t="s">
        <v>18297</v>
      </c>
      <c r="WIO10" s="235" t="s">
        <v>8703</v>
      </c>
      <c r="WIP10" s="236" t="s">
        <v>18298</v>
      </c>
      <c r="WIQ10" s="237"/>
      <c r="WIR10" s="238">
        <v>5500</v>
      </c>
      <c r="WIS10" s="234" t="s">
        <v>18299</v>
      </c>
      <c r="WIT10" s="235" t="s">
        <v>8703</v>
      </c>
      <c r="WIU10" s="236" t="s">
        <v>18300</v>
      </c>
      <c r="WIV10" s="237"/>
      <c r="WIW10" s="238">
        <v>5500</v>
      </c>
      <c r="WIX10" s="234" t="s">
        <v>18301</v>
      </c>
      <c r="WIY10" s="235" t="s">
        <v>8703</v>
      </c>
      <c r="WIZ10" s="236" t="s">
        <v>18302</v>
      </c>
      <c r="WJA10" s="237"/>
      <c r="WJB10" s="238">
        <v>5500</v>
      </c>
      <c r="WJC10" s="234" t="s">
        <v>18303</v>
      </c>
      <c r="WJD10" s="235" t="s">
        <v>8703</v>
      </c>
      <c r="WJE10" s="236" t="s">
        <v>18304</v>
      </c>
      <c r="WJF10" s="237"/>
      <c r="WJG10" s="238">
        <v>5500</v>
      </c>
      <c r="WJH10" s="234" t="s">
        <v>18305</v>
      </c>
      <c r="WJI10" s="235" t="s">
        <v>8703</v>
      </c>
      <c r="WJJ10" s="236" t="s">
        <v>18306</v>
      </c>
      <c r="WJK10" s="237"/>
      <c r="WJL10" s="238">
        <v>5500</v>
      </c>
      <c r="WJM10" s="234" t="s">
        <v>18307</v>
      </c>
      <c r="WJN10" s="235" t="s">
        <v>8703</v>
      </c>
      <c r="WJO10" s="236" t="s">
        <v>18308</v>
      </c>
      <c r="WJP10" s="237"/>
      <c r="WJQ10" s="238">
        <v>5500</v>
      </c>
      <c r="WJR10" s="234" t="s">
        <v>18309</v>
      </c>
      <c r="WJS10" s="235" t="s">
        <v>8703</v>
      </c>
      <c r="WJT10" s="236" t="s">
        <v>18310</v>
      </c>
      <c r="WJU10" s="237"/>
      <c r="WJV10" s="238">
        <v>5500</v>
      </c>
      <c r="WJW10" s="234" t="s">
        <v>18311</v>
      </c>
      <c r="WJX10" s="235" t="s">
        <v>8703</v>
      </c>
      <c r="WJY10" s="236" t="s">
        <v>18312</v>
      </c>
      <c r="WJZ10" s="237"/>
      <c r="WKA10" s="238">
        <v>5500</v>
      </c>
      <c r="WKB10" s="234" t="s">
        <v>18313</v>
      </c>
      <c r="WKC10" s="235" t="s">
        <v>8703</v>
      </c>
      <c r="WKD10" s="236" t="s">
        <v>18314</v>
      </c>
      <c r="WKE10" s="237"/>
      <c r="WKF10" s="238">
        <v>5500</v>
      </c>
      <c r="WKG10" s="234" t="s">
        <v>18315</v>
      </c>
      <c r="WKH10" s="235" t="s">
        <v>8703</v>
      </c>
      <c r="WKI10" s="236" t="s">
        <v>18316</v>
      </c>
      <c r="WKJ10" s="237"/>
      <c r="WKK10" s="238">
        <v>5500</v>
      </c>
      <c r="WKL10" s="234" t="s">
        <v>18317</v>
      </c>
      <c r="WKM10" s="235" t="s">
        <v>8703</v>
      </c>
      <c r="WKN10" s="236" t="s">
        <v>18318</v>
      </c>
      <c r="WKO10" s="237"/>
      <c r="WKP10" s="238">
        <v>5500</v>
      </c>
      <c r="WKQ10" s="234" t="s">
        <v>18319</v>
      </c>
      <c r="WKR10" s="235" t="s">
        <v>8703</v>
      </c>
      <c r="WKS10" s="236" t="s">
        <v>18320</v>
      </c>
      <c r="WKT10" s="237"/>
      <c r="WKU10" s="238">
        <v>5500</v>
      </c>
      <c r="WKV10" s="234" t="s">
        <v>18321</v>
      </c>
      <c r="WKW10" s="235" t="s">
        <v>8703</v>
      </c>
      <c r="WKX10" s="236" t="s">
        <v>18322</v>
      </c>
      <c r="WKY10" s="237"/>
      <c r="WKZ10" s="238">
        <v>5500</v>
      </c>
      <c r="WLA10" s="234" t="s">
        <v>18323</v>
      </c>
      <c r="WLB10" s="235" t="s">
        <v>8703</v>
      </c>
      <c r="WLC10" s="236" t="s">
        <v>18324</v>
      </c>
      <c r="WLD10" s="237"/>
      <c r="WLE10" s="238">
        <v>5500</v>
      </c>
      <c r="WLF10" s="234" t="s">
        <v>18325</v>
      </c>
      <c r="WLG10" s="235" t="s">
        <v>8703</v>
      </c>
      <c r="WLH10" s="236" t="s">
        <v>18326</v>
      </c>
      <c r="WLI10" s="237"/>
      <c r="WLJ10" s="238">
        <v>5500</v>
      </c>
      <c r="WLK10" s="234" t="s">
        <v>18327</v>
      </c>
      <c r="WLL10" s="235" t="s">
        <v>8703</v>
      </c>
      <c r="WLM10" s="236" t="s">
        <v>18328</v>
      </c>
      <c r="WLN10" s="237"/>
      <c r="WLO10" s="238">
        <v>5500</v>
      </c>
      <c r="WLP10" s="234" t="s">
        <v>18329</v>
      </c>
      <c r="WLQ10" s="235" t="s">
        <v>8703</v>
      </c>
      <c r="WLR10" s="236" t="s">
        <v>18330</v>
      </c>
      <c r="WLS10" s="237"/>
      <c r="WLT10" s="238">
        <v>5500</v>
      </c>
      <c r="WLU10" s="234" t="s">
        <v>18331</v>
      </c>
      <c r="WLV10" s="235" t="s">
        <v>8703</v>
      </c>
      <c r="WLW10" s="236" t="s">
        <v>18332</v>
      </c>
      <c r="WLX10" s="237"/>
      <c r="WLY10" s="238">
        <v>5500</v>
      </c>
      <c r="WLZ10" s="234" t="s">
        <v>18333</v>
      </c>
      <c r="WMA10" s="235" t="s">
        <v>8703</v>
      </c>
      <c r="WMB10" s="236" t="s">
        <v>18334</v>
      </c>
      <c r="WMC10" s="237"/>
      <c r="WMD10" s="238">
        <v>5500</v>
      </c>
      <c r="WME10" s="234" t="s">
        <v>18335</v>
      </c>
      <c r="WMF10" s="235" t="s">
        <v>8703</v>
      </c>
      <c r="WMG10" s="236" t="s">
        <v>18336</v>
      </c>
      <c r="WMH10" s="237"/>
      <c r="WMI10" s="238">
        <v>5500</v>
      </c>
      <c r="WMJ10" s="234" t="s">
        <v>18337</v>
      </c>
      <c r="WMK10" s="235" t="s">
        <v>8703</v>
      </c>
      <c r="WML10" s="236" t="s">
        <v>18338</v>
      </c>
      <c r="WMM10" s="237"/>
      <c r="WMN10" s="238">
        <v>5500</v>
      </c>
      <c r="WMO10" s="234" t="s">
        <v>18339</v>
      </c>
      <c r="WMP10" s="235" t="s">
        <v>8703</v>
      </c>
      <c r="WMQ10" s="236" t="s">
        <v>18340</v>
      </c>
      <c r="WMR10" s="237"/>
      <c r="WMS10" s="238">
        <v>5500</v>
      </c>
      <c r="WMT10" s="234" t="s">
        <v>18341</v>
      </c>
      <c r="WMU10" s="235" t="s">
        <v>8703</v>
      </c>
      <c r="WMV10" s="236" t="s">
        <v>18342</v>
      </c>
      <c r="WMW10" s="237"/>
      <c r="WMX10" s="238">
        <v>5500</v>
      </c>
      <c r="WMY10" s="234" t="s">
        <v>18343</v>
      </c>
      <c r="WMZ10" s="235" t="s">
        <v>8703</v>
      </c>
      <c r="WNA10" s="236" t="s">
        <v>18344</v>
      </c>
      <c r="WNB10" s="237"/>
      <c r="WNC10" s="238">
        <v>5500</v>
      </c>
      <c r="WND10" s="234" t="s">
        <v>18345</v>
      </c>
      <c r="WNE10" s="235" t="s">
        <v>8703</v>
      </c>
      <c r="WNF10" s="236" t="s">
        <v>18346</v>
      </c>
      <c r="WNG10" s="237"/>
      <c r="WNH10" s="238">
        <v>5500</v>
      </c>
      <c r="WNI10" s="234" t="s">
        <v>18347</v>
      </c>
      <c r="WNJ10" s="235" t="s">
        <v>8703</v>
      </c>
      <c r="WNK10" s="236" t="s">
        <v>18348</v>
      </c>
      <c r="WNL10" s="237"/>
      <c r="WNM10" s="238">
        <v>5500</v>
      </c>
      <c r="WNN10" s="234" t="s">
        <v>18349</v>
      </c>
      <c r="WNO10" s="235" t="s">
        <v>8703</v>
      </c>
      <c r="WNP10" s="236" t="s">
        <v>18350</v>
      </c>
      <c r="WNQ10" s="237"/>
      <c r="WNR10" s="238">
        <v>5500</v>
      </c>
      <c r="WNS10" s="234" t="s">
        <v>18351</v>
      </c>
      <c r="WNT10" s="235" t="s">
        <v>8703</v>
      </c>
      <c r="WNU10" s="236" t="s">
        <v>18352</v>
      </c>
      <c r="WNV10" s="237"/>
      <c r="WNW10" s="238">
        <v>5500</v>
      </c>
      <c r="WNX10" s="234" t="s">
        <v>18353</v>
      </c>
      <c r="WNY10" s="235" t="s">
        <v>8703</v>
      </c>
      <c r="WNZ10" s="236" t="s">
        <v>18354</v>
      </c>
      <c r="WOA10" s="237"/>
      <c r="WOB10" s="238">
        <v>5500</v>
      </c>
      <c r="WOC10" s="234" t="s">
        <v>18355</v>
      </c>
      <c r="WOD10" s="235" t="s">
        <v>8703</v>
      </c>
      <c r="WOE10" s="236" t="s">
        <v>18356</v>
      </c>
      <c r="WOF10" s="237"/>
      <c r="WOG10" s="238">
        <v>5500</v>
      </c>
      <c r="WOH10" s="234" t="s">
        <v>18357</v>
      </c>
      <c r="WOI10" s="235" t="s">
        <v>8703</v>
      </c>
      <c r="WOJ10" s="236" t="s">
        <v>18358</v>
      </c>
      <c r="WOK10" s="237"/>
      <c r="WOL10" s="238">
        <v>5500</v>
      </c>
      <c r="WOM10" s="234" t="s">
        <v>18359</v>
      </c>
      <c r="WON10" s="235" t="s">
        <v>8703</v>
      </c>
      <c r="WOO10" s="236" t="s">
        <v>18360</v>
      </c>
      <c r="WOP10" s="237"/>
      <c r="WOQ10" s="238">
        <v>5500</v>
      </c>
      <c r="WOR10" s="234" t="s">
        <v>18361</v>
      </c>
      <c r="WOS10" s="235" t="s">
        <v>8703</v>
      </c>
      <c r="WOT10" s="236" t="s">
        <v>18362</v>
      </c>
      <c r="WOU10" s="237"/>
      <c r="WOV10" s="238">
        <v>5500</v>
      </c>
      <c r="WOW10" s="234" t="s">
        <v>18363</v>
      </c>
      <c r="WOX10" s="235" t="s">
        <v>8703</v>
      </c>
      <c r="WOY10" s="236" t="s">
        <v>18364</v>
      </c>
      <c r="WOZ10" s="237"/>
      <c r="WPA10" s="238">
        <v>5500</v>
      </c>
      <c r="WPB10" s="234" t="s">
        <v>18365</v>
      </c>
      <c r="WPC10" s="235" t="s">
        <v>8703</v>
      </c>
      <c r="WPD10" s="236" t="s">
        <v>18366</v>
      </c>
      <c r="WPE10" s="237"/>
      <c r="WPF10" s="238">
        <v>5500</v>
      </c>
      <c r="WPG10" s="234" t="s">
        <v>18367</v>
      </c>
      <c r="WPH10" s="235" t="s">
        <v>8703</v>
      </c>
      <c r="WPI10" s="236" t="s">
        <v>18368</v>
      </c>
      <c r="WPJ10" s="237"/>
      <c r="WPK10" s="238">
        <v>5500</v>
      </c>
      <c r="WPL10" s="234" t="s">
        <v>18369</v>
      </c>
      <c r="WPM10" s="235" t="s">
        <v>8703</v>
      </c>
      <c r="WPN10" s="236" t="s">
        <v>18370</v>
      </c>
      <c r="WPO10" s="237"/>
      <c r="WPP10" s="238">
        <v>5500</v>
      </c>
      <c r="WPQ10" s="234" t="s">
        <v>18371</v>
      </c>
      <c r="WPR10" s="235" t="s">
        <v>8703</v>
      </c>
      <c r="WPS10" s="236" t="s">
        <v>18372</v>
      </c>
      <c r="WPT10" s="237"/>
      <c r="WPU10" s="238">
        <v>5500</v>
      </c>
      <c r="WPV10" s="234" t="s">
        <v>18373</v>
      </c>
      <c r="WPW10" s="235" t="s">
        <v>8703</v>
      </c>
      <c r="WPX10" s="236" t="s">
        <v>18374</v>
      </c>
      <c r="WPY10" s="237"/>
      <c r="WPZ10" s="238">
        <v>5500</v>
      </c>
      <c r="WQA10" s="234" t="s">
        <v>18375</v>
      </c>
      <c r="WQB10" s="235" t="s">
        <v>8703</v>
      </c>
      <c r="WQC10" s="236" t="s">
        <v>18376</v>
      </c>
      <c r="WQD10" s="237"/>
      <c r="WQE10" s="238">
        <v>5500</v>
      </c>
      <c r="WQF10" s="234" t="s">
        <v>18377</v>
      </c>
      <c r="WQG10" s="235" t="s">
        <v>8703</v>
      </c>
      <c r="WQH10" s="236" t="s">
        <v>18378</v>
      </c>
      <c r="WQI10" s="237"/>
      <c r="WQJ10" s="238">
        <v>5500</v>
      </c>
      <c r="WQK10" s="234" t="s">
        <v>18379</v>
      </c>
      <c r="WQL10" s="235" t="s">
        <v>8703</v>
      </c>
      <c r="WQM10" s="236" t="s">
        <v>18380</v>
      </c>
      <c r="WQN10" s="237"/>
      <c r="WQO10" s="238">
        <v>5500</v>
      </c>
      <c r="WQP10" s="234" t="s">
        <v>18381</v>
      </c>
      <c r="WQQ10" s="235" t="s">
        <v>8703</v>
      </c>
      <c r="WQR10" s="236" t="s">
        <v>18382</v>
      </c>
      <c r="WQS10" s="237"/>
      <c r="WQT10" s="238">
        <v>5500</v>
      </c>
      <c r="WQU10" s="234" t="s">
        <v>18383</v>
      </c>
      <c r="WQV10" s="235" t="s">
        <v>8703</v>
      </c>
      <c r="WQW10" s="236" t="s">
        <v>18384</v>
      </c>
      <c r="WQX10" s="237"/>
      <c r="WQY10" s="238">
        <v>5500</v>
      </c>
      <c r="WQZ10" s="234" t="s">
        <v>18385</v>
      </c>
      <c r="WRA10" s="235" t="s">
        <v>8703</v>
      </c>
      <c r="WRB10" s="236" t="s">
        <v>18386</v>
      </c>
      <c r="WRC10" s="237"/>
      <c r="WRD10" s="238">
        <v>5500</v>
      </c>
      <c r="WRE10" s="234" t="s">
        <v>18387</v>
      </c>
      <c r="WRF10" s="235" t="s">
        <v>8703</v>
      </c>
      <c r="WRG10" s="236" t="s">
        <v>18388</v>
      </c>
      <c r="WRH10" s="237"/>
      <c r="WRI10" s="238">
        <v>5500</v>
      </c>
      <c r="WRJ10" s="234" t="s">
        <v>18389</v>
      </c>
      <c r="WRK10" s="235" t="s">
        <v>8703</v>
      </c>
      <c r="WRL10" s="236" t="s">
        <v>18390</v>
      </c>
      <c r="WRM10" s="237"/>
      <c r="WRN10" s="238">
        <v>5500</v>
      </c>
      <c r="WRO10" s="234" t="s">
        <v>18391</v>
      </c>
      <c r="WRP10" s="235" t="s">
        <v>8703</v>
      </c>
      <c r="WRQ10" s="236" t="s">
        <v>18392</v>
      </c>
      <c r="WRR10" s="237"/>
      <c r="WRS10" s="238">
        <v>5500</v>
      </c>
      <c r="WRT10" s="234" t="s">
        <v>18393</v>
      </c>
      <c r="WRU10" s="235" t="s">
        <v>8703</v>
      </c>
      <c r="WRV10" s="236" t="s">
        <v>18394</v>
      </c>
      <c r="WRW10" s="237"/>
      <c r="WRX10" s="238">
        <v>5500</v>
      </c>
      <c r="WRY10" s="234" t="s">
        <v>18395</v>
      </c>
      <c r="WRZ10" s="235" t="s">
        <v>8703</v>
      </c>
      <c r="WSA10" s="236" t="s">
        <v>18396</v>
      </c>
      <c r="WSB10" s="237"/>
      <c r="WSC10" s="238">
        <v>5500</v>
      </c>
      <c r="WSD10" s="234" t="s">
        <v>18397</v>
      </c>
      <c r="WSE10" s="235" t="s">
        <v>8703</v>
      </c>
      <c r="WSF10" s="236" t="s">
        <v>18398</v>
      </c>
      <c r="WSG10" s="237"/>
      <c r="WSH10" s="238">
        <v>5500</v>
      </c>
      <c r="WSI10" s="234" t="s">
        <v>18399</v>
      </c>
      <c r="WSJ10" s="235" t="s">
        <v>8703</v>
      </c>
      <c r="WSK10" s="236" t="s">
        <v>18400</v>
      </c>
      <c r="WSL10" s="237"/>
      <c r="WSM10" s="238">
        <v>5500</v>
      </c>
      <c r="WSN10" s="234" t="s">
        <v>18401</v>
      </c>
      <c r="WSO10" s="235" t="s">
        <v>8703</v>
      </c>
      <c r="WSP10" s="236" t="s">
        <v>18402</v>
      </c>
      <c r="WSQ10" s="237"/>
      <c r="WSR10" s="238">
        <v>5500</v>
      </c>
      <c r="WSS10" s="234" t="s">
        <v>18403</v>
      </c>
      <c r="WST10" s="235" t="s">
        <v>8703</v>
      </c>
      <c r="WSU10" s="236" t="s">
        <v>18404</v>
      </c>
      <c r="WSV10" s="237"/>
      <c r="WSW10" s="238">
        <v>5500</v>
      </c>
      <c r="WSX10" s="234" t="s">
        <v>18405</v>
      </c>
      <c r="WSY10" s="235" t="s">
        <v>8703</v>
      </c>
      <c r="WSZ10" s="236" t="s">
        <v>18406</v>
      </c>
      <c r="WTA10" s="237"/>
      <c r="WTB10" s="238">
        <v>5500</v>
      </c>
      <c r="WTC10" s="234" t="s">
        <v>18407</v>
      </c>
      <c r="WTD10" s="235" t="s">
        <v>8703</v>
      </c>
      <c r="WTE10" s="236" t="s">
        <v>18408</v>
      </c>
      <c r="WTF10" s="237"/>
      <c r="WTG10" s="238">
        <v>5500</v>
      </c>
      <c r="WTH10" s="234" t="s">
        <v>18409</v>
      </c>
      <c r="WTI10" s="235" t="s">
        <v>8703</v>
      </c>
      <c r="WTJ10" s="236" t="s">
        <v>18410</v>
      </c>
      <c r="WTK10" s="237"/>
      <c r="WTL10" s="238">
        <v>5500</v>
      </c>
      <c r="WTM10" s="234" t="s">
        <v>18411</v>
      </c>
      <c r="WTN10" s="235" t="s">
        <v>8703</v>
      </c>
      <c r="WTO10" s="236" t="s">
        <v>18412</v>
      </c>
      <c r="WTP10" s="237"/>
      <c r="WTQ10" s="238">
        <v>5500</v>
      </c>
      <c r="WTR10" s="234" t="s">
        <v>18413</v>
      </c>
      <c r="WTS10" s="235" t="s">
        <v>8703</v>
      </c>
      <c r="WTT10" s="236" t="s">
        <v>18414</v>
      </c>
      <c r="WTU10" s="237"/>
      <c r="WTV10" s="238">
        <v>5500</v>
      </c>
      <c r="WTW10" s="234" t="s">
        <v>18415</v>
      </c>
      <c r="WTX10" s="235" t="s">
        <v>8703</v>
      </c>
      <c r="WTY10" s="236" t="s">
        <v>18416</v>
      </c>
      <c r="WTZ10" s="237"/>
      <c r="WUA10" s="238">
        <v>5500</v>
      </c>
      <c r="WUB10" s="234" t="s">
        <v>18417</v>
      </c>
      <c r="WUC10" s="235" t="s">
        <v>8703</v>
      </c>
      <c r="WUD10" s="236" t="s">
        <v>18418</v>
      </c>
      <c r="WUE10" s="237"/>
      <c r="WUF10" s="238">
        <v>5500</v>
      </c>
      <c r="WUG10" s="234" t="s">
        <v>18419</v>
      </c>
      <c r="WUH10" s="235" t="s">
        <v>8703</v>
      </c>
      <c r="WUI10" s="236" t="s">
        <v>18420</v>
      </c>
      <c r="WUJ10" s="237"/>
      <c r="WUK10" s="238">
        <v>5500</v>
      </c>
      <c r="WUL10" s="234" t="s">
        <v>18421</v>
      </c>
      <c r="WUM10" s="235" t="s">
        <v>8703</v>
      </c>
      <c r="WUN10" s="236" t="s">
        <v>18422</v>
      </c>
      <c r="WUO10" s="237"/>
      <c r="WUP10" s="238">
        <v>5500</v>
      </c>
      <c r="WUQ10" s="234" t="s">
        <v>18423</v>
      </c>
      <c r="WUR10" s="235" t="s">
        <v>8703</v>
      </c>
      <c r="WUS10" s="236" t="s">
        <v>18424</v>
      </c>
      <c r="WUT10" s="237"/>
      <c r="WUU10" s="238">
        <v>5500</v>
      </c>
      <c r="WUV10" s="234" t="s">
        <v>18425</v>
      </c>
      <c r="WUW10" s="235" t="s">
        <v>8703</v>
      </c>
      <c r="WUX10" s="236" t="s">
        <v>18426</v>
      </c>
      <c r="WUY10" s="237"/>
      <c r="WUZ10" s="238">
        <v>5500</v>
      </c>
      <c r="WVA10" s="234" t="s">
        <v>18427</v>
      </c>
      <c r="WVB10" s="235" t="s">
        <v>8703</v>
      </c>
      <c r="WVC10" s="236" t="s">
        <v>18428</v>
      </c>
      <c r="WVD10" s="237"/>
      <c r="WVE10" s="238">
        <v>5500</v>
      </c>
      <c r="WVF10" s="234" t="s">
        <v>18429</v>
      </c>
      <c r="WVG10" s="235" t="s">
        <v>8703</v>
      </c>
      <c r="WVH10" s="236" t="s">
        <v>18430</v>
      </c>
      <c r="WVI10" s="237"/>
      <c r="WVJ10" s="238">
        <v>5500</v>
      </c>
      <c r="WVK10" s="234" t="s">
        <v>18431</v>
      </c>
      <c r="WVL10" s="235" t="s">
        <v>8703</v>
      </c>
      <c r="WVM10" s="236" t="s">
        <v>18432</v>
      </c>
      <c r="WVN10" s="237"/>
      <c r="WVO10" s="238">
        <v>5500</v>
      </c>
      <c r="WVP10" s="234" t="s">
        <v>18433</v>
      </c>
      <c r="WVQ10" s="235" t="s">
        <v>8703</v>
      </c>
      <c r="WVR10" s="236" t="s">
        <v>18434</v>
      </c>
      <c r="WVS10" s="237"/>
      <c r="WVT10" s="238">
        <v>5500</v>
      </c>
      <c r="WVU10" s="234" t="s">
        <v>18435</v>
      </c>
      <c r="WVV10" s="235" t="s">
        <v>8703</v>
      </c>
      <c r="WVW10" s="236" t="s">
        <v>18436</v>
      </c>
      <c r="WVX10" s="237"/>
      <c r="WVY10" s="238">
        <v>5500</v>
      </c>
      <c r="WVZ10" s="234" t="s">
        <v>18437</v>
      </c>
      <c r="WWA10" s="235" t="s">
        <v>8703</v>
      </c>
      <c r="WWB10" s="236" t="s">
        <v>18438</v>
      </c>
      <c r="WWC10" s="237"/>
      <c r="WWD10" s="238">
        <v>5500</v>
      </c>
      <c r="WWE10" s="234" t="s">
        <v>18439</v>
      </c>
      <c r="WWF10" s="235" t="s">
        <v>8703</v>
      </c>
      <c r="WWG10" s="236" t="s">
        <v>18440</v>
      </c>
      <c r="WWH10" s="237"/>
      <c r="WWI10" s="238">
        <v>5500</v>
      </c>
      <c r="WWJ10" s="234" t="s">
        <v>18441</v>
      </c>
      <c r="WWK10" s="235" t="s">
        <v>8703</v>
      </c>
      <c r="WWL10" s="236" t="s">
        <v>18442</v>
      </c>
      <c r="WWM10" s="237"/>
      <c r="WWN10" s="238">
        <v>5500</v>
      </c>
      <c r="WWO10" s="234" t="s">
        <v>18443</v>
      </c>
      <c r="WWP10" s="235" t="s">
        <v>8703</v>
      </c>
      <c r="WWQ10" s="236" t="s">
        <v>18444</v>
      </c>
      <c r="WWR10" s="237"/>
      <c r="WWS10" s="238">
        <v>5500</v>
      </c>
      <c r="WWT10" s="234" t="s">
        <v>18445</v>
      </c>
      <c r="WWU10" s="235" t="s">
        <v>8703</v>
      </c>
      <c r="WWV10" s="236" t="s">
        <v>18446</v>
      </c>
      <c r="WWW10" s="237"/>
      <c r="WWX10" s="238">
        <v>5500</v>
      </c>
      <c r="WWY10" s="234" t="s">
        <v>18447</v>
      </c>
      <c r="WWZ10" s="235" t="s">
        <v>8703</v>
      </c>
      <c r="WXA10" s="236" t="s">
        <v>18448</v>
      </c>
      <c r="WXB10" s="237"/>
      <c r="WXC10" s="238">
        <v>5500</v>
      </c>
      <c r="WXD10" s="234" t="s">
        <v>18449</v>
      </c>
      <c r="WXE10" s="235" t="s">
        <v>8703</v>
      </c>
      <c r="WXF10" s="236" t="s">
        <v>18450</v>
      </c>
      <c r="WXG10" s="237"/>
      <c r="WXH10" s="238">
        <v>5500</v>
      </c>
      <c r="WXI10" s="234" t="s">
        <v>18451</v>
      </c>
      <c r="WXJ10" s="235" t="s">
        <v>8703</v>
      </c>
      <c r="WXK10" s="236" t="s">
        <v>18452</v>
      </c>
      <c r="WXL10" s="237"/>
      <c r="WXM10" s="238">
        <v>5500</v>
      </c>
      <c r="WXN10" s="234" t="s">
        <v>18453</v>
      </c>
      <c r="WXO10" s="235" t="s">
        <v>8703</v>
      </c>
      <c r="WXP10" s="236" t="s">
        <v>18454</v>
      </c>
      <c r="WXQ10" s="237"/>
      <c r="WXR10" s="238">
        <v>5500</v>
      </c>
      <c r="WXS10" s="234" t="s">
        <v>18455</v>
      </c>
      <c r="WXT10" s="235" t="s">
        <v>8703</v>
      </c>
      <c r="WXU10" s="236" t="s">
        <v>18456</v>
      </c>
      <c r="WXV10" s="237"/>
      <c r="WXW10" s="238">
        <v>5500</v>
      </c>
      <c r="WXX10" s="234" t="s">
        <v>18457</v>
      </c>
      <c r="WXY10" s="235" t="s">
        <v>8703</v>
      </c>
      <c r="WXZ10" s="236" t="s">
        <v>18458</v>
      </c>
      <c r="WYA10" s="237"/>
      <c r="WYB10" s="238">
        <v>5500</v>
      </c>
      <c r="WYC10" s="234" t="s">
        <v>18459</v>
      </c>
      <c r="WYD10" s="235" t="s">
        <v>8703</v>
      </c>
      <c r="WYE10" s="236" t="s">
        <v>18460</v>
      </c>
      <c r="WYF10" s="237"/>
      <c r="WYG10" s="238">
        <v>5500</v>
      </c>
      <c r="WYH10" s="234" t="s">
        <v>18461</v>
      </c>
      <c r="WYI10" s="235" t="s">
        <v>8703</v>
      </c>
      <c r="WYJ10" s="236" t="s">
        <v>18462</v>
      </c>
      <c r="WYK10" s="237"/>
      <c r="WYL10" s="238">
        <v>5500</v>
      </c>
      <c r="WYM10" s="234" t="s">
        <v>18463</v>
      </c>
      <c r="WYN10" s="235" t="s">
        <v>8703</v>
      </c>
      <c r="WYO10" s="236" t="s">
        <v>18464</v>
      </c>
      <c r="WYP10" s="237"/>
      <c r="WYQ10" s="238">
        <v>5500</v>
      </c>
      <c r="WYR10" s="234" t="s">
        <v>18465</v>
      </c>
      <c r="WYS10" s="235" t="s">
        <v>8703</v>
      </c>
      <c r="WYT10" s="236" t="s">
        <v>18466</v>
      </c>
      <c r="WYU10" s="237"/>
      <c r="WYV10" s="238">
        <v>5500</v>
      </c>
      <c r="WYW10" s="234" t="s">
        <v>18467</v>
      </c>
      <c r="WYX10" s="235" t="s">
        <v>8703</v>
      </c>
      <c r="WYY10" s="236" t="s">
        <v>18468</v>
      </c>
      <c r="WYZ10" s="237"/>
      <c r="WZA10" s="238">
        <v>5500</v>
      </c>
      <c r="WZB10" s="234" t="s">
        <v>18469</v>
      </c>
      <c r="WZC10" s="235" t="s">
        <v>8703</v>
      </c>
      <c r="WZD10" s="236" t="s">
        <v>18470</v>
      </c>
      <c r="WZE10" s="237"/>
      <c r="WZF10" s="238">
        <v>5500</v>
      </c>
      <c r="WZG10" s="234" t="s">
        <v>18471</v>
      </c>
      <c r="WZH10" s="235" t="s">
        <v>8703</v>
      </c>
      <c r="WZI10" s="236" t="s">
        <v>18472</v>
      </c>
      <c r="WZJ10" s="237"/>
      <c r="WZK10" s="238">
        <v>5500</v>
      </c>
      <c r="WZL10" s="234" t="s">
        <v>18473</v>
      </c>
      <c r="WZM10" s="235" t="s">
        <v>8703</v>
      </c>
      <c r="WZN10" s="236" t="s">
        <v>18474</v>
      </c>
      <c r="WZO10" s="237"/>
      <c r="WZP10" s="238">
        <v>5500</v>
      </c>
      <c r="WZQ10" s="234" t="s">
        <v>18475</v>
      </c>
      <c r="WZR10" s="235" t="s">
        <v>8703</v>
      </c>
      <c r="WZS10" s="236" t="s">
        <v>18476</v>
      </c>
      <c r="WZT10" s="237"/>
      <c r="WZU10" s="238">
        <v>5500</v>
      </c>
      <c r="WZV10" s="234" t="s">
        <v>18477</v>
      </c>
      <c r="WZW10" s="235" t="s">
        <v>8703</v>
      </c>
      <c r="WZX10" s="236" t="s">
        <v>18478</v>
      </c>
      <c r="WZY10" s="237"/>
      <c r="WZZ10" s="238">
        <v>5500</v>
      </c>
      <c r="XAA10" s="234" t="s">
        <v>18479</v>
      </c>
      <c r="XAB10" s="235" t="s">
        <v>8703</v>
      </c>
      <c r="XAC10" s="236" t="s">
        <v>18480</v>
      </c>
      <c r="XAD10" s="237"/>
      <c r="XAE10" s="238">
        <v>5500</v>
      </c>
      <c r="XAF10" s="234" t="s">
        <v>18481</v>
      </c>
      <c r="XAG10" s="235" t="s">
        <v>8703</v>
      </c>
      <c r="XAH10" s="236" t="s">
        <v>18482</v>
      </c>
      <c r="XAI10" s="237"/>
      <c r="XAJ10" s="238">
        <v>5500</v>
      </c>
      <c r="XAK10" s="234" t="s">
        <v>18483</v>
      </c>
      <c r="XAL10" s="235" t="s">
        <v>8703</v>
      </c>
      <c r="XAM10" s="236" t="s">
        <v>18484</v>
      </c>
      <c r="XAN10" s="237"/>
      <c r="XAO10" s="238">
        <v>5500</v>
      </c>
      <c r="XAP10" s="234" t="s">
        <v>18485</v>
      </c>
      <c r="XAQ10" s="235" t="s">
        <v>8703</v>
      </c>
      <c r="XAR10" s="236" t="s">
        <v>18486</v>
      </c>
      <c r="XAS10" s="237"/>
      <c r="XAT10" s="238">
        <v>5500</v>
      </c>
      <c r="XAU10" s="234" t="s">
        <v>18487</v>
      </c>
      <c r="XAV10" s="235" t="s">
        <v>8703</v>
      </c>
      <c r="XAW10" s="236" t="s">
        <v>18488</v>
      </c>
      <c r="XAX10" s="237"/>
      <c r="XAY10" s="238">
        <v>5500</v>
      </c>
      <c r="XAZ10" s="234" t="s">
        <v>18489</v>
      </c>
      <c r="XBA10" s="235" t="s">
        <v>8703</v>
      </c>
      <c r="XBB10" s="236" t="s">
        <v>18490</v>
      </c>
      <c r="XBC10" s="237"/>
      <c r="XBD10" s="238">
        <v>5500</v>
      </c>
      <c r="XBE10" s="234" t="s">
        <v>18491</v>
      </c>
      <c r="XBF10" s="235" t="s">
        <v>8703</v>
      </c>
      <c r="XBG10" s="236" t="s">
        <v>18492</v>
      </c>
      <c r="XBH10" s="237"/>
      <c r="XBI10" s="238">
        <v>5500</v>
      </c>
      <c r="XBJ10" s="234" t="s">
        <v>18493</v>
      </c>
      <c r="XBK10" s="235" t="s">
        <v>8703</v>
      </c>
      <c r="XBL10" s="236" t="s">
        <v>18494</v>
      </c>
      <c r="XBM10" s="237"/>
      <c r="XBN10" s="238">
        <v>5500</v>
      </c>
      <c r="XBO10" s="234" t="s">
        <v>18495</v>
      </c>
      <c r="XBP10" s="235" t="s">
        <v>8703</v>
      </c>
      <c r="XBQ10" s="236" t="s">
        <v>18496</v>
      </c>
      <c r="XBR10" s="237"/>
      <c r="XBS10" s="238">
        <v>5500</v>
      </c>
      <c r="XBT10" s="234" t="s">
        <v>18497</v>
      </c>
      <c r="XBU10" s="235" t="s">
        <v>8703</v>
      </c>
      <c r="XBV10" s="236" t="s">
        <v>18498</v>
      </c>
      <c r="XBW10" s="237"/>
      <c r="XBX10" s="238">
        <v>5500</v>
      </c>
      <c r="XBY10" s="234" t="s">
        <v>18499</v>
      </c>
      <c r="XBZ10" s="235" t="s">
        <v>8703</v>
      </c>
      <c r="XCA10" s="236" t="s">
        <v>18500</v>
      </c>
      <c r="XCB10" s="237"/>
      <c r="XCC10" s="238">
        <v>5500</v>
      </c>
      <c r="XCD10" s="234" t="s">
        <v>18501</v>
      </c>
      <c r="XCE10" s="235" t="s">
        <v>8703</v>
      </c>
      <c r="XCF10" s="236" t="s">
        <v>18502</v>
      </c>
      <c r="XCG10" s="237"/>
      <c r="XCH10" s="238">
        <v>5500</v>
      </c>
      <c r="XCI10" s="234" t="s">
        <v>18503</v>
      </c>
      <c r="XCJ10" s="235" t="s">
        <v>8703</v>
      </c>
      <c r="XCK10" s="236" t="s">
        <v>18504</v>
      </c>
      <c r="XCL10" s="237"/>
      <c r="XCM10" s="238">
        <v>5500</v>
      </c>
      <c r="XCN10" s="234" t="s">
        <v>18505</v>
      </c>
      <c r="XCO10" s="235" t="s">
        <v>8703</v>
      </c>
      <c r="XCP10" s="236" t="s">
        <v>18506</v>
      </c>
      <c r="XCQ10" s="237"/>
      <c r="XCR10" s="238">
        <v>5500</v>
      </c>
      <c r="XCS10" s="234" t="s">
        <v>18507</v>
      </c>
      <c r="XCT10" s="235" t="s">
        <v>8703</v>
      </c>
      <c r="XCU10" s="236" t="s">
        <v>18508</v>
      </c>
      <c r="XCV10" s="237"/>
      <c r="XCW10" s="238">
        <v>5500</v>
      </c>
      <c r="XCX10" s="234" t="s">
        <v>18509</v>
      </c>
      <c r="XCY10" s="235" t="s">
        <v>8703</v>
      </c>
      <c r="XCZ10" s="236" t="s">
        <v>18510</v>
      </c>
      <c r="XDA10" s="237"/>
      <c r="XDB10" s="238">
        <v>5500</v>
      </c>
      <c r="XDC10" s="234" t="s">
        <v>18511</v>
      </c>
      <c r="XDD10" s="235" t="s">
        <v>8703</v>
      </c>
      <c r="XDE10" s="236" t="s">
        <v>18512</v>
      </c>
      <c r="XDF10" s="237"/>
      <c r="XDG10" s="238">
        <v>5500</v>
      </c>
      <c r="XDH10" s="234" t="s">
        <v>18513</v>
      </c>
      <c r="XDI10" s="235" t="s">
        <v>8703</v>
      </c>
      <c r="XDJ10" s="236" t="s">
        <v>18514</v>
      </c>
      <c r="XDK10" s="237"/>
      <c r="XDL10" s="238">
        <v>5500</v>
      </c>
      <c r="XDM10" s="234" t="s">
        <v>18515</v>
      </c>
      <c r="XDN10" s="235" t="s">
        <v>8703</v>
      </c>
      <c r="XDO10" s="236" t="s">
        <v>18516</v>
      </c>
      <c r="XDP10" s="237"/>
      <c r="XDQ10" s="238">
        <v>5500</v>
      </c>
      <c r="XDR10" s="234" t="s">
        <v>18517</v>
      </c>
      <c r="XDS10" s="235" t="s">
        <v>8703</v>
      </c>
      <c r="XDT10" s="236" t="s">
        <v>18518</v>
      </c>
      <c r="XDU10" s="237"/>
      <c r="XDV10" s="238">
        <v>5500</v>
      </c>
      <c r="XDW10" s="234" t="s">
        <v>18519</v>
      </c>
      <c r="XDX10" s="235" t="s">
        <v>8703</v>
      </c>
      <c r="XDY10" s="236" t="s">
        <v>18520</v>
      </c>
      <c r="XDZ10" s="237"/>
      <c r="XEA10" s="238">
        <v>5500</v>
      </c>
      <c r="XEB10" s="234" t="s">
        <v>18521</v>
      </c>
      <c r="XEC10" s="235" t="s">
        <v>8703</v>
      </c>
      <c r="XED10" s="236" t="s">
        <v>18522</v>
      </c>
      <c r="XEE10" s="237"/>
      <c r="XEF10" s="238">
        <v>5500</v>
      </c>
      <c r="XEG10" s="234" t="s">
        <v>18523</v>
      </c>
      <c r="XEH10" s="235" t="s">
        <v>8703</v>
      </c>
      <c r="XEI10" s="236" t="s">
        <v>18524</v>
      </c>
      <c r="XEJ10" s="237"/>
      <c r="XEK10" s="238">
        <v>5500</v>
      </c>
      <c r="XEL10" s="234" t="s">
        <v>18525</v>
      </c>
      <c r="XEM10" s="235" t="s">
        <v>8703</v>
      </c>
      <c r="XEN10" s="236" t="s">
        <v>18526</v>
      </c>
      <c r="XEO10" s="237"/>
      <c r="XEP10" s="238">
        <v>5500</v>
      </c>
      <c r="XEQ10" s="234" t="s">
        <v>18527</v>
      </c>
      <c r="XER10" s="235" t="s">
        <v>8703</v>
      </c>
      <c r="XES10" s="236" t="s">
        <v>18528</v>
      </c>
      <c r="XET10" s="237"/>
      <c r="XEU10" s="238">
        <v>5500</v>
      </c>
      <c r="XEV10" s="234" t="s">
        <v>18529</v>
      </c>
      <c r="XEW10" s="235" t="s">
        <v>8703</v>
      </c>
      <c r="XEX10" s="236" t="s">
        <v>18530</v>
      </c>
      <c r="XEY10" s="237"/>
      <c r="XEZ10" s="238">
        <v>5500</v>
      </c>
    </row>
    <row r="11" spans="1:16380" ht="28.5" customHeight="1">
      <c r="A11" s="234" t="s">
        <v>38251</v>
      </c>
      <c r="B11" s="236" t="s">
        <v>38252</v>
      </c>
      <c r="C11" s="505" t="s">
        <v>38211</v>
      </c>
      <c r="D11" s="506"/>
      <c r="E11" s="237">
        <v>147.80000000000001</v>
      </c>
      <c r="F11" s="234" t="s">
        <v>18531</v>
      </c>
      <c r="G11" s="235" t="s">
        <v>8704</v>
      </c>
      <c r="H11" s="236" t="s">
        <v>18532</v>
      </c>
      <c r="I11" s="237"/>
      <c r="J11" s="238">
        <v>5800</v>
      </c>
      <c r="K11" s="234" t="s">
        <v>18533</v>
      </c>
      <c r="L11" s="235" t="s">
        <v>8704</v>
      </c>
      <c r="M11" s="236" t="s">
        <v>18534</v>
      </c>
      <c r="N11" s="237"/>
      <c r="O11" s="238">
        <v>5800</v>
      </c>
      <c r="P11" s="234" t="s">
        <v>18535</v>
      </c>
      <c r="Q11" s="235" t="s">
        <v>8704</v>
      </c>
      <c r="R11" s="236" t="s">
        <v>18536</v>
      </c>
      <c r="S11" s="237"/>
      <c r="T11" s="238">
        <v>5800</v>
      </c>
      <c r="U11" s="234" t="s">
        <v>18537</v>
      </c>
      <c r="V11" s="235" t="s">
        <v>8704</v>
      </c>
      <c r="W11" s="236" t="s">
        <v>18538</v>
      </c>
      <c r="X11" s="237"/>
      <c r="Y11" s="238">
        <v>5800</v>
      </c>
      <c r="Z11" s="234" t="s">
        <v>18539</v>
      </c>
      <c r="AA11" s="235" t="s">
        <v>8704</v>
      </c>
      <c r="AB11" s="236" t="s">
        <v>18540</v>
      </c>
      <c r="AC11" s="237"/>
      <c r="AD11" s="238">
        <v>5800</v>
      </c>
      <c r="AE11" s="234" t="s">
        <v>18541</v>
      </c>
      <c r="AF11" s="235" t="s">
        <v>8704</v>
      </c>
      <c r="AG11" s="236" t="s">
        <v>18542</v>
      </c>
      <c r="AH11" s="237"/>
      <c r="AI11" s="238">
        <v>5800</v>
      </c>
      <c r="AJ11" s="234" t="s">
        <v>18543</v>
      </c>
      <c r="AK11" s="235" t="s">
        <v>8704</v>
      </c>
      <c r="AL11" s="236" t="s">
        <v>18544</v>
      </c>
      <c r="AM11" s="237"/>
      <c r="AN11" s="238">
        <v>5800</v>
      </c>
      <c r="AO11" s="234" t="s">
        <v>18545</v>
      </c>
      <c r="AP11" s="235" t="s">
        <v>8704</v>
      </c>
      <c r="AQ11" s="236" t="s">
        <v>18546</v>
      </c>
      <c r="AR11" s="237"/>
      <c r="AS11" s="238">
        <v>5800</v>
      </c>
      <c r="AT11" s="234" t="s">
        <v>18547</v>
      </c>
      <c r="AU11" s="235" t="s">
        <v>8704</v>
      </c>
      <c r="AV11" s="236" t="s">
        <v>18548</v>
      </c>
      <c r="AW11" s="237"/>
      <c r="AX11" s="238">
        <v>5800</v>
      </c>
      <c r="AY11" s="234" t="s">
        <v>18549</v>
      </c>
      <c r="AZ11" s="235" t="s">
        <v>8704</v>
      </c>
      <c r="BA11" s="236" t="s">
        <v>18550</v>
      </c>
      <c r="BB11" s="237"/>
      <c r="BC11" s="238">
        <v>5800</v>
      </c>
      <c r="BD11" s="234" t="s">
        <v>18551</v>
      </c>
      <c r="BE11" s="235" t="s">
        <v>8704</v>
      </c>
      <c r="BF11" s="236" t="s">
        <v>18552</v>
      </c>
      <c r="BG11" s="237"/>
      <c r="BH11" s="238">
        <v>5800</v>
      </c>
      <c r="BI11" s="234" t="s">
        <v>18553</v>
      </c>
      <c r="BJ11" s="235" t="s">
        <v>8704</v>
      </c>
      <c r="BK11" s="236" t="s">
        <v>18554</v>
      </c>
      <c r="BL11" s="237"/>
      <c r="BM11" s="238">
        <v>5800</v>
      </c>
      <c r="BN11" s="234" t="s">
        <v>18555</v>
      </c>
      <c r="BO11" s="235" t="s">
        <v>8704</v>
      </c>
      <c r="BP11" s="236" t="s">
        <v>18556</v>
      </c>
      <c r="BQ11" s="237"/>
      <c r="BR11" s="238">
        <v>5800</v>
      </c>
      <c r="BS11" s="234" t="s">
        <v>18557</v>
      </c>
      <c r="BT11" s="235" t="s">
        <v>8704</v>
      </c>
      <c r="BU11" s="236" t="s">
        <v>18558</v>
      </c>
      <c r="BV11" s="237"/>
      <c r="BW11" s="238">
        <v>5800</v>
      </c>
      <c r="BX11" s="234" t="s">
        <v>18559</v>
      </c>
      <c r="BY11" s="235" t="s">
        <v>8704</v>
      </c>
      <c r="BZ11" s="236" t="s">
        <v>18560</v>
      </c>
      <c r="CA11" s="237"/>
      <c r="CB11" s="238">
        <v>5800</v>
      </c>
      <c r="CC11" s="234" t="s">
        <v>18561</v>
      </c>
      <c r="CD11" s="235" t="s">
        <v>8704</v>
      </c>
      <c r="CE11" s="236" t="s">
        <v>18562</v>
      </c>
      <c r="CF11" s="237"/>
      <c r="CG11" s="238">
        <v>5800</v>
      </c>
      <c r="CH11" s="234" t="s">
        <v>18563</v>
      </c>
      <c r="CI11" s="235" t="s">
        <v>8704</v>
      </c>
      <c r="CJ11" s="236" t="s">
        <v>18564</v>
      </c>
      <c r="CK11" s="237"/>
      <c r="CL11" s="238">
        <v>5800</v>
      </c>
      <c r="CM11" s="234" t="s">
        <v>18565</v>
      </c>
      <c r="CN11" s="235" t="s">
        <v>8704</v>
      </c>
      <c r="CO11" s="236" t="s">
        <v>18566</v>
      </c>
      <c r="CP11" s="237"/>
      <c r="CQ11" s="238">
        <v>5800</v>
      </c>
      <c r="CR11" s="234" t="s">
        <v>18567</v>
      </c>
      <c r="CS11" s="235" t="s">
        <v>8704</v>
      </c>
      <c r="CT11" s="236" t="s">
        <v>18568</v>
      </c>
      <c r="CU11" s="237"/>
      <c r="CV11" s="238">
        <v>5800</v>
      </c>
      <c r="CW11" s="234" t="s">
        <v>18569</v>
      </c>
      <c r="CX11" s="235" t="s">
        <v>8704</v>
      </c>
      <c r="CY11" s="236" t="s">
        <v>18570</v>
      </c>
      <c r="CZ11" s="237"/>
      <c r="DA11" s="238">
        <v>5800</v>
      </c>
      <c r="DB11" s="234" t="s">
        <v>18571</v>
      </c>
      <c r="DC11" s="235" t="s">
        <v>8704</v>
      </c>
      <c r="DD11" s="236" t="s">
        <v>18572</v>
      </c>
      <c r="DE11" s="237"/>
      <c r="DF11" s="238">
        <v>5800</v>
      </c>
      <c r="DG11" s="234" t="s">
        <v>18573</v>
      </c>
      <c r="DH11" s="235" t="s">
        <v>8704</v>
      </c>
      <c r="DI11" s="236" t="s">
        <v>18574</v>
      </c>
      <c r="DJ11" s="237"/>
      <c r="DK11" s="238">
        <v>5800</v>
      </c>
      <c r="DL11" s="234" t="s">
        <v>18575</v>
      </c>
      <c r="DM11" s="235" t="s">
        <v>8704</v>
      </c>
      <c r="DN11" s="236" t="s">
        <v>18576</v>
      </c>
      <c r="DO11" s="237"/>
      <c r="DP11" s="238">
        <v>5800</v>
      </c>
      <c r="DQ11" s="234" t="s">
        <v>18577</v>
      </c>
      <c r="DR11" s="235" t="s">
        <v>8704</v>
      </c>
      <c r="DS11" s="236" t="s">
        <v>18578</v>
      </c>
      <c r="DT11" s="237"/>
      <c r="DU11" s="238">
        <v>5800</v>
      </c>
      <c r="DV11" s="234" t="s">
        <v>18579</v>
      </c>
      <c r="DW11" s="235" t="s">
        <v>8704</v>
      </c>
      <c r="DX11" s="236" t="s">
        <v>18580</v>
      </c>
      <c r="DY11" s="237"/>
      <c r="DZ11" s="238">
        <v>5800</v>
      </c>
      <c r="EA11" s="234" t="s">
        <v>18581</v>
      </c>
      <c r="EB11" s="235" t="s">
        <v>8704</v>
      </c>
      <c r="EC11" s="236" t="s">
        <v>18582</v>
      </c>
      <c r="ED11" s="237"/>
      <c r="EE11" s="238">
        <v>5800</v>
      </c>
      <c r="EF11" s="234" t="s">
        <v>18583</v>
      </c>
      <c r="EG11" s="235" t="s">
        <v>8704</v>
      </c>
      <c r="EH11" s="236" t="s">
        <v>18584</v>
      </c>
      <c r="EI11" s="237"/>
      <c r="EJ11" s="238">
        <v>5800</v>
      </c>
      <c r="EK11" s="234" t="s">
        <v>18585</v>
      </c>
      <c r="EL11" s="235" t="s">
        <v>8704</v>
      </c>
      <c r="EM11" s="236" t="s">
        <v>18586</v>
      </c>
      <c r="EN11" s="237"/>
      <c r="EO11" s="238">
        <v>5800</v>
      </c>
      <c r="EP11" s="234" t="s">
        <v>18587</v>
      </c>
      <c r="EQ11" s="235" t="s">
        <v>8704</v>
      </c>
      <c r="ER11" s="236" t="s">
        <v>18588</v>
      </c>
      <c r="ES11" s="237"/>
      <c r="ET11" s="238">
        <v>5800</v>
      </c>
      <c r="EU11" s="234" t="s">
        <v>18589</v>
      </c>
      <c r="EV11" s="235" t="s">
        <v>8704</v>
      </c>
      <c r="EW11" s="236" t="s">
        <v>18590</v>
      </c>
      <c r="EX11" s="237"/>
      <c r="EY11" s="238">
        <v>5800</v>
      </c>
      <c r="EZ11" s="234" t="s">
        <v>18591</v>
      </c>
      <c r="FA11" s="235" t="s">
        <v>8704</v>
      </c>
      <c r="FB11" s="236" t="s">
        <v>18592</v>
      </c>
      <c r="FC11" s="237"/>
      <c r="FD11" s="238">
        <v>5800</v>
      </c>
      <c r="FE11" s="234" t="s">
        <v>18593</v>
      </c>
      <c r="FF11" s="235" t="s">
        <v>8704</v>
      </c>
      <c r="FG11" s="236" t="s">
        <v>18594</v>
      </c>
      <c r="FH11" s="237"/>
      <c r="FI11" s="238">
        <v>5800</v>
      </c>
      <c r="FJ11" s="234" t="s">
        <v>18595</v>
      </c>
      <c r="FK11" s="235" t="s">
        <v>8704</v>
      </c>
      <c r="FL11" s="236" t="s">
        <v>18596</v>
      </c>
      <c r="FM11" s="237"/>
      <c r="FN11" s="238">
        <v>5800</v>
      </c>
      <c r="FO11" s="234" t="s">
        <v>18597</v>
      </c>
      <c r="FP11" s="235" t="s">
        <v>8704</v>
      </c>
      <c r="FQ11" s="236" t="s">
        <v>18598</v>
      </c>
      <c r="FR11" s="237"/>
      <c r="FS11" s="238">
        <v>5800</v>
      </c>
      <c r="FT11" s="234" t="s">
        <v>18599</v>
      </c>
      <c r="FU11" s="235" t="s">
        <v>8704</v>
      </c>
      <c r="FV11" s="236" t="s">
        <v>18600</v>
      </c>
      <c r="FW11" s="237"/>
      <c r="FX11" s="238">
        <v>5800</v>
      </c>
      <c r="FY11" s="234" t="s">
        <v>18601</v>
      </c>
      <c r="FZ11" s="235" t="s">
        <v>8704</v>
      </c>
      <c r="GA11" s="236" t="s">
        <v>18602</v>
      </c>
      <c r="GB11" s="237"/>
      <c r="GC11" s="238">
        <v>5800</v>
      </c>
      <c r="GD11" s="234" t="s">
        <v>18603</v>
      </c>
      <c r="GE11" s="235" t="s">
        <v>8704</v>
      </c>
      <c r="GF11" s="236" t="s">
        <v>18604</v>
      </c>
      <c r="GG11" s="237"/>
      <c r="GH11" s="238">
        <v>5800</v>
      </c>
      <c r="GI11" s="234" t="s">
        <v>18605</v>
      </c>
      <c r="GJ11" s="235" t="s">
        <v>8704</v>
      </c>
      <c r="GK11" s="236" t="s">
        <v>18606</v>
      </c>
      <c r="GL11" s="237"/>
      <c r="GM11" s="238">
        <v>5800</v>
      </c>
      <c r="GN11" s="234" t="s">
        <v>18607</v>
      </c>
      <c r="GO11" s="235" t="s">
        <v>8704</v>
      </c>
      <c r="GP11" s="236" t="s">
        <v>18608</v>
      </c>
      <c r="GQ11" s="237"/>
      <c r="GR11" s="238">
        <v>5800</v>
      </c>
      <c r="GS11" s="234" t="s">
        <v>18609</v>
      </c>
      <c r="GT11" s="235" t="s">
        <v>8704</v>
      </c>
      <c r="GU11" s="236" t="s">
        <v>18610</v>
      </c>
      <c r="GV11" s="237"/>
      <c r="GW11" s="238">
        <v>5800</v>
      </c>
      <c r="GX11" s="234" t="s">
        <v>18611</v>
      </c>
      <c r="GY11" s="235" t="s">
        <v>8704</v>
      </c>
      <c r="GZ11" s="236" t="s">
        <v>18612</v>
      </c>
      <c r="HA11" s="237"/>
      <c r="HB11" s="238">
        <v>5800</v>
      </c>
      <c r="HC11" s="234" t="s">
        <v>18613</v>
      </c>
      <c r="HD11" s="235" t="s">
        <v>8704</v>
      </c>
      <c r="HE11" s="236" t="s">
        <v>18614</v>
      </c>
      <c r="HF11" s="237"/>
      <c r="HG11" s="238">
        <v>5800</v>
      </c>
      <c r="HH11" s="234" t="s">
        <v>18615</v>
      </c>
      <c r="HI11" s="235" t="s">
        <v>8704</v>
      </c>
      <c r="HJ11" s="236" t="s">
        <v>18616</v>
      </c>
      <c r="HK11" s="237"/>
      <c r="HL11" s="238">
        <v>5800</v>
      </c>
      <c r="HM11" s="234" t="s">
        <v>18617</v>
      </c>
      <c r="HN11" s="235" t="s">
        <v>8704</v>
      </c>
      <c r="HO11" s="236" t="s">
        <v>18618</v>
      </c>
      <c r="HP11" s="237"/>
      <c r="HQ11" s="238">
        <v>5800</v>
      </c>
      <c r="HR11" s="234" t="s">
        <v>18619</v>
      </c>
      <c r="HS11" s="235" t="s">
        <v>8704</v>
      </c>
      <c r="HT11" s="236" t="s">
        <v>18620</v>
      </c>
      <c r="HU11" s="237"/>
      <c r="HV11" s="238">
        <v>5800</v>
      </c>
      <c r="HW11" s="234" t="s">
        <v>18621</v>
      </c>
      <c r="HX11" s="235" t="s">
        <v>8704</v>
      </c>
      <c r="HY11" s="236" t="s">
        <v>18622</v>
      </c>
      <c r="HZ11" s="237"/>
      <c r="IA11" s="238">
        <v>5800</v>
      </c>
      <c r="IB11" s="234" t="s">
        <v>18623</v>
      </c>
      <c r="IC11" s="235" t="s">
        <v>8704</v>
      </c>
      <c r="ID11" s="236" t="s">
        <v>18624</v>
      </c>
      <c r="IE11" s="237"/>
      <c r="IF11" s="238">
        <v>5800</v>
      </c>
      <c r="IG11" s="234" t="s">
        <v>18625</v>
      </c>
      <c r="IH11" s="235" t="s">
        <v>8704</v>
      </c>
      <c r="II11" s="236" t="s">
        <v>18626</v>
      </c>
      <c r="IJ11" s="237"/>
      <c r="IK11" s="238">
        <v>5800</v>
      </c>
      <c r="IL11" s="234" t="s">
        <v>18627</v>
      </c>
      <c r="IM11" s="235" t="s">
        <v>8704</v>
      </c>
      <c r="IN11" s="236" t="s">
        <v>18628</v>
      </c>
      <c r="IO11" s="237"/>
      <c r="IP11" s="238">
        <v>5800</v>
      </c>
      <c r="IQ11" s="234" t="s">
        <v>18629</v>
      </c>
      <c r="IR11" s="235" t="s">
        <v>8704</v>
      </c>
      <c r="IS11" s="236" t="s">
        <v>18630</v>
      </c>
      <c r="IT11" s="237"/>
      <c r="IU11" s="238">
        <v>5800</v>
      </c>
      <c r="IV11" s="234" t="s">
        <v>18631</v>
      </c>
      <c r="IW11" s="235" t="s">
        <v>8704</v>
      </c>
      <c r="IX11" s="236" t="s">
        <v>18632</v>
      </c>
      <c r="IY11" s="237"/>
      <c r="IZ11" s="238">
        <v>5800</v>
      </c>
      <c r="JA11" s="234" t="s">
        <v>18633</v>
      </c>
      <c r="JB11" s="235" t="s">
        <v>8704</v>
      </c>
      <c r="JC11" s="236" t="s">
        <v>18634</v>
      </c>
      <c r="JD11" s="237"/>
      <c r="JE11" s="238">
        <v>5800</v>
      </c>
      <c r="JF11" s="234" t="s">
        <v>18635</v>
      </c>
      <c r="JG11" s="235" t="s">
        <v>8704</v>
      </c>
      <c r="JH11" s="236" t="s">
        <v>18636</v>
      </c>
      <c r="JI11" s="237"/>
      <c r="JJ11" s="238">
        <v>5800</v>
      </c>
      <c r="JK11" s="234" t="s">
        <v>18637</v>
      </c>
      <c r="JL11" s="235" t="s">
        <v>8704</v>
      </c>
      <c r="JM11" s="236" t="s">
        <v>18638</v>
      </c>
      <c r="JN11" s="237"/>
      <c r="JO11" s="238">
        <v>5800</v>
      </c>
      <c r="JP11" s="234" t="s">
        <v>18639</v>
      </c>
      <c r="JQ11" s="235" t="s">
        <v>8704</v>
      </c>
      <c r="JR11" s="236" t="s">
        <v>18640</v>
      </c>
      <c r="JS11" s="237"/>
      <c r="JT11" s="238">
        <v>5800</v>
      </c>
      <c r="JU11" s="234" t="s">
        <v>18641</v>
      </c>
      <c r="JV11" s="235" t="s">
        <v>8704</v>
      </c>
      <c r="JW11" s="236" t="s">
        <v>18642</v>
      </c>
      <c r="JX11" s="237"/>
      <c r="JY11" s="238">
        <v>5800</v>
      </c>
      <c r="JZ11" s="234" t="s">
        <v>18643</v>
      </c>
      <c r="KA11" s="235" t="s">
        <v>8704</v>
      </c>
      <c r="KB11" s="236" t="s">
        <v>18644</v>
      </c>
      <c r="KC11" s="237"/>
      <c r="KD11" s="238">
        <v>5800</v>
      </c>
      <c r="KE11" s="234" t="s">
        <v>18645</v>
      </c>
      <c r="KF11" s="235" t="s">
        <v>8704</v>
      </c>
      <c r="KG11" s="236" t="s">
        <v>18646</v>
      </c>
      <c r="KH11" s="237"/>
      <c r="KI11" s="238">
        <v>5800</v>
      </c>
      <c r="KJ11" s="234" t="s">
        <v>18647</v>
      </c>
      <c r="KK11" s="235" t="s">
        <v>8704</v>
      </c>
      <c r="KL11" s="236" t="s">
        <v>18648</v>
      </c>
      <c r="KM11" s="237"/>
      <c r="KN11" s="238">
        <v>5800</v>
      </c>
      <c r="KO11" s="234" t="s">
        <v>18649</v>
      </c>
      <c r="KP11" s="235" t="s">
        <v>8704</v>
      </c>
      <c r="KQ11" s="236" t="s">
        <v>18650</v>
      </c>
      <c r="KR11" s="237"/>
      <c r="KS11" s="238">
        <v>5800</v>
      </c>
      <c r="KT11" s="234" t="s">
        <v>18651</v>
      </c>
      <c r="KU11" s="235" t="s">
        <v>8704</v>
      </c>
      <c r="KV11" s="236" t="s">
        <v>18652</v>
      </c>
      <c r="KW11" s="237"/>
      <c r="KX11" s="238">
        <v>5800</v>
      </c>
      <c r="KY11" s="234" t="s">
        <v>18653</v>
      </c>
      <c r="KZ11" s="235" t="s">
        <v>8704</v>
      </c>
      <c r="LA11" s="236" t="s">
        <v>18654</v>
      </c>
      <c r="LB11" s="237"/>
      <c r="LC11" s="238">
        <v>5800</v>
      </c>
      <c r="LD11" s="234" t="s">
        <v>18655</v>
      </c>
      <c r="LE11" s="235" t="s">
        <v>8704</v>
      </c>
      <c r="LF11" s="236" t="s">
        <v>18656</v>
      </c>
      <c r="LG11" s="237"/>
      <c r="LH11" s="238">
        <v>5800</v>
      </c>
      <c r="LI11" s="234" t="s">
        <v>18657</v>
      </c>
      <c r="LJ11" s="235" t="s">
        <v>8704</v>
      </c>
      <c r="LK11" s="236" t="s">
        <v>18658</v>
      </c>
      <c r="LL11" s="237"/>
      <c r="LM11" s="238">
        <v>5800</v>
      </c>
      <c r="LN11" s="234" t="s">
        <v>18659</v>
      </c>
      <c r="LO11" s="235" t="s">
        <v>8704</v>
      </c>
      <c r="LP11" s="236" t="s">
        <v>18660</v>
      </c>
      <c r="LQ11" s="237"/>
      <c r="LR11" s="238">
        <v>5800</v>
      </c>
      <c r="LS11" s="234" t="s">
        <v>18661</v>
      </c>
      <c r="LT11" s="235" t="s">
        <v>8704</v>
      </c>
      <c r="LU11" s="236" t="s">
        <v>18662</v>
      </c>
      <c r="LV11" s="237"/>
      <c r="LW11" s="238">
        <v>5800</v>
      </c>
      <c r="LX11" s="234" t="s">
        <v>18663</v>
      </c>
      <c r="LY11" s="235" t="s">
        <v>8704</v>
      </c>
      <c r="LZ11" s="236" t="s">
        <v>18664</v>
      </c>
      <c r="MA11" s="237"/>
      <c r="MB11" s="238">
        <v>5800</v>
      </c>
      <c r="MC11" s="234" t="s">
        <v>18665</v>
      </c>
      <c r="MD11" s="235" t="s">
        <v>8704</v>
      </c>
      <c r="ME11" s="236" t="s">
        <v>18666</v>
      </c>
      <c r="MF11" s="237"/>
      <c r="MG11" s="238">
        <v>5800</v>
      </c>
      <c r="MH11" s="234" t="s">
        <v>18667</v>
      </c>
      <c r="MI11" s="235" t="s">
        <v>8704</v>
      </c>
      <c r="MJ11" s="236" t="s">
        <v>18668</v>
      </c>
      <c r="MK11" s="237"/>
      <c r="ML11" s="238">
        <v>5800</v>
      </c>
      <c r="MM11" s="234" t="s">
        <v>18669</v>
      </c>
      <c r="MN11" s="235" t="s">
        <v>8704</v>
      </c>
      <c r="MO11" s="236" t="s">
        <v>18670</v>
      </c>
      <c r="MP11" s="237"/>
      <c r="MQ11" s="238">
        <v>5800</v>
      </c>
      <c r="MR11" s="234" t="s">
        <v>18671</v>
      </c>
      <c r="MS11" s="235" t="s">
        <v>8704</v>
      </c>
      <c r="MT11" s="236" t="s">
        <v>18672</v>
      </c>
      <c r="MU11" s="237"/>
      <c r="MV11" s="238">
        <v>5800</v>
      </c>
      <c r="MW11" s="234" t="s">
        <v>18673</v>
      </c>
      <c r="MX11" s="235" t="s">
        <v>8704</v>
      </c>
      <c r="MY11" s="236" t="s">
        <v>18674</v>
      </c>
      <c r="MZ11" s="237"/>
      <c r="NA11" s="238">
        <v>5800</v>
      </c>
      <c r="NB11" s="234" t="s">
        <v>18675</v>
      </c>
      <c r="NC11" s="235" t="s">
        <v>8704</v>
      </c>
      <c r="ND11" s="236" t="s">
        <v>18676</v>
      </c>
      <c r="NE11" s="237"/>
      <c r="NF11" s="238">
        <v>5800</v>
      </c>
      <c r="NG11" s="234" t="s">
        <v>18677</v>
      </c>
      <c r="NH11" s="235" t="s">
        <v>8704</v>
      </c>
      <c r="NI11" s="236" t="s">
        <v>18678</v>
      </c>
      <c r="NJ11" s="237"/>
      <c r="NK11" s="238">
        <v>5800</v>
      </c>
      <c r="NL11" s="234" t="s">
        <v>18679</v>
      </c>
      <c r="NM11" s="235" t="s">
        <v>8704</v>
      </c>
      <c r="NN11" s="236" t="s">
        <v>18680</v>
      </c>
      <c r="NO11" s="237"/>
      <c r="NP11" s="238">
        <v>5800</v>
      </c>
      <c r="NQ11" s="234" t="s">
        <v>18681</v>
      </c>
      <c r="NR11" s="235" t="s">
        <v>8704</v>
      </c>
      <c r="NS11" s="236" t="s">
        <v>18682</v>
      </c>
      <c r="NT11" s="237"/>
      <c r="NU11" s="238">
        <v>5800</v>
      </c>
      <c r="NV11" s="234" t="s">
        <v>18683</v>
      </c>
      <c r="NW11" s="235" t="s">
        <v>8704</v>
      </c>
      <c r="NX11" s="236" t="s">
        <v>18684</v>
      </c>
      <c r="NY11" s="237"/>
      <c r="NZ11" s="238">
        <v>5800</v>
      </c>
      <c r="OA11" s="234" t="s">
        <v>18685</v>
      </c>
      <c r="OB11" s="235" t="s">
        <v>8704</v>
      </c>
      <c r="OC11" s="236" t="s">
        <v>18686</v>
      </c>
      <c r="OD11" s="237"/>
      <c r="OE11" s="238">
        <v>5800</v>
      </c>
      <c r="OF11" s="234" t="s">
        <v>18687</v>
      </c>
      <c r="OG11" s="235" t="s">
        <v>8704</v>
      </c>
      <c r="OH11" s="236" t="s">
        <v>18688</v>
      </c>
      <c r="OI11" s="237"/>
      <c r="OJ11" s="238">
        <v>5800</v>
      </c>
      <c r="OK11" s="234" t="s">
        <v>18689</v>
      </c>
      <c r="OL11" s="235" t="s">
        <v>8704</v>
      </c>
      <c r="OM11" s="236" t="s">
        <v>18690</v>
      </c>
      <c r="ON11" s="237"/>
      <c r="OO11" s="238">
        <v>5800</v>
      </c>
      <c r="OP11" s="234" t="s">
        <v>18691</v>
      </c>
      <c r="OQ11" s="235" t="s">
        <v>8704</v>
      </c>
      <c r="OR11" s="236" t="s">
        <v>18692</v>
      </c>
      <c r="OS11" s="237"/>
      <c r="OT11" s="238">
        <v>5800</v>
      </c>
      <c r="OU11" s="234" t="s">
        <v>18693</v>
      </c>
      <c r="OV11" s="235" t="s">
        <v>8704</v>
      </c>
      <c r="OW11" s="236" t="s">
        <v>18694</v>
      </c>
      <c r="OX11" s="237"/>
      <c r="OY11" s="238">
        <v>5800</v>
      </c>
      <c r="OZ11" s="234" t="s">
        <v>18695</v>
      </c>
      <c r="PA11" s="235" t="s">
        <v>8704</v>
      </c>
      <c r="PB11" s="236" t="s">
        <v>18696</v>
      </c>
      <c r="PC11" s="237"/>
      <c r="PD11" s="238">
        <v>5800</v>
      </c>
      <c r="PE11" s="234" t="s">
        <v>18697</v>
      </c>
      <c r="PF11" s="235" t="s">
        <v>8704</v>
      </c>
      <c r="PG11" s="236" t="s">
        <v>18698</v>
      </c>
      <c r="PH11" s="237"/>
      <c r="PI11" s="238">
        <v>5800</v>
      </c>
      <c r="PJ11" s="234" t="s">
        <v>18699</v>
      </c>
      <c r="PK11" s="235" t="s">
        <v>8704</v>
      </c>
      <c r="PL11" s="236" t="s">
        <v>18700</v>
      </c>
      <c r="PM11" s="237"/>
      <c r="PN11" s="238">
        <v>5800</v>
      </c>
      <c r="PO11" s="234" t="s">
        <v>18701</v>
      </c>
      <c r="PP11" s="235" t="s">
        <v>8704</v>
      </c>
      <c r="PQ11" s="236" t="s">
        <v>18702</v>
      </c>
      <c r="PR11" s="237"/>
      <c r="PS11" s="238">
        <v>5800</v>
      </c>
      <c r="PT11" s="234" t="s">
        <v>18703</v>
      </c>
      <c r="PU11" s="235" t="s">
        <v>8704</v>
      </c>
      <c r="PV11" s="236" t="s">
        <v>18704</v>
      </c>
      <c r="PW11" s="237"/>
      <c r="PX11" s="238">
        <v>5800</v>
      </c>
      <c r="PY11" s="234" t="s">
        <v>18705</v>
      </c>
      <c r="PZ11" s="235" t="s">
        <v>8704</v>
      </c>
      <c r="QA11" s="236" t="s">
        <v>18706</v>
      </c>
      <c r="QB11" s="237"/>
      <c r="QC11" s="238">
        <v>5800</v>
      </c>
      <c r="QD11" s="234" t="s">
        <v>18707</v>
      </c>
      <c r="QE11" s="235" t="s">
        <v>8704</v>
      </c>
      <c r="QF11" s="236" t="s">
        <v>18708</v>
      </c>
      <c r="QG11" s="237"/>
      <c r="QH11" s="238">
        <v>5800</v>
      </c>
      <c r="QI11" s="234" t="s">
        <v>18709</v>
      </c>
      <c r="QJ11" s="235" t="s">
        <v>8704</v>
      </c>
      <c r="QK11" s="236" t="s">
        <v>18710</v>
      </c>
      <c r="QL11" s="237"/>
      <c r="QM11" s="238">
        <v>5800</v>
      </c>
      <c r="QN11" s="234" t="s">
        <v>18711</v>
      </c>
      <c r="QO11" s="235" t="s">
        <v>8704</v>
      </c>
      <c r="QP11" s="236" t="s">
        <v>18712</v>
      </c>
      <c r="QQ11" s="237"/>
      <c r="QR11" s="238">
        <v>5800</v>
      </c>
      <c r="QS11" s="234" t="s">
        <v>18713</v>
      </c>
      <c r="QT11" s="235" t="s">
        <v>8704</v>
      </c>
      <c r="QU11" s="236" t="s">
        <v>18714</v>
      </c>
      <c r="QV11" s="237"/>
      <c r="QW11" s="238">
        <v>5800</v>
      </c>
      <c r="QX11" s="234" t="s">
        <v>18715</v>
      </c>
      <c r="QY11" s="235" t="s">
        <v>8704</v>
      </c>
      <c r="QZ11" s="236" t="s">
        <v>18716</v>
      </c>
      <c r="RA11" s="237"/>
      <c r="RB11" s="238">
        <v>5800</v>
      </c>
      <c r="RC11" s="234" t="s">
        <v>18717</v>
      </c>
      <c r="RD11" s="235" t="s">
        <v>8704</v>
      </c>
      <c r="RE11" s="236" t="s">
        <v>18718</v>
      </c>
      <c r="RF11" s="237"/>
      <c r="RG11" s="238">
        <v>5800</v>
      </c>
      <c r="RH11" s="234" t="s">
        <v>18719</v>
      </c>
      <c r="RI11" s="235" t="s">
        <v>8704</v>
      </c>
      <c r="RJ11" s="236" t="s">
        <v>18720</v>
      </c>
      <c r="RK11" s="237"/>
      <c r="RL11" s="238">
        <v>5800</v>
      </c>
      <c r="RM11" s="234" t="s">
        <v>18721</v>
      </c>
      <c r="RN11" s="235" t="s">
        <v>8704</v>
      </c>
      <c r="RO11" s="236" t="s">
        <v>18722</v>
      </c>
      <c r="RP11" s="237"/>
      <c r="RQ11" s="238">
        <v>5800</v>
      </c>
      <c r="RR11" s="234" t="s">
        <v>18723</v>
      </c>
      <c r="RS11" s="235" t="s">
        <v>8704</v>
      </c>
      <c r="RT11" s="236" t="s">
        <v>18724</v>
      </c>
      <c r="RU11" s="237"/>
      <c r="RV11" s="238">
        <v>5800</v>
      </c>
      <c r="RW11" s="234" t="s">
        <v>18725</v>
      </c>
      <c r="RX11" s="235" t="s">
        <v>8704</v>
      </c>
      <c r="RY11" s="236" t="s">
        <v>18726</v>
      </c>
      <c r="RZ11" s="237"/>
      <c r="SA11" s="238">
        <v>5800</v>
      </c>
      <c r="SB11" s="234" t="s">
        <v>18727</v>
      </c>
      <c r="SC11" s="235" t="s">
        <v>8704</v>
      </c>
      <c r="SD11" s="236" t="s">
        <v>18728</v>
      </c>
      <c r="SE11" s="237"/>
      <c r="SF11" s="238">
        <v>5800</v>
      </c>
      <c r="SG11" s="234" t="s">
        <v>18729</v>
      </c>
      <c r="SH11" s="235" t="s">
        <v>8704</v>
      </c>
      <c r="SI11" s="236" t="s">
        <v>18730</v>
      </c>
      <c r="SJ11" s="237"/>
      <c r="SK11" s="238">
        <v>5800</v>
      </c>
      <c r="SL11" s="234" t="s">
        <v>18731</v>
      </c>
      <c r="SM11" s="235" t="s">
        <v>8704</v>
      </c>
      <c r="SN11" s="236" t="s">
        <v>18732</v>
      </c>
      <c r="SO11" s="237"/>
      <c r="SP11" s="238">
        <v>5800</v>
      </c>
      <c r="SQ11" s="234" t="s">
        <v>18733</v>
      </c>
      <c r="SR11" s="235" t="s">
        <v>8704</v>
      </c>
      <c r="SS11" s="236" t="s">
        <v>18734</v>
      </c>
      <c r="ST11" s="237"/>
      <c r="SU11" s="238">
        <v>5800</v>
      </c>
      <c r="SV11" s="234" t="s">
        <v>18735</v>
      </c>
      <c r="SW11" s="235" t="s">
        <v>8704</v>
      </c>
      <c r="SX11" s="236" t="s">
        <v>18736</v>
      </c>
      <c r="SY11" s="237"/>
      <c r="SZ11" s="238">
        <v>5800</v>
      </c>
      <c r="TA11" s="234" t="s">
        <v>18737</v>
      </c>
      <c r="TB11" s="235" t="s">
        <v>8704</v>
      </c>
      <c r="TC11" s="236" t="s">
        <v>18738</v>
      </c>
      <c r="TD11" s="237"/>
      <c r="TE11" s="238">
        <v>5800</v>
      </c>
      <c r="TF11" s="234" t="s">
        <v>18739</v>
      </c>
      <c r="TG11" s="235" t="s">
        <v>8704</v>
      </c>
      <c r="TH11" s="236" t="s">
        <v>18740</v>
      </c>
      <c r="TI11" s="237"/>
      <c r="TJ11" s="238">
        <v>5800</v>
      </c>
      <c r="TK11" s="234" t="s">
        <v>18741</v>
      </c>
      <c r="TL11" s="235" t="s">
        <v>8704</v>
      </c>
      <c r="TM11" s="236" t="s">
        <v>18742</v>
      </c>
      <c r="TN11" s="237"/>
      <c r="TO11" s="238">
        <v>5800</v>
      </c>
      <c r="TP11" s="234" t="s">
        <v>18743</v>
      </c>
      <c r="TQ11" s="235" t="s">
        <v>8704</v>
      </c>
      <c r="TR11" s="236" t="s">
        <v>18744</v>
      </c>
      <c r="TS11" s="237"/>
      <c r="TT11" s="238">
        <v>5800</v>
      </c>
      <c r="TU11" s="234" t="s">
        <v>18745</v>
      </c>
      <c r="TV11" s="235" t="s">
        <v>8704</v>
      </c>
      <c r="TW11" s="236" t="s">
        <v>18746</v>
      </c>
      <c r="TX11" s="237"/>
      <c r="TY11" s="238">
        <v>5800</v>
      </c>
      <c r="TZ11" s="234" t="s">
        <v>18747</v>
      </c>
      <c r="UA11" s="235" t="s">
        <v>8704</v>
      </c>
      <c r="UB11" s="236" t="s">
        <v>18748</v>
      </c>
      <c r="UC11" s="237"/>
      <c r="UD11" s="238">
        <v>5800</v>
      </c>
      <c r="UE11" s="234" t="s">
        <v>18749</v>
      </c>
      <c r="UF11" s="235" t="s">
        <v>8704</v>
      </c>
      <c r="UG11" s="236" t="s">
        <v>18750</v>
      </c>
      <c r="UH11" s="237"/>
      <c r="UI11" s="238">
        <v>5800</v>
      </c>
      <c r="UJ11" s="234" t="s">
        <v>18751</v>
      </c>
      <c r="UK11" s="235" t="s">
        <v>8704</v>
      </c>
      <c r="UL11" s="236" t="s">
        <v>18752</v>
      </c>
      <c r="UM11" s="237"/>
      <c r="UN11" s="238">
        <v>5800</v>
      </c>
      <c r="UO11" s="234" t="s">
        <v>18753</v>
      </c>
      <c r="UP11" s="235" t="s">
        <v>8704</v>
      </c>
      <c r="UQ11" s="236" t="s">
        <v>18754</v>
      </c>
      <c r="UR11" s="237"/>
      <c r="US11" s="238">
        <v>5800</v>
      </c>
      <c r="UT11" s="234" t="s">
        <v>18755</v>
      </c>
      <c r="UU11" s="235" t="s">
        <v>8704</v>
      </c>
      <c r="UV11" s="236" t="s">
        <v>18756</v>
      </c>
      <c r="UW11" s="237"/>
      <c r="UX11" s="238">
        <v>5800</v>
      </c>
      <c r="UY11" s="234" t="s">
        <v>18757</v>
      </c>
      <c r="UZ11" s="235" t="s">
        <v>8704</v>
      </c>
      <c r="VA11" s="236" t="s">
        <v>18758</v>
      </c>
      <c r="VB11" s="237"/>
      <c r="VC11" s="238">
        <v>5800</v>
      </c>
      <c r="VD11" s="234" t="s">
        <v>18759</v>
      </c>
      <c r="VE11" s="235" t="s">
        <v>8704</v>
      </c>
      <c r="VF11" s="236" t="s">
        <v>18760</v>
      </c>
      <c r="VG11" s="237"/>
      <c r="VH11" s="238">
        <v>5800</v>
      </c>
      <c r="VI11" s="234" t="s">
        <v>18761</v>
      </c>
      <c r="VJ11" s="235" t="s">
        <v>8704</v>
      </c>
      <c r="VK11" s="236" t="s">
        <v>18762</v>
      </c>
      <c r="VL11" s="237"/>
      <c r="VM11" s="238">
        <v>5800</v>
      </c>
      <c r="VN11" s="234" t="s">
        <v>18763</v>
      </c>
      <c r="VO11" s="235" t="s">
        <v>8704</v>
      </c>
      <c r="VP11" s="236" t="s">
        <v>18764</v>
      </c>
      <c r="VQ11" s="237"/>
      <c r="VR11" s="238">
        <v>5800</v>
      </c>
      <c r="VS11" s="234" t="s">
        <v>18765</v>
      </c>
      <c r="VT11" s="235" t="s">
        <v>8704</v>
      </c>
      <c r="VU11" s="236" t="s">
        <v>18766</v>
      </c>
      <c r="VV11" s="237"/>
      <c r="VW11" s="238">
        <v>5800</v>
      </c>
      <c r="VX11" s="234" t="s">
        <v>18767</v>
      </c>
      <c r="VY11" s="235" t="s">
        <v>8704</v>
      </c>
      <c r="VZ11" s="236" t="s">
        <v>18768</v>
      </c>
      <c r="WA11" s="237"/>
      <c r="WB11" s="238">
        <v>5800</v>
      </c>
      <c r="WC11" s="234" t="s">
        <v>18769</v>
      </c>
      <c r="WD11" s="235" t="s">
        <v>8704</v>
      </c>
      <c r="WE11" s="236" t="s">
        <v>18770</v>
      </c>
      <c r="WF11" s="237"/>
      <c r="WG11" s="238">
        <v>5800</v>
      </c>
      <c r="WH11" s="234" t="s">
        <v>18771</v>
      </c>
      <c r="WI11" s="235" t="s">
        <v>8704</v>
      </c>
      <c r="WJ11" s="236" t="s">
        <v>18772</v>
      </c>
      <c r="WK11" s="237"/>
      <c r="WL11" s="238">
        <v>5800</v>
      </c>
      <c r="WM11" s="234" t="s">
        <v>18773</v>
      </c>
      <c r="WN11" s="235" t="s">
        <v>8704</v>
      </c>
      <c r="WO11" s="236" t="s">
        <v>18774</v>
      </c>
      <c r="WP11" s="237"/>
      <c r="WQ11" s="238">
        <v>5800</v>
      </c>
      <c r="WR11" s="234" t="s">
        <v>18775</v>
      </c>
      <c r="WS11" s="235" t="s">
        <v>8704</v>
      </c>
      <c r="WT11" s="236" t="s">
        <v>18776</v>
      </c>
      <c r="WU11" s="237"/>
      <c r="WV11" s="238">
        <v>5800</v>
      </c>
      <c r="WW11" s="234" t="s">
        <v>18777</v>
      </c>
      <c r="WX11" s="235" t="s">
        <v>8704</v>
      </c>
      <c r="WY11" s="236" t="s">
        <v>18778</v>
      </c>
      <c r="WZ11" s="237"/>
      <c r="XA11" s="238">
        <v>5800</v>
      </c>
      <c r="XB11" s="234" t="s">
        <v>18779</v>
      </c>
      <c r="XC11" s="235" t="s">
        <v>8704</v>
      </c>
      <c r="XD11" s="236" t="s">
        <v>18780</v>
      </c>
      <c r="XE11" s="237"/>
      <c r="XF11" s="238">
        <v>5800</v>
      </c>
      <c r="XG11" s="234" t="s">
        <v>18781</v>
      </c>
      <c r="XH11" s="235" t="s">
        <v>8704</v>
      </c>
      <c r="XI11" s="236" t="s">
        <v>18782</v>
      </c>
      <c r="XJ11" s="237"/>
      <c r="XK11" s="238">
        <v>5800</v>
      </c>
      <c r="XL11" s="234" t="s">
        <v>18783</v>
      </c>
      <c r="XM11" s="235" t="s">
        <v>8704</v>
      </c>
      <c r="XN11" s="236" t="s">
        <v>18784</v>
      </c>
      <c r="XO11" s="237"/>
      <c r="XP11" s="238">
        <v>5800</v>
      </c>
      <c r="XQ11" s="234" t="s">
        <v>18785</v>
      </c>
      <c r="XR11" s="235" t="s">
        <v>8704</v>
      </c>
      <c r="XS11" s="236" t="s">
        <v>18786</v>
      </c>
      <c r="XT11" s="237"/>
      <c r="XU11" s="238">
        <v>5800</v>
      </c>
      <c r="XV11" s="234" t="s">
        <v>18787</v>
      </c>
      <c r="XW11" s="235" t="s">
        <v>8704</v>
      </c>
      <c r="XX11" s="236" t="s">
        <v>18788</v>
      </c>
      <c r="XY11" s="237"/>
      <c r="XZ11" s="238">
        <v>5800</v>
      </c>
      <c r="YA11" s="234" t="s">
        <v>18789</v>
      </c>
      <c r="YB11" s="235" t="s">
        <v>8704</v>
      </c>
      <c r="YC11" s="236" t="s">
        <v>18790</v>
      </c>
      <c r="YD11" s="237"/>
      <c r="YE11" s="238">
        <v>5800</v>
      </c>
      <c r="YF11" s="234" t="s">
        <v>18791</v>
      </c>
      <c r="YG11" s="235" t="s">
        <v>8704</v>
      </c>
      <c r="YH11" s="236" t="s">
        <v>18792</v>
      </c>
      <c r="YI11" s="237"/>
      <c r="YJ11" s="238">
        <v>5800</v>
      </c>
      <c r="YK11" s="234" t="s">
        <v>18793</v>
      </c>
      <c r="YL11" s="235" t="s">
        <v>8704</v>
      </c>
      <c r="YM11" s="236" t="s">
        <v>18794</v>
      </c>
      <c r="YN11" s="237"/>
      <c r="YO11" s="238">
        <v>5800</v>
      </c>
      <c r="YP11" s="234" t="s">
        <v>18795</v>
      </c>
      <c r="YQ11" s="235" t="s">
        <v>8704</v>
      </c>
      <c r="YR11" s="236" t="s">
        <v>18796</v>
      </c>
      <c r="YS11" s="237"/>
      <c r="YT11" s="238">
        <v>5800</v>
      </c>
      <c r="YU11" s="234" t="s">
        <v>18797</v>
      </c>
      <c r="YV11" s="235" t="s">
        <v>8704</v>
      </c>
      <c r="YW11" s="236" t="s">
        <v>18798</v>
      </c>
      <c r="YX11" s="237"/>
      <c r="YY11" s="238">
        <v>5800</v>
      </c>
      <c r="YZ11" s="234" t="s">
        <v>18799</v>
      </c>
      <c r="ZA11" s="235" t="s">
        <v>8704</v>
      </c>
      <c r="ZB11" s="236" t="s">
        <v>18800</v>
      </c>
      <c r="ZC11" s="237"/>
      <c r="ZD11" s="238">
        <v>5800</v>
      </c>
      <c r="ZE11" s="234" t="s">
        <v>18801</v>
      </c>
      <c r="ZF11" s="235" t="s">
        <v>8704</v>
      </c>
      <c r="ZG11" s="236" t="s">
        <v>18802</v>
      </c>
      <c r="ZH11" s="237"/>
      <c r="ZI11" s="238">
        <v>5800</v>
      </c>
      <c r="ZJ11" s="234" t="s">
        <v>18803</v>
      </c>
      <c r="ZK11" s="235" t="s">
        <v>8704</v>
      </c>
      <c r="ZL11" s="236" t="s">
        <v>18804</v>
      </c>
      <c r="ZM11" s="237"/>
      <c r="ZN11" s="238">
        <v>5800</v>
      </c>
      <c r="ZO11" s="234" t="s">
        <v>18805</v>
      </c>
      <c r="ZP11" s="235" t="s">
        <v>8704</v>
      </c>
      <c r="ZQ11" s="236" t="s">
        <v>18806</v>
      </c>
      <c r="ZR11" s="237"/>
      <c r="ZS11" s="238">
        <v>5800</v>
      </c>
      <c r="ZT11" s="234" t="s">
        <v>18807</v>
      </c>
      <c r="ZU11" s="235" t="s">
        <v>8704</v>
      </c>
      <c r="ZV11" s="236" t="s">
        <v>18808</v>
      </c>
      <c r="ZW11" s="237"/>
      <c r="ZX11" s="238">
        <v>5800</v>
      </c>
      <c r="ZY11" s="234" t="s">
        <v>18809</v>
      </c>
      <c r="ZZ11" s="235" t="s">
        <v>8704</v>
      </c>
      <c r="AAA11" s="236" t="s">
        <v>18810</v>
      </c>
      <c r="AAB11" s="237"/>
      <c r="AAC11" s="238">
        <v>5800</v>
      </c>
      <c r="AAD11" s="234" t="s">
        <v>18811</v>
      </c>
      <c r="AAE11" s="235" t="s">
        <v>8704</v>
      </c>
      <c r="AAF11" s="236" t="s">
        <v>18812</v>
      </c>
      <c r="AAG11" s="237"/>
      <c r="AAH11" s="238">
        <v>5800</v>
      </c>
      <c r="AAI11" s="234" t="s">
        <v>18813</v>
      </c>
      <c r="AAJ11" s="235" t="s">
        <v>8704</v>
      </c>
      <c r="AAK11" s="236" t="s">
        <v>18814</v>
      </c>
      <c r="AAL11" s="237"/>
      <c r="AAM11" s="238">
        <v>5800</v>
      </c>
      <c r="AAN11" s="234" t="s">
        <v>18815</v>
      </c>
      <c r="AAO11" s="235" t="s">
        <v>8704</v>
      </c>
      <c r="AAP11" s="236" t="s">
        <v>18816</v>
      </c>
      <c r="AAQ11" s="237"/>
      <c r="AAR11" s="238">
        <v>5800</v>
      </c>
      <c r="AAS11" s="234" t="s">
        <v>18817</v>
      </c>
      <c r="AAT11" s="235" t="s">
        <v>8704</v>
      </c>
      <c r="AAU11" s="236" t="s">
        <v>18818</v>
      </c>
      <c r="AAV11" s="237"/>
      <c r="AAW11" s="238">
        <v>5800</v>
      </c>
      <c r="AAX11" s="234" t="s">
        <v>18819</v>
      </c>
      <c r="AAY11" s="235" t="s">
        <v>8704</v>
      </c>
      <c r="AAZ11" s="236" t="s">
        <v>18820</v>
      </c>
      <c r="ABA11" s="237"/>
      <c r="ABB11" s="238">
        <v>5800</v>
      </c>
      <c r="ABC11" s="234" t="s">
        <v>18821</v>
      </c>
      <c r="ABD11" s="235" t="s">
        <v>8704</v>
      </c>
      <c r="ABE11" s="236" t="s">
        <v>18822</v>
      </c>
      <c r="ABF11" s="237"/>
      <c r="ABG11" s="238">
        <v>5800</v>
      </c>
      <c r="ABH11" s="234" t="s">
        <v>18823</v>
      </c>
      <c r="ABI11" s="235" t="s">
        <v>8704</v>
      </c>
      <c r="ABJ11" s="236" t="s">
        <v>18824</v>
      </c>
      <c r="ABK11" s="237"/>
      <c r="ABL11" s="238">
        <v>5800</v>
      </c>
      <c r="ABM11" s="234" t="s">
        <v>18825</v>
      </c>
      <c r="ABN11" s="235" t="s">
        <v>8704</v>
      </c>
      <c r="ABO11" s="236" t="s">
        <v>18826</v>
      </c>
      <c r="ABP11" s="237"/>
      <c r="ABQ11" s="238">
        <v>5800</v>
      </c>
      <c r="ABR11" s="234" t="s">
        <v>18827</v>
      </c>
      <c r="ABS11" s="235" t="s">
        <v>8704</v>
      </c>
      <c r="ABT11" s="236" t="s">
        <v>18828</v>
      </c>
      <c r="ABU11" s="237"/>
      <c r="ABV11" s="238">
        <v>5800</v>
      </c>
      <c r="ABW11" s="234" t="s">
        <v>18829</v>
      </c>
      <c r="ABX11" s="235" t="s">
        <v>8704</v>
      </c>
      <c r="ABY11" s="236" t="s">
        <v>18830</v>
      </c>
      <c r="ABZ11" s="237"/>
      <c r="ACA11" s="238">
        <v>5800</v>
      </c>
      <c r="ACB11" s="234" t="s">
        <v>18831</v>
      </c>
      <c r="ACC11" s="235" t="s">
        <v>8704</v>
      </c>
      <c r="ACD11" s="236" t="s">
        <v>18832</v>
      </c>
      <c r="ACE11" s="237"/>
      <c r="ACF11" s="238">
        <v>5800</v>
      </c>
      <c r="ACG11" s="234" t="s">
        <v>18833</v>
      </c>
      <c r="ACH11" s="235" t="s">
        <v>8704</v>
      </c>
      <c r="ACI11" s="236" t="s">
        <v>18834</v>
      </c>
      <c r="ACJ11" s="237"/>
      <c r="ACK11" s="238">
        <v>5800</v>
      </c>
      <c r="ACL11" s="234" t="s">
        <v>18835</v>
      </c>
      <c r="ACM11" s="235" t="s">
        <v>8704</v>
      </c>
      <c r="ACN11" s="236" t="s">
        <v>18836</v>
      </c>
      <c r="ACO11" s="237"/>
      <c r="ACP11" s="238">
        <v>5800</v>
      </c>
      <c r="ACQ11" s="234" t="s">
        <v>18837</v>
      </c>
      <c r="ACR11" s="235" t="s">
        <v>8704</v>
      </c>
      <c r="ACS11" s="236" t="s">
        <v>18838</v>
      </c>
      <c r="ACT11" s="237"/>
      <c r="ACU11" s="238">
        <v>5800</v>
      </c>
      <c r="ACV11" s="234" t="s">
        <v>18839</v>
      </c>
      <c r="ACW11" s="235" t="s">
        <v>8704</v>
      </c>
      <c r="ACX11" s="236" t="s">
        <v>18840</v>
      </c>
      <c r="ACY11" s="237"/>
      <c r="ACZ11" s="238">
        <v>5800</v>
      </c>
      <c r="ADA11" s="234" t="s">
        <v>18841</v>
      </c>
      <c r="ADB11" s="235" t="s">
        <v>8704</v>
      </c>
      <c r="ADC11" s="236" t="s">
        <v>18842</v>
      </c>
      <c r="ADD11" s="237"/>
      <c r="ADE11" s="238">
        <v>5800</v>
      </c>
      <c r="ADF11" s="234" t="s">
        <v>18843</v>
      </c>
      <c r="ADG11" s="235" t="s">
        <v>8704</v>
      </c>
      <c r="ADH11" s="236" t="s">
        <v>18844</v>
      </c>
      <c r="ADI11" s="237"/>
      <c r="ADJ11" s="238">
        <v>5800</v>
      </c>
      <c r="ADK11" s="234" t="s">
        <v>18845</v>
      </c>
      <c r="ADL11" s="235" t="s">
        <v>8704</v>
      </c>
      <c r="ADM11" s="236" t="s">
        <v>18846</v>
      </c>
      <c r="ADN11" s="237"/>
      <c r="ADO11" s="238">
        <v>5800</v>
      </c>
      <c r="ADP11" s="234" t="s">
        <v>18847</v>
      </c>
      <c r="ADQ11" s="235" t="s">
        <v>8704</v>
      </c>
      <c r="ADR11" s="236" t="s">
        <v>18848</v>
      </c>
      <c r="ADS11" s="237"/>
      <c r="ADT11" s="238">
        <v>5800</v>
      </c>
      <c r="ADU11" s="234" t="s">
        <v>18849</v>
      </c>
      <c r="ADV11" s="235" t="s">
        <v>8704</v>
      </c>
      <c r="ADW11" s="236" t="s">
        <v>18850</v>
      </c>
      <c r="ADX11" s="237"/>
      <c r="ADY11" s="238">
        <v>5800</v>
      </c>
      <c r="ADZ11" s="234" t="s">
        <v>18851</v>
      </c>
      <c r="AEA11" s="235" t="s">
        <v>8704</v>
      </c>
      <c r="AEB11" s="236" t="s">
        <v>18852</v>
      </c>
      <c r="AEC11" s="237"/>
      <c r="AED11" s="238">
        <v>5800</v>
      </c>
      <c r="AEE11" s="234" t="s">
        <v>18853</v>
      </c>
      <c r="AEF11" s="235" t="s">
        <v>8704</v>
      </c>
      <c r="AEG11" s="236" t="s">
        <v>18854</v>
      </c>
      <c r="AEH11" s="237"/>
      <c r="AEI11" s="238">
        <v>5800</v>
      </c>
      <c r="AEJ11" s="234" t="s">
        <v>18855</v>
      </c>
      <c r="AEK11" s="235" t="s">
        <v>8704</v>
      </c>
      <c r="AEL11" s="236" t="s">
        <v>18856</v>
      </c>
      <c r="AEM11" s="237"/>
      <c r="AEN11" s="238">
        <v>5800</v>
      </c>
      <c r="AEO11" s="234" t="s">
        <v>18857</v>
      </c>
      <c r="AEP11" s="235" t="s">
        <v>8704</v>
      </c>
      <c r="AEQ11" s="236" t="s">
        <v>18858</v>
      </c>
      <c r="AER11" s="237"/>
      <c r="AES11" s="238">
        <v>5800</v>
      </c>
      <c r="AET11" s="234" t="s">
        <v>18859</v>
      </c>
      <c r="AEU11" s="235" t="s">
        <v>8704</v>
      </c>
      <c r="AEV11" s="236" t="s">
        <v>18860</v>
      </c>
      <c r="AEW11" s="237"/>
      <c r="AEX11" s="238">
        <v>5800</v>
      </c>
      <c r="AEY11" s="234" t="s">
        <v>18861</v>
      </c>
      <c r="AEZ11" s="235" t="s">
        <v>8704</v>
      </c>
      <c r="AFA11" s="236" t="s">
        <v>18862</v>
      </c>
      <c r="AFB11" s="237"/>
      <c r="AFC11" s="238">
        <v>5800</v>
      </c>
      <c r="AFD11" s="234" t="s">
        <v>18863</v>
      </c>
      <c r="AFE11" s="235" t="s">
        <v>8704</v>
      </c>
      <c r="AFF11" s="236" t="s">
        <v>18864</v>
      </c>
      <c r="AFG11" s="237"/>
      <c r="AFH11" s="238">
        <v>5800</v>
      </c>
      <c r="AFI11" s="234" t="s">
        <v>18865</v>
      </c>
      <c r="AFJ11" s="235" t="s">
        <v>8704</v>
      </c>
      <c r="AFK11" s="236" t="s">
        <v>18866</v>
      </c>
      <c r="AFL11" s="237"/>
      <c r="AFM11" s="238">
        <v>5800</v>
      </c>
      <c r="AFN11" s="234" t="s">
        <v>18867</v>
      </c>
      <c r="AFO11" s="235" t="s">
        <v>8704</v>
      </c>
      <c r="AFP11" s="236" t="s">
        <v>18868</v>
      </c>
      <c r="AFQ11" s="237"/>
      <c r="AFR11" s="238">
        <v>5800</v>
      </c>
      <c r="AFS11" s="234" t="s">
        <v>18869</v>
      </c>
      <c r="AFT11" s="235" t="s">
        <v>8704</v>
      </c>
      <c r="AFU11" s="236" t="s">
        <v>18870</v>
      </c>
      <c r="AFV11" s="237"/>
      <c r="AFW11" s="238">
        <v>5800</v>
      </c>
      <c r="AFX11" s="234" t="s">
        <v>18871</v>
      </c>
      <c r="AFY11" s="235" t="s">
        <v>8704</v>
      </c>
      <c r="AFZ11" s="236" t="s">
        <v>18872</v>
      </c>
      <c r="AGA11" s="237"/>
      <c r="AGB11" s="238">
        <v>5800</v>
      </c>
      <c r="AGC11" s="234" t="s">
        <v>18873</v>
      </c>
      <c r="AGD11" s="235" t="s">
        <v>8704</v>
      </c>
      <c r="AGE11" s="236" t="s">
        <v>18874</v>
      </c>
      <c r="AGF11" s="237"/>
      <c r="AGG11" s="238">
        <v>5800</v>
      </c>
      <c r="AGH11" s="234" t="s">
        <v>18875</v>
      </c>
      <c r="AGI11" s="235" t="s">
        <v>8704</v>
      </c>
      <c r="AGJ11" s="236" t="s">
        <v>18876</v>
      </c>
      <c r="AGK11" s="237"/>
      <c r="AGL11" s="238">
        <v>5800</v>
      </c>
      <c r="AGM11" s="234" t="s">
        <v>18877</v>
      </c>
      <c r="AGN11" s="235" t="s">
        <v>8704</v>
      </c>
      <c r="AGO11" s="236" t="s">
        <v>18878</v>
      </c>
      <c r="AGP11" s="237"/>
      <c r="AGQ11" s="238">
        <v>5800</v>
      </c>
      <c r="AGR11" s="234" t="s">
        <v>18879</v>
      </c>
      <c r="AGS11" s="235" t="s">
        <v>8704</v>
      </c>
      <c r="AGT11" s="236" t="s">
        <v>18880</v>
      </c>
      <c r="AGU11" s="237"/>
      <c r="AGV11" s="238">
        <v>5800</v>
      </c>
      <c r="AGW11" s="234" t="s">
        <v>18881</v>
      </c>
      <c r="AGX11" s="235" t="s">
        <v>8704</v>
      </c>
      <c r="AGY11" s="236" t="s">
        <v>18882</v>
      </c>
      <c r="AGZ11" s="237"/>
      <c r="AHA11" s="238">
        <v>5800</v>
      </c>
      <c r="AHB11" s="234" t="s">
        <v>18883</v>
      </c>
      <c r="AHC11" s="235" t="s">
        <v>8704</v>
      </c>
      <c r="AHD11" s="236" t="s">
        <v>18884</v>
      </c>
      <c r="AHE11" s="237"/>
      <c r="AHF11" s="238">
        <v>5800</v>
      </c>
      <c r="AHG11" s="234" t="s">
        <v>18885</v>
      </c>
      <c r="AHH11" s="235" t="s">
        <v>8704</v>
      </c>
      <c r="AHI11" s="236" t="s">
        <v>18886</v>
      </c>
      <c r="AHJ11" s="237"/>
      <c r="AHK11" s="238">
        <v>5800</v>
      </c>
      <c r="AHL11" s="234" t="s">
        <v>18887</v>
      </c>
      <c r="AHM11" s="235" t="s">
        <v>8704</v>
      </c>
      <c r="AHN11" s="236" t="s">
        <v>18888</v>
      </c>
      <c r="AHO11" s="237"/>
      <c r="AHP11" s="238">
        <v>5800</v>
      </c>
      <c r="AHQ11" s="234" t="s">
        <v>18889</v>
      </c>
      <c r="AHR11" s="235" t="s">
        <v>8704</v>
      </c>
      <c r="AHS11" s="236" t="s">
        <v>18890</v>
      </c>
      <c r="AHT11" s="237"/>
      <c r="AHU11" s="238">
        <v>5800</v>
      </c>
      <c r="AHV11" s="234" t="s">
        <v>18891</v>
      </c>
      <c r="AHW11" s="235" t="s">
        <v>8704</v>
      </c>
      <c r="AHX11" s="236" t="s">
        <v>18892</v>
      </c>
      <c r="AHY11" s="237"/>
      <c r="AHZ11" s="238">
        <v>5800</v>
      </c>
      <c r="AIA11" s="234" t="s">
        <v>18893</v>
      </c>
      <c r="AIB11" s="235" t="s">
        <v>8704</v>
      </c>
      <c r="AIC11" s="236" t="s">
        <v>18894</v>
      </c>
      <c r="AID11" s="237"/>
      <c r="AIE11" s="238">
        <v>5800</v>
      </c>
      <c r="AIF11" s="234" t="s">
        <v>18895</v>
      </c>
      <c r="AIG11" s="235" t="s">
        <v>8704</v>
      </c>
      <c r="AIH11" s="236" t="s">
        <v>18896</v>
      </c>
      <c r="AII11" s="237"/>
      <c r="AIJ11" s="238">
        <v>5800</v>
      </c>
      <c r="AIK11" s="234" t="s">
        <v>18897</v>
      </c>
      <c r="AIL11" s="235" t="s">
        <v>8704</v>
      </c>
      <c r="AIM11" s="236" t="s">
        <v>18898</v>
      </c>
      <c r="AIN11" s="237"/>
      <c r="AIO11" s="238">
        <v>5800</v>
      </c>
      <c r="AIP11" s="234" t="s">
        <v>18899</v>
      </c>
      <c r="AIQ11" s="235" t="s">
        <v>8704</v>
      </c>
      <c r="AIR11" s="236" t="s">
        <v>18900</v>
      </c>
      <c r="AIS11" s="237"/>
      <c r="AIT11" s="238">
        <v>5800</v>
      </c>
      <c r="AIU11" s="234" t="s">
        <v>18901</v>
      </c>
      <c r="AIV11" s="235" t="s">
        <v>8704</v>
      </c>
      <c r="AIW11" s="236" t="s">
        <v>18902</v>
      </c>
      <c r="AIX11" s="237"/>
      <c r="AIY11" s="238">
        <v>5800</v>
      </c>
      <c r="AIZ11" s="234" t="s">
        <v>18903</v>
      </c>
      <c r="AJA11" s="235" t="s">
        <v>8704</v>
      </c>
      <c r="AJB11" s="236" t="s">
        <v>18904</v>
      </c>
      <c r="AJC11" s="237"/>
      <c r="AJD11" s="238">
        <v>5800</v>
      </c>
      <c r="AJE11" s="234" t="s">
        <v>18905</v>
      </c>
      <c r="AJF11" s="235" t="s">
        <v>8704</v>
      </c>
      <c r="AJG11" s="236" t="s">
        <v>18906</v>
      </c>
      <c r="AJH11" s="237"/>
      <c r="AJI11" s="238">
        <v>5800</v>
      </c>
      <c r="AJJ11" s="234" t="s">
        <v>18907</v>
      </c>
      <c r="AJK11" s="235" t="s">
        <v>8704</v>
      </c>
      <c r="AJL11" s="236" t="s">
        <v>18908</v>
      </c>
      <c r="AJM11" s="237"/>
      <c r="AJN11" s="238">
        <v>5800</v>
      </c>
      <c r="AJO11" s="234" t="s">
        <v>18909</v>
      </c>
      <c r="AJP11" s="235" t="s">
        <v>8704</v>
      </c>
      <c r="AJQ11" s="236" t="s">
        <v>18910</v>
      </c>
      <c r="AJR11" s="237"/>
      <c r="AJS11" s="238">
        <v>5800</v>
      </c>
      <c r="AJT11" s="234" t="s">
        <v>18911</v>
      </c>
      <c r="AJU11" s="235" t="s">
        <v>8704</v>
      </c>
      <c r="AJV11" s="236" t="s">
        <v>18912</v>
      </c>
      <c r="AJW11" s="237"/>
      <c r="AJX11" s="238">
        <v>5800</v>
      </c>
      <c r="AJY11" s="234" t="s">
        <v>18913</v>
      </c>
      <c r="AJZ11" s="235" t="s">
        <v>8704</v>
      </c>
      <c r="AKA11" s="236" t="s">
        <v>18914</v>
      </c>
      <c r="AKB11" s="237"/>
      <c r="AKC11" s="238">
        <v>5800</v>
      </c>
      <c r="AKD11" s="234" t="s">
        <v>18915</v>
      </c>
      <c r="AKE11" s="235" t="s">
        <v>8704</v>
      </c>
      <c r="AKF11" s="236" t="s">
        <v>18916</v>
      </c>
      <c r="AKG11" s="237"/>
      <c r="AKH11" s="238">
        <v>5800</v>
      </c>
      <c r="AKI11" s="234" t="s">
        <v>18917</v>
      </c>
      <c r="AKJ11" s="235" t="s">
        <v>8704</v>
      </c>
      <c r="AKK11" s="236" t="s">
        <v>18918</v>
      </c>
      <c r="AKL11" s="237"/>
      <c r="AKM11" s="238">
        <v>5800</v>
      </c>
      <c r="AKN11" s="234" t="s">
        <v>18919</v>
      </c>
      <c r="AKO11" s="235" t="s">
        <v>8704</v>
      </c>
      <c r="AKP11" s="236" t="s">
        <v>18920</v>
      </c>
      <c r="AKQ11" s="237"/>
      <c r="AKR11" s="238">
        <v>5800</v>
      </c>
      <c r="AKS11" s="234" t="s">
        <v>18921</v>
      </c>
      <c r="AKT11" s="235" t="s">
        <v>8704</v>
      </c>
      <c r="AKU11" s="236" t="s">
        <v>18922</v>
      </c>
      <c r="AKV11" s="237"/>
      <c r="AKW11" s="238">
        <v>5800</v>
      </c>
      <c r="AKX11" s="234" t="s">
        <v>18923</v>
      </c>
      <c r="AKY11" s="235" t="s">
        <v>8704</v>
      </c>
      <c r="AKZ11" s="236" t="s">
        <v>18924</v>
      </c>
      <c r="ALA11" s="237"/>
      <c r="ALB11" s="238">
        <v>5800</v>
      </c>
      <c r="ALC11" s="234" t="s">
        <v>18925</v>
      </c>
      <c r="ALD11" s="235" t="s">
        <v>8704</v>
      </c>
      <c r="ALE11" s="236" t="s">
        <v>18926</v>
      </c>
      <c r="ALF11" s="237"/>
      <c r="ALG11" s="238">
        <v>5800</v>
      </c>
      <c r="ALH11" s="234" t="s">
        <v>18927</v>
      </c>
      <c r="ALI11" s="235" t="s">
        <v>8704</v>
      </c>
      <c r="ALJ11" s="236" t="s">
        <v>18928</v>
      </c>
      <c r="ALK11" s="237"/>
      <c r="ALL11" s="238">
        <v>5800</v>
      </c>
      <c r="ALM11" s="234" t="s">
        <v>18929</v>
      </c>
      <c r="ALN11" s="235" t="s">
        <v>8704</v>
      </c>
      <c r="ALO11" s="236" t="s">
        <v>18930</v>
      </c>
      <c r="ALP11" s="237"/>
      <c r="ALQ11" s="238">
        <v>5800</v>
      </c>
      <c r="ALR11" s="234" t="s">
        <v>18931</v>
      </c>
      <c r="ALS11" s="235" t="s">
        <v>8704</v>
      </c>
      <c r="ALT11" s="236" t="s">
        <v>18932</v>
      </c>
      <c r="ALU11" s="237"/>
      <c r="ALV11" s="238">
        <v>5800</v>
      </c>
      <c r="ALW11" s="234" t="s">
        <v>18933</v>
      </c>
      <c r="ALX11" s="235" t="s">
        <v>8704</v>
      </c>
      <c r="ALY11" s="236" t="s">
        <v>18934</v>
      </c>
      <c r="ALZ11" s="237"/>
      <c r="AMA11" s="238">
        <v>5800</v>
      </c>
      <c r="AMB11" s="234" t="s">
        <v>18935</v>
      </c>
      <c r="AMC11" s="235" t="s">
        <v>8704</v>
      </c>
      <c r="AMD11" s="236" t="s">
        <v>18936</v>
      </c>
      <c r="AME11" s="237"/>
      <c r="AMF11" s="238">
        <v>5800</v>
      </c>
      <c r="AMG11" s="234" t="s">
        <v>18937</v>
      </c>
      <c r="AMH11" s="235" t="s">
        <v>8704</v>
      </c>
      <c r="AMI11" s="236" t="s">
        <v>18938</v>
      </c>
      <c r="AMJ11" s="237"/>
      <c r="AMK11" s="238">
        <v>5800</v>
      </c>
      <c r="AML11" s="234" t="s">
        <v>18939</v>
      </c>
      <c r="AMM11" s="235" t="s">
        <v>8704</v>
      </c>
      <c r="AMN11" s="236" t="s">
        <v>18940</v>
      </c>
      <c r="AMO11" s="237"/>
      <c r="AMP11" s="238">
        <v>5800</v>
      </c>
      <c r="AMQ11" s="234" t="s">
        <v>18941</v>
      </c>
      <c r="AMR11" s="235" t="s">
        <v>8704</v>
      </c>
      <c r="AMS11" s="236" t="s">
        <v>18942</v>
      </c>
      <c r="AMT11" s="237"/>
      <c r="AMU11" s="238">
        <v>5800</v>
      </c>
      <c r="AMV11" s="234" t="s">
        <v>18943</v>
      </c>
      <c r="AMW11" s="235" t="s">
        <v>8704</v>
      </c>
      <c r="AMX11" s="236" t="s">
        <v>18944</v>
      </c>
      <c r="AMY11" s="237"/>
      <c r="AMZ11" s="238">
        <v>5800</v>
      </c>
      <c r="ANA11" s="234" t="s">
        <v>18945</v>
      </c>
      <c r="ANB11" s="235" t="s">
        <v>8704</v>
      </c>
      <c r="ANC11" s="236" t="s">
        <v>18946</v>
      </c>
      <c r="AND11" s="237"/>
      <c r="ANE11" s="238">
        <v>5800</v>
      </c>
      <c r="ANF11" s="234" t="s">
        <v>18947</v>
      </c>
      <c r="ANG11" s="235" t="s">
        <v>8704</v>
      </c>
      <c r="ANH11" s="236" t="s">
        <v>18948</v>
      </c>
      <c r="ANI11" s="237"/>
      <c r="ANJ11" s="238">
        <v>5800</v>
      </c>
      <c r="ANK11" s="234" t="s">
        <v>18949</v>
      </c>
      <c r="ANL11" s="235" t="s">
        <v>8704</v>
      </c>
      <c r="ANM11" s="236" t="s">
        <v>18950</v>
      </c>
      <c r="ANN11" s="237"/>
      <c r="ANO11" s="238">
        <v>5800</v>
      </c>
      <c r="ANP11" s="234" t="s">
        <v>18951</v>
      </c>
      <c r="ANQ11" s="235" t="s">
        <v>8704</v>
      </c>
      <c r="ANR11" s="236" t="s">
        <v>18952</v>
      </c>
      <c r="ANS11" s="237"/>
      <c r="ANT11" s="238">
        <v>5800</v>
      </c>
      <c r="ANU11" s="234" t="s">
        <v>18953</v>
      </c>
      <c r="ANV11" s="235" t="s">
        <v>8704</v>
      </c>
      <c r="ANW11" s="236" t="s">
        <v>18954</v>
      </c>
      <c r="ANX11" s="237"/>
      <c r="ANY11" s="238">
        <v>5800</v>
      </c>
      <c r="ANZ11" s="234" t="s">
        <v>18955</v>
      </c>
      <c r="AOA11" s="235" t="s">
        <v>8704</v>
      </c>
      <c r="AOB11" s="236" t="s">
        <v>18956</v>
      </c>
      <c r="AOC11" s="237"/>
      <c r="AOD11" s="238">
        <v>5800</v>
      </c>
      <c r="AOE11" s="234" t="s">
        <v>18957</v>
      </c>
      <c r="AOF11" s="235" t="s">
        <v>8704</v>
      </c>
      <c r="AOG11" s="236" t="s">
        <v>18958</v>
      </c>
      <c r="AOH11" s="237"/>
      <c r="AOI11" s="238">
        <v>5800</v>
      </c>
      <c r="AOJ11" s="234" t="s">
        <v>18959</v>
      </c>
      <c r="AOK11" s="235" t="s">
        <v>8704</v>
      </c>
      <c r="AOL11" s="236" t="s">
        <v>18960</v>
      </c>
      <c r="AOM11" s="237"/>
      <c r="AON11" s="238">
        <v>5800</v>
      </c>
      <c r="AOO11" s="234" t="s">
        <v>18961</v>
      </c>
      <c r="AOP11" s="235" t="s">
        <v>8704</v>
      </c>
      <c r="AOQ11" s="236" t="s">
        <v>18962</v>
      </c>
      <c r="AOR11" s="237"/>
      <c r="AOS11" s="238">
        <v>5800</v>
      </c>
      <c r="AOT11" s="234" t="s">
        <v>18963</v>
      </c>
      <c r="AOU11" s="235" t="s">
        <v>8704</v>
      </c>
      <c r="AOV11" s="236" t="s">
        <v>18964</v>
      </c>
      <c r="AOW11" s="237"/>
      <c r="AOX11" s="238">
        <v>5800</v>
      </c>
      <c r="AOY11" s="234" t="s">
        <v>18965</v>
      </c>
      <c r="AOZ11" s="235" t="s">
        <v>8704</v>
      </c>
      <c r="APA11" s="236" t="s">
        <v>18966</v>
      </c>
      <c r="APB11" s="237"/>
      <c r="APC11" s="238">
        <v>5800</v>
      </c>
      <c r="APD11" s="234" t="s">
        <v>18967</v>
      </c>
      <c r="APE11" s="235" t="s">
        <v>8704</v>
      </c>
      <c r="APF11" s="236" t="s">
        <v>18968</v>
      </c>
      <c r="APG11" s="237"/>
      <c r="APH11" s="238">
        <v>5800</v>
      </c>
      <c r="API11" s="234" t="s">
        <v>18969</v>
      </c>
      <c r="APJ11" s="235" t="s">
        <v>8704</v>
      </c>
      <c r="APK11" s="236" t="s">
        <v>18970</v>
      </c>
      <c r="APL11" s="237"/>
      <c r="APM11" s="238">
        <v>5800</v>
      </c>
      <c r="APN11" s="234" t="s">
        <v>18971</v>
      </c>
      <c r="APO11" s="235" t="s">
        <v>8704</v>
      </c>
      <c r="APP11" s="236" t="s">
        <v>18972</v>
      </c>
      <c r="APQ11" s="237"/>
      <c r="APR11" s="238">
        <v>5800</v>
      </c>
      <c r="APS11" s="234" t="s">
        <v>18973</v>
      </c>
      <c r="APT11" s="235" t="s">
        <v>8704</v>
      </c>
      <c r="APU11" s="236" t="s">
        <v>18974</v>
      </c>
      <c r="APV11" s="237"/>
      <c r="APW11" s="238">
        <v>5800</v>
      </c>
      <c r="APX11" s="234" t="s">
        <v>18975</v>
      </c>
      <c r="APY11" s="235" t="s">
        <v>8704</v>
      </c>
      <c r="APZ11" s="236" t="s">
        <v>18976</v>
      </c>
      <c r="AQA11" s="237"/>
      <c r="AQB11" s="238">
        <v>5800</v>
      </c>
      <c r="AQC11" s="234" t="s">
        <v>18977</v>
      </c>
      <c r="AQD11" s="235" t="s">
        <v>8704</v>
      </c>
      <c r="AQE11" s="236" t="s">
        <v>18978</v>
      </c>
      <c r="AQF11" s="237"/>
      <c r="AQG11" s="238">
        <v>5800</v>
      </c>
      <c r="AQH11" s="234" t="s">
        <v>18979</v>
      </c>
      <c r="AQI11" s="235" t="s">
        <v>8704</v>
      </c>
      <c r="AQJ11" s="236" t="s">
        <v>18980</v>
      </c>
      <c r="AQK11" s="237"/>
      <c r="AQL11" s="238">
        <v>5800</v>
      </c>
      <c r="AQM11" s="234" t="s">
        <v>18981</v>
      </c>
      <c r="AQN11" s="235" t="s">
        <v>8704</v>
      </c>
      <c r="AQO11" s="236" t="s">
        <v>18982</v>
      </c>
      <c r="AQP11" s="237"/>
      <c r="AQQ11" s="238">
        <v>5800</v>
      </c>
      <c r="AQR11" s="234" t="s">
        <v>18983</v>
      </c>
      <c r="AQS11" s="235" t="s">
        <v>8704</v>
      </c>
      <c r="AQT11" s="236" t="s">
        <v>18984</v>
      </c>
      <c r="AQU11" s="237"/>
      <c r="AQV11" s="238">
        <v>5800</v>
      </c>
      <c r="AQW11" s="234" t="s">
        <v>18985</v>
      </c>
      <c r="AQX11" s="235" t="s">
        <v>8704</v>
      </c>
      <c r="AQY11" s="236" t="s">
        <v>18986</v>
      </c>
      <c r="AQZ11" s="237"/>
      <c r="ARA11" s="238">
        <v>5800</v>
      </c>
      <c r="ARB11" s="234" t="s">
        <v>18987</v>
      </c>
      <c r="ARC11" s="235" t="s">
        <v>8704</v>
      </c>
      <c r="ARD11" s="236" t="s">
        <v>18988</v>
      </c>
      <c r="ARE11" s="237"/>
      <c r="ARF11" s="238">
        <v>5800</v>
      </c>
      <c r="ARG11" s="234" t="s">
        <v>18989</v>
      </c>
      <c r="ARH11" s="235" t="s">
        <v>8704</v>
      </c>
      <c r="ARI11" s="236" t="s">
        <v>18990</v>
      </c>
      <c r="ARJ11" s="237"/>
      <c r="ARK11" s="238">
        <v>5800</v>
      </c>
      <c r="ARL11" s="234" t="s">
        <v>18991</v>
      </c>
      <c r="ARM11" s="235" t="s">
        <v>8704</v>
      </c>
      <c r="ARN11" s="236" t="s">
        <v>18992</v>
      </c>
      <c r="ARO11" s="237"/>
      <c r="ARP11" s="238">
        <v>5800</v>
      </c>
      <c r="ARQ11" s="234" t="s">
        <v>18993</v>
      </c>
      <c r="ARR11" s="235" t="s">
        <v>8704</v>
      </c>
      <c r="ARS11" s="236" t="s">
        <v>18994</v>
      </c>
      <c r="ART11" s="237"/>
      <c r="ARU11" s="238">
        <v>5800</v>
      </c>
      <c r="ARV11" s="234" t="s">
        <v>18995</v>
      </c>
      <c r="ARW11" s="235" t="s">
        <v>8704</v>
      </c>
      <c r="ARX11" s="236" t="s">
        <v>18996</v>
      </c>
      <c r="ARY11" s="237"/>
      <c r="ARZ11" s="238">
        <v>5800</v>
      </c>
      <c r="ASA11" s="234" t="s">
        <v>18997</v>
      </c>
      <c r="ASB11" s="235" t="s">
        <v>8704</v>
      </c>
      <c r="ASC11" s="236" t="s">
        <v>18998</v>
      </c>
      <c r="ASD11" s="237"/>
      <c r="ASE11" s="238">
        <v>5800</v>
      </c>
      <c r="ASF11" s="234" t="s">
        <v>18999</v>
      </c>
      <c r="ASG11" s="235" t="s">
        <v>8704</v>
      </c>
      <c r="ASH11" s="236" t="s">
        <v>19000</v>
      </c>
      <c r="ASI11" s="237"/>
      <c r="ASJ11" s="238">
        <v>5800</v>
      </c>
      <c r="ASK11" s="234" t="s">
        <v>19001</v>
      </c>
      <c r="ASL11" s="235" t="s">
        <v>8704</v>
      </c>
      <c r="ASM11" s="236" t="s">
        <v>19002</v>
      </c>
      <c r="ASN11" s="237"/>
      <c r="ASO11" s="238">
        <v>5800</v>
      </c>
      <c r="ASP11" s="234" t="s">
        <v>19003</v>
      </c>
      <c r="ASQ11" s="235" t="s">
        <v>8704</v>
      </c>
      <c r="ASR11" s="236" t="s">
        <v>19004</v>
      </c>
      <c r="ASS11" s="237"/>
      <c r="AST11" s="238">
        <v>5800</v>
      </c>
      <c r="ASU11" s="234" t="s">
        <v>19005</v>
      </c>
      <c r="ASV11" s="235" t="s">
        <v>8704</v>
      </c>
      <c r="ASW11" s="236" t="s">
        <v>19006</v>
      </c>
      <c r="ASX11" s="237"/>
      <c r="ASY11" s="238">
        <v>5800</v>
      </c>
      <c r="ASZ11" s="234" t="s">
        <v>19007</v>
      </c>
      <c r="ATA11" s="235" t="s">
        <v>8704</v>
      </c>
      <c r="ATB11" s="236" t="s">
        <v>19008</v>
      </c>
      <c r="ATC11" s="237"/>
      <c r="ATD11" s="238">
        <v>5800</v>
      </c>
      <c r="ATE11" s="234" t="s">
        <v>19009</v>
      </c>
      <c r="ATF11" s="235" t="s">
        <v>8704</v>
      </c>
      <c r="ATG11" s="236" t="s">
        <v>19010</v>
      </c>
      <c r="ATH11" s="237"/>
      <c r="ATI11" s="238">
        <v>5800</v>
      </c>
      <c r="ATJ11" s="234" t="s">
        <v>19011</v>
      </c>
      <c r="ATK11" s="235" t="s">
        <v>8704</v>
      </c>
      <c r="ATL11" s="236" t="s">
        <v>19012</v>
      </c>
      <c r="ATM11" s="237"/>
      <c r="ATN11" s="238">
        <v>5800</v>
      </c>
      <c r="ATO11" s="234" t="s">
        <v>19013</v>
      </c>
      <c r="ATP11" s="235" t="s">
        <v>8704</v>
      </c>
      <c r="ATQ11" s="236" t="s">
        <v>19014</v>
      </c>
      <c r="ATR11" s="237"/>
      <c r="ATS11" s="238">
        <v>5800</v>
      </c>
      <c r="ATT11" s="234" t="s">
        <v>19015</v>
      </c>
      <c r="ATU11" s="235" t="s">
        <v>8704</v>
      </c>
      <c r="ATV11" s="236" t="s">
        <v>19016</v>
      </c>
      <c r="ATW11" s="237"/>
      <c r="ATX11" s="238">
        <v>5800</v>
      </c>
      <c r="ATY11" s="234" t="s">
        <v>19017</v>
      </c>
      <c r="ATZ11" s="235" t="s">
        <v>8704</v>
      </c>
      <c r="AUA11" s="236" t="s">
        <v>19018</v>
      </c>
      <c r="AUB11" s="237"/>
      <c r="AUC11" s="238">
        <v>5800</v>
      </c>
      <c r="AUD11" s="234" t="s">
        <v>19019</v>
      </c>
      <c r="AUE11" s="235" t="s">
        <v>8704</v>
      </c>
      <c r="AUF11" s="236" t="s">
        <v>19020</v>
      </c>
      <c r="AUG11" s="237"/>
      <c r="AUH11" s="238">
        <v>5800</v>
      </c>
      <c r="AUI11" s="234" t="s">
        <v>19021</v>
      </c>
      <c r="AUJ11" s="235" t="s">
        <v>8704</v>
      </c>
      <c r="AUK11" s="236" t="s">
        <v>19022</v>
      </c>
      <c r="AUL11" s="237"/>
      <c r="AUM11" s="238">
        <v>5800</v>
      </c>
      <c r="AUN11" s="234" t="s">
        <v>19023</v>
      </c>
      <c r="AUO11" s="235" t="s">
        <v>8704</v>
      </c>
      <c r="AUP11" s="236" t="s">
        <v>19024</v>
      </c>
      <c r="AUQ11" s="237"/>
      <c r="AUR11" s="238">
        <v>5800</v>
      </c>
      <c r="AUS11" s="234" t="s">
        <v>19025</v>
      </c>
      <c r="AUT11" s="235" t="s">
        <v>8704</v>
      </c>
      <c r="AUU11" s="236" t="s">
        <v>19026</v>
      </c>
      <c r="AUV11" s="237"/>
      <c r="AUW11" s="238">
        <v>5800</v>
      </c>
      <c r="AUX11" s="234" t="s">
        <v>19027</v>
      </c>
      <c r="AUY11" s="235" t="s">
        <v>8704</v>
      </c>
      <c r="AUZ11" s="236" t="s">
        <v>19028</v>
      </c>
      <c r="AVA11" s="237"/>
      <c r="AVB11" s="238">
        <v>5800</v>
      </c>
      <c r="AVC11" s="234" t="s">
        <v>19029</v>
      </c>
      <c r="AVD11" s="235" t="s">
        <v>8704</v>
      </c>
      <c r="AVE11" s="236" t="s">
        <v>19030</v>
      </c>
      <c r="AVF11" s="237"/>
      <c r="AVG11" s="238">
        <v>5800</v>
      </c>
      <c r="AVH11" s="234" t="s">
        <v>19031</v>
      </c>
      <c r="AVI11" s="235" t="s">
        <v>8704</v>
      </c>
      <c r="AVJ11" s="236" t="s">
        <v>19032</v>
      </c>
      <c r="AVK11" s="237"/>
      <c r="AVL11" s="238">
        <v>5800</v>
      </c>
      <c r="AVM11" s="234" t="s">
        <v>19033</v>
      </c>
      <c r="AVN11" s="235" t="s">
        <v>8704</v>
      </c>
      <c r="AVO11" s="236" t="s">
        <v>19034</v>
      </c>
      <c r="AVP11" s="237"/>
      <c r="AVQ11" s="238">
        <v>5800</v>
      </c>
      <c r="AVR11" s="234" t="s">
        <v>19035</v>
      </c>
      <c r="AVS11" s="235" t="s">
        <v>8704</v>
      </c>
      <c r="AVT11" s="236" t="s">
        <v>19036</v>
      </c>
      <c r="AVU11" s="237"/>
      <c r="AVV11" s="238">
        <v>5800</v>
      </c>
      <c r="AVW11" s="234" t="s">
        <v>19037</v>
      </c>
      <c r="AVX11" s="235" t="s">
        <v>8704</v>
      </c>
      <c r="AVY11" s="236" t="s">
        <v>19038</v>
      </c>
      <c r="AVZ11" s="237"/>
      <c r="AWA11" s="238">
        <v>5800</v>
      </c>
      <c r="AWB11" s="234" t="s">
        <v>19039</v>
      </c>
      <c r="AWC11" s="235" t="s">
        <v>8704</v>
      </c>
      <c r="AWD11" s="236" t="s">
        <v>19040</v>
      </c>
      <c r="AWE11" s="237"/>
      <c r="AWF11" s="238">
        <v>5800</v>
      </c>
      <c r="AWG11" s="234" t="s">
        <v>19041</v>
      </c>
      <c r="AWH11" s="235" t="s">
        <v>8704</v>
      </c>
      <c r="AWI11" s="236" t="s">
        <v>19042</v>
      </c>
      <c r="AWJ11" s="237"/>
      <c r="AWK11" s="238">
        <v>5800</v>
      </c>
      <c r="AWL11" s="234" t="s">
        <v>19043</v>
      </c>
      <c r="AWM11" s="235" t="s">
        <v>8704</v>
      </c>
      <c r="AWN11" s="236" t="s">
        <v>19044</v>
      </c>
      <c r="AWO11" s="237"/>
      <c r="AWP11" s="238">
        <v>5800</v>
      </c>
      <c r="AWQ11" s="234" t="s">
        <v>19045</v>
      </c>
      <c r="AWR11" s="235" t="s">
        <v>8704</v>
      </c>
      <c r="AWS11" s="236" t="s">
        <v>19046</v>
      </c>
      <c r="AWT11" s="237"/>
      <c r="AWU11" s="238">
        <v>5800</v>
      </c>
      <c r="AWV11" s="234" t="s">
        <v>19047</v>
      </c>
      <c r="AWW11" s="235" t="s">
        <v>8704</v>
      </c>
      <c r="AWX11" s="236" t="s">
        <v>19048</v>
      </c>
      <c r="AWY11" s="237"/>
      <c r="AWZ11" s="238">
        <v>5800</v>
      </c>
      <c r="AXA11" s="234" t="s">
        <v>19049</v>
      </c>
      <c r="AXB11" s="235" t="s">
        <v>8704</v>
      </c>
      <c r="AXC11" s="236" t="s">
        <v>19050</v>
      </c>
      <c r="AXD11" s="237"/>
      <c r="AXE11" s="238">
        <v>5800</v>
      </c>
      <c r="AXF11" s="234" t="s">
        <v>19051</v>
      </c>
      <c r="AXG11" s="235" t="s">
        <v>8704</v>
      </c>
      <c r="AXH11" s="236" t="s">
        <v>19052</v>
      </c>
      <c r="AXI11" s="237"/>
      <c r="AXJ11" s="238">
        <v>5800</v>
      </c>
      <c r="AXK11" s="234" t="s">
        <v>19053</v>
      </c>
      <c r="AXL11" s="235" t="s">
        <v>8704</v>
      </c>
      <c r="AXM11" s="236" t="s">
        <v>19054</v>
      </c>
      <c r="AXN11" s="237"/>
      <c r="AXO11" s="238">
        <v>5800</v>
      </c>
      <c r="AXP11" s="234" t="s">
        <v>19055</v>
      </c>
      <c r="AXQ11" s="235" t="s">
        <v>8704</v>
      </c>
      <c r="AXR11" s="236" t="s">
        <v>19056</v>
      </c>
      <c r="AXS11" s="237"/>
      <c r="AXT11" s="238">
        <v>5800</v>
      </c>
      <c r="AXU11" s="234" t="s">
        <v>19057</v>
      </c>
      <c r="AXV11" s="235" t="s">
        <v>8704</v>
      </c>
      <c r="AXW11" s="236" t="s">
        <v>19058</v>
      </c>
      <c r="AXX11" s="237"/>
      <c r="AXY11" s="238">
        <v>5800</v>
      </c>
      <c r="AXZ11" s="234" t="s">
        <v>19059</v>
      </c>
      <c r="AYA11" s="235" t="s">
        <v>8704</v>
      </c>
      <c r="AYB11" s="236" t="s">
        <v>19060</v>
      </c>
      <c r="AYC11" s="237"/>
      <c r="AYD11" s="238">
        <v>5800</v>
      </c>
      <c r="AYE11" s="234" t="s">
        <v>19061</v>
      </c>
      <c r="AYF11" s="235" t="s">
        <v>8704</v>
      </c>
      <c r="AYG11" s="236" t="s">
        <v>19062</v>
      </c>
      <c r="AYH11" s="237"/>
      <c r="AYI11" s="238">
        <v>5800</v>
      </c>
      <c r="AYJ11" s="234" t="s">
        <v>19063</v>
      </c>
      <c r="AYK11" s="235" t="s">
        <v>8704</v>
      </c>
      <c r="AYL11" s="236" t="s">
        <v>19064</v>
      </c>
      <c r="AYM11" s="237"/>
      <c r="AYN11" s="238">
        <v>5800</v>
      </c>
      <c r="AYO11" s="234" t="s">
        <v>19065</v>
      </c>
      <c r="AYP11" s="235" t="s">
        <v>8704</v>
      </c>
      <c r="AYQ11" s="236" t="s">
        <v>19066</v>
      </c>
      <c r="AYR11" s="237"/>
      <c r="AYS11" s="238">
        <v>5800</v>
      </c>
      <c r="AYT11" s="234" t="s">
        <v>19067</v>
      </c>
      <c r="AYU11" s="235" t="s">
        <v>8704</v>
      </c>
      <c r="AYV11" s="236" t="s">
        <v>19068</v>
      </c>
      <c r="AYW11" s="237"/>
      <c r="AYX11" s="238">
        <v>5800</v>
      </c>
      <c r="AYY11" s="234" t="s">
        <v>19069</v>
      </c>
      <c r="AYZ11" s="235" t="s">
        <v>8704</v>
      </c>
      <c r="AZA11" s="236" t="s">
        <v>19070</v>
      </c>
      <c r="AZB11" s="237"/>
      <c r="AZC11" s="238">
        <v>5800</v>
      </c>
      <c r="AZD11" s="234" t="s">
        <v>19071</v>
      </c>
      <c r="AZE11" s="235" t="s">
        <v>8704</v>
      </c>
      <c r="AZF11" s="236" t="s">
        <v>19072</v>
      </c>
      <c r="AZG11" s="237"/>
      <c r="AZH11" s="238">
        <v>5800</v>
      </c>
      <c r="AZI11" s="234" t="s">
        <v>19073</v>
      </c>
      <c r="AZJ11" s="235" t="s">
        <v>8704</v>
      </c>
      <c r="AZK11" s="236" t="s">
        <v>19074</v>
      </c>
      <c r="AZL11" s="237"/>
      <c r="AZM11" s="238">
        <v>5800</v>
      </c>
      <c r="AZN11" s="234" t="s">
        <v>19075</v>
      </c>
      <c r="AZO11" s="235" t="s">
        <v>8704</v>
      </c>
      <c r="AZP11" s="236" t="s">
        <v>19076</v>
      </c>
      <c r="AZQ11" s="237"/>
      <c r="AZR11" s="238">
        <v>5800</v>
      </c>
      <c r="AZS11" s="234" t="s">
        <v>19077</v>
      </c>
      <c r="AZT11" s="235" t="s">
        <v>8704</v>
      </c>
      <c r="AZU11" s="236" t="s">
        <v>19078</v>
      </c>
      <c r="AZV11" s="237"/>
      <c r="AZW11" s="238">
        <v>5800</v>
      </c>
      <c r="AZX11" s="234" t="s">
        <v>19079</v>
      </c>
      <c r="AZY11" s="235" t="s">
        <v>8704</v>
      </c>
      <c r="AZZ11" s="236" t="s">
        <v>19080</v>
      </c>
      <c r="BAA11" s="237"/>
      <c r="BAB11" s="238">
        <v>5800</v>
      </c>
      <c r="BAC11" s="234" t="s">
        <v>19081</v>
      </c>
      <c r="BAD11" s="235" t="s">
        <v>8704</v>
      </c>
      <c r="BAE11" s="236" t="s">
        <v>19082</v>
      </c>
      <c r="BAF11" s="237"/>
      <c r="BAG11" s="238">
        <v>5800</v>
      </c>
      <c r="BAH11" s="234" t="s">
        <v>19083</v>
      </c>
      <c r="BAI11" s="235" t="s">
        <v>8704</v>
      </c>
      <c r="BAJ11" s="236" t="s">
        <v>19084</v>
      </c>
      <c r="BAK11" s="237"/>
      <c r="BAL11" s="238">
        <v>5800</v>
      </c>
      <c r="BAM11" s="234" t="s">
        <v>19085</v>
      </c>
      <c r="BAN11" s="235" t="s">
        <v>8704</v>
      </c>
      <c r="BAO11" s="236" t="s">
        <v>19086</v>
      </c>
      <c r="BAP11" s="237"/>
      <c r="BAQ11" s="238">
        <v>5800</v>
      </c>
      <c r="BAR11" s="234" t="s">
        <v>19087</v>
      </c>
      <c r="BAS11" s="235" t="s">
        <v>8704</v>
      </c>
      <c r="BAT11" s="236" t="s">
        <v>19088</v>
      </c>
      <c r="BAU11" s="237"/>
      <c r="BAV11" s="238">
        <v>5800</v>
      </c>
      <c r="BAW11" s="234" t="s">
        <v>19089</v>
      </c>
      <c r="BAX11" s="235" t="s">
        <v>8704</v>
      </c>
      <c r="BAY11" s="236" t="s">
        <v>19090</v>
      </c>
      <c r="BAZ11" s="237"/>
      <c r="BBA11" s="238">
        <v>5800</v>
      </c>
      <c r="BBB11" s="234" t="s">
        <v>19091</v>
      </c>
      <c r="BBC11" s="235" t="s">
        <v>8704</v>
      </c>
      <c r="BBD11" s="236" t="s">
        <v>19092</v>
      </c>
      <c r="BBE11" s="237"/>
      <c r="BBF11" s="238">
        <v>5800</v>
      </c>
      <c r="BBG11" s="234" t="s">
        <v>19093</v>
      </c>
      <c r="BBH11" s="235" t="s">
        <v>8704</v>
      </c>
      <c r="BBI11" s="236" t="s">
        <v>19094</v>
      </c>
      <c r="BBJ11" s="237"/>
      <c r="BBK11" s="238">
        <v>5800</v>
      </c>
      <c r="BBL11" s="234" t="s">
        <v>19095</v>
      </c>
      <c r="BBM11" s="235" t="s">
        <v>8704</v>
      </c>
      <c r="BBN11" s="236" t="s">
        <v>19096</v>
      </c>
      <c r="BBO11" s="237"/>
      <c r="BBP11" s="238">
        <v>5800</v>
      </c>
      <c r="BBQ11" s="234" t="s">
        <v>19097</v>
      </c>
      <c r="BBR11" s="235" t="s">
        <v>8704</v>
      </c>
      <c r="BBS11" s="236" t="s">
        <v>19098</v>
      </c>
      <c r="BBT11" s="237"/>
      <c r="BBU11" s="238">
        <v>5800</v>
      </c>
      <c r="BBV11" s="234" t="s">
        <v>19099</v>
      </c>
      <c r="BBW11" s="235" t="s">
        <v>8704</v>
      </c>
      <c r="BBX11" s="236" t="s">
        <v>19100</v>
      </c>
      <c r="BBY11" s="237"/>
      <c r="BBZ11" s="238">
        <v>5800</v>
      </c>
      <c r="BCA11" s="234" t="s">
        <v>19101</v>
      </c>
      <c r="BCB11" s="235" t="s">
        <v>8704</v>
      </c>
      <c r="BCC11" s="236" t="s">
        <v>19102</v>
      </c>
      <c r="BCD11" s="237"/>
      <c r="BCE11" s="238">
        <v>5800</v>
      </c>
      <c r="BCF11" s="234" t="s">
        <v>19103</v>
      </c>
      <c r="BCG11" s="235" t="s">
        <v>8704</v>
      </c>
      <c r="BCH11" s="236" t="s">
        <v>19104</v>
      </c>
      <c r="BCI11" s="237"/>
      <c r="BCJ11" s="238">
        <v>5800</v>
      </c>
      <c r="BCK11" s="234" t="s">
        <v>19105</v>
      </c>
      <c r="BCL11" s="235" t="s">
        <v>8704</v>
      </c>
      <c r="BCM11" s="236" t="s">
        <v>19106</v>
      </c>
      <c r="BCN11" s="237"/>
      <c r="BCO11" s="238">
        <v>5800</v>
      </c>
      <c r="BCP11" s="234" t="s">
        <v>19107</v>
      </c>
      <c r="BCQ11" s="235" t="s">
        <v>8704</v>
      </c>
      <c r="BCR11" s="236" t="s">
        <v>19108</v>
      </c>
      <c r="BCS11" s="237"/>
      <c r="BCT11" s="238">
        <v>5800</v>
      </c>
      <c r="BCU11" s="234" t="s">
        <v>19109</v>
      </c>
      <c r="BCV11" s="235" t="s">
        <v>8704</v>
      </c>
      <c r="BCW11" s="236" t="s">
        <v>19110</v>
      </c>
      <c r="BCX11" s="237"/>
      <c r="BCY11" s="238">
        <v>5800</v>
      </c>
      <c r="BCZ11" s="234" t="s">
        <v>19111</v>
      </c>
      <c r="BDA11" s="235" t="s">
        <v>8704</v>
      </c>
      <c r="BDB11" s="236" t="s">
        <v>19112</v>
      </c>
      <c r="BDC11" s="237"/>
      <c r="BDD11" s="238">
        <v>5800</v>
      </c>
      <c r="BDE11" s="234" t="s">
        <v>19113</v>
      </c>
      <c r="BDF11" s="235" t="s">
        <v>8704</v>
      </c>
      <c r="BDG11" s="236" t="s">
        <v>19114</v>
      </c>
      <c r="BDH11" s="237"/>
      <c r="BDI11" s="238">
        <v>5800</v>
      </c>
      <c r="BDJ11" s="234" t="s">
        <v>19115</v>
      </c>
      <c r="BDK11" s="235" t="s">
        <v>8704</v>
      </c>
      <c r="BDL11" s="236" t="s">
        <v>19116</v>
      </c>
      <c r="BDM11" s="237"/>
      <c r="BDN11" s="238">
        <v>5800</v>
      </c>
      <c r="BDO11" s="234" t="s">
        <v>19117</v>
      </c>
      <c r="BDP11" s="235" t="s">
        <v>8704</v>
      </c>
      <c r="BDQ11" s="236" t="s">
        <v>19118</v>
      </c>
      <c r="BDR11" s="237"/>
      <c r="BDS11" s="238">
        <v>5800</v>
      </c>
      <c r="BDT11" s="234" t="s">
        <v>19119</v>
      </c>
      <c r="BDU11" s="235" t="s">
        <v>8704</v>
      </c>
      <c r="BDV11" s="236" t="s">
        <v>19120</v>
      </c>
      <c r="BDW11" s="237"/>
      <c r="BDX11" s="238">
        <v>5800</v>
      </c>
      <c r="BDY11" s="234" t="s">
        <v>19121</v>
      </c>
      <c r="BDZ11" s="235" t="s">
        <v>8704</v>
      </c>
      <c r="BEA11" s="236" t="s">
        <v>19122</v>
      </c>
      <c r="BEB11" s="237"/>
      <c r="BEC11" s="238">
        <v>5800</v>
      </c>
      <c r="BED11" s="234" t="s">
        <v>19123</v>
      </c>
      <c r="BEE11" s="235" t="s">
        <v>8704</v>
      </c>
      <c r="BEF11" s="236" t="s">
        <v>19124</v>
      </c>
      <c r="BEG11" s="237"/>
      <c r="BEH11" s="238">
        <v>5800</v>
      </c>
      <c r="BEI11" s="234" t="s">
        <v>19125</v>
      </c>
      <c r="BEJ11" s="235" t="s">
        <v>8704</v>
      </c>
      <c r="BEK11" s="236" t="s">
        <v>19126</v>
      </c>
      <c r="BEL11" s="237"/>
      <c r="BEM11" s="238">
        <v>5800</v>
      </c>
      <c r="BEN11" s="234" t="s">
        <v>19127</v>
      </c>
      <c r="BEO11" s="235" t="s">
        <v>8704</v>
      </c>
      <c r="BEP11" s="236" t="s">
        <v>19128</v>
      </c>
      <c r="BEQ11" s="237"/>
      <c r="BER11" s="238">
        <v>5800</v>
      </c>
      <c r="BES11" s="234" t="s">
        <v>19129</v>
      </c>
      <c r="BET11" s="235" t="s">
        <v>8704</v>
      </c>
      <c r="BEU11" s="236" t="s">
        <v>19130</v>
      </c>
      <c r="BEV11" s="237"/>
      <c r="BEW11" s="238">
        <v>5800</v>
      </c>
      <c r="BEX11" s="234" t="s">
        <v>19131</v>
      </c>
      <c r="BEY11" s="235" t="s">
        <v>8704</v>
      </c>
      <c r="BEZ11" s="236" t="s">
        <v>19132</v>
      </c>
      <c r="BFA11" s="237"/>
      <c r="BFB11" s="238">
        <v>5800</v>
      </c>
      <c r="BFC11" s="234" t="s">
        <v>19133</v>
      </c>
      <c r="BFD11" s="235" t="s">
        <v>8704</v>
      </c>
      <c r="BFE11" s="236" t="s">
        <v>19134</v>
      </c>
      <c r="BFF11" s="237"/>
      <c r="BFG11" s="238">
        <v>5800</v>
      </c>
      <c r="BFH11" s="234" t="s">
        <v>19135</v>
      </c>
      <c r="BFI11" s="235" t="s">
        <v>8704</v>
      </c>
      <c r="BFJ11" s="236" t="s">
        <v>19136</v>
      </c>
      <c r="BFK11" s="237"/>
      <c r="BFL11" s="238">
        <v>5800</v>
      </c>
      <c r="BFM11" s="234" t="s">
        <v>19137</v>
      </c>
      <c r="BFN11" s="235" t="s">
        <v>8704</v>
      </c>
      <c r="BFO11" s="236" t="s">
        <v>19138</v>
      </c>
      <c r="BFP11" s="237"/>
      <c r="BFQ11" s="238">
        <v>5800</v>
      </c>
      <c r="BFR11" s="234" t="s">
        <v>19139</v>
      </c>
      <c r="BFS11" s="235" t="s">
        <v>8704</v>
      </c>
      <c r="BFT11" s="236" t="s">
        <v>19140</v>
      </c>
      <c r="BFU11" s="237"/>
      <c r="BFV11" s="238">
        <v>5800</v>
      </c>
      <c r="BFW11" s="234" t="s">
        <v>19141</v>
      </c>
      <c r="BFX11" s="235" t="s">
        <v>8704</v>
      </c>
      <c r="BFY11" s="236" t="s">
        <v>19142</v>
      </c>
      <c r="BFZ11" s="237"/>
      <c r="BGA11" s="238">
        <v>5800</v>
      </c>
      <c r="BGB11" s="234" t="s">
        <v>19143</v>
      </c>
      <c r="BGC11" s="235" t="s">
        <v>8704</v>
      </c>
      <c r="BGD11" s="236" t="s">
        <v>19144</v>
      </c>
      <c r="BGE11" s="237"/>
      <c r="BGF11" s="238">
        <v>5800</v>
      </c>
      <c r="BGG11" s="234" t="s">
        <v>19145</v>
      </c>
      <c r="BGH11" s="235" t="s">
        <v>8704</v>
      </c>
      <c r="BGI11" s="236" t="s">
        <v>19146</v>
      </c>
      <c r="BGJ11" s="237"/>
      <c r="BGK11" s="238">
        <v>5800</v>
      </c>
      <c r="BGL11" s="234" t="s">
        <v>19147</v>
      </c>
      <c r="BGM11" s="235" t="s">
        <v>8704</v>
      </c>
      <c r="BGN11" s="236" t="s">
        <v>19148</v>
      </c>
      <c r="BGO11" s="237"/>
      <c r="BGP11" s="238">
        <v>5800</v>
      </c>
      <c r="BGQ11" s="234" t="s">
        <v>19149</v>
      </c>
      <c r="BGR11" s="235" t="s">
        <v>8704</v>
      </c>
      <c r="BGS11" s="236" t="s">
        <v>19150</v>
      </c>
      <c r="BGT11" s="237"/>
      <c r="BGU11" s="238">
        <v>5800</v>
      </c>
      <c r="BGV11" s="234" t="s">
        <v>19151</v>
      </c>
      <c r="BGW11" s="235" t="s">
        <v>8704</v>
      </c>
      <c r="BGX11" s="236" t="s">
        <v>19152</v>
      </c>
      <c r="BGY11" s="237"/>
      <c r="BGZ11" s="238">
        <v>5800</v>
      </c>
      <c r="BHA11" s="234" t="s">
        <v>19153</v>
      </c>
      <c r="BHB11" s="235" t="s">
        <v>8704</v>
      </c>
      <c r="BHC11" s="236" t="s">
        <v>19154</v>
      </c>
      <c r="BHD11" s="237"/>
      <c r="BHE11" s="238">
        <v>5800</v>
      </c>
      <c r="BHF11" s="234" t="s">
        <v>19155</v>
      </c>
      <c r="BHG11" s="235" t="s">
        <v>8704</v>
      </c>
      <c r="BHH11" s="236" t="s">
        <v>19156</v>
      </c>
      <c r="BHI11" s="237"/>
      <c r="BHJ11" s="238">
        <v>5800</v>
      </c>
      <c r="BHK11" s="234" t="s">
        <v>19157</v>
      </c>
      <c r="BHL11" s="235" t="s">
        <v>8704</v>
      </c>
      <c r="BHM11" s="236" t="s">
        <v>19158</v>
      </c>
      <c r="BHN11" s="237"/>
      <c r="BHO11" s="238">
        <v>5800</v>
      </c>
      <c r="BHP11" s="234" t="s">
        <v>19159</v>
      </c>
      <c r="BHQ11" s="235" t="s">
        <v>8704</v>
      </c>
      <c r="BHR11" s="236" t="s">
        <v>19160</v>
      </c>
      <c r="BHS11" s="237"/>
      <c r="BHT11" s="238">
        <v>5800</v>
      </c>
      <c r="BHU11" s="234" t="s">
        <v>19161</v>
      </c>
      <c r="BHV11" s="235" t="s">
        <v>8704</v>
      </c>
      <c r="BHW11" s="236" t="s">
        <v>19162</v>
      </c>
      <c r="BHX11" s="237"/>
      <c r="BHY11" s="238">
        <v>5800</v>
      </c>
      <c r="BHZ11" s="234" t="s">
        <v>19163</v>
      </c>
      <c r="BIA11" s="235" t="s">
        <v>8704</v>
      </c>
      <c r="BIB11" s="236" t="s">
        <v>19164</v>
      </c>
      <c r="BIC11" s="237"/>
      <c r="BID11" s="238">
        <v>5800</v>
      </c>
      <c r="BIE11" s="234" t="s">
        <v>19165</v>
      </c>
      <c r="BIF11" s="235" t="s">
        <v>8704</v>
      </c>
      <c r="BIG11" s="236" t="s">
        <v>19166</v>
      </c>
      <c r="BIH11" s="237"/>
      <c r="BII11" s="238">
        <v>5800</v>
      </c>
      <c r="BIJ11" s="234" t="s">
        <v>19167</v>
      </c>
      <c r="BIK11" s="235" t="s">
        <v>8704</v>
      </c>
      <c r="BIL11" s="236" t="s">
        <v>19168</v>
      </c>
      <c r="BIM11" s="237"/>
      <c r="BIN11" s="238">
        <v>5800</v>
      </c>
      <c r="BIO11" s="234" t="s">
        <v>19169</v>
      </c>
      <c r="BIP11" s="235" t="s">
        <v>8704</v>
      </c>
      <c r="BIQ11" s="236" t="s">
        <v>19170</v>
      </c>
      <c r="BIR11" s="237"/>
      <c r="BIS11" s="238">
        <v>5800</v>
      </c>
      <c r="BIT11" s="234" t="s">
        <v>19171</v>
      </c>
      <c r="BIU11" s="235" t="s">
        <v>8704</v>
      </c>
      <c r="BIV11" s="236" t="s">
        <v>19172</v>
      </c>
      <c r="BIW11" s="237"/>
      <c r="BIX11" s="238">
        <v>5800</v>
      </c>
      <c r="BIY11" s="234" t="s">
        <v>19173</v>
      </c>
      <c r="BIZ11" s="235" t="s">
        <v>8704</v>
      </c>
      <c r="BJA11" s="236" t="s">
        <v>19174</v>
      </c>
      <c r="BJB11" s="237"/>
      <c r="BJC11" s="238">
        <v>5800</v>
      </c>
      <c r="BJD11" s="234" t="s">
        <v>19175</v>
      </c>
      <c r="BJE11" s="235" t="s">
        <v>8704</v>
      </c>
      <c r="BJF11" s="236" t="s">
        <v>19176</v>
      </c>
      <c r="BJG11" s="237"/>
      <c r="BJH11" s="238">
        <v>5800</v>
      </c>
      <c r="BJI11" s="234" t="s">
        <v>19177</v>
      </c>
      <c r="BJJ11" s="235" t="s">
        <v>8704</v>
      </c>
      <c r="BJK11" s="236" t="s">
        <v>19178</v>
      </c>
      <c r="BJL11" s="237"/>
      <c r="BJM11" s="238">
        <v>5800</v>
      </c>
      <c r="BJN11" s="234" t="s">
        <v>19179</v>
      </c>
      <c r="BJO11" s="235" t="s">
        <v>8704</v>
      </c>
      <c r="BJP11" s="236" t="s">
        <v>19180</v>
      </c>
      <c r="BJQ11" s="237"/>
      <c r="BJR11" s="238">
        <v>5800</v>
      </c>
      <c r="BJS11" s="234" t="s">
        <v>19181</v>
      </c>
      <c r="BJT11" s="235" t="s">
        <v>8704</v>
      </c>
      <c r="BJU11" s="236" t="s">
        <v>19182</v>
      </c>
      <c r="BJV11" s="237"/>
      <c r="BJW11" s="238">
        <v>5800</v>
      </c>
      <c r="BJX11" s="234" t="s">
        <v>19183</v>
      </c>
      <c r="BJY11" s="235" t="s">
        <v>8704</v>
      </c>
      <c r="BJZ11" s="236" t="s">
        <v>19184</v>
      </c>
      <c r="BKA11" s="237"/>
      <c r="BKB11" s="238">
        <v>5800</v>
      </c>
      <c r="BKC11" s="234" t="s">
        <v>19185</v>
      </c>
      <c r="BKD11" s="235" t="s">
        <v>8704</v>
      </c>
      <c r="BKE11" s="236" t="s">
        <v>19186</v>
      </c>
      <c r="BKF11" s="237"/>
      <c r="BKG11" s="238">
        <v>5800</v>
      </c>
      <c r="BKH11" s="234" t="s">
        <v>19187</v>
      </c>
      <c r="BKI11" s="235" t="s">
        <v>8704</v>
      </c>
      <c r="BKJ11" s="236" t="s">
        <v>19188</v>
      </c>
      <c r="BKK11" s="237"/>
      <c r="BKL11" s="238">
        <v>5800</v>
      </c>
      <c r="BKM11" s="234" t="s">
        <v>19189</v>
      </c>
      <c r="BKN11" s="235" t="s">
        <v>8704</v>
      </c>
      <c r="BKO11" s="236" t="s">
        <v>19190</v>
      </c>
      <c r="BKP11" s="237"/>
      <c r="BKQ11" s="238">
        <v>5800</v>
      </c>
      <c r="BKR11" s="234" t="s">
        <v>19191</v>
      </c>
      <c r="BKS11" s="235" t="s">
        <v>8704</v>
      </c>
      <c r="BKT11" s="236" t="s">
        <v>19192</v>
      </c>
      <c r="BKU11" s="237"/>
      <c r="BKV11" s="238">
        <v>5800</v>
      </c>
      <c r="BKW11" s="234" t="s">
        <v>19193</v>
      </c>
      <c r="BKX11" s="235" t="s">
        <v>8704</v>
      </c>
      <c r="BKY11" s="236" t="s">
        <v>19194</v>
      </c>
      <c r="BKZ11" s="237"/>
      <c r="BLA11" s="238">
        <v>5800</v>
      </c>
      <c r="BLB11" s="234" t="s">
        <v>19195</v>
      </c>
      <c r="BLC11" s="235" t="s">
        <v>8704</v>
      </c>
      <c r="BLD11" s="236" t="s">
        <v>19196</v>
      </c>
      <c r="BLE11" s="237"/>
      <c r="BLF11" s="238">
        <v>5800</v>
      </c>
      <c r="BLG11" s="234" t="s">
        <v>19197</v>
      </c>
      <c r="BLH11" s="235" t="s">
        <v>8704</v>
      </c>
      <c r="BLI11" s="236" t="s">
        <v>19198</v>
      </c>
      <c r="BLJ11" s="237"/>
      <c r="BLK11" s="238">
        <v>5800</v>
      </c>
      <c r="BLL11" s="234" t="s">
        <v>19199</v>
      </c>
      <c r="BLM11" s="235" t="s">
        <v>8704</v>
      </c>
      <c r="BLN11" s="236" t="s">
        <v>19200</v>
      </c>
      <c r="BLO11" s="237"/>
      <c r="BLP11" s="238">
        <v>5800</v>
      </c>
      <c r="BLQ11" s="234" t="s">
        <v>19201</v>
      </c>
      <c r="BLR11" s="235" t="s">
        <v>8704</v>
      </c>
      <c r="BLS11" s="236" t="s">
        <v>19202</v>
      </c>
      <c r="BLT11" s="237"/>
      <c r="BLU11" s="238">
        <v>5800</v>
      </c>
      <c r="BLV11" s="234" t="s">
        <v>19203</v>
      </c>
      <c r="BLW11" s="235" t="s">
        <v>8704</v>
      </c>
      <c r="BLX11" s="236" t="s">
        <v>19204</v>
      </c>
      <c r="BLY11" s="237"/>
      <c r="BLZ11" s="238">
        <v>5800</v>
      </c>
      <c r="BMA11" s="234" t="s">
        <v>19205</v>
      </c>
      <c r="BMB11" s="235" t="s">
        <v>8704</v>
      </c>
      <c r="BMC11" s="236" t="s">
        <v>19206</v>
      </c>
      <c r="BMD11" s="237"/>
      <c r="BME11" s="238">
        <v>5800</v>
      </c>
      <c r="BMF11" s="234" t="s">
        <v>19207</v>
      </c>
      <c r="BMG11" s="235" t="s">
        <v>8704</v>
      </c>
      <c r="BMH11" s="236" t="s">
        <v>19208</v>
      </c>
      <c r="BMI11" s="237"/>
      <c r="BMJ11" s="238">
        <v>5800</v>
      </c>
      <c r="BMK11" s="234" t="s">
        <v>19209</v>
      </c>
      <c r="BML11" s="235" t="s">
        <v>8704</v>
      </c>
      <c r="BMM11" s="236" t="s">
        <v>19210</v>
      </c>
      <c r="BMN11" s="237"/>
      <c r="BMO11" s="238">
        <v>5800</v>
      </c>
      <c r="BMP11" s="234" t="s">
        <v>19211</v>
      </c>
      <c r="BMQ11" s="235" t="s">
        <v>8704</v>
      </c>
      <c r="BMR11" s="236" t="s">
        <v>19212</v>
      </c>
      <c r="BMS11" s="237"/>
      <c r="BMT11" s="238">
        <v>5800</v>
      </c>
      <c r="BMU11" s="234" t="s">
        <v>19213</v>
      </c>
      <c r="BMV11" s="235" t="s">
        <v>8704</v>
      </c>
      <c r="BMW11" s="236" t="s">
        <v>19214</v>
      </c>
      <c r="BMX11" s="237"/>
      <c r="BMY11" s="238">
        <v>5800</v>
      </c>
      <c r="BMZ11" s="234" t="s">
        <v>19215</v>
      </c>
      <c r="BNA11" s="235" t="s">
        <v>8704</v>
      </c>
      <c r="BNB11" s="236" t="s">
        <v>19216</v>
      </c>
      <c r="BNC11" s="237"/>
      <c r="BND11" s="238">
        <v>5800</v>
      </c>
      <c r="BNE11" s="234" t="s">
        <v>19217</v>
      </c>
      <c r="BNF11" s="235" t="s">
        <v>8704</v>
      </c>
      <c r="BNG11" s="236" t="s">
        <v>19218</v>
      </c>
      <c r="BNH11" s="237"/>
      <c r="BNI11" s="238">
        <v>5800</v>
      </c>
      <c r="BNJ11" s="234" t="s">
        <v>19219</v>
      </c>
      <c r="BNK11" s="235" t="s">
        <v>8704</v>
      </c>
      <c r="BNL11" s="236" t="s">
        <v>19220</v>
      </c>
      <c r="BNM11" s="237"/>
      <c r="BNN11" s="238">
        <v>5800</v>
      </c>
      <c r="BNO11" s="234" t="s">
        <v>19221</v>
      </c>
      <c r="BNP11" s="235" t="s">
        <v>8704</v>
      </c>
      <c r="BNQ11" s="236" t="s">
        <v>19222</v>
      </c>
      <c r="BNR11" s="237"/>
      <c r="BNS11" s="238">
        <v>5800</v>
      </c>
      <c r="BNT11" s="234" t="s">
        <v>19223</v>
      </c>
      <c r="BNU11" s="235" t="s">
        <v>8704</v>
      </c>
      <c r="BNV11" s="236" t="s">
        <v>19224</v>
      </c>
      <c r="BNW11" s="237"/>
      <c r="BNX11" s="238">
        <v>5800</v>
      </c>
      <c r="BNY11" s="234" t="s">
        <v>19225</v>
      </c>
      <c r="BNZ11" s="235" t="s">
        <v>8704</v>
      </c>
      <c r="BOA11" s="236" t="s">
        <v>19226</v>
      </c>
      <c r="BOB11" s="237"/>
      <c r="BOC11" s="238">
        <v>5800</v>
      </c>
      <c r="BOD11" s="234" t="s">
        <v>19227</v>
      </c>
      <c r="BOE11" s="235" t="s">
        <v>8704</v>
      </c>
      <c r="BOF11" s="236" t="s">
        <v>19228</v>
      </c>
      <c r="BOG11" s="237"/>
      <c r="BOH11" s="238">
        <v>5800</v>
      </c>
      <c r="BOI11" s="234" t="s">
        <v>19229</v>
      </c>
      <c r="BOJ11" s="235" t="s">
        <v>8704</v>
      </c>
      <c r="BOK11" s="236" t="s">
        <v>19230</v>
      </c>
      <c r="BOL11" s="237"/>
      <c r="BOM11" s="238">
        <v>5800</v>
      </c>
      <c r="BON11" s="234" t="s">
        <v>19231</v>
      </c>
      <c r="BOO11" s="235" t="s">
        <v>8704</v>
      </c>
      <c r="BOP11" s="236" t="s">
        <v>19232</v>
      </c>
      <c r="BOQ11" s="237"/>
      <c r="BOR11" s="238">
        <v>5800</v>
      </c>
      <c r="BOS11" s="234" t="s">
        <v>19233</v>
      </c>
      <c r="BOT11" s="235" t="s">
        <v>8704</v>
      </c>
      <c r="BOU11" s="236" t="s">
        <v>19234</v>
      </c>
      <c r="BOV11" s="237"/>
      <c r="BOW11" s="238">
        <v>5800</v>
      </c>
      <c r="BOX11" s="234" t="s">
        <v>19235</v>
      </c>
      <c r="BOY11" s="235" t="s">
        <v>8704</v>
      </c>
      <c r="BOZ11" s="236" t="s">
        <v>19236</v>
      </c>
      <c r="BPA11" s="237"/>
      <c r="BPB11" s="238">
        <v>5800</v>
      </c>
      <c r="BPC11" s="234" t="s">
        <v>19237</v>
      </c>
      <c r="BPD11" s="235" t="s">
        <v>8704</v>
      </c>
      <c r="BPE11" s="236" t="s">
        <v>19238</v>
      </c>
      <c r="BPF11" s="237"/>
      <c r="BPG11" s="238">
        <v>5800</v>
      </c>
      <c r="BPH11" s="234" t="s">
        <v>19239</v>
      </c>
      <c r="BPI11" s="235" t="s">
        <v>8704</v>
      </c>
      <c r="BPJ11" s="236" t="s">
        <v>19240</v>
      </c>
      <c r="BPK11" s="237"/>
      <c r="BPL11" s="238">
        <v>5800</v>
      </c>
      <c r="BPM11" s="234" t="s">
        <v>19241</v>
      </c>
      <c r="BPN11" s="235" t="s">
        <v>8704</v>
      </c>
      <c r="BPO11" s="236" t="s">
        <v>19242</v>
      </c>
      <c r="BPP11" s="237"/>
      <c r="BPQ11" s="238">
        <v>5800</v>
      </c>
      <c r="BPR11" s="234" t="s">
        <v>19243</v>
      </c>
      <c r="BPS11" s="235" t="s">
        <v>8704</v>
      </c>
      <c r="BPT11" s="236" t="s">
        <v>19244</v>
      </c>
      <c r="BPU11" s="237"/>
      <c r="BPV11" s="238">
        <v>5800</v>
      </c>
      <c r="BPW11" s="234" t="s">
        <v>19245</v>
      </c>
      <c r="BPX11" s="235" t="s">
        <v>8704</v>
      </c>
      <c r="BPY11" s="236" t="s">
        <v>19246</v>
      </c>
      <c r="BPZ11" s="237"/>
      <c r="BQA11" s="238">
        <v>5800</v>
      </c>
      <c r="BQB11" s="234" t="s">
        <v>19247</v>
      </c>
      <c r="BQC11" s="235" t="s">
        <v>8704</v>
      </c>
      <c r="BQD11" s="236" t="s">
        <v>19248</v>
      </c>
      <c r="BQE11" s="237"/>
      <c r="BQF11" s="238">
        <v>5800</v>
      </c>
      <c r="BQG11" s="234" t="s">
        <v>19249</v>
      </c>
      <c r="BQH11" s="235" t="s">
        <v>8704</v>
      </c>
      <c r="BQI11" s="236" t="s">
        <v>19250</v>
      </c>
      <c r="BQJ11" s="237"/>
      <c r="BQK11" s="238">
        <v>5800</v>
      </c>
      <c r="BQL11" s="234" t="s">
        <v>19251</v>
      </c>
      <c r="BQM11" s="235" t="s">
        <v>8704</v>
      </c>
      <c r="BQN11" s="236" t="s">
        <v>19252</v>
      </c>
      <c r="BQO11" s="237"/>
      <c r="BQP11" s="238">
        <v>5800</v>
      </c>
      <c r="BQQ11" s="234" t="s">
        <v>19253</v>
      </c>
      <c r="BQR11" s="235" t="s">
        <v>8704</v>
      </c>
      <c r="BQS11" s="236" t="s">
        <v>19254</v>
      </c>
      <c r="BQT11" s="237"/>
      <c r="BQU11" s="238">
        <v>5800</v>
      </c>
      <c r="BQV11" s="234" t="s">
        <v>19255</v>
      </c>
      <c r="BQW11" s="235" t="s">
        <v>8704</v>
      </c>
      <c r="BQX11" s="236" t="s">
        <v>19256</v>
      </c>
      <c r="BQY11" s="237"/>
      <c r="BQZ11" s="238">
        <v>5800</v>
      </c>
      <c r="BRA11" s="234" t="s">
        <v>19257</v>
      </c>
      <c r="BRB11" s="235" t="s">
        <v>8704</v>
      </c>
      <c r="BRC11" s="236" t="s">
        <v>19258</v>
      </c>
      <c r="BRD11" s="237"/>
      <c r="BRE11" s="238">
        <v>5800</v>
      </c>
      <c r="BRF11" s="234" t="s">
        <v>19259</v>
      </c>
      <c r="BRG11" s="235" t="s">
        <v>8704</v>
      </c>
      <c r="BRH11" s="236" t="s">
        <v>19260</v>
      </c>
      <c r="BRI11" s="237"/>
      <c r="BRJ11" s="238">
        <v>5800</v>
      </c>
      <c r="BRK11" s="234" t="s">
        <v>19261</v>
      </c>
      <c r="BRL11" s="235" t="s">
        <v>8704</v>
      </c>
      <c r="BRM11" s="236" t="s">
        <v>19262</v>
      </c>
      <c r="BRN11" s="237"/>
      <c r="BRO11" s="238">
        <v>5800</v>
      </c>
      <c r="BRP11" s="234" t="s">
        <v>19263</v>
      </c>
      <c r="BRQ11" s="235" t="s">
        <v>8704</v>
      </c>
      <c r="BRR11" s="236" t="s">
        <v>19264</v>
      </c>
      <c r="BRS11" s="237"/>
      <c r="BRT11" s="238">
        <v>5800</v>
      </c>
      <c r="BRU11" s="234" t="s">
        <v>19265</v>
      </c>
      <c r="BRV11" s="235" t="s">
        <v>8704</v>
      </c>
      <c r="BRW11" s="236" t="s">
        <v>19266</v>
      </c>
      <c r="BRX11" s="237"/>
      <c r="BRY11" s="238">
        <v>5800</v>
      </c>
      <c r="BRZ11" s="234" t="s">
        <v>19267</v>
      </c>
      <c r="BSA11" s="235" t="s">
        <v>8704</v>
      </c>
      <c r="BSB11" s="236" t="s">
        <v>19268</v>
      </c>
      <c r="BSC11" s="237"/>
      <c r="BSD11" s="238">
        <v>5800</v>
      </c>
      <c r="BSE11" s="234" t="s">
        <v>19269</v>
      </c>
      <c r="BSF11" s="235" t="s">
        <v>8704</v>
      </c>
      <c r="BSG11" s="236" t="s">
        <v>19270</v>
      </c>
      <c r="BSH11" s="237"/>
      <c r="BSI11" s="238">
        <v>5800</v>
      </c>
      <c r="BSJ11" s="234" t="s">
        <v>19271</v>
      </c>
      <c r="BSK11" s="235" t="s">
        <v>8704</v>
      </c>
      <c r="BSL11" s="236" t="s">
        <v>19272</v>
      </c>
      <c r="BSM11" s="237"/>
      <c r="BSN11" s="238">
        <v>5800</v>
      </c>
      <c r="BSO11" s="234" t="s">
        <v>19273</v>
      </c>
      <c r="BSP11" s="235" t="s">
        <v>8704</v>
      </c>
      <c r="BSQ11" s="236" t="s">
        <v>19274</v>
      </c>
      <c r="BSR11" s="237"/>
      <c r="BSS11" s="238">
        <v>5800</v>
      </c>
      <c r="BST11" s="234" t="s">
        <v>19275</v>
      </c>
      <c r="BSU11" s="235" t="s">
        <v>8704</v>
      </c>
      <c r="BSV11" s="236" t="s">
        <v>19276</v>
      </c>
      <c r="BSW11" s="237"/>
      <c r="BSX11" s="238">
        <v>5800</v>
      </c>
      <c r="BSY11" s="234" t="s">
        <v>19277</v>
      </c>
      <c r="BSZ11" s="235" t="s">
        <v>8704</v>
      </c>
      <c r="BTA11" s="236" t="s">
        <v>19278</v>
      </c>
      <c r="BTB11" s="237"/>
      <c r="BTC11" s="238">
        <v>5800</v>
      </c>
      <c r="BTD11" s="234" t="s">
        <v>19279</v>
      </c>
      <c r="BTE11" s="235" t="s">
        <v>8704</v>
      </c>
      <c r="BTF11" s="236" t="s">
        <v>19280</v>
      </c>
      <c r="BTG11" s="237"/>
      <c r="BTH11" s="238">
        <v>5800</v>
      </c>
      <c r="BTI11" s="234" t="s">
        <v>19281</v>
      </c>
      <c r="BTJ11" s="235" t="s">
        <v>8704</v>
      </c>
      <c r="BTK11" s="236" t="s">
        <v>19282</v>
      </c>
      <c r="BTL11" s="237"/>
      <c r="BTM11" s="238">
        <v>5800</v>
      </c>
      <c r="BTN11" s="234" t="s">
        <v>19283</v>
      </c>
      <c r="BTO11" s="235" t="s">
        <v>8704</v>
      </c>
      <c r="BTP11" s="236" t="s">
        <v>19284</v>
      </c>
      <c r="BTQ11" s="237"/>
      <c r="BTR11" s="238">
        <v>5800</v>
      </c>
      <c r="BTS11" s="234" t="s">
        <v>19285</v>
      </c>
      <c r="BTT11" s="235" t="s">
        <v>8704</v>
      </c>
      <c r="BTU11" s="236" t="s">
        <v>19286</v>
      </c>
      <c r="BTV11" s="237"/>
      <c r="BTW11" s="238">
        <v>5800</v>
      </c>
      <c r="BTX11" s="234" t="s">
        <v>19287</v>
      </c>
      <c r="BTY11" s="235" t="s">
        <v>8704</v>
      </c>
      <c r="BTZ11" s="236" t="s">
        <v>19288</v>
      </c>
      <c r="BUA11" s="237"/>
      <c r="BUB11" s="238">
        <v>5800</v>
      </c>
      <c r="BUC11" s="234" t="s">
        <v>19289</v>
      </c>
      <c r="BUD11" s="235" t="s">
        <v>8704</v>
      </c>
      <c r="BUE11" s="236" t="s">
        <v>19290</v>
      </c>
      <c r="BUF11" s="237"/>
      <c r="BUG11" s="238">
        <v>5800</v>
      </c>
      <c r="BUH11" s="234" t="s">
        <v>19291</v>
      </c>
      <c r="BUI11" s="235" t="s">
        <v>8704</v>
      </c>
      <c r="BUJ11" s="236" t="s">
        <v>19292</v>
      </c>
      <c r="BUK11" s="237"/>
      <c r="BUL11" s="238">
        <v>5800</v>
      </c>
      <c r="BUM11" s="234" t="s">
        <v>19293</v>
      </c>
      <c r="BUN11" s="235" t="s">
        <v>8704</v>
      </c>
      <c r="BUO11" s="236" t="s">
        <v>19294</v>
      </c>
      <c r="BUP11" s="237"/>
      <c r="BUQ11" s="238">
        <v>5800</v>
      </c>
      <c r="BUR11" s="234" t="s">
        <v>19295</v>
      </c>
      <c r="BUS11" s="235" t="s">
        <v>8704</v>
      </c>
      <c r="BUT11" s="236" t="s">
        <v>19296</v>
      </c>
      <c r="BUU11" s="237"/>
      <c r="BUV11" s="238">
        <v>5800</v>
      </c>
      <c r="BUW11" s="234" t="s">
        <v>19297</v>
      </c>
      <c r="BUX11" s="235" t="s">
        <v>8704</v>
      </c>
      <c r="BUY11" s="236" t="s">
        <v>19298</v>
      </c>
      <c r="BUZ11" s="237"/>
      <c r="BVA11" s="238">
        <v>5800</v>
      </c>
      <c r="BVB11" s="234" t="s">
        <v>19299</v>
      </c>
      <c r="BVC11" s="235" t="s">
        <v>8704</v>
      </c>
      <c r="BVD11" s="236" t="s">
        <v>19300</v>
      </c>
      <c r="BVE11" s="237"/>
      <c r="BVF11" s="238">
        <v>5800</v>
      </c>
      <c r="BVG11" s="234" t="s">
        <v>19301</v>
      </c>
      <c r="BVH11" s="235" t="s">
        <v>8704</v>
      </c>
      <c r="BVI11" s="236" t="s">
        <v>19302</v>
      </c>
      <c r="BVJ11" s="237"/>
      <c r="BVK11" s="238">
        <v>5800</v>
      </c>
      <c r="BVL11" s="234" t="s">
        <v>19303</v>
      </c>
      <c r="BVM11" s="235" t="s">
        <v>8704</v>
      </c>
      <c r="BVN11" s="236" t="s">
        <v>19304</v>
      </c>
      <c r="BVO11" s="237"/>
      <c r="BVP11" s="238">
        <v>5800</v>
      </c>
      <c r="BVQ11" s="234" t="s">
        <v>19305</v>
      </c>
      <c r="BVR11" s="235" t="s">
        <v>8704</v>
      </c>
      <c r="BVS11" s="236" t="s">
        <v>19306</v>
      </c>
      <c r="BVT11" s="237"/>
      <c r="BVU11" s="238">
        <v>5800</v>
      </c>
      <c r="BVV11" s="234" t="s">
        <v>19307</v>
      </c>
      <c r="BVW11" s="235" t="s">
        <v>8704</v>
      </c>
      <c r="BVX11" s="236" t="s">
        <v>19308</v>
      </c>
      <c r="BVY11" s="237"/>
      <c r="BVZ11" s="238">
        <v>5800</v>
      </c>
      <c r="BWA11" s="234" t="s">
        <v>19309</v>
      </c>
      <c r="BWB11" s="235" t="s">
        <v>8704</v>
      </c>
      <c r="BWC11" s="236" t="s">
        <v>19310</v>
      </c>
      <c r="BWD11" s="237"/>
      <c r="BWE11" s="238">
        <v>5800</v>
      </c>
      <c r="BWF11" s="234" t="s">
        <v>19311</v>
      </c>
      <c r="BWG11" s="235" t="s">
        <v>8704</v>
      </c>
      <c r="BWH11" s="236" t="s">
        <v>19312</v>
      </c>
      <c r="BWI11" s="237"/>
      <c r="BWJ11" s="238">
        <v>5800</v>
      </c>
      <c r="BWK11" s="234" t="s">
        <v>19313</v>
      </c>
      <c r="BWL11" s="235" t="s">
        <v>8704</v>
      </c>
      <c r="BWM11" s="236" t="s">
        <v>19314</v>
      </c>
      <c r="BWN11" s="237"/>
      <c r="BWO11" s="238">
        <v>5800</v>
      </c>
      <c r="BWP11" s="234" t="s">
        <v>19315</v>
      </c>
      <c r="BWQ11" s="235" t="s">
        <v>8704</v>
      </c>
      <c r="BWR11" s="236" t="s">
        <v>19316</v>
      </c>
      <c r="BWS11" s="237"/>
      <c r="BWT11" s="238">
        <v>5800</v>
      </c>
      <c r="BWU11" s="234" t="s">
        <v>19317</v>
      </c>
      <c r="BWV11" s="235" t="s">
        <v>8704</v>
      </c>
      <c r="BWW11" s="236" t="s">
        <v>19318</v>
      </c>
      <c r="BWX11" s="237"/>
      <c r="BWY11" s="238">
        <v>5800</v>
      </c>
      <c r="BWZ11" s="234" t="s">
        <v>19319</v>
      </c>
      <c r="BXA11" s="235" t="s">
        <v>8704</v>
      </c>
      <c r="BXB11" s="236" t="s">
        <v>19320</v>
      </c>
      <c r="BXC11" s="237"/>
      <c r="BXD11" s="238">
        <v>5800</v>
      </c>
      <c r="BXE11" s="234" t="s">
        <v>19321</v>
      </c>
      <c r="BXF11" s="235" t="s">
        <v>8704</v>
      </c>
      <c r="BXG11" s="236" t="s">
        <v>19322</v>
      </c>
      <c r="BXH11" s="237"/>
      <c r="BXI11" s="238">
        <v>5800</v>
      </c>
      <c r="BXJ11" s="234" t="s">
        <v>19323</v>
      </c>
      <c r="BXK11" s="235" t="s">
        <v>8704</v>
      </c>
      <c r="BXL11" s="236" t="s">
        <v>19324</v>
      </c>
      <c r="BXM11" s="237"/>
      <c r="BXN11" s="238">
        <v>5800</v>
      </c>
      <c r="BXO11" s="234" t="s">
        <v>19325</v>
      </c>
      <c r="BXP11" s="235" t="s">
        <v>8704</v>
      </c>
      <c r="BXQ11" s="236" t="s">
        <v>19326</v>
      </c>
      <c r="BXR11" s="237"/>
      <c r="BXS11" s="238">
        <v>5800</v>
      </c>
      <c r="BXT11" s="234" t="s">
        <v>19327</v>
      </c>
      <c r="BXU11" s="235" t="s">
        <v>8704</v>
      </c>
      <c r="BXV11" s="236" t="s">
        <v>19328</v>
      </c>
      <c r="BXW11" s="237"/>
      <c r="BXX11" s="238">
        <v>5800</v>
      </c>
      <c r="BXY11" s="234" t="s">
        <v>19329</v>
      </c>
      <c r="BXZ11" s="235" t="s">
        <v>8704</v>
      </c>
      <c r="BYA11" s="236" t="s">
        <v>19330</v>
      </c>
      <c r="BYB11" s="237"/>
      <c r="BYC11" s="238">
        <v>5800</v>
      </c>
      <c r="BYD11" s="234" t="s">
        <v>19331</v>
      </c>
      <c r="BYE11" s="235" t="s">
        <v>8704</v>
      </c>
      <c r="BYF11" s="236" t="s">
        <v>19332</v>
      </c>
      <c r="BYG11" s="237"/>
      <c r="BYH11" s="238">
        <v>5800</v>
      </c>
      <c r="BYI11" s="234" t="s">
        <v>19333</v>
      </c>
      <c r="BYJ11" s="235" t="s">
        <v>8704</v>
      </c>
      <c r="BYK11" s="236" t="s">
        <v>19334</v>
      </c>
      <c r="BYL11" s="237"/>
      <c r="BYM11" s="238">
        <v>5800</v>
      </c>
      <c r="BYN11" s="234" t="s">
        <v>19335</v>
      </c>
      <c r="BYO11" s="235" t="s">
        <v>8704</v>
      </c>
      <c r="BYP11" s="236" t="s">
        <v>19336</v>
      </c>
      <c r="BYQ11" s="237"/>
      <c r="BYR11" s="238">
        <v>5800</v>
      </c>
      <c r="BYS11" s="234" t="s">
        <v>19337</v>
      </c>
      <c r="BYT11" s="235" t="s">
        <v>8704</v>
      </c>
      <c r="BYU11" s="236" t="s">
        <v>19338</v>
      </c>
      <c r="BYV11" s="237"/>
      <c r="BYW11" s="238">
        <v>5800</v>
      </c>
      <c r="BYX11" s="234" t="s">
        <v>19339</v>
      </c>
      <c r="BYY11" s="235" t="s">
        <v>8704</v>
      </c>
      <c r="BYZ11" s="236" t="s">
        <v>19340</v>
      </c>
      <c r="BZA11" s="237"/>
      <c r="BZB11" s="238">
        <v>5800</v>
      </c>
      <c r="BZC11" s="234" t="s">
        <v>19341</v>
      </c>
      <c r="BZD11" s="235" t="s">
        <v>8704</v>
      </c>
      <c r="BZE11" s="236" t="s">
        <v>19342</v>
      </c>
      <c r="BZF11" s="237"/>
      <c r="BZG11" s="238">
        <v>5800</v>
      </c>
      <c r="BZH11" s="234" t="s">
        <v>19343</v>
      </c>
      <c r="BZI11" s="235" t="s">
        <v>8704</v>
      </c>
      <c r="BZJ11" s="236" t="s">
        <v>19344</v>
      </c>
      <c r="BZK11" s="237"/>
      <c r="BZL11" s="238">
        <v>5800</v>
      </c>
      <c r="BZM11" s="234" t="s">
        <v>19345</v>
      </c>
      <c r="BZN11" s="235" t="s">
        <v>8704</v>
      </c>
      <c r="BZO11" s="236" t="s">
        <v>19346</v>
      </c>
      <c r="BZP11" s="237"/>
      <c r="BZQ11" s="238">
        <v>5800</v>
      </c>
      <c r="BZR11" s="234" t="s">
        <v>19347</v>
      </c>
      <c r="BZS11" s="235" t="s">
        <v>8704</v>
      </c>
      <c r="BZT11" s="236" t="s">
        <v>19348</v>
      </c>
      <c r="BZU11" s="237"/>
      <c r="BZV11" s="238">
        <v>5800</v>
      </c>
      <c r="BZW11" s="234" t="s">
        <v>19349</v>
      </c>
      <c r="BZX11" s="235" t="s">
        <v>8704</v>
      </c>
      <c r="BZY11" s="236" t="s">
        <v>19350</v>
      </c>
      <c r="BZZ11" s="237"/>
      <c r="CAA11" s="238">
        <v>5800</v>
      </c>
      <c r="CAB11" s="234" t="s">
        <v>19351</v>
      </c>
      <c r="CAC11" s="235" t="s">
        <v>8704</v>
      </c>
      <c r="CAD11" s="236" t="s">
        <v>19352</v>
      </c>
      <c r="CAE11" s="237"/>
      <c r="CAF11" s="238">
        <v>5800</v>
      </c>
      <c r="CAG11" s="234" t="s">
        <v>19353</v>
      </c>
      <c r="CAH11" s="235" t="s">
        <v>8704</v>
      </c>
      <c r="CAI11" s="236" t="s">
        <v>19354</v>
      </c>
      <c r="CAJ11" s="237"/>
      <c r="CAK11" s="238">
        <v>5800</v>
      </c>
      <c r="CAL11" s="234" t="s">
        <v>19355</v>
      </c>
      <c r="CAM11" s="235" t="s">
        <v>8704</v>
      </c>
      <c r="CAN11" s="236" t="s">
        <v>19356</v>
      </c>
      <c r="CAO11" s="237"/>
      <c r="CAP11" s="238">
        <v>5800</v>
      </c>
      <c r="CAQ11" s="234" t="s">
        <v>19357</v>
      </c>
      <c r="CAR11" s="235" t="s">
        <v>8704</v>
      </c>
      <c r="CAS11" s="236" t="s">
        <v>19358</v>
      </c>
      <c r="CAT11" s="237"/>
      <c r="CAU11" s="238">
        <v>5800</v>
      </c>
      <c r="CAV11" s="234" t="s">
        <v>19359</v>
      </c>
      <c r="CAW11" s="235" t="s">
        <v>8704</v>
      </c>
      <c r="CAX11" s="236" t="s">
        <v>19360</v>
      </c>
      <c r="CAY11" s="237"/>
      <c r="CAZ11" s="238">
        <v>5800</v>
      </c>
      <c r="CBA11" s="234" t="s">
        <v>19361</v>
      </c>
      <c r="CBB11" s="235" t="s">
        <v>8704</v>
      </c>
      <c r="CBC11" s="236" t="s">
        <v>19362</v>
      </c>
      <c r="CBD11" s="237"/>
      <c r="CBE11" s="238">
        <v>5800</v>
      </c>
      <c r="CBF11" s="234" t="s">
        <v>19363</v>
      </c>
      <c r="CBG11" s="235" t="s">
        <v>8704</v>
      </c>
      <c r="CBH11" s="236" t="s">
        <v>19364</v>
      </c>
      <c r="CBI11" s="237"/>
      <c r="CBJ11" s="238">
        <v>5800</v>
      </c>
      <c r="CBK11" s="234" t="s">
        <v>19365</v>
      </c>
      <c r="CBL11" s="235" t="s">
        <v>8704</v>
      </c>
      <c r="CBM11" s="236" t="s">
        <v>19366</v>
      </c>
      <c r="CBN11" s="237"/>
      <c r="CBO11" s="238">
        <v>5800</v>
      </c>
      <c r="CBP11" s="234" t="s">
        <v>19367</v>
      </c>
      <c r="CBQ11" s="235" t="s">
        <v>8704</v>
      </c>
      <c r="CBR11" s="236" t="s">
        <v>19368</v>
      </c>
      <c r="CBS11" s="237"/>
      <c r="CBT11" s="238">
        <v>5800</v>
      </c>
      <c r="CBU11" s="234" t="s">
        <v>19369</v>
      </c>
      <c r="CBV11" s="235" t="s">
        <v>8704</v>
      </c>
      <c r="CBW11" s="236" t="s">
        <v>19370</v>
      </c>
      <c r="CBX11" s="237"/>
      <c r="CBY11" s="238">
        <v>5800</v>
      </c>
      <c r="CBZ11" s="234" t="s">
        <v>19371</v>
      </c>
      <c r="CCA11" s="235" t="s">
        <v>8704</v>
      </c>
      <c r="CCB11" s="236" t="s">
        <v>19372</v>
      </c>
      <c r="CCC11" s="237"/>
      <c r="CCD11" s="238">
        <v>5800</v>
      </c>
      <c r="CCE11" s="234" t="s">
        <v>19373</v>
      </c>
      <c r="CCF11" s="235" t="s">
        <v>8704</v>
      </c>
      <c r="CCG11" s="236" t="s">
        <v>19374</v>
      </c>
      <c r="CCH11" s="237"/>
      <c r="CCI11" s="238">
        <v>5800</v>
      </c>
      <c r="CCJ11" s="234" t="s">
        <v>19375</v>
      </c>
      <c r="CCK11" s="235" t="s">
        <v>8704</v>
      </c>
      <c r="CCL11" s="236" t="s">
        <v>19376</v>
      </c>
      <c r="CCM11" s="237"/>
      <c r="CCN11" s="238">
        <v>5800</v>
      </c>
      <c r="CCO11" s="234" t="s">
        <v>19377</v>
      </c>
      <c r="CCP11" s="235" t="s">
        <v>8704</v>
      </c>
      <c r="CCQ11" s="236" t="s">
        <v>19378</v>
      </c>
      <c r="CCR11" s="237"/>
      <c r="CCS11" s="238">
        <v>5800</v>
      </c>
      <c r="CCT11" s="234" t="s">
        <v>19379</v>
      </c>
      <c r="CCU11" s="235" t="s">
        <v>8704</v>
      </c>
      <c r="CCV11" s="236" t="s">
        <v>19380</v>
      </c>
      <c r="CCW11" s="237"/>
      <c r="CCX11" s="238">
        <v>5800</v>
      </c>
      <c r="CCY11" s="234" t="s">
        <v>19381</v>
      </c>
      <c r="CCZ11" s="235" t="s">
        <v>8704</v>
      </c>
      <c r="CDA11" s="236" t="s">
        <v>19382</v>
      </c>
      <c r="CDB11" s="237"/>
      <c r="CDC11" s="238">
        <v>5800</v>
      </c>
      <c r="CDD11" s="234" t="s">
        <v>19383</v>
      </c>
      <c r="CDE11" s="235" t="s">
        <v>8704</v>
      </c>
      <c r="CDF11" s="236" t="s">
        <v>19384</v>
      </c>
      <c r="CDG11" s="237"/>
      <c r="CDH11" s="238">
        <v>5800</v>
      </c>
      <c r="CDI11" s="234" t="s">
        <v>19385</v>
      </c>
      <c r="CDJ11" s="235" t="s">
        <v>8704</v>
      </c>
      <c r="CDK11" s="236" t="s">
        <v>19386</v>
      </c>
      <c r="CDL11" s="237"/>
      <c r="CDM11" s="238">
        <v>5800</v>
      </c>
      <c r="CDN11" s="234" t="s">
        <v>19387</v>
      </c>
      <c r="CDO11" s="235" t="s">
        <v>8704</v>
      </c>
      <c r="CDP11" s="236" t="s">
        <v>19388</v>
      </c>
      <c r="CDQ11" s="237"/>
      <c r="CDR11" s="238">
        <v>5800</v>
      </c>
      <c r="CDS11" s="234" t="s">
        <v>19389</v>
      </c>
      <c r="CDT11" s="235" t="s">
        <v>8704</v>
      </c>
      <c r="CDU11" s="236" t="s">
        <v>19390</v>
      </c>
      <c r="CDV11" s="237"/>
      <c r="CDW11" s="238">
        <v>5800</v>
      </c>
      <c r="CDX11" s="234" t="s">
        <v>19391</v>
      </c>
      <c r="CDY11" s="235" t="s">
        <v>8704</v>
      </c>
      <c r="CDZ11" s="236" t="s">
        <v>19392</v>
      </c>
      <c r="CEA11" s="237"/>
      <c r="CEB11" s="238">
        <v>5800</v>
      </c>
      <c r="CEC11" s="234" t="s">
        <v>19393</v>
      </c>
      <c r="CED11" s="235" t="s">
        <v>8704</v>
      </c>
      <c r="CEE11" s="236" t="s">
        <v>19394</v>
      </c>
      <c r="CEF11" s="237"/>
      <c r="CEG11" s="238">
        <v>5800</v>
      </c>
      <c r="CEH11" s="234" t="s">
        <v>19395</v>
      </c>
      <c r="CEI11" s="235" t="s">
        <v>8704</v>
      </c>
      <c r="CEJ11" s="236" t="s">
        <v>19396</v>
      </c>
      <c r="CEK11" s="237"/>
      <c r="CEL11" s="238">
        <v>5800</v>
      </c>
      <c r="CEM11" s="234" t="s">
        <v>19397</v>
      </c>
      <c r="CEN11" s="235" t="s">
        <v>8704</v>
      </c>
      <c r="CEO11" s="236" t="s">
        <v>19398</v>
      </c>
      <c r="CEP11" s="237"/>
      <c r="CEQ11" s="238">
        <v>5800</v>
      </c>
      <c r="CER11" s="234" t="s">
        <v>19399</v>
      </c>
      <c r="CES11" s="235" t="s">
        <v>8704</v>
      </c>
      <c r="CET11" s="236" t="s">
        <v>19400</v>
      </c>
      <c r="CEU11" s="237"/>
      <c r="CEV11" s="238">
        <v>5800</v>
      </c>
      <c r="CEW11" s="234" t="s">
        <v>19401</v>
      </c>
      <c r="CEX11" s="235" t="s">
        <v>8704</v>
      </c>
      <c r="CEY11" s="236" t="s">
        <v>19402</v>
      </c>
      <c r="CEZ11" s="237"/>
      <c r="CFA11" s="238">
        <v>5800</v>
      </c>
      <c r="CFB11" s="234" t="s">
        <v>19403</v>
      </c>
      <c r="CFC11" s="235" t="s">
        <v>8704</v>
      </c>
      <c r="CFD11" s="236" t="s">
        <v>19404</v>
      </c>
      <c r="CFE11" s="237"/>
      <c r="CFF11" s="238">
        <v>5800</v>
      </c>
      <c r="CFG11" s="234" t="s">
        <v>19405</v>
      </c>
      <c r="CFH11" s="235" t="s">
        <v>8704</v>
      </c>
      <c r="CFI11" s="236" t="s">
        <v>19406</v>
      </c>
      <c r="CFJ11" s="237"/>
      <c r="CFK11" s="238">
        <v>5800</v>
      </c>
      <c r="CFL11" s="234" t="s">
        <v>19407</v>
      </c>
      <c r="CFM11" s="235" t="s">
        <v>8704</v>
      </c>
      <c r="CFN11" s="236" t="s">
        <v>19408</v>
      </c>
      <c r="CFO11" s="237"/>
      <c r="CFP11" s="238">
        <v>5800</v>
      </c>
      <c r="CFQ11" s="234" t="s">
        <v>19409</v>
      </c>
      <c r="CFR11" s="235" t="s">
        <v>8704</v>
      </c>
      <c r="CFS11" s="236" t="s">
        <v>19410</v>
      </c>
      <c r="CFT11" s="237"/>
      <c r="CFU11" s="238">
        <v>5800</v>
      </c>
      <c r="CFV11" s="234" t="s">
        <v>19411</v>
      </c>
      <c r="CFW11" s="235" t="s">
        <v>8704</v>
      </c>
      <c r="CFX11" s="236" t="s">
        <v>19412</v>
      </c>
      <c r="CFY11" s="237"/>
      <c r="CFZ11" s="238">
        <v>5800</v>
      </c>
      <c r="CGA11" s="234" t="s">
        <v>19413</v>
      </c>
      <c r="CGB11" s="235" t="s">
        <v>8704</v>
      </c>
      <c r="CGC11" s="236" t="s">
        <v>19414</v>
      </c>
      <c r="CGD11" s="237"/>
      <c r="CGE11" s="238">
        <v>5800</v>
      </c>
      <c r="CGF11" s="234" t="s">
        <v>19415</v>
      </c>
      <c r="CGG11" s="235" t="s">
        <v>8704</v>
      </c>
      <c r="CGH11" s="236" t="s">
        <v>19416</v>
      </c>
      <c r="CGI11" s="237"/>
      <c r="CGJ11" s="238">
        <v>5800</v>
      </c>
      <c r="CGK11" s="234" t="s">
        <v>19417</v>
      </c>
      <c r="CGL11" s="235" t="s">
        <v>8704</v>
      </c>
      <c r="CGM11" s="236" t="s">
        <v>19418</v>
      </c>
      <c r="CGN11" s="237"/>
      <c r="CGO11" s="238">
        <v>5800</v>
      </c>
      <c r="CGP11" s="234" t="s">
        <v>19419</v>
      </c>
      <c r="CGQ11" s="235" t="s">
        <v>8704</v>
      </c>
      <c r="CGR11" s="236" t="s">
        <v>19420</v>
      </c>
      <c r="CGS11" s="237"/>
      <c r="CGT11" s="238">
        <v>5800</v>
      </c>
      <c r="CGU11" s="234" t="s">
        <v>19421</v>
      </c>
      <c r="CGV11" s="235" t="s">
        <v>8704</v>
      </c>
      <c r="CGW11" s="236" t="s">
        <v>19422</v>
      </c>
      <c r="CGX11" s="237"/>
      <c r="CGY11" s="238">
        <v>5800</v>
      </c>
      <c r="CGZ11" s="234" t="s">
        <v>19423</v>
      </c>
      <c r="CHA11" s="235" t="s">
        <v>8704</v>
      </c>
      <c r="CHB11" s="236" t="s">
        <v>19424</v>
      </c>
      <c r="CHC11" s="237"/>
      <c r="CHD11" s="238">
        <v>5800</v>
      </c>
      <c r="CHE11" s="234" t="s">
        <v>19425</v>
      </c>
      <c r="CHF11" s="235" t="s">
        <v>8704</v>
      </c>
      <c r="CHG11" s="236" t="s">
        <v>19426</v>
      </c>
      <c r="CHH11" s="237"/>
      <c r="CHI11" s="238">
        <v>5800</v>
      </c>
      <c r="CHJ11" s="234" t="s">
        <v>19427</v>
      </c>
      <c r="CHK11" s="235" t="s">
        <v>8704</v>
      </c>
      <c r="CHL11" s="236" t="s">
        <v>19428</v>
      </c>
      <c r="CHM11" s="237"/>
      <c r="CHN11" s="238">
        <v>5800</v>
      </c>
      <c r="CHO11" s="234" t="s">
        <v>19429</v>
      </c>
      <c r="CHP11" s="235" t="s">
        <v>8704</v>
      </c>
      <c r="CHQ11" s="236" t="s">
        <v>19430</v>
      </c>
      <c r="CHR11" s="237"/>
      <c r="CHS11" s="238">
        <v>5800</v>
      </c>
      <c r="CHT11" s="234" t="s">
        <v>19431</v>
      </c>
      <c r="CHU11" s="235" t="s">
        <v>8704</v>
      </c>
      <c r="CHV11" s="236" t="s">
        <v>19432</v>
      </c>
      <c r="CHW11" s="237"/>
      <c r="CHX11" s="238">
        <v>5800</v>
      </c>
      <c r="CHY11" s="234" t="s">
        <v>19433</v>
      </c>
      <c r="CHZ11" s="235" t="s">
        <v>8704</v>
      </c>
      <c r="CIA11" s="236" t="s">
        <v>19434</v>
      </c>
      <c r="CIB11" s="237"/>
      <c r="CIC11" s="238">
        <v>5800</v>
      </c>
      <c r="CID11" s="234" t="s">
        <v>19435</v>
      </c>
      <c r="CIE11" s="235" t="s">
        <v>8704</v>
      </c>
      <c r="CIF11" s="236" t="s">
        <v>19436</v>
      </c>
      <c r="CIG11" s="237"/>
      <c r="CIH11" s="238">
        <v>5800</v>
      </c>
      <c r="CII11" s="234" t="s">
        <v>19437</v>
      </c>
      <c r="CIJ11" s="235" t="s">
        <v>8704</v>
      </c>
      <c r="CIK11" s="236" t="s">
        <v>19438</v>
      </c>
      <c r="CIL11" s="237"/>
      <c r="CIM11" s="238">
        <v>5800</v>
      </c>
      <c r="CIN11" s="234" t="s">
        <v>19439</v>
      </c>
      <c r="CIO11" s="235" t="s">
        <v>8704</v>
      </c>
      <c r="CIP11" s="236" t="s">
        <v>19440</v>
      </c>
      <c r="CIQ11" s="237"/>
      <c r="CIR11" s="238">
        <v>5800</v>
      </c>
      <c r="CIS11" s="234" t="s">
        <v>19441</v>
      </c>
      <c r="CIT11" s="235" t="s">
        <v>8704</v>
      </c>
      <c r="CIU11" s="236" t="s">
        <v>19442</v>
      </c>
      <c r="CIV11" s="237"/>
      <c r="CIW11" s="238">
        <v>5800</v>
      </c>
      <c r="CIX11" s="234" t="s">
        <v>19443</v>
      </c>
      <c r="CIY11" s="235" t="s">
        <v>8704</v>
      </c>
      <c r="CIZ11" s="236" t="s">
        <v>19444</v>
      </c>
      <c r="CJA11" s="237"/>
      <c r="CJB11" s="238">
        <v>5800</v>
      </c>
      <c r="CJC11" s="234" t="s">
        <v>19445</v>
      </c>
      <c r="CJD11" s="235" t="s">
        <v>8704</v>
      </c>
      <c r="CJE11" s="236" t="s">
        <v>19446</v>
      </c>
      <c r="CJF11" s="237"/>
      <c r="CJG11" s="238">
        <v>5800</v>
      </c>
      <c r="CJH11" s="234" t="s">
        <v>19447</v>
      </c>
      <c r="CJI11" s="235" t="s">
        <v>8704</v>
      </c>
      <c r="CJJ11" s="236" t="s">
        <v>19448</v>
      </c>
      <c r="CJK11" s="237"/>
      <c r="CJL11" s="238">
        <v>5800</v>
      </c>
      <c r="CJM11" s="234" t="s">
        <v>19449</v>
      </c>
      <c r="CJN11" s="235" t="s">
        <v>8704</v>
      </c>
      <c r="CJO11" s="236" t="s">
        <v>19450</v>
      </c>
      <c r="CJP11" s="237"/>
      <c r="CJQ11" s="238">
        <v>5800</v>
      </c>
      <c r="CJR11" s="234" t="s">
        <v>19451</v>
      </c>
      <c r="CJS11" s="235" t="s">
        <v>8704</v>
      </c>
      <c r="CJT11" s="236" t="s">
        <v>19452</v>
      </c>
      <c r="CJU11" s="237"/>
      <c r="CJV11" s="238">
        <v>5800</v>
      </c>
      <c r="CJW11" s="234" t="s">
        <v>19453</v>
      </c>
      <c r="CJX11" s="235" t="s">
        <v>8704</v>
      </c>
      <c r="CJY11" s="236" t="s">
        <v>19454</v>
      </c>
      <c r="CJZ11" s="237"/>
      <c r="CKA11" s="238">
        <v>5800</v>
      </c>
      <c r="CKB11" s="234" t="s">
        <v>19455</v>
      </c>
      <c r="CKC11" s="235" t="s">
        <v>8704</v>
      </c>
      <c r="CKD11" s="236" t="s">
        <v>19456</v>
      </c>
      <c r="CKE11" s="237"/>
      <c r="CKF11" s="238">
        <v>5800</v>
      </c>
      <c r="CKG11" s="234" t="s">
        <v>19457</v>
      </c>
      <c r="CKH11" s="235" t="s">
        <v>8704</v>
      </c>
      <c r="CKI11" s="236" t="s">
        <v>19458</v>
      </c>
      <c r="CKJ11" s="237"/>
      <c r="CKK11" s="238">
        <v>5800</v>
      </c>
      <c r="CKL11" s="234" t="s">
        <v>19459</v>
      </c>
      <c r="CKM11" s="235" t="s">
        <v>8704</v>
      </c>
      <c r="CKN11" s="236" t="s">
        <v>19460</v>
      </c>
      <c r="CKO11" s="237"/>
      <c r="CKP11" s="238">
        <v>5800</v>
      </c>
      <c r="CKQ11" s="234" t="s">
        <v>19461</v>
      </c>
      <c r="CKR11" s="235" t="s">
        <v>8704</v>
      </c>
      <c r="CKS11" s="236" t="s">
        <v>19462</v>
      </c>
      <c r="CKT11" s="237"/>
      <c r="CKU11" s="238">
        <v>5800</v>
      </c>
      <c r="CKV11" s="234" t="s">
        <v>19463</v>
      </c>
      <c r="CKW11" s="235" t="s">
        <v>8704</v>
      </c>
      <c r="CKX11" s="236" t="s">
        <v>19464</v>
      </c>
      <c r="CKY11" s="237"/>
      <c r="CKZ11" s="238">
        <v>5800</v>
      </c>
      <c r="CLA11" s="234" t="s">
        <v>19465</v>
      </c>
      <c r="CLB11" s="235" t="s">
        <v>8704</v>
      </c>
      <c r="CLC11" s="236" t="s">
        <v>19466</v>
      </c>
      <c r="CLD11" s="237"/>
      <c r="CLE11" s="238">
        <v>5800</v>
      </c>
      <c r="CLF11" s="234" t="s">
        <v>19467</v>
      </c>
      <c r="CLG11" s="235" t="s">
        <v>8704</v>
      </c>
      <c r="CLH11" s="236" t="s">
        <v>19468</v>
      </c>
      <c r="CLI11" s="237"/>
      <c r="CLJ11" s="238">
        <v>5800</v>
      </c>
      <c r="CLK11" s="234" t="s">
        <v>19469</v>
      </c>
      <c r="CLL11" s="235" t="s">
        <v>8704</v>
      </c>
      <c r="CLM11" s="236" t="s">
        <v>19470</v>
      </c>
      <c r="CLN11" s="237"/>
      <c r="CLO11" s="238">
        <v>5800</v>
      </c>
      <c r="CLP11" s="234" t="s">
        <v>19471</v>
      </c>
      <c r="CLQ11" s="235" t="s">
        <v>8704</v>
      </c>
      <c r="CLR11" s="236" t="s">
        <v>19472</v>
      </c>
      <c r="CLS11" s="237"/>
      <c r="CLT11" s="238">
        <v>5800</v>
      </c>
      <c r="CLU11" s="234" t="s">
        <v>19473</v>
      </c>
      <c r="CLV11" s="235" t="s">
        <v>8704</v>
      </c>
      <c r="CLW11" s="236" t="s">
        <v>19474</v>
      </c>
      <c r="CLX11" s="237"/>
      <c r="CLY11" s="238">
        <v>5800</v>
      </c>
      <c r="CLZ11" s="234" t="s">
        <v>19475</v>
      </c>
      <c r="CMA11" s="235" t="s">
        <v>8704</v>
      </c>
      <c r="CMB11" s="236" t="s">
        <v>19476</v>
      </c>
      <c r="CMC11" s="237"/>
      <c r="CMD11" s="238">
        <v>5800</v>
      </c>
      <c r="CME11" s="234" t="s">
        <v>19477</v>
      </c>
      <c r="CMF11" s="235" t="s">
        <v>8704</v>
      </c>
      <c r="CMG11" s="236" t="s">
        <v>19478</v>
      </c>
      <c r="CMH11" s="237"/>
      <c r="CMI11" s="238">
        <v>5800</v>
      </c>
      <c r="CMJ11" s="234" t="s">
        <v>19479</v>
      </c>
      <c r="CMK11" s="235" t="s">
        <v>8704</v>
      </c>
      <c r="CML11" s="236" t="s">
        <v>19480</v>
      </c>
      <c r="CMM11" s="237"/>
      <c r="CMN11" s="238">
        <v>5800</v>
      </c>
      <c r="CMO11" s="234" t="s">
        <v>19481</v>
      </c>
      <c r="CMP11" s="235" t="s">
        <v>8704</v>
      </c>
      <c r="CMQ11" s="236" t="s">
        <v>19482</v>
      </c>
      <c r="CMR11" s="237"/>
      <c r="CMS11" s="238">
        <v>5800</v>
      </c>
      <c r="CMT11" s="234" t="s">
        <v>19483</v>
      </c>
      <c r="CMU11" s="235" t="s">
        <v>8704</v>
      </c>
      <c r="CMV11" s="236" t="s">
        <v>19484</v>
      </c>
      <c r="CMW11" s="237"/>
      <c r="CMX11" s="238">
        <v>5800</v>
      </c>
      <c r="CMY11" s="234" t="s">
        <v>19485</v>
      </c>
      <c r="CMZ11" s="235" t="s">
        <v>8704</v>
      </c>
      <c r="CNA11" s="236" t="s">
        <v>19486</v>
      </c>
      <c r="CNB11" s="237"/>
      <c r="CNC11" s="238">
        <v>5800</v>
      </c>
      <c r="CND11" s="234" t="s">
        <v>19487</v>
      </c>
      <c r="CNE11" s="235" t="s">
        <v>8704</v>
      </c>
      <c r="CNF11" s="236" t="s">
        <v>19488</v>
      </c>
      <c r="CNG11" s="237"/>
      <c r="CNH11" s="238">
        <v>5800</v>
      </c>
      <c r="CNI11" s="234" t="s">
        <v>19489</v>
      </c>
      <c r="CNJ11" s="235" t="s">
        <v>8704</v>
      </c>
      <c r="CNK11" s="236" t="s">
        <v>19490</v>
      </c>
      <c r="CNL11" s="237"/>
      <c r="CNM11" s="238">
        <v>5800</v>
      </c>
      <c r="CNN11" s="234" t="s">
        <v>19491</v>
      </c>
      <c r="CNO11" s="235" t="s">
        <v>8704</v>
      </c>
      <c r="CNP11" s="236" t="s">
        <v>19492</v>
      </c>
      <c r="CNQ11" s="237"/>
      <c r="CNR11" s="238">
        <v>5800</v>
      </c>
      <c r="CNS11" s="234" t="s">
        <v>19493</v>
      </c>
      <c r="CNT11" s="235" t="s">
        <v>8704</v>
      </c>
      <c r="CNU11" s="236" t="s">
        <v>19494</v>
      </c>
      <c r="CNV11" s="237"/>
      <c r="CNW11" s="238">
        <v>5800</v>
      </c>
      <c r="CNX11" s="234" t="s">
        <v>19495</v>
      </c>
      <c r="CNY11" s="235" t="s">
        <v>8704</v>
      </c>
      <c r="CNZ11" s="236" t="s">
        <v>19496</v>
      </c>
      <c r="COA11" s="237"/>
      <c r="COB11" s="238">
        <v>5800</v>
      </c>
      <c r="COC11" s="234" t="s">
        <v>19497</v>
      </c>
      <c r="COD11" s="235" t="s">
        <v>8704</v>
      </c>
      <c r="COE11" s="236" t="s">
        <v>19498</v>
      </c>
      <c r="COF11" s="237"/>
      <c r="COG11" s="238">
        <v>5800</v>
      </c>
      <c r="COH11" s="234" t="s">
        <v>19499</v>
      </c>
      <c r="COI11" s="235" t="s">
        <v>8704</v>
      </c>
      <c r="COJ11" s="236" t="s">
        <v>19500</v>
      </c>
      <c r="COK11" s="237"/>
      <c r="COL11" s="238">
        <v>5800</v>
      </c>
      <c r="COM11" s="234" t="s">
        <v>19501</v>
      </c>
      <c r="CON11" s="235" t="s">
        <v>8704</v>
      </c>
      <c r="COO11" s="236" t="s">
        <v>19502</v>
      </c>
      <c r="COP11" s="237"/>
      <c r="COQ11" s="238">
        <v>5800</v>
      </c>
      <c r="COR11" s="234" t="s">
        <v>19503</v>
      </c>
      <c r="COS11" s="235" t="s">
        <v>8704</v>
      </c>
      <c r="COT11" s="236" t="s">
        <v>19504</v>
      </c>
      <c r="COU11" s="237"/>
      <c r="COV11" s="238">
        <v>5800</v>
      </c>
      <c r="COW11" s="234" t="s">
        <v>19505</v>
      </c>
      <c r="COX11" s="235" t="s">
        <v>8704</v>
      </c>
      <c r="COY11" s="236" t="s">
        <v>19506</v>
      </c>
      <c r="COZ11" s="237"/>
      <c r="CPA11" s="238">
        <v>5800</v>
      </c>
      <c r="CPB11" s="234" t="s">
        <v>19507</v>
      </c>
      <c r="CPC11" s="235" t="s">
        <v>8704</v>
      </c>
      <c r="CPD11" s="236" t="s">
        <v>19508</v>
      </c>
      <c r="CPE11" s="237"/>
      <c r="CPF11" s="238">
        <v>5800</v>
      </c>
      <c r="CPG11" s="234" t="s">
        <v>19509</v>
      </c>
      <c r="CPH11" s="235" t="s">
        <v>8704</v>
      </c>
      <c r="CPI11" s="236" t="s">
        <v>19510</v>
      </c>
      <c r="CPJ11" s="237"/>
      <c r="CPK11" s="238">
        <v>5800</v>
      </c>
      <c r="CPL11" s="234" t="s">
        <v>19511</v>
      </c>
      <c r="CPM11" s="235" t="s">
        <v>8704</v>
      </c>
      <c r="CPN11" s="236" t="s">
        <v>19512</v>
      </c>
      <c r="CPO11" s="237"/>
      <c r="CPP11" s="238">
        <v>5800</v>
      </c>
      <c r="CPQ11" s="234" t="s">
        <v>19513</v>
      </c>
      <c r="CPR11" s="235" t="s">
        <v>8704</v>
      </c>
      <c r="CPS11" s="236" t="s">
        <v>19514</v>
      </c>
      <c r="CPT11" s="237"/>
      <c r="CPU11" s="238">
        <v>5800</v>
      </c>
      <c r="CPV11" s="234" t="s">
        <v>19515</v>
      </c>
      <c r="CPW11" s="235" t="s">
        <v>8704</v>
      </c>
      <c r="CPX11" s="236" t="s">
        <v>19516</v>
      </c>
      <c r="CPY11" s="237"/>
      <c r="CPZ11" s="238">
        <v>5800</v>
      </c>
      <c r="CQA11" s="234" t="s">
        <v>19517</v>
      </c>
      <c r="CQB11" s="235" t="s">
        <v>8704</v>
      </c>
      <c r="CQC11" s="236" t="s">
        <v>19518</v>
      </c>
      <c r="CQD11" s="237"/>
      <c r="CQE11" s="238">
        <v>5800</v>
      </c>
      <c r="CQF11" s="234" t="s">
        <v>19519</v>
      </c>
      <c r="CQG11" s="235" t="s">
        <v>8704</v>
      </c>
      <c r="CQH11" s="236" t="s">
        <v>19520</v>
      </c>
      <c r="CQI11" s="237"/>
      <c r="CQJ11" s="238">
        <v>5800</v>
      </c>
      <c r="CQK11" s="234" t="s">
        <v>19521</v>
      </c>
      <c r="CQL11" s="235" t="s">
        <v>8704</v>
      </c>
      <c r="CQM11" s="236" t="s">
        <v>19522</v>
      </c>
      <c r="CQN11" s="237"/>
      <c r="CQO11" s="238">
        <v>5800</v>
      </c>
      <c r="CQP11" s="234" t="s">
        <v>19523</v>
      </c>
      <c r="CQQ11" s="235" t="s">
        <v>8704</v>
      </c>
      <c r="CQR11" s="236" t="s">
        <v>19524</v>
      </c>
      <c r="CQS11" s="237"/>
      <c r="CQT11" s="238">
        <v>5800</v>
      </c>
      <c r="CQU11" s="234" t="s">
        <v>19525</v>
      </c>
      <c r="CQV11" s="235" t="s">
        <v>8704</v>
      </c>
      <c r="CQW11" s="236" t="s">
        <v>19526</v>
      </c>
      <c r="CQX11" s="237"/>
      <c r="CQY11" s="238">
        <v>5800</v>
      </c>
      <c r="CQZ11" s="234" t="s">
        <v>19527</v>
      </c>
      <c r="CRA11" s="235" t="s">
        <v>8704</v>
      </c>
      <c r="CRB11" s="236" t="s">
        <v>19528</v>
      </c>
      <c r="CRC11" s="237"/>
      <c r="CRD11" s="238">
        <v>5800</v>
      </c>
      <c r="CRE11" s="234" t="s">
        <v>19529</v>
      </c>
      <c r="CRF11" s="235" t="s">
        <v>8704</v>
      </c>
      <c r="CRG11" s="236" t="s">
        <v>19530</v>
      </c>
      <c r="CRH11" s="237"/>
      <c r="CRI11" s="238">
        <v>5800</v>
      </c>
      <c r="CRJ11" s="234" t="s">
        <v>19531</v>
      </c>
      <c r="CRK11" s="235" t="s">
        <v>8704</v>
      </c>
      <c r="CRL11" s="236" t="s">
        <v>19532</v>
      </c>
      <c r="CRM11" s="237"/>
      <c r="CRN11" s="238">
        <v>5800</v>
      </c>
      <c r="CRO11" s="234" t="s">
        <v>19533</v>
      </c>
      <c r="CRP11" s="235" t="s">
        <v>8704</v>
      </c>
      <c r="CRQ11" s="236" t="s">
        <v>19534</v>
      </c>
      <c r="CRR11" s="237"/>
      <c r="CRS11" s="238">
        <v>5800</v>
      </c>
      <c r="CRT11" s="234" t="s">
        <v>19535</v>
      </c>
      <c r="CRU11" s="235" t="s">
        <v>8704</v>
      </c>
      <c r="CRV11" s="236" t="s">
        <v>19536</v>
      </c>
      <c r="CRW11" s="237"/>
      <c r="CRX11" s="238">
        <v>5800</v>
      </c>
      <c r="CRY11" s="234" t="s">
        <v>19537</v>
      </c>
      <c r="CRZ11" s="235" t="s">
        <v>8704</v>
      </c>
      <c r="CSA11" s="236" t="s">
        <v>19538</v>
      </c>
      <c r="CSB11" s="237"/>
      <c r="CSC11" s="238">
        <v>5800</v>
      </c>
      <c r="CSD11" s="234" t="s">
        <v>19539</v>
      </c>
      <c r="CSE11" s="235" t="s">
        <v>8704</v>
      </c>
      <c r="CSF11" s="236" t="s">
        <v>19540</v>
      </c>
      <c r="CSG11" s="237"/>
      <c r="CSH11" s="238">
        <v>5800</v>
      </c>
      <c r="CSI11" s="234" t="s">
        <v>19541</v>
      </c>
      <c r="CSJ11" s="235" t="s">
        <v>8704</v>
      </c>
      <c r="CSK11" s="236" t="s">
        <v>19542</v>
      </c>
      <c r="CSL11" s="237"/>
      <c r="CSM11" s="238">
        <v>5800</v>
      </c>
      <c r="CSN11" s="234" t="s">
        <v>19543</v>
      </c>
      <c r="CSO11" s="235" t="s">
        <v>8704</v>
      </c>
      <c r="CSP11" s="236" t="s">
        <v>19544</v>
      </c>
      <c r="CSQ11" s="237"/>
      <c r="CSR11" s="238">
        <v>5800</v>
      </c>
      <c r="CSS11" s="234" t="s">
        <v>19545</v>
      </c>
      <c r="CST11" s="235" t="s">
        <v>8704</v>
      </c>
      <c r="CSU11" s="236" t="s">
        <v>19546</v>
      </c>
      <c r="CSV11" s="237"/>
      <c r="CSW11" s="238">
        <v>5800</v>
      </c>
      <c r="CSX11" s="234" t="s">
        <v>19547</v>
      </c>
      <c r="CSY11" s="235" t="s">
        <v>8704</v>
      </c>
      <c r="CSZ11" s="236" t="s">
        <v>19548</v>
      </c>
      <c r="CTA11" s="237"/>
      <c r="CTB11" s="238">
        <v>5800</v>
      </c>
      <c r="CTC11" s="234" t="s">
        <v>19549</v>
      </c>
      <c r="CTD11" s="235" t="s">
        <v>8704</v>
      </c>
      <c r="CTE11" s="236" t="s">
        <v>19550</v>
      </c>
      <c r="CTF11" s="237"/>
      <c r="CTG11" s="238">
        <v>5800</v>
      </c>
      <c r="CTH11" s="234" t="s">
        <v>19551</v>
      </c>
      <c r="CTI11" s="235" t="s">
        <v>8704</v>
      </c>
      <c r="CTJ11" s="236" t="s">
        <v>19552</v>
      </c>
      <c r="CTK11" s="237"/>
      <c r="CTL11" s="238">
        <v>5800</v>
      </c>
      <c r="CTM11" s="234" t="s">
        <v>19553</v>
      </c>
      <c r="CTN11" s="235" t="s">
        <v>8704</v>
      </c>
      <c r="CTO11" s="236" t="s">
        <v>19554</v>
      </c>
      <c r="CTP11" s="237"/>
      <c r="CTQ11" s="238">
        <v>5800</v>
      </c>
      <c r="CTR11" s="234" t="s">
        <v>19555</v>
      </c>
      <c r="CTS11" s="235" t="s">
        <v>8704</v>
      </c>
      <c r="CTT11" s="236" t="s">
        <v>19556</v>
      </c>
      <c r="CTU11" s="237"/>
      <c r="CTV11" s="238">
        <v>5800</v>
      </c>
      <c r="CTW11" s="234" t="s">
        <v>19557</v>
      </c>
      <c r="CTX11" s="235" t="s">
        <v>8704</v>
      </c>
      <c r="CTY11" s="236" t="s">
        <v>19558</v>
      </c>
      <c r="CTZ11" s="237"/>
      <c r="CUA11" s="238">
        <v>5800</v>
      </c>
      <c r="CUB11" s="234" t="s">
        <v>19559</v>
      </c>
      <c r="CUC11" s="235" t="s">
        <v>8704</v>
      </c>
      <c r="CUD11" s="236" t="s">
        <v>19560</v>
      </c>
      <c r="CUE11" s="237"/>
      <c r="CUF11" s="238">
        <v>5800</v>
      </c>
      <c r="CUG11" s="234" t="s">
        <v>19561</v>
      </c>
      <c r="CUH11" s="235" t="s">
        <v>8704</v>
      </c>
      <c r="CUI11" s="236" t="s">
        <v>19562</v>
      </c>
      <c r="CUJ11" s="237"/>
      <c r="CUK11" s="238">
        <v>5800</v>
      </c>
      <c r="CUL11" s="234" t="s">
        <v>19563</v>
      </c>
      <c r="CUM11" s="235" t="s">
        <v>8704</v>
      </c>
      <c r="CUN11" s="236" t="s">
        <v>19564</v>
      </c>
      <c r="CUO11" s="237"/>
      <c r="CUP11" s="238">
        <v>5800</v>
      </c>
      <c r="CUQ11" s="234" t="s">
        <v>19565</v>
      </c>
      <c r="CUR11" s="235" t="s">
        <v>8704</v>
      </c>
      <c r="CUS11" s="236" t="s">
        <v>19566</v>
      </c>
      <c r="CUT11" s="237"/>
      <c r="CUU11" s="238">
        <v>5800</v>
      </c>
      <c r="CUV11" s="234" t="s">
        <v>19567</v>
      </c>
      <c r="CUW11" s="235" t="s">
        <v>8704</v>
      </c>
      <c r="CUX11" s="236" t="s">
        <v>19568</v>
      </c>
      <c r="CUY11" s="237"/>
      <c r="CUZ11" s="238">
        <v>5800</v>
      </c>
      <c r="CVA11" s="234" t="s">
        <v>19569</v>
      </c>
      <c r="CVB11" s="235" t="s">
        <v>8704</v>
      </c>
      <c r="CVC11" s="236" t="s">
        <v>19570</v>
      </c>
      <c r="CVD11" s="237"/>
      <c r="CVE11" s="238">
        <v>5800</v>
      </c>
      <c r="CVF11" s="234" t="s">
        <v>19571</v>
      </c>
      <c r="CVG11" s="235" t="s">
        <v>8704</v>
      </c>
      <c r="CVH11" s="236" t="s">
        <v>19572</v>
      </c>
      <c r="CVI11" s="237"/>
      <c r="CVJ11" s="238">
        <v>5800</v>
      </c>
      <c r="CVK11" s="234" t="s">
        <v>19573</v>
      </c>
      <c r="CVL11" s="235" t="s">
        <v>8704</v>
      </c>
      <c r="CVM11" s="236" t="s">
        <v>19574</v>
      </c>
      <c r="CVN11" s="237"/>
      <c r="CVO11" s="238">
        <v>5800</v>
      </c>
      <c r="CVP11" s="234" t="s">
        <v>19575</v>
      </c>
      <c r="CVQ11" s="235" t="s">
        <v>8704</v>
      </c>
      <c r="CVR11" s="236" t="s">
        <v>19576</v>
      </c>
      <c r="CVS11" s="237"/>
      <c r="CVT11" s="238">
        <v>5800</v>
      </c>
      <c r="CVU11" s="234" t="s">
        <v>19577</v>
      </c>
      <c r="CVV11" s="235" t="s">
        <v>8704</v>
      </c>
      <c r="CVW11" s="236" t="s">
        <v>19578</v>
      </c>
      <c r="CVX11" s="237"/>
      <c r="CVY11" s="238">
        <v>5800</v>
      </c>
      <c r="CVZ11" s="234" t="s">
        <v>19579</v>
      </c>
      <c r="CWA11" s="235" t="s">
        <v>8704</v>
      </c>
      <c r="CWB11" s="236" t="s">
        <v>19580</v>
      </c>
      <c r="CWC11" s="237"/>
      <c r="CWD11" s="238">
        <v>5800</v>
      </c>
      <c r="CWE11" s="234" t="s">
        <v>19581</v>
      </c>
      <c r="CWF11" s="235" t="s">
        <v>8704</v>
      </c>
      <c r="CWG11" s="236" t="s">
        <v>19582</v>
      </c>
      <c r="CWH11" s="237"/>
      <c r="CWI11" s="238">
        <v>5800</v>
      </c>
      <c r="CWJ11" s="234" t="s">
        <v>19583</v>
      </c>
      <c r="CWK11" s="235" t="s">
        <v>8704</v>
      </c>
      <c r="CWL11" s="236" t="s">
        <v>19584</v>
      </c>
      <c r="CWM11" s="237"/>
      <c r="CWN11" s="238">
        <v>5800</v>
      </c>
      <c r="CWO11" s="234" t="s">
        <v>19585</v>
      </c>
      <c r="CWP11" s="235" t="s">
        <v>8704</v>
      </c>
      <c r="CWQ11" s="236" t="s">
        <v>19586</v>
      </c>
      <c r="CWR11" s="237"/>
      <c r="CWS11" s="238">
        <v>5800</v>
      </c>
      <c r="CWT11" s="234" t="s">
        <v>19587</v>
      </c>
      <c r="CWU11" s="235" t="s">
        <v>8704</v>
      </c>
      <c r="CWV11" s="236" t="s">
        <v>19588</v>
      </c>
      <c r="CWW11" s="237"/>
      <c r="CWX11" s="238">
        <v>5800</v>
      </c>
      <c r="CWY11" s="234" t="s">
        <v>19589</v>
      </c>
      <c r="CWZ11" s="235" t="s">
        <v>8704</v>
      </c>
      <c r="CXA11" s="236" t="s">
        <v>19590</v>
      </c>
      <c r="CXB11" s="237"/>
      <c r="CXC11" s="238">
        <v>5800</v>
      </c>
      <c r="CXD11" s="234" t="s">
        <v>19591</v>
      </c>
      <c r="CXE11" s="235" t="s">
        <v>8704</v>
      </c>
      <c r="CXF11" s="236" t="s">
        <v>19592</v>
      </c>
      <c r="CXG11" s="237"/>
      <c r="CXH11" s="238">
        <v>5800</v>
      </c>
      <c r="CXI11" s="234" t="s">
        <v>19593</v>
      </c>
      <c r="CXJ11" s="235" t="s">
        <v>8704</v>
      </c>
      <c r="CXK11" s="236" t="s">
        <v>19594</v>
      </c>
      <c r="CXL11" s="237"/>
      <c r="CXM11" s="238">
        <v>5800</v>
      </c>
      <c r="CXN11" s="234" t="s">
        <v>19595</v>
      </c>
      <c r="CXO11" s="235" t="s">
        <v>8704</v>
      </c>
      <c r="CXP11" s="236" t="s">
        <v>19596</v>
      </c>
      <c r="CXQ11" s="237"/>
      <c r="CXR11" s="238">
        <v>5800</v>
      </c>
      <c r="CXS11" s="234" t="s">
        <v>19597</v>
      </c>
      <c r="CXT11" s="235" t="s">
        <v>8704</v>
      </c>
      <c r="CXU11" s="236" t="s">
        <v>19598</v>
      </c>
      <c r="CXV11" s="237"/>
      <c r="CXW11" s="238">
        <v>5800</v>
      </c>
      <c r="CXX11" s="234" t="s">
        <v>19599</v>
      </c>
      <c r="CXY11" s="235" t="s">
        <v>8704</v>
      </c>
      <c r="CXZ11" s="236" t="s">
        <v>19600</v>
      </c>
      <c r="CYA11" s="237"/>
      <c r="CYB11" s="238">
        <v>5800</v>
      </c>
      <c r="CYC11" s="234" t="s">
        <v>19601</v>
      </c>
      <c r="CYD11" s="235" t="s">
        <v>8704</v>
      </c>
      <c r="CYE11" s="236" t="s">
        <v>19602</v>
      </c>
      <c r="CYF11" s="237"/>
      <c r="CYG11" s="238">
        <v>5800</v>
      </c>
      <c r="CYH11" s="234" t="s">
        <v>19603</v>
      </c>
      <c r="CYI11" s="235" t="s">
        <v>8704</v>
      </c>
      <c r="CYJ11" s="236" t="s">
        <v>19604</v>
      </c>
      <c r="CYK11" s="237"/>
      <c r="CYL11" s="238">
        <v>5800</v>
      </c>
      <c r="CYM11" s="234" t="s">
        <v>19605</v>
      </c>
      <c r="CYN11" s="235" t="s">
        <v>8704</v>
      </c>
      <c r="CYO11" s="236" t="s">
        <v>19606</v>
      </c>
      <c r="CYP11" s="237"/>
      <c r="CYQ11" s="238">
        <v>5800</v>
      </c>
      <c r="CYR11" s="234" t="s">
        <v>19607</v>
      </c>
      <c r="CYS11" s="235" t="s">
        <v>8704</v>
      </c>
      <c r="CYT11" s="236" t="s">
        <v>19608</v>
      </c>
      <c r="CYU11" s="237"/>
      <c r="CYV11" s="238">
        <v>5800</v>
      </c>
      <c r="CYW11" s="234" t="s">
        <v>19609</v>
      </c>
      <c r="CYX11" s="235" t="s">
        <v>8704</v>
      </c>
      <c r="CYY11" s="236" t="s">
        <v>19610</v>
      </c>
      <c r="CYZ11" s="237"/>
      <c r="CZA11" s="238">
        <v>5800</v>
      </c>
      <c r="CZB11" s="234" t="s">
        <v>19611</v>
      </c>
      <c r="CZC11" s="235" t="s">
        <v>8704</v>
      </c>
      <c r="CZD11" s="236" t="s">
        <v>19612</v>
      </c>
      <c r="CZE11" s="237"/>
      <c r="CZF11" s="238">
        <v>5800</v>
      </c>
      <c r="CZG11" s="234" t="s">
        <v>19613</v>
      </c>
      <c r="CZH11" s="235" t="s">
        <v>8704</v>
      </c>
      <c r="CZI11" s="236" t="s">
        <v>19614</v>
      </c>
      <c r="CZJ11" s="237"/>
      <c r="CZK11" s="238">
        <v>5800</v>
      </c>
      <c r="CZL11" s="234" t="s">
        <v>19615</v>
      </c>
      <c r="CZM11" s="235" t="s">
        <v>8704</v>
      </c>
      <c r="CZN11" s="236" t="s">
        <v>19616</v>
      </c>
      <c r="CZO11" s="237"/>
      <c r="CZP11" s="238">
        <v>5800</v>
      </c>
      <c r="CZQ11" s="234" t="s">
        <v>19617</v>
      </c>
      <c r="CZR11" s="235" t="s">
        <v>8704</v>
      </c>
      <c r="CZS11" s="236" t="s">
        <v>19618</v>
      </c>
      <c r="CZT11" s="237"/>
      <c r="CZU11" s="238">
        <v>5800</v>
      </c>
      <c r="CZV11" s="234" t="s">
        <v>19619</v>
      </c>
      <c r="CZW11" s="235" t="s">
        <v>8704</v>
      </c>
      <c r="CZX11" s="236" t="s">
        <v>19620</v>
      </c>
      <c r="CZY11" s="237"/>
      <c r="CZZ11" s="238">
        <v>5800</v>
      </c>
      <c r="DAA11" s="234" t="s">
        <v>19621</v>
      </c>
      <c r="DAB11" s="235" t="s">
        <v>8704</v>
      </c>
      <c r="DAC11" s="236" t="s">
        <v>19622</v>
      </c>
      <c r="DAD11" s="237"/>
      <c r="DAE11" s="238">
        <v>5800</v>
      </c>
      <c r="DAF11" s="234" t="s">
        <v>19623</v>
      </c>
      <c r="DAG11" s="235" t="s">
        <v>8704</v>
      </c>
      <c r="DAH11" s="236" t="s">
        <v>19624</v>
      </c>
      <c r="DAI11" s="237"/>
      <c r="DAJ11" s="238">
        <v>5800</v>
      </c>
      <c r="DAK11" s="234" t="s">
        <v>19625</v>
      </c>
      <c r="DAL11" s="235" t="s">
        <v>8704</v>
      </c>
      <c r="DAM11" s="236" t="s">
        <v>19626</v>
      </c>
      <c r="DAN11" s="237"/>
      <c r="DAO11" s="238">
        <v>5800</v>
      </c>
      <c r="DAP11" s="234" t="s">
        <v>19627</v>
      </c>
      <c r="DAQ11" s="235" t="s">
        <v>8704</v>
      </c>
      <c r="DAR11" s="236" t="s">
        <v>19628</v>
      </c>
      <c r="DAS11" s="237"/>
      <c r="DAT11" s="238">
        <v>5800</v>
      </c>
      <c r="DAU11" s="234" t="s">
        <v>19629</v>
      </c>
      <c r="DAV11" s="235" t="s">
        <v>8704</v>
      </c>
      <c r="DAW11" s="236" t="s">
        <v>19630</v>
      </c>
      <c r="DAX11" s="237"/>
      <c r="DAY11" s="238">
        <v>5800</v>
      </c>
      <c r="DAZ11" s="234" t="s">
        <v>19631</v>
      </c>
      <c r="DBA11" s="235" t="s">
        <v>8704</v>
      </c>
      <c r="DBB11" s="236" t="s">
        <v>19632</v>
      </c>
      <c r="DBC11" s="237"/>
      <c r="DBD11" s="238">
        <v>5800</v>
      </c>
      <c r="DBE11" s="234" t="s">
        <v>19633</v>
      </c>
      <c r="DBF11" s="235" t="s">
        <v>8704</v>
      </c>
      <c r="DBG11" s="236" t="s">
        <v>19634</v>
      </c>
      <c r="DBH11" s="237"/>
      <c r="DBI11" s="238">
        <v>5800</v>
      </c>
      <c r="DBJ11" s="234" t="s">
        <v>19635</v>
      </c>
      <c r="DBK11" s="235" t="s">
        <v>8704</v>
      </c>
      <c r="DBL11" s="236" t="s">
        <v>19636</v>
      </c>
      <c r="DBM11" s="237"/>
      <c r="DBN11" s="238">
        <v>5800</v>
      </c>
      <c r="DBO11" s="234" t="s">
        <v>19637</v>
      </c>
      <c r="DBP11" s="235" t="s">
        <v>8704</v>
      </c>
      <c r="DBQ11" s="236" t="s">
        <v>19638</v>
      </c>
      <c r="DBR11" s="237"/>
      <c r="DBS11" s="238">
        <v>5800</v>
      </c>
      <c r="DBT11" s="234" t="s">
        <v>19639</v>
      </c>
      <c r="DBU11" s="235" t="s">
        <v>8704</v>
      </c>
      <c r="DBV11" s="236" t="s">
        <v>19640</v>
      </c>
      <c r="DBW11" s="237"/>
      <c r="DBX11" s="238">
        <v>5800</v>
      </c>
      <c r="DBY11" s="234" t="s">
        <v>19641</v>
      </c>
      <c r="DBZ11" s="235" t="s">
        <v>8704</v>
      </c>
      <c r="DCA11" s="236" t="s">
        <v>19642</v>
      </c>
      <c r="DCB11" s="237"/>
      <c r="DCC11" s="238">
        <v>5800</v>
      </c>
      <c r="DCD11" s="234" t="s">
        <v>19643</v>
      </c>
      <c r="DCE11" s="235" t="s">
        <v>8704</v>
      </c>
      <c r="DCF11" s="236" t="s">
        <v>19644</v>
      </c>
      <c r="DCG11" s="237"/>
      <c r="DCH11" s="238">
        <v>5800</v>
      </c>
      <c r="DCI11" s="234" t="s">
        <v>19645</v>
      </c>
      <c r="DCJ11" s="235" t="s">
        <v>8704</v>
      </c>
      <c r="DCK11" s="236" t="s">
        <v>19646</v>
      </c>
      <c r="DCL11" s="237"/>
      <c r="DCM11" s="238">
        <v>5800</v>
      </c>
      <c r="DCN11" s="234" t="s">
        <v>19647</v>
      </c>
      <c r="DCO11" s="235" t="s">
        <v>8704</v>
      </c>
      <c r="DCP11" s="236" t="s">
        <v>19648</v>
      </c>
      <c r="DCQ11" s="237"/>
      <c r="DCR11" s="238">
        <v>5800</v>
      </c>
      <c r="DCS11" s="234" t="s">
        <v>19649</v>
      </c>
      <c r="DCT11" s="235" t="s">
        <v>8704</v>
      </c>
      <c r="DCU11" s="236" t="s">
        <v>19650</v>
      </c>
      <c r="DCV11" s="237"/>
      <c r="DCW11" s="238">
        <v>5800</v>
      </c>
      <c r="DCX11" s="234" t="s">
        <v>19651</v>
      </c>
      <c r="DCY11" s="235" t="s">
        <v>8704</v>
      </c>
      <c r="DCZ11" s="236" t="s">
        <v>19652</v>
      </c>
      <c r="DDA11" s="237"/>
      <c r="DDB11" s="238">
        <v>5800</v>
      </c>
      <c r="DDC11" s="234" t="s">
        <v>19653</v>
      </c>
      <c r="DDD11" s="235" t="s">
        <v>8704</v>
      </c>
      <c r="DDE11" s="236" t="s">
        <v>19654</v>
      </c>
      <c r="DDF11" s="237"/>
      <c r="DDG11" s="238">
        <v>5800</v>
      </c>
      <c r="DDH11" s="234" t="s">
        <v>19655</v>
      </c>
      <c r="DDI11" s="235" t="s">
        <v>8704</v>
      </c>
      <c r="DDJ11" s="236" t="s">
        <v>19656</v>
      </c>
      <c r="DDK11" s="237"/>
      <c r="DDL11" s="238">
        <v>5800</v>
      </c>
      <c r="DDM11" s="234" t="s">
        <v>19657</v>
      </c>
      <c r="DDN11" s="235" t="s">
        <v>8704</v>
      </c>
      <c r="DDO11" s="236" t="s">
        <v>19658</v>
      </c>
      <c r="DDP11" s="237"/>
      <c r="DDQ11" s="238">
        <v>5800</v>
      </c>
      <c r="DDR11" s="234" t="s">
        <v>19659</v>
      </c>
      <c r="DDS11" s="235" t="s">
        <v>8704</v>
      </c>
      <c r="DDT11" s="236" t="s">
        <v>19660</v>
      </c>
      <c r="DDU11" s="237"/>
      <c r="DDV11" s="238">
        <v>5800</v>
      </c>
      <c r="DDW11" s="234" t="s">
        <v>19661</v>
      </c>
      <c r="DDX11" s="235" t="s">
        <v>8704</v>
      </c>
      <c r="DDY11" s="236" t="s">
        <v>19662</v>
      </c>
      <c r="DDZ11" s="237"/>
      <c r="DEA11" s="238">
        <v>5800</v>
      </c>
      <c r="DEB11" s="234" t="s">
        <v>19663</v>
      </c>
      <c r="DEC11" s="235" t="s">
        <v>8704</v>
      </c>
      <c r="DED11" s="236" t="s">
        <v>19664</v>
      </c>
      <c r="DEE11" s="237"/>
      <c r="DEF11" s="238">
        <v>5800</v>
      </c>
      <c r="DEG11" s="234" t="s">
        <v>19665</v>
      </c>
      <c r="DEH11" s="235" t="s">
        <v>8704</v>
      </c>
      <c r="DEI11" s="236" t="s">
        <v>19666</v>
      </c>
      <c r="DEJ11" s="237"/>
      <c r="DEK11" s="238">
        <v>5800</v>
      </c>
      <c r="DEL11" s="234" t="s">
        <v>19667</v>
      </c>
      <c r="DEM11" s="235" t="s">
        <v>8704</v>
      </c>
      <c r="DEN11" s="236" t="s">
        <v>19668</v>
      </c>
      <c r="DEO11" s="237"/>
      <c r="DEP11" s="238">
        <v>5800</v>
      </c>
      <c r="DEQ11" s="234" t="s">
        <v>19669</v>
      </c>
      <c r="DER11" s="235" t="s">
        <v>8704</v>
      </c>
      <c r="DES11" s="236" t="s">
        <v>19670</v>
      </c>
      <c r="DET11" s="237"/>
      <c r="DEU11" s="238">
        <v>5800</v>
      </c>
      <c r="DEV11" s="234" t="s">
        <v>19671</v>
      </c>
      <c r="DEW11" s="235" t="s">
        <v>8704</v>
      </c>
      <c r="DEX11" s="236" t="s">
        <v>19672</v>
      </c>
      <c r="DEY11" s="237"/>
      <c r="DEZ11" s="238">
        <v>5800</v>
      </c>
      <c r="DFA11" s="234" t="s">
        <v>19673</v>
      </c>
      <c r="DFB11" s="235" t="s">
        <v>8704</v>
      </c>
      <c r="DFC11" s="236" t="s">
        <v>19674</v>
      </c>
      <c r="DFD11" s="237"/>
      <c r="DFE11" s="238">
        <v>5800</v>
      </c>
      <c r="DFF11" s="234" t="s">
        <v>19675</v>
      </c>
      <c r="DFG11" s="235" t="s">
        <v>8704</v>
      </c>
      <c r="DFH11" s="236" t="s">
        <v>19676</v>
      </c>
      <c r="DFI11" s="237"/>
      <c r="DFJ11" s="238">
        <v>5800</v>
      </c>
      <c r="DFK11" s="234" t="s">
        <v>19677</v>
      </c>
      <c r="DFL11" s="235" t="s">
        <v>8704</v>
      </c>
      <c r="DFM11" s="236" t="s">
        <v>19678</v>
      </c>
      <c r="DFN11" s="237"/>
      <c r="DFO11" s="238">
        <v>5800</v>
      </c>
      <c r="DFP11" s="234" t="s">
        <v>19679</v>
      </c>
      <c r="DFQ11" s="235" t="s">
        <v>8704</v>
      </c>
      <c r="DFR11" s="236" t="s">
        <v>19680</v>
      </c>
      <c r="DFS11" s="237"/>
      <c r="DFT11" s="238">
        <v>5800</v>
      </c>
      <c r="DFU11" s="234" t="s">
        <v>19681</v>
      </c>
      <c r="DFV11" s="235" t="s">
        <v>8704</v>
      </c>
      <c r="DFW11" s="236" t="s">
        <v>19682</v>
      </c>
      <c r="DFX11" s="237"/>
      <c r="DFY11" s="238">
        <v>5800</v>
      </c>
      <c r="DFZ11" s="234" t="s">
        <v>19683</v>
      </c>
      <c r="DGA11" s="235" t="s">
        <v>8704</v>
      </c>
      <c r="DGB11" s="236" t="s">
        <v>19684</v>
      </c>
      <c r="DGC11" s="237"/>
      <c r="DGD11" s="238">
        <v>5800</v>
      </c>
      <c r="DGE11" s="234" t="s">
        <v>19685</v>
      </c>
      <c r="DGF11" s="235" t="s">
        <v>8704</v>
      </c>
      <c r="DGG11" s="236" t="s">
        <v>19686</v>
      </c>
      <c r="DGH11" s="237"/>
      <c r="DGI11" s="238">
        <v>5800</v>
      </c>
      <c r="DGJ11" s="234" t="s">
        <v>19687</v>
      </c>
      <c r="DGK11" s="235" t="s">
        <v>8704</v>
      </c>
      <c r="DGL11" s="236" t="s">
        <v>19688</v>
      </c>
      <c r="DGM11" s="237"/>
      <c r="DGN11" s="238">
        <v>5800</v>
      </c>
      <c r="DGO11" s="234" t="s">
        <v>19689</v>
      </c>
      <c r="DGP11" s="235" t="s">
        <v>8704</v>
      </c>
      <c r="DGQ11" s="236" t="s">
        <v>19690</v>
      </c>
      <c r="DGR11" s="237"/>
      <c r="DGS11" s="238">
        <v>5800</v>
      </c>
      <c r="DGT11" s="234" t="s">
        <v>19691</v>
      </c>
      <c r="DGU11" s="235" t="s">
        <v>8704</v>
      </c>
      <c r="DGV11" s="236" t="s">
        <v>19692</v>
      </c>
      <c r="DGW11" s="237"/>
      <c r="DGX11" s="238">
        <v>5800</v>
      </c>
      <c r="DGY11" s="234" t="s">
        <v>19693</v>
      </c>
      <c r="DGZ11" s="235" t="s">
        <v>8704</v>
      </c>
      <c r="DHA11" s="236" t="s">
        <v>19694</v>
      </c>
      <c r="DHB11" s="237"/>
      <c r="DHC11" s="238">
        <v>5800</v>
      </c>
      <c r="DHD11" s="234" t="s">
        <v>19695</v>
      </c>
      <c r="DHE11" s="235" t="s">
        <v>8704</v>
      </c>
      <c r="DHF11" s="236" t="s">
        <v>19696</v>
      </c>
      <c r="DHG11" s="237"/>
      <c r="DHH11" s="238">
        <v>5800</v>
      </c>
      <c r="DHI11" s="234" t="s">
        <v>19697</v>
      </c>
      <c r="DHJ11" s="235" t="s">
        <v>8704</v>
      </c>
      <c r="DHK11" s="236" t="s">
        <v>19698</v>
      </c>
      <c r="DHL11" s="237"/>
      <c r="DHM11" s="238">
        <v>5800</v>
      </c>
      <c r="DHN11" s="234" t="s">
        <v>19699</v>
      </c>
      <c r="DHO11" s="235" t="s">
        <v>8704</v>
      </c>
      <c r="DHP11" s="236" t="s">
        <v>19700</v>
      </c>
      <c r="DHQ11" s="237"/>
      <c r="DHR11" s="238">
        <v>5800</v>
      </c>
      <c r="DHS11" s="234" t="s">
        <v>19701</v>
      </c>
      <c r="DHT11" s="235" t="s">
        <v>8704</v>
      </c>
      <c r="DHU11" s="236" t="s">
        <v>19702</v>
      </c>
      <c r="DHV11" s="237"/>
      <c r="DHW11" s="238">
        <v>5800</v>
      </c>
      <c r="DHX11" s="234" t="s">
        <v>19703</v>
      </c>
      <c r="DHY11" s="235" t="s">
        <v>8704</v>
      </c>
      <c r="DHZ11" s="236" t="s">
        <v>19704</v>
      </c>
      <c r="DIA11" s="237"/>
      <c r="DIB11" s="238">
        <v>5800</v>
      </c>
      <c r="DIC11" s="234" t="s">
        <v>19705</v>
      </c>
      <c r="DID11" s="235" t="s">
        <v>8704</v>
      </c>
      <c r="DIE11" s="236" t="s">
        <v>19706</v>
      </c>
      <c r="DIF11" s="237"/>
      <c r="DIG11" s="238">
        <v>5800</v>
      </c>
      <c r="DIH11" s="234" t="s">
        <v>19707</v>
      </c>
      <c r="DII11" s="235" t="s">
        <v>8704</v>
      </c>
      <c r="DIJ11" s="236" t="s">
        <v>19708</v>
      </c>
      <c r="DIK11" s="237"/>
      <c r="DIL11" s="238">
        <v>5800</v>
      </c>
      <c r="DIM11" s="234" t="s">
        <v>19709</v>
      </c>
      <c r="DIN11" s="235" t="s">
        <v>8704</v>
      </c>
      <c r="DIO11" s="236" t="s">
        <v>19710</v>
      </c>
      <c r="DIP11" s="237"/>
      <c r="DIQ11" s="238">
        <v>5800</v>
      </c>
      <c r="DIR11" s="234" t="s">
        <v>19711</v>
      </c>
      <c r="DIS11" s="235" t="s">
        <v>8704</v>
      </c>
      <c r="DIT11" s="236" t="s">
        <v>19712</v>
      </c>
      <c r="DIU11" s="237"/>
      <c r="DIV11" s="238">
        <v>5800</v>
      </c>
      <c r="DIW11" s="234" t="s">
        <v>19713</v>
      </c>
      <c r="DIX11" s="235" t="s">
        <v>8704</v>
      </c>
      <c r="DIY11" s="236" t="s">
        <v>19714</v>
      </c>
      <c r="DIZ11" s="237"/>
      <c r="DJA11" s="238">
        <v>5800</v>
      </c>
      <c r="DJB11" s="234" t="s">
        <v>19715</v>
      </c>
      <c r="DJC11" s="235" t="s">
        <v>8704</v>
      </c>
      <c r="DJD11" s="236" t="s">
        <v>19716</v>
      </c>
      <c r="DJE11" s="237"/>
      <c r="DJF11" s="238">
        <v>5800</v>
      </c>
      <c r="DJG11" s="234" t="s">
        <v>19717</v>
      </c>
      <c r="DJH11" s="235" t="s">
        <v>8704</v>
      </c>
      <c r="DJI11" s="236" t="s">
        <v>19718</v>
      </c>
      <c r="DJJ11" s="237"/>
      <c r="DJK11" s="238">
        <v>5800</v>
      </c>
      <c r="DJL11" s="234" t="s">
        <v>19719</v>
      </c>
      <c r="DJM11" s="235" t="s">
        <v>8704</v>
      </c>
      <c r="DJN11" s="236" t="s">
        <v>19720</v>
      </c>
      <c r="DJO11" s="237"/>
      <c r="DJP11" s="238">
        <v>5800</v>
      </c>
      <c r="DJQ11" s="234" t="s">
        <v>19721</v>
      </c>
      <c r="DJR11" s="235" t="s">
        <v>8704</v>
      </c>
      <c r="DJS11" s="236" t="s">
        <v>19722</v>
      </c>
      <c r="DJT11" s="237"/>
      <c r="DJU11" s="238">
        <v>5800</v>
      </c>
      <c r="DJV11" s="234" t="s">
        <v>19723</v>
      </c>
      <c r="DJW11" s="235" t="s">
        <v>8704</v>
      </c>
      <c r="DJX11" s="236" t="s">
        <v>19724</v>
      </c>
      <c r="DJY11" s="237"/>
      <c r="DJZ11" s="238">
        <v>5800</v>
      </c>
      <c r="DKA11" s="234" t="s">
        <v>19725</v>
      </c>
      <c r="DKB11" s="235" t="s">
        <v>8704</v>
      </c>
      <c r="DKC11" s="236" t="s">
        <v>19726</v>
      </c>
      <c r="DKD11" s="237"/>
      <c r="DKE11" s="238">
        <v>5800</v>
      </c>
      <c r="DKF11" s="234" t="s">
        <v>19727</v>
      </c>
      <c r="DKG11" s="235" t="s">
        <v>8704</v>
      </c>
      <c r="DKH11" s="236" t="s">
        <v>19728</v>
      </c>
      <c r="DKI11" s="237"/>
      <c r="DKJ11" s="238">
        <v>5800</v>
      </c>
      <c r="DKK11" s="234" t="s">
        <v>19729</v>
      </c>
      <c r="DKL11" s="235" t="s">
        <v>8704</v>
      </c>
      <c r="DKM11" s="236" t="s">
        <v>19730</v>
      </c>
      <c r="DKN11" s="237"/>
      <c r="DKO11" s="238">
        <v>5800</v>
      </c>
      <c r="DKP11" s="234" t="s">
        <v>19731</v>
      </c>
      <c r="DKQ11" s="235" t="s">
        <v>8704</v>
      </c>
      <c r="DKR11" s="236" t="s">
        <v>19732</v>
      </c>
      <c r="DKS11" s="237"/>
      <c r="DKT11" s="238">
        <v>5800</v>
      </c>
      <c r="DKU11" s="234" t="s">
        <v>19733</v>
      </c>
      <c r="DKV11" s="235" t="s">
        <v>8704</v>
      </c>
      <c r="DKW11" s="236" t="s">
        <v>19734</v>
      </c>
      <c r="DKX11" s="237"/>
      <c r="DKY11" s="238">
        <v>5800</v>
      </c>
      <c r="DKZ11" s="234" t="s">
        <v>19735</v>
      </c>
      <c r="DLA11" s="235" t="s">
        <v>8704</v>
      </c>
      <c r="DLB11" s="236" t="s">
        <v>19736</v>
      </c>
      <c r="DLC11" s="237"/>
      <c r="DLD11" s="238">
        <v>5800</v>
      </c>
      <c r="DLE11" s="234" t="s">
        <v>19737</v>
      </c>
      <c r="DLF11" s="235" t="s">
        <v>8704</v>
      </c>
      <c r="DLG11" s="236" t="s">
        <v>19738</v>
      </c>
      <c r="DLH11" s="237"/>
      <c r="DLI11" s="238">
        <v>5800</v>
      </c>
      <c r="DLJ11" s="234" t="s">
        <v>19739</v>
      </c>
      <c r="DLK11" s="235" t="s">
        <v>8704</v>
      </c>
      <c r="DLL11" s="236" t="s">
        <v>19740</v>
      </c>
      <c r="DLM11" s="237"/>
      <c r="DLN11" s="238">
        <v>5800</v>
      </c>
      <c r="DLO11" s="234" t="s">
        <v>19741</v>
      </c>
      <c r="DLP11" s="235" t="s">
        <v>8704</v>
      </c>
      <c r="DLQ11" s="236" t="s">
        <v>19742</v>
      </c>
      <c r="DLR11" s="237"/>
      <c r="DLS11" s="238">
        <v>5800</v>
      </c>
      <c r="DLT11" s="234" t="s">
        <v>19743</v>
      </c>
      <c r="DLU11" s="235" t="s">
        <v>8704</v>
      </c>
      <c r="DLV11" s="236" t="s">
        <v>19744</v>
      </c>
      <c r="DLW11" s="237"/>
      <c r="DLX11" s="238">
        <v>5800</v>
      </c>
      <c r="DLY11" s="234" t="s">
        <v>19745</v>
      </c>
      <c r="DLZ11" s="235" t="s">
        <v>8704</v>
      </c>
      <c r="DMA11" s="236" t="s">
        <v>19746</v>
      </c>
      <c r="DMB11" s="237"/>
      <c r="DMC11" s="238">
        <v>5800</v>
      </c>
      <c r="DMD11" s="234" t="s">
        <v>19747</v>
      </c>
      <c r="DME11" s="235" t="s">
        <v>8704</v>
      </c>
      <c r="DMF11" s="236" t="s">
        <v>19748</v>
      </c>
      <c r="DMG11" s="237"/>
      <c r="DMH11" s="238">
        <v>5800</v>
      </c>
      <c r="DMI11" s="234" t="s">
        <v>19749</v>
      </c>
      <c r="DMJ11" s="235" t="s">
        <v>8704</v>
      </c>
      <c r="DMK11" s="236" t="s">
        <v>19750</v>
      </c>
      <c r="DML11" s="237"/>
      <c r="DMM11" s="238">
        <v>5800</v>
      </c>
      <c r="DMN11" s="234" t="s">
        <v>19751</v>
      </c>
      <c r="DMO11" s="235" t="s">
        <v>8704</v>
      </c>
      <c r="DMP11" s="236" t="s">
        <v>19752</v>
      </c>
      <c r="DMQ11" s="237"/>
      <c r="DMR11" s="238">
        <v>5800</v>
      </c>
      <c r="DMS11" s="234" t="s">
        <v>19753</v>
      </c>
      <c r="DMT11" s="235" t="s">
        <v>8704</v>
      </c>
      <c r="DMU11" s="236" t="s">
        <v>19754</v>
      </c>
      <c r="DMV11" s="237"/>
      <c r="DMW11" s="238">
        <v>5800</v>
      </c>
      <c r="DMX11" s="234" t="s">
        <v>19755</v>
      </c>
      <c r="DMY11" s="235" t="s">
        <v>8704</v>
      </c>
      <c r="DMZ11" s="236" t="s">
        <v>19756</v>
      </c>
      <c r="DNA11" s="237"/>
      <c r="DNB11" s="238">
        <v>5800</v>
      </c>
      <c r="DNC11" s="234" t="s">
        <v>19757</v>
      </c>
      <c r="DND11" s="235" t="s">
        <v>8704</v>
      </c>
      <c r="DNE11" s="236" t="s">
        <v>19758</v>
      </c>
      <c r="DNF11" s="237"/>
      <c r="DNG11" s="238">
        <v>5800</v>
      </c>
      <c r="DNH11" s="234" t="s">
        <v>19759</v>
      </c>
      <c r="DNI11" s="235" t="s">
        <v>8704</v>
      </c>
      <c r="DNJ11" s="236" t="s">
        <v>19760</v>
      </c>
      <c r="DNK11" s="237"/>
      <c r="DNL11" s="238">
        <v>5800</v>
      </c>
      <c r="DNM11" s="234" t="s">
        <v>19761</v>
      </c>
      <c r="DNN11" s="235" t="s">
        <v>8704</v>
      </c>
      <c r="DNO11" s="236" t="s">
        <v>19762</v>
      </c>
      <c r="DNP11" s="237"/>
      <c r="DNQ11" s="238">
        <v>5800</v>
      </c>
      <c r="DNR11" s="234" t="s">
        <v>19763</v>
      </c>
      <c r="DNS11" s="235" t="s">
        <v>8704</v>
      </c>
      <c r="DNT11" s="236" t="s">
        <v>19764</v>
      </c>
      <c r="DNU11" s="237"/>
      <c r="DNV11" s="238">
        <v>5800</v>
      </c>
      <c r="DNW11" s="234" t="s">
        <v>19765</v>
      </c>
      <c r="DNX11" s="235" t="s">
        <v>8704</v>
      </c>
      <c r="DNY11" s="236" t="s">
        <v>19766</v>
      </c>
      <c r="DNZ11" s="237"/>
      <c r="DOA11" s="238">
        <v>5800</v>
      </c>
      <c r="DOB11" s="234" t="s">
        <v>19767</v>
      </c>
      <c r="DOC11" s="235" t="s">
        <v>8704</v>
      </c>
      <c r="DOD11" s="236" t="s">
        <v>19768</v>
      </c>
      <c r="DOE11" s="237"/>
      <c r="DOF11" s="238">
        <v>5800</v>
      </c>
      <c r="DOG11" s="234" t="s">
        <v>19769</v>
      </c>
      <c r="DOH11" s="235" t="s">
        <v>8704</v>
      </c>
      <c r="DOI11" s="236" t="s">
        <v>19770</v>
      </c>
      <c r="DOJ11" s="237"/>
      <c r="DOK11" s="238">
        <v>5800</v>
      </c>
      <c r="DOL11" s="234" t="s">
        <v>19771</v>
      </c>
      <c r="DOM11" s="235" t="s">
        <v>8704</v>
      </c>
      <c r="DON11" s="236" t="s">
        <v>19772</v>
      </c>
      <c r="DOO11" s="237"/>
      <c r="DOP11" s="238">
        <v>5800</v>
      </c>
      <c r="DOQ11" s="234" t="s">
        <v>19773</v>
      </c>
      <c r="DOR11" s="235" t="s">
        <v>8704</v>
      </c>
      <c r="DOS11" s="236" t="s">
        <v>19774</v>
      </c>
      <c r="DOT11" s="237"/>
      <c r="DOU11" s="238">
        <v>5800</v>
      </c>
      <c r="DOV11" s="234" t="s">
        <v>19775</v>
      </c>
      <c r="DOW11" s="235" t="s">
        <v>8704</v>
      </c>
      <c r="DOX11" s="236" t="s">
        <v>19776</v>
      </c>
      <c r="DOY11" s="237"/>
      <c r="DOZ11" s="238">
        <v>5800</v>
      </c>
      <c r="DPA11" s="234" t="s">
        <v>19777</v>
      </c>
      <c r="DPB11" s="235" t="s">
        <v>8704</v>
      </c>
      <c r="DPC11" s="236" t="s">
        <v>19778</v>
      </c>
      <c r="DPD11" s="237"/>
      <c r="DPE11" s="238">
        <v>5800</v>
      </c>
      <c r="DPF11" s="234" t="s">
        <v>19779</v>
      </c>
      <c r="DPG11" s="235" t="s">
        <v>8704</v>
      </c>
      <c r="DPH11" s="236" t="s">
        <v>19780</v>
      </c>
      <c r="DPI11" s="237"/>
      <c r="DPJ11" s="238">
        <v>5800</v>
      </c>
      <c r="DPK11" s="234" t="s">
        <v>19781</v>
      </c>
      <c r="DPL11" s="235" t="s">
        <v>8704</v>
      </c>
      <c r="DPM11" s="236" t="s">
        <v>19782</v>
      </c>
      <c r="DPN11" s="237"/>
      <c r="DPO11" s="238">
        <v>5800</v>
      </c>
      <c r="DPP11" s="234" t="s">
        <v>19783</v>
      </c>
      <c r="DPQ11" s="235" t="s">
        <v>8704</v>
      </c>
      <c r="DPR11" s="236" t="s">
        <v>19784</v>
      </c>
      <c r="DPS11" s="237"/>
      <c r="DPT11" s="238">
        <v>5800</v>
      </c>
      <c r="DPU11" s="234" t="s">
        <v>19785</v>
      </c>
      <c r="DPV11" s="235" t="s">
        <v>8704</v>
      </c>
      <c r="DPW11" s="236" t="s">
        <v>19786</v>
      </c>
      <c r="DPX11" s="237"/>
      <c r="DPY11" s="238">
        <v>5800</v>
      </c>
      <c r="DPZ11" s="234" t="s">
        <v>19787</v>
      </c>
      <c r="DQA11" s="235" t="s">
        <v>8704</v>
      </c>
      <c r="DQB11" s="236" t="s">
        <v>19788</v>
      </c>
      <c r="DQC11" s="237"/>
      <c r="DQD11" s="238">
        <v>5800</v>
      </c>
      <c r="DQE11" s="234" t="s">
        <v>19789</v>
      </c>
      <c r="DQF11" s="235" t="s">
        <v>8704</v>
      </c>
      <c r="DQG11" s="236" t="s">
        <v>19790</v>
      </c>
      <c r="DQH11" s="237"/>
      <c r="DQI11" s="238">
        <v>5800</v>
      </c>
      <c r="DQJ11" s="234" t="s">
        <v>19791</v>
      </c>
      <c r="DQK11" s="235" t="s">
        <v>8704</v>
      </c>
      <c r="DQL11" s="236" t="s">
        <v>19792</v>
      </c>
      <c r="DQM11" s="237"/>
      <c r="DQN11" s="238">
        <v>5800</v>
      </c>
      <c r="DQO11" s="234" t="s">
        <v>19793</v>
      </c>
      <c r="DQP11" s="235" t="s">
        <v>8704</v>
      </c>
      <c r="DQQ11" s="236" t="s">
        <v>19794</v>
      </c>
      <c r="DQR11" s="237"/>
      <c r="DQS11" s="238">
        <v>5800</v>
      </c>
      <c r="DQT11" s="234" t="s">
        <v>19795</v>
      </c>
      <c r="DQU11" s="235" t="s">
        <v>8704</v>
      </c>
      <c r="DQV11" s="236" t="s">
        <v>19796</v>
      </c>
      <c r="DQW11" s="237"/>
      <c r="DQX11" s="238">
        <v>5800</v>
      </c>
      <c r="DQY11" s="234" t="s">
        <v>19797</v>
      </c>
      <c r="DQZ11" s="235" t="s">
        <v>8704</v>
      </c>
      <c r="DRA11" s="236" t="s">
        <v>19798</v>
      </c>
      <c r="DRB11" s="237"/>
      <c r="DRC11" s="238">
        <v>5800</v>
      </c>
      <c r="DRD11" s="234" t="s">
        <v>19799</v>
      </c>
      <c r="DRE11" s="235" t="s">
        <v>8704</v>
      </c>
      <c r="DRF11" s="236" t="s">
        <v>19800</v>
      </c>
      <c r="DRG11" s="237"/>
      <c r="DRH11" s="238">
        <v>5800</v>
      </c>
      <c r="DRI11" s="234" t="s">
        <v>19801</v>
      </c>
      <c r="DRJ11" s="235" t="s">
        <v>8704</v>
      </c>
      <c r="DRK11" s="236" t="s">
        <v>19802</v>
      </c>
      <c r="DRL11" s="237"/>
      <c r="DRM11" s="238">
        <v>5800</v>
      </c>
      <c r="DRN11" s="234" t="s">
        <v>19803</v>
      </c>
      <c r="DRO11" s="235" t="s">
        <v>8704</v>
      </c>
      <c r="DRP11" s="236" t="s">
        <v>19804</v>
      </c>
      <c r="DRQ11" s="237"/>
      <c r="DRR11" s="238">
        <v>5800</v>
      </c>
      <c r="DRS11" s="234" t="s">
        <v>19805</v>
      </c>
      <c r="DRT11" s="235" t="s">
        <v>8704</v>
      </c>
      <c r="DRU11" s="236" t="s">
        <v>19806</v>
      </c>
      <c r="DRV11" s="237"/>
      <c r="DRW11" s="238">
        <v>5800</v>
      </c>
      <c r="DRX11" s="234" t="s">
        <v>19807</v>
      </c>
      <c r="DRY11" s="235" t="s">
        <v>8704</v>
      </c>
      <c r="DRZ11" s="236" t="s">
        <v>19808</v>
      </c>
      <c r="DSA11" s="237"/>
      <c r="DSB11" s="238">
        <v>5800</v>
      </c>
      <c r="DSC11" s="234" t="s">
        <v>19809</v>
      </c>
      <c r="DSD11" s="235" t="s">
        <v>8704</v>
      </c>
      <c r="DSE11" s="236" t="s">
        <v>19810</v>
      </c>
      <c r="DSF11" s="237"/>
      <c r="DSG11" s="238">
        <v>5800</v>
      </c>
      <c r="DSH11" s="234" t="s">
        <v>19811</v>
      </c>
      <c r="DSI11" s="235" t="s">
        <v>8704</v>
      </c>
      <c r="DSJ11" s="236" t="s">
        <v>19812</v>
      </c>
      <c r="DSK11" s="237"/>
      <c r="DSL11" s="238">
        <v>5800</v>
      </c>
      <c r="DSM11" s="234" t="s">
        <v>19813</v>
      </c>
      <c r="DSN11" s="235" t="s">
        <v>8704</v>
      </c>
      <c r="DSO11" s="236" t="s">
        <v>19814</v>
      </c>
      <c r="DSP11" s="237"/>
      <c r="DSQ11" s="238">
        <v>5800</v>
      </c>
      <c r="DSR11" s="234" t="s">
        <v>19815</v>
      </c>
      <c r="DSS11" s="235" t="s">
        <v>8704</v>
      </c>
      <c r="DST11" s="236" t="s">
        <v>19816</v>
      </c>
      <c r="DSU11" s="237"/>
      <c r="DSV11" s="238">
        <v>5800</v>
      </c>
      <c r="DSW11" s="234" t="s">
        <v>19817</v>
      </c>
      <c r="DSX11" s="235" t="s">
        <v>8704</v>
      </c>
      <c r="DSY11" s="236" t="s">
        <v>19818</v>
      </c>
      <c r="DSZ11" s="237"/>
      <c r="DTA11" s="238">
        <v>5800</v>
      </c>
      <c r="DTB11" s="234" t="s">
        <v>19819</v>
      </c>
      <c r="DTC11" s="235" t="s">
        <v>8704</v>
      </c>
      <c r="DTD11" s="236" t="s">
        <v>19820</v>
      </c>
      <c r="DTE11" s="237"/>
      <c r="DTF11" s="238">
        <v>5800</v>
      </c>
      <c r="DTG11" s="234" t="s">
        <v>19821</v>
      </c>
      <c r="DTH11" s="235" t="s">
        <v>8704</v>
      </c>
      <c r="DTI11" s="236" t="s">
        <v>19822</v>
      </c>
      <c r="DTJ11" s="237"/>
      <c r="DTK11" s="238">
        <v>5800</v>
      </c>
      <c r="DTL11" s="234" t="s">
        <v>19823</v>
      </c>
      <c r="DTM11" s="235" t="s">
        <v>8704</v>
      </c>
      <c r="DTN11" s="236" t="s">
        <v>19824</v>
      </c>
      <c r="DTO11" s="237"/>
      <c r="DTP11" s="238">
        <v>5800</v>
      </c>
      <c r="DTQ11" s="234" t="s">
        <v>19825</v>
      </c>
      <c r="DTR11" s="235" t="s">
        <v>8704</v>
      </c>
      <c r="DTS11" s="236" t="s">
        <v>19826</v>
      </c>
      <c r="DTT11" s="237"/>
      <c r="DTU11" s="238">
        <v>5800</v>
      </c>
      <c r="DTV11" s="234" t="s">
        <v>19827</v>
      </c>
      <c r="DTW11" s="235" t="s">
        <v>8704</v>
      </c>
      <c r="DTX11" s="236" t="s">
        <v>19828</v>
      </c>
      <c r="DTY11" s="237"/>
      <c r="DTZ11" s="238">
        <v>5800</v>
      </c>
      <c r="DUA11" s="234" t="s">
        <v>19829</v>
      </c>
      <c r="DUB11" s="235" t="s">
        <v>8704</v>
      </c>
      <c r="DUC11" s="236" t="s">
        <v>19830</v>
      </c>
      <c r="DUD11" s="237"/>
      <c r="DUE11" s="238">
        <v>5800</v>
      </c>
      <c r="DUF11" s="234" t="s">
        <v>19831</v>
      </c>
      <c r="DUG11" s="235" t="s">
        <v>8704</v>
      </c>
      <c r="DUH11" s="236" t="s">
        <v>19832</v>
      </c>
      <c r="DUI11" s="237"/>
      <c r="DUJ11" s="238">
        <v>5800</v>
      </c>
      <c r="DUK11" s="234" t="s">
        <v>19833</v>
      </c>
      <c r="DUL11" s="235" t="s">
        <v>8704</v>
      </c>
      <c r="DUM11" s="236" t="s">
        <v>19834</v>
      </c>
      <c r="DUN11" s="237"/>
      <c r="DUO11" s="238">
        <v>5800</v>
      </c>
      <c r="DUP11" s="234" t="s">
        <v>19835</v>
      </c>
      <c r="DUQ11" s="235" t="s">
        <v>8704</v>
      </c>
      <c r="DUR11" s="236" t="s">
        <v>19836</v>
      </c>
      <c r="DUS11" s="237"/>
      <c r="DUT11" s="238">
        <v>5800</v>
      </c>
      <c r="DUU11" s="234" t="s">
        <v>19837</v>
      </c>
      <c r="DUV11" s="235" t="s">
        <v>8704</v>
      </c>
      <c r="DUW11" s="236" t="s">
        <v>19838</v>
      </c>
      <c r="DUX11" s="237"/>
      <c r="DUY11" s="238">
        <v>5800</v>
      </c>
      <c r="DUZ11" s="234" t="s">
        <v>19839</v>
      </c>
      <c r="DVA11" s="235" t="s">
        <v>8704</v>
      </c>
      <c r="DVB11" s="236" t="s">
        <v>19840</v>
      </c>
      <c r="DVC11" s="237"/>
      <c r="DVD11" s="238">
        <v>5800</v>
      </c>
      <c r="DVE11" s="234" t="s">
        <v>19841</v>
      </c>
      <c r="DVF11" s="235" t="s">
        <v>8704</v>
      </c>
      <c r="DVG11" s="236" t="s">
        <v>19842</v>
      </c>
      <c r="DVH11" s="237"/>
      <c r="DVI11" s="238">
        <v>5800</v>
      </c>
      <c r="DVJ11" s="234" t="s">
        <v>19843</v>
      </c>
      <c r="DVK11" s="235" t="s">
        <v>8704</v>
      </c>
      <c r="DVL11" s="236" t="s">
        <v>19844</v>
      </c>
      <c r="DVM11" s="237"/>
      <c r="DVN11" s="238">
        <v>5800</v>
      </c>
      <c r="DVO11" s="234" t="s">
        <v>19845</v>
      </c>
      <c r="DVP11" s="235" t="s">
        <v>8704</v>
      </c>
      <c r="DVQ11" s="236" t="s">
        <v>19846</v>
      </c>
      <c r="DVR11" s="237"/>
      <c r="DVS11" s="238">
        <v>5800</v>
      </c>
      <c r="DVT11" s="234" t="s">
        <v>19847</v>
      </c>
      <c r="DVU11" s="235" t="s">
        <v>8704</v>
      </c>
      <c r="DVV11" s="236" t="s">
        <v>19848</v>
      </c>
      <c r="DVW11" s="237"/>
      <c r="DVX11" s="238">
        <v>5800</v>
      </c>
      <c r="DVY11" s="234" t="s">
        <v>19849</v>
      </c>
      <c r="DVZ11" s="235" t="s">
        <v>8704</v>
      </c>
      <c r="DWA11" s="236" t="s">
        <v>19850</v>
      </c>
      <c r="DWB11" s="237"/>
      <c r="DWC11" s="238">
        <v>5800</v>
      </c>
      <c r="DWD11" s="234" t="s">
        <v>19851</v>
      </c>
      <c r="DWE11" s="235" t="s">
        <v>8704</v>
      </c>
      <c r="DWF11" s="236" t="s">
        <v>19852</v>
      </c>
      <c r="DWG11" s="237"/>
      <c r="DWH11" s="238">
        <v>5800</v>
      </c>
      <c r="DWI11" s="234" t="s">
        <v>19853</v>
      </c>
      <c r="DWJ11" s="235" t="s">
        <v>8704</v>
      </c>
      <c r="DWK11" s="236" t="s">
        <v>19854</v>
      </c>
      <c r="DWL11" s="237"/>
      <c r="DWM11" s="238">
        <v>5800</v>
      </c>
      <c r="DWN11" s="234" t="s">
        <v>19855</v>
      </c>
      <c r="DWO11" s="235" t="s">
        <v>8704</v>
      </c>
      <c r="DWP11" s="236" t="s">
        <v>19856</v>
      </c>
      <c r="DWQ11" s="237"/>
      <c r="DWR11" s="238">
        <v>5800</v>
      </c>
      <c r="DWS11" s="234" t="s">
        <v>19857</v>
      </c>
      <c r="DWT11" s="235" t="s">
        <v>8704</v>
      </c>
      <c r="DWU11" s="236" t="s">
        <v>19858</v>
      </c>
      <c r="DWV11" s="237"/>
      <c r="DWW11" s="238">
        <v>5800</v>
      </c>
      <c r="DWX11" s="234" t="s">
        <v>19859</v>
      </c>
      <c r="DWY11" s="235" t="s">
        <v>8704</v>
      </c>
      <c r="DWZ11" s="236" t="s">
        <v>19860</v>
      </c>
      <c r="DXA11" s="237"/>
      <c r="DXB11" s="238">
        <v>5800</v>
      </c>
      <c r="DXC11" s="234" t="s">
        <v>19861</v>
      </c>
      <c r="DXD11" s="235" t="s">
        <v>8704</v>
      </c>
      <c r="DXE11" s="236" t="s">
        <v>19862</v>
      </c>
      <c r="DXF11" s="237"/>
      <c r="DXG11" s="238">
        <v>5800</v>
      </c>
      <c r="DXH11" s="234" t="s">
        <v>19863</v>
      </c>
      <c r="DXI11" s="235" t="s">
        <v>8704</v>
      </c>
      <c r="DXJ11" s="236" t="s">
        <v>19864</v>
      </c>
      <c r="DXK11" s="237"/>
      <c r="DXL11" s="238">
        <v>5800</v>
      </c>
      <c r="DXM11" s="234" t="s">
        <v>19865</v>
      </c>
      <c r="DXN11" s="235" t="s">
        <v>8704</v>
      </c>
      <c r="DXO11" s="236" t="s">
        <v>19866</v>
      </c>
      <c r="DXP11" s="237"/>
      <c r="DXQ11" s="238">
        <v>5800</v>
      </c>
      <c r="DXR11" s="234" t="s">
        <v>19867</v>
      </c>
      <c r="DXS11" s="235" t="s">
        <v>8704</v>
      </c>
      <c r="DXT11" s="236" t="s">
        <v>19868</v>
      </c>
      <c r="DXU11" s="237"/>
      <c r="DXV11" s="238">
        <v>5800</v>
      </c>
      <c r="DXW11" s="234" t="s">
        <v>19869</v>
      </c>
      <c r="DXX11" s="235" t="s">
        <v>8704</v>
      </c>
      <c r="DXY11" s="236" t="s">
        <v>19870</v>
      </c>
      <c r="DXZ11" s="237"/>
      <c r="DYA11" s="238">
        <v>5800</v>
      </c>
      <c r="DYB11" s="234" t="s">
        <v>19871</v>
      </c>
      <c r="DYC11" s="235" t="s">
        <v>8704</v>
      </c>
      <c r="DYD11" s="236" t="s">
        <v>19872</v>
      </c>
      <c r="DYE11" s="237"/>
      <c r="DYF11" s="238">
        <v>5800</v>
      </c>
      <c r="DYG11" s="234" t="s">
        <v>19873</v>
      </c>
      <c r="DYH11" s="235" t="s">
        <v>8704</v>
      </c>
      <c r="DYI11" s="236" t="s">
        <v>19874</v>
      </c>
      <c r="DYJ11" s="237"/>
      <c r="DYK11" s="238">
        <v>5800</v>
      </c>
      <c r="DYL11" s="234" t="s">
        <v>19875</v>
      </c>
      <c r="DYM11" s="235" t="s">
        <v>8704</v>
      </c>
      <c r="DYN11" s="236" t="s">
        <v>19876</v>
      </c>
      <c r="DYO11" s="237"/>
      <c r="DYP11" s="238">
        <v>5800</v>
      </c>
      <c r="DYQ11" s="234" t="s">
        <v>19877</v>
      </c>
      <c r="DYR11" s="235" t="s">
        <v>8704</v>
      </c>
      <c r="DYS11" s="236" t="s">
        <v>19878</v>
      </c>
      <c r="DYT11" s="237"/>
      <c r="DYU11" s="238">
        <v>5800</v>
      </c>
      <c r="DYV11" s="234" t="s">
        <v>19879</v>
      </c>
      <c r="DYW11" s="235" t="s">
        <v>8704</v>
      </c>
      <c r="DYX11" s="236" t="s">
        <v>19880</v>
      </c>
      <c r="DYY11" s="237"/>
      <c r="DYZ11" s="238">
        <v>5800</v>
      </c>
      <c r="DZA11" s="234" t="s">
        <v>19881</v>
      </c>
      <c r="DZB11" s="235" t="s">
        <v>8704</v>
      </c>
      <c r="DZC11" s="236" t="s">
        <v>19882</v>
      </c>
      <c r="DZD11" s="237"/>
      <c r="DZE11" s="238">
        <v>5800</v>
      </c>
      <c r="DZF11" s="234" t="s">
        <v>19883</v>
      </c>
      <c r="DZG11" s="235" t="s">
        <v>8704</v>
      </c>
      <c r="DZH11" s="236" t="s">
        <v>19884</v>
      </c>
      <c r="DZI11" s="237"/>
      <c r="DZJ11" s="238">
        <v>5800</v>
      </c>
      <c r="DZK11" s="234" t="s">
        <v>19885</v>
      </c>
      <c r="DZL11" s="235" t="s">
        <v>8704</v>
      </c>
      <c r="DZM11" s="236" t="s">
        <v>19886</v>
      </c>
      <c r="DZN11" s="237"/>
      <c r="DZO11" s="238">
        <v>5800</v>
      </c>
      <c r="DZP11" s="234" t="s">
        <v>19887</v>
      </c>
      <c r="DZQ11" s="235" t="s">
        <v>8704</v>
      </c>
      <c r="DZR11" s="236" t="s">
        <v>19888</v>
      </c>
      <c r="DZS11" s="237"/>
      <c r="DZT11" s="238">
        <v>5800</v>
      </c>
      <c r="DZU11" s="234" t="s">
        <v>19889</v>
      </c>
      <c r="DZV11" s="235" t="s">
        <v>8704</v>
      </c>
      <c r="DZW11" s="236" t="s">
        <v>19890</v>
      </c>
      <c r="DZX11" s="237"/>
      <c r="DZY11" s="238">
        <v>5800</v>
      </c>
      <c r="DZZ11" s="234" t="s">
        <v>19891</v>
      </c>
      <c r="EAA11" s="235" t="s">
        <v>8704</v>
      </c>
      <c r="EAB11" s="236" t="s">
        <v>19892</v>
      </c>
      <c r="EAC11" s="237"/>
      <c r="EAD11" s="238">
        <v>5800</v>
      </c>
      <c r="EAE11" s="234" t="s">
        <v>19893</v>
      </c>
      <c r="EAF11" s="235" t="s">
        <v>8704</v>
      </c>
      <c r="EAG11" s="236" t="s">
        <v>19894</v>
      </c>
      <c r="EAH11" s="237"/>
      <c r="EAI11" s="238">
        <v>5800</v>
      </c>
      <c r="EAJ11" s="234" t="s">
        <v>19895</v>
      </c>
      <c r="EAK11" s="235" t="s">
        <v>8704</v>
      </c>
      <c r="EAL11" s="236" t="s">
        <v>19896</v>
      </c>
      <c r="EAM11" s="237"/>
      <c r="EAN11" s="238">
        <v>5800</v>
      </c>
      <c r="EAO11" s="234" t="s">
        <v>19897</v>
      </c>
      <c r="EAP11" s="235" t="s">
        <v>8704</v>
      </c>
      <c r="EAQ11" s="236" t="s">
        <v>19898</v>
      </c>
      <c r="EAR11" s="237"/>
      <c r="EAS11" s="238">
        <v>5800</v>
      </c>
      <c r="EAT11" s="234" t="s">
        <v>19899</v>
      </c>
      <c r="EAU11" s="235" t="s">
        <v>8704</v>
      </c>
      <c r="EAV11" s="236" t="s">
        <v>19900</v>
      </c>
      <c r="EAW11" s="237"/>
      <c r="EAX11" s="238">
        <v>5800</v>
      </c>
      <c r="EAY11" s="234" t="s">
        <v>19901</v>
      </c>
      <c r="EAZ11" s="235" t="s">
        <v>8704</v>
      </c>
      <c r="EBA11" s="236" t="s">
        <v>19902</v>
      </c>
      <c r="EBB11" s="237"/>
      <c r="EBC11" s="238">
        <v>5800</v>
      </c>
      <c r="EBD11" s="234" t="s">
        <v>19903</v>
      </c>
      <c r="EBE11" s="235" t="s">
        <v>8704</v>
      </c>
      <c r="EBF11" s="236" t="s">
        <v>19904</v>
      </c>
      <c r="EBG11" s="237"/>
      <c r="EBH11" s="238">
        <v>5800</v>
      </c>
      <c r="EBI11" s="234" t="s">
        <v>19905</v>
      </c>
      <c r="EBJ11" s="235" t="s">
        <v>8704</v>
      </c>
      <c r="EBK11" s="236" t="s">
        <v>19906</v>
      </c>
      <c r="EBL11" s="237"/>
      <c r="EBM11" s="238">
        <v>5800</v>
      </c>
      <c r="EBN11" s="234" t="s">
        <v>19907</v>
      </c>
      <c r="EBO11" s="235" t="s">
        <v>8704</v>
      </c>
      <c r="EBP11" s="236" t="s">
        <v>19908</v>
      </c>
      <c r="EBQ11" s="237"/>
      <c r="EBR11" s="238">
        <v>5800</v>
      </c>
      <c r="EBS11" s="234" t="s">
        <v>19909</v>
      </c>
      <c r="EBT11" s="235" t="s">
        <v>8704</v>
      </c>
      <c r="EBU11" s="236" t="s">
        <v>19910</v>
      </c>
      <c r="EBV11" s="237"/>
      <c r="EBW11" s="238">
        <v>5800</v>
      </c>
      <c r="EBX11" s="234" t="s">
        <v>19911</v>
      </c>
      <c r="EBY11" s="235" t="s">
        <v>8704</v>
      </c>
      <c r="EBZ11" s="236" t="s">
        <v>19912</v>
      </c>
      <c r="ECA11" s="237"/>
      <c r="ECB11" s="238">
        <v>5800</v>
      </c>
      <c r="ECC11" s="234" t="s">
        <v>19913</v>
      </c>
      <c r="ECD11" s="235" t="s">
        <v>8704</v>
      </c>
      <c r="ECE11" s="236" t="s">
        <v>19914</v>
      </c>
      <c r="ECF11" s="237"/>
      <c r="ECG11" s="238">
        <v>5800</v>
      </c>
      <c r="ECH11" s="234" t="s">
        <v>19915</v>
      </c>
      <c r="ECI11" s="235" t="s">
        <v>8704</v>
      </c>
      <c r="ECJ11" s="236" t="s">
        <v>19916</v>
      </c>
      <c r="ECK11" s="237"/>
      <c r="ECL11" s="238">
        <v>5800</v>
      </c>
      <c r="ECM11" s="234" t="s">
        <v>19917</v>
      </c>
      <c r="ECN11" s="235" t="s">
        <v>8704</v>
      </c>
      <c r="ECO11" s="236" t="s">
        <v>19918</v>
      </c>
      <c r="ECP11" s="237"/>
      <c r="ECQ11" s="238">
        <v>5800</v>
      </c>
      <c r="ECR11" s="234" t="s">
        <v>19919</v>
      </c>
      <c r="ECS11" s="235" t="s">
        <v>8704</v>
      </c>
      <c r="ECT11" s="236" t="s">
        <v>19920</v>
      </c>
      <c r="ECU11" s="237"/>
      <c r="ECV11" s="238">
        <v>5800</v>
      </c>
      <c r="ECW11" s="234" t="s">
        <v>19921</v>
      </c>
      <c r="ECX11" s="235" t="s">
        <v>8704</v>
      </c>
      <c r="ECY11" s="236" t="s">
        <v>19922</v>
      </c>
      <c r="ECZ11" s="237"/>
      <c r="EDA11" s="238">
        <v>5800</v>
      </c>
      <c r="EDB11" s="234" t="s">
        <v>19923</v>
      </c>
      <c r="EDC11" s="235" t="s">
        <v>8704</v>
      </c>
      <c r="EDD11" s="236" t="s">
        <v>19924</v>
      </c>
      <c r="EDE11" s="237"/>
      <c r="EDF11" s="238">
        <v>5800</v>
      </c>
      <c r="EDG11" s="234" t="s">
        <v>19925</v>
      </c>
      <c r="EDH11" s="235" t="s">
        <v>8704</v>
      </c>
      <c r="EDI11" s="236" t="s">
        <v>19926</v>
      </c>
      <c r="EDJ11" s="237"/>
      <c r="EDK11" s="238">
        <v>5800</v>
      </c>
      <c r="EDL11" s="234" t="s">
        <v>19927</v>
      </c>
      <c r="EDM11" s="235" t="s">
        <v>8704</v>
      </c>
      <c r="EDN11" s="236" t="s">
        <v>19928</v>
      </c>
      <c r="EDO11" s="237"/>
      <c r="EDP11" s="238">
        <v>5800</v>
      </c>
      <c r="EDQ11" s="234" t="s">
        <v>19929</v>
      </c>
      <c r="EDR11" s="235" t="s">
        <v>8704</v>
      </c>
      <c r="EDS11" s="236" t="s">
        <v>19930</v>
      </c>
      <c r="EDT11" s="237"/>
      <c r="EDU11" s="238">
        <v>5800</v>
      </c>
      <c r="EDV11" s="234" t="s">
        <v>19931</v>
      </c>
      <c r="EDW11" s="235" t="s">
        <v>8704</v>
      </c>
      <c r="EDX11" s="236" t="s">
        <v>19932</v>
      </c>
      <c r="EDY11" s="237"/>
      <c r="EDZ11" s="238">
        <v>5800</v>
      </c>
      <c r="EEA11" s="234" t="s">
        <v>19933</v>
      </c>
      <c r="EEB11" s="235" t="s">
        <v>8704</v>
      </c>
      <c r="EEC11" s="236" t="s">
        <v>19934</v>
      </c>
      <c r="EED11" s="237"/>
      <c r="EEE11" s="238">
        <v>5800</v>
      </c>
      <c r="EEF11" s="234" t="s">
        <v>19935</v>
      </c>
      <c r="EEG11" s="235" t="s">
        <v>8704</v>
      </c>
      <c r="EEH11" s="236" t="s">
        <v>19936</v>
      </c>
      <c r="EEI11" s="237"/>
      <c r="EEJ11" s="238">
        <v>5800</v>
      </c>
      <c r="EEK11" s="234" t="s">
        <v>19937</v>
      </c>
      <c r="EEL11" s="235" t="s">
        <v>8704</v>
      </c>
      <c r="EEM11" s="236" t="s">
        <v>19938</v>
      </c>
      <c r="EEN11" s="237"/>
      <c r="EEO11" s="238">
        <v>5800</v>
      </c>
      <c r="EEP11" s="234" t="s">
        <v>19939</v>
      </c>
      <c r="EEQ11" s="235" t="s">
        <v>8704</v>
      </c>
      <c r="EER11" s="236" t="s">
        <v>19940</v>
      </c>
      <c r="EES11" s="237"/>
      <c r="EET11" s="238">
        <v>5800</v>
      </c>
      <c r="EEU11" s="234" t="s">
        <v>19941</v>
      </c>
      <c r="EEV11" s="235" t="s">
        <v>8704</v>
      </c>
      <c r="EEW11" s="236" t="s">
        <v>19942</v>
      </c>
      <c r="EEX11" s="237"/>
      <c r="EEY11" s="238">
        <v>5800</v>
      </c>
      <c r="EEZ11" s="234" t="s">
        <v>19943</v>
      </c>
      <c r="EFA11" s="235" t="s">
        <v>8704</v>
      </c>
      <c r="EFB11" s="236" t="s">
        <v>19944</v>
      </c>
      <c r="EFC11" s="237"/>
      <c r="EFD11" s="238">
        <v>5800</v>
      </c>
      <c r="EFE11" s="234" t="s">
        <v>19945</v>
      </c>
      <c r="EFF11" s="235" t="s">
        <v>8704</v>
      </c>
      <c r="EFG11" s="236" t="s">
        <v>19946</v>
      </c>
      <c r="EFH11" s="237"/>
      <c r="EFI11" s="238">
        <v>5800</v>
      </c>
      <c r="EFJ11" s="234" t="s">
        <v>19947</v>
      </c>
      <c r="EFK11" s="235" t="s">
        <v>8704</v>
      </c>
      <c r="EFL11" s="236" t="s">
        <v>19948</v>
      </c>
      <c r="EFM11" s="237"/>
      <c r="EFN11" s="238">
        <v>5800</v>
      </c>
      <c r="EFO11" s="234" t="s">
        <v>19949</v>
      </c>
      <c r="EFP11" s="235" t="s">
        <v>8704</v>
      </c>
      <c r="EFQ11" s="236" t="s">
        <v>19950</v>
      </c>
      <c r="EFR11" s="237"/>
      <c r="EFS11" s="238">
        <v>5800</v>
      </c>
      <c r="EFT11" s="234" t="s">
        <v>19951</v>
      </c>
      <c r="EFU11" s="235" t="s">
        <v>8704</v>
      </c>
      <c r="EFV11" s="236" t="s">
        <v>19952</v>
      </c>
      <c r="EFW11" s="237"/>
      <c r="EFX11" s="238">
        <v>5800</v>
      </c>
      <c r="EFY11" s="234" t="s">
        <v>19953</v>
      </c>
      <c r="EFZ11" s="235" t="s">
        <v>8704</v>
      </c>
      <c r="EGA11" s="236" t="s">
        <v>19954</v>
      </c>
      <c r="EGB11" s="237"/>
      <c r="EGC11" s="238">
        <v>5800</v>
      </c>
      <c r="EGD11" s="234" t="s">
        <v>19955</v>
      </c>
      <c r="EGE11" s="235" t="s">
        <v>8704</v>
      </c>
      <c r="EGF11" s="236" t="s">
        <v>19956</v>
      </c>
      <c r="EGG11" s="237"/>
      <c r="EGH11" s="238">
        <v>5800</v>
      </c>
      <c r="EGI11" s="234" t="s">
        <v>19957</v>
      </c>
      <c r="EGJ11" s="235" t="s">
        <v>8704</v>
      </c>
      <c r="EGK11" s="236" t="s">
        <v>19958</v>
      </c>
      <c r="EGL11" s="237"/>
      <c r="EGM11" s="238">
        <v>5800</v>
      </c>
      <c r="EGN11" s="234" t="s">
        <v>19959</v>
      </c>
      <c r="EGO11" s="235" t="s">
        <v>8704</v>
      </c>
      <c r="EGP11" s="236" t="s">
        <v>19960</v>
      </c>
      <c r="EGQ11" s="237"/>
      <c r="EGR11" s="238">
        <v>5800</v>
      </c>
      <c r="EGS11" s="234" t="s">
        <v>19961</v>
      </c>
      <c r="EGT11" s="235" t="s">
        <v>8704</v>
      </c>
      <c r="EGU11" s="236" t="s">
        <v>19962</v>
      </c>
      <c r="EGV11" s="237"/>
      <c r="EGW11" s="238">
        <v>5800</v>
      </c>
      <c r="EGX11" s="234" t="s">
        <v>19963</v>
      </c>
      <c r="EGY11" s="235" t="s">
        <v>8704</v>
      </c>
      <c r="EGZ11" s="236" t="s">
        <v>19964</v>
      </c>
      <c r="EHA11" s="237"/>
      <c r="EHB11" s="238">
        <v>5800</v>
      </c>
      <c r="EHC11" s="234" t="s">
        <v>19965</v>
      </c>
      <c r="EHD11" s="235" t="s">
        <v>8704</v>
      </c>
      <c r="EHE11" s="236" t="s">
        <v>19966</v>
      </c>
      <c r="EHF11" s="237"/>
      <c r="EHG11" s="238">
        <v>5800</v>
      </c>
      <c r="EHH11" s="234" t="s">
        <v>19967</v>
      </c>
      <c r="EHI11" s="235" t="s">
        <v>8704</v>
      </c>
      <c r="EHJ11" s="236" t="s">
        <v>19968</v>
      </c>
      <c r="EHK11" s="237"/>
      <c r="EHL11" s="238">
        <v>5800</v>
      </c>
      <c r="EHM11" s="234" t="s">
        <v>19969</v>
      </c>
      <c r="EHN11" s="235" t="s">
        <v>8704</v>
      </c>
      <c r="EHO11" s="236" t="s">
        <v>19970</v>
      </c>
      <c r="EHP11" s="237"/>
      <c r="EHQ11" s="238">
        <v>5800</v>
      </c>
      <c r="EHR11" s="234" t="s">
        <v>19971</v>
      </c>
      <c r="EHS11" s="235" t="s">
        <v>8704</v>
      </c>
      <c r="EHT11" s="236" t="s">
        <v>19972</v>
      </c>
      <c r="EHU11" s="237"/>
      <c r="EHV11" s="238">
        <v>5800</v>
      </c>
      <c r="EHW11" s="234" t="s">
        <v>19973</v>
      </c>
      <c r="EHX11" s="235" t="s">
        <v>8704</v>
      </c>
      <c r="EHY11" s="236" t="s">
        <v>19974</v>
      </c>
      <c r="EHZ11" s="237"/>
      <c r="EIA11" s="238">
        <v>5800</v>
      </c>
      <c r="EIB11" s="234" t="s">
        <v>19975</v>
      </c>
      <c r="EIC11" s="235" t="s">
        <v>8704</v>
      </c>
      <c r="EID11" s="236" t="s">
        <v>19976</v>
      </c>
      <c r="EIE11" s="237"/>
      <c r="EIF11" s="238">
        <v>5800</v>
      </c>
      <c r="EIG11" s="234" t="s">
        <v>19977</v>
      </c>
      <c r="EIH11" s="235" t="s">
        <v>8704</v>
      </c>
      <c r="EII11" s="236" t="s">
        <v>19978</v>
      </c>
      <c r="EIJ11" s="237"/>
      <c r="EIK11" s="238">
        <v>5800</v>
      </c>
      <c r="EIL11" s="234" t="s">
        <v>19979</v>
      </c>
      <c r="EIM11" s="235" t="s">
        <v>8704</v>
      </c>
      <c r="EIN11" s="236" t="s">
        <v>19980</v>
      </c>
      <c r="EIO11" s="237"/>
      <c r="EIP11" s="238">
        <v>5800</v>
      </c>
      <c r="EIQ11" s="234" t="s">
        <v>19981</v>
      </c>
      <c r="EIR11" s="235" t="s">
        <v>8704</v>
      </c>
      <c r="EIS11" s="236" t="s">
        <v>19982</v>
      </c>
      <c r="EIT11" s="237"/>
      <c r="EIU11" s="238">
        <v>5800</v>
      </c>
      <c r="EIV11" s="234" t="s">
        <v>19983</v>
      </c>
      <c r="EIW11" s="235" t="s">
        <v>8704</v>
      </c>
      <c r="EIX11" s="236" t="s">
        <v>19984</v>
      </c>
      <c r="EIY11" s="237"/>
      <c r="EIZ11" s="238">
        <v>5800</v>
      </c>
      <c r="EJA11" s="234" t="s">
        <v>19985</v>
      </c>
      <c r="EJB11" s="235" t="s">
        <v>8704</v>
      </c>
      <c r="EJC11" s="236" t="s">
        <v>19986</v>
      </c>
      <c r="EJD11" s="237"/>
      <c r="EJE11" s="238">
        <v>5800</v>
      </c>
      <c r="EJF11" s="234" t="s">
        <v>19987</v>
      </c>
      <c r="EJG11" s="235" t="s">
        <v>8704</v>
      </c>
      <c r="EJH11" s="236" t="s">
        <v>19988</v>
      </c>
      <c r="EJI11" s="237"/>
      <c r="EJJ11" s="238">
        <v>5800</v>
      </c>
      <c r="EJK11" s="234" t="s">
        <v>19989</v>
      </c>
      <c r="EJL11" s="235" t="s">
        <v>8704</v>
      </c>
      <c r="EJM11" s="236" t="s">
        <v>19990</v>
      </c>
      <c r="EJN11" s="237"/>
      <c r="EJO11" s="238">
        <v>5800</v>
      </c>
      <c r="EJP11" s="234" t="s">
        <v>19991</v>
      </c>
      <c r="EJQ11" s="235" t="s">
        <v>8704</v>
      </c>
      <c r="EJR11" s="236" t="s">
        <v>19992</v>
      </c>
      <c r="EJS11" s="237"/>
      <c r="EJT11" s="238">
        <v>5800</v>
      </c>
      <c r="EJU11" s="234" t="s">
        <v>19993</v>
      </c>
      <c r="EJV11" s="235" t="s">
        <v>8704</v>
      </c>
      <c r="EJW11" s="236" t="s">
        <v>19994</v>
      </c>
      <c r="EJX11" s="237"/>
      <c r="EJY11" s="238">
        <v>5800</v>
      </c>
      <c r="EJZ11" s="234" t="s">
        <v>19995</v>
      </c>
      <c r="EKA11" s="235" t="s">
        <v>8704</v>
      </c>
      <c r="EKB11" s="236" t="s">
        <v>19996</v>
      </c>
      <c r="EKC11" s="237"/>
      <c r="EKD11" s="238">
        <v>5800</v>
      </c>
      <c r="EKE11" s="234" t="s">
        <v>19997</v>
      </c>
      <c r="EKF11" s="235" t="s">
        <v>8704</v>
      </c>
      <c r="EKG11" s="236" t="s">
        <v>19998</v>
      </c>
      <c r="EKH11" s="237"/>
      <c r="EKI11" s="238">
        <v>5800</v>
      </c>
      <c r="EKJ11" s="234" t="s">
        <v>19999</v>
      </c>
      <c r="EKK11" s="235" t="s">
        <v>8704</v>
      </c>
      <c r="EKL11" s="236" t="s">
        <v>20000</v>
      </c>
      <c r="EKM11" s="237"/>
      <c r="EKN11" s="238">
        <v>5800</v>
      </c>
      <c r="EKO11" s="234" t="s">
        <v>20001</v>
      </c>
      <c r="EKP11" s="235" t="s">
        <v>8704</v>
      </c>
      <c r="EKQ11" s="236" t="s">
        <v>20002</v>
      </c>
      <c r="EKR11" s="237"/>
      <c r="EKS11" s="238">
        <v>5800</v>
      </c>
      <c r="EKT11" s="234" t="s">
        <v>20003</v>
      </c>
      <c r="EKU11" s="235" t="s">
        <v>8704</v>
      </c>
      <c r="EKV11" s="236" t="s">
        <v>20004</v>
      </c>
      <c r="EKW11" s="237"/>
      <c r="EKX11" s="238">
        <v>5800</v>
      </c>
      <c r="EKY11" s="234" t="s">
        <v>20005</v>
      </c>
      <c r="EKZ11" s="235" t="s">
        <v>8704</v>
      </c>
      <c r="ELA11" s="236" t="s">
        <v>20006</v>
      </c>
      <c r="ELB11" s="237"/>
      <c r="ELC11" s="238">
        <v>5800</v>
      </c>
      <c r="ELD11" s="234" t="s">
        <v>20007</v>
      </c>
      <c r="ELE11" s="235" t="s">
        <v>8704</v>
      </c>
      <c r="ELF11" s="236" t="s">
        <v>20008</v>
      </c>
      <c r="ELG11" s="237"/>
      <c r="ELH11" s="238">
        <v>5800</v>
      </c>
      <c r="ELI11" s="234" t="s">
        <v>20009</v>
      </c>
      <c r="ELJ11" s="235" t="s">
        <v>8704</v>
      </c>
      <c r="ELK11" s="236" t="s">
        <v>20010</v>
      </c>
      <c r="ELL11" s="237"/>
      <c r="ELM11" s="238">
        <v>5800</v>
      </c>
      <c r="ELN11" s="234" t="s">
        <v>20011</v>
      </c>
      <c r="ELO11" s="235" t="s">
        <v>8704</v>
      </c>
      <c r="ELP11" s="236" t="s">
        <v>20012</v>
      </c>
      <c r="ELQ11" s="237"/>
      <c r="ELR11" s="238">
        <v>5800</v>
      </c>
      <c r="ELS11" s="234" t="s">
        <v>20013</v>
      </c>
      <c r="ELT11" s="235" t="s">
        <v>8704</v>
      </c>
      <c r="ELU11" s="236" t="s">
        <v>20014</v>
      </c>
      <c r="ELV11" s="237"/>
      <c r="ELW11" s="238">
        <v>5800</v>
      </c>
      <c r="ELX11" s="234" t="s">
        <v>20015</v>
      </c>
      <c r="ELY11" s="235" t="s">
        <v>8704</v>
      </c>
      <c r="ELZ11" s="236" t="s">
        <v>20016</v>
      </c>
      <c r="EMA11" s="237"/>
      <c r="EMB11" s="238">
        <v>5800</v>
      </c>
      <c r="EMC11" s="234" t="s">
        <v>20017</v>
      </c>
      <c r="EMD11" s="235" t="s">
        <v>8704</v>
      </c>
      <c r="EME11" s="236" t="s">
        <v>20018</v>
      </c>
      <c r="EMF11" s="237"/>
      <c r="EMG11" s="238">
        <v>5800</v>
      </c>
      <c r="EMH11" s="234" t="s">
        <v>20019</v>
      </c>
      <c r="EMI11" s="235" t="s">
        <v>8704</v>
      </c>
      <c r="EMJ11" s="236" t="s">
        <v>20020</v>
      </c>
      <c r="EMK11" s="237"/>
      <c r="EML11" s="238">
        <v>5800</v>
      </c>
      <c r="EMM11" s="234" t="s">
        <v>20021</v>
      </c>
      <c r="EMN11" s="235" t="s">
        <v>8704</v>
      </c>
      <c r="EMO11" s="236" t="s">
        <v>20022</v>
      </c>
      <c r="EMP11" s="237"/>
      <c r="EMQ11" s="238">
        <v>5800</v>
      </c>
      <c r="EMR11" s="234" t="s">
        <v>20023</v>
      </c>
      <c r="EMS11" s="235" t="s">
        <v>8704</v>
      </c>
      <c r="EMT11" s="236" t="s">
        <v>20024</v>
      </c>
      <c r="EMU11" s="237"/>
      <c r="EMV11" s="238">
        <v>5800</v>
      </c>
      <c r="EMW11" s="234" t="s">
        <v>20025</v>
      </c>
      <c r="EMX11" s="235" t="s">
        <v>8704</v>
      </c>
      <c r="EMY11" s="236" t="s">
        <v>20026</v>
      </c>
      <c r="EMZ11" s="237"/>
      <c r="ENA11" s="238">
        <v>5800</v>
      </c>
      <c r="ENB11" s="234" t="s">
        <v>20027</v>
      </c>
      <c r="ENC11" s="235" t="s">
        <v>8704</v>
      </c>
      <c r="END11" s="236" t="s">
        <v>20028</v>
      </c>
      <c r="ENE11" s="237"/>
      <c r="ENF11" s="238">
        <v>5800</v>
      </c>
      <c r="ENG11" s="234" t="s">
        <v>20029</v>
      </c>
      <c r="ENH11" s="235" t="s">
        <v>8704</v>
      </c>
      <c r="ENI11" s="236" t="s">
        <v>20030</v>
      </c>
      <c r="ENJ11" s="237"/>
      <c r="ENK11" s="238">
        <v>5800</v>
      </c>
      <c r="ENL11" s="234" t="s">
        <v>20031</v>
      </c>
      <c r="ENM11" s="235" t="s">
        <v>8704</v>
      </c>
      <c r="ENN11" s="236" t="s">
        <v>20032</v>
      </c>
      <c r="ENO11" s="237"/>
      <c r="ENP11" s="238">
        <v>5800</v>
      </c>
      <c r="ENQ11" s="234" t="s">
        <v>20033</v>
      </c>
      <c r="ENR11" s="235" t="s">
        <v>8704</v>
      </c>
      <c r="ENS11" s="236" t="s">
        <v>20034</v>
      </c>
      <c r="ENT11" s="237"/>
      <c r="ENU11" s="238">
        <v>5800</v>
      </c>
      <c r="ENV11" s="234" t="s">
        <v>20035</v>
      </c>
      <c r="ENW11" s="235" t="s">
        <v>8704</v>
      </c>
      <c r="ENX11" s="236" t="s">
        <v>20036</v>
      </c>
      <c r="ENY11" s="237"/>
      <c r="ENZ11" s="238">
        <v>5800</v>
      </c>
      <c r="EOA11" s="234" t="s">
        <v>20037</v>
      </c>
      <c r="EOB11" s="235" t="s">
        <v>8704</v>
      </c>
      <c r="EOC11" s="236" t="s">
        <v>20038</v>
      </c>
      <c r="EOD11" s="237"/>
      <c r="EOE11" s="238">
        <v>5800</v>
      </c>
      <c r="EOF11" s="234" t="s">
        <v>20039</v>
      </c>
      <c r="EOG11" s="235" t="s">
        <v>8704</v>
      </c>
      <c r="EOH11" s="236" t="s">
        <v>20040</v>
      </c>
      <c r="EOI11" s="237"/>
      <c r="EOJ11" s="238">
        <v>5800</v>
      </c>
      <c r="EOK11" s="234" t="s">
        <v>20041</v>
      </c>
      <c r="EOL11" s="235" t="s">
        <v>8704</v>
      </c>
      <c r="EOM11" s="236" t="s">
        <v>20042</v>
      </c>
      <c r="EON11" s="237"/>
      <c r="EOO11" s="238">
        <v>5800</v>
      </c>
      <c r="EOP11" s="234" t="s">
        <v>20043</v>
      </c>
      <c r="EOQ11" s="235" t="s">
        <v>8704</v>
      </c>
      <c r="EOR11" s="236" t="s">
        <v>20044</v>
      </c>
      <c r="EOS11" s="237"/>
      <c r="EOT11" s="238">
        <v>5800</v>
      </c>
      <c r="EOU11" s="234" t="s">
        <v>20045</v>
      </c>
      <c r="EOV11" s="235" t="s">
        <v>8704</v>
      </c>
      <c r="EOW11" s="236" t="s">
        <v>20046</v>
      </c>
      <c r="EOX11" s="237"/>
      <c r="EOY11" s="238">
        <v>5800</v>
      </c>
      <c r="EOZ11" s="234" t="s">
        <v>20047</v>
      </c>
      <c r="EPA11" s="235" t="s">
        <v>8704</v>
      </c>
      <c r="EPB11" s="236" t="s">
        <v>20048</v>
      </c>
      <c r="EPC11" s="237"/>
      <c r="EPD11" s="238">
        <v>5800</v>
      </c>
      <c r="EPE11" s="234" t="s">
        <v>20049</v>
      </c>
      <c r="EPF11" s="235" t="s">
        <v>8704</v>
      </c>
      <c r="EPG11" s="236" t="s">
        <v>20050</v>
      </c>
      <c r="EPH11" s="237"/>
      <c r="EPI11" s="238">
        <v>5800</v>
      </c>
      <c r="EPJ11" s="234" t="s">
        <v>20051</v>
      </c>
      <c r="EPK11" s="235" t="s">
        <v>8704</v>
      </c>
      <c r="EPL11" s="236" t="s">
        <v>20052</v>
      </c>
      <c r="EPM11" s="237"/>
      <c r="EPN11" s="238">
        <v>5800</v>
      </c>
      <c r="EPO11" s="234" t="s">
        <v>20053</v>
      </c>
      <c r="EPP11" s="235" t="s">
        <v>8704</v>
      </c>
      <c r="EPQ11" s="236" t="s">
        <v>20054</v>
      </c>
      <c r="EPR11" s="237"/>
      <c r="EPS11" s="238">
        <v>5800</v>
      </c>
      <c r="EPT11" s="234" t="s">
        <v>20055</v>
      </c>
      <c r="EPU11" s="235" t="s">
        <v>8704</v>
      </c>
      <c r="EPV11" s="236" t="s">
        <v>20056</v>
      </c>
      <c r="EPW11" s="237"/>
      <c r="EPX11" s="238">
        <v>5800</v>
      </c>
      <c r="EPY11" s="234" t="s">
        <v>20057</v>
      </c>
      <c r="EPZ11" s="235" t="s">
        <v>8704</v>
      </c>
      <c r="EQA11" s="236" t="s">
        <v>20058</v>
      </c>
      <c r="EQB11" s="237"/>
      <c r="EQC11" s="238">
        <v>5800</v>
      </c>
      <c r="EQD11" s="234" t="s">
        <v>20059</v>
      </c>
      <c r="EQE11" s="235" t="s">
        <v>8704</v>
      </c>
      <c r="EQF11" s="236" t="s">
        <v>20060</v>
      </c>
      <c r="EQG11" s="237"/>
      <c r="EQH11" s="238">
        <v>5800</v>
      </c>
      <c r="EQI11" s="234" t="s">
        <v>20061</v>
      </c>
      <c r="EQJ11" s="235" t="s">
        <v>8704</v>
      </c>
      <c r="EQK11" s="236" t="s">
        <v>20062</v>
      </c>
      <c r="EQL11" s="237"/>
      <c r="EQM11" s="238">
        <v>5800</v>
      </c>
      <c r="EQN11" s="234" t="s">
        <v>20063</v>
      </c>
      <c r="EQO11" s="235" t="s">
        <v>8704</v>
      </c>
      <c r="EQP11" s="236" t="s">
        <v>20064</v>
      </c>
      <c r="EQQ11" s="237"/>
      <c r="EQR11" s="238">
        <v>5800</v>
      </c>
      <c r="EQS11" s="234" t="s">
        <v>20065</v>
      </c>
      <c r="EQT11" s="235" t="s">
        <v>8704</v>
      </c>
      <c r="EQU11" s="236" t="s">
        <v>20066</v>
      </c>
      <c r="EQV11" s="237"/>
      <c r="EQW11" s="238">
        <v>5800</v>
      </c>
      <c r="EQX11" s="234" t="s">
        <v>20067</v>
      </c>
      <c r="EQY11" s="235" t="s">
        <v>8704</v>
      </c>
      <c r="EQZ11" s="236" t="s">
        <v>20068</v>
      </c>
      <c r="ERA11" s="237"/>
      <c r="ERB11" s="238">
        <v>5800</v>
      </c>
      <c r="ERC11" s="234" t="s">
        <v>20069</v>
      </c>
      <c r="ERD11" s="235" t="s">
        <v>8704</v>
      </c>
      <c r="ERE11" s="236" t="s">
        <v>20070</v>
      </c>
      <c r="ERF11" s="237"/>
      <c r="ERG11" s="238">
        <v>5800</v>
      </c>
      <c r="ERH11" s="234" t="s">
        <v>20071</v>
      </c>
      <c r="ERI11" s="235" t="s">
        <v>8704</v>
      </c>
      <c r="ERJ11" s="236" t="s">
        <v>20072</v>
      </c>
      <c r="ERK11" s="237"/>
      <c r="ERL11" s="238">
        <v>5800</v>
      </c>
      <c r="ERM11" s="234" t="s">
        <v>20073</v>
      </c>
      <c r="ERN11" s="235" t="s">
        <v>8704</v>
      </c>
      <c r="ERO11" s="236" t="s">
        <v>20074</v>
      </c>
      <c r="ERP11" s="237"/>
      <c r="ERQ11" s="238">
        <v>5800</v>
      </c>
      <c r="ERR11" s="234" t="s">
        <v>20075</v>
      </c>
      <c r="ERS11" s="235" t="s">
        <v>8704</v>
      </c>
      <c r="ERT11" s="236" t="s">
        <v>20076</v>
      </c>
      <c r="ERU11" s="237"/>
      <c r="ERV11" s="238">
        <v>5800</v>
      </c>
      <c r="ERW11" s="234" t="s">
        <v>20077</v>
      </c>
      <c r="ERX11" s="235" t="s">
        <v>8704</v>
      </c>
      <c r="ERY11" s="236" t="s">
        <v>20078</v>
      </c>
      <c r="ERZ11" s="237"/>
      <c r="ESA11" s="238">
        <v>5800</v>
      </c>
      <c r="ESB11" s="234" t="s">
        <v>20079</v>
      </c>
      <c r="ESC11" s="235" t="s">
        <v>8704</v>
      </c>
      <c r="ESD11" s="236" t="s">
        <v>20080</v>
      </c>
      <c r="ESE11" s="237"/>
      <c r="ESF11" s="238">
        <v>5800</v>
      </c>
      <c r="ESG11" s="234" t="s">
        <v>20081</v>
      </c>
      <c r="ESH11" s="235" t="s">
        <v>8704</v>
      </c>
      <c r="ESI11" s="236" t="s">
        <v>20082</v>
      </c>
      <c r="ESJ11" s="237"/>
      <c r="ESK11" s="238">
        <v>5800</v>
      </c>
      <c r="ESL11" s="234" t="s">
        <v>20083</v>
      </c>
      <c r="ESM11" s="235" t="s">
        <v>8704</v>
      </c>
      <c r="ESN11" s="236" t="s">
        <v>20084</v>
      </c>
      <c r="ESO11" s="237"/>
      <c r="ESP11" s="238">
        <v>5800</v>
      </c>
      <c r="ESQ11" s="234" t="s">
        <v>20085</v>
      </c>
      <c r="ESR11" s="235" t="s">
        <v>8704</v>
      </c>
      <c r="ESS11" s="236" t="s">
        <v>20086</v>
      </c>
      <c r="EST11" s="237"/>
      <c r="ESU11" s="238">
        <v>5800</v>
      </c>
      <c r="ESV11" s="234" t="s">
        <v>20087</v>
      </c>
      <c r="ESW11" s="235" t="s">
        <v>8704</v>
      </c>
      <c r="ESX11" s="236" t="s">
        <v>20088</v>
      </c>
      <c r="ESY11" s="237"/>
      <c r="ESZ11" s="238">
        <v>5800</v>
      </c>
      <c r="ETA11" s="234" t="s">
        <v>20089</v>
      </c>
      <c r="ETB11" s="235" t="s">
        <v>8704</v>
      </c>
      <c r="ETC11" s="236" t="s">
        <v>20090</v>
      </c>
      <c r="ETD11" s="237"/>
      <c r="ETE11" s="238">
        <v>5800</v>
      </c>
      <c r="ETF11" s="234" t="s">
        <v>20091</v>
      </c>
      <c r="ETG11" s="235" t="s">
        <v>8704</v>
      </c>
      <c r="ETH11" s="236" t="s">
        <v>20092</v>
      </c>
      <c r="ETI11" s="237"/>
      <c r="ETJ11" s="238">
        <v>5800</v>
      </c>
      <c r="ETK11" s="234" t="s">
        <v>20093</v>
      </c>
      <c r="ETL11" s="235" t="s">
        <v>8704</v>
      </c>
      <c r="ETM11" s="236" t="s">
        <v>20094</v>
      </c>
      <c r="ETN11" s="237"/>
      <c r="ETO11" s="238">
        <v>5800</v>
      </c>
      <c r="ETP11" s="234" t="s">
        <v>20095</v>
      </c>
      <c r="ETQ11" s="235" t="s">
        <v>8704</v>
      </c>
      <c r="ETR11" s="236" t="s">
        <v>20096</v>
      </c>
      <c r="ETS11" s="237"/>
      <c r="ETT11" s="238">
        <v>5800</v>
      </c>
      <c r="ETU11" s="234" t="s">
        <v>20097</v>
      </c>
      <c r="ETV11" s="235" t="s">
        <v>8704</v>
      </c>
      <c r="ETW11" s="236" t="s">
        <v>20098</v>
      </c>
      <c r="ETX11" s="237"/>
      <c r="ETY11" s="238">
        <v>5800</v>
      </c>
      <c r="ETZ11" s="234" t="s">
        <v>20099</v>
      </c>
      <c r="EUA11" s="235" t="s">
        <v>8704</v>
      </c>
      <c r="EUB11" s="236" t="s">
        <v>20100</v>
      </c>
      <c r="EUC11" s="237"/>
      <c r="EUD11" s="238">
        <v>5800</v>
      </c>
      <c r="EUE11" s="234" t="s">
        <v>20101</v>
      </c>
      <c r="EUF11" s="235" t="s">
        <v>8704</v>
      </c>
      <c r="EUG11" s="236" t="s">
        <v>20102</v>
      </c>
      <c r="EUH11" s="237"/>
      <c r="EUI11" s="238">
        <v>5800</v>
      </c>
      <c r="EUJ11" s="234" t="s">
        <v>20103</v>
      </c>
      <c r="EUK11" s="235" t="s">
        <v>8704</v>
      </c>
      <c r="EUL11" s="236" t="s">
        <v>20104</v>
      </c>
      <c r="EUM11" s="237"/>
      <c r="EUN11" s="238">
        <v>5800</v>
      </c>
      <c r="EUO11" s="234" t="s">
        <v>20105</v>
      </c>
      <c r="EUP11" s="235" t="s">
        <v>8704</v>
      </c>
      <c r="EUQ11" s="236" t="s">
        <v>20106</v>
      </c>
      <c r="EUR11" s="237"/>
      <c r="EUS11" s="238">
        <v>5800</v>
      </c>
      <c r="EUT11" s="234" t="s">
        <v>20107</v>
      </c>
      <c r="EUU11" s="235" t="s">
        <v>8704</v>
      </c>
      <c r="EUV11" s="236" t="s">
        <v>20108</v>
      </c>
      <c r="EUW11" s="237"/>
      <c r="EUX11" s="238">
        <v>5800</v>
      </c>
      <c r="EUY11" s="234" t="s">
        <v>20109</v>
      </c>
      <c r="EUZ11" s="235" t="s">
        <v>8704</v>
      </c>
      <c r="EVA11" s="236" t="s">
        <v>20110</v>
      </c>
      <c r="EVB11" s="237"/>
      <c r="EVC11" s="238">
        <v>5800</v>
      </c>
      <c r="EVD11" s="234" t="s">
        <v>20111</v>
      </c>
      <c r="EVE11" s="235" t="s">
        <v>8704</v>
      </c>
      <c r="EVF11" s="236" t="s">
        <v>20112</v>
      </c>
      <c r="EVG11" s="237"/>
      <c r="EVH11" s="238">
        <v>5800</v>
      </c>
      <c r="EVI11" s="234" t="s">
        <v>20113</v>
      </c>
      <c r="EVJ11" s="235" t="s">
        <v>8704</v>
      </c>
      <c r="EVK11" s="236" t="s">
        <v>20114</v>
      </c>
      <c r="EVL11" s="237"/>
      <c r="EVM11" s="238">
        <v>5800</v>
      </c>
      <c r="EVN11" s="234" t="s">
        <v>20115</v>
      </c>
      <c r="EVO11" s="235" t="s">
        <v>8704</v>
      </c>
      <c r="EVP11" s="236" t="s">
        <v>20116</v>
      </c>
      <c r="EVQ11" s="237"/>
      <c r="EVR11" s="238">
        <v>5800</v>
      </c>
      <c r="EVS11" s="234" t="s">
        <v>20117</v>
      </c>
      <c r="EVT11" s="235" t="s">
        <v>8704</v>
      </c>
      <c r="EVU11" s="236" t="s">
        <v>20118</v>
      </c>
      <c r="EVV11" s="237"/>
      <c r="EVW11" s="238">
        <v>5800</v>
      </c>
      <c r="EVX11" s="234" t="s">
        <v>20119</v>
      </c>
      <c r="EVY11" s="235" t="s">
        <v>8704</v>
      </c>
      <c r="EVZ11" s="236" t="s">
        <v>20120</v>
      </c>
      <c r="EWA11" s="237"/>
      <c r="EWB11" s="238">
        <v>5800</v>
      </c>
      <c r="EWC11" s="234" t="s">
        <v>20121</v>
      </c>
      <c r="EWD11" s="235" t="s">
        <v>8704</v>
      </c>
      <c r="EWE11" s="236" t="s">
        <v>20122</v>
      </c>
      <c r="EWF11" s="237"/>
      <c r="EWG11" s="238">
        <v>5800</v>
      </c>
      <c r="EWH11" s="234" t="s">
        <v>20123</v>
      </c>
      <c r="EWI11" s="235" t="s">
        <v>8704</v>
      </c>
      <c r="EWJ11" s="236" t="s">
        <v>20124</v>
      </c>
      <c r="EWK11" s="237"/>
      <c r="EWL11" s="238">
        <v>5800</v>
      </c>
      <c r="EWM11" s="234" t="s">
        <v>20125</v>
      </c>
      <c r="EWN11" s="235" t="s">
        <v>8704</v>
      </c>
      <c r="EWO11" s="236" t="s">
        <v>20126</v>
      </c>
      <c r="EWP11" s="237"/>
      <c r="EWQ11" s="238">
        <v>5800</v>
      </c>
      <c r="EWR11" s="234" t="s">
        <v>20127</v>
      </c>
      <c r="EWS11" s="235" t="s">
        <v>8704</v>
      </c>
      <c r="EWT11" s="236" t="s">
        <v>20128</v>
      </c>
      <c r="EWU11" s="237"/>
      <c r="EWV11" s="238">
        <v>5800</v>
      </c>
      <c r="EWW11" s="234" t="s">
        <v>20129</v>
      </c>
      <c r="EWX11" s="235" t="s">
        <v>8704</v>
      </c>
      <c r="EWY11" s="236" t="s">
        <v>20130</v>
      </c>
      <c r="EWZ11" s="237"/>
      <c r="EXA11" s="238">
        <v>5800</v>
      </c>
      <c r="EXB11" s="234" t="s">
        <v>20131</v>
      </c>
      <c r="EXC11" s="235" t="s">
        <v>8704</v>
      </c>
      <c r="EXD11" s="236" t="s">
        <v>20132</v>
      </c>
      <c r="EXE11" s="237"/>
      <c r="EXF11" s="238">
        <v>5800</v>
      </c>
      <c r="EXG11" s="234" t="s">
        <v>20133</v>
      </c>
      <c r="EXH11" s="235" t="s">
        <v>8704</v>
      </c>
      <c r="EXI11" s="236" t="s">
        <v>20134</v>
      </c>
      <c r="EXJ11" s="237"/>
      <c r="EXK11" s="238">
        <v>5800</v>
      </c>
      <c r="EXL11" s="234" t="s">
        <v>20135</v>
      </c>
      <c r="EXM11" s="235" t="s">
        <v>8704</v>
      </c>
      <c r="EXN11" s="236" t="s">
        <v>20136</v>
      </c>
      <c r="EXO11" s="237"/>
      <c r="EXP11" s="238">
        <v>5800</v>
      </c>
      <c r="EXQ11" s="234" t="s">
        <v>20137</v>
      </c>
      <c r="EXR11" s="235" t="s">
        <v>8704</v>
      </c>
      <c r="EXS11" s="236" t="s">
        <v>20138</v>
      </c>
      <c r="EXT11" s="237"/>
      <c r="EXU11" s="238">
        <v>5800</v>
      </c>
      <c r="EXV11" s="234" t="s">
        <v>20139</v>
      </c>
      <c r="EXW11" s="235" t="s">
        <v>8704</v>
      </c>
      <c r="EXX11" s="236" t="s">
        <v>20140</v>
      </c>
      <c r="EXY11" s="237"/>
      <c r="EXZ11" s="238">
        <v>5800</v>
      </c>
      <c r="EYA11" s="234" t="s">
        <v>20141</v>
      </c>
      <c r="EYB11" s="235" t="s">
        <v>8704</v>
      </c>
      <c r="EYC11" s="236" t="s">
        <v>20142</v>
      </c>
      <c r="EYD11" s="237"/>
      <c r="EYE11" s="238">
        <v>5800</v>
      </c>
      <c r="EYF11" s="234" t="s">
        <v>20143</v>
      </c>
      <c r="EYG11" s="235" t="s">
        <v>8704</v>
      </c>
      <c r="EYH11" s="236" t="s">
        <v>20144</v>
      </c>
      <c r="EYI11" s="237"/>
      <c r="EYJ11" s="238">
        <v>5800</v>
      </c>
      <c r="EYK11" s="234" t="s">
        <v>20145</v>
      </c>
      <c r="EYL11" s="235" t="s">
        <v>8704</v>
      </c>
      <c r="EYM11" s="236" t="s">
        <v>20146</v>
      </c>
      <c r="EYN11" s="237"/>
      <c r="EYO11" s="238">
        <v>5800</v>
      </c>
      <c r="EYP11" s="234" t="s">
        <v>20147</v>
      </c>
      <c r="EYQ11" s="235" t="s">
        <v>8704</v>
      </c>
      <c r="EYR11" s="236" t="s">
        <v>20148</v>
      </c>
      <c r="EYS11" s="237"/>
      <c r="EYT11" s="238">
        <v>5800</v>
      </c>
      <c r="EYU11" s="234" t="s">
        <v>20149</v>
      </c>
      <c r="EYV11" s="235" t="s">
        <v>8704</v>
      </c>
      <c r="EYW11" s="236" t="s">
        <v>20150</v>
      </c>
      <c r="EYX11" s="237"/>
      <c r="EYY11" s="238">
        <v>5800</v>
      </c>
      <c r="EYZ11" s="234" t="s">
        <v>20151</v>
      </c>
      <c r="EZA11" s="235" t="s">
        <v>8704</v>
      </c>
      <c r="EZB11" s="236" t="s">
        <v>20152</v>
      </c>
      <c r="EZC11" s="237"/>
      <c r="EZD11" s="238">
        <v>5800</v>
      </c>
      <c r="EZE11" s="234" t="s">
        <v>20153</v>
      </c>
      <c r="EZF11" s="235" t="s">
        <v>8704</v>
      </c>
      <c r="EZG11" s="236" t="s">
        <v>20154</v>
      </c>
      <c r="EZH11" s="237"/>
      <c r="EZI11" s="238">
        <v>5800</v>
      </c>
      <c r="EZJ11" s="234" t="s">
        <v>20155</v>
      </c>
      <c r="EZK11" s="235" t="s">
        <v>8704</v>
      </c>
      <c r="EZL11" s="236" t="s">
        <v>20156</v>
      </c>
      <c r="EZM11" s="237"/>
      <c r="EZN11" s="238">
        <v>5800</v>
      </c>
      <c r="EZO11" s="234" t="s">
        <v>20157</v>
      </c>
      <c r="EZP11" s="235" t="s">
        <v>8704</v>
      </c>
      <c r="EZQ11" s="236" t="s">
        <v>20158</v>
      </c>
      <c r="EZR11" s="237"/>
      <c r="EZS11" s="238">
        <v>5800</v>
      </c>
      <c r="EZT11" s="234" t="s">
        <v>20159</v>
      </c>
      <c r="EZU11" s="235" t="s">
        <v>8704</v>
      </c>
      <c r="EZV11" s="236" t="s">
        <v>20160</v>
      </c>
      <c r="EZW11" s="237"/>
      <c r="EZX11" s="238">
        <v>5800</v>
      </c>
      <c r="EZY11" s="234" t="s">
        <v>20161</v>
      </c>
      <c r="EZZ11" s="235" t="s">
        <v>8704</v>
      </c>
      <c r="FAA11" s="236" t="s">
        <v>20162</v>
      </c>
      <c r="FAB11" s="237"/>
      <c r="FAC11" s="238">
        <v>5800</v>
      </c>
      <c r="FAD11" s="234" t="s">
        <v>20163</v>
      </c>
      <c r="FAE11" s="235" t="s">
        <v>8704</v>
      </c>
      <c r="FAF11" s="236" t="s">
        <v>20164</v>
      </c>
      <c r="FAG11" s="237"/>
      <c r="FAH11" s="238">
        <v>5800</v>
      </c>
      <c r="FAI11" s="234" t="s">
        <v>20165</v>
      </c>
      <c r="FAJ11" s="235" t="s">
        <v>8704</v>
      </c>
      <c r="FAK11" s="236" t="s">
        <v>20166</v>
      </c>
      <c r="FAL11" s="237"/>
      <c r="FAM11" s="238">
        <v>5800</v>
      </c>
      <c r="FAN11" s="234" t="s">
        <v>20167</v>
      </c>
      <c r="FAO11" s="235" t="s">
        <v>8704</v>
      </c>
      <c r="FAP11" s="236" t="s">
        <v>20168</v>
      </c>
      <c r="FAQ11" s="237"/>
      <c r="FAR11" s="238">
        <v>5800</v>
      </c>
      <c r="FAS11" s="234" t="s">
        <v>20169</v>
      </c>
      <c r="FAT11" s="235" t="s">
        <v>8704</v>
      </c>
      <c r="FAU11" s="236" t="s">
        <v>20170</v>
      </c>
      <c r="FAV11" s="237"/>
      <c r="FAW11" s="238">
        <v>5800</v>
      </c>
      <c r="FAX11" s="234" t="s">
        <v>20171</v>
      </c>
      <c r="FAY11" s="235" t="s">
        <v>8704</v>
      </c>
      <c r="FAZ11" s="236" t="s">
        <v>20172</v>
      </c>
      <c r="FBA11" s="237"/>
      <c r="FBB11" s="238">
        <v>5800</v>
      </c>
      <c r="FBC11" s="234" t="s">
        <v>20173</v>
      </c>
      <c r="FBD11" s="235" t="s">
        <v>8704</v>
      </c>
      <c r="FBE11" s="236" t="s">
        <v>20174</v>
      </c>
      <c r="FBF11" s="237"/>
      <c r="FBG11" s="238">
        <v>5800</v>
      </c>
      <c r="FBH11" s="234" t="s">
        <v>20175</v>
      </c>
      <c r="FBI11" s="235" t="s">
        <v>8704</v>
      </c>
      <c r="FBJ11" s="236" t="s">
        <v>20176</v>
      </c>
      <c r="FBK11" s="237"/>
      <c r="FBL11" s="238">
        <v>5800</v>
      </c>
      <c r="FBM11" s="234" t="s">
        <v>20177</v>
      </c>
      <c r="FBN11" s="235" t="s">
        <v>8704</v>
      </c>
      <c r="FBO11" s="236" t="s">
        <v>20178</v>
      </c>
      <c r="FBP11" s="237"/>
      <c r="FBQ11" s="238">
        <v>5800</v>
      </c>
      <c r="FBR11" s="234" t="s">
        <v>20179</v>
      </c>
      <c r="FBS11" s="235" t="s">
        <v>8704</v>
      </c>
      <c r="FBT11" s="236" t="s">
        <v>20180</v>
      </c>
      <c r="FBU11" s="237"/>
      <c r="FBV11" s="238">
        <v>5800</v>
      </c>
      <c r="FBW11" s="234" t="s">
        <v>20181</v>
      </c>
      <c r="FBX11" s="235" t="s">
        <v>8704</v>
      </c>
      <c r="FBY11" s="236" t="s">
        <v>20182</v>
      </c>
      <c r="FBZ11" s="237"/>
      <c r="FCA11" s="238">
        <v>5800</v>
      </c>
      <c r="FCB11" s="234" t="s">
        <v>20183</v>
      </c>
      <c r="FCC11" s="235" t="s">
        <v>8704</v>
      </c>
      <c r="FCD11" s="236" t="s">
        <v>20184</v>
      </c>
      <c r="FCE11" s="237"/>
      <c r="FCF11" s="238">
        <v>5800</v>
      </c>
      <c r="FCG11" s="234" t="s">
        <v>20185</v>
      </c>
      <c r="FCH11" s="235" t="s">
        <v>8704</v>
      </c>
      <c r="FCI11" s="236" t="s">
        <v>20186</v>
      </c>
      <c r="FCJ11" s="237"/>
      <c r="FCK11" s="238">
        <v>5800</v>
      </c>
      <c r="FCL11" s="234" t="s">
        <v>20187</v>
      </c>
      <c r="FCM11" s="235" t="s">
        <v>8704</v>
      </c>
      <c r="FCN11" s="236" t="s">
        <v>20188</v>
      </c>
      <c r="FCO11" s="237"/>
      <c r="FCP11" s="238">
        <v>5800</v>
      </c>
      <c r="FCQ11" s="234" t="s">
        <v>20189</v>
      </c>
      <c r="FCR11" s="235" t="s">
        <v>8704</v>
      </c>
      <c r="FCS11" s="236" t="s">
        <v>20190</v>
      </c>
      <c r="FCT11" s="237"/>
      <c r="FCU11" s="238">
        <v>5800</v>
      </c>
      <c r="FCV11" s="234" t="s">
        <v>20191</v>
      </c>
      <c r="FCW11" s="235" t="s">
        <v>8704</v>
      </c>
      <c r="FCX11" s="236" t="s">
        <v>20192</v>
      </c>
      <c r="FCY11" s="237"/>
      <c r="FCZ11" s="238">
        <v>5800</v>
      </c>
      <c r="FDA11" s="234" t="s">
        <v>20193</v>
      </c>
      <c r="FDB11" s="235" t="s">
        <v>8704</v>
      </c>
      <c r="FDC11" s="236" t="s">
        <v>20194</v>
      </c>
      <c r="FDD11" s="237"/>
      <c r="FDE11" s="238">
        <v>5800</v>
      </c>
      <c r="FDF11" s="234" t="s">
        <v>20195</v>
      </c>
      <c r="FDG11" s="235" t="s">
        <v>8704</v>
      </c>
      <c r="FDH11" s="236" t="s">
        <v>20196</v>
      </c>
      <c r="FDI11" s="237"/>
      <c r="FDJ11" s="238">
        <v>5800</v>
      </c>
      <c r="FDK11" s="234" t="s">
        <v>20197</v>
      </c>
      <c r="FDL11" s="235" t="s">
        <v>8704</v>
      </c>
      <c r="FDM11" s="236" t="s">
        <v>20198</v>
      </c>
      <c r="FDN11" s="237"/>
      <c r="FDO11" s="238">
        <v>5800</v>
      </c>
      <c r="FDP11" s="234" t="s">
        <v>20199</v>
      </c>
      <c r="FDQ11" s="235" t="s">
        <v>8704</v>
      </c>
      <c r="FDR11" s="236" t="s">
        <v>20200</v>
      </c>
      <c r="FDS11" s="237"/>
      <c r="FDT11" s="238">
        <v>5800</v>
      </c>
      <c r="FDU11" s="234" t="s">
        <v>20201</v>
      </c>
      <c r="FDV11" s="235" t="s">
        <v>8704</v>
      </c>
      <c r="FDW11" s="236" t="s">
        <v>20202</v>
      </c>
      <c r="FDX11" s="237"/>
      <c r="FDY11" s="238">
        <v>5800</v>
      </c>
      <c r="FDZ11" s="234" t="s">
        <v>20203</v>
      </c>
      <c r="FEA11" s="235" t="s">
        <v>8704</v>
      </c>
      <c r="FEB11" s="236" t="s">
        <v>20204</v>
      </c>
      <c r="FEC11" s="237"/>
      <c r="FED11" s="238">
        <v>5800</v>
      </c>
      <c r="FEE11" s="234" t="s">
        <v>20205</v>
      </c>
      <c r="FEF11" s="235" t="s">
        <v>8704</v>
      </c>
      <c r="FEG11" s="236" t="s">
        <v>20206</v>
      </c>
      <c r="FEH11" s="237"/>
      <c r="FEI11" s="238">
        <v>5800</v>
      </c>
      <c r="FEJ11" s="234" t="s">
        <v>20207</v>
      </c>
      <c r="FEK11" s="235" t="s">
        <v>8704</v>
      </c>
      <c r="FEL11" s="236" t="s">
        <v>20208</v>
      </c>
      <c r="FEM11" s="237"/>
      <c r="FEN11" s="238">
        <v>5800</v>
      </c>
      <c r="FEO11" s="234" t="s">
        <v>20209</v>
      </c>
      <c r="FEP11" s="235" t="s">
        <v>8704</v>
      </c>
      <c r="FEQ11" s="236" t="s">
        <v>20210</v>
      </c>
      <c r="FER11" s="237"/>
      <c r="FES11" s="238">
        <v>5800</v>
      </c>
      <c r="FET11" s="234" t="s">
        <v>20211</v>
      </c>
      <c r="FEU11" s="235" t="s">
        <v>8704</v>
      </c>
      <c r="FEV11" s="236" t="s">
        <v>20212</v>
      </c>
      <c r="FEW11" s="237"/>
      <c r="FEX11" s="238">
        <v>5800</v>
      </c>
      <c r="FEY11" s="234" t="s">
        <v>20213</v>
      </c>
      <c r="FEZ11" s="235" t="s">
        <v>8704</v>
      </c>
      <c r="FFA11" s="236" t="s">
        <v>20214</v>
      </c>
      <c r="FFB11" s="237"/>
      <c r="FFC11" s="238">
        <v>5800</v>
      </c>
      <c r="FFD11" s="234" t="s">
        <v>20215</v>
      </c>
      <c r="FFE11" s="235" t="s">
        <v>8704</v>
      </c>
      <c r="FFF11" s="236" t="s">
        <v>20216</v>
      </c>
      <c r="FFG11" s="237"/>
      <c r="FFH11" s="238">
        <v>5800</v>
      </c>
      <c r="FFI11" s="234" t="s">
        <v>20217</v>
      </c>
      <c r="FFJ11" s="235" t="s">
        <v>8704</v>
      </c>
      <c r="FFK11" s="236" t="s">
        <v>20218</v>
      </c>
      <c r="FFL11" s="237"/>
      <c r="FFM11" s="238">
        <v>5800</v>
      </c>
      <c r="FFN11" s="234" t="s">
        <v>20219</v>
      </c>
      <c r="FFO11" s="235" t="s">
        <v>8704</v>
      </c>
      <c r="FFP11" s="236" t="s">
        <v>20220</v>
      </c>
      <c r="FFQ11" s="237"/>
      <c r="FFR11" s="238">
        <v>5800</v>
      </c>
      <c r="FFS11" s="234" t="s">
        <v>20221</v>
      </c>
      <c r="FFT11" s="235" t="s">
        <v>8704</v>
      </c>
      <c r="FFU11" s="236" t="s">
        <v>20222</v>
      </c>
      <c r="FFV11" s="237"/>
      <c r="FFW11" s="238">
        <v>5800</v>
      </c>
      <c r="FFX11" s="234" t="s">
        <v>20223</v>
      </c>
      <c r="FFY11" s="235" t="s">
        <v>8704</v>
      </c>
      <c r="FFZ11" s="236" t="s">
        <v>20224</v>
      </c>
      <c r="FGA11" s="237"/>
      <c r="FGB11" s="238">
        <v>5800</v>
      </c>
      <c r="FGC11" s="234" t="s">
        <v>20225</v>
      </c>
      <c r="FGD11" s="235" t="s">
        <v>8704</v>
      </c>
      <c r="FGE11" s="236" t="s">
        <v>20226</v>
      </c>
      <c r="FGF11" s="237"/>
      <c r="FGG11" s="238">
        <v>5800</v>
      </c>
      <c r="FGH11" s="234" t="s">
        <v>20227</v>
      </c>
      <c r="FGI11" s="235" t="s">
        <v>8704</v>
      </c>
      <c r="FGJ11" s="236" t="s">
        <v>20228</v>
      </c>
      <c r="FGK11" s="237"/>
      <c r="FGL11" s="238">
        <v>5800</v>
      </c>
      <c r="FGM11" s="234" t="s">
        <v>20229</v>
      </c>
      <c r="FGN11" s="235" t="s">
        <v>8704</v>
      </c>
      <c r="FGO11" s="236" t="s">
        <v>20230</v>
      </c>
      <c r="FGP11" s="237"/>
      <c r="FGQ11" s="238">
        <v>5800</v>
      </c>
      <c r="FGR11" s="234" t="s">
        <v>20231</v>
      </c>
      <c r="FGS11" s="235" t="s">
        <v>8704</v>
      </c>
      <c r="FGT11" s="236" t="s">
        <v>20232</v>
      </c>
      <c r="FGU11" s="237"/>
      <c r="FGV11" s="238">
        <v>5800</v>
      </c>
      <c r="FGW11" s="234" t="s">
        <v>20233</v>
      </c>
      <c r="FGX11" s="235" t="s">
        <v>8704</v>
      </c>
      <c r="FGY11" s="236" t="s">
        <v>20234</v>
      </c>
      <c r="FGZ11" s="237"/>
      <c r="FHA11" s="238">
        <v>5800</v>
      </c>
      <c r="FHB11" s="234" t="s">
        <v>20235</v>
      </c>
      <c r="FHC11" s="235" t="s">
        <v>8704</v>
      </c>
      <c r="FHD11" s="236" t="s">
        <v>20236</v>
      </c>
      <c r="FHE11" s="237"/>
      <c r="FHF11" s="238">
        <v>5800</v>
      </c>
      <c r="FHG11" s="234" t="s">
        <v>20237</v>
      </c>
      <c r="FHH11" s="235" t="s">
        <v>8704</v>
      </c>
      <c r="FHI11" s="236" t="s">
        <v>20238</v>
      </c>
      <c r="FHJ11" s="237"/>
      <c r="FHK11" s="238">
        <v>5800</v>
      </c>
      <c r="FHL11" s="234" t="s">
        <v>20239</v>
      </c>
      <c r="FHM11" s="235" t="s">
        <v>8704</v>
      </c>
      <c r="FHN11" s="236" t="s">
        <v>20240</v>
      </c>
      <c r="FHO11" s="237"/>
      <c r="FHP11" s="238">
        <v>5800</v>
      </c>
      <c r="FHQ11" s="234" t="s">
        <v>20241</v>
      </c>
      <c r="FHR11" s="235" t="s">
        <v>8704</v>
      </c>
      <c r="FHS11" s="236" t="s">
        <v>20242</v>
      </c>
      <c r="FHT11" s="237"/>
      <c r="FHU11" s="238">
        <v>5800</v>
      </c>
      <c r="FHV11" s="234" t="s">
        <v>20243</v>
      </c>
      <c r="FHW11" s="235" t="s">
        <v>8704</v>
      </c>
      <c r="FHX11" s="236" t="s">
        <v>20244</v>
      </c>
      <c r="FHY11" s="237"/>
      <c r="FHZ11" s="238">
        <v>5800</v>
      </c>
      <c r="FIA11" s="234" t="s">
        <v>20245</v>
      </c>
      <c r="FIB11" s="235" t="s">
        <v>8704</v>
      </c>
      <c r="FIC11" s="236" t="s">
        <v>20246</v>
      </c>
      <c r="FID11" s="237"/>
      <c r="FIE11" s="238">
        <v>5800</v>
      </c>
      <c r="FIF11" s="234" t="s">
        <v>20247</v>
      </c>
      <c r="FIG11" s="235" t="s">
        <v>8704</v>
      </c>
      <c r="FIH11" s="236" t="s">
        <v>20248</v>
      </c>
      <c r="FII11" s="237"/>
      <c r="FIJ11" s="238">
        <v>5800</v>
      </c>
      <c r="FIK11" s="234" t="s">
        <v>20249</v>
      </c>
      <c r="FIL11" s="235" t="s">
        <v>8704</v>
      </c>
      <c r="FIM11" s="236" t="s">
        <v>20250</v>
      </c>
      <c r="FIN11" s="237"/>
      <c r="FIO11" s="238">
        <v>5800</v>
      </c>
      <c r="FIP11" s="234" t="s">
        <v>20251</v>
      </c>
      <c r="FIQ11" s="235" t="s">
        <v>8704</v>
      </c>
      <c r="FIR11" s="236" t="s">
        <v>20252</v>
      </c>
      <c r="FIS11" s="237"/>
      <c r="FIT11" s="238">
        <v>5800</v>
      </c>
      <c r="FIU11" s="234" t="s">
        <v>20253</v>
      </c>
      <c r="FIV11" s="235" t="s">
        <v>8704</v>
      </c>
      <c r="FIW11" s="236" t="s">
        <v>20254</v>
      </c>
      <c r="FIX11" s="237"/>
      <c r="FIY11" s="238">
        <v>5800</v>
      </c>
      <c r="FIZ11" s="234" t="s">
        <v>20255</v>
      </c>
      <c r="FJA11" s="235" t="s">
        <v>8704</v>
      </c>
      <c r="FJB11" s="236" t="s">
        <v>20256</v>
      </c>
      <c r="FJC11" s="237"/>
      <c r="FJD11" s="238">
        <v>5800</v>
      </c>
      <c r="FJE11" s="234" t="s">
        <v>20257</v>
      </c>
      <c r="FJF11" s="235" t="s">
        <v>8704</v>
      </c>
      <c r="FJG11" s="236" t="s">
        <v>20258</v>
      </c>
      <c r="FJH11" s="237"/>
      <c r="FJI11" s="238">
        <v>5800</v>
      </c>
      <c r="FJJ11" s="234" t="s">
        <v>20259</v>
      </c>
      <c r="FJK11" s="235" t="s">
        <v>8704</v>
      </c>
      <c r="FJL11" s="236" t="s">
        <v>20260</v>
      </c>
      <c r="FJM11" s="237"/>
      <c r="FJN11" s="238">
        <v>5800</v>
      </c>
      <c r="FJO11" s="234" t="s">
        <v>20261</v>
      </c>
      <c r="FJP11" s="235" t="s">
        <v>8704</v>
      </c>
      <c r="FJQ11" s="236" t="s">
        <v>20262</v>
      </c>
      <c r="FJR11" s="237"/>
      <c r="FJS11" s="238">
        <v>5800</v>
      </c>
      <c r="FJT11" s="234" t="s">
        <v>20263</v>
      </c>
      <c r="FJU11" s="235" t="s">
        <v>8704</v>
      </c>
      <c r="FJV11" s="236" t="s">
        <v>20264</v>
      </c>
      <c r="FJW11" s="237"/>
      <c r="FJX11" s="238">
        <v>5800</v>
      </c>
      <c r="FJY11" s="234" t="s">
        <v>20265</v>
      </c>
      <c r="FJZ11" s="235" t="s">
        <v>8704</v>
      </c>
      <c r="FKA11" s="236" t="s">
        <v>20266</v>
      </c>
      <c r="FKB11" s="237"/>
      <c r="FKC11" s="238">
        <v>5800</v>
      </c>
      <c r="FKD11" s="234" t="s">
        <v>20267</v>
      </c>
      <c r="FKE11" s="235" t="s">
        <v>8704</v>
      </c>
      <c r="FKF11" s="236" t="s">
        <v>20268</v>
      </c>
      <c r="FKG11" s="237"/>
      <c r="FKH11" s="238">
        <v>5800</v>
      </c>
      <c r="FKI11" s="234" t="s">
        <v>20269</v>
      </c>
      <c r="FKJ11" s="235" t="s">
        <v>8704</v>
      </c>
      <c r="FKK11" s="236" t="s">
        <v>20270</v>
      </c>
      <c r="FKL11" s="237"/>
      <c r="FKM11" s="238">
        <v>5800</v>
      </c>
      <c r="FKN11" s="234" t="s">
        <v>20271</v>
      </c>
      <c r="FKO11" s="235" t="s">
        <v>8704</v>
      </c>
      <c r="FKP11" s="236" t="s">
        <v>20272</v>
      </c>
      <c r="FKQ11" s="237"/>
      <c r="FKR11" s="238">
        <v>5800</v>
      </c>
      <c r="FKS11" s="234" t="s">
        <v>20273</v>
      </c>
      <c r="FKT11" s="235" t="s">
        <v>8704</v>
      </c>
      <c r="FKU11" s="236" t="s">
        <v>20274</v>
      </c>
      <c r="FKV11" s="237"/>
      <c r="FKW11" s="238">
        <v>5800</v>
      </c>
      <c r="FKX11" s="234" t="s">
        <v>20275</v>
      </c>
      <c r="FKY11" s="235" t="s">
        <v>8704</v>
      </c>
      <c r="FKZ11" s="236" t="s">
        <v>20276</v>
      </c>
      <c r="FLA11" s="237"/>
      <c r="FLB11" s="238">
        <v>5800</v>
      </c>
      <c r="FLC11" s="234" t="s">
        <v>20277</v>
      </c>
      <c r="FLD11" s="235" t="s">
        <v>8704</v>
      </c>
      <c r="FLE11" s="236" t="s">
        <v>20278</v>
      </c>
      <c r="FLF11" s="237"/>
      <c r="FLG11" s="238">
        <v>5800</v>
      </c>
      <c r="FLH11" s="234" t="s">
        <v>20279</v>
      </c>
      <c r="FLI11" s="235" t="s">
        <v>8704</v>
      </c>
      <c r="FLJ11" s="236" t="s">
        <v>20280</v>
      </c>
      <c r="FLK11" s="237"/>
      <c r="FLL11" s="238">
        <v>5800</v>
      </c>
      <c r="FLM11" s="234" t="s">
        <v>20281</v>
      </c>
      <c r="FLN11" s="235" t="s">
        <v>8704</v>
      </c>
      <c r="FLO11" s="236" t="s">
        <v>20282</v>
      </c>
      <c r="FLP11" s="237"/>
      <c r="FLQ11" s="238">
        <v>5800</v>
      </c>
      <c r="FLR11" s="234" t="s">
        <v>20283</v>
      </c>
      <c r="FLS11" s="235" t="s">
        <v>8704</v>
      </c>
      <c r="FLT11" s="236" t="s">
        <v>20284</v>
      </c>
      <c r="FLU11" s="237"/>
      <c r="FLV11" s="238">
        <v>5800</v>
      </c>
      <c r="FLW11" s="234" t="s">
        <v>20285</v>
      </c>
      <c r="FLX11" s="235" t="s">
        <v>8704</v>
      </c>
      <c r="FLY11" s="236" t="s">
        <v>20286</v>
      </c>
      <c r="FLZ11" s="237"/>
      <c r="FMA11" s="238">
        <v>5800</v>
      </c>
      <c r="FMB11" s="234" t="s">
        <v>20287</v>
      </c>
      <c r="FMC11" s="235" t="s">
        <v>8704</v>
      </c>
      <c r="FMD11" s="236" t="s">
        <v>20288</v>
      </c>
      <c r="FME11" s="237"/>
      <c r="FMF11" s="238">
        <v>5800</v>
      </c>
      <c r="FMG11" s="234" t="s">
        <v>20289</v>
      </c>
      <c r="FMH11" s="235" t="s">
        <v>8704</v>
      </c>
      <c r="FMI11" s="236" t="s">
        <v>20290</v>
      </c>
      <c r="FMJ11" s="237"/>
      <c r="FMK11" s="238">
        <v>5800</v>
      </c>
      <c r="FML11" s="234" t="s">
        <v>20291</v>
      </c>
      <c r="FMM11" s="235" t="s">
        <v>8704</v>
      </c>
      <c r="FMN11" s="236" t="s">
        <v>20292</v>
      </c>
      <c r="FMO11" s="237"/>
      <c r="FMP11" s="238">
        <v>5800</v>
      </c>
      <c r="FMQ11" s="234" t="s">
        <v>20293</v>
      </c>
      <c r="FMR11" s="235" t="s">
        <v>8704</v>
      </c>
      <c r="FMS11" s="236" t="s">
        <v>20294</v>
      </c>
      <c r="FMT11" s="237"/>
      <c r="FMU11" s="238">
        <v>5800</v>
      </c>
      <c r="FMV11" s="234" t="s">
        <v>20295</v>
      </c>
      <c r="FMW11" s="235" t="s">
        <v>8704</v>
      </c>
      <c r="FMX11" s="236" t="s">
        <v>20296</v>
      </c>
      <c r="FMY11" s="237"/>
      <c r="FMZ11" s="238">
        <v>5800</v>
      </c>
      <c r="FNA11" s="234" t="s">
        <v>20297</v>
      </c>
      <c r="FNB11" s="235" t="s">
        <v>8704</v>
      </c>
      <c r="FNC11" s="236" t="s">
        <v>20298</v>
      </c>
      <c r="FND11" s="237"/>
      <c r="FNE11" s="238">
        <v>5800</v>
      </c>
      <c r="FNF11" s="234" t="s">
        <v>20299</v>
      </c>
      <c r="FNG11" s="235" t="s">
        <v>8704</v>
      </c>
      <c r="FNH11" s="236" t="s">
        <v>20300</v>
      </c>
      <c r="FNI11" s="237"/>
      <c r="FNJ11" s="238">
        <v>5800</v>
      </c>
      <c r="FNK11" s="234" t="s">
        <v>20301</v>
      </c>
      <c r="FNL11" s="235" t="s">
        <v>8704</v>
      </c>
      <c r="FNM11" s="236" t="s">
        <v>20302</v>
      </c>
      <c r="FNN11" s="237"/>
      <c r="FNO11" s="238">
        <v>5800</v>
      </c>
      <c r="FNP11" s="234" t="s">
        <v>20303</v>
      </c>
      <c r="FNQ11" s="235" t="s">
        <v>8704</v>
      </c>
      <c r="FNR11" s="236" t="s">
        <v>20304</v>
      </c>
      <c r="FNS11" s="237"/>
      <c r="FNT11" s="238">
        <v>5800</v>
      </c>
      <c r="FNU11" s="234" t="s">
        <v>20305</v>
      </c>
      <c r="FNV11" s="235" t="s">
        <v>8704</v>
      </c>
      <c r="FNW11" s="236" t="s">
        <v>20306</v>
      </c>
      <c r="FNX11" s="237"/>
      <c r="FNY11" s="238">
        <v>5800</v>
      </c>
      <c r="FNZ11" s="234" t="s">
        <v>20307</v>
      </c>
      <c r="FOA11" s="235" t="s">
        <v>8704</v>
      </c>
      <c r="FOB11" s="236" t="s">
        <v>20308</v>
      </c>
      <c r="FOC11" s="237"/>
      <c r="FOD11" s="238">
        <v>5800</v>
      </c>
      <c r="FOE11" s="234" t="s">
        <v>20309</v>
      </c>
      <c r="FOF11" s="235" t="s">
        <v>8704</v>
      </c>
      <c r="FOG11" s="236" t="s">
        <v>20310</v>
      </c>
      <c r="FOH11" s="237"/>
      <c r="FOI11" s="238">
        <v>5800</v>
      </c>
      <c r="FOJ11" s="234" t="s">
        <v>20311</v>
      </c>
      <c r="FOK11" s="235" t="s">
        <v>8704</v>
      </c>
      <c r="FOL11" s="236" t="s">
        <v>20312</v>
      </c>
      <c r="FOM11" s="237"/>
      <c r="FON11" s="238">
        <v>5800</v>
      </c>
      <c r="FOO11" s="234" t="s">
        <v>20313</v>
      </c>
      <c r="FOP11" s="235" t="s">
        <v>8704</v>
      </c>
      <c r="FOQ11" s="236" t="s">
        <v>20314</v>
      </c>
      <c r="FOR11" s="237"/>
      <c r="FOS11" s="238">
        <v>5800</v>
      </c>
      <c r="FOT11" s="234" t="s">
        <v>20315</v>
      </c>
      <c r="FOU11" s="235" t="s">
        <v>8704</v>
      </c>
      <c r="FOV11" s="236" t="s">
        <v>20316</v>
      </c>
      <c r="FOW11" s="237"/>
      <c r="FOX11" s="238">
        <v>5800</v>
      </c>
      <c r="FOY11" s="234" t="s">
        <v>20317</v>
      </c>
      <c r="FOZ11" s="235" t="s">
        <v>8704</v>
      </c>
      <c r="FPA11" s="236" t="s">
        <v>20318</v>
      </c>
      <c r="FPB11" s="237"/>
      <c r="FPC11" s="238">
        <v>5800</v>
      </c>
      <c r="FPD11" s="234" t="s">
        <v>20319</v>
      </c>
      <c r="FPE11" s="235" t="s">
        <v>8704</v>
      </c>
      <c r="FPF11" s="236" t="s">
        <v>20320</v>
      </c>
      <c r="FPG11" s="237"/>
      <c r="FPH11" s="238">
        <v>5800</v>
      </c>
      <c r="FPI11" s="234" t="s">
        <v>20321</v>
      </c>
      <c r="FPJ11" s="235" t="s">
        <v>8704</v>
      </c>
      <c r="FPK11" s="236" t="s">
        <v>20322</v>
      </c>
      <c r="FPL11" s="237"/>
      <c r="FPM11" s="238">
        <v>5800</v>
      </c>
      <c r="FPN11" s="234" t="s">
        <v>20323</v>
      </c>
      <c r="FPO11" s="235" t="s">
        <v>8704</v>
      </c>
      <c r="FPP11" s="236" t="s">
        <v>20324</v>
      </c>
      <c r="FPQ11" s="237"/>
      <c r="FPR11" s="238">
        <v>5800</v>
      </c>
      <c r="FPS11" s="234" t="s">
        <v>20325</v>
      </c>
      <c r="FPT11" s="235" t="s">
        <v>8704</v>
      </c>
      <c r="FPU11" s="236" t="s">
        <v>20326</v>
      </c>
      <c r="FPV11" s="237"/>
      <c r="FPW11" s="238">
        <v>5800</v>
      </c>
      <c r="FPX11" s="234" t="s">
        <v>20327</v>
      </c>
      <c r="FPY11" s="235" t="s">
        <v>8704</v>
      </c>
      <c r="FPZ11" s="236" t="s">
        <v>20328</v>
      </c>
      <c r="FQA11" s="237"/>
      <c r="FQB11" s="238">
        <v>5800</v>
      </c>
      <c r="FQC11" s="234" t="s">
        <v>20329</v>
      </c>
      <c r="FQD11" s="235" t="s">
        <v>8704</v>
      </c>
      <c r="FQE11" s="236" t="s">
        <v>20330</v>
      </c>
      <c r="FQF11" s="237"/>
      <c r="FQG11" s="238">
        <v>5800</v>
      </c>
      <c r="FQH11" s="234" t="s">
        <v>20331</v>
      </c>
      <c r="FQI11" s="235" t="s">
        <v>8704</v>
      </c>
      <c r="FQJ11" s="236" t="s">
        <v>20332</v>
      </c>
      <c r="FQK11" s="237"/>
      <c r="FQL11" s="238">
        <v>5800</v>
      </c>
      <c r="FQM11" s="234" t="s">
        <v>20333</v>
      </c>
      <c r="FQN11" s="235" t="s">
        <v>8704</v>
      </c>
      <c r="FQO11" s="236" t="s">
        <v>20334</v>
      </c>
      <c r="FQP11" s="237"/>
      <c r="FQQ11" s="238">
        <v>5800</v>
      </c>
      <c r="FQR11" s="234" t="s">
        <v>20335</v>
      </c>
      <c r="FQS11" s="235" t="s">
        <v>8704</v>
      </c>
      <c r="FQT11" s="236" t="s">
        <v>20336</v>
      </c>
      <c r="FQU11" s="237"/>
      <c r="FQV11" s="238">
        <v>5800</v>
      </c>
      <c r="FQW11" s="234" t="s">
        <v>20337</v>
      </c>
      <c r="FQX11" s="235" t="s">
        <v>8704</v>
      </c>
      <c r="FQY11" s="236" t="s">
        <v>20338</v>
      </c>
      <c r="FQZ11" s="237"/>
      <c r="FRA11" s="238">
        <v>5800</v>
      </c>
      <c r="FRB11" s="234" t="s">
        <v>20339</v>
      </c>
      <c r="FRC11" s="235" t="s">
        <v>8704</v>
      </c>
      <c r="FRD11" s="236" t="s">
        <v>20340</v>
      </c>
      <c r="FRE11" s="237"/>
      <c r="FRF11" s="238">
        <v>5800</v>
      </c>
      <c r="FRG11" s="234" t="s">
        <v>20341</v>
      </c>
      <c r="FRH11" s="235" t="s">
        <v>8704</v>
      </c>
      <c r="FRI11" s="236" t="s">
        <v>20342</v>
      </c>
      <c r="FRJ11" s="237"/>
      <c r="FRK11" s="238">
        <v>5800</v>
      </c>
      <c r="FRL11" s="234" t="s">
        <v>20343</v>
      </c>
      <c r="FRM11" s="235" t="s">
        <v>8704</v>
      </c>
      <c r="FRN11" s="236" t="s">
        <v>20344</v>
      </c>
      <c r="FRO11" s="237"/>
      <c r="FRP11" s="238">
        <v>5800</v>
      </c>
      <c r="FRQ11" s="234" t="s">
        <v>20345</v>
      </c>
      <c r="FRR11" s="235" t="s">
        <v>8704</v>
      </c>
      <c r="FRS11" s="236" t="s">
        <v>20346</v>
      </c>
      <c r="FRT11" s="237"/>
      <c r="FRU11" s="238">
        <v>5800</v>
      </c>
      <c r="FRV11" s="234" t="s">
        <v>20347</v>
      </c>
      <c r="FRW11" s="235" t="s">
        <v>8704</v>
      </c>
      <c r="FRX11" s="236" t="s">
        <v>20348</v>
      </c>
      <c r="FRY11" s="237"/>
      <c r="FRZ11" s="238">
        <v>5800</v>
      </c>
      <c r="FSA11" s="234" t="s">
        <v>20349</v>
      </c>
      <c r="FSB11" s="235" t="s">
        <v>8704</v>
      </c>
      <c r="FSC11" s="236" t="s">
        <v>20350</v>
      </c>
      <c r="FSD11" s="237"/>
      <c r="FSE11" s="238">
        <v>5800</v>
      </c>
      <c r="FSF11" s="234" t="s">
        <v>20351</v>
      </c>
      <c r="FSG11" s="235" t="s">
        <v>8704</v>
      </c>
      <c r="FSH11" s="236" t="s">
        <v>20352</v>
      </c>
      <c r="FSI11" s="237"/>
      <c r="FSJ11" s="238">
        <v>5800</v>
      </c>
      <c r="FSK11" s="234" t="s">
        <v>20353</v>
      </c>
      <c r="FSL11" s="235" t="s">
        <v>8704</v>
      </c>
      <c r="FSM11" s="236" t="s">
        <v>20354</v>
      </c>
      <c r="FSN11" s="237"/>
      <c r="FSO11" s="238">
        <v>5800</v>
      </c>
      <c r="FSP11" s="234" t="s">
        <v>20355</v>
      </c>
      <c r="FSQ11" s="235" t="s">
        <v>8704</v>
      </c>
      <c r="FSR11" s="236" t="s">
        <v>20356</v>
      </c>
      <c r="FSS11" s="237"/>
      <c r="FST11" s="238">
        <v>5800</v>
      </c>
      <c r="FSU11" s="234" t="s">
        <v>20357</v>
      </c>
      <c r="FSV11" s="235" t="s">
        <v>8704</v>
      </c>
      <c r="FSW11" s="236" t="s">
        <v>20358</v>
      </c>
      <c r="FSX11" s="237"/>
      <c r="FSY11" s="238">
        <v>5800</v>
      </c>
      <c r="FSZ11" s="234" t="s">
        <v>20359</v>
      </c>
      <c r="FTA11" s="235" t="s">
        <v>8704</v>
      </c>
      <c r="FTB11" s="236" t="s">
        <v>20360</v>
      </c>
      <c r="FTC11" s="237"/>
      <c r="FTD11" s="238">
        <v>5800</v>
      </c>
      <c r="FTE11" s="234" t="s">
        <v>20361</v>
      </c>
      <c r="FTF11" s="235" t="s">
        <v>8704</v>
      </c>
      <c r="FTG11" s="236" t="s">
        <v>20362</v>
      </c>
      <c r="FTH11" s="237"/>
      <c r="FTI11" s="238">
        <v>5800</v>
      </c>
      <c r="FTJ11" s="234" t="s">
        <v>20363</v>
      </c>
      <c r="FTK11" s="235" t="s">
        <v>8704</v>
      </c>
      <c r="FTL11" s="236" t="s">
        <v>20364</v>
      </c>
      <c r="FTM11" s="237"/>
      <c r="FTN11" s="238">
        <v>5800</v>
      </c>
      <c r="FTO11" s="234" t="s">
        <v>20365</v>
      </c>
      <c r="FTP11" s="235" t="s">
        <v>8704</v>
      </c>
      <c r="FTQ11" s="236" t="s">
        <v>20366</v>
      </c>
      <c r="FTR11" s="237"/>
      <c r="FTS11" s="238">
        <v>5800</v>
      </c>
      <c r="FTT11" s="234" t="s">
        <v>20367</v>
      </c>
      <c r="FTU11" s="235" t="s">
        <v>8704</v>
      </c>
      <c r="FTV11" s="236" t="s">
        <v>20368</v>
      </c>
      <c r="FTW11" s="237"/>
      <c r="FTX11" s="238">
        <v>5800</v>
      </c>
      <c r="FTY11" s="234" t="s">
        <v>20369</v>
      </c>
      <c r="FTZ11" s="235" t="s">
        <v>8704</v>
      </c>
      <c r="FUA11" s="236" t="s">
        <v>20370</v>
      </c>
      <c r="FUB11" s="237"/>
      <c r="FUC11" s="238">
        <v>5800</v>
      </c>
      <c r="FUD11" s="234" t="s">
        <v>20371</v>
      </c>
      <c r="FUE11" s="235" t="s">
        <v>8704</v>
      </c>
      <c r="FUF11" s="236" t="s">
        <v>20372</v>
      </c>
      <c r="FUG11" s="237"/>
      <c r="FUH11" s="238">
        <v>5800</v>
      </c>
      <c r="FUI11" s="234" t="s">
        <v>20373</v>
      </c>
      <c r="FUJ11" s="235" t="s">
        <v>8704</v>
      </c>
      <c r="FUK11" s="236" t="s">
        <v>20374</v>
      </c>
      <c r="FUL11" s="237"/>
      <c r="FUM11" s="238">
        <v>5800</v>
      </c>
      <c r="FUN11" s="234" t="s">
        <v>20375</v>
      </c>
      <c r="FUO11" s="235" t="s">
        <v>8704</v>
      </c>
      <c r="FUP11" s="236" t="s">
        <v>20376</v>
      </c>
      <c r="FUQ11" s="237"/>
      <c r="FUR11" s="238">
        <v>5800</v>
      </c>
      <c r="FUS11" s="234" t="s">
        <v>20377</v>
      </c>
      <c r="FUT11" s="235" t="s">
        <v>8704</v>
      </c>
      <c r="FUU11" s="236" t="s">
        <v>20378</v>
      </c>
      <c r="FUV11" s="237"/>
      <c r="FUW11" s="238">
        <v>5800</v>
      </c>
      <c r="FUX11" s="234" t="s">
        <v>20379</v>
      </c>
      <c r="FUY11" s="235" t="s">
        <v>8704</v>
      </c>
      <c r="FUZ11" s="236" t="s">
        <v>20380</v>
      </c>
      <c r="FVA11" s="237"/>
      <c r="FVB11" s="238">
        <v>5800</v>
      </c>
      <c r="FVC11" s="234" t="s">
        <v>20381</v>
      </c>
      <c r="FVD11" s="235" t="s">
        <v>8704</v>
      </c>
      <c r="FVE11" s="236" t="s">
        <v>20382</v>
      </c>
      <c r="FVF11" s="237"/>
      <c r="FVG11" s="238">
        <v>5800</v>
      </c>
      <c r="FVH11" s="234" t="s">
        <v>20383</v>
      </c>
      <c r="FVI11" s="235" t="s">
        <v>8704</v>
      </c>
      <c r="FVJ11" s="236" t="s">
        <v>20384</v>
      </c>
      <c r="FVK11" s="237"/>
      <c r="FVL11" s="238">
        <v>5800</v>
      </c>
      <c r="FVM11" s="234" t="s">
        <v>20385</v>
      </c>
      <c r="FVN11" s="235" t="s">
        <v>8704</v>
      </c>
      <c r="FVO11" s="236" t="s">
        <v>20386</v>
      </c>
      <c r="FVP11" s="237"/>
      <c r="FVQ11" s="238">
        <v>5800</v>
      </c>
      <c r="FVR11" s="234" t="s">
        <v>20387</v>
      </c>
      <c r="FVS11" s="235" t="s">
        <v>8704</v>
      </c>
      <c r="FVT11" s="236" t="s">
        <v>20388</v>
      </c>
      <c r="FVU11" s="237"/>
      <c r="FVV11" s="238">
        <v>5800</v>
      </c>
      <c r="FVW11" s="234" t="s">
        <v>20389</v>
      </c>
      <c r="FVX11" s="235" t="s">
        <v>8704</v>
      </c>
      <c r="FVY11" s="236" t="s">
        <v>20390</v>
      </c>
      <c r="FVZ11" s="237"/>
      <c r="FWA11" s="238">
        <v>5800</v>
      </c>
      <c r="FWB11" s="234" t="s">
        <v>20391</v>
      </c>
      <c r="FWC11" s="235" t="s">
        <v>8704</v>
      </c>
      <c r="FWD11" s="236" t="s">
        <v>20392</v>
      </c>
      <c r="FWE11" s="237"/>
      <c r="FWF11" s="238">
        <v>5800</v>
      </c>
      <c r="FWG11" s="234" t="s">
        <v>20393</v>
      </c>
      <c r="FWH11" s="235" t="s">
        <v>8704</v>
      </c>
      <c r="FWI11" s="236" t="s">
        <v>20394</v>
      </c>
      <c r="FWJ11" s="237"/>
      <c r="FWK11" s="238">
        <v>5800</v>
      </c>
      <c r="FWL11" s="234" t="s">
        <v>20395</v>
      </c>
      <c r="FWM11" s="235" t="s">
        <v>8704</v>
      </c>
      <c r="FWN11" s="236" t="s">
        <v>20396</v>
      </c>
      <c r="FWO11" s="237"/>
      <c r="FWP11" s="238">
        <v>5800</v>
      </c>
      <c r="FWQ11" s="234" t="s">
        <v>20397</v>
      </c>
      <c r="FWR11" s="235" t="s">
        <v>8704</v>
      </c>
      <c r="FWS11" s="236" t="s">
        <v>20398</v>
      </c>
      <c r="FWT11" s="237"/>
      <c r="FWU11" s="238">
        <v>5800</v>
      </c>
      <c r="FWV11" s="234" t="s">
        <v>20399</v>
      </c>
      <c r="FWW11" s="235" t="s">
        <v>8704</v>
      </c>
      <c r="FWX11" s="236" t="s">
        <v>20400</v>
      </c>
      <c r="FWY11" s="237"/>
      <c r="FWZ11" s="238">
        <v>5800</v>
      </c>
      <c r="FXA11" s="234" t="s">
        <v>20401</v>
      </c>
      <c r="FXB11" s="235" t="s">
        <v>8704</v>
      </c>
      <c r="FXC11" s="236" t="s">
        <v>20402</v>
      </c>
      <c r="FXD11" s="237"/>
      <c r="FXE11" s="238">
        <v>5800</v>
      </c>
      <c r="FXF11" s="234" t="s">
        <v>20403</v>
      </c>
      <c r="FXG11" s="235" t="s">
        <v>8704</v>
      </c>
      <c r="FXH11" s="236" t="s">
        <v>20404</v>
      </c>
      <c r="FXI11" s="237"/>
      <c r="FXJ11" s="238">
        <v>5800</v>
      </c>
      <c r="FXK11" s="234" t="s">
        <v>20405</v>
      </c>
      <c r="FXL11" s="235" t="s">
        <v>8704</v>
      </c>
      <c r="FXM11" s="236" t="s">
        <v>20406</v>
      </c>
      <c r="FXN11" s="237"/>
      <c r="FXO11" s="238">
        <v>5800</v>
      </c>
      <c r="FXP11" s="234" t="s">
        <v>20407</v>
      </c>
      <c r="FXQ11" s="235" t="s">
        <v>8704</v>
      </c>
      <c r="FXR11" s="236" t="s">
        <v>20408</v>
      </c>
      <c r="FXS11" s="237"/>
      <c r="FXT11" s="238">
        <v>5800</v>
      </c>
      <c r="FXU11" s="234" t="s">
        <v>20409</v>
      </c>
      <c r="FXV11" s="235" t="s">
        <v>8704</v>
      </c>
      <c r="FXW11" s="236" t="s">
        <v>20410</v>
      </c>
      <c r="FXX11" s="237"/>
      <c r="FXY11" s="238">
        <v>5800</v>
      </c>
      <c r="FXZ11" s="234" t="s">
        <v>20411</v>
      </c>
      <c r="FYA11" s="235" t="s">
        <v>8704</v>
      </c>
      <c r="FYB11" s="236" t="s">
        <v>20412</v>
      </c>
      <c r="FYC11" s="237"/>
      <c r="FYD11" s="238">
        <v>5800</v>
      </c>
      <c r="FYE11" s="234" t="s">
        <v>20413</v>
      </c>
      <c r="FYF11" s="235" t="s">
        <v>8704</v>
      </c>
      <c r="FYG11" s="236" t="s">
        <v>20414</v>
      </c>
      <c r="FYH11" s="237"/>
      <c r="FYI11" s="238">
        <v>5800</v>
      </c>
      <c r="FYJ11" s="234" t="s">
        <v>20415</v>
      </c>
      <c r="FYK11" s="235" t="s">
        <v>8704</v>
      </c>
      <c r="FYL11" s="236" t="s">
        <v>20416</v>
      </c>
      <c r="FYM11" s="237"/>
      <c r="FYN11" s="238">
        <v>5800</v>
      </c>
      <c r="FYO11" s="234" t="s">
        <v>20417</v>
      </c>
      <c r="FYP11" s="235" t="s">
        <v>8704</v>
      </c>
      <c r="FYQ11" s="236" t="s">
        <v>20418</v>
      </c>
      <c r="FYR11" s="237"/>
      <c r="FYS11" s="238">
        <v>5800</v>
      </c>
      <c r="FYT11" s="234" t="s">
        <v>20419</v>
      </c>
      <c r="FYU11" s="235" t="s">
        <v>8704</v>
      </c>
      <c r="FYV11" s="236" t="s">
        <v>20420</v>
      </c>
      <c r="FYW11" s="237"/>
      <c r="FYX11" s="238">
        <v>5800</v>
      </c>
      <c r="FYY11" s="234" t="s">
        <v>20421</v>
      </c>
      <c r="FYZ11" s="235" t="s">
        <v>8704</v>
      </c>
      <c r="FZA11" s="236" t="s">
        <v>20422</v>
      </c>
      <c r="FZB11" s="237"/>
      <c r="FZC11" s="238">
        <v>5800</v>
      </c>
      <c r="FZD11" s="234" t="s">
        <v>20423</v>
      </c>
      <c r="FZE11" s="235" t="s">
        <v>8704</v>
      </c>
      <c r="FZF11" s="236" t="s">
        <v>20424</v>
      </c>
      <c r="FZG11" s="237"/>
      <c r="FZH11" s="238">
        <v>5800</v>
      </c>
      <c r="FZI11" s="234" t="s">
        <v>20425</v>
      </c>
      <c r="FZJ11" s="235" t="s">
        <v>8704</v>
      </c>
      <c r="FZK11" s="236" t="s">
        <v>20426</v>
      </c>
      <c r="FZL11" s="237"/>
      <c r="FZM11" s="238">
        <v>5800</v>
      </c>
      <c r="FZN11" s="234" t="s">
        <v>20427</v>
      </c>
      <c r="FZO11" s="235" t="s">
        <v>8704</v>
      </c>
      <c r="FZP11" s="236" t="s">
        <v>20428</v>
      </c>
      <c r="FZQ11" s="237"/>
      <c r="FZR11" s="238">
        <v>5800</v>
      </c>
      <c r="FZS11" s="234" t="s">
        <v>20429</v>
      </c>
      <c r="FZT11" s="235" t="s">
        <v>8704</v>
      </c>
      <c r="FZU11" s="236" t="s">
        <v>20430</v>
      </c>
      <c r="FZV11" s="237"/>
      <c r="FZW11" s="238">
        <v>5800</v>
      </c>
      <c r="FZX11" s="234" t="s">
        <v>20431</v>
      </c>
      <c r="FZY11" s="235" t="s">
        <v>8704</v>
      </c>
      <c r="FZZ11" s="236" t="s">
        <v>20432</v>
      </c>
      <c r="GAA11" s="237"/>
      <c r="GAB11" s="238">
        <v>5800</v>
      </c>
      <c r="GAC11" s="234" t="s">
        <v>20433</v>
      </c>
      <c r="GAD11" s="235" t="s">
        <v>8704</v>
      </c>
      <c r="GAE11" s="236" t="s">
        <v>20434</v>
      </c>
      <c r="GAF11" s="237"/>
      <c r="GAG11" s="238">
        <v>5800</v>
      </c>
      <c r="GAH11" s="234" t="s">
        <v>20435</v>
      </c>
      <c r="GAI11" s="235" t="s">
        <v>8704</v>
      </c>
      <c r="GAJ11" s="236" t="s">
        <v>20436</v>
      </c>
      <c r="GAK11" s="237"/>
      <c r="GAL11" s="238">
        <v>5800</v>
      </c>
      <c r="GAM11" s="234" t="s">
        <v>20437</v>
      </c>
      <c r="GAN11" s="235" t="s">
        <v>8704</v>
      </c>
      <c r="GAO11" s="236" t="s">
        <v>20438</v>
      </c>
      <c r="GAP11" s="237"/>
      <c r="GAQ11" s="238">
        <v>5800</v>
      </c>
      <c r="GAR11" s="234" t="s">
        <v>20439</v>
      </c>
      <c r="GAS11" s="235" t="s">
        <v>8704</v>
      </c>
      <c r="GAT11" s="236" t="s">
        <v>20440</v>
      </c>
      <c r="GAU11" s="237"/>
      <c r="GAV11" s="238">
        <v>5800</v>
      </c>
      <c r="GAW11" s="234" t="s">
        <v>20441</v>
      </c>
      <c r="GAX11" s="235" t="s">
        <v>8704</v>
      </c>
      <c r="GAY11" s="236" t="s">
        <v>20442</v>
      </c>
      <c r="GAZ11" s="237"/>
      <c r="GBA11" s="238">
        <v>5800</v>
      </c>
      <c r="GBB11" s="234" t="s">
        <v>20443</v>
      </c>
      <c r="GBC11" s="235" t="s">
        <v>8704</v>
      </c>
      <c r="GBD11" s="236" t="s">
        <v>20444</v>
      </c>
      <c r="GBE11" s="237"/>
      <c r="GBF11" s="238">
        <v>5800</v>
      </c>
      <c r="GBG11" s="234" t="s">
        <v>20445</v>
      </c>
      <c r="GBH11" s="235" t="s">
        <v>8704</v>
      </c>
      <c r="GBI11" s="236" t="s">
        <v>20446</v>
      </c>
      <c r="GBJ11" s="237"/>
      <c r="GBK11" s="238">
        <v>5800</v>
      </c>
      <c r="GBL11" s="234" t="s">
        <v>20447</v>
      </c>
      <c r="GBM11" s="235" t="s">
        <v>8704</v>
      </c>
      <c r="GBN11" s="236" t="s">
        <v>20448</v>
      </c>
      <c r="GBO11" s="237"/>
      <c r="GBP11" s="238">
        <v>5800</v>
      </c>
      <c r="GBQ11" s="234" t="s">
        <v>20449</v>
      </c>
      <c r="GBR11" s="235" t="s">
        <v>8704</v>
      </c>
      <c r="GBS11" s="236" t="s">
        <v>20450</v>
      </c>
      <c r="GBT11" s="237"/>
      <c r="GBU11" s="238">
        <v>5800</v>
      </c>
      <c r="GBV11" s="234" t="s">
        <v>20451</v>
      </c>
      <c r="GBW11" s="235" t="s">
        <v>8704</v>
      </c>
      <c r="GBX11" s="236" t="s">
        <v>20452</v>
      </c>
      <c r="GBY11" s="237"/>
      <c r="GBZ11" s="238">
        <v>5800</v>
      </c>
      <c r="GCA11" s="234" t="s">
        <v>20453</v>
      </c>
      <c r="GCB11" s="235" t="s">
        <v>8704</v>
      </c>
      <c r="GCC11" s="236" t="s">
        <v>20454</v>
      </c>
      <c r="GCD11" s="237"/>
      <c r="GCE11" s="238">
        <v>5800</v>
      </c>
      <c r="GCF11" s="234" t="s">
        <v>20455</v>
      </c>
      <c r="GCG11" s="235" t="s">
        <v>8704</v>
      </c>
      <c r="GCH11" s="236" t="s">
        <v>20456</v>
      </c>
      <c r="GCI11" s="237"/>
      <c r="GCJ11" s="238">
        <v>5800</v>
      </c>
      <c r="GCK11" s="234" t="s">
        <v>20457</v>
      </c>
      <c r="GCL11" s="235" t="s">
        <v>8704</v>
      </c>
      <c r="GCM11" s="236" t="s">
        <v>20458</v>
      </c>
      <c r="GCN11" s="237"/>
      <c r="GCO11" s="238">
        <v>5800</v>
      </c>
      <c r="GCP11" s="234" t="s">
        <v>20459</v>
      </c>
      <c r="GCQ11" s="235" t="s">
        <v>8704</v>
      </c>
      <c r="GCR11" s="236" t="s">
        <v>20460</v>
      </c>
      <c r="GCS11" s="237"/>
      <c r="GCT11" s="238">
        <v>5800</v>
      </c>
      <c r="GCU11" s="234" t="s">
        <v>20461</v>
      </c>
      <c r="GCV11" s="235" t="s">
        <v>8704</v>
      </c>
      <c r="GCW11" s="236" t="s">
        <v>20462</v>
      </c>
      <c r="GCX11" s="237"/>
      <c r="GCY11" s="238">
        <v>5800</v>
      </c>
      <c r="GCZ11" s="234" t="s">
        <v>20463</v>
      </c>
      <c r="GDA11" s="235" t="s">
        <v>8704</v>
      </c>
      <c r="GDB11" s="236" t="s">
        <v>20464</v>
      </c>
      <c r="GDC11" s="237"/>
      <c r="GDD11" s="238">
        <v>5800</v>
      </c>
      <c r="GDE11" s="234" t="s">
        <v>20465</v>
      </c>
      <c r="GDF11" s="235" t="s">
        <v>8704</v>
      </c>
      <c r="GDG11" s="236" t="s">
        <v>20466</v>
      </c>
      <c r="GDH11" s="237"/>
      <c r="GDI11" s="238">
        <v>5800</v>
      </c>
      <c r="GDJ11" s="234" t="s">
        <v>20467</v>
      </c>
      <c r="GDK11" s="235" t="s">
        <v>8704</v>
      </c>
      <c r="GDL11" s="236" t="s">
        <v>20468</v>
      </c>
      <c r="GDM11" s="237"/>
      <c r="GDN11" s="238">
        <v>5800</v>
      </c>
      <c r="GDO11" s="234" t="s">
        <v>20469</v>
      </c>
      <c r="GDP11" s="235" t="s">
        <v>8704</v>
      </c>
      <c r="GDQ11" s="236" t="s">
        <v>20470</v>
      </c>
      <c r="GDR11" s="237"/>
      <c r="GDS11" s="238">
        <v>5800</v>
      </c>
      <c r="GDT11" s="234" t="s">
        <v>20471</v>
      </c>
      <c r="GDU11" s="235" t="s">
        <v>8704</v>
      </c>
      <c r="GDV11" s="236" t="s">
        <v>20472</v>
      </c>
      <c r="GDW11" s="237"/>
      <c r="GDX11" s="238">
        <v>5800</v>
      </c>
      <c r="GDY11" s="234" t="s">
        <v>20473</v>
      </c>
      <c r="GDZ11" s="235" t="s">
        <v>8704</v>
      </c>
      <c r="GEA11" s="236" t="s">
        <v>20474</v>
      </c>
      <c r="GEB11" s="237"/>
      <c r="GEC11" s="238">
        <v>5800</v>
      </c>
      <c r="GED11" s="234" t="s">
        <v>20475</v>
      </c>
      <c r="GEE11" s="235" t="s">
        <v>8704</v>
      </c>
      <c r="GEF11" s="236" t="s">
        <v>20476</v>
      </c>
      <c r="GEG11" s="237"/>
      <c r="GEH11" s="238">
        <v>5800</v>
      </c>
      <c r="GEI11" s="234" t="s">
        <v>20477</v>
      </c>
      <c r="GEJ11" s="235" t="s">
        <v>8704</v>
      </c>
      <c r="GEK11" s="236" t="s">
        <v>20478</v>
      </c>
      <c r="GEL11" s="237"/>
      <c r="GEM11" s="238">
        <v>5800</v>
      </c>
      <c r="GEN11" s="234" t="s">
        <v>20479</v>
      </c>
      <c r="GEO11" s="235" t="s">
        <v>8704</v>
      </c>
      <c r="GEP11" s="236" t="s">
        <v>20480</v>
      </c>
      <c r="GEQ11" s="237"/>
      <c r="GER11" s="238">
        <v>5800</v>
      </c>
      <c r="GES11" s="234" t="s">
        <v>20481</v>
      </c>
      <c r="GET11" s="235" t="s">
        <v>8704</v>
      </c>
      <c r="GEU11" s="236" t="s">
        <v>20482</v>
      </c>
      <c r="GEV11" s="237"/>
      <c r="GEW11" s="238">
        <v>5800</v>
      </c>
      <c r="GEX11" s="234" t="s">
        <v>20483</v>
      </c>
      <c r="GEY11" s="235" t="s">
        <v>8704</v>
      </c>
      <c r="GEZ11" s="236" t="s">
        <v>20484</v>
      </c>
      <c r="GFA11" s="237"/>
      <c r="GFB11" s="238">
        <v>5800</v>
      </c>
      <c r="GFC11" s="234" t="s">
        <v>20485</v>
      </c>
      <c r="GFD11" s="235" t="s">
        <v>8704</v>
      </c>
      <c r="GFE11" s="236" t="s">
        <v>20486</v>
      </c>
      <c r="GFF11" s="237"/>
      <c r="GFG11" s="238">
        <v>5800</v>
      </c>
      <c r="GFH11" s="234" t="s">
        <v>20487</v>
      </c>
      <c r="GFI11" s="235" t="s">
        <v>8704</v>
      </c>
      <c r="GFJ11" s="236" t="s">
        <v>20488</v>
      </c>
      <c r="GFK11" s="237"/>
      <c r="GFL11" s="238">
        <v>5800</v>
      </c>
      <c r="GFM11" s="234" t="s">
        <v>20489</v>
      </c>
      <c r="GFN11" s="235" t="s">
        <v>8704</v>
      </c>
      <c r="GFO11" s="236" t="s">
        <v>20490</v>
      </c>
      <c r="GFP11" s="237"/>
      <c r="GFQ11" s="238">
        <v>5800</v>
      </c>
      <c r="GFR11" s="234" t="s">
        <v>20491</v>
      </c>
      <c r="GFS11" s="235" t="s">
        <v>8704</v>
      </c>
      <c r="GFT11" s="236" t="s">
        <v>20492</v>
      </c>
      <c r="GFU11" s="237"/>
      <c r="GFV11" s="238">
        <v>5800</v>
      </c>
      <c r="GFW11" s="234" t="s">
        <v>20493</v>
      </c>
      <c r="GFX11" s="235" t="s">
        <v>8704</v>
      </c>
      <c r="GFY11" s="236" t="s">
        <v>20494</v>
      </c>
      <c r="GFZ11" s="237"/>
      <c r="GGA11" s="238">
        <v>5800</v>
      </c>
      <c r="GGB11" s="234" t="s">
        <v>20495</v>
      </c>
      <c r="GGC11" s="235" t="s">
        <v>8704</v>
      </c>
      <c r="GGD11" s="236" t="s">
        <v>20496</v>
      </c>
      <c r="GGE11" s="237"/>
      <c r="GGF11" s="238">
        <v>5800</v>
      </c>
      <c r="GGG11" s="234" t="s">
        <v>20497</v>
      </c>
      <c r="GGH11" s="235" t="s">
        <v>8704</v>
      </c>
      <c r="GGI11" s="236" t="s">
        <v>20498</v>
      </c>
      <c r="GGJ11" s="237"/>
      <c r="GGK11" s="238">
        <v>5800</v>
      </c>
      <c r="GGL11" s="234" t="s">
        <v>20499</v>
      </c>
      <c r="GGM11" s="235" t="s">
        <v>8704</v>
      </c>
      <c r="GGN11" s="236" t="s">
        <v>20500</v>
      </c>
      <c r="GGO11" s="237"/>
      <c r="GGP11" s="238">
        <v>5800</v>
      </c>
      <c r="GGQ11" s="234" t="s">
        <v>20501</v>
      </c>
      <c r="GGR11" s="235" t="s">
        <v>8704</v>
      </c>
      <c r="GGS11" s="236" t="s">
        <v>20502</v>
      </c>
      <c r="GGT11" s="237"/>
      <c r="GGU11" s="238">
        <v>5800</v>
      </c>
      <c r="GGV11" s="234" t="s">
        <v>20503</v>
      </c>
      <c r="GGW11" s="235" t="s">
        <v>8704</v>
      </c>
      <c r="GGX11" s="236" t="s">
        <v>20504</v>
      </c>
      <c r="GGY11" s="237"/>
      <c r="GGZ11" s="238">
        <v>5800</v>
      </c>
      <c r="GHA11" s="234" t="s">
        <v>20505</v>
      </c>
      <c r="GHB11" s="235" t="s">
        <v>8704</v>
      </c>
      <c r="GHC11" s="236" t="s">
        <v>20506</v>
      </c>
      <c r="GHD11" s="237"/>
      <c r="GHE11" s="238">
        <v>5800</v>
      </c>
      <c r="GHF11" s="234" t="s">
        <v>20507</v>
      </c>
      <c r="GHG11" s="235" t="s">
        <v>8704</v>
      </c>
      <c r="GHH11" s="236" t="s">
        <v>20508</v>
      </c>
      <c r="GHI11" s="237"/>
      <c r="GHJ11" s="238">
        <v>5800</v>
      </c>
      <c r="GHK11" s="234" t="s">
        <v>20509</v>
      </c>
      <c r="GHL11" s="235" t="s">
        <v>8704</v>
      </c>
      <c r="GHM11" s="236" t="s">
        <v>20510</v>
      </c>
      <c r="GHN11" s="237"/>
      <c r="GHO11" s="238">
        <v>5800</v>
      </c>
      <c r="GHP11" s="234" t="s">
        <v>20511</v>
      </c>
      <c r="GHQ11" s="235" t="s">
        <v>8704</v>
      </c>
      <c r="GHR11" s="236" t="s">
        <v>20512</v>
      </c>
      <c r="GHS11" s="237"/>
      <c r="GHT11" s="238">
        <v>5800</v>
      </c>
      <c r="GHU11" s="234" t="s">
        <v>20513</v>
      </c>
      <c r="GHV11" s="235" t="s">
        <v>8704</v>
      </c>
      <c r="GHW11" s="236" t="s">
        <v>20514</v>
      </c>
      <c r="GHX11" s="237"/>
      <c r="GHY11" s="238">
        <v>5800</v>
      </c>
      <c r="GHZ11" s="234" t="s">
        <v>20515</v>
      </c>
      <c r="GIA11" s="235" t="s">
        <v>8704</v>
      </c>
      <c r="GIB11" s="236" t="s">
        <v>20516</v>
      </c>
      <c r="GIC11" s="237"/>
      <c r="GID11" s="238">
        <v>5800</v>
      </c>
      <c r="GIE11" s="234" t="s">
        <v>20517</v>
      </c>
      <c r="GIF11" s="235" t="s">
        <v>8704</v>
      </c>
      <c r="GIG11" s="236" t="s">
        <v>20518</v>
      </c>
      <c r="GIH11" s="237"/>
      <c r="GII11" s="238">
        <v>5800</v>
      </c>
      <c r="GIJ11" s="234" t="s">
        <v>20519</v>
      </c>
      <c r="GIK11" s="235" t="s">
        <v>8704</v>
      </c>
      <c r="GIL11" s="236" t="s">
        <v>20520</v>
      </c>
      <c r="GIM11" s="237"/>
      <c r="GIN11" s="238">
        <v>5800</v>
      </c>
      <c r="GIO11" s="234" t="s">
        <v>20521</v>
      </c>
      <c r="GIP11" s="235" t="s">
        <v>8704</v>
      </c>
      <c r="GIQ11" s="236" t="s">
        <v>20522</v>
      </c>
      <c r="GIR11" s="237"/>
      <c r="GIS11" s="238">
        <v>5800</v>
      </c>
      <c r="GIT11" s="234" t="s">
        <v>20523</v>
      </c>
      <c r="GIU11" s="235" t="s">
        <v>8704</v>
      </c>
      <c r="GIV11" s="236" t="s">
        <v>20524</v>
      </c>
      <c r="GIW11" s="237"/>
      <c r="GIX11" s="238">
        <v>5800</v>
      </c>
      <c r="GIY11" s="234" t="s">
        <v>20525</v>
      </c>
      <c r="GIZ11" s="235" t="s">
        <v>8704</v>
      </c>
      <c r="GJA11" s="236" t="s">
        <v>20526</v>
      </c>
      <c r="GJB11" s="237"/>
      <c r="GJC11" s="238">
        <v>5800</v>
      </c>
      <c r="GJD11" s="234" t="s">
        <v>20527</v>
      </c>
      <c r="GJE11" s="235" t="s">
        <v>8704</v>
      </c>
      <c r="GJF11" s="236" t="s">
        <v>20528</v>
      </c>
      <c r="GJG11" s="237"/>
      <c r="GJH11" s="238">
        <v>5800</v>
      </c>
      <c r="GJI11" s="234" t="s">
        <v>20529</v>
      </c>
      <c r="GJJ11" s="235" t="s">
        <v>8704</v>
      </c>
      <c r="GJK11" s="236" t="s">
        <v>20530</v>
      </c>
      <c r="GJL11" s="237"/>
      <c r="GJM11" s="238">
        <v>5800</v>
      </c>
      <c r="GJN11" s="234" t="s">
        <v>20531</v>
      </c>
      <c r="GJO11" s="235" t="s">
        <v>8704</v>
      </c>
      <c r="GJP11" s="236" t="s">
        <v>20532</v>
      </c>
      <c r="GJQ11" s="237"/>
      <c r="GJR11" s="238">
        <v>5800</v>
      </c>
      <c r="GJS11" s="234" t="s">
        <v>20533</v>
      </c>
      <c r="GJT11" s="235" t="s">
        <v>8704</v>
      </c>
      <c r="GJU11" s="236" t="s">
        <v>20534</v>
      </c>
      <c r="GJV11" s="237"/>
      <c r="GJW11" s="238">
        <v>5800</v>
      </c>
      <c r="GJX11" s="234" t="s">
        <v>20535</v>
      </c>
      <c r="GJY11" s="235" t="s">
        <v>8704</v>
      </c>
      <c r="GJZ11" s="236" t="s">
        <v>20536</v>
      </c>
      <c r="GKA11" s="237"/>
      <c r="GKB11" s="238">
        <v>5800</v>
      </c>
      <c r="GKC11" s="234" t="s">
        <v>20537</v>
      </c>
      <c r="GKD11" s="235" t="s">
        <v>8704</v>
      </c>
      <c r="GKE11" s="236" t="s">
        <v>20538</v>
      </c>
      <c r="GKF11" s="237"/>
      <c r="GKG11" s="238">
        <v>5800</v>
      </c>
      <c r="GKH11" s="234" t="s">
        <v>20539</v>
      </c>
      <c r="GKI11" s="235" t="s">
        <v>8704</v>
      </c>
      <c r="GKJ11" s="236" t="s">
        <v>20540</v>
      </c>
      <c r="GKK11" s="237"/>
      <c r="GKL11" s="238">
        <v>5800</v>
      </c>
      <c r="GKM11" s="234" t="s">
        <v>20541</v>
      </c>
      <c r="GKN11" s="235" t="s">
        <v>8704</v>
      </c>
      <c r="GKO11" s="236" t="s">
        <v>20542</v>
      </c>
      <c r="GKP11" s="237"/>
      <c r="GKQ11" s="238">
        <v>5800</v>
      </c>
      <c r="GKR11" s="234" t="s">
        <v>20543</v>
      </c>
      <c r="GKS11" s="235" t="s">
        <v>8704</v>
      </c>
      <c r="GKT11" s="236" t="s">
        <v>20544</v>
      </c>
      <c r="GKU11" s="237"/>
      <c r="GKV11" s="238">
        <v>5800</v>
      </c>
      <c r="GKW11" s="234" t="s">
        <v>20545</v>
      </c>
      <c r="GKX11" s="235" t="s">
        <v>8704</v>
      </c>
      <c r="GKY11" s="236" t="s">
        <v>20546</v>
      </c>
      <c r="GKZ11" s="237"/>
      <c r="GLA11" s="238">
        <v>5800</v>
      </c>
      <c r="GLB11" s="234" t="s">
        <v>20547</v>
      </c>
      <c r="GLC11" s="235" t="s">
        <v>8704</v>
      </c>
      <c r="GLD11" s="236" t="s">
        <v>20548</v>
      </c>
      <c r="GLE11" s="237"/>
      <c r="GLF11" s="238">
        <v>5800</v>
      </c>
      <c r="GLG11" s="234" t="s">
        <v>20549</v>
      </c>
      <c r="GLH11" s="235" t="s">
        <v>8704</v>
      </c>
      <c r="GLI11" s="236" t="s">
        <v>20550</v>
      </c>
      <c r="GLJ11" s="237"/>
      <c r="GLK11" s="238">
        <v>5800</v>
      </c>
      <c r="GLL11" s="234" t="s">
        <v>20551</v>
      </c>
      <c r="GLM11" s="235" t="s">
        <v>8704</v>
      </c>
      <c r="GLN11" s="236" t="s">
        <v>20552</v>
      </c>
      <c r="GLO11" s="237"/>
      <c r="GLP11" s="238">
        <v>5800</v>
      </c>
      <c r="GLQ11" s="234" t="s">
        <v>20553</v>
      </c>
      <c r="GLR11" s="235" t="s">
        <v>8704</v>
      </c>
      <c r="GLS11" s="236" t="s">
        <v>20554</v>
      </c>
      <c r="GLT11" s="237"/>
      <c r="GLU11" s="238">
        <v>5800</v>
      </c>
      <c r="GLV11" s="234" t="s">
        <v>20555</v>
      </c>
      <c r="GLW11" s="235" t="s">
        <v>8704</v>
      </c>
      <c r="GLX11" s="236" t="s">
        <v>20556</v>
      </c>
      <c r="GLY11" s="237"/>
      <c r="GLZ11" s="238">
        <v>5800</v>
      </c>
      <c r="GMA11" s="234" t="s">
        <v>20557</v>
      </c>
      <c r="GMB11" s="235" t="s">
        <v>8704</v>
      </c>
      <c r="GMC11" s="236" t="s">
        <v>20558</v>
      </c>
      <c r="GMD11" s="237"/>
      <c r="GME11" s="238">
        <v>5800</v>
      </c>
      <c r="GMF11" s="234" t="s">
        <v>20559</v>
      </c>
      <c r="GMG11" s="235" t="s">
        <v>8704</v>
      </c>
      <c r="GMH11" s="236" t="s">
        <v>20560</v>
      </c>
      <c r="GMI11" s="237"/>
      <c r="GMJ11" s="238">
        <v>5800</v>
      </c>
      <c r="GMK11" s="234" t="s">
        <v>20561</v>
      </c>
      <c r="GML11" s="235" t="s">
        <v>8704</v>
      </c>
      <c r="GMM11" s="236" t="s">
        <v>20562</v>
      </c>
      <c r="GMN11" s="237"/>
      <c r="GMO11" s="238">
        <v>5800</v>
      </c>
      <c r="GMP11" s="234" t="s">
        <v>20563</v>
      </c>
      <c r="GMQ11" s="235" t="s">
        <v>8704</v>
      </c>
      <c r="GMR11" s="236" t="s">
        <v>20564</v>
      </c>
      <c r="GMS11" s="237"/>
      <c r="GMT11" s="238">
        <v>5800</v>
      </c>
      <c r="GMU11" s="234" t="s">
        <v>20565</v>
      </c>
      <c r="GMV11" s="235" t="s">
        <v>8704</v>
      </c>
      <c r="GMW11" s="236" t="s">
        <v>20566</v>
      </c>
      <c r="GMX11" s="237"/>
      <c r="GMY11" s="238">
        <v>5800</v>
      </c>
      <c r="GMZ11" s="234" t="s">
        <v>20567</v>
      </c>
      <c r="GNA11" s="235" t="s">
        <v>8704</v>
      </c>
      <c r="GNB11" s="236" t="s">
        <v>20568</v>
      </c>
      <c r="GNC11" s="237"/>
      <c r="GND11" s="238">
        <v>5800</v>
      </c>
      <c r="GNE11" s="234" t="s">
        <v>20569</v>
      </c>
      <c r="GNF11" s="235" t="s">
        <v>8704</v>
      </c>
      <c r="GNG11" s="236" t="s">
        <v>20570</v>
      </c>
      <c r="GNH11" s="237"/>
      <c r="GNI11" s="238">
        <v>5800</v>
      </c>
      <c r="GNJ11" s="234" t="s">
        <v>20571</v>
      </c>
      <c r="GNK11" s="235" t="s">
        <v>8704</v>
      </c>
      <c r="GNL11" s="236" t="s">
        <v>20572</v>
      </c>
      <c r="GNM11" s="237"/>
      <c r="GNN11" s="238">
        <v>5800</v>
      </c>
      <c r="GNO11" s="234" t="s">
        <v>20573</v>
      </c>
      <c r="GNP11" s="235" t="s">
        <v>8704</v>
      </c>
      <c r="GNQ11" s="236" t="s">
        <v>20574</v>
      </c>
      <c r="GNR11" s="237"/>
      <c r="GNS11" s="238">
        <v>5800</v>
      </c>
      <c r="GNT11" s="234" t="s">
        <v>20575</v>
      </c>
      <c r="GNU11" s="235" t="s">
        <v>8704</v>
      </c>
      <c r="GNV11" s="236" t="s">
        <v>20576</v>
      </c>
      <c r="GNW11" s="237"/>
      <c r="GNX11" s="238">
        <v>5800</v>
      </c>
      <c r="GNY11" s="234" t="s">
        <v>20577</v>
      </c>
      <c r="GNZ11" s="235" t="s">
        <v>8704</v>
      </c>
      <c r="GOA11" s="236" t="s">
        <v>20578</v>
      </c>
      <c r="GOB11" s="237"/>
      <c r="GOC11" s="238">
        <v>5800</v>
      </c>
      <c r="GOD11" s="234" t="s">
        <v>20579</v>
      </c>
      <c r="GOE11" s="235" t="s">
        <v>8704</v>
      </c>
      <c r="GOF11" s="236" t="s">
        <v>20580</v>
      </c>
      <c r="GOG11" s="237"/>
      <c r="GOH11" s="238">
        <v>5800</v>
      </c>
      <c r="GOI11" s="234" t="s">
        <v>20581</v>
      </c>
      <c r="GOJ11" s="235" t="s">
        <v>8704</v>
      </c>
      <c r="GOK11" s="236" t="s">
        <v>20582</v>
      </c>
      <c r="GOL11" s="237"/>
      <c r="GOM11" s="238">
        <v>5800</v>
      </c>
      <c r="GON11" s="234" t="s">
        <v>20583</v>
      </c>
      <c r="GOO11" s="235" t="s">
        <v>8704</v>
      </c>
      <c r="GOP11" s="236" t="s">
        <v>20584</v>
      </c>
      <c r="GOQ11" s="237"/>
      <c r="GOR11" s="238">
        <v>5800</v>
      </c>
      <c r="GOS11" s="234" t="s">
        <v>20585</v>
      </c>
      <c r="GOT11" s="235" t="s">
        <v>8704</v>
      </c>
      <c r="GOU11" s="236" t="s">
        <v>20586</v>
      </c>
      <c r="GOV11" s="237"/>
      <c r="GOW11" s="238">
        <v>5800</v>
      </c>
      <c r="GOX11" s="234" t="s">
        <v>20587</v>
      </c>
      <c r="GOY11" s="235" t="s">
        <v>8704</v>
      </c>
      <c r="GOZ11" s="236" t="s">
        <v>20588</v>
      </c>
      <c r="GPA11" s="237"/>
      <c r="GPB11" s="238">
        <v>5800</v>
      </c>
      <c r="GPC11" s="234" t="s">
        <v>20589</v>
      </c>
      <c r="GPD11" s="235" t="s">
        <v>8704</v>
      </c>
      <c r="GPE11" s="236" t="s">
        <v>20590</v>
      </c>
      <c r="GPF11" s="237"/>
      <c r="GPG11" s="238">
        <v>5800</v>
      </c>
      <c r="GPH11" s="234" t="s">
        <v>20591</v>
      </c>
      <c r="GPI11" s="235" t="s">
        <v>8704</v>
      </c>
      <c r="GPJ11" s="236" t="s">
        <v>20592</v>
      </c>
      <c r="GPK11" s="237"/>
      <c r="GPL11" s="238">
        <v>5800</v>
      </c>
      <c r="GPM11" s="234" t="s">
        <v>20593</v>
      </c>
      <c r="GPN11" s="235" t="s">
        <v>8704</v>
      </c>
      <c r="GPO11" s="236" t="s">
        <v>20594</v>
      </c>
      <c r="GPP11" s="237"/>
      <c r="GPQ11" s="238">
        <v>5800</v>
      </c>
      <c r="GPR11" s="234" t="s">
        <v>20595</v>
      </c>
      <c r="GPS11" s="235" t="s">
        <v>8704</v>
      </c>
      <c r="GPT11" s="236" t="s">
        <v>20596</v>
      </c>
      <c r="GPU11" s="237"/>
      <c r="GPV11" s="238">
        <v>5800</v>
      </c>
      <c r="GPW11" s="234" t="s">
        <v>20597</v>
      </c>
      <c r="GPX11" s="235" t="s">
        <v>8704</v>
      </c>
      <c r="GPY11" s="236" t="s">
        <v>20598</v>
      </c>
      <c r="GPZ11" s="237"/>
      <c r="GQA11" s="238">
        <v>5800</v>
      </c>
      <c r="GQB11" s="234" t="s">
        <v>20599</v>
      </c>
      <c r="GQC11" s="235" t="s">
        <v>8704</v>
      </c>
      <c r="GQD11" s="236" t="s">
        <v>20600</v>
      </c>
      <c r="GQE11" s="237"/>
      <c r="GQF11" s="238">
        <v>5800</v>
      </c>
      <c r="GQG11" s="234" t="s">
        <v>20601</v>
      </c>
      <c r="GQH11" s="235" t="s">
        <v>8704</v>
      </c>
      <c r="GQI11" s="236" t="s">
        <v>20602</v>
      </c>
      <c r="GQJ11" s="237"/>
      <c r="GQK11" s="238">
        <v>5800</v>
      </c>
      <c r="GQL11" s="234" t="s">
        <v>20603</v>
      </c>
      <c r="GQM11" s="235" t="s">
        <v>8704</v>
      </c>
      <c r="GQN11" s="236" t="s">
        <v>20604</v>
      </c>
      <c r="GQO11" s="237"/>
      <c r="GQP11" s="238">
        <v>5800</v>
      </c>
      <c r="GQQ11" s="234" t="s">
        <v>20605</v>
      </c>
      <c r="GQR11" s="235" t="s">
        <v>8704</v>
      </c>
      <c r="GQS11" s="236" t="s">
        <v>20606</v>
      </c>
      <c r="GQT11" s="237"/>
      <c r="GQU11" s="238">
        <v>5800</v>
      </c>
      <c r="GQV11" s="234" t="s">
        <v>20607</v>
      </c>
      <c r="GQW11" s="235" t="s">
        <v>8704</v>
      </c>
      <c r="GQX11" s="236" t="s">
        <v>20608</v>
      </c>
      <c r="GQY11" s="237"/>
      <c r="GQZ11" s="238">
        <v>5800</v>
      </c>
      <c r="GRA11" s="234" t="s">
        <v>20609</v>
      </c>
      <c r="GRB11" s="235" t="s">
        <v>8704</v>
      </c>
      <c r="GRC11" s="236" t="s">
        <v>20610</v>
      </c>
      <c r="GRD11" s="237"/>
      <c r="GRE11" s="238">
        <v>5800</v>
      </c>
      <c r="GRF11" s="234" t="s">
        <v>20611</v>
      </c>
      <c r="GRG11" s="235" t="s">
        <v>8704</v>
      </c>
      <c r="GRH11" s="236" t="s">
        <v>20612</v>
      </c>
      <c r="GRI11" s="237"/>
      <c r="GRJ11" s="238">
        <v>5800</v>
      </c>
      <c r="GRK11" s="234" t="s">
        <v>20613</v>
      </c>
      <c r="GRL11" s="235" t="s">
        <v>8704</v>
      </c>
      <c r="GRM11" s="236" t="s">
        <v>20614</v>
      </c>
      <c r="GRN11" s="237"/>
      <c r="GRO11" s="238">
        <v>5800</v>
      </c>
      <c r="GRP11" s="234" t="s">
        <v>20615</v>
      </c>
      <c r="GRQ11" s="235" t="s">
        <v>8704</v>
      </c>
      <c r="GRR11" s="236" t="s">
        <v>20616</v>
      </c>
      <c r="GRS11" s="237"/>
      <c r="GRT11" s="238">
        <v>5800</v>
      </c>
      <c r="GRU11" s="234" t="s">
        <v>20617</v>
      </c>
      <c r="GRV11" s="235" t="s">
        <v>8704</v>
      </c>
      <c r="GRW11" s="236" t="s">
        <v>20618</v>
      </c>
      <c r="GRX11" s="237"/>
      <c r="GRY11" s="238">
        <v>5800</v>
      </c>
      <c r="GRZ11" s="234" t="s">
        <v>20619</v>
      </c>
      <c r="GSA11" s="235" t="s">
        <v>8704</v>
      </c>
      <c r="GSB11" s="236" t="s">
        <v>20620</v>
      </c>
      <c r="GSC11" s="237"/>
      <c r="GSD11" s="238">
        <v>5800</v>
      </c>
      <c r="GSE11" s="234" t="s">
        <v>20621</v>
      </c>
      <c r="GSF11" s="235" t="s">
        <v>8704</v>
      </c>
      <c r="GSG11" s="236" t="s">
        <v>20622</v>
      </c>
      <c r="GSH11" s="237"/>
      <c r="GSI11" s="238">
        <v>5800</v>
      </c>
      <c r="GSJ11" s="234" t="s">
        <v>20623</v>
      </c>
      <c r="GSK11" s="235" t="s">
        <v>8704</v>
      </c>
      <c r="GSL11" s="236" t="s">
        <v>20624</v>
      </c>
      <c r="GSM11" s="237"/>
      <c r="GSN11" s="238">
        <v>5800</v>
      </c>
      <c r="GSO11" s="234" t="s">
        <v>20625</v>
      </c>
      <c r="GSP11" s="235" t="s">
        <v>8704</v>
      </c>
      <c r="GSQ11" s="236" t="s">
        <v>20626</v>
      </c>
      <c r="GSR11" s="237"/>
      <c r="GSS11" s="238">
        <v>5800</v>
      </c>
      <c r="GST11" s="234" t="s">
        <v>20627</v>
      </c>
      <c r="GSU11" s="235" t="s">
        <v>8704</v>
      </c>
      <c r="GSV11" s="236" t="s">
        <v>20628</v>
      </c>
      <c r="GSW11" s="237"/>
      <c r="GSX11" s="238">
        <v>5800</v>
      </c>
      <c r="GSY11" s="234" t="s">
        <v>20629</v>
      </c>
      <c r="GSZ11" s="235" t="s">
        <v>8704</v>
      </c>
      <c r="GTA11" s="236" t="s">
        <v>20630</v>
      </c>
      <c r="GTB11" s="237"/>
      <c r="GTC11" s="238">
        <v>5800</v>
      </c>
      <c r="GTD11" s="234" t="s">
        <v>20631</v>
      </c>
      <c r="GTE11" s="235" t="s">
        <v>8704</v>
      </c>
      <c r="GTF11" s="236" t="s">
        <v>20632</v>
      </c>
      <c r="GTG11" s="237"/>
      <c r="GTH11" s="238">
        <v>5800</v>
      </c>
      <c r="GTI11" s="234" t="s">
        <v>20633</v>
      </c>
      <c r="GTJ11" s="235" t="s">
        <v>8704</v>
      </c>
      <c r="GTK11" s="236" t="s">
        <v>20634</v>
      </c>
      <c r="GTL11" s="237"/>
      <c r="GTM11" s="238">
        <v>5800</v>
      </c>
      <c r="GTN11" s="234" t="s">
        <v>20635</v>
      </c>
      <c r="GTO11" s="235" t="s">
        <v>8704</v>
      </c>
      <c r="GTP11" s="236" t="s">
        <v>20636</v>
      </c>
      <c r="GTQ11" s="237"/>
      <c r="GTR11" s="238">
        <v>5800</v>
      </c>
      <c r="GTS11" s="234" t="s">
        <v>20637</v>
      </c>
      <c r="GTT11" s="235" t="s">
        <v>8704</v>
      </c>
      <c r="GTU11" s="236" t="s">
        <v>20638</v>
      </c>
      <c r="GTV11" s="237"/>
      <c r="GTW11" s="238">
        <v>5800</v>
      </c>
      <c r="GTX11" s="234" t="s">
        <v>20639</v>
      </c>
      <c r="GTY11" s="235" t="s">
        <v>8704</v>
      </c>
      <c r="GTZ11" s="236" t="s">
        <v>20640</v>
      </c>
      <c r="GUA11" s="237"/>
      <c r="GUB11" s="238">
        <v>5800</v>
      </c>
      <c r="GUC11" s="234" t="s">
        <v>20641</v>
      </c>
      <c r="GUD11" s="235" t="s">
        <v>8704</v>
      </c>
      <c r="GUE11" s="236" t="s">
        <v>20642</v>
      </c>
      <c r="GUF11" s="237"/>
      <c r="GUG11" s="238">
        <v>5800</v>
      </c>
      <c r="GUH11" s="234" t="s">
        <v>20643</v>
      </c>
      <c r="GUI11" s="235" t="s">
        <v>8704</v>
      </c>
      <c r="GUJ11" s="236" t="s">
        <v>20644</v>
      </c>
      <c r="GUK11" s="237"/>
      <c r="GUL11" s="238">
        <v>5800</v>
      </c>
      <c r="GUM11" s="234" t="s">
        <v>20645</v>
      </c>
      <c r="GUN11" s="235" t="s">
        <v>8704</v>
      </c>
      <c r="GUO11" s="236" t="s">
        <v>20646</v>
      </c>
      <c r="GUP11" s="237"/>
      <c r="GUQ11" s="238">
        <v>5800</v>
      </c>
      <c r="GUR11" s="234" t="s">
        <v>20647</v>
      </c>
      <c r="GUS11" s="235" t="s">
        <v>8704</v>
      </c>
      <c r="GUT11" s="236" t="s">
        <v>20648</v>
      </c>
      <c r="GUU11" s="237"/>
      <c r="GUV11" s="238">
        <v>5800</v>
      </c>
      <c r="GUW11" s="234" t="s">
        <v>20649</v>
      </c>
      <c r="GUX11" s="235" t="s">
        <v>8704</v>
      </c>
      <c r="GUY11" s="236" t="s">
        <v>20650</v>
      </c>
      <c r="GUZ11" s="237"/>
      <c r="GVA11" s="238">
        <v>5800</v>
      </c>
      <c r="GVB11" s="234" t="s">
        <v>20651</v>
      </c>
      <c r="GVC11" s="235" t="s">
        <v>8704</v>
      </c>
      <c r="GVD11" s="236" t="s">
        <v>20652</v>
      </c>
      <c r="GVE11" s="237"/>
      <c r="GVF11" s="238">
        <v>5800</v>
      </c>
      <c r="GVG11" s="234" t="s">
        <v>20653</v>
      </c>
      <c r="GVH11" s="235" t="s">
        <v>8704</v>
      </c>
      <c r="GVI11" s="236" t="s">
        <v>20654</v>
      </c>
      <c r="GVJ11" s="237"/>
      <c r="GVK11" s="238">
        <v>5800</v>
      </c>
      <c r="GVL11" s="234" t="s">
        <v>20655</v>
      </c>
      <c r="GVM11" s="235" t="s">
        <v>8704</v>
      </c>
      <c r="GVN11" s="236" t="s">
        <v>20656</v>
      </c>
      <c r="GVO11" s="237"/>
      <c r="GVP11" s="238">
        <v>5800</v>
      </c>
      <c r="GVQ11" s="234" t="s">
        <v>20657</v>
      </c>
      <c r="GVR11" s="235" t="s">
        <v>8704</v>
      </c>
      <c r="GVS11" s="236" t="s">
        <v>20658</v>
      </c>
      <c r="GVT11" s="237"/>
      <c r="GVU11" s="238">
        <v>5800</v>
      </c>
      <c r="GVV11" s="234" t="s">
        <v>20659</v>
      </c>
      <c r="GVW11" s="235" t="s">
        <v>8704</v>
      </c>
      <c r="GVX11" s="236" t="s">
        <v>20660</v>
      </c>
      <c r="GVY11" s="237"/>
      <c r="GVZ11" s="238">
        <v>5800</v>
      </c>
      <c r="GWA11" s="234" t="s">
        <v>20661</v>
      </c>
      <c r="GWB11" s="235" t="s">
        <v>8704</v>
      </c>
      <c r="GWC11" s="236" t="s">
        <v>20662</v>
      </c>
      <c r="GWD11" s="237"/>
      <c r="GWE11" s="238">
        <v>5800</v>
      </c>
      <c r="GWF11" s="234" t="s">
        <v>20663</v>
      </c>
      <c r="GWG11" s="235" t="s">
        <v>8704</v>
      </c>
      <c r="GWH11" s="236" t="s">
        <v>20664</v>
      </c>
      <c r="GWI11" s="237"/>
      <c r="GWJ11" s="238">
        <v>5800</v>
      </c>
      <c r="GWK11" s="234" t="s">
        <v>20665</v>
      </c>
      <c r="GWL11" s="235" t="s">
        <v>8704</v>
      </c>
      <c r="GWM11" s="236" t="s">
        <v>20666</v>
      </c>
      <c r="GWN11" s="237"/>
      <c r="GWO11" s="238">
        <v>5800</v>
      </c>
      <c r="GWP11" s="234" t="s">
        <v>20667</v>
      </c>
      <c r="GWQ11" s="235" t="s">
        <v>8704</v>
      </c>
      <c r="GWR11" s="236" t="s">
        <v>20668</v>
      </c>
      <c r="GWS11" s="237"/>
      <c r="GWT11" s="238">
        <v>5800</v>
      </c>
      <c r="GWU11" s="234" t="s">
        <v>20669</v>
      </c>
      <c r="GWV11" s="235" t="s">
        <v>8704</v>
      </c>
      <c r="GWW11" s="236" t="s">
        <v>20670</v>
      </c>
      <c r="GWX11" s="237"/>
      <c r="GWY11" s="238">
        <v>5800</v>
      </c>
      <c r="GWZ11" s="234" t="s">
        <v>20671</v>
      </c>
      <c r="GXA11" s="235" t="s">
        <v>8704</v>
      </c>
      <c r="GXB11" s="236" t="s">
        <v>20672</v>
      </c>
      <c r="GXC11" s="237"/>
      <c r="GXD11" s="238">
        <v>5800</v>
      </c>
      <c r="GXE11" s="234" t="s">
        <v>20673</v>
      </c>
      <c r="GXF11" s="235" t="s">
        <v>8704</v>
      </c>
      <c r="GXG11" s="236" t="s">
        <v>20674</v>
      </c>
      <c r="GXH11" s="237"/>
      <c r="GXI11" s="238">
        <v>5800</v>
      </c>
      <c r="GXJ11" s="234" t="s">
        <v>20675</v>
      </c>
      <c r="GXK11" s="235" t="s">
        <v>8704</v>
      </c>
      <c r="GXL11" s="236" t="s">
        <v>20676</v>
      </c>
      <c r="GXM11" s="237"/>
      <c r="GXN11" s="238">
        <v>5800</v>
      </c>
      <c r="GXO11" s="234" t="s">
        <v>20677</v>
      </c>
      <c r="GXP11" s="235" t="s">
        <v>8704</v>
      </c>
      <c r="GXQ11" s="236" t="s">
        <v>20678</v>
      </c>
      <c r="GXR11" s="237"/>
      <c r="GXS11" s="238">
        <v>5800</v>
      </c>
      <c r="GXT11" s="234" t="s">
        <v>20679</v>
      </c>
      <c r="GXU11" s="235" t="s">
        <v>8704</v>
      </c>
      <c r="GXV11" s="236" t="s">
        <v>20680</v>
      </c>
      <c r="GXW11" s="237"/>
      <c r="GXX11" s="238">
        <v>5800</v>
      </c>
      <c r="GXY11" s="234" t="s">
        <v>20681</v>
      </c>
      <c r="GXZ11" s="235" t="s">
        <v>8704</v>
      </c>
      <c r="GYA11" s="236" t="s">
        <v>20682</v>
      </c>
      <c r="GYB11" s="237"/>
      <c r="GYC11" s="238">
        <v>5800</v>
      </c>
      <c r="GYD11" s="234" t="s">
        <v>20683</v>
      </c>
      <c r="GYE11" s="235" t="s">
        <v>8704</v>
      </c>
      <c r="GYF11" s="236" t="s">
        <v>20684</v>
      </c>
      <c r="GYG11" s="237"/>
      <c r="GYH11" s="238">
        <v>5800</v>
      </c>
      <c r="GYI11" s="234" t="s">
        <v>20685</v>
      </c>
      <c r="GYJ11" s="235" t="s">
        <v>8704</v>
      </c>
      <c r="GYK11" s="236" t="s">
        <v>20686</v>
      </c>
      <c r="GYL11" s="237"/>
      <c r="GYM11" s="238">
        <v>5800</v>
      </c>
      <c r="GYN11" s="234" t="s">
        <v>20687</v>
      </c>
      <c r="GYO11" s="235" t="s">
        <v>8704</v>
      </c>
      <c r="GYP11" s="236" t="s">
        <v>20688</v>
      </c>
      <c r="GYQ11" s="237"/>
      <c r="GYR11" s="238">
        <v>5800</v>
      </c>
      <c r="GYS11" s="234" t="s">
        <v>20689</v>
      </c>
      <c r="GYT11" s="235" t="s">
        <v>8704</v>
      </c>
      <c r="GYU11" s="236" t="s">
        <v>20690</v>
      </c>
      <c r="GYV11" s="237"/>
      <c r="GYW11" s="238">
        <v>5800</v>
      </c>
      <c r="GYX11" s="234" t="s">
        <v>20691</v>
      </c>
      <c r="GYY11" s="235" t="s">
        <v>8704</v>
      </c>
      <c r="GYZ11" s="236" t="s">
        <v>20692</v>
      </c>
      <c r="GZA11" s="237"/>
      <c r="GZB11" s="238">
        <v>5800</v>
      </c>
      <c r="GZC11" s="234" t="s">
        <v>20693</v>
      </c>
      <c r="GZD11" s="235" t="s">
        <v>8704</v>
      </c>
      <c r="GZE11" s="236" t="s">
        <v>20694</v>
      </c>
      <c r="GZF11" s="237"/>
      <c r="GZG11" s="238">
        <v>5800</v>
      </c>
      <c r="GZH11" s="234" t="s">
        <v>20695</v>
      </c>
      <c r="GZI11" s="235" t="s">
        <v>8704</v>
      </c>
      <c r="GZJ11" s="236" t="s">
        <v>20696</v>
      </c>
      <c r="GZK11" s="237"/>
      <c r="GZL11" s="238">
        <v>5800</v>
      </c>
      <c r="GZM11" s="234" t="s">
        <v>20697</v>
      </c>
      <c r="GZN11" s="235" t="s">
        <v>8704</v>
      </c>
      <c r="GZO11" s="236" t="s">
        <v>20698</v>
      </c>
      <c r="GZP11" s="237"/>
      <c r="GZQ11" s="238">
        <v>5800</v>
      </c>
      <c r="GZR11" s="234" t="s">
        <v>20699</v>
      </c>
      <c r="GZS11" s="235" t="s">
        <v>8704</v>
      </c>
      <c r="GZT11" s="236" t="s">
        <v>20700</v>
      </c>
      <c r="GZU11" s="237"/>
      <c r="GZV11" s="238">
        <v>5800</v>
      </c>
      <c r="GZW11" s="234" t="s">
        <v>20701</v>
      </c>
      <c r="GZX11" s="235" t="s">
        <v>8704</v>
      </c>
      <c r="GZY11" s="236" t="s">
        <v>20702</v>
      </c>
      <c r="GZZ11" s="237"/>
      <c r="HAA11" s="238">
        <v>5800</v>
      </c>
      <c r="HAB11" s="234" t="s">
        <v>20703</v>
      </c>
      <c r="HAC11" s="235" t="s">
        <v>8704</v>
      </c>
      <c r="HAD11" s="236" t="s">
        <v>20704</v>
      </c>
      <c r="HAE11" s="237"/>
      <c r="HAF11" s="238">
        <v>5800</v>
      </c>
      <c r="HAG11" s="234" t="s">
        <v>20705</v>
      </c>
      <c r="HAH11" s="235" t="s">
        <v>8704</v>
      </c>
      <c r="HAI11" s="236" t="s">
        <v>20706</v>
      </c>
      <c r="HAJ11" s="237"/>
      <c r="HAK11" s="238">
        <v>5800</v>
      </c>
      <c r="HAL11" s="234" t="s">
        <v>20707</v>
      </c>
      <c r="HAM11" s="235" t="s">
        <v>8704</v>
      </c>
      <c r="HAN11" s="236" t="s">
        <v>20708</v>
      </c>
      <c r="HAO11" s="237"/>
      <c r="HAP11" s="238">
        <v>5800</v>
      </c>
      <c r="HAQ11" s="234" t="s">
        <v>20709</v>
      </c>
      <c r="HAR11" s="235" t="s">
        <v>8704</v>
      </c>
      <c r="HAS11" s="236" t="s">
        <v>20710</v>
      </c>
      <c r="HAT11" s="237"/>
      <c r="HAU11" s="238">
        <v>5800</v>
      </c>
      <c r="HAV11" s="234" t="s">
        <v>20711</v>
      </c>
      <c r="HAW11" s="235" t="s">
        <v>8704</v>
      </c>
      <c r="HAX11" s="236" t="s">
        <v>20712</v>
      </c>
      <c r="HAY11" s="237"/>
      <c r="HAZ11" s="238">
        <v>5800</v>
      </c>
      <c r="HBA11" s="234" t="s">
        <v>20713</v>
      </c>
      <c r="HBB11" s="235" t="s">
        <v>8704</v>
      </c>
      <c r="HBC11" s="236" t="s">
        <v>20714</v>
      </c>
      <c r="HBD11" s="237"/>
      <c r="HBE11" s="238">
        <v>5800</v>
      </c>
      <c r="HBF11" s="234" t="s">
        <v>20715</v>
      </c>
      <c r="HBG11" s="235" t="s">
        <v>8704</v>
      </c>
      <c r="HBH11" s="236" t="s">
        <v>20716</v>
      </c>
      <c r="HBI11" s="237"/>
      <c r="HBJ11" s="238">
        <v>5800</v>
      </c>
      <c r="HBK11" s="234" t="s">
        <v>20717</v>
      </c>
      <c r="HBL11" s="235" t="s">
        <v>8704</v>
      </c>
      <c r="HBM11" s="236" t="s">
        <v>20718</v>
      </c>
      <c r="HBN11" s="237"/>
      <c r="HBO11" s="238">
        <v>5800</v>
      </c>
      <c r="HBP11" s="234" t="s">
        <v>20719</v>
      </c>
      <c r="HBQ11" s="235" t="s">
        <v>8704</v>
      </c>
      <c r="HBR11" s="236" t="s">
        <v>20720</v>
      </c>
      <c r="HBS11" s="237"/>
      <c r="HBT11" s="238">
        <v>5800</v>
      </c>
      <c r="HBU11" s="234" t="s">
        <v>20721</v>
      </c>
      <c r="HBV11" s="235" t="s">
        <v>8704</v>
      </c>
      <c r="HBW11" s="236" t="s">
        <v>20722</v>
      </c>
      <c r="HBX11" s="237"/>
      <c r="HBY11" s="238">
        <v>5800</v>
      </c>
      <c r="HBZ11" s="234" t="s">
        <v>20723</v>
      </c>
      <c r="HCA11" s="235" t="s">
        <v>8704</v>
      </c>
      <c r="HCB11" s="236" t="s">
        <v>20724</v>
      </c>
      <c r="HCC11" s="237"/>
      <c r="HCD11" s="238">
        <v>5800</v>
      </c>
      <c r="HCE11" s="234" t="s">
        <v>20725</v>
      </c>
      <c r="HCF11" s="235" t="s">
        <v>8704</v>
      </c>
      <c r="HCG11" s="236" t="s">
        <v>20726</v>
      </c>
      <c r="HCH11" s="237"/>
      <c r="HCI11" s="238">
        <v>5800</v>
      </c>
      <c r="HCJ11" s="234" t="s">
        <v>20727</v>
      </c>
      <c r="HCK11" s="235" t="s">
        <v>8704</v>
      </c>
      <c r="HCL11" s="236" t="s">
        <v>20728</v>
      </c>
      <c r="HCM11" s="237"/>
      <c r="HCN11" s="238">
        <v>5800</v>
      </c>
      <c r="HCO11" s="234" t="s">
        <v>20729</v>
      </c>
      <c r="HCP11" s="235" t="s">
        <v>8704</v>
      </c>
      <c r="HCQ11" s="236" t="s">
        <v>20730</v>
      </c>
      <c r="HCR11" s="237"/>
      <c r="HCS11" s="238">
        <v>5800</v>
      </c>
      <c r="HCT11" s="234" t="s">
        <v>20731</v>
      </c>
      <c r="HCU11" s="235" t="s">
        <v>8704</v>
      </c>
      <c r="HCV11" s="236" t="s">
        <v>20732</v>
      </c>
      <c r="HCW11" s="237"/>
      <c r="HCX11" s="238">
        <v>5800</v>
      </c>
      <c r="HCY11" s="234" t="s">
        <v>20733</v>
      </c>
      <c r="HCZ11" s="235" t="s">
        <v>8704</v>
      </c>
      <c r="HDA11" s="236" t="s">
        <v>20734</v>
      </c>
      <c r="HDB11" s="237"/>
      <c r="HDC11" s="238">
        <v>5800</v>
      </c>
      <c r="HDD11" s="234" t="s">
        <v>20735</v>
      </c>
      <c r="HDE11" s="235" t="s">
        <v>8704</v>
      </c>
      <c r="HDF11" s="236" t="s">
        <v>20736</v>
      </c>
      <c r="HDG11" s="237"/>
      <c r="HDH11" s="238">
        <v>5800</v>
      </c>
      <c r="HDI11" s="234" t="s">
        <v>20737</v>
      </c>
      <c r="HDJ11" s="235" t="s">
        <v>8704</v>
      </c>
      <c r="HDK11" s="236" t="s">
        <v>20738</v>
      </c>
      <c r="HDL11" s="237"/>
      <c r="HDM11" s="238">
        <v>5800</v>
      </c>
      <c r="HDN11" s="234" t="s">
        <v>20739</v>
      </c>
      <c r="HDO11" s="235" t="s">
        <v>8704</v>
      </c>
      <c r="HDP11" s="236" t="s">
        <v>20740</v>
      </c>
      <c r="HDQ11" s="237"/>
      <c r="HDR11" s="238">
        <v>5800</v>
      </c>
      <c r="HDS11" s="234" t="s">
        <v>20741</v>
      </c>
      <c r="HDT11" s="235" t="s">
        <v>8704</v>
      </c>
      <c r="HDU11" s="236" t="s">
        <v>20742</v>
      </c>
      <c r="HDV11" s="237"/>
      <c r="HDW11" s="238">
        <v>5800</v>
      </c>
      <c r="HDX11" s="234" t="s">
        <v>20743</v>
      </c>
      <c r="HDY11" s="235" t="s">
        <v>8704</v>
      </c>
      <c r="HDZ11" s="236" t="s">
        <v>20744</v>
      </c>
      <c r="HEA11" s="237"/>
      <c r="HEB11" s="238">
        <v>5800</v>
      </c>
      <c r="HEC11" s="234" t="s">
        <v>20745</v>
      </c>
      <c r="HED11" s="235" t="s">
        <v>8704</v>
      </c>
      <c r="HEE11" s="236" t="s">
        <v>20746</v>
      </c>
      <c r="HEF11" s="237"/>
      <c r="HEG11" s="238">
        <v>5800</v>
      </c>
      <c r="HEH11" s="234" t="s">
        <v>20747</v>
      </c>
      <c r="HEI11" s="235" t="s">
        <v>8704</v>
      </c>
      <c r="HEJ11" s="236" t="s">
        <v>20748</v>
      </c>
      <c r="HEK11" s="237"/>
      <c r="HEL11" s="238">
        <v>5800</v>
      </c>
      <c r="HEM11" s="234" t="s">
        <v>20749</v>
      </c>
      <c r="HEN11" s="235" t="s">
        <v>8704</v>
      </c>
      <c r="HEO11" s="236" t="s">
        <v>20750</v>
      </c>
      <c r="HEP11" s="237"/>
      <c r="HEQ11" s="238">
        <v>5800</v>
      </c>
      <c r="HER11" s="234" t="s">
        <v>20751</v>
      </c>
      <c r="HES11" s="235" t="s">
        <v>8704</v>
      </c>
      <c r="HET11" s="236" t="s">
        <v>20752</v>
      </c>
      <c r="HEU11" s="237"/>
      <c r="HEV11" s="238">
        <v>5800</v>
      </c>
      <c r="HEW11" s="234" t="s">
        <v>20753</v>
      </c>
      <c r="HEX11" s="235" t="s">
        <v>8704</v>
      </c>
      <c r="HEY11" s="236" t="s">
        <v>20754</v>
      </c>
      <c r="HEZ11" s="237"/>
      <c r="HFA11" s="238">
        <v>5800</v>
      </c>
      <c r="HFB11" s="234" t="s">
        <v>20755</v>
      </c>
      <c r="HFC11" s="235" t="s">
        <v>8704</v>
      </c>
      <c r="HFD11" s="236" t="s">
        <v>20756</v>
      </c>
      <c r="HFE11" s="237"/>
      <c r="HFF11" s="238">
        <v>5800</v>
      </c>
      <c r="HFG11" s="234" t="s">
        <v>20757</v>
      </c>
      <c r="HFH11" s="235" t="s">
        <v>8704</v>
      </c>
      <c r="HFI11" s="236" t="s">
        <v>20758</v>
      </c>
      <c r="HFJ11" s="237"/>
      <c r="HFK11" s="238">
        <v>5800</v>
      </c>
      <c r="HFL11" s="234" t="s">
        <v>20759</v>
      </c>
      <c r="HFM11" s="235" t="s">
        <v>8704</v>
      </c>
      <c r="HFN11" s="236" t="s">
        <v>20760</v>
      </c>
      <c r="HFO11" s="237"/>
      <c r="HFP11" s="238">
        <v>5800</v>
      </c>
      <c r="HFQ11" s="234" t="s">
        <v>20761</v>
      </c>
      <c r="HFR11" s="235" t="s">
        <v>8704</v>
      </c>
      <c r="HFS11" s="236" t="s">
        <v>20762</v>
      </c>
      <c r="HFT11" s="237"/>
      <c r="HFU11" s="238">
        <v>5800</v>
      </c>
      <c r="HFV11" s="234" t="s">
        <v>20763</v>
      </c>
      <c r="HFW11" s="235" t="s">
        <v>8704</v>
      </c>
      <c r="HFX11" s="236" t="s">
        <v>20764</v>
      </c>
      <c r="HFY11" s="237"/>
      <c r="HFZ11" s="238">
        <v>5800</v>
      </c>
      <c r="HGA11" s="234" t="s">
        <v>20765</v>
      </c>
      <c r="HGB11" s="235" t="s">
        <v>8704</v>
      </c>
      <c r="HGC11" s="236" t="s">
        <v>20766</v>
      </c>
      <c r="HGD11" s="237"/>
      <c r="HGE11" s="238">
        <v>5800</v>
      </c>
      <c r="HGF11" s="234" t="s">
        <v>20767</v>
      </c>
      <c r="HGG11" s="235" t="s">
        <v>8704</v>
      </c>
      <c r="HGH11" s="236" t="s">
        <v>20768</v>
      </c>
      <c r="HGI11" s="237"/>
      <c r="HGJ11" s="238">
        <v>5800</v>
      </c>
      <c r="HGK11" s="234" t="s">
        <v>20769</v>
      </c>
      <c r="HGL11" s="235" t="s">
        <v>8704</v>
      </c>
      <c r="HGM11" s="236" t="s">
        <v>20770</v>
      </c>
      <c r="HGN11" s="237"/>
      <c r="HGO11" s="238">
        <v>5800</v>
      </c>
      <c r="HGP11" s="234" t="s">
        <v>20771</v>
      </c>
      <c r="HGQ11" s="235" t="s">
        <v>8704</v>
      </c>
      <c r="HGR11" s="236" t="s">
        <v>20772</v>
      </c>
      <c r="HGS11" s="237"/>
      <c r="HGT11" s="238">
        <v>5800</v>
      </c>
      <c r="HGU11" s="234" t="s">
        <v>20773</v>
      </c>
      <c r="HGV11" s="235" t="s">
        <v>8704</v>
      </c>
      <c r="HGW11" s="236" t="s">
        <v>20774</v>
      </c>
      <c r="HGX11" s="237"/>
      <c r="HGY11" s="238">
        <v>5800</v>
      </c>
      <c r="HGZ11" s="234" t="s">
        <v>20775</v>
      </c>
      <c r="HHA11" s="235" t="s">
        <v>8704</v>
      </c>
      <c r="HHB11" s="236" t="s">
        <v>20776</v>
      </c>
      <c r="HHC11" s="237"/>
      <c r="HHD11" s="238">
        <v>5800</v>
      </c>
      <c r="HHE11" s="234" t="s">
        <v>20777</v>
      </c>
      <c r="HHF11" s="235" t="s">
        <v>8704</v>
      </c>
      <c r="HHG11" s="236" t="s">
        <v>20778</v>
      </c>
      <c r="HHH11" s="237"/>
      <c r="HHI11" s="238">
        <v>5800</v>
      </c>
      <c r="HHJ11" s="234" t="s">
        <v>20779</v>
      </c>
      <c r="HHK11" s="235" t="s">
        <v>8704</v>
      </c>
      <c r="HHL11" s="236" t="s">
        <v>20780</v>
      </c>
      <c r="HHM11" s="237"/>
      <c r="HHN11" s="238">
        <v>5800</v>
      </c>
      <c r="HHO11" s="234" t="s">
        <v>20781</v>
      </c>
      <c r="HHP11" s="235" t="s">
        <v>8704</v>
      </c>
      <c r="HHQ11" s="236" t="s">
        <v>20782</v>
      </c>
      <c r="HHR11" s="237"/>
      <c r="HHS11" s="238">
        <v>5800</v>
      </c>
      <c r="HHT11" s="234" t="s">
        <v>20783</v>
      </c>
      <c r="HHU11" s="235" t="s">
        <v>8704</v>
      </c>
      <c r="HHV11" s="236" t="s">
        <v>20784</v>
      </c>
      <c r="HHW11" s="237"/>
      <c r="HHX11" s="238">
        <v>5800</v>
      </c>
      <c r="HHY11" s="234" t="s">
        <v>20785</v>
      </c>
      <c r="HHZ11" s="235" t="s">
        <v>8704</v>
      </c>
      <c r="HIA11" s="236" t="s">
        <v>20786</v>
      </c>
      <c r="HIB11" s="237"/>
      <c r="HIC11" s="238">
        <v>5800</v>
      </c>
      <c r="HID11" s="234" t="s">
        <v>20787</v>
      </c>
      <c r="HIE11" s="235" t="s">
        <v>8704</v>
      </c>
      <c r="HIF11" s="236" t="s">
        <v>20788</v>
      </c>
      <c r="HIG11" s="237"/>
      <c r="HIH11" s="238">
        <v>5800</v>
      </c>
      <c r="HII11" s="234" t="s">
        <v>20789</v>
      </c>
      <c r="HIJ11" s="235" t="s">
        <v>8704</v>
      </c>
      <c r="HIK11" s="236" t="s">
        <v>20790</v>
      </c>
      <c r="HIL11" s="237"/>
      <c r="HIM11" s="238">
        <v>5800</v>
      </c>
      <c r="HIN11" s="234" t="s">
        <v>20791</v>
      </c>
      <c r="HIO11" s="235" t="s">
        <v>8704</v>
      </c>
      <c r="HIP11" s="236" t="s">
        <v>20792</v>
      </c>
      <c r="HIQ11" s="237"/>
      <c r="HIR11" s="238">
        <v>5800</v>
      </c>
      <c r="HIS11" s="234" t="s">
        <v>20793</v>
      </c>
      <c r="HIT11" s="235" t="s">
        <v>8704</v>
      </c>
      <c r="HIU11" s="236" t="s">
        <v>20794</v>
      </c>
      <c r="HIV11" s="237"/>
      <c r="HIW11" s="238">
        <v>5800</v>
      </c>
      <c r="HIX11" s="234" t="s">
        <v>20795</v>
      </c>
      <c r="HIY11" s="235" t="s">
        <v>8704</v>
      </c>
      <c r="HIZ11" s="236" t="s">
        <v>20796</v>
      </c>
      <c r="HJA11" s="237"/>
      <c r="HJB11" s="238">
        <v>5800</v>
      </c>
      <c r="HJC11" s="234" t="s">
        <v>20797</v>
      </c>
      <c r="HJD11" s="235" t="s">
        <v>8704</v>
      </c>
      <c r="HJE11" s="236" t="s">
        <v>20798</v>
      </c>
      <c r="HJF11" s="237"/>
      <c r="HJG11" s="238">
        <v>5800</v>
      </c>
      <c r="HJH11" s="234" t="s">
        <v>20799</v>
      </c>
      <c r="HJI11" s="235" t="s">
        <v>8704</v>
      </c>
      <c r="HJJ11" s="236" t="s">
        <v>20800</v>
      </c>
      <c r="HJK11" s="237"/>
      <c r="HJL11" s="238">
        <v>5800</v>
      </c>
      <c r="HJM11" s="234" t="s">
        <v>20801</v>
      </c>
      <c r="HJN11" s="235" t="s">
        <v>8704</v>
      </c>
      <c r="HJO11" s="236" t="s">
        <v>20802</v>
      </c>
      <c r="HJP11" s="237"/>
      <c r="HJQ11" s="238">
        <v>5800</v>
      </c>
      <c r="HJR11" s="234" t="s">
        <v>20803</v>
      </c>
      <c r="HJS11" s="235" t="s">
        <v>8704</v>
      </c>
      <c r="HJT11" s="236" t="s">
        <v>20804</v>
      </c>
      <c r="HJU11" s="237"/>
      <c r="HJV11" s="238">
        <v>5800</v>
      </c>
      <c r="HJW11" s="234" t="s">
        <v>20805</v>
      </c>
      <c r="HJX11" s="235" t="s">
        <v>8704</v>
      </c>
      <c r="HJY11" s="236" t="s">
        <v>20806</v>
      </c>
      <c r="HJZ11" s="237"/>
      <c r="HKA11" s="238">
        <v>5800</v>
      </c>
      <c r="HKB11" s="234" t="s">
        <v>20807</v>
      </c>
      <c r="HKC11" s="235" t="s">
        <v>8704</v>
      </c>
      <c r="HKD11" s="236" t="s">
        <v>20808</v>
      </c>
      <c r="HKE11" s="237"/>
      <c r="HKF11" s="238">
        <v>5800</v>
      </c>
      <c r="HKG11" s="234" t="s">
        <v>20809</v>
      </c>
      <c r="HKH11" s="235" t="s">
        <v>8704</v>
      </c>
      <c r="HKI11" s="236" t="s">
        <v>20810</v>
      </c>
      <c r="HKJ11" s="237"/>
      <c r="HKK11" s="238">
        <v>5800</v>
      </c>
      <c r="HKL11" s="234" t="s">
        <v>20811</v>
      </c>
      <c r="HKM11" s="235" t="s">
        <v>8704</v>
      </c>
      <c r="HKN11" s="236" t="s">
        <v>20812</v>
      </c>
      <c r="HKO11" s="237"/>
      <c r="HKP11" s="238">
        <v>5800</v>
      </c>
      <c r="HKQ11" s="234" t="s">
        <v>20813</v>
      </c>
      <c r="HKR11" s="235" t="s">
        <v>8704</v>
      </c>
      <c r="HKS11" s="236" t="s">
        <v>20814</v>
      </c>
      <c r="HKT11" s="237"/>
      <c r="HKU11" s="238">
        <v>5800</v>
      </c>
      <c r="HKV11" s="234" t="s">
        <v>20815</v>
      </c>
      <c r="HKW11" s="235" t="s">
        <v>8704</v>
      </c>
      <c r="HKX11" s="236" t="s">
        <v>20816</v>
      </c>
      <c r="HKY11" s="237"/>
      <c r="HKZ11" s="238">
        <v>5800</v>
      </c>
      <c r="HLA11" s="234" t="s">
        <v>20817</v>
      </c>
      <c r="HLB11" s="235" t="s">
        <v>8704</v>
      </c>
      <c r="HLC11" s="236" t="s">
        <v>20818</v>
      </c>
      <c r="HLD11" s="237"/>
      <c r="HLE11" s="238">
        <v>5800</v>
      </c>
      <c r="HLF11" s="234" t="s">
        <v>20819</v>
      </c>
      <c r="HLG11" s="235" t="s">
        <v>8704</v>
      </c>
      <c r="HLH11" s="236" t="s">
        <v>20820</v>
      </c>
      <c r="HLI11" s="237"/>
      <c r="HLJ11" s="238">
        <v>5800</v>
      </c>
      <c r="HLK11" s="234" t="s">
        <v>20821</v>
      </c>
      <c r="HLL11" s="235" t="s">
        <v>8704</v>
      </c>
      <c r="HLM11" s="236" t="s">
        <v>20822</v>
      </c>
      <c r="HLN11" s="237"/>
      <c r="HLO11" s="238">
        <v>5800</v>
      </c>
      <c r="HLP11" s="234" t="s">
        <v>20823</v>
      </c>
      <c r="HLQ11" s="235" t="s">
        <v>8704</v>
      </c>
      <c r="HLR11" s="236" t="s">
        <v>20824</v>
      </c>
      <c r="HLS11" s="237"/>
      <c r="HLT11" s="238">
        <v>5800</v>
      </c>
      <c r="HLU11" s="234" t="s">
        <v>20825</v>
      </c>
      <c r="HLV11" s="235" t="s">
        <v>8704</v>
      </c>
      <c r="HLW11" s="236" t="s">
        <v>20826</v>
      </c>
      <c r="HLX11" s="237"/>
      <c r="HLY11" s="238">
        <v>5800</v>
      </c>
      <c r="HLZ11" s="234" t="s">
        <v>20827</v>
      </c>
      <c r="HMA11" s="235" t="s">
        <v>8704</v>
      </c>
      <c r="HMB11" s="236" t="s">
        <v>20828</v>
      </c>
      <c r="HMC11" s="237"/>
      <c r="HMD11" s="238">
        <v>5800</v>
      </c>
      <c r="HME11" s="234" t="s">
        <v>20829</v>
      </c>
      <c r="HMF11" s="235" t="s">
        <v>8704</v>
      </c>
      <c r="HMG11" s="236" t="s">
        <v>20830</v>
      </c>
      <c r="HMH11" s="237"/>
      <c r="HMI11" s="238">
        <v>5800</v>
      </c>
      <c r="HMJ11" s="234" t="s">
        <v>20831</v>
      </c>
      <c r="HMK11" s="235" t="s">
        <v>8704</v>
      </c>
      <c r="HML11" s="236" t="s">
        <v>20832</v>
      </c>
      <c r="HMM11" s="237"/>
      <c r="HMN11" s="238">
        <v>5800</v>
      </c>
      <c r="HMO11" s="234" t="s">
        <v>20833</v>
      </c>
      <c r="HMP11" s="235" t="s">
        <v>8704</v>
      </c>
      <c r="HMQ11" s="236" t="s">
        <v>20834</v>
      </c>
      <c r="HMR11" s="237"/>
      <c r="HMS11" s="238">
        <v>5800</v>
      </c>
      <c r="HMT11" s="234" t="s">
        <v>20835</v>
      </c>
      <c r="HMU11" s="235" t="s">
        <v>8704</v>
      </c>
      <c r="HMV11" s="236" t="s">
        <v>20836</v>
      </c>
      <c r="HMW11" s="237"/>
      <c r="HMX11" s="238">
        <v>5800</v>
      </c>
      <c r="HMY11" s="234" t="s">
        <v>20837</v>
      </c>
      <c r="HMZ11" s="235" t="s">
        <v>8704</v>
      </c>
      <c r="HNA11" s="236" t="s">
        <v>20838</v>
      </c>
      <c r="HNB11" s="237"/>
      <c r="HNC11" s="238">
        <v>5800</v>
      </c>
      <c r="HND11" s="234" t="s">
        <v>20839</v>
      </c>
      <c r="HNE11" s="235" t="s">
        <v>8704</v>
      </c>
      <c r="HNF11" s="236" t="s">
        <v>20840</v>
      </c>
      <c r="HNG11" s="237"/>
      <c r="HNH11" s="238">
        <v>5800</v>
      </c>
      <c r="HNI11" s="234" t="s">
        <v>20841</v>
      </c>
      <c r="HNJ11" s="235" t="s">
        <v>8704</v>
      </c>
      <c r="HNK11" s="236" t="s">
        <v>20842</v>
      </c>
      <c r="HNL11" s="237"/>
      <c r="HNM11" s="238">
        <v>5800</v>
      </c>
      <c r="HNN11" s="234" t="s">
        <v>20843</v>
      </c>
      <c r="HNO11" s="235" t="s">
        <v>8704</v>
      </c>
      <c r="HNP11" s="236" t="s">
        <v>20844</v>
      </c>
      <c r="HNQ11" s="237"/>
      <c r="HNR11" s="238">
        <v>5800</v>
      </c>
      <c r="HNS11" s="234" t="s">
        <v>20845</v>
      </c>
      <c r="HNT11" s="235" t="s">
        <v>8704</v>
      </c>
      <c r="HNU11" s="236" t="s">
        <v>20846</v>
      </c>
      <c r="HNV11" s="237"/>
      <c r="HNW11" s="238">
        <v>5800</v>
      </c>
      <c r="HNX11" s="234" t="s">
        <v>20847</v>
      </c>
      <c r="HNY11" s="235" t="s">
        <v>8704</v>
      </c>
      <c r="HNZ11" s="236" t="s">
        <v>20848</v>
      </c>
      <c r="HOA11" s="237"/>
      <c r="HOB11" s="238">
        <v>5800</v>
      </c>
      <c r="HOC11" s="234" t="s">
        <v>20849</v>
      </c>
      <c r="HOD11" s="235" t="s">
        <v>8704</v>
      </c>
      <c r="HOE11" s="236" t="s">
        <v>20850</v>
      </c>
      <c r="HOF11" s="237"/>
      <c r="HOG11" s="238">
        <v>5800</v>
      </c>
      <c r="HOH11" s="234" t="s">
        <v>20851</v>
      </c>
      <c r="HOI11" s="235" t="s">
        <v>8704</v>
      </c>
      <c r="HOJ11" s="236" t="s">
        <v>20852</v>
      </c>
      <c r="HOK11" s="237"/>
      <c r="HOL11" s="238">
        <v>5800</v>
      </c>
      <c r="HOM11" s="234" t="s">
        <v>20853</v>
      </c>
      <c r="HON11" s="235" t="s">
        <v>8704</v>
      </c>
      <c r="HOO11" s="236" t="s">
        <v>20854</v>
      </c>
      <c r="HOP11" s="237"/>
      <c r="HOQ11" s="238">
        <v>5800</v>
      </c>
      <c r="HOR11" s="234" t="s">
        <v>20855</v>
      </c>
      <c r="HOS11" s="235" t="s">
        <v>8704</v>
      </c>
      <c r="HOT11" s="236" t="s">
        <v>20856</v>
      </c>
      <c r="HOU11" s="237"/>
      <c r="HOV11" s="238">
        <v>5800</v>
      </c>
      <c r="HOW11" s="234" t="s">
        <v>20857</v>
      </c>
      <c r="HOX11" s="235" t="s">
        <v>8704</v>
      </c>
      <c r="HOY11" s="236" t="s">
        <v>20858</v>
      </c>
      <c r="HOZ11" s="237"/>
      <c r="HPA11" s="238">
        <v>5800</v>
      </c>
      <c r="HPB11" s="234" t="s">
        <v>20859</v>
      </c>
      <c r="HPC11" s="235" t="s">
        <v>8704</v>
      </c>
      <c r="HPD11" s="236" t="s">
        <v>20860</v>
      </c>
      <c r="HPE11" s="237"/>
      <c r="HPF11" s="238">
        <v>5800</v>
      </c>
      <c r="HPG11" s="234" t="s">
        <v>20861</v>
      </c>
      <c r="HPH11" s="235" t="s">
        <v>8704</v>
      </c>
      <c r="HPI11" s="236" t="s">
        <v>20862</v>
      </c>
      <c r="HPJ11" s="237"/>
      <c r="HPK11" s="238">
        <v>5800</v>
      </c>
      <c r="HPL11" s="234" t="s">
        <v>20863</v>
      </c>
      <c r="HPM11" s="235" t="s">
        <v>8704</v>
      </c>
      <c r="HPN11" s="236" t="s">
        <v>20864</v>
      </c>
      <c r="HPO11" s="237"/>
      <c r="HPP11" s="238">
        <v>5800</v>
      </c>
      <c r="HPQ11" s="234" t="s">
        <v>20865</v>
      </c>
      <c r="HPR11" s="235" t="s">
        <v>8704</v>
      </c>
      <c r="HPS11" s="236" t="s">
        <v>20866</v>
      </c>
      <c r="HPT11" s="237"/>
      <c r="HPU11" s="238">
        <v>5800</v>
      </c>
      <c r="HPV11" s="234" t="s">
        <v>20867</v>
      </c>
      <c r="HPW11" s="235" t="s">
        <v>8704</v>
      </c>
      <c r="HPX11" s="236" t="s">
        <v>20868</v>
      </c>
      <c r="HPY11" s="237"/>
      <c r="HPZ11" s="238">
        <v>5800</v>
      </c>
      <c r="HQA11" s="234" t="s">
        <v>20869</v>
      </c>
      <c r="HQB11" s="235" t="s">
        <v>8704</v>
      </c>
      <c r="HQC11" s="236" t="s">
        <v>20870</v>
      </c>
      <c r="HQD11" s="237"/>
      <c r="HQE11" s="238">
        <v>5800</v>
      </c>
      <c r="HQF11" s="234" t="s">
        <v>20871</v>
      </c>
      <c r="HQG11" s="235" t="s">
        <v>8704</v>
      </c>
      <c r="HQH11" s="236" t="s">
        <v>20872</v>
      </c>
      <c r="HQI11" s="237"/>
      <c r="HQJ11" s="238">
        <v>5800</v>
      </c>
      <c r="HQK11" s="234" t="s">
        <v>20873</v>
      </c>
      <c r="HQL11" s="235" t="s">
        <v>8704</v>
      </c>
      <c r="HQM11" s="236" t="s">
        <v>20874</v>
      </c>
      <c r="HQN11" s="237"/>
      <c r="HQO11" s="238">
        <v>5800</v>
      </c>
      <c r="HQP11" s="234" t="s">
        <v>20875</v>
      </c>
      <c r="HQQ11" s="235" t="s">
        <v>8704</v>
      </c>
      <c r="HQR11" s="236" t="s">
        <v>20876</v>
      </c>
      <c r="HQS11" s="237"/>
      <c r="HQT11" s="238">
        <v>5800</v>
      </c>
      <c r="HQU11" s="234" t="s">
        <v>20877</v>
      </c>
      <c r="HQV11" s="235" t="s">
        <v>8704</v>
      </c>
      <c r="HQW11" s="236" t="s">
        <v>20878</v>
      </c>
      <c r="HQX11" s="237"/>
      <c r="HQY11" s="238">
        <v>5800</v>
      </c>
      <c r="HQZ11" s="234" t="s">
        <v>20879</v>
      </c>
      <c r="HRA11" s="235" t="s">
        <v>8704</v>
      </c>
      <c r="HRB11" s="236" t="s">
        <v>20880</v>
      </c>
      <c r="HRC11" s="237"/>
      <c r="HRD11" s="238">
        <v>5800</v>
      </c>
      <c r="HRE11" s="234" t="s">
        <v>20881</v>
      </c>
      <c r="HRF11" s="235" t="s">
        <v>8704</v>
      </c>
      <c r="HRG11" s="236" t="s">
        <v>20882</v>
      </c>
      <c r="HRH11" s="237"/>
      <c r="HRI11" s="238">
        <v>5800</v>
      </c>
      <c r="HRJ11" s="234" t="s">
        <v>20883</v>
      </c>
      <c r="HRK11" s="235" t="s">
        <v>8704</v>
      </c>
      <c r="HRL11" s="236" t="s">
        <v>20884</v>
      </c>
      <c r="HRM11" s="237"/>
      <c r="HRN11" s="238">
        <v>5800</v>
      </c>
      <c r="HRO11" s="234" t="s">
        <v>20885</v>
      </c>
      <c r="HRP11" s="235" t="s">
        <v>8704</v>
      </c>
      <c r="HRQ11" s="236" t="s">
        <v>20886</v>
      </c>
      <c r="HRR11" s="237"/>
      <c r="HRS11" s="238">
        <v>5800</v>
      </c>
      <c r="HRT11" s="234" t="s">
        <v>20887</v>
      </c>
      <c r="HRU11" s="235" t="s">
        <v>8704</v>
      </c>
      <c r="HRV11" s="236" t="s">
        <v>20888</v>
      </c>
      <c r="HRW11" s="237"/>
      <c r="HRX11" s="238">
        <v>5800</v>
      </c>
      <c r="HRY11" s="234" t="s">
        <v>20889</v>
      </c>
      <c r="HRZ11" s="235" t="s">
        <v>8704</v>
      </c>
      <c r="HSA11" s="236" t="s">
        <v>20890</v>
      </c>
      <c r="HSB11" s="237"/>
      <c r="HSC11" s="238">
        <v>5800</v>
      </c>
      <c r="HSD11" s="234" t="s">
        <v>20891</v>
      </c>
      <c r="HSE11" s="235" t="s">
        <v>8704</v>
      </c>
      <c r="HSF11" s="236" t="s">
        <v>20892</v>
      </c>
      <c r="HSG11" s="237"/>
      <c r="HSH11" s="238">
        <v>5800</v>
      </c>
      <c r="HSI11" s="234" t="s">
        <v>20893</v>
      </c>
      <c r="HSJ11" s="235" t="s">
        <v>8704</v>
      </c>
      <c r="HSK11" s="236" t="s">
        <v>20894</v>
      </c>
      <c r="HSL11" s="237"/>
      <c r="HSM11" s="238">
        <v>5800</v>
      </c>
      <c r="HSN11" s="234" t="s">
        <v>20895</v>
      </c>
      <c r="HSO11" s="235" t="s">
        <v>8704</v>
      </c>
      <c r="HSP11" s="236" t="s">
        <v>20896</v>
      </c>
      <c r="HSQ11" s="237"/>
      <c r="HSR11" s="238">
        <v>5800</v>
      </c>
      <c r="HSS11" s="234" t="s">
        <v>20897</v>
      </c>
      <c r="HST11" s="235" t="s">
        <v>8704</v>
      </c>
      <c r="HSU11" s="236" t="s">
        <v>20898</v>
      </c>
      <c r="HSV11" s="237"/>
      <c r="HSW11" s="238">
        <v>5800</v>
      </c>
      <c r="HSX11" s="234" t="s">
        <v>20899</v>
      </c>
      <c r="HSY11" s="235" t="s">
        <v>8704</v>
      </c>
      <c r="HSZ11" s="236" t="s">
        <v>20900</v>
      </c>
      <c r="HTA11" s="237"/>
      <c r="HTB11" s="238">
        <v>5800</v>
      </c>
      <c r="HTC11" s="234" t="s">
        <v>20901</v>
      </c>
      <c r="HTD11" s="235" t="s">
        <v>8704</v>
      </c>
      <c r="HTE11" s="236" t="s">
        <v>20902</v>
      </c>
      <c r="HTF11" s="237"/>
      <c r="HTG11" s="238">
        <v>5800</v>
      </c>
      <c r="HTH11" s="234" t="s">
        <v>20903</v>
      </c>
      <c r="HTI11" s="235" t="s">
        <v>8704</v>
      </c>
      <c r="HTJ11" s="236" t="s">
        <v>20904</v>
      </c>
      <c r="HTK11" s="237"/>
      <c r="HTL11" s="238">
        <v>5800</v>
      </c>
      <c r="HTM11" s="234" t="s">
        <v>20905</v>
      </c>
      <c r="HTN11" s="235" t="s">
        <v>8704</v>
      </c>
      <c r="HTO11" s="236" t="s">
        <v>20906</v>
      </c>
      <c r="HTP11" s="237"/>
      <c r="HTQ11" s="238">
        <v>5800</v>
      </c>
      <c r="HTR11" s="234" t="s">
        <v>20907</v>
      </c>
      <c r="HTS11" s="235" t="s">
        <v>8704</v>
      </c>
      <c r="HTT11" s="236" t="s">
        <v>20908</v>
      </c>
      <c r="HTU11" s="237"/>
      <c r="HTV11" s="238">
        <v>5800</v>
      </c>
      <c r="HTW11" s="234" t="s">
        <v>20909</v>
      </c>
      <c r="HTX11" s="235" t="s">
        <v>8704</v>
      </c>
      <c r="HTY11" s="236" t="s">
        <v>20910</v>
      </c>
      <c r="HTZ11" s="237"/>
      <c r="HUA11" s="238">
        <v>5800</v>
      </c>
      <c r="HUB11" s="234" t="s">
        <v>20911</v>
      </c>
      <c r="HUC11" s="235" t="s">
        <v>8704</v>
      </c>
      <c r="HUD11" s="236" t="s">
        <v>20912</v>
      </c>
      <c r="HUE11" s="237"/>
      <c r="HUF11" s="238">
        <v>5800</v>
      </c>
      <c r="HUG11" s="234" t="s">
        <v>20913</v>
      </c>
      <c r="HUH11" s="235" t="s">
        <v>8704</v>
      </c>
      <c r="HUI11" s="236" t="s">
        <v>20914</v>
      </c>
      <c r="HUJ11" s="237"/>
      <c r="HUK11" s="238">
        <v>5800</v>
      </c>
      <c r="HUL11" s="234" t="s">
        <v>20915</v>
      </c>
      <c r="HUM11" s="235" t="s">
        <v>8704</v>
      </c>
      <c r="HUN11" s="236" t="s">
        <v>20916</v>
      </c>
      <c r="HUO11" s="237"/>
      <c r="HUP11" s="238">
        <v>5800</v>
      </c>
      <c r="HUQ11" s="234" t="s">
        <v>20917</v>
      </c>
      <c r="HUR11" s="235" t="s">
        <v>8704</v>
      </c>
      <c r="HUS11" s="236" t="s">
        <v>20918</v>
      </c>
      <c r="HUT11" s="237"/>
      <c r="HUU11" s="238">
        <v>5800</v>
      </c>
      <c r="HUV11" s="234" t="s">
        <v>20919</v>
      </c>
      <c r="HUW11" s="235" t="s">
        <v>8704</v>
      </c>
      <c r="HUX11" s="236" t="s">
        <v>20920</v>
      </c>
      <c r="HUY11" s="237"/>
      <c r="HUZ11" s="238">
        <v>5800</v>
      </c>
      <c r="HVA11" s="234" t="s">
        <v>20921</v>
      </c>
      <c r="HVB11" s="235" t="s">
        <v>8704</v>
      </c>
      <c r="HVC11" s="236" t="s">
        <v>20922</v>
      </c>
      <c r="HVD11" s="237"/>
      <c r="HVE11" s="238">
        <v>5800</v>
      </c>
      <c r="HVF11" s="234" t="s">
        <v>20923</v>
      </c>
      <c r="HVG11" s="235" t="s">
        <v>8704</v>
      </c>
      <c r="HVH11" s="236" t="s">
        <v>20924</v>
      </c>
      <c r="HVI11" s="237"/>
      <c r="HVJ11" s="238">
        <v>5800</v>
      </c>
      <c r="HVK11" s="234" t="s">
        <v>20925</v>
      </c>
      <c r="HVL11" s="235" t="s">
        <v>8704</v>
      </c>
      <c r="HVM11" s="236" t="s">
        <v>20926</v>
      </c>
      <c r="HVN11" s="237"/>
      <c r="HVO11" s="238">
        <v>5800</v>
      </c>
      <c r="HVP11" s="234" t="s">
        <v>20927</v>
      </c>
      <c r="HVQ11" s="235" t="s">
        <v>8704</v>
      </c>
      <c r="HVR11" s="236" t="s">
        <v>20928</v>
      </c>
      <c r="HVS11" s="237"/>
      <c r="HVT11" s="238">
        <v>5800</v>
      </c>
      <c r="HVU11" s="234" t="s">
        <v>20929</v>
      </c>
      <c r="HVV11" s="235" t="s">
        <v>8704</v>
      </c>
      <c r="HVW11" s="236" t="s">
        <v>20930</v>
      </c>
      <c r="HVX11" s="237"/>
      <c r="HVY11" s="238">
        <v>5800</v>
      </c>
      <c r="HVZ11" s="234" t="s">
        <v>20931</v>
      </c>
      <c r="HWA11" s="235" t="s">
        <v>8704</v>
      </c>
      <c r="HWB11" s="236" t="s">
        <v>20932</v>
      </c>
      <c r="HWC11" s="237"/>
      <c r="HWD11" s="238">
        <v>5800</v>
      </c>
      <c r="HWE11" s="234" t="s">
        <v>20933</v>
      </c>
      <c r="HWF11" s="235" t="s">
        <v>8704</v>
      </c>
      <c r="HWG11" s="236" t="s">
        <v>20934</v>
      </c>
      <c r="HWH11" s="237"/>
      <c r="HWI11" s="238">
        <v>5800</v>
      </c>
      <c r="HWJ11" s="234" t="s">
        <v>20935</v>
      </c>
      <c r="HWK11" s="235" t="s">
        <v>8704</v>
      </c>
      <c r="HWL11" s="236" t="s">
        <v>20936</v>
      </c>
      <c r="HWM11" s="237"/>
      <c r="HWN11" s="238">
        <v>5800</v>
      </c>
      <c r="HWO11" s="234" t="s">
        <v>20937</v>
      </c>
      <c r="HWP11" s="235" t="s">
        <v>8704</v>
      </c>
      <c r="HWQ11" s="236" t="s">
        <v>20938</v>
      </c>
      <c r="HWR11" s="237"/>
      <c r="HWS11" s="238">
        <v>5800</v>
      </c>
      <c r="HWT11" s="234" t="s">
        <v>20939</v>
      </c>
      <c r="HWU11" s="235" t="s">
        <v>8704</v>
      </c>
      <c r="HWV11" s="236" t="s">
        <v>20940</v>
      </c>
      <c r="HWW11" s="237"/>
      <c r="HWX11" s="238">
        <v>5800</v>
      </c>
      <c r="HWY11" s="234" t="s">
        <v>20941</v>
      </c>
      <c r="HWZ11" s="235" t="s">
        <v>8704</v>
      </c>
      <c r="HXA11" s="236" t="s">
        <v>20942</v>
      </c>
      <c r="HXB11" s="237"/>
      <c r="HXC11" s="238">
        <v>5800</v>
      </c>
      <c r="HXD11" s="234" t="s">
        <v>20943</v>
      </c>
      <c r="HXE11" s="235" t="s">
        <v>8704</v>
      </c>
      <c r="HXF11" s="236" t="s">
        <v>20944</v>
      </c>
      <c r="HXG11" s="237"/>
      <c r="HXH11" s="238">
        <v>5800</v>
      </c>
      <c r="HXI11" s="234" t="s">
        <v>20945</v>
      </c>
      <c r="HXJ11" s="235" t="s">
        <v>8704</v>
      </c>
      <c r="HXK11" s="236" t="s">
        <v>20946</v>
      </c>
      <c r="HXL11" s="237"/>
      <c r="HXM11" s="238">
        <v>5800</v>
      </c>
      <c r="HXN11" s="234" t="s">
        <v>20947</v>
      </c>
      <c r="HXO11" s="235" t="s">
        <v>8704</v>
      </c>
      <c r="HXP11" s="236" t="s">
        <v>20948</v>
      </c>
      <c r="HXQ11" s="237"/>
      <c r="HXR11" s="238">
        <v>5800</v>
      </c>
      <c r="HXS11" s="234" t="s">
        <v>20949</v>
      </c>
      <c r="HXT11" s="235" t="s">
        <v>8704</v>
      </c>
      <c r="HXU11" s="236" t="s">
        <v>20950</v>
      </c>
      <c r="HXV11" s="237"/>
      <c r="HXW11" s="238">
        <v>5800</v>
      </c>
      <c r="HXX11" s="234" t="s">
        <v>20951</v>
      </c>
      <c r="HXY11" s="235" t="s">
        <v>8704</v>
      </c>
      <c r="HXZ11" s="236" t="s">
        <v>20952</v>
      </c>
      <c r="HYA11" s="237"/>
      <c r="HYB11" s="238">
        <v>5800</v>
      </c>
      <c r="HYC11" s="234" t="s">
        <v>20953</v>
      </c>
      <c r="HYD11" s="235" t="s">
        <v>8704</v>
      </c>
      <c r="HYE11" s="236" t="s">
        <v>20954</v>
      </c>
      <c r="HYF11" s="237"/>
      <c r="HYG11" s="238">
        <v>5800</v>
      </c>
      <c r="HYH11" s="234" t="s">
        <v>20955</v>
      </c>
      <c r="HYI11" s="235" t="s">
        <v>8704</v>
      </c>
      <c r="HYJ11" s="236" t="s">
        <v>20956</v>
      </c>
      <c r="HYK11" s="237"/>
      <c r="HYL11" s="238">
        <v>5800</v>
      </c>
      <c r="HYM11" s="234" t="s">
        <v>20957</v>
      </c>
      <c r="HYN11" s="235" t="s">
        <v>8704</v>
      </c>
      <c r="HYO11" s="236" t="s">
        <v>20958</v>
      </c>
      <c r="HYP11" s="237"/>
      <c r="HYQ11" s="238">
        <v>5800</v>
      </c>
      <c r="HYR11" s="234" t="s">
        <v>20959</v>
      </c>
      <c r="HYS11" s="235" t="s">
        <v>8704</v>
      </c>
      <c r="HYT11" s="236" t="s">
        <v>20960</v>
      </c>
      <c r="HYU11" s="237"/>
      <c r="HYV11" s="238">
        <v>5800</v>
      </c>
      <c r="HYW11" s="234" t="s">
        <v>20961</v>
      </c>
      <c r="HYX11" s="235" t="s">
        <v>8704</v>
      </c>
      <c r="HYY11" s="236" t="s">
        <v>20962</v>
      </c>
      <c r="HYZ11" s="237"/>
      <c r="HZA11" s="238">
        <v>5800</v>
      </c>
      <c r="HZB11" s="234" t="s">
        <v>20963</v>
      </c>
      <c r="HZC11" s="235" t="s">
        <v>8704</v>
      </c>
      <c r="HZD11" s="236" t="s">
        <v>20964</v>
      </c>
      <c r="HZE11" s="237"/>
      <c r="HZF11" s="238">
        <v>5800</v>
      </c>
      <c r="HZG11" s="234" t="s">
        <v>20965</v>
      </c>
      <c r="HZH11" s="235" t="s">
        <v>8704</v>
      </c>
      <c r="HZI11" s="236" t="s">
        <v>20966</v>
      </c>
      <c r="HZJ11" s="237"/>
      <c r="HZK11" s="238">
        <v>5800</v>
      </c>
      <c r="HZL11" s="234" t="s">
        <v>20967</v>
      </c>
      <c r="HZM11" s="235" t="s">
        <v>8704</v>
      </c>
      <c r="HZN11" s="236" t="s">
        <v>20968</v>
      </c>
      <c r="HZO11" s="237"/>
      <c r="HZP11" s="238">
        <v>5800</v>
      </c>
      <c r="HZQ11" s="234" t="s">
        <v>20969</v>
      </c>
      <c r="HZR11" s="235" t="s">
        <v>8704</v>
      </c>
      <c r="HZS11" s="236" t="s">
        <v>20970</v>
      </c>
      <c r="HZT11" s="237"/>
      <c r="HZU11" s="238">
        <v>5800</v>
      </c>
      <c r="HZV11" s="234" t="s">
        <v>20971</v>
      </c>
      <c r="HZW11" s="235" t="s">
        <v>8704</v>
      </c>
      <c r="HZX11" s="236" t="s">
        <v>20972</v>
      </c>
      <c r="HZY11" s="237"/>
      <c r="HZZ11" s="238">
        <v>5800</v>
      </c>
      <c r="IAA11" s="234" t="s">
        <v>20973</v>
      </c>
      <c r="IAB11" s="235" t="s">
        <v>8704</v>
      </c>
      <c r="IAC11" s="236" t="s">
        <v>20974</v>
      </c>
      <c r="IAD11" s="237"/>
      <c r="IAE11" s="238">
        <v>5800</v>
      </c>
      <c r="IAF11" s="234" t="s">
        <v>20975</v>
      </c>
      <c r="IAG11" s="235" t="s">
        <v>8704</v>
      </c>
      <c r="IAH11" s="236" t="s">
        <v>20976</v>
      </c>
      <c r="IAI11" s="237"/>
      <c r="IAJ11" s="238">
        <v>5800</v>
      </c>
      <c r="IAK11" s="234" t="s">
        <v>20977</v>
      </c>
      <c r="IAL11" s="235" t="s">
        <v>8704</v>
      </c>
      <c r="IAM11" s="236" t="s">
        <v>20978</v>
      </c>
      <c r="IAN11" s="237"/>
      <c r="IAO11" s="238">
        <v>5800</v>
      </c>
      <c r="IAP11" s="234" t="s">
        <v>20979</v>
      </c>
      <c r="IAQ11" s="235" t="s">
        <v>8704</v>
      </c>
      <c r="IAR11" s="236" t="s">
        <v>20980</v>
      </c>
      <c r="IAS11" s="237"/>
      <c r="IAT11" s="238">
        <v>5800</v>
      </c>
      <c r="IAU11" s="234" t="s">
        <v>20981</v>
      </c>
      <c r="IAV11" s="235" t="s">
        <v>8704</v>
      </c>
      <c r="IAW11" s="236" t="s">
        <v>20982</v>
      </c>
      <c r="IAX11" s="237"/>
      <c r="IAY11" s="238">
        <v>5800</v>
      </c>
      <c r="IAZ11" s="234" t="s">
        <v>20983</v>
      </c>
      <c r="IBA11" s="235" t="s">
        <v>8704</v>
      </c>
      <c r="IBB11" s="236" t="s">
        <v>20984</v>
      </c>
      <c r="IBC11" s="237"/>
      <c r="IBD11" s="238">
        <v>5800</v>
      </c>
      <c r="IBE11" s="234" t="s">
        <v>20985</v>
      </c>
      <c r="IBF11" s="235" t="s">
        <v>8704</v>
      </c>
      <c r="IBG11" s="236" t="s">
        <v>20986</v>
      </c>
      <c r="IBH11" s="237"/>
      <c r="IBI11" s="238">
        <v>5800</v>
      </c>
      <c r="IBJ11" s="234" t="s">
        <v>20987</v>
      </c>
      <c r="IBK11" s="235" t="s">
        <v>8704</v>
      </c>
      <c r="IBL11" s="236" t="s">
        <v>20988</v>
      </c>
      <c r="IBM11" s="237"/>
      <c r="IBN11" s="238">
        <v>5800</v>
      </c>
      <c r="IBO11" s="234" t="s">
        <v>20989</v>
      </c>
      <c r="IBP11" s="235" t="s">
        <v>8704</v>
      </c>
      <c r="IBQ11" s="236" t="s">
        <v>20990</v>
      </c>
      <c r="IBR11" s="237"/>
      <c r="IBS11" s="238">
        <v>5800</v>
      </c>
      <c r="IBT11" s="234" t="s">
        <v>20991</v>
      </c>
      <c r="IBU11" s="235" t="s">
        <v>8704</v>
      </c>
      <c r="IBV11" s="236" t="s">
        <v>20992</v>
      </c>
      <c r="IBW11" s="237"/>
      <c r="IBX11" s="238">
        <v>5800</v>
      </c>
      <c r="IBY11" s="234" t="s">
        <v>20993</v>
      </c>
      <c r="IBZ11" s="235" t="s">
        <v>8704</v>
      </c>
      <c r="ICA11" s="236" t="s">
        <v>20994</v>
      </c>
      <c r="ICB11" s="237"/>
      <c r="ICC11" s="238">
        <v>5800</v>
      </c>
      <c r="ICD11" s="234" t="s">
        <v>20995</v>
      </c>
      <c r="ICE11" s="235" t="s">
        <v>8704</v>
      </c>
      <c r="ICF11" s="236" t="s">
        <v>20996</v>
      </c>
      <c r="ICG11" s="237"/>
      <c r="ICH11" s="238">
        <v>5800</v>
      </c>
      <c r="ICI11" s="234" t="s">
        <v>20997</v>
      </c>
      <c r="ICJ11" s="235" t="s">
        <v>8704</v>
      </c>
      <c r="ICK11" s="236" t="s">
        <v>20998</v>
      </c>
      <c r="ICL11" s="237"/>
      <c r="ICM11" s="238">
        <v>5800</v>
      </c>
      <c r="ICN11" s="234" t="s">
        <v>20999</v>
      </c>
      <c r="ICO11" s="235" t="s">
        <v>8704</v>
      </c>
      <c r="ICP11" s="236" t="s">
        <v>21000</v>
      </c>
      <c r="ICQ11" s="237"/>
      <c r="ICR11" s="238">
        <v>5800</v>
      </c>
      <c r="ICS11" s="234" t="s">
        <v>21001</v>
      </c>
      <c r="ICT11" s="235" t="s">
        <v>8704</v>
      </c>
      <c r="ICU11" s="236" t="s">
        <v>21002</v>
      </c>
      <c r="ICV11" s="237"/>
      <c r="ICW11" s="238">
        <v>5800</v>
      </c>
      <c r="ICX11" s="234" t="s">
        <v>21003</v>
      </c>
      <c r="ICY11" s="235" t="s">
        <v>8704</v>
      </c>
      <c r="ICZ11" s="236" t="s">
        <v>21004</v>
      </c>
      <c r="IDA11" s="237"/>
      <c r="IDB11" s="238">
        <v>5800</v>
      </c>
      <c r="IDC11" s="234" t="s">
        <v>21005</v>
      </c>
      <c r="IDD11" s="235" t="s">
        <v>8704</v>
      </c>
      <c r="IDE11" s="236" t="s">
        <v>21006</v>
      </c>
      <c r="IDF11" s="237"/>
      <c r="IDG11" s="238">
        <v>5800</v>
      </c>
      <c r="IDH11" s="234" t="s">
        <v>21007</v>
      </c>
      <c r="IDI11" s="235" t="s">
        <v>8704</v>
      </c>
      <c r="IDJ11" s="236" t="s">
        <v>21008</v>
      </c>
      <c r="IDK11" s="237"/>
      <c r="IDL11" s="238">
        <v>5800</v>
      </c>
      <c r="IDM11" s="234" t="s">
        <v>21009</v>
      </c>
      <c r="IDN11" s="235" t="s">
        <v>8704</v>
      </c>
      <c r="IDO11" s="236" t="s">
        <v>21010</v>
      </c>
      <c r="IDP11" s="237"/>
      <c r="IDQ11" s="238">
        <v>5800</v>
      </c>
      <c r="IDR11" s="234" t="s">
        <v>21011</v>
      </c>
      <c r="IDS11" s="235" t="s">
        <v>8704</v>
      </c>
      <c r="IDT11" s="236" t="s">
        <v>21012</v>
      </c>
      <c r="IDU11" s="237"/>
      <c r="IDV11" s="238">
        <v>5800</v>
      </c>
      <c r="IDW11" s="234" t="s">
        <v>21013</v>
      </c>
      <c r="IDX11" s="235" t="s">
        <v>8704</v>
      </c>
      <c r="IDY11" s="236" t="s">
        <v>21014</v>
      </c>
      <c r="IDZ11" s="237"/>
      <c r="IEA11" s="238">
        <v>5800</v>
      </c>
      <c r="IEB11" s="234" t="s">
        <v>21015</v>
      </c>
      <c r="IEC11" s="235" t="s">
        <v>8704</v>
      </c>
      <c r="IED11" s="236" t="s">
        <v>21016</v>
      </c>
      <c r="IEE11" s="237"/>
      <c r="IEF11" s="238">
        <v>5800</v>
      </c>
      <c r="IEG11" s="234" t="s">
        <v>21017</v>
      </c>
      <c r="IEH11" s="235" t="s">
        <v>8704</v>
      </c>
      <c r="IEI11" s="236" t="s">
        <v>21018</v>
      </c>
      <c r="IEJ11" s="237"/>
      <c r="IEK11" s="238">
        <v>5800</v>
      </c>
      <c r="IEL11" s="234" t="s">
        <v>21019</v>
      </c>
      <c r="IEM11" s="235" t="s">
        <v>8704</v>
      </c>
      <c r="IEN11" s="236" t="s">
        <v>21020</v>
      </c>
      <c r="IEO11" s="237"/>
      <c r="IEP11" s="238">
        <v>5800</v>
      </c>
      <c r="IEQ11" s="234" t="s">
        <v>21021</v>
      </c>
      <c r="IER11" s="235" t="s">
        <v>8704</v>
      </c>
      <c r="IES11" s="236" t="s">
        <v>21022</v>
      </c>
      <c r="IET11" s="237"/>
      <c r="IEU11" s="238">
        <v>5800</v>
      </c>
      <c r="IEV11" s="234" t="s">
        <v>21023</v>
      </c>
      <c r="IEW11" s="235" t="s">
        <v>8704</v>
      </c>
      <c r="IEX11" s="236" t="s">
        <v>21024</v>
      </c>
      <c r="IEY11" s="237"/>
      <c r="IEZ11" s="238">
        <v>5800</v>
      </c>
      <c r="IFA11" s="234" t="s">
        <v>21025</v>
      </c>
      <c r="IFB11" s="235" t="s">
        <v>8704</v>
      </c>
      <c r="IFC11" s="236" t="s">
        <v>21026</v>
      </c>
      <c r="IFD11" s="237"/>
      <c r="IFE11" s="238">
        <v>5800</v>
      </c>
      <c r="IFF11" s="234" t="s">
        <v>21027</v>
      </c>
      <c r="IFG11" s="235" t="s">
        <v>8704</v>
      </c>
      <c r="IFH11" s="236" t="s">
        <v>21028</v>
      </c>
      <c r="IFI11" s="237"/>
      <c r="IFJ11" s="238">
        <v>5800</v>
      </c>
      <c r="IFK11" s="234" t="s">
        <v>21029</v>
      </c>
      <c r="IFL11" s="235" t="s">
        <v>8704</v>
      </c>
      <c r="IFM11" s="236" t="s">
        <v>21030</v>
      </c>
      <c r="IFN11" s="237"/>
      <c r="IFO11" s="238">
        <v>5800</v>
      </c>
      <c r="IFP11" s="234" t="s">
        <v>21031</v>
      </c>
      <c r="IFQ11" s="235" t="s">
        <v>8704</v>
      </c>
      <c r="IFR11" s="236" t="s">
        <v>21032</v>
      </c>
      <c r="IFS11" s="237"/>
      <c r="IFT11" s="238">
        <v>5800</v>
      </c>
      <c r="IFU11" s="234" t="s">
        <v>21033</v>
      </c>
      <c r="IFV11" s="235" t="s">
        <v>8704</v>
      </c>
      <c r="IFW11" s="236" t="s">
        <v>21034</v>
      </c>
      <c r="IFX11" s="237"/>
      <c r="IFY11" s="238">
        <v>5800</v>
      </c>
      <c r="IFZ11" s="234" t="s">
        <v>21035</v>
      </c>
      <c r="IGA11" s="235" t="s">
        <v>8704</v>
      </c>
      <c r="IGB11" s="236" t="s">
        <v>21036</v>
      </c>
      <c r="IGC11" s="237"/>
      <c r="IGD11" s="238">
        <v>5800</v>
      </c>
      <c r="IGE11" s="234" t="s">
        <v>21037</v>
      </c>
      <c r="IGF11" s="235" t="s">
        <v>8704</v>
      </c>
      <c r="IGG11" s="236" t="s">
        <v>21038</v>
      </c>
      <c r="IGH11" s="237"/>
      <c r="IGI11" s="238">
        <v>5800</v>
      </c>
      <c r="IGJ11" s="234" t="s">
        <v>21039</v>
      </c>
      <c r="IGK11" s="235" t="s">
        <v>8704</v>
      </c>
      <c r="IGL11" s="236" t="s">
        <v>21040</v>
      </c>
      <c r="IGM11" s="237"/>
      <c r="IGN11" s="238">
        <v>5800</v>
      </c>
      <c r="IGO11" s="234" t="s">
        <v>21041</v>
      </c>
      <c r="IGP11" s="235" t="s">
        <v>8704</v>
      </c>
      <c r="IGQ11" s="236" t="s">
        <v>21042</v>
      </c>
      <c r="IGR11" s="237"/>
      <c r="IGS11" s="238">
        <v>5800</v>
      </c>
      <c r="IGT11" s="234" t="s">
        <v>21043</v>
      </c>
      <c r="IGU11" s="235" t="s">
        <v>8704</v>
      </c>
      <c r="IGV11" s="236" t="s">
        <v>21044</v>
      </c>
      <c r="IGW11" s="237"/>
      <c r="IGX11" s="238">
        <v>5800</v>
      </c>
      <c r="IGY11" s="234" t="s">
        <v>21045</v>
      </c>
      <c r="IGZ11" s="235" t="s">
        <v>8704</v>
      </c>
      <c r="IHA11" s="236" t="s">
        <v>21046</v>
      </c>
      <c r="IHB11" s="237"/>
      <c r="IHC11" s="238">
        <v>5800</v>
      </c>
      <c r="IHD11" s="234" t="s">
        <v>21047</v>
      </c>
      <c r="IHE11" s="235" t="s">
        <v>8704</v>
      </c>
      <c r="IHF11" s="236" t="s">
        <v>21048</v>
      </c>
      <c r="IHG11" s="237"/>
      <c r="IHH11" s="238">
        <v>5800</v>
      </c>
      <c r="IHI11" s="234" t="s">
        <v>21049</v>
      </c>
      <c r="IHJ11" s="235" t="s">
        <v>8704</v>
      </c>
      <c r="IHK11" s="236" t="s">
        <v>21050</v>
      </c>
      <c r="IHL11" s="237"/>
      <c r="IHM11" s="238">
        <v>5800</v>
      </c>
      <c r="IHN11" s="234" t="s">
        <v>21051</v>
      </c>
      <c r="IHO11" s="235" t="s">
        <v>8704</v>
      </c>
      <c r="IHP11" s="236" t="s">
        <v>21052</v>
      </c>
      <c r="IHQ11" s="237"/>
      <c r="IHR11" s="238">
        <v>5800</v>
      </c>
      <c r="IHS11" s="234" t="s">
        <v>21053</v>
      </c>
      <c r="IHT11" s="235" t="s">
        <v>8704</v>
      </c>
      <c r="IHU11" s="236" t="s">
        <v>21054</v>
      </c>
      <c r="IHV11" s="237"/>
      <c r="IHW11" s="238">
        <v>5800</v>
      </c>
      <c r="IHX11" s="234" t="s">
        <v>21055</v>
      </c>
      <c r="IHY11" s="235" t="s">
        <v>8704</v>
      </c>
      <c r="IHZ11" s="236" t="s">
        <v>21056</v>
      </c>
      <c r="IIA11" s="237"/>
      <c r="IIB11" s="238">
        <v>5800</v>
      </c>
      <c r="IIC11" s="234" t="s">
        <v>21057</v>
      </c>
      <c r="IID11" s="235" t="s">
        <v>8704</v>
      </c>
      <c r="IIE11" s="236" t="s">
        <v>21058</v>
      </c>
      <c r="IIF11" s="237"/>
      <c r="IIG11" s="238">
        <v>5800</v>
      </c>
      <c r="IIH11" s="234" t="s">
        <v>21059</v>
      </c>
      <c r="III11" s="235" t="s">
        <v>8704</v>
      </c>
      <c r="IIJ11" s="236" t="s">
        <v>21060</v>
      </c>
      <c r="IIK11" s="237"/>
      <c r="IIL11" s="238">
        <v>5800</v>
      </c>
      <c r="IIM11" s="234" t="s">
        <v>21061</v>
      </c>
      <c r="IIN11" s="235" t="s">
        <v>8704</v>
      </c>
      <c r="IIO11" s="236" t="s">
        <v>21062</v>
      </c>
      <c r="IIP11" s="237"/>
      <c r="IIQ11" s="238">
        <v>5800</v>
      </c>
      <c r="IIR11" s="234" t="s">
        <v>21063</v>
      </c>
      <c r="IIS11" s="235" t="s">
        <v>8704</v>
      </c>
      <c r="IIT11" s="236" t="s">
        <v>21064</v>
      </c>
      <c r="IIU11" s="237"/>
      <c r="IIV11" s="238">
        <v>5800</v>
      </c>
      <c r="IIW11" s="234" t="s">
        <v>21065</v>
      </c>
      <c r="IIX11" s="235" t="s">
        <v>8704</v>
      </c>
      <c r="IIY11" s="236" t="s">
        <v>21066</v>
      </c>
      <c r="IIZ11" s="237"/>
      <c r="IJA11" s="238">
        <v>5800</v>
      </c>
      <c r="IJB11" s="234" t="s">
        <v>21067</v>
      </c>
      <c r="IJC11" s="235" t="s">
        <v>8704</v>
      </c>
      <c r="IJD11" s="236" t="s">
        <v>21068</v>
      </c>
      <c r="IJE11" s="237"/>
      <c r="IJF11" s="238">
        <v>5800</v>
      </c>
      <c r="IJG11" s="234" t="s">
        <v>21069</v>
      </c>
      <c r="IJH11" s="235" t="s">
        <v>8704</v>
      </c>
      <c r="IJI11" s="236" t="s">
        <v>21070</v>
      </c>
      <c r="IJJ11" s="237"/>
      <c r="IJK11" s="238">
        <v>5800</v>
      </c>
      <c r="IJL11" s="234" t="s">
        <v>21071</v>
      </c>
      <c r="IJM11" s="235" t="s">
        <v>8704</v>
      </c>
      <c r="IJN11" s="236" t="s">
        <v>21072</v>
      </c>
      <c r="IJO11" s="237"/>
      <c r="IJP11" s="238">
        <v>5800</v>
      </c>
      <c r="IJQ11" s="234" t="s">
        <v>21073</v>
      </c>
      <c r="IJR11" s="235" t="s">
        <v>8704</v>
      </c>
      <c r="IJS11" s="236" t="s">
        <v>21074</v>
      </c>
      <c r="IJT11" s="237"/>
      <c r="IJU11" s="238">
        <v>5800</v>
      </c>
      <c r="IJV11" s="234" t="s">
        <v>21075</v>
      </c>
      <c r="IJW11" s="235" t="s">
        <v>8704</v>
      </c>
      <c r="IJX11" s="236" t="s">
        <v>21076</v>
      </c>
      <c r="IJY11" s="237"/>
      <c r="IJZ11" s="238">
        <v>5800</v>
      </c>
      <c r="IKA11" s="234" t="s">
        <v>21077</v>
      </c>
      <c r="IKB11" s="235" t="s">
        <v>8704</v>
      </c>
      <c r="IKC11" s="236" t="s">
        <v>21078</v>
      </c>
      <c r="IKD11" s="237"/>
      <c r="IKE11" s="238">
        <v>5800</v>
      </c>
      <c r="IKF11" s="234" t="s">
        <v>21079</v>
      </c>
      <c r="IKG11" s="235" t="s">
        <v>8704</v>
      </c>
      <c r="IKH11" s="236" t="s">
        <v>21080</v>
      </c>
      <c r="IKI11" s="237"/>
      <c r="IKJ11" s="238">
        <v>5800</v>
      </c>
      <c r="IKK11" s="234" t="s">
        <v>21081</v>
      </c>
      <c r="IKL11" s="235" t="s">
        <v>8704</v>
      </c>
      <c r="IKM11" s="236" t="s">
        <v>21082</v>
      </c>
      <c r="IKN11" s="237"/>
      <c r="IKO11" s="238">
        <v>5800</v>
      </c>
      <c r="IKP11" s="234" t="s">
        <v>21083</v>
      </c>
      <c r="IKQ11" s="235" t="s">
        <v>8704</v>
      </c>
      <c r="IKR11" s="236" t="s">
        <v>21084</v>
      </c>
      <c r="IKS11" s="237"/>
      <c r="IKT11" s="238">
        <v>5800</v>
      </c>
      <c r="IKU11" s="234" t="s">
        <v>21085</v>
      </c>
      <c r="IKV11" s="235" t="s">
        <v>8704</v>
      </c>
      <c r="IKW11" s="236" t="s">
        <v>21086</v>
      </c>
      <c r="IKX11" s="237"/>
      <c r="IKY11" s="238">
        <v>5800</v>
      </c>
      <c r="IKZ11" s="234" t="s">
        <v>21087</v>
      </c>
      <c r="ILA11" s="235" t="s">
        <v>8704</v>
      </c>
      <c r="ILB11" s="236" t="s">
        <v>21088</v>
      </c>
      <c r="ILC11" s="237"/>
      <c r="ILD11" s="238">
        <v>5800</v>
      </c>
      <c r="ILE11" s="234" t="s">
        <v>21089</v>
      </c>
      <c r="ILF11" s="235" t="s">
        <v>8704</v>
      </c>
      <c r="ILG11" s="236" t="s">
        <v>21090</v>
      </c>
      <c r="ILH11" s="237"/>
      <c r="ILI11" s="238">
        <v>5800</v>
      </c>
      <c r="ILJ11" s="234" t="s">
        <v>21091</v>
      </c>
      <c r="ILK11" s="235" t="s">
        <v>8704</v>
      </c>
      <c r="ILL11" s="236" t="s">
        <v>21092</v>
      </c>
      <c r="ILM11" s="237"/>
      <c r="ILN11" s="238">
        <v>5800</v>
      </c>
      <c r="ILO11" s="234" t="s">
        <v>21093</v>
      </c>
      <c r="ILP11" s="235" t="s">
        <v>8704</v>
      </c>
      <c r="ILQ11" s="236" t="s">
        <v>21094</v>
      </c>
      <c r="ILR11" s="237"/>
      <c r="ILS11" s="238">
        <v>5800</v>
      </c>
      <c r="ILT11" s="234" t="s">
        <v>21095</v>
      </c>
      <c r="ILU11" s="235" t="s">
        <v>8704</v>
      </c>
      <c r="ILV11" s="236" t="s">
        <v>21096</v>
      </c>
      <c r="ILW11" s="237"/>
      <c r="ILX11" s="238">
        <v>5800</v>
      </c>
      <c r="ILY11" s="234" t="s">
        <v>21097</v>
      </c>
      <c r="ILZ11" s="235" t="s">
        <v>8704</v>
      </c>
      <c r="IMA11" s="236" t="s">
        <v>21098</v>
      </c>
      <c r="IMB11" s="237"/>
      <c r="IMC11" s="238">
        <v>5800</v>
      </c>
      <c r="IMD11" s="234" t="s">
        <v>21099</v>
      </c>
      <c r="IME11" s="235" t="s">
        <v>8704</v>
      </c>
      <c r="IMF11" s="236" t="s">
        <v>21100</v>
      </c>
      <c r="IMG11" s="237"/>
      <c r="IMH11" s="238">
        <v>5800</v>
      </c>
      <c r="IMI11" s="234" t="s">
        <v>21101</v>
      </c>
      <c r="IMJ11" s="235" t="s">
        <v>8704</v>
      </c>
      <c r="IMK11" s="236" t="s">
        <v>21102</v>
      </c>
      <c r="IML11" s="237"/>
      <c r="IMM11" s="238">
        <v>5800</v>
      </c>
      <c r="IMN11" s="234" t="s">
        <v>21103</v>
      </c>
      <c r="IMO11" s="235" t="s">
        <v>8704</v>
      </c>
      <c r="IMP11" s="236" t="s">
        <v>21104</v>
      </c>
      <c r="IMQ11" s="237"/>
      <c r="IMR11" s="238">
        <v>5800</v>
      </c>
      <c r="IMS11" s="234" t="s">
        <v>21105</v>
      </c>
      <c r="IMT11" s="235" t="s">
        <v>8704</v>
      </c>
      <c r="IMU11" s="236" t="s">
        <v>21106</v>
      </c>
      <c r="IMV11" s="237"/>
      <c r="IMW11" s="238">
        <v>5800</v>
      </c>
      <c r="IMX11" s="234" t="s">
        <v>21107</v>
      </c>
      <c r="IMY11" s="235" t="s">
        <v>8704</v>
      </c>
      <c r="IMZ11" s="236" t="s">
        <v>21108</v>
      </c>
      <c r="INA11" s="237"/>
      <c r="INB11" s="238">
        <v>5800</v>
      </c>
      <c r="INC11" s="234" t="s">
        <v>21109</v>
      </c>
      <c r="IND11" s="235" t="s">
        <v>8704</v>
      </c>
      <c r="INE11" s="236" t="s">
        <v>21110</v>
      </c>
      <c r="INF11" s="237"/>
      <c r="ING11" s="238">
        <v>5800</v>
      </c>
      <c r="INH11" s="234" t="s">
        <v>21111</v>
      </c>
      <c r="INI11" s="235" t="s">
        <v>8704</v>
      </c>
      <c r="INJ11" s="236" t="s">
        <v>21112</v>
      </c>
      <c r="INK11" s="237"/>
      <c r="INL11" s="238">
        <v>5800</v>
      </c>
      <c r="INM11" s="234" t="s">
        <v>21113</v>
      </c>
      <c r="INN11" s="235" t="s">
        <v>8704</v>
      </c>
      <c r="INO11" s="236" t="s">
        <v>21114</v>
      </c>
      <c r="INP11" s="237"/>
      <c r="INQ11" s="238">
        <v>5800</v>
      </c>
      <c r="INR11" s="234" t="s">
        <v>21115</v>
      </c>
      <c r="INS11" s="235" t="s">
        <v>8704</v>
      </c>
      <c r="INT11" s="236" t="s">
        <v>21116</v>
      </c>
      <c r="INU11" s="237"/>
      <c r="INV11" s="238">
        <v>5800</v>
      </c>
      <c r="INW11" s="234" t="s">
        <v>21117</v>
      </c>
      <c r="INX11" s="235" t="s">
        <v>8704</v>
      </c>
      <c r="INY11" s="236" t="s">
        <v>21118</v>
      </c>
      <c r="INZ11" s="237"/>
      <c r="IOA11" s="238">
        <v>5800</v>
      </c>
      <c r="IOB11" s="234" t="s">
        <v>21119</v>
      </c>
      <c r="IOC11" s="235" t="s">
        <v>8704</v>
      </c>
      <c r="IOD11" s="236" t="s">
        <v>21120</v>
      </c>
      <c r="IOE11" s="237"/>
      <c r="IOF11" s="238">
        <v>5800</v>
      </c>
      <c r="IOG11" s="234" t="s">
        <v>21121</v>
      </c>
      <c r="IOH11" s="235" t="s">
        <v>8704</v>
      </c>
      <c r="IOI11" s="236" t="s">
        <v>21122</v>
      </c>
      <c r="IOJ11" s="237"/>
      <c r="IOK11" s="238">
        <v>5800</v>
      </c>
      <c r="IOL11" s="234" t="s">
        <v>21123</v>
      </c>
      <c r="IOM11" s="235" t="s">
        <v>8704</v>
      </c>
      <c r="ION11" s="236" t="s">
        <v>21124</v>
      </c>
      <c r="IOO11" s="237"/>
      <c r="IOP11" s="238">
        <v>5800</v>
      </c>
      <c r="IOQ11" s="234" t="s">
        <v>21125</v>
      </c>
      <c r="IOR11" s="235" t="s">
        <v>8704</v>
      </c>
      <c r="IOS11" s="236" t="s">
        <v>21126</v>
      </c>
      <c r="IOT11" s="237"/>
      <c r="IOU11" s="238">
        <v>5800</v>
      </c>
      <c r="IOV11" s="234" t="s">
        <v>21127</v>
      </c>
      <c r="IOW11" s="235" t="s">
        <v>8704</v>
      </c>
      <c r="IOX11" s="236" t="s">
        <v>21128</v>
      </c>
      <c r="IOY11" s="237"/>
      <c r="IOZ11" s="238">
        <v>5800</v>
      </c>
      <c r="IPA11" s="234" t="s">
        <v>21129</v>
      </c>
      <c r="IPB11" s="235" t="s">
        <v>8704</v>
      </c>
      <c r="IPC11" s="236" t="s">
        <v>21130</v>
      </c>
      <c r="IPD11" s="237"/>
      <c r="IPE11" s="238">
        <v>5800</v>
      </c>
      <c r="IPF11" s="234" t="s">
        <v>21131</v>
      </c>
      <c r="IPG11" s="235" t="s">
        <v>8704</v>
      </c>
      <c r="IPH11" s="236" t="s">
        <v>21132</v>
      </c>
      <c r="IPI11" s="237"/>
      <c r="IPJ11" s="238">
        <v>5800</v>
      </c>
      <c r="IPK11" s="234" t="s">
        <v>21133</v>
      </c>
      <c r="IPL11" s="235" t="s">
        <v>8704</v>
      </c>
      <c r="IPM11" s="236" t="s">
        <v>21134</v>
      </c>
      <c r="IPN11" s="237"/>
      <c r="IPO11" s="238">
        <v>5800</v>
      </c>
      <c r="IPP11" s="234" t="s">
        <v>21135</v>
      </c>
      <c r="IPQ11" s="235" t="s">
        <v>8704</v>
      </c>
      <c r="IPR11" s="236" t="s">
        <v>21136</v>
      </c>
      <c r="IPS11" s="237"/>
      <c r="IPT11" s="238">
        <v>5800</v>
      </c>
      <c r="IPU11" s="234" t="s">
        <v>21137</v>
      </c>
      <c r="IPV11" s="235" t="s">
        <v>8704</v>
      </c>
      <c r="IPW11" s="236" t="s">
        <v>21138</v>
      </c>
      <c r="IPX11" s="237"/>
      <c r="IPY11" s="238">
        <v>5800</v>
      </c>
      <c r="IPZ11" s="234" t="s">
        <v>21139</v>
      </c>
      <c r="IQA11" s="235" t="s">
        <v>8704</v>
      </c>
      <c r="IQB11" s="236" t="s">
        <v>21140</v>
      </c>
      <c r="IQC11" s="237"/>
      <c r="IQD11" s="238">
        <v>5800</v>
      </c>
      <c r="IQE11" s="234" t="s">
        <v>21141</v>
      </c>
      <c r="IQF11" s="235" t="s">
        <v>8704</v>
      </c>
      <c r="IQG11" s="236" t="s">
        <v>21142</v>
      </c>
      <c r="IQH11" s="237"/>
      <c r="IQI11" s="238">
        <v>5800</v>
      </c>
      <c r="IQJ11" s="234" t="s">
        <v>21143</v>
      </c>
      <c r="IQK11" s="235" t="s">
        <v>8704</v>
      </c>
      <c r="IQL11" s="236" t="s">
        <v>21144</v>
      </c>
      <c r="IQM11" s="237"/>
      <c r="IQN11" s="238">
        <v>5800</v>
      </c>
      <c r="IQO11" s="234" t="s">
        <v>21145</v>
      </c>
      <c r="IQP11" s="235" t="s">
        <v>8704</v>
      </c>
      <c r="IQQ11" s="236" t="s">
        <v>21146</v>
      </c>
      <c r="IQR11" s="237"/>
      <c r="IQS11" s="238">
        <v>5800</v>
      </c>
      <c r="IQT11" s="234" t="s">
        <v>21147</v>
      </c>
      <c r="IQU11" s="235" t="s">
        <v>8704</v>
      </c>
      <c r="IQV11" s="236" t="s">
        <v>21148</v>
      </c>
      <c r="IQW11" s="237"/>
      <c r="IQX11" s="238">
        <v>5800</v>
      </c>
      <c r="IQY11" s="234" t="s">
        <v>21149</v>
      </c>
      <c r="IQZ11" s="235" t="s">
        <v>8704</v>
      </c>
      <c r="IRA11" s="236" t="s">
        <v>21150</v>
      </c>
      <c r="IRB11" s="237"/>
      <c r="IRC11" s="238">
        <v>5800</v>
      </c>
      <c r="IRD11" s="234" t="s">
        <v>21151</v>
      </c>
      <c r="IRE11" s="235" t="s">
        <v>8704</v>
      </c>
      <c r="IRF11" s="236" t="s">
        <v>21152</v>
      </c>
      <c r="IRG11" s="237"/>
      <c r="IRH11" s="238">
        <v>5800</v>
      </c>
      <c r="IRI11" s="234" t="s">
        <v>21153</v>
      </c>
      <c r="IRJ11" s="235" t="s">
        <v>8704</v>
      </c>
      <c r="IRK11" s="236" t="s">
        <v>21154</v>
      </c>
      <c r="IRL11" s="237"/>
      <c r="IRM11" s="238">
        <v>5800</v>
      </c>
      <c r="IRN11" s="234" t="s">
        <v>21155</v>
      </c>
      <c r="IRO11" s="235" t="s">
        <v>8704</v>
      </c>
      <c r="IRP11" s="236" t="s">
        <v>21156</v>
      </c>
      <c r="IRQ11" s="237"/>
      <c r="IRR11" s="238">
        <v>5800</v>
      </c>
      <c r="IRS11" s="234" t="s">
        <v>21157</v>
      </c>
      <c r="IRT11" s="235" t="s">
        <v>8704</v>
      </c>
      <c r="IRU11" s="236" t="s">
        <v>21158</v>
      </c>
      <c r="IRV11" s="237"/>
      <c r="IRW11" s="238">
        <v>5800</v>
      </c>
      <c r="IRX11" s="234" t="s">
        <v>21159</v>
      </c>
      <c r="IRY11" s="235" t="s">
        <v>8704</v>
      </c>
      <c r="IRZ11" s="236" t="s">
        <v>21160</v>
      </c>
      <c r="ISA11" s="237"/>
      <c r="ISB11" s="238">
        <v>5800</v>
      </c>
      <c r="ISC11" s="234" t="s">
        <v>21161</v>
      </c>
      <c r="ISD11" s="235" t="s">
        <v>8704</v>
      </c>
      <c r="ISE11" s="236" t="s">
        <v>21162</v>
      </c>
      <c r="ISF11" s="237"/>
      <c r="ISG11" s="238">
        <v>5800</v>
      </c>
      <c r="ISH11" s="234" t="s">
        <v>21163</v>
      </c>
      <c r="ISI11" s="235" t="s">
        <v>8704</v>
      </c>
      <c r="ISJ11" s="236" t="s">
        <v>21164</v>
      </c>
      <c r="ISK11" s="237"/>
      <c r="ISL11" s="238">
        <v>5800</v>
      </c>
      <c r="ISM11" s="234" t="s">
        <v>21165</v>
      </c>
      <c r="ISN11" s="235" t="s">
        <v>8704</v>
      </c>
      <c r="ISO11" s="236" t="s">
        <v>21166</v>
      </c>
      <c r="ISP11" s="237"/>
      <c r="ISQ11" s="238">
        <v>5800</v>
      </c>
      <c r="ISR11" s="234" t="s">
        <v>21167</v>
      </c>
      <c r="ISS11" s="235" t="s">
        <v>8704</v>
      </c>
      <c r="IST11" s="236" t="s">
        <v>21168</v>
      </c>
      <c r="ISU11" s="237"/>
      <c r="ISV11" s="238">
        <v>5800</v>
      </c>
      <c r="ISW11" s="234" t="s">
        <v>21169</v>
      </c>
      <c r="ISX11" s="235" t="s">
        <v>8704</v>
      </c>
      <c r="ISY11" s="236" t="s">
        <v>21170</v>
      </c>
      <c r="ISZ11" s="237"/>
      <c r="ITA11" s="238">
        <v>5800</v>
      </c>
      <c r="ITB11" s="234" t="s">
        <v>21171</v>
      </c>
      <c r="ITC11" s="235" t="s">
        <v>8704</v>
      </c>
      <c r="ITD11" s="236" t="s">
        <v>21172</v>
      </c>
      <c r="ITE11" s="237"/>
      <c r="ITF11" s="238">
        <v>5800</v>
      </c>
      <c r="ITG11" s="234" t="s">
        <v>21173</v>
      </c>
      <c r="ITH11" s="235" t="s">
        <v>8704</v>
      </c>
      <c r="ITI11" s="236" t="s">
        <v>21174</v>
      </c>
      <c r="ITJ11" s="237"/>
      <c r="ITK11" s="238">
        <v>5800</v>
      </c>
      <c r="ITL11" s="234" t="s">
        <v>21175</v>
      </c>
      <c r="ITM11" s="235" t="s">
        <v>8704</v>
      </c>
      <c r="ITN11" s="236" t="s">
        <v>21176</v>
      </c>
      <c r="ITO11" s="237"/>
      <c r="ITP11" s="238">
        <v>5800</v>
      </c>
      <c r="ITQ11" s="234" t="s">
        <v>21177</v>
      </c>
      <c r="ITR11" s="235" t="s">
        <v>8704</v>
      </c>
      <c r="ITS11" s="236" t="s">
        <v>21178</v>
      </c>
      <c r="ITT11" s="237"/>
      <c r="ITU11" s="238">
        <v>5800</v>
      </c>
      <c r="ITV11" s="234" t="s">
        <v>21179</v>
      </c>
      <c r="ITW11" s="235" t="s">
        <v>8704</v>
      </c>
      <c r="ITX11" s="236" t="s">
        <v>21180</v>
      </c>
      <c r="ITY11" s="237"/>
      <c r="ITZ11" s="238">
        <v>5800</v>
      </c>
      <c r="IUA11" s="234" t="s">
        <v>21181</v>
      </c>
      <c r="IUB11" s="235" t="s">
        <v>8704</v>
      </c>
      <c r="IUC11" s="236" t="s">
        <v>21182</v>
      </c>
      <c r="IUD11" s="237"/>
      <c r="IUE11" s="238">
        <v>5800</v>
      </c>
      <c r="IUF11" s="234" t="s">
        <v>21183</v>
      </c>
      <c r="IUG11" s="235" t="s">
        <v>8704</v>
      </c>
      <c r="IUH11" s="236" t="s">
        <v>21184</v>
      </c>
      <c r="IUI11" s="237"/>
      <c r="IUJ11" s="238">
        <v>5800</v>
      </c>
      <c r="IUK11" s="234" t="s">
        <v>21185</v>
      </c>
      <c r="IUL11" s="235" t="s">
        <v>8704</v>
      </c>
      <c r="IUM11" s="236" t="s">
        <v>21186</v>
      </c>
      <c r="IUN11" s="237"/>
      <c r="IUO11" s="238">
        <v>5800</v>
      </c>
      <c r="IUP11" s="234" t="s">
        <v>21187</v>
      </c>
      <c r="IUQ11" s="235" t="s">
        <v>8704</v>
      </c>
      <c r="IUR11" s="236" t="s">
        <v>21188</v>
      </c>
      <c r="IUS11" s="237"/>
      <c r="IUT11" s="238">
        <v>5800</v>
      </c>
      <c r="IUU11" s="234" t="s">
        <v>21189</v>
      </c>
      <c r="IUV11" s="235" t="s">
        <v>8704</v>
      </c>
      <c r="IUW11" s="236" t="s">
        <v>21190</v>
      </c>
      <c r="IUX11" s="237"/>
      <c r="IUY11" s="238">
        <v>5800</v>
      </c>
      <c r="IUZ11" s="234" t="s">
        <v>21191</v>
      </c>
      <c r="IVA11" s="235" t="s">
        <v>8704</v>
      </c>
      <c r="IVB11" s="236" t="s">
        <v>21192</v>
      </c>
      <c r="IVC11" s="237"/>
      <c r="IVD11" s="238">
        <v>5800</v>
      </c>
      <c r="IVE11" s="234" t="s">
        <v>21193</v>
      </c>
      <c r="IVF11" s="235" t="s">
        <v>8704</v>
      </c>
      <c r="IVG11" s="236" t="s">
        <v>21194</v>
      </c>
      <c r="IVH11" s="237"/>
      <c r="IVI11" s="238">
        <v>5800</v>
      </c>
      <c r="IVJ11" s="234" t="s">
        <v>21195</v>
      </c>
      <c r="IVK11" s="235" t="s">
        <v>8704</v>
      </c>
      <c r="IVL11" s="236" t="s">
        <v>21196</v>
      </c>
      <c r="IVM11" s="237"/>
      <c r="IVN11" s="238">
        <v>5800</v>
      </c>
      <c r="IVO11" s="234" t="s">
        <v>21197</v>
      </c>
      <c r="IVP11" s="235" t="s">
        <v>8704</v>
      </c>
      <c r="IVQ11" s="236" t="s">
        <v>21198</v>
      </c>
      <c r="IVR11" s="237"/>
      <c r="IVS11" s="238">
        <v>5800</v>
      </c>
      <c r="IVT11" s="234" t="s">
        <v>21199</v>
      </c>
      <c r="IVU11" s="235" t="s">
        <v>8704</v>
      </c>
      <c r="IVV11" s="236" t="s">
        <v>21200</v>
      </c>
      <c r="IVW11" s="237"/>
      <c r="IVX11" s="238">
        <v>5800</v>
      </c>
      <c r="IVY11" s="234" t="s">
        <v>21201</v>
      </c>
      <c r="IVZ11" s="235" t="s">
        <v>8704</v>
      </c>
      <c r="IWA11" s="236" t="s">
        <v>21202</v>
      </c>
      <c r="IWB11" s="237"/>
      <c r="IWC11" s="238">
        <v>5800</v>
      </c>
      <c r="IWD11" s="234" t="s">
        <v>21203</v>
      </c>
      <c r="IWE11" s="235" t="s">
        <v>8704</v>
      </c>
      <c r="IWF11" s="236" t="s">
        <v>21204</v>
      </c>
      <c r="IWG11" s="237"/>
      <c r="IWH11" s="238">
        <v>5800</v>
      </c>
      <c r="IWI11" s="234" t="s">
        <v>21205</v>
      </c>
      <c r="IWJ11" s="235" t="s">
        <v>8704</v>
      </c>
      <c r="IWK11" s="236" t="s">
        <v>21206</v>
      </c>
      <c r="IWL11" s="237"/>
      <c r="IWM11" s="238">
        <v>5800</v>
      </c>
      <c r="IWN11" s="234" t="s">
        <v>21207</v>
      </c>
      <c r="IWO11" s="235" t="s">
        <v>8704</v>
      </c>
      <c r="IWP11" s="236" t="s">
        <v>21208</v>
      </c>
      <c r="IWQ11" s="237"/>
      <c r="IWR11" s="238">
        <v>5800</v>
      </c>
      <c r="IWS11" s="234" t="s">
        <v>21209</v>
      </c>
      <c r="IWT11" s="235" t="s">
        <v>8704</v>
      </c>
      <c r="IWU11" s="236" t="s">
        <v>21210</v>
      </c>
      <c r="IWV11" s="237"/>
      <c r="IWW11" s="238">
        <v>5800</v>
      </c>
      <c r="IWX11" s="234" t="s">
        <v>21211</v>
      </c>
      <c r="IWY11" s="235" t="s">
        <v>8704</v>
      </c>
      <c r="IWZ11" s="236" t="s">
        <v>21212</v>
      </c>
      <c r="IXA11" s="237"/>
      <c r="IXB11" s="238">
        <v>5800</v>
      </c>
      <c r="IXC11" s="234" t="s">
        <v>21213</v>
      </c>
      <c r="IXD11" s="235" t="s">
        <v>8704</v>
      </c>
      <c r="IXE11" s="236" t="s">
        <v>21214</v>
      </c>
      <c r="IXF11" s="237"/>
      <c r="IXG11" s="238">
        <v>5800</v>
      </c>
      <c r="IXH11" s="234" t="s">
        <v>21215</v>
      </c>
      <c r="IXI11" s="235" t="s">
        <v>8704</v>
      </c>
      <c r="IXJ11" s="236" t="s">
        <v>21216</v>
      </c>
      <c r="IXK11" s="237"/>
      <c r="IXL11" s="238">
        <v>5800</v>
      </c>
      <c r="IXM11" s="234" t="s">
        <v>21217</v>
      </c>
      <c r="IXN11" s="235" t="s">
        <v>8704</v>
      </c>
      <c r="IXO11" s="236" t="s">
        <v>21218</v>
      </c>
      <c r="IXP11" s="237"/>
      <c r="IXQ11" s="238">
        <v>5800</v>
      </c>
      <c r="IXR11" s="234" t="s">
        <v>21219</v>
      </c>
      <c r="IXS11" s="235" t="s">
        <v>8704</v>
      </c>
      <c r="IXT11" s="236" t="s">
        <v>21220</v>
      </c>
      <c r="IXU11" s="237"/>
      <c r="IXV11" s="238">
        <v>5800</v>
      </c>
      <c r="IXW11" s="234" t="s">
        <v>21221</v>
      </c>
      <c r="IXX11" s="235" t="s">
        <v>8704</v>
      </c>
      <c r="IXY11" s="236" t="s">
        <v>21222</v>
      </c>
      <c r="IXZ11" s="237"/>
      <c r="IYA11" s="238">
        <v>5800</v>
      </c>
      <c r="IYB11" s="234" t="s">
        <v>21223</v>
      </c>
      <c r="IYC11" s="235" t="s">
        <v>8704</v>
      </c>
      <c r="IYD11" s="236" t="s">
        <v>21224</v>
      </c>
      <c r="IYE11" s="237"/>
      <c r="IYF11" s="238">
        <v>5800</v>
      </c>
      <c r="IYG11" s="234" t="s">
        <v>21225</v>
      </c>
      <c r="IYH11" s="235" t="s">
        <v>8704</v>
      </c>
      <c r="IYI11" s="236" t="s">
        <v>21226</v>
      </c>
      <c r="IYJ11" s="237"/>
      <c r="IYK11" s="238">
        <v>5800</v>
      </c>
      <c r="IYL11" s="234" t="s">
        <v>21227</v>
      </c>
      <c r="IYM11" s="235" t="s">
        <v>8704</v>
      </c>
      <c r="IYN11" s="236" t="s">
        <v>21228</v>
      </c>
      <c r="IYO11" s="237"/>
      <c r="IYP11" s="238">
        <v>5800</v>
      </c>
      <c r="IYQ11" s="234" t="s">
        <v>21229</v>
      </c>
      <c r="IYR11" s="235" t="s">
        <v>8704</v>
      </c>
      <c r="IYS11" s="236" t="s">
        <v>21230</v>
      </c>
      <c r="IYT11" s="237"/>
      <c r="IYU11" s="238">
        <v>5800</v>
      </c>
      <c r="IYV11" s="234" t="s">
        <v>21231</v>
      </c>
      <c r="IYW11" s="235" t="s">
        <v>8704</v>
      </c>
      <c r="IYX11" s="236" t="s">
        <v>21232</v>
      </c>
      <c r="IYY11" s="237"/>
      <c r="IYZ11" s="238">
        <v>5800</v>
      </c>
      <c r="IZA11" s="234" t="s">
        <v>21233</v>
      </c>
      <c r="IZB11" s="235" t="s">
        <v>8704</v>
      </c>
      <c r="IZC11" s="236" t="s">
        <v>21234</v>
      </c>
      <c r="IZD11" s="237"/>
      <c r="IZE11" s="238">
        <v>5800</v>
      </c>
      <c r="IZF11" s="234" t="s">
        <v>21235</v>
      </c>
      <c r="IZG11" s="235" t="s">
        <v>8704</v>
      </c>
      <c r="IZH11" s="236" t="s">
        <v>21236</v>
      </c>
      <c r="IZI11" s="237"/>
      <c r="IZJ11" s="238">
        <v>5800</v>
      </c>
      <c r="IZK11" s="234" t="s">
        <v>21237</v>
      </c>
      <c r="IZL11" s="235" t="s">
        <v>8704</v>
      </c>
      <c r="IZM11" s="236" t="s">
        <v>21238</v>
      </c>
      <c r="IZN11" s="237"/>
      <c r="IZO11" s="238">
        <v>5800</v>
      </c>
      <c r="IZP11" s="234" t="s">
        <v>21239</v>
      </c>
      <c r="IZQ11" s="235" t="s">
        <v>8704</v>
      </c>
      <c r="IZR11" s="236" t="s">
        <v>21240</v>
      </c>
      <c r="IZS11" s="237"/>
      <c r="IZT11" s="238">
        <v>5800</v>
      </c>
      <c r="IZU11" s="234" t="s">
        <v>21241</v>
      </c>
      <c r="IZV11" s="235" t="s">
        <v>8704</v>
      </c>
      <c r="IZW11" s="236" t="s">
        <v>21242</v>
      </c>
      <c r="IZX11" s="237"/>
      <c r="IZY11" s="238">
        <v>5800</v>
      </c>
      <c r="IZZ11" s="234" t="s">
        <v>21243</v>
      </c>
      <c r="JAA11" s="235" t="s">
        <v>8704</v>
      </c>
      <c r="JAB11" s="236" t="s">
        <v>21244</v>
      </c>
      <c r="JAC11" s="237"/>
      <c r="JAD11" s="238">
        <v>5800</v>
      </c>
      <c r="JAE11" s="234" t="s">
        <v>21245</v>
      </c>
      <c r="JAF11" s="235" t="s">
        <v>8704</v>
      </c>
      <c r="JAG11" s="236" t="s">
        <v>21246</v>
      </c>
      <c r="JAH11" s="237"/>
      <c r="JAI11" s="238">
        <v>5800</v>
      </c>
      <c r="JAJ11" s="234" t="s">
        <v>21247</v>
      </c>
      <c r="JAK11" s="235" t="s">
        <v>8704</v>
      </c>
      <c r="JAL11" s="236" t="s">
        <v>21248</v>
      </c>
      <c r="JAM11" s="237"/>
      <c r="JAN11" s="238">
        <v>5800</v>
      </c>
      <c r="JAO11" s="234" t="s">
        <v>21249</v>
      </c>
      <c r="JAP11" s="235" t="s">
        <v>8704</v>
      </c>
      <c r="JAQ11" s="236" t="s">
        <v>21250</v>
      </c>
      <c r="JAR11" s="237"/>
      <c r="JAS11" s="238">
        <v>5800</v>
      </c>
      <c r="JAT11" s="234" t="s">
        <v>21251</v>
      </c>
      <c r="JAU11" s="235" t="s">
        <v>8704</v>
      </c>
      <c r="JAV11" s="236" t="s">
        <v>21252</v>
      </c>
      <c r="JAW11" s="237"/>
      <c r="JAX11" s="238">
        <v>5800</v>
      </c>
      <c r="JAY11" s="234" t="s">
        <v>21253</v>
      </c>
      <c r="JAZ11" s="235" t="s">
        <v>8704</v>
      </c>
      <c r="JBA11" s="236" t="s">
        <v>21254</v>
      </c>
      <c r="JBB11" s="237"/>
      <c r="JBC11" s="238">
        <v>5800</v>
      </c>
      <c r="JBD11" s="234" t="s">
        <v>21255</v>
      </c>
      <c r="JBE11" s="235" t="s">
        <v>8704</v>
      </c>
      <c r="JBF11" s="236" t="s">
        <v>21256</v>
      </c>
      <c r="JBG11" s="237"/>
      <c r="JBH11" s="238">
        <v>5800</v>
      </c>
      <c r="JBI11" s="234" t="s">
        <v>21257</v>
      </c>
      <c r="JBJ11" s="235" t="s">
        <v>8704</v>
      </c>
      <c r="JBK11" s="236" t="s">
        <v>21258</v>
      </c>
      <c r="JBL11" s="237"/>
      <c r="JBM11" s="238">
        <v>5800</v>
      </c>
      <c r="JBN11" s="234" t="s">
        <v>21259</v>
      </c>
      <c r="JBO11" s="235" t="s">
        <v>8704</v>
      </c>
      <c r="JBP11" s="236" t="s">
        <v>21260</v>
      </c>
      <c r="JBQ11" s="237"/>
      <c r="JBR11" s="238">
        <v>5800</v>
      </c>
      <c r="JBS11" s="234" t="s">
        <v>21261</v>
      </c>
      <c r="JBT11" s="235" t="s">
        <v>8704</v>
      </c>
      <c r="JBU11" s="236" t="s">
        <v>21262</v>
      </c>
      <c r="JBV11" s="237"/>
      <c r="JBW11" s="238">
        <v>5800</v>
      </c>
      <c r="JBX11" s="234" t="s">
        <v>21263</v>
      </c>
      <c r="JBY11" s="235" t="s">
        <v>8704</v>
      </c>
      <c r="JBZ11" s="236" t="s">
        <v>21264</v>
      </c>
      <c r="JCA11" s="237"/>
      <c r="JCB11" s="238">
        <v>5800</v>
      </c>
      <c r="JCC11" s="234" t="s">
        <v>21265</v>
      </c>
      <c r="JCD11" s="235" t="s">
        <v>8704</v>
      </c>
      <c r="JCE11" s="236" t="s">
        <v>21266</v>
      </c>
      <c r="JCF11" s="237"/>
      <c r="JCG11" s="238">
        <v>5800</v>
      </c>
      <c r="JCH11" s="234" t="s">
        <v>21267</v>
      </c>
      <c r="JCI11" s="235" t="s">
        <v>8704</v>
      </c>
      <c r="JCJ11" s="236" t="s">
        <v>21268</v>
      </c>
      <c r="JCK11" s="237"/>
      <c r="JCL11" s="238">
        <v>5800</v>
      </c>
      <c r="JCM11" s="234" t="s">
        <v>21269</v>
      </c>
      <c r="JCN11" s="235" t="s">
        <v>8704</v>
      </c>
      <c r="JCO11" s="236" t="s">
        <v>21270</v>
      </c>
      <c r="JCP11" s="237"/>
      <c r="JCQ11" s="238">
        <v>5800</v>
      </c>
      <c r="JCR11" s="234" t="s">
        <v>21271</v>
      </c>
      <c r="JCS11" s="235" t="s">
        <v>8704</v>
      </c>
      <c r="JCT11" s="236" t="s">
        <v>21272</v>
      </c>
      <c r="JCU11" s="237"/>
      <c r="JCV11" s="238">
        <v>5800</v>
      </c>
      <c r="JCW11" s="234" t="s">
        <v>21273</v>
      </c>
      <c r="JCX11" s="235" t="s">
        <v>8704</v>
      </c>
      <c r="JCY11" s="236" t="s">
        <v>21274</v>
      </c>
      <c r="JCZ11" s="237"/>
      <c r="JDA11" s="238">
        <v>5800</v>
      </c>
      <c r="JDB11" s="234" t="s">
        <v>21275</v>
      </c>
      <c r="JDC11" s="235" t="s">
        <v>8704</v>
      </c>
      <c r="JDD11" s="236" t="s">
        <v>21276</v>
      </c>
      <c r="JDE11" s="237"/>
      <c r="JDF11" s="238">
        <v>5800</v>
      </c>
      <c r="JDG11" s="234" t="s">
        <v>21277</v>
      </c>
      <c r="JDH11" s="235" t="s">
        <v>8704</v>
      </c>
      <c r="JDI11" s="236" t="s">
        <v>21278</v>
      </c>
      <c r="JDJ11" s="237"/>
      <c r="JDK11" s="238">
        <v>5800</v>
      </c>
      <c r="JDL11" s="234" t="s">
        <v>21279</v>
      </c>
      <c r="JDM11" s="235" t="s">
        <v>8704</v>
      </c>
      <c r="JDN11" s="236" t="s">
        <v>21280</v>
      </c>
      <c r="JDO11" s="237"/>
      <c r="JDP11" s="238">
        <v>5800</v>
      </c>
      <c r="JDQ11" s="234" t="s">
        <v>21281</v>
      </c>
      <c r="JDR11" s="235" t="s">
        <v>8704</v>
      </c>
      <c r="JDS11" s="236" t="s">
        <v>21282</v>
      </c>
      <c r="JDT11" s="237"/>
      <c r="JDU11" s="238">
        <v>5800</v>
      </c>
      <c r="JDV11" s="234" t="s">
        <v>21283</v>
      </c>
      <c r="JDW11" s="235" t="s">
        <v>8704</v>
      </c>
      <c r="JDX11" s="236" t="s">
        <v>21284</v>
      </c>
      <c r="JDY11" s="237"/>
      <c r="JDZ11" s="238">
        <v>5800</v>
      </c>
      <c r="JEA11" s="234" t="s">
        <v>21285</v>
      </c>
      <c r="JEB11" s="235" t="s">
        <v>8704</v>
      </c>
      <c r="JEC11" s="236" t="s">
        <v>21286</v>
      </c>
      <c r="JED11" s="237"/>
      <c r="JEE11" s="238">
        <v>5800</v>
      </c>
      <c r="JEF11" s="234" t="s">
        <v>21287</v>
      </c>
      <c r="JEG11" s="235" t="s">
        <v>8704</v>
      </c>
      <c r="JEH11" s="236" t="s">
        <v>21288</v>
      </c>
      <c r="JEI11" s="237"/>
      <c r="JEJ11" s="238">
        <v>5800</v>
      </c>
      <c r="JEK11" s="234" t="s">
        <v>21289</v>
      </c>
      <c r="JEL11" s="235" t="s">
        <v>8704</v>
      </c>
      <c r="JEM11" s="236" t="s">
        <v>21290</v>
      </c>
      <c r="JEN11" s="237"/>
      <c r="JEO11" s="238">
        <v>5800</v>
      </c>
      <c r="JEP11" s="234" t="s">
        <v>21291</v>
      </c>
      <c r="JEQ11" s="235" t="s">
        <v>8704</v>
      </c>
      <c r="JER11" s="236" t="s">
        <v>21292</v>
      </c>
      <c r="JES11" s="237"/>
      <c r="JET11" s="238">
        <v>5800</v>
      </c>
      <c r="JEU11" s="234" t="s">
        <v>21293</v>
      </c>
      <c r="JEV11" s="235" t="s">
        <v>8704</v>
      </c>
      <c r="JEW11" s="236" t="s">
        <v>21294</v>
      </c>
      <c r="JEX11" s="237"/>
      <c r="JEY11" s="238">
        <v>5800</v>
      </c>
      <c r="JEZ11" s="234" t="s">
        <v>21295</v>
      </c>
      <c r="JFA11" s="235" t="s">
        <v>8704</v>
      </c>
      <c r="JFB11" s="236" t="s">
        <v>21296</v>
      </c>
      <c r="JFC11" s="237"/>
      <c r="JFD11" s="238">
        <v>5800</v>
      </c>
      <c r="JFE11" s="234" t="s">
        <v>21297</v>
      </c>
      <c r="JFF11" s="235" t="s">
        <v>8704</v>
      </c>
      <c r="JFG11" s="236" t="s">
        <v>21298</v>
      </c>
      <c r="JFH11" s="237"/>
      <c r="JFI11" s="238">
        <v>5800</v>
      </c>
      <c r="JFJ11" s="234" t="s">
        <v>21299</v>
      </c>
      <c r="JFK11" s="235" t="s">
        <v>8704</v>
      </c>
      <c r="JFL11" s="236" t="s">
        <v>21300</v>
      </c>
      <c r="JFM11" s="237"/>
      <c r="JFN11" s="238">
        <v>5800</v>
      </c>
      <c r="JFO11" s="234" t="s">
        <v>21301</v>
      </c>
      <c r="JFP11" s="235" t="s">
        <v>8704</v>
      </c>
      <c r="JFQ11" s="236" t="s">
        <v>21302</v>
      </c>
      <c r="JFR11" s="237"/>
      <c r="JFS11" s="238">
        <v>5800</v>
      </c>
      <c r="JFT11" s="234" t="s">
        <v>21303</v>
      </c>
      <c r="JFU11" s="235" t="s">
        <v>8704</v>
      </c>
      <c r="JFV11" s="236" t="s">
        <v>21304</v>
      </c>
      <c r="JFW11" s="237"/>
      <c r="JFX11" s="238">
        <v>5800</v>
      </c>
      <c r="JFY11" s="234" t="s">
        <v>21305</v>
      </c>
      <c r="JFZ11" s="235" t="s">
        <v>8704</v>
      </c>
      <c r="JGA11" s="236" t="s">
        <v>21306</v>
      </c>
      <c r="JGB11" s="237"/>
      <c r="JGC11" s="238">
        <v>5800</v>
      </c>
      <c r="JGD11" s="234" t="s">
        <v>21307</v>
      </c>
      <c r="JGE11" s="235" t="s">
        <v>8704</v>
      </c>
      <c r="JGF11" s="236" t="s">
        <v>21308</v>
      </c>
      <c r="JGG11" s="237"/>
      <c r="JGH11" s="238">
        <v>5800</v>
      </c>
      <c r="JGI11" s="234" t="s">
        <v>21309</v>
      </c>
      <c r="JGJ11" s="235" t="s">
        <v>8704</v>
      </c>
      <c r="JGK11" s="236" t="s">
        <v>21310</v>
      </c>
      <c r="JGL11" s="237"/>
      <c r="JGM11" s="238">
        <v>5800</v>
      </c>
      <c r="JGN11" s="234" t="s">
        <v>21311</v>
      </c>
      <c r="JGO11" s="235" t="s">
        <v>8704</v>
      </c>
      <c r="JGP11" s="236" t="s">
        <v>21312</v>
      </c>
      <c r="JGQ11" s="237"/>
      <c r="JGR11" s="238">
        <v>5800</v>
      </c>
      <c r="JGS11" s="234" t="s">
        <v>21313</v>
      </c>
      <c r="JGT11" s="235" t="s">
        <v>8704</v>
      </c>
      <c r="JGU11" s="236" t="s">
        <v>21314</v>
      </c>
      <c r="JGV11" s="237"/>
      <c r="JGW11" s="238">
        <v>5800</v>
      </c>
      <c r="JGX11" s="234" t="s">
        <v>21315</v>
      </c>
      <c r="JGY11" s="235" t="s">
        <v>8704</v>
      </c>
      <c r="JGZ11" s="236" t="s">
        <v>21316</v>
      </c>
      <c r="JHA11" s="237"/>
      <c r="JHB11" s="238">
        <v>5800</v>
      </c>
      <c r="JHC11" s="234" t="s">
        <v>21317</v>
      </c>
      <c r="JHD11" s="235" t="s">
        <v>8704</v>
      </c>
      <c r="JHE11" s="236" t="s">
        <v>21318</v>
      </c>
      <c r="JHF11" s="237"/>
      <c r="JHG11" s="238">
        <v>5800</v>
      </c>
      <c r="JHH11" s="234" t="s">
        <v>21319</v>
      </c>
      <c r="JHI11" s="235" t="s">
        <v>8704</v>
      </c>
      <c r="JHJ11" s="236" t="s">
        <v>21320</v>
      </c>
      <c r="JHK11" s="237"/>
      <c r="JHL11" s="238">
        <v>5800</v>
      </c>
      <c r="JHM11" s="234" t="s">
        <v>21321</v>
      </c>
      <c r="JHN11" s="235" t="s">
        <v>8704</v>
      </c>
      <c r="JHO11" s="236" t="s">
        <v>21322</v>
      </c>
      <c r="JHP11" s="237"/>
      <c r="JHQ11" s="238">
        <v>5800</v>
      </c>
      <c r="JHR11" s="234" t="s">
        <v>21323</v>
      </c>
      <c r="JHS11" s="235" t="s">
        <v>8704</v>
      </c>
      <c r="JHT11" s="236" t="s">
        <v>21324</v>
      </c>
      <c r="JHU11" s="237"/>
      <c r="JHV11" s="238">
        <v>5800</v>
      </c>
      <c r="JHW11" s="234" t="s">
        <v>21325</v>
      </c>
      <c r="JHX11" s="235" t="s">
        <v>8704</v>
      </c>
      <c r="JHY11" s="236" t="s">
        <v>21326</v>
      </c>
      <c r="JHZ11" s="237"/>
      <c r="JIA11" s="238">
        <v>5800</v>
      </c>
      <c r="JIB11" s="234" t="s">
        <v>21327</v>
      </c>
      <c r="JIC11" s="235" t="s">
        <v>8704</v>
      </c>
      <c r="JID11" s="236" t="s">
        <v>21328</v>
      </c>
      <c r="JIE11" s="237"/>
      <c r="JIF11" s="238">
        <v>5800</v>
      </c>
      <c r="JIG11" s="234" t="s">
        <v>21329</v>
      </c>
      <c r="JIH11" s="235" t="s">
        <v>8704</v>
      </c>
      <c r="JII11" s="236" t="s">
        <v>21330</v>
      </c>
      <c r="JIJ11" s="237"/>
      <c r="JIK11" s="238">
        <v>5800</v>
      </c>
      <c r="JIL11" s="234" t="s">
        <v>21331</v>
      </c>
      <c r="JIM11" s="235" t="s">
        <v>8704</v>
      </c>
      <c r="JIN11" s="236" t="s">
        <v>21332</v>
      </c>
      <c r="JIO11" s="237"/>
      <c r="JIP11" s="238">
        <v>5800</v>
      </c>
      <c r="JIQ11" s="234" t="s">
        <v>21333</v>
      </c>
      <c r="JIR11" s="235" t="s">
        <v>8704</v>
      </c>
      <c r="JIS11" s="236" t="s">
        <v>21334</v>
      </c>
      <c r="JIT11" s="237"/>
      <c r="JIU11" s="238">
        <v>5800</v>
      </c>
      <c r="JIV11" s="234" t="s">
        <v>21335</v>
      </c>
      <c r="JIW11" s="235" t="s">
        <v>8704</v>
      </c>
      <c r="JIX11" s="236" t="s">
        <v>21336</v>
      </c>
      <c r="JIY11" s="237"/>
      <c r="JIZ11" s="238">
        <v>5800</v>
      </c>
      <c r="JJA11" s="234" t="s">
        <v>21337</v>
      </c>
      <c r="JJB11" s="235" t="s">
        <v>8704</v>
      </c>
      <c r="JJC11" s="236" t="s">
        <v>21338</v>
      </c>
      <c r="JJD11" s="237"/>
      <c r="JJE11" s="238">
        <v>5800</v>
      </c>
      <c r="JJF11" s="234" t="s">
        <v>21339</v>
      </c>
      <c r="JJG11" s="235" t="s">
        <v>8704</v>
      </c>
      <c r="JJH11" s="236" t="s">
        <v>21340</v>
      </c>
      <c r="JJI11" s="237"/>
      <c r="JJJ11" s="238">
        <v>5800</v>
      </c>
      <c r="JJK11" s="234" t="s">
        <v>21341</v>
      </c>
      <c r="JJL11" s="235" t="s">
        <v>8704</v>
      </c>
      <c r="JJM11" s="236" t="s">
        <v>21342</v>
      </c>
      <c r="JJN11" s="237"/>
      <c r="JJO11" s="238">
        <v>5800</v>
      </c>
      <c r="JJP11" s="234" t="s">
        <v>21343</v>
      </c>
      <c r="JJQ11" s="235" t="s">
        <v>8704</v>
      </c>
      <c r="JJR11" s="236" t="s">
        <v>21344</v>
      </c>
      <c r="JJS11" s="237"/>
      <c r="JJT11" s="238">
        <v>5800</v>
      </c>
      <c r="JJU11" s="234" t="s">
        <v>21345</v>
      </c>
      <c r="JJV11" s="235" t="s">
        <v>8704</v>
      </c>
      <c r="JJW11" s="236" t="s">
        <v>21346</v>
      </c>
      <c r="JJX11" s="237"/>
      <c r="JJY11" s="238">
        <v>5800</v>
      </c>
      <c r="JJZ11" s="234" t="s">
        <v>21347</v>
      </c>
      <c r="JKA11" s="235" t="s">
        <v>8704</v>
      </c>
      <c r="JKB11" s="236" t="s">
        <v>21348</v>
      </c>
      <c r="JKC11" s="237"/>
      <c r="JKD11" s="238">
        <v>5800</v>
      </c>
      <c r="JKE11" s="234" t="s">
        <v>21349</v>
      </c>
      <c r="JKF11" s="235" t="s">
        <v>8704</v>
      </c>
      <c r="JKG11" s="236" t="s">
        <v>21350</v>
      </c>
      <c r="JKH11" s="237"/>
      <c r="JKI11" s="238">
        <v>5800</v>
      </c>
      <c r="JKJ11" s="234" t="s">
        <v>21351</v>
      </c>
      <c r="JKK11" s="235" t="s">
        <v>8704</v>
      </c>
      <c r="JKL11" s="236" t="s">
        <v>21352</v>
      </c>
      <c r="JKM11" s="237"/>
      <c r="JKN11" s="238">
        <v>5800</v>
      </c>
      <c r="JKO11" s="234" t="s">
        <v>21353</v>
      </c>
      <c r="JKP11" s="235" t="s">
        <v>8704</v>
      </c>
      <c r="JKQ11" s="236" t="s">
        <v>21354</v>
      </c>
      <c r="JKR11" s="237"/>
      <c r="JKS11" s="238">
        <v>5800</v>
      </c>
      <c r="JKT11" s="234" t="s">
        <v>21355</v>
      </c>
      <c r="JKU11" s="235" t="s">
        <v>8704</v>
      </c>
      <c r="JKV11" s="236" t="s">
        <v>21356</v>
      </c>
      <c r="JKW11" s="237"/>
      <c r="JKX11" s="238">
        <v>5800</v>
      </c>
      <c r="JKY11" s="234" t="s">
        <v>21357</v>
      </c>
      <c r="JKZ11" s="235" t="s">
        <v>8704</v>
      </c>
      <c r="JLA11" s="236" t="s">
        <v>21358</v>
      </c>
      <c r="JLB11" s="237"/>
      <c r="JLC11" s="238">
        <v>5800</v>
      </c>
      <c r="JLD11" s="234" t="s">
        <v>21359</v>
      </c>
      <c r="JLE11" s="235" t="s">
        <v>8704</v>
      </c>
      <c r="JLF11" s="236" t="s">
        <v>21360</v>
      </c>
      <c r="JLG11" s="237"/>
      <c r="JLH11" s="238">
        <v>5800</v>
      </c>
      <c r="JLI11" s="234" t="s">
        <v>21361</v>
      </c>
      <c r="JLJ11" s="235" t="s">
        <v>8704</v>
      </c>
      <c r="JLK11" s="236" t="s">
        <v>21362</v>
      </c>
      <c r="JLL11" s="237"/>
      <c r="JLM11" s="238">
        <v>5800</v>
      </c>
      <c r="JLN11" s="234" t="s">
        <v>21363</v>
      </c>
      <c r="JLO11" s="235" t="s">
        <v>8704</v>
      </c>
      <c r="JLP11" s="236" t="s">
        <v>21364</v>
      </c>
      <c r="JLQ11" s="237"/>
      <c r="JLR11" s="238">
        <v>5800</v>
      </c>
      <c r="JLS11" s="234" t="s">
        <v>21365</v>
      </c>
      <c r="JLT11" s="235" t="s">
        <v>8704</v>
      </c>
      <c r="JLU11" s="236" t="s">
        <v>21366</v>
      </c>
      <c r="JLV11" s="237"/>
      <c r="JLW11" s="238">
        <v>5800</v>
      </c>
      <c r="JLX11" s="234" t="s">
        <v>21367</v>
      </c>
      <c r="JLY11" s="235" t="s">
        <v>8704</v>
      </c>
      <c r="JLZ11" s="236" t="s">
        <v>21368</v>
      </c>
      <c r="JMA11" s="237"/>
      <c r="JMB11" s="238">
        <v>5800</v>
      </c>
      <c r="JMC11" s="234" t="s">
        <v>21369</v>
      </c>
      <c r="JMD11" s="235" t="s">
        <v>8704</v>
      </c>
      <c r="JME11" s="236" t="s">
        <v>21370</v>
      </c>
      <c r="JMF11" s="237"/>
      <c r="JMG11" s="238">
        <v>5800</v>
      </c>
      <c r="JMH11" s="234" t="s">
        <v>21371</v>
      </c>
      <c r="JMI11" s="235" t="s">
        <v>8704</v>
      </c>
      <c r="JMJ11" s="236" t="s">
        <v>21372</v>
      </c>
      <c r="JMK11" s="237"/>
      <c r="JML11" s="238">
        <v>5800</v>
      </c>
      <c r="JMM11" s="234" t="s">
        <v>21373</v>
      </c>
      <c r="JMN11" s="235" t="s">
        <v>8704</v>
      </c>
      <c r="JMO11" s="236" t="s">
        <v>21374</v>
      </c>
      <c r="JMP11" s="237"/>
      <c r="JMQ11" s="238">
        <v>5800</v>
      </c>
      <c r="JMR11" s="234" t="s">
        <v>21375</v>
      </c>
      <c r="JMS11" s="235" t="s">
        <v>8704</v>
      </c>
      <c r="JMT11" s="236" t="s">
        <v>21376</v>
      </c>
      <c r="JMU11" s="237"/>
      <c r="JMV11" s="238">
        <v>5800</v>
      </c>
      <c r="JMW11" s="234" t="s">
        <v>21377</v>
      </c>
      <c r="JMX11" s="235" t="s">
        <v>8704</v>
      </c>
      <c r="JMY11" s="236" t="s">
        <v>21378</v>
      </c>
      <c r="JMZ11" s="237"/>
      <c r="JNA11" s="238">
        <v>5800</v>
      </c>
      <c r="JNB11" s="234" t="s">
        <v>21379</v>
      </c>
      <c r="JNC11" s="235" t="s">
        <v>8704</v>
      </c>
      <c r="JND11" s="236" t="s">
        <v>21380</v>
      </c>
      <c r="JNE11" s="237"/>
      <c r="JNF11" s="238">
        <v>5800</v>
      </c>
      <c r="JNG11" s="234" t="s">
        <v>21381</v>
      </c>
      <c r="JNH11" s="235" t="s">
        <v>8704</v>
      </c>
      <c r="JNI11" s="236" t="s">
        <v>21382</v>
      </c>
      <c r="JNJ11" s="237"/>
      <c r="JNK11" s="238">
        <v>5800</v>
      </c>
      <c r="JNL11" s="234" t="s">
        <v>21383</v>
      </c>
      <c r="JNM11" s="235" t="s">
        <v>8704</v>
      </c>
      <c r="JNN11" s="236" t="s">
        <v>21384</v>
      </c>
      <c r="JNO11" s="237"/>
      <c r="JNP11" s="238">
        <v>5800</v>
      </c>
      <c r="JNQ11" s="234" t="s">
        <v>21385</v>
      </c>
      <c r="JNR11" s="235" t="s">
        <v>8704</v>
      </c>
      <c r="JNS11" s="236" t="s">
        <v>21386</v>
      </c>
      <c r="JNT11" s="237"/>
      <c r="JNU11" s="238">
        <v>5800</v>
      </c>
      <c r="JNV11" s="234" t="s">
        <v>21387</v>
      </c>
      <c r="JNW11" s="235" t="s">
        <v>8704</v>
      </c>
      <c r="JNX11" s="236" t="s">
        <v>21388</v>
      </c>
      <c r="JNY11" s="237"/>
      <c r="JNZ11" s="238">
        <v>5800</v>
      </c>
      <c r="JOA11" s="234" t="s">
        <v>21389</v>
      </c>
      <c r="JOB11" s="235" t="s">
        <v>8704</v>
      </c>
      <c r="JOC11" s="236" t="s">
        <v>21390</v>
      </c>
      <c r="JOD11" s="237"/>
      <c r="JOE11" s="238">
        <v>5800</v>
      </c>
      <c r="JOF11" s="234" t="s">
        <v>21391</v>
      </c>
      <c r="JOG11" s="235" t="s">
        <v>8704</v>
      </c>
      <c r="JOH11" s="236" t="s">
        <v>21392</v>
      </c>
      <c r="JOI11" s="237"/>
      <c r="JOJ11" s="238">
        <v>5800</v>
      </c>
      <c r="JOK11" s="234" t="s">
        <v>21393</v>
      </c>
      <c r="JOL11" s="235" t="s">
        <v>8704</v>
      </c>
      <c r="JOM11" s="236" t="s">
        <v>21394</v>
      </c>
      <c r="JON11" s="237"/>
      <c r="JOO11" s="238">
        <v>5800</v>
      </c>
      <c r="JOP11" s="234" t="s">
        <v>21395</v>
      </c>
      <c r="JOQ11" s="235" t="s">
        <v>8704</v>
      </c>
      <c r="JOR11" s="236" t="s">
        <v>21396</v>
      </c>
      <c r="JOS11" s="237"/>
      <c r="JOT11" s="238">
        <v>5800</v>
      </c>
      <c r="JOU11" s="234" t="s">
        <v>21397</v>
      </c>
      <c r="JOV11" s="235" t="s">
        <v>8704</v>
      </c>
      <c r="JOW11" s="236" t="s">
        <v>21398</v>
      </c>
      <c r="JOX11" s="237"/>
      <c r="JOY11" s="238">
        <v>5800</v>
      </c>
      <c r="JOZ11" s="234" t="s">
        <v>21399</v>
      </c>
      <c r="JPA11" s="235" t="s">
        <v>8704</v>
      </c>
      <c r="JPB11" s="236" t="s">
        <v>21400</v>
      </c>
      <c r="JPC11" s="237"/>
      <c r="JPD11" s="238">
        <v>5800</v>
      </c>
      <c r="JPE11" s="234" t="s">
        <v>21401</v>
      </c>
      <c r="JPF11" s="235" t="s">
        <v>8704</v>
      </c>
      <c r="JPG11" s="236" t="s">
        <v>21402</v>
      </c>
      <c r="JPH11" s="237"/>
      <c r="JPI11" s="238">
        <v>5800</v>
      </c>
      <c r="JPJ11" s="234" t="s">
        <v>21403</v>
      </c>
      <c r="JPK11" s="235" t="s">
        <v>8704</v>
      </c>
      <c r="JPL11" s="236" t="s">
        <v>21404</v>
      </c>
      <c r="JPM11" s="237"/>
      <c r="JPN11" s="238">
        <v>5800</v>
      </c>
      <c r="JPO11" s="234" t="s">
        <v>21405</v>
      </c>
      <c r="JPP11" s="235" t="s">
        <v>8704</v>
      </c>
      <c r="JPQ11" s="236" t="s">
        <v>21406</v>
      </c>
      <c r="JPR11" s="237"/>
      <c r="JPS11" s="238">
        <v>5800</v>
      </c>
      <c r="JPT11" s="234" t="s">
        <v>21407</v>
      </c>
      <c r="JPU11" s="235" t="s">
        <v>8704</v>
      </c>
      <c r="JPV11" s="236" t="s">
        <v>21408</v>
      </c>
      <c r="JPW11" s="237"/>
      <c r="JPX11" s="238">
        <v>5800</v>
      </c>
      <c r="JPY11" s="234" t="s">
        <v>21409</v>
      </c>
      <c r="JPZ11" s="235" t="s">
        <v>8704</v>
      </c>
      <c r="JQA11" s="236" t="s">
        <v>21410</v>
      </c>
      <c r="JQB11" s="237"/>
      <c r="JQC11" s="238">
        <v>5800</v>
      </c>
      <c r="JQD11" s="234" t="s">
        <v>21411</v>
      </c>
      <c r="JQE11" s="235" t="s">
        <v>8704</v>
      </c>
      <c r="JQF11" s="236" t="s">
        <v>21412</v>
      </c>
      <c r="JQG11" s="237"/>
      <c r="JQH11" s="238">
        <v>5800</v>
      </c>
      <c r="JQI11" s="234" t="s">
        <v>21413</v>
      </c>
      <c r="JQJ11" s="235" t="s">
        <v>8704</v>
      </c>
      <c r="JQK11" s="236" t="s">
        <v>21414</v>
      </c>
      <c r="JQL11" s="237"/>
      <c r="JQM11" s="238">
        <v>5800</v>
      </c>
      <c r="JQN11" s="234" t="s">
        <v>21415</v>
      </c>
      <c r="JQO11" s="235" t="s">
        <v>8704</v>
      </c>
      <c r="JQP11" s="236" t="s">
        <v>21416</v>
      </c>
      <c r="JQQ11" s="237"/>
      <c r="JQR11" s="238">
        <v>5800</v>
      </c>
      <c r="JQS11" s="234" t="s">
        <v>21417</v>
      </c>
      <c r="JQT11" s="235" t="s">
        <v>8704</v>
      </c>
      <c r="JQU11" s="236" t="s">
        <v>21418</v>
      </c>
      <c r="JQV11" s="237"/>
      <c r="JQW11" s="238">
        <v>5800</v>
      </c>
      <c r="JQX11" s="234" t="s">
        <v>21419</v>
      </c>
      <c r="JQY11" s="235" t="s">
        <v>8704</v>
      </c>
      <c r="JQZ11" s="236" t="s">
        <v>21420</v>
      </c>
      <c r="JRA11" s="237"/>
      <c r="JRB11" s="238">
        <v>5800</v>
      </c>
      <c r="JRC11" s="234" t="s">
        <v>21421</v>
      </c>
      <c r="JRD11" s="235" t="s">
        <v>8704</v>
      </c>
      <c r="JRE11" s="236" t="s">
        <v>21422</v>
      </c>
      <c r="JRF11" s="237"/>
      <c r="JRG11" s="238">
        <v>5800</v>
      </c>
      <c r="JRH11" s="234" t="s">
        <v>21423</v>
      </c>
      <c r="JRI11" s="235" t="s">
        <v>8704</v>
      </c>
      <c r="JRJ11" s="236" t="s">
        <v>21424</v>
      </c>
      <c r="JRK11" s="237"/>
      <c r="JRL11" s="238">
        <v>5800</v>
      </c>
      <c r="JRM11" s="234" t="s">
        <v>21425</v>
      </c>
      <c r="JRN11" s="235" t="s">
        <v>8704</v>
      </c>
      <c r="JRO11" s="236" t="s">
        <v>21426</v>
      </c>
      <c r="JRP11" s="237"/>
      <c r="JRQ11" s="238">
        <v>5800</v>
      </c>
      <c r="JRR11" s="234" t="s">
        <v>21427</v>
      </c>
      <c r="JRS11" s="235" t="s">
        <v>8704</v>
      </c>
      <c r="JRT11" s="236" t="s">
        <v>21428</v>
      </c>
      <c r="JRU11" s="237"/>
      <c r="JRV11" s="238">
        <v>5800</v>
      </c>
      <c r="JRW11" s="234" t="s">
        <v>21429</v>
      </c>
      <c r="JRX11" s="235" t="s">
        <v>8704</v>
      </c>
      <c r="JRY11" s="236" t="s">
        <v>21430</v>
      </c>
      <c r="JRZ11" s="237"/>
      <c r="JSA11" s="238">
        <v>5800</v>
      </c>
      <c r="JSB11" s="234" t="s">
        <v>21431</v>
      </c>
      <c r="JSC11" s="235" t="s">
        <v>8704</v>
      </c>
      <c r="JSD11" s="236" t="s">
        <v>21432</v>
      </c>
      <c r="JSE11" s="237"/>
      <c r="JSF11" s="238">
        <v>5800</v>
      </c>
      <c r="JSG11" s="234" t="s">
        <v>21433</v>
      </c>
      <c r="JSH11" s="235" t="s">
        <v>8704</v>
      </c>
      <c r="JSI11" s="236" t="s">
        <v>21434</v>
      </c>
      <c r="JSJ11" s="237"/>
      <c r="JSK11" s="238">
        <v>5800</v>
      </c>
      <c r="JSL11" s="234" t="s">
        <v>21435</v>
      </c>
      <c r="JSM11" s="235" t="s">
        <v>8704</v>
      </c>
      <c r="JSN11" s="236" t="s">
        <v>21436</v>
      </c>
      <c r="JSO11" s="237"/>
      <c r="JSP11" s="238">
        <v>5800</v>
      </c>
      <c r="JSQ11" s="234" t="s">
        <v>21437</v>
      </c>
      <c r="JSR11" s="235" t="s">
        <v>8704</v>
      </c>
      <c r="JSS11" s="236" t="s">
        <v>21438</v>
      </c>
      <c r="JST11" s="237"/>
      <c r="JSU11" s="238">
        <v>5800</v>
      </c>
      <c r="JSV11" s="234" t="s">
        <v>21439</v>
      </c>
      <c r="JSW11" s="235" t="s">
        <v>8704</v>
      </c>
      <c r="JSX11" s="236" t="s">
        <v>21440</v>
      </c>
      <c r="JSY11" s="237"/>
      <c r="JSZ11" s="238">
        <v>5800</v>
      </c>
      <c r="JTA11" s="234" t="s">
        <v>21441</v>
      </c>
      <c r="JTB11" s="235" t="s">
        <v>8704</v>
      </c>
      <c r="JTC11" s="236" t="s">
        <v>21442</v>
      </c>
      <c r="JTD11" s="237"/>
      <c r="JTE11" s="238">
        <v>5800</v>
      </c>
      <c r="JTF11" s="234" t="s">
        <v>21443</v>
      </c>
      <c r="JTG11" s="235" t="s">
        <v>8704</v>
      </c>
      <c r="JTH11" s="236" t="s">
        <v>21444</v>
      </c>
      <c r="JTI11" s="237"/>
      <c r="JTJ11" s="238">
        <v>5800</v>
      </c>
      <c r="JTK11" s="234" t="s">
        <v>21445</v>
      </c>
      <c r="JTL11" s="235" t="s">
        <v>8704</v>
      </c>
      <c r="JTM11" s="236" t="s">
        <v>21446</v>
      </c>
      <c r="JTN11" s="237"/>
      <c r="JTO11" s="238">
        <v>5800</v>
      </c>
      <c r="JTP11" s="234" t="s">
        <v>21447</v>
      </c>
      <c r="JTQ11" s="235" t="s">
        <v>8704</v>
      </c>
      <c r="JTR11" s="236" t="s">
        <v>21448</v>
      </c>
      <c r="JTS11" s="237"/>
      <c r="JTT11" s="238">
        <v>5800</v>
      </c>
      <c r="JTU11" s="234" t="s">
        <v>21449</v>
      </c>
      <c r="JTV11" s="235" t="s">
        <v>8704</v>
      </c>
      <c r="JTW11" s="236" t="s">
        <v>21450</v>
      </c>
      <c r="JTX11" s="237"/>
      <c r="JTY11" s="238">
        <v>5800</v>
      </c>
      <c r="JTZ11" s="234" t="s">
        <v>21451</v>
      </c>
      <c r="JUA11" s="235" t="s">
        <v>8704</v>
      </c>
      <c r="JUB11" s="236" t="s">
        <v>21452</v>
      </c>
      <c r="JUC11" s="237"/>
      <c r="JUD11" s="238">
        <v>5800</v>
      </c>
      <c r="JUE11" s="234" t="s">
        <v>21453</v>
      </c>
      <c r="JUF11" s="235" t="s">
        <v>8704</v>
      </c>
      <c r="JUG11" s="236" t="s">
        <v>21454</v>
      </c>
      <c r="JUH11" s="237"/>
      <c r="JUI11" s="238">
        <v>5800</v>
      </c>
      <c r="JUJ11" s="234" t="s">
        <v>21455</v>
      </c>
      <c r="JUK11" s="235" t="s">
        <v>8704</v>
      </c>
      <c r="JUL11" s="236" t="s">
        <v>21456</v>
      </c>
      <c r="JUM11" s="237"/>
      <c r="JUN11" s="238">
        <v>5800</v>
      </c>
      <c r="JUO11" s="234" t="s">
        <v>21457</v>
      </c>
      <c r="JUP11" s="235" t="s">
        <v>8704</v>
      </c>
      <c r="JUQ11" s="236" t="s">
        <v>21458</v>
      </c>
      <c r="JUR11" s="237"/>
      <c r="JUS11" s="238">
        <v>5800</v>
      </c>
      <c r="JUT11" s="234" t="s">
        <v>21459</v>
      </c>
      <c r="JUU11" s="235" t="s">
        <v>8704</v>
      </c>
      <c r="JUV11" s="236" t="s">
        <v>21460</v>
      </c>
      <c r="JUW11" s="237"/>
      <c r="JUX11" s="238">
        <v>5800</v>
      </c>
      <c r="JUY11" s="234" t="s">
        <v>21461</v>
      </c>
      <c r="JUZ11" s="235" t="s">
        <v>8704</v>
      </c>
      <c r="JVA11" s="236" t="s">
        <v>21462</v>
      </c>
      <c r="JVB11" s="237"/>
      <c r="JVC11" s="238">
        <v>5800</v>
      </c>
      <c r="JVD11" s="234" t="s">
        <v>21463</v>
      </c>
      <c r="JVE11" s="235" t="s">
        <v>8704</v>
      </c>
      <c r="JVF11" s="236" t="s">
        <v>21464</v>
      </c>
      <c r="JVG11" s="237"/>
      <c r="JVH11" s="238">
        <v>5800</v>
      </c>
      <c r="JVI11" s="234" t="s">
        <v>21465</v>
      </c>
      <c r="JVJ11" s="235" t="s">
        <v>8704</v>
      </c>
      <c r="JVK11" s="236" t="s">
        <v>21466</v>
      </c>
      <c r="JVL11" s="237"/>
      <c r="JVM11" s="238">
        <v>5800</v>
      </c>
      <c r="JVN11" s="234" t="s">
        <v>21467</v>
      </c>
      <c r="JVO11" s="235" t="s">
        <v>8704</v>
      </c>
      <c r="JVP11" s="236" t="s">
        <v>21468</v>
      </c>
      <c r="JVQ11" s="237"/>
      <c r="JVR11" s="238">
        <v>5800</v>
      </c>
      <c r="JVS11" s="234" t="s">
        <v>21469</v>
      </c>
      <c r="JVT11" s="235" t="s">
        <v>8704</v>
      </c>
      <c r="JVU11" s="236" t="s">
        <v>21470</v>
      </c>
      <c r="JVV11" s="237"/>
      <c r="JVW11" s="238">
        <v>5800</v>
      </c>
      <c r="JVX11" s="234" t="s">
        <v>21471</v>
      </c>
      <c r="JVY11" s="235" t="s">
        <v>8704</v>
      </c>
      <c r="JVZ11" s="236" t="s">
        <v>21472</v>
      </c>
      <c r="JWA11" s="237"/>
      <c r="JWB11" s="238">
        <v>5800</v>
      </c>
      <c r="JWC11" s="234" t="s">
        <v>21473</v>
      </c>
      <c r="JWD11" s="235" t="s">
        <v>8704</v>
      </c>
      <c r="JWE11" s="236" t="s">
        <v>21474</v>
      </c>
      <c r="JWF11" s="237"/>
      <c r="JWG11" s="238">
        <v>5800</v>
      </c>
      <c r="JWH11" s="234" t="s">
        <v>21475</v>
      </c>
      <c r="JWI11" s="235" t="s">
        <v>8704</v>
      </c>
      <c r="JWJ11" s="236" t="s">
        <v>21476</v>
      </c>
      <c r="JWK11" s="237"/>
      <c r="JWL11" s="238">
        <v>5800</v>
      </c>
      <c r="JWM11" s="234" t="s">
        <v>21477</v>
      </c>
      <c r="JWN11" s="235" t="s">
        <v>8704</v>
      </c>
      <c r="JWO11" s="236" t="s">
        <v>21478</v>
      </c>
      <c r="JWP11" s="237"/>
      <c r="JWQ11" s="238">
        <v>5800</v>
      </c>
      <c r="JWR11" s="234" t="s">
        <v>21479</v>
      </c>
      <c r="JWS11" s="235" t="s">
        <v>8704</v>
      </c>
      <c r="JWT11" s="236" t="s">
        <v>21480</v>
      </c>
      <c r="JWU11" s="237"/>
      <c r="JWV11" s="238">
        <v>5800</v>
      </c>
      <c r="JWW11" s="234" t="s">
        <v>21481</v>
      </c>
      <c r="JWX11" s="235" t="s">
        <v>8704</v>
      </c>
      <c r="JWY11" s="236" t="s">
        <v>21482</v>
      </c>
      <c r="JWZ11" s="237"/>
      <c r="JXA11" s="238">
        <v>5800</v>
      </c>
      <c r="JXB11" s="234" t="s">
        <v>21483</v>
      </c>
      <c r="JXC11" s="235" t="s">
        <v>8704</v>
      </c>
      <c r="JXD11" s="236" t="s">
        <v>21484</v>
      </c>
      <c r="JXE11" s="237"/>
      <c r="JXF11" s="238">
        <v>5800</v>
      </c>
      <c r="JXG11" s="234" t="s">
        <v>21485</v>
      </c>
      <c r="JXH11" s="235" t="s">
        <v>8704</v>
      </c>
      <c r="JXI11" s="236" t="s">
        <v>21486</v>
      </c>
      <c r="JXJ11" s="237"/>
      <c r="JXK11" s="238">
        <v>5800</v>
      </c>
      <c r="JXL11" s="234" t="s">
        <v>21487</v>
      </c>
      <c r="JXM11" s="235" t="s">
        <v>8704</v>
      </c>
      <c r="JXN11" s="236" t="s">
        <v>21488</v>
      </c>
      <c r="JXO11" s="237"/>
      <c r="JXP11" s="238">
        <v>5800</v>
      </c>
      <c r="JXQ11" s="234" t="s">
        <v>21489</v>
      </c>
      <c r="JXR11" s="235" t="s">
        <v>8704</v>
      </c>
      <c r="JXS11" s="236" t="s">
        <v>21490</v>
      </c>
      <c r="JXT11" s="237"/>
      <c r="JXU11" s="238">
        <v>5800</v>
      </c>
      <c r="JXV11" s="234" t="s">
        <v>21491</v>
      </c>
      <c r="JXW11" s="235" t="s">
        <v>8704</v>
      </c>
      <c r="JXX11" s="236" t="s">
        <v>21492</v>
      </c>
      <c r="JXY11" s="237"/>
      <c r="JXZ11" s="238">
        <v>5800</v>
      </c>
      <c r="JYA11" s="234" t="s">
        <v>21493</v>
      </c>
      <c r="JYB11" s="235" t="s">
        <v>8704</v>
      </c>
      <c r="JYC11" s="236" t="s">
        <v>21494</v>
      </c>
      <c r="JYD11" s="237"/>
      <c r="JYE11" s="238">
        <v>5800</v>
      </c>
      <c r="JYF11" s="234" t="s">
        <v>21495</v>
      </c>
      <c r="JYG11" s="235" t="s">
        <v>8704</v>
      </c>
      <c r="JYH11" s="236" t="s">
        <v>21496</v>
      </c>
      <c r="JYI11" s="237"/>
      <c r="JYJ11" s="238">
        <v>5800</v>
      </c>
      <c r="JYK11" s="234" t="s">
        <v>21497</v>
      </c>
      <c r="JYL11" s="235" t="s">
        <v>8704</v>
      </c>
      <c r="JYM11" s="236" t="s">
        <v>21498</v>
      </c>
      <c r="JYN11" s="237"/>
      <c r="JYO11" s="238">
        <v>5800</v>
      </c>
      <c r="JYP11" s="234" t="s">
        <v>21499</v>
      </c>
      <c r="JYQ11" s="235" t="s">
        <v>8704</v>
      </c>
      <c r="JYR11" s="236" t="s">
        <v>21500</v>
      </c>
      <c r="JYS11" s="237"/>
      <c r="JYT11" s="238">
        <v>5800</v>
      </c>
      <c r="JYU11" s="234" t="s">
        <v>21501</v>
      </c>
      <c r="JYV11" s="235" t="s">
        <v>8704</v>
      </c>
      <c r="JYW11" s="236" t="s">
        <v>21502</v>
      </c>
      <c r="JYX11" s="237"/>
      <c r="JYY11" s="238">
        <v>5800</v>
      </c>
      <c r="JYZ11" s="234" t="s">
        <v>21503</v>
      </c>
      <c r="JZA11" s="235" t="s">
        <v>8704</v>
      </c>
      <c r="JZB11" s="236" t="s">
        <v>21504</v>
      </c>
      <c r="JZC11" s="237"/>
      <c r="JZD11" s="238">
        <v>5800</v>
      </c>
      <c r="JZE11" s="234" t="s">
        <v>21505</v>
      </c>
      <c r="JZF11" s="235" t="s">
        <v>8704</v>
      </c>
      <c r="JZG11" s="236" t="s">
        <v>21506</v>
      </c>
      <c r="JZH11" s="237"/>
      <c r="JZI11" s="238">
        <v>5800</v>
      </c>
      <c r="JZJ11" s="234" t="s">
        <v>21507</v>
      </c>
      <c r="JZK11" s="235" t="s">
        <v>8704</v>
      </c>
      <c r="JZL11" s="236" t="s">
        <v>21508</v>
      </c>
      <c r="JZM11" s="237"/>
      <c r="JZN11" s="238">
        <v>5800</v>
      </c>
      <c r="JZO11" s="234" t="s">
        <v>21509</v>
      </c>
      <c r="JZP11" s="235" t="s">
        <v>8704</v>
      </c>
      <c r="JZQ11" s="236" t="s">
        <v>21510</v>
      </c>
      <c r="JZR11" s="237"/>
      <c r="JZS11" s="238">
        <v>5800</v>
      </c>
      <c r="JZT11" s="234" t="s">
        <v>21511</v>
      </c>
      <c r="JZU11" s="235" t="s">
        <v>8704</v>
      </c>
      <c r="JZV11" s="236" t="s">
        <v>21512</v>
      </c>
      <c r="JZW11" s="237"/>
      <c r="JZX11" s="238">
        <v>5800</v>
      </c>
      <c r="JZY11" s="234" t="s">
        <v>21513</v>
      </c>
      <c r="JZZ11" s="235" t="s">
        <v>8704</v>
      </c>
      <c r="KAA11" s="236" t="s">
        <v>21514</v>
      </c>
      <c r="KAB11" s="237"/>
      <c r="KAC11" s="238">
        <v>5800</v>
      </c>
      <c r="KAD11" s="234" t="s">
        <v>21515</v>
      </c>
      <c r="KAE11" s="235" t="s">
        <v>8704</v>
      </c>
      <c r="KAF11" s="236" t="s">
        <v>21516</v>
      </c>
      <c r="KAG11" s="237"/>
      <c r="KAH11" s="238">
        <v>5800</v>
      </c>
      <c r="KAI11" s="234" t="s">
        <v>21517</v>
      </c>
      <c r="KAJ11" s="235" t="s">
        <v>8704</v>
      </c>
      <c r="KAK11" s="236" t="s">
        <v>21518</v>
      </c>
      <c r="KAL11" s="237"/>
      <c r="KAM11" s="238">
        <v>5800</v>
      </c>
      <c r="KAN11" s="234" t="s">
        <v>21519</v>
      </c>
      <c r="KAO11" s="235" t="s">
        <v>8704</v>
      </c>
      <c r="KAP11" s="236" t="s">
        <v>21520</v>
      </c>
      <c r="KAQ11" s="237"/>
      <c r="KAR11" s="238">
        <v>5800</v>
      </c>
      <c r="KAS11" s="234" t="s">
        <v>21521</v>
      </c>
      <c r="KAT11" s="235" t="s">
        <v>8704</v>
      </c>
      <c r="KAU11" s="236" t="s">
        <v>21522</v>
      </c>
      <c r="KAV11" s="237"/>
      <c r="KAW11" s="238">
        <v>5800</v>
      </c>
      <c r="KAX11" s="234" t="s">
        <v>21523</v>
      </c>
      <c r="KAY11" s="235" t="s">
        <v>8704</v>
      </c>
      <c r="KAZ11" s="236" t="s">
        <v>21524</v>
      </c>
      <c r="KBA11" s="237"/>
      <c r="KBB11" s="238">
        <v>5800</v>
      </c>
      <c r="KBC11" s="234" t="s">
        <v>21525</v>
      </c>
      <c r="KBD11" s="235" t="s">
        <v>8704</v>
      </c>
      <c r="KBE11" s="236" t="s">
        <v>21526</v>
      </c>
      <c r="KBF11" s="237"/>
      <c r="KBG11" s="238">
        <v>5800</v>
      </c>
      <c r="KBH11" s="234" t="s">
        <v>21527</v>
      </c>
      <c r="KBI11" s="235" t="s">
        <v>8704</v>
      </c>
      <c r="KBJ11" s="236" t="s">
        <v>21528</v>
      </c>
      <c r="KBK11" s="237"/>
      <c r="KBL11" s="238">
        <v>5800</v>
      </c>
      <c r="KBM11" s="234" t="s">
        <v>21529</v>
      </c>
      <c r="KBN11" s="235" t="s">
        <v>8704</v>
      </c>
      <c r="KBO11" s="236" t="s">
        <v>21530</v>
      </c>
      <c r="KBP11" s="237"/>
      <c r="KBQ11" s="238">
        <v>5800</v>
      </c>
      <c r="KBR11" s="234" t="s">
        <v>21531</v>
      </c>
      <c r="KBS11" s="235" t="s">
        <v>8704</v>
      </c>
      <c r="KBT11" s="236" t="s">
        <v>21532</v>
      </c>
      <c r="KBU11" s="237"/>
      <c r="KBV11" s="238">
        <v>5800</v>
      </c>
      <c r="KBW11" s="234" t="s">
        <v>21533</v>
      </c>
      <c r="KBX11" s="235" t="s">
        <v>8704</v>
      </c>
      <c r="KBY11" s="236" t="s">
        <v>21534</v>
      </c>
      <c r="KBZ11" s="237"/>
      <c r="KCA11" s="238">
        <v>5800</v>
      </c>
      <c r="KCB11" s="234" t="s">
        <v>21535</v>
      </c>
      <c r="KCC11" s="235" t="s">
        <v>8704</v>
      </c>
      <c r="KCD11" s="236" t="s">
        <v>21536</v>
      </c>
      <c r="KCE11" s="237"/>
      <c r="KCF11" s="238">
        <v>5800</v>
      </c>
      <c r="KCG11" s="234" t="s">
        <v>21537</v>
      </c>
      <c r="KCH11" s="235" t="s">
        <v>8704</v>
      </c>
      <c r="KCI11" s="236" t="s">
        <v>21538</v>
      </c>
      <c r="KCJ11" s="237"/>
      <c r="KCK11" s="238">
        <v>5800</v>
      </c>
      <c r="KCL11" s="234" t="s">
        <v>21539</v>
      </c>
      <c r="KCM11" s="235" t="s">
        <v>8704</v>
      </c>
      <c r="KCN11" s="236" t="s">
        <v>21540</v>
      </c>
      <c r="KCO11" s="237"/>
      <c r="KCP11" s="238">
        <v>5800</v>
      </c>
      <c r="KCQ11" s="234" t="s">
        <v>21541</v>
      </c>
      <c r="KCR11" s="235" t="s">
        <v>8704</v>
      </c>
      <c r="KCS11" s="236" t="s">
        <v>21542</v>
      </c>
      <c r="KCT11" s="237"/>
      <c r="KCU11" s="238">
        <v>5800</v>
      </c>
      <c r="KCV11" s="234" t="s">
        <v>21543</v>
      </c>
      <c r="KCW11" s="235" t="s">
        <v>8704</v>
      </c>
      <c r="KCX11" s="236" t="s">
        <v>21544</v>
      </c>
      <c r="KCY11" s="237"/>
      <c r="KCZ11" s="238">
        <v>5800</v>
      </c>
      <c r="KDA11" s="234" t="s">
        <v>21545</v>
      </c>
      <c r="KDB11" s="235" t="s">
        <v>8704</v>
      </c>
      <c r="KDC11" s="236" t="s">
        <v>21546</v>
      </c>
      <c r="KDD11" s="237"/>
      <c r="KDE11" s="238">
        <v>5800</v>
      </c>
      <c r="KDF11" s="234" t="s">
        <v>21547</v>
      </c>
      <c r="KDG11" s="235" t="s">
        <v>8704</v>
      </c>
      <c r="KDH11" s="236" t="s">
        <v>21548</v>
      </c>
      <c r="KDI11" s="237"/>
      <c r="KDJ11" s="238">
        <v>5800</v>
      </c>
      <c r="KDK11" s="234" t="s">
        <v>21549</v>
      </c>
      <c r="KDL11" s="235" t="s">
        <v>8704</v>
      </c>
      <c r="KDM11" s="236" t="s">
        <v>21550</v>
      </c>
      <c r="KDN11" s="237"/>
      <c r="KDO11" s="238">
        <v>5800</v>
      </c>
      <c r="KDP11" s="234" t="s">
        <v>21551</v>
      </c>
      <c r="KDQ11" s="235" t="s">
        <v>8704</v>
      </c>
      <c r="KDR11" s="236" t="s">
        <v>21552</v>
      </c>
      <c r="KDS11" s="237"/>
      <c r="KDT11" s="238">
        <v>5800</v>
      </c>
      <c r="KDU11" s="234" t="s">
        <v>21553</v>
      </c>
      <c r="KDV11" s="235" t="s">
        <v>8704</v>
      </c>
      <c r="KDW11" s="236" t="s">
        <v>21554</v>
      </c>
      <c r="KDX11" s="237"/>
      <c r="KDY11" s="238">
        <v>5800</v>
      </c>
      <c r="KDZ11" s="234" t="s">
        <v>21555</v>
      </c>
      <c r="KEA11" s="235" t="s">
        <v>8704</v>
      </c>
      <c r="KEB11" s="236" t="s">
        <v>21556</v>
      </c>
      <c r="KEC11" s="237"/>
      <c r="KED11" s="238">
        <v>5800</v>
      </c>
      <c r="KEE11" s="234" t="s">
        <v>21557</v>
      </c>
      <c r="KEF11" s="235" t="s">
        <v>8704</v>
      </c>
      <c r="KEG11" s="236" t="s">
        <v>21558</v>
      </c>
      <c r="KEH11" s="237"/>
      <c r="KEI11" s="238">
        <v>5800</v>
      </c>
      <c r="KEJ11" s="234" t="s">
        <v>21559</v>
      </c>
      <c r="KEK11" s="235" t="s">
        <v>8704</v>
      </c>
      <c r="KEL11" s="236" t="s">
        <v>21560</v>
      </c>
      <c r="KEM11" s="237"/>
      <c r="KEN11" s="238">
        <v>5800</v>
      </c>
      <c r="KEO11" s="234" t="s">
        <v>21561</v>
      </c>
      <c r="KEP11" s="235" t="s">
        <v>8704</v>
      </c>
      <c r="KEQ11" s="236" t="s">
        <v>21562</v>
      </c>
      <c r="KER11" s="237"/>
      <c r="KES11" s="238">
        <v>5800</v>
      </c>
      <c r="KET11" s="234" t="s">
        <v>21563</v>
      </c>
      <c r="KEU11" s="235" t="s">
        <v>8704</v>
      </c>
      <c r="KEV11" s="236" t="s">
        <v>21564</v>
      </c>
      <c r="KEW11" s="237"/>
      <c r="KEX11" s="238">
        <v>5800</v>
      </c>
      <c r="KEY11" s="234" t="s">
        <v>21565</v>
      </c>
      <c r="KEZ11" s="235" t="s">
        <v>8704</v>
      </c>
      <c r="KFA11" s="236" t="s">
        <v>21566</v>
      </c>
      <c r="KFB11" s="237"/>
      <c r="KFC11" s="238">
        <v>5800</v>
      </c>
      <c r="KFD11" s="234" t="s">
        <v>21567</v>
      </c>
      <c r="KFE11" s="235" t="s">
        <v>8704</v>
      </c>
      <c r="KFF11" s="236" t="s">
        <v>21568</v>
      </c>
      <c r="KFG11" s="237"/>
      <c r="KFH11" s="238">
        <v>5800</v>
      </c>
      <c r="KFI11" s="234" t="s">
        <v>21569</v>
      </c>
      <c r="KFJ11" s="235" t="s">
        <v>8704</v>
      </c>
      <c r="KFK11" s="236" t="s">
        <v>21570</v>
      </c>
      <c r="KFL11" s="237"/>
      <c r="KFM11" s="238">
        <v>5800</v>
      </c>
      <c r="KFN11" s="234" t="s">
        <v>21571</v>
      </c>
      <c r="KFO11" s="235" t="s">
        <v>8704</v>
      </c>
      <c r="KFP11" s="236" t="s">
        <v>21572</v>
      </c>
      <c r="KFQ11" s="237"/>
      <c r="KFR11" s="238">
        <v>5800</v>
      </c>
      <c r="KFS11" s="234" t="s">
        <v>21573</v>
      </c>
      <c r="KFT11" s="235" t="s">
        <v>8704</v>
      </c>
      <c r="KFU11" s="236" t="s">
        <v>21574</v>
      </c>
      <c r="KFV11" s="237"/>
      <c r="KFW11" s="238">
        <v>5800</v>
      </c>
      <c r="KFX11" s="234" t="s">
        <v>21575</v>
      </c>
      <c r="KFY11" s="235" t="s">
        <v>8704</v>
      </c>
      <c r="KFZ11" s="236" t="s">
        <v>21576</v>
      </c>
      <c r="KGA11" s="237"/>
      <c r="KGB11" s="238">
        <v>5800</v>
      </c>
      <c r="KGC11" s="234" t="s">
        <v>21577</v>
      </c>
      <c r="KGD11" s="235" t="s">
        <v>8704</v>
      </c>
      <c r="KGE11" s="236" t="s">
        <v>21578</v>
      </c>
      <c r="KGF11" s="237"/>
      <c r="KGG11" s="238">
        <v>5800</v>
      </c>
      <c r="KGH11" s="234" t="s">
        <v>21579</v>
      </c>
      <c r="KGI11" s="235" t="s">
        <v>8704</v>
      </c>
      <c r="KGJ11" s="236" t="s">
        <v>21580</v>
      </c>
      <c r="KGK11" s="237"/>
      <c r="KGL11" s="238">
        <v>5800</v>
      </c>
      <c r="KGM11" s="234" t="s">
        <v>21581</v>
      </c>
      <c r="KGN11" s="235" t="s">
        <v>8704</v>
      </c>
      <c r="KGO11" s="236" t="s">
        <v>21582</v>
      </c>
      <c r="KGP11" s="237"/>
      <c r="KGQ11" s="238">
        <v>5800</v>
      </c>
      <c r="KGR11" s="234" t="s">
        <v>21583</v>
      </c>
      <c r="KGS11" s="235" t="s">
        <v>8704</v>
      </c>
      <c r="KGT11" s="236" t="s">
        <v>21584</v>
      </c>
      <c r="KGU11" s="237"/>
      <c r="KGV11" s="238">
        <v>5800</v>
      </c>
      <c r="KGW11" s="234" t="s">
        <v>21585</v>
      </c>
      <c r="KGX11" s="235" t="s">
        <v>8704</v>
      </c>
      <c r="KGY11" s="236" t="s">
        <v>21586</v>
      </c>
      <c r="KGZ11" s="237"/>
      <c r="KHA11" s="238">
        <v>5800</v>
      </c>
      <c r="KHB11" s="234" t="s">
        <v>21587</v>
      </c>
      <c r="KHC11" s="235" t="s">
        <v>8704</v>
      </c>
      <c r="KHD11" s="236" t="s">
        <v>21588</v>
      </c>
      <c r="KHE11" s="237"/>
      <c r="KHF11" s="238">
        <v>5800</v>
      </c>
      <c r="KHG11" s="234" t="s">
        <v>21589</v>
      </c>
      <c r="KHH11" s="235" t="s">
        <v>8704</v>
      </c>
      <c r="KHI11" s="236" t="s">
        <v>21590</v>
      </c>
      <c r="KHJ11" s="237"/>
      <c r="KHK11" s="238">
        <v>5800</v>
      </c>
      <c r="KHL11" s="234" t="s">
        <v>21591</v>
      </c>
      <c r="KHM11" s="235" t="s">
        <v>8704</v>
      </c>
      <c r="KHN11" s="236" t="s">
        <v>21592</v>
      </c>
      <c r="KHO11" s="237"/>
      <c r="KHP11" s="238">
        <v>5800</v>
      </c>
      <c r="KHQ11" s="234" t="s">
        <v>21593</v>
      </c>
      <c r="KHR11" s="235" t="s">
        <v>8704</v>
      </c>
      <c r="KHS11" s="236" t="s">
        <v>21594</v>
      </c>
      <c r="KHT11" s="237"/>
      <c r="KHU11" s="238">
        <v>5800</v>
      </c>
      <c r="KHV11" s="234" t="s">
        <v>21595</v>
      </c>
      <c r="KHW11" s="235" t="s">
        <v>8704</v>
      </c>
      <c r="KHX11" s="236" t="s">
        <v>21596</v>
      </c>
      <c r="KHY11" s="237"/>
      <c r="KHZ11" s="238">
        <v>5800</v>
      </c>
      <c r="KIA11" s="234" t="s">
        <v>21597</v>
      </c>
      <c r="KIB11" s="235" t="s">
        <v>8704</v>
      </c>
      <c r="KIC11" s="236" t="s">
        <v>21598</v>
      </c>
      <c r="KID11" s="237"/>
      <c r="KIE11" s="238">
        <v>5800</v>
      </c>
      <c r="KIF11" s="234" t="s">
        <v>21599</v>
      </c>
      <c r="KIG11" s="235" t="s">
        <v>8704</v>
      </c>
      <c r="KIH11" s="236" t="s">
        <v>21600</v>
      </c>
      <c r="KII11" s="237"/>
      <c r="KIJ11" s="238">
        <v>5800</v>
      </c>
      <c r="KIK11" s="234" t="s">
        <v>21601</v>
      </c>
      <c r="KIL11" s="235" t="s">
        <v>8704</v>
      </c>
      <c r="KIM11" s="236" t="s">
        <v>21602</v>
      </c>
      <c r="KIN11" s="237"/>
      <c r="KIO11" s="238">
        <v>5800</v>
      </c>
      <c r="KIP11" s="234" t="s">
        <v>21603</v>
      </c>
      <c r="KIQ11" s="235" t="s">
        <v>8704</v>
      </c>
      <c r="KIR11" s="236" t="s">
        <v>21604</v>
      </c>
      <c r="KIS11" s="237"/>
      <c r="KIT11" s="238">
        <v>5800</v>
      </c>
      <c r="KIU11" s="234" t="s">
        <v>21605</v>
      </c>
      <c r="KIV11" s="235" t="s">
        <v>8704</v>
      </c>
      <c r="KIW11" s="236" t="s">
        <v>21606</v>
      </c>
      <c r="KIX11" s="237"/>
      <c r="KIY11" s="238">
        <v>5800</v>
      </c>
      <c r="KIZ11" s="234" t="s">
        <v>21607</v>
      </c>
      <c r="KJA11" s="235" t="s">
        <v>8704</v>
      </c>
      <c r="KJB11" s="236" t="s">
        <v>21608</v>
      </c>
      <c r="KJC11" s="237"/>
      <c r="KJD11" s="238">
        <v>5800</v>
      </c>
      <c r="KJE11" s="234" t="s">
        <v>21609</v>
      </c>
      <c r="KJF11" s="235" t="s">
        <v>8704</v>
      </c>
      <c r="KJG11" s="236" t="s">
        <v>21610</v>
      </c>
      <c r="KJH11" s="237"/>
      <c r="KJI11" s="238">
        <v>5800</v>
      </c>
      <c r="KJJ11" s="234" t="s">
        <v>21611</v>
      </c>
      <c r="KJK11" s="235" t="s">
        <v>8704</v>
      </c>
      <c r="KJL11" s="236" t="s">
        <v>21612</v>
      </c>
      <c r="KJM11" s="237"/>
      <c r="KJN11" s="238">
        <v>5800</v>
      </c>
      <c r="KJO11" s="234" t="s">
        <v>21613</v>
      </c>
      <c r="KJP11" s="235" t="s">
        <v>8704</v>
      </c>
      <c r="KJQ11" s="236" t="s">
        <v>21614</v>
      </c>
      <c r="KJR11" s="237"/>
      <c r="KJS11" s="238">
        <v>5800</v>
      </c>
      <c r="KJT11" s="234" t="s">
        <v>21615</v>
      </c>
      <c r="KJU11" s="235" t="s">
        <v>8704</v>
      </c>
      <c r="KJV11" s="236" t="s">
        <v>21616</v>
      </c>
      <c r="KJW11" s="237"/>
      <c r="KJX11" s="238">
        <v>5800</v>
      </c>
      <c r="KJY11" s="234" t="s">
        <v>21617</v>
      </c>
      <c r="KJZ11" s="235" t="s">
        <v>8704</v>
      </c>
      <c r="KKA11" s="236" t="s">
        <v>21618</v>
      </c>
      <c r="KKB11" s="237"/>
      <c r="KKC11" s="238">
        <v>5800</v>
      </c>
      <c r="KKD11" s="234" t="s">
        <v>21619</v>
      </c>
      <c r="KKE11" s="235" t="s">
        <v>8704</v>
      </c>
      <c r="KKF11" s="236" t="s">
        <v>21620</v>
      </c>
      <c r="KKG11" s="237"/>
      <c r="KKH11" s="238">
        <v>5800</v>
      </c>
      <c r="KKI11" s="234" t="s">
        <v>21621</v>
      </c>
      <c r="KKJ11" s="235" t="s">
        <v>8704</v>
      </c>
      <c r="KKK11" s="236" t="s">
        <v>21622</v>
      </c>
      <c r="KKL11" s="237"/>
      <c r="KKM11" s="238">
        <v>5800</v>
      </c>
      <c r="KKN11" s="234" t="s">
        <v>21623</v>
      </c>
      <c r="KKO11" s="235" t="s">
        <v>8704</v>
      </c>
      <c r="KKP11" s="236" t="s">
        <v>21624</v>
      </c>
      <c r="KKQ11" s="237"/>
      <c r="KKR11" s="238">
        <v>5800</v>
      </c>
      <c r="KKS11" s="234" t="s">
        <v>21625</v>
      </c>
      <c r="KKT11" s="235" t="s">
        <v>8704</v>
      </c>
      <c r="KKU11" s="236" t="s">
        <v>21626</v>
      </c>
      <c r="KKV11" s="237"/>
      <c r="KKW11" s="238">
        <v>5800</v>
      </c>
      <c r="KKX11" s="234" t="s">
        <v>21627</v>
      </c>
      <c r="KKY11" s="235" t="s">
        <v>8704</v>
      </c>
      <c r="KKZ11" s="236" t="s">
        <v>21628</v>
      </c>
      <c r="KLA11" s="237"/>
      <c r="KLB11" s="238">
        <v>5800</v>
      </c>
      <c r="KLC11" s="234" t="s">
        <v>21629</v>
      </c>
      <c r="KLD11" s="235" t="s">
        <v>8704</v>
      </c>
      <c r="KLE11" s="236" t="s">
        <v>21630</v>
      </c>
      <c r="KLF11" s="237"/>
      <c r="KLG11" s="238">
        <v>5800</v>
      </c>
      <c r="KLH11" s="234" t="s">
        <v>21631</v>
      </c>
      <c r="KLI11" s="235" t="s">
        <v>8704</v>
      </c>
      <c r="KLJ11" s="236" t="s">
        <v>21632</v>
      </c>
      <c r="KLK11" s="237"/>
      <c r="KLL11" s="238">
        <v>5800</v>
      </c>
      <c r="KLM11" s="234" t="s">
        <v>21633</v>
      </c>
      <c r="KLN11" s="235" t="s">
        <v>8704</v>
      </c>
      <c r="KLO11" s="236" t="s">
        <v>21634</v>
      </c>
      <c r="KLP11" s="237"/>
      <c r="KLQ11" s="238">
        <v>5800</v>
      </c>
      <c r="KLR11" s="234" t="s">
        <v>21635</v>
      </c>
      <c r="KLS11" s="235" t="s">
        <v>8704</v>
      </c>
      <c r="KLT11" s="236" t="s">
        <v>21636</v>
      </c>
      <c r="KLU11" s="237"/>
      <c r="KLV11" s="238">
        <v>5800</v>
      </c>
      <c r="KLW11" s="234" t="s">
        <v>21637</v>
      </c>
      <c r="KLX11" s="235" t="s">
        <v>8704</v>
      </c>
      <c r="KLY11" s="236" t="s">
        <v>21638</v>
      </c>
      <c r="KLZ11" s="237"/>
      <c r="KMA11" s="238">
        <v>5800</v>
      </c>
      <c r="KMB11" s="234" t="s">
        <v>21639</v>
      </c>
      <c r="KMC11" s="235" t="s">
        <v>8704</v>
      </c>
      <c r="KMD11" s="236" t="s">
        <v>21640</v>
      </c>
      <c r="KME11" s="237"/>
      <c r="KMF11" s="238">
        <v>5800</v>
      </c>
      <c r="KMG11" s="234" t="s">
        <v>21641</v>
      </c>
      <c r="KMH11" s="235" t="s">
        <v>8704</v>
      </c>
      <c r="KMI11" s="236" t="s">
        <v>21642</v>
      </c>
      <c r="KMJ11" s="237"/>
      <c r="KMK11" s="238">
        <v>5800</v>
      </c>
      <c r="KML11" s="234" t="s">
        <v>21643</v>
      </c>
      <c r="KMM11" s="235" t="s">
        <v>8704</v>
      </c>
      <c r="KMN11" s="236" t="s">
        <v>21644</v>
      </c>
      <c r="KMO11" s="237"/>
      <c r="KMP11" s="238">
        <v>5800</v>
      </c>
      <c r="KMQ11" s="234" t="s">
        <v>21645</v>
      </c>
      <c r="KMR11" s="235" t="s">
        <v>8704</v>
      </c>
      <c r="KMS11" s="236" t="s">
        <v>21646</v>
      </c>
      <c r="KMT11" s="237"/>
      <c r="KMU11" s="238">
        <v>5800</v>
      </c>
      <c r="KMV11" s="234" t="s">
        <v>21647</v>
      </c>
      <c r="KMW11" s="235" t="s">
        <v>8704</v>
      </c>
      <c r="KMX11" s="236" t="s">
        <v>21648</v>
      </c>
      <c r="KMY11" s="237"/>
      <c r="KMZ11" s="238">
        <v>5800</v>
      </c>
      <c r="KNA11" s="234" t="s">
        <v>21649</v>
      </c>
      <c r="KNB11" s="235" t="s">
        <v>8704</v>
      </c>
      <c r="KNC11" s="236" t="s">
        <v>21650</v>
      </c>
      <c r="KND11" s="237"/>
      <c r="KNE11" s="238">
        <v>5800</v>
      </c>
      <c r="KNF11" s="234" t="s">
        <v>21651</v>
      </c>
      <c r="KNG11" s="235" t="s">
        <v>8704</v>
      </c>
      <c r="KNH11" s="236" t="s">
        <v>21652</v>
      </c>
      <c r="KNI11" s="237"/>
      <c r="KNJ11" s="238">
        <v>5800</v>
      </c>
      <c r="KNK11" s="234" t="s">
        <v>21653</v>
      </c>
      <c r="KNL11" s="235" t="s">
        <v>8704</v>
      </c>
      <c r="KNM11" s="236" t="s">
        <v>21654</v>
      </c>
      <c r="KNN11" s="237"/>
      <c r="KNO11" s="238">
        <v>5800</v>
      </c>
      <c r="KNP11" s="234" t="s">
        <v>21655</v>
      </c>
      <c r="KNQ11" s="235" t="s">
        <v>8704</v>
      </c>
      <c r="KNR11" s="236" t="s">
        <v>21656</v>
      </c>
      <c r="KNS11" s="237"/>
      <c r="KNT11" s="238">
        <v>5800</v>
      </c>
      <c r="KNU11" s="234" t="s">
        <v>21657</v>
      </c>
      <c r="KNV11" s="235" t="s">
        <v>8704</v>
      </c>
      <c r="KNW11" s="236" t="s">
        <v>21658</v>
      </c>
      <c r="KNX11" s="237"/>
      <c r="KNY11" s="238">
        <v>5800</v>
      </c>
      <c r="KNZ11" s="234" t="s">
        <v>21659</v>
      </c>
      <c r="KOA11" s="235" t="s">
        <v>8704</v>
      </c>
      <c r="KOB11" s="236" t="s">
        <v>21660</v>
      </c>
      <c r="KOC11" s="237"/>
      <c r="KOD11" s="238">
        <v>5800</v>
      </c>
      <c r="KOE11" s="234" t="s">
        <v>21661</v>
      </c>
      <c r="KOF11" s="235" t="s">
        <v>8704</v>
      </c>
      <c r="KOG11" s="236" t="s">
        <v>21662</v>
      </c>
      <c r="KOH11" s="237"/>
      <c r="KOI11" s="238">
        <v>5800</v>
      </c>
      <c r="KOJ11" s="234" t="s">
        <v>21663</v>
      </c>
      <c r="KOK11" s="235" t="s">
        <v>8704</v>
      </c>
      <c r="KOL11" s="236" t="s">
        <v>21664</v>
      </c>
      <c r="KOM11" s="237"/>
      <c r="KON11" s="238">
        <v>5800</v>
      </c>
      <c r="KOO11" s="234" t="s">
        <v>21665</v>
      </c>
      <c r="KOP11" s="235" t="s">
        <v>8704</v>
      </c>
      <c r="KOQ11" s="236" t="s">
        <v>21666</v>
      </c>
      <c r="KOR11" s="237"/>
      <c r="KOS11" s="238">
        <v>5800</v>
      </c>
      <c r="KOT11" s="234" t="s">
        <v>21667</v>
      </c>
      <c r="KOU11" s="235" t="s">
        <v>8704</v>
      </c>
      <c r="KOV11" s="236" t="s">
        <v>21668</v>
      </c>
      <c r="KOW11" s="237"/>
      <c r="KOX11" s="238">
        <v>5800</v>
      </c>
      <c r="KOY11" s="234" t="s">
        <v>21669</v>
      </c>
      <c r="KOZ11" s="235" t="s">
        <v>8704</v>
      </c>
      <c r="KPA11" s="236" t="s">
        <v>21670</v>
      </c>
      <c r="KPB11" s="237"/>
      <c r="KPC11" s="238">
        <v>5800</v>
      </c>
      <c r="KPD11" s="234" t="s">
        <v>21671</v>
      </c>
      <c r="KPE11" s="235" t="s">
        <v>8704</v>
      </c>
      <c r="KPF11" s="236" t="s">
        <v>21672</v>
      </c>
      <c r="KPG11" s="237"/>
      <c r="KPH11" s="238">
        <v>5800</v>
      </c>
      <c r="KPI11" s="234" t="s">
        <v>21673</v>
      </c>
      <c r="KPJ11" s="235" t="s">
        <v>8704</v>
      </c>
      <c r="KPK11" s="236" t="s">
        <v>21674</v>
      </c>
      <c r="KPL11" s="237"/>
      <c r="KPM11" s="238">
        <v>5800</v>
      </c>
      <c r="KPN11" s="234" t="s">
        <v>21675</v>
      </c>
      <c r="KPO11" s="235" t="s">
        <v>8704</v>
      </c>
      <c r="KPP11" s="236" t="s">
        <v>21676</v>
      </c>
      <c r="KPQ11" s="237"/>
      <c r="KPR11" s="238">
        <v>5800</v>
      </c>
      <c r="KPS11" s="234" t="s">
        <v>21677</v>
      </c>
      <c r="KPT11" s="235" t="s">
        <v>8704</v>
      </c>
      <c r="KPU11" s="236" t="s">
        <v>21678</v>
      </c>
      <c r="KPV11" s="237"/>
      <c r="KPW11" s="238">
        <v>5800</v>
      </c>
      <c r="KPX11" s="234" t="s">
        <v>21679</v>
      </c>
      <c r="KPY11" s="235" t="s">
        <v>8704</v>
      </c>
      <c r="KPZ11" s="236" t="s">
        <v>21680</v>
      </c>
      <c r="KQA11" s="237"/>
      <c r="KQB11" s="238">
        <v>5800</v>
      </c>
      <c r="KQC11" s="234" t="s">
        <v>21681</v>
      </c>
      <c r="KQD11" s="235" t="s">
        <v>8704</v>
      </c>
      <c r="KQE11" s="236" t="s">
        <v>21682</v>
      </c>
      <c r="KQF11" s="237"/>
      <c r="KQG11" s="238">
        <v>5800</v>
      </c>
      <c r="KQH11" s="234" t="s">
        <v>21683</v>
      </c>
      <c r="KQI11" s="235" t="s">
        <v>8704</v>
      </c>
      <c r="KQJ11" s="236" t="s">
        <v>21684</v>
      </c>
      <c r="KQK11" s="237"/>
      <c r="KQL11" s="238">
        <v>5800</v>
      </c>
      <c r="KQM11" s="234" t="s">
        <v>21685</v>
      </c>
      <c r="KQN11" s="235" t="s">
        <v>8704</v>
      </c>
      <c r="KQO11" s="236" t="s">
        <v>21686</v>
      </c>
      <c r="KQP11" s="237"/>
      <c r="KQQ11" s="238">
        <v>5800</v>
      </c>
      <c r="KQR11" s="234" t="s">
        <v>21687</v>
      </c>
      <c r="KQS11" s="235" t="s">
        <v>8704</v>
      </c>
      <c r="KQT11" s="236" t="s">
        <v>21688</v>
      </c>
      <c r="KQU11" s="237"/>
      <c r="KQV11" s="238">
        <v>5800</v>
      </c>
      <c r="KQW11" s="234" t="s">
        <v>21689</v>
      </c>
      <c r="KQX11" s="235" t="s">
        <v>8704</v>
      </c>
      <c r="KQY11" s="236" t="s">
        <v>21690</v>
      </c>
      <c r="KQZ11" s="237"/>
      <c r="KRA11" s="238">
        <v>5800</v>
      </c>
      <c r="KRB11" s="234" t="s">
        <v>21691</v>
      </c>
      <c r="KRC11" s="235" t="s">
        <v>8704</v>
      </c>
      <c r="KRD11" s="236" t="s">
        <v>21692</v>
      </c>
      <c r="KRE11" s="237"/>
      <c r="KRF11" s="238">
        <v>5800</v>
      </c>
      <c r="KRG11" s="234" t="s">
        <v>21693</v>
      </c>
      <c r="KRH11" s="235" t="s">
        <v>8704</v>
      </c>
      <c r="KRI11" s="236" t="s">
        <v>21694</v>
      </c>
      <c r="KRJ11" s="237"/>
      <c r="KRK11" s="238">
        <v>5800</v>
      </c>
      <c r="KRL11" s="234" t="s">
        <v>21695</v>
      </c>
      <c r="KRM11" s="235" t="s">
        <v>8704</v>
      </c>
      <c r="KRN11" s="236" t="s">
        <v>21696</v>
      </c>
      <c r="KRO11" s="237"/>
      <c r="KRP11" s="238">
        <v>5800</v>
      </c>
      <c r="KRQ11" s="234" t="s">
        <v>21697</v>
      </c>
      <c r="KRR11" s="235" t="s">
        <v>8704</v>
      </c>
      <c r="KRS11" s="236" t="s">
        <v>21698</v>
      </c>
      <c r="KRT11" s="237"/>
      <c r="KRU11" s="238">
        <v>5800</v>
      </c>
      <c r="KRV11" s="234" t="s">
        <v>21699</v>
      </c>
      <c r="KRW11" s="235" t="s">
        <v>8704</v>
      </c>
      <c r="KRX11" s="236" t="s">
        <v>21700</v>
      </c>
      <c r="KRY11" s="237"/>
      <c r="KRZ11" s="238">
        <v>5800</v>
      </c>
      <c r="KSA11" s="234" t="s">
        <v>21701</v>
      </c>
      <c r="KSB11" s="235" t="s">
        <v>8704</v>
      </c>
      <c r="KSC11" s="236" t="s">
        <v>21702</v>
      </c>
      <c r="KSD11" s="237"/>
      <c r="KSE11" s="238">
        <v>5800</v>
      </c>
      <c r="KSF11" s="234" t="s">
        <v>21703</v>
      </c>
      <c r="KSG11" s="235" t="s">
        <v>8704</v>
      </c>
      <c r="KSH11" s="236" t="s">
        <v>21704</v>
      </c>
      <c r="KSI11" s="237"/>
      <c r="KSJ11" s="238">
        <v>5800</v>
      </c>
      <c r="KSK11" s="234" t="s">
        <v>21705</v>
      </c>
      <c r="KSL11" s="235" t="s">
        <v>8704</v>
      </c>
      <c r="KSM11" s="236" t="s">
        <v>21706</v>
      </c>
      <c r="KSN11" s="237"/>
      <c r="KSO11" s="238">
        <v>5800</v>
      </c>
      <c r="KSP11" s="234" t="s">
        <v>21707</v>
      </c>
      <c r="KSQ11" s="235" t="s">
        <v>8704</v>
      </c>
      <c r="KSR11" s="236" t="s">
        <v>21708</v>
      </c>
      <c r="KSS11" s="237"/>
      <c r="KST11" s="238">
        <v>5800</v>
      </c>
      <c r="KSU11" s="234" t="s">
        <v>21709</v>
      </c>
      <c r="KSV11" s="235" t="s">
        <v>8704</v>
      </c>
      <c r="KSW11" s="236" t="s">
        <v>21710</v>
      </c>
      <c r="KSX11" s="237"/>
      <c r="KSY11" s="238">
        <v>5800</v>
      </c>
      <c r="KSZ11" s="234" t="s">
        <v>21711</v>
      </c>
      <c r="KTA11" s="235" t="s">
        <v>8704</v>
      </c>
      <c r="KTB11" s="236" t="s">
        <v>21712</v>
      </c>
      <c r="KTC11" s="237"/>
      <c r="KTD11" s="238">
        <v>5800</v>
      </c>
      <c r="KTE11" s="234" t="s">
        <v>21713</v>
      </c>
      <c r="KTF11" s="235" t="s">
        <v>8704</v>
      </c>
      <c r="KTG11" s="236" t="s">
        <v>21714</v>
      </c>
      <c r="KTH11" s="237"/>
      <c r="KTI11" s="238">
        <v>5800</v>
      </c>
      <c r="KTJ11" s="234" t="s">
        <v>21715</v>
      </c>
      <c r="KTK11" s="235" t="s">
        <v>8704</v>
      </c>
      <c r="KTL11" s="236" t="s">
        <v>21716</v>
      </c>
      <c r="KTM11" s="237"/>
      <c r="KTN11" s="238">
        <v>5800</v>
      </c>
      <c r="KTO11" s="234" t="s">
        <v>21717</v>
      </c>
      <c r="KTP11" s="235" t="s">
        <v>8704</v>
      </c>
      <c r="KTQ11" s="236" t="s">
        <v>21718</v>
      </c>
      <c r="KTR11" s="237"/>
      <c r="KTS11" s="238">
        <v>5800</v>
      </c>
      <c r="KTT11" s="234" t="s">
        <v>21719</v>
      </c>
      <c r="KTU11" s="235" t="s">
        <v>8704</v>
      </c>
      <c r="KTV11" s="236" t="s">
        <v>21720</v>
      </c>
      <c r="KTW11" s="237"/>
      <c r="KTX11" s="238">
        <v>5800</v>
      </c>
      <c r="KTY11" s="234" t="s">
        <v>21721</v>
      </c>
      <c r="KTZ11" s="235" t="s">
        <v>8704</v>
      </c>
      <c r="KUA11" s="236" t="s">
        <v>21722</v>
      </c>
      <c r="KUB11" s="237"/>
      <c r="KUC11" s="238">
        <v>5800</v>
      </c>
      <c r="KUD11" s="234" t="s">
        <v>21723</v>
      </c>
      <c r="KUE11" s="235" t="s">
        <v>8704</v>
      </c>
      <c r="KUF11" s="236" t="s">
        <v>21724</v>
      </c>
      <c r="KUG11" s="237"/>
      <c r="KUH11" s="238">
        <v>5800</v>
      </c>
      <c r="KUI11" s="234" t="s">
        <v>21725</v>
      </c>
      <c r="KUJ11" s="235" t="s">
        <v>8704</v>
      </c>
      <c r="KUK11" s="236" t="s">
        <v>21726</v>
      </c>
      <c r="KUL11" s="237"/>
      <c r="KUM11" s="238">
        <v>5800</v>
      </c>
      <c r="KUN11" s="234" t="s">
        <v>21727</v>
      </c>
      <c r="KUO11" s="235" t="s">
        <v>8704</v>
      </c>
      <c r="KUP11" s="236" t="s">
        <v>21728</v>
      </c>
      <c r="KUQ11" s="237"/>
      <c r="KUR11" s="238">
        <v>5800</v>
      </c>
      <c r="KUS11" s="234" t="s">
        <v>21729</v>
      </c>
      <c r="KUT11" s="235" t="s">
        <v>8704</v>
      </c>
      <c r="KUU11" s="236" t="s">
        <v>21730</v>
      </c>
      <c r="KUV11" s="237"/>
      <c r="KUW11" s="238">
        <v>5800</v>
      </c>
      <c r="KUX11" s="234" t="s">
        <v>21731</v>
      </c>
      <c r="KUY11" s="235" t="s">
        <v>8704</v>
      </c>
      <c r="KUZ11" s="236" t="s">
        <v>21732</v>
      </c>
      <c r="KVA11" s="237"/>
      <c r="KVB11" s="238">
        <v>5800</v>
      </c>
      <c r="KVC11" s="234" t="s">
        <v>21733</v>
      </c>
      <c r="KVD11" s="235" t="s">
        <v>8704</v>
      </c>
      <c r="KVE11" s="236" t="s">
        <v>21734</v>
      </c>
      <c r="KVF11" s="237"/>
      <c r="KVG11" s="238">
        <v>5800</v>
      </c>
      <c r="KVH11" s="234" t="s">
        <v>21735</v>
      </c>
      <c r="KVI11" s="235" t="s">
        <v>8704</v>
      </c>
      <c r="KVJ11" s="236" t="s">
        <v>21736</v>
      </c>
      <c r="KVK11" s="237"/>
      <c r="KVL11" s="238">
        <v>5800</v>
      </c>
      <c r="KVM11" s="234" t="s">
        <v>21737</v>
      </c>
      <c r="KVN11" s="235" t="s">
        <v>8704</v>
      </c>
      <c r="KVO11" s="236" t="s">
        <v>21738</v>
      </c>
      <c r="KVP11" s="237"/>
      <c r="KVQ11" s="238">
        <v>5800</v>
      </c>
      <c r="KVR11" s="234" t="s">
        <v>21739</v>
      </c>
      <c r="KVS11" s="235" t="s">
        <v>8704</v>
      </c>
      <c r="KVT11" s="236" t="s">
        <v>21740</v>
      </c>
      <c r="KVU11" s="237"/>
      <c r="KVV11" s="238">
        <v>5800</v>
      </c>
      <c r="KVW11" s="234" t="s">
        <v>21741</v>
      </c>
      <c r="KVX11" s="235" t="s">
        <v>8704</v>
      </c>
      <c r="KVY11" s="236" t="s">
        <v>21742</v>
      </c>
      <c r="KVZ11" s="237"/>
      <c r="KWA11" s="238">
        <v>5800</v>
      </c>
      <c r="KWB11" s="234" t="s">
        <v>21743</v>
      </c>
      <c r="KWC11" s="235" t="s">
        <v>8704</v>
      </c>
      <c r="KWD11" s="236" t="s">
        <v>21744</v>
      </c>
      <c r="KWE11" s="237"/>
      <c r="KWF11" s="238">
        <v>5800</v>
      </c>
      <c r="KWG11" s="234" t="s">
        <v>21745</v>
      </c>
      <c r="KWH11" s="235" t="s">
        <v>8704</v>
      </c>
      <c r="KWI11" s="236" t="s">
        <v>21746</v>
      </c>
      <c r="KWJ11" s="237"/>
      <c r="KWK11" s="238">
        <v>5800</v>
      </c>
      <c r="KWL11" s="234" t="s">
        <v>21747</v>
      </c>
      <c r="KWM11" s="235" t="s">
        <v>8704</v>
      </c>
      <c r="KWN11" s="236" t="s">
        <v>21748</v>
      </c>
      <c r="KWO11" s="237"/>
      <c r="KWP11" s="238">
        <v>5800</v>
      </c>
      <c r="KWQ11" s="234" t="s">
        <v>21749</v>
      </c>
      <c r="KWR11" s="235" t="s">
        <v>8704</v>
      </c>
      <c r="KWS11" s="236" t="s">
        <v>21750</v>
      </c>
      <c r="KWT11" s="237"/>
      <c r="KWU11" s="238">
        <v>5800</v>
      </c>
      <c r="KWV11" s="234" t="s">
        <v>21751</v>
      </c>
      <c r="KWW11" s="235" t="s">
        <v>8704</v>
      </c>
      <c r="KWX11" s="236" t="s">
        <v>21752</v>
      </c>
      <c r="KWY11" s="237"/>
      <c r="KWZ11" s="238">
        <v>5800</v>
      </c>
      <c r="KXA11" s="234" t="s">
        <v>21753</v>
      </c>
      <c r="KXB11" s="235" t="s">
        <v>8704</v>
      </c>
      <c r="KXC11" s="236" t="s">
        <v>21754</v>
      </c>
      <c r="KXD11" s="237"/>
      <c r="KXE11" s="238">
        <v>5800</v>
      </c>
      <c r="KXF11" s="234" t="s">
        <v>21755</v>
      </c>
      <c r="KXG11" s="235" t="s">
        <v>8704</v>
      </c>
      <c r="KXH11" s="236" t="s">
        <v>21756</v>
      </c>
      <c r="KXI11" s="237"/>
      <c r="KXJ11" s="238">
        <v>5800</v>
      </c>
      <c r="KXK11" s="234" t="s">
        <v>21757</v>
      </c>
      <c r="KXL11" s="235" t="s">
        <v>8704</v>
      </c>
      <c r="KXM11" s="236" t="s">
        <v>21758</v>
      </c>
      <c r="KXN11" s="237"/>
      <c r="KXO11" s="238">
        <v>5800</v>
      </c>
      <c r="KXP11" s="234" t="s">
        <v>21759</v>
      </c>
      <c r="KXQ11" s="235" t="s">
        <v>8704</v>
      </c>
      <c r="KXR11" s="236" t="s">
        <v>21760</v>
      </c>
      <c r="KXS11" s="237"/>
      <c r="KXT11" s="238">
        <v>5800</v>
      </c>
      <c r="KXU11" s="234" t="s">
        <v>21761</v>
      </c>
      <c r="KXV11" s="235" t="s">
        <v>8704</v>
      </c>
      <c r="KXW11" s="236" t="s">
        <v>21762</v>
      </c>
      <c r="KXX11" s="237"/>
      <c r="KXY11" s="238">
        <v>5800</v>
      </c>
      <c r="KXZ11" s="234" t="s">
        <v>21763</v>
      </c>
      <c r="KYA11" s="235" t="s">
        <v>8704</v>
      </c>
      <c r="KYB11" s="236" t="s">
        <v>21764</v>
      </c>
      <c r="KYC11" s="237"/>
      <c r="KYD11" s="238">
        <v>5800</v>
      </c>
      <c r="KYE11" s="234" t="s">
        <v>21765</v>
      </c>
      <c r="KYF11" s="235" t="s">
        <v>8704</v>
      </c>
      <c r="KYG11" s="236" t="s">
        <v>21766</v>
      </c>
      <c r="KYH11" s="237"/>
      <c r="KYI11" s="238">
        <v>5800</v>
      </c>
      <c r="KYJ11" s="234" t="s">
        <v>21767</v>
      </c>
      <c r="KYK11" s="235" t="s">
        <v>8704</v>
      </c>
      <c r="KYL11" s="236" t="s">
        <v>21768</v>
      </c>
      <c r="KYM11" s="237"/>
      <c r="KYN11" s="238">
        <v>5800</v>
      </c>
      <c r="KYO11" s="234" t="s">
        <v>21769</v>
      </c>
      <c r="KYP11" s="235" t="s">
        <v>8704</v>
      </c>
      <c r="KYQ11" s="236" t="s">
        <v>21770</v>
      </c>
      <c r="KYR11" s="237"/>
      <c r="KYS11" s="238">
        <v>5800</v>
      </c>
      <c r="KYT11" s="234" t="s">
        <v>21771</v>
      </c>
      <c r="KYU11" s="235" t="s">
        <v>8704</v>
      </c>
      <c r="KYV11" s="236" t="s">
        <v>21772</v>
      </c>
      <c r="KYW11" s="237"/>
      <c r="KYX11" s="238">
        <v>5800</v>
      </c>
      <c r="KYY11" s="234" t="s">
        <v>21773</v>
      </c>
      <c r="KYZ11" s="235" t="s">
        <v>8704</v>
      </c>
      <c r="KZA11" s="236" t="s">
        <v>21774</v>
      </c>
      <c r="KZB11" s="237"/>
      <c r="KZC11" s="238">
        <v>5800</v>
      </c>
      <c r="KZD11" s="234" t="s">
        <v>21775</v>
      </c>
      <c r="KZE11" s="235" t="s">
        <v>8704</v>
      </c>
      <c r="KZF11" s="236" t="s">
        <v>21776</v>
      </c>
      <c r="KZG11" s="237"/>
      <c r="KZH11" s="238">
        <v>5800</v>
      </c>
      <c r="KZI11" s="234" t="s">
        <v>21777</v>
      </c>
      <c r="KZJ11" s="235" t="s">
        <v>8704</v>
      </c>
      <c r="KZK11" s="236" t="s">
        <v>21778</v>
      </c>
      <c r="KZL11" s="237"/>
      <c r="KZM11" s="238">
        <v>5800</v>
      </c>
      <c r="KZN11" s="234" t="s">
        <v>21779</v>
      </c>
      <c r="KZO11" s="235" t="s">
        <v>8704</v>
      </c>
      <c r="KZP11" s="236" t="s">
        <v>21780</v>
      </c>
      <c r="KZQ11" s="237"/>
      <c r="KZR11" s="238">
        <v>5800</v>
      </c>
      <c r="KZS11" s="234" t="s">
        <v>21781</v>
      </c>
      <c r="KZT11" s="235" t="s">
        <v>8704</v>
      </c>
      <c r="KZU11" s="236" t="s">
        <v>21782</v>
      </c>
      <c r="KZV11" s="237"/>
      <c r="KZW11" s="238">
        <v>5800</v>
      </c>
      <c r="KZX11" s="234" t="s">
        <v>21783</v>
      </c>
      <c r="KZY11" s="235" t="s">
        <v>8704</v>
      </c>
      <c r="KZZ11" s="236" t="s">
        <v>21784</v>
      </c>
      <c r="LAA11" s="237"/>
      <c r="LAB11" s="238">
        <v>5800</v>
      </c>
      <c r="LAC11" s="234" t="s">
        <v>21785</v>
      </c>
      <c r="LAD11" s="235" t="s">
        <v>8704</v>
      </c>
      <c r="LAE11" s="236" t="s">
        <v>21786</v>
      </c>
      <c r="LAF11" s="237"/>
      <c r="LAG11" s="238">
        <v>5800</v>
      </c>
      <c r="LAH11" s="234" t="s">
        <v>21787</v>
      </c>
      <c r="LAI11" s="235" t="s">
        <v>8704</v>
      </c>
      <c r="LAJ11" s="236" t="s">
        <v>21788</v>
      </c>
      <c r="LAK11" s="237"/>
      <c r="LAL11" s="238">
        <v>5800</v>
      </c>
      <c r="LAM11" s="234" t="s">
        <v>21789</v>
      </c>
      <c r="LAN11" s="235" t="s">
        <v>8704</v>
      </c>
      <c r="LAO11" s="236" t="s">
        <v>21790</v>
      </c>
      <c r="LAP11" s="237"/>
      <c r="LAQ11" s="238">
        <v>5800</v>
      </c>
      <c r="LAR11" s="234" t="s">
        <v>21791</v>
      </c>
      <c r="LAS11" s="235" t="s">
        <v>8704</v>
      </c>
      <c r="LAT11" s="236" t="s">
        <v>21792</v>
      </c>
      <c r="LAU11" s="237"/>
      <c r="LAV11" s="238">
        <v>5800</v>
      </c>
      <c r="LAW11" s="234" t="s">
        <v>21793</v>
      </c>
      <c r="LAX11" s="235" t="s">
        <v>8704</v>
      </c>
      <c r="LAY11" s="236" t="s">
        <v>21794</v>
      </c>
      <c r="LAZ11" s="237"/>
      <c r="LBA11" s="238">
        <v>5800</v>
      </c>
      <c r="LBB11" s="234" t="s">
        <v>21795</v>
      </c>
      <c r="LBC11" s="235" t="s">
        <v>8704</v>
      </c>
      <c r="LBD11" s="236" t="s">
        <v>21796</v>
      </c>
      <c r="LBE11" s="237"/>
      <c r="LBF11" s="238">
        <v>5800</v>
      </c>
      <c r="LBG11" s="234" t="s">
        <v>21797</v>
      </c>
      <c r="LBH11" s="235" t="s">
        <v>8704</v>
      </c>
      <c r="LBI11" s="236" t="s">
        <v>21798</v>
      </c>
      <c r="LBJ11" s="237"/>
      <c r="LBK11" s="238">
        <v>5800</v>
      </c>
      <c r="LBL11" s="234" t="s">
        <v>21799</v>
      </c>
      <c r="LBM11" s="235" t="s">
        <v>8704</v>
      </c>
      <c r="LBN11" s="236" t="s">
        <v>21800</v>
      </c>
      <c r="LBO11" s="237"/>
      <c r="LBP11" s="238">
        <v>5800</v>
      </c>
      <c r="LBQ11" s="234" t="s">
        <v>21801</v>
      </c>
      <c r="LBR11" s="235" t="s">
        <v>8704</v>
      </c>
      <c r="LBS11" s="236" t="s">
        <v>21802</v>
      </c>
      <c r="LBT11" s="237"/>
      <c r="LBU11" s="238">
        <v>5800</v>
      </c>
      <c r="LBV11" s="234" t="s">
        <v>21803</v>
      </c>
      <c r="LBW11" s="235" t="s">
        <v>8704</v>
      </c>
      <c r="LBX11" s="236" t="s">
        <v>21804</v>
      </c>
      <c r="LBY11" s="237"/>
      <c r="LBZ11" s="238">
        <v>5800</v>
      </c>
      <c r="LCA11" s="234" t="s">
        <v>21805</v>
      </c>
      <c r="LCB11" s="235" t="s">
        <v>8704</v>
      </c>
      <c r="LCC11" s="236" t="s">
        <v>21806</v>
      </c>
      <c r="LCD11" s="237"/>
      <c r="LCE11" s="238">
        <v>5800</v>
      </c>
      <c r="LCF11" s="234" t="s">
        <v>21807</v>
      </c>
      <c r="LCG11" s="235" t="s">
        <v>8704</v>
      </c>
      <c r="LCH11" s="236" t="s">
        <v>21808</v>
      </c>
      <c r="LCI11" s="237"/>
      <c r="LCJ11" s="238">
        <v>5800</v>
      </c>
      <c r="LCK11" s="234" t="s">
        <v>21809</v>
      </c>
      <c r="LCL11" s="235" t="s">
        <v>8704</v>
      </c>
      <c r="LCM11" s="236" t="s">
        <v>21810</v>
      </c>
      <c r="LCN11" s="237"/>
      <c r="LCO11" s="238">
        <v>5800</v>
      </c>
      <c r="LCP11" s="234" t="s">
        <v>21811</v>
      </c>
      <c r="LCQ11" s="235" t="s">
        <v>8704</v>
      </c>
      <c r="LCR11" s="236" t="s">
        <v>21812</v>
      </c>
      <c r="LCS11" s="237"/>
      <c r="LCT11" s="238">
        <v>5800</v>
      </c>
      <c r="LCU11" s="234" t="s">
        <v>21813</v>
      </c>
      <c r="LCV11" s="235" t="s">
        <v>8704</v>
      </c>
      <c r="LCW11" s="236" t="s">
        <v>21814</v>
      </c>
      <c r="LCX11" s="237"/>
      <c r="LCY11" s="238">
        <v>5800</v>
      </c>
      <c r="LCZ11" s="234" t="s">
        <v>21815</v>
      </c>
      <c r="LDA11" s="235" t="s">
        <v>8704</v>
      </c>
      <c r="LDB11" s="236" t="s">
        <v>21816</v>
      </c>
      <c r="LDC11" s="237"/>
      <c r="LDD11" s="238">
        <v>5800</v>
      </c>
      <c r="LDE11" s="234" t="s">
        <v>21817</v>
      </c>
      <c r="LDF11" s="235" t="s">
        <v>8704</v>
      </c>
      <c r="LDG11" s="236" t="s">
        <v>21818</v>
      </c>
      <c r="LDH11" s="237"/>
      <c r="LDI11" s="238">
        <v>5800</v>
      </c>
      <c r="LDJ11" s="234" t="s">
        <v>21819</v>
      </c>
      <c r="LDK11" s="235" t="s">
        <v>8704</v>
      </c>
      <c r="LDL11" s="236" t="s">
        <v>21820</v>
      </c>
      <c r="LDM11" s="237"/>
      <c r="LDN11" s="238">
        <v>5800</v>
      </c>
      <c r="LDO11" s="234" t="s">
        <v>21821</v>
      </c>
      <c r="LDP11" s="235" t="s">
        <v>8704</v>
      </c>
      <c r="LDQ11" s="236" t="s">
        <v>21822</v>
      </c>
      <c r="LDR11" s="237"/>
      <c r="LDS11" s="238">
        <v>5800</v>
      </c>
      <c r="LDT11" s="234" t="s">
        <v>21823</v>
      </c>
      <c r="LDU11" s="235" t="s">
        <v>8704</v>
      </c>
      <c r="LDV11" s="236" t="s">
        <v>21824</v>
      </c>
      <c r="LDW11" s="237"/>
      <c r="LDX11" s="238">
        <v>5800</v>
      </c>
      <c r="LDY11" s="234" t="s">
        <v>21825</v>
      </c>
      <c r="LDZ11" s="235" t="s">
        <v>8704</v>
      </c>
      <c r="LEA11" s="236" t="s">
        <v>21826</v>
      </c>
      <c r="LEB11" s="237"/>
      <c r="LEC11" s="238">
        <v>5800</v>
      </c>
      <c r="LED11" s="234" t="s">
        <v>21827</v>
      </c>
      <c r="LEE11" s="235" t="s">
        <v>8704</v>
      </c>
      <c r="LEF11" s="236" t="s">
        <v>21828</v>
      </c>
      <c r="LEG11" s="237"/>
      <c r="LEH11" s="238">
        <v>5800</v>
      </c>
      <c r="LEI11" s="234" t="s">
        <v>21829</v>
      </c>
      <c r="LEJ11" s="235" t="s">
        <v>8704</v>
      </c>
      <c r="LEK11" s="236" t="s">
        <v>21830</v>
      </c>
      <c r="LEL11" s="237"/>
      <c r="LEM11" s="238">
        <v>5800</v>
      </c>
      <c r="LEN11" s="234" t="s">
        <v>21831</v>
      </c>
      <c r="LEO11" s="235" t="s">
        <v>8704</v>
      </c>
      <c r="LEP11" s="236" t="s">
        <v>21832</v>
      </c>
      <c r="LEQ11" s="237"/>
      <c r="LER11" s="238">
        <v>5800</v>
      </c>
      <c r="LES11" s="234" t="s">
        <v>21833</v>
      </c>
      <c r="LET11" s="235" t="s">
        <v>8704</v>
      </c>
      <c r="LEU11" s="236" t="s">
        <v>21834</v>
      </c>
      <c r="LEV11" s="237"/>
      <c r="LEW11" s="238">
        <v>5800</v>
      </c>
      <c r="LEX11" s="234" t="s">
        <v>21835</v>
      </c>
      <c r="LEY11" s="235" t="s">
        <v>8704</v>
      </c>
      <c r="LEZ11" s="236" t="s">
        <v>21836</v>
      </c>
      <c r="LFA11" s="237"/>
      <c r="LFB11" s="238">
        <v>5800</v>
      </c>
      <c r="LFC11" s="234" t="s">
        <v>21837</v>
      </c>
      <c r="LFD11" s="235" t="s">
        <v>8704</v>
      </c>
      <c r="LFE11" s="236" t="s">
        <v>21838</v>
      </c>
      <c r="LFF11" s="237"/>
      <c r="LFG11" s="238">
        <v>5800</v>
      </c>
      <c r="LFH11" s="234" t="s">
        <v>21839</v>
      </c>
      <c r="LFI11" s="235" t="s">
        <v>8704</v>
      </c>
      <c r="LFJ11" s="236" t="s">
        <v>21840</v>
      </c>
      <c r="LFK11" s="237"/>
      <c r="LFL11" s="238">
        <v>5800</v>
      </c>
      <c r="LFM11" s="234" t="s">
        <v>21841</v>
      </c>
      <c r="LFN11" s="235" t="s">
        <v>8704</v>
      </c>
      <c r="LFO11" s="236" t="s">
        <v>21842</v>
      </c>
      <c r="LFP11" s="237"/>
      <c r="LFQ11" s="238">
        <v>5800</v>
      </c>
      <c r="LFR11" s="234" t="s">
        <v>21843</v>
      </c>
      <c r="LFS11" s="235" t="s">
        <v>8704</v>
      </c>
      <c r="LFT11" s="236" t="s">
        <v>21844</v>
      </c>
      <c r="LFU11" s="237"/>
      <c r="LFV11" s="238">
        <v>5800</v>
      </c>
      <c r="LFW11" s="234" t="s">
        <v>21845</v>
      </c>
      <c r="LFX11" s="235" t="s">
        <v>8704</v>
      </c>
      <c r="LFY11" s="236" t="s">
        <v>21846</v>
      </c>
      <c r="LFZ11" s="237"/>
      <c r="LGA11" s="238">
        <v>5800</v>
      </c>
      <c r="LGB11" s="234" t="s">
        <v>21847</v>
      </c>
      <c r="LGC11" s="235" t="s">
        <v>8704</v>
      </c>
      <c r="LGD11" s="236" t="s">
        <v>21848</v>
      </c>
      <c r="LGE11" s="237"/>
      <c r="LGF11" s="238">
        <v>5800</v>
      </c>
      <c r="LGG11" s="234" t="s">
        <v>21849</v>
      </c>
      <c r="LGH11" s="235" t="s">
        <v>8704</v>
      </c>
      <c r="LGI11" s="236" t="s">
        <v>21850</v>
      </c>
      <c r="LGJ11" s="237"/>
      <c r="LGK11" s="238">
        <v>5800</v>
      </c>
      <c r="LGL11" s="234" t="s">
        <v>21851</v>
      </c>
      <c r="LGM11" s="235" t="s">
        <v>8704</v>
      </c>
      <c r="LGN11" s="236" t="s">
        <v>21852</v>
      </c>
      <c r="LGO11" s="237"/>
      <c r="LGP11" s="238">
        <v>5800</v>
      </c>
      <c r="LGQ11" s="234" t="s">
        <v>21853</v>
      </c>
      <c r="LGR11" s="235" t="s">
        <v>8704</v>
      </c>
      <c r="LGS11" s="236" t="s">
        <v>21854</v>
      </c>
      <c r="LGT11" s="237"/>
      <c r="LGU11" s="238">
        <v>5800</v>
      </c>
      <c r="LGV11" s="234" t="s">
        <v>21855</v>
      </c>
      <c r="LGW11" s="235" t="s">
        <v>8704</v>
      </c>
      <c r="LGX11" s="236" t="s">
        <v>21856</v>
      </c>
      <c r="LGY11" s="237"/>
      <c r="LGZ11" s="238">
        <v>5800</v>
      </c>
      <c r="LHA11" s="234" t="s">
        <v>21857</v>
      </c>
      <c r="LHB11" s="235" t="s">
        <v>8704</v>
      </c>
      <c r="LHC11" s="236" t="s">
        <v>21858</v>
      </c>
      <c r="LHD11" s="237"/>
      <c r="LHE11" s="238">
        <v>5800</v>
      </c>
      <c r="LHF11" s="234" t="s">
        <v>21859</v>
      </c>
      <c r="LHG11" s="235" t="s">
        <v>8704</v>
      </c>
      <c r="LHH11" s="236" t="s">
        <v>21860</v>
      </c>
      <c r="LHI11" s="237"/>
      <c r="LHJ11" s="238">
        <v>5800</v>
      </c>
      <c r="LHK11" s="234" t="s">
        <v>21861</v>
      </c>
      <c r="LHL11" s="235" t="s">
        <v>8704</v>
      </c>
      <c r="LHM11" s="236" t="s">
        <v>21862</v>
      </c>
      <c r="LHN11" s="237"/>
      <c r="LHO11" s="238">
        <v>5800</v>
      </c>
      <c r="LHP11" s="234" t="s">
        <v>21863</v>
      </c>
      <c r="LHQ11" s="235" t="s">
        <v>8704</v>
      </c>
      <c r="LHR11" s="236" t="s">
        <v>21864</v>
      </c>
      <c r="LHS11" s="237"/>
      <c r="LHT11" s="238">
        <v>5800</v>
      </c>
      <c r="LHU11" s="234" t="s">
        <v>21865</v>
      </c>
      <c r="LHV11" s="235" t="s">
        <v>8704</v>
      </c>
      <c r="LHW11" s="236" t="s">
        <v>21866</v>
      </c>
      <c r="LHX11" s="237"/>
      <c r="LHY11" s="238">
        <v>5800</v>
      </c>
      <c r="LHZ11" s="234" t="s">
        <v>21867</v>
      </c>
      <c r="LIA11" s="235" t="s">
        <v>8704</v>
      </c>
      <c r="LIB11" s="236" t="s">
        <v>21868</v>
      </c>
      <c r="LIC11" s="237"/>
      <c r="LID11" s="238">
        <v>5800</v>
      </c>
      <c r="LIE11" s="234" t="s">
        <v>21869</v>
      </c>
      <c r="LIF11" s="235" t="s">
        <v>8704</v>
      </c>
      <c r="LIG11" s="236" t="s">
        <v>21870</v>
      </c>
      <c r="LIH11" s="237"/>
      <c r="LII11" s="238">
        <v>5800</v>
      </c>
      <c r="LIJ11" s="234" t="s">
        <v>21871</v>
      </c>
      <c r="LIK11" s="235" t="s">
        <v>8704</v>
      </c>
      <c r="LIL11" s="236" t="s">
        <v>21872</v>
      </c>
      <c r="LIM11" s="237"/>
      <c r="LIN11" s="238">
        <v>5800</v>
      </c>
      <c r="LIO11" s="234" t="s">
        <v>21873</v>
      </c>
      <c r="LIP11" s="235" t="s">
        <v>8704</v>
      </c>
      <c r="LIQ11" s="236" t="s">
        <v>21874</v>
      </c>
      <c r="LIR11" s="237"/>
      <c r="LIS11" s="238">
        <v>5800</v>
      </c>
      <c r="LIT11" s="234" t="s">
        <v>21875</v>
      </c>
      <c r="LIU11" s="235" t="s">
        <v>8704</v>
      </c>
      <c r="LIV11" s="236" t="s">
        <v>21876</v>
      </c>
      <c r="LIW11" s="237"/>
      <c r="LIX11" s="238">
        <v>5800</v>
      </c>
      <c r="LIY11" s="234" t="s">
        <v>21877</v>
      </c>
      <c r="LIZ11" s="235" t="s">
        <v>8704</v>
      </c>
      <c r="LJA11" s="236" t="s">
        <v>21878</v>
      </c>
      <c r="LJB11" s="237"/>
      <c r="LJC11" s="238">
        <v>5800</v>
      </c>
      <c r="LJD11" s="234" t="s">
        <v>21879</v>
      </c>
      <c r="LJE11" s="235" t="s">
        <v>8704</v>
      </c>
      <c r="LJF11" s="236" t="s">
        <v>21880</v>
      </c>
      <c r="LJG11" s="237"/>
      <c r="LJH11" s="238">
        <v>5800</v>
      </c>
      <c r="LJI11" s="234" t="s">
        <v>21881</v>
      </c>
      <c r="LJJ11" s="235" t="s">
        <v>8704</v>
      </c>
      <c r="LJK11" s="236" t="s">
        <v>21882</v>
      </c>
      <c r="LJL11" s="237"/>
      <c r="LJM11" s="238">
        <v>5800</v>
      </c>
      <c r="LJN11" s="234" t="s">
        <v>21883</v>
      </c>
      <c r="LJO11" s="235" t="s">
        <v>8704</v>
      </c>
      <c r="LJP11" s="236" t="s">
        <v>21884</v>
      </c>
      <c r="LJQ11" s="237"/>
      <c r="LJR11" s="238">
        <v>5800</v>
      </c>
      <c r="LJS11" s="234" t="s">
        <v>21885</v>
      </c>
      <c r="LJT11" s="235" t="s">
        <v>8704</v>
      </c>
      <c r="LJU11" s="236" t="s">
        <v>21886</v>
      </c>
      <c r="LJV11" s="237"/>
      <c r="LJW11" s="238">
        <v>5800</v>
      </c>
      <c r="LJX11" s="234" t="s">
        <v>21887</v>
      </c>
      <c r="LJY11" s="235" t="s">
        <v>8704</v>
      </c>
      <c r="LJZ11" s="236" t="s">
        <v>21888</v>
      </c>
      <c r="LKA11" s="237"/>
      <c r="LKB11" s="238">
        <v>5800</v>
      </c>
      <c r="LKC11" s="234" t="s">
        <v>21889</v>
      </c>
      <c r="LKD11" s="235" t="s">
        <v>8704</v>
      </c>
      <c r="LKE11" s="236" t="s">
        <v>21890</v>
      </c>
      <c r="LKF11" s="237"/>
      <c r="LKG11" s="238">
        <v>5800</v>
      </c>
      <c r="LKH11" s="234" t="s">
        <v>21891</v>
      </c>
      <c r="LKI11" s="235" t="s">
        <v>8704</v>
      </c>
      <c r="LKJ11" s="236" t="s">
        <v>21892</v>
      </c>
      <c r="LKK11" s="237"/>
      <c r="LKL11" s="238">
        <v>5800</v>
      </c>
      <c r="LKM11" s="234" t="s">
        <v>21893</v>
      </c>
      <c r="LKN11" s="235" t="s">
        <v>8704</v>
      </c>
      <c r="LKO11" s="236" t="s">
        <v>21894</v>
      </c>
      <c r="LKP11" s="237"/>
      <c r="LKQ11" s="238">
        <v>5800</v>
      </c>
      <c r="LKR11" s="234" t="s">
        <v>21895</v>
      </c>
      <c r="LKS11" s="235" t="s">
        <v>8704</v>
      </c>
      <c r="LKT11" s="236" t="s">
        <v>21896</v>
      </c>
      <c r="LKU11" s="237"/>
      <c r="LKV11" s="238">
        <v>5800</v>
      </c>
      <c r="LKW11" s="234" t="s">
        <v>21897</v>
      </c>
      <c r="LKX11" s="235" t="s">
        <v>8704</v>
      </c>
      <c r="LKY11" s="236" t="s">
        <v>21898</v>
      </c>
      <c r="LKZ11" s="237"/>
      <c r="LLA11" s="238">
        <v>5800</v>
      </c>
      <c r="LLB11" s="234" t="s">
        <v>21899</v>
      </c>
      <c r="LLC11" s="235" t="s">
        <v>8704</v>
      </c>
      <c r="LLD11" s="236" t="s">
        <v>21900</v>
      </c>
      <c r="LLE11" s="237"/>
      <c r="LLF11" s="238">
        <v>5800</v>
      </c>
      <c r="LLG11" s="234" t="s">
        <v>21901</v>
      </c>
      <c r="LLH11" s="235" t="s">
        <v>8704</v>
      </c>
      <c r="LLI11" s="236" t="s">
        <v>21902</v>
      </c>
      <c r="LLJ11" s="237"/>
      <c r="LLK11" s="238">
        <v>5800</v>
      </c>
      <c r="LLL11" s="234" t="s">
        <v>21903</v>
      </c>
      <c r="LLM11" s="235" t="s">
        <v>8704</v>
      </c>
      <c r="LLN11" s="236" t="s">
        <v>21904</v>
      </c>
      <c r="LLO11" s="237"/>
      <c r="LLP11" s="238">
        <v>5800</v>
      </c>
      <c r="LLQ11" s="234" t="s">
        <v>21905</v>
      </c>
      <c r="LLR11" s="235" t="s">
        <v>8704</v>
      </c>
      <c r="LLS11" s="236" t="s">
        <v>21906</v>
      </c>
      <c r="LLT11" s="237"/>
      <c r="LLU11" s="238">
        <v>5800</v>
      </c>
      <c r="LLV11" s="234" t="s">
        <v>21907</v>
      </c>
      <c r="LLW11" s="235" t="s">
        <v>8704</v>
      </c>
      <c r="LLX11" s="236" t="s">
        <v>21908</v>
      </c>
      <c r="LLY11" s="237"/>
      <c r="LLZ11" s="238">
        <v>5800</v>
      </c>
      <c r="LMA11" s="234" t="s">
        <v>21909</v>
      </c>
      <c r="LMB11" s="235" t="s">
        <v>8704</v>
      </c>
      <c r="LMC11" s="236" t="s">
        <v>21910</v>
      </c>
      <c r="LMD11" s="237"/>
      <c r="LME11" s="238">
        <v>5800</v>
      </c>
      <c r="LMF11" s="234" t="s">
        <v>21911</v>
      </c>
      <c r="LMG11" s="235" t="s">
        <v>8704</v>
      </c>
      <c r="LMH11" s="236" t="s">
        <v>21912</v>
      </c>
      <c r="LMI11" s="237"/>
      <c r="LMJ11" s="238">
        <v>5800</v>
      </c>
      <c r="LMK11" s="234" t="s">
        <v>21913</v>
      </c>
      <c r="LML11" s="235" t="s">
        <v>8704</v>
      </c>
      <c r="LMM11" s="236" t="s">
        <v>21914</v>
      </c>
      <c r="LMN11" s="237"/>
      <c r="LMO11" s="238">
        <v>5800</v>
      </c>
      <c r="LMP11" s="234" t="s">
        <v>21915</v>
      </c>
      <c r="LMQ11" s="235" t="s">
        <v>8704</v>
      </c>
      <c r="LMR11" s="236" t="s">
        <v>21916</v>
      </c>
      <c r="LMS11" s="237"/>
      <c r="LMT11" s="238">
        <v>5800</v>
      </c>
      <c r="LMU11" s="234" t="s">
        <v>21917</v>
      </c>
      <c r="LMV11" s="235" t="s">
        <v>8704</v>
      </c>
      <c r="LMW11" s="236" t="s">
        <v>21918</v>
      </c>
      <c r="LMX11" s="237"/>
      <c r="LMY11" s="238">
        <v>5800</v>
      </c>
      <c r="LMZ11" s="234" t="s">
        <v>21919</v>
      </c>
      <c r="LNA11" s="235" t="s">
        <v>8704</v>
      </c>
      <c r="LNB11" s="236" t="s">
        <v>21920</v>
      </c>
      <c r="LNC11" s="237"/>
      <c r="LND11" s="238">
        <v>5800</v>
      </c>
      <c r="LNE11" s="234" t="s">
        <v>21921</v>
      </c>
      <c r="LNF11" s="235" t="s">
        <v>8704</v>
      </c>
      <c r="LNG11" s="236" t="s">
        <v>21922</v>
      </c>
      <c r="LNH11" s="237"/>
      <c r="LNI11" s="238">
        <v>5800</v>
      </c>
      <c r="LNJ11" s="234" t="s">
        <v>21923</v>
      </c>
      <c r="LNK11" s="235" t="s">
        <v>8704</v>
      </c>
      <c r="LNL11" s="236" t="s">
        <v>21924</v>
      </c>
      <c r="LNM11" s="237"/>
      <c r="LNN11" s="238">
        <v>5800</v>
      </c>
      <c r="LNO11" s="234" t="s">
        <v>21925</v>
      </c>
      <c r="LNP11" s="235" t="s">
        <v>8704</v>
      </c>
      <c r="LNQ11" s="236" t="s">
        <v>21926</v>
      </c>
      <c r="LNR11" s="237"/>
      <c r="LNS11" s="238">
        <v>5800</v>
      </c>
      <c r="LNT11" s="234" t="s">
        <v>21927</v>
      </c>
      <c r="LNU11" s="235" t="s">
        <v>8704</v>
      </c>
      <c r="LNV11" s="236" t="s">
        <v>21928</v>
      </c>
      <c r="LNW11" s="237"/>
      <c r="LNX11" s="238">
        <v>5800</v>
      </c>
      <c r="LNY11" s="234" t="s">
        <v>21929</v>
      </c>
      <c r="LNZ11" s="235" t="s">
        <v>8704</v>
      </c>
      <c r="LOA11" s="236" t="s">
        <v>21930</v>
      </c>
      <c r="LOB11" s="237"/>
      <c r="LOC11" s="238">
        <v>5800</v>
      </c>
      <c r="LOD11" s="234" t="s">
        <v>21931</v>
      </c>
      <c r="LOE11" s="235" t="s">
        <v>8704</v>
      </c>
      <c r="LOF11" s="236" t="s">
        <v>21932</v>
      </c>
      <c r="LOG11" s="237"/>
      <c r="LOH11" s="238">
        <v>5800</v>
      </c>
      <c r="LOI11" s="234" t="s">
        <v>21933</v>
      </c>
      <c r="LOJ11" s="235" t="s">
        <v>8704</v>
      </c>
      <c r="LOK11" s="236" t="s">
        <v>21934</v>
      </c>
      <c r="LOL11" s="237"/>
      <c r="LOM11" s="238">
        <v>5800</v>
      </c>
      <c r="LON11" s="234" t="s">
        <v>21935</v>
      </c>
      <c r="LOO11" s="235" t="s">
        <v>8704</v>
      </c>
      <c r="LOP11" s="236" t="s">
        <v>21936</v>
      </c>
      <c r="LOQ11" s="237"/>
      <c r="LOR11" s="238">
        <v>5800</v>
      </c>
      <c r="LOS11" s="234" t="s">
        <v>21937</v>
      </c>
      <c r="LOT11" s="235" t="s">
        <v>8704</v>
      </c>
      <c r="LOU11" s="236" t="s">
        <v>21938</v>
      </c>
      <c r="LOV11" s="237"/>
      <c r="LOW11" s="238">
        <v>5800</v>
      </c>
      <c r="LOX11" s="234" t="s">
        <v>21939</v>
      </c>
      <c r="LOY11" s="235" t="s">
        <v>8704</v>
      </c>
      <c r="LOZ11" s="236" t="s">
        <v>21940</v>
      </c>
      <c r="LPA11" s="237"/>
      <c r="LPB11" s="238">
        <v>5800</v>
      </c>
      <c r="LPC11" s="234" t="s">
        <v>21941</v>
      </c>
      <c r="LPD11" s="235" t="s">
        <v>8704</v>
      </c>
      <c r="LPE11" s="236" t="s">
        <v>21942</v>
      </c>
      <c r="LPF11" s="237"/>
      <c r="LPG11" s="238">
        <v>5800</v>
      </c>
      <c r="LPH11" s="234" t="s">
        <v>21943</v>
      </c>
      <c r="LPI11" s="235" t="s">
        <v>8704</v>
      </c>
      <c r="LPJ11" s="236" t="s">
        <v>21944</v>
      </c>
      <c r="LPK11" s="237"/>
      <c r="LPL11" s="238">
        <v>5800</v>
      </c>
      <c r="LPM11" s="234" t="s">
        <v>21945</v>
      </c>
      <c r="LPN11" s="235" t="s">
        <v>8704</v>
      </c>
      <c r="LPO11" s="236" t="s">
        <v>21946</v>
      </c>
      <c r="LPP11" s="237"/>
      <c r="LPQ11" s="238">
        <v>5800</v>
      </c>
      <c r="LPR11" s="234" t="s">
        <v>21947</v>
      </c>
      <c r="LPS11" s="235" t="s">
        <v>8704</v>
      </c>
      <c r="LPT11" s="236" t="s">
        <v>21948</v>
      </c>
      <c r="LPU11" s="237"/>
      <c r="LPV11" s="238">
        <v>5800</v>
      </c>
      <c r="LPW11" s="234" t="s">
        <v>21949</v>
      </c>
      <c r="LPX11" s="235" t="s">
        <v>8704</v>
      </c>
      <c r="LPY11" s="236" t="s">
        <v>21950</v>
      </c>
      <c r="LPZ11" s="237"/>
      <c r="LQA11" s="238">
        <v>5800</v>
      </c>
      <c r="LQB11" s="234" t="s">
        <v>21951</v>
      </c>
      <c r="LQC11" s="235" t="s">
        <v>8704</v>
      </c>
      <c r="LQD11" s="236" t="s">
        <v>21952</v>
      </c>
      <c r="LQE11" s="237"/>
      <c r="LQF11" s="238">
        <v>5800</v>
      </c>
      <c r="LQG11" s="234" t="s">
        <v>21953</v>
      </c>
      <c r="LQH11" s="235" t="s">
        <v>8704</v>
      </c>
      <c r="LQI11" s="236" t="s">
        <v>21954</v>
      </c>
      <c r="LQJ11" s="237"/>
      <c r="LQK11" s="238">
        <v>5800</v>
      </c>
      <c r="LQL11" s="234" t="s">
        <v>21955</v>
      </c>
      <c r="LQM11" s="235" t="s">
        <v>8704</v>
      </c>
      <c r="LQN11" s="236" t="s">
        <v>21956</v>
      </c>
      <c r="LQO11" s="237"/>
      <c r="LQP11" s="238">
        <v>5800</v>
      </c>
      <c r="LQQ11" s="234" t="s">
        <v>21957</v>
      </c>
      <c r="LQR11" s="235" t="s">
        <v>8704</v>
      </c>
      <c r="LQS11" s="236" t="s">
        <v>21958</v>
      </c>
      <c r="LQT11" s="237"/>
      <c r="LQU11" s="238">
        <v>5800</v>
      </c>
      <c r="LQV11" s="234" t="s">
        <v>21959</v>
      </c>
      <c r="LQW11" s="235" t="s">
        <v>8704</v>
      </c>
      <c r="LQX11" s="236" t="s">
        <v>21960</v>
      </c>
      <c r="LQY11" s="237"/>
      <c r="LQZ11" s="238">
        <v>5800</v>
      </c>
      <c r="LRA11" s="234" t="s">
        <v>21961</v>
      </c>
      <c r="LRB11" s="235" t="s">
        <v>8704</v>
      </c>
      <c r="LRC11" s="236" t="s">
        <v>21962</v>
      </c>
      <c r="LRD11" s="237"/>
      <c r="LRE11" s="238">
        <v>5800</v>
      </c>
      <c r="LRF11" s="234" t="s">
        <v>21963</v>
      </c>
      <c r="LRG11" s="235" t="s">
        <v>8704</v>
      </c>
      <c r="LRH11" s="236" t="s">
        <v>21964</v>
      </c>
      <c r="LRI11" s="237"/>
      <c r="LRJ11" s="238">
        <v>5800</v>
      </c>
      <c r="LRK11" s="234" t="s">
        <v>21965</v>
      </c>
      <c r="LRL11" s="235" t="s">
        <v>8704</v>
      </c>
      <c r="LRM11" s="236" t="s">
        <v>21966</v>
      </c>
      <c r="LRN11" s="237"/>
      <c r="LRO11" s="238">
        <v>5800</v>
      </c>
      <c r="LRP11" s="234" t="s">
        <v>21967</v>
      </c>
      <c r="LRQ11" s="235" t="s">
        <v>8704</v>
      </c>
      <c r="LRR11" s="236" t="s">
        <v>21968</v>
      </c>
      <c r="LRS11" s="237"/>
      <c r="LRT11" s="238">
        <v>5800</v>
      </c>
      <c r="LRU11" s="234" t="s">
        <v>21969</v>
      </c>
      <c r="LRV11" s="235" t="s">
        <v>8704</v>
      </c>
      <c r="LRW11" s="236" t="s">
        <v>21970</v>
      </c>
      <c r="LRX11" s="237"/>
      <c r="LRY11" s="238">
        <v>5800</v>
      </c>
      <c r="LRZ11" s="234" t="s">
        <v>21971</v>
      </c>
      <c r="LSA11" s="235" t="s">
        <v>8704</v>
      </c>
      <c r="LSB11" s="236" t="s">
        <v>21972</v>
      </c>
      <c r="LSC11" s="237"/>
      <c r="LSD11" s="238">
        <v>5800</v>
      </c>
      <c r="LSE11" s="234" t="s">
        <v>21973</v>
      </c>
      <c r="LSF11" s="235" t="s">
        <v>8704</v>
      </c>
      <c r="LSG11" s="236" t="s">
        <v>21974</v>
      </c>
      <c r="LSH11" s="237"/>
      <c r="LSI11" s="238">
        <v>5800</v>
      </c>
      <c r="LSJ11" s="234" t="s">
        <v>21975</v>
      </c>
      <c r="LSK11" s="235" t="s">
        <v>8704</v>
      </c>
      <c r="LSL11" s="236" t="s">
        <v>21976</v>
      </c>
      <c r="LSM11" s="237"/>
      <c r="LSN11" s="238">
        <v>5800</v>
      </c>
      <c r="LSO11" s="234" t="s">
        <v>21977</v>
      </c>
      <c r="LSP11" s="235" t="s">
        <v>8704</v>
      </c>
      <c r="LSQ11" s="236" t="s">
        <v>21978</v>
      </c>
      <c r="LSR11" s="237"/>
      <c r="LSS11" s="238">
        <v>5800</v>
      </c>
      <c r="LST11" s="234" t="s">
        <v>21979</v>
      </c>
      <c r="LSU11" s="235" t="s">
        <v>8704</v>
      </c>
      <c r="LSV11" s="236" t="s">
        <v>21980</v>
      </c>
      <c r="LSW11" s="237"/>
      <c r="LSX11" s="238">
        <v>5800</v>
      </c>
      <c r="LSY11" s="234" t="s">
        <v>21981</v>
      </c>
      <c r="LSZ11" s="235" t="s">
        <v>8704</v>
      </c>
      <c r="LTA11" s="236" t="s">
        <v>21982</v>
      </c>
      <c r="LTB11" s="237"/>
      <c r="LTC11" s="238">
        <v>5800</v>
      </c>
      <c r="LTD11" s="234" t="s">
        <v>21983</v>
      </c>
      <c r="LTE11" s="235" t="s">
        <v>8704</v>
      </c>
      <c r="LTF11" s="236" t="s">
        <v>21984</v>
      </c>
      <c r="LTG11" s="237"/>
      <c r="LTH11" s="238">
        <v>5800</v>
      </c>
      <c r="LTI11" s="234" t="s">
        <v>21985</v>
      </c>
      <c r="LTJ11" s="235" t="s">
        <v>8704</v>
      </c>
      <c r="LTK11" s="236" t="s">
        <v>21986</v>
      </c>
      <c r="LTL11" s="237"/>
      <c r="LTM11" s="238">
        <v>5800</v>
      </c>
      <c r="LTN11" s="234" t="s">
        <v>21987</v>
      </c>
      <c r="LTO11" s="235" t="s">
        <v>8704</v>
      </c>
      <c r="LTP11" s="236" t="s">
        <v>21988</v>
      </c>
      <c r="LTQ11" s="237"/>
      <c r="LTR11" s="238">
        <v>5800</v>
      </c>
      <c r="LTS11" s="234" t="s">
        <v>21989</v>
      </c>
      <c r="LTT11" s="235" t="s">
        <v>8704</v>
      </c>
      <c r="LTU11" s="236" t="s">
        <v>21990</v>
      </c>
      <c r="LTV11" s="237"/>
      <c r="LTW11" s="238">
        <v>5800</v>
      </c>
      <c r="LTX11" s="234" t="s">
        <v>21991</v>
      </c>
      <c r="LTY11" s="235" t="s">
        <v>8704</v>
      </c>
      <c r="LTZ11" s="236" t="s">
        <v>21992</v>
      </c>
      <c r="LUA11" s="237"/>
      <c r="LUB11" s="238">
        <v>5800</v>
      </c>
      <c r="LUC11" s="234" t="s">
        <v>21993</v>
      </c>
      <c r="LUD11" s="235" t="s">
        <v>8704</v>
      </c>
      <c r="LUE11" s="236" t="s">
        <v>21994</v>
      </c>
      <c r="LUF11" s="237"/>
      <c r="LUG11" s="238">
        <v>5800</v>
      </c>
      <c r="LUH11" s="234" t="s">
        <v>21995</v>
      </c>
      <c r="LUI11" s="235" t="s">
        <v>8704</v>
      </c>
      <c r="LUJ11" s="236" t="s">
        <v>21996</v>
      </c>
      <c r="LUK11" s="237"/>
      <c r="LUL11" s="238">
        <v>5800</v>
      </c>
      <c r="LUM11" s="234" t="s">
        <v>21997</v>
      </c>
      <c r="LUN11" s="235" t="s">
        <v>8704</v>
      </c>
      <c r="LUO11" s="236" t="s">
        <v>21998</v>
      </c>
      <c r="LUP11" s="237"/>
      <c r="LUQ11" s="238">
        <v>5800</v>
      </c>
      <c r="LUR11" s="234" t="s">
        <v>21999</v>
      </c>
      <c r="LUS11" s="235" t="s">
        <v>8704</v>
      </c>
      <c r="LUT11" s="236" t="s">
        <v>22000</v>
      </c>
      <c r="LUU11" s="237"/>
      <c r="LUV11" s="238">
        <v>5800</v>
      </c>
      <c r="LUW11" s="234" t="s">
        <v>22001</v>
      </c>
      <c r="LUX11" s="235" t="s">
        <v>8704</v>
      </c>
      <c r="LUY11" s="236" t="s">
        <v>22002</v>
      </c>
      <c r="LUZ11" s="237"/>
      <c r="LVA11" s="238">
        <v>5800</v>
      </c>
      <c r="LVB11" s="234" t="s">
        <v>22003</v>
      </c>
      <c r="LVC11" s="235" t="s">
        <v>8704</v>
      </c>
      <c r="LVD11" s="236" t="s">
        <v>22004</v>
      </c>
      <c r="LVE11" s="237"/>
      <c r="LVF11" s="238">
        <v>5800</v>
      </c>
      <c r="LVG11" s="234" t="s">
        <v>22005</v>
      </c>
      <c r="LVH11" s="235" t="s">
        <v>8704</v>
      </c>
      <c r="LVI11" s="236" t="s">
        <v>22006</v>
      </c>
      <c r="LVJ11" s="237"/>
      <c r="LVK11" s="238">
        <v>5800</v>
      </c>
      <c r="LVL11" s="234" t="s">
        <v>22007</v>
      </c>
      <c r="LVM11" s="235" t="s">
        <v>8704</v>
      </c>
      <c r="LVN11" s="236" t="s">
        <v>22008</v>
      </c>
      <c r="LVO11" s="237"/>
      <c r="LVP11" s="238">
        <v>5800</v>
      </c>
      <c r="LVQ11" s="234" t="s">
        <v>22009</v>
      </c>
      <c r="LVR11" s="235" t="s">
        <v>8704</v>
      </c>
      <c r="LVS11" s="236" t="s">
        <v>22010</v>
      </c>
      <c r="LVT11" s="237"/>
      <c r="LVU11" s="238">
        <v>5800</v>
      </c>
      <c r="LVV11" s="234" t="s">
        <v>22011</v>
      </c>
      <c r="LVW11" s="235" t="s">
        <v>8704</v>
      </c>
      <c r="LVX11" s="236" t="s">
        <v>22012</v>
      </c>
      <c r="LVY11" s="237"/>
      <c r="LVZ11" s="238">
        <v>5800</v>
      </c>
      <c r="LWA11" s="234" t="s">
        <v>22013</v>
      </c>
      <c r="LWB11" s="235" t="s">
        <v>8704</v>
      </c>
      <c r="LWC11" s="236" t="s">
        <v>22014</v>
      </c>
      <c r="LWD11" s="237"/>
      <c r="LWE11" s="238">
        <v>5800</v>
      </c>
      <c r="LWF11" s="234" t="s">
        <v>22015</v>
      </c>
      <c r="LWG11" s="235" t="s">
        <v>8704</v>
      </c>
      <c r="LWH11" s="236" t="s">
        <v>22016</v>
      </c>
      <c r="LWI11" s="237"/>
      <c r="LWJ11" s="238">
        <v>5800</v>
      </c>
      <c r="LWK11" s="234" t="s">
        <v>22017</v>
      </c>
      <c r="LWL11" s="235" t="s">
        <v>8704</v>
      </c>
      <c r="LWM11" s="236" t="s">
        <v>22018</v>
      </c>
      <c r="LWN11" s="237"/>
      <c r="LWO11" s="238">
        <v>5800</v>
      </c>
      <c r="LWP11" s="234" t="s">
        <v>22019</v>
      </c>
      <c r="LWQ11" s="235" t="s">
        <v>8704</v>
      </c>
      <c r="LWR11" s="236" t="s">
        <v>22020</v>
      </c>
      <c r="LWS11" s="237"/>
      <c r="LWT11" s="238">
        <v>5800</v>
      </c>
      <c r="LWU11" s="234" t="s">
        <v>22021</v>
      </c>
      <c r="LWV11" s="235" t="s">
        <v>8704</v>
      </c>
      <c r="LWW11" s="236" t="s">
        <v>22022</v>
      </c>
      <c r="LWX11" s="237"/>
      <c r="LWY11" s="238">
        <v>5800</v>
      </c>
      <c r="LWZ11" s="234" t="s">
        <v>22023</v>
      </c>
      <c r="LXA11" s="235" t="s">
        <v>8704</v>
      </c>
      <c r="LXB11" s="236" t="s">
        <v>22024</v>
      </c>
      <c r="LXC11" s="237"/>
      <c r="LXD11" s="238">
        <v>5800</v>
      </c>
      <c r="LXE11" s="234" t="s">
        <v>22025</v>
      </c>
      <c r="LXF11" s="235" t="s">
        <v>8704</v>
      </c>
      <c r="LXG11" s="236" t="s">
        <v>22026</v>
      </c>
      <c r="LXH11" s="237"/>
      <c r="LXI11" s="238">
        <v>5800</v>
      </c>
      <c r="LXJ11" s="234" t="s">
        <v>22027</v>
      </c>
      <c r="LXK11" s="235" t="s">
        <v>8704</v>
      </c>
      <c r="LXL11" s="236" t="s">
        <v>22028</v>
      </c>
      <c r="LXM11" s="237"/>
      <c r="LXN11" s="238">
        <v>5800</v>
      </c>
      <c r="LXO11" s="234" t="s">
        <v>22029</v>
      </c>
      <c r="LXP11" s="235" t="s">
        <v>8704</v>
      </c>
      <c r="LXQ11" s="236" t="s">
        <v>22030</v>
      </c>
      <c r="LXR11" s="237"/>
      <c r="LXS11" s="238">
        <v>5800</v>
      </c>
      <c r="LXT11" s="234" t="s">
        <v>22031</v>
      </c>
      <c r="LXU11" s="235" t="s">
        <v>8704</v>
      </c>
      <c r="LXV11" s="236" t="s">
        <v>22032</v>
      </c>
      <c r="LXW11" s="237"/>
      <c r="LXX11" s="238">
        <v>5800</v>
      </c>
      <c r="LXY11" s="234" t="s">
        <v>22033</v>
      </c>
      <c r="LXZ11" s="235" t="s">
        <v>8704</v>
      </c>
      <c r="LYA11" s="236" t="s">
        <v>22034</v>
      </c>
      <c r="LYB11" s="237"/>
      <c r="LYC11" s="238">
        <v>5800</v>
      </c>
      <c r="LYD11" s="234" t="s">
        <v>22035</v>
      </c>
      <c r="LYE11" s="235" t="s">
        <v>8704</v>
      </c>
      <c r="LYF11" s="236" t="s">
        <v>22036</v>
      </c>
      <c r="LYG11" s="237"/>
      <c r="LYH11" s="238">
        <v>5800</v>
      </c>
      <c r="LYI11" s="234" t="s">
        <v>22037</v>
      </c>
      <c r="LYJ11" s="235" t="s">
        <v>8704</v>
      </c>
      <c r="LYK11" s="236" t="s">
        <v>22038</v>
      </c>
      <c r="LYL11" s="237"/>
      <c r="LYM11" s="238">
        <v>5800</v>
      </c>
      <c r="LYN11" s="234" t="s">
        <v>22039</v>
      </c>
      <c r="LYO11" s="235" t="s">
        <v>8704</v>
      </c>
      <c r="LYP11" s="236" t="s">
        <v>22040</v>
      </c>
      <c r="LYQ11" s="237"/>
      <c r="LYR11" s="238">
        <v>5800</v>
      </c>
      <c r="LYS11" s="234" t="s">
        <v>22041</v>
      </c>
      <c r="LYT11" s="235" t="s">
        <v>8704</v>
      </c>
      <c r="LYU11" s="236" t="s">
        <v>22042</v>
      </c>
      <c r="LYV11" s="237"/>
      <c r="LYW11" s="238">
        <v>5800</v>
      </c>
      <c r="LYX11" s="234" t="s">
        <v>22043</v>
      </c>
      <c r="LYY11" s="235" t="s">
        <v>8704</v>
      </c>
      <c r="LYZ11" s="236" t="s">
        <v>22044</v>
      </c>
      <c r="LZA11" s="237"/>
      <c r="LZB11" s="238">
        <v>5800</v>
      </c>
      <c r="LZC11" s="234" t="s">
        <v>22045</v>
      </c>
      <c r="LZD11" s="235" t="s">
        <v>8704</v>
      </c>
      <c r="LZE11" s="236" t="s">
        <v>22046</v>
      </c>
      <c r="LZF11" s="237"/>
      <c r="LZG11" s="238">
        <v>5800</v>
      </c>
      <c r="LZH11" s="234" t="s">
        <v>22047</v>
      </c>
      <c r="LZI11" s="235" t="s">
        <v>8704</v>
      </c>
      <c r="LZJ11" s="236" t="s">
        <v>22048</v>
      </c>
      <c r="LZK11" s="237"/>
      <c r="LZL11" s="238">
        <v>5800</v>
      </c>
      <c r="LZM11" s="234" t="s">
        <v>22049</v>
      </c>
      <c r="LZN11" s="235" t="s">
        <v>8704</v>
      </c>
      <c r="LZO11" s="236" t="s">
        <v>22050</v>
      </c>
      <c r="LZP11" s="237"/>
      <c r="LZQ11" s="238">
        <v>5800</v>
      </c>
      <c r="LZR11" s="234" t="s">
        <v>22051</v>
      </c>
      <c r="LZS11" s="235" t="s">
        <v>8704</v>
      </c>
      <c r="LZT11" s="236" t="s">
        <v>22052</v>
      </c>
      <c r="LZU11" s="237"/>
      <c r="LZV11" s="238">
        <v>5800</v>
      </c>
      <c r="LZW11" s="234" t="s">
        <v>22053</v>
      </c>
      <c r="LZX11" s="235" t="s">
        <v>8704</v>
      </c>
      <c r="LZY11" s="236" t="s">
        <v>22054</v>
      </c>
      <c r="LZZ11" s="237"/>
      <c r="MAA11" s="238">
        <v>5800</v>
      </c>
      <c r="MAB11" s="234" t="s">
        <v>22055</v>
      </c>
      <c r="MAC11" s="235" t="s">
        <v>8704</v>
      </c>
      <c r="MAD11" s="236" t="s">
        <v>22056</v>
      </c>
      <c r="MAE11" s="237"/>
      <c r="MAF11" s="238">
        <v>5800</v>
      </c>
      <c r="MAG11" s="234" t="s">
        <v>22057</v>
      </c>
      <c r="MAH11" s="235" t="s">
        <v>8704</v>
      </c>
      <c r="MAI11" s="236" t="s">
        <v>22058</v>
      </c>
      <c r="MAJ11" s="237"/>
      <c r="MAK11" s="238">
        <v>5800</v>
      </c>
      <c r="MAL11" s="234" t="s">
        <v>22059</v>
      </c>
      <c r="MAM11" s="235" t="s">
        <v>8704</v>
      </c>
      <c r="MAN11" s="236" t="s">
        <v>22060</v>
      </c>
      <c r="MAO11" s="237"/>
      <c r="MAP11" s="238">
        <v>5800</v>
      </c>
      <c r="MAQ11" s="234" t="s">
        <v>22061</v>
      </c>
      <c r="MAR11" s="235" t="s">
        <v>8704</v>
      </c>
      <c r="MAS11" s="236" t="s">
        <v>22062</v>
      </c>
      <c r="MAT11" s="237"/>
      <c r="MAU11" s="238">
        <v>5800</v>
      </c>
      <c r="MAV11" s="234" t="s">
        <v>22063</v>
      </c>
      <c r="MAW11" s="235" t="s">
        <v>8704</v>
      </c>
      <c r="MAX11" s="236" t="s">
        <v>22064</v>
      </c>
      <c r="MAY11" s="237"/>
      <c r="MAZ11" s="238">
        <v>5800</v>
      </c>
      <c r="MBA11" s="234" t="s">
        <v>22065</v>
      </c>
      <c r="MBB11" s="235" t="s">
        <v>8704</v>
      </c>
      <c r="MBC11" s="236" t="s">
        <v>22066</v>
      </c>
      <c r="MBD11" s="237"/>
      <c r="MBE11" s="238">
        <v>5800</v>
      </c>
      <c r="MBF11" s="234" t="s">
        <v>22067</v>
      </c>
      <c r="MBG11" s="235" t="s">
        <v>8704</v>
      </c>
      <c r="MBH11" s="236" t="s">
        <v>22068</v>
      </c>
      <c r="MBI11" s="237"/>
      <c r="MBJ11" s="238">
        <v>5800</v>
      </c>
      <c r="MBK11" s="234" t="s">
        <v>22069</v>
      </c>
      <c r="MBL11" s="235" t="s">
        <v>8704</v>
      </c>
      <c r="MBM11" s="236" t="s">
        <v>22070</v>
      </c>
      <c r="MBN11" s="237"/>
      <c r="MBO11" s="238">
        <v>5800</v>
      </c>
      <c r="MBP11" s="234" t="s">
        <v>22071</v>
      </c>
      <c r="MBQ11" s="235" t="s">
        <v>8704</v>
      </c>
      <c r="MBR11" s="236" t="s">
        <v>22072</v>
      </c>
      <c r="MBS11" s="237"/>
      <c r="MBT11" s="238">
        <v>5800</v>
      </c>
      <c r="MBU11" s="234" t="s">
        <v>22073</v>
      </c>
      <c r="MBV11" s="235" t="s">
        <v>8704</v>
      </c>
      <c r="MBW11" s="236" t="s">
        <v>22074</v>
      </c>
      <c r="MBX11" s="237"/>
      <c r="MBY11" s="238">
        <v>5800</v>
      </c>
      <c r="MBZ11" s="234" t="s">
        <v>22075</v>
      </c>
      <c r="MCA11" s="235" t="s">
        <v>8704</v>
      </c>
      <c r="MCB11" s="236" t="s">
        <v>22076</v>
      </c>
      <c r="MCC11" s="237"/>
      <c r="MCD11" s="238">
        <v>5800</v>
      </c>
      <c r="MCE11" s="234" t="s">
        <v>22077</v>
      </c>
      <c r="MCF11" s="235" t="s">
        <v>8704</v>
      </c>
      <c r="MCG11" s="236" t="s">
        <v>22078</v>
      </c>
      <c r="MCH11" s="237"/>
      <c r="MCI11" s="238">
        <v>5800</v>
      </c>
      <c r="MCJ11" s="234" t="s">
        <v>22079</v>
      </c>
      <c r="MCK11" s="235" t="s">
        <v>8704</v>
      </c>
      <c r="MCL11" s="236" t="s">
        <v>22080</v>
      </c>
      <c r="MCM11" s="237"/>
      <c r="MCN11" s="238">
        <v>5800</v>
      </c>
      <c r="MCO11" s="234" t="s">
        <v>22081</v>
      </c>
      <c r="MCP11" s="235" t="s">
        <v>8704</v>
      </c>
      <c r="MCQ11" s="236" t="s">
        <v>22082</v>
      </c>
      <c r="MCR11" s="237"/>
      <c r="MCS11" s="238">
        <v>5800</v>
      </c>
      <c r="MCT11" s="234" t="s">
        <v>22083</v>
      </c>
      <c r="MCU11" s="235" t="s">
        <v>8704</v>
      </c>
      <c r="MCV11" s="236" t="s">
        <v>22084</v>
      </c>
      <c r="MCW11" s="237"/>
      <c r="MCX11" s="238">
        <v>5800</v>
      </c>
      <c r="MCY11" s="234" t="s">
        <v>22085</v>
      </c>
      <c r="MCZ11" s="235" t="s">
        <v>8704</v>
      </c>
      <c r="MDA11" s="236" t="s">
        <v>22086</v>
      </c>
      <c r="MDB11" s="237"/>
      <c r="MDC11" s="238">
        <v>5800</v>
      </c>
      <c r="MDD11" s="234" t="s">
        <v>22087</v>
      </c>
      <c r="MDE11" s="235" t="s">
        <v>8704</v>
      </c>
      <c r="MDF11" s="236" t="s">
        <v>22088</v>
      </c>
      <c r="MDG11" s="237"/>
      <c r="MDH11" s="238">
        <v>5800</v>
      </c>
      <c r="MDI11" s="234" t="s">
        <v>22089</v>
      </c>
      <c r="MDJ11" s="235" t="s">
        <v>8704</v>
      </c>
      <c r="MDK11" s="236" t="s">
        <v>22090</v>
      </c>
      <c r="MDL11" s="237"/>
      <c r="MDM11" s="238">
        <v>5800</v>
      </c>
      <c r="MDN11" s="234" t="s">
        <v>22091</v>
      </c>
      <c r="MDO11" s="235" t="s">
        <v>8704</v>
      </c>
      <c r="MDP11" s="236" t="s">
        <v>22092</v>
      </c>
      <c r="MDQ11" s="237"/>
      <c r="MDR11" s="238">
        <v>5800</v>
      </c>
      <c r="MDS11" s="234" t="s">
        <v>22093</v>
      </c>
      <c r="MDT11" s="235" t="s">
        <v>8704</v>
      </c>
      <c r="MDU11" s="236" t="s">
        <v>22094</v>
      </c>
      <c r="MDV11" s="237"/>
      <c r="MDW11" s="238">
        <v>5800</v>
      </c>
      <c r="MDX11" s="234" t="s">
        <v>22095</v>
      </c>
      <c r="MDY11" s="235" t="s">
        <v>8704</v>
      </c>
      <c r="MDZ11" s="236" t="s">
        <v>22096</v>
      </c>
      <c r="MEA11" s="237"/>
      <c r="MEB11" s="238">
        <v>5800</v>
      </c>
      <c r="MEC11" s="234" t="s">
        <v>22097</v>
      </c>
      <c r="MED11" s="235" t="s">
        <v>8704</v>
      </c>
      <c r="MEE11" s="236" t="s">
        <v>22098</v>
      </c>
      <c r="MEF11" s="237"/>
      <c r="MEG11" s="238">
        <v>5800</v>
      </c>
      <c r="MEH11" s="234" t="s">
        <v>22099</v>
      </c>
      <c r="MEI11" s="235" t="s">
        <v>8704</v>
      </c>
      <c r="MEJ11" s="236" t="s">
        <v>22100</v>
      </c>
      <c r="MEK11" s="237"/>
      <c r="MEL11" s="238">
        <v>5800</v>
      </c>
      <c r="MEM11" s="234" t="s">
        <v>22101</v>
      </c>
      <c r="MEN11" s="235" t="s">
        <v>8704</v>
      </c>
      <c r="MEO11" s="236" t="s">
        <v>22102</v>
      </c>
      <c r="MEP11" s="237"/>
      <c r="MEQ11" s="238">
        <v>5800</v>
      </c>
      <c r="MER11" s="234" t="s">
        <v>22103</v>
      </c>
      <c r="MES11" s="235" t="s">
        <v>8704</v>
      </c>
      <c r="MET11" s="236" t="s">
        <v>22104</v>
      </c>
      <c r="MEU11" s="237"/>
      <c r="MEV11" s="238">
        <v>5800</v>
      </c>
      <c r="MEW11" s="234" t="s">
        <v>22105</v>
      </c>
      <c r="MEX11" s="235" t="s">
        <v>8704</v>
      </c>
      <c r="MEY11" s="236" t="s">
        <v>22106</v>
      </c>
      <c r="MEZ11" s="237"/>
      <c r="MFA11" s="238">
        <v>5800</v>
      </c>
      <c r="MFB11" s="234" t="s">
        <v>22107</v>
      </c>
      <c r="MFC11" s="235" t="s">
        <v>8704</v>
      </c>
      <c r="MFD11" s="236" t="s">
        <v>22108</v>
      </c>
      <c r="MFE11" s="237"/>
      <c r="MFF11" s="238">
        <v>5800</v>
      </c>
      <c r="MFG11" s="234" t="s">
        <v>22109</v>
      </c>
      <c r="MFH11" s="235" t="s">
        <v>8704</v>
      </c>
      <c r="MFI11" s="236" t="s">
        <v>22110</v>
      </c>
      <c r="MFJ11" s="237"/>
      <c r="MFK11" s="238">
        <v>5800</v>
      </c>
      <c r="MFL11" s="234" t="s">
        <v>22111</v>
      </c>
      <c r="MFM11" s="235" t="s">
        <v>8704</v>
      </c>
      <c r="MFN11" s="236" t="s">
        <v>22112</v>
      </c>
      <c r="MFO11" s="237"/>
      <c r="MFP11" s="238">
        <v>5800</v>
      </c>
      <c r="MFQ11" s="234" t="s">
        <v>22113</v>
      </c>
      <c r="MFR11" s="235" t="s">
        <v>8704</v>
      </c>
      <c r="MFS11" s="236" t="s">
        <v>22114</v>
      </c>
      <c r="MFT11" s="237"/>
      <c r="MFU11" s="238">
        <v>5800</v>
      </c>
      <c r="MFV11" s="234" t="s">
        <v>22115</v>
      </c>
      <c r="MFW11" s="235" t="s">
        <v>8704</v>
      </c>
      <c r="MFX11" s="236" t="s">
        <v>22116</v>
      </c>
      <c r="MFY11" s="237"/>
      <c r="MFZ11" s="238">
        <v>5800</v>
      </c>
      <c r="MGA11" s="234" t="s">
        <v>22117</v>
      </c>
      <c r="MGB11" s="235" t="s">
        <v>8704</v>
      </c>
      <c r="MGC11" s="236" t="s">
        <v>22118</v>
      </c>
      <c r="MGD11" s="237"/>
      <c r="MGE11" s="238">
        <v>5800</v>
      </c>
      <c r="MGF11" s="234" t="s">
        <v>22119</v>
      </c>
      <c r="MGG11" s="235" t="s">
        <v>8704</v>
      </c>
      <c r="MGH11" s="236" t="s">
        <v>22120</v>
      </c>
      <c r="MGI11" s="237"/>
      <c r="MGJ11" s="238">
        <v>5800</v>
      </c>
      <c r="MGK11" s="234" t="s">
        <v>22121</v>
      </c>
      <c r="MGL11" s="235" t="s">
        <v>8704</v>
      </c>
      <c r="MGM11" s="236" t="s">
        <v>22122</v>
      </c>
      <c r="MGN11" s="237"/>
      <c r="MGO11" s="238">
        <v>5800</v>
      </c>
      <c r="MGP11" s="234" t="s">
        <v>22123</v>
      </c>
      <c r="MGQ11" s="235" t="s">
        <v>8704</v>
      </c>
      <c r="MGR11" s="236" t="s">
        <v>22124</v>
      </c>
      <c r="MGS11" s="237"/>
      <c r="MGT11" s="238">
        <v>5800</v>
      </c>
      <c r="MGU11" s="234" t="s">
        <v>22125</v>
      </c>
      <c r="MGV11" s="235" t="s">
        <v>8704</v>
      </c>
      <c r="MGW11" s="236" t="s">
        <v>22126</v>
      </c>
      <c r="MGX11" s="237"/>
      <c r="MGY11" s="238">
        <v>5800</v>
      </c>
      <c r="MGZ11" s="234" t="s">
        <v>22127</v>
      </c>
      <c r="MHA11" s="235" t="s">
        <v>8704</v>
      </c>
      <c r="MHB11" s="236" t="s">
        <v>22128</v>
      </c>
      <c r="MHC11" s="237"/>
      <c r="MHD11" s="238">
        <v>5800</v>
      </c>
      <c r="MHE11" s="234" t="s">
        <v>22129</v>
      </c>
      <c r="MHF11" s="235" t="s">
        <v>8704</v>
      </c>
      <c r="MHG11" s="236" t="s">
        <v>22130</v>
      </c>
      <c r="MHH11" s="237"/>
      <c r="MHI11" s="238">
        <v>5800</v>
      </c>
      <c r="MHJ11" s="234" t="s">
        <v>22131</v>
      </c>
      <c r="MHK11" s="235" t="s">
        <v>8704</v>
      </c>
      <c r="MHL11" s="236" t="s">
        <v>22132</v>
      </c>
      <c r="MHM11" s="237"/>
      <c r="MHN11" s="238">
        <v>5800</v>
      </c>
      <c r="MHO11" s="234" t="s">
        <v>22133</v>
      </c>
      <c r="MHP11" s="235" t="s">
        <v>8704</v>
      </c>
      <c r="MHQ11" s="236" t="s">
        <v>22134</v>
      </c>
      <c r="MHR11" s="237"/>
      <c r="MHS11" s="238">
        <v>5800</v>
      </c>
      <c r="MHT11" s="234" t="s">
        <v>22135</v>
      </c>
      <c r="MHU11" s="235" t="s">
        <v>8704</v>
      </c>
      <c r="MHV11" s="236" t="s">
        <v>22136</v>
      </c>
      <c r="MHW11" s="237"/>
      <c r="MHX11" s="238">
        <v>5800</v>
      </c>
      <c r="MHY11" s="234" t="s">
        <v>22137</v>
      </c>
      <c r="MHZ11" s="235" t="s">
        <v>8704</v>
      </c>
      <c r="MIA11" s="236" t="s">
        <v>22138</v>
      </c>
      <c r="MIB11" s="237"/>
      <c r="MIC11" s="238">
        <v>5800</v>
      </c>
      <c r="MID11" s="234" t="s">
        <v>22139</v>
      </c>
      <c r="MIE11" s="235" t="s">
        <v>8704</v>
      </c>
      <c r="MIF11" s="236" t="s">
        <v>22140</v>
      </c>
      <c r="MIG11" s="237"/>
      <c r="MIH11" s="238">
        <v>5800</v>
      </c>
      <c r="MII11" s="234" t="s">
        <v>22141</v>
      </c>
      <c r="MIJ11" s="235" t="s">
        <v>8704</v>
      </c>
      <c r="MIK11" s="236" t="s">
        <v>22142</v>
      </c>
      <c r="MIL11" s="237"/>
      <c r="MIM11" s="238">
        <v>5800</v>
      </c>
      <c r="MIN11" s="234" t="s">
        <v>22143</v>
      </c>
      <c r="MIO11" s="235" t="s">
        <v>8704</v>
      </c>
      <c r="MIP11" s="236" t="s">
        <v>22144</v>
      </c>
      <c r="MIQ11" s="237"/>
      <c r="MIR11" s="238">
        <v>5800</v>
      </c>
      <c r="MIS11" s="234" t="s">
        <v>22145</v>
      </c>
      <c r="MIT11" s="235" t="s">
        <v>8704</v>
      </c>
      <c r="MIU11" s="236" t="s">
        <v>22146</v>
      </c>
      <c r="MIV11" s="237"/>
      <c r="MIW11" s="238">
        <v>5800</v>
      </c>
      <c r="MIX11" s="234" t="s">
        <v>22147</v>
      </c>
      <c r="MIY11" s="235" t="s">
        <v>8704</v>
      </c>
      <c r="MIZ11" s="236" t="s">
        <v>22148</v>
      </c>
      <c r="MJA11" s="237"/>
      <c r="MJB11" s="238">
        <v>5800</v>
      </c>
      <c r="MJC11" s="234" t="s">
        <v>22149</v>
      </c>
      <c r="MJD11" s="235" t="s">
        <v>8704</v>
      </c>
      <c r="MJE11" s="236" t="s">
        <v>22150</v>
      </c>
      <c r="MJF11" s="237"/>
      <c r="MJG11" s="238">
        <v>5800</v>
      </c>
      <c r="MJH11" s="234" t="s">
        <v>22151</v>
      </c>
      <c r="MJI11" s="235" t="s">
        <v>8704</v>
      </c>
      <c r="MJJ11" s="236" t="s">
        <v>22152</v>
      </c>
      <c r="MJK11" s="237"/>
      <c r="MJL11" s="238">
        <v>5800</v>
      </c>
      <c r="MJM11" s="234" t="s">
        <v>22153</v>
      </c>
      <c r="MJN11" s="235" t="s">
        <v>8704</v>
      </c>
      <c r="MJO11" s="236" t="s">
        <v>22154</v>
      </c>
      <c r="MJP11" s="237"/>
      <c r="MJQ11" s="238">
        <v>5800</v>
      </c>
      <c r="MJR11" s="234" t="s">
        <v>22155</v>
      </c>
      <c r="MJS11" s="235" t="s">
        <v>8704</v>
      </c>
      <c r="MJT11" s="236" t="s">
        <v>22156</v>
      </c>
      <c r="MJU11" s="237"/>
      <c r="MJV11" s="238">
        <v>5800</v>
      </c>
      <c r="MJW11" s="234" t="s">
        <v>22157</v>
      </c>
      <c r="MJX11" s="235" t="s">
        <v>8704</v>
      </c>
      <c r="MJY11" s="236" t="s">
        <v>22158</v>
      </c>
      <c r="MJZ11" s="237"/>
      <c r="MKA11" s="238">
        <v>5800</v>
      </c>
      <c r="MKB11" s="234" t="s">
        <v>22159</v>
      </c>
      <c r="MKC11" s="235" t="s">
        <v>8704</v>
      </c>
      <c r="MKD11" s="236" t="s">
        <v>22160</v>
      </c>
      <c r="MKE11" s="237"/>
      <c r="MKF11" s="238">
        <v>5800</v>
      </c>
      <c r="MKG11" s="234" t="s">
        <v>22161</v>
      </c>
      <c r="MKH11" s="235" t="s">
        <v>8704</v>
      </c>
      <c r="MKI11" s="236" t="s">
        <v>22162</v>
      </c>
      <c r="MKJ11" s="237"/>
      <c r="MKK11" s="238">
        <v>5800</v>
      </c>
      <c r="MKL11" s="234" t="s">
        <v>22163</v>
      </c>
      <c r="MKM11" s="235" t="s">
        <v>8704</v>
      </c>
      <c r="MKN11" s="236" t="s">
        <v>22164</v>
      </c>
      <c r="MKO11" s="237"/>
      <c r="MKP11" s="238">
        <v>5800</v>
      </c>
      <c r="MKQ11" s="234" t="s">
        <v>22165</v>
      </c>
      <c r="MKR11" s="235" t="s">
        <v>8704</v>
      </c>
      <c r="MKS11" s="236" t="s">
        <v>22166</v>
      </c>
      <c r="MKT11" s="237"/>
      <c r="MKU11" s="238">
        <v>5800</v>
      </c>
      <c r="MKV11" s="234" t="s">
        <v>22167</v>
      </c>
      <c r="MKW11" s="235" t="s">
        <v>8704</v>
      </c>
      <c r="MKX11" s="236" t="s">
        <v>22168</v>
      </c>
      <c r="MKY11" s="237"/>
      <c r="MKZ11" s="238">
        <v>5800</v>
      </c>
      <c r="MLA11" s="234" t="s">
        <v>22169</v>
      </c>
      <c r="MLB11" s="235" t="s">
        <v>8704</v>
      </c>
      <c r="MLC11" s="236" t="s">
        <v>22170</v>
      </c>
      <c r="MLD11" s="237"/>
      <c r="MLE11" s="238">
        <v>5800</v>
      </c>
      <c r="MLF11" s="234" t="s">
        <v>22171</v>
      </c>
      <c r="MLG11" s="235" t="s">
        <v>8704</v>
      </c>
      <c r="MLH11" s="236" t="s">
        <v>22172</v>
      </c>
      <c r="MLI11" s="237"/>
      <c r="MLJ11" s="238">
        <v>5800</v>
      </c>
      <c r="MLK11" s="234" t="s">
        <v>22173</v>
      </c>
      <c r="MLL11" s="235" t="s">
        <v>8704</v>
      </c>
      <c r="MLM11" s="236" t="s">
        <v>22174</v>
      </c>
      <c r="MLN11" s="237"/>
      <c r="MLO11" s="238">
        <v>5800</v>
      </c>
      <c r="MLP11" s="234" t="s">
        <v>22175</v>
      </c>
      <c r="MLQ11" s="235" t="s">
        <v>8704</v>
      </c>
      <c r="MLR11" s="236" t="s">
        <v>22176</v>
      </c>
      <c r="MLS11" s="237"/>
      <c r="MLT11" s="238">
        <v>5800</v>
      </c>
      <c r="MLU11" s="234" t="s">
        <v>22177</v>
      </c>
      <c r="MLV11" s="235" t="s">
        <v>8704</v>
      </c>
      <c r="MLW11" s="236" t="s">
        <v>22178</v>
      </c>
      <c r="MLX11" s="237"/>
      <c r="MLY11" s="238">
        <v>5800</v>
      </c>
      <c r="MLZ11" s="234" t="s">
        <v>22179</v>
      </c>
      <c r="MMA11" s="235" t="s">
        <v>8704</v>
      </c>
      <c r="MMB11" s="236" t="s">
        <v>22180</v>
      </c>
      <c r="MMC11" s="237"/>
      <c r="MMD11" s="238">
        <v>5800</v>
      </c>
      <c r="MME11" s="234" t="s">
        <v>22181</v>
      </c>
      <c r="MMF11" s="235" t="s">
        <v>8704</v>
      </c>
      <c r="MMG11" s="236" t="s">
        <v>22182</v>
      </c>
      <c r="MMH11" s="237"/>
      <c r="MMI11" s="238">
        <v>5800</v>
      </c>
      <c r="MMJ11" s="234" t="s">
        <v>22183</v>
      </c>
      <c r="MMK11" s="235" t="s">
        <v>8704</v>
      </c>
      <c r="MML11" s="236" t="s">
        <v>22184</v>
      </c>
      <c r="MMM11" s="237"/>
      <c r="MMN11" s="238">
        <v>5800</v>
      </c>
      <c r="MMO11" s="234" t="s">
        <v>22185</v>
      </c>
      <c r="MMP11" s="235" t="s">
        <v>8704</v>
      </c>
      <c r="MMQ11" s="236" t="s">
        <v>22186</v>
      </c>
      <c r="MMR11" s="237"/>
      <c r="MMS11" s="238">
        <v>5800</v>
      </c>
      <c r="MMT11" s="234" t="s">
        <v>22187</v>
      </c>
      <c r="MMU11" s="235" t="s">
        <v>8704</v>
      </c>
      <c r="MMV11" s="236" t="s">
        <v>22188</v>
      </c>
      <c r="MMW11" s="237"/>
      <c r="MMX11" s="238">
        <v>5800</v>
      </c>
      <c r="MMY11" s="234" t="s">
        <v>22189</v>
      </c>
      <c r="MMZ11" s="235" t="s">
        <v>8704</v>
      </c>
      <c r="MNA11" s="236" t="s">
        <v>22190</v>
      </c>
      <c r="MNB11" s="237"/>
      <c r="MNC11" s="238">
        <v>5800</v>
      </c>
      <c r="MND11" s="234" t="s">
        <v>22191</v>
      </c>
      <c r="MNE11" s="235" t="s">
        <v>8704</v>
      </c>
      <c r="MNF11" s="236" t="s">
        <v>22192</v>
      </c>
      <c r="MNG11" s="237"/>
      <c r="MNH11" s="238">
        <v>5800</v>
      </c>
      <c r="MNI11" s="234" t="s">
        <v>22193</v>
      </c>
      <c r="MNJ11" s="235" t="s">
        <v>8704</v>
      </c>
      <c r="MNK11" s="236" t="s">
        <v>22194</v>
      </c>
      <c r="MNL11" s="237"/>
      <c r="MNM11" s="238">
        <v>5800</v>
      </c>
      <c r="MNN11" s="234" t="s">
        <v>22195</v>
      </c>
      <c r="MNO11" s="235" t="s">
        <v>8704</v>
      </c>
      <c r="MNP11" s="236" t="s">
        <v>22196</v>
      </c>
      <c r="MNQ11" s="237"/>
      <c r="MNR11" s="238">
        <v>5800</v>
      </c>
      <c r="MNS11" s="234" t="s">
        <v>22197</v>
      </c>
      <c r="MNT11" s="235" t="s">
        <v>8704</v>
      </c>
      <c r="MNU11" s="236" t="s">
        <v>22198</v>
      </c>
      <c r="MNV11" s="237"/>
      <c r="MNW11" s="238">
        <v>5800</v>
      </c>
      <c r="MNX11" s="234" t="s">
        <v>22199</v>
      </c>
      <c r="MNY11" s="235" t="s">
        <v>8704</v>
      </c>
      <c r="MNZ11" s="236" t="s">
        <v>22200</v>
      </c>
      <c r="MOA11" s="237"/>
      <c r="MOB11" s="238">
        <v>5800</v>
      </c>
      <c r="MOC11" s="234" t="s">
        <v>22201</v>
      </c>
      <c r="MOD11" s="235" t="s">
        <v>8704</v>
      </c>
      <c r="MOE11" s="236" t="s">
        <v>22202</v>
      </c>
      <c r="MOF11" s="237"/>
      <c r="MOG11" s="238">
        <v>5800</v>
      </c>
      <c r="MOH11" s="234" t="s">
        <v>22203</v>
      </c>
      <c r="MOI11" s="235" t="s">
        <v>8704</v>
      </c>
      <c r="MOJ11" s="236" t="s">
        <v>22204</v>
      </c>
      <c r="MOK11" s="237"/>
      <c r="MOL11" s="238">
        <v>5800</v>
      </c>
      <c r="MOM11" s="234" t="s">
        <v>22205</v>
      </c>
      <c r="MON11" s="235" t="s">
        <v>8704</v>
      </c>
      <c r="MOO11" s="236" t="s">
        <v>22206</v>
      </c>
      <c r="MOP11" s="237"/>
      <c r="MOQ11" s="238">
        <v>5800</v>
      </c>
      <c r="MOR11" s="234" t="s">
        <v>22207</v>
      </c>
      <c r="MOS11" s="235" t="s">
        <v>8704</v>
      </c>
      <c r="MOT11" s="236" t="s">
        <v>22208</v>
      </c>
      <c r="MOU11" s="237"/>
      <c r="MOV11" s="238">
        <v>5800</v>
      </c>
      <c r="MOW11" s="234" t="s">
        <v>22209</v>
      </c>
      <c r="MOX11" s="235" t="s">
        <v>8704</v>
      </c>
      <c r="MOY11" s="236" t="s">
        <v>22210</v>
      </c>
      <c r="MOZ11" s="237"/>
      <c r="MPA11" s="238">
        <v>5800</v>
      </c>
      <c r="MPB11" s="234" t="s">
        <v>22211</v>
      </c>
      <c r="MPC11" s="235" t="s">
        <v>8704</v>
      </c>
      <c r="MPD11" s="236" t="s">
        <v>22212</v>
      </c>
      <c r="MPE11" s="237"/>
      <c r="MPF11" s="238">
        <v>5800</v>
      </c>
      <c r="MPG11" s="234" t="s">
        <v>22213</v>
      </c>
      <c r="MPH11" s="235" t="s">
        <v>8704</v>
      </c>
      <c r="MPI11" s="236" t="s">
        <v>22214</v>
      </c>
      <c r="MPJ11" s="237"/>
      <c r="MPK11" s="238">
        <v>5800</v>
      </c>
      <c r="MPL11" s="234" t="s">
        <v>22215</v>
      </c>
      <c r="MPM11" s="235" t="s">
        <v>8704</v>
      </c>
      <c r="MPN11" s="236" t="s">
        <v>22216</v>
      </c>
      <c r="MPO11" s="237"/>
      <c r="MPP11" s="238">
        <v>5800</v>
      </c>
      <c r="MPQ11" s="234" t="s">
        <v>22217</v>
      </c>
      <c r="MPR11" s="235" t="s">
        <v>8704</v>
      </c>
      <c r="MPS11" s="236" t="s">
        <v>22218</v>
      </c>
      <c r="MPT11" s="237"/>
      <c r="MPU11" s="238">
        <v>5800</v>
      </c>
      <c r="MPV11" s="234" t="s">
        <v>22219</v>
      </c>
      <c r="MPW11" s="235" t="s">
        <v>8704</v>
      </c>
      <c r="MPX11" s="236" t="s">
        <v>22220</v>
      </c>
      <c r="MPY11" s="237"/>
      <c r="MPZ11" s="238">
        <v>5800</v>
      </c>
      <c r="MQA11" s="234" t="s">
        <v>22221</v>
      </c>
      <c r="MQB11" s="235" t="s">
        <v>8704</v>
      </c>
      <c r="MQC11" s="236" t="s">
        <v>22222</v>
      </c>
      <c r="MQD11" s="237"/>
      <c r="MQE11" s="238">
        <v>5800</v>
      </c>
      <c r="MQF11" s="234" t="s">
        <v>22223</v>
      </c>
      <c r="MQG11" s="235" t="s">
        <v>8704</v>
      </c>
      <c r="MQH11" s="236" t="s">
        <v>22224</v>
      </c>
      <c r="MQI11" s="237"/>
      <c r="MQJ11" s="238">
        <v>5800</v>
      </c>
      <c r="MQK11" s="234" t="s">
        <v>22225</v>
      </c>
      <c r="MQL11" s="235" t="s">
        <v>8704</v>
      </c>
      <c r="MQM11" s="236" t="s">
        <v>22226</v>
      </c>
      <c r="MQN11" s="237"/>
      <c r="MQO11" s="238">
        <v>5800</v>
      </c>
      <c r="MQP11" s="234" t="s">
        <v>22227</v>
      </c>
      <c r="MQQ11" s="235" t="s">
        <v>8704</v>
      </c>
      <c r="MQR11" s="236" t="s">
        <v>22228</v>
      </c>
      <c r="MQS11" s="237"/>
      <c r="MQT11" s="238">
        <v>5800</v>
      </c>
      <c r="MQU11" s="234" t="s">
        <v>22229</v>
      </c>
      <c r="MQV11" s="235" t="s">
        <v>8704</v>
      </c>
      <c r="MQW11" s="236" t="s">
        <v>22230</v>
      </c>
      <c r="MQX11" s="237"/>
      <c r="MQY11" s="238">
        <v>5800</v>
      </c>
      <c r="MQZ11" s="234" t="s">
        <v>22231</v>
      </c>
      <c r="MRA11" s="235" t="s">
        <v>8704</v>
      </c>
      <c r="MRB11" s="236" t="s">
        <v>22232</v>
      </c>
      <c r="MRC11" s="237"/>
      <c r="MRD11" s="238">
        <v>5800</v>
      </c>
      <c r="MRE11" s="234" t="s">
        <v>22233</v>
      </c>
      <c r="MRF11" s="235" t="s">
        <v>8704</v>
      </c>
      <c r="MRG11" s="236" t="s">
        <v>22234</v>
      </c>
      <c r="MRH11" s="237"/>
      <c r="MRI11" s="238">
        <v>5800</v>
      </c>
      <c r="MRJ11" s="234" t="s">
        <v>22235</v>
      </c>
      <c r="MRK11" s="235" t="s">
        <v>8704</v>
      </c>
      <c r="MRL11" s="236" t="s">
        <v>22236</v>
      </c>
      <c r="MRM11" s="237"/>
      <c r="MRN11" s="238">
        <v>5800</v>
      </c>
      <c r="MRO11" s="234" t="s">
        <v>22237</v>
      </c>
      <c r="MRP11" s="235" t="s">
        <v>8704</v>
      </c>
      <c r="MRQ11" s="236" t="s">
        <v>22238</v>
      </c>
      <c r="MRR11" s="237"/>
      <c r="MRS11" s="238">
        <v>5800</v>
      </c>
      <c r="MRT11" s="234" t="s">
        <v>22239</v>
      </c>
      <c r="MRU11" s="235" t="s">
        <v>8704</v>
      </c>
      <c r="MRV11" s="236" t="s">
        <v>22240</v>
      </c>
      <c r="MRW11" s="237"/>
      <c r="MRX11" s="238">
        <v>5800</v>
      </c>
      <c r="MRY11" s="234" t="s">
        <v>22241</v>
      </c>
      <c r="MRZ11" s="235" t="s">
        <v>8704</v>
      </c>
      <c r="MSA11" s="236" t="s">
        <v>22242</v>
      </c>
      <c r="MSB11" s="237"/>
      <c r="MSC11" s="238">
        <v>5800</v>
      </c>
      <c r="MSD11" s="234" t="s">
        <v>22243</v>
      </c>
      <c r="MSE11" s="235" t="s">
        <v>8704</v>
      </c>
      <c r="MSF11" s="236" t="s">
        <v>22244</v>
      </c>
      <c r="MSG11" s="237"/>
      <c r="MSH11" s="238">
        <v>5800</v>
      </c>
      <c r="MSI11" s="234" t="s">
        <v>22245</v>
      </c>
      <c r="MSJ11" s="235" t="s">
        <v>8704</v>
      </c>
      <c r="MSK11" s="236" t="s">
        <v>22246</v>
      </c>
      <c r="MSL11" s="237"/>
      <c r="MSM11" s="238">
        <v>5800</v>
      </c>
      <c r="MSN11" s="234" t="s">
        <v>22247</v>
      </c>
      <c r="MSO11" s="235" t="s">
        <v>8704</v>
      </c>
      <c r="MSP11" s="236" t="s">
        <v>22248</v>
      </c>
      <c r="MSQ11" s="237"/>
      <c r="MSR11" s="238">
        <v>5800</v>
      </c>
      <c r="MSS11" s="234" t="s">
        <v>22249</v>
      </c>
      <c r="MST11" s="235" t="s">
        <v>8704</v>
      </c>
      <c r="MSU11" s="236" t="s">
        <v>22250</v>
      </c>
      <c r="MSV11" s="237"/>
      <c r="MSW11" s="238">
        <v>5800</v>
      </c>
      <c r="MSX11" s="234" t="s">
        <v>22251</v>
      </c>
      <c r="MSY11" s="235" t="s">
        <v>8704</v>
      </c>
      <c r="MSZ11" s="236" t="s">
        <v>22252</v>
      </c>
      <c r="MTA11" s="237"/>
      <c r="MTB11" s="238">
        <v>5800</v>
      </c>
      <c r="MTC11" s="234" t="s">
        <v>22253</v>
      </c>
      <c r="MTD11" s="235" t="s">
        <v>8704</v>
      </c>
      <c r="MTE11" s="236" t="s">
        <v>22254</v>
      </c>
      <c r="MTF11" s="237"/>
      <c r="MTG11" s="238">
        <v>5800</v>
      </c>
      <c r="MTH11" s="234" t="s">
        <v>22255</v>
      </c>
      <c r="MTI11" s="235" t="s">
        <v>8704</v>
      </c>
      <c r="MTJ11" s="236" t="s">
        <v>22256</v>
      </c>
      <c r="MTK11" s="237"/>
      <c r="MTL11" s="238">
        <v>5800</v>
      </c>
      <c r="MTM11" s="234" t="s">
        <v>22257</v>
      </c>
      <c r="MTN11" s="235" t="s">
        <v>8704</v>
      </c>
      <c r="MTO11" s="236" t="s">
        <v>22258</v>
      </c>
      <c r="MTP11" s="237"/>
      <c r="MTQ11" s="238">
        <v>5800</v>
      </c>
      <c r="MTR11" s="234" t="s">
        <v>22259</v>
      </c>
      <c r="MTS11" s="235" t="s">
        <v>8704</v>
      </c>
      <c r="MTT11" s="236" t="s">
        <v>22260</v>
      </c>
      <c r="MTU11" s="237"/>
      <c r="MTV11" s="238">
        <v>5800</v>
      </c>
      <c r="MTW11" s="234" t="s">
        <v>22261</v>
      </c>
      <c r="MTX11" s="235" t="s">
        <v>8704</v>
      </c>
      <c r="MTY11" s="236" t="s">
        <v>22262</v>
      </c>
      <c r="MTZ11" s="237"/>
      <c r="MUA11" s="238">
        <v>5800</v>
      </c>
      <c r="MUB11" s="234" t="s">
        <v>22263</v>
      </c>
      <c r="MUC11" s="235" t="s">
        <v>8704</v>
      </c>
      <c r="MUD11" s="236" t="s">
        <v>22264</v>
      </c>
      <c r="MUE11" s="237"/>
      <c r="MUF11" s="238">
        <v>5800</v>
      </c>
      <c r="MUG11" s="234" t="s">
        <v>22265</v>
      </c>
      <c r="MUH11" s="235" t="s">
        <v>8704</v>
      </c>
      <c r="MUI11" s="236" t="s">
        <v>22266</v>
      </c>
      <c r="MUJ11" s="237"/>
      <c r="MUK11" s="238">
        <v>5800</v>
      </c>
      <c r="MUL11" s="234" t="s">
        <v>22267</v>
      </c>
      <c r="MUM11" s="235" t="s">
        <v>8704</v>
      </c>
      <c r="MUN11" s="236" t="s">
        <v>22268</v>
      </c>
      <c r="MUO11" s="237"/>
      <c r="MUP11" s="238">
        <v>5800</v>
      </c>
      <c r="MUQ11" s="234" t="s">
        <v>22269</v>
      </c>
      <c r="MUR11" s="235" t="s">
        <v>8704</v>
      </c>
      <c r="MUS11" s="236" t="s">
        <v>22270</v>
      </c>
      <c r="MUT11" s="237"/>
      <c r="MUU11" s="238">
        <v>5800</v>
      </c>
      <c r="MUV11" s="234" t="s">
        <v>22271</v>
      </c>
      <c r="MUW11" s="235" t="s">
        <v>8704</v>
      </c>
      <c r="MUX11" s="236" t="s">
        <v>22272</v>
      </c>
      <c r="MUY11" s="237"/>
      <c r="MUZ11" s="238">
        <v>5800</v>
      </c>
      <c r="MVA11" s="234" t="s">
        <v>22273</v>
      </c>
      <c r="MVB11" s="235" t="s">
        <v>8704</v>
      </c>
      <c r="MVC11" s="236" t="s">
        <v>22274</v>
      </c>
      <c r="MVD11" s="237"/>
      <c r="MVE11" s="238">
        <v>5800</v>
      </c>
      <c r="MVF11" s="234" t="s">
        <v>22275</v>
      </c>
      <c r="MVG11" s="235" t="s">
        <v>8704</v>
      </c>
      <c r="MVH11" s="236" t="s">
        <v>22276</v>
      </c>
      <c r="MVI11" s="237"/>
      <c r="MVJ11" s="238">
        <v>5800</v>
      </c>
      <c r="MVK11" s="234" t="s">
        <v>22277</v>
      </c>
      <c r="MVL11" s="235" t="s">
        <v>8704</v>
      </c>
      <c r="MVM11" s="236" t="s">
        <v>22278</v>
      </c>
      <c r="MVN11" s="237"/>
      <c r="MVO11" s="238">
        <v>5800</v>
      </c>
      <c r="MVP11" s="234" t="s">
        <v>22279</v>
      </c>
      <c r="MVQ11" s="235" t="s">
        <v>8704</v>
      </c>
      <c r="MVR11" s="236" t="s">
        <v>22280</v>
      </c>
      <c r="MVS11" s="237"/>
      <c r="MVT11" s="238">
        <v>5800</v>
      </c>
      <c r="MVU11" s="234" t="s">
        <v>22281</v>
      </c>
      <c r="MVV11" s="235" t="s">
        <v>8704</v>
      </c>
      <c r="MVW11" s="236" t="s">
        <v>22282</v>
      </c>
      <c r="MVX11" s="237"/>
      <c r="MVY11" s="238">
        <v>5800</v>
      </c>
      <c r="MVZ11" s="234" t="s">
        <v>22283</v>
      </c>
      <c r="MWA11" s="235" t="s">
        <v>8704</v>
      </c>
      <c r="MWB11" s="236" t="s">
        <v>22284</v>
      </c>
      <c r="MWC11" s="237"/>
      <c r="MWD11" s="238">
        <v>5800</v>
      </c>
      <c r="MWE11" s="234" t="s">
        <v>22285</v>
      </c>
      <c r="MWF11" s="235" t="s">
        <v>8704</v>
      </c>
      <c r="MWG11" s="236" t="s">
        <v>22286</v>
      </c>
      <c r="MWH11" s="237"/>
      <c r="MWI11" s="238">
        <v>5800</v>
      </c>
      <c r="MWJ11" s="234" t="s">
        <v>22287</v>
      </c>
      <c r="MWK11" s="235" t="s">
        <v>8704</v>
      </c>
      <c r="MWL11" s="236" t="s">
        <v>22288</v>
      </c>
      <c r="MWM11" s="237"/>
      <c r="MWN11" s="238">
        <v>5800</v>
      </c>
      <c r="MWO11" s="234" t="s">
        <v>22289</v>
      </c>
      <c r="MWP11" s="235" t="s">
        <v>8704</v>
      </c>
      <c r="MWQ11" s="236" t="s">
        <v>22290</v>
      </c>
      <c r="MWR11" s="237"/>
      <c r="MWS11" s="238">
        <v>5800</v>
      </c>
      <c r="MWT11" s="234" t="s">
        <v>22291</v>
      </c>
      <c r="MWU11" s="235" t="s">
        <v>8704</v>
      </c>
      <c r="MWV11" s="236" t="s">
        <v>22292</v>
      </c>
      <c r="MWW11" s="237"/>
      <c r="MWX11" s="238">
        <v>5800</v>
      </c>
      <c r="MWY11" s="234" t="s">
        <v>22293</v>
      </c>
      <c r="MWZ11" s="235" t="s">
        <v>8704</v>
      </c>
      <c r="MXA11" s="236" t="s">
        <v>22294</v>
      </c>
      <c r="MXB11" s="237"/>
      <c r="MXC11" s="238">
        <v>5800</v>
      </c>
      <c r="MXD11" s="234" t="s">
        <v>22295</v>
      </c>
      <c r="MXE11" s="235" t="s">
        <v>8704</v>
      </c>
      <c r="MXF11" s="236" t="s">
        <v>22296</v>
      </c>
      <c r="MXG11" s="237"/>
      <c r="MXH11" s="238">
        <v>5800</v>
      </c>
      <c r="MXI11" s="234" t="s">
        <v>22297</v>
      </c>
      <c r="MXJ11" s="235" t="s">
        <v>8704</v>
      </c>
      <c r="MXK11" s="236" t="s">
        <v>22298</v>
      </c>
      <c r="MXL11" s="237"/>
      <c r="MXM11" s="238">
        <v>5800</v>
      </c>
      <c r="MXN11" s="234" t="s">
        <v>22299</v>
      </c>
      <c r="MXO11" s="235" t="s">
        <v>8704</v>
      </c>
      <c r="MXP11" s="236" t="s">
        <v>22300</v>
      </c>
      <c r="MXQ11" s="237"/>
      <c r="MXR11" s="238">
        <v>5800</v>
      </c>
      <c r="MXS11" s="234" t="s">
        <v>22301</v>
      </c>
      <c r="MXT11" s="235" t="s">
        <v>8704</v>
      </c>
      <c r="MXU11" s="236" t="s">
        <v>22302</v>
      </c>
      <c r="MXV11" s="237"/>
      <c r="MXW11" s="238">
        <v>5800</v>
      </c>
      <c r="MXX11" s="234" t="s">
        <v>22303</v>
      </c>
      <c r="MXY11" s="235" t="s">
        <v>8704</v>
      </c>
      <c r="MXZ11" s="236" t="s">
        <v>22304</v>
      </c>
      <c r="MYA11" s="237"/>
      <c r="MYB11" s="238">
        <v>5800</v>
      </c>
      <c r="MYC11" s="234" t="s">
        <v>22305</v>
      </c>
      <c r="MYD11" s="235" t="s">
        <v>8704</v>
      </c>
      <c r="MYE11" s="236" t="s">
        <v>22306</v>
      </c>
      <c r="MYF11" s="237"/>
      <c r="MYG11" s="238">
        <v>5800</v>
      </c>
      <c r="MYH11" s="234" t="s">
        <v>22307</v>
      </c>
      <c r="MYI11" s="235" t="s">
        <v>8704</v>
      </c>
      <c r="MYJ11" s="236" t="s">
        <v>22308</v>
      </c>
      <c r="MYK11" s="237"/>
      <c r="MYL11" s="238">
        <v>5800</v>
      </c>
      <c r="MYM11" s="234" t="s">
        <v>22309</v>
      </c>
      <c r="MYN11" s="235" t="s">
        <v>8704</v>
      </c>
      <c r="MYO11" s="236" t="s">
        <v>22310</v>
      </c>
      <c r="MYP11" s="237"/>
      <c r="MYQ11" s="238">
        <v>5800</v>
      </c>
      <c r="MYR11" s="234" t="s">
        <v>22311</v>
      </c>
      <c r="MYS11" s="235" t="s">
        <v>8704</v>
      </c>
      <c r="MYT11" s="236" t="s">
        <v>22312</v>
      </c>
      <c r="MYU11" s="237"/>
      <c r="MYV11" s="238">
        <v>5800</v>
      </c>
      <c r="MYW11" s="234" t="s">
        <v>22313</v>
      </c>
      <c r="MYX11" s="235" t="s">
        <v>8704</v>
      </c>
      <c r="MYY11" s="236" t="s">
        <v>22314</v>
      </c>
      <c r="MYZ11" s="237"/>
      <c r="MZA11" s="238">
        <v>5800</v>
      </c>
      <c r="MZB11" s="234" t="s">
        <v>22315</v>
      </c>
      <c r="MZC11" s="235" t="s">
        <v>8704</v>
      </c>
      <c r="MZD11" s="236" t="s">
        <v>22316</v>
      </c>
      <c r="MZE11" s="237"/>
      <c r="MZF11" s="238">
        <v>5800</v>
      </c>
      <c r="MZG11" s="234" t="s">
        <v>22317</v>
      </c>
      <c r="MZH11" s="235" t="s">
        <v>8704</v>
      </c>
      <c r="MZI11" s="236" t="s">
        <v>22318</v>
      </c>
      <c r="MZJ11" s="237"/>
      <c r="MZK11" s="238">
        <v>5800</v>
      </c>
      <c r="MZL11" s="234" t="s">
        <v>22319</v>
      </c>
      <c r="MZM11" s="235" t="s">
        <v>8704</v>
      </c>
      <c r="MZN11" s="236" t="s">
        <v>22320</v>
      </c>
      <c r="MZO11" s="237"/>
      <c r="MZP11" s="238">
        <v>5800</v>
      </c>
      <c r="MZQ11" s="234" t="s">
        <v>22321</v>
      </c>
      <c r="MZR11" s="235" t="s">
        <v>8704</v>
      </c>
      <c r="MZS11" s="236" t="s">
        <v>22322</v>
      </c>
      <c r="MZT11" s="237"/>
      <c r="MZU11" s="238">
        <v>5800</v>
      </c>
      <c r="MZV11" s="234" t="s">
        <v>22323</v>
      </c>
      <c r="MZW11" s="235" t="s">
        <v>8704</v>
      </c>
      <c r="MZX11" s="236" t="s">
        <v>22324</v>
      </c>
      <c r="MZY11" s="237"/>
      <c r="MZZ11" s="238">
        <v>5800</v>
      </c>
      <c r="NAA11" s="234" t="s">
        <v>22325</v>
      </c>
      <c r="NAB11" s="235" t="s">
        <v>8704</v>
      </c>
      <c r="NAC11" s="236" t="s">
        <v>22326</v>
      </c>
      <c r="NAD11" s="237"/>
      <c r="NAE11" s="238">
        <v>5800</v>
      </c>
      <c r="NAF11" s="234" t="s">
        <v>22327</v>
      </c>
      <c r="NAG11" s="235" t="s">
        <v>8704</v>
      </c>
      <c r="NAH11" s="236" t="s">
        <v>22328</v>
      </c>
      <c r="NAI11" s="237"/>
      <c r="NAJ11" s="238">
        <v>5800</v>
      </c>
      <c r="NAK11" s="234" t="s">
        <v>22329</v>
      </c>
      <c r="NAL11" s="235" t="s">
        <v>8704</v>
      </c>
      <c r="NAM11" s="236" t="s">
        <v>22330</v>
      </c>
      <c r="NAN11" s="237"/>
      <c r="NAO11" s="238">
        <v>5800</v>
      </c>
      <c r="NAP11" s="234" t="s">
        <v>22331</v>
      </c>
      <c r="NAQ11" s="235" t="s">
        <v>8704</v>
      </c>
      <c r="NAR11" s="236" t="s">
        <v>22332</v>
      </c>
      <c r="NAS11" s="237"/>
      <c r="NAT11" s="238">
        <v>5800</v>
      </c>
      <c r="NAU11" s="234" t="s">
        <v>22333</v>
      </c>
      <c r="NAV11" s="235" t="s">
        <v>8704</v>
      </c>
      <c r="NAW11" s="236" t="s">
        <v>22334</v>
      </c>
      <c r="NAX11" s="237"/>
      <c r="NAY11" s="238">
        <v>5800</v>
      </c>
      <c r="NAZ11" s="234" t="s">
        <v>22335</v>
      </c>
      <c r="NBA11" s="235" t="s">
        <v>8704</v>
      </c>
      <c r="NBB11" s="236" t="s">
        <v>22336</v>
      </c>
      <c r="NBC11" s="237"/>
      <c r="NBD11" s="238">
        <v>5800</v>
      </c>
      <c r="NBE11" s="234" t="s">
        <v>22337</v>
      </c>
      <c r="NBF11" s="235" t="s">
        <v>8704</v>
      </c>
      <c r="NBG11" s="236" t="s">
        <v>22338</v>
      </c>
      <c r="NBH11" s="237"/>
      <c r="NBI11" s="238">
        <v>5800</v>
      </c>
      <c r="NBJ11" s="234" t="s">
        <v>22339</v>
      </c>
      <c r="NBK11" s="235" t="s">
        <v>8704</v>
      </c>
      <c r="NBL11" s="236" t="s">
        <v>22340</v>
      </c>
      <c r="NBM11" s="237"/>
      <c r="NBN11" s="238">
        <v>5800</v>
      </c>
      <c r="NBO11" s="234" t="s">
        <v>22341</v>
      </c>
      <c r="NBP11" s="235" t="s">
        <v>8704</v>
      </c>
      <c r="NBQ11" s="236" t="s">
        <v>22342</v>
      </c>
      <c r="NBR11" s="237"/>
      <c r="NBS11" s="238">
        <v>5800</v>
      </c>
      <c r="NBT11" s="234" t="s">
        <v>22343</v>
      </c>
      <c r="NBU11" s="235" t="s">
        <v>8704</v>
      </c>
      <c r="NBV11" s="236" t="s">
        <v>22344</v>
      </c>
      <c r="NBW11" s="237"/>
      <c r="NBX11" s="238">
        <v>5800</v>
      </c>
      <c r="NBY11" s="234" t="s">
        <v>22345</v>
      </c>
      <c r="NBZ11" s="235" t="s">
        <v>8704</v>
      </c>
      <c r="NCA11" s="236" t="s">
        <v>22346</v>
      </c>
      <c r="NCB11" s="237"/>
      <c r="NCC11" s="238">
        <v>5800</v>
      </c>
      <c r="NCD11" s="234" t="s">
        <v>22347</v>
      </c>
      <c r="NCE11" s="235" t="s">
        <v>8704</v>
      </c>
      <c r="NCF11" s="236" t="s">
        <v>22348</v>
      </c>
      <c r="NCG11" s="237"/>
      <c r="NCH11" s="238">
        <v>5800</v>
      </c>
      <c r="NCI11" s="234" t="s">
        <v>22349</v>
      </c>
      <c r="NCJ11" s="235" t="s">
        <v>8704</v>
      </c>
      <c r="NCK11" s="236" t="s">
        <v>22350</v>
      </c>
      <c r="NCL11" s="237"/>
      <c r="NCM11" s="238">
        <v>5800</v>
      </c>
      <c r="NCN11" s="234" t="s">
        <v>22351</v>
      </c>
      <c r="NCO11" s="235" t="s">
        <v>8704</v>
      </c>
      <c r="NCP11" s="236" t="s">
        <v>22352</v>
      </c>
      <c r="NCQ11" s="237"/>
      <c r="NCR11" s="238">
        <v>5800</v>
      </c>
      <c r="NCS11" s="234" t="s">
        <v>22353</v>
      </c>
      <c r="NCT11" s="235" t="s">
        <v>8704</v>
      </c>
      <c r="NCU11" s="236" t="s">
        <v>22354</v>
      </c>
      <c r="NCV11" s="237"/>
      <c r="NCW11" s="238">
        <v>5800</v>
      </c>
      <c r="NCX11" s="234" t="s">
        <v>22355</v>
      </c>
      <c r="NCY11" s="235" t="s">
        <v>8704</v>
      </c>
      <c r="NCZ11" s="236" t="s">
        <v>22356</v>
      </c>
      <c r="NDA11" s="237"/>
      <c r="NDB11" s="238">
        <v>5800</v>
      </c>
      <c r="NDC11" s="234" t="s">
        <v>22357</v>
      </c>
      <c r="NDD11" s="235" t="s">
        <v>8704</v>
      </c>
      <c r="NDE11" s="236" t="s">
        <v>22358</v>
      </c>
      <c r="NDF11" s="237"/>
      <c r="NDG11" s="238">
        <v>5800</v>
      </c>
      <c r="NDH11" s="234" t="s">
        <v>22359</v>
      </c>
      <c r="NDI11" s="235" t="s">
        <v>8704</v>
      </c>
      <c r="NDJ11" s="236" t="s">
        <v>22360</v>
      </c>
      <c r="NDK11" s="237"/>
      <c r="NDL11" s="238">
        <v>5800</v>
      </c>
      <c r="NDM11" s="234" t="s">
        <v>22361</v>
      </c>
      <c r="NDN11" s="235" t="s">
        <v>8704</v>
      </c>
      <c r="NDO11" s="236" t="s">
        <v>22362</v>
      </c>
      <c r="NDP11" s="237"/>
      <c r="NDQ11" s="238">
        <v>5800</v>
      </c>
      <c r="NDR11" s="234" t="s">
        <v>22363</v>
      </c>
      <c r="NDS11" s="235" t="s">
        <v>8704</v>
      </c>
      <c r="NDT11" s="236" t="s">
        <v>22364</v>
      </c>
      <c r="NDU11" s="237"/>
      <c r="NDV11" s="238">
        <v>5800</v>
      </c>
      <c r="NDW11" s="234" t="s">
        <v>22365</v>
      </c>
      <c r="NDX11" s="235" t="s">
        <v>8704</v>
      </c>
      <c r="NDY11" s="236" t="s">
        <v>22366</v>
      </c>
      <c r="NDZ11" s="237"/>
      <c r="NEA11" s="238">
        <v>5800</v>
      </c>
      <c r="NEB11" s="234" t="s">
        <v>22367</v>
      </c>
      <c r="NEC11" s="235" t="s">
        <v>8704</v>
      </c>
      <c r="NED11" s="236" t="s">
        <v>22368</v>
      </c>
      <c r="NEE11" s="237"/>
      <c r="NEF11" s="238">
        <v>5800</v>
      </c>
      <c r="NEG11" s="234" t="s">
        <v>22369</v>
      </c>
      <c r="NEH11" s="235" t="s">
        <v>8704</v>
      </c>
      <c r="NEI11" s="236" t="s">
        <v>22370</v>
      </c>
      <c r="NEJ11" s="237"/>
      <c r="NEK11" s="238">
        <v>5800</v>
      </c>
      <c r="NEL11" s="234" t="s">
        <v>22371</v>
      </c>
      <c r="NEM11" s="235" t="s">
        <v>8704</v>
      </c>
      <c r="NEN11" s="236" t="s">
        <v>22372</v>
      </c>
      <c r="NEO11" s="237"/>
      <c r="NEP11" s="238">
        <v>5800</v>
      </c>
      <c r="NEQ11" s="234" t="s">
        <v>22373</v>
      </c>
      <c r="NER11" s="235" t="s">
        <v>8704</v>
      </c>
      <c r="NES11" s="236" t="s">
        <v>22374</v>
      </c>
      <c r="NET11" s="237"/>
      <c r="NEU11" s="238">
        <v>5800</v>
      </c>
      <c r="NEV11" s="234" t="s">
        <v>22375</v>
      </c>
      <c r="NEW11" s="235" t="s">
        <v>8704</v>
      </c>
      <c r="NEX11" s="236" t="s">
        <v>22376</v>
      </c>
      <c r="NEY11" s="237"/>
      <c r="NEZ11" s="238">
        <v>5800</v>
      </c>
      <c r="NFA11" s="234" t="s">
        <v>22377</v>
      </c>
      <c r="NFB11" s="235" t="s">
        <v>8704</v>
      </c>
      <c r="NFC11" s="236" t="s">
        <v>22378</v>
      </c>
      <c r="NFD11" s="237"/>
      <c r="NFE11" s="238">
        <v>5800</v>
      </c>
      <c r="NFF11" s="234" t="s">
        <v>22379</v>
      </c>
      <c r="NFG11" s="235" t="s">
        <v>8704</v>
      </c>
      <c r="NFH11" s="236" t="s">
        <v>22380</v>
      </c>
      <c r="NFI11" s="237"/>
      <c r="NFJ11" s="238">
        <v>5800</v>
      </c>
      <c r="NFK11" s="234" t="s">
        <v>22381</v>
      </c>
      <c r="NFL11" s="235" t="s">
        <v>8704</v>
      </c>
      <c r="NFM11" s="236" t="s">
        <v>22382</v>
      </c>
      <c r="NFN11" s="237"/>
      <c r="NFO11" s="238">
        <v>5800</v>
      </c>
      <c r="NFP11" s="234" t="s">
        <v>22383</v>
      </c>
      <c r="NFQ11" s="235" t="s">
        <v>8704</v>
      </c>
      <c r="NFR11" s="236" t="s">
        <v>22384</v>
      </c>
      <c r="NFS11" s="237"/>
      <c r="NFT11" s="238">
        <v>5800</v>
      </c>
      <c r="NFU11" s="234" t="s">
        <v>22385</v>
      </c>
      <c r="NFV11" s="235" t="s">
        <v>8704</v>
      </c>
      <c r="NFW11" s="236" t="s">
        <v>22386</v>
      </c>
      <c r="NFX11" s="237"/>
      <c r="NFY11" s="238">
        <v>5800</v>
      </c>
      <c r="NFZ11" s="234" t="s">
        <v>22387</v>
      </c>
      <c r="NGA11" s="235" t="s">
        <v>8704</v>
      </c>
      <c r="NGB11" s="236" t="s">
        <v>22388</v>
      </c>
      <c r="NGC11" s="237"/>
      <c r="NGD11" s="238">
        <v>5800</v>
      </c>
      <c r="NGE11" s="234" t="s">
        <v>22389</v>
      </c>
      <c r="NGF11" s="235" t="s">
        <v>8704</v>
      </c>
      <c r="NGG11" s="236" t="s">
        <v>22390</v>
      </c>
      <c r="NGH11" s="237"/>
      <c r="NGI11" s="238">
        <v>5800</v>
      </c>
      <c r="NGJ11" s="234" t="s">
        <v>22391</v>
      </c>
      <c r="NGK11" s="235" t="s">
        <v>8704</v>
      </c>
      <c r="NGL11" s="236" t="s">
        <v>22392</v>
      </c>
      <c r="NGM11" s="237"/>
      <c r="NGN11" s="238">
        <v>5800</v>
      </c>
      <c r="NGO11" s="234" t="s">
        <v>22393</v>
      </c>
      <c r="NGP11" s="235" t="s">
        <v>8704</v>
      </c>
      <c r="NGQ11" s="236" t="s">
        <v>22394</v>
      </c>
      <c r="NGR11" s="237"/>
      <c r="NGS11" s="238">
        <v>5800</v>
      </c>
      <c r="NGT11" s="234" t="s">
        <v>22395</v>
      </c>
      <c r="NGU11" s="235" t="s">
        <v>8704</v>
      </c>
      <c r="NGV11" s="236" t="s">
        <v>22396</v>
      </c>
      <c r="NGW11" s="237"/>
      <c r="NGX11" s="238">
        <v>5800</v>
      </c>
      <c r="NGY11" s="234" t="s">
        <v>22397</v>
      </c>
      <c r="NGZ11" s="235" t="s">
        <v>8704</v>
      </c>
      <c r="NHA11" s="236" t="s">
        <v>22398</v>
      </c>
      <c r="NHB11" s="237"/>
      <c r="NHC11" s="238">
        <v>5800</v>
      </c>
      <c r="NHD11" s="234" t="s">
        <v>22399</v>
      </c>
      <c r="NHE11" s="235" t="s">
        <v>8704</v>
      </c>
      <c r="NHF11" s="236" t="s">
        <v>22400</v>
      </c>
      <c r="NHG11" s="237"/>
      <c r="NHH11" s="238">
        <v>5800</v>
      </c>
      <c r="NHI11" s="234" t="s">
        <v>22401</v>
      </c>
      <c r="NHJ11" s="235" t="s">
        <v>8704</v>
      </c>
      <c r="NHK11" s="236" t="s">
        <v>22402</v>
      </c>
      <c r="NHL11" s="237"/>
      <c r="NHM11" s="238">
        <v>5800</v>
      </c>
      <c r="NHN11" s="234" t="s">
        <v>22403</v>
      </c>
      <c r="NHO11" s="235" t="s">
        <v>8704</v>
      </c>
      <c r="NHP11" s="236" t="s">
        <v>22404</v>
      </c>
      <c r="NHQ11" s="237"/>
      <c r="NHR11" s="238">
        <v>5800</v>
      </c>
      <c r="NHS11" s="234" t="s">
        <v>22405</v>
      </c>
      <c r="NHT11" s="235" t="s">
        <v>8704</v>
      </c>
      <c r="NHU11" s="236" t="s">
        <v>22406</v>
      </c>
      <c r="NHV11" s="237"/>
      <c r="NHW11" s="238">
        <v>5800</v>
      </c>
      <c r="NHX11" s="234" t="s">
        <v>22407</v>
      </c>
      <c r="NHY11" s="235" t="s">
        <v>8704</v>
      </c>
      <c r="NHZ11" s="236" t="s">
        <v>22408</v>
      </c>
      <c r="NIA11" s="237"/>
      <c r="NIB11" s="238">
        <v>5800</v>
      </c>
      <c r="NIC11" s="234" t="s">
        <v>22409</v>
      </c>
      <c r="NID11" s="235" t="s">
        <v>8704</v>
      </c>
      <c r="NIE11" s="236" t="s">
        <v>22410</v>
      </c>
      <c r="NIF11" s="237"/>
      <c r="NIG11" s="238">
        <v>5800</v>
      </c>
      <c r="NIH11" s="234" t="s">
        <v>22411</v>
      </c>
      <c r="NII11" s="235" t="s">
        <v>8704</v>
      </c>
      <c r="NIJ11" s="236" t="s">
        <v>22412</v>
      </c>
      <c r="NIK11" s="237"/>
      <c r="NIL11" s="238">
        <v>5800</v>
      </c>
      <c r="NIM11" s="234" t="s">
        <v>22413</v>
      </c>
      <c r="NIN11" s="235" t="s">
        <v>8704</v>
      </c>
      <c r="NIO11" s="236" t="s">
        <v>22414</v>
      </c>
      <c r="NIP11" s="237"/>
      <c r="NIQ11" s="238">
        <v>5800</v>
      </c>
      <c r="NIR11" s="234" t="s">
        <v>22415</v>
      </c>
      <c r="NIS11" s="235" t="s">
        <v>8704</v>
      </c>
      <c r="NIT11" s="236" t="s">
        <v>22416</v>
      </c>
      <c r="NIU11" s="237"/>
      <c r="NIV11" s="238">
        <v>5800</v>
      </c>
      <c r="NIW11" s="234" t="s">
        <v>22417</v>
      </c>
      <c r="NIX11" s="235" t="s">
        <v>8704</v>
      </c>
      <c r="NIY11" s="236" t="s">
        <v>22418</v>
      </c>
      <c r="NIZ11" s="237"/>
      <c r="NJA11" s="238">
        <v>5800</v>
      </c>
      <c r="NJB11" s="234" t="s">
        <v>22419</v>
      </c>
      <c r="NJC11" s="235" t="s">
        <v>8704</v>
      </c>
      <c r="NJD11" s="236" t="s">
        <v>22420</v>
      </c>
      <c r="NJE11" s="237"/>
      <c r="NJF11" s="238">
        <v>5800</v>
      </c>
      <c r="NJG11" s="234" t="s">
        <v>22421</v>
      </c>
      <c r="NJH11" s="235" t="s">
        <v>8704</v>
      </c>
      <c r="NJI11" s="236" t="s">
        <v>22422</v>
      </c>
      <c r="NJJ11" s="237"/>
      <c r="NJK11" s="238">
        <v>5800</v>
      </c>
      <c r="NJL11" s="234" t="s">
        <v>22423</v>
      </c>
      <c r="NJM11" s="235" t="s">
        <v>8704</v>
      </c>
      <c r="NJN11" s="236" t="s">
        <v>22424</v>
      </c>
      <c r="NJO11" s="237"/>
      <c r="NJP11" s="238">
        <v>5800</v>
      </c>
      <c r="NJQ11" s="234" t="s">
        <v>22425</v>
      </c>
      <c r="NJR11" s="235" t="s">
        <v>8704</v>
      </c>
      <c r="NJS11" s="236" t="s">
        <v>22426</v>
      </c>
      <c r="NJT11" s="237"/>
      <c r="NJU11" s="238">
        <v>5800</v>
      </c>
      <c r="NJV11" s="234" t="s">
        <v>22427</v>
      </c>
      <c r="NJW11" s="235" t="s">
        <v>8704</v>
      </c>
      <c r="NJX11" s="236" t="s">
        <v>22428</v>
      </c>
      <c r="NJY11" s="237"/>
      <c r="NJZ11" s="238">
        <v>5800</v>
      </c>
      <c r="NKA11" s="234" t="s">
        <v>22429</v>
      </c>
      <c r="NKB11" s="235" t="s">
        <v>8704</v>
      </c>
      <c r="NKC11" s="236" t="s">
        <v>22430</v>
      </c>
      <c r="NKD11" s="237"/>
      <c r="NKE11" s="238">
        <v>5800</v>
      </c>
      <c r="NKF11" s="234" t="s">
        <v>22431</v>
      </c>
      <c r="NKG11" s="235" t="s">
        <v>8704</v>
      </c>
      <c r="NKH11" s="236" t="s">
        <v>22432</v>
      </c>
      <c r="NKI11" s="237"/>
      <c r="NKJ11" s="238">
        <v>5800</v>
      </c>
      <c r="NKK11" s="234" t="s">
        <v>22433</v>
      </c>
      <c r="NKL11" s="235" t="s">
        <v>8704</v>
      </c>
      <c r="NKM11" s="236" t="s">
        <v>22434</v>
      </c>
      <c r="NKN11" s="237"/>
      <c r="NKO11" s="238">
        <v>5800</v>
      </c>
      <c r="NKP11" s="234" t="s">
        <v>22435</v>
      </c>
      <c r="NKQ11" s="235" t="s">
        <v>8704</v>
      </c>
      <c r="NKR11" s="236" t="s">
        <v>22436</v>
      </c>
      <c r="NKS11" s="237"/>
      <c r="NKT11" s="238">
        <v>5800</v>
      </c>
      <c r="NKU11" s="234" t="s">
        <v>22437</v>
      </c>
      <c r="NKV11" s="235" t="s">
        <v>8704</v>
      </c>
      <c r="NKW11" s="236" t="s">
        <v>22438</v>
      </c>
      <c r="NKX11" s="237"/>
      <c r="NKY11" s="238">
        <v>5800</v>
      </c>
      <c r="NKZ11" s="234" t="s">
        <v>22439</v>
      </c>
      <c r="NLA11" s="235" t="s">
        <v>8704</v>
      </c>
      <c r="NLB11" s="236" t="s">
        <v>22440</v>
      </c>
      <c r="NLC11" s="237"/>
      <c r="NLD11" s="238">
        <v>5800</v>
      </c>
      <c r="NLE11" s="234" t="s">
        <v>22441</v>
      </c>
      <c r="NLF11" s="235" t="s">
        <v>8704</v>
      </c>
      <c r="NLG11" s="236" t="s">
        <v>22442</v>
      </c>
      <c r="NLH11" s="237"/>
      <c r="NLI11" s="238">
        <v>5800</v>
      </c>
      <c r="NLJ11" s="234" t="s">
        <v>22443</v>
      </c>
      <c r="NLK11" s="235" t="s">
        <v>8704</v>
      </c>
      <c r="NLL11" s="236" t="s">
        <v>22444</v>
      </c>
      <c r="NLM11" s="237"/>
      <c r="NLN11" s="238">
        <v>5800</v>
      </c>
      <c r="NLO11" s="234" t="s">
        <v>22445</v>
      </c>
      <c r="NLP11" s="235" t="s">
        <v>8704</v>
      </c>
      <c r="NLQ11" s="236" t="s">
        <v>22446</v>
      </c>
      <c r="NLR11" s="237"/>
      <c r="NLS11" s="238">
        <v>5800</v>
      </c>
      <c r="NLT11" s="234" t="s">
        <v>22447</v>
      </c>
      <c r="NLU11" s="235" t="s">
        <v>8704</v>
      </c>
      <c r="NLV11" s="236" t="s">
        <v>22448</v>
      </c>
      <c r="NLW11" s="237"/>
      <c r="NLX11" s="238">
        <v>5800</v>
      </c>
      <c r="NLY11" s="234" t="s">
        <v>22449</v>
      </c>
      <c r="NLZ11" s="235" t="s">
        <v>8704</v>
      </c>
      <c r="NMA11" s="236" t="s">
        <v>22450</v>
      </c>
      <c r="NMB11" s="237"/>
      <c r="NMC11" s="238">
        <v>5800</v>
      </c>
      <c r="NMD11" s="234" t="s">
        <v>22451</v>
      </c>
      <c r="NME11" s="235" t="s">
        <v>8704</v>
      </c>
      <c r="NMF11" s="236" t="s">
        <v>22452</v>
      </c>
      <c r="NMG11" s="237"/>
      <c r="NMH11" s="238">
        <v>5800</v>
      </c>
      <c r="NMI11" s="234" t="s">
        <v>22453</v>
      </c>
      <c r="NMJ11" s="235" t="s">
        <v>8704</v>
      </c>
      <c r="NMK11" s="236" t="s">
        <v>22454</v>
      </c>
      <c r="NML11" s="237"/>
      <c r="NMM11" s="238">
        <v>5800</v>
      </c>
      <c r="NMN11" s="234" t="s">
        <v>22455</v>
      </c>
      <c r="NMO11" s="235" t="s">
        <v>8704</v>
      </c>
      <c r="NMP11" s="236" t="s">
        <v>22456</v>
      </c>
      <c r="NMQ11" s="237"/>
      <c r="NMR11" s="238">
        <v>5800</v>
      </c>
      <c r="NMS11" s="234" t="s">
        <v>22457</v>
      </c>
      <c r="NMT11" s="235" t="s">
        <v>8704</v>
      </c>
      <c r="NMU11" s="236" t="s">
        <v>22458</v>
      </c>
      <c r="NMV11" s="237"/>
      <c r="NMW11" s="238">
        <v>5800</v>
      </c>
      <c r="NMX11" s="234" t="s">
        <v>22459</v>
      </c>
      <c r="NMY11" s="235" t="s">
        <v>8704</v>
      </c>
      <c r="NMZ11" s="236" t="s">
        <v>22460</v>
      </c>
      <c r="NNA11" s="237"/>
      <c r="NNB11" s="238">
        <v>5800</v>
      </c>
      <c r="NNC11" s="234" t="s">
        <v>22461</v>
      </c>
      <c r="NND11" s="235" t="s">
        <v>8704</v>
      </c>
      <c r="NNE11" s="236" t="s">
        <v>22462</v>
      </c>
      <c r="NNF11" s="237"/>
      <c r="NNG11" s="238">
        <v>5800</v>
      </c>
      <c r="NNH11" s="234" t="s">
        <v>22463</v>
      </c>
      <c r="NNI11" s="235" t="s">
        <v>8704</v>
      </c>
      <c r="NNJ11" s="236" t="s">
        <v>22464</v>
      </c>
      <c r="NNK11" s="237"/>
      <c r="NNL11" s="238">
        <v>5800</v>
      </c>
      <c r="NNM11" s="234" t="s">
        <v>22465</v>
      </c>
      <c r="NNN11" s="235" t="s">
        <v>8704</v>
      </c>
      <c r="NNO11" s="236" t="s">
        <v>22466</v>
      </c>
      <c r="NNP11" s="237"/>
      <c r="NNQ11" s="238">
        <v>5800</v>
      </c>
      <c r="NNR11" s="234" t="s">
        <v>22467</v>
      </c>
      <c r="NNS11" s="235" t="s">
        <v>8704</v>
      </c>
      <c r="NNT11" s="236" t="s">
        <v>22468</v>
      </c>
      <c r="NNU11" s="237"/>
      <c r="NNV11" s="238">
        <v>5800</v>
      </c>
      <c r="NNW11" s="234" t="s">
        <v>22469</v>
      </c>
      <c r="NNX11" s="235" t="s">
        <v>8704</v>
      </c>
      <c r="NNY11" s="236" t="s">
        <v>22470</v>
      </c>
      <c r="NNZ11" s="237"/>
      <c r="NOA11" s="238">
        <v>5800</v>
      </c>
      <c r="NOB11" s="234" t="s">
        <v>22471</v>
      </c>
      <c r="NOC11" s="235" t="s">
        <v>8704</v>
      </c>
      <c r="NOD11" s="236" t="s">
        <v>22472</v>
      </c>
      <c r="NOE11" s="237"/>
      <c r="NOF11" s="238">
        <v>5800</v>
      </c>
      <c r="NOG11" s="234" t="s">
        <v>22473</v>
      </c>
      <c r="NOH11" s="235" t="s">
        <v>8704</v>
      </c>
      <c r="NOI11" s="236" t="s">
        <v>22474</v>
      </c>
      <c r="NOJ11" s="237"/>
      <c r="NOK11" s="238">
        <v>5800</v>
      </c>
      <c r="NOL11" s="234" t="s">
        <v>22475</v>
      </c>
      <c r="NOM11" s="235" t="s">
        <v>8704</v>
      </c>
      <c r="NON11" s="236" t="s">
        <v>22476</v>
      </c>
      <c r="NOO11" s="237"/>
      <c r="NOP11" s="238">
        <v>5800</v>
      </c>
      <c r="NOQ11" s="234" t="s">
        <v>22477</v>
      </c>
      <c r="NOR11" s="235" t="s">
        <v>8704</v>
      </c>
      <c r="NOS11" s="236" t="s">
        <v>22478</v>
      </c>
      <c r="NOT11" s="237"/>
      <c r="NOU11" s="238">
        <v>5800</v>
      </c>
      <c r="NOV11" s="234" t="s">
        <v>22479</v>
      </c>
      <c r="NOW11" s="235" t="s">
        <v>8704</v>
      </c>
      <c r="NOX11" s="236" t="s">
        <v>22480</v>
      </c>
      <c r="NOY11" s="237"/>
      <c r="NOZ11" s="238">
        <v>5800</v>
      </c>
      <c r="NPA11" s="234" t="s">
        <v>22481</v>
      </c>
      <c r="NPB11" s="235" t="s">
        <v>8704</v>
      </c>
      <c r="NPC11" s="236" t="s">
        <v>22482</v>
      </c>
      <c r="NPD11" s="237"/>
      <c r="NPE11" s="238">
        <v>5800</v>
      </c>
      <c r="NPF11" s="234" t="s">
        <v>22483</v>
      </c>
      <c r="NPG11" s="235" t="s">
        <v>8704</v>
      </c>
      <c r="NPH11" s="236" t="s">
        <v>22484</v>
      </c>
      <c r="NPI11" s="237"/>
      <c r="NPJ11" s="238">
        <v>5800</v>
      </c>
      <c r="NPK11" s="234" t="s">
        <v>22485</v>
      </c>
      <c r="NPL11" s="235" t="s">
        <v>8704</v>
      </c>
      <c r="NPM11" s="236" t="s">
        <v>22486</v>
      </c>
      <c r="NPN11" s="237"/>
      <c r="NPO11" s="238">
        <v>5800</v>
      </c>
      <c r="NPP11" s="234" t="s">
        <v>22487</v>
      </c>
      <c r="NPQ11" s="235" t="s">
        <v>8704</v>
      </c>
      <c r="NPR11" s="236" t="s">
        <v>22488</v>
      </c>
      <c r="NPS11" s="237"/>
      <c r="NPT11" s="238">
        <v>5800</v>
      </c>
      <c r="NPU11" s="234" t="s">
        <v>22489</v>
      </c>
      <c r="NPV11" s="235" t="s">
        <v>8704</v>
      </c>
      <c r="NPW11" s="236" t="s">
        <v>22490</v>
      </c>
      <c r="NPX11" s="237"/>
      <c r="NPY11" s="238">
        <v>5800</v>
      </c>
      <c r="NPZ11" s="234" t="s">
        <v>22491</v>
      </c>
      <c r="NQA11" s="235" t="s">
        <v>8704</v>
      </c>
      <c r="NQB11" s="236" t="s">
        <v>22492</v>
      </c>
      <c r="NQC11" s="237"/>
      <c r="NQD11" s="238">
        <v>5800</v>
      </c>
      <c r="NQE11" s="234" t="s">
        <v>22493</v>
      </c>
      <c r="NQF11" s="235" t="s">
        <v>8704</v>
      </c>
      <c r="NQG11" s="236" t="s">
        <v>22494</v>
      </c>
      <c r="NQH11" s="237"/>
      <c r="NQI11" s="238">
        <v>5800</v>
      </c>
      <c r="NQJ11" s="234" t="s">
        <v>22495</v>
      </c>
      <c r="NQK11" s="235" t="s">
        <v>8704</v>
      </c>
      <c r="NQL11" s="236" t="s">
        <v>22496</v>
      </c>
      <c r="NQM11" s="237"/>
      <c r="NQN11" s="238">
        <v>5800</v>
      </c>
      <c r="NQO11" s="234" t="s">
        <v>22497</v>
      </c>
      <c r="NQP11" s="235" t="s">
        <v>8704</v>
      </c>
      <c r="NQQ11" s="236" t="s">
        <v>22498</v>
      </c>
      <c r="NQR11" s="237"/>
      <c r="NQS11" s="238">
        <v>5800</v>
      </c>
      <c r="NQT11" s="234" t="s">
        <v>22499</v>
      </c>
      <c r="NQU11" s="235" t="s">
        <v>8704</v>
      </c>
      <c r="NQV11" s="236" t="s">
        <v>22500</v>
      </c>
      <c r="NQW11" s="237"/>
      <c r="NQX11" s="238">
        <v>5800</v>
      </c>
      <c r="NQY11" s="234" t="s">
        <v>22501</v>
      </c>
      <c r="NQZ11" s="235" t="s">
        <v>8704</v>
      </c>
      <c r="NRA11" s="236" t="s">
        <v>22502</v>
      </c>
      <c r="NRB11" s="237"/>
      <c r="NRC11" s="238">
        <v>5800</v>
      </c>
      <c r="NRD11" s="234" t="s">
        <v>22503</v>
      </c>
      <c r="NRE11" s="235" t="s">
        <v>8704</v>
      </c>
      <c r="NRF11" s="236" t="s">
        <v>22504</v>
      </c>
      <c r="NRG11" s="237"/>
      <c r="NRH11" s="238">
        <v>5800</v>
      </c>
      <c r="NRI11" s="234" t="s">
        <v>22505</v>
      </c>
      <c r="NRJ11" s="235" t="s">
        <v>8704</v>
      </c>
      <c r="NRK11" s="236" t="s">
        <v>22506</v>
      </c>
      <c r="NRL11" s="237"/>
      <c r="NRM11" s="238">
        <v>5800</v>
      </c>
      <c r="NRN11" s="234" t="s">
        <v>22507</v>
      </c>
      <c r="NRO11" s="235" t="s">
        <v>8704</v>
      </c>
      <c r="NRP11" s="236" t="s">
        <v>22508</v>
      </c>
      <c r="NRQ11" s="237"/>
      <c r="NRR11" s="238">
        <v>5800</v>
      </c>
      <c r="NRS11" s="234" t="s">
        <v>22509</v>
      </c>
      <c r="NRT11" s="235" t="s">
        <v>8704</v>
      </c>
      <c r="NRU11" s="236" t="s">
        <v>22510</v>
      </c>
      <c r="NRV11" s="237"/>
      <c r="NRW11" s="238">
        <v>5800</v>
      </c>
      <c r="NRX11" s="234" t="s">
        <v>22511</v>
      </c>
      <c r="NRY11" s="235" t="s">
        <v>8704</v>
      </c>
      <c r="NRZ11" s="236" t="s">
        <v>22512</v>
      </c>
      <c r="NSA11" s="237"/>
      <c r="NSB11" s="238">
        <v>5800</v>
      </c>
      <c r="NSC11" s="234" t="s">
        <v>22513</v>
      </c>
      <c r="NSD11" s="235" t="s">
        <v>8704</v>
      </c>
      <c r="NSE11" s="236" t="s">
        <v>22514</v>
      </c>
      <c r="NSF11" s="237"/>
      <c r="NSG11" s="238">
        <v>5800</v>
      </c>
      <c r="NSH11" s="234" t="s">
        <v>22515</v>
      </c>
      <c r="NSI11" s="235" t="s">
        <v>8704</v>
      </c>
      <c r="NSJ11" s="236" t="s">
        <v>22516</v>
      </c>
      <c r="NSK11" s="237"/>
      <c r="NSL11" s="238">
        <v>5800</v>
      </c>
      <c r="NSM11" s="234" t="s">
        <v>22517</v>
      </c>
      <c r="NSN11" s="235" t="s">
        <v>8704</v>
      </c>
      <c r="NSO11" s="236" t="s">
        <v>22518</v>
      </c>
      <c r="NSP11" s="237"/>
      <c r="NSQ11" s="238">
        <v>5800</v>
      </c>
      <c r="NSR11" s="234" t="s">
        <v>22519</v>
      </c>
      <c r="NSS11" s="235" t="s">
        <v>8704</v>
      </c>
      <c r="NST11" s="236" t="s">
        <v>22520</v>
      </c>
      <c r="NSU11" s="237"/>
      <c r="NSV11" s="238">
        <v>5800</v>
      </c>
      <c r="NSW11" s="234" t="s">
        <v>22521</v>
      </c>
      <c r="NSX11" s="235" t="s">
        <v>8704</v>
      </c>
      <c r="NSY11" s="236" t="s">
        <v>22522</v>
      </c>
      <c r="NSZ11" s="237"/>
      <c r="NTA11" s="238">
        <v>5800</v>
      </c>
      <c r="NTB11" s="234" t="s">
        <v>22523</v>
      </c>
      <c r="NTC11" s="235" t="s">
        <v>8704</v>
      </c>
      <c r="NTD11" s="236" t="s">
        <v>22524</v>
      </c>
      <c r="NTE11" s="237"/>
      <c r="NTF11" s="238">
        <v>5800</v>
      </c>
      <c r="NTG11" s="234" t="s">
        <v>22525</v>
      </c>
      <c r="NTH11" s="235" t="s">
        <v>8704</v>
      </c>
      <c r="NTI11" s="236" t="s">
        <v>22526</v>
      </c>
      <c r="NTJ11" s="237"/>
      <c r="NTK11" s="238">
        <v>5800</v>
      </c>
      <c r="NTL11" s="234" t="s">
        <v>22527</v>
      </c>
      <c r="NTM11" s="235" t="s">
        <v>8704</v>
      </c>
      <c r="NTN11" s="236" t="s">
        <v>22528</v>
      </c>
      <c r="NTO11" s="237"/>
      <c r="NTP11" s="238">
        <v>5800</v>
      </c>
      <c r="NTQ11" s="234" t="s">
        <v>22529</v>
      </c>
      <c r="NTR11" s="235" t="s">
        <v>8704</v>
      </c>
      <c r="NTS11" s="236" t="s">
        <v>22530</v>
      </c>
      <c r="NTT11" s="237"/>
      <c r="NTU11" s="238">
        <v>5800</v>
      </c>
      <c r="NTV11" s="234" t="s">
        <v>22531</v>
      </c>
      <c r="NTW11" s="235" t="s">
        <v>8704</v>
      </c>
      <c r="NTX11" s="236" t="s">
        <v>22532</v>
      </c>
      <c r="NTY11" s="237"/>
      <c r="NTZ11" s="238">
        <v>5800</v>
      </c>
      <c r="NUA11" s="234" t="s">
        <v>22533</v>
      </c>
      <c r="NUB11" s="235" t="s">
        <v>8704</v>
      </c>
      <c r="NUC11" s="236" t="s">
        <v>22534</v>
      </c>
      <c r="NUD11" s="237"/>
      <c r="NUE11" s="238">
        <v>5800</v>
      </c>
      <c r="NUF11" s="234" t="s">
        <v>22535</v>
      </c>
      <c r="NUG11" s="235" t="s">
        <v>8704</v>
      </c>
      <c r="NUH11" s="236" t="s">
        <v>22536</v>
      </c>
      <c r="NUI11" s="237"/>
      <c r="NUJ11" s="238">
        <v>5800</v>
      </c>
      <c r="NUK11" s="234" t="s">
        <v>22537</v>
      </c>
      <c r="NUL11" s="235" t="s">
        <v>8704</v>
      </c>
      <c r="NUM11" s="236" t="s">
        <v>22538</v>
      </c>
      <c r="NUN11" s="237"/>
      <c r="NUO11" s="238">
        <v>5800</v>
      </c>
      <c r="NUP11" s="234" t="s">
        <v>22539</v>
      </c>
      <c r="NUQ11" s="235" t="s">
        <v>8704</v>
      </c>
      <c r="NUR11" s="236" t="s">
        <v>22540</v>
      </c>
      <c r="NUS11" s="237"/>
      <c r="NUT11" s="238">
        <v>5800</v>
      </c>
      <c r="NUU11" s="234" t="s">
        <v>22541</v>
      </c>
      <c r="NUV11" s="235" t="s">
        <v>8704</v>
      </c>
      <c r="NUW11" s="236" t="s">
        <v>22542</v>
      </c>
      <c r="NUX11" s="237"/>
      <c r="NUY11" s="238">
        <v>5800</v>
      </c>
      <c r="NUZ11" s="234" t="s">
        <v>22543</v>
      </c>
      <c r="NVA11" s="235" t="s">
        <v>8704</v>
      </c>
      <c r="NVB11" s="236" t="s">
        <v>22544</v>
      </c>
      <c r="NVC11" s="237"/>
      <c r="NVD11" s="238">
        <v>5800</v>
      </c>
      <c r="NVE11" s="234" t="s">
        <v>22545</v>
      </c>
      <c r="NVF11" s="235" t="s">
        <v>8704</v>
      </c>
      <c r="NVG11" s="236" t="s">
        <v>22546</v>
      </c>
      <c r="NVH11" s="237"/>
      <c r="NVI11" s="238">
        <v>5800</v>
      </c>
      <c r="NVJ11" s="234" t="s">
        <v>22547</v>
      </c>
      <c r="NVK11" s="235" t="s">
        <v>8704</v>
      </c>
      <c r="NVL11" s="236" t="s">
        <v>22548</v>
      </c>
      <c r="NVM11" s="237"/>
      <c r="NVN11" s="238">
        <v>5800</v>
      </c>
      <c r="NVO11" s="234" t="s">
        <v>22549</v>
      </c>
      <c r="NVP11" s="235" t="s">
        <v>8704</v>
      </c>
      <c r="NVQ11" s="236" t="s">
        <v>22550</v>
      </c>
      <c r="NVR11" s="237"/>
      <c r="NVS11" s="238">
        <v>5800</v>
      </c>
      <c r="NVT11" s="234" t="s">
        <v>22551</v>
      </c>
      <c r="NVU11" s="235" t="s">
        <v>8704</v>
      </c>
      <c r="NVV11" s="236" t="s">
        <v>22552</v>
      </c>
      <c r="NVW11" s="237"/>
      <c r="NVX11" s="238">
        <v>5800</v>
      </c>
      <c r="NVY11" s="234" t="s">
        <v>22553</v>
      </c>
      <c r="NVZ11" s="235" t="s">
        <v>8704</v>
      </c>
      <c r="NWA11" s="236" t="s">
        <v>22554</v>
      </c>
      <c r="NWB11" s="237"/>
      <c r="NWC11" s="238">
        <v>5800</v>
      </c>
      <c r="NWD11" s="234" t="s">
        <v>22555</v>
      </c>
      <c r="NWE11" s="235" t="s">
        <v>8704</v>
      </c>
      <c r="NWF11" s="236" t="s">
        <v>22556</v>
      </c>
      <c r="NWG11" s="237"/>
      <c r="NWH11" s="238">
        <v>5800</v>
      </c>
      <c r="NWI11" s="234" t="s">
        <v>22557</v>
      </c>
      <c r="NWJ11" s="235" t="s">
        <v>8704</v>
      </c>
      <c r="NWK11" s="236" t="s">
        <v>22558</v>
      </c>
      <c r="NWL11" s="237"/>
      <c r="NWM11" s="238">
        <v>5800</v>
      </c>
      <c r="NWN11" s="234" t="s">
        <v>22559</v>
      </c>
      <c r="NWO11" s="235" t="s">
        <v>8704</v>
      </c>
      <c r="NWP11" s="236" t="s">
        <v>22560</v>
      </c>
      <c r="NWQ11" s="237"/>
      <c r="NWR11" s="238">
        <v>5800</v>
      </c>
      <c r="NWS11" s="234" t="s">
        <v>22561</v>
      </c>
      <c r="NWT11" s="235" t="s">
        <v>8704</v>
      </c>
      <c r="NWU11" s="236" t="s">
        <v>22562</v>
      </c>
      <c r="NWV11" s="237"/>
      <c r="NWW11" s="238">
        <v>5800</v>
      </c>
      <c r="NWX11" s="234" t="s">
        <v>22563</v>
      </c>
      <c r="NWY11" s="235" t="s">
        <v>8704</v>
      </c>
      <c r="NWZ11" s="236" t="s">
        <v>22564</v>
      </c>
      <c r="NXA11" s="237"/>
      <c r="NXB11" s="238">
        <v>5800</v>
      </c>
      <c r="NXC11" s="234" t="s">
        <v>22565</v>
      </c>
      <c r="NXD11" s="235" t="s">
        <v>8704</v>
      </c>
      <c r="NXE11" s="236" t="s">
        <v>22566</v>
      </c>
      <c r="NXF11" s="237"/>
      <c r="NXG11" s="238">
        <v>5800</v>
      </c>
      <c r="NXH11" s="234" t="s">
        <v>22567</v>
      </c>
      <c r="NXI11" s="235" t="s">
        <v>8704</v>
      </c>
      <c r="NXJ11" s="236" t="s">
        <v>22568</v>
      </c>
      <c r="NXK11" s="237"/>
      <c r="NXL11" s="238">
        <v>5800</v>
      </c>
      <c r="NXM11" s="234" t="s">
        <v>22569</v>
      </c>
      <c r="NXN11" s="235" t="s">
        <v>8704</v>
      </c>
      <c r="NXO11" s="236" t="s">
        <v>22570</v>
      </c>
      <c r="NXP11" s="237"/>
      <c r="NXQ11" s="238">
        <v>5800</v>
      </c>
      <c r="NXR11" s="234" t="s">
        <v>22571</v>
      </c>
      <c r="NXS11" s="235" t="s">
        <v>8704</v>
      </c>
      <c r="NXT11" s="236" t="s">
        <v>22572</v>
      </c>
      <c r="NXU11" s="237"/>
      <c r="NXV11" s="238">
        <v>5800</v>
      </c>
      <c r="NXW11" s="234" t="s">
        <v>22573</v>
      </c>
      <c r="NXX11" s="235" t="s">
        <v>8704</v>
      </c>
      <c r="NXY11" s="236" t="s">
        <v>22574</v>
      </c>
      <c r="NXZ11" s="237"/>
      <c r="NYA11" s="238">
        <v>5800</v>
      </c>
      <c r="NYB11" s="234" t="s">
        <v>22575</v>
      </c>
      <c r="NYC11" s="235" t="s">
        <v>8704</v>
      </c>
      <c r="NYD11" s="236" t="s">
        <v>22576</v>
      </c>
      <c r="NYE11" s="237"/>
      <c r="NYF11" s="238">
        <v>5800</v>
      </c>
      <c r="NYG11" s="234" t="s">
        <v>22577</v>
      </c>
      <c r="NYH11" s="235" t="s">
        <v>8704</v>
      </c>
      <c r="NYI11" s="236" t="s">
        <v>22578</v>
      </c>
      <c r="NYJ11" s="237"/>
      <c r="NYK11" s="238">
        <v>5800</v>
      </c>
      <c r="NYL11" s="234" t="s">
        <v>22579</v>
      </c>
      <c r="NYM11" s="235" t="s">
        <v>8704</v>
      </c>
      <c r="NYN11" s="236" t="s">
        <v>22580</v>
      </c>
      <c r="NYO11" s="237"/>
      <c r="NYP11" s="238">
        <v>5800</v>
      </c>
      <c r="NYQ11" s="234" t="s">
        <v>22581</v>
      </c>
      <c r="NYR11" s="235" t="s">
        <v>8704</v>
      </c>
      <c r="NYS11" s="236" t="s">
        <v>22582</v>
      </c>
      <c r="NYT11" s="237"/>
      <c r="NYU11" s="238">
        <v>5800</v>
      </c>
      <c r="NYV11" s="234" t="s">
        <v>22583</v>
      </c>
      <c r="NYW11" s="235" t="s">
        <v>8704</v>
      </c>
      <c r="NYX11" s="236" t="s">
        <v>22584</v>
      </c>
      <c r="NYY11" s="237"/>
      <c r="NYZ11" s="238">
        <v>5800</v>
      </c>
      <c r="NZA11" s="234" t="s">
        <v>22585</v>
      </c>
      <c r="NZB11" s="235" t="s">
        <v>8704</v>
      </c>
      <c r="NZC11" s="236" t="s">
        <v>22586</v>
      </c>
      <c r="NZD11" s="237"/>
      <c r="NZE11" s="238">
        <v>5800</v>
      </c>
      <c r="NZF11" s="234" t="s">
        <v>22587</v>
      </c>
      <c r="NZG11" s="235" t="s">
        <v>8704</v>
      </c>
      <c r="NZH11" s="236" t="s">
        <v>22588</v>
      </c>
      <c r="NZI11" s="237"/>
      <c r="NZJ11" s="238">
        <v>5800</v>
      </c>
      <c r="NZK11" s="234" t="s">
        <v>22589</v>
      </c>
      <c r="NZL11" s="235" t="s">
        <v>8704</v>
      </c>
      <c r="NZM11" s="236" t="s">
        <v>22590</v>
      </c>
      <c r="NZN11" s="237"/>
      <c r="NZO11" s="238">
        <v>5800</v>
      </c>
      <c r="NZP11" s="234" t="s">
        <v>22591</v>
      </c>
      <c r="NZQ11" s="235" t="s">
        <v>8704</v>
      </c>
      <c r="NZR11" s="236" t="s">
        <v>22592</v>
      </c>
      <c r="NZS11" s="237"/>
      <c r="NZT11" s="238">
        <v>5800</v>
      </c>
      <c r="NZU11" s="234" t="s">
        <v>22593</v>
      </c>
      <c r="NZV11" s="235" t="s">
        <v>8704</v>
      </c>
      <c r="NZW11" s="236" t="s">
        <v>22594</v>
      </c>
      <c r="NZX11" s="237"/>
      <c r="NZY11" s="238">
        <v>5800</v>
      </c>
      <c r="NZZ11" s="234" t="s">
        <v>22595</v>
      </c>
      <c r="OAA11" s="235" t="s">
        <v>8704</v>
      </c>
      <c r="OAB11" s="236" t="s">
        <v>22596</v>
      </c>
      <c r="OAC11" s="237"/>
      <c r="OAD11" s="238">
        <v>5800</v>
      </c>
      <c r="OAE11" s="234" t="s">
        <v>22597</v>
      </c>
      <c r="OAF11" s="235" t="s">
        <v>8704</v>
      </c>
      <c r="OAG11" s="236" t="s">
        <v>22598</v>
      </c>
      <c r="OAH11" s="237"/>
      <c r="OAI11" s="238">
        <v>5800</v>
      </c>
      <c r="OAJ11" s="234" t="s">
        <v>22599</v>
      </c>
      <c r="OAK11" s="235" t="s">
        <v>8704</v>
      </c>
      <c r="OAL11" s="236" t="s">
        <v>22600</v>
      </c>
      <c r="OAM11" s="237"/>
      <c r="OAN11" s="238">
        <v>5800</v>
      </c>
      <c r="OAO11" s="234" t="s">
        <v>22601</v>
      </c>
      <c r="OAP11" s="235" t="s">
        <v>8704</v>
      </c>
      <c r="OAQ11" s="236" t="s">
        <v>22602</v>
      </c>
      <c r="OAR11" s="237"/>
      <c r="OAS11" s="238">
        <v>5800</v>
      </c>
      <c r="OAT11" s="234" t="s">
        <v>22603</v>
      </c>
      <c r="OAU11" s="235" t="s">
        <v>8704</v>
      </c>
      <c r="OAV11" s="236" t="s">
        <v>22604</v>
      </c>
      <c r="OAW11" s="237"/>
      <c r="OAX11" s="238">
        <v>5800</v>
      </c>
      <c r="OAY11" s="234" t="s">
        <v>22605</v>
      </c>
      <c r="OAZ11" s="235" t="s">
        <v>8704</v>
      </c>
      <c r="OBA11" s="236" t="s">
        <v>22606</v>
      </c>
      <c r="OBB11" s="237"/>
      <c r="OBC11" s="238">
        <v>5800</v>
      </c>
      <c r="OBD11" s="234" t="s">
        <v>22607</v>
      </c>
      <c r="OBE11" s="235" t="s">
        <v>8704</v>
      </c>
      <c r="OBF11" s="236" t="s">
        <v>22608</v>
      </c>
      <c r="OBG11" s="237"/>
      <c r="OBH11" s="238">
        <v>5800</v>
      </c>
      <c r="OBI11" s="234" t="s">
        <v>22609</v>
      </c>
      <c r="OBJ11" s="235" t="s">
        <v>8704</v>
      </c>
      <c r="OBK11" s="236" t="s">
        <v>22610</v>
      </c>
      <c r="OBL11" s="237"/>
      <c r="OBM11" s="238">
        <v>5800</v>
      </c>
      <c r="OBN11" s="234" t="s">
        <v>22611</v>
      </c>
      <c r="OBO11" s="235" t="s">
        <v>8704</v>
      </c>
      <c r="OBP11" s="236" t="s">
        <v>22612</v>
      </c>
      <c r="OBQ11" s="237"/>
      <c r="OBR11" s="238">
        <v>5800</v>
      </c>
      <c r="OBS11" s="234" t="s">
        <v>22613</v>
      </c>
      <c r="OBT11" s="235" t="s">
        <v>8704</v>
      </c>
      <c r="OBU11" s="236" t="s">
        <v>22614</v>
      </c>
      <c r="OBV11" s="237"/>
      <c r="OBW11" s="238">
        <v>5800</v>
      </c>
      <c r="OBX11" s="234" t="s">
        <v>22615</v>
      </c>
      <c r="OBY11" s="235" t="s">
        <v>8704</v>
      </c>
      <c r="OBZ11" s="236" t="s">
        <v>22616</v>
      </c>
      <c r="OCA11" s="237"/>
      <c r="OCB11" s="238">
        <v>5800</v>
      </c>
      <c r="OCC11" s="234" t="s">
        <v>22617</v>
      </c>
      <c r="OCD11" s="235" t="s">
        <v>8704</v>
      </c>
      <c r="OCE11" s="236" t="s">
        <v>22618</v>
      </c>
      <c r="OCF11" s="237"/>
      <c r="OCG11" s="238">
        <v>5800</v>
      </c>
      <c r="OCH11" s="234" t="s">
        <v>22619</v>
      </c>
      <c r="OCI11" s="235" t="s">
        <v>8704</v>
      </c>
      <c r="OCJ11" s="236" t="s">
        <v>22620</v>
      </c>
      <c r="OCK11" s="237"/>
      <c r="OCL11" s="238">
        <v>5800</v>
      </c>
      <c r="OCM11" s="234" t="s">
        <v>22621</v>
      </c>
      <c r="OCN11" s="235" t="s">
        <v>8704</v>
      </c>
      <c r="OCO11" s="236" t="s">
        <v>22622</v>
      </c>
      <c r="OCP11" s="237"/>
      <c r="OCQ11" s="238">
        <v>5800</v>
      </c>
      <c r="OCR11" s="234" t="s">
        <v>22623</v>
      </c>
      <c r="OCS11" s="235" t="s">
        <v>8704</v>
      </c>
      <c r="OCT11" s="236" t="s">
        <v>22624</v>
      </c>
      <c r="OCU11" s="237"/>
      <c r="OCV11" s="238">
        <v>5800</v>
      </c>
      <c r="OCW11" s="234" t="s">
        <v>22625</v>
      </c>
      <c r="OCX11" s="235" t="s">
        <v>8704</v>
      </c>
      <c r="OCY11" s="236" t="s">
        <v>22626</v>
      </c>
      <c r="OCZ11" s="237"/>
      <c r="ODA11" s="238">
        <v>5800</v>
      </c>
      <c r="ODB11" s="234" t="s">
        <v>22627</v>
      </c>
      <c r="ODC11" s="235" t="s">
        <v>8704</v>
      </c>
      <c r="ODD11" s="236" t="s">
        <v>22628</v>
      </c>
      <c r="ODE11" s="237"/>
      <c r="ODF11" s="238">
        <v>5800</v>
      </c>
      <c r="ODG11" s="234" t="s">
        <v>22629</v>
      </c>
      <c r="ODH11" s="235" t="s">
        <v>8704</v>
      </c>
      <c r="ODI11" s="236" t="s">
        <v>22630</v>
      </c>
      <c r="ODJ11" s="237"/>
      <c r="ODK11" s="238">
        <v>5800</v>
      </c>
      <c r="ODL11" s="234" t="s">
        <v>22631</v>
      </c>
      <c r="ODM11" s="235" t="s">
        <v>8704</v>
      </c>
      <c r="ODN11" s="236" t="s">
        <v>22632</v>
      </c>
      <c r="ODO11" s="237"/>
      <c r="ODP11" s="238">
        <v>5800</v>
      </c>
      <c r="ODQ11" s="234" t="s">
        <v>22633</v>
      </c>
      <c r="ODR11" s="235" t="s">
        <v>8704</v>
      </c>
      <c r="ODS11" s="236" t="s">
        <v>22634</v>
      </c>
      <c r="ODT11" s="237"/>
      <c r="ODU11" s="238">
        <v>5800</v>
      </c>
      <c r="ODV11" s="234" t="s">
        <v>22635</v>
      </c>
      <c r="ODW11" s="235" t="s">
        <v>8704</v>
      </c>
      <c r="ODX11" s="236" t="s">
        <v>22636</v>
      </c>
      <c r="ODY11" s="237"/>
      <c r="ODZ11" s="238">
        <v>5800</v>
      </c>
      <c r="OEA11" s="234" t="s">
        <v>22637</v>
      </c>
      <c r="OEB11" s="235" t="s">
        <v>8704</v>
      </c>
      <c r="OEC11" s="236" t="s">
        <v>22638</v>
      </c>
      <c r="OED11" s="237"/>
      <c r="OEE11" s="238">
        <v>5800</v>
      </c>
      <c r="OEF11" s="234" t="s">
        <v>22639</v>
      </c>
      <c r="OEG11" s="235" t="s">
        <v>8704</v>
      </c>
      <c r="OEH11" s="236" t="s">
        <v>22640</v>
      </c>
      <c r="OEI11" s="237"/>
      <c r="OEJ11" s="238">
        <v>5800</v>
      </c>
      <c r="OEK11" s="234" t="s">
        <v>22641</v>
      </c>
      <c r="OEL11" s="235" t="s">
        <v>8704</v>
      </c>
      <c r="OEM11" s="236" t="s">
        <v>22642</v>
      </c>
      <c r="OEN11" s="237"/>
      <c r="OEO11" s="238">
        <v>5800</v>
      </c>
      <c r="OEP11" s="234" t="s">
        <v>22643</v>
      </c>
      <c r="OEQ11" s="235" t="s">
        <v>8704</v>
      </c>
      <c r="OER11" s="236" t="s">
        <v>22644</v>
      </c>
      <c r="OES11" s="237"/>
      <c r="OET11" s="238">
        <v>5800</v>
      </c>
      <c r="OEU11" s="234" t="s">
        <v>22645</v>
      </c>
      <c r="OEV11" s="235" t="s">
        <v>8704</v>
      </c>
      <c r="OEW11" s="236" t="s">
        <v>22646</v>
      </c>
      <c r="OEX11" s="237"/>
      <c r="OEY11" s="238">
        <v>5800</v>
      </c>
      <c r="OEZ11" s="234" t="s">
        <v>22647</v>
      </c>
      <c r="OFA11" s="235" t="s">
        <v>8704</v>
      </c>
      <c r="OFB11" s="236" t="s">
        <v>22648</v>
      </c>
      <c r="OFC11" s="237"/>
      <c r="OFD11" s="238">
        <v>5800</v>
      </c>
      <c r="OFE11" s="234" t="s">
        <v>22649</v>
      </c>
      <c r="OFF11" s="235" t="s">
        <v>8704</v>
      </c>
      <c r="OFG11" s="236" t="s">
        <v>22650</v>
      </c>
      <c r="OFH11" s="237"/>
      <c r="OFI11" s="238">
        <v>5800</v>
      </c>
      <c r="OFJ11" s="234" t="s">
        <v>22651</v>
      </c>
      <c r="OFK11" s="235" t="s">
        <v>8704</v>
      </c>
      <c r="OFL11" s="236" t="s">
        <v>22652</v>
      </c>
      <c r="OFM11" s="237"/>
      <c r="OFN11" s="238">
        <v>5800</v>
      </c>
      <c r="OFO11" s="234" t="s">
        <v>22653</v>
      </c>
      <c r="OFP11" s="235" t="s">
        <v>8704</v>
      </c>
      <c r="OFQ11" s="236" t="s">
        <v>22654</v>
      </c>
      <c r="OFR11" s="237"/>
      <c r="OFS11" s="238">
        <v>5800</v>
      </c>
      <c r="OFT11" s="234" t="s">
        <v>22655</v>
      </c>
      <c r="OFU11" s="235" t="s">
        <v>8704</v>
      </c>
      <c r="OFV11" s="236" t="s">
        <v>22656</v>
      </c>
      <c r="OFW11" s="237"/>
      <c r="OFX11" s="238">
        <v>5800</v>
      </c>
      <c r="OFY11" s="234" t="s">
        <v>22657</v>
      </c>
      <c r="OFZ11" s="235" t="s">
        <v>8704</v>
      </c>
      <c r="OGA11" s="236" t="s">
        <v>22658</v>
      </c>
      <c r="OGB11" s="237"/>
      <c r="OGC11" s="238">
        <v>5800</v>
      </c>
      <c r="OGD11" s="234" t="s">
        <v>22659</v>
      </c>
      <c r="OGE11" s="235" t="s">
        <v>8704</v>
      </c>
      <c r="OGF11" s="236" t="s">
        <v>22660</v>
      </c>
      <c r="OGG11" s="237"/>
      <c r="OGH11" s="238">
        <v>5800</v>
      </c>
      <c r="OGI11" s="234" t="s">
        <v>22661</v>
      </c>
      <c r="OGJ11" s="235" t="s">
        <v>8704</v>
      </c>
      <c r="OGK11" s="236" t="s">
        <v>22662</v>
      </c>
      <c r="OGL11" s="237"/>
      <c r="OGM11" s="238">
        <v>5800</v>
      </c>
      <c r="OGN11" s="234" t="s">
        <v>22663</v>
      </c>
      <c r="OGO11" s="235" t="s">
        <v>8704</v>
      </c>
      <c r="OGP11" s="236" t="s">
        <v>22664</v>
      </c>
      <c r="OGQ11" s="237"/>
      <c r="OGR11" s="238">
        <v>5800</v>
      </c>
      <c r="OGS11" s="234" t="s">
        <v>22665</v>
      </c>
      <c r="OGT11" s="235" t="s">
        <v>8704</v>
      </c>
      <c r="OGU11" s="236" t="s">
        <v>22666</v>
      </c>
      <c r="OGV11" s="237"/>
      <c r="OGW11" s="238">
        <v>5800</v>
      </c>
      <c r="OGX11" s="234" t="s">
        <v>22667</v>
      </c>
      <c r="OGY11" s="235" t="s">
        <v>8704</v>
      </c>
      <c r="OGZ11" s="236" t="s">
        <v>22668</v>
      </c>
      <c r="OHA11" s="237"/>
      <c r="OHB11" s="238">
        <v>5800</v>
      </c>
      <c r="OHC11" s="234" t="s">
        <v>22669</v>
      </c>
      <c r="OHD11" s="235" t="s">
        <v>8704</v>
      </c>
      <c r="OHE11" s="236" t="s">
        <v>22670</v>
      </c>
      <c r="OHF11" s="237"/>
      <c r="OHG11" s="238">
        <v>5800</v>
      </c>
      <c r="OHH11" s="234" t="s">
        <v>22671</v>
      </c>
      <c r="OHI11" s="235" t="s">
        <v>8704</v>
      </c>
      <c r="OHJ11" s="236" t="s">
        <v>22672</v>
      </c>
      <c r="OHK11" s="237"/>
      <c r="OHL11" s="238">
        <v>5800</v>
      </c>
      <c r="OHM11" s="234" t="s">
        <v>22673</v>
      </c>
      <c r="OHN11" s="235" t="s">
        <v>8704</v>
      </c>
      <c r="OHO11" s="236" t="s">
        <v>22674</v>
      </c>
      <c r="OHP11" s="237"/>
      <c r="OHQ11" s="238">
        <v>5800</v>
      </c>
      <c r="OHR11" s="234" t="s">
        <v>22675</v>
      </c>
      <c r="OHS11" s="235" t="s">
        <v>8704</v>
      </c>
      <c r="OHT11" s="236" t="s">
        <v>22676</v>
      </c>
      <c r="OHU11" s="237"/>
      <c r="OHV11" s="238">
        <v>5800</v>
      </c>
      <c r="OHW11" s="234" t="s">
        <v>22677</v>
      </c>
      <c r="OHX11" s="235" t="s">
        <v>8704</v>
      </c>
      <c r="OHY11" s="236" t="s">
        <v>22678</v>
      </c>
      <c r="OHZ11" s="237"/>
      <c r="OIA11" s="238">
        <v>5800</v>
      </c>
      <c r="OIB11" s="234" t="s">
        <v>22679</v>
      </c>
      <c r="OIC11" s="235" t="s">
        <v>8704</v>
      </c>
      <c r="OID11" s="236" t="s">
        <v>22680</v>
      </c>
      <c r="OIE11" s="237"/>
      <c r="OIF11" s="238">
        <v>5800</v>
      </c>
      <c r="OIG11" s="234" t="s">
        <v>22681</v>
      </c>
      <c r="OIH11" s="235" t="s">
        <v>8704</v>
      </c>
      <c r="OII11" s="236" t="s">
        <v>22682</v>
      </c>
      <c r="OIJ11" s="237"/>
      <c r="OIK11" s="238">
        <v>5800</v>
      </c>
      <c r="OIL11" s="234" t="s">
        <v>22683</v>
      </c>
      <c r="OIM11" s="235" t="s">
        <v>8704</v>
      </c>
      <c r="OIN11" s="236" t="s">
        <v>22684</v>
      </c>
      <c r="OIO11" s="237"/>
      <c r="OIP11" s="238">
        <v>5800</v>
      </c>
      <c r="OIQ11" s="234" t="s">
        <v>22685</v>
      </c>
      <c r="OIR11" s="235" t="s">
        <v>8704</v>
      </c>
      <c r="OIS11" s="236" t="s">
        <v>22686</v>
      </c>
      <c r="OIT11" s="237"/>
      <c r="OIU11" s="238">
        <v>5800</v>
      </c>
      <c r="OIV11" s="234" t="s">
        <v>22687</v>
      </c>
      <c r="OIW11" s="235" t="s">
        <v>8704</v>
      </c>
      <c r="OIX11" s="236" t="s">
        <v>22688</v>
      </c>
      <c r="OIY11" s="237"/>
      <c r="OIZ11" s="238">
        <v>5800</v>
      </c>
      <c r="OJA11" s="234" t="s">
        <v>22689</v>
      </c>
      <c r="OJB11" s="235" t="s">
        <v>8704</v>
      </c>
      <c r="OJC11" s="236" t="s">
        <v>22690</v>
      </c>
      <c r="OJD11" s="237"/>
      <c r="OJE11" s="238">
        <v>5800</v>
      </c>
      <c r="OJF11" s="234" t="s">
        <v>22691</v>
      </c>
      <c r="OJG11" s="235" t="s">
        <v>8704</v>
      </c>
      <c r="OJH11" s="236" t="s">
        <v>22692</v>
      </c>
      <c r="OJI11" s="237"/>
      <c r="OJJ11" s="238">
        <v>5800</v>
      </c>
      <c r="OJK11" s="234" t="s">
        <v>22693</v>
      </c>
      <c r="OJL11" s="235" t="s">
        <v>8704</v>
      </c>
      <c r="OJM11" s="236" t="s">
        <v>22694</v>
      </c>
      <c r="OJN11" s="237"/>
      <c r="OJO11" s="238">
        <v>5800</v>
      </c>
      <c r="OJP11" s="234" t="s">
        <v>22695</v>
      </c>
      <c r="OJQ11" s="235" t="s">
        <v>8704</v>
      </c>
      <c r="OJR11" s="236" t="s">
        <v>22696</v>
      </c>
      <c r="OJS11" s="237"/>
      <c r="OJT11" s="238">
        <v>5800</v>
      </c>
      <c r="OJU11" s="234" t="s">
        <v>22697</v>
      </c>
      <c r="OJV11" s="235" t="s">
        <v>8704</v>
      </c>
      <c r="OJW11" s="236" t="s">
        <v>22698</v>
      </c>
      <c r="OJX11" s="237"/>
      <c r="OJY11" s="238">
        <v>5800</v>
      </c>
      <c r="OJZ11" s="234" t="s">
        <v>22699</v>
      </c>
      <c r="OKA11" s="235" t="s">
        <v>8704</v>
      </c>
      <c r="OKB11" s="236" t="s">
        <v>22700</v>
      </c>
      <c r="OKC11" s="237"/>
      <c r="OKD11" s="238">
        <v>5800</v>
      </c>
      <c r="OKE11" s="234" t="s">
        <v>22701</v>
      </c>
      <c r="OKF11" s="235" t="s">
        <v>8704</v>
      </c>
      <c r="OKG11" s="236" t="s">
        <v>22702</v>
      </c>
      <c r="OKH11" s="237"/>
      <c r="OKI11" s="238">
        <v>5800</v>
      </c>
      <c r="OKJ11" s="234" t="s">
        <v>22703</v>
      </c>
      <c r="OKK11" s="235" t="s">
        <v>8704</v>
      </c>
      <c r="OKL11" s="236" t="s">
        <v>22704</v>
      </c>
      <c r="OKM11" s="237"/>
      <c r="OKN11" s="238">
        <v>5800</v>
      </c>
      <c r="OKO11" s="234" t="s">
        <v>22705</v>
      </c>
      <c r="OKP11" s="235" t="s">
        <v>8704</v>
      </c>
      <c r="OKQ11" s="236" t="s">
        <v>22706</v>
      </c>
      <c r="OKR11" s="237"/>
      <c r="OKS11" s="238">
        <v>5800</v>
      </c>
      <c r="OKT11" s="234" t="s">
        <v>22707</v>
      </c>
      <c r="OKU11" s="235" t="s">
        <v>8704</v>
      </c>
      <c r="OKV11" s="236" t="s">
        <v>22708</v>
      </c>
      <c r="OKW11" s="237"/>
      <c r="OKX11" s="238">
        <v>5800</v>
      </c>
      <c r="OKY11" s="234" t="s">
        <v>22709</v>
      </c>
      <c r="OKZ11" s="235" t="s">
        <v>8704</v>
      </c>
      <c r="OLA11" s="236" t="s">
        <v>22710</v>
      </c>
      <c r="OLB11" s="237"/>
      <c r="OLC11" s="238">
        <v>5800</v>
      </c>
      <c r="OLD11" s="234" t="s">
        <v>22711</v>
      </c>
      <c r="OLE11" s="235" t="s">
        <v>8704</v>
      </c>
      <c r="OLF11" s="236" t="s">
        <v>22712</v>
      </c>
      <c r="OLG11" s="237"/>
      <c r="OLH11" s="238">
        <v>5800</v>
      </c>
      <c r="OLI11" s="234" t="s">
        <v>22713</v>
      </c>
      <c r="OLJ11" s="235" t="s">
        <v>8704</v>
      </c>
      <c r="OLK11" s="236" t="s">
        <v>22714</v>
      </c>
      <c r="OLL11" s="237"/>
      <c r="OLM11" s="238">
        <v>5800</v>
      </c>
      <c r="OLN11" s="234" t="s">
        <v>22715</v>
      </c>
      <c r="OLO11" s="235" t="s">
        <v>8704</v>
      </c>
      <c r="OLP11" s="236" t="s">
        <v>22716</v>
      </c>
      <c r="OLQ11" s="237"/>
      <c r="OLR11" s="238">
        <v>5800</v>
      </c>
      <c r="OLS11" s="234" t="s">
        <v>22717</v>
      </c>
      <c r="OLT11" s="235" t="s">
        <v>8704</v>
      </c>
      <c r="OLU11" s="236" t="s">
        <v>22718</v>
      </c>
      <c r="OLV11" s="237"/>
      <c r="OLW11" s="238">
        <v>5800</v>
      </c>
      <c r="OLX11" s="234" t="s">
        <v>22719</v>
      </c>
      <c r="OLY11" s="235" t="s">
        <v>8704</v>
      </c>
      <c r="OLZ11" s="236" t="s">
        <v>22720</v>
      </c>
      <c r="OMA11" s="237"/>
      <c r="OMB11" s="238">
        <v>5800</v>
      </c>
      <c r="OMC11" s="234" t="s">
        <v>22721</v>
      </c>
      <c r="OMD11" s="235" t="s">
        <v>8704</v>
      </c>
      <c r="OME11" s="236" t="s">
        <v>22722</v>
      </c>
      <c r="OMF11" s="237"/>
      <c r="OMG11" s="238">
        <v>5800</v>
      </c>
      <c r="OMH11" s="234" t="s">
        <v>22723</v>
      </c>
      <c r="OMI11" s="235" t="s">
        <v>8704</v>
      </c>
      <c r="OMJ11" s="236" t="s">
        <v>22724</v>
      </c>
      <c r="OMK11" s="237"/>
      <c r="OML11" s="238">
        <v>5800</v>
      </c>
      <c r="OMM11" s="234" t="s">
        <v>22725</v>
      </c>
      <c r="OMN11" s="235" t="s">
        <v>8704</v>
      </c>
      <c r="OMO11" s="236" t="s">
        <v>22726</v>
      </c>
      <c r="OMP11" s="237"/>
      <c r="OMQ11" s="238">
        <v>5800</v>
      </c>
      <c r="OMR11" s="234" t="s">
        <v>22727</v>
      </c>
      <c r="OMS11" s="235" t="s">
        <v>8704</v>
      </c>
      <c r="OMT11" s="236" t="s">
        <v>22728</v>
      </c>
      <c r="OMU11" s="237"/>
      <c r="OMV11" s="238">
        <v>5800</v>
      </c>
      <c r="OMW11" s="234" t="s">
        <v>22729</v>
      </c>
      <c r="OMX11" s="235" t="s">
        <v>8704</v>
      </c>
      <c r="OMY11" s="236" t="s">
        <v>22730</v>
      </c>
      <c r="OMZ11" s="237"/>
      <c r="ONA11" s="238">
        <v>5800</v>
      </c>
      <c r="ONB11" s="234" t="s">
        <v>22731</v>
      </c>
      <c r="ONC11" s="235" t="s">
        <v>8704</v>
      </c>
      <c r="OND11" s="236" t="s">
        <v>22732</v>
      </c>
      <c r="ONE11" s="237"/>
      <c r="ONF11" s="238">
        <v>5800</v>
      </c>
      <c r="ONG11" s="234" t="s">
        <v>22733</v>
      </c>
      <c r="ONH11" s="235" t="s">
        <v>8704</v>
      </c>
      <c r="ONI11" s="236" t="s">
        <v>22734</v>
      </c>
      <c r="ONJ11" s="237"/>
      <c r="ONK11" s="238">
        <v>5800</v>
      </c>
      <c r="ONL11" s="234" t="s">
        <v>22735</v>
      </c>
      <c r="ONM11" s="235" t="s">
        <v>8704</v>
      </c>
      <c r="ONN11" s="236" t="s">
        <v>22736</v>
      </c>
      <c r="ONO11" s="237"/>
      <c r="ONP11" s="238">
        <v>5800</v>
      </c>
      <c r="ONQ11" s="234" t="s">
        <v>22737</v>
      </c>
      <c r="ONR11" s="235" t="s">
        <v>8704</v>
      </c>
      <c r="ONS11" s="236" t="s">
        <v>22738</v>
      </c>
      <c r="ONT11" s="237"/>
      <c r="ONU11" s="238">
        <v>5800</v>
      </c>
      <c r="ONV11" s="234" t="s">
        <v>22739</v>
      </c>
      <c r="ONW11" s="235" t="s">
        <v>8704</v>
      </c>
      <c r="ONX11" s="236" t="s">
        <v>22740</v>
      </c>
      <c r="ONY11" s="237"/>
      <c r="ONZ11" s="238">
        <v>5800</v>
      </c>
      <c r="OOA11" s="234" t="s">
        <v>22741</v>
      </c>
      <c r="OOB11" s="235" t="s">
        <v>8704</v>
      </c>
      <c r="OOC11" s="236" t="s">
        <v>22742</v>
      </c>
      <c r="OOD11" s="237"/>
      <c r="OOE11" s="238">
        <v>5800</v>
      </c>
      <c r="OOF11" s="234" t="s">
        <v>22743</v>
      </c>
      <c r="OOG11" s="235" t="s">
        <v>8704</v>
      </c>
      <c r="OOH11" s="236" t="s">
        <v>22744</v>
      </c>
      <c r="OOI11" s="237"/>
      <c r="OOJ11" s="238">
        <v>5800</v>
      </c>
      <c r="OOK11" s="234" t="s">
        <v>22745</v>
      </c>
      <c r="OOL11" s="235" t="s">
        <v>8704</v>
      </c>
      <c r="OOM11" s="236" t="s">
        <v>22746</v>
      </c>
      <c r="OON11" s="237"/>
      <c r="OOO11" s="238">
        <v>5800</v>
      </c>
      <c r="OOP11" s="234" t="s">
        <v>22747</v>
      </c>
      <c r="OOQ11" s="235" t="s">
        <v>8704</v>
      </c>
      <c r="OOR11" s="236" t="s">
        <v>22748</v>
      </c>
      <c r="OOS11" s="237"/>
      <c r="OOT11" s="238">
        <v>5800</v>
      </c>
      <c r="OOU11" s="234" t="s">
        <v>22749</v>
      </c>
      <c r="OOV11" s="235" t="s">
        <v>8704</v>
      </c>
      <c r="OOW11" s="236" t="s">
        <v>22750</v>
      </c>
      <c r="OOX11" s="237"/>
      <c r="OOY11" s="238">
        <v>5800</v>
      </c>
      <c r="OOZ11" s="234" t="s">
        <v>22751</v>
      </c>
      <c r="OPA11" s="235" t="s">
        <v>8704</v>
      </c>
      <c r="OPB11" s="236" t="s">
        <v>22752</v>
      </c>
      <c r="OPC11" s="237"/>
      <c r="OPD11" s="238">
        <v>5800</v>
      </c>
      <c r="OPE11" s="234" t="s">
        <v>22753</v>
      </c>
      <c r="OPF11" s="235" t="s">
        <v>8704</v>
      </c>
      <c r="OPG11" s="236" t="s">
        <v>22754</v>
      </c>
      <c r="OPH11" s="237"/>
      <c r="OPI11" s="238">
        <v>5800</v>
      </c>
      <c r="OPJ11" s="234" t="s">
        <v>22755</v>
      </c>
      <c r="OPK11" s="235" t="s">
        <v>8704</v>
      </c>
      <c r="OPL11" s="236" t="s">
        <v>22756</v>
      </c>
      <c r="OPM11" s="237"/>
      <c r="OPN11" s="238">
        <v>5800</v>
      </c>
      <c r="OPO11" s="234" t="s">
        <v>22757</v>
      </c>
      <c r="OPP11" s="235" t="s">
        <v>8704</v>
      </c>
      <c r="OPQ11" s="236" t="s">
        <v>22758</v>
      </c>
      <c r="OPR11" s="237"/>
      <c r="OPS11" s="238">
        <v>5800</v>
      </c>
      <c r="OPT11" s="234" t="s">
        <v>22759</v>
      </c>
      <c r="OPU11" s="235" t="s">
        <v>8704</v>
      </c>
      <c r="OPV11" s="236" t="s">
        <v>22760</v>
      </c>
      <c r="OPW11" s="237"/>
      <c r="OPX11" s="238">
        <v>5800</v>
      </c>
      <c r="OPY11" s="234" t="s">
        <v>22761</v>
      </c>
      <c r="OPZ11" s="235" t="s">
        <v>8704</v>
      </c>
      <c r="OQA11" s="236" t="s">
        <v>22762</v>
      </c>
      <c r="OQB11" s="237"/>
      <c r="OQC11" s="238">
        <v>5800</v>
      </c>
      <c r="OQD11" s="234" t="s">
        <v>22763</v>
      </c>
      <c r="OQE11" s="235" t="s">
        <v>8704</v>
      </c>
      <c r="OQF11" s="236" t="s">
        <v>22764</v>
      </c>
      <c r="OQG11" s="237"/>
      <c r="OQH11" s="238">
        <v>5800</v>
      </c>
      <c r="OQI11" s="234" t="s">
        <v>22765</v>
      </c>
      <c r="OQJ11" s="235" t="s">
        <v>8704</v>
      </c>
      <c r="OQK11" s="236" t="s">
        <v>22766</v>
      </c>
      <c r="OQL11" s="237"/>
      <c r="OQM11" s="238">
        <v>5800</v>
      </c>
      <c r="OQN11" s="234" t="s">
        <v>22767</v>
      </c>
      <c r="OQO11" s="235" t="s">
        <v>8704</v>
      </c>
      <c r="OQP11" s="236" t="s">
        <v>22768</v>
      </c>
      <c r="OQQ11" s="237"/>
      <c r="OQR11" s="238">
        <v>5800</v>
      </c>
      <c r="OQS11" s="234" t="s">
        <v>22769</v>
      </c>
      <c r="OQT11" s="235" t="s">
        <v>8704</v>
      </c>
      <c r="OQU11" s="236" t="s">
        <v>22770</v>
      </c>
      <c r="OQV11" s="237"/>
      <c r="OQW11" s="238">
        <v>5800</v>
      </c>
      <c r="OQX11" s="234" t="s">
        <v>22771</v>
      </c>
      <c r="OQY11" s="235" t="s">
        <v>8704</v>
      </c>
      <c r="OQZ11" s="236" t="s">
        <v>22772</v>
      </c>
      <c r="ORA11" s="237"/>
      <c r="ORB11" s="238">
        <v>5800</v>
      </c>
      <c r="ORC11" s="234" t="s">
        <v>22773</v>
      </c>
      <c r="ORD11" s="235" t="s">
        <v>8704</v>
      </c>
      <c r="ORE11" s="236" t="s">
        <v>22774</v>
      </c>
      <c r="ORF11" s="237"/>
      <c r="ORG11" s="238">
        <v>5800</v>
      </c>
      <c r="ORH11" s="234" t="s">
        <v>22775</v>
      </c>
      <c r="ORI11" s="235" t="s">
        <v>8704</v>
      </c>
      <c r="ORJ11" s="236" t="s">
        <v>22776</v>
      </c>
      <c r="ORK11" s="237"/>
      <c r="ORL11" s="238">
        <v>5800</v>
      </c>
      <c r="ORM11" s="234" t="s">
        <v>22777</v>
      </c>
      <c r="ORN11" s="235" t="s">
        <v>8704</v>
      </c>
      <c r="ORO11" s="236" t="s">
        <v>22778</v>
      </c>
      <c r="ORP11" s="237"/>
      <c r="ORQ11" s="238">
        <v>5800</v>
      </c>
      <c r="ORR11" s="234" t="s">
        <v>22779</v>
      </c>
      <c r="ORS11" s="235" t="s">
        <v>8704</v>
      </c>
      <c r="ORT11" s="236" t="s">
        <v>22780</v>
      </c>
      <c r="ORU11" s="237"/>
      <c r="ORV11" s="238">
        <v>5800</v>
      </c>
      <c r="ORW11" s="234" t="s">
        <v>22781</v>
      </c>
      <c r="ORX11" s="235" t="s">
        <v>8704</v>
      </c>
      <c r="ORY11" s="236" t="s">
        <v>22782</v>
      </c>
      <c r="ORZ11" s="237"/>
      <c r="OSA11" s="238">
        <v>5800</v>
      </c>
      <c r="OSB11" s="234" t="s">
        <v>22783</v>
      </c>
      <c r="OSC11" s="235" t="s">
        <v>8704</v>
      </c>
      <c r="OSD11" s="236" t="s">
        <v>22784</v>
      </c>
      <c r="OSE11" s="237"/>
      <c r="OSF11" s="238">
        <v>5800</v>
      </c>
      <c r="OSG11" s="234" t="s">
        <v>22785</v>
      </c>
      <c r="OSH11" s="235" t="s">
        <v>8704</v>
      </c>
      <c r="OSI11" s="236" t="s">
        <v>22786</v>
      </c>
      <c r="OSJ11" s="237"/>
      <c r="OSK11" s="238">
        <v>5800</v>
      </c>
      <c r="OSL11" s="234" t="s">
        <v>22787</v>
      </c>
      <c r="OSM11" s="235" t="s">
        <v>8704</v>
      </c>
      <c r="OSN11" s="236" t="s">
        <v>22788</v>
      </c>
      <c r="OSO11" s="237"/>
      <c r="OSP11" s="238">
        <v>5800</v>
      </c>
      <c r="OSQ11" s="234" t="s">
        <v>22789</v>
      </c>
      <c r="OSR11" s="235" t="s">
        <v>8704</v>
      </c>
      <c r="OSS11" s="236" t="s">
        <v>22790</v>
      </c>
      <c r="OST11" s="237"/>
      <c r="OSU11" s="238">
        <v>5800</v>
      </c>
      <c r="OSV11" s="234" t="s">
        <v>22791</v>
      </c>
      <c r="OSW11" s="235" t="s">
        <v>8704</v>
      </c>
      <c r="OSX11" s="236" t="s">
        <v>22792</v>
      </c>
      <c r="OSY11" s="237"/>
      <c r="OSZ11" s="238">
        <v>5800</v>
      </c>
      <c r="OTA11" s="234" t="s">
        <v>22793</v>
      </c>
      <c r="OTB11" s="235" t="s">
        <v>8704</v>
      </c>
      <c r="OTC11" s="236" t="s">
        <v>22794</v>
      </c>
      <c r="OTD11" s="237"/>
      <c r="OTE11" s="238">
        <v>5800</v>
      </c>
      <c r="OTF11" s="234" t="s">
        <v>22795</v>
      </c>
      <c r="OTG11" s="235" t="s">
        <v>8704</v>
      </c>
      <c r="OTH11" s="236" t="s">
        <v>22796</v>
      </c>
      <c r="OTI11" s="237"/>
      <c r="OTJ11" s="238">
        <v>5800</v>
      </c>
      <c r="OTK11" s="234" t="s">
        <v>22797</v>
      </c>
      <c r="OTL11" s="235" t="s">
        <v>8704</v>
      </c>
      <c r="OTM11" s="236" t="s">
        <v>22798</v>
      </c>
      <c r="OTN11" s="237"/>
      <c r="OTO11" s="238">
        <v>5800</v>
      </c>
      <c r="OTP11" s="234" t="s">
        <v>22799</v>
      </c>
      <c r="OTQ11" s="235" t="s">
        <v>8704</v>
      </c>
      <c r="OTR11" s="236" t="s">
        <v>22800</v>
      </c>
      <c r="OTS11" s="237"/>
      <c r="OTT11" s="238">
        <v>5800</v>
      </c>
      <c r="OTU11" s="234" t="s">
        <v>22801</v>
      </c>
      <c r="OTV11" s="235" t="s">
        <v>8704</v>
      </c>
      <c r="OTW11" s="236" t="s">
        <v>22802</v>
      </c>
      <c r="OTX11" s="237"/>
      <c r="OTY11" s="238">
        <v>5800</v>
      </c>
      <c r="OTZ11" s="234" t="s">
        <v>22803</v>
      </c>
      <c r="OUA11" s="235" t="s">
        <v>8704</v>
      </c>
      <c r="OUB11" s="236" t="s">
        <v>22804</v>
      </c>
      <c r="OUC11" s="237"/>
      <c r="OUD11" s="238">
        <v>5800</v>
      </c>
      <c r="OUE11" s="234" t="s">
        <v>22805</v>
      </c>
      <c r="OUF11" s="235" t="s">
        <v>8704</v>
      </c>
      <c r="OUG11" s="236" t="s">
        <v>22806</v>
      </c>
      <c r="OUH11" s="237"/>
      <c r="OUI11" s="238">
        <v>5800</v>
      </c>
      <c r="OUJ11" s="234" t="s">
        <v>22807</v>
      </c>
      <c r="OUK11" s="235" t="s">
        <v>8704</v>
      </c>
      <c r="OUL11" s="236" t="s">
        <v>22808</v>
      </c>
      <c r="OUM11" s="237"/>
      <c r="OUN11" s="238">
        <v>5800</v>
      </c>
      <c r="OUO11" s="234" t="s">
        <v>22809</v>
      </c>
      <c r="OUP11" s="235" t="s">
        <v>8704</v>
      </c>
      <c r="OUQ11" s="236" t="s">
        <v>22810</v>
      </c>
      <c r="OUR11" s="237"/>
      <c r="OUS11" s="238">
        <v>5800</v>
      </c>
      <c r="OUT11" s="234" t="s">
        <v>22811</v>
      </c>
      <c r="OUU11" s="235" t="s">
        <v>8704</v>
      </c>
      <c r="OUV11" s="236" t="s">
        <v>22812</v>
      </c>
      <c r="OUW11" s="237"/>
      <c r="OUX11" s="238">
        <v>5800</v>
      </c>
      <c r="OUY11" s="234" t="s">
        <v>22813</v>
      </c>
      <c r="OUZ11" s="235" t="s">
        <v>8704</v>
      </c>
      <c r="OVA11" s="236" t="s">
        <v>22814</v>
      </c>
      <c r="OVB11" s="237"/>
      <c r="OVC11" s="238">
        <v>5800</v>
      </c>
      <c r="OVD11" s="234" t="s">
        <v>22815</v>
      </c>
      <c r="OVE11" s="235" t="s">
        <v>8704</v>
      </c>
      <c r="OVF11" s="236" t="s">
        <v>22816</v>
      </c>
      <c r="OVG11" s="237"/>
      <c r="OVH11" s="238">
        <v>5800</v>
      </c>
      <c r="OVI11" s="234" t="s">
        <v>22817</v>
      </c>
      <c r="OVJ11" s="235" t="s">
        <v>8704</v>
      </c>
      <c r="OVK11" s="236" t="s">
        <v>22818</v>
      </c>
      <c r="OVL11" s="237"/>
      <c r="OVM11" s="238">
        <v>5800</v>
      </c>
      <c r="OVN11" s="234" t="s">
        <v>22819</v>
      </c>
      <c r="OVO11" s="235" t="s">
        <v>8704</v>
      </c>
      <c r="OVP11" s="236" t="s">
        <v>22820</v>
      </c>
      <c r="OVQ11" s="237"/>
      <c r="OVR11" s="238">
        <v>5800</v>
      </c>
      <c r="OVS11" s="234" t="s">
        <v>22821</v>
      </c>
      <c r="OVT11" s="235" t="s">
        <v>8704</v>
      </c>
      <c r="OVU11" s="236" t="s">
        <v>22822</v>
      </c>
      <c r="OVV11" s="237"/>
      <c r="OVW11" s="238">
        <v>5800</v>
      </c>
      <c r="OVX11" s="234" t="s">
        <v>22823</v>
      </c>
      <c r="OVY11" s="235" t="s">
        <v>8704</v>
      </c>
      <c r="OVZ11" s="236" t="s">
        <v>22824</v>
      </c>
      <c r="OWA11" s="237"/>
      <c r="OWB11" s="238">
        <v>5800</v>
      </c>
      <c r="OWC11" s="234" t="s">
        <v>22825</v>
      </c>
      <c r="OWD11" s="235" t="s">
        <v>8704</v>
      </c>
      <c r="OWE11" s="236" t="s">
        <v>22826</v>
      </c>
      <c r="OWF11" s="237"/>
      <c r="OWG11" s="238">
        <v>5800</v>
      </c>
      <c r="OWH11" s="234" t="s">
        <v>22827</v>
      </c>
      <c r="OWI11" s="235" t="s">
        <v>8704</v>
      </c>
      <c r="OWJ11" s="236" t="s">
        <v>22828</v>
      </c>
      <c r="OWK11" s="237"/>
      <c r="OWL11" s="238">
        <v>5800</v>
      </c>
      <c r="OWM11" s="234" t="s">
        <v>22829</v>
      </c>
      <c r="OWN11" s="235" t="s">
        <v>8704</v>
      </c>
      <c r="OWO11" s="236" t="s">
        <v>22830</v>
      </c>
      <c r="OWP11" s="237"/>
      <c r="OWQ11" s="238">
        <v>5800</v>
      </c>
      <c r="OWR11" s="234" t="s">
        <v>22831</v>
      </c>
      <c r="OWS11" s="235" t="s">
        <v>8704</v>
      </c>
      <c r="OWT11" s="236" t="s">
        <v>22832</v>
      </c>
      <c r="OWU11" s="237"/>
      <c r="OWV11" s="238">
        <v>5800</v>
      </c>
      <c r="OWW11" s="234" t="s">
        <v>22833</v>
      </c>
      <c r="OWX11" s="235" t="s">
        <v>8704</v>
      </c>
      <c r="OWY11" s="236" t="s">
        <v>22834</v>
      </c>
      <c r="OWZ11" s="237"/>
      <c r="OXA11" s="238">
        <v>5800</v>
      </c>
      <c r="OXB11" s="234" t="s">
        <v>22835</v>
      </c>
      <c r="OXC11" s="235" t="s">
        <v>8704</v>
      </c>
      <c r="OXD11" s="236" t="s">
        <v>22836</v>
      </c>
      <c r="OXE11" s="237"/>
      <c r="OXF11" s="238">
        <v>5800</v>
      </c>
      <c r="OXG11" s="234" t="s">
        <v>22837</v>
      </c>
      <c r="OXH11" s="235" t="s">
        <v>8704</v>
      </c>
      <c r="OXI11" s="236" t="s">
        <v>22838</v>
      </c>
      <c r="OXJ11" s="237"/>
      <c r="OXK11" s="238">
        <v>5800</v>
      </c>
      <c r="OXL11" s="234" t="s">
        <v>22839</v>
      </c>
      <c r="OXM11" s="235" t="s">
        <v>8704</v>
      </c>
      <c r="OXN11" s="236" t="s">
        <v>22840</v>
      </c>
      <c r="OXO11" s="237"/>
      <c r="OXP11" s="238">
        <v>5800</v>
      </c>
      <c r="OXQ11" s="234" t="s">
        <v>22841</v>
      </c>
      <c r="OXR11" s="235" t="s">
        <v>8704</v>
      </c>
      <c r="OXS11" s="236" t="s">
        <v>22842</v>
      </c>
      <c r="OXT11" s="237"/>
      <c r="OXU11" s="238">
        <v>5800</v>
      </c>
      <c r="OXV11" s="234" t="s">
        <v>22843</v>
      </c>
      <c r="OXW11" s="235" t="s">
        <v>8704</v>
      </c>
      <c r="OXX11" s="236" t="s">
        <v>22844</v>
      </c>
      <c r="OXY11" s="237"/>
      <c r="OXZ11" s="238">
        <v>5800</v>
      </c>
      <c r="OYA11" s="234" t="s">
        <v>22845</v>
      </c>
      <c r="OYB11" s="235" t="s">
        <v>8704</v>
      </c>
      <c r="OYC11" s="236" t="s">
        <v>22846</v>
      </c>
      <c r="OYD11" s="237"/>
      <c r="OYE11" s="238">
        <v>5800</v>
      </c>
      <c r="OYF11" s="234" t="s">
        <v>22847</v>
      </c>
      <c r="OYG11" s="235" t="s">
        <v>8704</v>
      </c>
      <c r="OYH11" s="236" t="s">
        <v>22848</v>
      </c>
      <c r="OYI11" s="237"/>
      <c r="OYJ11" s="238">
        <v>5800</v>
      </c>
      <c r="OYK11" s="234" t="s">
        <v>22849</v>
      </c>
      <c r="OYL11" s="235" t="s">
        <v>8704</v>
      </c>
      <c r="OYM11" s="236" t="s">
        <v>22850</v>
      </c>
      <c r="OYN11" s="237"/>
      <c r="OYO11" s="238">
        <v>5800</v>
      </c>
      <c r="OYP11" s="234" t="s">
        <v>22851</v>
      </c>
      <c r="OYQ11" s="235" t="s">
        <v>8704</v>
      </c>
      <c r="OYR11" s="236" t="s">
        <v>22852</v>
      </c>
      <c r="OYS11" s="237"/>
      <c r="OYT11" s="238">
        <v>5800</v>
      </c>
      <c r="OYU11" s="234" t="s">
        <v>22853</v>
      </c>
      <c r="OYV11" s="235" t="s">
        <v>8704</v>
      </c>
      <c r="OYW11" s="236" t="s">
        <v>22854</v>
      </c>
      <c r="OYX11" s="237"/>
      <c r="OYY11" s="238">
        <v>5800</v>
      </c>
      <c r="OYZ11" s="234" t="s">
        <v>22855</v>
      </c>
      <c r="OZA11" s="235" t="s">
        <v>8704</v>
      </c>
      <c r="OZB11" s="236" t="s">
        <v>22856</v>
      </c>
      <c r="OZC11" s="237"/>
      <c r="OZD11" s="238">
        <v>5800</v>
      </c>
      <c r="OZE11" s="234" t="s">
        <v>22857</v>
      </c>
      <c r="OZF11" s="235" t="s">
        <v>8704</v>
      </c>
      <c r="OZG11" s="236" t="s">
        <v>22858</v>
      </c>
      <c r="OZH11" s="237"/>
      <c r="OZI11" s="238">
        <v>5800</v>
      </c>
      <c r="OZJ11" s="234" t="s">
        <v>22859</v>
      </c>
      <c r="OZK11" s="235" t="s">
        <v>8704</v>
      </c>
      <c r="OZL11" s="236" t="s">
        <v>22860</v>
      </c>
      <c r="OZM11" s="237"/>
      <c r="OZN11" s="238">
        <v>5800</v>
      </c>
      <c r="OZO11" s="234" t="s">
        <v>22861</v>
      </c>
      <c r="OZP11" s="235" t="s">
        <v>8704</v>
      </c>
      <c r="OZQ11" s="236" t="s">
        <v>22862</v>
      </c>
      <c r="OZR11" s="237"/>
      <c r="OZS11" s="238">
        <v>5800</v>
      </c>
      <c r="OZT11" s="234" t="s">
        <v>22863</v>
      </c>
      <c r="OZU11" s="235" t="s">
        <v>8704</v>
      </c>
      <c r="OZV11" s="236" t="s">
        <v>22864</v>
      </c>
      <c r="OZW11" s="237"/>
      <c r="OZX11" s="238">
        <v>5800</v>
      </c>
      <c r="OZY11" s="234" t="s">
        <v>22865</v>
      </c>
      <c r="OZZ11" s="235" t="s">
        <v>8704</v>
      </c>
      <c r="PAA11" s="236" t="s">
        <v>22866</v>
      </c>
      <c r="PAB11" s="237"/>
      <c r="PAC11" s="238">
        <v>5800</v>
      </c>
      <c r="PAD11" s="234" t="s">
        <v>22867</v>
      </c>
      <c r="PAE11" s="235" t="s">
        <v>8704</v>
      </c>
      <c r="PAF11" s="236" t="s">
        <v>22868</v>
      </c>
      <c r="PAG11" s="237"/>
      <c r="PAH11" s="238">
        <v>5800</v>
      </c>
      <c r="PAI11" s="234" t="s">
        <v>22869</v>
      </c>
      <c r="PAJ11" s="235" t="s">
        <v>8704</v>
      </c>
      <c r="PAK11" s="236" t="s">
        <v>22870</v>
      </c>
      <c r="PAL11" s="237"/>
      <c r="PAM11" s="238">
        <v>5800</v>
      </c>
      <c r="PAN11" s="234" t="s">
        <v>22871</v>
      </c>
      <c r="PAO11" s="235" t="s">
        <v>8704</v>
      </c>
      <c r="PAP11" s="236" t="s">
        <v>22872</v>
      </c>
      <c r="PAQ11" s="237"/>
      <c r="PAR11" s="238">
        <v>5800</v>
      </c>
      <c r="PAS11" s="234" t="s">
        <v>22873</v>
      </c>
      <c r="PAT11" s="235" t="s">
        <v>8704</v>
      </c>
      <c r="PAU11" s="236" t="s">
        <v>22874</v>
      </c>
      <c r="PAV11" s="237"/>
      <c r="PAW11" s="238">
        <v>5800</v>
      </c>
      <c r="PAX11" s="234" t="s">
        <v>22875</v>
      </c>
      <c r="PAY11" s="235" t="s">
        <v>8704</v>
      </c>
      <c r="PAZ11" s="236" t="s">
        <v>22876</v>
      </c>
      <c r="PBA11" s="237"/>
      <c r="PBB11" s="238">
        <v>5800</v>
      </c>
      <c r="PBC11" s="234" t="s">
        <v>22877</v>
      </c>
      <c r="PBD11" s="235" t="s">
        <v>8704</v>
      </c>
      <c r="PBE11" s="236" t="s">
        <v>22878</v>
      </c>
      <c r="PBF11" s="237"/>
      <c r="PBG11" s="238">
        <v>5800</v>
      </c>
      <c r="PBH11" s="234" t="s">
        <v>22879</v>
      </c>
      <c r="PBI11" s="235" t="s">
        <v>8704</v>
      </c>
      <c r="PBJ11" s="236" t="s">
        <v>22880</v>
      </c>
      <c r="PBK11" s="237"/>
      <c r="PBL11" s="238">
        <v>5800</v>
      </c>
      <c r="PBM11" s="234" t="s">
        <v>22881</v>
      </c>
      <c r="PBN11" s="235" t="s">
        <v>8704</v>
      </c>
      <c r="PBO11" s="236" t="s">
        <v>22882</v>
      </c>
      <c r="PBP11" s="237"/>
      <c r="PBQ11" s="238">
        <v>5800</v>
      </c>
      <c r="PBR11" s="234" t="s">
        <v>22883</v>
      </c>
      <c r="PBS11" s="235" t="s">
        <v>8704</v>
      </c>
      <c r="PBT11" s="236" t="s">
        <v>22884</v>
      </c>
      <c r="PBU11" s="237"/>
      <c r="PBV11" s="238">
        <v>5800</v>
      </c>
      <c r="PBW11" s="234" t="s">
        <v>22885</v>
      </c>
      <c r="PBX11" s="235" t="s">
        <v>8704</v>
      </c>
      <c r="PBY11" s="236" t="s">
        <v>22886</v>
      </c>
      <c r="PBZ11" s="237"/>
      <c r="PCA11" s="238">
        <v>5800</v>
      </c>
      <c r="PCB11" s="234" t="s">
        <v>22887</v>
      </c>
      <c r="PCC11" s="235" t="s">
        <v>8704</v>
      </c>
      <c r="PCD11" s="236" t="s">
        <v>22888</v>
      </c>
      <c r="PCE11" s="237"/>
      <c r="PCF11" s="238">
        <v>5800</v>
      </c>
      <c r="PCG11" s="234" t="s">
        <v>22889</v>
      </c>
      <c r="PCH11" s="235" t="s">
        <v>8704</v>
      </c>
      <c r="PCI11" s="236" t="s">
        <v>22890</v>
      </c>
      <c r="PCJ11" s="237"/>
      <c r="PCK11" s="238">
        <v>5800</v>
      </c>
      <c r="PCL11" s="234" t="s">
        <v>22891</v>
      </c>
      <c r="PCM11" s="235" t="s">
        <v>8704</v>
      </c>
      <c r="PCN11" s="236" t="s">
        <v>22892</v>
      </c>
      <c r="PCO11" s="237"/>
      <c r="PCP11" s="238">
        <v>5800</v>
      </c>
      <c r="PCQ11" s="234" t="s">
        <v>22893</v>
      </c>
      <c r="PCR11" s="235" t="s">
        <v>8704</v>
      </c>
      <c r="PCS11" s="236" t="s">
        <v>22894</v>
      </c>
      <c r="PCT11" s="237"/>
      <c r="PCU11" s="238">
        <v>5800</v>
      </c>
      <c r="PCV11" s="234" t="s">
        <v>22895</v>
      </c>
      <c r="PCW11" s="235" t="s">
        <v>8704</v>
      </c>
      <c r="PCX11" s="236" t="s">
        <v>22896</v>
      </c>
      <c r="PCY11" s="237"/>
      <c r="PCZ11" s="238">
        <v>5800</v>
      </c>
      <c r="PDA11" s="234" t="s">
        <v>22897</v>
      </c>
      <c r="PDB11" s="235" t="s">
        <v>8704</v>
      </c>
      <c r="PDC11" s="236" t="s">
        <v>22898</v>
      </c>
      <c r="PDD11" s="237"/>
      <c r="PDE11" s="238">
        <v>5800</v>
      </c>
      <c r="PDF11" s="234" t="s">
        <v>22899</v>
      </c>
      <c r="PDG11" s="235" t="s">
        <v>8704</v>
      </c>
      <c r="PDH11" s="236" t="s">
        <v>22900</v>
      </c>
      <c r="PDI11" s="237"/>
      <c r="PDJ11" s="238">
        <v>5800</v>
      </c>
      <c r="PDK11" s="234" t="s">
        <v>22901</v>
      </c>
      <c r="PDL11" s="235" t="s">
        <v>8704</v>
      </c>
      <c r="PDM11" s="236" t="s">
        <v>22902</v>
      </c>
      <c r="PDN11" s="237"/>
      <c r="PDO11" s="238">
        <v>5800</v>
      </c>
      <c r="PDP11" s="234" t="s">
        <v>22903</v>
      </c>
      <c r="PDQ11" s="235" t="s">
        <v>8704</v>
      </c>
      <c r="PDR11" s="236" t="s">
        <v>22904</v>
      </c>
      <c r="PDS11" s="237"/>
      <c r="PDT11" s="238">
        <v>5800</v>
      </c>
      <c r="PDU11" s="234" t="s">
        <v>22905</v>
      </c>
      <c r="PDV11" s="235" t="s">
        <v>8704</v>
      </c>
      <c r="PDW11" s="236" t="s">
        <v>22906</v>
      </c>
      <c r="PDX11" s="237"/>
      <c r="PDY11" s="238">
        <v>5800</v>
      </c>
      <c r="PDZ11" s="234" t="s">
        <v>22907</v>
      </c>
      <c r="PEA11" s="235" t="s">
        <v>8704</v>
      </c>
      <c r="PEB11" s="236" t="s">
        <v>22908</v>
      </c>
      <c r="PEC11" s="237"/>
      <c r="PED11" s="238">
        <v>5800</v>
      </c>
      <c r="PEE11" s="234" t="s">
        <v>22909</v>
      </c>
      <c r="PEF11" s="235" t="s">
        <v>8704</v>
      </c>
      <c r="PEG11" s="236" t="s">
        <v>22910</v>
      </c>
      <c r="PEH11" s="237"/>
      <c r="PEI11" s="238">
        <v>5800</v>
      </c>
      <c r="PEJ11" s="234" t="s">
        <v>22911</v>
      </c>
      <c r="PEK11" s="235" t="s">
        <v>8704</v>
      </c>
      <c r="PEL11" s="236" t="s">
        <v>22912</v>
      </c>
      <c r="PEM11" s="237"/>
      <c r="PEN11" s="238">
        <v>5800</v>
      </c>
      <c r="PEO11" s="234" t="s">
        <v>22913</v>
      </c>
      <c r="PEP11" s="235" t="s">
        <v>8704</v>
      </c>
      <c r="PEQ11" s="236" t="s">
        <v>22914</v>
      </c>
      <c r="PER11" s="237"/>
      <c r="PES11" s="238">
        <v>5800</v>
      </c>
      <c r="PET11" s="234" t="s">
        <v>22915</v>
      </c>
      <c r="PEU11" s="235" t="s">
        <v>8704</v>
      </c>
      <c r="PEV11" s="236" t="s">
        <v>22916</v>
      </c>
      <c r="PEW11" s="237"/>
      <c r="PEX11" s="238">
        <v>5800</v>
      </c>
      <c r="PEY11" s="234" t="s">
        <v>22917</v>
      </c>
      <c r="PEZ11" s="235" t="s">
        <v>8704</v>
      </c>
      <c r="PFA11" s="236" t="s">
        <v>22918</v>
      </c>
      <c r="PFB11" s="237"/>
      <c r="PFC11" s="238">
        <v>5800</v>
      </c>
      <c r="PFD11" s="234" t="s">
        <v>22919</v>
      </c>
      <c r="PFE11" s="235" t="s">
        <v>8704</v>
      </c>
      <c r="PFF11" s="236" t="s">
        <v>22920</v>
      </c>
      <c r="PFG11" s="237"/>
      <c r="PFH11" s="238">
        <v>5800</v>
      </c>
      <c r="PFI11" s="234" t="s">
        <v>22921</v>
      </c>
      <c r="PFJ11" s="235" t="s">
        <v>8704</v>
      </c>
      <c r="PFK11" s="236" t="s">
        <v>22922</v>
      </c>
      <c r="PFL11" s="237"/>
      <c r="PFM11" s="238">
        <v>5800</v>
      </c>
      <c r="PFN11" s="234" t="s">
        <v>22923</v>
      </c>
      <c r="PFO11" s="235" t="s">
        <v>8704</v>
      </c>
      <c r="PFP11" s="236" t="s">
        <v>22924</v>
      </c>
      <c r="PFQ11" s="237"/>
      <c r="PFR11" s="238">
        <v>5800</v>
      </c>
      <c r="PFS11" s="234" t="s">
        <v>22925</v>
      </c>
      <c r="PFT11" s="235" t="s">
        <v>8704</v>
      </c>
      <c r="PFU11" s="236" t="s">
        <v>22926</v>
      </c>
      <c r="PFV11" s="237"/>
      <c r="PFW11" s="238">
        <v>5800</v>
      </c>
      <c r="PFX11" s="234" t="s">
        <v>22927</v>
      </c>
      <c r="PFY11" s="235" t="s">
        <v>8704</v>
      </c>
      <c r="PFZ11" s="236" t="s">
        <v>22928</v>
      </c>
      <c r="PGA11" s="237"/>
      <c r="PGB11" s="238">
        <v>5800</v>
      </c>
      <c r="PGC11" s="234" t="s">
        <v>22929</v>
      </c>
      <c r="PGD11" s="235" t="s">
        <v>8704</v>
      </c>
      <c r="PGE11" s="236" t="s">
        <v>22930</v>
      </c>
      <c r="PGF11" s="237"/>
      <c r="PGG11" s="238">
        <v>5800</v>
      </c>
      <c r="PGH11" s="234" t="s">
        <v>22931</v>
      </c>
      <c r="PGI11" s="235" t="s">
        <v>8704</v>
      </c>
      <c r="PGJ11" s="236" t="s">
        <v>22932</v>
      </c>
      <c r="PGK11" s="237"/>
      <c r="PGL11" s="238">
        <v>5800</v>
      </c>
      <c r="PGM11" s="234" t="s">
        <v>22933</v>
      </c>
      <c r="PGN11" s="235" t="s">
        <v>8704</v>
      </c>
      <c r="PGO11" s="236" t="s">
        <v>22934</v>
      </c>
      <c r="PGP11" s="237"/>
      <c r="PGQ11" s="238">
        <v>5800</v>
      </c>
      <c r="PGR11" s="234" t="s">
        <v>22935</v>
      </c>
      <c r="PGS11" s="235" t="s">
        <v>8704</v>
      </c>
      <c r="PGT11" s="236" t="s">
        <v>22936</v>
      </c>
      <c r="PGU11" s="237"/>
      <c r="PGV11" s="238">
        <v>5800</v>
      </c>
      <c r="PGW11" s="234" t="s">
        <v>22937</v>
      </c>
      <c r="PGX11" s="235" t="s">
        <v>8704</v>
      </c>
      <c r="PGY11" s="236" t="s">
        <v>22938</v>
      </c>
      <c r="PGZ11" s="237"/>
      <c r="PHA11" s="238">
        <v>5800</v>
      </c>
      <c r="PHB11" s="234" t="s">
        <v>22939</v>
      </c>
      <c r="PHC11" s="235" t="s">
        <v>8704</v>
      </c>
      <c r="PHD11" s="236" t="s">
        <v>22940</v>
      </c>
      <c r="PHE11" s="237"/>
      <c r="PHF11" s="238">
        <v>5800</v>
      </c>
      <c r="PHG11" s="234" t="s">
        <v>22941</v>
      </c>
      <c r="PHH11" s="235" t="s">
        <v>8704</v>
      </c>
      <c r="PHI11" s="236" t="s">
        <v>22942</v>
      </c>
      <c r="PHJ11" s="237"/>
      <c r="PHK11" s="238">
        <v>5800</v>
      </c>
      <c r="PHL11" s="234" t="s">
        <v>22943</v>
      </c>
      <c r="PHM11" s="235" t="s">
        <v>8704</v>
      </c>
      <c r="PHN11" s="236" t="s">
        <v>22944</v>
      </c>
      <c r="PHO11" s="237"/>
      <c r="PHP11" s="238">
        <v>5800</v>
      </c>
      <c r="PHQ11" s="234" t="s">
        <v>22945</v>
      </c>
      <c r="PHR11" s="235" t="s">
        <v>8704</v>
      </c>
      <c r="PHS11" s="236" t="s">
        <v>22946</v>
      </c>
      <c r="PHT11" s="237"/>
      <c r="PHU11" s="238">
        <v>5800</v>
      </c>
      <c r="PHV11" s="234" t="s">
        <v>22947</v>
      </c>
      <c r="PHW11" s="235" t="s">
        <v>8704</v>
      </c>
      <c r="PHX11" s="236" t="s">
        <v>22948</v>
      </c>
      <c r="PHY11" s="237"/>
      <c r="PHZ11" s="238">
        <v>5800</v>
      </c>
      <c r="PIA11" s="234" t="s">
        <v>22949</v>
      </c>
      <c r="PIB11" s="235" t="s">
        <v>8704</v>
      </c>
      <c r="PIC11" s="236" t="s">
        <v>22950</v>
      </c>
      <c r="PID11" s="237"/>
      <c r="PIE11" s="238">
        <v>5800</v>
      </c>
      <c r="PIF11" s="234" t="s">
        <v>22951</v>
      </c>
      <c r="PIG11" s="235" t="s">
        <v>8704</v>
      </c>
      <c r="PIH11" s="236" t="s">
        <v>22952</v>
      </c>
      <c r="PII11" s="237"/>
      <c r="PIJ11" s="238">
        <v>5800</v>
      </c>
      <c r="PIK11" s="234" t="s">
        <v>22953</v>
      </c>
      <c r="PIL11" s="235" t="s">
        <v>8704</v>
      </c>
      <c r="PIM11" s="236" t="s">
        <v>22954</v>
      </c>
      <c r="PIN11" s="237"/>
      <c r="PIO11" s="238">
        <v>5800</v>
      </c>
      <c r="PIP11" s="234" t="s">
        <v>22955</v>
      </c>
      <c r="PIQ11" s="235" t="s">
        <v>8704</v>
      </c>
      <c r="PIR11" s="236" t="s">
        <v>22956</v>
      </c>
      <c r="PIS11" s="237"/>
      <c r="PIT11" s="238">
        <v>5800</v>
      </c>
      <c r="PIU11" s="234" t="s">
        <v>22957</v>
      </c>
      <c r="PIV11" s="235" t="s">
        <v>8704</v>
      </c>
      <c r="PIW11" s="236" t="s">
        <v>22958</v>
      </c>
      <c r="PIX11" s="237"/>
      <c r="PIY11" s="238">
        <v>5800</v>
      </c>
      <c r="PIZ11" s="234" t="s">
        <v>22959</v>
      </c>
      <c r="PJA11" s="235" t="s">
        <v>8704</v>
      </c>
      <c r="PJB11" s="236" t="s">
        <v>22960</v>
      </c>
      <c r="PJC11" s="237"/>
      <c r="PJD11" s="238">
        <v>5800</v>
      </c>
      <c r="PJE11" s="234" t="s">
        <v>22961</v>
      </c>
      <c r="PJF11" s="235" t="s">
        <v>8704</v>
      </c>
      <c r="PJG11" s="236" t="s">
        <v>22962</v>
      </c>
      <c r="PJH11" s="237"/>
      <c r="PJI11" s="238">
        <v>5800</v>
      </c>
      <c r="PJJ11" s="234" t="s">
        <v>22963</v>
      </c>
      <c r="PJK11" s="235" t="s">
        <v>8704</v>
      </c>
      <c r="PJL11" s="236" t="s">
        <v>22964</v>
      </c>
      <c r="PJM11" s="237"/>
      <c r="PJN11" s="238">
        <v>5800</v>
      </c>
      <c r="PJO11" s="234" t="s">
        <v>22965</v>
      </c>
      <c r="PJP11" s="235" t="s">
        <v>8704</v>
      </c>
      <c r="PJQ11" s="236" t="s">
        <v>22966</v>
      </c>
      <c r="PJR11" s="237"/>
      <c r="PJS11" s="238">
        <v>5800</v>
      </c>
      <c r="PJT11" s="234" t="s">
        <v>22967</v>
      </c>
      <c r="PJU11" s="235" t="s">
        <v>8704</v>
      </c>
      <c r="PJV11" s="236" t="s">
        <v>22968</v>
      </c>
      <c r="PJW11" s="237"/>
      <c r="PJX11" s="238">
        <v>5800</v>
      </c>
      <c r="PJY11" s="234" t="s">
        <v>22969</v>
      </c>
      <c r="PJZ11" s="235" t="s">
        <v>8704</v>
      </c>
      <c r="PKA11" s="236" t="s">
        <v>22970</v>
      </c>
      <c r="PKB11" s="237"/>
      <c r="PKC11" s="238">
        <v>5800</v>
      </c>
      <c r="PKD11" s="234" t="s">
        <v>22971</v>
      </c>
      <c r="PKE11" s="235" t="s">
        <v>8704</v>
      </c>
      <c r="PKF11" s="236" t="s">
        <v>22972</v>
      </c>
      <c r="PKG11" s="237"/>
      <c r="PKH11" s="238">
        <v>5800</v>
      </c>
      <c r="PKI11" s="234" t="s">
        <v>22973</v>
      </c>
      <c r="PKJ11" s="235" t="s">
        <v>8704</v>
      </c>
      <c r="PKK11" s="236" t="s">
        <v>22974</v>
      </c>
      <c r="PKL11" s="237"/>
      <c r="PKM11" s="238">
        <v>5800</v>
      </c>
      <c r="PKN11" s="234" t="s">
        <v>22975</v>
      </c>
      <c r="PKO11" s="235" t="s">
        <v>8704</v>
      </c>
      <c r="PKP11" s="236" t="s">
        <v>22976</v>
      </c>
      <c r="PKQ11" s="237"/>
      <c r="PKR11" s="238">
        <v>5800</v>
      </c>
      <c r="PKS11" s="234" t="s">
        <v>22977</v>
      </c>
      <c r="PKT11" s="235" t="s">
        <v>8704</v>
      </c>
      <c r="PKU11" s="236" t="s">
        <v>22978</v>
      </c>
      <c r="PKV11" s="237"/>
      <c r="PKW11" s="238">
        <v>5800</v>
      </c>
      <c r="PKX11" s="234" t="s">
        <v>22979</v>
      </c>
      <c r="PKY11" s="235" t="s">
        <v>8704</v>
      </c>
      <c r="PKZ11" s="236" t="s">
        <v>22980</v>
      </c>
      <c r="PLA11" s="237"/>
      <c r="PLB11" s="238">
        <v>5800</v>
      </c>
      <c r="PLC11" s="234" t="s">
        <v>22981</v>
      </c>
      <c r="PLD11" s="235" t="s">
        <v>8704</v>
      </c>
      <c r="PLE11" s="236" t="s">
        <v>22982</v>
      </c>
      <c r="PLF11" s="237"/>
      <c r="PLG11" s="238">
        <v>5800</v>
      </c>
      <c r="PLH11" s="234" t="s">
        <v>22983</v>
      </c>
      <c r="PLI11" s="235" t="s">
        <v>8704</v>
      </c>
      <c r="PLJ11" s="236" t="s">
        <v>22984</v>
      </c>
      <c r="PLK11" s="237"/>
      <c r="PLL11" s="238">
        <v>5800</v>
      </c>
      <c r="PLM11" s="234" t="s">
        <v>22985</v>
      </c>
      <c r="PLN11" s="235" t="s">
        <v>8704</v>
      </c>
      <c r="PLO11" s="236" t="s">
        <v>22986</v>
      </c>
      <c r="PLP11" s="237"/>
      <c r="PLQ11" s="238">
        <v>5800</v>
      </c>
      <c r="PLR11" s="234" t="s">
        <v>22987</v>
      </c>
      <c r="PLS11" s="235" t="s">
        <v>8704</v>
      </c>
      <c r="PLT11" s="236" t="s">
        <v>22988</v>
      </c>
      <c r="PLU11" s="237"/>
      <c r="PLV11" s="238">
        <v>5800</v>
      </c>
      <c r="PLW11" s="234" t="s">
        <v>22989</v>
      </c>
      <c r="PLX11" s="235" t="s">
        <v>8704</v>
      </c>
      <c r="PLY11" s="236" t="s">
        <v>22990</v>
      </c>
      <c r="PLZ11" s="237"/>
      <c r="PMA11" s="238">
        <v>5800</v>
      </c>
      <c r="PMB11" s="234" t="s">
        <v>22991</v>
      </c>
      <c r="PMC11" s="235" t="s">
        <v>8704</v>
      </c>
      <c r="PMD11" s="236" t="s">
        <v>22992</v>
      </c>
      <c r="PME11" s="237"/>
      <c r="PMF11" s="238">
        <v>5800</v>
      </c>
      <c r="PMG11" s="234" t="s">
        <v>22993</v>
      </c>
      <c r="PMH11" s="235" t="s">
        <v>8704</v>
      </c>
      <c r="PMI11" s="236" t="s">
        <v>22994</v>
      </c>
      <c r="PMJ11" s="237"/>
      <c r="PMK11" s="238">
        <v>5800</v>
      </c>
      <c r="PML11" s="234" t="s">
        <v>22995</v>
      </c>
      <c r="PMM11" s="235" t="s">
        <v>8704</v>
      </c>
      <c r="PMN11" s="236" t="s">
        <v>22996</v>
      </c>
      <c r="PMO11" s="237"/>
      <c r="PMP11" s="238">
        <v>5800</v>
      </c>
      <c r="PMQ11" s="234" t="s">
        <v>22997</v>
      </c>
      <c r="PMR11" s="235" t="s">
        <v>8704</v>
      </c>
      <c r="PMS11" s="236" t="s">
        <v>22998</v>
      </c>
      <c r="PMT11" s="237"/>
      <c r="PMU11" s="238">
        <v>5800</v>
      </c>
      <c r="PMV11" s="234" t="s">
        <v>22999</v>
      </c>
      <c r="PMW11" s="235" t="s">
        <v>8704</v>
      </c>
      <c r="PMX11" s="236" t="s">
        <v>23000</v>
      </c>
      <c r="PMY11" s="237"/>
      <c r="PMZ11" s="238">
        <v>5800</v>
      </c>
      <c r="PNA11" s="234" t="s">
        <v>23001</v>
      </c>
      <c r="PNB11" s="235" t="s">
        <v>8704</v>
      </c>
      <c r="PNC11" s="236" t="s">
        <v>23002</v>
      </c>
      <c r="PND11" s="237"/>
      <c r="PNE11" s="238">
        <v>5800</v>
      </c>
      <c r="PNF11" s="234" t="s">
        <v>23003</v>
      </c>
      <c r="PNG11" s="235" t="s">
        <v>8704</v>
      </c>
      <c r="PNH11" s="236" t="s">
        <v>23004</v>
      </c>
      <c r="PNI11" s="237"/>
      <c r="PNJ11" s="238">
        <v>5800</v>
      </c>
      <c r="PNK11" s="234" t="s">
        <v>23005</v>
      </c>
      <c r="PNL11" s="235" t="s">
        <v>8704</v>
      </c>
      <c r="PNM11" s="236" t="s">
        <v>23006</v>
      </c>
      <c r="PNN11" s="237"/>
      <c r="PNO11" s="238">
        <v>5800</v>
      </c>
      <c r="PNP11" s="234" t="s">
        <v>23007</v>
      </c>
      <c r="PNQ11" s="235" t="s">
        <v>8704</v>
      </c>
      <c r="PNR11" s="236" t="s">
        <v>23008</v>
      </c>
      <c r="PNS11" s="237"/>
      <c r="PNT11" s="238">
        <v>5800</v>
      </c>
      <c r="PNU11" s="234" t="s">
        <v>23009</v>
      </c>
      <c r="PNV11" s="235" t="s">
        <v>8704</v>
      </c>
      <c r="PNW11" s="236" t="s">
        <v>23010</v>
      </c>
      <c r="PNX11" s="237"/>
      <c r="PNY11" s="238">
        <v>5800</v>
      </c>
      <c r="PNZ11" s="234" t="s">
        <v>23011</v>
      </c>
      <c r="POA11" s="235" t="s">
        <v>8704</v>
      </c>
      <c r="POB11" s="236" t="s">
        <v>23012</v>
      </c>
      <c r="POC11" s="237"/>
      <c r="POD11" s="238">
        <v>5800</v>
      </c>
      <c r="POE11" s="234" t="s">
        <v>23013</v>
      </c>
      <c r="POF11" s="235" t="s">
        <v>8704</v>
      </c>
      <c r="POG11" s="236" t="s">
        <v>23014</v>
      </c>
      <c r="POH11" s="237"/>
      <c r="POI11" s="238">
        <v>5800</v>
      </c>
      <c r="POJ11" s="234" t="s">
        <v>23015</v>
      </c>
      <c r="POK11" s="235" t="s">
        <v>8704</v>
      </c>
      <c r="POL11" s="236" t="s">
        <v>23016</v>
      </c>
      <c r="POM11" s="237"/>
      <c r="PON11" s="238">
        <v>5800</v>
      </c>
      <c r="POO11" s="234" t="s">
        <v>23017</v>
      </c>
      <c r="POP11" s="235" t="s">
        <v>8704</v>
      </c>
      <c r="POQ11" s="236" t="s">
        <v>23018</v>
      </c>
      <c r="POR11" s="237"/>
      <c r="POS11" s="238">
        <v>5800</v>
      </c>
      <c r="POT11" s="234" t="s">
        <v>23019</v>
      </c>
      <c r="POU11" s="235" t="s">
        <v>8704</v>
      </c>
      <c r="POV11" s="236" t="s">
        <v>23020</v>
      </c>
      <c r="POW11" s="237"/>
      <c r="POX11" s="238">
        <v>5800</v>
      </c>
      <c r="POY11" s="234" t="s">
        <v>23021</v>
      </c>
      <c r="POZ11" s="235" t="s">
        <v>8704</v>
      </c>
      <c r="PPA11" s="236" t="s">
        <v>23022</v>
      </c>
      <c r="PPB11" s="237"/>
      <c r="PPC11" s="238">
        <v>5800</v>
      </c>
      <c r="PPD11" s="234" t="s">
        <v>23023</v>
      </c>
      <c r="PPE11" s="235" t="s">
        <v>8704</v>
      </c>
      <c r="PPF11" s="236" t="s">
        <v>23024</v>
      </c>
      <c r="PPG11" s="237"/>
      <c r="PPH11" s="238">
        <v>5800</v>
      </c>
      <c r="PPI11" s="234" t="s">
        <v>23025</v>
      </c>
      <c r="PPJ11" s="235" t="s">
        <v>8704</v>
      </c>
      <c r="PPK11" s="236" t="s">
        <v>23026</v>
      </c>
      <c r="PPL11" s="237"/>
      <c r="PPM11" s="238">
        <v>5800</v>
      </c>
      <c r="PPN11" s="234" t="s">
        <v>23027</v>
      </c>
      <c r="PPO11" s="235" t="s">
        <v>8704</v>
      </c>
      <c r="PPP11" s="236" t="s">
        <v>23028</v>
      </c>
      <c r="PPQ11" s="237"/>
      <c r="PPR11" s="238">
        <v>5800</v>
      </c>
      <c r="PPS11" s="234" t="s">
        <v>23029</v>
      </c>
      <c r="PPT11" s="235" t="s">
        <v>8704</v>
      </c>
      <c r="PPU11" s="236" t="s">
        <v>23030</v>
      </c>
      <c r="PPV11" s="237"/>
      <c r="PPW11" s="238">
        <v>5800</v>
      </c>
      <c r="PPX11" s="234" t="s">
        <v>23031</v>
      </c>
      <c r="PPY11" s="235" t="s">
        <v>8704</v>
      </c>
      <c r="PPZ11" s="236" t="s">
        <v>23032</v>
      </c>
      <c r="PQA11" s="237"/>
      <c r="PQB11" s="238">
        <v>5800</v>
      </c>
      <c r="PQC11" s="234" t="s">
        <v>23033</v>
      </c>
      <c r="PQD11" s="235" t="s">
        <v>8704</v>
      </c>
      <c r="PQE11" s="236" t="s">
        <v>23034</v>
      </c>
      <c r="PQF11" s="237"/>
      <c r="PQG11" s="238">
        <v>5800</v>
      </c>
      <c r="PQH11" s="234" t="s">
        <v>23035</v>
      </c>
      <c r="PQI11" s="235" t="s">
        <v>8704</v>
      </c>
      <c r="PQJ11" s="236" t="s">
        <v>23036</v>
      </c>
      <c r="PQK11" s="237"/>
      <c r="PQL11" s="238">
        <v>5800</v>
      </c>
      <c r="PQM11" s="234" t="s">
        <v>23037</v>
      </c>
      <c r="PQN11" s="235" t="s">
        <v>8704</v>
      </c>
      <c r="PQO11" s="236" t="s">
        <v>23038</v>
      </c>
      <c r="PQP11" s="237"/>
      <c r="PQQ11" s="238">
        <v>5800</v>
      </c>
      <c r="PQR11" s="234" t="s">
        <v>23039</v>
      </c>
      <c r="PQS11" s="235" t="s">
        <v>8704</v>
      </c>
      <c r="PQT11" s="236" t="s">
        <v>23040</v>
      </c>
      <c r="PQU11" s="237"/>
      <c r="PQV11" s="238">
        <v>5800</v>
      </c>
      <c r="PQW11" s="234" t="s">
        <v>23041</v>
      </c>
      <c r="PQX11" s="235" t="s">
        <v>8704</v>
      </c>
      <c r="PQY11" s="236" t="s">
        <v>23042</v>
      </c>
      <c r="PQZ11" s="237"/>
      <c r="PRA11" s="238">
        <v>5800</v>
      </c>
      <c r="PRB11" s="234" t="s">
        <v>23043</v>
      </c>
      <c r="PRC11" s="235" t="s">
        <v>8704</v>
      </c>
      <c r="PRD11" s="236" t="s">
        <v>23044</v>
      </c>
      <c r="PRE11" s="237"/>
      <c r="PRF11" s="238">
        <v>5800</v>
      </c>
      <c r="PRG11" s="234" t="s">
        <v>23045</v>
      </c>
      <c r="PRH11" s="235" t="s">
        <v>8704</v>
      </c>
      <c r="PRI11" s="236" t="s">
        <v>23046</v>
      </c>
      <c r="PRJ11" s="237"/>
      <c r="PRK11" s="238">
        <v>5800</v>
      </c>
      <c r="PRL11" s="234" t="s">
        <v>23047</v>
      </c>
      <c r="PRM11" s="235" t="s">
        <v>8704</v>
      </c>
      <c r="PRN11" s="236" t="s">
        <v>23048</v>
      </c>
      <c r="PRO11" s="237"/>
      <c r="PRP11" s="238">
        <v>5800</v>
      </c>
      <c r="PRQ11" s="234" t="s">
        <v>23049</v>
      </c>
      <c r="PRR11" s="235" t="s">
        <v>8704</v>
      </c>
      <c r="PRS11" s="236" t="s">
        <v>23050</v>
      </c>
      <c r="PRT11" s="237"/>
      <c r="PRU11" s="238">
        <v>5800</v>
      </c>
      <c r="PRV11" s="234" t="s">
        <v>23051</v>
      </c>
      <c r="PRW11" s="235" t="s">
        <v>8704</v>
      </c>
      <c r="PRX11" s="236" t="s">
        <v>23052</v>
      </c>
      <c r="PRY11" s="237"/>
      <c r="PRZ11" s="238">
        <v>5800</v>
      </c>
      <c r="PSA11" s="234" t="s">
        <v>23053</v>
      </c>
      <c r="PSB11" s="235" t="s">
        <v>8704</v>
      </c>
      <c r="PSC11" s="236" t="s">
        <v>23054</v>
      </c>
      <c r="PSD11" s="237"/>
      <c r="PSE11" s="238">
        <v>5800</v>
      </c>
      <c r="PSF11" s="234" t="s">
        <v>23055</v>
      </c>
      <c r="PSG11" s="235" t="s">
        <v>8704</v>
      </c>
      <c r="PSH11" s="236" t="s">
        <v>23056</v>
      </c>
      <c r="PSI11" s="237"/>
      <c r="PSJ11" s="238">
        <v>5800</v>
      </c>
      <c r="PSK11" s="234" t="s">
        <v>23057</v>
      </c>
      <c r="PSL11" s="235" t="s">
        <v>8704</v>
      </c>
      <c r="PSM11" s="236" t="s">
        <v>23058</v>
      </c>
      <c r="PSN11" s="237"/>
      <c r="PSO11" s="238">
        <v>5800</v>
      </c>
      <c r="PSP11" s="234" t="s">
        <v>23059</v>
      </c>
      <c r="PSQ11" s="235" t="s">
        <v>8704</v>
      </c>
      <c r="PSR11" s="236" t="s">
        <v>23060</v>
      </c>
      <c r="PSS11" s="237"/>
      <c r="PST11" s="238">
        <v>5800</v>
      </c>
      <c r="PSU11" s="234" t="s">
        <v>23061</v>
      </c>
      <c r="PSV11" s="235" t="s">
        <v>8704</v>
      </c>
      <c r="PSW11" s="236" t="s">
        <v>23062</v>
      </c>
      <c r="PSX11" s="237"/>
      <c r="PSY11" s="238">
        <v>5800</v>
      </c>
      <c r="PSZ11" s="234" t="s">
        <v>23063</v>
      </c>
      <c r="PTA11" s="235" t="s">
        <v>8704</v>
      </c>
      <c r="PTB11" s="236" t="s">
        <v>23064</v>
      </c>
      <c r="PTC11" s="237"/>
      <c r="PTD11" s="238">
        <v>5800</v>
      </c>
      <c r="PTE11" s="234" t="s">
        <v>23065</v>
      </c>
      <c r="PTF11" s="235" t="s">
        <v>8704</v>
      </c>
      <c r="PTG11" s="236" t="s">
        <v>23066</v>
      </c>
      <c r="PTH11" s="237"/>
      <c r="PTI11" s="238">
        <v>5800</v>
      </c>
      <c r="PTJ11" s="234" t="s">
        <v>23067</v>
      </c>
      <c r="PTK11" s="235" t="s">
        <v>8704</v>
      </c>
      <c r="PTL11" s="236" t="s">
        <v>23068</v>
      </c>
      <c r="PTM11" s="237"/>
      <c r="PTN11" s="238">
        <v>5800</v>
      </c>
      <c r="PTO11" s="234" t="s">
        <v>23069</v>
      </c>
      <c r="PTP11" s="235" t="s">
        <v>8704</v>
      </c>
      <c r="PTQ11" s="236" t="s">
        <v>23070</v>
      </c>
      <c r="PTR11" s="237"/>
      <c r="PTS11" s="238">
        <v>5800</v>
      </c>
      <c r="PTT11" s="234" t="s">
        <v>23071</v>
      </c>
      <c r="PTU11" s="235" t="s">
        <v>8704</v>
      </c>
      <c r="PTV11" s="236" t="s">
        <v>23072</v>
      </c>
      <c r="PTW11" s="237"/>
      <c r="PTX11" s="238">
        <v>5800</v>
      </c>
      <c r="PTY11" s="234" t="s">
        <v>23073</v>
      </c>
      <c r="PTZ11" s="235" t="s">
        <v>8704</v>
      </c>
      <c r="PUA11" s="236" t="s">
        <v>23074</v>
      </c>
      <c r="PUB11" s="237"/>
      <c r="PUC11" s="238">
        <v>5800</v>
      </c>
      <c r="PUD11" s="234" t="s">
        <v>23075</v>
      </c>
      <c r="PUE11" s="235" t="s">
        <v>8704</v>
      </c>
      <c r="PUF11" s="236" t="s">
        <v>23076</v>
      </c>
      <c r="PUG11" s="237"/>
      <c r="PUH11" s="238">
        <v>5800</v>
      </c>
      <c r="PUI11" s="234" t="s">
        <v>23077</v>
      </c>
      <c r="PUJ11" s="235" t="s">
        <v>8704</v>
      </c>
      <c r="PUK11" s="236" t="s">
        <v>23078</v>
      </c>
      <c r="PUL11" s="237"/>
      <c r="PUM11" s="238">
        <v>5800</v>
      </c>
      <c r="PUN11" s="234" t="s">
        <v>23079</v>
      </c>
      <c r="PUO11" s="235" t="s">
        <v>8704</v>
      </c>
      <c r="PUP11" s="236" t="s">
        <v>23080</v>
      </c>
      <c r="PUQ11" s="237"/>
      <c r="PUR11" s="238">
        <v>5800</v>
      </c>
      <c r="PUS11" s="234" t="s">
        <v>23081</v>
      </c>
      <c r="PUT11" s="235" t="s">
        <v>8704</v>
      </c>
      <c r="PUU11" s="236" t="s">
        <v>23082</v>
      </c>
      <c r="PUV11" s="237"/>
      <c r="PUW11" s="238">
        <v>5800</v>
      </c>
      <c r="PUX11" s="234" t="s">
        <v>23083</v>
      </c>
      <c r="PUY11" s="235" t="s">
        <v>8704</v>
      </c>
      <c r="PUZ11" s="236" t="s">
        <v>23084</v>
      </c>
      <c r="PVA11" s="237"/>
      <c r="PVB11" s="238">
        <v>5800</v>
      </c>
      <c r="PVC11" s="234" t="s">
        <v>23085</v>
      </c>
      <c r="PVD11" s="235" t="s">
        <v>8704</v>
      </c>
      <c r="PVE11" s="236" t="s">
        <v>23086</v>
      </c>
      <c r="PVF11" s="237"/>
      <c r="PVG11" s="238">
        <v>5800</v>
      </c>
      <c r="PVH11" s="234" t="s">
        <v>23087</v>
      </c>
      <c r="PVI11" s="235" t="s">
        <v>8704</v>
      </c>
      <c r="PVJ11" s="236" t="s">
        <v>23088</v>
      </c>
      <c r="PVK11" s="237"/>
      <c r="PVL11" s="238">
        <v>5800</v>
      </c>
      <c r="PVM11" s="234" t="s">
        <v>23089</v>
      </c>
      <c r="PVN11" s="235" t="s">
        <v>8704</v>
      </c>
      <c r="PVO11" s="236" t="s">
        <v>23090</v>
      </c>
      <c r="PVP11" s="237"/>
      <c r="PVQ11" s="238">
        <v>5800</v>
      </c>
      <c r="PVR11" s="234" t="s">
        <v>23091</v>
      </c>
      <c r="PVS11" s="235" t="s">
        <v>8704</v>
      </c>
      <c r="PVT11" s="236" t="s">
        <v>23092</v>
      </c>
      <c r="PVU11" s="237"/>
      <c r="PVV11" s="238">
        <v>5800</v>
      </c>
      <c r="PVW11" s="234" t="s">
        <v>23093</v>
      </c>
      <c r="PVX11" s="235" t="s">
        <v>8704</v>
      </c>
      <c r="PVY11" s="236" t="s">
        <v>23094</v>
      </c>
      <c r="PVZ11" s="237"/>
      <c r="PWA11" s="238">
        <v>5800</v>
      </c>
      <c r="PWB11" s="234" t="s">
        <v>23095</v>
      </c>
      <c r="PWC11" s="235" t="s">
        <v>8704</v>
      </c>
      <c r="PWD11" s="236" t="s">
        <v>23096</v>
      </c>
      <c r="PWE11" s="237"/>
      <c r="PWF11" s="238">
        <v>5800</v>
      </c>
      <c r="PWG11" s="234" t="s">
        <v>23097</v>
      </c>
      <c r="PWH11" s="235" t="s">
        <v>8704</v>
      </c>
      <c r="PWI11" s="236" t="s">
        <v>23098</v>
      </c>
      <c r="PWJ11" s="237"/>
      <c r="PWK11" s="238">
        <v>5800</v>
      </c>
      <c r="PWL11" s="234" t="s">
        <v>23099</v>
      </c>
      <c r="PWM11" s="235" t="s">
        <v>8704</v>
      </c>
      <c r="PWN11" s="236" t="s">
        <v>23100</v>
      </c>
      <c r="PWO11" s="237"/>
      <c r="PWP11" s="238">
        <v>5800</v>
      </c>
      <c r="PWQ11" s="234" t="s">
        <v>23101</v>
      </c>
      <c r="PWR11" s="235" t="s">
        <v>8704</v>
      </c>
      <c r="PWS11" s="236" t="s">
        <v>23102</v>
      </c>
      <c r="PWT11" s="237"/>
      <c r="PWU11" s="238">
        <v>5800</v>
      </c>
      <c r="PWV11" s="234" t="s">
        <v>23103</v>
      </c>
      <c r="PWW11" s="235" t="s">
        <v>8704</v>
      </c>
      <c r="PWX11" s="236" t="s">
        <v>23104</v>
      </c>
      <c r="PWY11" s="237"/>
      <c r="PWZ11" s="238">
        <v>5800</v>
      </c>
      <c r="PXA11" s="234" t="s">
        <v>23105</v>
      </c>
      <c r="PXB11" s="235" t="s">
        <v>8704</v>
      </c>
      <c r="PXC11" s="236" t="s">
        <v>23106</v>
      </c>
      <c r="PXD11" s="237"/>
      <c r="PXE11" s="238">
        <v>5800</v>
      </c>
      <c r="PXF11" s="234" t="s">
        <v>23107</v>
      </c>
      <c r="PXG11" s="235" t="s">
        <v>8704</v>
      </c>
      <c r="PXH11" s="236" t="s">
        <v>23108</v>
      </c>
      <c r="PXI11" s="237"/>
      <c r="PXJ11" s="238">
        <v>5800</v>
      </c>
      <c r="PXK11" s="234" t="s">
        <v>23109</v>
      </c>
      <c r="PXL11" s="235" t="s">
        <v>8704</v>
      </c>
      <c r="PXM11" s="236" t="s">
        <v>23110</v>
      </c>
      <c r="PXN11" s="237"/>
      <c r="PXO11" s="238">
        <v>5800</v>
      </c>
      <c r="PXP11" s="234" t="s">
        <v>23111</v>
      </c>
      <c r="PXQ11" s="235" t="s">
        <v>8704</v>
      </c>
      <c r="PXR11" s="236" t="s">
        <v>23112</v>
      </c>
      <c r="PXS11" s="237"/>
      <c r="PXT11" s="238">
        <v>5800</v>
      </c>
      <c r="PXU11" s="234" t="s">
        <v>23113</v>
      </c>
      <c r="PXV11" s="235" t="s">
        <v>8704</v>
      </c>
      <c r="PXW11" s="236" t="s">
        <v>23114</v>
      </c>
      <c r="PXX11" s="237"/>
      <c r="PXY11" s="238">
        <v>5800</v>
      </c>
      <c r="PXZ11" s="234" t="s">
        <v>23115</v>
      </c>
      <c r="PYA11" s="235" t="s">
        <v>8704</v>
      </c>
      <c r="PYB11" s="236" t="s">
        <v>23116</v>
      </c>
      <c r="PYC11" s="237"/>
      <c r="PYD11" s="238">
        <v>5800</v>
      </c>
      <c r="PYE11" s="234" t="s">
        <v>23117</v>
      </c>
      <c r="PYF11" s="235" t="s">
        <v>8704</v>
      </c>
      <c r="PYG11" s="236" t="s">
        <v>23118</v>
      </c>
      <c r="PYH11" s="237"/>
      <c r="PYI11" s="238">
        <v>5800</v>
      </c>
      <c r="PYJ11" s="234" t="s">
        <v>23119</v>
      </c>
      <c r="PYK11" s="235" t="s">
        <v>8704</v>
      </c>
      <c r="PYL11" s="236" t="s">
        <v>23120</v>
      </c>
      <c r="PYM11" s="237"/>
      <c r="PYN11" s="238">
        <v>5800</v>
      </c>
      <c r="PYO11" s="234" t="s">
        <v>23121</v>
      </c>
      <c r="PYP11" s="235" t="s">
        <v>8704</v>
      </c>
      <c r="PYQ11" s="236" t="s">
        <v>23122</v>
      </c>
      <c r="PYR11" s="237"/>
      <c r="PYS11" s="238">
        <v>5800</v>
      </c>
      <c r="PYT11" s="234" t="s">
        <v>23123</v>
      </c>
      <c r="PYU11" s="235" t="s">
        <v>8704</v>
      </c>
      <c r="PYV11" s="236" t="s">
        <v>23124</v>
      </c>
      <c r="PYW11" s="237"/>
      <c r="PYX11" s="238">
        <v>5800</v>
      </c>
      <c r="PYY11" s="234" t="s">
        <v>23125</v>
      </c>
      <c r="PYZ11" s="235" t="s">
        <v>8704</v>
      </c>
      <c r="PZA11" s="236" t="s">
        <v>23126</v>
      </c>
      <c r="PZB11" s="237"/>
      <c r="PZC11" s="238">
        <v>5800</v>
      </c>
      <c r="PZD11" s="234" t="s">
        <v>23127</v>
      </c>
      <c r="PZE11" s="235" t="s">
        <v>8704</v>
      </c>
      <c r="PZF11" s="236" t="s">
        <v>23128</v>
      </c>
      <c r="PZG11" s="237"/>
      <c r="PZH11" s="238">
        <v>5800</v>
      </c>
      <c r="PZI11" s="234" t="s">
        <v>23129</v>
      </c>
      <c r="PZJ11" s="235" t="s">
        <v>8704</v>
      </c>
      <c r="PZK11" s="236" t="s">
        <v>23130</v>
      </c>
      <c r="PZL11" s="237"/>
      <c r="PZM11" s="238">
        <v>5800</v>
      </c>
      <c r="PZN11" s="234" t="s">
        <v>23131</v>
      </c>
      <c r="PZO11" s="235" t="s">
        <v>8704</v>
      </c>
      <c r="PZP11" s="236" t="s">
        <v>23132</v>
      </c>
      <c r="PZQ11" s="237"/>
      <c r="PZR11" s="238">
        <v>5800</v>
      </c>
      <c r="PZS11" s="234" t="s">
        <v>23133</v>
      </c>
      <c r="PZT11" s="235" t="s">
        <v>8704</v>
      </c>
      <c r="PZU11" s="236" t="s">
        <v>23134</v>
      </c>
      <c r="PZV11" s="237"/>
      <c r="PZW11" s="238">
        <v>5800</v>
      </c>
      <c r="PZX11" s="234" t="s">
        <v>23135</v>
      </c>
      <c r="PZY11" s="235" t="s">
        <v>8704</v>
      </c>
      <c r="PZZ11" s="236" t="s">
        <v>23136</v>
      </c>
      <c r="QAA11" s="237"/>
      <c r="QAB11" s="238">
        <v>5800</v>
      </c>
      <c r="QAC11" s="234" t="s">
        <v>23137</v>
      </c>
      <c r="QAD11" s="235" t="s">
        <v>8704</v>
      </c>
      <c r="QAE11" s="236" t="s">
        <v>23138</v>
      </c>
      <c r="QAF11" s="237"/>
      <c r="QAG11" s="238">
        <v>5800</v>
      </c>
      <c r="QAH11" s="234" t="s">
        <v>23139</v>
      </c>
      <c r="QAI11" s="235" t="s">
        <v>8704</v>
      </c>
      <c r="QAJ11" s="236" t="s">
        <v>23140</v>
      </c>
      <c r="QAK11" s="237"/>
      <c r="QAL11" s="238">
        <v>5800</v>
      </c>
      <c r="QAM11" s="234" t="s">
        <v>23141</v>
      </c>
      <c r="QAN11" s="235" t="s">
        <v>8704</v>
      </c>
      <c r="QAO11" s="236" t="s">
        <v>23142</v>
      </c>
      <c r="QAP11" s="237"/>
      <c r="QAQ11" s="238">
        <v>5800</v>
      </c>
      <c r="QAR11" s="234" t="s">
        <v>23143</v>
      </c>
      <c r="QAS11" s="235" t="s">
        <v>8704</v>
      </c>
      <c r="QAT11" s="236" t="s">
        <v>23144</v>
      </c>
      <c r="QAU11" s="237"/>
      <c r="QAV11" s="238">
        <v>5800</v>
      </c>
      <c r="QAW11" s="234" t="s">
        <v>23145</v>
      </c>
      <c r="QAX11" s="235" t="s">
        <v>8704</v>
      </c>
      <c r="QAY11" s="236" t="s">
        <v>23146</v>
      </c>
      <c r="QAZ11" s="237"/>
      <c r="QBA11" s="238">
        <v>5800</v>
      </c>
      <c r="QBB11" s="234" t="s">
        <v>23147</v>
      </c>
      <c r="QBC11" s="235" t="s">
        <v>8704</v>
      </c>
      <c r="QBD11" s="236" t="s">
        <v>23148</v>
      </c>
      <c r="QBE11" s="237"/>
      <c r="QBF11" s="238">
        <v>5800</v>
      </c>
      <c r="QBG11" s="234" t="s">
        <v>23149</v>
      </c>
      <c r="QBH11" s="235" t="s">
        <v>8704</v>
      </c>
      <c r="QBI11" s="236" t="s">
        <v>23150</v>
      </c>
      <c r="QBJ11" s="237"/>
      <c r="QBK11" s="238">
        <v>5800</v>
      </c>
      <c r="QBL11" s="234" t="s">
        <v>23151</v>
      </c>
      <c r="QBM11" s="235" t="s">
        <v>8704</v>
      </c>
      <c r="QBN11" s="236" t="s">
        <v>23152</v>
      </c>
      <c r="QBO11" s="237"/>
      <c r="QBP11" s="238">
        <v>5800</v>
      </c>
      <c r="QBQ11" s="234" t="s">
        <v>23153</v>
      </c>
      <c r="QBR11" s="235" t="s">
        <v>8704</v>
      </c>
      <c r="QBS11" s="236" t="s">
        <v>23154</v>
      </c>
      <c r="QBT11" s="237"/>
      <c r="QBU11" s="238">
        <v>5800</v>
      </c>
      <c r="QBV11" s="234" t="s">
        <v>23155</v>
      </c>
      <c r="QBW11" s="235" t="s">
        <v>8704</v>
      </c>
      <c r="QBX11" s="236" t="s">
        <v>23156</v>
      </c>
      <c r="QBY11" s="237"/>
      <c r="QBZ11" s="238">
        <v>5800</v>
      </c>
      <c r="QCA11" s="234" t="s">
        <v>23157</v>
      </c>
      <c r="QCB11" s="235" t="s">
        <v>8704</v>
      </c>
      <c r="QCC11" s="236" t="s">
        <v>23158</v>
      </c>
      <c r="QCD11" s="237"/>
      <c r="QCE11" s="238">
        <v>5800</v>
      </c>
      <c r="QCF11" s="234" t="s">
        <v>23159</v>
      </c>
      <c r="QCG11" s="235" t="s">
        <v>8704</v>
      </c>
      <c r="QCH11" s="236" t="s">
        <v>23160</v>
      </c>
      <c r="QCI11" s="237"/>
      <c r="QCJ11" s="238">
        <v>5800</v>
      </c>
      <c r="QCK11" s="234" t="s">
        <v>23161</v>
      </c>
      <c r="QCL11" s="235" t="s">
        <v>8704</v>
      </c>
      <c r="QCM11" s="236" t="s">
        <v>23162</v>
      </c>
      <c r="QCN11" s="237"/>
      <c r="QCO11" s="238">
        <v>5800</v>
      </c>
      <c r="QCP11" s="234" t="s">
        <v>23163</v>
      </c>
      <c r="QCQ11" s="235" t="s">
        <v>8704</v>
      </c>
      <c r="QCR11" s="236" t="s">
        <v>23164</v>
      </c>
      <c r="QCS11" s="237"/>
      <c r="QCT11" s="238">
        <v>5800</v>
      </c>
      <c r="QCU11" s="234" t="s">
        <v>23165</v>
      </c>
      <c r="QCV11" s="235" t="s">
        <v>8704</v>
      </c>
      <c r="QCW11" s="236" t="s">
        <v>23166</v>
      </c>
      <c r="QCX11" s="237"/>
      <c r="QCY11" s="238">
        <v>5800</v>
      </c>
      <c r="QCZ11" s="234" t="s">
        <v>23167</v>
      </c>
      <c r="QDA11" s="235" t="s">
        <v>8704</v>
      </c>
      <c r="QDB11" s="236" t="s">
        <v>23168</v>
      </c>
      <c r="QDC11" s="237"/>
      <c r="QDD11" s="238">
        <v>5800</v>
      </c>
      <c r="QDE11" s="234" t="s">
        <v>23169</v>
      </c>
      <c r="QDF11" s="235" t="s">
        <v>8704</v>
      </c>
      <c r="QDG11" s="236" t="s">
        <v>23170</v>
      </c>
      <c r="QDH11" s="237"/>
      <c r="QDI11" s="238">
        <v>5800</v>
      </c>
      <c r="QDJ11" s="234" t="s">
        <v>23171</v>
      </c>
      <c r="QDK11" s="235" t="s">
        <v>8704</v>
      </c>
      <c r="QDL11" s="236" t="s">
        <v>23172</v>
      </c>
      <c r="QDM11" s="237"/>
      <c r="QDN11" s="238">
        <v>5800</v>
      </c>
      <c r="QDO11" s="234" t="s">
        <v>23173</v>
      </c>
      <c r="QDP11" s="235" t="s">
        <v>8704</v>
      </c>
      <c r="QDQ11" s="236" t="s">
        <v>23174</v>
      </c>
      <c r="QDR11" s="237"/>
      <c r="QDS11" s="238">
        <v>5800</v>
      </c>
      <c r="QDT11" s="234" t="s">
        <v>23175</v>
      </c>
      <c r="QDU11" s="235" t="s">
        <v>8704</v>
      </c>
      <c r="QDV11" s="236" t="s">
        <v>23176</v>
      </c>
      <c r="QDW11" s="237"/>
      <c r="QDX11" s="238">
        <v>5800</v>
      </c>
      <c r="QDY11" s="234" t="s">
        <v>23177</v>
      </c>
      <c r="QDZ11" s="235" t="s">
        <v>8704</v>
      </c>
      <c r="QEA11" s="236" t="s">
        <v>23178</v>
      </c>
      <c r="QEB11" s="237"/>
      <c r="QEC11" s="238">
        <v>5800</v>
      </c>
      <c r="QED11" s="234" t="s">
        <v>23179</v>
      </c>
      <c r="QEE11" s="235" t="s">
        <v>8704</v>
      </c>
      <c r="QEF11" s="236" t="s">
        <v>23180</v>
      </c>
      <c r="QEG11" s="237"/>
      <c r="QEH11" s="238">
        <v>5800</v>
      </c>
      <c r="QEI11" s="234" t="s">
        <v>23181</v>
      </c>
      <c r="QEJ11" s="235" t="s">
        <v>8704</v>
      </c>
      <c r="QEK11" s="236" t="s">
        <v>23182</v>
      </c>
      <c r="QEL11" s="237"/>
      <c r="QEM11" s="238">
        <v>5800</v>
      </c>
      <c r="QEN11" s="234" t="s">
        <v>23183</v>
      </c>
      <c r="QEO11" s="235" t="s">
        <v>8704</v>
      </c>
      <c r="QEP11" s="236" t="s">
        <v>23184</v>
      </c>
      <c r="QEQ11" s="237"/>
      <c r="QER11" s="238">
        <v>5800</v>
      </c>
      <c r="QES11" s="234" t="s">
        <v>23185</v>
      </c>
      <c r="QET11" s="235" t="s">
        <v>8704</v>
      </c>
      <c r="QEU11" s="236" t="s">
        <v>23186</v>
      </c>
      <c r="QEV11" s="237"/>
      <c r="QEW11" s="238">
        <v>5800</v>
      </c>
      <c r="QEX11" s="234" t="s">
        <v>23187</v>
      </c>
      <c r="QEY11" s="235" t="s">
        <v>8704</v>
      </c>
      <c r="QEZ11" s="236" t="s">
        <v>23188</v>
      </c>
      <c r="QFA11" s="237"/>
      <c r="QFB11" s="238">
        <v>5800</v>
      </c>
      <c r="QFC11" s="234" t="s">
        <v>23189</v>
      </c>
      <c r="QFD11" s="235" t="s">
        <v>8704</v>
      </c>
      <c r="QFE11" s="236" t="s">
        <v>23190</v>
      </c>
      <c r="QFF11" s="237"/>
      <c r="QFG11" s="238">
        <v>5800</v>
      </c>
      <c r="QFH11" s="234" t="s">
        <v>23191</v>
      </c>
      <c r="QFI11" s="235" t="s">
        <v>8704</v>
      </c>
      <c r="QFJ11" s="236" t="s">
        <v>23192</v>
      </c>
      <c r="QFK11" s="237"/>
      <c r="QFL11" s="238">
        <v>5800</v>
      </c>
      <c r="QFM11" s="234" t="s">
        <v>23193</v>
      </c>
      <c r="QFN11" s="235" t="s">
        <v>8704</v>
      </c>
      <c r="QFO11" s="236" t="s">
        <v>23194</v>
      </c>
      <c r="QFP11" s="237"/>
      <c r="QFQ11" s="238">
        <v>5800</v>
      </c>
      <c r="QFR11" s="234" t="s">
        <v>23195</v>
      </c>
      <c r="QFS11" s="235" t="s">
        <v>8704</v>
      </c>
      <c r="QFT11" s="236" t="s">
        <v>23196</v>
      </c>
      <c r="QFU11" s="237"/>
      <c r="QFV11" s="238">
        <v>5800</v>
      </c>
      <c r="QFW11" s="234" t="s">
        <v>23197</v>
      </c>
      <c r="QFX11" s="235" t="s">
        <v>8704</v>
      </c>
      <c r="QFY11" s="236" t="s">
        <v>23198</v>
      </c>
      <c r="QFZ11" s="237"/>
      <c r="QGA11" s="238">
        <v>5800</v>
      </c>
      <c r="QGB11" s="234" t="s">
        <v>23199</v>
      </c>
      <c r="QGC11" s="235" t="s">
        <v>8704</v>
      </c>
      <c r="QGD11" s="236" t="s">
        <v>23200</v>
      </c>
      <c r="QGE11" s="237"/>
      <c r="QGF11" s="238">
        <v>5800</v>
      </c>
      <c r="QGG11" s="234" t="s">
        <v>23201</v>
      </c>
      <c r="QGH11" s="235" t="s">
        <v>8704</v>
      </c>
      <c r="QGI11" s="236" t="s">
        <v>23202</v>
      </c>
      <c r="QGJ11" s="237"/>
      <c r="QGK11" s="238">
        <v>5800</v>
      </c>
      <c r="QGL11" s="234" t="s">
        <v>23203</v>
      </c>
      <c r="QGM11" s="235" t="s">
        <v>8704</v>
      </c>
      <c r="QGN11" s="236" t="s">
        <v>23204</v>
      </c>
      <c r="QGO11" s="237"/>
      <c r="QGP11" s="238">
        <v>5800</v>
      </c>
      <c r="QGQ11" s="234" t="s">
        <v>23205</v>
      </c>
      <c r="QGR11" s="235" t="s">
        <v>8704</v>
      </c>
      <c r="QGS11" s="236" t="s">
        <v>23206</v>
      </c>
      <c r="QGT11" s="237"/>
      <c r="QGU11" s="238">
        <v>5800</v>
      </c>
      <c r="QGV11" s="234" t="s">
        <v>23207</v>
      </c>
      <c r="QGW11" s="235" t="s">
        <v>8704</v>
      </c>
      <c r="QGX11" s="236" t="s">
        <v>23208</v>
      </c>
      <c r="QGY11" s="237"/>
      <c r="QGZ11" s="238">
        <v>5800</v>
      </c>
      <c r="QHA11" s="234" t="s">
        <v>23209</v>
      </c>
      <c r="QHB11" s="235" t="s">
        <v>8704</v>
      </c>
      <c r="QHC11" s="236" t="s">
        <v>23210</v>
      </c>
      <c r="QHD11" s="237"/>
      <c r="QHE11" s="238">
        <v>5800</v>
      </c>
      <c r="QHF11" s="234" t="s">
        <v>23211</v>
      </c>
      <c r="QHG11" s="235" t="s">
        <v>8704</v>
      </c>
      <c r="QHH11" s="236" t="s">
        <v>23212</v>
      </c>
      <c r="QHI11" s="237"/>
      <c r="QHJ11" s="238">
        <v>5800</v>
      </c>
      <c r="QHK11" s="234" t="s">
        <v>23213</v>
      </c>
      <c r="QHL11" s="235" t="s">
        <v>8704</v>
      </c>
      <c r="QHM11" s="236" t="s">
        <v>23214</v>
      </c>
      <c r="QHN11" s="237"/>
      <c r="QHO11" s="238">
        <v>5800</v>
      </c>
      <c r="QHP11" s="234" t="s">
        <v>23215</v>
      </c>
      <c r="QHQ11" s="235" t="s">
        <v>8704</v>
      </c>
      <c r="QHR11" s="236" t="s">
        <v>23216</v>
      </c>
      <c r="QHS11" s="237"/>
      <c r="QHT11" s="238">
        <v>5800</v>
      </c>
      <c r="QHU11" s="234" t="s">
        <v>23217</v>
      </c>
      <c r="QHV11" s="235" t="s">
        <v>8704</v>
      </c>
      <c r="QHW11" s="236" t="s">
        <v>23218</v>
      </c>
      <c r="QHX11" s="237"/>
      <c r="QHY11" s="238">
        <v>5800</v>
      </c>
      <c r="QHZ11" s="234" t="s">
        <v>23219</v>
      </c>
      <c r="QIA11" s="235" t="s">
        <v>8704</v>
      </c>
      <c r="QIB11" s="236" t="s">
        <v>23220</v>
      </c>
      <c r="QIC11" s="237"/>
      <c r="QID11" s="238">
        <v>5800</v>
      </c>
      <c r="QIE11" s="234" t="s">
        <v>23221</v>
      </c>
      <c r="QIF11" s="235" t="s">
        <v>8704</v>
      </c>
      <c r="QIG11" s="236" t="s">
        <v>23222</v>
      </c>
      <c r="QIH11" s="237"/>
      <c r="QII11" s="238">
        <v>5800</v>
      </c>
      <c r="QIJ11" s="234" t="s">
        <v>23223</v>
      </c>
      <c r="QIK11" s="235" t="s">
        <v>8704</v>
      </c>
      <c r="QIL11" s="236" t="s">
        <v>23224</v>
      </c>
      <c r="QIM11" s="237"/>
      <c r="QIN11" s="238">
        <v>5800</v>
      </c>
      <c r="QIO11" s="234" t="s">
        <v>23225</v>
      </c>
      <c r="QIP11" s="235" t="s">
        <v>8704</v>
      </c>
      <c r="QIQ11" s="236" t="s">
        <v>23226</v>
      </c>
      <c r="QIR11" s="237"/>
      <c r="QIS11" s="238">
        <v>5800</v>
      </c>
      <c r="QIT11" s="234" t="s">
        <v>23227</v>
      </c>
      <c r="QIU11" s="235" t="s">
        <v>8704</v>
      </c>
      <c r="QIV11" s="236" t="s">
        <v>23228</v>
      </c>
      <c r="QIW11" s="237"/>
      <c r="QIX11" s="238">
        <v>5800</v>
      </c>
      <c r="QIY11" s="234" t="s">
        <v>23229</v>
      </c>
      <c r="QIZ11" s="235" t="s">
        <v>8704</v>
      </c>
      <c r="QJA11" s="236" t="s">
        <v>23230</v>
      </c>
      <c r="QJB11" s="237"/>
      <c r="QJC11" s="238">
        <v>5800</v>
      </c>
      <c r="QJD11" s="234" t="s">
        <v>23231</v>
      </c>
      <c r="QJE11" s="235" t="s">
        <v>8704</v>
      </c>
      <c r="QJF11" s="236" t="s">
        <v>23232</v>
      </c>
      <c r="QJG11" s="237"/>
      <c r="QJH11" s="238">
        <v>5800</v>
      </c>
      <c r="QJI11" s="234" t="s">
        <v>23233</v>
      </c>
      <c r="QJJ11" s="235" t="s">
        <v>8704</v>
      </c>
      <c r="QJK11" s="236" t="s">
        <v>23234</v>
      </c>
      <c r="QJL11" s="237"/>
      <c r="QJM11" s="238">
        <v>5800</v>
      </c>
      <c r="QJN11" s="234" t="s">
        <v>23235</v>
      </c>
      <c r="QJO11" s="235" t="s">
        <v>8704</v>
      </c>
      <c r="QJP11" s="236" t="s">
        <v>23236</v>
      </c>
      <c r="QJQ11" s="237"/>
      <c r="QJR11" s="238">
        <v>5800</v>
      </c>
      <c r="QJS11" s="234" t="s">
        <v>23237</v>
      </c>
      <c r="QJT11" s="235" t="s">
        <v>8704</v>
      </c>
      <c r="QJU11" s="236" t="s">
        <v>23238</v>
      </c>
      <c r="QJV11" s="237"/>
      <c r="QJW11" s="238">
        <v>5800</v>
      </c>
      <c r="QJX11" s="234" t="s">
        <v>23239</v>
      </c>
      <c r="QJY11" s="235" t="s">
        <v>8704</v>
      </c>
      <c r="QJZ11" s="236" t="s">
        <v>23240</v>
      </c>
      <c r="QKA11" s="237"/>
      <c r="QKB11" s="238">
        <v>5800</v>
      </c>
      <c r="QKC11" s="234" t="s">
        <v>23241</v>
      </c>
      <c r="QKD11" s="235" t="s">
        <v>8704</v>
      </c>
      <c r="QKE11" s="236" t="s">
        <v>23242</v>
      </c>
      <c r="QKF11" s="237"/>
      <c r="QKG11" s="238">
        <v>5800</v>
      </c>
      <c r="QKH11" s="234" t="s">
        <v>23243</v>
      </c>
      <c r="QKI11" s="235" t="s">
        <v>8704</v>
      </c>
      <c r="QKJ11" s="236" t="s">
        <v>23244</v>
      </c>
      <c r="QKK11" s="237"/>
      <c r="QKL11" s="238">
        <v>5800</v>
      </c>
      <c r="QKM11" s="234" t="s">
        <v>23245</v>
      </c>
      <c r="QKN11" s="235" t="s">
        <v>8704</v>
      </c>
      <c r="QKO11" s="236" t="s">
        <v>23246</v>
      </c>
      <c r="QKP11" s="237"/>
      <c r="QKQ11" s="238">
        <v>5800</v>
      </c>
      <c r="QKR11" s="234" t="s">
        <v>23247</v>
      </c>
      <c r="QKS11" s="235" t="s">
        <v>8704</v>
      </c>
      <c r="QKT11" s="236" t="s">
        <v>23248</v>
      </c>
      <c r="QKU11" s="237"/>
      <c r="QKV11" s="238">
        <v>5800</v>
      </c>
      <c r="QKW11" s="234" t="s">
        <v>23249</v>
      </c>
      <c r="QKX11" s="235" t="s">
        <v>8704</v>
      </c>
      <c r="QKY11" s="236" t="s">
        <v>23250</v>
      </c>
      <c r="QKZ11" s="237"/>
      <c r="QLA11" s="238">
        <v>5800</v>
      </c>
      <c r="QLB11" s="234" t="s">
        <v>23251</v>
      </c>
      <c r="QLC11" s="235" t="s">
        <v>8704</v>
      </c>
      <c r="QLD11" s="236" t="s">
        <v>23252</v>
      </c>
      <c r="QLE11" s="237"/>
      <c r="QLF11" s="238">
        <v>5800</v>
      </c>
      <c r="QLG11" s="234" t="s">
        <v>23253</v>
      </c>
      <c r="QLH11" s="235" t="s">
        <v>8704</v>
      </c>
      <c r="QLI11" s="236" t="s">
        <v>23254</v>
      </c>
      <c r="QLJ11" s="237"/>
      <c r="QLK11" s="238">
        <v>5800</v>
      </c>
      <c r="QLL11" s="234" t="s">
        <v>23255</v>
      </c>
      <c r="QLM11" s="235" t="s">
        <v>8704</v>
      </c>
      <c r="QLN11" s="236" t="s">
        <v>23256</v>
      </c>
      <c r="QLO11" s="237"/>
      <c r="QLP11" s="238">
        <v>5800</v>
      </c>
      <c r="QLQ11" s="234" t="s">
        <v>23257</v>
      </c>
      <c r="QLR11" s="235" t="s">
        <v>8704</v>
      </c>
      <c r="QLS11" s="236" t="s">
        <v>23258</v>
      </c>
      <c r="QLT11" s="237"/>
      <c r="QLU11" s="238">
        <v>5800</v>
      </c>
      <c r="QLV11" s="234" t="s">
        <v>23259</v>
      </c>
      <c r="QLW11" s="235" t="s">
        <v>8704</v>
      </c>
      <c r="QLX11" s="236" t="s">
        <v>23260</v>
      </c>
      <c r="QLY11" s="237"/>
      <c r="QLZ11" s="238">
        <v>5800</v>
      </c>
      <c r="QMA11" s="234" t="s">
        <v>23261</v>
      </c>
      <c r="QMB11" s="235" t="s">
        <v>8704</v>
      </c>
      <c r="QMC11" s="236" t="s">
        <v>23262</v>
      </c>
      <c r="QMD11" s="237"/>
      <c r="QME11" s="238">
        <v>5800</v>
      </c>
      <c r="QMF11" s="234" t="s">
        <v>23263</v>
      </c>
      <c r="QMG11" s="235" t="s">
        <v>8704</v>
      </c>
      <c r="QMH11" s="236" t="s">
        <v>23264</v>
      </c>
      <c r="QMI11" s="237"/>
      <c r="QMJ11" s="238">
        <v>5800</v>
      </c>
      <c r="QMK11" s="234" t="s">
        <v>23265</v>
      </c>
      <c r="QML11" s="235" t="s">
        <v>8704</v>
      </c>
      <c r="QMM11" s="236" t="s">
        <v>23266</v>
      </c>
      <c r="QMN11" s="237"/>
      <c r="QMO11" s="238">
        <v>5800</v>
      </c>
      <c r="QMP11" s="234" t="s">
        <v>23267</v>
      </c>
      <c r="QMQ11" s="235" t="s">
        <v>8704</v>
      </c>
      <c r="QMR11" s="236" t="s">
        <v>23268</v>
      </c>
      <c r="QMS11" s="237"/>
      <c r="QMT11" s="238">
        <v>5800</v>
      </c>
      <c r="QMU11" s="234" t="s">
        <v>23269</v>
      </c>
      <c r="QMV11" s="235" t="s">
        <v>8704</v>
      </c>
      <c r="QMW11" s="236" t="s">
        <v>23270</v>
      </c>
      <c r="QMX11" s="237"/>
      <c r="QMY11" s="238">
        <v>5800</v>
      </c>
      <c r="QMZ11" s="234" t="s">
        <v>23271</v>
      </c>
      <c r="QNA11" s="235" t="s">
        <v>8704</v>
      </c>
      <c r="QNB11" s="236" t="s">
        <v>23272</v>
      </c>
      <c r="QNC11" s="237"/>
      <c r="QND11" s="238">
        <v>5800</v>
      </c>
      <c r="QNE11" s="234" t="s">
        <v>23273</v>
      </c>
      <c r="QNF11" s="235" t="s">
        <v>8704</v>
      </c>
      <c r="QNG11" s="236" t="s">
        <v>23274</v>
      </c>
      <c r="QNH11" s="237"/>
      <c r="QNI11" s="238">
        <v>5800</v>
      </c>
      <c r="QNJ11" s="234" t="s">
        <v>23275</v>
      </c>
      <c r="QNK11" s="235" t="s">
        <v>8704</v>
      </c>
      <c r="QNL11" s="236" t="s">
        <v>23276</v>
      </c>
      <c r="QNM11" s="237"/>
      <c r="QNN11" s="238">
        <v>5800</v>
      </c>
      <c r="QNO11" s="234" t="s">
        <v>23277</v>
      </c>
      <c r="QNP11" s="235" t="s">
        <v>8704</v>
      </c>
      <c r="QNQ11" s="236" t="s">
        <v>23278</v>
      </c>
      <c r="QNR11" s="237"/>
      <c r="QNS11" s="238">
        <v>5800</v>
      </c>
      <c r="QNT11" s="234" t="s">
        <v>23279</v>
      </c>
      <c r="QNU11" s="235" t="s">
        <v>8704</v>
      </c>
      <c r="QNV11" s="236" t="s">
        <v>23280</v>
      </c>
      <c r="QNW11" s="237"/>
      <c r="QNX11" s="238">
        <v>5800</v>
      </c>
      <c r="QNY11" s="234" t="s">
        <v>23281</v>
      </c>
      <c r="QNZ11" s="235" t="s">
        <v>8704</v>
      </c>
      <c r="QOA11" s="236" t="s">
        <v>23282</v>
      </c>
      <c r="QOB11" s="237"/>
      <c r="QOC11" s="238">
        <v>5800</v>
      </c>
      <c r="QOD11" s="234" t="s">
        <v>23283</v>
      </c>
      <c r="QOE11" s="235" t="s">
        <v>8704</v>
      </c>
      <c r="QOF11" s="236" t="s">
        <v>23284</v>
      </c>
      <c r="QOG11" s="237"/>
      <c r="QOH11" s="238">
        <v>5800</v>
      </c>
      <c r="QOI11" s="234" t="s">
        <v>23285</v>
      </c>
      <c r="QOJ11" s="235" t="s">
        <v>8704</v>
      </c>
      <c r="QOK11" s="236" t="s">
        <v>23286</v>
      </c>
      <c r="QOL11" s="237"/>
      <c r="QOM11" s="238">
        <v>5800</v>
      </c>
      <c r="QON11" s="234" t="s">
        <v>23287</v>
      </c>
      <c r="QOO11" s="235" t="s">
        <v>8704</v>
      </c>
      <c r="QOP11" s="236" t="s">
        <v>23288</v>
      </c>
      <c r="QOQ11" s="237"/>
      <c r="QOR11" s="238">
        <v>5800</v>
      </c>
      <c r="QOS11" s="234" t="s">
        <v>23289</v>
      </c>
      <c r="QOT11" s="235" t="s">
        <v>8704</v>
      </c>
      <c r="QOU11" s="236" t="s">
        <v>23290</v>
      </c>
      <c r="QOV11" s="237"/>
      <c r="QOW11" s="238">
        <v>5800</v>
      </c>
      <c r="QOX11" s="234" t="s">
        <v>23291</v>
      </c>
      <c r="QOY11" s="235" t="s">
        <v>8704</v>
      </c>
      <c r="QOZ11" s="236" t="s">
        <v>23292</v>
      </c>
      <c r="QPA11" s="237"/>
      <c r="QPB11" s="238">
        <v>5800</v>
      </c>
      <c r="QPC11" s="234" t="s">
        <v>23293</v>
      </c>
      <c r="QPD11" s="235" t="s">
        <v>8704</v>
      </c>
      <c r="QPE11" s="236" t="s">
        <v>23294</v>
      </c>
      <c r="QPF11" s="237"/>
      <c r="QPG11" s="238">
        <v>5800</v>
      </c>
      <c r="QPH11" s="234" t="s">
        <v>23295</v>
      </c>
      <c r="QPI11" s="235" t="s">
        <v>8704</v>
      </c>
      <c r="QPJ11" s="236" t="s">
        <v>23296</v>
      </c>
      <c r="QPK11" s="237"/>
      <c r="QPL11" s="238">
        <v>5800</v>
      </c>
      <c r="QPM11" s="234" t="s">
        <v>23297</v>
      </c>
      <c r="QPN11" s="235" t="s">
        <v>8704</v>
      </c>
      <c r="QPO11" s="236" t="s">
        <v>23298</v>
      </c>
      <c r="QPP11" s="237"/>
      <c r="QPQ11" s="238">
        <v>5800</v>
      </c>
      <c r="QPR11" s="234" t="s">
        <v>23299</v>
      </c>
      <c r="QPS11" s="235" t="s">
        <v>8704</v>
      </c>
      <c r="QPT11" s="236" t="s">
        <v>23300</v>
      </c>
      <c r="QPU11" s="237"/>
      <c r="QPV11" s="238">
        <v>5800</v>
      </c>
      <c r="QPW11" s="234" t="s">
        <v>23301</v>
      </c>
      <c r="QPX11" s="235" t="s">
        <v>8704</v>
      </c>
      <c r="QPY11" s="236" t="s">
        <v>23302</v>
      </c>
      <c r="QPZ11" s="237"/>
      <c r="QQA11" s="238">
        <v>5800</v>
      </c>
      <c r="QQB11" s="234" t="s">
        <v>23303</v>
      </c>
      <c r="QQC11" s="235" t="s">
        <v>8704</v>
      </c>
      <c r="QQD11" s="236" t="s">
        <v>23304</v>
      </c>
      <c r="QQE11" s="237"/>
      <c r="QQF11" s="238">
        <v>5800</v>
      </c>
      <c r="QQG11" s="234" t="s">
        <v>23305</v>
      </c>
      <c r="QQH11" s="235" t="s">
        <v>8704</v>
      </c>
      <c r="QQI11" s="236" t="s">
        <v>23306</v>
      </c>
      <c r="QQJ11" s="237"/>
      <c r="QQK11" s="238">
        <v>5800</v>
      </c>
      <c r="QQL11" s="234" t="s">
        <v>23307</v>
      </c>
      <c r="QQM11" s="235" t="s">
        <v>8704</v>
      </c>
      <c r="QQN11" s="236" t="s">
        <v>23308</v>
      </c>
      <c r="QQO11" s="237"/>
      <c r="QQP11" s="238">
        <v>5800</v>
      </c>
      <c r="QQQ11" s="234" t="s">
        <v>23309</v>
      </c>
      <c r="QQR11" s="235" t="s">
        <v>8704</v>
      </c>
      <c r="QQS11" s="236" t="s">
        <v>23310</v>
      </c>
      <c r="QQT11" s="237"/>
      <c r="QQU11" s="238">
        <v>5800</v>
      </c>
      <c r="QQV11" s="234" t="s">
        <v>23311</v>
      </c>
      <c r="QQW11" s="235" t="s">
        <v>8704</v>
      </c>
      <c r="QQX11" s="236" t="s">
        <v>23312</v>
      </c>
      <c r="QQY11" s="237"/>
      <c r="QQZ11" s="238">
        <v>5800</v>
      </c>
      <c r="QRA11" s="234" t="s">
        <v>23313</v>
      </c>
      <c r="QRB11" s="235" t="s">
        <v>8704</v>
      </c>
      <c r="QRC11" s="236" t="s">
        <v>23314</v>
      </c>
      <c r="QRD11" s="237"/>
      <c r="QRE11" s="238">
        <v>5800</v>
      </c>
      <c r="QRF11" s="234" t="s">
        <v>23315</v>
      </c>
      <c r="QRG11" s="235" t="s">
        <v>8704</v>
      </c>
      <c r="QRH11" s="236" t="s">
        <v>23316</v>
      </c>
      <c r="QRI11" s="237"/>
      <c r="QRJ11" s="238">
        <v>5800</v>
      </c>
      <c r="QRK11" s="234" t="s">
        <v>23317</v>
      </c>
      <c r="QRL11" s="235" t="s">
        <v>8704</v>
      </c>
      <c r="QRM11" s="236" t="s">
        <v>23318</v>
      </c>
      <c r="QRN11" s="237"/>
      <c r="QRO11" s="238">
        <v>5800</v>
      </c>
      <c r="QRP11" s="234" t="s">
        <v>23319</v>
      </c>
      <c r="QRQ11" s="235" t="s">
        <v>8704</v>
      </c>
      <c r="QRR11" s="236" t="s">
        <v>23320</v>
      </c>
      <c r="QRS11" s="237"/>
      <c r="QRT11" s="238">
        <v>5800</v>
      </c>
      <c r="QRU11" s="234" t="s">
        <v>23321</v>
      </c>
      <c r="QRV11" s="235" t="s">
        <v>8704</v>
      </c>
      <c r="QRW11" s="236" t="s">
        <v>23322</v>
      </c>
      <c r="QRX11" s="237"/>
      <c r="QRY11" s="238">
        <v>5800</v>
      </c>
      <c r="QRZ11" s="234" t="s">
        <v>23323</v>
      </c>
      <c r="QSA11" s="235" t="s">
        <v>8704</v>
      </c>
      <c r="QSB11" s="236" t="s">
        <v>23324</v>
      </c>
      <c r="QSC11" s="237"/>
      <c r="QSD11" s="238">
        <v>5800</v>
      </c>
      <c r="QSE11" s="234" t="s">
        <v>23325</v>
      </c>
      <c r="QSF11" s="235" t="s">
        <v>8704</v>
      </c>
      <c r="QSG11" s="236" t="s">
        <v>23326</v>
      </c>
      <c r="QSH11" s="237"/>
      <c r="QSI11" s="238">
        <v>5800</v>
      </c>
      <c r="QSJ11" s="234" t="s">
        <v>23327</v>
      </c>
      <c r="QSK11" s="235" t="s">
        <v>8704</v>
      </c>
      <c r="QSL11" s="236" t="s">
        <v>23328</v>
      </c>
      <c r="QSM11" s="237"/>
      <c r="QSN11" s="238">
        <v>5800</v>
      </c>
      <c r="QSO11" s="234" t="s">
        <v>23329</v>
      </c>
      <c r="QSP11" s="235" t="s">
        <v>8704</v>
      </c>
      <c r="QSQ11" s="236" t="s">
        <v>23330</v>
      </c>
      <c r="QSR11" s="237"/>
      <c r="QSS11" s="238">
        <v>5800</v>
      </c>
      <c r="QST11" s="234" t="s">
        <v>23331</v>
      </c>
      <c r="QSU11" s="235" t="s">
        <v>8704</v>
      </c>
      <c r="QSV11" s="236" t="s">
        <v>23332</v>
      </c>
      <c r="QSW11" s="237"/>
      <c r="QSX11" s="238">
        <v>5800</v>
      </c>
      <c r="QSY11" s="234" t="s">
        <v>23333</v>
      </c>
      <c r="QSZ11" s="235" t="s">
        <v>8704</v>
      </c>
      <c r="QTA11" s="236" t="s">
        <v>23334</v>
      </c>
      <c r="QTB11" s="237"/>
      <c r="QTC11" s="238">
        <v>5800</v>
      </c>
      <c r="QTD11" s="234" t="s">
        <v>23335</v>
      </c>
      <c r="QTE11" s="235" t="s">
        <v>8704</v>
      </c>
      <c r="QTF11" s="236" t="s">
        <v>23336</v>
      </c>
      <c r="QTG11" s="237"/>
      <c r="QTH11" s="238">
        <v>5800</v>
      </c>
      <c r="QTI11" s="234" t="s">
        <v>23337</v>
      </c>
      <c r="QTJ11" s="235" t="s">
        <v>8704</v>
      </c>
      <c r="QTK11" s="236" t="s">
        <v>23338</v>
      </c>
      <c r="QTL11" s="237"/>
      <c r="QTM11" s="238">
        <v>5800</v>
      </c>
      <c r="QTN11" s="234" t="s">
        <v>23339</v>
      </c>
      <c r="QTO11" s="235" t="s">
        <v>8704</v>
      </c>
      <c r="QTP11" s="236" t="s">
        <v>23340</v>
      </c>
      <c r="QTQ11" s="237"/>
      <c r="QTR11" s="238">
        <v>5800</v>
      </c>
      <c r="QTS11" s="234" t="s">
        <v>23341</v>
      </c>
      <c r="QTT11" s="235" t="s">
        <v>8704</v>
      </c>
      <c r="QTU11" s="236" t="s">
        <v>23342</v>
      </c>
      <c r="QTV11" s="237"/>
      <c r="QTW11" s="238">
        <v>5800</v>
      </c>
      <c r="QTX11" s="234" t="s">
        <v>23343</v>
      </c>
      <c r="QTY11" s="235" t="s">
        <v>8704</v>
      </c>
      <c r="QTZ11" s="236" t="s">
        <v>23344</v>
      </c>
      <c r="QUA11" s="237"/>
      <c r="QUB11" s="238">
        <v>5800</v>
      </c>
      <c r="QUC11" s="234" t="s">
        <v>23345</v>
      </c>
      <c r="QUD11" s="235" t="s">
        <v>8704</v>
      </c>
      <c r="QUE11" s="236" t="s">
        <v>23346</v>
      </c>
      <c r="QUF11" s="237"/>
      <c r="QUG11" s="238">
        <v>5800</v>
      </c>
      <c r="QUH11" s="234" t="s">
        <v>23347</v>
      </c>
      <c r="QUI11" s="235" t="s">
        <v>8704</v>
      </c>
      <c r="QUJ11" s="236" t="s">
        <v>23348</v>
      </c>
      <c r="QUK11" s="237"/>
      <c r="QUL11" s="238">
        <v>5800</v>
      </c>
      <c r="QUM11" s="234" t="s">
        <v>23349</v>
      </c>
      <c r="QUN11" s="235" t="s">
        <v>8704</v>
      </c>
      <c r="QUO11" s="236" t="s">
        <v>23350</v>
      </c>
      <c r="QUP11" s="237"/>
      <c r="QUQ11" s="238">
        <v>5800</v>
      </c>
      <c r="QUR11" s="234" t="s">
        <v>23351</v>
      </c>
      <c r="QUS11" s="235" t="s">
        <v>8704</v>
      </c>
      <c r="QUT11" s="236" t="s">
        <v>23352</v>
      </c>
      <c r="QUU11" s="237"/>
      <c r="QUV11" s="238">
        <v>5800</v>
      </c>
      <c r="QUW11" s="234" t="s">
        <v>23353</v>
      </c>
      <c r="QUX11" s="235" t="s">
        <v>8704</v>
      </c>
      <c r="QUY11" s="236" t="s">
        <v>23354</v>
      </c>
      <c r="QUZ11" s="237"/>
      <c r="QVA11" s="238">
        <v>5800</v>
      </c>
      <c r="QVB11" s="234" t="s">
        <v>23355</v>
      </c>
      <c r="QVC11" s="235" t="s">
        <v>8704</v>
      </c>
      <c r="QVD11" s="236" t="s">
        <v>23356</v>
      </c>
      <c r="QVE11" s="237"/>
      <c r="QVF11" s="238">
        <v>5800</v>
      </c>
      <c r="QVG11" s="234" t="s">
        <v>23357</v>
      </c>
      <c r="QVH11" s="235" t="s">
        <v>8704</v>
      </c>
      <c r="QVI11" s="236" t="s">
        <v>23358</v>
      </c>
      <c r="QVJ11" s="237"/>
      <c r="QVK11" s="238">
        <v>5800</v>
      </c>
      <c r="QVL11" s="234" t="s">
        <v>23359</v>
      </c>
      <c r="QVM11" s="235" t="s">
        <v>8704</v>
      </c>
      <c r="QVN11" s="236" t="s">
        <v>23360</v>
      </c>
      <c r="QVO11" s="237"/>
      <c r="QVP11" s="238">
        <v>5800</v>
      </c>
      <c r="QVQ11" s="234" t="s">
        <v>23361</v>
      </c>
      <c r="QVR11" s="235" t="s">
        <v>8704</v>
      </c>
      <c r="QVS11" s="236" t="s">
        <v>23362</v>
      </c>
      <c r="QVT11" s="237"/>
      <c r="QVU11" s="238">
        <v>5800</v>
      </c>
      <c r="QVV11" s="234" t="s">
        <v>23363</v>
      </c>
      <c r="QVW11" s="235" t="s">
        <v>8704</v>
      </c>
      <c r="QVX11" s="236" t="s">
        <v>23364</v>
      </c>
      <c r="QVY11" s="237"/>
      <c r="QVZ11" s="238">
        <v>5800</v>
      </c>
      <c r="QWA11" s="234" t="s">
        <v>23365</v>
      </c>
      <c r="QWB11" s="235" t="s">
        <v>8704</v>
      </c>
      <c r="QWC11" s="236" t="s">
        <v>23366</v>
      </c>
      <c r="QWD11" s="237"/>
      <c r="QWE11" s="238">
        <v>5800</v>
      </c>
      <c r="QWF11" s="234" t="s">
        <v>23367</v>
      </c>
      <c r="QWG11" s="235" t="s">
        <v>8704</v>
      </c>
      <c r="QWH11" s="236" t="s">
        <v>23368</v>
      </c>
      <c r="QWI11" s="237"/>
      <c r="QWJ11" s="238">
        <v>5800</v>
      </c>
      <c r="QWK11" s="234" t="s">
        <v>23369</v>
      </c>
      <c r="QWL11" s="235" t="s">
        <v>8704</v>
      </c>
      <c r="QWM11" s="236" t="s">
        <v>23370</v>
      </c>
      <c r="QWN11" s="237"/>
      <c r="QWO11" s="238">
        <v>5800</v>
      </c>
      <c r="QWP11" s="234" t="s">
        <v>23371</v>
      </c>
      <c r="QWQ11" s="235" t="s">
        <v>8704</v>
      </c>
      <c r="QWR11" s="236" t="s">
        <v>23372</v>
      </c>
      <c r="QWS11" s="237"/>
      <c r="QWT11" s="238">
        <v>5800</v>
      </c>
      <c r="QWU11" s="234" t="s">
        <v>23373</v>
      </c>
      <c r="QWV11" s="235" t="s">
        <v>8704</v>
      </c>
      <c r="QWW11" s="236" t="s">
        <v>23374</v>
      </c>
      <c r="QWX11" s="237"/>
      <c r="QWY11" s="238">
        <v>5800</v>
      </c>
      <c r="QWZ11" s="234" t="s">
        <v>23375</v>
      </c>
      <c r="QXA11" s="235" t="s">
        <v>8704</v>
      </c>
      <c r="QXB11" s="236" t="s">
        <v>23376</v>
      </c>
      <c r="QXC11" s="237"/>
      <c r="QXD11" s="238">
        <v>5800</v>
      </c>
      <c r="QXE11" s="234" t="s">
        <v>23377</v>
      </c>
      <c r="QXF11" s="235" t="s">
        <v>8704</v>
      </c>
      <c r="QXG11" s="236" t="s">
        <v>23378</v>
      </c>
      <c r="QXH11" s="237"/>
      <c r="QXI11" s="238">
        <v>5800</v>
      </c>
      <c r="QXJ11" s="234" t="s">
        <v>23379</v>
      </c>
      <c r="QXK11" s="235" t="s">
        <v>8704</v>
      </c>
      <c r="QXL11" s="236" t="s">
        <v>23380</v>
      </c>
      <c r="QXM11" s="237"/>
      <c r="QXN11" s="238">
        <v>5800</v>
      </c>
      <c r="QXO11" s="234" t="s">
        <v>23381</v>
      </c>
      <c r="QXP11" s="235" t="s">
        <v>8704</v>
      </c>
      <c r="QXQ11" s="236" t="s">
        <v>23382</v>
      </c>
      <c r="QXR11" s="237"/>
      <c r="QXS11" s="238">
        <v>5800</v>
      </c>
      <c r="QXT11" s="234" t="s">
        <v>23383</v>
      </c>
      <c r="QXU11" s="235" t="s">
        <v>8704</v>
      </c>
      <c r="QXV11" s="236" t="s">
        <v>23384</v>
      </c>
      <c r="QXW11" s="237"/>
      <c r="QXX11" s="238">
        <v>5800</v>
      </c>
      <c r="QXY11" s="234" t="s">
        <v>23385</v>
      </c>
      <c r="QXZ11" s="235" t="s">
        <v>8704</v>
      </c>
      <c r="QYA11" s="236" t="s">
        <v>23386</v>
      </c>
      <c r="QYB11" s="237"/>
      <c r="QYC11" s="238">
        <v>5800</v>
      </c>
      <c r="QYD11" s="234" t="s">
        <v>23387</v>
      </c>
      <c r="QYE11" s="235" t="s">
        <v>8704</v>
      </c>
      <c r="QYF11" s="236" t="s">
        <v>23388</v>
      </c>
      <c r="QYG11" s="237"/>
      <c r="QYH11" s="238">
        <v>5800</v>
      </c>
      <c r="QYI11" s="234" t="s">
        <v>23389</v>
      </c>
      <c r="QYJ11" s="235" t="s">
        <v>8704</v>
      </c>
      <c r="QYK11" s="236" t="s">
        <v>23390</v>
      </c>
      <c r="QYL11" s="237"/>
      <c r="QYM11" s="238">
        <v>5800</v>
      </c>
      <c r="QYN11" s="234" t="s">
        <v>23391</v>
      </c>
      <c r="QYO11" s="235" t="s">
        <v>8704</v>
      </c>
      <c r="QYP11" s="236" t="s">
        <v>23392</v>
      </c>
      <c r="QYQ11" s="237"/>
      <c r="QYR11" s="238">
        <v>5800</v>
      </c>
      <c r="QYS11" s="234" t="s">
        <v>23393</v>
      </c>
      <c r="QYT11" s="235" t="s">
        <v>8704</v>
      </c>
      <c r="QYU11" s="236" t="s">
        <v>23394</v>
      </c>
      <c r="QYV11" s="237"/>
      <c r="QYW11" s="238">
        <v>5800</v>
      </c>
      <c r="QYX11" s="234" t="s">
        <v>23395</v>
      </c>
      <c r="QYY11" s="235" t="s">
        <v>8704</v>
      </c>
      <c r="QYZ11" s="236" t="s">
        <v>23396</v>
      </c>
      <c r="QZA11" s="237"/>
      <c r="QZB11" s="238">
        <v>5800</v>
      </c>
      <c r="QZC11" s="234" t="s">
        <v>23397</v>
      </c>
      <c r="QZD11" s="235" t="s">
        <v>8704</v>
      </c>
      <c r="QZE11" s="236" t="s">
        <v>23398</v>
      </c>
      <c r="QZF11" s="237"/>
      <c r="QZG11" s="238">
        <v>5800</v>
      </c>
      <c r="QZH11" s="234" t="s">
        <v>23399</v>
      </c>
      <c r="QZI11" s="235" t="s">
        <v>8704</v>
      </c>
      <c r="QZJ11" s="236" t="s">
        <v>23400</v>
      </c>
      <c r="QZK11" s="237"/>
      <c r="QZL11" s="238">
        <v>5800</v>
      </c>
      <c r="QZM11" s="234" t="s">
        <v>23401</v>
      </c>
      <c r="QZN11" s="235" t="s">
        <v>8704</v>
      </c>
      <c r="QZO11" s="236" t="s">
        <v>23402</v>
      </c>
      <c r="QZP11" s="237"/>
      <c r="QZQ11" s="238">
        <v>5800</v>
      </c>
      <c r="QZR11" s="234" t="s">
        <v>23403</v>
      </c>
      <c r="QZS11" s="235" t="s">
        <v>8704</v>
      </c>
      <c r="QZT11" s="236" t="s">
        <v>23404</v>
      </c>
      <c r="QZU11" s="237"/>
      <c r="QZV11" s="238">
        <v>5800</v>
      </c>
      <c r="QZW11" s="234" t="s">
        <v>23405</v>
      </c>
      <c r="QZX11" s="235" t="s">
        <v>8704</v>
      </c>
      <c r="QZY11" s="236" t="s">
        <v>23406</v>
      </c>
      <c r="QZZ11" s="237"/>
      <c r="RAA11" s="238">
        <v>5800</v>
      </c>
      <c r="RAB11" s="234" t="s">
        <v>23407</v>
      </c>
      <c r="RAC11" s="235" t="s">
        <v>8704</v>
      </c>
      <c r="RAD11" s="236" t="s">
        <v>23408</v>
      </c>
      <c r="RAE11" s="237"/>
      <c r="RAF11" s="238">
        <v>5800</v>
      </c>
      <c r="RAG11" s="234" t="s">
        <v>23409</v>
      </c>
      <c r="RAH11" s="235" t="s">
        <v>8704</v>
      </c>
      <c r="RAI11" s="236" t="s">
        <v>23410</v>
      </c>
      <c r="RAJ11" s="237"/>
      <c r="RAK11" s="238">
        <v>5800</v>
      </c>
      <c r="RAL11" s="234" t="s">
        <v>23411</v>
      </c>
      <c r="RAM11" s="235" t="s">
        <v>8704</v>
      </c>
      <c r="RAN11" s="236" t="s">
        <v>23412</v>
      </c>
      <c r="RAO11" s="237"/>
      <c r="RAP11" s="238">
        <v>5800</v>
      </c>
      <c r="RAQ11" s="234" t="s">
        <v>23413</v>
      </c>
      <c r="RAR11" s="235" t="s">
        <v>8704</v>
      </c>
      <c r="RAS11" s="236" t="s">
        <v>23414</v>
      </c>
      <c r="RAT11" s="237"/>
      <c r="RAU11" s="238">
        <v>5800</v>
      </c>
      <c r="RAV11" s="234" t="s">
        <v>23415</v>
      </c>
      <c r="RAW11" s="235" t="s">
        <v>8704</v>
      </c>
      <c r="RAX11" s="236" t="s">
        <v>23416</v>
      </c>
      <c r="RAY11" s="237"/>
      <c r="RAZ11" s="238">
        <v>5800</v>
      </c>
      <c r="RBA11" s="234" t="s">
        <v>23417</v>
      </c>
      <c r="RBB11" s="235" t="s">
        <v>8704</v>
      </c>
      <c r="RBC11" s="236" t="s">
        <v>23418</v>
      </c>
      <c r="RBD11" s="237"/>
      <c r="RBE11" s="238">
        <v>5800</v>
      </c>
      <c r="RBF11" s="234" t="s">
        <v>23419</v>
      </c>
      <c r="RBG11" s="235" t="s">
        <v>8704</v>
      </c>
      <c r="RBH11" s="236" t="s">
        <v>23420</v>
      </c>
      <c r="RBI11" s="237"/>
      <c r="RBJ11" s="238">
        <v>5800</v>
      </c>
      <c r="RBK11" s="234" t="s">
        <v>23421</v>
      </c>
      <c r="RBL11" s="235" t="s">
        <v>8704</v>
      </c>
      <c r="RBM11" s="236" t="s">
        <v>23422</v>
      </c>
      <c r="RBN11" s="237"/>
      <c r="RBO11" s="238">
        <v>5800</v>
      </c>
      <c r="RBP11" s="234" t="s">
        <v>23423</v>
      </c>
      <c r="RBQ11" s="235" t="s">
        <v>8704</v>
      </c>
      <c r="RBR11" s="236" t="s">
        <v>23424</v>
      </c>
      <c r="RBS11" s="237"/>
      <c r="RBT11" s="238">
        <v>5800</v>
      </c>
      <c r="RBU11" s="234" t="s">
        <v>23425</v>
      </c>
      <c r="RBV11" s="235" t="s">
        <v>8704</v>
      </c>
      <c r="RBW11" s="236" t="s">
        <v>23426</v>
      </c>
      <c r="RBX11" s="237"/>
      <c r="RBY11" s="238">
        <v>5800</v>
      </c>
      <c r="RBZ11" s="234" t="s">
        <v>23427</v>
      </c>
      <c r="RCA11" s="235" t="s">
        <v>8704</v>
      </c>
      <c r="RCB11" s="236" t="s">
        <v>23428</v>
      </c>
      <c r="RCC11" s="237"/>
      <c r="RCD11" s="238">
        <v>5800</v>
      </c>
      <c r="RCE11" s="234" t="s">
        <v>23429</v>
      </c>
      <c r="RCF11" s="235" t="s">
        <v>8704</v>
      </c>
      <c r="RCG11" s="236" t="s">
        <v>23430</v>
      </c>
      <c r="RCH11" s="237"/>
      <c r="RCI11" s="238">
        <v>5800</v>
      </c>
      <c r="RCJ11" s="234" t="s">
        <v>23431</v>
      </c>
      <c r="RCK11" s="235" t="s">
        <v>8704</v>
      </c>
      <c r="RCL11" s="236" t="s">
        <v>23432</v>
      </c>
      <c r="RCM11" s="237"/>
      <c r="RCN11" s="238">
        <v>5800</v>
      </c>
      <c r="RCO11" s="234" t="s">
        <v>23433</v>
      </c>
      <c r="RCP11" s="235" t="s">
        <v>8704</v>
      </c>
      <c r="RCQ11" s="236" t="s">
        <v>23434</v>
      </c>
      <c r="RCR11" s="237"/>
      <c r="RCS11" s="238">
        <v>5800</v>
      </c>
      <c r="RCT11" s="234" t="s">
        <v>23435</v>
      </c>
      <c r="RCU11" s="235" t="s">
        <v>8704</v>
      </c>
      <c r="RCV11" s="236" t="s">
        <v>23436</v>
      </c>
      <c r="RCW11" s="237"/>
      <c r="RCX11" s="238">
        <v>5800</v>
      </c>
      <c r="RCY11" s="234" t="s">
        <v>23437</v>
      </c>
      <c r="RCZ11" s="235" t="s">
        <v>8704</v>
      </c>
      <c r="RDA11" s="236" t="s">
        <v>23438</v>
      </c>
      <c r="RDB11" s="237"/>
      <c r="RDC11" s="238">
        <v>5800</v>
      </c>
      <c r="RDD11" s="234" t="s">
        <v>23439</v>
      </c>
      <c r="RDE11" s="235" t="s">
        <v>8704</v>
      </c>
      <c r="RDF11" s="236" t="s">
        <v>23440</v>
      </c>
      <c r="RDG11" s="237"/>
      <c r="RDH11" s="238">
        <v>5800</v>
      </c>
      <c r="RDI11" s="234" t="s">
        <v>23441</v>
      </c>
      <c r="RDJ11" s="235" t="s">
        <v>8704</v>
      </c>
      <c r="RDK11" s="236" t="s">
        <v>23442</v>
      </c>
      <c r="RDL11" s="237"/>
      <c r="RDM11" s="238">
        <v>5800</v>
      </c>
      <c r="RDN11" s="234" t="s">
        <v>23443</v>
      </c>
      <c r="RDO11" s="235" t="s">
        <v>8704</v>
      </c>
      <c r="RDP11" s="236" t="s">
        <v>23444</v>
      </c>
      <c r="RDQ11" s="237"/>
      <c r="RDR11" s="238">
        <v>5800</v>
      </c>
      <c r="RDS11" s="234" t="s">
        <v>23445</v>
      </c>
      <c r="RDT11" s="235" t="s">
        <v>8704</v>
      </c>
      <c r="RDU11" s="236" t="s">
        <v>23446</v>
      </c>
      <c r="RDV11" s="237"/>
      <c r="RDW11" s="238">
        <v>5800</v>
      </c>
      <c r="RDX11" s="234" t="s">
        <v>23447</v>
      </c>
      <c r="RDY11" s="235" t="s">
        <v>8704</v>
      </c>
      <c r="RDZ11" s="236" t="s">
        <v>23448</v>
      </c>
      <c r="REA11" s="237"/>
      <c r="REB11" s="238">
        <v>5800</v>
      </c>
      <c r="REC11" s="234" t="s">
        <v>23449</v>
      </c>
      <c r="RED11" s="235" t="s">
        <v>8704</v>
      </c>
      <c r="REE11" s="236" t="s">
        <v>23450</v>
      </c>
      <c r="REF11" s="237"/>
      <c r="REG11" s="238">
        <v>5800</v>
      </c>
      <c r="REH11" s="234" t="s">
        <v>23451</v>
      </c>
      <c r="REI11" s="235" t="s">
        <v>8704</v>
      </c>
      <c r="REJ11" s="236" t="s">
        <v>23452</v>
      </c>
      <c r="REK11" s="237"/>
      <c r="REL11" s="238">
        <v>5800</v>
      </c>
      <c r="REM11" s="234" t="s">
        <v>23453</v>
      </c>
      <c r="REN11" s="235" t="s">
        <v>8704</v>
      </c>
      <c r="REO11" s="236" t="s">
        <v>23454</v>
      </c>
      <c r="REP11" s="237"/>
      <c r="REQ11" s="238">
        <v>5800</v>
      </c>
      <c r="RER11" s="234" t="s">
        <v>23455</v>
      </c>
      <c r="RES11" s="235" t="s">
        <v>8704</v>
      </c>
      <c r="RET11" s="236" t="s">
        <v>23456</v>
      </c>
      <c r="REU11" s="237"/>
      <c r="REV11" s="238">
        <v>5800</v>
      </c>
      <c r="REW11" s="234" t="s">
        <v>23457</v>
      </c>
      <c r="REX11" s="235" t="s">
        <v>8704</v>
      </c>
      <c r="REY11" s="236" t="s">
        <v>23458</v>
      </c>
      <c r="REZ11" s="237"/>
      <c r="RFA11" s="238">
        <v>5800</v>
      </c>
      <c r="RFB11" s="234" t="s">
        <v>23459</v>
      </c>
      <c r="RFC11" s="235" t="s">
        <v>8704</v>
      </c>
      <c r="RFD11" s="236" t="s">
        <v>23460</v>
      </c>
      <c r="RFE11" s="237"/>
      <c r="RFF11" s="238">
        <v>5800</v>
      </c>
      <c r="RFG11" s="234" t="s">
        <v>23461</v>
      </c>
      <c r="RFH11" s="235" t="s">
        <v>8704</v>
      </c>
      <c r="RFI11" s="236" t="s">
        <v>23462</v>
      </c>
      <c r="RFJ11" s="237"/>
      <c r="RFK11" s="238">
        <v>5800</v>
      </c>
      <c r="RFL11" s="234" t="s">
        <v>23463</v>
      </c>
      <c r="RFM11" s="235" t="s">
        <v>8704</v>
      </c>
      <c r="RFN11" s="236" t="s">
        <v>23464</v>
      </c>
      <c r="RFO11" s="237"/>
      <c r="RFP11" s="238">
        <v>5800</v>
      </c>
      <c r="RFQ11" s="234" t="s">
        <v>23465</v>
      </c>
      <c r="RFR11" s="235" t="s">
        <v>8704</v>
      </c>
      <c r="RFS11" s="236" t="s">
        <v>23466</v>
      </c>
      <c r="RFT11" s="237"/>
      <c r="RFU11" s="238">
        <v>5800</v>
      </c>
      <c r="RFV11" s="234" t="s">
        <v>23467</v>
      </c>
      <c r="RFW11" s="235" t="s">
        <v>8704</v>
      </c>
      <c r="RFX11" s="236" t="s">
        <v>23468</v>
      </c>
      <c r="RFY11" s="237"/>
      <c r="RFZ11" s="238">
        <v>5800</v>
      </c>
      <c r="RGA11" s="234" t="s">
        <v>23469</v>
      </c>
      <c r="RGB11" s="235" t="s">
        <v>8704</v>
      </c>
      <c r="RGC11" s="236" t="s">
        <v>23470</v>
      </c>
      <c r="RGD11" s="237"/>
      <c r="RGE11" s="238">
        <v>5800</v>
      </c>
      <c r="RGF11" s="234" t="s">
        <v>23471</v>
      </c>
      <c r="RGG11" s="235" t="s">
        <v>8704</v>
      </c>
      <c r="RGH11" s="236" t="s">
        <v>23472</v>
      </c>
      <c r="RGI11" s="237"/>
      <c r="RGJ11" s="238">
        <v>5800</v>
      </c>
      <c r="RGK11" s="234" t="s">
        <v>23473</v>
      </c>
      <c r="RGL11" s="235" t="s">
        <v>8704</v>
      </c>
      <c r="RGM11" s="236" t="s">
        <v>23474</v>
      </c>
      <c r="RGN11" s="237"/>
      <c r="RGO11" s="238">
        <v>5800</v>
      </c>
      <c r="RGP11" s="234" t="s">
        <v>23475</v>
      </c>
      <c r="RGQ11" s="235" t="s">
        <v>8704</v>
      </c>
      <c r="RGR11" s="236" t="s">
        <v>23476</v>
      </c>
      <c r="RGS11" s="237"/>
      <c r="RGT11" s="238">
        <v>5800</v>
      </c>
      <c r="RGU11" s="234" t="s">
        <v>23477</v>
      </c>
      <c r="RGV11" s="235" t="s">
        <v>8704</v>
      </c>
      <c r="RGW11" s="236" t="s">
        <v>23478</v>
      </c>
      <c r="RGX11" s="237"/>
      <c r="RGY11" s="238">
        <v>5800</v>
      </c>
      <c r="RGZ11" s="234" t="s">
        <v>23479</v>
      </c>
      <c r="RHA11" s="235" t="s">
        <v>8704</v>
      </c>
      <c r="RHB11" s="236" t="s">
        <v>23480</v>
      </c>
      <c r="RHC11" s="237"/>
      <c r="RHD11" s="238">
        <v>5800</v>
      </c>
      <c r="RHE11" s="234" t="s">
        <v>23481</v>
      </c>
      <c r="RHF11" s="235" t="s">
        <v>8704</v>
      </c>
      <c r="RHG11" s="236" t="s">
        <v>23482</v>
      </c>
      <c r="RHH11" s="237"/>
      <c r="RHI11" s="238">
        <v>5800</v>
      </c>
      <c r="RHJ11" s="234" t="s">
        <v>23483</v>
      </c>
      <c r="RHK11" s="235" t="s">
        <v>8704</v>
      </c>
      <c r="RHL11" s="236" t="s">
        <v>23484</v>
      </c>
      <c r="RHM11" s="237"/>
      <c r="RHN11" s="238">
        <v>5800</v>
      </c>
      <c r="RHO11" s="234" t="s">
        <v>23485</v>
      </c>
      <c r="RHP11" s="235" t="s">
        <v>8704</v>
      </c>
      <c r="RHQ11" s="236" t="s">
        <v>23486</v>
      </c>
      <c r="RHR11" s="237"/>
      <c r="RHS11" s="238">
        <v>5800</v>
      </c>
      <c r="RHT11" s="234" t="s">
        <v>23487</v>
      </c>
      <c r="RHU11" s="235" t="s">
        <v>8704</v>
      </c>
      <c r="RHV11" s="236" t="s">
        <v>23488</v>
      </c>
      <c r="RHW11" s="237"/>
      <c r="RHX11" s="238">
        <v>5800</v>
      </c>
      <c r="RHY11" s="234" t="s">
        <v>23489</v>
      </c>
      <c r="RHZ11" s="235" t="s">
        <v>8704</v>
      </c>
      <c r="RIA11" s="236" t="s">
        <v>23490</v>
      </c>
      <c r="RIB11" s="237"/>
      <c r="RIC11" s="238">
        <v>5800</v>
      </c>
      <c r="RID11" s="234" t="s">
        <v>23491</v>
      </c>
      <c r="RIE11" s="235" t="s">
        <v>8704</v>
      </c>
      <c r="RIF11" s="236" t="s">
        <v>23492</v>
      </c>
      <c r="RIG11" s="237"/>
      <c r="RIH11" s="238">
        <v>5800</v>
      </c>
      <c r="RII11" s="234" t="s">
        <v>23493</v>
      </c>
      <c r="RIJ11" s="235" t="s">
        <v>8704</v>
      </c>
      <c r="RIK11" s="236" t="s">
        <v>23494</v>
      </c>
      <c r="RIL11" s="237"/>
      <c r="RIM11" s="238">
        <v>5800</v>
      </c>
      <c r="RIN11" s="234" t="s">
        <v>23495</v>
      </c>
      <c r="RIO11" s="235" t="s">
        <v>8704</v>
      </c>
      <c r="RIP11" s="236" t="s">
        <v>23496</v>
      </c>
      <c r="RIQ11" s="237"/>
      <c r="RIR11" s="238">
        <v>5800</v>
      </c>
      <c r="RIS11" s="234" t="s">
        <v>23497</v>
      </c>
      <c r="RIT11" s="235" t="s">
        <v>8704</v>
      </c>
      <c r="RIU11" s="236" t="s">
        <v>23498</v>
      </c>
      <c r="RIV11" s="237"/>
      <c r="RIW11" s="238">
        <v>5800</v>
      </c>
      <c r="RIX11" s="234" t="s">
        <v>23499</v>
      </c>
      <c r="RIY11" s="235" t="s">
        <v>8704</v>
      </c>
      <c r="RIZ11" s="236" t="s">
        <v>23500</v>
      </c>
      <c r="RJA11" s="237"/>
      <c r="RJB11" s="238">
        <v>5800</v>
      </c>
      <c r="RJC11" s="234" t="s">
        <v>23501</v>
      </c>
      <c r="RJD11" s="235" t="s">
        <v>8704</v>
      </c>
      <c r="RJE11" s="236" t="s">
        <v>23502</v>
      </c>
      <c r="RJF11" s="237"/>
      <c r="RJG11" s="238">
        <v>5800</v>
      </c>
      <c r="RJH11" s="234" t="s">
        <v>23503</v>
      </c>
      <c r="RJI11" s="235" t="s">
        <v>8704</v>
      </c>
      <c r="RJJ11" s="236" t="s">
        <v>23504</v>
      </c>
      <c r="RJK11" s="237"/>
      <c r="RJL11" s="238">
        <v>5800</v>
      </c>
      <c r="RJM11" s="234" t="s">
        <v>23505</v>
      </c>
      <c r="RJN11" s="235" t="s">
        <v>8704</v>
      </c>
      <c r="RJO11" s="236" t="s">
        <v>23506</v>
      </c>
      <c r="RJP11" s="237"/>
      <c r="RJQ11" s="238">
        <v>5800</v>
      </c>
      <c r="RJR11" s="234" t="s">
        <v>23507</v>
      </c>
      <c r="RJS11" s="235" t="s">
        <v>8704</v>
      </c>
      <c r="RJT11" s="236" t="s">
        <v>23508</v>
      </c>
      <c r="RJU11" s="237"/>
      <c r="RJV11" s="238">
        <v>5800</v>
      </c>
      <c r="RJW11" s="234" t="s">
        <v>23509</v>
      </c>
      <c r="RJX11" s="235" t="s">
        <v>8704</v>
      </c>
      <c r="RJY11" s="236" t="s">
        <v>23510</v>
      </c>
      <c r="RJZ11" s="237"/>
      <c r="RKA11" s="238">
        <v>5800</v>
      </c>
      <c r="RKB11" s="234" t="s">
        <v>23511</v>
      </c>
      <c r="RKC11" s="235" t="s">
        <v>8704</v>
      </c>
      <c r="RKD11" s="236" t="s">
        <v>23512</v>
      </c>
      <c r="RKE11" s="237"/>
      <c r="RKF11" s="238">
        <v>5800</v>
      </c>
      <c r="RKG11" s="234" t="s">
        <v>23513</v>
      </c>
      <c r="RKH11" s="235" t="s">
        <v>8704</v>
      </c>
      <c r="RKI11" s="236" t="s">
        <v>23514</v>
      </c>
      <c r="RKJ11" s="237"/>
      <c r="RKK11" s="238">
        <v>5800</v>
      </c>
      <c r="RKL11" s="234" t="s">
        <v>23515</v>
      </c>
      <c r="RKM11" s="235" t="s">
        <v>8704</v>
      </c>
      <c r="RKN11" s="236" t="s">
        <v>23516</v>
      </c>
      <c r="RKO11" s="237"/>
      <c r="RKP11" s="238">
        <v>5800</v>
      </c>
      <c r="RKQ11" s="234" t="s">
        <v>23517</v>
      </c>
      <c r="RKR11" s="235" t="s">
        <v>8704</v>
      </c>
      <c r="RKS11" s="236" t="s">
        <v>23518</v>
      </c>
      <c r="RKT11" s="237"/>
      <c r="RKU11" s="238">
        <v>5800</v>
      </c>
      <c r="RKV11" s="234" t="s">
        <v>23519</v>
      </c>
      <c r="RKW11" s="235" t="s">
        <v>8704</v>
      </c>
      <c r="RKX11" s="236" t="s">
        <v>23520</v>
      </c>
      <c r="RKY11" s="237"/>
      <c r="RKZ11" s="238">
        <v>5800</v>
      </c>
      <c r="RLA11" s="234" t="s">
        <v>23521</v>
      </c>
      <c r="RLB11" s="235" t="s">
        <v>8704</v>
      </c>
      <c r="RLC11" s="236" t="s">
        <v>23522</v>
      </c>
      <c r="RLD11" s="237"/>
      <c r="RLE11" s="238">
        <v>5800</v>
      </c>
      <c r="RLF11" s="234" t="s">
        <v>23523</v>
      </c>
      <c r="RLG11" s="235" t="s">
        <v>8704</v>
      </c>
      <c r="RLH11" s="236" t="s">
        <v>23524</v>
      </c>
      <c r="RLI11" s="237"/>
      <c r="RLJ11" s="238">
        <v>5800</v>
      </c>
      <c r="RLK11" s="234" t="s">
        <v>23525</v>
      </c>
      <c r="RLL11" s="235" t="s">
        <v>8704</v>
      </c>
      <c r="RLM11" s="236" t="s">
        <v>23526</v>
      </c>
      <c r="RLN11" s="237"/>
      <c r="RLO11" s="238">
        <v>5800</v>
      </c>
      <c r="RLP11" s="234" t="s">
        <v>23527</v>
      </c>
      <c r="RLQ11" s="235" t="s">
        <v>8704</v>
      </c>
      <c r="RLR11" s="236" t="s">
        <v>23528</v>
      </c>
      <c r="RLS11" s="237"/>
      <c r="RLT11" s="238">
        <v>5800</v>
      </c>
      <c r="RLU11" s="234" t="s">
        <v>23529</v>
      </c>
      <c r="RLV11" s="235" t="s">
        <v>8704</v>
      </c>
      <c r="RLW11" s="236" t="s">
        <v>23530</v>
      </c>
      <c r="RLX11" s="237"/>
      <c r="RLY11" s="238">
        <v>5800</v>
      </c>
      <c r="RLZ11" s="234" t="s">
        <v>23531</v>
      </c>
      <c r="RMA11" s="235" t="s">
        <v>8704</v>
      </c>
      <c r="RMB11" s="236" t="s">
        <v>23532</v>
      </c>
      <c r="RMC11" s="237"/>
      <c r="RMD11" s="238">
        <v>5800</v>
      </c>
      <c r="RME11" s="234" t="s">
        <v>23533</v>
      </c>
      <c r="RMF11" s="235" t="s">
        <v>8704</v>
      </c>
      <c r="RMG11" s="236" t="s">
        <v>23534</v>
      </c>
      <c r="RMH11" s="237"/>
      <c r="RMI11" s="238">
        <v>5800</v>
      </c>
      <c r="RMJ11" s="234" t="s">
        <v>23535</v>
      </c>
      <c r="RMK11" s="235" t="s">
        <v>8704</v>
      </c>
      <c r="RML11" s="236" t="s">
        <v>23536</v>
      </c>
      <c r="RMM11" s="237"/>
      <c r="RMN11" s="238">
        <v>5800</v>
      </c>
      <c r="RMO11" s="234" t="s">
        <v>23537</v>
      </c>
      <c r="RMP11" s="235" t="s">
        <v>8704</v>
      </c>
      <c r="RMQ11" s="236" t="s">
        <v>23538</v>
      </c>
      <c r="RMR11" s="237"/>
      <c r="RMS11" s="238">
        <v>5800</v>
      </c>
      <c r="RMT11" s="234" t="s">
        <v>23539</v>
      </c>
      <c r="RMU11" s="235" t="s">
        <v>8704</v>
      </c>
      <c r="RMV11" s="236" t="s">
        <v>23540</v>
      </c>
      <c r="RMW11" s="237"/>
      <c r="RMX11" s="238">
        <v>5800</v>
      </c>
      <c r="RMY11" s="234" t="s">
        <v>23541</v>
      </c>
      <c r="RMZ11" s="235" t="s">
        <v>8704</v>
      </c>
      <c r="RNA11" s="236" t="s">
        <v>23542</v>
      </c>
      <c r="RNB11" s="237"/>
      <c r="RNC11" s="238">
        <v>5800</v>
      </c>
      <c r="RND11" s="234" t="s">
        <v>23543</v>
      </c>
      <c r="RNE11" s="235" t="s">
        <v>8704</v>
      </c>
      <c r="RNF11" s="236" t="s">
        <v>23544</v>
      </c>
      <c r="RNG11" s="237"/>
      <c r="RNH11" s="238">
        <v>5800</v>
      </c>
      <c r="RNI11" s="234" t="s">
        <v>23545</v>
      </c>
      <c r="RNJ11" s="235" t="s">
        <v>8704</v>
      </c>
      <c r="RNK11" s="236" t="s">
        <v>23546</v>
      </c>
      <c r="RNL11" s="237"/>
      <c r="RNM11" s="238">
        <v>5800</v>
      </c>
      <c r="RNN11" s="234" t="s">
        <v>23547</v>
      </c>
      <c r="RNO11" s="235" t="s">
        <v>8704</v>
      </c>
      <c r="RNP11" s="236" t="s">
        <v>23548</v>
      </c>
      <c r="RNQ11" s="237"/>
      <c r="RNR11" s="238">
        <v>5800</v>
      </c>
      <c r="RNS11" s="234" t="s">
        <v>23549</v>
      </c>
      <c r="RNT11" s="235" t="s">
        <v>8704</v>
      </c>
      <c r="RNU11" s="236" t="s">
        <v>23550</v>
      </c>
      <c r="RNV11" s="237"/>
      <c r="RNW11" s="238">
        <v>5800</v>
      </c>
      <c r="RNX11" s="234" t="s">
        <v>23551</v>
      </c>
      <c r="RNY11" s="235" t="s">
        <v>8704</v>
      </c>
      <c r="RNZ11" s="236" t="s">
        <v>23552</v>
      </c>
      <c r="ROA11" s="237"/>
      <c r="ROB11" s="238">
        <v>5800</v>
      </c>
      <c r="ROC11" s="234" t="s">
        <v>23553</v>
      </c>
      <c r="ROD11" s="235" t="s">
        <v>8704</v>
      </c>
      <c r="ROE11" s="236" t="s">
        <v>23554</v>
      </c>
      <c r="ROF11" s="237"/>
      <c r="ROG11" s="238">
        <v>5800</v>
      </c>
      <c r="ROH11" s="234" t="s">
        <v>23555</v>
      </c>
      <c r="ROI11" s="235" t="s">
        <v>8704</v>
      </c>
      <c r="ROJ11" s="236" t="s">
        <v>23556</v>
      </c>
      <c r="ROK11" s="237"/>
      <c r="ROL11" s="238">
        <v>5800</v>
      </c>
      <c r="ROM11" s="234" t="s">
        <v>23557</v>
      </c>
      <c r="RON11" s="235" t="s">
        <v>8704</v>
      </c>
      <c r="ROO11" s="236" t="s">
        <v>23558</v>
      </c>
      <c r="ROP11" s="237"/>
      <c r="ROQ11" s="238">
        <v>5800</v>
      </c>
      <c r="ROR11" s="234" t="s">
        <v>23559</v>
      </c>
      <c r="ROS11" s="235" t="s">
        <v>8704</v>
      </c>
      <c r="ROT11" s="236" t="s">
        <v>23560</v>
      </c>
      <c r="ROU11" s="237"/>
      <c r="ROV11" s="238">
        <v>5800</v>
      </c>
      <c r="ROW11" s="234" t="s">
        <v>23561</v>
      </c>
      <c r="ROX11" s="235" t="s">
        <v>8704</v>
      </c>
      <c r="ROY11" s="236" t="s">
        <v>23562</v>
      </c>
      <c r="ROZ11" s="237"/>
      <c r="RPA11" s="238">
        <v>5800</v>
      </c>
      <c r="RPB11" s="234" t="s">
        <v>23563</v>
      </c>
      <c r="RPC11" s="235" t="s">
        <v>8704</v>
      </c>
      <c r="RPD11" s="236" t="s">
        <v>23564</v>
      </c>
      <c r="RPE11" s="237"/>
      <c r="RPF11" s="238">
        <v>5800</v>
      </c>
      <c r="RPG11" s="234" t="s">
        <v>23565</v>
      </c>
      <c r="RPH11" s="235" t="s">
        <v>8704</v>
      </c>
      <c r="RPI11" s="236" t="s">
        <v>23566</v>
      </c>
      <c r="RPJ11" s="237"/>
      <c r="RPK11" s="238">
        <v>5800</v>
      </c>
      <c r="RPL11" s="234" t="s">
        <v>23567</v>
      </c>
      <c r="RPM11" s="235" t="s">
        <v>8704</v>
      </c>
      <c r="RPN11" s="236" t="s">
        <v>23568</v>
      </c>
      <c r="RPO11" s="237"/>
      <c r="RPP11" s="238">
        <v>5800</v>
      </c>
      <c r="RPQ11" s="234" t="s">
        <v>23569</v>
      </c>
      <c r="RPR11" s="235" t="s">
        <v>8704</v>
      </c>
      <c r="RPS11" s="236" t="s">
        <v>23570</v>
      </c>
      <c r="RPT11" s="237"/>
      <c r="RPU11" s="238">
        <v>5800</v>
      </c>
      <c r="RPV11" s="234" t="s">
        <v>23571</v>
      </c>
      <c r="RPW11" s="235" t="s">
        <v>8704</v>
      </c>
      <c r="RPX11" s="236" t="s">
        <v>23572</v>
      </c>
      <c r="RPY11" s="237"/>
      <c r="RPZ11" s="238">
        <v>5800</v>
      </c>
      <c r="RQA11" s="234" t="s">
        <v>23573</v>
      </c>
      <c r="RQB11" s="235" t="s">
        <v>8704</v>
      </c>
      <c r="RQC11" s="236" t="s">
        <v>23574</v>
      </c>
      <c r="RQD11" s="237"/>
      <c r="RQE11" s="238">
        <v>5800</v>
      </c>
      <c r="RQF11" s="234" t="s">
        <v>23575</v>
      </c>
      <c r="RQG11" s="235" t="s">
        <v>8704</v>
      </c>
      <c r="RQH11" s="236" t="s">
        <v>23576</v>
      </c>
      <c r="RQI11" s="237"/>
      <c r="RQJ11" s="238">
        <v>5800</v>
      </c>
      <c r="RQK11" s="234" t="s">
        <v>23577</v>
      </c>
      <c r="RQL11" s="235" t="s">
        <v>8704</v>
      </c>
      <c r="RQM11" s="236" t="s">
        <v>23578</v>
      </c>
      <c r="RQN11" s="237"/>
      <c r="RQO11" s="238">
        <v>5800</v>
      </c>
      <c r="RQP11" s="234" t="s">
        <v>23579</v>
      </c>
      <c r="RQQ11" s="235" t="s">
        <v>8704</v>
      </c>
      <c r="RQR11" s="236" t="s">
        <v>23580</v>
      </c>
      <c r="RQS11" s="237"/>
      <c r="RQT11" s="238">
        <v>5800</v>
      </c>
      <c r="RQU11" s="234" t="s">
        <v>23581</v>
      </c>
      <c r="RQV11" s="235" t="s">
        <v>8704</v>
      </c>
      <c r="RQW11" s="236" t="s">
        <v>23582</v>
      </c>
      <c r="RQX11" s="237"/>
      <c r="RQY11" s="238">
        <v>5800</v>
      </c>
      <c r="RQZ11" s="234" t="s">
        <v>23583</v>
      </c>
      <c r="RRA11" s="235" t="s">
        <v>8704</v>
      </c>
      <c r="RRB11" s="236" t="s">
        <v>23584</v>
      </c>
      <c r="RRC11" s="237"/>
      <c r="RRD11" s="238">
        <v>5800</v>
      </c>
      <c r="RRE11" s="234" t="s">
        <v>23585</v>
      </c>
      <c r="RRF11" s="235" t="s">
        <v>8704</v>
      </c>
      <c r="RRG11" s="236" t="s">
        <v>23586</v>
      </c>
      <c r="RRH11" s="237"/>
      <c r="RRI11" s="238">
        <v>5800</v>
      </c>
      <c r="RRJ11" s="234" t="s">
        <v>23587</v>
      </c>
      <c r="RRK11" s="235" t="s">
        <v>8704</v>
      </c>
      <c r="RRL11" s="236" t="s">
        <v>23588</v>
      </c>
      <c r="RRM11" s="237"/>
      <c r="RRN11" s="238">
        <v>5800</v>
      </c>
      <c r="RRO11" s="234" t="s">
        <v>23589</v>
      </c>
      <c r="RRP11" s="235" t="s">
        <v>8704</v>
      </c>
      <c r="RRQ11" s="236" t="s">
        <v>23590</v>
      </c>
      <c r="RRR11" s="237"/>
      <c r="RRS11" s="238">
        <v>5800</v>
      </c>
      <c r="RRT11" s="234" t="s">
        <v>23591</v>
      </c>
      <c r="RRU11" s="235" t="s">
        <v>8704</v>
      </c>
      <c r="RRV11" s="236" t="s">
        <v>23592</v>
      </c>
      <c r="RRW11" s="237"/>
      <c r="RRX11" s="238">
        <v>5800</v>
      </c>
      <c r="RRY11" s="234" t="s">
        <v>23593</v>
      </c>
      <c r="RRZ11" s="235" t="s">
        <v>8704</v>
      </c>
      <c r="RSA11" s="236" t="s">
        <v>23594</v>
      </c>
      <c r="RSB11" s="237"/>
      <c r="RSC11" s="238">
        <v>5800</v>
      </c>
      <c r="RSD11" s="234" t="s">
        <v>23595</v>
      </c>
      <c r="RSE11" s="235" t="s">
        <v>8704</v>
      </c>
      <c r="RSF11" s="236" t="s">
        <v>23596</v>
      </c>
      <c r="RSG11" s="237"/>
      <c r="RSH11" s="238">
        <v>5800</v>
      </c>
      <c r="RSI11" s="234" t="s">
        <v>23597</v>
      </c>
      <c r="RSJ11" s="235" t="s">
        <v>8704</v>
      </c>
      <c r="RSK11" s="236" t="s">
        <v>23598</v>
      </c>
      <c r="RSL11" s="237"/>
      <c r="RSM11" s="238">
        <v>5800</v>
      </c>
      <c r="RSN11" s="234" t="s">
        <v>23599</v>
      </c>
      <c r="RSO11" s="235" t="s">
        <v>8704</v>
      </c>
      <c r="RSP11" s="236" t="s">
        <v>23600</v>
      </c>
      <c r="RSQ11" s="237"/>
      <c r="RSR11" s="238">
        <v>5800</v>
      </c>
      <c r="RSS11" s="234" t="s">
        <v>23601</v>
      </c>
      <c r="RST11" s="235" t="s">
        <v>8704</v>
      </c>
      <c r="RSU11" s="236" t="s">
        <v>23602</v>
      </c>
      <c r="RSV11" s="237"/>
      <c r="RSW11" s="238">
        <v>5800</v>
      </c>
      <c r="RSX11" s="234" t="s">
        <v>23603</v>
      </c>
      <c r="RSY11" s="235" t="s">
        <v>8704</v>
      </c>
      <c r="RSZ11" s="236" t="s">
        <v>23604</v>
      </c>
      <c r="RTA11" s="237"/>
      <c r="RTB11" s="238">
        <v>5800</v>
      </c>
      <c r="RTC11" s="234" t="s">
        <v>23605</v>
      </c>
      <c r="RTD11" s="235" t="s">
        <v>8704</v>
      </c>
      <c r="RTE11" s="236" t="s">
        <v>23606</v>
      </c>
      <c r="RTF11" s="237"/>
      <c r="RTG11" s="238">
        <v>5800</v>
      </c>
      <c r="RTH11" s="234" t="s">
        <v>23607</v>
      </c>
      <c r="RTI11" s="235" t="s">
        <v>8704</v>
      </c>
      <c r="RTJ11" s="236" t="s">
        <v>23608</v>
      </c>
      <c r="RTK11" s="237"/>
      <c r="RTL11" s="238">
        <v>5800</v>
      </c>
      <c r="RTM11" s="234" t="s">
        <v>23609</v>
      </c>
      <c r="RTN11" s="235" t="s">
        <v>8704</v>
      </c>
      <c r="RTO11" s="236" t="s">
        <v>23610</v>
      </c>
      <c r="RTP11" s="237"/>
      <c r="RTQ11" s="238">
        <v>5800</v>
      </c>
      <c r="RTR11" s="234" t="s">
        <v>23611</v>
      </c>
      <c r="RTS11" s="235" t="s">
        <v>8704</v>
      </c>
      <c r="RTT11" s="236" t="s">
        <v>23612</v>
      </c>
      <c r="RTU11" s="237"/>
      <c r="RTV11" s="238">
        <v>5800</v>
      </c>
      <c r="RTW11" s="234" t="s">
        <v>23613</v>
      </c>
      <c r="RTX11" s="235" t="s">
        <v>8704</v>
      </c>
      <c r="RTY11" s="236" t="s">
        <v>23614</v>
      </c>
      <c r="RTZ11" s="237"/>
      <c r="RUA11" s="238">
        <v>5800</v>
      </c>
      <c r="RUB11" s="234" t="s">
        <v>23615</v>
      </c>
      <c r="RUC11" s="235" t="s">
        <v>8704</v>
      </c>
      <c r="RUD11" s="236" t="s">
        <v>23616</v>
      </c>
      <c r="RUE11" s="237"/>
      <c r="RUF11" s="238">
        <v>5800</v>
      </c>
      <c r="RUG11" s="234" t="s">
        <v>23617</v>
      </c>
      <c r="RUH11" s="235" t="s">
        <v>8704</v>
      </c>
      <c r="RUI11" s="236" t="s">
        <v>23618</v>
      </c>
      <c r="RUJ11" s="237"/>
      <c r="RUK11" s="238">
        <v>5800</v>
      </c>
      <c r="RUL11" s="234" t="s">
        <v>23619</v>
      </c>
      <c r="RUM11" s="235" t="s">
        <v>8704</v>
      </c>
      <c r="RUN11" s="236" t="s">
        <v>23620</v>
      </c>
      <c r="RUO11" s="237"/>
      <c r="RUP11" s="238">
        <v>5800</v>
      </c>
      <c r="RUQ11" s="234" t="s">
        <v>23621</v>
      </c>
      <c r="RUR11" s="235" t="s">
        <v>8704</v>
      </c>
      <c r="RUS11" s="236" t="s">
        <v>23622</v>
      </c>
      <c r="RUT11" s="237"/>
      <c r="RUU11" s="238">
        <v>5800</v>
      </c>
      <c r="RUV11" s="234" t="s">
        <v>23623</v>
      </c>
      <c r="RUW11" s="235" t="s">
        <v>8704</v>
      </c>
      <c r="RUX11" s="236" t="s">
        <v>23624</v>
      </c>
      <c r="RUY11" s="237"/>
      <c r="RUZ11" s="238">
        <v>5800</v>
      </c>
      <c r="RVA11" s="234" t="s">
        <v>23625</v>
      </c>
      <c r="RVB11" s="235" t="s">
        <v>8704</v>
      </c>
      <c r="RVC11" s="236" t="s">
        <v>23626</v>
      </c>
      <c r="RVD11" s="237"/>
      <c r="RVE11" s="238">
        <v>5800</v>
      </c>
      <c r="RVF11" s="234" t="s">
        <v>23627</v>
      </c>
      <c r="RVG11" s="235" t="s">
        <v>8704</v>
      </c>
      <c r="RVH11" s="236" t="s">
        <v>23628</v>
      </c>
      <c r="RVI11" s="237"/>
      <c r="RVJ11" s="238">
        <v>5800</v>
      </c>
      <c r="RVK11" s="234" t="s">
        <v>23629</v>
      </c>
      <c r="RVL11" s="235" t="s">
        <v>8704</v>
      </c>
      <c r="RVM11" s="236" t="s">
        <v>23630</v>
      </c>
      <c r="RVN11" s="237"/>
      <c r="RVO11" s="238">
        <v>5800</v>
      </c>
      <c r="RVP11" s="234" t="s">
        <v>23631</v>
      </c>
      <c r="RVQ11" s="235" t="s">
        <v>8704</v>
      </c>
      <c r="RVR11" s="236" t="s">
        <v>23632</v>
      </c>
      <c r="RVS11" s="237"/>
      <c r="RVT11" s="238">
        <v>5800</v>
      </c>
      <c r="RVU11" s="234" t="s">
        <v>23633</v>
      </c>
      <c r="RVV11" s="235" t="s">
        <v>8704</v>
      </c>
      <c r="RVW11" s="236" t="s">
        <v>23634</v>
      </c>
      <c r="RVX11" s="237"/>
      <c r="RVY11" s="238">
        <v>5800</v>
      </c>
      <c r="RVZ11" s="234" t="s">
        <v>23635</v>
      </c>
      <c r="RWA11" s="235" t="s">
        <v>8704</v>
      </c>
      <c r="RWB11" s="236" t="s">
        <v>23636</v>
      </c>
      <c r="RWC11" s="237"/>
      <c r="RWD11" s="238">
        <v>5800</v>
      </c>
      <c r="RWE11" s="234" t="s">
        <v>23637</v>
      </c>
      <c r="RWF11" s="235" t="s">
        <v>8704</v>
      </c>
      <c r="RWG11" s="236" t="s">
        <v>23638</v>
      </c>
      <c r="RWH11" s="237"/>
      <c r="RWI11" s="238">
        <v>5800</v>
      </c>
      <c r="RWJ11" s="234" t="s">
        <v>23639</v>
      </c>
      <c r="RWK11" s="235" t="s">
        <v>8704</v>
      </c>
      <c r="RWL11" s="236" t="s">
        <v>23640</v>
      </c>
      <c r="RWM11" s="237"/>
      <c r="RWN11" s="238">
        <v>5800</v>
      </c>
      <c r="RWO11" s="234" t="s">
        <v>23641</v>
      </c>
      <c r="RWP11" s="235" t="s">
        <v>8704</v>
      </c>
      <c r="RWQ11" s="236" t="s">
        <v>23642</v>
      </c>
      <c r="RWR11" s="237"/>
      <c r="RWS11" s="238">
        <v>5800</v>
      </c>
      <c r="RWT11" s="234" t="s">
        <v>23643</v>
      </c>
      <c r="RWU11" s="235" t="s">
        <v>8704</v>
      </c>
      <c r="RWV11" s="236" t="s">
        <v>23644</v>
      </c>
      <c r="RWW11" s="237"/>
      <c r="RWX11" s="238">
        <v>5800</v>
      </c>
      <c r="RWY11" s="234" t="s">
        <v>23645</v>
      </c>
      <c r="RWZ11" s="235" t="s">
        <v>8704</v>
      </c>
      <c r="RXA11" s="236" t="s">
        <v>23646</v>
      </c>
      <c r="RXB11" s="237"/>
      <c r="RXC11" s="238">
        <v>5800</v>
      </c>
      <c r="RXD11" s="234" t="s">
        <v>23647</v>
      </c>
      <c r="RXE11" s="235" t="s">
        <v>8704</v>
      </c>
      <c r="RXF11" s="236" t="s">
        <v>23648</v>
      </c>
      <c r="RXG11" s="237"/>
      <c r="RXH11" s="238">
        <v>5800</v>
      </c>
      <c r="RXI11" s="234" t="s">
        <v>23649</v>
      </c>
      <c r="RXJ11" s="235" t="s">
        <v>8704</v>
      </c>
      <c r="RXK11" s="236" t="s">
        <v>23650</v>
      </c>
      <c r="RXL11" s="237"/>
      <c r="RXM11" s="238">
        <v>5800</v>
      </c>
      <c r="RXN11" s="234" t="s">
        <v>23651</v>
      </c>
      <c r="RXO11" s="235" t="s">
        <v>8704</v>
      </c>
      <c r="RXP11" s="236" t="s">
        <v>23652</v>
      </c>
      <c r="RXQ11" s="237"/>
      <c r="RXR11" s="238">
        <v>5800</v>
      </c>
      <c r="RXS11" s="234" t="s">
        <v>23653</v>
      </c>
      <c r="RXT11" s="235" t="s">
        <v>8704</v>
      </c>
      <c r="RXU11" s="236" t="s">
        <v>23654</v>
      </c>
      <c r="RXV11" s="237"/>
      <c r="RXW11" s="238">
        <v>5800</v>
      </c>
      <c r="RXX11" s="234" t="s">
        <v>23655</v>
      </c>
      <c r="RXY11" s="235" t="s">
        <v>8704</v>
      </c>
      <c r="RXZ11" s="236" t="s">
        <v>23656</v>
      </c>
      <c r="RYA11" s="237"/>
      <c r="RYB11" s="238">
        <v>5800</v>
      </c>
      <c r="RYC11" s="234" t="s">
        <v>23657</v>
      </c>
      <c r="RYD11" s="235" t="s">
        <v>8704</v>
      </c>
      <c r="RYE11" s="236" t="s">
        <v>23658</v>
      </c>
      <c r="RYF11" s="237"/>
      <c r="RYG11" s="238">
        <v>5800</v>
      </c>
      <c r="RYH11" s="234" t="s">
        <v>23659</v>
      </c>
      <c r="RYI11" s="235" t="s">
        <v>8704</v>
      </c>
      <c r="RYJ11" s="236" t="s">
        <v>23660</v>
      </c>
      <c r="RYK11" s="237"/>
      <c r="RYL11" s="238">
        <v>5800</v>
      </c>
      <c r="RYM11" s="234" t="s">
        <v>23661</v>
      </c>
      <c r="RYN11" s="235" t="s">
        <v>8704</v>
      </c>
      <c r="RYO11" s="236" t="s">
        <v>23662</v>
      </c>
      <c r="RYP11" s="237"/>
      <c r="RYQ11" s="238">
        <v>5800</v>
      </c>
      <c r="RYR11" s="234" t="s">
        <v>23663</v>
      </c>
      <c r="RYS11" s="235" t="s">
        <v>8704</v>
      </c>
      <c r="RYT11" s="236" t="s">
        <v>23664</v>
      </c>
      <c r="RYU11" s="237"/>
      <c r="RYV11" s="238">
        <v>5800</v>
      </c>
      <c r="RYW11" s="234" t="s">
        <v>23665</v>
      </c>
      <c r="RYX11" s="235" t="s">
        <v>8704</v>
      </c>
      <c r="RYY11" s="236" t="s">
        <v>23666</v>
      </c>
      <c r="RYZ11" s="237"/>
      <c r="RZA11" s="238">
        <v>5800</v>
      </c>
      <c r="RZB11" s="234" t="s">
        <v>23667</v>
      </c>
      <c r="RZC11" s="235" t="s">
        <v>8704</v>
      </c>
      <c r="RZD11" s="236" t="s">
        <v>23668</v>
      </c>
      <c r="RZE11" s="237"/>
      <c r="RZF11" s="238">
        <v>5800</v>
      </c>
      <c r="RZG11" s="234" t="s">
        <v>23669</v>
      </c>
      <c r="RZH11" s="235" t="s">
        <v>8704</v>
      </c>
      <c r="RZI11" s="236" t="s">
        <v>23670</v>
      </c>
      <c r="RZJ11" s="237"/>
      <c r="RZK11" s="238">
        <v>5800</v>
      </c>
      <c r="RZL11" s="234" t="s">
        <v>23671</v>
      </c>
      <c r="RZM11" s="235" t="s">
        <v>8704</v>
      </c>
      <c r="RZN11" s="236" t="s">
        <v>23672</v>
      </c>
      <c r="RZO11" s="237"/>
      <c r="RZP11" s="238">
        <v>5800</v>
      </c>
      <c r="RZQ11" s="234" t="s">
        <v>23673</v>
      </c>
      <c r="RZR11" s="235" t="s">
        <v>8704</v>
      </c>
      <c r="RZS11" s="236" t="s">
        <v>23674</v>
      </c>
      <c r="RZT11" s="237"/>
      <c r="RZU11" s="238">
        <v>5800</v>
      </c>
      <c r="RZV11" s="234" t="s">
        <v>23675</v>
      </c>
      <c r="RZW11" s="235" t="s">
        <v>8704</v>
      </c>
      <c r="RZX11" s="236" t="s">
        <v>23676</v>
      </c>
      <c r="RZY11" s="237"/>
      <c r="RZZ11" s="238">
        <v>5800</v>
      </c>
      <c r="SAA11" s="234" t="s">
        <v>23677</v>
      </c>
      <c r="SAB11" s="235" t="s">
        <v>8704</v>
      </c>
      <c r="SAC11" s="236" t="s">
        <v>23678</v>
      </c>
      <c r="SAD11" s="237"/>
      <c r="SAE11" s="238">
        <v>5800</v>
      </c>
      <c r="SAF11" s="234" t="s">
        <v>23679</v>
      </c>
      <c r="SAG11" s="235" t="s">
        <v>8704</v>
      </c>
      <c r="SAH11" s="236" t="s">
        <v>23680</v>
      </c>
      <c r="SAI11" s="237"/>
      <c r="SAJ11" s="238">
        <v>5800</v>
      </c>
      <c r="SAK11" s="234" t="s">
        <v>23681</v>
      </c>
      <c r="SAL11" s="235" t="s">
        <v>8704</v>
      </c>
      <c r="SAM11" s="236" t="s">
        <v>23682</v>
      </c>
      <c r="SAN11" s="237"/>
      <c r="SAO11" s="238">
        <v>5800</v>
      </c>
      <c r="SAP11" s="234" t="s">
        <v>23683</v>
      </c>
      <c r="SAQ11" s="235" t="s">
        <v>8704</v>
      </c>
      <c r="SAR11" s="236" t="s">
        <v>23684</v>
      </c>
      <c r="SAS11" s="237"/>
      <c r="SAT11" s="238">
        <v>5800</v>
      </c>
      <c r="SAU11" s="234" t="s">
        <v>23685</v>
      </c>
      <c r="SAV11" s="235" t="s">
        <v>8704</v>
      </c>
      <c r="SAW11" s="236" t="s">
        <v>23686</v>
      </c>
      <c r="SAX11" s="237"/>
      <c r="SAY11" s="238">
        <v>5800</v>
      </c>
      <c r="SAZ11" s="234" t="s">
        <v>23687</v>
      </c>
      <c r="SBA11" s="235" t="s">
        <v>8704</v>
      </c>
      <c r="SBB11" s="236" t="s">
        <v>23688</v>
      </c>
      <c r="SBC11" s="237"/>
      <c r="SBD11" s="238">
        <v>5800</v>
      </c>
      <c r="SBE11" s="234" t="s">
        <v>23689</v>
      </c>
      <c r="SBF11" s="235" t="s">
        <v>8704</v>
      </c>
      <c r="SBG11" s="236" t="s">
        <v>23690</v>
      </c>
      <c r="SBH11" s="237"/>
      <c r="SBI11" s="238">
        <v>5800</v>
      </c>
      <c r="SBJ11" s="234" t="s">
        <v>23691</v>
      </c>
      <c r="SBK11" s="235" t="s">
        <v>8704</v>
      </c>
      <c r="SBL11" s="236" t="s">
        <v>23692</v>
      </c>
      <c r="SBM11" s="237"/>
      <c r="SBN11" s="238">
        <v>5800</v>
      </c>
      <c r="SBO11" s="234" t="s">
        <v>23693</v>
      </c>
      <c r="SBP11" s="235" t="s">
        <v>8704</v>
      </c>
      <c r="SBQ11" s="236" t="s">
        <v>23694</v>
      </c>
      <c r="SBR11" s="237"/>
      <c r="SBS11" s="238">
        <v>5800</v>
      </c>
      <c r="SBT11" s="234" t="s">
        <v>23695</v>
      </c>
      <c r="SBU11" s="235" t="s">
        <v>8704</v>
      </c>
      <c r="SBV11" s="236" t="s">
        <v>23696</v>
      </c>
      <c r="SBW11" s="237"/>
      <c r="SBX11" s="238">
        <v>5800</v>
      </c>
      <c r="SBY11" s="234" t="s">
        <v>23697</v>
      </c>
      <c r="SBZ11" s="235" t="s">
        <v>8704</v>
      </c>
      <c r="SCA11" s="236" t="s">
        <v>23698</v>
      </c>
      <c r="SCB11" s="237"/>
      <c r="SCC11" s="238">
        <v>5800</v>
      </c>
      <c r="SCD11" s="234" t="s">
        <v>23699</v>
      </c>
      <c r="SCE11" s="235" t="s">
        <v>8704</v>
      </c>
      <c r="SCF11" s="236" t="s">
        <v>23700</v>
      </c>
      <c r="SCG11" s="237"/>
      <c r="SCH11" s="238">
        <v>5800</v>
      </c>
      <c r="SCI11" s="234" t="s">
        <v>23701</v>
      </c>
      <c r="SCJ11" s="235" t="s">
        <v>8704</v>
      </c>
      <c r="SCK11" s="236" t="s">
        <v>23702</v>
      </c>
      <c r="SCL11" s="237"/>
      <c r="SCM11" s="238">
        <v>5800</v>
      </c>
      <c r="SCN11" s="234" t="s">
        <v>23703</v>
      </c>
      <c r="SCO11" s="235" t="s">
        <v>8704</v>
      </c>
      <c r="SCP11" s="236" t="s">
        <v>23704</v>
      </c>
      <c r="SCQ11" s="237"/>
      <c r="SCR11" s="238">
        <v>5800</v>
      </c>
      <c r="SCS11" s="234" t="s">
        <v>23705</v>
      </c>
      <c r="SCT11" s="235" t="s">
        <v>8704</v>
      </c>
      <c r="SCU11" s="236" t="s">
        <v>23706</v>
      </c>
      <c r="SCV11" s="237"/>
      <c r="SCW11" s="238">
        <v>5800</v>
      </c>
      <c r="SCX11" s="234" t="s">
        <v>23707</v>
      </c>
      <c r="SCY11" s="235" t="s">
        <v>8704</v>
      </c>
      <c r="SCZ11" s="236" t="s">
        <v>23708</v>
      </c>
      <c r="SDA11" s="237"/>
      <c r="SDB11" s="238">
        <v>5800</v>
      </c>
      <c r="SDC11" s="234" t="s">
        <v>23709</v>
      </c>
      <c r="SDD11" s="235" t="s">
        <v>8704</v>
      </c>
      <c r="SDE11" s="236" t="s">
        <v>23710</v>
      </c>
      <c r="SDF11" s="237"/>
      <c r="SDG11" s="238">
        <v>5800</v>
      </c>
      <c r="SDH11" s="234" t="s">
        <v>23711</v>
      </c>
      <c r="SDI11" s="235" t="s">
        <v>8704</v>
      </c>
      <c r="SDJ11" s="236" t="s">
        <v>23712</v>
      </c>
      <c r="SDK11" s="237"/>
      <c r="SDL11" s="238">
        <v>5800</v>
      </c>
      <c r="SDM11" s="234" t="s">
        <v>23713</v>
      </c>
      <c r="SDN11" s="235" t="s">
        <v>8704</v>
      </c>
      <c r="SDO11" s="236" t="s">
        <v>23714</v>
      </c>
      <c r="SDP11" s="237"/>
      <c r="SDQ11" s="238">
        <v>5800</v>
      </c>
      <c r="SDR11" s="234" t="s">
        <v>23715</v>
      </c>
      <c r="SDS11" s="235" t="s">
        <v>8704</v>
      </c>
      <c r="SDT11" s="236" t="s">
        <v>23716</v>
      </c>
      <c r="SDU11" s="237"/>
      <c r="SDV11" s="238">
        <v>5800</v>
      </c>
      <c r="SDW11" s="234" t="s">
        <v>23717</v>
      </c>
      <c r="SDX11" s="235" t="s">
        <v>8704</v>
      </c>
      <c r="SDY11" s="236" t="s">
        <v>23718</v>
      </c>
      <c r="SDZ11" s="237"/>
      <c r="SEA11" s="238">
        <v>5800</v>
      </c>
      <c r="SEB11" s="234" t="s">
        <v>23719</v>
      </c>
      <c r="SEC11" s="235" t="s">
        <v>8704</v>
      </c>
      <c r="SED11" s="236" t="s">
        <v>23720</v>
      </c>
      <c r="SEE11" s="237"/>
      <c r="SEF11" s="238">
        <v>5800</v>
      </c>
      <c r="SEG11" s="234" t="s">
        <v>23721</v>
      </c>
      <c r="SEH11" s="235" t="s">
        <v>8704</v>
      </c>
      <c r="SEI11" s="236" t="s">
        <v>23722</v>
      </c>
      <c r="SEJ11" s="237"/>
      <c r="SEK11" s="238">
        <v>5800</v>
      </c>
      <c r="SEL11" s="234" t="s">
        <v>23723</v>
      </c>
      <c r="SEM11" s="235" t="s">
        <v>8704</v>
      </c>
      <c r="SEN11" s="236" t="s">
        <v>23724</v>
      </c>
      <c r="SEO11" s="237"/>
      <c r="SEP11" s="238">
        <v>5800</v>
      </c>
      <c r="SEQ11" s="234" t="s">
        <v>23725</v>
      </c>
      <c r="SER11" s="235" t="s">
        <v>8704</v>
      </c>
      <c r="SES11" s="236" t="s">
        <v>23726</v>
      </c>
      <c r="SET11" s="237"/>
      <c r="SEU11" s="238">
        <v>5800</v>
      </c>
      <c r="SEV11" s="234" t="s">
        <v>23727</v>
      </c>
      <c r="SEW11" s="235" t="s">
        <v>8704</v>
      </c>
      <c r="SEX11" s="236" t="s">
        <v>23728</v>
      </c>
      <c r="SEY11" s="237"/>
      <c r="SEZ11" s="238">
        <v>5800</v>
      </c>
      <c r="SFA11" s="234" t="s">
        <v>23729</v>
      </c>
      <c r="SFB11" s="235" t="s">
        <v>8704</v>
      </c>
      <c r="SFC11" s="236" t="s">
        <v>23730</v>
      </c>
      <c r="SFD11" s="237"/>
      <c r="SFE11" s="238">
        <v>5800</v>
      </c>
      <c r="SFF11" s="234" t="s">
        <v>23731</v>
      </c>
      <c r="SFG11" s="235" t="s">
        <v>8704</v>
      </c>
      <c r="SFH11" s="236" t="s">
        <v>23732</v>
      </c>
      <c r="SFI11" s="237"/>
      <c r="SFJ11" s="238">
        <v>5800</v>
      </c>
      <c r="SFK11" s="234" t="s">
        <v>23733</v>
      </c>
      <c r="SFL11" s="235" t="s">
        <v>8704</v>
      </c>
      <c r="SFM11" s="236" t="s">
        <v>23734</v>
      </c>
      <c r="SFN11" s="237"/>
      <c r="SFO11" s="238">
        <v>5800</v>
      </c>
      <c r="SFP11" s="234" t="s">
        <v>23735</v>
      </c>
      <c r="SFQ11" s="235" t="s">
        <v>8704</v>
      </c>
      <c r="SFR11" s="236" t="s">
        <v>23736</v>
      </c>
      <c r="SFS11" s="237"/>
      <c r="SFT11" s="238">
        <v>5800</v>
      </c>
      <c r="SFU11" s="234" t="s">
        <v>23737</v>
      </c>
      <c r="SFV11" s="235" t="s">
        <v>8704</v>
      </c>
      <c r="SFW11" s="236" t="s">
        <v>23738</v>
      </c>
      <c r="SFX11" s="237"/>
      <c r="SFY11" s="238">
        <v>5800</v>
      </c>
      <c r="SFZ11" s="234" t="s">
        <v>23739</v>
      </c>
      <c r="SGA11" s="235" t="s">
        <v>8704</v>
      </c>
      <c r="SGB11" s="236" t="s">
        <v>23740</v>
      </c>
      <c r="SGC11" s="237"/>
      <c r="SGD11" s="238">
        <v>5800</v>
      </c>
      <c r="SGE11" s="234" t="s">
        <v>23741</v>
      </c>
      <c r="SGF11" s="235" t="s">
        <v>8704</v>
      </c>
      <c r="SGG11" s="236" t="s">
        <v>23742</v>
      </c>
      <c r="SGH11" s="237"/>
      <c r="SGI11" s="238">
        <v>5800</v>
      </c>
      <c r="SGJ11" s="234" t="s">
        <v>23743</v>
      </c>
      <c r="SGK11" s="235" t="s">
        <v>8704</v>
      </c>
      <c r="SGL11" s="236" t="s">
        <v>23744</v>
      </c>
      <c r="SGM11" s="237"/>
      <c r="SGN11" s="238">
        <v>5800</v>
      </c>
      <c r="SGO11" s="234" t="s">
        <v>23745</v>
      </c>
      <c r="SGP11" s="235" t="s">
        <v>8704</v>
      </c>
      <c r="SGQ11" s="236" t="s">
        <v>23746</v>
      </c>
      <c r="SGR11" s="237"/>
      <c r="SGS11" s="238">
        <v>5800</v>
      </c>
      <c r="SGT11" s="234" t="s">
        <v>23747</v>
      </c>
      <c r="SGU11" s="235" t="s">
        <v>8704</v>
      </c>
      <c r="SGV11" s="236" t="s">
        <v>23748</v>
      </c>
      <c r="SGW11" s="237"/>
      <c r="SGX11" s="238">
        <v>5800</v>
      </c>
      <c r="SGY11" s="234" t="s">
        <v>23749</v>
      </c>
      <c r="SGZ11" s="235" t="s">
        <v>8704</v>
      </c>
      <c r="SHA11" s="236" t="s">
        <v>23750</v>
      </c>
      <c r="SHB11" s="237"/>
      <c r="SHC11" s="238">
        <v>5800</v>
      </c>
      <c r="SHD11" s="234" t="s">
        <v>23751</v>
      </c>
      <c r="SHE11" s="235" t="s">
        <v>8704</v>
      </c>
      <c r="SHF11" s="236" t="s">
        <v>23752</v>
      </c>
      <c r="SHG11" s="237"/>
      <c r="SHH11" s="238">
        <v>5800</v>
      </c>
      <c r="SHI11" s="234" t="s">
        <v>23753</v>
      </c>
      <c r="SHJ11" s="235" t="s">
        <v>8704</v>
      </c>
      <c r="SHK11" s="236" t="s">
        <v>23754</v>
      </c>
      <c r="SHL11" s="237"/>
      <c r="SHM11" s="238">
        <v>5800</v>
      </c>
      <c r="SHN11" s="234" t="s">
        <v>23755</v>
      </c>
      <c r="SHO11" s="235" t="s">
        <v>8704</v>
      </c>
      <c r="SHP11" s="236" t="s">
        <v>23756</v>
      </c>
      <c r="SHQ11" s="237"/>
      <c r="SHR11" s="238">
        <v>5800</v>
      </c>
      <c r="SHS11" s="234" t="s">
        <v>23757</v>
      </c>
      <c r="SHT11" s="235" t="s">
        <v>8704</v>
      </c>
      <c r="SHU11" s="236" t="s">
        <v>23758</v>
      </c>
      <c r="SHV11" s="237"/>
      <c r="SHW11" s="238">
        <v>5800</v>
      </c>
      <c r="SHX11" s="234" t="s">
        <v>23759</v>
      </c>
      <c r="SHY11" s="235" t="s">
        <v>8704</v>
      </c>
      <c r="SHZ11" s="236" t="s">
        <v>23760</v>
      </c>
      <c r="SIA11" s="237"/>
      <c r="SIB11" s="238">
        <v>5800</v>
      </c>
      <c r="SIC11" s="234" t="s">
        <v>23761</v>
      </c>
      <c r="SID11" s="235" t="s">
        <v>8704</v>
      </c>
      <c r="SIE11" s="236" t="s">
        <v>23762</v>
      </c>
      <c r="SIF11" s="237"/>
      <c r="SIG11" s="238">
        <v>5800</v>
      </c>
      <c r="SIH11" s="234" t="s">
        <v>23763</v>
      </c>
      <c r="SII11" s="235" t="s">
        <v>8704</v>
      </c>
      <c r="SIJ11" s="236" t="s">
        <v>23764</v>
      </c>
      <c r="SIK11" s="237"/>
      <c r="SIL11" s="238">
        <v>5800</v>
      </c>
      <c r="SIM11" s="234" t="s">
        <v>23765</v>
      </c>
      <c r="SIN11" s="235" t="s">
        <v>8704</v>
      </c>
      <c r="SIO11" s="236" t="s">
        <v>23766</v>
      </c>
      <c r="SIP11" s="237"/>
      <c r="SIQ11" s="238">
        <v>5800</v>
      </c>
      <c r="SIR11" s="234" t="s">
        <v>23767</v>
      </c>
      <c r="SIS11" s="235" t="s">
        <v>8704</v>
      </c>
      <c r="SIT11" s="236" t="s">
        <v>23768</v>
      </c>
      <c r="SIU11" s="237"/>
      <c r="SIV11" s="238">
        <v>5800</v>
      </c>
      <c r="SIW11" s="234" t="s">
        <v>23769</v>
      </c>
      <c r="SIX11" s="235" t="s">
        <v>8704</v>
      </c>
      <c r="SIY11" s="236" t="s">
        <v>23770</v>
      </c>
      <c r="SIZ11" s="237"/>
      <c r="SJA11" s="238">
        <v>5800</v>
      </c>
      <c r="SJB11" s="234" t="s">
        <v>23771</v>
      </c>
      <c r="SJC11" s="235" t="s">
        <v>8704</v>
      </c>
      <c r="SJD11" s="236" t="s">
        <v>23772</v>
      </c>
      <c r="SJE11" s="237"/>
      <c r="SJF11" s="238">
        <v>5800</v>
      </c>
      <c r="SJG11" s="234" t="s">
        <v>23773</v>
      </c>
      <c r="SJH11" s="235" t="s">
        <v>8704</v>
      </c>
      <c r="SJI11" s="236" t="s">
        <v>23774</v>
      </c>
      <c r="SJJ11" s="237"/>
      <c r="SJK11" s="238">
        <v>5800</v>
      </c>
      <c r="SJL11" s="234" t="s">
        <v>23775</v>
      </c>
      <c r="SJM11" s="235" t="s">
        <v>8704</v>
      </c>
      <c r="SJN11" s="236" t="s">
        <v>23776</v>
      </c>
      <c r="SJO11" s="237"/>
      <c r="SJP11" s="238">
        <v>5800</v>
      </c>
      <c r="SJQ11" s="234" t="s">
        <v>23777</v>
      </c>
      <c r="SJR11" s="235" t="s">
        <v>8704</v>
      </c>
      <c r="SJS11" s="236" t="s">
        <v>23778</v>
      </c>
      <c r="SJT11" s="237"/>
      <c r="SJU11" s="238">
        <v>5800</v>
      </c>
      <c r="SJV11" s="234" t="s">
        <v>23779</v>
      </c>
      <c r="SJW11" s="235" t="s">
        <v>8704</v>
      </c>
      <c r="SJX11" s="236" t="s">
        <v>23780</v>
      </c>
      <c r="SJY11" s="237"/>
      <c r="SJZ11" s="238">
        <v>5800</v>
      </c>
      <c r="SKA11" s="234" t="s">
        <v>23781</v>
      </c>
      <c r="SKB11" s="235" t="s">
        <v>8704</v>
      </c>
      <c r="SKC11" s="236" t="s">
        <v>23782</v>
      </c>
      <c r="SKD11" s="237"/>
      <c r="SKE11" s="238">
        <v>5800</v>
      </c>
      <c r="SKF11" s="234" t="s">
        <v>23783</v>
      </c>
      <c r="SKG11" s="235" t="s">
        <v>8704</v>
      </c>
      <c r="SKH11" s="236" t="s">
        <v>23784</v>
      </c>
      <c r="SKI11" s="237"/>
      <c r="SKJ11" s="238">
        <v>5800</v>
      </c>
      <c r="SKK11" s="234" t="s">
        <v>23785</v>
      </c>
      <c r="SKL11" s="235" t="s">
        <v>8704</v>
      </c>
      <c r="SKM11" s="236" t="s">
        <v>23786</v>
      </c>
      <c r="SKN11" s="237"/>
      <c r="SKO11" s="238">
        <v>5800</v>
      </c>
      <c r="SKP11" s="234" t="s">
        <v>23787</v>
      </c>
      <c r="SKQ11" s="235" t="s">
        <v>8704</v>
      </c>
      <c r="SKR11" s="236" t="s">
        <v>23788</v>
      </c>
      <c r="SKS11" s="237"/>
      <c r="SKT11" s="238">
        <v>5800</v>
      </c>
      <c r="SKU11" s="234" t="s">
        <v>23789</v>
      </c>
      <c r="SKV11" s="235" t="s">
        <v>8704</v>
      </c>
      <c r="SKW11" s="236" t="s">
        <v>23790</v>
      </c>
      <c r="SKX11" s="237"/>
      <c r="SKY11" s="238">
        <v>5800</v>
      </c>
      <c r="SKZ11" s="234" t="s">
        <v>23791</v>
      </c>
      <c r="SLA11" s="235" t="s">
        <v>8704</v>
      </c>
      <c r="SLB11" s="236" t="s">
        <v>23792</v>
      </c>
      <c r="SLC11" s="237"/>
      <c r="SLD11" s="238">
        <v>5800</v>
      </c>
      <c r="SLE11" s="234" t="s">
        <v>23793</v>
      </c>
      <c r="SLF11" s="235" t="s">
        <v>8704</v>
      </c>
      <c r="SLG11" s="236" t="s">
        <v>23794</v>
      </c>
      <c r="SLH11" s="237"/>
      <c r="SLI11" s="238">
        <v>5800</v>
      </c>
      <c r="SLJ11" s="234" t="s">
        <v>23795</v>
      </c>
      <c r="SLK11" s="235" t="s">
        <v>8704</v>
      </c>
      <c r="SLL11" s="236" t="s">
        <v>23796</v>
      </c>
      <c r="SLM11" s="237"/>
      <c r="SLN11" s="238">
        <v>5800</v>
      </c>
      <c r="SLO11" s="234" t="s">
        <v>23797</v>
      </c>
      <c r="SLP11" s="235" t="s">
        <v>8704</v>
      </c>
      <c r="SLQ11" s="236" t="s">
        <v>23798</v>
      </c>
      <c r="SLR11" s="237"/>
      <c r="SLS11" s="238">
        <v>5800</v>
      </c>
      <c r="SLT11" s="234" t="s">
        <v>23799</v>
      </c>
      <c r="SLU11" s="235" t="s">
        <v>8704</v>
      </c>
      <c r="SLV11" s="236" t="s">
        <v>23800</v>
      </c>
      <c r="SLW11" s="237"/>
      <c r="SLX11" s="238">
        <v>5800</v>
      </c>
      <c r="SLY11" s="234" t="s">
        <v>23801</v>
      </c>
      <c r="SLZ11" s="235" t="s">
        <v>8704</v>
      </c>
      <c r="SMA11" s="236" t="s">
        <v>23802</v>
      </c>
      <c r="SMB11" s="237"/>
      <c r="SMC11" s="238">
        <v>5800</v>
      </c>
      <c r="SMD11" s="234" t="s">
        <v>23803</v>
      </c>
      <c r="SME11" s="235" t="s">
        <v>8704</v>
      </c>
      <c r="SMF11" s="236" t="s">
        <v>23804</v>
      </c>
      <c r="SMG11" s="237"/>
      <c r="SMH11" s="238">
        <v>5800</v>
      </c>
      <c r="SMI11" s="234" t="s">
        <v>23805</v>
      </c>
      <c r="SMJ11" s="235" t="s">
        <v>8704</v>
      </c>
      <c r="SMK11" s="236" t="s">
        <v>23806</v>
      </c>
      <c r="SML11" s="237"/>
      <c r="SMM11" s="238">
        <v>5800</v>
      </c>
      <c r="SMN11" s="234" t="s">
        <v>23807</v>
      </c>
      <c r="SMO11" s="235" t="s">
        <v>8704</v>
      </c>
      <c r="SMP11" s="236" t="s">
        <v>23808</v>
      </c>
      <c r="SMQ11" s="237"/>
      <c r="SMR11" s="238">
        <v>5800</v>
      </c>
      <c r="SMS11" s="234" t="s">
        <v>23809</v>
      </c>
      <c r="SMT11" s="235" t="s">
        <v>8704</v>
      </c>
      <c r="SMU11" s="236" t="s">
        <v>23810</v>
      </c>
      <c r="SMV11" s="237"/>
      <c r="SMW11" s="238">
        <v>5800</v>
      </c>
      <c r="SMX11" s="234" t="s">
        <v>23811</v>
      </c>
      <c r="SMY11" s="235" t="s">
        <v>8704</v>
      </c>
      <c r="SMZ11" s="236" t="s">
        <v>23812</v>
      </c>
      <c r="SNA11" s="237"/>
      <c r="SNB11" s="238">
        <v>5800</v>
      </c>
      <c r="SNC11" s="234" t="s">
        <v>23813</v>
      </c>
      <c r="SND11" s="235" t="s">
        <v>8704</v>
      </c>
      <c r="SNE11" s="236" t="s">
        <v>23814</v>
      </c>
      <c r="SNF11" s="237"/>
      <c r="SNG11" s="238">
        <v>5800</v>
      </c>
      <c r="SNH11" s="234" t="s">
        <v>23815</v>
      </c>
      <c r="SNI11" s="235" t="s">
        <v>8704</v>
      </c>
      <c r="SNJ11" s="236" t="s">
        <v>23816</v>
      </c>
      <c r="SNK11" s="237"/>
      <c r="SNL11" s="238">
        <v>5800</v>
      </c>
      <c r="SNM11" s="234" t="s">
        <v>23817</v>
      </c>
      <c r="SNN11" s="235" t="s">
        <v>8704</v>
      </c>
      <c r="SNO11" s="236" t="s">
        <v>23818</v>
      </c>
      <c r="SNP11" s="237"/>
      <c r="SNQ11" s="238">
        <v>5800</v>
      </c>
      <c r="SNR11" s="234" t="s">
        <v>23819</v>
      </c>
      <c r="SNS11" s="235" t="s">
        <v>8704</v>
      </c>
      <c r="SNT11" s="236" t="s">
        <v>23820</v>
      </c>
      <c r="SNU11" s="237"/>
      <c r="SNV11" s="238">
        <v>5800</v>
      </c>
      <c r="SNW11" s="234" t="s">
        <v>23821</v>
      </c>
      <c r="SNX11" s="235" t="s">
        <v>8704</v>
      </c>
      <c r="SNY11" s="236" t="s">
        <v>23822</v>
      </c>
      <c r="SNZ11" s="237"/>
      <c r="SOA11" s="238">
        <v>5800</v>
      </c>
      <c r="SOB11" s="234" t="s">
        <v>23823</v>
      </c>
      <c r="SOC11" s="235" t="s">
        <v>8704</v>
      </c>
      <c r="SOD11" s="236" t="s">
        <v>23824</v>
      </c>
      <c r="SOE11" s="237"/>
      <c r="SOF11" s="238">
        <v>5800</v>
      </c>
      <c r="SOG11" s="234" t="s">
        <v>23825</v>
      </c>
      <c r="SOH11" s="235" t="s">
        <v>8704</v>
      </c>
      <c r="SOI11" s="236" t="s">
        <v>23826</v>
      </c>
      <c r="SOJ11" s="237"/>
      <c r="SOK11" s="238">
        <v>5800</v>
      </c>
      <c r="SOL11" s="234" t="s">
        <v>23827</v>
      </c>
      <c r="SOM11" s="235" t="s">
        <v>8704</v>
      </c>
      <c r="SON11" s="236" t="s">
        <v>23828</v>
      </c>
      <c r="SOO11" s="237"/>
      <c r="SOP11" s="238">
        <v>5800</v>
      </c>
      <c r="SOQ11" s="234" t="s">
        <v>23829</v>
      </c>
      <c r="SOR11" s="235" t="s">
        <v>8704</v>
      </c>
      <c r="SOS11" s="236" t="s">
        <v>23830</v>
      </c>
      <c r="SOT11" s="237"/>
      <c r="SOU11" s="238">
        <v>5800</v>
      </c>
      <c r="SOV11" s="234" t="s">
        <v>23831</v>
      </c>
      <c r="SOW11" s="235" t="s">
        <v>8704</v>
      </c>
      <c r="SOX11" s="236" t="s">
        <v>23832</v>
      </c>
      <c r="SOY11" s="237"/>
      <c r="SOZ11" s="238">
        <v>5800</v>
      </c>
      <c r="SPA11" s="234" t="s">
        <v>23833</v>
      </c>
      <c r="SPB11" s="235" t="s">
        <v>8704</v>
      </c>
      <c r="SPC11" s="236" t="s">
        <v>23834</v>
      </c>
      <c r="SPD11" s="237"/>
      <c r="SPE11" s="238">
        <v>5800</v>
      </c>
      <c r="SPF11" s="234" t="s">
        <v>23835</v>
      </c>
      <c r="SPG11" s="235" t="s">
        <v>8704</v>
      </c>
      <c r="SPH11" s="236" t="s">
        <v>23836</v>
      </c>
      <c r="SPI11" s="237"/>
      <c r="SPJ11" s="238">
        <v>5800</v>
      </c>
      <c r="SPK11" s="234" t="s">
        <v>23837</v>
      </c>
      <c r="SPL11" s="235" t="s">
        <v>8704</v>
      </c>
      <c r="SPM11" s="236" t="s">
        <v>23838</v>
      </c>
      <c r="SPN11" s="237"/>
      <c r="SPO11" s="238">
        <v>5800</v>
      </c>
      <c r="SPP11" s="234" t="s">
        <v>23839</v>
      </c>
      <c r="SPQ11" s="235" t="s">
        <v>8704</v>
      </c>
      <c r="SPR11" s="236" t="s">
        <v>23840</v>
      </c>
      <c r="SPS11" s="237"/>
      <c r="SPT11" s="238">
        <v>5800</v>
      </c>
      <c r="SPU11" s="234" t="s">
        <v>23841</v>
      </c>
      <c r="SPV11" s="235" t="s">
        <v>8704</v>
      </c>
      <c r="SPW11" s="236" t="s">
        <v>23842</v>
      </c>
      <c r="SPX11" s="237"/>
      <c r="SPY11" s="238">
        <v>5800</v>
      </c>
      <c r="SPZ11" s="234" t="s">
        <v>23843</v>
      </c>
      <c r="SQA11" s="235" t="s">
        <v>8704</v>
      </c>
      <c r="SQB11" s="236" t="s">
        <v>23844</v>
      </c>
      <c r="SQC11" s="237"/>
      <c r="SQD11" s="238">
        <v>5800</v>
      </c>
      <c r="SQE11" s="234" t="s">
        <v>23845</v>
      </c>
      <c r="SQF11" s="235" t="s">
        <v>8704</v>
      </c>
      <c r="SQG11" s="236" t="s">
        <v>23846</v>
      </c>
      <c r="SQH11" s="237"/>
      <c r="SQI11" s="238">
        <v>5800</v>
      </c>
      <c r="SQJ11" s="234" t="s">
        <v>23847</v>
      </c>
      <c r="SQK11" s="235" t="s">
        <v>8704</v>
      </c>
      <c r="SQL11" s="236" t="s">
        <v>23848</v>
      </c>
      <c r="SQM11" s="237"/>
      <c r="SQN11" s="238">
        <v>5800</v>
      </c>
      <c r="SQO11" s="234" t="s">
        <v>23849</v>
      </c>
      <c r="SQP11" s="235" t="s">
        <v>8704</v>
      </c>
      <c r="SQQ11" s="236" t="s">
        <v>23850</v>
      </c>
      <c r="SQR11" s="237"/>
      <c r="SQS11" s="238">
        <v>5800</v>
      </c>
      <c r="SQT11" s="234" t="s">
        <v>23851</v>
      </c>
      <c r="SQU11" s="235" t="s">
        <v>8704</v>
      </c>
      <c r="SQV11" s="236" t="s">
        <v>23852</v>
      </c>
      <c r="SQW11" s="237"/>
      <c r="SQX11" s="238">
        <v>5800</v>
      </c>
      <c r="SQY11" s="234" t="s">
        <v>23853</v>
      </c>
      <c r="SQZ11" s="235" t="s">
        <v>8704</v>
      </c>
      <c r="SRA11" s="236" t="s">
        <v>23854</v>
      </c>
      <c r="SRB11" s="237"/>
      <c r="SRC11" s="238">
        <v>5800</v>
      </c>
      <c r="SRD11" s="234" t="s">
        <v>23855</v>
      </c>
      <c r="SRE11" s="235" t="s">
        <v>8704</v>
      </c>
      <c r="SRF11" s="236" t="s">
        <v>23856</v>
      </c>
      <c r="SRG11" s="237"/>
      <c r="SRH11" s="238">
        <v>5800</v>
      </c>
      <c r="SRI11" s="234" t="s">
        <v>23857</v>
      </c>
      <c r="SRJ11" s="235" t="s">
        <v>8704</v>
      </c>
      <c r="SRK11" s="236" t="s">
        <v>23858</v>
      </c>
      <c r="SRL11" s="237"/>
      <c r="SRM11" s="238">
        <v>5800</v>
      </c>
      <c r="SRN11" s="234" t="s">
        <v>23859</v>
      </c>
      <c r="SRO11" s="235" t="s">
        <v>8704</v>
      </c>
      <c r="SRP11" s="236" t="s">
        <v>23860</v>
      </c>
      <c r="SRQ11" s="237"/>
      <c r="SRR11" s="238">
        <v>5800</v>
      </c>
      <c r="SRS11" s="234" t="s">
        <v>23861</v>
      </c>
      <c r="SRT11" s="235" t="s">
        <v>8704</v>
      </c>
      <c r="SRU11" s="236" t="s">
        <v>23862</v>
      </c>
      <c r="SRV11" s="237"/>
      <c r="SRW11" s="238">
        <v>5800</v>
      </c>
      <c r="SRX11" s="234" t="s">
        <v>23863</v>
      </c>
      <c r="SRY11" s="235" t="s">
        <v>8704</v>
      </c>
      <c r="SRZ11" s="236" t="s">
        <v>23864</v>
      </c>
      <c r="SSA11" s="237"/>
      <c r="SSB11" s="238">
        <v>5800</v>
      </c>
      <c r="SSC11" s="234" t="s">
        <v>23865</v>
      </c>
      <c r="SSD11" s="235" t="s">
        <v>8704</v>
      </c>
      <c r="SSE11" s="236" t="s">
        <v>23866</v>
      </c>
      <c r="SSF11" s="237"/>
      <c r="SSG11" s="238">
        <v>5800</v>
      </c>
      <c r="SSH11" s="234" t="s">
        <v>23867</v>
      </c>
      <c r="SSI11" s="235" t="s">
        <v>8704</v>
      </c>
      <c r="SSJ11" s="236" t="s">
        <v>23868</v>
      </c>
      <c r="SSK11" s="237"/>
      <c r="SSL11" s="238">
        <v>5800</v>
      </c>
      <c r="SSM11" s="234" t="s">
        <v>23869</v>
      </c>
      <c r="SSN11" s="235" t="s">
        <v>8704</v>
      </c>
      <c r="SSO11" s="236" t="s">
        <v>23870</v>
      </c>
      <c r="SSP11" s="237"/>
      <c r="SSQ11" s="238">
        <v>5800</v>
      </c>
      <c r="SSR11" s="234" t="s">
        <v>23871</v>
      </c>
      <c r="SSS11" s="235" t="s">
        <v>8704</v>
      </c>
      <c r="SST11" s="236" t="s">
        <v>23872</v>
      </c>
      <c r="SSU11" s="237"/>
      <c r="SSV11" s="238">
        <v>5800</v>
      </c>
      <c r="SSW11" s="234" t="s">
        <v>23873</v>
      </c>
      <c r="SSX11" s="235" t="s">
        <v>8704</v>
      </c>
      <c r="SSY11" s="236" t="s">
        <v>23874</v>
      </c>
      <c r="SSZ11" s="237"/>
      <c r="STA11" s="238">
        <v>5800</v>
      </c>
      <c r="STB11" s="234" t="s">
        <v>23875</v>
      </c>
      <c r="STC11" s="235" t="s">
        <v>8704</v>
      </c>
      <c r="STD11" s="236" t="s">
        <v>23876</v>
      </c>
      <c r="STE11" s="237"/>
      <c r="STF11" s="238">
        <v>5800</v>
      </c>
      <c r="STG11" s="234" t="s">
        <v>23877</v>
      </c>
      <c r="STH11" s="235" t="s">
        <v>8704</v>
      </c>
      <c r="STI11" s="236" t="s">
        <v>23878</v>
      </c>
      <c r="STJ11" s="237"/>
      <c r="STK11" s="238">
        <v>5800</v>
      </c>
      <c r="STL11" s="234" t="s">
        <v>23879</v>
      </c>
      <c r="STM11" s="235" t="s">
        <v>8704</v>
      </c>
      <c r="STN11" s="236" t="s">
        <v>23880</v>
      </c>
      <c r="STO11" s="237"/>
      <c r="STP11" s="238">
        <v>5800</v>
      </c>
      <c r="STQ11" s="234" t="s">
        <v>23881</v>
      </c>
      <c r="STR11" s="235" t="s">
        <v>8704</v>
      </c>
      <c r="STS11" s="236" t="s">
        <v>23882</v>
      </c>
      <c r="STT11" s="237"/>
      <c r="STU11" s="238">
        <v>5800</v>
      </c>
      <c r="STV11" s="234" t="s">
        <v>23883</v>
      </c>
      <c r="STW11" s="235" t="s">
        <v>8704</v>
      </c>
      <c r="STX11" s="236" t="s">
        <v>23884</v>
      </c>
      <c r="STY11" s="237"/>
      <c r="STZ11" s="238">
        <v>5800</v>
      </c>
      <c r="SUA11" s="234" t="s">
        <v>23885</v>
      </c>
      <c r="SUB11" s="235" t="s">
        <v>8704</v>
      </c>
      <c r="SUC11" s="236" t="s">
        <v>23886</v>
      </c>
      <c r="SUD11" s="237"/>
      <c r="SUE11" s="238">
        <v>5800</v>
      </c>
      <c r="SUF11" s="234" t="s">
        <v>23887</v>
      </c>
      <c r="SUG11" s="235" t="s">
        <v>8704</v>
      </c>
      <c r="SUH11" s="236" t="s">
        <v>23888</v>
      </c>
      <c r="SUI11" s="237"/>
      <c r="SUJ11" s="238">
        <v>5800</v>
      </c>
      <c r="SUK11" s="234" t="s">
        <v>23889</v>
      </c>
      <c r="SUL11" s="235" t="s">
        <v>8704</v>
      </c>
      <c r="SUM11" s="236" t="s">
        <v>23890</v>
      </c>
      <c r="SUN11" s="237"/>
      <c r="SUO11" s="238">
        <v>5800</v>
      </c>
      <c r="SUP11" s="234" t="s">
        <v>23891</v>
      </c>
      <c r="SUQ11" s="235" t="s">
        <v>8704</v>
      </c>
      <c r="SUR11" s="236" t="s">
        <v>23892</v>
      </c>
      <c r="SUS11" s="237"/>
      <c r="SUT11" s="238">
        <v>5800</v>
      </c>
      <c r="SUU11" s="234" t="s">
        <v>23893</v>
      </c>
      <c r="SUV11" s="235" t="s">
        <v>8704</v>
      </c>
      <c r="SUW11" s="236" t="s">
        <v>23894</v>
      </c>
      <c r="SUX11" s="237"/>
      <c r="SUY11" s="238">
        <v>5800</v>
      </c>
      <c r="SUZ11" s="234" t="s">
        <v>23895</v>
      </c>
      <c r="SVA11" s="235" t="s">
        <v>8704</v>
      </c>
      <c r="SVB11" s="236" t="s">
        <v>23896</v>
      </c>
      <c r="SVC11" s="237"/>
      <c r="SVD11" s="238">
        <v>5800</v>
      </c>
      <c r="SVE11" s="234" t="s">
        <v>23897</v>
      </c>
      <c r="SVF11" s="235" t="s">
        <v>8704</v>
      </c>
      <c r="SVG11" s="236" t="s">
        <v>23898</v>
      </c>
      <c r="SVH11" s="237"/>
      <c r="SVI11" s="238">
        <v>5800</v>
      </c>
      <c r="SVJ11" s="234" t="s">
        <v>23899</v>
      </c>
      <c r="SVK11" s="235" t="s">
        <v>8704</v>
      </c>
      <c r="SVL11" s="236" t="s">
        <v>23900</v>
      </c>
      <c r="SVM11" s="237"/>
      <c r="SVN11" s="238">
        <v>5800</v>
      </c>
      <c r="SVO11" s="234" t="s">
        <v>23901</v>
      </c>
      <c r="SVP11" s="235" t="s">
        <v>8704</v>
      </c>
      <c r="SVQ11" s="236" t="s">
        <v>23902</v>
      </c>
      <c r="SVR11" s="237"/>
      <c r="SVS11" s="238">
        <v>5800</v>
      </c>
      <c r="SVT11" s="234" t="s">
        <v>23903</v>
      </c>
      <c r="SVU11" s="235" t="s">
        <v>8704</v>
      </c>
      <c r="SVV11" s="236" t="s">
        <v>23904</v>
      </c>
      <c r="SVW11" s="237"/>
      <c r="SVX11" s="238">
        <v>5800</v>
      </c>
      <c r="SVY11" s="234" t="s">
        <v>23905</v>
      </c>
      <c r="SVZ11" s="235" t="s">
        <v>8704</v>
      </c>
      <c r="SWA11" s="236" t="s">
        <v>23906</v>
      </c>
      <c r="SWB11" s="237"/>
      <c r="SWC11" s="238">
        <v>5800</v>
      </c>
      <c r="SWD11" s="234" t="s">
        <v>23907</v>
      </c>
      <c r="SWE11" s="235" t="s">
        <v>8704</v>
      </c>
      <c r="SWF11" s="236" t="s">
        <v>23908</v>
      </c>
      <c r="SWG11" s="237"/>
      <c r="SWH11" s="238">
        <v>5800</v>
      </c>
      <c r="SWI11" s="234" t="s">
        <v>23909</v>
      </c>
      <c r="SWJ11" s="235" t="s">
        <v>8704</v>
      </c>
      <c r="SWK11" s="236" t="s">
        <v>23910</v>
      </c>
      <c r="SWL11" s="237"/>
      <c r="SWM11" s="238">
        <v>5800</v>
      </c>
      <c r="SWN11" s="234" t="s">
        <v>23911</v>
      </c>
      <c r="SWO11" s="235" t="s">
        <v>8704</v>
      </c>
      <c r="SWP11" s="236" t="s">
        <v>23912</v>
      </c>
      <c r="SWQ11" s="237"/>
      <c r="SWR11" s="238">
        <v>5800</v>
      </c>
      <c r="SWS11" s="234" t="s">
        <v>23913</v>
      </c>
      <c r="SWT11" s="235" t="s">
        <v>8704</v>
      </c>
      <c r="SWU11" s="236" t="s">
        <v>23914</v>
      </c>
      <c r="SWV11" s="237"/>
      <c r="SWW11" s="238">
        <v>5800</v>
      </c>
      <c r="SWX11" s="234" t="s">
        <v>23915</v>
      </c>
      <c r="SWY11" s="235" t="s">
        <v>8704</v>
      </c>
      <c r="SWZ11" s="236" t="s">
        <v>23916</v>
      </c>
      <c r="SXA11" s="237"/>
      <c r="SXB11" s="238">
        <v>5800</v>
      </c>
      <c r="SXC11" s="234" t="s">
        <v>23917</v>
      </c>
      <c r="SXD11" s="235" t="s">
        <v>8704</v>
      </c>
      <c r="SXE11" s="236" t="s">
        <v>23918</v>
      </c>
      <c r="SXF11" s="237"/>
      <c r="SXG11" s="238">
        <v>5800</v>
      </c>
      <c r="SXH11" s="234" t="s">
        <v>23919</v>
      </c>
      <c r="SXI11" s="235" t="s">
        <v>8704</v>
      </c>
      <c r="SXJ11" s="236" t="s">
        <v>23920</v>
      </c>
      <c r="SXK11" s="237"/>
      <c r="SXL11" s="238">
        <v>5800</v>
      </c>
      <c r="SXM11" s="234" t="s">
        <v>23921</v>
      </c>
      <c r="SXN11" s="235" t="s">
        <v>8704</v>
      </c>
      <c r="SXO11" s="236" t="s">
        <v>23922</v>
      </c>
      <c r="SXP11" s="237"/>
      <c r="SXQ11" s="238">
        <v>5800</v>
      </c>
      <c r="SXR11" s="234" t="s">
        <v>23923</v>
      </c>
      <c r="SXS11" s="235" t="s">
        <v>8704</v>
      </c>
      <c r="SXT11" s="236" t="s">
        <v>23924</v>
      </c>
      <c r="SXU11" s="237"/>
      <c r="SXV11" s="238">
        <v>5800</v>
      </c>
      <c r="SXW11" s="234" t="s">
        <v>23925</v>
      </c>
      <c r="SXX11" s="235" t="s">
        <v>8704</v>
      </c>
      <c r="SXY11" s="236" t="s">
        <v>23926</v>
      </c>
      <c r="SXZ11" s="237"/>
      <c r="SYA11" s="238">
        <v>5800</v>
      </c>
      <c r="SYB11" s="234" t="s">
        <v>23927</v>
      </c>
      <c r="SYC11" s="235" t="s">
        <v>8704</v>
      </c>
      <c r="SYD11" s="236" t="s">
        <v>23928</v>
      </c>
      <c r="SYE11" s="237"/>
      <c r="SYF11" s="238">
        <v>5800</v>
      </c>
      <c r="SYG11" s="234" t="s">
        <v>23929</v>
      </c>
      <c r="SYH11" s="235" t="s">
        <v>8704</v>
      </c>
      <c r="SYI11" s="236" t="s">
        <v>23930</v>
      </c>
      <c r="SYJ11" s="237"/>
      <c r="SYK11" s="238">
        <v>5800</v>
      </c>
      <c r="SYL11" s="234" t="s">
        <v>23931</v>
      </c>
      <c r="SYM11" s="235" t="s">
        <v>8704</v>
      </c>
      <c r="SYN11" s="236" t="s">
        <v>23932</v>
      </c>
      <c r="SYO11" s="237"/>
      <c r="SYP11" s="238">
        <v>5800</v>
      </c>
      <c r="SYQ11" s="234" t="s">
        <v>23933</v>
      </c>
      <c r="SYR11" s="235" t="s">
        <v>8704</v>
      </c>
      <c r="SYS11" s="236" t="s">
        <v>23934</v>
      </c>
      <c r="SYT11" s="237"/>
      <c r="SYU11" s="238">
        <v>5800</v>
      </c>
      <c r="SYV11" s="234" t="s">
        <v>23935</v>
      </c>
      <c r="SYW11" s="235" t="s">
        <v>8704</v>
      </c>
      <c r="SYX11" s="236" t="s">
        <v>23936</v>
      </c>
      <c r="SYY11" s="237"/>
      <c r="SYZ11" s="238">
        <v>5800</v>
      </c>
      <c r="SZA11" s="234" t="s">
        <v>23937</v>
      </c>
      <c r="SZB11" s="235" t="s">
        <v>8704</v>
      </c>
      <c r="SZC11" s="236" t="s">
        <v>23938</v>
      </c>
      <c r="SZD11" s="237"/>
      <c r="SZE11" s="238">
        <v>5800</v>
      </c>
      <c r="SZF11" s="234" t="s">
        <v>23939</v>
      </c>
      <c r="SZG11" s="235" t="s">
        <v>8704</v>
      </c>
      <c r="SZH11" s="236" t="s">
        <v>23940</v>
      </c>
      <c r="SZI11" s="237"/>
      <c r="SZJ11" s="238">
        <v>5800</v>
      </c>
      <c r="SZK11" s="234" t="s">
        <v>23941</v>
      </c>
      <c r="SZL11" s="235" t="s">
        <v>8704</v>
      </c>
      <c r="SZM11" s="236" t="s">
        <v>23942</v>
      </c>
      <c r="SZN11" s="237"/>
      <c r="SZO11" s="238">
        <v>5800</v>
      </c>
      <c r="SZP11" s="234" t="s">
        <v>23943</v>
      </c>
      <c r="SZQ11" s="235" t="s">
        <v>8704</v>
      </c>
      <c r="SZR11" s="236" t="s">
        <v>23944</v>
      </c>
      <c r="SZS11" s="237"/>
      <c r="SZT11" s="238">
        <v>5800</v>
      </c>
      <c r="SZU11" s="234" t="s">
        <v>23945</v>
      </c>
      <c r="SZV11" s="235" t="s">
        <v>8704</v>
      </c>
      <c r="SZW11" s="236" t="s">
        <v>23946</v>
      </c>
      <c r="SZX11" s="237"/>
      <c r="SZY11" s="238">
        <v>5800</v>
      </c>
      <c r="SZZ11" s="234" t="s">
        <v>23947</v>
      </c>
      <c r="TAA11" s="235" t="s">
        <v>8704</v>
      </c>
      <c r="TAB11" s="236" t="s">
        <v>23948</v>
      </c>
      <c r="TAC11" s="237"/>
      <c r="TAD11" s="238">
        <v>5800</v>
      </c>
      <c r="TAE11" s="234" t="s">
        <v>23949</v>
      </c>
      <c r="TAF11" s="235" t="s">
        <v>8704</v>
      </c>
      <c r="TAG11" s="236" t="s">
        <v>23950</v>
      </c>
      <c r="TAH11" s="237"/>
      <c r="TAI11" s="238">
        <v>5800</v>
      </c>
      <c r="TAJ11" s="234" t="s">
        <v>23951</v>
      </c>
      <c r="TAK11" s="235" t="s">
        <v>8704</v>
      </c>
      <c r="TAL11" s="236" t="s">
        <v>23952</v>
      </c>
      <c r="TAM11" s="237"/>
      <c r="TAN11" s="238">
        <v>5800</v>
      </c>
      <c r="TAO11" s="234" t="s">
        <v>23953</v>
      </c>
      <c r="TAP11" s="235" t="s">
        <v>8704</v>
      </c>
      <c r="TAQ11" s="236" t="s">
        <v>23954</v>
      </c>
      <c r="TAR11" s="237"/>
      <c r="TAS11" s="238">
        <v>5800</v>
      </c>
      <c r="TAT11" s="234" t="s">
        <v>23955</v>
      </c>
      <c r="TAU11" s="235" t="s">
        <v>8704</v>
      </c>
      <c r="TAV11" s="236" t="s">
        <v>23956</v>
      </c>
      <c r="TAW11" s="237"/>
      <c r="TAX11" s="238">
        <v>5800</v>
      </c>
      <c r="TAY11" s="234" t="s">
        <v>23957</v>
      </c>
      <c r="TAZ11" s="235" t="s">
        <v>8704</v>
      </c>
      <c r="TBA11" s="236" t="s">
        <v>23958</v>
      </c>
      <c r="TBB11" s="237"/>
      <c r="TBC11" s="238">
        <v>5800</v>
      </c>
      <c r="TBD11" s="234" t="s">
        <v>23959</v>
      </c>
      <c r="TBE11" s="235" t="s">
        <v>8704</v>
      </c>
      <c r="TBF11" s="236" t="s">
        <v>23960</v>
      </c>
      <c r="TBG11" s="237"/>
      <c r="TBH11" s="238">
        <v>5800</v>
      </c>
      <c r="TBI11" s="234" t="s">
        <v>23961</v>
      </c>
      <c r="TBJ11" s="235" t="s">
        <v>8704</v>
      </c>
      <c r="TBK11" s="236" t="s">
        <v>23962</v>
      </c>
      <c r="TBL11" s="237"/>
      <c r="TBM11" s="238">
        <v>5800</v>
      </c>
      <c r="TBN11" s="234" t="s">
        <v>23963</v>
      </c>
      <c r="TBO11" s="235" t="s">
        <v>8704</v>
      </c>
      <c r="TBP11" s="236" t="s">
        <v>23964</v>
      </c>
      <c r="TBQ11" s="237"/>
      <c r="TBR11" s="238">
        <v>5800</v>
      </c>
      <c r="TBS11" s="234" t="s">
        <v>23965</v>
      </c>
      <c r="TBT11" s="235" t="s">
        <v>8704</v>
      </c>
      <c r="TBU11" s="236" t="s">
        <v>23966</v>
      </c>
      <c r="TBV11" s="237"/>
      <c r="TBW11" s="238">
        <v>5800</v>
      </c>
      <c r="TBX11" s="234" t="s">
        <v>23967</v>
      </c>
      <c r="TBY11" s="235" t="s">
        <v>8704</v>
      </c>
      <c r="TBZ11" s="236" t="s">
        <v>23968</v>
      </c>
      <c r="TCA11" s="237"/>
      <c r="TCB11" s="238">
        <v>5800</v>
      </c>
      <c r="TCC11" s="234" t="s">
        <v>23969</v>
      </c>
      <c r="TCD11" s="235" t="s">
        <v>8704</v>
      </c>
      <c r="TCE11" s="236" t="s">
        <v>23970</v>
      </c>
      <c r="TCF11" s="237"/>
      <c r="TCG11" s="238">
        <v>5800</v>
      </c>
      <c r="TCH11" s="234" t="s">
        <v>23971</v>
      </c>
      <c r="TCI11" s="235" t="s">
        <v>8704</v>
      </c>
      <c r="TCJ11" s="236" t="s">
        <v>23972</v>
      </c>
      <c r="TCK11" s="237"/>
      <c r="TCL11" s="238">
        <v>5800</v>
      </c>
      <c r="TCM11" s="234" t="s">
        <v>23973</v>
      </c>
      <c r="TCN11" s="235" t="s">
        <v>8704</v>
      </c>
      <c r="TCO11" s="236" t="s">
        <v>23974</v>
      </c>
      <c r="TCP11" s="237"/>
      <c r="TCQ11" s="238">
        <v>5800</v>
      </c>
      <c r="TCR11" s="234" t="s">
        <v>23975</v>
      </c>
      <c r="TCS11" s="235" t="s">
        <v>8704</v>
      </c>
      <c r="TCT11" s="236" t="s">
        <v>23976</v>
      </c>
      <c r="TCU11" s="237"/>
      <c r="TCV11" s="238">
        <v>5800</v>
      </c>
      <c r="TCW11" s="234" t="s">
        <v>23977</v>
      </c>
      <c r="TCX11" s="235" t="s">
        <v>8704</v>
      </c>
      <c r="TCY11" s="236" t="s">
        <v>23978</v>
      </c>
      <c r="TCZ11" s="237"/>
      <c r="TDA11" s="238">
        <v>5800</v>
      </c>
      <c r="TDB11" s="234" t="s">
        <v>23979</v>
      </c>
      <c r="TDC11" s="235" t="s">
        <v>8704</v>
      </c>
      <c r="TDD11" s="236" t="s">
        <v>23980</v>
      </c>
      <c r="TDE11" s="237"/>
      <c r="TDF11" s="238">
        <v>5800</v>
      </c>
      <c r="TDG11" s="234" t="s">
        <v>23981</v>
      </c>
      <c r="TDH11" s="235" t="s">
        <v>8704</v>
      </c>
      <c r="TDI11" s="236" t="s">
        <v>23982</v>
      </c>
      <c r="TDJ11" s="237"/>
      <c r="TDK11" s="238">
        <v>5800</v>
      </c>
      <c r="TDL11" s="234" t="s">
        <v>23983</v>
      </c>
      <c r="TDM11" s="235" t="s">
        <v>8704</v>
      </c>
      <c r="TDN11" s="236" t="s">
        <v>23984</v>
      </c>
      <c r="TDO11" s="237"/>
      <c r="TDP11" s="238">
        <v>5800</v>
      </c>
      <c r="TDQ11" s="234" t="s">
        <v>23985</v>
      </c>
      <c r="TDR11" s="235" t="s">
        <v>8704</v>
      </c>
      <c r="TDS11" s="236" t="s">
        <v>23986</v>
      </c>
      <c r="TDT11" s="237"/>
      <c r="TDU11" s="238">
        <v>5800</v>
      </c>
      <c r="TDV11" s="234" t="s">
        <v>23987</v>
      </c>
      <c r="TDW11" s="235" t="s">
        <v>8704</v>
      </c>
      <c r="TDX11" s="236" t="s">
        <v>23988</v>
      </c>
      <c r="TDY11" s="237"/>
      <c r="TDZ11" s="238">
        <v>5800</v>
      </c>
      <c r="TEA11" s="234" t="s">
        <v>23989</v>
      </c>
      <c r="TEB11" s="235" t="s">
        <v>8704</v>
      </c>
      <c r="TEC11" s="236" t="s">
        <v>23990</v>
      </c>
      <c r="TED11" s="237"/>
      <c r="TEE11" s="238">
        <v>5800</v>
      </c>
      <c r="TEF11" s="234" t="s">
        <v>23991</v>
      </c>
      <c r="TEG11" s="235" t="s">
        <v>8704</v>
      </c>
      <c r="TEH11" s="236" t="s">
        <v>23992</v>
      </c>
      <c r="TEI11" s="237"/>
      <c r="TEJ11" s="238">
        <v>5800</v>
      </c>
      <c r="TEK11" s="234" t="s">
        <v>23993</v>
      </c>
      <c r="TEL11" s="235" t="s">
        <v>8704</v>
      </c>
      <c r="TEM11" s="236" t="s">
        <v>23994</v>
      </c>
      <c r="TEN11" s="237"/>
      <c r="TEO11" s="238">
        <v>5800</v>
      </c>
      <c r="TEP11" s="234" t="s">
        <v>23995</v>
      </c>
      <c r="TEQ11" s="235" t="s">
        <v>8704</v>
      </c>
      <c r="TER11" s="236" t="s">
        <v>23996</v>
      </c>
      <c r="TES11" s="237"/>
      <c r="TET11" s="238">
        <v>5800</v>
      </c>
      <c r="TEU11" s="234" t="s">
        <v>23997</v>
      </c>
      <c r="TEV11" s="235" t="s">
        <v>8704</v>
      </c>
      <c r="TEW11" s="236" t="s">
        <v>23998</v>
      </c>
      <c r="TEX11" s="237"/>
      <c r="TEY11" s="238">
        <v>5800</v>
      </c>
      <c r="TEZ11" s="234" t="s">
        <v>23999</v>
      </c>
      <c r="TFA11" s="235" t="s">
        <v>8704</v>
      </c>
      <c r="TFB11" s="236" t="s">
        <v>24000</v>
      </c>
      <c r="TFC11" s="237"/>
      <c r="TFD11" s="238">
        <v>5800</v>
      </c>
      <c r="TFE11" s="234" t="s">
        <v>24001</v>
      </c>
      <c r="TFF11" s="235" t="s">
        <v>8704</v>
      </c>
      <c r="TFG11" s="236" t="s">
        <v>24002</v>
      </c>
      <c r="TFH11" s="237"/>
      <c r="TFI11" s="238">
        <v>5800</v>
      </c>
      <c r="TFJ11" s="234" t="s">
        <v>24003</v>
      </c>
      <c r="TFK11" s="235" t="s">
        <v>8704</v>
      </c>
      <c r="TFL11" s="236" t="s">
        <v>24004</v>
      </c>
      <c r="TFM11" s="237"/>
      <c r="TFN11" s="238">
        <v>5800</v>
      </c>
      <c r="TFO11" s="234" t="s">
        <v>24005</v>
      </c>
      <c r="TFP11" s="235" t="s">
        <v>8704</v>
      </c>
      <c r="TFQ11" s="236" t="s">
        <v>24006</v>
      </c>
      <c r="TFR11" s="237"/>
      <c r="TFS11" s="238">
        <v>5800</v>
      </c>
      <c r="TFT11" s="234" t="s">
        <v>24007</v>
      </c>
      <c r="TFU11" s="235" t="s">
        <v>8704</v>
      </c>
      <c r="TFV11" s="236" t="s">
        <v>24008</v>
      </c>
      <c r="TFW11" s="237"/>
      <c r="TFX11" s="238">
        <v>5800</v>
      </c>
      <c r="TFY11" s="234" t="s">
        <v>24009</v>
      </c>
      <c r="TFZ11" s="235" t="s">
        <v>8704</v>
      </c>
      <c r="TGA11" s="236" t="s">
        <v>24010</v>
      </c>
      <c r="TGB11" s="237"/>
      <c r="TGC11" s="238">
        <v>5800</v>
      </c>
      <c r="TGD11" s="234" t="s">
        <v>24011</v>
      </c>
      <c r="TGE11" s="235" t="s">
        <v>8704</v>
      </c>
      <c r="TGF11" s="236" t="s">
        <v>24012</v>
      </c>
      <c r="TGG11" s="237"/>
      <c r="TGH11" s="238">
        <v>5800</v>
      </c>
      <c r="TGI11" s="234" t="s">
        <v>24013</v>
      </c>
      <c r="TGJ11" s="235" t="s">
        <v>8704</v>
      </c>
      <c r="TGK11" s="236" t="s">
        <v>24014</v>
      </c>
      <c r="TGL11" s="237"/>
      <c r="TGM11" s="238">
        <v>5800</v>
      </c>
      <c r="TGN11" s="234" t="s">
        <v>24015</v>
      </c>
      <c r="TGO11" s="235" t="s">
        <v>8704</v>
      </c>
      <c r="TGP11" s="236" t="s">
        <v>24016</v>
      </c>
      <c r="TGQ11" s="237"/>
      <c r="TGR11" s="238">
        <v>5800</v>
      </c>
      <c r="TGS11" s="234" t="s">
        <v>24017</v>
      </c>
      <c r="TGT11" s="235" t="s">
        <v>8704</v>
      </c>
      <c r="TGU11" s="236" t="s">
        <v>24018</v>
      </c>
      <c r="TGV11" s="237"/>
      <c r="TGW11" s="238">
        <v>5800</v>
      </c>
      <c r="TGX11" s="234" t="s">
        <v>24019</v>
      </c>
      <c r="TGY11" s="235" t="s">
        <v>8704</v>
      </c>
      <c r="TGZ11" s="236" t="s">
        <v>24020</v>
      </c>
      <c r="THA11" s="237"/>
      <c r="THB11" s="238">
        <v>5800</v>
      </c>
      <c r="THC11" s="234" t="s">
        <v>24021</v>
      </c>
      <c r="THD11" s="235" t="s">
        <v>8704</v>
      </c>
      <c r="THE11" s="236" t="s">
        <v>24022</v>
      </c>
      <c r="THF11" s="237"/>
      <c r="THG11" s="238">
        <v>5800</v>
      </c>
      <c r="THH11" s="234" t="s">
        <v>24023</v>
      </c>
      <c r="THI11" s="235" t="s">
        <v>8704</v>
      </c>
      <c r="THJ11" s="236" t="s">
        <v>24024</v>
      </c>
      <c r="THK11" s="237"/>
      <c r="THL11" s="238">
        <v>5800</v>
      </c>
      <c r="THM11" s="234" t="s">
        <v>24025</v>
      </c>
      <c r="THN11" s="235" t="s">
        <v>8704</v>
      </c>
      <c r="THO11" s="236" t="s">
        <v>24026</v>
      </c>
      <c r="THP11" s="237"/>
      <c r="THQ11" s="238">
        <v>5800</v>
      </c>
      <c r="THR11" s="234" t="s">
        <v>24027</v>
      </c>
      <c r="THS11" s="235" t="s">
        <v>8704</v>
      </c>
      <c r="THT11" s="236" t="s">
        <v>24028</v>
      </c>
      <c r="THU11" s="237"/>
      <c r="THV11" s="238">
        <v>5800</v>
      </c>
      <c r="THW11" s="234" t="s">
        <v>24029</v>
      </c>
      <c r="THX11" s="235" t="s">
        <v>8704</v>
      </c>
      <c r="THY11" s="236" t="s">
        <v>24030</v>
      </c>
      <c r="THZ11" s="237"/>
      <c r="TIA11" s="238">
        <v>5800</v>
      </c>
      <c r="TIB11" s="234" t="s">
        <v>24031</v>
      </c>
      <c r="TIC11" s="235" t="s">
        <v>8704</v>
      </c>
      <c r="TID11" s="236" t="s">
        <v>24032</v>
      </c>
      <c r="TIE11" s="237"/>
      <c r="TIF11" s="238">
        <v>5800</v>
      </c>
      <c r="TIG11" s="234" t="s">
        <v>24033</v>
      </c>
      <c r="TIH11" s="235" t="s">
        <v>8704</v>
      </c>
      <c r="TII11" s="236" t="s">
        <v>24034</v>
      </c>
      <c r="TIJ11" s="237"/>
      <c r="TIK11" s="238">
        <v>5800</v>
      </c>
      <c r="TIL11" s="234" t="s">
        <v>24035</v>
      </c>
      <c r="TIM11" s="235" t="s">
        <v>8704</v>
      </c>
      <c r="TIN11" s="236" t="s">
        <v>24036</v>
      </c>
      <c r="TIO11" s="237"/>
      <c r="TIP11" s="238">
        <v>5800</v>
      </c>
      <c r="TIQ11" s="234" t="s">
        <v>24037</v>
      </c>
      <c r="TIR11" s="235" t="s">
        <v>8704</v>
      </c>
      <c r="TIS11" s="236" t="s">
        <v>24038</v>
      </c>
      <c r="TIT11" s="237"/>
      <c r="TIU11" s="238">
        <v>5800</v>
      </c>
      <c r="TIV11" s="234" t="s">
        <v>24039</v>
      </c>
      <c r="TIW11" s="235" t="s">
        <v>8704</v>
      </c>
      <c r="TIX11" s="236" t="s">
        <v>24040</v>
      </c>
      <c r="TIY11" s="237"/>
      <c r="TIZ11" s="238">
        <v>5800</v>
      </c>
      <c r="TJA11" s="234" t="s">
        <v>24041</v>
      </c>
      <c r="TJB11" s="235" t="s">
        <v>8704</v>
      </c>
      <c r="TJC11" s="236" t="s">
        <v>24042</v>
      </c>
      <c r="TJD11" s="237"/>
      <c r="TJE11" s="238">
        <v>5800</v>
      </c>
      <c r="TJF11" s="234" t="s">
        <v>24043</v>
      </c>
      <c r="TJG11" s="235" t="s">
        <v>8704</v>
      </c>
      <c r="TJH11" s="236" t="s">
        <v>24044</v>
      </c>
      <c r="TJI11" s="237"/>
      <c r="TJJ11" s="238">
        <v>5800</v>
      </c>
      <c r="TJK11" s="234" t="s">
        <v>24045</v>
      </c>
      <c r="TJL11" s="235" t="s">
        <v>8704</v>
      </c>
      <c r="TJM11" s="236" t="s">
        <v>24046</v>
      </c>
      <c r="TJN11" s="237"/>
      <c r="TJO11" s="238">
        <v>5800</v>
      </c>
      <c r="TJP11" s="234" t="s">
        <v>24047</v>
      </c>
      <c r="TJQ11" s="235" t="s">
        <v>8704</v>
      </c>
      <c r="TJR11" s="236" t="s">
        <v>24048</v>
      </c>
      <c r="TJS11" s="237"/>
      <c r="TJT11" s="238">
        <v>5800</v>
      </c>
      <c r="TJU11" s="234" t="s">
        <v>24049</v>
      </c>
      <c r="TJV11" s="235" t="s">
        <v>8704</v>
      </c>
      <c r="TJW11" s="236" t="s">
        <v>24050</v>
      </c>
      <c r="TJX11" s="237"/>
      <c r="TJY11" s="238">
        <v>5800</v>
      </c>
      <c r="TJZ11" s="234" t="s">
        <v>24051</v>
      </c>
      <c r="TKA11" s="235" t="s">
        <v>8704</v>
      </c>
      <c r="TKB11" s="236" t="s">
        <v>24052</v>
      </c>
      <c r="TKC11" s="237"/>
      <c r="TKD11" s="238">
        <v>5800</v>
      </c>
      <c r="TKE11" s="234" t="s">
        <v>24053</v>
      </c>
      <c r="TKF11" s="235" t="s">
        <v>8704</v>
      </c>
      <c r="TKG11" s="236" t="s">
        <v>24054</v>
      </c>
      <c r="TKH11" s="237"/>
      <c r="TKI11" s="238">
        <v>5800</v>
      </c>
      <c r="TKJ11" s="234" t="s">
        <v>24055</v>
      </c>
      <c r="TKK11" s="235" t="s">
        <v>8704</v>
      </c>
      <c r="TKL11" s="236" t="s">
        <v>24056</v>
      </c>
      <c r="TKM11" s="237"/>
      <c r="TKN11" s="238">
        <v>5800</v>
      </c>
      <c r="TKO11" s="234" t="s">
        <v>24057</v>
      </c>
      <c r="TKP11" s="235" t="s">
        <v>8704</v>
      </c>
      <c r="TKQ11" s="236" t="s">
        <v>24058</v>
      </c>
      <c r="TKR11" s="237"/>
      <c r="TKS11" s="238">
        <v>5800</v>
      </c>
      <c r="TKT11" s="234" t="s">
        <v>24059</v>
      </c>
      <c r="TKU11" s="235" t="s">
        <v>8704</v>
      </c>
      <c r="TKV11" s="236" t="s">
        <v>24060</v>
      </c>
      <c r="TKW11" s="237"/>
      <c r="TKX11" s="238">
        <v>5800</v>
      </c>
      <c r="TKY11" s="234" t="s">
        <v>24061</v>
      </c>
      <c r="TKZ11" s="235" t="s">
        <v>8704</v>
      </c>
      <c r="TLA11" s="236" t="s">
        <v>24062</v>
      </c>
      <c r="TLB11" s="237"/>
      <c r="TLC11" s="238">
        <v>5800</v>
      </c>
      <c r="TLD11" s="234" t="s">
        <v>24063</v>
      </c>
      <c r="TLE11" s="235" t="s">
        <v>8704</v>
      </c>
      <c r="TLF11" s="236" t="s">
        <v>24064</v>
      </c>
      <c r="TLG11" s="237"/>
      <c r="TLH11" s="238">
        <v>5800</v>
      </c>
      <c r="TLI11" s="234" t="s">
        <v>24065</v>
      </c>
      <c r="TLJ11" s="235" t="s">
        <v>8704</v>
      </c>
      <c r="TLK11" s="236" t="s">
        <v>24066</v>
      </c>
      <c r="TLL11" s="237"/>
      <c r="TLM11" s="238">
        <v>5800</v>
      </c>
      <c r="TLN11" s="234" t="s">
        <v>24067</v>
      </c>
      <c r="TLO11" s="235" t="s">
        <v>8704</v>
      </c>
      <c r="TLP11" s="236" t="s">
        <v>24068</v>
      </c>
      <c r="TLQ11" s="237"/>
      <c r="TLR11" s="238">
        <v>5800</v>
      </c>
      <c r="TLS11" s="234" t="s">
        <v>24069</v>
      </c>
      <c r="TLT11" s="235" t="s">
        <v>8704</v>
      </c>
      <c r="TLU11" s="236" t="s">
        <v>24070</v>
      </c>
      <c r="TLV11" s="237"/>
      <c r="TLW11" s="238">
        <v>5800</v>
      </c>
      <c r="TLX11" s="234" t="s">
        <v>24071</v>
      </c>
      <c r="TLY11" s="235" t="s">
        <v>8704</v>
      </c>
      <c r="TLZ11" s="236" t="s">
        <v>24072</v>
      </c>
      <c r="TMA11" s="237"/>
      <c r="TMB11" s="238">
        <v>5800</v>
      </c>
      <c r="TMC11" s="234" t="s">
        <v>24073</v>
      </c>
      <c r="TMD11" s="235" t="s">
        <v>8704</v>
      </c>
      <c r="TME11" s="236" t="s">
        <v>24074</v>
      </c>
      <c r="TMF11" s="237"/>
      <c r="TMG11" s="238">
        <v>5800</v>
      </c>
      <c r="TMH11" s="234" t="s">
        <v>24075</v>
      </c>
      <c r="TMI11" s="235" t="s">
        <v>8704</v>
      </c>
      <c r="TMJ11" s="236" t="s">
        <v>24076</v>
      </c>
      <c r="TMK11" s="237"/>
      <c r="TML11" s="238">
        <v>5800</v>
      </c>
      <c r="TMM11" s="234" t="s">
        <v>24077</v>
      </c>
      <c r="TMN11" s="235" t="s">
        <v>8704</v>
      </c>
      <c r="TMO11" s="236" t="s">
        <v>24078</v>
      </c>
      <c r="TMP11" s="237"/>
      <c r="TMQ11" s="238">
        <v>5800</v>
      </c>
      <c r="TMR11" s="234" t="s">
        <v>24079</v>
      </c>
      <c r="TMS11" s="235" t="s">
        <v>8704</v>
      </c>
      <c r="TMT11" s="236" t="s">
        <v>24080</v>
      </c>
      <c r="TMU11" s="237"/>
      <c r="TMV11" s="238">
        <v>5800</v>
      </c>
      <c r="TMW11" s="234" t="s">
        <v>24081</v>
      </c>
      <c r="TMX11" s="235" t="s">
        <v>8704</v>
      </c>
      <c r="TMY11" s="236" t="s">
        <v>24082</v>
      </c>
      <c r="TMZ11" s="237"/>
      <c r="TNA11" s="238">
        <v>5800</v>
      </c>
      <c r="TNB11" s="234" t="s">
        <v>24083</v>
      </c>
      <c r="TNC11" s="235" t="s">
        <v>8704</v>
      </c>
      <c r="TND11" s="236" t="s">
        <v>24084</v>
      </c>
      <c r="TNE11" s="237"/>
      <c r="TNF11" s="238">
        <v>5800</v>
      </c>
      <c r="TNG11" s="234" t="s">
        <v>24085</v>
      </c>
      <c r="TNH11" s="235" t="s">
        <v>8704</v>
      </c>
      <c r="TNI11" s="236" t="s">
        <v>24086</v>
      </c>
      <c r="TNJ11" s="237"/>
      <c r="TNK11" s="238">
        <v>5800</v>
      </c>
      <c r="TNL11" s="234" t="s">
        <v>24087</v>
      </c>
      <c r="TNM11" s="235" t="s">
        <v>8704</v>
      </c>
      <c r="TNN11" s="236" t="s">
        <v>24088</v>
      </c>
      <c r="TNO11" s="237"/>
      <c r="TNP11" s="238">
        <v>5800</v>
      </c>
      <c r="TNQ11" s="234" t="s">
        <v>24089</v>
      </c>
      <c r="TNR11" s="235" t="s">
        <v>8704</v>
      </c>
      <c r="TNS11" s="236" t="s">
        <v>24090</v>
      </c>
      <c r="TNT11" s="237"/>
      <c r="TNU11" s="238">
        <v>5800</v>
      </c>
      <c r="TNV11" s="234" t="s">
        <v>24091</v>
      </c>
      <c r="TNW11" s="235" t="s">
        <v>8704</v>
      </c>
      <c r="TNX11" s="236" t="s">
        <v>24092</v>
      </c>
      <c r="TNY11" s="237"/>
      <c r="TNZ11" s="238">
        <v>5800</v>
      </c>
      <c r="TOA11" s="234" t="s">
        <v>24093</v>
      </c>
      <c r="TOB11" s="235" t="s">
        <v>8704</v>
      </c>
      <c r="TOC11" s="236" t="s">
        <v>24094</v>
      </c>
      <c r="TOD11" s="237"/>
      <c r="TOE11" s="238">
        <v>5800</v>
      </c>
      <c r="TOF11" s="234" t="s">
        <v>24095</v>
      </c>
      <c r="TOG11" s="235" t="s">
        <v>8704</v>
      </c>
      <c r="TOH11" s="236" t="s">
        <v>24096</v>
      </c>
      <c r="TOI11" s="237"/>
      <c r="TOJ11" s="238">
        <v>5800</v>
      </c>
      <c r="TOK11" s="234" t="s">
        <v>24097</v>
      </c>
      <c r="TOL11" s="235" t="s">
        <v>8704</v>
      </c>
      <c r="TOM11" s="236" t="s">
        <v>24098</v>
      </c>
      <c r="TON11" s="237"/>
      <c r="TOO11" s="238">
        <v>5800</v>
      </c>
      <c r="TOP11" s="234" t="s">
        <v>24099</v>
      </c>
      <c r="TOQ11" s="235" t="s">
        <v>8704</v>
      </c>
      <c r="TOR11" s="236" t="s">
        <v>24100</v>
      </c>
      <c r="TOS11" s="237"/>
      <c r="TOT11" s="238">
        <v>5800</v>
      </c>
      <c r="TOU11" s="234" t="s">
        <v>24101</v>
      </c>
      <c r="TOV11" s="235" t="s">
        <v>8704</v>
      </c>
      <c r="TOW11" s="236" t="s">
        <v>24102</v>
      </c>
      <c r="TOX11" s="237"/>
      <c r="TOY11" s="238">
        <v>5800</v>
      </c>
      <c r="TOZ11" s="234" t="s">
        <v>24103</v>
      </c>
      <c r="TPA11" s="235" t="s">
        <v>8704</v>
      </c>
      <c r="TPB11" s="236" t="s">
        <v>24104</v>
      </c>
      <c r="TPC11" s="237"/>
      <c r="TPD11" s="238">
        <v>5800</v>
      </c>
      <c r="TPE11" s="234" t="s">
        <v>24105</v>
      </c>
      <c r="TPF11" s="235" t="s">
        <v>8704</v>
      </c>
      <c r="TPG11" s="236" t="s">
        <v>24106</v>
      </c>
      <c r="TPH11" s="237"/>
      <c r="TPI11" s="238">
        <v>5800</v>
      </c>
      <c r="TPJ11" s="234" t="s">
        <v>24107</v>
      </c>
      <c r="TPK11" s="235" t="s">
        <v>8704</v>
      </c>
      <c r="TPL11" s="236" t="s">
        <v>24108</v>
      </c>
      <c r="TPM11" s="237"/>
      <c r="TPN11" s="238">
        <v>5800</v>
      </c>
      <c r="TPO11" s="234" t="s">
        <v>24109</v>
      </c>
      <c r="TPP11" s="235" t="s">
        <v>8704</v>
      </c>
      <c r="TPQ11" s="236" t="s">
        <v>24110</v>
      </c>
      <c r="TPR11" s="237"/>
      <c r="TPS11" s="238">
        <v>5800</v>
      </c>
      <c r="TPT11" s="234" t="s">
        <v>24111</v>
      </c>
      <c r="TPU11" s="235" t="s">
        <v>8704</v>
      </c>
      <c r="TPV11" s="236" t="s">
        <v>24112</v>
      </c>
      <c r="TPW11" s="237"/>
      <c r="TPX11" s="238">
        <v>5800</v>
      </c>
      <c r="TPY11" s="234" t="s">
        <v>24113</v>
      </c>
      <c r="TPZ11" s="235" t="s">
        <v>8704</v>
      </c>
      <c r="TQA11" s="236" t="s">
        <v>24114</v>
      </c>
      <c r="TQB11" s="237"/>
      <c r="TQC11" s="238">
        <v>5800</v>
      </c>
      <c r="TQD11" s="234" t="s">
        <v>24115</v>
      </c>
      <c r="TQE11" s="235" t="s">
        <v>8704</v>
      </c>
      <c r="TQF11" s="236" t="s">
        <v>24116</v>
      </c>
      <c r="TQG11" s="237"/>
      <c r="TQH11" s="238">
        <v>5800</v>
      </c>
      <c r="TQI11" s="234" t="s">
        <v>24117</v>
      </c>
      <c r="TQJ11" s="235" t="s">
        <v>8704</v>
      </c>
      <c r="TQK11" s="236" t="s">
        <v>24118</v>
      </c>
      <c r="TQL11" s="237"/>
      <c r="TQM11" s="238">
        <v>5800</v>
      </c>
      <c r="TQN11" s="234" t="s">
        <v>24119</v>
      </c>
      <c r="TQO11" s="235" t="s">
        <v>8704</v>
      </c>
      <c r="TQP11" s="236" t="s">
        <v>24120</v>
      </c>
      <c r="TQQ11" s="237"/>
      <c r="TQR11" s="238">
        <v>5800</v>
      </c>
      <c r="TQS11" s="234" t="s">
        <v>24121</v>
      </c>
      <c r="TQT11" s="235" t="s">
        <v>8704</v>
      </c>
      <c r="TQU11" s="236" t="s">
        <v>24122</v>
      </c>
      <c r="TQV11" s="237"/>
      <c r="TQW11" s="238">
        <v>5800</v>
      </c>
      <c r="TQX11" s="234" t="s">
        <v>24123</v>
      </c>
      <c r="TQY11" s="235" t="s">
        <v>8704</v>
      </c>
      <c r="TQZ11" s="236" t="s">
        <v>24124</v>
      </c>
      <c r="TRA11" s="237"/>
      <c r="TRB11" s="238">
        <v>5800</v>
      </c>
      <c r="TRC11" s="234" t="s">
        <v>24125</v>
      </c>
      <c r="TRD11" s="235" t="s">
        <v>8704</v>
      </c>
      <c r="TRE11" s="236" t="s">
        <v>24126</v>
      </c>
      <c r="TRF11" s="237"/>
      <c r="TRG11" s="238">
        <v>5800</v>
      </c>
      <c r="TRH11" s="234" t="s">
        <v>24127</v>
      </c>
      <c r="TRI11" s="235" t="s">
        <v>8704</v>
      </c>
      <c r="TRJ11" s="236" t="s">
        <v>24128</v>
      </c>
      <c r="TRK11" s="237"/>
      <c r="TRL11" s="238">
        <v>5800</v>
      </c>
      <c r="TRM11" s="234" t="s">
        <v>24129</v>
      </c>
      <c r="TRN11" s="235" t="s">
        <v>8704</v>
      </c>
      <c r="TRO11" s="236" t="s">
        <v>24130</v>
      </c>
      <c r="TRP11" s="237"/>
      <c r="TRQ11" s="238">
        <v>5800</v>
      </c>
      <c r="TRR11" s="234" t="s">
        <v>24131</v>
      </c>
      <c r="TRS11" s="235" t="s">
        <v>8704</v>
      </c>
      <c r="TRT11" s="236" t="s">
        <v>24132</v>
      </c>
      <c r="TRU11" s="237"/>
      <c r="TRV11" s="238">
        <v>5800</v>
      </c>
      <c r="TRW11" s="234" t="s">
        <v>24133</v>
      </c>
      <c r="TRX11" s="235" t="s">
        <v>8704</v>
      </c>
      <c r="TRY11" s="236" t="s">
        <v>24134</v>
      </c>
      <c r="TRZ11" s="237"/>
      <c r="TSA11" s="238">
        <v>5800</v>
      </c>
      <c r="TSB11" s="234" t="s">
        <v>24135</v>
      </c>
      <c r="TSC11" s="235" t="s">
        <v>8704</v>
      </c>
      <c r="TSD11" s="236" t="s">
        <v>24136</v>
      </c>
      <c r="TSE11" s="237"/>
      <c r="TSF11" s="238">
        <v>5800</v>
      </c>
      <c r="TSG11" s="234" t="s">
        <v>24137</v>
      </c>
      <c r="TSH11" s="235" t="s">
        <v>8704</v>
      </c>
      <c r="TSI11" s="236" t="s">
        <v>24138</v>
      </c>
      <c r="TSJ11" s="237"/>
      <c r="TSK11" s="238">
        <v>5800</v>
      </c>
      <c r="TSL11" s="234" t="s">
        <v>24139</v>
      </c>
      <c r="TSM11" s="235" t="s">
        <v>8704</v>
      </c>
      <c r="TSN11" s="236" t="s">
        <v>24140</v>
      </c>
      <c r="TSO11" s="237"/>
      <c r="TSP11" s="238">
        <v>5800</v>
      </c>
      <c r="TSQ11" s="234" t="s">
        <v>24141</v>
      </c>
      <c r="TSR11" s="235" t="s">
        <v>8704</v>
      </c>
      <c r="TSS11" s="236" t="s">
        <v>24142</v>
      </c>
      <c r="TST11" s="237"/>
      <c r="TSU11" s="238">
        <v>5800</v>
      </c>
      <c r="TSV11" s="234" t="s">
        <v>24143</v>
      </c>
      <c r="TSW11" s="235" t="s">
        <v>8704</v>
      </c>
      <c r="TSX11" s="236" t="s">
        <v>24144</v>
      </c>
      <c r="TSY11" s="237"/>
      <c r="TSZ11" s="238">
        <v>5800</v>
      </c>
      <c r="TTA11" s="234" t="s">
        <v>24145</v>
      </c>
      <c r="TTB11" s="235" t="s">
        <v>8704</v>
      </c>
      <c r="TTC11" s="236" t="s">
        <v>24146</v>
      </c>
      <c r="TTD11" s="237"/>
      <c r="TTE11" s="238">
        <v>5800</v>
      </c>
      <c r="TTF11" s="234" t="s">
        <v>24147</v>
      </c>
      <c r="TTG11" s="235" t="s">
        <v>8704</v>
      </c>
      <c r="TTH11" s="236" t="s">
        <v>24148</v>
      </c>
      <c r="TTI11" s="237"/>
      <c r="TTJ11" s="238">
        <v>5800</v>
      </c>
      <c r="TTK11" s="234" t="s">
        <v>24149</v>
      </c>
      <c r="TTL11" s="235" t="s">
        <v>8704</v>
      </c>
      <c r="TTM11" s="236" t="s">
        <v>24150</v>
      </c>
      <c r="TTN11" s="237"/>
      <c r="TTO11" s="238">
        <v>5800</v>
      </c>
      <c r="TTP11" s="234" t="s">
        <v>24151</v>
      </c>
      <c r="TTQ11" s="235" t="s">
        <v>8704</v>
      </c>
      <c r="TTR11" s="236" t="s">
        <v>24152</v>
      </c>
      <c r="TTS11" s="237"/>
      <c r="TTT11" s="238">
        <v>5800</v>
      </c>
      <c r="TTU11" s="234" t="s">
        <v>24153</v>
      </c>
      <c r="TTV11" s="235" t="s">
        <v>8704</v>
      </c>
      <c r="TTW11" s="236" t="s">
        <v>24154</v>
      </c>
      <c r="TTX11" s="237"/>
      <c r="TTY11" s="238">
        <v>5800</v>
      </c>
      <c r="TTZ11" s="234" t="s">
        <v>24155</v>
      </c>
      <c r="TUA11" s="235" t="s">
        <v>8704</v>
      </c>
      <c r="TUB11" s="236" t="s">
        <v>24156</v>
      </c>
      <c r="TUC11" s="237"/>
      <c r="TUD11" s="238">
        <v>5800</v>
      </c>
      <c r="TUE11" s="234" t="s">
        <v>24157</v>
      </c>
      <c r="TUF11" s="235" t="s">
        <v>8704</v>
      </c>
      <c r="TUG11" s="236" t="s">
        <v>24158</v>
      </c>
      <c r="TUH11" s="237"/>
      <c r="TUI11" s="238">
        <v>5800</v>
      </c>
      <c r="TUJ11" s="234" t="s">
        <v>24159</v>
      </c>
      <c r="TUK11" s="235" t="s">
        <v>8704</v>
      </c>
      <c r="TUL11" s="236" t="s">
        <v>24160</v>
      </c>
      <c r="TUM11" s="237"/>
      <c r="TUN11" s="238">
        <v>5800</v>
      </c>
      <c r="TUO11" s="234" t="s">
        <v>24161</v>
      </c>
      <c r="TUP11" s="235" t="s">
        <v>8704</v>
      </c>
      <c r="TUQ11" s="236" t="s">
        <v>24162</v>
      </c>
      <c r="TUR11" s="237"/>
      <c r="TUS11" s="238">
        <v>5800</v>
      </c>
      <c r="TUT11" s="234" t="s">
        <v>24163</v>
      </c>
      <c r="TUU11" s="235" t="s">
        <v>8704</v>
      </c>
      <c r="TUV11" s="236" t="s">
        <v>24164</v>
      </c>
      <c r="TUW11" s="237"/>
      <c r="TUX11" s="238">
        <v>5800</v>
      </c>
      <c r="TUY11" s="234" t="s">
        <v>24165</v>
      </c>
      <c r="TUZ11" s="235" t="s">
        <v>8704</v>
      </c>
      <c r="TVA11" s="236" t="s">
        <v>24166</v>
      </c>
      <c r="TVB11" s="237"/>
      <c r="TVC11" s="238">
        <v>5800</v>
      </c>
      <c r="TVD11" s="234" t="s">
        <v>24167</v>
      </c>
      <c r="TVE11" s="235" t="s">
        <v>8704</v>
      </c>
      <c r="TVF11" s="236" t="s">
        <v>24168</v>
      </c>
      <c r="TVG11" s="237"/>
      <c r="TVH11" s="238">
        <v>5800</v>
      </c>
      <c r="TVI11" s="234" t="s">
        <v>24169</v>
      </c>
      <c r="TVJ11" s="235" t="s">
        <v>8704</v>
      </c>
      <c r="TVK11" s="236" t="s">
        <v>24170</v>
      </c>
      <c r="TVL11" s="237"/>
      <c r="TVM11" s="238">
        <v>5800</v>
      </c>
      <c r="TVN11" s="234" t="s">
        <v>24171</v>
      </c>
      <c r="TVO11" s="235" t="s">
        <v>8704</v>
      </c>
      <c r="TVP11" s="236" t="s">
        <v>24172</v>
      </c>
      <c r="TVQ11" s="237"/>
      <c r="TVR11" s="238">
        <v>5800</v>
      </c>
      <c r="TVS11" s="234" t="s">
        <v>24173</v>
      </c>
      <c r="TVT11" s="235" t="s">
        <v>8704</v>
      </c>
      <c r="TVU11" s="236" t="s">
        <v>24174</v>
      </c>
      <c r="TVV11" s="237"/>
      <c r="TVW11" s="238">
        <v>5800</v>
      </c>
      <c r="TVX11" s="234" t="s">
        <v>24175</v>
      </c>
      <c r="TVY11" s="235" t="s">
        <v>8704</v>
      </c>
      <c r="TVZ11" s="236" t="s">
        <v>24176</v>
      </c>
      <c r="TWA11" s="237"/>
      <c r="TWB11" s="238">
        <v>5800</v>
      </c>
      <c r="TWC11" s="234" t="s">
        <v>24177</v>
      </c>
      <c r="TWD11" s="235" t="s">
        <v>8704</v>
      </c>
      <c r="TWE11" s="236" t="s">
        <v>24178</v>
      </c>
      <c r="TWF11" s="237"/>
      <c r="TWG11" s="238">
        <v>5800</v>
      </c>
      <c r="TWH11" s="234" t="s">
        <v>24179</v>
      </c>
      <c r="TWI11" s="235" t="s">
        <v>8704</v>
      </c>
      <c r="TWJ11" s="236" t="s">
        <v>24180</v>
      </c>
      <c r="TWK11" s="237"/>
      <c r="TWL11" s="238">
        <v>5800</v>
      </c>
      <c r="TWM11" s="234" t="s">
        <v>24181</v>
      </c>
      <c r="TWN11" s="235" t="s">
        <v>8704</v>
      </c>
      <c r="TWO11" s="236" t="s">
        <v>24182</v>
      </c>
      <c r="TWP11" s="237"/>
      <c r="TWQ11" s="238">
        <v>5800</v>
      </c>
      <c r="TWR11" s="234" t="s">
        <v>24183</v>
      </c>
      <c r="TWS11" s="235" t="s">
        <v>8704</v>
      </c>
      <c r="TWT11" s="236" t="s">
        <v>24184</v>
      </c>
      <c r="TWU11" s="237"/>
      <c r="TWV11" s="238">
        <v>5800</v>
      </c>
      <c r="TWW11" s="234" t="s">
        <v>24185</v>
      </c>
      <c r="TWX11" s="235" t="s">
        <v>8704</v>
      </c>
      <c r="TWY11" s="236" t="s">
        <v>24186</v>
      </c>
      <c r="TWZ11" s="237"/>
      <c r="TXA11" s="238">
        <v>5800</v>
      </c>
      <c r="TXB11" s="234" t="s">
        <v>24187</v>
      </c>
      <c r="TXC11" s="235" t="s">
        <v>8704</v>
      </c>
      <c r="TXD11" s="236" t="s">
        <v>24188</v>
      </c>
      <c r="TXE11" s="237"/>
      <c r="TXF11" s="238">
        <v>5800</v>
      </c>
      <c r="TXG11" s="234" t="s">
        <v>24189</v>
      </c>
      <c r="TXH11" s="235" t="s">
        <v>8704</v>
      </c>
      <c r="TXI11" s="236" t="s">
        <v>24190</v>
      </c>
      <c r="TXJ11" s="237"/>
      <c r="TXK11" s="238">
        <v>5800</v>
      </c>
      <c r="TXL11" s="234" t="s">
        <v>24191</v>
      </c>
      <c r="TXM11" s="235" t="s">
        <v>8704</v>
      </c>
      <c r="TXN11" s="236" t="s">
        <v>24192</v>
      </c>
      <c r="TXO11" s="237"/>
      <c r="TXP11" s="238">
        <v>5800</v>
      </c>
      <c r="TXQ11" s="234" t="s">
        <v>24193</v>
      </c>
      <c r="TXR11" s="235" t="s">
        <v>8704</v>
      </c>
      <c r="TXS11" s="236" t="s">
        <v>24194</v>
      </c>
      <c r="TXT11" s="237"/>
      <c r="TXU11" s="238">
        <v>5800</v>
      </c>
      <c r="TXV11" s="234" t="s">
        <v>24195</v>
      </c>
      <c r="TXW11" s="235" t="s">
        <v>8704</v>
      </c>
      <c r="TXX11" s="236" t="s">
        <v>24196</v>
      </c>
      <c r="TXY11" s="237"/>
      <c r="TXZ11" s="238">
        <v>5800</v>
      </c>
      <c r="TYA11" s="234" t="s">
        <v>24197</v>
      </c>
      <c r="TYB11" s="235" t="s">
        <v>8704</v>
      </c>
      <c r="TYC11" s="236" t="s">
        <v>24198</v>
      </c>
      <c r="TYD11" s="237"/>
      <c r="TYE11" s="238">
        <v>5800</v>
      </c>
      <c r="TYF11" s="234" t="s">
        <v>24199</v>
      </c>
      <c r="TYG11" s="235" t="s">
        <v>8704</v>
      </c>
      <c r="TYH11" s="236" t="s">
        <v>24200</v>
      </c>
      <c r="TYI11" s="237"/>
      <c r="TYJ11" s="238">
        <v>5800</v>
      </c>
      <c r="TYK11" s="234" t="s">
        <v>24201</v>
      </c>
      <c r="TYL11" s="235" t="s">
        <v>8704</v>
      </c>
      <c r="TYM11" s="236" t="s">
        <v>24202</v>
      </c>
      <c r="TYN11" s="237"/>
      <c r="TYO11" s="238">
        <v>5800</v>
      </c>
      <c r="TYP11" s="234" t="s">
        <v>24203</v>
      </c>
      <c r="TYQ11" s="235" t="s">
        <v>8704</v>
      </c>
      <c r="TYR11" s="236" t="s">
        <v>24204</v>
      </c>
      <c r="TYS11" s="237"/>
      <c r="TYT11" s="238">
        <v>5800</v>
      </c>
      <c r="TYU11" s="234" t="s">
        <v>24205</v>
      </c>
      <c r="TYV11" s="235" t="s">
        <v>8704</v>
      </c>
      <c r="TYW11" s="236" t="s">
        <v>24206</v>
      </c>
      <c r="TYX11" s="237"/>
      <c r="TYY11" s="238">
        <v>5800</v>
      </c>
      <c r="TYZ11" s="234" t="s">
        <v>24207</v>
      </c>
      <c r="TZA11" s="235" t="s">
        <v>8704</v>
      </c>
      <c r="TZB11" s="236" t="s">
        <v>24208</v>
      </c>
      <c r="TZC11" s="237"/>
      <c r="TZD11" s="238">
        <v>5800</v>
      </c>
      <c r="TZE11" s="234" t="s">
        <v>24209</v>
      </c>
      <c r="TZF11" s="235" t="s">
        <v>8704</v>
      </c>
      <c r="TZG11" s="236" t="s">
        <v>24210</v>
      </c>
      <c r="TZH11" s="237"/>
      <c r="TZI11" s="238">
        <v>5800</v>
      </c>
      <c r="TZJ11" s="234" t="s">
        <v>24211</v>
      </c>
      <c r="TZK11" s="235" t="s">
        <v>8704</v>
      </c>
      <c r="TZL11" s="236" t="s">
        <v>24212</v>
      </c>
      <c r="TZM11" s="237"/>
      <c r="TZN11" s="238">
        <v>5800</v>
      </c>
      <c r="TZO11" s="234" t="s">
        <v>24213</v>
      </c>
      <c r="TZP11" s="235" t="s">
        <v>8704</v>
      </c>
      <c r="TZQ11" s="236" t="s">
        <v>24214</v>
      </c>
      <c r="TZR11" s="237"/>
      <c r="TZS11" s="238">
        <v>5800</v>
      </c>
      <c r="TZT11" s="234" t="s">
        <v>24215</v>
      </c>
      <c r="TZU11" s="235" t="s">
        <v>8704</v>
      </c>
      <c r="TZV11" s="236" t="s">
        <v>24216</v>
      </c>
      <c r="TZW11" s="237"/>
      <c r="TZX11" s="238">
        <v>5800</v>
      </c>
      <c r="TZY11" s="234" t="s">
        <v>24217</v>
      </c>
      <c r="TZZ11" s="235" t="s">
        <v>8704</v>
      </c>
      <c r="UAA11" s="236" t="s">
        <v>24218</v>
      </c>
      <c r="UAB11" s="237"/>
      <c r="UAC11" s="238">
        <v>5800</v>
      </c>
      <c r="UAD11" s="234" t="s">
        <v>24219</v>
      </c>
      <c r="UAE11" s="235" t="s">
        <v>8704</v>
      </c>
      <c r="UAF11" s="236" t="s">
        <v>24220</v>
      </c>
      <c r="UAG11" s="237"/>
      <c r="UAH11" s="238">
        <v>5800</v>
      </c>
      <c r="UAI11" s="234" t="s">
        <v>24221</v>
      </c>
      <c r="UAJ11" s="235" t="s">
        <v>8704</v>
      </c>
      <c r="UAK11" s="236" t="s">
        <v>24222</v>
      </c>
      <c r="UAL11" s="237"/>
      <c r="UAM11" s="238">
        <v>5800</v>
      </c>
      <c r="UAN11" s="234" t="s">
        <v>24223</v>
      </c>
      <c r="UAO11" s="235" t="s">
        <v>8704</v>
      </c>
      <c r="UAP11" s="236" t="s">
        <v>24224</v>
      </c>
      <c r="UAQ11" s="237"/>
      <c r="UAR11" s="238">
        <v>5800</v>
      </c>
      <c r="UAS11" s="234" t="s">
        <v>24225</v>
      </c>
      <c r="UAT11" s="235" t="s">
        <v>8704</v>
      </c>
      <c r="UAU11" s="236" t="s">
        <v>24226</v>
      </c>
      <c r="UAV11" s="237"/>
      <c r="UAW11" s="238">
        <v>5800</v>
      </c>
      <c r="UAX11" s="234" t="s">
        <v>24227</v>
      </c>
      <c r="UAY11" s="235" t="s">
        <v>8704</v>
      </c>
      <c r="UAZ11" s="236" t="s">
        <v>24228</v>
      </c>
      <c r="UBA11" s="237"/>
      <c r="UBB11" s="238">
        <v>5800</v>
      </c>
      <c r="UBC11" s="234" t="s">
        <v>24229</v>
      </c>
      <c r="UBD11" s="235" t="s">
        <v>8704</v>
      </c>
      <c r="UBE11" s="236" t="s">
        <v>24230</v>
      </c>
      <c r="UBF11" s="237"/>
      <c r="UBG11" s="238">
        <v>5800</v>
      </c>
      <c r="UBH11" s="234" t="s">
        <v>24231</v>
      </c>
      <c r="UBI11" s="235" t="s">
        <v>8704</v>
      </c>
      <c r="UBJ11" s="236" t="s">
        <v>24232</v>
      </c>
      <c r="UBK11" s="237"/>
      <c r="UBL11" s="238">
        <v>5800</v>
      </c>
      <c r="UBM11" s="234" t="s">
        <v>24233</v>
      </c>
      <c r="UBN11" s="235" t="s">
        <v>8704</v>
      </c>
      <c r="UBO11" s="236" t="s">
        <v>24234</v>
      </c>
      <c r="UBP11" s="237"/>
      <c r="UBQ11" s="238">
        <v>5800</v>
      </c>
      <c r="UBR11" s="234" t="s">
        <v>24235</v>
      </c>
      <c r="UBS11" s="235" t="s">
        <v>8704</v>
      </c>
      <c r="UBT11" s="236" t="s">
        <v>24236</v>
      </c>
      <c r="UBU11" s="237"/>
      <c r="UBV11" s="238">
        <v>5800</v>
      </c>
      <c r="UBW11" s="234" t="s">
        <v>24237</v>
      </c>
      <c r="UBX11" s="235" t="s">
        <v>8704</v>
      </c>
      <c r="UBY11" s="236" t="s">
        <v>24238</v>
      </c>
      <c r="UBZ11" s="237"/>
      <c r="UCA11" s="238">
        <v>5800</v>
      </c>
      <c r="UCB11" s="234" t="s">
        <v>24239</v>
      </c>
      <c r="UCC11" s="235" t="s">
        <v>8704</v>
      </c>
      <c r="UCD11" s="236" t="s">
        <v>24240</v>
      </c>
      <c r="UCE11" s="237"/>
      <c r="UCF11" s="238">
        <v>5800</v>
      </c>
      <c r="UCG11" s="234" t="s">
        <v>24241</v>
      </c>
      <c r="UCH11" s="235" t="s">
        <v>8704</v>
      </c>
      <c r="UCI11" s="236" t="s">
        <v>24242</v>
      </c>
      <c r="UCJ11" s="237"/>
      <c r="UCK11" s="238">
        <v>5800</v>
      </c>
      <c r="UCL11" s="234" t="s">
        <v>24243</v>
      </c>
      <c r="UCM11" s="235" t="s">
        <v>8704</v>
      </c>
      <c r="UCN11" s="236" t="s">
        <v>24244</v>
      </c>
      <c r="UCO11" s="237"/>
      <c r="UCP11" s="238">
        <v>5800</v>
      </c>
      <c r="UCQ11" s="234" t="s">
        <v>24245</v>
      </c>
      <c r="UCR11" s="235" t="s">
        <v>8704</v>
      </c>
      <c r="UCS11" s="236" t="s">
        <v>24246</v>
      </c>
      <c r="UCT11" s="237"/>
      <c r="UCU11" s="238">
        <v>5800</v>
      </c>
      <c r="UCV11" s="234" t="s">
        <v>24247</v>
      </c>
      <c r="UCW11" s="235" t="s">
        <v>8704</v>
      </c>
      <c r="UCX11" s="236" t="s">
        <v>24248</v>
      </c>
      <c r="UCY11" s="237"/>
      <c r="UCZ11" s="238">
        <v>5800</v>
      </c>
      <c r="UDA11" s="234" t="s">
        <v>24249</v>
      </c>
      <c r="UDB11" s="235" t="s">
        <v>8704</v>
      </c>
      <c r="UDC11" s="236" t="s">
        <v>24250</v>
      </c>
      <c r="UDD11" s="237"/>
      <c r="UDE11" s="238">
        <v>5800</v>
      </c>
      <c r="UDF11" s="234" t="s">
        <v>24251</v>
      </c>
      <c r="UDG11" s="235" t="s">
        <v>8704</v>
      </c>
      <c r="UDH11" s="236" t="s">
        <v>24252</v>
      </c>
      <c r="UDI11" s="237"/>
      <c r="UDJ11" s="238">
        <v>5800</v>
      </c>
      <c r="UDK11" s="234" t="s">
        <v>24253</v>
      </c>
      <c r="UDL11" s="235" t="s">
        <v>8704</v>
      </c>
      <c r="UDM11" s="236" t="s">
        <v>24254</v>
      </c>
      <c r="UDN11" s="237"/>
      <c r="UDO11" s="238">
        <v>5800</v>
      </c>
      <c r="UDP11" s="234" t="s">
        <v>24255</v>
      </c>
      <c r="UDQ11" s="235" t="s">
        <v>8704</v>
      </c>
      <c r="UDR11" s="236" t="s">
        <v>24256</v>
      </c>
      <c r="UDS11" s="237"/>
      <c r="UDT11" s="238">
        <v>5800</v>
      </c>
      <c r="UDU11" s="234" t="s">
        <v>24257</v>
      </c>
      <c r="UDV11" s="235" t="s">
        <v>8704</v>
      </c>
      <c r="UDW11" s="236" t="s">
        <v>24258</v>
      </c>
      <c r="UDX11" s="237"/>
      <c r="UDY11" s="238">
        <v>5800</v>
      </c>
      <c r="UDZ11" s="234" t="s">
        <v>24259</v>
      </c>
      <c r="UEA11" s="235" t="s">
        <v>8704</v>
      </c>
      <c r="UEB11" s="236" t="s">
        <v>24260</v>
      </c>
      <c r="UEC11" s="237"/>
      <c r="UED11" s="238">
        <v>5800</v>
      </c>
      <c r="UEE11" s="234" t="s">
        <v>24261</v>
      </c>
      <c r="UEF11" s="235" t="s">
        <v>8704</v>
      </c>
      <c r="UEG11" s="236" t="s">
        <v>24262</v>
      </c>
      <c r="UEH11" s="237"/>
      <c r="UEI11" s="238">
        <v>5800</v>
      </c>
      <c r="UEJ11" s="234" t="s">
        <v>24263</v>
      </c>
      <c r="UEK11" s="235" t="s">
        <v>8704</v>
      </c>
      <c r="UEL11" s="236" t="s">
        <v>24264</v>
      </c>
      <c r="UEM11" s="237"/>
      <c r="UEN11" s="238">
        <v>5800</v>
      </c>
      <c r="UEO11" s="234" t="s">
        <v>24265</v>
      </c>
      <c r="UEP11" s="235" t="s">
        <v>8704</v>
      </c>
      <c r="UEQ11" s="236" t="s">
        <v>24266</v>
      </c>
      <c r="UER11" s="237"/>
      <c r="UES11" s="238">
        <v>5800</v>
      </c>
      <c r="UET11" s="234" t="s">
        <v>24267</v>
      </c>
      <c r="UEU11" s="235" t="s">
        <v>8704</v>
      </c>
      <c r="UEV11" s="236" t="s">
        <v>24268</v>
      </c>
      <c r="UEW11" s="237"/>
      <c r="UEX11" s="238">
        <v>5800</v>
      </c>
      <c r="UEY11" s="234" t="s">
        <v>24269</v>
      </c>
      <c r="UEZ11" s="235" t="s">
        <v>8704</v>
      </c>
      <c r="UFA11" s="236" t="s">
        <v>24270</v>
      </c>
      <c r="UFB11" s="237"/>
      <c r="UFC11" s="238">
        <v>5800</v>
      </c>
      <c r="UFD11" s="234" t="s">
        <v>24271</v>
      </c>
      <c r="UFE11" s="235" t="s">
        <v>8704</v>
      </c>
      <c r="UFF11" s="236" t="s">
        <v>24272</v>
      </c>
      <c r="UFG11" s="237"/>
      <c r="UFH11" s="238">
        <v>5800</v>
      </c>
      <c r="UFI11" s="234" t="s">
        <v>24273</v>
      </c>
      <c r="UFJ11" s="235" t="s">
        <v>8704</v>
      </c>
      <c r="UFK11" s="236" t="s">
        <v>24274</v>
      </c>
      <c r="UFL11" s="237"/>
      <c r="UFM11" s="238">
        <v>5800</v>
      </c>
      <c r="UFN11" s="234" t="s">
        <v>24275</v>
      </c>
      <c r="UFO11" s="235" t="s">
        <v>8704</v>
      </c>
      <c r="UFP11" s="236" t="s">
        <v>24276</v>
      </c>
      <c r="UFQ11" s="237"/>
      <c r="UFR11" s="238">
        <v>5800</v>
      </c>
      <c r="UFS11" s="234" t="s">
        <v>24277</v>
      </c>
      <c r="UFT11" s="235" t="s">
        <v>8704</v>
      </c>
      <c r="UFU11" s="236" t="s">
        <v>24278</v>
      </c>
      <c r="UFV11" s="237"/>
      <c r="UFW11" s="238">
        <v>5800</v>
      </c>
      <c r="UFX11" s="234" t="s">
        <v>24279</v>
      </c>
      <c r="UFY11" s="235" t="s">
        <v>8704</v>
      </c>
      <c r="UFZ11" s="236" t="s">
        <v>24280</v>
      </c>
      <c r="UGA11" s="237"/>
      <c r="UGB11" s="238">
        <v>5800</v>
      </c>
      <c r="UGC11" s="234" t="s">
        <v>24281</v>
      </c>
      <c r="UGD11" s="235" t="s">
        <v>8704</v>
      </c>
      <c r="UGE11" s="236" t="s">
        <v>24282</v>
      </c>
      <c r="UGF11" s="237"/>
      <c r="UGG11" s="238">
        <v>5800</v>
      </c>
      <c r="UGH11" s="234" t="s">
        <v>24283</v>
      </c>
      <c r="UGI11" s="235" t="s">
        <v>8704</v>
      </c>
      <c r="UGJ11" s="236" t="s">
        <v>24284</v>
      </c>
      <c r="UGK11" s="237"/>
      <c r="UGL11" s="238">
        <v>5800</v>
      </c>
      <c r="UGM11" s="234" t="s">
        <v>24285</v>
      </c>
      <c r="UGN11" s="235" t="s">
        <v>8704</v>
      </c>
      <c r="UGO11" s="236" t="s">
        <v>24286</v>
      </c>
      <c r="UGP11" s="237"/>
      <c r="UGQ11" s="238">
        <v>5800</v>
      </c>
      <c r="UGR11" s="234" t="s">
        <v>24287</v>
      </c>
      <c r="UGS11" s="235" t="s">
        <v>8704</v>
      </c>
      <c r="UGT11" s="236" t="s">
        <v>24288</v>
      </c>
      <c r="UGU11" s="237"/>
      <c r="UGV11" s="238">
        <v>5800</v>
      </c>
      <c r="UGW11" s="234" t="s">
        <v>24289</v>
      </c>
      <c r="UGX11" s="235" t="s">
        <v>8704</v>
      </c>
      <c r="UGY11" s="236" t="s">
        <v>24290</v>
      </c>
      <c r="UGZ11" s="237"/>
      <c r="UHA11" s="238">
        <v>5800</v>
      </c>
      <c r="UHB11" s="234" t="s">
        <v>24291</v>
      </c>
      <c r="UHC11" s="235" t="s">
        <v>8704</v>
      </c>
      <c r="UHD11" s="236" t="s">
        <v>24292</v>
      </c>
      <c r="UHE11" s="237"/>
      <c r="UHF11" s="238">
        <v>5800</v>
      </c>
      <c r="UHG11" s="234" t="s">
        <v>24293</v>
      </c>
      <c r="UHH11" s="235" t="s">
        <v>8704</v>
      </c>
      <c r="UHI11" s="236" t="s">
        <v>24294</v>
      </c>
      <c r="UHJ11" s="237"/>
      <c r="UHK11" s="238">
        <v>5800</v>
      </c>
      <c r="UHL11" s="234" t="s">
        <v>24295</v>
      </c>
      <c r="UHM11" s="235" t="s">
        <v>8704</v>
      </c>
      <c r="UHN11" s="236" t="s">
        <v>24296</v>
      </c>
      <c r="UHO11" s="237"/>
      <c r="UHP11" s="238">
        <v>5800</v>
      </c>
      <c r="UHQ11" s="234" t="s">
        <v>24297</v>
      </c>
      <c r="UHR11" s="235" t="s">
        <v>8704</v>
      </c>
      <c r="UHS11" s="236" t="s">
        <v>24298</v>
      </c>
      <c r="UHT11" s="237"/>
      <c r="UHU11" s="238">
        <v>5800</v>
      </c>
      <c r="UHV11" s="234" t="s">
        <v>24299</v>
      </c>
      <c r="UHW11" s="235" t="s">
        <v>8704</v>
      </c>
      <c r="UHX11" s="236" t="s">
        <v>24300</v>
      </c>
      <c r="UHY11" s="237"/>
      <c r="UHZ11" s="238">
        <v>5800</v>
      </c>
      <c r="UIA11" s="234" t="s">
        <v>24301</v>
      </c>
      <c r="UIB11" s="235" t="s">
        <v>8704</v>
      </c>
      <c r="UIC11" s="236" t="s">
        <v>24302</v>
      </c>
      <c r="UID11" s="237"/>
      <c r="UIE11" s="238">
        <v>5800</v>
      </c>
      <c r="UIF11" s="234" t="s">
        <v>24303</v>
      </c>
      <c r="UIG11" s="235" t="s">
        <v>8704</v>
      </c>
      <c r="UIH11" s="236" t="s">
        <v>24304</v>
      </c>
      <c r="UII11" s="237"/>
      <c r="UIJ11" s="238">
        <v>5800</v>
      </c>
      <c r="UIK11" s="234" t="s">
        <v>24305</v>
      </c>
      <c r="UIL11" s="235" t="s">
        <v>8704</v>
      </c>
      <c r="UIM11" s="236" t="s">
        <v>24306</v>
      </c>
      <c r="UIN11" s="237"/>
      <c r="UIO11" s="238">
        <v>5800</v>
      </c>
      <c r="UIP11" s="234" t="s">
        <v>24307</v>
      </c>
      <c r="UIQ11" s="235" t="s">
        <v>8704</v>
      </c>
      <c r="UIR11" s="236" t="s">
        <v>24308</v>
      </c>
      <c r="UIS11" s="237"/>
      <c r="UIT11" s="238">
        <v>5800</v>
      </c>
      <c r="UIU11" s="234" t="s">
        <v>24309</v>
      </c>
      <c r="UIV11" s="235" t="s">
        <v>8704</v>
      </c>
      <c r="UIW11" s="236" t="s">
        <v>24310</v>
      </c>
      <c r="UIX11" s="237"/>
      <c r="UIY11" s="238">
        <v>5800</v>
      </c>
      <c r="UIZ11" s="234" t="s">
        <v>24311</v>
      </c>
      <c r="UJA11" s="235" t="s">
        <v>8704</v>
      </c>
      <c r="UJB11" s="236" t="s">
        <v>24312</v>
      </c>
      <c r="UJC11" s="237"/>
      <c r="UJD11" s="238">
        <v>5800</v>
      </c>
      <c r="UJE11" s="234" t="s">
        <v>24313</v>
      </c>
      <c r="UJF11" s="235" t="s">
        <v>8704</v>
      </c>
      <c r="UJG11" s="236" t="s">
        <v>24314</v>
      </c>
      <c r="UJH11" s="237"/>
      <c r="UJI11" s="238">
        <v>5800</v>
      </c>
      <c r="UJJ11" s="234" t="s">
        <v>24315</v>
      </c>
      <c r="UJK11" s="235" t="s">
        <v>8704</v>
      </c>
      <c r="UJL11" s="236" t="s">
        <v>24316</v>
      </c>
      <c r="UJM11" s="237"/>
      <c r="UJN11" s="238">
        <v>5800</v>
      </c>
      <c r="UJO11" s="234" t="s">
        <v>24317</v>
      </c>
      <c r="UJP11" s="235" t="s">
        <v>8704</v>
      </c>
      <c r="UJQ11" s="236" t="s">
        <v>24318</v>
      </c>
      <c r="UJR11" s="237"/>
      <c r="UJS11" s="238">
        <v>5800</v>
      </c>
      <c r="UJT11" s="234" t="s">
        <v>24319</v>
      </c>
      <c r="UJU11" s="235" t="s">
        <v>8704</v>
      </c>
      <c r="UJV11" s="236" t="s">
        <v>24320</v>
      </c>
      <c r="UJW11" s="237"/>
      <c r="UJX11" s="238">
        <v>5800</v>
      </c>
      <c r="UJY11" s="234" t="s">
        <v>24321</v>
      </c>
      <c r="UJZ11" s="235" t="s">
        <v>8704</v>
      </c>
      <c r="UKA11" s="236" t="s">
        <v>24322</v>
      </c>
      <c r="UKB11" s="237"/>
      <c r="UKC11" s="238">
        <v>5800</v>
      </c>
      <c r="UKD11" s="234" t="s">
        <v>24323</v>
      </c>
      <c r="UKE11" s="235" t="s">
        <v>8704</v>
      </c>
      <c r="UKF11" s="236" t="s">
        <v>24324</v>
      </c>
      <c r="UKG11" s="237"/>
      <c r="UKH11" s="238">
        <v>5800</v>
      </c>
      <c r="UKI11" s="234" t="s">
        <v>24325</v>
      </c>
      <c r="UKJ11" s="235" t="s">
        <v>8704</v>
      </c>
      <c r="UKK11" s="236" t="s">
        <v>24326</v>
      </c>
      <c r="UKL11" s="237"/>
      <c r="UKM11" s="238">
        <v>5800</v>
      </c>
      <c r="UKN11" s="234" t="s">
        <v>24327</v>
      </c>
      <c r="UKO11" s="235" t="s">
        <v>8704</v>
      </c>
      <c r="UKP11" s="236" t="s">
        <v>24328</v>
      </c>
      <c r="UKQ11" s="237"/>
      <c r="UKR11" s="238">
        <v>5800</v>
      </c>
      <c r="UKS11" s="234" t="s">
        <v>24329</v>
      </c>
      <c r="UKT11" s="235" t="s">
        <v>8704</v>
      </c>
      <c r="UKU11" s="236" t="s">
        <v>24330</v>
      </c>
      <c r="UKV11" s="237"/>
      <c r="UKW11" s="238">
        <v>5800</v>
      </c>
      <c r="UKX11" s="234" t="s">
        <v>24331</v>
      </c>
      <c r="UKY11" s="235" t="s">
        <v>8704</v>
      </c>
      <c r="UKZ11" s="236" t="s">
        <v>24332</v>
      </c>
      <c r="ULA11" s="237"/>
      <c r="ULB11" s="238">
        <v>5800</v>
      </c>
      <c r="ULC11" s="234" t="s">
        <v>24333</v>
      </c>
      <c r="ULD11" s="235" t="s">
        <v>8704</v>
      </c>
      <c r="ULE11" s="236" t="s">
        <v>24334</v>
      </c>
      <c r="ULF11" s="237"/>
      <c r="ULG11" s="238">
        <v>5800</v>
      </c>
      <c r="ULH11" s="234" t="s">
        <v>24335</v>
      </c>
      <c r="ULI11" s="235" t="s">
        <v>8704</v>
      </c>
      <c r="ULJ11" s="236" t="s">
        <v>24336</v>
      </c>
      <c r="ULK11" s="237"/>
      <c r="ULL11" s="238">
        <v>5800</v>
      </c>
      <c r="ULM11" s="234" t="s">
        <v>24337</v>
      </c>
      <c r="ULN11" s="235" t="s">
        <v>8704</v>
      </c>
      <c r="ULO11" s="236" t="s">
        <v>24338</v>
      </c>
      <c r="ULP11" s="237"/>
      <c r="ULQ11" s="238">
        <v>5800</v>
      </c>
      <c r="ULR11" s="234" t="s">
        <v>24339</v>
      </c>
      <c r="ULS11" s="235" t="s">
        <v>8704</v>
      </c>
      <c r="ULT11" s="236" t="s">
        <v>24340</v>
      </c>
      <c r="ULU11" s="237"/>
      <c r="ULV11" s="238">
        <v>5800</v>
      </c>
      <c r="ULW11" s="234" t="s">
        <v>24341</v>
      </c>
      <c r="ULX11" s="235" t="s">
        <v>8704</v>
      </c>
      <c r="ULY11" s="236" t="s">
        <v>24342</v>
      </c>
      <c r="ULZ11" s="237"/>
      <c r="UMA11" s="238">
        <v>5800</v>
      </c>
      <c r="UMB11" s="234" t="s">
        <v>24343</v>
      </c>
      <c r="UMC11" s="235" t="s">
        <v>8704</v>
      </c>
      <c r="UMD11" s="236" t="s">
        <v>24344</v>
      </c>
      <c r="UME11" s="237"/>
      <c r="UMF11" s="238">
        <v>5800</v>
      </c>
      <c r="UMG11" s="234" t="s">
        <v>24345</v>
      </c>
      <c r="UMH11" s="235" t="s">
        <v>8704</v>
      </c>
      <c r="UMI11" s="236" t="s">
        <v>24346</v>
      </c>
      <c r="UMJ11" s="237"/>
      <c r="UMK11" s="238">
        <v>5800</v>
      </c>
      <c r="UML11" s="234" t="s">
        <v>24347</v>
      </c>
      <c r="UMM11" s="235" t="s">
        <v>8704</v>
      </c>
      <c r="UMN11" s="236" t="s">
        <v>24348</v>
      </c>
      <c r="UMO11" s="237"/>
      <c r="UMP11" s="238">
        <v>5800</v>
      </c>
      <c r="UMQ11" s="234" t="s">
        <v>24349</v>
      </c>
      <c r="UMR11" s="235" t="s">
        <v>8704</v>
      </c>
      <c r="UMS11" s="236" t="s">
        <v>24350</v>
      </c>
      <c r="UMT11" s="237"/>
      <c r="UMU11" s="238">
        <v>5800</v>
      </c>
      <c r="UMV11" s="234" t="s">
        <v>24351</v>
      </c>
      <c r="UMW11" s="235" t="s">
        <v>8704</v>
      </c>
      <c r="UMX11" s="236" t="s">
        <v>24352</v>
      </c>
      <c r="UMY11" s="237"/>
      <c r="UMZ11" s="238">
        <v>5800</v>
      </c>
      <c r="UNA11" s="234" t="s">
        <v>24353</v>
      </c>
      <c r="UNB11" s="235" t="s">
        <v>8704</v>
      </c>
      <c r="UNC11" s="236" t="s">
        <v>24354</v>
      </c>
      <c r="UND11" s="237"/>
      <c r="UNE11" s="238">
        <v>5800</v>
      </c>
      <c r="UNF11" s="234" t="s">
        <v>24355</v>
      </c>
      <c r="UNG11" s="235" t="s">
        <v>8704</v>
      </c>
      <c r="UNH11" s="236" t="s">
        <v>24356</v>
      </c>
      <c r="UNI11" s="237"/>
      <c r="UNJ11" s="238">
        <v>5800</v>
      </c>
      <c r="UNK11" s="234" t="s">
        <v>24357</v>
      </c>
      <c r="UNL11" s="235" t="s">
        <v>8704</v>
      </c>
      <c r="UNM11" s="236" t="s">
        <v>24358</v>
      </c>
      <c r="UNN11" s="237"/>
      <c r="UNO11" s="238">
        <v>5800</v>
      </c>
      <c r="UNP11" s="234" t="s">
        <v>24359</v>
      </c>
      <c r="UNQ11" s="235" t="s">
        <v>8704</v>
      </c>
      <c r="UNR11" s="236" t="s">
        <v>24360</v>
      </c>
      <c r="UNS11" s="237"/>
      <c r="UNT11" s="238">
        <v>5800</v>
      </c>
      <c r="UNU11" s="234" t="s">
        <v>24361</v>
      </c>
      <c r="UNV11" s="235" t="s">
        <v>8704</v>
      </c>
      <c r="UNW11" s="236" t="s">
        <v>24362</v>
      </c>
      <c r="UNX11" s="237"/>
      <c r="UNY11" s="238">
        <v>5800</v>
      </c>
      <c r="UNZ11" s="234" t="s">
        <v>24363</v>
      </c>
      <c r="UOA11" s="235" t="s">
        <v>8704</v>
      </c>
      <c r="UOB11" s="236" t="s">
        <v>24364</v>
      </c>
      <c r="UOC11" s="237"/>
      <c r="UOD11" s="238">
        <v>5800</v>
      </c>
      <c r="UOE11" s="234" t="s">
        <v>24365</v>
      </c>
      <c r="UOF11" s="235" t="s">
        <v>8704</v>
      </c>
      <c r="UOG11" s="236" t="s">
        <v>24366</v>
      </c>
      <c r="UOH11" s="237"/>
      <c r="UOI11" s="238">
        <v>5800</v>
      </c>
      <c r="UOJ11" s="234" t="s">
        <v>24367</v>
      </c>
      <c r="UOK11" s="235" t="s">
        <v>8704</v>
      </c>
      <c r="UOL11" s="236" t="s">
        <v>24368</v>
      </c>
      <c r="UOM11" s="237"/>
      <c r="UON11" s="238">
        <v>5800</v>
      </c>
      <c r="UOO11" s="234" t="s">
        <v>24369</v>
      </c>
      <c r="UOP11" s="235" t="s">
        <v>8704</v>
      </c>
      <c r="UOQ11" s="236" t="s">
        <v>24370</v>
      </c>
      <c r="UOR11" s="237"/>
      <c r="UOS11" s="238">
        <v>5800</v>
      </c>
      <c r="UOT11" s="234" t="s">
        <v>24371</v>
      </c>
      <c r="UOU11" s="235" t="s">
        <v>8704</v>
      </c>
      <c r="UOV11" s="236" t="s">
        <v>24372</v>
      </c>
      <c r="UOW11" s="237"/>
      <c r="UOX11" s="238">
        <v>5800</v>
      </c>
      <c r="UOY11" s="234" t="s">
        <v>24373</v>
      </c>
      <c r="UOZ11" s="235" t="s">
        <v>8704</v>
      </c>
      <c r="UPA11" s="236" t="s">
        <v>24374</v>
      </c>
      <c r="UPB11" s="237"/>
      <c r="UPC11" s="238">
        <v>5800</v>
      </c>
      <c r="UPD11" s="234" t="s">
        <v>24375</v>
      </c>
      <c r="UPE11" s="235" t="s">
        <v>8704</v>
      </c>
      <c r="UPF11" s="236" t="s">
        <v>24376</v>
      </c>
      <c r="UPG11" s="237"/>
      <c r="UPH11" s="238">
        <v>5800</v>
      </c>
      <c r="UPI11" s="234" t="s">
        <v>24377</v>
      </c>
      <c r="UPJ11" s="235" t="s">
        <v>8704</v>
      </c>
      <c r="UPK11" s="236" t="s">
        <v>24378</v>
      </c>
      <c r="UPL11" s="237"/>
      <c r="UPM11" s="238">
        <v>5800</v>
      </c>
      <c r="UPN11" s="234" t="s">
        <v>24379</v>
      </c>
      <c r="UPO11" s="235" t="s">
        <v>8704</v>
      </c>
      <c r="UPP11" s="236" t="s">
        <v>24380</v>
      </c>
      <c r="UPQ11" s="237"/>
      <c r="UPR11" s="238">
        <v>5800</v>
      </c>
      <c r="UPS11" s="234" t="s">
        <v>24381</v>
      </c>
      <c r="UPT11" s="235" t="s">
        <v>8704</v>
      </c>
      <c r="UPU11" s="236" t="s">
        <v>24382</v>
      </c>
      <c r="UPV11" s="237"/>
      <c r="UPW11" s="238">
        <v>5800</v>
      </c>
      <c r="UPX11" s="234" t="s">
        <v>24383</v>
      </c>
      <c r="UPY11" s="235" t="s">
        <v>8704</v>
      </c>
      <c r="UPZ11" s="236" t="s">
        <v>24384</v>
      </c>
      <c r="UQA11" s="237"/>
      <c r="UQB11" s="238">
        <v>5800</v>
      </c>
      <c r="UQC11" s="234" t="s">
        <v>24385</v>
      </c>
      <c r="UQD11" s="235" t="s">
        <v>8704</v>
      </c>
      <c r="UQE11" s="236" t="s">
        <v>24386</v>
      </c>
      <c r="UQF11" s="237"/>
      <c r="UQG11" s="238">
        <v>5800</v>
      </c>
      <c r="UQH11" s="234" t="s">
        <v>24387</v>
      </c>
      <c r="UQI11" s="235" t="s">
        <v>8704</v>
      </c>
      <c r="UQJ11" s="236" t="s">
        <v>24388</v>
      </c>
      <c r="UQK11" s="237"/>
      <c r="UQL11" s="238">
        <v>5800</v>
      </c>
      <c r="UQM11" s="234" t="s">
        <v>24389</v>
      </c>
      <c r="UQN11" s="235" t="s">
        <v>8704</v>
      </c>
      <c r="UQO11" s="236" t="s">
        <v>24390</v>
      </c>
      <c r="UQP11" s="237"/>
      <c r="UQQ11" s="238">
        <v>5800</v>
      </c>
      <c r="UQR11" s="234" t="s">
        <v>24391</v>
      </c>
      <c r="UQS11" s="235" t="s">
        <v>8704</v>
      </c>
      <c r="UQT11" s="236" t="s">
        <v>24392</v>
      </c>
      <c r="UQU11" s="237"/>
      <c r="UQV11" s="238">
        <v>5800</v>
      </c>
      <c r="UQW11" s="234" t="s">
        <v>24393</v>
      </c>
      <c r="UQX11" s="235" t="s">
        <v>8704</v>
      </c>
      <c r="UQY11" s="236" t="s">
        <v>24394</v>
      </c>
      <c r="UQZ11" s="237"/>
      <c r="URA11" s="238">
        <v>5800</v>
      </c>
      <c r="URB11" s="234" t="s">
        <v>24395</v>
      </c>
      <c r="URC11" s="235" t="s">
        <v>8704</v>
      </c>
      <c r="URD11" s="236" t="s">
        <v>24396</v>
      </c>
      <c r="URE11" s="237"/>
      <c r="URF11" s="238">
        <v>5800</v>
      </c>
      <c r="URG11" s="234" t="s">
        <v>24397</v>
      </c>
      <c r="URH11" s="235" t="s">
        <v>8704</v>
      </c>
      <c r="URI11" s="236" t="s">
        <v>24398</v>
      </c>
      <c r="URJ11" s="237"/>
      <c r="URK11" s="238">
        <v>5800</v>
      </c>
      <c r="URL11" s="234" t="s">
        <v>24399</v>
      </c>
      <c r="URM11" s="235" t="s">
        <v>8704</v>
      </c>
      <c r="URN11" s="236" t="s">
        <v>24400</v>
      </c>
      <c r="URO11" s="237"/>
      <c r="URP11" s="238">
        <v>5800</v>
      </c>
      <c r="URQ11" s="234" t="s">
        <v>24401</v>
      </c>
      <c r="URR11" s="235" t="s">
        <v>8704</v>
      </c>
      <c r="URS11" s="236" t="s">
        <v>24402</v>
      </c>
      <c r="URT11" s="237"/>
      <c r="URU11" s="238">
        <v>5800</v>
      </c>
      <c r="URV11" s="234" t="s">
        <v>24403</v>
      </c>
      <c r="URW11" s="235" t="s">
        <v>8704</v>
      </c>
      <c r="URX11" s="236" t="s">
        <v>24404</v>
      </c>
      <c r="URY11" s="237"/>
      <c r="URZ11" s="238">
        <v>5800</v>
      </c>
      <c r="USA11" s="234" t="s">
        <v>24405</v>
      </c>
      <c r="USB11" s="235" t="s">
        <v>8704</v>
      </c>
      <c r="USC11" s="236" t="s">
        <v>24406</v>
      </c>
      <c r="USD11" s="237"/>
      <c r="USE11" s="238">
        <v>5800</v>
      </c>
      <c r="USF11" s="234" t="s">
        <v>24407</v>
      </c>
      <c r="USG11" s="235" t="s">
        <v>8704</v>
      </c>
      <c r="USH11" s="236" t="s">
        <v>24408</v>
      </c>
      <c r="USI11" s="237"/>
      <c r="USJ11" s="238">
        <v>5800</v>
      </c>
      <c r="USK11" s="234" t="s">
        <v>24409</v>
      </c>
      <c r="USL11" s="235" t="s">
        <v>8704</v>
      </c>
      <c r="USM11" s="236" t="s">
        <v>24410</v>
      </c>
      <c r="USN11" s="237"/>
      <c r="USO11" s="238">
        <v>5800</v>
      </c>
      <c r="USP11" s="234" t="s">
        <v>24411</v>
      </c>
      <c r="USQ11" s="235" t="s">
        <v>8704</v>
      </c>
      <c r="USR11" s="236" t="s">
        <v>24412</v>
      </c>
      <c r="USS11" s="237"/>
      <c r="UST11" s="238">
        <v>5800</v>
      </c>
      <c r="USU11" s="234" t="s">
        <v>24413</v>
      </c>
      <c r="USV11" s="235" t="s">
        <v>8704</v>
      </c>
      <c r="USW11" s="236" t="s">
        <v>24414</v>
      </c>
      <c r="USX11" s="237"/>
      <c r="USY11" s="238">
        <v>5800</v>
      </c>
      <c r="USZ11" s="234" t="s">
        <v>24415</v>
      </c>
      <c r="UTA11" s="235" t="s">
        <v>8704</v>
      </c>
      <c r="UTB11" s="236" t="s">
        <v>24416</v>
      </c>
      <c r="UTC11" s="237"/>
      <c r="UTD11" s="238">
        <v>5800</v>
      </c>
      <c r="UTE11" s="234" t="s">
        <v>24417</v>
      </c>
      <c r="UTF11" s="235" t="s">
        <v>8704</v>
      </c>
      <c r="UTG11" s="236" t="s">
        <v>24418</v>
      </c>
      <c r="UTH11" s="237"/>
      <c r="UTI11" s="238">
        <v>5800</v>
      </c>
      <c r="UTJ11" s="234" t="s">
        <v>24419</v>
      </c>
      <c r="UTK11" s="235" t="s">
        <v>8704</v>
      </c>
      <c r="UTL11" s="236" t="s">
        <v>24420</v>
      </c>
      <c r="UTM11" s="237"/>
      <c r="UTN11" s="238">
        <v>5800</v>
      </c>
      <c r="UTO11" s="234" t="s">
        <v>24421</v>
      </c>
      <c r="UTP11" s="235" t="s">
        <v>8704</v>
      </c>
      <c r="UTQ11" s="236" t="s">
        <v>24422</v>
      </c>
      <c r="UTR11" s="237"/>
      <c r="UTS11" s="238">
        <v>5800</v>
      </c>
      <c r="UTT11" s="234" t="s">
        <v>24423</v>
      </c>
      <c r="UTU11" s="235" t="s">
        <v>8704</v>
      </c>
      <c r="UTV11" s="236" t="s">
        <v>24424</v>
      </c>
      <c r="UTW11" s="237"/>
      <c r="UTX11" s="238">
        <v>5800</v>
      </c>
      <c r="UTY11" s="234" t="s">
        <v>24425</v>
      </c>
      <c r="UTZ11" s="235" t="s">
        <v>8704</v>
      </c>
      <c r="UUA11" s="236" t="s">
        <v>24426</v>
      </c>
      <c r="UUB11" s="237"/>
      <c r="UUC11" s="238">
        <v>5800</v>
      </c>
      <c r="UUD11" s="234" t="s">
        <v>24427</v>
      </c>
      <c r="UUE11" s="235" t="s">
        <v>8704</v>
      </c>
      <c r="UUF11" s="236" t="s">
        <v>24428</v>
      </c>
      <c r="UUG11" s="237"/>
      <c r="UUH11" s="238">
        <v>5800</v>
      </c>
      <c r="UUI11" s="234" t="s">
        <v>24429</v>
      </c>
      <c r="UUJ11" s="235" t="s">
        <v>8704</v>
      </c>
      <c r="UUK11" s="236" t="s">
        <v>24430</v>
      </c>
      <c r="UUL11" s="237"/>
      <c r="UUM11" s="238">
        <v>5800</v>
      </c>
      <c r="UUN11" s="234" t="s">
        <v>24431</v>
      </c>
      <c r="UUO11" s="235" t="s">
        <v>8704</v>
      </c>
      <c r="UUP11" s="236" t="s">
        <v>24432</v>
      </c>
      <c r="UUQ11" s="237"/>
      <c r="UUR11" s="238">
        <v>5800</v>
      </c>
      <c r="UUS11" s="234" t="s">
        <v>24433</v>
      </c>
      <c r="UUT11" s="235" t="s">
        <v>8704</v>
      </c>
      <c r="UUU11" s="236" t="s">
        <v>24434</v>
      </c>
      <c r="UUV11" s="237"/>
      <c r="UUW11" s="238">
        <v>5800</v>
      </c>
      <c r="UUX11" s="234" t="s">
        <v>24435</v>
      </c>
      <c r="UUY11" s="235" t="s">
        <v>8704</v>
      </c>
      <c r="UUZ11" s="236" t="s">
        <v>24436</v>
      </c>
      <c r="UVA11" s="237"/>
      <c r="UVB11" s="238">
        <v>5800</v>
      </c>
      <c r="UVC11" s="234" t="s">
        <v>24437</v>
      </c>
      <c r="UVD11" s="235" t="s">
        <v>8704</v>
      </c>
      <c r="UVE11" s="236" t="s">
        <v>24438</v>
      </c>
      <c r="UVF11" s="237"/>
      <c r="UVG11" s="238">
        <v>5800</v>
      </c>
      <c r="UVH11" s="234" t="s">
        <v>24439</v>
      </c>
      <c r="UVI11" s="235" t="s">
        <v>8704</v>
      </c>
      <c r="UVJ11" s="236" t="s">
        <v>24440</v>
      </c>
      <c r="UVK11" s="237"/>
      <c r="UVL11" s="238">
        <v>5800</v>
      </c>
      <c r="UVM11" s="234" t="s">
        <v>24441</v>
      </c>
      <c r="UVN11" s="235" t="s">
        <v>8704</v>
      </c>
      <c r="UVO11" s="236" t="s">
        <v>24442</v>
      </c>
      <c r="UVP11" s="237"/>
      <c r="UVQ11" s="238">
        <v>5800</v>
      </c>
      <c r="UVR11" s="234" t="s">
        <v>24443</v>
      </c>
      <c r="UVS11" s="235" t="s">
        <v>8704</v>
      </c>
      <c r="UVT11" s="236" t="s">
        <v>24444</v>
      </c>
      <c r="UVU11" s="237"/>
      <c r="UVV11" s="238">
        <v>5800</v>
      </c>
      <c r="UVW11" s="234" t="s">
        <v>24445</v>
      </c>
      <c r="UVX11" s="235" t="s">
        <v>8704</v>
      </c>
      <c r="UVY11" s="236" t="s">
        <v>24446</v>
      </c>
      <c r="UVZ11" s="237"/>
      <c r="UWA11" s="238">
        <v>5800</v>
      </c>
      <c r="UWB11" s="234" t="s">
        <v>24447</v>
      </c>
      <c r="UWC11" s="235" t="s">
        <v>8704</v>
      </c>
      <c r="UWD11" s="236" t="s">
        <v>24448</v>
      </c>
      <c r="UWE11" s="237"/>
      <c r="UWF11" s="238">
        <v>5800</v>
      </c>
      <c r="UWG11" s="234" t="s">
        <v>24449</v>
      </c>
      <c r="UWH11" s="235" t="s">
        <v>8704</v>
      </c>
      <c r="UWI11" s="236" t="s">
        <v>24450</v>
      </c>
      <c r="UWJ11" s="237"/>
      <c r="UWK11" s="238">
        <v>5800</v>
      </c>
      <c r="UWL11" s="234" t="s">
        <v>24451</v>
      </c>
      <c r="UWM11" s="235" t="s">
        <v>8704</v>
      </c>
      <c r="UWN11" s="236" t="s">
        <v>24452</v>
      </c>
      <c r="UWO11" s="237"/>
      <c r="UWP11" s="238">
        <v>5800</v>
      </c>
      <c r="UWQ11" s="234" t="s">
        <v>24453</v>
      </c>
      <c r="UWR11" s="235" t="s">
        <v>8704</v>
      </c>
      <c r="UWS11" s="236" t="s">
        <v>24454</v>
      </c>
      <c r="UWT11" s="237"/>
      <c r="UWU11" s="238">
        <v>5800</v>
      </c>
      <c r="UWV11" s="234" t="s">
        <v>24455</v>
      </c>
      <c r="UWW11" s="235" t="s">
        <v>8704</v>
      </c>
      <c r="UWX11" s="236" t="s">
        <v>24456</v>
      </c>
      <c r="UWY11" s="237"/>
      <c r="UWZ11" s="238">
        <v>5800</v>
      </c>
      <c r="UXA11" s="234" t="s">
        <v>24457</v>
      </c>
      <c r="UXB11" s="235" t="s">
        <v>8704</v>
      </c>
      <c r="UXC11" s="236" t="s">
        <v>24458</v>
      </c>
      <c r="UXD11" s="237"/>
      <c r="UXE11" s="238">
        <v>5800</v>
      </c>
      <c r="UXF11" s="234" t="s">
        <v>24459</v>
      </c>
      <c r="UXG11" s="235" t="s">
        <v>8704</v>
      </c>
      <c r="UXH11" s="236" t="s">
        <v>24460</v>
      </c>
      <c r="UXI11" s="237"/>
      <c r="UXJ11" s="238">
        <v>5800</v>
      </c>
      <c r="UXK11" s="234" t="s">
        <v>24461</v>
      </c>
      <c r="UXL11" s="235" t="s">
        <v>8704</v>
      </c>
      <c r="UXM11" s="236" t="s">
        <v>24462</v>
      </c>
      <c r="UXN11" s="237"/>
      <c r="UXO11" s="238">
        <v>5800</v>
      </c>
      <c r="UXP11" s="234" t="s">
        <v>24463</v>
      </c>
      <c r="UXQ11" s="235" t="s">
        <v>8704</v>
      </c>
      <c r="UXR11" s="236" t="s">
        <v>24464</v>
      </c>
      <c r="UXS11" s="237"/>
      <c r="UXT11" s="238">
        <v>5800</v>
      </c>
      <c r="UXU11" s="234" t="s">
        <v>24465</v>
      </c>
      <c r="UXV11" s="235" t="s">
        <v>8704</v>
      </c>
      <c r="UXW11" s="236" t="s">
        <v>24466</v>
      </c>
      <c r="UXX11" s="237"/>
      <c r="UXY11" s="238">
        <v>5800</v>
      </c>
      <c r="UXZ11" s="234" t="s">
        <v>24467</v>
      </c>
      <c r="UYA11" s="235" t="s">
        <v>8704</v>
      </c>
      <c r="UYB11" s="236" t="s">
        <v>24468</v>
      </c>
      <c r="UYC11" s="237"/>
      <c r="UYD11" s="238">
        <v>5800</v>
      </c>
      <c r="UYE11" s="234" t="s">
        <v>24469</v>
      </c>
      <c r="UYF11" s="235" t="s">
        <v>8704</v>
      </c>
      <c r="UYG11" s="236" t="s">
        <v>24470</v>
      </c>
      <c r="UYH11" s="237"/>
      <c r="UYI11" s="238">
        <v>5800</v>
      </c>
      <c r="UYJ11" s="234" t="s">
        <v>24471</v>
      </c>
      <c r="UYK11" s="235" t="s">
        <v>8704</v>
      </c>
      <c r="UYL11" s="236" t="s">
        <v>24472</v>
      </c>
      <c r="UYM11" s="237"/>
      <c r="UYN11" s="238">
        <v>5800</v>
      </c>
      <c r="UYO11" s="234" t="s">
        <v>24473</v>
      </c>
      <c r="UYP11" s="235" t="s">
        <v>8704</v>
      </c>
      <c r="UYQ11" s="236" t="s">
        <v>24474</v>
      </c>
      <c r="UYR11" s="237"/>
      <c r="UYS11" s="238">
        <v>5800</v>
      </c>
      <c r="UYT11" s="234" t="s">
        <v>24475</v>
      </c>
      <c r="UYU11" s="235" t="s">
        <v>8704</v>
      </c>
      <c r="UYV11" s="236" t="s">
        <v>24476</v>
      </c>
      <c r="UYW11" s="237"/>
      <c r="UYX11" s="238">
        <v>5800</v>
      </c>
      <c r="UYY11" s="234" t="s">
        <v>24477</v>
      </c>
      <c r="UYZ11" s="235" t="s">
        <v>8704</v>
      </c>
      <c r="UZA11" s="236" t="s">
        <v>24478</v>
      </c>
      <c r="UZB11" s="237"/>
      <c r="UZC11" s="238">
        <v>5800</v>
      </c>
      <c r="UZD11" s="234" t="s">
        <v>24479</v>
      </c>
      <c r="UZE11" s="235" t="s">
        <v>8704</v>
      </c>
      <c r="UZF11" s="236" t="s">
        <v>24480</v>
      </c>
      <c r="UZG11" s="237"/>
      <c r="UZH11" s="238">
        <v>5800</v>
      </c>
      <c r="UZI11" s="234" t="s">
        <v>24481</v>
      </c>
      <c r="UZJ11" s="235" t="s">
        <v>8704</v>
      </c>
      <c r="UZK11" s="236" t="s">
        <v>24482</v>
      </c>
      <c r="UZL11" s="237"/>
      <c r="UZM11" s="238">
        <v>5800</v>
      </c>
      <c r="UZN11" s="234" t="s">
        <v>24483</v>
      </c>
      <c r="UZO11" s="235" t="s">
        <v>8704</v>
      </c>
      <c r="UZP11" s="236" t="s">
        <v>24484</v>
      </c>
      <c r="UZQ11" s="237"/>
      <c r="UZR11" s="238">
        <v>5800</v>
      </c>
      <c r="UZS11" s="234" t="s">
        <v>24485</v>
      </c>
      <c r="UZT11" s="235" t="s">
        <v>8704</v>
      </c>
      <c r="UZU11" s="236" t="s">
        <v>24486</v>
      </c>
      <c r="UZV11" s="237"/>
      <c r="UZW11" s="238">
        <v>5800</v>
      </c>
      <c r="UZX11" s="234" t="s">
        <v>24487</v>
      </c>
      <c r="UZY11" s="235" t="s">
        <v>8704</v>
      </c>
      <c r="UZZ11" s="236" t="s">
        <v>24488</v>
      </c>
      <c r="VAA11" s="237"/>
      <c r="VAB11" s="238">
        <v>5800</v>
      </c>
      <c r="VAC11" s="234" t="s">
        <v>24489</v>
      </c>
      <c r="VAD11" s="235" t="s">
        <v>8704</v>
      </c>
      <c r="VAE11" s="236" t="s">
        <v>24490</v>
      </c>
      <c r="VAF11" s="237"/>
      <c r="VAG11" s="238">
        <v>5800</v>
      </c>
      <c r="VAH11" s="234" t="s">
        <v>24491</v>
      </c>
      <c r="VAI11" s="235" t="s">
        <v>8704</v>
      </c>
      <c r="VAJ11" s="236" t="s">
        <v>24492</v>
      </c>
      <c r="VAK11" s="237"/>
      <c r="VAL11" s="238">
        <v>5800</v>
      </c>
      <c r="VAM11" s="234" t="s">
        <v>24493</v>
      </c>
      <c r="VAN11" s="235" t="s">
        <v>8704</v>
      </c>
      <c r="VAO11" s="236" t="s">
        <v>24494</v>
      </c>
      <c r="VAP11" s="237"/>
      <c r="VAQ11" s="238">
        <v>5800</v>
      </c>
      <c r="VAR11" s="234" t="s">
        <v>24495</v>
      </c>
      <c r="VAS11" s="235" t="s">
        <v>8704</v>
      </c>
      <c r="VAT11" s="236" t="s">
        <v>24496</v>
      </c>
      <c r="VAU11" s="237"/>
      <c r="VAV11" s="238">
        <v>5800</v>
      </c>
      <c r="VAW11" s="234" t="s">
        <v>24497</v>
      </c>
      <c r="VAX11" s="235" t="s">
        <v>8704</v>
      </c>
      <c r="VAY11" s="236" t="s">
        <v>24498</v>
      </c>
      <c r="VAZ11" s="237"/>
      <c r="VBA11" s="238">
        <v>5800</v>
      </c>
      <c r="VBB11" s="234" t="s">
        <v>24499</v>
      </c>
      <c r="VBC11" s="235" t="s">
        <v>8704</v>
      </c>
      <c r="VBD11" s="236" t="s">
        <v>24500</v>
      </c>
      <c r="VBE11" s="237"/>
      <c r="VBF11" s="238">
        <v>5800</v>
      </c>
      <c r="VBG11" s="234" t="s">
        <v>24501</v>
      </c>
      <c r="VBH11" s="235" t="s">
        <v>8704</v>
      </c>
      <c r="VBI11" s="236" t="s">
        <v>24502</v>
      </c>
      <c r="VBJ11" s="237"/>
      <c r="VBK11" s="238">
        <v>5800</v>
      </c>
      <c r="VBL11" s="234" t="s">
        <v>24503</v>
      </c>
      <c r="VBM11" s="235" t="s">
        <v>8704</v>
      </c>
      <c r="VBN11" s="236" t="s">
        <v>24504</v>
      </c>
      <c r="VBO11" s="237"/>
      <c r="VBP11" s="238">
        <v>5800</v>
      </c>
      <c r="VBQ11" s="234" t="s">
        <v>24505</v>
      </c>
      <c r="VBR11" s="235" t="s">
        <v>8704</v>
      </c>
      <c r="VBS11" s="236" t="s">
        <v>24506</v>
      </c>
      <c r="VBT11" s="237"/>
      <c r="VBU11" s="238">
        <v>5800</v>
      </c>
      <c r="VBV11" s="234" t="s">
        <v>24507</v>
      </c>
      <c r="VBW11" s="235" t="s">
        <v>8704</v>
      </c>
      <c r="VBX11" s="236" t="s">
        <v>24508</v>
      </c>
      <c r="VBY11" s="237"/>
      <c r="VBZ11" s="238">
        <v>5800</v>
      </c>
      <c r="VCA11" s="234" t="s">
        <v>24509</v>
      </c>
      <c r="VCB11" s="235" t="s">
        <v>8704</v>
      </c>
      <c r="VCC11" s="236" t="s">
        <v>24510</v>
      </c>
      <c r="VCD11" s="237"/>
      <c r="VCE11" s="238">
        <v>5800</v>
      </c>
      <c r="VCF11" s="234" t="s">
        <v>24511</v>
      </c>
      <c r="VCG11" s="235" t="s">
        <v>8704</v>
      </c>
      <c r="VCH11" s="236" t="s">
        <v>24512</v>
      </c>
      <c r="VCI11" s="237"/>
      <c r="VCJ11" s="238">
        <v>5800</v>
      </c>
      <c r="VCK11" s="234" t="s">
        <v>24513</v>
      </c>
      <c r="VCL11" s="235" t="s">
        <v>8704</v>
      </c>
      <c r="VCM11" s="236" t="s">
        <v>24514</v>
      </c>
      <c r="VCN11" s="237"/>
      <c r="VCO11" s="238">
        <v>5800</v>
      </c>
      <c r="VCP11" s="234" t="s">
        <v>24515</v>
      </c>
      <c r="VCQ11" s="235" t="s">
        <v>8704</v>
      </c>
      <c r="VCR11" s="236" t="s">
        <v>24516</v>
      </c>
      <c r="VCS11" s="237"/>
      <c r="VCT11" s="238">
        <v>5800</v>
      </c>
      <c r="VCU11" s="234" t="s">
        <v>24517</v>
      </c>
      <c r="VCV11" s="235" t="s">
        <v>8704</v>
      </c>
      <c r="VCW11" s="236" t="s">
        <v>24518</v>
      </c>
      <c r="VCX11" s="237"/>
      <c r="VCY11" s="238">
        <v>5800</v>
      </c>
      <c r="VCZ11" s="234" t="s">
        <v>24519</v>
      </c>
      <c r="VDA11" s="235" t="s">
        <v>8704</v>
      </c>
      <c r="VDB11" s="236" t="s">
        <v>24520</v>
      </c>
      <c r="VDC11" s="237"/>
      <c r="VDD11" s="238">
        <v>5800</v>
      </c>
      <c r="VDE11" s="234" t="s">
        <v>24521</v>
      </c>
      <c r="VDF11" s="235" t="s">
        <v>8704</v>
      </c>
      <c r="VDG11" s="236" t="s">
        <v>24522</v>
      </c>
      <c r="VDH11" s="237"/>
      <c r="VDI11" s="238">
        <v>5800</v>
      </c>
      <c r="VDJ11" s="234" t="s">
        <v>24523</v>
      </c>
      <c r="VDK11" s="235" t="s">
        <v>8704</v>
      </c>
      <c r="VDL11" s="236" t="s">
        <v>24524</v>
      </c>
      <c r="VDM11" s="237"/>
      <c r="VDN11" s="238">
        <v>5800</v>
      </c>
      <c r="VDO11" s="234" t="s">
        <v>24525</v>
      </c>
      <c r="VDP11" s="235" t="s">
        <v>8704</v>
      </c>
      <c r="VDQ11" s="236" t="s">
        <v>24526</v>
      </c>
      <c r="VDR11" s="237"/>
      <c r="VDS11" s="238">
        <v>5800</v>
      </c>
      <c r="VDT11" s="234" t="s">
        <v>24527</v>
      </c>
      <c r="VDU11" s="235" t="s">
        <v>8704</v>
      </c>
      <c r="VDV11" s="236" t="s">
        <v>24528</v>
      </c>
      <c r="VDW11" s="237"/>
      <c r="VDX11" s="238">
        <v>5800</v>
      </c>
      <c r="VDY11" s="234" t="s">
        <v>24529</v>
      </c>
      <c r="VDZ11" s="235" t="s">
        <v>8704</v>
      </c>
      <c r="VEA11" s="236" t="s">
        <v>24530</v>
      </c>
      <c r="VEB11" s="237"/>
      <c r="VEC11" s="238">
        <v>5800</v>
      </c>
      <c r="VED11" s="234" t="s">
        <v>24531</v>
      </c>
      <c r="VEE11" s="235" t="s">
        <v>8704</v>
      </c>
      <c r="VEF11" s="236" t="s">
        <v>24532</v>
      </c>
      <c r="VEG11" s="237"/>
      <c r="VEH11" s="238">
        <v>5800</v>
      </c>
      <c r="VEI11" s="234" t="s">
        <v>24533</v>
      </c>
      <c r="VEJ11" s="235" t="s">
        <v>8704</v>
      </c>
      <c r="VEK11" s="236" t="s">
        <v>24534</v>
      </c>
      <c r="VEL11" s="237"/>
      <c r="VEM11" s="238">
        <v>5800</v>
      </c>
      <c r="VEN11" s="234" t="s">
        <v>24535</v>
      </c>
      <c r="VEO11" s="235" t="s">
        <v>8704</v>
      </c>
      <c r="VEP11" s="236" t="s">
        <v>24536</v>
      </c>
      <c r="VEQ11" s="237"/>
      <c r="VER11" s="238">
        <v>5800</v>
      </c>
      <c r="VES11" s="234" t="s">
        <v>24537</v>
      </c>
      <c r="VET11" s="235" t="s">
        <v>8704</v>
      </c>
      <c r="VEU11" s="236" t="s">
        <v>24538</v>
      </c>
      <c r="VEV11" s="237"/>
      <c r="VEW11" s="238">
        <v>5800</v>
      </c>
      <c r="VEX11" s="234" t="s">
        <v>24539</v>
      </c>
      <c r="VEY11" s="235" t="s">
        <v>8704</v>
      </c>
      <c r="VEZ11" s="236" t="s">
        <v>24540</v>
      </c>
      <c r="VFA11" s="237"/>
      <c r="VFB11" s="238">
        <v>5800</v>
      </c>
      <c r="VFC11" s="234" t="s">
        <v>24541</v>
      </c>
      <c r="VFD11" s="235" t="s">
        <v>8704</v>
      </c>
      <c r="VFE11" s="236" t="s">
        <v>24542</v>
      </c>
      <c r="VFF11" s="237"/>
      <c r="VFG11" s="238">
        <v>5800</v>
      </c>
      <c r="VFH11" s="234" t="s">
        <v>24543</v>
      </c>
      <c r="VFI11" s="235" t="s">
        <v>8704</v>
      </c>
      <c r="VFJ11" s="236" t="s">
        <v>24544</v>
      </c>
      <c r="VFK11" s="237"/>
      <c r="VFL11" s="238">
        <v>5800</v>
      </c>
      <c r="VFM11" s="234" t="s">
        <v>24545</v>
      </c>
      <c r="VFN11" s="235" t="s">
        <v>8704</v>
      </c>
      <c r="VFO11" s="236" t="s">
        <v>24546</v>
      </c>
      <c r="VFP11" s="237"/>
      <c r="VFQ11" s="238">
        <v>5800</v>
      </c>
      <c r="VFR11" s="234" t="s">
        <v>24547</v>
      </c>
      <c r="VFS11" s="235" t="s">
        <v>8704</v>
      </c>
      <c r="VFT11" s="236" t="s">
        <v>24548</v>
      </c>
      <c r="VFU11" s="237"/>
      <c r="VFV11" s="238">
        <v>5800</v>
      </c>
      <c r="VFW11" s="234" t="s">
        <v>24549</v>
      </c>
      <c r="VFX11" s="235" t="s">
        <v>8704</v>
      </c>
      <c r="VFY11" s="236" t="s">
        <v>24550</v>
      </c>
      <c r="VFZ11" s="237"/>
      <c r="VGA11" s="238">
        <v>5800</v>
      </c>
      <c r="VGB11" s="234" t="s">
        <v>24551</v>
      </c>
      <c r="VGC11" s="235" t="s">
        <v>8704</v>
      </c>
      <c r="VGD11" s="236" t="s">
        <v>24552</v>
      </c>
      <c r="VGE11" s="237"/>
      <c r="VGF11" s="238">
        <v>5800</v>
      </c>
      <c r="VGG11" s="234" t="s">
        <v>24553</v>
      </c>
      <c r="VGH11" s="235" t="s">
        <v>8704</v>
      </c>
      <c r="VGI11" s="236" t="s">
        <v>24554</v>
      </c>
      <c r="VGJ11" s="237"/>
      <c r="VGK11" s="238">
        <v>5800</v>
      </c>
      <c r="VGL11" s="234" t="s">
        <v>24555</v>
      </c>
      <c r="VGM11" s="235" t="s">
        <v>8704</v>
      </c>
      <c r="VGN11" s="236" t="s">
        <v>24556</v>
      </c>
      <c r="VGO11" s="237"/>
      <c r="VGP11" s="238">
        <v>5800</v>
      </c>
      <c r="VGQ11" s="234" t="s">
        <v>24557</v>
      </c>
      <c r="VGR11" s="235" t="s">
        <v>8704</v>
      </c>
      <c r="VGS11" s="236" t="s">
        <v>24558</v>
      </c>
      <c r="VGT11" s="237"/>
      <c r="VGU11" s="238">
        <v>5800</v>
      </c>
      <c r="VGV11" s="234" t="s">
        <v>24559</v>
      </c>
      <c r="VGW11" s="235" t="s">
        <v>8704</v>
      </c>
      <c r="VGX11" s="236" t="s">
        <v>24560</v>
      </c>
      <c r="VGY11" s="237"/>
      <c r="VGZ11" s="238">
        <v>5800</v>
      </c>
      <c r="VHA11" s="234" t="s">
        <v>24561</v>
      </c>
      <c r="VHB11" s="235" t="s">
        <v>8704</v>
      </c>
      <c r="VHC11" s="236" t="s">
        <v>24562</v>
      </c>
      <c r="VHD11" s="237"/>
      <c r="VHE11" s="238">
        <v>5800</v>
      </c>
      <c r="VHF11" s="234" t="s">
        <v>24563</v>
      </c>
      <c r="VHG11" s="235" t="s">
        <v>8704</v>
      </c>
      <c r="VHH11" s="236" t="s">
        <v>24564</v>
      </c>
      <c r="VHI11" s="237"/>
      <c r="VHJ11" s="238">
        <v>5800</v>
      </c>
      <c r="VHK11" s="234" t="s">
        <v>24565</v>
      </c>
      <c r="VHL11" s="235" t="s">
        <v>8704</v>
      </c>
      <c r="VHM11" s="236" t="s">
        <v>24566</v>
      </c>
      <c r="VHN11" s="237"/>
      <c r="VHO11" s="238">
        <v>5800</v>
      </c>
      <c r="VHP11" s="234" t="s">
        <v>24567</v>
      </c>
      <c r="VHQ11" s="235" t="s">
        <v>8704</v>
      </c>
      <c r="VHR11" s="236" t="s">
        <v>24568</v>
      </c>
      <c r="VHS11" s="237"/>
      <c r="VHT11" s="238">
        <v>5800</v>
      </c>
      <c r="VHU11" s="234" t="s">
        <v>24569</v>
      </c>
      <c r="VHV11" s="235" t="s">
        <v>8704</v>
      </c>
      <c r="VHW11" s="236" t="s">
        <v>24570</v>
      </c>
      <c r="VHX11" s="237"/>
      <c r="VHY11" s="238">
        <v>5800</v>
      </c>
      <c r="VHZ11" s="234" t="s">
        <v>24571</v>
      </c>
      <c r="VIA11" s="235" t="s">
        <v>8704</v>
      </c>
      <c r="VIB11" s="236" t="s">
        <v>24572</v>
      </c>
      <c r="VIC11" s="237"/>
      <c r="VID11" s="238">
        <v>5800</v>
      </c>
      <c r="VIE11" s="234" t="s">
        <v>24573</v>
      </c>
      <c r="VIF11" s="235" t="s">
        <v>8704</v>
      </c>
      <c r="VIG11" s="236" t="s">
        <v>24574</v>
      </c>
      <c r="VIH11" s="237"/>
      <c r="VII11" s="238">
        <v>5800</v>
      </c>
      <c r="VIJ11" s="234" t="s">
        <v>24575</v>
      </c>
      <c r="VIK11" s="235" t="s">
        <v>8704</v>
      </c>
      <c r="VIL11" s="236" t="s">
        <v>24576</v>
      </c>
      <c r="VIM11" s="237"/>
      <c r="VIN11" s="238">
        <v>5800</v>
      </c>
      <c r="VIO11" s="234" t="s">
        <v>24577</v>
      </c>
      <c r="VIP11" s="235" t="s">
        <v>8704</v>
      </c>
      <c r="VIQ11" s="236" t="s">
        <v>24578</v>
      </c>
      <c r="VIR11" s="237"/>
      <c r="VIS11" s="238">
        <v>5800</v>
      </c>
      <c r="VIT11" s="234" t="s">
        <v>24579</v>
      </c>
      <c r="VIU11" s="235" t="s">
        <v>8704</v>
      </c>
      <c r="VIV11" s="236" t="s">
        <v>24580</v>
      </c>
      <c r="VIW11" s="237"/>
      <c r="VIX11" s="238">
        <v>5800</v>
      </c>
      <c r="VIY11" s="234" t="s">
        <v>24581</v>
      </c>
      <c r="VIZ11" s="235" t="s">
        <v>8704</v>
      </c>
      <c r="VJA11" s="236" t="s">
        <v>24582</v>
      </c>
      <c r="VJB11" s="237"/>
      <c r="VJC11" s="238">
        <v>5800</v>
      </c>
      <c r="VJD11" s="234" t="s">
        <v>24583</v>
      </c>
      <c r="VJE11" s="235" t="s">
        <v>8704</v>
      </c>
      <c r="VJF11" s="236" t="s">
        <v>24584</v>
      </c>
      <c r="VJG11" s="237"/>
      <c r="VJH11" s="238">
        <v>5800</v>
      </c>
      <c r="VJI11" s="234" t="s">
        <v>24585</v>
      </c>
      <c r="VJJ11" s="235" t="s">
        <v>8704</v>
      </c>
      <c r="VJK11" s="236" t="s">
        <v>24586</v>
      </c>
      <c r="VJL11" s="237"/>
      <c r="VJM11" s="238">
        <v>5800</v>
      </c>
      <c r="VJN11" s="234" t="s">
        <v>24587</v>
      </c>
      <c r="VJO11" s="235" t="s">
        <v>8704</v>
      </c>
      <c r="VJP11" s="236" t="s">
        <v>24588</v>
      </c>
      <c r="VJQ11" s="237"/>
      <c r="VJR11" s="238">
        <v>5800</v>
      </c>
      <c r="VJS11" s="234" t="s">
        <v>24589</v>
      </c>
      <c r="VJT11" s="235" t="s">
        <v>8704</v>
      </c>
      <c r="VJU11" s="236" t="s">
        <v>24590</v>
      </c>
      <c r="VJV11" s="237"/>
      <c r="VJW11" s="238">
        <v>5800</v>
      </c>
      <c r="VJX11" s="234" t="s">
        <v>24591</v>
      </c>
      <c r="VJY11" s="235" t="s">
        <v>8704</v>
      </c>
      <c r="VJZ11" s="236" t="s">
        <v>24592</v>
      </c>
      <c r="VKA11" s="237"/>
      <c r="VKB11" s="238">
        <v>5800</v>
      </c>
      <c r="VKC11" s="234" t="s">
        <v>24593</v>
      </c>
      <c r="VKD11" s="235" t="s">
        <v>8704</v>
      </c>
      <c r="VKE11" s="236" t="s">
        <v>24594</v>
      </c>
      <c r="VKF11" s="237"/>
      <c r="VKG11" s="238">
        <v>5800</v>
      </c>
      <c r="VKH11" s="234" t="s">
        <v>24595</v>
      </c>
      <c r="VKI11" s="235" t="s">
        <v>8704</v>
      </c>
      <c r="VKJ11" s="236" t="s">
        <v>24596</v>
      </c>
      <c r="VKK11" s="237"/>
      <c r="VKL11" s="238">
        <v>5800</v>
      </c>
      <c r="VKM11" s="234" t="s">
        <v>24597</v>
      </c>
      <c r="VKN11" s="235" t="s">
        <v>8704</v>
      </c>
      <c r="VKO11" s="236" t="s">
        <v>24598</v>
      </c>
      <c r="VKP11" s="237"/>
      <c r="VKQ11" s="238">
        <v>5800</v>
      </c>
      <c r="VKR11" s="234" t="s">
        <v>24599</v>
      </c>
      <c r="VKS11" s="235" t="s">
        <v>8704</v>
      </c>
      <c r="VKT11" s="236" t="s">
        <v>24600</v>
      </c>
      <c r="VKU11" s="237"/>
      <c r="VKV11" s="238">
        <v>5800</v>
      </c>
      <c r="VKW11" s="234" t="s">
        <v>24601</v>
      </c>
      <c r="VKX11" s="235" t="s">
        <v>8704</v>
      </c>
      <c r="VKY11" s="236" t="s">
        <v>24602</v>
      </c>
      <c r="VKZ11" s="237"/>
      <c r="VLA11" s="238">
        <v>5800</v>
      </c>
      <c r="VLB11" s="234" t="s">
        <v>24603</v>
      </c>
      <c r="VLC11" s="235" t="s">
        <v>8704</v>
      </c>
      <c r="VLD11" s="236" t="s">
        <v>24604</v>
      </c>
      <c r="VLE11" s="237"/>
      <c r="VLF11" s="238">
        <v>5800</v>
      </c>
      <c r="VLG11" s="234" t="s">
        <v>24605</v>
      </c>
      <c r="VLH11" s="235" t="s">
        <v>8704</v>
      </c>
      <c r="VLI11" s="236" t="s">
        <v>24606</v>
      </c>
      <c r="VLJ11" s="237"/>
      <c r="VLK11" s="238">
        <v>5800</v>
      </c>
      <c r="VLL11" s="234" t="s">
        <v>24607</v>
      </c>
      <c r="VLM11" s="235" t="s">
        <v>8704</v>
      </c>
      <c r="VLN11" s="236" t="s">
        <v>24608</v>
      </c>
      <c r="VLO11" s="237"/>
      <c r="VLP11" s="238">
        <v>5800</v>
      </c>
      <c r="VLQ11" s="234" t="s">
        <v>24609</v>
      </c>
      <c r="VLR11" s="235" t="s">
        <v>8704</v>
      </c>
      <c r="VLS11" s="236" t="s">
        <v>24610</v>
      </c>
      <c r="VLT11" s="237"/>
      <c r="VLU11" s="238">
        <v>5800</v>
      </c>
      <c r="VLV11" s="234" t="s">
        <v>24611</v>
      </c>
      <c r="VLW11" s="235" t="s">
        <v>8704</v>
      </c>
      <c r="VLX11" s="236" t="s">
        <v>24612</v>
      </c>
      <c r="VLY11" s="237"/>
      <c r="VLZ11" s="238">
        <v>5800</v>
      </c>
      <c r="VMA11" s="234" t="s">
        <v>24613</v>
      </c>
      <c r="VMB11" s="235" t="s">
        <v>8704</v>
      </c>
      <c r="VMC11" s="236" t="s">
        <v>24614</v>
      </c>
      <c r="VMD11" s="237"/>
      <c r="VME11" s="238">
        <v>5800</v>
      </c>
      <c r="VMF11" s="234" t="s">
        <v>24615</v>
      </c>
      <c r="VMG11" s="235" t="s">
        <v>8704</v>
      </c>
      <c r="VMH11" s="236" t="s">
        <v>24616</v>
      </c>
      <c r="VMI11" s="237"/>
      <c r="VMJ11" s="238">
        <v>5800</v>
      </c>
      <c r="VMK11" s="234" t="s">
        <v>24617</v>
      </c>
      <c r="VML11" s="235" t="s">
        <v>8704</v>
      </c>
      <c r="VMM11" s="236" t="s">
        <v>24618</v>
      </c>
      <c r="VMN11" s="237"/>
      <c r="VMO11" s="238">
        <v>5800</v>
      </c>
      <c r="VMP11" s="234" t="s">
        <v>24619</v>
      </c>
      <c r="VMQ11" s="235" t="s">
        <v>8704</v>
      </c>
      <c r="VMR11" s="236" t="s">
        <v>24620</v>
      </c>
      <c r="VMS11" s="237"/>
      <c r="VMT11" s="238">
        <v>5800</v>
      </c>
      <c r="VMU11" s="234" t="s">
        <v>24621</v>
      </c>
      <c r="VMV11" s="235" t="s">
        <v>8704</v>
      </c>
      <c r="VMW11" s="236" t="s">
        <v>24622</v>
      </c>
      <c r="VMX11" s="237"/>
      <c r="VMY11" s="238">
        <v>5800</v>
      </c>
      <c r="VMZ11" s="234" t="s">
        <v>24623</v>
      </c>
      <c r="VNA11" s="235" t="s">
        <v>8704</v>
      </c>
      <c r="VNB11" s="236" t="s">
        <v>24624</v>
      </c>
      <c r="VNC11" s="237"/>
      <c r="VND11" s="238">
        <v>5800</v>
      </c>
      <c r="VNE11" s="234" t="s">
        <v>24625</v>
      </c>
      <c r="VNF11" s="235" t="s">
        <v>8704</v>
      </c>
      <c r="VNG11" s="236" t="s">
        <v>24626</v>
      </c>
      <c r="VNH11" s="237"/>
      <c r="VNI11" s="238">
        <v>5800</v>
      </c>
      <c r="VNJ11" s="234" t="s">
        <v>24627</v>
      </c>
      <c r="VNK11" s="235" t="s">
        <v>8704</v>
      </c>
      <c r="VNL11" s="236" t="s">
        <v>24628</v>
      </c>
      <c r="VNM11" s="237"/>
      <c r="VNN11" s="238">
        <v>5800</v>
      </c>
      <c r="VNO11" s="234" t="s">
        <v>24629</v>
      </c>
      <c r="VNP11" s="235" t="s">
        <v>8704</v>
      </c>
      <c r="VNQ11" s="236" t="s">
        <v>24630</v>
      </c>
      <c r="VNR11" s="237"/>
      <c r="VNS11" s="238">
        <v>5800</v>
      </c>
      <c r="VNT11" s="234" t="s">
        <v>24631</v>
      </c>
      <c r="VNU11" s="235" t="s">
        <v>8704</v>
      </c>
      <c r="VNV11" s="236" t="s">
        <v>24632</v>
      </c>
      <c r="VNW11" s="237"/>
      <c r="VNX11" s="238">
        <v>5800</v>
      </c>
      <c r="VNY11" s="234" t="s">
        <v>24633</v>
      </c>
      <c r="VNZ11" s="235" t="s">
        <v>8704</v>
      </c>
      <c r="VOA11" s="236" t="s">
        <v>24634</v>
      </c>
      <c r="VOB11" s="237"/>
      <c r="VOC11" s="238">
        <v>5800</v>
      </c>
      <c r="VOD11" s="234" t="s">
        <v>24635</v>
      </c>
      <c r="VOE11" s="235" t="s">
        <v>8704</v>
      </c>
      <c r="VOF11" s="236" t="s">
        <v>24636</v>
      </c>
      <c r="VOG11" s="237"/>
      <c r="VOH11" s="238">
        <v>5800</v>
      </c>
      <c r="VOI11" s="234" t="s">
        <v>24637</v>
      </c>
      <c r="VOJ11" s="235" t="s">
        <v>8704</v>
      </c>
      <c r="VOK11" s="236" t="s">
        <v>24638</v>
      </c>
      <c r="VOL11" s="237"/>
      <c r="VOM11" s="238">
        <v>5800</v>
      </c>
      <c r="VON11" s="234" t="s">
        <v>24639</v>
      </c>
      <c r="VOO11" s="235" t="s">
        <v>8704</v>
      </c>
      <c r="VOP11" s="236" t="s">
        <v>24640</v>
      </c>
      <c r="VOQ11" s="237"/>
      <c r="VOR11" s="238">
        <v>5800</v>
      </c>
      <c r="VOS11" s="234" t="s">
        <v>24641</v>
      </c>
      <c r="VOT11" s="235" t="s">
        <v>8704</v>
      </c>
      <c r="VOU11" s="236" t="s">
        <v>24642</v>
      </c>
      <c r="VOV11" s="237"/>
      <c r="VOW11" s="238">
        <v>5800</v>
      </c>
      <c r="VOX11" s="234" t="s">
        <v>24643</v>
      </c>
      <c r="VOY11" s="235" t="s">
        <v>8704</v>
      </c>
      <c r="VOZ11" s="236" t="s">
        <v>24644</v>
      </c>
      <c r="VPA11" s="237"/>
      <c r="VPB11" s="238">
        <v>5800</v>
      </c>
      <c r="VPC11" s="234" t="s">
        <v>24645</v>
      </c>
      <c r="VPD11" s="235" t="s">
        <v>8704</v>
      </c>
      <c r="VPE11" s="236" t="s">
        <v>24646</v>
      </c>
      <c r="VPF11" s="237"/>
      <c r="VPG11" s="238">
        <v>5800</v>
      </c>
      <c r="VPH11" s="234" t="s">
        <v>24647</v>
      </c>
      <c r="VPI11" s="235" t="s">
        <v>8704</v>
      </c>
      <c r="VPJ11" s="236" t="s">
        <v>24648</v>
      </c>
      <c r="VPK11" s="237"/>
      <c r="VPL11" s="238">
        <v>5800</v>
      </c>
      <c r="VPM11" s="234" t="s">
        <v>24649</v>
      </c>
      <c r="VPN11" s="235" t="s">
        <v>8704</v>
      </c>
      <c r="VPO11" s="236" t="s">
        <v>24650</v>
      </c>
      <c r="VPP11" s="237"/>
      <c r="VPQ11" s="238">
        <v>5800</v>
      </c>
      <c r="VPR11" s="234" t="s">
        <v>24651</v>
      </c>
      <c r="VPS11" s="235" t="s">
        <v>8704</v>
      </c>
      <c r="VPT11" s="236" t="s">
        <v>24652</v>
      </c>
      <c r="VPU11" s="237"/>
      <c r="VPV11" s="238">
        <v>5800</v>
      </c>
      <c r="VPW11" s="234" t="s">
        <v>24653</v>
      </c>
      <c r="VPX11" s="235" t="s">
        <v>8704</v>
      </c>
      <c r="VPY11" s="236" t="s">
        <v>24654</v>
      </c>
      <c r="VPZ11" s="237"/>
      <c r="VQA11" s="238">
        <v>5800</v>
      </c>
      <c r="VQB11" s="234" t="s">
        <v>24655</v>
      </c>
      <c r="VQC11" s="235" t="s">
        <v>8704</v>
      </c>
      <c r="VQD11" s="236" t="s">
        <v>24656</v>
      </c>
      <c r="VQE11" s="237"/>
      <c r="VQF11" s="238">
        <v>5800</v>
      </c>
      <c r="VQG11" s="234" t="s">
        <v>24657</v>
      </c>
      <c r="VQH11" s="235" t="s">
        <v>8704</v>
      </c>
      <c r="VQI11" s="236" t="s">
        <v>24658</v>
      </c>
      <c r="VQJ11" s="237"/>
      <c r="VQK11" s="238">
        <v>5800</v>
      </c>
      <c r="VQL11" s="234" t="s">
        <v>24659</v>
      </c>
      <c r="VQM11" s="235" t="s">
        <v>8704</v>
      </c>
      <c r="VQN11" s="236" t="s">
        <v>24660</v>
      </c>
      <c r="VQO11" s="237"/>
      <c r="VQP11" s="238">
        <v>5800</v>
      </c>
      <c r="VQQ11" s="234" t="s">
        <v>24661</v>
      </c>
      <c r="VQR11" s="235" t="s">
        <v>8704</v>
      </c>
      <c r="VQS11" s="236" t="s">
        <v>24662</v>
      </c>
      <c r="VQT11" s="237"/>
      <c r="VQU11" s="238">
        <v>5800</v>
      </c>
      <c r="VQV11" s="234" t="s">
        <v>24663</v>
      </c>
      <c r="VQW11" s="235" t="s">
        <v>8704</v>
      </c>
      <c r="VQX11" s="236" t="s">
        <v>24664</v>
      </c>
      <c r="VQY11" s="237"/>
      <c r="VQZ11" s="238">
        <v>5800</v>
      </c>
      <c r="VRA11" s="234" t="s">
        <v>24665</v>
      </c>
      <c r="VRB11" s="235" t="s">
        <v>8704</v>
      </c>
      <c r="VRC11" s="236" t="s">
        <v>24666</v>
      </c>
      <c r="VRD11" s="237"/>
      <c r="VRE11" s="238">
        <v>5800</v>
      </c>
      <c r="VRF11" s="234" t="s">
        <v>24667</v>
      </c>
      <c r="VRG11" s="235" t="s">
        <v>8704</v>
      </c>
      <c r="VRH11" s="236" t="s">
        <v>24668</v>
      </c>
      <c r="VRI11" s="237"/>
      <c r="VRJ11" s="238">
        <v>5800</v>
      </c>
      <c r="VRK11" s="234" t="s">
        <v>24669</v>
      </c>
      <c r="VRL11" s="235" t="s">
        <v>8704</v>
      </c>
      <c r="VRM11" s="236" t="s">
        <v>24670</v>
      </c>
      <c r="VRN11" s="237"/>
      <c r="VRO11" s="238">
        <v>5800</v>
      </c>
      <c r="VRP11" s="234" t="s">
        <v>24671</v>
      </c>
      <c r="VRQ11" s="235" t="s">
        <v>8704</v>
      </c>
      <c r="VRR11" s="236" t="s">
        <v>24672</v>
      </c>
      <c r="VRS11" s="237"/>
      <c r="VRT11" s="238">
        <v>5800</v>
      </c>
      <c r="VRU11" s="234" t="s">
        <v>24673</v>
      </c>
      <c r="VRV11" s="235" t="s">
        <v>8704</v>
      </c>
      <c r="VRW11" s="236" t="s">
        <v>24674</v>
      </c>
      <c r="VRX11" s="237"/>
      <c r="VRY11" s="238">
        <v>5800</v>
      </c>
      <c r="VRZ11" s="234" t="s">
        <v>24675</v>
      </c>
      <c r="VSA11" s="235" t="s">
        <v>8704</v>
      </c>
      <c r="VSB11" s="236" t="s">
        <v>24676</v>
      </c>
      <c r="VSC11" s="237"/>
      <c r="VSD11" s="238">
        <v>5800</v>
      </c>
      <c r="VSE11" s="234" t="s">
        <v>24677</v>
      </c>
      <c r="VSF11" s="235" t="s">
        <v>8704</v>
      </c>
      <c r="VSG11" s="236" t="s">
        <v>24678</v>
      </c>
      <c r="VSH11" s="237"/>
      <c r="VSI11" s="238">
        <v>5800</v>
      </c>
      <c r="VSJ11" s="234" t="s">
        <v>24679</v>
      </c>
      <c r="VSK11" s="235" t="s">
        <v>8704</v>
      </c>
      <c r="VSL11" s="236" t="s">
        <v>24680</v>
      </c>
      <c r="VSM11" s="237"/>
      <c r="VSN11" s="238">
        <v>5800</v>
      </c>
      <c r="VSO11" s="234" t="s">
        <v>24681</v>
      </c>
      <c r="VSP11" s="235" t="s">
        <v>8704</v>
      </c>
      <c r="VSQ11" s="236" t="s">
        <v>24682</v>
      </c>
      <c r="VSR11" s="237"/>
      <c r="VSS11" s="238">
        <v>5800</v>
      </c>
      <c r="VST11" s="234" t="s">
        <v>24683</v>
      </c>
      <c r="VSU11" s="235" t="s">
        <v>8704</v>
      </c>
      <c r="VSV11" s="236" t="s">
        <v>24684</v>
      </c>
      <c r="VSW11" s="237"/>
      <c r="VSX11" s="238">
        <v>5800</v>
      </c>
      <c r="VSY11" s="234" t="s">
        <v>24685</v>
      </c>
      <c r="VSZ11" s="235" t="s">
        <v>8704</v>
      </c>
      <c r="VTA11" s="236" t="s">
        <v>24686</v>
      </c>
      <c r="VTB11" s="237"/>
      <c r="VTC11" s="238">
        <v>5800</v>
      </c>
      <c r="VTD11" s="234" t="s">
        <v>24687</v>
      </c>
      <c r="VTE11" s="235" t="s">
        <v>8704</v>
      </c>
      <c r="VTF11" s="236" t="s">
        <v>24688</v>
      </c>
      <c r="VTG11" s="237"/>
      <c r="VTH11" s="238">
        <v>5800</v>
      </c>
      <c r="VTI11" s="234" t="s">
        <v>24689</v>
      </c>
      <c r="VTJ11" s="235" t="s">
        <v>8704</v>
      </c>
      <c r="VTK11" s="236" t="s">
        <v>24690</v>
      </c>
      <c r="VTL11" s="237"/>
      <c r="VTM11" s="238">
        <v>5800</v>
      </c>
      <c r="VTN11" s="234" t="s">
        <v>24691</v>
      </c>
      <c r="VTO11" s="235" t="s">
        <v>8704</v>
      </c>
      <c r="VTP11" s="236" t="s">
        <v>24692</v>
      </c>
      <c r="VTQ11" s="237"/>
      <c r="VTR11" s="238">
        <v>5800</v>
      </c>
      <c r="VTS11" s="234" t="s">
        <v>24693</v>
      </c>
      <c r="VTT11" s="235" t="s">
        <v>8704</v>
      </c>
      <c r="VTU11" s="236" t="s">
        <v>24694</v>
      </c>
      <c r="VTV11" s="237"/>
      <c r="VTW11" s="238">
        <v>5800</v>
      </c>
      <c r="VTX11" s="234" t="s">
        <v>24695</v>
      </c>
      <c r="VTY11" s="235" t="s">
        <v>8704</v>
      </c>
      <c r="VTZ11" s="236" t="s">
        <v>24696</v>
      </c>
      <c r="VUA11" s="237"/>
      <c r="VUB11" s="238">
        <v>5800</v>
      </c>
      <c r="VUC11" s="234" t="s">
        <v>24697</v>
      </c>
      <c r="VUD11" s="235" t="s">
        <v>8704</v>
      </c>
      <c r="VUE11" s="236" t="s">
        <v>24698</v>
      </c>
      <c r="VUF11" s="237"/>
      <c r="VUG11" s="238">
        <v>5800</v>
      </c>
      <c r="VUH11" s="234" t="s">
        <v>24699</v>
      </c>
      <c r="VUI11" s="235" t="s">
        <v>8704</v>
      </c>
      <c r="VUJ11" s="236" t="s">
        <v>24700</v>
      </c>
      <c r="VUK11" s="237"/>
      <c r="VUL11" s="238">
        <v>5800</v>
      </c>
      <c r="VUM11" s="234" t="s">
        <v>24701</v>
      </c>
      <c r="VUN11" s="235" t="s">
        <v>8704</v>
      </c>
      <c r="VUO11" s="236" t="s">
        <v>24702</v>
      </c>
      <c r="VUP11" s="237"/>
      <c r="VUQ11" s="238">
        <v>5800</v>
      </c>
      <c r="VUR11" s="234" t="s">
        <v>24703</v>
      </c>
      <c r="VUS11" s="235" t="s">
        <v>8704</v>
      </c>
      <c r="VUT11" s="236" t="s">
        <v>24704</v>
      </c>
      <c r="VUU11" s="237"/>
      <c r="VUV11" s="238">
        <v>5800</v>
      </c>
      <c r="VUW11" s="234" t="s">
        <v>24705</v>
      </c>
      <c r="VUX11" s="235" t="s">
        <v>8704</v>
      </c>
      <c r="VUY11" s="236" t="s">
        <v>24706</v>
      </c>
      <c r="VUZ11" s="237"/>
      <c r="VVA11" s="238">
        <v>5800</v>
      </c>
      <c r="VVB11" s="234" t="s">
        <v>24707</v>
      </c>
      <c r="VVC11" s="235" t="s">
        <v>8704</v>
      </c>
      <c r="VVD11" s="236" t="s">
        <v>24708</v>
      </c>
      <c r="VVE11" s="237"/>
      <c r="VVF11" s="238">
        <v>5800</v>
      </c>
      <c r="VVG11" s="234" t="s">
        <v>24709</v>
      </c>
      <c r="VVH11" s="235" t="s">
        <v>8704</v>
      </c>
      <c r="VVI11" s="236" t="s">
        <v>24710</v>
      </c>
      <c r="VVJ11" s="237"/>
      <c r="VVK11" s="238">
        <v>5800</v>
      </c>
      <c r="VVL11" s="234" t="s">
        <v>24711</v>
      </c>
      <c r="VVM11" s="235" t="s">
        <v>8704</v>
      </c>
      <c r="VVN11" s="236" t="s">
        <v>24712</v>
      </c>
      <c r="VVO11" s="237"/>
      <c r="VVP11" s="238">
        <v>5800</v>
      </c>
      <c r="VVQ11" s="234" t="s">
        <v>24713</v>
      </c>
      <c r="VVR11" s="235" t="s">
        <v>8704</v>
      </c>
      <c r="VVS11" s="236" t="s">
        <v>24714</v>
      </c>
      <c r="VVT11" s="237"/>
      <c r="VVU11" s="238">
        <v>5800</v>
      </c>
      <c r="VVV11" s="234" t="s">
        <v>24715</v>
      </c>
      <c r="VVW11" s="235" t="s">
        <v>8704</v>
      </c>
      <c r="VVX11" s="236" t="s">
        <v>24716</v>
      </c>
      <c r="VVY11" s="237"/>
      <c r="VVZ11" s="238">
        <v>5800</v>
      </c>
      <c r="VWA11" s="234" t="s">
        <v>24717</v>
      </c>
      <c r="VWB11" s="235" t="s">
        <v>8704</v>
      </c>
      <c r="VWC11" s="236" t="s">
        <v>24718</v>
      </c>
      <c r="VWD11" s="237"/>
      <c r="VWE11" s="238">
        <v>5800</v>
      </c>
      <c r="VWF11" s="234" t="s">
        <v>24719</v>
      </c>
      <c r="VWG11" s="235" t="s">
        <v>8704</v>
      </c>
      <c r="VWH11" s="236" t="s">
        <v>24720</v>
      </c>
      <c r="VWI11" s="237"/>
      <c r="VWJ11" s="238">
        <v>5800</v>
      </c>
      <c r="VWK11" s="234" t="s">
        <v>24721</v>
      </c>
      <c r="VWL11" s="235" t="s">
        <v>8704</v>
      </c>
      <c r="VWM11" s="236" t="s">
        <v>24722</v>
      </c>
      <c r="VWN11" s="237"/>
      <c r="VWO11" s="238">
        <v>5800</v>
      </c>
      <c r="VWP11" s="234" t="s">
        <v>24723</v>
      </c>
      <c r="VWQ11" s="235" t="s">
        <v>8704</v>
      </c>
      <c r="VWR11" s="236" t="s">
        <v>24724</v>
      </c>
      <c r="VWS11" s="237"/>
      <c r="VWT11" s="238">
        <v>5800</v>
      </c>
      <c r="VWU11" s="234" t="s">
        <v>24725</v>
      </c>
      <c r="VWV11" s="235" t="s">
        <v>8704</v>
      </c>
      <c r="VWW11" s="236" t="s">
        <v>24726</v>
      </c>
      <c r="VWX11" s="237"/>
      <c r="VWY11" s="238">
        <v>5800</v>
      </c>
      <c r="VWZ11" s="234" t="s">
        <v>24727</v>
      </c>
      <c r="VXA11" s="235" t="s">
        <v>8704</v>
      </c>
      <c r="VXB11" s="236" t="s">
        <v>24728</v>
      </c>
      <c r="VXC11" s="237"/>
      <c r="VXD11" s="238">
        <v>5800</v>
      </c>
      <c r="VXE11" s="234" t="s">
        <v>24729</v>
      </c>
      <c r="VXF11" s="235" t="s">
        <v>8704</v>
      </c>
      <c r="VXG11" s="236" t="s">
        <v>24730</v>
      </c>
      <c r="VXH11" s="237"/>
      <c r="VXI11" s="238">
        <v>5800</v>
      </c>
      <c r="VXJ11" s="234" t="s">
        <v>24731</v>
      </c>
      <c r="VXK11" s="235" t="s">
        <v>8704</v>
      </c>
      <c r="VXL11" s="236" t="s">
        <v>24732</v>
      </c>
      <c r="VXM11" s="237"/>
      <c r="VXN11" s="238">
        <v>5800</v>
      </c>
      <c r="VXO11" s="234" t="s">
        <v>24733</v>
      </c>
      <c r="VXP11" s="235" t="s">
        <v>8704</v>
      </c>
      <c r="VXQ11" s="236" t="s">
        <v>24734</v>
      </c>
      <c r="VXR11" s="237"/>
      <c r="VXS11" s="238">
        <v>5800</v>
      </c>
      <c r="VXT11" s="234" t="s">
        <v>24735</v>
      </c>
      <c r="VXU11" s="235" t="s">
        <v>8704</v>
      </c>
      <c r="VXV11" s="236" t="s">
        <v>24736</v>
      </c>
      <c r="VXW11" s="237"/>
      <c r="VXX11" s="238">
        <v>5800</v>
      </c>
      <c r="VXY11" s="234" t="s">
        <v>24737</v>
      </c>
      <c r="VXZ11" s="235" t="s">
        <v>8704</v>
      </c>
      <c r="VYA11" s="236" t="s">
        <v>24738</v>
      </c>
      <c r="VYB11" s="237"/>
      <c r="VYC11" s="238">
        <v>5800</v>
      </c>
      <c r="VYD11" s="234" t="s">
        <v>24739</v>
      </c>
      <c r="VYE11" s="235" t="s">
        <v>8704</v>
      </c>
      <c r="VYF11" s="236" t="s">
        <v>24740</v>
      </c>
      <c r="VYG11" s="237"/>
      <c r="VYH11" s="238">
        <v>5800</v>
      </c>
      <c r="VYI11" s="234" t="s">
        <v>24741</v>
      </c>
      <c r="VYJ11" s="235" t="s">
        <v>8704</v>
      </c>
      <c r="VYK11" s="236" t="s">
        <v>24742</v>
      </c>
      <c r="VYL11" s="237"/>
      <c r="VYM11" s="238">
        <v>5800</v>
      </c>
      <c r="VYN11" s="234" t="s">
        <v>24743</v>
      </c>
      <c r="VYO11" s="235" t="s">
        <v>8704</v>
      </c>
      <c r="VYP11" s="236" t="s">
        <v>24744</v>
      </c>
      <c r="VYQ11" s="237"/>
      <c r="VYR11" s="238">
        <v>5800</v>
      </c>
      <c r="VYS11" s="234" t="s">
        <v>24745</v>
      </c>
      <c r="VYT11" s="235" t="s">
        <v>8704</v>
      </c>
      <c r="VYU11" s="236" t="s">
        <v>24746</v>
      </c>
      <c r="VYV11" s="237"/>
      <c r="VYW11" s="238">
        <v>5800</v>
      </c>
      <c r="VYX11" s="234" t="s">
        <v>24747</v>
      </c>
      <c r="VYY11" s="235" t="s">
        <v>8704</v>
      </c>
      <c r="VYZ11" s="236" t="s">
        <v>24748</v>
      </c>
      <c r="VZA11" s="237"/>
      <c r="VZB11" s="238">
        <v>5800</v>
      </c>
      <c r="VZC11" s="234" t="s">
        <v>24749</v>
      </c>
      <c r="VZD11" s="235" t="s">
        <v>8704</v>
      </c>
      <c r="VZE11" s="236" t="s">
        <v>24750</v>
      </c>
      <c r="VZF11" s="237"/>
      <c r="VZG11" s="238">
        <v>5800</v>
      </c>
      <c r="VZH11" s="234" t="s">
        <v>24751</v>
      </c>
      <c r="VZI11" s="235" t="s">
        <v>8704</v>
      </c>
      <c r="VZJ11" s="236" t="s">
        <v>24752</v>
      </c>
      <c r="VZK11" s="237"/>
      <c r="VZL11" s="238">
        <v>5800</v>
      </c>
      <c r="VZM11" s="234" t="s">
        <v>24753</v>
      </c>
      <c r="VZN11" s="235" t="s">
        <v>8704</v>
      </c>
      <c r="VZO11" s="236" t="s">
        <v>24754</v>
      </c>
      <c r="VZP11" s="237"/>
      <c r="VZQ11" s="238">
        <v>5800</v>
      </c>
      <c r="VZR11" s="234" t="s">
        <v>24755</v>
      </c>
      <c r="VZS11" s="235" t="s">
        <v>8704</v>
      </c>
      <c r="VZT11" s="236" t="s">
        <v>24756</v>
      </c>
      <c r="VZU11" s="237"/>
      <c r="VZV11" s="238">
        <v>5800</v>
      </c>
      <c r="VZW11" s="234" t="s">
        <v>24757</v>
      </c>
      <c r="VZX11" s="235" t="s">
        <v>8704</v>
      </c>
      <c r="VZY11" s="236" t="s">
        <v>24758</v>
      </c>
      <c r="VZZ11" s="237"/>
      <c r="WAA11" s="238">
        <v>5800</v>
      </c>
      <c r="WAB11" s="234" t="s">
        <v>24759</v>
      </c>
      <c r="WAC11" s="235" t="s">
        <v>8704</v>
      </c>
      <c r="WAD11" s="236" t="s">
        <v>24760</v>
      </c>
      <c r="WAE11" s="237"/>
      <c r="WAF11" s="238">
        <v>5800</v>
      </c>
      <c r="WAG11" s="234" t="s">
        <v>24761</v>
      </c>
      <c r="WAH11" s="235" t="s">
        <v>8704</v>
      </c>
      <c r="WAI11" s="236" t="s">
        <v>24762</v>
      </c>
      <c r="WAJ11" s="237"/>
      <c r="WAK11" s="238">
        <v>5800</v>
      </c>
      <c r="WAL11" s="234" t="s">
        <v>24763</v>
      </c>
      <c r="WAM11" s="235" t="s">
        <v>8704</v>
      </c>
      <c r="WAN11" s="236" t="s">
        <v>24764</v>
      </c>
      <c r="WAO11" s="237"/>
      <c r="WAP11" s="238">
        <v>5800</v>
      </c>
      <c r="WAQ11" s="234" t="s">
        <v>24765</v>
      </c>
      <c r="WAR11" s="235" t="s">
        <v>8704</v>
      </c>
      <c r="WAS11" s="236" t="s">
        <v>24766</v>
      </c>
      <c r="WAT11" s="237"/>
      <c r="WAU11" s="238">
        <v>5800</v>
      </c>
      <c r="WAV11" s="234" t="s">
        <v>24767</v>
      </c>
      <c r="WAW11" s="235" t="s">
        <v>8704</v>
      </c>
      <c r="WAX11" s="236" t="s">
        <v>24768</v>
      </c>
      <c r="WAY11" s="237"/>
      <c r="WAZ11" s="238">
        <v>5800</v>
      </c>
      <c r="WBA11" s="234" t="s">
        <v>24769</v>
      </c>
      <c r="WBB11" s="235" t="s">
        <v>8704</v>
      </c>
      <c r="WBC11" s="236" t="s">
        <v>24770</v>
      </c>
      <c r="WBD11" s="237"/>
      <c r="WBE11" s="238">
        <v>5800</v>
      </c>
      <c r="WBF11" s="234" t="s">
        <v>24771</v>
      </c>
      <c r="WBG11" s="235" t="s">
        <v>8704</v>
      </c>
      <c r="WBH11" s="236" t="s">
        <v>24772</v>
      </c>
      <c r="WBI11" s="237"/>
      <c r="WBJ11" s="238">
        <v>5800</v>
      </c>
      <c r="WBK11" s="234" t="s">
        <v>24773</v>
      </c>
      <c r="WBL11" s="235" t="s">
        <v>8704</v>
      </c>
      <c r="WBM11" s="236" t="s">
        <v>24774</v>
      </c>
      <c r="WBN11" s="237"/>
      <c r="WBO11" s="238">
        <v>5800</v>
      </c>
      <c r="WBP11" s="234" t="s">
        <v>24775</v>
      </c>
      <c r="WBQ11" s="235" t="s">
        <v>8704</v>
      </c>
      <c r="WBR11" s="236" t="s">
        <v>24776</v>
      </c>
      <c r="WBS11" s="237"/>
      <c r="WBT11" s="238">
        <v>5800</v>
      </c>
      <c r="WBU11" s="234" t="s">
        <v>24777</v>
      </c>
      <c r="WBV11" s="235" t="s">
        <v>8704</v>
      </c>
      <c r="WBW11" s="236" t="s">
        <v>24778</v>
      </c>
      <c r="WBX11" s="237"/>
      <c r="WBY11" s="238">
        <v>5800</v>
      </c>
      <c r="WBZ11" s="234" t="s">
        <v>24779</v>
      </c>
      <c r="WCA11" s="235" t="s">
        <v>8704</v>
      </c>
      <c r="WCB11" s="236" t="s">
        <v>24780</v>
      </c>
      <c r="WCC11" s="237"/>
      <c r="WCD11" s="238">
        <v>5800</v>
      </c>
      <c r="WCE11" s="234" t="s">
        <v>24781</v>
      </c>
      <c r="WCF11" s="235" t="s">
        <v>8704</v>
      </c>
      <c r="WCG11" s="236" t="s">
        <v>24782</v>
      </c>
      <c r="WCH11" s="237"/>
      <c r="WCI11" s="238">
        <v>5800</v>
      </c>
      <c r="WCJ11" s="234" t="s">
        <v>24783</v>
      </c>
      <c r="WCK11" s="235" t="s">
        <v>8704</v>
      </c>
      <c r="WCL11" s="236" t="s">
        <v>24784</v>
      </c>
      <c r="WCM11" s="237"/>
      <c r="WCN11" s="238">
        <v>5800</v>
      </c>
      <c r="WCO11" s="234" t="s">
        <v>24785</v>
      </c>
      <c r="WCP11" s="235" t="s">
        <v>8704</v>
      </c>
      <c r="WCQ11" s="236" t="s">
        <v>24786</v>
      </c>
      <c r="WCR11" s="237"/>
      <c r="WCS11" s="238">
        <v>5800</v>
      </c>
      <c r="WCT11" s="234" t="s">
        <v>24787</v>
      </c>
      <c r="WCU11" s="235" t="s">
        <v>8704</v>
      </c>
      <c r="WCV11" s="236" t="s">
        <v>24788</v>
      </c>
      <c r="WCW11" s="237"/>
      <c r="WCX11" s="238">
        <v>5800</v>
      </c>
      <c r="WCY11" s="234" t="s">
        <v>24789</v>
      </c>
      <c r="WCZ11" s="235" t="s">
        <v>8704</v>
      </c>
      <c r="WDA11" s="236" t="s">
        <v>24790</v>
      </c>
      <c r="WDB11" s="237"/>
      <c r="WDC11" s="238">
        <v>5800</v>
      </c>
      <c r="WDD11" s="234" t="s">
        <v>24791</v>
      </c>
      <c r="WDE11" s="235" t="s">
        <v>8704</v>
      </c>
      <c r="WDF11" s="236" t="s">
        <v>24792</v>
      </c>
      <c r="WDG11" s="237"/>
      <c r="WDH11" s="238">
        <v>5800</v>
      </c>
      <c r="WDI11" s="234" t="s">
        <v>24793</v>
      </c>
      <c r="WDJ11" s="235" t="s">
        <v>8704</v>
      </c>
      <c r="WDK11" s="236" t="s">
        <v>24794</v>
      </c>
      <c r="WDL11" s="237"/>
      <c r="WDM11" s="238">
        <v>5800</v>
      </c>
      <c r="WDN11" s="234" t="s">
        <v>24795</v>
      </c>
      <c r="WDO11" s="235" t="s">
        <v>8704</v>
      </c>
      <c r="WDP11" s="236" t="s">
        <v>24796</v>
      </c>
      <c r="WDQ11" s="237"/>
      <c r="WDR11" s="238">
        <v>5800</v>
      </c>
      <c r="WDS11" s="234" t="s">
        <v>24797</v>
      </c>
      <c r="WDT11" s="235" t="s">
        <v>8704</v>
      </c>
      <c r="WDU11" s="236" t="s">
        <v>24798</v>
      </c>
      <c r="WDV11" s="237"/>
      <c r="WDW11" s="238">
        <v>5800</v>
      </c>
      <c r="WDX11" s="234" t="s">
        <v>24799</v>
      </c>
      <c r="WDY11" s="235" t="s">
        <v>8704</v>
      </c>
      <c r="WDZ11" s="236" t="s">
        <v>24800</v>
      </c>
      <c r="WEA11" s="237"/>
      <c r="WEB11" s="238">
        <v>5800</v>
      </c>
      <c r="WEC11" s="234" t="s">
        <v>24801</v>
      </c>
      <c r="WED11" s="235" t="s">
        <v>8704</v>
      </c>
      <c r="WEE11" s="236" t="s">
        <v>24802</v>
      </c>
      <c r="WEF11" s="237"/>
      <c r="WEG11" s="238">
        <v>5800</v>
      </c>
      <c r="WEH11" s="234" t="s">
        <v>24803</v>
      </c>
      <c r="WEI11" s="235" t="s">
        <v>8704</v>
      </c>
      <c r="WEJ11" s="236" t="s">
        <v>24804</v>
      </c>
      <c r="WEK11" s="237"/>
      <c r="WEL11" s="238">
        <v>5800</v>
      </c>
      <c r="WEM11" s="234" t="s">
        <v>24805</v>
      </c>
      <c r="WEN11" s="235" t="s">
        <v>8704</v>
      </c>
      <c r="WEO11" s="236" t="s">
        <v>24806</v>
      </c>
      <c r="WEP11" s="237"/>
      <c r="WEQ11" s="238">
        <v>5800</v>
      </c>
      <c r="WER11" s="234" t="s">
        <v>24807</v>
      </c>
      <c r="WES11" s="235" t="s">
        <v>8704</v>
      </c>
      <c r="WET11" s="236" t="s">
        <v>24808</v>
      </c>
      <c r="WEU11" s="237"/>
      <c r="WEV11" s="238">
        <v>5800</v>
      </c>
      <c r="WEW11" s="234" t="s">
        <v>24809</v>
      </c>
      <c r="WEX11" s="235" t="s">
        <v>8704</v>
      </c>
      <c r="WEY11" s="236" t="s">
        <v>24810</v>
      </c>
      <c r="WEZ11" s="237"/>
      <c r="WFA11" s="238">
        <v>5800</v>
      </c>
      <c r="WFB11" s="234" t="s">
        <v>24811</v>
      </c>
      <c r="WFC11" s="235" t="s">
        <v>8704</v>
      </c>
      <c r="WFD11" s="236" t="s">
        <v>24812</v>
      </c>
      <c r="WFE11" s="237"/>
      <c r="WFF11" s="238">
        <v>5800</v>
      </c>
      <c r="WFG11" s="234" t="s">
        <v>24813</v>
      </c>
      <c r="WFH11" s="235" t="s">
        <v>8704</v>
      </c>
      <c r="WFI11" s="236" t="s">
        <v>24814</v>
      </c>
      <c r="WFJ11" s="237"/>
      <c r="WFK11" s="238">
        <v>5800</v>
      </c>
      <c r="WFL11" s="234" t="s">
        <v>24815</v>
      </c>
      <c r="WFM11" s="235" t="s">
        <v>8704</v>
      </c>
      <c r="WFN11" s="236" t="s">
        <v>24816</v>
      </c>
      <c r="WFO11" s="237"/>
      <c r="WFP11" s="238">
        <v>5800</v>
      </c>
      <c r="WFQ11" s="234" t="s">
        <v>24817</v>
      </c>
      <c r="WFR11" s="235" t="s">
        <v>8704</v>
      </c>
      <c r="WFS11" s="236" t="s">
        <v>24818</v>
      </c>
      <c r="WFT11" s="237"/>
      <c r="WFU11" s="238">
        <v>5800</v>
      </c>
      <c r="WFV11" s="234" t="s">
        <v>24819</v>
      </c>
      <c r="WFW11" s="235" t="s">
        <v>8704</v>
      </c>
      <c r="WFX11" s="236" t="s">
        <v>24820</v>
      </c>
      <c r="WFY11" s="237"/>
      <c r="WFZ11" s="238">
        <v>5800</v>
      </c>
      <c r="WGA11" s="234" t="s">
        <v>24821</v>
      </c>
      <c r="WGB11" s="235" t="s">
        <v>8704</v>
      </c>
      <c r="WGC11" s="236" t="s">
        <v>24822</v>
      </c>
      <c r="WGD11" s="237"/>
      <c r="WGE11" s="238">
        <v>5800</v>
      </c>
      <c r="WGF11" s="234" t="s">
        <v>24823</v>
      </c>
      <c r="WGG11" s="235" t="s">
        <v>8704</v>
      </c>
      <c r="WGH11" s="236" t="s">
        <v>24824</v>
      </c>
      <c r="WGI11" s="237"/>
      <c r="WGJ11" s="238">
        <v>5800</v>
      </c>
      <c r="WGK11" s="234" t="s">
        <v>24825</v>
      </c>
      <c r="WGL11" s="235" t="s">
        <v>8704</v>
      </c>
      <c r="WGM11" s="236" t="s">
        <v>24826</v>
      </c>
      <c r="WGN11" s="237"/>
      <c r="WGO11" s="238">
        <v>5800</v>
      </c>
      <c r="WGP11" s="234" t="s">
        <v>24827</v>
      </c>
      <c r="WGQ11" s="235" t="s">
        <v>8704</v>
      </c>
      <c r="WGR11" s="236" t="s">
        <v>24828</v>
      </c>
      <c r="WGS11" s="237"/>
      <c r="WGT11" s="238">
        <v>5800</v>
      </c>
      <c r="WGU11" s="234" t="s">
        <v>24829</v>
      </c>
      <c r="WGV11" s="235" t="s">
        <v>8704</v>
      </c>
      <c r="WGW11" s="236" t="s">
        <v>24830</v>
      </c>
      <c r="WGX11" s="237"/>
      <c r="WGY11" s="238">
        <v>5800</v>
      </c>
      <c r="WGZ11" s="234" t="s">
        <v>24831</v>
      </c>
      <c r="WHA11" s="235" t="s">
        <v>8704</v>
      </c>
      <c r="WHB11" s="236" t="s">
        <v>24832</v>
      </c>
      <c r="WHC11" s="237"/>
      <c r="WHD11" s="238">
        <v>5800</v>
      </c>
      <c r="WHE11" s="234" t="s">
        <v>24833</v>
      </c>
      <c r="WHF11" s="235" t="s">
        <v>8704</v>
      </c>
      <c r="WHG11" s="236" t="s">
        <v>24834</v>
      </c>
      <c r="WHH11" s="237"/>
      <c r="WHI11" s="238">
        <v>5800</v>
      </c>
      <c r="WHJ11" s="234" t="s">
        <v>24835</v>
      </c>
      <c r="WHK11" s="235" t="s">
        <v>8704</v>
      </c>
      <c r="WHL11" s="236" t="s">
        <v>24836</v>
      </c>
      <c r="WHM11" s="237"/>
      <c r="WHN11" s="238">
        <v>5800</v>
      </c>
      <c r="WHO11" s="234" t="s">
        <v>24837</v>
      </c>
      <c r="WHP11" s="235" t="s">
        <v>8704</v>
      </c>
      <c r="WHQ11" s="236" t="s">
        <v>24838</v>
      </c>
      <c r="WHR11" s="237"/>
      <c r="WHS11" s="238">
        <v>5800</v>
      </c>
      <c r="WHT11" s="234" t="s">
        <v>24839</v>
      </c>
      <c r="WHU11" s="235" t="s">
        <v>8704</v>
      </c>
      <c r="WHV11" s="236" t="s">
        <v>24840</v>
      </c>
      <c r="WHW11" s="237"/>
      <c r="WHX11" s="238">
        <v>5800</v>
      </c>
      <c r="WHY11" s="234" t="s">
        <v>24841</v>
      </c>
      <c r="WHZ11" s="235" t="s">
        <v>8704</v>
      </c>
      <c r="WIA11" s="236" t="s">
        <v>24842</v>
      </c>
      <c r="WIB11" s="237"/>
      <c r="WIC11" s="238">
        <v>5800</v>
      </c>
      <c r="WID11" s="234" t="s">
        <v>24843</v>
      </c>
      <c r="WIE11" s="235" t="s">
        <v>8704</v>
      </c>
      <c r="WIF11" s="236" t="s">
        <v>24844</v>
      </c>
      <c r="WIG11" s="237"/>
      <c r="WIH11" s="238">
        <v>5800</v>
      </c>
      <c r="WII11" s="234" t="s">
        <v>24845</v>
      </c>
      <c r="WIJ11" s="235" t="s">
        <v>8704</v>
      </c>
      <c r="WIK11" s="236" t="s">
        <v>24846</v>
      </c>
      <c r="WIL11" s="237"/>
      <c r="WIM11" s="238">
        <v>5800</v>
      </c>
      <c r="WIN11" s="234" t="s">
        <v>24847</v>
      </c>
      <c r="WIO11" s="235" t="s">
        <v>8704</v>
      </c>
      <c r="WIP11" s="236" t="s">
        <v>24848</v>
      </c>
      <c r="WIQ11" s="237"/>
      <c r="WIR11" s="238">
        <v>5800</v>
      </c>
      <c r="WIS11" s="234" t="s">
        <v>24849</v>
      </c>
      <c r="WIT11" s="235" t="s">
        <v>8704</v>
      </c>
      <c r="WIU11" s="236" t="s">
        <v>24850</v>
      </c>
      <c r="WIV11" s="237"/>
      <c r="WIW11" s="238">
        <v>5800</v>
      </c>
      <c r="WIX11" s="234" t="s">
        <v>24851</v>
      </c>
      <c r="WIY11" s="235" t="s">
        <v>8704</v>
      </c>
      <c r="WIZ11" s="236" t="s">
        <v>24852</v>
      </c>
      <c r="WJA11" s="237"/>
      <c r="WJB11" s="238">
        <v>5800</v>
      </c>
      <c r="WJC11" s="234" t="s">
        <v>24853</v>
      </c>
      <c r="WJD11" s="235" t="s">
        <v>8704</v>
      </c>
      <c r="WJE11" s="236" t="s">
        <v>24854</v>
      </c>
      <c r="WJF11" s="237"/>
      <c r="WJG11" s="238">
        <v>5800</v>
      </c>
      <c r="WJH11" s="234" t="s">
        <v>24855</v>
      </c>
      <c r="WJI11" s="235" t="s">
        <v>8704</v>
      </c>
      <c r="WJJ11" s="236" t="s">
        <v>24856</v>
      </c>
      <c r="WJK11" s="237"/>
      <c r="WJL11" s="238">
        <v>5800</v>
      </c>
      <c r="WJM11" s="234" t="s">
        <v>24857</v>
      </c>
      <c r="WJN11" s="235" t="s">
        <v>8704</v>
      </c>
      <c r="WJO11" s="236" t="s">
        <v>24858</v>
      </c>
      <c r="WJP11" s="237"/>
      <c r="WJQ11" s="238">
        <v>5800</v>
      </c>
      <c r="WJR11" s="234" t="s">
        <v>24859</v>
      </c>
      <c r="WJS11" s="235" t="s">
        <v>8704</v>
      </c>
      <c r="WJT11" s="236" t="s">
        <v>24860</v>
      </c>
      <c r="WJU11" s="237"/>
      <c r="WJV11" s="238">
        <v>5800</v>
      </c>
      <c r="WJW11" s="234" t="s">
        <v>24861</v>
      </c>
      <c r="WJX11" s="235" t="s">
        <v>8704</v>
      </c>
      <c r="WJY11" s="236" t="s">
        <v>24862</v>
      </c>
      <c r="WJZ11" s="237"/>
      <c r="WKA11" s="238">
        <v>5800</v>
      </c>
      <c r="WKB11" s="234" t="s">
        <v>24863</v>
      </c>
      <c r="WKC11" s="235" t="s">
        <v>8704</v>
      </c>
      <c r="WKD11" s="236" t="s">
        <v>24864</v>
      </c>
      <c r="WKE11" s="237"/>
      <c r="WKF11" s="238">
        <v>5800</v>
      </c>
      <c r="WKG11" s="234" t="s">
        <v>24865</v>
      </c>
      <c r="WKH11" s="235" t="s">
        <v>8704</v>
      </c>
      <c r="WKI11" s="236" t="s">
        <v>24866</v>
      </c>
      <c r="WKJ11" s="237"/>
      <c r="WKK11" s="238">
        <v>5800</v>
      </c>
      <c r="WKL11" s="234" t="s">
        <v>24867</v>
      </c>
      <c r="WKM11" s="235" t="s">
        <v>8704</v>
      </c>
      <c r="WKN11" s="236" t="s">
        <v>24868</v>
      </c>
      <c r="WKO11" s="237"/>
      <c r="WKP11" s="238">
        <v>5800</v>
      </c>
      <c r="WKQ11" s="234" t="s">
        <v>24869</v>
      </c>
      <c r="WKR11" s="235" t="s">
        <v>8704</v>
      </c>
      <c r="WKS11" s="236" t="s">
        <v>24870</v>
      </c>
      <c r="WKT11" s="237"/>
      <c r="WKU11" s="238">
        <v>5800</v>
      </c>
      <c r="WKV11" s="234" t="s">
        <v>24871</v>
      </c>
      <c r="WKW11" s="235" t="s">
        <v>8704</v>
      </c>
      <c r="WKX11" s="236" t="s">
        <v>24872</v>
      </c>
      <c r="WKY11" s="237"/>
      <c r="WKZ11" s="238">
        <v>5800</v>
      </c>
      <c r="WLA11" s="234" t="s">
        <v>24873</v>
      </c>
      <c r="WLB11" s="235" t="s">
        <v>8704</v>
      </c>
      <c r="WLC11" s="236" t="s">
        <v>24874</v>
      </c>
      <c r="WLD11" s="237"/>
      <c r="WLE11" s="238">
        <v>5800</v>
      </c>
      <c r="WLF11" s="234" t="s">
        <v>24875</v>
      </c>
      <c r="WLG11" s="235" t="s">
        <v>8704</v>
      </c>
      <c r="WLH11" s="236" t="s">
        <v>24876</v>
      </c>
      <c r="WLI11" s="237"/>
      <c r="WLJ11" s="238">
        <v>5800</v>
      </c>
      <c r="WLK11" s="234" t="s">
        <v>24877</v>
      </c>
      <c r="WLL11" s="235" t="s">
        <v>8704</v>
      </c>
      <c r="WLM11" s="236" t="s">
        <v>24878</v>
      </c>
      <c r="WLN11" s="237"/>
      <c r="WLO11" s="238">
        <v>5800</v>
      </c>
      <c r="WLP11" s="234" t="s">
        <v>24879</v>
      </c>
      <c r="WLQ11" s="235" t="s">
        <v>8704</v>
      </c>
      <c r="WLR11" s="236" t="s">
        <v>24880</v>
      </c>
      <c r="WLS11" s="237"/>
      <c r="WLT11" s="238">
        <v>5800</v>
      </c>
      <c r="WLU11" s="234" t="s">
        <v>24881</v>
      </c>
      <c r="WLV11" s="235" t="s">
        <v>8704</v>
      </c>
      <c r="WLW11" s="236" t="s">
        <v>24882</v>
      </c>
      <c r="WLX11" s="237"/>
      <c r="WLY11" s="238">
        <v>5800</v>
      </c>
      <c r="WLZ11" s="234" t="s">
        <v>24883</v>
      </c>
      <c r="WMA11" s="235" t="s">
        <v>8704</v>
      </c>
      <c r="WMB11" s="236" t="s">
        <v>24884</v>
      </c>
      <c r="WMC11" s="237"/>
      <c r="WMD11" s="238">
        <v>5800</v>
      </c>
      <c r="WME11" s="234" t="s">
        <v>24885</v>
      </c>
      <c r="WMF11" s="235" t="s">
        <v>8704</v>
      </c>
      <c r="WMG11" s="236" t="s">
        <v>24886</v>
      </c>
      <c r="WMH11" s="237"/>
      <c r="WMI11" s="238">
        <v>5800</v>
      </c>
      <c r="WMJ11" s="234" t="s">
        <v>24887</v>
      </c>
      <c r="WMK11" s="235" t="s">
        <v>8704</v>
      </c>
      <c r="WML11" s="236" t="s">
        <v>24888</v>
      </c>
      <c r="WMM11" s="237"/>
      <c r="WMN11" s="238">
        <v>5800</v>
      </c>
      <c r="WMO11" s="234" t="s">
        <v>24889</v>
      </c>
      <c r="WMP11" s="235" t="s">
        <v>8704</v>
      </c>
      <c r="WMQ11" s="236" t="s">
        <v>24890</v>
      </c>
      <c r="WMR11" s="237"/>
      <c r="WMS11" s="238">
        <v>5800</v>
      </c>
      <c r="WMT11" s="234" t="s">
        <v>24891</v>
      </c>
      <c r="WMU11" s="235" t="s">
        <v>8704</v>
      </c>
      <c r="WMV11" s="236" t="s">
        <v>24892</v>
      </c>
      <c r="WMW11" s="237"/>
      <c r="WMX11" s="238">
        <v>5800</v>
      </c>
      <c r="WMY11" s="234" t="s">
        <v>24893</v>
      </c>
      <c r="WMZ11" s="235" t="s">
        <v>8704</v>
      </c>
      <c r="WNA11" s="236" t="s">
        <v>24894</v>
      </c>
      <c r="WNB11" s="237"/>
      <c r="WNC11" s="238">
        <v>5800</v>
      </c>
      <c r="WND11" s="234" t="s">
        <v>24895</v>
      </c>
      <c r="WNE11" s="235" t="s">
        <v>8704</v>
      </c>
      <c r="WNF11" s="236" t="s">
        <v>24896</v>
      </c>
      <c r="WNG11" s="237"/>
      <c r="WNH11" s="238">
        <v>5800</v>
      </c>
      <c r="WNI11" s="234" t="s">
        <v>24897</v>
      </c>
      <c r="WNJ11" s="235" t="s">
        <v>8704</v>
      </c>
      <c r="WNK11" s="236" t="s">
        <v>24898</v>
      </c>
      <c r="WNL11" s="237"/>
      <c r="WNM11" s="238">
        <v>5800</v>
      </c>
      <c r="WNN11" s="234" t="s">
        <v>24899</v>
      </c>
      <c r="WNO11" s="235" t="s">
        <v>8704</v>
      </c>
      <c r="WNP11" s="236" t="s">
        <v>24900</v>
      </c>
      <c r="WNQ11" s="237"/>
      <c r="WNR11" s="238">
        <v>5800</v>
      </c>
      <c r="WNS11" s="234" t="s">
        <v>24901</v>
      </c>
      <c r="WNT11" s="235" t="s">
        <v>8704</v>
      </c>
      <c r="WNU11" s="236" t="s">
        <v>24902</v>
      </c>
      <c r="WNV11" s="237"/>
      <c r="WNW11" s="238">
        <v>5800</v>
      </c>
      <c r="WNX11" s="234" t="s">
        <v>24903</v>
      </c>
      <c r="WNY11" s="235" t="s">
        <v>8704</v>
      </c>
      <c r="WNZ11" s="236" t="s">
        <v>24904</v>
      </c>
      <c r="WOA11" s="237"/>
      <c r="WOB11" s="238">
        <v>5800</v>
      </c>
      <c r="WOC11" s="234" t="s">
        <v>24905</v>
      </c>
      <c r="WOD11" s="235" t="s">
        <v>8704</v>
      </c>
      <c r="WOE11" s="236" t="s">
        <v>24906</v>
      </c>
      <c r="WOF11" s="237"/>
      <c r="WOG11" s="238">
        <v>5800</v>
      </c>
      <c r="WOH11" s="234" t="s">
        <v>24907</v>
      </c>
      <c r="WOI11" s="235" t="s">
        <v>8704</v>
      </c>
      <c r="WOJ11" s="236" t="s">
        <v>24908</v>
      </c>
      <c r="WOK11" s="237"/>
      <c r="WOL11" s="238">
        <v>5800</v>
      </c>
      <c r="WOM11" s="234" t="s">
        <v>24909</v>
      </c>
      <c r="WON11" s="235" t="s">
        <v>8704</v>
      </c>
      <c r="WOO11" s="236" t="s">
        <v>24910</v>
      </c>
      <c r="WOP11" s="237"/>
      <c r="WOQ11" s="238">
        <v>5800</v>
      </c>
      <c r="WOR11" s="234" t="s">
        <v>24911</v>
      </c>
      <c r="WOS11" s="235" t="s">
        <v>8704</v>
      </c>
      <c r="WOT11" s="236" t="s">
        <v>24912</v>
      </c>
      <c r="WOU11" s="237"/>
      <c r="WOV11" s="238">
        <v>5800</v>
      </c>
      <c r="WOW11" s="234" t="s">
        <v>24913</v>
      </c>
      <c r="WOX11" s="235" t="s">
        <v>8704</v>
      </c>
      <c r="WOY11" s="236" t="s">
        <v>24914</v>
      </c>
      <c r="WOZ11" s="237"/>
      <c r="WPA11" s="238">
        <v>5800</v>
      </c>
      <c r="WPB11" s="234" t="s">
        <v>24915</v>
      </c>
      <c r="WPC11" s="235" t="s">
        <v>8704</v>
      </c>
      <c r="WPD11" s="236" t="s">
        <v>24916</v>
      </c>
      <c r="WPE11" s="237"/>
      <c r="WPF11" s="238">
        <v>5800</v>
      </c>
      <c r="WPG11" s="234" t="s">
        <v>24917</v>
      </c>
      <c r="WPH11" s="235" t="s">
        <v>8704</v>
      </c>
      <c r="WPI11" s="236" t="s">
        <v>24918</v>
      </c>
      <c r="WPJ11" s="237"/>
      <c r="WPK11" s="238">
        <v>5800</v>
      </c>
      <c r="WPL11" s="234" t="s">
        <v>24919</v>
      </c>
      <c r="WPM11" s="235" t="s">
        <v>8704</v>
      </c>
      <c r="WPN11" s="236" t="s">
        <v>24920</v>
      </c>
      <c r="WPO11" s="237"/>
      <c r="WPP11" s="238">
        <v>5800</v>
      </c>
      <c r="WPQ11" s="234" t="s">
        <v>24921</v>
      </c>
      <c r="WPR11" s="235" t="s">
        <v>8704</v>
      </c>
      <c r="WPS11" s="236" t="s">
        <v>24922</v>
      </c>
      <c r="WPT11" s="237"/>
      <c r="WPU11" s="238">
        <v>5800</v>
      </c>
      <c r="WPV11" s="234" t="s">
        <v>24923</v>
      </c>
      <c r="WPW11" s="235" t="s">
        <v>8704</v>
      </c>
      <c r="WPX11" s="236" t="s">
        <v>24924</v>
      </c>
      <c r="WPY11" s="237"/>
      <c r="WPZ11" s="238">
        <v>5800</v>
      </c>
      <c r="WQA11" s="234" t="s">
        <v>24925</v>
      </c>
      <c r="WQB11" s="235" t="s">
        <v>8704</v>
      </c>
      <c r="WQC11" s="236" t="s">
        <v>24926</v>
      </c>
      <c r="WQD11" s="237"/>
      <c r="WQE11" s="238">
        <v>5800</v>
      </c>
      <c r="WQF11" s="234" t="s">
        <v>24927</v>
      </c>
      <c r="WQG11" s="235" t="s">
        <v>8704</v>
      </c>
      <c r="WQH11" s="236" t="s">
        <v>24928</v>
      </c>
      <c r="WQI11" s="237"/>
      <c r="WQJ11" s="238">
        <v>5800</v>
      </c>
      <c r="WQK11" s="234" t="s">
        <v>24929</v>
      </c>
      <c r="WQL11" s="235" t="s">
        <v>8704</v>
      </c>
      <c r="WQM11" s="236" t="s">
        <v>24930</v>
      </c>
      <c r="WQN11" s="237"/>
      <c r="WQO11" s="238">
        <v>5800</v>
      </c>
      <c r="WQP11" s="234" t="s">
        <v>24931</v>
      </c>
      <c r="WQQ11" s="235" t="s">
        <v>8704</v>
      </c>
      <c r="WQR11" s="236" t="s">
        <v>24932</v>
      </c>
      <c r="WQS11" s="237"/>
      <c r="WQT11" s="238">
        <v>5800</v>
      </c>
      <c r="WQU11" s="234" t="s">
        <v>24933</v>
      </c>
      <c r="WQV11" s="235" t="s">
        <v>8704</v>
      </c>
      <c r="WQW11" s="236" t="s">
        <v>24934</v>
      </c>
      <c r="WQX11" s="237"/>
      <c r="WQY11" s="238">
        <v>5800</v>
      </c>
      <c r="WQZ11" s="234" t="s">
        <v>24935</v>
      </c>
      <c r="WRA11" s="235" t="s">
        <v>8704</v>
      </c>
      <c r="WRB11" s="236" t="s">
        <v>24936</v>
      </c>
      <c r="WRC11" s="237"/>
      <c r="WRD11" s="238">
        <v>5800</v>
      </c>
      <c r="WRE11" s="234" t="s">
        <v>24937</v>
      </c>
      <c r="WRF11" s="235" t="s">
        <v>8704</v>
      </c>
      <c r="WRG11" s="236" t="s">
        <v>24938</v>
      </c>
      <c r="WRH11" s="237"/>
      <c r="WRI11" s="238">
        <v>5800</v>
      </c>
      <c r="WRJ11" s="234" t="s">
        <v>24939</v>
      </c>
      <c r="WRK11" s="235" t="s">
        <v>8704</v>
      </c>
      <c r="WRL11" s="236" t="s">
        <v>24940</v>
      </c>
      <c r="WRM11" s="237"/>
      <c r="WRN11" s="238">
        <v>5800</v>
      </c>
      <c r="WRO11" s="234" t="s">
        <v>24941</v>
      </c>
      <c r="WRP11" s="235" t="s">
        <v>8704</v>
      </c>
      <c r="WRQ11" s="236" t="s">
        <v>24942</v>
      </c>
      <c r="WRR11" s="237"/>
      <c r="WRS11" s="238">
        <v>5800</v>
      </c>
      <c r="WRT11" s="234" t="s">
        <v>24943</v>
      </c>
      <c r="WRU11" s="235" t="s">
        <v>8704</v>
      </c>
      <c r="WRV11" s="236" t="s">
        <v>24944</v>
      </c>
      <c r="WRW11" s="237"/>
      <c r="WRX11" s="238">
        <v>5800</v>
      </c>
      <c r="WRY11" s="234" t="s">
        <v>24945</v>
      </c>
      <c r="WRZ11" s="235" t="s">
        <v>8704</v>
      </c>
      <c r="WSA11" s="236" t="s">
        <v>24946</v>
      </c>
      <c r="WSB11" s="237"/>
      <c r="WSC11" s="238">
        <v>5800</v>
      </c>
      <c r="WSD11" s="234" t="s">
        <v>24947</v>
      </c>
      <c r="WSE11" s="235" t="s">
        <v>8704</v>
      </c>
      <c r="WSF11" s="236" t="s">
        <v>24948</v>
      </c>
      <c r="WSG11" s="237"/>
      <c r="WSH11" s="238">
        <v>5800</v>
      </c>
      <c r="WSI11" s="234" t="s">
        <v>24949</v>
      </c>
      <c r="WSJ11" s="235" t="s">
        <v>8704</v>
      </c>
      <c r="WSK11" s="236" t="s">
        <v>24950</v>
      </c>
      <c r="WSL11" s="237"/>
      <c r="WSM11" s="238">
        <v>5800</v>
      </c>
      <c r="WSN11" s="234" t="s">
        <v>24951</v>
      </c>
      <c r="WSO11" s="235" t="s">
        <v>8704</v>
      </c>
      <c r="WSP11" s="236" t="s">
        <v>24952</v>
      </c>
      <c r="WSQ11" s="237"/>
      <c r="WSR11" s="238">
        <v>5800</v>
      </c>
      <c r="WSS11" s="234" t="s">
        <v>24953</v>
      </c>
      <c r="WST11" s="235" t="s">
        <v>8704</v>
      </c>
      <c r="WSU11" s="236" t="s">
        <v>24954</v>
      </c>
      <c r="WSV11" s="237"/>
      <c r="WSW11" s="238">
        <v>5800</v>
      </c>
      <c r="WSX11" s="234" t="s">
        <v>24955</v>
      </c>
      <c r="WSY11" s="235" t="s">
        <v>8704</v>
      </c>
      <c r="WSZ11" s="236" t="s">
        <v>24956</v>
      </c>
      <c r="WTA11" s="237"/>
      <c r="WTB11" s="238">
        <v>5800</v>
      </c>
      <c r="WTC11" s="234" t="s">
        <v>24957</v>
      </c>
      <c r="WTD11" s="235" t="s">
        <v>8704</v>
      </c>
      <c r="WTE11" s="236" t="s">
        <v>24958</v>
      </c>
      <c r="WTF11" s="237"/>
      <c r="WTG11" s="238">
        <v>5800</v>
      </c>
      <c r="WTH11" s="234" t="s">
        <v>24959</v>
      </c>
      <c r="WTI11" s="235" t="s">
        <v>8704</v>
      </c>
      <c r="WTJ11" s="236" t="s">
        <v>24960</v>
      </c>
      <c r="WTK11" s="237"/>
      <c r="WTL11" s="238">
        <v>5800</v>
      </c>
      <c r="WTM11" s="234" t="s">
        <v>24961</v>
      </c>
      <c r="WTN11" s="235" t="s">
        <v>8704</v>
      </c>
      <c r="WTO11" s="236" t="s">
        <v>24962</v>
      </c>
      <c r="WTP11" s="237"/>
      <c r="WTQ11" s="238">
        <v>5800</v>
      </c>
      <c r="WTR11" s="234" t="s">
        <v>24963</v>
      </c>
      <c r="WTS11" s="235" t="s">
        <v>8704</v>
      </c>
      <c r="WTT11" s="236" t="s">
        <v>24964</v>
      </c>
      <c r="WTU11" s="237"/>
      <c r="WTV11" s="238">
        <v>5800</v>
      </c>
      <c r="WTW11" s="234" t="s">
        <v>24965</v>
      </c>
      <c r="WTX11" s="235" t="s">
        <v>8704</v>
      </c>
      <c r="WTY11" s="236" t="s">
        <v>24966</v>
      </c>
      <c r="WTZ11" s="237"/>
      <c r="WUA11" s="238">
        <v>5800</v>
      </c>
      <c r="WUB11" s="234" t="s">
        <v>24967</v>
      </c>
      <c r="WUC11" s="235" t="s">
        <v>8704</v>
      </c>
      <c r="WUD11" s="236" t="s">
        <v>24968</v>
      </c>
      <c r="WUE11" s="237"/>
      <c r="WUF11" s="238">
        <v>5800</v>
      </c>
      <c r="WUG11" s="234" t="s">
        <v>24969</v>
      </c>
      <c r="WUH11" s="235" t="s">
        <v>8704</v>
      </c>
      <c r="WUI11" s="236" t="s">
        <v>24970</v>
      </c>
      <c r="WUJ11" s="237"/>
      <c r="WUK11" s="238">
        <v>5800</v>
      </c>
      <c r="WUL11" s="234" t="s">
        <v>24971</v>
      </c>
      <c r="WUM11" s="235" t="s">
        <v>8704</v>
      </c>
      <c r="WUN11" s="236" t="s">
        <v>24972</v>
      </c>
      <c r="WUO11" s="237"/>
      <c r="WUP11" s="238">
        <v>5800</v>
      </c>
      <c r="WUQ11" s="234" t="s">
        <v>24973</v>
      </c>
      <c r="WUR11" s="235" t="s">
        <v>8704</v>
      </c>
      <c r="WUS11" s="236" t="s">
        <v>24974</v>
      </c>
      <c r="WUT11" s="237"/>
      <c r="WUU11" s="238">
        <v>5800</v>
      </c>
      <c r="WUV11" s="234" t="s">
        <v>24975</v>
      </c>
      <c r="WUW11" s="235" t="s">
        <v>8704</v>
      </c>
      <c r="WUX11" s="236" t="s">
        <v>24976</v>
      </c>
      <c r="WUY11" s="237"/>
      <c r="WUZ11" s="238">
        <v>5800</v>
      </c>
      <c r="WVA11" s="234" t="s">
        <v>24977</v>
      </c>
      <c r="WVB11" s="235" t="s">
        <v>8704</v>
      </c>
      <c r="WVC11" s="236" t="s">
        <v>24978</v>
      </c>
      <c r="WVD11" s="237"/>
      <c r="WVE11" s="238">
        <v>5800</v>
      </c>
      <c r="WVF11" s="234" t="s">
        <v>24979</v>
      </c>
      <c r="WVG11" s="235" t="s">
        <v>8704</v>
      </c>
      <c r="WVH11" s="236" t="s">
        <v>24980</v>
      </c>
      <c r="WVI11" s="237"/>
      <c r="WVJ11" s="238">
        <v>5800</v>
      </c>
      <c r="WVK11" s="234" t="s">
        <v>24981</v>
      </c>
      <c r="WVL11" s="235" t="s">
        <v>8704</v>
      </c>
      <c r="WVM11" s="236" t="s">
        <v>24982</v>
      </c>
      <c r="WVN11" s="237"/>
      <c r="WVO11" s="238">
        <v>5800</v>
      </c>
      <c r="WVP11" s="234" t="s">
        <v>24983</v>
      </c>
      <c r="WVQ11" s="235" t="s">
        <v>8704</v>
      </c>
      <c r="WVR11" s="236" t="s">
        <v>24984</v>
      </c>
      <c r="WVS11" s="237"/>
      <c r="WVT11" s="238">
        <v>5800</v>
      </c>
      <c r="WVU11" s="234" t="s">
        <v>24985</v>
      </c>
      <c r="WVV11" s="235" t="s">
        <v>8704</v>
      </c>
      <c r="WVW11" s="236" t="s">
        <v>24986</v>
      </c>
      <c r="WVX11" s="237"/>
      <c r="WVY11" s="238">
        <v>5800</v>
      </c>
      <c r="WVZ11" s="234" t="s">
        <v>24987</v>
      </c>
      <c r="WWA11" s="235" t="s">
        <v>8704</v>
      </c>
      <c r="WWB11" s="236" t="s">
        <v>24988</v>
      </c>
      <c r="WWC11" s="237"/>
      <c r="WWD11" s="238">
        <v>5800</v>
      </c>
      <c r="WWE11" s="234" t="s">
        <v>24989</v>
      </c>
      <c r="WWF11" s="235" t="s">
        <v>8704</v>
      </c>
      <c r="WWG11" s="236" t="s">
        <v>24990</v>
      </c>
      <c r="WWH11" s="237"/>
      <c r="WWI11" s="238">
        <v>5800</v>
      </c>
      <c r="WWJ11" s="234" t="s">
        <v>24991</v>
      </c>
      <c r="WWK11" s="235" t="s">
        <v>8704</v>
      </c>
      <c r="WWL11" s="236" t="s">
        <v>24992</v>
      </c>
      <c r="WWM11" s="237"/>
      <c r="WWN11" s="238">
        <v>5800</v>
      </c>
      <c r="WWO11" s="234" t="s">
        <v>24993</v>
      </c>
      <c r="WWP11" s="235" t="s">
        <v>8704</v>
      </c>
      <c r="WWQ11" s="236" t="s">
        <v>24994</v>
      </c>
      <c r="WWR11" s="237"/>
      <c r="WWS11" s="238">
        <v>5800</v>
      </c>
      <c r="WWT11" s="234" t="s">
        <v>24995</v>
      </c>
      <c r="WWU11" s="235" t="s">
        <v>8704</v>
      </c>
      <c r="WWV11" s="236" t="s">
        <v>24996</v>
      </c>
      <c r="WWW11" s="237"/>
      <c r="WWX11" s="238">
        <v>5800</v>
      </c>
      <c r="WWY11" s="234" t="s">
        <v>24997</v>
      </c>
      <c r="WWZ11" s="235" t="s">
        <v>8704</v>
      </c>
      <c r="WXA11" s="236" t="s">
        <v>24998</v>
      </c>
      <c r="WXB11" s="237"/>
      <c r="WXC11" s="238">
        <v>5800</v>
      </c>
      <c r="WXD11" s="234" t="s">
        <v>24999</v>
      </c>
      <c r="WXE11" s="235" t="s">
        <v>8704</v>
      </c>
      <c r="WXF11" s="236" t="s">
        <v>25000</v>
      </c>
      <c r="WXG11" s="237"/>
      <c r="WXH11" s="238">
        <v>5800</v>
      </c>
      <c r="WXI11" s="234" t="s">
        <v>25001</v>
      </c>
      <c r="WXJ11" s="235" t="s">
        <v>8704</v>
      </c>
      <c r="WXK11" s="236" t="s">
        <v>25002</v>
      </c>
      <c r="WXL11" s="237"/>
      <c r="WXM11" s="238">
        <v>5800</v>
      </c>
      <c r="WXN11" s="234" t="s">
        <v>25003</v>
      </c>
      <c r="WXO11" s="235" t="s">
        <v>8704</v>
      </c>
      <c r="WXP11" s="236" t="s">
        <v>25004</v>
      </c>
      <c r="WXQ11" s="237"/>
      <c r="WXR11" s="238">
        <v>5800</v>
      </c>
      <c r="WXS11" s="234" t="s">
        <v>25005</v>
      </c>
      <c r="WXT11" s="235" t="s">
        <v>8704</v>
      </c>
      <c r="WXU11" s="236" t="s">
        <v>25006</v>
      </c>
      <c r="WXV11" s="237"/>
      <c r="WXW11" s="238">
        <v>5800</v>
      </c>
      <c r="WXX11" s="234" t="s">
        <v>25007</v>
      </c>
      <c r="WXY11" s="235" t="s">
        <v>8704</v>
      </c>
      <c r="WXZ11" s="236" t="s">
        <v>25008</v>
      </c>
      <c r="WYA11" s="237"/>
      <c r="WYB11" s="238">
        <v>5800</v>
      </c>
      <c r="WYC11" s="234" t="s">
        <v>25009</v>
      </c>
      <c r="WYD11" s="235" t="s">
        <v>8704</v>
      </c>
      <c r="WYE11" s="236" t="s">
        <v>25010</v>
      </c>
      <c r="WYF11" s="237"/>
      <c r="WYG11" s="238">
        <v>5800</v>
      </c>
      <c r="WYH11" s="234" t="s">
        <v>25011</v>
      </c>
      <c r="WYI11" s="235" t="s">
        <v>8704</v>
      </c>
      <c r="WYJ11" s="236" t="s">
        <v>25012</v>
      </c>
      <c r="WYK11" s="237"/>
      <c r="WYL11" s="238">
        <v>5800</v>
      </c>
      <c r="WYM11" s="234" t="s">
        <v>25013</v>
      </c>
      <c r="WYN11" s="235" t="s">
        <v>8704</v>
      </c>
      <c r="WYO11" s="236" t="s">
        <v>25014</v>
      </c>
      <c r="WYP11" s="237"/>
      <c r="WYQ11" s="238">
        <v>5800</v>
      </c>
      <c r="WYR11" s="234" t="s">
        <v>25015</v>
      </c>
      <c r="WYS11" s="235" t="s">
        <v>8704</v>
      </c>
      <c r="WYT11" s="236" t="s">
        <v>25016</v>
      </c>
      <c r="WYU11" s="237"/>
      <c r="WYV11" s="238">
        <v>5800</v>
      </c>
      <c r="WYW11" s="234" t="s">
        <v>25017</v>
      </c>
      <c r="WYX11" s="235" t="s">
        <v>8704</v>
      </c>
      <c r="WYY11" s="236" t="s">
        <v>25018</v>
      </c>
      <c r="WYZ11" s="237"/>
      <c r="WZA11" s="238">
        <v>5800</v>
      </c>
      <c r="WZB11" s="234" t="s">
        <v>25019</v>
      </c>
      <c r="WZC11" s="235" t="s">
        <v>8704</v>
      </c>
      <c r="WZD11" s="236" t="s">
        <v>25020</v>
      </c>
      <c r="WZE11" s="237"/>
      <c r="WZF11" s="238">
        <v>5800</v>
      </c>
      <c r="WZG11" s="234" t="s">
        <v>25021</v>
      </c>
      <c r="WZH11" s="235" t="s">
        <v>8704</v>
      </c>
      <c r="WZI11" s="236" t="s">
        <v>25022</v>
      </c>
      <c r="WZJ11" s="237"/>
      <c r="WZK11" s="238">
        <v>5800</v>
      </c>
      <c r="WZL11" s="234" t="s">
        <v>25023</v>
      </c>
      <c r="WZM11" s="235" t="s">
        <v>8704</v>
      </c>
      <c r="WZN11" s="236" t="s">
        <v>25024</v>
      </c>
      <c r="WZO11" s="237"/>
      <c r="WZP11" s="238">
        <v>5800</v>
      </c>
      <c r="WZQ11" s="234" t="s">
        <v>25025</v>
      </c>
      <c r="WZR11" s="235" t="s">
        <v>8704</v>
      </c>
      <c r="WZS11" s="236" t="s">
        <v>25026</v>
      </c>
      <c r="WZT11" s="237"/>
      <c r="WZU11" s="238">
        <v>5800</v>
      </c>
      <c r="WZV11" s="234" t="s">
        <v>25027</v>
      </c>
      <c r="WZW11" s="235" t="s">
        <v>8704</v>
      </c>
      <c r="WZX11" s="236" t="s">
        <v>25028</v>
      </c>
      <c r="WZY11" s="237"/>
      <c r="WZZ11" s="238">
        <v>5800</v>
      </c>
      <c r="XAA11" s="234" t="s">
        <v>25029</v>
      </c>
      <c r="XAB11" s="235" t="s">
        <v>8704</v>
      </c>
      <c r="XAC11" s="236" t="s">
        <v>25030</v>
      </c>
      <c r="XAD11" s="237"/>
      <c r="XAE11" s="238">
        <v>5800</v>
      </c>
      <c r="XAF11" s="234" t="s">
        <v>25031</v>
      </c>
      <c r="XAG11" s="235" t="s">
        <v>8704</v>
      </c>
      <c r="XAH11" s="236" t="s">
        <v>25032</v>
      </c>
      <c r="XAI11" s="237"/>
      <c r="XAJ11" s="238">
        <v>5800</v>
      </c>
      <c r="XAK11" s="234" t="s">
        <v>25033</v>
      </c>
      <c r="XAL11" s="235" t="s">
        <v>8704</v>
      </c>
      <c r="XAM11" s="236" t="s">
        <v>25034</v>
      </c>
      <c r="XAN11" s="237"/>
      <c r="XAO11" s="238">
        <v>5800</v>
      </c>
      <c r="XAP11" s="234" t="s">
        <v>25035</v>
      </c>
      <c r="XAQ11" s="235" t="s">
        <v>8704</v>
      </c>
      <c r="XAR11" s="236" t="s">
        <v>25036</v>
      </c>
      <c r="XAS11" s="237"/>
      <c r="XAT11" s="238">
        <v>5800</v>
      </c>
      <c r="XAU11" s="234" t="s">
        <v>25037</v>
      </c>
      <c r="XAV11" s="235" t="s">
        <v>8704</v>
      </c>
      <c r="XAW11" s="236" t="s">
        <v>25038</v>
      </c>
      <c r="XAX11" s="237"/>
      <c r="XAY11" s="238">
        <v>5800</v>
      </c>
      <c r="XAZ11" s="234" t="s">
        <v>25039</v>
      </c>
      <c r="XBA11" s="235" t="s">
        <v>8704</v>
      </c>
      <c r="XBB11" s="236" t="s">
        <v>25040</v>
      </c>
      <c r="XBC11" s="237"/>
      <c r="XBD11" s="238">
        <v>5800</v>
      </c>
      <c r="XBE11" s="234" t="s">
        <v>25041</v>
      </c>
      <c r="XBF11" s="235" t="s">
        <v>8704</v>
      </c>
      <c r="XBG11" s="236" t="s">
        <v>25042</v>
      </c>
      <c r="XBH11" s="237"/>
      <c r="XBI11" s="238">
        <v>5800</v>
      </c>
      <c r="XBJ11" s="234" t="s">
        <v>25043</v>
      </c>
      <c r="XBK11" s="235" t="s">
        <v>8704</v>
      </c>
      <c r="XBL11" s="236" t="s">
        <v>25044</v>
      </c>
      <c r="XBM11" s="237"/>
      <c r="XBN11" s="238">
        <v>5800</v>
      </c>
      <c r="XBO11" s="234" t="s">
        <v>25045</v>
      </c>
      <c r="XBP11" s="235" t="s">
        <v>8704</v>
      </c>
      <c r="XBQ11" s="236" t="s">
        <v>25046</v>
      </c>
      <c r="XBR11" s="237"/>
      <c r="XBS11" s="238">
        <v>5800</v>
      </c>
      <c r="XBT11" s="234" t="s">
        <v>25047</v>
      </c>
      <c r="XBU11" s="235" t="s">
        <v>8704</v>
      </c>
      <c r="XBV11" s="236" t="s">
        <v>25048</v>
      </c>
      <c r="XBW11" s="237"/>
      <c r="XBX11" s="238">
        <v>5800</v>
      </c>
      <c r="XBY11" s="234" t="s">
        <v>25049</v>
      </c>
      <c r="XBZ11" s="235" t="s">
        <v>8704</v>
      </c>
      <c r="XCA11" s="236" t="s">
        <v>25050</v>
      </c>
      <c r="XCB11" s="237"/>
      <c r="XCC11" s="238">
        <v>5800</v>
      </c>
      <c r="XCD11" s="234" t="s">
        <v>25051</v>
      </c>
      <c r="XCE11" s="235" t="s">
        <v>8704</v>
      </c>
      <c r="XCF11" s="236" t="s">
        <v>25052</v>
      </c>
      <c r="XCG11" s="237"/>
      <c r="XCH11" s="238">
        <v>5800</v>
      </c>
      <c r="XCI11" s="234" t="s">
        <v>25053</v>
      </c>
      <c r="XCJ11" s="235" t="s">
        <v>8704</v>
      </c>
      <c r="XCK11" s="236" t="s">
        <v>25054</v>
      </c>
      <c r="XCL11" s="237"/>
      <c r="XCM11" s="238">
        <v>5800</v>
      </c>
      <c r="XCN11" s="234" t="s">
        <v>25055</v>
      </c>
      <c r="XCO11" s="235" t="s">
        <v>8704</v>
      </c>
      <c r="XCP11" s="236" t="s">
        <v>25056</v>
      </c>
      <c r="XCQ11" s="237"/>
      <c r="XCR11" s="238">
        <v>5800</v>
      </c>
      <c r="XCS11" s="234" t="s">
        <v>25057</v>
      </c>
      <c r="XCT11" s="235" t="s">
        <v>8704</v>
      </c>
      <c r="XCU11" s="236" t="s">
        <v>25058</v>
      </c>
      <c r="XCV11" s="237"/>
      <c r="XCW11" s="238">
        <v>5800</v>
      </c>
      <c r="XCX11" s="234" t="s">
        <v>25059</v>
      </c>
      <c r="XCY11" s="235" t="s">
        <v>8704</v>
      </c>
      <c r="XCZ11" s="236" t="s">
        <v>25060</v>
      </c>
      <c r="XDA11" s="237"/>
      <c r="XDB11" s="238">
        <v>5800</v>
      </c>
      <c r="XDC11" s="234" t="s">
        <v>25061</v>
      </c>
      <c r="XDD11" s="235" t="s">
        <v>8704</v>
      </c>
      <c r="XDE11" s="236" t="s">
        <v>25062</v>
      </c>
      <c r="XDF11" s="237"/>
      <c r="XDG11" s="238">
        <v>5800</v>
      </c>
      <c r="XDH11" s="234" t="s">
        <v>25063</v>
      </c>
      <c r="XDI11" s="235" t="s">
        <v>8704</v>
      </c>
      <c r="XDJ11" s="236" t="s">
        <v>25064</v>
      </c>
      <c r="XDK11" s="237"/>
      <c r="XDL11" s="238">
        <v>5800</v>
      </c>
      <c r="XDM11" s="234" t="s">
        <v>25065</v>
      </c>
      <c r="XDN11" s="235" t="s">
        <v>8704</v>
      </c>
      <c r="XDO11" s="236" t="s">
        <v>25066</v>
      </c>
      <c r="XDP11" s="237"/>
      <c r="XDQ11" s="238">
        <v>5800</v>
      </c>
      <c r="XDR11" s="234" t="s">
        <v>25067</v>
      </c>
      <c r="XDS11" s="235" t="s">
        <v>8704</v>
      </c>
      <c r="XDT11" s="236" t="s">
        <v>25068</v>
      </c>
      <c r="XDU11" s="237"/>
      <c r="XDV11" s="238">
        <v>5800</v>
      </c>
      <c r="XDW11" s="234" t="s">
        <v>25069</v>
      </c>
      <c r="XDX11" s="235" t="s">
        <v>8704</v>
      </c>
      <c r="XDY11" s="236" t="s">
        <v>25070</v>
      </c>
      <c r="XDZ11" s="237"/>
      <c r="XEA11" s="238">
        <v>5800</v>
      </c>
      <c r="XEB11" s="234" t="s">
        <v>25071</v>
      </c>
      <c r="XEC11" s="235" t="s">
        <v>8704</v>
      </c>
      <c r="XED11" s="236" t="s">
        <v>25072</v>
      </c>
      <c r="XEE11" s="237"/>
      <c r="XEF11" s="238">
        <v>5800</v>
      </c>
      <c r="XEG11" s="234" t="s">
        <v>25073</v>
      </c>
      <c r="XEH11" s="235" t="s">
        <v>8704</v>
      </c>
      <c r="XEI11" s="236" t="s">
        <v>25074</v>
      </c>
      <c r="XEJ11" s="237"/>
      <c r="XEK11" s="238">
        <v>5800</v>
      </c>
      <c r="XEL11" s="234" t="s">
        <v>25075</v>
      </c>
      <c r="XEM11" s="235" t="s">
        <v>8704</v>
      </c>
      <c r="XEN11" s="236" t="s">
        <v>25076</v>
      </c>
      <c r="XEO11" s="237"/>
      <c r="XEP11" s="238">
        <v>5800</v>
      </c>
      <c r="XEQ11" s="234" t="s">
        <v>25077</v>
      </c>
      <c r="XER11" s="235" t="s">
        <v>8704</v>
      </c>
      <c r="XES11" s="236" t="s">
        <v>25078</v>
      </c>
      <c r="XET11" s="237"/>
      <c r="XEU11" s="238">
        <v>5800</v>
      </c>
      <c r="XEV11" s="234" t="s">
        <v>25079</v>
      </c>
      <c r="XEW11" s="235" t="s">
        <v>8704</v>
      </c>
      <c r="XEX11" s="236" t="s">
        <v>25080</v>
      </c>
      <c r="XEY11" s="237"/>
      <c r="XEZ11" s="238">
        <v>5800</v>
      </c>
    </row>
    <row r="12" spans="1:16380" ht="28.5" customHeight="1">
      <c r="A12" s="234" t="s">
        <v>38253</v>
      </c>
      <c r="B12" s="236" t="s">
        <v>38254</v>
      </c>
      <c r="C12" s="505" t="s">
        <v>38211</v>
      </c>
      <c r="D12" s="506"/>
      <c r="E12" s="237">
        <v>163.9</v>
      </c>
      <c r="F12" s="234" t="s">
        <v>25081</v>
      </c>
      <c r="G12" s="235" t="s">
        <v>8705</v>
      </c>
      <c r="H12" s="236" t="s">
        <v>25082</v>
      </c>
      <c r="I12" s="237"/>
      <c r="J12" s="238">
        <v>5200</v>
      </c>
      <c r="K12" s="234" t="s">
        <v>25083</v>
      </c>
      <c r="L12" s="235" t="s">
        <v>8705</v>
      </c>
      <c r="M12" s="236" t="s">
        <v>25084</v>
      </c>
      <c r="N12" s="237"/>
      <c r="O12" s="238">
        <v>5200</v>
      </c>
      <c r="P12" s="234" t="s">
        <v>25085</v>
      </c>
      <c r="Q12" s="235" t="s">
        <v>8705</v>
      </c>
      <c r="R12" s="236" t="s">
        <v>25086</v>
      </c>
      <c r="S12" s="237"/>
      <c r="T12" s="238">
        <v>5200</v>
      </c>
      <c r="U12" s="234" t="s">
        <v>25087</v>
      </c>
      <c r="V12" s="235" t="s">
        <v>8705</v>
      </c>
      <c r="W12" s="236" t="s">
        <v>25088</v>
      </c>
      <c r="X12" s="237"/>
      <c r="Y12" s="238">
        <v>5200</v>
      </c>
      <c r="Z12" s="234" t="s">
        <v>25089</v>
      </c>
      <c r="AA12" s="235" t="s">
        <v>8705</v>
      </c>
      <c r="AB12" s="236" t="s">
        <v>25090</v>
      </c>
      <c r="AC12" s="237"/>
      <c r="AD12" s="238">
        <v>5200</v>
      </c>
      <c r="AE12" s="234" t="s">
        <v>25091</v>
      </c>
      <c r="AF12" s="235" t="s">
        <v>8705</v>
      </c>
      <c r="AG12" s="236" t="s">
        <v>25092</v>
      </c>
      <c r="AH12" s="237"/>
      <c r="AI12" s="238">
        <v>5200</v>
      </c>
      <c r="AJ12" s="234" t="s">
        <v>25093</v>
      </c>
      <c r="AK12" s="235" t="s">
        <v>8705</v>
      </c>
      <c r="AL12" s="236" t="s">
        <v>25094</v>
      </c>
      <c r="AM12" s="237"/>
      <c r="AN12" s="238">
        <v>5200</v>
      </c>
      <c r="AO12" s="234" t="s">
        <v>25095</v>
      </c>
      <c r="AP12" s="235" t="s">
        <v>8705</v>
      </c>
      <c r="AQ12" s="236" t="s">
        <v>25096</v>
      </c>
      <c r="AR12" s="237"/>
      <c r="AS12" s="238">
        <v>5200</v>
      </c>
      <c r="AT12" s="234" t="s">
        <v>25097</v>
      </c>
      <c r="AU12" s="235" t="s">
        <v>8705</v>
      </c>
      <c r="AV12" s="236" t="s">
        <v>25098</v>
      </c>
      <c r="AW12" s="237"/>
      <c r="AX12" s="238">
        <v>5200</v>
      </c>
      <c r="AY12" s="234" t="s">
        <v>25099</v>
      </c>
      <c r="AZ12" s="235" t="s">
        <v>8705</v>
      </c>
      <c r="BA12" s="236" t="s">
        <v>25100</v>
      </c>
      <c r="BB12" s="237"/>
      <c r="BC12" s="238">
        <v>5200</v>
      </c>
      <c r="BD12" s="234" t="s">
        <v>25101</v>
      </c>
      <c r="BE12" s="235" t="s">
        <v>8705</v>
      </c>
      <c r="BF12" s="236" t="s">
        <v>25102</v>
      </c>
      <c r="BG12" s="237"/>
      <c r="BH12" s="238">
        <v>5200</v>
      </c>
      <c r="BI12" s="234" t="s">
        <v>25103</v>
      </c>
      <c r="BJ12" s="235" t="s">
        <v>8705</v>
      </c>
      <c r="BK12" s="236" t="s">
        <v>25104</v>
      </c>
      <c r="BL12" s="237"/>
      <c r="BM12" s="238">
        <v>5200</v>
      </c>
      <c r="BN12" s="234" t="s">
        <v>25105</v>
      </c>
      <c r="BO12" s="235" t="s">
        <v>8705</v>
      </c>
      <c r="BP12" s="236" t="s">
        <v>25106</v>
      </c>
      <c r="BQ12" s="237"/>
      <c r="BR12" s="238">
        <v>5200</v>
      </c>
      <c r="BS12" s="234" t="s">
        <v>25107</v>
      </c>
      <c r="BT12" s="235" t="s">
        <v>8705</v>
      </c>
      <c r="BU12" s="236" t="s">
        <v>25108</v>
      </c>
      <c r="BV12" s="237"/>
      <c r="BW12" s="238">
        <v>5200</v>
      </c>
      <c r="BX12" s="234" t="s">
        <v>25109</v>
      </c>
      <c r="BY12" s="235" t="s">
        <v>8705</v>
      </c>
      <c r="BZ12" s="236" t="s">
        <v>25110</v>
      </c>
      <c r="CA12" s="237"/>
      <c r="CB12" s="238">
        <v>5200</v>
      </c>
      <c r="CC12" s="234" t="s">
        <v>25111</v>
      </c>
      <c r="CD12" s="235" t="s">
        <v>8705</v>
      </c>
      <c r="CE12" s="236" t="s">
        <v>25112</v>
      </c>
      <c r="CF12" s="237"/>
      <c r="CG12" s="238">
        <v>5200</v>
      </c>
      <c r="CH12" s="234" t="s">
        <v>25113</v>
      </c>
      <c r="CI12" s="235" t="s">
        <v>8705</v>
      </c>
      <c r="CJ12" s="236" t="s">
        <v>25114</v>
      </c>
      <c r="CK12" s="237"/>
      <c r="CL12" s="238">
        <v>5200</v>
      </c>
      <c r="CM12" s="234" t="s">
        <v>25115</v>
      </c>
      <c r="CN12" s="235" t="s">
        <v>8705</v>
      </c>
      <c r="CO12" s="236" t="s">
        <v>25116</v>
      </c>
      <c r="CP12" s="237"/>
      <c r="CQ12" s="238">
        <v>5200</v>
      </c>
      <c r="CR12" s="234" t="s">
        <v>25117</v>
      </c>
      <c r="CS12" s="235" t="s">
        <v>8705</v>
      </c>
      <c r="CT12" s="236" t="s">
        <v>25118</v>
      </c>
      <c r="CU12" s="237"/>
      <c r="CV12" s="238">
        <v>5200</v>
      </c>
      <c r="CW12" s="234" t="s">
        <v>25119</v>
      </c>
      <c r="CX12" s="235" t="s">
        <v>8705</v>
      </c>
      <c r="CY12" s="236" t="s">
        <v>25120</v>
      </c>
      <c r="CZ12" s="237"/>
      <c r="DA12" s="238">
        <v>5200</v>
      </c>
      <c r="DB12" s="234" t="s">
        <v>25121</v>
      </c>
      <c r="DC12" s="235" t="s">
        <v>8705</v>
      </c>
      <c r="DD12" s="236" t="s">
        <v>25122</v>
      </c>
      <c r="DE12" s="237"/>
      <c r="DF12" s="238">
        <v>5200</v>
      </c>
      <c r="DG12" s="234" t="s">
        <v>25123</v>
      </c>
      <c r="DH12" s="235" t="s">
        <v>8705</v>
      </c>
      <c r="DI12" s="236" t="s">
        <v>25124</v>
      </c>
      <c r="DJ12" s="237"/>
      <c r="DK12" s="238">
        <v>5200</v>
      </c>
      <c r="DL12" s="234" t="s">
        <v>25125</v>
      </c>
      <c r="DM12" s="235" t="s">
        <v>8705</v>
      </c>
      <c r="DN12" s="236" t="s">
        <v>25126</v>
      </c>
      <c r="DO12" s="237"/>
      <c r="DP12" s="238">
        <v>5200</v>
      </c>
      <c r="DQ12" s="234" t="s">
        <v>25127</v>
      </c>
      <c r="DR12" s="235" t="s">
        <v>8705</v>
      </c>
      <c r="DS12" s="236" t="s">
        <v>25128</v>
      </c>
      <c r="DT12" s="237"/>
      <c r="DU12" s="238">
        <v>5200</v>
      </c>
      <c r="DV12" s="234" t="s">
        <v>25129</v>
      </c>
      <c r="DW12" s="235" t="s">
        <v>8705</v>
      </c>
      <c r="DX12" s="236" t="s">
        <v>25130</v>
      </c>
      <c r="DY12" s="237"/>
      <c r="DZ12" s="238">
        <v>5200</v>
      </c>
      <c r="EA12" s="234" t="s">
        <v>25131</v>
      </c>
      <c r="EB12" s="235" t="s">
        <v>8705</v>
      </c>
      <c r="EC12" s="236" t="s">
        <v>25132</v>
      </c>
      <c r="ED12" s="237"/>
      <c r="EE12" s="238">
        <v>5200</v>
      </c>
      <c r="EF12" s="234" t="s">
        <v>25133</v>
      </c>
      <c r="EG12" s="235" t="s">
        <v>8705</v>
      </c>
      <c r="EH12" s="236" t="s">
        <v>25134</v>
      </c>
      <c r="EI12" s="237"/>
      <c r="EJ12" s="238">
        <v>5200</v>
      </c>
      <c r="EK12" s="234" t="s">
        <v>25135</v>
      </c>
      <c r="EL12" s="235" t="s">
        <v>8705</v>
      </c>
      <c r="EM12" s="236" t="s">
        <v>25136</v>
      </c>
      <c r="EN12" s="237"/>
      <c r="EO12" s="238">
        <v>5200</v>
      </c>
      <c r="EP12" s="234" t="s">
        <v>25137</v>
      </c>
      <c r="EQ12" s="235" t="s">
        <v>8705</v>
      </c>
      <c r="ER12" s="236" t="s">
        <v>25138</v>
      </c>
      <c r="ES12" s="237"/>
      <c r="ET12" s="238">
        <v>5200</v>
      </c>
      <c r="EU12" s="234" t="s">
        <v>25139</v>
      </c>
      <c r="EV12" s="235" t="s">
        <v>8705</v>
      </c>
      <c r="EW12" s="236" t="s">
        <v>25140</v>
      </c>
      <c r="EX12" s="237"/>
      <c r="EY12" s="238">
        <v>5200</v>
      </c>
      <c r="EZ12" s="234" t="s">
        <v>25141</v>
      </c>
      <c r="FA12" s="235" t="s">
        <v>8705</v>
      </c>
      <c r="FB12" s="236" t="s">
        <v>25142</v>
      </c>
      <c r="FC12" s="237"/>
      <c r="FD12" s="238">
        <v>5200</v>
      </c>
      <c r="FE12" s="234" t="s">
        <v>25143</v>
      </c>
      <c r="FF12" s="235" t="s">
        <v>8705</v>
      </c>
      <c r="FG12" s="236" t="s">
        <v>25144</v>
      </c>
      <c r="FH12" s="237"/>
      <c r="FI12" s="238">
        <v>5200</v>
      </c>
      <c r="FJ12" s="234" t="s">
        <v>25145</v>
      </c>
      <c r="FK12" s="235" t="s">
        <v>8705</v>
      </c>
      <c r="FL12" s="236" t="s">
        <v>25146</v>
      </c>
      <c r="FM12" s="237"/>
      <c r="FN12" s="238">
        <v>5200</v>
      </c>
      <c r="FO12" s="234" t="s">
        <v>25147</v>
      </c>
      <c r="FP12" s="235" t="s">
        <v>8705</v>
      </c>
      <c r="FQ12" s="236" t="s">
        <v>25148</v>
      </c>
      <c r="FR12" s="237"/>
      <c r="FS12" s="238">
        <v>5200</v>
      </c>
      <c r="FT12" s="234" t="s">
        <v>25149</v>
      </c>
      <c r="FU12" s="235" t="s">
        <v>8705</v>
      </c>
      <c r="FV12" s="236" t="s">
        <v>25150</v>
      </c>
      <c r="FW12" s="237"/>
      <c r="FX12" s="238">
        <v>5200</v>
      </c>
      <c r="FY12" s="234" t="s">
        <v>25151</v>
      </c>
      <c r="FZ12" s="235" t="s">
        <v>8705</v>
      </c>
      <c r="GA12" s="236" t="s">
        <v>25152</v>
      </c>
      <c r="GB12" s="237"/>
      <c r="GC12" s="238">
        <v>5200</v>
      </c>
      <c r="GD12" s="234" t="s">
        <v>25153</v>
      </c>
      <c r="GE12" s="235" t="s">
        <v>8705</v>
      </c>
      <c r="GF12" s="236" t="s">
        <v>25154</v>
      </c>
      <c r="GG12" s="237"/>
      <c r="GH12" s="238">
        <v>5200</v>
      </c>
      <c r="GI12" s="234" t="s">
        <v>25155</v>
      </c>
      <c r="GJ12" s="235" t="s">
        <v>8705</v>
      </c>
      <c r="GK12" s="236" t="s">
        <v>25156</v>
      </c>
      <c r="GL12" s="237"/>
      <c r="GM12" s="238">
        <v>5200</v>
      </c>
      <c r="GN12" s="234" t="s">
        <v>25157</v>
      </c>
      <c r="GO12" s="235" t="s">
        <v>8705</v>
      </c>
      <c r="GP12" s="236" t="s">
        <v>25158</v>
      </c>
      <c r="GQ12" s="237"/>
      <c r="GR12" s="238">
        <v>5200</v>
      </c>
      <c r="GS12" s="234" t="s">
        <v>25159</v>
      </c>
      <c r="GT12" s="235" t="s">
        <v>8705</v>
      </c>
      <c r="GU12" s="236" t="s">
        <v>25160</v>
      </c>
      <c r="GV12" s="237"/>
      <c r="GW12" s="238">
        <v>5200</v>
      </c>
      <c r="GX12" s="234" t="s">
        <v>25161</v>
      </c>
      <c r="GY12" s="235" t="s">
        <v>8705</v>
      </c>
      <c r="GZ12" s="236" t="s">
        <v>25162</v>
      </c>
      <c r="HA12" s="237"/>
      <c r="HB12" s="238">
        <v>5200</v>
      </c>
      <c r="HC12" s="234" t="s">
        <v>25163</v>
      </c>
      <c r="HD12" s="235" t="s">
        <v>8705</v>
      </c>
      <c r="HE12" s="236" t="s">
        <v>25164</v>
      </c>
      <c r="HF12" s="237"/>
      <c r="HG12" s="238">
        <v>5200</v>
      </c>
      <c r="HH12" s="234" t="s">
        <v>25165</v>
      </c>
      <c r="HI12" s="235" t="s">
        <v>8705</v>
      </c>
      <c r="HJ12" s="236" t="s">
        <v>25166</v>
      </c>
      <c r="HK12" s="237"/>
      <c r="HL12" s="238">
        <v>5200</v>
      </c>
      <c r="HM12" s="234" t="s">
        <v>25167</v>
      </c>
      <c r="HN12" s="235" t="s">
        <v>8705</v>
      </c>
      <c r="HO12" s="236" t="s">
        <v>25168</v>
      </c>
      <c r="HP12" s="237"/>
      <c r="HQ12" s="238">
        <v>5200</v>
      </c>
      <c r="HR12" s="234" t="s">
        <v>25169</v>
      </c>
      <c r="HS12" s="235" t="s">
        <v>8705</v>
      </c>
      <c r="HT12" s="236" t="s">
        <v>25170</v>
      </c>
      <c r="HU12" s="237"/>
      <c r="HV12" s="238">
        <v>5200</v>
      </c>
      <c r="HW12" s="234" t="s">
        <v>25171</v>
      </c>
      <c r="HX12" s="235" t="s">
        <v>8705</v>
      </c>
      <c r="HY12" s="236" t="s">
        <v>25172</v>
      </c>
      <c r="HZ12" s="237"/>
      <c r="IA12" s="238">
        <v>5200</v>
      </c>
      <c r="IB12" s="234" t="s">
        <v>25173</v>
      </c>
      <c r="IC12" s="235" t="s">
        <v>8705</v>
      </c>
      <c r="ID12" s="236" t="s">
        <v>25174</v>
      </c>
      <c r="IE12" s="237"/>
      <c r="IF12" s="238">
        <v>5200</v>
      </c>
      <c r="IG12" s="234" t="s">
        <v>25175</v>
      </c>
      <c r="IH12" s="235" t="s">
        <v>8705</v>
      </c>
      <c r="II12" s="236" t="s">
        <v>25176</v>
      </c>
      <c r="IJ12" s="237"/>
      <c r="IK12" s="238">
        <v>5200</v>
      </c>
      <c r="IL12" s="234" t="s">
        <v>25177</v>
      </c>
      <c r="IM12" s="235" t="s">
        <v>8705</v>
      </c>
      <c r="IN12" s="236" t="s">
        <v>25178</v>
      </c>
      <c r="IO12" s="237"/>
      <c r="IP12" s="238">
        <v>5200</v>
      </c>
      <c r="IQ12" s="234" t="s">
        <v>25179</v>
      </c>
      <c r="IR12" s="235" t="s">
        <v>8705</v>
      </c>
      <c r="IS12" s="236" t="s">
        <v>25180</v>
      </c>
      <c r="IT12" s="237"/>
      <c r="IU12" s="238">
        <v>5200</v>
      </c>
      <c r="IV12" s="234" t="s">
        <v>25181</v>
      </c>
      <c r="IW12" s="235" t="s">
        <v>8705</v>
      </c>
      <c r="IX12" s="236" t="s">
        <v>25182</v>
      </c>
      <c r="IY12" s="237"/>
      <c r="IZ12" s="238">
        <v>5200</v>
      </c>
      <c r="JA12" s="234" t="s">
        <v>25183</v>
      </c>
      <c r="JB12" s="235" t="s">
        <v>8705</v>
      </c>
      <c r="JC12" s="236" t="s">
        <v>25184</v>
      </c>
      <c r="JD12" s="237"/>
      <c r="JE12" s="238">
        <v>5200</v>
      </c>
      <c r="JF12" s="234" t="s">
        <v>25185</v>
      </c>
      <c r="JG12" s="235" t="s">
        <v>8705</v>
      </c>
      <c r="JH12" s="236" t="s">
        <v>25186</v>
      </c>
      <c r="JI12" s="237"/>
      <c r="JJ12" s="238">
        <v>5200</v>
      </c>
      <c r="JK12" s="234" t="s">
        <v>25187</v>
      </c>
      <c r="JL12" s="235" t="s">
        <v>8705</v>
      </c>
      <c r="JM12" s="236" t="s">
        <v>25188</v>
      </c>
      <c r="JN12" s="237"/>
      <c r="JO12" s="238">
        <v>5200</v>
      </c>
      <c r="JP12" s="234" t="s">
        <v>25189</v>
      </c>
      <c r="JQ12" s="235" t="s">
        <v>8705</v>
      </c>
      <c r="JR12" s="236" t="s">
        <v>25190</v>
      </c>
      <c r="JS12" s="237"/>
      <c r="JT12" s="238">
        <v>5200</v>
      </c>
      <c r="JU12" s="234" t="s">
        <v>25191</v>
      </c>
      <c r="JV12" s="235" t="s">
        <v>8705</v>
      </c>
      <c r="JW12" s="236" t="s">
        <v>25192</v>
      </c>
      <c r="JX12" s="237"/>
      <c r="JY12" s="238">
        <v>5200</v>
      </c>
      <c r="JZ12" s="234" t="s">
        <v>25193</v>
      </c>
      <c r="KA12" s="235" t="s">
        <v>8705</v>
      </c>
      <c r="KB12" s="236" t="s">
        <v>25194</v>
      </c>
      <c r="KC12" s="237"/>
      <c r="KD12" s="238">
        <v>5200</v>
      </c>
      <c r="KE12" s="234" t="s">
        <v>25195</v>
      </c>
      <c r="KF12" s="235" t="s">
        <v>8705</v>
      </c>
      <c r="KG12" s="236" t="s">
        <v>25196</v>
      </c>
      <c r="KH12" s="237"/>
      <c r="KI12" s="238">
        <v>5200</v>
      </c>
      <c r="KJ12" s="234" t="s">
        <v>25197</v>
      </c>
      <c r="KK12" s="235" t="s">
        <v>8705</v>
      </c>
      <c r="KL12" s="236" t="s">
        <v>25198</v>
      </c>
      <c r="KM12" s="237"/>
      <c r="KN12" s="238">
        <v>5200</v>
      </c>
      <c r="KO12" s="234" t="s">
        <v>25199</v>
      </c>
      <c r="KP12" s="235" t="s">
        <v>8705</v>
      </c>
      <c r="KQ12" s="236" t="s">
        <v>25200</v>
      </c>
      <c r="KR12" s="237"/>
      <c r="KS12" s="238">
        <v>5200</v>
      </c>
      <c r="KT12" s="234" t="s">
        <v>25201</v>
      </c>
      <c r="KU12" s="235" t="s">
        <v>8705</v>
      </c>
      <c r="KV12" s="236" t="s">
        <v>25202</v>
      </c>
      <c r="KW12" s="237"/>
      <c r="KX12" s="238">
        <v>5200</v>
      </c>
      <c r="KY12" s="234" t="s">
        <v>25203</v>
      </c>
      <c r="KZ12" s="235" t="s">
        <v>8705</v>
      </c>
      <c r="LA12" s="236" t="s">
        <v>25204</v>
      </c>
      <c r="LB12" s="237"/>
      <c r="LC12" s="238">
        <v>5200</v>
      </c>
      <c r="LD12" s="234" t="s">
        <v>25205</v>
      </c>
      <c r="LE12" s="235" t="s">
        <v>8705</v>
      </c>
      <c r="LF12" s="236" t="s">
        <v>25206</v>
      </c>
      <c r="LG12" s="237"/>
      <c r="LH12" s="238">
        <v>5200</v>
      </c>
      <c r="LI12" s="234" t="s">
        <v>25207</v>
      </c>
      <c r="LJ12" s="235" t="s">
        <v>8705</v>
      </c>
      <c r="LK12" s="236" t="s">
        <v>25208</v>
      </c>
      <c r="LL12" s="237"/>
      <c r="LM12" s="238">
        <v>5200</v>
      </c>
      <c r="LN12" s="234" t="s">
        <v>25209</v>
      </c>
      <c r="LO12" s="235" t="s">
        <v>8705</v>
      </c>
      <c r="LP12" s="236" t="s">
        <v>25210</v>
      </c>
      <c r="LQ12" s="237"/>
      <c r="LR12" s="238">
        <v>5200</v>
      </c>
      <c r="LS12" s="234" t="s">
        <v>25211</v>
      </c>
      <c r="LT12" s="235" t="s">
        <v>8705</v>
      </c>
      <c r="LU12" s="236" t="s">
        <v>25212</v>
      </c>
      <c r="LV12" s="237"/>
      <c r="LW12" s="238">
        <v>5200</v>
      </c>
      <c r="LX12" s="234" t="s">
        <v>25213</v>
      </c>
      <c r="LY12" s="235" t="s">
        <v>8705</v>
      </c>
      <c r="LZ12" s="236" t="s">
        <v>25214</v>
      </c>
      <c r="MA12" s="237"/>
      <c r="MB12" s="238">
        <v>5200</v>
      </c>
      <c r="MC12" s="234" t="s">
        <v>25215</v>
      </c>
      <c r="MD12" s="235" t="s">
        <v>8705</v>
      </c>
      <c r="ME12" s="236" t="s">
        <v>25216</v>
      </c>
      <c r="MF12" s="237"/>
      <c r="MG12" s="238">
        <v>5200</v>
      </c>
      <c r="MH12" s="234" t="s">
        <v>25217</v>
      </c>
      <c r="MI12" s="235" t="s">
        <v>8705</v>
      </c>
      <c r="MJ12" s="236" t="s">
        <v>25218</v>
      </c>
      <c r="MK12" s="237"/>
      <c r="ML12" s="238">
        <v>5200</v>
      </c>
      <c r="MM12" s="234" t="s">
        <v>25219</v>
      </c>
      <c r="MN12" s="235" t="s">
        <v>8705</v>
      </c>
      <c r="MO12" s="236" t="s">
        <v>25220</v>
      </c>
      <c r="MP12" s="237"/>
      <c r="MQ12" s="238">
        <v>5200</v>
      </c>
      <c r="MR12" s="234" t="s">
        <v>25221</v>
      </c>
      <c r="MS12" s="235" t="s">
        <v>8705</v>
      </c>
      <c r="MT12" s="236" t="s">
        <v>25222</v>
      </c>
      <c r="MU12" s="237"/>
      <c r="MV12" s="238">
        <v>5200</v>
      </c>
      <c r="MW12" s="234" t="s">
        <v>25223</v>
      </c>
      <c r="MX12" s="235" t="s">
        <v>8705</v>
      </c>
      <c r="MY12" s="236" t="s">
        <v>25224</v>
      </c>
      <c r="MZ12" s="237"/>
      <c r="NA12" s="238">
        <v>5200</v>
      </c>
      <c r="NB12" s="234" t="s">
        <v>25225</v>
      </c>
      <c r="NC12" s="235" t="s">
        <v>8705</v>
      </c>
      <c r="ND12" s="236" t="s">
        <v>25226</v>
      </c>
      <c r="NE12" s="237"/>
      <c r="NF12" s="238">
        <v>5200</v>
      </c>
      <c r="NG12" s="234" t="s">
        <v>25227</v>
      </c>
      <c r="NH12" s="235" t="s">
        <v>8705</v>
      </c>
      <c r="NI12" s="236" t="s">
        <v>25228</v>
      </c>
      <c r="NJ12" s="237"/>
      <c r="NK12" s="238">
        <v>5200</v>
      </c>
      <c r="NL12" s="234" t="s">
        <v>25229</v>
      </c>
      <c r="NM12" s="235" t="s">
        <v>8705</v>
      </c>
      <c r="NN12" s="236" t="s">
        <v>25230</v>
      </c>
      <c r="NO12" s="237"/>
      <c r="NP12" s="238">
        <v>5200</v>
      </c>
      <c r="NQ12" s="234" t="s">
        <v>25231</v>
      </c>
      <c r="NR12" s="235" t="s">
        <v>8705</v>
      </c>
      <c r="NS12" s="236" t="s">
        <v>25232</v>
      </c>
      <c r="NT12" s="237"/>
      <c r="NU12" s="238">
        <v>5200</v>
      </c>
      <c r="NV12" s="234" t="s">
        <v>25233</v>
      </c>
      <c r="NW12" s="235" t="s">
        <v>8705</v>
      </c>
      <c r="NX12" s="236" t="s">
        <v>25234</v>
      </c>
      <c r="NY12" s="237"/>
      <c r="NZ12" s="238">
        <v>5200</v>
      </c>
      <c r="OA12" s="234" t="s">
        <v>25235</v>
      </c>
      <c r="OB12" s="235" t="s">
        <v>8705</v>
      </c>
      <c r="OC12" s="236" t="s">
        <v>25236</v>
      </c>
      <c r="OD12" s="237"/>
      <c r="OE12" s="238">
        <v>5200</v>
      </c>
      <c r="OF12" s="234" t="s">
        <v>25237</v>
      </c>
      <c r="OG12" s="235" t="s">
        <v>8705</v>
      </c>
      <c r="OH12" s="236" t="s">
        <v>25238</v>
      </c>
      <c r="OI12" s="237"/>
      <c r="OJ12" s="238">
        <v>5200</v>
      </c>
      <c r="OK12" s="234" t="s">
        <v>25239</v>
      </c>
      <c r="OL12" s="235" t="s">
        <v>8705</v>
      </c>
      <c r="OM12" s="236" t="s">
        <v>25240</v>
      </c>
      <c r="ON12" s="237"/>
      <c r="OO12" s="238">
        <v>5200</v>
      </c>
      <c r="OP12" s="234" t="s">
        <v>25241</v>
      </c>
      <c r="OQ12" s="235" t="s">
        <v>8705</v>
      </c>
      <c r="OR12" s="236" t="s">
        <v>25242</v>
      </c>
      <c r="OS12" s="237"/>
      <c r="OT12" s="238">
        <v>5200</v>
      </c>
      <c r="OU12" s="234" t="s">
        <v>25243</v>
      </c>
      <c r="OV12" s="235" t="s">
        <v>8705</v>
      </c>
      <c r="OW12" s="236" t="s">
        <v>25244</v>
      </c>
      <c r="OX12" s="237"/>
      <c r="OY12" s="238">
        <v>5200</v>
      </c>
      <c r="OZ12" s="234" t="s">
        <v>25245</v>
      </c>
      <c r="PA12" s="235" t="s">
        <v>8705</v>
      </c>
      <c r="PB12" s="236" t="s">
        <v>25246</v>
      </c>
      <c r="PC12" s="237"/>
      <c r="PD12" s="238">
        <v>5200</v>
      </c>
      <c r="PE12" s="234" t="s">
        <v>25247</v>
      </c>
      <c r="PF12" s="235" t="s">
        <v>8705</v>
      </c>
      <c r="PG12" s="236" t="s">
        <v>25248</v>
      </c>
      <c r="PH12" s="237"/>
      <c r="PI12" s="238">
        <v>5200</v>
      </c>
      <c r="PJ12" s="234" t="s">
        <v>25249</v>
      </c>
      <c r="PK12" s="235" t="s">
        <v>8705</v>
      </c>
      <c r="PL12" s="236" t="s">
        <v>25250</v>
      </c>
      <c r="PM12" s="237"/>
      <c r="PN12" s="238">
        <v>5200</v>
      </c>
      <c r="PO12" s="234" t="s">
        <v>25251</v>
      </c>
      <c r="PP12" s="235" t="s">
        <v>8705</v>
      </c>
      <c r="PQ12" s="236" t="s">
        <v>25252</v>
      </c>
      <c r="PR12" s="237"/>
      <c r="PS12" s="238">
        <v>5200</v>
      </c>
      <c r="PT12" s="234" t="s">
        <v>25253</v>
      </c>
      <c r="PU12" s="235" t="s">
        <v>8705</v>
      </c>
      <c r="PV12" s="236" t="s">
        <v>25254</v>
      </c>
      <c r="PW12" s="237"/>
      <c r="PX12" s="238">
        <v>5200</v>
      </c>
      <c r="PY12" s="234" t="s">
        <v>25255</v>
      </c>
      <c r="PZ12" s="235" t="s">
        <v>8705</v>
      </c>
      <c r="QA12" s="236" t="s">
        <v>25256</v>
      </c>
      <c r="QB12" s="237"/>
      <c r="QC12" s="238">
        <v>5200</v>
      </c>
      <c r="QD12" s="234" t="s">
        <v>25257</v>
      </c>
      <c r="QE12" s="235" t="s">
        <v>8705</v>
      </c>
      <c r="QF12" s="236" t="s">
        <v>25258</v>
      </c>
      <c r="QG12" s="237"/>
      <c r="QH12" s="238">
        <v>5200</v>
      </c>
      <c r="QI12" s="234" t="s">
        <v>25259</v>
      </c>
      <c r="QJ12" s="235" t="s">
        <v>8705</v>
      </c>
      <c r="QK12" s="236" t="s">
        <v>25260</v>
      </c>
      <c r="QL12" s="237"/>
      <c r="QM12" s="238">
        <v>5200</v>
      </c>
      <c r="QN12" s="234" t="s">
        <v>25261</v>
      </c>
      <c r="QO12" s="235" t="s">
        <v>8705</v>
      </c>
      <c r="QP12" s="236" t="s">
        <v>25262</v>
      </c>
      <c r="QQ12" s="237"/>
      <c r="QR12" s="238">
        <v>5200</v>
      </c>
      <c r="QS12" s="234" t="s">
        <v>25263</v>
      </c>
      <c r="QT12" s="235" t="s">
        <v>8705</v>
      </c>
      <c r="QU12" s="236" t="s">
        <v>25264</v>
      </c>
      <c r="QV12" s="237"/>
      <c r="QW12" s="238">
        <v>5200</v>
      </c>
      <c r="QX12" s="234" t="s">
        <v>25265</v>
      </c>
      <c r="QY12" s="235" t="s">
        <v>8705</v>
      </c>
      <c r="QZ12" s="236" t="s">
        <v>25266</v>
      </c>
      <c r="RA12" s="237"/>
      <c r="RB12" s="238">
        <v>5200</v>
      </c>
      <c r="RC12" s="234" t="s">
        <v>25267</v>
      </c>
      <c r="RD12" s="235" t="s">
        <v>8705</v>
      </c>
      <c r="RE12" s="236" t="s">
        <v>25268</v>
      </c>
      <c r="RF12" s="237"/>
      <c r="RG12" s="238">
        <v>5200</v>
      </c>
      <c r="RH12" s="234" t="s">
        <v>25269</v>
      </c>
      <c r="RI12" s="235" t="s">
        <v>8705</v>
      </c>
      <c r="RJ12" s="236" t="s">
        <v>25270</v>
      </c>
      <c r="RK12" s="237"/>
      <c r="RL12" s="238">
        <v>5200</v>
      </c>
      <c r="RM12" s="234" t="s">
        <v>25271</v>
      </c>
      <c r="RN12" s="235" t="s">
        <v>8705</v>
      </c>
      <c r="RO12" s="236" t="s">
        <v>25272</v>
      </c>
      <c r="RP12" s="237"/>
      <c r="RQ12" s="238">
        <v>5200</v>
      </c>
      <c r="RR12" s="234" t="s">
        <v>25273</v>
      </c>
      <c r="RS12" s="235" t="s">
        <v>8705</v>
      </c>
      <c r="RT12" s="236" t="s">
        <v>25274</v>
      </c>
      <c r="RU12" s="237"/>
      <c r="RV12" s="238">
        <v>5200</v>
      </c>
      <c r="RW12" s="234" t="s">
        <v>25275</v>
      </c>
      <c r="RX12" s="235" t="s">
        <v>8705</v>
      </c>
      <c r="RY12" s="236" t="s">
        <v>25276</v>
      </c>
      <c r="RZ12" s="237"/>
      <c r="SA12" s="238">
        <v>5200</v>
      </c>
      <c r="SB12" s="234" t="s">
        <v>25277</v>
      </c>
      <c r="SC12" s="235" t="s">
        <v>8705</v>
      </c>
      <c r="SD12" s="236" t="s">
        <v>25278</v>
      </c>
      <c r="SE12" s="237"/>
      <c r="SF12" s="238">
        <v>5200</v>
      </c>
      <c r="SG12" s="234" t="s">
        <v>25279</v>
      </c>
      <c r="SH12" s="235" t="s">
        <v>8705</v>
      </c>
      <c r="SI12" s="236" t="s">
        <v>25280</v>
      </c>
      <c r="SJ12" s="237"/>
      <c r="SK12" s="238">
        <v>5200</v>
      </c>
      <c r="SL12" s="234" t="s">
        <v>25281</v>
      </c>
      <c r="SM12" s="235" t="s">
        <v>8705</v>
      </c>
      <c r="SN12" s="236" t="s">
        <v>25282</v>
      </c>
      <c r="SO12" s="237"/>
      <c r="SP12" s="238">
        <v>5200</v>
      </c>
      <c r="SQ12" s="234" t="s">
        <v>25283</v>
      </c>
      <c r="SR12" s="235" t="s">
        <v>8705</v>
      </c>
      <c r="SS12" s="236" t="s">
        <v>25284</v>
      </c>
      <c r="ST12" s="237"/>
      <c r="SU12" s="238">
        <v>5200</v>
      </c>
      <c r="SV12" s="234" t="s">
        <v>25285</v>
      </c>
      <c r="SW12" s="235" t="s">
        <v>8705</v>
      </c>
      <c r="SX12" s="236" t="s">
        <v>25286</v>
      </c>
      <c r="SY12" s="237"/>
      <c r="SZ12" s="238">
        <v>5200</v>
      </c>
      <c r="TA12" s="234" t="s">
        <v>25287</v>
      </c>
      <c r="TB12" s="235" t="s">
        <v>8705</v>
      </c>
      <c r="TC12" s="236" t="s">
        <v>25288</v>
      </c>
      <c r="TD12" s="237"/>
      <c r="TE12" s="238">
        <v>5200</v>
      </c>
      <c r="TF12" s="234" t="s">
        <v>25289</v>
      </c>
      <c r="TG12" s="235" t="s">
        <v>8705</v>
      </c>
      <c r="TH12" s="236" t="s">
        <v>25290</v>
      </c>
      <c r="TI12" s="237"/>
      <c r="TJ12" s="238">
        <v>5200</v>
      </c>
      <c r="TK12" s="234" t="s">
        <v>25291</v>
      </c>
      <c r="TL12" s="235" t="s">
        <v>8705</v>
      </c>
      <c r="TM12" s="236" t="s">
        <v>25292</v>
      </c>
      <c r="TN12" s="237"/>
      <c r="TO12" s="238">
        <v>5200</v>
      </c>
      <c r="TP12" s="234" t="s">
        <v>25293</v>
      </c>
      <c r="TQ12" s="235" t="s">
        <v>8705</v>
      </c>
      <c r="TR12" s="236" t="s">
        <v>25294</v>
      </c>
      <c r="TS12" s="237"/>
      <c r="TT12" s="238">
        <v>5200</v>
      </c>
      <c r="TU12" s="234" t="s">
        <v>25295</v>
      </c>
      <c r="TV12" s="235" t="s">
        <v>8705</v>
      </c>
      <c r="TW12" s="236" t="s">
        <v>25296</v>
      </c>
      <c r="TX12" s="237"/>
      <c r="TY12" s="238">
        <v>5200</v>
      </c>
      <c r="TZ12" s="234" t="s">
        <v>25297</v>
      </c>
      <c r="UA12" s="235" t="s">
        <v>8705</v>
      </c>
      <c r="UB12" s="236" t="s">
        <v>25298</v>
      </c>
      <c r="UC12" s="237"/>
      <c r="UD12" s="238">
        <v>5200</v>
      </c>
      <c r="UE12" s="234" t="s">
        <v>25299</v>
      </c>
      <c r="UF12" s="235" t="s">
        <v>8705</v>
      </c>
      <c r="UG12" s="236" t="s">
        <v>25300</v>
      </c>
      <c r="UH12" s="237"/>
      <c r="UI12" s="238">
        <v>5200</v>
      </c>
      <c r="UJ12" s="234" t="s">
        <v>25301</v>
      </c>
      <c r="UK12" s="235" t="s">
        <v>8705</v>
      </c>
      <c r="UL12" s="236" t="s">
        <v>25302</v>
      </c>
      <c r="UM12" s="237"/>
      <c r="UN12" s="238">
        <v>5200</v>
      </c>
      <c r="UO12" s="234" t="s">
        <v>25303</v>
      </c>
      <c r="UP12" s="235" t="s">
        <v>8705</v>
      </c>
      <c r="UQ12" s="236" t="s">
        <v>25304</v>
      </c>
      <c r="UR12" s="237"/>
      <c r="US12" s="238">
        <v>5200</v>
      </c>
      <c r="UT12" s="234" t="s">
        <v>25305</v>
      </c>
      <c r="UU12" s="235" t="s">
        <v>8705</v>
      </c>
      <c r="UV12" s="236" t="s">
        <v>25306</v>
      </c>
      <c r="UW12" s="237"/>
      <c r="UX12" s="238">
        <v>5200</v>
      </c>
      <c r="UY12" s="234" t="s">
        <v>25307</v>
      </c>
      <c r="UZ12" s="235" t="s">
        <v>8705</v>
      </c>
      <c r="VA12" s="236" t="s">
        <v>25308</v>
      </c>
      <c r="VB12" s="237"/>
      <c r="VC12" s="238">
        <v>5200</v>
      </c>
      <c r="VD12" s="234" t="s">
        <v>25309</v>
      </c>
      <c r="VE12" s="235" t="s">
        <v>8705</v>
      </c>
      <c r="VF12" s="236" t="s">
        <v>25310</v>
      </c>
      <c r="VG12" s="237"/>
      <c r="VH12" s="238">
        <v>5200</v>
      </c>
      <c r="VI12" s="234" t="s">
        <v>25311</v>
      </c>
      <c r="VJ12" s="235" t="s">
        <v>8705</v>
      </c>
      <c r="VK12" s="236" t="s">
        <v>25312</v>
      </c>
      <c r="VL12" s="237"/>
      <c r="VM12" s="238">
        <v>5200</v>
      </c>
      <c r="VN12" s="234" t="s">
        <v>25313</v>
      </c>
      <c r="VO12" s="235" t="s">
        <v>8705</v>
      </c>
      <c r="VP12" s="236" t="s">
        <v>25314</v>
      </c>
      <c r="VQ12" s="237"/>
      <c r="VR12" s="238">
        <v>5200</v>
      </c>
      <c r="VS12" s="234" t="s">
        <v>25315</v>
      </c>
      <c r="VT12" s="235" t="s">
        <v>8705</v>
      </c>
      <c r="VU12" s="236" t="s">
        <v>25316</v>
      </c>
      <c r="VV12" s="237"/>
      <c r="VW12" s="238">
        <v>5200</v>
      </c>
      <c r="VX12" s="234" t="s">
        <v>25317</v>
      </c>
      <c r="VY12" s="235" t="s">
        <v>8705</v>
      </c>
      <c r="VZ12" s="236" t="s">
        <v>25318</v>
      </c>
      <c r="WA12" s="237"/>
      <c r="WB12" s="238">
        <v>5200</v>
      </c>
      <c r="WC12" s="234" t="s">
        <v>25319</v>
      </c>
      <c r="WD12" s="235" t="s">
        <v>8705</v>
      </c>
      <c r="WE12" s="236" t="s">
        <v>25320</v>
      </c>
      <c r="WF12" s="237"/>
      <c r="WG12" s="238">
        <v>5200</v>
      </c>
      <c r="WH12" s="234" t="s">
        <v>25321</v>
      </c>
      <c r="WI12" s="235" t="s">
        <v>8705</v>
      </c>
      <c r="WJ12" s="236" t="s">
        <v>25322</v>
      </c>
      <c r="WK12" s="237"/>
      <c r="WL12" s="238">
        <v>5200</v>
      </c>
      <c r="WM12" s="234" t="s">
        <v>25323</v>
      </c>
      <c r="WN12" s="235" t="s">
        <v>8705</v>
      </c>
      <c r="WO12" s="236" t="s">
        <v>25324</v>
      </c>
      <c r="WP12" s="237"/>
      <c r="WQ12" s="238">
        <v>5200</v>
      </c>
      <c r="WR12" s="234" t="s">
        <v>25325</v>
      </c>
      <c r="WS12" s="235" t="s">
        <v>8705</v>
      </c>
      <c r="WT12" s="236" t="s">
        <v>25326</v>
      </c>
      <c r="WU12" s="237"/>
      <c r="WV12" s="238">
        <v>5200</v>
      </c>
      <c r="WW12" s="234" t="s">
        <v>25327</v>
      </c>
      <c r="WX12" s="235" t="s">
        <v>8705</v>
      </c>
      <c r="WY12" s="236" t="s">
        <v>25328</v>
      </c>
      <c r="WZ12" s="237"/>
      <c r="XA12" s="238">
        <v>5200</v>
      </c>
      <c r="XB12" s="234" t="s">
        <v>25329</v>
      </c>
      <c r="XC12" s="235" t="s">
        <v>8705</v>
      </c>
      <c r="XD12" s="236" t="s">
        <v>25330</v>
      </c>
      <c r="XE12" s="237"/>
      <c r="XF12" s="238">
        <v>5200</v>
      </c>
      <c r="XG12" s="234" t="s">
        <v>25331</v>
      </c>
      <c r="XH12" s="235" t="s">
        <v>8705</v>
      </c>
      <c r="XI12" s="236" t="s">
        <v>25332</v>
      </c>
      <c r="XJ12" s="237"/>
      <c r="XK12" s="238">
        <v>5200</v>
      </c>
      <c r="XL12" s="234" t="s">
        <v>25333</v>
      </c>
      <c r="XM12" s="235" t="s">
        <v>8705</v>
      </c>
      <c r="XN12" s="236" t="s">
        <v>25334</v>
      </c>
      <c r="XO12" s="237"/>
      <c r="XP12" s="238">
        <v>5200</v>
      </c>
      <c r="XQ12" s="234" t="s">
        <v>25335</v>
      </c>
      <c r="XR12" s="235" t="s">
        <v>8705</v>
      </c>
      <c r="XS12" s="236" t="s">
        <v>25336</v>
      </c>
      <c r="XT12" s="237"/>
      <c r="XU12" s="238">
        <v>5200</v>
      </c>
      <c r="XV12" s="234" t="s">
        <v>25337</v>
      </c>
      <c r="XW12" s="235" t="s">
        <v>8705</v>
      </c>
      <c r="XX12" s="236" t="s">
        <v>25338</v>
      </c>
      <c r="XY12" s="237"/>
      <c r="XZ12" s="238">
        <v>5200</v>
      </c>
      <c r="YA12" s="234" t="s">
        <v>25339</v>
      </c>
      <c r="YB12" s="235" t="s">
        <v>8705</v>
      </c>
      <c r="YC12" s="236" t="s">
        <v>25340</v>
      </c>
      <c r="YD12" s="237"/>
      <c r="YE12" s="238">
        <v>5200</v>
      </c>
      <c r="YF12" s="234" t="s">
        <v>25341</v>
      </c>
      <c r="YG12" s="235" t="s">
        <v>8705</v>
      </c>
      <c r="YH12" s="236" t="s">
        <v>25342</v>
      </c>
      <c r="YI12" s="237"/>
      <c r="YJ12" s="238">
        <v>5200</v>
      </c>
      <c r="YK12" s="234" t="s">
        <v>25343</v>
      </c>
      <c r="YL12" s="235" t="s">
        <v>8705</v>
      </c>
      <c r="YM12" s="236" t="s">
        <v>25344</v>
      </c>
      <c r="YN12" s="237"/>
      <c r="YO12" s="238">
        <v>5200</v>
      </c>
      <c r="YP12" s="234" t="s">
        <v>25345</v>
      </c>
      <c r="YQ12" s="235" t="s">
        <v>8705</v>
      </c>
      <c r="YR12" s="236" t="s">
        <v>25346</v>
      </c>
      <c r="YS12" s="237"/>
      <c r="YT12" s="238">
        <v>5200</v>
      </c>
      <c r="YU12" s="234" t="s">
        <v>25347</v>
      </c>
      <c r="YV12" s="235" t="s">
        <v>8705</v>
      </c>
      <c r="YW12" s="236" t="s">
        <v>25348</v>
      </c>
      <c r="YX12" s="237"/>
      <c r="YY12" s="238">
        <v>5200</v>
      </c>
      <c r="YZ12" s="234" t="s">
        <v>25349</v>
      </c>
      <c r="ZA12" s="235" t="s">
        <v>8705</v>
      </c>
      <c r="ZB12" s="236" t="s">
        <v>25350</v>
      </c>
      <c r="ZC12" s="237"/>
      <c r="ZD12" s="238">
        <v>5200</v>
      </c>
      <c r="ZE12" s="234" t="s">
        <v>25351</v>
      </c>
      <c r="ZF12" s="235" t="s">
        <v>8705</v>
      </c>
      <c r="ZG12" s="236" t="s">
        <v>25352</v>
      </c>
      <c r="ZH12" s="237"/>
      <c r="ZI12" s="238">
        <v>5200</v>
      </c>
      <c r="ZJ12" s="234" t="s">
        <v>25353</v>
      </c>
      <c r="ZK12" s="235" t="s">
        <v>8705</v>
      </c>
      <c r="ZL12" s="236" t="s">
        <v>25354</v>
      </c>
      <c r="ZM12" s="237"/>
      <c r="ZN12" s="238">
        <v>5200</v>
      </c>
      <c r="ZO12" s="234" t="s">
        <v>25355</v>
      </c>
      <c r="ZP12" s="235" t="s">
        <v>8705</v>
      </c>
      <c r="ZQ12" s="236" t="s">
        <v>25356</v>
      </c>
      <c r="ZR12" s="237"/>
      <c r="ZS12" s="238">
        <v>5200</v>
      </c>
      <c r="ZT12" s="234" t="s">
        <v>25357</v>
      </c>
      <c r="ZU12" s="235" t="s">
        <v>8705</v>
      </c>
      <c r="ZV12" s="236" t="s">
        <v>25358</v>
      </c>
      <c r="ZW12" s="237"/>
      <c r="ZX12" s="238">
        <v>5200</v>
      </c>
      <c r="ZY12" s="234" t="s">
        <v>25359</v>
      </c>
      <c r="ZZ12" s="235" t="s">
        <v>8705</v>
      </c>
      <c r="AAA12" s="236" t="s">
        <v>25360</v>
      </c>
      <c r="AAB12" s="237"/>
      <c r="AAC12" s="238">
        <v>5200</v>
      </c>
      <c r="AAD12" s="234" t="s">
        <v>25361</v>
      </c>
      <c r="AAE12" s="235" t="s">
        <v>8705</v>
      </c>
      <c r="AAF12" s="236" t="s">
        <v>25362</v>
      </c>
      <c r="AAG12" s="237"/>
      <c r="AAH12" s="238">
        <v>5200</v>
      </c>
      <c r="AAI12" s="234" t="s">
        <v>25363</v>
      </c>
      <c r="AAJ12" s="235" t="s">
        <v>8705</v>
      </c>
      <c r="AAK12" s="236" t="s">
        <v>25364</v>
      </c>
      <c r="AAL12" s="237"/>
      <c r="AAM12" s="238">
        <v>5200</v>
      </c>
      <c r="AAN12" s="234" t="s">
        <v>25365</v>
      </c>
      <c r="AAO12" s="235" t="s">
        <v>8705</v>
      </c>
      <c r="AAP12" s="236" t="s">
        <v>25366</v>
      </c>
      <c r="AAQ12" s="237"/>
      <c r="AAR12" s="238">
        <v>5200</v>
      </c>
      <c r="AAS12" s="234" t="s">
        <v>25367</v>
      </c>
      <c r="AAT12" s="235" t="s">
        <v>8705</v>
      </c>
      <c r="AAU12" s="236" t="s">
        <v>25368</v>
      </c>
      <c r="AAV12" s="237"/>
      <c r="AAW12" s="238">
        <v>5200</v>
      </c>
      <c r="AAX12" s="234" t="s">
        <v>25369</v>
      </c>
      <c r="AAY12" s="235" t="s">
        <v>8705</v>
      </c>
      <c r="AAZ12" s="236" t="s">
        <v>25370</v>
      </c>
      <c r="ABA12" s="237"/>
      <c r="ABB12" s="238">
        <v>5200</v>
      </c>
      <c r="ABC12" s="234" t="s">
        <v>25371</v>
      </c>
      <c r="ABD12" s="235" t="s">
        <v>8705</v>
      </c>
      <c r="ABE12" s="236" t="s">
        <v>25372</v>
      </c>
      <c r="ABF12" s="237"/>
      <c r="ABG12" s="238">
        <v>5200</v>
      </c>
      <c r="ABH12" s="234" t="s">
        <v>25373</v>
      </c>
      <c r="ABI12" s="235" t="s">
        <v>8705</v>
      </c>
      <c r="ABJ12" s="236" t="s">
        <v>25374</v>
      </c>
      <c r="ABK12" s="237"/>
      <c r="ABL12" s="238">
        <v>5200</v>
      </c>
      <c r="ABM12" s="234" t="s">
        <v>25375</v>
      </c>
      <c r="ABN12" s="235" t="s">
        <v>8705</v>
      </c>
      <c r="ABO12" s="236" t="s">
        <v>25376</v>
      </c>
      <c r="ABP12" s="237"/>
      <c r="ABQ12" s="238">
        <v>5200</v>
      </c>
      <c r="ABR12" s="234" t="s">
        <v>25377</v>
      </c>
      <c r="ABS12" s="235" t="s">
        <v>8705</v>
      </c>
      <c r="ABT12" s="236" t="s">
        <v>25378</v>
      </c>
      <c r="ABU12" s="237"/>
      <c r="ABV12" s="238">
        <v>5200</v>
      </c>
      <c r="ABW12" s="234" t="s">
        <v>25379</v>
      </c>
      <c r="ABX12" s="235" t="s">
        <v>8705</v>
      </c>
      <c r="ABY12" s="236" t="s">
        <v>25380</v>
      </c>
      <c r="ABZ12" s="237"/>
      <c r="ACA12" s="238">
        <v>5200</v>
      </c>
      <c r="ACB12" s="234" t="s">
        <v>25381</v>
      </c>
      <c r="ACC12" s="235" t="s">
        <v>8705</v>
      </c>
      <c r="ACD12" s="236" t="s">
        <v>25382</v>
      </c>
      <c r="ACE12" s="237"/>
      <c r="ACF12" s="238">
        <v>5200</v>
      </c>
      <c r="ACG12" s="234" t="s">
        <v>25383</v>
      </c>
      <c r="ACH12" s="235" t="s">
        <v>8705</v>
      </c>
      <c r="ACI12" s="236" t="s">
        <v>25384</v>
      </c>
      <c r="ACJ12" s="237"/>
      <c r="ACK12" s="238">
        <v>5200</v>
      </c>
      <c r="ACL12" s="234" t="s">
        <v>25385</v>
      </c>
      <c r="ACM12" s="235" t="s">
        <v>8705</v>
      </c>
      <c r="ACN12" s="236" t="s">
        <v>25386</v>
      </c>
      <c r="ACO12" s="237"/>
      <c r="ACP12" s="238">
        <v>5200</v>
      </c>
      <c r="ACQ12" s="234" t="s">
        <v>25387</v>
      </c>
      <c r="ACR12" s="235" t="s">
        <v>8705</v>
      </c>
      <c r="ACS12" s="236" t="s">
        <v>25388</v>
      </c>
      <c r="ACT12" s="237"/>
      <c r="ACU12" s="238">
        <v>5200</v>
      </c>
      <c r="ACV12" s="234" t="s">
        <v>25389</v>
      </c>
      <c r="ACW12" s="235" t="s">
        <v>8705</v>
      </c>
      <c r="ACX12" s="236" t="s">
        <v>25390</v>
      </c>
      <c r="ACY12" s="237"/>
      <c r="ACZ12" s="238">
        <v>5200</v>
      </c>
      <c r="ADA12" s="234" t="s">
        <v>25391</v>
      </c>
      <c r="ADB12" s="235" t="s">
        <v>8705</v>
      </c>
      <c r="ADC12" s="236" t="s">
        <v>25392</v>
      </c>
      <c r="ADD12" s="237"/>
      <c r="ADE12" s="238">
        <v>5200</v>
      </c>
      <c r="ADF12" s="234" t="s">
        <v>25393</v>
      </c>
      <c r="ADG12" s="235" t="s">
        <v>8705</v>
      </c>
      <c r="ADH12" s="236" t="s">
        <v>25394</v>
      </c>
      <c r="ADI12" s="237"/>
      <c r="ADJ12" s="238">
        <v>5200</v>
      </c>
      <c r="ADK12" s="234" t="s">
        <v>25395</v>
      </c>
      <c r="ADL12" s="235" t="s">
        <v>8705</v>
      </c>
      <c r="ADM12" s="236" t="s">
        <v>25396</v>
      </c>
      <c r="ADN12" s="237"/>
      <c r="ADO12" s="238">
        <v>5200</v>
      </c>
      <c r="ADP12" s="234" t="s">
        <v>25397</v>
      </c>
      <c r="ADQ12" s="235" t="s">
        <v>8705</v>
      </c>
      <c r="ADR12" s="236" t="s">
        <v>25398</v>
      </c>
      <c r="ADS12" s="237"/>
      <c r="ADT12" s="238">
        <v>5200</v>
      </c>
      <c r="ADU12" s="234" t="s">
        <v>25399</v>
      </c>
      <c r="ADV12" s="235" t="s">
        <v>8705</v>
      </c>
      <c r="ADW12" s="236" t="s">
        <v>25400</v>
      </c>
      <c r="ADX12" s="237"/>
      <c r="ADY12" s="238">
        <v>5200</v>
      </c>
      <c r="ADZ12" s="234" t="s">
        <v>25401</v>
      </c>
      <c r="AEA12" s="235" t="s">
        <v>8705</v>
      </c>
      <c r="AEB12" s="236" t="s">
        <v>25402</v>
      </c>
      <c r="AEC12" s="237"/>
      <c r="AED12" s="238">
        <v>5200</v>
      </c>
      <c r="AEE12" s="234" t="s">
        <v>25403</v>
      </c>
      <c r="AEF12" s="235" t="s">
        <v>8705</v>
      </c>
      <c r="AEG12" s="236" t="s">
        <v>25404</v>
      </c>
      <c r="AEH12" s="237"/>
      <c r="AEI12" s="238">
        <v>5200</v>
      </c>
      <c r="AEJ12" s="234" t="s">
        <v>25405</v>
      </c>
      <c r="AEK12" s="235" t="s">
        <v>8705</v>
      </c>
      <c r="AEL12" s="236" t="s">
        <v>25406</v>
      </c>
      <c r="AEM12" s="237"/>
      <c r="AEN12" s="238">
        <v>5200</v>
      </c>
      <c r="AEO12" s="234" t="s">
        <v>25407</v>
      </c>
      <c r="AEP12" s="235" t="s">
        <v>8705</v>
      </c>
      <c r="AEQ12" s="236" t="s">
        <v>25408</v>
      </c>
      <c r="AER12" s="237"/>
      <c r="AES12" s="238">
        <v>5200</v>
      </c>
      <c r="AET12" s="234" t="s">
        <v>25409</v>
      </c>
      <c r="AEU12" s="235" t="s">
        <v>8705</v>
      </c>
      <c r="AEV12" s="236" t="s">
        <v>25410</v>
      </c>
      <c r="AEW12" s="237"/>
      <c r="AEX12" s="238">
        <v>5200</v>
      </c>
      <c r="AEY12" s="234" t="s">
        <v>25411</v>
      </c>
      <c r="AEZ12" s="235" t="s">
        <v>8705</v>
      </c>
      <c r="AFA12" s="236" t="s">
        <v>25412</v>
      </c>
      <c r="AFB12" s="237"/>
      <c r="AFC12" s="238">
        <v>5200</v>
      </c>
      <c r="AFD12" s="234" t="s">
        <v>25413</v>
      </c>
      <c r="AFE12" s="235" t="s">
        <v>8705</v>
      </c>
      <c r="AFF12" s="236" t="s">
        <v>25414</v>
      </c>
      <c r="AFG12" s="237"/>
      <c r="AFH12" s="238">
        <v>5200</v>
      </c>
      <c r="AFI12" s="234" t="s">
        <v>25415</v>
      </c>
      <c r="AFJ12" s="235" t="s">
        <v>8705</v>
      </c>
      <c r="AFK12" s="236" t="s">
        <v>25416</v>
      </c>
      <c r="AFL12" s="237"/>
      <c r="AFM12" s="238">
        <v>5200</v>
      </c>
      <c r="AFN12" s="234" t="s">
        <v>25417</v>
      </c>
      <c r="AFO12" s="235" t="s">
        <v>8705</v>
      </c>
      <c r="AFP12" s="236" t="s">
        <v>25418</v>
      </c>
      <c r="AFQ12" s="237"/>
      <c r="AFR12" s="238">
        <v>5200</v>
      </c>
      <c r="AFS12" s="234" t="s">
        <v>25419</v>
      </c>
      <c r="AFT12" s="235" t="s">
        <v>8705</v>
      </c>
      <c r="AFU12" s="236" t="s">
        <v>25420</v>
      </c>
      <c r="AFV12" s="237"/>
      <c r="AFW12" s="238">
        <v>5200</v>
      </c>
      <c r="AFX12" s="234" t="s">
        <v>25421</v>
      </c>
      <c r="AFY12" s="235" t="s">
        <v>8705</v>
      </c>
      <c r="AFZ12" s="236" t="s">
        <v>25422</v>
      </c>
      <c r="AGA12" s="237"/>
      <c r="AGB12" s="238">
        <v>5200</v>
      </c>
      <c r="AGC12" s="234" t="s">
        <v>25423</v>
      </c>
      <c r="AGD12" s="235" t="s">
        <v>8705</v>
      </c>
      <c r="AGE12" s="236" t="s">
        <v>25424</v>
      </c>
      <c r="AGF12" s="237"/>
      <c r="AGG12" s="238">
        <v>5200</v>
      </c>
      <c r="AGH12" s="234" t="s">
        <v>25425</v>
      </c>
      <c r="AGI12" s="235" t="s">
        <v>8705</v>
      </c>
      <c r="AGJ12" s="236" t="s">
        <v>25426</v>
      </c>
      <c r="AGK12" s="237"/>
      <c r="AGL12" s="238">
        <v>5200</v>
      </c>
      <c r="AGM12" s="234" t="s">
        <v>25427</v>
      </c>
      <c r="AGN12" s="235" t="s">
        <v>8705</v>
      </c>
      <c r="AGO12" s="236" t="s">
        <v>25428</v>
      </c>
      <c r="AGP12" s="237"/>
      <c r="AGQ12" s="238">
        <v>5200</v>
      </c>
      <c r="AGR12" s="234" t="s">
        <v>25429</v>
      </c>
      <c r="AGS12" s="235" t="s">
        <v>8705</v>
      </c>
      <c r="AGT12" s="236" t="s">
        <v>25430</v>
      </c>
      <c r="AGU12" s="237"/>
      <c r="AGV12" s="238">
        <v>5200</v>
      </c>
      <c r="AGW12" s="234" t="s">
        <v>25431</v>
      </c>
      <c r="AGX12" s="235" t="s">
        <v>8705</v>
      </c>
      <c r="AGY12" s="236" t="s">
        <v>25432</v>
      </c>
      <c r="AGZ12" s="237"/>
      <c r="AHA12" s="238">
        <v>5200</v>
      </c>
      <c r="AHB12" s="234" t="s">
        <v>25433</v>
      </c>
      <c r="AHC12" s="235" t="s">
        <v>8705</v>
      </c>
      <c r="AHD12" s="236" t="s">
        <v>25434</v>
      </c>
      <c r="AHE12" s="237"/>
      <c r="AHF12" s="238">
        <v>5200</v>
      </c>
      <c r="AHG12" s="234" t="s">
        <v>25435</v>
      </c>
      <c r="AHH12" s="235" t="s">
        <v>8705</v>
      </c>
      <c r="AHI12" s="236" t="s">
        <v>25436</v>
      </c>
      <c r="AHJ12" s="237"/>
      <c r="AHK12" s="238">
        <v>5200</v>
      </c>
      <c r="AHL12" s="234" t="s">
        <v>25437</v>
      </c>
      <c r="AHM12" s="235" t="s">
        <v>8705</v>
      </c>
      <c r="AHN12" s="236" t="s">
        <v>25438</v>
      </c>
      <c r="AHO12" s="237"/>
      <c r="AHP12" s="238">
        <v>5200</v>
      </c>
      <c r="AHQ12" s="234" t="s">
        <v>25439</v>
      </c>
      <c r="AHR12" s="235" t="s">
        <v>8705</v>
      </c>
      <c r="AHS12" s="236" t="s">
        <v>25440</v>
      </c>
      <c r="AHT12" s="237"/>
      <c r="AHU12" s="238">
        <v>5200</v>
      </c>
      <c r="AHV12" s="234" t="s">
        <v>25441</v>
      </c>
      <c r="AHW12" s="235" t="s">
        <v>8705</v>
      </c>
      <c r="AHX12" s="236" t="s">
        <v>25442</v>
      </c>
      <c r="AHY12" s="237"/>
      <c r="AHZ12" s="238">
        <v>5200</v>
      </c>
      <c r="AIA12" s="234" t="s">
        <v>25443</v>
      </c>
      <c r="AIB12" s="235" t="s">
        <v>8705</v>
      </c>
      <c r="AIC12" s="236" t="s">
        <v>25444</v>
      </c>
      <c r="AID12" s="237"/>
      <c r="AIE12" s="238">
        <v>5200</v>
      </c>
      <c r="AIF12" s="234" t="s">
        <v>25445</v>
      </c>
      <c r="AIG12" s="235" t="s">
        <v>8705</v>
      </c>
      <c r="AIH12" s="236" t="s">
        <v>25446</v>
      </c>
      <c r="AII12" s="237"/>
      <c r="AIJ12" s="238">
        <v>5200</v>
      </c>
      <c r="AIK12" s="234" t="s">
        <v>25447</v>
      </c>
      <c r="AIL12" s="235" t="s">
        <v>8705</v>
      </c>
      <c r="AIM12" s="236" t="s">
        <v>25448</v>
      </c>
      <c r="AIN12" s="237"/>
      <c r="AIO12" s="238">
        <v>5200</v>
      </c>
      <c r="AIP12" s="234" t="s">
        <v>25449</v>
      </c>
      <c r="AIQ12" s="235" t="s">
        <v>8705</v>
      </c>
      <c r="AIR12" s="236" t="s">
        <v>25450</v>
      </c>
      <c r="AIS12" s="237"/>
      <c r="AIT12" s="238">
        <v>5200</v>
      </c>
      <c r="AIU12" s="234" t="s">
        <v>25451</v>
      </c>
      <c r="AIV12" s="235" t="s">
        <v>8705</v>
      </c>
      <c r="AIW12" s="236" t="s">
        <v>25452</v>
      </c>
      <c r="AIX12" s="237"/>
      <c r="AIY12" s="238">
        <v>5200</v>
      </c>
      <c r="AIZ12" s="234" t="s">
        <v>25453</v>
      </c>
      <c r="AJA12" s="235" t="s">
        <v>8705</v>
      </c>
      <c r="AJB12" s="236" t="s">
        <v>25454</v>
      </c>
      <c r="AJC12" s="237"/>
      <c r="AJD12" s="238">
        <v>5200</v>
      </c>
      <c r="AJE12" s="234" t="s">
        <v>25455</v>
      </c>
      <c r="AJF12" s="235" t="s">
        <v>8705</v>
      </c>
      <c r="AJG12" s="236" t="s">
        <v>25456</v>
      </c>
      <c r="AJH12" s="237"/>
      <c r="AJI12" s="238">
        <v>5200</v>
      </c>
      <c r="AJJ12" s="234" t="s">
        <v>25457</v>
      </c>
      <c r="AJK12" s="235" t="s">
        <v>8705</v>
      </c>
      <c r="AJL12" s="236" t="s">
        <v>25458</v>
      </c>
      <c r="AJM12" s="237"/>
      <c r="AJN12" s="238">
        <v>5200</v>
      </c>
      <c r="AJO12" s="234" t="s">
        <v>25459</v>
      </c>
      <c r="AJP12" s="235" t="s">
        <v>8705</v>
      </c>
      <c r="AJQ12" s="236" t="s">
        <v>25460</v>
      </c>
      <c r="AJR12" s="237"/>
      <c r="AJS12" s="238">
        <v>5200</v>
      </c>
      <c r="AJT12" s="234" t="s">
        <v>25461</v>
      </c>
      <c r="AJU12" s="235" t="s">
        <v>8705</v>
      </c>
      <c r="AJV12" s="236" t="s">
        <v>25462</v>
      </c>
      <c r="AJW12" s="237"/>
      <c r="AJX12" s="238">
        <v>5200</v>
      </c>
      <c r="AJY12" s="234" t="s">
        <v>25463</v>
      </c>
      <c r="AJZ12" s="235" t="s">
        <v>8705</v>
      </c>
      <c r="AKA12" s="236" t="s">
        <v>25464</v>
      </c>
      <c r="AKB12" s="237"/>
      <c r="AKC12" s="238">
        <v>5200</v>
      </c>
      <c r="AKD12" s="234" t="s">
        <v>25465</v>
      </c>
      <c r="AKE12" s="235" t="s">
        <v>8705</v>
      </c>
      <c r="AKF12" s="236" t="s">
        <v>25466</v>
      </c>
      <c r="AKG12" s="237"/>
      <c r="AKH12" s="238">
        <v>5200</v>
      </c>
      <c r="AKI12" s="234" t="s">
        <v>25467</v>
      </c>
      <c r="AKJ12" s="235" t="s">
        <v>8705</v>
      </c>
      <c r="AKK12" s="236" t="s">
        <v>25468</v>
      </c>
      <c r="AKL12" s="237"/>
      <c r="AKM12" s="238">
        <v>5200</v>
      </c>
      <c r="AKN12" s="234" t="s">
        <v>25469</v>
      </c>
      <c r="AKO12" s="235" t="s">
        <v>8705</v>
      </c>
      <c r="AKP12" s="236" t="s">
        <v>25470</v>
      </c>
      <c r="AKQ12" s="237"/>
      <c r="AKR12" s="238">
        <v>5200</v>
      </c>
      <c r="AKS12" s="234" t="s">
        <v>25471</v>
      </c>
      <c r="AKT12" s="235" t="s">
        <v>8705</v>
      </c>
      <c r="AKU12" s="236" t="s">
        <v>25472</v>
      </c>
      <c r="AKV12" s="237"/>
      <c r="AKW12" s="238">
        <v>5200</v>
      </c>
      <c r="AKX12" s="234" t="s">
        <v>25473</v>
      </c>
      <c r="AKY12" s="235" t="s">
        <v>8705</v>
      </c>
      <c r="AKZ12" s="236" t="s">
        <v>25474</v>
      </c>
      <c r="ALA12" s="237"/>
      <c r="ALB12" s="238">
        <v>5200</v>
      </c>
      <c r="ALC12" s="234" t="s">
        <v>25475</v>
      </c>
      <c r="ALD12" s="235" t="s">
        <v>8705</v>
      </c>
      <c r="ALE12" s="236" t="s">
        <v>25476</v>
      </c>
      <c r="ALF12" s="237"/>
      <c r="ALG12" s="238">
        <v>5200</v>
      </c>
      <c r="ALH12" s="234" t="s">
        <v>25477</v>
      </c>
      <c r="ALI12" s="235" t="s">
        <v>8705</v>
      </c>
      <c r="ALJ12" s="236" t="s">
        <v>25478</v>
      </c>
      <c r="ALK12" s="237"/>
      <c r="ALL12" s="238">
        <v>5200</v>
      </c>
      <c r="ALM12" s="234" t="s">
        <v>25479</v>
      </c>
      <c r="ALN12" s="235" t="s">
        <v>8705</v>
      </c>
      <c r="ALO12" s="236" t="s">
        <v>25480</v>
      </c>
      <c r="ALP12" s="237"/>
      <c r="ALQ12" s="238">
        <v>5200</v>
      </c>
      <c r="ALR12" s="234" t="s">
        <v>25481</v>
      </c>
      <c r="ALS12" s="235" t="s">
        <v>8705</v>
      </c>
      <c r="ALT12" s="236" t="s">
        <v>25482</v>
      </c>
      <c r="ALU12" s="237"/>
      <c r="ALV12" s="238">
        <v>5200</v>
      </c>
      <c r="ALW12" s="234" t="s">
        <v>25483</v>
      </c>
      <c r="ALX12" s="235" t="s">
        <v>8705</v>
      </c>
      <c r="ALY12" s="236" t="s">
        <v>25484</v>
      </c>
      <c r="ALZ12" s="237"/>
      <c r="AMA12" s="238">
        <v>5200</v>
      </c>
      <c r="AMB12" s="234" t="s">
        <v>25485</v>
      </c>
      <c r="AMC12" s="235" t="s">
        <v>8705</v>
      </c>
      <c r="AMD12" s="236" t="s">
        <v>25486</v>
      </c>
      <c r="AME12" s="237"/>
      <c r="AMF12" s="238">
        <v>5200</v>
      </c>
      <c r="AMG12" s="234" t="s">
        <v>25487</v>
      </c>
      <c r="AMH12" s="235" t="s">
        <v>8705</v>
      </c>
      <c r="AMI12" s="236" t="s">
        <v>25488</v>
      </c>
      <c r="AMJ12" s="237"/>
      <c r="AMK12" s="238">
        <v>5200</v>
      </c>
      <c r="AML12" s="234" t="s">
        <v>25489</v>
      </c>
      <c r="AMM12" s="235" t="s">
        <v>8705</v>
      </c>
      <c r="AMN12" s="236" t="s">
        <v>25490</v>
      </c>
      <c r="AMO12" s="237"/>
      <c r="AMP12" s="238">
        <v>5200</v>
      </c>
      <c r="AMQ12" s="234" t="s">
        <v>25491</v>
      </c>
      <c r="AMR12" s="235" t="s">
        <v>8705</v>
      </c>
      <c r="AMS12" s="236" t="s">
        <v>25492</v>
      </c>
      <c r="AMT12" s="237"/>
      <c r="AMU12" s="238">
        <v>5200</v>
      </c>
      <c r="AMV12" s="234" t="s">
        <v>25493</v>
      </c>
      <c r="AMW12" s="235" t="s">
        <v>8705</v>
      </c>
      <c r="AMX12" s="236" t="s">
        <v>25494</v>
      </c>
      <c r="AMY12" s="237"/>
      <c r="AMZ12" s="238">
        <v>5200</v>
      </c>
      <c r="ANA12" s="234" t="s">
        <v>25495</v>
      </c>
      <c r="ANB12" s="235" t="s">
        <v>8705</v>
      </c>
      <c r="ANC12" s="236" t="s">
        <v>25496</v>
      </c>
      <c r="AND12" s="237"/>
      <c r="ANE12" s="238">
        <v>5200</v>
      </c>
      <c r="ANF12" s="234" t="s">
        <v>25497</v>
      </c>
      <c r="ANG12" s="235" t="s">
        <v>8705</v>
      </c>
      <c r="ANH12" s="236" t="s">
        <v>25498</v>
      </c>
      <c r="ANI12" s="237"/>
      <c r="ANJ12" s="238">
        <v>5200</v>
      </c>
      <c r="ANK12" s="234" t="s">
        <v>25499</v>
      </c>
      <c r="ANL12" s="235" t="s">
        <v>8705</v>
      </c>
      <c r="ANM12" s="236" t="s">
        <v>25500</v>
      </c>
      <c r="ANN12" s="237"/>
      <c r="ANO12" s="238">
        <v>5200</v>
      </c>
      <c r="ANP12" s="234" t="s">
        <v>25501</v>
      </c>
      <c r="ANQ12" s="235" t="s">
        <v>8705</v>
      </c>
      <c r="ANR12" s="236" t="s">
        <v>25502</v>
      </c>
      <c r="ANS12" s="237"/>
      <c r="ANT12" s="238">
        <v>5200</v>
      </c>
      <c r="ANU12" s="234" t="s">
        <v>25503</v>
      </c>
      <c r="ANV12" s="235" t="s">
        <v>8705</v>
      </c>
      <c r="ANW12" s="236" t="s">
        <v>25504</v>
      </c>
      <c r="ANX12" s="237"/>
      <c r="ANY12" s="238">
        <v>5200</v>
      </c>
      <c r="ANZ12" s="234" t="s">
        <v>25505</v>
      </c>
      <c r="AOA12" s="235" t="s">
        <v>8705</v>
      </c>
      <c r="AOB12" s="236" t="s">
        <v>25506</v>
      </c>
      <c r="AOC12" s="237"/>
      <c r="AOD12" s="238">
        <v>5200</v>
      </c>
      <c r="AOE12" s="234" t="s">
        <v>25507</v>
      </c>
      <c r="AOF12" s="235" t="s">
        <v>8705</v>
      </c>
      <c r="AOG12" s="236" t="s">
        <v>25508</v>
      </c>
      <c r="AOH12" s="237"/>
      <c r="AOI12" s="238">
        <v>5200</v>
      </c>
      <c r="AOJ12" s="234" t="s">
        <v>25509</v>
      </c>
      <c r="AOK12" s="235" t="s">
        <v>8705</v>
      </c>
      <c r="AOL12" s="236" t="s">
        <v>25510</v>
      </c>
      <c r="AOM12" s="237"/>
      <c r="AON12" s="238">
        <v>5200</v>
      </c>
      <c r="AOO12" s="234" t="s">
        <v>25511</v>
      </c>
      <c r="AOP12" s="235" t="s">
        <v>8705</v>
      </c>
      <c r="AOQ12" s="236" t="s">
        <v>25512</v>
      </c>
      <c r="AOR12" s="237"/>
      <c r="AOS12" s="238">
        <v>5200</v>
      </c>
      <c r="AOT12" s="234" t="s">
        <v>25513</v>
      </c>
      <c r="AOU12" s="235" t="s">
        <v>8705</v>
      </c>
      <c r="AOV12" s="236" t="s">
        <v>25514</v>
      </c>
      <c r="AOW12" s="237"/>
      <c r="AOX12" s="238">
        <v>5200</v>
      </c>
      <c r="AOY12" s="234" t="s">
        <v>25515</v>
      </c>
      <c r="AOZ12" s="235" t="s">
        <v>8705</v>
      </c>
      <c r="APA12" s="236" t="s">
        <v>25516</v>
      </c>
      <c r="APB12" s="237"/>
      <c r="APC12" s="238">
        <v>5200</v>
      </c>
      <c r="APD12" s="234" t="s">
        <v>25517</v>
      </c>
      <c r="APE12" s="235" t="s">
        <v>8705</v>
      </c>
      <c r="APF12" s="236" t="s">
        <v>25518</v>
      </c>
      <c r="APG12" s="237"/>
      <c r="APH12" s="238">
        <v>5200</v>
      </c>
      <c r="API12" s="234" t="s">
        <v>25519</v>
      </c>
      <c r="APJ12" s="235" t="s">
        <v>8705</v>
      </c>
      <c r="APK12" s="236" t="s">
        <v>25520</v>
      </c>
      <c r="APL12" s="237"/>
      <c r="APM12" s="238">
        <v>5200</v>
      </c>
      <c r="APN12" s="234" t="s">
        <v>25521</v>
      </c>
      <c r="APO12" s="235" t="s">
        <v>8705</v>
      </c>
      <c r="APP12" s="236" t="s">
        <v>25522</v>
      </c>
      <c r="APQ12" s="237"/>
      <c r="APR12" s="238">
        <v>5200</v>
      </c>
      <c r="APS12" s="234" t="s">
        <v>25523</v>
      </c>
      <c r="APT12" s="235" t="s">
        <v>8705</v>
      </c>
      <c r="APU12" s="236" t="s">
        <v>25524</v>
      </c>
      <c r="APV12" s="237"/>
      <c r="APW12" s="238">
        <v>5200</v>
      </c>
      <c r="APX12" s="234" t="s">
        <v>25525</v>
      </c>
      <c r="APY12" s="235" t="s">
        <v>8705</v>
      </c>
      <c r="APZ12" s="236" t="s">
        <v>25526</v>
      </c>
      <c r="AQA12" s="237"/>
      <c r="AQB12" s="238">
        <v>5200</v>
      </c>
      <c r="AQC12" s="234" t="s">
        <v>25527</v>
      </c>
      <c r="AQD12" s="235" t="s">
        <v>8705</v>
      </c>
      <c r="AQE12" s="236" t="s">
        <v>25528</v>
      </c>
      <c r="AQF12" s="237"/>
      <c r="AQG12" s="238">
        <v>5200</v>
      </c>
      <c r="AQH12" s="234" t="s">
        <v>25529</v>
      </c>
      <c r="AQI12" s="235" t="s">
        <v>8705</v>
      </c>
      <c r="AQJ12" s="236" t="s">
        <v>25530</v>
      </c>
      <c r="AQK12" s="237"/>
      <c r="AQL12" s="238">
        <v>5200</v>
      </c>
      <c r="AQM12" s="234" t="s">
        <v>25531</v>
      </c>
      <c r="AQN12" s="235" t="s">
        <v>8705</v>
      </c>
      <c r="AQO12" s="236" t="s">
        <v>25532</v>
      </c>
      <c r="AQP12" s="237"/>
      <c r="AQQ12" s="238">
        <v>5200</v>
      </c>
      <c r="AQR12" s="234" t="s">
        <v>25533</v>
      </c>
      <c r="AQS12" s="235" t="s">
        <v>8705</v>
      </c>
      <c r="AQT12" s="236" t="s">
        <v>25534</v>
      </c>
      <c r="AQU12" s="237"/>
      <c r="AQV12" s="238">
        <v>5200</v>
      </c>
      <c r="AQW12" s="234" t="s">
        <v>25535</v>
      </c>
      <c r="AQX12" s="235" t="s">
        <v>8705</v>
      </c>
      <c r="AQY12" s="236" t="s">
        <v>25536</v>
      </c>
      <c r="AQZ12" s="237"/>
      <c r="ARA12" s="238">
        <v>5200</v>
      </c>
      <c r="ARB12" s="234" t="s">
        <v>25537</v>
      </c>
      <c r="ARC12" s="235" t="s">
        <v>8705</v>
      </c>
      <c r="ARD12" s="236" t="s">
        <v>25538</v>
      </c>
      <c r="ARE12" s="237"/>
      <c r="ARF12" s="238">
        <v>5200</v>
      </c>
      <c r="ARG12" s="234" t="s">
        <v>25539</v>
      </c>
      <c r="ARH12" s="235" t="s">
        <v>8705</v>
      </c>
      <c r="ARI12" s="236" t="s">
        <v>25540</v>
      </c>
      <c r="ARJ12" s="237"/>
      <c r="ARK12" s="238">
        <v>5200</v>
      </c>
      <c r="ARL12" s="234" t="s">
        <v>25541</v>
      </c>
      <c r="ARM12" s="235" t="s">
        <v>8705</v>
      </c>
      <c r="ARN12" s="236" t="s">
        <v>25542</v>
      </c>
      <c r="ARO12" s="237"/>
      <c r="ARP12" s="238">
        <v>5200</v>
      </c>
      <c r="ARQ12" s="234" t="s">
        <v>25543</v>
      </c>
      <c r="ARR12" s="235" t="s">
        <v>8705</v>
      </c>
      <c r="ARS12" s="236" t="s">
        <v>25544</v>
      </c>
      <c r="ART12" s="237"/>
      <c r="ARU12" s="238">
        <v>5200</v>
      </c>
      <c r="ARV12" s="234" t="s">
        <v>25545</v>
      </c>
      <c r="ARW12" s="235" t="s">
        <v>8705</v>
      </c>
      <c r="ARX12" s="236" t="s">
        <v>25546</v>
      </c>
      <c r="ARY12" s="237"/>
      <c r="ARZ12" s="238">
        <v>5200</v>
      </c>
      <c r="ASA12" s="234" t="s">
        <v>25547</v>
      </c>
      <c r="ASB12" s="235" t="s">
        <v>8705</v>
      </c>
      <c r="ASC12" s="236" t="s">
        <v>25548</v>
      </c>
      <c r="ASD12" s="237"/>
      <c r="ASE12" s="238">
        <v>5200</v>
      </c>
      <c r="ASF12" s="234" t="s">
        <v>25549</v>
      </c>
      <c r="ASG12" s="235" t="s">
        <v>8705</v>
      </c>
      <c r="ASH12" s="236" t="s">
        <v>25550</v>
      </c>
      <c r="ASI12" s="237"/>
      <c r="ASJ12" s="238">
        <v>5200</v>
      </c>
      <c r="ASK12" s="234" t="s">
        <v>25551</v>
      </c>
      <c r="ASL12" s="235" t="s">
        <v>8705</v>
      </c>
      <c r="ASM12" s="236" t="s">
        <v>25552</v>
      </c>
      <c r="ASN12" s="237"/>
      <c r="ASO12" s="238">
        <v>5200</v>
      </c>
      <c r="ASP12" s="234" t="s">
        <v>25553</v>
      </c>
      <c r="ASQ12" s="235" t="s">
        <v>8705</v>
      </c>
      <c r="ASR12" s="236" t="s">
        <v>25554</v>
      </c>
      <c r="ASS12" s="237"/>
      <c r="AST12" s="238">
        <v>5200</v>
      </c>
      <c r="ASU12" s="234" t="s">
        <v>25555</v>
      </c>
      <c r="ASV12" s="235" t="s">
        <v>8705</v>
      </c>
      <c r="ASW12" s="236" t="s">
        <v>25556</v>
      </c>
      <c r="ASX12" s="237"/>
      <c r="ASY12" s="238">
        <v>5200</v>
      </c>
      <c r="ASZ12" s="234" t="s">
        <v>25557</v>
      </c>
      <c r="ATA12" s="235" t="s">
        <v>8705</v>
      </c>
      <c r="ATB12" s="236" t="s">
        <v>25558</v>
      </c>
      <c r="ATC12" s="237"/>
      <c r="ATD12" s="238">
        <v>5200</v>
      </c>
      <c r="ATE12" s="234" t="s">
        <v>25559</v>
      </c>
      <c r="ATF12" s="235" t="s">
        <v>8705</v>
      </c>
      <c r="ATG12" s="236" t="s">
        <v>25560</v>
      </c>
      <c r="ATH12" s="237"/>
      <c r="ATI12" s="238">
        <v>5200</v>
      </c>
      <c r="ATJ12" s="234" t="s">
        <v>25561</v>
      </c>
      <c r="ATK12" s="235" t="s">
        <v>8705</v>
      </c>
      <c r="ATL12" s="236" t="s">
        <v>25562</v>
      </c>
      <c r="ATM12" s="237"/>
      <c r="ATN12" s="238">
        <v>5200</v>
      </c>
      <c r="ATO12" s="234" t="s">
        <v>25563</v>
      </c>
      <c r="ATP12" s="235" t="s">
        <v>8705</v>
      </c>
      <c r="ATQ12" s="236" t="s">
        <v>25564</v>
      </c>
      <c r="ATR12" s="237"/>
      <c r="ATS12" s="238">
        <v>5200</v>
      </c>
      <c r="ATT12" s="234" t="s">
        <v>25565</v>
      </c>
      <c r="ATU12" s="235" t="s">
        <v>8705</v>
      </c>
      <c r="ATV12" s="236" t="s">
        <v>25566</v>
      </c>
      <c r="ATW12" s="237"/>
      <c r="ATX12" s="238">
        <v>5200</v>
      </c>
      <c r="ATY12" s="234" t="s">
        <v>25567</v>
      </c>
      <c r="ATZ12" s="235" t="s">
        <v>8705</v>
      </c>
      <c r="AUA12" s="236" t="s">
        <v>25568</v>
      </c>
      <c r="AUB12" s="237"/>
      <c r="AUC12" s="238">
        <v>5200</v>
      </c>
      <c r="AUD12" s="234" t="s">
        <v>25569</v>
      </c>
      <c r="AUE12" s="235" t="s">
        <v>8705</v>
      </c>
      <c r="AUF12" s="236" t="s">
        <v>25570</v>
      </c>
      <c r="AUG12" s="237"/>
      <c r="AUH12" s="238">
        <v>5200</v>
      </c>
      <c r="AUI12" s="234" t="s">
        <v>25571</v>
      </c>
      <c r="AUJ12" s="235" t="s">
        <v>8705</v>
      </c>
      <c r="AUK12" s="236" t="s">
        <v>25572</v>
      </c>
      <c r="AUL12" s="237"/>
      <c r="AUM12" s="238">
        <v>5200</v>
      </c>
      <c r="AUN12" s="234" t="s">
        <v>25573</v>
      </c>
      <c r="AUO12" s="235" t="s">
        <v>8705</v>
      </c>
      <c r="AUP12" s="236" t="s">
        <v>25574</v>
      </c>
      <c r="AUQ12" s="237"/>
      <c r="AUR12" s="238">
        <v>5200</v>
      </c>
      <c r="AUS12" s="234" t="s">
        <v>25575</v>
      </c>
      <c r="AUT12" s="235" t="s">
        <v>8705</v>
      </c>
      <c r="AUU12" s="236" t="s">
        <v>25576</v>
      </c>
      <c r="AUV12" s="237"/>
      <c r="AUW12" s="238">
        <v>5200</v>
      </c>
      <c r="AUX12" s="234" t="s">
        <v>25577</v>
      </c>
      <c r="AUY12" s="235" t="s">
        <v>8705</v>
      </c>
      <c r="AUZ12" s="236" t="s">
        <v>25578</v>
      </c>
      <c r="AVA12" s="237"/>
      <c r="AVB12" s="238">
        <v>5200</v>
      </c>
      <c r="AVC12" s="234" t="s">
        <v>25579</v>
      </c>
      <c r="AVD12" s="235" t="s">
        <v>8705</v>
      </c>
      <c r="AVE12" s="236" t="s">
        <v>25580</v>
      </c>
      <c r="AVF12" s="237"/>
      <c r="AVG12" s="238">
        <v>5200</v>
      </c>
      <c r="AVH12" s="234" t="s">
        <v>25581</v>
      </c>
      <c r="AVI12" s="235" t="s">
        <v>8705</v>
      </c>
      <c r="AVJ12" s="236" t="s">
        <v>25582</v>
      </c>
      <c r="AVK12" s="237"/>
      <c r="AVL12" s="238">
        <v>5200</v>
      </c>
      <c r="AVM12" s="234" t="s">
        <v>25583</v>
      </c>
      <c r="AVN12" s="235" t="s">
        <v>8705</v>
      </c>
      <c r="AVO12" s="236" t="s">
        <v>25584</v>
      </c>
      <c r="AVP12" s="237"/>
      <c r="AVQ12" s="238">
        <v>5200</v>
      </c>
      <c r="AVR12" s="234" t="s">
        <v>25585</v>
      </c>
      <c r="AVS12" s="235" t="s">
        <v>8705</v>
      </c>
      <c r="AVT12" s="236" t="s">
        <v>25586</v>
      </c>
      <c r="AVU12" s="237"/>
      <c r="AVV12" s="238">
        <v>5200</v>
      </c>
      <c r="AVW12" s="234" t="s">
        <v>25587</v>
      </c>
      <c r="AVX12" s="235" t="s">
        <v>8705</v>
      </c>
      <c r="AVY12" s="236" t="s">
        <v>25588</v>
      </c>
      <c r="AVZ12" s="237"/>
      <c r="AWA12" s="238">
        <v>5200</v>
      </c>
      <c r="AWB12" s="234" t="s">
        <v>25589</v>
      </c>
      <c r="AWC12" s="235" t="s">
        <v>8705</v>
      </c>
      <c r="AWD12" s="236" t="s">
        <v>25590</v>
      </c>
      <c r="AWE12" s="237"/>
      <c r="AWF12" s="238">
        <v>5200</v>
      </c>
      <c r="AWG12" s="234" t="s">
        <v>25591</v>
      </c>
      <c r="AWH12" s="235" t="s">
        <v>8705</v>
      </c>
      <c r="AWI12" s="236" t="s">
        <v>25592</v>
      </c>
      <c r="AWJ12" s="237"/>
      <c r="AWK12" s="238">
        <v>5200</v>
      </c>
      <c r="AWL12" s="234" t="s">
        <v>25593</v>
      </c>
      <c r="AWM12" s="235" t="s">
        <v>8705</v>
      </c>
      <c r="AWN12" s="236" t="s">
        <v>25594</v>
      </c>
      <c r="AWO12" s="237"/>
      <c r="AWP12" s="238">
        <v>5200</v>
      </c>
      <c r="AWQ12" s="234" t="s">
        <v>25595</v>
      </c>
      <c r="AWR12" s="235" t="s">
        <v>8705</v>
      </c>
      <c r="AWS12" s="236" t="s">
        <v>25596</v>
      </c>
      <c r="AWT12" s="237"/>
      <c r="AWU12" s="238">
        <v>5200</v>
      </c>
      <c r="AWV12" s="234" t="s">
        <v>25597</v>
      </c>
      <c r="AWW12" s="235" t="s">
        <v>8705</v>
      </c>
      <c r="AWX12" s="236" t="s">
        <v>25598</v>
      </c>
      <c r="AWY12" s="237"/>
      <c r="AWZ12" s="238">
        <v>5200</v>
      </c>
      <c r="AXA12" s="234" t="s">
        <v>25599</v>
      </c>
      <c r="AXB12" s="235" t="s">
        <v>8705</v>
      </c>
      <c r="AXC12" s="236" t="s">
        <v>25600</v>
      </c>
      <c r="AXD12" s="237"/>
      <c r="AXE12" s="238">
        <v>5200</v>
      </c>
      <c r="AXF12" s="234" t="s">
        <v>25601</v>
      </c>
      <c r="AXG12" s="235" t="s">
        <v>8705</v>
      </c>
      <c r="AXH12" s="236" t="s">
        <v>25602</v>
      </c>
      <c r="AXI12" s="237"/>
      <c r="AXJ12" s="238">
        <v>5200</v>
      </c>
      <c r="AXK12" s="234" t="s">
        <v>25603</v>
      </c>
      <c r="AXL12" s="235" t="s">
        <v>8705</v>
      </c>
      <c r="AXM12" s="236" t="s">
        <v>25604</v>
      </c>
      <c r="AXN12" s="237"/>
      <c r="AXO12" s="238">
        <v>5200</v>
      </c>
      <c r="AXP12" s="234" t="s">
        <v>25605</v>
      </c>
      <c r="AXQ12" s="235" t="s">
        <v>8705</v>
      </c>
      <c r="AXR12" s="236" t="s">
        <v>25606</v>
      </c>
      <c r="AXS12" s="237"/>
      <c r="AXT12" s="238">
        <v>5200</v>
      </c>
      <c r="AXU12" s="234" t="s">
        <v>25607</v>
      </c>
      <c r="AXV12" s="235" t="s">
        <v>8705</v>
      </c>
      <c r="AXW12" s="236" t="s">
        <v>25608</v>
      </c>
      <c r="AXX12" s="237"/>
      <c r="AXY12" s="238">
        <v>5200</v>
      </c>
      <c r="AXZ12" s="234" t="s">
        <v>25609</v>
      </c>
      <c r="AYA12" s="235" t="s">
        <v>8705</v>
      </c>
      <c r="AYB12" s="236" t="s">
        <v>25610</v>
      </c>
      <c r="AYC12" s="237"/>
      <c r="AYD12" s="238">
        <v>5200</v>
      </c>
      <c r="AYE12" s="234" t="s">
        <v>25611</v>
      </c>
      <c r="AYF12" s="235" t="s">
        <v>8705</v>
      </c>
      <c r="AYG12" s="236" t="s">
        <v>25612</v>
      </c>
      <c r="AYH12" s="237"/>
      <c r="AYI12" s="238">
        <v>5200</v>
      </c>
      <c r="AYJ12" s="234" t="s">
        <v>25613</v>
      </c>
      <c r="AYK12" s="235" t="s">
        <v>8705</v>
      </c>
      <c r="AYL12" s="236" t="s">
        <v>25614</v>
      </c>
      <c r="AYM12" s="237"/>
      <c r="AYN12" s="238">
        <v>5200</v>
      </c>
      <c r="AYO12" s="234" t="s">
        <v>25615</v>
      </c>
      <c r="AYP12" s="235" t="s">
        <v>8705</v>
      </c>
      <c r="AYQ12" s="236" t="s">
        <v>25616</v>
      </c>
      <c r="AYR12" s="237"/>
      <c r="AYS12" s="238">
        <v>5200</v>
      </c>
      <c r="AYT12" s="234" t="s">
        <v>25617</v>
      </c>
      <c r="AYU12" s="235" t="s">
        <v>8705</v>
      </c>
      <c r="AYV12" s="236" t="s">
        <v>25618</v>
      </c>
      <c r="AYW12" s="237"/>
      <c r="AYX12" s="238">
        <v>5200</v>
      </c>
      <c r="AYY12" s="234" t="s">
        <v>25619</v>
      </c>
      <c r="AYZ12" s="235" t="s">
        <v>8705</v>
      </c>
      <c r="AZA12" s="236" t="s">
        <v>25620</v>
      </c>
      <c r="AZB12" s="237"/>
      <c r="AZC12" s="238">
        <v>5200</v>
      </c>
      <c r="AZD12" s="234" t="s">
        <v>25621</v>
      </c>
      <c r="AZE12" s="235" t="s">
        <v>8705</v>
      </c>
      <c r="AZF12" s="236" t="s">
        <v>25622</v>
      </c>
      <c r="AZG12" s="237"/>
      <c r="AZH12" s="238">
        <v>5200</v>
      </c>
      <c r="AZI12" s="234" t="s">
        <v>25623</v>
      </c>
      <c r="AZJ12" s="235" t="s">
        <v>8705</v>
      </c>
      <c r="AZK12" s="236" t="s">
        <v>25624</v>
      </c>
      <c r="AZL12" s="237"/>
      <c r="AZM12" s="238">
        <v>5200</v>
      </c>
      <c r="AZN12" s="234" t="s">
        <v>25625</v>
      </c>
      <c r="AZO12" s="235" t="s">
        <v>8705</v>
      </c>
      <c r="AZP12" s="236" t="s">
        <v>25626</v>
      </c>
      <c r="AZQ12" s="237"/>
      <c r="AZR12" s="238">
        <v>5200</v>
      </c>
      <c r="AZS12" s="234" t="s">
        <v>25627</v>
      </c>
      <c r="AZT12" s="235" t="s">
        <v>8705</v>
      </c>
      <c r="AZU12" s="236" t="s">
        <v>25628</v>
      </c>
      <c r="AZV12" s="237"/>
      <c r="AZW12" s="238">
        <v>5200</v>
      </c>
      <c r="AZX12" s="234" t="s">
        <v>25629</v>
      </c>
      <c r="AZY12" s="235" t="s">
        <v>8705</v>
      </c>
      <c r="AZZ12" s="236" t="s">
        <v>25630</v>
      </c>
      <c r="BAA12" s="237"/>
      <c r="BAB12" s="238">
        <v>5200</v>
      </c>
      <c r="BAC12" s="234" t="s">
        <v>25631</v>
      </c>
      <c r="BAD12" s="235" t="s">
        <v>8705</v>
      </c>
      <c r="BAE12" s="236" t="s">
        <v>25632</v>
      </c>
      <c r="BAF12" s="237"/>
      <c r="BAG12" s="238">
        <v>5200</v>
      </c>
      <c r="BAH12" s="234" t="s">
        <v>25633</v>
      </c>
      <c r="BAI12" s="235" t="s">
        <v>8705</v>
      </c>
      <c r="BAJ12" s="236" t="s">
        <v>25634</v>
      </c>
      <c r="BAK12" s="237"/>
      <c r="BAL12" s="238">
        <v>5200</v>
      </c>
      <c r="BAM12" s="234" t="s">
        <v>25635</v>
      </c>
      <c r="BAN12" s="235" t="s">
        <v>8705</v>
      </c>
      <c r="BAO12" s="236" t="s">
        <v>25636</v>
      </c>
      <c r="BAP12" s="237"/>
      <c r="BAQ12" s="238">
        <v>5200</v>
      </c>
      <c r="BAR12" s="234" t="s">
        <v>25637</v>
      </c>
      <c r="BAS12" s="235" t="s">
        <v>8705</v>
      </c>
      <c r="BAT12" s="236" t="s">
        <v>25638</v>
      </c>
      <c r="BAU12" s="237"/>
      <c r="BAV12" s="238">
        <v>5200</v>
      </c>
      <c r="BAW12" s="234" t="s">
        <v>25639</v>
      </c>
      <c r="BAX12" s="235" t="s">
        <v>8705</v>
      </c>
      <c r="BAY12" s="236" t="s">
        <v>25640</v>
      </c>
      <c r="BAZ12" s="237"/>
      <c r="BBA12" s="238">
        <v>5200</v>
      </c>
      <c r="BBB12" s="234" t="s">
        <v>25641</v>
      </c>
      <c r="BBC12" s="235" t="s">
        <v>8705</v>
      </c>
      <c r="BBD12" s="236" t="s">
        <v>25642</v>
      </c>
      <c r="BBE12" s="237"/>
      <c r="BBF12" s="238">
        <v>5200</v>
      </c>
      <c r="BBG12" s="234" t="s">
        <v>25643</v>
      </c>
      <c r="BBH12" s="235" t="s">
        <v>8705</v>
      </c>
      <c r="BBI12" s="236" t="s">
        <v>25644</v>
      </c>
      <c r="BBJ12" s="237"/>
      <c r="BBK12" s="238">
        <v>5200</v>
      </c>
      <c r="BBL12" s="234" t="s">
        <v>25645</v>
      </c>
      <c r="BBM12" s="235" t="s">
        <v>8705</v>
      </c>
      <c r="BBN12" s="236" t="s">
        <v>25646</v>
      </c>
      <c r="BBO12" s="237"/>
      <c r="BBP12" s="238">
        <v>5200</v>
      </c>
      <c r="BBQ12" s="234" t="s">
        <v>25647</v>
      </c>
      <c r="BBR12" s="235" t="s">
        <v>8705</v>
      </c>
      <c r="BBS12" s="236" t="s">
        <v>25648</v>
      </c>
      <c r="BBT12" s="237"/>
      <c r="BBU12" s="238">
        <v>5200</v>
      </c>
      <c r="BBV12" s="234" t="s">
        <v>25649</v>
      </c>
      <c r="BBW12" s="235" t="s">
        <v>8705</v>
      </c>
      <c r="BBX12" s="236" t="s">
        <v>25650</v>
      </c>
      <c r="BBY12" s="237"/>
      <c r="BBZ12" s="238">
        <v>5200</v>
      </c>
      <c r="BCA12" s="234" t="s">
        <v>25651</v>
      </c>
      <c r="BCB12" s="235" t="s">
        <v>8705</v>
      </c>
      <c r="BCC12" s="236" t="s">
        <v>25652</v>
      </c>
      <c r="BCD12" s="237"/>
      <c r="BCE12" s="238">
        <v>5200</v>
      </c>
      <c r="BCF12" s="234" t="s">
        <v>25653</v>
      </c>
      <c r="BCG12" s="235" t="s">
        <v>8705</v>
      </c>
      <c r="BCH12" s="236" t="s">
        <v>25654</v>
      </c>
      <c r="BCI12" s="237"/>
      <c r="BCJ12" s="238">
        <v>5200</v>
      </c>
      <c r="BCK12" s="234" t="s">
        <v>25655</v>
      </c>
      <c r="BCL12" s="235" t="s">
        <v>8705</v>
      </c>
      <c r="BCM12" s="236" t="s">
        <v>25656</v>
      </c>
      <c r="BCN12" s="237"/>
      <c r="BCO12" s="238">
        <v>5200</v>
      </c>
      <c r="BCP12" s="234" t="s">
        <v>25657</v>
      </c>
      <c r="BCQ12" s="235" t="s">
        <v>8705</v>
      </c>
      <c r="BCR12" s="236" t="s">
        <v>25658</v>
      </c>
      <c r="BCS12" s="237"/>
      <c r="BCT12" s="238">
        <v>5200</v>
      </c>
      <c r="BCU12" s="234" t="s">
        <v>25659</v>
      </c>
      <c r="BCV12" s="235" t="s">
        <v>8705</v>
      </c>
      <c r="BCW12" s="236" t="s">
        <v>25660</v>
      </c>
      <c r="BCX12" s="237"/>
      <c r="BCY12" s="238">
        <v>5200</v>
      </c>
      <c r="BCZ12" s="234" t="s">
        <v>25661</v>
      </c>
      <c r="BDA12" s="235" t="s">
        <v>8705</v>
      </c>
      <c r="BDB12" s="236" t="s">
        <v>25662</v>
      </c>
      <c r="BDC12" s="237"/>
      <c r="BDD12" s="238">
        <v>5200</v>
      </c>
      <c r="BDE12" s="234" t="s">
        <v>25663</v>
      </c>
      <c r="BDF12" s="235" t="s">
        <v>8705</v>
      </c>
      <c r="BDG12" s="236" t="s">
        <v>25664</v>
      </c>
      <c r="BDH12" s="237"/>
      <c r="BDI12" s="238">
        <v>5200</v>
      </c>
      <c r="BDJ12" s="234" t="s">
        <v>25665</v>
      </c>
      <c r="BDK12" s="235" t="s">
        <v>8705</v>
      </c>
      <c r="BDL12" s="236" t="s">
        <v>25666</v>
      </c>
      <c r="BDM12" s="237"/>
      <c r="BDN12" s="238">
        <v>5200</v>
      </c>
      <c r="BDO12" s="234" t="s">
        <v>25667</v>
      </c>
      <c r="BDP12" s="235" t="s">
        <v>8705</v>
      </c>
      <c r="BDQ12" s="236" t="s">
        <v>25668</v>
      </c>
      <c r="BDR12" s="237"/>
      <c r="BDS12" s="238">
        <v>5200</v>
      </c>
      <c r="BDT12" s="234" t="s">
        <v>25669</v>
      </c>
      <c r="BDU12" s="235" t="s">
        <v>8705</v>
      </c>
      <c r="BDV12" s="236" t="s">
        <v>25670</v>
      </c>
      <c r="BDW12" s="237"/>
      <c r="BDX12" s="238">
        <v>5200</v>
      </c>
      <c r="BDY12" s="234" t="s">
        <v>25671</v>
      </c>
      <c r="BDZ12" s="235" t="s">
        <v>8705</v>
      </c>
      <c r="BEA12" s="236" t="s">
        <v>25672</v>
      </c>
      <c r="BEB12" s="237"/>
      <c r="BEC12" s="238">
        <v>5200</v>
      </c>
      <c r="BED12" s="234" t="s">
        <v>25673</v>
      </c>
      <c r="BEE12" s="235" t="s">
        <v>8705</v>
      </c>
      <c r="BEF12" s="236" t="s">
        <v>25674</v>
      </c>
      <c r="BEG12" s="237"/>
      <c r="BEH12" s="238">
        <v>5200</v>
      </c>
      <c r="BEI12" s="234" t="s">
        <v>25675</v>
      </c>
      <c r="BEJ12" s="235" t="s">
        <v>8705</v>
      </c>
      <c r="BEK12" s="236" t="s">
        <v>25676</v>
      </c>
      <c r="BEL12" s="237"/>
      <c r="BEM12" s="238">
        <v>5200</v>
      </c>
      <c r="BEN12" s="234" t="s">
        <v>25677</v>
      </c>
      <c r="BEO12" s="235" t="s">
        <v>8705</v>
      </c>
      <c r="BEP12" s="236" t="s">
        <v>25678</v>
      </c>
      <c r="BEQ12" s="237"/>
      <c r="BER12" s="238">
        <v>5200</v>
      </c>
      <c r="BES12" s="234" t="s">
        <v>25679</v>
      </c>
      <c r="BET12" s="235" t="s">
        <v>8705</v>
      </c>
      <c r="BEU12" s="236" t="s">
        <v>25680</v>
      </c>
      <c r="BEV12" s="237"/>
      <c r="BEW12" s="238">
        <v>5200</v>
      </c>
      <c r="BEX12" s="234" t="s">
        <v>25681</v>
      </c>
      <c r="BEY12" s="235" t="s">
        <v>8705</v>
      </c>
      <c r="BEZ12" s="236" t="s">
        <v>25682</v>
      </c>
      <c r="BFA12" s="237"/>
      <c r="BFB12" s="238">
        <v>5200</v>
      </c>
      <c r="BFC12" s="234" t="s">
        <v>25683</v>
      </c>
      <c r="BFD12" s="235" t="s">
        <v>8705</v>
      </c>
      <c r="BFE12" s="236" t="s">
        <v>25684</v>
      </c>
      <c r="BFF12" s="237"/>
      <c r="BFG12" s="238">
        <v>5200</v>
      </c>
      <c r="BFH12" s="234" t="s">
        <v>25685</v>
      </c>
      <c r="BFI12" s="235" t="s">
        <v>8705</v>
      </c>
      <c r="BFJ12" s="236" t="s">
        <v>25686</v>
      </c>
      <c r="BFK12" s="237"/>
      <c r="BFL12" s="238">
        <v>5200</v>
      </c>
      <c r="BFM12" s="234" t="s">
        <v>25687</v>
      </c>
      <c r="BFN12" s="235" t="s">
        <v>8705</v>
      </c>
      <c r="BFO12" s="236" t="s">
        <v>25688</v>
      </c>
      <c r="BFP12" s="237"/>
      <c r="BFQ12" s="238">
        <v>5200</v>
      </c>
      <c r="BFR12" s="234" t="s">
        <v>25689</v>
      </c>
      <c r="BFS12" s="235" t="s">
        <v>8705</v>
      </c>
      <c r="BFT12" s="236" t="s">
        <v>25690</v>
      </c>
      <c r="BFU12" s="237"/>
      <c r="BFV12" s="238">
        <v>5200</v>
      </c>
      <c r="BFW12" s="234" t="s">
        <v>25691</v>
      </c>
      <c r="BFX12" s="235" t="s">
        <v>8705</v>
      </c>
      <c r="BFY12" s="236" t="s">
        <v>25692</v>
      </c>
      <c r="BFZ12" s="237"/>
      <c r="BGA12" s="238">
        <v>5200</v>
      </c>
      <c r="BGB12" s="234" t="s">
        <v>25693</v>
      </c>
      <c r="BGC12" s="235" t="s">
        <v>8705</v>
      </c>
      <c r="BGD12" s="236" t="s">
        <v>25694</v>
      </c>
      <c r="BGE12" s="237"/>
      <c r="BGF12" s="238">
        <v>5200</v>
      </c>
      <c r="BGG12" s="234" t="s">
        <v>25695</v>
      </c>
      <c r="BGH12" s="235" t="s">
        <v>8705</v>
      </c>
      <c r="BGI12" s="236" t="s">
        <v>25696</v>
      </c>
      <c r="BGJ12" s="237"/>
      <c r="BGK12" s="238">
        <v>5200</v>
      </c>
      <c r="BGL12" s="234" t="s">
        <v>25697</v>
      </c>
      <c r="BGM12" s="235" t="s">
        <v>8705</v>
      </c>
      <c r="BGN12" s="236" t="s">
        <v>25698</v>
      </c>
      <c r="BGO12" s="237"/>
      <c r="BGP12" s="238">
        <v>5200</v>
      </c>
      <c r="BGQ12" s="234" t="s">
        <v>25699</v>
      </c>
      <c r="BGR12" s="235" t="s">
        <v>8705</v>
      </c>
      <c r="BGS12" s="236" t="s">
        <v>25700</v>
      </c>
      <c r="BGT12" s="237"/>
      <c r="BGU12" s="238">
        <v>5200</v>
      </c>
      <c r="BGV12" s="234" t="s">
        <v>25701</v>
      </c>
      <c r="BGW12" s="235" t="s">
        <v>8705</v>
      </c>
      <c r="BGX12" s="236" t="s">
        <v>25702</v>
      </c>
      <c r="BGY12" s="237"/>
      <c r="BGZ12" s="238">
        <v>5200</v>
      </c>
      <c r="BHA12" s="234" t="s">
        <v>25703</v>
      </c>
      <c r="BHB12" s="235" t="s">
        <v>8705</v>
      </c>
      <c r="BHC12" s="236" t="s">
        <v>25704</v>
      </c>
      <c r="BHD12" s="237"/>
      <c r="BHE12" s="238">
        <v>5200</v>
      </c>
      <c r="BHF12" s="234" t="s">
        <v>25705</v>
      </c>
      <c r="BHG12" s="235" t="s">
        <v>8705</v>
      </c>
      <c r="BHH12" s="236" t="s">
        <v>25706</v>
      </c>
      <c r="BHI12" s="237"/>
      <c r="BHJ12" s="238">
        <v>5200</v>
      </c>
      <c r="BHK12" s="234" t="s">
        <v>25707</v>
      </c>
      <c r="BHL12" s="235" t="s">
        <v>8705</v>
      </c>
      <c r="BHM12" s="236" t="s">
        <v>25708</v>
      </c>
      <c r="BHN12" s="237"/>
      <c r="BHO12" s="238">
        <v>5200</v>
      </c>
      <c r="BHP12" s="234" t="s">
        <v>25709</v>
      </c>
      <c r="BHQ12" s="235" t="s">
        <v>8705</v>
      </c>
      <c r="BHR12" s="236" t="s">
        <v>25710</v>
      </c>
      <c r="BHS12" s="237"/>
      <c r="BHT12" s="238">
        <v>5200</v>
      </c>
      <c r="BHU12" s="234" t="s">
        <v>25711</v>
      </c>
      <c r="BHV12" s="235" t="s">
        <v>8705</v>
      </c>
      <c r="BHW12" s="236" t="s">
        <v>25712</v>
      </c>
      <c r="BHX12" s="237"/>
      <c r="BHY12" s="238">
        <v>5200</v>
      </c>
      <c r="BHZ12" s="234" t="s">
        <v>25713</v>
      </c>
      <c r="BIA12" s="235" t="s">
        <v>8705</v>
      </c>
      <c r="BIB12" s="236" t="s">
        <v>25714</v>
      </c>
      <c r="BIC12" s="237"/>
      <c r="BID12" s="238">
        <v>5200</v>
      </c>
      <c r="BIE12" s="234" t="s">
        <v>25715</v>
      </c>
      <c r="BIF12" s="235" t="s">
        <v>8705</v>
      </c>
      <c r="BIG12" s="236" t="s">
        <v>25716</v>
      </c>
      <c r="BIH12" s="237"/>
      <c r="BII12" s="238">
        <v>5200</v>
      </c>
      <c r="BIJ12" s="234" t="s">
        <v>25717</v>
      </c>
      <c r="BIK12" s="235" t="s">
        <v>8705</v>
      </c>
      <c r="BIL12" s="236" t="s">
        <v>25718</v>
      </c>
      <c r="BIM12" s="237"/>
      <c r="BIN12" s="238">
        <v>5200</v>
      </c>
      <c r="BIO12" s="234" t="s">
        <v>25719</v>
      </c>
      <c r="BIP12" s="235" t="s">
        <v>8705</v>
      </c>
      <c r="BIQ12" s="236" t="s">
        <v>25720</v>
      </c>
      <c r="BIR12" s="237"/>
      <c r="BIS12" s="238">
        <v>5200</v>
      </c>
      <c r="BIT12" s="234" t="s">
        <v>25721</v>
      </c>
      <c r="BIU12" s="235" t="s">
        <v>8705</v>
      </c>
      <c r="BIV12" s="236" t="s">
        <v>25722</v>
      </c>
      <c r="BIW12" s="237"/>
      <c r="BIX12" s="238">
        <v>5200</v>
      </c>
      <c r="BIY12" s="234" t="s">
        <v>25723</v>
      </c>
      <c r="BIZ12" s="235" t="s">
        <v>8705</v>
      </c>
      <c r="BJA12" s="236" t="s">
        <v>25724</v>
      </c>
      <c r="BJB12" s="237"/>
      <c r="BJC12" s="238">
        <v>5200</v>
      </c>
      <c r="BJD12" s="234" t="s">
        <v>25725</v>
      </c>
      <c r="BJE12" s="235" t="s">
        <v>8705</v>
      </c>
      <c r="BJF12" s="236" t="s">
        <v>25726</v>
      </c>
      <c r="BJG12" s="237"/>
      <c r="BJH12" s="238">
        <v>5200</v>
      </c>
      <c r="BJI12" s="234" t="s">
        <v>25727</v>
      </c>
      <c r="BJJ12" s="235" t="s">
        <v>8705</v>
      </c>
      <c r="BJK12" s="236" t="s">
        <v>25728</v>
      </c>
      <c r="BJL12" s="237"/>
      <c r="BJM12" s="238">
        <v>5200</v>
      </c>
      <c r="BJN12" s="234" t="s">
        <v>25729</v>
      </c>
      <c r="BJO12" s="235" t="s">
        <v>8705</v>
      </c>
      <c r="BJP12" s="236" t="s">
        <v>25730</v>
      </c>
      <c r="BJQ12" s="237"/>
      <c r="BJR12" s="238">
        <v>5200</v>
      </c>
      <c r="BJS12" s="234" t="s">
        <v>25731</v>
      </c>
      <c r="BJT12" s="235" t="s">
        <v>8705</v>
      </c>
      <c r="BJU12" s="236" t="s">
        <v>25732</v>
      </c>
      <c r="BJV12" s="237"/>
      <c r="BJW12" s="238">
        <v>5200</v>
      </c>
      <c r="BJX12" s="234" t="s">
        <v>25733</v>
      </c>
      <c r="BJY12" s="235" t="s">
        <v>8705</v>
      </c>
      <c r="BJZ12" s="236" t="s">
        <v>25734</v>
      </c>
      <c r="BKA12" s="237"/>
      <c r="BKB12" s="238">
        <v>5200</v>
      </c>
      <c r="BKC12" s="234" t="s">
        <v>25735</v>
      </c>
      <c r="BKD12" s="235" t="s">
        <v>8705</v>
      </c>
      <c r="BKE12" s="236" t="s">
        <v>25736</v>
      </c>
      <c r="BKF12" s="237"/>
      <c r="BKG12" s="238">
        <v>5200</v>
      </c>
      <c r="BKH12" s="234" t="s">
        <v>25737</v>
      </c>
      <c r="BKI12" s="235" t="s">
        <v>8705</v>
      </c>
      <c r="BKJ12" s="236" t="s">
        <v>25738</v>
      </c>
      <c r="BKK12" s="237"/>
      <c r="BKL12" s="238">
        <v>5200</v>
      </c>
      <c r="BKM12" s="234" t="s">
        <v>25739</v>
      </c>
      <c r="BKN12" s="235" t="s">
        <v>8705</v>
      </c>
      <c r="BKO12" s="236" t="s">
        <v>25740</v>
      </c>
      <c r="BKP12" s="237"/>
      <c r="BKQ12" s="238">
        <v>5200</v>
      </c>
      <c r="BKR12" s="234" t="s">
        <v>25741</v>
      </c>
      <c r="BKS12" s="235" t="s">
        <v>8705</v>
      </c>
      <c r="BKT12" s="236" t="s">
        <v>25742</v>
      </c>
      <c r="BKU12" s="237"/>
      <c r="BKV12" s="238">
        <v>5200</v>
      </c>
      <c r="BKW12" s="234" t="s">
        <v>25743</v>
      </c>
      <c r="BKX12" s="235" t="s">
        <v>8705</v>
      </c>
      <c r="BKY12" s="236" t="s">
        <v>25744</v>
      </c>
      <c r="BKZ12" s="237"/>
      <c r="BLA12" s="238">
        <v>5200</v>
      </c>
      <c r="BLB12" s="234" t="s">
        <v>25745</v>
      </c>
      <c r="BLC12" s="235" t="s">
        <v>8705</v>
      </c>
      <c r="BLD12" s="236" t="s">
        <v>25746</v>
      </c>
      <c r="BLE12" s="237"/>
      <c r="BLF12" s="238">
        <v>5200</v>
      </c>
      <c r="BLG12" s="234" t="s">
        <v>25747</v>
      </c>
      <c r="BLH12" s="235" t="s">
        <v>8705</v>
      </c>
      <c r="BLI12" s="236" t="s">
        <v>25748</v>
      </c>
      <c r="BLJ12" s="237"/>
      <c r="BLK12" s="238">
        <v>5200</v>
      </c>
      <c r="BLL12" s="234" t="s">
        <v>25749</v>
      </c>
      <c r="BLM12" s="235" t="s">
        <v>8705</v>
      </c>
      <c r="BLN12" s="236" t="s">
        <v>25750</v>
      </c>
      <c r="BLO12" s="237"/>
      <c r="BLP12" s="238">
        <v>5200</v>
      </c>
      <c r="BLQ12" s="234" t="s">
        <v>25751</v>
      </c>
      <c r="BLR12" s="235" t="s">
        <v>8705</v>
      </c>
      <c r="BLS12" s="236" t="s">
        <v>25752</v>
      </c>
      <c r="BLT12" s="237"/>
      <c r="BLU12" s="238">
        <v>5200</v>
      </c>
      <c r="BLV12" s="234" t="s">
        <v>25753</v>
      </c>
      <c r="BLW12" s="235" t="s">
        <v>8705</v>
      </c>
      <c r="BLX12" s="236" t="s">
        <v>25754</v>
      </c>
      <c r="BLY12" s="237"/>
      <c r="BLZ12" s="238">
        <v>5200</v>
      </c>
      <c r="BMA12" s="234" t="s">
        <v>25755</v>
      </c>
      <c r="BMB12" s="235" t="s">
        <v>8705</v>
      </c>
      <c r="BMC12" s="236" t="s">
        <v>25756</v>
      </c>
      <c r="BMD12" s="237"/>
      <c r="BME12" s="238">
        <v>5200</v>
      </c>
      <c r="BMF12" s="234" t="s">
        <v>25757</v>
      </c>
      <c r="BMG12" s="235" t="s">
        <v>8705</v>
      </c>
      <c r="BMH12" s="236" t="s">
        <v>25758</v>
      </c>
      <c r="BMI12" s="237"/>
      <c r="BMJ12" s="238">
        <v>5200</v>
      </c>
      <c r="BMK12" s="234" t="s">
        <v>25759</v>
      </c>
      <c r="BML12" s="235" t="s">
        <v>8705</v>
      </c>
      <c r="BMM12" s="236" t="s">
        <v>25760</v>
      </c>
      <c r="BMN12" s="237"/>
      <c r="BMO12" s="238">
        <v>5200</v>
      </c>
      <c r="BMP12" s="234" t="s">
        <v>25761</v>
      </c>
      <c r="BMQ12" s="235" t="s">
        <v>8705</v>
      </c>
      <c r="BMR12" s="236" t="s">
        <v>25762</v>
      </c>
      <c r="BMS12" s="237"/>
      <c r="BMT12" s="238">
        <v>5200</v>
      </c>
      <c r="BMU12" s="234" t="s">
        <v>25763</v>
      </c>
      <c r="BMV12" s="235" t="s">
        <v>8705</v>
      </c>
      <c r="BMW12" s="236" t="s">
        <v>25764</v>
      </c>
      <c r="BMX12" s="237"/>
      <c r="BMY12" s="238">
        <v>5200</v>
      </c>
      <c r="BMZ12" s="234" t="s">
        <v>25765</v>
      </c>
      <c r="BNA12" s="235" t="s">
        <v>8705</v>
      </c>
      <c r="BNB12" s="236" t="s">
        <v>25766</v>
      </c>
      <c r="BNC12" s="237"/>
      <c r="BND12" s="238">
        <v>5200</v>
      </c>
      <c r="BNE12" s="234" t="s">
        <v>25767</v>
      </c>
      <c r="BNF12" s="235" t="s">
        <v>8705</v>
      </c>
      <c r="BNG12" s="236" t="s">
        <v>25768</v>
      </c>
      <c r="BNH12" s="237"/>
      <c r="BNI12" s="238">
        <v>5200</v>
      </c>
      <c r="BNJ12" s="234" t="s">
        <v>25769</v>
      </c>
      <c r="BNK12" s="235" t="s">
        <v>8705</v>
      </c>
      <c r="BNL12" s="236" t="s">
        <v>25770</v>
      </c>
      <c r="BNM12" s="237"/>
      <c r="BNN12" s="238">
        <v>5200</v>
      </c>
      <c r="BNO12" s="234" t="s">
        <v>25771</v>
      </c>
      <c r="BNP12" s="235" t="s">
        <v>8705</v>
      </c>
      <c r="BNQ12" s="236" t="s">
        <v>25772</v>
      </c>
      <c r="BNR12" s="237"/>
      <c r="BNS12" s="238">
        <v>5200</v>
      </c>
      <c r="BNT12" s="234" t="s">
        <v>25773</v>
      </c>
      <c r="BNU12" s="235" t="s">
        <v>8705</v>
      </c>
      <c r="BNV12" s="236" t="s">
        <v>25774</v>
      </c>
      <c r="BNW12" s="237"/>
      <c r="BNX12" s="238">
        <v>5200</v>
      </c>
      <c r="BNY12" s="234" t="s">
        <v>25775</v>
      </c>
      <c r="BNZ12" s="235" t="s">
        <v>8705</v>
      </c>
      <c r="BOA12" s="236" t="s">
        <v>25776</v>
      </c>
      <c r="BOB12" s="237"/>
      <c r="BOC12" s="238">
        <v>5200</v>
      </c>
      <c r="BOD12" s="234" t="s">
        <v>25777</v>
      </c>
      <c r="BOE12" s="235" t="s">
        <v>8705</v>
      </c>
      <c r="BOF12" s="236" t="s">
        <v>25778</v>
      </c>
      <c r="BOG12" s="237"/>
      <c r="BOH12" s="238">
        <v>5200</v>
      </c>
      <c r="BOI12" s="234" t="s">
        <v>25779</v>
      </c>
      <c r="BOJ12" s="235" t="s">
        <v>8705</v>
      </c>
      <c r="BOK12" s="236" t="s">
        <v>25780</v>
      </c>
      <c r="BOL12" s="237"/>
      <c r="BOM12" s="238">
        <v>5200</v>
      </c>
      <c r="BON12" s="234" t="s">
        <v>25781</v>
      </c>
      <c r="BOO12" s="235" t="s">
        <v>8705</v>
      </c>
      <c r="BOP12" s="236" t="s">
        <v>25782</v>
      </c>
      <c r="BOQ12" s="237"/>
      <c r="BOR12" s="238">
        <v>5200</v>
      </c>
      <c r="BOS12" s="234" t="s">
        <v>25783</v>
      </c>
      <c r="BOT12" s="235" t="s">
        <v>8705</v>
      </c>
      <c r="BOU12" s="236" t="s">
        <v>25784</v>
      </c>
      <c r="BOV12" s="237"/>
      <c r="BOW12" s="238">
        <v>5200</v>
      </c>
      <c r="BOX12" s="234" t="s">
        <v>25785</v>
      </c>
      <c r="BOY12" s="235" t="s">
        <v>8705</v>
      </c>
      <c r="BOZ12" s="236" t="s">
        <v>25786</v>
      </c>
      <c r="BPA12" s="237"/>
      <c r="BPB12" s="238">
        <v>5200</v>
      </c>
      <c r="BPC12" s="234" t="s">
        <v>25787</v>
      </c>
      <c r="BPD12" s="235" t="s">
        <v>8705</v>
      </c>
      <c r="BPE12" s="236" t="s">
        <v>25788</v>
      </c>
      <c r="BPF12" s="237"/>
      <c r="BPG12" s="238">
        <v>5200</v>
      </c>
      <c r="BPH12" s="234" t="s">
        <v>25789</v>
      </c>
      <c r="BPI12" s="235" t="s">
        <v>8705</v>
      </c>
      <c r="BPJ12" s="236" t="s">
        <v>25790</v>
      </c>
      <c r="BPK12" s="237"/>
      <c r="BPL12" s="238">
        <v>5200</v>
      </c>
      <c r="BPM12" s="234" t="s">
        <v>25791</v>
      </c>
      <c r="BPN12" s="235" t="s">
        <v>8705</v>
      </c>
      <c r="BPO12" s="236" t="s">
        <v>25792</v>
      </c>
      <c r="BPP12" s="237"/>
      <c r="BPQ12" s="238">
        <v>5200</v>
      </c>
      <c r="BPR12" s="234" t="s">
        <v>25793</v>
      </c>
      <c r="BPS12" s="235" t="s">
        <v>8705</v>
      </c>
      <c r="BPT12" s="236" t="s">
        <v>25794</v>
      </c>
      <c r="BPU12" s="237"/>
      <c r="BPV12" s="238">
        <v>5200</v>
      </c>
      <c r="BPW12" s="234" t="s">
        <v>25795</v>
      </c>
      <c r="BPX12" s="235" t="s">
        <v>8705</v>
      </c>
      <c r="BPY12" s="236" t="s">
        <v>25796</v>
      </c>
      <c r="BPZ12" s="237"/>
      <c r="BQA12" s="238">
        <v>5200</v>
      </c>
      <c r="BQB12" s="234" t="s">
        <v>25797</v>
      </c>
      <c r="BQC12" s="235" t="s">
        <v>8705</v>
      </c>
      <c r="BQD12" s="236" t="s">
        <v>25798</v>
      </c>
      <c r="BQE12" s="237"/>
      <c r="BQF12" s="238">
        <v>5200</v>
      </c>
      <c r="BQG12" s="234" t="s">
        <v>25799</v>
      </c>
      <c r="BQH12" s="235" t="s">
        <v>8705</v>
      </c>
      <c r="BQI12" s="236" t="s">
        <v>25800</v>
      </c>
      <c r="BQJ12" s="237"/>
      <c r="BQK12" s="238">
        <v>5200</v>
      </c>
      <c r="BQL12" s="234" t="s">
        <v>25801</v>
      </c>
      <c r="BQM12" s="235" t="s">
        <v>8705</v>
      </c>
      <c r="BQN12" s="236" t="s">
        <v>25802</v>
      </c>
      <c r="BQO12" s="237"/>
      <c r="BQP12" s="238">
        <v>5200</v>
      </c>
      <c r="BQQ12" s="234" t="s">
        <v>25803</v>
      </c>
      <c r="BQR12" s="235" t="s">
        <v>8705</v>
      </c>
      <c r="BQS12" s="236" t="s">
        <v>25804</v>
      </c>
      <c r="BQT12" s="237"/>
      <c r="BQU12" s="238">
        <v>5200</v>
      </c>
      <c r="BQV12" s="234" t="s">
        <v>25805</v>
      </c>
      <c r="BQW12" s="235" t="s">
        <v>8705</v>
      </c>
      <c r="BQX12" s="236" t="s">
        <v>25806</v>
      </c>
      <c r="BQY12" s="237"/>
      <c r="BQZ12" s="238">
        <v>5200</v>
      </c>
      <c r="BRA12" s="234" t="s">
        <v>25807</v>
      </c>
      <c r="BRB12" s="235" t="s">
        <v>8705</v>
      </c>
      <c r="BRC12" s="236" t="s">
        <v>25808</v>
      </c>
      <c r="BRD12" s="237"/>
      <c r="BRE12" s="238">
        <v>5200</v>
      </c>
      <c r="BRF12" s="234" t="s">
        <v>25809</v>
      </c>
      <c r="BRG12" s="235" t="s">
        <v>8705</v>
      </c>
      <c r="BRH12" s="236" t="s">
        <v>25810</v>
      </c>
      <c r="BRI12" s="237"/>
      <c r="BRJ12" s="238">
        <v>5200</v>
      </c>
      <c r="BRK12" s="234" t="s">
        <v>25811</v>
      </c>
      <c r="BRL12" s="235" t="s">
        <v>8705</v>
      </c>
      <c r="BRM12" s="236" t="s">
        <v>25812</v>
      </c>
      <c r="BRN12" s="237"/>
      <c r="BRO12" s="238">
        <v>5200</v>
      </c>
      <c r="BRP12" s="234" t="s">
        <v>25813</v>
      </c>
      <c r="BRQ12" s="235" t="s">
        <v>8705</v>
      </c>
      <c r="BRR12" s="236" t="s">
        <v>25814</v>
      </c>
      <c r="BRS12" s="237"/>
      <c r="BRT12" s="238">
        <v>5200</v>
      </c>
      <c r="BRU12" s="234" t="s">
        <v>25815</v>
      </c>
      <c r="BRV12" s="235" t="s">
        <v>8705</v>
      </c>
      <c r="BRW12" s="236" t="s">
        <v>25816</v>
      </c>
      <c r="BRX12" s="237"/>
      <c r="BRY12" s="238">
        <v>5200</v>
      </c>
      <c r="BRZ12" s="234" t="s">
        <v>25817</v>
      </c>
      <c r="BSA12" s="235" t="s">
        <v>8705</v>
      </c>
      <c r="BSB12" s="236" t="s">
        <v>25818</v>
      </c>
      <c r="BSC12" s="237"/>
      <c r="BSD12" s="238">
        <v>5200</v>
      </c>
      <c r="BSE12" s="234" t="s">
        <v>25819</v>
      </c>
      <c r="BSF12" s="235" t="s">
        <v>8705</v>
      </c>
      <c r="BSG12" s="236" t="s">
        <v>25820</v>
      </c>
      <c r="BSH12" s="237"/>
      <c r="BSI12" s="238">
        <v>5200</v>
      </c>
      <c r="BSJ12" s="234" t="s">
        <v>25821</v>
      </c>
      <c r="BSK12" s="235" t="s">
        <v>8705</v>
      </c>
      <c r="BSL12" s="236" t="s">
        <v>25822</v>
      </c>
      <c r="BSM12" s="237"/>
      <c r="BSN12" s="238">
        <v>5200</v>
      </c>
      <c r="BSO12" s="234" t="s">
        <v>25823</v>
      </c>
      <c r="BSP12" s="235" t="s">
        <v>8705</v>
      </c>
      <c r="BSQ12" s="236" t="s">
        <v>25824</v>
      </c>
      <c r="BSR12" s="237"/>
      <c r="BSS12" s="238">
        <v>5200</v>
      </c>
      <c r="BST12" s="234" t="s">
        <v>25825</v>
      </c>
      <c r="BSU12" s="235" t="s">
        <v>8705</v>
      </c>
      <c r="BSV12" s="236" t="s">
        <v>25826</v>
      </c>
      <c r="BSW12" s="237"/>
      <c r="BSX12" s="238">
        <v>5200</v>
      </c>
      <c r="BSY12" s="234" t="s">
        <v>25827</v>
      </c>
      <c r="BSZ12" s="235" t="s">
        <v>8705</v>
      </c>
      <c r="BTA12" s="236" t="s">
        <v>25828</v>
      </c>
      <c r="BTB12" s="237"/>
      <c r="BTC12" s="238">
        <v>5200</v>
      </c>
      <c r="BTD12" s="234" t="s">
        <v>25829</v>
      </c>
      <c r="BTE12" s="235" t="s">
        <v>8705</v>
      </c>
      <c r="BTF12" s="236" t="s">
        <v>25830</v>
      </c>
      <c r="BTG12" s="237"/>
      <c r="BTH12" s="238">
        <v>5200</v>
      </c>
      <c r="BTI12" s="234" t="s">
        <v>25831</v>
      </c>
      <c r="BTJ12" s="235" t="s">
        <v>8705</v>
      </c>
      <c r="BTK12" s="236" t="s">
        <v>25832</v>
      </c>
      <c r="BTL12" s="237"/>
      <c r="BTM12" s="238">
        <v>5200</v>
      </c>
      <c r="BTN12" s="234" t="s">
        <v>25833</v>
      </c>
      <c r="BTO12" s="235" t="s">
        <v>8705</v>
      </c>
      <c r="BTP12" s="236" t="s">
        <v>25834</v>
      </c>
      <c r="BTQ12" s="237"/>
      <c r="BTR12" s="238">
        <v>5200</v>
      </c>
      <c r="BTS12" s="234" t="s">
        <v>25835</v>
      </c>
      <c r="BTT12" s="235" t="s">
        <v>8705</v>
      </c>
      <c r="BTU12" s="236" t="s">
        <v>25836</v>
      </c>
      <c r="BTV12" s="237"/>
      <c r="BTW12" s="238">
        <v>5200</v>
      </c>
      <c r="BTX12" s="234" t="s">
        <v>25837</v>
      </c>
      <c r="BTY12" s="235" t="s">
        <v>8705</v>
      </c>
      <c r="BTZ12" s="236" t="s">
        <v>25838</v>
      </c>
      <c r="BUA12" s="237"/>
      <c r="BUB12" s="238">
        <v>5200</v>
      </c>
      <c r="BUC12" s="234" t="s">
        <v>25839</v>
      </c>
      <c r="BUD12" s="235" t="s">
        <v>8705</v>
      </c>
      <c r="BUE12" s="236" t="s">
        <v>25840</v>
      </c>
      <c r="BUF12" s="237"/>
      <c r="BUG12" s="238">
        <v>5200</v>
      </c>
      <c r="BUH12" s="234" t="s">
        <v>25841</v>
      </c>
      <c r="BUI12" s="235" t="s">
        <v>8705</v>
      </c>
      <c r="BUJ12" s="236" t="s">
        <v>25842</v>
      </c>
      <c r="BUK12" s="237"/>
      <c r="BUL12" s="238">
        <v>5200</v>
      </c>
      <c r="BUM12" s="234" t="s">
        <v>25843</v>
      </c>
      <c r="BUN12" s="235" t="s">
        <v>8705</v>
      </c>
      <c r="BUO12" s="236" t="s">
        <v>25844</v>
      </c>
      <c r="BUP12" s="237"/>
      <c r="BUQ12" s="238">
        <v>5200</v>
      </c>
      <c r="BUR12" s="234" t="s">
        <v>25845</v>
      </c>
      <c r="BUS12" s="235" t="s">
        <v>8705</v>
      </c>
      <c r="BUT12" s="236" t="s">
        <v>25846</v>
      </c>
      <c r="BUU12" s="237"/>
      <c r="BUV12" s="238">
        <v>5200</v>
      </c>
      <c r="BUW12" s="234" t="s">
        <v>25847</v>
      </c>
      <c r="BUX12" s="235" t="s">
        <v>8705</v>
      </c>
      <c r="BUY12" s="236" t="s">
        <v>25848</v>
      </c>
      <c r="BUZ12" s="237"/>
      <c r="BVA12" s="238">
        <v>5200</v>
      </c>
      <c r="BVB12" s="234" t="s">
        <v>25849</v>
      </c>
      <c r="BVC12" s="235" t="s">
        <v>8705</v>
      </c>
      <c r="BVD12" s="236" t="s">
        <v>25850</v>
      </c>
      <c r="BVE12" s="237"/>
      <c r="BVF12" s="238">
        <v>5200</v>
      </c>
      <c r="BVG12" s="234" t="s">
        <v>25851</v>
      </c>
      <c r="BVH12" s="235" t="s">
        <v>8705</v>
      </c>
      <c r="BVI12" s="236" t="s">
        <v>25852</v>
      </c>
      <c r="BVJ12" s="237"/>
      <c r="BVK12" s="238">
        <v>5200</v>
      </c>
      <c r="BVL12" s="234" t="s">
        <v>25853</v>
      </c>
      <c r="BVM12" s="235" t="s">
        <v>8705</v>
      </c>
      <c r="BVN12" s="236" t="s">
        <v>25854</v>
      </c>
      <c r="BVO12" s="237"/>
      <c r="BVP12" s="238">
        <v>5200</v>
      </c>
      <c r="BVQ12" s="234" t="s">
        <v>25855</v>
      </c>
      <c r="BVR12" s="235" t="s">
        <v>8705</v>
      </c>
      <c r="BVS12" s="236" t="s">
        <v>25856</v>
      </c>
      <c r="BVT12" s="237"/>
      <c r="BVU12" s="238">
        <v>5200</v>
      </c>
      <c r="BVV12" s="234" t="s">
        <v>25857</v>
      </c>
      <c r="BVW12" s="235" t="s">
        <v>8705</v>
      </c>
      <c r="BVX12" s="236" t="s">
        <v>25858</v>
      </c>
      <c r="BVY12" s="237"/>
      <c r="BVZ12" s="238">
        <v>5200</v>
      </c>
      <c r="BWA12" s="234" t="s">
        <v>25859</v>
      </c>
      <c r="BWB12" s="235" t="s">
        <v>8705</v>
      </c>
      <c r="BWC12" s="236" t="s">
        <v>25860</v>
      </c>
      <c r="BWD12" s="237"/>
      <c r="BWE12" s="238">
        <v>5200</v>
      </c>
      <c r="BWF12" s="234" t="s">
        <v>25861</v>
      </c>
      <c r="BWG12" s="235" t="s">
        <v>8705</v>
      </c>
      <c r="BWH12" s="236" t="s">
        <v>25862</v>
      </c>
      <c r="BWI12" s="237"/>
      <c r="BWJ12" s="238">
        <v>5200</v>
      </c>
      <c r="BWK12" s="234" t="s">
        <v>25863</v>
      </c>
      <c r="BWL12" s="235" t="s">
        <v>8705</v>
      </c>
      <c r="BWM12" s="236" t="s">
        <v>25864</v>
      </c>
      <c r="BWN12" s="237"/>
      <c r="BWO12" s="238">
        <v>5200</v>
      </c>
      <c r="BWP12" s="234" t="s">
        <v>25865</v>
      </c>
      <c r="BWQ12" s="235" t="s">
        <v>8705</v>
      </c>
      <c r="BWR12" s="236" t="s">
        <v>25866</v>
      </c>
      <c r="BWS12" s="237"/>
      <c r="BWT12" s="238">
        <v>5200</v>
      </c>
      <c r="BWU12" s="234" t="s">
        <v>25867</v>
      </c>
      <c r="BWV12" s="235" t="s">
        <v>8705</v>
      </c>
      <c r="BWW12" s="236" t="s">
        <v>25868</v>
      </c>
      <c r="BWX12" s="237"/>
      <c r="BWY12" s="238">
        <v>5200</v>
      </c>
      <c r="BWZ12" s="234" t="s">
        <v>25869</v>
      </c>
      <c r="BXA12" s="235" t="s">
        <v>8705</v>
      </c>
      <c r="BXB12" s="236" t="s">
        <v>25870</v>
      </c>
      <c r="BXC12" s="237"/>
      <c r="BXD12" s="238">
        <v>5200</v>
      </c>
      <c r="BXE12" s="234" t="s">
        <v>25871</v>
      </c>
      <c r="BXF12" s="235" t="s">
        <v>8705</v>
      </c>
      <c r="BXG12" s="236" t="s">
        <v>25872</v>
      </c>
      <c r="BXH12" s="237"/>
      <c r="BXI12" s="238">
        <v>5200</v>
      </c>
      <c r="BXJ12" s="234" t="s">
        <v>25873</v>
      </c>
      <c r="BXK12" s="235" t="s">
        <v>8705</v>
      </c>
      <c r="BXL12" s="236" t="s">
        <v>25874</v>
      </c>
      <c r="BXM12" s="237"/>
      <c r="BXN12" s="238">
        <v>5200</v>
      </c>
      <c r="BXO12" s="234" t="s">
        <v>25875</v>
      </c>
      <c r="BXP12" s="235" t="s">
        <v>8705</v>
      </c>
      <c r="BXQ12" s="236" t="s">
        <v>25876</v>
      </c>
      <c r="BXR12" s="237"/>
      <c r="BXS12" s="238">
        <v>5200</v>
      </c>
      <c r="BXT12" s="234" t="s">
        <v>25877</v>
      </c>
      <c r="BXU12" s="235" t="s">
        <v>8705</v>
      </c>
      <c r="BXV12" s="236" t="s">
        <v>25878</v>
      </c>
      <c r="BXW12" s="237"/>
      <c r="BXX12" s="238">
        <v>5200</v>
      </c>
      <c r="BXY12" s="234" t="s">
        <v>25879</v>
      </c>
      <c r="BXZ12" s="235" t="s">
        <v>8705</v>
      </c>
      <c r="BYA12" s="236" t="s">
        <v>25880</v>
      </c>
      <c r="BYB12" s="237"/>
      <c r="BYC12" s="238">
        <v>5200</v>
      </c>
      <c r="BYD12" s="234" t="s">
        <v>25881</v>
      </c>
      <c r="BYE12" s="235" t="s">
        <v>8705</v>
      </c>
      <c r="BYF12" s="236" t="s">
        <v>25882</v>
      </c>
      <c r="BYG12" s="237"/>
      <c r="BYH12" s="238">
        <v>5200</v>
      </c>
      <c r="BYI12" s="234" t="s">
        <v>25883</v>
      </c>
      <c r="BYJ12" s="235" t="s">
        <v>8705</v>
      </c>
      <c r="BYK12" s="236" t="s">
        <v>25884</v>
      </c>
      <c r="BYL12" s="237"/>
      <c r="BYM12" s="238">
        <v>5200</v>
      </c>
      <c r="BYN12" s="234" t="s">
        <v>25885</v>
      </c>
      <c r="BYO12" s="235" t="s">
        <v>8705</v>
      </c>
      <c r="BYP12" s="236" t="s">
        <v>25886</v>
      </c>
      <c r="BYQ12" s="237"/>
      <c r="BYR12" s="238">
        <v>5200</v>
      </c>
      <c r="BYS12" s="234" t="s">
        <v>25887</v>
      </c>
      <c r="BYT12" s="235" t="s">
        <v>8705</v>
      </c>
      <c r="BYU12" s="236" t="s">
        <v>25888</v>
      </c>
      <c r="BYV12" s="237"/>
      <c r="BYW12" s="238">
        <v>5200</v>
      </c>
      <c r="BYX12" s="234" t="s">
        <v>25889</v>
      </c>
      <c r="BYY12" s="235" t="s">
        <v>8705</v>
      </c>
      <c r="BYZ12" s="236" t="s">
        <v>25890</v>
      </c>
      <c r="BZA12" s="237"/>
      <c r="BZB12" s="238">
        <v>5200</v>
      </c>
      <c r="BZC12" s="234" t="s">
        <v>25891</v>
      </c>
      <c r="BZD12" s="235" t="s">
        <v>8705</v>
      </c>
      <c r="BZE12" s="236" t="s">
        <v>25892</v>
      </c>
      <c r="BZF12" s="237"/>
      <c r="BZG12" s="238">
        <v>5200</v>
      </c>
      <c r="BZH12" s="234" t="s">
        <v>25893</v>
      </c>
      <c r="BZI12" s="235" t="s">
        <v>8705</v>
      </c>
      <c r="BZJ12" s="236" t="s">
        <v>25894</v>
      </c>
      <c r="BZK12" s="237"/>
      <c r="BZL12" s="238">
        <v>5200</v>
      </c>
      <c r="BZM12" s="234" t="s">
        <v>25895</v>
      </c>
      <c r="BZN12" s="235" t="s">
        <v>8705</v>
      </c>
      <c r="BZO12" s="236" t="s">
        <v>25896</v>
      </c>
      <c r="BZP12" s="237"/>
      <c r="BZQ12" s="238">
        <v>5200</v>
      </c>
      <c r="BZR12" s="234" t="s">
        <v>25897</v>
      </c>
      <c r="BZS12" s="235" t="s">
        <v>8705</v>
      </c>
      <c r="BZT12" s="236" t="s">
        <v>25898</v>
      </c>
      <c r="BZU12" s="237"/>
      <c r="BZV12" s="238">
        <v>5200</v>
      </c>
      <c r="BZW12" s="234" t="s">
        <v>25899</v>
      </c>
      <c r="BZX12" s="235" t="s">
        <v>8705</v>
      </c>
      <c r="BZY12" s="236" t="s">
        <v>25900</v>
      </c>
      <c r="BZZ12" s="237"/>
      <c r="CAA12" s="238">
        <v>5200</v>
      </c>
      <c r="CAB12" s="234" t="s">
        <v>25901</v>
      </c>
      <c r="CAC12" s="235" t="s">
        <v>8705</v>
      </c>
      <c r="CAD12" s="236" t="s">
        <v>25902</v>
      </c>
      <c r="CAE12" s="237"/>
      <c r="CAF12" s="238">
        <v>5200</v>
      </c>
      <c r="CAG12" s="234" t="s">
        <v>25903</v>
      </c>
      <c r="CAH12" s="235" t="s">
        <v>8705</v>
      </c>
      <c r="CAI12" s="236" t="s">
        <v>25904</v>
      </c>
      <c r="CAJ12" s="237"/>
      <c r="CAK12" s="238">
        <v>5200</v>
      </c>
      <c r="CAL12" s="234" t="s">
        <v>25905</v>
      </c>
      <c r="CAM12" s="235" t="s">
        <v>8705</v>
      </c>
      <c r="CAN12" s="236" t="s">
        <v>25906</v>
      </c>
      <c r="CAO12" s="237"/>
      <c r="CAP12" s="238">
        <v>5200</v>
      </c>
      <c r="CAQ12" s="234" t="s">
        <v>25907</v>
      </c>
      <c r="CAR12" s="235" t="s">
        <v>8705</v>
      </c>
      <c r="CAS12" s="236" t="s">
        <v>25908</v>
      </c>
      <c r="CAT12" s="237"/>
      <c r="CAU12" s="238">
        <v>5200</v>
      </c>
      <c r="CAV12" s="234" t="s">
        <v>25909</v>
      </c>
      <c r="CAW12" s="235" t="s">
        <v>8705</v>
      </c>
      <c r="CAX12" s="236" t="s">
        <v>25910</v>
      </c>
      <c r="CAY12" s="237"/>
      <c r="CAZ12" s="238">
        <v>5200</v>
      </c>
      <c r="CBA12" s="234" t="s">
        <v>25911</v>
      </c>
      <c r="CBB12" s="235" t="s">
        <v>8705</v>
      </c>
      <c r="CBC12" s="236" t="s">
        <v>25912</v>
      </c>
      <c r="CBD12" s="237"/>
      <c r="CBE12" s="238">
        <v>5200</v>
      </c>
      <c r="CBF12" s="234" t="s">
        <v>25913</v>
      </c>
      <c r="CBG12" s="235" t="s">
        <v>8705</v>
      </c>
      <c r="CBH12" s="236" t="s">
        <v>25914</v>
      </c>
      <c r="CBI12" s="237"/>
      <c r="CBJ12" s="238">
        <v>5200</v>
      </c>
      <c r="CBK12" s="234" t="s">
        <v>25915</v>
      </c>
      <c r="CBL12" s="235" t="s">
        <v>8705</v>
      </c>
      <c r="CBM12" s="236" t="s">
        <v>25916</v>
      </c>
      <c r="CBN12" s="237"/>
      <c r="CBO12" s="238">
        <v>5200</v>
      </c>
      <c r="CBP12" s="234" t="s">
        <v>25917</v>
      </c>
      <c r="CBQ12" s="235" t="s">
        <v>8705</v>
      </c>
      <c r="CBR12" s="236" t="s">
        <v>25918</v>
      </c>
      <c r="CBS12" s="237"/>
      <c r="CBT12" s="238">
        <v>5200</v>
      </c>
      <c r="CBU12" s="234" t="s">
        <v>25919</v>
      </c>
      <c r="CBV12" s="235" t="s">
        <v>8705</v>
      </c>
      <c r="CBW12" s="236" t="s">
        <v>25920</v>
      </c>
      <c r="CBX12" s="237"/>
      <c r="CBY12" s="238">
        <v>5200</v>
      </c>
      <c r="CBZ12" s="234" t="s">
        <v>25921</v>
      </c>
      <c r="CCA12" s="235" t="s">
        <v>8705</v>
      </c>
      <c r="CCB12" s="236" t="s">
        <v>25922</v>
      </c>
      <c r="CCC12" s="237"/>
      <c r="CCD12" s="238">
        <v>5200</v>
      </c>
      <c r="CCE12" s="234" t="s">
        <v>25923</v>
      </c>
      <c r="CCF12" s="235" t="s">
        <v>8705</v>
      </c>
      <c r="CCG12" s="236" t="s">
        <v>25924</v>
      </c>
      <c r="CCH12" s="237"/>
      <c r="CCI12" s="238">
        <v>5200</v>
      </c>
      <c r="CCJ12" s="234" t="s">
        <v>25925</v>
      </c>
      <c r="CCK12" s="235" t="s">
        <v>8705</v>
      </c>
      <c r="CCL12" s="236" t="s">
        <v>25926</v>
      </c>
      <c r="CCM12" s="237"/>
      <c r="CCN12" s="238">
        <v>5200</v>
      </c>
      <c r="CCO12" s="234" t="s">
        <v>25927</v>
      </c>
      <c r="CCP12" s="235" t="s">
        <v>8705</v>
      </c>
      <c r="CCQ12" s="236" t="s">
        <v>25928</v>
      </c>
      <c r="CCR12" s="237"/>
      <c r="CCS12" s="238">
        <v>5200</v>
      </c>
      <c r="CCT12" s="234" t="s">
        <v>25929</v>
      </c>
      <c r="CCU12" s="235" t="s">
        <v>8705</v>
      </c>
      <c r="CCV12" s="236" t="s">
        <v>25930</v>
      </c>
      <c r="CCW12" s="237"/>
      <c r="CCX12" s="238">
        <v>5200</v>
      </c>
      <c r="CCY12" s="234" t="s">
        <v>25931</v>
      </c>
      <c r="CCZ12" s="235" t="s">
        <v>8705</v>
      </c>
      <c r="CDA12" s="236" t="s">
        <v>25932</v>
      </c>
      <c r="CDB12" s="237"/>
      <c r="CDC12" s="238">
        <v>5200</v>
      </c>
      <c r="CDD12" s="234" t="s">
        <v>25933</v>
      </c>
      <c r="CDE12" s="235" t="s">
        <v>8705</v>
      </c>
      <c r="CDF12" s="236" t="s">
        <v>25934</v>
      </c>
      <c r="CDG12" s="237"/>
      <c r="CDH12" s="238">
        <v>5200</v>
      </c>
      <c r="CDI12" s="234" t="s">
        <v>25935</v>
      </c>
      <c r="CDJ12" s="235" t="s">
        <v>8705</v>
      </c>
      <c r="CDK12" s="236" t="s">
        <v>25936</v>
      </c>
      <c r="CDL12" s="237"/>
      <c r="CDM12" s="238">
        <v>5200</v>
      </c>
      <c r="CDN12" s="234" t="s">
        <v>25937</v>
      </c>
      <c r="CDO12" s="235" t="s">
        <v>8705</v>
      </c>
      <c r="CDP12" s="236" t="s">
        <v>25938</v>
      </c>
      <c r="CDQ12" s="237"/>
      <c r="CDR12" s="238">
        <v>5200</v>
      </c>
      <c r="CDS12" s="234" t="s">
        <v>25939</v>
      </c>
      <c r="CDT12" s="235" t="s">
        <v>8705</v>
      </c>
      <c r="CDU12" s="236" t="s">
        <v>25940</v>
      </c>
      <c r="CDV12" s="237"/>
      <c r="CDW12" s="238">
        <v>5200</v>
      </c>
      <c r="CDX12" s="234" t="s">
        <v>25941</v>
      </c>
      <c r="CDY12" s="235" t="s">
        <v>8705</v>
      </c>
      <c r="CDZ12" s="236" t="s">
        <v>25942</v>
      </c>
      <c r="CEA12" s="237"/>
      <c r="CEB12" s="238">
        <v>5200</v>
      </c>
      <c r="CEC12" s="234" t="s">
        <v>25943</v>
      </c>
      <c r="CED12" s="235" t="s">
        <v>8705</v>
      </c>
      <c r="CEE12" s="236" t="s">
        <v>25944</v>
      </c>
      <c r="CEF12" s="237"/>
      <c r="CEG12" s="238">
        <v>5200</v>
      </c>
      <c r="CEH12" s="234" t="s">
        <v>25945</v>
      </c>
      <c r="CEI12" s="235" t="s">
        <v>8705</v>
      </c>
      <c r="CEJ12" s="236" t="s">
        <v>25946</v>
      </c>
      <c r="CEK12" s="237"/>
      <c r="CEL12" s="238">
        <v>5200</v>
      </c>
      <c r="CEM12" s="234" t="s">
        <v>25947</v>
      </c>
      <c r="CEN12" s="235" t="s">
        <v>8705</v>
      </c>
      <c r="CEO12" s="236" t="s">
        <v>25948</v>
      </c>
      <c r="CEP12" s="237"/>
      <c r="CEQ12" s="238">
        <v>5200</v>
      </c>
      <c r="CER12" s="234" t="s">
        <v>25949</v>
      </c>
      <c r="CES12" s="235" t="s">
        <v>8705</v>
      </c>
      <c r="CET12" s="236" t="s">
        <v>25950</v>
      </c>
      <c r="CEU12" s="237"/>
      <c r="CEV12" s="238">
        <v>5200</v>
      </c>
      <c r="CEW12" s="234" t="s">
        <v>25951</v>
      </c>
      <c r="CEX12" s="235" t="s">
        <v>8705</v>
      </c>
      <c r="CEY12" s="236" t="s">
        <v>25952</v>
      </c>
      <c r="CEZ12" s="237"/>
      <c r="CFA12" s="238">
        <v>5200</v>
      </c>
      <c r="CFB12" s="234" t="s">
        <v>25953</v>
      </c>
      <c r="CFC12" s="235" t="s">
        <v>8705</v>
      </c>
      <c r="CFD12" s="236" t="s">
        <v>25954</v>
      </c>
      <c r="CFE12" s="237"/>
      <c r="CFF12" s="238">
        <v>5200</v>
      </c>
      <c r="CFG12" s="234" t="s">
        <v>25955</v>
      </c>
      <c r="CFH12" s="235" t="s">
        <v>8705</v>
      </c>
      <c r="CFI12" s="236" t="s">
        <v>25956</v>
      </c>
      <c r="CFJ12" s="237"/>
      <c r="CFK12" s="238">
        <v>5200</v>
      </c>
      <c r="CFL12" s="234" t="s">
        <v>25957</v>
      </c>
      <c r="CFM12" s="235" t="s">
        <v>8705</v>
      </c>
      <c r="CFN12" s="236" t="s">
        <v>25958</v>
      </c>
      <c r="CFO12" s="237"/>
      <c r="CFP12" s="238">
        <v>5200</v>
      </c>
      <c r="CFQ12" s="234" t="s">
        <v>25959</v>
      </c>
      <c r="CFR12" s="235" t="s">
        <v>8705</v>
      </c>
      <c r="CFS12" s="236" t="s">
        <v>25960</v>
      </c>
      <c r="CFT12" s="237"/>
      <c r="CFU12" s="238">
        <v>5200</v>
      </c>
      <c r="CFV12" s="234" t="s">
        <v>25961</v>
      </c>
      <c r="CFW12" s="235" t="s">
        <v>8705</v>
      </c>
      <c r="CFX12" s="236" t="s">
        <v>25962</v>
      </c>
      <c r="CFY12" s="237"/>
      <c r="CFZ12" s="238">
        <v>5200</v>
      </c>
      <c r="CGA12" s="234" t="s">
        <v>25963</v>
      </c>
      <c r="CGB12" s="235" t="s">
        <v>8705</v>
      </c>
      <c r="CGC12" s="236" t="s">
        <v>25964</v>
      </c>
      <c r="CGD12" s="237"/>
      <c r="CGE12" s="238">
        <v>5200</v>
      </c>
      <c r="CGF12" s="234" t="s">
        <v>25965</v>
      </c>
      <c r="CGG12" s="235" t="s">
        <v>8705</v>
      </c>
      <c r="CGH12" s="236" t="s">
        <v>25966</v>
      </c>
      <c r="CGI12" s="237"/>
      <c r="CGJ12" s="238">
        <v>5200</v>
      </c>
      <c r="CGK12" s="234" t="s">
        <v>25967</v>
      </c>
      <c r="CGL12" s="235" t="s">
        <v>8705</v>
      </c>
      <c r="CGM12" s="236" t="s">
        <v>25968</v>
      </c>
      <c r="CGN12" s="237"/>
      <c r="CGO12" s="238">
        <v>5200</v>
      </c>
      <c r="CGP12" s="234" t="s">
        <v>25969</v>
      </c>
      <c r="CGQ12" s="235" t="s">
        <v>8705</v>
      </c>
      <c r="CGR12" s="236" t="s">
        <v>25970</v>
      </c>
      <c r="CGS12" s="237"/>
      <c r="CGT12" s="238">
        <v>5200</v>
      </c>
      <c r="CGU12" s="234" t="s">
        <v>25971</v>
      </c>
      <c r="CGV12" s="235" t="s">
        <v>8705</v>
      </c>
      <c r="CGW12" s="236" t="s">
        <v>25972</v>
      </c>
      <c r="CGX12" s="237"/>
      <c r="CGY12" s="238">
        <v>5200</v>
      </c>
      <c r="CGZ12" s="234" t="s">
        <v>25973</v>
      </c>
      <c r="CHA12" s="235" t="s">
        <v>8705</v>
      </c>
      <c r="CHB12" s="236" t="s">
        <v>25974</v>
      </c>
      <c r="CHC12" s="237"/>
      <c r="CHD12" s="238">
        <v>5200</v>
      </c>
      <c r="CHE12" s="234" t="s">
        <v>25975</v>
      </c>
      <c r="CHF12" s="235" t="s">
        <v>8705</v>
      </c>
      <c r="CHG12" s="236" t="s">
        <v>25976</v>
      </c>
      <c r="CHH12" s="237"/>
      <c r="CHI12" s="238">
        <v>5200</v>
      </c>
      <c r="CHJ12" s="234" t="s">
        <v>25977</v>
      </c>
      <c r="CHK12" s="235" t="s">
        <v>8705</v>
      </c>
      <c r="CHL12" s="236" t="s">
        <v>25978</v>
      </c>
      <c r="CHM12" s="237"/>
      <c r="CHN12" s="238">
        <v>5200</v>
      </c>
      <c r="CHO12" s="234" t="s">
        <v>25979</v>
      </c>
      <c r="CHP12" s="235" t="s">
        <v>8705</v>
      </c>
      <c r="CHQ12" s="236" t="s">
        <v>25980</v>
      </c>
      <c r="CHR12" s="237"/>
      <c r="CHS12" s="238">
        <v>5200</v>
      </c>
      <c r="CHT12" s="234" t="s">
        <v>25981</v>
      </c>
      <c r="CHU12" s="235" t="s">
        <v>8705</v>
      </c>
      <c r="CHV12" s="236" t="s">
        <v>25982</v>
      </c>
      <c r="CHW12" s="237"/>
      <c r="CHX12" s="238">
        <v>5200</v>
      </c>
      <c r="CHY12" s="234" t="s">
        <v>25983</v>
      </c>
      <c r="CHZ12" s="235" t="s">
        <v>8705</v>
      </c>
      <c r="CIA12" s="236" t="s">
        <v>25984</v>
      </c>
      <c r="CIB12" s="237"/>
      <c r="CIC12" s="238">
        <v>5200</v>
      </c>
      <c r="CID12" s="234" t="s">
        <v>25985</v>
      </c>
      <c r="CIE12" s="235" t="s">
        <v>8705</v>
      </c>
      <c r="CIF12" s="236" t="s">
        <v>25986</v>
      </c>
      <c r="CIG12" s="237"/>
      <c r="CIH12" s="238">
        <v>5200</v>
      </c>
      <c r="CII12" s="234" t="s">
        <v>25987</v>
      </c>
      <c r="CIJ12" s="235" t="s">
        <v>8705</v>
      </c>
      <c r="CIK12" s="236" t="s">
        <v>25988</v>
      </c>
      <c r="CIL12" s="237"/>
      <c r="CIM12" s="238">
        <v>5200</v>
      </c>
      <c r="CIN12" s="234" t="s">
        <v>25989</v>
      </c>
      <c r="CIO12" s="235" t="s">
        <v>8705</v>
      </c>
      <c r="CIP12" s="236" t="s">
        <v>25990</v>
      </c>
      <c r="CIQ12" s="237"/>
      <c r="CIR12" s="238">
        <v>5200</v>
      </c>
      <c r="CIS12" s="234" t="s">
        <v>25991</v>
      </c>
      <c r="CIT12" s="235" t="s">
        <v>8705</v>
      </c>
      <c r="CIU12" s="236" t="s">
        <v>25992</v>
      </c>
      <c r="CIV12" s="237"/>
      <c r="CIW12" s="238">
        <v>5200</v>
      </c>
      <c r="CIX12" s="234" t="s">
        <v>25993</v>
      </c>
      <c r="CIY12" s="235" t="s">
        <v>8705</v>
      </c>
      <c r="CIZ12" s="236" t="s">
        <v>25994</v>
      </c>
      <c r="CJA12" s="237"/>
      <c r="CJB12" s="238">
        <v>5200</v>
      </c>
      <c r="CJC12" s="234" t="s">
        <v>25995</v>
      </c>
      <c r="CJD12" s="235" t="s">
        <v>8705</v>
      </c>
      <c r="CJE12" s="236" t="s">
        <v>25996</v>
      </c>
      <c r="CJF12" s="237"/>
      <c r="CJG12" s="238">
        <v>5200</v>
      </c>
      <c r="CJH12" s="234" t="s">
        <v>25997</v>
      </c>
      <c r="CJI12" s="235" t="s">
        <v>8705</v>
      </c>
      <c r="CJJ12" s="236" t="s">
        <v>25998</v>
      </c>
      <c r="CJK12" s="237"/>
      <c r="CJL12" s="238">
        <v>5200</v>
      </c>
      <c r="CJM12" s="234" t="s">
        <v>25999</v>
      </c>
      <c r="CJN12" s="235" t="s">
        <v>8705</v>
      </c>
      <c r="CJO12" s="236" t="s">
        <v>26000</v>
      </c>
      <c r="CJP12" s="237"/>
      <c r="CJQ12" s="238">
        <v>5200</v>
      </c>
      <c r="CJR12" s="234" t="s">
        <v>26001</v>
      </c>
      <c r="CJS12" s="235" t="s">
        <v>8705</v>
      </c>
      <c r="CJT12" s="236" t="s">
        <v>26002</v>
      </c>
      <c r="CJU12" s="237"/>
      <c r="CJV12" s="238">
        <v>5200</v>
      </c>
      <c r="CJW12" s="234" t="s">
        <v>26003</v>
      </c>
      <c r="CJX12" s="235" t="s">
        <v>8705</v>
      </c>
      <c r="CJY12" s="236" t="s">
        <v>26004</v>
      </c>
      <c r="CJZ12" s="237"/>
      <c r="CKA12" s="238">
        <v>5200</v>
      </c>
      <c r="CKB12" s="234" t="s">
        <v>26005</v>
      </c>
      <c r="CKC12" s="235" t="s">
        <v>8705</v>
      </c>
      <c r="CKD12" s="236" t="s">
        <v>26006</v>
      </c>
      <c r="CKE12" s="237"/>
      <c r="CKF12" s="238">
        <v>5200</v>
      </c>
      <c r="CKG12" s="234" t="s">
        <v>26007</v>
      </c>
      <c r="CKH12" s="235" t="s">
        <v>8705</v>
      </c>
      <c r="CKI12" s="236" t="s">
        <v>26008</v>
      </c>
      <c r="CKJ12" s="237"/>
      <c r="CKK12" s="238">
        <v>5200</v>
      </c>
      <c r="CKL12" s="234" t="s">
        <v>26009</v>
      </c>
      <c r="CKM12" s="235" t="s">
        <v>8705</v>
      </c>
      <c r="CKN12" s="236" t="s">
        <v>26010</v>
      </c>
      <c r="CKO12" s="237"/>
      <c r="CKP12" s="238">
        <v>5200</v>
      </c>
      <c r="CKQ12" s="234" t="s">
        <v>26011</v>
      </c>
      <c r="CKR12" s="235" t="s">
        <v>8705</v>
      </c>
      <c r="CKS12" s="236" t="s">
        <v>26012</v>
      </c>
      <c r="CKT12" s="237"/>
      <c r="CKU12" s="238">
        <v>5200</v>
      </c>
      <c r="CKV12" s="234" t="s">
        <v>26013</v>
      </c>
      <c r="CKW12" s="235" t="s">
        <v>8705</v>
      </c>
      <c r="CKX12" s="236" t="s">
        <v>26014</v>
      </c>
      <c r="CKY12" s="237"/>
      <c r="CKZ12" s="238">
        <v>5200</v>
      </c>
      <c r="CLA12" s="234" t="s">
        <v>26015</v>
      </c>
      <c r="CLB12" s="235" t="s">
        <v>8705</v>
      </c>
      <c r="CLC12" s="236" t="s">
        <v>26016</v>
      </c>
      <c r="CLD12" s="237"/>
      <c r="CLE12" s="238">
        <v>5200</v>
      </c>
      <c r="CLF12" s="234" t="s">
        <v>26017</v>
      </c>
      <c r="CLG12" s="235" t="s">
        <v>8705</v>
      </c>
      <c r="CLH12" s="236" t="s">
        <v>26018</v>
      </c>
      <c r="CLI12" s="237"/>
      <c r="CLJ12" s="238">
        <v>5200</v>
      </c>
      <c r="CLK12" s="234" t="s">
        <v>26019</v>
      </c>
      <c r="CLL12" s="235" t="s">
        <v>8705</v>
      </c>
      <c r="CLM12" s="236" t="s">
        <v>26020</v>
      </c>
      <c r="CLN12" s="237"/>
      <c r="CLO12" s="238">
        <v>5200</v>
      </c>
      <c r="CLP12" s="234" t="s">
        <v>26021</v>
      </c>
      <c r="CLQ12" s="235" t="s">
        <v>8705</v>
      </c>
      <c r="CLR12" s="236" t="s">
        <v>26022</v>
      </c>
      <c r="CLS12" s="237"/>
      <c r="CLT12" s="238">
        <v>5200</v>
      </c>
      <c r="CLU12" s="234" t="s">
        <v>26023</v>
      </c>
      <c r="CLV12" s="235" t="s">
        <v>8705</v>
      </c>
      <c r="CLW12" s="236" t="s">
        <v>26024</v>
      </c>
      <c r="CLX12" s="237"/>
      <c r="CLY12" s="238">
        <v>5200</v>
      </c>
      <c r="CLZ12" s="234" t="s">
        <v>26025</v>
      </c>
      <c r="CMA12" s="235" t="s">
        <v>8705</v>
      </c>
      <c r="CMB12" s="236" t="s">
        <v>26026</v>
      </c>
      <c r="CMC12" s="237"/>
      <c r="CMD12" s="238">
        <v>5200</v>
      </c>
      <c r="CME12" s="234" t="s">
        <v>26027</v>
      </c>
      <c r="CMF12" s="235" t="s">
        <v>8705</v>
      </c>
      <c r="CMG12" s="236" t="s">
        <v>26028</v>
      </c>
      <c r="CMH12" s="237"/>
      <c r="CMI12" s="238">
        <v>5200</v>
      </c>
      <c r="CMJ12" s="234" t="s">
        <v>26029</v>
      </c>
      <c r="CMK12" s="235" t="s">
        <v>8705</v>
      </c>
      <c r="CML12" s="236" t="s">
        <v>26030</v>
      </c>
      <c r="CMM12" s="237"/>
      <c r="CMN12" s="238">
        <v>5200</v>
      </c>
      <c r="CMO12" s="234" t="s">
        <v>26031</v>
      </c>
      <c r="CMP12" s="235" t="s">
        <v>8705</v>
      </c>
      <c r="CMQ12" s="236" t="s">
        <v>26032</v>
      </c>
      <c r="CMR12" s="237"/>
      <c r="CMS12" s="238">
        <v>5200</v>
      </c>
      <c r="CMT12" s="234" t="s">
        <v>26033</v>
      </c>
      <c r="CMU12" s="235" t="s">
        <v>8705</v>
      </c>
      <c r="CMV12" s="236" t="s">
        <v>26034</v>
      </c>
      <c r="CMW12" s="237"/>
      <c r="CMX12" s="238">
        <v>5200</v>
      </c>
      <c r="CMY12" s="234" t="s">
        <v>26035</v>
      </c>
      <c r="CMZ12" s="235" t="s">
        <v>8705</v>
      </c>
      <c r="CNA12" s="236" t="s">
        <v>26036</v>
      </c>
      <c r="CNB12" s="237"/>
      <c r="CNC12" s="238">
        <v>5200</v>
      </c>
      <c r="CND12" s="234" t="s">
        <v>26037</v>
      </c>
      <c r="CNE12" s="235" t="s">
        <v>8705</v>
      </c>
      <c r="CNF12" s="236" t="s">
        <v>26038</v>
      </c>
      <c r="CNG12" s="237"/>
      <c r="CNH12" s="238">
        <v>5200</v>
      </c>
      <c r="CNI12" s="234" t="s">
        <v>26039</v>
      </c>
      <c r="CNJ12" s="235" t="s">
        <v>8705</v>
      </c>
      <c r="CNK12" s="236" t="s">
        <v>26040</v>
      </c>
      <c r="CNL12" s="237"/>
      <c r="CNM12" s="238">
        <v>5200</v>
      </c>
      <c r="CNN12" s="234" t="s">
        <v>26041</v>
      </c>
      <c r="CNO12" s="235" t="s">
        <v>8705</v>
      </c>
      <c r="CNP12" s="236" t="s">
        <v>26042</v>
      </c>
      <c r="CNQ12" s="237"/>
      <c r="CNR12" s="238">
        <v>5200</v>
      </c>
      <c r="CNS12" s="234" t="s">
        <v>26043</v>
      </c>
      <c r="CNT12" s="235" t="s">
        <v>8705</v>
      </c>
      <c r="CNU12" s="236" t="s">
        <v>26044</v>
      </c>
      <c r="CNV12" s="237"/>
      <c r="CNW12" s="238">
        <v>5200</v>
      </c>
      <c r="CNX12" s="234" t="s">
        <v>26045</v>
      </c>
      <c r="CNY12" s="235" t="s">
        <v>8705</v>
      </c>
      <c r="CNZ12" s="236" t="s">
        <v>26046</v>
      </c>
      <c r="COA12" s="237"/>
      <c r="COB12" s="238">
        <v>5200</v>
      </c>
      <c r="COC12" s="234" t="s">
        <v>26047</v>
      </c>
      <c r="COD12" s="235" t="s">
        <v>8705</v>
      </c>
      <c r="COE12" s="236" t="s">
        <v>26048</v>
      </c>
      <c r="COF12" s="237"/>
      <c r="COG12" s="238">
        <v>5200</v>
      </c>
      <c r="COH12" s="234" t="s">
        <v>26049</v>
      </c>
      <c r="COI12" s="235" t="s">
        <v>8705</v>
      </c>
      <c r="COJ12" s="236" t="s">
        <v>26050</v>
      </c>
      <c r="COK12" s="237"/>
      <c r="COL12" s="238">
        <v>5200</v>
      </c>
      <c r="COM12" s="234" t="s">
        <v>26051</v>
      </c>
      <c r="CON12" s="235" t="s">
        <v>8705</v>
      </c>
      <c r="COO12" s="236" t="s">
        <v>26052</v>
      </c>
      <c r="COP12" s="237"/>
      <c r="COQ12" s="238">
        <v>5200</v>
      </c>
      <c r="COR12" s="234" t="s">
        <v>26053</v>
      </c>
      <c r="COS12" s="235" t="s">
        <v>8705</v>
      </c>
      <c r="COT12" s="236" t="s">
        <v>26054</v>
      </c>
      <c r="COU12" s="237"/>
      <c r="COV12" s="238">
        <v>5200</v>
      </c>
      <c r="COW12" s="234" t="s">
        <v>26055</v>
      </c>
      <c r="COX12" s="235" t="s">
        <v>8705</v>
      </c>
      <c r="COY12" s="236" t="s">
        <v>26056</v>
      </c>
      <c r="COZ12" s="237"/>
      <c r="CPA12" s="238">
        <v>5200</v>
      </c>
      <c r="CPB12" s="234" t="s">
        <v>26057</v>
      </c>
      <c r="CPC12" s="235" t="s">
        <v>8705</v>
      </c>
      <c r="CPD12" s="236" t="s">
        <v>26058</v>
      </c>
      <c r="CPE12" s="237"/>
      <c r="CPF12" s="238">
        <v>5200</v>
      </c>
      <c r="CPG12" s="234" t="s">
        <v>26059</v>
      </c>
      <c r="CPH12" s="235" t="s">
        <v>8705</v>
      </c>
      <c r="CPI12" s="236" t="s">
        <v>26060</v>
      </c>
      <c r="CPJ12" s="237"/>
      <c r="CPK12" s="238">
        <v>5200</v>
      </c>
      <c r="CPL12" s="234" t="s">
        <v>26061</v>
      </c>
      <c r="CPM12" s="235" t="s">
        <v>8705</v>
      </c>
      <c r="CPN12" s="236" t="s">
        <v>26062</v>
      </c>
      <c r="CPO12" s="237"/>
      <c r="CPP12" s="238">
        <v>5200</v>
      </c>
      <c r="CPQ12" s="234" t="s">
        <v>26063</v>
      </c>
      <c r="CPR12" s="235" t="s">
        <v>8705</v>
      </c>
      <c r="CPS12" s="236" t="s">
        <v>26064</v>
      </c>
      <c r="CPT12" s="237"/>
      <c r="CPU12" s="238">
        <v>5200</v>
      </c>
      <c r="CPV12" s="234" t="s">
        <v>26065</v>
      </c>
      <c r="CPW12" s="235" t="s">
        <v>8705</v>
      </c>
      <c r="CPX12" s="236" t="s">
        <v>26066</v>
      </c>
      <c r="CPY12" s="237"/>
      <c r="CPZ12" s="238">
        <v>5200</v>
      </c>
      <c r="CQA12" s="234" t="s">
        <v>26067</v>
      </c>
      <c r="CQB12" s="235" t="s">
        <v>8705</v>
      </c>
      <c r="CQC12" s="236" t="s">
        <v>26068</v>
      </c>
      <c r="CQD12" s="237"/>
      <c r="CQE12" s="238">
        <v>5200</v>
      </c>
      <c r="CQF12" s="234" t="s">
        <v>26069</v>
      </c>
      <c r="CQG12" s="235" t="s">
        <v>8705</v>
      </c>
      <c r="CQH12" s="236" t="s">
        <v>26070</v>
      </c>
      <c r="CQI12" s="237"/>
      <c r="CQJ12" s="238">
        <v>5200</v>
      </c>
      <c r="CQK12" s="234" t="s">
        <v>26071</v>
      </c>
      <c r="CQL12" s="235" t="s">
        <v>8705</v>
      </c>
      <c r="CQM12" s="236" t="s">
        <v>26072</v>
      </c>
      <c r="CQN12" s="237"/>
      <c r="CQO12" s="238">
        <v>5200</v>
      </c>
      <c r="CQP12" s="234" t="s">
        <v>26073</v>
      </c>
      <c r="CQQ12" s="235" t="s">
        <v>8705</v>
      </c>
      <c r="CQR12" s="236" t="s">
        <v>26074</v>
      </c>
      <c r="CQS12" s="237"/>
      <c r="CQT12" s="238">
        <v>5200</v>
      </c>
      <c r="CQU12" s="234" t="s">
        <v>26075</v>
      </c>
      <c r="CQV12" s="235" t="s">
        <v>8705</v>
      </c>
      <c r="CQW12" s="236" t="s">
        <v>26076</v>
      </c>
      <c r="CQX12" s="237"/>
      <c r="CQY12" s="238">
        <v>5200</v>
      </c>
      <c r="CQZ12" s="234" t="s">
        <v>26077</v>
      </c>
      <c r="CRA12" s="235" t="s">
        <v>8705</v>
      </c>
      <c r="CRB12" s="236" t="s">
        <v>26078</v>
      </c>
      <c r="CRC12" s="237"/>
      <c r="CRD12" s="238">
        <v>5200</v>
      </c>
      <c r="CRE12" s="234" t="s">
        <v>26079</v>
      </c>
      <c r="CRF12" s="235" t="s">
        <v>8705</v>
      </c>
      <c r="CRG12" s="236" t="s">
        <v>26080</v>
      </c>
      <c r="CRH12" s="237"/>
      <c r="CRI12" s="238">
        <v>5200</v>
      </c>
      <c r="CRJ12" s="234" t="s">
        <v>26081</v>
      </c>
      <c r="CRK12" s="235" t="s">
        <v>8705</v>
      </c>
      <c r="CRL12" s="236" t="s">
        <v>26082</v>
      </c>
      <c r="CRM12" s="237"/>
      <c r="CRN12" s="238">
        <v>5200</v>
      </c>
      <c r="CRO12" s="234" t="s">
        <v>26083</v>
      </c>
      <c r="CRP12" s="235" t="s">
        <v>8705</v>
      </c>
      <c r="CRQ12" s="236" t="s">
        <v>26084</v>
      </c>
      <c r="CRR12" s="237"/>
      <c r="CRS12" s="238">
        <v>5200</v>
      </c>
      <c r="CRT12" s="234" t="s">
        <v>26085</v>
      </c>
      <c r="CRU12" s="235" t="s">
        <v>8705</v>
      </c>
      <c r="CRV12" s="236" t="s">
        <v>26086</v>
      </c>
      <c r="CRW12" s="237"/>
      <c r="CRX12" s="238">
        <v>5200</v>
      </c>
      <c r="CRY12" s="234" t="s">
        <v>26087</v>
      </c>
      <c r="CRZ12" s="235" t="s">
        <v>8705</v>
      </c>
      <c r="CSA12" s="236" t="s">
        <v>26088</v>
      </c>
      <c r="CSB12" s="237"/>
      <c r="CSC12" s="238">
        <v>5200</v>
      </c>
      <c r="CSD12" s="234" t="s">
        <v>26089</v>
      </c>
      <c r="CSE12" s="235" t="s">
        <v>8705</v>
      </c>
      <c r="CSF12" s="236" t="s">
        <v>26090</v>
      </c>
      <c r="CSG12" s="237"/>
      <c r="CSH12" s="238">
        <v>5200</v>
      </c>
      <c r="CSI12" s="234" t="s">
        <v>26091</v>
      </c>
      <c r="CSJ12" s="235" t="s">
        <v>8705</v>
      </c>
      <c r="CSK12" s="236" t="s">
        <v>26092</v>
      </c>
      <c r="CSL12" s="237"/>
      <c r="CSM12" s="238">
        <v>5200</v>
      </c>
      <c r="CSN12" s="234" t="s">
        <v>26093</v>
      </c>
      <c r="CSO12" s="235" t="s">
        <v>8705</v>
      </c>
      <c r="CSP12" s="236" t="s">
        <v>26094</v>
      </c>
      <c r="CSQ12" s="237"/>
      <c r="CSR12" s="238">
        <v>5200</v>
      </c>
      <c r="CSS12" s="234" t="s">
        <v>26095</v>
      </c>
      <c r="CST12" s="235" t="s">
        <v>8705</v>
      </c>
      <c r="CSU12" s="236" t="s">
        <v>26096</v>
      </c>
      <c r="CSV12" s="237"/>
      <c r="CSW12" s="238">
        <v>5200</v>
      </c>
      <c r="CSX12" s="234" t="s">
        <v>26097</v>
      </c>
      <c r="CSY12" s="235" t="s">
        <v>8705</v>
      </c>
      <c r="CSZ12" s="236" t="s">
        <v>26098</v>
      </c>
      <c r="CTA12" s="237"/>
      <c r="CTB12" s="238">
        <v>5200</v>
      </c>
      <c r="CTC12" s="234" t="s">
        <v>26099</v>
      </c>
      <c r="CTD12" s="235" t="s">
        <v>8705</v>
      </c>
      <c r="CTE12" s="236" t="s">
        <v>26100</v>
      </c>
      <c r="CTF12" s="237"/>
      <c r="CTG12" s="238">
        <v>5200</v>
      </c>
      <c r="CTH12" s="234" t="s">
        <v>26101</v>
      </c>
      <c r="CTI12" s="235" t="s">
        <v>8705</v>
      </c>
      <c r="CTJ12" s="236" t="s">
        <v>26102</v>
      </c>
      <c r="CTK12" s="237"/>
      <c r="CTL12" s="238">
        <v>5200</v>
      </c>
      <c r="CTM12" s="234" t="s">
        <v>26103</v>
      </c>
      <c r="CTN12" s="235" t="s">
        <v>8705</v>
      </c>
      <c r="CTO12" s="236" t="s">
        <v>26104</v>
      </c>
      <c r="CTP12" s="237"/>
      <c r="CTQ12" s="238">
        <v>5200</v>
      </c>
      <c r="CTR12" s="234" t="s">
        <v>26105</v>
      </c>
      <c r="CTS12" s="235" t="s">
        <v>8705</v>
      </c>
      <c r="CTT12" s="236" t="s">
        <v>26106</v>
      </c>
      <c r="CTU12" s="237"/>
      <c r="CTV12" s="238">
        <v>5200</v>
      </c>
      <c r="CTW12" s="234" t="s">
        <v>26107</v>
      </c>
      <c r="CTX12" s="235" t="s">
        <v>8705</v>
      </c>
      <c r="CTY12" s="236" t="s">
        <v>26108</v>
      </c>
      <c r="CTZ12" s="237"/>
      <c r="CUA12" s="238">
        <v>5200</v>
      </c>
      <c r="CUB12" s="234" t="s">
        <v>26109</v>
      </c>
      <c r="CUC12" s="235" t="s">
        <v>8705</v>
      </c>
      <c r="CUD12" s="236" t="s">
        <v>26110</v>
      </c>
      <c r="CUE12" s="237"/>
      <c r="CUF12" s="238">
        <v>5200</v>
      </c>
      <c r="CUG12" s="234" t="s">
        <v>26111</v>
      </c>
      <c r="CUH12" s="235" t="s">
        <v>8705</v>
      </c>
      <c r="CUI12" s="236" t="s">
        <v>26112</v>
      </c>
      <c r="CUJ12" s="237"/>
      <c r="CUK12" s="238">
        <v>5200</v>
      </c>
      <c r="CUL12" s="234" t="s">
        <v>26113</v>
      </c>
      <c r="CUM12" s="235" t="s">
        <v>8705</v>
      </c>
      <c r="CUN12" s="236" t="s">
        <v>26114</v>
      </c>
      <c r="CUO12" s="237"/>
      <c r="CUP12" s="238">
        <v>5200</v>
      </c>
      <c r="CUQ12" s="234" t="s">
        <v>26115</v>
      </c>
      <c r="CUR12" s="235" t="s">
        <v>8705</v>
      </c>
      <c r="CUS12" s="236" t="s">
        <v>26116</v>
      </c>
      <c r="CUT12" s="237"/>
      <c r="CUU12" s="238">
        <v>5200</v>
      </c>
      <c r="CUV12" s="234" t="s">
        <v>26117</v>
      </c>
      <c r="CUW12" s="235" t="s">
        <v>8705</v>
      </c>
      <c r="CUX12" s="236" t="s">
        <v>26118</v>
      </c>
      <c r="CUY12" s="237"/>
      <c r="CUZ12" s="238">
        <v>5200</v>
      </c>
      <c r="CVA12" s="234" t="s">
        <v>26119</v>
      </c>
      <c r="CVB12" s="235" t="s">
        <v>8705</v>
      </c>
      <c r="CVC12" s="236" t="s">
        <v>26120</v>
      </c>
      <c r="CVD12" s="237"/>
      <c r="CVE12" s="238">
        <v>5200</v>
      </c>
      <c r="CVF12" s="234" t="s">
        <v>26121</v>
      </c>
      <c r="CVG12" s="235" t="s">
        <v>8705</v>
      </c>
      <c r="CVH12" s="236" t="s">
        <v>26122</v>
      </c>
      <c r="CVI12" s="237"/>
      <c r="CVJ12" s="238">
        <v>5200</v>
      </c>
      <c r="CVK12" s="234" t="s">
        <v>26123</v>
      </c>
      <c r="CVL12" s="235" t="s">
        <v>8705</v>
      </c>
      <c r="CVM12" s="236" t="s">
        <v>26124</v>
      </c>
      <c r="CVN12" s="237"/>
      <c r="CVO12" s="238">
        <v>5200</v>
      </c>
      <c r="CVP12" s="234" t="s">
        <v>26125</v>
      </c>
      <c r="CVQ12" s="235" t="s">
        <v>8705</v>
      </c>
      <c r="CVR12" s="236" t="s">
        <v>26126</v>
      </c>
      <c r="CVS12" s="237"/>
      <c r="CVT12" s="238">
        <v>5200</v>
      </c>
      <c r="CVU12" s="234" t="s">
        <v>26127</v>
      </c>
      <c r="CVV12" s="235" t="s">
        <v>8705</v>
      </c>
      <c r="CVW12" s="236" t="s">
        <v>26128</v>
      </c>
      <c r="CVX12" s="237"/>
      <c r="CVY12" s="238">
        <v>5200</v>
      </c>
      <c r="CVZ12" s="234" t="s">
        <v>26129</v>
      </c>
      <c r="CWA12" s="235" t="s">
        <v>8705</v>
      </c>
      <c r="CWB12" s="236" t="s">
        <v>26130</v>
      </c>
      <c r="CWC12" s="237"/>
      <c r="CWD12" s="238">
        <v>5200</v>
      </c>
      <c r="CWE12" s="234" t="s">
        <v>26131</v>
      </c>
      <c r="CWF12" s="235" t="s">
        <v>8705</v>
      </c>
      <c r="CWG12" s="236" t="s">
        <v>26132</v>
      </c>
      <c r="CWH12" s="237"/>
      <c r="CWI12" s="238">
        <v>5200</v>
      </c>
      <c r="CWJ12" s="234" t="s">
        <v>26133</v>
      </c>
      <c r="CWK12" s="235" t="s">
        <v>8705</v>
      </c>
      <c r="CWL12" s="236" t="s">
        <v>26134</v>
      </c>
      <c r="CWM12" s="237"/>
      <c r="CWN12" s="238">
        <v>5200</v>
      </c>
      <c r="CWO12" s="234" t="s">
        <v>26135</v>
      </c>
      <c r="CWP12" s="235" t="s">
        <v>8705</v>
      </c>
      <c r="CWQ12" s="236" t="s">
        <v>26136</v>
      </c>
      <c r="CWR12" s="237"/>
      <c r="CWS12" s="238">
        <v>5200</v>
      </c>
      <c r="CWT12" s="234" t="s">
        <v>26137</v>
      </c>
      <c r="CWU12" s="235" t="s">
        <v>8705</v>
      </c>
      <c r="CWV12" s="236" t="s">
        <v>26138</v>
      </c>
      <c r="CWW12" s="237"/>
      <c r="CWX12" s="238">
        <v>5200</v>
      </c>
      <c r="CWY12" s="234" t="s">
        <v>26139</v>
      </c>
      <c r="CWZ12" s="235" t="s">
        <v>8705</v>
      </c>
      <c r="CXA12" s="236" t="s">
        <v>26140</v>
      </c>
      <c r="CXB12" s="237"/>
      <c r="CXC12" s="238">
        <v>5200</v>
      </c>
      <c r="CXD12" s="234" t="s">
        <v>26141</v>
      </c>
      <c r="CXE12" s="235" t="s">
        <v>8705</v>
      </c>
      <c r="CXF12" s="236" t="s">
        <v>26142</v>
      </c>
      <c r="CXG12" s="237"/>
      <c r="CXH12" s="238">
        <v>5200</v>
      </c>
      <c r="CXI12" s="234" t="s">
        <v>26143</v>
      </c>
      <c r="CXJ12" s="235" t="s">
        <v>8705</v>
      </c>
      <c r="CXK12" s="236" t="s">
        <v>26144</v>
      </c>
      <c r="CXL12" s="237"/>
      <c r="CXM12" s="238">
        <v>5200</v>
      </c>
      <c r="CXN12" s="234" t="s">
        <v>26145</v>
      </c>
      <c r="CXO12" s="235" t="s">
        <v>8705</v>
      </c>
      <c r="CXP12" s="236" t="s">
        <v>26146</v>
      </c>
      <c r="CXQ12" s="237"/>
      <c r="CXR12" s="238">
        <v>5200</v>
      </c>
      <c r="CXS12" s="234" t="s">
        <v>26147</v>
      </c>
      <c r="CXT12" s="235" t="s">
        <v>8705</v>
      </c>
      <c r="CXU12" s="236" t="s">
        <v>26148</v>
      </c>
      <c r="CXV12" s="237"/>
      <c r="CXW12" s="238">
        <v>5200</v>
      </c>
      <c r="CXX12" s="234" t="s">
        <v>26149</v>
      </c>
      <c r="CXY12" s="235" t="s">
        <v>8705</v>
      </c>
      <c r="CXZ12" s="236" t="s">
        <v>26150</v>
      </c>
      <c r="CYA12" s="237"/>
      <c r="CYB12" s="238">
        <v>5200</v>
      </c>
      <c r="CYC12" s="234" t="s">
        <v>26151</v>
      </c>
      <c r="CYD12" s="235" t="s">
        <v>8705</v>
      </c>
      <c r="CYE12" s="236" t="s">
        <v>26152</v>
      </c>
      <c r="CYF12" s="237"/>
      <c r="CYG12" s="238">
        <v>5200</v>
      </c>
      <c r="CYH12" s="234" t="s">
        <v>26153</v>
      </c>
      <c r="CYI12" s="235" t="s">
        <v>8705</v>
      </c>
      <c r="CYJ12" s="236" t="s">
        <v>26154</v>
      </c>
      <c r="CYK12" s="237"/>
      <c r="CYL12" s="238">
        <v>5200</v>
      </c>
      <c r="CYM12" s="234" t="s">
        <v>26155</v>
      </c>
      <c r="CYN12" s="235" t="s">
        <v>8705</v>
      </c>
      <c r="CYO12" s="236" t="s">
        <v>26156</v>
      </c>
      <c r="CYP12" s="237"/>
      <c r="CYQ12" s="238">
        <v>5200</v>
      </c>
      <c r="CYR12" s="234" t="s">
        <v>26157</v>
      </c>
      <c r="CYS12" s="235" t="s">
        <v>8705</v>
      </c>
      <c r="CYT12" s="236" t="s">
        <v>26158</v>
      </c>
      <c r="CYU12" s="237"/>
      <c r="CYV12" s="238">
        <v>5200</v>
      </c>
      <c r="CYW12" s="234" t="s">
        <v>26159</v>
      </c>
      <c r="CYX12" s="235" t="s">
        <v>8705</v>
      </c>
      <c r="CYY12" s="236" t="s">
        <v>26160</v>
      </c>
      <c r="CYZ12" s="237"/>
      <c r="CZA12" s="238">
        <v>5200</v>
      </c>
      <c r="CZB12" s="234" t="s">
        <v>26161</v>
      </c>
      <c r="CZC12" s="235" t="s">
        <v>8705</v>
      </c>
      <c r="CZD12" s="236" t="s">
        <v>26162</v>
      </c>
      <c r="CZE12" s="237"/>
      <c r="CZF12" s="238">
        <v>5200</v>
      </c>
      <c r="CZG12" s="234" t="s">
        <v>26163</v>
      </c>
      <c r="CZH12" s="235" t="s">
        <v>8705</v>
      </c>
      <c r="CZI12" s="236" t="s">
        <v>26164</v>
      </c>
      <c r="CZJ12" s="237"/>
      <c r="CZK12" s="238">
        <v>5200</v>
      </c>
      <c r="CZL12" s="234" t="s">
        <v>26165</v>
      </c>
      <c r="CZM12" s="235" t="s">
        <v>8705</v>
      </c>
      <c r="CZN12" s="236" t="s">
        <v>26166</v>
      </c>
      <c r="CZO12" s="237"/>
      <c r="CZP12" s="238">
        <v>5200</v>
      </c>
      <c r="CZQ12" s="234" t="s">
        <v>26167</v>
      </c>
      <c r="CZR12" s="235" t="s">
        <v>8705</v>
      </c>
      <c r="CZS12" s="236" t="s">
        <v>26168</v>
      </c>
      <c r="CZT12" s="237"/>
      <c r="CZU12" s="238">
        <v>5200</v>
      </c>
      <c r="CZV12" s="234" t="s">
        <v>26169</v>
      </c>
      <c r="CZW12" s="235" t="s">
        <v>8705</v>
      </c>
      <c r="CZX12" s="236" t="s">
        <v>26170</v>
      </c>
      <c r="CZY12" s="237"/>
      <c r="CZZ12" s="238">
        <v>5200</v>
      </c>
      <c r="DAA12" s="234" t="s">
        <v>26171</v>
      </c>
      <c r="DAB12" s="235" t="s">
        <v>8705</v>
      </c>
      <c r="DAC12" s="236" t="s">
        <v>26172</v>
      </c>
      <c r="DAD12" s="237"/>
      <c r="DAE12" s="238">
        <v>5200</v>
      </c>
      <c r="DAF12" s="234" t="s">
        <v>26173</v>
      </c>
      <c r="DAG12" s="235" t="s">
        <v>8705</v>
      </c>
      <c r="DAH12" s="236" t="s">
        <v>26174</v>
      </c>
      <c r="DAI12" s="237"/>
      <c r="DAJ12" s="238">
        <v>5200</v>
      </c>
      <c r="DAK12" s="234" t="s">
        <v>26175</v>
      </c>
      <c r="DAL12" s="235" t="s">
        <v>8705</v>
      </c>
      <c r="DAM12" s="236" t="s">
        <v>26176</v>
      </c>
      <c r="DAN12" s="237"/>
      <c r="DAO12" s="238">
        <v>5200</v>
      </c>
      <c r="DAP12" s="234" t="s">
        <v>26177</v>
      </c>
      <c r="DAQ12" s="235" t="s">
        <v>8705</v>
      </c>
      <c r="DAR12" s="236" t="s">
        <v>26178</v>
      </c>
      <c r="DAS12" s="237"/>
      <c r="DAT12" s="238">
        <v>5200</v>
      </c>
      <c r="DAU12" s="234" t="s">
        <v>26179</v>
      </c>
      <c r="DAV12" s="235" t="s">
        <v>8705</v>
      </c>
      <c r="DAW12" s="236" t="s">
        <v>26180</v>
      </c>
      <c r="DAX12" s="237"/>
      <c r="DAY12" s="238">
        <v>5200</v>
      </c>
      <c r="DAZ12" s="234" t="s">
        <v>26181</v>
      </c>
      <c r="DBA12" s="235" t="s">
        <v>8705</v>
      </c>
      <c r="DBB12" s="236" t="s">
        <v>26182</v>
      </c>
      <c r="DBC12" s="237"/>
      <c r="DBD12" s="238">
        <v>5200</v>
      </c>
      <c r="DBE12" s="234" t="s">
        <v>26183</v>
      </c>
      <c r="DBF12" s="235" t="s">
        <v>8705</v>
      </c>
      <c r="DBG12" s="236" t="s">
        <v>26184</v>
      </c>
      <c r="DBH12" s="237"/>
      <c r="DBI12" s="238">
        <v>5200</v>
      </c>
      <c r="DBJ12" s="234" t="s">
        <v>26185</v>
      </c>
      <c r="DBK12" s="235" t="s">
        <v>8705</v>
      </c>
      <c r="DBL12" s="236" t="s">
        <v>26186</v>
      </c>
      <c r="DBM12" s="237"/>
      <c r="DBN12" s="238">
        <v>5200</v>
      </c>
      <c r="DBO12" s="234" t="s">
        <v>26187</v>
      </c>
      <c r="DBP12" s="235" t="s">
        <v>8705</v>
      </c>
      <c r="DBQ12" s="236" t="s">
        <v>26188</v>
      </c>
      <c r="DBR12" s="237"/>
      <c r="DBS12" s="238">
        <v>5200</v>
      </c>
      <c r="DBT12" s="234" t="s">
        <v>26189</v>
      </c>
      <c r="DBU12" s="235" t="s">
        <v>8705</v>
      </c>
      <c r="DBV12" s="236" t="s">
        <v>26190</v>
      </c>
      <c r="DBW12" s="237"/>
      <c r="DBX12" s="238">
        <v>5200</v>
      </c>
      <c r="DBY12" s="234" t="s">
        <v>26191</v>
      </c>
      <c r="DBZ12" s="235" t="s">
        <v>8705</v>
      </c>
      <c r="DCA12" s="236" t="s">
        <v>26192</v>
      </c>
      <c r="DCB12" s="237"/>
      <c r="DCC12" s="238">
        <v>5200</v>
      </c>
      <c r="DCD12" s="234" t="s">
        <v>26193</v>
      </c>
      <c r="DCE12" s="235" t="s">
        <v>8705</v>
      </c>
      <c r="DCF12" s="236" t="s">
        <v>26194</v>
      </c>
      <c r="DCG12" s="237"/>
      <c r="DCH12" s="238">
        <v>5200</v>
      </c>
      <c r="DCI12" s="234" t="s">
        <v>26195</v>
      </c>
      <c r="DCJ12" s="235" t="s">
        <v>8705</v>
      </c>
      <c r="DCK12" s="236" t="s">
        <v>26196</v>
      </c>
      <c r="DCL12" s="237"/>
      <c r="DCM12" s="238">
        <v>5200</v>
      </c>
      <c r="DCN12" s="234" t="s">
        <v>26197</v>
      </c>
      <c r="DCO12" s="235" t="s">
        <v>8705</v>
      </c>
      <c r="DCP12" s="236" t="s">
        <v>26198</v>
      </c>
      <c r="DCQ12" s="237"/>
      <c r="DCR12" s="238">
        <v>5200</v>
      </c>
      <c r="DCS12" s="234" t="s">
        <v>26199</v>
      </c>
      <c r="DCT12" s="235" t="s">
        <v>8705</v>
      </c>
      <c r="DCU12" s="236" t="s">
        <v>26200</v>
      </c>
      <c r="DCV12" s="237"/>
      <c r="DCW12" s="238">
        <v>5200</v>
      </c>
      <c r="DCX12" s="234" t="s">
        <v>26201</v>
      </c>
      <c r="DCY12" s="235" t="s">
        <v>8705</v>
      </c>
      <c r="DCZ12" s="236" t="s">
        <v>26202</v>
      </c>
      <c r="DDA12" s="237"/>
      <c r="DDB12" s="238">
        <v>5200</v>
      </c>
      <c r="DDC12" s="234" t="s">
        <v>26203</v>
      </c>
      <c r="DDD12" s="235" t="s">
        <v>8705</v>
      </c>
      <c r="DDE12" s="236" t="s">
        <v>26204</v>
      </c>
      <c r="DDF12" s="237"/>
      <c r="DDG12" s="238">
        <v>5200</v>
      </c>
      <c r="DDH12" s="234" t="s">
        <v>26205</v>
      </c>
      <c r="DDI12" s="235" t="s">
        <v>8705</v>
      </c>
      <c r="DDJ12" s="236" t="s">
        <v>26206</v>
      </c>
      <c r="DDK12" s="237"/>
      <c r="DDL12" s="238">
        <v>5200</v>
      </c>
      <c r="DDM12" s="234" t="s">
        <v>26207</v>
      </c>
      <c r="DDN12" s="235" t="s">
        <v>8705</v>
      </c>
      <c r="DDO12" s="236" t="s">
        <v>26208</v>
      </c>
      <c r="DDP12" s="237"/>
      <c r="DDQ12" s="238">
        <v>5200</v>
      </c>
      <c r="DDR12" s="234" t="s">
        <v>26209</v>
      </c>
      <c r="DDS12" s="235" t="s">
        <v>8705</v>
      </c>
      <c r="DDT12" s="236" t="s">
        <v>26210</v>
      </c>
      <c r="DDU12" s="237"/>
      <c r="DDV12" s="238">
        <v>5200</v>
      </c>
      <c r="DDW12" s="234" t="s">
        <v>26211</v>
      </c>
      <c r="DDX12" s="235" t="s">
        <v>8705</v>
      </c>
      <c r="DDY12" s="236" t="s">
        <v>26212</v>
      </c>
      <c r="DDZ12" s="237"/>
      <c r="DEA12" s="238">
        <v>5200</v>
      </c>
      <c r="DEB12" s="234" t="s">
        <v>26213</v>
      </c>
      <c r="DEC12" s="235" t="s">
        <v>8705</v>
      </c>
      <c r="DED12" s="236" t="s">
        <v>26214</v>
      </c>
      <c r="DEE12" s="237"/>
      <c r="DEF12" s="238">
        <v>5200</v>
      </c>
      <c r="DEG12" s="234" t="s">
        <v>26215</v>
      </c>
      <c r="DEH12" s="235" t="s">
        <v>8705</v>
      </c>
      <c r="DEI12" s="236" t="s">
        <v>26216</v>
      </c>
      <c r="DEJ12" s="237"/>
      <c r="DEK12" s="238">
        <v>5200</v>
      </c>
      <c r="DEL12" s="234" t="s">
        <v>26217</v>
      </c>
      <c r="DEM12" s="235" t="s">
        <v>8705</v>
      </c>
      <c r="DEN12" s="236" t="s">
        <v>26218</v>
      </c>
      <c r="DEO12" s="237"/>
      <c r="DEP12" s="238">
        <v>5200</v>
      </c>
      <c r="DEQ12" s="234" t="s">
        <v>26219</v>
      </c>
      <c r="DER12" s="235" t="s">
        <v>8705</v>
      </c>
      <c r="DES12" s="236" t="s">
        <v>26220</v>
      </c>
      <c r="DET12" s="237"/>
      <c r="DEU12" s="238">
        <v>5200</v>
      </c>
      <c r="DEV12" s="234" t="s">
        <v>26221</v>
      </c>
      <c r="DEW12" s="235" t="s">
        <v>8705</v>
      </c>
      <c r="DEX12" s="236" t="s">
        <v>26222</v>
      </c>
      <c r="DEY12" s="237"/>
      <c r="DEZ12" s="238">
        <v>5200</v>
      </c>
      <c r="DFA12" s="234" t="s">
        <v>26223</v>
      </c>
      <c r="DFB12" s="235" t="s">
        <v>8705</v>
      </c>
      <c r="DFC12" s="236" t="s">
        <v>26224</v>
      </c>
      <c r="DFD12" s="237"/>
      <c r="DFE12" s="238">
        <v>5200</v>
      </c>
      <c r="DFF12" s="234" t="s">
        <v>26225</v>
      </c>
      <c r="DFG12" s="235" t="s">
        <v>8705</v>
      </c>
      <c r="DFH12" s="236" t="s">
        <v>26226</v>
      </c>
      <c r="DFI12" s="237"/>
      <c r="DFJ12" s="238">
        <v>5200</v>
      </c>
      <c r="DFK12" s="234" t="s">
        <v>26227</v>
      </c>
      <c r="DFL12" s="235" t="s">
        <v>8705</v>
      </c>
      <c r="DFM12" s="236" t="s">
        <v>26228</v>
      </c>
      <c r="DFN12" s="237"/>
      <c r="DFO12" s="238">
        <v>5200</v>
      </c>
      <c r="DFP12" s="234" t="s">
        <v>26229</v>
      </c>
      <c r="DFQ12" s="235" t="s">
        <v>8705</v>
      </c>
      <c r="DFR12" s="236" t="s">
        <v>26230</v>
      </c>
      <c r="DFS12" s="237"/>
      <c r="DFT12" s="238">
        <v>5200</v>
      </c>
      <c r="DFU12" s="234" t="s">
        <v>26231</v>
      </c>
      <c r="DFV12" s="235" t="s">
        <v>8705</v>
      </c>
      <c r="DFW12" s="236" t="s">
        <v>26232</v>
      </c>
      <c r="DFX12" s="237"/>
      <c r="DFY12" s="238">
        <v>5200</v>
      </c>
      <c r="DFZ12" s="234" t="s">
        <v>26233</v>
      </c>
      <c r="DGA12" s="235" t="s">
        <v>8705</v>
      </c>
      <c r="DGB12" s="236" t="s">
        <v>26234</v>
      </c>
      <c r="DGC12" s="237"/>
      <c r="DGD12" s="238">
        <v>5200</v>
      </c>
      <c r="DGE12" s="234" t="s">
        <v>26235</v>
      </c>
      <c r="DGF12" s="235" t="s">
        <v>8705</v>
      </c>
      <c r="DGG12" s="236" t="s">
        <v>26236</v>
      </c>
      <c r="DGH12" s="237"/>
      <c r="DGI12" s="238">
        <v>5200</v>
      </c>
      <c r="DGJ12" s="234" t="s">
        <v>26237</v>
      </c>
      <c r="DGK12" s="235" t="s">
        <v>8705</v>
      </c>
      <c r="DGL12" s="236" t="s">
        <v>26238</v>
      </c>
      <c r="DGM12" s="237"/>
      <c r="DGN12" s="238">
        <v>5200</v>
      </c>
      <c r="DGO12" s="234" t="s">
        <v>26239</v>
      </c>
      <c r="DGP12" s="235" t="s">
        <v>8705</v>
      </c>
      <c r="DGQ12" s="236" t="s">
        <v>26240</v>
      </c>
      <c r="DGR12" s="237"/>
      <c r="DGS12" s="238">
        <v>5200</v>
      </c>
      <c r="DGT12" s="234" t="s">
        <v>26241</v>
      </c>
      <c r="DGU12" s="235" t="s">
        <v>8705</v>
      </c>
      <c r="DGV12" s="236" t="s">
        <v>26242</v>
      </c>
      <c r="DGW12" s="237"/>
      <c r="DGX12" s="238">
        <v>5200</v>
      </c>
      <c r="DGY12" s="234" t="s">
        <v>26243</v>
      </c>
      <c r="DGZ12" s="235" t="s">
        <v>8705</v>
      </c>
      <c r="DHA12" s="236" t="s">
        <v>26244</v>
      </c>
      <c r="DHB12" s="237"/>
      <c r="DHC12" s="238">
        <v>5200</v>
      </c>
      <c r="DHD12" s="234" t="s">
        <v>26245</v>
      </c>
      <c r="DHE12" s="235" t="s">
        <v>8705</v>
      </c>
      <c r="DHF12" s="236" t="s">
        <v>26246</v>
      </c>
      <c r="DHG12" s="237"/>
      <c r="DHH12" s="238">
        <v>5200</v>
      </c>
      <c r="DHI12" s="234" t="s">
        <v>26247</v>
      </c>
      <c r="DHJ12" s="235" t="s">
        <v>8705</v>
      </c>
      <c r="DHK12" s="236" t="s">
        <v>26248</v>
      </c>
      <c r="DHL12" s="237"/>
      <c r="DHM12" s="238">
        <v>5200</v>
      </c>
      <c r="DHN12" s="234" t="s">
        <v>26249</v>
      </c>
      <c r="DHO12" s="235" t="s">
        <v>8705</v>
      </c>
      <c r="DHP12" s="236" t="s">
        <v>26250</v>
      </c>
      <c r="DHQ12" s="237"/>
      <c r="DHR12" s="238">
        <v>5200</v>
      </c>
      <c r="DHS12" s="234" t="s">
        <v>26251</v>
      </c>
      <c r="DHT12" s="235" t="s">
        <v>8705</v>
      </c>
      <c r="DHU12" s="236" t="s">
        <v>26252</v>
      </c>
      <c r="DHV12" s="237"/>
      <c r="DHW12" s="238">
        <v>5200</v>
      </c>
      <c r="DHX12" s="234" t="s">
        <v>26253</v>
      </c>
      <c r="DHY12" s="235" t="s">
        <v>8705</v>
      </c>
      <c r="DHZ12" s="236" t="s">
        <v>26254</v>
      </c>
      <c r="DIA12" s="237"/>
      <c r="DIB12" s="238">
        <v>5200</v>
      </c>
      <c r="DIC12" s="234" t="s">
        <v>26255</v>
      </c>
      <c r="DID12" s="235" t="s">
        <v>8705</v>
      </c>
      <c r="DIE12" s="236" t="s">
        <v>26256</v>
      </c>
      <c r="DIF12" s="237"/>
      <c r="DIG12" s="238">
        <v>5200</v>
      </c>
      <c r="DIH12" s="234" t="s">
        <v>26257</v>
      </c>
      <c r="DII12" s="235" t="s">
        <v>8705</v>
      </c>
      <c r="DIJ12" s="236" t="s">
        <v>26258</v>
      </c>
      <c r="DIK12" s="237"/>
      <c r="DIL12" s="238">
        <v>5200</v>
      </c>
      <c r="DIM12" s="234" t="s">
        <v>26259</v>
      </c>
      <c r="DIN12" s="235" t="s">
        <v>8705</v>
      </c>
      <c r="DIO12" s="236" t="s">
        <v>26260</v>
      </c>
      <c r="DIP12" s="237"/>
      <c r="DIQ12" s="238">
        <v>5200</v>
      </c>
      <c r="DIR12" s="234" t="s">
        <v>26261</v>
      </c>
      <c r="DIS12" s="235" t="s">
        <v>8705</v>
      </c>
      <c r="DIT12" s="236" t="s">
        <v>26262</v>
      </c>
      <c r="DIU12" s="237"/>
      <c r="DIV12" s="238">
        <v>5200</v>
      </c>
      <c r="DIW12" s="234" t="s">
        <v>26263</v>
      </c>
      <c r="DIX12" s="235" t="s">
        <v>8705</v>
      </c>
      <c r="DIY12" s="236" t="s">
        <v>26264</v>
      </c>
      <c r="DIZ12" s="237"/>
      <c r="DJA12" s="238">
        <v>5200</v>
      </c>
      <c r="DJB12" s="234" t="s">
        <v>26265</v>
      </c>
      <c r="DJC12" s="235" t="s">
        <v>8705</v>
      </c>
      <c r="DJD12" s="236" t="s">
        <v>26266</v>
      </c>
      <c r="DJE12" s="237"/>
      <c r="DJF12" s="238">
        <v>5200</v>
      </c>
      <c r="DJG12" s="234" t="s">
        <v>26267</v>
      </c>
      <c r="DJH12" s="235" t="s">
        <v>8705</v>
      </c>
      <c r="DJI12" s="236" t="s">
        <v>26268</v>
      </c>
      <c r="DJJ12" s="237"/>
      <c r="DJK12" s="238">
        <v>5200</v>
      </c>
      <c r="DJL12" s="234" t="s">
        <v>26269</v>
      </c>
      <c r="DJM12" s="235" t="s">
        <v>8705</v>
      </c>
      <c r="DJN12" s="236" t="s">
        <v>26270</v>
      </c>
      <c r="DJO12" s="237"/>
      <c r="DJP12" s="238">
        <v>5200</v>
      </c>
      <c r="DJQ12" s="234" t="s">
        <v>26271</v>
      </c>
      <c r="DJR12" s="235" t="s">
        <v>8705</v>
      </c>
      <c r="DJS12" s="236" t="s">
        <v>26272</v>
      </c>
      <c r="DJT12" s="237"/>
      <c r="DJU12" s="238">
        <v>5200</v>
      </c>
      <c r="DJV12" s="234" t="s">
        <v>26273</v>
      </c>
      <c r="DJW12" s="235" t="s">
        <v>8705</v>
      </c>
      <c r="DJX12" s="236" t="s">
        <v>26274</v>
      </c>
      <c r="DJY12" s="237"/>
      <c r="DJZ12" s="238">
        <v>5200</v>
      </c>
      <c r="DKA12" s="234" t="s">
        <v>26275</v>
      </c>
      <c r="DKB12" s="235" t="s">
        <v>8705</v>
      </c>
      <c r="DKC12" s="236" t="s">
        <v>26276</v>
      </c>
      <c r="DKD12" s="237"/>
      <c r="DKE12" s="238">
        <v>5200</v>
      </c>
      <c r="DKF12" s="234" t="s">
        <v>26277</v>
      </c>
      <c r="DKG12" s="235" t="s">
        <v>8705</v>
      </c>
      <c r="DKH12" s="236" t="s">
        <v>26278</v>
      </c>
      <c r="DKI12" s="237"/>
      <c r="DKJ12" s="238">
        <v>5200</v>
      </c>
      <c r="DKK12" s="234" t="s">
        <v>26279</v>
      </c>
      <c r="DKL12" s="235" t="s">
        <v>8705</v>
      </c>
      <c r="DKM12" s="236" t="s">
        <v>26280</v>
      </c>
      <c r="DKN12" s="237"/>
      <c r="DKO12" s="238">
        <v>5200</v>
      </c>
      <c r="DKP12" s="234" t="s">
        <v>26281</v>
      </c>
      <c r="DKQ12" s="235" t="s">
        <v>8705</v>
      </c>
      <c r="DKR12" s="236" t="s">
        <v>26282</v>
      </c>
      <c r="DKS12" s="237"/>
      <c r="DKT12" s="238">
        <v>5200</v>
      </c>
      <c r="DKU12" s="234" t="s">
        <v>26283</v>
      </c>
      <c r="DKV12" s="235" t="s">
        <v>8705</v>
      </c>
      <c r="DKW12" s="236" t="s">
        <v>26284</v>
      </c>
      <c r="DKX12" s="237"/>
      <c r="DKY12" s="238">
        <v>5200</v>
      </c>
      <c r="DKZ12" s="234" t="s">
        <v>26285</v>
      </c>
      <c r="DLA12" s="235" t="s">
        <v>8705</v>
      </c>
      <c r="DLB12" s="236" t="s">
        <v>26286</v>
      </c>
      <c r="DLC12" s="237"/>
      <c r="DLD12" s="238">
        <v>5200</v>
      </c>
      <c r="DLE12" s="234" t="s">
        <v>26287</v>
      </c>
      <c r="DLF12" s="235" t="s">
        <v>8705</v>
      </c>
      <c r="DLG12" s="236" t="s">
        <v>26288</v>
      </c>
      <c r="DLH12" s="237"/>
      <c r="DLI12" s="238">
        <v>5200</v>
      </c>
      <c r="DLJ12" s="234" t="s">
        <v>26289</v>
      </c>
      <c r="DLK12" s="235" t="s">
        <v>8705</v>
      </c>
      <c r="DLL12" s="236" t="s">
        <v>26290</v>
      </c>
      <c r="DLM12" s="237"/>
      <c r="DLN12" s="238">
        <v>5200</v>
      </c>
      <c r="DLO12" s="234" t="s">
        <v>26291</v>
      </c>
      <c r="DLP12" s="235" t="s">
        <v>8705</v>
      </c>
      <c r="DLQ12" s="236" t="s">
        <v>26292</v>
      </c>
      <c r="DLR12" s="237"/>
      <c r="DLS12" s="238">
        <v>5200</v>
      </c>
      <c r="DLT12" s="234" t="s">
        <v>26293</v>
      </c>
      <c r="DLU12" s="235" t="s">
        <v>8705</v>
      </c>
      <c r="DLV12" s="236" t="s">
        <v>26294</v>
      </c>
      <c r="DLW12" s="237"/>
      <c r="DLX12" s="238">
        <v>5200</v>
      </c>
      <c r="DLY12" s="234" t="s">
        <v>26295</v>
      </c>
      <c r="DLZ12" s="235" t="s">
        <v>8705</v>
      </c>
      <c r="DMA12" s="236" t="s">
        <v>26296</v>
      </c>
      <c r="DMB12" s="237"/>
      <c r="DMC12" s="238">
        <v>5200</v>
      </c>
      <c r="DMD12" s="234" t="s">
        <v>26297</v>
      </c>
      <c r="DME12" s="235" t="s">
        <v>8705</v>
      </c>
      <c r="DMF12" s="236" t="s">
        <v>26298</v>
      </c>
      <c r="DMG12" s="237"/>
      <c r="DMH12" s="238">
        <v>5200</v>
      </c>
      <c r="DMI12" s="234" t="s">
        <v>26299</v>
      </c>
      <c r="DMJ12" s="235" t="s">
        <v>8705</v>
      </c>
      <c r="DMK12" s="236" t="s">
        <v>26300</v>
      </c>
      <c r="DML12" s="237"/>
      <c r="DMM12" s="238">
        <v>5200</v>
      </c>
      <c r="DMN12" s="234" t="s">
        <v>26301</v>
      </c>
      <c r="DMO12" s="235" t="s">
        <v>8705</v>
      </c>
      <c r="DMP12" s="236" t="s">
        <v>26302</v>
      </c>
      <c r="DMQ12" s="237"/>
      <c r="DMR12" s="238">
        <v>5200</v>
      </c>
      <c r="DMS12" s="234" t="s">
        <v>26303</v>
      </c>
      <c r="DMT12" s="235" t="s">
        <v>8705</v>
      </c>
      <c r="DMU12" s="236" t="s">
        <v>26304</v>
      </c>
      <c r="DMV12" s="237"/>
      <c r="DMW12" s="238">
        <v>5200</v>
      </c>
      <c r="DMX12" s="234" t="s">
        <v>26305</v>
      </c>
      <c r="DMY12" s="235" t="s">
        <v>8705</v>
      </c>
      <c r="DMZ12" s="236" t="s">
        <v>26306</v>
      </c>
      <c r="DNA12" s="237"/>
      <c r="DNB12" s="238">
        <v>5200</v>
      </c>
      <c r="DNC12" s="234" t="s">
        <v>26307</v>
      </c>
      <c r="DND12" s="235" t="s">
        <v>8705</v>
      </c>
      <c r="DNE12" s="236" t="s">
        <v>26308</v>
      </c>
      <c r="DNF12" s="237"/>
      <c r="DNG12" s="238">
        <v>5200</v>
      </c>
      <c r="DNH12" s="234" t="s">
        <v>26309</v>
      </c>
      <c r="DNI12" s="235" t="s">
        <v>8705</v>
      </c>
      <c r="DNJ12" s="236" t="s">
        <v>26310</v>
      </c>
      <c r="DNK12" s="237"/>
      <c r="DNL12" s="238">
        <v>5200</v>
      </c>
      <c r="DNM12" s="234" t="s">
        <v>26311</v>
      </c>
      <c r="DNN12" s="235" t="s">
        <v>8705</v>
      </c>
      <c r="DNO12" s="236" t="s">
        <v>26312</v>
      </c>
      <c r="DNP12" s="237"/>
      <c r="DNQ12" s="238">
        <v>5200</v>
      </c>
      <c r="DNR12" s="234" t="s">
        <v>26313</v>
      </c>
      <c r="DNS12" s="235" t="s">
        <v>8705</v>
      </c>
      <c r="DNT12" s="236" t="s">
        <v>26314</v>
      </c>
      <c r="DNU12" s="237"/>
      <c r="DNV12" s="238">
        <v>5200</v>
      </c>
      <c r="DNW12" s="234" t="s">
        <v>26315</v>
      </c>
      <c r="DNX12" s="235" t="s">
        <v>8705</v>
      </c>
      <c r="DNY12" s="236" t="s">
        <v>26316</v>
      </c>
      <c r="DNZ12" s="237"/>
      <c r="DOA12" s="238">
        <v>5200</v>
      </c>
      <c r="DOB12" s="234" t="s">
        <v>26317</v>
      </c>
      <c r="DOC12" s="235" t="s">
        <v>8705</v>
      </c>
      <c r="DOD12" s="236" t="s">
        <v>26318</v>
      </c>
      <c r="DOE12" s="237"/>
      <c r="DOF12" s="238">
        <v>5200</v>
      </c>
      <c r="DOG12" s="234" t="s">
        <v>26319</v>
      </c>
      <c r="DOH12" s="235" t="s">
        <v>8705</v>
      </c>
      <c r="DOI12" s="236" t="s">
        <v>26320</v>
      </c>
      <c r="DOJ12" s="237"/>
      <c r="DOK12" s="238">
        <v>5200</v>
      </c>
      <c r="DOL12" s="234" t="s">
        <v>26321</v>
      </c>
      <c r="DOM12" s="235" t="s">
        <v>8705</v>
      </c>
      <c r="DON12" s="236" t="s">
        <v>26322</v>
      </c>
      <c r="DOO12" s="237"/>
      <c r="DOP12" s="238">
        <v>5200</v>
      </c>
      <c r="DOQ12" s="234" t="s">
        <v>26323</v>
      </c>
      <c r="DOR12" s="235" t="s">
        <v>8705</v>
      </c>
      <c r="DOS12" s="236" t="s">
        <v>26324</v>
      </c>
      <c r="DOT12" s="237"/>
      <c r="DOU12" s="238">
        <v>5200</v>
      </c>
      <c r="DOV12" s="234" t="s">
        <v>26325</v>
      </c>
      <c r="DOW12" s="235" t="s">
        <v>8705</v>
      </c>
      <c r="DOX12" s="236" t="s">
        <v>26326</v>
      </c>
      <c r="DOY12" s="237"/>
      <c r="DOZ12" s="238">
        <v>5200</v>
      </c>
      <c r="DPA12" s="234" t="s">
        <v>26327</v>
      </c>
      <c r="DPB12" s="235" t="s">
        <v>8705</v>
      </c>
      <c r="DPC12" s="236" t="s">
        <v>26328</v>
      </c>
      <c r="DPD12" s="237"/>
      <c r="DPE12" s="238">
        <v>5200</v>
      </c>
      <c r="DPF12" s="234" t="s">
        <v>26329</v>
      </c>
      <c r="DPG12" s="235" t="s">
        <v>8705</v>
      </c>
      <c r="DPH12" s="236" t="s">
        <v>26330</v>
      </c>
      <c r="DPI12" s="237"/>
      <c r="DPJ12" s="238">
        <v>5200</v>
      </c>
      <c r="DPK12" s="234" t="s">
        <v>26331</v>
      </c>
      <c r="DPL12" s="235" t="s">
        <v>8705</v>
      </c>
      <c r="DPM12" s="236" t="s">
        <v>26332</v>
      </c>
      <c r="DPN12" s="237"/>
      <c r="DPO12" s="238">
        <v>5200</v>
      </c>
      <c r="DPP12" s="234" t="s">
        <v>26333</v>
      </c>
      <c r="DPQ12" s="235" t="s">
        <v>8705</v>
      </c>
      <c r="DPR12" s="236" t="s">
        <v>26334</v>
      </c>
      <c r="DPS12" s="237"/>
      <c r="DPT12" s="238">
        <v>5200</v>
      </c>
      <c r="DPU12" s="234" t="s">
        <v>26335</v>
      </c>
      <c r="DPV12" s="235" t="s">
        <v>8705</v>
      </c>
      <c r="DPW12" s="236" t="s">
        <v>26336</v>
      </c>
      <c r="DPX12" s="237"/>
      <c r="DPY12" s="238">
        <v>5200</v>
      </c>
      <c r="DPZ12" s="234" t="s">
        <v>26337</v>
      </c>
      <c r="DQA12" s="235" t="s">
        <v>8705</v>
      </c>
      <c r="DQB12" s="236" t="s">
        <v>26338</v>
      </c>
      <c r="DQC12" s="237"/>
      <c r="DQD12" s="238">
        <v>5200</v>
      </c>
      <c r="DQE12" s="234" t="s">
        <v>26339</v>
      </c>
      <c r="DQF12" s="235" t="s">
        <v>8705</v>
      </c>
      <c r="DQG12" s="236" t="s">
        <v>26340</v>
      </c>
      <c r="DQH12" s="237"/>
      <c r="DQI12" s="238">
        <v>5200</v>
      </c>
      <c r="DQJ12" s="234" t="s">
        <v>26341</v>
      </c>
      <c r="DQK12" s="235" t="s">
        <v>8705</v>
      </c>
      <c r="DQL12" s="236" t="s">
        <v>26342</v>
      </c>
      <c r="DQM12" s="237"/>
      <c r="DQN12" s="238">
        <v>5200</v>
      </c>
      <c r="DQO12" s="234" t="s">
        <v>26343</v>
      </c>
      <c r="DQP12" s="235" t="s">
        <v>8705</v>
      </c>
      <c r="DQQ12" s="236" t="s">
        <v>26344</v>
      </c>
      <c r="DQR12" s="237"/>
      <c r="DQS12" s="238">
        <v>5200</v>
      </c>
      <c r="DQT12" s="234" t="s">
        <v>26345</v>
      </c>
      <c r="DQU12" s="235" t="s">
        <v>8705</v>
      </c>
      <c r="DQV12" s="236" t="s">
        <v>26346</v>
      </c>
      <c r="DQW12" s="237"/>
      <c r="DQX12" s="238">
        <v>5200</v>
      </c>
      <c r="DQY12" s="234" t="s">
        <v>26347</v>
      </c>
      <c r="DQZ12" s="235" t="s">
        <v>8705</v>
      </c>
      <c r="DRA12" s="236" t="s">
        <v>26348</v>
      </c>
      <c r="DRB12" s="237"/>
      <c r="DRC12" s="238">
        <v>5200</v>
      </c>
      <c r="DRD12" s="234" t="s">
        <v>26349</v>
      </c>
      <c r="DRE12" s="235" t="s">
        <v>8705</v>
      </c>
      <c r="DRF12" s="236" t="s">
        <v>26350</v>
      </c>
      <c r="DRG12" s="237"/>
      <c r="DRH12" s="238">
        <v>5200</v>
      </c>
      <c r="DRI12" s="234" t="s">
        <v>26351</v>
      </c>
      <c r="DRJ12" s="235" t="s">
        <v>8705</v>
      </c>
      <c r="DRK12" s="236" t="s">
        <v>26352</v>
      </c>
      <c r="DRL12" s="237"/>
      <c r="DRM12" s="238">
        <v>5200</v>
      </c>
      <c r="DRN12" s="234" t="s">
        <v>26353</v>
      </c>
      <c r="DRO12" s="235" t="s">
        <v>8705</v>
      </c>
      <c r="DRP12" s="236" t="s">
        <v>26354</v>
      </c>
      <c r="DRQ12" s="237"/>
      <c r="DRR12" s="238">
        <v>5200</v>
      </c>
      <c r="DRS12" s="234" t="s">
        <v>26355</v>
      </c>
      <c r="DRT12" s="235" t="s">
        <v>8705</v>
      </c>
      <c r="DRU12" s="236" t="s">
        <v>26356</v>
      </c>
      <c r="DRV12" s="237"/>
      <c r="DRW12" s="238">
        <v>5200</v>
      </c>
      <c r="DRX12" s="234" t="s">
        <v>26357</v>
      </c>
      <c r="DRY12" s="235" t="s">
        <v>8705</v>
      </c>
      <c r="DRZ12" s="236" t="s">
        <v>26358</v>
      </c>
      <c r="DSA12" s="237"/>
      <c r="DSB12" s="238">
        <v>5200</v>
      </c>
      <c r="DSC12" s="234" t="s">
        <v>26359</v>
      </c>
      <c r="DSD12" s="235" t="s">
        <v>8705</v>
      </c>
      <c r="DSE12" s="236" t="s">
        <v>26360</v>
      </c>
      <c r="DSF12" s="237"/>
      <c r="DSG12" s="238">
        <v>5200</v>
      </c>
      <c r="DSH12" s="234" t="s">
        <v>26361</v>
      </c>
      <c r="DSI12" s="235" t="s">
        <v>8705</v>
      </c>
      <c r="DSJ12" s="236" t="s">
        <v>26362</v>
      </c>
      <c r="DSK12" s="237"/>
      <c r="DSL12" s="238">
        <v>5200</v>
      </c>
      <c r="DSM12" s="234" t="s">
        <v>26363</v>
      </c>
      <c r="DSN12" s="235" t="s">
        <v>8705</v>
      </c>
      <c r="DSO12" s="236" t="s">
        <v>26364</v>
      </c>
      <c r="DSP12" s="237"/>
      <c r="DSQ12" s="238">
        <v>5200</v>
      </c>
      <c r="DSR12" s="234" t="s">
        <v>26365</v>
      </c>
      <c r="DSS12" s="235" t="s">
        <v>8705</v>
      </c>
      <c r="DST12" s="236" t="s">
        <v>26366</v>
      </c>
      <c r="DSU12" s="237"/>
      <c r="DSV12" s="238">
        <v>5200</v>
      </c>
      <c r="DSW12" s="234" t="s">
        <v>26367</v>
      </c>
      <c r="DSX12" s="235" t="s">
        <v>8705</v>
      </c>
      <c r="DSY12" s="236" t="s">
        <v>26368</v>
      </c>
      <c r="DSZ12" s="237"/>
      <c r="DTA12" s="238">
        <v>5200</v>
      </c>
      <c r="DTB12" s="234" t="s">
        <v>26369</v>
      </c>
      <c r="DTC12" s="235" t="s">
        <v>8705</v>
      </c>
      <c r="DTD12" s="236" t="s">
        <v>26370</v>
      </c>
      <c r="DTE12" s="237"/>
      <c r="DTF12" s="238">
        <v>5200</v>
      </c>
      <c r="DTG12" s="234" t="s">
        <v>26371</v>
      </c>
      <c r="DTH12" s="235" t="s">
        <v>8705</v>
      </c>
      <c r="DTI12" s="236" t="s">
        <v>26372</v>
      </c>
      <c r="DTJ12" s="237"/>
      <c r="DTK12" s="238">
        <v>5200</v>
      </c>
      <c r="DTL12" s="234" t="s">
        <v>26373</v>
      </c>
      <c r="DTM12" s="235" t="s">
        <v>8705</v>
      </c>
      <c r="DTN12" s="236" t="s">
        <v>26374</v>
      </c>
      <c r="DTO12" s="237"/>
      <c r="DTP12" s="238">
        <v>5200</v>
      </c>
      <c r="DTQ12" s="234" t="s">
        <v>26375</v>
      </c>
      <c r="DTR12" s="235" t="s">
        <v>8705</v>
      </c>
      <c r="DTS12" s="236" t="s">
        <v>26376</v>
      </c>
      <c r="DTT12" s="237"/>
      <c r="DTU12" s="238">
        <v>5200</v>
      </c>
      <c r="DTV12" s="234" t="s">
        <v>26377</v>
      </c>
      <c r="DTW12" s="235" t="s">
        <v>8705</v>
      </c>
      <c r="DTX12" s="236" t="s">
        <v>26378</v>
      </c>
      <c r="DTY12" s="237"/>
      <c r="DTZ12" s="238">
        <v>5200</v>
      </c>
      <c r="DUA12" s="234" t="s">
        <v>26379</v>
      </c>
      <c r="DUB12" s="235" t="s">
        <v>8705</v>
      </c>
      <c r="DUC12" s="236" t="s">
        <v>26380</v>
      </c>
      <c r="DUD12" s="237"/>
      <c r="DUE12" s="238">
        <v>5200</v>
      </c>
      <c r="DUF12" s="234" t="s">
        <v>26381</v>
      </c>
      <c r="DUG12" s="235" t="s">
        <v>8705</v>
      </c>
      <c r="DUH12" s="236" t="s">
        <v>26382</v>
      </c>
      <c r="DUI12" s="237"/>
      <c r="DUJ12" s="238">
        <v>5200</v>
      </c>
      <c r="DUK12" s="234" t="s">
        <v>26383</v>
      </c>
      <c r="DUL12" s="235" t="s">
        <v>8705</v>
      </c>
      <c r="DUM12" s="236" t="s">
        <v>26384</v>
      </c>
      <c r="DUN12" s="237"/>
      <c r="DUO12" s="238">
        <v>5200</v>
      </c>
      <c r="DUP12" s="234" t="s">
        <v>26385</v>
      </c>
      <c r="DUQ12" s="235" t="s">
        <v>8705</v>
      </c>
      <c r="DUR12" s="236" t="s">
        <v>26386</v>
      </c>
      <c r="DUS12" s="237"/>
      <c r="DUT12" s="238">
        <v>5200</v>
      </c>
      <c r="DUU12" s="234" t="s">
        <v>26387</v>
      </c>
      <c r="DUV12" s="235" t="s">
        <v>8705</v>
      </c>
      <c r="DUW12" s="236" t="s">
        <v>26388</v>
      </c>
      <c r="DUX12" s="237"/>
      <c r="DUY12" s="238">
        <v>5200</v>
      </c>
      <c r="DUZ12" s="234" t="s">
        <v>26389</v>
      </c>
      <c r="DVA12" s="235" t="s">
        <v>8705</v>
      </c>
      <c r="DVB12" s="236" t="s">
        <v>26390</v>
      </c>
      <c r="DVC12" s="237"/>
      <c r="DVD12" s="238">
        <v>5200</v>
      </c>
      <c r="DVE12" s="234" t="s">
        <v>26391</v>
      </c>
      <c r="DVF12" s="235" t="s">
        <v>8705</v>
      </c>
      <c r="DVG12" s="236" t="s">
        <v>26392</v>
      </c>
      <c r="DVH12" s="237"/>
      <c r="DVI12" s="238">
        <v>5200</v>
      </c>
      <c r="DVJ12" s="234" t="s">
        <v>26393</v>
      </c>
      <c r="DVK12" s="235" t="s">
        <v>8705</v>
      </c>
      <c r="DVL12" s="236" t="s">
        <v>26394</v>
      </c>
      <c r="DVM12" s="237"/>
      <c r="DVN12" s="238">
        <v>5200</v>
      </c>
      <c r="DVO12" s="234" t="s">
        <v>26395</v>
      </c>
      <c r="DVP12" s="235" t="s">
        <v>8705</v>
      </c>
      <c r="DVQ12" s="236" t="s">
        <v>26396</v>
      </c>
      <c r="DVR12" s="237"/>
      <c r="DVS12" s="238">
        <v>5200</v>
      </c>
      <c r="DVT12" s="234" t="s">
        <v>26397</v>
      </c>
      <c r="DVU12" s="235" t="s">
        <v>8705</v>
      </c>
      <c r="DVV12" s="236" t="s">
        <v>26398</v>
      </c>
      <c r="DVW12" s="237"/>
      <c r="DVX12" s="238">
        <v>5200</v>
      </c>
      <c r="DVY12" s="234" t="s">
        <v>26399</v>
      </c>
      <c r="DVZ12" s="235" t="s">
        <v>8705</v>
      </c>
      <c r="DWA12" s="236" t="s">
        <v>26400</v>
      </c>
      <c r="DWB12" s="237"/>
      <c r="DWC12" s="238">
        <v>5200</v>
      </c>
      <c r="DWD12" s="234" t="s">
        <v>26401</v>
      </c>
      <c r="DWE12" s="235" t="s">
        <v>8705</v>
      </c>
      <c r="DWF12" s="236" t="s">
        <v>26402</v>
      </c>
      <c r="DWG12" s="237"/>
      <c r="DWH12" s="238">
        <v>5200</v>
      </c>
      <c r="DWI12" s="234" t="s">
        <v>26403</v>
      </c>
      <c r="DWJ12" s="235" t="s">
        <v>8705</v>
      </c>
      <c r="DWK12" s="236" t="s">
        <v>26404</v>
      </c>
      <c r="DWL12" s="237"/>
      <c r="DWM12" s="238">
        <v>5200</v>
      </c>
      <c r="DWN12" s="234" t="s">
        <v>26405</v>
      </c>
      <c r="DWO12" s="235" t="s">
        <v>8705</v>
      </c>
      <c r="DWP12" s="236" t="s">
        <v>26406</v>
      </c>
      <c r="DWQ12" s="237"/>
      <c r="DWR12" s="238">
        <v>5200</v>
      </c>
      <c r="DWS12" s="234" t="s">
        <v>26407</v>
      </c>
      <c r="DWT12" s="235" t="s">
        <v>8705</v>
      </c>
      <c r="DWU12" s="236" t="s">
        <v>26408</v>
      </c>
      <c r="DWV12" s="237"/>
      <c r="DWW12" s="238">
        <v>5200</v>
      </c>
      <c r="DWX12" s="234" t="s">
        <v>26409</v>
      </c>
      <c r="DWY12" s="235" t="s">
        <v>8705</v>
      </c>
      <c r="DWZ12" s="236" t="s">
        <v>26410</v>
      </c>
      <c r="DXA12" s="237"/>
      <c r="DXB12" s="238">
        <v>5200</v>
      </c>
      <c r="DXC12" s="234" t="s">
        <v>26411</v>
      </c>
      <c r="DXD12" s="235" t="s">
        <v>8705</v>
      </c>
      <c r="DXE12" s="236" t="s">
        <v>26412</v>
      </c>
      <c r="DXF12" s="237"/>
      <c r="DXG12" s="238">
        <v>5200</v>
      </c>
      <c r="DXH12" s="234" t="s">
        <v>26413</v>
      </c>
      <c r="DXI12" s="235" t="s">
        <v>8705</v>
      </c>
      <c r="DXJ12" s="236" t="s">
        <v>26414</v>
      </c>
      <c r="DXK12" s="237"/>
      <c r="DXL12" s="238">
        <v>5200</v>
      </c>
      <c r="DXM12" s="234" t="s">
        <v>26415</v>
      </c>
      <c r="DXN12" s="235" t="s">
        <v>8705</v>
      </c>
      <c r="DXO12" s="236" t="s">
        <v>26416</v>
      </c>
      <c r="DXP12" s="237"/>
      <c r="DXQ12" s="238">
        <v>5200</v>
      </c>
      <c r="DXR12" s="234" t="s">
        <v>26417</v>
      </c>
      <c r="DXS12" s="235" t="s">
        <v>8705</v>
      </c>
      <c r="DXT12" s="236" t="s">
        <v>26418</v>
      </c>
      <c r="DXU12" s="237"/>
      <c r="DXV12" s="238">
        <v>5200</v>
      </c>
      <c r="DXW12" s="234" t="s">
        <v>26419</v>
      </c>
      <c r="DXX12" s="235" t="s">
        <v>8705</v>
      </c>
      <c r="DXY12" s="236" t="s">
        <v>26420</v>
      </c>
      <c r="DXZ12" s="237"/>
      <c r="DYA12" s="238">
        <v>5200</v>
      </c>
      <c r="DYB12" s="234" t="s">
        <v>26421</v>
      </c>
      <c r="DYC12" s="235" t="s">
        <v>8705</v>
      </c>
      <c r="DYD12" s="236" t="s">
        <v>26422</v>
      </c>
      <c r="DYE12" s="237"/>
      <c r="DYF12" s="238">
        <v>5200</v>
      </c>
      <c r="DYG12" s="234" t="s">
        <v>26423</v>
      </c>
      <c r="DYH12" s="235" t="s">
        <v>8705</v>
      </c>
      <c r="DYI12" s="236" t="s">
        <v>26424</v>
      </c>
      <c r="DYJ12" s="237"/>
      <c r="DYK12" s="238">
        <v>5200</v>
      </c>
      <c r="DYL12" s="234" t="s">
        <v>26425</v>
      </c>
      <c r="DYM12" s="235" t="s">
        <v>8705</v>
      </c>
      <c r="DYN12" s="236" t="s">
        <v>26426</v>
      </c>
      <c r="DYO12" s="237"/>
      <c r="DYP12" s="238">
        <v>5200</v>
      </c>
      <c r="DYQ12" s="234" t="s">
        <v>26427</v>
      </c>
      <c r="DYR12" s="235" t="s">
        <v>8705</v>
      </c>
      <c r="DYS12" s="236" t="s">
        <v>26428</v>
      </c>
      <c r="DYT12" s="237"/>
      <c r="DYU12" s="238">
        <v>5200</v>
      </c>
      <c r="DYV12" s="234" t="s">
        <v>26429</v>
      </c>
      <c r="DYW12" s="235" t="s">
        <v>8705</v>
      </c>
      <c r="DYX12" s="236" t="s">
        <v>26430</v>
      </c>
      <c r="DYY12" s="237"/>
      <c r="DYZ12" s="238">
        <v>5200</v>
      </c>
      <c r="DZA12" s="234" t="s">
        <v>26431</v>
      </c>
      <c r="DZB12" s="235" t="s">
        <v>8705</v>
      </c>
      <c r="DZC12" s="236" t="s">
        <v>26432</v>
      </c>
      <c r="DZD12" s="237"/>
      <c r="DZE12" s="238">
        <v>5200</v>
      </c>
      <c r="DZF12" s="234" t="s">
        <v>26433</v>
      </c>
      <c r="DZG12" s="235" t="s">
        <v>8705</v>
      </c>
      <c r="DZH12" s="236" t="s">
        <v>26434</v>
      </c>
      <c r="DZI12" s="237"/>
      <c r="DZJ12" s="238">
        <v>5200</v>
      </c>
      <c r="DZK12" s="234" t="s">
        <v>26435</v>
      </c>
      <c r="DZL12" s="235" t="s">
        <v>8705</v>
      </c>
      <c r="DZM12" s="236" t="s">
        <v>26436</v>
      </c>
      <c r="DZN12" s="237"/>
      <c r="DZO12" s="238">
        <v>5200</v>
      </c>
      <c r="DZP12" s="234" t="s">
        <v>26437</v>
      </c>
      <c r="DZQ12" s="235" t="s">
        <v>8705</v>
      </c>
      <c r="DZR12" s="236" t="s">
        <v>26438</v>
      </c>
      <c r="DZS12" s="237"/>
      <c r="DZT12" s="238">
        <v>5200</v>
      </c>
      <c r="DZU12" s="234" t="s">
        <v>26439</v>
      </c>
      <c r="DZV12" s="235" t="s">
        <v>8705</v>
      </c>
      <c r="DZW12" s="236" t="s">
        <v>26440</v>
      </c>
      <c r="DZX12" s="237"/>
      <c r="DZY12" s="238">
        <v>5200</v>
      </c>
      <c r="DZZ12" s="234" t="s">
        <v>26441</v>
      </c>
      <c r="EAA12" s="235" t="s">
        <v>8705</v>
      </c>
      <c r="EAB12" s="236" t="s">
        <v>26442</v>
      </c>
      <c r="EAC12" s="237"/>
      <c r="EAD12" s="238">
        <v>5200</v>
      </c>
      <c r="EAE12" s="234" t="s">
        <v>26443</v>
      </c>
      <c r="EAF12" s="235" t="s">
        <v>8705</v>
      </c>
      <c r="EAG12" s="236" t="s">
        <v>26444</v>
      </c>
      <c r="EAH12" s="237"/>
      <c r="EAI12" s="238">
        <v>5200</v>
      </c>
      <c r="EAJ12" s="234" t="s">
        <v>26445</v>
      </c>
      <c r="EAK12" s="235" t="s">
        <v>8705</v>
      </c>
      <c r="EAL12" s="236" t="s">
        <v>26446</v>
      </c>
      <c r="EAM12" s="237"/>
      <c r="EAN12" s="238">
        <v>5200</v>
      </c>
      <c r="EAO12" s="234" t="s">
        <v>26447</v>
      </c>
      <c r="EAP12" s="235" t="s">
        <v>8705</v>
      </c>
      <c r="EAQ12" s="236" t="s">
        <v>26448</v>
      </c>
      <c r="EAR12" s="237"/>
      <c r="EAS12" s="238">
        <v>5200</v>
      </c>
      <c r="EAT12" s="234" t="s">
        <v>26449</v>
      </c>
      <c r="EAU12" s="235" t="s">
        <v>8705</v>
      </c>
      <c r="EAV12" s="236" t="s">
        <v>26450</v>
      </c>
      <c r="EAW12" s="237"/>
      <c r="EAX12" s="238">
        <v>5200</v>
      </c>
      <c r="EAY12" s="234" t="s">
        <v>26451</v>
      </c>
      <c r="EAZ12" s="235" t="s">
        <v>8705</v>
      </c>
      <c r="EBA12" s="236" t="s">
        <v>26452</v>
      </c>
      <c r="EBB12" s="237"/>
      <c r="EBC12" s="238">
        <v>5200</v>
      </c>
      <c r="EBD12" s="234" t="s">
        <v>26453</v>
      </c>
      <c r="EBE12" s="235" t="s">
        <v>8705</v>
      </c>
      <c r="EBF12" s="236" t="s">
        <v>26454</v>
      </c>
      <c r="EBG12" s="237"/>
      <c r="EBH12" s="238">
        <v>5200</v>
      </c>
      <c r="EBI12" s="234" t="s">
        <v>26455</v>
      </c>
      <c r="EBJ12" s="235" t="s">
        <v>8705</v>
      </c>
      <c r="EBK12" s="236" t="s">
        <v>26456</v>
      </c>
      <c r="EBL12" s="237"/>
      <c r="EBM12" s="238">
        <v>5200</v>
      </c>
      <c r="EBN12" s="234" t="s">
        <v>26457</v>
      </c>
      <c r="EBO12" s="235" t="s">
        <v>8705</v>
      </c>
      <c r="EBP12" s="236" t="s">
        <v>26458</v>
      </c>
      <c r="EBQ12" s="237"/>
      <c r="EBR12" s="238">
        <v>5200</v>
      </c>
      <c r="EBS12" s="234" t="s">
        <v>26459</v>
      </c>
      <c r="EBT12" s="235" t="s">
        <v>8705</v>
      </c>
      <c r="EBU12" s="236" t="s">
        <v>26460</v>
      </c>
      <c r="EBV12" s="237"/>
      <c r="EBW12" s="238">
        <v>5200</v>
      </c>
      <c r="EBX12" s="234" t="s">
        <v>26461</v>
      </c>
      <c r="EBY12" s="235" t="s">
        <v>8705</v>
      </c>
      <c r="EBZ12" s="236" t="s">
        <v>26462</v>
      </c>
      <c r="ECA12" s="237"/>
      <c r="ECB12" s="238">
        <v>5200</v>
      </c>
      <c r="ECC12" s="234" t="s">
        <v>26463</v>
      </c>
      <c r="ECD12" s="235" t="s">
        <v>8705</v>
      </c>
      <c r="ECE12" s="236" t="s">
        <v>26464</v>
      </c>
      <c r="ECF12" s="237"/>
      <c r="ECG12" s="238">
        <v>5200</v>
      </c>
      <c r="ECH12" s="234" t="s">
        <v>26465</v>
      </c>
      <c r="ECI12" s="235" t="s">
        <v>8705</v>
      </c>
      <c r="ECJ12" s="236" t="s">
        <v>26466</v>
      </c>
      <c r="ECK12" s="237"/>
      <c r="ECL12" s="238">
        <v>5200</v>
      </c>
      <c r="ECM12" s="234" t="s">
        <v>26467</v>
      </c>
      <c r="ECN12" s="235" t="s">
        <v>8705</v>
      </c>
      <c r="ECO12" s="236" t="s">
        <v>26468</v>
      </c>
      <c r="ECP12" s="237"/>
      <c r="ECQ12" s="238">
        <v>5200</v>
      </c>
      <c r="ECR12" s="234" t="s">
        <v>26469</v>
      </c>
      <c r="ECS12" s="235" t="s">
        <v>8705</v>
      </c>
      <c r="ECT12" s="236" t="s">
        <v>26470</v>
      </c>
      <c r="ECU12" s="237"/>
      <c r="ECV12" s="238">
        <v>5200</v>
      </c>
      <c r="ECW12" s="234" t="s">
        <v>26471</v>
      </c>
      <c r="ECX12" s="235" t="s">
        <v>8705</v>
      </c>
      <c r="ECY12" s="236" t="s">
        <v>26472</v>
      </c>
      <c r="ECZ12" s="237"/>
      <c r="EDA12" s="238">
        <v>5200</v>
      </c>
      <c r="EDB12" s="234" t="s">
        <v>26473</v>
      </c>
      <c r="EDC12" s="235" t="s">
        <v>8705</v>
      </c>
      <c r="EDD12" s="236" t="s">
        <v>26474</v>
      </c>
      <c r="EDE12" s="237"/>
      <c r="EDF12" s="238">
        <v>5200</v>
      </c>
      <c r="EDG12" s="234" t="s">
        <v>26475</v>
      </c>
      <c r="EDH12" s="235" t="s">
        <v>8705</v>
      </c>
      <c r="EDI12" s="236" t="s">
        <v>26476</v>
      </c>
      <c r="EDJ12" s="237"/>
      <c r="EDK12" s="238">
        <v>5200</v>
      </c>
      <c r="EDL12" s="234" t="s">
        <v>26477</v>
      </c>
      <c r="EDM12" s="235" t="s">
        <v>8705</v>
      </c>
      <c r="EDN12" s="236" t="s">
        <v>26478</v>
      </c>
      <c r="EDO12" s="237"/>
      <c r="EDP12" s="238">
        <v>5200</v>
      </c>
      <c r="EDQ12" s="234" t="s">
        <v>26479</v>
      </c>
      <c r="EDR12" s="235" t="s">
        <v>8705</v>
      </c>
      <c r="EDS12" s="236" t="s">
        <v>26480</v>
      </c>
      <c r="EDT12" s="237"/>
      <c r="EDU12" s="238">
        <v>5200</v>
      </c>
      <c r="EDV12" s="234" t="s">
        <v>26481</v>
      </c>
      <c r="EDW12" s="235" t="s">
        <v>8705</v>
      </c>
      <c r="EDX12" s="236" t="s">
        <v>26482</v>
      </c>
      <c r="EDY12" s="237"/>
      <c r="EDZ12" s="238">
        <v>5200</v>
      </c>
      <c r="EEA12" s="234" t="s">
        <v>26483</v>
      </c>
      <c r="EEB12" s="235" t="s">
        <v>8705</v>
      </c>
      <c r="EEC12" s="236" t="s">
        <v>26484</v>
      </c>
      <c r="EED12" s="237"/>
      <c r="EEE12" s="238">
        <v>5200</v>
      </c>
      <c r="EEF12" s="234" t="s">
        <v>26485</v>
      </c>
      <c r="EEG12" s="235" t="s">
        <v>8705</v>
      </c>
      <c r="EEH12" s="236" t="s">
        <v>26486</v>
      </c>
      <c r="EEI12" s="237"/>
      <c r="EEJ12" s="238">
        <v>5200</v>
      </c>
      <c r="EEK12" s="234" t="s">
        <v>26487</v>
      </c>
      <c r="EEL12" s="235" t="s">
        <v>8705</v>
      </c>
      <c r="EEM12" s="236" t="s">
        <v>26488</v>
      </c>
      <c r="EEN12" s="237"/>
      <c r="EEO12" s="238">
        <v>5200</v>
      </c>
      <c r="EEP12" s="234" t="s">
        <v>26489</v>
      </c>
      <c r="EEQ12" s="235" t="s">
        <v>8705</v>
      </c>
      <c r="EER12" s="236" t="s">
        <v>26490</v>
      </c>
      <c r="EES12" s="237"/>
      <c r="EET12" s="238">
        <v>5200</v>
      </c>
      <c r="EEU12" s="234" t="s">
        <v>26491</v>
      </c>
      <c r="EEV12" s="235" t="s">
        <v>8705</v>
      </c>
      <c r="EEW12" s="236" t="s">
        <v>26492</v>
      </c>
      <c r="EEX12" s="237"/>
      <c r="EEY12" s="238">
        <v>5200</v>
      </c>
      <c r="EEZ12" s="234" t="s">
        <v>26493</v>
      </c>
      <c r="EFA12" s="235" t="s">
        <v>8705</v>
      </c>
      <c r="EFB12" s="236" t="s">
        <v>26494</v>
      </c>
      <c r="EFC12" s="237"/>
      <c r="EFD12" s="238">
        <v>5200</v>
      </c>
      <c r="EFE12" s="234" t="s">
        <v>26495</v>
      </c>
      <c r="EFF12" s="235" t="s">
        <v>8705</v>
      </c>
      <c r="EFG12" s="236" t="s">
        <v>26496</v>
      </c>
      <c r="EFH12" s="237"/>
      <c r="EFI12" s="238">
        <v>5200</v>
      </c>
      <c r="EFJ12" s="234" t="s">
        <v>26497</v>
      </c>
      <c r="EFK12" s="235" t="s">
        <v>8705</v>
      </c>
      <c r="EFL12" s="236" t="s">
        <v>26498</v>
      </c>
      <c r="EFM12" s="237"/>
      <c r="EFN12" s="238">
        <v>5200</v>
      </c>
      <c r="EFO12" s="234" t="s">
        <v>26499</v>
      </c>
      <c r="EFP12" s="235" t="s">
        <v>8705</v>
      </c>
      <c r="EFQ12" s="236" t="s">
        <v>26500</v>
      </c>
      <c r="EFR12" s="237"/>
      <c r="EFS12" s="238">
        <v>5200</v>
      </c>
      <c r="EFT12" s="234" t="s">
        <v>26501</v>
      </c>
      <c r="EFU12" s="235" t="s">
        <v>8705</v>
      </c>
      <c r="EFV12" s="236" t="s">
        <v>26502</v>
      </c>
      <c r="EFW12" s="237"/>
      <c r="EFX12" s="238">
        <v>5200</v>
      </c>
      <c r="EFY12" s="234" t="s">
        <v>26503</v>
      </c>
      <c r="EFZ12" s="235" t="s">
        <v>8705</v>
      </c>
      <c r="EGA12" s="236" t="s">
        <v>26504</v>
      </c>
      <c r="EGB12" s="237"/>
      <c r="EGC12" s="238">
        <v>5200</v>
      </c>
      <c r="EGD12" s="234" t="s">
        <v>26505</v>
      </c>
      <c r="EGE12" s="235" t="s">
        <v>8705</v>
      </c>
      <c r="EGF12" s="236" t="s">
        <v>26506</v>
      </c>
      <c r="EGG12" s="237"/>
      <c r="EGH12" s="238">
        <v>5200</v>
      </c>
      <c r="EGI12" s="234" t="s">
        <v>26507</v>
      </c>
      <c r="EGJ12" s="235" t="s">
        <v>8705</v>
      </c>
      <c r="EGK12" s="236" t="s">
        <v>26508</v>
      </c>
      <c r="EGL12" s="237"/>
      <c r="EGM12" s="238">
        <v>5200</v>
      </c>
      <c r="EGN12" s="234" t="s">
        <v>26509</v>
      </c>
      <c r="EGO12" s="235" t="s">
        <v>8705</v>
      </c>
      <c r="EGP12" s="236" t="s">
        <v>26510</v>
      </c>
      <c r="EGQ12" s="237"/>
      <c r="EGR12" s="238">
        <v>5200</v>
      </c>
      <c r="EGS12" s="234" t="s">
        <v>26511</v>
      </c>
      <c r="EGT12" s="235" t="s">
        <v>8705</v>
      </c>
      <c r="EGU12" s="236" t="s">
        <v>26512</v>
      </c>
      <c r="EGV12" s="237"/>
      <c r="EGW12" s="238">
        <v>5200</v>
      </c>
      <c r="EGX12" s="234" t="s">
        <v>26513</v>
      </c>
      <c r="EGY12" s="235" t="s">
        <v>8705</v>
      </c>
      <c r="EGZ12" s="236" t="s">
        <v>26514</v>
      </c>
      <c r="EHA12" s="237"/>
      <c r="EHB12" s="238">
        <v>5200</v>
      </c>
      <c r="EHC12" s="234" t="s">
        <v>26515</v>
      </c>
      <c r="EHD12" s="235" t="s">
        <v>8705</v>
      </c>
      <c r="EHE12" s="236" t="s">
        <v>26516</v>
      </c>
      <c r="EHF12" s="237"/>
      <c r="EHG12" s="238">
        <v>5200</v>
      </c>
      <c r="EHH12" s="234" t="s">
        <v>26517</v>
      </c>
      <c r="EHI12" s="235" t="s">
        <v>8705</v>
      </c>
      <c r="EHJ12" s="236" t="s">
        <v>26518</v>
      </c>
      <c r="EHK12" s="237"/>
      <c r="EHL12" s="238">
        <v>5200</v>
      </c>
      <c r="EHM12" s="234" t="s">
        <v>26519</v>
      </c>
      <c r="EHN12" s="235" t="s">
        <v>8705</v>
      </c>
      <c r="EHO12" s="236" t="s">
        <v>26520</v>
      </c>
      <c r="EHP12" s="237"/>
      <c r="EHQ12" s="238">
        <v>5200</v>
      </c>
      <c r="EHR12" s="234" t="s">
        <v>26521</v>
      </c>
      <c r="EHS12" s="235" t="s">
        <v>8705</v>
      </c>
      <c r="EHT12" s="236" t="s">
        <v>26522</v>
      </c>
      <c r="EHU12" s="237"/>
      <c r="EHV12" s="238">
        <v>5200</v>
      </c>
      <c r="EHW12" s="234" t="s">
        <v>26523</v>
      </c>
      <c r="EHX12" s="235" t="s">
        <v>8705</v>
      </c>
      <c r="EHY12" s="236" t="s">
        <v>26524</v>
      </c>
      <c r="EHZ12" s="237"/>
      <c r="EIA12" s="238">
        <v>5200</v>
      </c>
      <c r="EIB12" s="234" t="s">
        <v>26525</v>
      </c>
      <c r="EIC12" s="235" t="s">
        <v>8705</v>
      </c>
      <c r="EID12" s="236" t="s">
        <v>26526</v>
      </c>
      <c r="EIE12" s="237"/>
      <c r="EIF12" s="238">
        <v>5200</v>
      </c>
      <c r="EIG12" s="234" t="s">
        <v>26527</v>
      </c>
      <c r="EIH12" s="235" t="s">
        <v>8705</v>
      </c>
      <c r="EII12" s="236" t="s">
        <v>26528</v>
      </c>
      <c r="EIJ12" s="237"/>
      <c r="EIK12" s="238">
        <v>5200</v>
      </c>
      <c r="EIL12" s="234" t="s">
        <v>26529</v>
      </c>
      <c r="EIM12" s="235" t="s">
        <v>8705</v>
      </c>
      <c r="EIN12" s="236" t="s">
        <v>26530</v>
      </c>
      <c r="EIO12" s="237"/>
      <c r="EIP12" s="238">
        <v>5200</v>
      </c>
      <c r="EIQ12" s="234" t="s">
        <v>26531</v>
      </c>
      <c r="EIR12" s="235" t="s">
        <v>8705</v>
      </c>
      <c r="EIS12" s="236" t="s">
        <v>26532</v>
      </c>
      <c r="EIT12" s="237"/>
      <c r="EIU12" s="238">
        <v>5200</v>
      </c>
      <c r="EIV12" s="234" t="s">
        <v>26533</v>
      </c>
      <c r="EIW12" s="235" t="s">
        <v>8705</v>
      </c>
      <c r="EIX12" s="236" t="s">
        <v>26534</v>
      </c>
      <c r="EIY12" s="237"/>
      <c r="EIZ12" s="238">
        <v>5200</v>
      </c>
      <c r="EJA12" s="234" t="s">
        <v>26535</v>
      </c>
      <c r="EJB12" s="235" t="s">
        <v>8705</v>
      </c>
      <c r="EJC12" s="236" t="s">
        <v>26536</v>
      </c>
      <c r="EJD12" s="237"/>
      <c r="EJE12" s="238">
        <v>5200</v>
      </c>
      <c r="EJF12" s="234" t="s">
        <v>26537</v>
      </c>
      <c r="EJG12" s="235" t="s">
        <v>8705</v>
      </c>
      <c r="EJH12" s="236" t="s">
        <v>26538</v>
      </c>
      <c r="EJI12" s="237"/>
      <c r="EJJ12" s="238">
        <v>5200</v>
      </c>
      <c r="EJK12" s="234" t="s">
        <v>26539</v>
      </c>
      <c r="EJL12" s="235" t="s">
        <v>8705</v>
      </c>
      <c r="EJM12" s="236" t="s">
        <v>26540</v>
      </c>
      <c r="EJN12" s="237"/>
      <c r="EJO12" s="238">
        <v>5200</v>
      </c>
      <c r="EJP12" s="234" t="s">
        <v>26541</v>
      </c>
      <c r="EJQ12" s="235" t="s">
        <v>8705</v>
      </c>
      <c r="EJR12" s="236" t="s">
        <v>26542</v>
      </c>
      <c r="EJS12" s="237"/>
      <c r="EJT12" s="238">
        <v>5200</v>
      </c>
      <c r="EJU12" s="234" t="s">
        <v>26543</v>
      </c>
      <c r="EJV12" s="235" t="s">
        <v>8705</v>
      </c>
      <c r="EJW12" s="236" t="s">
        <v>26544</v>
      </c>
      <c r="EJX12" s="237"/>
      <c r="EJY12" s="238">
        <v>5200</v>
      </c>
      <c r="EJZ12" s="234" t="s">
        <v>26545</v>
      </c>
      <c r="EKA12" s="235" t="s">
        <v>8705</v>
      </c>
      <c r="EKB12" s="236" t="s">
        <v>26546</v>
      </c>
      <c r="EKC12" s="237"/>
      <c r="EKD12" s="238">
        <v>5200</v>
      </c>
      <c r="EKE12" s="234" t="s">
        <v>26547</v>
      </c>
      <c r="EKF12" s="235" t="s">
        <v>8705</v>
      </c>
      <c r="EKG12" s="236" t="s">
        <v>26548</v>
      </c>
      <c r="EKH12" s="237"/>
      <c r="EKI12" s="238">
        <v>5200</v>
      </c>
      <c r="EKJ12" s="234" t="s">
        <v>26549</v>
      </c>
      <c r="EKK12" s="235" t="s">
        <v>8705</v>
      </c>
      <c r="EKL12" s="236" t="s">
        <v>26550</v>
      </c>
      <c r="EKM12" s="237"/>
      <c r="EKN12" s="238">
        <v>5200</v>
      </c>
      <c r="EKO12" s="234" t="s">
        <v>26551</v>
      </c>
      <c r="EKP12" s="235" t="s">
        <v>8705</v>
      </c>
      <c r="EKQ12" s="236" t="s">
        <v>26552</v>
      </c>
      <c r="EKR12" s="237"/>
      <c r="EKS12" s="238">
        <v>5200</v>
      </c>
      <c r="EKT12" s="234" t="s">
        <v>26553</v>
      </c>
      <c r="EKU12" s="235" t="s">
        <v>8705</v>
      </c>
      <c r="EKV12" s="236" t="s">
        <v>26554</v>
      </c>
      <c r="EKW12" s="237"/>
      <c r="EKX12" s="238">
        <v>5200</v>
      </c>
      <c r="EKY12" s="234" t="s">
        <v>26555</v>
      </c>
      <c r="EKZ12" s="235" t="s">
        <v>8705</v>
      </c>
      <c r="ELA12" s="236" t="s">
        <v>26556</v>
      </c>
      <c r="ELB12" s="237"/>
      <c r="ELC12" s="238">
        <v>5200</v>
      </c>
      <c r="ELD12" s="234" t="s">
        <v>26557</v>
      </c>
      <c r="ELE12" s="235" t="s">
        <v>8705</v>
      </c>
      <c r="ELF12" s="236" t="s">
        <v>26558</v>
      </c>
      <c r="ELG12" s="237"/>
      <c r="ELH12" s="238">
        <v>5200</v>
      </c>
      <c r="ELI12" s="234" t="s">
        <v>26559</v>
      </c>
      <c r="ELJ12" s="235" t="s">
        <v>8705</v>
      </c>
      <c r="ELK12" s="236" t="s">
        <v>26560</v>
      </c>
      <c r="ELL12" s="237"/>
      <c r="ELM12" s="238">
        <v>5200</v>
      </c>
      <c r="ELN12" s="234" t="s">
        <v>26561</v>
      </c>
      <c r="ELO12" s="235" t="s">
        <v>8705</v>
      </c>
      <c r="ELP12" s="236" t="s">
        <v>26562</v>
      </c>
      <c r="ELQ12" s="237"/>
      <c r="ELR12" s="238">
        <v>5200</v>
      </c>
      <c r="ELS12" s="234" t="s">
        <v>26563</v>
      </c>
      <c r="ELT12" s="235" t="s">
        <v>8705</v>
      </c>
      <c r="ELU12" s="236" t="s">
        <v>26564</v>
      </c>
      <c r="ELV12" s="237"/>
      <c r="ELW12" s="238">
        <v>5200</v>
      </c>
      <c r="ELX12" s="234" t="s">
        <v>26565</v>
      </c>
      <c r="ELY12" s="235" t="s">
        <v>8705</v>
      </c>
      <c r="ELZ12" s="236" t="s">
        <v>26566</v>
      </c>
      <c r="EMA12" s="237"/>
      <c r="EMB12" s="238">
        <v>5200</v>
      </c>
      <c r="EMC12" s="234" t="s">
        <v>26567</v>
      </c>
      <c r="EMD12" s="235" t="s">
        <v>8705</v>
      </c>
      <c r="EME12" s="236" t="s">
        <v>26568</v>
      </c>
      <c r="EMF12" s="237"/>
      <c r="EMG12" s="238">
        <v>5200</v>
      </c>
      <c r="EMH12" s="234" t="s">
        <v>26569</v>
      </c>
      <c r="EMI12" s="235" t="s">
        <v>8705</v>
      </c>
      <c r="EMJ12" s="236" t="s">
        <v>26570</v>
      </c>
      <c r="EMK12" s="237"/>
      <c r="EML12" s="238">
        <v>5200</v>
      </c>
      <c r="EMM12" s="234" t="s">
        <v>26571</v>
      </c>
      <c r="EMN12" s="235" t="s">
        <v>8705</v>
      </c>
      <c r="EMO12" s="236" t="s">
        <v>26572</v>
      </c>
      <c r="EMP12" s="237"/>
      <c r="EMQ12" s="238">
        <v>5200</v>
      </c>
      <c r="EMR12" s="234" t="s">
        <v>26573</v>
      </c>
      <c r="EMS12" s="235" t="s">
        <v>8705</v>
      </c>
      <c r="EMT12" s="236" t="s">
        <v>26574</v>
      </c>
      <c r="EMU12" s="237"/>
      <c r="EMV12" s="238">
        <v>5200</v>
      </c>
      <c r="EMW12" s="234" t="s">
        <v>26575</v>
      </c>
      <c r="EMX12" s="235" t="s">
        <v>8705</v>
      </c>
      <c r="EMY12" s="236" t="s">
        <v>26576</v>
      </c>
      <c r="EMZ12" s="237"/>
      <c r="ENA12" s="238">
        <v>5200</v>
      </c>
      <c r="ENB12" s="234" t="s">
        <v>26577</v>
      </c>
      <c r="ENC12" s="235" t="s">
        <v>8705</v>
      </c>
      <c r="END12" s="236" t="s">
        <v>26578</v>
      </c>
      <c r="ENE12" s="237"/>
      <c r="ENF12" s="238">
        <v>5200</v>
      </c>
      <c r="ENG12" s="234" t="s">
        <v>26579</v>
      </c>
      <c r="ENH12" s="235" t="s">
        <v>8705</v>
      </c>
      <c r="ENI12" s="236" t="s">
        <v>26580</v>
      </c>
      <c r="ENJ12" s="237"/>
      <c r="ENK12" s="238">
        <v>5200</v>
      </c>
      <c r="ENL12" s="234" t="s">
        <v>26581</v>
      </c>
      <c r="ENM12" s="235" t="s">
        <v>8705</v>
      </c>
      <c r="ENN12" s="236" t="s">
        <v>26582</v>
      </c>
      <c r="ENO12" s="237"/>
      <c r="ENP12" s="238">
        <v>5200</v>
      </c>
      <c r="ENQ12" s="234" t="s">
        <v>26583</v>
      </c>
      <c r="ENR12" s="235" t="s">
        <v>8705</v>
      </c>
      <c r="ENS12" s="236" t="s">
        <v>26584</v>
      </c>
      <c r="ENT12" s="237"/>
      <c r="ENU12" s="238">
        <v>5200</v>
      </c>
      <c r="ENV12" s="234" t="s">
        <v>26585</v>
      </c>
      <c r="ENW12" s="235" t="s">
        <v>8705</v>
      </c>
      <c r="ENX12" s="236" t="s">
        <v>26586</v>
      </c>
      <c r="ENY12" s="237"/>
      <c r="ENZ12" s="238">
        <v>5200</v>
      </c>
      <c r="EOA12" s="234" t="s">
        <v>26587</v>
      </c>
      <c r="EOB12" s="235" t="s">
        <v>8705</v>
      </c>
      <c r="EOC12" s="236" t="s">
        <v>26588</v>
      </c>
      <c r="EOD12" s="237"/>
      <c r="EOE12" s="238">
        <v>5200</v>
      </c>
      <c r="EOF12" s="234" t="s">
        <v>26589</v>
      </c>
      <c r="EOG12" s="235" t="s">
        <v>8705</v>
      </c>
      <c r="EOH12" s="236" t="s">
        <v>26590</v>
      </c>
      <c r="EOI12" s="237"/>
      <c r="EOJ12" s="238">
        <v>5200</v>
      </c>
      <c r="EOK12" s="234" t="s">
        <v>26591</v>
      </c>
      <c r="EOL12" s="235" t="s">
        <v>8705</v>
      </c>
      <c r="EOM12" s="236" t="s">
        <v>26592</v>
      </c>
      <c r="EON12" s="237"/>
      <c r="EOO12" s="238">
        <v>5200</v>
      </c>
      <c r="EOP12" s="234" t="s">
        <v>26593</v>
      </c>
      <c r="EOQ12" s="235" t="s">
        <v>8705</v>
      </c>
      <c r="EOR12" s="236" t="s">
        <v>26594</v>
      </c>
      <c r="EOS12" s="237"/>
      <c r="EOT12" s="238">
        <v>5200</v>
      </c>
      <c r="EOU12" s="234" t="s">
        <v>26595</v>
      </c>
      <c r="EOV12" s="235" t="s">
        <v>8705</v>
      </c>
      <c r="EOW12" s="236" t="s">
        <v>26596</v>
      </c>
      <c r="EOX12" s="237"/>
      <c r="EOY12" s="238">
        <v>5200</v>
      </c>
      <c r="EOZ12" s="234" t="s">
        <v>26597</v>
      </c>
      <c r="EPA12" s="235" t="s">
        <v>8705</v>
      </c>
      <c r="EPB12" s="236" t="s">
        <v>26598</v>
      </c>
      <c r="EPC12" s="237"/>
      <c r="EPD12" s="238">
        <v>5200</v>
      </c>
      <c r="EPE12" s="234" t="s">
        <v>26599</v>
      </c>
      <c r="EPF12" s="235" t="s">
        <v>8705</v>
      </c>
      <c r="EPG12" s="236" t="s">
        <v>26600</v>
      </c>
      <c r="EPH12" s="237"/>
      <c r="EPI12" s="238">
        <v>5200</v>
      </c>
      <c r="EPJ12" s="234" t="s">
        <v>26601</v>
      </c>
      <c r="EPK12" s="235" t="s">
        <v>8705</v>
      </c>
      <c r="EPL12" s="236" t="s">
        <v>26602</v>
      </c>
      <c r="EPM12" s="237"/>
      <c r="EPN12" s="238">
        <v>5200</v>
      </c>
      <c r="EPO12" s="234" t="s">
        <v>26603</v>
      </c>
      <c r="EPP12" s="235" t="s">
        <v>8705</v>
      </c>
      <c r="EPQ12" s="236" t="s">
        <v>26604</v>
      </c>
      <c r="EPR12" s="237"/>
      <c r="EPS12" s="238">
        <v>5200</v>
      </c>
      <c r="EPT12" s="234" t="s">
        <v>26605</v>
      </c>
      <c r="EPU12" s="235" t="s">
        <v>8705</v>
      </c>
      <c r="EPV12" s="236" t="s">
        <v>26606</v>
      </c>
      <c r="EPW12" s="237"/>
      <c r="EPX12" s="238">
        <v>5200</v>
      </c>
      <c r="EPY12" s="234" t="s">
        <v>26607</v>
      </c>
      <c r="EPZ12" s="235" t="s">
        <v>8705</v>
      </c>
      <c r="EQA12" s="236" t="s">
        <v>26608</v>
      </c>
      <c r="EQB12" s="237"/>
      <c r="EQC12" s="238">
        <v>5200</v>
      </c>
      <c r="EQD12" s="234" t="s">
        <v>26609</v>
      </c>
      <c r="EQE12" s="235" t="s">
        <v>8705</v>
      </c>
      <c r="EQF12" s="236" t="s">
        <v>26610</v>
      </c>
      <c r="EQG12" s="237"/>
      <c r="EQH12" s="238">
        <v>5200</v>
      </c>
      <c r="EQI12" s="234" t="s">
        <v>26611</v>
      </c>
      <c r="EQJ12" s="235" t="s">
        <v>8705</v>
      </c>
      <c r="EQK12" s="236" t="s">
        <v>26612</v>
      </c>
      <c r="EQL12" s="237"/>
      <c r="EQM12" s="238">
        <v>5200</v>
      </c>
      <c r="EQN12" s="234" t="s">
        <v>26613</v>
      </c>
      <c r="EQO12" s="235" t="s">
        <v>8705</v>
      </c>
      <c r="EQP12" s="236" t="s">
        <v>26614</v>
      </c>
      <c r="EQQ12" s="237"/>
      <c r="EQR12" s="238">
        <v>5200</v>
      </c>
      <c r="EQS12" s="234" t="s">
        <v>26615</v>
      </c>
      <c r="EQT12" s="235" t="s">
        <v>8705</v>
      </c>
      <c r="EQU12" s="236" t="s">
        <v>26616</v>
      </c>
      <c r="EQV12" s="237"/>
      <c r="EQW12" s="238">
        <v>5200</v>
      </c>
      <c r="EQX12" s="234" t="s">
        <v>26617</v>
      </c>
      <c r="EQY12" s="235" t="s">
        <v>8705</v>
      </c>
      <c r="EQZ12" s="236" t="s">
        <v>26618</v>
      </c>
      <c r="ERA12" s="237"/>
      <c r="ERB12" s="238">
        <v>5200</v>
      </c>
      <c r="ERC12" s="234" t="s">
        <v>26619</v>
      </c>
      <c r="ERD12" s="235" t="s">
        <v>8705</v>
      </c>
      <c r="ERE12" s="236" t="s">
        <v>26620</v>
      </c>
      <c r="ERF12" s="237"/>
      <c r="ERG12" s="238">
        <v>5200</v>
      </c>
      <c r="ERH12" s="234" t="s">
        <v>26621</v>
      </c>
      <c r="ERI12" s="235" t="s">
        <v>8705</v>
      </c>
      <c r="ERJ12" s="236" t="s">
        <v>26622</v>
      </c>
      <c r="ERK12" s="237"/>
      <c r="ERL12" s="238">
        <v>5200</v>
      </c>
      <c r="ERM12" s="234" t="s">
        <v>26623</v>
      </c>
      <c r="ERN12" s="235" t="s">
        <v>8705</v>
      </c>
      <c r="ERO12" s="236" t="s">
        <v>26624</v>
      </c>
      <c r="ERP12" s="237"/>
      <c r="ERQ12" s="238">
        <v>5200</v>
      </c>
      <c r="ERR12" s="234" t="s">
        <v>26625</v>
      </c>
      <c r="ERS12" s="235" t="s">
        <v>8705</v>
      </c>
      <c r="ERT12" s="236" t="s">
        <v>26626</v>
      </c>
      <c r="ERU12" s="237"/>
      <c r="ERV12" s="238">
        <v>5200</v>
      </c>
      <c r="ERW12" s="234" t="s">
        <v>26627</v>
      </c>
      <c r="ERX12" s="235" t="s">
        <v>8705</v>
      </c>
      <c r="ERY12" s="236" t="s">
        <v>26628</v>
      </c>
      <c r="ERZ12" s="237"/>
      <c r="ESA12" s="238">
        <v>5200</v>
      </c>
      <c r="ESB12" s="234" t="s">
        <v>26629</v>
      </c>
      <c r="ESC12" s="235" t="s">
        <v>8705</v>
      </c>
      <c r="ESD12" s="236" t="s">
        <v>26630</v>
      </c>
      <c r="ESE12" s="237"/>
      <c r="ESF12" s="238">
        <v>5200</v>
      </c>
      <c r="ESG12" s="234" t="s">
        <v>26631</v>
      </c>
      <c r="ESH12" s="235" t="s">
        <v>8705</v>
      </c>
      <c r="ESI12" s="236" t="s">
        <v>26632</v>
      </c>
      <c r="ESJ12" s="237"/>
      <c r="ESK12" s="238">
        <v>5200</v>
      </c>
      <c r="ESL12" s="234" t="s">
        <v>26633</v>
      </c>
      <c r="ESM12" s="235" t="s">
        <v>8705</v>
      </c>
      <c r="ESN12" s="236" t="s">
        <v>26634</v>
      </c>
      <c r="ESO12" s="237"/>
      <c r="ESP12" s="238">
        <v>5200</v>
      </c>
      <c r="ESQ12" s="234" t="s">
        <v>26635</v>
      </c>
      <c r="ESR12" s="235" t="s">
        <v>8705</v>
      </c>
      <c r="ESS12" s="236" t="s">
        <v>26636</v>
      </c>
      <c r="EST12" s="237"/>
      <c r="ESU12" s="238">
        <v>5200</v>
      </c>
      <c r="ESV12" s="234" t="s">
        <v>26637</v>
      </c>
      <c r="ESW12" s="235" t="s">
        <v>8705</v>
      </c>
      <c r="ESX12" s="236" t="s">
        <v>26638</v>
      </c>
      <c r="ESY12" s="237"/>
      <c r="ESZ12" s="238">
        <v>5200</v>
      </c>
      <c r="ETA12" s="234" t="s">
        <v>26639</v>
      </c>
      <c r="ETB12" s="235" t="s">
        <v>8705</v>
      </c>
      <c r="ETC12" s="236" t="s">
        <v>26640</v>
      </c>
      <c r="ETD12" s="237"/>
      <c r="ETE12" s="238">
        <v>5200</v>
      </c>
      <c r="ETF12" s="234" t="s">
        <v>26641</v>
      </c>
      <c r="ETG12" s="235" t="s">
        <v>8705</v>
      </c>
      <c r="ETH12" s="236" t="s">
        <v>26642</v>
      </c>
      <c r="ETI12" s="237"/>
      <c r="ETJ12" s="238">
        <v>5200</v>
      </c>
      <c r="ETK12" s="234" t="s">
        <v>26643</v>
      </c>
      <c r="ETL12" s="235" t="s">
        <v>8705</v>
      </c>
      <c r="ETM12" s="236" t="s">
        <v>26644</v>
      </c>
      <c r="ETN12" s="237"/>
      <c r="ETO12" s="238">
        <v>5200</v>
      </c>
      <c r="ETP12" s="234" t="s">
        <v>26645</v>
      </c>
      <c r="ETQ12" s="235" t="s">
        <v>8705</v>
      </c>
      <c r="ETR12" s="236" t="s">
        <v>26646</v>
      </c>
      <c r="ETS12" s="237"/>
      <c r="ETT12" s="238">
        <v>5200</v>
      </c>
      <c r="ETU12" s="234" t="s">
        <v>26647</v>
      </c>
      <c r="ETV12" s="235" t="s">
        <v>8705</v>
      </c>
      <c r="ETW12" s="236" t="s">
        <v>26648</v>
      </c>
      <c r="ETX12" s="237"/>
      <c r="ETY12" s="238">
        <v>5200</v>
      </c>
      <c r="ETZ12" s="234" t="s">
        <v>26649</v>
      </c>
      <c r="EUA12" s="235" t="s">
        <v>8705</v>
      </c>
      <c r="EUB12" s="236" t="s">
        <v>26650</v>
      </c>
      <c r="EUC12" s="237"/>
      <c r="EUD12" s="238">
        <v>5200</v>
      </c>
      <c r="EUE12" s="234" t="s">
        <v>26651</v>
      </c>
      <c r="EUF12" s="235" t="s">
        <v>8705</v>
      </c>
      <c r="EUG12" s="236" t="s">
        <v>26652</v>
      </c>
      <c r="EUH12" s="237"/>
      <c r="EUI12" s="238">
        <v>5200</v>
      </c>
      <c r="EUJ12" s="234" t="s">
        <v>26653</v>
      </c>
      <c r="EUK12" s="235" t="s">
        <v>8705</v>
      </c>
      <c r="EUL12" s="236" t="s">
        <v>26654</v>
      </c>
      <c r="EUM12" s="237"/>
      <c r="EUN12" s="238">
        <v>5200</v>
      </c>
      <c r="EUO12" s="234" t="s">
        <v>26655</v>
      </c>
      <c r="EUP12" s="235" t="s">
        <v>8705</v>
      </c>
      <c r="EUQ12" s="236" t="s">
        <v>26656</v>
      </c>
      <c r="EUR12" s="237"/>
      <c r="EUS12" s="238">
        <v>5200</v>
      </c>
      <c r="EUT12" s="234" t="s">
        <v>26657</v>
      </c>
      <c r="EUU12" s="235" t="s">
        <v>8705</v>
      </c>
      <c r="EUV12" s="236" t="s">
        <v>26658</v>
      </c>
      <c r="EUW12" s="237"/>
      <c r="EUX12" s="238">
        <v>5200</v>
      </c>
      <c r="EUY12" s="234" t="s">
        <v>26659</v>
      </c>
      <c r="EUZ12" s="235" t="s">
        <v>8705</v>
      </c>
      <c r="EVA12" s="236" t="s">
        <v>26660</v>
      </c>
      <c r="EVB12" s="237"/>
      <c r="EVC12" s="238">
        <v>5200</v>
      </c>
      <c r="EVD12" s="234" t="s">
        <v>26661</v>
      </c>
      <c r="EVE12" s="235" t="s">
        <v>8705</v>
      </c>
      <c r="EVF12" s="236" t="s">
        <v>26662</v>
      </c>
      <c r="EVG12" s="237"/>
      <c r="EVH12" s="238">
        <v>5200</v>
      </c>
      <c r="EVI12" s="234" t="s">
        <v>26663</v>
      </c>
      <c r="EVJ12" s="235" t="s">
        <v>8705</v>
      </c>
      <c r="EVK12" s="236" t="s">
        <v>26664</v>
      </c>
      <c r="EVL12" s="237"/>
      <c r="EVM12" s="238">
        <v>5200</v>
      </c>
      <c r="EVN12" s="234" t="s">
        <v>26665</v>
      </c>
      <c r="EVO12" s="235" t="s">
        <v>8705</v>
      </c>
      <c r="EVP12" s="236" t="s">
        <v>26666</v>
      </c>
      <c r="EVQ12" s="237"/>
      <c r="EVR12" s="238">
        <v>5200</v>
      </c>
      <c r="EVS12" s="234" t="s">
        <v>26667</v>
      </c>
      <c r="EVT12" s="235" t="s">
        <v>8705</v>
      </c>
      <c r="EVU12" s="236" t="s">
        <v>26668</v>
      </c>
      <c r="EVV12" s="237"/>
      <c r="EVW12" s="238">
        <v>5200</v>
      </c>
      <c r="EVX12" s="234" t="s">
        <v>26669</v>
      </c>
      <c r="EVY12" s="235" t="s">
        <v>8705</v>
      </c>
      <c r="EVZ12" s="236" t="s">
        <v>26670</v>
      </c>
      <c r="EWA12" s="237"/>
      <c r="EWB12" s="238">
        <v>5200</v>
      </c>
      <c r="EWC12" s="234" t="s">
        <v>26671</v>
      </c>
      <c r="EWD12" s="235" t="s">
        <v>8705</v>
      </c>
      <c r="EWE12" s="236" t="s">
        <v>26672</v>
      </c>
      <c r="EWF12" s="237"/>
      <c r="EWG12" s="238">
        <v>5200</v>
      </c>
      <c r="EWH12" s="234" t="s">
        <v>26673</v>
      </c>
      <c r="EWI12" s="235" t="s">
        <v>8705</v>
      </c>
      <c r="EWJ12" s="236" t="s">
        <v>26674</v>
      </c>
      <c r="EWK12" s="237"/>
      <c r="EWL12" s="238">
        <v>5200</v>
      </c>
      <c r="EWM12" s="234" t="s">
        <v>26675</v>
      </c>
      <c r="EWN12" s="235" t="s">
        <v>8705</v>
      </c>
      <c r="EWO12" s="236" t="s">
        <v>26676</v>
      </c>
      <c r="EWP12" s="237"/>
      <c r="EWQ12" s="238">
        <v>5200</v>
      </c>
      <c r="EWR12" s="234" t="s">
        <v>26677</v>
      </c>
      <c r="EWS12" s="235" t="s">
        <v>8705</v>
      </c>
      <c r="EWT12" s="236" t="s">
        <v>26678</v>
      </c>
      <c r="EWU12" s="237"/>
      <c r="EWV12" s="238">
        <v>5200</v>
      </c>
      <c r="EWW12" s="234" t="s">
        <v>26679</v>
      </c>
      <c r="EWX12" s="235" t="s">
        <v>8705</v>
      </c>
      <c r="EWY12" s="236" t="s">
        <v>26680</v>
      </c>
      <c r="EWZ12" s="237"/>
      <c r="EXA12" s="238">
        <v>5200</v>
      </c>
      <c r="EXB12" s="234" t="s">
        <v>26681</v>
      </c>
      <c r="EXC12" s="235" t="s">
        <v>8705</v>
      </c>
      <c r="EXD12" s="236" t="s">
        <v>26682</v>
      </c>
      <c r="EXE12" s="237"/>
      <c r="EXF12" s="238">
        <v>5200</v>
      </c>
      <c r="EXG12" s="234" t="s">
        <v>26683</v>
      </c>
      <c r="EXH12" s="235" t="s">
        <v>8705</v>
      </c>
      <c r="EXI12" s="236" t="s">
        <v>26684</v>
      </c>
      <c r="EXJ12" s="237"/>
      <c r="EXK12" s="238">
        <v>5200</v>
      </c>
      <c r="EXL12" s="234" t="s">
        <v>26685</v>
      </c>
      <c r="EXM12" s="235" t="s">
        <v>8705</v>
      </c>
      <c r="EXN12" s="236" t="s">
        <v>26686</v>
      </c>
      <c r="EXO12" s="237"/>
      <c r="EXP12" s="238">
        <v>5200</v>
      </c>
      <c r="EXQ12" s="234" t="s">
        <v>26687</v>
      </c>
      <c r="EXR12" s="235" t="s">
        <v>8705</v>
      </c>
      <c r="EXS12" s="236" t="s">
        <v>26688</v>
      </c>
      <c r="EXT12" s="237"/>
      <c r="EXU12" s="238">
        <v>5200</v>
      </c>
      <c r="EXV12" s="234" t="s">
        <v>26689</v>
      </c>
      <c r="EXW12" s="235" t="s">
        <v>8705</v>
      </c>
      <c r="EXX12" s="236" t="s">
        <v>26690</v>
      </c>
      <c r="EXY12" s="237"/>
      <c r="EXZ12" s="238">
        <v>5200</v>
      </c>
      <c r="EYA12" s="234" t="s">
        <v>26691</v>
      </c>
      <c r="EYB12" s="235" t="s">
        <v>8705</v>
      </c>
      <c r="EYC12" s="236" t="s">
        <v>26692</v>
      </c>
      <c r="EYD12" s="237"/>
      <c r="EYE12" s="238">
        <v>5200</v>
      </c>
      <c r="EYF12" s="234" t="s">
        <v>26693</v>
      </c>
      <c r="EYG12" s="235" t="s">
        <v>8705</v>
      </c>
      <c r="EYH12" s="236" t="s">
        <v>26694</v>
      </c>
      <c r="EYI12" s="237"/>
      <c r="EYJ12" s="238">
        <v>5200</v>
      </c>
      <c r="EYK12" s="234" t="s">
        <v>26695</v>
      </c>
      <c r="EYL12" s="235" t="s">
        <v>8705</v>
      </c>
      <c r="EYM12" s="236" t="s">
        <v>26696</v>
      </c>
      <c r="EYN12" s="237"/>
      <c r="EYO12" s="238">
        <v>5200</v>
      </c>
      <c r="EYP12" s="234" t="s">
        <v>26697</v>
      </c>
      <c r="EYQ12" s="235" t="s">
        <v>8705</v>
      </c>
      <c r="EYR12" s="236" t="s">
        <v>26698</v>
      </c>
      <c r="EYS12" s="237"/>
      <c r="EYT12" s="238">
        <v>5200</v>
      </c>
      <c r="EYU12" s="234" t="s">
        <v>26699</v>
      </c>
      <c r="EYV12" s="235" t="s">
        <v>8705</v>
      </c>
      <c r="EYW12" s="236" t="s">
        <v>26700</v>
      </c>
      <c r="EYX12" s="237"/>
      <c r="EYY12" s="238">
        <v>5200</v>
      </c>
      <c r="EYZ12" s="234" t="s">
        <v>26701</v>
      </c>
      <c r="EZA12" s="235" t="s">
        <v>8705</v>
      </c>
      <c r="EZB12" s="236" t="s">
        <v>26702</v>
      </c>
      <c r="EZC12" s="237"/>
      <c r="EZD12" s="238">
        <v>5200</v>
      </c>
      <c r="EZE12" s="234" t="s">
        <v>26703</v>
      </c>
      <c r="EZF12" s="235" t="s">
        <v>8705</v>
      </c>
      <c r="EZG12" s="236" t="s">
        <v>26704</v>
      </c>
      <c r="EZH12" s="237"/>
      <c r="EZI12" s="238">
        <v>5200</v>
      </c>
      <c r="EZJ12" s="234" t="s">
        <v>26705</v>
      </c>
      <c r="EZK12" s="235" t="s">
        <v>8705</v>
      </c>
      <c r="EZL12" s="236" t="s">
        <v>26706</v>
      </c>
      <c r="EZM12" s="237"/>
      <c r="EZN12" s="238">
        <v>5200</v>
      </c>
      <c r="EZO12" s="234" t="s">
        <v>26707</v>
      </c>
      <c r="EZP12" s="235" t="s">
        <v>8705</v>
      </c>
      <c r="EZQ12" s="236" t="s">
        <v>26708</v>
      </c>
      <c r="EZR12" s="237"/>
      <c r="EZS12" s="238">
        <v>5200</v>
      </c>
      <c r="EZT12" s="234" t="s">
        <v>26709</v>
      </c>
      <c r="EZU12" s="235" t="s">
        <v>8705</v>
      </c>
      <c r="EZV12" s="236" t="s">
        <v>26710</v>
      </c>
      <c r="EZW12" s="237"/>
      <c r="EZX12" s="238">
        <v>5200</v>
      </c>
      <c r="EZY12" s="234" t="s">
        <v>26711</v>
      </c>
      <c r="EZZ12" s="235" t="s">
        <v>8705</v>
      </c>
      <c r="FAA12" s="236" t="s">
        <v>26712</v>
      </c>
      <c r="FAB12" s="237"/>
      <c r="FAC12" s="238">
        <v>5200</v>
      </c>
      <c r="FAD12" s="234" t="s">
        <v>26713</v>
      </c>
      <c r="FAE12" s="235" t="s">
        <v>8705</v>
      </c>
      <c r="FAF12" s="236" t="s">
        <v>26714</v>
      </c>
      <c r="FAG12" s="237"/>
      <c r="FAH12" s="238">
        <v>5200</v>
      </c>
      <c r="FAI12" s="234" t="s">
        <v>26715</v>
      </c>
      <c r="FAJ12" s="235" t="s">
        <v>8705</v>
      </c>
      <c r="FAK12" s="236" t="s">
        <v>26716</v>
      </c>
      <c r="FAL12" s="237"/>
      <c r="FAM12" s="238">
        <v>5200</v>
      </c>
      <c r="FAN12" s="234" t="s">
        <v>26717</v>
      </c>
      <c r="FAO12" s="235" t="s">
        <v>8705</v>
      </c>
      <c r="FAP12" s="236" t="s">
        <v>26718</v>
      </c>
      <c r="FAQ12" s="237"/>
      <c r="FAR12" s="238">
        <v>5200</v>
      </c>
      <c r="FAS12" s="234" t="s">
        <v>26719</v>
      </c>
      <c r="FAT12" s="235" t="s">
        <v>8705</v>
      </c>
      <c r="FAU12" s="236" t="s">
        <v>26720</v>
      </c>
      <c r="FAV12" s="237"/>
      <c r="FAW12" s="238">
        <v>5200</v>
      </c>
      <c r="FAX12" s="234" t="s">
        <v>26721</v>
      </c>
      <c r="FAY12" s="235" t="s">
        <v>8705</v>
      </c>
      <c r="FAZ12" s="236" t="s">
        <v>26722</v>
      </c>
      <c r="FBA12" s="237"/>
      <c r="FBB12" s="238">
        <v>5200</v>
      </c>
      <c r="FBC12" s="234" t="s">
        <v>26723</v>
      </c>
      <c r="FBD12" s="235" t="s">
        <v>8705</v>
      </c>
      <c r="FBE12" s="236" t="s">
        <v>26724</v>
      </c>
      <c r="FBF12" s="237"/>
      <c r="FBG12" s="238">
        <v>5200</v>
      </c>
      <c r="FBH12" s="234" t="s">
        <v>26725</v>
      </c>
      <c r="FBI12" s="235" t="s">
        <v>8705</v>
      </c>
      <c r="FBJ12" s="236" t="s">
        <v>26726</v>
      </c>
      <c r="FBK12" s="237"/>
      <c r="FBL12" s="238">
        <v>5200</v>
      </c>
      <c r="FBM12" s="234" t="s">
        <v>26727</v>
      </c>
      <c r="FBN12" s="235" t="s">
        <v>8705</v>
      </c>
      <c r="FBO12" s="236" t="s">
        <v>26728</v>
      </c>
      <c r="FBP12" s="237"/>
      <c r="FBQ12" s="238">
        <v>5200</v>
      </c>
      <c r="FBR12" s="234" t="s">
        <v>26729</v>
      </c>
      <c r="FBS12" s="235" t="s">
        <v>8705</v>
      </c>
      <c r="FBT12" s="236" t="s">
        <v>26730</v>
      </c>
      <c r="FBU12" s="237"/>
      <c r="FBV12" s="238">
        <v>5200</v>
      </c>
      <c r="FBW12" s="234" t="s">
        <v>26731</v>
      </c>
      <c r="FBX12" s="235" t="s">
        <v>8705</v>
      </c>
      <c r="FBY12" s="236" t="s">
        <v>26732</v>
      </c>
      <c r="FBZ12" s="237"/>
      <c r="FCA12" s="238">
        <v>5200</v>
      </c>
      <c r="FCB12" s="234" t="s">
        <v>26733</v>
      </c>
      <c r="FCC12" s="235" t="s">
        <v>8705</v>
      </c>
      <c r="FCD12" s="236" t="s">
        <v>26734</v>
      </c>
      <c r="FCE12" s="237"/>
      <c r="FCF12" s="238">
        <v>5200</v>
      </c>
      <c r="FCG12" s="234" t="s">
        <v>26735</v>
      </c>
      <c r="FCH12" s="235" t="s">
        <v>8705</v>
      </c>
      <c r="FCI12" s="236" t="s">
        <v>26736</v>
      </c>
      <c r="FCJ12" s="237"/>
      <c r="FCK12" s="238">
        <v>5200</v>
      </c>
      <c r="FCL12" s="234" t="s">
        <v>26737</v>
      </c>
      <c r="FCM12" s="235" t="s">
        <v>8705</v>
      </c>
      <c r="FCN12" s="236" t="s">
        <v>26738</v>
      </c>
      <c r="FCO12" s="237"/>
      <c r="FCP12" s="238">
        <v>5200</v>
      </c>
      <c r="FCQ12" s="234" t="s">
        <v>26739</v>
      </c>
      <c r="FCR12" s="235" t="s">
        <v>8705</v>
      </c>
      <c r="FCS12" s="236" t="s">
        <v>26740</v>
      </c>
      <c r="FCT12" s="237"/>
      <c r="FCU12" s="238">
        <v>5200</v>
      </c>
      <c r="FCV12" s="234" t="s">
        <v>26741</v>
      </c>
      <c r="FCW12" s="235" t="s">
        <v>8705</v>
      </c>
      <c r="FCX12" s="236" t="s">
        <v>26742</v>
      </c>
      <c r="FCY12" s="237"/>
      <c r="FCZ12" s="238">
        <v>5200</v>
      </c>
      <c r="FDA12" s="234" t="s">
        <v>26743</v>
      </c>
      <c r="FDB12" s="235" t="s">
        <v>8705</v>
      </c>
      <c r="FDC12" s="236" t="s">
        <v>26744</v>
      </c>
      <c r="FDD12" s="237"/>
      <c r="FDE12" s="238">
        <v>5200</v>
      </c>
      <c r="FDF12" s="234" t="s">
        <v>26745</v>
      </c>
      <c r="FDG12" s="235" t="s">
        <v>8705</v>
      </c>
      <c r="FDH12" s="236" t="s">
        <v>26746</v>
      </c>
      <c r="FDI12" s="237"/>
      <c r="FDJ12" s="238">
        <v>5200</v>
      </c>
      <c r="FDK12" s="234" t="s">
        <v>26747</v>
      </c>
      <c r="FDL12" s="235" t="s">
        <v>8705</v>
      </c>
      <c r="FDM12" s="236" t="s">
        <v>26748</v>
      </c>
      <c r="FDN12" s="237"/>
      <c r="FDO12" s="238">
        <v>5200</v>
      </c>
      <c r="FDP12" s="234" t="s">
        <v>26749</v>
      </c>
      <c r="FDQ12" s="235" t="s">
        <v>8705</v>
      </c>
      <c r="FDR12" s="236" t="s">
        <v>26750</v>
      </c>
      <c r="FDS12" s="237"/>
      <c r="FDT12" s="238">
        <v>5200</v>
      </c>
      <c r="FDU12" s="234" t="s">
        <v>26751</v>
      </c>
      <c r="FDV12" s="235" t="s">
        <v>8705</v>
      </c>
      <c r="FDW12" s="236" t="s">
        <v>26752</v>
      </c>
      <c r="FDX12" s="237"/>
      <c r="FDY12" s="238">
        <v>5200</v>
      </c>
      <c r="FDZ12" s="234" t="s">
        <v>26753</v>
      </c>
      <c r="FEA12" s="235" t="s">
        <v>8705</v>
      </c>
      <c r="FEB12" s="236" t="s">
        <v>26754</v>
      </c>
      <c r="FEC12" s="237"/>
      <c r="FED12" s="238">
        <v>5200</v>
      </c>
      <c r="FEE12" s="234" t="s">
        <v>26755</v>
      </c>
      <c r="FEF12" s="235" t="s">
        <v>8705</v>
      </c>
      <c r="FEG12" s="236" t="s">
        <v>26756</v>
      </c>
      <c r="FEH12" s="237"/>
      <c r="FEI12" s="238">
        <v>5200</v>
      </c>
      <c r="FEJ12" s="234" t="s">
        <v>26757</v>
      </c>
      <c r="FEK12" s="235" t="s">
        <v>8705</v>
      </c>
      <c r="FEL12" s="236" t="s">
        <v>26758</v>
      </c>
      <c r="FEM12" s="237"/>
      <c r="FEN12" s="238">
        <v>5200</v>
      </c>
      <c r="FEO12" s="234" t="s">
        <v>26759</v>
      </c>
      <c r="FEP12" s="235" t="s">
        <v>8705</v>
      </c>
      <c r="FEQ12" s="236" t="s">
        <v>26760</v>
      </c>
      <c r="FER12" s="237"/>
      <c r="FES12" s="238">
        <v>5200</v>
      </c>
      <c r="FET12" s="234" t="s">
        <v>26761</v>
      </c>
      <c r="FEU12" s="235" t="s">
        <v>8705</v>
      </c>
      <c r="FEV12" s="236" t="s">
        <v>26762</v>
      </c>
      <c r="FEW12" s="237"/>
      <c r="FEX12" s="238">
        <v>5200</v>
      </c>
      <c r="FEY12" s="234" t="s">
        <v>26763</v>
      </c>
      <c r="FEZ12" s="235" t="s">
        <v>8705</v>
      </c>
      <c r="FFA12" s="236" t="s">
        <v>26764</v>
      </c>
      <c r="FFB12" s="237"/>
      <c r="FFC12" s="238">
        <v>5200</v>
      </c>
      <c r="FFD12" s="234" t="s">
        <v>26765</v>
      </c>
      <c r="FFE12" s="235" t="s">
        <v>8705</v>
      </c>
      <c r="FFF12" s="236" t="s">
        <v>26766</v>
      </c>
      <c r="FFG12" s="237"/>
      <c r="FFH12" s="238">
        <v>5200</v>
      </c>
      <c r="FFI12" s="234" t="s">
        <v>26767</v>
      </c>
      <c r="FFJ12" s="235" t="s">
        <v>8705</v>
      </c>
      <c r="FFK12" s="236" t="s">
        <v>26768</v>
      </c>
      <c r="FFL12" s="237"/>
      <c r="FFM12" s="238">
        <v>5200</v>
      </c>
      <c r="FFN12" s="234" t="s">
        <v>26769</v>
      </c>
      <c r="FFO12" s="235" t="s">
        <v>8705</v>
      </c>
      <c r="FFP12" s="236" t="s">
        <v>26770</v>
      </c>
      <c r="FFQ12" s="237"/>
      <c r="FFR12" s="238">
        <v>5200</v>
      </c>
      <c r="FFS12" s="234" t="s">
        <v>26771</v>
      </c>
      <c r="FFT12" s="235" t="s">
        <v>8705</v>
      </c>
      <c r="FFU12" s="236" t="s">
        <v>26772</v>
      </c>
      <c r="FFV12" s="237"/>
      <c r="FFW12" s="238">
        <v>5200</v>
      </c>
      <c r="FFX12" s="234" t="s">
        <v>26773</v>
      </c>
      <c r="FFY12" s="235" t="s">
        <v>8705</v>
      </c>
      <c r="FFZ12" s="236" t="s">
        <v>26774</v>
      </c>
      <c r="FGA12" s="237"/>
      <c r="FGB12" s="238">
        <v>5200</v>
      </c>
      <c r="FGC12" s="234" t="s">
        <v>26775</v>
      </c>
      <c r="FGD12" s="235" t="s">
        <v>8705</v>
      </c>
      <c r="FGE12" s="236" t="s">
        <v>26776</v>
      </c>
      <c r="FGF12" s="237"/>
      <c r="FGG12" s="238">
        <v>5200</v>
      </c>
      <c r="FGH12" s="234" t="s">
        <v>26777</v>
      </c>
      <c r="FGI12" s="235" t="s">
        <v>8705</v>
      </c>
      <c r="FGJ12" s="236" t="s">
        <v>26778</v>
      </c>
      <c r="FGK12" s="237"/>
      <c r="FGL12" s="238">
        <v>5200</v>
      </c>
      <c r="FGM12" s="234" t="s">
        <v>26779</v>
      </c>
      <c r="FGN12" s="235" t="s">
        <v>8705</v>
      </c>
      <c r="FGO12" s="236" t="s">
        <v>26780</v>
      </c>
      <c r="FGP12" s="237"/>
      <c r="FGQ12" s="238">
        <v>5200</v>
      </c>
      <c r="FGR12" s="234" t="s">
        <v>26781</v>
      </c>
      <c r="FGS12" s="235" t="s">
        <v>8705</v>
      </c>
      <c r="FGT12" s="236" t="s">
        <v>26782</v>
      </c>
      <c r="FGU12" s="237"/>
      <c r="FGV12" s="238">
        <v>5200</v>
      </c>
      <c r="FGW12" s="234" t="s">
        <v>26783</v>
      </c>
      <c r="FGX12" s="235" t="s">
        <v>8705</v>
      </c>
      <c r="FGY12" s="236" t="s">
        <v>26784</v>
      </c>
      <c r="FGZ12" s="237"/>
      <c r="FHA12" s="238">
        <v>5200</v>
      </c>
      <c r="FHB12" s="234" t="s">
        <v>26785</v>
      </c>
      <c r="FHC12" s="235" t="s">
        <v>8705</v>
      </c>
      <c r="FHD12" s="236" t="s">
        <v>26786</v>
      </c>
      <c r="FHE12" s="237"/>
      <c r="FHF12" s="238">
        <v>5200</v>
      </c>
      <c r="FHG12" s="234" t="s">
        <v>26787</v>
      </c>
      <c r="FHH12" s="235" t="s">
        <v>8705</v>
      </c>
      <c r="FHI12" s="236" t="s">
        <v>26788</v>
      </c>
      <c r="FHJ12" s="237"/>
      <c r="FHK12" s="238">
        <v>5200</v>
      </c>
      <c r="FHL12" s="234" t="s">
        <v>26789</v>
      </c>
      <c r="FHM12" s="235" t="s">
        <v>8705</v>
      </c>
      <c r="FHN12" s="236" t="s">
        <v>26790</v>
      </c>
      <c r="FHO12" s="237"/>
      <c r="FHP12" s="238">
        <v>5200</v>
      </c>
      <c r="FHQ12" s="234" t="s">
        <v>26791</v>
      </c>
      <c r="FHR12" s="235" t="s">
        <v>8705</v>
      </c>
      <c r="FHS12" s="236" t="s">
        <v>26792</v>
      </c>
      <c r="FHT12" s="237"/>
      <c r="FHU12" s="238">
        <v>5200</v>
      </c>
      <c r="FHV12" s="234" t="s">
        <v>26793</v>
      </c>
      <c r="FHW12" s="235" t="s">
        <v>8705</v>
      </c>
      <c r="FHX12" s="236" t="s">
        <v>26794</v>
      </c>
      <c r="FHY12" s="237"/>
      <c r="FHZ12" s="238">
        <v>5200</v>
      </c>
      <c r="FIA12" s="234" t="s">
        <v>26795</v>
      </c>
      <c r="FIB12" s="235" t="s">
        <v>8705</v>
      </c>
      <c r="FIC12" s="236" t="s">
        <v>26796</v>
      </c>
      <c r="FID12" s="237"/>
      <c r="FIE12" s="238">
        <v>5200</v>
      </c>
      <c r="FIF12" s="234" t="s">
        <v>26797</v>
      </c>
      <c r="FIG12" s="235" t="s">
        <v>8705</v>
      </c>
      <c r="FIH12" s="236" t="s">
        <v>26798</v>
      </c>
      <c r="FII12" s="237"/>
      <c r="FIJ12" s="238">
        <v>5200</v>
      </c>
      <c r="FIK12" s="234" t="s">
        <v>26799</v>
      </c>
      <c r="FIL12" s="235" t="s">
        <v>8705</v>
      </c>
      <c r="FIM12" s="236" t="s">
        <v>26800</v>
      </c>
      <c r="FIN12" s="237"/>
      <c r="FIO12" s="238">
        <v>5200</v>
      </c>
      <c r="FIP12" s="234" t="s">
        <v>26801</v>
      </c>
      <c r="FIQ12" s="235" t="s">
        <v>8705</v>
      </c>
      <c r="FIR12" s="236" t="s">
        <v>26802</v>
      </c>
      <c r="FIS12" s="237"/>
      <c r="FIT12" s="238">
        <v>5200</v>
      </c>
      <c r="FIU12" s="234" t="s">
        <v>26803</v>
      </c>
      <c r="FIV12" s="235" t="s">
        <v>8705</v>
      </c>
      <c r="FIW12" s="236" t="s">
        <v>26804</v>
      </c>
      <c r="FIX12" s="237"/>
      <c r="FIY12" s="238">
        <v>5200</v>
      </c>
      <c r="FIZ12" s="234" t="s">
        <v>26805</v>
      </c>
      <c r="FJA12" s="235" t="s">
        <v>8705</v>
      </c>
      <c r="FJB12" s="236" t="s">
        <v>26806</v>
      </c>
      <c r="FJC12" s="237"/>
      <c r="FJD12" s="238">
        <v>5200</v>
      </c>
      <c r="FJE12" s="234" t="s">
        <v>26807</v>
      </c>
      <c r="FJF12" s="235" t="s">
        <v>8705</v>
      </c>
      <c r="FJG12" s="236" t="s">
        <v>26808</v>
      </c>
      <c r="FJH12" s="237"/>
      <c r="FJI12" s="238">
        <v>5200</v>
      </c>
      <c r="FJJ12" s="234" t="s">
        <v>26809</v>
      </c>
      <c r="FJK12" s="235" t="s">
        <v>8705</v>
      </c>
      <c r="FJL12" s="236" t="s">
        <v>26810</v>
      </c>
      <c r="FJM12" s="237"/>
      <c r="FJN12" s="238">
        <v>5200</v>
      </c>
      <c r="FJO12" s="234" t="s">
        <v>26811</v>
      </c>
      <c r="FJP12" s="235" t="s">
        <v>8705</v>
      </c>
      <c r="FJQ12" s="236" t="s">
        <v>26812</v>
      </c>
      <c r="FJR12" s="237"/>
      <c r="FJS12" s="238">
        <v>5200</v>
      </c>
      <c r="FJT12" s="234" t="s">
        <v>26813</v>
      </c>
      <c r="FJU12" s="235" t="s">
        <v>8705</v>
      </c>
      <c r="FJV12" s="236" t="s">
        <v>26814</v>
      </c>
      <c r="FJW12" s="237"/>
      <c r="FJX12" s="238">
        <v>5200</v>
      </c>
      <c r="FJY12" s="234" t="s">
        <v>26815</v>
      </c>
      <c r="FJZ12" s="235" t="s">
        <v>8705</v>
      </c>
      <c r="FKA12" s="236" t="s">
        <v>26816</v>
      </c>
      <c r="FKB12" s="237"/>
      <c r="FKC12" s="238">
        <v>5200</v>
      </c>
      <c r="FKD12" s="234" t="s">
        <v>26817</v>
      </c>
      <c r="FKE12" s="235" t="s">
        <v>8705</v>
      </c>
      <c r="FKF12" s="236" t="s">
        <v>26818</v>
      </c>
      <c r="FKG12" s="237"/>
      <c r="FKH12" s="238">
        <v>5200</v>
      </c>
      <c r="FKI12" s="234" t="s">
        <v>26819</v>
      </c>
      <c r="FKJ12" s="235" t="s">
        <v>8705</v>
      </c>
      <c r="FKK12" s="236" t="s">
        <v>26820</v>
      </c>
      <c r="FKL12" s="237"/>
      <c r="FKM12" s="238">
        <v>5200</v>
      </c>
      <c r="FKN12" s="234" t="s">
        <v>26821</v>
      </c>
      <c r="FKO12" s="235" t="s">
        <v>8705</v>
      </c>
      <c r="FKP12" s="236" t="s">
        <v>26822</v>
      </c>
      <c r="FKQ12" s="237"/>
      <c r="FKR12" s="238">
        <v>5200</v>
      </c>
      <c r="FKS12" s="234" t="s">
        <v>26823</v>
      </c>
      <c r="FKT12" s="235" t="s">
        <v>8705</v>
      </c>
      <c r="FKU12" s="236" t="s">
        <v>26824</v>
      </c>
      <c r="FKV12" s="237"/>
      <c r="FKW12" s="238">
        <v>5200</v>
      </c>
      <c r="FKX12" s="234" t="s">
        <v>26825</v>
      </c>
      <c r="FKY12" s="235" t="s">
        <v>8705</v>
      </c>
      <c r="FKZ12" s="236" t="s">
        <v>26826</v>
      </c>
      <c r="FLA12" s="237"/>
      <c r="FLB12" s="238">
        <v>5200</v>
      </c>
      <c r="FLC12" s="234" t="s">
        <v>26827</v>
      </c>
      <c r="FLD12" s="235" t="s">
        <v>8705</v>
      </c>
      <c r="FLE12" s="236" t="s">
        <v>26828</v>
      </c>
      <c r="FLF12" s="237"/>
      <c r="FLG12" s="238">
        <v>5200</v>
      </c>
      <c r="FLH12" s="234" t="s">
        <v>26829</v>
      </c>
      <c r="FLI12" s="235" t="s">
        <v>8705</v>
      </c>
      <c r="FLJ12" s="236" t="s">
        <v>26830</v>
      </c>
      <c r="FLK12" s="237"/>
      <c r="FLL12" s="238">
        <v>5200</v>
      </c>
      <c r="FLM12" s="234" t="s">
        <v>26831</v>
      </c>
      <c r="FLN12" s="235" t="s">
        <v>8705</v>
      </c>
      <c r="FLO12" s="236" t="s">
        <v>26832</v>
      </c>
      <c r="FLP12" s="237"/>
      <c r="FLQ12" s="238">
        <v>5200</v>
      </c>
      <c r="FLR12" s="234" t="s">
        <v>26833</v>
      </c>
      <c r="FLS12" s="235" t="s">
        <v>8705</v>
      </c>
      <c r="FLT12" s="236" t="s">
        <v>26834</v>
      </c>
      <c r="FLU12" s="237"/>
      <c r="FLV12" s="238">
        <v>5200</v>
      </c>
      <c r="FLW12" s="234" t="s">
        <v>26835</v>
      </c>
      <c r="FLX12" s="235" t="s">
        <v>8705</v>
      </c>
      <c r="FLY12" s="236" t="s">
        <v>26836</v>
      </c>
      <c r="FLZ12" s="237"/>
      <c r="FMA12" s="238">
        <v>5200</v>
      </c>
      <c r="FMB12" s="234" t="s">
        <v>26837</v>
      </c>
      <c r="FMC12" s="235" t="s">
        <v>8705</v>
      </c>
      <c r="FMD12" s="236" t="s">
        <v>26838</v>
      </c>
      <c r="FME12" s="237"/>
      <c r="FMF12" s="238">
        <v>5200</v>
      </c>
      <c r="FMG12" s="234" t="s">
        <v>26839</v>
      </c>
      <c r="FMH12" s="235" t="s">
        <v>8705</v>
      </c>
      <c r="FMI12" s="236" t="s">
        <v>26840</v>
      </c>
      <c r="FMJ12" s="237"/>
      <c r="FMK12" s="238">
        <v>5200</v>
      </c>
      <c r="FML12" s="234" t="s">
        <v>26841</v>
      </c>
      <c r="FMM12" s="235" t="s">
        <v>8705</v>
      </c>
      <c r="FMN12" s="236" t="s">
        <v>26842</v>
      </c>
      <c r="FMO12" s="237"/>
      <c r="FMP12" s="238">
        <v>5200</v>
      </c>
      <c r="FMQ12" s="234" t="s">
        <v>26843</v>
      </c>
      <c r="FMR12" s="235" t="s">
        <v>8705</v>
      </c>
      <c r="FMS12" s="236" t="s">
        <v>26844</v>
      </c>
      <c r="FMT12" s="237"/>
      <c r="FMU12" s="238">
        <v>5200</v>
      </c>
      <c r="FMV12" s="234" t="s">
        <v>26845</v>
      </c>
      <c r="FMW12" s="235" t="s">
        <v>8705</v>
      </c>
      <c r="FMX12" s="236" t="s">
        <v>26846</v>
      </c>
      <c r="FMY12" s="237"/>
      <c r="FMZ12" s="238">
        <v>5200</v>
      </c>
      <c r="FNA12" s="234" t="s">
        <v>26847</v>
      </c>
      <c r="FNB12" s="235" t="s">
        <v>8705</v>
      </c>
      <c r="FNC12" s="236" t="s">
        <v>26848</v>
      </c>
      <c r="FND12" s="237"/>
      <c r="FNE12" s="238">
        <v>5200</v>
      </c>
      <c r="FNF12" s="234" t="s">
        <v>26849</v>
      </c>
      <c r="FNG12" s="235" t="s">
        <v>8705</v>
      </c>
      <c r="FNH12" s="236" t="s">
        <v>26850</v>
      </c>
      <c r="FNI12" s="237"/>
      <c r="FNJ12" s="238">
        <v>5200</v>
      </c>
      <c r="FNK12" s="234" t="s">
        <v>26851</v>
      </c>
      <c r="FNL12" s="235" t="s">
        <v>8705</v>
      </c>
      <c r="FNM12" s="236" t="s">
        <v>26852</v>
      </c>
      <c r="FNN12" s="237"/>
      <c r="FNO12" s="238">
        <v>5200</v>
      </c>
      <c r="FNP12" s="234" t="s">
        <v>26853</v>
      </c>
      <c r="FNQ12" s="235" t="s">
        <v>8705</v>
      </c>
      <c r="FNR12" s="236" t="s">
        <v>26854</v>
      </c>
      <c r="FNS12" s="237"/>
      <c r="FNT12" s="238">
        <v>5200</v>
      </c>
      <c r="FNU12" s="234" t="s">
        <v>26855</v>
      </c>
      <c r="FNV12" s="235" t="s">
        <v>8705</v>
      </c>
      <c r="FNW12" s="236" t="s">
        <v>26856</v>
      </c>
      <c r="FNX12" s="237"/>
      <c r="FNY12" s="238">
        <v>5200</v>
      </c>
      <c r="FNZ12" s="234" t="s">
        <v>26857</v>
      </c>
      <c r="FOA12" s="235" t="s">
        <v>8705</v>
      </c>
      <c r="FOB12" s="236" t="s">
        <v>26858</v>
      </c>
      <c r="FOC12" s="237"/>
      <c r="FOD12" s="238">
        <v>5200</v>
      </c>
      <c r="FOE12" s="234" t="s">
        <v>26859</v>
      </c>
      <c r="FOF12" s="235" t="s">
        <v>8705</v>
      </c>
      <c r="FOG12" s="236" t="s">
        <v>26860</v>
      </c>
      <c r="FOH12" s="237"/>
      <c r="FOI12" s="238">
        <v>5200</v>
      </c>
      <c r="FOJ12" s="234" t="s">
        <v>26861</v>
      </c>
      <c r="FOK12" s="235" t="s">
        <v>8705</v>
      </c>
      <c r="FOL12" s="236" t="s">
        <v>26862</v>
      </c>
      <c r="FOM12" s="237"/>
      <c r="FON12" s="238">
        <v>5200</v>
      </c>
      <c r="FOO12" s="234" t="s">
        <v>26863</v>
      </c>
      <c r="FOP12" s="235" t="s">
        <v>8705</v>
      </c>
      <c r="FOQ12" s="236" t="s">
        <v>26864</v>
      </c>
      <c r="FOR12" s="237"/>
      <c r="FOS12" s="238">
        <v>5200</v>
      </c>
      <c r="FOT12" s="234" t="s">
        <v>26865</v>
      </c>
      <c r="FOU12" s="235" t="s">
        <v>8705</v>
      </c>
      <c r="FOV12" s="236" t="s">
        <v>26866</v>
      </c>
      <c r="FOW12" s="237"/>
      <c r="FOX12" s="238">
        <v>5200</v>
      </c>
      <c r="FOY12" s="234" t="s">
        <v>26867</v>
      </c>
      <c r="FOZ12" s="235" t="s">
        <v>8705</v>
      </c>
      <c r="FPA12" s="236" t="s">
        <v>26868</v>
      </c>
      <c r="FPB12" s="237"/>
      <c r="FPC12" s="238">
        <v>5200</v>
      </c>
      <c r="FPD12" s="234" t="s">
        <v>26869</v>
      </c>
      <c r="FPE12" s="235" t="s">
        <v>8705</v>
      </c>
      <c r="FPF12" s="236" t="s">
        <v>26870</v>
      </c>
      <c r="FPG12" s="237"/>
      <c r="FPH12" s="238">
        <v>5200</v>
      </c>
      <c r="FPI12" s="234" t="s">
        <v>26871</v>
      </c>
      <c r="FPJ12" s="235" t="s">
        <v>8705</v>
      </c>
      <c r="FPK12" s="236" t="s">
        <v>26872</v>
      </c>
      <c r="FPL12" s="237"/>
      <c r="FPM12" s="238">
        <v>5200</v>
      </c>
      <c r="FPN12" s="234" t="s">
        <v>26873</v>
      </c>
      <c r="FPO12" s="235" t="s">
        <v>8705</v>
      </c>
      <c r="FPP12" s="236" t="s">
        <v>26874</v>
      </c>
      <c r="FPQ12" s="237"/>
      <c r="FPR12" s="238">
        <v>5200</v>
      </c>
      <c r="FPS12" s="234" t="s">
        <v>26875</v>
      </c>
      <c r="FPT12" s="235" t="s">
        <v>8705</v>
      </c>
      <c r="FPU12" s="236" t="s">
        <v>26876</v>
      </c>
      <c r="FPV12" s="237"/>
      <c r="FPW12" s="238">
        <v>5200</v>
      </c>
      <c r="FPX12" s="234" t="s">
        <v>26877</v>
      </c>
      <c r="FPY12" s="235" t="s">
        <v>8705</v>
      </c>
      <c r="FPZ12" s="236" t="s">
        <v>26878</v>
      </c>
      <c r="FQA12" s="237"/>
      <c r="FQB12" s="238">
        <v>5200</v>
      </c>
      <c r="FQC12" s="234" t="s">
        <v>26879</v>
      </c>
      <c r="FQD12" s="235" t="s">
        <v>8705</v>
      </c>
      <c r="FQE12" s="236" t="s">
        <v>26880</v>
      </c>
      <c r="FQF12" s="237"/>
      <c r="FQG12" s="238">
        <v>5200</v>
      </c>
      <c r="FQH12" s="234" t="s">
        <v>26881</v>
      </c>
      <c r="FQI12" s="235" t="s">
        <v>8705</v>
      </c>
      <c r="FQJ12" s="236" t="s">
        <v>26882</v>
      </c>
      <c r="FQK12" s="237"/>
      <c r="FQL12" s="238">
        <v>5200</v>
      </c>
      <c r="FQM12" s="234" t="s">
        <v>26883</v>
      </c>
      <c r="FQN12" s="235" t="s">
        <v>8705</v>
      </c>
      <c r="FQO12" s="236" t="s">
        <v>26884</v>
      </c>
      <c r="FQP12" s="237"/>
      <c r="FQQ12" s="238">
        <v>5200</v>
      </c>
      <c r="FQR12" s="234" t="s">
        <v>26885</v>
      </c>
      <c r="FQS12" s="235" t="s">
        <v>8705</v>
      </c>
      <c r="FQT12" s="236" t="s">
        <v>26886</v>
      </c>
      <c r="FQU12" s="237"/>
      <c r="FQV12" s="238">
        <v>5200</v>
      </c>
      <c r="FQW12" s="234" t="s">
        <v>26887</v>
      </c>
      <c r="FQX12" s="235" t="s">
        <v>8705</v>
      </c>
      <c r="FQY12" s="236" t="s">
        <v>26888</v>
      </c>
      <c r="FQZ12" s="237"/>
      <c r="FRA12" s="238">
        <v>5200</v>
      </c>
      <c r="FRB12" s="234" t="s">
        <v>26889</v>
      </c>
      <c r="FRC12" s="235" t="s">
        <v>8705</v>
      </c>
      <c r="FRD12" s="236" t="s">
        <v>26890</v>
      </c>
      <c r="FRE12" s="237"/>
      <c r="FRF12" s="238">
        <v>5200</v>
      </c>
      <c r="FRG12" s="234" t="s">
        <v>26891</v>
      </c>
      <c r="FRH12" s="235" t="s">
        <v>8705</v>
      </c>
      <c r="FRI12" s="236" t="s">
        <v>26892</v>
      </c>
      <c r="FRJ12" s="237"/>
      <c r="FRK12" s="238">
        <v>5200</v>
      </c>
      <c r="FRL12" s="234" t="s">
        <v>26893</v>
      </c>
      <c r="FRM12" s="235" t="s">
        <v>8705</v>
      </c>
      <c r="FRN12" s="236" t="s">
        <v>26894</v>
      </c>
      <c r="FRO12" s="237"/>
      <c r="FRP12" s="238">
        <v>5200</v>
      </c>
      <c r="FRQ12" s="234" t="s">
        <v>26895</v>
      </c>
      <c r="FRR12" s="235" t="s">
        <v>8705</v>
      </c>
      <c r="FRS12" s="236" t="s">
        <v>26896</v>
      </c>
      <c r="FRT12" s="237"/>
      <c r="FRU12" s="238">
        <v>5200</v>
      </c>
      <c r="FRV12" s="234" t="s">
        <v>26897</v>
      </c>
      <c r="FRW12" s="235" t="s">
        <v>8705</v>
      </c>
      <c r="FRX12" s="236" t="s">
        <v>26898</v>
      </c>
      <c r="FRY12" s="237"/>
      <c r="FRZ12" s="238">
        <v>5200</v>
      </c>
      <c r="FSA12" s="234" t="s">
        <v>26899</v>
      </c>
      <c r="FSB12" s="235" t="s">
        <v>8705</v>
      </c>
      <c r="FSC12" s="236" t="s">
        <v>26900</v>
      </c>
      <c r="FSD12" s="237"/>
      <c r="FSE12" s="238">
        <v>5200</v>
      </c>
      <c r="FSF12" s="234" t="s">
        <v>26901</v>
      </c>
      <c r="FSG12" s="235" t="s">
        <v>8705</v>
      </c>
      <c r="FSH12" s="236" t="s">
        <v>26902</v>
      </c>
      <c r="FSI12" s="237"/>
      <c r="FSJ12" s="238">
        <v>5200</v>
      </c>
      <c r="FSK12" s="234" t="s">
        <v>26903</v>
      </c>
      <c r="FSL12" s="235" t="s">
        <v>8705</v>
      </c>
      <c r="FSM12" s="236" t="s">
        <v>26904</v>
      </c>
      <c r="FSN12" s="237"/>
      <c r="FSO12" s="238">
        <v>5200</v>
      </c>
      <c r="FSP12" s="234" t="s">
        <v>26905</v>
      </c>
      <c r="FSQ12" s="235" t="s">
        <v>8705</v>
      </c>
      <c r="FSR12" s="236" t="s">
        <v>26906</v>
      </c>
      <c r="FSS12" s="237"/>
      <c r="FST12" s="238">
        <v>5200</v>
      </c>
      <c r="FSU12" s="234" t="s">
        <v>26907</v>
      </c>
      <c r="FSV12" s="235" t="s">
        <v>8705</v>
      </c>
      <c r="FSW12" s="236" t="s">
        <v>26908</v>
      </c>
      <c r="FSX12" s="237"/>
      <c r="FSY12" s="238">
        <v>5200</v>
      </c>
      <c r="FSZ12" s="234" t="s">
        <v>26909</v>
      </c>
      <c r="FTA12" s="235" t="s">
        <v>8705</v>
      </c>
      <c r="FTB12" s="236" t="s">
        <v>26910</v>
      </c>
      <c r="FTC12" s="237"/>
      <c r="FTD12" s="238">
        <v>5200</v>
      </c>
      <c r="FTE12" s="234" t="s">
        <v>26911</v>
      </c>
      <c r="FTF12" s="235" t="s">
        <v>8705</v>
      </c>
      <c r="FTG12" s="236" t="s">
        <v>26912</v>
      </c>
      <c r="FTH12" s="237"/>
      <c r="FTI12" s="238">
        <v>5200</v>
      </c>
      <c r="FTJ12" s="234" t="s">
        <v>26913</v>
      </c>
      <c r="FTK12" s="235" t="s">
        <v>8705</v>
      </c>
      <c r="FTL12" s="236" t="s">
        <v>26914</v>
      </c>
      <c r="FTM12" s="237"/>
      <c r="FTN12" s="238">
        <v>5200</v>
      </c>
      <c r="FTO12" s="234" t="s">
        <v>26915</v>
      </c>
      <c r="FTP12" s="235" t="s">
        <v>8705</v>
      </c>
      <c r="FTQ12" s="236" t="s">
        <v>26916</v>
      </c>
      <c r="FTR12" s="237"/>
      <c r="FTS12" s="238">
        <v>5200</v>
      </c>
      <c r="FTT12" s="234" t="s">
        <v>26917</v>
      </c>
      <c r="FTU12" s="235" t="s">
        <v>8705</v>
      </c>
      <c r="FTV12" s="236" t="s">
        <v>26918</v>
      </c>
      <c r="FTW12" s="237"/>
      <c r="FTX12" s="238">
        <v>5200</v>
      </c>
      <c r="FTY12" s="234" t="s">
        <v>26919</v>
      </c>
      <c r="FTZ12" s="235" t="s">
        <v>8705</v>
      </c>
      <c r="FUA12" s="236" t="s">
        <v>26920</v>
      </c>
      <c r="FUB12" s="237"/>
      <c r="FUC12" s="238">
        <v>5200</v>
      </c>
      <c r="FUD12" s="234" t="s">
        <v>26921</v>
      </c>
      <c r="FUE12" s="235" t="s">
        <v>8705</v>
      </c>
      <c r="FUF12" s="236" t="s">
        <v>26922</v>
      </c>
      <c r="FUG12" s="237"/>
      <c r="FUH12" s="238">
        <v>5200</v>
      </c>
      <c r="FUI12" s="234" t="s">
        <v>26923</v>
      </c>
      <c r="FUJ12" s="235" t="s">
        <v>8705</v>
      </c>
      <c r="FUK12" s="236" t="s">
        <v>26924</v>
      </c>
      <c r="FUL12" s="237"/>
      <c r="FUM12" s="238">
        <v>5200</v>
      </c>
      <c r="FUN12" s="234" t="s">
        <v>26925</v>
      </c>
      <c r="FUO12" s="235" t="s">
        <v>8705</v>
      </c>
      <c r="FUP12" s="236" t="s">
        <v>26926</v>
      </c>
      <c r="FUQ12" s="237"/>
      <c r="FUR12" s="238">
        <v>5200</v>
      </c>
      <c r="FUS12" s="234" t="s">
        <v>26927</v>
      </c>
      <c r="FUT12" s="235" t="s">
        <v>8705</v>
      </c>
      <c r="FUU12" s="236" t="s">
        <v>26928</v>
      </c>
      <c r="FUV12" s="237"/>
      <c r="FUW12" s="238">
        <v>5200</v>
      </c>
      <c r="FUX12" s="234" t="s">
        <v>26929</v>
      </c>
      <c r="FUY12" s="235" t="s">
        <v>8705</v>
      </c>
      <c r="FUZ12" s="236" t="s">
        <v>26930</v>
      </c>
      <c r="FVA12" s="237"/>
      <c r="FVB12" s="238">
        <v>5200</v>
      </c>
      <c r="FVC12" s="234" t="s">
        <v>26931</v>
      </c>
      <c r="FVD12" s="235" t="s">
        <v>8705</v>
      </c>
      <c r="FVE12" s="236" t="s">
        <v>26932</v>
      </c>
      <c r="FVF12" s="237"/>
      <c r="FVG12" s="238">
        <v>5200</v>
      </c>
      <c r="FVH12" s="234" t="s">
        <v>26933</v>
      </c>
      <c r="FVI12" s="235" t="s">
        <v>8705</v>
      </c>
      <c r="FVJ12" s="236" t="s">
        <v>26934</v>
      </c>
      <c r="FVK12" s="237"/>
      <c r="FVL12" s="238">
        <v>5200</v>
      </c>
      <c r="FVM12" s="234" t="s">
        <v>26935</v>
      </c>
      <c r="FVN12" s="235" t="s">
        <v>8705</v>
      </c>
      <c r="FVO12" s="236" t="s">
        <v>26936</v>
      </c>
      <c r="FVP12" s="237"/>
      <c r="FVQ12" s="238">
        <v>5200</v>
      </c>
      <c r="FVR12" s="234" t="s">
        <v>26937</v>
      </c>
      <c r="FVS12" s="235" t="s">
        <v>8705</v>
      </c>
      <c r="FVT12" s="236" t="s">
        <v>26938</v>
      </c>
      <c r="FVU12" s="237"/>
      <c r="FVV12" s="238">
        <v>5200</v>
      </c>
      <c r="FVW12" s="234" t="s">
        <v>26939</v>
      </c>
      <c r="FVX12" s="235" t="s">
        <v>8705</v>
      </c>
      <c r="FVY12" s="236" t="s">
        <v>26940</v>
      </c>
      <c r="FVZ12" s="237"/>
      <c r="FWA12" s="238">
        <v>5200</v>
      </c>
      <c r="FWB12" s="234" t="s">
        <v>26941</v>
      </c>
      <c r="FWC12" s="235" t="s">
        <v>8705</v>
      </c>
      <c r="FWD12" s="236" t="s">
        <v>26942</v>
      </c>
      <c r="FWE12" s="237"/>
      <c r="FWF12" s="238">
        <v>5200</v>
      </c>
      <c r="FWG12" s="234" t="s">
        <v>26943</v>
      </c>
      <c r="FWH12" s="235" t="s">
        <v>8705</v>
      </c>
      <c r="FWI12" s="236" t="s">
        <v>26944</v>
      </c>
      <c r="FWJ12" s="237"/>
      <c r="FWK12" s="238">
        <v>5200</v>
      </c>
      <c r="FWL12" s="234" t="s">
        <v>26945</v>
      </c>
      <c r="FWM12" s="235" t="s">
        <v>8705</v>
      </c>
      <c r="FWN12" s="236" t="s">
        <v>26946</v>
      </c>
      <c r="FWO12" s="237"/>
      <c r="FWP12" s="238">
        <v>5200</v>
      </c>
      <c r="FWQ12" s="234" t="s">
        <v>26947</v>
      </c>
      <c r="FWR12" s="235" t="s">
        <v>8705</v>
      </c>
      <c r="FWS12" s="236" t="s">
        <v>26948</v>
      </c>
      <c r="FWT12" s="237"/>
      <c r="FWU12" s="238">
        <v>5200</v>
      </c>
      <c r="FWV12" s="234" t="s">
        <v>26949</v>
      </c>
      <c r="FWW12" s="235" t="s">
        <v>8705</v>
      </c>
      <c r="FWX12" s="236" t="s">
        <v>26950</v>
      </c>
      <c r="FWY12" s="237"/>
      <c r="FWZ12" s="238">
        <v>5200</v>
      </c>
      <c r="FXA12" s="234" t="s">
        <v>26951</v>
      </c>
      <c r="FXB12" s="235" t="s">
        <v>8705</v>
      </c>
      <c r="FXC12" s="236" t="s">
        <v>26952</v>
      </c>
      <c r="FXD12" s="237"/>
      <c r="FXE12" s="238">
        <v>5200</v>
      </c>
      <c r="FXF12" s="234" t="s">
        <v>26953</v>
      </c>
      <c r="FXG12" s="235" t="s">
        <v>8705</v>
      </c>
      <c r="FXH12" s="236" t="s">
        <v>26954</v>
      </c>
      <c r="FXI12" s="237"/>
      <c r="FXJ12" s="238">
        <v>5200</v>
      </c>
      <c r="FXK12" s="234" t="s">
        <v>26955</v>
      </c>
      <c r="FXL12" s="235" t="s">
        <v>8705</v>
      </c>
      <c r="FXM12" s="236" t="s">
        <v>26956</v>
      </c>
      <c r="FXN12" s="237"/>
      <c r="FXO12" s="238">
        <v>5200</v>
      </c>
      <c r="FXP12" s="234" t="s">
        <v>26957</v>
      </c>
      <c r="FXQ12" s="235" t="s">
        <v>8705</v>
      </c>
      <c r="FXR12" s="236" t="s">
        <v>26958</v>
      </c>
      <c r="FXS12" s="237"/>
      <c r="FXT12" s="238">
        <v>5200</v>
      </c>
      <c r="FXU12" s="234" t="s">
        <v>26959</v>
      </c>
      <c r="FXV12" s="235" t="s">
        <v>8705</v>
      </c>
      <c r="FXW12" s="236" t="s">
        <v>26960</v>
      </c>
      <c r="FXX12" s="237"/>
      <c r="FXY12" s="238">
        <v>5200</v>
      </c>
      <c r="FXZ12" s="234" t="s">
        <v>26961</v>
      </c>
      <c r="FYA12" s="235" t="s">
        <v>8705</v>
      </c>
      <c r="FYB12" s="236" t="s">
        <v>26962</v>
      </c>
      <c r="FYC12" s="237"/>
      <c r="FYD12" s="238">
        <v>5200</v>
      </c>
      <c r="FYE12" s="234" t="s">
        <v>26963</v>
      </c>
      <c r="FYF12" s="235" t="s">
        <v>8705</v>
      </c>
      <c r="FYG12" s="236" t="s">
        <v>26964</v>
      </c>
      <c r="FYH12" s="237"/>
      <c r="FYI12" s="238">
        <v>5200</v>
      </c>
      <c r="FYJ12" s="234" t="s">
        <v>26965</v>
      </c>
      <c r="FYK12" s="235" t="s">
        <v>8705</v>
      </c>
      <c r="FYL12" s="236" t="s">
        <v>26966</v>
      </c>
      <c r="FYM12" s="237"/>
      <c r="FYN12" s="238">
        <v>5200</v>
      </c>
      <c r="FYO12" s="234" t="s">
        <v>26967</v>
      </c>
      <c r="FYP12" s="235" t="s">
        <v>8705</v>
      </c>
      <c r="FYQ12" s="236" t="s">
        <v>26968</v>
      </c>
      <c r="FYR12" s="237"/>
      <c r="FYS12" s="238">
        <v>5200</v>
      </c>
      <c r="FYT12" s="234" t="s">
        <v>26969</v>
      </c>
      <c r="FYU12" s="235" t="s">
        <v>8705</v>
      </c>
      <c r="FYV12" s="236" t="s">
        <v>26970</v>
      </c>
      <c r="FYW12" s="237"/>
      <c r="FYX12" s="238">
        <v>5200</v>
      </c>
      <c r="FYY12" s="234" t="s">
        <v>26971</v>
      </c>
      <c r="FYZ12" s="235" t="s">
        <v>8705</v>
      </c>
      <c r="FZA12" s="236" t="s">
        <v>26972</v>
      </c>
      <c r="FZB12" s="237"/>
      <c r="FZC12" s="238">
        <v>5200</v>
      </c>
      <c r="FZD12" s="234" t="s">
        <v>26973</v>
      </c>
      <c r="FZE12" s="235" t="s">
        <v>8705</v>
      </c>
      <c r="FZF12" s="236" t="s">
        <v>26974</v>
      </c>
      <c r="FZG12" s="237"/>
      <c r="FZH12" s="238">
        <v>5200</v>
      </c>
      <c r="FZI12" s="234" t="s">
        <v>26975</v>
      </c>
      <c r="FZJ12" s="235" t="s">
        <v>8705</v>
      </c>
      <c r="FZK12" s="236" t="s">
        <v>26976</v>
      </c>
      <c r="FZL12" s="237"/>
      <c r="FZM12" s="238">
        <v>5200</v>
      </c>
      <c r="FZN12" s="234" t="s">
        <v>26977</v>
      </c>
      <c r="FZO12" s="235" t="s">
        <v>8705</v>
      </c>
      <c r="FZP12" s="236" t="s">
        <v>26978</v>
      </c>
      <c r="FZQ12" s="237"/>
      <c r="FZR12" s="238">
        <v>5200</v>
      </c>
      <c r="FZS12" s="234" t="s">
        <v>26979</v>
      </c>
      <c r="FZT12" s="235" t="s">
        <v>8705</v>
      </c>
      <c r="FZU12" s="236" t="s">
        <v>26980</v>
      </c>
      <c r="FZV12" s="237"/>
      <c r="FZW12" s="238">
        <v>5200</v>
      </c>
      <c r="FZX12" s="234" t="s">
        <v>26981</v>
      </c>
      <c r="FZY12" s="235" t="s">
        <v>8705</v>
      </c>
      <c r="FZZ12" s="236" t="s">
        <v>26982</v>
      </c>
      <c r="GAA12" s="237"/>
      <c r="GAB12" s="238">
        <v>5200</v>
      </c>
      <c r="GAC12" s="234" t="s">
        <v>26983</v>
      </c>
      <c r="GAD12" s="235" t="s">
        <v>8705</v>
      </c>
      <c r="GAE12" s="236" t="s">
        <v>26984</v>
      </c>
      <c r="GAF12" s="237"/>
      <c r="GAG12" s="238">
        <v>5200</v>
      </c>
      <c r="GAH12" s="234" t="s">
        <v>26985</v>
      </c>
      <c r="GAI12" s="235" t="s">
        <v>8705</v>
      </c>
      <c r="GAJ12" s="236" t="s">
        <v>26986</v>
      </c>
      <c r="GAK12" s="237"/>
      <c r="GAL12" s="238">
        <v>5200</v>
      </c>
      <c r="GAM12" s="234" t="s">
        <v>26987</v>
      </c>
      <c r="GAN12" s="235" t="s">
        <v>8705</v>
      </c>
      <c r="GAO12" s="236" t="s">
        <v>26988</v>
      </c>
      <c r="GAP12" s="237"/>
      <c r="GAQ12" s="238">
        <v>5200</v>
      </c>
      <c r="GAR12" s="234" t="s">
        <v>26989</v>
      </c>
      <c r="GAS12" s="235" t="s">
        <v>8705</v>
      </c>
      <c r="GAT12" s="236" t="s">
        <v>26990</v>
      </c>
      <c r="GAU12" s="237"/>
      <c r="GAV12" s="238">
        <v>5200</v>
      </c>
      <c r="GAW12" s="234" t="s">
        <v>26991</v>
      </c>
      <c r="GAX12" s="235" t="s">
        <v>8705</v>
      </c>
      <c r="GAY12" s="236" t="s">
        <v>26992</v>
      </c>
      <c r="GAZ12" s="237"/>
      <c r="GBA12" s="238">
        <v>5200</v>
      </c>
      <c r="GBB12" s="234" t="s">
        <v>26993</v>
      </c>
      <c r="GBC12" s="235" t="s">
        <v>8705</v>
      </c>
      <c r="GBD12" s="236" t="s">
        <v>26994</v>
      </c>
      <c r="GBE12" s="237"/>
      <c r="GBF12" s="238">
        <v>5200</v>
      </c>
      <c r="GBG12" s="234" t="s">
        <v>26995</v>
      </c>
      <c r="GBH12" s="235" t="s">
        <v>8705</v>
      </c>
      <c r="GBI12" s="236" t="s">
        <v>26996</v>
      </c>
      <c r="GBJ12" s="237"/>
      <c r="GBK12" s="238">
        <v>5200</v>
      </c>
      <c r="GBL12" s="234" t="s">
        <v>26997</v>
      </c>
      <c r="GBM12" s="235" t="s">
        <v>8705</v>
      </c>
      <c r="GBN12" s="236" t="s">
        <v>26998</v>
      </c>
      <c r="GBO12" s="237"/>
      <c r="GBP12" s="238">
        <v>5200</v>
      </c>
      <c r="GBQ12" s="234" t="s">
        <v>26999</v>
      </c>
      <c r="GBR12" s="235" t="s">
        <v>8705</v>
      </c>
      <c r="GBS12" s="236" t="s">
        <v>27000</v>
      </c>
      <c r="GBT12" s="237"/>
      <c r="GBU12" s="238">
        <v>5200</v>
      </c>
      <c r="GBV12" s="234" t="s">
        <v>27001</v>
      </c>
      <c r="GBW12" s="235" t="s">
        <v>8705</v>
      </c>
      <c r="GBX12" s="236" t="s">
        <v>27002</v>
      </c>
      <c r="GBY12" s="237"/>
      <c r="GBZ12" s="238">
        <v>5200</v>
      </c>
      <c r="GCA12" s="234" t="s">
        <v>27003</v>
      </c>
      <c r="GCB12" s="235" t="s">
        <v>8705</v>
      </c>
      <c r="GCC12" s="236" t="s">
        <v>27004</v>
      </c>
      <c r="GCD12" s="237"/>
      <c r="GCE12" s="238">
        <v>5200</v>
      </c>
      <c r="GCF12" s="234" t="s">
        <v>27005</v>
      </c>
      <c r="GCG12" s="235" t="s">
        <v>8705</v>
      </c>
      <c r="GCH12" s="236" t="s">
        <v>27006</v>
      </c>
      <c r="GCI12" s="237"/>
      <c r="GCJ12" s="238">
        <v>5200</v>
      </c>
      <c r="GCK12" s="234" t="s">
        <v>27007</v>
      </c>
      <c r="GCL12" s="235" t="s">
        <v>8705</v>
      </c>
      <c r="GCM12" s="236" t="s">
        <v>27008</v>
      </c>
      <c r="GCN12" s="237"/>
      <c r="GCO12" s="238">
        <v>5200</v>
      </c>
      <c r="GCP12" s="234" t="s">
        <v>27009</v>
      </c>
      <c r="GCQ12" s="235" t="s">
        <v>8705</v>
      </c>
      <c r="GCR12" s="236" t="s">
        <v>27010</v>
      </c>
      <c r="GCS12" s="237"/>
      <c r="GCT12" s="238">
        <v>5200</v>
      </c>
      <c r="GCU12" s="234" t="s">
        <v>27011</v>
      </c>
      <c r="GCV12" s="235" t="s">
        <v>8705</v>
      </c>
      <c r="GCW12" s="236" t="s">
        <v>27012</v>
      </c>
      <c r="GCX12" s="237"/>
      <c r="GCY12" s="238">
        <v>5200</v>
      </c>
      <c r="GCZ12" s="234" t="s">
        <v>27013</v>
      </c>
      <c r="GDA12" s="235" t="s">
        <v>8705</v>
      </c>
      <c r="GDB12" s="236" t="s">
        <v>27014</v>
      </c>
      <c r="GDC12" s="237"/>
      <c r="GDD12" s="238">
        <v>5200</v>
      </c>
      <c r="GDE12" s="234" t="s">
        <v>27015</v>
      </c>
      <c r="GDF12" s="235" t="s">
        <v>8705</v>
      </c>
      <c r="GDG12" s="236" t="s">
        <v>27016</v>
      </c>
      <c r="GDH12" s="237"/>
      <c r="GDI12" s="238">
        <v>5200</v>
      </c>
      <c r="GDJ12" s="234" t="s">
        <v>27017</v>
      </c>
      <c r="GDK12" s="235" t="s">
        <v>8705</v>
      </c>
      <c r="GDL12" s="236" t="s">
        <v>27018</v>
      </c>
      <c r="GDM12" s="237"/>
      <c r="GDN12" s="238">
        <v>5200</v>
      </c>
      <c r="GDO12" s="234" t="s">
        <v>27019</v>
      </c>
      <c r="GDP12" s="235" t="s">
        <v>8705</v>
      </c>
      <c r="GDQ12" s="236" t="s">
        <v>27020</v>
      </c>
      <c r="GDR12" s="237"/>
      <c r="GDS12" s="238">
        <v>5200</v>
      </c>
      <c r="GDT12" s="234" t="s">
        <v>27021</v>
      </c>
      <c r="GDU12" s="235" t="s">
        <v>8705</v>
      </c>
      <c r="GDV12" s="236" t="s">
        <v>27022</v>
      </c>
      <c r="GDW12" s="237"/>
      <c r="GDX12" s="238">
        <v>5200</v>
      </c>
      <c r="GDY12" s="234" t="s">
        <v>27023</v>
      </c>
      <c r="GDZ12" s="235" t="s">
        <v>8705</v>
      </c>
      <c r="GEA12" s="236" t="s">
        <v>27024</v>
      </c>
      <c r="GEB12" s="237"/>
      <c r="GEC12" s="238">
        <v>5200</v>
      </c>
      <c r="GED12" s="234" t="s">
        <v>27025</v>
      </c>
      <c r="GEE12" s="235" t="s">
        <v>8705</v>
      </c>
      <c r="GEF12" s="236" t="s">
        <v>27026</v>
      </c>
      <c r="GEG12" s="237"/>
      <c r="GEH12" s="238">
        <v>5200</v>
      </c>
      <c r="GEI12" s="234" t="s">
        <v>27027</v>
      </c>
      <c r="GEJ12" s="235" t="s">
        <v>8705</v>
      </c>
      <c r="GEK12" s="236" t="s">
        <v>27028</v>
      </c>
      <c r="GEL12" s="237"/>
      <c r="GEM12" s="238">
        <v>5200</v>
      </c>
      <c r="GEN12" s="234" t="s">
        <v>27029</v>
      </c>
      <c r="GEO12" s="235" t="s">
        <v>8705</v>
      </c>
      <c r="GEP12" s="236" t="s">
        <v>27030</v>
      </c>
      <c r="GEQ12" s="237"/>
      <c r="GER12" s="238">
        <v>5200</v>
      </c>
      <c r="GES12" s="234" t="s">
        <v>27031</v>
      </c>
      <c r="GET12" s="235" t="s">
        <v>8705</v>
      </c>
      <c r="GEU12" s="236" t="s">
        <v>27032</v>
      </c>
      <c r="GEV12" s="237"/>
      <c r="GEW12" s="238">
        <v>5200</v>
      </c>
      <c r="GEX12" s="234" t="s">
        <v>27033</v>
      </c>
      <c r="GEY12" s="235" t="s">
        <v>8705</v>
      </c>
      <c r="GEZ12" s="236" t="s">
        <v>27034</v>
      </c>
      <c r="GFA12" s="237"/>
      <c r="GFB12" s="238">
        <v>5200</v>
      </c>
      <c r="GFC12" s="234" t="s">
        <v>27035</v>
      </c>
      <c r="GFD12" s="235" t="s">
        <v>8705</v>
      </c>
      <c r="GFE12" s="236" t="s">
        <v>27036</v>
      </c>
      <c r="GFF12" s="237"/>
      <c r="GFG12" s="238">
        <v>5200</v>
      </c>
      <c r="GFH12" s="234" t="s">
        <v>27037</v>
      </c>
      <c r="GFI12" s="235" t="s">
        <v>8705</v>
      </c>
      <c r="GFJ12" s="236" t="s">
        <v>27038</v>
      </c>
      <c r="GFK12" s="237"/>
      <c r="GFL12" s="238">
        <v>5200</v>
      </c>
      <c r="GFM12" s="234" t="s">
        <v>27039</v>
      </c>
      <c r="GFN12" s="235" t="s">
        <v>8705</v>
      </c>
      <c r="GFO12" s="236" t="s">
        <v>27040</v>
      </c>
      <c r="GFP12" s="237"/>
      <c r="GFQ12" s="238">
        <v>5200</v>
      </c>
      <c r="GFR12" s="234" t="s">
        <v>27041</v>
      </c>
      <c r="GFS12" s="235" t="s">
        <v>8705</v>
      </c>
      <c r="GFT12" s="236" t="s">
        <v>27042</v>
      </c>
      <c r="GFU12" s="237"/>
      <c r="GFV12" s="238">
        <v>5200</v>
      </c>
      <c r="GFW12" s="234" t="s">
        <v>27043</v>
      </c>
      <c r="GFX12" s="235" t="s">
        <v>8705</v>
      </c>
      <c r="GFY12" s="236" t="s">
        <v>27044</v>
      </c>
      <c r="GFZ12" s="237"/>
      <c r="GGA12" s="238">
        <v>5200</v>
      </c>
      <c r="GGB12" s="234" t="s">
        <v>27045</v>
      </c>
      <c r="GGC12" s="235" t="s">
        <v>8705</v>
      </c>
      <c r="GGD12" s="236" t="s">
        <v>27046</v>
      </c>
      <c r="GGE12" s="237"/>
      <c r="GGF12" s="238">
        <v>5200</v>
      </c>
      <c r="GGG12" s="234" t="s">
        <v>27047</v>
      </c>
      <c r="GGH12" s="235" t="s">
        <v>8705</v>
      </c>
      <c r="GGI12" s="236" t="s">
        <v>27048</v>
      </c>
      <c r="GGJ12" s="237"/>
      <c r="GGK12" s="238">
        <v>5200</v>
      </c>
      <c r="GGL12" s="234" t="s">
        <v>27049</v>
      </c>
      <c r="GGM12" s="235" t="s">
        <v>8705</v>
      </c>
      <c r="GGN12" s="236" t="s">
        <v>27050</v>
      </c>
      <c r="GGO12" s="237"/>
      <c r="GGP12" s="238">
        <v>5200</v>
      </c>
      <c r="GGQ12" s="234" t="s">
        <v>27051</v>
      </c>
      <c r="GGR12" s="235" t="s">
        <v>8705</v>
      </c>
      <c r="GGS12" s="236" t="s">
        <v>27052</v>
      </c>
      <c r="GGT12" s="237"/>
      <c r="GGU12" s="238">
        <v>5200</v>
      </c>
      <c r="GGV12" s="234" t="s">
        <v>27053</v>
      </c>
      <c r="GGW12" s="235" t="s">
        <v>8705</v>
      </c>
      <c r="GGX12" s="236" t="s">
        <v>27054</v>
      </c>
      <c r="GGY12" s="237"/>
      <c r="GGZ12" s="238">
        <v>5200</v>
      </c>
      <c r="GHA12" s="234" t="s">
        <v>27055</v>
      </c>
      <c r="GHB12" s="235" t="s">
        <v>8705</v>
      </c>
      <c r="GHC12" s="236" t="s">
        <v>27056</v>
      </c>
      <c r="GHD12" s="237"/>
      <c r="GHE12" s="238">
        <v>5200</v>
      </c>
      <c r="GHF12" s="234" t="s">
        <v>27057</v>
      </c>
      <c r="GHG12" s="235" t="s">
        <v>8705</v>
      </c>
      <c r="GHH12" s="236" t="s">
        <v>27058</v>
      </c>
      <c r="GHI12" s="237"/>
      <c r="GHJ12" s="238">
        <v>5200</v>
      </c>
      <c r="GHK12" s="234" t="s">
        <v>27059</v>
      </c>
      <c r="GHL12" s="235" t="s">
        <v>8705</v>
      </c>
      <c r="GHM12" s="236" t="s">
        <v>27060</v>
      </c>
      <c r="GHN12" s="237"/>
      <c r="GHO12" s="238">
        <v>5200</v>
      </c>
      <c r="GHP12" s="234" t="s">
        <v>27061</v>
      </c>
      <c r="GHQ12" s="235" t="s">
        <v>8705</v>
      </c>
      <c r="GHR12" s="236" t="s">
        <v>27062</v>
      </c>
      <c r="GHS12" s="237"/>
      <c r="GHT12" s="238">
        <v>5200</v>
      </c>
      <c r="GHU12" s="234" t="s">
        <v>27063</v>
      </c>
      <c r="GHV12" s="235" t="s">
        <v>8705</v>
      </c>
      <c r="GHW12" s="236" t="s">
        <v>27064</v>
      </c>
      <c r="GHX12" s="237"/>
      <c r="GHY12" s="238">
        <v>5200</v>
      </c>
      <c r="GHZ12" s="234" t="s">
        <v>27065</v>
      </c>
      <c r="GIA12" s="235" t="s">
        <v>8705</v>
      </c>
      <c r="GIB12" s="236" t="s">
        <v>27066</v>
      </c>
      <c r="GIC12" s="237"/>
      <c r="GID12" s="238">
        <v>5200</v>
      </c>
      <c r="GIE12" s="234" t="s">
        <v>27067</v>
      </c>
      <c r="GIF12" s="235" t="s">
        <v>8705</v>
      </c>
      <c r="GIG12" s="236" t="s">
        <v>27068</v>
      </c>
      <c r="GIH12" s="237"/>
      <c r="GII12" s="238">
        <v>5200</v>
      </c>
      <c r="GIJ12" s="234" t="s">
        <v>27069</v>
      </c>
      <c r="GIK12" s="235" t="s">
        <v>8705</v>
      </c>
      <c r="GIL12" s="236" t="s">
        <v>27070</v>
      </c>
      <c r="GIM12" s="237"/>
      <c r="GIN12" s="238">
        <v>5200</v>
      </c>
      <c r="GIO12" s="234" t="s">
        <v>27071</v>
      </c>
      <c r="GIP12" s="235" t="s">
        <v>8705</v>
      </c>
      <c r="GIQ12" s="236" t="s">
        <v>27072</v>
      </c>
      <c r="GIR12" s="237"/>
      <c r="GIS12" s="238">
        <v>5200</v>
      </c>
      <c r="GIT12" s="234" t="s">
        <v>27073</v>
      </c>
      <c r="GIU12" s="235" t="s">
        <v>8705</v>
      </c>
      <c r="GIV12" s="236" t="s">
        <v>27074</v>
      </c>
      <c r="GIW12" s="237"/>
      <c r="GIX12" s="238">
        <v>5200</v>
      </c>
      <c r="GIY12" s="234" t="s">
        <v>27075</v>
      </c>
      <c r="GIZ12" s="235" t="s">
        <v>8705</v>
      </c>
      <c r="GJA12" s="236" t="s">
        <v>27076</v>
      </c>
      <c r="GJB12" s="237"/>
      <c r="GJC12" s="238">
        <v>5200</v>
      </c>
      <c r="GJD12" s="234" t="s">
        <v>27077</v>
      </c>
      <c r="GJE12" s="235" t="s">
        <v>8705</v>
      </c>
      <c r="GJF12" s="236" t="s">
        <v>27078</v>
      </c>
      <c r="GJG12" s="237"/>
      <c r="GJH12" s="238">
        <v>5200</v>
      </c>
      <c r="GJI12" s="234" t="s">
        <v>27079</v>
      </c>
      <c r="GJJ12" s="235" t="s">
        <v>8705</v>
      </c>
      <c r="GJK12" s="236" t="s">
        <v>27080</v>
      </c>
      <c r="GJL12" s="237"/>
      <c r="GJM12" s="238">
        <v>5200</v>
      </c>
      <c r="GJN12" s="234" t="s">
        <v>27081</v>
      </c>
      <c r="GJO12" s="235" t="s">
        <v>8705</v>
      </c>
      <c r="GJP12" s="236" t="s">
        <v>27082</v>
      </c>
      <c r="GJQ12" s="237"/>
      <c r="GJR12" s="238">
        <v>5200</v>
      </c>
      <c r="GJS12" s="234" t="s">
        <v>27083</v>
      </c>
      <c r="GJT12" s="235" t="s">
        <v>8705</v>
      </c>
      <c r="GJU12" s="236" t="s">
        <v>27084</v>
      </c>
      <c r="GJV12" s="237"/>
      <c r="GJW12" s="238">
        <v>5200</v>
      </c>
      <c r="GJX12" s="234" t="s">
        <v>27085</v>
      </c>
      <c r="GJY12" s="235" t="s">
        <v>8705</v>
      </c>
      <c r="GJZ12" s="236" t="s">
        <v>27086</v>
      </c>
      <c r="GKA12" s="237"/>
      <c r="GKB12" s="238">
        <v>5200</v>
      </c>
      <c r="GKC12" s="234" t="s">
        <v>27087</v>
      </c>
      <c r="GKD12" s="235" t="s">
        <v>8705</v>
      </c>
      <c r="GKE12" s="236" t="s">
        <v>27088</v>
      </c>
      <c r="GKF12" s="237"/>
      <c r="GKG12" s="238">
        <v>5200</v>
      </c>
      <c r="GKH12" s="234" t="s">
        <v>27089</v>
      </c>
      <c r="GKI12" s="235" t="s">
        <v>8705</v>
      </c>
      <c r="GKJ12" s="236" t="s">
        <v>27090</v>
      </c>
      <c r="GKK12" s="237"/>
      <c r="GKL12" s="238">
        <v>5200</v>
      </c>
      <c r="GKM12" s="234" t="s">
        <v>27091</v>
      </c>
      <c r="GKN12" s="235" t="s">
        <v>8705</v>
      </c>
      <c r="GKO12" s="236" t="s">
        <v>27092</v>
      </c>
      <c r="GKP12" s="237"/>
      <c r="GKQ12" s="238">
        <v>5200</v>
      </c>
      <c r="GKR12" s="234" t="s">
        <v>27093</v>
      </c>
      <c r="GKS12" s="235" t="s">
        <v>8705</v>
      </c>
      <c r="GKT12" s="236" t="s">
        <v>27094</v>
      </c>
      <c r="GKU12" s="237"/>
      <c r="GKV12" s="238">
        <v>5200</v>
      </c>
      <c r="GKW12" s="234" t="s">
        <v>27095</v>
      </c>
      <c r="GKX12" s="235" t="s">
        <v>8705</v>
      </c>
      <c r="GKY12" s="236" t="s">
        <v>27096</v>
      </c>
      <c r="GKZ12" s="237"/>
      <c r="GLA12" s="238">
        <v>5200</v>
      </c>
      <c r="GLB12" s="234" t="s">
        <v>27097</v>
      </c>
      <c r="GLC12" s="235" t="s">
        <v>8705</v>
      </c>
      <c r="GLD12" s="236" t="s">
        <v>27098</v>
      </c>
      <c r="GLE12" s="237"/>
      <c r="GLF12" s="238">
        <v>5200</v>
      </c>
      <c r="GLG12" s="234" t="s">
        <v>27099</v>
      </c>
      <c r="GLH12" s="235" t="s">
        <v>8705</v>
      </c>
      <c r="GLI12" s="236" t="s">
        <v>27100</v>
      </c>
      <c r="GLJ12" s="237"/>
      <c r="GLK12" s="238">
        <v>5200</v>
      </c>
      <c r="GLL12" s="234" t="s">
        <v>27101</v>
      </c>
      <c r="GLM12" s="235" t="s">
        <v>8705</v>
      </c>
      <c r="GLN12" s="236" t="s">
        <v>27102</v>
      </c>
      <c r="GLO12" s="237"/>
      <c r="GLP12" s="238">
        <v>5200</v>
      </c>
      <c r="GLQ12" s="234" t="s">
        <v>27103</v>
      </c>
      <c r="GLR12" s="235" t="s">
        <v>8705</v>
      </c>
      <c r="GLS12" s="236" t="s">
        <v>27104</v>
      </c>
      <c r="GLT12" s="237"/>
      <c r="GLU12" s="238">
        <v>5200</v>
      </c>
      <c r="GLV12" s="234" t="s">
        <v>27105</v>
      </c>
      <c r="GLW12" s="235" t="s">
        <v>8705</v>
      </c>
      <c r="GLX12" s="236" t="s">
        <v>27106</v>
      </c>
      <c r="GLY12" s="237"/>
      <c r="GLZ12" s="238">
        <v>5200</v>
      </c>
      <c r="GMA12" s="234" t="s">
        <v>27107</v>
      </c>
      <c r="GMB12" s="235" t="s">
        <v>8705</v>
      </c>
      <c r="GMC12" s="236" t="s">
        <v>27108</v>
      </c>
      <c r="GMD12" s="237"/>
      <c r="GME12" s="238">
        <v>5200</v>
      </c>
      <c r="GMF12" s="234" t="s">
        <v>27109</v>
      </c>
      <c r="GMG12" s="235" t="s">
        <v>8705</v>
      </c>
      <c r="GMH12" s="236" t="s">
        <v>27110</v>
      </c>
      <c r="GMI12" s="237"/>
      <c r="GMJ12" s="238">
        <v>5200</v>
      </c>
      <c r="GMK12" s="234" t="s">
        <v>27111</v>
      </c>
      <c r="GML12" s="235" t="s">
        <v>8705</v>
      </c>
      <c r="GMM12" s="236" t="s">
        <v>27112</v>
      </c>
      <c r="GMN12" s="237"/>
      <c r="GMO12" s="238">
        <v>5200</v>
      </c>
      <c r="GMP12" s="234" t="s">
        <v>27113</v>
      </c>
      <c r="GMQ12" s="235" t="s">
        <v>8705</v>
      </c>
      <c r="GMR12" s="236" t="s">
        <v>27114</v>
      </c>
      <c r="GMS12" s="237"/>
      <c r="GMT12" s="238">
        <v>5200</v>
      </c>
      <c r="GMU12" s="234" t="s">
        <v>27115</v>
      </c>
      <c r="GMV12" s="235" t="s">
        <v>8705</v>
      </c>
      <c r="GMW12" s="236" t="s">
        <v>27116</v>
      </c>
      <c r="GMX12" s="237"/>
      <c r="GMY12" s="238">
        <v>5200</v>
      </c>
      <c r="GMZ12" s="234" t="s">
        <v>27117</v>
      </c>
      <c r="GNA12" s="235" t="s">
        <v>8705</v>
      </c>
      <c r="GNB12" s="236" t="s">
        <v>27118</v>
      </c>
      <c r="GNC12" s="237"/>
      <c r="GND12" s="238">
        <v>5200</v>
      </c>
      <c r="GNE12" s="234" t="s">
        <v>27119</v>
      </c>
      <c r="GNF12" s="235" t="s">
        <v>8705</v>
      </c>
      <c r="GNG12" s="236" t="s">
        <v>27120</v>
      </c>
      <c r="GNH12" s="237"/>
      <c r="GNI12" s="238">
        <v>5200</v>
      </c>
      <c r="GNJ12" s="234" t="s">
        <v>27121</v>
      </c>
      <c r="GNK12" s="235" t="s">
        <v>8705</v>
      </c>
      <c r="GNL12" s="236" t="s">
        <v>27122</v>
      </c>
      <c r="GNM12" s="237"/>
      <c r="GNN12" s="238">
        <v>5200</v>
      </c>
      <c r="GNO12" s="234" t="s">
        <v>27123</v>
      </c>
      <c r="GNP12" s="235" t="s">
        <v>8705</v>
      </c>
      <c r="GNQ12" s="236" t="s">
        <v>27124</v>
      </c>
      <c r="GNR12" s="237"/>
      <c r="GNS12" s="238">
        <v>5200</v>
      </c>
      <c r="GNT12" s="234" t="s">
        <v>27125</v>
      </c>
      <c r="GNU12" s="235" t="s">
        <v>8705</v>
      </c>
      <c r="GNV12" s="236" t="s">
        <v>27126</v>
      </c>
      <c r="GNW12" s="237"/>
      <c r="GNX12" s="238">
        <v>5200</v>
      </c>
      <c r="GNY12" s="234" t="s">
        <v>27127</v>
      </c>
      <c r="GNZ12" s="235" t="s">
        <v>8705</v>
      </c>
      <c r="GOA12" s="236" t="s">
        <v>27128</v>
      </c>
      <c r="GOB12" s="237"/>
      <c r="GOC12" s="238">
        <v>5200</v>
      </c>
      <c r="GOD12" s="234" t="s">
        <v>27129</v>
      </c>
      <c r="GOE12" s="235" t="s">
        <v>8705</v>
      </c>
      <c r="GOF12" s="236" t="s">
        <v>27130</v>
      </c>
      <c r="GOG12" s="237"/>
      <c r="GOH12" s="238">
        <v>5200</v>
      </c>
      <c r="GOI12" s="234" t="s">
        <v>27131</v>
      </c>
      <c r="GOJ12" s="235" t="s">
        <v>8705</v>
      </c>
      <c r="GOK12" s="236" t="s">
        <v>27132</v>
      </c>
      <c r="GOL12" s="237"/>
      <c r="GOM12" s="238">
        <v>5200</v>
      </c>
      <c r="GON12" s="234" t="s">
        <v>27133</v>
      </c>
      <c r="GOO12" s="235" t="s">
        <v>8705</v>
      </c>
      <c r="GOP12" s="236" t="s">
        <v>27134</v>
      </c>
      <c r="GOQ12" s="237"/>
      <c r="GOR12" s="238">
        <v>5200</v>
      </c>
      <c r="GOS12" s="234" t="s">
        <v>27135</v>
      </c>
      <c r="GOT12" s="235" t="s">
        <v>8705</v>
      </c>
      <c r="GOU12" s="236" t="s">
        <v>27136</v>
      </c>
      <c r="GOV12" s="237"/>
      <c r="GOW12" s="238">
        <v>5200</v>
      </c>
      <c r="GOX12" s="234" t="s">
        <v>27137</v>
      </c>
      <c r="GOY12" s="235" t="s">
        <v>8705</v>
      </c>
      <c r="GOZ12" s="236" t="s">
        <v>27138</v>
      </c>
      <c r="GPA12" s="237"/>
      <c r="GPB12" s="238">
        <v>5200</v>
      </c>
      <c r="GPC12" s="234" t="s">
        <v>27139</v>
      </c>
      <c r="GPD12" s="235" t="s">
        <v>8705</v>
      </c>
      <c r="GPE12" s="236" t="s">
        <v>27140</v>
      </c>
      <c r="GPF12" s="237"/>
      <c r="GPG12" s="238">
        <v>5200</v>
      </c>
      <c r="GPH12" s="234" t="s">
        <v>27141</v>
      </c>
      <c r="GPI12" s="235" t="s">
        <v>8705</v>
      </c>
      <c r="GPJ12" s="236" t="s">
        <v>27142</v>
      </c>
      <c r="GPK12" s="237"/>
      <c r="GPL12" s="238">
        <v>5200</v>
      </c>
      <c r="GPM12" s="234" t="s">
        <v>27143</v>
      </c>
      <c r="GPN12" s="235" t="s">
        <v>8705</v>
      </c>
      <c r="GPO12" s="236" t="s">
        <v>27144</v>
      </c>
      <c r="GPP12" s="237"/>
      <c r="GPQ12" s="238">
        <v>5200</v>
      </c>
      <c r="GPR12" s="234" t="s">
        <v>27145</v>
      </c>
      <c r="GPS12" s="235" t="s">
        <v>8705</v>
      </c>
      <c r="GPT12" s="236" t="s">
        <v>27146</v>
      </c>
      <c r="GPU12" s="237"/>
      <c r="GPV12" s="238">
        <v>5200</v>
      </c>
      <c r="GPW12" s="234" t="s">
        <v>27147</v>
      </c>
      <c r="GPX12" s="235" t="s">
        <v>8705</v>
      </c>
      <c r="GPY12" s="236" t="s">
        <v>27148</v>
      </c>
      <c r="GPZ12" s="237"/>
      <c r="GQA12" s="238">
        <v>5200</v>
      </c>
      <c r="GQB12" s="234" t="s">
        <v>27149</v>
      </c>
      <c r="GQC12" s="235" t="s">
        <v>8705</v>
      </c>
      <c r="GQD12" s="236" t="s">
        <v>27150</v>
      </c>
      <c r="GQE12" s="237"/>
      <c r="GQF12" s="238">
        <v>5200</v>
      </c>
      <c r="GQG12" s="234" t="s">
        <v>27151</v>
      </c>
      <c r="GQH12" s="235" t="s">
        <v>8705</v>
      </c>
      <c r="GQI12" s="236" t="s">
        <v>27152</v>
      </c>
      <c r="GQJ12" s="237"/>
      <c r="GQK12" s="238">
        <v>5200</v>
      </c>
      <c r="GQL12" s="234" t="s">
        <v>27153</v>
      </c>
      <c r="GQM12" s="235" t="s">
        <v>8705</v>
      </c>
      <c r="GQN12" s="236" t="s">
        <v>27154</v>
      </c>
      <c r="GQO12" s="237"/>
      <c r="GQP12" s="238">
        <v>5200</v>
      </c>
      <c r="GQQ12" s="234" t="s">
        <v>27155</v>
      </c>
      <c r="GQR12" s="235" t="s">
        <v>8705</v>
      </c>
      <c r="GQS12" s="236" t="s">
        <v>27156</v>
      </c>
      <c r="GQT12" s="237"/>
      <c r="GQU12" s="238">
        <v>5200</v>
      </c>
      <c r="GQV12" s="234" t="s">
        <v>27157</v>
      </c>
      <c r="GQW12" s="235" t="s">
        <v>8705</v>
      </c>
      <c r="GQX12" s="236" t="s">
        <v>27158</v>
      </c>
      <c r="GQY12" s="237"/>
      <c r="GQZ12" s="238">
        <v>5200</v>
      </c>
      <c r="GRA12" s="234" t="s">
        <v>27159</v>
      </c>
      <c r="GRB12" s="235" t="s">
        <v>8705</v>
      </c>
      <c r="GRC12" s="236" t="s">
        <v>27160</v>
      </c>
      <c r="GRD12" s="237"/>
      <c r="GRE12" s="238">
        <v>5200</v>
      </c>
      <c r="GRF12" s="234" t="s">
        <v>27161</v>
      </c>
      <c r="GRG12" s="235" t="s">
        <v>8705</v>
      </c>
      <c r="GRH12" s="236" t="s">
        <v>27162</v>
      </c>
      <c r="GRI12" s="237"/>
      <c r="GRJ12" s="238">
        <v>5200</v>
      </c>
      <c r="GRK12" s="234" t="s">
        <v>27163</v>
      </c>
      <c r="GRL12" s="235" t="s">
        <v>8705</v>
      </c>
      <c r="GRM12" s="236" t="s">
        <v>27164</v>
      </c>
      <c r="GRN12" s="237"/>
      <c r="GRO12" s="238">
        <v>5200</v>
      </c>
      <c r="GRP12" s="234" t="s">
        <v>27165</v>
      </c>
      <c r="GRQ12" s="235" t="s">
        <v>8705</v>
      </c>
      <c r="GRR12" s="236" t="s">
        <v>27166</v>
      </c>
      <c r="GRS12" s="237"/>
      <c r="GRT12" s="238">
        <v>5200</v>
      </c>
      <c r="GRU12" s="234" t="s">
        <v>27167</v>
      </c>
      <c r="GRV12" s="235" t="s">
        <v>8705</v>
      </c>
      <c r="GRW12" s="236" t="s">
        <v>27168</v>
      </c>
      <c r="GRX12" s="237"/>
      <c r="GRY12" s="238">
        <v>5200</v>
      </c>
      <c r="GRZ12" s="234" t="s">
        <v>27169</v>
      </c>
      <c r="GSA12" s="235" t="s">
        <v>8705</v>
      </c>
      <c r="GSB12" s="236" t="s">
        <v>27170</v>
      </c>
      <c r="GSC12" s="237"/>
      <c r="GSD12" s="238">
        <v>5200</v>
      </c>
      <c r="GSE12" s="234" t="s">
        <v>27171</v>
      </c>
      <c r="GSF12" s="235" t="s">
        <v>8705</v>
      </c>
      <c r="GSG12" s="236" t="s">
        <v>27172</v>
      </c>
      <c r="GSH12" s="237"/>
      <c r="GSI12" s="238">
        <v>5200</v>
      </c>
      <c r="GSJ12" s="234" t="s">
        <v>27173</v>
      </c>
      <c r="GSK12" s="235" t="s">
        <v>8705</v>
      </c>
      <c r="GSL12" s="236" t="s">
        <v>27174</v>
      </c>
      <c r="GSM12" s="237"/>
      <c r="GSN12" s="238">
        <v>5200</v>
      </c>
      <c r="GSO12" s="234" t="s">
        <v>27175</v>
      </c>
      <c r="GSP12" s="235" t="s">
        <v>8705</v>
      </c>
      <c r="GSQ12" s="236" t="s">
        <v>27176</v>
      </c>
      <c r="GSR12" s="237"/>
      <c r="GSS12" s="238">
        <v>5200</v>
      </c>
      <c r="GST12" s="234" t="s">
        <v>27177</v>
      </c>
      <c r="GSU12" s="235" t="s">
        <v>8705</v>
      </c>
      <c r="GSV12" s="236" t="s">
        <v>27178</v>
      </c>
      <c r="GSW12" s="237"/>
      <c r="GSX12" s="238">
        <v>5200</v>
      </c>
      <c r="GSY12" s="234" t="s">
        <v>27179</v>
      </c>
      <c r="GSZ12" s="235" t="s">
        <v>8705</v>
      </c>
      <c r="GTA12" s="236" t="s">
        <v>27180</v>
      </c>
      <c r="GTB12" s="237"/>
      <c r="GTC12" s="238">
        <v>5200</v>
      </c>
      <c r="GTD12" s="234" t="s">
        <v>27181</v>
      </c>
      <c r="GTE12" s="235" t="s">
        <v>8705</v>
      </c>
      <c r="GTF12" s="236" t="s">
        <v>27182</v>
      </c>
      <c r="GTG12" s="237"/>
      <c r="GTH12" s="238">
        <v>5200</v>
      </c>
      <c r="GTI12" s="234" t="s">
        <v>27183</v>
      </c>
      <c r="GTJ12" s="235" t="s">
        <v>8705</v>
      </c>
      <c r="GTK12" s="236" t="s">
        <v>27184</v>
      </c>
      <c r="GTL12" s="237"/>
      <c r="GTM12" s="238">
        <v>5200</v>
      </c>
      <c r="GTN12" s="234" t="s">
        <v>27185</v>
      </c>
      <c r="GTO12" s="235" t="s">
        <v>8705</v>
      </c>
      <c r="GTP12" s="236" t="s">
        <v>27186</v>
      </c>
      <c r="GTQ12" s="237"/>
      <c r="GTR12" s="238">
        <v>5200</v>
      </c>
      <c r="GTS12" s="234" t="s">
        <v>27187</v>
      </c>
      <c r="GTT12" s="235" t="s">
        <v>8705</v>
      </c>
      <c r="GTU12" s="236" t="s">
        <v>27188</v>
      </c>
      <c r="GTV12" s="237"/>
      <c r="GTW12" s="238">
        <v>5200</v>
      </c>
      <c r="GTX12" s="234" t="s">
        <v>27189</v>
      </c>
      <c r="GTY12" s="235" t="s">
        <v>8705</v>
      </c>
      <c r="GTZ12" s="236" t="s">
        <v>27190</v>
      </c>
      <c r="GUA12" s="237"/>
      <c r="GUB12" s="238">
        <v>5200</v>
      </c>
      <c r="GUC12" s="234" t="s">
        <v>27191</v>
      </c>
      <c r="GUD12" s="235" t="s">
        <v>8705</v>
      </c>
      <c r="GUE12" s="236" t="s">
        <v>27192</v>
      </c>
      <c r="GUF12" s="237"/>
      <c r="GUG12" s="238">
        <v>5200</v>
      </c>
      <c r="GUH12" s="234" t="s">
        <v>27193</v>
      </c>
      <c r="GUI12" s="235" t="s">
        <v>8705</v>
      </c>
      <c r="GUJ12" s="236" t="s">
        <v>27194</v>
      </c>
      <c r="GUK12" s="237"/>
      <c r="GUL12" s="238">
        <v>5200</v>
      </c>
      <c r="GUM12" s="234" t="s">
        <v>27195</v>
      </c>
      <c r="GUN12" s="235" t="s">
        <v>8705</v>
      </c>
      <c r="GUO12" s="236" t="s">
        <v>27196</v>
      </c>
      <c r="GUP12" s="237"/>
      <c r="GUQ12" s="238">
        <v>5200</v>
      </c>
      <c r="GUR12" s="234" t="s">
        <v>27197</v>
      </c>
      <c r="GUS12" s="235" t="s">
        <v>8705</v>
      </c>
      <c r="GUT12" s="236" t="s">
        <v>27198</v>
      </c>
      <c r="GUU12" s="237"/>
      <c r="GUV12" s="238">
        <v>5200</v>
      </c>
      <c r="GUW12" s="234" t="s">
        <v>27199</v>
      </c>
      <c r="GUX12" s="235" t="s">
        <v>8705</v>
      </c>
      <c r="GUY12" s="236" t="s">
        <v>27200</v>
      </c>
      <c r="GUZ12" s="237"/>
      <c r="GVA12" s="238">
        <v>5200</v>
      </c>
      <c r="GVB12" s="234" t="s">
        <v>27201</v>
      </c>
      <c r="GVC12" s="235" t="s">
        <v>8705</v>
      </c>
      <c r="GVD12" s="236" t="s">
        <v>27202</v>
      </c>
      <c r="GVE12" s="237"/>
      <c r="GVF12" s="238">
        <v>5200</v>
      </c>
      <c r="GVG12" s="234" t="s">
        <v>27203</v>
      </c>
      <c r="GVH12" s="235" t="s">
        <v>8705</v>
      </c>
      <c r="GVI12" s="236" t="s">
        <v>27204</v>
      </c>
      <c r="GVJ12" s="237"/>
      <c r="GVK12" s="238">
        <v>5200</v>
      </c>
      <c r="GVL12" s="234" t="s">
        <v>27205</v>
      </c>
      <c r="GVM12" s="235" t="s">
        <v>8705</v>
      </c>
      <c r="GVN12" s="236" t="s">
        <v>27206</v>
      </c>
      <c r="GVO12" s="237"/>
      <c r="GVP12" s="238">
        <v>5200</v>
      </c>
      <c r="GVQ12" s="234" t="s">
        <v>27207</v>
      </c>
      <c r="GVR12" s="235" t="s">
        <v>8705</v>
      </c>
      <c r="GVS12" s="236" t="s">
        <v>27208</v>
      </c>
      <c r="GVT12" s="237"/>
      <c r="GVU12" s="238">
        <v>5200</v>
      </c>
      <c r="GVV12" s="234" t="s">
        <v>27209</v>
      </c>
      <c r="GVW12" s="235" t="s">
        <v>8705</v>
      </c>
      <c r="GVX12" s="236" t="s">
        <v>27210</v>
      </c>
      <c r="GVY12" s="237"/>
      <c r="GVZ12" s="238">
        <v>5200</v>
      </c>
      <c r="GWA12" s="234" t="s">
        <v>27211</v>
      </c>
      <c r="GWB12" s="235" t="s">
        <v>8705</v>
      </c>
      <c r="GWC12" s="236" t="s">
        <v>27212</v>
      </c>
      <c r="GWD12" s="237"/>
      <c r="GWE12" s="238">
        <v>5200</v>
      </c>
      <c r="GWF12" s="234" t="s">
        <v>27213</v>
      </c>
      <c r="GWG12" s="235" t="s">
        <v>8705</v>
      </c>
      <c r="GWH12" s="236" t="s">
        <v>27214</v>
      </c>
      <c r="GWI12" s="237"/>
      <c r="GWJ12" s="238">
        <v>5200</v>
      </c>
      <c r="GWK12" s="234" t="s">
        <v>27215</v>
      </c>
      <c r="GWL12" s="235" t="s">
        <v>8705</v>
      </c>
      <c r="GWM12" s="236" t="s">
        <v>27216</v>
      </c>
      <c r="GWN12" s="237"/>
      <c r="GWO12" s="238">
        <v>5200</v>
      </c>
      <c r="GWP12" s="234" t="s">
        <v>27217</v>
      </c>
      <c r="GWQ12" s="235" t="s">
        <v>8705</v>
      </c>
      <c r="GWR12" s="236" t="s">
        <v>27218</v>
      </c>
      <c r="GWS12" s="237"/>
      <c r="GWT12" s="238">
        <v>5200</v>
      </c>
      <c r="GWU12" s="234" t="s">
        <v>27219</v>
      </c>
      <c r="GWV12" s="235" t="s">
        <v>8705</v>
      </c>
      <c r="GWW12" s="236" t="s">
        <v>27220</v>
      </c>
      <c r="GWX12" s="237"/>
      <c r="GWY12" s="238">
        <v>5200</v>
      </c>
      <c r="GWZ12" s="234" t="s">
        <v>27221</v>
      </c>
      <c r="GXA12" s="235" t="s">
        <v>8705</v>
      </c>
      <c r="GXB12" s="236" t="s">
        <v>27222</v>
      </c>
      <c r="GXC12" s="237"/>
      <c r="GXD12" s="238">
        <v>5200</v>
      </c>
      <c r="GXE12" s="234" t="s">
        <v>27223</v>
      </c>
      <c r="GXF12" s="235" t="s">
        <v>8705</v>
      </c>
      <c r="GXG12" s="236" t="s">
        <v>27224</v>
      </c>
      <c r="GXH12" s="237"/>
      <c r="GXI12" s="238">
        <v>5200</v>
      </c>
      <c r="GXJ12" s="234" t="s">
        <v>27225</v>
      </c>
      <c r="GXK12" s="235" t="s">
        <v>8705</v>
      </c>
      <c r="GXL12" s="236" t="s">
        <v>27226</v>
      </c>
      <c r="GXM12" s="237"/>
      <c r="GXN12" s="238">
        <v>5200</v>
      </c>
      <c r="GXO12" s="234" t="s">
        <v>27227</v>
      </c>
      <c r="GXP12" s="235" t="s">
        <v>8705</v>
      </c>
      <c r="GXQ12" s="236" t="s">
        <v>27228</v>
      </c>
      <c r="GXR12" s="237"/>
      <c r="GXS12" s="238">
        <v>5200</v>
      </c>
      <c r="GXT12" s="234" t="s">
        <v>27229</v>
      </c>
      <c r="GXU12" s="235" t="s">
        <v>8705</v>
      </c>
      <c r="GXV12" s="236" t="s">
        <v>27230</v>
      </c>
      <c r="GXW12" s="237"/>
      <c r="GXX12" s="238">
        <v>5200</v>
      </c>
      <c r="GXY12" s="234" t="s">
        <v>27231</v>
      </c>
      <c r="GXZ12" s="235" t="s">
        <v>8705</v>
      </c>
      <c r="GYA12" s="236" t="s">
        <v>27232</v>
      </c>
      <c r="GYB12" s="237"/>
      <c r="GYC12" s="238">
        <v>5200</v>
      </c>
      <c r="GYD12" s="234" t="s">
        <v>27233</v>
      </c>
      <c r="GYE12" s="235" t="s">
        <v>8705</v>
      </c>
      <c r="GYF12" s="236" t="s">
        <v>27234</v>
      </c>
      <c r="GYG12" s="237"/>
      <c r="GYH12" s="238">
        <v>5200</v>
      </c>
      <c r="GYI12" s="234" t="s">
        <v>27235</v>
      </c>
      <c r="GYJ12" s="235" t="s">
        <v>8705</v>
      </c>
      <c r="GYK12" s="236" t="s">
        <v>27236</v>
      </c>
      <c r="GYL12" s="237"/>
      <c r="GYM12" s="238">
        <v>5200</v>
      </c>
      <c r="GYN12" s="234" t="s">
        <v>27237</v>
      </c>
      <c r="GYO12" s="235" t="s">
        <v>8705</v>
      </c>
      <c r="GYP12" s="236" t="s">
        <v>27238</v>
      </c>
      <c r="GYQ12" s="237"/>
      <c r="GYR12" s="238">
        <v>5200</v>
      </c>
      <c r="GYS12" s="234" t="s">
        <v>27239</v>
      </c>
      <c r="GYT12" s="235" t="s">
        <v>8705</v>
      </c>
      <c r="GYU12" s="236" t="s">
        <v>27240</v>
      </c>
      <c r="GYV12" s="237"/>
      <c r="GYW12" s="238">
        <v>5200</v>
      </c>
      <c r="GYX12" s="234" t="s">
        <v>27241</v>
      </c>
      <c r="GYY12" s="235" t="s">
        <v>8705</v>
      </c>
      <c r="GYZ12" s="236" t="s">
        <v>27242</v>
      </c>
      <c r="GZA12" s="237"/>
      <c r="GZB12" s="238">
        <v>5200</v>
      </c>
      <c r="GZC12" s="234" t="s">
        <v>27243</v>
      </c>
      <c r="GZD12" s="235" t="s">
        <v>8705</v>
      </c>
      <c r="GZE12" s="236" t="s">
        <v>27244</v>
      </c>
      <c r="GZF12" s="237"/>
      <c r="GZG12" s="238">
        <v>5200</v>
      </c>
      <c r="GZH12" s="234" t="s">
        <v>27245</v>
      </c>
      <c r="GZI12" s="235" t="s">
        <v>8705</v>
      </c>
      <c r="GZJ12" s="236" t="s">
        <v>27246</v>
      </c>
      <c r="GZK12" s="237"/>
      <c r="GZL12" s="238">
        <v>5200</v>
      </c>
      <c r="GZM12" s="234" t="s">
        <v>27247</v>
      </c>
      <c r="GZN12" s="235" t="s">
        <v>8705</v>
      </c>
      <c r="GZO12" s="236" t="s">
        <v>27248</v>
      </c>
      <c r="GZP12" s="237"/>
      <c r="GZQ12" s="238">
        <v>5200</v>
      </c>
      <c r="GZR12" s="234" t="s">
        <v>27249</v>
      </c>
      <c r="GZS12" s="235" t="s">
        <v>8705</v>
      </c>
      <c r="GZT12" s="236" t="s">
        <v>27250</v>
      </c>
      <c r="GZU12" s="237"/>
      <c r="GZV12" s="238">
        <v>5200</v>
      </c>
      <c r="GZW12" s="234" t="s">
        <v>27251</v>
      </c>
      <c r="GZX12" s="235" t="s">
        <v>8705</v>
      </c>
      <c r="GZY12" s="236" t="s">
        <v>27252</v>
      </c>
      <c r="GZZ12" s="237"/>
      <c r="HAA12" s="238">
        <v>5200</v>
      </c>
      <c r="HAB12" s="234" t="s">
        <v>27253</v>
      </c>
      <c r="HAC12" s="235" t="s">
        <v>8705</v>
      </c>
      <c r="HAD12" s="236" t="s">
        <v>27254</v>
      </c>
      <c r="HAE12" s="237"/>
      <c r="HAF12" s="238">
        <v>5200</v>
      </c>
      <c r="HAG12" s="234" t="s">
        <v>27255</v>
      </c>
      <c r="HAH12" s="235" t="s">
        <v>8705</v>
      </c>
      <c r="HAI12" s="236" t="s">
        <v>27256</v>
      </c>
      <c r="HAJ12" s="237"/>
      <c r="HAK12" s="238">
        <v>5200</v>
      </c>
      <c r="HAL12" s="234" t="s">
        <v>27257</v>
      </c>
      <c r="HAM12" s="235" t="s">
        <v>8705</v>
      </c>
      <c r="HAN12" s="236" t="s">
        <v>27258</v>
      </c>
      <c r="HAO12" s="237"/>
      <c r="HAP12" s="238">
        <v>5200</v>
      </c>
      <c r="HAQ12" s="234" t="s">
        <v>27259</v>
      </c>
      <c r="HAR12" s="235" t="s">
        <v>8705</v>
      </c>
      <c r="HAS12" s="236" t="s">
        <v>27260</v>
      </c>
      <c r="HAT12" s="237"/>
      <c r="HAU12" s="238">
        <v>5200</v>
      </c>
      <c r="HAV12" s="234" t="s">
        <v>27261</v>
      </c>
      <c r="HAW12" s="235" t="s">
        <v>8705</v>
      </c>
      <c r="HAX12" s="236" t="s">
        <v>27262</v>
      </c>
      <c r="HAY12" s="237"/>
      <c r="HAZ12" s="238">
        <v>5200</v>
      </c>
      <c r="HBA12" s="234" t="s">
        <v>27263</v>
      </c>
      <c r="HBB12" s="235" t="s">
        <v>8705</v>
      </c>
      <c r="HBC12" s="236" t="s">
        <v>27264</v>
      </c>
      <c r="HBD12" s="237"/>
      <c r="HBE12" s="238">
        <v>5200</v>
      </c>
      <c r="HBF12" s="234" t="s">
        <v>27265</v>
      </c>
      <c r="HBG12" s="235" t="s">
        <v>8705</v>
      </c>
      <c r="HBH12" s="236" t="s">
        <v>27266</v>
      </c>
      <c r="HBI12" s="237"/>
      <c r="HBJ12" s="238">
        <v>5200</v>
      </c>
      <c r="HBK12" s="234" t="s">
        <v>27267</v>
      </c>
      <c r="HBL12" s="235" t="s">
        <v>8705</v>
      </c>
      <c r="HBM12" s="236" t="s">
        <v>27268</v>
      </c>
      <c r="HBN12" s="237"/>
      <c r="HBO12" s="238">
        <v>5200</v>
      </c>
      <c r="HBP12" s="234" t="s">
        <v>27269</v>
      </c>
      <c r="HBQ12" s="235" t="s">
        <v>8705</v>
      </c>
      <c r="HBR12" s="236" t="s">
        <v>27270</v>
      </c>
      <c r="HBS12" s="237"/>
      <c r="HBT12" s="238">
        <v>5200</v>
      </c>
      <c r="HBU12" s="234" t="s">
        <v>27271</v>
      </c>
      <c r="HBV12" s="235" t="s">
        <v>8705</v>
      </c>
      <c r="HBW12" s="236" t="s">
        <v>27272</v>
      </c>
      <c r="HBX12" s="237"/>
      <c r="HBY12" s="238">
        <v>5200</v>
      </c>
      <c r="HBZ12" s="234" t="s">
        <v>27273</v>
      </c>
      <c r="HCA12" s="235" t="s">
        <v>8705</v>
      </c>
      <c r="HCB12" s="236" t="s">
        <v>27274</v>
      </c>
      <c r="HCC12" s="237"/>
      <c r="HCD12" s="238">
        <v>5200</v>
      </c>
      <c r="HCE12" s="234" t="s">
        <v>27275</v>
      </c>
      <c r="HCF12" s="235" t="s">
        <v>8705</v>
      </c>
      <c r="HCG12" s="236" t="s">
        <v>27276</v>
      </c>
      <c r="HCH12" s="237"/>
      <c r="HCI12" s="238">
        <v>5200</v>
      </c>
      <c r="HCJ12" s="234" t="s">
        <v>27277</v>
      </c>
      <c r="HCK12" s="235" t="s">
        <v>8705</v>
      </c>
      <c r="HCL12" s="236" t="s">
        <v>27278</v>
      </c>
      <c r="HCM12" s="237"/>
      <c r="HCN12" s="238">
        <v>5200</v>
      </c>
      <c r="HCO12" s="234" t="s">
        <v>27279</v>
      </c>
      <c r="HCP12" s="235" t="s">
        <v>8705</v>
      </c>
      <c r="HCQ12" s="236" t="s">
        <v>27280</v>
      </c>
      <c r="HCR12" s="237"/>
      <c r="HCS12" s="238">
        <v>5200</v>
      </c>
      <c r="HCT12" s="234" t="s">
        <v>27281</v>
      </c>
      <c r="HCU12" s="235" t="s">
        <v>8705</v>
      </c>
      <c r="HCV12" s="236" t="s">
        <v>27282</v>
      </c>
      <c r="HCW12" s="237"/>
      <c r="HCX12" s="238">
        <v>5200</v>
      </c>
      <c r="HCY12" s="234" t="s">
        <v>27283</v>
      </c>
      <c r="HCZ12" s="235" t="s">
        <v>8705</v>
      </c>
      <c r="HDA12" s="236" t="s">
        <v>27284</v>
      </c>
      <c r="HDB12" s="237"/>
      <c r="HDC12" s="238">
        <v>5200</v>
      </c>
      <c r="HDD12" s="234" t="s">
        <v>27285</v>
      </c>
      <c r="HDE12" s="235" t="s">
        <v>8705</v>
      </c>
      <c r="HDF12" s="236" t="s">
        <v>27286</v>
      </c>
      <c r="HDG12" s="237"/>
      <c r="HDH12" s="238">
        <v>5200</v>
      </c>
      <c r="HDI12" s="234" t="s">
        <v>27287</v>
      </c>
      <c r="HDJ12" s="235" t="s">
        <v>8705</v>
      </c>
      <c r="HDK12" s="236" t="s">
        <v>27288</v>
      </c>
      <c r="HDL12" s="237"/>
      <c r="HDM12" s="238">
        <v>5200</v>
      </c>
      <c r="HDN12" s="234" t="s">
        <v>27289</v>
      </c>
      <c r="HDO12" s="235" t="s">
        <v>8705</v>
      </c>
      <c r="HDP12" s="236" t="s">
        <v>27290</v>
      </c>
      <c r="HDQ12" s="237"/>
      <c r="HDR12" s="238">
        <v>5200</v>
      </c>
      <c r="HDS12" s="234" t="s">
        <v>27291</v>
      </c>
      <c r="HDT12" s="235" t="s">
        <v>8705</v>
      </c>
      <c r="HDU12" s="236" t="s">
        <v>27292</v>
      </c>
      <c r="HDV12" s="237"/>
      <c r="HDW12" s="238">
        <v>5200</v>
      </c>
      <c r="HDX12" s="234" t="s">
        <v>27293</v>
      </c>
      <c r="HDY12" s="235" t="s">
        <v>8705</v>
      </c>
      <c r="HDZ12" s="236" t="s">
        <v>27294</v>
      </c>
      <c r="HEA12" s="237"/>
      <c r="HEB12" s="238">
        <v>5200</v>
      </c>
      <c r="HEC12" s="234" t="s">
        <v>27295</v>
      </c>
      <c r="HED12" s="235" t="s">
        <v>8705</v>
      </c>
      <c r="HEE12" s="236" t="s">
        <v>27296</v>
      </c>
      <c r="HEF12" s="237"/>
      <c r="HEG12" s="238">
        <v>5200</v>
      </c>
      <c r="HEH12" s="234" t="s">
        <v>27297</v>
      </c>
      <c r="HEI12" s="235" t="s">
        <v>8705</v>
      </c>
      <c r="HEJ12" s="236" t="s">
        <v>27298</v>
      </c>
      <c r="HEK12" s="237"/>
      <c r="HEL12" s="238">
        <v>5200</v>
      </c>
      <c r="HEM12" s="234" t="s">
        <v>27299</v>
      </c>
      <c r="HEN12" s="235" t="s">
        <v>8705</v>
      </c>
      <c r="HEO12" s="236" t="s">
        <v>27300</v>
      </c>
      <c r="HEP12" s="237"/>
      <c r="HEQ12" s="238">
        <v>5200</v>
      </c>
      <c r="HER12" s="234" t="s">
        <v>27301</v>
      </c>
      <c r="HES12" s="235" t="s">
        <v>8705</v>
      </c>
      <c r="HET12" s="236" t="s">
        <v>27302</v>
      </c>
      <c r="HEU12" s="237"/>
      <c r="HEV12" s="238">
        <v>5200</v>
      </c>
      <c r="HEW12" s="234" t="s">
        <v>27303</v>
      </c>
      <c r="HEX12" s="235" t="s">
        <v>8705</v>
      </c>
      <c r="HEY12" s="236" t="s">
        <v>27304</v>
      </c>
      <c r="HEZ12" s="237"/>
      <c r="HFA12" s="238">
        <v>5200</v>
      </c>
      <c r="HFB12" s="234" t="s">
        <v>27305</v>
      </c>
      <c r="HFC12" s="235" t="s">
        <v>8705</v>
      </c>
      <c r="HFD12" s="236" t="s">
        <v>27306</v>
      </c>
      <c r="HFE12" s="237"/>
      <c r="HFF12" s="238">
        <v>5200</v>
      </c>
      <c r="HFG12" s="234" t="s">
        <v>27307</v>
      </c>
      <c r="HFH12" s="235" t="s">
        <v>8705</v>
      </c>
      <c r="HFI12" s="236" t="s">
        <v>27308</v>
      </c>
      <c r="HFJ12" s="237"/>
      <c r="HFK12" s="238">
        <v>5200</v>
      </c>
      <c r="HFL12" s="234" t="s">
        <v>27309</v>
      </c>
      <c r="HFM12" s="235" t="s">
        <v>8705</v>
      </c>
      <c r="HFN12" s="236" t="s">
        <v>27310</v>
      </c>
      <c r="HFO12" s="237"/>
      <c r="HFP12" s="238">
        <v>5200</v>
      </c>
      <c r="HFQ12" s="234" t="s">
        <v>27311</v>
      </c>
      <c r="HFR12" s="235" t="s">
        <v>8705</v>
      </c>
      <c r="HFS12" s="236" t="s">
        <v>27312</v>
      </c>
      <c r="HFT12" s="237"/>
      <c r="HFU12" s="238">
        <v>5200</v>
      </c>
      <c r="HFV12" s="234" t="s">
        <v>27313</v>
      </c>
      <c r="HFW12" s="235" t="s">
        <v>8705</v>
      </c>
      <c r="HFX12" s="236" t="s">
        <v>27314</v>
      </c>
      <c r="HFY12" s="237"/>
      <c r="HFZ12" s="238">
        <v>5200</v>
      </c>
      <c r="HGA12" s="234" t="s">
        <v>27315</v>
      </c>
      <c r="HGB12" s="235" t="s">
        <v>8705</v>
      </c>
      <c r="HGC12" s="236" t="s">
        <v>27316</v>
      </c>
      <c r="HGD12" s="237"/>
      <c r="HGE12" s="238">
        <v>5200</v>
      </c>
      <c r="HGF12" s="234" t="s">
        <v>27317</v>
      </c>
      <c r="HGG12" s="235" t="s">
        <v>8705</v>
      </c>
      <c r="HGH12" s="236" t="s">
        <v>27318</v>
      </c>
      <c r="HGI12" s="237"/>
      <c r="HGJ12" s="238">
        <v>5200</v>
      </c>
      <c r="HGK12" s="234" t="s">
        <v>27319</v>
      </c>
      <c r="HGL12" s="235" t="s">
        <v>8705</v>
      </c>
      <c r="HGM12" s="236" t="s">
        <v>27320</v>
      </c>
      <c r="HGN12" s="237"/>
      <c r="HGO12" s="238">
        <v>5200</v>
      </c>
      <c r="HGP12" s="234" t="s">
        <v>27321</v>
      </c>
      <c r="HGQ12" s="235" t="s">
        <v>8705</v>
      </c>
      <c r="HGR12" s="236" t="s">
        <v>27322</v>
      </c>
      <c r="HGS12" s="237"/>
      <c r="HGT12" s="238">
        <v>5200</v>
      </c>
      <c r="HGU12" s="234" t="s">
        <v>27323</v>
      </c>
      <c r="HGV12" s="235" t="s">
        <v>8705</v>
      </c>
      <c r="HGW12" s="236" t="s">
        <v>27324</v>
      </c>
      <c r="HGX12" s="237"/>
      <c r="HGY12" s="238">
        <v>5200</v>
      </c>
      <c r="HGZ12" s="234" t="s">
        <v>27325</v>
      </c>
      <c r="HHA12" s="235" t="s">
        <v>8705</v>
      </c>
      <c r="HHB12" s="236" t="s">
        <v>27326</v>
      </c>
      <c r="HHC12" s="237"/>
      <c r="HHD12" s="238">
        <v>5200</v>
      </c>
      <c r="HHE12" s="234" t="s">
        <v>27327</v>
      </c>
      <c r="HHF12" s="235" t="s">
        <v>8705</v>
      </c>
      <c r="HHG12" s="236" t="s">
        <v>27328</v>
      </c>
      <c r="HHH12" s="237"/>
      <c r="HHI12" s="238">
        <v>5200</v>
      </c>
      <c r="HHJ12" s="234" t="s">
        <v>27329</v>
      </c>
      <c r="HHK12" s="235" t="s">
        <v>8705</v>
      </c>
      <c r="HHL12" s="236" t="s">
        <v>27330</v>
      </c>
      <c r="HHM12" s="237"/>
      <c r="HHN12" s="238">
        <v>5200</v>
      </c>
      <c r="HHO12" s="234" t="s">
        <v>27331</v>
      </c>
      <c r="HHP12" s="235" t="s">
        <v>8705</v>
      </c>
      <c r="HHQ12" s="236" t="s">
        <v>27332</v>
      </c>
      <c r="HHR12" s="237"/>
      <c r="HHS12" s="238">
        <v>5200</v>
      </c>
      <c r="HHT12" s="234" t="s">
        <v>27333</v>
      </c>
      <c r="HHU12" s="235" t="s">
        <v>8705</v>
      </c>
      <c r="HHV12" s="236" t="s">
        <v>27334</v>
      </c>
      <c r="HHW12" s="237"/>
      <c r="HHX12" s="238">
        <v>5200</v>
      </c>
      <c r="HHY12" s="234" t="s">
        <v>27335</v>
      </c>
      <c r="HHZ12" s="235" t="s">
        <v>8705</v>
      </c>
      <c r="HIA12" s="236" t="s">
        <v>27336</v>
      </c>
      <c r="HIB12" s="237"/>
      <c r="HIC12" s="238">
        <v>5200</v>
      </c>
      <c r="HID12" s="234" t="s">
        <v>27337</v>
      </c>
      <c r="HIE12" s="235" t="s">
        <v>8705</v>
      </c>
      <c r="HIF12" s="236" t="s">
        <v>27338</v>
      </c>
      <c r="HIG12" s="237"/>
      <c r="HIH12" s="238">
        <v>5200</v>
      </c>
      <c r="HII12" s="234" t="s">
        <v>27339</v>
      </c>
      <c r="HIJ12" s="235" t="s">
        <v>8705</v>
      </c>
      <c r="HIK12" s="236" t="s">
        <v>27340</v>
      </c>
      <c r="HIL12" s="237"/>
      <c r="HIM12" s="238">
        <v>5200</v>
      </c>
      <c r="HIN12" s="234" t="s">
        <v>27341</v>
      </c>
      <c r="HIO12" s="235" t="s">
        <v>8705</v>
      </c>
      <c r="HIP12" s="236" t="s">
        <v>27342</v>
      </c>
      <c r="HIQ12" s="237"/>
      <c r="HIR12" s="238">
        <v>5200</v>
      </c>
      <c r="HIS12" s="234" t="s">
        <v>27343</v>
      </c>
      <c r="HIT12" s="235" t="s">
        <v>8705</v>
      </c>
      <c r="HIU12" s="236" t="s">
        <v>27344</v>
      </c>
      <c r="HIV12" s="237"/>
      <c r="HIW12" s="238">
        <v>5200</v>
      </c>
      <c r="HIX12" s="234" t="s">
        <v>27345</v>
      </c>
      <c r="HIY12" s="235" t="s">
        <v>8705</v>
      </c>
      <c r="HIZ12" s="236" t="s">
        <v>27346</v>
      </c>
      <c r="HJA12" s="237"/>
      <c r="HJB12" s="238">
        <v>5200</v>
      </c>
      <c r="HJC12" s="234" t="s">
        <v>27347</v>
      </c>
      <c r="HJD12" s="235" t="s">
        <v>8705</v>
      </c>
      <c r="HJE12" s="236" t="s">
        <v>27348</v>
      </c>
      <c r="HJF12" s="237"/>
      <c r="HJG12" s="238">
        <v>5200</v>
      </c>
      <c r="HJH12" s="234" t="s">
        <v>27349</v>
      </c>
      <c r="HJI12" s="235" t="s">
        <v>8705</v>
      </c>
      <c r="HJJ12" s="236" t="s">
        <v>27350</v>
      </c>
      <c r="HJK12" s="237"/>
      <c r="HJL12" s="238">
        <v>5200</v>
      </c>
      <c r="HJM12" s="234" t="s">
        <v>27351</v>
      </c>
      <c r="HJN12" s="235" t="s">
        <v>8705</v>
      </c>
      <c r="HJO12" s="236" t="s">
        <v>27352</v>
      </c>
      <c r="HJP12" s="237"/>
      <c r="HJQ12" s="238">
        <v>5200</v>
      </c>
      <c r="HJR12" s="234" t="s">
        <v>27353</v>
      </c>
      <c r="HJS12" s="235" t="s">
        <v>8705</v>
      </c>
      <c r="HJT12" s="236" t="s">
        <v>27354</v>
      </c>
      <c r="HJU12" s="237"/>
      <c r="HJV12" s="238">
        <v>5200</v>
      </c>
      <c r="HJW12" s="234" t="s">
        <v>27355</v>
      </c>
      <c r="HJX12" s="235" t="s">
        <v>8705</v>
      </c>
      <c r="HJY12" s="236" t="s">
        <v>27356</v>
      </c>
      <c r="HJZ12" s="237"/>
      <c r="HKA12" s="238">
        <v>5200</v>
      </c>
      <c r="HKB12" s="234" t="s">
        <v>27357</v>
      </c>
      <c r="HKC12" s="235" t="s">
        <v>8705</v>
      </c>
      <c r="HKD12" s="236" t="s">
        <v>27358</v>
      </c>
      <c r="HKE12" s="237"/>
      <c r="HKF12" s="238">
        <v>5200</v>
      </c>
      <c r="HKG12" s="234" t="s">
        <v>27359</v>
      </c>
      <c r="HKH12" s="235" t="s">
        <v>8705</v>
      </c>
      <c r="HKI12" s="236" t="s">
        <v>27360</v>
      </c>
      <c r="HKJ12" s="237"/>
      <c r="HKK12" s="238">
        <v>5200</v>
      </c>
      <c r="HKL12" s="234" t="s">
        <v>27361</v>
      </c>
      <c r="HKM12" s="235" t="s">
        <v>8705</v>
      </c>
      <c r="HKN12" s="236" t="s">
        <v>27362</v>
      </c>
      <c r="HKO12" s="237"/>
      <c r="HKP12" s="238">
        <v>5200</v>
      </c>
      <c r="HKQ12" s="234" t="s">
        <v>27363</v>
      </c>
      <c r="HKR12" s="235" t="s">
        <v>8705</v>
      </c>
      <c r="HKS12" s="236" t="s">
        <v>27364</v>
      </c>
      <c r="HKT12" s="237"/>
      <c r="HKU12" s="238">
        <v>5200</v>
      </c>
      <c r="HKV12" s="234" t="s">
        <v>27365</v>
      </c>
      <c r="HKW12" s="235" t="s">
        <v>8705</v>
      </c>
      <c r="HKX12" s="236" t="s">
        <v>27366</v>
      </c>
      <c r="HKY12" s="237"/>
      <c r="HKZ12" s="238">
        <v>5200</v>
      </c>
      <c r="HLA12" s="234" t="s">
        <v>27367</v>
      </c>
      <c r="HLB12" s="235" t="s">
        <v>8705</v>
      </c>
      <c r="HLC12" s="236" t="s">
        <v>27368</v>
      </c>
      <c r="HLD12" s="237"/>
      <c r="HLE12" s="238">
        <v>5200</v>
      </c>
      <c r="HLF12" s="234" t="s">
        <v>27369</v>
      </c>
      <c r="HLG12" s="235" t="s">
        <v>8705</v>
      </c>
      <c r="HLH12" s="236" t="s">
        <v>27370</v>
      </c>
      <c r="HLI12" s="237"/>
      <c r="HLJ12" s="238">
        <v>5200</v>
      </c>
      <c r="HLK12" s="234" t="s">
        <v>27371</v>
      </c>
      <c r="HLL12" s="235" t="s">
        <v>8705</v>
      </c>
      <c r="HLM12" s="236" t="s">
        <v>27372</v>
      </c>
      <c r="HLN12" s="237"/>
      <c r="HLO12" s="238">
        <v>5200</v>
      </c>
      <c r="HLP12" s="234" t="s">
        <v>27373</v>
      </c>
      <c r="HLQ12" s="235" t="s">
        <v>8705</v>
      </c>
      <c r="HLR12" s="236" t="s">
        <v>27374</v>
      </c>
      <c r="HLS12" s="237"/>
      <c r="HLT12" s="238">
        <v>5200</v>
      </c>
      <c r="HLU12" s="234" t="s">
        <v>27375</v>
      </c>
      <c r="HLV12" s="235" t="s">
        <v>8705</v>
      </c>
      <c r="HLW12" s="236" t="s">
        <v>27376</v>
      </c>
      <c r="HLX12" s="237"/>
      <c r="HLY12" s="238">
        <v>5200</v>
      </c>
      <c r="HLZ12" s="234" t="s">
        <v>27377</v>
      </c>
      <c r="HMA12" s="235" t="s">
        <v>8705</v>
      </c>
      <c r="HMB12" s="236" t="s">
        <v>27378</v>
      </c>
      <c r="HMC12" s="237"/>
      <c r="HMD12" s="238">
        <v>5200</v>
      </c>
      <c r="HME12" s="234" t="s">
        <v>27379</v>
      </c>
      <c r="HMF12" s="235" t="s">
        <v>8705</v>
      </c>
      <c r="HMG12" s="236" t="s">
        <v>27380</v>
      </c>
      <c r="HMH12" s="237"/>
      <c r="HMI12" s="238">
        <v>5200</v>
      </c>
      <c r="HMJ12" s="234" t="s">
        <v>27381</v>
      </c>
      <c r="HMK12" s="235" t="s">
        <v>8705</v>
      </c>
      <c r="HML12" s="236" t="s">
        <v>27382</v>
      </c>
      <c r="HMM12" s="237"/>
      <c r="HMN12" s="238">
        <v>5200</v>
      </c>
      <c r="HMO12" s="234" t="s">
        <v>27383</v>
      </c>
      <c r="HMP12" s="235" t="s">
        <v>8705</v>
      </c>
      <c r="HMQ12" s="236" t="s">
        <v>27384</v>
      </c>
      <c r="HMR12" s="237"/>
      <c r="HMS12" s="238">
        <v>5200</v>
      </c>
      <c r="HMT12" s="234" t="s">
        <v>27385</v>
      </c>
      <c r="HMU12" s="235" t="s">
        <v>8705</v>
      </c>
      <c r="HMV12" s="236" t="s">
        <v>27386</v>
      </c>
      <c r="HMW12" s="237"/>
      <c r="HMX12" s="238">
        <v>5200</v>
      </c>
      <c r="HMY12" s="234" t="s">
        <v>27387</v>
      </c>
      <c r="HMZ12" s="235" t="s">
        <v>8705</v>
      </c>
      <c r="HNA12" s="236" t="s">
        <v>27388</v>
      </c>
      <c r="HNB12" s="237"/>
      <c r="HNC12" s="238">
        <v>5200</v>
      </c>
      <c r="HND12" s="234" t="s">
        <v>27389</v>
      </c>
      <c r="HNE12" s="235" t="s">
        <v>8705</v>
      </c>
      <c r="HNF12" s="236" t="s">
        <v>27390</v>
      </c>
      <c r="HNG12" s="237"/>
      <c r="HNH12" s="238">
        <v>5200</v>
      </c>
      <c r="HNI12" s="234" t="s">
        <v>27391</v>
      </c>
      <c r="HNJ12" s="235" t="s">
        <v>8705</v>
      </c>
      <c r="HNK12" s="236" t="s">
        <v>27392</v>
      </c>
      <c r="HNL12" s="237"/>
      <c r="HNM12" s="238">
        <v>5200</v>
      </c>
      <c r="HNN12" s="234" t="s">
        <v>27393</v>
      </c>
      <c r="HNO12" s="235" t="s">
        <v>8705</v>
      </c>
      <c r="HNP12" s="236" t="s">
        <v>27394</v>
      </c>
      <c r="HNQ12" s="237"/>
      <c r="HNR12" s="238">
        <v>5200</v>
      </c>
      <c r="HNS12" s="234" t="s">
        <v>27395</v>
      </c>
      <c r="HNT12" s="235" t="s">
        <v>8705</v>
      </c>
      <c r="HNU12" s="236" t="s">
        <v>27396</v>
      </c>
      <c r="HNV12" s="237"/>
      <c r="HNW12" s="238">
        <v>5200</v>
      </c>
      <c r="HNX12" s="234" t="s">
        <v>27397</v>
      </c>
      <c r="HNY12" s="235" t="s">
        <v>8705</v>
      </c>
      <c r="HNZ12" s="236" t="s">
        <v>27398</v>
      </c>
      <c r="HOA12" s="237"/>
      <c r="HOB12" s="238">
        <v>5200</v>
      </c>
      <c r="HOC12" s="234" t="s">
        <v>27399</v>
      </c>
      <c r="HOD12" s="235" t="s">
        <v>8705</v>
      </c>
      <c r="HOE12" s="236" t="s">
        <v>27400</v>
      </c>
      <c r="HOF12" s="237"/>
      <c r="HOG12" s="238">
        <v>5200</v>
      </c>
      <c r="HOH12" s="234" t="s">
        <v>27401</v>
      </c>
      <c r="HOI12" s="235" t="s">
        <v>8705</v>
      </c>
      <c r="HOJ12" s="236" t="s">
        <v>27402</v>
      </c>
      <c r="HOK12" s="237"/>
      <c r="HOL12" s="238">
        <v>5200</v>
      </c>
      <c r="HOM12" s="234" t="s">
        <v>27403</v>
      </c>
      <c r="HON12" s="235" t="s">
        <v>8705</v>
      </c>
      <c r="HOO12" s="236" t="s">
        <v>27404</v>
      </c>
      <c r="HOP12" s="237"/>
      <c r="HOQ12" s="238">
        <v>5200</v>
      </c>
      <c r="HOR12" s="234" t="s">
        <v>27405</v>
      </c>
      <c r="HOS12" s="235" t="s">
        <v>8705</v>
      </c>
      <c r="HOT12" s="236" t="s">
        <v>27406</v>
      </c>
      <c r="HOU12" s="237"/>
      <c r="HOV12" s="238">
        <v>5200</v>
      </c>
      <c r="HOW12" s="234" t="s">
        <v>27407</v>
      </c>
      <c r="HOX12" s="235" t="s">
        <v>8705</v>
      </c>
      <c r="HOY12" s="236" t="s">
        <v>27408</v>
      </c>
      <c r="HOZ12" s="237"/>
      <c r="HPA12" s="238">
        <v>5200</v>
      </c>
      <c r="HPB12" s="234" t="s">
        <v>27409</v>
      </c>
      <c r="HPC12" s="235" t="s">
        <v>8705</v>
      </c>
      <c r="HPD12" s="236" t="s">
        <v>27410</v>
      </c>
      <c r="HPE12" s="237"/>
      <c r="HPF12" s="238">
        <v>5200</v>
      </c>
      <c r="HPG12" s="234" t="s">
        <v>27411</v>
      </c>
      <c r="HPH12" s="235" t="s">
        <v>8705</v>
      </c>
      <c r="HPI12" s="236" t="s">
        <v>27412</v>
      </c>
      <c r="HPJ12" s="237"/>
      <c r="HPK12" s="238">
        <v>5200</v>
      </c>
      <c r="HPL12" s="234" t="s">
        <v>27413</v>
      </c>
      <c r="HPM12" s="235" t="s">
        <v>8705</v>
      </c>
      <c r="HPN12" s="236" t="s">
        <v>27414</v>
      </c>
      <c r="HPO12" s="237"/>
      <c r="HPP12" s="238">
        <v>5200</v>
      </c>
      <c r="HPQ12" s="234" t="s">
        <v>27415</v>
      </c>
      <c r="HPR12" s="235" t="s">
        <v>8705</v>
      </c>
      <c r="HPS12" s="236" t="s">
        <v>27416</v>
      </c>
      <c r="HPT12" s="237"/>
      <c r="HPU12" s="238">
        <v>5200</v>
      </c>
      <c r="HPV12" s="234" t="s">
        <v>27417</v>
      </c>
      <c r="HPW12" s="235" t="s">
        <v>8705</v>
      </c>
      <c r="HPX12" s="236" t="s">
        <v>27418</v>
      </c>
      <c r="HPY12" s="237"/>
      <c r="HPZ12" s="238">
        <v>5200</v>
      </c>
      <c r="HQA12" s="234" t="s">
        <v>27419</v>
      </c>
      <c r="HQB12" s="235" t="s">
        <v>8705</v>
      </c>
      <c r="HQC12" s="236" t="s">
        <v>27420</v>
      </c>
      <c r="HQD12" s="237"/>
      <c r="HQE12" s="238">
        <v>5200</v>
      </c>
      <c r="HQF12" s="234" t="s">
        <v>27421</v>
      </c>
      <c r="HQG12" s="235" t="s">
        <v>8705</v>
      </c>
      <c r="HQH12" s="236" t="s">
        <v>27422</v>
      </c>
      <c r="HQI12" s="237"/>
      <c r="HQJ12" s="238">
        <v>5200</v>
      </c>
      <c r="HQK12" s="234" t="s">
        <v>27423</v>
      </c>
      <c r="HQL12" s="235" t="s">
        <v>8705</v>
      </c>
      <c r="HQM12" s="236" t="s">
        <v>27424</v>
      </c>
      <c r="HQN12" s="237"/>
      <c r="HQO12" s="238">
        <v>5200</v>
      </c>
      <c r="HQP12" s="234" t="s">
        <v>27425</v>
      </c>
      <c r="HQQ12" s="235" t="s">
        <v>8705</v>
      </c>
      <c r="HQR12" s="236" t="s">
        <v>27426</v>
      </c>
      <c r="HQS12" s="237"/>
      <c r="HQT12" s="238">
        <v>5200</v>
      </c>
      <c r="HQU12" s="234" t="s">
        <v>27427</v>
      </c>
      <c r="HQV12" s="235" t="s">
        <v>8705</v>
      </c>
      <c r="HQW12" s="236" t="s">
        <v>27428</v>
      </c>
      <c r="HQX12" s="237"/>
      <c r="HQY12" s="238">
        <v>5200</v>
      </c>
      <c r="HQZ12" s="234" t="s">
        <v>27429</v>
      </c>
      <c r="HRA12" s="235" t="s">
        <v>8705</v>
      </c>
      <c r="HRB12" s="236" t="s">
        <v>27430</v>
      </c>
      <c r="HRC12" s="237"/>
      <c r="HRD12" s="238">
        <v>5200</v>
      </c>
      <c r="HRE12" s="234" t="s">
        <v>27431</v>
      </c>
      <c r="HRF12" s="235" t="s">
        <v>8705</v>
      </c>
      <c r="HRG12" s="236" t="s">
        <v>27432</v>
      </c>
      <c r="HRH12" s="237"/>
      <c r="HRI12" s="238">
        <v>5200</v>
      </c>
      <c r="HRJ12" s="234" t="s">
        <v>27433</v>
      </c>
      <c r="HRK12" s="235" t="s">
        <v>8705</v>
      </c>
      <c r="HRL12" s="236" t="s">
        <v>27434</v>
      </c>
      <c r="HRM12" s="237"/>
      <c r="HRN12" s="238">
        <v>5200</v>
      </c>
      <c r="HRO12" s="234" t="s">
        <v>27435</v>
      </c>
      <c r="HRP12" s="235" t="s">
        <v>8705</v>
      </c>
      <c r="HRQ12" s="236" t="s">
        <v>27436</v>
      </c>
      <c r="HRR12" s="237"/>
      <c r="HRS12" s="238">
        <v>5200</v>
      </c>
      <c r="HRT12" s="234" t="s">
        <v>27437</v>
      </c>
      <c r="HRU12" s="235" t="s">
        <v>8705</v>
      </c>
      <c r="HRV12" s="236" t="s">
        <v>27438</v>
      </c>
      <c r="HRW12" s="237"/>
      <c r="HRX12" s="238">
        <v>5200</v>
      </c>
      <c r="HRY12" s="234" t="s">
        <v>27439</v>
      </c>
      <c r="HRZ12" s="235" t="s">
        <v>8705</v>
      </c>
      <c r="HSA12" s="236" t="s">
        <v>27440</v>
      </c>
      <c r="HSB12" s="237"/>
      <c r="HSC12" s="238">
        <v>5200</v>
      </c>
      <c r="HSD12" s="234" t="s">
        <v>27441</v>
      </c>
      <c r="HSE12" s="235" t="s">
        <v>8705</v>
      </c>
      <c r="HSF12" s="236" t="s">
        <v>27442</v>
      </c>
      <c r="HSG12" s="237"/>
      <c r="HSH12" s="238">
        <v>5200</v>
      </c>
      <c r="HSI12" s="234" t="s">
        <v>27443</v>
      </c>
      <c r="HSJ12" s="235" t="s">
        <v>8705</v>
      </c>
      <c r="HSK12" s="236" t="s">
        <v>27444</v>
      </c>
      <c r="HSL12" s="237"/>
      <c r="HSM12" s="238">
        <v>5200</v>
      </c>
      <c r="HSN12" s="234" t="s">
        <v>27445</v>
      </c>
      <c r="HSO12" s="235" t="s">
        <v>8705</v>
      </c>
      <c r="HSP12" s="236" t="s">
        <v>27446</v>
      </c>
      <c r="HSQ12" s="237"/>
      <c r="HSR12" s="238">
        <v>5200</v>
      </c>
      <c r="HSS12" s="234" t="s">
        <v>27447</v>
      </c>
      <c r="HST12" s="235" t="s">
        <v>8705</v>
      </c>
      <c r="HSU12" s="236" t="s">
        <v>27448</v>
      </c>
      <c r="HSV12" s="237"/>
      <c r="HSW12" s="238">
        <v>5200</v>
      </c>
      <c r="HSX12" s="234" t="s">
        <v>27449</v>
      </c>
      <c r="HSY12" s="235" t="s">
        <v>8705</v>
      </c>
      <c r="HSZ12" s="236" t="s">
        <v>27450</v>
      </c>
      <c r="HTA12" s="237"/>
      <c r="HTB12" s="238">
        <v>5200</v>
      </c>
      <c r="HTC12" s="234" t="s">
        <v>27451</v>
      </c>
      <c r="HTD12" s="235" t="s">
        <v>8705</v>
      </c>
      <c r="HTE12" s="236" t="s">
        <v>27452</v>
      </c>
      <c r="HTF12" s="237"/>
      <c r="HTG12" s="238">
        <v>5200</v>
      </c>
      <c r="HTH12" s="234" t="s">
        <v>27453</v>
      </c>
      <c r="HTI12" s="235" t="s">
        <v>8705</v>
      </c>
      <c r="HTJ12" s="236" t="s">
        <v>27454</v>
      </c>
      <c r="HTK12" s="237"/>
      <c r="HTL12" s="238">
        <v>5200</v>
      </c>
      <c r="HTM12" s="234" t="s">
        <v>27455</v>
      </c>
      <c r="HTN12" s="235" t="s">
        <v>8705</v>
      </c>
      <c r="HTO12" s="236" t="s">
        <v>27456</v>
      </c>
      <c r="HTP12" s="237"/>
      <c r="HTQ12" s="238">
        <v>5200</v>
      </c>
      <c r="HTR12" s="234" t="s">
        <v>27457</v>
      </c>
      <c r="HTS12" s="235" t="s">
        <v>8705</v>
      </c>
      <c r="HTT12" s="236" t="s">
        <v>27458</v>
      </c>
      <c r="HTU12" s="237"/>
      <c r="HTV12" s="238">
        <v>5200</v>
      </c>
      <c r="HTW12" s="234" t="s">
        <v>27459</v>
      </c>
      <c r="HTX12" s="235" t="s">
        <v>8705</v>
      </c>
      <c r="HTY12" s="236" t="s">
        <v>27460</v>
      </c>
      <c r="HTZ12" s="237"/>
      <c r="HUA12" s="238">
        <v>5200</v>
      </c>
      <c r="HUB12" s="234" t="s">
        <v>27461</v>
      </c>
      <c r="HUC12" s="235" t="s">
        <v>8705</v>
      </c>
      <c r="HUD12" s="236" t="s">
        <v>27462</v>
      </c>
      <c r="HUE12" s="237"/>
      <c r="HUF12" s="238">
        <v>5200</v>
      </c>
      <c r="HUG12" s="234" t="s">
        <v>27463</v>
      </c>
      <c r="HUH12" s="235" t="s">
        <v>8705</v>
      </c>
      <c r="HUI12" s="236" t="s">
        <v>27464</v>
      </c>
      <c r="HUJ12" s="237"/>
      <c r="HUK12" s="238">
        <v>5200</v>
      </c>
      <c r="HUL12" s="234" t="s">
        <v>27465</v>
      </c>
      <c r="HUM12" s="235" t="s">
        <v>8705</v>
      </c>
      <c r="HUN12" s="236" t="s">
        <v>27466</v>
      </c>
      <c r="HUO12" s="237"/>
      <c r="HUP12" s="238">
        <v>5200</v>
      </c>
      <c r="HUQ12" s="234" t="s">
        <v>27467</v>
      </c>
      <c r="HUR12" s="235" t="s">
        <v>8705</v>
      </c>
      <c r="HUS12" s="236" t="s">
        <v>27468</v>
      </c>
      <c r="HUT12" s="237"/>
      <c r="HUU12" s="238">
        <v>5200</v>
      </c>
      <c r="HUV12" s="234" t="s">
        <v>27469</v>
      </c>
      <c r="HUW12" s="235" t="s">
        <v>8705</v>
      </c>
      <c r="HUX12" s="236" t="s">
        <v>27470</v>
      </c>
      <c r="HUY12" s="237"/>
      <c r="HUZ12" s="238">
        <v>5200</v>
      </c>
      <c r="HVA12" s="234" t="s">
        <v>27471</v>
      </c>
      <c r="HVB12" s="235" t="s">
        <v>8705</v>
      </c>
      <c r="HVC12" s="236" t="s">
        <v>27472</v>
      </c>
      <c r="HVD12" s="237"/>
      <c r="HVE12" s="238">
        <v>5200</v>
      </c>
      <c r="HVF12" s="234" t="s">
        <v>27473</v>
      </c>
      <c r="HVG12" s="235" t="s">
        <v>8705</v>
      </c>
      <c r="HVH12" s="236" t="s">
        <v>27474</v>
      </c>
      <c r="HVI12" s="237"/>
      <c r="HVJ12" s="238">
        <v>5200</v>
      </c>
      <c r="HVK12" s="234" t="s">
        <v>27475</v>
      </c>
      <c r="HVL12" s="235" t="s">
        <v>8705</v>
      </c>
      <c r="HVM12" s="236" t="s">
        <v>27476</v>
      </c>
      <c r="HVN12" s="237"/>
      <c r="HVO12" s="238">
        <v>5200</v>
      </c>
      <c r="HVP12" s="234" t="s">
        <v>27477</v>
      </c>
      <c r="HVQ12" s="235" t="s">
        <v>8705</v>
      </c>
      <c r="HVR12" s="236" t="s">
        <v>27478</v>
      </c>
      <c r="HVS12" s="237"/>
      <c r="HVT12" s="238">
        <v>5200</v>
      </c>
      <c r="HVU12" s="234" t="s">
        <v>27479</v>
      </c>
      <c r="HVV12" s="235" t="s">
        <v>8705</v>
      </c>
      <c r="HVW12" s="236" t="s">
        <v>27480</v>
      </c>
      <c r="HVX12" s="237"/>
      <c r="HVY12" s="238">
        <v>5200</v>
      </c>
      <c r="HVZ12" s="234" t="s">
        <v>27481</v>
      </c>
      <c r="HWA12" s="235" t="s">
        <v>8705</v>
      </c>
      <c r="HWB12" s="236" t="s">
        <v>27482</v>
      </c>
      <c r="HWC12" s="237"/>
      <c r="HWD12" s="238">
        <v>5200</v>
      </c>
      <c r="HWE12" s="234" t="s">
        <v>27483</v>
      </c>
      <c r="HWF12" s="235" t="s">
        <v>8705</v>
      </c>
      <c r="HWG12" s="236" t="s">
        <v>27484</v>
      </c>
      <c r="HWH12" s="237"/>
      <c r="HWI12" s="238">
        <v>5200</v>
      </c>
      <c r="HWJ12" s="234" t="s">
        <v>27485</v>
      </c>
      <c r="HWK12" s="235" t="s">
        <v>8705</v>
      </c>
      <c r="HWL12" s="236" t="s">
        <v>27486</v>
      </c>
      <c r="HWM12" s="237"/>
      <c r="HWN12" s="238">
        <v>5200</v>
      </c>
      <c r="HWO12" s="234" t="s">
        <v>27487</v>
      </c>
      <c r="HWP12" s="235" t="s">
        <v>8705</v>
      </c>
      <c r="HWQ12" s="236" t="s">
        <v>27488</v>
      </c>
      <c r="HWR12" s="237"/>
      <c r="HWS12" s="238">
        <v>5200</v>
      </c>
      <c r="HWT12" s="234" t="s">
        <v>27489</v>
      </c>
      <c r="HWU12" s="235" t="s">
        <v>8705</v>
      </c>
      <c r="HWV12" s="236" t="s">
        <v>27490</v>
      </c>
      <c r="HWW12" s="237"/>
      <c r="HWX12" s="238">
        <v>5200</v>
      </c>
      <c r="HWY12" s="234" t="s">
        <v>27491</v>
      </c>
      <c r="HWZ12" s="235" t="s">
        <v>8705</v>
      </c>
      <c r="HXA12" s="236" t="s">
        <v>27492</v>
      </c>
      <c r="HXB12" s="237"/>
      <c r="HXC12" s="238">
        <v>5200</v>
      </c>
      <c r="HXD12" s="234" t="s">
        <v>27493</v>
      </c>
      <c r="HXE12" s="235" t="s">
        <v>8705</v>
      </c>
      <c r="HXF12" s="236" t="s">
        <v>27494</v>
      </c>
      <c r="HXG12" s="237"/>
      <c r="HXH12" s="238">
        <v>5200</v>
      </c>
      <c r="HXI12" s="234" t="s">
        <v>27495</v>
      </c>
      <c r="HXJ12" s="235" t="s">
        <v>8705</v>
      </c>
      <c r="HXK12" s="236" t="s">
        <v>27496</v>
      </c>
      <c r="HXL12" s="237"/>
      <c r="HXM12" s="238">
        <v>5200</v>
      </c>
      <c r="HXN12" s="234" t="s">
        <v>27497</v>
      </c>
      <c r="HXO12" s="235" t="s">
        <v>8705</v>
      </c>
      <c r="HXP12" s="236" t="s">
        <v>27498</v>
      </c>
      <c r="HXQ12" s="237"/>
      <c r="HXR12" s="238">
        <v>5200</v>
      </c>
      <c r="HXS12" s="234" t="s">
        <v>27499</v>
      </c>
      <c r="HXT12" s="235" t="s">
        <v>8705</v>
      </c>
      <c r="HXU12" s="236" t="s">
        <v>27500</v>
      </c>
      <c r="HXV12" s="237"/>
      <c r="HXW12" s="238">
        <v>5200</v>
      </c>
      <c r="HXX12" s="234" t="s">
        <v>27501</v>
      </c>
      <c r="HXY12" s="235" t="s">
        <v>8705</v>
      </c>
      <c r="HXZ12" s="236" t="s">
        <v>27502</v>
      </c>
      <c r="HYA12" s="237"/>
      <c r="HYB12" s="238">
        <v>5200</v>
      </c>
      <c r="HYC12" s="234" t="s">
        <v>27503</v>
      </c>
      <c r="HYD12" s="235" t="s">
        <v>8705</v>
      </c>
      <c r="HYE12" s="236" t="s">
        <v>27504</v>
      </c>
      <c r="HYF12" s="237"/>
      <c r="HYG12" s="238">
        <v>5200</v>
      </c>
      <c r="HYH12" s="234" t="s">
        <v>27505</v>
      </c>
      <c r="HYI12" s="235" t="s">
        <v>8705</v>
      </c>
      <c r="HYJ12" s="236" t="s">
        <v>27506</v>
      </c>
      <c r="HYK12" s="237"/>
      <c r="HYL12" s="238">
        <v>5200</v>
      </c>
      <c r="HYM12" s="234" t="s">
        <v>27507</v>
      </c>
      <c r="HYN12" s="235" t="s">
        <v>8705</v>
      </c>
      <c r="HYO12" s="236" t="s">
        <v>27508</v>
      </c>
      <c r="HYP12" s="237"/>
      <c r="HYQ12" s="238">
        <v>5200</v>
      </c>
      <c r="HYR12" s="234" t="s">
        <v>27509</v>
      </c>
      <c r="HYS12" s="235" t="s">
        <v>8705</v>
      </c>
      <c r="HYT12" s="236" t="s">
        <v>27510</v>
      </c>
      <c r="HYU12" s="237"/>
      <c r="HYV12" s="238">
        <v>5200</v>
      </c>
      <c r="HYW12" s="234" t="s">
        <v>27511</v>
      </c>
      <c r="HYX12" s="235" t="s">
        <v>8705</v>
      </c>
      <c r="HYY12" s="236" t="s">
        <v>27512</v>
      </c>
      <c r="HYZ12" s="237"/>
      <c r="HZA12" s="238">
        <v>5200</v>
      </c>
      <c r="HZB12" s="234" t="s">
        <v>27513</v>
      </c>
      <c r="HZC12" s="235" t="s">
        <v>8705</v>
      </c>
      <c r="HZD12" s="236" t="s">
        <v>27514</v>
      </c>
      <c r="HZE12" s="237"/>
      <c r="HZF12" s="238">
        <v>5200</v>
      </c>
      <c r="HZG12" s="234" t="s">
        <v>27515</v>
      </c>
      <c r="HZH12" s="235" t="s">
        <v>8705</v>
      </c>
      <c r="HZI12" s="236" t="s">
        <v>27516</v>
      </c>
      <c r="HZJ12" s="237"/>
      <c r="HZK12" s="238">
        <v>5200</v>
      </c>
      <c r="HZL12" s="234" t="s">
        <v>27517</v>
      </c>
      <c r="HZM12" s="235" t="s">
        <v>8705</v>
      </c>
      <c r="HZN12" s="236" t="s">
        <v>27518</v>
      </c>
      <c r="HZO12" s="237"/>
      <c r="HZP12" s="238">
        <v>5200</v>
      </c>
      <c r="HZQ12" s="234" t="s">
        <v>27519</v>
      </c>
      <c r="HZR12" s="235" t="s">
        <v>8705</v>
      </c>
      <c r="HZS12" s="236" t="s">
        <v>27520</v>
      </c>
      <c r="HZT12" s="237"/>
      <c r="HZU12" s="238">
        <v>5200</v>
      </c>
      <c r="HZV12" s="234" t="s">
        <v>27521</v>
      </c>
      <c r="HZW12" s="235" t="s">
        <v>8705</v>
      </c>
      <c r="HZX12" s="236" t="s">
        <v>27522</v>
      </c>
      <c r="HZY12" s="237"/>
      <c r="HZZ12" s="238">
        <v>5200</v>
      </c>
      <c r="IAA12" s="234" t="s">
        <v>27523</v>
      </c>
      <c r="IAB12" s="235" t="s">
        <v>8705</v>
      </c>
      <c r="IAC12" s="236" t="s">
        <v>27524</v>
      </c>
      <c r="IAD12" s="237"/>
      <c r="IAE12" s="238">
        <v>5200</v>
      </c>
      <c r="IAF12" s="234" t="s">
        <v>27525</v>
      </c>
      <c r="IAG12" s="235" t="s">
        <v>8705</v>
      </c>
      <c r="IAH12" s="236" t="s">
        <v>27526</v>
      </c>
      <c r="IAI12" s="237"/>
      <c r="IAJ12" s="238">
        <v>5200</v>
      </c>
      <c r="IAK12" s="234" t="s">
        <v>27527</v>
      </c>
      <c r="IAL12" s="235" t="s">
        <v>8705</v>
      </c>
      <c r="IAM12" s="236" t="s">
        <v>27528</v>
      </c>
      <c r="IAN12" s="237"/>
      <c r="IAO12" s="238">
        <v>5200</v>
      </c>
      <c r="IAP12" s="234" t="s">
        <v>27529</v>
      </c>
      <c r="IAQ12" s="235" t="s">
        <v>8705</v>
      </c>
      <c r="IAR12" s="236" t="s">
        <v>27530</v>
      </c>
      <c r="IAS12" s="237"/>
      <c r="IAT12" s="238">
        <v>5200</v>
      </c>
      <c r="IAU12" s="234" t="s">
        <v>27531</v>
      </c>
      <c r="IAV12" s="235" t="s">
        <v>8705</v>
      </c>
      <c r="IAW12" s="236" t="s">
        <v>27532</v>
      </c>
      <c r="IAX12" s="237"/>
      <c r="IAY12" s="238">
        <v>5200</v>
      </c>
      <c r="IAZ12" s="234" t="s">
        <v>27533</v>
      </c>
      <c r="IBA12" s="235" t="s">
        <v>8705</v>
      </c>
      <c r="IBB12" s="236" t="s">
        <v>27534</v>
      </c>
      <c r="IBC12" s="237"/>
      <c r="IBD12" s="238">
        <v>5200</v>
      </c>
      <c r="IBE12" s="234" t="s">
        <v>27535</v>
      </c>
      <c r="IBF12" s="235" t="s">
        <v>8705</v>
      </c>
      <c r="IBG12" s="236" t="s">
        <v>27536</v>
      </c>
      <c r="IBH12" s="237"/>
      <c r="IBI12" s="238">
        <v>5200</v>
      </c>
      <c r="IBJ12" s="234" t="s">
        <v>27537</v>
      </c>
      <c r="IBK12" s="235" t="s">
        <v>8705</v>
      </c>
      <c r="IBL12" s="236" t="s">
        <v>27538</v>
      </c>
      <c r="IBM12" s="237"/>
      <c r="IBN12" s="238">
        <v>5200</v>
      </c>
      <c r="IBO12" s="234" t="s">
        <v>27539</v>
      </c>
      <c r="IBP12" s="235" t="s">
        <v>8705</v>
      </c>
      <c r="IBQ12" s="236" t="s">
        <v>27540</v>
      </c>
      <c r="IBR12" s="237"/>
      <c r="IBS12" s="238">
        <v>5200</v>
      </c>
      <c r="IBT12" s="234" t="s">
        <v>27541</v>
      </c>
      <c r="IBU12" s="235" t="s">
        <v>8705</v>
      </c>
      <c r="IBV12" s="236" t="s">
        <v>27542</v>
      </c>
      <c r="IBW12" s="237"/>
      <c r="IBX12" s="238">
        <v>5200</v>
      </c>
      <c r="IBY12" s="234" t="s">
        <v>27543</v>
      </c>
      <c r="IBZ12" s="235" t="s">
        <v>8705</v>
      </c>
      <c r="ICA12" s="236" t="s">
        <v>27544</v>
      </c>
      <c r="ICB12" s="237"/>
      <c r="ICC12" s="238">
        <v>5200</v>
      </c>
      <c r="ICD12" s="234" t="s">
        <v>27545</v>
      </c>
      <c r="ICE12" s="235" t="s">
        <v>8705</v>
      </c>
      <c r="ICF12" s="236" t="s">
        <v>27546</v>
      </c>
      <c r="ICG12" s="237"/>
      <c r="ICH12" s="238">
        <v>5200</v>
      </c>
      <c r="ICI12" s="234" t="s">
        <v>27547</v>
      </c>
      <c r="ICJ12" s="235" t="s">
        <v>8705</v>
      </c>
      <c r="ICK12" s="236" t="s">
        <v>27548</v>
      </c>
      <c r="ICL12" s="237"/>
      <c r="ICM12" s="238">
        <v>5200</v>
      </c>
      <c r="ICN12" s="234" t="s">
        <v>27549</v>
      </c>
      <c r="ICO12" s="235" t="s">
        <v>8705</v>
      </c>
      <c r="ICP12" s="236" t="s">
        <v>27550</v>
      </c>
      <c r="ICQ12" s="237"/>
      <c r="ICR12" s="238">
        <v>5200</v>
      </c>
      <c r="ICS12" s="234" t="s">
        <v>27551</v>
      </c>
      <c r="ICT12" s="235" t="s">
        <v>8705</v>
      </c>
      <c r="ICU12" s="236" t="s">
        <v>27552</v>
      </c>
      <c r="ICV12" s="237"/>
      <c r="ICW12" s="238">
        <v>5200</v>
      </c>
      <c r="ICX12" s="234" t="s">
        <v>27553</v>
      </c>
      <c r="ICY12" s="235" t="s">
        <v>8705</v>
      </c>
      <c r="ICZ12" s="236" t="s">
        <v>27554</v>
      </c>
      <c r="IDA12" s="237"/>
      <c r="IDB12" s="238">
        <v>5200</v>
      </c>
      <c r="IDC12" s="234" t="s">
        <v>27555</v>
      </c>
      <c r="IDD12" s="235" t="s">
        <v>8705</v>
      </c>
      <c r="IDE12" s="236" t="s">
        <v>27556</v>
      </c>
      <c r="IDF12" s="237"/>
      <c r="IDG12" s="238">
        <v>5200</v>
      </c>
      <c r="IDH12" s="234" t="s">
        <v>27557</v>
      </c>
      <c r="IDI12" s="235" t="s">
        <v>8705</v>
      </c>
      <c r="IDJ12" s="236" t="s">
        <v>27558</v>
      </c>
      <c r="IDK12" s="237"/>
      <c r="IDL12" s="238">
        <v>5200</v>
      </c>
      <c r="IDM12" s="234" t="s">
        <v>27559</v>
      </c>
      <c r="IDN12" s="235" t="s">
        <v>8705</v>
      </c>
      <c r="IDO12" s="236" t="s">
        <v>27560</v>
      </c>
      <c r="IDP12" s="237"/>
      <c r="IDQ12" s="238">
        <v>5200</v>
      </c>
      <c r="IDR12" s="234" t="s">
        <v>27561</v>
      </c>
      <c r="IDS12" s="235" t="s">
        <v>8705</v>
      </c>
      <c r="IDT12" s="236" t="s">
        <v>27562</v>
      </c>
      <c r="IDU12" s="237"/>
      <c r="IDV12" s="238">
        <v>5200</v>
      </c>
      <c r="IDW12" s="234" t="s">
        <v>27563</v>
      </c>
      <c r="IDX12" s="235" t="s">
        <v>8705</v>
      </c>
      <c r="IDY12" s="236" t="s">
        <v>27564</v>
      </c>
      <c r="IDZ12" s="237"/>
      <c r="IEA12" s="238">
        <v>5200</v>
      </c>
      <c r="IEB12" s="234" t="s">
        <v>27565</v>
      </c>
      <c r="IEC12" s="235" t="s">
        <v>8705</v>
      </c>
      <c r="IED12" s="236" t="s">
        <v>27566</v>
      </c>
      <c r="IEE12" s="237"/>
      <c r="IEF12" s="238">
        <v>5200</v>
      </c>
      <c r="IEG12" s="234" t="s">
        <v>27567</v>
      </c>
      <c r="IEH12" s="235" t="s">
        <v>8705</v>
      </c>
      <c r="IEI12" s="236" t="s">
        <v>27568</v>
      </c>
      <c r="IEJ12" s="237"/>
      <c r="IEK12" s="238">
        <v>5200</v>
      </c>
      <c r="IEL12" s="234" t="s">
        <v>27569</v>
      </c>
      <c r="IEM12" s="235" t="s">
        <v>8705</v>
      </c>
      <c r="IEN12" s="236" t="s">
        <v>27570</v>
      </c>
      <c r="IEO12" s="237"/>
      <c r="IEP12" s="238">
        <v>5200</v>
      </c>
      <c r="IEQ12" s="234" t="s">
        <v>27571</v>
      </c>
      <c r="IER12" s="235" t="s">
        <v>8705</v>
      </c>
      <c r="IES12" s="236" t="s">
        <v>27572</v>
      </c>
      <c r="IET12" s="237"/>
      <c r="IEU12" s="238">
        <v>5200</v>
      </c>
      <c r="IEV12" s="234" t="s">
        <v>27573</v>
      </c>
      <c r="IEW12" s="235" t="s">
        <v>8705</v>
      </c>
      <c r="IEX12" s="236" t="s">
        <v>27574</v>
      </c>
      <c r="IEY12" s="237"/>
      <c r="IEZ12" s="238">
        <v>5200</v>
      </c>
      <c r="IFA12" s="234" t="s">
        <v>27575</v>
      </c>
      <c r="IFB12" s="235" t="s">
        <v>8705</v>
      </c>
      <c r="IFC12" s="236" t="s">
        <v>27576</v>
      </c>
      <c r="IFD12" s="237"/>
      <c r="IFE12" s="238">
        <v>5200</v>
      </c>
      <c r="IFF12" s="234" t="s">
        <v>27577</v>
      </c>
      <c r="IFG12" s="235" t="s">
        <v>8705</v>
      </c>
      <c r="IFH12" s="236" t="s">
        <v>27578</v>
      </c>
      <c r="IFI12" s="237"/>
      <c r="IFJ12" s="238">
        <v>5200</v>
      </c>
      <c r="IFK12" s="234" t="s">
        <v>27579</v>
      </c>
      <c r="IFL12" s="235" t="s">
        <v>8705</v>
      </c>
      <c r="IFM12" s="236" t="s">
        <v>27580</v>
      </c>
      <c r="IFN12" s="237"/>
      <c r="IFO12" s="238">
        <v>5200</v>
      </c>
      <c r="IFP12" s="234" t="s">
        <v>27581</v>
      </c>
      <c r="IFQ12" s="235" t="s">
        <v>8705</v>
      </c>
      <c r="IFR12" s="236" t="s">
        <v>27582</v>
      </c>
      <c r="IFS12" s="237"/>
      <c r="IFT12" s="238">
        <v>5200</v>
      </c>
      <c r="IFU12" s="234" t="s">
        <v>27583</v>
      </c>
      <c r="IFV12" s="235" t="s">
        <v>8705</v>
      </c>
      <c r="IFW12" s="236" t="s">
        <v>27584</v>
      </c>
      <c r="IFX12" s="237"/>
      <c r="IFY12" s="238">
        <v>5200</v>
      </c>
      <c r="IFZ12" s="234" t="s">
        <v>27585</v>
      </c>
      <c r="IGA12" s="235" t="s">
        <v>8705</v>
      </c>
      <c r="IGB12" s="236" t="s">
        <v>27586</v>
      </c>
      <c r="IGC12" s="237"/>
      <c r="IGD12" s="238">
        <v>5200</v>
      </c>
      <c r="IGE12" s="234" t="s">
        <v>27587</v>
      </c>
      <c r="IGF12" s="235" t="s">
        <v>8705</v>
      </c>
      <c r="IGG12" s="236" t="s">
        <v>27588</v>
      </c>
      <c r="IGH12" s="237"/>
      <c r="IGI12" s="238">
        <v>5200</v>
      </c>
      <c r="IGJ12" s="234" t="s">
        <v>27589</v>
      </c>
      <c r="IGK12" s="235" t="s">
        <v>8705</v>
      </c>
      <c r="IGL12" s="236" t="s">
        <v>27590</v>
      </c>
      <c r="IGM12" s="237"/>
      <c r="IGN12" s="238">
        <v>5200</v>
      </c>
      <c r="IGO12" s="234" t="s">
        <v>27591</v>
      </c>
      <c r="IGP12" s="235" t="s">
        <v>8705</v>
      </c>
      <c r="IGQ12" s="236" t="s">
        <v>27592</v>
      </c>
      <c r="IGR12" s="237"/>
      <c r="IGS12" s="238">
        <v>5200</v>
      </c>
      <c r="IGT12" s="234" t="s">
        <v>27593</v>
      </c>
      <c r="IGU12" s="235" t="s">
        <v>8705</v>
      </c>
      <c r="IGV12" s="236" t="s">
        <v>27594</v>
      </c>
      <c r="IGW12" s="237"/>
      <c r="IGX12" s="238">
        <v>5200</v>
      </c>
      <c r="IGY12" s="234" t="s">
        <v>27595</v>
      </c>
      <c r="IGZ12" s="235" t="s">
        <v>8705</v>
      </c>
      <c r="IHA12" s="236" t="s">
        <v>27596</v>
      </c>
      <c r="IHB12" s="237"/>
      <c r="IHC12" s="238">
        <v>5200</v>
      </c>
      <c r="IHD12" s="234" t="s">
        <v>27597</v>
      </c>
      <c r="IHE12" s="235" t="s">
        <v>8705</v>
      </c>
      <c r="IHF12" s="236" t="s">
        <v>27598</v>
      </c>
      <c r="IHG12" s="237"/>
      <c r="IHH12" s="238">
        <v>5200</v>
      </c>
      <c r="IHI12" s="234" t="s">
        <v>27599</v>
      </c>
      <c r="IHJ12" s="235" t="s">
        <v>8705</v>
      </c>
      <c r="IHK12" s="236" t="s">
        <v>27600</v>
      </c>
      <c r="IHL12" s="237"/>
      <c r="IHM12" s="238">
        <v>5200</v>
      </c>
      <c r="IHN12" s="234" t="s">
        <v>27601</v>
      </c>
      <c r="IHO12" s="235" t="s">
        <v>8705</v>
      </c>
      <c r="IHP12" s="236" t="s">
        <v>27602</v>
      </c>
      <c r="IHQ12" s="237"/>
      <c r="IHR12" s="238">
        <v>5200</v>
      </c>
      <c r="IHS12" s="234" t="s">
        <v>27603</v>
      </c>
      <c r="IHT12" s="235" t="s">
        <v>8705</v>
      </c>
      <c r="IHU12" s="236" t="s">
        <v>27604</v>
      </c>
      <c r="IHV12" s="237"/>
      <c r="IHW12" s="238">
        <v>5200</v>
      </c>
      <c r="IHX12" s="234" t="s">
        <v>27605</v>
      </c>
      <c r="IHY12" s="235" t="s">
        <v>8705</v>
      </c>
      <c r="IHZ12" s="236" t="s">
        <v>27606</v>
      </c>
      <c r="IIA12" s="237"/>
      <c r="IIB12" s="238">
        <v>5200</v>
      </c>
      <c r="IIC12" s="234" t="s">
        <v>27607</v>
      </c>
      <c r="IID12" s="235" t="s">
        <v>8705</v>
      </c>
      <c r="IIE12" s="236" t="s">
        <v>27608</v>
      </c>
      <c r="IIF12" s="237"/>
      <c r="IIG12" s="238">
        <v>5200</v>
      </c>
      <c r="IIH12" s="234" t="s">
        <v>27609</v>
      </c>
      <c r="III12" s="235" t="s">
        <v>8705</v>
      </c>
      <c r="IIJ12" s="236" t="s">
        <v>27610</v>
      </c>
      <c r="IIK12" s="237"/>
      <c r="IIL12" s="238">
        <v>5200</v>
      </c>
      <c r="IIM12" s="234" t="s">
        <v>27611</v>
      </c>
      <c r="IIN12" s="235" t="s">
        <v>8705</v>
      </c>
      <c r="IIO12" s="236" t="s">
        <v>27612</v>
      </c>
      <c r="IIP12" s="237"/>
      <c r="IIQ12" s="238">
        <v>5200</v>
      </c>
      <c r="IIR12" s="234" t="s">
        <v>27613</v>
      </c>
      <c r="IIS12" s="235" t="s">
        <v>8705</v>
      </c>
      <c r="IIT12" s="236" t="s">
        <v>27614</v>
      </c>
      <c r="IIU12" s="237"/>
      <c r="IIV12" s="238">
        <v>5200</v>
      </c>
      <c r="IIW12" s="234" t="s">
        <v>27615</v>
      </c>
      <c r="IIX12" s="235" t="s">
        <v>8705</v>
      </c>
      <c r="IIY12" s="236" t="s">
        <v>27616</v>
      </c>
      <c r="IIZ12" s="237"/>
      <c r="IJA12" s="238">
        <v>5200</v>
      </c>
      <c r="IJB12" s="234" t="s">
        <v>27617</v>
      </c>
      <c r="IJC12" s="235" t="s">
        <v>8705</v>
      </c>
      <c r="IJD12" s="236" t="s">
        <v>27618</v>
      </c>
      <c r="IJE12" s="237"/>
      <c r="IJF12" s="238">
        <v>5200</v>
      </c>
      <c r="IJG12" s="234" t="s">
        <v>27619</v>
      </c>
      <c r="IJH12" s="235" t="s">
        <v>8705</v>
      </c>
      <c r="IJI12" s="236" t="s">
        <v>27620</v>
      </c>
      <c r="IJJ12" s="237"/>
      <c r="IJK12" s="238">
        <v>5200</v>
      </c>
      <c r="IJL12" s="234" t="s">
        <v>27621</v>
      </c>
      <c r="IJM12" s="235" t="s">
        <v>8705</v>
      </c>
      <c r="IJN12" s="236" t="s">
        <v>27622</v>
      </c>
      <c r="IJO12" s="237"/>
      <c r="IJP12" s="238">
        <v>5200</v>
      </c>
      <c r="IJQ12" s="234" t="s">
        <v>27623</v>
      </c>
      <c r="IJR12" s="235" t="s">
        <v>8705</v>
      </c>
      <c r="IJS12" s="236" t="s">
        <v>27624</v>
      </c>
      <c r="IJT12" s="237"/>
      <c r="IJU12" s="238">
        <v>5200</v>
      </c>
      <c r="IJV12" s="234" t="s">
        <v>27625</v>
      </c>
      <c r="IJW12" s="235" t="s">
        <v>8705</v>
      </c>
      <c r="IJX12" s="236" t="s">
        <v>27626</v>
      </c>
      <c r="IJY12" s="237"/>
      <c r="IJZ12" s="238">
        <v>5200</v>
      </c>
      <c r="IKA12" s="234" t="s">
        <v>27627</v>
      </c>
      <c r="IKB12" s="235" t="s">
        <v>8705</v>
      </c>
      <c r="IKC12" s="236" t="s">
        <v>27628</v>
      </c>
      <c r="IKD12" s="237"/>
      <c r="IKE12" s="238">
        <v>5200</v>
      </c>
      <c r="IKF12" s="234" t="s">
        <v>27629</v>
      </c>
      <c r="IKG12" s="235" t="s">
        <v>8705</v>
      </c>
      <c r="IKH12" s="236" t="s">
        <v>27630</v>
      </c>
      <c r="IKI12" s="237"/>
      <c r="IKJ12" s="238">
        <v>5200</v>
      </c>
      <c r="IKK12" s="234" t="s">
        <v>27631</v>
      </c>
      <c r="IKL12" s="235" t="s">
        <v>8705</v>
      </c>
      <c r="IKM12" s="236" t="s">
        <v>27632</v>
      </c>
      <c r="IKN12" s="237"/>
      <c r="IKO12" s="238">
        <v>5200</v>
      </c>
      <c r="IKP12" s="234" t="s">
        <v>27633</v>
      </c>
      <c r="IKQ12" s="235" t="s">
        <v>8705</v>
      </c>
      <c r="IKR12" s="236" t="s">
        <v>27634</v>
      </c>
      <c r="IKS12" s="237"/>
      <c r="IKT12" s="238">
        <v>5200</v>
      </c>
      <c r="IKU12" s="234" t="s">
        <v>27635</v>
      </c>
      <c r="IKV12" s="235" t="s">
        <v>8705</v>
      </c>
      <c r="IKW12" s="236" t="s">
        <v>27636</v>
      </c>
      <c r="IKX12" s="237"/>
      <c r="IKY12" s="238">
        <v>5200</v>
      </c>
      <c r="IKZ12" s="234" t="s">
        <v>27637</v>
      </c>
      <c r="ILA12" s="235" t="s">
        <v>8705</v>
      </c>
      <c r="ILB12" s="236" t="s">
        <v>27638</v>
      </c>
      <c r="ILC12" s="237"/>
      <c r="ILD12" s="238">
        <v>5200</v>
      </c>
      <c r="ILE12" s="234" t="s">
        <v>27639</v>
      </c>
      <c r="ILF12" s="235" t="s">
        <v>8705</v>
      </c>
      <c r="ILG12" s="236" t="s">
        <v>27640</v>
      </c>
      <c r="ILH12" s="237"/>
      <c r="ILI12" s="238">
        <v>5200</v>
      </c>
      <c r="ILJ12" s="234" t="s">
        <v>27641</v>
      </c>
      <c r="ILK12" s="235" t="s">
        <v>8705</v>
      </c>
      <c r="ILL12" s="236" t="s">
        <v>27642</v>
      </c>
      <c r="ILM12" s="237"/>
      <c r="ILN12" s="238">
        <v>5200</v>
      </c>
      <c r="ILO12" s="234" t="s">
        <v>27643</v>
      </c>
      <c r="ILP12" s="235" t="s">
        <v>8705</v>
      </c>
      <c r="ILQ12" s="236" t="s">
        <v>27644</v>
      </c>
      <c r="ILR12" s="237"/>
      <c r="ILS12" s="238">
        <v>5200</v>
      </c>
      <c r="ILT12" s="234" t="s">
        <v>27645</v>
      </c>
      <c r="ILU12" s="235" t="s">
        <v>8705</v>
      </c>
      <c r="ILV12" s="236" t="s">
        <v>27646</v>
      </c>
      <c r="ILW12" s="237"/>
      <c r="ILX12" s="238">
        <v>5200</v>
      </c>
      <c r="ILY12" s="234" t="s">
        <v>27647</v>
      </c>
      <c r="ILZ12" s="235" t="s">
        <v>8705</v>
      </c>
      <c r="IMA12" s="236" t="s">
        <v>27648</v>
      </c>
      <c r="IMB12" s="237"/>
      <c r="IMC12" s="238">
        <v>5200</v>
      </c>
      <c r="IMD12" s="234" t="s">
        <v>27649</v>
      </c>
      <c r="IME12" s="235" t="s">
        <v>8705</v>
      </c>
      <c r="IMF12" s="236" t="s">
        <v>27650</v>
      </c>
      <c r="IMG12" s="237"/>
      <c r="IMH12" s="238">
        <v>5200</v>
      </c>
      <c r="IMI12" s="234" t="s">
        <v>27651</v>
      </c>
      <c r="IMJ12" s="235" t="s">
        <v>8705</v>
      </c>
      <c r="IMK12" s="236" t="s">
        <v>27652</v>
      </c>
      <c r="IML12" s="237"/>
      <c r="IMM12" s="238">
        <v>5200</v>
      </c>
      <c r="IMN12" s="234" t="s">
        <v>27653</v>
      </c>
      <c r="IMO12" s="235" t="s">
        <v>8705</v>
      </c>
      <c r="IMP12" s="236" t="s">
        <v>27654</v>
      </c>
      <c r="IMQ12" s="237"/>
      <c r="IMR12" s="238">
        <v>5200</v>
      </c>
      <c r="IMS12" s="234" t="s">
        <v>27655</v>
      </c>
      <c r="IMT12" s="235" t="s">
        <v>8705</v>
      </c>
      <c r="IMU12" s="236" t="s">
        <v>27656</v>
      </c>
      <c r="IMV12" s="237"/>
      <c r="IMW12" s="238">
        <v>5200</v>
      </c>
      <c r="IMX12" s="234" t="s">
        <v>27657</v>
      </c>
      <c r="IMY12" s="235" t="s">
        <v>8705</v>
      </c>
      <c r="IMZ12" s="236" t="s">
        <v>27658</v>
      </c>
      <c r="INA12" s="237"/>
      <c r="INB12" s="238">
        <v>5200</v>
      </c>
      <c r="INC12" s="234" t="s">
        <v>27659</v>
      </c>
      <c r="IND12" s="235" t="s">
        <v>8705</v>
      </c>
      <c r="INE12" s="236" t="s">
        <v>27660</v>
      </c>
      <c r="INF12" s="237"/>
      <c r="ING12" s="238">
        <v>5200</v>
      </c>
      <c r="INH12" s="234" t="s">
        <v>27661</v>
      </c>
      <c r="INI12" s="235" t="s">
        <v>8705</v>
      </c>
      <c r="INJ12" s="236" t="s">
        <v>27662</v>
      </c>
      <c r="INK12" s="237"/>
      <c r="INL12" s="238">
        <v>5200</v>
      </c>
      <c r="INM12" s="234" t="s">
        <v>27663</v>
      </c>
      <c r="INN12" s="235" t="s">
        <v>8705</v>
      </c>
      <c r="INO12" s="236" t="s">
        <v>27664</v>
      </c>
      <c r="INP12" s="237"/>
      <c r="INQ12" s="238">
        <v>5200</v>
      </c>
      <c r="INR12" s="234" t="s">
        <v>27665</v>
      </c>
      <c r="INS12" s="235" t="s">
        <v>8705</v>
      </c>
      <c r="INT12" s="236" t="s">
        <v>27666</v>
      </c>
      <c r="INU12" s="237"/>
      <c r="INV12" s="238">
        <v>5200</v>
      </c>
      <c r="INW12" s="234" t="s">
        <v>27667</v>
      </c>
      <c r="INX12" s="235" t="s">
        <v>8705</v>
      </c>
      <c r="INY12" s="236" t="s">
        <v>27668</v>
      </c>
      <c r="INZ12" s="237"/>
      <c r="IOA12" s="238">
        <v>5200</v>
      </c>
      <c r="IOB12" s="234" t="s">
        <v>27669</v>
      </c>
      <c r="IOC12" s="235" t="s">
        <v>8705</v>
      </c>
      <c r="IOD12" s="236" t="s">
        <v>27670</v>
      </c>
      <c r="IOE12" s="237"/>
      <c r="IOF12" s="238">
        <v>5200</v>
      </c>
      <c r="IOG12" s="234" t="s">
        <v>27671</v>
      </c>
      <c r="IOH12" s="235" t="s">
        <v>8705</v>
      </c>
      <c r="IOI12" s="236" t="s">
        <v>27672</v>
      </c>
      <c r="IOJ12" s="237"/>
      <c r="IOK12" s="238">
        <v>5200</v>
      </c>
      <c r="IOL12" s="234" t="s">
        <v>27673</v>
      </c>
      <c r="IOM12" s="235" t="s">
        <v>8705</v>
      </c>
      <c r="ION12" s="236" t="s">
        <v>27674</v>
      </c>
      <c r="IOO12" s="237"/>
      <c r="IOP12" s="238">
        <v>5200</v>
      </c>
      <c r="IOQ12" s="234" t="s">
        <v>27675</v>
      </c>
      <c r="IOR12" s="235" t="s">
        <v>8705</v>
      </c>
      <c r="IOS12" s="236" t="s">
        <v>27676</v>
      </c>
      <c r="IOT12" s="237"/>
      <c r="IOU12" s="238">
        <v>5200</v>
      </c>
      <c r="IOV12" s="234" t="s">
        <v>27677</v>
      </c>
      <c r="IOW12" s="235" t="s">
        <v>8705</v>
      </c>
      <c r="IOX12" s="236" t="s">
        <v>27678</v>
      </c>
      <c r="IOY12" s="237"/>
      <c r="IOZ12" s="238">
        <v>5200</v>
      </c>
      <c r="IPA12" s="234" t="s">
        <v>27679</v>
      </c>
      <c r="IPB12" s="235" t="s">
        <v>8705</v>
      </c>
      <c r="IPC12" s="236" t="s">
        <v>27680</v>
      </c>
      <c r="IPD12" s="237"/>
      <c r="IPE12" s="238">
        <v>5200</v>
      </c>
      <c r="IPF12" s="234" t="s">
        <v>27681</v>
      </c>
      <c r="IPG12" s="235" t="s">
        <v>8705</v>
      </c>
      <c r="IPH12" s="236" t="s">
        <v>27682</v>
      </c>
      <c r="IPI12" s="237"/>
      <c r="IPJ12" s="238">
        <v>5200</v>
      </c>
      <c r="IPK12" s="234" t="s">
        <v>27683</v>
      </c>
      <c r="IPL12" s="235" t="s">
        <v>8705</v>
      </c>
      <c r="IPM12" s="236" t="s">
        <v>27684</v>
      </c>
      <c r="IPN12" s="237"/>
      <c r="IPO12" s="238">
        <v>5200</v>
      </c>
      <c r="IPP12" s="234" t="s">
        <v>27685</v>
      </c>
      <c r="IPQ12" s="235" t="s">
        <v>8705</v>
      </c>
      <c r="IPR12" s="236" t="s">
        <v>27686</v>
      </c>
      <c r="IPS12" s="237"/>
      <c r="IPT12" s="238">
        <v>5200</v>
      </c>
      <c r="IPU12" s="234" t="s">
        <v>27687</v>
      </c>
      <c r="IPV12" s="235" t="s">
        <v>8705</v>
      </c>
      <c r="IPW12" s="236" t="s">
        <v>27688</v>
      </c>
      <c r="IPX12" s="237"/>
      <c r="IPY12" s="238">
        <v>5200</v>
      </c>
      <c r="IPZ12" s="234" t="s">
        <v>27689</v>
      </c>
      <c r="IQA12" s="235" t="s">
        <v>8705</v>
      </c>
      <c r="IQB12" s="236" t="s">
        <v>27690</v>
      </c>
      <c r="IQC12" s="237"/>
      <c r="IQD12" s="238">
        <v>5200</v>
      </c>
      <c r="IQE12" s="234" t="s">
        <v>27691</v>
      </c>
      <c r="IQF12" s="235" t="s">
        <v>8705</v>
      </c>
      <c r="IQG12" s="236" t="s">
        <v>27692</v>
      </c>
      <c r="IQH12" s="237"/>
      <c r="IQI12" s="238">
        <v>5200</v>
      </c>
      <c r="IQJ12" s="234" t="s">
        <v>27693</v>
      </c>
      <c r="IQK12" s="235" t="s">
        <v>8705</v>
      </c>
      <c r="IQL12" s="236" t="s">
        <v>27694</v>
      </c>
      <c r="IQM12" s="237"/>
      <c r="IQN12" s="238">
        <v>5200</v>
      </c>
      <c r="IQO12" s="234" t="s">
        <v>27695</v>
      </c>
      <c r="IQP12" s="235" t="s">
        <v>8705</v>
      </c>
      <c r="IQQ12" s="236" t="s">
        <v>27696</v>
      </c>
      <c r="IQR12" s="237"/>
      <c r="IQS12" s="238">
        <v>5200</v>
      </c>
      <c r="IQT12" s="234" t="s">
        <v>27697</v>
      </c>
      <c r="IQU12" s="235" t="s">
        <v>8705</v>
      </c>
      <c r="IQV12" s="236" t="s">
        <v>27698</v>
      </c>
      <c r="IQW12" s="237"/>
      <c r="IQX12" s="238">
        <v>5200</v>
      </c>
      <c r="IQY12" s="234" t="s">
        <v>27699</v>
      </c>
      <c r="IQZ12" s="235" t="s">
        <v>8705</v>
      </c>
      <c r="IRA12" s="236" t="s">
        <v>27700</v>
      </c>
      <c r="IRB12" s="237"/>
      <c r="IRC12" s="238">
        <v>5200</v>
      </c>
      <c r="IRD12" s="234" t="s">
        <v>27701</v>
      </c>
      <c r="IRE12" s="235" t="s">
        <v>8705</v>
      </c>
      <c r="IRF12" s="236" t="s">
        <v>27702</v>
      </c>
      <c r="IRG12" s="237"/>
      <c r="IRH12" s="238">
        <v>5200</v>
      </c>
      <c r="IRI12" s="234" t="s">
        <v>27703</v>
      </c>
      <c r="IRJ12" s="235" t="s">
        <v>8705</v>
      </c>
      <c r="IRK12" s="236" t="s">
        <v>27704</v>
      </c>
      <c r="IRL12" s="237"/>
      <c r="IRM12" s="238">
        <v>5200</v>
      </c>
      <c r="IRN12" s="234" t="s">
        <v>27705</v>
      </c>
      <c r="IRO12" s="235" t="s">
        <v>8705</v>
      </c>
      <c r="IRP12" s="236" t="s">
        <v>27706</v>
      </c>
      <c r="IRQ12" s="237"/>
      <c r="IRR12" s="238">
        <v>5200</v>
      </c>
      <c r="IRS12" s="234" t="s">
        <v>27707</v>
      </c>
      <c r="IRT12" s="235" t="s">
        <v>8705</v>
      </c>
      <c r="IRU12" s="236" t="s">
        <v>27708</v>
      </c>
      <c r="IRV12" s="237"/>
      <c r="IRW12" s="238">
        <v>5200</v>
      </c>
      <c r="IRX12" s="234" t="s">
        <v>27709</v>
      </c>
      <c r="IRY12" s="235" t="s">
        <v>8705</v>
      </c>
      <c r="IRZ12" s="236" t="s">
        <v>27710</v>
      </c>
      <c r="ISA12" s="237"/>
      <c r="ISB12" s="238">
        <v>5200</v>
      </c>
      <c r="ISC12" s="234" t="s">
        <v>27711</v>
      </c>
      <c r="ISD12" s="235" t="s">
        <v>8705</v>
      </c>
      <c r="ISE12" s="236" t="s">
        <v>27712</v>
      </c>
      <c r="ISF12" s="237"/>
      <c r="ISG12" s="238">
        <v>5200</v>
      </c>
      <c r="ISH12" s="234" t="s">
        <v>27713</v>
      </c>
      <c r="ISI12" s="235" t="s">
        <v>8705</v>
      </c>
      <c r="ISJ12" s="236" t="s">
        <v>27714</v>
      </c>
      <c r="ISK12" s="237"/>
      <c r="ISL12" s="238">
        <v>5200</v>
      </c>
      <c r="ISM12" s="234" t="s">
        <v>27715</v>
      </c>
      <c r="ISN12" s="235" t="s">
        <v>8705</v>
      </c>
      <c r="ISO12" s="236" t="s">
        <v>27716</v>
      </c>
      <c r="ISP12" s="237"/>
      <c r="ISQ12" s="238">
        <v>5200</v>
      </c>
      <c r="ISR12" s="234" t="s">
        <v>27717</v>
      </c>
      <c r="ISS12" s="235" t="s">
        <v>8705</v>
      </c>
      <c r="IST12" s="236" t="s">
        <v>27718</v>
      </c>
      <c r="ISU12" s="237"/>
      <c r="ISV12" s="238">
        <v>5200</v>
      </c>
      <c r="ISW12" s="234" t="s">
        <v>27719</v>
      </c>
      <c r="ISX12" s="235" t="s">
        <v>8705</v>
      </c>
      <c r="ISY12" s="236" t="s">
        <v>27720</v>
      </c>
      <c r="ISZ12" s="237"/>
      <c r="ITA12" s="238">
        <v>5200</v>
      </c>
      <c r="ITB12" s="234" t="s">
        <v>27721</v>
      </c>
      <c r="ITC12" s="235" t="s">
        <v>8705</v>
      </c>
      <c r="ITD12" s="236" t="s">
        <v>27722</v>
      </c>
      <c r="ITE12" s="237"/>
      <c r="ITF12" s="238">
        <v>5200</v>
      </c>
      <c r="ITG12" s="234" t="s">
        <v>27723</v>
      </c>
      <c r="ITH12" s="235" t="s">
        <v>8705</v>
      </c>
      <c r="ITI12" s="236" t="s">
        <v>27724</v>
      </c>
      <c r="ITJ12" s="237"/>
      <c r="ITK12" s="238">
        <v>5200</v>
      </c>
      <c r="ITL12" s="234" t="s">
        <v>27725</v>
      </c>
      <c r="ITM12" s="235" t="s">
        <v>8705</v>
      </c>
      <c r="ITN12" s="236" t="s">
        <v>27726</v>
      </c>
      <c r="ITO12" s="237"/>
      <c r="ITP12" s="238">
        <v>5200</v>
      </c>
      <c r="ITQ12" s="234" t="s">
        <v>27727</v>
      </c>
      <c r="ITR12" s="235" t="s">
        <v>8705</v>
      </c>
      <c r="ITS12" s="236" t="s">
        <v>27728</v>
      </c>
      <c r="ITT12" s="237"/>
      <c r="ITU12" s="238">
        <v>5200</v>
      </c>
      <c r="ITV12" s="234" t="s">
        <v>27729</v>
      </c>
      <c r="ITW12" s="235" t="s">
        <v>8705</v>
      </c>
      <c r="ITX12" s="236" t="s">
        <v>27730</v>
      </c>
      <c r="ITY12" s="237"/>
      <c r="ITZ12" s="238">
        <v>5200</v>
      </c>
      <c r="IUA12" s="234" t="s">
        <v>27731</v>
      </c>
      <c r="IUB12" s="235" t="s">
        <v>8705</v>
      </c>
      <c r="IUC12" s="236" t="s">
        <v>27732</v>
      </c>
      <c r="IUD12" s="237"/>
      <c r="IUE12" s="238">
        <v>5200</v>
      </c>
      <c r="IUF12" s="234" t="s">
        <v>27733</v>
      </c>
      <c r="IUG12" s="235" t="s">
        <v>8705</v>
      </c>
      <c r="IUH12" s="236" t="s">
        <v>27734</v>
      </c>
      <c r="IUI12" s="237"/>
      <c r="IUJ12" s="238">
        <v>5200</v>
      </c>
      <c r="IUK12" s="234" t="s">
        <v>27735</v>
      </c>
      <c r="IUL12" s="235" t="s">
        <v>8705</v>
      </c>
      <c r="IUM12" s="236" t="s">
        <v>27736</v>
      </c>
      <c r="IUN12" s="237"/>
      <c r="IUO12" s="238">
        <v>5200</v>
      </c>
      <c r="IUP12" s="234" t="s">
        <v>27737</v>
      </c>
      <c r="IUQ12" s="235" t="s">
        <v>8705</v>
      </c>
      <c r="IUR12" s="236" t="s">
        <v>27738</v>
      </c>
      <c r="IUS12" s="237"/>
      <c r="IUT12" s="238">
        <v>5200</v>
      </c>
      <c r="IUU12" s="234" t="s">
        <v>27739</v>
      </c>
      <c r="IUV12" s="235" t="s">
        <v>8705</v>
      </c>
      <c r="IUW12" s="236" t="s">
        <v>27740</v>
      </c>
      <c r="IUX12" s="237"/>
      <c r="IUY12" s="238">
        <v>5200</v>
      </c>
      <c r="IUZ12" s="234" t="s">
        <v>27741</v>
      </c>
      <c r="IVA12" s="235" t="s">
        <v>8705</v>
      </c>
      <c r="IVB12" s="236" t="s">
        <v>27742</v>
      </c>
      <c r="IVC12" s="237"/>
      <c r="IVD12" s="238">
        <v>5200</v>
      </c>
      <c r="IVE12" s="234" t="s">
        <v>27743</v>
      </c>
      <c r="IVF12" s="235" t="s">
        <v>8705</v>
      </c>
      <c r="IVG12" s="236" t="s">
        <v>27744</v>
      </c>
      <c r="IVH12" s="237"/>
      <c r="IVI12" s="238">
        <v>5200</v>
      </c>
      <c r="IVJ12" s="234" t="s">
        <v>27745</v>
      </c>
      <c r="IVK12" s="235" t="s">
        <v>8705</v>
      </c>
      <c r="IVL12" s="236" t="s">
        <v>27746</v>
      </c>
      <c r="IVM12" s="237"/>
      <c r="IVN12" s="238">
        <v>5200</v>
      </c>
      <c r="IVO12" s="234" t="s">
        <v>27747</v>
      </c>
      <c r="IVP12" s="235" t="s">
        <v>8705</v>
      </c>
      <c r="IVQ12" s="236" t="s">
        <v>27748</v>
      </c>
      <c r="IVR12" s="237"/>
      <c r="IVS12" s="238">
        <v>5200</v>
      </c>
      <c r="IVT12" s="234" t="s">
        <v>27749</v>
      </c>
      <c r="IVU12" s="235" t="s">
        <v>8705</v>
      </c>
      <c r="IVV12" s="236" t="s">
        <v>27750</v>
      </c>
      <c r="IVW12" s="237"/>
      <c r="IVX12" s="238">
        <v>5200</v>
      </c>
      <c r="IVY12" s="234" t="s">
        <v>27751</v>
      </c>
      <c r="IVZ12" s="235" t="s">
        <v>8705</v>
      </c>
      <c r="IWA12" s="236" t="s">
        <v>27752</v>
      </c>
      <c r="IWB12" s="237"/>
      <c r="IWC12" s="238">
        <v>5200</v>
      </c>
      <c r="IWD12" s="234" t="s">
        <v>27753</v>
      </c>
      <c r="IWE12" s="235" t="s">
        <v>8705</v>
      </c>
      <c r="IWF12" s="236" t="s">
        <v>27754</v>
      </c>
      <c r="IWG12" s="237"/>
      <c r="IWH12" s="238">
        <v>5200</v>
      </c>
      <c r="IWI12" s="234" t="s">
        <v>27755</v>
      </c>
      <c r="IWJ12" s="235" t="s">
        <v>8705</v>
      </c>
      <c r="IWK12" s="236" t="s">
        <v>27756</v>
      </c>
      <c r="IWL12" s="237"/>
      <c r="IWM12" s="238">
        <v>5200</v>
      </c>
      <c r="IWN12" s="234" t="s">
        <v>27757</v>
      </c>
      <c r="IWO12" s="235" t="s">
        <v>8705</v>
      </c>
      <c r="IWP12" s="236" t="s">
        <v>27758</v>
      </c>
      <c r="IWQ12" s="237"/>
      <c r="IWR12" s="238">
        <v>5200</v>
      </c>
      <c r="IWS12" s="234" t="s">
        <v>27759</v>
      </c>
      <c r="IWT12" s="235" t="s">
        <v>8705</v>
      </c>
      <c r="IWU12" s="236" t="s">
        <v>27760</v>
      </c>
      <c r="IWV12" s="237"/>
      <c r="IWW12" s="238">
        <v>5200</v>
      </c>
      <c r="IWX12" s="234" t="s">
        <v>27761</v>
      </c>
      <c r="IWY12" s="235" t="s">
        <v>8705</v>
      </c>
      <c r="IWZ12" s="236" t="s">
        <v>27762</v>
      </c>
      <c r="IXA12" s="237"/>
      <c r="IXB12" s="238">
        <v>5200</v>
      </c>
      <c r="IXC12" s="234" t="s">
        <v>27763</v>
      </c>
      <c r="IXD12" s="235" t="s">
        <v>8705</v>
      </c>
      <c r="IXE12" s="236" t="s">
        <v>27764</v>
      </c>
      <c r="IXF12" s="237"/>
      <c r="IXG12" s="238">
        <v>5200</v>
      </c>
      <c r="IXH12" s="234" t="s">
        <v>27765</v>
      </c>
      <c r="IXI12" s="235" t="s">
        <v>8705</v>
      </c>
      <c r="IXJ12" s="236" t="s">
        <v>27766</v>
      </c>
      <c r="IXK12" s="237"/>
      <c r="IXL12" s="238">
        <v>5200</v>
      </c>
      <c r="IXM12" s="234" t="s">
        <v>27767</v>
      </c>
      <c r="IXN12" s="235" t="s">
        <v>8705</v>
      </c>
      <c r="IXO12" s="236" t="s">
        <v>27768</v>
      </c>
      <c r="IXP12" s="237"/>
      <c r="IXQ12" s="238">
        <v>5200</v>
      </c>
      <c r="IXR12" s="234" t="s">
        <v>27769</v>
      </c>
      <c r="IXS12" s="235" t="s">
        <v>8705</v>
      </c>
      <c r="IXT12" s="236" t="s">
        <v>27770</v>
      </c>
      <c r="IXU12" s="237"/>
      <c r="IXV12" s="238">
        <v>5200</v>
      </c>
      <c r="IXW12" s="234" t="s">
        <v>27771</v>
      </c>
      <c r="IXX12" s="235" t="s">
        <v>8705</v>
      </c>
      <c r="IXY12" s="236" t="s">
        <v>27772</v>
      </c>
      <c r="IXZ12" s="237"/>
      <c r="IYA12" s="238">
        <v>5200</v>
      </c>
      <c r="IYB12" s="234" t="s">
        <v>27773</v>
      </c>
      <c r="IYC12" s="235" t="s">
        <v>8705</v>
      </c>
      <c r="IYD12" s="236" t="s">
        <v>27774</v>
      </c>
      <c r="IYE12" s="237"/>
      <c r="IYF12" s="238">
        <v>5200</v>
      </c>
      <c r="IYG12" s="234" t="s">
        <v>27775</v>
      </c>
      <c r="IYH12" s="235" t="s">
        <v>8705</v>
      </c>
      <c r="IYI12" s="236" t="s">
        <v>27776</v>
      </c>
      <c r="IYJ12" s="237"/>
      <c r="IYK12" s="238">
        <v>5200</v>
      </c>
      <c r="IYL12" s="234" t="s">
        <v>27777</v>
      </c>
      <c r="IYM12" s="235" t="s">
        <v>8705</v>
      </c>
      <c r="IYN12" s="236" t="s">
        <v>27778</v>
      </c>
      <c r="IYO12" s="237"/>
      <c r="IYP12" s="238">
        <v>5200</v>
      </c>
      <c r="IYQ12" s="234" t="s">
        <v>27779</v>
      </c>
      <c r="IYR12" s="235" t="s">
        <v>8705</v>
      </c>
      <c r="IYS12" s="236" t="s">
        <v>27780</v>
      </c>
      <c r="IYT12" s="237"/>
      <c r="IYU12" s="238">
        <v>5200</v>
      </c>
      <c r="IYV12" s="234" t="s">
        <v>27781</v>
      </c>
      <c r="IYW12" s="235" t="s">
        <v>8705</v>
      </c>
      <c r="IYX12" s="236" t="s">
        <v>27782</v>
      </c>
      <c r="IYY12" s="237"/>
      <c r="IYZ12" s="238">
        <v>5200</v>
      </c>
      <c r="IZA12" s="234" t="s">
        <v>27783</v>
      </c>
      <c r="IZB12" s="235" t="s">
        <v>8705</v>
      </c>
      <c r="IZC12" s="236" t="s">
        <v>27784</v>
      </c>
      <c r="IZD12" s="237"/>
      <c r="IZE12" s="238">
        <v>5200</v>
      </c>
      <c r="IZF12" s="234" t="s">
        <v>27785</v>
      </c>
      <c r="IZG12" s="235" t="s">
        <v>8705</v>
      </c>
      <c r="IZH12" s="236" t="s">
        <v>27786</v>
      </c>
      <c r="IZI12" s="237"/>
      <c r="IZJ12" s="238">
        <v>5200</v>
      </c>
      <c r="IZK12" s="234" t="s">
        <v>27787</v>
      </c>
      <c r="IZL12" s="235" t="s">
        <v>8705</v>
      </c>
      <c r="IZM12" s="236" t="s">
        <v>27788</v>
      </c>
      <c r="IZN12" s="237"/>
      <c r="IZO12" s="238">
        <v>5200</v>
      </c>
      <c r="IZP12" s="234" t="s">
        <v>27789</v>
      </c>
      <c r="IZQ12" s="235" t="s">
        <v>8705</v>
      </c>
      <c r="IZR12" s="236" t="s">
        <v>27790</v>
      </c>
      <c r="IZS12" s="237"/>
      <c r="IZT12" s="238">
        <v>5200</v>
      </c>
      <c r="IZU12" s="234" t="s">
        <v>27791</v>
      </c>
      <c r="IZV12" s="235" t="s">
        <v>8705</v>
      </c>
      <c r="IZW12" s="236" t="s">
        <v>27792</v>
      </c>
      <c r="IZX12" s="237"/>
      <c r="IZY12" s="238">
        <v>5200</v>
      </c>
      <c r="IZZ12" s="234" t="s">
        <v>27793</v>
      </c>
      <c r="JAA12" s="235" t="s">
        <v>8705</v>
      </c>
      <c r="JAB12" s="236" t="s">
        <v>27794</v>
      </c>
      <c r="JAC12" s="237"/>
      <c r="JAD12" s="238">
        <v>5200</v>
      </c>
      <c r="JAE12" s="234" t="s">
        <v>27795</v>
      </c>
      <c r="JAF12" s="235" t="s">
        <v>8705</v>
      </c>
      <c r="JAG12" s="236" t="s">
        <v>27796</v>
      </c>
      <c r="JAH12" s="237"/>
      <c r="JAI12" s="238">
        <v>5200</v>
      </c>
      <c r="JAJ12" s="234" t="s">
        <v>27797</v>
      </c>
      <c r="JAK12" s="235" t="s">
        <v>8705</v>
      </c>
      <c r="JAL12" s="236" t="s">
        <v>27798</v>
      </c>
      <c r="JAM12" s="237"/>
      <c r="JAN12" s="238">
        <v>5200</v>
      </c>
      <c r="JAO12" s="234" t="s">
        <v>27799</v>
      </c>
      <c r="JAP12" s="235" t="s">
        <v>8705</v>
      </c>
      <c r="JAQ12" s="236" t="s">
        <v>27800</v>
      </c>
      <c r="JAR12" s="237"/>
      <c r="JAS12" s="238">
        <v>5200</v>
      </c>
      <c r="JAT12" s="234" t="s">
        <v>27801</v>
      </c>
      <c r="JAU12" s="235" t="s">
        <v>8705</v>
      </c>
      <c r="JAV12" s="236" t="s">
        <v>27802</v>
      </c>
      <c r="JAW12" s="237"/>
      <c r="JAX12" s="238">
        <v>5200</v>
      </c>
      <c r="JAY12" s="234" t="s">
        <v>27803</v>
      </c>
      <c r="JAZ12" s="235" t="s">
        <v>8705</v>
      </c>
      <c r="JBA12" s="236" t="s">
        <v>27804</v>
      </c>
      <c r="JBB12" s="237"/>
      <c r="JBC12" s="238">
        <v>5200</v>
      </c>
      <c r="JBD12" s="234" t="s">
        <v>27805</v>
      </c>
      <c r="JBE12" s="235" t="s">
        <v>8705</v>
      </c>
      <c r="JBF12" s="236" t="s">
        <v>27806</v>
      </c>
      <c r="JBG12" s="237"/>
      <c r="JBH12" s="238">
        <v>5200</v>
      </c>
      <c r="JBI12" s="234" t="s">
        <v>27807</v>
      </c>
      <c r="JBJ12" s="235" t="s">
        <v>8705</v>
      </c>
      <c r="JBK12" s="236" t="s">
        <v>27808</v>
      </c>
      <c r="JBL12" s="237"/>
      <c r="JBM12" s="238">
        <v>5200</v>
      </c>
      <c r="JBN12" s="234" t="s">
        <v>27809</v>
      </c>
      <c r="JBO12" s="235" t="s">
        <v>8705</v>
      </c>
      <c r="JBP12" s="236" t="s">
        <v>27810</v>
      </c>
      <c r="JBQ12" s="237"/>
      <c r="JBR12" s="238">
        <v>5200</v>
      </c>
      <c r="JBS12" s="234" t="s">
        <v>27811</v>
      </c>
      <c r="JBT12" s="235" t="s">
        <v>8705</v>
      </c>
      <c r="JBU12" s="236" t="s">
        <v>27812</v>
      </c>
      <c r="JBV12" s="237"/>
      <c r="JBW12" s="238">
        <v>5200</v>
      </c>
      <c r="JBX12" s="234" t="s">
        <v>27813</v>
      </c>
      <c r="JBY12" s="235" t="s">
        <v>8705</v>
      </c>
      <c r="JBZ12" s="236" t="s">
        <v>27814</v>
      </c>
      <c r="JCA12" s="237"/>
      <c r="JCB12" s="238">
        <v>5200</v>
      </c>
      <c r="JCC12" s="234" t="s">
        <v>27815</v>
      </c>
      <c r="JCD12" s="235" t="s">
        <v>8705</v>
      </c>
      <c r="JCE12" s="236" t="s">
        <v>27816</v>
      </c>
      <c r="JCF12" s="237"/>
      <c r="JCG12" s="238">
        <v>5200</v>
      </c>
      <c r="JCH12" s="234" t="s">
        <v>27817</v>
      </c>
      <c r="JCI12" s="235" t="s">
        <v>8705</v>
      </c>
      <c r="JCJ12" s="236" t="s">
        <v>27818</v>
      </c>
      <c r="JCK12" s="237"/>
      <c r="JCL12" s="238">
        <v>5200</v>
      </c>
      <c r="JCM12" s="234" t="s">
        <v>27819</v>
      </c>
      <c r="JCN12" s="235" t="s">
        <v>8705</v>
      </c>
      <c r="JCO12" s="236" t="s">
        <v>27820</v>
      </c>
      <c r="JCP12" s="237"/>
      <c r="JCQ12" s="238">
        <v>5200</v>
      </c>
      <c r="JCR12" s="234" t="s">
        <v>27821</v>
      </c>
      <c r="JCS12" s="235" t="s">
        <v>8705</v>
      </c>
      <c r="JCT12" s="236" t="s">
        <v>27822</v>
      </c>
      <c r="JCU12" s="237"/>
      <c r="JCV12" s="238">
        <v>5200</v>
      </c>
      <c r="JCW12" s="234" t="s">
        <v>27823</v>
      </c>
      <c r="JCX12" s="235" t="s">
        <v>8705</v>
      </c>
      <c r="JCY12" s="236" t="s">
        <v>27824</v>
      </c>
      <c r="JCZ12" s="237"/>
      <c r="JDA12" s="238">
        <v>5200</v>
      </c>
      <c r="JDB12" s="234" t="s">
        <v>27825</v>
      </c>
      <c r="JDC12" s="235" t="s">
        <v>8705</v>
      </c>
      <c r="JDD12" s="236" t="s">
        <v>27826</v>
      </c>
      <c r="JDE12" s="237"/>
      <c r="JDF12" s="238">
        <v>5200</v>
      </c>
      <c r="JDG12" s="234" t="s">
        <v>27827</v>
      </c>
      <c r="JDH12" s="235" t="s">
        <v>8705</v>
      </c>
      <c r="JDI12" s="236" t="s">
        <v>27828</v>
      </c>
      <c r="JDJ12" s="237"/>
      <c r="JDK12" s="238">
        <v>5200</v>
      </c>
      <c r="JDL12" s="234" t="s">
        <v>27829</v>
      </c>
      <c r="JDM12" s="235" t="s">
        <v>8705</v>
      </c>
      <c r="JDN12" s="236" t="s">
        <v>27830</v>
      </c>
      <c r="JDO12" s="237"/>
      <c r="JDP12" s="238">
        <v>5200</v>
      </c>
      <c r="JDQ12" s="234" t="s">
        <v>27831</v>
      </c>
      <c r="JDR12" s="235" t="s">
        <v>8705</v>
      </c>
      <c r="JDS12" s="236" t="s">
        <v>27832</v>
      </c>
      <c r="JDT12" s="237"/>
      <c r="JDU12" s="238">
        <v>5200</v>
      </c>
      <c r="JDV12" s="234" t="s">
        <v>27833</v>
      </c>
      <c r="JDW12" s="235" t="s">
        <v>8705</v>
      </c>
      <c r="JDX12" s="236" t="s">
        <v>27834</v>
      </c>
      <c r="JDY12" s="237"/>
      <c r="JDZ12" s="238">
        <v>5200</v>
      </c>
      <c r="JEA12" s="234" t="s">
        <v>27835</v>
      </c>
      <c r="JEB12" s="235" t="s">
        <v>8705</v>
      </c>
      <c r="JEC12" s="236" t="s">
        <v>27836</v>
      </c>
      <c r="JED12" s="237"/>
      <c r="JEE12" s="238">
        <v>5200</v>
      </c>
      <c r="JEF12" s="234" t="s">
        <v>27837</v>
      </c>
      <c r="JEG12" s="235" t="s">
        <v>8705</v>
      </c>
      <c r="JEH12" s="236" t="s">
        <v>27838</v>
      </c>
      <c r="JEI12" s="237"/>
      <c r="JEJ12" s="238">
        <v>5200</v>
      </c>
      <c r="JEK12" s="234" t="s">
        <v>27839</v>
      </c>
      <c r="JEL12" s="235" t="s">
        <v>8705</v>
      </c>
      <c r="JEM12" s="236" t="s">
        <v>27840</v>
      </c>
      <c r="JEN12" s="237"/>
      <c r="JEO12" s="238">
        <v>5200</v>
      </c>
      <c r="JEP12" s="234" t="s">
        <v>27841</v>
      </c>
      <c r="JEQ12" s="235" t="s">
        <v>8705</v>
      </c>
      <c r="JER12" s="236" t="s">
        <v>27842</v>
      </c>
      <c r="JES12" s="237"/>
      <c r="JET12" s="238">
        <v>5200</v>
      </c>
      <c r="JEU12" s="234" t="s">
        <v>27843</v>
      </c>
      <c r="JEV12" s="235" t="s">
        <v>8705</v>
      </c>
      <c r="JEW12" s="236" t="s">
        <v>27844</v>
      </c>
      <c r="JEX12" s="237"/>
      <c r="JEY12" s="238">
        <v>5200</v>
      </c>
      <c r="JEZ12" s="234" t="s">
        <v>27845</v>
      </c>
      <c r="JFA12" s="235" t="s">
        <v>8705</v>
      </c>
      <c r="JFB12" s="236" t="s">
        <v>27846</v>
      </c>
      <c r="JFC12" s="237"/>
      <c r="JFD12" s="238">
        <v>5200</v>
      </c>
      <c r="JFE12" s="234" t="s">
        <v>27847</v>
      </c>
      <c r="JFF12" s="235" t="s">
        <v>8705</v>
      </c>
      <c r="JFG12" s="236" t="s">
        <v>27848</v>
      </c>
      <c r="JFH12" s="237"/>
      <c r="JFI12" s="238">
        <v>5200</v>
      </c>
      <c r="JFJ12" s="234" t="s">
        <v>27849</v>
      </c>
      <c r="JFK12" s="235" t="s">
        <v>8705</v>
      </c>
      <c r="JFL12" s="236" t="s">
        <v>27850</v>
      </c>
      <c r="JFM12" s="237"/>
      <c r="JFN12" s="238">
        <v>5200</v>
      </c>
      <c r="JFO12" s="234" t="s">
        <v>27851</v>
      </c>
      <c r="JFP12" s="235" t="s">
        <v>8705</v>
      </c>
      <c r="JFQ12" s="236" t="s">
        <v>27852</v>
      </c>
      <c r="JFR12" s="237"/>
      <c r="JFS12" s="238">
        <v>5200</v>
      </c>
      <c r="JFT12" s="234" t="s">
        <v>27853</v>
      </c>
      <c r="JFU12" s="235" t="s">
        <v>8705</v>
      </c>
      <c r="JFV12" s="236" t="s">
        <v>27854</v>
      </c>
      <c r="JFW12" s="237"/>
      <c r="JFX12" s="238">
        <v>5200</v>
      </c>
      <c r="JFY12" s="234" t="s">
        <v>27855</v>
      </c>
      <c r="JFZ12" s="235" t="s">
        <v>8705</v>
      </c>
      <c r="JGA12" s="236" t="s">
        <v>27856</v>
      </c>
      <c r="JGB12" s="237"/>
      <c r="JGC12" s="238">
        <v>5200</v>
      </c>
      <c r="JGD12" s="234" t="s">
        <v>27857</v>
      </c>
      <c r="JGE12" s="235" t="s">
        <v>8705</v>
      </c>
      <c r="JGF12" s="236" t="s">
        <v>27858</v>
      </c>
      <c r="JGG12" s="237"/>
      <c r="JGH12" s="238">
        <v>5200</v>
      </c>
      <c r="JGI12" s="234" t="s">
        <v>27859</v>
      </c>
      <c r="JGJ12" s="235" t="s">
        <v>8705</v>
      </c>
      <c r="JGK12" s="236" t="s">
        <v>27860</v>
      </c>
      <c r="JGL12" s="237"/>
      <c r="JGM12" s="238">
        <v>5200</v>
      </c>
      <c r="JGN12" s="234" t="s">
        <v>27861</v>
      </c>
      <c r="JGO12" s="235" t="s">
        <v>8705</v>
      </c>
      <c r="JGP12" s="236" t="s">
        <v>27862</v>
      </c>
      <c r="JGQ12" s="237"/>
      <c r="JGR12" s="238">
        <v>5200</v>
      </c>
      <c r="JGS12" s="234" t="s">
        <v>27863</v>
      </c>
      <c r="JGT12" s="235" t="s">
        <v>8705</v>
      </c>
      <c r="JGU12" s="236" t="s">
        <v>27864</v>
      </c>
      <c r="JGV12" s="237"/>
      <c r="JGW12" s="238">
        <v>5200</v>
      </c>
      <c r="JGX12" s="234" t="s">
        <v>27865</v>
      </c>
      <c r="JGY12" s="235" t="s">
        <v>8705</v>
      </c>
      <c r="JGZ12" s="236" t="s">
        <v>27866</v>
      </c>
      <c r="JHA12" s="237"/>
      <c r="JHB12" s="238">
        <v>5200</v>
      </c>
      <c r="JHC12" s="234" t="s">
        <v>27867</v>
      </c>
      <c r="JHD12" s="235" t="s">
        <v>8705</v>
      </c>
      <c r="JHE12" s="236" t="s">
        <v>27868</v>
      </c>
      <c r="JHF12" s="237"/>
      <c r="JHG12" s="238">
        <v>5200</v>
      </c>
      <c r="JHH12" s="234" t="s">
        <v>27869</v>
      </c>
      <c r="JHI12" s="235" t="s">
        <v>8705</v>
      </c>
      <c r="JHJ12" s="236" t="s">
        <v>27870</v>
      </c>
      <c r="JHK12" s="237"/>
      <c r="JHL12" s="238">
        <v>5200</v>
      </c>
      <c r="JHM12" s="234" t="s">
        <v>27871</v>
      </c>
      <c r="JHN12" s="235" t="s">
        <v>8705</v>
      </c>
      <c r="JHO12" s="236" t="s">
        <v>27872</v>
      </c>
      <c r="JHP12" s="237"/>
      <c r="JHQ12" s="238">
        <v>5200</v>
      </c>
      <c r="JHR12" s="234" t="s">
        <v>27873</v>
      </c>
      <c r="JHS12" s="235" t="s">
        <v>8705</v>
      </c>
      <c r="JHT12" s="236" t="s">
        <v>27874</v>
      </c>
      <c r="JHU12" s="237"/>
      <c r="JHV12" s="238">
        <v>5200</v>
      </c>
      <c r="JHW12" s="234" t="s">
        <v>27875</v>
      </c>
      <c r="JHX12" s="235" t="s">
        <v>8705</v>
      </c>
      <c r="JHY12" s="236" t="s">
        <v>27876</v>
      </c>
      <c r="JHZ12" s="237"/>
      <c r="JIA12" s="238">
        <v>5200</v>
      </c>
      <c r="JIB12" s="234" t="s">
        <v>27877</v>
      </c>
      <c r="JIC12" s="235" t="s">
        <v>8705</v>
      </c>
      <c r="JID12" s="236" t="s">
        <v>27878</v>
      </c>
      <c r="JIE12" s="237"/>
      <c r="JIF12" s="238">
        <v>5200</v>
      </c>
      <c r="JIG12" s="234" t="s">
        <v>27879</v>
      </c>
      <c r="JIH12" s="235" t="s">
        <v>8705</v>
      </c>
      <c r="JII12" s="236" t="s">
        <v>27880</v>
      </c>
      <c r="JIJ12" s="237"/>
      <c r="JIK12" s="238">
        <v>5200</v>
      </c>
      <c r="JIL12" s="234" t="s">
        <v>27881</v>
      </c>
      <c r="JIM12" s="235" t="s">
        <v>8705</v>
      </c>
      <c r="JIN12" s="236" t="s">
        <v>27882</v>
      </c>
      <c r="JIO12" s="237"/>
      <c r="JIP12" s="238">
        <v>5200</v>
      </c>
      <c r="JIQ12" s="234" t="s">
        <v>27883</v>
      </c>
      <c r="JIR12" s="235" t="s">
        <v>8705</v>
      </c>
      <c r="JIS12" s="236" t="s">
        <v>27884</v>
      </c>
      <c r="JIT12" s="237"/>
      <c r="JIU12" s="238">
        <v>5200</v>
      </c>
      <c r="JIV12" s="234" t="s">
        <v>27885</v>
      </c>
      <c r="JIW12" s="235" t="s">
        <v>8705</v>
      </c>
      <c r="JIX12" s="236" t="s">
        <v>27886</v>
      </c>
      <c r="JIY12" s="237"/>
      <c r="JIZ12" s="238">
        <v>5200</v>
      </c>
      <c r="JJA12" s="234" t="s">
        <v>27887</v>
      </c>
      <c r="JJB12" s="235" t="s">
        <v>8705</v>
      </c>
      <c r="JJC12" s="236" t="s">
        <v>27888</v>
      </c>
      <c r="JJD12" s="237"/>
      <c r="JJE12" s="238">
        <v>5200</v>
      </c>
      <c r="JJF12" s="234" t="s">
        <v>27889</v>
      </c>
      <c r="JJG12" s="235" t="s">
        <v>8705</v>
      </c>
      <c r="JJH12" s="236" t="s">
        <v>27890</v>
      </c>
      <c r="JJI12" s="237"/>
      <c r="JJJ12" s="238">
        <v>5200</v>
      </c>
      <c r="JJK12" s="234" t="s">
        <v>27891</v>
      </c>
      <c r="JJL12" s="235" t="s">
        <v>8705</v>
      </c>
      <c r="JJM12" s="236" t="s">
        <v>27892</v>
      </c>
      <c r="JJN12" s="237"/>
      <c r="JJO12" s="238">
        <v>5200</v>
      </c>
      <c r="JJP12" s="234" t="s">
        <v>27893</v>
      </c>
      <c r="JJQ12" s="235" t="s">
        <v>8705</v>
      </c>
      <c r="JJR12" s="236" t="s">
        <v>27894</v>
      </c>
      <c r="JJS12" s="237"/>
      <c r="JJT12" s="238">
        <v>5200</v>
      </c>
      <c r="JJU12" s="234" t="s">
        <v>27895</v>
      </c>
      <c r="JJV12" s="235" t="s">
        <v>8705</v>
      </c>
      <c r="JJW12" s="236" t="s">
        <v>27896</v>
      </c>
      <c r="JJX12" s="237"/>
      <c r="JJY12" s="238">
        <v>5200</v>
      </c>
      <c r="JJZ12" s="234" t="s">
        <v>27897</v>
      </c>
      <c r="JKA12" s="235" t="s">
        <v>8705</v>
      </c>
      <c r="JKB12" s="236" t="s">
        <v>27898</v>
      </c>
      <c r="JKC12" s="237"/>
      <c r="JKD12" s="238">
        <v>5200</v>
      </c>
      <c r="JKE12" s="234" t="s">
        <v>27899</v>
      </c>
      <c r="JKF12" s="235" t="s">
        <v>8705</v>
      </c>
      <c r="JKG12" s="236" t="s">
        <v>27900</v>
      </c>
      <c r="JKH12" s="237"/>
      <c r="JKI12" s="238">
        <v>5200</v>
      </c>
      <c r="JKJ12" s="234" t="s">
        <v>27901</v>
      </c>
      <c r="JKK12" s="235" t="s">
        <v>8705</v>
      </c>
      <c r="JKL12" s="236" t="s">
        <v>27902</v>
      </c>
      <c r="JKM12" s="237"/>
      <c r="JKN12" s="238">
        <v>5200</v>
      </c>
      <c r="JKO12" s="234" t="s">
        <v>27903</v>
      </c>
      <c r="JKP12" s="235" t="s">
        <v>8705</v>
      </c>
      <c r="JKQ12" s="236" t="s">
        <v>27904</v>
      </c>
      <c r="JKR12" s="237"/>
      <c r="JKS12" s="238">
        <v>5200</v>
      </c>
      <c r="JKT12" s="234" t="s">
        <v>27905</v>
      </c>
      <c r="JKU12" s="235" t="s">
        <v>8705</v>
      </c>
      <c r="JKV12" s="236" t="s">
        <v>27906</v>
      </c>
      <c r="JKW12" s="237"/>
      <c r="JKX12" s="238">
        <v>5200</v>
      </c>
      <c r="JKY12" s="234" t="s">
        <v>27907</v>
      </c>
      <c r="JKZ12" s="235" t="s">
        <v>8705</v>
      </c>
      <c r="JLA12" s="236" t="s">
        <v>27908</v>
      </c>
      <c r="JLB12" s="237"/>
      <c r="JLC12" s="238">
        <v>5200</v>
      </c>
      <c r="JLD12" s="234" t="s">
        <v>27909</v>
      </c>
      <c r="JLE12" s="235" t="s">
        <v>8705</v>
      </c>
      <c r="JLF12" s="236" t="s">
        <v>27910</v>
      </c>
      <c r="JLG12" s="237"/>
      <c r="JLH12" s="238">
        <v>5200</v>
      </c>
      <c r="JLI12" s="234" t="s">
        <v>27911</v>
      </c>
      <c r="JLJ12" s="235" t="s">
        <v>8705</v>
      </c>
      <c r="JLK12" s="236" t="s">
        <v>27912</v>
      </c>
      <c r="JLL12" s="237"/>
      <c r="JLM12" s="238">
        <v>5200</v>
      </c>
      <c r="JLN12" s="234" t="s">
        <v>27913</v>
      </c>
      <c r="JLO12" s="235" t="s">
        <v>8705</v>
      </c>
      <c r="JLP12" s="236" t="s">
        <v>27914</v>
      </c>
      <c r="JLQ12" s="237"/>
      <c r="JLR12" s="238">
        <v>5200</v>
      </c>
      <c r="JLS12" s="234" t="s">
        <v>27915</v>
      </c>
      <c r="JLT12" s="235" t="s">
        <v>8705</v>
      </c>
      <c r="JLU12" s="236" t="s">
        <v>27916</v>
      </c>
      <c r="JLV12" s="237"/>
      <c r="JLW12" s="238">
        <v>5200</v>
      </c>
      <c r="JLX12" s="234" t="s">
        <v>27917</v>
      </c>
      <c r="JLY12" s="235" t="s">
        <v>8705</v>
      </c>
      <c r="JLZ12" s="236" t="s">
        <v>27918</v>
      </c>
      <c r="JMA12" s="237"/>
      <c r="JMB12" s="238">
        <v>5200</v>
      </c>
      <c r="JMC12" s="234" t="s">
        <v>27919</v>
      </c>
      <c r="JMD12" s="235" t="s">
        <v>8705</v>
      </c>
      <c r="JME12" s="236" t="s">
        <v>27920</v>
      </c>
      <c r="JMF12" s="237"/>
      <c r="JMG12" s="238">
        <v>5200</v>
      </c>
      <c r="JMH12" s="234" t="s">
        <v>27921</v>
      </c>
      <c r="JMI12" s="235" t="s">
        <v>8705</v>
      </c>
      <c r="JMJ12" s="236" t="s">
        <v>27922</v>
      </c>
      <c r="JMK12" s="237"/>
      <c r="JML12" s="238">
        <v>5200</v>
      </c>
      <c r="JMM12" s="234" t="s">
        <v>27923</v>
      </c>
      <c r="JMN12" s="235" t="s">
        <v>8705</v>
      </c>
      <c r="JMO12" s="236" t="s">
        <v>27924</v>
      </c>
      <c r="JMP12" s="237"/>
      <c r="JMQ12" s="238">
        <v>5200</v>
      </c>
      <c r="JMR12" s="234" t="s">
        <v>27925</v>
      </c>
      <c r="JMS12" s="235" t="s">
        <v>8705</v>
      </c>
      <c r="JMT12" s="236" t="s">
        <v>27926</v>
      </c>
      <c r="JMU12" s="237"/>
      <c r="JMV12" s="238">
        <v>5200</v>
      </c>
      <c r="JMW12" s="234" t="s">
        <v>27927</v>
      </c>
      <c r="JMX12" s="235" t="s">
        <v>8705</v>
      </c>
      <c r="JMY12" s="236" t="s">
        <v>27928</v>
      </c>
      <c r="JMZ12" s="237"/>
      <c r="JNA12" s="238">
        <v>5200</v>
      </c>
      <c r="JNB12" s="234" t="s">
        <v>27929</v>
      </c>
      <c r="JNC12" s="235" t="s">
        <v>8705</v>
      </c>
      <c r="JND12" s="236" t="s">
        <v>27930</v>
      </c>
      <c r="JNE12" s="237"/>
      <c r="JNF12" s="238">
        <v>5200</v>
      </c>
      <c r="JNG12" s="234" t="s">
        <v>27931</v>
      </c>
      <c r="JNH12" s="235" t="s">
        <v>8705</v>
      </c>
      <c r="JNI12" s="236" t="s">
        <v>27932</v>
      </c>
      <c r="JNJ12" s="237"/>
      <c r="JNK12" s="238">
        <v>5200</v>
      </c>
      <c r="JNL12" s="234" t="s">
        <v>27933</v>
      </c>
      <c r="JNM12" s="235" t="s">
        <v>8705</v>
      </c>
      <c r="JNN12" s="236" t="s">
        <v>27934</v>
      </c>
      <c r="JNO12" s="237"/>
      <c r="JNP12" s="238">
        <v>5200</v>
      </c>
      <c r="JNQ12" s="234" t="s">
        <v>27935</v>
      </c>
      <c r="JNR12" s="235" t="s">
        <v>8705</v>
      </c>
      <c r="JNS12" s="236" t="s">
        <v>27936</v>
      </c>
      <c r="JNT12" s="237"/>
      <c r="JNU12" s="238">
        <v>5200</v>
      </c>
      <c r="JNV12" s="234" t="s">
        <v>27937</v>
      </c>
      <c r="JNW12" s="235" t="s">
        <v>8705</v>
      </c>
      <c r="JNX12" s="236" t="s">
        <v>27938</v>
      </c>
      <c r="JNY12" s="237"/>
      <c r="JNZ12" s="238">
        <v>5200</v>
      </c>
      <c r="JOA12" s="234" t="s">
        <v>27939</v>
      </c>
      <c r="JOB12" s="235" t="s">
        <v>8705</v>
      </c>
      <c r="JOC12" s="236" t="s">
        <v>27940</v>
      </c>
      <c r="JOD12" s="237"/>
      <c r="JOE12" s="238">
        <v>5200</v>
      </c>
      <c r="JOF12" s="234" t="s">
        <v>27941</v>
      </c>
      <c r="JOG12" s="235" t="s">
        <v>8705</v>
      </c>
      <c r="JOH12" s="236" t="s">
        <v>27942</v>
      </c>
      <c r="JOI12" s="237"/>
      <c r="JOJ12" s="238">
        <v>5200</v>
      </c>
      <c r="JOK12" s="234" t="s">
        <v>27943</v>
      </c>
      <c r="JOL12" s="235" t="s">
        <v>8705</v>
      </c>
      <c r="JOM12" s="236" t="s">
        <v>27944</v>
      </c>
      <c r="JON12" s="237"/>
      <c r="JOO12" s="238">
        <v>5200</v>
      </c>
      <c r="JOP12" s="234" t="s">
        <v>27945</v>
      </c>
      <c r="JOQ12" s="235" t="s">
        <v>8705</v>
      </c>
      <c r="JOR12" s="236" t="s">
        <v>27946</v>
      </c>
      <c r="JOS12" s="237"/>
      <c r="JOT12" s="238">
        <v>5200</v>
      </c>
      <c r="JOU12" s="234" t="s">
        <v>27947</v>
      </c>
      <c r="JOV12" s="235" t="s">
        <v>8705</v>
      </c>
      <c r="JOW12" s="236" t="s">
        <v>27948</v>
      </c>
      <c r="JOX12" s="237"/>
      <c r="JOY12" s="238">
        <v>5200</v>
      </c>
      <c r="JOZ12" s="234" t="s">
        <v>27949</v>
      </c>
      <c r="JPA12" s="235" t="s">
        <v>8705</v>
      </c>
      <c r="JPB12" s="236" t="s">
        <v>27950</v>
      </c>
      <c r="JPC12" s="237"/>
      <c r="JPD12" s="238">
        <v>5200</v>
      </c>
      <c r="JPE12" s="234" t="s">
        <v>27951</v>
      </c>
      <c r="JPF12" s="235" t="s">
        <v>8705</v>
      </c>
      <c r="JPG12" s="236" t="s">
        <v>27952</v>
      </c>
      <c r="JPH12" s="237"/>
      <c r="JPI12" s="238">
        <v>5200</v>
      </c>
      <c r="JPJ12" s="234" t="s">
        <v>27953</v>
      </c>
      <c r="JPK12" s="235" t="s">
        <v>8705</v>
      </c>
      <c r="JPL12" s="236" t="s">
        <v>27954</v>
      </c>
      <c r="JPM12" s="237"/>
      <c r="JPN12" s="238">
        <v>5200</v>
      </c>
      <c r="JPO12" s="234" t="s">
        <v>27955</v>
      </c>
      <c r="JPP12" s="235" t="s">
        <v>8705</v>
      </c>
      <c r="JPQ12" s="236" t="s">
        <v>27956</v>
      </c>
      <c r="JPR12" s="237"/>
      <c r="JPS12" s="238">
        <v>5200</v>
      </c>
      <c r="JPT12" s="234" t="s">
        <v>27957</v>
      </c>
      <c r="JPU12" s="235" t="s">
        <v>8705</v>
      </c>
      <c r="JPV12" s="236" t="s">
        <v>27958</v>
      </c>
      <c r="JPW12" s="237"/>
      <c r="JPX12" s="238">
        <v>5200</v>
      </c>
      <c r="JPY12" s="234" t="s">
        <v>27959</v>
      </c>
      <c r="JPZ12" s="235" t="s">
        <v>8705</v>
      </c>
      <c r="JQA12" s="236" t="s">
        <v>27960</v>
      </c>
      <c r="JQB12" s="237"/>
      <c r="JQC12" s="238">
        <v>5200</v>
      </c>
      <c r="JQD12" s="234" t="s">
        <v>27961</v>
      </c>
      <c r="JQE12" s="235" t="s">
        <v>8705</v>
      </c>
      <c r="JQF12" s="236" t="s">
        <v>27962</v>
      </c>
      <c r="JQG12" s="237"/>
      <c r="JQH12" s="238">
        <v>5200</v>
      </c>
      <c r="JQI12" s="234" t="s">
        <v>27963</v>
      </c>
      <c r="JQJ12" s="235" t="s">
        <v>8705</v>
      </c>
      <c r="JQK12" s="236" t="s">
        <v>27964</v>
      </c>
      <c r="JQL12" s="237"/>
      <c r="JQM12" s="238">
        <v>5200</v>
      </c>
      <c r="JQN12" s="234" t="s">
        <v>27965</v>
      </c>
      <c r="JQO12" s="235" t="s">
        <v>8705</v>
      </c>
      <c r="JQP12" s="236" t="s">
        <v>27966</v>
      </c>
      <c r="JQQ12" s="237"/>
      <c r="JQR12" s="238">
        <v>5200</v>
      </c>
      <c r="JQS12" s="234" t="s">
        <v>27967</v>
      </c>
      <c r="JQT12" s="235" t="s">
        <v>8705</v>
      </c>
      <c r="JQU12" s="236" t="s">
        <v>27968</v>
      </c>
      <c r="JQV12" s="237"/>
      <c r="JQW12" s="238">
        <v>5200</v>
      </c>
      <c r="JQX12" s="234" t="s">
        <v>27969</v>
      </c>
      <c r="JQY12" s="235" t="s">
        <v>8705</v>
      </c>
      <c r="JQZ12" s="236" t="s">
        <v>27970</v>
      </c>
      <c r="JRA12" s="237"/>
      <c r="JRB12" s="238">
        <v>5200</v>
      </c>
      <c r="JRC12" s="234" t="s">
        <v>27971</v>
      </c>
      <c r="JRD12" s="235" t="s">
        <v>8705</v>
      </c>
      <c r="JRE12" s="236" t="s">
        <v>27972</v>
      </c>
      <c r="JRF12" s="237"/>
      <c r="JRG12" s="238">
        <v>5200</v>
      </c>
      <c r="JRH12" s="234" t="s">
        <v>27973</v>
      </c>
      <c r="JRI12" s="235" t="s">
        <v>8705</v>
      </c>
      <c r="JRJ12" s="236" t="s">
        <v>27974</v>
      </c>
      <c r="JRK12" s="237"/>
      <c r="JRL12" s="238">
        <v>5200</v>
      </c>
      <c r="JRM12" s="234" t="s">
        <v>27975</v>
      </c>
      <c r="JRN12" s="235" t="s">
        <v>8705</v>
      </c>
      <c r="JRO12" s="236" t="s">
        <v>27976</v>
      </c>
      <c r="JRP12" s="237"/>
      <c r="JRQ12" s="238">
        <v>5200</v>
      </c>
      <c r="JRR12" s="234" t="s">
        <v>27977</v>
      </c>
      <c r="JRS12" s="235" t="s">
        <v>8705</v>
      </c>
      <c r="JRT12" s="236" t="s">
        <v>27978</v>
      </c>
      <c r="JRU12" s="237"/>
      <c r="JRV12" s="238">
        <v>5200</v>
      </c>
      <c r="JRW12" s="234" t="s">
        <v>27979</v>
      </c>
      <c r="JRX12" s="235" t="s">
        <v>8705</v>
      </c>
      <c r="JRY12" s="236" t="s">
        <v>27980</v>
      </c>
      <c r="JRZ12" s="237"/>
      <c r="JSA12" s="238">
        <v>5200</v>
      </c>
      <c r="JSB12" s="234" t="s">
        <v>27981</v>
      </c>
      <c r="JSC12" s="235" t="s">
        <v>8705</v>
      </c>
      <c r="JSD12" s="236" t="s">
        <v>27982</v>
      </c>
      <c r="JSE12" s="237"/>
      <c r="JSF12" s="238">
        <v>5200</v>
      </c>
      <c r="JSG12" s="234" t="s">
        <v>27983</v>
      </c>
      <c r="JSH12" s="235" t="s">
        <v>8705</v>
      </c>
      <c r="JSI12" s="236" t="s">
        <v>27984</v>
      </c>
      <c r="JSJ12" s="237"/>
      <c r="JSK12" s="238">
        <v>5200</v>
      </c>
      <c r="JSL12" s="234" t="s">
        <v>27985</v>
      </c>
      <c r="JSM12" s="235" t="s">
        <v>8705</v>
      </c>
      <c r="JSN12" s="236" t="s">
        <v>27986</v>
      </c>
      <c r="JSO12" s="237"/>
      <c r="JSP12" s="238">
        <v>5200</v>
      </c>
      <c r="JSQ12" s="234" t="s">
        <v>27987</v>
      </c>
      <c r="JSR12" s="235" t="s">
        <v>8705</v>
      </c>
      <c r="JSS12" s="236" t="s">
        <v>27988</v>
      </c>
      <c r="JST12" s="237"/>
      <c r="JSU12" s="238">
        <v>5200</v>
      </c>
      <c r="JSV12" s="234" t="s">
        <v>27989</v>
      </c>
      <c r="JSW12" s="235" t="s">
        <v>8705</v>
      </c>
      <c r="JSX12" s="236" t="s">
        <v>27990</v>
      </c>
      <c r="JSY12" s="237"/>
      <c r="JSZ12" s="238">
        <v>5200</v>
      </c>
      <c r="JTA12" s="234" t="s">
        <v>27991</v>
      </c>
      <c r="JTB12" s="235" t="s">
        <v>8705</v>
      </c>
      <c r="JTC12" s="236" t="s">
        <v>27992</v>
      </c>
      <c r="JTD12" s="237"/>
      <c r="JTE12" s="238">
        <v>5200</v>
      </c>
      <c r="JTF12" s="234" t="s">
        <v>27993</v>
      </c>
      <c r="JTG12" s="235" t="s">
        <v>8705</v>
      </c>
      <c r="JTH12" s="236" t="s">
        <v>27994</v>
      </c>
      <c r="JTI12" s="237"/>
      <c r="JTJ12" s="238">
        <v>5200</v>
      </c>
      <c r="JTK12" s="234" t="s">
        <v>27995</v>
      </c>
      <c r="JTL12" s="235" t="s">
        <v>8705</v>
      </c>
      <c r="JTM12" s="236" t="s">
        <v>27996</v>
      </c>
      <c r="JTN12" s="237"/>
      <c r="JTO12" s="238">
        <v>5200</v>
      </c>
      <c r="JTP12" s="234" t="s">
        <v>27997</v>
      </c>
      <c r="JTQ12" s="235" t="s">
        <v>8705</v>
      </c>
      <c r="JTR12" s="236" t="s">
        <v>27998</v>
      </c>
      <c r="JTS12" s="237"/>
      <c r="JTT12" s="238">
        <v>5200</v>
      </c>
      <c r="JTU12" s="234" t="s">
        <v>27999</v>
      </c>
      <c r="JTV12" s="235" t="s">
        <v>8705</v>
      </c>
      <c r="JTW12" s="236" t="s">
        <v>28000</v>
      </c>
      <c r="JTX12" s="237"/>
      <c r="JTY12" s="238">
        <v>5200</v>
      </c>
      <c r="JTZ12" s="234" t="s">
        <v>28001</v>
      </c>
      <c r="JUA12" s="235" t="s">
        <v>8705</v>
      </c>
      <c r="JUB12" s="236" t="s">
        <v>28002</v>
      </c>
      <c r="JUC12" s="237"/>
      <c r="JUD12" s="238">
        <v>5200</v>
      </c>
      <c r="JUE12" s="234" t="s">
        <v>28003</v>
      </c>
      <c r="JUF12" s="235" t="s">
        <v>8705</v>
      </c>
      <c r="JUG12" s="236" t="s">
        <v>28004</v>
      </c>
      <c r="JUH12" s="237"/>
      <c r="JUI12" s="238">
        <v>5200</v>
      </c>
      <c r="JUJ12" s="234" t="s">
        <v>28005</v>
      </c>
      <c r="JUK12" s="235" t="s">
        <v>8705</v>
      </c>
      <c r="JUL12" s="236" t="s">
        <v>28006</v>
      </c>
      <c r="JUM12" s="237"/>
      <c r="JUN12" s="238">
        <v>5200</v>
      </c>
      <c r="JUO12" s="234" t="s">
        <v>28007</v>
      </c>
      <c r="JUP12" s="235" t="s">
        <v>8705</v>
      </c>
      <c r="JUQ12" s="236" t="s">
        <v>28008</v>
      </c>
      <c r="JUR12" s="237"/>
      <c r="JUS12" s="238">
        <v>5200</v>
      </c>
      <c r="JUT12" s="234" t="s">
        <v>28009</v>
      </c>
      <c r="JUU12" s="235" t="s">
        <v>8705</v>
      </c>
      <c r="JUV12" s="236" t="s">
        <v>28010</v>
      </c>
      <c r="JUW12" s="237"/>
      <c r="JUX12" s="238">
        <v>5200</v>
      </c>
      <c r="JUY12" s="234" t="s">
        <v>28011</v>
      </c>
      <c r="JUZ12" s="235" t="s">
        <v>8705</v>
      </c>
      <c r="JVA12" s="236" t="s">
        <v>28012</v>
      </c>
      <c r="JVB12" s="237"/>
      <c r="JVC12" s="238">
        <v>5200</v>
      </c>
      <c r="JVD12" s="234" t="s">
        <v>28013</v>
      </c>
      <c r="JVE12" s="235" t="s">
        <v>8705</v>
      </c>
      <c r="JVF12" s="236" t="s">
        <v>28014</v>
      </c>
      <c r="JVG12" s="237"/>
      <c r="JVH12" s="238">
        <v>5200</v>
      </c>
      <c r="JVI12" s="234" t="s">
        <v>28015</v>
      </c>
      <c r="JVJ12" s="235" t="s">
        <v>8705</v>
      </c>
      <c r="JVK12" s="236" t="s">
        <v>28016</v>
      </c>
      <c r="JVL12" s="237"/>
      <c r="JVM12" s="238">
        <v>5200</v>
      </c>
      <c r="JVN12" s="234" t="s">
        <v>28017</v>
      </c>
      <c r="JVO12" s="235" t="s">
        <v>8705</v>
      </c>
      <c r="JVP12" s="236" t="s">
        <v>28018</v>
      </c>
      <c r="JVQ12" s="237"/>
      <c r="JVR12" s="238">
        <v>5200</v>
      </c>
      <c r="JVS12" s="234" t="s">
        <v>28019</v>
      </c>
      <c r="JVT12" s="235" t="s">
        <v>8705</v>
      </c>
      <c r="JVU12" s="236" t="s">
        <v>28020</v>
      </c>
      <c r="JVV12" s="237"/>
      <c r="JVW12" s="238">
        <v>5200</v>
      </c>
      <c r="JVX12" s="234" t="s">
        <v>28021</v>
      </c>
      <c r="JVY12" s="235" t="s">
        <v>8705</v>
      </c>
      <c r="JVZ12" s="236" t="s">
        <v>28022</v>
      </c>
      <c r="JWA12" s="237"/>
      <c r="JWB12" s="238">
        <v>5200</v>
      </c>
      <c r="JWC12" s="234" t="s">
        <v>28023</v>
      </c>
      <c r="JWD12" s="235" t="s">
        <v>8705</v>
      </c>
      <c r="JWE12" s="236" t="s">
        <v>28024</v>
      </c>
      <c r="JWF12" s="237"/>
      <c r="JWG12" s="238">
        <v>5200</v>
      </c>
      <c r="JWH12" s="234" t="s">
        <v>28025</v>
      </c>
      <c r="JWI12" s="235" t="s">
        <v>8705</v>
      </c>
      <c r="JWJ12" s="236" t="s">
        <v>28026</v>
      </c>
      <c r="JWK12" s="237"/>
      <c r="JWL12" s="238">
        <v>5200</v>
      </c>
      <c r="JWM12" s="234" t="s">
        <v>28027</v>
      </c>
      <c r="JWN12" s="235" t="s">
        <v>8705</v>
      </c>
      <c r="JWO12" s="236" t="s">
        <v>28028</v>
      </c>
      <c r="JWP12" s="237"/>
      <c r="JWQ12" s="238">
        <v>5200</v>
      </c>
      <c r="JWR12" s="234" t="s">
        <v>28029</v>
      </c>
      <c r="JWS12" s="235" t="s">
        <v>8705</v>
      </c>
      <c r="JWT12" s="236" t="s">
        <v>28030</v>
      </c>
      <c r="JWU12" s="237"/>
      <c r="JWV12" s="238">
        <v>5200</v>
      </c>
      <c r="JWW12" s="234" t="s">
        <v>28031</v>
      </c>
      <c r="JWX12" s="235" t="s">
        <v>8705</v>
      </c>
      <c r="JWY12" s="236" t="s">
        <v>28032</v>
      </c>
      <c r="JWZ12" s="237"/>
      <c r="JXA12" s="238">
        <v>5200</v>
      </c>
      <c r="JXB12" s="234" t="s">
        <v>28033</v>
      </c>
      <c r="JXC12" s="235" t="s">
        <v>8705</v>
      </c>
      <c r="JXD12" s="236" t="s">
        <v>28034</v>
      </c>
      <c r="JXE12" s="237"/>
      <c r="JXF12" s="238">
        <v>5200</v>
      </c>
      <c r="JXG12" s="234" t="s">
        <v>28035</v>
      </c>
      <c r="JXH12" s="235" t="s">
        <v>8705</v>
      </c>
      <c r="JXI12" s="236" t="s">
        <v>28036</v>
      </c>
      <c r="JXJ12" s="237"/>
      <c r="JXK12" s="238">
        <v>5200</v>
      </c>
      <c r="JXL12" s="234" t="s">
        <v>28037</v>
      </c>
      <c r="JXM12" s="235" t="s">
        <v>8705</v>
      </c>
      <c r="JXN12" s="236" t="s">
        <v>28038</v>
      </c>
      <c r="JXO12" s="237"/>
      <c r="JXP12" s="238">
        <v>5200</v>
      </c>
      <c r="JXQ12" s="234" t="s">
        <v>28039</v>
      </c>
      <c r="JXR12" s="235" t="s">
        <v>8705</v>
      </c>
      <c r="JXS12" s="236" t="s">
        <v>28040</v>
      </c>
      <c r="JXT12" s="237"/>
      <c r="JXU12" s="238">
        <v>5200</v>
      </c>
      <c r="JXV12" s="234" t="s">
        <v>28041</v>
      </c>
      <c r="JXW12" s="235" t="s">
        <v>8705</v>
      </c>
      <c r="JXX12" s="236" t="s">
        <v>28042</v>
      </c>
      <c r="JXY12" s="237"/>
      <c r="JXZ12" s="238">
        <v>5200</v>
      </c>
      <c r="JYA12" s="234" t="s">
        <v>28043</v>
      </c>
      <c r="JYB12" s="235" t="s">
        <v>8705</v>
      </c>
      <c r="JYC12" s="236" t="s">
        <v>28044</v>
      </c>
      <c r="JYD12" s="237"/>
      <c r="JYE12" s="238">
        <v>5200</v>
      </c>
      <c r="JYF12" s="234" t="s">
        <v>28045</v>
      </c>
      <c r="JYG12" s="235" t="s">
        <v>8705</v>
      </c>
      <c r="JYH12" s="236" t="s">
        <v>28046</v>
      </c>
      <c r="JYI12" s="237"/>
      <c r="JYJ12" s="238">
        <v>5200</v>
      </c>
      <c r="JYK12" s="234" t="s">
        <v>28047</v>
      </c>
      <c r="JYL12" s="235" t="s">
        <v>8705</v>
      </c>
      <c r="JYM12" s="236" t="s">
        <v>28048</v>
      </c>
      <c r="JYN12" s="237"/>
      <c r="JYO12" s="238">
        <v>5200</v>
      </c>
      <c r="JYP12" s="234" t="s">
        <v>28049</v>
      </c>
      <c r="JYQ12" s="235" t="s">
        <v>8705</v>
      </c>
      <c r="JYR12" s="236" t="s">
        <v>28050</v>
      </c>
      <c r="JYS12" s="237"/>
      <c r="JYT12" s="238">
        <v>5200</v>
      </c>
      <c r="JYU12" s="234" t="s">
        <v>28051</v>
      </c>
      <c r="JYV12" s="235" t="s">
        <v>8705</v>
      </c>
      <c r="JYW12" s="236" t="s">
        <v>28052</v>
      </c>
      <c r="JYX12" s="237"/>
      <c r="JYY12" s="238">
        <v>5200</v>
      </c>
      <c r="JYZ12" s="234" t="s">
        <v>28053</v>
      </c>
      <c r="JZA12" s="235" t="s">
        <v>8705</v>
      </c>
      <c r="JZB12" s="236" t="s">
        <v>28054</v>
      </c>
      <c r="JZC12" s="237"/>
      <c r="JZD12" s="238">
        <v>5200</v>
      </c>
      <c r="JZE12" s="234" t="s">
        <v>28055</v>
      </c>
      <c r="JZF12" s="235" t="s">
        <v>8705</v>
      </c>
      <c r="JZG12" s="236" t="s">
        <v>28056</v>
      </c>
      <c r="JZH12" s="237"/>
      <c r="JZI12" s="238">
        <v>5200</v>
      </c>
      <c r="JZJ12" s="234" t="s">
        <v>28057</v>
      </c>
      <c r="JZK12" s="235" t="s">
        <v>8705</v>
      </c>
      <c r="JZL12" s="236" t="s">
        <v>28058</v>
      </c>
      <c r="JZM12" s="237"/>
      <c r="JZN12" s="238">
        <v>5200</v>
      </c>
      <c r="JZO12" s="234" t="s">
        <v>28059</v>
      </c>
      <c r="JZP12" s="235" t="s">
        <v>8705</v>
      </c>
      <c r="JZQ12" s="236" t="s">
        <v>28060</v>
      </c>
      <c r="JZR12" s="237"/>
      <c r="JZS12" s="238">
        <v>5200</v>
      </c>
      <c r="JZT12" s="234" t="s">
        <v>28061</v>
      </c>
      <c r="JZU12" s="235" t="s">
        <v>8705</v>
      </c>
      <c r="JZV12" s="236" t="s">
        <v>28062</v>
      </c>
      <c r="JZW12" s="237"/>
      <c r="JZX12" s="238">
        <v>5200</v>
      </c>
      <c r="JZY12" s="234" t="s">
        <v>28063</v>
      </c>
      <c r="JZZ12" s="235" t="s">
        <v>8705</v>
      </c>
      <c r="KAA12" s="236" t="s">
        <v>28064</v>
      </c>
      <c r="KAB12" s="237"/>
      <c r="KAC12" s="238">
        <v>5200</v>
      </c>
      <c r="KAD12" s="234" t="s">
        <v>28065</v>
      </c>
      <c r="KAE12" s="235" t="s">
        <v>8705</v>
      </c>
      <c r="KAF12" s="236" t="s">
        <v>28066</v>
      </c>
      <c r="KAG12" s="237"/>
      <c r="KAH12" s="238">
        <v>5200</v>
      </c>
      <c r="KAI12" s="234" t="s">
        <v>28067</v>
      </c>
      <c r="KAJ12" s="235" t="s">
        <v>8705</v>
      </c>
      <c r="KAK12" s="236" t="s">
        <v>28068</v>
      </c>
      <c r="KAL12" s="237"/>
      <c r="KAM12" s="238">
        <v>5200</v>
      </c>
      <c r="KAN12" s="234" t="s">
        <v>28069</v>
      </c>
      <c r="KAO12" s="235" t="s">
        <v>8705</v>
      </c>
      <c r="KAP12" s="236" t="s">
        <v>28070</v>
      </c>
      <c r="KAQ12" s="237"/>
      <c r="KAR12" s="238">
        <v>5200</v>
      </c>
      <c r="KAS12" s="234" t="s">
        <v>28071</v>
      </c>
      <c r="KAT12" s="235" t="s">
        <v>8705</v>
      </c>
      <c r="KAU12" s="236" t="s">
        <v>28072</v>
      </c>
      <c r="KAV12" s="237"/>
      <c r="KAW12" s="238">
        <v>5200</v>
      </c>
      <c r="KAX12" s="234" t="s">
        <v>28073</v>
      </c>
      <c r="KAY12" s="235" t="s">
        <v>8705</v>
      </c>
      <c r="KAZ12" s="236" t="s">
        <v>28074</v>
      </c>
      <c r="KBA12" s="237"/>
      <c r="KBB12" s="238">
        <v>5200</v>
      </c>
      <c r="KBC12" s="234" t="s">
        <v>28075</v>
      </c>
      <c r="KBD12" s="235" t="s">
        <v>8705</v>
      </c>
      <c r="KBE12" s="236" t="s">
        <v>28076</v>
      </c>
      <c r="KBF12" s="237"/>
      <c r="KBG12" s="238">
        <v>5200</v>
      </c>
      <c r="KBH12" s="234" t="s">
        <v>28077</v>
      </c>
      <c r="KBI12" s="235" t="s">
        <v>8705</v>
      </c>
      <c r="KBJ12" s="236" t="s">
        <v>28078</v>
      </c>
      <c r="KBK12" s="237"/>
      <c r="KBL12" s="238">
        <v>5200</v>
      </c>
      <c r="KBM12" s="234" t="s">
        <v>28079</v>
      </c>
      <c r="KBN12" s="235" t="s">
        <v>8705</v>
      </c>
      <c r="KBO12" s="236" t="s">
        <v>28080</v>
      </c>
      <c r="KBP12" s="237"/>
      <c r="KBQ12" s="238">
        <v>5200</v>
      </c>
      <c r="KBR12" s="234" t="s">
        <v>28081</v>
      </c>
      <c r="KBS12" s="235" t="s">
        <v>8705</v>
      </c>
      <c r="KBT12" s="236" t="s">
        <v>28082</v>
      </c>
      <c r="KBU12" s="237"/>
      <c r="KBV12" s="238">
        <v>5200</v>
      </c>
      <c r="KBW12" s="234" t="s">
        <v>28083</v>
      </c>
      <c r="KBX12" s="235" t="s">
        <v>8705</v>
      </c>
      <c r="KBY12" s="236" t="s">
        <v>28084</v>
      </c>
      <c r="KBZ12" s="237"/>
      <c r="KCA12" s="238">
        <v>5200</v>
      </c>
      <c r="KCB12" s="234" t="s">
        <v>28085</v>
      </c>
      <c r="KCC12" s="235" t="s">
        <v>8705</v>
      </c>
      <c r="KCD12" s="236" t="s">
        <v>28086</v>
      </c>
      <c r="KCE12" s="237"/>
      <c r="KCF12" s="238">
        <v>5200</v>
      </c>
      <c r="KCG12" s="234" t="s">
        <v>28087</v>
      </c>
      <c r="KCH12" s="235" t="s">
        <v>8705</v>
      </c>
      <c r="KCI12" s="236" t="s">
        <v>28088</v>
      </c>
      <c r="KCJ12" s="237"/>
      <c r="KCK12" s="238">
        <v>5200</v>
      </c>
      <c r="KCL12" s="234" t="s">
        <v>28089</v>
      </c>
      <c r="KCM12" s="235" t="s">
        <v>8705</v>
      </c>
      <c r="KCN12" s="236" t="s">
        <v>28090</v>
      </c>
      <c r="KCO12" s="237"/>
      <c r="KCP12" s="238">
        <v>5200</v>
      </c>
      <c r="KCQ12" s="234" t="s">
        <v>28091</v>
      </c>
      <c r="KCR12" s="235" t="s">
        <v>8705</v>
      </c>
      <c r="KCS12" s="236" t="s">
        <v>28092</v>
      </c>
      <c r="KCT12" s="237"/>
      <c r="KCU12" s="238">
        <v>5200</v>
      </c>
      <c r="KCV12" s="234" t="s">
        <v>28093</v>
      </c>
      <c r="KCW12" s="235" t="s">
        <v>8705</v>
      </c>
      <c r="KCX12" s="236" t="s">
        <v>28094</v>
      </c>
      <c r="KCY12" s="237"/>
      <c r="KCZ12" s="238">
        <v>5200</v>
      </c>
      <c r="KDA12" s="234" t="s">
        <v>28095</v>
      </c>
      <c r="KDB12" s="235" t="s">
        <v>8705</v>
      </c>
      <c r="KDC12" s="236" t="s">
        <v>28096</v>
      </c>
      <c r="KDD12" s="237"/>
      <c r="KDE12" s="238">
        <v>5200</v>
      </c>
      <c r="KDF12" s="234" t="s">
        <v>28097</v>
      </c>
      <c r="KDG12" s="235" t="s">
        <v>8705</v>
      </c>
      <c r="KDH12" s="236" t="s">
        <v>28098</v>
      </c>
      <c r="KDI12" s="237"/>
      <c r="KDJ12" s="238">
        <v>5200</v>
      </c>
      <c r="KDK12" s="234" t="s">
        <v>28099</v>
      </c>
      <c r="KDL12" s="235" t="s">
        <v>8705</v>
      </c>
      <c r="KDM12" s="236" t="s">
        <v>28100</v>
      </c>
      <c r="KDN12" s="237"/>
      <c r="KDO12" s="238">
        <v>5200</v>
      </c>
      <c r="KDP12" s="234" t="s">
        <v>28101</v>
      </c>
      <c r="KDQ12" s="235" t="s">
        <v>8705</v>
      </c>
      <c r="KDR12" s="236" t="s">
        <v>28102</v>
      </c>
      <c r="KDS12" s="237"/>
      <c r="KDT12" s="238">
        <v>5200</v>
      </c>
      <c r="KDU12" s="234" t="s">
        <v>28103</v>
      </c>
      <c r="KDV12" s="235" t="s">
        <v>8705</v>
      </c>
      <c r="KDW12" s="236" t="s">
        <v>28104</v>
      </c>
      <c r="KDX12" s="237"/>
      <c r="KDY12" s="238">
        <v>5200</v>
      </c>
      <c r="KDZ12" s="234" t="s">
        <v>28105</v>
      </c>
      <c r="KEA12" s="235" t="s">
        <v>8705</v>
      </c>
      <c r="KEB12" s="236" t="s">
        <v>28106</v>
      </c>
      <c r="KEC12" s="237"/>
      <c r="KED12" s="238">
        <v>5200</v>
      </c>
      <c r="KEE12" s="234" t="s">
        <v>28107</v>
      </c>
      <c r="KEF12" s="235" t="s">
        <v>8705</v>
      </c>
      <c r="KEG12" s="236" t="s">
        <v>28108</v>
      </c>
      <c r="KEH12" s="237"/>
      <c r="KEI12" s="238">
        <v>5200</v>
      </c>
      <c r="KEJ12" s="234" t="s">
        <v>28109</v>
      </c>
      <c r="KEK12" s="235" t="s">
        <v>8705</v>
      </c>
      <c r="KEL12" s="236" t="s">
        <v>28110</v>
      </c>
      <c r="KEM12" s="237"/>
      <c r="KEN12" s="238">
        <v>5200</v>
      </c>
      <c r="KEO12" s="234" t="s">
        <v>28111</v>
      </c>
      <c r="KEP12" s="235" t="s">
        <v>8705</v>
      </c>
      <c r="KEQ12" s="236" t="s">
        <v>28112</v>
      </c>
      <c r="KER12" s="237"/>
      <c r="KES12" s="238">
        <v>5200</v>
      </c>
      <c r="KET12" s="234" t="s">
        <v>28113</v>
      </c>
      <c r="KEU12" s="235" t="s">
        <v>8705</v>
      </c>
      <c r="KEV12" s="236" t="s">
        <v>28114</v>
      </c>
      <c r="KEW12" s="237"/>
      <c r="KEX12" s="238">
        <v>5200</v>
      </c>
      <c r="KEY12" s="234" t="s">
        <v>28115</v>
      </c>
      <c r="KEZ12" s="235" t="s">
        <v>8705</v>
      </c>
      <c r="KFA12" s="236" t="s">
        <v>28116</v>
      </c>
      <c r="KFB12" s="237"/>
      <c r="KFC12" s="238">
        <v>5200</v>
      </c>
      <c r="KFD12" s="234" t="s">
        <v>28117</v>
      </c>
      <c r="KFE12" s="235" t="s">
        <v>8705</v>
      </c>
      <c r="KFF12" s="236" t="s">
        <v>28118</v>
      </c>
      <c r="KFG12" s="237"/>
      <c r="KFH12" s="238">
        <v>5200</v>
      </c>
      <c r="KFI12" s="234" t="s">
        <v>28119</v>
      </c>
      <c r="KFJ12" s="235" t="s">
        <v>8705</v>
      </c>
      <c r="KFK12" s="236" t="s">
        <v>28120</v>
      </c>
      <c r="KFL12" s="237"/>
      <c r="KFM12" s="238">
        <v>5200</v>
      </c>
      <c r="KFN12" s="234" t="s">
        <v>28121</v>
      </c>
      <c r="KFO12" s="235" t="s">
        <v>8705</v>
      </c>
      <c r="KFP12" s="236" t="s">
        <v>28122</v>
      </c>
      <c r="KFQ12" s="237"/>
      <c r="KFR12" s="238">
        <v>5200</v>
      </c>
      <c r="KFS12" s="234" t="s">
        <v>28123</v>
      </c>
      <c r="KFT12" s="235" t="s">
        <v>8705</v>
      </c>
      <c r="KFU12" s="236" t="s">
        <v>28124</v>
      </c>
      <c r="KFV12" s="237"/>
      <c r="KFW12" s="238">
        <v>5200</v>
      </c>
      <c r="KFX12" s="234" t="s">
        <v>28125</v>
      </c>
      <c r="KFY12" s="235" t="s">
        <v>8705</v>
      </c>
      <c r="KFZ12" s="236" t="s">
        <v>28126</v>
      </c>
      <c r="KGA12" s="237"/>
      <c r="KGB12" s="238">
        <v>5200</v>
      </c>
      <c r="KGC12" s="234" t="s">
        <v>28127</v>
      </c>
      <c r="KGD12" s="235" t="s">
        <v>8705</v>
      </c>
      <c r="KGE12" s="236" t="s">
        <v>28128</v>
      </c>
      <c r="KGF12" s="237"/>
      <c r="KGG12" s="238">
        <v>5200</v>
      </c>
      <c r="KGH12" s="234" t="s">
        <v>28129</v>
      </c>
      <c r="KGI12" s="235" t="s">
        <v>8705</v>
      </c>
      <c r="KGJ12" s="236" t="s">
        <v>28130</v>
      </c>
      <c r="KGK12" s="237"/>
      <c r="KGL12" s="238">
        <v>5200</v>
      </c>
      <c r="KGM12" s="234" t="s">
        <v>28131</v>
      </c>
      <c r="KGN12" s="235" t="s">
        <v>8705</v>
      </c>
      <c r="KGO12" s="236" t="s">
        <v>28132</v>
      </c>
      <c r="KGP12" s="237"/>
      <c r="KGQ12" s="238">
        <v>5200</v>
      </c>
      <c r="KGR12" s="234" t="s">
        <v>28133</v>
      </c>
      <c r="KGS12" s="235" t="s">
        <v>8705</v>
      </c>
      <c r="KGT12" s="236" t="s">
        <v>28134</v>
      </c>
      <c r="KGU12" s="237"/>
      <c r="KGV12" s="238">
        <v>5200</v>
      </c>
      <c r="KGW12" s="234" t="s">
        <v>28135</v>
      </c>
      <c r="KGX12" s="235" t="s">
        <v>8705</v>
      </c>
      <c r="KGY12" s="236" t="s">
        <v>28136</v>
      </c>
      <c r="KGZ12" s="237"/>
      <c r="KHA12" s="238">
        <v>5200</v>
      </c>
      <c r="KHB12" s="234" t="s">
        <v>28137</v>
      </c>
      <c r="KHC12" s="235" t="s">
        <v>8705</v>
      </c>
      <c r="KHD12" s="236" t="s">
        <v>28138</v>
      </c>
      <c r="KHE12" s="237"/>
      <c r="KHF12" s="238">
        <v>5200</v>
      </c>
      <c r="KHG12" s="234" t="s">
        <v>28139</v>
      </c>
      <c r="KHH12" s="235" t="s">
        <v>8705</v>
      </c>
      <c r="KHI12" s="236" t="s">
        <v>28140</v>
      </c>
      <c r="KHJ12" s="237"/>
      <c r="KHK12" s="238">
        <v>5200</v>
      </c>
      <c r="KHL12" s="234" t="s">
        <v>28141</v>
      </c>
      <c r="KHM12" s="235" t="s">
        <v>8705</v>
      </c>
      <c r="KHN12" s="236" t="s">
        <v>28142</v>
      </c>
      <c r="KHO12" s="237"/>
      <c r="KHP12" s="238">
        <v>5200</v>
      </c>
      <c r="KHQ12" s="234" t="s">
        <v>28143</v>
      </c>
      <c r="KHR12" s="235" t="s">
        <v>8705</v>
      </c>
      <c r="KHS12" s="236" t="s">
        <v>28144</v>
      </c>
      <c r="KHT12" s="237"/>
      <c r="KHU12" s="238">
        <v>5200</v>
      </c>
      <c r="KHV12" s="234" t="s">
        <v>28145</v>
      </c>
      <c r="KHW12" s="235" t="s">
        <v>8705</v>
      </c>
      <c r="KHX12" s="236" t="s">
        <v>28146</v>
      </c>
      <c r="KHY12" s="237"/>
      <c r="KHZ12" s="238">
        <v>5200</v>
      </c>
      <c r="KIA12" s="234" t="s">
        <v>28147</v>
      </c>
      <c r="KIB12" s="235" t="s">
        <v>8705</v>
      </c>
      <c r="KIC12" s="236" t="s">
        <v>28148</v>
      </c>
      <c r="KID12" s="237"/>
      <c r="KIE12" s="238">
        <v>5200</v>
      </c>
      <c r="KIF12" s="234" t="s">
        <v>28149</v>
      </c>
      <c r="KIG12" s="235" t="s">
        <v>8705</v>
      </c>
      <c r="KIH12" s="236" t="s">
        <v>28150</v>
      </c>
      <c r="KII12" s="237"/>
      <c r="KIJ12" s="238">
        <v>5200</v>
      </c>
      <c r="KIK12" s="234" t="s">
        <v>28151</v>
      </c>
      <c r="KIL12" s="235" t="s">
        <v>8705</v>
      </c>
      <c r="KIM12" s="236" t="s">
        <v>28152</v>
      </c>
      <c r="KIN12" s="237"/>
      <c r="KIO12" s="238">
        <v>5200</v>
      </c>
      <c r="KIP12" s="234" t="s">
        <v>28153</v>
      </c>
      <c r="KIQ12" s="235" t="s">
        <v>8705</v>
      </c>
      <c r="KIR12" s="236" t="s">
        <v>28154</v>
      </c>
      <c r="KIS12" s="237"/>
      <c r="KIT12" s="238">
        <v>5200</v>
      </c>
      <c r="KIU12" s="234" t="s">
        <v>28155</v>
      </c>
      <c r="KIV12" s="235" t="s">
        <v>8705</v>
      </c>
      <c r="KIW12" s="236" t="s">
        <v>28156</v>
      </c>
      <c r="KIX12" s="237"/>
      <c r="KIY12" s="238">
        <v>5200</v>
      </c>
      <c r="KIZ12" s="234" t="s">
        <v>28157</v>
      </c>
      <c r="KJA12" s="235" t="s">
        <v>8705</v>
      </c>
      <c r="KJB12" s="236" t="s">
        <v>28158</v>
      </c>
      <c r="KJC12" s="237"/>
      <c r="KJD12" s="238">
        <v>5200</v>
      </c>
      <c r="KJE12" s="234" t="s">
        <v>28159</v>
      </c>
      <c r="KJF12" s="235" t="s">
        <v>8705</v>
      </c>
      <c r="KJG12" s="236" t="s">
        <v>28160</v>
      </c>
      <c r="KJH12" s="237"/>
      <c r="KJI12" s="238">
        <v>5200</v>
      </c>
      <c r="KJJ12" s="234" t="s">
        <v>28161</v>
      </c>
      <c r="KJK12" s="235" t="s">
        <v>8705</v>
      </c>
      <c r="KJL12" s="236" t="s">
        <v>28162</v>
      </c>
      <c r="KJM12" s="237"/>
      <c r="KJN12" s="238">
        <v>5200</v>
      </c>
      <c r="KJO12" s="234" t="s">
        <v>28163</v>
      </c>
      <c r="KJP12" s="235" t="s">
        <v>8705</v>
      </c>
      <c r="KJQ12" s="236" t="s">
        <v>28164</v>
      </c>
      <c r="KJR12" s="237"/>
      <c r="KJS12" s="238">
        <v>5200</v>
      </c>
      <c r="KJT12" s="234" t="s">
        <v>28165</v>
      </c>
      <c r="KJU12" s="235" t="s">
        <v>8705</v>
      </c>
      <c r="KJV12" s="236" t="s">
        <v>28166</v>
      </c>
      <c r="KJW12" s="237"/>
      <c r="KJX12" s="238">
        <v>5200</v>
      </c>
      <c r="KJY12" s="234" t="s">
        <v>28167</v>
      </c>
      <c r="KJZ12" s="235" t="s">
        <v>8705</v>
      </c>
      <c r="KKA12" s="236" t="s">
        <v>28168</v>
      </c>
      <c r="KKB12" s="237"/>
      <c r="KKC12" s="238">
        <v>5200</v>
      </c>
      <c r="KKD12" s="234" t="s">
        <v>28169</v>
      </c>
      <c r="KKE12" s="235" t="s">
        <v>8705</v>
      </c>
      <c r="KKF12" s="236" t="s">
        <v>28170</v>
      </c>
      <c r="KKG12" s="237"/>
      <c r="KKH12" s="238">
        <v>5200</v>
      </c>
      <c r="KKI12" s="234" t="s">
        <v>28171</v>
      </c>
      <c r="KKJ12" s="235" t="s">
        <v>8705</v>
      </c>
      <c r="KKK12" s="236" t="s">
        <v>28172</v>
      </c>
      <c r="KKL12" s="237"/>
      <c r="KKM12" s="238">
        <v>5200</v>
      </c>
      <c r="KKN12" s="234" t="s">
        <v>28173</v>
      </c>
      <c r="KKO12" s="235" t="s">
        <v>8705</v>
      </c>
      <c r="KKP12" s="236" t="s">
        <v>28174</v>
      </c>
      <c r="KKQ12" s="237"/>
      <c r="KKR12" s="238">
        <v>5200</v>
      </c>
      <c r="KKS12" s="234" t="s">
        <v>28175</v>
      </c>
      <c r="KKT12" s="235" t="s">
        <v>8705</v>
      </c>
      <c r="KKU12" s="236" t="s">
        <v>28176</v>
      </c>
      <c r="KKV12" s="237"/>
      <c r="KKW12" s="238">
        <v>5200</v>
      </c>
      <c r="KKX12" s="234" t="s">
        <v>28177</v>
      </c>
      <c r="KKY12" s="235" t="s">
        <v>8705</v>
      </c>
      <c r="KKZ12" s="236" t="s">
        <v>28178</v>
      </c>
      <c r="KLA12" s="237"/>
      <c r="KLB12" s="238">
        <v>5200</v>
      </c>
      <c r="KLC12" s="234" t="s">
        <v>28179</v>
      </c>
      <c r="KLD12" s="235" t="s">
        <v>8705</v>
      </c>
      <c r="KLE12" s="236" t="s">
        <v>28180</v>
      </c>
      <c r="KLF12" s="237"/>
      <c r="KLG12" s="238">
        <v>5200</v>
      </c>
      <c r="KLH12" s="234" t="s">
        <v>28181</v>
      </c>
      <c r="KLI12" s="235" t="s">
        <v>8705</v>
      </c>
      <c r="KLJ12" s="236" t="s">
        <v>28182</v>
      </c>
      <c r="KLK12" s="237"/>
      <c r="KLL12" s="238">
        <v>5200</v>
      </c>
      <c r="KLM12" s="234" t="s">
        <v>28183</v>
      </c>
      <c r="KLN12" s="235" t="s">
        <v>8705</v>
      </c>
      <c r="KLO12" s="236" t="s">
        <v>28184</v>
      </c>
      <c r="KLP12" s="237"/>
      <c r="KLQ12" s="238">
        <v>5200</v>
      </c>
      <c r="KLR12" s="234" t="s">
        <v>28185</v>
      </c>
      <c r="KLS12" s="235" t="s">
        <v>8705</v>
      </c>
      <c r="KLT12" s="236" t="s">
        <v>28186</v>
      </c>
      <c r="KLU12" s="237"/>
      <c r="KLV12" s="238">
        <v>5200</v>
      </c>
      <c r="KLW12" s="234" t="s">
        <v>28187</v>
      </c>
      <c r="KLX12" s="235" t="s">
        <v>8705</v>
      </c>
      <c r="KLY12" s="236" t="s">
        <v>28188</v>
      </c>
      <c r="KLZ12" s="237"/>
      <c r="KMA12" s="238">
        <v>5200</v>
      </c>
      <c r="KMB12" s="234" t="s">
        <v>28189</v>
      </c>
      <c r="KMC12" s="235" t="s">
        <v>8705</v>
      </c>
      <c r="KMD12" s="236" t="s">
        <v>28190</v>
      </c>
      <c r="KME12" s="237"/>
      <c r="KMF12" s="238">
        <v>5200</v>
      </c>
      <c r="KMG12" s="234" t="s">
        <v>28191</v>
      </c>
      <c r="KMH12" s="235" t="s">
        <v>8705</v>
      </c>
      <c r="KMI12" s="236" t="s">
        <v>28192</v>
      </c>
      <c r="KMJ12" s="237"/>
      <c r="KMK12" s="238">
        <v>5200</v>
      </c>
      <c r="KML12" s="234" t="s">
        <v>28193</v>
      </c>
      <c r="KMM12" s="235" t="s">
        <v>8705</v>
      </c>
      <c r="KMN12" s="236" t="s">
        <v>28194</v>
      </c>
      <c r="KMO12" s="237"/>
      <c r="KMP12" s="238">
        <v>5200</v>
      </c>
      <c r="KMQ12" s="234" t="s">
        <v>28195</v>
      </c>
      <c r="KMR12" s="235" t="s">
        <v>8705</v>
      </c>
      <c r="KMS12" s="236" t="s">
        <v>28196</v>
      </c>
      <c r="KMT12" s="237"/>
      <c r="KMU12" s="238">
        <v>5200</v>
      </c>
      <c r="KMV12" s="234" t="s">
        <v>28197</v>
      </c>
      <c r="KMW12" s="235" t="s">
        <v>8705</v>
      </c>
      <c r="KMX12" s="236" t="s">
        <v>28198</v>
      </c>
      <c r="KMY12" s="237"/>
      <c r="KMZ12" s="238">
        <v>5200</v>
      </c>
      <c r="KNA12" s="234" t="s">
        <v>28199</v>
      </c>
      <c r="KNB12" s="235" t="s">
        <v>8705</v>
      </c>
      <c r="KNC12" s="236" t="s">
        <v>28200</v>
      </c>
      <c r="KND12" s="237"/>
      <c r="KNE12" s="238">
        <v>5200</v>
      </c>
      <c r="KNF12" s="234" t="s">
        <v>28201</v>
      </c>
      <c r="KNG12" s="235" t="s">
        <v>8705</v>
      </c>
      <c r="KNH12" s="236" t="s">
        <v>28202</v>
      </c>
      <c r="KNI12" s="237"/>
      <c r="KNJ12" s="238">
        <v>5200</v>
      </c>
      <c r="KNK12" s="234" t="s">
        <v>28203</v>
      </c>
      <c r="KNL12" s="235" t="s">
        <v>8705</v>
      </c>
      <c r="KNM12" s="236" t="s">
        <v>28204</v>
      </c>
      <c r="KNN12" s="237"/>
      <c r="KNO12" s="238">
        <v>5200</v>
      </c>
      <c r="KNP12" s="234" t="s">
        <v>28205</v>
      </c>
      <c r="KNQ12" s="235" t="s">
        <v>8705</v>
      </c>
      <c r="KNR12" s="236" t="s">
        <v>28206</v>
      </c>
      <c r="KNS12" s="237"/>
      <c r="KNT12" s="238">
        <v>5200</v>
      </c>
      <c r="KNU12" s="234" t="s">
        <v>28207</v>
      </c>
      <c r="KNV12" s="235" t="s">
        <v>8705</v>
      </c>
      <c r="KNW12" s="236" t="s">
        <v>28208</v>
      </c>
      <c r="KNX12" s="237"/>
      <c r="KNY12" s="238">
        <v>5200</v>
      </c>
      <c r="KNZ12" s="234" t="s">
        <v>28209</v>
      </c>
      <c r="KOA12" s="235" t="s">
        <v>8705</v>
      </c>
      <c r="KOB12" s="236" t="s">
        <v>28210</v>
      </c>
      <c r="KOC12" s="237"/>
      <c r="KOD12" s="238">
        <v>5200</v>
      </c>
      <c r="KOE12" s="234" t="s">
        <v>28211</v>
      </c>
      <c r="KOF12" s="235" t="s">
        <v>8705</v>
      </c>
      <c r="KOG12" s="236" t="s">
        <v>28212</v>
      </c>
      <c r="KOH12" s="237"/>
      <c r="KOI12" s="238">
        <v>5200</v>
      </c>
      <c r="KOJ12" s="234" t="s">
        <v>28213</v>
      </c>
      <c r="KOK12" s="235" t="s">
        <v>8705</v>
      </c>
      <c r="KOL12" s="236" t="s">
        <v>28214</v>
      </c>
      <c r="KOM12" s="237"/>
      <c r="KON12" s="238">
        <v>5200</v>
      </c>
      <c r="KOO12" s="234" t="s">
        <v>28215</v>
      </c>
      <c r="KOP12" s="235" t="s">
        <v>8705</v>
      </c>
      <c r="KOQ12" s="236" t="s">
        <v>28216</v>
      </c>
      <c r="KOR12" s="237"/>
      <c r="KOS12" s="238">
        <v>5200</v>
      </c>
      <c r="KOT12" s="234" t="s">
        <v>28217</v>
      </c>
      <c r="KOU12" s="235" t="s">
        <v>8705</v>
      </c>
      <c r="KOV12" s="236" t="s">
        <v>28218</v>
      </c>
      <c r="KOW12" s="237"/>
      <c r="KOX12" s="238">
        <v>5200</v>
      </c>
      <c r="KOY12" s="234" t="s">
        <v>28219</v>
      </c>
      <c r="KOZ12" s="235" t="s">
        <v>8705</v>
      </c>
      <c r="KPA12" s="236" t="s">
        <v>28220</v>
      </c>
      <c r="KPB12" s="237"/>
      <c r="KPC12" s="238">
        <v>5200</v>
      </c>
      <c r="KPD12" s="234" t="s">
        <v>28221</v>
      </c>
      <c r="KPE12" s="235" t="s">
        <v>8705</v>
      </c>
      <c r="KPF12" s="236" t="s">
        <v>28222</v>
      </c>
      <c r="KPG12" s="237"/>
      <c r="KPH12" s="238">
        <v>5200</v>
      </c>
      <c r="KPI12" s="234" t="s">
        <v>28223</v>
      </c>
      <c r="KPJ12" s="235" t="s">
        <v>8705</v>
      </c>
      <c r="KPK12" s="236" t="s">
        <v>28224</v>
      </c>
      <c r="KPL12" s="237"/>
      <c r="KPM12" s="238">
        <v>5200</v>
      </c>
      <c r="KPN12" s="234" t="s">
        <v>28225</v>
      </c>
      <c r="KPO12" s="235" t="s">
        <v>8705</v>
      </c>
      <c r="KPP12" s="236" t="s">
        <v>28226</v>
      </c>
      <c r="KPQ12" s="237"/>
      <c r="KPR12" s="238">
        <v>5200</v>
      </c>
      <c r="KPS12" s="234" t="s">
        <v>28227</v>
      </c>
      <c r="KPT12" s="235" t="s">
        <v>8705</v>
      </c>
      <c r="KPU12" s="236" t="s">
        <v>28228</v>
      </c>
      <c r="KPV12" s="237"/>
      <c r="KPW12" s="238">
        <v>5200</v>
      </c>
      <c r="KPX12" s="234" t="s">
        <v>28229</v>
      </c>
      <c r="KPY12" s="235" t="s">
        <v>8705</v>
      </c>
      <c r="KPZ12" s="236" t="s">
        <v>28230</v>
      </c>
      <c r="KQA12" s="237"/>
      <c r="KQB12" s="238">
        <v>5200</v>
      </c>
      <c r="KQC12" s="234" t="s">
        <v>28231</v>
      </c>
      <c r="KQD12" s="235" t="s">
        <v>8705</v>
      </c>
      <c r="KQE12" s="236" t="s">
        <v>28232</v>
      </c>
      <c r="KQF12" s="237"/>
      <c r="KQG12" s="238">
        <v>5200</v>
      </c>
      <c r="KQH12" s="234" t="s">
        <v>28233</v>
      </c>
      <c r="KQI12" s="235" t="s">
        <v>8705</v>
      </c>
      <c r="KQJ12" s="236" t="s">
        <v>28234</v>
      </c>
      <c r="KQK12" s="237"/>
      <c r="KQL12" s="238">
        <v>5200</v>
      </c>
      <c r="KQM12" s="234" t="s">
        <v>28235</v>
      </c>
      <c r="KQN12" s="235" t="s">
        <v>8705</v>
      </c>
      <c r="KQO12" s="236" t="s">
        <v>28236</v>
      </c>
      <c r="KQP12" s="237"/>
      <c r="KQQ12" s="238">
        <v>5200</v>
      </c>
      <c r="KQR12" s="234" t="s">
        <v>28237</v>
      </c>
      <c r="KQS12" s="235" t="s">
        <v>8705</v>
      </c>
      <c r="KQT12" s="236" t="s">
        <v>28238</v>
      </c>
      <c r="KQU12" s="237"/>
      <c r="KQV12" s="238">
        <v>5200</v>
      </c>
      <c r="KQW12" s="234" t="s">
        <v>28239</v>
      </c>
      <c r="KQX12" s="235" t="s">
        <v>8705</v>
      </c>
      <c r="KQY12" s="236" t="s">
        <v>28240</v>
      </c>
      <c r="KQZ12" s="237"/>
      <c r="KRA12" s="238">
        <v>5200</v>
      </c>
      <c r="KRB12" s="234" t="s">
        <v>28241</v>
      </c>
      <c r="KRC12" s="235" t="s">
        <v>8705</v>
      </c>
      <c r="KRD12" s="236" t="s">
        <v>28242</v>
      </c>
      <c r="KRE12" s="237"/>
      <c r="KRF12" s="238">
        <v>5200</v>
      </c>
      <c r="KRG12" s="234" t="s">
        <v>28243</v>
      </c>
      <c r="KRH12" s="235" t="s">
        <v>8705</v>
      </c>
      <c r="KRI12" s="236" t="s">
        <v>28244</v>
      </c>
      <c r="KRJ12" s="237"/>
      <c r="KRK12" s="238">
        <v>5200</v>
      </c>
      <c r="KRL12" s="234" t="s">
        <v>28245</v>
      </c>
      <c r="KRM12" s="235" t="s">
        <v>8705</v>
      </c>
      <c r="KRN12" s="236" t="s">
        <v>28246</v>
      </c>
      <c r="KRO12" s="237"/>
      <c r="KRP12" s="238">
        <v>5200</v>
      </c>
      <c r="KRQ12" s="234" t="s">
        <v>28247</v>
      </c>
      <c r="KRR12" s="235" t="s">
        <v>8705</v>
      </c>
      <c r="KRS12" s="236" t="s">
        <v>28248</v>
      </c>
      <c r="KRT12" s="237"/>
      <c r="KRU12" s="238">
        <v>5200</v>
      </c>
      <c r="KRV12" s="234" t="s">
        <v>28249</v>
      </c>
      <c r="KRW12" s="235" t="s">
        <v>8705</v>
      </c>
      <c r="KRX12" s="236" t="s">
        <v>28250</v>
      </c>
      <c r="KRY12" s="237"/>
      <c r="KRZ12" s="238">
        <v>5200</v>
      </c>
      <c r="KSA12" s="234" t="s">
        <v>28251</v>
      </c>
      <c r="KSB12" s="235" t="s">
        <v>8705</v>
      </c>
      <c r="KSC12" s="236" t="s">
        <v>28252</v>
      </c>
      <c r="KSD12" s="237"/>
      <c r="KSE12" s="238">
        <v>5200</v>
      </c>
      <c r="KSF12" s="234" t="s">
        <v>28253</v>
      </c>
      <c r="KSG12" s="235" t="s">
        <v>8705</v>
      </c>
      <c r="KSH12" s="236" t="s">
        <v>28254</v>
      </c>
      <c r="KSI12" s="237"/>
      <c r="KSJ12" s="238">
        <v>5200</v>
      </c>
      <c r="KSK12" s="234" t="s">
        <v>28255</v>
      </c>
      <c r="KSL12" s="235" t="s">
        <v>8705</v>
      </c>
      <c r="KSM12" s="236" t="s">
        <v>28256</v>
      </c>
      <c r="KSN12" s="237"/>
      <c r="KSO12" s="238">
        <v>5200</v>
      </c>
      <c r="KSP12" s="234" t="s">
        <v>28257</v>
      </c>
      <c r="KSQ12" s="235" t="s">
        <v>8705</v>
      </c>
      <c r="KSR12" s="236" t="s">
        <v>28258</v>
      </c>
      <c r="KSS12" s="237"/>
      <c r="KST12" s="238">
        <v>5200</v>
      </c>
      <c r="KSU12" s="234" t="s">
        <v>28259</v>
      </c>
      <c r="KSV12" s="235" t="s">
        <v>8705</v>
      </c>
      <c r="KSW12" s="236" t="s">
        <v>28260</v>
      </c>
      <c r="KSX12" s="237"/>
      <c r="KSY12" s="238">
        <v>5200</v>
      </c>
      <c r="KSZ12" s="234" t="s">
        <v>28261</v>
      </c>
      <c r="KTA12" s="235" t="s">
        <v>8705</v>
      </c>
      <c r="KTB12" s="236" t="s">
        <v>28262</v>
      </c>
      <c r="KTC12" s="237"/>
      <c r="KTD12" s="238">
        <v>5200</v>
      </c>
      <c r="KTE12" s="234" t="s">
        <v>28263</v>
      </c>
      <c r="KTF12" s="235" t="s">
        <v>8705</v>
      </c>
      <c r="KTG12" s="236" t="s">
        <v>28264</v>
      </c>
      <c r="KTH12" s="237"/>
      <c r="KTI12" s="238">
        <v>5200</v>
      </c>
      <c r="KTJ12" s="234" t="s">
        <v>28265</v>
      </c>
      <c r="KTK12" s="235" t="s">
        <v>8705</v>
      </c>
      <c r="KTL12" s="236" t="s">
        <v>28266</v>
      </c>
      <c r="KTM12" s="237"/>
      <c r="KTN12" s="238">
        <v>5200</v>
      </c>
      <c r="KTO12" s="234" t="s">
        <v>28267</v>
      </c>
      <c r="KTP12" s="235" t="s">
        <v>8705</v>
      </c>
      <c r="KTQ12" s="236" t="s">
        <v>28268</v>
      </c>
      <c r="KTR12" s="237"/>
      <c r="KTS12" s="238">
        <v>5200</v>
      </c>
      <c r="KTT12" s="234" t="s">
        <v>28269</v>
      </c>
      <c r="KTU12" s="235" t="s">
        <v>8705</v>
      </c>
      <c r="KTV12" s="236" t="s">
        <v>28270</v>
      </c>
      <c r="KTW12" s="237"/>
      <c r="KTX12" s="238">
        <v>5200</v>
      </c>
      <c r="KTY12" s="234" t="s">
        <v>28271</v>
      </c>
      <c r="KTZ12" s="235" t="s">
        <v>8705</v>
      </c>
      <c r="KUA12" s="236" t="s">
        <v>28272</v>
      </c>
      <c r="KUB12" s="237"/>
      <c r="KUC12" s="238">
        <v>5200</v>
      </c>
      <c r="KUD12" s="234" t="s">
        <v>28273</v>
      </c>
      <c r="KUE12" s="235" t="s">
        <v>8705</v>
      </c>
      <c r="KUF12" s="236" t="s">
        <v>28274</v>
      </c>
      <c r="KUG12" s="237"/>
      <c r="KUH12" s="238">
        <v>5200</v>
      </c>
      <c r="KUI12" s="234" t="s">
        <v>28275</v>
      </c>
      <c r="KUJ12" s="235" t="s">
        <v>8705</v>
      </c>
      <c r="KUK12" s="236" t="s">
        <v>28276</v>
      </c>
      <c r="KUL12" s="237"/>
      <c r="KUM12" s="238">
        <v>5200</v>
      </c>
      <c r="KUN12" s="234" t="s">
        <v>28277</v>
      </c>
      <c r="KUO12" s="235" t="s">
        <v>8705</v>
      </c>
      <c r="KUP12" s="236" t="s">
        <v>28278</v>
      </c>
      <c r="KUQ12" s="237"/>
      <c r="KUR12" s="238">
        <v>5200</v>
      </c>
      <c r="KUS12" s="234" t="s">
        <v>28279</v>
      </c>
      <c r="KUT12" s="235" t="s">
        <v>8705</v>
      </c>
      <c r="KUU12" s="236" t="s">
        <v>28280</v>
      </c>
      <c r="KUV12" s="237"/>
      <c r="KUW12" s="238">
        <v>5200</v>
      </c>
      <c r="KUX12" s="234" t="s">
        <v>28281</v>
      </c>
      <c r="KUY12" s="235" t="s">
        <v>8705</v>
      </c>
      <c r="KUZ12" s="236" t="s">
        <v>28282</v>
      </c>
      <c r="KVA12" s="237"/>
      <c r="KVB12" s="238">
        <v>5200</v>
      </c>
      <c r="KVC12" s="234" t="s">
        <v>28283</v>
      </c>
      <c r="KVD12" s="235" t="s">
        <v>8705</v>
      </c>
      <c r="KVE12" s="236" t="s">
        <v>28284</v>
      </c>
      <c r="KVF12" s="237"/>
      <c r="KVG12" s="238">
        <v>5200</v>
      </c>
      <c r="KVH12" s="234" t="s">
        <v>28285</v>
      </c>
      <c r="KVI12" s="235" t="s">
        <v>8705</v>
      </c>
      <c r="KVJ12" s="236" t="s">
        <v>28286</v>
      </c>
      <c r="KVK12" s="237"/>
      <c r="KVL12" s="238">
        <v>5200</v>
      </c>
      <c r="KVM12" s="234" t="s">
        <v>28287</v>
      </c>
      <c r="KVN12" s="235" t="s">
        <v>8705</v>
      </c>
      <c r="KVO12" s="236" t="s">
        <v>28288</v>
      </c>
      <c r="KVP12" s="237"/>
      <c r="KVQ12" s="238">
        <v>5200</v>
      </c>
      <c r="KVR12" s="234" t="s">
        <v>28289</v>
      </c>
      <c r="KVS12" s="235" t="s">
        <v>8705</v>
      </c>
      <c r="KVT12" s="236" t="s">
        <v>28290</v>
      </c>
      <c r="KVU12" s="237"/>
      <c r="KVV12" s="238">
        <v>5200</v>
      </c>
      <c r="KVW12" s="234" t="s">
        <v>28291</v>
      </c>
      <c r="KVX12" s="235" t="s">
        <v>8705</v>
      </c>
      <c r="KVY12" s="236" t="s">
        <v>28292</v>
      </c>
      <c r="KVZ12" s="237"/>
      <c r="KWA12" s="238">
        <v>5200</v>
      </c>
      <c r="KWB12" s="234" t="s">
        <v>28293</v>
      </c>
      <c r="KWC12" s="235" t="s">
        <v>8705</v>
      </c>
      <c r="KWD12" s="236" t="s">
        <v>28294</v>
      </c>
      <c r="KWE12" s="237"/>
      <c r="KWF12" s="238">
        <v>5200</v>
      </c>
      <c r="KWG12" s="234" t="s">
        <v>28295</v>
      </c>
      <c r="KWH12" s="235" t="s">
        <v>8705</v>
      </c>
      <c r="KWI12" s="236" t="s">
        <v>28296</v>
      </c>
      <c r="KWJ12" s="237"/>
      <c r="KWK12" s="238">
        <v>5200</v>
      </c>
      <c r="KWL12" s="234" t="s">
        <v>28297</v>
      </c>
      <c r="KWM12" s="235" t="s">
        <v>8705</v>
      </c>
      <c r="KWN12" s="236" t="s">
        <v>28298</v>
      </c>
      <c r="KWO12" s="237"/>
      <c r="KWP12" s="238">
        <v>5200</v>
      </c>
      <c r="KWQ12" s="234" t="s">
        <v>28299</v>
      </c>
      <c r="KWR12" s="235" t="s">
        <v>8705</v>
      </c>
      <c r="KWS12" s="236" t="s">
        <v>28300</v>
      </c>
      <c r="KWT12" s="237"/>
      <c r="KWU12" s="238">
        <v>5200</v>
      </c>
      <c r="KWV12" s="234" t="s">
        <v>28301</v>
      </c>
      <c r="KWW12" s="235" t="s">
        <v>8705</v>
      </c>
      <c r="KWX12" s="236" t="s">
        <v>28302</v>
      </c>
      <c r="KWY12" s="237"/>
      <c r="KWZ12" s="238">
        <v>5200</v>
      </c>
      <c r="KXA12" s="234" t="s">
        <v>28303</v>
      </c>
      <c r="KXB12" s="235" t="s">
        <v>8705</v>
      </c>
      <c r="KXC12" s="236" t="s">
        <v>28304</v>
      </c>
      <c r="KXD12" s="237"/>
      <c r="KXE12" s="238">
        <v>5200</v>
      </c>
      <c r="KXF12" s="234" t="s">
        <v>28305</v>
      </c>
      <c r="KXG12" s="235" t="s">
        <v>8705</v>
      </c>
      <c r="KXH12" s="236" t="s">
        <v>28306</v>
      </c>
      <c r="KXI12" s="237"/>
      <c r="KXJ12" s="238">
        <v>5200</v>
      </c>
      <c r="KXK12" s="234" t="s">
        <v>28307</v>
      </c>
      <c r="KXL12" s="235" t="s">
        <v>8705</v>
      </c>
      <c r="KXM12" s="236" t="s">
        <v>28308</v>
      </c>
      <c r="KXN12" s="237"/>
      <c r="KXO12" s="238">
        <v>5200</v>
      </c>
      <c r="KXP12" s="234" t="s">
        <v>28309</v>
      </c>
      <c r="KXQ12" s="235" t="s">
        <v>8705</v>
      </c>
      <c r="KXR12" s="236" t="s">
        <v>28310</v>
      </c>
      <c r="KXS12" s="237"/>
      <c r="KXT12" s="238">
        <v>5200</v>
      </c>
      <c r="KXU12" s="234" t="s">
        <v>28311</v>
      </c>
      <c r="KXV12" s="235" t="s">
        <v>8705</v>
      </c>
      <c r="KXW12" s="236" t="s">
        <v>28312</v>
      </c>
      <c r="KXX12" s="237"/>
      <c r="KXY12" s="238">
        <v>5200</v>
      </c>
      <c r="KXZ12" s="234" t="s">
        <v>28313</v>
      </c>
      <c r="KYA12" s="235" t="s">
        <v>8705</v>
      </c>
      <c r="KYB12" s="236" t="s">
        <v>28314</v>
      </c>
      <c r="KYC12" s="237"/>
      <c r="KYD12" s="238">
        <v>5200</v>
      </c>
      <c r="KYE12" s="234" t="s">
        <v>28315</v>
      </c>
      <c r="KYF12" s="235" t="s">
        <v>8705</v>
      </c>
      <c r="KYG12" s="236" t="s">
        <v>28316</v>
      </c>
      <c r="KYH12" s="237"/>
      <c r="KYI12" s="238">
        <v>5200</v>
      </c>
      <c r="KYJ12" s="234" t="s">
        <v>28317</v>
      </c>
      <c r="KYK12" s="235" t="s">
        <v>8705</v>
      </c>
      <c r="KYL12" s="236" t="s">
        <v>28318</v>
      </c>
      <c r="KYM12" s="237"/>
      <c r="KYN12" s="238">
        <v>5200</v>
      </c>
      <c r="KYO12" s="234" t="s">
        <v>28319</v>
      </c>
      <c r="KYP12" s="235" t="s">
        <v>8705</v>
      </c>
      <c r="KYQ12" s="236" t="s">
        <v>28320</v>
      </c>
      <c r="KYR12" s="237"/>
      <c r="KYS12" s="238">
        <v>5200</v>
      </c>
      <c r="KYT12" s="234" t="s">
        <v>28321</v>
      </c>
      <c r="KYU12" s="235" t="s">
        <v>8705</v>
      </c>
      <c r="KYV12" s="236" t="s">
        <v>28322</v>
      </c>
      <c r="KYW12" s="237"/>
      <c r="KYX12" s="238">
        <v>5200</v>
      </c>
      <c r="KYY12" s="234" t="s">
        <v>28323</v>
      </c>
      <c r="KYZ12" s="235" t="s">
        <v>8705</v>
      </c>
      <c r="KZA12" s="236" t="s">
        <v>28324</v>
      </c>
      <c r="KZB12" s="237"/>
      <c r="KZC12" s="238">
        <v>5200</v>
      </c>
      <c r="KZD12" s="234" t="s">
        <v>28325</v>
      </c>
      <c r="KZE12" s="235" t="s">
        <v>8705</v>
      </c>
      <c r="KZF12" s="236" t="s">
        <v>28326</v>
      </c>
      <c r="KZG12" s="237"/>
      <c r="KZH12" s="238">
        <v>5200</v>
      </c>
      <c r="KZI12" s="234" t="s">
        <v>28327</v>
      </c>
      <c r="KZJ12" s="235" t="s">
        <v>8705</v>
      </c>
      <c r="KZK12" s="236" t="s">
        <v>28328</v>
      </c>
      <c r="KZL12" s="237"/>
      <c r="KZM12" s="238">
        <v>5200</v>
      </c>
      <c r="KZN12" s="234" t="s">
        <v>28329</v>
      </c>
      <c r="KZO12" s="235" t="s">
        <v>8705</v>
      </c>
      <c r="KZP12" s="236" t="s">
        <v>28330</v>
      </c>
      <c r="KZQ12" s="237"/>
      <c r="KZR12" s="238">
        <v>5200</v>
      </c>
      <c r="KZS12" s="234" t="s">
        <v>28331</v>
      </c>
      <c r="KZT12" s="235" t="s">
        <v>8705</v>
      </c>
      <c r="KZU12" s="236" t="s">
        <v>28332</v>
      </c>
      <c r="KZV12" s="237"/>
      <c r="KZW12" s="238">
        <v>5200</v>
      </c>
      <c r="KZX12" s="234" t="s">
        <v>28333</v>
      </c>
      <c r="KZY12" s="235" t="s">
        <v>8705</v>
      </c>
      <c r="KZZ12" s="236" t="s">
        <v>28334</v>
      </c>
      <c r="LAA12" s="237"/>
      <c r="LAB12" s="238">
        <v>5200</v>
      </c>
      <c r="LAC12" s="234" t="s">
        <v>28335</v>
      </c>
      <c r="LAD12" s="235" t="s">
        <v>8705</v>
      </c>
      <c r="LAE12" s="236" t="s">
        <v>28336</v>
      </c>
      <c r="LAF12" s="237"/>
      <c r="LAG12" s="238">
        <v>5200</v>
      </c>
      <c r="LAH12" s="234" t="s">
        <v>28337</v>
      </c>
      <c r="LAI12" s="235" t="s">
        <v>8705</v>
      </c>
      <c r="LAJ12" s="236" t="s">
        <v>28338</v>
      </c>
      <c r="LAK12" s="237"/>
      <c r="LAL12" s="238">
        <v>5200</v>
      </c>
      <c r="LAM12" s="234" t="s">
        <v>28339</v>
      </c>
      <c r="LAN12" s="235" t="s">
        <v>8705</v>
      </c>
      <c r="LAO12" s="236" t="s">
        <v>28340</v>
      </c>
      <c r="LAP12" s="237"/>
      <c r="LAQ12" s="238">
        <v>5200</v>
      </c>
      <c r="LAR12" s="234" t="s">
        <v>28341</v>
      </c>
      <c r="LAS12" s="235" t="s">
        <v>8705</v>
      </c>
      <c r="LAT12" s="236" t="s">
        <v>28342</v>
      </c>
      <c r="LAU12" s="237"/>
      <c r="LAV12" s="238">
        <v>5200</v>
      </c>
      <c r="LAW12" s="234" t="s">
        <v>28343</v>
      </c>
      <c r="LAX12" s="235" t="s">
        <v>8705</v>
      </c>
      <c r="LAY12" s="236" t="s">
        <v>28344</v>
      </c>
      <c r="LAZ12" s="237"/>
      <c r="LBA12" s="238">
        <v>5200</v>
      </c>
      <c r="LBB12" s="234" t="s">
        <v>28345</v>
      </c>
      <c r="LBC12" s="235" t="s">
        <v>8705</v>
      </c>
      <c r="LBD12" s="236" t="s">
        <v>28346</v>
      </c>
      <c r="LBE12" s="237"/>
      <c r="LBF12" s="238">
        <v>5200</v>
      </c>
      <c r="LBG12" s="234" t="s">
        <v>28347</v>
      </c>
      <c r="LBH12" s="235" t="s">
        <v>8705</v>
      </c>
      <c r="LBI12" s="236" t="s">
        <v>28348</v>
      </c>
      <c r="LBJ12" s="237"/>
      <c r="LBK12" s="238">
        <v>5200</v>
      </c>
      <c r="LBL12" s="234" t="s">
        <v>28349</v>
      </c>
      <c r="LBM12" s="235" t="s">
        <v>8705</v>
      </c>
      <c r="LBN12" s="236" t="s">
        <v>28350</v>
      </c>
      <c r="LBO12" s="237"/>
      <c r="LBP12" s="238">
        <v>5200</v>
      </c>
      <c r="LBQ12" s="234" t="s">
        <v>28351</v>
      </c>
      <c r="LBR12" s="235" t="s">
        <v>8705</v>
      </c>
      <c r="LBS12" s="236" t="s">
        <v>28352</v>
      </c>
      <c r="LBT12" s="237"/>
      <c r="LBU12" s="238">
        <v>5200</v>
      </c>
      <c r="LBV12" s="234" t="s">
        <v>28353</v>
      </c>
      <c r="LBW12" s="235" t="s">
        <v>8705</v>
      </c>
      <c r="LBX12" s="236" t="s">
        <v>28354</v>
      </c>
      <c r="LBY12" s="237"/>
      <c r="LBZ12" s="238">
        <v>5200</v>
      </c>
      <c r="LCA12" s="234" t="s">
        <v>28355</v>
      </c>
      <c r="LCB12" s="235" t="s">
        <v>8705</v>
      </c>
      <c r="LCC12" s="236" t="s">
        <v>28356</v>
      </c>
      <c r="LCD12" s="237"/>
      <c r="LCE12" s="238">
        <v>5200</v>
      </c>
      <c r="LCF12" s="234" t="s">
        <v>28357</v>
      </c>
      <c r="LCG12" s="235" t="s">
        <v>8705</v>
      </c>
      <c r="LCH12" s="236" t="s">
        <v>28358</v>
      </c>
      <c r="LCI12" s="237"/>
      <c r="LCJ12" s="238">
        <v>5200</v>
      </c>
      <c r="LCK12" s="234" t="s">
        <v>28359</v>
      </c>
      <c r="LCL12" s="235" t="s">
        <v>8705</v>
      </c>
      <c r="LCM12" s="236" t="s">
        <v>28360</v>
      </c>
      <c r="LCN12" s="237"/>
      <c r="LCO12" s="238">
        <v>5200</v>
      </c>
      <c r="LCP12" s="234" t="s">
        <v>28361</v>
      </c>
      <c r="LCQ12" s="235" t="s">
        <v>8705</v>
      </c>
      <c r="LCR12" s="236" t="s">
        <v>28362</v>
      </c>
      <c r="LCS12" s="237"/>
      <c r="LCT12" s="238">
        <v>5200</v>
      </c>
      <c r="LCU12" s="234" t="s">
        <v>28363</v>
      </c>
      <c r="LCV12" s="235" t="s">
        <v>8705</v>
      </c>
      <c r="LCW12" s="236" t="s">
        <v>28364</v>
      </c>
      <c r="LCX12" s="237"/>
      <c r="LCY12" s="238">
        <v>5200</v>
      </c>
      <c r="LCZ12" s="234" t="s">
        <v>28365</v>
      </c>
      <c r="LDA12" s="235" t="s">
        <v>8705</v>
      </c>
      <c r="LDB12" s="236" t="s">
        <v>28366</v>
      </c>
      <c r="LDC12" s="237"/>
      <c r="LDD12" s="238">
        <v>5200</v>
      </c>
      <c r="LDE12" s="234" t="s">
        <v>28367</v>
      </c>
      <c r="LDF12" s="235" t="s">
        <v>8705</v>
      </c>
      <c r="LDG12" s="236" t="s">
        <v>28368</v>
      </c>
      <c r="LDH12" s="237"/>
      <c r="LDI12" s="238">
        <v>5200</v>
      </c>
      <c r="LDJ12" s="234" t="s">
        <v>28369</v>
      </c>
      <c r="LDK12" s="235" t="s">
        <v>8705</v>
      </c>
      <c r="LDL12" s="236" t="s">
        <v>28370</v>
      </c>
      <c r="LDM12" s="237"/>
      <c r="LDN12" s="238">
        <v>5200</v>
      </c>
      <c r="LDO12" s="234" t="s">
        <v>28371</v>
      </c>
      <c r="LDP12" s="235" t="s">
        <v>8705</v>
      </c>
      <c r="LDQ12" s="236" t="s">
        <v>28372</v>
      </c>
      <c r="LDR12" s="237"/>
      <c r="LDS12" s="238">
        <v>5200</v>
      </c>
      <c r="LDT12" s="234" t="s">
        <v>28373</v>
      </c>
      <c r="LDU12" s="235" t="s">
        <v>8705</v>
      </c>
      <c r="LDV12" s="236" t="s">
        <v>28374</v>
      </c>
      <c r="LDW12" s="237"/>
      <c r="LDX12" s="238">
        <v>5200</v>
      </c>
      <c r="LDY12" s="234" t="s">
        <v>28375</v>
      </c>
      <c r="LDZ12" s="235" t="s">
        <v>8705</v>
      </c>
      <c r="LEA12" s="236" t="s">
        <v>28376</v>
      </c>
      <c r="LEB12" s="237"/>
      <c r="LEC12" s="238">
        <v>5200</v>
      </c>
      <c r="LED12" s="234" t="s">
        <v>28377</v>
      </c>
      <c r="LEE12" s="235" t="s">
        <v>8705</v>
      </c>
      <c r="LEF12" s="236" t="s">
        <v>28378</v>
      </c>
      <c r="LEG12" s="237"/>
      <c r="LEH12" s="238">
        <v>5200</v>
      </c>
      <c r="LEI12" s="234" t="s">
        <v>28379</v>
      </c>
      <c r="LEJ12" s="235" t="s">
        <v>8705</v>
      </c>
      <c r="LEK12" s="236" t="s">
        <v>28380</v>
      </c>
      <c r="LEL12" s="237"/>
      <c r="LEM12" s="238">
        <v>5200</v>
      </c>
      <c r="LEN12" s="234" t="s">
        <v>28381</v>
      </c>
      <c r="LEO12" s="235" t="s">
        <v>8705</v>
      </c>
      <c r="LEP12" s="236" t="s">
        <v>28382</v>
      </c>
      <c r="LEQ12" s="237"/>
      <c r="LER12" s="238">
        <v>5200</v>
      </c>
      <c r="LES12" s="234" t="s">
        <v>28383</v>
      </c>
      <c r="LET12" s="235" t="s">
        <v>8705</v>
      </c>
      <c r="LEU12" s="236" t="s">
        <v>28384</v>
      </c>
      <c r="LEV12" s="237"/>
      <c r="LEW12" s="238">
        <v>5200</v>
      </c>
      <c r="LEX12" s="234" t="s">
        <v>28385</v>
      </c>
      <c r="LEY12" s="235" t="s">
        <v>8705</v>
      </c>
      <c r="LEZ12" s="236" t="s">
        <v>28386</v>
      </c>
      <c r="LFA12" s="237"/>
      <c r="LFB12" s="238">
        <v>5200</v>
      </c>
      <c r="LFC12" s="234" t="s">
        <v>28387</v>
      </c>
      <c r="LFD12" s="235" t="s">
        <v>8705</v>
      </c>
      <c r="LFE12" s="236" t="s">
        <v>28388</v>
      </c>
      <c r="LFF12" s="237"/>
      <c r="LFG12" s="238">
        <v>5200</v>
      </c>
      <c r="LFH12" s="234" t="s">
        <v>28389</v>
      </c>
      <c r="LFI12" s="235" t="s">
        <v>8705</v>
      </c>
      <c r="LFJ12" s="236" t="s">
        <v>28390</v>
      </c>
      <c r="LFK12" s="237"/>
      <c r="LFL12" s="238">
        <v>5200</v>
      </c>
      <c r="LFM12" s="234" t="s">
        <v>28391</v>
      </c>
      <c r="LFN12" s="235" t="s">
        <v>8705</v>
      </c>
      <c r="LFO12" s="236" t="s">
        <v>28392</v>
      </c>
      <c r="LFP12" s="237"/>
      <c r="LFQ12" s="238">
        <v>5200</v>
      </c>
      <c r="LFR12" s="234" t="s">
        <v>28393</v>
      </c>
      <c r="LFS12" s="235" t="s">
        <v>8705</v>
      </c>
      <c r="LFT12" s="236" t="s">
        <v>28394</v>
      </c>
      <c r="LFU12" s="237"/>
      <c r="LFV12" s="238">
        <v>5200</v>
      </c>
      <c r="LFW12" s="234" t="s">
        <v>28395</v>
      </c>
      <c r="LFX12" s="235" t="s">
        <v>8705</v>
      </c>
      <c r="LFY12" s="236" t="s">
        <v>28396</v>
      </c>
      <c r="LFZ12" s="237"/>
      <c r="LGA12" s="238">
        <v>5200</v>
      </c>
      <c r="LGB12" s="234" t="s">
        <v>28397</v>
      </c>
      <c r="LGC12" s="235" t="s">
        <v>8705</v>
      </c>
      <c r="LGD12" s="236" t="s">
        <v>28398</v>
      </c>
      <c r="LGE12" s="237"/>
      <c r="LGF12" s="238">
        <v>5200</v>
      </c>
      <c r="LGG12" s="234" t="s">
        <v>28399</v>
      </c>
      <c r="LGH12" s="235" t="s">
        <v>8705</v>
      </c>
      <c r="LGI12" s="236" t="s">
        <v>28400</v>
      </c>
      <c r="LGJ12" s="237"/>
      <c r="LGK12" s="238">
        <v>5200</v>
      </c>
      <c r="LGL12" s="234" t="s">
        <v>28401</v>
      </c>
      <c r="LGM12" s="235" t="s">
        <v>8705</v>
      </c>
      <c r="LGN12" s="236" t="s">
        <v>28402</v>
      </c>
      <c r="LGO12" s="237"/>
      <c r="LGP12" s="238">
        <v>5200</v>
      </c>
      <c r="LGQ12" s="234" t="s">
        <v>28403</v>
      </c>
      <c r="LGR12" s="235" t="s">
        <v>8705</v>
      </c>
      <c r="LGS12" s="236" t="s">
        <v>28404</v>
      </c>
      <c r="LGT12" s="237"/>
      <c r="LGU12" s="238">
        <v>5200</v>
      </c>
      <c r="LGV12" s="234" t="s">
        <v>28405</v>
      </c>
      <c r="LGW12" s="235" t="s">
        <v>8705</v>
      </c>
      <c r="LGX12" s="236" t="s">
        <v>28406</v>
      </c>
      <c r="LGY12" s="237"/>
      <c r="LGZ12" s="238">
        <v>5200</v>
      </c>
      <c r="LHA12" s="234" t="s">
        <v>28407</v>
      </c>
      <c r="LHB12" s="235" t="s">
        <v>8705</v>
      </c>
      <c r="LHC12" s="236" t="s">
        <v>28408</v>
      </c>
      <c r="LHD12" s="237"/>
      <c r="LHE12" s="238">
        <v>5200</v>
      </c>
      <c r="LHF12" s="234" t="s">
        <v>28409</v>
      </c>
      <c r="LHG12" s="235" t="s">
        <v>8705</v>
      </c>
      <c r="LHH12" s="236" t="s">
        <v>28410</v>
      </c>
      <c r="LHI12" s="237"/>
      <c r="LHJ12" s="238">
        <v>5200</v>
      </c>
      <c r="LHK12" s="234" t="s">
        <v>28411</v>
      </c>
      <c r="LHL12" s="235" t="s">
        <v>8705</v>
      </c>
      <c r="LHM12" s="236" t="s">
        <v>28412</v>
      </c>
      <c r="LHN12" s="237"/>
      <c r="LHO12" s="238">
        <v>5200</v>
      </c>
      <c r="LHP12" s="234" t="s">
        <v>28413</v>
      </c>
      <c r="LHQ12" s="235" t="s">
        <v>8705</v>
      </c>
      <c r="LHR12" s="236" t="s">
        <v>28414</v>
      </c>
      <c r="LHS12" s="237"/>
      <c r="LHT12" s="238">
        <v>5200</v>
      </c>
      <c r="LHU12" s="234" t="s">
        <v>28415</v>
      </c>
      <c r="LHV12" s="235" t="s">
        <v>8705</v>
      </c>
      <c r="LHW12" s="236" t="s">
        <v>28416</v>
      </c>
      <c r="LHX12" s="237"/>
      <c r="LHY12" s="238">
        <v>5200</v>
      </c>
      <c r="LHZ12" s="234" t="s">
        <v>28417</v>
      </c>
      <c r="LIA12" s="235" t="s">
        <v>8705</v>
      </c>
      <c r="LIB12" s="236" t="s">
        <v>28418</v>
      </c>
      <c r="LIC12" s="237"/>
      <c r="LID12" s="238">
        <v>5200</v>
      </c>
      <c r="LIE12" s="234" t="s">
        <v>28419</v>
      </c>
      <c r="LIF12" s="235" t="s">
        <v>8705</v>
      </c>
      <c r="LIG12" s="236" t="s">
        <v>28420</v>
      </c>
      <c r="LIH12" s="237"/>
      <c r="LII12" s="238">
        <v>5200</v>
      </c>
      <c r="LIJ12" s="234" t="s">
        <v>28421</v>
      </c>
      <c r="LIK12" s="235" t="s">
        <v>8705</v>
      </c>
      <c r="LIL12" s="236" t="s">
        <v>28422</v>
      </c>
      <c r="LIM12" s="237"/>
      <c r="LIN12" s="238">
        <v>5200</v>
      </c>
      <c r="LIO12" s="234" t="s">
        <v>28423</v>
      </c>
      <c r="LIP12" s="235" t="s">
        <v>8705</v>
      </c>
      <c r="LIQ12" s="236" t="s">
        <v>28424</v>
      </c>
      <c r="LIR12" s="237"/>
      <c r="LIS12" s="238">
        <v>5200</v>
      </c>
      <c r="LIT12" s="234" t="s">
        <v>28425</v>
      </c>
      <c r="LIU12" s="235" t="s">
        <v>8705</v>
      </c>
      <c r="LIV12" s="236" t="s">
        <v>28426</v>
      </c>
      <c r="LIW12" s="237"/>
      <c r="LIX12" s="238">
        <v>5200</v>
      </c>
      <c r="LIY12" s="234" t="s">
        <v>28427</v>
      </c>
      <c r="LIZ12" s="235" t="s">
        <v>8705</v>
      </c>
      <c r="LJA12" s="236" t="s">
        <v>28428</v>
      </c>
      <c r="LJB12" s="237"/>
      <c r="LJC12" s="238">
        <v>5200</v>
      </c>
      <c r="LJD12" s="234" t="s">
        <v>28429</v>
      </c>
      <c r="LJE12" s="235" t="s">
        <v>8705</v>
      </c>
      <c r="LJF12" s="236" t="s">
        <v>28430</v>
      </c>
      <c r="LJG12" s="237"/>
      <c r="LJH12" s="238">
        <v>5200</v>
      </c>
      <c r="LJI12" s="234" t="s">
        <v>28431</v>
      </c>
      <c r="LJJ12" s="235" t="s">
        <v>8705</v>
      </c>
      <c r="LJK12" s="236" t="s">
        <v>28432</v>
      </c>
      <c r="LJL12" s="237"/>
      <c r="LJM12" s="238">
        <v>5200</v>
      </c>
      <c r="LJN12" s="234" t="s">
        <v>28433</v>
      </c>
      <c r="LJO12" s="235" t="s">
        <v>8705</v>
      </c>
      <c r="LJP12" s="236" t="s">
        <v>28434</v>
      </c>
      <c r="LJQ12" s="237"/>
      <c r="LJR12" s="238">
        <v>5200</v>
      </c>
      <c r="LJS12" s="234" t="s">
        <v>28435</v>
      </c>
      <c r="LJT12" s="235" t="s">
        <v>8705</v>
      </c>
      <c r="LJU12" s="236" t="s">
        <v>28436</v>
      </c>
      <c r="LJV12" s="237"/>
      <c r="LJW12" s="238">
        <v>5200</v>
      </c>
      <c r="LJX12" s="234" t="s">
        <v>28437</v>
      </c>
      <c r="LJY12" s="235" t="s">
        <v>8705</v>
      </c>
      <c r="LJZ12" s="236" t="s">
        <v>28438</v>
      </c>
      <c r="LKA12" s="237"/>
      <c r="LKB12" s="238">
        <v>5200</v>
      </c>
      <c r="LKC12" s="234" t="s">
        <v>28439</v>
      </c>
      <c r="LKD12" s="235" t="s">
        <v>8705</v>
      </c>
      <c r="LKE12" s="236" t="s">
        <v>28440</v>
      </c>
      <c r="LKF12" s="237"/>
      <c r="LKG12" s="238">
        <v>5200</v>
      </c>
      <c r="LKH12" s="234" t="s">
        <v>28441</v>
      </c>
      <c r="LKI12" s="235" t="s">
        <v>8705</v>
      </c>
      <c r="LKJ12" s="236" t="s">
        <v>28442</v>
      </c>
      <c r="LKK12" s="237"/>
      <c r="LKL12" s="238">
        <v>5200</v>
      </c>
      <c r="LKM12" s="234" t="s">
        <v>28443</v>
      </c>
      <c r="LKN12" s="235" t="s">
        <v>8705</v>
      </c>
      <c r="LKO12" s="236" t="s">
        <v>28444</v>
      </c>
      <c r="LKP12" s="237"/>
      <c r="LKQ12" s="238">
        <v>5200</v>
      </c>
      <c r="LKR12" s="234" t="s">
        <v>28445</v>
      </c>
      <c r="LKS12" s="235" t="s">
        <v>8705</v>
      </c>
      <c r="LKT12" s="236" t="s">
        <v>28446</v>
      </c>
      <c r="LKU12" s="237"/>
      <c r="LKV12" s="238">
        <v>5200</v>
      </c>
      <c r="LKW12" s="234" t="s">
        <v>28447</v>
      </c>
      <c r="LKX12" s="235" t="s">
        <v>8705</v>
      </c>
      <c r="LKY12" s="236" t="s">
        <v>28448</v>
      </c>
      <c r="LKZ12" s="237"/>
      <c r="LLA12" s="238">
        <v>5200</v>
      </c>
      <c r="LLB12" s="234" t="s">
        <v>28449</v>
      </c>
      <c r="LLC12" s="235" t="s">
        <v>8705</v>
      </c>
      <c r="LLD12" s="236" t="s">
        <v>28450</v>
      </c>
      <c r="LLE12" s="237"/>
      <c r="LLF12" s="238">
        <v>5200</v>
      </c>
      <c r="LLG12" s="234" t="s">
        <v>28451</v>
      </c>
      <c r="LLH12" s="235" t="s">
        <v>8705</v>
      </c>
      <c r="LLI12" s="236" t="s">
        <v>28452</v>
      </c>
      <c r="LLJ12" s="237"/>
      <c r="LLK12" s="238">
        <v>5200</v>
      </c>
      <c r="LLL12" s="234" t="s">
        <v>28453</v>
      </c>
      <c r="LLM12" s="235" t="s">
        <v>8705</v>
      </c>
      <c r="LLN12" s="236" t="s">
        <v>28454</v>
      </c>
      <c r="LLO12" s="237"/>
      <c r="LLP12" s="238">
        <v>5200</v>
      </c>
      <c r="LLQ12" s="234" t="s">
        <v>28455</v>
      </c>
      <c r="LLR12" s="235" t="s">
        <v>8705</v>
      </c>
      <c r="LLS12" s="236" t="s">
        <v>28456</v>
      </c>
      <c r="LLT12" s="237"/>
      <c r="LLU12" s="238">
        <v>5200</v>
      </c>
      <c r="LLV12" s="234" t="s">
        <v>28457</v>
      </c>
      <c r="LLW12" s="235" t="s">
        <v>8705</v>
      </c>
      <c r="LLX12" s="236" t="s">
        <v>28458</v>
      </c>
      <c r="LLY12" s="237"/>
      <c r="LLZ12" s="238">
        <v>5200</v>
      </c>
      <c r="LMA12" s="234" t="s">
        <v>28459</v>
      </c>
      <c r="LMB12" s="235" t="s">
        <v>8705</v>
      </c>
      <c r="LMC12" s="236" t="s">
        <v>28460</v>
      </c>
      <c r="LMD12" s="237"/>
      <c r="LME12" s="238">
        <v>5200</v>
      </c>
      <c r="LMF12" s="234" t="s">
        <v>28461</v>
      </c>
      <c r="LMG12" s="235" t="s">
        <v>8705</v>
      </c>
      <c r="LMH12" s="236" t="s">
        <v>28462</v>
      </c>
      <c r="LMI12" s="237"/>
      <c r="LMJ12" s="238">
        <v>5200</v>
      </c>
      <c r="LMK12" s="234" t="s">
        <v>28463</v>
      </c>
      <c r="LML12" s="235" t="s">
        <v>8705</v>
      </c>
      <c r="LMM12" s="236" t="s">
        <v>28464</v>
      </c>
      <c r="LMN12" s="237"/>
      <c r="LMO12" s="238">
        <v>5200</v>
      </c>
      <c r="LMP12" s="234" t="s">
        <v>28465</v>
      </c>
      <c r="LMQ12" s="235" t="s">
        <v>8705</v>
      </c>
      <c r="LMR12" s="236" t="s">
        <v>28466</v>
      </c>
      <c r="LMS12" s="237"/>
      <c r="LMT12" s="238">
        <v>5200</v>
      </c>
      <c r="LMU12" s="234" t="s">
        <v>28467</v>
      </c>
      <c r="LMV12" s="235" t="s">
        <v>8705</v>
      </c>
      <c r="LMW12" s="236" t="s">
        <v>28468</v>
      </c>
      <c r="LMX12" s="237"/>
      <c r="LMY12" s="238">
        <v>5200</v>
      </c>
      <c r="LMZ12" s="234" t="s">
        <v>28469</v>
      </c>
      <c r="LNA12" s="235" t="s">
        <v>8705</v>
      </c>
      <c r="LNB12" s="236" t="s">
        <v>28470</v>
      </c>
      <c r="LNC12" s="237"/>
      <c r="LND12" s="238">
        <v>5200</v>
      </c>
      <c r="LNE12" s="234" t="s">
        <v>28471</v>
      </c>
      <c r="LNF12" s="235" t="s">
        <v>8705</v>
      </c>
      <c r="LNG12" s="236" t="s">
        <v>28472</v>
      </c>
      <c r="LNH12" s="237"/>
      <c r="LNI12" s="238">
        <v>5200</v>
      </c>
      <c r="LNJ12" s="234" t="s">
        <v>28473</v>
      </c>
      <c r="LNK12" s="235" t="s">
        <v>8705</v>
      </c>
      <c r="LNL12" s="236" t="s">
        <v>28474</v>
      </c>
      <c r="LNM12" s="237"/>
      <c r="LNN12" s="238">
        <v>5200</v>
      </c>
      <c r="LNO12" s="234" t="s">
        <v>28475</v>
      </c>
      <c r="LNP12" s="235" t="s">
        <v>8705</v>
      </c>
      <c r="LNQ12" s="236" t="s">
        <v>28476</v>
      </c>
      <c r="LNR12" s="237"/>
      <c r="LNS12" s="238">
        <v>5200</v>
      </c>
      <c r="LNT12" s="234" t="s">
        <v>28477</v>
      </c>
      <c r="LNU12" s="235" t="s">
        <v>8705</v>
      </c>
      <c r="LNV12" s="236" t="s">
        <v>28478</v>
      </c>
      <c r="LNW12" s="237"/>
      <c r="LNX12" s="238">
        <v>5200</v>
      </c>
      <c r="LNY12" s="234" t="s">
        <v>28479</v>
      </c>
      <c r="LNZ12" s="235" t="s">
        <v>8705</v>
      </c>
      <c r="LOA12" s="236" t="s">
        <v>28480</v>
      </c>
      <c r="LOB12" s="237"/>
      <c r="LOC12" s="238">
        <v>5200</v>
      </c>
      <c r="LOD12" s="234" t="s">
        <v>28481</v>
      </c>
      <c r="LOE12" s="235" t="s">
        <v>8705</v>
      </c>
      <c r="LOF12" s="236" t="s">
        <v>28482</v>
      </c>
      <c r="LOG12" s="237"/>
      <c r="LOH12" s="238">
        <v>5200</v>
      </c>
      <c r="LOI12" s="234" t="s">
        <v>28483</v>
      </c>
      <c r="LOJ12" s="235" t="s">
        <v>8705</v>
      </c>
      <c r="LOK12" s="236" t="s">
        <v>28484</v>
      </c>
      <c r="LOL12" s="237"/>
      <c r="LOM12" s="238">
        <v>5200</v>
      </c>
      <c r="LON12" s="234" t="s">
        <v>28485</v>
      </c>
      <c r="LOO12" s="235" t="s">
        <v>8705</v>
      </c>
      <c r="LOP12" s="236" t="s">
        <v>28486</v>
      </c>
      <c r="LOQ12" s="237"/>
      <c r="LOR12" s="238">
        <v>5200</v>
      </c>
      <c r="LOS12" s="234" t="s">
        <v>28487</v>
      </c>
      <c r="LOT12" s="235" t="s">
        <v>8705</v>
      </c>
      <c r="LOU12" s="236" t="s">
        <v>28488</v>
      </c>
      <c r="LOV12" s="237"/>
      <c r="LOW12" s="238">
        <v>5200</v>
      </c>
      <c r="LOX12" s="234" t="s">
        <v>28489</v>
      </c>
      <c r="LOY12" s="235" t="s">
        <v>8705</v>
      </c>
      <c r="LOZ12" s="236" t="s">
        <v>28490</v>
      </c>
      <c r="LPA12" s="237"/>
      <c r="LPB12" s="238">
        <v>5200</v>
      </c>
      <c r="LPC12" s="234" t="s">
        <v>28491</v>
      </c>
      <c r="LPD12" s="235" t="s">
        <v>8705</v>
      </c>
      <c r="LPE12" s="236" t="s">
        <v>28492</v>
      </c>
      <c r="LPF12" s="237"/>
      <c r="LPG12" s="238">
        <v>5200</v>
      </c>
      <c r="LPH12" s="234" t="s">
        <v>28493</v>
      </c>
      <c r="LPI12" s="235" t="s">
        <v>8705</v>
      </c>
      <c r="LPJ12" s="236" t="s">
        <v>28494</v>
      </c>
      <c r="LPK12" s="237"/>
      <c r="LPL12" s="238">
        <v>5200</v>
      </c>
      <c r="LPM12" s="234" t="s">
        <v>28495</v>
      </c>
      <c r="LPN12" s="235" t="s">
        <v>8705</v>
      </c>
      <c r="LPO12" s="236" t="s">
        <v>28496</v>
      </c>
      <c r="LPP12" s="237"/>
      <c r="LPQ12" s="238">
        <v>5200</v>
      </c>
      <c r="LPR12" s="234" t="s">
        <v>28497</v>
      </c>
      <c r="LPS12" s="235" t="s">
        <v>8705</v>
      </c>
      <c r="LPT12" s="236" t="s">
        <v>28498</v>
      </c>
      <c r="LPU12" s="237"/>
      <c r="LPV12" s="238">
        <v>5200</v>
      </c>
      <c r="LPW12" s="234" t="s">
        <v>28499</v>
      </c>
      <c r="LPX12" s="235" t="s">
        <v>8705</v>
      </c>
      <c r="LPY12" s="236" t="s">
        <v>28500</v>
      </c>
      <c r="LPZ12" s="237"/>
      <c r="LQA12" s="238">
        <v>5200</v>
      </c>
      <c r="LQB12" s="234" t="s">
        <v>28501</v>
      </c>
      <c r="LQC12" s="235" t="s">
        <v>8705</v>
      </c>
      <c r="LQD12" s="236" t="s">
        <v>28502</v>
      </c>
      <c r="LQE12" s="237"/>
      <c r="LQF12" s="238">
        <v>5200</v>
      </c>
      <c r="LQG12" s="234" t="s">
        <v>28503</v>
      </c>
      <c r="LQH12" s="235" t="s">
        <v>8705</v>
      </c>
      <c r="LQI12" s="236" t="s">
        <v>28504</v>
      </c>
      <c r="LQJ12" s="237"/>
      <c r="LQK12" s="238">
        <v>5200</v>
      </c>
      <c r="LQL12" s="234" t="s">
        <v>28505</v>
      </c>
      <c r="LQM12" s="235" t="s">
        <v>8705</v>
      </c>
      <c r="LQN12" s="236" t="s">
        <v>28506</v>
      </c>
      <c r="LQO12" s="237"/>
      <c r="LQP12" s="238">
        <v>5200</v>
      </c>
      <c r="LQQ12" s="234" t="s">
        <v>28507</v>
      </c>
      <c r="LQR12" s="235" t="s">
        <v>8705</v>
      </c>
      <c r="LQS12" s="236" t="s">
        <v>28508</v>
      </c>
      <c r="LQT12" s="237"/>
      <c r="LQU12" s="238">
        <v>5200</v>
      </c>
      <c r="LQV12" s="234" t="s">
        <v>28509</v>
      </c>
      <c r="LQW12" s="235" t="s">
        <v>8705</v>
      </c>
      <c r="LQX12" s="236" t="s">
        <v>28510</v>
      </c>
      <c r="LQY12" s="237"/>
      <c r="LQZ12" s="238">
        <v>5200</v>
      </c>
      <c r="LRA12" s="234" t="s">
        <v>28511</v>
      </c>
      <c r="LRB12" s="235" t="s">
        <v>8705</v>
      </c>
      <c r="LRC12" s="236" t="s">
        <v>28512</v>
      </c>
      <c r="LRD12" s="237"/>
      <c r="LRE12" s="238">
        <v>5200</v>
      </c>
      <c r="LRF12" s="234" t="s">
        <v>28513</v>
      </c>
      <c r="LRG12" s="235" t="s">
        <v>8705</v>
      </c>
      <c r="LRH12" s="236" t="s">
        <v>28514</v>
      </c>
      <c r="LRI12" s="237"/>
      <c r="LRJ12" s="238">
        <v>5200</v>
      </c>
      <c r="LRK12" s="234" t="s">
        <v>28515</v>
      </c>
      <c r="LRL12" s="235" t="s">
        <v>8705</v>
      </c>
      <c r="LRM12" s="236" t="s">
        <v>28516</v>
      </c>
      <c r="LRN12" s="237"/>
      <c r="LRO12" s="238">
        <v>5200</v>
      </c>
      <c r="LRP12" s="234" t="s">
        <v>28517</v>
      </c>
      <c r="LRQ12" s="235" t="s">
        <v>8705</v>
      </c>
      <c r="LRR12" s="236" t="s">
        <v>28518</v>
      </c>
      <c r="LRS12" s="237"/>
      <c r="LRT12" s="238">
        <v>5200</v>
      </c>
      <c r="LRU12" s="234" t="s">
        <v>28519</v>
      </c>
      <c r="LRV12" s="235" t="s">
        <v>8705</v>
      </c>
      <c r="LRW12" s="236" t="s">
        <v>28520</v>
      </c>
      <c r="LRX12" s="237"/>
      <c r="LRY12" s="238">
        <v>5200</v>
      </c>
      <c r="LRZ12" s="234" t="s">
        <v>28521</v>
      </c>
      <c r="LSA12" s="235" t="s">
        <v>8705</v>
      </c>
      <c r="LSB12" s="236" t="s">
        <v>28522</v>
      </c>
      <c r="LSC12" s="237"/>
      <c r="LSD12" s="238">
        <v>5200</v>
      </c>
      <c r="LSE12" s="234" t="s">
        <v>28523</v>
      </c>
      <c r="LSF12" s="235" t="s">
        <v>8705</v>
      </c>
      <c r="LSG12" s="236" t="s">
        <v>28524</v>
      </c>
      <c r="LSH12" s="237"/>
      <c r="LSI12" s="238">
        <v>5200</v>
      </c>
      <c r="LSJ12" s="234" t="s">
        <v>28525</v>
      </c>
      <c r="LSK12" s="235" t="s">
        <v>8705</v>
      </c>
      <c r="LSL12" s="236" t="s">
        <v>28526</v>
      </c>
      <c r="LSM12" s="237"/>
      <c r="LSN12" s="238">
        <v>5200</v>
      </c>
      <c r="LSO12" s="234" t="s">
        <v>28527</v>
      </c>
      <c r="LSP12" s="235" t="s">
        <v>8705</v>
      </c>
      <c r="LSQ12" s="236" t="s">
        <v>28528</v>
      </c>
      <c r="LSR12" s="237"/>
      <c r="LSS12" s="238">
        <v>5200</v>
      </c>
      <c r="LST12" s="234" t="s">
        <v>28529</v>
      </c>
      <c r="LSU12" s="235" t="s">
        <v>8705</v>
      </c>
      <c r="LSV12" s="236" t="s">
        <v>28530</v>
      </c>
      <c r="LSW12" s="237"/>
      <c r="LSX12" s="238">
        <v>5200</v>
      </c>
      <c r="LSY12" s="234" t="s">
        <v>28531</v>
      </c>
      <c r="LSZ12" s="235" t="s">
        <v>8705</v>
      </c>
      <c r="LTA12" s="236" t="s">
        <v>28532</v>
      </c>
      <c r="LTB12" s="237"/>
      <c r="LTC12" s="238">
        <v>5200</v>
      </c>
      <c r="LTD12" s="234" t="s">
        <v>28533</v>
      </c>
      <c r="LTE12" s="235" t="s">
        <v>8705</v>
      </c>
      <c r="LTF12" s="236" t="s">
        <v>28534</v>
      </c>
      <c r="LTG12" s="237"/>
      <c r="LTH12" s="238">
        <v>5200</v>
      </c>
      <c r="LTI12" s="234" t="s">
        <v>28535</v>
      </c>
      <c r="LTJ12" s="235" t="s">
        <v>8705</v>
      </c>
      <c r="LTK12" s="236" t="s">
        <v>28536</v>
      </c>
      <c r="LTL12" s="237"/>
      <c r="LTM12" s="238">
        <v>5200</v>
      </c>
      <c r="LTN12" s="234" t="s">
        <v>28537</v>
      </c>
      <c r="LTO12" s="235" t="s">
        <v>8705</v>
      </c>
      <c r="LTP12" s="236" t="s">
        <v>28538</v>
      </c>
      <c r="LTQ12" s="237"/>
      <c r="LTR12" s="238">
        <v>5200</v>
      </c>
      <c r="LTS12" s="234" t="s">
        <v>28539</v>
      </c>
      <c r="LTT12" s="235" t="s">
        <v>8705</v>
      </c>
      <c r="LTU12" s="236" t="s">
        <v>28540</v>
      </c>
      <c r="LTV12" s="237"/>
      <c r="LTW12" s="238">
        <v>5200</v>
      </c>
      <c r="LTX12" s="234" t="s">
        <v>28541</v>
      </c>
      <c r="LTY12" s="235" t="s">
        <v>8705</v>
      </c>
      <c r="LTZ12" s="236" t="s">
        <v>28542</v>
      </c>
      <c r="LUA12" s="237"/>
      <c r="LUB12" s="238">
        <v>5200</v>
      </c>
      <c r="LUC12" s="234" t="s">
        <v>28543</v>
      </c>
      <c r="LUD12" s="235" t="s">
        <v>8705</v>
      </c>
      <c r="LUE12" s="236" t="s">
        <v>28544</v>
      </c>
      <c r="LUF12" s="237"/>
      <c r="LUG12" s="238">
        <v>5200</v>
      </c>
      <c r="LUH12" s="234" t="s">
        <v>28545</v>
      </c>
      <c r="LUI12" s="235" t="s">
        <v>8705</v>
      </c>
      <c r="LUJ12" s="236" t="s">
        <v>28546</v>
      </c>
      <c r="LUK12" s="237"/>
      <c r="LUL12" s="238">
        <v>5200</v>
      </c>
      <c r="LUM12" s="234" t="s">
        <v>28547</v>
      </c>
      <c r="LUN12" s="235" t="s">
        <v>8705</v>
      </c>
      <c r="LUO12" s="236" t="s">
        <v>28548</v>
      </c>
      <c r="LUP12" s="237"/>
      <c r="LUQ12" s="238">
        <v>5200</v>
      </c>
      <c r="LUR12" s="234" t="s">
        <v>28549</v>
      </c>
      <c r="LUS12" s="235" t="s">
        <v>8705</v>
      </c>
      <c r="LUT12" s="236" t="s">
        <v>28550</v>
      </c>
      <c r="LUU12" s="237"/>
      <c r="LUV12" s="238">
        <v>5200</v>
      </c>
      <c r="LUW12" s="234" t="s">
        <v>28551</v>
      </c>
      <c r="LUX12" s="235" t="s">
        <v>8705</v>
      </c>
      <c r="LUY12" s="236" t="s">
        <v>28552</v>
      </c>
      <c r="LUZ12" s="237"/>
      <c r="LVA12" s="238">
        <v>5200</v>
      </c>
      <c r="LVB12" s="234" t="s">
        <v>28553</v>
      </c>
      <c r="LVC12" s="235" t="s">
        <v>8705</v>
      </c>
      <c r="LVD12" s="236" t="s">
        <v>28554</v>
      </c>
      <c r="LVE12" s="237"/>
      <c r="LVF12" s="238">
        <v>5200</v>
      </c>
      <c r="LVG12" s="234" t="s">
        <v>28555</v>
      </c>
      <c r="LVH12" s="235" t="s">
        <v>8705</v>
      </c>
      <c r="LVI12" s="236" t="s">
        <v>28556</v>
      </c>
      <c r="LVJ12" s="237"/>
      <c r="LVK12" s="238">
        <v>5200</v>
      </c>
      <c r="LVL12" s="234" t="s">
        <v>28557</v>
      </c>
      <c r="LVM12" s="235" t="s">
        <v>8705</v>
      </c>
      <c r="LVN12" s="236" t="s">
        <v>28558</v>
      </c>
      <c r="LVO12" s="237"/>
      <c r="LVP12" s="238">
        <v>5200</v>
      </c>
      <c r="LVQ12" s="234" t="s">
        <v>28559</v>
      </c>
      <c r="LVR12" s="235" t="s">
        <v>8705</v>
      </c>
      <c r="LVS12" s="236" t="s">
        <v>28560</v>
      </c>
      <c r="LVT12" s="237"/>
      <c r="LVU12" s="238">
        <v>5200</v>
      </c>
      <c r="LVV12" s="234" t="s">
        <v>28561</v>
      </c>
      <c r="LVW12" s="235" t="s">
        <v>8705</v>
      </c>
      <c r="LVX12" s="236" t="s">
        <v>28562</v>
      </c>
      <c r="LVY12" s="237"/>
      <c r="LVZ12" s="238">
        <v>5200</v>
      </c>
      <c r="LWA12" s="234" t="s">
        <v>28563</v>
      </c>
      <c r="LWB12" s="235" t="s">
        <v>8705</v>
      </c>
      <c r="LWC12" s="236" t="s">
        <v>28564</v>
      </c>
      <c r="LWD12" s="237"/>
      <c r="LWE12" s="238">
        <v>5200</v>
      </c>
      <c r="LWF12" s="234" t="s">
        <v>28565</v>
      </c>
      <c r="LWG12" s="235" t="s">
        <v>8705</v>
      </c>
      <c r="LWH12" s="236" t="s">
        <v>28566</v>
      </c>
      <c r="LWI12" s="237"/>
      <c r="LWJ12" s="238">
        <v>5200</v>
      </c>
      <c r="LWK12" s="234" t="s">
        <v>28567</v>
      </c>
      <c r="LWL12" s="235" t="s">
        <v>8705</v>
      </c>
      <c r="LWM12" s="236" t="s">
        <v>28568</v>
      </c>
      <c r="LWN12" s="237"/>
      <c r="LWO12" s="238">
        <v>5200</v>
      </c>
      <c r="LWP12" s="234" t="s">
        <v>28569</v>
      </c>
      <c r="LWQ12" s="235" t="s">
        <v>8705</v>
      </c>
      <c r="LWR12" s="236" t="s">
        <v>28570</v>
      </c>
      <c r="LWS12" s="237"/>
      <c r="LWT12" s="238">
        <v>5200</v>
      </c>
      <c r="LWU12" s="234" t="s">
        <v>28571</v>
      </c>
      <c r="LWV12" s="235" t="s">
        <v>8705</v>
      </c>
      <c r="LWW12" s="236" t="s">
        <v>28572</v>
      </c>
      <c r="LWX12" s="237"/>
      <c r="LWY12" s="238">
        <v>5200</v>
      </c>
      <c r="LWZ12" s="234" t="s">
        <v>28573</v>
      </c>
      <c r="LXA12" s="235" t="s">
        <v>8705</v>
      </c>
      <c r="LXB12" s="236" t="s">
        <v>28574</v>
      </c>
      <c r="LXC12" s="237"/>
      <c r="LXD12" s="238">
        <v>5200</v>
      </c>
      <c r="LXE12" s="234" t="s">
        <v>28575</v>
      </c>
      <c r="LXF12" s="235" t="s">
        <v>8705</v>
      </c>
      <c r="LXG12" s="236" t="s">
        <v>28576</v>
      </c>
      <c r="LXH12" s="237"/>
      <c r="LXI12" s="238">
        <v>5200</v>
      </c>
      <c r="LXJ12" s="234" t="s">
        <v>28577</v>
      </c>
      <c r="LXK12" s="235" t="s">
        <v>8705</v>
      </c>
      <c r="LXL12" s="236" t="s">
        <v>28578</v>
      </c>
      <c r="LXM12" s="237"/>
      <c r="LXN12" s="238">
        <v>5200</v>
      </c>
      <c r="LXO12" s="234" t="s">
        <v>28579</v>
      </c>
      <c r="LXP12" s="235" t="s">
        <v>8705</v>
      </c>
      <c r="LXQ12" s="236" t="s">
        <v>28580</v>
      </c>
      <c r="LXR12" s="237"/>
      <c r="LXS12" s="238">
        <v>5200</v>
      </c>
      <c r="LXT12" s="234" t="s">
        <v>28581</v>
      </c>
      <c r="LXU12" s="235" t="s">
        <v>8705</v>
      </c>
      <c r="LXV12" s="236" t="s">
        <v>28582</v>
      </c>
      <c r="LXW12" s="237"/>
      <c r="LXX12" s="238">
        <v>5200</v>
      </c>
      <c r="LXY12" s="234" t="s">
        <v>28583</v>
      </c>
      <c r="LXZ12" s="235" t="s">
        <v>8705</v>
      </c>
      <c r="LYA12" s="236" t="s">
        <v>28584</v>
      </c>
      <c r="LYB12" s="237"/>
      <c r="LYC12" s="238">
        <v>5200</v>
      </c>
      <c r="LYD12" s="234" t="s">
        <v>28585</v>
      </c>
      <c r="LYE12" s="235" t="s">
        <v>8705</v>
      </c>
      <c r="LYF12" s="236" t="s">
        <v>28586</v>
      </c>
      <c r="LYG12" s="237"/>
      <c r="LYH12" s="238">
        <v>5200</v>
      </c>
      <c r="LYI12" s="234" t="s">
        <v>28587</v>
      </c>
      <c r="LYJ12" s="235" t="s">
        <v>8705</v>
      </c>
      <c r="LYK12" s="236" t="s">
        <v>28588</v>
      </c>
      <c r="LYL12" s="237"/>
      <c r="LYM12" s="238">
        <v>5200</v>
      </c>
      <c r="LYN12" s="234" t="s">
        <v>28589</v>
      </c>
      <c r="LYO12" s="235" t="s">
        <v>8705</v>
      </c>
      <c r="LYP12" s="236" t="s">
        <v>28590</v>
      </c>
      <c r="LYQ12" s="237"/>
      <c r="LYR12" s="238">
        <v>5200</v>
      </c>
      <c r="LYS12" s="234" t="s">
        <v>28591</v>
      </c>
      <c r="LYT12" s="235" t="s">
        <v>8705</v>
      </c>
      <c r="LYU12" s="236" t="s">
        <v>28592</v>
      </c>
      <c r="LYV12" s="237"/>
      <c r="LYW12" s="238">
        <v>5200</v>
      </c>
      <c r="LYX12" s="234" t="s">
        <v>28593</v>
      </c>
      <c r="LYY12" s="235" t="s">
        <v>8705</v>
      </c>
      <c r="LYZ12" s="236" t="s">
        <v>28594</v>
      </c>
      <c r="LZA12" s="237"/>
      <c r="LZB12" s="238">
        <v>5200</v>
      </c>
      <c r="LZC12" s="234" t="s">
        <v>28595</v>
      </c>
      <c r="LZD12" s="235" t="s">
        <v>8705</v>
      </c>
      <c r="LZE12" s="236" t="s">
        <v>28596</v>
      </c>
      <c r="LZF12" s="237"/>
      <c r="LZG12" s="238">
        <v>5200</v>
      </c>
      <c r="LZH12" s="234" t="s">
        <v>28597</v>
      </c>
      <c r="LZI12" s="235" t="s">
        <v>8705</v>
      </c>
      <c r="LZJ12" s="236" t="s">
        <v>28598</v>
      </c>
      <c r="LZK12" s="237"/>
      <c r="LZL12" s="238">
        <v>5200</v>
      </c>
      <c r="LZM12" s="234" t="s">
        <v>28599</v>
      </c>
      <c r="LZN12" s="235" t="s">
        <v>8705</v>
      </c>
      <c r="LZO12" s="236" t="s">
        <v>28600</v>
      </c>
      <c r="LZP12" s="237"/>
      <c r="LZQ12" s="238">
        <v>5200</v>
      </c>
      <c r="LZR12" s="234" t="s">
        <v>28601</v>
      </c>
      <c r="LZS12" s="235" t="s">
        <v>8705</v>
      </c>
      <c r="LZT12" s="236" t="s">
        <v>28602</v>
      </c>
      <c r="LZU12" s="237"/>
      <c r="LZV12" s="238">
        <v>5200</v>
      </c>
      <c r="LZW12" s="234" t="s">
        <v>28603</v>
      </c>
      <c r="LZX12" s="235" t="s">
        <v>8705</v>
      </c>
      <c r="LZY12" s="236" t="s">
        <v>28604</v>
      </c>
      <c r="LZZ12" s="237"/>
      <c r="MAA12" s="238">
        <v>5200</v>
      </c>
      <c r="MAB12" s="234" t="s">
        <v>28605</v>
      </c>
      <c r="MAC12" s="235" t="s">
        <v>8705</v>
      </c>
      <c r="MAD12" s="236" t="s">
        <v>28606</v>
      </c>
      <c r="MAE12" s="237"/>
      <c r="MAF12" s="238">
        <v>5200</v>
      </c>
      <c r="MAG12" s="234" t="s">
        <v>28607</v>
      </c>
      <c r="MAH12" s="235" t="s">
        <v>8705</v>
      </c>
      <c r="MAI12" s="236" t="s">
        <v>28608</v>
      </c>
      <c r="MAJ12" s="237"/>
      <c r="MAK12" s="238">
        <v>5200</v>
      </c>
      <c r="MAL12" s="234" t="s">
        <v>28609</v>
      </c>
      <c r="MAM12" s="235" t="s">
        <v>8705</v>
      </c>
      <c r="MAN12" s="236" t="s">
        <v>28610</v>
      </c>
      <c r="MAO12" s="237"/>
      <c r="MAP12" s="238">
        <v>5200</v>
      </c>
      <c r="MAQ12" s="234" t="s">
        <v>28611</v>
      </c>
      <c r="MAR12" s="235" t="s">
        <v>8705</v>
      </c>
      <c r="MAS12" s="236" t="s">
        <v>28612</v>
      </c>
      <c r="MAT12" s="237"/>
      <c r="MAU12" s="238">
        <v>5200</v>
      </c>
      <c r="MAV12" s="234" t="s">
        <v>28613</v>
      </c>
      <c r="MAW12" s="235" t="s">
        <v>8705</v>
      </c>
      <c r="MAX12" s="236" t="s">
        <v>28614</v>
      </c>
      <c r="MAY12" s="237"/>
      <c r="MAZ12" s="238">
        <v>5200</v>
      </c>
      <c r="MBA12" s="234" t="s">
        <v>28615</v>
      </c>
      <c r="MBB12" s="235" t="s">
        <v>8705</v>
      </c>
      <c r="MBC12" s="236" t="s">
        <v>28616</v>
      </c>
      <c r="MBD12" s="237"/>
      <c r="MBE12" s="238">
        <v>5200</v>
      </c>
      <c r="MBF12" s="234" t="s">
        <v>28617</v>
      </c>
      <c r="MBG12" s="235" t="s">
        <v>8705</v>
      </c>
      <c r="MBH12" s="236" t="s">
        <v>28618</v>
      </c>
      <c r="MBI12" s="237"/>
      <c r="MBJ12" s="238">
        <v>5200</v>
      </c>
      <c r="MBK12" s="234" t="s">
        <v>28619</v>
      </c>
      <c r="MBL12" s="235" t="s">
        <v>8705</v>
      </c>
      <c r="MBM12" s="236" t="s">
        <v>28620</v>
      </c>
      <c r="MBN12" s="237"/>
      <c r="MBO12" s="238">
        <v>5200</v>
      </c>
      <c r="MBP12" s="234" t="s">
        <v>28621</v>
      </c>
      <c r="MBQ12" s="235" t="s">
        <v>8705</v>
      </c>
      <c r="MBR12" s="236" t="s">
        <v>28622</v>
      </c>
      <c r="MBS12" s="237"/>
      <c r="MBT12" s="238">
        <v>5200</v>
      </c>
      <c r="MBU12" s="234" t="s">
        <v>28623</v>
      </c>
      <c r="MBV12" s="235" t="s">
        <v>8705</v>
      </c>
      <c r="MBW12" s="236" t="s">
        <v>28624</v>
      </c>
      <c r="MBX12" s="237"/>
      <c r="MBY12" s="238">
        <v>5200</v>
      </c>
      <c r="MBZ12" s="234" t="s">
        <v>28625</v>
      </c>
      <c r="MCA12" s="235" t="s">
        <v>8705</v>
      </c>
      <c r="MCB12" s="236" t="s">
        <v>28626</v>
      </c>
      <c r="MCC12" s="237"/>
      <c r="MCD12" s="238">
        <v>5200</v>
      </c>
      <c r="MCE12" s="234" t="s">
        <v>28627</v>
      </c>
      <c r="MCF12" s="235" t="s">
        <v>8705</v>
      </c>
      <c r="MCG12" s="236" t="s">
        <v>28628</v>
      </c>
      <c r="MCH12" s="237"/>
      <c r="MCI12" s="238">
        <v>5200</v>
      </c>
      <c r="MCJ12" s="234" t="s">
        <v>28629</v>
      </c>
      <c r="MCK12" s="235" t="s">
        <v>8705</v>
      </c>
      <c r="MCL12" s="236" t="s">
        <v>28630</v>
      </c>
      <c r="MCM12" s="237"/>
      <c r="MCN12" s="238">
        <v>5200</v>
      </c>
      <c r="MCO12" s="234" t="s">
        <v>28631</v>
      </c>
      <c r="MCP12" s="235" t="s">
        <v>8705</v>
      </c>
      <c r="MCQ12" s="236" t="s">
        <v>28632</v>
      </c>
      <c r="MCR12" s="237"/>
      <c r="MCS12" s="238">
        <v>5200</v>
      </c>
      <c r="MCT12" s="234" t="s">
        <v>28633</v>
      </c>
      <c r="MCU12" s="235" t="s">
        <v>8705</v>
      </c>
      <c r="MCV12" s="236" t="s">
        <v>28634</v>
      </c>
      <c r="MCW12" s="237"/>
      <c r="MCX12" s="238">
        <v>5200</v>
      </c>
      <c r="MCY12" s="234" t="s">
        <v>28635</v>
      </c>
      <c r="MCZ12" s="235" t="s">
        <v>8705</v>
      </c>
      <c r="MDA12" s="236" t="s">
        <v>28636</v>
      </c>
      <c r="MDB12" s="237"/>
      <c r="MDC12" s="238">
        <v>5200</v>
      </c>
      <c r="MDD12" s="234" t="s">
        <v>28637</v>
      </c>
      <c r="MDE12" s="235" t="s">
        <v>8705</v>
      </c>
      <c r="MDF12" s="236" t="s">
        <v>28638</v>
      </c>
      <c r="MDG12" s="237"/>
      <c r="MDH12" s="238">
        <v>5200</v>
      </c>
      <c r="MDI12" s="234" t="s">
        <v>28639</v>
      </c>
      <c r="MDJ12" s="235" t="s">
        <v>8705</v>
      </c>
      <c r="MDK12" s="236" t="s">
        <v>28640</v>
      </c>
      <c r="MDL12" s="237"/>
      <c r="MDM12" s="238">
        <v>5200</v>
      </c>
      <c r="MDN12" s="234" t="s">
        <v>28641</v>
      </c>
      <c r="MDO12" s="235" t="s">
        <v>8705</v>
      </c>
      <c r="MDP12" s="236" t="s">
        <v>28642</v>
      </c>
      <c r="MDQ12" s="237"/>
      <c r="MDR12" s="238">
        <v>5200</v>
      </c>
      <c r="MDS12" s="234" t="s">
        <v>28643</v>
      </c>
      <c r="MDT12" s="235" t="s">
        <v>8705</v>
      </c>
      <c r="MDU12" s="236" t="s">
        <v>28644</v>
      </c>
      <c r="MDV12" s="237"/>
      <c r="MDW12" s="238">
        <v>5200</v>
      </c>
      <c r="MDX12" s="234" t="s">
        <v>28645</v>
      </c>
      <c r="MDY12" s="235" t="s">
        <v>8705</v>
      </c>
      <c r="MDZ12" s="236" t="s">
        <v>28646</v>
      </c>
      <c r="MEA12" s="237"/>
      <c r="MEB12" s="238">
        <v>5200</v>
      </c>
      <c r="MEC12" s="234" t="s">
        <v>28647</v>
      </c>
      <c r="MED12" s="235" t="s">
        <v>8705</v>
      </c>
      <c r="MEE12" s="236" t="s">
        <v>28648</v>
      </c>
      <c r="MEF12" s="237"/>
      <c r="MEG12" s="238">
        <v>5200</v>
      </c>
      <c r="MEH12" s="234" t="s">
        <v>28649</v>
      </c>
      <c r="MEI12" s="235" t="s">
        <v>8705</v>
      </c>
      <c r="MEJ12" s="236" t="s">
        <v>28650</v>
      </c>
      <c r="MEK12" s="237"/>
      <c r="MEL12" s="238">
        <v>5200</v>
      </c>
      <c r="MEM12" s="234" t="s">
        <v>28651</v>
      </c>
      <c r="MEN12" s="235" t="s">
        <v>8705</v>
      </c>
      <c r="MEO12" s="236" t="s">
        <v>28652</v>
      </c>
      <c r="MEP12" s="237"/>
      <c r="MEQ12" s="238">
        <v>5200</v>
      </c>
      <c r="MER12" s="234" t="s">
        <v>28653</v>
      </c>
      <c r="MES12" s="235" t="s">
        <v>8705</v>
      </c>
      <c r="MET12" s="236" t="s">
        <v>28654</v>
      </c>
      <c r="MEU12" s="237"/>
      <c r="MEV12" s="238">
        <v>5200</v>
      </c>
      <c r="MEW12" s="234" t="s">
        <v>28655</v>
      </c>
      <c r="MEX12" s="235" t="s">
        <v>8705</v>
      </c>
      <c r="MEY12" s="236" t="s">
        <v>28656</v>
      </c>
      <c r="MEZ12" s="237"/>
      <c r="MFA12" s="238">
        <v>5200</v>
      </c>
      <c r="MFB12" s="234" t="s">
        <v>28657</v>
      </c>
      <c r="MFC12" s="235" t="s">
        <v>8705</v>
      </c>
      <c r="MFD12" s="236" t="s">
        <v>28658</v>
      </c>
      <c r="MFE12" s="237"/>
      <c r="MFF12" s="238">
        <v>5200</v>
      </c>
      <c r="MFG12" s="234" t="s">
        <v>28659</v>
      </c>
      <c r="MFH12" s="235" t="s">
        <v>8705</v>
      </c>
      <c r="MFI12" s="236" t="s">
        <v>28660</v>
      </c>
      <c r="MFJ12" s="237"/>
      <c r="MFK12" s="238">
        <v>5200</v>
      </c>
      <c r="MFL12" s="234" t="s">
        <v>28661</v>
      </c>
      <c r="MFM12" s="235" t="s">
        <v>8705</v>
      </c>
      <c r="MFN12" s="236" t="s">
        <v>28662</v>
      </c>
      <c r="MFO12" s="237"/>
      <c r="MFP12" s="238">
        <v>5200</v>
      </c>
      <c r="MFQ12" s="234" t="s">
        <v>28663</v>
      </c>
      <c r="MFR12" s="235" t="s">
        <v>8705</v>
      </c>
      <c r="MFS12" s="236" t="s">
        <v>28664</v>
      </c>
      <c r="MFT12" s="237"/>
      <c r="MFU12" s="238">
        <v>5200</v>
      </c>
      <c r="MFV12" s="234" t="s">
        <v>28665</v>
      </c>
      <c r="MFW12" s="235" t="s">
        <v>8705</v>
      </c>
      <c r="MFX12" s="236" t="s">
        <v>28666</v>
      </c>
      <c r="MFY12" s="237"/>
      <c r="MFZ12" s="238">
        <v>5200</v>
      </c>
      <c r="MGA12" s="234" t="s">
        <v>28667</v>
      </c>
      <c r="MGB12" s="235" t="s">
        <v>8705</v>
      </c>
      <c r="MGC12" s="236" t="s">
        <v>28668</v>
      </c>
      <c r="MGD12" s="237"/>
      <c r="MGE12" s="238">
        <v>5200</v>
      </c>
      <c r="MGF12" s="234" t="s">
        <v>28669</v>
      </c>
      <c r="MGG12" s="235" t="s">
        <v>8705</v>
      </c>
      <c r="MGH12" s="236" t="s">
        <v>28670</v>
      </c>
      <c r="MGI12" s="237"/>
      <c r="MGJ12" s="238">
        <v>5200</v>
      </c>
      <c r="MGK12" s="234" t="s">
        <v>28671</v>
      </c>
      <c r="MGL12" s="235" t="s">
        <v>8705</v>
      </c>
      <c r="MGM12" s="236" t="s">
        <v>28672</v>
      </c>
      <c r="MGN12" s="237"/>
      <c r="MGO12" s="238">
        <v>5200</v>
      </c>
      <c r="MGP12" s="234" t="s">
        <v>28673</v>
      </c>
      <c r="MGQ12" s="235" t="s">
        <v>8705</v>
      </c>
      <c r="MGR12" s="236" t="s">
        <v>28674</v>
      </c>
      <c r="MGS12" s="237"/>
      <c r="MGT12" s="238">
        <v>5200</v>
      </c>
      <c r="MGU12" s="234" t="s">
        <v>28675</v>
      </c>
      <c r="MGV12" s="235" t="s">
        <v>8705</v>
      </c>
      <c r="MGW12" s="236" t="s">
        <v>28676</v>
      </c>
      <c r="MGX12" s="237"/>
      <c r="MGY12" s="238">
        <v>5200</v>
      </c>
      <c r="MGZ12" s="234" t="s">
        <v>28677</v>
      </c>
      <c r="MHA12" s="235" t="s">
        <v>8705</v>
      </c>
      <c r="MHB12" s="236" t="s">
        <v>28678</v>
      </c>
      <c r="MHC12" s="237"/>
      <c r="MHD12" s="238">
        <v>5200</v>
      </c>
      <c r="MHE12" s="234" t="s">
        <v>28679</v>
      </c>
      <c r="MHF12" s="235" t="s">
        <v>8705</v>
      </c>
      <c r="MHG12" s="236" t="s">
        <v>28680</v>
      </c>
      <c r="MHH12" s="237"/>
      <c r="MHI12" s="238">
        <v>5200</v>
      </c>
      <c r="MHJ12" s="234" t="s">
        <v>28681</v>
      </c>
      <c r="MHK12" s="235" t="s">
        <v>8705</v>
      </c>
      <c r="MHL12" s="236" t="s">
        <v>28682</v>
      </c>
      <c r="MHM12" s="237"/>
      <c r="MHN12" s="238">
        <v>5200</v>
      </c>
      <c r="MHO12" s="234" t="s">
        <v>28683</v>
      </c>
      <c r="MHP12" s="235" t="s">
        <v>8705</v>
      </c>
      <c r="MHQ12" s="236" t="s">
        <v>28684</v>
      </c>
      <c r="MHR12" s="237"/>
      <c r="MHS12" s="238">
        <v>5200</v>
      </c>
      <c r="MHT12" s="234" t="s">
        <v>28685</v>
      </c>
      <c r="MHU12" s="235" t="s">
        <v>8705</v>
      </c>
      <c r="MHV12" s="236" t="s">
        <v>28686</v>
      </c>
      <c r="MHW12" s="237"/>
      <c r="MHX12" s="238">
        <v>5200</v>
      </c>
      <c r="MHY12" s="234" t="s">
        <v>28687</v>
      </c>
      <c r="MHZ12" s="235" t="s">
        <v>8705</v>
      </c>
      <c r="MIA12" s="236" t="s">
        <v>28688</v>
      </c>
      <c r="MIB12" s="237"/>
      <c r="MIC12" s="238">
        <v>5200</v>
      </c>
      <c r="MID12" s="234" t="s">
        <v>28689</v>
      </c>
      <c r="MIE12" s="235" t="s">
        <v>8705</v>
      </c>
      <c r="MIF12" s="236" t="s">
        <v>28690</v>
      </c>
      <c r="MIG12" s="237"/>
      <c r="MIH12" s="238">
        <v>5200</v>
      </c>
      <c r="MII12" s="234" t="s">
        <v>28691</v>
      </c>
      <c r="MIJ12" s="235" t="s">
        <v>8705</v>
      </c>
      <c r="MIK12" s="236" t="s">
        <v>28692</v>
      </c>
      <c r="MIL12" s="237"/>
      <c r="MIM12" s="238">
        <v>5200</v>
      </c>
      <c r="MIN12" s="234" t="s">
        <v>28693</v>
      </c>
      <c r="MIO12" s="235" t="s">
        <v>8705</v>
      </c>
      <c r="MIP12" s="236" t="s">
        <v>28694</v>
      </c>
      <c r="MIQ12" s="237"/>
      <c r="MIR12" s="238">
        <v>5200</v>
      </c>
      <c r="MIS12" s="234" t="s">
        <v>28695</v>
      </c>
      <c r="MIT12" s="235" t="s">
        <v>8705</v>
      </c>
      <c r="MIU12" s="236" t="s">
        <v>28696</v>
      </c>
      <c r="MIV12" s="237"/>
      <c r="MIW12" s="238">
        <v>5200</v>
      </c>
      <c r="MIX12" s="234" t="s">
        <v>28697</v>
      </c>
      <c r="MIY12" s="235" t="s">
        <v>8705</v>
      </c>
      <c r="MIZ12" s="236" t="s">
        <v>28698</v>
      </c>
      <c r="MJA12" s="237"/>
      <c r="MJB12" s="238">
        <v>5200</v>
      </c>
      <c r="MJC12" s="234" t="s">
        <v>28699</v>
      </c>
      <c r="MJD12" s="235" t="s">
        <v>8705</v>
      </c>
      <c r="MJE12" s="236" t="s">
        <v>28700</v>
      </c>
      <c r="MJF12" s="237"/>
      <c r="MJG12" s="238">
        <v>5200</v>
      </c>
      <c r="MJH12" s="234" t="s">
        <v>28701</v>
      </c>
      <c r="MJI12" s="235" t="s">
        <v>8705</v>
      </c>
      <c r="MJJ12" s="236" t="s">
        <v>28702</v>
      </c>
      <c r="MJK12" s="237"/>
      <c r="MJL12" s="238">
        <v>5200</v>
      </c>
      <c r="MJM12" s="234" t="s">
        <v>28703</v>
      </c>
      <c r="MJN12" s="235" t="s">
        <v>8705</v>
      </c>
      <c r="MJO12" s="236" t="s">
        <v>28704</v>
      </c>
      <c r="MJP12" s="237"/>
      <c r="MJQ12" s="238">
        <v>5200</v>
      </c>
      <c r="MJR12" s="234" t="s">
        <v>28705</v>
      </c>
      <c r="MJS12" s="235" t="s">
        <v>8705</v>
      </c>
      <c r="MJT12" s="236" t="s">
        <v>28706</v>
      </c>
      <c r="MJU12" s="237"/>
      <c r="MJV12" s="238">
        <v>5200</v>
      </c>
      <c r="MJW12" s="234" t="s">
        <v>28707</v>
      </c>
      <c r="MJX12" s="235" t="s">
        <v>8705</v>
      </c>
      <c r="MJY12" s="236" t="s">
        <v>28708</v>
      </c>
      <c r="MJZ12" s="237"/>
      <c r="MKA12" s="238">
        <v>5200</v>
      </c>
      <c r="MKB12" s="234" t="s">
        <v>28709</v>
      </c>
      <c r="MKC12" s="235" t="s">
        <v>8705</v>
      </c>
      <c r="MKD12" s="236" t="s">
        <v>28710</v>
      </c>
      <c r="MKE12" s="237"/>
      <c r="MKF12" s="238">
        <v>5200</v>
      </c>
      <c r="MKG12" s="234" t="s">
        <v>28711</v>
      </c>
      <c r="MKH12" s="235" t="s">
        <v>8705</v>
      </c>
      <c r="MKI12" s="236" t="s">
        <v>28712</v>
      </c>
      <c r="MKJ12" s="237"/>
      <c r="MKK12" s="238">
        <v>5200</v>
      </c>
      <c r="MKL12" s="234" t="s">
        <v>28713</v>
      </c>
      <c r="MKM12" s="235" t="s">
        <v>8705</v>
      </c>
      <c r="MKN12" s="236" t="s">
        <v>28714</v>
      </c>
      <c r="MKO12" s="237"/>
      <c r="MKP12" s="238">
        <v>5200</v>
      </c>
      <c r="MKQ12" s="234" t="s">
        <v>28715</v>
      </c>
      <c r="MKR12" s="235" t="s">
        <v>8705</v>
      </c>
      <c r="MKS12" s="236" t="s">
        <v>28716</v>
      </c>
      <c r="MKT12" s="237"/>
      <c r="MKU12" s="238">
        <v>5200</v>
      </c>
      <c r="MKV12" s="234" t="s">
        <v>28717</v>
      </c>
      <c r="MKW12" s="235" t="s">
        <v>8705</v>
      </c>
      <c r="MKX12" s="236" t="s">
        <v>28718</v>
      </c>
      <c r="MKY12" s="237"/>
      <c r="MKZ12" s="238">
        <v>5200</v>
      </c>
      <c r="MLA12" s="234" t="s">
        <v>28719</v>
      </c>
      <c r="MLB12" s="235" t="s">
        <v>8705</v>
      </c>
      <c r="MLC12" s="236" t="s">
        <v>28720</v>
      </c>
      <c r="MLD12" s="237"/>
      <c r="MLE12" s="238">
        <v>5200</v>
      </c>
      <c r="MLF12" s="234" t="s">
        <v>28721</v>
      </c>
      <c r="MLG12" s="235" t="s">
        <v>8705</v>
      </c>
      <c r="MLH12" s="236" t="s">
        <v>28722</v>
      </c>
      <c r="MLI12" s="237"/>
      <c r="MLJ12" s="238">
        <v>5200</v>
      </c>
      <c r="MLK12" s="234" t="s">
        <v>28723</v>
      </c>
      <c r="MLL12" s="235" t="s">
        <v>8705</v>
      </c>
      <c r="MLM12" s="236" t="s">
        <v>28724</v>
      </c>
      <c r="MLN12" s="237"/>
      <c r="MLO12" s="238">
        <v>5200</v>
      </c>
      <c r="MLP12" s="234" t="s">
        <v>28725</v>
      </c>
      <c r="MLQ12" s="235" t="s">
        <v>8705</v>
      </c>
      <c r="MLR12" s="236" t="s">
        <v>28726</v>
      </c>
      <c r="MLS12" s="237"/>
      <c r="MLT12" s="238">
        <v>5200</v>
      </c>
      <c r="MLU12" s="234" t="s">
        <v>28727</v>
      </c>
      <c r="MLV12" s="235" t="s">
        <v>8705</v>
      </c>
      <c r="MLW12" s="236" t="s">
        <v>28728</v>
      </c>
      <c r="MLX12" s="237"/>
      <c r="MLY12" s="238">
        <v>5200</v>
      </c>
      <c r="MLZ12" s="234" t="s">
        <v>28729</v>
      </c>
      <c r="MMA12" s="235" t="s">
        <v>8705</v>
      </c>
      <c r="MMB12" s="236" t="s">
        <v>28730</v>
      </c>
      <c r="MMC12" s="237"/>
      <c r="MMD12" s="238">
        <v>5200</v>
      </c>
      <c r="MME12" s="234" t="s">
        <v>28731</v>
      </c>
      <c r="MMF12" s="235" t="s">
        <v>8705</v>
      </c>
      <c r="MMG12" s="236" t="s">
        <v>28732</v>
      </c>
      <c r="MMH12" s="237"/>
      <c r="MMI12" s="238">
        <v>5200</v>
      </c>
      <c r="MMJ12" s="234" t="s">
        <v>28733</v>
      </c>
      <c r="MMK12" s="235" t="s">
        <v>8705</v>
      </c>
      <c r="MML12" s="236" t="s">
        <v>28734</v>
      </c>
      <c r="MMM12" s="237"/>
      <c r="MMN12" s="238">
        <v>5200</v>
      </c>
      <c r="MMO12" s="234" t="s">
        <v>28735</v>
      </c>
      <c r="MMP12" s="235" t="s">
        <v>8705</v>
      </c>
      <c r="MMQ12" s="236" t="s">
        <v>28736</v>
      </c>
      <c r="MMR12" s="237"/>
      <c r="MMS12" s="238">
        <v>5200</v>
      </c>
      <c r="MMT12" s="234" t="s">
        <v>28737</v>
      </c>
      <c r="MMU12" s="235" t="s">
        <v>8705</v>
      </c>
      <c r="MMV12" s="236" t="s">
        <v>28738</v>
      </c>
      <c r="MMW12" s="237"/>
      <c r="MMX12" s="238">
        <v>5200</v>
      </c>
      <c r="MMY12" s="234" t="s">
        <v>28739</v>
      </c>
      <c r="MMZ12" s="235" t="s">
        <v>8705</v>
      </c>
      <c r="MNA12" s="236" t="s">
        <v>28740</v>
      </c>
      <c r="MNB12" s="237"/>
      <c r="MNC12" s="238">
        <v>5200</v>
      </c>
      <c r="MND12" s="234" t="s">
        <v>28741</v>
      </c>
      <c r="MNE12" s="235" t="s">
        <v>8705</v>
      </c>
      <c r="MNF12" s="236" t="s">
        <v>28742</v>
      </c>
      <c r="MNG12" s="237"/>
      <c r="MNH12" s="238">
        <v>5200</v>
      </c>
      <c r="MNI12" s="234" t="s">
        <v>28743</v>
      </c>
      <c r="MNJ12" s="235" t="s">
        <v>8705</v>
      </c>
      <c r="MNK12" s="236" t="s">
        <v>28744</v>
      </c>
      <c r="MNL12" s="237"/>
      <c r="MNM12" s="238">
        <v>5200</v>
      </c>
      <c r="MNN12" s="234" t="s">
        <v>28745</v>
      </c>
      <c r="MNO12" s="235" t="s">
        <v>8705</v>
      </c>
      <c r="MNP12" s="236" t="s">
        <v>28746</v>
      </c>
      <c r="MNQ12" s="237"/>
      <c r="MNR12" s="238">
        <v>5200</v>
      </c>
      <c r="MNS12" s="234" t="s">
        <v>28747</v>
      </c>
      <c r="MNT12" s="235" t="s">
        <v>8705</v>
      </c>
      <c r="MNU12" s="236" t="s">
        <v>28748</v>
      </c>
      <c r="MNV12" s="237"/>
      <c r="MNW12" s="238">
        <v>5200</v>
      </c>
      <c r="MNX12" s="234" t="s">
        <v>28749</v>
      </c>
      <c r="MNY12" s="235" t="s">
        <v>8705</v>
      </c>
      <c r="MNZ12" s="236" t="s">
        <v>28750</v>
      </c>
      <c r="MOA12" s="237"/>
      <c r="MOB12" s="238">
        <v>5200</v>
      </c>
      <c r="MOC12" s="234" t="s">
        <v>28751</v>
      </c>
      <c r="MOD12" s="235" t="s">
        <v>8705</v>
      </c>
      <c r="MOE12" s="236" t="s">
        <v>28752</v>
      </c>
      <c r="MOF12" s="237"/>
      <c r="MOG12" s="238">
        <v>5200</v>
      </c>
      <c r="MOH12" s="234" t="s">
        <v>28753</v>
      </c>
      <c r="MOI12" s="235" t="s">
        <v>8705</v>
      </c>
      <c r="MOJ12" s="236" t="s">
        <v>28754</v>
      </c>
      <c r="MOK12" s="237"/>
      <c r="MOL12" s="238">
        <v>5200</v>
      </c>
      <c r="MOM12" s="234" t="s">
        <v>28755</v>
      </c>
      <c r="MON12" s="235" t="s">
        <v>8705</v>
      </c>
      <c r="MOO12" s="236" t="s">
        <v>28756</v>
      </c>
      <c r="MOP12" s="237"/>
      <c r="MOQ12" s="238">
        <v>5200</v>
      </c>
      <c r="MOR12" s="234" t="s">
        <v>28757</v>
      </c>
      <c r="MOS12" s="235" t="s">
        <v>8705</v>
      </c>
      <c r="MOT12" s="236" t="s">
        <v>28758</v>
      </c>
      <c r="MOU12" s="237"/>
      <c r="MOV12" s="238">
        <v>5200</v>
      </c>
      <c r="MOW12" s="234" t="s">
        <v>28759</v>
      </c>
      <c r="MOX12" s="235" t="s">
        <v>8705</v>
      </c>
      <c r="MOY12" s="236" t="s">
        <v>28760</v>
      </c>
      <c r="MOZ12" s="237"/>
      <c r="MPA12" s="238">
        <v>5200</v>
      </c>
      <c r="MPB12" s="234" t="s">
        <v>28761</v>
      </c>
      <c r="MPC12" s="235" t="s">
        <v>8705</v>
      </c>
      <c r="MPD12" s="236" t="s">
        <v>28762</v>
      </c>
      <c r="MPE12" s="237"/>
      <c r="MPF12" s="238">
        <v>5200</v>
      </c>
      <c r="MPG12" s="234" t="s">
        <v>28763</v>
      </c>
      <c r="MPH12" s="235" t="s">
        <v>8705</v>
      </c>
      <c r="MPI12" s="236" t="s">
        <v>28764</v>
      </c>
      <c r="MPJ12" s="237"/>
      <c r="MPK12" s="238">
        <v>5200</v>
      </c>
      <c r="MPL12" s="234" t="s">
        <v>28765</v>
      </c>
      <c r="MPM12" s="235" t="s">
        <v>8705</v>
      </c>
      <c r="MPN12" s="236" t="s">
        <v>28766</v>
      </c>
      <c r="MPO12" s="237"/>
      <c r="MPP12" s="238">
        <v>5200</v>
      </c>
      <c r="MPQ12" s="234" t="s">
        <v>28767</v>
      </c>
      <c r="MPR12" s="235" t="s">
        <v>8705</v>
      </c>
      <c r="MPS12" s="236" t="s">
        <v>28768</v>
      </c>
      <c r="MPT12" s="237"/>
      <c r="MPU12" s="238">
        <v>5200</v>
      </c>
      <c r="MPV12" s="234" t="s">
        <v>28769</v>
      </c>
      <c r="MPW12" s="235" t="s">
        <v>8705</v>
      </c>
      <c r="MPX12" s="236" t="s">
        <v>28770</v>
      </c>
      <c r="MPY12" s="237"/>
      <c r="MPZ12" s="238">
        <v>5200</v>
      </c>
      <c r="MQA12" s="234" t="s">
        <v>28771</v>
      </c>
      <c r="MQB12" s="235" t="s">
        <v>8705</v>
      </c>
      <c r="MQC12" s="236" t="s">
        <v>28772</v>
      </c>
      <c r="MQD12" s="237"/>
      <c r="MQE12" s="238">
        <v>5200</v>
      </c>
      <c r="MQF12" s="234" t="s">
        <v>28773</v>
      </c>
      <c r="MQG12" s="235" t="s">
        <v>8705</v>
      </c>
      <c r="MQH12" s="236" t="s">
        <v>28774</v>
      </c>
      <c r="MQI12" s="237"/>
      <c r="MQJ12" s="238">
        <v>5200</v>
      </c>
      <c r="MQK12" s="234" t="s">
        <v>28775</v>
      </c>
      <c r="MQL12" s="235" t="s">
        <v>8705</v>
      </c>
      <c r="MQM12" s="236" t="s">
        <v>28776</v>
      </c>
      <c r="MQN12" s="237"/>
      <c r="MQO12" s="238">
        <v>5200</v>
      </c>
      <c r="MQP12" s="234" t="s">
        <v>28777</v>
      </c>
      <c r="MQQ12" s="235" t="s">
        <v>8705</v>
      </c>
      <c r="MQR12" s="236" t="s">
        <v>28778</v>
      </c>
      <c r="MQS12" s="237"/>
      <c r="MQT12" s="238">
        <v>5200</v>
      </c>
      <c r="MQU12" s="234" t="s">
        <v>28779</v>
      </c>
      <c r="MQV12" s="235" t="s">
        <v>8705</v>
      </c>
      <c r="MQW12" s="236" t="s">
        <v>28780</v>
      </c>
      <c r="MQX12" s="237"/>
      <c r="MQY12" s="238">
        <v>5200</v>
      </c>
      <c r="MQZ12" s="234" t="s">
        <v>28781</v>
      </c>
      <c r="MRA12" s="235" t="s">
        <v>8705</v>
      </c>
      <c r="MRB12" s="236" t="s">
        <v>28782</v>
      </c>
      <c r="MRC12" s="237"/>
      <c r="MRD12" s="238">
        <v>5200</v>
      </c>
      <c r="MRE12" s="234" t="s">
        <v>28783</v>
      </c>
      <c r="MRF12" s="235" t="s">
        <v>8705</v>
      </c>
      <c r="MRG12" s="236" t="s">
        <v>28784</v>
      </c>
      <c r="MRH12" s="237"/>
      <c r="MRI12" s="238">
        <v>5200</v>
      </c>
      <c r="MRJ12" s="234" t="s">
        <v>28785</v>
      </c>
      <c r="MRK12" s="235" t="s">
        <v>8705</v>
      </c>
      <c r="MRL12" s="236" t="s">
        <v>28786</v>
      </c>
      <c r="MRM12" s="237"/>
      <c r="MRN12" s="238">
        <v>5200</v>
      </c>
      <c r="MRO12" s="234" t="s">
        <v>28787</v>
      </c>
      <c r="MRP12" s="235" t="s">
        <v>8705</v>
      </c>
      <c r="MRQ12" s="236" t="s">
        <v>28788</v>
      </c>
      <c r="MRR12" s="237"/>
      <c r="MRS12" s="238">
        <v>5200</v>
      </c>
      <c r="MRT12" s="234" t="s">
        <v>28789</v>
      </c>
      <c r="MRU12" s="235" t="s">
        <v>8705</v>
      </c>
      <c r="MRV12" s="236" t="s">
        <v>28790</v>
      </c>
      <c r="MRW12" s="237"/>
      <c r="MRX12" s="238">
        <v>5200</v>
      </c>
      <c r="MRY12" s="234" t="s">
        <v>28791</v>
      </c>
      <c r="MRZ12" s="235" t="s">
        <v>8705</v>
      </c>
      <c r="MSA12" s="236" t="s">
        <v>28792</v>
      </c>
      <c r="MSB12" s="237"/>
      <c r="MSC12" s="238">
        <v>5200</v>
      </c>
      <c r="MSD12" s="234" t="s">
        <v>28793</v>
      </c>
      <c r="MSE12" s="235" t="s">
        <v>8705</v>
      </c>
      <c r="MSF12" s="236" t="s">
        <v>28794</v>
      </c>
      <c r="MSG12" s="237"/>
      <c r="MSH12" s="238">
        <v>5200</v>
      </c>
      <c r="MSI12" s="234" t="s">
        <v>28795</v>
      </c>
      <c r="MSJ12" s="235" t="s">
        <v>8705</v>
      </c>
      <c r="MSK12" s="236" t="s">
        <v>28796</v>
      </c>
      <c r="MSL12" s="237"/>
      <c r="MSM12" s="238">
        <v>5200</v>
      </c>
      <c r="MSN12" s="234" t="s">
        <v>28797</v>
      </c>
      <c r="MSO12" s="235" t="s">
        <v>8705</v>
      </c>
      <c r="MSP12" s="236" t="s">
        <v>28798</v>
      </c>
      <c r="MSQ12" s="237"/>
      <c r="MSR12" s="238">
        <v>5200</v>
      </c>
      <c r="MSS12" s="234" t="s">
        <v>28799</v>
      </c>
      <c r="MST12" s="235" t="s">
        <v>8705</v>
      </c>
      <c r="MSU12" s="236" t="s">
        <v>28800</v>
      </c>
      <c r="MSV12" s="237"/>
      <c r="MSW12" s="238">
        <v>5200</v>
      </c>
      <c r="MSX12" s="234" t="s">
        <v>28801</v>
      </c>
      <c r="MSY12" s="235" t="s">
        <v>8705</v>
      </c>
      <c r="MSZ12" s="236" t="s">
        <v>28802</v>
      </c>
      <c r="MTA12" s="237"/>
      <c r="MTB12" s="238">
        <v>5200</v>
      </c>
      <c r="MTC12" s="234" t="s">
        <v>28803</v>
      </c>
      <c r="MTD12" s="235" t="s">
        <v>8705</v>
      </c>
      <c r="MTE12" s="236" t="s">
        <v>28804</v>
      </c>
      <c r="MTF12" s="237"/>
      <c r="MTG12" s="238">
        <v>5200</v>
      </c>
      <c r="MTH12" s="234" t="s">
        <v>28805</v>
      </c>
      <c r="MTI12" s="235" t="s">
        <v>8705</v>
      </c>
      <c r="MTJ12" s="236" t="s">
        <v>28806</v>
      </c>
      <c r="MTK12" s="237"/>
      <c r="MTL12" s="238">
        <v>5200</v>
      </c>
      <c r="MTM12" s="234" t="s">
        <v>28807</v>
      </c>
      <c r="MTN12" s="235" t="s">
        <v>8705</v>
      </c>
      <c r="MTO12" s="236" t="s">
        <v>28808</v>
      </c>
      <c r="MTP12" s="237"/>
      <c r="MTQ12" s="238">
        <v>5200</v>
      </c>
      <c r="MTR12" s="234" t="s">
        <v>28809</v>
      </c>
      <c r="MTS12" s="235" t="s">
        <v>8705</v>
      </c>
      <c r="MTT12" s="236" t="s">
        <v>28810</v>
      </c>
      <c r="MTU12" s="237"/>
      <c r="MTV12" s="238">
        <v>5200</v>
      </c>
      <c r="MTW12" s="234" t="s">
        <v>28811</v>
      </c>
      <c r="MTX12" s="235" t="s">
        <v>8705</v>
      </c>
      <c r="MTY12" s="236" t="s">
        <v>28812</v>
      </c>
      <c r="MTZ12" s="237"/>
      <c r="MUA12" s="238">
        <v>5200</v>
      </c>
      <c r="MUB12" s="234" t="s">
        <v>28813</v>
      </c>
      <c r="MUC12" s="235" t="s">
        <v>8705</v>
      </c>
      <c r="MUD12" s="236" t="s">
        <v>28814</v>
      </c>
      <c r="MUE12" s="237"/>
      <c r="MUF12" s="238">
        <v>5200</v>
      </c>
      <c r="MUG12" s="234" t="s">
        <v>28815</v>
      </c>
      <c r="MUH12" s="235" t="s">
        <v>8705</v>
      </c>
      <c r="MUI12" s="236" t="s">
        <v>28816</v>
      </c>
      <c r="MUJ12" s="237"/>
      <c r="MUK12" s="238">
        <v>5200</v>
      </c>
      <c r="MUL12" s="234" t="s">
        <v>28817</v>
      </c>
      <c r="MUM12" s="235" t="s">
        <v>8705</v>
      </c>
      <c r="MUN12" s="236" t="s">
        <v>28818</v>
      </c>
      <c r="MUO12" s="237"/>
      <c r="MUP12" s="238">
        <v>5200</v>
      </c>
      <c r="MUQ12" s="234" t="s">
        <v>28819</v>
      </c>
      <c r="MUR12" s="235" t="s">
        <v>8705</v>
      </c>
      <c r="MUS12" s="236" t="s">
        <v>28820</v>
      </c>
      <c r="MUT12" s="237"/>
      <c r="MUU12" s="238">
        <v>5200</v>
      </c>
      <c r="MUV12" s="234" t="s">
        <v>28821</v>
      </c>
      <c r="MUW12" s="235" t="s">
        <v>8705</v>
      </c>
      <c r="MUX12" s="236" t="s">
        <v>28822</v>
      </c>
      <c r="MUY12" s="237"/>
      <c r="MUZ12" s="238">
        <v>5200</v>
      </c>
      <c r="MVA12" s="234" t="s">
        <v>28823</v>
      </c>
      <c r="MVB12" s="235" t="s">
        <v>8705</v>
      </c>
      <c r="MVC12" s="236" t="s">
        <v>28824</v>
      </c>
      <c r="MVD12" s="237"/>
      <c r="MVE12" s="238">
        <v>5200</v>
      </c>
      <c r="MVF12" s="234" t="s">
        <v>28825</v>
      </c>
      <c r="MVG12" s="235" t="s">
        <v>8705</v>
      </c>
      <c r="MVH12" s="236" t="s">
        <v>28826</v>
      </c>
      <c r="MVI12" s="237"/>
      <c r="MVJ12" s="238">
        <v>5200</v>
      </c>
      <c r="MVK12" s="234" t="s">
        <v>28827</v>
      </c>
      <c r="MVL12" s="235" t="s">
        <v>8705</v>
      </c>
      <c r="MVM12" s="236" t="s">
        <v>28828</v>
      </c>
      <c r="MVN12" s="237"/>
      <c r="MVO12" s="238">
        <v>5200</v>
      </c>
      <c r="MVP12" s="234" t="s">
        <v>28829</v>
      </c>
      <c r="MVQ12" s="235" t="s">
        <v>8705</v>
      </c>
      <c r="MVR12" s="236" t="s">
        <v>28830</v>
      </c>
      <c r="MVS12" s="237"/>
      <c r="MVT12" s="238">
        <v>5200</v>
      </c>
      <c r="MVU12" s="234" t="s">
        <v>28831</v>
      </c>
      <c r="MVV12" s="235" t="s">
        <v>8705</v>
      </c>
      <c r="MVW12" s="236" t="s">
        <v>28832</v>
      </c>
      <c r="MVX12" s="237"/>
      <c r="MVY12" s="238">
        <v>5200</v>
      </c>
      <c r="MVZ12" s="234" t="s">
        <v>28833</v>
      </c>
      <c r="MWA12" s="235" t="s">
        <v>8705</v>
      </c>
      <c r="MWB12" s="236" t="s">
        <v>28834</v>
      </c>
      <c r="MWC12" s="237"/>
      <c r="MWD12" s="238">
        <v>5200</v>
      </c>
      <c r="MWE12" s="234" t="s">
        <v>28835</v>
      </c>
      <c r="MWF12" s="235" t="s">
        <v>8705</v>
      </c>
      <c r="MWG12" s="236" t="s">
        <v>28836</v>
      </c>
      <c r="MWH12" s="237"/>
      <c r="MWI12" s="238">
        <v>5200</v>
      </c>
      <c r="MWJ12" s="234" t="s">
        <v>28837</v>
      </c>
      <c r="MWK12" s="235" t="s">
        <v>8705</v>
      </c>
      <c r="MWL12" s="236" t="s">
        <v>28838</v>
      </c>
      <c r="MWM12" s="237"/>
      <c r="MWN12" s="238">
        <v>5200</v>
      </c>
      <c r="MWO12" s="234" t="s">
        <v>28839</v>
      </c>
      <c r="MWP12" s="235" t="s">
        <v>8705</v>
      </c>
      <c r="MWQ12" s="236" t="s">
        <v>28840</v>
      </c>
      <c r="MWR12" s="237"/>
      <c r="MWS12" s="238">
        <v>5200</v>
      </c>
      <c r="MWT12" s="234" t="s">
        <v>28841</v>
      </c>
      <c r="MWU12" s="235" t="s">
        <v>8705</v>
      </c>
      <c r="MWV12" s="236" t="s">
        <v>28842</v>
      </c>
      <c r="MWW12" s="237"/>
      <c r="MWX12" s="238">
        <v>5200</v>
      </c>
      <c r="MWY12" s="234" t="s">
        <v>28843</v>
      </c>
      <c r="MWZ12" s="235" t="s">
        <v>8705</v>
      </c>
      <c r="MXA12" s="236" t="s">
        <v>28844</v>
      </c>
      <c r="MXB12" s="237"/>
      <c r="MXC12" s="238">
        <v>5200</v>
      </c>
      <c r="MXD12" s="234" t="s">
        <v>28845</v>
      </c>
      <c r="MXE12" s="235" t="s">
        <v>8705</v>
      </c>
      <c r="MXF12" s="236" t="s">
        <v>28846</v>
      </c>
      <c r="MXG12" s="237"/>
      <c r="MXH12" s="238">
        <v>5200</v>
      </c>
      <c r="MXI12" s="234" t="s">
        <v>28847</v>
      </c>
      <c r="MXJ12" s="235" t="s">
        <v>8705</v>
      </c>
      <c r="MXK12" s="236" t="s">
        <v>28848</v>
      </c>
      <c r="MXL12" s="237"/>
      <c r="MXM12" s="238">
        <v>5200</v>
      </c>
      <c r="MXN12" s="234" t="s">
        <v>28849</v>
      </c>
      <c r="MXO12" s="235" t="s">
        <v>8705</v>
      </c>
      <c r="MXP12" s="236" t="s">
        <v>28850</v>
      </c>
      <c r="MXQ12" s="237"/>
      <c r="MXR12" s="238">
        <v>5200</v>
      </c>
      <c r="MXS12" s="234" t="s">
        <v>28851</v>
      </c>
      <c r="MXT12" s="235" t="s">
        <v>8705</v>
      </c>
      <c r="MXU12" s="236" t="s">
        <v>28852</v>
      </c>
      <c r="MXV12" s="237"/>
      <c r="MXW12" s="238">
        <v>5200</v>
      </c>
      <c r="MXX12" s="234" t="s">
        <v>28853</v>
      </c>
      <c r="MXY12" s="235" t="s">
        <v>8705</v>
      </c>
      <c r="MXZ12" s="236" t="s">
        <v>28854</v>
      </c>
      <c r="MYA12" s="237"/>
      <c r="MYB12" s="238">
        <v>5200</v>
      </c>
      <c r="MYC12" s="234" t="s">
        <v>28855</v>
      </c>
      <c r="MYD12" s="235" t="s">
        <v>8705</v>
      </c>
      <c r="MYE12" s="236" t="s">
        <v>28856</v>
      </c>
      <c r="MYF12" s="237"/>
      <c r="MYG12" s="238">
        <v>5200</v>
      </c>
      <c r="MYH12" s="234" t="s">
        <v>28857</v>
      </c>
      <c r="MYI12" s="235" t="s">
        <v>8705</v>
      </c>
      <c r="MYJ12" s="236" t="s">
        <v>28858</v>
      </c>
      <c r="MYK12" s="237"/>
      <c r="MYL12" s="238">
        <v>5200</v>
      </c>
      <c r="MYM12" s="234" t="s">
        <v>28859</v>
      </c>
      <c r="MYN12" s="235" t="s">
        <v>8705</v>
      </c>
      <c r="MYO12" s="236" t="s">
        <v>28860</v>
      </c>
      <c r="MYP12" s="237"/>
      <c r="MYQ12" s="238">
        <v>5200</v>
      </c>
      <c r="MYR12" s="234" t="s">
        <v>28861</v>
      </c>
      <c r="MYS12" s="235" t="s">
        <v>8705</v>
      </c>
      <c r="MYT12" s="236" t="s">
        <v>28862</v>
      </c>
      <c r="MYU12" s="237"/>
      <c r="MYV12" s="238">
        <v>5200</v>
      </c>
      <c r="MYW12" s="234" t="s">
        <v>28863</v>
      </c>
      <c r="MYX12" s="235" t="s">
        <v>8705</v>
      </c>
      <c r="MYY12" s="236" t="s">
        <v>28864</v>
      </c>
      <c r="MYZ12" s="237"/>
      <c r="MZA12" s="238">
        <v>5200</v>
      </c>
      <c r="MZB12" s="234" t="s">
        <v>28865</v>
      </c>
      <c r="MZC12" s="235" t="s">
        <v>8705</v>
      </c>
      <c r="MZD12" s="236" t="s">
        <v>28866</v>
      </c>
      <c r="MZE12" s="237"/>
      <c r="MZF12" s="238">
        <v>5200</v>
      </c>
      <c r="MZG12" s="234" t="s">
        <v>28867</v>
      </c>
      <c r="MZH12" s="235" t="s">
        <v>8705</v>
      </c>
      <c r="MZI12" s="236" t="s">
        <v>28868</v>
      </c>
      <c r="MZJ12" s="237"/>
      <c r="MZK12" s="238">
        <v>5200</v>
      </c>
      <c r="MZL12" s="234" t="s">
        <v>28869</v>
      </c>
      <c r="MZM12" s="235" t="s">
        <v>8705</v>
      </c>
      <c r="MZN12" s="236" t="s">
        <v>28870</v>
      </c>
      <c r="MZO12" s="237"/>
      <c r="MZP12" s="238">
        <v>5200</v>
      </c>
      <c r="MZQ12" s="234" t="s">
        <v>28871</v>
      </c>
      <c r="MZR12" s="235" t="s">
        <v>8705</v>
      </c>
      <c r="MZS12" s="236" t="s">
        <v>28872</v>
      </c>
      <c r="MZT12" s="237"/>
      <c r="MZU12" s="238">
        <v>5200</v>
      </c>
      <c r="MZV12" s="234" t="s">
        <v>28873</v>
      </c>
      <c r="MZW12" s="235" t="s">
        <v>8705</v>
      </c>
      <c r="MZX12" s="236" t="s">
        <v>28874</v>
      </c>
      <c r="MZY12" s="237"/>
      <c r="MZZ12" s="238">
        <v>5200</v>
      </c>
      <c r="NAA12" s="234" t="s">
        <v>28875</v>
      </c>
      <c r="NAB12" s="235" t="s">
        <v>8705</v>
      </c>
      <c r="NAC12" s="236" t="s">
        <v>28876</v>
      </c>
      <c r="NAD12" s="237"/>
      <c r="NAE12" s="238">
        <v>5200</v>
      </c>
      <c r="NAF12" s="234" t="s">
        <v>28877</v>
      </c>
      <c r="NAG12" s="235" t="s">
        <v>8705</v>
      </c>
      <c r="NAH12" s="236" t="s">
        <v>28878</v>
      </c>
      <c r="NAI12" s="237"/>
      <c r="NAJ12" s="238">
        <v>5200</v>
      </c>
      <c r="NAK12" s="234" t="s">
        <v>28879</v>
      </c>
      <c r="NAL12" s="235" t="s">
        <v>8705</v>
      </c>
      <c r="NAM12" s="236" t="s">
        <v>28880</v>
      </c>
      <c r="NAN12" s="237"/>
      <c r="NAO12" s="238">
        <v>5200</v>
      </c>
      <c r="NAP12" s="234" t="s">
        <v>28881</v>
      </c>
      <c r="NAQ12" s="235" t="s">
        <v>8705</v>
      </c>
      <c r="NAR12" s="236" t="s">
        <v>28882</v>
      </c>
      <c r="NAS12" s="237"/>
      <c r="NAT12" s="238">
        <v>5200</v>
      </c>
      <c r="NAU12" s="234" t="s">
        <v>28883</v>
      </c>
      <c r="NAV12" s="235" t="s">
        <v>8705</v>
      </c>
      <c r="NAW12" s="236" t="s">
        <v>28884</v>
      </c>
      <c r="NAX12" s="237"/>
      <c r="NAY12" s="238">
        <v>5200</v>
      </c>
      <c r="NAZ12" s="234" t="s">
        <v>28885</v>
      </c>
      <c r="NBA12" s="235" t="s">
        <v>8705</v>
      </c>
      <c r="NBB12" s="236" t="s">
        <v>28886</v>
      </c>
      <c r="NBC12" s="237"/>
      <c r="NBD12" s="238">
        <v>5200</v>
      </c>
      <c r="NBE12" s="234" t="s">
        <v>28887</v>
      </c>
      <c r="NBF12" s="235" t="s">
        <v>8705</v>
      </c>
      <c r="NBG12" s="236" t="s">
        <v>28888</v>
      </c>
      <c r="NBH12" s="237"/>
      <c r="NBI12" s="238">
        <v>5200</v>
      </c>
      <c r="NBJ12" s="234" t="s">
        <v>28889</v>
      </c>
      <c r="NBK12" s="235" t="s">
        <v>8705</v>
      </c>
      <c r="NBL12" s="236" t="s">
        <v>28890</v>
      </c>
      <c r="NBM12" s="237"/>
      <c r="NBN12" s="238">
        <v>5200</v>
      </c>
      <c r="NBO12" s="234" t="s">
        <v>28891</v>
      </c>
      <c r="NBP12" s="235" t="s">
        <v>8705</v>
      </c>
      <c r="NBQ12" s="236" t="s">
        <v>28892</v>
      </c>
      <c r="NBR12" s="237"/>
      <c r="NBS12" s="238">
        <v>5200</v>
      </c>
      <c r="NBT12" s="234" t="s">
        <v>28893</v>
      </c>
      <c r="NBU12" s="235" t="s">
        <v>8705</v>
      </c>
      <c r="NBV12" s="236" t="s">
        <v>28894</v>
      </c>
      <c r="NBW12" s="237"/>
      <c r="NBX12" s="238">
        <v>5200</v>
      </c>
      <c r="NBY12" s="234" t="s">
        <v>28895</v>
      </c>
      <c r="NBZ12" s="235" t="s">
        <v>8705</v>
      </c>
      <c r="NCA12" s="236" t="s">
        <v>28896</v>
      </c>
      <c r="NCB12" s="237"/>
      <c r="NCC12" s="238">
        <v>5200</v>
      </c>
      <c r="NCD12" s="234" t="s">
        <v>28897</v>
      </c>
      <c r="NCE12" s="235" t="s">
        <v>8705</v>
      </c>
      <c r="NCF12" s="236" t="s">
        <v>28898</v>
      </c>
      <c r="NCG12" s="237"/>
      <c r="NCH12" s="238">
        <v>5200</v>
      </c>
      <c r="NCI12" s="234" t="s">
        <v>28899</v>
      </c>
      <c r="NCJ12" s="235" t="s">
        <v>8705</v>
      </c>
      <c r="NCK12" s="236" t="s">
        <v>28900</v>
      </c>
      <c r="NCL12" s="237"/>
      <c r="NCM12" s="238">
        <v>5200</v>
      </c>
      <c r="NCN12" s="234" t="s">
        <v>28901</v>
      </c>
      <c r="NCO12" s="235" t="s">
        <v>8705</v>
      </c>
      <c r="NCP12" s="236" t="s">
        <v>28902</v>
      </c>
      <c r="NCQ12" s="237"/>
      <c r="NCR12" s="238">
        <v>5200</v>
      </c>
      <c r="NCS12" s="234" t="s">
        <v>28903</v>
      </c>
      <c r="NCT12" s="235" t="s">
        <v>8705</v>
      </c>
      <c r="NCU12" s="236" t="s">
        <v>28904</v>
      </c>
      <c r="NCV12" s="237"/>
      <c r="NCW12" s="238">
        <v>5200</v>
      </c>
      <c r="NCX12" s="234" t="s">
        <v>28905</v>
      </c>
      <c r="NCY12" s="235" t="s">
        <v>8705</v>
      </c>
      <c r="NCZ12" s="236" t="s">
        <v>28906</v>
      </c>
      <c r="NDA12" s="237"/>
      <c r="NDB12" s="238">
        <v>5200</v>
      </c>
      <c r="NDC12" s="234" t="s">
        <v>28907</v>
      </c>
      <c r="NDD12" s="235" t="s">
        <v>8705</v>
      </c>
      <c r="NDE12" s="236" t="s">
        <v>28908</v>
      </c>
      <c r="NDF12" s="237"/>
      <c r="NDG12" s="238">
        <v>5200</v>
      </c>
      <c r="NDH12" s="234" t="s">
        <v>28909</v>
      </c>
      <c r="NDI12" s="235" t="s">
        <v>8705</v>
      </c>
      <c r="NDJ12" s="236" t="s">
        <v>28910</v>
      </c>
      <c r="NDK12" s="237"/>
      <c r="NDL12" s="238">
        <v>5200</v>
      </c>
      <c r="NDM12" s="234" t="s">
        <v>28911</v>
      </c>
      <c r="NDN12" s="235" t="s">
        <v>8705</v>
      </c>
      <c r="NDO12" s="236" t="s">
        <v>28912</v>
      </c>
      <c r="NDP12" s="237"/>
      <c r="NDQ12" s="238">
        <v>5200</v>
      </c>
      <c r="NDR12" s="234" t="s">
        <v>28913</v>
      </c>
      <c r="NDS12" s="235" t="s">
        <v>8705</v>
      </c>
      <c r="NDT12" s="236" t="s">
        <v>28914</v>
      </c>
      <c r="NDU12" s="237"/>
      <c r="NDV12" s="238">
        <v>5200</v>
      </c>
      <c r="NDW12" s="234" t="s">
        <v>28915</v>
      </c>
      <c r="NDX12" s="235" t="s">
        <v>8705</v>
      </c>
      <c r="NDY12" s="236" t="s">
        <v>28916</v>
      </c>
      <c r="NDZ12" s="237"/>
      <c r="NEA12" s="238">
        <v>5200</v>
      </c>
      <c r="NEB12" s="234" t="s">
        <v>28917</v>
      </c>
      <c r="NEC12" s="235" t="s">
        <v>8705</v>
      </c>
      <c r="NED12" s="236" t="s">
        <v>28918</v>
      </c>
      <c r="NEE12" s="237"/>
      <c r="NEF12" s="238">
        <v>5200</v>
      </c>
      <c r="NEG12" s="234" t="s">
        <v>28919</v>
      </c>
      <c r="NEH12" s="235" t="s">
        <v>8705</v>
      </c>
      <c r="NEI12" s="236" t="s">
        <v>28920</v>
      </c>
      <c r="NEJ12" s="237"/>
      <c r="NEK12" s="238">
        <v>5200</v>
      </c>
      <c r="NEL12" s="234" t="s">
        <v>28921</v>
      </c>
      <c r="NEM12" s="235" t="s">
        <v>8705</v>
      </c>
      <c r="NEN12" s="236" t="s">
        <v>28922</v>
      </c>
      <c r="NEO12" s="237"/>
      <c r="NEP12" s="238">
        <v>5200</v>
      </c>
      <c r="NEQ12" s="234" t="s">
        <v>28923</v>
      </c>
      <c r="NER12" s="235" t="s">
        <v>8705</v>
      </c>
      <c r="NES12" s="236" t="s">
        <v>28924</v>
      </c>
      <c r="NET12" s="237"/>
      <c r="NEU12" s="238">
        <v>5200</v>
      </c>
      <c r="NEV12" s="234" t="s">
        <v>28925</v>
      </c>
      <c r="NEW12" s="235" t="s">
        <v>8705</v>
      </c>
      <c r="NEX12" s="236" t="s">
        <v>28926</v>
      </c>
      <c r="NEY12" s="237"/>
      <c r="NEZ12" s="238">
        <v>5200</v>
      </c>
      <c r="NFA12" s="234" t="s">
        <v>28927</v>
      </c>
      <c r="NFB12" s="235" t="s">
        <v>8705</v>
      </c>
      <c r="NFC12" s="236" t="s">
        <v>28928</v>
      </c>
      <c r="NFD12" s="237"/>
      <c r="NFE12" s="238">
        <v>5200</v>
      </c>
      <c r="NFF12" s="234" t="s">
        <v>28929</v>
      </c>
      <c r="NFG12" s="235" t="s">
        <v>8705</v>
      </c>
      <c r="NFH12" s="236" t="s">
        <v>28930</v>
      </c>
      <c r="NFI12" s="237"/>
      <c r="NFJ12" s="238">
        <v>5200</v>
      </c>
      <c r="NFK12" s="234" t="s">
        <v>28931</v>
      </c>
      <c r="NFL12" s="235" t="s">
        <v>8705</v>
      </c>
      <c r="NFM12" s="236" t="s">
        <v>28932</v>
      </c>
      <c r="NFN12" s="237"/>
      <c r="NFO12" s="238">
        <v>5200</v>
      </c>
      <c r="NFP12" s="234" t="s">
        <v>28933</v>
      </c>
      <c r="NFQ12" s="235" t="s">
        <v>8705</v>
      </c>
      <c r="NFR12" s="236" t="s">
        <v>28934</v>
      </c>
      <c r="NFS12" s="237"/>
      <c r="NFT12" s="238">
        <v>5200</v>
      </c>
      <c r="NFU12" s="234" t="s">
        <v>28935</v>
      </c>
      <c r="NFV12" s="235" t="s">
        <v>8705</v>
      </c>
      <c r="NFW12" s="236" t="s">
        <v>28936</v>
      </c>
      <c r="NFX12" s="237"/>
      <c r="NFY12" s="238">
        <v>5200</v>
      </c>
      <c r="NFZ12" s="234" t="s">
        <v>28937</v>
      </c>
      <c r="NGA12" s="235" t="s">
        <v>8705</v>
      </c>
      <c r="NGB12" s="236" t="s">
        <v>28938</v>
      </c>
      <c r="NGC12" s="237"/>
      <c r="NGD12" s="238">
        <v>5200</v>
      </c>
      <c r="NGE12" s="234" t="s">
        <v>28939</v>
      </c>
      <c r="NGF12" s="235" t="s">
        <v>8705</v>
      </c>
      <c r="NGG12" s="236" t="s">
        <v>28940</v>
      </c>
      <c r="NGH12" s="237"/>
      <c r="NGI12" s="238">
        <v>5200</v>
      </c>
      <c r="NGJ12" s="234" t="s">
        <v>28941</v>
      </c>
      <c r="NGK12" s="235" t="s">
        <v>8705</v>
      </c>
      <c r="NGL12" s="236" t="s">
        <v>28942</v>
      </c>
      <c r="NGM12" s="237"/>
      <c r="NGN12" s="238">
        <v>5200</v>
      </c>
      <c r="NGO12" s="234" t="s">
        <v>28943</v>
      </c>
      <c r="NGP12" s="235" t="s">
        <v>8705</v>
      </c>
      <c r="NGQ12" s="236" t="s">
        <v>28944</v>
      </c>
      <c r="NGR12" s="237"/>
      <c r="NGS12" s="238">
        <v>5200</v>
      </c>
      <c r="NGT12" s="234" t="s">
        <v>28945</v>
      </c>
      <c r="NGU12" s="235" t="s">
        <v>8705</v>
      </c>
      <c r="NGV12" s="236" t="s">
        <v>28946</v>
      </c>
      <c r="NGW12" s="237"/>
      <c r="NGX12" s="238">
        <v>5200</v>
      </c>
      <c r="NGY12" s="234" t="s">
        <v>28947</v>
      </c>
      <c r="NGZ12" s="235" t="s">
        <v>8705</v>
      </c>
      <c r="NHA12" s="236" t="s">
        <v>28948</v>
      </c>
      <c r="NHB12" s="237"/>
      <c r="NHC12" s="238">
        <v>5200</v>
      </c>
      <c r="NHD12" s="234" t="s">
        <v>28949</v>
      </c>
      <c r="NHE12" s="235" t="s">
        <v>8705</v>
      </c>
      <c r="NHF12" s="236" t="s">
        <v>28950</v>
      </c>
      <c r="NHG12" s="237"/>
      <c r="NHH12" s="238">
        <v>5200</v>
      </c>
      <c r="NHI12" s="234" t="s">
        <v>28951</v>
      </c>
      <c r="NHJ12" s="235" t="s">
        <v>8705</v>
      </c>
      <c r="NHK12" s="236" t="s">
        <v>28952</v>
      </c>
      <c r="NHL12" s="237"/>
      <c r="NHM12" s="238">
        <v>5200</v>
      </c>
      <c r="NHN12" s="234" t="s">
        <v>28953</v>
      </c>
      <c r="NHO12" s="235" t="s">
        <v>8705</v>
      </c>
      <c r="NHP12" s="236" t="s">
        <v>28954</v>
      </c>
      <c r="NHQ12" s="237"/>
      <c r="NHR12" s="238">
        <v>5200</v>
      </c>
      <c r="NHS12" s="234" t="s">
        <v>28955</v>
      </c>
      <c r="NHT12" s="235" t="s">
        <v>8705</v>
      </c>
      <c r="NHU12" s="236" t="s">
        <v>28956</v>
      </c>
      <c r="NHV12" s="237"/>
      <c r="NHW12" s="238">
        <v>5200</v>
      </c>
      <c r="NHX12" s="234" t="s">
        <v>28957</v>
      </c>
      <c r="NHY12" s="235" t="s">
        <v>8705</v>
      </c>
      <c r="NHZ12" s="236" t="s">
        <v>28958</v>
      </c>
      <c r="NIA12" s="237"/>
      <c r="NIB12" s="238">
        <v>5200</v>
      </c>
      <c r="NIC12" s="234" t="s">
        <v>28959</v>
      </c>
      <c r="NID12" s="235" t="s">
        <v>8705</v>
      </c>
      <c r="NIE12" s="236" t="s">
        <v>28960</v>
      </c>
      <c r="NIF12" s="237"/>
      <c r="NIG12" s="238">
        <v>5200</v>
      </c>
      <c r="NIH12" s="234" t="s">
        <v>28961</v>
      </c>
      <c r="NII12" s="235" t="s">
        <v>8705</v>
      </c>
      <c r="NIJ12" s="236" t="s">
        <v>28962</v>
      </c>
      <c r="NIK12" s="237"/>
      <c r="NIL12" s="238">
        <v>5200</v>
      </c>
      <c r="NIM12" s="234" t="s">
        <v>28963</v>
      </c>
      <c r="NIN12" s="235" t="s">
        <v>8705</v>
      </c>
      <c r="NIO12" s="236" t="s">
        <v>28964</v>
      </c>
      <c r="NIP12" s="237"/>
      <c r="NIQ12" s="238">
        <v>5200</v>
      </c>
      <c r="NIR12" s="234" t="s">
        <v>28965</v>
      </c>
      <c r="NIS12" s="235" t="s">
        <v>8705</v>
      </c>
      <c r="NIT12" s="236" t="s">
        <v>28966</v>
      </c>
      <c r="NIU12" s="237"/>
      <c r="NIV12" s="238">
        <v>5200</v>
      </c>
      <c r="NIW12" s="234" t="s">
        <v>28967</v>
      </c>
      <c r="NIX12" s="235" t="s">
        <v>8705</v>
      </c>
      <c r="NIY12" s="236" t="s">
        <v>28968</v>
      </c>
      <c r="NIZ12" s="237"/>
      <c r="NJA12" s="238">
        <v>5200</v>
      </c>
      <c r="NJB12" s="234" t="s">
        <v>28969</v>
      </c>
      <c r="NJC12" s="235" t="s">
        <v>8705</v>
      </c>
      <c r="NJD12" s="236" t="s">
        <v>28970</v>
      </c>
      <c r="NJE12" s="237"/>
      <c r="NJF12" s="238">
        <v>5200</v>
      </c>
      <c r="NJG12" s="234" t="s">
        <v>28971</v>
      </c>
      <c r="NJH12" s="235" t="s">
        <v>8705</v>
      </c>
      <c r="NJI12" s="236" t="s">
        <v>28972</v>
      </c>
      <c r="NJJ12" s="237"/>
      <c r="NJK12" s="238">
        <v>5200</v>
      </c>
      <c r="NJL12" s="234" t="s">
        <v>28973</v>
      </c>
      <c r="NJM12" s="235" t="s">
        <v>8705</v>
      </c>
      <c r="NJN12" s="236" t="s">
        <v>28974</v>
      </c>
      <c r="NJO12" s="237"/>
      <c r="NJP12" s="238">
        <v>5200</v>
      </c>
      <c r="NJQ12" s="234" t="s">
        <v>28975</v>
      </c>
      <c r="NJR12" s="235" t="s">
        <v>8705</v>
      </c>
      <c r="NJS12" s="236" t="s">
        <v>28976</v>
      </c>
      <c r="NJT12" s="237"/>
      <c r="NJU12" s="238">
        <v>5200</v>
      </c>
      <c r="NJV12" s="234" t="s">
        <v>28977</v>
      </c>
      <c r="NJW12" s="235" t="s">
        <v>8705</v>
      </c>
      <c r="NJX12" s="236" t="s">
        <v>28978</v>
      </c>
      <c r="NJY12" s="237"/>
      <c r="NJZ12" s="238">
        <v>5200</v>
      </c>
      <c r="NKA12" s="234" t="s">
        <v>28979</v>
      </c>
      <c r="NKB12" s="235" t="s">
        <v>8705</v>
      </c>
      <c r="NKC12" s="236" t="s">
        <v>28980</v>
      </c>
      <c r="NKD12" s="237"/>
      <c r="NKE12" s="238">
        <v>5200</v>
      </c>
      <c r="NKF12" s="234" t="s">
        <v>28981</v>
      </c>
      <c r="NKG12" s="235" t="s">
        <v>8705</v>
      </c>
      <c r="NKH12" s="236" t="s">
        <v>28982</v>
      </c>
      <c r="NKI12" s="237"/>
      <c r="NKJ12" s="238">
        <v>5200</v>
      </c>
      <c r="NKK12" s="234" t="s">
        <v>28983</v>
      </c>
      <c r="NKL12" s="235" t="s">
        <v>8705</v>
      </c>
      <c r="NKM12" s="236" t="s">
        <v>28984</v>
      </c>
      <c r="NKN12" s="237"/>
      <c r="NKO12" s="238">
        <v>5200</v>
      </c>
      <c r="NKP12" s="234" t="s">
        <v>28985</v>
      </c>
      <c r="NKQ12" s="235" t="s">
        <v>8705</v>
      </c>
      <c r="NKR12" s="236" t="s">
        <v>28986</v>
      </c>
      <c r="NKS12" s="237"/>
      <c r="NKT12" s="238">
        <v>5200</v>
      </c>
      <c r="NKU12" s="234" t="s">
        <v>28987</v>
      </c>
      <c r="NKV12" s="235" t="s">
        <v>8705</v>
      </c>
      <c r="NKW12" s="236" t="s">
        <v>28988</v>
      </c>
      <c r="NKX12" s="237"/>
      <c r="NKY12" s="238">
        <v>5200</v>
      </c>
      <c r="NKZ12" s="234" t="s">
        <v>28989</v>
      </c>
      <c r="NLA12" s="235" t="s">
        <v>8705</v>
      </c>
      <c r="NLB12" s="236" t="s">
        <v>28990</v>
      </c>
      <c r="NLC12" s="237"/>
      <c r="NLD12" s="238">
        <v>5200</v>
      </c>
      <c r="NLE12" s="234" t="s">
        <v>28991</v>
      </c>
      <c r="NLF12" s="235" t="s">
        <v>8705</v>
      </c>
      <c r="NLG12" s="236" t="s">
        <v>28992</v>
      </c>
      <c r="NLH12" s="237"/>
      <c r="NLI12" s="238">
        <v>5200</v>
      </c>
      <c r="NLJ12" s="234" t="s">
        <v>28993</v>
      </c>
      <c r="NLK12" s="235" t="s">
        <v>8705</v>
      </c>
      <c r="NLL12" s="236" t="s">
        <v>28994</v>
      </c>
      <c r="NLM12" s="237"/>
      <c r="NLN12" s="238">
        <v>5200</v>
      </c>
      <c r="NLO12" s="234" t="s">
        <v>28995</v>
      </c>
      <c r="NLP12" s="235" t="s">
        <v>8705</v>
      </c>
      <c r="NLQ12" s="236" t="s">
        <v>28996</v>
      </c>
      <c r="NLR12" s="237"/>
      <c r="NLS12" s="238">
        <v>5200</v>
      </c>
      <c r="NLT12" s="234" t="s">
        <v>28997</v>
      </c>
      <c r="NLU12" s="235" t="s">
        <v>8705</v>
      </c>
      <c r="NLV12" s="236" t="s">
        <v>28998</v>
      </c>
      <c r="NLW12" s="237"/>
      <c r="NLX12" s="238">
        <v>5200</v>
      </c>
      <c r="NLY12" s="234" t="s">
        <v>28999</v>
      </c>
      <c r="NLZ12" s="235" t="s">
        <v>8705</v>
      </c>
      <c r="NMA12" s="236" t="s">
        <v>29000</v>
      </c>
      <c r="NMB12" s="237"/>
      <c r="NMC12" s="238">
        <v>5200</v>
      </c>
      <c r="NMD12" s="234" t="s">
        <v>29001</v>
      </c>
      <c r="NME12" s="235" t="s">
        <v>8705</v>
      </c>
      <c r="NMF12" s="236" t="s">
        <v>29002</v>
      </c>
      <c r="NMG12" s="237"/>
      <c r="NMH12" s="238">
        <v>5200</v>
      </c>
      <c r="NMI12" s="234" t="s">
        <v>29003</v>
      </c>
      <c r="NMJ12" s="235" t="s">
        <v>8705</v>
      </c>
      <c r="NMK12" s="236" t="s">
        <v>29004</v>
      </c>
      <c r="NML12" s="237"/>
      <c r="NMM12" s="238">
        <v>5200</v>
      </c>
      <c r="NMN12" s="234" t="s">
        <v>29005</v>
      </c>
      <c r="NMO12" s="235" t="s">
        <v>8705</v>
      </c>
      <c r="NMP12" s="236" t="s">
        <v>29006</v>
      </c>
      <c r="NMQ12" s="237"/>
      <c r="NMR12" s="238">
        <v>5200</v>
      </c>
      <c r="NMS12" s="234" t="s">
        <v>29007</v>
      </c>
      <c r="NMT12" s="235" t="s">
        <v>8705</v>
      </c>
      <c r="NMU12" s="236" t="s">
        <v>29008</v>
      </c>
      <c r="NMV12" s="237"/>
      <c r="NMW12" s="238">
        <v>5200</v>
      </c>
      <c r="NMX12" s="234" t="s">
        <v>29009</v>
      </c>
      <c r="NMY12" s="235" t="s">
        <v>8705</v>
      </c>
      <c r="NMZ12" s="236" t="s">
        <v>29010</v>
      </c>
      <c r="NNA12" s="237"/>
      <c r="NNB12" s="238">
        <v>5200</v>
      </c>
      <c r="NNC12" s="234" t="s">
        <v>29011</v>
      </c>
      <c r="NND12" s="235" t="s">
        <v>8705</v>
      </c>
      <c r="NNE12" s="236" t="s">
        <v>29012</v>
      </c>
      <c r="NNF12" s="237"/>
      <c r="NNG12" s="238">
        <v>5200</v>
      </c>
      <c r="NNH12" s="234" t="s">
        <v>29013</v>
      </c>
      <c r="NNI12" s="235" t="s">
        <v>8705</v>
      </c>
      <c r="NNJ12" s="236" t="s">
        <v>29014</v>
      </c>
      <c r="NNK12" s="237"/>
      <c r="NNL12" s="238">
        <v>5200</v>
      </c>
      <c r="NNM12" s="234" t="s">
        <v>29015</v>
      </c>
      <c r="NNN12" s="235" t="s">
        <v>8705</v>
      </c>
      <c r="NNO12" s="236" t="s">
        <v>29016</v>
      </c>
      <c r="NNP12" s="237"/>
      <c r="NNQ12" s="238">
        <v>5200</v>
      </c>
      <c r="NNR12" s="234" t="s">
        <v>29017</v>
      </c>
      <c r="NNS12" s="235" t="s">
        <v>8705</v>
      </c>
      <c r="NNT12" s="236" t="s">
        <v>29018</v>
      </c>
      <c r="NNU12" s="237"/>
      <c r="NNV12" s="238">
        <v>5200</v>
      </c>
      <c r="NNW12" s="234" t="s">
        <v>29019</v>
      </c>
      <c r="NNX12" s="235" t="s">
        <v>8705</v>
      </c>
      <c r="NNY12" s="236" t="s">
        <v>29020</v>
      </c>
      <c r="NNZ12" s="237"/>
      <c r="NOA12" s="238">
        <v>5200</v>
      </c>
      <c r="NOB12" s="234" t="s">
        <v>29021</v>
      </c>
      <c r="NOC12" s="235" t="s">
        <v>8705</v>
      </c>
      <c r="NOD12" s="236" t="s">
        <v>29022</v>
      </c>
      <c r="NOE12" s="237"/>
      <c r="NOF12" s="238">
        <v>5200</v>
      </c>
      <c r="NOG12" s="234" t="s">
        <v>29023</v>
      </c>
      <c r="NOH12" s="235" t="s">
        <v>8705</v>
      </c>
      <c r="NOI12" s="236" t="s">
        <v>29024</v>
      </c>
      <c r="NOJ12" s="237"/>
      <c r="NOK12" s="238">
        <v>5200</v>
      </c>
      <c r="NOL12" s="234" t="s">
        <v>29025</v>
      </c>
      <c r="NOM12" s="235" t="s">
        <v>8705</v>
      </c>
      <c r="NON12" s="236" t="s">
        <v>29026</v>
      </c>
      <c r="NOO12" s="237"/>
      <c r="NOP12" s="238">
        <v>5200</v>
      </c>
      <c r="NOQ12" s="234" t="s">
        <v>29027</v>
      </c>
      <c r="NOR12" s="235" t="s">
        <v>8705</v>
      </c>
      <c r="NOS12" s="236" t="s">
        <v>29028</v>
      </c>
      <c r="NOT12" s="237"/>
      <c r="NOU12" s="238">
        <v>5200</v>
      </c>
      <c r="NOV12" s="234" t="s">
        <v>29029</v>
      </c>
      <c r="NOW12" s="235" t="s">
        <v>8705</v>
      </c>
      <c r="NOX12" s="236" t="s">
        <v>29030</v>
      </c>
      <c r="NOY12" s="237"/>
      <c r="NOZ12" s="238">
        <v>5200</v>
      </c>
      <c r="NPA12" s="234" t="s">
        <v>29031</v>
      </c>
      <c r="NPB12" s="235" t="s">
        <v>8705</v>
      </c>
      <c r="NPC12" s="236" t="s">
        <v>29032</v>
      </c>
      <c r="NPD12" s="237"/>
      <c r="NPE12" s="238">
        <v>5200</v>
      </c>
      <c r="NPF12" s="234" t="s">
        <v>29033</v>
      </c>
      <c r="NPG12" s="235" t="s">
        <v>8705</v>
      </c>
      <c r="NPH12" s="236" t="s">
        <v>29034</v>
      </c>
      <c r="NPI12" s="237"/>
      <c r="NPJ12" s="238">
        <v>5200</v>
      </c>
      <c r="NPK12" s="234" t="s">
        <v>29035</v>
      </c>
      <c r="NPL12" s="235" t="s">
        <v>8705</v>
      </c>
      <c r="NPM12" s="236" t="s">
        <v>29036</v>
      </c>
      <c r="NPN12" s="237"/>
      <c r="NPO12" s="238">
        <v>5200</v>
      </c>
      <c r="NPP12" s="234" t="s">
        <v>29037</v>
      </c>
      <c r="NPQ12" s="235" t="s">
        <v>8705</v>
      </c>
      <c r="NPR12" s="236" t="s">
        <v>29038</v>
      </c>
      <c r="NPS12" s="237"/>
      <c r="NPT12" s="238">
        <v>5200</v>
      </c>
      <c r="NPU12" s="234" t="s">
        <v>29039</v>
      </c>
      <c r="NPV12" s="235" t="s">
        <v>8705</v>
      </c>
      <c r="NPW12" s="236" t="s">
        <v>29040</v>
      </c>
      <c r="NPX12" s="237"/>
      <c r="NPY12" s="238">
        <v>5200</v>
      </c>
      <c r="NPZ12" s="234" t="s">
        <v>29041</v>
      </c>
      <c r="NQA12" s="235" t="s">
        <v>8705</v>
      </c>
      <c r="NQB12" s="236" t="s">
        <v>29042</v>
      </c>
      <c r="NQC12" s="237"/>
      <c r="NQD12" s="238">
        <v>5200</v>
      </c>
      <c r="NQE12" s="234" t="s">
        <v>29043</v>
      </c>
      <c r="NQF12" s="235" t="s">
        <v>8705</v>
      </c>
      <c r="NQG12" s="236" t="s">
        <v>29044</v>
      </c>
      <c r="NQH12" s="237"/>
      <c r="NQI12" s="238">
        <v>5200</v>
      </c>
      <c r="NQJ12" s="234" t="s">
        <v>29045</v>
      </c>
      <c r="NQK12" s="235" t="s">
        <v>8705</v>
      </c>
      <c r="NQL12" s="236" t="s">
        <v>29046</v>
      </c>
      <c r="NQM12" s="237"/>
      <c r="NQN12" s="238">
        <v>5200</v>
      </c>
      <c r="NQO12" s="234" t="s">
        <v>29047</v>
      </c>
      <c r="NQP12" s="235" t="s">
        <v>8705</v>
      </c>
      <c r="NQQ12" s="236" t="s">
        <v>29048</v>
      </c>
      <c r="NQR12" s="237"/>
      <c r="NQS12" s="238">
        <v>5200</v>
      </c>
      <c r="NQT12" s="234" t="s">
        <v>29049</v>
      </c>
      <c r="NQU12" s="235" t="s">
        <v>8705</v>
      </c>
      <c r="NQV12" s="236" t="s">
        <v>29050</v>
      </c>
      <c r="NQW12" s="237"/>
      <c r="NQX12" s="238">
        <v>5200</v>
      </c>
      <c r="NQY12" s="234" t="s">
        <v>29051</v>
      </c>
      <c r="NQZ12" s="235" t="s">
        <v>8705</v>
      </c>
      <c r="NRA12" s="236" t="s">
        <v>29052</v>
      </c>
      <c r="NRB12" s="237"/>
      <c r="NRC12" s="238">
        <v>5200</v>
      </c>
      <c r="NRD12" s="234" t="s">
        <v>29053</v>
      </c>
      <c r="NRE12" s="235" t="s">
        <v>8705</v>
      </c>
      <c r="NRF12" s="236" t="s">
        <v>29054</v>
      </c>
      <c r="NRG12" s="237"/>
      <c r="NRH12" s="238">
        <v>5200</v>
      </c>
      <c r="NRI12" s="234" t="s">
        <v>29055</v>
      </c>
      <c r="NRJ12" s="235" t="s">
        <v>8705</v>
      </c>
      <c r="NRK12" s="236" t="s">
        <v>29056</v>
      </c>
      <c r="NRL12" s="237"/>
      <c r="NRM12" s="238">
        <v>5200</v>
      </c>
      <c r="NRN12" s="234" t="s">
        <v>29057</v>
      </c>
      <c r="NRO12" s="235" t="s">
        <v>8705</v>
      </c>
      <c r="NRP12" s="236" t="s">
        <v>29058</v>
      </c>
      <c r="NRQ12" s="237"/>
      <c r="NRR12" s="238">
        <v>5200</v>
      </c>
      <c r="NRS12" s="234" t="s">
        <v>29059</v>
      </c>
      <c r="NRT12" s="235" t="s">
        <v>8705</v>
      </c>
      <c r="NRU12" s="236" t="s">
        <v>29060</v>
      </c>
      <c r="NRV12" s="237"/>
      <c r="NRW12" s="238">
        <v>5200</v>
      </c>
      <c r="NRX12" s="234" t="s">
        <v>29061</v>
      </c>
      <c r="NRY12" s="235" t="s">
        <v>8705</v>
      </c>
      <c r="NRZ12" s="236" t="s">
        <v>29062</v>
      </c>
      <c r="NSA12" s="237"/>
      <c r="NSB12" s="238">
        <v>5200</v>
      </c>
      <c r="NSC12" s="234" t="s">
        <v>29063</v>
      </c>
      <c r="NSD12" s="235" t="s">
        <v>8705</v>
      </c>
      <c r="NSE12" s="236" t="s">
        <v>29064</v>
      </c>
      <c r="NSF12" s="237"/>
      <c r="NSG12" s="238">
        <v>5200</v>
      </c>
      <c r="NSH12" s="234" t="s">
        <v>29065</v>
      </c>
      <c r="NSI12" s="235" t="s">
        <v>8705</v>
      </c>
      <c r="NSJ12" s="236" t="s">
        <v>29066</v>
      </c>
      <c r="NSK12" s="237"/>
      <c r="NSL12" s="238">
        <v>5200</v>
      </c>
      <c r="NSM12" s="234" t="s">
        <v>29067</v>
      </c>
      <c r="NSN12" s="235" t="s">
        <v>8705</v>
      </c>
      <c r="NSO12" s="236" t="s">
        <v>29068</v>
      </c>
      <c r="NSP12" s="237"/>
      <c r="NSQ12" s="238">
        <v>5200</v>
      </c>
      <c r="NSR12" s="234" t="s">
        <v>29069</v>
      </c>
      <c r="NSS12" s="235" t="s">
        <v>8705</v>
      </c>
      <c r="NST12" s="236" t="s">
        <v>29070</v>
      </c>
      <c r="NSU12" s="237"/>
      <c r="NSV12" s="238">
        <v>5200</v>
      </c>
      <c r="NSW12" s="234" t="s">
        <v>29071</v>
      </c>
      <c r="NSX12" s="235" t="s">
        <v>8705</v>
      </c>
      <c r="NSY12" s="236" t="s">
        <v>29072</v>
      </c>
      <c r="NSZ12" s="237"/>
      <c r="NTA12" s="238">
        <v>5200</v>
      </c>
      <c r="NTB12" s="234" t="s">
        <v>29073</v>
      </c>
      <c r="NTC12" s="235" t="s">
        <v>8705</v>
      </c>
      <c r="NTD12" s="236" t="s">
        <v>29074</v>
      </c>
      <c r="NTE12" s="237"/>
      <c r="NTF12" s="238">
        <v>5200</v>
      </c>
      <c r="NTG12" s="234" t="s">
        <v>29075</v>
      </c>
      <c r="NTH12" s="235" t="s">
        <v>8705</v>
      </c>
      <c r="NTI12" s="236" t="s">
        <v>29076</v>
      </c>
      <c r="NTJ12" s="237"/>
      <c r="NTK12" s="238">
        <v>5200</v>
      </c>
      <c r="NTL12" s="234" t="s">
        <v>29077</v>
      </c>
      <c r="NTM12" s="235" t="s">
        <v>8705</v>
      </c>
      <c r="NTN12" s="236" t="s">
        <v>29078</v>
      </c>
      <c r="NTO12" s="237"/>
      <c r="NTP12" s="238">
        <v>5200</v>
      </c>
      <c r="NTQ12" s="234" t="s">
        <v>29079</v>
      </c>
      <c r="NTR12" s="235" t="s">
        <v>8705</v>
      </c>
      <c r="NTS12" s="236" t="s">
        <v>29080</v>
      </c>
      <c r="NTT12" s="237"/>
      <c r="NTU12" s="238">
        <v>5200</v>
      </c>
      <c r="NTV12" s="234" t="s">
        <v>29081</v>
      </c>
      <c r="NTW12" s="235" t="s">
        <v>8705</v>
      </c>
      <c r="NTX12" s="236" t="s">
        <v>29082</v>
      </c>
      <c r="NTY12" s="237"/>
      <c r="NTZ12" s="238">
        <v>5200</v>
      </c>
      <c r="NUA12" s="234" t="s">
        <v>29083</v>
      </c>
      <c r="NUB12" s="235" t="s">
        <v>8705</v>
      </c>
      <c r="NUC12" s="236" t="s">
        <v>29084</v>
      </c>
      <c r="NUD12" s="237"/>
      <c r="NUE12" s="238">
        <v>5200</v>
      </c>
      <c r="NUF12" s="234" t="s">
        <v>29085</v>
      </c>
      <c r="NUG12" s="235" t="s">
        <v>8705</v>
      </c>
      <c r="NUH12" s="236" t="s">
        <v>29086</v>
      </c>
      <c r="NUI12" s="237"/>
      <c r="NUJ12" s="238">
        <v>5200</v>
      </c>
      <c r="NUK12" s="234" t="s">
        <v>29087</v>
      </c>
      <c r="NUL12" s="235" t="s">
        <v>8705</v>
      </c>
      <c r="NUM12" s="236" t="s">
        <v>29088</v>
      </c>
      <c r="NUN12" s="237"/>
      <c r="NUO12" s="238">
        <v>5200</v>
      </c>
      <c r="NUP12" s="234" t="s">
        <v>29089</v>
      </c>
      <c r="NUQ12" s="235" t="s">
        <v>8705</v>
      </c>
      <c r="NUR12" s="236" t="s">
        <v>29090</v>
      </c>
      <c r="NUS12" s="237"/>
      <c r="NUT12" s="238">
        <v>5200</v>
      </c>
      <c r="NUU12" s="234" t="s">
        <v>29091</v>
      </c>
      <c r="NUV12" s="235" t="s">
        <v>8705</v>
      </c>
      <c r="NUW12" s="236" t="s">
        <v>29092</v>
      </c>
      <c r="NUX12" s="237"/>
      <c r="NUY12" s="238">
        <v>5200</v>
      </c>
      <c r="NUZ12" s="234" t="s">
        <v>29093</v>
      </c>
      <c r="NVA12" s="235" t="s">
        <v>8705</v>
      </c>
      <c r="NVB12" s="236" t="s">
        <v>29094</v>
      </c>
      <c r="NVC12" s="237"/>
      <c r="NVD12" s="238">
        <v>5200</v>
      </c>
      <c r="NVE12" s="234" t="s">
        <v>29095</v>
      </c>
      <c r="NVF12" s="235" t="s">
        <v>8705</v>
      </c>
      <c r="NVG12" s="236" t="s">
        <v>29096</v>
      </c>
      <c r="NVH12" s="237"/>
      <c r="NVI12" s="238">
        <v>5200</v>
      </c>
      <c r="NVJ12" s="234" t="s">
        <v>29097</v>
      </c>
      <c r="NVK12" s="235" t="s">
        <v>8705</v>
      </c>
      <c r="NVL12" s="236" t="s">
        <v>29098</v>
      </c>
      <c r="NVM12" s="237"/>
      <c r="NVN12" s="238">
        <v>5200</v>
      </c>
      <c r="NVO12" s="234" t="s">
        <v>29099</v>
      </c>
      <c r="NVP12" s="235" t="s">
        <v>8705</v>
      </c>
      <c r="NVQ12" s="236" t="s">
        <v>29100</v>
      </c>
      <c r="NVR12" s="237"/>
      <c r="NVS12" s="238">
        <v>5200</v>
      </c>
      <c r="NVT12" s="234" t="s">
        <v>29101</v>
      </c>
      <c r="NVU12" s="235" t="s">
        <v>8705</v>
      </c>
      <c r="NVV12" s="236" t="s">
        <v>29102</v>
      </c>
      <c r="NVW12" s="237"/>
      <c r="NVX12" s="238">
        <v>5200</v>
      </c>
      <c r="NVY12" s="234" t="s">
        <v>29103</v>
      </c>
      <c r="NVZ12" s="235" t="s">
        <v>8705</v>
      </c>
      <c r="NWA12" s="236" t="s">
        <v>29104</v>
      </c>
      <c r="NWB12" s="237"/>
      <c r="NWC12" s="238">
        <v>5200</v>
      </c>
      <c r="NWD12" s="234" t="s">
        <v>29105</v>
      </c>
      <c r="NWE12" s="235" t="s">
        <v>8705</v>
      </c>
      <c r="NWF12" s="236" t="s">
        <v>29106</v>
      </c>
      <c r="NWG12" s="237"/>
      <c r="NWH12" s="238">
        <v>5200</v>
      </c>
      <c r="NWI12" s="234" t="s">
        <v>29107</v>
      </c>
      <c r="NWJ12" s="235" t="s">
        <v>8705</v>
      </c>
      <c r="NWK12" s="236" t="s">
        <v>29108</v>
      </c>
      <c r="NWL12" s="237"/>
      <c r="NWM12" s="238">
        <v>5200</v>
      </c>
      <c r="NWN12" s="234" t="s">
        <v>29109</v>
      </c>
      <c r="NWO12" s="235" t="s">
        <v>8705</v>
      </c>
      <c r="NWP12" s="236" t="s">
        <v>29110</v>
      </c>
      <c r="NWQ12" s="237"/>
      <c r="NWR12" s="238">
        <v>5200</v>
      </c>
      <c r="NWS12" s="234" t="s">
        <v>29111</v>
      </c>
      <c r="NWT12" s="235" t="s">
        <v>8705</v>
      </c>
      <c r="NWU12" s="236" t="s">
        <v>29112</v>
      </c>
      <c r="NWV12" s="237"/>
      <c r="NWW12" s="238">
        <v>5200</v>
      </c>
      <c r="NWX12" s="234" t="s">
        <v>29113</v>
      </c>
      <c r="NWY12" s="235" t="s">
        <v>8705</v>
      </c>
      <c r="NWZ12" s="236" t="s">
        <v>29114</v>
      </c>
      <c r="NXA12" s="237"/>
      <c r="NXB12" s="238">
        <v>5200</v>
      </c>
      <c r="NXC12" s="234" t="s">
        <v>29115</v>
      </c>
      <c r="NXD12" s="235" t="s">
        <v>8705</v>
      </c>
      <c r="NXE12" s="236" t="s">
        <v>29116</v>
      </c>
      <c r="NXF12" s="237"/>
      <c r="NXG12" s="238">
        <v>5200</v>
      </c>
      <c r="NXH12" s="234" t="s">
        <v>29117</v>
      </c>
      <c r="NXI12" s="235" t="s">
        <v>8705</v>
      </c>
      <c r="NXJ12" s="236" t="s">
        <v>29118</v>
      </c>
      <c r="NXK12" s="237"/>
      <c r="NXL12" s="238">
        <v>5200</v>
      </c>
      <c r="NXM12" s="234" t="s">
        <v>29119</v>
      </c>
      <c r="NXN12" s="235" t="s">
        <v>8705</v>
      </c>
      <c r="NXO12" s="236" t="s">
        <v>29120</v>
      </c>
      <c r="NXP12" s="237"/>
      <c r="NXQ12" s="238">
        <v>5200</v>
      </c>
      <c r="NXR12" s="234" t="s">
        <v>29121</v>
      </c>
      <c r="NXS12" s="235" t="s">
        <v>8705</v>
      </c>
      <c r="NXT12" s="236" t="s">
        <v>29122</v>
      </c>
      <c r="NXU12" s="237"/>
      <c r="NXV12" s="238">
        <v>5200</v>
      </c>
      <c r="NXW12" s="234" t="s">
        <v>29123</v>
      </c>
      <c r="NXX12" s="235" t="s">
        <v>8705</v>
      </c>
      <c r="NXY12" s="236" t="s">
        <v>29124</v>
      </c>
      <c r="NXZ12" s="237"/>
      <c r="NYA12" s="238">
        <v>5200</v>
      </c>
      <c r="NYB12" s="234" t="s">
        <v>29125</v>
      </c>
      <c r="NYC12" s="235" t="s">
        <v>8705</v>
      </c>
      <c r="NYD12" s="236" t="s">
        <v>29126</v>
      </c>
      <c r="NYE12" s="237"/>
      <c r="NYF12" s="238">
        <v>5200</v>
      </c>
      <c r="NYG12" s="234" t="s">
        <v>29127</v>
      </c>
      <c r="NYH12" s="235" t="s">
        <v>8705</v>
      </c>
      <c r="NYI12" s="236" t="s">
        <v>29128</v>
      </c>
      <c r="NYJ12" s="237"/>
      <c r="NYK12" s="238">
        <v>5200</v>
      </c>
      <c r="NYL12" s="234" t="s">
        <v>29129</v>
      </c>
      <c r="NYM12" s="235" t="s">
        <v>8705</v>
      </c>
      <c r="NYN12" s="236" t="s">
        <v>29130</v>
      </c>
      <c r="NYO12" s="237"/>
      <c r="NYP12" s="238">
        <v>5200</v>
      </c>
      <c r="NYQ12" s="234" t="s">
        <v>29131</v>
      </c>
      <c r="NYR12" s="235" t="s">
        <v>8705</v>
      </c>
      <c r="NYS12" s="236" t="s">
        <v>29132</v>
      </c>
      <c r="NYT12" s="237"/>
      <c r="NYU12" s="238">
        <v>5200</v>
      </c>
      <c r="NYV12" s="234" t="s">
        <v>29133</v>
      </c>
      <c r="NYW12" s="235" t="s">
        <v>8705</v>
      </c>
      <c r="NYX12" s="236" t="s">
        <v>29134</v>
      </c>
      <c r="NYY12" s="237"/>
      <c r="NYZ12" s="238">
        <v>5200</v>
      </c>
      <c r="NZA12" s="234" t="s">
        <v>29135</v>
      </c>
      <c r="NZB12" s="235" t="s">
        <v>8705</v>
      </c>
      <c r="NZC12" s="236" t="s">
        <v>29136</v>
      </c>
      <c r="NZD12" s="237"/>
      <c r="NZE12" s="238">
        <v>5200</v>
      </c>
      <c r="NZF12" s="234" t="s">
        <v>29137</v>
      </c>
      <c r="NZG12" s="235" t="s">
        <v>8705</v>
      </c>
      <c r="NZH12" s="236" t="s">
        <v>29138</v>
      </c>
      <c r="NZI12" s="237"/>
      <c r="NZJ12" s="238">
        <v>5200</v>
      </c>
      <c r="NZK12" s="234" t="s">
        <v>29139</v>
      </c>
      <c r="NZL12" s="235" t="s">
        <v>8705</v>
      </c>
      <c r="NZM12" s="236" t="s">
        <v>29140</v>
      </c>
      <c r="NZN12" s="237"/>
      <c r="NZO12" s="238">
        <v>5200</v>
      </c>
      <c r="NZP12" s="234" t="s">
        <v>29141</v>
      </c>
      <c r="NZQ12" s="235" t="s">
        <v>8705</v>
      </c>
      <c r="NZR12" s="236" t="s">
        <v>29142</v>
      </c>
      <c r="NZS12" s="237"/>
      <c r="NZT12" s="238">
        <v>5200</v>
      </c>
      <c r="NZU12" s="234" t="s">
        <v>29143</v>
      </c>
      <c r="NZV12" s="235" t="s">
        <v>8705</v>
      </c>
      <c r="NZW12" s="236" t="s">
        <v>29144</v>
      </c>
      <c r="NZX12" s="237"/>
      <c r="NZY12" s="238">
        <v>5200</v>
      </c>
      <c r="NZZ12" s="234" t="s">
        <v>29145</v>
      </c>
      <c r="OAA12" s="235" t="s">
        <v>8705</v>
      </c>
      <c r="OAB12" s="236" t="s">
        <v>29146</v>
      </c>
      <c r="OAC12" s="237"/>
      <c r="OAD12" s="238">
        <v>5200</v>
      </c>
      <c r="OAE12" s="234" t="s">
        <v>29147</v>
      </c>
      <c r="OAF12" s="235" t="s">
        <v>8705</v>
      </c>
      <c r="OAG12" s="236" t="s">
        <v>29148</v>
      </c>
      <c r="OAH12" s="237"/>
      <c r="OAI12" s="238">
        <v>5200</v>
      </c>
      <c r="OAJ12" s="234" t="s">
        <v>29149</v>
      </c>
      <c r="OAK12" s="235" t="s">
        <v>8705</v>
      </c>
      <c r="OAL12" s="236" t="s">
        <v>29150</v>
      </c>
      <c r="OAM12" s="237"/>
      <c r="OAN12" s="238">
        <v>5200</v>
      </c>
      <c r="OAO12" s="234" t="s">
        <v>29151</v>
      </c>
      <c r="OAP12" s="235" t="s">
        <v>8705</v>
      </c>
      <c r="OAQ12" s="236" t="s">
        <v>29152</v>
      </c>
      <c r="OAR12" s="237"/>
      <c r="OAS12" s="238">
        <v>5200</v>
      </c>
      <c r="OAT12" s="234" t="s">
        <v>29153</v>
      </c>
      <c r="OAU12" s="235" t="s">
        <v>8705</v>
      </c>
      <c r="OAV12" s="236" t="s">
        <v>29154</v>
      </c>
      <c r="OAW12" s="237"/>
      <c r="OAX12" s="238">
        <v>5200</v>
      </c>
      <c r="OAY12" s="234" t="s">
        <v>29155</v>
      </c>
      <c r="OAZ12" s="235" t="s">
        <v>8705</v>
      </c>
      <c r="OBA12" s="236" t="s">
        <v>29156</v>
      </c>
      <c r="OBB12" s="237"/>
      <c r="OBC12" s="238">
        <v>5200</v>
      </c>
      <c r="OBD12" s="234" t="s">
        <v>29157</v>
      </c>
      <c r="OBE12" s="235" t="s">
        <v>8705</v>
      </c>
      <c r="OBF12" s="236" t="s">
        <v>29158</v>
      </c>
      <c r="OBG12" s="237"/>
      <c r="OBH12" s="238">
        <v>5200</v>
      </c>
      <c r="OBI12" s="234" t="s">
        <v>29159</v>
      </c>
      <c r="OBJ12" s="235" t="s">
        <v>8705</v>
      </c>
      <c r="OBK12" s="236" t="s">
        <v>29160</v>
      </c>
      <c r="OBL12" s="237"/>
      <c r="OBM12" s="238">
        <v>5200</v>
      </c>
      <c r="OBN12" s="234" t="s">
        <v>29161</v>
      </c>
      <c r="OBO12" s="235" t="s">
        <v>8705</v>
      </c>
      <c r="OBP12" s="236" t="s">
        <v>29162</v>
      </c>
      <c r="OBQ12" s="237"/>
      <c r="OBR12" s="238">
        <v>5200</v>
      </c>
      <c r="OBS12" s="234" t="s">
        <v>29163</v>
      </c>
      <c r="OBT12" s="235" t="s">
        <v>8705</v>
      </c>
      <c r="OBU12" s="236" t="s">
        <v>29164</v>
      </c>
      <c r="OBV12" s="237"/>
      <c r="OBW12" s="238">
        <v>5200</v>
      </c>
      <c r="OBX12" s="234" t="s">
        <v>29165</v>
      </c>
      <c r="OBY12" s="235" t="s">
        <v>8705</v>
      </c>
      <c r="OBZ12" s="236" t="s">
        <v>29166</v>
      </c>
      <c r="OCA12" s="237"/>
      <c r="OCB12" s="238">
        <v>5200</v>
      </c>
      <c r="OCC12" s="234" t="s">
        <v>29167</v>
      </c>
      <c r="OCD12" s="235" t="s">
        <v>8705</v>
      </c>
      <c r="OCE12" s="236" t="s">
        <v>29168</v>
      </c>
      <c r="OCF12" s="237"/>
      <c r="OCG12" s="238">
        <v>5200</v>
      </c>
      <c r="OCH12" s="234" t="s">
        <v>29169</v>
      </c>
      <c r="OCI12" s="235" t="s">
        <v>8705</v>
      </c>
      <c r="OCJ12" s="236" t="s">
        <v>29170</v>
      </c>
      <c r="OCK12" s="237"/>
      <c r="OCL12" s="238">
        <v>5200</v>
      </c>
      <c r="OCM12" s="234" t="s">
        <v>29171</v>
      </c>
      <c r="OCN12" s="235" t="s">
        <v>8705</v>
      </c>
      <c r="OCO12" s="236" t="s">
        <v>29172</v>
      </c>
      <c r="OCP12" s="237"/>
      <c r="OCQ12" s="238">
        <v>5200</v>
      </c>
      <c r="OCR12" s="234" t="s">
        <v>29173</v>
      </c>
      <c r="OCS12" s="235" t="s">
        <v>8705</v>
      </c>
      <c r="OCT12" s="236" t="s">
        <v>29174</v>
      </c>
      <c r="OCU12" s="237"/>
      <c r="OCV12" s="238">
        <v>5200</v>
      </c>
      <c r="OCW12" s="234" t="s">
        <v>29175</v>
      </c>
      <c r="OCX12" s="235" t="s">
        <v>8705</v>
      </c>
      <c r="OCY12" s="236" t="s">
        <v>29176</v>
      </c>
      <c r="OCZ12" s="237"/>
      <c r="ODA12" s="238">
        <v>5200</v>
      </c>
      <c r="ODB12" s="234" t="s">
        <v>29177</v>
      </c>
      <c r="ODC12" s="235" t="s">
        <v>8705</v>
      </c>
      <c r="ODD12" s="236" t="s">
        <v>29178</v>
      </c>
      <c r="ODE12" s="237"/>
      <c r="ODF12" s="238">
        <v>5200</v>
      </c>
      <c r="ODG12" s="234" t="s">
        <v>29179</v>
      </c>
      <c r="ODH12" s="235" t="s">
        <v>8705</v>
      </c>
      <c r="ODI12" s="236" t="s">
        <v>29180</v>
      </c>
      <c r="ODJ12" s="237"/>
      <c r="ODK12" s="238">
        <v>5200</v>
      </c>
      <c r="ODL12" s="234" t="s">
        <v>29181</v>
      </c>
      <c r="ODM12" s="235" t="s">
        <v>8705</v>
      </c>
      <c r="ODN12" s="236" t="s">
        <v>29182</v>
      </c>
      <c r="ODO12" s="237"/>
      <c r="ODP12" s="238">
        <v>5200</v>
      </c>
      <c r="ODQ12" s="234" t="s">
        <v>29183</v>
      </c>
      <c r="ODR12" s="235" t="s">
        <v>8705</v>
      </c>
      <c r="ODS12" s="236" t="s">
        <v>29184</v>
      </c>
      <c r="ODT12" s="237"/>
      <c r="ODU12" s="238">
        <v>5200</v>
      </c>
      <c r="ODV12" s="234" t="s">
        <v>29185</v>
      </c>
      <c r="ODW12" s="235" t="s">
        <v>8705</v>
      </c>
      <c r="ODX12" s="236" t="s">
        <v>29186</v>
      </c>
      <c r="ODY12" s="237"/>
      <c r="ODZ12" s="238">
        <v>5200</v>
      </c>
      <c r="OEA12" s="234" t="s">
        <v>29187</v>
      </c>
      <c r="OEB12" s="235" t="s">
        <v>8705</v>
      </c>
      <c r="OEC12" s="236" t="s">
        <v>29188</v>
      </c>
      <c r="OED12" s="237"/>
      <c r="OEE12" s="238">
        <v>5200</v>
      </c>
      <c r="OEF12" s="234" t="s">
        <v>29189</v>
      </c>
      <c r="OEG12" s="235" t="s">
        <v>8705</v>
      </c>
      <c r="OEH12" s="236" t="s">
        <v>29190</v>
      </c>
      <c r="OEI12" s="237"/>
      <c r="OEJ12" s="238">
        <v>5200</v>
      </c>
      <c r="OEK12" s="234" t="s">
        <v>29191</v>
      </c>
      <c r="OEL12" s="235" t="s">
        <v>8705</v>
      </c>
      <c r="OEM12" s="236" t="s">
        <v>29192</v>
      </c>
      <c r="OEN12" s="237"/>
      <c r="OEO12" s="238">
        <v>5200</v>
      </c>
      <c r="OEP12" s="234" t="s">
        <v>29193</v>
      </c>
      <c r="OEQ12" s="235" t="s">
        <v>8705</v>
      </c>
      <c r="OER12" s="236" t="s">
        <v>29194</v>
      </c>
      <c r="OES12" s="237"/>
      <c r="OET12" s="238">
        <v>5200</v>
      </c>
      <c r="OEU12" s="234" t="s">
        <v>29195</v>
      </c>
      <c r="OEV12" s="235" t="s">
        <v>8705</v>
      </c>
      <c r="OEW12" s="236" t="s">
        <v>29196</v>
      </c>
      <c r="OEX12" s="237"/>
      <c r="OEY12" s="238">
        <v>5200</v>
      </c>
      <c r="OEZ12" s="234" t="s">
        <v>29197</v>
      </c>
      <c r="OFA12" s="235" t="s">
        <v>8705</v>
      </c>
      <c r="OFB12" s="236" t="s">
        <v>29198</v>
      </c>
      <c r="OFC12" s="237"/>
      <c r="OFD12" s="238">
        <v>5200</v>
      </c>
      <c r="OFE12" s="234" t="s">
        <v>29199</v>
      </c>
      <c r="OFF12" s="235" t="s">
        <v>8705</v>
      </c>
      <c r="OFG12" s="236" t="s">
        <v>29200</v>
      </c>
      <c r="OFH12" s="237"/>
      <c r="OFI12" s="238">
        <v>5200</v>
      </c>
      <c r="OFJ12" s="234" t="s">
        <v>29201</v>
      </c>
      <c r="OFK12" s="235" t="s">
        <v>8705</v>
      </c>
      <c r="OFL12" s="236" t="s">
        <v>29202</v>
      </c>
      <c r="OFM12" s="237"/>
      <c r="OFN12" s="238">
        <v>5200</v>
      </c>
      <c r="OFO12" s="234" t="s">
        <v>29203</v>
      </c>
      <c r="OFP12" s="235" t="s">
        <v>8705</v>
      </c>
      <c r="OFQ12" s="236" t="s">
        <v>29204</v>
      </c>
      <c r="OFR12" s="237"/>
      <c r="OFS12" s="238">
        <v>5200</v>
      </c>
      <c r="OFT12" s="234" t="s">
        <v>29205</v>
      </c>
      <c r="OFU12" s="235" t="s">
        <v>8705</v>
      </c>
      <c r="OFV12" s="236" t="s">
        <v>29206</v>
      </c>
      <c r="OFW12" s="237"/>
      <c r="OFX12" s="238">
        <v>5200</v>
      </c>
      <c r="OFY12" s="234" t="s">
        <v>29207</v>
      </c>
      <c r="OFZ12" s="235" t="s">
        <v>8705</v>
      </c>
      <c r="OGA12" s="236" t="s">
        <v>29208</v>
      </c>
      <c r="OGB12" s="237"/>
      <c r="OGC12" s="238">
        <v>5200</v>
      </c>
      <c r="OGD12" s="234" t="s">
        <v>29209</v>
      </c>
      <c r="OGE12" s="235" t="s">
        <v>8705</v>
      </c>
      <c r="OGF12" s="236" t="s">
        <v>29210</v>
      </c>
      <c r="OGG12" s="237"/>
      <c r="OGH12" s="238">
        <v>5200</v>
      </c>
      <c r="OGI12" s="234" t="s">
        <v>29211</v>
      </c>
      <c r="OGJ12" s="235" t="s">
        <v>8705</v>
      </c>
      <c r="OGK12" s="236" t="s">
        <v>29212</v>
      </c>
      <c r="OGL12" s="237"/>
      <c r="OGM12" s="238">
        <v>5200</v>
      </c>
      <c r="OGN12" s="234" t="s">
        <v>29213</v>
      </c>
      <c r="OGO12" s="235" t="s">
        <v>8705</v>
      </c>
      <c r="OGP12" s="236" t="s">
        <v>29214</v>
      </c>
      <c r="OGQ12" s="237"/>
      <c r="OGR12" s="238">
        <v>5200</v>
      </c>
      <c r="OGS12" s="234" t="s">
        <v>29215</v>
      </c>
      <c r="OGT12" s="235" t="s">
        <v>8705</v>
      </c>
      <c r="OGU12" s="236" t="s">
        <v>29216</v>
      </c>
      <c r="OGV12" s="237"/>
      <c r="OGW12" s="238">
        <v>5200</v>
      </c>
      <c r="OGX12" s="234" t="s">
        <v>29217</v>
      </c>
      <c r="OGY12" s="235" t="s">
        <v>8705</v>
      </c>
      <c r="OGZ12" s="236" t="s">
        <v>29218</v>
      </c>
      <c r="OHA12" s="237"/>
      <c r="OHB12" s="238">
        <v>5200</v>
      </c>
      <c r="OHC12" s="234" t="s">
        <v>29219</v>
      </c>
      <c r="OHD12" s="235" t="s">
        <v>8705</v>
      </c>
      <c r="OHE12" s="236" t="s">
        <v>29220</v>
      </c>
      <c r="OHF12" s="237"/>
      <c r="OHG12" s="238">
        <v>5200</v>
      </c>
      <c r="OHH12" s="234" t="s">
        <v>29221</v>
      </c>
      <c r="OHI12" s="235" t="s">
        <v>8705</v>
      </c>
      <c r="OHJ12" s="236" t="s">
        <v>29222</v>
      </c>
      <c r="OHK12" s="237"/>
      <c r="OHL12" s="238">
        <v>5200</v>
      </c>
      <c r="OHM12" s="234" t="s">
        <v>29223</v>
      </c>
      <c r="OHN12" s="235" t="s">
        <v>8705</v>
      </c>
      <c r="OHO12" s="236" t="s">
        <v>29224</v>
      </c>
      <c r="OHP12" s="237"/>
      <c r="OHQ12" s="238">
        <v>5200</v>
      </c>
      <c r="OHR12" s="234" t="s">
        <v>29225</v>
      </c>
      <c r="OHS12" s="235" t="s">
        <v>8705</v>
      </c>
      <c r="OHT12" s="236" t="s">
        <v>29226</v>
      </c>
      <c r="OHU12" s="237"/>
      <c r="OHV12" s="238">
        <v>5200</v>
      </c>
      <c r="OHW12" s="234" t="s">
        <v>29227</v>
      </c>
      <c r="OHX12" s="235" t="s">
        <v>8705</v>
      </c>
      <c r="OHY12" s="236" t="s">
        <v>29228</v>
      </c>
      <c r="OHZ12" s="237"/>
      <c r="OIA12" s="238">
        <v>5200</v>
      </c>
      <c r="OIB12" s="234" t="s">
        <v>29229</v>
      </c>
      <c r="OIC12" s="235" t="s">
        <v>8705</v>
      </c>
      <c r="OID12" s="236" t="s">
        <v>29230</v>
      </c>
      <c r="OIE12" s="237"/>
      <c r="OIF12" s="238">
        <v>5200</v>
      </c>
      <c r="OIG12" s="234" t="s">
        <v>29231</v>
      </c>
      <c r="OIH12" s="235" t="s">
        <v>8705</v>
      </c>
      <c r="OII12" s="236" t="s">
        <v>29232</v>
      </c>
      <c r="OIJ12" s="237"/>
      <c r="OIK12" s="238">
        <v>5200</v>
      </c>
      <c r="OIL12" s="234" t="s">
        <v>29233</v>
      </c>
      <c r="OIM12" s="235" t="s">
        <v>8705</v>
      </c>
      <c r="OIN12" s="236" t="s">
        <v>29234</v>
      </c>
      <c r="OIO12" s="237"/>
      <c r="OIP12" s="238">
        <v>5200</v>
      </c>
      <c r="OIQ12" s="234" t="s">
        <v>29235</v>
      </c>
      <c r="OIR12" s="235" t="s">
        <v>8705</v>
      </c>
      <c r="OIS12" s="236" t="s">
        <v>29236</v>
      </c>
      <c r="OIT12" s="237"/>
      <c r="OIU12" s="238">
        <v>5200</v>
      </c>
      <c r="OIV12" s="234" t="s">
        <v>29237</v>
      </c>
      <c r="OIW12" s="235" t="s">
        <v>8705</v>
      </c>
      <c r="OIX12" s="236" t="s">
        <v>29238</v>
      </c>
      <c r="OIY12" s="237"/>
      <c r="OIZ12" s="238">
        <v>5200</v>
      </c>
      <c r="OJA12" s="234" t="s">
        <v>29239</v>
      </c>
      <c r="OJB12" s="235" t="s">
        <v>8705</v>
      </c>
      <c r="OJC12" s="236" t="s">
        <v>29240</v>
      </c>
      <c r="OJD12" s="237"/>
      <c r="OJE12" s="238">
        <v>5200</v>
      </c>
      <c r="OJF12" s="234" t="s">
        <v>29241</v>
      </c>
      <c r="OJG12" s="235" t="s">
        <v>8705</v>
      </c>
      <c r="OJH12" s="236" t="s">
        <v>29242</v>
      </c>
      <c r="OJI12" s="237"/>
      <c r="OJJ12" s="238">
        <v>5200</v>
      </c>
      <c r="OJK12" s="234" t="s">
        <v>29243</v>
      </c>
      <c r="OJL12" s="235" t="s">
        <v>8705</v>
      </c>
      <c r="OJM12" s="236" t="s">
        <v>29244</v>
      </c>
      <c r="OJN12" s="237"/>
      <c r="OJO12" s="238">
        <v>5200</v>
      </c>
      <c r="OJP12" s="234" t="s">
        <v>29245</v>
      </c>
      <c r="OJQ12" s="235" t="s">
        <v>8705</v>
      </c>
      <c r="OJR12" s="236" t="s">
        <v>29246</v>
      </c>
      <c r="OJS12" s="237"/>
      <c r="OJT12" s="238">
        <v>5200</v>
      </c>
      <c r="OJU12" s="234" t="s">
        <v>29247</v>
      </c>
      <c r="OJV12" s="235" t="s">
        <v>8705</v>
      </c>
      <c r="OJW12" s="236" t="s">
        <v>29248</v>
      </c>
      <c r="OJX12" s="237"/>
      <c r="OJY12" s="238">
        <v>5200</v>
      </c>
      <c r="OJZ12" s="234" t="s">
        <v>29249</v>
      </c>
      <c r="OKA12" s="235" t="s">
        <v>8705</v>
      </c>
      <c r="OKB12" s="236" t="s">
        <v>29250</v>
      </c>
      <c r="OKC12" s="237"/>
      <c r="OKD12" s="238">
        <v>5200</v>
      </c>
      <c r="OKE12" s="234" t="s">
        <v>29251</v>
      </c>
      <c r="OKF12" s="235" t="s">
        <v>8705</v>
      </c>
      <c r="OKG12" s="236" t="s">
        <v>29252</v>
      </c>
      <c r="OKH12" s="237"/>
      <c r="OKI12" s="238">
        <v>5200</v>
      </c>
      <c r="OKJ12" s="234" t="s">
        <v>29253</v>
      </c>
      <c r="OKK12" s="235" t="s">
        <v>8705</v>
      </c>
      <c r="OKL12" s="236" t="s">
        <v>29254</v>
      </c>
      <c r="OKM12" s="237"/>
      <c r="OKN12" s="238">
        <v>5200</v>
      </c>
      <c r="OKO12" s="234" t="s">
        <v>29255</v>
      </c>
      <c r="OKP12" s="235" t="s">
        <v>8705</v>
      </c>
      <c r="OKQ12" s="236" t="s">
        <v>29256</v>
      </c>
      <c r="OKR12" s="237"/>
      <c r="OKS12" s="238">
        <v>5200</v>
      </c>
      <c r="OKT12" s="234" t="s">
        <v>29257</v>
      </c>
      <c r="OKU12" s="235" t="s">
        <v>8705</v>
      </c>
      <c r="OKV12" s="236" t="s">
        <v>29258</v>
      </c>
      <c r="OKW12" s="237"/>
      <c r="OKX12" s="238">
        <v>5200</v>
      </c>
      <c r="OKY12" s="234" t="s">
        <v>29259</v>
      </c>
      <c r="OKZ12" s="235" t="s">
        <v>8705</v>
      </c>
      <c r="OLA12" s="236" t="s">
        <v>29260</v>
      </c>
      <c r="OLB12" s="237"/>
      <c r="OLC12" s="238">
        <v>5200</v>
      </c>
      <c r="OLD12" s="234" t="s">
        <v>29261</v>
      </c>
      <c r="OLE12" s="235" t="s">
        <v>8705</v>
      </c>
      <c r="OLF12" s="236" t="s">
        <v>29262</v>
      </c>
      <c r="OLG12" s="237"/>
      <c r="OLH12" s="238">
        <v>5200</v>
      </c>
      <c r="OLI12" s="234" t="s">
        <v>29263</v>
      </c>
      <c r="OLJ12" s="235" t="s">
        <v>8705</v>
      </c>
      <c r="OLK12" s="236" t="s">
        <v>29264</v>
      </c>
      <c r="OLL12" s="237"/>
      <c r="OLM12" s="238">
        <v>5200</v>
      </c>
      <c r="OLN12" s="234" t="s">
        <v>29265</v>
      </c>
      <c r="OLO12" s="235" t="s">
        <v>8705</v>
      </c>
      <c r="OLP12" s="236" t="s">
        <v>29266</v>
      </c>
      <c r="OLQ12" s="237"/>
      <c r="OLR12" s="238">
        <v>5200</v>
      </c>
      <c r="OLS12" s="234" t="s">
        <v>29267</v>
      </c>
      <c r="OLT12" s="235" t="s">
        <v>8705</v>
      </c>
      <c r="OLU12" s="236" t="s">
        <v>29268</v>
      </c>
      <c r="OLV12" s="237"/>
      <c r="OLW12" s="238">
        <v>5200</v>
      </c>
      <c r="OLX12" s="234" t="s">
        <v>29269</v>
      </c>
      <c r="OLY12" s="235" t="s">
        <v>8705</v>
      </c>
      <c r="OLZ12" s="236" t="s">
        <v>29270</v>
      </c>
      <c r="OMA12" s="237"/>
      <c r="OMB12" s="238">
        <v>5200</v>
      </c>
      <c r="OMC12" s="234" t="s">
        <v>29271</v>
      </c>
      <c r="OMD12" s="235" t="s">
        <v>8705</v>
      </c>
      <c r="OME12" s="236" t="s">
        <v>29272</v>
      </c>
      <c r="OMF12" s="237"/>
      <c r="OMG12" s="238">
        <v>5200</v>
      </c>
      <c r="OMH12" s="234" t="s">
        <v>29273</v>
      </c>
      <c r="OMI12" s="235" t="s">
        <v>8705</v>
      </c>
      <c r="OMJ12" s="236" t="s">
        <v>29274</v>
      </c>
      <c r="OMK12" s="237"/>
      <c r="OML12" s="238">
        <v>5200</v>
      </c>
      <c r="OMM12" s="234" t="s">
        <v>29275</v>
      </c>
      <c r="OMN12" s="235" t="s">
        <v>8705</v>
      </c>
      <c r="OMO12" s="236" t="s">
        <v>29276</v>
      </c>
      <c r="OMP12" s="237"/>
      <c r="OMQ12" s="238">
        <v>5200</v>
      </c>
      <c r="OMR12" s="234" t="s">
        <v>29277</v>
      </c>
      <c r="OMS12" s="235" t="s">
        <v>8705</v>
      </c>
      <c r="OMT12" s="236" t="s">
        <v>29278</v>
      </c>
      <c r="OMU12" s="237"/>
      <c r="OMV12" s="238">
        <v>5200</v>
      </c>
      <c r="OMW12" s="234" t="s">
        <v>29279</v>
      </c>
      <c r="OMX12" s="235" t="s">
        <v>8705</v>
      </c>
      <c r="OMY12" s="236" t="s">
        <v>29280</v>
      </c>
      <c r="OMZ12" s="237"/>
      <c r="ONA12" s="238">
        <v>5200</v>
      </c>
      <c r="ONB12" s="234" t="s">
        <v>29281</v>
      </c>
      <c r="ONC12" s="235" t="s">
        <v>8705</v>
      </c>
      <c r="OND12" s="236" t="s">
        <v>29282</v>
      </c>
      <c r="ONE12" s="237"/>
      <c r="ONF12" s="238">
        <v>5200</v>
      </c>
      <c r="ONG12" s="234" t="s">
        <v>29283</v>
      </c>
      <c r="ONH12" s="235" t="s">
        <v>8705</v>
      </c>
      <c r="ONI12" s="236" t="s">
        <v>29284</v>
      </c>
      <c r="ONJ12" s="237"/>
      <c r="ONK12" s="238">
        <v>5200</v>
      </c>
      <c r="ONL12" s="234" t="s">
        <v>29285</v>
      </c>
      <c r="ONM12" s="235" t="s">
        <v>8705</v>
      </c>
      <c r="ONN12" s="236" t="s">
        <v>29286</v>
      </c>
      <c r="ONO12" s="237"/>
      <c r="ONP12" s="238">
        <v>5200</v>
      </c>
      <c r="ONQ12" s="234" t="s">
        <v>29287</v>
      </c>
      <c r="ONR12" s="235" t="s">
        <v>8705</v>
      </c>
      <c r="ONS12" s="236" t="s">
        <v>29288</v>
      </c>
      <c r="ONT12" s="237"/>
      <c r="ONU12" s="238">
        <v>5200</v>
      </c>
      <c r="ONV12" s="234" t="s">
        <v>29289</v>
      </c>
      <c r="ONW12" s="235" t="s">
        <v>8705</v>
      </c>
      <c r="ONX12" s="236" t="s">
        <v>29290</v>
      </c>
      <c r="ONY12" s="237"/>
      <c r="ONZ12" s="238">
        <v>5200</v>
      </c>
      <c r="OOA12" s="234" t="s">
        <v>29291</v>
      </c>
      <c r="OOB12" s="235" t="s">
        <v>8705</v>
      </c>
      <c r="OOC12" s="236" t="s">
        <v>29292</v>
      </c>
      <c r="OOD12" s="237"/>
      <c r="OOE12" s="238">
        <v>5200</v>
      </c>
      <c r="OOF12" s="234" t="s">
        <v>29293</v>
      </c>
      <c r="OOG12" s="235" t="s">
        <v>8705</v>
      </c>
      <c r="OOH12" s="236" t="s">
        <v>29294</v>
      </c>
      <c r="OOI12" s="237"/>
      <c r="OOJ12" s="238">
        <v>5200</v>
      </c>
      <c r="OOK12" s="234" t="s">
        <v>29295</v>
      </c>
      <c r="OOL12" s="235" t="s">
        <v>8705</v>
      </c>
      <c r="OOM12" s="236" t="s">
        <v>29296</v>
      </c>
      <c r="OON12" s="237"/>
      <c r="OOO12" s="238">
        <v>5200</v>
      </c>
      <c r="OOP12" s="234" t="s">
        <v>29297</v>
      </c>
      <c r="OOQ12" s="235" t="s">
        <v>8705</v>
      </c>
      <c r="OOR12" s="236" t="s">
        <v>29298</v>
      </c>
      <c r="OOS12" s="237"/>
      <c r="OOT12" s="238">
        <v>5200</v>
      </c>
      <c r="OOU12" s="234" t="s">
        <v>29299</v>
      </c>
      <c r="OOV12" s="235" t="s">
        <v>8705</v>
      </c>
      <c r="OOW12" s="236" t="s">
        <v>29300</v>
      </c>
      <c r="OOX12" s="237"/>
      <c r="OOY12" s="238">
        <v>5200</v>
      </c>
      <c r="OOZ12" s="234" t="s">
        <v>29301</v>
      </c>
      <c r="OPA12" s="235" t="s">
        <v>8705</v>
      </c>
      <c r="OPB12" s="236" t="s">
        <v>29302</v>
      </c>
      <c r="OPC12" s="237"/>
      <c r="OPD12" s="238">
        <v>5200</v>
      </c>
      <c r="OPE12" s="234" t="s">
        <v>29303</v>
      </c>
      <c r="OPF12" s="235" t="s">
        <v>8705</v>
      </c>
      <c r="OPG12" s="236" t="s">
        <v>29304</v>
      </c>
      <c r="OPH12" s="237"/>
      <c r="OPI12" s="238">
        <v>5200</v>
      </c>
      <c r="OPJ12" s="234" t="s">
        <v>29305</v>
      </c>
      <c r="OPK12" s="235" t="s">
        <v>8705</v>
      </c>
      <c r="OPL12" s="236" t="s">
        <v>29306</v>
      </c>
      <c r="OPM12" s="237"/>
      <c r="OPN12" s="238">
        <v>5200</v>
      </c>
      <c r="OPO12" s="234" t="s">
        <v>29307</v>
      </c>
      <c r="OPP12" s="235" t="s">
        <v>8705</v>
      </c>
      <c r="OPQ12" s="236" t="s">
        <v>29308</v>
      </c>
      <c r="OPR12" s="237"/>
      <c r="OPS12" s="238">
        <v>5200</v>
      </c>
      <c r="OPT12" s="234" t="s">
        <v>29309</v>
      </c>
      <c r="OPU12" s="235" t="s">
        <v>8705</v>
      </c>
      <c r="OPV12" s="236" t="s">
        <v>29310</v>
      </c>
      <c r="OPW12" s="237"/>
      <c r="OPX12" s="238">
        <v>5200</v>
      </c>
      <c r="OPY12" s="234" t="s">
        <v>29311</v>
      </c>
      <c r="OPZ12" s="235" t="s">
        <v>8705</v>
      </c>
      <c r="OQA12" s="236" t="s">
        <v>29312</v>
      </c>
      <c r="OQB12" s="237"/>
      <c r="OQC12" s="238">
        <v>5200</v>
      </c>
      <c r="OQD12" s="234" t="s">
        <v>29313</v>
      </c>
      <c r="OQE12" s="235" t="s">
        <v>8705</v>
      </c>
      <c r="OQF12" s="236" t="s">
        <v>29314</v>
      </c>
      <c r="OQG12" s="237"/>
      <c r="OQH12" s="238">
        <v>5200</v>
      </c>
      <c r="OQI12" s="234" t="s">
        <v>29315</v>
      </c>
      <c r="OQJ12" s="235" t="s">
        <v>8705</v>
      </c>
      <c r="OQK12" s="236" t="s">
        <v>29316</v>
      </c>
      <c r="OQL12" s="237"/>
      <c r="OQM12" s="238">
        <v>5200</v>
      </c>
      <c r="OQN12" s="234" t="s">
        <v>29317</v>
      </c>
      <c r="OQO12" s="235" t="s">
        <v>8705</v>
      </c>
      <c r="OQP12" s="236" t="s">
        <v>29318</v>
      </c>
      <c r="OQQ12" s="237"/>
      <c r="OQR12" s="238">
        <v>5200</v>
      </c>
      <c r="OQS12" s="234" t="s">
        <v>29319</v>
      </c>
      <c r="OQT12" s="235" t="s">
        <v>8705</v>
      </c>
      <c r="OQU12" s="236" t="s">
        <v>29320</v>
      </c>
      <c r="OQV12" s="237"/>
      <c r="OQW12" s="238">
        <v>5200</v>
      </c>
      <c r="OQX12" s="234" t="s">
        <v>29321</v>
      </c>
      <c r="OQY12" s="235" t="s">
        <v>8705</v>
      </c>
      <c r="OQZ12" s="236" t="s">
        <v>29322</v>
      </c>
      <c r="ORA12" s="237"/>
      <c r="ORB12" s="238">
        <v>5200</v>
      </c>
      <c r="ORC12" s="234" t="s">
        <v>29323</v>
      </c>
      <c r="ORD12" s="235" t="s">
        <v>8705</v>
      </c>
      <c r="ORE12" s="236" t="s">
        <v>29324</v>
      </c>
      <c r="ORF12" s="237"/>
      <c r="ORG12" s="238">
        <v>5200</v>
      </c>
      <c r="ORH12" s="234" t="s">
        <v>29325</v>
      </c>
      <c r="ORI12" s="235" t="s">
        <v>8705</v>
      </c>
      <c r="ORJ12" s="236" t="s">
        <v>29326</v>
      </c>
      <c r="ORK12" s="237"/>
      <c r="ORL12" s="238">
        <v>5200</v>
      </c>
      <c r="ORM12" s="234" t="s">
        <v>29327</v>
      </c>
      <c r="ORN12" s="235" t="s">
        <v>8705</v>
      </c>
      <c r="ORO12" s="236" t="s">
        <v>29328</v>
      </c>
      <c r="ORP12" s="237"/>
      <c r="ORQ12" s="238">
        <v>5200</v>
      </c>
      <c r="ORR12" s="234" t="s">
        <v>29329</v>
      </c>
      <c r="ORS12" s="235" t="s">
        <v>8705</v>
      </c>
      <c r="ORT12" s="236" t="s">
        <v>29330</v>
      </c>
      <c r="ORU12" s="237"/>
      <c r="ORV12" s="238">
        <v>5200</v>
      </c>
      <c r="ORW12" s="234" t="s">
        <v>29331</v>
      </c>
      <c r="ORX12" s="235" t="s">
        <v>8705</v>
      </c>
      <c r="ORY12" s="236" t="s">
        <v>29332</v>
      </c>
      <c r="ORZ12" s="237"/>
      <c r="OSA12" s="238">
        <v>5200</v>
      </c>
      <c r="OSB12" s="234" t="s">
        <v>29333</v>
      </c>
      <c r="OSC12" s="235" t="s">
        <v>8705</v>
      </c>
      <c r="OSD12" s="236" t="s">
        <v>29334</v>
      </c>
      <c r="OSE12" s="237"/>
      <c r="OSF12" s="238">
        <v>5200</v>
      </c>
      <c r="OSG12" s="234" t="s">
        <v>29335</v>
      </c>
      <c r="OSH12" s="235" t="s">
        <v>8705</v>
      </c>
      <c r="OSI12" s="236" t="s">
        <v>29336</v>
      </c>
      <c r="OSJ12" s="237"/>
      <c r="OSK12" s="238">
        <v>5200</v>
      </c>
      <c r="OSL12" s="234" t="s">
        <v>29337</v>
      </c>
      <c r="OSM12" s="235" t="s">
        <v>8705</v>
      </c>
      <c r="OSN12" s="236" t="s">
        <v>29338</v>
      </c>
      <c r="OSO12" s="237"/>
      <c r="OSP12" s="238">
        <v>5200</v>
      </c>
      <c r="OSQ12" s="234" t="s">
        <v>29339</v>
      </c>
      <c r="OSR12" s="235" t="s">
        <v>8705</v>
      </c>
      <c r="OSS12" s="236" t="s">
        <v>29340</v>
      </c>
      <c r="OST12" s="237"/>
      <c r="OSU12" s="238">
        <v>5200</v>
      </c>
      <c r="OSV12" s="234" t="s">
        <v>29341</v>
      </c>
      <c r="OSW12" s="235" t="s">
        <v>8705</v>
      </c>
      <c r="OSX12" s="236" t="s">
        <v>29342</v>
      </c>
      <c r="OSY12" s="237"/>
      <c r="OSZ12" s="238">
        <v>5200</v>
      </c>
      <c r="OTA12" s="234" t="s">
        <v>29343</v>
      </c>
      <c r="OTB12" s="235" t="s">
        <v>8705</v>
      </c>
      <c r="OTC12" s="236" t="s">
        <v>29344</v>
      </c>
      <c r="OTD12" s="237"/>
      <c r="OTE12" s="238">
        <v>5200</v>
      </c>
      <c r="OTF12" s="234" t="s">
        <v>29345</v>
      </c>
      <c r="OTG12" s="235" t="s">
        <v>8705</v>
      </c>
      <c r="OTH12" s="236" t="s">
        <v>29346</v>
      </c>
      <c r="OTI12" s="237"/>
      <c r="OTJ12" s="238">
        <v>5200</v>
      </c>
      <c r="OTK12" s="234" t="s">
        <v>29347</v>
      </c>
      <c r="OTL12" s="235" t="s">
        <v>8705</v>
      </c>
      <c r="OTM12" s="236" t="s">
        <v>29348</v>
      </c>
      <c r="OTN12" s="237"/>
      <c r="OTO12" s="238">
        <v>5200</v>
      </c>
      <c r="OTP12" s="234" t="s">
        <v>29349</v>
      </c>
      <c r="OTQ12" s="235" t="s">
        <v>8705</v>
      </c>
      <c r="OTR12" s="236" t="s">
        <v>29350</v>
      </c>
      <c r="OTS12" s="237"/>
      <c r="OTT12" s="238">
        <v>5200</v>
      </c>
      <c r="OTU12" s="234" t="s">
        <v>29351</v>
      </c>
      <c r="OTV12" s="235" t="s">
        <v>8705</v>
      </c>
      <c r="OTW12" s="236" t="s">
        <v>29352</v>
      </c>
      <c r="OTX12" s="237"/>
      <c r="OTY12" s="238">
        <v>5200</v>
      </c>
      <c r="OTZ12" s="234" t="s">
        <v>29353</v>
      </c>
      <c r="OUA12" s="235" t="s">
        <v>8705</v>
      </c>
      <c r="OUB12" s="236" t="s">
        <v>29354</v>
      </c>
      <c r="OUC12" s="237"/>
      <c r="OUD12" s="238">
        <v>5200</v>
      </c>
      <c r="OUE12" s="234" t="s">
        <v>29355</v>
      </c>
      <c r="OUF12" s="235" t="s">
        <v>8705</v>
      </c>
      <c r="OUG12" s="236" t="s">
        <v>29356</v>
      </c>
      <c r="OUH12" s="237"/>
      <c r="OUI12" s="238">
        <v>5200</v>
      </c>
      <c r="OUJ12" s="234" t="s">
        <v>29357</v>
      </c>
      <c r="OUK12" s="235" t="s">
        <v>8705</v>
      </c>
      <c r="OUL12" s="236" t="s">
        <v>29358</v>
      </c>
      <c r="OUM12" s="237"/>
      <c r="OUN12" s="238">
        <v>5200</v>
      </c>
      <c r="OUO12" s="234" t="s">
        <v>29359</v>
      </c>
      <c r="OUP12" s="235" t="s">
        <v>8705</v>
      </c>
      <c r="OUQ12" s="236" t="s">
        <v>29360</v>
      </c>
      <c r="OUR12" s="237"/>
      <c r="OUS12" s="238">
        <v>5200</v>
      </c>
      <c r="OUT12" s="234" t="s">
        <v>29361</v>
      </c>
      <c r="OUU12" s="235" t="s">
        <v>8705</v>
      </c>
      <c r="OUV12" s="236" t="s">
        <v>29362</v>
      </c>
      <c r="OUW12" s="237"/>
      <c r="OUX12" s="238">
        <v>5200</v>
      </c>
      <c r="OUY12" s="234" t="s">
        <v>29363</v>
      </c>
      <c r="OUZ12" s="235" t="s">
        <v>8705</v>
      </c>
      <c r="OVA12" s="236" t="s">
        <v>29364</v>
      </c>
      <c r="OVB12" s="237"/>
      <c r="OVC12" s="238">
        <v>5200</v>
      </c>
      <c r="OVD12" s="234" t="s">
        <v>29365</v>
      </c>
      <c r="OVE12" s="235" t="s">
        <v>8705</v>
      </c>
      <c r="OVF12" s="236" t="s">
        <v>29366</v>
      </c>
      <c r="OVG12" s="237"/>
      <c r="OVH12" s="238">
        <v>5200</v>
      </c>
      <c r="OVI12" s="234" t="s">
        <v>29367</v>
      </c>
      <c r="OVJ12" s="235" t="s">
        <v>8705</v>
      </c>
      <c r="OVK12" s="236" t="s">
        <v>29368</v>
      </c>
      <c r="OVL12" s="237"/>
      <c r="OVM12" s="238">
        <v>5200</v>
      </c>
      <c r="OVN12" s="234" t="s">
        <v>29369</v>
      </c>
      <c r="OVO12" s="235" t="s">
        <v>8705</v>
      </c>
      <c r="OVP12" s="236" t="s">
        <v>29370</v>
      </c>
      <c r="OVQ12" s="237"/>
      <c r="OVR12" s="238">
        <v>5200</v>
      </c>
      <c r="OVS12" s="234" t="s">
        <v>29371</v>
      </c>
      <c r="OVT12" s="235" t="s">
        <v>8705</v>
      </c>
      <c r="OVU12" s="236" t="s">
        <v>29372</v>
      </c>
      <c r="OVV12" s="237"/>
      <c r="OVW12" s="238">
        <v>5200</v>
      </c>
      <c r="OVX12" s="234" t="s">
        <v>29373</v>
      </c>
      <c r="OVY12" s="235" t="s">
        <v>8705</v>
      </c>
      <c r="OVZ12" s="236" t="s">
        <v>29374</v>
      </c>
      <c r="OWA12" s="237"/>
      <c r="OWB12" s="238">
        <v>5200</v>
      </c>
      <c r="OWC12" s="234" t="s">
        <v>29375</v>
      </c>
      <c r="OWD12" s="235" t="s">
        <v>8705</v>
      </c>
      <c r="OWE12" s="236" t="s">
        <v>29376</v>
      </c>
      <c r="OWF12" s="237"/>
      <c r="OWG12" s="238">
        <v>5200</v>
      </c>
      <c r="OWH12" s="234" t="s">
        <v>29377</v>
      </c>
      <c r="OWI12" s="235" t="s">
        <v>8705</v>
      </c>
      <c r="OWJ12" s="236" t="s">
        <v>29378</v>
      </c>
      <c r="OWK12" s="237"/>
      <c r="OWL12" s="238">
        <v>5200</v>
      </c>
      <c r="OWM12" s="234" t="s">
        <v>29379</v>
      </c>
      <c r="OWN12" s="235" t="s">
        <v>8705</v>
      </c>
      <c r="OWO12" s="236" t="s">
        <v>29380</v>
      </c>
      <c r="OWP12" s="237"/>
      <c r="OWQ12" s="238">
        <v>5200</v>
      </c>
      <c r="OWR12" s="234" t="s">
        <v>29381</v>
      </c>
      <c r="OWS12" s="235" t="s">
        <v>8705</v>
      </c>
      <c r="OWT12" s="236" t="s">
        <v>29382</v>
      </c>
      <c r="OWU12" s="237"/>
      <c r="OWV12" s="238">
        <v>5200</v>
      </c>
      <c r="OWW12" s="234" t="s">
        <v>29383</v>
      </c>
      <c r="OWX12" s="235" t="s">
        <v>8705</v>
      </c>
      <c r="OWY12" s="236" t="s">
        <v>29384</v>
      </c>
      <c r="OWZ12" s="237"/>
      <c r="OXA12" s="238">
        <v>5200</v>
      </c>
      <c r="OXB12" s="234" t="s">
        <v>29385</v>
      </c>
      <c r="OXC12" s="235" t="s">
        <v>8705</v>
      </c>
      <c r="OXD12" s="236" t="s">
        <v>29386</v>
      </c>
      <c r="OXE12" s="237"/>
      <c r="OXF12" s="238">
        <v>5200</v>
      </c>
      <c r="OXG12" s="234" t="s">
        <v>29387</v>
      </c>
      <c r="OXH12" s="235" t="s">
        <v>8705</v>
      </c>
      <c r="OXI12" s="236" t="s">
        <v>29388</v>
      </c>
      <c r="OXJ12" s="237"/>
      <c r="OXK12" s="238">
        <v>5200</v>
      </c>
      <c r="OXL12" s="234" t="s">
        <v>29389</v>
      </c>
      <c r="OXM12" s="235" t="s">
        <v>8705</v>
      </c>
      <c r="OXN12" s="236" t="s">
        <v>29390</v>
      </c>
      <c r="OXO12" s="237"/>
      <c r="OXP12" s="238">
        <v>5200</v>
      </c>
      <c r="OXQ12" s="234" t="s">
        <v>29391</v>
      </c>
      <c r="OXR12" s="235" t="s">
        <v>8705</v>
      </c>
      <c r="OXS12" s="236" t="s">
        <v>29392</v>
      </c>
      <c r="OXT12" s="237"/>
      <c r="OXU12" s="238">
        <v>5200</v>
      </c>
      <c r="OXV12" s="234" t="s">
        <v>29393</v>
      </c>
      <c r="OXW12" s="235" t="s">
        <v>8705</v>
      </c>
      <c r="OXX12" s="236" t="s">
        <v>29394</v>
      </c>
      <c r="OXY12" s="237"/>
      <c r="OXZ12" s="238">
        <v>5200</v>
      </c>
      <c r="OYA12" s="234" t="s">
        <v>29395</v>
      </c>
      <c r="OYB12" s="235" t="s">
        <v>8705</v>
      </c>
      <c r="OYC12" s="236" t="s">
        <v>29396</v>
      </c>
      <c r="OYD12" s="237"/>
      <c r="OYE12" s="238">
        <v>5200</v>
      </c>
      <c r="OYF12" s="234" t="s">
        <v>29397</v>
      </c>
      <c r="OYG12" s="235" t="s">
        <v>8705</v>
      </c>
      <c r="OYH12" s="236" t="s">
        <v>29398</v>
      </c>
      <c r="OYI12" s="237"/>
      <c r="OYJ12" s="238">
        <v>5200</v>
      </c>
      <c r="OYK12" s="234" t="s">
        <v>29399</v>
      </c>
      <c r="OYL12" s="235" t="s">
        <v>8705</v>
      </c>
      <c r="OYM12" s="236" t="s">
        <v>29400</v>
      </c>
      <c r="OYN12" s="237"/>
      <c r="OYO12" s="238">
        <v>5200</v>
      </c>
      <c r="OYP12" s="234" t="s">
        <v>29401</v>
      </c>
      <c r="OYQ12" s="235" t="s">
        <v>8705</v>
      </c>
      <c r="OYR12" s="236" t="s">
        <v>29402</v>
      </c>
      <c r="OYS12" s="237"/>
      <c r="OYT12" s="238">
        <v>5200</v>
      </c>
      <c r="OYU12" s="234" t="s">
        <v>29403</v>
      </c>
      <c r="OYV12" s="235" t="s">
        <v>8705</v>
      </c>
      <c r="OYW12" s="236" t="s">
        <v>29404</v>
      </c>
      <c r="OYX12" s="237"/>
      <c r="OYY12" s="238">
        <v>5200</v>
      </c>
      <c r="OYZ12" s="234" t="s">
        <v>29405</v>
      </c>
      <c r="OZA12" s="235" t="s">
        <v>8705</v>
      </c>
      <c r="OZB12" s="236" t="s">
        <v>29406</v>
      </c>
      <c r="OZC12" s="237"/>
      <c r="OZD12" s="238">
        <v>5200</v>
      </c>
      <c r="OZE12" s="234" t="s">
        <v>29407</v>
      </c>
      <c r="OZF12" s="235" t="s">
        <v>8705</v>
      </c>
      <c r="OZG12" s="236" t="s">
        <v>29408</v>
      </c>
      <c r="OZH12" s="237"/>
      <c r="OZI12" s="238">
        <v>5200</v>
      </c>
      <c r="OZJ12" s="234" t="s">
        <v>29409</v>
      </c>
      <c r="OZK12" s="235" t="s">
        <v>8705</v>
      </c>
      <c r="OZL12" s="236" t="s">
        <v>29410</v>
      </c>
      <c r="OZM12" s="237"/>
      <c r="OZN12" s="238">
        <v>5200</v>
      </c>
      <c r="OZO12" s="234" t="s">
        <v>29411</v>
      </c>
      <c r="OZP12" s="235" t="s">
        <v>8705</v>
      </c>
      <c r="OZQ12" s="236" t="s">
        <v>29412</v>
      </c>
      <c r="OZR12" s="237"/>
      <c r="OZS12" s="238">
        <v>5200</v>
      </c>
      <c r="OZT12" s="234" t="s">
        <v>29413</v>
      </c>
      <c r="OZU12" s="235" t="s">
        <v>8705</v>
      </c>
      <c r="OZV12" s="236" t="s">
        <v>29414</v>
      </c>
      <c r="OZW12" s="237"/>
      <c r="OZX12" s="238">
        <v>5200</v>
      </c>
      <c r="OZY12" s="234" t="s">
        <v>29415</v>
      </c>
      <c r="OZZ12" s="235" t="s">
        <v>8705</v>
      </c>
      <c r="PAA12" s="236" t="s">
        <v>29416</v>
      </c>
      <c r="PAB12" s="237"/>
      <c r="PAC12" s="238">
        <v>5200</v>
      </c>
      <c r="PAD12" s="234" t="s">
        <v>29417</v>
      </c>
      <c r="PAE12" s="235" t="s">
        <v>8705</v>
      </c>
      <c r="PAF12" s="236" t="s">
        <v>29418</v>
      </c>
      <c r="PAG12" s="237"/>
      <c r="PAH12" s="238">
        <v>5200</v>
      </c>
      <c r="PAI12" s="234" t="s">
        <v>29419</v>
      </c>
      <c r="PAJ12" s="235" t="s">
        <v>8705</v>
      </c>
      <c r="PAK12" s="236" t="s">
        <v>29420</v>
      </c>
      <c r="PAL12" s="237"/>
      <c r="PAM12" s="238">
        <v>5200</v>
      </c>
      <c r="PAN12" s="234" t="s">
        <v>29421</v>
      </c>
      <c r="PAO12" s="235" t="s">
        <v>8705</v>
      </c>
      <c r="PAP12" s="236" t="s">
        <v>29422</v>
      </c>
      <c r="PAQ12" s="237"/>
      <c r="PAR12" s="238">
        <v>5200</v>
      </c>
      <c r="PAS12" s="234" t="s">
        <v>29423</v>
      </c>
      <c r="PAT12" s="235" t="s">
        <v>8705</v>
      </c>
      <c r="PAU12" s="236" t="s">
        <v>29424</v>
      </c>
      <c r="PAV12" s="237"/>
      <c r="PAW12" s="238">
        <v>5200</v>
      </c>
      <c r="PAX12" s="234" t="s">
        <v>29425</v>
      </c>
      <c r="PAY12" s="235" t="s">
        <v>8705</v>
      </c>
      <c r="PAZ12" s="236" t="s">
        <v>29426</v>
      </c>
      <c r="PBA12" s="237"/>
      <c r="PBB12" s="238">
        <v>5200</v>
      </c>
      <c r="PBC12" s="234" t="s">
        <v>29427</v>
      </c>
      <c r="PBD12" s="235" t="s">
        <v>8705</v>
      </c>
      <c r="PBE12" s="236" t="s">
        <v>29428</v>
      </c>
      <c r="PBF12" s="237"/>
      <c r="PBG12" s="238">
        <v>5200</v>
      </c>
      <c r="PBH12" s="234" t="s">
        <v>29429</v>
      </c>
      <c r="PBI12" s="235" t="s">
        <v>8705</v>
      </c>
      <c r="PBJ12" s="236" t="s">
        <v>29430</v>
      </c>
      <c r="PBK12" s="237"/>
      <c r="PBL12" s="238">
        <v>5200</v>
      </c>
      <c r="PBM12" s="234" t="s">
        <v>29431</v>
      </c>
      <c r="PBN12" s="235" t="s">
        <v>8705</v>
      </c>
      <c r="PBO12" s="236" t="s">
        <v>29432</v>
      </c>
      <c r="PBP12" s="237"/>
      <c r="PBQ12" s="238">
        <v>5200</v>
      </c>
      <c r="PBR12" s="234" t="s">
        <v>29433</v>
      </c>
      <c r="PBS12" s="235" t="s">
        <v>8705</v>
      </c>
      <c r="PBT12" s="236" t="s">
        <v>29434</v>
      </c>
      <c r="PBU12" s="237"/>
      <c r="PBV12" s="238">
        <v>5200</v>
      </c>
      <c r="PBW12" s="234" t="s">
        <v>29435</v>
      </c>
      <c r="PBX12" s="235" t="s">
        <v>8705</v>
      </c>
      <c r="PBY12" s="236" t="s">
        <v>29436</v>
      </c>
      <c r="PBZ12" s="237"/>
      <c r="PCA12" s="238">
        <v>5200</v>
      </c>
      <c r="PCB12" s="234" t="s">
        <v>29437</v>
      </c>
      <c r="PCC12" s="235" t="s">
        <v>8705</v>
      </c>
      <c r="PCD12" s="236" t="s">
        <v>29438</v>
      </c>
      <c r="PCE12" s="237"/>
      <c r="PCF12" s="238">
        <v>5200</v>
      </c>
      <c r="PCG12" s="234" t="s">
        <v>29439</v>
      </c>
      <c r="PCH12" s="235" t="s">
        <v>8705</v>
      </c>
      <c r="PCI12" s="236" t="s">
        <v>29440</v>
      </c>
      <c r="PCJ12" s="237"/>
      <c r="PCK12" s="238">
        <v>5200</v>
      </c>
      <c r="PCL12" s="234" t="s">
        <v>29441</v>
      </c>
      <c r="PCM12" s="235" t="s">
        <v>8705</v>
      </c>
      <c r="PCN12" s="236" t="s">
        <v>29442</v>
      </c>
      <c r="PCO12" s="237"/>
      <c r="PCP12" s="238">
        <v>5200</v>
      </c>
      <c r="PCQ12" s="234" t="s">
        <v>29443</v>
      </c>
      <c r="PCR12" s="235" t="s">
        <v>8705</v>
      </c>
      <c r="PCS12" s="236" t="s">
        <v>29444</v>
      </c>
      <c r="PCT12" s="237"/>
      <c r="PCU12" s="238">
        <v>5200</v>
      </c>
      <c r="PCV12" s="234" t="s">
        <v>29445</v>
      </c>
      <c r="PCW12" s="235" t="s">
        <v>8705</v>
      </c>
      <c r="PCX12" s="236" t="s">
        <v>29446</v>
      </c>
      <c r="PCY12" s="237"/>
      <c r="PCZ12" s="238">
        <v>5200</v>
      </c>
      <c r="PDA12" s="234" t="s">
        <v>29447</v>
      </c>
      <c r="PDB12" s="235" t="s">
        <v>8705</v>
      </c>
      <c r="PDC12" s="236" t="s">
        <v>29448</v>
      </c>
      <c r="PDD12" s="237"/>
      <c r="PDE12" s="238">
        <v>5200</v>
      </c>
      <c r="PDF12" s="234" t="s">
        <v>29449</v>
      </c>
      <c r="PDG12" s="235" t="s">
        <v>8705</v>
      </c>
      <c r="PDH12" s="236" t="s">
        <v>29450</v>
      </c>
      <c r="PDI12" s="237"/>
      <c r="PDJ12" s="238">
        <v>5200</v>
      </c>
      <c r="PDK12" s="234" t="s">
        <v>29451</v>
      </c>
      <c r="PDL12" s="235" t="s">
        <v>8705</v>
      </c>
      <c r="PDM12" s="236" t="s">
        <v>29452</v>
      </c>
      <c r="PDN12" s="237"/>
      <c r="PDO12" s="238">
        <v>5200</v>
      </c>
      <c r="PDP12" s="234" t="s">
        <v>29453</v>
      </c>
      <c r="PDQ12" s="235" t="s">
        <v>8705</v>
      </c>
      <c r="PDR12" s="236" t="s">
        <v>29454</v>
      </c>
      <c r="PDS12" s="237"/>
      <c r="PDT12" s="238">
        <v>5200</v>
      </c>
      <c r="PDU12" s="234" t="s">
        <v>29455</v>
      </c>
      <c r="PDV12" s="235" t="s">
        <v>8705</v>
      </c>
      <c r="PDW12" s="236" t="s">
        <v>29456</v>
      </c>
      <c r="PDX12" s="237"/>
      <c r="PDY12" s="238">
        <v>5200</v>
      </c>
      <c r="PDZ12" s="234" t="s">
        <v>29457</v>
      </c>
      <c r="PEA12" s="235" t="s">
        <v>8705</v>
      </c>
      <c r="PEB12" s="236" t="s">
        <v>29458</v>
      </c>
      <c r="PEC12" s="237"/>
      <c r="PED12" s="238">
        <v>5200</v>
      </c>
      <c r="PEE12" s="234" t="s">
        <v>29459</v>
      </c>
      <c r="PEF12" s="235" t="s">
        <v>8705</v>
      </c>
      <c r="PEG12" s="236" t="s">
        <v>29460</v>
      </c>
      <c r="PEH12" s="237"/>
      <c r="PEI12" s="238">
        <v>5200</v>
      </c>
      <c r="PEJ12" s="234" t="s">
        <v>29461</v>
      </c>
      <c r="PEK12" s="235" t="s">
        <v>8705</v>
      </c>
      <c r="PEL12" s="236" t="s">
        <v>29462</v>
      </c>
      <c r="PEM12" s="237"/>
      <c r="PEN12" s="238">
        <v>5200</v>
      </c>
      <c r="PEO12" s="234" t="s">
        <v>29463</v>
      </c>
      <c r="PEP12" s="235" t="s">
        <v>8705</v>
      </c>
      <c r="PEQ12" s="236" t="s">
        <v>29464</v>
      </c>
      <c r="PER12" s="237"/>
      <c r="PES12" s="238">
        <v>5200</v>
      </c>
      <c r="PET12" s="234" t="s">
        <v>29465</v>
      </c>
      <c r="PEU12" s="235" t="s">
        <v>8705</v>
      </c>
      <c r="PEV12" s="236" t="s">
        <v>29466</v>
      </c>
      <c r="PEW12" s="237"/>
      <c r="PEX12" s="238">
        <v>5200</v>
      </c>
      <c r="PEY12" s="234" t="s">
        <v>29467</v>
      </c>
      <c r="PEZ12" s="235" t="s">
        <v>8705</v>
      </c>
      <c r="PFA12" s="236" t="s">
        <v>29468</v>
      </c>
      <c r="PFB12" s="237"/>
      <c r="PFC12" s="238">
        <v>5200</v>
      </c>
      <c r="PFD12" s="234" t="s">
        <v>29469</v>
      </c>
      <c r="PFE12" s="235" t="s">
        <v>8705</v>
      </c>
      <c r="PFF12" s="236" t="s">
        <v>29470</v>
      </c>
      <c r="PFG12" s="237"/>
      <c r="PFH12" s="238">
        <v>5200</v>
      </c>
      <c r="PFI12" s="234" t="s">
        <v>29471</v>
      </c>
      <c r="PFJ12" s="235" t="s">
        <v>8705</v>
      </c>
      <c r="PFK12" s="236" t="s">
        <v>29472</v>
      </c>
      <c r="PFL12" s="237"/>
      <c r="PFM12" s="238">
        <v>5200</v>
      </c>
      <c r="PFN12" s="234" t="s">
        <v>29473</v>
      </c>
      <c r="PFO12" s="235" t="s">
        <v>8705</v>
      </c>
      <c r="PFP12" s="236" t="s">
        <v>29474</v>
      </c>
      <c r="PFQ12" s="237"/>
      <c r="PFR12" s="238">
        <v>5200</v>
      </c>
      <c r="PFS12" s="234" t="s">
        <v>29475</v>
      </c>
      <c r="PFT12" s="235" t="s">
        <v>8705</v>
      </c>
      <c r="PFU12" s="236" t="s">
        <v>29476</v>
      </c>
      <c r="PFV12" s="237"/>
      <c r="PFW12" s="238">
        <v>5200</v>
      </c>
      <c r="PFX12" s="234" t="s">
        <v>29477</v>
      </c>
      <c r="PFY12" s="235" t="s">
        <v>8705</v>
      </c>
      <c r="PFZ12" s="236" t="s">
        <v>29478</v>
      </c>
      <c r="PGA12" s="237"/>
      <c r="PGB12" s="238">
        <v>5200</v>
      </c>
      <c r="PGC12" s="234" t="s">
        <v>29479</v>
      </c>
      <c r="PGD12" s="235" t="s">
        <v>8705</v>
      </c>
      <c r="PGE12" s="236" t="s">
        <v>29480</v>
      </c>
      <c r="PGF12" s="237"/>
      <c r="PGG12" s="238">
        <v>5200</v>
      </c>
      <c r="PGH12" s="234" t="s">
        <v>29481</v>
      </c>
      <c r="PGI12" s="235" t="s">
        <v>8705</v>
      </c>
      <c r="PGJ12" s="236" t="s">
        <v>29482</v>
      </c>
      <c r="PGK12" s="237"/>
      <c r="PGL12" s="238">
        <v>5200</v>
      </c>
      <c r="PGM12" s="234" t="s">
        <v>29483</v>
      </c>
      <c r="PGN12" s="235" t="s">
        <v>8705</v>
      </c>
      <c r="PGO12" s="236" t="s">
        <v>29484</v>
      </c>
      <c r="PGP12" s="237"/>
      <c r="PGQ12" s="238">
        <v>5200</v>
      </c>
      <c r="PGR12" s="234" t="s">
        <v>29485</v>
      </c>
      <c r="PGS12" s="235" t="s">
        <v>8705</v>
      </c>
      <c r="PGT12" s="236" t="s">
        <v>29486</v>
      </c>
      <c r="PGU12" s="237"/>
      <c r="PGV12" s="238">
        <v>5200</v>
      </c>
      <c r="PGW12" s="234" t="s">
        <v>29487</v>
      </c>
      <c r="PGX12" s="235" t="s">
        <v>8705</v>
      </c>
      <c r="PGY12" s="236" t="s">
        <v>29488</v>
      </c>
      <c r="PGZ12" s="237"/>
      <c r="PHA12" s="238">
        <v>5200</v>
      </c>
      <c r="PHB12" s="234" t="s">
        <v>29489</v>
      </c>
      <c r="PHC12" s="235" t="s">
        <v>8705</v>
      </c>
      <c r="PHD12" s="236" t="s">
        <v>29490</v>
      </c>
      <c r="PHE12" s="237"/>
      <c r="PHF12" s="238">
        <v>5200</v>
      </c>
      <c r="PHG12" s="234" t="s">
        <v>29491</v>
      </c>
      <c r="PHH12" s="235" t="s">
        <v>8705</v>
      </c>
      <c r="PHI12" s="236" t="s">
        <v>29492</v>
      </c>
      <c r="PHJ12" s="237"/>
      <c r="PHK12" s="238">
        <v>5200</v>
      </c>
      <c r="PHL12" s="234" t="s">
        <v>29493</v>
      </c>
      <c r="PHM12" s="235" t="s">
        <v>8705</v>
      </c>
      <c r="PHN12" s="236" t="s">
        <v>29494</v>
      </c>
      <c r="PHO12" s="237"/>
      <c r="PHP12" s="238">
        <v>5200</v>
      </c>
      <c r="PHQ12" s="234" t="s">
        <v>29495</v>
      </c>
      <c r="PHR12" s="235" t="s">
        <v>8705</v>
      </c>
      <c r="PHS12" s="236" t="s">
        <v>29496</v>
      </c>
      <c r="PHT12" s="237"/>
      <c r="PHU12" s="238">
        <v>5200</v>
      </c>
      <c r="PHV12" s="234" t="s">
        <v>29497</v>
      </c>
      <c r="PHW12" s="235" t="s">
        <v>8705</v>
      </c>
      <c r="PHX12" s="236" t="s">
        <v>29498</v>
      </c>
      <c r="PHY12" s="237"/>
      <c r="PHZ12" s="238">
        <v>5200</v>
      </c>
      <c r="PIA12" s="234" t="s">
        <v>29499</v>
      </c>
      <c r="PIB12" s="235" t="s">
        <v>8705</v>
      </c>
      <c r="PIC12" s="236" t="s">
        <v>29500</v>
      </c>
      <c r="PID12" s="237"/>
      <c r="PIE12" s="238">
        <v>5200</v>
      </c>
      <c r="PIF12" s="234" t="s">
        <v>29501</v>
      </c>
      <c r="PIG12" s="235" t="s">
        <v>8705</v>
      </c>
      <c r="PIH12" s="236" t="s">
        <v>29502</v>
      </c>
      <c r="PII12" s="237"/>
      <c r="PIJ12" s="238">
        <v>5200</v>
      </c>
      <c r="PIK12" s="234" t="s">
        <v>29503</v>
      </c>
      <c r="PIL12" s="235" t="s">
        <v>8705</v>
      </c>
      <c r="PIM12" s="236" t="s">
        <v>29504</v>
      </c>
      <c r="PIN12" s="237"/>
      <c r="PIO12" s="238">
        <v>5200</v>
      </c>
      <c r="PIP12" s="234" t="s">
        <v>29505</v>
      </c>
      <c r="PIQ12" s="235" t="s">
        <v>8705</v>
      </c>
      <c r="PIR12" s="236" t="s">
        <v>29506</v>
      </c>
      <c r="PIS12" s="237"/>
      <c r="PIT12" s="238">
        <v>5200</v>
      </c>
      <c r="PIU12" s="234" t="s">
        <v>29507</v>
      </c>
      <c r="PIV12" s="235" t="s">
        <v>8705</v>
      </c>
      <c r="PIW12" s="236" t="s">
        <v>29508</v>
      </c>
      <c r="PIX12" s="237"/>
      <c r="PIY12" s="238">
        <v>5200</v>
      </c>
      <c r="PIZ12" s="234" t="s">
        <v>29509</v>
      </c>
      <c r="PJA12" s="235" t="s">
        <v>8705</v>
      </c>
      <c r="PJB12" s="236" t="s">
        <v>29510</v>
      </c>
      <c r="PJC12" s="237"/>
      <c r="PJD12" s="238">
        <v>5200</v>
      </c>
      <c r="PJE12" s="234" t="s">
        <v>29511</v>
      </c>
      <c r="PJF12" s="235" t="s">
        <v>8705</v>
      </c>
      <c r="PJG12" s="236" t="s">
        <v>29512</v>
      </c>
      <c r="PJH12" s="237"/>
      <c r="PJI12" s="238">
        <v>5200</v>
      </c>
      <c r="PJJ12" s="234" t="s">
        <v>29513</v>
      </c>
      <c r="PJK12" s="235" t="s">
        <v>8705</v>
      </c>
      <c r="PJL12" s="236" t="s">
        <v>29514</v>
      </c>
      <c r="PJM12" s="237"/>
      <c r="PJN12" s="238">
        <v>5200</v>
      </c>
      <c r="PJO12" s="234" t="s">
        <v>29515</v>
      </c>
      <c r="PJP12" s="235" t="s">
        <v>8705</v>
      </c>
      <c r="PJQ12" s="236" t="s">
        <v>29516</v>
      </c>
      <c r="PJR12" s="237"/>
      <c r="PJS12" s="238">
        <v>5200</v>
      </c>
      <c r="PJT12" s="234" t="s">
        <v>29517</v>
      </c>
      <c r="PJU12" s="235" t="s">
        <v>8705</v>
      </c>
      <c r="PJV12" s="236" t="s">
        <v>29518</v>
      </c>
      <c r="PJW12" s="237"/>
      <c r="PJX12" s="238">
        <v>5200</v>
      </c>
      <c r="PJY12" s="234" t="s">
        <v>29519</v>
      </c>
      <c r="PJZ12" s="235" t="s">
        <v>8705</v>
      </c>
      <c r="PKA12" s="236" t="s">
        <v>29520</v>
      </c>
      <c r="PKB12" s="237"/>
      <c r="PKC12" s="238">
        <v>5200</v>
      </c>
      <c r="PKD12" s="234" t="s">
        <v>29521</v>
      </c>
      <c r="PKE12" s="235" t="s">
        <v>8705</v>
      </c>
      <c r="PKF12" s="236" t="s">
        <v>29522</v>
      </c>
      <c r="PKG12" s="237"/>
      <c r="PKH12" s="238">
        <v>5200</v>
      </c>
      <c r="PKI12" s="234" t="s">
        <v>29523</v>
      </c>
      <c r="PKJ12" s="235" t="s">
        <v>8705</v>
      </c>
      <c r="PKK12" s="236" t="s">
        <v>29524</v>
      </c>
      <c r="PKL12" s="237"/>
      <c r="PKM12" s="238">
        <v>5200</v>
      </c>
      <c r="PKN12" s="234" t="s">
        <v>29525</v>
      </c>
      <c r="PKO12" s="235" t="s">
        <v>8705</v>
      </c>
      <c r="PKP12" s="236" t="s">
        <v>29526</v>
      </c>
      <c r="PKQ12" s="237"/>
      <c r="PKR12" s="238">
        <v>5200</v>
      </c>
      <c r="PKS12" s="234" t="s">
        <v>29527</v>
      </c>
      <c r="PKT12" s="235" t="s">
        <v>8705</v>
      </c>
      <c r="PKU12" s="236" t="s">
        <v>29528</v>
      </c>
      <c r="PKV12" s="237"/>
      <c r="PKW12" s="238">
        <v>5200</v>
      </c>
      <c r="PKX12" s="234" t="s">
        <v>29529</v>
      </c>
      <c r="PKY12" s="235" t="s">
        <v>8705</v>
      </c>
      <c r="PKZ12" s="236" t="s">
        <v>29530</v>
      </c>
      <c r="PLA12" s="237"/>
      <c r="PLB12" s="238">
        <v>5200</v>
      </c>
      <c r="PLC12" s="234" t="s">
        <v>29531</v>
      </c>
      <c r="PLD12" s="235" t="s">
        <v>8705</v>
      </c>
      <c r="PLE12" s="236" t="s">
        <v>29532</v>
      </c>
      <c r="PLF12" s="237"/>
      <c r="PLG12" s="238">
        <v>5200</v>
      </c>
      <c r="PLH12" s="234" t="s">
        <v>29533</v>
      </c>
      <c r="PLI12" s="235" t="s">
        <v>8705</v>
      </c>
      <c r="PLJ12" s="236" t="s">
        <v>29534</v>
      </c>
      <c r="PLK12" s="237"/>
      <c r="PLL12" s="238">
        <v>5200</v>
      </c>
      <c r="PLM12" s="234" t="s">
        <v>29535</v>
      </c>
      <c r="PLN12" s="235" t="s">
        <v>8705</v>
      </c>
      <c r="PLO12" s="236" t="s">
        <v>29536</v>
      </c>
      <c r="PLP12" s="237"/>
      <c r="PLQ12" s="238">
        <v>5200</v>
      </c>
      <c r="PLR12" s="234" t="s">
        <v>29537</v>
      </c>
      <c r="PLS12" s="235" t="s">
        <v>8705</v>
      </c>
      <c r="PLT12" s="236" t="s">
        <v>29538</v>
      </c>
      <c r="PLU12" s="237"/>
      <c r="PLV12" s="238">
        <v>5200</v>
      </c>
      <c r="PLW12" s="234" t="s">
        <v>29539</v>
      </c>
      <c r="PLX12" s="235" t="s">
        <v>8705</v>
      </c>
      <c r="PLY12" s="236" t="s">
        <v>29540</v>
      </c>
      <c r="PLZ12" s="237"/>
      <c r="PMA12" s="238">
        <v>5200</v>
      </c>
      <c r="PMB12" s="234" t="s">
        <v>29541</v>
      </c>
      <c r="PMC12" s="235" t="s">
        <v>8705</v>
      </c>
      <c r="PMD12" s="236" t="s">
        <v>29542</v>
      </c>
      <c r="PME12" s="237"/>
      <c r="PMF12" s="238">
        <v>5200</v>
      </c>
      <c r="PMG12" s="234" t="s">
        <v>29543</v>
      </c>
      <c r="PMH12" s="235" t="s">
        <v>8705</v>
      </c>
      <c r="PMI12" s="236" t="s">
        <v>29544</v>
      </c>
      <c r="PMJ12" s="237"/>
      <c r="PMK12" s="238">
        <v>5200</v>
      </c>
      <c r="PML12" s="234" t="s">
        <v>29545</v>
      </c>
      <c r="PMM12" s="235" t="s">
        <v>8705</v>
      </c>
      <c r="PMN12" s="236" t="s">
        <v>29546</v>
      </c>
      <c r="PMO12" s="237"/>
      <c r="PMP12" s="238">
        <v>5200</v>
      </c>
      <c r="PMQ12" s="234" t="s">
        <v>29547</v>
      </c>
      <c r="PMR12" s="235" t="s">
        <v>8705</v>
      </c>
      <c r="PMS12" s="236" t="s">
        <v>29548</v>
      </c>
      <c r="PMT12" s="237"/>
      <c r="PMU12" s="238">
        <v>5200</v>
      </c>
      <c r="PMV12" s="234" t="s">
        <v>29549</v>
      </c>
      <c r="PMW12" s="235" t="s">
        <v>8705</v>
      </c>
      <c r="PMX12" s="236" t="s">
        <v>29550</v>
      </c>
      <c r="PMY12" s="237"/>
      <c r="PMZ12" s="238">
        <v>5200</v>
      </c>
      <c r="PNA12" s="234" t="s">
        <v>29551</v>
      </c>
      <c r="PNB12" s="235" t="s">
        <v>8705</v>
      </c>
      <c r="PNC12" s="236" t="s">
        <v>29552</v>
      </c>
      <c r="PND12" s="237"/>
      <c r="PNE12" s="238">
        <v>5200</v>
      </c>
      <c r="PNF12" s="234" t="s">
        <v>29553</v>
      </c>
      <c r="PNG12" s="235" t="s">
        <v>8705</v>
      </c>
      <c r="PNH12" s="236" t="s">
        <v>29554</v>
      </c>
      <c r="PNI12" s="237"/>
      <c r="PNJ12" s="238">
        <v>5200</v>
      </c>
      <c r="PNK12" s="234" t="s">
        <v>29555</v>
      </c>
      <c r="PNL12" s="235" t="s">
        <v>8705</v>
      </c>
      <c r="PNM12" s="236" t="s">
        <v>29556</v>
      </c>
      <c r="PNN12" s="237"/>
      <c r="PNO12" s="238">
        <v>5200</v>
      </c>
      <c r="PNP12" s="234" t="s">
        <v>29557</v>
      </c>
      <c r="PNQ12" s="235" t="s">
        <v>8705</v>
      </c>
      <c r="PNR12" s="236" t="s">
        <v>29558</v>
      </c>
      <c r="PNS12" s="237"/>
      <c r="PNT12" s="238">
        <v>5200</v>
      </c>
      <c r="PNU12" s="234" t="s">
        <v>29559</v>
      </c>
      <c r="PNV12" s="235" t="s">
        <v>8705</v>
      </c>
      <c r="PNW12" s="236" t="s">
        <v>29560</v>
      </c>
      <c r="PNX12" s="237"/>
      <c r="PNY12" s="238">
        <v>5200</v>
      </c>
      <c r="PNZ12" s="234" t="s">
        <v>29561</v>
      </c>
      <c r="POA12" s="235" t="s">
        <v>8705</v>
      </c>
      <c r="POB12" s="236" t="s">
        <v>29562</v>
      </c>
      <c r="POC12" s="237"/>
      <c r="POD12" s="238">
        <v>5200</v>
      </c>
      <c r="POE12" s="234" t="s">
        <v>29563</v>
      </c>
      <c r="POF12" s="235" t="s">
        <v>8705</v>
      </c>
      <c r="POG12" s="236" t="s">
        <v>29564</v>
      </c>
      <c r="POH12" s="237"/>
      <c r="POI12" s="238">
        <v>5200</v>
      </c>
      <c r="POJ12" s="234" t="s">
        <v>29565</v>
      </c>
      <c r="POK12" s="235" t="s">
        <v>8705</v>
      </c>
      <c r="POL12" s="236" t="s">
        <v>29566</v>
      </c>
      <c r="POM12" s="237"/>
      <c r="PON12" s="238">
        <v>5200</v>
      </c>
      <c r="POO12" s="234" t="s">
        <v>29567</v>
      </c>
      <c r="POP12" s="235" t="s">
        <v>8705</v>
      </c>
      <c r="POQ12" s="236" t="s">
        <v>29568</v>
      </c>
      <c r="POR12" s="237"/>
      <c r="POS12" s="238">
        <v>5200</v>
      </c>
      <c r="POT12" s="234" t="s">
        <v>29569</v>
      </c>
      <c r="POU12" s="235" t="s">
        <v>8705</v>
      </c>
      <c r="POV12" s="236" t="s">
        <v>29570</v>
      </c>
      <c r="POW12" s="237"/>
      <c r="POX12" s="238">
        <v>5200</v>
      </c>
      <c r="POY12" s="234" t="s">
        <v>29571</v>
      </c>
      <c r="POZ12" s="235" t="s">
        <v>8705</v>
      </c>
      <c r="PPA12" s="236" t="s">
        <v>29572</v>
      </c>
      <c r="PPB12" s="237"/>
      <c r="PPC12" s="238">
        <v>5200</v>
      </c>
      <c r="PPD12" s="234" t="s">
        <v>29573</v>
      </c>
      <c r="PPE12" s="235" t="s">
        <v>8705</v>
      </c>
      <c r="PPF12" s="236" t="s">
        <v>29574</v>
      </c>
      <c r="PPG12" s="237"/>
      <c r="PPH12" s="238">
        <v>5200</v>
      </c>
      <c r="PPI12" s="234" t="s">
        <v>29575</v>
      </c>
      <c r="PPJ12" s="235" t="s">
        <v>8705</v>
      </c>
      <c r="PPK12" s="236" t="s">
        <v>29576</v>
      </c>
      <c r="PPL12" s="237"/>
      <c r="PPM12" s="238">
        <v>5200</v>
      </c>
      <c r="PPN12" s="234" t="s">
        <v>29577</v>
      </c>
      <c r="PPO12" s="235" t="s">
        <v>8705</v>
      </c>
      <c r="PPP12" s="236" t="s">
        <v>29578</v>
      </c>
      <c r="PPQ12" s="237"/>
      <c r="PPR12" s="238">
        <v>5200</v>
      </c>
      <c r="PPS12" s="234" t="s">
        <v>29579</v>
      </c>
      <c r="PPT12" s="235" t="s">
        <v>8705</v>
      </c>
      <c r="PPU12" s="236" t="s">
        <v>29580</v>
      </c>
      <c r="PPV12" s="237"/>
      <c r="PPW12" s="238">
        <v>5200</v>
      </c>
      <c r="PPX12" s="234" t="s">
        <v>29581</v>
      </c>
      <c r="PPY12" s="235" t="s">
        <v>8705</v>
      </c>
      <c r="PPZ12" s="236" t="s">
        <v>29582</v>
      </c>
      <c r="PQA12" s="237"/>
      <c r="PQB12" s="238">
        <v>5200</v>
      </c>
      <c r="PQC12" s="234" t="s">
        <v>29583</v>
      </c>
      <c r="PQD12" s="235" t="s">
        <v>8705</v>
      </c>
      <c r="PQE12" s="236" t="s">
        <v>29584</v>
      </c>
      <c r="PQF12" s="237"/>
      <c r="PQG12" s="238">
        <v>5200</v>
      </c>
      <c r="PQH12" s="234" t="s">
        <v>29585</v>
      </c>
      <c r="PQI12" s="235" t="s">
        <v>8705</v>
      </c>
      <c r="PQJ12" s="236" t="s">
        <v>29586</v>
      </c>
      <c r="PQK12" s="237"/>
      <c r="PQL12" s="238">
        <v>5200</v>
      </c>
      <c r="PQM12" s="234" t="s">
        <v>29587</v>
      </c>
      <c r="PQN12" s="235" t="s">
        <v>8705</v>
      </c>
      <c r="PQO12" s="236" t="s">
        <v>29588</v>
      </c>
      <c r="PQP12" s="237"/>
      <c r="PQQ12" s="238">
        <v>5200</v>
      </c>
      <c r="PQR12" s="234" t="s">
        <v>29589</v>
      </c>
      <c r="PQS12" s="235" t="s">
        <v>8705</v>
      </c>
      <c r="PQT12" s="236" t="s">
        <v>29590</v>
      </c>
      <c r="PQU12" s="237"/>
      <c r="PQV12" s="238">
        <v>5200</v>
      </c>
      <c r="PQW12" s="234" t="s">
        <v>29591</v>
      </c>
      <c r="PQX12" s="235" t="s">
        <v>8705</v>
      </c>
      <c r="PQY12" s="236" t="s">
        <v>29592</v>
      </c>
      <c r="PQZ12" s="237"/>
      <c r="PRA12" s="238">
        <v>5200</v>
      </c>
      <c r="PRB12" s="234" t="s">
        <v>29593</v>
      </c>
      <c r="PRC12" s="235" t="s">
        <v>8705</v>
      </c>
      <c r="PRD12" s="236" t="s">
        <v>29594</v>
      </c>
      <c r="PRE12" s="237"/>
      <c r="PRF12" s="238">
        <v>5200</v>
      </c>
      <c r="PRG12" s="234" t="s">
        <v>29595</v>
      </c>
      <c r="PRH12" s="235" t="s">
        <v>8705</v>
      </c>
      <c r="PRI12" s="236" t="s">
        <v>29596</v>
      </c>
      <c r="PRJ12" s="237"/>
      <c r="PRK12" s="238">
        <v>5200</v>
      </c>
      <c r="PRL12" s="234" t="s">
        <v>29597</v>
      </c>
      <c r="PRM12" s="235" t="s">
        <v>8705</v>
      </c>
      <c r="PRN12" s="236" t="s">
        <v>29598</v>
      </c>
      <c r="PRO12" s="237"/>
      <c r="PRP12" s="238">
        <v>5200</v>
      </c>
      <c r="PRQ12" s="234" t="s">
        <v>29599</v>
      </c>
      <c r="PRR12" s="235" t="s">
        <v>8705</v>
      </c>
      <c r="PRS12" s="236" t="s">
        <v>29600</v>
      </c>
      <c r="PRT12" s="237"/>
      <c r="PRU12" s="238">
        <v>5200</v>
      </c>
      <c r="PRV12" s="234" t="s">
        <v>29601</v>
      </c>
      <c r="PRW12" s="235" t="s">
        <v>8705</v>
      </c>
      <c r="PRX12" s="236" t="s">
        <v>29602</v>
      </c>
      <c r="PRY12" s="237"/>
      <c r="PRZ12" s="238">
        <v>5200</v>
      </c>
      <c r="PSA12" s="234" t="s">
        <v>29603</v>
      </c>
      <c r="PSB12" s="235" t="s">
        <v>8705</v>
      </c>
      <c r="PSC12" s="236" t="s">
        <v>29604</v>
      </c>
      <c r="PSD12" s="237"/>
      <c r="PSE12" s="238">
        <v>5200</v>
      </c>
      <c r="PSF12" s="234" t="s">
        <v>29605</v>
      </c>
      <c r="PSG12" s="235" t="s">
        <v>8705</v>
      </c>
      <c r="PSH12" s="236" t="s">
        <v>29606</v>
      </c>
      <c r="PSI12" s="237"/>
      <c r="PSJ12" s="238">
        <v>5200</v>
      </c>
      <c r="PSK12" s="234" t="s">
        <v>29607</v>
      </c>
      <c r="PSL12" s="235" t="s">
        <v>8705</v>
      </c>
      <c r="PSM12" s="236" t="s">
        <v>29608</v>
      </c>
      <c r="PSN12" s="237"/>
      <c r="PSO12" s="238">
        <v>5200</v>
      </c>
      <c r="PSP12" s="234" t="s">
        <v>29609</v>
      </c>
      <c r="PSQ12" s="235" t="s">
        <v>8705</v>
      </c>
      <c r="PSR12" s="236" t="s">
        <v>29610</v>
      </c>
      <c r="PSS12" s="237"/>
      <c r="PST12" s="238">
        <v>5200</v>
      </c>
      <c r="PSU12" s="234" t="s">
        <v>29611</v>
      </c>
      <c r="PSV12" s="235" t="s">
        <v>8705</v>
      </c>
      <c r="PSW12" s="236" t="s">
        <v>29612</v>
      </c>
      <c r="PSX12" s="237"/>
      <c r="PSY12" s="238">
        <v>5200</v>
      </c>
      <c r="PSZ12" s="234" t="s">
        <v>29613</v>
      </c>
      <c r="PTA12" s="235" t="s">
        <v>8705</v>
      </c>
      <c r="PTB12" s="236" t="s">
        <v>29614</v>
      </c>
      <c r="PTC12" s="237"/>
      <c r="PTD12" s="238">
        <v>5200</v>
      </c>
      <c r="PTE12" s="234" t="s">
        <v>29615</v>
      </c>
      <c r="PTF12" s="235" t="s">
        <v>8705</v>
      </c>
      <c r="PTG12" s="236" t="s">
        <v>29616</v>
      </c>
      <c r="PTH12" s="237"/>
      <c r="PTI12" s="238">
        <v>5200</v>
      </c>
      <c r="PTJ12" s="234" t="s">
        <v>29617</v>
      </c>
      <c r="PTK12" s="235" t="s">
        <v>8705</v>
      </c>
      <c r="PTL12" s="236" t="s">
        <v>29618</v>
      </c>
      <c r="PTM12" s="237"/>
      <c r="PTN12" s="238">
        <v>5200</v>
      </c>
      <c r="PTO12" s="234" t="s">
        <v>29619</v>
      </c>
      <c r="PTP12" s="235" t="s">
        <v>8705</v>
      </c>
      <c r="PTQ12" s="236" t="s">
        <v>29620</v>
      </c>
      <c r="PTR12" s="237"/>
      <c r="PTS12" s="238">
        <v>5200</v>
      </c>
      <c r="PTT12" s="234" t="s">
        <v>29621</v>
      </c>
      <c r="PTU12" s="235" t="s">
        <v>8705</v>
      </c>
      <c r="PTV12" s="236" t="s">
        <v>29622</v>
      </c>
      <c r="PTW12" s="237"/>
      <c r="PTX12" s="238">
        <v>5200</v>
      </c>
      <c r="PTY12" s="234" t="s">
        <v>29623</v>
      </c>
      <c r="PTZ12" s="235" t="s">
        <v>8705</v>
      </c>
      <c r="PUA12" s="236" t="s">
        <v>29624</v>
      </c>
      <c r="PUB12" s="237"/>
      <c r="PUC12" s="238">
        <v>5200</v>
      </c>
      <c r="PUD12" s="234" t="s">
        <v>29625</v>
      </c>
      <c r="PUE12" s="235" t="s">
        <v>8705</v>
      </c>
      <c r="PUF12" s="236" t="s">
        <v>29626</v>
      </c>
      <c r="PUG12" s="237"/>
      <c r="PUH12" s="238">
        <v>5200</v>
      </c>
      <c r="PUI12" s="234" t="s">
        <v>29627</v>
      </c>
      <c r="PUJ12" s="235" t="s">
        <v>8705</v>
      </c>
      <c r="PUK12" s="236" t="s">
        <v>29628</v>
      </c>
      <c r="PUL12" s="237"/>
      <c r="PUM12" s="238">
        <v>5200</v>
      </c>
      <c r="PUN12" s="234" t="s">
        <v>29629</v>
      </c>
      <c r="PUO12" s="235" t="s">
        <v>8705</v>
      </c>
      <c r="PUP12" s="236" t="s">
        <v>29630</v>
      </c>
      <c r="PUQ12" s="237"/>
      <c r="PUR12" s="238">
        <v>5200</v>
      </c>
      <c r="PUS12" s="234" t="s">
        <v>29631</v>
      </c>
      <c r="PUT12" s="235" t="s">
        <v>8705</v>
      </c>
      <c r="PUU12" s="236" t="s">
        <v>29632</v>
      </c>
      <c r="PUV12" s="237"/>
      <c r="PUW12" s="238">
        <v>5200</v>
      </c>
      <c r="PUX12" s="234" t="s">
        <v>29633</v>
      </c>
      <c r="PUY12" s="235" t="s">
        <v>8705</v>
      </c>
      <c r="PUZ12" s="236" t="s">
        <v>29634</v>
      </c>
      <c r="PVA12" s="237"/>
      <c r="PVB12" s="238">
        <v>5200</v>
      </c>
      <c r="PVC12" s="234" t="s">
        <v>29635</v>
      </c>
      <c r="PVD12" s="235" t="s">
        <v>8705</v>
      </c>
      <c r="PVE12" s="236" t="s">
        <v>29636</v>
      </c>
      <c r="PVF12" s="237"/>
      <c r="PVG12" s="238">
        <v>5200</v>
      </c>
      <c r="PVH12" s="234" t="s">
        <v>29637</v>
      </c>
      <c r="PVI12" s="235" t="s">
        <v>8705</v>
      </c>
      <c r="PVJ12" s="236" t="s">
        <v>29638</v>
      </c>
      <c r="PVK12" s="237"/>
      <c r="PVL12" s="238">
        <v>5200</v>
      </c>
      <c r="PVM12" s="234" t="s">
        <v>29639</v>
      </c>
      <c r="PVN12" s="235" t="s">
        <v>8705</v>
      </c>
      <c r="PVO12" s="236" t="s">
        <v>29640</v>
      </c>
      <c r="PVP12" s="237"/>
      <c r="PVQ12" s="238">
        <v>5200</v>
      </c>
      <c r="PVR12" s="234" t="s">
        <v>29641</v>
      </c>
      <c r="PVS12" s="235" t="s">
        <v>8705</v>
      </c>
      <c r="PVT12" s="236" t="s">
        <v>29642</v>
      </c>
      <c r="PVU12" s="237"/>
      <c r="PVV12" s="238">
        <v>5200</v>
      </c>
      <c r="PVW12" s="234" t="s">
        <v>29643</v>
      </c>
      <c r="PVX12" s="235" t="s">
        <v>8705</v>
      </c>
      <c r="PVY12" s="236" t="s">
        <v>29644</v>
      </c>
      <c r="PVZ12" s="237"/>
      <c r="PWA12" s="238">
        <v>5200</v>
      </c>
      <c r="PWB12" s="234" t="s">
        <v>29645</v>
      </c>
      <c r="PWC12" s="235" t="s">
        <v>8705</v>
      </c>
      <c r="PWD12" s="236" t="s">
        <v>29646</v>
      </c>
      <c r="PWE12" s="237"/>
      <c r="PWF12" s="238">
        <v>5200</v>
      </c>
      <c r="PWG12" s="234" t="s">
        <v>29647</v>
      </c>
      <c r="PWH12" s="235" t="s">
        <v>8705</v>
      </c>
      <c r="PWI12" s="236" t="s">
        <v>29648</v>
      </c>
      <c r="PWJ12" s="237"/>
      <c r="PWK12" s="238">
        <v>5200</v>
      </c>
      <c r="PWL12" s="234" t="s">
        <v>29649</v>
      </c>
      <c r="PWM12" s="235" t="s">
        <v>8705</v>
      </c>
      <c r="PWN12" s="236" t="s">
        <v>29650</v>
      </c>
      <c r="PWO12" s="237"/>
      <c r="PWP12" s="238">
        <v>5200</v>
      </c>
      <c r="PWQ12" s="234" t="s">
        <v>29651</v>
      </c>
      <c r="PWR12" s="235" t="s">
        <v>8705</v>
      </c>
      <c r="PWS12" s="236" t="s">
        <v>29652</v>
      </c>
      <c r="PWT12" s="237"/>
      <c r="PWU12" s="238">
        <v>5200</v>
      </c>
      <c r="PWV12" s="234" t="s">
        <v>29653</v>
      </c>
      <c r="PWW12" s="235" t="s">
        <v>8705</v>
      </c>
      <c r="PWX12" s="236" t="s">
        <v>29654</v>
      </c>
      <c r="PWY12" s="237"/>
      <c r="PWZ12" s="238">
        <v>5200</v>
      </c>
      <c r="PXA12" s="234" t="s">
        <v>29655</v>
      </c>
      <c r="PXB12" s="235" t="s">
        <v>8705</v>
      </c>
      <c r="PXC12" s="236" t="s">
        <v>29656</v>
      </c>
      <c r="PXD12" s="237"/>
      <c r="PXE12" s="238">
        <v>5200</v>
      </c>
      <c r="PXF12" s="234" t="s">
        <v>29657</v>
      </c>
      <c r="PXG12" s="235" t="s">
        <v>8705</v>
      </c>
      <c r="PXH12" s="236" t="s">
        <v>29658</v>
      </c>
      <c r="PXI12" s="237"/>
      <c r="PXJ12" s="238">
        <v>5200</v>
      </c>
      <c r="PXK12" s="234" t="s">
        <v>29659</v>
      </c>
      <c r="PXL12" s="235" t="s">
        <v>8705</v>
      </c>
      <c r="PXM12" s="236" t="s">
        <v>29660</v>
      </c>
      <c r="PXN12" s="237"/>
      <c r="PXO12" s="238">
        <v>5200</v>
      </c>
      <c r="PXP12" s="234" t="s">
        <v>29661</v>
      </c>
      <c r="PXQ12" s="235" t="s">
        <v>8705</v>
      </c>
      <c r="PXR12" s="236" t="s">
        <v>29662</v>
      </c>
      <c r="PXS12" s="237"/>
      <c r="PXT12" s="238">
        <v>5200</v>
      </c>
      <c r="PXU12" s="234" t="s">
        <v>29663</v>
      </c>
      <c r="PXV12" s="235" t="s">
        <v>8705</v>
      </c>
      <c r="PXW12" s="236" t="s">
        <v>29664</v>
      </c>
      <c r="PXX12" s="237"/>
      <c r="PXY12" s="238">
        <v>5200</v>
      </c>
      <c r="PXZ12" s="234" t="s">
        <v>29665</v>
      </c>
      <c r="PYA12" s="235" t="s">
        <v>8705</v>
      </c>
      <c r="PYB12" s="236" t="s">
        <v>29666</v>
      </c>
      <c r="PYC12" s="237"/>
      <c r="PYD12" s="238">
        <v>5200</v>
      </c>
      <c r="PYE12" s="234" t="s">
        <v>29667</v>
      </c>
      <c r="PYF12" s="235" t="s">
        <v>8705</v>
      </c>
      <c r="PYG12" s="236" t="s">
        <v>29668</v>
      </c>
      <c r="PYH12" s="237"/>
      <c r="PYI12" s="238">
        <v>5200</v>
      </c>
      <c r="PYJ12" s="234" t="s">
        <v>29669</v>
      </c>
      <c r="PYK12" s="235" t="s">
        <v>8705</v>
      </c>
      <c r="PYL12" s="236" t="s">
        <v>29670</v>
      </c>
      <c r="PYM12" s="237"/>
      <c r="PYN12" s="238">
        <v>5200</v>
      </c>
      <c r="PYO12" s="234" t="s">
        <v>29671</v>
      </c>
      <c r="PYP12" s="235" t="s">
        <v>8705</v>
      </c>
      <c r="PYQ12" s="236" t="s">
        <v>29672</v>
      </c>
      <c r="PYR12" s="237"/>
      <c r="PYS12" s="238">
        <v>5200</v>
      </c>
      <c r="PYT12" s="234" t="s">
        <v>29673</v>
      </c>
      <c r="PYU12" s="235" t="s">
        <v>8705</v>
      </c>
      <c r="PYV12" s="236" t="s">
        <v>29674</v>
      </c>
      <c r="PYW12" s="237"/>
      <c r="PYX12" s="238">
        <v>5200</v>
      </c>
      <c r="PYY12" s="234" t="s">
        <v>29675</v>
      </c>
      <c r="PYZ12" s="235" t="s">
        <v>8705</v>
      </c>
      <c r="PZA12" s="236" t="s">
        <v>29676</v>
      </c>
      <c r="PZB12" s="237"/>
      <c r="PZC12" s="238">
        <v>5200</v>
      </c>
      <c r="PZD12" s="234" t="s">
        <v>29677</v>
      </c>
      <c r="PZE12" s="235" t="s">
        <v>8705</v>
      </c>
      <c r="PZF12" s="236" t="s">
        <v>29678</v>
      </c>
      <c r="PZG12" s="237"/>
      <c r="PZH12" s="238">
        <v>5200</v>
      </c>
      <c r="PZI12" s="234" t="s">
        <v>29679</v>
      </c>
      <c r="PZJ12" s="235" t="s">
        <v>8705</v>
      </c>
      <c r="PZK12" s="236" t="s">
        <v>29680</v>
      </c>
      <c r="PZL12" s="237"/>
      <c r="PZM12" s="238">
        <v>5200</v>
      </c>
      <c r="PZN12" s="234" t="s">
        <v>29681</v>
      </c>
      <c r="PZO12" s="235" t="s">
        <v>8705</v>
      </c>
      <c r="PZP12" s="236" t="s">
        <v>29682</v>
      </c>
      <c r="PZQ12" s="237"/>
      <c r="PZR12" s="238">
        <v>5200</v>
      </c>
      <c r="PZS12" s="234" t="s">
        <v>29683</v>
      </c>
      <c r="PZT12" s="235" t="s">
        <v>8705</v>
      </c>
      <c r="PZU12" s="236" t="s">
        <v>29684</v>
      </c>
      <c r="PZV12" s="237"/>
      <c r="PZW12" s="238">
        <v>5200</v>
      </c>
      <c r="PZX12" s="234" t="s">
        <v>29685</v>
      </c>
      <c r="PZY12" s="235" t="s">
        <v>8705</v>
      </c>
      <c r="PZZ12" s="236" t="s">
        <v>29686</v>
      </c>
      <c r="QAA12" s="237"/>
      <c r="QAB12" s="238">
        <v>5200</v>
      </c>
      <c r="QAC12" s="234" t="s">
        <v>29687</v>
      </c>
      <c r="QAD12" s="235" t="s">
        <v>8705</v>
      </c>
      <c r="QAE12" s="236" t="s">
        <v>29688</v>
      </c>
      <c r="QAF12" s="237"/>
      <c r="QAG12" s="238">
        <v>5200</v>
      </c>
      <c r="QAH12" s="234" t="s">
        <v>29689</v>
      </c>
      <c r="QAI12" s="235" t="s">
        <v>8705</v>
      </c>
      <c r="QAJ12" s="236" t="s">
        <v>29690</v>
      </c>
      <c r="QAK12" s="237"/>
      <c r="QAL12" s="238">
        <v>5200</v>
      </c>
      <c r="QAM12" s="234" t="s">
        <v>29691</v>
      </c>
      <c r="QAN12" s="235" t="s">
        <v>8705</v>
      </c>
      <c r="QAO12" s="236" t="s">
        <v>29692</v>
      </c>
      <c r="QAP12" s="237"/>
      <c r="QAQ12" s="238">
        <v>5200</v>
      </c>
      <c r="QAR12" s="234" t="s">
        <v>29693</v>
      </c>
      <c r="QAS12" s="235" t="s">
        <v>8705</v>
      </c>
      <c r="QAT12" s="236" t="s">
        <v>29694</v>
      </c>
      <c r="QAU12" s="237"/>
      <c r="QAV12" s="238">
        <v>5200</v>
      </c>
      <c r="QAW12" s="234" t="s">
        <v>29695</v>
      </c>
      <c r="QAX12" s="235" t="s">
        <v>8705</v>
      </c>
      <c r="QAY12" s="236" t="s">
        <v>29696</v>
      </c>
      <c r="QAZ12" s="237"/>
      <c r="QBA12" s="238">
        <v>5200</v>
      </c>
      <c r="QBB12" s="234" t="s">
        <v>29697</v>
      </c>
      <c r="QBC12" s="235" t="s">
        <v>8705</v>
      </c>
      <c r="QBD12" s="236" t="s">
        <v>29698</v>
      </c>
      <c r="QBE12" s="237"/>
      <c r="QBF12" s="238">
        <v>5200</v>
      </c>
      <c r="QBG12" s="234" t="s">
        <v>29699</v>
      </c>
      <c r="QBH12" s="235" t="s">
        <v>8705</v>
      </c>
      <c r="QBI12" s="236" t="s">
        <v>29700</v>
      </c>
      <c r="QBJ12" s="237"/>
      <c r="QBK12" s="238">
        <v>5200</v>
      </c>
      <c r="QBL12" s="234" t="s">
        <v>29701</v>
      </c>
      <c r="QBM12" s="235" t="s">
        <v>8705</v>
      </c>
      <c r="QBN12" s="236" t="s">
        <v>29702</v>
      </c>
      <c r="QBO12" s="237"/>
      <c r="QBP12" s="238">
        <v>5200</v>
      </c>
      <c r="QBQ12" s="234" t="s">
        <v>29703</v>
      </c>
      <c r="QBR12" s="235" t="s">
        <v>8705</v>
      </c>
      <c r="QBS12" s="236" t="s">
        <v>29704</v>
      </c>
      <c r="QBT12" s="237"/>
      <c r="QBU12" s="238">
        <v>5200</v>
      </c>
      <c r="QBV12" s="234" t="s">
        <v>29705</v>
      </c>
      <c r="QBW12" s="235" t="s">
        <v>8705</v>
      </c>
      <c r="QBX12" s="236" t="s">
        <v>29706</v>
      </c>
      <c r="QBY12" s="237"/>
      <c r="QBZ12" s="238">
        <v>5200</v>
      </c>
      <c r="QCA12" s="234" t="s">
        <v>29707</v>
      </c>
      <c r="QCB12" s="235" t="s">
        <v>8705</v>
      </c>
      <c r="QCC12" s="236" t="s">
        <v>29708</v>
      </c>
      <c r="QCD12" s="237"/>
      <c r="QCE12" s="238">
        <v>5200</v>
      </c>
      <c r="QCF12" s="234" t="s">
        <v>29709</v>
      </c>
      <c r="QCG12" s="235" t="s">
        <v>8705</v>
      </c>
      <c r="QCH12" s="236" t="s">
        <v>29710</v>
      </c>
      <c r="QCI12" s="237"/>
      <c r="QCJ12" s="238">
        <v>5200</v>
      </c>
      <c r="QCK12" s="234" t="s">
        <v>29711</v>
      </c>
      <c r="QCL12" s="235" t="s">
        <v>8705</v>
      </c>
      <c r="QCM12" s="236" t="s">
        <v>29712</v>
      </c>
      <c r="QCN12" s="237"/>
      <c r="QCO12" s="238">
        <v>5200</v>
      </c>
      <c r="QCP12" s="234" t="s">
        <v>29713</v>
      </c>
      <c r="QCQ12" s="235" t="s">
        <v>8705</v>
      </c>
      <c r="QCR12" s="236" t="s">
        <v>29714</v>
      </c>
      <c r="QCS12" s="237"/>
      <c r="QCT12" s="238">
        <v>5200</v>
      </c>
      <c r="QCU12" s="234" t="s">
        <v>29715</v>
      </c>
      <c r="QCV12" s="235" t="s">
        <v>8705</v>
      </c>
      <c r="QCW12" s="236" t="s">
        <v>29716</v>
      </c>
      <c r="QCX12" s="237"/>
      <c r="QCY12" s="238">
        <v>5200</v>
      </c>
      <c r="QCZ12" s="234" t="s">
        <v>29717</v>
      </c>
      <c r="QDA12" s="235" t="s">
        <v>8705</v>
      </c>
      <c r="QDB12" s="236" t="s">
        <v>29718</v>
      </c>
      <c r="QDC12" s="237"/>
      <c r="QDD12" s="238">
        <v>5200</v>
      </c>
      <c r="QDE12" s="234" t="s">
        <v>29719</v>
      </c>
      <c r="QDF12" s="235" t="s">
        <v>8705</v>
      </c>
      <c r="QDG12" s="236" t="s">
        <v>29720</v>
      </c>
      <c r="QDH12" s="237"/>
      <c r="QDI12" s="238">
        <v>5200</v>
      </c>
      <c r="QDJ12" s="234" t="s">
        <v>29721</v>
      </c>
      <c r="QDK12" s="235" t="s">
        <v>8705</v>
      </c>
      <c r="QDL12" s="236" t="s">
        <v>29722</v>
      </c>
      <c r="QDM12" s="237"/>
      <c r="QDN12" s="238">
        <v>5200</v>
      </c>
      <c r="QDO12" s="234" t="s">
        <v>29723</v>
      </c>
      <c r="QDP12" s="235" t="s">
        <v>8705</v>
      </c>
      <c r="QDQ12" s="236" t="s">
        <v>29724</v>
      </c>
      <c r="QDR12" s="237"/>
      <c r="QDS12" s="238">
        <v>5200</v>
      </c>
      <c r="QDT12" s="234" t="s">
        <v>29725</v>
      </c>
      <c r="QDU12" s="235" t="s">
        <v>8705</v>
      </c>
      <c r="QDV12" s="236" t="s">
        <v>29726</v>
      </c>
      <c r="QDW12" s="237"/>
      <c r="QDX12" s="238">
        <v>5200</v>
      </c>
      <c r="QDY12" s="234" t="s">
        <v>29727</v>
      </c>
      <c r="QDZ12" s="235" t="s">
        <v>8705</v>
      </c>
      <c r="QEA12" s="236" t="s">
        <v>29728</v>
      </c>
      <c r="QEB12" s="237"/>
      <c r="QEC12" s="238">
        <v>5200</v>
      </c>
      <c r="QED12" s="234" t="s">
        <v>29729</v>
      </c>
      <c r="QEE12" s="235" t="s">
        <v>8705</v>
      </c>
      <c r="QEF12" s="236" t="s">
        <v>29730</v>
      </c>
      <c r="QEG12" s="237"/>
      <c r="QEH12" s="238">
        <v>5200</v>
      </c>
      <c r="QEI12" s="234" t="s">
        <v>29731</v>
      </c>
      <c r="QEJ12" s="235" t="s">
        <v>8705</v>
      </c>
      <c r="QEK12" s="236" t="s">
        <v>29732</v>
      </c>
      <c r="QEL12" s="237"/>
      <c r="QEM12" s="238">
        <v>5200</v>
      </c>
      <c r="QEN12" s="234" t="s">
        <v>29733</v>
      </c>
      <c r="QEO12" s="235" t="s">
        <v>8705</v>
      </c>
      <c r="QEP12" s="236" t="s">
        <v>29734</v>
      </c>
      <c r="QEQ12" s="237"/>
      <c r="QER12" s="238">
        <v>5200</v>
      </c>
      <c r="QES12" s="234" t="s">
        <v>29735</v>
      </c>
      <c r="QET12" s="235" t="s">
        <v>8705</v>
      </c>
      <c r="QEU12" s="236" t="s">
        <v>29736</v>
      </c>
      <c r="QEV12" s="237"/>
      <c r="QEW12" s="238">
        <v>5200</v>
      </c>
      <c r="QEX12" s="234" t="s">
        <v>29737</v>
      </c>
      <c r="QEY12" s="235" t="s">
        <v>8705</v>
      </c>
      <c r="QEZ12" s="236" t="s">
        <v>29738</v>
      </c>
      <c r="QFA12" s="237"/>
      <c r="QFB12" s="238">
        <v>5200</v>
      </c>
      <c r="QFC12" s="234" t="s">
        <v>29739</v>
      </c>
      <c r="QFD12" s="235" t="s">
        <v>8705</v>
      </c>
      <c r="QFE12" s="236" t="s">
        <v>29740</v>
      </c>
      <c r="QFF12" s="237"/>
      <c r="QFG12" s="238">
        <v>5200</v>
      </c>
      <c r="QFH12" s="234" t="s">
        <v>29741</v>
      </c>
      <c r="QFI12" s="235" t="s">
        <v>8705</v>
      </c>
      <c r="QFJ12" s="236" t="s">
        <v>29742</v>
      </c>
      <c r="QFK12" s="237"/>
      <c r="QFL12" s="238">
        <v>5200</v>
      </c>
      <c r="QFM12" s="234" t="s">
        <v>29743</v>
      </c>
      <c r="QFN12" s="235" t="s">
        <v>8705</v>
      </c>
      <c r="QFO12" s="236" t="s">
        <v>29744</v>
      </c>
      <c r="QFP12" s="237"/>
      <c r="QFQ12" s="238">
        <v>5200</v>
      </c>
      <c r="QFR12" s="234" t="s">
        <v>29745</v>
      </c>
      <c r="QFS12" s="235" t="s">
        <v>8705</v>
      </c>
      <c r="QFT12" s="236" t="s">
        <v>29746</v>
      </c>
      <c r="QFU12" s="237"/>
      <c r="QFV12" s="238">
        <v>5200</v>
      </c>
      <c r="QFW12" s="234" t="s">
        <v>29747</v>
      </c>
      <c r="QFX12" s="235" t="s">
        <v>8705</v>
      </c>
      <c r="QFY12" s="236" t="s">
        <v>29748</v>
      </c>
      <c r="QFZ12" s="237"/>
      <c r="QGA12" s="238">
        <v>5200</v>
      </c>
      <c r="QGB12" s="234" t="s">
        <v>29749</v>
      </c>
      <c r="QGC12" s="235" t="s">
        <v>8705</v>
      </c>
      <c r="QGD12" s="236" t="s">
        <v>29750</v>
      </c>
      <c r="QGE12" s="237"/>
      <c r="QGF12" s="238">
        <v>5200</v>
      </c>
      <c r="QGG12" s="234" t="s">
        <v>29751</v>
      </c>
      <c r="QGH12" s="235" t="s">
        <v>8705</v>
      </c>
      <c r="QGI12" s="236" t="s">
        <v>29752</v>
      </c>
      <c r="QGJ12" s="237"/>
      <c r="QGK12" s="238">
        <v>5200</v>
      </c>
      <c r="QGL12" s="234" t="s">
        <v>29753</v>
      </c>
      <c r="QGM12" s="235" t="s">
        <v>8705</v>
      </c>
      <c r="QGN12" s="236" t="s">
        <v>29754</v>
      </c>
      <c r="QGO12" s="237"/>
      <c r="QGP12" s="238">
        <v>5200</v>
      </c>
      <c r="QGQ12" s="234" t="s">
        <v>29755</v>
      </c>
      <c r="QGR12" s="235" t="s">
        <v>8705</v>
      </c>
      <c r="QGS12" s="236" t="s">
        <v>29756</v>
      </c>
      <c r="QGT12" s="237"/>
      <c r="QGU12" s="238">
        <v>5200</v>
      </c>
      <c r="QGV12" s="234" t="s">
        <v>29757</v>
      </c>
      <c r="QGW12" s="235" t="s">
        <v>8705</v>
      </c>
      <c r="QGX12" s="236" t="s">
        <v>29758</v>
      </c>
      <c r="QGY12" s="237"/>
      <c r="QGZ12" s="238">
        <v>5200</v>
      </c>
      <c r="QHA12" s="234" t="s">
        <v>29759</v>
      </c>
      <c r="QHB12" s="235" t="s">
        <v>8705</v>
      </c>
      <c r="QHC12" s="236" t="s">
        <v>29760</v>
      </c>
      <c r="QHD12" s="237"/>
      <c r="QHE12" s="238">
        <v>5200</v>
      </c>
      <c r="QHF12" s="234" t="s">
        <v>29761</v>
      </c>
      <c r="QHG12" s="235" t="s">
        <v>8705</v>
      </c>
      <c r="QHH12" s="236" t="s">
        <v>29762</v>
      </c>
      <c r="QHI12" s="237"/>
      <c r="QHJ12" s="238">
        <v>5200</v>
      </c>
      <c r="QHK12" s="234" t="s">
        <v>29763</v>
      </c>
      <c r="QHL12" s="235" t="s">
        <v>8705</v>
      </c>
      <c r="QHM12" s="236" t="s">
        <v>29764</v>
      </c>
      <c r="QHN12" s="237"/>
      <c r="QHO12" s="238">
        <v>5200</v>
      </c>
      <c r="QHP12" s="234" t="s">
        <v>29765</v>
      </c>
      <c r="QHQ12" s="235" t="s">
        <v>8705</v>
      </c>
      <c r="QHR12" s="236" t="s">
        <v>29766</v>
      </c>
      <c r="QHS12" s="237"/>
      <c r="QHT12" s="238">
        <v>5200</v>
      </c>
      <c r="QHU12" s="234" t="s">
        <v>29767</v>
      </c>
      <c r="QHV12" s="235" t="s">
        <v>8705</v>
      </c>
      <c r="QHW12" s="236" t="s">
        <v>29768</v>
      </c>
      <c r="QHX12" s="237"/>
      <c r="QHY12" s="238">
        <v>5200</v>
      </c>
      <c r="QHZ12" s="234" t="s">
        <v>29769</v>
      </c>
      <c r="QIA12" s="235" t="s">
        <v>8705</v>
      </c>
      <c r="QIB12" s="236" t="s">
        <v>29770</v>
      </c>
      <c r="QIC12" s="237"/>
      <c r="QID12" s="238">
        <v>5200</v>
      </c>
      <c r="QIE12" s="234" t="s">
        <v>29771</v>
      </c>
      <c r="QIF12" s="235" t="s">
        <v>8705</v>
      </c>
      <c r="QIG12" s="236" t="s">
        <v>29772</v>
      </c>
      <c r="QIH12" s="237"/>
      <c r="QII12" s="238">
        <v>5200</v>
      </c>
      <c r="QIJ12" s="234" t="s">
        <v>29773</v>
      </c>
      <c r="QIK12" s="235" t="s">
        <v>8705</v>
      </c>
      <c r="QIL12" s="236" t="s">
        <v>29774</v>
      </c>
      <c r="QIM12" s="237"/>
      <c r="QIN12" s="238">
        <v>5200</v>
      </c>
      <c r="QIO12" s="234" t="s">
        <v>29775</v>
      </c>
      <c r="QIP12" s="235" t="s">
        <v>8705</v>
      </c>
      <c r="QIQ12" s="236" t="s">
        <v>29776</v>
      </c>
      <c r="QIR12" s="237"/>
      <c r="QIS12" s="238">
        <v>5200</v>
      </c>
      <c r="QIT12" s="234" t="s">
        <v>29777</v>
      </c>
      <c r="QIU12" s="235" t="s">
        <v>8705</v>
      </c>
      <c r="QIV12" s="236" t="s">
        <v>29778</v>
      </c>
      <c r="QIW12" s="237"/>
      <c r="QIX12" s="238">
        <v>5200</v>
      </c>
      <c r="QIY12" s="234" t="s">
        <v>29779</v>
      </c>
      <c r="QIZ12" s="235" t="s">
        <v>8705</v>
      </c>
      <c r="QJA12" s="236" t="s">
        <v>29780</v>
      </c>
      <c r="QJB12" s="237"/>
      <c r="QJC12" s="238">
        <v>5200</v>
      </c>
      <c r="QJD12" s="234" t="s">
        <v>29781</v>
      </c>
      <c r="QJE12" s="235" t="s">
        <v>8705</v>
      </c>
      <c r="QJF12" s="236" t="s">
        <v>29782</v>
      </c>
      <c r="QJG12" s="237"/>
      <c r="QJH12" s="238">
        <v>5200</v>
      </c>
      <c r="QJI12" s="234" t="s">
        <v>29783</v>
      </c>
      <c r="QJJ12" s="235" t="s">
        <v>8705</v>
      </c>
      <c r="QJK12" s="236" t="s">
        <v>29784</v>
      </c>
      <c r="QJL12" s="237"/>
      <c r="QJM12" s="238">
        <v>5200</v>
      </c>
      <c r="QJN12" s="234" t="s">
        <v>29785</v>
      </c>
      <c r="QJO12" s="235" t="s">
        <v>8705</v>
      </c>
      <c r="QJP12" s="236" t="s">
        <v>29786</v>
      </c>
      <c r="QJQ12" s="237"/>
      <c r="QJR12" s="238">
        <v>5200</v>
      </c>
      <c r="QJS12" s="234" t="s">
        <v>29787</v>
      </c>
      <c r="QJT12" s="235" t="s">
        <v>8705</v>
      </c>
      <c r="QJU12" s="236" t="s">
        <v>29788</v>
      </c>
      <c r="QJV12" s="237"/>
      <c r="QJW12" s="238">
        <v>5200</v>
      </c>
      <c r="QJX12" s="234" t="s">
        <v>29789</v>
      </c>
      <c r="QJY12" s="235" t="s">
        <v>8705</v>
      </c>
      <c r="QJZ12" s="236" t="s">
        <v>29790</v>
      </c>
      <c r="QKA12" s="237"/>
      <c r="QKB12" s="238">
        <v>5200</v>
      </c>
      <c r="QKC12" s="234" t="s">
        <v>29791</v>
      </c>
      <c r="QKD12" s="235" t="s">
        <v>8705</v>
      </c>
      <c r="QKE12" s="236" t="s">
        <v>29792</v>
      </c>
      <c r="QKF12" s="237"/>
      <c r="QKG12" s="238">
        <v>5200</v>
      </c>
      <c r="QKH12" s="234" t="s">
        <v>29793</v>
      </c>
      <c r="QKI12" s="235" t="s">
        <v>8705</v>
      </c>
      <c r="QKJ12" s="236" t="s">
        <v>29794</v>
      </c>
      <c r="QKK12" s="237"/>
      <c r="QKL12" s="238">
        <v>5200</v>
      </c>
      <c r="QKM12" s="234" t="s">
        <v>29795</v>
      </c>
      <c r="QKN12" s="235" t="s">
        <v>8705</v>
      </c>
      <c r="QKO12" s="236" t="s">
        <v>29796</v>
      </c>
      <c r="QKP12" s="237"/>
      <c r="QKQ12" s="238">
        <v>5200</v>
      </c>
      <c r="QKR12" s="234" t="s">
        <v>29797</v>
      </c>
      <c r="QKS12" s="235" t="s">
        <v>8705</v>
      </c>
      <c r="QKT12" s="236" t="s">
        <v>29798</v>
      </c>
      <c r="QKU12" s="237"/>
      <c r="QKV12" s="238">
        <v>5200</v>
      </c>
      <c r="QKW12" s="234" t="s">
        <v>29799</v>
      </c>
      <c r="QKX12" s="235" t="s">
        <v>8705</v>
      </c>
      <c r="QKY12" s="236" t="s">
        <v>29800</v>
      </c>
      <c r="QKZ12" s="237"/>
      <c r="QLA12" s="238">
        <v>5200</v>
      </c>
      <c r="QLB12" s="234" t="s">
        <v>29801</v>
      </c>
      <c r="QLC12" s="235" t="s">
        <v>8705</v>
      </c>
      <c r="QLD12" s="236" t="s">
        <v>29802</v>
      </c>
      <c r="QLE12" s="237"/>
      <c r="QLF12" s="238">
        <v>5200</v>
      </c>
      <c r="QLG12" s="234" t="s">
        <v>29803</v>
      </c>
      <c r="QLH12" s="235" t="s">
        <v>8705</v>
      </c>
      <c r="QLI12" s="236" t="s">
        <v>29804</v>
      </c>
      <c r="QLJ12" s="237"/>
      <c r="QLK12" s="238">
        <v>5200</v>
      </c>
      <c r="QLL12" s="234" t="s">
        <v>29805</v>
      </c>
      <c r="QLM12" s="235" t="s">
        <v>8705</v>
      </c>
      <c r="QLN12" s="236" t="s">
        <v>29806</v>
      </c>
      <c r="QLO12" s="237"/>
      <c r="QLP12" s="238">
        <v>5200</v>
      </c>
      <c r="QLQ12" s="234" t="s">
        <v>29807</v>
      </c>
      <c r="QLR12" s="235" t="s">
        <v>8705</v>
      </c>
      <c r="QLS12" s="236" t="s">
        <v>29808</v>
      </c>
      <c r="QLT12" s="237"/>
      <c r="QLU12" s="238">
        <v>5200</v>
      </c>
      <c r="QLV12" s="234" t="s">
        <v>29809</v>
      </c>
      <c r="QLW12" s="235" t="s">
        <v>8705</v>
      </c>
      <c r="QLX12" s="236" t="s">
        <v>29810</v>
      </c>
      <c r="QLY12" s="237"/>
      <c r="QLZ12" s="238">
        <v>5200</v>
      </c>
      <c r="QMA12" s="234" t="s">
        <v>29811</v>
      </c>
      <c r="QMB12" s="235" t="s">
        <v>8705</v>
      </c>
      <c r="QMC12" s="236" t="s">
        <v>29812</v>
      </c>
      <c r="QMD12" s="237"/>
      <c r="QME12" s="238">
        <v>5200</v>
      </c>
      <c r="QMF12" s="234" t="s">
        <v>29813</v>
      </c>
      <c r="QMG12" s="235" t="s">
        <v>8705</v>
      </c>
      <c r="QMH12" s="236" t="s">
        <v>29814</v>
      </c>
      <c r="QMI12" s="237"/>
      <c r="QMJ12" s="238">
        <v>5200</v>
      </c>
      <c r="QMK12" s="234" t="s">
        <v>29815</v>
      </c>
      <c r="QML12" s="235" t="s">
        <v>8705</v>
      </c>
      <c r="QMM12" s="236" t="s">
        <v>29816</v>
      </c>
      <c r="QMN12" s="237"/>
      <c r="QMO12" s="238">
        <v>5200</v>
      </c>
      <c r="QMP12" s="234" t="s">
        <v>29817</v>
      </c>
      <c r="QMQ12" s="235" t="s">
        <v>8705</v>
      </c>
      <c r="QMR12" s="236" t="s">
        <v>29818</v>
      </c>
      <c r="QMS12" s="237"/>
      <c r="QMT12" s="238">
        <v>5200</v>
      </c>
      <c r="QMU12" s="234" t="s">
        <v>29819</v>
      </c>
      <c r="QMV12" s="235" t="s">
        <v>8705</v>
      </c>
      <c r="QMW12" s="236" t="s">
        <v>29820</v>
      </c>
      <c r="QMX12" s="237"/>
      <c r="QMY12" s="238">
        <v>5200</v>
      </c>
      <c r="QMZ12" s="234" t="s">
        <v>29821</v>
      </c>
      <c r="QNA12" s="235" t="s">
        <v>8705</v>
      </c>
      <c r="QNB12" s="236" t="s">
        <v>29822</v>
      </c>
      <c r="QNC12" s="237"/>
      <c r="QND12" s="238">
        <v>5200</v>
      </c>
      <c r="QNE12" s="234" t="s">
        <v>29823</v>
      </c>
      <c r="QNF12" s="235" t="s">
        <v>8705</v>
      </c>
      <c r="QNG12" s="236" t="s">
        <v>29824</v>
      </c>
      <c r="QNH12" s="237"/>
      <c r="QNI12" s="238">
        <v>5200</v>
      </c>
      <c r="QNJ12" s="234" t="s">
        <v>29825</v>
      </c>
      <c r="QNK12" s="235" t="s">
        <v>8705</v>
      </c>
      <c r="QNL12" s="236" t="s">
        <v>29826</v>
      </c>
      <c r="QNM12" s="237"/>
      <c r="QNN12" s="238">
        <v>5200</v>
      </c>
      <c r="QNO12" s="234" t="s">
        <v>29827</v>
      </c>
      <c r="QNP12" s="235" t="s">
        <v>8705</v>
      </c>
      <c r="QNQ12" s="236" t="s">
        <v>29828</v>
      </c>
      <c r="QNR12" s="237"/>
      <c r="QNS12" s="238">
        <v>5200</v>
      </c>
      <c r="QNT12" s="234" t="s">
        <v>29829</v>
      </c>
      <c r="QNU12" s="235" t="s">
        <v>8705</v>
      </c>
      <c r="QNV12" s="236" t="s">
        <v>29830</v>
      </c>
      <c r="QNW12" s="237"/>
      <c r="QNX12" s="238">
        <v>5200</v>
      </c>
      <c r="QNY12" s="234" t="s">
        <v>29831</v>
      </c>
      <c r="QNZ12" s="235" t="s">
        <v>8705</v>
      </c>
      <c r="QOA12" s="236" t="s">
        <v>29832</v>
      </c>
      <c r="QOB12" s="237"/>
      <c r="QOC12" s="238">
        <v>5200</v>
      </c>
      <c r="QOD12" s="234" t="s">
        <v>29833</v>
      </c>
      <c r="QOE12" s="235" t="s">
        <v>8705</v>
      </c>
      <c r="QOF12" s="236" t="s">
        <v>29834</v>
      </c>
      <c r="QOG12" s="237"/>
      <c r="QOH12" s="238">
        <v>5200</v>
      </c>
      <c r="QOI12" s="234" t="s">
        <v>29835</v>
      </c>
      <c r="QOJ12" s="235" t="s">
        <v>8705</v>
      </c>
      <c r="QOK12" s="236" t="s">
        <v>29836</v>
      </c>
      <c r="QOL12" s="237"/>
      <c r="QOM12" s="238">
        <v>5200</v>
      </c>
      <c r="QON12" s="234" t="s">
        <v>29837</v>
      </c>
      <c r="QOO12" s="235" t="s">
        <v>8705</v>
      </c>
      <c r="QOP12" s="236" t="s">
        <v>29838</v>
      </c>
      <c r="QOQ12" s="237"/>
      <c r="QOR12" s="238">
        <v>5200</v>
      </c>
      <c r="QOS12" s="234" t="s">
        <v>29839</v>
      </c>
      <c r="QOT12" s="235" t="s">
        <v>8705</v>
      </c>
      <c r="QOU12" s="236" t="s">
        <v>29840</v>
      </c>
      <c r="QOV12" s="237"/>
      <c r="QOW12" s="238">
        <v>5200</v>
      </c>
      <c r="QOX12" s="234" t="s">
        <v>29841</v>
      </c>
      <c r="QOY12" s="235" t="s">
        <v>8705</v>
      </c>
      <c r="QOZ12" s="236" t="s">
        <v>29842</v>
      </c>
      <c r="QPA12" s="237"/>
      <c r="QPB12" s="238">
        <v>5200</v>
      </c>
      <c r="QPC12" s="234" t="s">
        <v>29843</v>
      </c>
      <c r="QPD12" s="235" t="s">
        <v>8705</v>
      </c>
      <c r="QPE12" s="236" t="s">
        <v>29844</v>
      </c>
      <c r="QPF12" s="237"/>
      <c r="QPG12" s="238">
        <v>5200</v>
      </c>
      <c r="QPH12" s="234" t="s">
        <v>29845</v>
      </c>
      <c r="QPI12" s="235" t="s">
        <v>8705</v>
      </c>
      <c r="QPJ12" s="236" t="s">
        <v>29846</v>
      </c>
      <c r="QPK12" s="237"/>
      <c r="QPL12" s="238">
        <v>5200</v>
      </c>
      <c r="QPM12" s="234" t="s">
        <v>29847</v>
      </c>
      <c r="QPN12" s="235" t="s">
        <v>8705</v>
      </c>
      <c r="QPO12" s="236" t="s">
        <v>29848</v>
      </c>
      <c r="QPP12" s="237"/>
      <c r="QPQ12" s="238">
        <v>5200</v>
      </c>
      <c r="QPR12" s="234" t="s">
        <v>29849</v>
      </c>
      <c r="QPS12" s="235" t="s">
        <v>8705</v>
      </c>
      <c r="QPT12" s="236" t="s">
        <v>29850</v>
      </c>
      <c r="QPU12" s="237"/>
      <c r="QPV12" s="238">
        <v>5200</v>
      </c>
      <c r="QPW12" s="234" t="s">
        <v>29851</v>
      </c>
      <c r="QPX12" s="235" t="s">
        <v>8705</v>
      </c>
      <c r="QPY12" s="236" t="s">
        <v>29852</v>
      </c>
      <c r="QPZ12" s="237"/>
      <c r="QQA12" s="238">
        <v>5200</v>
      </c>
      <c r="QQB12" s="234" t="s">
        <v>29853</v>
      </c>
      <c r="QQC12" s="235" t="s">
        <v>8705</v>
      </c>
      <c r="QQD12" s="236" t="s">
        <v>29854</v>
      </c>
      <c r="QQE12" s="237"/>
      <c r="QQF12" s="238">
        <v>5200</v>
      </c>
      <c r="QQG12" s="234" t="s">
        <v>29855</v>
      </c>
      <c r="QQH12" s="235" t="s">
        <v>8705</v>
      </c>
      <c r="QQI12" s="236" t="s">
        <v>29856</v>
      </c>
      <c r="QQJ12" s="237"/>
      <c r="QQK12" s="238">
        <v>5200</v>
      </c>
      <c r="QQL12" s="234" t="s">
        <v>29857</v>
      </c>
      <c r="QQM12" s="235" t="s">
        <v>8705</v>
      </c>
      <c r="QQN12" s="236" t="s">
        <v>29858</v>
      </c>
      <c r="QQO12" s="237"/>
      <c r="QQP12" s="238">
        <v>5200</v>
      </c>
      <c r="QQQ12" s="234" t="s">
        <v>29859</v>
      </c>
      <c r="QQR12" s="235" t="s">
        <v>8705</v>
      </c>
      <c r="QQS12" s="236" t="s">
        <v>29860</v>
      </c>
      <c r="QQT12" s="237"/>
      <c r="QQU12" s="238">
        <v>5200</v>
      </c>
      <c r="QQV12" s="234" t="s">
        <v>29861</v>
      </c>
      <c r="QQW12" s="235" t="s">
        <v>8705</v>
      </c>
      <c r="QQX12" s="236" t="s">
        <v>29862</v>
      </c>
      <c r="QQY12" s="237"/>
      <c r="QQZ12" s="238">
        <v>5200</v>
      </c>
      <c r="QRA12" s="234" t="s">
        <v>29863</v>
      </c>
      <c r="QRB12" s="235" t="s">
        <v>8705</v>
      </c>
      <c r="QRC12" s="236" t="s">
        <v>29864</v>
      </c>
      <c r="QRD12" s="237"/>
      <c r="QRE12" s="238">
        <v>5200</v>
      </c>
      <c r="QRF12" s="234" t="s">
        <v>29865</v>
      </c>
      <c r="QRG12" s="235" t="s">
        <v>8705</v>
      </c>
      <c r="QRH12" s="236" t="s">
        <v>29866</v>
      </c>
      <c r="QRI12" s="237"/>
      <c r="QRJ12" s="238">
        <v>5200</v>
      </c>
      <c r="QRK12" s="234" t="s">
        <v>29867</v>
      </c>
      <c r="QRL12" s="235" t="s">
        <v>8705</v>
      </c>
      <c r="QRM12" s="236" t="s">
        <v>29868</v>
      </c>
      <c r="QRN12" s="237"/>
      <c r="QRO12" s="238">
        <v>5200</v>
      </c>
      <c r="QRP12" s="234" t="s">
        <v>29869</v>
      </c>
      <c r="QRQ12" s="235" t="s">
        <v>8705</v>
      </c>
      <c r="QRR12" s="236" t="s">
        <v>29870</v>
      </c>
      <c r="QRS12" s="237"/>
      <c r="QRT12" s="238">
        <v>5200</v>
      </c>
      <c r="QRU12" s="234" t="s">
        <v>29871</v>
      </c>
      <c r="QRV12" s="235" t="s">
        <v>8705</v>
      </c>
      <c r="QRW12" s="236" t="s">
        <v>29872</v>
      </c>
      <c r="QRX12" s="237"/>
      <c r="QRY12" s="238">
        <v>5200</v>
      </c>
      <c r="QRZ12" s="234" t="s">
        <v>29873</v>
      </c>
      <c r="QSA12" s="235" t="s">
        <v>8705</v>
      </c>
      <c r="QSB12" s="236" t="s">
        <v>29874</v>
      </c>
      <c r="QSC12" s="237"/>
      <c r="QSD12" s="238">
        <v>5200</v>
      </c>
      <c r="QSE12" s="234" t="s">
        <v>29875</v>
      </c>
      <c r="QSF12" s="235" t="s">
        <v>8705</v>
      </c>
      <c r="QSG12" s="236" t="s">
        <v>29876</v>
      </c>
      <c r="QSH12" s="237"/>
      <c r="QSI12" s="238">
        <v>5200</v>
      </c>
      <c r="QSJ12" s="234" t="s">
        <v>29877</v>
      </c>
      <c r="QSK12" s="235" t="s">
        <v>8705</v>
      </c>
      <c r="QSL12" s="236" t="s">
        <v>29878</v>
      </c>
      <c r="QSM12" s="237"/>
      <c r="QSN12" s="238">
        <v>5200</v>
      </c>
      <c r="QSO12" s="234" t="s">
        <v>29879</v>
      </c>
      <c r="QSP12" s="235" t="s">
        <v>8705</v>
      </c>
      <c r="QSQ12" s="236" t="s">
        <v>29880</v>
      </c>
      <c r="QSR12" s="237"/>
      <c r="QSS12" s="238">
        <v>5200</v>
      </c>
      <c r="QST12" s="234" t="s">
        <v>29881</v>
      </c>
      <c r="QSU12" s="235" t="s">
        <v>8705</v>
      </c>
      <c r="QSV12" s="236" t="s">
        <v>29882</v>
      </c>
      <c r="QSW12" s="237"/>
      <c r="QSX12" s="238">
        <v>5200</v>
      </c>
      <c r="QSY12" s="234" t="s">
        <v>29883</v>
      </c>
      <c r="QSZ12" s="235" t="s">
        <v>8705</v>
      </c>
      <c r="QTA12" s="236" t="s">
        <v>29884</v>
      </c>
      <c r="QTB12" s="237"/>
      <c r="QTC12" s="238">
        <v>5200</v>
      </c>
      <c r="QTD12" s="234" t="s">
        <v>29885</v>
      </c>
      <c r="QTE12" s="235" t="s">
        <v>8705</v>
      </c>
      <c r="QTF12" s="236" t="s">
        <v>29886</v>
      </c>
      <c r="QTG12" s="237"/>
      <c r="QTH12" s="238">
        <v>5200</v>
      </c>
      <c r="QTI12" s="234" t="s">
        <v>29887</v>
      </c>
      <c r="QTJ12" s="235" t="s">
        <v>8705</v>
      </c>
      <c r="QTK12" s="236" t="s">
        <v>29888</v>
      </c>
      <c r="QTL12" s="237"/>
      <c r="QTM12" s="238">
        <v>5200</v>
      </c>
      <c r="QTN12" s="234" t="s">
        <v>29889</v>
      </c>
      <c r="QTO12" s="235" t="s">
        <v>8705</v>
      </c>
      <c r="QTP12" s="236" t="s">
        <v>29890</v>
      </c>
      <c r="QTQ12" s="237"/>
      <c r="QTR12" s="238">
        <v>5200</v>
      </c>
      <c r="QTS12" s="234" t="s">
        <v>29891</v>
      </c>
      <c r="QTT12" s="235" t="s">
        <v>8705</v>
      </c>
      <c r="QTU12" s="236" t="s">
        <v>29892</v>
      </c>
      <c r="QTV12" s="237"/>
      <c r="QTW12" s="238">
        <v>5200</v>
      </c>
      <c r="QTX12" s="234" t="s">
        <v>29893</v>
      </c>
      <c r="QTY12" s="235" t="s">
        <v>8705</v>
      </c>
      <c r="QTZ12" s="236" t="s">
        <v>29894</v>
      </c>
      <c r="QUA12" s="237"/>
      <c r="QUB12" s="238">
        <v>5200</v>
      </c>
      <c r="QUC12" s="234" t="s">
        <v>29895</v>
      </c>
      <c r="QUD12" s="235" t="s">
        <v>8705</v>
      </c>
      <c r="QUE12" s="236" t="s">
        <v>29896</v>
      </c>
      <c r="QUF12" s="237"/>
      <c r="QUG12" s="238">
        <v>5200</v>
      </c>
      <c r="QUH12" s="234" t="s">
        <v>29897</v>
      </c>
      <c r="QUI12" s="235" t="s">
        <v>8705</v>
      </c>
      <c r="QUJ12" s="236" t="s">
        <v>29898</v>
      </c>
      <c r="QUK12" s="237"/>
      <c r="QUL12" s="238">
        <v>5200</v>
      </c>
      <c r="QUM12" s="234" t="s">
        <v>29899</v>
      </c>
      <c r="QUN12" s="235" t="s">
        <v>8705</v>
      </c>
      <c r="QUO12" s="236" t="s">
        <v>29900</v>
      </c>
      <c r="QUP12" s="237"/>
      <c r="QUQ12" s="238">
        <v>5200</v>
      </c>
      <c r="QUR12" s="234" t="s">
        <v>29901</v>
      </c>
      <c r="QUS12" s="235" t="s">
        <v>8705</v>
      </c>
      <c r="QUT12" s="236" t="s">
        <v>29902</v>
      </c>
      <c r="QUU12" s="237"/>
      <c r="QUV12" s="238">
        <v>5200</v>
      </c>
      <c r="QUW12" s="234" t="s">
        <v>29903</v>
      </c>
      <c r="QUX12" s="235" t="s">
        <v>8705</v>
      </c>
      <c r="QUY12" s="236" t="s">
        <v>29904</v>
      </c>
      <c r="QUZ12" s="237"/>
      <c r="QVA12" s="238">
        <v>5200</v>
      </c>
      <c r="QVB12" s="234" t="s">
        <v>29905</v>
      </c>
      <c r="QVC12" s="235" t="s">
        <v>8705</v>
      </c>
      <c r="QVD12" s="236" t="s">
        <v>29906</v>
      </c>
      <c r="QVE12" s="237"/>
      <c r="QVF12" s="238">
        <v>5200</v>
      </c>
      <c r="QVG12" s="234" t="s">
        <v>29907</v>
      </c>
      <c r="QVH12" s="235" t="s">
        <v>8705</v>
      </c>
      <c r="QVI12" s="236" t="s">
        <v>29908</v>
      </c>
      <c r="QVJ12" s="237"/>
      <c r="QVK12" s="238">
        <v>5200</v>
      </c>
      <c r="QVL12" s="234" t="s">
        <v>29909</v>
      </c>
      <c r="QVM12" s="235" t="s">
        <v>8705</v>
      </c>
      <c r="QVN12" s="236" t="s">
        <v>29910</v>
      </c>
      <c r="QVO12" s="237"/>
      <c r="QVP12" s="238">
        <v>5200</v>
      </c>
      <c r="QVQ12" s="234" t="s">
        <v>29911</v>
      </c>
      <c r="QVR12" s="235" t="s">
        <v>8705</v>
      </c>
      <c r="QVS12" s="236" t="s">
        <v>29912</v>
      </c>
      <c r="QVT12" s="237"/>
      <c r="QVU12" s="238">
        <v>5200</v>
      </c>
      <c r="QVV12" s="234" t="s">
        <v>29913</v>
      </c>
      <c r="QVW12" s="235" t="s">
        <v>8705</v>
      </c>
      <c r="QVX12" s="236" t="s">
        <v>29914</v>
      </c>
      <c r="QVY12" s="237"/>
      <c r="QVZ12" s="238">
        <v>5200</v>
      </c>
      <c r="QWA12" s="234" t="s">
        <v>29915</v>
      </c>
      <c r="QWB12" s="235" t="s">
        <v>8705</v>
      </c>
      <c r="QWC12" s="236" t="s">
        <v>29916</v>
      </c>
      <c r="QWD12" s="237"/>
      <c r="QWE12" s="238">
        <v>5200</v>
      </c>
      <c r="QWF12" s="234" t="s">
        <v>29917</v>
      </c>
      <c r="QWG12" s="235" t="s">
        <v>8705</v>
      </c>
      <c r="QWH12" s="236" t="s">
        <v>29918</v>
      </c>
      <c r="QWI12" s="237"/>
      <c r="QWJ12" s="238">
        <v>5200</v>
      </c>
      <c r="QWK12" s="234" t="s">
        <v>29919</v>
      </c>
      <c r="QWL12" s="235" t="s">
        <v>8705</v>
      </c>
      <c r="QWM12" s="236" t="s">
        <v>29920</v>
      </c>
      <c r="QWN12" s="237"/>
      <c r="QWO12" s="238">
        <v>5200</v>
      </c>
      <c r="QWP12" s="234" t="s">
        <v>29921</v>
      </c>
      <c r="QWQ12" s="235" t="s">
        <v>8705</v>
      </c>
      <c r="QWR12" s="236" t="s">
        <v>29922</v>
      </c>
      <c r="QWS12" s="237"/>
      <c r="QWT12" s="238">
        <v>5200</v>
      </c>
      <c r="QWU12" s="234" t="s">
        <v>29923</v>
      </c>
      <c r="QWV12" s="235" t="s">
        <v>8705</v>
      </c>
      <c r="QWW12" s="236" t="s">
        <v>29924</v>
      </c>
      <c r="QWX12" s="237"/>
      <c r="QWY12" s="238">
        <v>5200</v>
      </c>
      <c r="QWZ12" s="234" t="s">
        <v>29925</v>
      </c>
      <c r="QXA12" s="235" t="s">
        <v>8705</v>
      </c>
      <c r="QXB12" s="236" t="s">
        <v>29926</v>
      </c>
      <c r="QXC12" s="237"/>
      <c r="QXD12" s="238">
        <v>5200</v>
      </c>
      <c r="QXE12" s="234" t="s">
        <v>29927</v>
      </c>
      <c r="QXF12" s="235" t="s">
        <v>8705</v>
      </c>
      <c r="QXG12" s="236" t="s">
        <v>29928</v>
      </c>
      <c r="QXH12" s="237"/>
      <c r="QXI12" s="238">
        <v>5200</v>
      </c>
      <c r="QXJ12" s="234" t="s">
        <v>29929</v>
      </c>
      <c r="QXK12" s="235" t="s">
        <v>8705</v>
      </c>
      <c r="QXL12" s="236" t="s">
        <v>29930</v>
      </c>
      <c r="QXM12" s="237"/>
      <c r="QXN12" s="238">
        <v>5200</v>
      </c>
      <c r="QXO12" s="234" t="s">
        <v>29931</v>
      </c>
      <c r="QXP12" s="235" t="s">
        <v>8705</v>
      </c>
      <c r="QXQ12" s="236" t="s">
        <v>29932</v>
      </c>
      <c r="QXR12" s="237"/>
      <c r="QXS12" s="238">
        <v>5200</v>
      </c>
      <c r="QXT12" s="234" t="s">
        <v>29933</v>
      </c>
      <c r="QXU12" s="235" t="s">
        <v>8705</v>
      </c>
      <c r="QXV12" s="236" t="s">
        <v>29934</v>
      </c>
      <c r="QXW12" s="237"/>
      <c r="QXX12" s="238">
        <v>5200</v>
      </c>
      <c r="QXY12" s="234" t="s">
        <v>29935</v>
      </c>
      <c r="QXZ12" s="235" t="s">
        <v>8705</v>
      </c>
      <c r="QYA12" s="236" t="s">
        <v>29936</v>
      </c>
      <c r="QYB12" s="237"/>
      <c r="QYC12" s="238">
        <v>5200</v>
      </c>
      <c r="QYD12" s="234" t="s">
        <v>29937</v>
      </c>
      <c r="QYE12" s="235" t="s">
        <v>8705</v>
      </c>
      <c r="QYF12" s="236" t="s">
        <v>29938</v>
      </c>
      <c r="QYG12" s="237"/>
      <c r="QYH12" s="238">
        <v>5200</v>
      </c>
      <c r="QYI12" s="234" t="s">
        <v>29939</v>
      </c>
      <c r="QYJ12" s="235" t="s">
        <v>8705</v>
      </c>
      <c r="QYK12" s="236" t="s">
        <v>29940</v>
      </c>
      <c r="QYL12" s="237"/>
      <c r="QYM12" s="238">
        <v>5200</v>
      </c>
      <c r="QYN12" s="234" t="s">
        <v>29941</v>
      </c>
      <c r="QYO12" s="235" t="s">
        <v>8705</v>
      </c>
      <c r="QYP12" s="236" t="s">
        <v>29942</v>
      </c>
      <c r="QYQ12" s="237"/>
      <c r="QYR12" s="238">
        <v>5200</v>
      </c>
      <c r="QYS12" s="234" t="s">
        <v>29943</v>
      </c>
      <c r="QYT12" s="235" t="s">
        <v>8705</v>
      </c>
      <c r="QYU12" s="236" t="s">
        <v>29944</v>
      </c>
      <c r="QYV12" s="237"/>
      <c r="QYW12" s="238">
        <v>5200</v>
      </c>
      <c r="QYX12" s="234" t="s">
        <v>29945</v>
      </c>
      <c r="QYY12" s="235" t="s">
        <v>8705</v>
      </c>
      <c r="QYZ12" s="236" t="s">
        <v>29946</v>
      </c>
      <c r="QZA12" s="237"/>
      <c r="QZB12" s="238">
        <v>5200</v>
      </c>
      <c r="QZC12" s="234" t="s">
        <v>29947</v>
      </c>
      <c r="QZD12" s="235" t="s">
        <v>8705</v>
      </c>
      <c r="QZE12" s="236" t="s">
        <v>29948</v>
      </c>
      <c r="QZF12" s="237"/>
      <c r="QZG12" s="238">
        <v>5200</v>
      </c>
      <c r="QZH12" s="234" t="s">
        <v>29949</v>
      </c>
      <c r="QZI12" s="235" t="s">
        <v>8705</v>
      </c>
      <c r="QZJ12" s="236" t="s">
        <v>29950</v>
      </c>
      <c r="QZK12" s="237"/>
      <c r="QZL12" s="238">
        <v>5200</v>
      </c>
      <c r="QZM12" s="234" t="s">
        <v>29951</v>
      </c>
      <c r="QZN12" s="235" t="s">
        <v>8705</v>
      </c>
      <c r="QZO12" s="236" t="s">
        <v>29952</v>
      </c>
      <c r="QZP12" s="237"/>
      <c r="QZQ12" s="238">
        <v>5200</v>
      </c>
      <c r="QZR12" s="234" t="s">
        <v>29953</v>
      </c>
      <c r="QZS12" s="235" t="s">
        <v>8705</v>
      </c>
      <c r="QZT12" s="236" t="s">
        <v>29954</v>
      </c>
      <c r="QZU12" s="237"/>
      <c r="QZV12" s="238">
        <v>5200</v>
      </c>
      <c r="QZW12" s="234" t="s">
        <v>29955</v>
      </c>
      <c r="QZX12" s="235" t="s">
        <v>8705</v>
      </c>
      <c r="QZY12" s="236" t="s">
        <v>29956</v>
      </c>
      <c r="QZZ12" s="237"/>
      <c r="RAA12" s="238">
        <v>5200</v>
      </c>
      <c r="RAB12" s="234" t="s">
        <v>29957</v>
      </c>
      <c r="RAC12" s="235" t="s">
        <v>8705</v>
      </c>
      <c r="RAD12" s="236" t="s">
        <v>29958</v>
      </c>
      <c r="RAE12" s="237"/>
      <c r="RAF12" s="238">
        <v>5200</v>
      </c>
      <c r="RAG12" s="234" t="s">
        <v>29959</v>
      </c>
      <c r="RAH12" s="235" t="s">
        <v>8705</v>
      </c>
      <c r="RAI12" s="236" t="s">
        <v>29960</v>
      </c>
      <c r="RAJ12" s="237"/>
      <c r="RAK12" s="238">
        <v>5200</v>
      </c>
      <c r="RAL12" s="234" t="s">
        <v>29961</v>
      </c>
      <c r="RAM12" s="235" t="s">
        <v>8705</v>
      </c>
      <c r="RAN12" s="236" t="s">
        <v>29962</v>
      </c>
      <c r="RAO12" s="237"/>
      <c r="RAP12" s="238">
        <v>5200</v>
      </c>
      <c r="RAQ12" s="234" t="s">
        <v>29963</v>
      </c>
      <c r="RAR12" s="235" t="s">
        <v>8705</v>
      </c>
      <c r="RAS12" s="236" t="s">
        <v>29964</v>
      </c>
      <c r="RAT12" s="237"/>
      <c r="RAU12" s="238">
        <v>5200</v>
      </c>
      <c r="RAV12" s="234" t="s">
        <v>29965</v>
      </c>
      <c r="RAW12" s="235" t="s">
        <v>8705</v>
      </c>
      <c r="RAX12" s="236" t="s">
        <v>29966</v>
      </c>
      <c r="RAY12" s="237"/>
      <c r="RAZ12" s="238">
        <v>5200</v>
      </c>
      <c r="RBA12" s="234" t="s">
        <v>29967</v>
      </c>
      <c r="RBB12" s="235" t="s">
        <v>8705</v>
      </c>
      <c r="RBC12" s="236" t="s">
        <v>29968</v>
      </c>
      <c r="RBD12" s="237"/>
      <c r="RBE12" s="238">
        <v>5200</v>
      </c>
      <c r="RBF12" s="234" t="s">
        <v>29969</v>
      </c>
      <c r="RBG12" s="235" t="s">
        <v>8705</v>
      </c>
      <c r="RBH12" s="236" t="s">
        <v>29970</v>
      </c>
      <c r="RBI12" s="237"/>
      <c r="RBJ12" s="238">
        <v>5200</v>
      </c>
      <c r="RBK12" s="234" t="s">
        <v>29971</v>
      </c>
      <c r="RBL12" s="235" t="s">
        <v>8705</v>
      </c>
      <c r="RBM12" s="236" t="s">
        <v>29972</v>
      </c>
      <c r="RBN12" s="237"/>
      <c r="RBO12" s="238">
        <v>5200</v>
      </c>
      <c r="RBP12" s="234" t="s">
        <v>29973</v>
      </c>
      <c r="RBQ12" s="235" t="s">
        <v>8705</v>
      </c>
      <c r="RBR12" s="236" t="s">
        <v>29974</v>
      </c>
      <c r="RBS12" s="237"/>
      <c r="RBT12" s="238">
        <v>5200</v>
      </c>
      <c r="RBU12" s="234" t="s">
        <v>29975</v>
      </c>
      <c r="RBV12" s="235" t="s">
        <v>8705</v>
      </c>
      <c r="RBW12" s="236" t="s">
        <v>29976</v>
      </c>
      <c r="RBX12" s="237"/>
      <c r="RBY12" s="238">
        <v>5200</v>
      </c>
      <c r="RBZ12" s="234" t="s">
        <v>29977</v>
      </c>
      <c r="RCA12" s="235" t="s">
        <v>8705</v>
      </c>
      <c r="RCB12" s="236" t="s">
        <v>29978</v>
      </c>
      <c r="RCC12" s="237"/>
      <c r="RCD12" s="238">
        <v>5200</v>
      </c>
      <c r="RCE12" s="234" t="s">
        <v>29979</v>
      </c>
      <c r="RCF12" s="235" t="s">
        <v>8705</v>
      </c>
      <c r="RCG12" s="236" t="s">
        <v>29980</v>
      </c>
      <c r="RCH12" s="237"/>
      <c r="RCI12" s="238">
        <v>5200</v>
      </c>
      <c r="RCJ12" s="234" t="s">
        <v>29981</v>
      </c>
      <c r="RCK12" s="235" t="s">
        <v>8705</v>
      </c>
      <c r="RCL12" s="236" t="s">
        <v>29982</v>
      </c>
      <c r="RCM12" s="237"/>
      <c r="RCN12" s="238">
        <v>5200</v>
      </c>
      <c r="RCO12" s="234" t="s">
        <v>29983</v>
      </c>
      <c r="RCP12" s="235" t="s">
        <v>8705</v>
      </c>
      <c r="RCQ12" s="236" t="s">
        <v>29984</v>
      </c>
      <c r="RCR12" s="237"/>
      <c r="RCS12" s="238">
        <v>5200</v>
      </c>
      <c r="RCT12" s="234" t="s">
        <v>29985</v>
      </c>
      <c r="RCU12" s="235" t="s">
        <v>8705</v>
      </c>
      <c r="RCV12" s="236" t="s">
        <v>29986</v>
      </c>
      <c r="RCW12" s="237"/>
      <c r="RCX12" s="238">
        <v>5200</v>
      </c>
      <c r="RCY12" s="234" t="s">
        <v>29987</v>
      </c>
      <c r="RCZ12" s="235" t="s">
        <v>8705</v>
      </c>
      <c r="RDA12" s="236" t="s">
        <v>29988</v>
      </c>
      <c r="RDB12" s="237"/>
      <c r="RDC12" s="238">
        <v>5200</v>
      </c>
      <c r="RDD12" s="234" t="s">
        <v>29989</v>
      </c>
      <c r="RDE12" s="235" t="s">
        <v>8705</v>
      </c>
      <c r="RDF12" s="236" t="s">
        <v>29990</v>
      </c>
      <c r="RDG12" s="237"/>
      <c r="RDH12" s="238">
        <v>5200</v>
      </c>
      <c r="RDI12" s="234" t="s">
        <v>29991</v>
      </c>
      <c r="RDJ12" s="235" t="s">
        <v>8705</v>
      </c>
      <c r="RDK12" s="236" t="s">
        <v>29992</v>
      </c>
      <c r="RDL12" s="237"/>
      <c r="RDM12" s="238">
        <v>5200</v>
      </c>
      <c r="RDN12" s="234" t="s">
        <v>29993</v>
      </c>
      <c r="RDO12" s="235" t="s">
        <v>8705</v>
      </c>
      <c r="RDP12" s="236" t="s">
        <v>29994</v>
      </c>
      <c r="RDQ12" s="237"/>
      <c r="RDR12" s="238">
        <v>5200</v>
      </c>
      <c r="RDS12" s="234" t="s">
        <v>29995</v>
      </c>
      <c r="RDT12" s="235" t="s">
        <v>8705</v>
      </c>
      <c r="RDU12" s="236" t="s">
        <v>29996</v>
      </c>
      <c r="RDV12" s="237"/>
      <c r="RDW12" s="238">
        <v>5200</v>
      </c>
      <c r="RDX12" s="234" t="s">
        <v>29997</v>
      </c>
      <c r="RDY12" s="235" t="s">
        <v>8705</v>
      </c>
      <c r="RDZ12" s="236" t="s">
        <v>29998</v>
      </c>
      <c r="REA12" s="237"/>
      <c r="REB12" s="238">
        <v>5200</v>
      </c>
      <c r="REC12" s="234" t="s">
        <v>29999</v>
      </c>
      <c r="RED12" s="235" t="s">
        <v>8705</v>
      </c>
      <c r="REE12" s="236" t="s">
        <v>30000</v>
      </c>
      <c r="REF12" s="237"/>
      <c r="REG12" s="238">
        <v>5200</v>
      </c>
      <c r="REH12" s="234" t="s">
        <v>30001</v>
      </c>
      <c r="REI12" s="235" t="s">
        <v>8705</v>
      </c>
      <c r="REJ12" s="236" t="s">
        <v>30002</v>
      </c>
      <c r="REK12" s="237"/>
      <c r="REL12" s="238">
        <v>5200</v>
      </c>
      <c r="REM12" s="234" t="s">
        <v>30003</v>
      </c>
      <c r="REN12" s="235" t="s">
        <v>8705</v>
      </c>
      <c r="REO12" s="236" t="s">
        <v>30004</v>
      </c>
      <c r="REP12" s="237"/>
      <c r="REQ12" s="238">
        <v>5200</v>
      </c>
      <c r="RER12" s="234" t="s">
        <v>30005</v>
      </c>
      <c r="RES12" s="235" t="s">
        <v>8705</v>
      </c>
      <c r="RET12" s="236" t="s">
        <v>30006</v>
      </c>
      <c r="REU12" s="237"/>
      <c r="REV12" s="238">
        <v>5200</v>
      </c>
      <c r="REW12" s="234" t="s">
        <v>30007</v>
      </c>
      <c r="REX12" s="235" t="s">
        <v>8705</v>
      </c>
      <c r="REY12" s="236" t="s">
        <v>30008</v>
      </c>
      <c r="REZ12" s="237"/>
      <c r="RFA12" s="238">
        <v>5200</v>
      </c>
      <c r="RFB12" s="234" t="s">
        <v>30009</v>
      </c>
      <c r="RFC12" s="235" t="s">
        <v>8705</v>
      </c>
      <c r="RFD12" s="236" t="s">
        <v>30010</v>
      </c>
      <c r="RFE12" s="237"/>
      <c r="RFF12" s="238">
        <v>5200</v>
      </c>
      <c r="RFG12" s="234" t="s">
        <v>30011</v>
      </c>
      <c r="RFH12" s="235" t="s">
        <v>8705</v>
      </c>
      <c r="RFI12" s="236" t="s">
        <v>30012</v>
      </c>
      <c r="RFJ12" s="237"/>
      <c r="RFK12" s="238">
        <v>5200</v>
      </c>
      <c r="RFL12" s="234" t="s">
        <v>30013</v>
      </c>
      <c r="RFM12" s="235" t="s">
        <v>8705</v>
      </c>
      <c r="RFN12" s="236" t="s">
        <v>30014</v>
      </c>
      <c r="RFO12" s="237"/>
      <c r="RFP12" s="238">
        <v>5200</v>
      </c>
      <c r="RFQ12" s="234" t="s">
        <v>30015</v>
      </c>
      <c r="RFR12" s="235" t="s">
        <v>8705</v>
      </c>
      <c r="RFS12" s="236" t="s">
        <v>30016</v>
      </c>
      <c r="RFT12" s="237"/>
      <c r="RFU12" s="238">
        <v>5200</v>
      </c>
      <c r="RFV12" s="234" t="s">
        <v>30017</v>
      </c>
      <c r="RFW12" s="235" t="s">
        <v>8705</v>
      </c>
      <c r="RFX12" s="236" t="s">
        <v>30018</v>
      </c>
      <c r="RFY12" s="237"/>
      <c r="RFZ12" s="238">
        <v>5200</v>
      </c>
      <c r="RGA12" s="234" t="s">
        <v>30019</v>
      </c>
      <c r="RGB12" s="235" t="s">
        <v>8705</v>
      </c>
      <c r="RGC12" s="236" t="s">
        <v>30020</v>
      </c>
      <c r="RGD12" s="237"/>
      <c r="RGE12" s="238">
        <v>5200</v>
      </c>
      <c r="RGF12" s="234" t="s">
        <v>30021</v>
      </c>
      <c r="RGG12" s="235" t="s">
        <v>8705</v>
      </c>
      <c r="RGH12" s="236" t="s">
        <v>30022</v>
      </c>
      <c r="RGI12" s="237"/>
      <c r="RGJ12" s="238">
        <v>5200</v>
      </c>
      <c r="RGK12" s="234" t="s">
        <v>30023</v>
      </c>
      <c r="RGL12" s="235" t="s">
        <v>8705</v>
      </c>
      <c r="RGM12" s="236" t="s">
        <v>30024</v>
      </c>
      <c r="RGN12" s="237"/>
      <c r="RGO12" s="238">
        <v>5200</v>
      </c>
      <c r="RGP12" s="234" t="s">
        <v>30025</v>
      </c>
      <c r="RGQ12" s="235" t="s">
        <v>8705</v>
      </c>
      <c r="RGR12" s="236" t="s">
        <v>30026</v>
      </c>
      <c r="RGS12" s="237"/>
      <c r="RGT12" s="238">
        <v>5200</v>
      </c>
      <c r="RGU12" s="234" t="s">
        <v>30027</v>
      </c>
      <c r="RGV12" s="235" t="s">
        <v>8705</v>
      </c>
      <c r="RGW12" s="236" t="s">
        <v>30028</v>
      </c>
      <c r="RGX12" s="237"/>
      <c r="RGY12" s="238">
        <v>5200</v>
      </c>
      <c r="RGZ12" s="234" t="s">
        <v>30029</v>
      </c>
      <c r="RHA12" s="235" t="s">
        <v>8705</v>
      </c>
      <c r="RHB12" s="236" t="s">
        <v>30030</v>
      </c>
      <c r="RHC12" s="237"/>
      <c r="RHD12" s="238">
        <v>5200</v>
      </c>
      <c r="RHE12" s="234" t="s">
        <v>30031</v>
      </c>
      <c r="RHF12" s="235" t="s">
        <v>8705</v>
      </c>
      <c r="RHG12" s="236" t="s">
        <v>30032</v>
      </c>
      <c r="RHH12" s="237"/>
      <c r="RHI12" s="238">
        <v>5200</v>
      </c>
      <c r="RHJ12" s="234" t="s">
        <v>30033</v>
      </c>
      <c r="RHK12" s="235" t="s">
        <v>8705</v>
      </c>
      <c r="RHL12" s="236" t="s">
        <v>30034</v>
      </c>
      <c r="RHM12" s="237"/>
      <c r="RHN12" s="238">
        <v>5200</v>
      </c>
      <c r="RHO12" s="234" t="s">
        <v>30035</v>
      </c>
      <c r="RHP12" s="235" t="s">
        <v>8705</v>
      </c>
      <c r="RHQ12" s="236" t="s">
        <v>30036</v>
      </c>
      <c r="RHR12" s="237"/>
      <c r="RHS12" s="238">
        <v>5200</v>
      </c>
      <c r="RHT12" s="234" t="s">
        <v>30037</v>
      </c>
      <c r="RHU12" s="235" t="s">
        <v>8705</v>
      </c>
      <c r="RHV12" s="236" t="s">
        <v>30038</v>
      </c>
      <c r="RHW12" s="237"/>
      <c r="RHX12" s="238">
        <v>5200</v>
      </c>
      <c r="RHY12" s="234" t="s">
        <v>30039</v>
      </c>
      <c r="RHZ12" s="235" t="s">
        <v>8705</v>
      </c>
      <c r="RIA12" s="236" t="s">
        <v>30040</v>
      </c>
      <c r="RIB12" s="237"/>
      <c r="RIC12" s="238">
        <v>5200</v>
      </c>
      <c r="RID12" s="234" t="s">
        <v>30041</v>
      </c>
      <c r="RIE12" s="235" t="s">
        <v>8705</v>
      </c>
      <c r="RIF12" s="236" t="s">
        <v>30042</v>
      </c>
      <c r="RIG12" s="237"/>
      <c r="RIH12" s="238">
        <v>5200</v>
      </c>
      <c r="RII12" s="234" t="s">
        <v>30043</v>
      </c>
      <c r="RIJ12" s="235" t="s">
        <v>8705</v>
      </c>
      <c r="RIK12" s="236" t="s">
        <v>30044</v>
      </c>
      <c r="RIL12" s="237"/>
      <c r="RIM12" s="238">
        <v>5200</v>
      </c>
      <c r="RIN12" s="234" t="s">
        <v>30045</v>
      </c>
      <c r="RIO12" s="235" t="s">
        <v>8705</v>
      </c>
      <c r="RIP12" s="236" t="s">
        <v>30046</v>
      </c>
      <c r="RIQ12" s="237"/>
      <c r="RIR12" s="238">
        <v>5200</v>
      </c>
      <c r="RIS12" s="234" t="s">
        <v>30047</v>
      </c>
      <c r="RIT12" s="235" t="s">
        <v>8705</v>
      </c>
      <c r="RIU12" s="236" t="s">
        <v>30048</v>
      </c>
      <c r="RIV12" s="237"/>
      <c r="RIW12" s="238">
        <v>5200</v>
      </c>
      <c r="RIX12" s="234" t="s">
        <v>30049</v>
      </c>
      <c r="RIY12" s="235" t="s">
        <v>8705</v>
      </c>
      <c r="RIZ12" s="236" t="s">
        <v>30050</v>
      </c>
      <c r="RJA12" s="237"/>
      <c r="RJB12" s="238">
        <v>5200</v>
      </c>
      <c r="RJC12" s="234" t="s">
        <v>30051</v>
      </c>
      <c r="RJD12" s="235" t="s">
        <v>8705</v>
      </c>
      <c r="RJE12" s="236" t="s">
        <v>30052</v>
      </c>
      <c r="RJF12" s="237"/>
      <c r="RJG12" s="238">
        <v>5200</v>
      </c>
      <c r="RJH12" s="234" t="s">
        <v>30053</v>
      </c>
      <c r="RJI12" s="235" t="s">
        <v>8705</v>
      </c>
      <c r="RJJ12" s="236" t="s">
        <v>30054</v>
      </c>
      <c r="RJK12" s="237"/>
      <c r="RJL12" s="238">
        <v>5200</v>
      </c>
      <c r="RJM12" s="234" t="s">
        <v>30055</v>
      </c>
      <c r="RJN12" s="235" t="s">
        <v>8705</v>
      </c>
      <c r="RJO12" s="236" t="s">
        <v>30056</v>
      </c>
      <c r="RJP12" s="237"/>
      <c r="RJQ12" s="238">
        <v>5200</v>
      </c>
      <c r="RJR12" s="234" t="s">
        <v>30057</v>
      </c>
      <c r="RJS12" s="235" t="s">
        <v>8705</v>
      </c>
      <c r="RJT12" s="236" t="s">
        <v>30058</v>
      </c>
      <c r="RJU12" s="237"/>
      <c r="RJV12" s="238">
        <v>5200</v>
      </c>
      <c r="RJW12" s="234" t="s">
        <v>30059</v>
      </c>
      <c r="RJX12" s="235" t="s">
        <v>8705</v>
      </c>
      <c r="RJY12" s="236" t="s">
        <v>30060</v>
      </c>
      <c r="RJZ12" s="237"/>
      <c r="RKA12" s="238">
        <v>5200</v>
      </c>
      <c r="RKB12" s="234" t="s">
        <v>30061</v>
      </c>
      <c r="RKC12" s="235" t="s">
        <v>8705</v>
      </c>
      <c r="RKD12" s="236" t="s">
        <v>30062</v>
      </c>
      <c r="RKE12" s="237"/>
      <c r="RKF12" s="238">
        <v>5200</v>
      </c>
      <c r="RKG12" s="234" t="s">
        <v>30063</v>
      </c>
      <c r="RKH12" s="235" t="s">
        <v>8705</v>
      </c>
      <c r="RKI12" s="236" t="s">
        <v>30064</v>
      </c>
      <c r="RKJ12" s="237"/>
      <c r="RKK12" s="238">
        <v>5200</v>
      </c>
      <c r="RKL12" s="234" t="s">
        <v>30065</v>
      </c>
      <c r="RKM12" s="235" t="s">
        <v>8705</v>
      </c>
      <c r="RKN12" s="236" t="s">
        <v>30066</v>
      </c>
      <c r="RKO12" s="237"/>
      <c r="RKP12" s="238">
        <v>5200</v>
      </c>
      <c r="RKQ12" s="234" t="s">
        <v>30067</v>
      </c>
      <c r="RKR12" s="235" t="s">
        <v>8705</v>
      </c>
      <c r="RKS12" s="236" t="s">
        <v>30068</v>
      </c>
      <c r="RKT12" s="237"/>
      <c r="RKU12" s="238">
        <v>5200</v>
      </c>
      <c r="RKV12" s="234" t="s">
        <v>30069</v>
      </c>
      <c r="RKW12" s="235" t="s">
        <v>8705</v>
      </c>
      <c r="RKX12" s="236" t="s">
        <v>30070</v>
      </c>
      <c r="RKY12" s="237"/>
      <c r="RKZ12" s="238">
        <v>5200</v>
      </c>
      <c r="RLA12" s="234" t="s">
        <v>30071</v>
      </c>
      <c r="RLB12" s="235" t="s">
        <v>8705</v>
      </c>
      <c r="RLC12" s="236" t="s">
        <v>30072</v>
      </c>
      <c r="RLD12" s="237"/>
      <c r="RLE12" s="238">
        <v>5200</v>
      </c>
      <c r="RLF12" s="234" t="s">
        <v>30073</v>
      </c>
      <c r="RLG12" s="235" t="s">
        <v>8705</v>
      </c>
      <c r="RLH12" s="236" t="s">
        <v>30074</v>
      </c>
      <c r="RLI12" s="237"/>
      <c r="RLJ12" s="238">
        <v>5200</v>
      </c>
      <c r="RLK12" s="234" t="s">
        <v>30075</v>
      </c>
      <c r="RLL12" s="235" t="s">
        <v>8705</v>
      </c>
      <c r="RLM12" s="236" t="s">
        <v>30076</v>
      </c>
      <c r="RLN12" s="237"/>
      <c r="RLO12" s="238">
        <v>5200</v>
      </c>
      <c r="RLP12" s="234" t="s">
        <v>30077</v>
      </c>
      <c r="RLQ12" s="235" t="s">
        <v>8705</v>
      </c>
      <c r="RLR12" s="236" t="s">
        <v>30078</v>
      </c>
      <c r="RLS12" s="237"/>
      <c r="RLT12" s="238">
        <v>5200</v>
      </c>
      <c r="RLU12" s="234" t="s">
        <v>30079</v>
      </c>
      <c r="RLV12" s="235" t="s">
        <v>8705</v>
      </c>
      <c r="RLW12" s="236" t="s">
        <v>30080</v>
      </c>
      <c r="RLX12" s="237"/>
      <c r="RLY12" s="238">
        <v>5200</v>
      </c>
      <c r="RLZ12" s="234" t="s">
        <v>30081</v>
      </c>
      <c r="RMA12" s="235" t="s">
        <v>8705</v>
      </c>
      <c r="RMB12" s="236" t="s">
        <v>30082</v>
      </c>
      <c r="RMC12" s="237"/>
      <c r="RMD12" s="238">
        <v>5200</v>
      </c>
      <c r="RME12" s="234" t="s">
        <v>30083</v>
      </c>
      <c r="RMF12" s="235" t="s">
        <v>8705</v>
      </c>
      <c r="RMG12" s="236" t="s">
        <v>30084</v>
      </c>
      <c r="RMH12" s="237"/>
      <c r="RMI12" s="238">
        <v>5200</v>
      </c>
      <c r="RMJ12" s="234" t="s">
        <v>30085</v>
      </c>
      <c r="RMK12" s="235" t="s">
        <v>8705</v>
      </c>
      <c r="RML12" s="236" t="s">
        <v>30086</v>
      </c>
      <c r="RMM12" s="237"/>
      <c r="RMN12" s="238">
        <v>5200</v>
      </c>
      <c r="RMO12" s="234" t="s">
        <v>30087</v>
      </c>
      <c r="RMP12" s="235" t="s">
        <v>8705</v>
      </c>
      <c r="RMQ12" s="236" t="s">
        <v>30088</v>
      </c>
      <c r="RMR12" s="237"/>
      <c r="RMS12" s="238">
        <v>5200</v>
      </c>
      <c r="RMT12" s="234" t="s">
        <v>30089</v>
      </c>
      <c r="RMU12" s="235" t="s">
        <v>8705</v>
      </c>
      <c r="RMV12" s="236" t="s">
        <v>30090</v>
      </c>
      <c r="RMW12" s="237"/>
      <c r="RMX12" s="238">
        <v>5200</v>
      </c>
      <c r="RMY12" s="234" t="s">
        <v>30091</v>
      </c>
      <c r="RMZ12" s="235" t="s">
        <v>8705</v>
      </c>
      <c r="RNA12" s="236" t="s">
        <v>30092</v>
      </c>
      <c r="RNB12" s="237"/>
      <c r="RNC12" s="238">
        <v>5200</v>
      </c>
      <c r="RND12" s="234" t="s">
        <v>30093</v>
      </c>
      <c r="RNE12" s="235" t="s">
        <v>8705</v>
      </c>
      <c r="RNF12" s="236" t="s">
        <v>30094</v>
      </c>
      <c r="RNG12" s="237"/>
      <c r="RNH12" s="238">
        <v>5200</v>
      </c>
      <c r="RNI12" s="234" t="s">
        <v>30095</v>
      </c>
      <c r="RNJ12" s="235" t="s">
        <v>8705</v>
      </c>
      <c r="RNK12" s="236" t="s">
        <v>30096</v>
      </c>
      <c r="RNL12" s="237"/>
      <c r="RNM12" s="238">
        <v>5200</v>
      </c>
      <c r="RNN12" s="234" t="s">
        <v>30097</v>
      </c>
      <c r="RNO12" s="235" t="s">
        <v>8705</v>
      </c>
      <c r="RNP12" s="236" t="s">
        <v>30098</v>
      </c>
      <c r="RNQ12" s="237"/>
      <c r="RNR12" s="238">
        <v>5200</v>
      </c>
      <c r="RNS12" s="234" t="s">
        <v>30099</v>
      </c>
      <c r="RNT12" s="235" t="s">
        <v>8705</v>
      </c>
      <c r="RNU12" s="236" t="s">
        <v>30100</v>
      </c>
      <c r="RNV12" s="237"/>
      <c r="RNW12" s="238">
        <v>5200</v>
      </c>
      <c r="RNX12" s="234" t="s">
        <v>30101</v>
      </c>
      <c r="RNY12" s="235" t="s">
        <v>8705</v>
      </c>
      <c r="RNZ12" s="236" t="s">
        <v>30102</v>
      </c>
      <c r="ROA12" s="237"/>
      <c r="ROB12" s="238">
        <v>5200</v>
      </c>
      <c r="ROC12" s="234" t="s">
        <v>30103</v>
      </c>
      <c r="ROD12" s="235" t="s">
        <v>8705</v>
      </c>
      <c r="ROE12" s="236" t="s">
        <v>30104</v>
      </c>
      <c r="ROF12" s="237"/>
      <c r="ROG12" s="238">
        <v>5200</v>
      </c>
      <c r="ROH12" s="234" t="s">
        <v>30105</v>
      </c>
      <c r="ROI12" s="235" t="s">
        <v>8705</v>
      </c>
      <c r="ROJ12" s="236" t="s">
        <v>30106</v>
      </c>
      <c r="ROK12" s="237"/>
      <c r="ROL12" s="238">
        <v>5200</v>
      </c>
      <c r="ROM12" s="234" t="s">
        <v>30107</v>
      </c>
      <c r="RON12" s="235" t="s">
        <v>8705</v>
      </c>
      <c r="ROO12" s="236" t="s">
        <v>30108</v>
      </c>
      <c r="ROP12" s="237"/>
      <c r="ROQ12" s="238">
        <v>5200</v>
      </c>
      <c r="ROR12" s="234" t="s">
        <v>30109</v>
      </c>
      <c r="ROS12" s="235" t="s">
        <v>8705</v>
      </c>
      <c r="ROT12" s="236" t="s">
        <v>30110</v>
      </c>
      <c r="ROU12" s="237"/>
      <c r="ROV12" s="238">
        <v>5200</v>
      </c>
      <c r="ROW12" s="234" t="s">
        <v>30111</v>
      </c>
      <c r="ROX12" s="235" t="s">
        <v>8705</v>
      </c>
      <c r="ROY12" s="236" t="s">
        <v>30112</v>
      </c>
      <c r="ROZ12" s="237"/>
      <c r="RPA12" s="238">
        <v>5200</v>
      </c>
      <c r="RPB12" s="234" t="s">
        <v>30113</v>
      </c>
      <c r="RPC12" s="235" t="s">
        <v>8705</v>
      </c>
      <c r="RPD12" s="236" t="s">
        <v>30114</v>
      </c>
      <c r="RPE12" s="237"/>
      <c r="RPF12" s="238">
        <v>5200</v>
      </c>
      <c r="RPG12" s="234" t="s">
        <v>30115</v>
      </c>
      <c r="RPH12" s="235" t="s">
        <v>8705</v>
      </c>
      <c r="RPI12" s="236" t="s">
        <v>30116</v>
      </c>
      <c r="RPJ12" s="237"/>
      <c r="RPK12" s="238">
        <v>5200</v>
      </c>
      <c r="RPL12" s="234" t="s">
        <v>30117</v>
      </c>
      <c r="RPM12" s="235" t="s">
        <v>8705</v>
      </c>
      <c r="RPN12" s="236" t="s">
        <v>30118</v>
      </c>
      <c r="RPO12" s="237"/>
      <c r="RPP12" s="238">
        <v>5200</v>
      </c>
      <c r="RPQ12" s="234" t="s">
        <v>30119</v>
      </c>
      <c r="RPR12" s="235" t="s">
        <v>8705</v>
      </c>
      <c r="RPS12" s="236" t="s">
        <v>30120</v>
      </c>
      <c r="RPT12" s="237"/>
      <c r="RPU12" s="238">
        <v>5200</v>
      </c>
      <c r="RPV12" s="234" t="s">
        <v>30121</v>
      </c>
      <c r="RPW12" s="235" t="s">
        <v>8705</v>
      </c>
      <c r="RPX12" s="236" t="s">
        <v>30122</v>
      </c>
      <c r="RPY12" s="237"/>
      <c r="RPZ12" s="238">
        <v>5200</v>
      </c>
      <c r="RQA12" s="234" t="s">
        <v>30123</v>
      </c>
      <c r="RQB12" s="235" t="s">
        <v>8705</v>
      </c>
      <c r="RQC12" s="236" t="s">
        <v>30124</v>
      </c>
      <c r="RQD12" s="237"/>
      <c r="RQE12" s="238">
        <v>5200</v>
      </c>
      <c r="RQF12" s="234" t="s">
        <v>30125</v>
      </c>
      <c r="RQG12" s="235" t="s">
        <v>8705</v>
      </c>
      <c r="RQH12" s="236" t="s">
        <v>30126</v>
      </c>
      <c r="RQI12" s="237"/>
      <c r="RQJ12" s="238">
        <v>5200</v>
      </c>
      <c r="RQK12" s="234" t="s">
        <v>30127</v>
      </c>
      <c r="RQL12" s="235" t="s">
        <v>8705</v>
      </c>
      <c r="RQM12" s="236" t="s">
        <v>30128</v>
      </c>
      <c r="RQN12" s="237"/>
      <c r="RQO12" s="238">
        <v>5200</v>
      </c>
      <c r="RQP12" s="234" t="s">
        <v>30129</v>
      </c>
      <c r="RQQ12" s="235" t="s">
        <v>8705</v>
      </c>
      <c r="RQR12" s="236" t="s">
        <v>30130</v>
      </c>
      <c r="RQS12" s="237"/>
      <c r="RQT12" s="238">
        <v>5200</v>
      </c>
      <c r="RQU12" s="234" t="s">
        <v>30131</v>
      </c>
      <c r="RQV12" s="235" t="s">
        <v>8705</v>
      </c>
      <c r="RQW12" s="236" t="s">
        <v>30132</v>
      </c>
      <c r="RQX12" s="237"/>
      <c r="RQY12" s="238">
        <v>5200</v>
      </c>
      <c r="RQZ12" s="234" t="s">
        <v>30133</v>
      </c>
      <c r="RRA12" s="235" t="s">
        <v>8705</v>
      </c>
      <c r="RRB12" s="236" t="s">
        <v>30134</v>
      </c>
      <c r="RRC12" s="237"/>
      <c r="RRD12" s="238">
        <v>5200</v>
      </c>
      <c r="RRE12" s="234" t="s">
        <v>30135</v>
      </c>
      <c r="RRF12" s="235" t="s">
        <v>8705</v>
      </c>
      <c r="RRG12" s="236" t="s">
        <v>30136</v>
      </c>
      <c r="RRH12" s="237"/>
      <c r="RRI12" s="238">
        <v>5200</v>
      </c>
      <c r="RRJ12" s="234" t="s">
        <v>30137</v>
      </c>
      <c r="RRK12" s="235" t="s">
        <v>8705</v>
      </c>
      <c r="RRL12" s="236" t="s">
        <v>30138</v>
      </c>
      <c r="RRM12" s="237"/>
      <c r="RRN12" s="238">
        <v>5200</v>
      </c>
      <c r="RRO12" s="234" t="s">
        <v>30139</v>
      </c>
      <c r="RRP12" s="235" t="s">
        <v>8705</v>
      </c>
      <c r="RRQ12" s="236" t="s">
        <v>30140</v>
      </c>
      <c r="RRR12" s="237"/>
      <c r="RRS12" s="238">
        <v>5200</v>
      </c>
      <c r="RRT12" s="234" t="s">
        <v>30141</v>
      </c>
      <c r="RRU12" s="235" t="s">
        <v>8705</v>
      </c>
      <c r="RRV12" s="236" t="s">
        <v>30142</v>
      </c>
      <c r="RRW12" s="237"/>
      <c r="RRX12" s="238">
        <v>5200</v>
      </c>
      <c r="RRY12" s="234" t="s">
        <v>30143</v>
      </c>
      <c r="RRZ12" s="235" t="s">
        <v>8705</v>
      </c>
      <c r="RSA12" s="236" t="s">
        <v>30144</v>
      </c>
      <c r="RSB12" s="237"/>
      <c r="RSC12" s="238">
        <v>5200</v>
      </c>
      <c r="RSD12" s="234" t="s">
        <v>30145</v>
      </c>
      <c r="RSE12" s="235" t="s">
        <v>8705</v>
      </c>
      <c r="RSF12" s="236" t="s">
        <v>30146</v>
      </c>
      <c r="RSG12" s="237"/>
      <c r="RSH12" s="238">
        <v>5200</v>
      </c>
      <c r="RSI12" s="234" t="s">
        <v>30147</v>
      </c>
      <c r="RSJ12" s="235" t="s">
        <v>8705</v>
      </c>
      <c r="RSK12" s="236" t="s">
        <v>30148</v>
      </c>
      <c r="RSL12" s="237"/>
      <c r="RSM12" s="238">
        <v>5200</v>
      </c>
      <c r="RSN12" s="234" t="s">
        <v>30149</v>
      </c>
      <c r="RSO12" s="235" t="s">
        <v>8705</v>
      </c>
      <c r="RSP12" s="236" t="s">
        <v>30150</v>
      </c>
      <c r="RSQ12" s="237"/>
      <c r="RSR12" s="238">
        <v>5200</v>
      </c>
      <c r="RSS12" s="234" t="s">
        <v>30151</v>
      </c>
      <c r="RST12" s="235" t="s">
        <v>8705</v>
      </c>
      <c r="RSU12" s="236" t="s">
        <v>30152</v>
      </c>
      <c r="RSV12" s="237"/>
      <c r="RSW12" s="238">
        <v>5200</v>
      </c>
      <c r="RSX12" s="234" t="s">
        <v>30153</v>
      </c>
      <c r="RSY12" s="235" t="s">
        <v>8705</v>
      </c>
      <c r="RSZ12" s="236" t="s">
        <v>30154</v>
      </c>
      <c r="RTA12" s="237"/>
      <c r="RTB12" s="238">
        <v>5200</v>
      </c>
      <c r="RTC12" s="234" t="s">
        <v>30155</v>
      </c>
      <c r="RTD12" s="235" t="s">
        <v>8705</v>
      </c>
      <c r="RTE12" s="236" t="s">
        <v>30156</v>
      </c>
      <c r="RTF12" s="237"/>
      <c r="RTG12" s="238">
        <v>5200</v>
      </c>
      <c r="RTH12" s="234" t="s">
        <v>30157</v>
      </c>
      <c r="RTI12" s="235" t="s">
        <v>8705</v>
      </c>
      <c r="RTJ12" s="236" t="s">
        <v>30158</v>
      </c>
      <c r="RTK12" s="237"/>
      <c r="RTL12" s="238">
        <v>5200</v>
      </c>
      <c r="RTM12" s="234" t="s">
        <v>30159</v>
      </c>
      <c r="RTN12" s="235" t="s">
        <v>8705</v>
      </c>
      <c r="RTO12" s="236" t="s">
        <v>30160</v>
      </c>
      <c r="RTP12" s="237"/>
      <c r="RTQ12" s="238">
        <v>5200</v>
      </c>
      <c r="RTR12" s="234" t="s">
        <v>30161</v>
      </c>
      <c r="RTS12" s="235" t="s">
        <v>8705</v>
      </c>
      <c r="RTT12" s="236" t="s">
        <v>30162</v>
      </c>
      <c r="RTU12" s="237"/>
      <c r="RTV12" s="238">
        <v>5200</v>
      </c>
      <c r="RTW12" s="234" t="s">
        <v>30163</v>
      </c>
      <c r="RTX12" s="235" t="s">
        <v>8705</v>
      </c>
      <c r="RTY12" s="236" t="s">
        <v>30164</v>
      </c>
      <c r="RTZ12" s="237"/>
      <c r="RUA12" s="238">
        <v>5200</v>
      </c>
      <c r="RUB12" s="234" t="s">
        <v>30165</v>
      </c>
      <c r="RUC12" s="235" t="s">
        <v>8705</v>
      </c>
      <c r="RUD12" s="236" t="s">
        <v>30166</v>
      </c>
      <c r="RUE12" s="237"/>
      <c r="RUF12" s="238">
        <v>5200</v>
      </c>
      <c r="RUG12" s="234" t="s">
        <v>30167</v>
      </c>
      <c r="RUH12" s="235" t="s">
        <v>8705</v>
      </c>
      <c r="RUI12" s="236" t="s">
        <v>30168</v>
      </c>
      <c r="RUJ12" s="237"/>
      <c r="RUK12" s="238">
        <v>5200</v>
      </c>
      <c r="RUL12" s="234" t="s">
        <v>30169</v>
      </c>
      <c r="RUM12" s="235" t="s">
        <v>8705</v>
      </c>
      <c r="RUN12" s="236" t="s">
        <v>30170</v>
      </c>
      <c r="RUO12" s="237"/>
      <c r="RUP12" s="238">
        <v>5200</v>
      </c>
      <c r="RUQ12" s="234" t="s">
        <v>30171</v>
      </c>
      <c r="RUR12" s="235" t="s">
        <v>8705</v>
      </c>
      <c r="RUS12" s="236" t="s">
        <v>30172</v>
      </c>
      <c r="RUT12" s="237"/>
      <c r="RUU12" s="238">
        <v>5200</v>
      </c>
      <c r="RUV12" s="234" t="s">
        <v>30173</v>
      </c>
      <c r="RUW12" s="235" t="s">
        <v>8705</v>
      </c>
      <c r="RUX12" s="236" t="s">
        <v>30174</v>
      </c>
      <c r="RUY12" s="237"/>
      <c r="RUZ12" s="238">
        <v>5200</v>
      </c>
      <c r="RVA12" s="234" t="s">
        <v>30175</v>
      </c>
      <c r="RVB12" s="235" t="s">
        <v>8705</v>
      </c>
      <c r="RVC12" s="236" t="s">
        <v>30176</v>
      </c>
      <c r="RVD12" s="237"/>
      <c r="RVE12" s="238">
        <v>5200</v>
      </c>
      <c r="RVF12" s="234" t="s">
        <v>30177</v>
      </c>
      <c r="RVG12" s="235" t="s">
        <v>8705</v>
      </c>
      <c r="RVH12" s="236" t="s">
        <v>30178</v>
      </c>
      <c r="RVI12" s="237"/>
      <c r="RVJ12" s="238">
        <v>5200</v>
      </c>
      <c r="RVK12" s="234" t="s">
        <v>30179</v>
      </c>
      <c r="RVL12" s="235" t="s">
        <v>8705</v>
      </c>
      <c r="RVM12" s="236" t="s">
        <v>30180</v>
      </c>
      <c r="RVN12" s="237"/>
      <c r="RVO12" s="238">
        <v>5200</v>
      </c>
      <c r="RVP12" s="234" t="s">
        <v>30181</v>
      </c>
      <c r="RVQ12" s="235" t="s">
        <v>8705</v>
      </c>
      <c r="RVR12" s="236" t="s">
        <v>30182</v>
      </c>
      <c r="RVS12" s="237"/>
      <c r="RVT12" s="238">
        <v>5200</v>
      </c>
      <c r="RVU12" s="234" t="s">
        <v>30183</v>
      </c>
      <c r="RVV12" s="235" t="s">
        <v>8705</v>
      </c>
      <c r="RVW12" s="236" t="s">
        <v>30184</v>
      </c>
      <c r="RVX12" s="237"/>
      <c r="RVY12" s="238">
        <v>5200</v>
      </c>
      <c r="RVZ12" s="234" t="s">
        <v>30185</v>
      </c>
      <c r="RWA12" s="235" t="s">
        <v>8705</v>
      </c>
      <c r="RWB12" s="236" t="s">
        <v>30186</v>
      </c>
      <c r="RWC12" s="237"/>
      <c r="RWD12" s="238">
        <v>5200</v>
      </c>
      <c r="RWE12" s="234" t="s">
        <v>30187</v>
      </c>
      <c r="RWF12" s="235" t="s">
        <v>8705</v>
      </c>
      <c r="RWG12" s="236" t="s">
        <v>30188</v>
      </c>
      <c r="RWH12" s="237"/>
      <c r="RWI12" s="238">
        <v>5200</v>
      </c>
      <c r="RWJ12" s="234" t="s">
        <v>30189</v>
      </c>
      <c r="RWK12" s="235" t="s">
        <v>8705</v>
      </c>
      <c r="RWL12" s="236" t="s">
        <v>30190</v>
      </c>
      <c r="RWM12" s="237"/>
      <c r="RWN12" s="238">
        <v>5200</v>
      </c>
      <c r="RWO12" s="234" t="s">
        <v>30191</v>
      </c>
      <c r="RWP12" s="235" t="s">
        <v>8705</v>
      </c>
      <c r="RWQ12" s="236" t="s">
        <v>30192</v>
      </c>
      <c r="RWR12" s="237"/>
      <c r="RWS12" s="238">
        <v>5200</v>
      </c>
      <c r="RWT12" s="234" t="s">
        <v>30193</v>
      </c>
      <c r="RWU12" s="235" t="s">
        <v>8705</v>
      </c>
      <c r="RWV12" s="236" t="s">
        <v>30194</v>
      </c>
      <c r="RWW12" s="237"/>
      <c r="RWX12" s="238">
        <v>5200</v>
      </c>
      <c r="RWY12" s="234" t="s">
        <v>30195</v>
      </c>
      <c r="RWZ12" s="235" t="s">
        <v>8705</v>
      </c>
      <c r="RXA12" s="236" t="s">
        <v>30196</v>
      </c>
      <c r="RXB12" s="237"/>
      <c r="RXC12" s="238">
        <v>5200</v>
      </c>
      <c r="RXD12" s="234" t="s">
        <v>30197</v>
      </c>
      <c r="RXE12" s="235" t="s">
        <v>8705</v>
      </c>
      <c r="RXF12" s="236" t="s">
        <v>30198</v>
      </c>
      <c r="RXG12" s="237"/>
      <c r="RXH12" s="238">
        <v>5200</v>
      </c>
      <c r="RXI12" s="234" t="s">
        <v>30199</v>
      </c>
      <c r="RXJ12" s="235" t="s">
        <v>8705</v>
      </c>
      <c r="RXK12" s="236" t="s">
        <v>30200</v>
      </c>
      <c r="RXL12" s="237"/>
      <c r="RXM12" s="238">
        <v>5200</v>
      </c>
      <c r="RXN12" s="234" t="s">
        <v>30201</v>
      </c>
      <c r="RXO12" s="235" t="s">
        <v>8705</v>
      </c>
      <c r="RXP12" s="236" t="s">
        <v>30202</v>
      </c>
      <c r="RXQ12" s="237"/>
      <c r="RXR12" s="238">
        <v>5200</v>
      </c>
      <c r="RXS12" s="234" t="s">
        <v>30203</v>
      </c>
      <c r="RXT12" s="235" t="s">
        <v>8705</v>
      </c>
      <c r="RXU12" s="236" t="s">
        <v>30204</v>
      </c>
      <c r="RXV12" s="237"/>
      <c r="RXW12" s="238">
        <v>5200</v>
      </c>
      <c r="RXX12" s="234" t="s">
        <v>30205</v>
      </c>
      <c r="RXY12" s="235" t="s">
        <v>8705</v>
      </c>
      <c r="RXZ12" s="236" t="s">
        <v>30206</v>
      </c>
      <c r="RYA12" s="237"/>
      <c r="RYB12" s="238">
        <v>5200</v>
      </c>
      <c r="RYC12" s="234" t="s">
        <v>30207</v>
      </c>
      <c r="RYD12" s="235" t="s">
        <v>8705</v>
      </c>
      <c r="RYE12" s="236" t="s">
        <v>30208</v>
      </c>
      <c r="RYF12" s="237"/>
      <c r="RYG12" s="238">
        <v>5200</v>
      </c>
      <c r="RYH12" s="234" t="s">
        <v>30209</v>
      </c>
      <c r="RYI12" s="235" t="s">
        <v>8705</v>
      </c>
      <c r="RYJ12" s="236" t="s">
        <v>30210</v>
      </c>
      <c r="RYK12" s="237"/>
      <c r="RYL12" s="238">
        <v>5200</v>
      </c>
      <c r="RYM12" s="234" t="s">
        <v>30211</v>
      </c>
      <c r="RYN12" s="235" t="s">
        <v>8705</v>
      </c>
      <c r="RYO12" s="236" t="s">
        <v>30212</v>
      </c>
      <c r="RYP12" s="237"/>
      <c r="RYQ12" s="238">
        <v>5200</v>
      </c>
      <c r="RYR12" s="234" t="s">
        <v>30213</v>
      </c>
      <c r="RYS12" s="235" t="s">
        <v>8705</v>
      </c>
      <c r="RYT12" s="236" t="s">
        <v>30214</v>
      </c>
      <c r="RYU12" s="237"/>
      <c r="RYV12" s="238">
        <v>5200</v>
      </c>
      <c r="RYW12" s="234" t="s">
        <v>30215</v>
      </c>
      <c r="RYX12" s="235" t="s">
        <v>8705</v>
      </c>
      <c r="RYY12" s="236" t="s">
        <v>30216</v>
      </c>
      <c r="RYZ12" s="237"/>
      <c r="RZA12" s="238">
        <v>5200</v>
      </c>
      <c r="RZB12" s="234" t="s">
        <v>30217</v>
      </c>
      <c r="RZC12" s="235" t="s">
        <v>8705</v>
      </c>
      <c r="RZD12" s="236" t="s">
        <v>30218</v>
      </c>
      <c r="RZE12" s="237"/>
      <c r="RZF12" s="238">
        <v>5200</v>
      </c>
      <c r="RZG12" s="234" t="s">
        <v>30219</v>
      </c>
      <c r="RZH12" s="235" t="s">
        <v>8705</v>
      </c>
      <c r="RZI12" s="236" t="s">
        <v>30220</v>
      </c>
      <c r="RZJ12" s="237"/>
      <c r="RZK12" s="238">
        <v>5200</v>
      </c>
      <c r="RZL12" s="234" t="s">
        <v>30221</v>
      </c>
      <c r="RZM12" s="235" t="s">
        <v>8705</v>
      </c>
      <c r="RZN12" s="236" t="s">
        <v>30222</v>
      </c>
      <c r="RZO12" s="237"/>
      <c r="RZP12" s="238">
        <v>5200</v>
      </c>
      <c r="RZQ12" s="234" t="s">
        <v>30223</v>
      </c>
      <c r="RZR12" s="235" t="s">
        <v>8705</v>
      </c>
      <c r="RZS12" s="236" t="s">
        <v>30224</v>
      </c>
      <c r="RZT12" s="237"/>
      <c r="RZU12" s="238">
        <v>5200</v>
      </c>
      <c r="RZV12" s="234" t="s">
        <v>30225</v>
      </c>
      <c r="RZW12" s="235" t="s">
        <v>8705</v>
      </c>
      <c r="RZX12" s="236" t="s">
        <v>30226</v>
      </c>
      <c r="RZY12" s="237"/>
      <c r="RZZ12" s="238">
        <v>5200</v>
      </c>
      <c r="SAA12" s="234" t="s">
        <v>30227</v>
      </c>
      <c r="SAB12" s="235" t="s">
        <v>8705</v>
      </c>
      <c r="SAC12" s="236" t="s">
        <v>30228</v>
      </c>
      <c r="SAD12" s="237"/>
      <c r="SAE12" s="238">
        <v>5200</v>
      </c>
      <c r="SAF12" s="234" t="s">
        <v>30229</v>
      </c>
      <c r="SAG12" s="235" t="s">
        <v>8705</v>
      </c>
      <c r="SAH12" s="236" t="s">
        <v>30230</v>
      </c>
      <c r="SAI12" s="237"/>
      <c r="SAJ12" s="238">
        <v>5200</v>
      </c>
      <c r="SAK12" s="234" t="s">
        <v>30231</v>
      </c>
      <c r="SAL12" s="235" t="s">
        <v>8705</v>
      </c>
      <c r="SAM12" s="236" t="s">
        <v>30232</v>
      </c>
      <c r="SAN12" s="237"/>
      <c r="SAO12" s="238">
        <v>5200</v>
      </c>
      <c r="SAP12" s="234" t="s">
        <v>30233</v>
      </c>
      <c r="SAQ12" s="235" t="s">
        <v>8705</v>
      </c>
      <c r="SAR12" s="236" t="s">
        <v>30234</v>
      </c>
      <c r="SAS12" s="237"/>
      <c r="SAT12" s="238">
        <v>5200</v>
      </c>
      <c r="SAU12" s="234" t="s">
        <v>30235</v>
      </c>
      <c r="SAV12" s="235" t="s">
        <v>8705</v>
      </c>
      <c r="SAW12" s="236" t="s">
        <v>30236</v>
      </c>
      <c r="SAX12" s="237"/>
      <c r="SAY12" s="238">
        <v>5200</v>
      </c>
      <c r="SAZ12" s="234" t="s">
        <v>30237</v>
      </c>
      <c r="SBA12" s="235" t="s">
        <v>8705</v>
      </c>
      <c r="SBB12" s="236" t="s">
        <v>30238</v>
      </c>
      <c r="SBC12" s="237"/>
      <c r="SBD12" s="238">
        <v>5200</v>
      </c>
      <c r="SBE12" s="234" t="s">
        <v>30239</v>
      </c>
      <c r="SBF12" s="235" t="s">
        <v>8705</v>
      </c>
      <c r="SBG12" s="236" t="s">
        <v>30240</v>
      </c>
      <c r="SBH12" s="237"/>
      <c r="SBI12" s="238">
        <v>5200</v>
      </c>
      <c r="SBJ12" s="234" t="s">
        <v>30241</v>
      </c>
      <c r="SBK12" s="235" t="s">
        <v>8705</v>
      </c>
      <c r="SBL12" s="236" t="s">
        <v>30242</v>
      </c>
      <c r="SBM12" s="237"/>
      <c r="SBN12" s="238">
        <v>5200</v>
      </c>
      <c r="SBO12" s="234" t="s">
        <v>30243</v>
      </c>
      <c r="SBP12" s="235" t="s">
        <v>8705</v>
      </c>
      <c r="SBQ12" s="236" t="s">
        <v>30244</v>
      </c>
      <c r="SBR12" s="237"/>
      <c r="SBS12" s="238">
        <v>5200</v>
      </c>
      <c r="SBT12" s="234" t="s">
        <v>30245</v>
      </c>
      <c r="SBU12" s="235" t="s">
        <v>8705</v>
      </c>
      <c r="SBV12" s="236" t="s">
        <v>30246</v>
      </c>
      <c r="SBW12" s="237"/>
      <c r="SBX12" s="238">
        <v>5200</v>
      </c>
      <c r="SBY12" s="234" t="s">
        <v>30247</v>
      </c>
      <c r="SBZ12" s="235" t="s">
        <v>8705</v>
      </c>
      <c r="SCA12" s="236" t="s">
        <v>30248</v>
      </c>
      <c r="SCB12" s="237"/>
      <c r="SCC12" s="238">
        <v>5200</v>
      </c>
      <c r="SCD12" s="234" t="s">
        <v>30249</v>
      </c>
      <c r="SCE12" s="235" t="s">
        <v>8705</v>
      </c>
      <c r="SCF12" s="236" t="s">
        <v>30250</v>
      </c>
      <c r="SCG12" s="237"/>
      <c r="SCH12" s="238">
        <v>5200</v>
      </c>
      <c r="SCI12" s="234" t="s">
        <v>30251</v>
      </c>
      <c r="SCJ12" s="235" t="s">
        <v>8705</v>
      </c>
      <c r="SCK12" s="236" t="s">
        <v>30252</v>
      </c>
      <c r="SCL12" s="237"/>
      <c r="SCM12" s="238">
        <v>5200</v>
      </c>
      <c r="SCN12" s="234" t="s">
        <v>30253</v>
      </c>
      <c r="SCO12" s="235" t="s">
        <v>8705</v>
      </c>
      <c r="SCP12" s="236" t="s">
        <v>30254</v>
      </c>
      <c r="SCQ12" s="237"/>
      <c r="SCR12" s="238">
        <v>5200</v>
      </c>
      <c r="SCS12" s="234" t="s">
        <v>30255</v>
      </c>
      <c r="SCT12" s="235" t="s">
        <v>8705</v>
      </c>
      <c r="SCU12" s="236" t="s">
        <v>30256</v>
      </c>
      <c r="SCV12" s="237"/>
      <c r="SCW12" s="238">
        <v>5200</v>
      </c>
      <c r="SCX12" s="234" t="s">
        <v>30257</v>
      </c>
      <c r="SCY12" s="235" t="s">
        <v>8705</v>
      </c>
      <c r="SCZ12" s="236" t="s">
        <v>30258</v>
      </c>
      <c r="SDA12" s="237"/>
      <c r="SDB12" s="238">
        <v>5200</v>
      </c>
      <c r="SDC12" s="234" t="s">
        <v>30259</v>
      </c>
      <c r="SDD12" s="235" t="s">
        <v>8705</v>
      </c>
      <c r="SDE12" s="236" t="s">
        <v>30260</v>
      </c>
      <c r="SDF12" s="237"/>
      <c r="SDG12" s="238">
        <v>5200</v>
      </c>
      <c r="SDH12" s="234" t="s">
        <v>30261</v>
      </c>
      <c r="SDI12" s="235" t="s">
        <v>8705</v>
      </c>
      <c r="SDJ12" s="236" t="s">
        <v>30262</v>
      </c>
      <c r="SDK12" s="237"/>
      <c r="SDL12" s="238">
        <v>5200</v>
      </c>
      <c r="SDM12" s="234" t="s">
        <v>30263</v>
      </c>
      <c r="SDN12" s="235" t="s">
        <v>8705</v>
      </c>
      <c r="SDO12" s="236" t="s">
        <v>30264</v>
      </c>
      <c r="SDP12" s="237"/>
      <c r="SDQ12" s="238">
        <v>5200</v>
      </c>
      <c r="SDR12" s="234" t="s">
        <v>30265</v>
      </c>
      <c r="SDS12" s="235" t="s">
        <v>8705</v>
      </c>
      <c r="SDT12" s="236" t="s">
        <v>30266</v>
      </c>
      <c r="SDU12" s="237"/>
      <c r="SDV12" s="238">
        <v>5200</v>
      </c>
      <c r="SDW12" s="234" t="s">
        <v>30267</v>
      </c>
      <c r="SDX12" s="235" t="s">
        <v>8705</v>
      </c>
      <c r="SDY12" s="236" t="s">
        <v>30268</v>
      </c>
      <c r="SDZ12" s="237"/>
      <c r="SEA12" s="238">
        <v>5200</v>
      </c>
      <c r="SEB12" s="234" t="s">
        <v>30269</v>
      </c>
      <c r="SEC12" s="235" t="s">
        <v>8705</v>
      </c>
      <c r="SED12" s="236" t="s">
        <v>30270</v>
      </c>
      <c r="SEE12" s="237"/>
      <c r="SEF12" s="238">
        <v>5200</v>
      </c>
      <c r="SEG12" s="234" t="s">
        <v>30271</v>
      </c>
      <c r="SEH12" s="235" t="s">
        <v>8705</v>
      </c>
      <c r="SEI12" s="236" t="s">
        <v>30272</v>
      </c>
      <c r="SEJ12" s="237"/>
      <c r="SEK12" s="238">
        <v>5200</v>
      </c>
      <c r="SEL12" s="234" t="s">
        <v>30273</v>
      </c>
      <c r="SEM12" s="235" t="s">
        <v>8705</v>
      </c>
      <c r="SEN12" s="236" t="s">
        <v>30274</v>
      </c>
      <c r="SEO12" s="237"/>
      <c r="SEP12" s="238">
        <v>5200</v>
      </c>
      <c r="SEQ12" s="234" t="s">
        <v>30275</v>
      </c>
      <c r="SER12" s="235" t="s">
        <v>8705</v>
      </c>
      <c r="SES12" s="236" t="s">
        <v>30276</v>
      </c>
      <c r="SET12" s="237"/>
      <c r="SEU12" s="238">
        <v>5200</v>
      </c>
      <c r="SEV12" s="234" t="s">
        <v>30277</v>
      </c>
      <c r="SEW12" s="235" t="s">
        <v>8705</v>
      </c>
      <c r="SEX12" s="236" t="s">
        <v>30278</v>
      </c>
      <c r="SEY12" s="237"/>
      <c r="SEZ12" s="238">
        <v>5200</v>
      </c>
      <c r="SFA12" s="234" t="s">
        <v>30279</v>
      </c>
      <c r="SFB12" s="235" t="s">
        <v>8705</v>
      </c>
      <c r="SFC12" s="236" t="s">
        <v>30280</v>
      </c>
      <c r="SFD12" s="237"/>
      <c r="SFE12" s="238">
        <v>5200</v>
      </c>
      <c r="SFF12" s="234" t="s">
        <v>30281</v>
      </c>
      <c r="SFG12" s="235" t="s">
        <v>8705</v>
      </c>
      <c r="SFH12" s="236" t="s">
        <v>30282</v>
      </c>
      <c r="SFI12" s="237"/>
      <c r="SFJ12" s="238">
        <v>5200</v>
      </c>
      <c r="SFK12" s="234" t="s">
        <v>30283</v>
      </c>
      <c r="SFL12" s="235" t="s">
        <v>8705</v>
      </c>
      <c r="SFM12" s="236" t="s">
        <v>30284</v>
      </c>
      <c r="SFN12" s="237"/>
      <c r="SFO12" s="238">
        <v>5200</v>
      </c>
      <c r="SFP12" s="234" t="s">
        <v>30285</v>
      </c>
      <c r="SFQ12" s="235" t="s">
        <v>8705</v>
      </c>
      <c r="SFR12" s="236" t="s">
        <v>30286</v>
      </c>
      <c r="SFS12" s="237"/>
      <c r="SFT12" s="238">
        <v>5200</v>
      </c>
      <c r="SFU12" s="234" t="s">
        <v>30287</v>
      </c>
      <c r="SFV12" s="235" t="s">
        <v>8705</v>
      </c>
      <c r="SFW12" s="236" t="s">
        <v>30288</v>
      </c>
      <c r="SFX12" s="237"/>
      <c r="SFY12" s="238">
        <v>5200</v>
      </c>
      <c r="SFZ12" s="234" t="s">
        <v>30289</v>
      </c>
      <c r="SGA12" s="235" t="s">
        <v>8705</v>
      </c>
      <c r="SGB12" s="236" t="s">
        <v>30290</v>
      </c>
      <c r="SGC12" s="237"/>
      <c r="SGD12" s="238">
        <v>5200</v>
      </c>
      <c r="SGE12" s="234" t="s">
        <v>30291</v>
      </c>
      <c r="SGF12" s="235" t="s">
        <v>8705</v>
      </c>
      <c r="SGG12" s="236" t="s">
        <v>30292</v>
      </c>
      <c r="SGH12" s="237"/>
      <c r="SGI12" s="238">
        <v>5200</v>
      </c>
      <c r="SGJ12" s="234" t="s">
        <v>30293</v>
      </c>
      <c r="SGK12" s="235" t="s">
        <v>8705</v>
      </c>
      <c r="SGL12" s="236" t="s">
        <v>30294</v>
      </c>
      <c r="SGM12" s="237"/>
      <c r="SGN12" s="238">
        <v>5200</v>
      </c>
      <c r="SGO12" s="234" t="s">
        <v>30295</v>
      </c>
      <c r="SGP12" s="235" t="s">
        <v>8705</v>
      </c>
      <c r="SGQ12" s="236" t="s">
        <v>30296</v>
      </c>
      <c r="SGR12" s="237"/>
      <c r="SGS12" s="238">
        <v>5200</v>
      </c>
      <c r="SGT12" s="234" t="s">
        <v>30297</v>
      </c>
      <c r="SGU12" s="235" t="s">
        <v>8705</v>
      </c>
      <c r="SGV12" s="236" t="s">
        <v>30298</v>
      </c>
      <c r="SGW12" s="237"/>
      <c r="SGX12" s="238">
        <v>5200</v>
      </c>
      <c r="SGY12" s="234" t="s">
        <v>30299</v>
      </c>
      <c r="SGZ12" s="235" t="s">
        <v>8705</v>
      </c>
      <c r="SHA12" s="236" t="s">
        <v>30300</v>
      </c>
      <c r="SHB12" s="237"/>
      <c r="SHC12" s="238">
        <v>5200</v>
      </c>
      <c r="SHD12" s="234" t="s">
        <v>30301</v>
      </c>
      <c r="SHE12" s="235" t="s">
        <v>8705</v>
      </c>
      <c r="SHF12" s="236" t="s">
        <v>30302</v>
      </c>
      <c r="SHG12" s="237"/>
      <c r="SHH12" s="238">
        <v>5200</v>
      </c>
      <c r="SHI12" s="234" t="s">
        <v>30303</v>
      </c>
      <c r="SHJ12" s="235" t="s">
        <v>8705</v>
      </c>
      <c r="SHK12" s="236" t="s">
        <v>30304</v>
      </c>
      <c r="SHL12" s="237"/>
      <c r="SHM12" s="238">
        <v>5200</v>
      </c>
      <c r="SHN12" s="234" t="s">
        <v>30305</v>
      </c>
      <c r="SHO12" s="235" t="s">
        <v>8705</v>
      </c>
      <c r="SHP12" s="236" t="s">
        <v>30306</v>
      </c>
      <c r="SHQ12" s="237"/>
      <c r="SHR12" s="238">
        <v>5200</v>
      </c>
      <c r="SHS12" s="234" t="s">
        <v>30307</v>
      </c>
      <c r="SHT12" s="235" t="s">
        <v>8705</v>
      </c>
      <c r="SHU12" s="236" t="s">
        <v>30308</v>
      </c>
      <c r="SHV12" s="237"/>
      <c r="SHW12" s="238">
        <v>5200</v>
      </c>
      <c r="SHX12" s="234" t="s">
        <v>30309</v>
      </c>
      <c r="SHY12" s="235" t="s">
        <v>8705</v>
      </c>
      <c r="SHZ12" s="236" t="s">
        <v>30310</v>
      </c>
      <c r="SIA12" s="237"/>
      <c r="SIB12" s="238">
        <v>5200</v>
      </c>
      <c r="SIC12" s="234" t="s">
        <v>30311</v>
      </c>
      <c r="SID12" s="235" t="s">
        <v>8705</v>
      </c>
      <c r="SIE12" s="236" t="s">
        <v>30312</v>
      </c>
      <c r="SIF12" s="237"/>
      <c r="SIG12" s="238">
        <v>5200</v>
      </c>
      <c r="SIH12" s="234" t="s">
        <v>30313</v>
      </c>
      <c r="SII12" s="235" t="s">
        <v>8705</v>
      </c>
      <c r="SIJ12" s="236" t="s">
        <v>30314</v>
      </c>
      <c r="SIK12" s="237"/>
      <c r="SIL12" s="238">
        <v>5200</v>
      </c>
      <c r="SIM12" s="234" t="s">
        <v>30315</v>
      </c>
      <c r="SIN12" s="235" t="s">
        <v>8705</v>
      </c>
      <c r="SIO12" s="236" t="s">
        <v>30316</v>
      </c>
      <c r="SIP12" s="237"/>
      <c r="SIQ12" s="238">
        <v>5200</v>
      </c>
      <c r="SIR12" s="234" t="s">
        <v>30317</v>
      </c>
      <c r="SIS12" s="235" t="s">
        <v>8705</v>
      </c>
      <c r="SIT12" s="236" t="s">
        <v>30318</v>
      </c>
      <c r="SIU12" s="237"/>
      <c r="SIV12" s="238">
        <v>5200</v>
      </c>
      <c r="SIW12" s="234" t="s">
        <v>30319</v>
      </c>
      <c r="SIX12" s="235" t="s">
        <v>8705</v>
      </c>
      <c r="SIY12" s="236" t="s">
        <v>30320</v>
      </c>
      <c r="SIZ12" s="237"/>
      <c r="SJA12" s="238">
        <v>5200</v>
      </c>
      <c r="SJB12" s="234" t="s">
        <v>30321</v>
      </c>
      <c r="SJC12" s="235" t="s">
        <v>8705</v>
      </c>
      <c r="SJD12" s="236" t="s">
        <v>30322</v>
      </c>
      <c r="SJE12" s="237"/>
      <c r="SJF12" s="238">
        <v>5200</v>
      </c>
      <c r="SJG12" s="234" t="s">
        <v>30323</v>
      </c>
      <c r="SJH12" s="235" t="s">
        <v>8705</v>
      </c>
      <c r="SJI12" s="236" t="s">
        <v>30324</v>
      </c>
      <c r="SJJ12" s="237"/>
      <c r="SJK12" s="238">
        <v>5200</v>
      </c>
      <c r="SJL12" s="234" t="s">
        <v>30325</v>
      </c>
      <c r="SJM12" s="235" t="s">
        <v>8705</v>
      </c>
      <c r="SJN12" s="236" t="s">
        <v>30326</v>
      </c>
      <c r="SJO12" s="237"/>
      <c r="SJP12" s="238">
        <v>5200</v>
      </c>
      <c r="SJQ12" s="234" t="s">
        <v>30327</v>
      </c>
      <c r="SJR12" s="235" t="s">
        <v>8705</v>
      </c>
      <c r="SJS12" s="236" t="s">
        <v>30328</v>
      </c>
      <c r="SJT12" s="237"/>
      <c r="SJU12" s="238">
        <v>5200</v>
      </c>
      <c r="SJV12" s="234" t="s">
        <v>30329</v>
      </c>
      <c r="SJW12" s="235" t="s">
        <v>8705</v>
      </c>
      <c r="SJX12" s="236" t="s">
        <v>30330</v>
      </c>
      <c r="SJY12" s="237"/>
      <c r="SJZ12" s="238">
        <v>5200</v>
      </c>
      <c r="SKA12" s="234" t="s">
        <v>30331</v>
      </c>
      <c r="SKB12" s="235" t="s">
        <v>8705</v>
      </c>
      <c r="SKC12" s="236" t="s">
        <v>30332</v>
      </c>
      <c r="SKD12" s="237"/>
      <c r="SKE12" s="238">
        <v>5200</v>
      </c>
      <c r="SKF12" s="234" t="s">
        <v>30333</v>
      </c>
      <c r="SKG12" s="235" t="s">
        <v>8705</v>
      </c>
      <c r="SKH12" s="236" t="s">
        <v>30334</v>
      </c>
      <c r="SKI12" s="237"/>
      <c r="SKJ12" s="238">
        <v>5200</v>
      </c>
      <c r="SKK12" s="234" t="s">
        <v>30335</v>
      </c>
      <c r="SKL12" s="235" t="s">
        <v>8705</v>
      </c>
      <c r="SKM12" s="236" t="s">
        <v>30336</v>
      </c>
      <c r="SKN12" s="237"/>
      <c r="SKO12" s="238">
        <v>5200</v>
      </c>
      <c r="SKP12" s="234" t="s">
        <v>30337</v>
      </c>
      <c r="SKQ12" s="235" t="s">
        <v>8705</v>
      </c>
      <c r="SKR12" s="236" t="s">
        <v>30338</v>
      </c>
      <c r="SKS12" s="237"/>
      <c r="SKT12" s="238">
        <v>5200</v>
      </c>
      <c r="SKU12" s="234" t="s">
        <v>30339</v>
      </c>
      <c r="SKV12" s="235" t="s">
        <v>8705</v>
      </c>
      <c r="SKW12" s="236" t="s">
        <v>30340</v>
      </c>
      <c r="SKX12" s="237"/>
      <c r="SKY12" s="238">
        <v>5200</v>
      </c>
      <c r="SKZ12" s="234" t="s">
        <v>30341</v>
      </c>
      <c r="SLA12" s="235" t="s">
        <v>8705</v>
      </c>
      <c r="SLB12" s="236" t="s">
        <v>30342</v>
      </c>
      <c r="SLC12" s="237"/>
      <c r="SLD12" s="238">
        <v>5200</v>
      </c>
      <c r="SLE12" s="234" t="s">
        <v>30343</v>
      </c>
      <c r="SLF12" s="235" t="s">
        <v>8705</v>
      </c>
      <c r="SLG12" s="236" t="s">
        <v>30344</v>
      </c>
      <c r="SLH12" s="237"/>
      <c r="SLI12" s="238">
        <v>5200</v>
      </c>
      <c r="SLJ12" s="234" t="s">
        <v>30345</v>
      </c>
      <c r="SLK12" s="235" t="s">
        <v>8705</v>
      </c>
      <c r="SLL12" s="236" t="s">
        <v>30346</v>
      </c>
      <c r="SLM12" s="237"/>
      <c r="SLN12" s="238">
        <v>5200</v>
      </c>
      <c r="SLO12" s="234" t="s">
        <v>30347</v>
      </c>
      <c r="SLP12" s="235" t="s">
        <v>8705</v>
      </c>
      <c r="SLQ12" s="236" t="s">
        <v>30348</v>
      </c>
      <c r="SLR12" s="237"/>
      <c r="SLS12" s="238">
        <v>5200</v>
      </c>
      <c r="SLT12" s="234" t="s">
        <v>30349</v>
      </c>
      <c r="SLU12" s="235" t="s">
        <v>8705</v>
      </c>
      <c r="SLV12" s="236" t="s">
        <v>30350</v>
      </c>
      <c r="SLW12" s="237"/>
      <c r="SLX12" s="238">
        <v>5200</v>
      </c>
      <c r="SLY12" s="234" t="s">
        <v>30351</v>
      </c>
      <c r="SLZ12" s="235" t="s">
        <v>8705</v>
      </c>
      <c r="SMA12" s="236" t="s">
        <v>30352</v>
      </c>
      <c r="SMB12" s="237"/>
      <c r="SMC12" s="238">
        <v>5200</v>
      </c>
      <c r="SMD12" s="234" t="s">
        <v>30353</v>
      </c>
      <c r="SME12" s="235" t="s">
        <v>8705</v>
      </c>
      <c r="SMF12" s="236" t="s">
        <v>30354</v>
      </c>
      <c r="SMG12" s="237"/>
      <c r="SMH12" s="238">
        <v>5200</v>
      </c>
      <c r="SMI12" s="234" t="s">
        <v>30355</v>
      </c>
      <c r="SMJ12" s="235" t="s">
        <v>8705</v>
      </c>
      <c r="SMK12" s="236" t="s">
        <v>30356</v>
      </c>
      <c r="SML12" s="237"/>
      <c r="SMM12" s="238">
        <v>5200</v>
      </c>
      <c r="SMN12" s="234" t="s">
        <v>30357</v>
      </c>
      <c r="SMO12" s="235" t="s">
        <v>8705</v>
      </c>
      <c r="SMP12" s="236" t="s">
        <v>30358</v>
      </c>
      <c r="SMQ12" s="237"/>
      <c r="SMR12" s="238">
        <v>5200</v>
      </c>
      <c r="SMS12" s="234" t="s">
        <v>30359</v>
      </c>
      <c r="SMT12" s="235" t="s">
        <v>8705</v>
      </c>
      <c r="SMU12" s="236" t="s">
        <v>30360</v>
      </c>
      <c r="SMV12" s="237"/>
      <c r="SMW12" s="238">
        <v>5200</v>
      </c>
      <c r="SMX12" s="234" t="s">
        <v>30361</v>
      </c>
      <c r="SMY12" s="235" t="s">
        <v>8705</v>
      </c>
      <c r="SMZ12" s="236" t="s">
        <v>30362</v>
      </c>
      <c r="SNA12" s="237"/>
      <c r="SNB12" s="238">
        <v>5200</v>
      </c>
      <c r="SNC12" s="234" t="s">
        <v>30363</v>
      </c>
      <c r="SND12" s="235" t="s">
        <v>8705</v>
      </c>
      <c r="SNE12" s="236" t="s">
        <v>30364</v>
      </c>
      <c r="SNF12" s="237"/>
      <c r="SNG12" s="238">
        <v>5200</v>
      </c>
      <c r="SNH12" s="234" t="s">
        <v>30365</v>
      </c>
      <c r="SNI12" s="235" t="s">
        <v>8705</v>
      </c>
      <c r="SNJ12" s="236" t="s">
        <v>30366</v>
      </c>
      <c r="SNK12" s="237"/>
      <c r="SNL12" s="238">
        <v>5200</v>
      </c>
      <c r="SNM12" s="234" t="s">
        <v>30367</v>
      </c>
      <c r="SNN12" s="235" t="s">
        <v>8705</v>
      </c>
      <c r="SNO12" s="236" t="s">
        <v>30368</v>
      </c>
      <c r="SNP12" s="237"/>
      <c r="SNQ12" s="238">
        <v>5200</v>
      </c>
      <c r="SNR12" s="234" t="s">
        <v>30369</v>
      </c>
      <c r="SNS12" s="235" t="s">
        <v>8705</v>
      </c>
      <c r="SNT12" s="236" t="s">
        <v>30370</v>
      </c>
      <c r="SNU12" s="237"/>
      <c r="SNV12" s="238">
        <v>5200</v>
      </c>
      <c r="SNW12" s="234" t="s">
        <v>30371</v>
      </c>
      <c r="SNX12" s="235" t="s">
        <v>8705</v>
      </c>
      <c r="SNY12" s="236" t="s">
        <v>30372</v>
      </c>
      <c r="SNZ12" s="237"/>
      <c r="SOA12" s="238">
        <v>5200</v>
      </c>
      <c r="SOB12" s="234" t="s">
        <v>30373</v>
      </c>
      <c r="SOC12" s="235" t="s">
        <v>8705</v>
      </c>
      <c r="SOD12" s="236" t="s">
        <v>30374</v>
      </c>
      <c r="SOE12" s="237"/>
      <c r="SOF12" s="238">
        <v>5200</v>
      </c>
      <c r="SOG12" s="234" t="s">
        <v>30375</v>
      </c>
      <c r="SOH12" s="235" t="s">
        <v>8705</v>
      </c>
      <c r="SOI12" s="236" t="s">
        <v>30376</v>
      </c>
      <c r="SOJ12" s="237"/>
      <c r="SOK12" s="238">
        <v>5200</v>
      </c>
      <c r="SOL12" s="234" t="s">
        <v>30377</v>
      </c>
      <c r="SOM12" s="235" t="s">
        <v>8705</v>
      </c>
      <c r="SON12" s="236" t="s">
        <v>30378</v>
      </c>
      <c r="SOO12" s="237"/>
      <c r="SOP12" s="238">
        <v>5200</v>
      </c>
      <c r="SOQ12" s="234" t="s">
        <v>30379</v>
      </c>
      <c r="SOR12" s="235" t="s">
        <v>8705</v>
      </c>
      <c r="SOS12" s="236" t="s">
        <v>30380</v>
      </c>
      <c r="SOT12" s="237"/>
      <c r="SOU12" s="238">
        <v>5200</v>
      </c>
      <c r="SOV12" s="234" t="s">
        <v>30381</v>
      </c>
      <c r="SOW12" s="235" t="s">
        <v>8705</v>
      </c>
      <c r="SOX12" s="236" t="s">
        <v>30382</v>
      </c>
      <c r="SOY12" s="237"/>
      <c r="SOZ12" s="238">
        <v>5200</v>
      </c>
      <c r="SPA12" s="234" t="s">
        <v>30383</v>
      </c>
      <c r="SPB12" s="235" t="s">
        <v>8705</v>
      </c>
      <c r="SPC12" s="236" t="s">
        <v>30384</v>
      </c>
      <c r="SPD12" s="237"/>
      <c r="SPE12" s="238">
        <v>5200</v>
      </c>
      <c r="SPF12" s="234" t="s">
        <v>30385</v>
      </c>
      <c r="SPG12" s="235" t="s">
        <v>8705</v>
      </c>
      <c r="SPH12" s="236" t="s">
        <v>30386</v>
      </c>
      <c r="SPI12" s="237"/>
      <c r="SPJ12" s="238">
        <v>5200</v>
      </c>
      <c r="SPK12" s="234" t="s">
        <v>30387</v>
      </c>
      <c r="SPL12" s="235" t="s">
        <v>8705</v>
      </c>
      <c r="SPM12" s="236" t="s">
        <v>30388</v>
      </c>
      <c r="SPN12" s="237"/>
      <c r="SPO12" s="238">
        <v>5200</v>
      </c>
      <c r="SPP12" s="234" t="s">
        <v>30389</v>
      </c>
      <c r="SPQ12" s="235" t="s">
        <v>8705</v>
      </c>
      <c r="SPR12" s="236" t="s">
        <v>30390</v>
      </c>
      <c r="SPS12" s="237"/>
      <c r="SPT12" s="238">
        <v>5200</v>
      </c>
      <c r="SPU12" s="234" t="s">
        <v>30391</v>
      </c>
      <c r="SPV12" s="235" t="s">
        <v>8705</v>
      </c>
      <c r="SPW12" s="236" t="s">
        <v>30392</v>
      </c>
      <c r="SPX12" s="237"/>
      <c r="SPY12" s="238">
        <v>5200</v>
      </c>
      <c r="SPZ12" s="234" t="s">
        <v>30393</v>
      </c>
      <c r="SQA12" s="235" t="s">
        <v>8705</v>
      </c>
      <c r="SQB12" s="236" t="s">
        <v>30394</v>
      </c>
      <c r="SQC12" s="237"/>
      <c r="SQD12" s="238">
        <v>5200</v>
      </c>
      <c r="SQE12" s="234" t="s">
        <v>30395</v>
      </c>
      <c r="SQF12" s="235" t="s">
        <v>8705</v>
      </c>
      <c r="SQG12" s="236" t="s">
        <v>30396</v>
      </c>
      <c r="SQH12" s="237"/>
      <c r="SQI12" s="238">
        <v>5200</v>
      </c>
      <c r="SQJ12" s="234" t="s">
        <v>30397</v>
      </c>
      <c r="SQK12" s="235" t="s">
        <v>8705</v>
      </c>
      <c r="SQL12" s="236" t="s">
        <v>30398</v>
      </c>
      <c r="SQM12" s="237"/>
      <c r="SQN12" s="238">
        <v>5200</v>
      </c>
      <c r="SQO12" s="234" t="s">
        <v>30399</v>
      </c>
      <c r="SQP12" s="235" t="s">
        <v>8705</v>
      </c>
      <c r="SQQ12" s="236" t="s">
        <v>30400</v>
      </c>
      <c r="SQR12" s="237"/>
      <c r="SQS12" s="238">
        <v>5200</v>
      </c>
      <c r="SQT12" s="234" t="s">
        <v>30401</v>
      </c>
      <c r="SQU12" s="235" t="s">
        <v>8705</v>
      </c>
      <c r="SQV12" s="236" t="s">
        <v>30402</v>
      </c>
      <c r="SQW12" s="237"/>
      <c r="SQX12" s="238">
        <v>5200</v>
      </c>
      <c r="SQY12" s="234" t="s">
        <v>30403</v>
      </c>
      <c r="SQZ12" s="235" t="s">
        <v>8705</v>
      </c>
      <c r="SRA12" s="236" t="s">
        <v>30404</v>
      </c>
      <c r="SRB12" s="237"/>
      <c r="SRC12" s="238">
        <v>5200</v>
      </c>
      <c r="SRD12" s="234" t="s">
        <v>30405</v>
      </c>
      <c r="SRE12" s="235" t="s">
        <v>8705</v>
      </c>
      <c r="SRF12" s="236" t="s">
        <v>30406</v>
      </c>
      <c r="SRG12" s="237"/>
      <c r="SRH12" s="238">
        <v>5200</v>
      </c>
      <c r="SRI12" s="234" t="s">
        <v>30407</v>
      </c>
      <c r="SRJ12" s="235" t="s">
        <v>8705</v>
      </c>
      <c r="SRK12" s="236" t="s">
        <v>30408</v>
      </c>
      <c r="SRL12" s="237"/>
      <c r="SRM12" s="238">
        <v>5200</v>
      </c>
      <c r="SRN12" s="234" t="s">
        <v>30409</v>
      </c>
      <c r="SRO12" s="235" t="s">
        <v>8705</v>
      </c>
      <c r="SRP12" s="236" t="s">
        <v>30410</v>
      </c>
      <c r="SRQ12" s="237"/>
      <c r="SRR12" s="238">
        <v>5200</v>
      </c>
      <c r="SRS12" s="234" t="s">
        <v>30411</v>
      </c>
      <c r="SRT12" s="235" t="s">
        <v>8705</v>
      </c>
      <c r="SRU12" s="236" t="s">
        <v>30412</v>
      </c>
      <c r="SRV12" s="237"/>
      <c r="SRW12" s="238">
        <v>5200</v>
      </c>
      <c r="SRX12" s="234" t="s">
        <v>30413</v>
      </c>
      <c r="SRY12" s="235" t="s">
        <v>8705</v>
      </c>
      <c r="SRZ12" s="236" t="s">
        <v>30414</v>
      </c>
      <c r="SSA12" s="237"/>
      <c r="SSB12" s="238">
        <v>5200</v>
      </c>
      <c r="SSC12" s="234" t="s">
        <v>30415</v>
      </c>
      <c r="SSD12" s="235" t="s">
        <v>8705</v>
      </c>
      <c r="SSE12" s="236" t="s">
        <v>30416</v>
      </c>
      <c r="SSF12" s="237"/>
      <c r="SSG12" s="238">
        <v>5200</v>
      </c>
      <c r="SSH12" s="234" t="s">
        <v>30417</v>
      </c>
      <c r="SSI12" s="235" t="s">
        <v>8705</v>
      </c>
      <c r="SSJ12" s="236" t="s">
        <v>30418</v>
      </c>
      <c r="SSK12" s="237"/>
      <c r="SSL12" s="238">
        <v>5200</v>
      </c>
      <c r="SSM12" s="234" t="s">
        <v>30419</v>
      </c>
      <c r="SSN12" s="235" t="s">
        <v>8705</v>
      </c>
      <c r="SSO12" s="236" t="s">
        <v>30420</v>
      </c>
      <c r="SSP12" s="237"/>
      <c r="SSQ12" s="238">
        <v>5200</v>
      </c>
      <c r="SSR12" s="234" t="s">
        <v>30421</v>
      </c>
      <c r="SSS12" s="235" t="s">
        <v>8705</v>
      </c>
      <c r="SST12" s="236" t="s">
        <v>30422</v>
      </c>
      <c r="SSU12" s="237"/>
      <c r="SSV12" s="238">
        <v>5200</v>
      </c>
      <c r="SSW12" s="234" t="s">
        <v>30423</v>
      </c>
      <c r="SSX12" s="235" t="s">
        <v>8705</v>
      </c>
      <c r="SSY12" s="236" t="s">
        <v>30424</v>
      </c>
      <c r="SSZ12" s="237"/>
      <c r="STA12" s="238">
        <v>5200</v>
      </c>
      <c r="STB12" s="234" t="s">
        <v>30425</v>
      </c>
      <c r="STC12" s="235" t="s">
        <v>8705</v>
      </c>
      <c r="STD12" s="236" t="s">
        <v>30426</v>
      </c>
      <c r="STE12" s="237"/>
      <c r="STF12" s="238">
        <v>5200</v>
      </c>
      <c r="STG12" s="234" t="s">
        <v>30427</v>
      </c>
      <c r="STH12" s="235" t="s">
        <v>8705</v>
      </c>
      <c r="STI12" s="236" t="s">
        <v>30428</v>
      </c>
      <c r="STJ12" s="237"/>
      <c r="STK12" s="238">
        <v>5200</v>
      </c>
      <c r="STL12" s="234" t="s">
        <v>30429</v>
      </c>
      <c r="STM12" s="235" t="s">
        <v>8705</v>
      </c>
      <c r="STN12" s="236" t="s">
        <v>30430</v>
      </c>
      <c r="STO12" s="237"/>
      <c r="STP12" s="238">
        <v>5200</v>
      </c>
      <c r="STQ12" s="234" t="s">
        <v>30431</v>
      </c>
      <c r="STR12" s="235" t="s">
        <v>8705</v>
      </c>
      <c r="STS12" s="236" t="s">
        <v>30432</v>
      </c>
      <c r="STT12" s="237"/>
      <c r="STU12" s="238">
        <v>5200</v>
      </c>
      <c r="STV12" s="234" t="s">
        <v>30433</v>
      </c>
      <c r="STW12" s="235" t="s">
        <v>8705</v>
      </c>
      <c r="STX12" s="236" t="s">
        <v>30434</v>
      </c>
      <c r="STY12" s="237"/>
      <c r="STZ12" s="238">
        <v>5200</v>
      </c>
      <c r="SUA12" s="234" t="s">
        <v>30435</v>
      </c>
      <c r="SUB12" s="235" t="s">
        <v>8705</v>
      </c>
      <c r="SUC12" s="236" t="s">
        <v>30436</v>
      </c>
      <c r="SUD12" s="237"/>
      <c r="SUE12" s="238">
        <v>5200</v>
      </c>
      <c r="SUF12" s="234" t="s">
        <v>30437</v>
      </c>
      <c r="SUG12" s="235" t="s">
        <v>8705</v>
      </c>
      <c r="SUH12" s="236" t="s">
        <v>30438</v>
      </c>
      <c r="SUI12" s="237"/>
      <c r="SUJ12" s="238">
        <v>5200</v>
      </c>
      <c r="SUK12" s="234" t="s">
        <v>30439</v>
      </c>
      <c r="SUL12" s="235" t="s">
        <v>8705</v>
      </c>
      <c r="SUM12" s="236" t="s">
        <v>30440</v>
      </c>
      <c r="SUN12" s="237"/>
      <c r="SUO12" s="238">
        <v>5200</v>
      </c>
      <c r="SUP12" s="234" t="s">
        <v>30441</v>
      </c>
      <c r="SUQ12" s="235" t="s">
        <v>8705</v>
      </c>
      <c r="SUR12" s="236" t="s">
        <v>30442</v>
      </c>
      <c r="SUS12" s="237"/>
      <c r="SUT12" s="238">
        <v>5200</v>
      </c>
      <c r="SUU12" s="234" t="s">
        <v>30443</v>
      </c>
      <c r="SUV12" s="235" t="s">
        <v>8705</v>
      </c>
      <c r="SUW12" s="236" t="s">
        <v>30444</v>
      </c>
      <c r="SUX12" s="237"/>
      <c r="SUY12" s="238">
        <v>5200</v>
      </c>
      <c r="SUZ12" s="234" t="s">
        <v>30445</v>
      </c>
      <c r="SVA12" s="235" t="s">
        <v>8705</v>
      </c>
      <c r="SVB12" s="236" t="s">
        <v>30446</v>
      </c>
      <c r="SVC12" s="237"/>
      <c r="SVD12" s="238">
        <v>5200</v>
      </c>
      <c r="SVE12" s="234" t="s">
        <v>30447</v>
      </c>
      <c r="SVF12" s="235" t="s">
        <v>8705</v>
      </c>
      <c r="SVG12" s="236" t="s">
        <v>30448</v>
      </c>
      <c r="SVH12" s="237"/>
      <c r="SVI12" s="238">
        <v>5200</v>
      </c>
      <c r="SVJ12" s="234" t="s">
        <v>30449</v>
      </c>
      <c r="SVK12" s="235" t="s">
        <v>8705</v>
      </c>
      <c r="SVL12" s="236" t="s">
        <v>30450</v>
      </c>
      <c r="SVM12" s="237"/>
      <c r="SVN12" s="238">
        <v>5200</v>
      </c>
      <c r="SVO12" s="234" t="s">
        <v>30451</v>
      </c>
      <c r="SVP12" s="235" t="s">
        <v>8705</v>
      </c>
      <c r="SVQ12" s="236" t="s">
        <v>30452</v>
      </c>
      <c r="SVR12" s="237"/>
      <c r="SVS12" s="238">
        <v>5200</v>
      </c>
      <c r="SVT12" s="234" t="s">
        <v>30453</v>
      </c>
      <c r="SVU12" s="235" t="s">
        <v>8705</v>
      </c>
      <c r="SVV12" s="236" t="s">
        <v>30454</v>
      </c>
      <c r="SVW12" s="237"/>
      <c r="SVX12" s="238">
        <v>5200</v>
      </c>
      <c r="SVY12" s="234" t="s">
        <v>30455</v>
      </c>
      <c r="SVZ12" s="235" t="s">
        <v>8705</v>
      </c>
      <c r="SWA12" s="236" t="s">
        <v>30456</v>
      </c>
      <c r="SWB12" s="237"/>
      <c r="SWC12" s="238">
        <v>5200</v>
      </c>
      <c r="SWD12" s="234" t="s">
        <v>30457</v>
      </c>
      <c r="SWE12" s="235" t="s">
        <v>8705</v>
      </c>
      <c r="SWF12" s="236" t="s">
        <v>30458</v>
      </c>
      <c r="SWG12" s="237"/>
      <c r="SWH12" s="238">
        <v>5200</v>
      </c>
      <c r="SWI12" s="234" t="s">
        <v>30459</v>
      </c>
      <c r="SWJ12" s="235" t="s">
        <v>8705</v>
      </c>
      <c r="SWK12" s="236" t="s">
        <v>30460</v>
      </c>
      <c r="SWL12" s="237"/>
      <c r="SWM12" s="238">
        <v>5200</v>
      </c>
      <c r="SWN12" s="234" t="s">
        <v>30461</v>
      </c>
      <c r="SWO12" s="235" t="s">
        <v>8705</v>
      </c>
      <c r="SWP12" s="236" t="s">
        <v>30462</v>
      </c>
      <c r="SWQ12" s="237"/>
      <c r="SWR12" s="238">
        <v>5200</v>
      </c>
      <c r="SWS12" s="234" t="s">
        <v>30463</v>
      </c>
      <c r="SWT12" s="235" t="s">
        <v>8705</v>
      </c>
      <c r="SWU12" s="236" t="s">
        <v>30464</v>
      </c>
      <c r="SWV12" s="237"/>
      <c r="SWW12" s="238">
        <v>5200</v>
      </c>
      <c r="SWX12" s="234" t="s">
        <v>30465</v>
      </c>
      <c r="SWY12" s="235" t="s">
        <v>8705</v>
      </c>
      <c r="SWZ12" s="236" t="s">
        <v>30466</v>
      </c>
      <c r="SXA12" s="237"/>
      <c r="SXB12" s="238">
        <v>5200</v>
      </c>
      <c r="SXC12" s="234" t="s">
        <v>30467</v>
      </c>
      <c r="SXD12" s="235" t="s">
        <v>8705</v>
      </c>
      <c r="SXE12" s="236" t="s">
        <v>30468</v>
      </c>
      <c r="SXF12" s="237"/>
      <c r="SXG12" s="238">
        <v>5200</v>
      </c>
      <c r="SXH12" s="234" t="s">
        <v>30469</v>
      </c>
      <c r="SXI12" s="235" t="s">
        <v>8705</v>
      </c>
      <c r="SXJ12" s="236" t="s">
        <v>30470</v>
      </c>
      <c r="SXK12" s="237"/>
      <c r="SXL12" s="238">
        <v>5200</v>
      </c>
      <c r="SXM12" s="234" t="s">
        <v>30471</v>
      </c>
      <c r="SXN12" s="235" t="s">
        <v>8705</v>
      </c>
      <c r="SXO12" s="236" t="s">
        <v>30472</v>
      </c>
      <c r="SXP12" s="237"/>
      <c r="SXQ12" s="238">
        <v>5200</v>
      </c>
      <c r="SXR12" s="234" t="s">
        <v>30473</v>
      </c>
      <c r="SXS12" s="235" t="s">
        <v>8705</v>
      </c>
      <c r="SXT12" s="236" t="s">
        <v>30474</v>
      </c>
      <c r="SXU12" s="237"/>
      <c r="SXV12" s="238">
        <v>5200</v>
      </c>
      <c r="SXW12" s="234" t="s">
        <v>30475</v>
      </c>
      <c r="SXX12" s="235" t="s">
        <v>8705</v>
      </c>
      <c r="SXY12" s="236" t="s">
        <v>30476</v>
      </c>
      <c r="SXZ12" s="237"/>
      <c r="SYA12" s="238">
        <v>5200</v>
      </c>
      <c r="SYB12" s="234" t="s">
        <v>30477</v>
      </c>
      <c r="SYC12" s="235" t="s">
        <v>8705</v>
      </c>
      <c r="SYD12" s="236" t="s">
        <v>30478</v>
      </c>
      <c r="SYE12" s="237"/>
      <c r="SYF12" s="238">
        <v>5200</v>
      </c>
      <c r="SYG12" s="234" t="s">
        <v>30479</v>
      </c>
      <c r="SYH12" s="235" t="s">
        <v>8705</v>
      </c>
      <c r="SYI12" s="236" t="s">
        <v>30480</v>
      </c>
      <c r="SYJ12" s="237"/>
      <c r="SYK12" s="238">
        <v>5200</v>
      </c>
      <c r="SYL12" s="234" t="s">
        <v>30481</v>
      </c>
      <c r="SYM12" s="235" t="s">
        <v>8705</v>
      </c>
      <c r="SYN12" s="236" t="s">
        <v>30482</v>
      </c>
      <c r="SYO12" s="237"/>
      <c r="SYP12" s="238">
        <v>5200</v>
      </c>
      <c r="SYQ12" s="234" t="s">
        <v>30483</v>
      </c>
      <c r="SYR12" s="235" t="s">
        <v>8705</v>
      </c>
      <c r="SYS12" s="236" t="s">
        <v>30484</v>
      </c>
      <c r="SYT12" s="237"/>
      <c r="SYU12" s="238">
        <v>5200</v>
      </c>
      <c r="SYV12" s="234" t="s">
        <v>30485</v>
      </c>
      <c r="SYW12" s="235" t="s">
        <v>8705</v>
      </c>
      <c r="SYX12" s="236" t="s">
        <v>30486</v>
      </c>
      <c r="SYY12" s="237"/>
      <c r="SYZ12" s="238">
        <v>5200</v>
      </c>
      <c r="SZA12" s="234" t="s">
        <v>30487</v>
      </c>
      <c r="SZB12" s="235" t="s">
        <v>8705</v>
      </c>
      <c r="SZC12" s="236" t="s">
        <v>30488</v>
      </c>
      <c r="SZD12" s="237"/>
      <c r="SZE12" s="238">
        <v>5200</v>
      </c>
      <c r="SZF12" s="234" t="s">
        <v>30489</v>
      </c>
      <c r="SZG12" s="235" t="s">
        <v>8705</v>
      </c>
      <c r="SZH12" s="236" t="s">
        <v>30490</v>
      </c>
      <c r="SZI12" s="237"/>
      <c r="SZJ12" s="238">
        <v>5200</v>
      </c>
      <c r="SZK12" s="234" t="s">
        <v>30491</v>
      </c>
      <c r="SZL12" s="235" t="s">
        <v>8705</v>
      </c>
      <c r="SZM12" s="236" t="s">
        <v>30492</v>
      </c>
      <c r="SZN12" s="237"/>
      <c r="SZO12" s="238">
        <v>5200</v>
      </c>
      <c r="SZP12" s="234" t="s">
        <v>30493</v>
      </c>
      <c r="SZQ12" s="235" t="s">
        <v>8705</v>
      </c>
      <c r="SZR12" s="236" t="s">
        <v>30494</v>
      </c>
      <c r="SZS12" s="237"/>
      <c r="SZT12" s="238">
        <v>5200</v>
      </c>
      <c r="SZU12" s="234" t="s">
        <v>30495</v>
      </c>
      <c r="SZV12" s="235" t="s">
        <v>8705</v>
      </c>
      <c r="SZW12" s="236" t="s">
        <v>30496</v>
      </c>
      <c r="SZX12" s="237"/>
      <c r="SZY12" s="238">
        <v>5200</v>
      </c>
      <c r="SZZ12" s="234" t="s">
        <v>30497</v>
      </c>
      <c r="TAA12" s="235" t="s">
        <v>8705</v>
      </c>
      <c r="TAB12" s="236" t="s">
        <v>30498</v>
      </c>
      <c r="TAC12" s="237"/>
      <c r="TAD12" s="238">
        <v>5200</v>
      </c>
      <c r="TAE12" s="234" t="s">
        <v>30499</v>
      </c>
      <c r="TAF12" s="235" t="s">
        <v>8705</v>
      </c>
      <c r="TAG12" s="236" t="s">
        <v>30500</v>
      </c>
      <c r="TAH12" s="237"/>
      <c r="TAI12" s="238">
        <v>5200</v>
      </c>
      <c r="TAJ12" s="234" t="s">
        <v>30501</v>
      </c>
      <c r="TAK12" s="235" t="s">
        <v>8705</v>
      </c>
      <c r="TAL12" s="236" t="s">
        <v>30502</v>
      </c>
      <c r="TAM12" s="237"/>
      <c r="TAN12" s="238">
        <v>5200</v>
      </c>
      <c r="TAO12" s="234" t="s">
        <v>30503</v>
      </c>
      <c r="TAP12" s="235" t="s">
        <v>8705</v>
      </c>
      <c r="TAQ12" s="236" t="s">
        <v>30504</v>
      </c>
      <c r="TAR12" s="237"/>
      <c r="TAS12" s="238">
        <v>5200</v>
      </c>
      <c r="TAT12" s="234" t="s">
        <v>30505</v>
      </c>
      <c r="TAU12" s="235" t="s">
        <v>8705</v>
      </c>
      <c r="TAV12" s="236" t="s">
        <v>30506</v>
      </c>
      <c r="TAW12" s="237"/>
      <c r="TAX12" s="238">
        <v>5200</v>
      </c>
      <c r="TAY12" s="234" t="s">
        <v>30507</v>
      </c>
      <c r="TAZ12" s="235" t="s">
        <v>8705</v>
      </c>
      <c r="TBA12" s="236" t="s">
        <v>30508</v>
      </c>
      <c r="TBB12" s="237"/>
      <c r="TBC12" s="238">
        <v>5200</v>
      </c>
      <c r="TBD12" s="234" t="s">
        <v>30509</v>
      </c>
      <c r="TBE12" s="235" t="s">
        <v>8705</v>
      </c>
      <c r="TBF12" s="236" t="s">
        <v>30510</v>
      </c>
      <c r="TBG12" s="237"/>
      <c r="TBH12" s="238">
        <v>5200</v>
      </c>
      <c r="TBI12" s="234" t="s">
        <v>30511</v>
      </c>
      <c r="TBJ12" s="235" t="s">
        <v>8705</v>
      </c>
      <c r="TBK12" s="236" t="s">
        <v>30512</v>
      </c>
      <c r="TBL12" s="237"/>
      <c r="TBM12" s="238">
        <v>5200</v>
      </c>
      <c r="TBN12" s="234" t="s">
        <v>30513</v>
      </c>
      <c r="TBO12" s="235" t="s">
        <v>8705</v>
      </c>
      <c r="TBP12" s="236" t="s">
        <v>30514</v>
      </c>
      <c r="TBQ12" s="237"/>
      <c r="TBR12" s="238">
        <v>5200</v>
      </c>
      <c r="TBS12" s="234" t="s">
        <v>30515</v>
      </c>
      <c r="TBT12" s="235" t="s">
        <v>8705</v>
      </c>
      <c r="TBU12" s="236" t="s">
        <v>30516</v>
      </c>
      <c r="TBV12" s="237"/>
      <c r="TBW12" s="238">
        <v>5200</v>
      </c>
      <c r="TBX12" s="234" t="s">
        <v>30517</v>
      </c>
      <c r="TBY12" s="235" t="s">
        <v>8705</v>
      </c>
      <c r="TBZ12" s="236" t="s">
        <v>30518</v>
      </c>
      <c r="TCA12" s="237"/>
      <c r="TCB12" s="238">
        <v>5200</v>
      </c>
      <c r="TCC12" s="234" t="s">
        <v>30519</v>
      </c>
      <c r="TCD12" s="235" t="s">
        <v>8705</v>
      </c>
      <c r="TCE12" s="236" t="s">
        <v>30520</v>
      </c>
      <c r="TCF12" s="237"/>
      <c r="TCG12" s="238">
        <v>5200</v>
      </c>
      <c r="TCH12" s="234" t="s">
        <v>30521</v>
      </c>
      <c r="TCI12" s="235" t="s">
        <v>8705</v>
      </c>
      <c r="TCJ12" s="236" t="s">
        <v>30522</v>
      </c>
      <c r="TCK12" s="237"/>
      <c r="TCL12" s="238">
        <v>5200</v>
      </c>
      <c r="TCM12" s="234" t="s">
        <v>30523</v>
      </c>
      <c r="TCN12" s="235" t="s">
        <v>8705</v>
      </c>
      <c r="TCO12" s="236" t="s">
        <v>30524</v>
      </c>
      <c r="TCP12" s="237"/>
      <c r="TCQ12" s="238">
        <v>5200</v>
      </c>
      <c r="TCR12" s="234" t="s">
        <v>30525</v>
      </c>
      <c r="TCS12" s="235" t="s">
        <v>8705</v>
      </c>
      <c r="TCT12" s="236" t="s">
        <v>30526</v>
      </c>
      <c r="TCU12" s="237"/>
      <c r="TCV12" s="238">
        <v>5200</v>
      </c>
      <c r="TCW12" s="234" t="s">
        <v>30527</v>
      </c>
      <c r="TCX12" s="235" t="s">
        <v>8705</v>
      </c>
      <c r="TCY12" s="236" t="s">
        <v>30528</v>
      </c>
      <c r="TCZ12" s="237"/>
      <c r="TDA12" s="238">
        <v>5200</v>
      </c>
      <c r="TDB12" s="234" t="s">
        <v>30529</v>
      </c>
      <c r="TDC12" s="235" t="s">
        <v>8705</v>
      </c>
      <c r="TDD12" s="236" t="s">
        <v>30530</v>
      </c>
      <c r="TDE12" s="237"/>
      <c r="TDF12" s="238">
        <v>5200</v>
      </c>
      <c r="TDG12" s="234" t="s">
        <v>30531</v>
      </c>
      <c r="TDH12" s="235" t="s">
        <v>8705</v>
      </c>
      <c r="TDI12" s="236" t="s">
        <v>30532</v>
      </c>
      <c r="TDJ12" s="237"/>
      <c r="TDK12" s="238">
        <v>5200</v>
      </c>
      <c r="TDL12" s="234" t="s">
        <v>30533</v>
      </c>
      <c r="TDM12" s="235" t="s">
        <v>8705</v>
      </c>
      <c r="TDN12" s="236" t="s">
        <v>30534</v>
      </c>
      <c r="TDO12" s="237"/>
      <c r="TDP12" s="238">
        <v>5200</v>
      </c>
      <c r="TDQ12" s="234" t="s">
        <v>30535</v>
      </c>
      <c r="TDR12" s="235" t="s">
        <v>8705</v>
      </c>
      <c r="TDS12" s="236" t="s">
        <v>30536</v>
      </c>
      <c r="TDT12" s="237"/>
      <c r="TDU12" s="238">
        <v>5200</v>
      </c>
      <c r="TDV12" s="234" t="s">
        <v>30537</v>
      </c>
      <c r="TDW12" s="235" t="s">
        <v>8705</v>
      </c>
      <c r="TDX12" s="236" t="s">
        <v>30538</v>
      </c>
      <c r="TDY12" s="237"/>
      <c r="TDZ12" s="238">
        <v>5200</v>
      </c>
      <c r="TEA12" s="234" t="s">
        <v>30539</v>
      </c>
      <c r="TEB12" s="235" t="s">
        <v>8705</v>
      </c>
      <c r="TEC12" s="236" t="s">
        <v>30540</v>
      </c>
      <c r="TED12" s="237"/>
      <c r="TEE12" s="238">
        <v>5200</v>
      </c>
      <c r="TEF12" s="234" t="s">
        <v>30541</v>
      </c>
      <c r="TEG12" s="235" t="s">
        <v>8705</v>
      </c>
      <c r="TEH12" s="236" t="s">
        <v>30542</v>
      </c>
      <c r="TEI12" s="237"/>
      <c r="TEJ12" s="238">
        <v>5200</v>
      </c>
      <c r="TEK12" s="234" t="s">
        <v>30543</v>
      </c>
      <c r="TEL12" s="235" t="s">
        <v>8705</v>
      </c>
      <c r="TEM12" s="236" t="s">
        <v>30544</v>
      </c>
      <c r="TEN12" s="237"/>
      <c r="TEO12" s="238">
        <v>5200</v>
      </c>
      <c r="TEP12" s="234" t="s">
        <v>30545</v>
      </c>
      <c r="TEQ12" s="235" t="s">
        <v>8705</v>
      </c>
      <c r="TER12" s="236" t="s">
        <v>30546</v>
      </c>
      <c r="TES12" s="237"/>
      <c r="TET12" s="238">
        <v>5200</v>
      </c>
      <c r="TEU12" s="234" t="s">
        <v>30547</v>
      </c>
      <c r="TEV12" s="235" t="s">
        <v>8705</v>
      </c>
      <c r="TEW12" s="236" t="s">
        <v>30548</v>
      </c>
      <c r="TEX12" s="237"/>
      <c r="TEY12" s="238">
        <v>5200</v>
      </c>
      <c r="TEZ12" s="234" t="s">
        <v>30549</v>
      </c>
      <c r="TFA12" s="235" t="s">
        <v>8705</v>
      </c>
      <c r="TFB12" s="236" t="s">
        <v>30550</v>
      </c>
      <c r="TFC12" s="237"/>
      <c r="TFD12" s="238">
        <v>5200</v>
      </c>
      <c r="TFE12" s="234" t="s">
        <v>30551</v>
      </c>
      <c r="TFF12" s="235" t="s">
        <v>8705</v>
      </c>
      <c r="TFG12" s="236" t="s">
        <v>30552</v>
      </c>
      <c r="TFH12" s="237"/>
      <c r="TFI12" s="238">
        <v>5200</v>
      </c>
      <c r="TFJ12" s="234" t="s">
        <v>30553</v>
      </c>
      <c r="TFK12" s="235" t="s">
        <v>8705</v>
      </c>
      <c r="TFL12" s="236" t="s">
        <v>30554</v>
      </c>
      <c r="TFM12" s="237"/>
      <c r="TFN12" s="238">
        <v>5200</v>
      </c>
      <c r="TFO12" s="234" t="s">
        <v>30555</v>
      </c>
      <c r="TFP12" s="235" t="s">
        <v>8705</v>
      </c>
      <c r="TFQ12" s="236" t="s">
        <v>30556</v>
      </c>
      <c r="TFR12" s="237"/>
      <c r="TFS12" s="238">
        <v>5200</v>
      </c>
      <c r="TFT12" s="234" t="s">
        <v>30557</v>
      </c>
      <c r="TFU12" s="235" t="s">
        <v>8705</v>
      </c>
      <c r="TFV12" s="236" t="s">
        <v>30558</v>
      </c>
      <c r="TFW12" s="237"/>
      <c r="TFX12" s="238">
        <v>5200</v>
      </c>
      <c r="TFY12" s="234" t="s">
        <v>30559</v>
      </c>
      <c r="TFZ12" s="235" t="s">
        <v>8705</v>
      </c>
      <c r="TGA12" s="236" t="s">
        <v>30560</v>
      </c>
      <c r="TGB12" s="237"/>
      <c r="TGC12" s="238">
        <v>5200</v>
      </c>
      <c r="TGD12" s="234" t="s">
        <v>30561</v>
      </c>
      <c r="TGE12" s="235" t="s">
        <v>8705</v>
      </c>
      <c r="TGF12" s="236" t="s">
        <v>30562</v>
      </c>
      <c r="TGG12" s="237"/>
      <c r="TGH12" s="238">
        <v>5200</v>
      </c>
      <c r="TGI12" s="234" t="s">
        <v>30563</v>
      </c>
      <c r="TGJ12" s="235" t="s">
        <v>8705</v>
      </c>
      <c r="TGK12" s="236" t="s">
        <v>30564</v>
      </c>
      <c r="TGL12" s="237"/>
      <c r="TGM12" s="238">
        <v>5200</v>
      </c>
      <c r="TGN12" s="234" t="s">
        <v>30565</v>
      </c>
      <c r="TGO12" s="235" t="s">
        <v>8705</v>
      </c>
      <c r="TGP12" s="236" t="s">
        <v>30566</v>
      </c>
      <c r="TGQ12" s="237"/>
      <c r="TGR12" s="238">
        <v>5200</v>
      </c>
      <c r="TGS12" s="234" t="s">
        <v>30567</v>
      </c>
      <c r="TGT12" s="235" t="s">
        <v>8705</v>
      </c>
      <c r="TGU12" s="236" t="s">
        <v>30568</v>
      </c>
      <c r="TGV12" s="237"/>
      <c r="TGW12" s="238">
        <v>5200</v>
      </c>
      <c r="TGX12" s="234" t="s">
        <v>30569</v>
      </c>
      <c r="TGY12" s="235" t="s">
        <v>8705</v>
      </c>
      <c r="TGZ12" s="236" t="s">
        <v>30570</v>
      </c>
      <c r="THA12" s="237"/>
      <c r="THB12" s="238">
        <v>5200</v>
      </c>
      <c r="THC12" s="234" t="s">
        <v>30571</v>
      </c>
      <c r="THD12" s="235" t="s">
        <v>8705</v>
      </c>
      <c r="THE12" s="236" t="s">
        <v>30572</v>
      </c>
      <c r="THF12" s="237"/>
      <c r="THG12" s="238">
        <v>5200</v>
      </c>
      <c r="THH12" s="234" t="s">
        <v>30573</v>
      </c>
      <c r="THI12" s="235" t="s">
        <v>8705</v>
      </c>
      <c r="THJ12" s="236" t="s">
        <v>30574</v>
      </c>
      <c r="THK12" s="237"/>
      <c r="THL12" s="238">
        <v>5200</v>
      </c>
      <c r="THM12" s="234" t="s">
        <v>30575</v>
      </c>
      <c r="THN12" s="235" t="s">
        <v>8705</v>
      </c>
      <c r="THO12" s="236" t="s">
        <v>30576</v>
      </c>
      <c r="THP12" s="237"/>
      <c r="THQ12" s="238">
        <v>5200</v>
      </c>
      <c r="THR12" s="234" t="s">
        <v>30577</v>
      </c>
      <c r="THS12" s="235" t="s">
        <v>8705</v>
      </c>
      <c r="THT12" s="236" t="s">
        <v>30578</v>
      </c>
      <c r="THU12" s="237"/>
      <c r="THV12" s="238">
        <v>5200</v>
      </c>
      <c r="THW12" s="234" t="s">
        <v>30579</v>
      </c>
      <c r="THX12" s="235" t="s">
        <v>8705</v>
      </c>
      <c r="THY12" s="236" t="s">
        <v>30580</v>
      </c>
      <c r="THZ12" s="237"/>
      <c r="TIA12" s="238">
        <v>5200</v>
      </c>
      <c r="TIB12" s="234" t="s">
        <v>30581</v>
      </c>
      <c r="TIC12" s="235" t="s">
        <v>8705</v>
      </c>
      <c r="TID12" s="236" t="s">
        <v>30582</v>
      </c>
      <c r="TIE12" s="237"/>
      <c r="TIF12" s="238">
        <v>5200</v>
      </c>
      <c r="TIG12" s="234" t="s">
        <v>30583</v>
      </c>
      <c r="TIH12" s="235" t="s">
        <v>8705</v>
      </c>
      <c r="TII12" s="236" t="s">
        <v>30584</v>
      </c>
      <c r="TIJ12" s="237"/>
      <c r="TIK12" s="238">
        <v>5200</v>
      </c>
      <c r="TIL12" s="234" t="s">
        <v>30585</v>
      </c>
      <c r="TIM12" s="235" t="s">
        <v>8705</v>
      </c>
      <c r="TIN12" s="236" t="s">
        <v>30586</v>
      </c>
      <c r="TIO12" s="237"/>
      <c r="TIP12" s="238">
        <v>5200</v>
      </c>
      <c r="TIQ12" s="234" t="s">
        <v>30587</v>
      </c>
      <c r="TIR12" s="235" t="s">
        <v>8705</v>
      </c>
      <c r="TIS12" s="236" t="s">
        <v>30588</v>
      </c>
      <c r="TIT12" s="237"/>
      <c r="TIU12" s="238">
        <v>5200</v>
      </c>
      <c r="TIV12" s="234" t="s">
        <v>30589</v>
      </c>
      <c r="TIW12" s="235" t="s">
        <v>8705</v>
      </c>
      <c r="TIX12" s="236" t="s">
        <v>30590</v>
      </c>
      <c r="TIY12" s="237"/>
      <c r="TIZ12" s="238">
        <v>5200</v>
      </c>
      <c r="TJA12" s="234" t="s">
        <v>30591</v>
      </c>
      <c r="TJB12" s="235" t="s">
        <v>8705</v>
      </c>
      <c r="TJC12" s="236" t="s">
        <v>30592</v>
      </c>
      <c r="TJD12" s="237"/>
      <c r="TJE12" s="238">
        <v>5200</v>
      </c>
      <c r="TJF12" s="234" t="s">
        <v>30593</v>
      </c>
      <c r="TJG12" s="235" t="s">
        <v>8705</v>
      </c>
      <c r="TJH12" s="236" t="s">
        <v>30594</v>
      </c>
      <c r="TJI12" s="237"/>
      <c r="TJJ12" s="238">
        <v>5200</v>
      </c>
      <c r="TJK12" s="234" t="s">
        <v>30595</v>
      </c>
      <c r="TJL12" s="235" t="s">
        <v>8705</v>
      </c>
      <c r="TJM12" s="236" t="s">
        <v>30596</v>
      </c>
      <c r="TJN12" s="237"/>
      <c r="TJO12" s="238">
        <v>5200</v>
      </c>
      <c r="TJP12" s="234" t="s">
        <v>30597</v>
      </c>
      <c r="TJQ12" s="235" t="s">
        <v>8705</v>
      </c>
      <c r="TJR12" s="236" t="s">
        <v>30598</v>
      </c>
      <c r="TJS12" s="237"/>
      <c r="TJT12" s="238">
        <v>5200</v>
      </c>
      <c r="TJU12" s="234" t="s">
        <v>30599</v>
      </c>
      <c r="TJV12" s="235" t="s">
        <v>8705</v>
      </c>
      <c r="TJW12" s="236" t="s">
        <v>30600</v>
      </c>
      <c r="TJX12" s="237"/>
      <c r="TJY12" s="238">
        <v>5200</v>
      </c>
      <c r="TJZ12" s="234" t="s">
        <v>30601</v>
      </c>
      <c r="TKA12" s="235" t="s">
        <v>8705</v>
      </c>
      <c r="TKB12" s="236" t="s">
        <v>30602</v>
      </c>
      <c r="TKC12" s="237"/>
      <c r="TKD12" s="238">
        <v>5200</v>
      </c>
      <c r="TKE12" s="234" t="s">
        <v>30603</v>
      </c>
      <c r="TKF12" s="235" t="s">
        <v>8705</v>
      </c>
      <c r="TKG12" s="236" t="s">
        <v>30604</v>
      </c>
      <c r="TKH12" s="237"/>
      <c r="TKI12" s="238">
        <v>5200</v>
      </c>
      <c r="TKJ12" s="234" t="s">
        <v>30605</v>
      </c>
      <c r="TKK12" s="235" t="s">
        <v>8705</v>
      </c>
      <c r="TKL12" s="236" t="s">
        <v>30606</v>
      </c>
      <c r="TKM12" s="237"/>
      <c r="TKN12" s="238">
        <v>5200</v>
      </c>
      <c r="TKO12" s="234" t="s">
        <v>30607</v>
      </c>
      <c r="TKP12" s="235" t="s">
        <v>8705</v>
      </c>
      <c r="TKQ12" s="236" t="s">
        <v>30608</v>
      </c>
      <c r="TKR12" s="237"/>
      <c r="TKS12" s="238">
        <v>5200</v>
      </c>
      <c r="TKT12" s="234" t="s">
        <v>30609</v>
      </c>
      <c r="TKU12" s="235" t="s">
        <v>8705</v>
      </c>
      <c r="TKV12" s="236" t="s">
        <v>30610</v>
      </c>
      <c r="TKW12" s="237"/>
      <c r="TKX12" s="238">
        <v>5200</v>
      </c>
      <c r="TKY12" s="234" t="s">
        <v>30611</v>
      </c>
      <c r="TKZ12" s="235" t="s">
        <v>8705</v>
      </c>
      <c r="TLA12" s="236" t="s">
        <v>30612</v>
      </c>
      <c r="TLB12" s="237"/>
      <c r="TLC12" s="238">
        <v>5200</v>
      </c>
      <c r="TLD12" s="234" t="s">
        <v>30613</v>
      </c>
      <c r="TLE12" s="235" t="s">
        <v>8705</v>
      </c>
      <c r="TLF12" s="236" t="s">
        <v>30614</v>
      </c>
      <c r="TLG12" s="237"/>
      <c r="TLH12" s="238">
        <v>5200</v>
      </c>
      <c r="TLI12" s="234" t="s">
        <v>30615</v>
      </c>
      <c r="TLJ12" s="235" t="s">
        <v>8705</v>
      </c>
      <c r="TLK12" s="236" t="s">
        <v>30616</v>
      </c>
      <c r="TLL12" s="237"/>
      <c r="TLM12" s="238">
        <v>5200</v>
      </c>
      <c r="TLN12" s="234" t="s">
        <v>30617</v>
      </c>
      <c r="TLO12" s="235" t="s">
        <v>8705</v>
      </c>
      <c r="TLP12" s="236" t="s">
        <v>30618</v>
      </c>
      <c r="TLQ12" s="237"/>
      <c r="TLR12" s="238">
        <v>5200</v>
      </c>
      <c r="TLS12" s="234" t="s">
        <v>30619</v>
      </c>
      <c r="TLT12" s="235" t="s">
        <v>8705</v>
      </c>
      <c r="TLU12" s="236" t="s">
        <v>30620</v>
      </c>
      <c r="TLV12" s="237"/>
      <c r="TLW12" s="238">
        <v>5200</v>
      </c>
      <c r="TLX12" s="234" t="s">
        <v>30621</v>
      </c>
      <c r="TLY12" s="235" t="s">
        <v>8705</v>
      </c>
      <c r="TLZ12" s="236" t="s">
        <v>30622</v>
      </c>
      <c r="TMA12" s="237"/>
      <c r="TMB12" s="238">
        <v>5200</v>
      </c>
      <c r="TMC12" s="234" t="s">
        <v>30623</v>
      </c>
      <c r="TMD12" s="235" t="s">
        <v>8705</v>
      </c>
      <c r="TME12" s="236" t="s">
        <v>30624</v>
      </c>
      <c r="TMF12" s="237"/>
      <c r="TMG12" s="238">
        <v>5200</v>
      </c>
      <c r="TMH12" s="234" t="s">
        <v>30625</v>
      </c>
      <c r="TMI12" s="235" t="s">
        <v>8705</v>
      </c>
      <c r="TMJ12" s="236" t="s">
        <v>30626</v>
      </c>
      <c r="TMK12" s="237"/>
      <c r="TML12" s="238">
        <v>5200</v>
      </c>
      <c r="TMM12" s="234" t="s">
        <v>30627</v>
      </c>
      <c r="TMN12" s="235" t="s">
        <v>8705</v>
      </c>
      <c r="TMO12" s="236" t="s">
        <v>30628</v>
      </c>
      <c r="TMP12" s="237"/>
      <c r="TMQ12" s="238">
        <v>5200</v>
      </c>
      <c r="TMR12" s="234" t="s">
        <v>30629</v>
      </c>
      <c r="TMS12" s="235" t="s">
        <v>8705</v>
      </c>
      <c r="TMT12" s="236" t="s">
        <v>30630</v>
      </c>
      <c r="TMU12" s="237"/>
      <c r="TMV12" s="238">
        <v>5200</v>
      </c>
      <c r="TMW12" s="234" t="s">
        <v>30631</v>
      </c>
      <c r="TMX12" s="235" t="s">
        <v>8705</v>
      </c>
      <c r="TMY12" s="236" t="s">
        <v>30632</v>
      </c>
      <c r="TMZ12" s="237"/>
      <c r="TNA12" s="238">
        <v>5200</v>
      </c>
      <c r="TNB12" s="234" t="s">
        <v>30633</v>
      </c>
      <c r="TNC12" s="235" t="s">
        <v>8705</v>
      </c>
      <c r="TND12" s="236" t="s">
        <v>30634</v>
      </c>
      <c r="TNE12" s="237"/>
      <c r="TNF12" s="238">
        <v>5200</v>
      </c>
      <c r="TNG12" s="234" t="s">
        <v>30635</v>
      </c>
      <c r="TNH12" s="235" t="s">
        <v>8705</v>
      </c>
      <c r="TNI12" s="236" t="s">
        <v>30636</v>
      </c>
      <c r="TNJ12" s="237"/>
      <c r="TNK12" s="238">
        <v>5200</v>
      </c>
      <c r="TNL12" s="234" t="s">
        <v>30637</v>
      </c>
      <c r="TNM12" s="235" t="s">
        <v>8705</v>
      </c>
      <c r="TNN12" s="236" t="s">
        <v>30638</v>
      </c>
      <c r="TNO12" s="237"/>
      <c r="TNP12" s="238">
        <v>5200</v>
      </c>
      <c r="TNQ12" s="234" t="s">
        <v>30639</v>
      </c>
      <c r="TNR12" s="235" t="s">
        <v>8705</v>
      </c>
      <c r="TNS12" s="236" t="s">
        <v>30640</v>
      </c>
      <c r="TNT12" s="237"/>
      <c r="TNU12" s="238">
        <v>5200</v>
      </c>
      <c r="TNV12" s="234" t="s">
        <v>30641</v>
      </c>
      <c r="TNW12" s="235" t="s">
        <v>8705</v>
      </c>
      <c r="TNX12" s="236" t="s">
        <v>30642</v>
      </c>
      <c r="TNY12" s="237"/>
      <c r="TNZ12" s="238">
        <v>5200</v>
      </c>
      <c r="TOA12" s="234" t="s">
        <v>30643</v>
      </c>
      <c r="TOB12" s="235" t="s">
        <v>8705</v>
      </c>
      <c r="TOC12" s="236" t="s">
        <v>30644</v>
      </c>
      <c r="TOD12" s="237"/>
      <c r="TOE12" s="238">
        <v>5200</v>
      </c>
      <c r="TOF12" s="234" t="s">
        <v>30645</v>
      </c>
      <c r="TOG12" s="235" t="s">
        <v>8705</v>
      </c>
      <c r="TOH12" s="236" t="s">
        <v>30646</v>
      </c>
      <c r="TOI12" s="237"/>
      <c r="TOJ12" s="238">
        <v>5200</v>
      </c>
      <c r="TOK12" s="234" t="s">
        <v>30647</v>
      </c>
      <c r="TOL12" s="235" t="s">
        <v>8705</v>
      </c>
      <c r="TOM12" s="236" t="s">
        <v>30648</v>
      </c>
      <c r="TON12" s="237"/>
      <c r="TOO12" s="238">
        <v>5200</v>
      </c>
      <c r="TOP12" s="234" t="s">
        <v>30649</v>
      </c>
      <c r="TOQ12" s="235" t="s">
        <v>8705</v>
      </c>
      <c r="TOR12" s="236" t="s">
        <v>30650</v>
      </c>
      <c r="TOS12" s="237"/>
      <c r="TOT12" s="238">
        <v>5200</v>
      </c>
      <c r="TOU12" s="234" t="s">
        <v>30651</v>
      </c>
      <c r="TOV12" s="235" t="s">
        <v>8705</v>
      </c>
      <c r="TOW12" s="236" t="s">
        <v>30652</v>
      </c>
      <c r="TOX12" s="237"/>
      <c r="TOY12" s="238">
        <v>5200</v>
      </c>
      <c r="TOZ12" s="234" t="s">
        <v>30653</v>
      </c>
      <c r="TPA12" s="235" t="s">
        <v>8705</v>
      </c>
      <c r="TPB12" s="236" t="s">
        <v>30654</v>
      </c>
      <c r="TPC12" s="237"/>
      <c r="TPD12" s="238">
        <v>5200</v>
      </c>
      <c r="TPE12" s="234" t="s">
        <v>30655</v>
      </c>
      <c r="TPF12" s="235" t="s">
        <v>8705</v>
      </c>
      <c r="TPG12" s="236" t="s">
        <v>30656</v>
      </c>
      <c r="TPH12" s="237"/>
      <c r="TPI12" s="238">
        <v>5200</v>
      </c>
      <c r="TPJ12" s="234" t="s">
        <v>30657</v>
      </c>
      <c r="TPK12" s="235" t="s">
        <v>8705</v>
      </c>
      <c r="TPL12" s="236" t="s">
        <v>30658</v>
      </c>
      <c r="TPM12" s="237"/>
      <c r="TPN12" s="238">
        <v>5200</v>
      </c>
      <c r="TPO12" s="234" t="s">
        <v>30659</v>
      </c>
      <c r="TPP12" s="235" t="s">
        <v>8705</v>
      </c>
      <c r="TPQ12" s="236" t="s">
        <v>30660</v>
      </c>
      <c r="TPR12" s="237"/>
      <c r="TPS12" s="238">
        <v>5200</v>
      </c>
      <c r="TPT12" s="234" t="s">
        <v>30661</v>
      </c>
      <c r="TPU12" s="235" t="s">
        <v>8705</v>
      </c>
      <c r="TPV12" s="236" t="s">
        <v>30662</v>
      </c>
      <c r="TPW12" s="237"/>
      <c r="TPX12" s="238">
        <v>5200</v>
      </c>
      <c r="TPY12" s="234" t="s">
        <v>30663</v>
      </c>
      <c r="TPZ12" s="235" t="s">
        <v>8705</v>
      </c>
      <c r="TQA12" s="236" t="s">
        <v>30664</v>
      </c>
      <c r="TQB12" s="237"/>
      <c r="TQC12" s="238">
        <v>5200</v>
      </c>
      <c r="TQD12" s="234" t="s">
        <v>30665</v>
      </c>
      <c r="TQE12" s="235" t="s">
        <v>8705</v>
      </c>
      <c r="TQF12" s="236" t="s">
        <v>30666</v>
      </c>
      <c r="TQG12" s="237"/>
      <c r="TQH12" s="238">
        <v>5200</v>
      </c>
      <c r="TQI12" s="234" t="s">
        <v>30667</v>
      </c>
      <c r="TQJ12" s="235" t="s">
        <v>8705</v>
      </c>
      <c r="TQK12" s="236" t="s">
        <v>30668</v>
      </c>
      <c r="TQL12" s="237"/>
      <c r="TQM12" s="238">
        <v>5200</v>
      </c>
      <c r="TQN12" s="234" t="s">
        <v>30669</v>
      </c>
      <c r="TQO12" s="235" t="s">
        <v>8705</v>
      </c>
      <c r="TQP12" s="236" t="s">
        <v>30670</v>
      </c>
      <c r="TQQ12" s="237"/>
      <c r="TQR12" s="238">
        <v>5200</v>
      </c>
      <c r="TQS12" s="234" t="s">
        <v>30671</v>
      </c>
      <c r="TQT12" s="235" t="s">
        <v>8705</v>
      </c>
      <c r="TQU12" s="236" t="s">
        <v>30672</v>
      </c>
      <c r="TQV12" s="237"/>
      <c r="TQW12" s="238">
        <v>5200</v>
      </c>
      <c r="TQX12" s="234" t="s">
        <v>30673</v>
      </c>
      <c r="TQY12" s="235" t="s">
        <v>8705</v>
      </c>
      <c r="TQZ12" s="236" t="s">
        <v>30674</v>
      </c>
      <c r="TRA12" s="237"/>
      <c r="TRB12" s="238">
        <v>5200</v>
      </c>
      <c r="TRC12" s="234" t="s">
        <v>30675</v>
      </c>
      <c r="TRD12" s="235" t="s">
        <v>8705</v>
      </c>
      <c r="TRE12" s="236" t="s">
        <v>30676</v>
      </c>
      <c r="TRF12" s="237"/>
      <c r="TRG12" s="238">
        <v>5200</v>
      </c>
      <c r="TRH12" s="234" t="s">
        <v>30677</v>
      </c>
      <c r="TRI12" s="235" t="s">
        <v>8705</v>
      </c>
      <c r="TRJ12" s="236" t="s">
        <v>30678</v>
      </c>
      <c r="TRK12" s="237"/>
      <c r="TRL12" s="238">
        <v>5200</v>
      </c>
      <c r="TRM12" s="234" t="s">
        <v>30679</v>
      </c>
      <c r="TRN12" s="235" t="s">
        <v>8705</v>
      </c>
      <c r="TRO12" s="236" t="s">
        <v>30680</v>
      </c>
      <c r="TRP12" s="237"/>
      <c r="TRQ12" s="238">
        <v>5200</v>
      </c>
      <c r="TRR12" s="234" t="s">
        <v>30681</v>
      </c>
      <c r="TRS12" s="235" t="s">
        <v>8705</v>
      </c>
      <c r="TRT12" s="236" t="s">
        <v>30682</v>
      </c>
      <c r="TRU12" s="237"/>
      <c r="TRV12" s="238">
        <v>5200</v>
      </c>
      <c r="TRW12" s="234" t="s">
        <v>30683</v>
      </c>
      <c r="TRX12" s="235" t="s">
        <v>8705</v>
      </c>
      <c r="TRY12" s="236" t="s">
        <v>30684</v>
      </c>
      <c r="TRZ12" s="237"/>
      <c r="TSA12" s="238">
        <v>5200</v>
      </c>
      <c r="TSB12" s="234" t="s">
        <v>30685</v>
      </c>
      <c r="TSC12" s="235" t="s">
        <v>8705</v>
      </c>
      <c r="TSD12" s="236" t="s">
        <v>30686</v>
      </c>
      <c r="TSE12" s="237"/>
      <c r="TSF12" s="238">
        <v>5200</v>
      </c>
      <c r="TSG12" s="234" t="s">
        <v>30687</v>
      </c>
      <c r="TSH12" s="235" t="s">
        <v>8705</v>
      </c>
      <c r="TSI12" s="236" t="s">
        <v>30688</v>
      </c>
      <c r="TSJ12" s="237"/>
      <c r="TSK12" s="238">
        <v>5200</v>
      </c>
      <c r="TSL12" s="234" t="s">
        <v>30689</v>
      </c>
      <c r="TSM12" s="235" t="s">
        <v>8705</v>
      </c>
      <c r="TSN12" s="236" t="s">
        <v>30690</v>
      </c>
      <c r="TSO12" s="237"/>
      <c r="TSP12" s="238">
        <v>5200</v>
      </c>
      <c r="TSQ12" s="234" t="s">
        <v>30691</v>
      </c>
      <c r="TSR12" s="235" t="s">
        <v>8705</v>
      </c>
      <c r="TSS12" s="236" t="s">
        <v>30692</v>
      </c>
      <c r="TST12" s="237"/>
      <c r="TSU12" s="238">
        <v>5200</v>
      </c>
      <c r="TSV12" s="234" t="s">
        <v>30693</v>
      </c>
      <c r="TSW12" s="235" t="s">
        <v>8705</v>
      </c>
      <c r="TSX12" s="236" t="s">
        <v>30694</v>
      </c>
      <c r="TSY12" s="237"/>
      <c r="TSZ12" s="238">
        <v>5200</v>
      </c>
      <c r="TTA12" s="234" t="s">
        <v>30695</v>
      </c>
      <c r="TTB12" s="235" t="s">
        <v>8705</v>
      </c>
      <c r="TTC12" s="236" t="s">
        <v>30696</v>
      </c>
      <c r="TTD12" s="237"/>
      <c r="TTE12" s="238">
        <v>5200</v>
      </c>
      <c r="TTF12" s="234" t="s">
        <v>30697</v>
      </c>
      <c r="TTG12" s="235" t="s">
        <v>8705</v>
      </c>
      <c r="TTH12" s="236" t="s">
        <v>30698</v>
      </c>
      <c r="TTI12" s="237"/>
      <c r="TTJ12" s="238">
        <v>5200</v>
      </c>
      <c r="TTK12" s="234" t="s">
        <v>30699</v>
      </c>
      <c r="TTL12" s="235" t="s">
        <v>8705</v>
      </c>
      <c r="TTM12" s="236" t="s">
        <v>30700</v>
      </c>
      <c r="TTN12" s="237"/>
      <c r="TTO12" s="238">
        <v>5200</v>
      </c>
      <c r="TTP12" s="234" t="s">
        <v>30701</v>
      </c>
      <c r="TTQ12" s="235" t="s">
        <v>8705</v>
      </c>
      <c r="TTR12" s="236" t="s">
        <v>30702</v>
      </c>
      <c r="TTS12" s="237"/>
      <c r="TTT12" s="238">
        <v>5200</v>
      </c>
      <c r="TTU12" s="234" t="s">
        <v>30703</v>
      </c>
      <c r="TTV12" s="235" t="s">
        <v>8705</v>
      </c>
      <c r="TTW12" s="236" t="s">
        <v>30704</v>
      </c>
      <c r="TTX12" s="237"/>
      <c r="TTY12" s="238">
        <v>5200</v>
      </c>
      <c r="TTZ12" s="234" t="s">
        <v>30705</v>
      </c>
      <c r="TUA12" s="235" t="s">
        <v>8705</v>
      </c>
      <c r="TUB12" s="236" t="s">
        <v>30706</v>
      </c>
      <c r="TUC12" s="237"/>
      <c r="TUD12" s="238">
        <v>5200</v>
      </c>
      <c r="TUE12" s="234" t="s">
        <v>30707</v>
      </c>
      <c r="TUF12" s="235" t="s">
        <v>8705</v>
      </c>
      <c r="TUG12" s="236" t="s">
        <v>30708</v>
      </c>
      <c r="TUH12" s="237"/>
      <c r="TUI12" s="238">
        <v>5200</v>
      </c>
      <c r="TUJ12" s="234" t="s">
        <v>30709</v>
      </c>
      <c r="TUK12" s="235" t="s">
        <v>8705</v>
      </c>
      <c r="TUL12" s="236" t="s">
        <v>30710</v>
      </c>
      <c r="TUM12" s="237"/>
      <c r="TUN12" s="238">
        <v>5200</v>
      </c>
      <c r="TUO12" s="234" t="s">
        <v>30711</v>
      </c>
      <c r="TUP12" s="235" t="s">
        <v>8705</v>
      </c>
      <c r="TUQ12" s="236" t="s">
        <v>30712</v>
      </c>
      <c r="TUR12" s="237"/>
      <c r="TUS12" s="238">
        <v>5200</v>
      </c>
      <c r="TUT12" s="234" t="s">
        <v>30713</v>
      </c>
      <c r="TUU12" s="235" t="s">
        <v>8705</v>
      </c>
      <c r="TUV12" s="236" t="s">
        <v>30714</v>
      </c>
      <c r="TUW12" s="237"/>
      <c r="TUX12" s="238">
        <v>5200</v>
      </c>
      <c r="TUY12" s="234" t="s">
        <v>30715</v>
      </c>
      <c r="TUZ12" s="235" t="s">
        <v>8705</v>
      </c>
      <c r="TVA12" s="236" t="s">
        <v>30716</v>
      </c>
      <c r="TVB12" s="237"/>
      <c r="TVC12" s="238">
        <v>5200</v>
      </c>
      <c r="TVD12" s="234" t="s">
        <v>30717</v>
      </c>
      <c r="TVE12" s="235" t="s">
        <v>8705</v>
      </c>
      <c r="TVF12" s="236" t="s">
        <v>30718</v>
      </c>
      <c r="TVG12" s="237"/>
      <c r="TVH12" s="238">
        <v>5200</v>
      </c>
      <c r="TVI12" s="234" t="s">
        <v>30719</v>
      </c>
      <c r="TVJ12" s="235" t="s">
        <v>8705</v>
      </c>
      <c r="TVK12" s="236" t="s">
        <v>30720</v>
      </c>
      <c r="TVL12" s="237"/>
      <c r="TVM12" s="238">
        <v>5200</v>
      </c>
      <c r="TVN12" s="234" t="s">
        <v>30721</v>
      </c>
      <c r="TVO12" s="235" t="s">
        <v>8705</v>
      </c>
      <c r="TVP12" s="236" t="s">
        <v>30722</v>
      </c>
      <c r="TVQ12" s="237"/>
      <c r="TVR12" s="238">
        <v>5200</v>
      </c>
      <c r="TVS12" s="234" t="s">
        <v>30723</v>
      </c>
      <c r="TVT12" s="235" t="s">
        <v>8705</v>
      </c>
      <c r="TVU12" s="236" t="s">
        <v>30724</v>
      </c>
      <c r="TVV12" s="237"/>
      <c r="TVW12" s="238">
        <v>5200</v>
      </c>
      <c r="TVX12" s="234" t="s">
        <v>30725</v>
      </c>
      <c r="TVY12" s="235" t="s">
        <v>8705</v>
      </c>
      <c r="TVZ12" s="236" t="s">
        <v>30726</v>
      </c>
      <c r="TWA12" s="237"/>
      <c r="TWB12" s="238">
        <v>5200</v>
      </c>
      <c r="TWC12" s="234" t="s">
        <v>30727</v>
      </c>
      <c r="TWD12" s="235" t="s">
        <v>8705</v>
      </c>
      <c r="TWE12" s="236" t="s">
        <v>30728</v>
      </c>
      <c r="TWF12" s="237"/>
      <c r="TWG12" s="238">
        <v>5200</v>
      </c>
      <c r="TWH12" s="234" t="s">
        <v>30729</v>
      </c>
      <c r="TWI12" s="235" t="s">
        <v>8705</v>
      </c>
      <c r="TWJ12" s="236" t="s">
        <v>30730</v>
      </c>
      <c r="TWK12" s="237"/>
      <c r="TWL12" s="238">
        <v>5200</v>
      </c>
      <c r="TWM12" s="234" t="s">
        <v>30731</v>
      </c>
      <c r="TWN12" s="235" t="s">
        <v>8705</v>
      </c>
      <c r="TWO12" s="236" t="s">
        <v>30732</v>
      </c>
      <c r="TWP12" s="237"/>
      <c r="TWQ12" s="238">
        <v>5200</v>
      </c>
      <c r="TWR12" s="234" t="s">
        <v>30733</v>
      </c>
      <c r="TWS12" s="235" t="s">
        <v>8705</v>
      </c>
      <c r="TWT12" s="236" t="s">
        <v>30734</v>
      </c>
      <c r="TWU12" s="237"/>
      <c r="TWV12" s="238">
        <v>5200</v>
      </c>
      <c r="TWW12" s="234" t="s">
        <v>30735</v>
      </c>
      <c r="TWX12" s="235" t="s">
        <v>8705</v>
      </c>
      <c r="TWY12" s="236" t="s">
        <v>30736</v>
      </c>
      <c r="TWZ12" s="237"/>
      <c r="TXA12" s="238">
        <v>5200</v>
      </c>
      <c r="TXB12" s="234" t="s">
        <v>30737</v>
      </c>
      <c r="TXC12" s="235" t="s">
        <v>8705</v>
      </c>
      <c r="TXD12" s="236" t="s">
        <v>30738</v>
      </c>
      <c r="TXE12" s="237"/>
      <c r="TXF12" s="238">
        <v>5200</v>
      </c>
      <c r="TXG12" s="234" t="s">
        <v>30739</v>
      </c>
      <c r="TXH12" s="235" t="s">
        <v>8705</v>
      </c>
      <c r="TXI12" s="236" t="s">
        <v>30740</v>
      </c>
      <c r="TXJ12" s="237"/>
      <c r="TXK12" s="238">
        <v>5200</v>
      </c>
      <c r="TXL12" s="234" t="s">
        <v>30741</v>
      </c>
      <c r="TXM12" s="235" t="s">
        <v>8705</v>
      </c>
      <c r="TXN12" s="236" t="s">
        <v>30742</v>
      </c>
      <c r="TXO12" s="237"/>
      <c r="TXP12" s="238">
        <v>5200</v>
      </c>
      <c r="TXQ12" s="234" t="s">
        <v>30743</v>
      </c>
      <c r="TXR12" s="235" t="s">
        <v>8705</v>
      </c>
      <c r="TXS12" s="236" t="s">
        <v>30744</v>
      </c>
      <c r="TXT12" s="237"/>
      <c r="TXU12" s="238">
        <v>5200</v>
      </c>
      <c r="TXV12" s="234" t="s">
        <v>30745</v>
      </c>
      <c r="TXW12" s="235" t="s">
        <v>8705</v>
      </c>
      <c r="TXX12" s="236" t="s">
        <v>30746</v>
      </c>
      <c r="TXY12" s="237"/>
      <c r="TXZ12" s="238">
        <v>5200</v>
      </c>
      <c r="TYA12" s="234" t="s">
        <v>30747</v>
      </c>
      <c r="TYB12" s="235" t="s">
        <v>8705</v>
      </c>
      <c r="TYC12" s="236" t="s">
        <v>30748</v>
      </c>
      <c r="TYD12" s="237"/>
      <c r="TYE12" s="238">
        <v>5200</v>
      </c>
      <c r="TYF12" s="234" t="s">
        <v>30749</v>
      </c>
      <c r="TYG12" s="235" t="s">
        <v>8705</v>
      </c>
      <c r="TYH12" s="236" t="s">
        <v>30750</v>
      </c>
      <c r="TYI12" s="237"/>
      <c r="TYJ12" s="238">
        <v>5200</v>
      </c>
      <c r="TYK12" s="234" t="s">
        <v>30751</v>
      </c>
      <c r="TYL12" s="235" t="s">
        <v>8705</v>
      </c>
      <c r="TYM12" s="236" t="s">
        <v>30752</v>
      </c>
      <c r="TYN12" s="237"/>
      <c r="TYO12" s="238">
        <v>5200</v>
      </c>
      <c r="TYP12" s="234" t="s">
        <v>30753</v>
      </c>
      <c r="TYQ12" s="235" t="s">
        <v>8705</v>
      </c>
      <c r="TYR12" s="236" t="s">
        <v>30754</v>
      </c>
      <c r="TYS12" s="237"/>
      <c r="TYT12" s="238">
        <v>5200</v>
      </c>
      <c r="TYU12" s="234" t="s">
        <v>30755</v>
      </c>
      <c r="TYV12" s="235" t="s">
        <v>8705</v>
      </c>
      <c r="TYW12" s="236" t="s">
        <v>30756</v>
      </c>
      <c r="TYX12" s="237"/>
      <c r="TYY12" s="238">
        <v>5200</v>
      </c>
      <c r="TYZ12" s="234" t="s">
        <v>30757</v>
      </c>
      <c r="TZA12" s="235" t="s">
        <v>8705</v>
      </c>
      <c r="TZB12" s="236" t="s">
        <v>30758</v>
      </c>
      <c r="TZC12" s="237"/>
      <c r="TZD12" s="238">
        <v>5200</v>
      </c>
      <c r="TZE12" s="234" t="s">
        <v>30759</v>
      </c>
      <c r="TZF12" s="235" t="s">
        <v>8705</v>
      </c>
      <c r="TZG12" s="236" t="s">
        <v>30760</v>
      </c>
      <c r="TZH12" s="237"/>
      <c r="TZI12" s="238">
        <v>5200</v>
      </c>
      <c r="TZJ12" s="234" t="s">
        <v>30761</v>
      </c>
      <c r="TZK12" s="235" t="s">
        <v>8705</v>
      </c>
      <c r="TZL12" s="236" t="s">
        <v>30762</v>
      </c>
      <c r="TZM12" s="237"/>
      <c r="TZN12" s="238">
        <v>5200</v>
      </c>
      <c r="TZO12" s="234" t="s">
        <v>30763</v>
      </c>
      <c r="TZP12" s="235" t="s">
        <v>8705</v>
      </c>
      <c r="TZQ12" s="236" t="s">
        <v>30764</v>
      </c>
      <c r="TZR12" s="237"/>
      <c r="TZS12" s="238">
        <v>5200</v>
      </c>
      <c r="TZT12" s="234" t="s">
        <v>30765</v>
      </c>
      <c r="TZU12" s="235" t="s">
        <v>8705</v>
      </c>
      <c r="TZV12" s="236" t="s">
        <v>30766</v>
      </c>
      <c r="TZW12" s="237"/>
      <c r="TZX12" s="238">
        <v>5200</v>
      </c>
      <c r="TZY12" s="234" t="s">
        <v>30767</v>
      </c>
      <c r="TZZ12" s="235" t="s">
        <v>8705</v>
      </c>
      <c r="UAA12" s="236" t="s">
        <v>30768</v>
      </c>
      <c r="UAB12" s="237"/>
      <c r="UAC12" s="238">
        <v>5200</v>
      </c>
      <c r="UAD12" s="234" t="s">
        <v>30769</v>
      </c>
      <c r="UAE12" s="235" t="s">
        <v>8705</v>
      </c>
      <c r="UAF12" s="236" t="s">
        <v>30770</v>
      </c>
      <c r="UAG12" s="237"/>
      <c r="UAH12" s="238">
        <v>5200</v>
      </c>
      <c r="UAI12" s="234" t="s">
        <v>30771</v>
      </c>
      <c r="UAJ12" s="235" t="s">
        <v>8705</v>
      </c>
      <c r="UAK12" s="236" t="s">
        <v>30772</v>
      </c>
      <c r="UAL12" s="237"/>
      <c r="UAM12" s="238">
        <v>5200</v>
      </c>
      <c r="UAN12" s="234" t="s">
        <v>30773</v>
      </c>
      <c r="UAO12" s="235" t="s">
        <v>8705</v>
      </c>
      <c r="UAP12" s="236" t="s">
        <v>30774</v>
      </c>
      <c r="UAQ12" s="237"/>
      <c r="UAR12" s="238">
        <v>5200</v>
      </c>
      <c r="UAS12" s="234" t="s">
        <v>30775</v>
      </c>
      <c r="UAT12" s="235" t="s">
        <v>8705</v>
      </c>
      <c r="UAU12" s="236" t="s">
        <v>30776</v>
      </c>
      <c r="UAV12" s="237"/>
      <c r="UAW12" s="238">
        <v>5200</v>
      </c>
      <c r="UAX12" s="234" t="s">
        <v>30777</v>
      </c>
      <c r="UAY12" s="235" t="s">
        <v>8705</v>
      </c>
      <c r="UAZ12" s="236" t="s">
        <v>30778</v>
      </c>
      <c r="UBA12" s="237"/>
      <c r="UBB12" s="238">
        <v>5200</v>
      </c>
      <c r="UBC12" s="234" t="s">
        <v>30779</v>
      </c>
      <c r="UBD12" s="235" t="s">
        <v>8705</v>
      </c>
      <c r="UBE12" s="236" t="s">
        <v>30780</v>
      </c>
      <c r="UBF12" s="237"/>
      <c r="UBG12" s="238">
        <v>5200</v>
      </c>
      <c r="UBH12" s="234" t="s">
        <v>30781</v>
      </c>
      <c r="UBI12" s="235" t="s">
        <v>8705</v>
      </c>
      <c r="UBJ12" s="236" t="s">
        <v>30782</v>
      </c>
      <c r="UBK12" s="237"/>
      <c r="UBL12" s="238">
        <v>5200</v>
      </c>
      <c r="UBM12" s="234" t="s">
        <v>30783</v>
      </c>
      <c r="UBN12" s="235" t="s">
        <v>8705</v>
      </c>
      <c r="UBO12" s="236" t="s">
        <v>30784</v>
      </c>
      <c r="UBP12" s="237"/>
      <c r="UBQ12" s="238">
        <v>5200</v>
      </c>
      <c r="UBR12" s="234" t="s">
        <v>30785</v>
      </c>
      <c r="UBS12" s="235" t="s">
        <v>8705</v>
      </c>
      <c r="UBT12" s="236" t="s">
        <v>30786</v>
      </c>
      <c r="UBU12" s="237"/>
      <c r="UBV12" s="238">
        <v>5200</v>
      </c>
      <c r="UBW12" s="234" t="s">
        <v>30787</v>
      </c>
      <c r="UBX12" s="235" t="s">
        <v>8705</v>
      </c>
      <c r="UBY12" s="236" t="s">
        <v>30788</v>
      </c>
      <c r="UBZ12" s="237"/>
      <c r="UCA12" s="238">
        <v>5200</v>
      </c>
      <c r="UCB12" s="234" t="s">
        <v>30789</v>
      </c>
      <c r="UCC12" s="235" t="s">
        <v>8705</v>
      </c>
      <c r="UCD12" s="236" t="s">
        <v>30790</v>
      </c>
      <c r="UCE12" s="237"/>
      <c r="UCF12" s="238">
        <v>5200</v>
      </c>
      <c r="UCG12" s="234" t="s">
        <v>30791</v>
      </c>
      <c r="UCH12" s="235" t="s">
        <v>8705</v>
      </c>
      <c r="UCI12" s="236" t="s">
        <v>30792</v>
      </c>
      <c r="UCJ12" s="237"/>
      <c r="UCK12" s="238">
        <v>5200</v>
      </c>
      <c r="UCL12" s="234" t="s">
        <v>30793</v>
      </c>
      <c r="UCM12" s="235" t="s">
        <v>8705</v>
      </c>
      <c r="UCN12" s="236" t="s">
        <v>30794</v>
      </c>
      <c r="UCO12" s="237"/>
      <c r="UCP12" s="238">
        <v>5200</v>
      </c>
      <c r="UCQ12" s="234" t="s">
        <v>30795</v>
      </c>
      <c r="UCR12" s="235" t="s">
        <v>8705</v>
      </c>
      <c r="UCS12" s="236" t="s">
        <v>30796</v>
      </c>
      <c r="UCT12" s="237"/>
      <c r="UCU12" s="238">
        <v>5200</v>
      </c>
      <c r="UCV12" s="234" t="s">
        <v>30797</v>
      </c>
      <c r="UCW12" s="235" t="s">
        <v>8705</v>
      </c>
      <c r="UCX12" s="236" t="s">
        <v>30798</v>
      </c>
      <c r="UCY12" s="237"/>
      <c r="UCZ12" s="238">
        <v>5200</v>
      </c>
      <c r="UDA12" s="234" t="s">
        <v>30799</v>
      </c>
      <c r="UDB12" s="235" t="s">
        <v>8705</v>
      </c>
      <c r="UDC12" s="236" t="s">
        <v>30800</v>
      </c>
      <c r="UDD12" s="237"/>
      <c r="UDE12" s="238">
        <v>5200</v>
      </c>
      <c r="UDF12" s="234" t="s">
        <v>30801</v>
      </c>
      <c r="UDG12" s="235" t="s">
        <v>8705</v>
      </c>
      <c r="UDH12" s="236" t="s">
        <v>30802</v>
      </c>
      <c r="UDI12" s="237"/>
      <c r="UDJ12" s="238">
        <v>5200</v>
      </c>
      <c r="UDK12" s="234" t="s">
        <v>30803</v>
      </c>
      <c r="UDL12" s="235" t="s">
        <v>8705</v>
      </c>
      <c r="UDM12" s="236" t="s">
        <v>30804</v>
      </c>
      <c r="UDN12" s="237"/>
      <c r="UDO12" s="238">
        <v>5200</v>
      </c>
      <c r="UDP12" s="234" t="s">
        <v>30805</v>
      </c>
      <c r="UDQ12" s="235" t="s">
        <v>8705</v>
      </c>
      <c r="UDR12" s="236" t="s">
        <v>30806</v>
      </c>
      <c r="UDS12" s="237"/>
      <c r="UDT12" s="238">
        <v>5200</v>
      </c>
      <c r="UDU12" s="234" t="s">
        <v>30807</v>
      </c>
      <c r="UDV12" s="235" t="s">
        <v>8705</v>
      </c>
      <c r="UDW12" s="236" t="s">
        <v>30808</v>
      </c>
      <c r="UDX12" s="237"/>
      <c r="UDY12" s="238">
        <v>5200</v>
      </c>
      <c r="UDZ12" s="234" t="s">
        <v>30809</v>
      </c>
      <c r="UEA12" s="235" t="s">
        <v>8705</v>
      </c>
      <c r="UEB12" s="236" t="s">
        <v>30810</v>
      </c>
      <c r="UEC12" s="237"/>
      <c r="UED12" s="238">
        <v>5200</v>
      </c>
      <c r="UEE12" s="234" t="s">
        <v>30811</v>
      </c>
      <c r="UEF12" s="235" t="s">
        <v>8705</v>
      </c>
      <c r="UEG12" s="236" t="s">
        <v>30812</v>
      </c>
      <c r="UEH12" s="237"/>
      <c r="UEI12" s="238">
        <v>5200</v>
      </c>
      <c r="UEJ12" s="234" t="s">
        <v>30813</v>
      </c>
      <c r="UEK12" s="235" t="s">
        <v>8705</v>
      </c>
      <c r="UEL12" s="236" t="s">
        <v>30814</v>
      </c>
      <c r="UEM12" s="237"/>
      <c r="UEN12" s="238">
        <v>5200</v>
      </c>
      <c r="UEO12" s="234" t="s">
        <v>30815</v>
      </c>
      <c r="UEP12" s="235" t="s">
        <v>8705</v>
      </c>
      <c r="UEQ12" s="236" t="s">
        <v>30816</v>
      </c>
      <c r="UER12" s="237"/>
      <c r="UES12" s="238">
        <v>5200</v>
      </c>
      <c r="UET12" s="234" t="s">
        <v>30817</v>
      </c>
      <c r="UEU12" s="235" t="s">
        <v>8705</v>
      </c>
      <c r="UEV12" s="236" t="s">
        <v>30818</v>
      </c>
      <c r="UEW12" s="237"/>
      <c r="UEX12" s="238">
        <v>5200</v>
      </c>
      <c r="UEY12" s="234" t="s">
        <v>30819</v>
      </c>
      <c r="UEZ12" s="235" t="s">
        <v>8705</v>
      </c>
      <c r="UFA12" s="236" t="s">
        <v>30820</v>
      </c>
      <c r="UFB12" s="237"/>
      <c r="UFC12" s="238">
        <v>5200</v>
      </c>
      <c r="UFD12" s="234" t="s">
        <v>30821</v>
      </c>
      <c r="UFE12" s="235" t="s">
        <v>8705</v>
      </c>
      <c r="UFF12" s="236" t="s">
        <v>30822</v>
      </c>
      <c r="UFG12" s="237"/>
      <c r="UFH12" s="238">
        <v>5200</v>
      </c>
      <c r="UFI12" s="234" t="s">
        <v>30823</v>
      </c>
      <c r="UFJ12" s="235" t="s">
        <v>8705</v>
      </c>
      <c r="UFK12" s="236" t="s">
        <v>30824</v>
      </c>
      <c r="UFL12" s="237"/>
      <c r="UFM12" s="238">
        <v>5200</v>
      </c>
      <c r="UFN12" s="234" t="s">
        <v>30825</v>
      </c>
      <c r="UFO12" s="235" t="s">
        <v>8705</v>
      </c>
      <c r="UFP12" s="236" t="s">
        <v>30826</v>
      </c>
      <c r="UFQ12" s="237"/>
      <c r="UFR12" s="238">
        <v>5200</v>
      </c>
      <c r="UFS12" s="234" t="s">
        <v>30827</v>
      </c>
      <c r="UFT12" s="235" t="s">
        <v>8705</v>
      </c>
      <c r="UFU12" s="236" t="s">
        <v>30828</v>
      </c>
      <c r="UFV12" s="237"/>
      <c r="UFW12" s="238">
        <v>5200</v>
      </c>
      <c r="UFX12" s="234" t="s">
        <v>30829</v>
      </c>
      <c r="UFY12" s="235" t="s">
        <v>8705</v>
      </c>
      <c r="UFZ12" s="236" t="s">
        <v>30830</v>
      </c>
      <c r="UGA12" s="237"/>
      <c r="UGB12" s="238">
        <v>5200</v>
      </c>
      <c r="UGC12" s="234" t="s">
        <v>30831</v>
      </c>
      <c r="UGD12" s="235" t="s">
        <v>8705</v>
      </c>
      <c r="UGE12" s="236" t="s">
        <v>30832</v>
      </c>
      <c r="UGF12" s="237"/>
      <c r="UGG12" s="238">
        <v>5200</v>
      </c>
      <c r="UGH12" s="234" t="s">
        <v>30833</v>
      </c>
      <c r="UGI12" s="235" t="s">
        <v>8705</v>
      </c>
      <c r="UGJ12" s="236" t="s">
        <v>30834</v>
      </c>
      <c r="UGK12" s="237"/>
      <c r="UGL12" s="238">
        <v>5200</v>
      </c>
      <c r="UGM12" s="234" t="s">
        <v>30835</v>
      </c>
      <c r="UGN12" s="235" t="s">
        <v>8705</v>
      </c>
      <c r="UGO12" s="236" t="s">
        <v>30836</v>
      </c>
      <c r="UGP12" s="237"/>
      <c r="UGQ12" s="238">
        <v>5200</v>
      </c>
      <c r="UGR12" s="234" t="s">
        <v>30837</v>
      </c>
      <c r="UGS12" s="235" t="s">
        <v>8705</v>
      </c>
      <c r="UGT12" s="236" t="s">
        <v>30838</v>
      </c>
      <c r="UGU12" s="237"/>
      <c r="UGV12" s="238">
        <v>5200</v>
      </c>
      <c r="UGW12" s="234" t="s">
        <v>30839</v>
      </c>
      <c r="UGX12" s="235" t="s">
        <v>8705</v>
      </c>
      <c r="UGY12" s="236" t="s">
        <v>30840</v>
      </c>
      <c r="UGZ12" s="237"/>
      <c r="UHA12" s="238">
        <v>5200</v>
      </c>
      <c r="UHB12" s="234" t="s">
        <v>30841</v>
      </c>
      <c r="UHC12" s="235" t="s">
        <v>8705</v>
      </c>
      <c r="UHD12" s="236" t="s">
        <v>30842</v>
      </c>
      <c r="UHE12" s="237"/>
      <c r="UHF12" s="238">
        <v>5200</v>
      </c>
      <c r="UHG12" s="234" t="s">
        <v>30843</v>
      </c>
      <c r="UHH12" s="235" t="s">
        <v>8705</v>
      </c>
      <c r="UHI12" s="236" t="s">
        <v>30844</v>
      </c>
      <c r="UHJ12" s="237"/>
      <c r="UHK12" s="238">
        <v>5200</v>
      </c>
      <c r="UHL12" s="234" t="s">
        <v>30845</v>
      </c>
      <c r="UHM12" s="235" t="s">
        <v>8705</v>
      </c>
      <c r="UHN12" s="236" t="s">
        <v>30846</v>
      </c>
      <c r="UHO12" s="237"/>
      <c r="UHP12" s="238">
        <v>5200</v>
      </c>
      <c r="UHQ12" s="234" t="s">
        <v>30847</v>
      </c>
      <c r="UHR12" s="235" t="s">
        <v>8705</v>
      </c>
      <c r="UHS12" s="236" t="s">
        <v>30848</v>
      </c>
      <c r="UHT12" s="237"/>
      <c r="UHU12" s="238">
        <v>5200</v>
      </c>
      <c r="UHV12" s="234" t="s">
        <v>30849</v>
      </c>
      <c r="UHW12" s="235" t="s">
        <v>8705</v>
      </c>
      <c r="UHX12" s="236" t="s">
        <v>30850</v>
      </c>
      <c r="UHY12" s="237"/>
      <c r="UHZ12" s="238">
        <v>5200</v>
      </c>
      <c r="UIA12" s="234" t="s">
        <v>30851</v>
      </c>
      <c r="UIB12" s="235" t="s">
        <v>8705</v>
      </c>
      <c r="UIC12" s="236" t="s">
        <v>30852</v>
      </c>
      <c r="UID12" s="237"/>
      <c r="UIE12" s="238">
        <v>5200</v>
      </c>
      <c r="UIF12" s="234" t="s">
        <v>30853</v>
      </c>
      <c r="UIG12" s="235" t="s">
        <v>8705</v>
      </c>
      <c r="UIH12" s="236" t="s">
        <v>30854</v>
      </c>
      <c r="UII12" s="237"/>
      <c r="UIJ12" s="238">
        <v>5200</v>
      </c>
      <c r="UIK12" s="234" t="s">
        <v>30855</v>
      </c>
      <c r="UIL12" s="235" t="s">
        <v>8705</v>
      </c>
      <c r="UIM12" s="236" t="s">
        <v>30856</v>
      </c>
      <c r="UIN12" s="237"/>
      <c r="UIO12" s="238">
        <v>5200</v>
      </c>
      <c r="UIP12" s="234" t="s">
        <v>30857</v>
      </c>
      <c r="UIQ12" s="235" t="s">
        <v>8705</v>
      </c>
      <c r="UIR12" s="236" t="s">
        <v>30858</v>
      </c>
      <c r="UIS12" s="237"/>
      <c r="UIT12" s="238">
        <v>5200</v>
      </c>
      <c r="UIU12" s="234" t="s">
        <v>30859</v>
      </c>
      <c r="UIV12" s="235" t="s">
        <v>8705</v>
      </c>
      <c r="UIW12" s="236" t="s">
        <v>30860</v>
      </c>
      <c r="UIX12" s="237"/>
      <c r="UIY12" s="238">
        <v>5200</v>
      </c>
      <c r="UIZ12" s="234" t="s">
        <v>30861</v>
      </c>
      <c r="UJA12" s="235" t="s">
        <v>8705</v>
      </c>
      <c r="UJB12" s="236" t="s">
        <v>30862</v>
      </c>
      <c r="UJC12" s="237"/>
      <c r="UJD12" s="238">
        <v>5200</v>
      </c>
      <c r="UJE12" s="234" t="s">
        <v>30863</v>
      </c>
      <c r="UJF12" s="235" t="s">
        <v>8705</v>
      </c>
      <c r="UJG12" s="236" t="s">
        <v>30864</v>
      </c>
      <c r="UJH12" s="237"/>
      <c r="UJI12" s="238">
        <v>5200</v>
      </c>
      <c r="UJJ12" s="234" t="s">
        <v>30865</v>
      </c>
      <c r="UJK12" s="235" t="s">
        <v>8705</v>
      </c>
      <c r="UJL12" s="236" t="s">
        <v>30866</v>
      </c>
      <c r="UJM12" s="237"/>
      <c r="UJN12" s="238">
        <v>5200</v>
      </c>
      <c r="UJO12" s="234" t="s">
        <v>30867</v>
      </c>
      <c r="UJP12" s="235" t="s">
        <v>8705</v>
      </c>
      <c r="UJQ12" s="236" t="s">
        <v>30868</v>
      </c>
      <c r="UJR12" s="237"/>
      <c r="UJS12" s="238">
        <v>5200</v>
      </c>
      <c r="UJT12" s="234" t="s">
        <v>30869</v>
      </c>
      <c r="UJU12" s="235" t="s">
        <v>8705</v>
      </c>
      <c r="UJV12" s="236" t="s">
        <v>30870</v>
      </c>
      <c r="UJW12" s="237"/>
      <c r="UJX12" s="238">
        <v>5200</v>
      </c>
      <c r="UJY12" s="234" t="s">
        <v>30871</v>
      </c>
      <c r="UJZ12" s="235" t="s">
        <v>8705</v>
      </c>
      <c r="UKA12" s="236" t="s">
        <v>30872</v>
      </c>
      <c r="UKB12" s="237"/>
      <c r="UKC12" s="238">
        <v>5200</v>
      </c>
      <c r="UKD12" s="234" t="s">
        <v>30873</v>
      </c>
      <c r="UKE12" s="235" t="s">
        <v>8705</v>
      </c>
      <c r="UKF12" s="236" t="s">
        <v>30874</v>
      </c>
      <c r="UKG12" s="237"/>
      <c r="UKH12" s="238">
        <v>5200</v>
      </c>
      <c r="UKI12" s="234" t="s">
        <v>30875</v>
      </c>
      <c r="UKJ12" s="235" t="s">
        <v>8705</v>
      </c>
      <c r="UKK12" s="236" t="s">
        <v>30876</v>
      </c>
      <c r="UKL12" s="237"/>
      <c r="UKM12" s="238">
        <v>5200</v>
      </c>
      <c r="UKN12" s="234" t="s">
        <v>30877</v>
      </c>
      <c r="UKO12" s="235" t="s">
        <v>8705</v>
      </c>
      <c r="UKP12" s="236" t="s">
        <v>30878</v>
      </c>
      <c r="UKQ12" s="237"/>
      <c r="UKR12" s="238">
        <v>5200</v>
      </c>
      <c r="UKS12" s="234" t="s">
        <v>30879</v>
      </c>
      <c r="UKT12" s="235" t="s">
        <v>8705</v>
      </c>
      <c r="UKU12" s="236" t="s">
        <v>30880</v>
      </c>
      <c r="UKV12" s="237"/>
      <c r="UKW12" s="238">
        <v>5200</v>
      </c>
      <c r="UKX12" s="234" t="s">
        <v>30881</v>
      </c>
      <c r="UKY12" s="235" t="s">
        <v>8705</v>
      </c>
      <c r="UKZ12" s="236" t="s">
        <v>30882</v>
      </c>
      <c r="ULA12" s="237"/>
      <c r="ULB12" s="238">
        <v>5200</v>
      </c>
      <c r="ULC12" s="234" t="s">
        <v>30883</v>
      </c>
      <c r="ULD12" s="235" t="s">
        <v>8705</v>
      </c>
      <c r="ULE12" s="236" t="s">
        <v>30884</v>
      </c>
      <c r="ULF12" s="237"/>
      <c r="ULG12" s="238">
        <v>5200</v>
      </c>
      <c r="ULH12" s="234" t="s">
        <v>30885</v>
      </c>
      <c r="ULI12" s="235" t="s">
        <v>8705</v>
      </c>
      <c r="ULJ12" s="236" t="s">
        <v>30886</v>
      </c>
      <c r="ULK12" s="237"/>
      <c r="ULL12" s="238">
        <v>5200</v>
      </c>
      <c r="ULM12" s="234" t="s">
        <v>30887</v>
      </c>
      <c r="ULN12" s="235" t="s">
        <v>8705</v>
      </c>
      <c r="ULO12" s="236" t="s">
        <v>30888</v>
      </c>
      <c r="ULP12" s="237"/>
      <c r="ULQ12" s="238">
        <v>5200</v>
      </c>
      <c r="ULR12" s="234" t="s">
        <v>30889</v>
      </c>
      <c r="ULS12" s="235" t="s">
        <v>8705</v>
      </c>
      <c r="ULT12" s="236" t="s">
        <v>30890</v>
      </c>
      <c r="ULU12" s="237"/>
      <c r="ULV12" s="238">
        <v>5200</v>
      </c>
      <c r="ULW12" s="234" t="s">
        <v>30891</v>
      </c>
      <c r="ULX12" s="235" t="s">
        <v>8705</v>
      </c>
      <c r="ULY12" s="236" t="s">
        <v>30892</v>
      </c>
      <c r="ULZ12" s="237"/>
      <c r="UMA12" s="238">
        <v>5200</v>
      </c>
      <c r="UMB12" s="234" t="s">
        <v>30893</v>
      </c>
      <c r="UMC12" s="235" t="s">
        <v>8705</v>
      </c>
      <c r="UMD12" s="236" t="s">
        <v>30894</v>
      </c>
      <c r="UME12" s="237"/>
      <c r="UMF12" s="238">
        <v>5200</v>
      </c>
      <c r="UMG12" s="234" t="s">
        <v>30895</v>
      </c>
      <c r="UMH12" s="235" t="s">
        <v>8705</v>
      </c>
      <c r="UMI12" s="236" t="s">
        <v>30896</v>
      </c>
      <c r="UMJ12" s="237"/>
      <c r="UMK12" s="238">
        <v>5200</v>
      </c>
      <c r="UML12" s="234" t="s">
        <v>30897</v>
      </c>
      <c r="UMM12" s="235" t="s">
        <v>8705</v>
      </c>
      <c r="UMN12" s="236" t="s">
        <v>30898</v>
      </c>
      <c r="UMO12" s="237"/>
      <c r="UMP12" s="238">
        <v>5200</v>
      </c>
      <c r="UMQ12" s="234" t="s">
        <v>30899</v>
      </c>
      <c r="UMR12" s="235" t="s">
        <v>8705</v>
      </c>
      <c r="UMS12" s="236" t="s">
        <v>30900</v>
      </c>
      <c r="UMT12" s="237"/>
      <c r="UMU12" s="238">
        <v>5200</v>
      </c>
      <c r="UMV12" s="234" t="s">
        <v>30901</v>
      </c>
      <c r="UMW12" s="235" t="s">
        <v>8705</v>
      </c>
      <c r="UMX12" s="236" t="s">
        <v>30902</v>
      </c>
      <c r="UMY12" s="237"/>
      <c r="UMZ12" s="238">
        <v>5200</v>
      </c>
      <c r="UNA12" s="234" t="s">
        <v>30903</v>
      </c>
      <c r="UNB12" s="235" t="s">
        <v>8705</v>
      </c>
      <c r="UNC12" s="236" t="s">
        <v>30904</v>
      </c>
      <c r="UND12" s="237"/>
      <c r="UNE12" s="238">
        <v>5200</v>
      </c>
      <c r="UNF12" s="234" t="s">
        <v>30905</v>
      </c>
      <c r="UNG12" s="235" t="s">
        <v>8705</v>
      </c>
      <c r="UNH12" s="236" t="s">
        <v>30906</v>
      </c>
      <c r="UNI12" s="237"/>
      <c r="UNJ12" s="238">
        <v>5200</v>
      </c>
      <c r="UNK12" s="234" t="s">
        <v>30907</v>
      </c>
      <c r="UNL12" s="235" t="s">
        <v>8705</v>
      </c>
      <c r="UNM12" s="236" t="s">
        <v>30908</v>
      </c>
      <c r="UNN12" s="237"/>
      <c r="UNO12" s="238">
        <v>5200</v>
      </c>
      <c r="UNP12" s="234" t="s">
        <v>30909</v>
      </c>
      <c r="UNQ12" s="235" t="s">
        <v>8705</v>
      </c>
      <c r="UNR12" s="236" t="s">
        <v>30910</v>
      </c>
      <c r="UNS12" s="237"/>
      <c r="UNT12" s="238">
        <v>5200</v>
      </c>
      <c r="UNU12" s="234" t="s">
        <v>30911</v>
      </c>
      <c r="UNV12" s="235" t="s">
        <v>8705</v>
      </c>
      <c r="UNW12" s="236" t="s">
        <v>30912</v>
      </c>
      <c r="UNX12" s="237"/>
      <c r="UNY12" s="238">
        <v>5200</v>
      </c>
      <c r="UNZ12" s="234" t="s">
        <v>30913</v>
      </c>
      <c r="UOA12" s="235" t="s">
        <v>8705</v>
      </c>
      <c r="UOB12" s="236" t="s">
        <v>30914</v>
      </c>
      <c r="UOC12" s="237"/>
      <c r="UOD12" s="238">
        <v>5200</v>
      </c>
      <c r="UOE12" s="234" t="s">
        <v>30915</v>
      </c>
      <c r="UOF12" s="235" t="s">
        <v>8705</v>
      </c>
      <c r="UOG12" s="236" t="s">
        <v>30916</v>
      </c>
      <c r="UOH12" s="237"/>
      <c r="UOI12" s="238">
        <v>5200</v>
      </c>
      <c r="UOJ12" s="234" t="s">
        <v>30917</v>
      </c>
      <c r="UOK12" s="235" t="s">
        <v>8705</v>
      </c>
      <c r="UOL12" s="236" t="s">
        <v>30918</v>
      </c>
      <c r="UOM12" s="237"/>
      <c r="UON12" s="238">
        <v>5200</v>
      </c>
      <c r="UOO12" s="234" t="s">
        <v>30919</v>
      </c>
      <c r="UOP12" s="235" t="s">
        <v>8705</v>
      </c>
      <c r="UOQ12" s="236" t="s">
        <v>30920</v>
      </c>
      <c r="UOR12" s="237"/>
      <c r="UOS12" s="238">
        <v>5200</v>
      </c>
      <c r="UOT12" s="234" t="s">
        <v>30921</v>
      </c>
      <c r="UOU12" s="235" t="s">
        <v>8705</v>
      </c>
      <c r="UOV12" s="236" t="s">
        <v>30922</v>
      </c>
      <c r="UOW12" s="237"/>
      <c r="UOX12" s="238">
        <v>5200</v>
      </c>
      <c r="UOY12" s="234" t="s">
        <v>30923</v>
      </c>
      <c r="UOZ12" s="235" t="s">
        <v>8705</v>
      </c>
      <c r="UPA12" s="236" t="s">
        <v>30924</v>
      </c>
      <c r="UPB12" s="237"/>
      <c r="UPC12" s="238">
        <v>5200</v>
      </c>
      <c r="UPD12" s="234" t="s">
        <v>30925</v>
      </c>
      <c r="UPE12" s="235" t="s">
        <v>8705</v>
      </c>
      <c r="UPF12" s="236" t="s">
        <v>30926</v>
      </c>
      <c r="UPG12" s="237"/>
      <c r="UPH12" s="238">
        <v>5200</v>
      </c>
      <c r="UPI12" s="234" t="s">
        <v>30927</v>
      </c>
      <c r="UPJ12" s="235" t="s">
        <v>8705</v>
      </c>
      <c r="UPK12" s="236" t="s">
        <v>30928</v>
      </c>
      <c r="UPL12" s="237"/>
      <c r="UPM12" s="238">
        <v>5200</v>
      </c>
      <c r="UPN12" s="234" t="s">
        <v>30929</v>
      </c>
      <c r="UPO12" s="235" t="s">
        <v>8705</v>
      </c>
      <c r="UPP12" s="236" t="s">
        <v>30930</v>
      </c>
      <c r="UPQ12" s="237"/>
      <c r="UPR12" s="238">
        <v>5200</v>
      </c>
      <c r="UPS12" s="234" t="s">
        <v>30931</v>
      </c>
      <c r="UPT12" s="235" t="s">
        <v>8705</v>
      </c>
      <c r="UPU12" s="236" t="s">
        <v>30932</v>
      </c>
      <c r="UPV12" s="237"/>
      <c r="UPW12" s="238">
        <v>5200</v>
      </c>
      <c r="UPX12" s="234" t="s">
        <v>30933</v>
      </c>
      <c r="UPY12" s="235" t="s">
        <v>8705</v>
      </c>
      <c r="UPZ12" s="236" t="s">
        <v>30934</v>
      </c>
      <c r="UQA12" s="237"/>
      <c r="UQB12" s="238">
        <v>5200</v>
      </c>
      <c r="UQC12" s="234" t="s">
        <v>30935</v>
      </c>
      <c r="UQD12" s="235" t="s">
        <v>8705</v>
      </c>
      <c r="UQE12" s="236" t="s">
        <v>30936</v>
      </c>
      <c r="UQF12" s="237"/>
      <c r="UQG12" s="238">
        <v>5200</v>
      </c>
      <c r="UQH12" s="234" t="s">
        <v>30937</v>
      </c>
      <c r="UQI12" s="235" t="s">
        <v>8705</v>
      </c>
      <c r="UQJ12" s="236" t="s">
        <v>30938</v>
      </c>
      <c r="UQK12" s="237"/>
      <c r="UQL12" s="238">
        <v>5200</v>
      </c>
      <c r="UQM12" s="234" t="s">
        <v>30939</v>
      </c>
      <c r="UQN12" s="235" t="s">
        <v>8705</v>
      </c>
      <c r="UQO12" s="236" t="s">
        <v>30940</v>
      </c>
      <c r="UQP12" s="237"/>
      <c r="UQQ12" s="238">
        <v>5200</v>
      </c>
      <c r="UQR12" s="234" t="s">
        <v>30941</v>
      </c>
      <c r="UQS12" s="235" t="s">
        <v>8705</v>
      </c>
      <c r="UQT12" s="236" t="s">
        <v>30942</v>
      </c>
      <c r="UQU12" s="237"/>
      <c r="UQV12" s="238">
        <v>5200</v>
      </c>
      <c r="UQW12" s="234" t="s">
        <v>30943</v>
      </c>
      <c r="UQX12" s="235" t="s">
        <v>8705</v>
      </c>
      <c r="UQY12" s="236" t="s">
        <v>30944</v>
      </c>
      <c r="UQZ12" s="237"/>
      <c r="URA12" s="238">
        <v>5200</v>
      </c>
      <c r="URB12" s="234" t="s">
        <v>30945</v>
      </c>
      <c r="URC12" s="235" t="s">
        <v>8705</v>
      </c>
      <c r="URD12" s="236" t="s">
        <v>30946</v>
      </c>
      <c r="URE12" s="237"/>
      <c r="URF12" s="238">
        <v>5200</v>
      </c>
      <c r="URG12" s="234" t="s">
        <v>30947</v>
      </c>
      <c r="URH12" s="235" t="s">
        <v>8705</v>
      </c>
      <c r="URI12" s="236" t="s">
        <v>30948</v>
      </c>
      <c r="URJ12" s="237"/>
      <c r="URK12" s="238">
        <v>5200</v>
      </c>
      <c r="URL12" s="234" t="s">
        <v>30949</v>
      </c>
      <c r="URM12" s="235" t="s">
        <v>8705</v>
      </c>
      <c r="URN12" s="236" t="s">
        <v>30950</v>
      </c>
      <c r="URO12" s="237"/>
      <c r="URP12" s="238">
        <v>5200</v>
      </c>
      <c r="URQ12" s="234" t="s">
        <v>30951</v>
      </c>
      <c r="URR12" s="235" t="s">
        <v>8705</v>
      </c>
      <c r="URS12" s="236" t="s">
        <v>30952</v>
      </c>
      <c r="URT12" s="237"/>
      <c r="URU12" s="238">
        <v>5200</v>
      </c>
      <c r="URV12" s="234" t="s">
        <v>30953</v>
      </c>
      <c r="URW12" s="235" t="s">
        <v>8705</v>
      </c>
      <c r="URX12" s="236" t="s">
        <v>30954</v>
      </c>
      <c r="URY12" s="237"/>
      <c r="URZ12" s="238">
        <v>5200</v>
      </c>
      <c r="USA12" s="234" t="s">
        <v>30955</v>
      </c>
      <c r="USB12" s="235" t="s">
        <v>8705</v>
      </c>
      <c r="USC12" s="236" t="s">
        <v>30956</v>
      </c>
      <c r="USD12" s="237"/>
      <c r="USE12" s="238">
        <v>5200</v>
      </c>
      <c r="USF12" s="234" t="s">
        <v>30957</v>
      </c>
      <c r="USG12" s="235" t="s">
        <v>8705</v>
      </c>
      <c r="USH12" s="236" t="s">
        <v>30958</v>
      </c>
      <c r="USI12" s="237"/>
      <c r="USJ12" s="238">
        <v>5200</v>
      </c>
      <c r="USK12" s="234" t="s">
        <v>30959</v>
      </c>
      <c r="USL12" s="235" t="s">
        <v>8705</v>
      </c>
      <c r="USM12" s="236" t="s">
        <v>30960</v>
      </c>
      <c r="USN12" s="237"/>
      <c r="USO12" s="238">
        <v>5200</v>
      </c>
      <c r="USP12" s="234" t="s">
        <v>30961</v>
      </c>
      <c r="USQ12" s="235" t="s">
        <v>8705</v>
      </c>
      <c r="USR12" s="236" t="s">
        <v>30962</v>
      </c>
      <c r="USS12" s="237"/>
      <c r="UST12" s="238">
        <v>5200</v>
      </c>
      <c r="USU12" s="234" t="s">
        <v>30963</v>
      </c>
      <c r="USV12" s="235" t="s">
        <v>8705</v>
      </c>
      <c r="USW12" s="236" t="s">
        <v>30964</v>
      </c>
      <c r="USX12" s="237"/>
      <c r="USY12" s="238">
        <v>5200</v>
      </c>
      <c r="USZ12" s="234" t="s">
        <v>30965</v>
      </c>
      <c r="UTA12" s="235" t="s">
        <v>8705</v>
      </c>
      <c r="UTB12" s="236" t="s">
        <v>30966</v>
      </c>
      <c r="UTC12" s="237"/>
      <c r="UTD12" s="238">
        <v>5200</v>
      </c>
      <c r="UTE12" s="234" t="s">
        <v>30967</v>
      </c>
      <c r="UTF12" s="235" t="s">
        <v>8705</v>
      </c>
      <c r="UTG12" s="236" t="s">
        <v>30968</v>
      </c>
      <c r="UTH12" s="237"/>
      <c r="UTI12" s="238">
        <v>5200</v>
      </c>
      <c r="UTJ12" s="234" t="s">
        <v>30969</v>
      </c>
      <c r="UTK12" s="235" t="s">
        <v>8705</v>
      </c>
      <c r="UTL12" s="236" t="s">
        <v>30970</v>
      </c>
      <c r="UTM12" s="237"/>
      <c r="UTN12" s="238">
        <v>5200</v>
      </c>
      <c r="UTO12" s="234" t="s">
        <v>30971</v>
      </c>
      <c r="UTP12" s="235" t="s">
        <v>8705</v>
      </c>
      <c r="UTQ12" s="236" t="s">
        <v>30972</v>
      </c>
      <c r="UTR12" s="237"/>
      <c r="UTS12" s="238">
        <v>5200</v>
      </c>
      <c r="UTT12" s="234" t="s">
        <v>30973</v>
      </c>
      <c r="UTU12" s="235" t="s">
        <v>8705</v>
      </c>
      <c r="UTV12" s="236" t="s">
        <v>30974</v>
      </c>
      <c r="UTW12" s="237"/>
      <c r="UTX12" s="238">
        <v>5200</v>
      </c>
      <c r="UTY12" s="234" t="s">
        <v>30975</v>
      </c>
      <c r="UTZ12" s="235" t="s">
        <v>8705</v>
      </c>
      <c r="UUA12" s="236" t="s">
        <v>30976</v>
      </c>
      <c r="UUB12" s="237"/>
      <c r="UUC12" s="238">
        <v>5200</v>
      </c>
      <c r="UUD12" s="234" t="s">
        <v>30977</v>
      </c>
      <c r="UUE12" s="235" t="s">
        <v>8705</v>
      </c>
      <c r="UUF12" s="236" t="s">
        <v>30978</v>
      </c>
      <c r="UUG12" s="237"/>
      <c r="UUH12" s="238">
        <v>5200</v>
      </c>
      <c r="UUI12" s="234" t="s">
        <v>30979</v>
      </c>
      <c r="UUJ12" s="235" t="s">
        <v>8705</v>
      </c>
      <c r="UUK12" s="236" t="s">
        <v>30980</v>
      </c>
      <c r="UUL12" s="237"/>
      <c r="UUM12" s="238">
        <v>5200</v>
      </c>
      <c r="UUN12" s="234" t="s">
        <v>30981</v>
      </c>
      <c r="UUO12" s="235" t="s">
        <v>8705</v>
      </c>
      <c r="UUP12" s="236" t="s">
        <v>30982</v>
      </c>
      <c r="UUQ12" s="237"/>
      <c r="UUR12" s="238">
        <v>5200</v>
      </c>
      <c r="UUS12" s="234" t="s">
        <v>30983</v>
      </c>
      <c r="UUT12" s="235" t="s">
        <v>8705</v>
      </c>
      <c r="UUU12" s="236" t="s">
        <v>30984</v>
      </c>
      <c r="UUV12" s="237"/>
      <c r="UUW12" s="238">
        <v>5200</v>
      </c>
      <c r="UUX12" s="234" t="s">
        <v>30985</v>
      </c>
      <c r="UUY12" s="235" t="s">
        <v>8705</v>
      </c>
      <c r="UUZ12" s="236" t="s">
        <v>30986</v>
      </c>
      <c r="UVA12" s="237"/>
      <c r="UVB12" s="238">
        <v>5200</v>
      </c>
      <c r="UVC12" s="234" t="s">
        <v>30987</v>
      </c>
      <c r="UVD12" s="235" t="s">
        <v>8705</v>
      </c>
      <c r="UVE12" s="236" t="s">
        <v>30988</v>
      </c>
      <c r="UVF12" s="237"/>
      <c r="UVG12" s="238">
        <v>5200</v>
      </c>
      <c r="UVH12" s="234" t="s">
        <v>30989</v>
      </c>
      <c r="UVI12" s="235" t="s">
        <v>8705</v>
      </c>
      <c r="UVJ12" s="236" t="s">
        <v>30990</v>
      </c>
      <c r="UVK12" s="237"/>
      <c r="UVL12" s="238">
        <v>5200</v>
      </c>
      <c r="UVM12" s="234" t="s">
        <v>30991</v>
      </c>
      <c r="UVN12" s="235" t="s">
        <v>8705</v>
      </c>
      <c r="UVO12" s="236" t="s">
        <v>30992</v>
      </c>
      <c r="UVP12" s="237"/>
      <c r="UVQ12" s="238">
        <v>5200</v>
      </c>
      <c r="UVR12" s="234" t="s">
        <v>30993</v>
      </c>
      <c r="UVS12" s="235" t="s">
        <v>8705</v>
      </c>
      <c r="UVT12" s="236" t="s">
        <v>30994</v>
      </c>
      <c r="UVU12" s="237"/>
      <c r="UVV12" s="238">
        <v>5200</v>
      </c>
      <c r="UVW12" s="234" t="s">
        <v>30995</v>
      </c>
      <c r="UVX12" s="235" t="s">
        <v>8705</v>
      </c>
      <c r="UVY12" s="236" t="s">
        <v>30996</v>
      </c>
      <c r="UVZ12" s="237"/>
      <c r="UWA12" s="238">
        <v>5200</v>
      </c>
      <c r="UWB12" s="234" t="s">
        <v>30997</v>
      </c>
      <c r="UWC12" s="235" t="s">
        <v>8705</v>
      </c>
      <c r="UWD12" s="236" t="s">
        <v>30998</v>
      </c>
      <c r="UWE12" s="237"/>
      <c r="UWF12" s="238">
        <v>5200</v>
      </c>
      <c r="UWG12" s="234" t="s">
        <v>30999</v>
      </c>
      <c r="UWH12" s="235" t="s">
        <v>8705</v>
      </c>
      <c r="UWI12" s="236" t="s">
        <v>31000</v>
      </c>
      <c r="UWJ12" s="237"/>
      <c r="UWK12" s="238">
        <v>5200</v>
      </c>
      <c r="UWL12" s="234" t="s">
        <v>31001</v>
      </c>
      <c r="UWM12" s="235" t="s">
        <v>8705</v>
      </c>
      <c r="UWN12" s="236" t="s">
        <v>31002</v>
      </c>
      <c r="UWO12" s="237"/>
      <c r="UWP12" s="238">
        <v>5200</v>
      </c>
      <c r="UWQ12" s="234" t="s">
        <v>31003</v>
      </c>
      <c r="UWR12" s="235" t="s">
        <v>8705</v>
      </c>
      <c r="UWS12" s="236" t="s">
        <v>31004</v>
      </c>
      <c r="UWT12" s="237"/>
      <c r="UWU12" s="238">
        <v>5200</v>
      </c>
      <c r="UWV12" s="234" t="s">
        <v>31005</v>
      </c>
      <c r="UWW12" s="235" t="s">
        <v>8705</v>
      </c>
      <c r="UWX12" s="236" t="s">
        <v>31006</v>
      </c>
      <c r="UWY12" s="237"/>
      <c r="UWZ12" s="238">
        <v>5200</v>
      </c>
      <c r="UXA12" s="234" t="s">
        <v>31007</v>
      </c>
      <c r="UXB12" s="235" t="s">
        <v>8705</v>
      </c>
      <c r="UXC12" s="236" t="s">
        <v>31008</v>
      </c>
      <c r="UXD12" s="237"/>
      <c r="UXE12" s="238">
        <v>5200</v>
      </c>
      <c r="UXF12" s="234" t="s">
        <v>31009</v>
      </c>
      <c r="UXG12" s="235" t="s">
        <v>8705</v>
      </c>
      <c r="UXH12" s="236" t="s">
        <v>31010</v>
      </c>
      <c r="UXI12" s="237"/>
      <c r="UXJ12" s="238">
        <v>5200</v>
      </c>
      <c r="UXK12" s="234" t="s">
        <v>31011</v>
      </c>
      <c r="UXL12" s="235" t="s">
        <v>8705</v>
      </c>
      <c r="UXM12" s="236" t="s">
        <v>31012</v>
      </c>
      <c r="UXN12" s="237"/>
      <c r="UXO12" s="238">
        <v>5200</v>
      </c>
      <c r="UXP12" s="234" t="s">
        <v>31013</v>
      </c>
      <c r="UXQ12" s="235" t="s">
        <v>8705</v>
      </c>
      <c r="UXR12" s="236" t="s">
        <v>31014</v>
      </c>
      <c r="UXS12" s="237"/>
      <c r="UXT12" s="238">
        <v>5200</v>
      </c>
      <c r="UXU12" s="234" t="s">
        <v>31015</v>
      </c>
      <c r="UXV12" s="235" t="s">
        <v>8705</v>
      </c>
      <c r="UXW12" s="236" t="s">
        <v>31016</v>
      </c>
      <c r="UXX12" s="237"/>
      <c r="UXY12" s="238">
        <v>5200</v>
      </c>
      <c r="UXZ12" s="234" t="s">
        <v>31017</v>
      </c>
      <c r="UYA12" s="235" t="s">
        <v>8705</v>
      </c>
      <c r="UYB12" s="236" t="s">
        <v>31018</v>
      </c>
      <c r="UYC12" s="237"/>
      <c r="UYD12" s="238">
        <v>5200</v>
      </c>
      <c r="UYE12" s="234" t="s">
        <v>31019</v>
      </c>
      <c r="UYF12" s="235" t="s">
        <v>8705</v>
      </c>
      <c r="UYG12" s="236" t="s">
        <v>31020</v>
      </c>
      <c r="UYH12" s="237"/>
      <c r="UYI12" s="238">
        <v>5200</v>
      </c>
      <c r="UYJ12" s="234" t="s">
        <v>31021</v>
      </c>
      <c r="UYK12" s="235" t="s">
        <v>8705</v>
      </c>
      <c r="UYL12" s="236" t="s">
        <v>31022</v>
      </c>
      <c r="UYM12" s="237"/>
      <c r="UYN12" s="238">
        <v>5200</v>
      </c>
      <c r="UYO12" s="234" t="s">
        <v>31023</v>
      </c>
      <c r="UYP12" s="235" t="s">
        <v>8705</v>
      </c>
      <c r="UYQ12" s="236" t="s">
        <v>31024</v>
      </c>
      <c r="UYR12" s="237"/>
      <c r="UYS12" s="238">
        <v>5200</v>
      </c>
      <c r="UYT12" s="234" t="s">
        <v>31025</v>
      </c>
      <c r="UYU12" s="235" t="s">
        <v>8705</v>
      </c>
      <c r="UYV12" s="236" t="s">
        <v>31026</v>
      </c>
      <c r="UYW12" s="237"/>
      <c r="UYX12" s="238">
        <v>5200</v>
      </c>
      <c r="UYY12" s="234" t="s">
        <v>31027</v>
      </c>
      <c r="UYZ12" s="235" t="s">
        <v>8705</v>
      </c>
      <c r="UZA12" s="236" t="s">
        <v>31028</v>
      </c>
      <c r="UZB12" s="237"/>
      <c r="UZC12" s="238">
        <v>5200</v>
      </c>
      <c r="UZD12" s="234" t="s">
        <v>31029</v>
      </c>
      <c r="UZE12" s="235" t="s">
        <v>8705</v>
      </c>
      <c r="UZF12" s="236" t="s">
        <v>31030</v>
      </c>
      <c r="UZG12" s="237"/>
      <c r="UZH12" s="238">
        <v>5200</v>
      </c>
      <c r="UZI12" s="234" t="s">
        <v>31031</v>
      </c>
      <c r="UZJ12" s="235" t="s">
        <v>8705</v>
      </c>
      <c r="UZK12" s="236" t="s">
        <v>31032</v>
      </c>
      <c r="UZL12" s="237"/>
      <c r="UZM12" s="238">
        <v>5200</v>
      </c>
      <c r="UZN12" s="234" t="s">
        <v>31033</v>
      </c>
      <c r="UZO12" s="235" t="s">
        <v>8705</v>
      </c>
      <c r="UZP12" s="236" t="s">
        <v>31034</v>
      </c>
      <c r="UZQ12" s="237"/>
      <c r="UZR12" s="238">
        <v>5200</v>
      </c>
      <c r="UZS12" s="234" t="s">
        <v>31035</v>
      </c>
      <c r="UZT12" s="235" t="s">
        <v>8705</v>
      </c>
      <c r="UZU12" s="236" t="s">
        <v>31036</v>
      </c>
      <c r="UZV12" s="237"/>
      <c r="UZW12" s="238">
        <v>5200</v>
      </c>
      <c r="UZX12" s="234" t="s">
        <v>31037</v>
      </c>
      <c r="UZY12" s="235" t="s">
        <v>8705</v>
      </c>
      <c r="UZZ12" s="236" t="s">
        <v>31038</v>
      </c>
      <c r="VAA12" s="237"/>
      <c r="VAB12" s="238">
        <v>5200</v>
      </c>
      <c r="VAC12" s="234" t="s">
        <v>31039</v>
      </c>
      <c r="VAD12" s="235" t="s">
        <v>8705</v>
      </c>
      <c r="VAE12" s="236" t="s">
        <v>31040</v>
      </c>
      <c r="VAF12" s="237"/>
      <c r="VAG12" s="238">
        <v>5200</v>
      </c>
      <c r="VAH12" s="234" t="s">
        <v>31041</v>
      </c>
      <c r="VAI12" s="235" t="s">
        <v>8705</v>
      </c>
      <c r="VAJ12" s="236" t="s">
        <v>31042</v>
      </c>
      <c r="VAK12" s="237"/>
      <c r="VAL12" s="238">
        <v>5200</v>
      </c>
      <c r="VAM12" s="234" t="s">
        <v>31043</v>
      </c>
      <c r="VAN12" s="235" t="s">
        <v>8705</v>
      </c>
      <c r="VAO12" s="236" t="s">
        <v>31044</v>
      </c>
      <c r="VAP12" s="237"/>
      <c r="VAQ12" s="238">
        <v>5200</v>
      </c>
      <c r="VAR12" s="234" t="s">
        <v>31045</v>
      </c>
      <c r="VAS12" s="235" t="s">
        <v>8705</v>
      </c>
      <c r="VAT12" s="236" t="s">
        <v>31046</v>
      </c>
      <c r="VAU12" s="237"/>
      <c r="VAV12" s="238">
        <v>5200</v>
      </c>
      <c r="VAW12" s="234" t="s">
        <v>31047</v>
      </c>
      <c r="VAX12" s="235" t="s">
        <v>8705</v>
      </c>
      <c r="VAY12" s="236" t="s">
        <v>31048</v>
      </c>
      <c r="VAZ12" s="237"/>
      <c r="VBA12" s="238">
        <v>5200</v>
      </c>
      <c r="VBB12" s="234" t="s">
        <v>31049</v>
      </c>
      <c r="VBC12" s="235" t="s">
        <v>8705</v>
      </c>
      <c r="VBD12" s="236" t="s">
        <v>31050</v>
      </c>
      <c r="VBE12" s="237"/>
      <c r="VBF12" s="238">
        <v>5200</v>
      </c>
      <c r="VBG12" s="234" t="s">
        <v>31051</v>
      </c>
      <c r="VBH12" s="235" t="s">
        <v>8705</v>
      </c>
      <c r="VBI12" s="236" t="s">
        <v>31052</v>
      </c>
      <c r="VBJ12" s="237"/>
      <c r="VBK12" s="238">
        <v>5200</v>
      </c>
      <c r="VBL12" s="234" t="s">
        <v>31053</v>
      </c>
      <c r="VBM12" s="235" t="s">
        <v>8705</v>
      </c>
      <c r="VBN12" s="236" t="s">
        <v>31054</v>
      </c>
      <c r="VBO12" s="237"/>
      <c r="VBP12" s="238">
        <v>5200</v>
      </c>
      <c r="VBQ12" s="234" t="s">
        <v>31055</v>
      </c>
      <c r="VBR12" s="235" t="s">
        <v>8705</v>
      </c>
      <c r="VBS12" s="236" t="s">
        <v>31056</v>
      </c>
      <c r="VBT12" s="237"/>
      <c r="VBU12" s="238">
        <v>5200</v>
      </c>
      <c r="VBV12" s="234" t="s">
        <v>31057</v>
      </c>
      <c r="VBW12" s="235" t="s">
        <v>8705</v>
      </c>
      <c r="VBX12" s="236" t="s">
        <v>31058</v>
      </c>
      <c r="VBY12" s="237"/>
      <c r="VBZ12" s="238">
        <v>5200</v>
      </c>
      <c r="VCA12" s="234" t="s">
        <v>31059</v>
      </c>
      <c r="VCB12" s="235" t="s">
        <v>8705</v>
      </c>
      <c r="VCC12" s="236" t="s">
        <v>31060</v>
      </c>
      <c r="VCD12" s="237"/>
      <c r="VCE12" s="238">
        <v>5200</v>
      </c>
      <c r="VCF12" s="234" t="s">
        <v>31061</v>
      </c>
      <c r="VCG12" s="235" t="s">
        <v>8705</v>
      </c>
      <c r="VCH12" s="236" t="s">
        <v>31062</v>
      </c>
      <c r="VCI12" s="237"/>
      <c r="VCJ12" s="238">
        <v>5200</v>
      </c>
      <c r="VCK12" s="234" t="s">
        <v>31063</v>
      </c>
      <c r="VCL12" s="235" t="s">
        <v>8705</v>
      </c>
      <c r="VCM12" s="236" t="s">
        <v>31064</v>
      </c>
      <c r="VCN12" s="237"/>
      <c r="VCO12" s="238">
        <v>5200</v>
      </c>
      <c r="VCP12" s="234" t="s">
        <v>31065</v>
      </c>
      <c r="VCQ12" s="235" t="s">
        <v>8705</v>
      </c>
      <c r="VCR12" s="236" t="s">
        <v>31066</v>
      </c>
      <c r="VCS12" s="237"/>
      <c r="VCT12" s="238">
        <v>5200</v>
      </c>
      <c r="VCU12" s="234" t="s">
        <v>31067</v>
      </c>
      <c r="VCV12" s="235" t="s">
        <v>8705</v>
      </c>
      <c r="VCW12" s="236" t="s">
        <v>31068</v>
      </c>
      <c r="VCX12" s="237"/>
      <c r="VCY12" s="238">
        <v>5200</v>
      </c>
      <c r="VCZ12" s="234" t="s">
        <v>31069</v>
      </c>
      <c r="VDA12" s="235" t="s">
        <v>8705</v>
      </c>
      <c r="VDB12" s="236" t="s">
        <v>31070</v>
      </c>
      <c r="VDC12" s="237"/>
      <c r="VDD12" s="238">
        <v>5200</v>
      </c>
      <c r="VDE12" s="234" t="s">
        <v>31071</v>
      </c>
      <c r="VDF12" s="235" t="s">
        <v>8705</v>
      </c>
      <c r="VDG12" s="236" t="s">
        <v>31072</v>
      </c>
      <c r="VDH12" s="237"/>
      <c r="VDI12" s="238">
        <v>5200</v>
      </c>
      <c r="VDJ12" s="234" t="s">
        <v>31073</v>
      </c>
      <c r="VDK12" s="235" t="s">
        <v>8705</v>
      </c>
      <c r="VDL12" s="236" t="s">
        <v>31074</v>
      </c>
      <c r="VDM12" s="237"/>
      <c r="VDN12" s="238">
        <v>5200</v>
      </c>
      <c r="VDO12" s="234" t="s">
        <v>31075</v>
      </c>
      <c r="VDP12" s="235" t="s">
        <v>8705</v>
      </c>
      <c r="VDQ12" s="236" t="s">
        <v>31076</v>
      </c>
      <c r="VDR12" s="237"/>
      <c r="VDS12" s="238">
        <v>5200</v>
      </c>
      <c r="VDT12" s="234" t="s">
        <v>31077</v>
      </c>
      <c r="VDU12" s="235" t="s">
        <v>8705</v>
      </c>
      <c r="VDV12" s="236" t="s">
        <v>31078</v>
      </c>
      <c r="VDW12" s="237"/>
      <c r="VDX12" s="238">
        <v>5200</v>
      </c>
      <c r="VDY12" s="234" t="s">
        <v>31079</v>
      </c>
      <c r="VDZ12" s="235" t="s">
        <v>8705</v>
      </c>
      <c r="VEA12" s="236" t="s">
        <v>31080</v>
      </c>
      <c r="VEB12" s="237"/>
      <c r="VEC12" s="238">
        <v>5200</v>
      </c>
      <c r="VED12" s="234" t="s">
        <v>31081</v>
      </c>
      <c r="VEE12" s="235" t="s">
        <v>8705</v>
      </c>
      <c r="VEF12" s="236" t="s">
        <v>31082</v>
      </c>
      <c r="VEG12" s="237"/>
      <c r="VEH12" s="238">
        <v>5200</v>
      </c>
      <c r="VEI12" s="234" t="s">
        <v>31083</v>
      </c>
      <c r="VEJ12" s="235" t="s">
        <v>8705</v>
      </c>
      <c r="VEK12" s="236" t="s">
        <v>31084</v>
      </c>
      <c r="VEL12" s="237"/>
      <c r="VEM12" s="238">
        <v>5200</v>
      </c>
      <c r="VEN12" s="234" t="s">
        <v>31085</v>
      </c>
      <c r="VEO12" s="235" t="s">
        <v>8705</v>
      </c>
      <c r="VEP12" s="236" t="s">
        <v>31086</v>
      </c>
      <c r="VEQ12" s="237"/>
      <c r="VER12" s="238">
        <v>5200</v>
      </c>
      <c r="VES12" s="234" t="s">
        <v>31087</v>
      </c>
      <c r="VET12" s="235" t="s">
        <v>8705</v>
      </c>
      <c r="VEU12" s="236" t="s">
        <v>31088</v>
      </c>
      <c r="VEV12" s="237"/>
      <c r="VEW12" s="238">
        <v>5200</v>
      </c>
      <c r="VEX12" s="234" t="s">
        <v>31089</v>
      </c>
      <c r="VEY12" s="235" t="s">
        <v>8705</v>
      </c>
      <c r="VEZ12" s="236" t="s">
        <v>31090</v>
      </c>
      <c r="VFA12" s="237"/>
      <c r="VFB12" s="238">
        <v>5200</v>
      </c>
      <c r="VFC12" s="234" t="s">
        <v>31091</v>
      </c>
      <c r="VFD12" s="235" t="s">
        <v>8705</v>
      </c>
      <c r="VFE12" s="236" t="s">
        <v>31092</v>
      </c>
      <c r="VFF12" s="237"/>
      <c r="VFG12" s="238">
        <v>5200</v>
      </c>
      <c r="VFH12" s="234" t="s">
        <v>31093</v>
      </c>
      <c r="VFI12" s="235" t="s">
        <v>8705</v>
      </c>
      <c r="VFJ12" s="236" t="s">
        <v>31094</v>
      </c>
      <c r="VFK12" s="237"/>
      <c r="VFL12" s="238">
        <v>5200</v>
      </c>
      <c r="VFM12" s="234" t="s">
        <v>31095</v>
      </c>
      <c r="VFN12" s="235" t="s">
        <v>8705</v>
      </c>
      <c r="VFO12" s="236" t="s">
        <v>31096</v>
      </c>
      <c r="VFP12" s="237"/>
      <c r="VFQ12" s="238">
        <v>5200</v>
      </c>
      <c r="VFR12" s="234" t="s">
        <v>31097</v>
      </c>
      <c r="VFS12" s="235" t="s">
        <v>8705</v>
      </c>
      <c r="VFT12" s="236" t="s">
        <v>31098</v>
      </c>
      <c r="VFU12" s="237"/>
      <c r="VFV12" s="238">
        <v>5200</v>
      </c>
      <c r="VFW12" s="234" t="s">
        <v>31099</v>
      </c>
      <c r="VFX12" s="235" t="s">
        <v>8705</v>
      </c>
      <c r="VFY12" s="236" t="s">
        <v>31100</v>
      </c>
      <c r="VFZ12" s="237"/>
      <c r="VGA12" s="238">
        <v>5200</v>
      </c>
      <c r="VGB12" s="234" t="s">
        <v>31101</v>
      </c>
      <c r="VGC12" s="235" t="s">
        <v>8705</v>
      </c>
      <c r="VGD12" s="236" t="s">
        <v>31102</v>
      </c>
      <c r="VGE12" s="237"/>
      <c r="VGF12" s="238">
        <v>5200</v>
      </c>
      <c r="VGG12" s="234" t="s">
        <v>31103</v>
      </c>
      <c r="VGH12" s="235" t="s">
        <v>8705</v>
      </c>
      <c r="VGI12" s="236" t="s">
        <v>31104</v>
      </c>
      <c r="VGJ12" s="237"/>
      <c r="VGK12" s="238">
        <v>5200</v>
      </c>
      <c r="VGL12" s="234" t="s">
        <v>31105</v>
      </c>
      <c r="VGM12" s="235" t="s">
        <v>8705</v>
      </c>
      <c r="VGN12" s="236" t="s">
        <v>31106</v>
      </c>
      <c r="VGO12" s="237"/>
      <c r="VGP12" s="238">
        <v>5200</v>
      </c>
      <c r="VGQ12" s="234" t="s">
        <v>31107</v>
      </c>
      <c r="VGR12" s="235" t="s">
        <v>8705</v>
      </c>
      <c r="VGS12" s="236" t="s">
        <v>31108</v>
      </c>
      <c r="VGT12" s="237"/>
      <c r="VGU12" s="238">
        <v>5200</v>
      </c>
      <c r="VGV12" s="234" t="s">
        <v>31109</v>
      </c>
      <c r="VGW12" s="235" t="s">
        <v>8705</v>
      </c>
      <c r="VGX12" s="236" t="s">
        <v>31110</v>
      </c>
      <c r="VGY12" s="237"/>
      <c r="VGZ12" s="238">
        <v>5200</v>
      </c>
      <c r="VHA12" s="234" t="s">
        <v>31111</v>
      </c>
      <c r="VHB12" s="235" t="s">
        <v>8705</v>
      </c>
      <c r="VHC12" s="236" t="s">
        <v>31112</v>
      </c>
      <c r="VHD12" s="237"/>
      <c r="VHE12" s="238">
        <v>5200</v>
      </c>
      <c r="VHF12" s="234" t="s">
        <v>31113</v>
      </c>
      <c r="VHG12" s="235" t="s">
        <v>8705</v>
      </c>
      <c r="VHH12" s="236" t="s">
        <v>31114</v>
      </c>
      <c r="VHI12" s="237"/>
      <c r="VHJ12" s="238">
        <v>5200</v>
      </c>
      <c r="VHK12" s="234" t="s">
        <v>31115</v>
      </c>
      <c r="VHL12" s="235" t="s">
        <v>8705</v>
      </c>
      <c r="VHM12" s="236" t="s">
        <v>31116</v>
      </c>
      <c r="VHN12" s="237"/>
      <c r="VHO12" s="238">
        <v>5200</v>
      </c>
      <c r="VHP12" s="234" t="s">
        <v>31117</v>
      </c>
      <c r="VHQ12" s="235" t="s">
        <v>8705</v>
      </c>
      <c r="VHR12" s="236" t="s">
        <v>31118</v>
      </c>
      <c r="VHS12" s="237"/>
      <c r="VHT12" s="238">
        <v>5200</v>
      </c>
      <c r="VHU12" s="234" t="s">
        <v>31119</v>
      </c>
      <c r="VHV12" s="235" t="s">
        <v>8705</v>
      </c>
      <c r="VHW12" s="236" t="s">
        <v>31120</v>
      </c>
      <c r="VHX12" s="237"/>
      <c r="VHY12" s="238">
        <v>5200</v>
      </c>
      <c r="VHZ12" s="234" t="s">
        <v>31121</v>
      </c>
      <c r="VIA12" s="235" t="s">
        <v>8705</v>
      </c>
      <c r="VIB12" s="236" t="s">
        <v>31122</v>
      </c>
      <c r="VIC12" s="237"/>
      <c r="VID12" s="238">
        <v>5200</v>
      </c>
      <c r="VIE12" s="234" t="s">
        <v>31123</v>
      </c>
      <c r="VIF12" s="235" t="s">
        <v>8705</v>
      </c>
      <c r="VIG12" s="236" t="s">
        <v>31124</v>
      </c>
      <c r="VIH12" s="237"/>
      <c r="VII12" s="238">
        <v>5200</v>
      </c>
      <c r="VIJ12" s="234" t="s">
        <v>31125</v>
      </c>
      <c r="VIK12" s="235" t="s">
        <v>8705</v>
      </c>
      <c r="VIL12" s="236" t="s">
        <v>31126</v>
      </c>
      <c r="VIM12" s="237"/>
      <c r="VIN12" s="238">
        <v>5200</v>
      </c>
      <c r="VIO12" s="234" t="s">
        <v>31127</v>
      </c>
      <c r="VIP12" s="235" t="s">
        <v>8705</v>
      </c>
      <c r="VIQ12" s="236" t="s">
        <v>31128</v>
      </c>
      <c r="VIR12" s="237"/>
      <c r="VIS12" s="238">
        <v>5200</v>
      </c>
      <c r="VIT12" s="234" t="s">
        <v>31129</v>
      </c>
      <c r="VIU12" s="235" t="s">
        <v>8705</v>
      </c>
      <c r="VIV12" s="236" t="s">
        <v>31130</v>
      </c>
      <c r="VIW12" s="237"/>
      <c r="VIX12" s="238">
        <v>5200</v>
      </c>
      <c r="VIY12" s="234" t="s">
        <v>31131</v>
      </c>
      <c r="VIZ12" s="235" t="s">
        <v>8705</v>
      </c>
      <c r="VJA12" s="236" t="s">
        <v>31132</v>
      </c>
      <c r="VJB12" s="237"/>
      <c r="VJC12" s="238">
        <v>5200</v>
      </c>
      <c r="VJD12" s="234" t="s">
        <v>31133</v>
      </c>
      <c r="VJE12" s="235" t="s">
        <v>8705</v>
      </c>
      <c r="VJF12" s="236" t="s">
        <v>31134</v>
      </c>
      <c r="VJG12" s="237"/>
      <c r="VJH12" s="238">
        <v>5200</v>
      </c>
      <c r="VJI12" s="234" t="s">
        <v>31135</v>
      </c>
      <c r="VJJ12" s="235" t="s">
        <v>8705</v>
      </c>
      <c r="VJK12" s="236" t="s">
        <v>31136</v>
      </c>
      <c r="VJL12" s="237"/>
      <c r="VJM12" s="238">
        <v>5200</v>
      </c>
      <c r="VJN12" s="234" t="s">
        <v>31137</v>
      </c>
      <c r="VJO12" s="235" t="s">
        <v>8705</v>
      </c>
      <c r="VJP12" s="236" t="s">
        <v>31138</v>
      </c>
      <c r="VJQ12" s="237"/>
      <c r="VJR12" s="238">
        <v>5200</v>
      </c>
      <c r="VJS12" s="234" t="s">
        <v>31139</v>
      </c>
      <c r="VJT12" s="235" t="s">
        <v>8705</v>
      </c>
      <c r="VJU12" s="236" t="s">
        <v>31140</v>
      </c>
      <c r="VJV12" s="237"/>
      <c r="VJW12" s="238">
        <v>5200</v>
      </c>
      <c r="VJX12" s="234" t="s">
        <v>31141</v>
      </c>
      <c r="VJY12" s="235" t="s">
        <v>8705</v>
      </c>
      <c r="VJZ12" s="236" t="s">
        <v>31142</v>
      </c>
      <c r="VKA12" s="237"/>
      <c r="VKB12" s="238">
        <v>5200</v>
      </c>
      <c r="VKC12" s="234" t="s">
        <v>31143</v>
      </c>
      <c r="VKD12" s="235" t="s">
        <v>8705</v>
      </c>
      <c r="VKE12" s="236" t="s">
        <v>31144</v>
      </c>
      <c r="VKF12" s="237"/>
      <c r="VKG12" s="238">
        <v>5200</v>
      </c>
      <c r="VKH12" s="234" t="s">
        <v>31145</v>
      </c>
      <c r="VKI12" s="235" t="s">
        <v>8705</v>
      </c>
      <c r="VKJ12" s="236" t="s">
        <v>31146</v>
      </c>
      <c r="VKK12" s="237"/>
      <c r="VKL12" s="238">
        <v>5200</v>
      </c>
      <c r="VKM12" s="234" t="s">
        <v>31147</v>
      </c>
      <c r="VKN12" s="235" t="s">
        <v>8705</v>
      </c>
      <c r="VKO12" s="236" t="s">
        <v>31148</v>
      </c>
      <c r="VKP12" s="237"/>
      <c r="VKQ12" s="238">
        <v>5200</v>
      </c>
      <c r="VKR12" s="234" t="s">
        <v>31149</v>
      </c>
      <c r="VKS12" s="235" t="s">
        <v>8705</v>
      </c>
      <c r="VKT12" s="236" t="s">
        <v>31150</v>
      </c>
      <c r="VKU12" s="237"/>
      <c r="VKV12" s="238">
        <v>5200</v>
      </c>
      <c r="VKW12" s="234" t="s">
        <v>31151</v>
      </c>
      <c r="VKX12" s="235" t="s">
        <v>8705</v>
      </c>
      <c r="VKY12" s="236" t="s">
        <v>31152</v>
      </c>
      <c r="VKZ12" s="237"/>
      <c r="VLA12" s="238">
        <v>5200</v>
      </c>
      <c r="VLB12" s="234" t="s">
        <v>31153</v>
      </c>
      <c r="VLC12" s="235" t="s">
        <v>8705</v>
      </c>
      <c r="VLD12" s="236" t="s">
        <v>31154</v>
      </c>
      <c r="VLE12" s="237"/>
      <c r="VLF12" s="238">
        <v>5200</v>
      </c>
      <c r="VLG12" s="234" t="s">
        <v>31155</v>
      </c>
      <c r="VLH12" s="235" t="s">
        <v>8705</v>
      </c>
      <c r="VLI12" s="236" t="s">
        <v>31156</v>
      </c>
      <c r="VLJ12" s="237"/>
      <c r="VLK12" s="238">
        <v>5200</v>
      </c>
      <c r="VLL12" s="234" t="s">
        <v>31157</v>
      </c>
      <c r="VLM12" s="235" t="s">
        <v>8705</v>
      </c>
      <c r="VLN12" s="236" t="s">
        <v>31158</v>
      </c>
      <c r="VLO12" s="237"/>
      <c r="VLP12" s="238">
        <v>5200</v>
      </c>
      <c r="VLQ12" s="234" t="s">
        <v>31159</v>
      </c>
      <c r="VLR12" s="235" t="s">
        <v>8705</v>
      </c>
      <c r="VLS12" s="236" t="s">
        <v>31160</v>
      </c>
      <c r="VLT12" s="237"/>
      <c r="VLU12" s="238">
        <v>5200</v>
      </c>
      <c r="VLV12" s="234" t="s">
        <v>31161</v>
      </c>
      <c r="VLW12" s="235" t="s">
        <v>8705</v>
      </c>
      <c r="VLX12" s="236" t="s">
        <v>31162</v>
      </c>
      <c r="VLY12" s="237"/>
      <c r="VLZ12" s="238">
        <v>5200</v>
      </c>
      <c r="VMA12" s="234" t="s">
        <v>31163</v>
      </c>
      <c r="VMB12" s="235" t="s">
        <v>8705</v>
      </c>
      <c r="VMC12" s="236" t="s">
        <v>31164</v>
      </c>
      <c r="VMD12" s="237"/>
      <c r="VME12" s="238">
        <v>5200</v>
      </c>
      <c r="VMF12" s="234" t="s">
        <v>31165</v>
      </c>
      <c r="VMG12" s="235" t="s">
        <v>8705</v>
      </c>
      <c r="VMH12" s="236" t="s">
        <v>31166</v>
      </c>
      <c r="VMI12" s="237"/>
      <c r="VMJ12" s="238">
        <v>5200</v>
      </c>
      <c r="VMK12" s="234" t="s">
        <v>31167</v>
      </c>
      <c r="VML12" s="235" t="s">
        <v>8705</v>
      </c>
      <c r="VMM12" s="236" t="s">
        <v>31168</v>
      </c>
      <c r="VMN12" s="237"/>
      <c r="VMO12" s="238">
        <v>5200</v>
      </c>
      <c r="VMP12" s="234" t="s">
        <v>31169</v>
      </c>
      <c r="VMQ12" s="235" t="s">
        <v>8705</v>
      </c>
      <c r="VMR12" s="236" t="s">
        <v>31170</v>
      </c>
      <c r="VMS12" s="237"/>
      <c r="VMT12" s="238">
        <v>5200</v>
      </c>
      <c r="VMU12" s="234" t="s">
        <v>31171</v>
      </c>
      <c r="VMV12" s="235" t="s">
        <v>8705</v>
      </c>
      <c r="VMW12" s="236" t="s">
        <v>31172</v>
      </c>
      <c r="VMX12" s="237"/>
      <c r="VMY12" s="238">
        <v>5200</v>
      </c>
      <c r="VMZ12" s="234" t="s">
        <v>31173</v>
      </c>
      <c r="VNA12" s="235" t="s">
        <v>8705</v>
      </c>
      <c r="VNB12" s="236" t="s">
        <v>31174</v>
      </c>
      <c r="VNC12" s="237"/>
      <c r="VND12" s="238">
        <v>5200</v>
      </c>
      <c r="VNE12" s="234" t="s">
        <v>31175</v>
      </c>
      <c r="VNF12" s="235" t="s">
        <v>8705</v>
      </c>
      <c r="VNG12" s="236" t="s">
        <v>31176</v>
      </c>
      <c r="VNH12" s="237"/>
      <c r="VNI12" s="238">
        <v>5200</v>
      </c>
      <c r="VNJ12" s="234" t="s">
        <v>31177</v>
      </c>
      <c r="VNK12" s="235" t="s">
        <v>8705</v>
      </c>
      <c r="VNL12" s="236" t="s">
        <v>31178</v>
      </c>
      <c r="VNM12" s="237"/>
      <c r="VNN12" s="238">
        <v>5200</v>
      </c>
      <c r="VNO12" s="234" t="s">
        <v>31179</v>
      </c>
      <c r="VNP12" s="235" t="s">
        <v>8705</v>
      </c>
      <c r="VNQ12" s="236" t="s">
        <v>31180</v>
      </c>
      <c r="VNR12" s="237"/>
      <c r="VNS12" s="238">
        <v>5200</v>
      </c>
      <c r="VNT12" s="234" t="s">
        <v>31181</v>
      </c>
      <c r="VNU12" s="235" t="s">
        <v>8705</v>
      </c>
      <c r="VNV12" s="236" t="s">
        <v>31182</v>
      </c>
      <c r="VNW12" s="237"/>
      <c r="VNX12" s="238">
        <v>5200</v>
      </c>
      <c r="VNY12" s="234" t="s">
        <v>31183</v>
      </c>
      <c r="VNZ12" s="235" t="s">
        <v>8705</v>
      </c>
      <c r="VOA12" s="236" t="s">
        <v>31184</v>
      </c>
      <c r="VOB12" s="237"/>
      <c r="VOC12" s="238">
        <v>5200</v>
      </c>
      <c r="VOD12" s="234" t="s">
        <v>31185</v>
      </c>
      <c r="VOE12" s="235" t="s">
        <v>8705</v>
      </c>
      <c r="VOF12" s="236" t="s">
        <v>31186</v>
      </c>
      <c r="VOG12" s="237"/>
      <c r="VOH12" s="238">
        <v>5200</v>
      </c>
      <c r="VOI12" s="234" t="s">
        <v>31187</v>
      </c>
      <c r="VOJ12" s="235" t="s">
        <v>8705</v>
      </c>
      <c r="VOK12" s="236" t="s">
        <v>31188</v>
      </c>
      <c r="VOL12" s="237"/>
      <c r="VOM12" s="238">
        <v>5200</v>
      </c>
      <c r="VON12" s="234" t="s">
        <v>31189</v>
      </c>
      <c r="VOO12" s="235" t="s">
        <v>8705</v>
      </c>
      <c r="VOP12" s="236" t="s">
        <v>31190</v>
      </c>
      <c r="VOQ12" s="237"/>
      <c r="VOR12" s="238">
        <v>5200</v>
      </c>
      <c r="VOS12" s="234" t="s">
        <v>31191</v>
      </c>
      <c r="VOT12" s="235" t="s">
        <v>8705</v>
      </c>
      <c r="VOU12" s="236" t="s">
        <v>31192</v>
      </c>
      <c r="VOV12" s="237"/>
      <c r="VOW12" s="238">
        <v>5200</v>
      </c>
      <c r="VOX12" s="234" t="s">
        <v>31193</v>
      </c>
      <c r="VOY12" s="235" t="s">
        <v>8705</v>
      </c>
      <c r="VOZ12" s="236" t="s">
        <v>31194</v>
      </c>
      <c r="VPA12" s="237"/>
      <c r="VPB12" s="238">
        <v>5200</v>
      </c>
      <c r="VPC12" s="234" t="s">
        <v>31195</v>
      </c>
      <c r="VPD12" s="235" t="s">
        <v>8705</v>
      </c>
      <c r="VPE12" s="236" t="s">
        <v>31196</v>
      </c>
      <c r="VPF12" s="237"/>
      <c r="VPG12" s="238">
        <v>5200</v>
      </c>
      <c r="VPH12" s="234" t="s">
        <v>31197</v>
      </c>
      <c r="VPI12" s="235" t="s">
        <v>8705</v>
      </c>
      <c r="VPJ12" s="236" t="s">
        <v>31198</v>
      </c>
      <c r="VPK12" s="237"/>
      <c r="VPL12" s="238">
        <v>5200</v>
      </c>
      <c r="VPM12" s="234" t="s">
        <v>31199</v>
      </c>
      <c r="VPN12" s="235" t="s">
        <v>8705</v>
      </c>
      <c r="VPO12" s="236" t="s">
        <v>31200</v>
      </c>
      <c r="VPP12" s="237"/>
      <c r="VPQ12" s="238">
        <v>5200</v>
      </c>
      <c r="VPR12" s="234" t="s">
        <v>31201</v>
      </c>
      <c r="VPS12" s="235" t="s">
        <v>8705</v>
      </c>
      <c r="VPT12" s="236" t="s">
        <v>31202</v>
      </c>
      <c r="VPU12" s="237"/>
      <c r="VPV12" s="238">
        <v>5200</v>
      </c>
      <c r="VPW12" s="234" t="s">
        <v>31203</v>
      </c>
      <c r="VPX12" s="235" t="s">
        <v>8705</v>
      </c>
      <c r="VPY12" s="236" t="s">
        <v>31204</v>
      </c>
      <c r="VPZ12" s="237"/>
      <c r="VQA12" s="238">
        <v>5200</v>
      </c>
      <c r="VQB12" s="234" t="s">
        <v>31205</v>
      </c>
      <c r="VQC12" s="235" t="s">
        <v>8705</v>
      </c>
      <c r="VQD12" s="236" t="s">
        <v>31206</v>
      </c>
      <c r="VQE12" s="237"/>
      <c r="VQF12" s="238">
        <v>5200</v>
      </c>
      <c r="VQG12" s="234" t="s">
        <v>31207</v>
      </c>
      <c r="VQH12" s="235" t="s">
        <v>8705</v>
      </c>
      <c r="VQI12" s="236" t="s">
        <v>31208</v>
      </c>
      <c r="VQJ12" s="237"/>
      <c r="VQK12" s="238">
        <v>5200</v>
      </c>
      <c r="VQL12" s="234" t="s">
        <v>31209</v>
      </c>
      <c r="VQM12" s="235" t="s">
        <v>8705</v>
      </c>
      <c r="VQN12" s="236" t="s">
        <v>31210</v>
      </c>
      <c r="VQO12" s="237"/>
      <c r="VQP12" s="238">
        <v>5200</v>
      </c>
      <c r="VQQ12" s="234" t="s">
        <v>31211</v>
      </c>
      <c r="VQR12" s="235" t="s">
        <v>8705</v>
      </c>
      <c r="VQS12" s="236" t="s">
        <v>31212</v>
      </c>
      <c r="VQT12" s="237"/>
      <c r="VQU12" s="238">
        <v>5200</v>
      </c>
      <c r="VQV12" s="234" t="s">
        <v>31213</v>
      </c>
      <c r="VQW12" s="235" t="s">
        <v>8705</v>
      </c>
      <c r="VQX12" s="236" t="s">
        <v>31214</v>
      </c>
      <c r="VQY12" s="237"/>
      <c r="VQZ12" s="238">
        <v>5200</v>
      </c>
      <c r="VRA12" s="234" t="s">
        <v>31215</v>
      </c>
      <c r="VRB12" s="235" t="s">
        <v>8705</v>
      </c>
      <c r="VRC12" s="236" t="s">
        <v>31216</v>
      </c>
      <c r="VRD12" s="237"/>
      <c r="VRE12" s="238">
        <v>5200</v>
      </c>
      <c r="VRF12" s="234" t="s">
        <v>31217</v>
      </c>
      <c r="VRG12" s="235" t="s">
        <v>8705</v>
      </c>
      <c r="VRH12" s="236" t="s">
        <v>31218</v>
      </c>
      <c r="VRI12" s="237"/>
      <c r="VRJ12" s="238">
        <v>5200</v>
      </c>
      <c r="VRK12" s="234" t="s">
        <v>31219</v>
      </c>
      <c r="VRL12" s="235" t="s">
        <v>8705</v>
      </c>
      <c r="VRM12" s="236" t="s">
        <v>31220</v>
      </c>
      <c r="VRN12" s="237"/>
      <c r="VRO12" s="238">
        <v>5200</v>
      </c>
      <c r="VRP12" s="234" t="s">
        <v>31221</v>
      </c>
      <c r="VRQ12" s="235" t="s">
        <v>8705</v>
      </c>
      <c r="VRR12" s="236" t="s">
        <v>31222</v>
      </c>
      <c r="VRS12" s="237"/>
      <c r="VRT12" s="238">
        <v>5200</v>
      </c>
      <c r="VRU12" s="234" t="s">
        <v>31223</v>
      </c>
      <c r="VRV12" s="235" t="s">
        <v>8705</v>
      </c>
      <c r="VRW12" s="236" t="s">
        <v>31224</v>
      </c>
      <c r="VRX12" s="237"/>
      <c r="VRY12" s="238">
        <v>5200</v>
      </c>
      <c r="VRZ12" s="234" t="s">
        <v>31225</v>
      </c>
      <c r="VSA12" s="235" t="s">
        <v>8705</v>
      </c>
      <c r="VSB12" s="236" t="s">
        <v>31226</v>
      </c>
      <c r="VSC12" s="237"/>
      <c r="VSD12" s="238">
        <v>5200</v>
      </c>
      <c r="VSE12" s="234" t="s">
        <v>31227</v>
      </c>
      <c r="VSF12" s="235" t="s">
        <v>8705</v>
      </c>
      <c r="VSG12" s="236" t="s">
        <v>31228</v>
      </c>
      <c r="VSH12" s="237"/>
      <c r="VSI12" s="238">
        <v>5200</v>
      </c>
      <c r="VSJ12" s="234" t="s">
        <v>31229</v>
      </c>
      <c r="VSK12" s="235" t="s">
        <v>8705</v>
      </c>
      <c r="VSL12" s="236" t="s">
        <v>31230</v>
      </c>
      <c r="VSM12" s="237"/>
      <c r="VSN12" s="238">
        <v>5200</v>
      </c>
      <c r="VSO12" s="234" t="s">
        <v>31231</v>
      </c>
      <c r="VSP12" s="235" t="s">
        <v>8705</v>
      </c>
      <c r="VSQ12" s="236" t="s">
        <v>31232</v>
      </c>
      <c r="VSR12" s="237"/>
      <c r="VSS12" s="238">
        <v>5200</v>
      </c>
      <c r="VST12" s="234" t="s">
        <v>31233</v>
      </c>
      <c r="VSU12" s="235" t="s">
        <v>8705</v>
      </c>
      <c r="VSV12" s="236" t="s">
        <v>31234</v>
      </c>
      <c r="VSW12" s="237"/>
      <c r="VSX12" s="238">
        <v>5200</v>
      </c>
      <c r="VSY12" s="234" t="s">
        <v>31235</v>
      </c>
      <c r="VSZ12" s="235" t="s">
        <v>8705</v>
      </c>
      <c r="VTA12" s="236" t="s">
        <v>31236</v>
      </c>
      <c r="VTB12" s="237"/>
      <c r="VTC12" s="238">
        <v>5200</v>
      </c>
      <c r="VTD12" s="234" t="s">
        <v>31237</v>
      </c>
      <c r="VTE12" s="235" t="s">
        <v>8705</v>
      </c>
      <c r="VTF12" s="236" t="s">
        <v>31238</v>
      </c>
      <c r="VTG12" s="237"/>
      <c r="VTH12" s="238">
        <v>5200</v>
      </c>
      <c r="VTI12" s="234" t="s">
        <v>31239</v>
      </c>
      <c r="VTJ12" s="235" t="s">
        <v>8705</v>
      </c>
      <c r="VTK12" s="236" t="s">
        <v>31240</v>
      </c>
      <c r="VTL12" s="237"/>
      <c r="VTM12" s="238">
        <v>5200</v>
      </c>
      <c r="VTN12" s="234" t="s">
        <v>31241</v>
      </c>
      <c r="VTO12" s="235" t="s">
        <v>8705</v>
      </c>
      <c r="VTP12" s="236" t="s">
        <v>31242</v>
      </c>
      <c r="VTQ12" s="237"/>
      <c r="VTR12" s="238">
        <v>5200</v>
      </c>
      <c r="VTS12" s="234" t="s">
        <v>31243</v>
      </c>
      <c r="VTT12" s="235" t="s">
        <v>8705</v>
      </c>
      <c r="VTU12" s="236" t="s">
        <v>31244</v>
      </c>
      <c r="VTV12" s="237"/>
      <c r="VTW12" s="238">
        <v>5200</v>
      </c>
      <c r="VTX12" s="234" t="s">
        <v>31245</v>
      </c>
      <c r="VTY12" s="235" t="s">
        <v>8705</v>
      </c>
      <c r="VTZ12" s="236" t="s">
        <v>31246</v>
      </c>
      <c r="VUA12" s="237"/>
      <c r="VUB12" s="238">
        <v>5200</v>
      </c>
      <c r="VUC12" s="234" t="s">
        <v>31247</v>
      </c>
      <c r="VUD12" s="235" t="s">
        <v>8705</v>
      </c>
      <c r="VUE12" s="236" t="s">
        <v>31248</v>
      </c>
      <c r="VUF12" s="237"/>
      <c r="VUG12" s="238">
        <v>5200</v>
      </c>
      <c r="VUH12" s="234" t="s">
        <v>31249</v>
      </c>
      <c r="VUI12" s="235" t="s">
        <v>8705</v>
      </c>
      <c r="VUJ12" s="236" t="s">
        <v>31250</v>
      </c>
      <c r="VUK12" s="237"/>
      <c r="VUL12" s="238">
        <v>5200</v>
      </c>
      <c r="VUM12" s="234" t="s">
        <v>31251</v>
      </c>
      <c r="VUN12" s="235" t="s">
        <v>8705</v>
      </c>
      <c r="VUO12" s="236" t="s">
        <v>31252</v>
      </c>
      <c r="VUP12" s="237"/>
      <c r="VUQ12" s="238">
        <v>5200</v>
      </c>
      <c r="VUR12" s="234" t="s">
        <v>31253</v>
      </c>
      <c r="VUS12" s="235" t="s">
        <v>8705</v>
      </c>
      <c r="VUT12" s="236" t="s">
        <v>31254</v>
      </c>
      <c r="VUU12" s="237"/>
      <c r="VUV12" s="238">
        <v>5200</v>
      </c>
      <c r="VUW12" s="234" t="s">
        <v>31255</v>
      </c>
      <c r="VUX12" s="235" t="s">
        <v>8705</v>
      </c>
      <c r="VUY12" s="236" t="s">
        <v>31256</v>
      </c>
      <c r="VUZ12" s="237"/>
      <c r="VVA12" s="238">
        <v>5200</v>
      </c>
      <c r="VVB12" s="234" t="s">
        <v>31257</v>
      </c>
      <c r="VVC12" s="235" t="s">
        <v>8705</v>
      </c>
      <c r="VVD12" s="236" t="s">
        <v>31258</v>
      </c>
      <c r="VVE12" s="237"/>
      <c r="VVF12" s="238">
        <v>5200</v>
      </c>
      <c r="VVG12" s="234" t="s">
        <v>31259</v>
      </c>
      <c r="VVH12" s="235" t="s">
        <v>8705</v>
      </c>
      <c r="VVI12" s="236" t="s">
        <v>31260</v>
      </c>
      <c r="VVJ12" s="237"/>
      <c r="VVK12" s="238">
        <v>5200</v>
      </c>
      <c r="VVL12" s="234" t="s">
        <v>31261</v>
      </c>
      <c r="VVM12" s="235" t="s">
        <v>8705</v>
      </c>
      <c r="VVN12" s="236" t="s">
        <v>31262</v>
      </c>
      <c r="VVO12" s="237"/>
      <c r="VVP12" s="238">
        <v>5200</v>
      </c>
      <c r="VVQ12" s="234" t="s">
        <v>31263</v>
      </c>
      <c r="VVR12" s="235" t="s">
        <v>8705</v>
      </c>
      <c r="VVS12" s="236" t="s">
        <v>31264</v>
      </c>
      <c r="VVT12" s="237"/>
      <c r="VVU12" s="238">
        <v>5200</v>
      </c>
      <c r="VVV12" s="234" t="s">
        <v>31265</v>
      </c>
      <c r="VVW12" s="235" t="s">
        <v>8705</v>
      </c>
      <c r="VVX12" s="236" t="s">
        <v>31266</v>
      </c>
      <c r="VVY12" s="237"/>
      <c r="VVZ12" s="238">
        <v>5200</v>
      </c>
      <c r="VWA12" s="234" t="s">
        <v>31267</v>
      </c>
      <c r="VWB12" s="235" t="s">
        <v>8705</v>
      </c>
      <c r="VWC12" s="236" t="s">
        <v>31268</v>
      </c>
      <c r="VWD12" s="237"/>
      <c r="VWE12" s="238">
        <v>5200</v>
      </c>
      <c r="VWF12" s="234" t="s">
        <v>31269</v>
      </c>
      <c r="VWG12" s="235" t="s">
        <v>8705</v>
      </c>
      <c r="VWH12" s="236" t="s">
        <v>31270</v>
      </c>
      <c r="VWI12" s="237"/>
      <c r="VWJ12" s="238">
        <v>5200</v>
      </c>
      <c r="VWK12" s="234" t="s">
        <v>31271</v>
      </c>
      <c r="VWL12" s="235" t="s">
        <v>8705</v>
      </c>
      <c r="VWM12" s="236" t="s">
        <v>31272</v>
      </c>
      <c r="VWN12" s="237"/>
      <c r="VWO12" s="238">
        <v>5200</v>
      </c>
      <c r="VWP12" s="234" t="s">
        <v>31273</v>
      </c>
      <c r="VWQ12" s="235" t="s">
        <v>8705</v>
      </c>
      <c r="VWR12" s="236" t="s">
        <v>31274</v>
      </c>
      <c r="VWS12" s="237"/>
      <c r="VWT12" s="238">
        <v>5200</v>
      </c>
      <c r="VWU12" s="234" t="s">
        <v>31275</v>
      </c>
      <c r="VWV12" s="235" t="s">
        <v>8705</v>
      </c>
      <c r="VWW12" s="236" t="s">
        <v>31276</v>
      </c>
      <c r="VWX12" s="237"/>
      <c r="VWY12" s="238">
        <v>5200</v>
      </c>
      <c r="VWZ12" s="234" t="s">
        <v>31277</v>
      </c>
      <c r="VXA12" s="235" t="s">
        <v>8705</v>
      </c>
      <c r="VXB12" s="236" t="s">
        <v>31278</v>
      </c>
      <c r="VXC12" s="237"/>
      <c r="VXD12" s="238">
        <v>5200</v>
      </c>
      <c r="VXE12" s="234" t="s">
        <v>31279</v>
      </c>
      <c r="VXF12" s="235" t="s">
        <v>8705</v>
      </c>
      <c r="VXG12" s="236" t="s">
        <v>31280</v>
      </c>
      <c r="VXH12" s="237"/>
      <c r="VXI12" s="238">
        <v>5200</v>
      </c>
      <c r="VXJ12" s="234" t="s">
        <v>31281</v>
      </c>
      <c r="VXK12" s="235" t="s">
        <v>8705</v>
      </c>
      <c r="VXL12" s="236" t="s">
        <v>31282</v>
      </c>
      <c r="VXM12" s="237"/>
      <c r="VXN12" s="238">
        <v>5200</v>
      </c>
      <c r="VXO12" s="234" t="s">
        <v>31283</v>
      </c>
      <c r="VXP12" s="235" t="s">
        <v>8705</v>
      </c>
      <c r="VXQ12" s="236" t="s">
        <v>31284</v>
      </c>
      <c r="VXR12" s="237"/>
      <c r="VXS12" s="238">
        <v>5200</v>
      </c>
      <c r="VXT12" s="234" t="s">
        <v>31285</v>
      </c>
      <c r="VXU12" s="235" t="s">
        <v>8705</v>
      </c>
      <c r="VXV12" s="236" t="s">
        <v>31286</v>
      </c>
      <c r="VXW12" s="237"/>
      <c r="VXX12" s="238">
        <v>5200</v>
      </c>
      <c r="VXY12" s="234" t="s">
        <v>31287</v>
      </c>
      <c r="VXZ12" s="235" t="s">
        <v>8705</v>
      </c>
      <c r="VYA12" s="236" t="s">
        <v>31288</v>
      </c>
      <c r="VYB12" s="237"/>
      <c r="VYC12" s="238">
        <v>5200</v>
      </c>
      <c r="VYD12" s="234" t="s">
        <v>31289</v>
      </c>
      <c r="VYE12" s="235" t="s">
        <v>8705</v>
      </c>
      <c r="VYF12" s="236" t="s">
        <v>31290</v>
      </c>
      <c r="VYG12" s="237"/>
      <c r="VYH12" s="238">
        <v>5200</v>
      </c>
      <c r="VYI12" s="234" t="s">
        <v>31291</v>
      </c>
      <c r="VYJ12" s="235" t="s">
        <v>8705</v>
      </c>
      <c r="VYK12" s="236" t="s">
        <v>31292</v>
      </c>
      <c r="VYL12" s="237"/>
      <c r="VYM12" s="238">
        <v>5200</v>
      </c>
      <c r="VYN12" s="234" t="s">
        <v>31293</v>
      </c>
      <c r="VYO12" s="235" t="s">
        <v>8705</v>
      </c>
      <c r="VYP12" s="236" t="s">
        <v>31294</v>
      </c>
      <c r="VYQ12" s="237"/>
      <c r="VYR12" s="238">
        <v>5200</v>
      </c>
      <c r="VYS12" s="234" t="s">
        <v>31295</v>
      </c>
      <c r="VYT12" s="235" t="s">
        <v>8705</v>
      </c>
      <c r="VYU12" s="236" t="s">
        <v>31296</v>
      </c>
      <c r="VYV12" s="237"/>
      <c r="VYW12" s="238">
        <v>5200</v>
      </c>
      <c r="VYX12" s="234" t="s">
        <v>31297</v>
      </c>
      <c r="VYY12" s="235" t="s">
        <v>8705</v>
      </c>
      <c r="VYZ12" s="236" t="s">
        <v>31298</v>
      </c>
      <c r="VZA12" s="237"/>
      <c r="VZB12" s="238">
        <v>5200</v>
      </c>
      <c r="VZC12" s="234" t="s">
        <v>31299</v>
      </c>
      <c r="VZD12" s="235" t="s">
        <v>8705</v>
      </c>
      <c r="VZE12" s="236" t="s">
        <v>31300</v>
      </c>
      <c r="VZF12" s="237"/>
      <c r="VZG12" s="238">
        <v>5200</v>
      </c>
      <c r="VZH12" s="234" t="s">
        <v>31301</v>
      </c>
      <c r="VZI12" s="235" t="s">
        <v>8705</v>
      </c>
      <c r="VZJ12" s="236" t="s">
        <v>31302</v>
      </c>
      <c r="VZK12" s="237"/>
      <c r="VZL12" s="238">
        <v>5200</v>
      </c>
      <c r="VZM12" s="234" t="s">
        <v>31303</v>
      </c>
      <c r="VZN12" s="235" t="s">
        <v>8705</v>
      </c>
      <c r="VZO12" s="236" t="s">
        <v>31304</v>
      </c>
      <c r="VZP12" s="237"/>
      <c r="VZQ12" s="238">
        <v>5200</v>
      </c>
      <c r="VZR12" s="234" t="s">
        <v>31305</v>
      </c>
      <c r="VZS12" s="235" t="s">
        <v>8705</v>
      </c>
      <c r="VZT12" s="236" t="s">
        <v>31306</v>
      </c>
      <c r="VZU12" s="237"/>
      <c r="VZV12" s="238">
        <v>5200</v>
      </c>
      <c r="VZW12" s="234" t="s">
        <v>31307</v>
      </c>
      <c r="VZX12" s="235" t="s">
        <v>8705</v>
      </c>
      <c r="VZY12" s="236" t="s">
        <v>31308</v>
      </c>
      <c r="VZZ12" s="237"/>
      <c r="WAA12" s="238">
        <v>5200</v>
      </c>
      <c r="WAB12" s="234" t="s">
        <v>31309</v>
      </c>
      <c r="WAC12" s="235" t="s">
        <v>8705</v>
      </c>
      <c r="WAD12" s="236" t="s">
        <v>31310</v>
      </c>
      <c r="WAE12" s="237"/>
      <c r="WAF12" s="238">
        <v>5200</v>
      </c>
      <c r="WAG12" s="234" t="s">
        <v>31311</v>
      </c>
      <c r="WAH12" s="235" t="s">
        <v>8705</v>
      </c>
      <c r="WAI12" s="236" t="s">
        <v>31312</v>
      </c>
      <c r="WAJ12" s="237"/>
      <c r="WAK12" s="238">
        <v>5200</v>
      </c>
      <c r="WAL12" s="234" t="s">
        <v>31313</v>
      </c>
      <c r="WAM12" s="235" t="s">
        <v>8705</v>
      </c>
      <c r="WAN12" s="236" t="s">
        <v>31314</v>
      </c>
      <c r="WAO12" s="237"/>
      <c r="WAP12" s="238">
        <v>5200</v>
      </c>
      <c r="WAQ12" s="234" t="s">
        <v>31315</v>
      </c>
      <c r="WAR12" s="235" t="s">
        <v>8705</v>
      </c>
      <c r="WAS12" s="236" t="s">
        <v>31316</v>
      </c>
      <c r="WAT12" s="237"/>
      <c r="WAU12" s="238">
        <v>5200</v>
      </c>
      <c r="WAV12" s="234" t="s">
        <v>31317</v>
      </c>
      <c r="WAW12" s="235" t="s">
        <v>8705</v>
      </c>
      <c r="WAX12" s="236" t="s">
        <v>31318</v>
      </c>
      <c r="WAY12" s="237"/>
      <c r="WAZ12" s="238">
        <v>5200</v>
      </c>
      <c r="WBA12" s="234" t="s">
        <v>31319</v>
      </c>
      <c r="WBB12" s="235" t="s">
        <v>8705</v>
      </c>
      <c r="WBC12" s="236" t="s">
        <v>31320</v>
      </c>
      <c r="WBD12" s="237"/>
      <c r="WBE12" s="238">
        <v>5200</v>
      </c>
      <c r="WBF12" s="234" t="s">
        <v>31321</v>
      </c>
      <c r="WBG12" s="235" t="s">
        <v>8705</v>
      </c>
      <c r="WBH12" s="236" t="s">
        <v>31322</v>
      </c>
      <c r="WBI12" s="237"/>
      <c r="WBJ12" s="238">
        <v>5200</v>
      </c>
      <c r="WBK12" s="234" t="s">
        <v>31323</v>
      </c>
      <c r="WBL12" s="235" t="s">
        <v>8705</v>
      </c>
      <c r="WBM12" s="236" t="s">
        <v>31324</v>
      </c>
      <c r="WBN12" s="237"/>
      <c r="WBO12" s="238">
        <v>5200</v>
      </c>
      <c r="WBP12" s="234" t="s">
        <v>31325</v>
      </c>
      <c r="WBQ12" s="235" t="s">
        <v>8705</v>
      </c>
      <c r="WBR12" s="236" t="s">
        <v>31326</v>
      </c>
      <c r="WBS12" s="237"/>
      <c r="WBT12" s="238">
        <v>5200</v>
      </c>
      <c r="WBU12" s="234" t="s">
        <v>31327</v>
      </c>
      <c r="WBV12" s="235" t="s">
        <v>8705</v>
      </c>
      <c r="WBW12" s="236" t="s">
        <v>31328</v>
      </c>
      <c r="WBX12" s="237"/>
      <c r="WBY12" s="238">
        <v>5200</v>
      </c>
      <c r="WBZ12" s="234" t="s">
        <v>31329</v>
      </c>
      <c r="WCA12" s="235" t="s">
        <v>8705</v>
      </c>
      <c r="WCB12" s="236" t="s">
        <v>31330</v>
      </c>
      <c r="WCC12" s="237"/>
      <c r="WCD12" s="238">
        <v>5200</v>
      </c>
      <c r="WCE12" s="234" t="s">
        <v>31331</v>
      </c>
      <c r="WCF12" s="235" t="s">
        <v>8705</v>
      </c>
      <c r="WCG12" s="236" t="s">
        <v>31332</v>
      </c>
      <c r="WCH12" s="237"/>
      <c r="WCI12" s="238">
        <v>5200</v>
      </c>
      <c r="WCJ12" s="234" t="s">
        <v>31333</v>
      </c>
      <c r="WCK12" s="235" t="s">
        <v>8705</v>
      </c>
      <c r="WCL12" s="236" t="s">
        <v>31334</v>
      </c>
      <c r="WCM12" s="237"/>
      <c r="WCN12" s="238">
        <v>5200</v>
      </c>
      <c r="WCO12" s="234" t="s">
        <v>31335</v>
      </c>
      <c r="WCP12" s="235" t="s">
        <v>8705</v>
      </c>
      <c r="WCQ12" s="236" t="s">
        <v>31336</v>
      </c>
      <c r="WCR12" s="237"/>
      <c r="WCS12" s="238">
        <v>5200</v>
      </c>
      <c r="WCT12" s="234" t="s">
        <v>31337</v>
      </c>
      <c r="WCU12" s="235" t="s">
        <v>8705</v>
      </c>
      <c r="WCV12" s="236" t="s">
        <v>31338</v>
      </c>
      <c r="WCW12" s="237"/>
      <c r="WCX12" s="238">
        <v>5200</v>
      </c>
      <c r="WCY12" s="234" t="s">
        <v>31339</v>
      </c>
      <c r="WCZ12" s="235" t="s">
        <v>8705</v>
      </c>
      <c r="WDA12" s="236" t="s">
        <v>31340</v>
      </c>
      <c r="WDB12" s="237"/>
      <c r="WDC12" s="238">
        <v>5200</v>
      </c>
      <c r="WDD12" s="234" t="s">
        <v>31341</v>
      </c>
      <c r="WDE12" s="235" t="s">
        <v>8705</v>
      </c>
      <c r="WDF12" s="236" t="s">
        <v>31342</v>
      </c>
      <c r="WDG12" s="237"/>
      <c r="WDH12" s="238">
        <v>5200</v>
      </c>
      <c r="WDI12" s="234" t="s">
        <v>31343</v>
      </c>
      <c r="WDJ12" s="235" t="s">
        <v>8705</v>
      </c>
      <c r="WDK12" s="236" t="s">
        <v>31344</v>
      </c>
      <c r="WDL12" s="237"/>
      <c r="WDM12" s="238">
        <v>5200</v>
      </c>
      <c r="WDN12" s="234" t="s">
        <v>31345</v>
      </c>
      <c r="WDO12" s="235" t="s">
        <v>8705</v>
      </c>
      <c r="WDP12" s="236" t="s">
        <v>31346</v>
      </c>
      <c r="WDQ12" s="237"/>
      <c r="WDR12" s="238">
        <v>5200</v>
      </c>
      <c r="WDS12" s="234" t="s">
        <v>31347</v>
      </c>
      <c r="WDT12" s="235" t="s">
        <v>8705</v>
      </c>
      <c r="WDU12" s="236" t="s">
        <v>31348</v>
      </c>
      <c r="WDV12" s="237"/>
      <c r="WDW12" s="238">
        <v>5200</v>
      </c>
      <c r="WDX12" s="234" t="s">
        <v>31349</v>
      </c>
      <c r="WDY12" s="235" t="s">
        <v>8705</v>
      </c>
      <c r="WDZ12" s="236" t="s">
        <v>31350</v>
      </c>
      <c r="WEA12" s="237"/>
      <c r="WEB12" s="238">
        <v>5200</v>
      </c>
      <c r="WEC12" s="234" t="s">
        <v>31351</v>
      </c>
      <c r="WED12" s="235" t="s">
        <v>8705</v>
      </c>
      <c r="WEE12" s="236" t="s">
        <v>31352</v>
      </c>
      <c r="WEF12" s="237"/>
      <c r="WEG12" s="238">
        <v>5200</v>
      </c>
      <c r="WEH12" s="234" t="s">
        <v>31353</v>
      </c>
      <c r="WEI12" s="235" t="s">
        <v>8705</v>
      </c>
      <c r="WEJ12" s="236" t="s">
        <v>31354</v>
      </c>
      <c r="WEK12" s="237"/>
      <c r="WEL12" s="238">
        <v>5200</v>
      </c>
      <c r="WEM12" s="234" t="s">
        <v>31355</v>
      </c>
      <c r="WEN12" s="235" t="s">
        <v>8705</v>
      </c>
      <c r="WEO12" s="236" t="s">
        <v>31356</v>
      </c>
      <c r="WEP12" s="237"/>
      <c r="WEQ12" s="238">
        <v>5200</v>
      </c>
      <c r="WER12" s="234" t="s">
        <v>31357</v>
      </c>
      <c r="WES12" s="235" t="s">
        <v>8705</v>
      </c>
      <c r="WET12" s="236" t="s">
        <v>31358</v>
      </c>
      <c r="WEU12" s="237"/>
      <c r="WEV12" s="238">
        <v>5200</v>
      </c>
      <c r="WEW12" s="234" t="s">
        <v>31359</v>
      </c>
      <c r="WEX12" s="235" t="s">
        <v>8705</v>
      </c>
      <c r="WEY12" s="236" t="s">
        <v>31360</v>
      </c>
      <c r="WEZ12" s="237"/>
      <c r="WFA12" s="238">
        <v>5200</v>
      </c>
      <c r="WFB12" s="234" t="s">
        <v>31361</v>
      </c>
      <c r="WFC12" s="235" t="s">
        <v>8705</v>
      </c>
      <c r="WFD12" s="236" t="s">
        <v>31362</v>
      </c>
      <c r="WFE12" s="237"/>
      <c r="WFF12" s="238">
        <v>5200</v>
      </c>
      <c r="WFG12" s="234" t="s">
        <v>31363</v>
      </c>
      <c r="WFH12" s="235" t="s">
        <v>8705</v>
      </c>
      <c r="WFI12" s="236" t="s">
        <v>31364</v>
      </c>
      <c r="WFJ12" s="237"/>
      <c r="WFK12" s="238">
        <v>5200</v>
      </c>
      <c r="WFL12" s="234" t="s">
        <v>31365</v>
      </c>
      <c r="WFM12" s="235" t="s">
        <v>8705</v>
      </c>
      <c r="WFN12" s="236" t="s">
        <v>31366</v>
      </c>
      <c r="WFO12" s="237"/>
      <c r="WFP12" s="238">
        <v>5200</v>
      </c>
      <c r="WFQ12" s="234" t="s">
        <v>31367</v>
      </c>
      <c r="WFR12" s="235" t="s">
        <v>8705</v>
      </c>
      <c r="WFS12" s="236" t="s">
        <v>31368</v>
      </c>
      <c r="WFT12" s="237"/>
      <c r="WFU12" s="238">
        <v>5200</v>
      </c>
      <c r="WFV12" s="234" t="s">
        <v>31369</v>
      </c>
      <c r="WFW12" s="235" t="s">
        <v>8705</v>
      </c>
      <c r="WFX12" s="236" t="s">
        <v>31370</v>
      </c>
      <c r="WFY12" s="237"/>
      <c r="WFZ12" s="238">
        <v>5200</v>
      </c>
      <c r="WGA12" s="234" t="s">
        <v>31371</v>
      </c>
      <c r="WGB12" s="235" t="s">
        <v>8705</v>
      </c>
      <c r="WGC12" s="236" t="s">
        <v>31372</v>
      </c>
      <c r="WGD12" s="237"/>
      <c r="WGE12" s="238">
        <v>5200</v>
      </c>
      <c r="WGF12" s="234" t="s">
        <v>31373</v>
      </c>
      <c r="WGG12" s="235" t="s">
        <v>8705</v>
      </c>
      <c r="WGH12" s="236" t="s">
        <v>31374</v>
      </c>
      <c r="WGI12" s="237"/>
      <c r="WGJ12" s="238">
        <v>5200</v>
      </c>
      <c r="WGK12" s="234" t="s">
        <v>31375</v>
      </c>
      <c r="WGL12" s="235" t="s">
        <v>8705</v>
      </c>
      <c r="WGM12" s="236" t="s">
        <v>31376</v>
      </c>
      <c r="WGN12" s="237"/>
      <c r="WGO12" s="238">
        <v>5200</v>
      </c>
      <c r="WGP12" s="234" t="s">
        <v>31377</v>
      </c>
      <c r="WGQ12" s="235" t="s">
        <v>8705</v>
      </c>
      <c r="WGR12" s="236" t="s">
        <v>31378</v>
      </c>
      <c r="WGS12" s="237"/>
      <c r="WGT12" s="238">
        <v>5200</v>
      </c>
      <c r="WGU12" s="234" t="s">
        <v>31379</v>
      </c>
      <c r="WGV12" s="235" t="s">
        <v>8705</v>
      </c>
      <c r="WGW12" s="236" t="s">
        <v>31380</v>
      </c>
      <c r="WGX12" s="237"/>
      <c r="WGY12" s="238">
        <v>5200</v>
      </c>
      <c r="WGZ12" s="234" t="s">
        <v>31381</v>
      </c>
      <c r="WHA12" s="235" t="s">
        <v>8705</v>
      </c>
      <c r="WHB12" s="236" t="s">
        <v>31382</v>
      </c>
      <c r="WHC12" s="237"/>
      <c r="WHD12" s="238">
        <v>5200</v>
      </c>
      <c r="WHE12" s="234" t="s">
        <v>31383</v>
      </c>
      <c r="WHF12" s="235" t="s">
        <v>8705</v>
      </c>
      <c r="WHG12" s="236" t="s">
        <v>31384</v>
      </c>
      <c r="WHH12" s="237"/>
      <c r="WHI12" s="238">
        <v>5200</v>
      </c>
      <c r="WHJ12" s="234" t="s">
        <v>31385</v>
      </c>
      <c r="WHK12" s="235" t="s">
        <v>8705</v>
      </c>
      <c r="WHL12" s="236" t="s">
        <v>31386</v>
      </c>
      <c r="WHM12" s="237"/>
      <c r="WHN12" s="238">
        <v>5200</v>
      </c>
      <c r="WHO12" s="234" t="s">
        <v>31387</v>
      </c>
      <c r="WHP12" s="235" t="s">
        <v>8705</v>
      </c>
      <c r="WHQ12" s="236" t="s">
        <v>31388</v>
      </c>
      <c r="WHR12" s="237"/>
      <c r="WHS12" s="238">
        <v>5200</v>
      </c>
      <c r="WHT12" s="234" t="s">
        <v>31389</v>
      </c>
      <c r="WHU12" s="235" t="s">
        <v>8705</v>
      </c>
      <c r="WHV12" s="236" t="s">
        <v>31390</v>
      </c>
      <c r="WHW12" s="237"/>
      <c r="WHX12" s="238">
        <v>5200</v>
      </c>
      <c r="WHY12" s="234" t="s">
        <v>31391</v>
      </c>
      <c r="WHZ12" s="235" t="s">
        <v>8705</v>
      </c>
      <c r="WIA12" s="236" t="s">
        <v>31392</v>
      </c>
      <c r="WIB12" s="237"/>
      <c r="WIC12" s="238">
        <v>5200</v>
      </c>
      <c r="WID12" s="234" t="s">
        <v>31393</v>
      </c>
      <c r="WIE12" s="235" t="s">
        <v>8705</v>
      </c>
      <c r="WIF12" s="236" t="s">
        <v>31394</v>
      </c>
      <c r="WIG12" s="237"/>
      <c r="WIH12" s="238">
        <v>5200</v>
      </c>
      <c r="WII12" s="234" t="s">
        <v>31395</v>
      </c>
      <c r="WIJ12" s="235" t="s">
        <v>8705</v>
      </c>
      <c r="WIK12" s="236" t="s">
        <v>31396</v>
      </c>
      <c r="WIL12" s="237"/>
      <c r="WIM12" s="238">
        <v>5200</v>
      </c>
      <c r="WIN12" s="234" t="s">
        <v>31397</v>
      </c>
      <c r="WIO12" s="235" t="s">
        <v>8705</v>
      </c>
      <c r="WIP12" s="236" t="s">
        <v>31398</v>
      </c>
      <c r="WIQ12" s="237"/>
      <c r="WIR12" s="238">
        <v>5200</v>
      </c>
      <c r="WIS12" s="234" t="s">
        <v>31399</v>
      </c>
      <c r="WIT12" s="235" t="s">
        <v>8705</v>
      </c>
      <c r="WIU12" s="236" t="s">
        <v>31400</v>
      </c>
      <c r="WIV12" s="237"/>
      <c r="WIW12" s="238">
        <v>5200</v>
      </c>
      <c r="WIX12" s="234" t="s">
        <v>31401</v>
      </c>
      <c r="WIY12" s="235" t="s">
        <v>8705</v>
      </c>
      <c r="WIZ12" s="236" t="s">
        <v>31402</v>
      </c>
      <c r="WJA12" s="237"/>
      <c r="WJB12" s="238">
        <v>5200</v>
      </c>
      <c r="WJC12" s="234" t="s">
        <v>31403</v>
      </c>
      <c r="WJD12" s="235" t="s">
        <v>8705</v>
      </c>
      <c r="WJE12" s="236" t="s">
        <v>31404</v>
      </c>
      <c r="WJF12" s="237"/>
      <c r="WJG12" s="238">
        <v>5200</v>
      </c>
      <c r="WJH12" s="234" t="s">
        <v>31405</v>
      </c>
      <c r="WJI12" s="235" t="s">
        <v>8705</v>
      </c>
      <c r="WJJ12" s="236" t="s">
        <v>31406</v>
      </c>
      <c r="WJK12" s="237"/>
      <c r="WJL12" s="238">
        <v>5200</v>
      </c>
      <c r="WJM12" s="234" t="s">
        <v>31407</v>
      </c>
      <c r="WJN12" s="235" t="s">
        <v>8705</v>
      </c>
      <c r="WJO12" s="236" t="s">
        <v>31408</v>
      </c>
      <c r="WJP12" s="237"/>
      <c r="WJQ12" s="238">
        <v>5200</v>
      </c>
      <c r="WJR12" s="234" t="s">
        <v>31409</v>
      </c>
      <c r="WJS12" s="235" t="s">
        <v>8705</v>
      </c>
      <c r="WJT12" s="236" t="s">
        <v>31410</v>
      </c>
      <c r="WJU12" s="237"/>
      <c r="WJV12" s="238">
        <v>5200</v>
      </c>
      <c r="WJW12" s="234" t="s">
        <v>31411</v>
      </c>
      <c r="WJX12" s="235" t="s">
        <v>8705</v>
      </c>
      <c r="WJY12" s="236" t="s">
        <v>31412</v>
      </c>
      <c r="WJZ12" s="237"/>
      <c r="WKA12" s="238">
        <v>5200</v>
      </c>
      <c r="WKB12" s="234" t="s">
        <v>31413</v>
      </c>
      <c r="WKC12" s="235" t="s">
        <v>8705</v>
      </c>
      <c r="WKD12" s="236" t="s">
        <v>31414</v>
      </c>
      <c r="WKE12" s="237"/>
      <c r="WKF12" s="238">
        <v>5200</v>
      </c>
      <c r="WKG12" s="234" t="s">
        <v>31415</v>
      </c>
      <c r="WKH12" s="235" t="s">
        <v>8705</v>
      </c>
      <c r="WKI12" s="236" t="s">
        <v>31416</v>
      </c>
      <c r="WKJ12" s="237"/>
      <c r="WKK12" s="238">
        <v>5200</v>
      </c>
      <c r="WKL12" s="234" t="s">
        <v>31417</v>
      </c>
      <c r="WKM12" s="235" t="s">
        <v>8705</v>
      </c>
      <c r="WKN12" s="236" t="s">
        <v>31418</v>
      </c>
      <c r="WKO12" s="237"/>
      <c r="WKP12" s="238">
        <v>5200</v>
      </c>
      <c r="WKQ12" s="234" t="s">
        <v>31419</v>
      </c>
      <c r="WKR12" s="235" t="s">
        <v>8705</v>
      </c>
      <c r="WKS12" s="236" t="s">
        <v>31420</v>
      </c>
      <c r="WKT12" s="237"/>
      <c r="WKU12" s="238">
        <v>5200</v>
      </c>
      <c r="WKV12" s="234" t="s">
        <v>31421</v>
      </c>
      <c r="WKW12" s="235" t="s">
        <v>8705</v>
      </c>
      <c r="WKX12" s="236" t="s">
        <v>31422</v>
      </c>
      <c r="WKY12" s="237"/>
      <c r="WKZ12" s="238">
        <v>5200</v>
      </c>
      <c r="WLA12" s="234" t="s">
        <v>31423</v>
      </c>
      <c r="WLB12" s="235" t="s">
        <v>8705</v>
      </c>
      <c r="WLC12" s="236" t="s">
        <v>31424</v>
      </c>
      <c r="WLD12" s="237"/>
      <c r="WLE12" s="238">
        <v>5200</v>
      </c>
      <c r="WLF12" s="234" t="s">
        <v>31425</v>
      </c>
      <c r="WLG12" s="235" t="s">
        <v>8705</v>
      </c>
      <c r="WLH12" s="236" t="s">
        <v>31426</v>
      </c>
      <c r="WLI12" s="237"/>
      <c r="WLJ12" s="238">
        <v>5200</v>
      </c>
      <c r="WLK12" s="234" t="s">
        <v>31427</v>
      </c>
      <c r="WLL12" s="235" t="s">
        <v>8705</v>
      </c>
      <c r="WLM12" s="236" t="s">
        <v>31428</v>
      </c>
      <c r="WLN12" s="237"/>
      <c r="WLO12" s="238">
        <v>5200</v>
      </c>
      <c r="WLP12" s="234" t="s">
        <v>31429</v>
      </c>
      <c r="WLQ12" s="235" t="s">
        <v>8705</v>
      </c>
      <c r="WLR12" s="236" t="s">
        <v>31430</v>
      </c>
      <c r="WLS12" s="237"/>
      <c r="WLT12" s="238">
        <v>5200</v>
      </c>
      <c r="WLU12" s="234" t="s">
        <v>31431</v>
      </c>
      <c r="WLV12" s="235" t="s">
        <v>8705</v>
      </c>
      <c r="WLW12" s="236" t="s">
        <v>31432</v>
      </c>
      <c r="WLX12" s="237"/>
      <c r="WLY12" s="238">
        <v>5200</v>
      </c>
      <c r="WLZ12" s="234" t="s">
        <v>31433</v>
      </c>
      <c r="WMA12" s="235" t="s">
        <v>8705</v>
      </c>
      <c r="WMB12" s="236" t="s">
        <v>31434</v>
      </c>
      <c r="WMC12" s="237"/>
      <c r="WMD12" s="238">
        <v>5200</v>
      </c>
      <c r="WME12" s="234" t="s">
        <v>31435</v>
      </c>
      <c r="WMF12" s="235" t="s">
        <v>8705</v>
      </c>
      <c r="WMG12" s="236" t="s">
        <v>31436</v>
      </c>
      <c r="WMH12" s="237"/>
      <c r="WMI12" s="238">
        <v>5200</v>
      </c>
      <c r="WMJ12" s="234" t="s">
        <v>31437</v>
      </c>
      <c r="WMK12" s="235" t="s">
        <v>8705</v>
      </c>
      <c r="WML12" s="236" t="s">
        <v>31438</v>
      </c>
      <c r="WMM12" s="237"/>
      <c r="WMN12" s="238">
        <v>5200</v>
      </c>
      <c r="WMO12" s="234" t="s">
        <v>31439</v>
      </c>
      <c r="WMP12" s="235" t="s">
        <v>8705</v>
      </c>
      <c r="WMQ12" s="236" t="s">
        <v>31440</v>
      </c>
      <c r="WMR12" s="237"/>
      <c r="WMS12" s="238">
        <v>5200</v>
      </c>
      <c r="WMT12" s="234" t="s">
        <v>31441</v>
      </c>
      <c r="WMU12" s="235" t="s">
        <v>8705</v>
      </c>
      <c r="WMV12" s="236" t="s">
        <v>31442</v>
      </c>
      <c r="WMW12" s="237"/>
      <c r="WMX12" s="238">
        <v>5200</v>
      </c>
      <c r="WMY12" s="234" t="s">
        <v>31443</v>
      </c>
      <c r="WMZ12" s="235" t="s">
        <v>8705</v>
      </c>
      <c r="WNA12" s="236" t="s">
        <v>31444</v>
      </c>
      <c r="WNB12" s="237"/>
      <c r="WNC12" s="238">
        <v>5200</v>
      </c>
      <c r="WND12" s="234" t="s">
        <v>31445</v>
      </c>
      <c r="WNE12" s="235" t="s">
        <v>8705</v>
      </c>
      <c r="WNF12" s="236" t="s">
        <v>31446</v>
      </c>
      <c r="WNG12" s="237"/>
      <c r="WNH12" s="238">
        <v>5200</v>
      </c>
      <c r="WNI12" s="234" t="s">
        <v>31447</v>
      </c>
      <c r="WNJ12" s="235" t="s">
        <v>8705</v>
      </c>
      <c r="WNK12" s="236" t="s">
        <v>31448</v>
      </c>
      <c r="WNL12" s="237"/>
      <c r="WNM12" s="238">
        <v>5200</v>
      </c>
      <c r="WNN12" s="234" t="s">
        <v>31449</v>
      </c>
      <c r="WNO12" s="235" t="s">
        <v>8705</v>
      </c>
      <c r="WNP12" s="236" t="s">
        <v>31450</v>
      </c>
      <c r="WNQ12" s="237"/>
      <c r="WNR12" s="238">
        <v>5200</v>
      </c>
      <c r="WNS12" s="234" t="s">
        <v>31451</v>
      </c>
      <c r="WNT12" s="235" t="s">
        <v>8705</v>
      </c>
      <c r="WNU12" s="236" t="s">
        <v>31452</v>
      </c>
      <c r="WNV12" s="237"/>
      <c r="WNW12" s="238">
        <v>5200</v>
      </c>
      <c r="WNX12" s="234" t="s">
        <v>31453</v>
      </c>
      <c r="WNY12" s="235" t="s">
        <v>8705</v>
      </c>
      <c r="WNZ12" s="236" t="s">
        <v>31454</v>
      </c>
      <c r="WOA12" s="237"/>
      <c r="WOB12" s="238">
        <v>5200</v>
      </c>
      <c r="WOC12" s="234" t="s">
        <v>31455</v>
      </c>
      <c r="WOD12" s="235" t="s">
        <v>8705</v>
      </c>
      <c r="WOE12" s="236" t="s">
        <v>31456</v>
      </c>
      <c r="WOF12" s="237"/>
      <c r="WOG12" s="238">
        <v>5200</v>
      </c>
      <c r="WOH12" s="234" t="s">
        <v>31457</v>
      </c>
      <c r="WOI12" s="235" t="s">
        <v>8705</v>
      </c>
      <c r="WOJ12" s="236" t="s">
        <v>31458</v>
      </c>
      <c r="WOK12" s="237"/>
      <c r="WOL12" s="238">
        <v>5200</v>
      </c>
      <c r="WOM12" s="234" t="s">
        <v>31459</v>
      </c>
      <c r="WON12" s="235" t="s">
        <v>8705</v>
      </c>
      <c r="WOO12" s="236" t="s">
        <v>31460</v>
      </c>
      <c r="WOP12" s="237"/>
      <c r="WOQ12" s="238">
        <v>5200</v>
      </c>
      <c r="WOR12" s="234" t="s">
        <v>31461</v>
      </c>
      <c r="WOS12" s="235" t="s">
        <v>8705</v>
      </c>
      <c r="WOT12" s="236" t="s">
        <v>31462</v>
      </c>
      <c r="WOU12" s="237"/>
      <c r="WOV12" s="238">
        <v>5200</v>
      </c>
      <c r="WOW12" s="234" t="s">
        <v>31463</v>
      </c>
      <c r="WOX12" s="235" t="s">
        <v>8705</v>
      </c>
      <c r="WOY12" s="236" t="s">
        <v>31464</v>
      </c>
      <c r="WOZ12" s="237"/>
      <c r="WPA12" s="238">
        <v>5200</v>
      </c>
      <c r="WPB12" s="234" t="s">
        <v>31465</v>
      </c>
      <c r="WPC12" s="235" t="s">
        <v>8705</v>
      </c>
      <c r="WPD12" s="236" t="s">
        <v>31466</v>
      </c>
      <c r="WPE12" s="237"/>
      <c r="WPF12" s="238">
        <v>5200</v>
      </c>
      <c r="WPG12" s="234" t="s">
        <v>31467</v>
      </c>
      <c r="WPH12" s="235" t="s">
        <v>8705</v>
      </c>
      <c r="WPI12" s="236" t="s">
        <v>31468</v>
      </c>
      <c r="WPJ12" s="237"/>
      <c r="WPK12" s="238">
        <v>5200</v>
      </c>
      <c r="WPL12" s="234" t="s">
        <v>31469</v>
      </c>
      <c r="WPM12" s="235" t="s">
        <v>8705</v>
      </c>
      <c r="WPN12" s="236" t="s">
        <v>31470</v>
      </c>
      <c r="WPO12" s="237"/>
      <c r="WPP12" s="238">
        <v>5200</v>
      </c>
      <c r="WPQ12" s="234" t="s">
        <v>31471</v>
      </c>
      <c r="WPR12" s="235" t="s">
        <v>8705</v>
      </c>
      <c r="WPS12" s="236" t="s">
        <v>31472</v>
      </c>
      <c r="WPT12" s="237"/>
      <c r="WPU12" s="238">
        <v>5200</v>
      </c>
      <c r="WPV12" s="234" t="s">
        <v>31473</v>
      </c>
      <c r="WPW12" s="235" t="s">
        <v>8705</v>
      </c>
      <c r="WPX12" s="236" t="s">
        <v>31474</v>
      </c>
      <c r="WPY12" s="237"/>
      <c r="WPZ12" s="238">
        <v>5200</v>
      </c>
      <c r="WQA12" s="234" t="s">
        <v>31475</v>
      </c>
      <c r="WQB12" s="235" t="s">
        <v>8705</v>
      </c>
      <c r="WQC12" s="236" t="s">
        <v>31476</v>
      </c>
      <c r="WQD12" s="237"/>
      <c r="WQE12" s="238">
        <v>5200</v>
      </c>
      <c r="WQF12" s="234" t="s">
        <v>31477</v>
      </c>
      <c r="WQG12" s="235" t="s">
        <v>8705</v>
      </c>
      <c r="WQH12" s="236" t="s">
        <v>31478</v>
      </c>
      <c r="WQI12" s="237"/>
      <c r="WQJ12" s="238">
        <v>5200</v>
      </c>
      <c r="WQK12" s="234" t="s">
        <v>31479</v>
      </c>
      <c r="WQL12" s="235" t="s">
        <v>8705</v>
      </c>
      <c r="WQM12" s="236" t="s">
        <v>31480</v>
      </c>
      <c r="WQN12" s="237"/>
      <c r="WQO12" s="238">
        <v>5200</v>
      </c>
      <c r="WQP12" s="234" t="s">
        <v>31481</v>
      </c>
      <c r="WQQ12" s="235" t="s">
        <v>8705</v>
      </c>
      <c r="WQR12" s="236" t="s">
        <v>31482</v>
      </c>
      <c r="WQS12" s="237"/>
      <c r="WQT12" s="238">
        <v>5200</v>
      </c>
      <c r="WQU12" s="234" t="s">
        <v>31483</v>
      </c>
      <c r="WQV12" s="235" t="s">
        <v>8705</v>
      </c>
      <c r="WQW12" s="236" t="s">
        <v>31484</v>
      </c>
      <c r="WQX12" s="237"/>
      <c r="WQY12" s="238">
        <v>5200</v>
      </c>
      <c r="WQZ12" s="234" t="s">
        <v>31485</v>
      </c>
      <c r="WRA12" s="235" t="s">
        <v>8705</v>
      </c>
      <c r="WRB12" s="236" t="s">
        <v>31486</v>
      </c>
      <c r="WRC12" s="237"/>
      <c r="WRD12" s="238">
        <v>5200</v>
      </c>
      <c r="WRE12" s="234" t="s">
        <v>31487</v>
      </c>
      <c r="WRF12" s="235" t="s">
        <v>8705</v>
      </c>
      <c r="WRG12" s="236" t="s">
        <v>31488</v>
      </c>
      <c r="WRH12" s="237"/>
      <c r="WRI12" s="238">
        <v>5200</v>
      </c>
      <c r="WRJ12" s="234" t="s">
        <v>31489</v>
      </c>
      <c r="WRK12" s="235" t="s">
        <v>8705</v>
      </c>
      <c r="WRL12" s="236" t="s">
        <v>31490</v>
      </c>
      <c r="WRM12" s="237"/>
      <c r="WRN12" s="238">
        <v>5200</v>
      </c>
      <c r="WRO12" s="234" t="s">
        <v>31491</v>
      </c>
      <c r="WRP12" s="235" t="s">
        <v>8705</v>
      </c>
      <c r="WRQ12" s="236" t="s">
        <v>31492</v>
      </c>
      <c r="WRR12" s="237"/>
      <c r="WRS12" s="238">
        <v>5200</v>
      </c>
      <c r="WRT12" s="234" t="s">
        <v>31493</v>
      </c>
      <c r="WRU12" s="235" t="s">
        <v>8705</v>
      </c>
      <c r="WRV12" s="236" t="s">
        <v>31494</v>
      </c>
      <c r="WRW12" s="237"/>
      <c r="WRX12" s="238">
        <v>5200</v>
      </c>
      <c r="WRY12" s="234" t="s">
        <v>31495</v>
      </c>
      <c r="WRZ12" s="235" t="s">
        <v>8705</v>
      </c>
      <c r="WSA12" s="236" t="s">
        <v>31496</v>
      </c>
      <c r="WSB12" s="237"/>
      <c r="WSC12" s="238">
        <v>5200</v>
      </c>
      <c r="WSD12" s="234" t="s">
        <v>31497</v>
      </c>
      <c r="WSE12" s="235" t="s">
        <v>8705</v>
      </c>
      <c r="WSF12" s="236" t="s">
        <v>31498</v>
      </c>
      <c r="WSG12" s="237"/>
      <c r="WSH12" s="238">
        <v>5200</v>
      </c>
      <c r="WSI12" s="234" t="s">
        <v>31499</v>
      </c>
      <c r="WSJ12" s="235" t="s">
        <v>8705</v>
      </c>
      <c r="WSK12" s="236" t="s">
        <v>31500</v>
      </c>
      <c r="WSL12" s="237"/>
      <c r="WSM12" s="238">
        <v>5200</v>
      </c>
      <c r="WSN12" s="234" t="s">
        <v>31501</v>
      </c>
      <c r="WSO12" s="235" t="s">
        <v>8705</v>
      </c>
      <c r="WSP12" s="236" t="s">
        <v>31502</v>
      </c>
      <c r="WSQ12" s="237"/>
      <c r="WSR12" s="238">
        <v>5200</v>
      </c>
      <c r="WSS12" s="234" t="s">
        <v>31503</v>
      </c>
      <c r="WST12" s="235" t="s">
        <v>8705</v>
      </c>
      <c r="WSU12" s="236" t="s">
        <v>31504</v>
      </c>
      <c r="WSV12" s="237"/>
      <c r="WSW12" s="238">
        <v>5200</v>
      </c>
      <c r="WSX12" s="234" t="s">
        <v>31505</v>
      </c>
      <c r="WSY12" s="235" t="s">
        <v>8705</v>
      </c>
      <c r="WSZ12" s="236" t="s">
        <v>31506</v>
      </c>
      <c r="WTA12" s="237"/>
      <c r="WTB12" s="238">
        <v>5200</v>
      </c>
      <c r="WTC12" s="234" t="s">
        <v>31507</v>
      </c>
      <c r="WTD12" s="235" t="s">
        <v>8705</v>
      </c>
      <c r="WTE12" s="236" t="s">
        <v>31508</v>
      </c>
      <c r="WTF12" s="237"/>
      <c r="WTG12" s="238">
        <v>5200</v>
      </c>
      <c r="WTH12" s="234" t="s">
        <v>31509</v>
      </c>
      <c r="WTI12" s="235" t="s">
        <v>8705</v>
      </c>
      <c r="WTJ12" s="236" t="s">
        <v>31510</v>
      </c>
      <c r="WTK12" s="237"/>
      <c r="WTL12" s="238">
        <v>5200</v>
      </c>
      <c r="WTM12" s="234" t="s">
        <v>31511</v>
      </c>
      <c r="WTN12" s="235" t="s">
        <v>8705</v>
      </c>
      <c r="WTO12" s="236" t="s">
        <v>31512</v>
      </c>
      <c r="WTP12" s="237"/>
      <c r="WTQ12" s="238">
        <v>5200</v>
      </c>
      <c r="WTR12" s="234" t="s">
        <v>31513</v>
      </c>
      <c r="WTS12" s="235" t="s">
        <v>8705</v>
      </c>
      <c r="WTT12" s="236" t="s">
        <v>31514</v>
      </c>
      <c r="WTU12" s="237"/>
      <c r="WTV12" s="238">
        <v>5200</v>
      </c>
      <c r="WTW12" s="234" t="s">
        <v>31515</v>
      </c>
      <c r="WTX12" s="235" t="s">
        <v>8705</v>
      </c>
      <c r="WTY12" s="236" t="s">
        <v>31516</v>
      </c>
      <c r="WTZ12" s="237"/>
      <c r="WUA12" s="238">
        <v>5200</v>
      </c>
      <c r="WUB12" s="234" t="s">
        <v>31517</v>
      </c>
      <c r="WUC12" s="235" t="s">
        <v>8705</v>
      </c>
      <c r="WUD12" s="236" t="s">
        <v>31518</v>
      </c>
      <c r="WUE12" s="237"/>
      <c r="WUF12" s="238">
        <v>5200</v>
      </c>
      <c r="WUG12" s="234" t="s">
        <v>31519</v>
      </c>
      <c r="WUH12" s="235" t="s">
        <v>8705</v>
      </c>
      <c r="WUI12" s="236" t="s">
        <v>31520</v>
      </c>
      <c r="WUJ12" s="237"/>
      <c r="WUK12" s="238">
        <v>5200</v>
      </c>
      <c r="WUL12" s="234" t="s">
        <v>31521</v>
      </c>
      <c r="WUM12" s="235" t="s">
        <v>8705</v>
      </c>
      <c r="WUN12" s="236" t="s">
        <v>31522</v>
      </c>
      <c r="WUO12" s="237"/>
      <c r="WUP12" s="238">
        <v>5200</v>
      </c>
      <c r="WUQ12" s="234" t="s">
        <v>31523</v>
      </c>
      <c r="WUR12" s="235" t="s">
        <v>8705</v>
      </c>
      <c r="WUS12" s="236" t="s">
        <v>31524</v>
      </c>
      <c r="WUT12" s="237"/>
      <c r="WUU12" s="238">
        <v>5200</v>
      </c>
      <c r="WUV12" s="234" t="s">
        <v>31525</v>
      </c>
      <c r="WUW12" s="235" t="s">
        <v>8705</v>
      </c>
      <c r="WUX12" s="236" t="s">
        <v>31526</v>
      </c>
      <c r="WUY12" s="237"/>
      <c r="WUZ12" s="238">
        <v>5200</v>
      </c>
      <c r="WVA12" s="234" t="s">
        <v>31527</v>
      </c>
      <c r="WVB12" s="235" t="s">
        <v>8705</v>
      </c>
      <c r="WVC12" s="236" t="s">
        <v>31528</v>
      </c>
      <c r="WVD12" s="237"/>
      <c r="WVE12" s="238">
        <v>5200</v>
      </c>
      <c r="WVF12" s="234" t="s">
        <v>31529</v>
      </c>
      <c r="WVG12" s="235" t="s">
        <v>8705</v>
      </c>
      <c r="WVH12" s="236" t="s">
        <v>31530</v>
      </c>
      <c r="WVI12" s="237"/>
      <c r="WVJ12" s="238">
        <v>5200</v>
      </c>
      <c r="WVK12" s="234" t="s">
        <v>31531</v>
      </c>
      <c r="WVL12" s="235" t="s">
        <v>8705</v>
      </c>
      <c r="WVM12" s="236" t="s">
        <v>31532</v>
      </c>
      <c r="WVN12" s="237"/>
      <c r="WVO12" s="238">
        <v>5200</v>
      </c>
      <c r="WVP12" s="234" t="s">
        <v>31533</v>
      </c>
      <c r="WVQ12" s="235" t="s">
        <v>8705</v>
      </c>
      <c r="WVR12" s="236" t="s">
        <v>31534</v>
      </c>
      <c r="WVS12" s="237"/>
      <c r="WVT12" s="238">
        <v>5200</v>
      </c>
      <c r="WVU12" s="234" t="s">
        <v>31535</v>
      </c>
      <c r="WVV12" s="235" t="s">
        <v>8705</v>
      </c>
      <c r="WVW12" s="236" t="s">
        <v>31536</v>
      </c>
      <c r="WVX12" s="237"/>
      <c r="WVY12" s="238">
        <v>5200</v>
      </c>
      <c r="WVZ12" s="234" t="s">
        <v>31537</v>
      </c>
      <c r="WWA12" s="235" t="s">
        <v>8705</v>
      </c>
      <c r="WWB12" s="236" t="s">
        <v>31538</v>
      </c>
      <c r="WWC12" s="237"/>
      <c r="WWD12" s="238">
        <v>5200</v>
      </c>
      <c r="WWE12" s="234" t="s">
        <v>31539</v>
      </c>
      <c r="WWF12" s="235" t="s">
        <v>8705</v>
      </c>
      <c r="WWG12" s="236" t="s">
        <v>31540</v>
      </c>
      <c r="WWH12" s="237"/>
      <c r="WWI12" s="238">
        <v>5200</v>
      </c>
      <c r="WWJ12" s="234" t="s">
        <v>31541</v>
      </c>
      <c r="WWK12" s="235" t="s">
        <v>8705</v>
      </c>
      <c r="WWL12" s="236" t="s">
        <v>31542</v>
      </c>
      <c r="WWM12" s="237"/>
      <c r="WWN12" s="238">
        <v>5200</v>
      </c>
      <c r="WWO12" s="234" t="s">
        <v>31543</v>
      </c>
      <c r="WWP12" s="235" t="s">
        <v>8705</v>
      </c>
      <c r="WWQ12" s="236" t="s">
        <v>31544</v>
      </c>
      <c r="WWR12" s="237"/>
      <c r="WWS12" s="238">
        <v>5200</v>
      </c>
      <c r="WWT12" s="234" t="s">
        <v>31545</v>
      </c>
      <c r="WWU12" s="235" t="s">
        <v>8705</v>
      </c>
      <c r="WWV12" s="236" t="s">
        <v>31546</v>
      </c>
      <c r="WWW12" s="237"/>
      <c r="WWX12" s="238">
        <v>5200</v>
      </c>
      <c r="WWY12" s="234" t="s">
        <v>31547</v>
      </c>
      <c r="WWZ12" s="235" t="s">
        <v>8705</v>
      </c>
      <c r="WXA12" s="236" t="s">
        <v>31548</v>
      </c>
      <c r="WXB12" s="237"/>
      <c r="WXC12" s="238">
        <v>5200</v>
      </c>
      <c r="WXD12" s="234" t="s">
        <v>31549</v>
      </c>
      <c r="WXE12" s="235" t="s">
        <v>8705</v>
      </c>
      <c r="WXF12" s="236" t="s">
        <v>31550</v>
      </c>
      <c r="WXG12" s="237"/>
      <c r="WXH12" s="238">
        <v>5200</v>
      </c>
      <c r="WXI12" s="234" t="s">
        <v>31551</v>
      </c>
      <c r="WXJ12" s="235" t="s">
        <v>8705</v>
      </c>
      <c r="WXK12" s="236" t="s">
        <v>31552</v>
      </c>
      <c r="WXL12" s="237"/>
      <c r="WXM12" s="238">
        <v>5200</v>
      </c>
      <c r="WXN12" s="234" t="s">
        <v>31553</v>
      </c>
      <c r="WXO12" s="235" t="s">
        <v>8705</v>
      </c>
      <c r="WXP12" s="236" t="s">
        <v>31554</v>
      </c>
      <c r="WXQ12" s="237"/>
      <c r="WXR12" s="238">
        <v>5200</v>
      </c>
      <c r="WXS12" s="234" t="s">
        <v>31555</v>
      </c>
      <c r="WXT12" s="235" t="s">
        <v>8705</v>
      </c>
      <c r="WXU12" s="236" t="s">
        <v>31556</v>
      </c>
      <c r="WXV12" s="237"/>
      <c r="WXW12" s="238">
        <v>5200</v>
      </c>
      <c r="WXX12" s="234" t="s">
        <v>31557</v>
      </c>
      <c r="WXY12" s="235" t="s">
        <v>8705</v>
      </c>
      <c r="WXZ12" s="236" t="s">
        <v>31558</v>
      </c>
      <c r="WYA12" s="237"/>
      <c r="WYB12" s="238">
        <v>5200</v>
      </c>
      <c r="WYC12" s="234" t="s">
        <v>31559</v>
      </c>
      <c r="WYD12" s="235" t="s">
        <v>8705</v>
      </c>
      <c r="WYE12" s="236" t="s">
        <v>31560</v>
      </c>
      <c r="WYF12" s="237"/>
      <c r="WYG12" s="238">
        <v>5200</v>
      </c>
      <c r="WYH12" s="234" t="s">
        <v>31561</v>
      </c>
      <c r="WYI12" s="235" t="s">
        <v>8705</v>
      </c>
      <c r="WYJ12" s="236" t="s">
        <v>31562</v>
      </c>
      <c r="WYK12" s="237"/>
      <c r="WYL12" s="238">
        <v>5200</v>
      </c>
      <c r="WYM12" s="234" t="s">
        <v>31563</v>
      </c>
      <c r="WYN12" s="235" t="s">
        <v>8705</v>
      </c>
      <c r="WYO12" s="236" t="s">
        <v>31564</v>
      </c>
      <c r="WYP12" s="237"/>
      <c r="WYQ12" s="238">
        <v>5200</v>
      </c>
      <c r="WYR12" s="234" t="s">
        <v>31565</v>
      </c>
      <c r="WYS12" s="235" t="s">
        <v>8705</v>
      </c>
      <c r="WYT12" s="236" t="s">
        <v>31566</v>
      </c>
      <c r="WYU12" s="237"/>
      <c r="WYV12" s="238">
        <v>5200</v>
      </c>
      <c r="WYW12" s="234" t="s">
        <v>31567</v>
      </c>
      <c r="WYX12" s="235" t="s">
        <v>8705</v>
      </c>
      <c r="WYY12" s="236" t="s">
        <v>31568</v>
      </c>
      <c r="WYZ12" s="237"/>
      <c r="WZA12" s="238">
        <v>5200</v>
      </c>
      <c r="WZB12" s="234" t="s">
        <v>31569</v>
      </c>
      <c r="WZC12" s="235" t="s">
        <v>8705</v>
      </c>
      <c r="WZD12" s="236" t="s">
        <v>31570</v>
      </c>
      <c r="WZE12" s="237"/>
      <c r="WZF12" s="238">
        <v>5200</v>
      </c>
      <c r="WZG12" s="234" t="s">
        <v>31571</v>
      </c>
      <c r="WZH12" s="235" t="s">
        <v>8705</v>
      </c>
      <c r="WZI12" s="236" t="s">
        <v>31572</v>
      </c>
      <c r="WZJ12" s="237"/>
      <c r="WZK12" s="238">
        <v>5200</v>
      </c>
      <c r="WZL12" s="234" t="s">
        <v>31573</v>
      </c>
      <c r="WZM12" s="235" t="s">
        <v>8705</v>
      </c>
      <c r="WZN12" s="236" t="s">
        <v>31574</v>
      </c>
      <c r="WZO12" s="237"/>
      <c r="WZP12" s="238">
        <v>5200</v>
      </c>
      <c r="WZQ12" s="234" t="s">
        <v>31575</v>
      </c>
      <c r="WZR12" s="235" t="s">
        <v>8705</v>
      </c>
      <c r="WZS12" s="236" t="s">
        <v>31576</v>
      </c>
      <c r="WZT12" s="237"/>
      <c r="WZU12" s="238">
        <v>5200</v>
      </c>
      <c r="WZV12" s="234" t="s">
        <v>31577</v>
      </c>
      <c r="WZW12" s="235" t="s">
        <v>8705</v>
      </c>
      <c r="WZX12" s="236" t="s">
        <v>31578</v>
      </c>
      <c r="WZY12" s="237"/>
      <c r="WZZ12" s="238">
        <v>5200</v>
      </c>
      <c r="XAA12" s="234" t="s">
        <v>31579</v>
      </c>
      <c r="XAB12" s="235" t="s">
        <v>8705</v>
      </c>
      <c r="XAC12" s="236" t="s">
        <v>31580</v>
      </c>
      <c r="XAD12" s="237"/>
      <c r="XAE12" s="238">
        <v>5200</v>
      </c>
      <c r="XAF12" s="234" t="s">
        <v>31581</v>
      </c>
      <c r="XAG12" s="235" t="s">
        <v>8705</v>
      </c>
      <c r="XAH12" s="236" t="s">
        <v>31582</v>
      </c>
      <c r="XAI12" s="237"/>
      <c r="XAJ12" s="238">
        <v>5200</v>
      </c>
      <c r="XAK12" s="234" t="s">
        <v>31583</v>
      </c>
      <c r="XAL12" s="235" t="s">
        <v>8705</v>
      </c>
      <c r="XAM12" s="236" t="s">
        <v>31584</v>
      </c>
      <c r="XAN12" s="237"/>
      <c r="XAO12" s="238">
        <v>5200</v>
      </c>
      <c r="XAP12" s="234" t="s">
        <v>31585</v>
      </c>
      <c r="XAQ12" s="235" t="s">
        <v>8705</v>
      </c>
      <c r="XAR12" s="236" t="s">
        <v>31586</v>
      </c>
      <c r="XAS12" s="237"/>
      <c r="XAT12" s="238">
        <v>5200</v>
      </c>
      <c r="XAU12" s="234" t="s">
        <v>31587</v>
      </c>
      <c r="XAV12" s="235" t="s">
        <v>8705</v>
      </c>
      <c r="XAW12" s="236" t="s">
        <v>31588</v>
      </c>
      <c r="XAX12" s="237"/>
      <c r="XAY12" s="238">
        <v>5200</v>
      </c>
      <c r="XAZ12" s="234" t="s">
        <v>31589</v>
      </c>
      <c r="XBA12" s="235" t="s">
        <v>8705</v>
      </c>
      <c r="XBB12" s="236" t="s">
        <v>31590</v>
      </c>
      <c r="XBC12" s="237"/>
      <c r="XBD12" s="238">
        <v>5200</v>
      </c>
      <c r="XBE12" s="234" t="s">
        <v>31591</v>
      </c>
      <c r="XBF12" s="235" t="s">
        <v>8705</v>
      </c>
      <c r="XBG12" s="236" t="s">
        <v>31592</v>
      </c>
      <c r="XBH12" s="237"/>
      <c r="XBI12" s="238">
        <v>5200</v>
      </c>
      <c r="XBJ12" s="234" t="s">
        <v>31593</v>
      </c>
      <c r="XBK12" s="235" t="s">
        <v>8705</v>
      </c>
      <c r="XBL12" s="236" t="s">
        <v>31594</v>
      </c>
      <c r="XBM12" s="237"/>
      <c r="XBN12" s="238">
        <v>5200</v>
      </c>
      <c r="XBO12" s="234" t="s">
        <v>31595</v>
      </c>
      <c r="XBP12" s="235" t="s">
        <v>8705</v>
      </c>
      <c r="XBQ12" s="236" t="s">
        <v>31596</v>
      </c>
      <c r="XBR12" s="237"/>
      <c r="XBS12" s="238">
        <v>5200</v>
      </c>
      <c r="XBT12" s="234" t="s">
        <v>31597</v>
      </c>
      <c r="XBU12" s="235" t="s">
        <v>8705</v>
      </c>
      <c r="XBV12" s="236" t="s">
        <v>31598</v>
      </c>
      <c r="XBW12" s="237"/>
      <c r="XBX12" s="238">
        <v>5200</v>
      </c>
      <c r="XBY12" s="234" t="s">
        <v>31599</v>
      </c>
      <c r="XBZ12" s="235" t="s">
        <v>8705</v>
      </c>
      <c r="XCA12" s="236" t="s">
        <v>31600</v>
      </c>
      <c r="XCB12" s="237"/>
      <c r="XCC12" s="238">
        <v>5200</v>
      </c>
      <c r="XCD12" s="234" t="s">
        <v>31601</v>
      </c>
      <c r="XCE12" s="235" t="s">
        <v>8705</v>
      </c>
      <c r="XCF12" s="236" t="s">
        <v>31602</v>
      </c>
      <c r="XCG12" s="237"/>
      <c r="XCH12" s="238">
        <v>5200</v>
      </c>
      <c r="XCI12" s="234" t="s">
        <v>31603</v>
      </c>
      <c r="XCJ12" s="235" t="s">
        <v>8705</v>
      </c>
      <c r="XCK12" s="236" t="s">
        <v>31604</v>
      </c>
      <c r="XCL12" s="237"/>
      <c r="XCM12" s="238">
        <v>5200</v>
      </c>
      <c r="XCN12" s="234" t="s">
        <v>31605</v>
      </c>
      <c r="XCO12" s="235" t="s">
        <v>8705</v>
      </c>
      <c r="XCP12" s="236" t="s">
        <v>31606</v>
      </c>
      <c r="XCQ12" s="237"/>
      <c r="XCR12" s="238">
        <v>5200</v>
      </c>
      <c r="XCS12" s="234" t="s">
        <v>31607</v>
      </c>
      <c r="XCT12" s="235" t="s">
        <v>8705</v>
      </c>
      <c r="XCU12" s="236" t="s">
        <v>31608</v>
      </c>
      <c r="XCV12" s="237"/>
      <c r="XCW12" s="238">
        <v>5200</v>
      </c>
      <c r="XCX12" s="234" t="s">
        <v>31609</v>
      </c>
      <c r="XCY12" s="235" t="s">
        <v>8705</v>
      </c>
      <c r="XCZ12" s="236" t="s">
        <v>31610</v>
      </c>
      <c r="XDA12" s="237"/>
      <c r="XDB12" s="238">
        <v>5200</v>
      </c>
      <c r="XDC12" s="234" t="s">
        <v>31611</v>
      </c>
      <c r="XDD12" s="235" t="s">
        <v>8705</v>
      </c>
      <c r="XDE12" s="236" t="s">
        <v>31612</v>
      </c>
      <c r="XDF12" s="237"/>
      <c r="XDG12" s="238">
        <v>5200</v>
      </c>
      <c r="XDH12" s="234" t="s">
        <v>31613</v>
      </c>
      <c r="XDI12" s="235" t="s">
        <v>8705</v>
      </c>
      <c r="XDJ12" s="236" t="s">
        <v>31614</v>
      </c>
      <c r="XDK12" s="237"/>
      <c r="XDL12" s="238">
        <v>5200</v>
      </c>
      <c r="XDM12" s="234" t="s">
        <v>31615</v>
      </c>
      <c r="XDN12" s="235" t="s">
        <v>8705</v>
      </c>
      <c r="XDO12" s="236" t="s">
        <v>31616</v>
      </c>
      <c r="XDP12" s="237"/>
      <c r="XDQ12" s="238">
        <v>5200</v>
      </c>
      <c r="XDR12" s="234" t="s">
        <v>31617</v>
      </c>
      <c r="XDS12" s="235" t="s">
        <v>8705</v>
      </c>
      <c r="XDT12" s="236" t="s">
        <v>31618</v>
      </c>
      <c r="XDU12" s="237"/>
      <c r="XDV12" s="238">
        <v>5200</v>
      </c>
      <c r="XDW12" s="234" t="s">
        <v>31619</v>
      </c>
      <c r="XDX12" s="235" t="s">
        <v>8705</v>
      </c>
      <c r="XDY12" s="236" t="s">
        <v>31620</v>
      </c>
      <c r="XDZ12" s="237"/>
      <c r="XEA12" s="238">
        <v>5200</v>
      </c>
      <c r="XEB12" s="234" t="s">
        <v>31621</v>
      </c>
      <c r="XEC12" s="235" t="s">
        <v>8705</v>
      </c>
      <c r="XED12" s="236" t="s">
        <v>31622</v>
      </c>
      <c r="XEE12" s="237"/>
      <c r="XEF12" s="238">
        <v>5200</v>
      </c>
      <c r="XEG12" s="234" t="s">
        <v>31623</v>
      </c>
      <c r="XEH12" s="235" t="s">
        <v>8705</v>
      </c>
      <c r="XEI12" s="236" t="s">
        <v>31624</v>
      </c>
      <c r="XEJ12" s="237"/>
      <c r="XEK12" s="238">
        <v>5200</v>
      </c>
      <c r="XEL12" s="234" t="s">
        <v>31625</v>
      </c>
      <c r="XEM12" s="235" t="s">
        <v>8705</v>
      </c>
      <c r="XEN12" s="236" t="s">
        <v>31626</v>
      </c>
      <c r="XEO12" s="237"/>
      <c r="XEP12" s="238">
        <v>5200</v>
      </c>
      <c r="XEQ12" s="234" t="s">
        <v>31627</v>
      </c>
      <c r="XER12" s="235" t="s">
        <v>8705</v>
      </c>
      <c r="XES12" s="236" t="s">
        <v>31628</v>
      </c>
      <c r="XET12" s="237"/>
      <c r="XEU12" s="238">
        <v>5200</v>
      </c>
      <c r="XEV12" s="234" t="s">
        <v>31629</v>
      </c>
      <c r="XEW12" s="235" t="s">
        <v>8705</v>
      </c>
      <c r="XEX12" s="236" t="s">
        <v>31630</v>
      </c>
      <c r="XEY12" s="237"/>
      <c r="XEZ12" s="238">
        <v>5200</v>
      </c>
    </row>
    <row r="13" spans="1:16380">
      <c r="A13" s="513"/>
      <c r="B13" s="501"/>
      <c r="C13" s="502"/>
      <c r="D13" s="241" t="s">
        <v>3320</v>
      </c>
      <c r="E13" s="242">
        <f>ROUND(AVERAGE(E10:E12),2)</f>
        <v>153.9</v>
      </c>
      <c r="F13" s="513" t="s">
        <v>3327</v>
      </c>
      <c r="G13" s="239" t="s">
        <v>3326</v>
      </c>
      <c r="H13" s="240"/>
      <c r="I13" s="241" t="s">
        <v>3320</v>
      </c>
      <c r="J13" s="242">
        <f t="shared" ref="J13" si="3275">ROUND(AVERAGE(J10:J12),2)</f>
        <v>5500</v>
      </c>
      <c r="K13" s="513" t="s">
        <v>3327</v>
      </c>
      <c r="L13" s="239" t="s">
        <v>3326</v>
      </c>
      <c r="M13" s="240"/>
      <c r="N13" s="241" t="s">
        <v>3320</v>
      </c>
      <c r="O13" s="242">
        <f t="shared" ref="O13" si="3276">ROUND(AVERAGE(O10:O12),2)</f>
        <v>5500</v>
      </c>
      <c r="P13" s="513" t="s">
        <v>3327</v>
      </c>
      <c r="Q13" s="239" t="s">
        <v>3326</v>
      </c>
      <c r="R13" s="240"/>
      <c r="S13" s="241" t="s">
        <v>3320</v>
      </c>
      <c r="T13" s="242">
        <f t="shared" ref="T13" si="3277">ROUND(AVERAGE(T10:T12),2)</f>
        <v>5500</v>
      </c>
      <c r="U13" s="513" t="s">
        <v>3327</v>
      </c>
      <c r="V13" s="239" t="s">
        <v>3326</v>
      </c>
      <c r="W13" s="240"/>
      <c r="X13" s="241" t="s">
        <v>3320</v>
      </c>
      <c r="Y13" s="242">
        <f t="shared" ref="Y13" si="3278">ROUND(AVERAGE(Y10:Y12),2)</f>
        <v>5500</v>
      </c>
      <c r="Z13" s="513" t="s">
        <v>3327</v>
      </c>
      <c r="AA13" s="239" t="s">
        <v>3326</v>
      </c>
      <c r="AB13" s="240"/>
      <c r="AC13" s="241" t="s">
        <v>3320</v>
      </c>
      <c r="AD13" s="242">
        <f t="shared" ref="AD13" si="3279">ROUND(AVERAGE(AD10:AD12),2)</f>
        <v>5500</v>
      </c>
      <c r="AE13" s="513" t="s">
        <v>3327</v>
      </c>
      <c r="AF13" s="239" t="s">
        <v>3326</v>
      </c>
      <c r="AG13" s="240"/>
      <c r="AH13" s="241" t="s">
        <v>3320</v>
      </c>
      <c r="AI13" s="242">
        <f t="shared" ref="AI13" si="3280">ROUND(AVERAGE(AI10:AI12),2)</f>
        <v>5500</v>
      </c>
      <c r="AJ13" s="513" t="s">
        <v>3327</v>
      </c>
      <c r="AK13" s="239" t="s">
        <v>3326</v>
      </c>
      <c r="AL13" s="240"/>
      <c r="AM13" s="241" t="s">
        <v>3320</v>
      </c>
      <c r="AN13" s="242">
        <f t="shared" ref="AN13" si="3281">ROUND(AVERAGE(AN10:AN12),2)</f>
        <v>5500</v>
      </c>
      <c r="AO13" s="513" t="s">
        <v>3327</v>
      </c>
      <c r="AP13" s="239" t="s">
        <v>3326</v>
      </c>
      <c r="AQ13" s="240"/>
      <c r="AR13" s="241" t="s">
        <v>3320</v>
      </c>
      <c r="AS13" s="242">
        <f t="shared" ref="AS13" si="3282">ROUND(AVERAGE(AS10:AS12),2)</f>
        <v>5500</v>
      </c>
      <c r="AT13" s="513" t="s">
        <v>3327</v>
      </c>
      <c r="AU13" s="239" t="s">
        <v>3326</v>
      </c>
      <c r="AV13" s="240"/>
      <c r="AW13" s="241" t="s">
        <v>3320</v>
      </c>
      <c r="AX13" s="242">
        <f t="shared" ref="AX13" si="3283">ROUND(AVERAGE(AX10:AX12),2)</f>
        <v>5500</v>
      </c>
      <c r="AY13" s="513" t="s">
        <v>3327</v>
      </c>
      <c r="AZ13" s="239" t="s">
        <v>3326</v>
      </c>
      <c r="BA13" s="240"/>
      <c r="BB13" s="241" t="s">
        <v>3320</v>
      </c>
      <c r="BC13" s="242">
        <f t="shared" ref="BC13" si="3284">ROUND(AVERAGE(BC10:BC12),2)</f>
        <v>5500</v>
      </c>
      <c r="BD13" s="513" t="s">
        <v>3327</v>
      </c>
      <c r="BE13" s="239" t="s">
        <v>3326</v>
      </c>
      <c r="BF13" s="240"/>
      <c r="BG13" s="241" t="s">
        <v>3320</v>
      </c>
      <c r="BH13" s="242">
        <f t="shared" ref="BH13" si="3285">ROUND(AVERAGE(BH10:BH12),2)</f>
        <v>5500</v>
      </c>
      <c r="BI13" s="513" t="s">
        <v>3327</v>
      </c>
      <c r="BJ13" s="239" t="s">
        <v>3326</v>
      </c>
      <c r="BK13" s="240"/>
      <c r="BL13" s="241" t="s">
        <v>3320</v>
      </c>
      <c r="BM13" s="242">
        <f t="shared" ref="BM13" si="3286">ROUND(AVERAGE(BM10:BM12),2)</f>
        <v>5500</v>
      </c>
      <c r="BN13" s="513" t="s">
        <v>3327</v>
      </c>
      <c r="BO13" s="239" t="s">
        <v>3326</v>
      </c>
      <c r="BP13" s="240"/>
      <c r="BQ13" s="241" t="s">
        <v>3320</v>
      </c>
      <c r="BR13" s="242">
        <f t="shared" ref="BR13" si="3287">ROUND(AVERAGE(BR10:BR12),2)</f>
        <v>5500</v>
      </c>
      <c r="BS13" s="513" t="s">
        <v>3327</v>
      </c>
      <c r="BT13" s="239" t="s">
        <v>3326</v>
      </c>
      <c r="BU13" s="240"/>
      <c r="BV13" s="241" t="s">
        <v>3320</v>
      </c>
      <c r="BW13" s="242">
        <f t="shared" ref="BW13" si="3288">ROUND(AVERAGE(BW10:BW12),2)</f>
        <v>5500</v>
      </c>
      <c r="BX13" s="513" t="s">
        <v>3327</v>
      </c>
      <c r="BY13" s="239" t="s">
        <v>3326</v>
      </c>
      <c r="BZ13" s="240"/>
      <c r="CA13" s="241" t="s">
        <v>3320</v>
      </c>
      <c r="CB13" s="242">
        <f t="shared" ref="CB13" si="3289">ROUND(AVERAGE(CB10:CB12),2)</f>
        <v>5500</v>
      </c>
      <c r="CC13" s="513" t="s">
        <v>3327</v>
      </c>
      <c r="CD13" s="239" t="s">
        <v>3326</v>
      </c>
      <c r="CE13" s="240"/>
      <c r="CF13" s="241" t="s">
        <v>3320</v>
      </c>
      <c r="CG13" s="242">
        <f t="shared" ref="CG13" si="3290">ROUND(AVERAGE(CG10:CG12),2)</f>
        <v>5500</v>
      </c>
      <c r="CH13" s="513" t="s">
        <v>3327</v>
      </c>
      <c r="CI13" s="239" t="s">
        <v>3326</v>
      </c>
      <c r="CJ13" s="240"/>
      <c r="CK13" s="241" t="s">
        <v>3320</v>
      </c>
      <c r="CL13" s="242">
        <f t="shared" ref="CL13" si="3291">ROUND(AVERAGE(CL10:CL12),2)</f>
        <v>5500</v>
      </c>
      <c r="CM13" s="513" t="s">
        <v>3327</v>
      </c>
      <c r="CN13" s="239" t="s">
        <v>3326</v>
      </c>
      <c r="CO13" s="240"/>
      <c r="CP13" s="241" t="s">
        <v>3320</v>
      </c>
      <c r="CQ13" s="242">
        <f t="shared" ref="CQ13" si="3292">ROUND(AVERAGE(CQ10:CQ12),2)</f>
        <v>5500</v>
      </c>
      <c r="CR13" s="513" t="s">
        <v>3327</v>
      </c>
      <c r="CS13" s="239" t="s">
        <v>3326</v>
      </c>
      <c r="CT13" s="240"/>
      <c r="CU13" s="241" t="s">
        <v>3320</v>
      </c>
      <c r="CV13" s="242">
        <f t="shared" ref="CV13" si="3293">ROUND(AVERAGE(CV10:CV12),2)</f>
        <v>5500</v>
      </c>
      <c r="CW13" s="513" t="s">
        <v>3327</v>
      </c>
      <c r="CX13" s="239" t="s">
        <v>3326</v>
      </c>
      <c r="CY13" s="240"/>
      <c r="CZ13" s="241" t="s">
        <v>3320</v>
      </c>
      <c r="DA13" s="242">
        <f t="shared" ref="DA13" si="3294">ROUND(AVERAGE(DA10:DA12),2)</f>
        <v>5500</v>
      </c>
      <c r="DB13" s="513" t="s">
        <v>3327</v>
      </c>
      <c r="DC13" s="239" t="s">
        <v>3326</v>
      </c>
      <c r="DD13" s="240"/>
      <c r="DE13" s="241" t="s">
        <v>3320</v>
      </c>
      <c r="DF13" s="242">
        <f t="shared" ref="DF13" si="3295">ROUND(AVERAGE(DF10:DF12),2)</f>
        <v>5500</v>
      </c>
      <c r="DG13" s="513" t="s">
        <v>3327</v>
      </c>
      <c r="DH13" s="239" t="s">
        <v>3326</v>
      </c>
      <c r="DI13" s="240"/>
      <c r="DJ13" s="241" t="s">
        <v>3320</v>
      </c>
      <c r="DK13" s="242">
        <f t="shared" ref="DK13" si="3296">ROUND(AVERAGE(DK10:DK12),2)</f>
        <v>5500</v>
      </c>
      <c r="DL13" s="513" t="s">
        <v>3327</v>
      </c>
      <c r="DM13" s="239" t="s">
        <v>3326</v>
      </c>
      <c r="DN13" s="240"/>
      <c r="DO13" s="241" t="s">
        <v>3320</v>
      </c>
      <c r="DP13" s="242">
        <f t="shared" ref="DP13" si="3297">ROUND(AVERAGE(DP10:DP12),2)</f>
        <v>5500</v>
      </c>
      <c r="DQ13" s="513" t="s">
        <v>3327</v>
      </c>
      <c r="DR13" s="239" t="s">
        <v>3326</v>
      </c>
      <c r="DS13" s="240"/>
      <c r="DT13" s="241" t="s">
        <v>3320</v>
      </c>
      <c r="DU13" s="242">
        <f t="shared" ref="DU13" si="3298">ROUND(AVERAGE(DU10:DU12),2)</f>
        <v>5500</v>
      </c>
      <c r="DV13" s="513" t="s">
        <v>3327</v>
      </c>
      <c r="DW13" s="239" t="s">
        <v>3326</v>
      </c>
      <c r="DX13" s="240"/>
      <c r="DY13" s="241" t="s">
        <v>3320</v>
      </c>
      <c r="DZ13" s="242">
        <f t="shared" ref="DZ13" si="3299">ROUND(AVERAGE(DZ10:DZ12),2)</f>
        <v>5500</v>
      </c>
      <c r="EA13" s="513" t="s">
        <v>3327</v>
      </c>
      <c r="EB13" s="239" t="s">
        <v>3326</v>
      </c>
      <c r="EC13" s="240"/>
      <c r="ED13" s="241" t="s">
        <v>3320</v>
      </c>
      <c r="EE13" s="242">
        <f t="shared" ref="EE13" si="3300">ROUND(AVERAGE(EE10:EE12),2)</f>
        <v>5500</v>
      </c>
      <c r="EF13" s="513" t="s">
        <v>3327</v>
      </c>
      <c r="EG13" s="239" t="s">
        <v>3326</v>
      </c>
      <c r="EH13" s="240"/>
      <c r="EI13" s="241" t="s">
        <v>3320</v>
      </c>
      <c r="EJ13" s="242">
        <f t="shared" ref="EJ13" si="3301">ROUND(AVERAGE(EJ10:EJ12),2)</f>
        <v>5500</v>
      </c>
      <c r="EK13" s="513" t="s">
        <v>3327</v>
      </c>
      <c r="EL13" s="239" t="s">
        <v>3326</v>
      </c>
      <c r="EM13" s="240"/>
      <c r="EN13" s="241" t="s">
        <v>3320</v>
      </c>
      <c r="EO13" s="242">
        <f t="shared" ref="EO13" si="3302">ROUND(AVERAGE(EO10:EO12),2)</f>
        <v>5500</v>
      </c>
      <c r="EP13" s="513" t="s">
        <v>3327</v>
      </c>
      <c r="EQ13" s="239" t="s">
        <v>3326</v>
      </c>
      <c r="ER13" s="240"/>
      <c r="ES13" s="241" t="s">
        <v>3320</v>
      </c>
      <c r="ET13" s="242">
        <f t="shared" ref="ET13" si="3303">ROUND(AVERAGE(ET10:ET12),2)</f>
        <v>5500</v>
      </c>
      <c r="EU13" s="513" t="s">
        <v>3327</v>
      </c>
      <c r="EV13" s="239" t="s">
        <v>3326</v>
      </c>
      <c r="EW13" s="240"/>
      <c r="EX13" s="241" t="s">
        <v>3320</v>
      </c>
      <c r="EY13" s="242">
        <f t="shared" ref="EY13" si="3304">ROUND(AVERAGE(EY10:EY12),2)</f>
        <v>5500</v>
      </c>
      <c r="EZ13" s="513" t="s">
        <v>3327</v>
      </c>
      <c r="FA13" s="239" t="s">
        <v>3326</v>
      </c>
      <c r="FB13" s="240"/>
      <c r="FC13" s="241" t="s">
        <v>3320</v>
      </c>
      <c r="FD13" s="242">
        <f t="shared" ref="FD13" si="3305">ROUND(AVERAGE(FD10:FD12),2)</f>
        <v>5500</v>
      </c>
      <c r="FE13" s="513" t="s">
        <v>3327</v>
      </c>
      <c r="FF13" s="239" t="s">
        <v>3326</v>
      </c>
      <c r="FG13" s="240"/>
      <c r="FH13" s="241" t="s">
        <v>3320</v>
      </c>
      <c r="FI13" s="242">
        <f t="shared" ref="FI13" si="3306">ROUND(AVERAGE(FI10:FI12),2)</f>
        <v>5500</v>
      </c>
      <c r="FJ13" s="513" t="s">
        <v>3327</v>
      </c>
      <c r="FK13" s="239" t="s">
        <v>3326</v>
      </c>
      <c r="FL13" s="240"/>
      <c r="FM13" s="241" t="s">
        <v>3320</v>
      </c>
      <c r="FN13" s="242">
        <f t="shared" ref="FN13" si="3307">ROUND(AVERAGE(FN10:FN12),2)</f>
        <v>5500</v>
      </c>
      <c r="FO13" s="513" t="s">
        <v>3327</v>
      </c>
      <c r="FP13" s="239" t="s">
        <v>3326</v>
      </c>
      <c r="FQ13" s="240"/>
      <c r="FR13" s="241" t="s">
        <v>3320</v>
      </c>
      <c r="FS13" s="242">
        <f t="shared" ref="FS13" si="3308">ROUND(AVERAGE(FS10:FS12),2)</f>
        <v>5500</v>
      </c>
      <c r="FT13" s="513" t="s">
        <v>3327</v>
      </c>
      <c r="FU13" s="239" t="s">
        <v>3326</v>
      </c>
      <c r="FV13" s="240"/>
      <c r="FW13" s="241" t="s">
        <v>3320</v>
      </c>
      <c r="FX13" s="242">
        <f t="shared" ref="FX13" si="3309">ROUND(AVERAGE(FX10:FX12),2)</f>
        <v>5500</v>
      </c>
      <c r="FY13" s="513" t="s">
        <v>3327</v>
      </c>
      <c r="FZ13" s="239" t="s">
        <v>3326</v>
      </c>
      <c r="GA13" s="240"/>
      <c r="GB13" s="241" t="s">
        <v>3320</v>
      </c>
      <c r="GC13" s="242">
        <f t="shared" ref="GC13" si="3310">ROUND(AVERAGE(GC10:GC12),2)</f>
        <v>5500</v>
      </c>
      <c r="GD13" s="513" t="s">
        <v>3327</v>
      </c>
      <c r="GE13" s="239" t="s">
        <v>3326</v>
      </c>
      <c r="GF13" s="240"/>
      <c r="GG13" s="241" t="s">
        <v>3320</v>
      </c>
      <c r="GH13" s="242">
        <f t="shared" ref="GH13" si="3311">ROUND(AVERAGE(GH10:GH12),2)</f>
        <v>5500</v>
      </c>
      <c r="GI13" s="513" t="s">
        <v>3327</v>
      </c>
      <c r="GJ13" s="239" t="s">
        <v>3326</v>
      </c>
      <c r="GK13" s="240"/>
      <c r="GL13" s="241" t="s">
        <v>3320</v>
      </c>
      <c r="GM13" s="242">
        <f t="shared" ref="GM13" si="3312">ROUND(AVERAGE(GM10:GM12),2)</f>
        <v>5500</v>
      </c>
      <c r="GN13" s="513" t="s">
        <v>3327</v>
      </c>
      <c r="GO13" s="239" t="s">
        <v>3326</v>
      </c>
      <c r="GP13" s="240"/>
      <c r="GQ13" s="241" t="s">
        <v>3320</v>
      </c>
      <c r="GR13" s="242">
        <f t="shared" ref="GR13" si="3313">ROUND(AVERAGE(GR10:GR12),2)</f>
        <v>5500</v>
      </c>
      <c r="GS13" s="513" t="s">
        <v>3327</v>
      </c>
      <c r="GT13" s="239" t="s">
        <v>3326</v>
      </c>
      <c r="GU13" s="240"/>
      <c r="GV13" s="241" t="s">
        <v>3320</v>
      </c>
      <c r="GW13" s="242">
        <f t="shared" ref="GW13" si="3314">ROUND(AVERAGE(GW10:GW12),2)</f>
        <v>5500</v>
      </c>
      <c r="GX13" s="513" t="s">
        <v>3327</v>
      </c>
      <c r="GY13" s="239" t="s">
        <v>3326</v>
      </c>
      <c r="GZ13" s="240"/>
      <c r="HA13" s="241" t="s">
        <v>3320</v>
      </c>
      <c r="HB13" s="242">
        <f t="shared" ref="HB13" si="3315">ROUND(AVERAGE(HB10:HB12),2)</f>
        <v>5500</v>
      </c>
      <c r="HC13" s="513" t="s">
        <v>3327</v>
      </c>
      <c r="HD13" s="239" t="s">
        <v>3326</v>
      </c>
      <c r="HE13" s="240"/>
      <c r="HF13" s="241" t="s">
        <v>3320</v>
      </c>
      <c r="HG13" s="242">
        <f t="shared" ref="HG13" si="3316">ROUND(AVERAGE(HG10:HG12),2)</f>
        <v>5500</v>
      </c>
      <c r="HH13" s="513" t="s">
        <v>3327</v>
      </c>
      <c r="HI13" s="239" t="s">
        <v>3326</v>
      </c>
      <c r="HJ13" s="240"/>
      <c r="HK13" s="241" t="s">
        <v>3320</v>
      </c>
      <c r="HL13" s="242">
        <f t="shared" ref="HL13" si="3317">ROUND(AVERAGE(HL10:HL12),2)</f>
        <v>5500</v>
      </c>
      <c r="HM13" s="513" t="s">
        <v>3327</v>
      </c>
      <c r="HN13" s="239" t="s">
        <v>3326</v>
      </c>
      <c r="HO13" s="240"/>
      <c r="HP13" s="241" t="s">
        <v>3320</v>
      </c>
      <c r="HQ13" s="242">
        <f t="shared" ref="HQ13" si="3318">ROUND(AVERAGE(HQ10:HQ12),2)</f>
        <v>5500</v>
      </c>
      <c r="HR13" s="513" t="s">
        <v>3327</v>
      </c>
      <c r="HS13" s="239" t="s">
        <v>3326</v>
      </c>
      <c r="HT13" s="240"/>
      <c r="HU13" s="241" t="s">
        <v>3320</v>
      </c>
      <c r="HV13" s="242">
        <f t="shared" ref="HV13" si="3319">ROUND(AVERAGE(HV10:HV12),2)</f>
        <v>5500</v>
      </c>
      <c r="HW13" s="513" t="s">
        <v>3327</v>
      </c>
      <c r="HX13" s="239" t="s">
        <v>3326</v>
      </c>
      <c r="HY13" s="240"/>
      <c r="HZ13" s="241" t="s">
        <v>3320</v>
      </c>
      <c r="IA13" s="242">
        <f t="shared" ref="IA13" si="3320">ROUND(AVERAGE(IA10:IA12),2)</f>
        <v>5500</v>
      </c>
      <c r="IB13" s="513" t="s">
        <v>3327</v>
      </c>
      <c r="IC13" s="239" t="s">
        <v>3326</v>
      </c>
      <c r="ID13" s="240"/>
      <c r="IE13" s="241" t="s">
        <v>3320</v>
      </c>
      <c r="IF13" s="242">
        <f t="shared" ref="IF13" si="3321">ROUND(AVERAGE(IF10:IF12),2)</f>
        <v>5500</v>
      </c>
      <c r="IG13" s="513" t="s">
        <v>3327</v>
      </c>
      <c r="IH13" s="239" t="s">
        <v>3326</v>
      </c>
      <c r="II13" s="240"/>
      <c r="IJ13" s="241" t="s">
        <v>3320</v>
      </c>
      <c r="IK13" s="242">
        <f t="shared" ref="IK13" si="3322">ROUND(AVERAGE(IK10:IK12),2)</f>
        <v>5500</v>
      </c>
      <c r="IL13" s="513" t="s">
        <v>3327</v>
      </c>
      <c r="IM13" s="239" t="s">
        <v>3326</v>
      </c>
      <c r="IN13" s="240"/>
      <c r="IO13" s="241" t="s">
        <v>3320</v>
      </c>
      <c r="IP13" s="242">
        <f t="shared" ref="IP13" si="3323">ROUND(AVERAGE(IP10:IP12),2)</f>
        <v>5500</v>
      </c>
      <c r="IQ13" s="513" t="s">
        <v>3327</v>
      </c>
      <c r="IR13" s="239" t="s">
        <v>3326</v>
      </c>
      <c r="IS13" s="240"/>
      <c r="IT13" s="241" t="s">
        <v>3320</v>
      </c>
      <c r="IU13" s="242">
        <f t="shared" ref="IU13" si="3324">ROUND(AVERAGE(IU10:IU12),2)</f>
        <v>5500</v>
      </c>
      <c r="IV13" s="513" t="s">
        <v>3327</v>
      </c>
      <c r="IW13" s="239" t="s">
        <v>3326</v>
      </c>
      <c r="IX13" s="240"/>
      <c r="IY13" s="241" t="s">
        <v>3320</v>
      </c>
      <c r="IZ13" s="242">
        <f t="shared" ref="IZ13" si="3325">ROUND(AVERAGE(IZ10:IZ12),2)</f>
        <v>5500</v>
      </c>
      <c r="JA13" s="513" t="s">
        <v>3327</v>
      </c>
      <c r="JB13" s="239" t="s">
        <v>3326</v>
      </c>
      <c r="JC13" s="240"/>
      <c r="JD13" s="241" t="s">
        <v>3320</v>
      </c>
      <c r="JE13" s="242">
        <f t="shared" ref="JE13" si="3326">ROUND(AVERAGE(JE10:JE12),2)</f>
        <v>5500</v>
      </c>
      <c r="JF13" s="513" t="s">
        <v>3327</v>
      </c>
      <c r="JG13" s="239" t="s">
        <v>3326</v>
      </c>
      <c r="JH13" s="240"/>
      <c r="JI13" s="241" t="s">
        <v>3320</v>
      </c>
      <c r="JJ13" s="242">
        <f t="shared" ref="JJ13" si="3327">ROUND(AVERAGE(JJ10:JJ12),2)</f>
        <v>5500</v>
      </c>
      <c r="JK13" s="513" t="s">
        <v>3327</v>
      </c>
      <c r="JL13" s="239" t="s">
        <v>3326</v>
      </c>
      <c r="JM13" s="240"/>
      <c r="JN13" s="241" t="s">
        <v>3320</v>
      </c>
      <c r="JO13" s="242">
        <f t="shared" ref="JO13" si="3328">ROUND(AVERAGE(JO10:JO12),2)</f>
        <v>5500</v>
      </c>
      <c r="JP13" s="513" t="s">
        <v>3327</v>
      </c>
      <c r="JQ13" s="239" t="s">
        <v>3326</v>
      </c>
      <c r="JR13" s="240"/>
      <c r="JS13" s="241" t="s">
        <v>3320</v>
      </c>
      <c r="JT13" s="242">
        <f t="shared" ref="JT13" si="3329">ROUND(AVERAGE(JT10:JT12),2)</f>
        <v>5500</v>
      </c>
      <c r="JU13" s="513" t="s">
        <v>3327</v>
      </c>
      <c r="JV13" s="239" t="s">
        <v>3326</v>
      </c>
      <c r="JW13" s="240"/>
      <c r="JX13" s="241" t="s">
        <v>3320</v>
      </c>
      <c r="JY13" s="242">
        <f t="shared" ref="JY13" si="3330">ROUND(AVERAGE(JY10:JY12),2)</f>
        <v>5500</v>
      </c>
      <c r="JZ13" s="513" t="s">
        <v>3327</v>
      </c>
      <c r="KA13" s="239" t="s">
        <v>3326</v>
      </c>
      <c r="KB13" s="240"/>
      <c r="KC13" s="241" t="s">
        <v>3320</v>
      </c>
      <c r="KD13" s="242">
        <f t="shared" ref="KD13" si="3331">ROUND(AVERAGE(KD10:KD12),2)</f>
        <v>5500</v>
      </c>
      <c r="KE13" s="513" t="s">
        <v>3327</v>
      </c>
      <c r="KF13" s="239" t="s">
        <v>3326</v>
      </c>
      <c r="KG13" s="240"/>
      <c r="KH13" s="241" t="s">
        <v>3320</v>
      </c>
      <c r="KI13" s="242">
        <f t="shared" ref="KI13" si="3332">ROUND(AVERAGE(KI10:KI12),2)</f>
        <v>5500</v>
      </c>
      <c r="KJ13" s="513" t="s">
        <v>3327</v>
      </c>
      <c r="KK13" s="239" t="s">
        <v>3326</v>
      </c>
      <c r="KL13" s="240"/>
      <c r="KM13" s="241" t="s">
        <v>3320</v>
      </c>
      <c r="KN13" s="242">
        <f t="shared" ref="KN13" si="3333">ROUND(AVERAGE(KN10:KN12),2)</f>
        <v>5500</v>
      </c>
      <c r="KO13" s="513" t="s">
        <v>3327</v>
      </c>
      <c r="KP13" s="239" t="s">
        <v>3326</v>
      </c>
      <c r="KQ13" s="240"/>
      <c r="KR13" s="241" t="s">
        <v>3320</v>
      </c>
      <c r="KS13" s="242">
        <f t="shared" ref="KS13" si="3334">ROUND(AVERAGE(KS10:KS12),2)</f>
        <v>5500</v>
      </c>
      <c r="KT13" s="513" t="s">
        <v>3327</v>
      </c>
      <c r="KU13" s="239" t="s">
        <v>3326</v>
      </c>
      <c r="KV13" s="240"/>
      <c r="KW13" s="241" t="s">
        <v>3320</v>
      </c>
      <c r="KX13" s="242">
        <f t="shared" ref="KX13" si="3335">ROUND(AVERAGE(KX10:KX12),2)</f>
        <v>5500</v>
      </c>
      <c r="KY13" s="513" t="s">
        <v>3327</v>
      </c>
      <c r="KZ13" s="239" t="s">
        <v>3326</v>
      </c>
      <c r="LA13" s="240"/>
      <c r="LB13" s="241" t="s">
        <v>3320</v>
      </c>
      <c r="LC13" s="242">
        <f t="shared" ref="LC13" si="3336">ROUND(AVERAGE(LC10:LC12),2)</f>
        <v>5500</v>
      </c>
      <c r="LD13" s="513" t="s">
        <v>3327</v>
      </c>
      <c r="LE13" s="239" t="s">
        <v>3326</v>
      </c>
      <c r="LF13" s="240"/>
      <c r="LG13" s="241" t="s">
        <v>3320</v>
      </c>
      <c r="LH13" s="242">
        <f t="shared" ref="LH13" si="3337">ROUND(AVERAGE(LH10:LH12),2)</f>
        <v>5500</v>
      </c>
      <c r="LI13" s="513" t="s">
        <v>3327</v>
      </c>
      <c r="LJ13" s="239" t="s">
        <v>3326</v>
      </c>
      <c r="LK13" s="240"/>
      <c r="LL13" s="241" t="s">
        <v>3320</v>
      </c>
      <c r="LM13" s="242">
        <f t="shared" ref="LM13" si="3338">ROUND(AVERAGE(LM10:LM12),2)</f>
        <v>5500</v>
      </c>
      <c r="LN13" s="513" t="s">
        <v>3327</v>
      </c>
      <c r="LO13" s="239" t="s">
        <v>3326</v>
      </c>
      <c r="LP13" s="240"/>
      <c r="LQ13" s="241" t="s">
        <v>3320</v>
      </c>
      <c r="LR13" s="242">
        <f t="shared" ref="LR13" si="3339">ROUND(AVERAGE(LR10:LR12),2)</f>
        <v>5500</v>
      </c>
      <c r="LS13" s="513" t="s">
        <v>3327</v>
      </c>
      <c r="LT13" s="239" t="s">
        <v>3326</v>
      </c>
      <c r="LU13" s="240"/>
      <c r="LV13" s="241" t="s">
        <v>3320</v>
      </c>
      <c r="LW13" s="242">
        <f t="shared" ref="LW13" si="3340">ROUND(AVERAGE(LW10:LW12),2)</f>
        <v>5500</v>
      </c>
      <c r="LX13" s="513" t="s">
        <v>3327</v>
      </c>
      <c r="LY13" s="239" t="s">
        <v>3326</v>
      </c>
      <c r="LZ13" s="240"/>
      <c r="MA13" s="241" t="s">
        <v>3320</v>
      </c>
      <c r="MB13" s="242">
        <f t="shared" ref="MB13" si="3341">ROUND(AVERAGE(MB10:MB12),2)</f>
        <v>5500</v>
      </c>
      <c r="MC13" s="513" t="s">
        <v>3327</v>
      </c>
      <c r="MD13" s="239" t="s">
        <v>3326</v>
      </c>
      <c r="ME13" s="240"/>
      <c r="MF13" s="241" t="s">
        <v>3320</v>
      </c>
      <c r="MG13" s="242">
        <f t="shared" ref="MG13" si="3342">ROUND(AVERAGE(MG10:MG12),2)</f>
        <v>5500</v>
      </c>
      <c r="MH13" s="513" t="s">
        <v>3327</v>
      </c>
      <c r="MI13" s="239" t="s">
        <v>3326</v>
      </c>
      <c r="MJ13" s="240"/>
      <c r="MK13" s="241" t="s">
        <v>3320</v>
      </c>
      <c r="ML13" s="242">
        <f t="shared" ref="ML13" si="3343">ROUND(AVERAGE(ML10:ML12),2)</f>
        <v>5500</v>
      </c>
      <c r="MM13" s="513" t="s">
        <v>3327</v>
      </c>
      <c r="MN13" s="239" t="s">
        <v>3326</v>
      </c>
      <c r="MO13" s="240"/>
      <c r="MP13" s="241" t="s">
        <v>3320</v>
      </c>
      <c r="MQ13" s="242">
        <f t="shared" ref="MQ13" si="3344">ROUND(AVERAGE(MQ10:MQ12),2)</f>
        <v>5500</v>
      </c>
      <c r="MR13" s="513" t="s">
        <v>3327</v>
      </c>
      <c r="MS13" s="239" t="s">
        <v>3326</v>
      </c>
      <c r="MT13" s="240"/>
      <c r="MU13" s="241" t="s">
        <v>3320</v>
      </c>
      <c r="MV13" s="242">
        <f t="shared" ref="MV13" si="3345">ROUND(AVERAGE(MV10:MV12),2)</f>
        <v>5500</v>
      </c>
      <c r="MW13" s="513" t="s">
        <v>3327</v>
      </c>
      <c r="MX13" s="239" t="s">
        <v>3326</v>
      </c>
      <c r="MY13" s="240"/>
      <c r="MZ13" s="241" t="s">
        <v>3320</v>
      </c>
      <c r="NA13" s="242">
        <f t="shared" ref="NA13" si="3346">ROUND(AVERAGE(NA10:NA12),2)</f>
        <v>5500</v>
      </c>
      <c r="NB13" s="513" t="s">
        <v>3327</v>
      </c>
      <c r="NC13" s="239" t="s">
        <v>3326</v>
      </c>
      <c r="ND13" s="240"/>
      <c r="NE13" s="241" t="s">
        <v>3320</v>
      </c>
      <c r="NF13" s="242">
        <f t="shared" ref="NF13" si="3347">ROUND(AVERAGE(NF10:NF12),2)</f>
        <v>5500</v>
      </c>
      <c r="NG13" s="513" t="s">
        <v>3327</v>
      </c>
      <c r="NH13" s="239" t="s">
        <v>3326</v>
      </c>
      <c r="NI13" s="240"/>
      <c r="NJ13" s="241" t="s">
        <v>3320</v>
      </c>
      <c r="NK13" s="242">
        <f t="shared" ref="NK13" si="3348">ROUND(AVERAGE(NK10:NK12),2)</f>
        <v>5500</v>
      </c>
      <c r="NL13" s="513" t="s">
        <v>3327</v>
      </c>
      <c r="NM13" s="239" t="s">
        <v>3326</v>
      </c>
      <c r="NN13" s="240"/>
      <c r="NO13" s="241" t="s">
        <v>3320</v>
      </c>
      <c r="NP13" s="242">
        <f t="shared" ref="NP13" si="3349">ROUND(AVERAGE(NP10:NP12),2)</f>
        <v>5500</v>
      </c>
      <c r="NQ13" s="513" t="s">
        <v>3327</v>
      </c>
      <c r="NR13" s="239" t="s">
        <v>3326</v>
      </c>
      <c r="NS13" s="240"/>
      <c r="NT13" s="241" t="s">
        <v>3320</v>
      </c>
      <c r="NU13" s="242">
        <f t="shared" ref="NU13" si="3350">ROUND(AVERAGE(NU10:NU12),2)</f>
        <v>5500</v>
      </c>
      <c r="NV13" s="513" t="s">
        <v>3327</v>
      </c>
      <c r="NW13" s="239" t="s">
        <v>3326</v>
      </c>
      <c r="NX13" s="240"/>
      <c r="NY13" s="241" t="s">
        <v>3320</v>
      </c>
      <c r="NZ13" s="242">
        <f t="shared" ref="NZ13" si="3351">ROUND(AVERAGE(NZ10:NZ12),2)</f>
        <v>5500</v>
      </c>
      <c r="OA13" s="513" t="s">
        <v>3327</v>
      </c>
      <c r="OB13" s="239" t="s">
        <v>3326</v>
      </c>
      <c r="OC13" s="240"/>
      <c r="OD13" s="241" t="s">
        <v>3320</v>
      </c>
      <c r="OE13" s="242">
        <f t="shared" ref="OE13" si="3352">ROUND(AVERAGE(OE10:OE12),2)</f>
        <v>5500</v>
      </c>
      <c r="OF13" s="513" t="s">
        <v>3327</v>
      </c>
      <c r="OG13" s="239" t="s">
        <v>3326</v>
      </c>
      <c r="OH13" s="240"/>
      <c r="OI13" s="241" t="s">
        <v>3320</v>
      </c>
      <c r="OJ13" s="242">
        <f t="shared" ref="OJ13" si="3353">ROUND(AVERAGE(OJ10:OJ12),2)</f>
        <v>5500</v>
      </c>
      <c r="OK13" s="513" t="s">
        <v>3327</v>
      </c>
      <c r="OL13" s="239" t="s">
        <v>3326</v>
      </c>
      <c r="OM13" s="240"/>
      <c r="ON13" s="241" t="s">
        <v>3320</v>
      </c>
      <c r="OO13" s="242">
        <f t="shared" ref="OO13" si="3354">ROUND(AVERAGE(OO10:OO12),2)</f>
        <v>5500</v>
      </c>
      <c r="OP13" s="513" t="s">
        <v>3327</v>
      </c>
      <c r="OQ13" s="239" t="s">
        <v>3326</v>
      </c>
      <c r="OR13" s="240"/>
      <c r="OS13" s="241" t="s">
        <v>3320</v>
      </c>
      <c r="OT13" s="242">
        <f t="shared" ref="OT13" si="3355">ROUND(AVERAGE(OT10:OT12),2)</f>
        <v>5500</v>
      </c>
      <c r="OU13" s="513" t="s">
        <v>3327</v>
      </c>
      <c r="OV13" s="239" t="s">
        <v>3326</v>
      </c>
      <c r="OW13" s="240"/>
      <c r="OX13" s="241" t="s">
        <v>3320</v>
      </c>
      <c r="OY13" s="242">
        <f t="shared" ref="OY13" si="3356">ROUND(AVERAGE(OY10:OY12),2)</f>
        <v>5500</v>
      </c>
      <c r="OZ13" s="513" t="s">
        <v>3327</v>
      </c>
      <c r="PA13" s="239" t="s">
        <v>3326</v>
      </c>
      <c r="PB13" s="240"/>
      <c r="PC13" s="241" t="s">
        <v>3320</v>
      </c>
      <c r="PD13" s="242">
        <f t="shared" ref="PD13" si="3357">ROUND(AVERAGE(PD10:PD12),2)</f>
        <v>5500</v>
      </c>
      <c r="PE13" s="513" t="s">
        <v>3327</v>
      </c>
      <c r="PF13" s="239" t="s">
        <v>3326</v>
      </c>
      <c r="PG13" s="240"/>
      <c r="PH13" s="241" t="s">
        <v>3320</v>
      </c>
      <c r="PI13" s="242">
        <f t="shared" ref="PI13" si="3358">ROUND(AVERAGE(PI10:PI12),2)</f>
        <v>5500</v>
      </c>
      <c r="PJ13" s="513" t="s">
        <v>3327</v>
      </c>
      <c r="PK13" s="239" t="s">
        <v>3326</v>
      </c>
      <c r="PL13" s="240"/>
      <c r="PM13" s="241" t="s">
        <v>3320</v>
      </c>
      <c r="PN13" s="242">
        <f t="shared" ref="PN13" si="3359">ROUND(AVERAGE(PN10:PN12),2)</f>
        <v>5500</v>
      </c>
      <c r="PO13" s="513" t="s">
        <v>3327</v>
      </c>
      <c r="PP13" s="239" t="s">
        <v>3326</v>
      </c>
      <c r="PQ13" s="240"/>
      <c r="PR13" s="241" t="s">
        <v>3320</v>
      </c>
      <c r="PS13" s="242">
        <f t="shared" ref="PS13" si="3360">ROUND(AVERAGE(PS10:PS12),2)</f>
        <v>5500</v>
      </c>
      <c r="PT13" s="513" t="s">
        <v>3327</v>
      </c>
      <c r="PU13" s="239" t="s">
        <v>3326</v>
      </c>
      <c r="PV13" s="240"/>
      <c r="PW13" s="241" t="s">
        <v>3320</v>
      </c>
      <c r="PX13" s="242">
        <f t="shared" ref="PX13" si="3361">ROUND(AVERAGE(PX10:PX12),2)</f>
        <v>5500</v>
      </c>
      <c r="PY13" s="513" t="s">
        <v>3327</v>
      </c>
      <c r="PZ13" s="239" t="s">
        <v>3326</v>
      </c>
      <c r="QA13" s="240"/>
      <c r="QB13" s="241" t="s">
        <v>3320</v>
      </c>
      <c r="QC13" s="242">
        <f t="shared" ref="QC13" si="3362">ROUND(AVERAGE(QC10:QC12),2)</f>
        <v>5500</v>
      </c>
      <c r="QD13" s="513" t="s">
        <v>3327</v>
      </c>
      <c r="QE13" s="239" t="s">
        <v>3326</v>
      </c>
      <c r="QF13" s="240"/>
      <c r="QG13" s="241" t="s">
        <v>3320</v>
      </c>
      <c r="QH13" s="242">
        <f t="shared" ref="QH13" si="3363">ROUND(AVERAGE(QH10:QH12),2)</f>
        <v>5500</v>
      </c>
      <c r="QI13" s="513" t="s">
        <v>3327</v>
      </c>
      <c r="QJ13" s="239" t="s">
        <v>3326</v>
      </c>
      <c r="QK13" s="240"/>
      <c r="QL13" s="241" t="s">
        <v>3320</v>
      </c>
      <c r="QM13" s="242">
        <f t="shared" ref="QM13" si="3364">ROUND(AVERAGE(QM10:QM12),2)</f>
        <v>5500</v>
      </c>
      <c r="QN13" s="513" t="s">
        <v>3327</v>
      </c>
      <c r="QO13" s="239" t="s">
        <v>3326</v>
      </c>
      <c r="QP13" s="240"/>
      <c r="QQ13" s="241" t="s">
        <v>3320</v>
      </c>
      <c r="QR13" s="242">
        <f t="shared" ref="QR13" si="3365">ROUND(AVERAGE(QR10:QR12),2)</f>
        <v>5500</v>
      </c>
      <c r="QS13" s="513" t="s">
        <v>3327</v>
      </c>
      <c r="QT13" s="239" t="s">
        <v>3326</v>
      </c>
      <c r="QU13" s="240"/>
      <c r="QV13" s="241" t="s">
        <v>3320</v>
      </c>
      <c r="QW13" s="242">
        <f t="shared" ref="QW13" si="3366">ROUND(AVERAGE(QW10:QW12),2)</f>
        <v>5500</v>
      </c>
      <c r="QX13" s="513" t="s">
        <v>3327</v>
      </c>
      <c r="QY13" s="239" t="s">
        <v>3326</v>
      </c>
      <c r="QZ13" s="240"/>
      <c r="RA13" s="241" t="s">
        <v>3320</v>
      </c>
      <c r="RB13" s="242">
        <f t="shared" ref="RB13" si="3367">ROUND(AVERAGE(RB10:RB12),2)</f>
        <v>5500</v>
      </c>
      <c r="RC13" s="513" t="s">
        <v>3327</v>
      </c>
      <c r="RD13" s="239" t="s">
        <v>3326</v>
      </c>
      <c r="RE13" s="240"/>
      <c r="RF13" s="241" t="s">
        <v>3320</v>
      </c>
      <c r="RG13" s="242">
        <f t="shared" ref="RG13" si="3368">ROUND(AVERAGE(RG10:RG12),2)</f>
        <v>5500</v>
      </c>
      <c r="RH13" s="513" t="s">
        <v>3327</v>
      </c>
      <c r="RI13" s="239" t="s">
        <v>3326</v>
      </c>
      <c r="RJ13" s="240"/>
      <c r="RK13" s="241" t="s">
        <v>3320</v>
      </c>
      <c r="RL13" s="242">
        <f t="shared" ref="RL13" si="3369">ROUND(AVERAGE(RL10:RL12),2)</f>
        <v>5500</v>
      </c>
      <c r="RM13" s="513" t="s">
        <v>3327</v>
      </c>
      <c r="RN13" s="239" t="s">
        <v>3326</v>
      </c>
      <c r="RO13" s="240"/>
      <c r="RP13" s="241" t="s">
        <v>3320</v>
      </c>
      <c r="RQ13" s="242">
        <f t="shared" ref="RQ13" si="3370">ROUND(AVERAGE(RQ10:RQ12),2)</f>
        <v>5500</v>
      </c>
      <c r="RR13" s="513" t="s">
        <v>3327</v>
      </c>
      <c r="RS13" s="239" t="s">
        <v>3326</v>
      </c>
      <c r="RT13" s="240"/>
      <c r="RU13" s="241" t="s">
        <v>3320</v>
      </c>
      <c r="RV13" s="242">
        <f t="shared" ref="RV13" si="3371">ROUND(AVERAGE(RV10:RV12),2)</f>
        <v>5500</v>
      </c>
      <c r="RW13" s="513" t="s">
        <v>3327</v>
      </c>
      <c r="RX13" s="239" t="s">
        <v>3326</v>
      </c>
      <c r="RY13" s="240"/>
      <c r="RZ13" s="241" t="s">
        <v>3320</v>
      </c>
      <c r="SA13" s="242">
        <f t="shared" ref="SA13" si="3372">ROUND(AVERAGE(SA10:SA12),2)</f>
        <v>5500</v>
      </c>
      <c r="SB13" s="513" t="s">
        <v>3327</v>
      </c>
      <c r="SC13" s="239" t="s">
        <v>3326</v>
      </c>
      <c r="SD13" s="240"/>
      <c r="SE13" s="241" t="s">
        <v>3320</v>
      </c>
      <c r="SF13" s="242">
        <f t="shared" ref="SF13" si="3373">ROUND(AVERAGE(SF10:SF12),2)</f>
        <v>5500</v>
      </c>
      <c r="SG13" s="513" t="s">
        <v>3327</v>
      </c>
      <c r="SH13" s="239" t="s">
        <v>3326</v>
      </c>
      <c r="SI13" s="240"/>
      <c r="SJ13" s="241" t="s">
        <v>3320</v>
      </c>
      <c r="SK13" s="242">
        <f t="shared" ref="SK13" si="3374">ROUND(AVERAGE(SK10:SK12),2)</f>
        <v>5500</v>
      </c>
      <c r="SL13" s="513" t="s">
        <v>3327</v>
      </c>
      <c r="SM13" s="239" t="s">
        <v>3326</v>
      </c>
      <c r="SN13" s="240"/>
      <c r="SO13" s="241" t="s">
        <v>3320</v>
      </c>
      <c r="SP13" s="242">
        <f t="shared" ref="SP13" si="3375">ROUND(AVERAGE(SP10:SP12),2)</f>
        <v>5500</v>
      </c>
      <c r="SQ13" s="513" t="s">
        <v>3327</v>
      </c>
      <c r="SR13" s="239" t="s">
        <v>3326</v>
      </c>
      <c r="SS13" s="240"/>
      <c r="ST13" s="241" t="s">
        <v>3320</v>
      </c>
      <c r="SU13" s="242">
        <f t="shared" ref="SU13" si="3376">ROUND(AVERAGE(SU10:SU12),2)</f>
        <v>5500</v>
      </c>
      <c r="SV13" s="513" t="s">
        <v>3327</v>
      </c>
      <c r="SW13" s="239" t="s">
        <v>3326</v>
      </c>
      <c r="SX13" s="240"/>
      <c r="SY13" s="241" t="s">
        <v>3320</v>
      </c>
      <c r="SZ13" s="242">
        <f t="shared" ref="SZ13" si="3377">ROUND(AVERAGE(SZ10:SZ12),2)</f>
        <v>5500</v>
      </c>
      <c r="TA13" s="513" t="s">
        <v>3327</v>
      </c>
      <c r="TB13" s="239" t="s">
        <v>3326</v>
      </c>
      <c r="TC13" s="240"/>
      <c r="TD13" s="241" t="s">
        <v>3320</v>
      </c>
      <c r="TE13" s="242">
        <f t="shared" ref="TE13" si="3378">ROUND(AVERAGE(TE10:TE12),2)</f>
        <v>5500</v>
      </c>
      <c r="TF13" s="513" t="s">
        <v>3327</v>
      </c>
      <c r="TG13" s="239" t="s">
        <v>3326</v>
      </c>
      <c r="TH13" s="240"/>
      <c r="TI13" s="241" t="s">
        <v>3320</v>
      </c>
      <c r="TJ13" s="242">
        <f t="shared" ref="TJ13" si="3379">ROUND(AVERAGE(TJ10:TJ12),2)</f>
        <v>5500</v>
      </c>
      <c r="TK13" s="513" t="s">
        <v>3327</v>
      </c>
      <c r="TL13" s="239" t="s">
        <v>3326</v>
      </c>
      <c r="TM13" s="240"/>
      <c r="TN13" s="241" t="s">
        <v>3320</v>
      </c>
      <c r="TO13" s="242">
        <f t="shared" ref="TO13" si="3380">ROUND(AVERAGE(TO10:TO12),2)</f>
        <v>5500</v>
      </c>
      <c r="TP13" s="513" t="s">
        <v>3327</v>
      </c>
      <c r="TQ13" s="239" t="s">
        <v>3326</v>
      </c>
      <c r="TR13" s="240"/>
      <c r="TS13" s="241" t="s">
        <v>3320</v>
      </c>
      <c r="TT13" s="242">
        <f t="shared" ref="TT13" si="3381">ROUND(AVERAGE(TT10:TT12),2)</f>
        <v>5500</v>
      </c>
      <c r="TU13" s="513" t="s">
        <v>3327</v>
      </c>
      <c r="TV13" s="239" t="s">
        <v>3326</v>
      </c>
      <c r="TW13" s="240"/>
      <c r="TX13" s="241" t="s">
        <v>3320</v>
      </c>
      <c r="TY13" s="242">
        <f t="shared" ref="TY13" si="3382">ROUND(AVERAGE(TY10:TY12),2)</f>
        <v>5500</v>
      </c>
      <c r="TZ13" s="513" t="s">
        <v>3327</v>
      </c>
      <c r="UA13" s="239" t="s">
        <v>3326</v>
      </c>
      <c r="UB13" s="240"/>
      <c r="UC13" s="241" t="s">
        <v>3320</v>
      </c>
      <c r="UD13" s="242">
        <f t="shared" ref="UD13" si="3383">ROUND(AVERAGE(UD10:UD12),2)</f>
        <v>5500</v>
      </c>
      <c r="UE13" s="513" t="s">
        <v>3327</v>
      </c>
      <c r="UF13" s="239" t="s">
        <v>3326</v>
      </c>
      <c r="UG13" s="240"/>
      <c r="UH13" s="241" t="s">
        <v>3320</v>
      </c>
      <c r="UI13" s="242">
        <f t="shared" ref="UI13" si="3384">ROUND(AVERAGE(UI10:UI12),2)</f>
        <v>5500</v>
      </c>
      <c r="UJ13" s="513" t="s">
        <v>3327</v>
      </c>
      <c r="UK13" s="239" t="s">
        <v>3326</v>
      </c>
      <c r="UL13" s="240"/>
      <c r="UM13" s="241" t="s">
        <v>3320</v>
      </c>
      <c r="UN13" s="242">
        <f t="shared" ref="UN13" si="3385">ROUND(AVERAGE(UN10:UN12),2)</f>
        <v>5500</v>
      </c>
      <c r="UO13" s="513" t="s">
        <v>3327</v>
      </c>
      <c r="UP13" s="239" t="s">
        <v>3326</v>
      </c>
      <c r="UQ13" s="240"/>
      <c r="UR13" s="241" t="s">
        <v>3320</v>
      </c>
      <c r="US13" s="242">
        <f t="shared" ref="US13" si="3386">ROUND(AVERAGE(US10:US12),2)</f>
        <v>5500</v>
      </c>
      <c r="UT13" s="513" t="s">
        <v>3327</v>
      </c>
      <c r="UU13" s="239" t="s">
        <v>3326</v>
      </c>
      <c r="UV13" s="240"/>
      <c r="UW13" s="241" t="s">
        <v>3320</v>
      </c>
      <c r="UX13" s="242">
        <f t="shared" ref="UX13" si="3387">ROUND(AVERAGE(UX10:UX12),2)</f>
        <v>5500</v>
      </c>
      <c r="UY13" s="513" t="s">
        <v>3327</v>
      </c>
      <c r="UZ13" s="239" t="s">
        <v>3326</v>
      </c>
      <c r="VA13" s="240"/>
      <c r="VB13" s="241" t="s">
        <v>3320</v>
      </c>
      <c r="VC13" s="242">
        <f t="shared" ref="VC13" si="3388">ROUND(AVERAGE(VC10:VC12),2)</f>
        <v>5500</v>
      </c>
      <c r="VD13" s="513" t="s">
        <v>3327</v>
      </c>
      <c r="VE13" s="239" t="s">
        <v>3326</v>
      </c>
      <c r="VF13" s="240"/>
      <c r="VG13" s="241" t="s">
        <v>3320</v>
      </c>
      <c r="VH13" s="242">
        <f t="shared" ref="VH13" si="3389">ROUND(AVERAGE(VH10:VH12),2)</f>
        <v>5500</v>
      </c>
      <c r="VI13" s="513" t="s">
        <v>3327</v>
      </c>
      <c r="VJ13" s="239" t="s">
        <v>3326</v>
      </c>
      <c r="VK13" s="240"/>
      <c r="VL13" s="241" t="s">
        <v>3320</v>
      </c>
      <c r="VM13" s="242">
        <f t="shared" ref="VM13" si="3390">ROUND(AVERAGE(VM10:VM12),2)</f>
        <v>5500</v>
      </c>
      <c r="VN13" s="513" t="s">
        <v>3327</v>
      </c>
      <c r="VO13" s="239" t="s">
        <v>3326</v>
      </c>
      <c r="VP13" s="240"/>
      <c r="VQ13" s="241" t="s">
        <v>3320</v>
      </c>
      <c r="VR13" s="242">
        <f t="shared" ref="VR13" si="3391">ROUND(AVERAGE(VR10:VR12),2)</f>
        <v>5500</v>
      </c>
      <c r="VS13" s="513" t="s">
        <v>3327</v>
      </c>
      <c r="VT13" s="239" t="s">
        <v>3326</v>
      </c>
      <c r="VU13" s="240"/>
      <c r="VV13" s="241" t="s">
        <v>3320</v>
      </c>
      <c r="VW13" s="242">
        <f t="shared" ref="VW13" si="3392">ROUND(AVERAGE(VW10:VW12),2)</f>
        <v>5500</v>
      </c>
      <c r="VX13" s="513" t="s">
        <v>3327</v>
      </c>
      <c r="VY13" s="239" t="s">
        <v>3326</v>
      </c>
      <c r="VZ13" s="240"/>
      <c r="WA13" s="241" t="s">
        <v>3320</v>
      </c>
      <c r="WB13" s="242">
        <f t="shared" ref="WB13" si="3393">ROUND(AVERAGE(WB10:WB12),2)</f>
        <v>5500</v>
      </c>
      <c r="WC13" s="513" t="s">
        <v>3327</v>
      </c>
      <c r="WD13" s="239" t="s">
        <v>3326</v>
      </c>
      <c r="WE13" s="240"/>
      <c r="WF13" s="241" t="s">
        <v>3320</v>
      </c>
      <c r="WG13" s="242">
        <f t="shared" ref="WG13" si="3394">ROUND(AVERAGE(WG10:WG12),2)</f>
        <v>5500</v>
      </c>
      <c r="WH13" s="513" t="s">
        <v>3327</v>
      </c>
      <c r="WI13" s="239" t="s">
        <v>3326</v>
      </c>
      <c r="WJ13" s="240"/>
      <c r="WK13" s="241" t="s">
        <v>3320</v>
      </c>
      <c r="WL13" s="242">
        <f t="shared" ref="WL13" si="3395">ROUND(AVERAGE(WL10:WL12),2)</f>
        <v>5500</v>
      </c>
      <c r="WM13" s="513" t="s">
        <v>3327</v>
      </c>
      <c r="WN13" s="239" t="s">
        <v>3326</v>
      </c>
      <c r="WO13" s="240"/>
      <c r="WP13" s="241" t="s">
        <v>3320</v>
      </c>
      <c r="WQ13" s="242">
        <f t="shared" ref="WQ13" si="3396">ROUND(AVERAGE(WQ10:WQ12),2)</f>
        <v>5500</v>
      </c>
      <c r="WR13" s="513" t="s">
        <v>3327</v>
      </c>
      <c r="WS13" s="239" t="s">
        <v>3326</v>
      </c>
      <c r="WT13" s="240"/>
      <c r="WU13" s="241" t="s">
        <v>3320</v>
      </c>
      <c r="WV13" s="242">
        <f t="shared" ref="WV13" si="3397">ROUND(AVERAGE(WV10:WV12),2)</f>
        <v>5500</v>
      </c>
      <c r="WW13" s="513" t="s">
        <v>3327</v>
      </c>
      <c r="WX13" s="239" t="s">
        <v>3326</v>
      </c>
      <c r="WY13" s="240"/>
      <c r="WZ13" s="241" t="s">
        <v>3320</v>
      </c>
      <c r="XA13" s="242">
        <f t="shared" ref="XA13" si="3398">ROUND(AVERAGE(XA10:XA12),2)</f>
        <v>5500</v>
      </c>
      <c r="XB13" s="513" t="s">
        <v>3327</v>
      </c>
      <c r="XC13" s="239" t="s">
        <v>3326</v>
      </c>
      <c r="XD13" s="240"/>
      <c r="XE13" s="241" t="s">
        <v>3320</v>
      </c>
      <c r="XF13" s="242">
        <f t="shared" ref="XF13" si="3399">ROUND(AVERAGE(XF10:XF12),2)</f>
        <v>5500</v>
      </c>
      <c r="XG13" s="513" t="s">
        <v>3327</v>
      </c>
      <c r="XH13" s="239" t="s">
        <v>3326</v>
      </c>
      <c r="XI13" s="240"/>
      <c r="XJ13" s="241" t="s">
        <v>3320</v>
      </c>
      <c r="XK13" s="242">
        <f t="shared" ref="XK13" si="3400">ROUND(AVERAGE(XK10:XK12),2)</f>
        <v>5500</v>
      </c>
      <c r="XL13" s="513" t="s">
        <v>3327</v>
      </c>
      <c r="XM13" s="239" t="s">
        <v>3326</v>
      </c>
      <c r="XN13" s="240"/>
      <c r="XO13" s="241" t="s">
        <v>3320</v>
      </c>
      <c r="XP13" s="242">
        <f t="shared" ref="XP13" si="3401">ROUND(AVERAGE(XP10:XP12),2)</f>
        <v>5500</v>
      </c>
      <c r="XQ13" s="513" t="s">
        <v>3327</v>
      </c>
      <c r="XR13" s="239" t="s">
        <v>3326</v>
      </c>
      <c r="XS13" s="240"/>
      <c r="XT13" s="241" t="s">
        <v>3320</v>
      </c>
      <c r="XU13" s="242">
        <f t="shared" ref="XU13" si="3402">ROUND(AVERAGE(XU10:XU12),2)</f>
        <v>5500</v>
      </c>
      <c r="XV13" s="513" t="s">
        <v>3327</v>
      </c>
      <c r="XW13" s="239" t="s">
        <v>3326</v>
      </c>
      <c r="XX13" s="240"/>
      <c r="XY13" s="241" t="s">
        <v>3320</v>
      </c>
      <c r="XZ13" s="242">
        <f t="shared" ref="XZ13" si="3403">ROUND(AVERAGE(XZ10:XZ12),2)</f>
        <v>5500</v>
      </c>
      <c r="YA13" s="513" t="s">
        <v>3327</v>
      </c>
      <c r="YB13" s="239" t="s">
        <v>3326</v>
      </c>
      <c r="YC13" s="240"/>
      <c r="YD13" s="241" t="s">
        <v>3320</v>
      </c>
      <c r="YE13" s="242">
        <f t="shared" ref="YE13" si="3404">ROUND(AVERAGE(YE10:YE12),2)</f>
        <v>5500</v>
      </c>
      <c r="YF13" s="513" t="s">
        <v>3327</v>
      </c>
      <c r="YG13" s="239" t="s">
        <v>3326</v>
      </c>
      <c r="YH13" s="240"/>
      <c r="YI13" s="241" t="s">
        <v>3320</v>
      </c>
      <c r="YJ13" s="242">
        <f t="shared" ref="YJ13" si="3405">ROUND(AVERAGE(YJ10:YJ12),2)</f>
        <v>5500</v>
      </c>
      <c r="YK13" s="513" t="s">
        <v>3327</v>
      </c>
      <c r="YL13" s="239" t="s">
        <v>3326</v>
      </c>
      <c r="YM13" s="240"/>
      <c r="YN13" s="241" t="s">
        <v>3320</v>
      </c>
      <c r="YO13" s="242">
        <f t="shared" ref="YO13" si="3406">ROUND(AVERAGE(YO10:YO12),2)</f>
        <v>5500</v>
      </c>
      <c r="YP13" s="513" t="s">
        <v>3327</v>
      </c>
      <c r="YQ13" s="239" t="s">
        <v>3326</v>
      </c>
      <c r="YR13" s="240"/>
      <c r="YS13" s="241" t="s">
        <v>3320</v>
      </c>
      <c r="YT13" s="242">
        <f t="shared" ref="YT13" si="3407">ROUND(AVERAGE(YT10:YT12),2)</f>
        <v>5500</v>
      </c>
      <c r="YU13" s="513" t="s">
        <v>3327</v>
      </c>
      <c r="YV13" s="239" t="s">
        <v>3326</v>
      </c>
      <c r="YW13" s="240"/>
      <c r="YX13" s="241" t="s">
        <v>3320</v>
      </c>
      <c r="YY13" s="242">
        <f t="shared" ref="YY13" si="3408">ROUND(AVERAGE(YY10:YY12),2)</f>
        <v>5500</v>
      </c>
      <c r="YZ13" s="513" t="s">
        <v>3327</v>
      </c>
      <c r="ZA13" s="239" t="s">
        <v>3326</v>
      </c>
      <c r="ZB13" s="240"/>
      <c r="ZC13" s="241" t="s">
        <v>3320</v>
      </c>
      <c r="ZD13" s="242">
        <f t="shared" ref="ZD13" si="3409">ROUND(AVERAGE(ZD10:ZD12),2)</f>
        <v>5500</v>
      </c>
      <c r="ZE13" s="513" t="s">
        <v>3327</v>
      </c>
      <c r="ZF13" s="239" t="s">
        <v>3326</v>
      </c>
      <c r="ZG13" s="240"/>
      <c r="ZH13" s="241" t="s">
        <v>3320</v>
      </c>
      <c r="ZI13" s="242">
        <f t="shared" ref="ZI13" si="3410">ROUND(AVERAGE(ZI10:ZI12),2)</f>
        <v>5500</v>
      </c>
      <c r="ZJ13" s="513" t="s">
        <v>3327</v>
      </c>
      <c r="ZK13" s="239" t="s">
        <v>3326</v>
      </c>
      <c r="ZL13" s="240"/>
      <c r="ZM13" s="241" t="s">
        <v>3320</v>
      </c>
      <c r="ZN13" s="242">
        <f t="shared" ref="ZN13" si="3411">ROUND(AVERAGE(ZN10:ZN12),2)</f>
        <v>5500</v>
      </c>
      <c r="ZO13" s="513" t="s">
        <v>3327</v>
      </c>
      <c r="ZP13" s="239" t="s">
        <v>3326</v>
      </c>
      <c r="ZQ13" s="240"/>
      <c r="ZR13" s="241" t="s">
        <v>3320</v>
      </c>
      <c r="ZS13" s="242">
        <f t="shared" ref="ZS13" si="3412">ROUND(AVERAGE(ZS10:ZS12),2)</f>
        <v>5500</v>
      </c>
      <c r="ZT13" s="513" t="s">
        <v>3327</v>
      </c>
      <c r="ZU13" s="239" t="s">
        <v>3326</v>
      </c>
      <c r="ZV13" s="240"/>
      <c r="ZW13" s="241" t="s">
        <v>3320</v>
      </c>
      <c r="ZX13" s="242">
        <f t="shared" ref="ZX13" si="3413">ROUND(AVERAGE(ZX10:ZX12),2)</f>
        <v>5500</v>
      </c>
      <c r="ZY13" s="513" t="s">
        <v>3327</v>
      </c>
      <c r="ZZ13" s="239" t="s">
        <v>3326</v>
      </c>
      <c r="AAA13" s="240"/>
      <c r="AAB13" s="241" t="s">
        <v>3320</v>
      </c>
      <c r="AAC13" s="242">
        <f t="shared" ref="AAC13" si="3414">ROUND(AVERAGE(AAC10:AAC12),2)</f>
        <v>5500</v>
      </c>
      <c r="AAD13" s="513" t="s">
        <v>3327</v>
      </c>
      <c r="AAE13" s="239" t="s">
        <v>3326</v>
      </c>
      <c r="AAF13" s="240"/>
      <c r="AAG13" s="241" t="s">
        <v>3320</v>
      </c>
      <c r="AAH13" s="242">
        <f t="shared" ref="AAH13" si="3415">ROUND(AVERAGE(AAH10:AAH12),2)</f>
        <v>5500</v>
      </c>
      <c r="AAI13" s="513" t="s">
        <v>3327</v>
      </c>
      <c r="AAJ13" s="239" t="s">
        <v>3326</v>
      </c>
      <c r="AAK13" s="240"/>
      <c r="AAL13" s="241" t="s">
        <v>3320</v>
      </c>
      <c r="AAM13" s="242">
        <f t="shared" ref="AAM13" si="3416">ROUND(AVERAGE(AAM10:AAM12),2)</f>
        <v>5500</v>
      </c>
      <c r="AAN13" s="513" t="s">
        <v>3327</v>
      </c>
      <c r="AAO13" s="239" t="s">
        <v>3326</v>
      </c>
      <c r="AAP13" s="240"/>
      <c r="AAQ13" s="241" t="s">
        <v>3320</v>
      </c>
      <c r="AAR13" s="242">
        <f t="shared" ref="AAR13" si="3417">ROUND(AVERAGE(AAR10:AAR12),2)</f>
        <v>5500</v>
      </c>
      <c r="AAS13" s="513" t="s">
        <v>3327</v>
      </c>
      <c r="AAT13" s="239" t="s">
        <v>3326</v>
      </c>
      <c r="AAU13" s="240"/>
      <c r="AAV13" s="241" t="s">
        <v>3320</v>
      </c>
      <c r="AAW13" s="242">
        <f t="shared" ref="AAW13" si="3418">ROUND(AVERAGE(AAW10:AAW12),2)</f>
        <v>5500</v>
      </c>
      <c r="AAX13" s="513" t="s">
        <v>3327</v>
      </c>
      <c r="AAY13" s="239" t="s">
        <v>3326</v>
      </c>
      <c r="AAZ13" s="240"/>
      <c r="ABA13" s="241" t="s">
        <v>3320</v>
      </c>
      <c r="ABB13" s="242">
        <f t="shared" ref="ABB13" si="3419">ROUND(AVERAGE(ABB10:ABB12),2)</f>
        <v>5500</v>
      </c>
      <c r="ABC13" s="513" t="s">
        <v>3327</v>
      </c>
      <c r="ABD13" s="239" t="s">
        <v>3326</v>
      </c>
      <c r="ABE13" s="240"/>
      <c r="ABF13" s="241" t="s">
        <v>3320</v>
      </c>
      <c r="ABG13" s="242">
        <f t="shared" ref="ABG13" si="3420">ROUND(AVERAGE(ABG10:ABG12),2)</f>
        <v>5500</v>
      </c>
      <c r="ABH13" s="513" t="s">
        <v>3327</v>
      </c>
      <c r="ABI13" s="239" t="s">
        <v>3326</v>
      </c>
      <c r="ABJ13" s="240"/>
      <c r="ABK13" s="241" t="s">
        <v>3320</v>
      </c>
      <c r="ABL13" s="242">
        <f t="shared" ref="ABL13" si="3421">ROUND(AVERAGE(ABL10:ABL12),2)</f>
        <v>5500</v>
      </c>
      <c r="ABM13" s="513" t="s">
        <v>3327</v>
      </c>
      <c r="ABN13" s="239" t="s">
        <v>3326</v>
      </c>
      <c r="ABO13" s="240"/>
      <c r="ABP13" s="241" t="s">
        <v>3320</v>
      </c>
      <c r="ABQ13" s="242">
        <f t="shared" ref="ABQ13" si="3422">ROUND(AVERAGE(ABQ10:ABQ12),2)</f>
        <v>5500</v>
      </c>
      <c r="ABR13" s="513" t="s">
        <v>3327</v>
      </c>
      <c r="ABS13" s="239" t="s">
        <v>3326</v>
      </c>
      <c r="ABT13" s="240"/>
      <c r="ABU13" s="241" t="s">
        <v>3320</v>
      </c>
      <c r="ABV13" s="242">
        <f t="shared" ref="ABV13" si="3423">ROUND(AVERAGE(ABV10:ABV12),2)</f>
        <v>5500</v>
      </c>
      <c r="ABW13" s="513" t="s">
        <v>3327</v>
      </c>
      <c r="ABX13" s="239" t="s">
        <v>3326</v>
      </c>
      <c r="ABY13" s="240"/>
      <c r="ABZ13" s="241" t="s">
        <v>3320</v>
      </c>
      <c r="ACA13" s="242">
        <f t="shared" ref="ACA13" si="3424">ROUND(AVERAGE(ACA10:ACA12),2)</f>
        <v>5500</v>
      </c>
      <c r="ACB13" s="513" t="s">
        <v>3327</v>
      </c>
      <c r="ACC13" s="239" t="s">
        <v>3326</v>
      </c>
      <c r="ACD13" s="240"/>
      <c r="ACE13" s="241" t="s">
        <v>3320</v>
      </c>
      <c r="ACF13" s="242">
        <f t="shared" ref="ACF13" si="3425">ROUND(AVERAGE(ACF10:ACF12),2)</f>
        <v>5500</v>
      </c>
      <c r="ACG13" s="513" t="s">
        <v>3327</v>
      </c>
      <c r="ACH13" s="239" t="s">
        <v>3326</v>
      </c>
      <c r="ACI13" s="240"/>
      <c r="ACJ13" s="241" t="s">
        <v>3320</v>
      </c>
      <c r="ACK13" s="242">
        <f t="shared" ref="ACK13" si="3426">ROUND(AVERAGE(ACK10:ACK12),2)</f>
        <v>5500</v>
      </c>
      <c r="ACL13" s="513" t="s">
        <v>3327</v>
      </c>
      <c r="ACM13" s="239" t="s">
        <v>3326</v>
      </c>
      <c r="ACN13" s="240"/>
      <c r="ACO13" s="241" t="s">
        <v>3320</v>
      </c>
      <c r="ACP13" s="242">
        <f t="shared" ref="ACP13" si="3427">ROUND(AVERAGE(ACP10:ACP12),2)</f>
        <v>5500</v>
      </c>
      <c r="ACQ13" s="513" t="s">
        <v>3327</v>
      </c>
      <c r="ACR13" s="239" t="s">
        <v>3326</v>
      </c>
      <c r="ACS13" s="240"/>
      <c r="ACT13" s="241" t="s">
        <v>3320</v>
      </c>
      <c r="ACU13" s="242">
        <f t="shared" ref="ACU13" si="3428">ROUND(AVERAGE(ACU10:ACU12),2)</f>
        <v>5500</v>
      </c>
      <c r="ACV13" s="513" t="s">
        <v>3327</v>
      </c>
      <c r="ACW13" s="239" t="s">
        <v>3326</v>
      </c>
      <c r="ACX13" s="240"/>
      <c r="ACY13" s="241" t="s">
        <v>3320</v>
      </c>
      <c r="ACZ13" s="242">
        <f t="shared" ref="ACZ13" si="3429">ROUND(AVERAGE(ACZ10:ACZ12),2)</f>
        <v>5500</v>
      </c>
      <c r="ADA13" s="513" t="s">
        <v>3327</v>
      </c>
      <c r="ADB13" s="239" t="s">
        <v>3326</v>
      </c>
      <c r="ADC13" s="240"/>
      <c r="ADD13" s="241" t="s">
        <v>3320</v>
      </c>
      <c r="ADE13" s="242">
        <f t="shared" ref="ADE13" si="3430">ROUND(AVERAGE(ADE10:ADE12),2)</f>
        <v>5500</v>
      </c>
      <c r="ADF13" s="513" t="s">
        <v>3327</v>
      </c>
      <c r="ADG13" s="239" t="s">
        <v>3326</v>
      </c>
      <c r="ADH13" s="240"/>
      <c r="ADI13" s="241" t="s">
        <v>3320</v>
      </c>
      <c r="ADJ13" s="242">
        <f t="shared" ref="ADJ13" si="3431">ROUND(AVERAGE(ADJ10:ADJ12),2)</f>
        <v>5500</v>
      </c>
      <c r="ADK13" s="513" t="s">
        <v>3327</v>
      </c>
      <c r="ADL13" s="239" t="s">
        <v>3326</v>
      </c>
      <c r="ADM13" s="240"/>
      <c r="ADN13" s="241" t="s">
        <v>3320</v>
      </c>
      <c r="ADO13" s="242">
        <f t="shared" ref="ADO13" si="3432">ROUND(AVERAGE(ADO10:ADO12),2)</f>
        <v>5500</v>
      </c>
      <c r="ADP13" s="513" t="s">
        <v>3327</v>
      </c>
      <c r="ADQ13" s="239" t="s">
        <v>3326</v>
      </c>
      <c r="ADR13" s="240"/>
      <c r="ADS13" s="241" t="s">
        <v>3320</v>
      </c>
      <c r="ADT13" s="242">
        <f t="shared" ref="ADT13" si="3433">ROUND(AVERAGE(ADT10:ADT12),2)</f>
        <v>5500</v>
      </c>
      <c r="ADU13" s="513" t="s">
        <v>3327</v>
      </c>
      <c r="ADV13" s="239" t="s">
        <v>3326</v>
      </c>
      <c r="ADW13" s="240"/>
      <c r="ADX13" s="241" t="s">
        <v>3320</v>
      </c>
      <c r="ADY13" s="242">
        <f t="shared" ref="ADY13" si="3434">ROUND(AVERAGE(ADY10:ADY12),2)</f>
        <v>5500</v>
      </c>
      <c r="ADZ13" s="513" t="s">
        <v>3327</v>
      </c>
      <c r="AEA13" s="239" t="s">
        <v>3326</v>
      </c>
      <c r="AEB13" s="240"/>
      <c r="AEC13" s="241" t="s">
        <v>3320</v>
      </c>
      <c r="AED13" s="242">
        <f t="shared" ref="AED13" si="3435">ROUND(AVERAGE(AED10:AED12),2)</f>
        <v>5500</v>
      </c>
      <c r="AEE13" s="513" t="s">
        <v>3327</v>
      </c>
      <c r="AEF13" s="239" t="s">
        <v>3326</v>
      </c>
      <c r="AEG13" s="240"/>
      <c r="AEH13" s="241" t="s">
        <v>3320</v>
      </c>
      <c r="AEI13" s="242">
        <f t="shared" ref="AEI13" si="3436">ROUND(AVERAGE(AEI10:AEI12),2)</f>
        <v>5500</v>
      </c>
      <c r="AEJ13" s="513" t="s">
        <v>3327</v>
      </c>
      <c r="AEK13" s="239" t="s">
        <v>3326</v>
      </c>
      <c r="AEL13" s="240"/>
      <c r="AEM13" s="241" t="s">
        <v>3320</v>
      </c>
      <c r="AEN13" s="242">
        <f t="shared" ref="AEN13" si="3437">ROUND(AVERAGE(AEN10:AEN12),2)</f>
        <v>5500</v>
      </c>
      <c r="AEO13" s="513" t="s">
        <v>3327</v>
      </c>
      <c r="AEP13" s="239" t="s">
        <v>3326</v>
      </c>
      <c r="AEQ13" s="240"/>
      <c r="AER13" s="241" t="s">
        <v>3320</v>
      </c>
      <c r="AES13" s="242">
        <f t="shared" ref="AES13" si="3438">ROUND(AVERAGE(AES10:AES12),2)</f>
        <v>5500</v>
      </c>
      <c r="AET13" s="513" t="s">
        <v>3327</v>
      </c>
      <c r="AEU13" s="239" t="s">
        <v>3326</v>
      </c>
      <c r="AEV13" s="240"/>
      <c r="AEW13" s="241" t="s">
        <v>3320</v>
      </c>
      <c r="AEX13" s="242">
        <f t="shared" ref="AEX13" si="3439">ROUND(AVERAGE(AEX10:AEX12),2)</f>
        <v>5500</v>
      </c>
      <c r="AEY13" s="513" t="s">
        <v>3327</v>
      </c>
      <c r="AEZ13" s="239" t="s">
        <v>3326</v>
      </c>
      <c r="AFA13" s="240"/>
      <c r="AFB13" s="241" t="s">
        <v>3320</v>
      </c>
      <c r="AFC13" s="242">
        <f t="shared" ref="AFC13" si="3440">ROUND(AVERAGE(AFC10:AFC12),2)</f>
        <v>5500</v>
      </c>
      <c r="AFD13" s="513" t="s">
        <v>3327</v>
      </c>
      <c r="AFE13" s="239" t="s">
        <v>3326</v>
      </c>
      <c r="AFF13" s="240"/>
      <c r="AFG13" s="241" t="s">
        <v>3320</v>
      </c>
      <c r="AFH13" s="242">
        <f t="shared" ref="AFH13" si="3441">ROUND(AVERAGE(AFH10:AFH12),2)</f>
        <v>5500</v>
      </c>
      <c r="AFI13" s="513" t="s">
        <v>3327</v>
      </c>
      <c r="AFJ13" s="239" t="s">
        <v>3326</v>
      </c>
      <c r="AFK13" s="240"/>
      <c r="AFL13" s="241" t="s">
        <v>3320</v>
      </c>
      <c r="AFM13" s="242">
        <f t="shared" ref="AFM13" si="3442">ROUND(AVERAGE(AFM10:AFM12),2)</f>
        <v>5500</v>
      </c>
      <c r="AFN13" s="513" t="s">
        <v>3327</v>
      </c>
      <c r="AFO13" s="239" t="s">
        <v>3326</v>
      </c>
      <c r="AFP13" s="240"/>
      <c r="AFQ13" s="241" t="s">
        <v>3320</v>
      </c>
      <c r="AFR13" s="242">
        <f t="shared" ref="AFR13" si="3443">ROUND(AVERAGE(AFR10:AFR12),2)</f>
        <v>5500</v>
      </c>
      <c r="AFS13" s="513" t="s">
        <v>3327</v>
      </c>
      <c r="AFT13" s="239" t="s">
        <v>3326</v>
      </c>
      <c r="AFU13" s="240"/>
      <c r="AFV13" s="241" t="s">
        <v>3320</v>
      </c>
      <c r="AFW13" s="242">
        <f t="shared" ref="AFW13" si="3444">ROUND(AVERAGE(AFW10:AFW12),2)</f>
        <v>5500</v>
      </c>
      <c r="AFX13" s="513" t="s">
        <v>3327</v>
      </c>
      <c r="AFY13" s="239" t="s">
        <v>3326</v>
      </c>
      <c r="AFZ13" s="240"/>
      <c r="AGA13" s="241" t="s">
        <v>3320</v>
      </c>
      <c r="AGB13" s="242">
        <f t="shared" ref="AGB13" si="3445">ROUND(AVERAGE(AGB10:AGB12),2)</f>
        <v>5500</v>
      </c>
      <c r="AGC13" s="513" t="s">
        <v>3327</v>
      </c>
      <c r="AGD13" s="239" t="s">
        <v>3326</v>
      </c>
      <c r="AGE13" s="240"/>
      <c r="AGF13" s="241" t="s">
        <v>3320</v>
      </c>
      <c r="AGG13" s="242">
        <f t="shared" ref="AGG13" si="3446">ROUND(AVERAGE(AGG10:AGG12),2)</f>
        <v>5500</v>
      </c>
      <c r="AGH13" s="513" t="s">
        <v>3327</v>
      </c>
      <c r="AGI13" s="239" t="s">
        <v>3326</v>
      </c>
      <c r="AGJ13" s="240"/>
      <c r="AGK13" s="241" t="s">
        <v>3320</v>
      </c>
      <c r="AGL13" s="242">
        <f t="shared" ref="AGL13" si="3447">ROUND(AVERAGE(AGL10:AGL12),2)</f>
        <v>5500</v>
      </c>
      <c r="AGM13" s="513" t="s">
        <v>3327</v>
      </c>
      <c r="AGN13" s="239" t="s">
        <v>3326</v>
      </c>
      <c r="AGO13" s="240"/>
      <c r="AGP13" s="241" t="s">
        <v>3320</v>
      </c>
      <c r="AGQ13" s="242">
        <f t="shared" ref="AGQ13" si="3448">ROUND(AVERAGE(AGQ10:AGQ12),2)</f>
        <v>5500</v>
      </c>
      <c r="AGR13" s="513" t="s">
        <v>3327</v>
      </c>
      <c r="AGS13" s="239" t="s">
        <v>3326</v>
      </c>
      <c r="AGT13" s="240"/>
      <c r="AGU13" s="241" t="s">
        <v>3320</v>
      </c>
      <c r="AGV13" s="242">
        <f t="shared" ref="AGV13" si="3449">ROUND(AVERAGE(AGV10:AGV12),2)</f>
        <v>5500</v>
      </c>
      <c r="AGW13" s="513" t="s">
        <v>3327</v>
      </c>
      <c r="AGX13" s="239" t="s">
        <v>3326</v>
      </c>
      <c r="AGY13" s="240"/>
      <c r="AGZ13" s="241" t="s">
        <v>3320</v>
      </c>
      <c r="AHA13" s="242">
        <f t="shared" ref="AHA13" si="3450">ROUND(AVERAGE(AHA10:AHA12),2)</f>
        <v>5500</v>
      </c>
      <c r="AHB13" s="513" t="s">
        <v>3327</v>
      </c>
      <c r="AHC13" s="239" t="s">
        <v>3326</v>
      </c>
      <c r="AHD13" s="240"/>
      <c r="AHE13" s="241" t="s">
        <v>3320</v>
      </c>
      <c r="AHF13" s="242">
        <f t="shared" ref="AHF13" si="3451">ROUND(AVERAGE(AHF10:AHF12),2)</f>
        <v>5500</v>
      </c>
      <c r="AHG13" s="513" t="s">
        <v>3327</v>
      </c>
      <c r="AHH13" s="239" t="s">
        <v>3326</v>
      </c>
      <c r="AHI13" s="240"/>
      <c r="AHJ13" s="241" t="s">
        <v>3320</v>
      </c>
      <c r="AHK13" s="242">
        <f t="shared" ref="AHK13" si="3452">ROUND(AVERAGE(AHK10:AHK12),2)</f>
        <v>5500</v>
      </c>
      <c r="AHL13" s="513" t="s">
        <v>3327</v>
      </c>
      <c r="AHM13" s="239" t="s">
        <v>3326</v>
      </c>
      <c r="AHN13" s="240"/>
      <c r="AHO13" s="241" t="s">
        <v>3320</v>
      </c>
      <c r="AHP13" s="242">
        <f t="shared" ref="AHP13" si="3453">ROUND(AVERAGE(AHP10:AHP12),2)</f>
        <v>5500</v>
      </c>
      <c r="AHQ13" s="513" t="s">
        <v>3327</v>
      </c>
      <c r="AHR13" s="239" t="s">
        <v>3326</v>
      </c>
      <c r="AHS13" s="240"/>
      <c r="AHT13" s="241" t="s">
        <v>3320</v>
      </c>
      <c r="AHU13" s="242">
        <f t="shared" ref="AHU13" si="3454">ROUND(AVERAGE(AHU10:AHU12),2)</f>
        <v>5500</v>
      </c>
      <c r="AHV13" s="513" t="s">
        <v>3327</v>
      </c>
      <c r="AHW13" s="239" t="s">
        <v>3326</v>
      </c>
      <c r="AHX13" s="240"/>
      <c r="AHY13" s="241" t="s">
        <v>3320</v>
      </c>
      <c r="AHZ13" s="242">
        <f t="shared" ref="AHZ13" si="3455">ROUND(AVERAGE(AHZ10:AHZ12),2)</f>
        <v>5500</v>
      </c>
      <c r="AIA13" s="513" t="s">
        <v>3327</v>
      </c>
      <c r="AIB13" s="239" t="s">
        <v>3326</v>
      </c>
      <c r="AIC13" s="240"/>
      <c r="AID13" s="241" t="s">
        <v>3320</v>
      </c>
      <c r="AIE13" s="242">
        <f t="shared" ref="AIE13" si="3456">ROUND(AVERAGE(AIE10:AIE12),2)</f>
        <v>5500</v>
      </c>
      <c r="AIF13" s="513" t="s">
        <v>3327</v>
      </c>
      <c r="AIG13" s="239" t="s">
        <v>3326</v>
      </c>
      <c r="AIH13" s="240"/>
      <c r="AII13" s="241" t="s">
        <v>3320</v>
      </c>
      <c r="AIJ13" s="242">
        <f t="shared" ref="AIJ13" si="3457">ROUND(AVERAGE(AIJ10:AIJ12),2)</f>
        <v>5500</v>
      </c>
      <c r="AIK13" s="513" t="s">
        <v>3327</v>
      </c>
      <c r="AIL13" s="239" t="s">
        <v>3326</v>
      </c>
      <c r="AIM13" s="240"/>
      <c r="AIN13" s="241" t="s">
        <v>3320</v>
      </c>
      <c r="AIO13" s="242">
        <f t="shared" ref="AIO13" si="3458">ROUND(AVERAGE(AIO10:AIO12),2)</f>
        <v>5500</v>
      </c>
      <c r="AIP13" s="513" t="s">
        <v>3327</v>
      </c>
      <c r="AIQ13" s="239" t="s">
        <v>3326</v>
      </c>
      <c r="AIR13" s="240"/>
      <c r="AIS13" s="241" t="s">
        <v>3320</v>
      </c>
      <c r="AIT13" s="242">
        <f t="shared" ref="AIT13" si="3459">ROUND(AVERAGE(AIT10:AIT12),2)</f>
        <v>5500</v>
      </c>
      <c r="AIU13" s="513" t="s">
        <v>3327</v>
      </c>
      <c r="AIV13" s="239" t="s">
        <v>3326</v>
      </c>
      <c r="AIW13" s="240"/>
      <c r="AIX13" s="241" t="s">
        <v>3320</v>
      </c>
      <c r="AIY13" s="242">
        <f t="shared" ref="AIY13" si="3460">ROUND(AVERAGE(AIY10:AIY12),2)</f>
        <v>5500</v>
      </c>
      <c r="AIZ13" s="513" t="s">
        <v>3327</v>
      </c>
      <c r="AJA13" s="239" t="s">
        <v>3326</v>
      </c>
      <c r="AJB13" s="240"/>
      <c r="AJC13" s="241" t="s">
        <v>3320</v>
      </c>
      <c r="AJD13" s="242">
        <f t="shared" ref="AJD13" si="3461">ROUND(AVERAGE(AJD10:AJD12),2)</f>
        <v>5500</v>
      </c>
      <c r="AJE13" s="513" t="s">
        <v>3327</v>
      </c>
      <c r="AJF13" s="239" t="s">
        <v>3326</v>
      </c>
      <c r="AJG13" s="240"/>
      <c r="AJH13" s="241" t="s">
        <v>3320</v>
      </c>
      <c r="AJI13" s="242">
        <f t="shared" ref="AJI13" si="3462">ROUND(AVERAGE(AJI10:AJI12),2)</f>
        <v>5500</v>
      </c>
      <c r="AJJ13" s="513" t="s">
        <v>3327</v>
      </c>
      <c r="AJK13" s="239" t="s">
        <v>3326</v>
      </c>
      <c r="AJL13" s="240"/>
      <c r="AJM13" s="241" t="s">
        <v>3320</v>
      </c>
      <c r="AJN13" s="242">
        <f t="shared" ref="AJN13" si="3463">ROUND(AVERAGE(AJN10:AJN12),2)</f>
        <v>5500</v>
      </c>
      <c r="AJO13" s="513" t="s">
        <v>3327</v>
      </c>
      <c r="AJP13" s="239" t="s">
        <v>3326</v>
      </c>
      <c r="AJQ13" s="240"/>
      <c r="AJR13" s="241" t="s">
        <v>3320</v>
      </c>
      <c r="AJS13" s="242">
        <f t="shared" ref="AJS13" si="3464">ROUND(AVERAGE(AJS10:AJS12),2)</f>
        <v>5500</v>
      </c>
      <c r="AJT13" s="513" t="s">
        <v>3327</v>
      </c>
      <c r="AJU13" s="239" t="s">
        <v>3326</v>
      </c>
      <c r="AJV13" s="240"/>
      <c r="AJW13" s="241" t="s">
        <v>3320</v>
      </c>
      <c r="AJX13" s="242">
        <f t="shared" ref="AJX13" si="3465">ROUND(AVERAGE(AJX10:AJX12),2)</f>
        <v>5500</v>
      </c>
      <c r="AJY13" s="513" t="s">
        <v>3327</v>
      </c>
      <c r="AJZ13" s="239" t="s">
        <v>3326</v>
      </c>
      <c r="AKA13" s="240"/>
      <c r="AKB13" s="241" t="s">
        <v>3320</v>
      </c>
      <c r="AKC13" s="242">
        <f t="shared" ref="AKC13" si="3466">ROUND(AVERAGE(AKC10:AKC12),2)</f>
        <v>5500</v>
      </c>
      <c r="AKD13" s="513" t="s">
        <v>3327</v>
      </c>
      <c r="AKE13" s="239" t="s">
        <v>3326</v>
      </c>
      <c r="AKF13" s="240"/>
      <c r="AKG13" s="241" t="s">
        <v>3320</v>
      </c>
      <c r="AKH13" s="242">
        <f t="shared" ref="AKH13" si="3467">ROUND(AVERAGE(AKH10:AKH12),2)</f>
        <v>5500</v>
      </c>
      <c r="AKI13" s="513" t="s">
        <v>3327</v>
      </c>
      <c r="AKJ13" s="239" t="s">
        <v>3326</v>
      </c>
      <c r="AKK13" s="240"/>
      <c r="AKL13" s="241" t="s">
        <v>3320</v>
      </c>
      <c r="AKM13" s="242">
        <f t="shared" ref="AKM13" si="3468">ROUND(AVERAGE(AKM10:AKM12),2)</f>
        <v>5500</v>
      </c>
      <c r="AKN13" s="513" t="s">
        <v>3327</v>
      </c>
      <c r="AKO13" s="239" t="s">
        <v>3326</v>
      </c>
      <c r="AKP13" s="240"/>
      <c r="AKQ13" s="241" t="s">
        <v>3320</v>
      </c>
      <c r="AKR13" s="242">
        <f t="shared" ref="AKR13" si="3469">ROUND(AVERAGE(AKR10:AKR12),2)</f>
        <v>5500</v>
      </c>
      <c r="AKS13" s="513" t="s">
        <v>3327</v>
      </c>
      <c r="AKT13" s="239" t="s">
        <v>3326</v>
      </c>
      <c r="AKU13" s="240"/>
      <c r="AKV13" s="241" t="s">
        <v>3320</v>
      </c>
      <c r="AKW13" s="242">
        <f t="shared" ref="AKW13" si="3470">ROUND(AVERAGE(AKW10:AKW12),2)</f>
        <v>5500</v>
      </c>
      <c r="AKX13" s="513" t="s">
        <v>3327</v>
      </c>
      <c r="AKY13" s="239" t="s">
        <v>3326</v>
      </c>
      <c r="AKZ13" s="240"/>
      <c r="ALA13" s="241" t="s">
        <v>3320</v>
      </c>
      <c r="ALB13" s="242">
        <f t="shared" ref="ALB13" si="3471">ROUND(AVERAGE(ALB10:ALB12),2)</f>
        <v>5500</v>
      </c>
      <c r="ALC13" s="513" t="s">
        <v>3327</v>
      </c>
      <c r="ALD13" s="239" t="s">
        <v>3326</v>
      </c>
      <c r="ALE13" s="240"/>
      <c r="ALF13" s="241" t="s">
        <v>3320</v>
      </c>
      <c r="ALG13" s="242">
        <f t="shared" ref="ALG13" si="3472">ROUND(AVERAGE(ALG10:ALG12),2)</f>
        <v>5500</v>
      </c>
      <c r="ALH13" s="513" t="s">
        <v>3327</v>
      </c>
      <c r="ALI13" s="239" t="s">
        <v>3326</v>
      </c>
      <c r="ALJ13" s="240"/>
      <c r="ALK13" s="241" t="s">
        <v>3320</v>
      </c>
      <c r="ALL13" s="242">
        <f t="shared" ref="ALL13" si="3473">ROUND(AVERAGE(ALL10:ALL12),2)</f>
        <v>5500</v>
      </c>
      <c r="ALM13" s="513" t="s">
        <v>3327</v>
      </c>
      <c r="ALN13" s="239" t="s">
        <v>3326</v>
      </c>
      <c r="ALO13" s="240"/>
      <c r="ALP13" s="241" t="s">
        <v>3320</v>
      </c>
      <c r="ALQ13" s="242">
        <f t="shared" ref="ALQ13" si="3474">ROUND(AVERAGE(ALQ10:ALQ12),2)</f>
        <v>5500</v>
      </c>
      <c r="ALR13" s="513" t="s">
        <v>3327</v>
      </c>
      <c r="ALS13" s="239" t="s">
        <v>3326</v>
      </c>
      <c r="ALT13" s="240"/>
      <c r="ALU13" s="241" t="s">
        <v>3320</v>
      </c>
      <c r="ALV13" s="242">
        <f t="shared" ref="ALV13" si="3475">ROUND(AVERAGE(ALV10:ALV12),2)</f>
        <v>5500</v>
      </c>
      <c r="ALW13" s="513" t="s">
        <v>3327</v>
      </c>
      <c r="ALX13" s="239" t="s">
        <v>3326</v>
      </c>
      <c r="ALY13" s="240"/>
      <c r="ALZ13" s="241" t="s">
        <v>3320</v>
      </c>
      <c r="AMA13" s="242">
        <f t="shared" ref="AMA13" si="3476">ROUND(AVERAGE(AMA10:AMA12),2)</f>
        <v>5500</v>
      </c>
      <c r="AMB13" s="513" t="s">
        <v>3327</v>
      </c>
      <c r="AMC13" s="239" t="s">
        <v>3326</v>
      </c>
      <c r="AMD13" s="240"/>
      <c r="AME13" s="241" t="s">
        <v>3320</v>
      </c>
      <c r="AMF13" s="242">
        <f t="shared" ref="AMF13" si="3477">ROUND(AVERAGE(AMF10:AMF12),2)</f>
        <v>5500</v>
      </c>
      <c r="AMG13" s="513" t="s">
        <v>3327</v>
      </c>
      <c r="AMH13" s="239" t="s">
        <v>3326</v>
      </c>
      <c r="AMI13" s="240"/>
      <c r="AMJ13" s="241" t="s">
        <v>3320</v>
      </c>
      <c r="AMK13" s="242">
        <f t="shared" ref="AMK13" si="3478">ROUND(AVERAGE(AMK10:AMK12),2)</f>
        <v>5500</v>
      </c>
      <c r="AML13" s="513" t="s">
        <v>3327</v>
      </c>
      <c r="AMM13" s="239" t="s">
        <v>3326</v>
      </c>
      <c r="AMN13" s="240"/>
      <c r="AMO13" s="241" t="s">
        <v>3320</v>
      </c>
      <c r="AMP13" s="242">
        <f t="shared" ref="AMP13" si="3479">ROUND(AVERAGE(AMP10:AMP12),2)</f>
        <v>5500</v>
      </c>
      <c r="AMQ13" s="513" t="s">
        <v>3327</v>
      </c>
      <c r="AMR13" s="239" t="s">
        <v>3326</v>
      </c>
      <c r="AMS13" s="240"/>
      <c r="AMT13" s="241" t="s">
        <v>3320</v>
      </c>
      <c r="AMU13" s="242">
        <f t="shared" ref="AMU13" si="3480">ROUND(AVERAGE(AMU10:AMU12),2)</f>
        <v>5500</v>
      </c>
      <c r="AMV13" s="513" t="s">
        <v>3327</v>
      </c>
      <c r="AMW13" s="239" t="s">
        <v>3326</v>
      </c>
      <c r="AMX13" s="240"/>
      <c r="AMY13" s="241" t="s">
        <v>3320</v>
      </c>
      <c r="AMZ13" s="242">
        <f t="shared" ref="AMZ13" si="3481">ROUND(AVERAGE(AMZ10:AMZ12),2)</f>
        <v>5500</v>
      </c>
      <c r="ANA13" s="513" t="s">
        <v>3327</v>
      </c>
      <c r="ANB13" s="239" t="s">
        <v>3326</v>
      </c>
      <c r="ANC13" s="240"/>
      <c r="AND13" s="241" t="s">
        <v>3320</v>
      </c>
      <c r="ANE13" s="242">
        <f t="shared" ref="ANE13" si="3482">ROUND(AVERAGE(ANE10:ANE12),2)</f>
        <v>5500</v>
      </c>
      <c r="ANF13" s="513" t="s">
        <v>3327</v>
      </c>
      <c r="ANG13" s="239" t="s">
        <v>3326</v>
      </c>
      <c r="ANH13" s="240"/>
      <c r="ANI13" s="241" t="s">
        <v>3320</v>
      </c>
      <c r="ANJ13" s="242">
        <f t="shared" ref="ANJ13" si="3483">ROUND(AVERAGE(ANJ10:ANJ12),2)</f>
        <v>5500</v>
      </c>
      <c r="ANK13" s="513" t="s">
        <v>3327</v>
      </c>
      <c r="ANL13" s="239" t="s">
        <v>3326</v>
      </c>
      <c r="ANM13" s="240"/>
      <c r="ANN13" s="241" t="s">
        <v>3320</v>
      </c>
      <c r="ANO13" s="242">
        <f t="shared" ref="ANO13" si="3484">ROUND(AVERAGE(ANO10:ANO12),2)</f>
        <v>5500</v>
      </c>
      <c r="ANP13" s="513" t="s">
        <v>3327</v>
      </c>
      <c r="ANQ13" s="239" t="s">
        <v>3326</v>
      </c>
      <c r="ANR13" s="240"/>
      <c r="ANS13" s="241" t="s">
        <v>3320</v>
      </c>
      <c r="ANT13" s="242">
        <f t="shared" ref="ANT13" si="3485">ROUND(AVERAGE(ANT10:ANT12),2)</f>
        <v>5500</v>
      </c>
      <c r="ANU13" s="513" t="s">
        <v>3327</v>
      </c>
      <c r="ANV13" s="239" t="s">
        <v>3326</v>
      </c>
      <c r="ANW13" s="240"/>
      <c r="ANX13" s="241" t="s">
        <v>3320</v>
      </c>
      <c r="ANY13" s="242">
        <f t="shared" ref="ANY13" si="3486">ROUND(AVERAGE(ANY10:ANY12),2)</f>
        <v>5500</v>
      </c>
      <c r="ANZ13" s="513" t="s">
        <v>3327</v>
      </c>
      <c r="AOA13" s="239" t="s">
        <v>3326</v>
      </c>
      <c r="AOB13" s="240"/>
      <c r="AOC13" s="241" t="s">
        <v>3320</v>
      </c>
      <c r="AOD13" s="242">
        <f t="shared" ref="AOD13" si="3487">ROUND(AVERAGE(AOD10:AOD12),2)</f>
        <v>5500</v>
      </c>
      <c r="AOE13" s="513" t="s">
        <v>3327</v>
      </c>
      <c r="AOF13" s="239" t="s">
        <v>3326</v>
      </c>
      <c r="AOG13" s="240"/>
      <c r="AOH13" s="241" t="s">
        <v>3320</v>
      </c>
      <c r="AOI13" s="242">
        <f t="shared" ref="AOI13" si="3488">ROUND(AVERAGE(AOI10:AOI12),2)</f>
        <v>5500</v>
      </c>
      <c r="AOJ13" s="513" t="s">
        <v>3327</v>
      </c>
      <c r="AOK13" s="239" t="s">
        <v>3326</v>
      </c>
      <c r="AOL13" s="240"/>
      <c r="AOM13" s="241" t="s">
        <v>3320</v>
      </c>
      <c r="AON13" s="242">
        <f t="shared" ref="AON13" si="3489">ROUND(AVERAGE(AON10:AON12),2)</f>
        <v>5500</v>
      </c>
      <c r="AOO13" s="513" t="s">
        <v>3327</v>
      </c>
      <c r="AOP13" s="239" t="s">
        <v>3326</v>
      </c>
      <c r="AOQ13" s="240"/>
      <c r="AOR13" s="241" t="s">
        <v>3320</v>
      </c>
      <c r="AOS13" s="242">
        <f t="shared" ref="AOS13" si="3490">ROUND(AVERAGE(AOS10:AOS12),2)</f>
        <v>5500</v>
      </c>
      <c r="AOT13" s="513" t="s">
        <v>3327</v>
      </c>
      <c r="AOU13" s="239" t="s">
        <v>3326</v>
      </c>
      <c r="AOV13" s="240"/>
      <c r="AOW13" s="241" t="s">
        <v>3320</v>
      </c>
      <c r="AOX13" s="242">
        <f t="shared" ref="AOX13" si="3491">ROUND(AVERAGE(AOX10:AOX12),2)</f>
        <v>5500</v>
      </c>
      <c r="AOY13" s="513" t="s">
        <v>3327</v>
      </c>
      <c r="AOZ13" s="239" t="s">
        <v>3326</v>
      </c>
      <c r="APA13" s="240"/>
      <c r="APB13" s="241" t="s">
        <v>3320</v>
      </c>
      <c r="APC13" s="242">
        <f t="shared" ref="APC13" si="3492">ROUND(AVERAGE(APC10:APC12),2)</f>
        <v>5500</v>
      </c>
      <c r="APD13" s="513" t="s">
        <v>3327</v>
      </c>
      <c r="APE13" s="239" t="s">
        <v>3326</v>
      </c>
      <c r="APF13" s="240"/>
      <c r="APG13" s="241" t="s">
        <v>3320</v>
      </c>
      <c r="APH13" s="242">
        <f t="shared" ref="APH13" si="3493">ROUND(AVERAGE(APH10:APH12),2)</f>
        <v>5500</v>
      </c>
      <c r="API13" s="513" t="s">
        <v>3327</v>
      </c>
      <c r="APJ13" s="239" t="s">
        <v>3326</v>
      </c>
      <c r="APK13" s="240"/>
      <c r="APL13" s="241" t="s">
        <v>3320</v>
      </c>
      <c r="APM13" s="242">
        <f t="shared" ref="APM13" si="3494">ROUND(AVERAGE(APM10:APM12),2)</f>
        <v>5500</v>
      </c>
      <c r="APN13" s="513" t="s">
        <v>3327</v>
      </c>
      <c r="APO13" s="239" t="s">
        <v>3326</v>
      </c>
      <c r="APP13" s="240"/>
      <c r="APQ13" s="241" t="s">
        <v>3320</v>
      </c>
      <c r="APR13" s="242">
        <f t="shared" ref="APR13" si="3495">ROUND(AVERAGE(APR10:APR12),2)</f>
        <v>5500</v>
      </c>
      <c r="APS13" s="513" t="s">
        <v>3327</v>
      </c>
      <c r="APT13" s="239" t="s">
        <v>3326</v>
      </c>
      <c r="APU13" s="240"/>
      <c r="APV13" s="241" t="s">
        <v>3320</v>
      </c>
      <c r="APW13" s="242">
        <f t="shared" ref="APW13" si="3496">ROUND(AVERAGE(APW10:APW12),2)</f>
        <v>5500</v>
      </c>
      <c r="APX13" s="513" t="s">
        <v>3327</v>
      </c>
      <c r="APY13" s="239" t="s">
        <v>3326</v>
      </c>
      <c r="APZ13" s="240"/>
      <c r="AQA13" s="241" t="s">
        <v>3320</v>
      </c>
      <c r="AQB13" s="242">
        <f t="shared" ref="AQB13" si="3497">ROUND(AVERAGE(AQB10:AQB12),2)</f>
        <v>5500</v>
      </c>
      <c r="AQC13" s="513" t="s">
        <v>3327</v>
      </c>
      <c r="AQD13" s="239" t="s">
        <v>3326</v>
      </c>
      <c r="AQE13" s="240"/>
      <c r="AQF13" s="241" t="s">
        <v>3320</v>
      </c>
      <c r="AQG13" s="242">
        <f t="shared" ref="AQG13" si="3498">ROUND(AVERAGE(AQG10:AQG12),2)</f>
        <v>5500</v>
      </c>
      <c r="AQH13" s="513" t="s">
        <v>3327</v>
      </c>
      <c r="AQI13" s="239" t="s">
        <v>3326</v>
      </c>
      <c r="AQJ13" s="240"/>
      <c r="AQK13" s="241" t="s">
        <v>3320</v>
      </c>
      <c r="AQL13" s="242">
        <f t="shared" ref="AQL13" si="3499">ROUND(AVERAGE(AQL10:AQL12),2)</f>
        <v>5500</v>
      </c>
      <c r="AQM13" s="513" t="s">
        <v>3327</v>
      </c>
      <c r="AQN13" s="239" t="s">
        <v>3326</v>
      </c>
      <c r="AQO13" s="240"/>
      <c r="AQP13" s="241" t="s">
        <v>3320</v>
      </c>
      <c r="AQQ13" s="242">
        <f t="shared" ref="AQQ13" si="3500">ROUND(AVERAGE(AQQ10:AQQ12),2)</f>
        <v>5500</v>
      </c>
      <c r="AQR13" s="513" t="s">
        <v>3327</v>
      </c>
      <c r="AQS13" s="239" t="s">
        <v>3326</v>
      </c>
      <c r="AQT13" s="240"/>
      <c r="AQU13" s="241" t="s">
        <v>3320</v>
      </c>
      <c r="AQV13" s="242">
        <f t="shared" ref="AQV13" si="3501">ROUND(AVERAGE(AQV10:AQV12),2)</f>
        <v>5500</v>
      </c>
      <c r="AQW13" s="513" t="s">
        <v>3327</v>
      </c>
      <c r="AQX13" s="239" t="s">
        <v>3326</v>
      </c>
      <c r="AQY13" s="240"/>
      <c r="AQZ13" s="241" t="s">
        <v>3320</v>
      </c>
      <c r="ARA13" s="242">
        <f t="shared" ref="ARA13" si="3502">ROUND(AVERAGE(ARA10:ARA12),2)</f>
        <v>5500</v>
      </c>
      <c r="ARB13" s="513" t="s">
        <v>3327</v>
      </c>
      <c r="ARC13" s="239" t="s">
        <v>3326</v>
      </c>
      <c r="ARD13" s="240"/>
      <c r="ARE13" s="241" t="s">
        <v>3320</v>
      </c>
      <c r="ARF13" s="242">
        <f t="shared" ref="ARF13" si="3503">ROUND(AVERAGE(ARF10:ARF12),2)</f>
        <v>5500</v>
      </c>
      <c r="ARG13" s="513" t="s">
        <v>3327</v>
      </c>
      <c r="ARH13" s="239" t="s">
        <v>3326</v>
      </c>
      <c r="ARI13" s="240"/>
      <c r="ARJ13" s="241" t="s">
        <v>3320</v>
      </c>
      <c r="ARK13" s="242">
        <f t="shared" ref="ARK13" si="3504">ROUND(AVERAGE(ARK10:ARK12),2)</f>
        <v>5500</v>
      </c>
      <c r="ARL13" s="513" t="s">
        <v>3327</v>
      </c>
      <c r="ARM13" s="239" t="s">
        <v>3326</v>
      </c>
      <c r="ARN13" s="240"/>
      <c r="ARO13" s="241" t="s">
        <v>3320</v>
      </c>
      <c r="ARP13" s="242">
        <f t="shared" ref="ARP13" si="3505">ROUND(AVERAGE(ARP10:ARP12),2)</f>
        <v>5500</v>
      </c>
      <c r="ARQ13" s="513" t="s">
        <v>3327</v>
      </c>
      <c r="ARR13" s="239" t="s">
        <v>3326</v>
      </c>
      <c r="ARS13" s="240"/>
      <c r="ART13" s="241" t="s">
        <v>3320</v>
      </c>
      <c r="ARU13" s="242">
        <f t="shared" ref="ARU13" si="3506">ROUND(AVERAGE(ARU10:ARU12),2)</f>
        <v>5500</v>
      </c>
      <c r="ARV13" s="513" t="s">
        <v>3327</v>
      </c>
      <c r="ARW13" s="239" t="s">
        <v>3326</v>
      </c>
      <c r="ARX13" s="240"/>
      <c r="ARY13" s="241" t="s">
        <v>3320</v>
      </c>
      <c r="ARZ13" s="242">
        <f t="shared" ref="ARZ13" si="3507">ROUND(AVERAGE(ARZ10:ARZ12),2)</f>
        <v>5500</v>
      </c>
      <c r="ASA13" s="513" t="s">
        <v>3327</v>
      </c>
      <c r="ASB13" s="239" t="s">
        <v>3326</v>
      </c>
      <c r="ASC13" s="240"/>
      <c r="ASD13" s="241" t="s">
        <v>3320</v>
      </c>
      <c r="ASE13" s="242">
        <f t="shared" ref="ASE13" si="3508">ROUND(AVERAGE(ASE10:ASE12),2)</f>
        <v>5500</v>
      </c>
      <c r="ASF13" s="513" t="s">
        <v>3327</v>
      </c>
      <c r="ASG13" s="239" t="s">
        <v>3326</v>
      </c>
      <c r="ASH13" s="240"/>
      <c r="ASI13" s="241" t="s">
        <v>3320</v>
      </c>
      <c r="ASJ13" s="242">
        <f t="shared" ref="ASJ13" si="3509">ROUND(AVERAGE(ASJ10:ASJ12),2)</f>
        <v>5500</v>
      </c>
      <c r="ASK13" s="513" t="s">
        <v>3327</v>
      </c>
      <c r="ASL13" s="239" t="s">
        <v>3326</v>
      </c>
      <c r="ASM13" s="240"/>
      <c r="ASN13" s="241" t="s">
        <v>3320</v>
      </c>
      <c r="ASO13" s="242">
        <f t="shared" ref="ASO13" si="3510">ROUND(AVERAGE(ASO10:ASO12),2)</f>
        <v>5500</v>
      </c>
      <c r="ASP13" s="513" t="s">
        <v>3327</v>
      </c>
      <c r="ASQ13" s="239" t="s">
        <v>3326</v>
      </c>
      <c r="ASR13" s="240"/>
      <c r="ASS13" s="241" t="s">
        <v>3320</v>
      </c>
      <c r="AST13" s="242">
        <f t="shared" ref="AST13" si="3511">ROUND(AVERAGE(AST10:AST12),2)</f>
        <v>5500</v>
      </c>
      <c r="ASU13" s="513" t="s">
        <v>3327</v>
      </c>
      <c r="ASV13" s="239" t="s">
        <v>3326</v>
      </c>
      <c r="ASW13" s="240"/>
      <c r="ASX13" s="241" t="s">
        <v>3320</v>
      </c>
      <c r="ASY13" s="242">
        <f t="shared" ref="ASY13" si="3512">ROUND(AVERAGE(ASY10:ASY12),2)</f>
        <v>5500</v>
      </c>
      <c r="ASZ13" s="513" t="s">
        <v>3327</v>
      </c>
      <c r="ATA13" s="239" t="s">
        <v>3326</v>
      </c>
      <c r="ATB13" s="240"/>
      <c r="ATC13" s="241" t="s">
        <v>3320</v>
      </c>
      <c r="ATD13" s="242">
        <f t="shared" ref="ATD13" si="3513">ROUND(AVERAGE(ATD10:ATD12),2)</f>
        <v>5500</v>
      </c>
      <c r="ATE13" s="513" t="s">
        <v>3327</v>
      </c>
      <c r="ATF13" s="239" t="s">
        <v>3326</v>
      </c>
      <c r="ATG13" s="240"/>
      <c r="ATH13" s="241" t="s">
        <v>3320</v>
      </c>
      <c r="ATI13" s="242">
        <f t="shared" ref="ATI13" si="3514">ROUND(AVERAGE(ATI10:ATI12),2)</f>
        <v>5500</v>
      </c>
      <c r="ATJ13" s="513" t="s">
        <v>3327</v>
      </c>
      <c r="ATK13" s="239" t="s">
        <v>3326</v>
      </c>
      <c r="ATL13" s="240"/>
      <c r="ATM13" s="241" t="s">
        <v>3320</v>
      </c>
      <c r="ATN13" s="242">
        <f t="shared" ref="ATN13" si="3515">ROUND(AVERAGE(ATN10:ATN12),2)</f>
        <v>5500</v>
      </c>
      <c r="ATO13" s="513" t="s">
        <v>3327</v>
      </c>
      <c r="ATP13" s="239" t="s">
        <v>3326</v>
      </c>
      <c r="ATQ13" s="240"/>
      <c r="ATR13" s="241" t="s">
        <v>3320</v>
      </c>
      <c r="ATS13" s="242">
        <f t="shared" ref="ATS13" si="3516">ROUND(AVERAGE(ATS10:ATS12),2)</f>
        <v>5500</v>
      </c>
      <c r="ATT13" s="513" t="s">
        <v>3327</v>
      </c>
      <c r="ATU13" s="239" t="s">
        <v>3326</v>
      </c>
      <c r="ATV13" s="240"/>
      <c r="ATW13" s="241" t="s">
        <v>3320</v>
      </c>
      <c r="ATX13" s="242">
        <f t="shared" ref="ATX13" si="3517">ROUND(AVERAGE(ATX10:ATX12),2)</f>
        <v>5500</v>
      </c>
      <c r="ATY13" s="513" t="s">
        <v>3327</v>
      </c>
      <c r="ATZ13" s="239" t="s">
        <v>3326</v>
      </c>
      <c r="AUA13" s="240"/>
      <c r="AUB13" s="241" t="s">
        <v>3320</v>
      </c>
      <c r="AUC13" s="242">
        <f t="shared" ref="AUC13" si="3518">ROUND(AVERAGE(AUC10:AUC12),2)</f>
        <v>5500</v>
      </c>
      <c r="AUD13" s="513" t="s">
        <v>3327</v>
      </c>
      <c r="AUE13" s="239" t="s">
        <v>3326</v>
      </c>
      <c r="AUF13" s="240"/>
      <c r="AUG13" s="241" t="s">
        <v>3320</v>
      </c>
      <c r="AUH13" s="242">
        <f t="shared" ref="AUH13" si="3519">ROUND(AVERAGE(AUH10:AUH12),2)</f>
        <v>5500</v>
      </c>
      <c r="AUI13" s="513" t="s">
        <v>3327</v>
      </c>
      <c r="AUJ13" s="239" t="s">
        <v>3326</v>
      </c>
      <c r="AUK13" s="240"/>
      <c r="AUL13" s="241" t="s">
        <v>3320</v>
      </c>
      <c r="AUM13" s="242">
        <f t="shared" ref="AUM13" si="3520">ROUND(AVERAGE(AUM10:AUM12),2)</f>
        <v>5500</v>
      </c>
      <c r="AUN13" s="513" t="s">
        <v>3327</v>
      </c>
      <c r="AUO13" s="239" t="s">
        <v>3326</v>
      </c>
      <c r="AUP13" s="240"/>
      <c r="AUQ13" s="241" t="s">
        <v>3320</v>
      </c>
      <c r="AUR13" s="242">
        <f t="shared" ref="AUR13" si="3521">ROUND(AVERAGE(AUR10:AUR12),2)</f>
        <v>5500</v>
      </c>
      <c r="AUS13" s="513" t="s">
        <v>3327</v>
      </c>
      <c r="AUT13" s="239" t="s">
        <v>3326</v>
      </c>
      <c r="AUU13" s="240"/>
      <c r="AUV13" s="241" t="s">
        <v>3320</v>
      </c>
      <c r="AUW13" s="242">
        <f t="shared" ref="AUW13" si="3522">ROUND(AVERAGE(AUW10:AUW12),2)</f>
        <v>5500</v>
      </c>
      <c r="AUX13" s="513" t="s">
        <v>3327</v>
      </c>
      <c r="AUY13" s="239" t="s">
        <v>3326</v>
      </c>
      <c r="AUZ13" s="240"/>
      <c r="AVA13" s="241" t="s">
        <v>3320</v>
      </c>
      <c r="AVB13" s="242">
        <f t="shared" ref="AVB13" si="3523">ROUND(AVERAGE(AVB10:AVB12),2)</f>
        <v>5500</v>
      </c>
      <c r="AVC13" s="513" t="s">
        <v>3327</v>
      </c>
      <c r="AVD13" s="239" t="s">
        <v>3326</v>
      </c>
      <c r="AVE13" s="240"/>
      <c r="AVF13" s="241" t="s">
        <v>3320</v>
      </c>
      <c r="AVG13" s="242">
        <f t="shared" ref="AVG13" si="3524">ROUND(AVERAGE(AVG10:AVG12),2)</f>
        <v>5500</v>
      </c>
      <c r="AVH13" s="513" t="s">
        <v>3327</v>
      </c>
      <c r="AVI13" s="239" t="s">
        <v>3326</v>
      </c>
      <c r="AVJ13" s="240"/>
      <c r="AVK13" s="241" t="s">
        <v>3320</v>
      </c>
      <c r="AVL13" s="242">
        <f t="shared" ref="AVL13" si="3525">ROUND(AVERAGE(AVL10:AVL12),2)</f>
        <v>5500</v>
      </c>
      <c r="AVM13" s="513" t="s">
        <v>3327</v>
      </c>
      <c r="AVN13" s="239" t="s">
        <v>3326</v>
      </c>
      <c r="AVO13" s="240"/>
      <c r="AVP13" s="241" t="s">
        <v>3320</v>
      </c>
      <c r="AVQ13" s="242">
        <f t="shared" ref="AVQ13" si="3526">ROUND(AVERAGE(AVQ10:AVQ12),2)</f>
        <v>5500</v>
      </c>
      <c r="AVR13" s="513" t="s">
        <v>3327</v>
      </c>
      <c r="AVS13" s="239" t="s">
        <v>3326</v>
      </c>
      <c r="AVT13" s="240"/>
      <c r="AVU13" s="241" t="s">
        <v>3320</v>
      </c>
      <c r="AVV13" s="242">
        <f t="shared" ref="AVV13" si="3527">ROUND(AVERAGE(AVV10:AVV12),2)</f>
        <v>5500</v>
      </c>
      <c r="AVW13" s="513" t="s">
        <v>3327</v>
      </c>
      <c r="AVX13" s="239" t="s">
        <v>3326</v>
      </c>
      <c r="AVY13" s="240"/>
      <c r="AVZ13" s="241" t="s">
        <v>3320</v>
      </c>
      <c r="AWA13" s="242">
        <f t="shared" ref="AWA13" si="3528">ROUND(AVERAGE(AWA10:AWA12),2)</f>
        <v>5500</v>
      </c>
      <c r="AWB13" s="513" t="s">
        <v>3327</v>
      </c>
      <c r="AWC13" s="239" t="s">
        <v>3326</v>
      </c>
      <c r="AWD13" s="240"/>
      <c r="AWE13" s="241" t="s">
        <v>3320</v>
      </c>
      <c r="AWF13" s="242">
        <f t="shared" ref="AWF13" si="3529">ROUND(AVERAGE(AWF10:AWF12),2)</f>
        <v>5500</v>
      </c>
      <c r="AWG13" s="513" t="s">
        <v>3327</v>
      </c>
      <c r="AWH13" s="239" t="s">
        <v>3326</v>
      </c>
      <c r="AWI13" s="240"/>
      <c r="AWJ13" s="241" t="s">
        <v>3320</v>
      </c>
      <c r="AWK13" s="242">
        <f t="shared" ref="AWK13" si="3530">ROUND(AVERAGE(AWK10:AWK12),2)</f>
        <v>5500</v>
      </c>
      <c r="AWL13" s="513" t="s">
        <v>3327</v>
      </c>
      <c r="AWM13" s="239" t="s">
        <v>3326</v>
      </c>
      <c r="AWN13" s="240"/>
      <c r="AWO13" s="241" t="s">
        <v>3320</v>
      </c>
      <c r="AWP13" s="242">
        <f t="shared" ref="AWP13" si="3531">ROUND(AVERAGE(AWP10:AWP12),2)</f>
        <v>5500</v>
      </c>
      <c r="AWQ13" s="513" t="s">
        <v>3327</v>
      </c>
      <c r="AWR13" s="239" t="s">
        <v>3326</v>
      </c>
      <c r="AWS13" s="240"/>
      <c r="AWT13" s="241" t="s">
        <v>3320</v>
      </c>
      <c r="AWU13" s="242">
        <f t="shared" ref="AWU13" si="3532">ROUND(AVERAGE(AWU10:AWU12),2)</f>
        <v>5500</v>
      </c>
      <c r="AWV13" s="513" t="s">
        <v>3327</v>
      </c>
      <c r="AWW13" s="239" t="s">
        <v>3326</v>
      </c>
      <c r="AWX13" s="240"/>
      <c r="AWY13" s="241" t="s">
        <v>3320</v>
      </c>
      <c r="AWZ13" s="242">
        <f t="shared" ref="AWZ13" si="3533">ROUND(AVERAGE(AWZ10:AWZ12),2)</f>
        <v>5500</v>
      </c>
      <c r="AXA13" s="513" t="s">
        <v>3327</v>
      </c>
      <c r="AXB13" s="239" t="s">
        <v>3326</v>
      </c>
      <c r="AXC13" s="240"/>
      <c r="AXD13" s="241" t="s">
        <v>3320</v>
      </c>
      <c r="AXE13" s="242">
        <f t="shared" ref="AXE13" si="3534">ROUND(AVERAGE(AXE10:AXE12),2)</f>
        <v>5500</v>
      </c>
      <c r="AXF13" s="513" t="s">
        <v>3327</v>
      </c>
      <c r="AXG13" s="239" t="s">
        <v>3326</v>
      </c>
      <c r="AXH13" s="240"/>
      <c r="AXI13" s="241" t="s">
        <v>3320</v>
      </c>
      <c r="AXJ13" s="242">
        <f t="shared" ref="AXJ13" si="3535">ROUND(AVERAGE(AXJ10:AXJ12),2)</f>
        <v>5500</v>
      </c>
      <c r="AXK13" s="513" t="s">
        <v>3327</v>
      </c>
      <c r="AXL13" s="239" t="s">
        <v>3326</v>
      </c>
      <c r="AXM13" s="240"/>
      <c r="AXN13" s="241" t="s">
        <v>3320</v>
      </c>
      <c r="AXO13" s="242">
        <f t="shared" ref="AXO13" si="3536">ROUND(AVERAGE(AXO10:AXO12),2)</f>
        <v>5500</v>
      </c>
      <c r="AXP13" s="513" t="s">
        <v>3327</v>
      </c>
      <c r="AXQ13" s="239" t="s">
        <v>3326</v>
      </c>
      <c r="AXR13" s="240"/>
      <c r="AXS13" s="241" t="s">
        <v>3320</v>
      </c>
      <c r="AXT13" s="242">
        <f t="shared" ref="AXT13" si="3537">ROUND(AVERAGE(AXT10:AXT12),2)</f>
        <v>5500</v>
      </c>
      <c r="AXU13" s="513" t="s">
        <v>3327</v>
      </c>
      <c r="AXV13" s="239" t="s">
        <v>3326</v>
      </c>
      <c r="AXW13" s="240"/>
      <c r="AXX13" s="241" t="s">
        <v>3320</v>
      </c>
      <c r="AXY13" s="242">
        <f t="shared" ref="AXY13" si="3538">ROUND(AVERAGE(AXY10:AXY12),2)</f>
        <v>5500</v>
      </c>
      <c r="AXZ13" s="513" t="s">
        <v>3327</v>
      </c>
      <c r="AYA13" s="239" t="s">
        <v>3326</v>
      </c>
      <c r="AYB13" s="240"/>
      <c r="AYC13" s="241" t="s">
        <v>3320</v>
      </c>
      <c r="AYD13" s="242">
        <f t="shared" ref="AYD13" si="3539">ROUND(AVERAGE(AYD10:AYD12),2)</f>
        <v>5500</v>
      </c>
      <c r="AYE13" s="513" t="s">
        <v>3327</v>
      </c>
      <c r="AYF13" s="239" t="s">
        <v>3326</v>
      </c>
      <c r="AYG13" s="240"/>
      <c r="AYH13" s="241" t="s">
        <v>3320</v>
      </c>
      <c r="AYI13" s="242">
        <f t="shared" ref="AYI13" si="3540">ROUND(AVERAGE(AYI10:AYI12),2)</f>
        <v>5500</v>
      </c>
      <c r="AYJ13" s="513" t="s">
        <v>3327</v>
      </c>
      <c r="AYK13" s="239" t="s">
        <v>3326</v>
      </c>
      <c r="AYL13" s="240"/>
      <c r="AYM13" s="241" t="s">
        <v>3320</v>
      </c>
      <c r="AYN13" s="242">
        <f t="shared" ref="AYN13" si="3541">ROUND(AVERAGE(AYN10:AYN12),2)</f>
        <v>5500</v>
      </c>
      <c r="AYO13" s="513" t="s">
        <v>3327</v>
      </c>
      <c r="AYP13" s="239" t="s">
        <v>3326</v>
      </c>
      <c r="AYQ13" s="240"/>
      <c r="AYR13" s="241" t="s">
        <v>3320</v>
      </c>
      <c r="AYS13" s="242">
        <f t="shared" ref="AYS13" si="3542">ROUND(AVERAGE(AYS10:AYS12),2)</f>
        <v>5500</v>
      </c>
      <c r="AYT13" s="513" t="s">
        <v>3327</v>
      </c>
      <c r="AYU13" s="239" t="s">
        <v>3326</v>
      </c>
      <c r="AYV13" s="240"/>
      <c r="AYW13" s="241" t="s">
        <v>3320</v>
      </c>
      <c r="AYX13" s="242">
        <f t="shared" ref="AYX13" si="3543">ROUND(AVERAGE(AYX10:AYX12),2)</f>
        <v>5500</v>
      </c>
      <c r="AYY13" s="513" t="s">
        <v>3327</v>
      </c>
      <c r="AYZ13" s="239" t="s">
        <v>3326</v>
      </c>
      <c r="AZA13" s="240"/>
      <c r="AZB13" s="241" t="s">
        <v>3320</v>
      </c>
      <c r="AZC13" s="242">
        <f t="shared" ref="AZC13" si="3544">ROUND(AVERAGE(AZC10:AZC12),2)</f>
        <v>5500</v>
      </c>
      <c r="AZD13" s="513" t="s">
        <v>3327</v>
      </c>
      <c r="AZE13" s="239" t="s">
        <v>3326</v>
      </c>
      <c r="AZF13" s="240"/>
      <c r="AZG13" s="241" t="s">
        <v>3320</v>
      </c>
      <c r="AZH13" s="242">
        <f t="shared" ref="AZH13" si="3545">ROUND(AVERAGE(AZH10:AZH12),2)</f>
        <v>5500</v>
      </c>
      <c r="AZI13" s="513" t="s">
        <v>3327</v>
      </c>
      <c r="AZJ13" s="239" t="s">
        <v>3326</v>
      </c>
      <c r="AZK13" s="240"/>
      <c r="AZL13" s="241" t="s">
        <v>3320</v>
      </c>
      <c r="AZM13" s="242">
        <f t="shared" ref="AZM13" si="3546">ROUND(AVERAGE(AZM10:AZM12),2)</f>
        <v>5500</v>
      </c>
      <c r="AZN13" s="513" t="s">
        <v>3327</v>
      </c>
      <c r="AZO13" s="239" t="s">
        <v>3326</v>
      </c>
      <c r="AZP13" s="240"/>
      <c r="AZQ13" s="241" t="s">
        <v>3320</v>
      </c>
      <c r="AZR13" s="242">
        <f t="shared" ref="AZR13" si="3547">ROUND(AVERAGE(AZR10:AZR12),2)</f>
        <v>5500</v>
      </c>
      <c r="AZS13" s="513" t="s">
        <v>3327</v>
      </c>
      <c r="AZT13" s="239" t="s">
        <v>3326</v>
      </c>
      <c r="AZU13" s="240"/>
      <c r="AZV13" s="241" t="s">
        <v>3320</v>
      </c>
      <c r="AZW13" s="242">
        <f t="shared" ref="AZW13" si="3548">ROUND(AVERAGE(AZW10:AZW12),2)</f>
        <v>5500</v>
      </c>
      <c r="AZX13" s="513" t="s">
        <v>3327</v>
      </c>
      <c r="AZY13" s="239" t="s">
        <v>3326</v>
      </c>
      <c r="AZZ13" s="240"/>
      <c r="BAA13" s="241" t="s">
        <v>3320</v>
      </c>
      <c r="BAB13" s="242">
        <f t="shared" ref="BAB13" si="3549">ROUND(AVERAGE(BAB10:BAB12),2)</f>
        <v>5500</v>
      </c>
      <c r="BAC13" s="513" t="s">
        <v>3327</v>
      </c>
      <c r="BAD13" s="239" t="s">
        <v>3326</v>
      </c>
      <c r="BAE13" s="240"/>
      <c r="BAF13" s="241" t="s">
        <v>3320</v>
      </c>
      <c r="BAG13" s="242">
        <f t="shared" ref="BAG13" si="3550">ROUND(AVERAGE(BAG10:BAG12),2)</f>
        <v>5500</v>
      </c>
      <c r="BAH13" s="513" t="s">
        <v>3327</v>
      </c>
      <c r="BAI13" s="239" t="s">
        <v>3326</v>
      </c>
      <c r="BAJ13" s="240"/>
      <c r="BAK13" s="241" t="s">
        <v>3320</v>
      </c>
      <c r="BAL13" s="242">
        <f t="shared" ref="BAL13" si="3551">ROUND(AVERAGE(BAL10:BAL12),2)</f>
        <v>5500</v>
      </c>
      <c r="BAM13" s="513" t="s">
        <v>3327</v>
      </c>
      <c r="BAN13" s="239" t="s">
        <v>3326</v>
      </c>
      <c r="BAO13" s="240"/>
      <c r="BAP13" s="241" t="s">
        <v>3320</v>
      </c>
      <c r="BAQ13" s="242">
        <f t="shared" ref="BAQ13" si="3552">ROUND(AVERAGE(BAQ10:BAQ12),2)</f>
        <v>5500</v>
      </c>
      <c r="BAR13" s="513" t="s">
        <v>3327</v>
      </c>
      <c r="BAS13" s="239" t="s">
        <v>3326</v>
      </c>
      <c r="BAT13" s="240"/>
      <c r="BAU13" s="241" t="s">
        <v>3320</v>
      </c>
      <c r="BAV13" s="242">
        <f t="shared" ref="BAV13" si="3553">ROUND(AVERAGE(BAV10:BAV12),2)</f>
        <v>5500</v>
      </c>
      <c r="BAW13" s="513" t="s">
        <v>3327</v>
      </c>
      <c r="BAX13" s="239" t="s">
        <v>3326</v>
      </c>
      <c r="BAY13" s="240"/>
      <c r="BAZ13" s="241" t="s">
        <v>3320</v>
      </c>
      <c r="BBA13" s="242">
        <f t="shared" ref="BBA13" si="3554">ROUND(AVERAGE(BBA10:BBA12),2)</f>
        <v>5500</v>
      </c>
      <c r="BBB13" s="513" t="s">
        <v>3327</v>
      </c>
      <c r="BBC13" s="239" t="s">
        <v>3326</v>
      </c>
      <c r="BBD13" s="240"/>
      <c r="BBE13" s="241" t="s">
        <v>3320</v>
      </c>
      <c r="BBF13" s="242">
        <f t="shared" ref="BBF13" si="3555">ROUND(AVERAGE(BBF10:BBF12),2)</f>
        <v>5500</v>
      </c>
      <c r="BBG13" s="513" t="s">
        <v>3327</v>
      </c>
      <c r="BBH13" s="239" t="s">
        <v>3326</v>
      </c>
      <c r="BBI13" s="240"/>
      <c r="BBJ13" s="241" t="s">
        <v>3320</v>
      </c>
      <c r="BBK13" s="242">
        <f t="shared" ref="BBK13" si="3556">ROUND(AVERAGE(BBK10:BBK12),2)</f>
        <v>5500</v>
      </c>
      <c r="BBL13" s="513" t="s">
        <v>3327</v>
      </c>
      <c r="BBM13" s="239" t="s">
        <v>3326</v>
      </c>
      <c r="BBN13" s="240"/>
      <c r="BBO13" s="241" t="s">
        <v>3320</v>
      </c>
      <c r="BBP13" s="242">
        <f t="shared" ref="BBP13" si="3557">ROUND(AVERAGE(BBP10:BBP12),2)</f>
        <v>5500</v>
      </c>
      <c r="BBQ13" s="513" t="s">
        <v>3327</v>
      </c>
      <c r="BBR13" s="239" t="s">
        <v>3326</v>
      </c>
      <c r="BBS13" s="240"/>
      <c r="BBT13" s="241" t="s">
        <v>3320</v>
      </c>
      <c r="BBU13" s="242">
        <f t="shared" ref="BBU13" si="3558">ROUND(AVERAGE(BBU10:BBU12),2)</f>
        <v>5500</v>
      </c>
      <c r="BBV13" s="513" t="s">
        <v>3327</v>
      </c>
      <c r="BBW13" s="239" t="s">
        <v>3326</v>
      </c>
      <c r="BBX13" s="240"/>
      <c r="BBY13" s="241" t="s">
        <v>3320</v>
      </c>
      <c r="BBZ13" s="242">
        <f t="shared" ref="BBZ13" si="3559">ROUND(AVERAGE(BBZ10:BBZ12),2)</f>
        <v>5500</v>
      </c>
      <c r="BCA13" s="513" t="s">
        <v>3327</v>
      </c>
      <c r="BCB13" s="239" t="s">
        <v>3326</v>
      </c>
      <c r="BCC13" s="240"/>
      <c r="BCD13" s="241" t="s">
        <v>3320</v>
      </c>
      <c r="BCE13" s="242">
        <f t="shared" ref="BCE13" si="3560">ROUND(AVERAGE(BCE10:BCE12),2)</f>
        <v>5500</v>
      </c>
      <c r="BCF13" s="513" t="s">
        <v>3327</v>
      </c>
      <c r="BCG13" s="239" t="s">
        <v>3326</v>
      </c>
      <c r="BCH13" s="240"/>
      <c r="BCI13" s="241" t="s">
        <v>3320</v>
      </c>
      <c r="BCJ13" s="242">
        <f t="shared" ref="BCJ13" si="3561">ROUND(AVERAGE(BCJ10:BCJ12),2)</f>
        <v>5500</v>
      </c>
      <c r="BCK13" s="513" t="s">
        <v>3327</v>
      </c>
      <c r="BCL13" s="239" t="s">
        <v>3326</v>
      </c>
      <c r="BCM13" s="240"/>
      <c r="BCN13" s="241" t="s">
        <v>3320</v>
      </c>
      <c r="BCO13" s="242">
        <f t="shared" ref="BCO13" si="3562">ROUND(AVERAGE(BCO10:BCO12),2)</f>
        <v>5500</v>
      </c>
      <c r="BCP13" s="513" t="s">
        <v>3327</v>
      </c>
      <c r="BCQ13" s="239" t="s">
        <v>3326</v>
      </c>
      <c r="BCR13" s="240"/>
      <c r="BCS13" s="241" t="s">
        <v>3320</v>
      </c>
      <c r="BCT13" s="242">
        <f t="shared" ref="BCT13" si="3563">ROUND(AVERAGE(BCT10:BCT12),2)</f>
        <v>5500</v>
      </c>
      <c r="BCU13" s="513" t="s">
        <v>3327</v>
      </c>
      <c r="BCV13" s="239" t="s">
        <v>3326</v>
      </c>
      <c r="BCW13" s="240"/>
      <c r="BCX13" s="241" t="s">
        <v>3320</v>
      </c>
      <c r="BCY13" s="242">
        <f t="shared" ref="BCY13" si="3564">ROUND(AVERAGE(BCY10:BCY12),2)</f>
        <v>5500</v>
      </c>
      <c r="BCZ13" s="513" t="s">
        <v>3327</v>
      </c>
      <c r="BDA13" s="239" t="s">
        <v>3326</v>
      </c>
      <c r="BDB13" s="240"/>
      <c r="BDC13" s="241" t="s">
        <v>3320</v>
      </c>
      <c r="BDD13" s="242">
        <f t="shared" ref="BDD13" si="3565">ROUND(AVERAGE(BDD10:BDD12),2)</f>
        <v>5500</v>
      </c>
      <c r="BDE13" s="513" t="s">
        <v>3327</v>
      </c>
      <c r="BDF13" s="239" t="s">
        <v>3326</v>
      </c>
      <c r="BDG13" s="240"/>
      <c r="BDH13" s="241" t="s">
        <v>3320</v>
      </c>
      <c r="BDI13" s="242">
        <f t="shared" ref="BDI13" si="3566">ROUND(AVERAGE(BDI10:BDI12),2)</f>
        <v>5500</v>
      </c>
      <c r="BDJ13" s="513" t="s">
        <v>3327</v>
      </c>
      <c r="BDK13" s="239" t="s">
        <v>3326</v>
      </c>
      <c r="BDL13" s="240"/>
      <c r="BDM13" s="241" t="s">
        <v>3320</v>
      </c>
      <c r="BDN13" s="242">
        <f t="shared" ref="BDN13" si="3567">ROUND(AVERAGE(BDN10:BDN12),2)</f>
        <v>5500</v>
      </c>
      <c r="BDO13" s="513" t="s">
        <v>3327</v>
      </c>
      <c r="BDP13" s="239" t="s">
        <v>3326</v>
      </c>
      <c r="BDQ13" s="240"/>
      <c r="BDR13" s="241" t="s">
        <v>3320</v>
      </c>
      <c r="BDS13" s="242">
        <f t="shared" ref="BDS13" si="3568">ROUND(AVERAGE(BDS10:BDS12),2)</f>
        <v>5500</v>
      </c>
      <c r="BDT13" s="513" t="s">
        <v>3327</v>
      </c>
      <c r="BDU13" s="239" t="s">
        <v>3326</v>
      </c>
      <c r="BDV13" s="240"/>
      <c r="BDW13" s="241" t="s">
        <v>3320</v>
      </c>
      <c r="BDX13" s="242">
        <f t="shared" ref="BDX13" si="3569">ROUND(AVERAGE(BDX10:BDX12),2)</f>
        <v>5500</v>
      </c>
      <c r="BDY13" s="513" t="s">
        <v>3327</v>
      </c>
      <c r="BDZ13" s="239" t="s">
        <v>3326</v>
      </c>
      <c r="BEA13" s="240"/>
      <c r="BEB13" s="241" t="s">
        <v>3320</v>
      </c>
      <c r="BEC13" s="242">
        <f t="shared" ref="BEC13" si="3570">ROUND(AVERAGE(BEC10:BEC12),2)</f>
        <v>5500</v>
      </c>
      <c r="BED13" s="513" t="s">
        <v>3327</v>
      </c>
      <c r="BEE13" s="239" t="s">
        <v>3326</v>
      </c>
      <c r="BEF13" s="240"/>
      <c r="BEG13" s="241" t="s">
        <v>3320</v>
      </c>
      <c r="BEH13" s="242">
        <f t="shared" ref="BEH13" si="3571">ROUND(AVERAGE(BEH10:BEH12),2)</f>
        <v>5500</v>
      </c>
      <c r="BEI13" s="513" t="s">
        <v>3327</v>
      </c>
      <c r="BEJ13" s="239" t="s">
        <v>3326</v>
      </c>
      <c r="BEK13" s="240"/>
      <c r="BEL13" s="241" t="s">
        <v>3320</v>
      </c>
      <c r="BEM13" s="242">
        <f t="shared" ref="BEM13" si="3572">ROUND(AVERAGE(BEM10:BEM12),2)</f>
        <v>5500</v>
      </c>
      <c r="BEN13" s="513" t="s">
        <v>3327</v>
      </c>
      <c r="BEO13" s="239" t="s">
        <v>3326</v>
      </c>
      <c r="BEP13" s="240"/>
      <c r="BEQ13" s="241" t="s">
        <v>3320</v>
      </c>
      <c r="BER13" s="242">
        <f t="shared" ref="BER13" si="3573">ROUND(AVERAGE(BER10:BER12),2)</f>
        <v>5500</v>
      </c>
      <c r="BES13" s="513" t="s">
        <v>3327</v>
      </c>
      <c r="BET13" s="239" t="s">
        <v>3326</v>
      </c>
      <c r="BEU13" s="240"/>
      <c r="BEV13" s="241" t="s">
        <v>3320</v>
      </c>
      <c r="BEW13" s="242">
        <f t="shared" ref="BEW13" si="3574">ROUND(AVERAGE(BEW10:BEW12),2)</f>
        <v>5500</v>
      </c>
      <c r="BEX13" s="513" t="s">
        <v>3327</v>
      </c>
      <c r="BEY13" s="239" t="s">
        <v>3326</v>
      </c>
      <c r="BEZ13" s="240"/>
      <c r="BFA13" s="241" t="s">
        <v>3320</v>
      </c>
      <c r="BFB13" s="242">
        <f t="shared" ref="BFB13" si="3575">ROUND(AVERAGE(BFB10:BFB12),2)</f>
        <v>5500</v>
      </c>
      <c r="BFC13" s="513" t="s">
        <v>3327</v>
      </c>
      <c r="BFD13" s="239" t="s">
        <v>3326</v>
      </c>
      <c r="BFE13" s="240"/>
      <c r="BFF13" s="241" t="s">
        <v>3320</v>
      </c>
      <c r="BFG13" s="242">
        <f t="shared" ref="BFG13" si="3576">ROUND(AVERAGE(BFG10:BFG12),2)</f>
        <v>5500</v>
      </c>
      <c r="BFH13" s="513" t="s">
        <v>3327</v>
      </c>
      <c r="BFI13" s="239" t="s">
        <v>3326</v>
      </c>
      <c r="BFJ13" s="240"/>
      <c r="BFK13" s="241" t="s">
        <v>3320</v>
      </c>
      <c r="BFL13" s="242">
        <f t="shared" ref="BFL13" si="3577">ROUND(AVERAGE(BFL10:BFL12),2)</f>
        <v>5500</v>
      </c>
      <c r="BFM13" s="513" t="s">
        <v>3327</v>
      </c>
      <c r="BFN13" s="239" t="s">
        <v>3326</v>
      </c>
      <c r="BFO13" s="240"/>
      <c r="BFP13" s="241" t="s">
        <v>3320</v>
      </c>
      <c r="BFQ13" s="242">
        <f t="shared" ref="BFQ13" si="3578">ROUND(AVERAGE(BFQ10:BFQ12),2)</f>
        <v>5500</v>
      </c>
      <c r="BFR13" s="513" t="s">
        <v>3327</v>
      </c>
      <c r="BFS13" s="239" t="s">
        <v>3326</v>
      </c>
      <c r="BFT13" s="240"/>
      <c r="BFU13" s="241" t="s">
        <v>3320</v>
      </c>
      <c r="BFV13" s="242">
        <f t="shared" ref="BFV13" si="3579">ROUND(AVERAGE(BFV10:BFV12),2)</f>
        <v>5500</v>
      </c>
      <c r="BFW13" s="513" t="s">
        <v>3327</v>
      </c>
      <c r="BFX13" s="239" t="s">
        <v>3326</v>
      </c>
      <c r="BFY13" s="240"/>
      <c r="BFZ13" s="241" t="s">
        <v>3320</v>
      </c>
      <c r="BGA13" s="242">
        <f t="shared" ref="BGA13" si="3580">ROUND(AVERAGE(BGA10:BGA12),2)</f>
        <v>5500</v>
      </c>
      <c r="BGB13" s="513" t="s">
        <v>3327</v>
      </c>
      <c r="BGC13" s="239" t="s">
        <v>3326</v>
      </c>
      <c r="BGD13" s="240"/>
      <c r="BGE13" s="241" t="s">
        <v>3320</v>
      </c>
      <c r="BGF13" s="242">
        <f t="shared" ref="BGF13" si="3581">ROUND(AVERAGE(BGF10:BGF12),2)</f>
        <v>5500</v>
      </c>
      <c r="BGG13" s="513" t="s">
        <v>3327</v>
      </c>
      <c r="BGH13" s="239" t="s">
        <v>3326</v>
      </c>
      <c r="BGI13" s="240"/>
      <c r="BGJ13" s="241" t="s">
        <v>3320</v>
      </c>
      <c r="BGK13" s="242">
        <f t="shared" ref="BGK13" si="3582">ROUND(AVERAGE(BGK10:BGK12),2)</f>
        <v>5500</v>
      </c>
      <c r="BGL13" s="513" t="s">
        <v>3327</v>
      </c>
      <c r="BGM13" s="239" t="s">
        <v>3326</v>
      </c>
      <c r="BGN13" s="240"/>
      <c r="BGO13" s="241" t="s">
        <v>3320</v>
      </c>
      <c r="BGP13" s="242">
        <f t="shared" ref="BGP13" si="3583">ROUND(AVERAGE(BGP10:BGP12),2)</f>
        <v>5500</v>
      </c>
      <c r="BGQ13" s="513" t="s">
        <v>3327</v>
      </c>
      <c r="BGR13" s="239" t="s">
        <v>3326</v>
      </c>
      <c r="BGS13" s="240"/>
      <c r="BGT13" s="241" t="s">
        <v>3320</v>
      </c>
      <c r="BGU13" s="242">
        <f t="shared" ref="BGU13" si="3584">ROUND(AVERAGE(BGU10:BGU12),2)</f>
        <v>5500</v>
      </c>
      <c r="BGV13" s="513" t="s">
        <v>3327</v>
      </c>
      <c r="BGW13" s="239" t="s">
        <v>3326</v>
      </c>
      <c r="BGX13" s="240"/>
      <c r="BGY13" s="241" t="s">
        <v>3320</v>
      </c>
      <c r="BGZ13" s="242">
        <f t="shared" ref="BGZ13" si="3585">ROUND(AVERAGE(BGZ10:BGZ12),2)</f>
        <v>5500</v>
      </c>
      <c r="BHA13" s="513" t="s">
        <v>3327</v>
      </c>
      <c r="BHB13" s="239" t="s">
        <v>3326</v>
      </c>
      <c r="BHC13" s="240"/>
      <c r="BHD13" s="241" t="s">
        <v>3320</v>
      </c>
      <c r="BHE13" s="242">
        <f t="shared" ref="BHE13" si="3586">ROUND(AVERAGE(BHE10:BHE12),2)</f>
        <v>5500</v>
      </c>
      <c r="BHF13" s="513" t="s">
        <v>3327</v>
      </c>
      <c r="BHG13" s="239" t="s">
        <v>3326</v>
      </c>
      <c r="BHH13" s="240"/>
      <c r="BHI13" s="241" t="s">
        <v>3320</v>
      </c>
      <c r="BHJ13" s="242">
        <f t="shared" ref="BHJ13" si="3587">ROUND(AVERAGE(BHJ10:BHJ12),2)</f>
        <v>5500</v>
      </c>
      <c r="BHK13" s="513" t="s">
        <v>3327</v>
      </c>
      <c r="BHL13" s="239" t="s">
        <v>3326</v>
      </c>
      <c r="BHM13" s="240"/>
      <c r="BHN13" s="241" t="s">
        <v>3320</v>
      </c>
      <c r="BHO13" s="242">
        <f t="shared" ref="BHO13" si="3588">ROUND(AVERAGE(BHO10:BHO12),2)</f>
        <v>5500</v>
      </c>
      <c r="BHP13" s="513" t="s">
        <v>3327</v>
      </c>
      <c r="BHQ13" s="239" t="s">
        <v>3326</v>
      </c>
      <c r="BHR13" s="240"/>
      <c r="BHS13" s="241" t="s">
        <v>3320</v>
      </c>
      <c r="BHT13" s="242">
        <f t="shared" ref="BHT13" si="3589">ROUND(AVERAGE(BHT10:BHT12),2)</f>
        <v>5500</v>
      </c>
      <c r="BHU13" s="513" t="s">
        <v>3327</v>
      </c>
      <c r="BHV13" s="239" t="s">
        <v>3326</v>
      </c>
      <c r="BHW13" s="240"/>
      <c r="BHX13" s="241" t="s">
        <v>3320</v>
      </c>
      <c r="BHY13" s="242">
        <f t="shared" ref="BHY13" si="3590">ROUND(AVERAGE(BHY10:BHY12),2)</f>
        <v>5500</v>
      </c>
      <c r="BHZ13" s="513" t="s">
        <v>3327</v>
      </c>
      <c r="BIA13" s="239" t="s">
        <v>3326</v>
      </c>
      <c r="BIB13" s="240"/>
      <c r="BIC13" s="241" t="s">
        <v>3320</v>
      </c>
      <c r="BID13" s="242">
        <f t="shared" ref="BID13" si="3591">ROUND(AVERAGE(BID10:BID12),2)</f>
        <v>5500</v>
      </c>
      <c r="BIE13" s="513" t="s">
        <v>3327</v>
      </c>
      <c r="BIF13" s="239" t="s">
        <v>3326</v>
      </c>
      <c r="BIG13" s="240"/>
      <c r="BIH13" s="241" t="s">
        <v>3320</v>
      </c>
      <c r="BII13" s="242">
        <f t="shared" ref="BII13" si="3592">ROUND(AVERAGE(BII10:BII12),2)</f>
        <v>5500</v>
      </c>
      <c r="BIJ13" s="513" t="s">
        <v>3327</v>
      </c>
      <c r="BIK13" s="239" t="s">
        <v>3326</v>
      </c>
      <c r="BIL13" s="240"/>
      <c r="BIM13" s="241" t="s">
        <v>3320</v>
      </c>
      <c r="BIN13" s="242">
        <f t="shared" ref="BIN13" si="3593">ROUND(AVERAGE(BIN10:BIN12),2)</f>
        <v>5500</v>
      </c>
      <c r="BIO13" s="513" t="s">
        <v>3327</v>
      </c>
      <c r="BIP13" s="239" t="s">
        <v>3326</v>
      </c>
      <c r="BIQ13" s="240"/>
      <c r="BIR13" s="241" t="s">
        <v>3320</v>
      </c>
      <c r="BIS13" s="242">
        <f t="shared" ref="BIS13" si="3594">ROUND(AVERAGE(BIS10:BIS12),2)</f>
        <v>5500</v>
      </c>
      <c r="BIT13" s="513" t="s">
        <v>3327</v>
      </c>
      <c r="BIU13" s="239" t="s">
        <v>3326</v>
      </c>
      <c r="BIV13" s="240"/>
      <c r="BIW13" s="241" t="s">
        <v>3320</v>
      </c>
      <c r="BIX13" s="242">
        <f t="shared" ref="BIX13" si="3595">ROUND(AVERAGE(BIX10:BIX12),2)</f>
        <v>5500</v>
      </c>
      <c r="BIY13" s="513" t="s">
        <v>3327</v>
      </c>
      <c r="BIZ13" s="239" t="s">
        <v>3326</v>
      </c>
      <c r="BJA13" s="240"/>
      <c r="BJB13" s="241" t="s">
        <v>3320</v>
      </c>
      <c r="BJC13" s="242">
        <f t="shared" ref="BJC13" si="3596">ROUND(AVERAGE(BJC10:BJC12),2)</f>
        <v>5500</v>
      </c>
      <c r="BJD13" s="513" t="s">
        <v>3327</v>
      </c>
      <c r="BJE13" s="239" t="s">
        <v>3326</v>
      </c>
      <c r="BJF13" s="240"/>
      <c r="BJG13" s="241" t="s">
        <v>3320</v>
      </c>
      <c r="BJH13" s="242">
        <f t="shared" ref="BJH13" si="3597">ROUND(AVERAGE(BJH10:BJH12),2)</f>
        <v>5500</v>
      </c>
      <c r="BJI13" s="513" t="s">
        <v>3327</v>
      </c>
      <c r="BJJ13" s="239" t="s">
        <v>3326</v>
      </c>
      <c r="BJK13" s="240"/>
      <c r="BJL13" s="241" t="s">
        <v>3320</v>
      </c>
      <c r="BJM13" s="242">
        <f t="shared" ref="BJM13" si="3598">ROUND(AVERAGE(BJM10:BJM12),2)</f>
        <v>5500</v>
      </c>
      <c r="BJN13" s="513" t="s">
        <v>3327</v>
      </c>
      <c r="BJO13" s="239" t="s">
        <v>3326</v>
      </c>
      <c r="BJP13" s="240"/>
      <c r="BJQ13" s="241" t="s">
        <v>3320</v>
      </c>
      <c r="BJR13" s="242">
        <f t="shared" ref="BJR13" si="3599">ROUND(AVERAGE(BJR10:BJR12),2)</f>
        <v>5500</v>
      </c>
      <c r="BJS13" s="513" t="s">
        <v>3327</v>
      </c>
      <c r="BJT13" s="239" t="s">
        <v>3326</v>
      </c>
      <c r="BJU13" s="240"/>
      <c r="BJV13" s="241" t="s">
        <v>3320</v>
      </c>
      <c r="BJW13" s="242">
        <f t="shared" ref="BJW13" si="3600">ROUND(AVERAGE(BJW10:BJW12),2)</f>
        <v>5500</v>
      </c>
      <c r="BJX13" s="513" t="s">
        <v>3327</v>
      </c>
      <c r="BJY13" s="239" t="s">
        <v>3326</v>
      </c>
      <c r="BJZ13" s="240"/>
      <c r="BKA13" s="241" t="s">
        <v>3320</v>
      </c>
      <c r="BKB13" s="242">
        <f t="shared" ref="BKB13" si="3601">ROUND(AVERAGE(BKB10:BKB12),2)</f>
        <v>5500</v>
      </c>
      <c r="BKC13" s="513" t="s">
        <v>3327</v>
      </c>
      <c r="BKD13" s="239" t="s">
        <v>3326</v>
      </c>
      <c r="BKE13" s="240"/>
      <c r="BKF13" s="241" t="s">
        <v>3320</v>
      </c>
      <c r="BKG13" s="242">
        <f t="shared" ref="BKG13" si="3602">ROUND(AVERAGE(BKG10:BKG12),2)</f>
        <v>5500</v>
      </c>
      <c r="BKH13" s="513" t="s">
        <v>3327</v>
      </c>
      <c r="BKI13" s="239" t="s">
        <v>3326</v>
      </c>
      <c r="BKJ13" s="240"/>
      <c r="BKK13" s="241" t="s">
        <v>3320</v>
      </c>
      <c r="BKL13" s="242">
        <f t="shared" ref="BKL13" si="3603">ROUND(AVERAGE(BKL10:BKL12),2)</f>
        <v>5500</v>
      </c>
      <c r="BKM13" s="513" t="s">
        <v>3327</v>
      </c>
      <c r="BKN13" s="239" t="s">
        <v>3326</v>
      </c>
      <c r="BKO13" s="240"/>
      <c r="BKP13" s="241" t="s">
        <v>3320</v>
      </c>
      <c r="BKQ13" s="242">
        <f t="shared" ref="BKQ13" si="3604">ROUND(AVERAGE(BKQ10:BKQ12),2)</f>
        <v>5500</v>
      </c>
      <c r="BKR13" s="513" t="s">
        <v>3327</v>
      </c>
      <c r="BKS13" s="239" t="s">
        <v>3326</v>
      </c>
      <c r="BKT13" s="240"/>
      <c r="BKU13" s="241" t="s">
        <v>3320</v>
      </c>
      <c r="BKV13" s="242">
        <f t="shared" ref="BKV13" si="3605">ROUND(AVERAGE(BKV10:BKV12),2)</f>
        <v>5500</v>
      </c>
      <c r="BKW13" s="513" t="s">
        <v>3327</v>
      </c>
      <c r="BKX13" s="239" t="s">
        <v>3326</v>
      </c>
      <c r="BKY13" s="240"/>
      <c r="BKZ13" s="241" t="s">
        <v>3320</v>
      </c>
      <c r="BLA13" s="242">
        <f t="shared" ref="BLA13" si="3606">ROUND(AVERAGE(BLA10:BLA12),2)</f>
        <v>5500</v>
      </c>
      <c r="BLB13" s="513" t="s">
        <v>3327</v>
      </c>
      <c r="BLC13" s="239" t="s">
        <v>3326</v>
      </c>
      <c r="BLD13" s="240"/>
      <c r="BLE13" s="241" t="s">
        <v>3320</v>
      </c>
      <c r="BLF13" s="242">
        <f t="shared" ref="BLF13" si="3607">ROUND(AVERAGE(BLF10:BLF12),2)</f>
        <v>5500</v>
      </c>
      <c r="BLG13" s="513" t="s">
        <v>3327</v>
      </c>
      <c r="BLH13" s="239" t="s">
        <v>3326</v>
      </c>
      <c r="BLI13" s="240"/>
      <c r="BLJ13" s="241" t="s">
        <v>3320</v>
      </c>
      <c r="BLK13" s="242">
        <f t="shared" ref="BLK13" si="3608">ROUND(AVERAGE(BLK10:BLK12),2)</f>
        <v>5500</v>
      </c>
      <c r="BLL13" s="513" t="s">
        <v>3327</v>
      </c>
      <c r="BLM13" s="239" t="s">
        <v>3326</v>
      </c>
      <c r="BLN13" s="240"/>
      <c r="BLO13" s="241" t="s">
        <v>3320</v>
      </c>
      <c r="BLP13" s="242">
        <f t="shared" ref="BLP13" si="3609">ROUND(AVERAGE(BLP10:BLP12),2)</f>
        <v>5500</v>
      </c>
      <c r="BLQ13" s="513" t="s">
        <v>3327</v>
      </c>
      <c r="BLR13" s="239" t="s">
        <v>3326</v>
      </c>
      <c r="BLS13" s="240"/>
      <c r="BLT13" s="241" t="s">
        <v>3320</v>
      </c>
      <c r="BLU13" s="242">
        <f t="shared" ref="BLU13" si="3610">ROUND(AVERAGE(BLU10:BLU12),2)</f>
        <v>5500</v>
      </c>
      <c r="BLV13" s="513" t="s">
        <v>3327</v>
      </c>
      <c r="BLW13" s="239" t="s">
        <v>3326</v>
      </c>
      <c r="BLX13" s="240"/>
      <c r="BLY13" s="241" t="s">
        <v>3320</v>
      </c>
      <c r="BLZ13" s="242">
        <f t="shared" ref="BLZ13" si="3611">ROUND(AVERAGE(BLZ10:BLZ12),2)</f>
        <v>5500</v>
      </c>
      <c r="BMA13" s="513" t="s">
        <v>3327</v>
      </c>
      <c r="BMB13" s="239" t="s">
        <v>3326</v>
      </c>
      <c r="BMC13" s="240"/>
      <c r="BMD13" s="241" t="s">
        <v>3320</v>
      </c>
      <c r="BME13" s="242">
        <f t="shared" ref="BME13" si="3612">ROUND(AVERAGE(BME10:BME12),2)</f>
        <v>5500</v>
      </c>
      <c r="BMF13" s="513" t="s">
        <v>3327</v>
      </c>
      <c r="BMG13" s="239" t="s">
        <v>3326</v>
      </c>
      <c r="BMH13" s="240"/>
      <c r="BMI13" s="241" t="s">
        <v>3320</v>
      </c>
      <c r="BMJ13" s="242">
        <f t="shared" ref="BMJ13" si="3613">ROUND(AVERAGE(BMJ10:BMJ12),2)</f>
        <v>5500</v>
      </c>
      <c r="BMK13" s="513" t="s">
        <v>3327</v>
      </c>
      <c r="BML13" s="239" t="s">
        <v>3326</v>
      </c>
      <c r="BMM13" s="240"/>
      <c r="BMN13" s="241" t="s">
        <v>3320</v>
      </c>
      <c r="BMO13" s="242">
        <f t="shared" ref="BMO13" si="3614">ROUND(AVERAGE(BMO10:BMO12),2)</f>
        <v>5500</v>
      </c>
      <c r="BMP13" s="513" t="s">
        <v>3327</v>
      </c>
      <c r="BMQ13" s="239" t="s">
        <v>3326</v>
      </c>
      <c r="BMR13" s="240"/>
      <c r="BMS13" s="241" t="s">
        <v>3320</v>
      </c>
      <c r="BMT13" s="242">
        <f t="shared" ref="BMT13" si="3615">ROUND(AVERAGE(BMT10:BMT12),2)</f>
        <v>5500</v>
      </c>
      <c r="BMU13" s="513" t="s">
        <v>3327</v>
      </c>
      <c r="BMV13" s="239" t="s">
        <v>3326</v>
      </c>
      <c r="BMW13" s="240"/>
      <c r="BMX13" s="241" t="s">
        <v>3320</v>
      </c>
      <c r="BMY13" s="242">
        <f t="shared" ref="BMY13" si="3616">ROUND(AVERAGE(BMY10:BMY12),2)</f>
        <v>5500</v>
      </c>
      <c r="BMZ13" s="513" t="s">
        <v>3327</v>
      </c>
      <c r="BNA13" s="239" t="s">
        <v>3326</v>
      </c>
      <c r="BNB13" s="240"/>
      <c r="BNC13" s="241" t="s">
        <v>3320</v>
      </c>
      <c r="BND13" s="242">
        <f t="shared" ref="BND13" si="3617">ROUND(AVERAGE(BND10:BND12),2)</f>
        <v>5500</v>
      </c>
      <c r="BNE13" s="513" t="s">
        <v>3327</v>
      </c>
      <c r="BNF13" s="239" t="s">
        <v>3326</v>
      </c>
      <c r="BNG13" s="240"/>
      <c r="BNH13" s="241" t="s">
        <v>3320</v>
      </c>
      <c r="BNI13" s="242">
        <f t="shared" ref="BNI13" si="3618">ROUND(AVERAGE(BNI10:BNI12),2)</f>
        <v>5500</v>
      </c>
      <c r="BNJ13" s="513" t="s">
        <v>3327</v>
      </c>
      <c r="BNK13" s="239" t="s">
        <v>3326</v>
      </c>
      <c r="BNL13" s="240"/>
      <c r="BNM13" s="241" t="s">
        <v>3320</v>
      </c>
      <c r="BNN13" s="242">
        <f t="shared" ref="BNN13" si="3619">ROUND(AVERAGE(BNN10:BNN12),2)</f>
        <v>5500</v>
      </c>
      <c r="BNO13" s="513" t="s">
        <v>3327</v>
      </c>
      <c r="BNP13" s="239" t="s">
        <v>3326</v>
      </c>
      <c r="BNQ13" s="240"/>
      <c r="BNR13" s="241" t="s">
        <v>3320</v>
      </c>
      <c r="BNS13" s="242">
        <f t="shared" ref="BNS13" si="3620">ROUND(AVERAGE(BNS10:BNS12),2)</f>
        <v>5500</v>
      </c>
      <c r="BNT13" s="513" t="s">
        <v>3327</v>
      </c>
      <c r="BNU13" s="239" t="s">
        <v>3326</v>
      </c>
      <c r="BNV13" s="240"/>
      <c r="BNW13" s="241" t="s">
        <v>3320</v>
      </c>
      <c r="BNX13" s="242">
        <f t="shared" ref="BNX13" si="3621">ROUND(AVERAGE(BNX10:BNX12),2)</f>
        <v>5500</v>
      </c>
      <c r="BNY13" s="513" t="s">
        <v>3327</v>
      </c>
      <c r="BNZ13" s="239" t="s">
        <v>3326</v>
      </c>
      <c r="BOA13" s="240"/>
      <c r="BOB13" s="241" t="s">
        <v>3320</v>
      </c>
      <c r="BOC13" s="242">
        <f t="shared" ref="BOC13" si="3622">ROUND(AVERAGE(BOC10:BOC12),2)</f>
        <v>5500</v>
      </c>
      <c r="BOD13" s="513" t="s">
        <v>3327</v>
      </c>
      <c r="BOE13" s="239" t="s">
        <v>3326</v>
      </c>
      <c r="BOF13" s="240"/>
      <c r="BOG13" s="241" t="s">
        <v>3320</v>
      </c>
      <c r="BOH13" s="242">
        <f t="shared" ref="BOH13" si="3623">ROUND(AVERAGE(BOH10:BOH12),2)</f>
        <v>5500</v>
      </c>
      <c r="BOI13" s="513" t="s">
        <v>3327</v>
      </c>
      <c r="BOJ13" s="239" t="s">
        <v>3326</v>
      </c>
      <c r="BOK13" s="240"/>
      <c r="BOL13" s="241" t="s">
        <v>3320</v>
      </c>
      <c r="BOM13" s="242">
        <f t="shared" ref="BOM13" si="3624">ROUND(AVERAGE(BOM10:BOM12),2)</f>
        <v>5500</v>
      </c>
      <c r="BON13" s="513" t="s">
        <v>3327</v>
      </c>
      <c r="BOO13" s="239" t="s">
        <v>3326</v>
      </c>
      <c r="BOP13" s="240"/>
      <c r="BOQ13" s="241" t="s">
        <v>3320</v>
      </c>
      <c r="BOR13" s="242">
        <f t="shared" ref="BOR13" si="3625">ROUND(AVERAGE(BOR10:BOR12),2)</f>
        <v>5500</v>
      </c>
      <c r="BOS13" s="513" t="s">
        <v>3327</v>
      </c>
      <c r="BOT13" s="239" t="s">
        <v>3326</v>
      </c>
      <c r="BOU13" s="240"/>
      <c r="BOV13" s="241" t="s">
        <v>3320</v>
      </c>
      <c r="BOW13" s="242">
        <f t="shared" ref="BOW13" si="3626">ROUND(AVERAGE(BOW10:BOW12),2)</f>
        <v>5500</v>
      </c>
      <c r="BOX13" s="513" t="s">
        <v>3327</v>
      </c>
      <c r="BOY13" s="239" t="s">
        <v>3326</v>
      </c>
      <c r="BOZ13" s="240"/>
      <c r="BPA13" s="241" t="s">
        <v>3320</v>
      </c>
      <c r="BPB13" s="242">
        <f t="shared" ref="BPB13" si="3627">ROUND(AVERAGE(BPB10:BPB12),2)</f>
        <v>5500</v>
      </c>
      <c r="BPC13" s="513" t="s">
        <v>3327</v>
      </c>
      <c r="BPD13" s="239" t="s">
        <v>3326</v>
      </c>
      <c r="BPE13" s="240"/>
      <c r="BPF13" s="241" t="s">
        <v>3320</v>
      </c>
      <c r="BPG13" s="242">
        <f t="shared" ref="BPG13" si="3628">ROUND(AVERAGE(BPG10:BPG12),2)</f>
        <v>5500</v>
      </c>
      <c r="BPH13" s="513" t="s">
        <v>3327</v>
      </c>
      <c r="BPI13" s="239" t="s">
        <v>3326</v>
      </c>
      <c r="BPJ13" s="240"/>
      <c r="BPK13" s="241" t="s">
        <v>3320</v>
      </c>
      <c r="BPL13" s="242">
        <f t="shared" ref="BPL13" si="3629">ROUND(AVERAGE(BPL10:BPL12),2)</f>
        <v>5500</v>
      </c>
      <c r="BPM13" s="513" t="s">
        <v>3327</v>
      </c>
      <c r="BPN13" s="239" t="s">
        <v>3326</v>
      </c>
      <c r="BPO13" s="240"/>
      <c r="BPP13" s="241" t="s">
        <v>3320</v>
      </c>
      <c r="BPQ13" s="242">
        <f t="shared" ref="BPQ13" si="3630">ROUND(AVERAGE(BPQ10:BPQ12),2)</f>
        <v>5500</v>
      </c>
      <c r="BPR13" s="513" t="s">
        <v>3327</v>
      </c>
      <c r="BPS13" s="239" t="s">
        <v>3326</v>
      </c>
      <c r="BPT13" s="240"/>
      <c r="BPU13" s="241" t="s">
        <v>3320</v>
      </c>
      <c r="BPV13" s="242">
        <f t="shared" ref="BPV13" si="3631">ROUND(AVERAGE(BPV10:BPV12),2)</f>
        <v>5500</v>
      </c>
      <c r="BPW13" s="513" t="s">
        <v>3327</v>
      </c>
      <c r="BPX13" s="239" t="s">
        <v>3326</v>
      </c>
      <c r="BPY13" s="240"/>
      <c r="BPZ13" s="241" t="s">
        <v>3320</v>
      </c>
      <c r="BQA13" s="242">
        <f t="shared" ref="BQA13" si="3632">ROUND(AVERAGE(BQA10:BQA12),2)</f>
        <v>5500</v>
      </c>
      <c r="BQB13" s="513" t="s">
        <v>3327</v>
      </c>
      <c r="BQC13" s="239" t="s">
        <v>3326</v>
      </c>
      <c r="BQD13" s="240"/>
      <c r="BQE13" s="241" t="s">
        <v>3320</v>
      </c>
      <c r="BQF13" s="242">
        <f t="shared" ref="BQF13" si="3633">ROUND(AVERAGE(BQF10:BQF12),2)</f>
        <v>5500</v>
      </c>
      <c r="BQG13" s="513" t="s">
        <v>3327</v>
      </c>
      <c r="BQH13" s="239" t="s">
        <v>3326</v>
      </c>
      <c r="BQI13" s="240"/>
      <c r="BQJ13" s="241" t="s">
        <v>3320</v>
      </c>
      <c r="BQK13" s="242">
        <f t="shared" ref="BQK13" si="3634">ROUND(AVERAGE(BQK10:BQK12),2)</f>
        <v>5500</v>
      </c>
      <c r="BQL13" s="513" t="s">
        <v>3327</v>
      </c>
      <c r="BQM13" s="239" t="s">
        <v>3326</v>
      </c>
      <c r="BQN13" s="240"/>
      <c r="BQO13" s="241" t="s">
        <v>3320</v>
      </c>
      <c r="BQP13" s="242">
        <f t="shared" ref="BQP13" si="3635">ROUND(AVERAGE(BQP10:BQP12),2)</f>
        <v>5500</v>
      </c>
      <c r="BQQ13" s="513" t="s">
        <v>3327</v>
      </c>
      <c r="BQR13" s="239" t="s">
        <v>3326</v>
      </c>
      <c r="BQS13" s="240"/>
      <c r="BQT13" s="241" t="s">
        <v>3320</v>
      </c>
      <c r="BQU13" s="242">
        <f t="shared" ref="BQU13" si="3636">ROUND(AVERAGE(BQU10:BQU12),2)</f>
        <v>5500</v>
      </c>
      <c r="BQV13" s="513" t="s">
        <v>3327</v>
      </c>
      <c r="BQW13" s="239" t="s">
        <v>3326</v>
      </c>
      <c r="BQX13" s="240"/>
      <c r="BQY13" s="241" t="s">
        <v>3320</v>
      </c>
      <c r="BQZ13" s="242">
        <f t="shared" ref="BQZ13" si="3637">ROUND(AVERAGE(BQZ10:BQZ12),2)</f>
        <v>5500</v>
      </c>
      <c r="BRA13" s="513" t="s">
        <v>3327</v>
      </c>
      <c r="BRB13" s="239" t="s">
        <v>3326</v>
      </c>
      <c r="BRC13" s="240"/>
      <c r="BRD13" s="241" t="s">
        <v>3320</v>
      </c>
      <c r="BRE13" s="242">
        <f t="shared" ref="BRE13" si="3638">ROUND(AVERAGE(BRE10:BRE12),2)</f>
        <v>5500</v>
      </c>
      <c r="BRF13" s="513" t="s">
        <v>3327</v>
      </c>
      <c r="BRG13" s="239" t="s">
        <v>3326</v>
      </c>
      <c r="BRH13" s="240"/>
      <c r="BRI13" s="241" t="s">
        <v>3320</v>
      </c>
      <c r="BRJ13" s="242">
        <f t="shared" ref="BRJ13" si="3639">ROUND(AVERAGE(BRJ10:BRJ12),2)</f>
        <v>5500</v>
      </c>
      <c r="BRK13" s="513" t="s">
        <v>3327</v>
      </c>
      <c r="BRL13" s="239" t="s">
        <v>3326</v>
      </c>
      <c r="BRM13" s="240"/>
      <c r="BRN13" s="241" t="s">
        <v>3320</v>
      </c>
      <c r="BRO13" s="242">
        <f t="shared" ref="BRO13" si="3640">ROUND(AVERAGE(BRO10:BRO12),2)</f>
        <v>5500</v>
      </c>
      <c r="BRP13" s="513" t="s">
        <v>3327</v>
      </c>
      <c r="BRQ13" s="239" t="s">
        <v>3326</v>
      </c>
      <c r="BRR13" s="240"/>
      <c r="BRS13" s="241" t="s">
        <v>3320</v>
      </c>
      <c r="BRT13" s="242">
        <f t="shared" ref="BRT13" si="3641">ROUND(AVERAGE(BRT10:BRT12),2)</f>
        <v>5500</v>
      </c>
      <c r="BRU13" s="513" t="s">
        <v>3327</v>
      </c>
      <c r="BRV13" s="239" t="s">
        <v>3326</v>
      </c>
      <c r="BRW13" s="240"/>
      <c r="BRX13" s="241" t="s">
        <v>3320</v>
      </c>
      <c r="BRY13" s="242">
        <f t="shared" ref="BRY13" si="3642">ROUND(AVERAGE(BRY10:BRY12),2)</f>
        <v>5500</v>
      </c>
      <c r="BRZ13" s="513" t="s">
        <v>3327</v>
      </c>
      <c r="BSA13" s="239" t="s">
        <v>3326</v>
      </c>
      <c r="BSB13" s="240"/>
      <c r="BSC13" s="241" t="s">
        <v>3320</v>
      </c>
      <c r="BSD13" s="242">
        <f t="shared" ref="BSD13" si="3643">ROUND(AVERAGE(BSD10:BSD12),2)</f>
        <v>5500</v>
      </c>
      <c r="BSE13" s="513" t="s">
        <v>3327</v>
      </c>
      <c r="BSF13" s="239" t="s">
        <v>3326</v>
      </c>
      <c r="BSG13" s="240"/>
      <c r="BSH13" s="241" t="s">
        <v>3320</v>
      </c>
      <c r="BSI13" s="242">
        <f t="shared" ref="BSI13" si="3644">ROUND(AVERAGE(BSI10:BSI12),2)</f>
        <v>5500</v>
      </c>
      <c r="BSJ13" s="513" t="s">
        <v>3327</v>
      </c>
      <c r="BSK13" s="239" t="s">
        <v>3326</v>
      </c>
      <c r="BSL13" s="240"/>
      <c r="BSM13" s="241" t="s">
        <v>3320</v>
      </c>
      <c r="BSN13" s="242">
        <f t="shared" ref="BSN13" si="3645">ROUND(AVERAGE(BSN10:BSN12),2)</f>
        <v>5500</v>
      </c>
      <c r="BSO13" s="513" t="s">
        <v>3327</v>
      </c>
      <c r="BSP13" s="239" t="s">
        <v>3326</v>
      </c>
      <c r="BSQ13" s="240"/>
      <c r="BSR13" s="241" t="s">
        <v>3320</v>
      </c>
      <c r="BSS13" s="242">
        <f t="shared" ref="BSS13" si="3646">ROUND(AVERAGE(BSS10:BSS12),2)</f>
        <v>5500</v>
      </c>
      <c r="BST13" s="513" t="s">
        <v>3327</v>
      </c>
      <c r="BSU13" s="239" t="s">
        <v>3326</v>
      </c>
      <c r="BSV13" s="240"/>
      <c r="BSW13" s="241" t="s">
        <v>3320</v>
      </c>
      <c r="BSX13" s="242">
        <f t="shared" ref="BSX13" si="3647">ROUND(AVERAGE(BSX10:BSX12),2)</f>
        <v>5500</v>
      </c>
      <c r="BSY13" s="513" t="s">
        <v>3327</v>
      </c>
      <c r="BSZ13" s="239" t="s">
        <v>3326</v>
      </c>
      <c r="BTA13" s="240"/>
      <c r="BTB13" s="241" t="s">
        <v>3320</v>
      </c>
      <c r="BTC13" s="242">
        <f t="shared" ref="BTC13" si="3648">ROUND(AVERAGE(BTC10:BTC12),2)</f>
        <v>5500</v>
      </c>
      <c r="BTD13" s="513" t="s">
        <v>3327</v>
      </c>
      <c r="BTE13" s="239" t="s">
        <v>3326</v>
      </c>
      <c r="BTF13" s="240"/>
      <c r="BTG13" s="241" t="s">
        <v>3320</v>
      </c>
      <c r="BTH13" s="242">
        <f t="shared" ref="BTH13" si="3649">ROUND(AVERAGE(BTH10:BTH12),2)</f>
        <v>5500</v>
      </c>
      <c r="BTI13" s="513" t="s">
        <v>3327</v>
      </c>
      <c r="BTJ13" s="239" t="s">
        <v>3326</v>
      </c>
      <c r="BTK13" s="240"/>
      <c r="BTL13" s="241" t="s">
        <v>3320</v>
      </c>
      <c r="BTM13" s="242">
        <f t="shared" ref="BTM13" si="3650">ROUND(AVERAGE(BTM10:BTM12),2)</f>
        <v>5500</v>
      </c>
      <c r="BTN13" s="513" t="s">
        <v>3327</v>
      </c>
      <c r="BTO13" s="239" t="s">
        <v>3326</v>
      </c>
      <c r="BTP13" s="240"/>
      <c r="BTQ13" s="241" t="s">
        <v>3320</v>
      </c>
      <c r="BTR13" s="242">
        <f t="shared" ref="BTR13" si="3651">ROUND(AVERAGE(BTR10:BTR12),2)</f>
        <v>5500</v>
      </c>
      <c r="BTS13" s="513" t="s">
        <v>3327</v>
      </c>
      <c r="BTT13" s="239" t="s">
        <v>3326</v>
      </c>
      <c r="BTU13" s="240"/>
      <c r="BTV13" s="241" t="s">
        <v>3320</v>
      </c>
      <c r="BTW13" s="242">
        <f t="shared" ref="BTW13" si="3652">ROUND(AVERAGE(BTW10:BTW12),2)</f>
        <v>5500</v>
      </c>
      <c r="BTX13" s="513" t="s">
        <v>3327</v>
      </c>
      <c r="BTY13" s="239" t="s">
        <v>3326</v>
      </c>
      <c r="BTZ13" s="240"/>
      <c r="BUA13" s="241" t="s">
        <v>3320</v>
      </c>
      <c r="BUB13" s="242">
        <f t="shared" ref="BUB13" si="3653">ROUND(AVERAGE(BUB10:BUB12),2)</f>
        <v>5500</v>
      </c>
      <c r="BUC13" s="513" t="s">
        <v>3327</v>
      </c>
      <c r="BUD13" s="239" t="s">
        <v>3326</v>
      </c>
      <c r="BUE13" s="240"/>
      <c r="BUF13" s="241" t="s">
        <v>3320</v>
      </c>
      <c r="BUG13" s="242">
        <f t="shared" ref="BUG13" si="3654">ROUND(AVERAGE(BUG10:BUG12),2)</f>
        <v>5500</v>
      </c>
      <c r="BUH13" s="513" t="s">
        <v>3327</v>
      </c>
      <c r="BUI13" s="239" t="s">
        <v>3326</v>
      </c>
      <c r="BUJ13" s="240"/>
      <c r="BUK13" s="241" t="s">
        <v>3320</v>
      </c>
      <c r="BUL13" s="242">
        <f t="shared" ref="BUL13" si="3655">ROUND(AVERAGE(BUL10:BUL12),2)</f>
        <v>5500</v>
      </c>
      <c r="BUM13" s="513" t="s">
        <v>3327</v>
      </c>
      <c r="BUN13" s="239" t="s">
        <v>3326</v>
      </c>
      <c r="BUO13" s="240"/>
      <c r="BUP13" s="241" t="s">
        <v>3320</v>
      </c>
      <c r="BUQ13" s="242">
        <f t="shared" ref="BUQ13" si="3656">ROUND(AVERAGE(BUQ10:BUQ12),2)</f>
        <v>5500</v>
      </c>
      <c r="BUR13" s="513" t="s">
        <v>3327</v>
      </c>
      <c r="BUS13" s="239" t="s">
        <v>3326</v>
      </c>
      <c r="BUT13" s="240"/>
      <c r="BUU13" s="241" t="s">
        <v>3320</v>
      </c>
      <c r="BUV13" s="242">
        <f t="shared" ref="BUV13" si="3657">ROUND(AVERAGE(BUV10:BUV12),2)</f>
        <v>5500</v>
      </c>
      <c r="BUW13" s="513" t="s">
        <v>3327</v>
      </c>
      <c r="BUX13" s="239" t="s">
        <v>3326</v>
      </c>
      <c r="BUY13" s="240"/>
      <c r="BUZ13" s="241" t="s">
        <v>3320</v>
      </c>
      <c r="BVA13" s="242">
        <f t="shared" ref="BVA13" si="3658">ROUND(AVERAGE(BVA10:BVA12),2)</f>
        <v>5500</v>
      </c>
      <c r="BVB13" s="513" t="s">
        <v>3327</v>
      </c>
      <c r="BVC13" s="239" t="s">
        <v>3326</v>
      </c>
      <c r="BVD13" s="240"/>
      <c r="BVE13" s="241" t="s">
        <v>3320</v>
      </c>
      <c r="BVF13" s="242">
        <f t="shared" ref="BVF13" si="3659">ROUND(AVERAGE(BVF10:BVF12),2)</f>
        <v>5500</v>
      </c>
      <c r="BVG13" s="513" t="s">
        <v>3327</v>
      </c>
      <c r="BVH13" s="239" t="s">
        <v>3326</v>
      </c>
      <c r="BVI13" s="240"/>
      <c r="BVJ13" s="241" t="s">
        <v>3320</v>
      </c>
      <c r="BVK13" s="242">
        <f t="shared" ref="BVK13" si="3660">ROUND(AVERAGE(BVK10:BVK12),2)</f>
        <v>5500</v>
      </c>
      <c r="BVL13" s="513" t="s">
        <v>3327</v>
      </c>
      <c r="BVM13" s="239" t="s">
        <v>3326</v>
      </c>
      <c r="BVN13" s="240"/>
      <c r="BVO13" s="241" t="s">
        <v>3320</v>
      </c>
      <c r="BVP13" s="242">
        <f t="shared" ref="BVP13" si="3661">ROUND(AVERAGE(BVP10:BVP12),2)</f>
        <v>5500</v>
      </c>
      <c r="BVQ13" s="513" t="s">
        <v>3327</v>
      </c>
      <c r="BVR13" s="239" t="s">
        <v>3326</v>
      </c>
      <c r="BVS13" s="240"/>
      <c r="BVT13" s="241" t="s">
        <v>3320</v>
      </c>
      <c r="BVU13" s="242">
        <f t="shared" ref="BVU13" si="3662">ROUND(AVERAGE(BVU10:BVU12),2)</f>
        <v>5500</v>
      </c>
      <c r="BVV13" s="513" t="s">
        <v>3327</v>
      </c>
      <c r="BVW13" s="239" t="s">
        <v>3326</v>
      </c>
      <c r="BVX13" s="240"/>
      <c r="BVY13" s="241" t="s">
        <v>3320</v>
      </c>
      <c r="BVZ13" s="242">
        <f t="shared" ref="BVZ13" si="3663">ROUND(AVERAGE(BVZ10:BVZ12),2)</f>
        <v>5500</v>
      </c>
      <c r="BWA13" s="513" t="s">
        <v>3327</v>
      </c>
      <c r="BWB13" s="239" t="s">
        <v>3326</v>
      </c>
      <c r="BWC13" s="240"/>
      <c r="BWD13" s="241" t="s">
        <v>3320</v>
      </c>
      <c r="BWE13" s="242">
        <f t="shared" ref="BWE13" si="3664">ROUND(AVERAGE(BWE10:BWE12),2)</f>
        <v>5500</v>
      </c>
      <c r="BWF13" s="513" t="s">
        <v>3327</v>
      </c>
      <c r="BWG13" s="239" t="s">
        <v>3326</v>
      </c>
      <c r="BWH13" s="240"/>
      <c r="BWI13" s="241" t="s">
        <v>3320</v>
      </c>
      <c r="BWJ13" s="242">
        <f t="shared" ref="BWJ13" si="3665">ROUND(AVERAGE(BWJ10:BWJ12),2)</f>
        <v>5500</v>
      </c>
      <c r="BWK13" s="513" t="s">
        <v>3327</v>
      </c>
      <c r="BWL13" s="239" t="s">
        <v>3326</v>
      </c>
      <c r="BWM13" s="240"/>
      <c r="BWN13" s="241" t="s">
        <v>3320</v>
      </c>
      <c r="BWO13" s="242">
        <f t="shared" ref="BWO13" si="3666">ROUND(AVERAGE(BWO10:BWO12),2)</f>
        <v>5500</v>
      </c>
      <c r="BWP13" s="513" t="s">
        <v>3327</v>
      </c>
      <c r="BWQ13" s="239" t="s">
        <v>3326</v>
      </c>
      <c r="BWR13" s="240"/>
      <c r="BWS13" s="241" t="s">
        <v>3320</v>
      </c>
      <c r="BWT13" s="242">
        <f t="shared" ref="BWT13" si="3667">ROUND(AVERAGE(BWT10:BWT12),2)</f>
        <v>5500</v>
      </c>
      <c r="BWU13" s="513" t="s">
        <v>3327</v>
      </c>
      <c r="BWV13" s="239" t="s">
        <v>3326</v>
      </c>
      <c r="BWW13" s="240"/>
      <c r="BWX13" s="241" t="s">
        <v>3320</v>
      </c>
      <c r="BWY13" s="242">
        <f t="shared" ref="BWY13" si="3668">ROUND(AVERAGE(BWY10:BWY12),2)</f>
        <v>5500</v>
      </c>
      <c r="BWZ13" s="513" t="s">
        <v>3327</v>
      </c>
      <c r="BXA13" s="239" t="s">
        <v>3326</v>
      </c>
      <c r="BXB13" s="240"/>
      <c r="BXC13" s="241" t="s">
        <v>3320</v>
      </c>
      <c r="BXD13" s="242">
        <f t="shared" ref="BXD13" si="3669">ROUND(AVERAGE(BXD10:BXD12),2)</f>
        <v>5500</v>
      </c>
      <c r="BXE13" s="513" t="s">
        <v>3327</v>
      </c>
      <c r="BXF13" s="239" t="s">
        <v>3326</v>
      </c>
      <c r="BXG13" s="240"/>
      <c r="BXH13" s="241" t="s">
        <v>3320</v>
      </c>
      <c r="BXI13" s="242">
        <f t="shared" ref="BXI13" si="3670">ROUND(AVERAGE(BXI10:BXI12),2)</f>
        <v>5500</v>
      </c>
      <c r="BXJ13" s="513" t="s">
        <v>3327</v>
      </c>
      <c r="BXK13" s="239" t="s">
        <v>3326</v>
      </c>
      <c r="BXL13" s="240"/>
      <c r="BXM13" s="241" t="s">
        <v>3320</v>
      </c>
      <c r="BXN13" s="242">
        <f t="shared" ref="BXN13" si="3671">ROUND(AVERAGE(BXN10:BXN12),2)</f>
        <v>5500</v>
      </c>
      <c r="BXO13" s="513" t="s">
        <v>3327</v>
      </c>
      <c r="BXP13" s="239" t="s">
        <v>3326</v>
      </c>
      <c r="BXQ13" s="240"/>
      <c r="BXR13" s="241" t="s">
        <v>3320</v>
      </c>
      <c r="BXS13" s="242">
        <f t="shared" ref="BXS13" si="3672">ROUND(AVERAGE(BXS10:BXS12),2)</f>
        <v>5500</v>
      </c>
      <c r="BXT13" s="513" t="s">
        <v>3327</v>
      </c>
      <c r="BXU13" s="239" t="s">
        <v>3326</v>
      </c>
      <c r="BXV13" s="240"/>
      <c r="BXW13" s="241" t="s">
        <v>3320</v>
      </c>
      <c r="BXX13" s="242">
        <f t="shared" ref="BXX13" si="3673">ROUND(AVERAGE(BXX10:BXX12),2)</f>
        <v>5500</v>
      </c>
      <c r="BXY13" s="513" t="s">
        <v>3327</v>
      </c>
      <c r="BXZ13" s="239" t="s">
        <v>3326</v>
      </c>
      <c r="BYA13" s="240"/>
      <c r="BYB13" s="241" t="s">
        <v>3320</v>
      </c>
      <c r="BYC13" s="242">
        <f t="shared" ref="BYC13" si="3674">ROUND(AVERAGE(BYC10:BYC12),2)</f>
        <v>5500</v>
      </c>
      <c r="BYD13" s="513" t="s">
        <v>3327</v>
      </c>
      <c r="BYE13" s="239" t="s">
        <v>3326</v>
      </c>
      <c r="BYF13" s="240"/>
      <c r="BYG13" s="241" t="s">
        <v>3320</v>
      </c>
      <c r="BYH13" s="242">
        <f t="shared" ref="BYH13" si="3675">ROUND(AVERAGE(BYH10:BYH12),2)</f>
        <v>5500</v>
      </c>
      <c r="BYI13" s="513" t="s">
        <v>3327</v>
      </c>
      <c r="BYJ13" s="239" t="s">
        <v>3326</v>
      </c>
      <c r="BYK13" s="240"/>
      <c r="BYL13" s="241" t="s">
        <v>3320</v>
      </c>
      <c r="BYM13" s="242">
        <f t="shared" ref="BYM13" si="3676">ROUND(AVERAGE(BYM10:BYM12),2)</f>
        <v>5500</v>
      </c>
      <c r="BYN13" s="513" t="s">
        <v>3327</v>
      </c>
      <c r="BYO13" s="239" t="s">
        <v>3326</v>
      </c>
      <c r="BYP13" s="240"/>
      <c r="BYQ13" s="241" t="s">
        <v>3320</v>
      </c>
      <c r="BYR13" s="242">
        <f t="shared" ref="BYR13" si="3677">ROUND(AVERAGE(BYR10:BYR12),2)</f>
        <v>5500</v>
      </c>
      <c r="BYS13" s="513" t="s">
        <v>3327</v>
      </c>
      <c r="BYT13" s="239" t="s">
        <v>3326</v>
      </c>
      <c r="BYU13" s="240"/>
      <c r="BYV13" s="241" t="s">
        <v>3320</v>
      </c>
      <c r="BYW13" s="242">
        <f t="shared" ref="BYW13" si="3678">ROUND(AVERAGE(BYW10:BYW12),2)</f>
        <v>5500</v>
      </c>
      <c r="BYX13" s="513" t="s">
        <v>3327</v>
      </c>
      <c r="BYY13" s="239" t="s">
        <v>3326</v>
      </c>
      <c r="BYZ13" s="240"/>
      <c r="BZA13" s="241" t="s">
        <v>3320</v>
      </c>
      <c r="BZB13" s="242">
        <f t="shared" ref="BZB13" si="3679">ROUND(AVERAGE(BZB10:BZB12),2)</f>
        <v>5500</v>
      </c>
      <c r="BZC13" s="513" t="s">
        <v>3327</v>
      </c>
      <c r="BZD13" s="239" t="s">
        <v>3326</v>
      </c>
      <c r="BZE13" s="240"/>
      <c r="BZF13" s="241" t="s">
        <v>3320</v>
      </c>
      <c r="BZG13" s="242">
        <f t="shared" ref="BZG13" si="3680">ROUND(AVERAGE(BZG10:BZG12),2)</f>
        <v>5500</v>
      </c>
      <c r="BZH13" s="513" t="s">
        <v>3327</v>
      </c>
      <c r="BZI13" s="239" t="s">
        <v>3326</v>
      </c>
      <c r="BZJ13" s="240"/>
      <c r="BZK13" s="241" t="s">
        <v>3320</v>
      </c>
      <c r="BZL13" s="242">
        <f t="shared" ref="BZL13" si="3681">ROUND(AVERAGE(BZL10:BZL12),2)</f>
        <v>5500</v>
      </c>
      <c r="BZM13" s="513" t="s">
        <v>3327</v>
      </c>
      <c r="BZN13" s="239" t="s">
        <v>3326</v>
      </c>
      <c r="BZO13" s="240"/>
      <c r="BZP13" s="241" t="s">
        <v>3320</v>
      </c>
      <c r="BZQ13" s="242">
        <f t="shared" ref="BZQ13" si="3682">ROUND(AVERAGE(BZQ10:BZQ12),2)</f>
        <v>5500</v>
      </c>
      <c r="BZR13" s="513" t="s">
        <v>3327</v>
      </c>
      <c r="BZS13" s="239" t="s">
        <v>3326</v>
      </c>
      <c r="BZT13" s="240"/>
      <c r="BZU13" s="241" t="s">
        <v>3320</v>
      </c>
      <c r="BZV13" s="242">
        <f t="shared" ref="BZV13" si="3683">ROUND(AVERAGE(BZV10:BZV12),2)</f>
        <v>5500</v>
      </c>
      <c r="BZW13" s="513" t="s">
        <v>3327</v>
      </c>
      <c r="BZX13" s="239" t="s">
        <v>3326</v>
      </c>
      <c r="BZY13" s="240"/>
      <c r="BZZ13" s="241" t="s">
        <v>3320</v>
      </c>
      <c r="CAA13" s="242">
        <f t="shared" ref="CAA13" si="3684">ROUND(AVERAGE(CAA10:CAA12),2)</f>
        <v>5500</v>
      </c>
      <c r="CAB13" s="513" t="s">
        <v>3327</v>
      </c>
      <c r="CAC13" s="239" t="s">
        <v>3326</v>
      </c>
      <c r="CAD13" s="240"/>
      <c r="CAE13" s="241" t="s">
        <v>3320</v>
      </c>
      <c r="CAF13" s="242">
        <f t="shared" ref="CAF13" si="3685">ROUND(AVERAGE(CAF10:CAF12),2)</f>
        <v>5500</v>
      </c>
      <c r="CAG13" s="513" t="s">
        <v>3327</v>
      </c>
      <c r="CAH13" s="239" t="s">
        <v>3326</v>
      </c>
      <c r="CAI13" s="240"/>
      <c r="CAJ13" s="241" t="s">
        <v>3320</v>
      </c>
      <c r="CAK13" s="242">
        <f t="shared" ref="CAK13" si="3686">ROUND(AVERAGE(CAK10:CAK12),2)</f>
        <v>5500</v>
      </c>
      <c r="CAL13" s="513" t="s">
        <v>3327</v>
      </c>
      <c r="CAM13" s="239" t="s">
        <v>3326</v>
      </c>
      <c r="CAN13" s="240"/>
      <c r="CAO13" s="241" t="s">
        <v>3320</v>
      </c>
      <c r="CAP13" s="242">
        <f t="shared" ref="CAP13" si="3687">ROUND(AVERAGE(CAP10:CAP12),2)</f>
        <v>5500</v>
      </c>
      <c r="CAQ13" s="513" t="s">
        <v>3327</v>
      </c>
      <c r="CAR13" s="239" t="s">
        <v>3326</v>
      </c>
      <c r="CAS13" s="240"/>
      <c r="CAT13" s="241" t="s">
        <v>3320</v>
      </c>
      <c r="CAU13" s="242">
        <f t="shared" ref="CAU13" si="3688">ROUND(AVERAGE(CAU10:CAU12),2)</f>
        <v>5500</v>
      </c>
      <c r="CAV13" s="513" t="s">
        <v>3327</v>
      </c>
      <c r="CAW13" s="239" t="s">
        <v>3326</v>
      </c>
      <c r="CAX13" s="240"/>
      <c r="CAY13" s="241" t="s">
        <v>3320</v>
      </c>
      <c r="CAZ13" s="242">
        <f t="shared" ref="CAZ13" si="3689">ROUND(AVERAGE(CAZ10:CAZ12),2)</f>
        <v>5500</v>
      </c>
      <c r="CBA13" s="513" t="s">
        <v>3327</v>
      </c>
      <c r="CBB13" s="239" t="s">
        <v>3326</v>
      </c>
      <c r="CBC13" s="240"/>
      <c r="CBD13" s="241" t="s">
        <v>3320</v>
      </c>
      <c r="CBE13" s="242">
        <f t="shared" ref="CBE13" si="3690">ROUND(AVERAGE(CBE10:CBE12),2)</f>
        <v>5500</v>
      </c>
      <c r="CBF13" s="513" t="s">
        <v>3327</v>
      </c>
      <c r="CBG13" s="239" t="s">
        <v>3326</v>
      </c>
      <c r="CBH13" s="240"/>
      <c r="CBI13" s="241" t="s">
        <v>3320</v>
      </c>
      <c r="CBJ13" s="242">
        <f t="shared" ref="CBJ13" si="3691">ROUND(AVERAGE(CBJ10:CBJ12),2)</f>
        <v>5500</v>
      </c>
      <c r="CBK13" s="513" t="s">
        <v>3327</v>
      </c>
      <c r="CBL13" s="239" t="s">
        <v>3326</v>
      </c>
      <c r="CBM13" s="240"/>
      <c r="CBN13" s="241" t="s">
        <v>3320</v>
      </c>
      <c r="CBO13" s="242">
        <f t="shared" ref="CBO13" si="3692">ROUND(AVERAGE(CBO10:CBO12),2)</f>
        <v>5500</v>
      </c>
      <c r="CBP13" s="513" t="s">
        <v>3327</v>
      </c>
      <c r="CBQ13" s="239" t="s">
        <v>3326</v>
      </c>
      <c r="CBR13" s="240"/>
      <c r="CBS13" s="241" t="s">
        <v>3320</v>
      </c>
      <c r="CBT13" s="242">
        <f t="shared" ref="CBT13" si="3693">ROUND(AVERAGE(CBT10:CBT12),2)</f>
        <v>5500</v>
      </c>
      <c r="CBU13" s="513" t="s">
        <v>3327</v>
      </c>
      <c r="CBV13" s="239" t="s">
        <v>3326</v>
      </c>
      <c r="CBW13" s="240"/>
      <c r="CBX13" s="241" t="s">
        <v>3320</v>
      </c>
      <c r="CBY13" s="242">
        <f t="shared" ref="CBY13" si="3694">ROUND(AVERAGE(CBY10:CBY12),2)</f>
        <v>5500</v>
      </c>
      <c r="CBZ13" s="513" t="s">
        <v>3327</v>
      </c>
      <c r="CCA13" s="239" t="s">
        <v>3326</v>
      </c>
      <c r="CCB13" s="240"/>
      <c r="CCC13" s="241" t="s">
        <v>3320</v>
      </c>
      <c r="CCD13" s="242">
        <f t="shared" ref="CCD13" si="3695">ROUND(AVERAGE(CCD10:CCD12),2)</f>
        <v>5500</v>
      </c>
      <c r="CCE13" s="513" t="s">
        <v>3327</v>
      </c>
      <c r="CCF13" s="239" t="s">
        <v>3326</v>
      </c>
      <c r="CCG13" s="240"/>
      <c r="CCH13" s="241" t="s">
        <v>3320</v>
      </c>
      <c r="CCI13" s="242">
        <f t="shared" ref="CCI13" si="3696">ROUND(AVERAGE(CCI10:CCI12),2)</f>
        <v>5500</v>
      </c>
      <c r="CCJ13" s="513" t="s">
        <v>3327</v>
      </c>
      <c r="CCK13" s="239" t="s">
        <v>3326</v>
      </c>
      <c r="CCL13" s="240"/>
      <c r="CCM13" s="241" t="s">
        <v>3320</v>
      </c>
      <c r="CCN13" s="242">
        <f t="shared" ref="CCN13" si="3697">ROUND(AVERAGE(CCN10:CCN12),2)</f>
        <v>5500</v>
      </c>
      <c r="CCO13" s="513" t="s">
        <v>3327</v>
      </c>
      <c r="CCP13" s="239" t="s">
        <v>3326</v>
      </c>
      <c r="CCQ13" s="240"/>
      <c r="CCR13" s="241" t="s">
        <v>3320</v>
      </c>
      <c r="CCS13" s="242">
        <f t="shared" ref="CCS13" si="3698">ROUND(AVERAGE(CCS10:CCS12),2)</f>
        <v>5500</v>
      </c>
      <c r="CCT13" s="513" t="s">
        <v>3327</v>
      </c>
      <c r="CCU13" s="239" t="s">
        <v>3326</v>
      </c>
      <c r="CCV13" s="240"/>
      <c r="CCW13" s="241" t="s">
        <v>3320</v>
      </c>
      <c r="CCX13" s="242">
        <f t="shared" ref="CCX13" si="3699">ROUND(AVERAGE(CCX10:CCX12),2)</f>
        <v>5500</v>
      </c>
      <c r="CCY13" s="513" t="s">
        <v>3327</v>
      </c>
      <c r="CCZ13" s="239" t="s">
        <v>3326</v>
      </c>
      <c r="CDA13" s="240"/>
      <c r="CDB13" s="241" t="s">
        <v>3320</v>
      </c>
      <c r="CDC13" s="242">
        <f t="shared" ref="CDC13" si="3700">ROUND(AVERAGE(CDC10:CDC12),2)</f>
        <v>5500</v>
      </c>
      <c r="CDD13" s="513" t="s">
        <v>3327</v>
      </c>
      <c r="CDE13" s="239" t="s">
        <v>3326</v>
      </c>
      <c r="CDF13" s="240"/>
      <c r="CDG13" s="241" t="s">
        <v>3320</v>
      </c>
      <c r="CDH13" s="242">
        <f t="shared" ref="CDH13" si="3701">ROUND(AVERAGE(CDH10:CDH12),2)</f>
        <v>5500</v>
      </c>
      <c r="CDI13" s="513" t="s">
        <v>3327</v>
      </c>
      <c r="CDJ13" s="239" t="s">
        <v>3326</v>
      </c>
      <c r="CDK13" s="240"/>
      <c r="CDL13" s="241" t="s">
        <v>3320</v>
      </c>
      <c r="CDM13" s="242">
        <f t="shared" ref="CDM13" si="3702">ROUND(AVERAGE(CDM10:CDM12),2)</f>
        <v>5500</v>
      </c>
      <c r="CDN13" s="513" t="s">
        <v>3327</v>
      </c>
      <c r="CDO13" s="239" t="s">
        <v>3326</v>
      </c>
      <c r="CDP13" s="240"/>
      <c r="CDQ13" s="241" t="s">
        <v>3320</v>
      </c>
      <c r="CDR13" s="242">
        <f t="shared" ref="CDR13" si="3703">ROUND(AVERAGE(CDR10:CDR12),2)</f>
        <v>5500</v>
      </c>
      <c r="CDS13" s="513" t="s">
        <v>3327</v>
      </c>
      <c r="CDT13" s="239" t="s">
        <v>3326</v>
      </c>
      <c r="CDU13" s="240"/>
      <c r="CDV13" s="241" t="s">
        <v>3320</v>
      </c>
      <c r="CDW13" s="242">
        <f t="shared" ref="CDW13" si="3704">ROUND(AVERAGE(CDW10:CDW12),2)</f>
        <v>5500</v>
      </c>
      <c r="CDX13" s="513" t="s">
        <v>3327</v>
      </c>
      <c r="CDY13" s="239" t="s">
        <v>3326</v>
      </c>
      <c r="CDZ13" s="240"/>
      <c r="CEA13" s="241" t="s">
        <v>3320</v>
      </c>
      <c r="CEB13" s="242">
        <f t="shared" ref="CEB13" si="3705">ROUND(AVERAGE(CEB10:CEB12),2)</f>
        <v>5500</v>
      </c>
      <c r="CEC13" s="513" t="s">
        <v>3327</v>
      </c>
      <c r="CED13" s="239" t="s">
        <v>3326</v>
      </c>
      <c r="CEE13" s="240"/>
      <c r="CEF13" s="241" t="s">
        <v>3320</v>
      </c>
      <c r="CEG13" s="242">
        <f t="shared" ref="CEG13" si="3706">ROUND(AVERAGE(CEG10:CEG12),2)</f>
        <v>5500</v>
      </c>
      <c r="CEH13" s="513" t="s">
        <v>3327</v>
      </c>
      <c r="CEI13" s="239" t="s">
        <v>3326</v>
      </c>
      <c r="CEJ13" s="240"/>
      <c r="CEK13" s="241" t="s">
        <v>3320</v>
      </c>
      <c r="CEL13" s="242">
        <f t="shared" ref="CEL13" si="3707">ROUND(AVERAGE(CEL10:CEL12),2)</f>
        <v>5500</v>
      </c>
      <c r="CEM13" s="513" t="s">
        <v>3327</v>
      </c>
      <c r="CEN13" s="239" t="s">
        <v>3326</v>
      </c>
      <c r="CEO13" s="240"/>
      <c r="CEP13" s="241" t="s">
        <v>3320</v>
      </c>
      <c r="CEQ13" s="242">
        <f t="shared" ref="CEQ13" si="3708">ROUND(AVERAGE(CEQ10:CEQ12),2)</f>
        <v>5500</v>
      </c>
      <c r="CER13" s="513" t="s">
        <v>3327</v>
      </c>
      <c r="CES13" s="239" t="s">
        <v>3326</v>
      </c>
      <c r="CET13" s="240"/>
      <c r="CEU13" s="241" t="s">
        <v>3320</v>
      </c>
      <c r="CEV13" s="242">
        <f t="shared" ref="CEV13" si="3709">ROUND(AVERAGE(CEV10:CEV12),2)</f>
        <v>5500</v>
      </c>
      <c r="CEW13" s="513" t="s">
        <v>3327</v>
      </c>
      <c r="CEX13" s="239" t="s">
        <v>3326</v>
      </c>
      <c r="CEY13" s="240"/>
      <c r="CEZ13" s="241" t="s">
        <v>3320</v>
      </c>
      <c r="CFA13" s="242">
        <f t="shared" ref="CFA13" si="3710">ROUND(AVERAGE(CFA10:CFA12),2)</f>
        <v>5500</v>
      </c>
      <c r="CFB13" s="513" t="s">
        <v>3327</v>
      </c>
      <c r="CFC13" s="239" t="s">
        <v>3326</v>
      </c>
      <c r="CFD13" s="240"/>
      <c r="CFE13" s="241" t="s">
        <v>3320</v>
      </c>
      <c r="CFF13" s="242">
        <f t="shared" ref="CFF13" si="3711">ROUND(AVERAGE(CFF10:CFF12),2)</f>
        <v>5500</v>
      </c>
      <c r="CFG13" s="513" t="s">
        <v>3327</v>
      </c>
      <c r="CFH13" s="239" t="s">
        <v>3326</v>
      </c>
      <c r="CFI13" s="240"/>
      <c r="CFJ13" s="241" t="s">
        <v>3320</v>
      </c>
      <c r="CFK13" s="242">
        <f t="shared" ref="CFK13" si="3712">ROUND(AVERAGE(CFK10:CFK12),2)</f>
        <v>5500</v>
      </c>
      <c r="CFL13" s="513" t="s">
        <v>3327</v>
      </c>
      <c r="CFM13" s="239" t="s">
        <v>3326</v>
      </c>
      <c r="CFN13" s="240"/>
      <c r="CFO13" s="241" t="s">
        <v>3320</v>
      </c>
      <c r="CFP13" s="242">
        <f t="shared" ref="CFP13" si="3713">ROUND(AVERAGE(CFP10:CFP12),2)</f>
        <v>5500</v>
      </c>
      <c r="CFQ13" s="513" t="s">
        <v>3327</v>
      </c>
      <c r="CFR13" s="239" t="s">
        <v>3326</v>
      </c>
      <c r="CFS13" s="240"/>
      <c r="CFT13" s="241" t="s">
        <v>3320</v>
      </c>
      <c r="CFU13" s="242">
        <f t="shared" ref="CFU13" si="3714">ROUND(AVERAGE(CFU10:CFU12),2)</f>
        <v>5500</v>
      </c>
      <c r="CFV13" s="513" t="s">
        <v>3327</v>
      </c>
      <c r="CFW13" s="239" t="s">
        <v>3326</v>
      </c>
      <c r="CFX13" s="240"/>
      <c r="CFY13" s="241" t="s">
        <v>3320</v>
      </c>
      <c r="CFZ13" s="242">
        <f t="shared" ref="CFZ13" si="3715">ROUND(AVERAGE(CFZ10:CFZ12),2)</f>
        <v>5500</v>
      </c>
      <c r="CGA13" s="513" t="s">
        <v>3327</v>
      </c>
      <c r="CGB13" s="239" t="s">
        <v>3326</v>
      </c>
      <c r="CGC13" s="240"/>
      <c r="CGD13" s="241" t="s">
        <v>3320</v>
      </c>
      <c r="CGE13" s="242">
        <f t="shared" ref="CGE13" si="3716">ROUND(AVERAGE(CGE10:CGE12),2)</f>
        <v>5500</v>
      </c>
      <c r="CGF13" s="513" t="s">
        <v>3327</v>
      </c>
      <c r="CGG13" s="239" t="s">
        <v>3326</v>
      </c>
      <c r="CGH13" s="240"/>
      <c r="CGI13" s="241" t="s">
        <v>3320</v>
      </c>
      <c r="CGJ13" s="242">
        <f t="shared" ref="CGJ13" si="3717">ROUND(AVERAGE(CGJ10:CGJ12),2)</f>
        <v>5500</v>
      </c>
      <c r="CGK13" s="513" t="s">
        <v>3327</v>
      </c>
      <c r="CGL13" s="239" t="s">
        <v>3326</v>
      </c>
      <c r="CGM13" s="240"/>
      <c r="CGN13" s="241" t="s">
        <v>3320</v>
      </c>
      <c r="CGO13" s="242">
        <f t="shared" ref="CGO13" si="3718">ROUND(AVERAGE(CGO10:CGO12),2)</f>
        <v>5500</v>
      </c>
      <c r="CGP13" s="513" t="s">
        <v>3327</v>
      </c>
      <c r="CGQ13" s="239" t="s">
        <v>3326</v>
      </c>
      <c r="CGR13" s="240"/>
      <c r="CGS13" s="241" t="s">
        <v>3320</v>
      </c>
      <c r="CGT13" s="242">
        <f t="shared" ref="CGT13" si="3719">ROUND(AVERAGE(CGT10:CGT12),2)</f>
        <v>5500</v>
      </c>
      <c r="CGU13" s="513" t="s">
        <v>3327</v>
      </c>
      <c r="CGV13" s="239" t="s">
        <v>3326</v>
      </c>
      <c r="CGW13" s="240"/>
      <c r="CGX13" s="241" t="s">
        <v>3320</v>
      </c>
      <c r="CGY13" s="242">
        <f t="shared" ref="CGY13" si="3720">ROUND(AVERAGE(CGY10:CGY12),2)</f>
        <v>5500</v>
      </c>
      <c r="CGZ13" s="513" t="s">
        <v>3327</v>
      </c>
      <c r="CHA13" s="239" t="s">
        <v>3326</v>
      </c>
      <c r="CHB13" s="240"/>
      <c r="CHC13" s="241" t="s">
        <v>3320</v>
      </c>
      <c r="CHD13" s="242">
        <f t="shared" ref="CHD13" si="3721">ROUND(AVERAGE(CHD10:CHD12),2)</f>
        <v>5500</v>
      </c>
      <c r="CHE13" s="513" t="s">
        <v>3327</v>
      </c>
      <c r="CHF13" s="239" t="s">
        <v>3326</v>
      </c>
      <c r="CHG13" s="240"/>
      <c r="CHH13" s="241" t="s">
        <v>3320</v>
      </c>
      <c r="CHI13" s="242">
        <f t="shared" ref="CHI13" si="3722">ROUND(AVERAGE(CHI10:CHI12),2)</f>
        <v>5500</v>
      </c>
      <c r="CHJ13" s="513" t="s">
        <v>3327</v>
      </c>
      <c r="CHK13" s="239" t="s">
        <v>3326</v>
      </c>
      <c r="CHL13" s="240"/>
      <c r="CHM13" s="241" t="s">
        <v>3320</v>
      </c>
      <c r="CHN13" s="242">
        <f t="shared" ref="CHN13" si="3723">ROUND(AVERAGE(CHN10:CHN12),2)</f>
        <v>5500</v>
      </c>
      <c r="CHO13" s="513" t="s">
        <v>3327</v>
      </c>
      <c r="CHP13" s="239" t="s">
        <v>3326</v>
      </c>
      <c r="CHQ13" s="240"/>
      <c r="CHR13" s="241" t="s">
        <v>3320</v>
      </c>
      <c r="CHS13" s="242">
        <f t="shared" ref="CHS13" si="3724">ROUND(AVERAGE(CHS10:CHS12),2)</f>
        <v>5500</v>
      </c>
      <c r="CHT13" s="513" t="s">
        <v>3327</v>
      </c>
      <c r="CHU13" s="239" t="s">
        <v>3326</v>
      </c>
      <c r="CHV13" s="240"/>
      <c r="CHW13" s="241" t="s">
        <v>3320</v>
      </c>
      <c r="CHX13" s="242">
        <f t="shared" ref="CHX13" si="3725">ROUND(AVERAGE(CHX10:CHX12),2)</f>
        <v>5500</v>
      </c>
      <c r="CHY13" s="513" t="s">
        <v>3327</v>
      </c>
      <c r="CHZ13" s="239" t="s">
        <v>3326</v>
      </c>
      <c r="CIA13" s="240"/>
      <c r="CIB13" s="241" t="s">
        <v>3320</v>
      </c>
      <c r="CIC13" s="242">
        <f t="shared" ref="CIC13" si="3726">ROUND(AVERAGE(CIC10:CIC12),2)</f>
        <v>5500</v>
      </c>
      <c r="CID13" s="513" t="s">
        <v>3327</v>
      </c>
      <c r="CIE13" s="239" t="s">
        <v>3326</v>
      </c>
      <c r="CIF13" s="240"/>
      <c r="CIG13" s="241" t="s">
        <v>3320</v>
      </c>
      <c r="CIH13" s="242">
        <f t="shared" ref="CIH13" si="3727">ROUND(AVERAGE(CIH10:CIH12),2)</f>
        <v>5500</v>
      </c>
      <c r="CII13" s="513" t="s">
        <v>3327</v>
      </c>
      <c r="CIJ13" s="239" t="s">
        <v>3326</v>
      </c>
      <c r="CIK13" s="240"/>
      <c r="CIL13" s="241" t="s">
        <v>3320</v>
      </c>
      <c r="CIM13" s="242">
        <f t="shared" ref="CIM13" si="3728">ROUND(AVERAGE(CIM10:CIM12),2)</f>
        <v>5500</v>
      </c>
      <c r="CIN13" s="513" t="s">
        <v>3327</v>
      </c>
      <c r="CIO13" s="239" t="s">
        <v>3326</v>
      </c>
      <c r="CIP13" s="240"/>
      <c r="CIQ13" s="241" t="s">
        <v>3320</v>
      </c>
      <c r="CIR13" s="242">
        <f t="shared" ref="CIR13" si="3729">ROUND(AVERAGE(CIR10:CIR12),2)</f>
        <v>5500</v>
      </c>
      <c r="CIS13" s="513" t="s">
        <v>3327</v>
      </c>
      <c r="CIT13" s="239" t="s">
        <v>3326</v>
      </c>
      <c r="CIU13" s="240"/>
      <c r="CIV13" s="241" t="s">
        <v>3320</v>
      </c>
      <c r="CIW13" s="242">
        <f t="shared" ref="CIW13" si="3730">ROUND(AVERAGE(CIW10:CIW12),2)</f>
        <v>5500</v>
      </c>
      <c r="CIX13" s="513" t="s">
        <v>3327</v>
      </c>
      <c r="CIY13" s="239" t="s">
        <v>3326</v>
      </c>
      <c r="CIZ13" s="240"/>
      <c r="CJA13" s="241" t="s">
        <v>3320</v>
      </c>
      <c r="CJB13" s="242">
        <f t="shared" ref="CJB13" si="3731">ROUND(AVERAGE(CJB10:CJB12),2)</f>
        <v>5500</v>
      </c>
      <c r="CJC13" s="513" t="s">
        <v>3327</v>
      </c>
      <c r="CJD13" s="239" t="s">
        <v>3326</v>
      </c>
      <c r="CJE13" s="240"/>
      <c r="CJF13" s="241" t="s">
        <v>3320</v>
      </c>
      <c r="CJG13" s="242">
        <f t="shared" ref="CJG13" si="3732">ROUND(AVERAGE(CJG10:CJG12),2)</f>
        <v>5500</v>
      </c>
      <c r="CJH13" s="513" t="s">
        <v>3327</v>
      </c>
      <c r="CJI13" s="239" t="s">
        <v>3326</v>
      </c>
      <c r="CJJ13" s="240"/>
      <c r="CJK13" s="241" t="s">
        <v>3320</v>
      </c>
      <c r="CJL13" s="242">
        <f t="shared" ref="CJL13" si="3733">ROUND(AVERAGE(CJL10:CJL12),2)</f>
        <v>5500</v>
      </c>
      <c r="CJM13" s="513" t="s">
        <v>3327</v>
      </c>
      <c r="CJN13" s="239" t="s">
        <v>3326</v>
      </c>
      <c r="CJO13" s="240"/>
      <c r="CJP13" s="241" t="s">
        <v>3320</v>
      </c>
      <c r="CJQ13" s="242">
        <f t="shared" ref="CJQ13" si="3734">ROUND(AVERAGE(CJQ10:CJQ12),2)</f>
        <v>5500</v>
      </c>
      <c r="CJR13" s="513" t="s">
        <v>3327</v>
      </c>
      <c r="CJS13" s="239" t="s">
        <v>3326</v>
      </c>
      <c r="CJT13" s="240"/>
      <c r="CJU13" s="241" t="s">
        <v>3320</v>
      </c>
      <c r="CJV13" s="242">
        <f t="shared" ref="CJV13" si="3735">ROUND(AVERAGE(CJV10:CJV12),2)</f>
        <v>5500</v>
      </c>
      <c r="CJW13" s="513" t="s">
        <v>3327</v>
      </c>
      <c r="CJX13" s="239" t="s">
        <v>3326</v>
      </c>
      <c r="CJY13" s="240"/>
      <c r="CJZ13" s="241" t="s">
        <v>3320</v>
      </c>
      <c r="CKA13" s="242">
        <f t="shared" ref="CKA13" si="3736">ROUND(AVERAGE(CKA10:CKA12),2)</f>
        <v>5500</v>
      </c>
      <c r="CKB13" s="513" t="s">
        <v>3327</v>
      </c>
      <c r="CKC13" s="239" t="s">
        <v>3326</v>
      </c>
      <c r="CKD13" s="240"/>
      <c r="CKE13" s="241" t="s">
        <v>3320</v>
      </c>
      <c r="CKF13" s="242">
        <f t="shared" ref="CKF13" si="3737">ROUND(AVERAGE(CKF10:CKF12),2)</f>
        <v>5500</v>
      </c>
      <c r="CKG13" s="513" t="s">
        <v>3327</v>
      </c>
      <c r="CKH13" s="239" t="s">
        <v>3326</v>
      </c>
      <c r="CKI13" s="240"/>
      <c r="CKJ13" s="241" t="s">
        <v>3320</v>
      </c>
      <c r="CKK13" s="242">
        <f t="shared" ref="CKK13" si="3738">ROUND(AVERAGE(CKK10:CKK12),2)</f>
        <v>5500</v>
      </c>
      <c r="CKL13" s="513" t="s">
        <v>3327</v>
      </c>
      <c r="CKM13" s="239" t="s">
        <v>3326</v>
      </c>
      <c r="CKN13" s="240"/>
      <c r="CKO13" s="241" t="s">
        <v>3320</v>
      </c>
      <c r="CKP13" s="242">
        <f t="shared" ref="CKP13" si="3739">ROUND(AVERAGE(CKP10:CKP12),2)</f>
        <v>5500</v>
      </c>
      <c r="CKQ13" s="513" t="s">
        <v>3327</v>
      </c>
      <c r="CKR13" s="239" t="s">
        <v>3326</v>
      </c>
      <c r="CKS13" s="240"/>
      <c r="CKT13" s="241" t="s">
        <v>3320</v>
      </c>
      <c r="CKU13" s="242">
        <f t="shared" ref="CKU13" si="3740">ROUND(AVERAGE(CKU10:CKU12),2)</f>
        <v>5500</v>
      </c>
      <c r="CKV13" s="513" t="s">
        <v>3327</v>
      </c>
      <c r="CKW13" s="239" t="s">
        <v>3326</v>
      </c>
      <c r="CKX13" s="240"/>
      <c r="CKY13" s="241" t="s">
        <v>3320</v>
      </c>
      <c r="CKZ13" s="242">
        <f t="shared" ref="CKZ13" si="3741">ROUND(AVERAGE(CKZ10:CKZ12),2)</f>
        <v>5500</v>
      </c>
      <c r="CLA13" s="513" t="s">
        <v>3327</v>
      </c>
      <c r="CLB13" s="239" t="s">
        <v>3326</v>
      </c>
      <c r="CLC13" s="240"/>
      <c r="CLD13" s="241" t="s">
        <v>3320</v>
      </c>
      <c r="CLE13" s="242">
        <f t="shared" ref="CLE13" si="3742">ROUND(AVERAGE(CLE10:CLE12),2)</f>
        <v>5500</v>
      </c>
      <c r="CLF13" s="513" t="s">
        <v>3327</v>
      </c>
      <c r="CLG13" s="239" t="s">
        <v>3326</v>
      </c>
      <c r="CLH13" s="240"/>
      <c r="CLI13" s="241" t="s">
        <v>3320</v>
      </c>
      <c r="CLJ13" s="242">
        <f t="shared" ref="CLJ13" si="3743">ROUND(AVERAGE(CLJ10:CLJ12),2)</f>
        <v>5500</v>
      </c>
      <c r="CLK13" s="513" t="s">
        <v>3327</v>
      </c>
      <c r="CLL13" s="239" t="s">
        <v>3326</v>
      </c>
      <c r="CLM13" s="240"/>
      <c r="CLN13" s="241" t="s">
        <v>3320</v>
      </c>
      <c r="CLO13" s="242">
        <f t="shared" ref="CLO13" si="3744">ROUND(AVERAGE(CLO10:CLO12),2)</f>
        <v>5500</v>
      </c>
      <c r="CLP13" s="513" t="s">
        <v>3327</v>
      </c>
      <c r="CLQ13" s="239" t="s">
        <v>3326</v>
      </c>
      <c r="CLR13" s="240"/>
      <c r="CLS13" s="241" t="s">
        <v>3320</v>
      </c>
      <c r="CLT13" s="242">
        <f t="shared" ref="CLT13" si="3745">ROUND(AVERAGE(CLT10:CLT12),2)</f>
        <v>5500</v>
      </c>
      <c r="CLU13" s="513" t="s">
        <v>3327</v>
      </c>
      <c r="CLV13" s="239" t="s">
        <v>3326</v>
      </c>
      <c r="CLW13" s="240"/>
      <c r="CLX13" s="241" t="s">
        <v>3320</v>
      </c>
      <c r="CLY13" s="242">
        <f t="shared" ref="CLY13" si="3746">ROUND(AVERAGE(CLY10:CLY12),2)</f>
        <v>5500</v>
      </c>
      <c r="CLZ13" s="513" t="s">
        <v>3327</v>
      </c>
      <c r="CMA13" s="239" t="s">
        <v>3326</v>
      </c>
      <c r="CMB13" s="240"/>
      <c r="CMC13" s="241" t="s">
        <v>3320</v>
      </c>
      <c r="CMD13" s="242">
        <f t="shared" ref="CMD13" si="3747">ROUND(AVERAGE(CMD10:CMD12),2)</f>
        <v>5500</v>
      </c>
      <c r="CME13" s="513" t="s">
        <v>3327</v>
      </c>
      <c r="CMF13" s="239" t="s">
        <v>3326</v>
      </c>
      <c r="CMG13" s="240"/>
      <c r="CMH13" s="241" t="s">
        <v>3320</v>
      </c>
      <c r="CMI13" s="242">
        <f t="shared" ref="CMI13" si="3748">ROUND(AVERAGE(CMI10:CMI12),2)</f>
        <v>5500</v>
      </c>
      <c r="CMJ13" s="513" t="s">
        <v>3327</v>
      </c>
      <c r="CMK13" s="239" t="s">
        <v>3326</v>
      </c>
      <c r="CML13" s="240"/>
      <c r="CMM13" s="241" t="s">
        <v>3320</v>
      </c>
      <c r="CMN13" s="242">
        <f t="shared" ref="CMN13" si="3749">ROUND(AVERAGE(CMN10:CMN12),2)</f>
        <v>5500</v>
      </c>
      <c r="CMO13" s="513" t="s">
        <v>3327</v>
      </c>
      <c r="CMP13" s="239" t="s">
        <v>3326</v>
      </c>
      <c r="CMQ13" s="240"/>
      <c r="CMR13" s="241" t="s">
        <v>3320</v>
      </c>
      <c r="CMS13" s="242">
        <f t="shared" ref="CMS13" si="3750">ROUND(AVERAGE(CMS10:CMS12),2)</f>
        <v>5500</v>
      </c>
      <c r="CMT13" s="513" t="s">
        <v>3327</v>
      </c>
      <c r="CMU13" s="239" t="s">
        <v>3326</v>
      </c>
      <c r="CMV13" s="240"/>
      <c r="CMW13" s="241" t="s">
        <v>3320</v>
      </c>
      <c r="CMX13" s="242">
        <f t="shared" ref="CMX13" si="3751">ROUND(AVERAGE(CMX10:CMX12),2)</f>
        <v>5500</v>
      </c>
      <c r="CMY13" s="513" t="s">
        <v>3327</v>
      </c>
      <c r="CMZ13" s="239" t="s">
        <v>3326</v>
      </c>
      <c r="CNA13" s="240"/>
      <c r="CNB13" s="241" t="s">
        <v>3320</v>
      </c>
      <c r="CNC13" s="242">
        <f t="shared" ref="CNC13" si="3752">ROUND(AVERAGE(CNC10:CNC12),2)</f>
        <v>5500</v>
      </c>
      <c r="CND13" s="513" t="s">
        <v>3327</v>
      </c>
      <c r="CNE13" s="239" t="s">
        <v>3326</v>
      </c>
      <c r="CNF13" s="240"/>
      <c r="CNG13" s="241" t="s">
        <v>3320</v>
      </c>
      <c r="CNH13" s="242">
        <f t="shared" ref="CNH13" si="3753">ROUND(AVERAGE(CNH10:CNH12),2)</f>
        <v>5500</v>
      </c>
      <c r="CNI13" s="513" t="s">
        <v>3327</v>
      </c>
      <c r="CNJ13" s="239" t="s">
        <v>3326</v>
      </c>
      <c r="CNK13" s="240"/>
      <c r="CNL13" s="241" t="s">
        <v>3320</v>
      </c>
      <c r="CNM13" s="242">
        <f t="shared" ref="CNM13" si="3754">ROUND(AVERAGE(CNM10:CNM12),2)</f>
        <v>5500</v>
      </c>
      <c r="CNN13" s="513" t="s">
        <v>3327</v>
      </c>
      <c r="CNO13" s="239" t="s">
        <v>3326</v>
      </c>
      <c r="CNP13" s="240"/>
      <c r="CNQ13" s="241" t="s">
        <v>3320</v>
      </c>
      <c r="CNR13" s="242">
        <f t="shared" ref="CNR13" si="3755">ROUND(AVERAGE(CNR10:CNR12),2)</f>
        <v>5500</v>
      </c>
      <c r="CNS13" s="513" t="s">
        <v>3327</v>
      </c>
      <c r="CNT13" s="239" t="s">
        <v>3326</v>
      </c>
      <c r="CNU13" s="240"/>
      <c r="CNV13" s="241" t="s">
        <v>3320</v>
      </c>
      <c r="CNW13" s="242">
        <f t="shared" ref="CNW13" si="3756">ROUND(AVERAGE(CNW10:CNW12),2)</f>
        <v>5500</v>
      </c>
      <c r="CNX13" s="513" t="s">
        <v>3327</v>
      </c>
      <c r="CNY13" s="239" t="s">
        <v>3326</v>
      </c>
      <c r="CNZ13" s="240"/>
      <c r="COA13" s="241" t="s">
        <v>3320</v>
      </c>
      <c r="COB13" s="242">
        <f t="shared" ref="COB13" si="3757">ROUND(AVERAGE(COB10:COB12),2)</f>
        <v>5500</v>
      </c>
      <c r="COC13" s="513" t="s">
        <v>3327</v>
      </c>
      <c r="COD13" s="239" t="s">
        <v>3326</v>
      </c>
      <c r="COE13" s="240"/>
      <c r="COF13" s="241" t="s">
        <v>3320</v>
      </c>
      <c r="COG13" s="242">
        <f t="shared" ref="COG13" si="3758">ROUND(AVERAGE(COG10:COG12),2)</f>
        <v>5500</v>
      </c>
      <c r="COH13" s="513" t="s">
        <v>3327</v>
      </c>
      <c r="COI13" s="239" t="s">
        <v>3326</v>
      </c>
      <c r="COJ13" s="240"/>
      <c r="COK13" s="241" t="s">
        <v>3320</v>
      </c>
      <c r="COL13" s="242">
        <f t="shared" ref="COL13" si="3759">ROUND(AVERAGE(COL10:COL12),2)</f>
        <v>5500</v>
      </c>
      <c r="COM13" s="513" t="s">
        <v>3327</v>
      </c>
      <c r="CON13" s="239" t="s">
        <v>3326</v>
      </c>
      <c r="COO13" s="240"/>
      <c r="COP13" s="241" t="s">
        <v>3320</v>
      </c>
      <c r="COQ13" s="242">
        <f t="shared" ref="COQ13" si="3760">ROUND(AVERAGE(COQ10:COQ12),2)</f>
        <v>5500</v>
      </c>
      <c r="COR13" s="513" t="s">
        <v>3327</v>
      </c>
      <c r="COS13" s="239" t="s">
        <v>3326</v>
      </c>
      <c r="COT13" s="240"/>
      <c r="COU13" s="241" t="s">
        <v>3320</v>
      </c>
      <c r="COV13" s="242">
        <f t="shared" ref="COV13" si="3761">ROUND(AVERAGE(COV10:COV12),2)</f>
        <v>5500</v>
      </c>
      <c r="COW13" s="513" t="s">
        <v>3327</v>
      </c>
      <c r="COX13" s="239" t="s">
        <v>3326</v>
      </c>
      <c r="COY13" s="240"/>
      <c r="COZ13" s="241" t="s">
        <v>3320</v>
      </c>
      <c r="CPA13" s="242">
        <f t="shared" ref="CPA13" si="3762">ROUND(AVERAGE(CPA10:CPA12),2)</f>
        <v>5500</v>
      </c>
      <c r="CPB13" s="513" t="s">
        <v>3327</v>
      </c>
      <c r="CPC13" s="239" t="s">
        <v>3326</v>
      </c>
      <c r="CPD13" s="240"/>
      <c r="CPE13" s="241" t="s">
        <v>3320</v>
      </c>
      <c r="CPF13" s="242">
        <f t="shared" ref="CPF13" si="3763">ROUND(AVERAGE(CPF10:CPF12),2)</f>
        <v>5500</v>
      </c>
      <c r="CPG13" s="513" t="s">
        <v>3327</v>
      </c>
      <c r="CPH13" s="239" t="s">
        <v>3326</v>
      </c>
      <c r="CPI13" s="240"/>
      <c r="CPJ13" s="241" t="s">
        <v>3320</v>
      </c>
      <c r="CPK13" s="242">
        <f t="shared" ref="CPK13" si="3764">ROUND(AVERAGE(CPK10:CPK12),2)</f>
        <v>5500</v>
      </c>
      <c r="CPL13" s="513" t="s">
        <v>3327</v>
      </c>
      <c r="CPM13" s="239" t="s">
        <v>3326</v>
      </c>
      <c r="CPN13" s="240"/>
      <c r="CPO13" s="241" t="s">
        <v>3320</v>
      </c>
      <c r="CPP13" s="242">
        <f t="shared" ref="CPP13" si="3765">ROUND(AVERAGE(CPP10:CPP12),2)</f>
        <v>5500</v>
      </c>
      <c r="CPQ13" s="513" t="s">
        <v>3327</v>
      </c>
      <c r="CPR13" s="239" t="s">
        <v>3326</v>
      </c>
      <c r="CPS13" s="240"/>
      <c r="CPT13" s="241" t="s">
        <v>3320</v>
      </c>
      <c r="CPU13" s="242">
        <f t="shared" ref="CPU13" si="3766">ROUND(AVERAGE(CPU10:CPU12),2)</f>
        <v>5500</v>
      </c>
      <c r="CPV13" s="513" t="s">
        <v>3327</v>
      </c>
      <c r="CPW13" s="239" t="s">
        <v>3326</v>
      </c>
      <c r="CPX13" s="240"/>
      <c r="CPY13" s="241" t="s">
        <v>3320</v>
      </c>
      <c r="CPZ13" s="242">
        <f t="shared" ref="CPZ13" si="3767">ROUND(AVERAGE(CPZ10:CPZ12),2)</f>
        <v>5500</v>
      </c>
      <c r="CQA13" s="513" t="s">
        <v>3327</v>
      </c>
      <c r="CQB13" s="239" t="s">
        <v>3326</v>
      </c>
      <c r="CQC13" s="240"/>
      <c r="CQD13" s="241" t="s">
        <v>3320</v>
      </c>
      <c r="CQE13" s="242">
        <f t="shared" ref="CQE13" si="3768">ROUND(AVERAGE(CQE10:CQE12),2)</f>
        <v>5500</v>
      </c>
      <c r="CQF13" s="513" t="s">
        <v>3327</v>
      </c>
      <c r="CQG13" s="239" t="s">
        <v>3326</v>
      </c>
      <c r="CQH13" s="240"/>
      <c r="CQI13" s="241" t="s">
        <v>3320</v>
      </c>
      <c r="CQJ13" s="242">
        <f t="shared" ref="CQJ13" si="3769">ROUND(AVERAGE(CQJ10:CQJ12),2)</f>
        <v>5500</v>
      </c>
      <c r="CQK13" s="513" t="s">
        <v>3327</v>
      </c>
      <c r="CQL13" s="239" t="s">
        <v>3326</v>
      </c>
      <c r="CQM13" s="240"/>
      <c r="CQN13" s="241" t="s">
        <v>3320</v>
      </c>
      <c r="CQO13" s="242">
        <f t="shared" ref="CQO13" si="3770">ROUND(AVERAGE(CQO10:CQO12),2)</f>
        <v>5500</v>
      </c>
      <c r="CQP13" s="513" t="s">
        <v>3327</v>
      </c>
      <c r="CQQ13" s="239" t="s">
        <v>3326</v>
      </c>
      <c r="CQR13" s="240"/>
      <c r="CQS13" s="241" t="s">
        <v>3320</v>
      </c>
      <c r="CQT13" s="242">
        <f t="shared" ref="CQT13" si="3771">ROUND(AVERAGE(CQT10:CQT12),2)</f>
        <v>5500</v>
      </c>
      <c r="CQU13" s="513" t="s">
        <v>3327</v>
      </c>
      <c r="CQV13" s="239" t="s">
        <v>3326</v>
      </c>
      <c r="CQW13" s="240"/>
      <c r="CQX13" s="241" t="s">
        <v>3320</v>
      </c>
      <c r="CQY13" s="242">
        <f t="shared" ref="CQY13" si="3772">ROUND(AVERAGE(CQY10:CQY12),2)</f>
        <v>5500</v>
      </c>
      <c r="CQZ13" s="513" t="s">
        <v>3327</v>
      </c>
      <c r="CRA13" s="239" t="s">
        <v>3326</v>
      </c>
      <c r="CRB13" s="240"/>
      <c r="CRC13" s="241" t="s">
        <v>3320</v>
      </c>
      <c r="CRD13" s="242">
        <f t="shared" ref="CRD13" si="3773">ROUND(AVERAGE(CRD10:CRD12),2)</f>
        <v>5500</v>
      </c>
      <c r="CRE13" s="513" t="s">
        <v>3327</v>
      </c>
      <c r="CRF13" s="239" t="s">
        <v>3326</v>
      </c>
      <c r="CRG13" s="240"/>
      <c r="CRH13" s="241" t="s">
        <v>3320</v>
      </c>
      <c r="CRI13" s="242">
        <f t="shared" ref="CRI13" si="3774">ROUND(AVERAGE(CRI10:CRI12),2)</f>
        <v>5500</v>
      </c>
      <c r="CRJ13" s="513" t="s">
        <v>3327</v>
      </c>
      <c r="CRK13" s="239" t="s">
        <v>3326</v>
      </c>
      <c r="CRL13" s="240"/>
      <c r="CRM13" s="241" t="s">
        <v>3320</v>
      </c>
      <c r="CRN13" s="242">
        <f t="shared" ref="CRN13" si="3775">ROUND(AVERAGE(CRN10:CRN12),2)</f>
        <v>5500</v>
      </c>
      <c r="CRO13" s="513" t="s">
        <v>3327</v>
      </c>
      <c r="CRP13" s="239" t="s">
        <v>3326</v>
      </c>
      <c r="CRQ13" s="240"/>
      <c r="CRR13" s="241" t="s">
        <v>3320</v>
      </c>
      <c r="CRS13" s="242">
        <f t="shared" ref="CRS13" si="3776">ROUND(AVERAGE(CRS10:CRS12),2)</f>
        <v>5500</v>
      </c>
      <c r="CRT13" s="513" t="s">
        <v>3327</v>
      </c>
      <c r="CRU13" s="239" t="s">
        <v>3326</v>
      </c>
      <c r="CRV13" s="240"/>
      <c r="CRW13" s="241" t="s">
        <v>3320</v>
      </c>
      <c r="CRX13" s="242">
        <f t="shared" ref="CRX13" si="3777">ROUND(AVERAGE(CRX10:CRX12),2)</f>
        <v>5500</v>
      </c>
      <c r="CRY13" s="513" t="s">
        <v>3327</v>
      </c>
      <c r="CRZ13" s="239" t="s">
        <v>3326</v>
      </c>
      <c r="CSA13" s="240"/>
      <c r="CSB13" s="241" t="s">
        <v>3320</v>
      </c>
      <c r="CSC13" s="242">
        <f t="shared" ref="CSC13" si="3778">ROUND(AVERAGE(CSC10:CSC12),2)</f>
        <v>5500</v>
      </c>
      <c r="CSD13" s="513" t="s">
        <v>3327</v>
      </c>
      <c r="CSE13" s="239" t="s">
        <v>3326</v>
      </c>
      <c r="CSF13" s="240"/>
      <c r="CSG13" s="241" t="s">
        <v>3320</v>
      </c>
      <c r="CSH13" s="242">
        <f t="shared" ref="CSH13" si="3779">ROUND(AVERAGE(CSH10:CSH12),2)</f>
        <v>5500</v>
      </c>
      <c r="CSI13" s="513" t="s">
        <v>3327</v>
      </c>
      <c r="CSJ13" s="239" t="s">
        <v>3326</v>
      </c>
      <c r="CSK13" s="240"/>
      <c r="CSL13" s="241" t="s">
        <v>3320</v>
      </c>
      <c r="CSM13" s="242">
        <f t="shared" ref="CSM13" si="3780">ROUND(AVERAGE(CSM10:CSM12),2)</f>
        <v>5500</v>
      </c>
      <c r="CSN13" s="513" t="s">
        <v>3327</v>
      </c>
      <c r="CSO13" s="239" t="s">
        <v>3326</v>
      </c>
      <c r="CSP13" s="240"/>
      <c r="CSQ13" s="241" t="s">
        <v>3320</v>
      </c>
      <c r="CSR13" s="242">
        <f t="shared" ref="CSR13" si="3781">ROUND(AVERAGE(CSR10:CSR12),2)</f>
        <v>5500</v>
      </c>
      <c r="CSS13" s="513" t="s">
        <v>3327</v>
      </c>
      <c r="CST13" s="239" t="s">
        <v>3326</v>
      </c>
      <c r="CSU13" s="240"/>
      <c r="CSV13" s="241" t="s">
        <v>3320</v>
      </c>
      <c r="CSW13" s="242">
        <f t="shared" ref="CSW13" si="3782">ROUND(AVERAGE(CSW10:CSW12),2)</f>
        <v>5500</v>
      </c>
      <c r="CSX13" s="513" t="s">
        <v>3327</v>
      </c>
      <c r="CSY13" s="239" t="s">
        <v>3326</v>
      </c>
      <c r="CSZ13" s="240"/>
      <c r="CTA13" s="241" t="s">
        <v>3320</v>
      </c>
      <c r="CTB13" s="242">
        <f t="shared" ref="CTB13" si="3783">ROUND(AVERAGE(CTB10:CTB12),2)</f>
        <v>5500</v>
      </c>
      <c r="CTC13" s="513" t="s">
        <v>3327</v>
      </c>
      <c r="CTD13" s="239" t="s">
        <v>3326</v>
      </c>
      <c r="CTE13" s="240"/>
      <c r="CTF13" s="241" t="s">
        <v>3320</v>
      </c>
      <c r="CTG13" s="242">
        <f t="shared" ref="CTG13" si="3784">ROUND(AVERAGE(CTG10:CTG12),2)</f>
        <v>5500</v>
      </c>
      <c r="CTH13" s="513" t="s">
        <v>3327</v>
      </c>
      <c r="CTI13" s="239" t="s">
        <v>3326</v>
      </c>
      <c r="CTJ13" s="240"/>
      <c r="CTK13" s="241" t="s">
        <v>3320</v>
      </c>
      <c r="CTL13" s="242">
        <f t="shared" ref="CTL13" si="3785">ROUND(AVERAGE(CTL10:CTL12),2)</f>
        <v>5500</v>
      </c>
      <c r="CTM13" s="513" t="s">
        <v>3327</v>
      </c>
      <c r="CTN13" s="239" t="s">
        <v>3326</v>
      </c>
      <c r="CTO13" s="240"/>
      <c r="CTP13" s="241" t="s">
        <v>3320</v>
      </c>
      <c r="CTQ13" s="242">
        <f t="shared" ref="CTQ13" si="3786">ROUND(AVERAGE(CTQ10:CTQ12),2)</f>
        <v>5500</v>
      </c>
      <c r="CTR13" s="513" t="s">
        <v>3327</v>
      </c>
      <c r="CTS13" s="239" t="s">
        <v>3326</v>
      </c>
      <c r="CTT13" s="240"/>
      <c r="CTU13" s="241" t="s">
        <v>3320</v>
      </c>
      <c r="CTV13" s="242">
        <f t="shared" ref="CTV13" si="3787">ROUND(AVERAGE(CTV10:CTV12),2)</f>
        <v>5500</v>
      </c>
      <c r="CTW13" s="513" t="s">
        <v>3327</v>
      </c>
      <c r="CTX13" s="239" t="s">
        <v>3326</v>
      </c>
      <c r="CTY13" s="240"/>
      <c r="CTZ13" s="241" t="s">
        <v>3320</v>
      </c>
      <c r="CUA13" s="242">
        <f t="shared" ref="CUA13" si="3788">ROUND(AVERAGE(CUA10:CUA12),2)</f>
        <v>5500</v>
      </c>
      <c r="CUB13" s="513" t="s">
        <v>3327</v>
      </c>
      <c r="CUC13" s="239" t="s">
        <v>3326</v>
      </c>
      <c r="CUD13" s="240"/>
      <c r="CUE13" s="241" t="s">
        <v>3320</v>
      </c>
      <c r="CUF13" s="242">
        <f t="shared" ref="CUF13" si="3789">ROUND(AVERAGE(CUF10:CUF12),2)</f>
        <v>5500</v>
      </c>
      <c r="CUG13" s="513" t="s">
        <v>3327</v>
      </c>
      <c r="CUH13" s="239" t="s">
        <v>3326</v>
      </c>
      <c r="CUI13" s="240"/>
      <c r="CUJ13" s="241" t="s">
        <v>3320</v>
      </c>
      <c r="CUK13" s="242">
        <f t="shared" ref="CUK13" si="3790">ROUND(AVERAGE(CUK10:CUK12),2)</f>
        <v>5500</v>
      </c>
      <c r="CUL13" s="513" t="s">
        <v>3327</v>
      </c>
      <c r="CUM13" s="239" t="s">
        <v>3326</v>
      </c>
      <c r="CUN13" s="240"/>
      <c r="CUO13" s="241" t="s">
        <v>3320</v>
      </c>
      <c r="CUP13" s="242">
        <f t="shared" ref="CUP13" si="3791">ROUND(AVERAGE(CUP10:CUP12),2)</f>
        <v>5500</v>
      </c>
      <c r="CUQ13" s="513" t="s">
        <v>3327</v>
      </c>
      <c r="CUR13" s="239" t="s">
        <v>3326</v>
      </c>
      <c r="CUS13" s="240"/>
      <c r="CUT13" s="241" t="s">
        <v>3320</v>
      </c>
      <c r="CUU13" s="242">
        <f t="shared" ref="CUU13" si="3792">ROUND(AVERAGE(CUU10:CUU12),2)</f>
        <v>5500</v>
      </c>
      <c r="CUV13" s="513" t="s">
        <v>3327</v>
      </c>
      <c r="CUW13" s="239" t="s">
        <v>3326</v>
      </c>
      <c r="CUX13" s="240"/>
      <c r="CUY13" s="241" t="s">
        <v>3320</v>
      </c>
      <c r="CUZ13" s="242">
        <f t="shared" ref="CUZ13" si="3793">ROUND(AVERAGE(CUZ10:CUZ12),2)</f>
        <v>5500</v>
      </c>
      <c r="CVA13" s="513" t="s">
        <v>3327</v>
      </c>
      <c r="CVB13" s="239" t="s">
        <v>3326</v>
      </c>
      <c r="CVC13" s="240"/>
      <c r="CVD13" s="241" t="s">
        <v>3320</v>
      </c>
      <c r="CVE13" s="242">
        <f t="shared" ref="CVE13" si="3794">ROUND(AVERAGE(CVE10:CVE12),2)</f>
        <v>5500</v>
      </c>
      <c r="CVF13" s="513" t="s">
        <v>3327</v>
      </c>
      <c r="CVG13" s="239" t="s">
        <v>3326</v>
      </c>
      <c r="CVH13" s="240"/>
      <c r="CVI13" s="241" t="s">
        <v>3320</v>
      </c>
      <c r="CVJ13" s="242">
        <f t="shared" ref="CVJ13" si="3795">ROUND(AVERAGE(CVJ10:CVJ12),2)</f>
        <v>5500</v>
      </c>
      <c r="CVK13" s="513" t="s">
        <v>3327</v>
      </c>
      <c r="CVL13" s="239" t="s">
        <v>3326</v>
      </c>
      <c r="CVM13" s="240"/>
      <c r="CVN13" s="241" t="s">
        <v>3320</v>
      </c>
      <c r="CVO13" s="242">
        <f t="shared" ref="CVO13" si="3796">ROUND(AVERAGE(CVO10:CVO12),2)</f>
        <v>5500</v>
      </c>
      <c r="CVP13" s="513" t="s">
        <v>3327</v>
      </c>
      <c r="CVQ13" s="239" t="s">
        <v>3326</v>
      </c>
      <c r="CVR13" s="240"/>
      <c r="CVS13" s="241" t="s">
        <v>3320</v>
      </c>
      <c r="CVT13" s="242">
        <f t="shared" ref="CVT13" si="3797">ROUND(AVERAGE(CVT10:CVT12),2)</f>
        <v>5500</v>
      </c>
      <c r="CVU13" s="513" t="s">
        <v>3327</v>
      </c>
      <c r="CVV13" s="239" t="s">
        <v>3326</v>
      </c>
      <c r="CVW13" s="240"/>
      <c r="CVX13" s="241" t="s">
        <v>3320</v>
      </c>
      <c r="CVY13" s="242">
        <f t="shared" ref="CVY13" si="3798">ROUND(AVERAGE(CVY10:CVY12),2)</f>
        <v>5500</v>
      </c>
      <c r="CVZ13" s="513" t="s">
        <v>3327</v>
      </c>
      <c r="CWA13" s="239" t="s">
        <v>3326</v>
      </c>
      <c r="CWB13" s="240"/>
      <c r="CWC13" s="241" t="s">
        <v>3320</v>
      </c>
      <c r="CWD13" s="242">
        <f t="shared" ref="CWD13" si="3799">ROUND(AVERAGE(CWD10:CWD12),2)</f>
        <v>5500</v>
      </c>
      <c r="CWE13" s="513" t="s">
        <v>3327</v>
      </c>
      <c r="CWF13" s="239" t="s">
        <v>3326</v>
      </c>
      <c r="CWG13" s="240"/>
      <c r="CWH13" s="241" t="s">
        <v>3320</v>
      </c>
      <c r="CWI13" s="242">
        <f t="shared" ref="CWI13" si="3800">ROUND(AVERAGE(CWI10:CWI12),2)</f>
        <v>5500</v>
      </c>
      <c r="CWJ13" s="513" t="s">
        <v>3327</v>
      </c>
      <c r="CWK13" s="239" t="s">
        <v>3326</v>
      </c>
      <c r="CWL13" s="240"/>
      <c r="CWM13" s="241" t="s">
        <v>3320</v>
      </c>
      <c r="CWN13" s="242">
        <f t="shared" ref="CWN13" si="3801">ROUND(AVERAGE(CWN10:CWN12),2)</f>
        <v>5500</v>
      </c>
      <c r="CWO13" s="513" t="s">
        <v>3327</v>
      </c>
      <c r="CWP13" s="239" t="s">
        <v>3326</v>
      </c>
      <c r="CWQ13" s="240"/>
      <c r="CWR13" s="241" t="s">
        <v>3320</v>
      </c>
      <c r="CWS13" s="242">
        <f t="shared" ref="CWS13" si="3802">ROUND(AVERAGE(CWS10:CWS12),2)</f>
        <v>5500</v>
      </c>
      <c r="CWT13" s="513" t="s">
        <v>3327</v>
      </c>
      <c r="CWU13" s="239" t="s">
        <v>3326</v>
      </c>
      <c r="CWV13" s="240"/>
      <c r="CWW13" s="241" t="s">
        <v>3320</v>
      </c>
      <c r="CWX13" s="242">
        <f t="shared" ref="CWX13" si="3803">ROUND(AVERAGE(CWX10:CWX12),2)</f>
        <v>5500</v>
      </c>
      <c r="CWY13" s="513" t="s">
        <v>3327</v>
      </c>
      <c r="CWZ13" s="239" t="s">
        <v>3326</v>
      </c>
      <c r="CXA13" s="240"/>
      <c r="CXB13" s="241" t="s">
        <v>3320</v>
      </c>
      <c r="CXC13" s="242">
        <f t="shared" ref="CXC13" si="3804">ROUND(AVERAGE(CXC10:CXC12),2)</f>
        <v>5500</v>
      </c>
      <c r="CXD13" s="513" t="s">
        <v>3327</v>
      </c>
      <c r="CXE13" s="239" t="s">
        <v>3326</v>
      </c>
      <c r="CXF13" s="240"/>
      <c r="CXG13" s="241" t="s">
        <v>3320</v>
      </c>
      <c r="CXH13" s="242">
        <f t="shared" ref="CXH13" si="3805">ROUND(AVERAGE(CXH10:CXH12),2)</f>
        <v>5500</v>
      </c>
      <c r="CXI13" s="513" t="s">
        <v>3327</v>
      </c>
      <c r="CXJ13" s="239" t="s">
        <v>3326</v>
      </c>
      <c r="CXK13" s="240"/>
      <c r="CXL13" s="241" t="s">
        <v>3320</v>
      </c>
      <c r="CXM13" s="242">
        <f t="shared" ref="CXM13" si="3806">ROUND(AVERAGE(CXM10:CXM12),2)</f>
        <v>5500</v>
      </c>
      <c r="CXN13" s="513" t="s">
        <v>3327</v>
      </c>
      <c r="CXO13" s="239" t="s">
        <v>3326</v>
      </c>
      <c r="CXP13" s="240"/>
      <c r="CXQ13" s="241" t="s">
        <v>3320</v>
      </c>
      <c r="CXR13" s="242">
        <f t="shared" ref="CXR13" si="3807">ROUND(AVERAGE(CXR10:CXR12),2)</f>
        <v>5500</v>
      </c>
      <c r="CXS13" s="513" t="s">
        <v>3327</v>
      </c>
      <c r="CXT13" s="239" t="s">
        <v>3326</v>
      </c>
      <c r="CXU13" s="240"/>
      <c r="CXV13" s="241" t="s">
        <v>3320</v>
      </c>
      <c r="CXW13" s="242">
        <f t="shared" ref="CXW13" si="3808">ROUND(AVERAGE(CXW10:CXW12),2)</f>
        <v>5500</v>
      </c>
      <c r="CXX13" s="513" t="s">
        <v>3327</v>
      </c>
      <c r="CXY13" s="239" t="s">
        <v>3326</v>
      </c>
      <c r="CXZ13" s="240"/>
      <c r="CYA13" s="241" t="s">
        <v>3320</v>
      </c>
      <c r="CYB13" s="242">
        <f t="shared" ref="CYB13" si="3809">ROUND(AVERAGE(CYB10:CYB12),2)</f>
        <v>5500</v>
      </c>
      <c r="CYC13" s="513" t="s">
        <v>3327</v>
      </c>
      <c r="CYD13" s="239" t="s">
        <v>3326</v>
      </c>
      <c r="CYE13" s="240"/>
      <c r="CYF13" s="241" t="s">
        <v>3320</v>
      </c>
      <c r="CYG13" s="242">
        <f t="shared" ref="CYG13" si="3810">ROUND(AVERAGE(CYG10:CYG12),2)</f>
        <v>5500</v>
      </c>
      <c r="CYH13" s="513" t="s">
        <v>3327</v>
      </c>
      <c r="CYI13" s="239" t="s">
        <v>3326</v>
      </c>
      <c r="CYJ13" s="240"/>
      <c r="CYK13" s="241" t="s">
        <v>3320</v>
      </c>
      <c r="CYL13" s="242">
        <f t="shared" ref="CYL13" si="3811">ROUND(AVERAGE(CYL10:CYL12),2)</f>
        <v>5500</v>
      </c>
      <c r="CYM13" s="513" t="s">
        <v>3327</v>
      </c>
      <c r="CYN13" s="239" t="s">
        <v>3326</v>
      </c>
      <c r="CYO13" s="240"/>
      <c r="CYP13" s="241" t="s">
        <v>3320</v>
      </c>
      <c r="CYQ13" s="242">
        <f t="shared" ref="CYQ13" si="3812">ROUND(AVERAGE(CYQ10:CYQ12),2)</f>
        <v>5500</v>
      </c>
      <c r="CYR13" s="513" t="s">
        <v>3327</v>
      </c>
      <c r="CYS13" s="239" t="s">
        <v>3326</v>
      </c>
      <c r="CYT13" s="240"/>
      <c r="CYU13" s="241" t="s">
        <v>3320</v>
      </c>
      <c r="CYV13" s="242">
        <f t="shared" ref="CYV13" si="3813">ROUND(AVERAGE(CYV10:CYV12),2)</f>
        <v>5500</v>
      </c>
      <c r="CYW13" s="513" t="s">
        <v>3327</v>
      </c>
      <c r="CYX13" s="239" t="s">
        <v>3326</v>
      </c>
      <c r="CYY13" s="240"/>
      <c r="CYZ13" s="241" t="s">
        <v>3320</v>
      </c>
      <c r="CZA13" s="242">
        <f t="shared" ref="CZA13" si="3814">ROUND(AVERAGE(CZA10:CZA12),2)</f>
        <v>5500</v>
      </c>
      <c r="CZB13" s="513" t="s">
        <v>3327</v>
      </c>
      <c r="CZC13" s="239" t="s">
        <v>3326</v>
      </c>
      <c r="CZD13" s="240"/>
      <c r="CZE13" s="241" t="s">
        <v>3320</v>
      </c>
      <c r="CZF13" s="242">
        <f t="shared" ref="CZF13" si="3815">ROUND(AVERAGE(CZF10:CZF12),2)</f>
        <v>5500</v>
      </c>
      <c r="CZG13" s="513" t="s">
        <v>3327</v>
      </c>
      <c r="CZH13" s="239" t="s">
        <v>3326</v>
      </c>
      <c r="CZI13" s="240"/>
      <c r="CZJ13" s="241" t="s">
        <v>3320</v>
      </c>
      <c r="CZK13" s="242">
        <f t="shared" ref="CZK13" si="3816">ROUND(AVERAGE(CZK10:CZK12),2)</f>
        <v>5500</v>
      </c>
      <c r="CZL13" s="513" t="s">
        <v>3327</v>
      </c>
      <c r="CZM13" s="239" t="s">
        <v>3326</v>
      </c>
      <c r="CZN13" s="240"/>
      <c r="CZO13" s="241" t="s">
        <v>3320</v>
      </c>
      <c r="CZP13" s="242">
        <f t="shared" ref="CZP13" si="3817">ROUND(AVERAGE(CZP10:CZP12),2)</f>
        <v>5500</v>
      </c>
      <c r="CZQ13" s="513" t="s">
        <v>3327</v>
      </c>
      <c r="CZR13" s="239" t="s">
        <v>3326</v>
      </c>
      <c r="CZS13" s="240"/>
      <c r="CZT13" s="241" t="s">
        <v>3320</v>
      </c>
      <c r="CZU13" s="242">
        <f t="shared" ref="CZU13" si="3818">ROUND(AVERAGE(CZU10:CZU12),2)</f>
        <v>5500</v>
      </c>
      <c r="CZV13" s="513" t="s">
        <v>3327</v>
      </c>
      <c r="CZW13" s="239" t="s">
        <v>3326</v>
      </c>
      <c r="CZX13" s="240"/>
      <c r="CZY13" s="241" t="s">
        <v>3320</v>
      </c>
      <c r="CZZ13" s="242">
        <f t="shared" ref="CZZ13" si="3819">ROUND(AVERAGE(CZZ10:CZZ12),2)</f>
        <v>5500</v>
      </c>
      <c r="DAA13" s="513" t="s">
        <v>3327</v>
      </c>
      <c r="DAB13" s="239" t="s">
        <v>3326</v>
      </c>
      <c r="DAC13" s="240"/>
      <c r="DAD13" s="241" t="s">
        <v>3320</v>
      </c>
      <c r="DAE13" s="242">
        <f t="shared" ref="DAE13" si="3820">ROUND(AVERAGE(DAE10:DAE12),2)</f>
        <v>5500</v>
      </c>
      <c r="DAF13" s="513" t="s">
        <v>3327</v>
      </c>
      <c r="DAG13" s="239" t="s">
        <v>3326</v>
      </c>
      <c r="DAH13" s="240"/>
      <c r="DAI13" s="241" t="s">
        <v>3320</v>
      </c>
      <c r="DAJ13" s="242">
        <f t="shared" ref="DAJ13" si="3821">ROUND(AVERAGE(DAJ10:DAJ12),2)</f>
        <v>5500</v>
      </c>
      <c r="DAK13" s="513" t="s">
        <v>3327</v>
      </c>
      <c r="DAL13" s="239" t="s">
        <v>3326</v>
      </c>
      <c r="DAM13" s="240"/>
      <c r="DAN13" s="241" t="s">
        <v>3320</v>
      </c>
      <c r="DAO13" s="242">
        <f t="shared" ref="DAO13" si="3822">ROUND(AVERAGE(DAO10:DAO12),2)</f>
        <v>5500</v>
      </c>
      <c r="DAP13" s="513" t="s">
        <v>3327</v>
      </c>
      <c r="DAQ13" s="239" t="s">
        <v>3326</v>
      </c>
      <c r="DAR13" s="240"/>
      <c r="DAS13" s="241" t="s">
        <v>3320</v>
      </c>
      <c r="DAT13" s="242">
        <f t="shared" ref="DAT13" si="3823">ROUND(AVERAGE(DAT10:DAT12),2)</f>
        <v>5500</v>
      </c>
      <c r="DAU13" s="513" t="s">
        <v>3327</v>
      </c>
      <c r="DAV13" s="239" t="s">
        <v>3326</v>
      </c>
      <c r="DAW13" s="240"/>
      <c r="DAX13" s="241" t="s">
        <v>3320</v>
      </c>
      <c r="DAY13" s="242">
        <f t="shared" ref="DAY13" si="3824">ROUND(AVERAGE(DAY10:DAY12),2)</f>
        <v>5500</v>
      </c>
      <c r="DAZ13" s="513" t="s">
        <v>3327</v>
      </c>
      <c r="DBA13" s="239" t="s">
        <v>3326</v>
      </c>
      <c r="DBB13" s="240"/>
      <c r="DBC13" s="241" t="s">
        <v>3320</v>
      </c>
      <c r="DBD13" s="242">
        <f t="shared" ref="DBD13" si="3825">ROUND(AVERAGE(DBD10:DBD12),2)</f>
        <v>5500</v>
      </c>
      <c r="DBE13" s="513" t="s">
        <v>3327</v>
      </c>
      <c r="DBF13" s="239" t="s">
        <v>3326</v>
      </c>
      <c r="DBG13" s="240"/>
      <c r="DBH13" s="241" t="s">
        <v>3320</v>
      </c>
      <c r="DBI13" s="242">
        <f t="shared" ref="DBI13" si="3826">ROUND(AVERAGE(DBI10:DBI12),2)</f>
        <v>5500</v>
      </c>
      <c r="DBJ13" s="513" t="s">
        <v>3327</v>
      </c>
      <c r="DBK13" s="239" t="s">
        <v>3326</v>
      </c>
      <c r="DBL13" s="240"/>
      <c r="DBM13" s="241" t="s">
        <v>3320</v>
      </c>
      <c r="DBN13" s="242">
        <f t="shared" ref="DBN13" si="3827">ROUND(AVERAGE(DBN10:DBN12),2)</f>
        <v>5500</v>
      </c>
      <c r="DBO13" s="513" t="s">
        <v>3327</v>
      </c>
      <c r="DBP13" s="239" t="s">
        <v>3326</v>
      </c>
      <c r="DBQ13" s="240"/>
      <c r="DBR13" s="241" t="s">
        <v>3320</v>
      </c>
      <c r="DBS13" s="242">
        <f t="shared" ref="DBS13" si="3828">ROUND(AVERAGE(DBS10:DBS12),2)</f>
        <v>5500</v>
      </c>
      <c r="DBT13" s="513" t="s">
        <v>3327</v>
      </c>
      <c r="DBU13" s="239" t="s">
        <v>3326</v>
      </c>
      <c r="DBV13" s="240"/>
      <c r="DBW13" s="241" t="s">
        <v>3320</v>
      </c>
      <c r="DBX13" s="242">
        <f t="shared" ref="DBX13" si="3829">ROUND(AVERAGE(DBX10:DBX12),2)</f>
        <v>5500</v>
      </c>
      <c r="DBY13" s="513" t="s">
        <v>3327</v>
      </c>
      <c r="DBZ13" s="239" t="s">
        <v>3326</v>
      </c>
      <c r="DCA13" s="240"/>
      <c r="DCB13" s="241" t="s">
        <v>3320</v>
      </c>
      <c r="DCC13" s="242">
        <f t="shared" ref="DCC13" si="3830">ROUND(AVERAGE(DCC10:DCC12),2)</f>
        <v>5500</v>
      </c>
      <c r="DCD13" s="513" t="s">
        <v>3327</v>
      </c>
      <c r="DCE13" s="239" t="s">
        <v>3326</v>
      </c>
      <c r="DCF13" s="240"/>
      <c r="DCG13" s="241" t="s">
        <v>3320</v>
      </c>
      <c r="DCH13" s="242">
        <f t="shared" ref="DCH13" si="3831">ROUND(AVERAGE(DCH10:DCH12),2)</f>
        <v>5500</v>
      </c>
      <c r="DCI13" s="513" t="s">
        <v>3327</v>
      </c>
      <c r="DCJ13" s="239" t="s">
        <v>3326</v>
      </c>
      <c r="DCK13" s="240"/>
      <c r="DCL13" s="241" t="s">
        <v>3320</v>
      </c>
      <c r="DCM13" s="242">
        <f t="shared" ref="DCM13" si="3832">ROUND(AVERAGE(DCM10:DCM12),2)</f>
        <v>5500</v>
      </c>
      <c r="DCN13" s="513" t="s">
        <v>3327</v>
      </c>
      <c r="DCO13" s="239" t="s">
        <v>3326</v>
      </c>
      <c r="DCP13" s="240"/>
      <c r="DCQ13" s="241" t="s">
        <v>3320</v>
      </c>
      <c r="DCR13" s="242">
        <f t="shared" ref="DCR13" si="3833">ROUND(AVERAGE(DCR10:DCR12),2)</f>
        <v>5500</v>
      </c>
      <c r="DCS13" s="513" t="s">
        <v>3327</v>
      </c>
      <c r="DCT13" s="239" t="s">
        <v>3326</v>
      </c>
      <c r="DCU13" s="240"/>
      <c r="DCV13" s="241" t="s">
        <v>3320</v>
      </c>
      <c r="DCW13" s="242">
        <f t="shared" ref="DCW13" si="3834">ROUND(AVERAGE(DCW10:DCW12),2)</f>
        <v>5500</v>
      </c>
      <c r="DCX13" s="513" t="s">
        <v>3327</v>
      </c>
      <c r="DCY13" s="239" t="s">
        <v>3326</v>
      </c>
      <c r="DCZ13" s="240"/>
      <c r="DDA13" s="241" t="s">
        <v>3320</v>
      </c>
      <c r="DDB13" s="242">
        <f t="shared" ref="DDB13" si="3835">ROUND(AVERAGE(DDB10:DDB12),2)</f>
        <v>5500</v>
      </c>
      <c r="DDC13" s="513" t="s">
        <v>3327</v>
      </c>
      <c r="DDD13" s="239" t="s">
        <v>3326</v>
      </c>
      <c r="DDE13" s="240"/>
      <c r="DDF13" s="241" t="s">
        <v>3320</v>
      </c>
      <c r="DDG13" s="242">
        <f t="shared" ref="DDG13" si="3836">ROUND(AVERAGE(DDG10:DDG12),2)</f>
        <v>5500</v>
      </c>
      <c r="DDH13" s="513" t="s">
        <v>3327</v>
      </c>
      <c r="DDI13" s="239" t="s">
        <v>3326</v>
      </c>
      <c r="DDJ13" s="240"/>
      <c r="DDK13" s="241" t="s">
        <v>3320</v>
      </c>
      <c r="DDL13" s="242">
        <f t="shared" ref="DDL13" si="3837">ROUND(AVERAGE(DDL10:DDL12),2)</f>
        <v>5500</v>
      </c>
      <c r="DDM13" s="513" t="s">
        <v>3327</v>
      </c>
      <c r="DDN13" s="239" t="s">
        <v>3326</v>
      </c>
      <c r="DDO13" s="240"/>
      <c r="DDP13" s="241" t="s">
        <v>3320</v>
      </c>
      <c r="DDQ13" s="242">
        <f t="shared" ref="DDQ13" si="3838">ROUND(AVERAGE(DDQ10:DDQ12),2)</f>
        <v>5500</v>
      </c>
      <c r="DDR13" s="513" t="s">
        <v>3327</v>
      </c>
      <c r="DDS13" s="239" t="s">
        <v>3326</v>
      </c>
      <c r="DDT13" s="240"/>
      <c r="DDU13" s="241" t="s">
        <v>3320</v>
      </c>
      <c r="DDV13" s="242">
        <f t="shared" ref="DDV13" si="3839">ROUND(AVERAGE(DDV10:DDV12),2)</f>
        <v>5500</v>
      </c>
      <c r="DDW13" s="513" t="s">
        <v>3327</v>
      </c>
      <c r="DDX13" s="239" t="s">
        <v>3326</v>
      </c>
      <c r="DDY13" s="240"/>
      <c r="DDZ13" s="241" t="s">
        <v>3320</v>
      </c>
      <c r="DEA13" s="242">
        <f t="shared" ref="DEA13" si="3840">ROUND(AVERAGE(DEA10:DEA12),2)</f>
        <v>5500</v>
      </c>
      <c r="DEB13" s="513" t="s">
        <v>3327</v>
      </c>
      <c r="DEC13" s="239" t="s">
        <v>3326</v>
      </c>
      <c r="DED13" s="240"/>
      <c r="DEE13" s="241" t="s">
        <v>3320</v>
      </c>
      <c r="DEF13" s="242">
        <f t="shared" ref="DEF13" si="3841">ROUND(AVERAGE(DEF10:DEF12),2)</f>
        <v>5500</v>
      </c>
      <c r="DEG13" s="513" t="s">
        <v>3327</v>
      </c>
      <c r="DEH13" s="239" t="s">
        <v>3326</v>
      </c>
      <c r="DEI13" s="240"/>
      <c r="DEJ13" s="241" t="s">
        <v>3320</v>
      </c>
      <c r="DEK13" s="242">
        <f t="shared" ref="DEK13" si="3842">ROUND(AVERAGE(DEK10:DEK12),2)</f>
        <v>5500</v>
      </c>
      <c r="DEL13" s="513" t="s">
        <v>3327</v>
      </c>
      <c r="DEM13" s="239" t="s">
        <v>3326</v>
      </c>
      <c r="DEN13" s="240"/>
      <c r="DEO13" s="241" t="s">
        <v>3320</v>
      </c>
      <c r="DEP13" s="242">
        <f t="shared" ref="DEP13" si="3843">ROUND(AVERAGE(DEP10:DEP12),2)</f>
        <v>5500</v>
      </c>
      <c r="DEQ13" s="513" t="s">
        <v>3327</v>
      </c>
      <c r="DER13" s="239" t="s">
        <v>3326</v>
      </c>
      <c r="DES13" s="240"/>
      <c r="DET13" s="241" t="s">
        <v>3320</v>
      </c>
      <c r="DEU13" s="242">
        <f t="shared" ref="DEU13" si="3844">ROUND(AVERAGE(DEU10:DEU12),2)</f>
        <v>5500</v>
      </c>
      <c r="DEV13" s="513" t="s">
        <v>3327</v>
      </c>
      <c r="DEW13" s="239" t="s">
        <v>3326</v>
      </c>
      <c r="DEX13" s="240"/>
      <c r="DEY13" s="241" t="s">
        <v>3320</v>
      </c>
      <c r="DEZ13" s="242">
        <f t="shared" ref="DEZ13" si="3845">ROUND(AVERAGE(DEZ10:DEZ12),2)</f>
        <v>5500</v>
      </c>
      <c r="DFA13" s="513" t="s">
        <v>3327</v>
      </c>
      <c r="DFB13" s="239" t="s">
        <v>3326</v>
      </c>
      <c r="DFC13" s="240"/>
      <c r="DFD13" s="241" t="s">
        <v>3320</v>
      </c>
      <c r="DFE13" s="242">
        <f t="shared" ref="DFE13" si="3846">ROUND(AVERAGE(DFE10:DFE12),2)</f>
        <v>5500</v>
      </c>
      <c r="DFF13" s="513" t="s">
        <v>3327</v>
      </c>
      <c r="DFG13" s="239" t="s">
        <v>3326</v>
      </c>
      <c r="DFH13" s="240"/>
      <c r="DFI13" s="241" t="s">
        <v>3320</v>
      </c>
      <c r="DFJ13" s="242">
        <f t="shared" ref="DFJ13" si="3847">ROUND(AVERAGE(DFJ10:DFJ12),2)</f>
        <v>5500</v>
      </c>
      <c r="DFK13" s="513" t="s">
        <v>3327</v>
      </c>
      <c r="DFL13" s="239" t="s">
        <v>3326</v>
      </c>
      <c r="DFM13" s="240"/>
      <c r="DFN13" s="241" t="s">
        <v>3320</v>
      </c>
      <c r="DFO13" s="242">
        <f t="shared" ref="DFO13" si="3848">ROUND(AVERAGE(DFO10:DFO12),2)</f>
        <v>5500</v>
      </c>
      <c r="DFP13" s="513" t="s">
        <v>3327</v>
      </c>
      <c r="DFQ13" s="239" t="s">
        <v>3326</v>
      </c>
      <c r="DFR13" s="240"/>
      <c r="DFS13" s="241" t="s">
        <v>3320</v>
      </c>
      <c r="DFT13" s="242">
        <f t="shared" ref="DFT13" si="3849">ROUND(AVERAGE(DFT10:DFT12),2)</f>
        <v>5500</v>
      </c>
      <c r="DFU13" s="513" t="s">
        <v>3327</v>
      </c>
      <c r="DFV13" s="239" t="s">
        <v>3326</v>
      </c>
      <c r="DFW13" s="240"/>
      <c r="DFX13" s="241" t="s">
        <v>3320</v>
      </c>
      <c r="DFY13" s="242">
        <f t="shared" ref="DFY13" si="3850">ROUND(AVERAGE(DFY10:DFY12),2)</f>
        <v>5500</v>
      </c>
      <c r="DFZ13" s="513" t="s">
        <v>3327</v>
      </c>
      <c r="DGA13" s="239" t="s">
        <v>3326</v>
      </c>
      <c r="DGB13" s="240"/>
      <c r="DGC13" s="241" t="s">
        <v>3320</v>
      </c>
      <c r="DGD13" s="242">
        <f t="shared" ref="DGD13" si="3851">ROUND(AVERAGE(DGD10:DGD12),2)</f>
        <v>5500</v>
      </c>
      <c r="DGE13" s="513" t="s">
        <v>3327</v>
      </c>
      <c r="DGF13" s="239" t="s">
        <v>3326</v>
      </c>
      <c r="DGG13" s="240"/>
      <c r="DGH13" s="241" t="s">
        <v>3320</v>
      </c>
      <c r="DGI13" s="242">
        <f t="shared" ref="DGI13" si="3852">ROUND(AVERAGE(DGI10:DGI12),2)</f>
        <v>5500</v>
      </c>
      <c r="DGJ13" s="513" t="s">
        <v>3327</v>
      </c>
      <c r="DGK13" s="239" t="s">
        <v>3326</v>
      </c>
      <c r="DGL13" s="240"/>
      <c r="DGM13" s="241" t="s">
        <v>3320</v>
      </c>
      <c r="DGN13" s="242">
        <f t="shared" ref="DGN13" si="3853">ROUND(AVERAGE(DGN10:DGN12),2)</f>
        <v>5500</v>
      </c>
      <c r="DGO13" s="513" t="s">
        <v>3327</v>
      </c>
      <c r="DGP13" s="239" t="s">
        <v>3326</v>
      </c>
      <c r="DGQ13" s="240"/>
      <c r="DGR13" s="241" t="s">
        <v>3320</v>
      </c>
      <c r="DGS13" s="242">
        <f t="shared" ref="DGS13" si="3854">ROUND(AVERAGE(DGS10:DGS12),2)</f>
        <v>5500</v>
      </c>
      <c r="DGT13" s="513" t="s">
        <v>3327</v>
      </c>
      <c r="DGU13" s="239" t="s">
        <v>3326</v>
      </c>
      <c r="DGV13" s="240"/>
      <c r="DGW13" s="241" t="s">
        <v>3320</v>
      </c>
      <c r="DGX13" s="242">
        <f t="shared" ref="DGX13" si="3855">ROUND(AVERAGE(DGX10:DGX12),2)</f>
        <v>5500</v>
      </c>
      <c r="DGY13" s="513" t="s">
        <v>3327</v>
      </c>
      <c r="DGZ13" s="239" t="s">
        <v>3326</v>
      </c>
      <c r="DHA13" s="240"/>
      <c r="DHB13" s="241" t="s">
        <v>3320</v>
      </c>
      <c r="DHC13" s="242">
        <f t="shared" ref="DHC13" si="3856">ROUND(AVERAGE(DHC10:DHC12),2)</f>
        <v>5500</v>
      </c>
      <c r="DHD13" s="513" t="s">
        <v>3327</v>
      </c>
      <c r="DHE13" s="239" t="s">
        <v>3326</v>
      </c>
      <c r="DHF13" s="240"/>
      <c r="DHG13" s="241" t="s">
        <v>3320</v>
      </c>
      <c r="DHH13" s="242">
        <f t="shared" ref="DHH13" si="3857">ROUND(AVERAGE(DHH10:DHH12),2)</f>
        <v>5500</v>
      </c>
      <c r="DHI13" s="513" t="s">
        <v>3327</v>
      </c>
      <c r="DHJ13" s="239" t="s">
        <v>3326</v>
      </c>
      <c r="DHK13" s="240"/>
      <c r="DHL13" s="241" t="s">
        <v>3320</v>
      </c>
      <c r="DHM13" s="242">
        <f t="shared" ref="DHM13" si="3858">ROUND(AVERAGE(DHM10:DHM12),2)</f>
        <v>5500</v>
      </c>
      <c r="DHN13" s="513" t="s">
        <v>3327</v>
      </c>
      <c r="DHO13" s="239" t="s">
        <v>3326</v>
      </c>
      <c r="DHP13" s="240"/>
      <c r="DHQ13" s="241" t="s">
        <v>3320</v>
      </c>
      <c r="DHR13" s="242">
        <f t="shared" ref="DHR13" si="3859">ROUND(AVERAGE(DHR10:DHR12),2)</f>
        <v>5500</v>
      </c>
      <c r="DHS13" s="513" t="s">
        <v>3327</v>
      </c>
      <c r="DHT13" s="239" t="s">
        <v>3326</v>
      </c>
      <c r="DHU13" s="240"/>
      <c r="DHV13" s="241" t="s">
        <v>3320</v>
      </c>
      <c r="DHW13" s="242">
        <f t="shared" ref="DHW13" si="3860">ROUND(AVERAGE(DHW10:DHW12),2)</f>
        <v>5500</v>
      </c>
      <c r="DHX13" s="513" t="s">
        <v>3327</v>
      </c>
      <c r="DHY13" s="239" t="s">
        <v>3326</v>
      </c>
      <c r="DHZ13" s="240"/>
      <c r="DIA13" s="241" t="s">
        <v>3320</v>
      </c>
      <c r="DIB13" s="242">
        <f t="shared" ref="DIB13" si="3861">ROUND(AVERAGE(DIB10:DIB12),2)</f>
        <v>5500</v>
      </c>
      <c r="DIC13" s="513" t="s">
        <v>3327</v>
      </c>
      <c r="DID13" s="239" t="s">
        <v>3326</v>
      </c>
      <c r="DIE13" s="240"/>
      <c r="DIF13" s="241" t="s">
        <v>3320</v>
      </c>
      <c r="DIG13" s="242">
        <f t="shared" ref="DIG13" si="3862">ROUND(AVERAGE(DIG10:DIG12),2)</f>
        <v>5500</v>
      </c>
      <c r="DIH13" s="513" t="s">
        <v>3327</v>
      </c>
      <c r="DII13" s="239" t="s">
        <v>3326</v>
      </c>
      <c r="DIJ13" s="240"/>
      <c r="DIK13" s="241" t="s">
        <v>3320</v>
      </c>
      <c r="DIL13" s="242">
        <f t="shared" ref="DIL13" si="3863">ROUND(AVERAGE(DIL10:DIL12),2)</f>
        <v>5500</v>
      </c>
      <c r="DIM13" s="513" t="s">
        <v>3327</v>
      </c>
      <c r="DIN13" s="239" t="s">
        <v>3326</v>
      </c>
      <c r="DIO13" s="240"/>
      <c r="DIP13" s="241" t="s">
        <v>3320</v>
      </c>
      <c r="DIQ13" s="242">
        <f t="shared" ref="DIQ13" si="3864">ROUND(AVERAGE(DIQ10:DIQ12),2)</f>
        <v>5500</v>
      </c>
      <c r="DIR13" s="513" t="s">
        <v>3327</v>
      </c>
      <c r="DIS13" s="239" t="s">
        <v>3326</v>
      </c>
      <c r="DIT13" s="240"/>
      <c r="DIU13" s="241" t="s">
        <v>3320</v>
      </c>
      <c r="DIV13" s="242">
        <f t="shared" ref="DIV13" si="3865">ROUND(AVERAGE(DIV10:DIV12),2)</f>
        <v>5500</v>
      </c>
      <c r="DIW13" s="513" t="s">
        <v>3327</v>
      </c>
      <c r="DIX13" s="239" t="s">
        <v>3326</v>
      </c>
      <c r="DIY13" s="240"/>
      <c r="DIZ13" s="241" t="s">
        <v>3320</v>
      </c>
      <c r="DJA13" s="242">
        <f t="shared" ref="DJA13" si="3866">ROUND(AVERAGE(DJA10:DJA12),2)</f>
        <v>5500</v>
      </c>
      <c r="DJB13" s="513" t="s">
        <v>3327</v>
      </c>
      <c r="DJC13" s="239" t="s">
        <v>3326</v>
      </c>
      <c r="DJD13" s="240"/>
      <c r="DJE13" s="241" t="s">
        <v>3320</v>
      </c>
      <c r="DJF13" s="242">
        <f t="shared" ref="DJF13" si="3867">ROUND(AVERAGE(DJF10:DJF12),2)</f>
        <v>5500</v>
      </c>
      <c r="DJG13" s="513" t="s">
        <v>3327</v>
      </c>
      <c r="DJH13" s="239" t="s">
        <v>3326</v>
      </c>
      <c r="DJI13" s="240"/>
      <c r="DJJ13" s="241" t="s">
        <v>3320</v>
      </c>
      <c r="DJK13" s="242">
        <f t="shared" ref="DJK13" si="3868">ROUND(AVERAGE(DJK10:DJK12),2)</f>
        <v>5500</v>
      </c>
      <c r="DJL13" s="513" t="s">
        <v>3327</v>
      </c>
      <c r="DJM13" s="239" t="s">
        <v>3326</v>
      </c>
      <c r="DJN13" s="240"/>
      <c r="DJO13" s="241" t="s">
        <v>3320</v>
      </c>
      <c r="DJP13" s="242">
        <f t="shared" ref="DJP13" si="3869">ROUND(AVERAGE(DJP10:DJP12),2)</f>
        <v>5500</v>
      </c>
      <c r="DJQ13" s="513" t="s">
        <v>3327</v>
      </c>
      <c r="DJR13" s="239" t="s">
        <v>3326</v>
      </c>
      <c r="DJS13" s="240"/>
      <c r="DJT13" s="241" t="s">
        <v>3320</v>
      </c>
      <c r="DJU13" s="242">
        <f t="shared" ref="DJU13" si="3870">ROUND(AVERAGE(DJU10:DJU12),2)</f>
        <v>5500</v>
      </c>
      <c r="DJV13" s="513" t="s">
        <v>3327</v>
      </c>
      <c r="DJW13" s="239" t="s">
        <v>3326</v>
      </c>
      <c r="DJX13" s="240"/>
      <c r="DJY13" s="241" t="s">
        <v>3320</v>
      </c>
      <c r="DJZ13" s="242">
        <f t="shared" ref="DJZ13" si="3871">ROUND(AVERAGE(DJZ10:DJZ12),2)</f>
        <v>5500</v>
      </c>
      <c r="DKA13" s="513" t="s">
        <v>3327</v>
      </c>
      <c r="DKB13" s="239" t="s">
        <v>3326</v>
      </c>
      <c r="DKC13" s="240"/>
      <c r="DKD13" s="241" t="s">
        <v>3320</v>
      </c>
      <c r="DKE13" s="242">
        <f t="shared" ref="DKE13" si="3872">ROUND(AVERAGE(DKE10:DKE12),2)</f>
        <v>5500</v>
      </c>
      <c r="DKF13" s="513" t="s">
        <v>3327</v>
      </c>
      <c r="DKG13" s="239" t="s">
        <v>3326</v>
      </c>
      <c r="DKH13" s="240"/>
      <c r="DKI13" s="241" t="s">
        <v>3320</v>
      </c>
      <c r="DKJ13" s="242">
        <f t="shared" ref="DKJ13" si="3873">ROUND(AVERAGE(DKJ10:DKJ12),2)</f>
        <v>5500</v>
      </c>
      <c r="DKK13" s="513" t="s">
        <v>3327</v>
      </c>
      <c r="DKL13" s="239" t="s">
        <v>3326</v>
      </c>
      <c r="DKM13" s="240"/>
      <c r="DKN13" s="241" t="s">
        <v>3320</v>
      </c>
      <c r="DKO13" s="242">
        <f t="shared" ref="DKO13" si="3874">ROUND(AVERAGE(DKO10:DKO12),2)</f>
        <v>5500</v>
      </c>
      <c r="DKP13" s="513" t="s">
        <v>3327</v>
      </c>
      <c r="DKQ13" s="239" t="s">
        <v>3326</v>
      </c>
      <c r="DKR13" s="240"/>
      <c r="DKS13" s="241" t="s">
        <v>3320</v>
      </c>
      <c r="DKT13" s="242">
        <f t="shared" ref="DKT13" si="3875">ROUND(AVERAGE(DKT10:DKT12),2)</f>
        <v>5500</v>
      </c>
      <c r="DKU13" s="513" t="s">
        <v>3327</v>
      </c>
      <c r="DKV13" s="239" t="s">
        <v>3326</v>
      </c>
      <c r="DKW13" s="240"/>
      <c r="DKX13" s="241" t="s">
        <v>3320</v>
      </c>
      <c r="DKY13" s="242">
        <f t="shared" ref="DKY13" si="3876">ROUND(AVERAGE(DKY10:DKY12),2)</f>
        <v>5500</v>
      </c>
      <c r="DKZ13" s="513" t="s">
        <v>3327</v>
      </c>
      <c r="DLA13" s="239" t="s">
        <v>3326</v>
      </c>
      <c r="DLB13" s="240"/>
      <c r="DLC13" s="241" t="s">
        <v>3320</v>
      </c>
      <c r="DLD13" s="242">
        <f t="shared" ref="DLD13" si="3877">ROUND(AVERAGE(DLD10:DLD12),2)</f>
        <v>5500</v>
      </c>
      <c r="DLE13" s="513" t="s">
        <v>3327</v>
      </c>
      <c r="DLF13" s="239" t="s">
        <v>3326</v>
      </c>
      <c r="DLG13" s="240"/>
      <c r="DLH13" s="241" t="s">
        <v>3320</v>
      </c>
      <c r="DLI13" s="242">
        <f t="shared" ref="DLI13" si="3878">ROUND(AVERAGE(DLI10:DLI12),2)</f>
        <v>5500</v>
      </c>
      <c r="DLJ13" s="513" t="s">
        <v>3327</v>
      </c>
      <c r="DLK13" s="239" t="s">
        <v>3326</v>
      </c>
      <c r="DLL13" s="240"/>
      <c r="DLM13" s="241" t="s">
        <v>3320</v>
      </c>
      <c r="DLN13" s="242">
        <f t="shared" ref="DLN13" si="3879">ROUND(AVERAGE(DLN10:DLN12),2)</f>
        <v>5500</v>
      </c>
      <c r="DLO13" s="513" t="s">
        <v>3327</v>
      </c>
      <c r="DLP13" s="239" t="s">
        <v>3326</v>
      </c>
      <c r="DLQ13" s="240"/>
      <c r="DLR13" s="241" t="s">
        <v>3320</v>
      </c>
      <c r="DLS13" s="242">
        <f t="shared" ref="DLS13" si="3880">ROUND(AVERAGE(DLS10:DLS12),2)</f>
        <v>5500</v>
      </c>
      <c r="DLT13" s="513" t="s">
        <v>3327</v>
      </c>
      <c r="DLU13" s="239" t="s">
        <v>3326</v>
      </c>
      <c r="DLV13" s="240"/>
      <c r="DLW13" s="241" t="s">
        <v>3320</v>
      </c>
      <c r="DLX13" s="242">
        <f t="shared" ref="DLX13" si="3881">ROUND(AVERAGE(DLX10:DLX12),2)</f>
        <v>5500</v>
      </c>
      <c r="DLY13" s="513" t="s">
        <v>3327</v>
      </c>
      <c r="DLZ13" s="239" t="s">
        <v>3326</v>
      </c>
      <c r="DMA13" s="240"/>
      <c r="DMB13" s="241" t="s">
        <v>3320</v>
      </c>
      <c r="DMC13" s="242">
        <f t="shared" ref="DMC13" si="3882">ROUND(AVERAGE(DMC10:DMC12),2)</f>
        <v>5500</v>
      </c>
      <c r="DMD13" s="513" t="s">
        <v>3327</v>
      </c>
      <c r="DME13" s="239" t="s">
        <v>3326</v>
      </c>
      <c r="DMF13" s="240"/>
      <c r="DMG13" s="241" t="s">
        <v>3320</v>
      </c>
      <c r="DMH13" s="242">
        <f t="shared" ref="DMH13" si="3883">ROUND(AVERAGE(DMH10:DMH12),2)</f>
        <v>5500</v>
      </c>
      <c r="DMI13" s="513" t="s">
        <v>3327</v>
      </c>
      <c r="DMJ13" s="239" t="s">
        <v>3326</v>
      </c>
      <c r="DMK13" s="240"/>
      <c r="DML13" s="241" t="s">
        <v>3320</v>
      </c>
      <c r="DMM13" s="242">
        <f t="shared" ref="DMM13" si="3884">ROUND(AVERAGE(DMM10:DMM12),2)</f>
        <v>5500</v>
      </c>
      <c r="DMN13" s="513" t="s">
        <v>3327</v>
      </c>
      <c r="DMO13" s="239" t="s">
        <v>3326</v>
      </c>
      <c r="DMP13" s="240"/>
      <c r="DMQ13" s="241" t="s">
        <v>3320</v>
      </c>
      <c r="DMR13" s="242">
        <f t="shared" ref="DMR13" si="3885">ROUND(AVERAGE(DMR10:DMR12),2)</f>
        <v>5500</v>
      </c>
      <c r="DMS13" s="513" t="s">
        <v>3327</v>
      </c>
      <c r="DMT13" s="239" t="s">
        <v>3326</v>
      </c>
      <c r="DMU13" s="240"/>
      <c r="DMV13" s="241" t="s">
        <v>3320</v>
      </c>
      <c r="DMW13" s="242">
        <f t="shared" ref="DMW13" si="3886">ROUND(AVERAGE(DMW10:DMW12),2)</f>
        <v>5500</v>
      </c>
      <c r="DMX13" s="513" t="s">
        <v>3327</v>
      </c>
      <c r="DMY13" s="239" t="s">
        <v>3326</v>
      </c>
      <c r="DMZ13" s="240"/>
      <c r="DNA13" s="241" t="s">
        <v>3320</v>
      </c>
      <c r="DNB13" s="242">
        <f t="shared" ref="DNB13" si="3887">ROUND(AVERAGE(DNB10:DNB12),2)</f>
        <v>5500</v>
      </c>
      <c r="DNC13" s="513" t="s">
        <v>3327</v>
      </c>
      <c r="DND13" s="239" t="s">
        <v>3326</v>
      </c>
      <c r="DNE13" s="240"/>
      <c r="DNF13" s="241" t="s">
        <v>3320</v>
      </c>
      <c r="DNG13" s="242">
        <f t="shared" ref="DNG13" si="3888">ROUND(AVERAGE(DNG10:DNG12),2)</f>
        <v>5500</v>
      </c>
      <c r="DNH13" s="513" t="s">
        <v>3327</v>
      </c>
      <c r="DNI13" s="239" t="s">
        <v>3326</v>
      </c>
      <c r="DNJ13" s="240"/>
      <c r="DNK13" s="241" t="s">
        <v>3320</v>
      </c>
      <c r="DNL13" s="242">
        <f t="shared" ref="DNL13" si="3889">ROUND(AVERAGE(DNL10:DNL12),2)</f>
        <v>5500</v>
      </c>
      <c r="DNM13" s="513" t="s">
        <v>3327</v>
      </c>
      <c r="DNN13" s="239" t="s">
        <v>3326</v>
      </c>
      <c r="DNO13" s="240"/>
      <c r="DNP13" s="241" t="s">
        <v>3320</v>
      </c>
      <c r="DNQ13" s="242">
        <f t="shared" ref="DNQ13" si="3890">ROUND(AVERAGE(DNQ10:DNQ12),2)</f>
        <v>5500</v>
      </c>
      <c r="DNR13" s="513" t="s">
        <v>3327</v>
      </c>
      <c r="DNS13" s="239" t="s">
        <v>3326</v>
      </c>
      <c r="DNT13" s="240"/>
      <c r="DNU13" s="241" t="s">
        <v>3320</v>
      </c>
      <c r="DNV13" s="242">
        <f t="shared" ref="DNV13" si="3891">ROUND(AVERAGE(DNV10:DNV12),2)</f>
        <v>5500</v>
      </c>
      <c r="DNW13" s="513" t="s">
        <v>3327</v>
      </c>
      <c r="DNX13" s="239" t="s">
        <v>3326</v>
      </c>
      <c r="DNY13" s="240"/>
      <c r="DNZ13" s="241" t="s">
        <v>3320</v>
      </c>
      <c r="DOA13" s="242">
        <f t="shared" ref="DOA13" si="3892">ROUND(AVERAGE(DOA10:DOA12),2)</f>
        <v>5500</v>
      </c>
      <c r="DOB13" s="513" t="s">
        <v>3327</v>
      </c>
      <c r="DOC13" s="239" t="s">
        <v>3326</v>
      </c>
      <c r="DOD13" s="240"/>
      <c r="DOE13" s="241" t="s">
        <v>3320</v>
      </c>
      <c r="DOF13" s="242">
        <f t="shared" ref="DOF13" si="3893">ROUND(AVERAGE(DOF10:DOF12),2)</f>
        <v>5500</v>
      </c>
      <c r="DOG13" s="513" t="s">
        <v>3327</v>
      </c>
      <c r="DOH13" s="239" t="s">
        <v>3326</v>
      </c>
      <c r="DOI13" s="240"/>
      <c r="DOJ13" s="241" t="s">
        <v>3320</v>
      </c>
      <c r="DOK13" s="242">
        <f t="shared" ref="DOK13" si="3894">ROUND(AVERAGE(DOK10:DOK12),2)</f>
        <v>5500</v>
      </c>
      <c r="DOL13" s="513" t="s">
        <v>3327</v>
      </c>
      <c r="DOM13" s="239" t="s">
        <v>3326</v>
      </c>
      <c r="DON13" s="240"/>
      <c r="DOO13" s="241" t="s">
        <v>3320</v>
      </c>
      <c r="DOP13" s="242">
        <f t="shared" ref="DOP13" si="3895">ROUND(AVERAGE(DOP10:DOP12),2)</f>
        <v>5500</v>
      </c>
      <c r="DOQ13" s="513" t="s">
        <v>3327</v>
      </c>
      <c r="DOR13" s="239" t="s">
        <v>3326</v>
      </c>
      <c r="DOS13" s="240"/>
      <c r="DOT13" s="241" t="s">
        <v>3320</v>
      </c>
      <c r="DOU13" s="242">
        <f t="shared" ref="DOU13" si="3896">ROUND(AVERAGE(DOU10:DOU12),2)</f>
        <v>5500</v>
      </c>
      <c r="DOV13" s="513" t="s">
        <v>3327</v>
      </c>
      <c r="DOW13" s="239" t="s">
        <v>3326</v>
      </c>
      <c r="DOX13" s="240"/>
      <c r="DOY13" s="241" t="s">
        <v>3320</v>
      </c>
      <c r="DOZ13" s="242">
        <f t="shared" ref="DOZ13" si="3897">ROUND(AVERAGE(DOZ10:DOZ12),2)</f>
        <v>5500</v>
      </c>
      <c r="DPA13" s="513" t="s">
        <v>3327</v>
      </c>
      <c r="DPB13" s="239" t="s">
        <v>3326</v>
      </c>
      <c r="DPC13" s="240"/>
      <c r="DPD13" s="241" t="s">
        <v>3320</v>
      </c>
      <c r="DPE13" s="242">
        <f t="shared" ref="DPE13" si="3898">ROUND(AVERAGE(DPE10:DPE12),2)</f>
        <v>5500</v>
      </c>
      <c r="DPF13" s="513" t="s">
        <v>3327</v>
      </c>
      <c r="DPG13" s="239" t="s">
        <v>3326</v>
      </c>
      <c r="DPH13" s="240"/>
      <c r="DPI13" s="241" t="s">
        <v>3320</v>
      </c>
      <c r="DPJ13" s="242">
        <f t="shared" ref="DPJ13" si="3899">ROUND(AVERAGE(DPJ10:DPJ12),2)</f>
        <v>5500</v>
      </c>
      <c r="DPK13" s="513" t="s">
        <v>3327</v>
      </c>
      <c r="DPL13" s="239" t="s">
        <v>3326</v>
      </c>
      <c r="DPM13" s="240"/>
      <c r="DPN13" s="241" t="s">
        <v>3320</v>
      </c>
      <c r="DPO13" s="242">
        <f t="shared" ref="DPO13" si="3900">ROUND(AVERAGE(DPO10:DPO12),2)</f>
        <v>5500</v>
      </c>
      <c r="DPP13" s="513" t="s">
        <v>3327</v>
      </c>
      <c r="DPQ13" s="239" t="s">
        <v>3326</v>
      </c>
      <c r="DPR13" s="240"/>
      <c r="DPS13" s="241" t="s">
        <v>3320</v>
      </c>
      <c r="DPT13" s="242">
        <f t="shared" ref="DPT13" si="3901">ROUND(AVERAGE(DPT10:DPT12),2)</f>
        <v>5500</v>
      </c>
      <c r="DPU13" s="513" t="s">
        <v>3327</v>
      </c>
      <c r="DPV13" s="239" t="s">
        <v>3326</v>
      </c>
      <c r="DPW13" s="240"/>
      <c r="DPX13" s="241" t="s">
        <v>3320</v>
      </c>
      <c r="DPY13" s="242">
        <f t="shared" ref="DPY13" si="3902">ROUND(AVERAGE(DPY10:DPY12),2)</f>
        <v>5500</v>
      </c>
      <c r="DPZ13" s="513" t="s">
        <v>3327</v>
      </c>
      <c r="DQA13" s="239" t="s">
        <v>3326</v>
      </c>
      <c r="DQB13" s="240"/>
      <c r="DQC13" s="241" t="s">
        <v>3320</v>
      </c>
      <c r="DQD13" s="242">
        <f t="shared" ref="DQD13" si="3903">ROUND(AVERAGE(DQD10:DQD12),2)</f>
        <v>5500</v>
      </c>
      <c r="DQE13" s="513" t="s">
        <v>3327</v>
      </c>
      <c r="DQF13" s="239" t="s">
        <v>3326</v>
      </c>
      <c r="DQG13" s="240"/>
      <c r="DQH13" s="241" t="s">
        <v>3320</v>
      </c>
      <c r="DQI13" s="242">
        <f t="shared" ref="DQI13" si="3904">ROUND(AVERAGE(DQI10:DQI12),2)</f>
        <v>5500</v>
      </c>
      <c r="DQJ13" s="513" t="s">
        <v>3327</v>
      </c>
      <c r="DQK13" s="239" t="s">
        <v>3326</v>
      </c>
      <c r="DQL13" s="240"/>
      <c r="DQM13" s="241" t="s">
        <v>3320</v>
      </c>
      <c r="DQN13" s="242">
        <f t="shared" ref="DQN13" si="3905">ROUND(AVERAGE(DQN10:DQN12),2)</f>
        <v>5500</v>
      </c>
      <c r="DQO13" s="513" t="s">
        <v>3327</v>
      </c>
      <c r="DQP13" s="239" t="s">
        <v>3326</v>
      </c>
      <c r="DQQ13" s="240"/>
      <c r="DQR13" s="241" t="s">
        <v>3320</v>
      </c>
      <c r="DQS13" s="242">
        <f t="shared" ref="DQS13" si="3906">ROUND(AVERAGE(DQS10:DQS12),2)</f>
        <v>5500</v>
      </c>
      <c r="DQT13" s="513" t="s">
        <v>3327</v>
      </c>
      <c r="DQU13" s="239" t="s">
        <v>3326</v>
      </c>
      <c r="DQV13" s="240"/>
      <c r="DQW13" s="241" t="s">
        <v>3320</v>
      </c>
      <c r="DQX13" s="242">
        <f t="shared" ref="DQX13" si="3907">ROUND(AVERAGE(DQX10:DQX12),2)</f>
        <v>5500</v>
      </c>
      <c r="DQY13" s="513" t="s">
        <v>3327</v>
      </c>
      <c r="DQZ13" s="239" t="s">
        <v>3326</v>
      </c>
      <c r="DRA13" s="240"/>
      <c r="DRB13" s="241" t="s">
        <v>3320</v>
      </c>
      <c r="DRC13" s="242">
        <f t="shared" ref="DRC13" si="3908">ROUND(AVERAGE(DRC10:DRC12),2)</f>
        <v>5500</v>
      </c>
      <c r="DRD13" s="513" t="s">
        <v>3327</v>
      </c>
      <c r="DRE13" s="239" t="s">
        <v>3326</v>
      </c>
      <c r="DRF13" s="240"/>
      <c r="DRG13" s="241" t="s">
        <v>3320</v>
      </c>
      <c r="DRH13" s="242">
        <f t="shared" ref="DRH13" si="3909">ROUND(AVERAGE(DRH10:DRH12),2)</f>
        <v>5500</v>
      </c>
      <c r="DRI13" s="513" t="s">
        <v>3327</v>
      </c>
      <c r="DRJ13" s="239" t="s">
        <v>3326</v>
      </c>
      <c r="DRK13" s="240"/>
      <c r="DRL13" s="241" t="s">
        <v>3320</v>
      </c>
      <c r="DRM13" s="242">
        <f t="shared" ref="DRM13" si="3910">ROUND(AVERAGE(DRM10:DRM12),2)</f>
        <v>5500</v>
      </c>
      <c r="DRN13" s="513" t="s">
        <v>3327</v>
      </c>
      <c r="DRO13" s="239" t="s">
        <v>3326</v>
      </c>
      <c r="DRP13" s="240"/>
      <c r="DRQ13" s="241" t="s">
        <v>3320</v>
      </c>
      <c r="DRR13" s="242">
        <f t="shared" ref="DRR13" si="3911">ROUND(AVERAGE(DRR10:DRR12),2)</f>
        <v>5500</v>
      </c>
      <c r="DRS13" s="513" t="s">
        <v>3327</v>
      </c>
      <c r="DRT13" s="239" t="s">
        <v>3326</v>
      </c>
      <c r="DRU13" s="240"/>
      <c r="DRV13" s="241" t="s">
        <v>3320</v>
      </c>
      <c r="DRW13" s="242">
        <f t="shared" ref="DRW13" si="3912">ROUND(AVERAGE(DRW10:DRW12),2)</f>
        <v>5500</v>
      </c>
      <c r="DRX13" s="513" t="s">
        <v>3327</v>
      </c>
      <c r="DRY13" s="239" t="s">
        <v>3326</v>
      </c>
      <c r="DRZ13" s="240"/>
      <c r="DSA13" s="241" t="s">
        <v>3320</v>
      </c>
      <c r="DSB13" s="242">
        <f t="shared" ref="DSB13" si="3913">ROUND(AVERAGE(DSB10:DSB12),2)</f>
        <v>5500</v>
      </c>
      <c r="DSC13" s="513" t="s">
        <v>3327</v>
      </c>
      <c r="DSD13" s="239" t="s">
        <v>3326</v>
      </c>
      <c r="DSE13" s="240"/>
      <c r="DSF13" s="241" t="s">
        <v>3320</v>
      </c>
      <c r="DSG13" s="242">
        <f t="shared" ref="DSG13" si="3914">ROUND(AVERAGE(DSG10:DSG12),2)</f>
        <v>5500</v>
      </c>
      <c r="DSH13" s="513" t="s">
        <v>3327</v>
      </c>
      <c r="DSI13" s="239" t="s">
        <v>3326</v>
      </c>
      <c r="DSJ13" s="240"/>
      <c r="DSK13" s="241" t="s">
        <v>3320</v>
      </c>
      <c r="DSL13" s="242">
        <f t="shared" ref="DSL13" si="3915">ROUND(AVERAGE(DSL10:DSL12),2)</f>
        <v>5500</v>
      </c>
      <c r="DSM13" s="513" t="s">
        <v>3327</v>
      </c>
      <c r="DSN13" s="239" t="s">
        <v>3326</v>
      </c>
      <c r="DSO13" s="240"/>
      <c r="DSP13" s="241" t="s">
        <v>3320</v>
      </c>
      <c r="DSQ13" s="242">
        <f t="shared" ref="DSQ13" si="3916">ROUND(AVERAGE(DSQ10:DSQ12),2)</f>
        <v>5500</v>
      </c>
      <c r="DSR13" s="513" t="s">
        <v>3327</v>
      </c>
      <c r="DSS13" s="239" t="s">
        <v>3326</v>
      </c>
      <c r="DST13" s="240"/>
      <c r="DSU13" s="241" t="s">
        <v>3320</v>
      </c>
      <c r="DSV13" s="242">
        <f t="shared" ref="DSV13" si="3917">ROUND(AVERAGE(DSV10:DSV12),2)</f>
        <v>5500</v>
      </c>
      <c r="DSW13" s="513" t="s">
        <v>3327</v>
      </c>
      <c r="DSX13" s="239" t="s">
        <v>3326</v>
      </c>
      <c r="DSY13" s="240"/>
      <c r="DSZ13" s="241" t="s">
        <v>3320</v>
      </c>
      <c r="DTA13" s="242">
        <f t="shared" ref="DTA13" si="3918">ROUND(AVERAGE(DTA10:DTA12),2)</f>
        <v>5500</v>
      </c>
      <c r="DTB13" s="513" t="s">
        <v>3327</v>
      </c>
      <c r="DTC13" s="239" t="s">
        <v>3326</v>
      </c>
      <c r="DTD13" s="240"/>
      <c r="DTE13" s="241" t="s">
        <v>3320</v>
      </c>
      <c r="DTF13" s="242">
        <f t="shared" ref="DTF13" si="3919">ROUND(AVERAGE(DTF10:DTF12),2)</f>
        <v>5500</v>
      </c>
      <c r="DTG13" s="513" t="s">
        <v>3327</v>
      </c>
      <c r="DTH13" s="239" t="s">
        <v>3326</v>
      </c>
      <c r="DTI13" s="240"/>
      <c r="DTJ13" s="241" t="s">
        <v>3320</v>
      </c>
      <c r="DTK13" s="242">
        <f t="shared" ref="DTK13" si="3920">ROUND(AVERAGE(DTK10:DTK12),2)</f>
        <v>5500</v>
      </c>
      <c r="DTL13" s="513" t="s">
        <v>3327</v>
      </c>
      <c r="DTM13" s="239" t="s">
        <v>3326</v>
      </c>
      <c r="DTN13" s="240"/>
      <c r="DTO13" s="241" t="s">
        <v>3320</v>
      </c>
      <c r="DTP13" s="242">
        <f t="shared" ref="DTP13" si="3921">ROUND(AVERAGE(DTP10:DTP12),2)</f>
        <v>5500</v>
      </c>
      <c r="DTQ13" s="513" t="s">
        <v>3327</v>
      </c>
      <c r="DTR13" s="239" t="s">
        <v>3326</v>
      </c>
      <c r="DTS13" s="240"/>
      <c r="DTT13" s="241" t="s">
        <v>3320</v>
      </c>
      <c r="DTU13" s="242">
        <f t="shared" ref="DTU13" si="3922">ROUND(AVERAGE(DTU10:DTU12),2)</f>
        <v>5500</v>
      </c>
      <c r="DTV13" s="513" t="s">
        <v>3327</v>
      </c>
      <c r="DTW13" s="239" t="s">
        <v>3326</v>
      </c>
      <c r="DTX13" s="240"/>
      <c r="DTY13" s="241" t="s">
        <v>3320</v>
      </c>
      <c r="DTZ13" s="242">
        <f t="shared" ref="DTZ13" si="3923">ROUND(AVERAGE(DTZ10:DTZ12),2)</f>
        <v>5500</v>
      </c>
      <c r="DUA13" s="513" t="s">
        <v>3327</v>
      </c>
      <c r="DUB13" s="239" t="s">
        <v>3326</v>
      </c>
      <c r="DUC13" s="240"/>
      <c r="DUD13" s="241" t="s">
        <v>3320</v>
      </c>
      <c r="DUE13" s="242">
        <f t="shared" ref="DUE13" si="3924">ROUND(AVERAGE(DUE10:DUE12),2)</f>
        <v>5500</v>
      </c>
      <c r="DUF13" s="513" t="s">
        <v>3327</v>
      </c>
      <c r="DUG13" s="239" t="s">
        <v>3326</v>
      </c>
      <c r="DUH13" s="240"/>
      <c r="DUI13" s="241" t="s">
        <v>3320</v>
      </c>
      <c r="DUJ13" s="242">
        <f t="shared" ref="DUJ13" si="3925">ROUND(AVERAGE(DUJ10:DUJ12),2)</f>
        <v>5500</v>
      </c>
      <c r="DUK13" s="513" t="s">
        <v>3327</v>
      </c>
      <c r="DUL13" s="239" t="s">
        <v>3326</v>
      </c>
      <c r="DUM13" s="240"/>
      <c r="DUN13" s="241" t="s">
        <v>3320</v>
      </c>
      <c r="DUO13" s="242">
        <f t="shared" ref="DUO13" si="3926">ROUND(AVERAGE(DUO10:DUO12),2)</f>
        <v>5500</v>
      </c>
      <c r="DUP13" s="513" t="s">
        <v>3327</v>
      </c>
      <c r="DUQ13" s="239" t="s">
        <v>3326</v>
      </c>
      <c r="DUR13" s="240"/>
      <c r="DUS13" s="241" t="s">
        <v>3320</v>
      </c>
      <c r="DUT13" s="242">
        <f t="shared" ref="DUT13" si="3927">ROUND(AVERAGE(DUT10:DUT12),2)</f>
        <v>5500</v>
      </c>
      <c r="DUU13" s="513" t="s">
        <v>3327</v>
      </c>
      <c r="DUV13" s="239" t="s">
        <v>3326</v>
      </c>
      <c r="DUW13" s="240"/>
      <c r="DUX13" s="241" t="s">
        <v>3320</v>
      </c>
      <c r="DUY13" s="242">
        <f t="shared" ref="DUY13" si="3928">ROUND(AVERAGE(DUY10:DUY12),2)</f>
        <v>5500</v>
      </c>
      <c r="DUZ13" s="513" t="s">
        <v>3327</v>
      </c>
      <c r="DVA13" s="239" t="s">
        <v>3326</v>
      </c>
      <c r="DVB13" s="240"/>
      <c r="DVC13" s="241" t="s">
        <v>3320</v>
      </c>
      <c r="DVD13" s="242">
        <f t="shared" ref="DVD13" si="3929">ROUND(AVERAGE(DVD10:DVD12),2)</f>
        <v>5500</v>
      </c>
      <c r="DVE13" s="513" t="s">
        <v>3327</v>
      </c>
      <c r="DVF13" s="239" t="s">
        <v>3326</v>
      </c>
      <c r="DVG13" s="240"/>
      <c r="DVH13" s="241" t="s">
        <v>3320</v>
      </c>
      <c r="DVI13" s="242">
        <f t="shared" ref="DVI13" si="3930">ROUND(AVERAGE(DVI10:DVI12),2)</f>
        <v>5500</v>
      </c>
      <c r="DVJ13" s="513" t="s">
        <v>3327</v>
      </c>
      <c r="DVK13" s="239" t="s">
        <v>3326</v>
      </c>
      <c r="DVL13" s="240"/>
      <c r="DVM13" s="241" t="s">
        <v>3320</v>
      </c>
      <c r="DVN13" s="242">
        <f t="shared" ref="DVN13" si="3931">ROUND(AVERAGE(DVN10:DVN12),2)</f>
        <v>5500</v>
      </c>
      <c r="DVO13" s="513" t="s">
        <v>3327</v>
      </c>
      <c r="DVP13" s="239" t="s">
        <v>3326</v>
      </c>
      <c r="DVQ13" s="240"/>
      <c r="DVR13" s="241" t="s">
        <v>3320</v>
      </c>
      <c r="DVS13" s="242">
        <f t="shared" ref="DVS13" si="3932">ROUND(AVERAGE(DVS10:DVS12),2)</f>
        <v>5500</v>
      </c>
      <c r="DVT13" s="513" t="s">
        <v>3327</v>
      </c>
      <c r="DVU13" s="239" t="s">
        <v>3326</v>
      </c>
      <c r="DVV13" s="240"/>
      <c r="DVW13" s="241" t="s">
        <v>3320</v>
      </c>
      <c r="DVX13" s="242">
        <f t="shared" ref="DVX13" si="3933">ROUND(AVERAGE(DVX10:DVX12),2)</f>
        <v>5500</v>
      </c>
      <c r="DVY13" s="513" t="s">
        <v>3327</v>
      </c>
      <c r="DVZ13" s="239" t="s">
        <v>3326</v>
      </c>
      <c r="DWA13" s="240"/>
      <c r="DWB13" s="241" t="s">
        <v>3320</v>
      </c>
      <c r="DWC13" s="242">
        <f t="shared" ref="DWC13" si="3934">ROUND(AVERAGE(DWC10:DWC12),2)</f>
        <v>5500</v>
      </c>
      <c r="DWD13" s="513" t="s">
        <v>3327</v>
      </c>
      <c r="DWE13" s="239" t="s">
        <v>3326</v>
      </c>
      <c r="DWF13" s="240"/>
      <c r="DWG13" s="241" t="s">
        <v>3320</v>
      </c>
      <c r="DWH13" s="242">
        <f t="shared" ref="DWH13" si="3935">ROUND(AVERAGE(DWH10:DWH12),2)</f>
        <v>5500</v>
      </c>
      <c r="DWI13" s="513" t="s">
        <v>3327</v>
      </c>
      <c r="DWJ13" s="239" t="s">
        <v>3326</v>
      </c>
      <c r="DWK13" s="240"/>
      <c r="DWL13" s="241" t="s">
        <v>3320</v>
      </c>
      <c r="DWM13" s="242">
        <f t="shared" ref="DWM13" si="3936">ROUND(AVERAGE(DWM10:DWM12),2)</f>
        <v>5500</v>
      </c>
      <c r="DWN13" s="513" t="s">
        <v>3327</v>
      </c>
      <c r="DWO13" s="239" t="s">
        <v>3326</v>
      </c>
      <c r="DWP13" s="240"/>
      <c r="DWQ13" s="241" t="s">
        <v>3320</v>
      </c>
      <c r="DWR13" s="242">
        <f t="shared" ref="DWR13" si="3937">ROUND(AVERAGE(DWR10:DWR12),2)</f>
        <v>5500</v>
      </c>
      <c r="DWS13" s="513" t="s">
        <v>3327</v>
      </c>
      <c r="DWT13" s="239" t="s">
        <v>3326</v>
      </c>
      <c r="DWU13" s="240"/>
      <c r="DWV13" s="241" t="s">
        <v>3320</v>
      </c>
      <c r="DWW13" s="242">
        <f t="shared" ref="DWW13" si="3938">ROUND(AVERAGE(DWW10:DWW12),2)</f>
        <v>5500</v>
      </c>
      <c r="DWX13" s="513" t="s">
        <v>3327</v>
      </c>
      <c r="DWY13" s="239" t="s">
        <v>3326</v>
      </c>
      <c r="DWZ13" s="240"/>
      <c r="DXA13" s="241" t="s">
        <v>3320</v>
      </c>
      <c r="DXB13" s="242">
        <f t="shared" ref="DXB13" si="3939">ROUND(AVERAGE(DXB10:DXB12),2)</f>
        <v>5500</v>
      </c>
      <c r="DXC13" s="513" t="s">
        <v>3327</v>
      </c>
      <c r="DXD13" s="239" t="s">
        <v>3326</v>
      </c>
      <c r="DXE13" s="240"/>
      <c r="DXF13" s="241" t="s">
        <v>3320</v>
      </c>
      <c r="DXG13" s="242">
        <f t="shared" ref="DXG13" si="3940">ROUND(AVERAGE(DXG10:DXG12),2)</f>
        <v>5500</v>
      </c>
      <c r="DXH13" s="513" t="s">
        <v>3327</v>
      </c>
      <c r="DXI13" s="239" t="s">
        <v>3326</v>
      </c>
      <c r="DXJ13" s="240"/>
      <c r="DXK13" s="241" t="s">
        <v>3320</v>
      </c>
      <c r="DXL13" s="242">
        <f t="shared" ref="DXL13" si="3941">ROUND(AVERAGE(DXL10:DXL12),2)</f>
        <v>5500</v>
      </c>
      <c r="DXM13" s="513" t="s">
        <v>3327</v>
      </c>
      <c r="DXN13" s="239" t="s">
        <v>3326</v>
      </c>
      <c r="DXO13" s="240"/>
      <c r="DXP13" s="241" t="s">
        <v>3320</v>
      </c>
      <c r="DXQ13" s="242">
        <f t="shared" ref="DXQ13" si="3942">ROUND(AVERAGE(DXQ10:DXQ12),2)</f>
        <v>5500</v>
      </c>
      <c r="DXR13" s="513" t="s">
        <v>3327</v>
      </c>
      <c r="DXS13" s="239" t="s">
        <v>3326</v>
      </c>
      <c r="DXT13" s="240"/>
      <c r="DXU13" s="241" t="s">
        <v>3320</v>
      </c>
      <c r="DXV13" s="242">
        <f t="shared" ref="DXV13" si="3943">ROUND(AVERAGE(DXV10:DXV12),2)</f>
        <v>5500</v>
      </c>
      <c r="DXW13" s="513" t="s">
        <v>3327</v>
      </c>
      <c r="DXX13" s="239" t="s">
        <v>3326</v>
      </c>
      <c r="DXY13" s="240"/>
      <c r="DXZ13" s="241" t="s">
        <v>3320</v>
      </c>
      <c r="DYA13" s="242">
        <f t="shared" ref="DYA13" si="3944">ROUND(AVERAGE(DYA10:DYA12),2)</f>
        <v>5500</v>
      </c>
      <c r="DYB13" s="513" t="s">
        <v>3327</v>
      </c>
      <c r="DYC13" s="239" t="s">
        <v>3326</v>
      </c>
      <c r="DYD13" s="240"/>
      <c r="DYE13" s="241" t="s">
        <v>3320</v>
      </c>
      <c r="DYF13" s="242">
        <f t="shared" ref="DYF13" si="3945">ROUND(AVERAGE(DYF10:DYF12),2)</f>
        <v>5500</v>
      </c>
      <c r="DYG13" s="513" t="s">
        <v>3327</v>
      </c>
      <c r="DYH13" s="239" t="s">
        <v>3326</v>
      </c>
      <c r="DYI13" s="240"/>
      <c r="DYJ13" s="241" t="s">
        <v>3320</v>
      </c>
      <c r="DYK13" s="242">
        <f t="shared" ref="DYK13" si="3946">ROUND(AVERAGE(DYK10:DYK12),2)</f>
        <v>5500</v>
      </c>
      <c r="DYL13" s="513" t="s">
        <v>3327</v>
      </c>
      <c r="DYM13" s="239" t="s">
        <v>3326</v>
      </c>
      <c r="DYN13" s="240"/>
      <c r="DYO13" s="241" t="s">
        <v>3320</v>
      </c>
      <c r="DYP13" s="242">
        <f t="shared" ref="DYP13" si="3947">ROUND(AVERAGE(DYP10:DYP12),2)</f>
        <v>5500</v>
      </c>
      <c r="DYQ13" s="513" t="s">
        <v>3327</v>
      </c>
      <c r="DYR13" s="239" t="s">
        <v>3326</v>
      </c>
      <c r="DYS13" s="240"/>
      <c r="DYT13" s="241" t="s">
        <v>3320</v>
      </c>
      <c r="DYU13" s="242">
        <f t="shared" ref="DYU13" si="3948">ROUND(AVERAGE(DYU10:DYU12),2)</f>
        <v>5500</v>
      </c>
      <c r="DYV13" s="513" t="s">
        <v>3327</v>
      </c>
      <c r="DYW13" s="239" t="s">
        <v>3326</v>
      </c>
      <c r="DYX13" s="240"/>
      <c r="DYY13" s="241" t="s">
        <v>3320</v>
      </c>
      <c r="DYZ13" s="242">
        <f t="shared" ref="DYZ13" si="3949">ROUND(AVERAGE(DYZ10:DYZ12),2)</f>
        <v>5500</v>
      </c>
      <c r="DZA13" s="513" t="s">
        <v>3327</v>
      </c>
      <c r="DZB13" s="239" t="s">
        <v>3326</v>
      </c>
      <c r="DZC13" s="240"/>
      <c r="DZD13" s="241" t="s">
        <v>3320</v>
      </c>
      <c r="DZE13" s="242">
        <f t="shared" ref="DZE13" si="3950">ROUND(AVERAGE(DZE10:DZE12),2)</f>
        <v>5500</v>
      </c>
      <c r="DZF13" s="513" t="s">
        <v>3327</v>
      </c>
      <c r="DZG13" s="239" t="s">
        <v>3326</v>
      </c>
      <c r="DZH13" s="240"/>
      <c r="DZI13" s="241" t="s">
        <v>3320</v>
      </c>
      <c r="DZJ13" s="242">
        <f t="shared" ref="DZJ13" si="3951">ROUND(AVERAGE(DZJ10:DZJ12),2)</f>
        <v>5500</v>
      </c>
      <c r="DZK13" s="513" t="s">
        <v>3327</v>
      </c>
      <c r="DZL13" s="239" t="s">
        <v>3326</v>
      </c>
      <c r="DZM13" s="240"/>
      <c r="DZN13" s="241" t="s">
        <v>3320</v>
      </c>
      <c r="DZO13" s="242">
        <f t="shared" ref="DZO13" si="3952">ROUND(AVERAGE(DZO10:DZO12),2)</f>
        <v>5500</v>
      </c>
      <c r="DZP13" s="513" t="s">
        <v>3327</v>
      </c>
      <c r="DZQ13" s="239" t="s">
        <v>3326</v>
      </c>
      <c r="DZR13" s="240"/>
      <c r="DZS13" s="241" t="s">
        <v>3320</v>
      </c>
      <c r="DZT13" s="242">
        <f t="shared" ref="DZT13" si="3953">ROUND(AVERAGE(DZT10:DZT12),2)</f>
        <v>5500</v>
      </c>
      <c r="DZU13" s="513" t="s">
        <v>3327</v>
      </c>
      <c r="DZV13" s="239" t="s">
        <v>3326</v>
      </c>
      <c r="DZW13" s="240"/>
      <c r="DZX13" s="241" t="s">
        <v>3320</v>
      </c>
      <c r="DZY13" s="242">
        <f t="shared" ref="DZY13" si="3954">ROUND(AVERAGE(DZY10:DZY12),2)</f>
        <v>5500</v>
      </c>
      <c r="DZZ13" s="513" t="s">
        <v>3327</v>
      </c>
      <c r="EAA13" s="239" t="s">
        <v>3326</v>
      </c>
      <c r="EAB13" s="240"/>
      <c r="EAC13" s="241" t="s">
        <v>3320</v>
      </c>
      <c r="EAD13" s="242">
        <f t="shared" ref="EAD13" si="3955">ROUND(AVERAGE(EAD10:EAD12),2)</f>
        <v>5500</v>
      </c>
      <c r="EAE13" s="513" t="s">
        <v>3327</v>
      </c>
      <c r="EAF13" s="239" t="s">
        <v>3326</v>
      </c>
      <c r="EAG13" s="240"/>
      <c r="EAH13" s="241" t="s">
        <v>3320</v>
      </c>
      <c r="EAI13" s="242">
        <f t="shared" ref="EAI13" si="3956">ROUND(AVERAGE(EAI10:EAI12),2)</f>
        <v>5500</v>
      </c>
      <c r="EAJ13" s="513" t="s">
        <v>3327</v>
      </c>
      <c r="EAK13" s="239" t="s">
        <v>3326</v>
      </c>
      <c r="EAL13" s="240"/>
      <c r="EAM13" s="241" t="s">
        <v>3320</v>
      </c>
      <c r="EAN13" s="242">
        <f t="shared" ref="EAN13" si="3957">ROUND(AVERAGE(EAN10:EAN12),2)</f>
        <v>5500</v>
      </c>
      <c r="EAO13" s="513" t="s">
        <v>3327</v>
      </c>
      <c r="EAP13" s="239" t="s">
        <v>3326</v>
      </c>
      <c r="EAQ13" s="240"/>
      <c r="EAR13" s="241" t="s">
        <v>3320</v>
      </c>
      <c r="EAS13" s="242">
        <f t="shared" ref="EAS13" si="3958">ROUND(AVERAGE(EAS10:EAS12),2)</f>
        <v>5500</v>
      </c>
      <c r="EAT13" s="513" t="s">
        <v>3327</v>
      </c>
      <c r="EAU13" s="239" t="s">
        <v>3326</v>
      </c>
      <c r="EAV13" s="240"/>
      <c r="EAW13" s="241" t="s">
        <v>3320</v>
      </c>
      <c r="EAX13" s="242">
        <f t="shared" ref="EAX13" si="3959">ROUND(AVERAGE(EAX10:EAX12),2)</f>
        <v>5500</v>
      </c>
      <c r="EAY13" s="513" t="s">
        <v>3327</v>
      </c>
      <c r="EAZ13" s="239" t="s">
        <v>3326</v>
      </c>
      <c r="EBA13" s="240"/>
      <c r="EBB13" s="241" t="s">
        <v>3320</v>
      </c>
      <c r="EBC13" s="242">
        <f t="shared" ref="EBC13" si="3960">ROUND(AVERAGE(EBC10:EBC12),2)</f>
        <v>5500</v>
      </c>
      <c r="EBD13" s="513" t="s">
        <v>3327</v>
      </c>
      <c r="EBE13" s="239" t="s">
        <v>3326</v>
      </c>
      <c r="EBF13" s="240"/>
      <c r="EBG13" s="241" t="s">
        <v>3320</v>
      </c>
      <c r="EBH13" s="242">
        <f t="shared" ref="EBH13" si="3961">ROUND(AVERAGE(EBH10:EBH12),2)</f>
        <v>5500</v>
      </c>
      <c r="EBI13" s="513" t="s">
        <v>3327</v>
      </c>
      <c r="EBJ13" s="239" t="s">
        <v>3326</v>
      </c>
      <c r="EBK13" s="240"/>
      <c r="EBL13" s="241" t="s">
        <v>3320</v>
      </c>
      <c r="EBM13" s="242">
        <f t="shared" ref="EBM13" si="3962">ROUND(AVERAGE(EBM10:EBM12),2)</f>
        <v>5500</v>
      </c>
      <c r="EBN13" s="513" t="s">
        <v>3327</v>
      </c>
      <c r="EBO13" s="239" t="s">
        <v>3326</v>
      </c>
      <c r="EBP13" s="240"/>
      <c r="EBQ13" s="241" t="s">
        <v>3320</v>
      </c>
      <c r="EBR13" s="242">
        <f t="shared" ref="EBR13" si="3963">ROUND(AVERAGE(EBR10:EBR12),2)</f>
        <v>5500</v>
      </c>
      <c r="EBS13" s="513" t="s">
        <v>3327</v>
      </c>
      <c r="EBT13" s="239" t="s">
        <v>3326</v>
      </c>
      <c r="EBU13" s="240"/>
      <c r="EBV13" s="241" t="s">
        <v>3320</v>
      </c>
      <c r="EBW13" s="242">
        <f t="shared" ref="EBW13" si="3964">ROUND(AVERAGE(EBW10:EBW12),2)</f>
        <v>5500</v>
      </c>
      <c r="EBX13" s="513" t="s">
        <v>3327</v>
      </c>
      <c r="EBY13" s="239" t="s">
        <v>3326</v>
      </c>
      <c r="EBZ13" s="240"/>
      <c r="ECA13" s="241" t="s">
        <v>3320</v>
      </c>
      <c r="ECB13" s="242">
        <f t="shared" ref="ECB13" si="3965">ROUND(AVERAGE(ECB10:ECB12),2)</f>
        <v>5500</v>
      </c>
      <c r="ECC13" s="513" t="s">
        <v>3327</v>
      </c>
      <c r="ECD13" s="239" t="s">
        <v>3326</v>
      </c>
      <c r="ECE13" s="240"/>
      <c r="ECF13" s="241" t="s">
        <v>3320</v>
      </c>
      <c r="ECG13" s="242">
        <f t="shared" ref="ECG13" si="3966">ROUND(AVERAGE(ECG10:ECG12),2)</f>
        <v>5500</v>
      </c>
      <c r="ECH13" s="513" t="s">
        <v>3327</v>
      </c>
      <c r="ECI13" s="239" t="s">
        <v>3326</v>
      </c>
      <c r="ECJ13" s="240"/>
      <c r="ECK13" s="241" t="s">
        <v>3320</v>
      </c>
      <c r="ECL13" s="242">
        <f t="shared" ref="ECL13" si="3967">ROUND(AVERAGE(ECL10:ECL12),2)</f>
        <v>5500</v>
      </c>
      <c r="ECM13" s="513" t="s">
        <v>3327</v>
      </c>
      <c r="ECN13" s="239" t="s">
        <v>3326</v>
      </c>
      <c r="ECO13" s="240"/>
      <c r="ECP13" s="241" t="s">
        <v>3320</v>
      </c>
      <c r="ECQ13" s="242">
        <f t="shared" ref="ECQ13" si="3968">ROUND(AVERAGE(ECQ10:ECQ12),2)</f>
        <v>5500</v>
      </c>
      <c r="ECR13" s="513" t="s">
        <v>3327</v>
      </c>
      <c r="ECS13" s="239" t="s">
        <v>3326</v>
      </c>
      <c r="ECT13" s="240"/>
      <c r="ECU13" s="241" t="s">
        <v>3320</v>
      </c>
      <c r="ECV13" s="242">
        <f t="shared" ref="ECV13" si="3969">ROUND(AVERAGE(ECV10:ECV12),2)</f>
        <v>5500</v>
      </c>
      <c r="ECW13" s="513" t="s">
        <v>3327</v>
      </c>
      <c r="ECX13" s="239" t="s">
        <v>3326</v>
      </c>
      <c r="ECY13" s="240"/>
      <c r="ECZ13" s="241" t="s">
        <v>3320</v>
      </c>
      <c r="EDA13" s="242">
        <f t="shared" ref="EDA13" si="3970">ROUND(AVERAGE(EDA10:EDA12),2)</f>
        <v>5500</v>
      </c>
      <c r="EDB13" s="513" t="s">
        <v>3327</v>
      </c>
      <c r="EDC13" s="239" t="s">
        <v>3326</v>
      </c>
      <c r="EDD13" s="240"/>
      <c r="EDE13" s="241" t="s">
        <v>3320</v>
      </c>
      <c r="EDF13" s="242">
        <f t="shared" ref="EDF13" si="3971">ROUND(AVERAGE(EDF10:EDF12),2)</f>
        <v>5500</v>
      </c>
      <c r="EDG13" s="513" t="s">
        <v>3327</v>
      </c>
      <c r="EDH13" s="239" t="s">
        <v>3326</v>
      </c>
      <c r="EDI13" s="240"/>
      <c r="EDJ13" s="241" t="s">
        <v>3320</v>
      </c>
      <c r="EDK13" s="242">
        <f t="shared" ref="EDK13" si="3972">ROUND(AVERAGE(EDK10:EDK12),2)</f>
        <v>5500</v>
      </c>
      <c r="EDL13" s="513" t="s">
        <v>3327</v>
      </c>
      <c r="EDM13" s="239" t="s">
        <v>3326</v>
      </c>
      <c r="EDN13" s="240"/>
      <c r="EDO13" s="241" t="s">
        <v>3320</v>
      </c>
      <c r="EDP13" s="242">
        <f t="shared" ref="EDP13" si="3973">ROUND(AVERAGE(EDP10:EDP12),2)</f>
        <v>5500</v>
      </c>
      <c r="EDQ13" s="513" t="s">
        <v>3327</v>
      </c>
      <c r="EDR13" s="239" t="s">
        <v>3326</v>
      </c>
      <c r="EDS13" s="240"/>
      <c r="EDT13" s="241" t="s">
        <v>3320</v>
      </c>
      <c r="EDU13" s="242">
        <f t="shared" ref="EDU13" si="3974">ROUND(AVERAGE(EDU10:EDU12),2)</f>
        <v>5500</v>
      </c>
      <c r="EDV13" s="513" t="s">
        <v>3327</v>
      </c>
      <c r="EDW13" s="239" t="s">
        <v>3326</v>
      </c>
      <c r="EDX13" s="240"/>
      <c r="EDY13" s="241" t="s">
        <v>3320</v>
      </c>
      <c r="EDZ13" s="242">
        <f t="shared" ref="EDZ13" si="3975">ROUND(AVERAGE(EDZ10:EDZ12),2)</f>
        <v>5500</v>
      </c>
      <c r="EEA13" s="513" t="s">
        <v>3327</v>
      </c>
      <c r="EEB13" s="239" t="s">
        <v>3326</v>
      </c>
      <c r="EEC13" s="240"/>
      <c r="EED13" s="241" t="s">
        <v>3320</v>
      </c>
      <c r="EEE13" s="242">
        <f t="shared" ref="EEE13" si="3976">ROUND(AVERAGE(EEE10:EEE12),2)</f>
        <v>5500</v>
      </c>
      <c r="EEF13" s="513" t="s">
        <v>3327</v>
      </c>
      <c r="EEG13" s="239" t="s">
        <v>3326</v>
      </c>
      <c r="EEH13" s="240"/>
      <c r="EEI13" s="241" t="s">
        <v>3320</v>
      </c>
      <c r="EEJ13" s="242">
        <f t="shared" ref="EEJ13" si="3977">ROUND(AVERAGE(EEJ10:EEJ12),2)</f>
        <v>5500</v>
      </c>
      <c r="EEK13" s="513" t="s">
        <v>3327</v>
      </c>
      <c r="EEL13" s="239" t="s">
        <v>3326</v>
      </c>
      <c r="EEM13" s="240"/>
      <c r="EEN13" s="241" t="s">
        <v>3320</v>
      </c>
      <c r="EEO13" s="242">
        <f t="shared" ref="EEO13" si="3978">ROUND(AVERAGE(EEO10:EEO12),2)</f>
        <v>5500</v>
      </c>
      <c r="EEP13" s="513" t="s">
        <v>3327</v>
      </c>
      <c r="EEQ13" s="239" t="s">
        <v>3326</v>
      </c>
      <c r="EER13" s="240"/>
      <c r="EES13" s="241" t="s">
        <v>3320</v>
      </c>
      <c r="EET13" s="242">
        <f t="shared" ref="EET13" si="3979">ROUND(AVERAGE(EET10:EET12),2)</f>
        <v>5500</v>
      </c>
      <c r="EEU13" s="513" t="s">
        <v>3327</v>
      </c>
      <c r="EEV13" s="239" t="s">
        <v>3326</v>
      </c>
      <c r="EEW13" s="240"/>
      <c r="EEX13" s="241" t="s">
        <v>3320</v>
      </c>
      <c r="EEY13" s="242">
        <f t="shared" ref="EEY13" si="3980">ROUND(AVERAGE(EEY10:EEY12),2)</f>
        <v>5500</v>
      </c>
      <c r="EEZ13" s="513" t="s">
        <v>3327</v>
      </c>
      <c r="EFA13" s="239" t="s">
        <v>3326</v>
      </c>
      <c r="EFB13" s="240"/>
      <c r="EFC13" s="241" t="s">
        <v>3320</v>
      </c>
      <c r="EFD13" s="242">
        <f t="shared" ref="EFD13" si="3981">ROUND(AVERAGE(EFD10:EFD12),2)</f>
        <v>5500</v>
      </c>
      <c r="EFE13" s="513" t="s">
        <v>3327</v>
      </c>
      <c r="EFF13" s="239" t="s">
        <v>3326</v>
      </c>
      <c r="EFG13" s="240"/>
      <c r="EFH13" s="241" t="s">
        <v>3320</v>
      </c>
      <c r="EFI13" s="242">
        <f t="shared" ref="EFI13" si="3982">ROUND(AVERAGE(EFI10:EFI12),2)</f>
        <v>5500</v>
      </c>
      <c r="EFJ13" s="513" t="s">
        <v>3327</v>
      </c>
      <c r="EFK13" s="239" t="s">
        <v>3326</v>
      </c>
      <c r="EFL13" s="240"/>
      <c r="EFM13" s="241" t="s">
        <v>3320</v>
      </c>
      <c r="EFN13" s="242">
        <f t="shared" ref="EFN13" si="3983">ROUND(AVERAGE(EFN10:EFN12),2)</f>
        <v>5500</v>
      </c>
      <c r="EFO13" s="513" t="s">
        <v>3327</v>
      </c>
      <c r="EFP13" s="239" t="s">
        <v>3326</v>
      </c>
      <c r="EFQ13" s="240"/>
      <c r="EFR13" s="241" t="s">
        <v>3320</v>
      </c>
      <c r="EFS13" s="242">
        <f t="shared" ref="EFS13" si="3984">ROUND(AVERAGE(EFS10:EFS12),2)</f>
        <v>5500</v>
      </c>
      <c r="EFT13" s="513" t="s">
        <v>3327</v>
      </c>
      <c r="EFU13" s="239" t="s">
        <v>3326</v>
      </c>
      <c r="EFV13" s="240"/>
      <c r="EFW13" s="241" t="s">
        <v>3320</v>
      </c>
      <c r="EFX13" s="242">
        <f t="shared" ref="EFX13" si="3985">ROUND(AVERAGE(EFX10:EFX12),2)</f>
        <v>5500</v>
      </c>
      <c r="EFY13" s="513" t="s">
        <v>3327</v>
      </c>
      <c r="EFZ13" s="239" t="s">
        <v>3326</v>
      </c>
      <c r="EGA13" s="240"/>
      <c r="EGB13" s="241" t="s">
        <v>3320</v>
      </c>
      <c r="EGC13" s="242">
        <f t="shared" ref="EGC13" si="3986">ROUND(AVERAGE(EGC10:EGC12),2)</f>
        <v>5500</v>
      </c>
      <c r="EGD13" s="513" t="s">
        <v>3327</v>
      </c>
      <c r="EGE13" s="239" t="s">
        <v>3326</v>
      </c>
      <c r="EGF13" s="240"/>
      <c r="EGG13" s="241" t="s">
        <v>3320</v>
      </c>
      <c r="EGH13" s="242">
        <f t="shared" ref="EGH13" si="3987">ROUND(AVERAGE(EGH10:EGH12),2)</f>
        <v>5500</v>
      </c>
      <c r="EGI13" s="513" t="s">
        <v>3327</v>
      </c>
      <c r="EGJ13" s="239" t="s">
        <v>3326</v>
      </c>
      <c r="EGK13" s="240"/>
      <c r="EGL13" s="241" t="s">
        <v>3320</v>
      </c>
      <c r="EGM13" s="242">
        <f t="shared" ref="EGM13" si="3988">ROUND(AVERAGE(EGM10:EGM12),2)</f>
        <v>5500</v>
      </c>
      <c r="EGN13" s="513" t="s">
        <v>3327</v>
      </c>
      <c r="EGO13" s="239" t="s">
        <v>3326</v>
      </c>
      <c r="EGP13" s="240"/>
      <c r="EGQ13" s="241" t="s">
        <v>3320</v>
      </c>
      <c r="EGR13" s="242">
        <f t="shared" ref="EGR13" si="3989">ROUND(AVERAGE(EGR10:EGR12),2)</f>
        <v>5500</v>
      </c>
      <c r="EGS13" s="513" t="s">
        <v>3327</v>
      </c>
      <c r="EGT13" s="239" t="s">
        <v>3326</v>
      </c>
      <c r="EGU13" s="240"/>
      <c r="EGV13" s="241" t="s">
        <v>3320</v>
      </c>
      <c r="EGW13" s="242">
        <f t="shared" ref="EGW13" si="3990">ROUND(AVERAGE(EGW10:EGW12),2)</f>
        <v>5500</v>
      </c>
      <c r="EGX13" s="513" t="s">
        <v>3327</v>
      </c>
      <c r="EGY13" s="239" t="s">
        <v>3326</v>
      </c>
      <c r="EGZ13" s="240"/>
      <c r="EHA13" s="241" t="s">
        <v>3320</v>
      </c>
      <c r="EHB13" s="242">
        <f t="shared" ref="EHB13" si="3991">ROUND(AVERAGE(EHB10:EHB12),2)</f>
        <v>5500</v>
      </c>
      <c r="EHC13" s="513" t="s">
        <v>3327</v>
      </c>
      <c r="EHD13" s="239" t="s">
        <v>3326</v>
      </c>
      <c r="EHE13" s="240"/>
      <c r="EHF13" s="241" t="s">
        <v>3320</v>
      </c>
      <c r="EHG13" s="242">
        <f t="shared" ref="EHG13" si="3992">ROUND(AVERAGE(EHG10:EHG12),2)</f>
        <v>5500</v>
      </c>
      <c r="EHH13" s="513" t="s">
        <v>3327</v>
      </c>
      <c r="EHI13" s="239" t="s">
        <v>3326</v>
      </c>
      <c r="EHJ13" s="240"/>
      <c r="EHK13" s="241" t="s">
        <v>3320</v>
      </c>
      <c r="EHL13" s="242">
        <f t="shared" ref="EHL13" si="3993">ROUND(AVERAGE(EHL10:EHL12),2)</f>
        <v>5500</v>
      </c>
      <c r="EHM13" s="513" t="s">
        <v>3327</v>
      </c>
      <c r="EHN13" s="239" t="s">
        <v>3326</v>
      </c>
      <c r="EHO13" s="240"/>
      <c r="EHP13" s="241" t="s">
        <v>3320</v>
      </c>
      <c r="EHQ13" s="242">
        <f t="shared" ref="EHQ13" si="3994">ROUND(AVERAGE(EHQ10:EHQ12),2)</f>
        <v>5500</v>
      </c>
      <c r="EHR13" s="513" t="s">
        <v>3327</v>
      </c>
      <c r="EHS13" s="239" t="s">
        <v>3326</v>
      </c>
      <c r="EHT13" s="240"/>
      <c r="EHU13" s="241" t="s">
        <v>3320</v>
      </c>
      <c r="EHV13" s="242">
        <f t="shared" ref="EHV13" si="3995">ROUND(AVERAGE(EHV10:EHV12),2)</f>
        <v>5500</v>
      </c>
      <c r="EHW13" s="513" t="s">
        <v>3327</v>
      </c>
      <c r="EHX13" s="239" t="s">
        <v>3326</v>
      </c>
      <c r="EHY13" s="240"/>
      <c r="EHZ13" s="241" t="s">
        <v>3320</v>
      </c>
      <c r="EIA13" s="242">
        <f t="shared" ref="EIA13" si="3996">ROUND(AVERAGE(EIA10:EIA12),2)</f>
        <v>5500</v>
      </c>
      <c r="EIB13" s="513" t="s">
        <v>3327</v>
      </c>
      <c r="EIC13" s="239" t="s">
        <v>3326</v>
      </c>
      <c r="EID13" s="240"/>
      <c r="EIE13" s="241" t="s">
        <v>3320</v>
      </c>
      <c r="EIF13" s="242">
        <f t="shared" ref="EIF13" si="3997">ROUND(AVERAGE(EIF10:EIF12),2)</f>
        <v>5500</v>
      </c>
      <c r="EIG13" s="513" t="s">
        <v>3327</v>
      </c>
      <c r="EIH13" s="239" t="s">
        <v>3326</v>
      </c>
      <c r="EII13" s="240"/>
      <c r="EIJ13" s="241" t="s">
        <v>3320</v>
      </c>
      <c r="EIK13" s="242">
        <f t="shared" ref="EIK13" si="3998">ROUND(AVERAGE(EIK10:EIK12),2)</f>
        <v>5500</v>
      </c>
      <c r="EIL13" s="513" t="s">
        <v>3327</v>
      </c>
      <c r="EIM13" s="239" t="s">
        <v>3326</v>
      </c>
      <c r="EIN13" s="240"/>
      <c r="EIO13" s="241" t="s">
        <v>3320</v>
      </c>
      <c r="EIP13" s="242">
        <f t="shared" ref="EIP13" si="3999">ROUND(AVERAGE(EIP10:EIP12),2)</f>
        <v>5500</v>
      </c>
      <c r="EIQ13" s="513" t="s">
        <v>3327</v>
      </c>
      <c r="EIR13" s="239" t="s">
        <v>3326</v>
      </c>
      <c r="EIS13" s="240"/>
      <c r="EIT13" s="241" t="s">
        <v>3320</v>
      </c>
      <c r="EIU13" s="242">
        <f t="shared" ref="EIU13" si="4000">ROUND(AVERAGE(EIU10:EIU12),2)</f>
        <v>5500</v>
      </c>
      <c r="EIV13" s="513" t="s">
        <v>3327</v>
      </c>
      <c r="EIW13" s="239" t="s">
        <v>3326</v>
      </c>
      <c r="EIX13" s="240"/>
      <c r="EIY13" s="241" t="s">
        <v>3320</v>
      </c>
      <c r="EIZ13" s="242">
        <f t="shared" ref="EIZ13" si="4001">ROUND(AVERAGE(EIZ10:EIZ12),2)</f>
        <v>5500</v>
      </c>
      <c r="EJA13" s="513" t="s">
        <v>3327</v>
      </c>
      <c r="EJB13" s="239" t="s">
        <v>3326</v>
      </c>
      <c r="EJC13" s="240"/>
      <c r="EJD13" s="241" t="s">
        <v>3320</v>
      </c>
      <c r="EJE13" s="242">
        <f t="shared" ref="EJE13" si="4002">ROUND(AVERAGE(EJE10:EJE12),2)</f>
        <v>5500</v>
      </c>
      <c r="EJF13" s="513" t="s">
        <v>3327</v>
      </c>
      <c r="EJG13" s="239" t="s">
        <v>3326</v>
      </c>
      <c r="EJH13" s="240"/>
      <c r="EJI13" s="241" t="s">
        <v>3320</v>
      </c>
      <c r="EJJ13" s="242">
        <f t="shared" ref="EJJ13" si="4003">ROUND(AVERAGE(EJJ10:EJJ12),2)</f>
        <v>5500</v>
      </c>
      <c r="EJK13" s="513" t="s">
        <v>3327</v>
      </c>
      <c r="EJL13" s="239" t="s">
        <v>3326</v>
      </c>
      <c r="EJM13" s="240"/>
      <c r="EJN13" s="241" t="s">
        <v>3320</v>
      </c>
      <c r="EJO13" s="242">
        <f t="shared" ref="EJO13" si="4004">ROUND(AVERAGE(EJO10:EJO12),2)</f>
        <v>5500</v>
      </c>
      <c r="EJP13" s="513" t="s">
        <v>3327</v>
      </c>
      <c r="EJQ13" s="239" t="s">
        <v>3326</v>
      </c>
      <c r="EJR13" s="240"/>
      <c r="EJS13" s="241" t="s">
        <v>3320</v>
      </c>
      <c r="EJT13" s="242">
        <f t="shared" ref="EJT13" si="4005">ROUND(AVERAGE(EJT10:EJT12),2)</f>
        <v>5500</v>
      </c>
      <c r="EJU13" s="513" t="s">
        <v>3327</v>
      </c>
      <c r="EJV13" s="239" t="s">
        <v>3326</v>
      </c>
      <c r="EJW13" s="240"/>
      <c r="EJX13" s="241" t="s">
        <v>3320</v>
      </c>
      <c r="EJY13" s="242">
        <f t="shared" ref="EJY13" si="4006">ROUND(AVERAGE(EJY10:EJY12),2)</f>
        <v>5500</v>
      </c>
      <c r="EJZ13" s="513" t="s">
        <v>3327</v>
      </c>
      <c r="EKA13" s="239" t="s">
        <v>3326</v>
      </c>
      <c r="EKB13" s="240"/>
      <c r="EKC13" s="241" t="s">
        <v>3320</v>
      </c>
      <c r="EKD13" s="242">
        <f t="shared" ref="EKD13" si="4007">ROUND(AVERAGE(EKD10:EKD12),2)</f>
        <v>5500</v>
      </c>
      <c r="EKE13" s="513" t="s">
        <v>3327</v>
      </c>
      <c r="EKF13" s="239" t="s">
        <v>3326</v>
      </c>
      <c r="EKG13" s="240"/>
      <c r="EKH13" s="241" t="s">
        <v>3320</v>
      </c>
      <c r="EKI13" s="242">
        <f t="shared" ref="EKI13" si="4008">ROUND(AVERAGE(EKI10:EKI12),2)</f>
        <v>5500</v>
      </c>
      <c r="EKJ13" s="513" t="s">
        <v>3327</v>
      </c>
      <c r="EKK13" s="239" t="s">
        <v>3326</v>
      </c>
      <c r="EKL13" s="240"/>
      <c r="EKM13" s="241" t="s">
        <v>3320</v>
      </c>
      <c r="EKN13" s="242">
        <f t="shared" ref="EKN13" si="4009">ROUND(AVERAGE(EKN10:EKN12),2)</f>
        <v>5500</v>
      </c>
      <c r="EKO13" s="513" t="s">
        <v>3327</v>
      </c>
      <c r="EKP13" s="239" t="s">
        <v>3326</v>
      </c>
      <c r="EKQ13" s="240"/>
      <c r="EKR13" s="241" t="s">
        <v>3320</v>
      </c>
      <c r="EKS13" s="242">
        <f t="shared" ref="EKS13" si="4010">ROUND(AVERAGE(EKS10:EKS12),2)</f>
        <v>5500</v>
      </c>
      <c r="EKT13" s="513" t="s">
        <v>3327</v>
      </c>
      <c r="EKU13" s="239" t="s">
        <v>3326</v>
      </c>
      <c r="EKV13" s="240"/>
      <c r="EKW13" s="241" t="s">
        <v>3320</v>
      </c>
      <c r="EKX13" s="242">
        <f t="shared" ref="EKX13" si="4011">ROUND(AVERAGE(EKX10:EKX12),2)</f>
        <v>5500</v>
      </c>
      <c r="EKY13" s="513" t="s">
        <v>3327</v>
      </c>
      <c r="EKZ13" s="239" t="s">
        <v>3326</v>
      </c>
      <c r="ELA13" s="240"/>
      <c r="ELB13" s="241" t="s">
        <v>3320</v>
      </c>
      <c r="ELC13" s="242">
        <f t="shared" ref="ELC13" si="4012">ROUND(AVERAGE(ELC10:ELC12),2)</f>
        <v>5500</v>
      </c>
      <c r="ELD13" s="513" t="s">
        <v>3327</v>
      </c>
      <c r="ELE13" s="239" t="s">
        <v>3326</v>
      </c>
      <c r="ELF13" s="240"/>
      <c r="ELG13" s="241" t="s">
        <v>3320</v>
      </c>
      <c r="ELH13" s="242">
        <f t="shared" ref="ELH13" si="4013">ROUND(AVERAGE(ELH10:ELH12),2)</f>
        <v>5500</v>
      </c>
      <c r="ELI13" s="513" t="s">
        <v>3327</v>
      </c>
      <c r="ELJ13" s="239" t="s">
        <v>3326</v>
      </c>
      <c r="ELK13" s="240"/>
      <c r="ELL13" s="241" t="s">
        <v>3320</v>
      </c>
      <c r="ELM13" s="242">
        <f t="shared" ref="ELM13" si="4014">ROUND(AVERAGE(ELM10:ELM12),2)</f>
        <v>5500</v>
      </c>
      <c r="ELN13" s="513" t="s">
        <v>3327</v>
      </c>
      <c r="ELO13" s="239" t="s">
        <v>3326</v>
      </c>
      <c r="ELP13" s="240"/>
      <c r="ELQ13" s="241" t="s">
        <v>3320</v>
      </c>
      <c r="ELR13" s="242">
        <f t="shared" ref="ELR13" si="4015">ROUND(AVERAGE(ELR10:ELR12),2)</f>
        <v>5500</v>
      </c>
      <c r="ELS13" s="513" t="s">
        <v>3327</v>
      </c>
      <c r="ELT13" s="239" t="s">
        <v>3326</v>
      </c>
      <c r="ELU13" s="240"/>
      <c r="ELV13" s="241" t="s">
        <v>3320</v>
      </c>
      <c r="ELW13" s="242">
        <f t="shared" ref="ELW13" si="4016">ROUND(AVERAGE(ELW10:ELW12),2)</f>
        <v>5500</v>
      </c>
      <c r="ELX13" s="513" t="s">
        <v>3327</v>
      </c>
      <c r="ELY13" s="239" t="s">
        <v>3326</v>
      </c>
      <c r="ELZ13" s="240"/>
      <c r="EMA13" s="241" t="s">
        <v>3320</v>
      </c>
      <c r="EMB13" s="242">
        <f t="shared" ref="EMB13" si="4017">ROUND(AVERAGE(EMB10:EMB12),2)</f>
        <v>5500</v>
      </c>
      <c r="EMC13" s="513" t="s">
        <v>3327</v>
      </c>
      <c r="EMD13" s="239" t="s">
        <v>3326</v>
      </c>
      <c r="EME13" s="240"/>
      <c r="EMF13" s="241" t="s">
        <v>3320</v>
      </c>
      <c r="EMG13" s="242">
        <f t="shared" ref="EMG13" si="4018">ROUND(AVERAGE(EMG10:EMG12),2)</f>
        <v>5500</v>
      </c>
      <c r="EMH13" s="513" t="s">
        <v>3327</v>
      </c>
      <c r="EMI13" s="239" t="s">
        <v>3326</v>
      </c>
      <c r="EMJ13" s="240"/>
      <c r="EMK13" s="241" t="s">
        <v>3320</v>
      </c>
      <c r="EML13" s="242">
        <f t="shared" ref="EML13" si="4019">ROUND(AVERAGE(EML10:EML12),2)</f>
        <v>5500</v>
      </c>
      <c r="EMM13" s="513" t="s">
        <v>3327</v>
      </c>
      <c r="EMN13" s="239" t="s">
        <v>3326</v>
      </c>
      <c r="EMO13" s="240"/>
      <c r="EMP13" s="241" t="s">
        <v>3320</v>
      </c>
      <c r="EMQ13" s="242">
        <f t="shared" ref="EMQ13" si="4020">ROUND(AVERAGE(EMQ10:EMQ12),2)</f>
        <v>5500</v>
      </c>
      <c r="EMR13" s="513" t="s">
        <v>3327</v>
      </c>
      <c r="EMS13" s="239" t="s">
        <v>3326</v>
      </c>
      <c r="EMT13" s="240"/>
      <c r="EMU13" s="241" t="s">
        <v>3320</v>
      </c>
      <c r="EMV13" s="242">
        <f t="shared" ref="EMV13" si="4021">ROUND(AVERAGE(EMV10:EMV12),2)</f>
        <v>5500</v>
      </c>
      <c r="EMW13" s="513" t="s">
        <v>3327</v>
      </c>
      <c r="EMX13" s="239" t="s">
        <v>3326</v>
      </c>
      <c r="EMY13" s="240"/>
      <c r="EMZ13" s="241" t="s">
        <v>3320</v>
      </c>
      <c r="ENA13" s="242">
        <f t="shared" ref="ENA13" si="4022">ROUND(AVERAGE(ENA10:ENA12),2)</f>
        <v>5500</v>
      </c>
      <c r="ENB13" s="513" t="s">
        <v>3327</v>
      </c>
      <c r="ENC13" s="239" t="s">
        <v>3326</v>
      </c>
      <c r="END13" s="240"/>
      <c r="ENE13" s="241" t="s">
        <v>3320</v>
      </c>
      <c r="ENF13" s="242">
        <f t="shared" ref="ENF13" si="4023">ROUND(AVERAGE(ENF10:ENF12),2)</f>
        <v>5500</v>
      </c>
      <c r="ENG13" s="513" t="s">
        <v>3327</v>
      </c>
      <c r="ENH13" s="239" t="s">
        <v>3326</v>
      </c>
      <c r="ENI13" s="240"/>
      <c r="ENJ13" s="241" t="s">
        <v>3320</v>
      </c>
      <c r="ENK13" s="242">
        <f t="shared" ref="ENK13" si="4024">ROUND(AVERAGE(ENK10:ENK12),2)</f>
        <v>5500</v>
      </c>
      <c r="ENL13" s="513" t="s">
        <v>3327</v>
      </c>
      <c r="ENM13" s="239" t="s">
        <v>3326</v>
      </c>
      <c r="ENN13" s="240"/>
      <c r="ENO13" s="241" t="s">
        <v>3320</v>
      </c>
      <c r="ENP13" s="242">
        <f t="shared" ref="ENP13" si="4025">ROUND(AVERAGE(ENP10:ENP12),2)</f>
        <v>5500</v>
      </c>
      <c r="ENQ13" s="513" t="s">
        <v>3327</v>
      </c>
      <c r="ENR13" s="239" t="s">
        <v>3326</v>
      </c>
      <c r="ENS13" s="240"/>
      <c r="ENT13" s="241" t="s">
        <v>3320</v>
      </c>
      <c r="ENU13" s="242">
        <f t="shared" ref="ENU13" si="4026">ROUND(AVERAGE(ENU10:ENU12),2)</f>
        <v>5500</v>
      </c>
      <c r="ENV13" s="513" t="s">
        <v>3327</v>
      </c>
      <c r="ENW13" s="239" t="s">
        <v>3326</v>
      </c>
      <c r="ENX13" s="240"/>
      <c r="ENY13" s="241" t="s">
        <v>3320</v>
      </c>
      <c r="ENZ13" s="242">
        <f t="shared" ref="ENZ13" si="4027">ROUND(AVERAGE(ENZ10:ENZ12),2)</f>
        <v>5500</v>
      </c>
      <c r="EOA13" s="513" t="s">
        <v>3327</v>
      </c>
      <c r="EOB13" s="239" t="s">
        <v>3326</v>
      </c>
      <c r="EOC13" s="240"/>
      <c r="EOD13" s="241" t="s">
        <v>3320</v>
      </c>
      <c r="EOE13" s="242">
        <f t="shared" ref="EOE13" si="4028">ROUND(AVERAGE(EOE10:EOE12),2)</f>
        <v>5500</v>
      </c>
      <c r="EOF13" s="513" t="s">
        <v>3327</v>
      </c>
      <c r="EOG13" s="239" t="s">
        <v>3326</v>
      </c>
      <c r="EOH13" s="240"/>
      <c r="EOI13" s="241" t="s">
        <v>3320</v>
      </c>
      <c r="EOJ13" s="242">
        <f t="shared" ref="EOJ13" si="4029">ROUND(AVERAGE(EOJ10:EOJ12),2)</f>
        <v>5500</v>
      </c>
      <c r="EOK13" s="513" t="s">
        <v>3327</v>
      </c>
      <c r="EOL13" s="239" t="s">
        <v>3326</v>
      </c>
      <c r="EOM13" s="240"/>
      <c r="EON13" s="241" t="s">
        <v>3320</v>
      </c>
      <c r="EOO13" s="242">
        <f t="shared" ref="EOO13" si="4030">ROUND(AVERAGE(EOO10:EOO12),2)</f>
        <v>5500</v>
      </c>
      <c r="EOP13" s="513" t="s">
        <v>3327</v>
      </c>
      <c r="EOQ13" s="239" t="s">
        <v>3326</v>
      </c>
      <c r="EOR13" s="240"/>
      <c r="EOS13" s="241" t="s">
        <v>3320</v>
      </c>
      <c r="EOT13" s="242">
        <f t="shared" ref="EOT13" si="4031">ROUND(AVERAGE(EOT10:EOT12),2)</f>
        <v>5500</v>
      </c>
      <c r="EOU13" s="513" t="s">
        <v>3327</v>
      </c>
      <c r="EOV13" s="239" t="s">
        <v>3326</v>
      </c>
      <c r="EOW13" s="240"/>
      <c r="EOX13" s="241" t="s">
        <v>3320</v>
      </c>
      <c r="EOY13" s="242">
        <f t="shared" ref="EOY13" si="4032">ROUND(AVERAGE(EOY10:EOY12),2)</f>
        <v>5500</v>
      </c>
      <c r="EOZ13" s="513" t="s">
        <v>3327</v>
      </c>
      <c r="EPA13" s="239" t="s">
        <v>3326</v>
      </c>
      <c r="EPB13" s="240"/>
      <c r="EPC13" s="241" t="s">
        <v>3320</v>
      </c>
      <c r="EPD13" s="242">
        <f t="shared" ref="EPD13" si="4033">ROUND(AVERAGE(EPD10:EPD12),2)</f>
        <v>5500</v>
      </c>
      <c r="EPE13" s="513" t="s">
        <v>3327</v>
      </c>
      <c r="EPF13" s="239" t="s">
        <v>3326</v>
      </c>
      <c r="EPG13" s="240"/>
      <c r="EPH13" s="241" t="s">
        <v>3320</v>
      </c>
      <c r="EPI13" s="242">
        <f t="shared" ref="EPI13" si="4034">ROUND(AVERAGE(EPI10:EPI12),2)</f>
        <v>5500</v>
      </c>
      <c r="EPJ13" s="513" t="s">
        <v>3327</v>
      </c>
      <c r="EPK13" s="239" t="s">
        <v>3326</v>
      </c>
      <c r="EPL13" s="240"/>
      <c r="EPM13" s="241" t="s">
        <v>3320</v>
      </c>
      <c r="EPN13" s="242">
        <f t="shared" ref="EPN13" si="4035">ROUND(AVERAGE(EPN10:EPN12),2)</f>
        <v>5500</v>
      </c>
      <c r="EPO13" s="513" t="s">
        <v>3327</v>
      </c>
      <c r="EPP13" s="239" t="s">
        <v>3326</v>
      </c>
      <c r="EPQ13" s="240"/>
      <c r="EPR13" s="241" t="s">
        <v>3320</v>
      </c>
      <c r="EPS13" s="242">
        <f t="shared" ref="EPS13" si="4036">ROUND(AVERAGE(EPS10:EPS12),2)</f>
        <v>5500</v>
      </c>
      <c r="EPT13" s="513" t="s">
        <v>3327</v>
      </c>
      <c r="EPU13" s="239" t="s">
        <v>3326</v>
      </c>
      <c r="EPV13" s="240"/>
      <c r="EPW13" s="241" t="s">
        <v>3320</v>
      </c>
      <c r="EPX13" s="242">
        <f t="shared" ref="EPX13" si="4037">ROUND(AVERAGE(EPX10:EPX12),2)</f>
        <v>5500</v>
      </c>
      <c r="EPY13" s="513" t="s">
        <v>3327</v>
      </c>
      <c r="EPZ13" s="239" t="s">
        <v>3326</v>
      </c>
      <c r="EQA13" s="240"/>
      <c r="EQB13" s="241" t="s">
        <v>3320</v>
      </c>
      <c r="EQC13" s="242">
        <f t="shared" ref="EQC13" si="4038">ROUND(AVERAGE(EQC10:EQC12),2)</f>
        <v>5500</v>
      </c>
      <c r="EQD13" s="513" t="s">
        <v>3327</v>
      </c>
      <c r="EQE13" s="239" t="s">
        <v>3326</v>
      </c>
      <c r="EQF13" s="240"/>
      <c r="EQG13" s="241" t="s">
        <v>3320</v>
      </c>
      <c r="EQH13" s="242">
        <f t="shared" ref="EQH13" si="4039">ROUND(AVERAGE(EQH10:EQH12),2)</f>
        <v>5500</v>
      </c>
      <c r="EQI13" s="513" t="s">
        <v>3327</v>
      </c>
      <c r="EQJ13" s="239" t="s">
        <v>3326</v>
      </c>
      <c r="EQK13" s="240"/>
      <c r="EQL13" s="241" t="s">
        <v>3320</v>
      </c>
      <c r="EQM13" s="242">
        <f t="shared" ref="EQM13" si="4040">ROUND(AVERAGE(EQM10:EQM12),2)</f>
        <v>5500</v>
      </c>
      <c r="EQN13" s="513" t="s">
        <v>3327</v>
      </c>
      <c r="EQO13" s="239" t="s">
        <v>3326</v>
      </c>
      <c r="EQP13" s="240"/>
      <c r="EQQ13" s="241" t="s">
        <v>3320</v>
      </c>
      <c r="EQR13" s="242">
        <f t="shared" ref="EQR13" si="4041">ROUND(AVERAGE(EQR10:EQR12),2)</f>
        <v>5500</v>
      </c>
      <c r="EQS13" s="513" t="s">
        <v>3327</v>
      </c>
      <c r="EQT13" s="239" t="s">
        <v>3326</v>
      </c>
      <c r="EQU13" s="240"/>
      <c r="EQV13" s="241" t="s">
        <v>3320</v>
      </c>
      <c r="EQW13" s="242">
        <f t="shared" ref="EQW13" si="4042">ROUND(AVERAGE(EQW10:EQW12),2)</f>
        <v>5500</v>
      </c>
      <c r="EQX13" s="513" t="s">
        <v>3327</v>
      </c>
      <c r="EQY13" s="239" t="s">
        <v>3326</v>
      </c>
      <c r="EQZ13" s="240"/>
      <c r="ERA13" s="241" t="s">
        <v>3320</v>
      </c>
      <c r="ERB13" s="242">
        <f t="shared" ref="ERB13" si="4043">ROUND(AVERAGE(ERB10:ERB12),2)</f>
        <v>5500</v>
      </c>
      <c r="ERC13" s="513" t="s">
        <v>3327</v>
      </c>
      <c r="ERD13" s="239" t="s">
        <v>3326</v>
      </c>
      <c r="ERE13" s="240"/>
      <c r="ERF13" s="241" t="s">
        <v>3320</v>
      </c>
      <c r="ERG13" s="242">
        <f t="shared" ref="ERG13" si="4044">ROUND(AVERAGE(ERG10:ERG12),2)</f>
        <v>5500</v>
      </c>
      <c r="ERH13" s="513" t="s">
        <v>3327</v>
      </c>
      <c r="ERI13" s="239" t="s">
        <v>3326</v>
      </c>
      <c r="ERJ13" s="240"/>
      <c r="ERK13" s="241" t="s">
        <v>3320</v>
      </c>
      <c r="ERL13" s="242">
        <f t="shared" ref="ERL13" si="4045">ROUND(AVERAGE(ERL10:ERL12),2)</f>
        <v>5500</v>
      </c>
      <c r="ERM13" s="513" t="s">
        <v>3327</v>
      </c>
      <c r="ERN13" s="239" t="s">
        <v>3326</v>
      </c>
      <c r="ERO13" s="240"/>
      <c r="ERP13" s="241" t="s">
        <v>3320</v>
      </c>
      <c r="ERQ13" s="242">
        <f t="shared" ref="ERQ13" si="4046">ROUND(AVERAGE(ERQ10:ERQ12),2)</f>
        <v>5500</v>
      </c>
      <c r="ERR13" s="513" t="s">
        <v>3327</v>
      </c>
      <c r="ERS13" s="239" t="s">
        <v>3326</v>
      </c>
      <c r="ERT13" s="240"/>
      <c r="ERU13" s="241" t="s">
        <v>3320</v>
      </c>
      <c r="ERV13" s="242">
        <f t="shared" ref="ERV13" si="4047">ROUND(AVERAGE(ERV10:ERV12),2)</f>
        <v>5500</v>
      </c>
      <c r="ERW13" s="513" t="s">
        <v>3327</v>
      </c>
      <c r="ERX13" s="239" t="s">
        <v>3326</v>
      </c>
      <c r="ERY13" s="240"/>
      <c r="ERZ13" s="241" t="s">
        <v>3320</v>
      </c>
      <c r="ESA13" s="242">
        <f t="shared" ref="ESA13" si="4048">ROUND(AVERAGE(ESA10:ESA12),2)</f>
        <v>5500</v>
      </c>
      <c r="ESB13" s="513" t="s">
        <v>3327</v>
      </c>
      <c r="ESC13" s="239" t="s">
        <v>3326</v>
      </c>
      <c r="ESD13" s="240"/>
      <c r="ESE13" s="241" t="s">
        <v>3320</v>
      </c>
      <c r="ESF13" s="242">
        <f t="shared" ref="ESF13" si="4049">ROUND(AVERAGE(ESF10:ESF12),2)</f>
        <v>5500</v>
      </c>
      <c r="ESG13" s="513" t="s">
        <v>3327</v>
      </c>
      <c r="ESH13" s="239" t="s">
        <v>3326</v>
      </c>
      <c r="ESI13" s="240"/>
      <c r="ESJ13" s="241" t="s">
        <v>3320</v>
      </c>
      <c r="ESK13" s="242">
        <f t="shared" ref="ESK13" si="4050">ROUND(AVERAGE(ESK10:ESK12),2)</f>
        <v>5500</v>
      </c>
      <c r="ESL13" s="513" t="s">
        <v>3327</v>
      </c>
      <c r="ESM13" s="239" t="s">
        <v>3326</v>
      </c>
      <c r="ESN13" s="240"/>
      <c r="ESO13" s="241" t="s">
        <v>3320</v>
      </c>
      <c r="ESP13" s="242">
        <f t="shared" ref="ESP13" si="4051">ROUND(AVERAGE(ESP10:ESP12),2)</f>
        <v>5500</v>
      </c>
      <c r="ESQ13" s="513" t="s">
        <v>3327</v>
      </c>
      <c r="ESR13" s="239" t="s">
        <v>3326</v>
      </c>
      <c r="ESS13" s="240"/>
      <c r="EST13" s="241" t="s">
        <v>3320</v>
      </c>
      <c r="ESU13" s="242">
        <f t="shared" ref="ESU13" si="4052">ROUND(AVERAGE(ESU10:ESU12),2)</f>
        <v>5500</v>
      </c>
      <c r="ESV13" s="513" t="s">
        <v>3327</v>
      </c>
      <c r="ESW13" s="239" t="s">
        <v>3326</v>
      </c>
      <c r="ESX13" s="240"/>
      <c r="ESY13" s="241" t="s">
        <v>3320</v>
      </c>
      <c r="ESZ13" s="242">
        <f t="shared" ref="ESZ13" si="4053">ROUND(AVERAGE(ESZ10:ESZ12),2)</f>
        <v>5500</v>
      </c>
      <c r="ETA13" s="513" t="s">
        <v>3327</v>
      </c>
      <c r="ETB13" s="239" t="s">
        <v>3326</v>
      </c>
      <c r="ETC13" s="240"/>
      <c r="ETD13" s="241" t="s">
        <v>3320</v>
      </c>
      <c r="ETE13" s="242">
        <f t="shared" ref="ETE13" si="4054">ROUND(AVERAGE(ETE10:ETE12),2)</f>
        <v>5500</v>
      </c>
      <c r="ETF13" s="513" t="s">
        <v>3327</v>
      </c>
      <c r="ETG13" s="239" t="s">
        <v>3326</v>
      </c>
      <c r="ETH13" s="240"/>
      <c r="ETI13" s="241" t="s">
        <v>3320</v>
      </c>
      <c r="ETJ13" s="242">
        <f t="shared" ref="ETJ13" si="4055">ROUND(AVERAGE(ETJ10:ETJ12),2)</f>
        <v>5500</v>
      </c>
      <c r="ETK13" s="513" t="s">
        <v>3327</v>
      </c>
      <c r="ETL13" s="239" t="s">
        <v>3326</v>
      </c>
      <c r="ETM13" s="240"/>
      <c r="ETN13" s="241" t="s">
        <v>3320</v>
      </c>
      <c r="ETO13" s="242">
        <f t="shared" ref="ETO13" si="4056">ROUND(AVERAGE(ETO10:ETO12),2)</f>
        <v>5500</v>
      </c>
      <c r="ETP13" s="513" t="s">
        <v>3327</v>
      </c>
      <c r="ETQ13" s="239" t="s">
        <v>3326</v>
      </c>
      <c r="ETR13" s="240"/>
      <c r="ETS13" s="241" t="s">
        <v>3320</v>
      </c>
      <c r="ETT13" s="242">
        <f t="shared" ref="ETT13" si="4057">ROUND(AVERAGE(ETT10:ETT12),2)</f>
        <v>5500</v>
      </c>
      <c r="ETU13" s="513" t="s">
        <v>3327</v>
      </c>
      <c r="ETV13" s="239" t="s">
        <v>3326</v>
      </c>
      <c r="ETW13" s="240"/>
      <c r="ETX13" s="241" t="s">
        <v>3320</v>
      </c>
      <c r="ETY13" s="242">
        <f t="shared" ref="ETY13" si="4058">ROUND(AVERAGE(ETY10:ETY12),2)</f>
        <v>5500</v>
      </c>
      <c r="ETZ13" s="513" t="s">
        <v>3327</v>
      </c>
      <c r="EUA13" s="239" t="s">
        <v>3326</v>
      </c>
      <c r="EUB13" s="240"/>
      <c r="EUC13" s="241" t="s">
        <v>3320</v>
      </c>
      <c r="EUD13" s="242">
        <f t="shared" ref="EUD13" si="4059">ROUND(AVERAGE(EUD10:EUD12),2)</f>
        <v>5500</v>
      </c>
      <c r="EUE13" s="513" t="s">
        <v>3327</v>
      </c>
      <c r="EUF13" s="239" t="s">
        <v>3326</v>
      </c>
      <c r="EUG13" s="240"/>
      <c r="EUH13" s="241" t="s">
        <v>3320</v>
      </c>
      <c r="EUI13" s="242">
        <f t="shared" ref="EUI13" si="4060">ROUND(AVERAGE(EUI10:EUI12),2)</f>
        <v>5500</v>
      </c>
      <c r="EUJ13" s="513" t="s">
        <v>3327</v>
      </c>
      <c r="EUK13" s="239" t="s">
        <v>3326</v>
      </c>
      <c r="EUL13" s="240"/>
      <c r="EUM13" s="241" t="s">
        <v>3320</v>
      </c>
      <c r="EUN13" s="242">
        <f t="shared" ref="EUN13" si="4061">ROUND(AVERAGE(EUN10:EUN12),2)</f>
        <v>5500</v>
      </c>
      <c r="EUO13" s="513" t="s">
        <v>3327</v>
      </c>
      <c r="EUP13" s="239" t="s">
        <v>3326</v>
      </c>
      <c r="EUQ13" s="240"/>
      <c r="EUR13" s="241" t="s">
        <v>3320</v>
      </c>
      <c r="EUS13" s="242">
        <f t="shared" ref="EUS13" si="4062">ROUND(AVERAGE(EUS10:EUS12),2)</f>
        <v>5500</v>
      </c>
      <c r="EUT13" s="513" t="s">
        <v>3327</v>
      </c>
      <c r="EUU13" s="239" t="s">
        <v>3326</v>
      </c>
      <c r="EUV13" s="240"/>
      <c r="EUW13" s="241" t="s">
        <v>3320</v>
      </c>
      <c r="EUX13" s="242">
        <f t="shared" ref="EUX13" si="4063">ROUND(AVERAGE(EUX10:EUX12),2)</f>
        <v>5500</v>
      </c>
      <c r="EUY13" s="513" t="s">
        <v>3327</v>
      </c>
      <c r="EUZ13" s="239" t="s">
        <v>3326</v>
      </c>
      <c r="EVA13" s="240"/>
      <c r="EVB13" s="241" t="s">
        <v>3320</v>
      </c>
      <c r="EVC13" s="242">
        <f t="shared" ref="EVC13" si="4064">ROUND(AVERAGE(EVC10:EVC12),2)</f>
        <v>5500</v>
      </c>
      <c r="EVD13" s="513" t="s">
        <v>3327</v>
      </c>
      <c r="EVE13" s="239" t="s">
        <v>3326</v>
      </c>
      <c r="EVF13" s="240"/>
      <c r="EVG13" s="241" t="s">
        <v>3320</v>
      </c>
      <c r="EVH13" s="242">
        <f t="shared" ref="EVH13" si="4065">ROUND(AVERAGE(EVH10:EVH12),2)</f>
        <v>5500</v>
      </c>
      <c r="EVI13" s="513" t="s">
        <v>3327</v>
      </c>
      <c r="EVJ13" s="239" t="s">
        <v>3326</v>
      </c>
      <c r="EVK13" s="240"/>
      <c r="EVL13" s="241" t="s">
        <v>3320</v>
      </c>
      <c r="EVM13" s="242">
        <f t="shared" ref="EVM13" si="4066">ROUND(AVERAGE(EVM10:EVM12),2)</f>
        <v>5500</v>
      </c>
      <c r="EVN13" s="513" t="s">
        <v>3327</v>
      </c>
      <c r="EVO13" s="239" t="s">
        <v>3326</v>
      </c>
      <c r="EVP13" s="240"/>
      <c r="EVQ13" s="241" t="s">
        <v>3320</v>
      </c>
      <c r="EVR13" s="242">
        <f t="shared" ref="EVR13" si="4067">ROUND(AVERAGE(EVR10:EVR12),2)</f>
        <v>5500</v>
      </c>
      <c r="EVS13" s="513" t="s">
        <v>3327</v>
      </c>
      <c r="EVT13" s="239" t="s">
        <v>3326</v>
      </c>
      <c r="EVU13" s="240"/>
      <c r="EVV13" s="241" t="s">
        <v>3320</v>
      </c>
      <c r="EVW13" s="242">
        <f t="shared" ref="EVW13" si="4068">ROUND(AVERAGE(EVW10:EVW12),2)</f>
        <v>5500</v>
      </c>
      <c r="EVX13" s="513" t="s">
        <v>3327</v>
      </c>
      <c r="EVY13" s="239" t="s">
        <v>3326</v>
      </c>
      <c r="EVZ13" s="240"/>
      <c r="EWA13" s="241" t="s">
        <v>3320</v>
      </c>
      <c r="EWB13" s="242">
        <f t="shared" ref="EWB13" si="4069">ROUND(AVERAGE(EWB10:EWB12),2)</f>
        <v>5500</v>
      </c>
      <c r="EWC13" s="513" t="s">
        <v>3327</v>
      </c>
      <c r="EWD13" s="239" t="s">
        <v>3326</v>
      </c>
      <c r="EWE13" s="240"/>
      <c r="EWF13" s="241" t="s">
        <v>3320</v>
      </c>
      <c r="EWG13" s="242">
        <f t="shared" ref="EWG13" si="4070">ROUND(AVERAGE(EWG10:EWG12),2)</f>
        <v>5500</v>
      </c>
      <c r="EWH13" s="513" t="s">
        <v>3327</v>
      </c>
      <c r="EWI13" s="239" t="s">
        <v>3326</v>
      </c>
      <c r="EWJ13" s="240"/>
      <c r="EWK13" s="241" t="s">
        <v>3320</v>
      </c>
      <c r="EWL13" s="242">
        <f t="shared" ref="EWL13" si="4071">ROUND(AVERAGE(EWL10:EWL12),2)</f>
        <v>5500</v>
      </c>
      <c r="EWM13" s="513" t="s">
        <v>3327</v>
      </c>
      <c r="EWN13" s="239" t="s">
        <v>3326</v>
      </c>
      <c r="EWO13" s="240"/>
      <c r="EWP13" s="241" t="s">
        <v>3320</v>
      </c>
      <c r="EWQ13" s="242">
        <f t="shared" ref="EWQ13" si="4072">ROUND(AVERAGE(EWQ10:EWQ12),2)</f>
        <v>5500</v>
      </c>
      <c r="EWR13" s="513" t="s">
        <v>3327</v>
      </c>
      <c r="EWS13" s="239" t="s">
        <v>3326</v>
      </c>
      <c r="EWT13" s="240"/>
      <c r="EWU13" s="241" t="s">
        <v>3320</v>
      </c>
      <c r="EWV13" s="242">
        <f t="shared" ref="EWV13" si="4073">ROUND(AVERAGE(EWV10:EWV12),2)</f>
        <v>5500</v>
      </c>
      <c r="EWW13" s="513" t="s">
        <v>3327</v>
      </c>
      <c r="EWX13" s="239" t="s">
        <v>3326</v>
      </c>
      <c r="EWY13" s="240"/>
      <c r="EWZ13" s="241" t="s">
        <v>3320</v>
      </c>
      <c r="EXA13" s="242">
        <f t="shared" ref="EXA13" si="4074">ROUND(AVERAGE(EXA10:EXA12),2)</f>
        <v>5500</v>
      </c>
      <c r="EXB13" s="513" t="s">
        <v>3327</v>
      </c>
      <c r="EXC13" s="239" t="s">
        <v>3326</v>
      </c>
      <c r="EXD13" s="240"/>
      <c r="EXE13" s="241" t="s">
        <v>3320</v>
      </c>
      <c r="EXF13" s="242">
        <f t="shared" ref="EXF13" si="4075">ROUND(AVERAGE(EXF10:EXF12),2)</f>
        <v>5500</v>
      </c>
      <c r="EXG13" s="513" t="s">
        <v>3327</v>
      </c>
      <c r="EXH13" s="239" t="s">
        <v>3326</v>
      </c>
      <c r="EXI13" s="240"/>
      <c r="EXJ13" s="241" t="s">
        <v>3320</v>
      </c>
      <c r="EXK13" s="242">
        <f t="shared" ref="EXK13" si="4076">ROUND(AVERAGE(EXK10:EXK12),2)</f>
        <v>5500</v>
      </c>
      <c r="EXL13" s="513" t="s">
        <v>3327</v>
      </c>
      <c r="EXM13" s="239" t="s">
        <v>3326</v>
      </c>
      <c r="EXN13" s="240"/>
      <c r="EXO13" s="241" t="s">
        <v>3320</v>
      </c>
      <c r="EXP13" s="242">
        <f t="shared" ref="EXP13" si="4077">ROUND(AVERAGE(EXP10:EXP12),2)</f>
        <v>5500</v>
      </c>
      <c r="EXQ13" s="513" t="s">
        <v>3327</v>
      </c>
      <c r="EXR13" s="239" t="s">
        <v>3326</v>
      </c>
      <c r="EXS13" s="240"/>
      <c r="EXT13" s="241" t="s">
        <v>3320</v>
      </c>
      <c r="EXU13" s="242">
        <f t="shared" ref="EXU13" si="4078">ROUND(AVERAGE(EXU10:EXU12),2)</f>
        <v>5500</v>
      </c>
      <c r="EXV13" s="513" t="s">
        <v>3327</v>
      </c>
      <c r="EXW13" s="239" t="s">
        <v>3326</v>
      </c>
      <c r="EXX13" s="240"/>
      <c r="EXY13" s="241" t="s">
        <v>3320</v>
      </c>
      <c r="EXZ13" s="242">
        <f t="shared" ref="EXZ13" si="4079">ROUND(AVERAGE(EXZ10:EXZ12),2)</f>
        <v>5500</v>
      </c>
      <c r="EYA13" s="513" t="s">
        <v>3327</v>
      </c>
      <c r="EYB13" s="239" t="s">
        <v>3326</v>
      </c>
      <c r="EYC13" s="240"/>
      <c r="EYD13" s="241" t="s">
        <v>3320</v>
      </c>
      <c r="EYE13" s="242">
        <f t="shared" ref="EYE13" si="4080">ROUND(AVERAGE(EYE10:EYE12),2)</f>
        <v>5500</v>
      </c>
      <c r="EYF13" s="513" t="s">
        <v>3327</v>
      </c>
      <c r="EYG13" s="239" t="s">
        <v>3326</v>
      </c>
      <c r="EYH13" s="240"/>
      <c r="EYI13" s="241" t="s">
        <v>3320</v>
      </c>
      <c r="EYJ13" s="242">
        <f t="shared" ref="EYJ13" si="4081">ROUND(AVERAGE(EYJ10:EYJ12),2)</f>
        <v>5500</v>
      </c>
      <c r="EYK13" s="513" t="s">
        <v>3327</v>
      </c>
      <c r="EYL13" s="239" t="s">
        <v>3326</v>
      </c>
      <c r="EYM13" s="240"/>
      <c r="EYN13" s="241" t="s">
        <v>3320</v>
      </c>
      <c r="EYO13" s="242">
        <f t="shared" ref="EYO13" si="4082">ROUND(AVERAGE(EYO10:EYO12),2)</f>
        <v>5500</v>
      </c>
      <c r="EYP13" s="513" t="s">
        <v>3327</v>
      </c>
      <c r="EYQ13" s="239" t="s">
        <v>3326</v>
      </c>
      <c r="EYR13" s="240"/>
      <c r="EYS13" s="241" t="s">
        <v>3320</v>
      </c>
      <c r="EYT13" s="242">
        <f t="shared" ref="EYT13" si="4083">ROUND(AVERAGE(EYT10:EYT12),2)</f>
        <v>5500</v>
      </c>
      <c r="EYU13" s="513" t="s">
        <v>3327</v>
      </c>
      <c r="EYV13" s="239" t="s">
        <v>3326</v>
      </c>
      <c r="EYW13" s="240"/>
      <c r="EYX13" s="241" t="s">
        <v>3320</v>
      </c>
      <c r="EYY13" s="242">
        <f t="shared" ref="EYY13" si="4084">ROUND(AVERAGE(EYY10:EYY12),2)</f>
        <v>5500</v>
      </c>
      <c r="EYZ13" s="513" t="s">
        <v>3327</v>
      </c>
      <c r="EZA13" s="239" t="s">
        <v>3326</v>
      </c>
      <c r="EZB13" s="240"/>
      <c r="EZC13" s="241" t="s">
        <v>3320</v>
      </c>
      <c r="EZD13" s="242">
        <f t="shared" ref="EZD13" si="4085">ROUND(AVERAGE(EZD10:EZD12),2)</f>
        <v>5500</v>
      </c>
      <c r="EZE13" s="513" t="s">
        <v>3327</v>
      </c>
      <c r="EZF13" s="239" t="s">
        <v>3326</v>
      </c>
      <c r="EZG13" s="240"/>
      <c r="EZH13" s="241" t="s">
        <v>3320</v>
      </c>
      <c r="EZI13" s="242">
        <f t="shared" ref="EZI13" si="4086">ROUND(AVERAGE(EZI10:EZI12),2)</f>
        <v>5500</v>
      </c>
      <c r="EZJ13" s="513" t="s">
        <v>3327</v>
      </c>
      <c r="EZK13" s="239" t="s">
        <v>3326</v>
      </c>
      <c r="EZL13" s="240"/>
      <c r="EZM13" s="241" t="s">
        <v>3320</v>
      </c>
      <c r="EZN13" s="242">
        <f t="shared" ref="EZN13" si="4087">ROUND(AVERAGE(EZN10:EZN12),2)</f>
        <v>5500</v>
      </c>
      <c r="EZO13" s="513" t="s">
        <v>3327</v>
      </c>
      <c r="EZP13" s="239" t="s">
        <v>3326</v>
      </c>
      <c r="EZQ13" s="240"/>
      <c r="EZR13" s="241" t="s">
        <v>3320</v>
      </c>
      <c r="EZS13" s="242">
        <f t="shared" ref="EZS13" si="4088">ROUND(AVERAGE(EZS10:EZS12),2)</f>
        <v>5500</v>
      </c>
      <c r="EZT13" s="513" t="s">
        <v>3327</v>
      </c>
      <c r="EZU13" s="239" t="s">
        <v>3326</v>
      </c>
      <c r="EZV13" s="240"/>
      <c r="EZW13" s="241" t="s">
        <v>3320</v>
      </c>
      <c r="EZX13" s="242">
        <f t="shared" ref="EZX13" si="4089">ROUND(AVERAGE(EZX10:EZX12),2)</f>
        <v>5500</v>
      </c>
      <c r="EZY13" s="513" t="s">
        <v>3327</v>
      </c>
      <c r="EZZ13" s="239" t="s">
        <v>3326</v>
      </c>
      <c r="FAA13" s="240"/>
      <c r="FAB13" s="241" t="s">
        <v>3320</v>
      </c>
      <c r="FAC13" s="242">
        <f t="shared" ref="FAC13" si="4090">ROUND(AVERAGE(FAC10:FAC12),2)</f>
        <v>5500</v>
      </c>
      <c r="FAD13" s="513" t="s">
        <v>3327</v>
      </c>
      <c r="FAE13" s="239" t="s">
        <v>3326</v>
      </c>
      <c r="FAF13" s="240"/>
      <c r="FAG13" s="241" t="s">
        <v>3320</v>
      </c>
      <c r="FAH13" s="242">
        <f t="shared" ref="FAH13" si="4091">ROUND(AVERAGE(FAH10:FAH12),2)</f>
        <v>5500</v>
      </c>
      <c r="FAI13" s="513" t="s">
        <v>3327</v>
      </c>
      <c r="FAJ13" s="239" t="s">
        <v>3326</v>
      </c>
      <c r="FAK13" s="240"/>
      <c r="FAL13" s="241" t="s">
        <v>3320</v>
      </c>
      <c r="FAM13" s="242">
        <f t="shared" ref="FAM13" si="4092">ROUND(AVERAGE(FAM10:FAM12),2)</f>
        <v>5500</v>
      </c>
      <c r="FAN13" s="513" t="s">
        <v>3327</v>
      </c>
      <c r="FAO13" s="239" t="s">
        <v>3326</v>
      </c>
      <c r="FAP13" s="240"/>
      <c r="FAQ13" s="241" t="s">
        <v>3320</v>
      </c>
      <c r="FAR13" s="242">
        <f t="shared" ref="FAR13" si="4093">ROUND(AVERAGE(FAR10:FAR12),2)</f>
        <v>5500</v>
      </c>
      <c r="FAS13" s="513" t="s">
        <v>3327</v>
      </c>
      <c r="FAT13" s="239" t="s">
        <v>3326</v>
      </c>
      <c r="FAU13" s="240"/>
      <c r="FAV13" s="241" t="s">
        <v>3320</v>
      </c>
      <c r="FAW13" s="242">
        <f t="shared" ref="FAW13" si="4094">ROUND(AVERAGE(FAW10:FAW12),2)</f>
        <v>5500</v>
      </c>
      <c r="FAX13" s="513" t="s">
        <v>3327</v>
      </c>
      <c r="FAY13" s="239" t="s">
        <v>3326</v>
      </c>
      <c r="FAZ13" s="240"/>
      <c r="FBA13" s="241" t="s">
        <v>3320</v>
      </c>
      <c r="FBB13" s="242">
        <f t="shared" ref="FBB13" si="4095">ROUND(AVERAGE(FBB10:FBB12),2)</f>
        <v>5500</v>
      </c>
      <c r="FBC13" s="513" t="s">
        <v>3327</v>
      </c>
      <c r="FBD13" s="239" t="s">
        <v>3326</v>
      </c>
      <c r="FBE13" s="240"/>
      <c r="FBF13" s="241" t="s">
        <v>3320</v>
      </c>
      <c r="FBG13" s="242">
        <f t="shared" ref="FBG13" si="4096">ROUND(AVERAGE(FBG10:FBG12),2)</f>
        <v>5500</v>
      </c>
      <c r="FBH13" s="513" t="s">
        <v>3327</v>
      </c>
      <c r="FBI13" s="239" t="s">
        <v>3326</v>
      </c>
      <c r="FBJ13" s="240"/>
      <c r="FBK13" s="241" t="s">
        <v>3320</v>
      </c>
      <c r="FBL13" s="242">
        <f t="shared" ref="FBL13" si="4097">ROUND(AVERAGE(FBL10:FBL12),2)</f>
        <v>5500</v>
      </c>
      <c r="FBM13" s="513" t="s">
        <v>3327</v>
      </c>
      <c r="FBN13" s="239" t="s">
        <v>3326</v>
      </c>
      <c r="FBO13" s="240"/>
      <c r="FBP13" s="241" t="s">
        <v>3320</v>
      </c>
      <c r="FBQ13" s="242">
        <f t="shared" ref="FBQ13" si="4098">ROUND(AVERAGE(FBQ10:FBQ12),2)</f>
        <v>5500</v>
      </c>
      <c r="FBR13" s="513" t="s">
        <v>3327</v>
      </c>
      <c r="FBS13" s="239" t="s">
        <v>3326</v>
      </c>
      <c r="FBT13" s="240"/>
      <c r="FBU13" s="241" t="s">
        <v>3320</v>
      </c>
      <c r="FBV13" s="242">
        <f t="shared" ref="FBV13" si="4099">ROUND(AVERAGE(FBV10:FBV12),2)</f>
        <v>5500</v>
      </c>
      <c r="FBW13" s="513" t="s">
        <v>3327</v>
      </c>
      <c r="FBX13" s="239" t="s">
        <v>3326</v>
      </c>
      <c r="FBY13" s="240"/>
      <c r="FBZ13" s="241" t="s">
        <v>3320</v>
      </c>
      <c r="FCA13" s="242">
        <f t="shared" ref="FCA13" si="4100">ROUND(AVERAGE(FCA10:FCA12),2)</f>
        <v>5500</v>
      </c>
      <c r="FCB13" s="513" t="s">
        <v>3327</v>
      </c>
      <c r="FCC13" s="239" t="s">
        <v>3326</v>
      </c>
      <c r="FCD13" s="240"/>
      <c r="FCE13" s="241" t="s">
        <v>3320</v>
      </c>
      <c r="FCF13" s="242">
        <f t="shared" ref="FCF13" si="4101">ROUND(AVERAGE(FCF10:FCF12),2)</f>
        <v>5500</v>
      </c>
      <c r="FCG13" s="513" t="s">
        <v>3327</v>
      </c>
      <c r="FCH13" s="239" t="s">
        <v>3326</v>
      </c>
      <c r="FCI13" s="240"/>
      <c r="FCJ13" s="241" t="s">
        <v>3320</v>
      </c>
      <c r="FCK13" s="242">
        <f t="shared" ref="FCK13" si="4102">ROUND(AVERAGE(FCK10:FCK12),2)</f>
        <v>5500</v>
      </c>
      <c r="FCL13" s="513" t="s">
        <v>3327</v>
      </c>
      <c r="FCM13" s="239" t="s">
        <v>3326</v>
      </c>
      <c r="FCN13" s="240"/>
      <c r="FCO13" s="241" t="s">
        <v>3320</v>
      </c>
      <c r="FCP13" s="242">
        <f t="shared" ref="FCP13" si="4103">ROUND(AVERAGE(FCP10:FCP12),2)</f>
        <v>5500</v>
      </c>
      <c r="FCQ13" s="513" t="s">
        <v>3327</v>
      </c>
      <c r="FCR13" s="239" t="s">
        <v>3326</v>
      </c>
      <c r="FCS13" s="240"/>
      <c r="FCT13" s="241" t="s">
        <v>3320</v>
      </c>
      <c r="FCU13" s="242">
        <f t="shared" ref="FCU13" si="4104">ROUND(AVERAGE(FCU10:FCU12),2)</f>
        <v>5500</v>
      </c>
      <c r="FCV13" s="513" t="s">
        <v>3327</v>
      </c>
      <c r="FCW13" s="239" t="s">
        <v>3326</v>
      </c>
      <c r="FCX13" s="240"/>
      <c r="FCY13" s="241" t="s">
        <v>3320</v>
      </c>
      <c r="FCZ13" s="242">
        <f t="shared" ref="FCZ13" si="4105">ROUND(AVERAGE(FCZ10:FCZ12),2)</f>
        <v>5500</v>
      </c>
      <c r="FDA13" s="513" t="s">
        <v>3327</v>
      </c>
      <c r="FDB13" s="239" t="s">
        <v>3326</v>
      </c>
      <c r="FDC13" s="240"/>
      <c r="FDD13" s="241" t="s">
        <v>3320</v>
      </c>
      <c r="FDE13" s="242">
        <f t="shared" ref="FDE13" si="4106">ROUND(AVERAGE(FDE10:FDE12),2)</f>
        <v>5500</v>
      </c>
      <c r="FDF13" s="513" t="s">
        <v>3327</v>
      </c>
      <c r="FDG13" s="239" t="s">
        <v>3326</v>
      </c>
      <c r="FDH13" s="240"/>
      <c r="FDI13" s="241" t="s">
        <v>3320</v>
      </c>
      <c r="FDJ13" s="242">
        <f t="shared" ref="FDJ13" si="4107">ROUND(AVERAGE(FDJ10:FDJ12),2)</f>
        <v>5500</v>
      </c>
      <c r="FDK13" s="513" t="s">
        <v>3327</v>
      </c>
      <c r="FDL13" s="239" t="s">
        <v>3326</v>
      </c>
      <c r="FDM13" s="240"/>
      <c r="FDN13" s="241" t="s">
        <v>3320</v>
      </c>
      <c r="FDO13" s="242">
        <f t="shared" ref="FDO13" si="4108">ROUND(AVERAGE(FDO10:FDO12),2)</f>
        <v>5500</v>
      </c>
      <c r="FDP13" s="513" t="s">
        <v>3327</v>
      </c>
      <c r="FDQ13" s="239" t="s">
        <v>3326</v>
      </c>
      <c r="FDR13" s="240"/>
      <c r="FDS13" s="241" t="s">
        <v>3320</v>
      </c>
      <c r="FDT13" s="242">
        <f t="shared" ref="FDT13" si="4109">ROUND(AVERAGE(FDT10:FDT12),2)</f>
        <v>5500</v>
      </c>
      <c r="FDU13" s="513" t="s">
        <v>3327</v>
      </c>
      <c r="FDV13" s="239" t="s">
        <v>3326</v>
      </c>
      <c r="FDW13" s="240"/>
      <c r="FDX13" s="241" t="s">
        <v>3320</v>
      </c>
      <c r="FDY13" s="242">
        <f t="shared" ref="FDY13" si="4110">ROUND(AVERAGE(FDY10:FDY12),2)</f>
        <v>5500</v>
      </c>
      <c r="FDZ13" s="513" t="s">
        <v>3327</v>
      </c>
      <c r="FEA13" s="239" t="s">
        <v>3326</v>
      </c>
      <c r="FEB13" s="240"/>
      <c r="FEC13" s="241" t="s">
        <v>3320</v>
      </c>
      <c r="FED13" s="242">
        <f t="shared" ref="FED13" si="4111">ROUND(AVERAGE(FED10:FED12),2)</f>
        <v>5500</v>
      </c>
      <c r="FEE13" s="513" t="s">
        <v>3327</v>
      </c>
      <c r="FEF13" s="239" t="s">
        <v>3326</v>
      </c>
      <c r="FEG13" s="240"/>
      <c r="FEH13" s="241" t="s">
        <v>3320</v>
      </c>
      <c r="FEI13" s="242">
        <f t="shared" ref="FEI13" si="4112">ROUND(AVERAGE(FEI10:FEI12),2)</f>
        <v>5500</v>
      </c>
      <c r="FEJ13" s="513" t="s">
        <v>3327</v>
      </c>
      <c r="FEK13" s="239" t="s">
        <v>3326</v>
      </c>
      <c r="FEL13" s="240"/>
      <c r="FEM13" s="241" t="s">
        <v>3320</v>
      </c>
      <c r="FEN13" s="242">
        <f t="shared" ref="FEN13" si="4113">ROUND(AVERAGE(FEN10:FEN12),2)</f>
        <v>5500</v>
      </c>
      <c r="FEO13" s="513" t="s">
        <v>3327</v>
      </c>
      <c r="FEP13" s="239" t="s">
        <v>3326</v>
      </c>
      <c r="FEQ13" s="240"/>
      <c r="FER13" s="241" t="s">
        <v>3320</v>
      </c>
      <c r="FES13" s="242">
        <f t="shared" ref="FES13" si="4114">ROUND(AVERAGE(FES10:FES12),2)</f>
        <v>5500</v>
      </c>
      <c r="FET13" s="513" t="s">
        <v>3327</v>
      </c>
      <c r="FEU13" s="239" t="s">
        <v>3326</v>
      </c>
      <c r="FEV13" s="240"/>
      <c r="FEW13" s="241" t="s">
        <v>3320</v>
      </c>
      <c r="FEX13" s="242">
        <f t="shared" ref="FEX13" si="4115">ROUND(AVERAGE(FEX10:FEX12),2)</f>
        <v>5500</v>
      </c>
      <c r="FEY13" s="513" t="s">
        <v>3327</v>
      </c>
      <c r="FEZ13" s="239" t="s">
        <v>3326</v>
      </c>
      <c r="FFA13" s="240"/>
      <c r="FFB13" s="241" t="s">
        <v>3320</v>
      </c>
      <c r="FFC13" s="242">
        <f t="shared" ref="FFC13" si="4116">ROUND(AVERAGE(FFC10:FFC12),2)</f>
        <v>5500</v>
      </c>
      <c r="FFD13" s="513" t="s">
        <v>3327</v>
      </c>
      <c r="FFE13" s="239" t="s">
        <v>3326</v>
      </c>
      <c r="FFF13" s="240"/>
      <c r="FFG13" s="241" t="s">
        <v>3320</v>
      </c>
      <c r="FFH13" s="242">
        <f t="shared" ref="FFH13" si="4117">ROUND(AVERAGE(FFH10:FFH12),2)</f>
        <v>5500</v>
      </c>
      <c r="FFI13" s="513" t="s">
        <v>3327</v>
      </c>
      <c r="FFJ13" s="239" t="s">
        <v>3326</v>
      </c>
      <c r="FFK13" s="240"/>
      <c r="FFL13" s="241" t="s">
        <v>3320</v>
      </c>
      <c r="FFM13" s="242">
        <f t="shared" ref="FFM13" si="4118">ROUND(AVERAGE(FFM10:FFM12),2)</f>
        <v>5500</v>
      </c>
      <c r="FFN13" s="513" t="s">
        <v>3327</v>
      </c>
      <c r="FFO13" s="239" t="s">
        <v>3326</v>
      </c>
      <c r="FFP13" s="240"/>
      <c r="FFQ13" s="241" t="s">
        <v>3320</v>
      </c>
      <c r="FFR13" s="242">
        <f t="shared" ref="FFR13" si="4119">ROUND(AVERAGE(FFR10:FFR12),2)</f>
        <v>5500</v>
      </c>
      <c r="FFS13" s="513" t="s">
        <v>3327</v>
      </c>
      <c r="FFT13" s="239" t="s">
        <v>3326</v>
      </c>
      <c r="FFU13" s="240"/>
      <c r="FFV13" s="241" t="s">
        <v>3320</v>
      </c>
      <c r="FFW13" s="242">
        <f t="shared" ref="FFW13" si="4120">ROUND(AVERAGE(FFW10:FFW12),2)</f>
        <v>5500</v>
      </c>
      <c r="FFX13" s="513" t="s">
        <v>3327</v>
      </c>
      <c r="FFY13" s="239" t="s">
        <v>3326</v>
      </c>
      <c r="FFZ13" s="240"/>
      <c r="FGA13" s="241" t="s">
        <v>3320</v>
      </c>
      <c r="FGB13" s="242">
        <f t="shared" ref="FGB13" si="4121">ROUND(AVERAGE(FGB10:FGB12),2)</f>
        <v>5500</v>
      </c>
      <c r="FGC13" s="513" t="s">
        <v>3327</v>
      </c>
      <c r="FGD13" s="239" t="s">
        <v>3326</v>
      </c>
      <c r="FGE13" s="240"/>
      <c r="FGF13" s="241" t="s">
        <v>3320</v>
      </c>
      <c r="FGG13" s="242">
        <f t="shared" ref="FGG13" si="4122">ROUND(AVERAGE(FGG10:FGG12),2)</f>
        <v>5500</v>
      </c>
      <c r="FGH13" s="513" t="s">
        <v>3327</v>
      </c>
      <c r="FGI13" s="239" t="s">
        <v>3326</v>
      </c>
      <c r="FGJ13" s="240"/>
      <c r="FGK13" s="241" t="s">
        <v>3320</v>
      </c>
      <c r="FGL13" s="242">
        <f t="shared" ref="FGL13" si="4123">ROUND(AVERAGE(FGL10:FGL12),2)</f>
        <v>5500</v>
      </c>
      <c r="FGM13" s="513" t="s">
        <v>3327</v>
      </c>
      <c r="FGN13" s="239" t="s">
        <v>3326</v>
      </c>
      <c r="FGO13" s="240"/>
      <c r="FGP13" s="241" t="s">
        <v>3320</v>
      </c>
      <c r="FGQ13" s="242">
        <f t="shared" ref="FGQ13" si="4124">ROUND(AVERAGE(FGQ10:FGQ12),2)</f>
        <v>5500</v>
      </c>
      <c r="FGR13" s="513" t="s">
        <v>3327</v>
      </c>
      <c r="FGS13" s="239" t="s">
        <v>3326</v>
      </c>
      <c r="FGT13" s="240"/>
      <c r="FGU13" s="241" t="s">
        <v>3320</v>
      </c>
      <c r="FGV13" s="242">
        <f t="shared" ref="FGV13" si="4125">ROUND(AVERAGE(FGV10:FGV12),2)</f>
        <v>5500</v>
      </c>
      <c r="FGW13" s="513" t="s">
        <v>3327</v>
      </c>
      <c r="FGX13" s="239" t="s">
        <v>3326</v>
      </c>
      <c r="FGY13" s="240"/>
      <c r="FGZ13" s="241" t="s">
        <v>3320</v>
      </c>
      <c r="FHA13" s="242">
        <f t="shared" ref="FHA13" si="4126">ROUND(AVERAGE(FHA10:FHA12),2)</f>
        <v>5500</v>
      </c>
      <c r="FHB13" s="513" t="s">
        <v>3327</v>
      </c>
      <c r="FHC13" s="239" t="s">
        <v>3326</v>
      </c>
      <c r="FHD13" s="240"/>
      <c r="FHE13" s="241" t="s">
        <v>3320</v>
      </c>
      <c r="FHF13" s="242">
        <f t="shared" ref="FHF13" si="4127">ROUND(AVERAGE(FHF10:FHF12),2)</f>
        <v>5500</v>
      </c>
      <c r="FHG13" s="513" t="s">
        <v>3327</v>
      </c>
      <c r="FHH13" s="239" t="s">
        <v>3326</v>
      </c>
      <c r="FHI13" s="240"/>
      <c r="FHJ13" s="241" t="s">
        <v>3320</v>
      </c>
      <c r="FHK13" s="242">
        <f t="shared" ref="FHK13" si="4128">ROUND(AVERAGE(FHK10:FHK12),2)</f>
        <v>5500</v>
      </c>
      <c r="FHL13" s="513" t="s">
        <v>3327</v>
      </c>
      <c r="FHM13" s="239" t="s">
        <v>3326</v>
      </c>
      <c r="FHN13" s="240"/>
      <c r="FHO13" s="241" t="s">
        <v>3320</v>
      </c>
      <c r="FHP13" s="242">
        <f t="shared" ref="FHP13" si="4129">ROUND(AVERAGE(FHP10:FHP12),2)</f>
        <v>5500</v>
      </c>
      <c r="FHQ13" s="513" t="s">
        <v>3327</v>
      </c>
      <c r="FHR13" s="239" t="s">
        <v>3326</v>
      </c>
      <c r="FHS13" s="240"/>
      <c r="FHT13" s="241" t="s">
        <v>3320</v>
      </c>
      <c r="FHU13" s="242">
        <f t="shared" ref="FHU13" si="4130">ROUND(AVERAGE(FHU10:FHU12),2)</f>
        <v>5500</v>
      </c>
      <c r="FHV13" s="513" t="s">
        <v>3327</v>
      </c>
      <c r="FHW13" s="239" t="s">
        <v>3326</v>
      </c>
      <c r="FHX13" s="240"/>
      <c r="FHY13" s="241" t="s">
        <v>3320</v>
      </c>
      <c r="FHZ13" s="242">
        <f t="shared" ref="FHZ13" si="4131">ROUND(AVERAGE(FHZ10:FHZ12),2)</f>
        <v>5500</v>
      </c>
      <c r="FIA13" s="513" t="s">
        <v>3327</v>
      </c>
      <c r="FIB13" s="239" t="s">
        <v>3326</v>
      </c>
      <c r="FIC13" s="240"/>
      <c r="FID13" s="241" t="s">
        <v>3320</v>
      </c>
      <c r="FIE13" s="242">
        <f t="shared" ref="FIE13" si="4132">ROUND(AVERAGE(FIE10:FIE12),2)</f>
        <v>5500</v>
      </c>
      <c r="FIF13" s="513" t="s">
        <v>3327</v>
      </c>
      <c r="FIG13" s="239" t="s">
        <v>3326</v>
      </c>
      <c r="FIH13" s="240"/>
      <c r="FII13" s="241" t="s">
        <v>3320</v>
      </c>
      <c r="FIJ13" s="242">
        <f t="shared" ref="FIJ13" si="4133">ROUND(AVERAGE(FIJ10:FIJ12),2)</f>
        <v>5500</v>
      </c>
      <c r="FIK13" s="513" t="s">
        <v>3327</v>
      </c>
      <c r="FIL13" s="239" t="s">
        <v>3326</v>
      </c>
      <c r="FIM13" s="240"/>
      <c r="FIN13" s="241" t="s">
        <v>3320</v>
      </c>
      <c r="FIO13" s="242">
        <f t="shared" ref="FIO13" si="4134">ROUND(AVERAGE(FIO10:FIO12),2)</f>
        <v>5500</v>
      </c>
      <c r="FIP13" s="513" t="s">
        <v>3327</v>
      </c>
      <c r="FIQ13" s="239" t="s">
        <v>3326</v>
      </c>
      <c r="FIR13" s="240"/>
      <c r="FIS13" s="241" t="s">
        <v>3320</v>
      </c>
      <c r="FIT13" s="242">
        <f t="shared" ref="FIT13" si="4135">ROUND(AVERAGE(FIT10:FIT12),2)</f>
        <v>5500</v>
      </c>
      <c r="FIU13" s="513" t="s">
        <v>3327</v>
      </c>
      <c r="FIV13" s="239" t="s">
        <v>3326</v>
      </c>
      <c r="FIW13" s="240"/>
      <c r="FIX13" s="241" t="s">
        <v>3320</v>
      </c>
      <c r="FIY13" s="242">
        <f t="shared" ref="FIY13" si="4136">ROUND(AVERAGE(FIY10:FIY12),2)</f>
        <v>5500</v>
      </c>
      <c r="FIZ13" s="513" t="s">
        <v>3327</v>
      </c>
      <c r="FJA13" s="239" t="s">
        <v>3326</v>
      </c>
      <c r="FJB13" s="240"/>
      <c r="FJC13" s="241" t="s">
        <v>3320</v>
      </c>
      <c r="FJD13" s="242">
        <f t="shared" ref="FJD13" si="4137">ROUND(AVERAGE(FJD10:FJD12),2)</f>
        <v>5500</v>
      </c>
      <c r="FJE13" s="513" t="s">
        <v>3327</v>
      </c>
      <c r="FJF13" s="239" t="s">
        <v>3326</v>
      </c>
      <c r="FJG13" s="240"/>
      <c r="FJH13" s="241" t="s">
        <v>3320</v>
      </c>
      <c r="FJI13" s="242">
        <f t="shared" ref="FJI13" si="4138">ROUND(AVERAGE(FJI10:FJI12),2)</f>
        <v>5500</v>
      </c>
      <c r="FJJ13" s="513" t="s">
        <v>3327</v>
      </c>
      <c r="FJK13" s="239" t="s">
        <v>3326</v>
      </c>
      <c r="FJL13" s="240"/>
      <c r="FJM13" s="241" t="s">
        <v>3320</v>
      </c>
      <c r="FJN13" s="242">
        <f t="shared" ref="FJN13" si="4139">ROUND(AVERAGE(FJN10:FJN12),2)</f>
        <v>5500</v>
      </c>
      <c r="FJO13" s="513" t="s">
        <v>3327</v>
      </c>
      <c r="FJP13" s="239" t="s">
        <v>3326</v>
      </c>
      <c r="FJQ13" s="240"/>
      <c r="FJR13" s="241" t="s">
        <v>3320</v>
      </c>
      <c r="FJS13" s="242">
        <f t="shared" ref="FJS13" si="4140">ROUND(AVERAGE(FJS10:FJS12),2)</f>
        <v>5500</v>
      </c>
      <c r="FJT13" s="513" t="s">
        <v>3327</v>
      </c>
      <c r="FJU13" s="239" t="s">
        <v>3326</v>
      </c>
      <c r="FJV13" s="240"/>
      <c r="FJW13" s="241" t="s">
        <v>3320</v>
      </c>
      <c r="FJX13" s="242">
        <f t="shared" ref="FJX13" si="4141">ROUND(AVERAGE(FJX10:FJX12),2)</f>
        <v>5500</v>
      </c>
      <c r="FJY13" s="513" t="s">
        <v>3327</v>
      </c>
      <c r="FJZ13" s="239" t="s">
        <v>3326</v>
      </c>
      <c r="FKA13" s="240"/>
      <c r="FKB13" s="241" t="s">
        <v>3320</v>
      </c>
      <c r="FKC13" s="242">
        <f t="shared" ref="FKC13" si="4142">ROUND(AVERAGE(FKC10:FKC12),2)</f>
        <v>5500</v>
      </c>
      <c r="FKD13" s="513" t="s">
        <v>3327</v>
      </c>
      <c r="FKE13" s="239" t="s">
        <v>3326</v>
      </c>
      <c r="FKF13" s="240"/>
      <c r="FKG13" s="241" t="s">
        <v>3320</v>
      </c>
      <c r="FKH13" s="242">
        <f t="shared" ref="FKH13" si="4143">ROUND(AVERAGE(FKH10:FKH12),2)</f>
        <v>5500</v>
      </c>
      <c r="FKI13" s="513" t="s">
        <v>3327</v>
      </c>
      <c r="FKJ13" s="239" t="s">
        <v>3326</v>
      </c>
      <c r="FKK13" s="240"/>
      <c r="FKL13" s="241" t="s">
        <v>3320</v>
      </c>
      <c r="FKM13" s="242">
        <f t="shared" ref="FKM13" si="4144">ROUND(AVERAGE(FKM10:FKM12),2)</f>
        <v>5500</v>
      </c>
      <c r="FKN13" s="513" t="s">
        <v>3327</v>
      </c>
      <c r="FKO13" s="239" t="s">
        <v>3326</v>
      </c>
      <c r="FKP13" s="240"/>
      <c r="FKQ13" s="241" t="s">
        <v>3320</v>
      </c>
      <c r="FKR13" s="242">
        <f t="shared" ref="FKR13" si="4145">ROUND(AVERAGE(FKR10:FKR12),2)</f>
        <v>5500</v>
      </c>
      <c r="FKS13" s="513" t="s">
        <v>3327</v>
      </c>
      <c r="FKT13" s="239" t="s">
        <v>3326</v>
      </c>
      <c r="FKU13" s="240"/>
      <c r="FKV13" s="241" t="s">
        <v>3320</v>
      </c>
      <c r="FKW13" s="242">
        <f t="shared" ref="FKW13" si="4146">ROUND(AVERAGE(FKW10:FKW12),2)</f>
        <v>5500</v>
      </c>
      <c r="FKX13" s="513" t="s">
        <v>3327</v>
      </c>
      <c r="FKY13" s="239" t="s">
        <v>3326</v>
      </c>
      <c r="FKZ13" s="240"/>
      <c r="FLA13" s="241" t="s">
        <v>3320</v>
      </c>
      <c r="FLB13" s="242">
        <f t="shared" ref="FLB13" si="4147">ROUND(AVERAGE(FLB10:FLB12),2)</f>
        <v>5500</v>
      </c>
      <c r="FLC13" s="513" t="s">
        <v>3327</v>
      </c>
      <c r="FLD13" s="239" t="s">
        <v>3326</v>
      </c>
      <c r="FLE13" s="240"/>
      <c r="FLF13" s="241" t="s">
        <v>3320</v>
      </c>
      <c r="FLG13" s="242">
        <f t="shared" ref="FLG13" si="4148">ROUND(AVERAGE(FLG10:FLG12),2)</f>
        <v>5500</v>
      </c>
      <c r="FLH13" s="513" t="s">
        <v>3327</v>
      </c>
      <c r="FLI13" s="239" t="s">
        <v>3326</v>
      </c>
      <c r="FLJ13" s="240"/>
      <c r="FLK13" s="241" t="s">
        <v>3320</v>
      </c>
      <c r="FLL13" s="242">
        <f t="shared" ref="FLL13" si="4149">ROUND(AVERAGE(FLL10:FLL12),2)</f>
        <v>5500</v>
      </c>
      <c r="FLM13" s="513" t="s">
        <v>3327</v>
      </c>
      <c r="FLN13" s="239" t="s">
        <v>3326</v>
      </c>
      <c r="FLO13" s="240"/>
      <c r="FLP13" s="241" t="s">
        <v>3320</v>
      </c>
      <c r="FLQ13" s="242">
        <f t="shared" ref="FLQ13" si="4150">ROUND(AVERAGE(FLQ10:FLQ12),2)</f>
        <v>5500</v>
      </c>
      <c r="FLR13" s="513" t="s">
        <v>3327</v>
      </c>
      <c r="FLS13" s="239" t="s">
        <v>3326</v>
      </c>
      <c r="FLT13" s="240"/>
      <c r="FLU13" s="241" t="s">
        <v>3320</v>
      </c>
      <c r="FLV13" s="242">
        <f t="shared" ref="FLV13" si="4151">ROUND(AVERAGE(FLV10:FLV12),2)</f>
        <v>5500</v>
      </c>
      <c r="FLW13" s="513" t="s">
        <v>3327</v>
      </c>
      <c r="FLX13" s="239" t="s">
        <v>3326</v>
      </c>
      <c r="FLY13" s="240"/>
      <c r="FLZ13" s="241" t="s">
        <v>3320</v>
      </c>
      <c r="FMA13" s="242">
        <f t="shared" ref="FMA13" si="4152">ROUND(AVERAGE(FMA10:FMA12),2)</f>
        <v>5500</v>
      </c>
      <c r="FMB13" s="513" t="s">
        <v>3327</v>
      </c>
      <c r="FMC13" s="239" t="s">
        <v>3326</v>
      </c>
      <c r="FMD13" s="240"/>
      <c r="FME13" s="241" t="s">
        <v>3320</v>
      </c>
      <c r="FMF13" s="242">
        <f t="shared" ref="FMF13" si="4153">ROUND(AVERAGE(FMF10:FMF12),2)</f>
        <v>5500</v>
      </c>
      <c r="FMG13" s="513" t="s">
        <v>3327</v>
      </c>
      <c r="FMH13" s="239" t="s">
        <v>3326</v>
      </c>
      <c r="FMI13" s="240"/>
      <c r="FMJ13" s="241" t="s">
        <v>3320</v>
      </c>
      <c r="FMK13" s="242">
        <f t="shared" ref="FMK13" si="4154">ROUND(AVERAGE(FMK10:FMK12),2)</f>
        <v>5500</v>
      </c>
      <c r="FML13" s="513" t="s">
        <v>3327</v>
      </c>
      <c r="FMM13" s="239" t="s">
        <v>3326</v>
      </c>
      <c r="FMN13" s="240"/>
      <c r="FMO13" s="241" t="s">
        <v>3320</v>
      </c>
      <c r="FMP13" s="242">
        <f t="shared" ref="FMP13" si="4155">ROUND(AVERAGE(FMP10:FMP12),2)</f>
        <v>5500</v>
      </c>
      <c r="FMQ13" s="513" t="s">
        <v>3327</v>
      </c>
      <c r="FMR13" s="239" t="s">
        <v>3326</v>
      </c>
      <c r="FMS13" s="240"/>
      <c r="FMT13" s="241" t="s">
        <v>3320</v>
      </c>
      <c r="FMU13" s="242">
        <f t="shared" ref="FMU13" si="4156">ROUND(AVERAGE(FMU10:FMU12),2)</f>
        <v>5500</v>
      </c>
      <c r="FMV13" s="513" t="s">
        <v>3327</v>
      </c>
      <c r="FMW13" s="239" t="s">
        <v>3326</v>
      </c>
      <c r="FMX13" s="240"/>
      <c r="FMY13" s="241" t="s">
        <v>3320</v>
      </c>
      <c r="FMZ13" s="242">
        <f t="shared" ref="FMZ13" si="4157">ROUND(AVERAGE(FMZ10:FMZ12),2)</f>
        <v>5500</v>
      </c>
      <c r="FNA13" s="513" t="s">
        <v>3327</v>
      </c>
      <c r="FNB13" s="239" t="s">
        <v>3326</v>
      </c>
      <c r="FNC13" s="240"/>
      <c r="FND13" s="241" t="s">
        <v>3320</v>
      </c>
      <c r="FNE13" s="242">
        <f t="shared" ref="FNE13" si="4158">ROUND(AVERAGE(FNE10:FNE12),2)</f>
        <v>5500</v>
      </c>
      <c r="FNF13" s="513" t="s">
        <v>3327</v>
      </c>
      <c r="FNG13" s="239" t="s">
        <v>3326</v>
      </c>
      <c r="FNH13" s="240"/>
      <c r="FNI13" s="241" t="s">
        <v>3320</v>
      </c>
      <c r="FNJ13" s="242">
        <f t="shared" ref="FNJ13" si="4159">ROUND(AVERAGE(FNJ10:FNJ12),2)</f>
        <v>5500</v>
      </c>
      <c r="FNK13" s="513" t="s">
        <v>3327</v>
      </c>
      <c r="FNL13" s="239" t="s">
        <v>3326</v>
      </c>
      <c r="FNM13" s="240"/>
      <c r="FNN13" s="241" t="s">
        <v>3320</v>
      </c>
      <c r="FNO13" s="242">
        <f t="shared" ref="FNO13" si="4160">ROUND(AVERAGE(FNO10:FNO12),2)</f>
        <v>5500</v>
      </c>
      <c r="FNP13" s="513" t="s">
        <v>3327</v>
      </c>
      <c r="FNQ13" s="239" t="s">
        <v>3326</v>
      </c>
      <c r="FNR13" s="240"/>
      <c r="FNS13" s="241" t="s">
        <v>3320</v>
      </c>
      <c r="FNT13" s="242">
        <f t="shared" ref="FNT13" si="4161">ROUND(AVERAGE(FNT10:FNT12),2)</f>
        <v>5500</v>
      </c>
      <c r="FNU13" s="513" t="s">
        <v>3327</v>
      </c>
      <c r="FNV13" s="239" t="s">
        <v>3326</v>
      </c>
      <c r="FNW13" s="240"/>
      <c r="FNX13" s="241" t="s">
        <v>3320</v>
      </c>
      <c r="FNY13" s="242">
        <f t="shared" ref="FNY13" si="4162">ROUND(AVERAGE(FNY10:FNY12),2)</f>
        <v>5500</v>
      </c>
      <c r="FNZ13" s="513" t="s">
        <v>3327</v>
      </c>
      <c r="FOA13" s="239" t="s">
        <v>3326</v>
      </c>
      <c r="FOB13" s="240"/>
      <c r="FOC13" s="241" t="s">
        <v>3320</v>
      </c>
      <c r="FOD13" s="242">
        <f t="shared" ref="FOD13" si="4163">ROUND(AVERAGE(FOD10:FOD12),2)</f>
        <v>5500</v>
      </c>
      <c r="FOE13" s="513" t="s">
        <v>3327</v>
      </c>
      <c r="FOF13" s="239" t="s">
        <v>3326</v>
      </c>
      <c r="FOG13" s="240"/>
      <c r="FOH13" s="241" t="s">
        <v>3320</v>
      </c>
      <c r="FOI13" s="242">
        <f t="shared" ref="FOI13" si="4164">ROUND(AVERAGE(FOI10:FOI12),2)</f>
        <v>5500</v>
      </c>
      <c r="FOJ13" s="513" t="s">
        <v>3327</v>
      </c>
      <c r="FOK13" s="239" t="s">
        <v>3326</v>
      </c>
      <c r="FOL13" s="240"/>
      <c r="FOM13" s="241" t="s">
        <v>3320</v>
      </c>
      <c r="FON13" s="242">
        <f t="shared" ref="FON13" si="4165">ROUND(AVERAGE(FON10:FON12),2)</f>
        <v>5500</v>
      </c>
      <c r="FOO13" s="513" t="s">
        <v>3327</v>
      </c>
      <c r="FOP13" s="239" t="s">
        <v>3326</v>
      </c>
      <c r="FOQ13" s="240"/>
      <c r="FOR13" s="241" t="s">
        <v>3320</v>
      </c>
      <c r="FOS13" s="242">
        <f t="shared" ref="FOS13" si="4166">ROUND(AVERAGE(FOS10:FOS12),2)</f>
        <v>5500</v>
      </c>
      <c r="FOT13" s="513" t="s">
        <v>3327</v>
      </c>
      <c r="FOU13" s="239" t="s">
        <v>3326</v>
      </c>
      <c r="FOV13" s="240"/>
      <c r="FOW13" s="241" t="s">
        <v>3320</v>
      </c>
      <c r="FOX13" s="242">
        <f t="shared" ref="FOX13" si="4167">ROUND(AVERAGE(FOX10:FOX12),2)</f>
        <v>5500</v>
      </c>
      <c r="FOY13" s="513" t="s">
        <v>3327</v>
      </c>
      <c r="FOZ13" s="239" t="s">
        <v>3326</v>
      </c>
      <c r="FPA13" s="240"/>
      <c r="FPB13" s="241" t="s">
        <v>3320</v>
      </c>
      <c r="FPC13" s="242">
        <f t="shared" ref="FPC13" si="4168">ROUND(AVERAGE(FPC10:FPC12),2)</f>
        <v>5500</v>
      </c>
      <c r="FPD13" s="513" t="s">
        <v>3327</v>
      </c>
      <c r="FPE13" s="239" t="s">
        <v>3326</v>
      </c>
      <c r="FPF13" s="240"/>
      <c r="FPG13" s="241" t="s">
        <v>3320</v>
      </c>
      <c r="FPH13" s="242">
        <f t="shared" ref="FPH13" si="4169">ROUND(AVERAGE(FPH10:FPH12),2)</f>
        <v>5500</v>
      </c>
      <c r="FPI13" s="513" t="s">
        <v>3327</v>
      </c>
      <c r="FPJ13" s="239" t="s">
        <v>3326</v>
      </c>
      <c r="FPK13" s="240"/>
      <c r="FPL13" s="241" t="s">
        <v>3320</v>
      </c>
      <c r="FPM13" s="242">
        <f t="shared" ref="FPM13" si="4170">ROUND(AVERAGE(FPM10:FPM12),2)</f>
        <v>5500</v>
      </c>
      <c r="FPN13" s="513" t="s">
        <v>3327</v>
      </c>
      <c r="FPO13" s="239" t="s">
        <v>3326</v>
      </c>
      <c r="FPP13" s="240"/>
      <c r="FPQ13" s="241" t="s">
        <v>3320</v>
      </c>
      <c r="FPR13" s="242">
        <f t="shared" ref="FPR13" si="4171">ROUND(AVERAGE(FPR10:FPR12),2)</f>
        <v>5500</v>
      </c>
      <c r="FPS13" s="513" t="s">
        <v>3327</v>
      </c>
      <c r="FPT13" s="239" t="s">
        <v>3326</v>
      </c>
      <c r="FPU13" s="240"/>
      <c r="FPV13" s="241" t="s">
        <v>3320</v>
      </c>
      <c r="FPW13" s="242">
        <f t="shared" ref="FPW13" si="4172">ROUND(AVERAGE(FPW10:FPW12),2)</f>
        <v>5500</v>
      </c>
      <c r="FPX13" s="513" t="s">
        <v>3327</v>
      </c>
      <c r="FPY13" s="239" t="s">
        <v>3326</v>
      </c>
      <c r="FPZ13" s="240"/>
      <c r="FQA13" s="241" t="s">
        <v>3320</v>
      </c>
      <c r="FQB13" s="242">
        <f t="shared" ref="FQB13" si="4173">ROUND(AVERAGE(FQB10:FQB12),2)</f>
        <v>5500</v>
      </c>
      <c r="FQC13" s="513" t="s">
        <v>3327</v>
      </c>
      <c r="FQD13" s="239" t="s">
        <v>3326</v>
      </c>
      <c r="FQE13" s="240"/>
      <c r="FQF13" s="241" t="s">
        <v>3320</v>
      </c>
      <c r="FQG13" s="242">
        <f t="shared" ref="FQG13" si="4174">ROUND(AVERAGE(FQG10:FQG12),2)</f>
        <v>5500</v>
      </c>
      <c r="FQH13" s="513" t="s">
        <v>3327</v>
      </c>
      <c r="FQI13" s="239" t="s">
        <v>3326</v>
      </c>
      <c r="FQJ13" s="240"/>
      <c r="FQK13" s="241" t="s">
        <v>3320</v>
      </c>
      <c r="FQL13" s="242">
        <f t="shared" ref="FQL13" si="4175">ROUND(AVERAGE(FQL10:FQL12),2)</f>
        <v>5500</v>
      </c>
      <c r="FQM13" s="513" t="s">
        <v>3327</v>
      </c>
      <c r="FQN13" s="239" t="s">
        <v>3326</v>
      </c>
      <c r="FQO13" s="240"/>
      <c r="FQP13" s="241" t="s">
        <v>3320</v>
      </c>
      <c r="FQQ13" s="242">
        <f t="shared" ref="FQQ13" si="4176">ROUND(AVERAGE(FQQ10:FQQ12),2)</f>
        <v>5500</v>
      </c>
      <c r="FQR13" s="513" t="s">
        <v>3327</v>
      </c>
      <c r="FQS13" s="239" t="s">
        <v>3326</v>
      </c>
      <c r="FQT13" s="240"/>
      <c r="FQU13" s="241" t="s">
        <v>3320</v>
      </c>
      <c r="FQV13" s="242">
        <f t="shared" ref="FQV13" si="4177">ROUND(AVERAGE(FQV10:FQV12),2)</f>
        <v>5500</v>
      </c>
      <c r="FQW13" s="513" t="s">
        <v>3327</v>
      </c>
      <c r="FQX13" s="239" t="s">
        <v>3326</v>
      </c>
      <c r="FQY13" s="240"/>
      <c r="FQZ13" s="241" t="s">
        <v>3320</v>
      </c>
      <c r="FRA13" s="242">
        <f t="shared" ref="FRA13" si="4178">ROUND(AVERAGE(FRA10:FRA12),2)</f>
        <v>5500</v>
      </c>
      <c r="FRB13" s="513" t="s">
        <v>3327</v>
      </c>
      <c r="FRC13" s="239" t="s">
        <v>3326</v>
      </c>
      <c r="FRD13" s="240"/>
      <c r="FRE13" s="241" t="s">
        <v>3320</v>
      </c>
      <c r="FRF13" s="242">
        <f t="shared" ref="FRF13" si="4179">ROUND(AVERAGE(FRF10:FRF12),2)</f>
        <v>5500</v>
      </c>
      <c r="FRG13" s="513" t="s">
        <v>3327</v>
      </c>
      <c r="FRH13" s="239" t="s">
        <v>3326</v>
      </c>
      <c r="FRI13" s="240"/>
      <c r="FRJ13" s="241" t="s">
        <v>3320</v>
      </c>
      <c r="FRK13" s="242">
        <f t="shared" ref="FRK13" si="4180">ROUND(AVERAGE(FRK10:FRK12),2)</f>
        <v>5500</v>
      </c>
      <c r="FRL13" s="513" t="s">
        <v>3327</v>
      </c>
      <c r="FRM13" s="239" t="s">
        <v>3326</v>
      </c>
      <c r="FRN13" s="240"/>
      <c r="FRO13" s="241" t="s">
        <v>3320</v>
      </c>
      <c r="FRP13" s="242">
        <f t="shared" ref="FRP13" si="4181">ROUND(AVERAGE(FRP10:FRP12),2)</f>
        <v>5500</v>
      </c>
      <c r="FRQ13" s="513" t="s">
        <v>3327</v>
      </c>
      <c r="FRR13" s="239" t="s">
        <v>3326</v>
      </c>
      <c r="FRS13" s="240"/>
      <c r="FRT13" s="241" t="s">
        <v>3320</v>
      </c>
      <c r="FRU13" s="242">
        <f t="shared" ref="FRU13" si="4182">ROUND(AVERAGE(FRU10:FRU12),2)</f>
        <v>5500</v>
      </c>
      <c r="FRV13" s="513" t="s">
        <v>3327</v>
      </c>
      <c r="FRW13" s="239" t="s">
        <v>3326</v>
      </c>
      <c r="FRX13" s="240"/>
      <c r="FRY13" s="241" t="s">
        <v>3320</v>
      </c>
      <c r="FRZ13" s="242">
        <f t="shared" ref="FRZ13" si="4183">ROUND(AVERAGE(FRZ10:FRZ12),2)</f>
        <v>5500</v>
      </c>
      <c r="FSA13" s="513" t="s">
        <v>3327</v>
      </c>
      <c r="FSB13" s="239" t="s">
        <v>3326</v>
      </c>
      <c r="FSC13" s="240"/>
      <c r="FSD13" s="241" t="s">
        <v>3320</v>
      </c>
      <c r="FSE13" s="242">
        <f t="shared" ref="FSE13" si="4184">ROUND(AVERAGE(FSE10:FSE12),2)</f>
        <v>5500</v>
      </c>
      <c r="FSF13" s="513" t="s">
        <v>3327</v>
      </c>
      <c r="FSG13" s="239" t="s">
        <v>3326</v>
      </c>
      <c r="FSH13" s="240"/>
      <c r="FSI13" s="241" t="s">
        <v>3320</v>
      </c>
      <c r="FSJ13" s="242">
        <f t="shared" ref="FSJ13" si="4185">ROUND(AVERAGE(FSJ10:FSJ12),2)</f>
        <v>5500</v>
      </c>
      <c r="FSK13" s="513" t="s">
        <v>3327</v>
      </c>
      <c r="FSL13" s="239" t="s">
        <v>3326</v>
      </c>
      <c r="FSM13" s="240"/>
      <c r="FSN13" s="241" t="s">
        <v>3320</v>
      </c>
      <c r="FSO13" s="242">
        <f t="shared" ref="FSO13" si="4186">ROUND(AVERAGE(FSO10:FSO12),2)</f>
        <v>5500</v>
      </c>
      <c r="FSP13" s="513" t="s">
        <v>3327</v>
      </c>
      <c r="FSQ13" s="239" t="s">
        <v>3326</v>
      </c>
      <c r="FSR13" s="240"/>
      <c r="FSS13" s="241" t="s">
        <v>3320</v>
      </c>
      <c r="FST13" s="242">
        <f t="shared" ref="FST13" si="4187">ROUND(AVERAGE(FST10:FST12),2)</f>
        <v>5500</v>
      </c>
      <c r="FSU13" s="513" t="s">
        <v>3327</v>
      </c>
      <c r="FSV13" s="239" t="s">
        <v>3326</v>
      </c>
      <c r="FSW13" s="240"/>
      <c r="FSX13" s="241" t="s">
        <v>3320</v>
      </c>
      <c r="FSY13" s="242">
        <f t="shared" ref="FSY13" si="4188">ROUND(AVERAGE(FSY10:FSY12),2)</f>
        <v>5500</v>
      </c>
      <c r="FSZ13" s="513" t="s">
        <v>3327</v>
      </c>
      <c r="FTA13" s="239" t="s">
        <v>3326</v>
      </c>
      <c r="FTB13" s="240"/>
      <c r="FTC13" s="241" t="s">
        <v>3320</v>
      </c>
      <c r="FTD13" s="242">
        <f t="shared" ref="FTD13" si="4189">ROUND(AVERAGE(FTD10:FTD12),2)</f>
        <v>5500</v>
      </c>
      <c r="FTE13" s="513" t="s">
        <v>3327</v>
      </c>
      <c r="FTF13" s="239" t="s">
        <v>3326</v>
      </c>
      <c r="FTG13" s="240"/>
      <c r="FTH13" s="241" t="s">
        <v>3320</v>
      </c>
      <c r="FTI13" s="242">
        <f t="shared" ref="FTI13" si="4190">ROUND(AVERAGE(FTI10:FTI12),2)</f>
        <v>5500</v>
      </c>
      <c r="FTJ13" s="513" t="s">
        <v>3327</v>
      </c>
      <c r="FTK13" s="239" t="s">
        <v>3326</v>
      </c>
      <c r="FTL13" s="240"/>
      <c r="FTM13" s="241" t="s">
        <v>3320</v>
      </c>
      <c r="FTN13" s="242">
        <f t="shared" ref="FTN13" si="4191">ROUND(AVERAGE(FTN10:FTN12),2)</f>
        <v>5500</v>
      </c>
      <c r="FTO13" s="513" t="s">
        <v>3327</v>
      </c>
      <c r="FTP13" s="239" t="s">
        <v>3326</v>
      </c>
      <c r="FTQ13" s="240"/>
      <c r="FTR13" s="241" t="s">
        <v>3320</v>
      </c>
      <c r="FTS13" s="242">
        <f t="shared" ref="FTS13" si="4192">ROUND(AVERAGE(FTS10:FTS12),2)</f>
        <v>5500</v>
      </c>
      <c r="FTT13" s="513" t="s">
        <v>3327</v>
      </c>
      <c r="FTU13" s="239" t="s">
        <v>3326</v>
      </c>
      <c r="FTV13" s="240"/>
      <c r="FTW13" s="241" t="s">
        <v>3320</v>
      </c>
      <c r="FTX13" s="242">
        <f t="shared" ref="FTX13" si="4193">ROUND(AVERAGE(FTX10:FTX12),2)</f>
        <v>5500</v>
      </c>
      <c r="FTY13" s="513" t="s">
        <v>3327</v>
      </c>
      <c r="FTZ13" s="239" t="s">
        <v>3326</v>
      </c>
      <c r="FUA13" s="240"/>
      <c r="FUB13" s="241" t="s">
        <v>3320</v>
      </c>
      <c r="FUC13" s="242">
        <f t="shared" ref="FUC13" si="4194">ROUND(AVERAGE(FUC10:FUC12),2)</f>
        <v>5500</v>
      </c>
      <c r="FUD13" s="513" t="s">
        <v>3327</v>
      </c>
      <c r="FUE13" s="239" t="s">
        <v>3326</v>
      </c>
      <c r="FUF13" s="240"/>
      <c r="FUG13" s="241" t="s">
        <v>3320</v>
      </c>
      <c r="FUH13" s="242">
        <f t="shared" ref="FUH13" si="4195">ROUND(AVERAGE(FUH10:FUH12),2)</f>
        <v>5500</v>
      </c>
      <c r="FUI13" s="513" t="s">
        <v>3327</v>
      </c>
      <c r="FUJ13" s="239" t="s">
        <v>3326</v>
      </c>
      <c r="FUK13" s="240"/>
      <c r="FUL13" s="241" t="s">
        <v>3320</v>
      </c>
      <c r="FUM13" s="242">
        <f t="shared" ref="FUM13" si="4196">ROUND(AVERAGE(FUM10:FUM12),2)</f>
        <v>5500</v>
      </c>
      <c r="FUN13" s="513" t="s">
        <v>3327</v>
      </c>
      <c r="FUO13" s="239" t="s">
        <v>3326</v>
      </c>
      <c r="FUP13" s="240"/>
      <c r="FUQ13" s="241" t="s">
        <v>3320</v>
      </c>
      <c r="FUR13" s="242">
        <f t="shared" ref="FUR13" si="4197">ROUND(AVERAGE(FUR10:FUR12),2)</f>
        <v>5500</v>
      </c>
      <c r="FUS13" s="513" t="s">
        <v>3327</v>
      </c>
      <c r="FUT13" s="239" t="s">
        <v>3326</v>
      </c>
      <c r="FUU13" s="240"/>
      <c r="FUV13" s="241" t="s">
        <v>3320</v>
      </c>
      <c r="FUW13" s="242">
        <f t="shared" ref="FUW13" si="4198">ROUND(AVERAGE(FUW10:FUW12),2)</f>
        <v>5500</v>
      </c>
      <c r="FUX13" s="513" t="s">
        <v>3327</v>
      </c>
      <c r="FUY13" s="239" t="s">
        <v>3326</v>
      </c>
      <c r="FUZ13" s="240"/>
      <c r="FVA13" s="241" t="s">
        <v>3320</v>
      </c>
      <c r="FVB13" s="242">
        <f t="shared" ref="FVB13" si="4199">ROUND(AVERAGE(FVB10:FVB12),2)</f>
        <v>5500</v>
      </c>
      <c r="FVC13" s="513" t="s">
        <v>3327</v>
      </c>
      <c r="FVD13" s="239" t="s">
        <v>3326</v>
      </c>
      <c r="FVE13" s="240"/>
      <c r="FVF13" s="241" t="s">
        <v>3320</v>
      </c>
      <c r="FVG13" s="242">
        <f t="shared" ref="FVG13" si="4200">ROUND(AVERAGE(FVG10:FVG12),2)</f>
        <v>5500</v>
      </c>
      <c r="FVH13" s="513" t="s">
        <v>3327</v>
      </c>
      <c r="FVI13" s="239" t="s">
        <v>3326</v>
      </c>
      <c r="FVJ13" s="240"/>
      <c r="FVK13" s="241" t="s">
        <v>3320</v>
      </c>
      <c r="FVL13" s="242">
        <f t="shared" ref="FVL13" si="4201">ROUND(AVERAGE(FVL10:FVL12),2)</f>
        <v>5500</v>
      </c>
      <c r="FVM13" s="513" t="s">
        <v>3327</v>
      </c>
      <c r="FVN13" s="239" t="s">
        <v>3326</v>
      </c>
      <c r="FVO13" s="240"/>
      <c r="FVP13" s="241" t="s">
        <v>3320</v>
      </c>
      <c r="FVQ13" s="242">
        <f t="shared" ref="FVQ13" si="4202">ROUND(AVERAGE(FVQ10:FVQ12),2)</f>
        <v>5500</v>
      </c>
      <c r="FVR13" s="513" t="s">
        <v>3327</v>
      </c>
      <c r="FVS13" s="239" t="s">
        <v>3326</v>
      </c>
      <c r="FVT13" s="240"/>
      <c r="FVU13" s="241" t="s">
        <v>3320</v>
      </c>
      <c r="FVV13" s="242">
        <f t="shared" ref="FVV13" si="4203">ROUND(AVERAGE(FVV10:FVV12),2)</f>
        <v>5500</v>
      </c>
      <c r="FVW13" s="513" t="s">
        <v>3327</v>
      </c>
      <c r="FVX13" s="239" t="s">
        <v>3326</v>
      </c>
      <c r="FVY13" s="240"/>
      <c r="FVZ13" s="241" t="s">
        <v>3320</v>
      </c>
      <c r="FWA13" s="242">
        <f t="shared" ref="FWA13" si="4204">ROUND(AVERAGE(FWA10:FWA12),2)</f>
        <v>5500</v>
      </c>
      <c r="FWB13" s="513" t="s">
        <v>3327</v>
      </c>
      <c r="FWC13" s="239" t="s">
        <v>3326</v>
      </c>
      <c r="FWD13" s="240"/>
      <c r="FWE13" s="241" t="s">
        <v>3320</v>
      </c>
      <c r="FWF13" s="242">
        <f t="shared" ref="FWF13" si="4205">ROUND(AVERAGE(FWF10:FWF12),2)</f>
        <v>5500</v>
      </c>
      <c r="FWG13" s="513" t="s">
        <v>3327</v>
      </c>
      <c r="FWH13" s="239" t="s">
        <v>3326</v>
      </c>
      <c r="FWI13" s="240"/>
      <c r="FWJ13" s="241" t="s">
        <v>3320</v>
      </c>
      <c r="FWK13" s="242">
        <f t="shared" ref="FWK13" si="4206">ROUND(AVERAGE(FWK10:FWK12),2)</f>
        <v>5500</v>
      </c>
      <c r="FWL13" s="513" t="s">
        <v>3327</v>
      </c>
      <c r="FWM13" s="239" t="s">
        <v>3326</v>
      </c>
      <c r="FWN13" s="240"/>
      <c r="FWO13" s="241" t="s">
        <v>3320</v>
      </c>
      <c r="FWP13" s="242">
        <f t="shared" ref="FWP13" si="4207">ROUND(AVERAGE(FWP10:FWP12),2)</f>
        <v>5500</v>
      </c>
      <c r="FWQ13" s="513" t="s">
        <v>3327</v>
      </c>
      <c r="FWR13" s="239" t="s">
        <v>3326</v>
      </c>
      <c r="FWS13" s="240"/>
      <c r="FWT13" s="241" t="s">
        <v>3320</v>
      </c>
      <c r="FWU13" s="242">
        <f t="shared" ref="FWU13" si="4208">ROUND(AVERAGE(FWU10:FWU12),2)</f>
        <v>5500</v>
      </c>
      <c r="FWV13" s="513" t="s">
        <v>3327</v>
      </c>
      <c r="FWW13" s="239" t="s">
        <v>3326</v>
      </c>
      <c r="FWX13" s="240"/>
      <c r="FWY13" s="241" t="s">
        <v>3320</v>
      </c>
      <c r="FWZ13" s="242">
        <f t="shared" ref="FWZ13" si="4209">ROUND(AVERAGE(FWZ10:FWZ12),2)</f>
        <v>5500</v>
      </c>
      <c r="FXA13" s="513" t="s">
        <v>3327</v>
      </c>
      <c r="FXB13" s="239" t="s">
        <v>3326</v>
      </c>
      <c r="FXC13" s="240"/>
      <c r="FXD13" s="241" t="s">
        <v>3320</v>
      </c>
      <c r="FXE13" s="242">
        <f t="shared" ref="FXE13" si="4210">ROUND(AVERAGE(FXE10:FXE12),2)</f>
        <v>5500</v>
      </c>
      <c r="FXF13" s="513" t="s">
        <v>3327</v>
      </c>
      <c r="FXG13" s="239" t="s">
        <v>3326</v>
      </c>
      <c r="FXH13" s="240"/>
      <c r="FXI13" s="241" t="s">
        <v>3320</v>
      </c>
      <c r="FXJ13" s="242">
        <f t="shared" ref="FXJ13" si="4211">ROUND(AVERAGE(FXJ10:FXJ12),2)</f>
        <v>5500</v>
      </c>
      <c r="FXK13" s="513" t="s">
        <v>3327</v>
      </c>
      <c r="FXL13" s="239" t="s">
        <v>3326</v>
      </c>
      <c r="FXM13" s="240"/>
      <c r="FXN13" s="241" t="s">
        <v>3320</v>
      </c>
      <c r="FXO13" s="242">
        <f t="shared" ref="FXO13" si="4212">ROUND(AVERAGE(FXO10:FXO12),2)</f>
        <v>5500</v>
      </c>
      <c r="FXP13" s="513" t="s">
        <v>3327</v>
      </c>
      <c r="FXQ13" s="239" t="s">
        <v>3326</v>
      </c>
      <c r="FXR13" s="240"/>
      <c r="FXS13" s="241" t="s">
        <v>3320</v>
      </c>
      <c r="FXT13" s="242">
        <f t="shared" ref="FXT13" si="4213">ROUND(AVERAGE(FXT10:FXT12),2)</f>
        <v>5500</v>
      </c>
      <c r="FXU13" s="513" t="s">
        <v>3327</v>
      </c>
      <c r="FXV13" s="239" t="s">
        <v>3326</v>
      </c>
      <c r="FXW13" s="240"/>
      <c r="FXX13" s="241" t="s">
        <v>3320</v>
      </c>
      <c r="FXY13" s="242">
        <f t="shared" ref="FXY13" si="4214">ROUND(AVERAGE(FXY10:FXY12),2)</f>
        <v>5500</v>
      </c>
      <c r="FXZ13" s="513" t="s">
        <v>3327</v>
      </c>
      <c r="FYA13" s="239" t="s">
        <v>3326</v>
      </c>
      <c r="FYB13" s="240"/>
      <c r="FYC13" s="241" t="s">
        <v>3320</v>
      </c>
      <c r="FYD13" s="242">
        <f t="shared" ref="FYD13" si="4215">ROUND(AVERAGE(FYD10:FYD12),2)</f>
        <v>5500</v>
      </c>
      <c r="FYE13" s="513" t="s">
        <v>3327</v>
      </c>
      <c r="FYF13" s="239" t="s">
        <v>3326</v>
      </c>
      <c r="FYG13" s="240"/>
      <c r="FYH13" s="241" t="s">
        <v>3320</v>
      </c>
      <c r="FYI13" s="242">
        <f t="shared" ref="FYI13" si="4216">ROUND(AVERAGE(FYI10:FYI12),2)</f>
        <v>5500</v>
      </c>
      <c r="FYJ13" s="513" t="s">
        <v>3327</v>
      </c>
      <c r="FYK13" s="239" t="s">
        <v>3326</v>
      </c>
      <c r="FYL13" s="240"/>
      <c r="FYM13" s="241" t="s">
        <v>3320</v>
      </c>
      <c r="FYN13" s="242">
        <f t="shared" ref="FYN13" si="4217">ROUND(AVERAGE(FYN10:FYN12),2)</f>
        <v>5500</v>
      </c>
      <c r="FYO13" s="513" t="s">
        <v>3327</v>
      </c>
      <c r="FYP13" s="239" t="s">
        <v>3326</v>
      </c>
      <c r="FYQ13" s="240"/>
      <c r="FYR13" s="241" t="s">
        <v>3320</v>
      </c>
      <c r="FYS13" s="242">
        <f t="shared" ref="FYS13" si="4218">ROUND(AVERAGE(FYS10:FYS12),2)</f>
        <v>5500</v>
      </c>
      <c r="FYT13" s="513" t="s">
        <v>3327</v>
      </c>
      <c r="FYU13" s="239" t="s">
        <v>3326</v>
      </c>
      <c r="FYV13" s="240"/>
      <c r="FYW13" s="241" t="s">
        <v>3320</v>
      </c>
      <c r="FYX13" s="242">
        <f t="shared" ref="FYX13" si="4219">ROUND(AVERAGE(FYX10:FYX12),2)</f>
        <v>5500</v>
      </c>
      <c r="FYY13" s="513" t="s">
        <v>3327</v>
      </c>
      <c r="FYZ13" s="239" t="s">
        <v>3326</v>
      </c>
      <c r="FZA13" s="240"/>
      <c r="FZB13" s="241" t="s">
        <v>3320</v>
      </c>
      <c r="FZC13" s="242">
        <f t="shared" ref="FZC13" si="4220">ROUND(AVERAGE(FZC10:FZC12),2)</f>
        <v>5500</v>
      </c>
      <c r="FZD13" s="513" t="s">
        <v>3327</v>
      </c>
      <c r="FZE13" s="239" t="s">
        <v>3326</v>
      </c>
      <c r="FZF13" s="240"/>
      <c r="FZG13" s="241" t="s">
        <v>3320</v>
      </c>
      <c r="FZH13" s="242">
        <f t="shared" ref="FZH13" si="4221">ROUND(AVERAGE(FZH10:FZH12),2)</f>
        <v>5500</v>
      </c>
      <c r="FZI13" s="513" t="s">
        <v>3327</v>
      </c>
      <c r="FZJ13" s="239" t="s">
        <v>3326</v>
      </c>
      <c r="FZK13" s="240"/>
      <c r="FZL13" s="241" t="s">
        <v>3320</v>
      </c>
      <c r="FZM13" s="242">
        <f t="shared" ref="FZM13" si="4222">ROUND(AVERAGE(FZM10:FZM12),2)</f>
        <v>5500</v>
      </c>
      <c r="FZN13" s="513" t="s">
        <v>3327</v>
      </c>
      <c r="FZO13" s="239" t="s">
        <v>3326</v>
      </c>
      <c r="FZP13" s="240"/>
      <c r="FZQ13" s="241" t="s">
        <v>3320</v>
      </c>
      <c r="FZR13" s="242">
        <f t="shared" ref="FZR13" si="4223">ROUND(AVERAGE(FZR10:FZR12),2)</f>
        <v>5500</v>
      </c>
      <c r="FZS13" s="513" t="s">
        <v>3327</v>
      </c>
      <c r="FZT13" s="239" t="s">
        <v>3326</v>
      </c>
      <c r="FZU13" s="240"/>
      <c r="FZV13" s="241" t="s">
        <v>3320</v>
      </c>
      <c r="FZW13" s="242">
        <f t="shared" ref="FZW13" si="4224">ROUND(AVERAGE(FZW10:FZW12),2)</f>
        <v>5500</v>
      </c>
      <c r="FZX13" s="513" t="s">
        <v>3327</v>
      </c>
      <c r="FZY13" s="239" t="s">
        <v>3326</v>
      </c>
      <c r="FZZ13" s="240"/>
      <c r="GAA13" s="241" t="s">
        <v>3320</v>
      </c>
      <c r="GAB13" s="242">
        <f t="shared" ref="GAB13" si="4225">ROUND(AVERAGE(GAB10:GAB12),2)</f>
        <v>5500</v>
      </c>
      <c r="GAC13" s="513" t="s">
        <v>3327</v>
      </c>
      <c r="GAD13" s="239" t="s">
        <v>3326</v>
      </c>
      <c r="GAE13" s="240"/>
      <c r="GAF13" s="241" t="s">
        <v>3320</v>
      </c>
      <c r="GAG13" s="242">
        <f t="shared" ref="GAG13" si="4226">ROUND(AVERAGE(GAG10:GAG12),2)</f>
        <v>5500</v>
      </c>
      <c r="GAH13" s="513" t="s">
        <v>3327</v>
      </c>
      <c r="GAI13" s="239" t="s">
        <v>3326</v>
      </c>
      <c r="GAJ13" s="240"/>
      <c r="GAK13" s="241" t="s">
        <v>3320</v>
      </c>
      <c r="GAL13" s="242">
        <f t="shared" ref="GAL13" si="4227">ROUND(AVERAGE(GAL10:GAL12),2)</f>
        <v>5500</v>
      </c>
      <c r="GAM13" s="513" t="s">
        <v>3327</v>
      </c>
      <c r="GAN13" s="239" t="s">
        <v>3326</v>
      </c>
      <c r="GAO13" s="240"/>
      <c r="GAP13" s="241" t="s">
        <v>3320</v>
      </c>
      <c r="GAQ13" s="242">
        <f t="shared" ref="GAQ13" si="4228">ROUND(AVERAGE(GAQ10:GAQ12),2)</f>
        <v>5500</v>
      </c>
      <c r="GAR13" s="513" t="s">
        <v>3327</v>
      </c>
      <c r="GAS13" s="239" t="s">
        <v>3326</v>
      </c>
      <c r="GAT13" s="240"/>
      <c r="GAU13" s="241" t="s">
        <v>3320</v>
      </c>
      <c r="GAV13" s="242">
        <f t="shared" ref="GAV13" si="4229">ROUND(AVERAGE(GAV10:GAV12),2)</f>
        <v>5500</v>
      </c>
      <c r="GAW13" s="513" t="s">
        <v>3327</v>
      </c>
      <c r="GAX13" s="239" t="s">
        <v>3326</v>
      </c>
      <c r="GAY13" s="240"/>
      <c r="GAZ13" s="241" t="s">
        <v>3320</v>
      </c>
      <c r="GBA13" s="242">
        <f t="shared" ref="GBA13" si="4230">ROUND(AVERAGE(GBA10:GBA12),2)</f>
        <v>5500</v>
      </c>
      <c r="GBB13" s="513" t="s">
        <v>3327</v>
      </c>
      <c r="GBC13" s="239" t="s">
        <v>3326</v>
      </c>
      <c r="GBD13" s="240"/>
      <c r="GBE13" s="241" t="s">
        <v>3320</v>
      </c>
      <c r="GBF13" s="242">
        <f t="shared" ref="GBF13" si="4231">ROUND(AVERAGE(GBF10:GBF12),2)</f>
        <v>5500</v>
      </c>
      <c r="GBG13" s="513" t="s">
        <v>3327</v>
      </c>
      <c r="GBH13" s="239" t="s">
        <v>3326</v>
      </c>
      <c r="GBI13" s="240"/>
      <c r="GBJ13" s="241" t="s">
        <v>3320</v>
      </c>
      <c r="GBK13" s="242">
        <f t="shared" ref="GBK13" si="4232">ROUND(AVERAGE(GBK10:GBK12),2)</f>
        <v>5500</v>
      </c>
      <c r="GBL13" s="513" t="s">
        <v>3327</v>
      </c>
      <c r="GBM13" s="239" t="s">
        <v>3326</v>
      </c>
      <c r="GBN13" s="240"/>
      <c r="GBO13" s="241" t="s">
        <v>3320</v>
      </c>
      <c r="GBP13" s="242">
        <f t="shared" ref="GBP13" si="4233">ROUND(AVERAGE(GBP10:GBP12),2)</f>
        <v>5500</v>
      </c>
      <c r="GBQ13" s="513" t="s">
        <v>3327</v>
      </c>
      <c r="GBR13" s="239" t="s">
        <v>3326</v>
      </c>
      <c r="GBS13" s="240"/>
      <c r="GBT13" s="241" t="s">
        <v>3320</v>
      </c>
      <c r="GBU13" s="242">
        <f t="shared" ref="GBU13" si="4234">ROUND(AVERAGE(GBU10:GBU12),2)</f>
        <v>5500</v>
      </c>
      <c r="GBV13" s="513" t="s">
        <v>3327</v>
      </c>
      <c r="GBW13" s="239" t="s">
        <v>3326</v>
      </c>
      <c r="GBX13" s="240"/>
      <c r="GBY13" s="241" t="s">
        <v>3320</v>
      </c>
      <c r="GBZ13" s="242">
        <f t="shared" ref="GBZ13" si="4235">ROUND(AVERAGE(GBZ10:GBZ12),2)</f>
        <v>5500</v>
      </c>
      <c r="GCA13" s="513" t="s">
        <v>3327</v>
      </c>
      <c r="GCB13" s="239" t="s">
        <v>3326</v>
      </c>
      <c r="GCC13" s="240"/>
      <c r="GCD13" s="241" t="s">
        <v>3320</v>
      </c>
      <c r="GCE13" s="242">
        <f t="shared" ref="GCE13" si="4236">ROUND(AVERAGE(GCE10:GCE12),2)</f>
        <v>5500</v>
      </c>
      <c r="GCF13" s="513" t="s">
        <v>3327</v>
      </c>
      <c r="GCG13" s="239" t="s">
        <v>3326</v>
      </c>
      <c r="GCH13" s="240"/>
      <c r="GCI13" s="241" t="s">
        <v>3320</v>
      </c>
      <c r="GCJ13" s="242">
        <f t="shared" ref="GCJ13" si="4237">ROUND(AVERAGE(GCJ10:GCJ12),2)</f>
        <v>5500</v>
      </c>
      <c r="GCK13" s="513" t="s">
        <v>3327</v>
      </c>
      <c r="GCL13" s="239" t="s">
        <v>3326</v>
      </c>
      <c r="GCM13" s="240"/>
      <c r="GCN13" s="241" t="s">
        <v>3320</v>
      </c>
      <c r="GCO13" s="242">
        <f t="shared" ref="GCO13" si="4238">ROUND(AVERAGE(GCO10:GCO12),2)</f>
        <v>5500</v>
      </c>
      <c r="GCP13" s="513" t="s">
        <v>3327</v>
      </c>
      <c r="GCQ13" s="239" t="s">
        <v>3326</v>
      </c>
      <c r="GCR13" s="240"/>
      <c r="GCS13" s="241" t="s">
        <v>3320</v>
      </c>
      <c r="GCT13" s="242">
        <f t="shared" ref="GCT13" si="4239">ROUND(AVERAGE(GCT10:GCT12),2)</f>
        <v>5500</v>
      </c>
      <c r="GCU13" s="513" t="s">
        <v>3327</v>
      </c>
      <c r="GCV13" s="239" t="s">
        <v>3326</v>
      </c>
      <c r="GCW13" s="240"/>
      <c r="GCX13" s="241" t="s">
        <v>3320</v>
      </c>
      <c r="GCY13" s="242">
        <f t="shared" ref="GCY13" si="4240">ROUND(AVERAGE(GCY10:GCY12),2)</f>
        <v>5500</v>
      </c>
      <c r="GCZ13" s="513" t="s">
        <v>3327</v>
      </c>
      <c r="GDA13" s="239" t="s">
        <v>3326</v>
      </c>
      <c r="GDB13" s="240"/>
      <c r="GDC13" s="241" t="s">
        <v>3320</v>
      </c>
      <c r="GDD13" s="242">
        <f t="shared" ref="GDD13" si="4241">ROUND(AVERAGE(GDD10:GDD12),2)</f>
        <v>5500</v>
      </c>
      <c r="GDE13" s="513" t="s">
        <v>3327</v>
      </c>
      <c r="GDF13" s="239" t="s">
        <v>3326</v>
      </c>
      <c r="GDG13" s="240"/>
      <c r="GDH13" s="241" t="s">
        <v>3320</v>
      </c>
      <c r="GDI13" s="242">
        <f t="shared" ref="GDI13" si="4242">ROUND(AVERAGE(GDI10:GDI12),2)</f>
        <v>5500</v>
      </c>
      <c r="GDJ13" s="513" t="s">
        <v>3327</v>
      </c>
      <c r="GDK13" s="239" t="s">
        <v>3326</v>
      </c>
      <c r="GDL13" s="240"/>
      <c r="GDM13" s="241" t="s">
        <v>3320</v>
      </c>
      <c r="GDN13" s="242">
        <f t="shared" ref="GDN13" si="4243">ROUND(AVERAGE(GDN10:GDN12),2)</f>
        <v>5500</v>
      </c>
      <c r="GDO13" s="513" t="s">
        <v>3327</v>
      </c>
      <c r="GDP13" s="239" t="s">
        <v>3326</v>
      </c>
      <c r="GDQ13" s="240"/>
      <c r="GDR13" s="241" t="s">
        <v>3320</v>
      </c>
      <c r="GDS13" s="242">
        <f t="shared" ref="GDS13" si="4244">ROUND(AVERAGE(GDS10:GDS12),2)</f>
        <v>5500</v>
      </c>
      <c r="GDT13" s="513" t="s">
        <v>3327</v>
      </c>
      <c r="GDU13" s="239" t="s">
        <v>3326</v>
      </c>
      <c r="GDV13" s="240"/>
      <c r="GDW13" s="241" t="s">
        <v>3320</v>
      </c>
      <c r="GDX13" s="242">
        <f t="shared" ref="GDX13" si="4245">ROUND(AVERAGE(GDX10:GDX12),2)</f>
        <v>5500</v>
      </c>
      <c r="GDY13" s="513" t="s">
        <v>3327</v>
      </c>
      <c r="GDZ13" s="239" t="s">
        <v>3326</v>
      </c>
      <c r="GEA13" s="240"/>
      <c r="GEB13" s="241" t="s">
        <v>3320</v>
      </c>
      <c r="GEC13" s="242">
        <f t="shared" ref="GEC13" si="4246">ROUND(AVERAGE(GEC10:GEC12),2)</f>
        <v>5500</v>
      </c>
      <c r="GED13" s="513" t="s">
        <v>3327</v>
      </c>
      <c r="GEE13" s="239" t="s">
        <v>3326</v>
      </c>
      <c r="GEF13" s="240"/>
      <c r="GEG13" s="241" t="s">
        <v>3320</v>
      </c>
      <c r="GEH13" s="242">
        <f t="shared" ref="GEH13" si="4247">ROUND(AVERAGE(GEH10:GEH12),2)</f>
        <v>5500</v>
      </c>
      <c r="GEI13" s="513" t="s">
        <v>3327</v>
      </c>
      <c r="GEJ13" s="239" t="s">
        <v>3326</v>
      </c>
      <c r="GEK13" s="240"/>
      <c r="GEL13" s="241" t="s">
        <v>3320</v>
      </c>
      <c r="GEM13" s="242">
        <f t="shared" ref="GEM13" si="4248">ROUND(AVERAGE(GEM10:GEM12),2)</f>
        <v>5500</v>
      </c>
      <c r="GEN13" s="513" t="s">
        <v>3327</v>
      </c>
      <c r="GEO13" s="239" t="s">
        <v>3326</v>
      </c>
      <c r="GEP13" s="240"/>
      <c r="GEQ13" s="241" t="s">
        <v>3320</v>
      </c>
      <c r="GER13" s="242">
        <f t="shared" ref="GER13" si="4249">ROUND(AVERAGE(GER10:GER12),2)</f>
        <v>5500</v>
      </c>
      <c r="GES13" s="513" t="s">
        <v>3327</v>
      </c>
      <c r="GET13" s="239" t="s">
        <v>3326</v>
      </c>
      <c r="GEU13" s="240"/>
      <c r="GEV13" s="241" t="s">
        <v>3320</v>
      </c>
      <c r="GEW13" s="242">
        <f t="shared" ref="GEW13" si="4250">ROUND(AVERAGE(GEW10:GEW12),2)</f>
        <v>5500</v>
      </c>
      <c r="GEX13" s="513" t="s">
        <v>3327</v>
      </c>
      <c r="GEY13" s="239" t="s">
        <v>3326</v>
      </c>
      <c r="GEZ13" s="240"/>
      <c r="GFA13" s="241" t="s">
        <v>3320</v>
      </c>
      <c r="GFB13" s="242">
        <f t="shared" ref="GFB13" si="4251">ROUND(AVERAGE(GFB10:GFB12),2)</f>
        <v>5500</v>
      </c>
      <c r="GFC13" s="513" t="s">
        <v>3327</v>
      </c>
      <c r="GFD13" s="239" t="s">
        <v>3326</v>
      </c>
      <c r="GFE13" s="240"/>
      <c r="GFF13" s="241" t="s">
        <v>3320</v>
      </c>
      <c r="GFG13" s="242">
        <f t="shared" ref="GFG13" si="4252">ROUND(AVERAGE(GFG10:GFG12),2)</f>
        <v>5500</v>
      </c>
      <c r="GFH13" s="513" t="s">
        <v>3327</v>
      </c>
      <c r="GFI13" s="239" t="s">
        <v>3326</v>
      </c>
      <c r="GFJ13" s="240"/>
      <c r="GFK13" s="241" t="s">
        <v>3320</v>
      </c>
      <c r="GFL13" s="242">
        <f t="shared" ref="GFL13" si="4253">ROUND(AVERAGE(GFL10:GFL12),2)</f>
        <v>5500</v>
      </c>
      <c r="GFM13" s="513" t="s">
        <v>3327</v>
      </c>
      <c r="GFN13" s="239" t="s">
        <v>3326</v>
      </c>
      <c r="GFO13" s="240"/>
      <c r="GFP13" s="241" t="s">
        <v>3320</v>
      </c>
      <c r="GFQ13" s="242">
        <f t="shared" ref="GFQ13" si="4254">ROUND(AVERAGE(GFQ10:GFQ12),2)</f>
        <v>5500</v>
      </c>
      <c r="GFR13" s="513" t="s">
        <v>3327</v>
      </c>
      <c r="GFS13" s="239" t="s">
        <v>3326</v>
      </c>
      <c r="GFT13" s="240"/>
      <c r="GFU13" s="241" t="s">
        <v>3320</v>
      </c>
      <c r="GFV13" s="242">
        <f t="shared" ref="GFV13" si="4255">ROUND(AVERAGE(GFV10:GFV12),2)</f>
        <v>5500</v>
      </c>
      <c r="GFW13" s="513" t="s">
        <v>3327</v>
      </c>
      <c r="GFX13" s="239" t="s">
        <v>3326</v>
      </c>
      <c r="GFY13" s="240"/>
      <c r="GFZ13" s="241" t="s">
        <v>3320</v>
      </c>
      <c r="GGA13" s="242">
        <f t="shared" ref="GGA13" si="4256">ROUND(AVERAGE(GGA10:GGA12),2)</f>
        <v>5500</v>
      </c>
      <c r="GGB13" s="513" t="s">
        <v>3327</v>
      </c>
      <c r="GGC13" s="239" t="s">
        <v>3326</v>
      </c>
      <c r="GGD13" s="240"/>
      <c r="GGE13" s="241" t="s">
        <v>3320</v>
      </c>
      <c r="GGF13" s="242">
        <f t="shared" ref="GGF13" si="4257">ROUND(AVERAGE(GGF10:GGF12),2)</f>
        <v>5500</v>
      </c>
      <c r="GGG13" s="513" t="s">
        <v>3327</v>
      </c>
      <c r="GGH13" s="239" t="s">
        <v>3326</v>
      </c>
      <c r="GGI13" s="240"/>
      <c r="GGJ13" s="241" t="s">
        <v>3320</v>
      </c>
      <c r="GGK13" s="242">
        <f t="shared" ref="GGK13" si="4258">ROUND(AVERAGE(GGK10:GGK12),2)</f>
        <v>5500</v>
      </c>
      <c r="GGL13" s="513" t="s">
        <v>3327</v>
      </c>
      <c r="GGM13" s="239" t="s">
        <v>3326</v>
      </c>
      <c r="GGN13" s="240"/>
      <c r="GGO13" s="241" t="s">
        <v>3320</v>
      </c>
      <c r="GGP13" s="242">
        <f t="shared" ref="GGP13" si="4259">ROUND(AVERAGE(GGP10:GGP12),2)</f>
        <v>5500</v>
      </c>
      <c r="GGQ13" s="513" t="s">
        <v>3327</v>
      </c>
      <c r="GGR13" s="239" t="s">
        <v>3326</v>
      </c>
      <c r="GGS13" s="240"/>
      <c r="GGT13" s="241" t="s">
        <v>3320</v>
      </c>
      <c r="GGU13" s="242">
        <f t="shared" ref="GGU13" si="4260">ROUND(AVERAGE(GGU10:GGU12),2)</f>
        <v>5500</v>
      </c>
      <c r="GGV13" s="513" t="s">
        <v>3327</v>
      </c>
      <c r="GGW13" s="239" t="s">
        <v>3326</v>
      </c>
      <c r="GGX13" s="240"/>
      <c r="GGY13" s="241" t="s">
        <v>3320</v>
      </c>
      <c r="GGZ13" s="242">
        <f t="shared" ref="GGZ13" si="4261">ROUND(AVERAGE(GGZ10:GGZ12),2)</f>
        <v>5500</v>
      </c>
      <c r="GHA13" s="513" t="s">
        <v>3327</v>
      </c>
      <c r="GHB13" s="239" t="s">
        <v>3326</v>
      </c>
      <c r="GHC13" s="240"/>
      <c r="GHD13" s="241" t="s">
        <v>3320</v>
      </c>
      <c r="GHE13" s="242">
        <f t="shared" ref="GHE13" si="4262">ROUND(AVERAGE(GHE10:GHE12),2)</f>
        <v>5500</v>
      </c>
      <c r="GHF13" s="513" t="s">
        <v>3327</v>
      </c>
      <c r="GHG13" s="239" t="s">
        <v>3326</v>
      </c>
      <c r="GHH13" s="240"/>
      <c r="GHI13" s="241" t="s">
        <v>3320</v>
      </c>
      <c r="GHJ13" s="242">
        <f t="shared" ref="GHJ13" si="4263">ROUND(AVERAGE(GHJ10:GHJ12),2)</f>
        <v>5500</v>
      </c>
      <c r="GHK13" s="513" t="s">
        <v>3327</v>
      </c>
      <c r="GHL13" s="239" t="s">
        <v>3326</v>
      </c>
      <c r="GHM13" s="240"/>
      <c r="GHN13" s="241" t="s">
        <v>3320</v>
      </c>
      <c r="GHO13" s="242">
        <f t="shared" ref="GHO13" si="4264">ROUND(AVERAGE(GHO10:GHO12),2)</f>
        <v>5500</v>
      </c>
      <c r="GHP13" s="513" t="s">
        <v>3327</v>
      </c>
      <c r="GHQ13" s="239" t="s">
        <v>3326</v>
      </c>
      <c r="GHR13" s="240"/>
      <c r="GHS13" s="241" t="s">
        <v>3320</v>
      </c>
      <c r="GHT13" s="242">
        <f t="shared" ref="GHT13" si="4265">ROUND(AVERAGE(GHT10:GHT12),2)</f>
        <v>5500</v>
      </c>
      <c r="GHU13" s="513" t="s">
        <v>3327</v>
      </c>
      <c r="GHV13" s="239" t="s">
        <v>3326</v>
      </c>
      <c r="GHW13" s="240"/>
      <c r="GHX13" s="241" t="s">
        <v>3320</v>
      </c>
      <c r="GHY13" s="242">
        <f t="shared" ref="GHY13" si="4266">ROUND(AVERAGE(GHY10:GHY12),2)</f>
        <v>5500</v>
      </c>
      <c r="GHZ13" s="513" t="s">
        <v>3327</v>
      </c>
      <c r="GIA13" s="239" t="s">
        <v>3326</v>
      </c>
      <c r="GIB13" s="240"/>
      <c r="GIC13" s="241" t="s">
        <v>3320</v>
      </c>
      <c r="GID13" s="242">
        <f t="shared" ref="GID13" si="4267">ROUND(AVERAGE(GID10:GID12),2)</f>
        <v>5500</v>
      </c>
      <c r="GIE13" s="513" t="s">
        <v>3327</v>
      </c>
      <c r="GIF13" s="239" t="s">
        <v>3326</v>
      </c>
      <c r="GIG13" s="240"/>
      <c r="GIH13" s="241" t="s">
        <v>3320</v>
      </c>
      <c r="GII13" s="242">
        <f t="shared" ref="GII13" si="4268">ROUND(AVERAGE(GII10:GII12),2)</f>
        <v>5500</v>
      </c>
      <c r="GIJ13" s="513" t="s">
        <v>3327</v>
      </c>
      <c r="GIK13" s="239" t="s">
        <v>3326</v>
      </c>
      <c r="GIL13" s="240"/>
      <c r="GIM13" s="241" t="s">
        <v>3320</v>
      </c>
      <c r="GIN13" s="242">
        <f t="shared" ref="GIN13" si="4269">ROUND(AVERAGE(GIN10:GIN12),2)</f>
        <v>5500</v>
      </c>
      <c r="GIO13" s="513" t="s">
        <v>3327</v>
      </c>
      <c r="GIP13" s="239" t="s">
        <v>3326</v>
      </c>
      <c r="GIQ13" s="240"/>
      <c r="GIR13" s="241" t="s">
        <v>3320</v>
      </c>
      <c r="GIS13" s="242">
        <f t="shared" ref="GIS13" si="4270">ROUND(AVERAGE(GIS10:GIS12),2)</f>
        <v>5500</v>
      </c>
      <c r="GIT13" s="513" t="s">
        <v>3327</v>
      </c>
      <c r="GIU13" s="239" t="s">
        <v>3326</v>
      </c>
      <c r="GIV13" s="240"/>
      <c r="GIW13" s="241" t="s">
        <v>3320</v>
      </c>
      <c r="GIX13" s="242">
        <f t="shared" ref="GIX13" si="4271">ROUND(AVERAGE(GIX10:GIX12),2)</f>
        <v>5500</v>
      </c>
      <c r="GIY13" s="513" t="s">
        <v>3327</v>
      </c>
      <c r="GIZ13" s="239" t="s">
        <v>3326</v>
      </c>
      <c r="GJA13" s="240"/>
      <c r="GJB13" s="241" t="s">
        <v>3320</v>
      </c>
      <c r="GJC13" s="242">
        <f t="shared" ref="GJC13" si="4272">ROUND(AVERAGE(GJC10:GJC12),2)</f>
        <v>5500</v>
      </c>
      <c r="GJD13" s="513" t="s">
        <v>3327</v>
      </c>
      <c r="GJE13" s="239" t="s">
        <v>3326</v>
      </c>
      <c r="GJF13" s="240"/>
      <c r="GJG13" s="241" t="s">
        <v>3320</v>
      </c>
      <c r="GJH13" s="242">
        <f t="shared" ref="GJH13" si="4273">ROUND(AVERAGE(GJH10:GJH12),2)</f>
        <v>5500</v>
      </c>
      <c r="GJI13" s="513" t="s">
        <v>3327</v>
      </c>
      <c r="GJJ13" s="239" t="s">
        <v>3326</v>
      </c>
      <c r="GJK13" s="240"/>
      <c r="GJL13" s="241" t="s">
        <v>3320</v>
      </c>
      <c r="GJM13" s="242">
        <f t="shared" ref="GJM13" si="4274">ROUND(AVERAGE(GJM10:GJM12),2)</f>
        <v>5500</v>
      </c>
      <c r="GJN13" s="513" t="s">
        <v>3327</v>
      </c>
      <c r="GJO13" s="239" t="s">
        <v>3326</v>
      </c>
      <c r="GJP13" s="240"/>
      <c r="GJQ13" s="241" t="s">
        <v>3320</v>
      </c>
      <c r="GJR13" s="242">
        <f t="shared" ref="GJR13" si="4275">ROUND(AVERAGE(GJR10:GJR12),2)</f>
        <v>5500</v>
      </c>
      <c r="GJS13" s="513" t="s">
        <v>3327</v>
      </c>
      <c r="GJT13" s="239" t="s">
        <v>3326</v>
      </c>
      <c r="GJU13" s="240"/>
      <c r="GJV13" s="241" t="s">
        <v>3320</v>
      </c>
      <c r="GJW13" s="242">
        <f t="shared" ref="GJW13" si="4276">ROUND(AVERAGE(GJW10:GJW12),2)</f>
        <v>5500</v>
      </c>
      <c r="GJX13" s="513" t="s">
        <v>3327</v>
      </c>
      <c r="GJY13" s="239" t="s">
        <v>3326</v>
      </c>
      <c r="GJZ13" s="240"/>
      <c r="GKA13" s="241" t="s">
        <v>3320</v>
      </c>
      <c r="GKB13" s="242">
        <f t="shared" ref="GKB13" si="4277">ROUND(AVERAGE(GKB10:GKB12),2)</f>
        <v>5500</v>
      </c>
      <c r="GKC13" s="513" t="s">
        <v>3327</v>
      </c>
      <c r="GKD13" s="239" t="s">
        <v>3326</v>
      </c>
      <c r="GKE13" s="240"/>
      <c r="GKF13" s="241" t="s">
        <v>3320</v>
      </c>
      <c r="GKG13" s="242">
        <f t="shared" ref="GKG13" si="4278">ROUND(AVERAGE(GKG10:GKG12),2)</f>
        <v>5500</v>
      </c>
      <c r="GKH13" s="513" t="s">
        <v>3327</v>
      </c>
      <c r="GKI13" s="239" t="s">
        <v>3326</v>
      </c>
      <c r="GKJ13" s="240"/>
      <c r="GKK13" s="241" t="s">
        <v>3320</v>
      </c>
      <c r="GKL13" s="242">
        <f t="shared" ref="GKL13" si="4279">ROUND(AVERAGE(GKL10:GKL12),2)</f>
        <v>5500</v>
      </c>
      <c r="GKM13" s="513" t="s">
        <v>3327</v>
      </c>
      <c r="GKN13" s="239" t="s">
        <v>3326</v>
      </c>
      <c r="GKO13" s="240"/>
      <c r="GKP13" s="241" t="s">
        <v>3320</v>
      </c>
      <c r="GKQ13" s="242">
        <f t="shared" ref="GKQ13" si="4280">ROUND(AVERAGE(GKQ10:GKQ12),2)</f>
        <v>5500</v>
      </c>
      <c r="GKR13" s="513" t="s">
        <v>3327</v>
      </c>
      <c r="GKS13" s="239" t="s">
        <v>3326</v>
      </c>
      <c r="GKT13" s="240"/>
      <c r="GKU13" s="241" t="s">
        <v>3320</v>
      </c>
      <c r="GKV13" s="242">
        <f t="shared" ref="GKV13" si="4281">ROUND(AVERAGE(GKV10:GKV12),2)</f>
        <v>5500</v>
      </c>
      <c r="GKW13" s="513" t="s">
        <v>3327</v>
      </c>
      <c r="GKX13" s="239" t="s">
        <v>3326</v>
      </c>
      <c r="GKY13" s="240"/>
      <c r="GKZ13" s="241" t="s">
        <v>3320</v>
      </c>
      <c r="GLA13" s="242">
        <f t="shared" ref="GLA13" si="4282">ROUND(AVERAGE(GLA10:GLA12),2)</f>
        <v>5500</v>
      </c>
      <c r="GLB13" s="513" t="s">
        <v>3327</v>
      </c>
      <c r="GLC13" s="239" t="s">
        <v>3326</v>
      </c>
      <c r="GLD13" s="240"/>
      <c r="GLE13" s="241" t="s">
        <v>3320</v>
      </c>
      <c r="GLF13" s="242">
        <f t="shared" ref="GLF13" si="4283">ROUND(AVERAGE(GLF10:GLF12),2)</f>
        <v>5500</v>
      </c>
      <c r="GLG13" s="513" t="s">
        <v>3327</v>
      </c>
      <c r="GLH13" s="239" t="s">
        <v>3326</v>
      </c>
      <c r="GLI13" s="240"/>
      <c r="GLJ13" s="241" t="s">
        <v>3320</v>
      </c>
      <c r="GLK13" s="242">
        <f t="shared" ref="GLK13" si="4284">ROUND(AVERAGE(GLK10:GLK12),2)</f>
        <v>5500</v>
      </c>
      <c r="GLL13" s="513" t="s">
        <v>3327</v>
      </c>
      <c r="GLM13" s="239" t="s">
        <v>3326</v>
      </c>
      <c r="GLN13" s="240"/>
      <c r="GLO13" s="241" t="s">
        <v>3320</v>
      </c>
      <c r="GLP13" s="242">
        <f t="shared" ref="GLP13" si="4285">ROUND(AVERAGE(GLP10:GLP12),2)</f>
        <v>5500</v>
      </c>
      <c r="GLQ13" s="513" t="s">
        <v>3327</v>
      </c>
      <c r="GLR13" s="239" t="s">
        <v>3326</v>
      </c>
      <c r="GLS13" s="240"/>
      <c r="GLT13" s="241" t="s">
        <v>3320</v>
      </c>
      <c r="GLU13" s="242">
        <f t="shared" ref="GLU13" si="4286">ROUND(AVERAGE(GLU10:GLU12),2)</f>
        <v>5500</v>
      </c>
      <c r="GLV13" s="513" t="s">
        <v>3327</v>
      </c>
      <c r="GLW13" s="239" t="s">
        <v>3326</v>
      </c>
      <c r="GLX13" s="240"/>
      <c r="GLY13" s="241" t="s">
        <v>3320</v>
      </c>
      <c r="GLZ13" s="242">
        <f t="shared" ref="GLZ13" si="4287">ROUND(AVERAGE(GLZ10:GLZ12),2)</f>
        <v>5500</v>
      </c>
      <c r="GMA13" s="513" t="s">
        <v>3327</v>
      </c>
      <c r="GMB13" s="239" t="s">
        <v>3326</v>
      </c>
      <c r="GMC13" s="240"/>
      <c r="GMD13" s="241" t="s">
        <v>3320</v>
      </c>
      <c r="GME13" s="242">
        <f t="shared" ref="GME13" si="4288">ROUND(AVERAGE(GME10:GME12),2)</f>
        <v>5500</v>
      </c>
      <c r="GMF13" s="513" t="s">
        <v>3327</v>
      </c>
      <c r="GMG13" s="239" t="s">
        <v>3326</v>
      </c>
      <c r="GMH13" s="240"/>
      <c r="GMI13" s="241" t="s">
        <v>3320</v>
      </c>
      <c r="GMJ13" s="242">
        <f t="shared" ref="GMJ13" si="4289">ROUND(AVERAGE(GMJ10:GMJ12),2)</f>
        <v>5500</v>
      </c>
      <c r="GMK13" s="513" t="s">
        <v>3327</v>
      </c>
      <c r="GML13" s="239" t="s">
        <v>3326</v>
      </c>
      <c r="GMM13" s="240"/>
      <c r="GMN13" s="241" t="s">
        <v>3320</v>
      </c>
      <c r="GMO13" s="242">
        <f t="shared" ref="GMO13" si="4290">ROUND(AVERAGE(GMO10:GMO12),2)</f>
        <v>5500</v>
      </c>
      <c r="GMP13" s="513" t="s">
        <v>3327</v>
      </c>
      <c r="GMQ13" s="239" t="s">
        <v>3326</v>
      </c>
      <c r="GMR13" s="240"/>
      <c r="GMS13" s="241" t="s">
        <v>3320</v>
      </c>
      <c r="GMT13" s="242">
        <f t="shared" ref="GMT13" si="4291">ROUND(AVERAGE(GMT10:GMT12),2)</f>
        <v>5500</v>
      </c>
      <c r="GMU13" s="513" t="s">
        <v>3327</v>
      </c>
      <c r="GMV13" s="239" t="s">
        <v>3326</v>
      </c>
      <c r="GMW13" s="240"/>
      <c r="GMX13" s="241" t="s">
        <v>3320</v>
      </c>
      <c r="GMY13" s="242">
        <f t="shared" ref="GMY13" si="4292">ROUND(AVERAGE(GMY10:GMY12),2)</f>
        <v>5500</v>
      </c>
      <c r="GMZ13" s="513" t="s">
        <v>3327</v>
      </c>
      <c r="GNA13" s="239" t="s">
        <v>3326</v>
      </c>
      <c r="GNB13" s="240"/>
      <c r="GNC13" s="241" t="s">
        <v>3320</v>
      </c>
      <c r="GND13" s="242">
        <f t="shared" ref="GND13" si="4293">ROUND(AVERAGE(GND10:GND12),2)</f>
        <v>5500</v>
      </c>
      <c r="GNE13" s="513" t="s">
        <v>3327</v>
      </c>
      <c r="GNF13" s="239" t="s">
        <v>3326</v>
      </c>
      <c r="GNG13" s="240"/>
      <c r="GNH13" s="241" t="s">
        <v>3320</v>
      </c>
      <c r="GNI13" s="242">
        <f t="shared" ref="GNI13" si="4294">ROUND(AVERAGE(GNI10:GNI12),2)</f>
        <v>5500</v>
      </c>
      <c r="GNJ13" s="513" t="s">
        <v>3327</v>
      </c>
      <c r="GNK13" s="239" t="s">
        <v>3326</v>
      </c>
      <c r="GNL13" s="240"/>
      <c r="GNM13" s="241" t="s">
        <v>3320</v>
      </c>
      <c r="GNN13" s="242">
        <f t="shared" ref="GNN13" si="4295">ROUND(AVERAGE(GNN10:GNN12),2)</f>
        <v>5500</v>
      </c>
      <c r="GNO13" s="513" t="s">
        <v>3327</v>
      </c>
      <c r="GNP13" s="239" t="s">
        <v>3326</v>
      </c>
      <c r="GNQ13" s="240"/>
      <c r="GNR13" s="241" t="s">
        <v>3320</v>
      </c>
      <c r="GNS13" s="242">
        <f t="shared" ref="GNS13" si="4296">ROUND(AVERAGE(GNS10:GNS12),2)</f>
        <v>5500</v>
      </c>
      <c r="GNT13" s="513" t="s">
        <v>3327</v>
      </c>
      <c r="GNU13" s="239" t="s">
        <v>3326</v>
      </c>
      <c r="GNV13" s="240"/>
      <c r="GNW13" s="241" t="s">
        <v>3320</v>
      </c>
      <c r="GNX13" s="242">
        <f t="shared" ref="GNX13" si="4297">ROUND(AVERAGE(GNX10:GNX12),2)</f>
        <v>5500</v>
      </c>
      <c r="GNY13" s="513" t="s">
        <v>3327</v>
      </c>
      <c r="GNZ13" s="239" t="s">
        <v>3326</v>
      </c>
      <c r="GOA13" s="240"/>
      <c r="GOB13" s="241" t="s">
        <v>3320</v>
      </c>
      <c r="GOC13" s="242">
        <f t="shared" ref="GOC13" si="4298">ROUND(AVERAGE(GOC10:GOC12),2)</f>
        <v>5500</v>
      </c>
      <c r="GOD13" s="513" t="s">
        <v>3327</v>
      </c>
      <c r="GOE13" s="239" t="s">
        <v>3326</v>
      </c>
      <c r="GOF13" s="240"/>
      <c r="GOG13" s="241" t="s">
        <v>3320</v>
      </c>
      <c r="GOH13" s="242">
        <f t="shared" ref="GOH13" si="4299">ROUND(AVERAGE(GOH10:GOH12),2)</f>
        <v>5500</v>
      </c>
      <c r="GOI13" s="513" t="s">
        <v>3327</v>
      </c>
      <c r="GOJ13" s="239" t="s">
        <v>3326</v>
      </c>
      <c r="GOK13" s="240"/>
      <c r="GOL13" s="241" t="s">
        <v>3320</v>
      </c>
      <c r="GOM13" s="242">
        <f t="shared" ref="GOM13" si="4300">ROUND(AVERAGE(GOM10:GOM12),2)</f>
        <v>5500</v>
      </c>
      <c r="GON13" s="513" t="s">
        <v>3327</v>
      </c>
      <c r="GOO13" s="239" t="s">
        <v>3326</v>
      </c>
      <c r="GOP13" s="240"/>
      <c r="GOQ13" s="241" t="s">
        <v>3320</v>
      </c>
      <c r="GOR13" s="242">
        <f t="shared" ref="GOR13" si="4301">ROUND(AVERAGE(GOR10:GOR12),2)</f>
        <v>5500</v>
      </c>
      <c r="GOS13" s="513" t="s">
        <v>3327</v>
      </c>
      <c r="GOT13" s="239" t="s">
        <v>3326</v>
      </c>
      <c r="GOU13" s="240"/>
      <c r="GOV13" s="241" t="s">
        <v>3320</v>
      </c>
      <c r="GOW13" s="242">
        <f t="shared" ref="GOW13" si="4302">ROUND(AVERAGE(GOW10:GOW12),2)</f>
        <v>5500</v>
      </c>
      <c r="GOX13" s="513" t="s">
        <v>3327</v>
      </c>
      <c r="GOY13" s="239" t="s">
        <v>3326</v>
      </c>
      <c r="GOZ13" s="240"/>
      <c r="GPA13" s="241" t="s">
        <v>3320</v>
      </c>
      <c r="GPB13" s="242">
        <f t="shared" ref="GPB13" si="4303">ROUND(AVERAGE(GPB10:GPB12),2)</f>
        <v>5500</v>
      </c>
      <c r="GPC13" s="513" t="s">
        <v>3327</v>
      </c>
      <c r="GPD13" s="239" t="s">
        <v>3326</v>
      </c>
      <c r="GPE13" s="240"/>
      <c r="GPF13" s="241" t="s">
        <v>3320</v>
      </c>
      <c r="GPG13" s="242">
        <f t="shared" ref="GPG13" si="4304">ROUND(AVERAGE(GPG10:GPG12),2)</f>
        <v>5500</v>
      </c>
      <c r="GPH13" s="513" t="s">
        <v>3327</v>
      </c>
      <c r="GPI13" s="239" t="s">
        <v>3326</v>
      </c>
      <c r="GPJ13" s="240"/>
      <c r="GPK13" s="241" t="s">
        <v>3320</v>
      </c>
      <c r="GPL13" s="242">
        <f t="shared" ref="GPL13" si="4305">ROUND(AVERAGE(GPL10:GPL12),2)</f>
        <v>5500</v>
      </c>
      <c r="GPM13" s="513" t="s">
        <v>3327</v>
      </c>
      <c r="GPN13" s="239" t="s">
        <v>3326</v>
      </c>
      <c r="GPO13" s="240"/>
      <c r="GPP13" s="241" t="s">
        <v>3320</v>
      </c>
      <c r="GPQ13" s="242">
        <f t="shared" ref="GPQ13" si="4306">ROUND(AVERAGE(GPQ10:GPQ12),2)</f>
        <v>5500</v>
      </c>
      <c r="GPR13" s="513" t="s">
        <v>3327</v>
      </c>
      <c r="GPS13" s="239" t="s">
        <v>3326</v>
      </c>
      <c r="GPT13" s="240"/>
      <c r="GPU13" s="241" t="s">
        <v>3320</v>
      </c>
      <c r="GPV13" s="242">
        <f t="shared" ref="GPV13" si="4307">ROUND(AVERAGE(GPV10:GPV12),2)</f>
        <v>5500</v>
      </c>
      <c r="GPW13" s="513" t="s">
        <v>3327</v>
      </c>
      <c r="GPX13" s="239" t="s">
        <v>3326</v>
      </c>
      <c r="GPY13" s="240"/>
      <c r="GPZ13" s="241" t="s">
        <v>3320</v>
      </c>
      <c r="GQA13" s="242">
        <f t="shared" ref="GQA13" si="4308">ROUND(AVERAGE(GQA10:GQA12),2)</f>
        <v>5500</v>
      </c>
      <c r="GQB13" s="513" t="s">
        <v>3327</v>
      </c>
      <c r="GQC13" s="239" t="s">
        <v>3326</v>
      </c>
      <c r="GQD13" s="240"/>
      <c r="GQE13" s="241" t="s">
        <v>3320</v>
      </c>
      <c r="GQF13" s="242">
        <f t="shared" ref="GQF13" si="4309">ROUND(AVERAGE(GQF10:GQF12),2)</f>
        <v>5500</v>
      </c>
      <c r="GQG13" s="513" t="s">
        <v>3327</v>
      </c>
      <c r="GQH13" s="239" t="s">
        <v>3326</v>
      </c>
      <c r="GQI13" s="240"/>
      <c r="GQJ13" s="241" t="s">
        <v>3320</v>
      </c>
      <c r="GQK13" s="242">
        <f t="shared" ref="GQK13" si="4310">ROUND(AVERAGE(GQK10:GQK12),2)</f>
        <v>5500</v>
      </c>
      <c r="GQL13" s="513" t="s">
        <v>3327</v>
      </c>
      <c r="GQM13" s="239" t="s">
        <v>3326</v>
      </c>
      <c r="GQN13" s="240"/>
      <c r="GQO13" s="241" t="s">
        <v>3320</v>
      </c>
      <c r="GQP13" s="242">
        <f t="shared" ref="GQP13" si="4311">ROUND(AVERAGE(GQP10:GQP12),2)</f>
        <v>5500</v>
      </c>
      <c r="GQQ13" s="513" t="s">
        <v>3327</v>
      </c>
      <c r="GQR13" s="239" t="s">
        <v>3326</v>
      </c>
      <c r="GQS13" s="240"/>
      <c r="GQT13" s="241" t="s">
        <v>3320</v>
      </c>
      <c r="GQU13" s="242">
        <f t="shared" ref="GQU13" si="4312">ROUND(AVERAGE(GQU10:GQU12),2)</f>
        <v>5500</v>
      </c>
      <c r="GQV13" s="513" t="s">
        <v>3327</v>
      </c>
      <c r="GQW13" s="239" t="s">
        <v>3326</v>
      </c>
      <c r="GQX13" s="240"/>
      <c r="GQY13" s="241" t="s">
        <v>3320</v>
      </c>
      <c r="GQZ13" s="242">
        <f t="shared" ref="GQZ13" si="4313">ROUND(AVERAGE(GQZ10:GQZ12),2)</f>
        <v>5500</v>
      </c>
      <c r="GRA13" s="513" t="s">
        <v>3327</v>
      </c>
      <c r="GRB13" s="239" t="s">
        <v>3326</v>
      </c>
      <c r="GRC13" s="240"/>
      <c r="GRD13" s="241" t="s">
        <v>3320</v>
      </c>
      <c r="GRE13" s="242">
        <f t="shared" ref="GRE13" si="4314">ROUND(AVERAGE(GRE10:GRE12),2)</f>
        <v>5500</v>
      </c>
      <c r="GRF13" s="513" t="s">
        <v>3327</v>
      </c>
      <c r="GRG13" s="239" t="s">
        <v>3326</v>
      </c>
      <c r="GRH13" s="240"/>
      <c r="GRI13" s="241" t="s">
        <v>3320</v>
      </c>
      <c r="GRJ13" s="242">
        <f t="shared" ref="GRJ13" si="4315">ROUND(AVERAGE(GRJ10:GRJ12),2)</f>
        <v>5500</v>
      </c>
      <c r="GRK13" s="513" t="s">
        <v>3327</v>
      </c>
      <c r="GRL13" s="239" t="s">
        <v>3326</v>
      </c>
      <c r="GRM13" s="240"/>
      <c r="GRN13" s="241" t="s">
        <v>3320</v>
      </c>
      <c r="GRO13" s="242">
        <f t="shared" ref="GRO13" si="4316">ROUND(AVERAGE(GRO10:GRO12),2)</f>
        <v>5500</v>
      </c>
      <c r="GRP13" s="513" t="s">
        <v>3327</v>
      </c>
      <c r="GRQ13" s="239" t="s">
        <v>3326</v>
      </c>
      <c r="GRR13" s="240"/>
      <c r="GRS13" s="241" t="s">
        <v>3320</v>
      </c>
      <c r="GRT13" s="242">
        <f t="shared" ref="GRT13" si="4317">ROUND(AVERAGE(GRT10:GRT12),2)</f>
        <v>5500</v>
      </c>
      <c r="GRU13" s="513" t="s">
        <v>3327</v>
      </c>
      <c r="GRV13" s="239" t="s">
        <v>3326</v>
      </c>
      <c r="GRW13" s="240"/>
      <c r="GRX13" s="241" t="s">
        <v>3320</v>
      </c>
      <c r="GRY13" s="242">
        <f t="shared" ref="GRY13" si="4318">ROUND(AVERAGE(GRY10:GRY12),2)</f>
        <v>5500</v>
      </c>
      <c r="GRZ13" s="513" t="s">
        <v>3327</v>
      </c>
      <c r="GSA13" s="239" t="s">
        <v>3326</v>
      </c>
      <c r="GSB13" s="240"/>
      <c r="GSC13" s="241" t="s">
        <v>3320</v>
      </c>
      <c r="GSD13" s="242">
        <f t="shared" ref="GSD13" si="4319">ROUND(AVERAGE(GSD10:GSD12),2)</f>
        <v>5500</v>
      </c>
      <c r="GSE13" s="513" t="s">
        <v>3327</v>
      </c>
      <c r="GSF13" s="239" t="s">
        <v>3326</v>
      </c>
      <c r="GSG13" s="240"/>
      <c r="GSH13" s="241" t="s">
        <v>3320</v>
      </c>
      <c r="GSI13" s="242">
        <f t="shared" ref="GSI13" si="4320">ROUND(AVERAGE(GSI10:GSI12),2)</f>
        <v>5500</v>
      </c>
      <c r="GSJ13" s="513" t="s">
        <v>3327</v>
      </c>
      <c r="GSK13" s="239" t="s">
        <v>3326</v>
      </c>
      <c r="GSL13" s="240"/>
      <c r="GSM13" s="241" t="s">
        <v>3320</v>
      </c>
      <c r="GSN13" s="242">
        <f t="shared" ref="GSN13" si="4321">ROUND(AVERAGE(GSN10:GSN12),2)</f>
        <v>5500</v>
      </c>
      <c r="GSO13" s="513" t="s">
        <v>3327</v>
      </c>
      <c r="GSP13" s="239" t="s">
        <v>3326</v>
      </c>
      <c r="GSQ13" s="240"/>
      <c r="GSR13" s="241" t="s">
        <v>3320</v>
      </c>
      <c r="GSS13" s="242">
        <f t="shared" ref="GSS13" si="4322">ROUND(AVERAGE(GSS10:GSS12),2)</f>
        <v>5500</v>
      </c>
      <c r="GST13" s="513" t="s">
        <v>3327</v>
      </c>
      <c r="GSU13" s="239" t="s">
        <v>3326</v>
      </c>
      <c r="GSV13" s="240"/>
      <c r="GSW13" s="241" t="s">
        <v>3320</v>
      </c>
      <c r="GSX13" s="242">
        <f t="shared" ref="GSX13" si="4323">ROUND(AVERAGE(GSX10:GSX12),2)</f>
        <v>5500</v>
      </c>
      <c r="GSY13" s="513" t="s">
        <v>3327</v>
      </c>
      <c r="GSZ13" s="239" t="s">
        <v>3326</v>
      </c>
      <c r="GTA13" s="240"/>
      <c r="GTB13" s="241" t="s">
        <v>3320</v>
      </c>
      <c r="GTC13" s="242">
        <f t="shared" ref="GTC13" si="4324">ROUND(AVERAGE(GTC10:GTC12),2)</f>
        <v>5500</v>
      </c>
      <c r="GTD13" s="513" t="s">
        <v>3327</v>
      </c>
      <c r="GTE13" s="239" t="s">
        <v>3326</v>
      </c>
      <c r="GTF13" s="240"/>
      <c r="GTG13" s="241" t="s">
        <v>3320</v>
      </c>
      <c r="GTH13" s="242">
        <f t="shared" ref="GTH13" si="4325">ROUND(AVERAGE(GTH10:GTH12),2)</f>
        <v>5500</v>
      </c>
      <c r="GTI13" s="513" t="s">
        <v>3327</v>
      </c>
      <c r="GTJ13" s="239" t="s">
        <v>3326</v>
      </c>
      <c r="GTK13" s="240"/>
      <c r="GTL13" s="241" t="s">
        <v>3320</v>
      </c>
      <c r="GTM13" s="242">
        <f t="shared" ref="GTM13" si="4326">ROUND(AVERAGE(GTM10:GTM12),2)</f>
        <v>5500</v>
      </c>
      <c r="GTN13" s="513" t="s">
        <v>3327</v>
      </c>
      <c r="GTO13" s="239" t="s">
        <v>3326</v>
      </c>
      <c r="GTP13" s="240"/>
      <c r="GTQ13" s="241" t="s">
        <v>3320</v>
      </c>
      <c r="GTR13" s="242">
        <f t="shared" ref="GTR13" si="4327">ROUND(AVERAGE(GTR10:GTR12),2)</f>
        <v>5500</v>
      </c>
      <c r="GTS13" s="513" t="s">
        <v>3327</v>
      </c>
      <c r="GTT13" s="239" t="s">
        <v>3326</v>
      </c>
      <c r="GTU13" s="240"/>
      <c r="GTV13" s="241" t="s">
        <v>3320</v>
      </c>
      <c r="GTW13" s="242">
        <f t="shared" ref="GTW13" si="4328">ROUND(AVERAGE(GTW10:GTW12),2)</f>
        <v>5500</v>
      </c>
      <c r="GTX13" s="513" t="s">
        <v>3327</v>
      </c>
      <c r="GTY13" s="239" t="s">
        <v>3326</v>
      </c>
      <c r="GTZ13" s="240"/>
      <c r="GUA13" s="241" t="s">
        <v>3320</v>
      </c>
      <c r="GUB13" s="242">
        <f t="shared" ref="GUB13" si="4329">ROUND(AVERAGE(GUB10:GUB12),2)</f>
        <v>5500</v>
      </c>
      <c r="GUC13" s="513" t="s">
        <v>3327</v>
      </c>
      <c r="GUD13" s="239" t="s">
        <v>3326</v>
      </c>
      <c r="GUE13" s="240"/>
      <c r="GUF13" s="241" t="s">
        <v>3320</v>
      </c>
      <c r="GUG13" s="242">
        <f t="shared" ref="GUG13" si="4330">ROUND(AVERAGE(GUG10:GUG12),2)</f>
        <v>5500</v>
      </c>
      <c r="GUH13" s="513" t="s">
        <v>3327</v>
      </c>
      <c r="GUI13" s="239" t="s">
        <v>3326</v>
      </c>
      <c r="GUJ13" s="240"/>
      <c r="GUK13" s="241" t="s">
        <v>3320</v>
      </c>
      <c r="GUL13" s="242">
        <f t="shared" ref="GUL13" si="4331">ROUND(AVERAGE(GUL10:GUL12),2)</f>
        <v>5500</v>
      </c>
      <c r="GUM13" s="513" t="s">
        <v>3327</v>
      </c>
      <c r="GUN13" s="239" t="s">
        <v>3326</v>
      </c>
      <c r="GUO13" s="240"/>
      <c r="GUP13" s="241" t="s">
        <v>3320</v>
      </c>
      <c r="GUQ13" s="242">
        <f t="shared" ref="GUQ13" si="4332">ROUND(AVERAGE(GUQ10:GUQ12),2)</f>
        <v>5500</v>
      </c>
      <c r="GUR13" s="513" t="s">
        <v>3327</v>
      </c>
      <c r="GUS13" s="239" t="s">
        <v>3326</v>
      </c>
      <c r="GUT13" s="240"/>
      <c r="GUU13" s="241" t="s">
        <v>3320</v>
      </c>
      <c r="GUV13" s="242">
        <f t="shared" ref="GUV13" si="4333">ROUND(AVERAGE(GUV10:GUV12),2)</f>
        <v>5500</v>
      </c>
      <c r="GUW13" s="513" t="s">
        <v>3327</v>
      </c>
      <c r="GUX13" s="239" t="s">
        <v>3326</v>
      </c>
      <c r="GUY13" s="240"/>
      <c r="GUZ13" s="241" t="s">
        <v>3320</v>
      </c>
      <c r="GVA13" s="242">
        <f t="shared" ref="GVA13" si="4334">ROUND(AVERAGE(GVA10:GVA12),2)</f>
        <v>5500</v>
      </c>
      <c r="GVB13" s="513" t="s">
        <v>3327</v>
      </c>
      <c r="GVC13" s="239" t="s">
        <v>3326</v>
      </c>
      <c r="GVD13" s="240"/>
      <c r="GVE13" s="241" t="s">
        <v>3320</v>
      </c>
      <c r="GVF13" s="242">
        <f t="shared" ref="GVF13" si="4335">ROUND(AVERAGE(GVF10:GVF12),2)</f>
        <v>5500</v>
      </c>
      <c r="GVG13" s="513" t="s">
        <v>3327</v>
      </c>
      <c r="GVH13" s="239" t="s">
        <v>3326</v>
      </c>
      <c r="GVI13" s="240"/>
      <c r="GVJ13" s="241" t="s">
        <v>3320</v>
      </c>
      <c r="GVK13" s="242">
        <f t="shared" ref="GVK13" si="4336">ROUND(AVERAGE(GVK10:GVK12),2)</f>
        <v>5500</v>
      </c>
      <c r="GVL13" s="513" t="s">
        <v>3327</v>
      </c>
      <c r="GVM13" s="239" t="s">
        <v>3326</v>
      </c>
      <c r="GVN13" s="240"/>
      <c r="GVO13" s="241" t="s">
        <v>3320</v>
      </c>
      <c r="GVP13" s="242">
        <f t="shared" ref="GVP13" si="4337">ROUND(AVERAGE(GVP10:GVP12),2)</f>
        <v>5500</v>
      </c>
      <c r="GVQ13" s="513" t="s">
        <v>3327</v>
      </c>
      <c r="GVR13" s="239" t="s">
        <v>3326</v>
      </c>
      <c r="GVS13" s="240"/>
      <c r="GVT13" s="241" t="s">
        <v>3320</v>
      </c>
      <c r="GVU13" s="242">
        <f t="shared" ref="GVU13" si="4338">ROUND(AVERAGE(GVU10:GVU12),2)</f>
        <v>5500</v>
      </c>
      <c r="GVV13" s="513" t="s">
        <v>3327</v>
      </c>
      <c r="GVW13" s="239" t="s">
        <v>3326</v>
      </c>
      <c r="GVX13" s="240"/>
      <c r="GVY13" s="241" t="s">
        <v>3320</v>
      </c>
      <c r="GVZ13" s="242">
        <f t="shared" ref="GVZ13" si="4339">ROUND(AVERAGE(GVZ10:GVZ12),2)</f>
        <v>5500</v>
      </c>
      <c r="GWA13" s="513" t="s">
        <v>3327</v>
      </c>
      <c r="GWB13" s="239" t="s">
        <v>3326</v>
      </c>
      <c r="GWC13" s="240"/>
      <c r="GWD13" s="241" t="s">
        <v>3320</v>
      </c>
      <c r="GWE13" s="242">
        <f t="shared" ref="GWE13" si="4340">ROUND(AVERAGE(GWE10:GWE12),2)</f>
        <v>5500</v>
      </c>
      <c r="GWF13" s="513" t="s">
        <v>3327</v>
      </c>
      <c r="GWG13" s="239" t="s">
        <v>3326</v>
      </c>
      <c r="GWH13" s="240"/>
      <c r="GWI13" s="241" t="s">
        <v>3320</v>
      </c>
      <c r="GWJ13" s="242">
        <f t="shared" ref="GWJ13" si="4341">ROUND(AVERAGE(GWJ10:GWJ12),2)</f>
        <v>5500</v>
      </c>
      <c r="GWK13" s="513" t="s">
        <v>3327</v>
      </c>
      <c r="GWL13" s="239" t="s">
        <v>3326</v>
      </c>
      <c r="GWM13" s="240"/>
      <c r="GWN13" s="241" t="s">
        <v>3320</v>
      </c>
      <c r="GWO13" s="242">
        <f t="shared" ref="GWO13" si="4342">ROUND(AVERAGE(GWO10:GWO12),2)</f>
        <v>5500</v>
      </c>
      <c r="GWP13" s="513" t="s">
        <v>3327</v>
      </c>
      <c r="GWQ13" s="239" t="s">
        <v>3326</v>
      </c>
      <c r="GWR13" s="240"/>
      <c r="GWS13" s="241" t="s">
        <v>3320</v>
      </c>
      <c r="GWT13" s="242">
        <f t="shared" ref="GWT13" si="4343">ROUND(AVERAGE(GWT10:GWT12),2)</f>
        <v>5500</v>
      </c>
      <c r="GWU13" s="513" t="s">
        <v>3327</v>
      </c>
      <c r="GWV13" s="239" t="s">
        <v>3326</v>
      </c>
      <c r="GWW13" s="240"/>
      <c r="GWX13" s="241" t="s">
        <v>3320</v>
      </c>
      <c r="GWY13" s="242">
        <f t="shared" ref="GWY13" si="4344">ROUND(AVERAGE(GWY10:GWY12),2)</f>
        <v>5500</v>
      </c>
      <c r="GWZ13" s="513" t="s">
        <v>3327</v>
      </c>
      <c r="GXA13" s="239" t="s">
        <v>3326</v>
      </c>
      <c r="GXB13" s="240"/>
      <c r="GXC13" s="241" t="s">
        <v>3320</v>
      </c>
      <c r="GXD13" s="242">
        <f t="shared" ref="GXD13" si="4345">ROUND(AVERAGE(GXD10:GXD12),2)</f>
        <v>5500</v>
      </c>
      <c r="GXE13" s="513" t="s">
        <v>3327</v>
      </c>
      <c r="GXF13" s="239" t="s">
        <v>3326</v>
      </c>
      <c r="GXG13" s="240"/>
      <c r="GXH13" s="241" t="s">
        <v>3320</v>
      </c>
      <c r="GXI13" s="242">
        <f t="shared" ref="GXI13" si="4346">ROUND(AVERAGE(GXI10:GXI12),2)</f>
        <v>5500</v>
      </c>
      <c r="GXJ13" s="513" t="s">
        <v>3327</v>
      </c>
      <c r="GXK13" s="239" t="s">
        <v>3326</v>
      </c>
      <c r="GXL13" s="240"/>
      <c r="GXM13" s="241" t="s">
        <v>3320</v>
      </c>
      <c r="GXN13" s="242">
        <f t="shared" ref="GXN13" si="4347">ROUND(AVERAGE(GXN10:GXN12),2)</f>
        <v>5500</v>
      </c>
      <c r="GXO13" s="513" t="s">
        <v>3327</v>
      </c>
      <c r="GXP13" s="239" t="s">
        <v>3326</v>
      </c>
      <c r="GXQ13" s="240"/>
      <c r="GXR13" s="241" t="s">
        <v>3320</v>
      </c>
      <c r="GXS13" s="242">
        <f t="shared" ref="GXS13" si="4348">ROUND(AVERAGE(GXS10:GXS12),2)</f>
        <v>5500</v>
      </c>
      <c r="GXT13" s="513" t="s">
        <v>3327</v>
      </c>
      <c r="GXU13" s="239" t="s">
        <v>3326</v>
      </c>
      <c r="GXV13" s="240"/>
      <c r="GXW13" s="241" t="s">
        <v>3320</v>
      </c>
      <c r="GXX13" s="242">
        <f t="shared" ref="GXX13" si="4349">ROUND(AVERAGE(GXX10:GXX12),2)</f>
        <v>5500</v>
      </c>
      <c r="GXY13" s="513" t="s">
        <v>3327</v>
      </c>
      <c r="GXZ13" s="239" t="s">
        <v>3326</v>
      </c>
      <c r="GYA13" s="240"/>
      <c r="GYB13" s="241" t="s">
        <v>3320</v>
      </c>
      <c r="GYC13" s="242">
        <f t="shared" ref="GYC13" si="4350">ROUND(AVERAGE(GYC10:GYC12),2)</f>
        <v>5500</v>
      </c>
      <c r="GYD13" s="513" t="s">
        <v>3327</v>
      </c>
      <c r="GYE13" s="239" t="s">
        <v>3326</v>
      </c>
      <c r="GYF13" s="240"/>
      <c r="GYG13" s="241" t="s">
        <v>3320</v>
      </c>
      <c r="GYH13" s="242">
        <f t="shared" ref="GYH13" si="4351">ROUND(AVERAGE(GYH10:GYH12),2)</f>
        <v>5500</v>
      </c>
      <c r="GYI13" s="513" t="s">
        <v>3327</v>
      </c>
      <c r="GYJ13" s="239" t="s">
        <v>3326</v>
      </c>
      <c r="GYK13" s="240"/>
      <c r="GYL13" s="241" t="s">
        <v>3320</v>
      </c>
      <c r="GYM13" s="242">
        <f t="shared" ref="GYM13" si="4352">ROUND(AVERAGE(GYM10:GYM12),2)</f>
        <v>5500</v>
      </c>
      <c r="GYN13" s="513" t="s">
        <v>3327</v>
      </c>
      <c r="GYO13" s="239" t="s">
        <v>3326</v>
      </c>
      <c r="GYP13" s="240"/>
      <c r="GYQ13" s="241" t="s">
        <v>3320</v>
      </c>
      <c r="GYR13" s="242">
        <f t="shared" ref="GYR13" si="4353">ROUND(AVERAGE(GYR10:GYR12),2)</f>
        <v>5500</v>
      </c>
      <c r="GYS13" s="513" t="s">
        <v>3327</v>
      </c>
      <c r="GYT13" s="239" t="s">
        <v>3326</v>
      </c>
      <c r="GYU13" s="240"/>
      <c r="GYV13" s="241" t="s">
        <v>3320</v>
      </c>
      <c r="GYW13" s="242">
        <f t="shared" ref="GYW13" si="4354">ROUND(AVERAGE(GYW10:GYW12),2)</f>
        <v>5500</v>
      </c>
      <c r="GYX13" s="513" t="s">
        <v>3327</v>
      </c>
      <c r="GYY13" s="239" t="s">
        <v>3326</v>
      </c>
      <c r="GYZ13" s="240"/>
      <c r="GZA13" s="241" t="s">
        <v>3320</v>
      </c>
      <c r="GZB13" s="242">
        <f t="shared" ref="GZB13" si="4355">ROUND(AVERAGE(GZB10:GZB12),2)</f>
        <v>5500</v>
      </c>
      <c r="GZC13" s="513" t="s">
        <v>3327</v>
      </c>
      <c r="GZD13" s="239" t="s">
        <v>3326</v>
      </c>
      <c r="GZE13" s="240"/>
      <c r="GZF13" s="241" t="s">
        <v>3320</v>
      </c>
      <c r="GZG13" s="242">
        <f t="shared" ref="GZG13" si="4356">ROUND(AVERAGE(GZG10:GZG12),2)</f>
        <v>5500</v>
      </c>
      <c r="GZH13" s="513" t="s">
        <v>3327</v>
      </c>
      <c r="GZI13" s="239" t="s">
        <v>3326</v>
      </c>
      <c r="GZJ13" s="240"/>
      <c r="GZK13" s="241" t="s">
        <v>3320</v>
      </c>
      <c r="GZL13" s="242">
        <f t="shared" ref="GZL13" si="4357">ROUND(AVERAGE(GZL10:GZL12),2)</f>
        <v>5500</v>
      </c>
      <c r="GZM13" s="513" t="s">
        <v>3327</v>
      </c>
      <c r="GZN13" s="239" t="s">
        <v>3326</v>
      </c>
      <c r="GZO13" s="240"/>
      <c r="GZP13" s="241" t="s">
        <v>3320</v>
      </c>
      <c r="GZQ13" s="242">
        <f t="shared" ref="GZQ13" si="4358">ROUND(AVERAGE(GZQ10:GZQ12),2)</f>
        <v>5500</v>
      </c>
      <c r="GZR13" s="513" t="s">
        <v>3327</v>
      </c>
      <c r="GZS13" s="239" t="s">
        <v>3326</v>
      </c>
      <c r="GZT13" s="240"/>
      <c r="GZU13" s="241" t="s">
        <v>3320</v>
      </c>
      <c r="GZV13" s="242">
        <f t="shared" ref="GZV13" si="4359">ROUND(AVERAGE(GZV10:GZV12),2)</f>
        <v>5500</v>
      </c>
      <c r="GZW13" s="513" t="s">
        <v>3327</v>
      </c>
      <c r="GZX13" s="239" t="s">
        <v>3326</v>
      </c>
      <c r="GZY13" s="240"/>
      <c r="GZZ13" s="241" t="s">
        <v>3320</v>
      </c>
      <c r="HAA13" s="242">
        <f t="shared" ref="HAA13" si="4360">ROUND(AVERAGE(HAA10:HAA12),2)</f>
        <v>5500</v>
      </c>
      <c r="HAB13" s="513" t="s">
        <v>3327</v>
      </c>
      <c r="HAC13" s="239" t="s">
        <v>3326</v>
      </c>
      <c r="HAD13" s="240"/>
      <c r="HAE13" s="241" t="s">
        <v>3320</v>
      </c>
      <c r="HAF13" s="242">
        <f t="shared" ref="HAF13" si="4361">ROUND(AVERAGE(HAF10:HAF12),2)</f>
        <v>5500</v>
      </c>
      <c r="HAG13" s="513" t="s">
        <v>3327</v>
      </c>
      <c r="HAH13" s="239" t="s">
        <v>3326</v>
      </c>
      <c r="HAI13" s="240"/>
      <c r="HAJ13" s="241" t="s">
        <v>3320</v>
      </c>
      <c r="HAK13" s="242">
        <f t="shared" ref="HAK13" si="4362">ROUND(AVERAGE(HAK10:HAK12),2)</f>
        <v>5500</v>
      </c>
      <c r="HAL13" s="513" t="s">
        <v>3327</v>
      </c>
      <c r="HAM13" s="239" t="s">
        <v>3326</v>
      </c>
      <c r="HAN13" s="240"/>
      <c r="HAO13" s="241" t="s">
        <v>3320</v>
      </c>
      <c r="HAP13" s="242">
        <f t="shared" ref="HAP13" si="4363">ROUND(AVERAGE(HAP10:HAP12),2)</f>
        <v>5500</v>
      </c>
      <c r="HAQ13" s="513" t="s">
        <v>3327</v>
      </c>
      <c r="HAR13" s="239" t="s">
        <v>3326</v>
      </c>
      <c r="HAS13" s="240"/>
      <c r="HAT13" s="241" t="s">
        <v>3320</v>
      </c>
      <c r="HAU13" s="242">
        <f t="shared" ref="HAU13" si="4364">ROUND(AVERAGE(HAU10:HAU12),2)</f>
        <v>5500</v>
      </c>
      <c r="HAV13" s="513" t="s">
        <v>3327</v>
      </c>
      <c r="HAW13" s="239" t="s">
        <v>3326</v>
      </c>
      <c r="HAX13" s="240"/>
      <c r="HAY13" s="241" t="s">
        <v>3320</v>
      </c>
      <c r="HAZ13" s="242">
        <f t="shared" ref="HAZ13" si="4365">ROUND(AVERAGE(HAZ10:HAZ12),2)</f>
        <v>5500</v>
      </c>
      <c r="HBA13" s="513" t="s">
        <v>3327</v>
      </c>
      <c r="HBB13" s="239" t="s">
        <v>3326</v>
      </c>
      <c r="HBC13" s="240"/>
      <c r="HBD13" s="241" t="s">
        <v>3320</v>
      </c>
      <c r="HBE13" s="242">
        <f t="shared" ref="HBE13" si="4366">ROUND(AVERAGE(HBE10:HBE12),2)</f>
        <v>5500</v>
      </c>
      <c r="HBF13" s="513" t="s">
        <v>3327</v>
      </c>
      <c r="HBG13" s="239" t="s">
        <v>3326</v>
      </c>
      <c r="HBH13" s="240"/>
      <c r="HBI13" s="241" t="s">
        <v>3320</v>
      </c>
      <c r="HBJ13" s="242">
        <f t="shared" ref="HBJ13" si="4367">ROUND(AVERAGE(HBJ10:HBJ12),2)</f>
        <v>5500</v>
      </c>
      <c r="HBK13" s="513" t="s">
        <v>3327</v>
      </c>
      <c r="HBL13" s="239" t="s">
        <v>3326</v>
      </c>
      <c r="HBM13" s="240"/>
      <c r="HBN13" s="241" t="s">
        <v>3320</v>
      </c>
      <c r="HBO13" s="242">
        <f t="shared" ref="HBO13" si="4368">ROUND(AVERAGE(HBO10:HBO12),2)</f>
        <v>5500</v>
      </c>
      <c r="HBP13" s="513" t="s">
        <v>3327</v>
      </c>
      <c r="HBQ13" s="239" t="s">
        <v>3326</v>
      </c>
      <c r="HBR13" s="240"/>
      <c r="HBS13" s="241" t="s">
        <v>3320</v>
      </c>
      <c r="HBT13" s="242">
        <f t="shared" ref="HBT13" si="4369">ROUND(AVERAGE(HBT10:HBT12),2)</f>
        <v>5500</v>
      </c>
      <c r="HBU13" s="513" t="s">
        <v>3327</v>
      </c>
      <c r="HBV13" s="239" t="s">
        <v>3326</v>
      </c>
      <c r="HBW13" s="240"/>
      <c r="HBX13" s="241" t="s">
        <v>3320</v>
      </c>
      <c r="HBY13" s="242">
        <f t="shared" ref="HBY13" si="4370">ROUND(AVERAGE(HBY10:HBY12),2)</f>
        <v>5500</v>
      </c>
      <c r="HBZ13" s="513" t="s">
        <v>3327</v>
      </c>
      <c r="HCA13" s="239" t="s">
        <v>3326</v>
      </c>
      <c r="HCB13" s="240"/>
      <c r="HCC13" s="241" t="s">
        <v>3320</v>
      </c>
      <c r="HCD13" s="242">
        <f t="shared" ref="HCD13" si="4371">ROUND(AVERAGE(HCD10:HCD12),2)</f>
        <v>5500</v>
      </c>
      <c r="HCE13" s="513" t="s">
        <v>3327</v>
      </c>
      <c r="HCF13" s="239" t="s">
        <v>3326</v>
      </c>
      <c r="HCG13" s="240"/>
      <c r="HCH13" s="241" t="s">
        <v>3320</v>
      </c>
      <c r="HCI13" s="242">
        <f t="shared" ref="HCI13" si="4372">ROUND(AVERAGE(HCI10:HCI12),2)</f>
        <v>5500</v>
      </c>
      <c r="HCJ13" s="513" t="s">
        <v>3327</v>
      </c>
      <c r="HCK13" s="239" t="s">
        <v>3326</v>
      </c>
      <c r="HCL13" s="240"/>
      <c r="HCM13" s="241" t="s">
        <v>3320</v>
      </c>
      <c r="HCN13" s="242">
        <f t="shared" ref="HCN13" si="4373">ROUND(AVERAGE(HCN10:HCN12),2)</f>
        <v>5500</v>
      </c>
      <c r="HCO13" s="513" t="s">
        <v>3327</v>
      </c>
      <c r="HCP13" s="239" t="s">
        <v>3326</v>
      </c>
      <c r="HCQ13" s="240"/>
      <c r="HCR13" s="241" t="s">
        <v>3320</v>
      </c>
      <c r="HCS13" s="242">
        <f t="shared" ref="HCS13" si="4374">ROUND(AVERAGE(HCS10:HCS12),2)</f>
        <v>5500</v>
      </c>
      <c r="HCT13" s="513" t="s">
        <v>3327</v>
      </c>
      <c r="HCU13" s="239" t="s">
        <v>3326</v>
      </c>
      <c r="HCV13" s="240"/>
      <c r="HCW13" s="241" t="s">
        <v>3320</v>
      </c>
      <c r="HCX13" s="242">
        <f t="shared" ref="HCX13" si="4375">ROUND(AVERAGE(HCX10:HCX12),2)</f>
        <v>5500</v>
      </c>
      <c r="HCY13" s="513" t="s">
        <v>3327</v>
      </c>
      <c r="HCZ13" s="239" t="s">
        <v>3326</v>
      </c>
      <c r="HDA13" s="240"/>
      <c r="HDB13" s="241" t="s">
        <v>3320</v>
      </c>
      <c r="HDC13" s="242">
        <f t="shared" ref="HDC13" si="4376">ROUND(AVERAGE(HDC10:HDC12),2)</f>
        <v>5500</v>
      </c>
      <c r="HDD13" s="513" t="s">
        <v>3327</v>
      </c>
      <c r="HDE13" s="239" t="s">
        <v>3326</v>
      </c>
      <c r="HDF13" s="240"/>
      <c r="HDG13" s="241" t="s">
        <v>3320</v>
      </c>
      <c r="HDH13" s="242">
        <f t="shared" ref="HDH13" si="4377">ROUND(AVERAGE(HDH10:HDH12),2)</f>
        <v>5500</v>
      </c>
      <c r="HDI13" s="513" t="s">
        <v>3327</v>
      </c>
      <c r="HDJ13" s="239" t="s">
        <v>3326</v>
      </c>
      <c r="HDK13" s="240"/>
      <c r="HDL13" s="241" t="s">
        <v>3320</v>
      </c>
      <c r="HDM13" s="242">
        <f t="shared" ref="HDM13" si="4378">ROUND(AVERAGE(HDM10:HDM12),2)</f>
        <v>5500</v>
      </c>
      <c r="HDN13" s="513" t="s">
        <v>3327</v>
      </c>
      <c r="HDO13" s="239" t="s">
        <v>3326</v>
      </c>
      <c r="HDP13" s="240"/>
      <c r="HDQ13" s="241" t="s">
        <v>3320</v>
      </c>
      <c r="HDR13" s="242">
        <f t="shared" ref="HDR13" si="4379">ROUND(AVERAGE(HDR10:HDR12),2)</f>
        <v>5500</v>
      </c>
      <c r="HDS13" s="513" t="s">
        <v>3327</v>
      </c>
      <c r="HDT13" s="239" t="s">
        <v>3326</v>
      </c>
      <c r="HDU13" s="240"/>
      <c r="HDV13" s="241" t="s">
        <v>3320</v>
      </c>
      <c r="HDW13" s="242">
        <f t="shared" ref="HDW13" si="4380">ROUND(AVERAGE(HDW10:HDW12),2)</f>
        <v>5500</v>
      </c>
      <c r="HDX13" s="513" t="s">
        <v>3327</v>
      </c>
      <c r="HDY13" s="239" t="s">
        <v>3326</v>
      </c>
      <c r="HDZ13" s="240"/>
      <c r="HEA13" s="241" t="s">
        <v>3320</v>
      </c>
      <c r="HEB13" s="242">
        <f t="shared" ref="HEB13" si="4381">ROUND(AVERAGE(HEB10:HEB12),2)</f>
        <v>5500</v>
      </c>
      <c r="HEC13" s="513" t="s">
        <v>3327</v>
      </c>
      <c r="HED13" s="239" t="s">
        <v>3326</v>
      </c>
      <c r="HEE13" s="240"/>
      <c r="HEF13" s="241" t="s">
        <v>3320</v>
      </c>
      <c r="HEG13" s="242">
        <f t="shared" ref="HEG13" si="4382">ROUND(AVERAGE(HEG10:HEG12),2)</f>
        <v>5500</v>
      </c>
      <c r="HEH13" s="513" t="s">
        <v>3327</v>
      </c>
      <c r="HEI13" s="239" t="s">
        <v>3326</v>
      </c>
      <c r="HEJ13" s="240"/>
      <c r="HEK13" s="241" t="s">
        <v>3320</v>
      </c>
      <c r="HEL13" s="242">
        <f t="shared" ref="HEL13" si="4383">ROUND(AVERAGE(HEL10:HEL12),2)</f>
        <v>5500</v>
      </c>
      <c r="HEM13" s="513" t="s">
        <v>3327</v>
      </c>
      <c r="HEN13" s="239" t="s">
        <v>3326</v>
      </c>
      <c r="HEO13" s="240"/>
      <c r="HEP13" s="241" t="s">
        <v>3320</v>
      </c>
      <c r="HEQ13" s="242">
        <f t="shared" ref="HEQ13" si="4384">ROUND(AVERAGE(HEQ10:HEQ12),2)</f>
        <v>5500</v>
      </c>
      <c r="HER13" s="513" t="s">
        <v>3327</v>
      </c>
      <c r="HES13" s="239" t="s">
        <v>3326</v>
      </c>
      <c r="HET13" s="240"/>
      <c r="HEU13" s="241" t="s">
        <v>3320</v>
      </c>
      <c r="HEV13" s="242">
        <f t="shared" ref="HEV13" si="4385">ROUND(AVERAGE(HEV10:HEV12),2)</f>
        <v>5500</v>
      </c>
      <c r="HEW13" s="513" t="s">
        <v>3327</v>
      </c>
      <c r="HEX13" s="239" t="s">
        <v>3326</v>
      </c>
      <c r="HEY13" s="240"/>
      <c r="HEZ13" s="241" t="s">
        <v>3320</v>
      </c>
      <c r="HFA13" s="242">
        <f t="shared" ref="HFA13" si="4386">ROUND(AVERAGE(HFA10:HFA12),2)</f>
        <v>5500</v>
      </c>
      <c r="HFB13" s="513" t="s">
        <v>3327</v>
      </c>
      <c r="HFC13" s="239" t="s">
        <v>3326</v>
      </c>
      <c r="HFD13" s="240"/>
      <c r="HFE13" s="241" t="s">
        <v>3320</v>
      </c>
      <c r="HFF13" s="242">
        <f t="shared" ref="HFF13" si="4387">ROUND(AVERAGE(HFF10:HFF12),2)</f>
        <v>5500</v>
      </c>
      <c r="HFG13" s="513" t="s">
        <v>3327</v>
      </c>
      <c r="HFH13" s="239" t="s">
        <v>3326</v>
      </c>
      <c r="HFI13" s="240"/>
      <c r="HFJ13" s="241" t="s">
        <v>3320</v>
      </c>
      <c r="HFK13" s="242">
        <f t="shared" ref="HFK13" si="4388">ROUND(AVERAGE(HFK10:HFK12),2)</f>
        <v>5500</v>
      </c>
      <c r="HFL13" s="513" t="s">
        <v>3327</v>
      </c>
      <c r="HFM13" s="239" t="s">
        <v>3326</v>
      </c>
      <c r="HFN13" s="240"/>
      <c r="HFO13" s="241" t="s">
        <v>3320</v>
      </c>
      <c r="HFP13" s="242">
        <f t="shared" ref="HFP13" si="4389">ROUND(AVERAGE(HFP10:HFP12),2)</f>
        <v>5500</v>
      </c>
      <c r="HFQ13" s="513" t="s">
        <v>3327</v>
      </c>
      <c r="HFR13" s="239" t="s">
        <v>3326</v>
      </c>
      <c r="HFS13" s="240"/>
      <c r="HFT13" s="241" t="s">
        <v>3320</v>
      </c>
      <c r="HFU13" s="242">
        <f t="shared" ref="HFU13" si="4390">ROUND(AVERAGE(HFU10:HFU12),2)</f>
        <v>5500</v>
      </c>
      <c r="HFV13" s="513" t="s">
        <v>3327</v>
      </c>
      <c r="HFW13" s="239" t="s">
        <v>3326</v>
      </c>
      <c r="HFX13" s="240"/>
      <c r="HFY13" s="241" t="s">
        <v>3320</v>
      </c>
      <c r="HFZ13" s="242">
        <f t="shared" ref="HFZ13" si="4391">ROUND(AVERAGE(HFZ10:HFZ12),2)</f>
        <v>5500</v>
      </c>
      <c r="HGA13" s="513" t="s">
        <v>3327</v>
      </c>
      <c r="HGB13" s="239" t="s">
        <v>3326</v>
      </c>
      <c r="HGC13" s="240"/>
      <c r="HGD13" s="241" t="s">
        <v>3320</v>
      </c>
      <c r="HGE13" s="242">
        <f t="shared" ref="HGE13" si="4392">ROUND(AVERAGE(HGE10:HGE12),2)</f>
        <v>5500</v>
      </c>
      <c r="HGF13" s="513" t="s">
        <v>3327</v>
      </c>
      <c r="HGG13" s="239" t="s">
        <v>3326</v>
      </c>
      <c r="HGH13" s="240"/>
      <c r="HGI13" s="241" t="s">
        <v>3320</v>
      </c>
      <c r="HGJ13" s="242">
        <f t="shared" ref="HGJ13" si="4393">ROUND(AVERAGE(HGJ10:HGJ12),2)</f>
        <v>5500</v>
      </c>
      <c r="HGK13" s="513" t="s">
        <v>3327</v>
      </c>
      <c r="HGL13" s="239" t="s">
        <v>3326</v>
      </c>
      <c r="HGM13" s="240"/>
      <c r="HGN13" s="241" t="s">
        <v>3320</v>
      </c>
      <c r="HGO13" s="242">
        <f t="shared" ref="HGO13" si="4394">ROUND(AVERAGE(HGO10:HGO12),2)</f>
        <v>5500</v>
      </c>
      <c r="HGP13" s="513" t="s">
        <v>3327</v>
      </c>
      <c r="HGQ13" s="239" t="s">
        <v>3326</v>
      </c>
      <c r="HGR13" s="240"/>
      <c r="HGS13" s="241" t="s">
        <v>3320</v>
      </c>
      <c r="HGT13" s="242">
        <f t="shared" ref="HGT13" si="4395">ROUND(AVERAGE(HGT10:HGT12),2)</f>
        <v>5500</v>
      </c>
      <c r="HGU13" s="513" t="s">
        <v>3327</v>
      </c>
      <c r="HGV13" s="239" t="s">
        <v>3326</v>
      </c>
      <c r="HGW13" s="240"/>
      <c r="HGX13" s="241" t="s">
        <v>3320</v>
      </c>
      <c r="HGY13" s="242">
        <f t="shared" ref="HGY13" si="4396">ROUND(AVERAGE(HGY10:HGY12),2)</f>
        <v>5500</v>
      </c>
      <c r="HGZ13" s="513" t="s">
        <v>3327</v>
      </c>
      <c r="HHA13" s="239" t="s">
        <v>3326</v>
      </c>
      <c r="HHB13" s="240"/>
      <c r="HHC13" s="241" t="s">
        <v>3320</v>
      </c>
      <c r="HHD13" s="242">
        <f t="shared" ref="HHD13" si="4397">ROUND(AVERAGE(HHD10:HHD12),2)</f>
        <v>5500</v>
      </c>
      <c r="HHE13" s="513" t="s">
        <v>3327</v>
      </c>
      <c r="HHF13" s="239" t="s">
        <v>3326</v>
      </c>
      <c r="HHG13" s="240"/>
      <c r="HHH13" s="241" t="s">
        <v>3320</v>
      </c>
      <c r="HHI13" s="242">
        <f t="shared" ref="HHI13" si="4398">ROUND(AVERAGE(HHI10:HHI12),2)</f>
        <v>5500</v>
      </c>
      <c r="HHJ13" s="513" t="s">
        <v>3327</v>
      </c>
      <c r="HHK13" s="239" t="s">
        <v>3326</v>
      </c>
      <c r="HHL13" s="240"/>
      <c r="HHM13" s="241" t="s">
        <v>3320</v>
      </c>
      <c r="HHN13" s="242">
        <f t="shared" ref="HHN13" si="4399">ROUND(AVERAGE(HHN10:HHN12),2)</f>
        <v>5500</v>
      </c>
      <c r="HHO13" s="513" t="s">
        <v>3327</v>
      </c>
      <c r="HHP13" s="239" t="s">
        <v>3326</v>
      </c>
      <c r="HHQ13" s="240"/>
      <c r="HHR13" s="241" t="s">
        <v>3320</v>
      </c>
      <c r="HHS13" s="242">
        <f t="shared" ref="HHS13" si="4400">ROUND(AVERAGE(HHS10:HHS12),2)</f>
        <v>5500</v>
      </c>
      <c r="HHT13" s="513" t="s">
        <v>3327</v>
      </c>
      <c r="HHU13" s="239" t="s">
        <v>3326</v>
      </c>
      <c r="HHV13" s="240"/>
      <c r="HHW13" s="241" t="s">
        <v>3320</v>
      </c>
      <c r="HHX13" s="242">
        <f t="shared" ref="HHX13" si="4401">ROUND(AVERAGE(HHX10:HHX12),2)</f>
        <v>5500</v>
      </c>
      <c r="HHY13" s="513" t="s">
        <v>3327</v>
      </c>
      <c r="HHZ13" s="239" t="s">
        <v>3326</v>
      </c>
      <c r="HIA13" s="240"/>
      <c r="HIB13" s="241" t="s">
        <v>3320</v>
      </c>
      <c r="HIC13" s="242">
        <f t="shared" ref="HIC13" si="4402">ROUND(AVERAGE(HIC10:HIC12),2)</f>
        <v>5500</v>
      </c>
      <c r="HID13" s="513" t="s">
        <v>3327</v>
      </c>
      <c r="HIE13" s="239" t="s">
        <v>3326</v>
      </c>
      <c r="HIF13" s="240"/>
      <c r="HIG13" s="241" t="s">
        <v>3320</v>
      </c>
      <c r="HIH13" s="242">
        <f t="shared" ref="HIH13" si="4403">ROUND(AVERAGE(HIH10:HIH12),2)</f>
        <v>5500</v>
      </c>
      <c r="HII13" s="513" t="s">
        <v>3327</v>
      </c>
      <c r="HIJ13" s="239" t="s">
        <v>3326</v>
      </c>
      <c r="HIK13" s="240"/>
      <c r="HIL13" s="241" t="s">
        <v>3320</v>
      </c>
      <c r="HIM13" s="242">
        <f t="shared" ref="HIM13" si="4404">ROUND(AVERAGE(HIM10:HIM12),2)</f>
        <v>5500</v>
      </c>
      <c r="HIN13" s="513" t="s">
        <v>3327</v>
      </c>
      <c r="HIO13" s="239" t="s">
        <v>3326</v>
      </c>
      <c r="HIP13" s="240"/>
      <c r="HIQ13" s="241" t="s">
        <v>3320</v>
      </c>
      <c r="HIR13" s="242">
        <f t="shared" ref="HIR13" si="4405">ROUND(AVERAGE(HIR10:HIR12),2)</f>
        <v>5500</v>
      </c>
      <c r="HIS13" s="513" t="s">
        <v>3327</v>
      </c>
      <c r="HIT13" s="239" t="s">
        <v>3326</v>
      </c>
      <c r="HIU13" s="240"/>
      <c r="HIV13" s="241" t="s">
        <v>3320</v>
      </c>
      <c r="HIW13" s="242">
        <f t="shared" ref="HIW13" si="4406">ROUND(AVERAGE(HIW10:HIW12),2)</f>
        <v>5500</v>
      </c>
      <c r="HIX13" s="513" t="s">
        <v>3327</v>
      </c>
      <c r="HIY13" s="239" t="s">
        <v>3326</v>
      </c>
      <c r="HIZ13" s="240"/>
      <c r="HJA13" s="241" t="s">
        <v>3320</v>
      </c>
      <c r="HJB13" s="242">
        <f t="shared" ref="HJB13" si="4407">ROUND(AVERAGE(HJB10:HJB12),2)</f>
        <v>5500</v>
      </c>
      <c r="HJC13" s="513" t="s">
        <v>3327</v>
      </c>
      <c r="HJD13" s="239" t="s">
        <v>3326</v>
      </c>
      <c r="HJE13" s="240"/>
      <c r="HJF13" s="241" t="s">
        <v>3320</v>
      </c>
      <c r="HJG13" s="242">
        <f t="shared" ref="HJG13" si="4408">ROUND(AVERAGE(HJG10:HJG12),2)</f>
        <v>5500</v>
      </c>
      <c r="HJH13" s="513" t="s">
        <v>3327</v>
      </c>
      <c r="HJI13" s="239" t="s">
        <v>3326</v>
      </c>
      <c r="HJJ13" s="240"/>
      <c r="HJK13" s="241" t="s">
        <v>3320</v>
      </c>
      <c r="HJL13" s="242">
        <f t="shared" ref="HJL13" si="4409">ROUND(AVERAGE(HJL10:HJL12),2)</f>
        <v>5500</v>
      </c>
      <c r="HJM13" s="513" t="s">
        <v>3327</v>
      </c>
      <c r="HJN13" s="239" t="s">
        <v>3326</v>
      </c>
      <c r="HJO13" s="240"/>
      <c r="HJP13" s="241" t="s">
        <v>3320</v>
      </c>
      <c r="HJQ13" s="242">
        <f t="shared" ref="HJQ13" si="4410">ROUND(AVERAGE(HJQ10:HJQ12),2)</f>
        <v>5500</v>
      </c>
      <c r="HJR13" s="513" t="s">
        <v>3327</v>
      </c>
      <c r="HJS13" s="239" t="s">
        <v>3326</v>
      </c>
      <c r="HJT13" s="240"/>
      <c r="HJU13" s="241" t="s">
        <v>3320</v>
      </c>
      <c r="HJV13" s="242">
        <f t="shared" ref="HJV13" si="4411">ROUND(AVERAGE(HJV10:HJV12),2)</f>
        <v>5500</v>
      </c>
      <c r="HJW13" s="513" t="s">
        <v>3327</v>
      </c>
      <c r="HJX13" s="239" t="s">
        <v>3326</v>
      </c>
      <c r="HJY13" s="240"/>
      <c r="HJZ13" s="241" t="s">
        <v>3320</v>
      </c>
      <c r="HKA13" s="242">
        <f t="shared" ref="HKA13" si="4412">ROUND(AVERAGE(HKA10:HKA12),2)</f>
        <v>5500</v>
      </c>
      <c r="HKB13" s="513" t="s">
        <v>3327</v>
      </c>
      <c r="HKC13" s="239" t="s">
        <v>3326</v>
      </c>
      <c r="HKD13" s="240"/>
      <c r="HKE13" s="241" t="s">
        <v>3320</v>
      </c>
      <c r="HKF13" s="242">
        <f t="shared" ref="HKF13" si="4413">ROUND(AVERAGE(HKF10:HKF12),2)</f>
        <v>5500</v>
      </c>
      <c r="HKG13" s="513" t="s">
        <v>3327</v>
      </c>
      <c r="HKH13" s="239" t="s">
        <v>3326</v>
      </c>
      <c r="HKI13" s="240"/>
      <c r="HKJ13" s="241" t="s">
        <v>3320</v>
      </c>
      <c r="HKK13" s="242">
        <f t="shared" ref="HKK13" si="4414">ROUND(AVERAGE(HKK10:HKK12),2)</f>
        <v>5500</v>
      </c>
      <c r="HKL13" s="513" t="s">
        <v>3327</v>
      </c>
      <c r="HKM13" s="239" t="s">
        <v>3326</v>
      </c>
      <c r="HKN13" s="240"/>
      <c r="HKO13" s="241" t="s">
        <v>3320</v>
      </c>
      <c r="HKP13" s="242">
        <f t="shared" ref="HKP13" si="4415">ROUND(AVERAGE(HKP10:HKP12),2)</f>
        <v>5500</v>
      </c>
      <c r="HKQ13" s="513" t="s">
        <v>3327</v>
      </c>
      <c r="HKR13" s="239" t="s">
        <v>3326</v>
      </c>
      <c r="HKS13" s="240"/>
      <c r="HKT13" s="241" t="s">
        <v>3320</v>
      </c>
      <c r="HKU13" s="242">
        <f t="shared" ref="HKU13" si="4416">ROUND(AVERAGE(HKU10:HKU12),2)</f>
        <v>5500</v>
      </c>
      <c r="HKV13" s="513" t="s">
        <v>3327</v>
      </c>
      <c r="HKW13" s="239" t="s">
        <v>3326</v>
      </c>
      <c r="HKX13" s="240"/>
      <c r="HKY13" s="241" t="s">
        <v>3320</v>
      </c>
      <c r="HKZ13" s="242">
        <f t="shared" ref="HKZ13" si="4417">ROUND(AVERAGE(HKZ10:HKZ12),2)</f>
        <v>5500</v>
      </c>
      <c r="HLA13" s="513" t="s">
        <v>3327</v>
      </c>
      <c r="HLB13" s="239" t="s">
        <v>3326</v>
      </c>
      <c r="HLC13" s="240"/>
      <c r="HLD13" s="241" t="s">
        <v>3320</v>
      </c>
      <c r="HLE13" s="242">
        <f t="shared" ref="HLE13" si="4418">ROUND(AVERAGE(HLE10:HLE12),2)</f>
        <v>5500</v>
      </c>
      <c r="HLF13" s="513" t="s">
        <v>3327</v>
      </c>
      <c r="HLG13" s="239" t="s">
        <v>3326</v>
      </c>
      <c r="HLH13" s="240"/>
      <c r="HLI13" s="241" t="s">
        <v>3320</v>
      </c>
      <c r="HLJ13" s="242">
        <f t="shared" ref="HLJ13" si="4419">ROUND(AVERAGE(HLJ10:HLJ12),2)</f>
        <v>5500</v>
      </c>
      <c r="HLK13" s="513" t="s">
        <v>3327</v>
      </c>
      <c r="HLL13" s="239" t="s">
        <v>3326</v>
      </c>
      <c r="HLM13" s="240"/>
      <c r="HLN13" s="241" t="s">
        <v>3320</v>
      </c>
      <c r="HLO13" s="242">
        <f t="shared" ref="HLO13" si="4420">ROUND(AVERAGE(HLO10:HLO12),2)</f>
        <v>5500</v>
      </c>
      <c r="HLP13" s="513" t="s">
        <v>3327</v>
      </c>
      <c r="HLQ13" s="239" t="s">
        <v>3326</v>
      </c>
      <c r="HLR13" s="240"/>
      <c r="HLS13" s="241" t="s">
        <v>3320</v>
      </c>
      <c r="HLT13" s="242">
        <f t="shared" ref="HLT13" si="4421">ROUND(AVERAGE(HLT10:HLT12),2)</f>
        <v>5500</v>
      </c>
      <c r="HLU13" s="513" t="s">
        <v>3327</v>
      </c>
      <c r="HLV13" s="239" t="s">
        <v>3326</v>
      </c>
      <c r="HLW13" s="240"/>
      <c r="HLX13" s="241" t="s">
        <v>3320</v>
      </c>
      <c r="HLY13" s="242">
        <f t="shared" ref="HLY13" si="4422">ROUND(AVERAGE(HLY10:HLY12),2)</f>
        <v>5500</v>
      </c>
      <c r="HLZ13" s="513" t="s">
        <v>3327</v>
      </c>
      <c r="HMA13" s="239" t="s">
        <v>3326</v>
      </c>
      <c r="HMB13" s="240"/>
      <c r="HMC13" s="241" t="s">
        <v>3320</v>
      </c>
      <c r="HMD13" s="242">
        <f t="shared" ref="HMD13" si="4423">ROUND(AVERAGE(HMD10:HMD12),2)</f>
        <v>5500</v>
      </c>
      <c r="HME13" s="513" t="s">
        <v>3327</v>
      </c>
      <c r="HMF13" s="239" t="s">
        <v>3326</v>
      </c>
      <c r="HMG13" s="240"/>
      <c r="HMH13" s="241" t="s">
        <v>3320</v>
      </c>
      <c r="HMI13" s="242">
        <f t="shared" ref="HMI13" si="4424">ROUND(AVERAGE(HMI10:HMI12),2)</f>
        <v>5500</v>
      </c>
      <c r="HMJ13" s="513" t="s">
        <v>3327</v>
      </c>
      <c r="HMK13" s="239" t="s">
        <v>3326</v>
      </c>
      <c r="HML13" s="240"/>
      <c r="HMM13" s="241" t="s">
        <v>3320</v>
      </c>
      <c r="HMN13" s="242">
        <f t="shared" ref="HMN13" si="4425">ROUND(AVERAGE(HMN10:HMN12),2)</f>
        <v>5500</v>
      </c>
      <c r="HMO13" s="513" t="s">
        <v>3327</v>
      </c>
      <c r="HMP13" s="239" t="s">
        <v>3326</v>
      </c>
      <c r="HMQ13" s="240"/>
      <c r="HMR13" s="241" t="s">
        <v>3320</v>
      </c>
      <c r="HMS13" s="242">
        <f t="shared" ref="HMS13" si="4426">ROUND(AVERAGE(HMS10:HMS12),2)</f>
        <v>5500</v>
      </c>
      <c r="HMT13" s="513" t="s">
        <v>3327</v>
      </c>
      <c r="HMU13" s="239" t="s">
        <v>3326</v>
      </c>
      <c r="HMV13" s="240"/>
      <c r="HMW13" s="241" t="s">
        <v>3320</v>
      </c>
      <c r="HMX13" s="242">
        <f t="shared" ref="HMX13" si="4427">ROUND(AVERAGE(HMX10:HMX12),2)</f>
        <v>5500</v>
      </c>
      <c r="HMY13" s="513" t="s">
        <v>3327</v>
      </c>
      <c r="HMZ13" s="239" t="s">
        <v>3326</v>
      </c>
      <c r="HNA13" s="240"/>
      <c r="HNB13" s="241" t="s">
        <v>3320</v>
      </c>
      <c r="HNC13" s="242">
        <f t="shared" ref="HNC13" si="4428">ROUND(AVERAGE(HNC10:HNC12),2)</f>
        <v>5500</v>
      </c>
      <c r="HND13" s="513" t="s">
        <v>3327</v>
      </c>
      <c r="HNE13" s="239" t="s">
        <v>3326</v>
      </c>
      <c r="HNF13" s="240"/>
      <c r="HNG13" s="241" t="s">
        <v>3320</v>
      </c>
      <c r="HNH13" s="242">
        <f t="shared" ref="HNH13" si="4429">ROUND(AVERAGE(HNH10:HNH12),2)</f>
        <v>5500</v>
      </c>
      <c r="HNI13" s="513" t="s">
        <v>3327</v>
      </c>
      <c r="HNJ13" s="239" t="s">
        <v>3326</v>
      </c>
      <c r="HNK13" s="240"/>
      <c r="HNL13" s="241" t="s">
        <v>3320</v>
      </c>
      <c r="HNM13" s="242">
        <f t="shared" ref="HNM13" si="4430">ROUND(AVERAGE(HNM10:HNM12),2)</f>
        <v>5500</v>
      </c>
      <c r="HNN13" s="513" t="s">
        <v>3327</v>
      </c>
      <c r="HNO13" s="239" t="s">
        <v>3326</v>
      </c>
      <c r="HNP13" s="240"/>
      <c r="HNQ13" s="241" t="s">
        <v>3320</v>
      </c>
      <c r="HNR13" s="242">
        <f t="shared" ref="HNR13" si="4431">ROUND(AVERAGE(HNR10:HNR12),2)</f>
        <v>5500</v>
      </c>
      <c r="HNS13" s="513" t="s">
        <v>3327</v>
      </c>
      <c r="HNT13" s="239" t="s">
        <v>3326</v>
      </c>
      <c r="HNU13" s="240"/>
      <c r="HNV13" s="241" t="s">
        <v>3320</v>
      </c>
      <c r="HNW13" s="242">
        <f t="shared" ref="HNW13" si="4432">ROUND(AVERAGE(HNW10:HNW12),2)</f>
        <v>5500</v>
      </c>
      <c r="HNX13" s="513" t="s">
        <v>3327</v>
      </c>
      <c r="HNY13" s="239" t="s">
        <v>3326</v>
      </c>
      <c r="HNZ13" s="240"/>
      <c r="HOA13" s="241" t="s">
        <v>3320</v>
      </c>
      <c r="HOB13" s="242">
        <f t="shared" ref="HOB13" si="4433">ROUND(AVERAGE(HOB10:HOB12),2)</f>
        <v>5500</v>
      </c>
      <c r="HOC13" s="513" t="s">
        <v>3327</v>
      </c>
      <c r="HOD13" s="239" t="s">
        <v>3326</v>
      </c>
      <c r="HOE13" s="240"/>
      <c r="HOF13" s="241" t="s">
        <v>3320</v>
      </c>
      <c r="HOG13" s="242">
        <f t="shared" ref="HOG13" si="4434">ROUND(AVERAGE(HOG10:HOG12),2)</f>
        <v>5500</v>
      </c>
      <c r="HOH13" s="513" t="s">
        <v>3327</v>
      </c>
      <c r="HOI13" s="239" t="s">
        <v>3326</v>
      </c>
      <c r="HOJ13" s="240"/>
      <c r="HOK13" s="241" t="s">
        <v>3320</v>
      </c>
      <c r="HOL13" s="242">
        <f t="shared" ref="HOL13" si="4435">ROUND(AVERAGE(HOL10:HOL12),2)</f>
        <v>5500</v>
      </c>
      <c r="HOM13" s="513" t="s">
        <v>3327</v>
      </c>
      <c r="HON13" s="239" t="s">
        <v>3326</v>
      </c>
      <c r="HOO13" s="240"/>
      <c r="HOP13" s="241" t="s">
        <v>3320</v>
      </c>
      <c r="HOQ13" s="242">
        <f t="shared" ref="HOQ13" si="4436">ROUND(AVERAGE(HOQ10:HOQ12),2)</f>
        <v>5500</v>
      </c>
      <c r="HOR13" s="513" t="s">
        <v>3327</v>
      </c>
      <c r="HOS13" s="239" t="s">
        <v>3326</v>
      </c>
      <c r="HOT13" s="240"/>
      <c r="HOU13" s="241" t="s">
        <v>3320</v>
      </c>
      <c r="HOV13" s="242">
        <f t="shared" ref="HOV13" si="4437">ROUND(AVERAGE(HOV10:HOV12),2)</f>
        <v>5500</v>
      </c>
      <c r="HOW13" s="513" t="s">
        <v>3327</v>
      </c>
      <c r="HOX13" s="239" t="s">
        <v>3326</v>
      </c>
      <c r="HOY13" s="240"/>
      <c r="HOZ13" s="241" t="s">
        <v>3320</v>
      </c>
      <c r="HPA13" s="242">
        <f t="shared" ref="HPA13" si="4438">ROUND(AVERAGE(HPA10:HPA12),2)</f>
        <v>5500</v>
      </c>
      <c r="HPB13" s="513" t="s">
        <v>3327</v>
      </c>
      <c r="HPC13" s="239" t="s">
        <v>3326</v>
      </c>
      <c r="HPD13" s="240"/>
      <c r="HPE13" s="241" t="s">
        <v>3320</v>
      </c>
      <c r="HPF13" s="242">
        <f t="shared" ref="HPF13" si="4439">ROUND(AVERAGE(HPF10:HPF12),2)</f>
        <v>5500</v>
      </c>
      <c r="HPG13" s="513" t="s">
        <v>3327</v>
      </c>
      <c r="HPH13" s="239" t="s">
        <v>3326</v>
      </c>
      <c r="HPI13" s="240"/>
      <c r="HPJ13" s="241" t="s">
        <v>3320</v>
      </c>
      <c r="HPK13" s="242">
        <f t="shared" ref="HPK13" si="4440">ROUND(AVERAGE(HPK10:HPK12),2)</f>
        <v>5500</v>
      </c>
      <c r="HPL13" s="513" t="s">
        <v>3327</v>
      </c>
      <c r="HPM13" s="239" t="s">
        <v>3326</v>
      </c>
      <c r="HPN13" s="240"/>
      <c r="HPO13" s="241" t="s">
        <v>3320</v>
      </c>
      <c r="HPP13" s="242">
        <f t="shared" ref="HPP13" si="4441">ROUND(AVERAGE(HPP10:HPP12),2)</f>
        <v>5500</v>
      </c>
      <c r="HPQ13" s="513" t="s">
        <v>3327</v>
      </c>
      <c r="HPR13" s="239" t="s">
        <v>3326</v>
      </c>
      <c r="HPS13" s="240"/>
      <c r="HPT13" s="241" t="s">
        <v>3320</v>
      </c>
      <c r="HPU13" s="242">
        <f t="shared" ref="HPU13" si="4442">ROUND(AVERAGE(HPU10:HPU12),2)</f>
        <v>5500</v>
      </c>
      <c r="HPV13" s="513" t="s">
        <v>3327</v>
      </c>
      <c r="HPW13" s="239" t="s">
        <v>3326</v>
      </c>
      <c r="HPX13" s="240"/>
      <c r="HPY13" s="241" t="s">
        <v>3320</v>
      </c>
      <c r="HPZ13" s="242">
        <f t="shared" ref="HPZ13" si="4443">ROUND(AVERAGE(HPZ10:HPZ12),2)</f>
        <v>5500</v>
      </c>
      <c r="HQA13" s="513" t="s">
        <v>3327</v>
      </c>
      <c r="HQB13" s="239" t="s">
        <v>3326</v>
      </c>
      <c r="HQC13" s="240"/>
      <c r="HQD13" s="241" t="s">
        <v>3320</v>
      </c>
      <c r="HQE13" s="242">
        <f t="shared" ref="HQE13" si="4444">ROUND(AVERAGE(HQE10:HQE12),2)</f>
        <v>5500</v>
      </c>
      <c r="HQF13" s="513" t="s">
        <v>3327</v>
      </c>
      <c r="HQG13" s="239" t="s">
        <v>3326</v>
      </c>
      <c r="HQH13" s="240"/>
      <c r="HQI13" s="241" t="s">
        <v>3320</v>
      </c>
      <c r="HQJ13" s="242">
        <f t="shared" ref="HQJ13" si="4445">ROUND(AVERAGE(HQJ10:HQJ12),2)</f>
        <v>5500</v>
      </c>
      <c r="HQK13" s="513" t="s">
        <v>3327</v>
      </c>
      <c r="HQL13" s="239" t="s">
        <v>3326</v>
      </c>
      <c r="HQM13" s="240"/>
      <c r="HQN13" s="241" t="s">
        <v>3320</v>
      </c>
      <c r="HQO13" s="242">
        <f t="shared" ref="HQO13" si="4446">ROUND(AVERAGE(HQO10:HQO12),2)</f>
        <v>5500</v>
      </c>
      <c r="HQP13" s="513" t="s">
        <v>3327</v>
      </c>
      <c r="HQQ13" s="239" t="s">
        <v>3326</v>
      </c>
      <c r="HQR13" s="240"/>
      <c r="HQS13" s="241" t="s">
        <v>3320</v>
      </c>
      <c r="HQT13" s="242">
        <f t="shared" ref="HQT13" si="4447">ROUND(AVERAGE(HQT10:HQT12),2)</f>
        <v>5500</v>
      </c>
      <c r="HQU13" s="513" t="s">
        <v>3327</v>
      </c>
      <c r="HQV13" s="239" t="s">
        <v>3326</v>
      </c>
      <c r="HQW13" s="240"/>
      <c r="HQX13" s="241" t="s">
        <v>3320</v>
      </c>
      <c r="HQY13" s="242">
        <f t="shared" ref="HQY13" si="4448">ROUND(AVERAGE(HQY10:HQY12),2)</f>
        <v>5500</v>
      </c>
      <c r="HQZ13" s="513" t="s">
        <v>3327</v>
      </c>
      <c r="HRA13" s="239" t="s">
        <v>3326</v>
      </c>
      <c r="HRB13" s="240"/>
      <c r="HRC13" s="241" t="s">
        <v>3320</v>
      </c>
      <c r="HRD13" s="242">
        <f t="shared" ref="HRD13" si="4449">ROUND(AVERAGE(HRD10:HRD12),2)</f>
        <v>5500</v>
      </c>
      <c r="HRE13" s="513" t="s">
        <v>3327</v>
      </c>
      <c r="HRF13" s="239" t="s">
        <v>3326</v>
      </c>
      <c r="HRG13" s="240"/>
      <c r="HRH13" s="241" t="s">
        <v>3320</v>
      </c>
      <c r="HRI13" s="242">
        <f t="shared" ref="HRI13" si="4450">ROUND(AVERAGE(HRI10:HRI12),2)</f>
        <v>5500</v>
      </c>
      <c r="HRJ13" s="513" t="s">
        <v>3327</v>
      </c>
      <c r="HRK13" s="239" t="s">
        <v>3326</v>
      </c>
      <c r="HRL13" s="240"/>
      <c r="HRM13" s="241" t="s">
        <v>3320</v>
      </c>
      <c r="HRN13" s="242">
        <f t="shared" ref="HRN13" si="4451">ROUND(AVERAGE(HRN10:HRN12),2)</f>
        <v>5500</v>
      </c>
      <c r="HRO13" s="513" t="s">
        <v>3327</v>
      </c>
      <c r="HRP13" s="239" t="s">
        <v>3326</v>
      </c>
      <c r="HRQ13" s="240"/>
      <c r="HRR13" s="241" t="s">
        <v>3320</v>
      </c>
      <c r="HRS13" s="242">
        <f t="shared" ref="HRS13" si="4452">ROUND(AVERAGE(HRS10:HRS12),2)</f>
        <v>5500</v>
      </c>
      <c r="HRT13" s="513" t="s">
        <v>3327</v>
      </c>
      <c r="HRU13" s="239" t="s">
        <v>3326</v>
      </c>
      <c r="HRV13" s="240"/>
      <c r="HRW13" s="241" t="s">
        <v>3320</v>
      </c>
      <c r="HRX13" s="242">
        <f t="shared" ref="HRX13" si="4453">ROUND(AVERAGE(HRX10:HRX12),2)</f>
        <v>5500</v>
      </c>
      <c r="HRY13" s="513" t="s">
        <v>3327</v>
      </c>
      <c r="HRZ13" s="239" t="s">
        <v>3326</v>
      </c>
      <c r="HSA13" s="240"/>
      <c r="HSB13" s="241" t="s">
        <v>3320</v>
      </c>
      <c r="HSC13" s="242">
        <f t="shared" ref="HSC13" si="4454">ROUND(AVERAGE(HSC10:HSC12),2)</f>
        <v>5500</v>
      </c>
      <c r="HSD13" s="513" t="s">
        <v>3327</v>
      </c>
      <c r="HSE13" s="239" t="s">
        <v>3326</v>
      </c>
      <c r="HSF13" s="240"/>
      <c r="HSG13" s="241" t="s">
        <v>3320</v>
      </c>
      <c r="HSH13" s="242">
        <f t="shared" ref="HSH13" si="4455">ROUND(AVERAGE(HSH10:HSH12),2)</f>
        <v>5500</v>
      </c>
      <c r="HSI13" s="513" t="s">
        <v>3327</v>
      </c>
      <c r="HSJ13" s="239" t="s">
        <v>3326</v>
      </c>
      <c r="HSK13" s="240"/>
      <c r="HSL13" s="241" t="s">
        <v>3320</v>
      </c>
      <c r="HSM13" s="242">
        <f t="shared" ref="HSM13" si="4456">ROUND(AVERAGE(HSM10:HSM12),2)</f>
        <v>5500</v>
      </c>
      <c r="HSN13" s="513" t="s">
        <v>3327</v>
      </c>
      <c r="HSO13" s="239" t="s">
        <v>3326</v>
      </c>
      <c r="HSP13" s="240"/>
      <c r="HSQ13" s="241" t="s">
        <v>3320</v>
      </c>
      <c r="HSR13" s="242">
        <f t="shared" ref="HSR13" si="4457">ROUND(AVERAGE(HSR10:HSR12),2)</f>
        <v>5500</v>
      </c>
      <c r="HSS13" s="513" t="s">
        <v>3327</v>
      </c>
      <c r="HST13" s="239" t="s">
        <v>3326</v>
      </c>
      <c r="HSU13" s="240"/>
      <c r="HSV13" s="241" t="s">
        <v>3320</v>
      </c>
      <c r="HSW13" s="242">
        <f t="shared" ref="HSW13" si="4458">ROUND(AVERAGE(HSW10:HSW12),2)</f>
        <v>5500</v>
      </c>
      <c r="HSX13" s="513" t="s">
        <v>3327</v>
      </c>
      <c r="HSY13" s="239" t="s">
        <v>3326</v>
      </c>
      <c r="HSZ13" s="240"/>
      <c r="HTA13" s="241" t="s">
        <v>3320</v>
      </c>
      <c r="HTB13" s="242">
        <f t="shared" ref="HTB13" si="4459">ROUND(AVERAGE(HTB10:HTB12),2)</f>
        <v>5500</v>
      </c>
      <c r="HTC13" s="513" t="s">
        <v>3327</v>
      </c>
      <c r="HTD13" s="239" t="s">
        <v>3326</v>
      </c>
      <c r="HTE13" s="240"/>
      <c r="HTF13" s="241" t="s">
        <v>3320</v>
      </c>
      <c r="HTG13" s="242">
        <f t="shared" ref="HTG13" si="4460">ROUND(AVERAGE(HTG10:HTG12),2)</f>
        <v>5500</v>
      </c>
      <c r="HTH13" s="513" t="s">
        <v>3327</v>
      </c>
      <c r="HTI13" s="239" t="s">
        <v>3326</v>
      </c>
      <c r="HTJ13" s="240"/>
      <c r="HTK13" s="241" t="s">
        <v>3320</v>
      </c>
      <c r="HTL13" s="242">
        <f t="shared" ref="HTL13" si="4461">ROUND(AVERAGE(HTL10:HTL12),2)</f>
        <v>5500</v>
      </c>
      <c r="HTM13" s="513" t="s">
        <v>3327</v>
      </c>
      <c r="HTN13" s="239" t="s">
        <v>3326</v>
      </c>
      <c r="HTO13" s="240"/>
      <c r="HTP13" s="241" t="s">
        <v>3320</v>
      </c>
      <c r="HTQ13" s="242">
        <f t="shared" ref="HTQ13" si="4462">ROUND(AVERAGE(HTQ10:HTQ12),2)</f>
        <v>5500</v>
      </c>
      <c r="HTR13" s="513" t="s">
        <v>3327</v>
      </c>
      <c r="HTS13" s="239" t="s">
        <v>3326</v>
      </c>
      <c r="HTT13" s="240"/>
      <c r="HTU13" s="241" t="s">
        <v>3320</v>
      </c>
      <c r="HTV13" s="242">
        <f t="shared" ref="HTV13" si="4463">ROUND(AVERAGE(HTV10:HTV12),2)</f>
        <v>5500</v>
      </c>
      <c r="HTW13" s="513" t="s">
        <v>3327</v>
      </c>
      <c r="HTX13" s="239" t="s">
        <v>3326</v>
      </c>
      <c r="HTY13" s="240"/>
      <c r="HTZ13" s="241" t="s">
        <v>3320</v>
      </c>
      <c r="HUA13" s="242">
        <f t="shared" ref="HUA13" si="4464">ROUND(AVERAGE(HUA10:HUA12),2)</f>
        <v>5500</v>
      </c>
      <c r="HUB13" s="513" t="s">
        <v>3327</v>
      </c>
      <c r="HUC13" s="239" t="s">
        <v>3326</v>
      </c>
      <c r="HUD13" s="240"/>
      <c r="HUE13" s="241" t="s">
        <v>3320</v>
      </c>
      <c r="HUF13" s="242">
        <f t="shared" ref="HUF13" si="4465">ROUND(AVERAGE(HUF10:HUF12),2)</f>
        <v>5500</v>
      </c>
      <c r="HUG13" s="513" t="s">
        <v>3327</v>
      </c>
      <c r="HUH13" s="239" t="s">
        <v>3326</v>
      </c>
      <c r="HUI13" s="240"/>
      <c r="HUJ13" s="241" t="s">
        <v>3320</v>
      </c>
      <c r="HUK13" s="242">
        <f t="shared" ref="HUK13" si="4466">ROUND(AVERAGE(HUK10:HUK12),2)</f>
        <v>5500</v>
      </c>
      <c r="HUL13" s="513" t="s">
        <v>3327</v>
      </c>
      <c r="HUM13" s="239" t="s">
        <v>3326</v>
      </c>
      <c r="HUN13" s="240"/>
      <c r="HUO13" s="241" t="s">
        <v>3320</v>
      </c>
      <c r="HUP13" s="242">
        <f t="shared" ref="HUP13" si="4467">ROUND(AVERAGE(HUP10:HUP12),2)</f>
        <v>5500</v>
      </c>
      <c r="HUQ13" s="513" t="s">
        <v>3327</v>
      </c>
      <c r="HUR13" s="239" t="s">
        <v>3326</v>
      </c>
      <c r="HUS13" s="240"/>
      <c r="HUT13" s="241" t="s">
        <v>3320</v>
      </c>
      <c r="HUU13" s="242">
        <f t="shared" ref="HUU13" si="4468">ROUND(AVERAGE(HUU10:HUU12),2)</f>
        <v>5500</v>
      </c>
      <c r="HUV13" s="513" t="s">
        <v>3327</v>
      </c>
      <c r="HUW13" s="239" t="s">
        <v>3326</v>
      </c>
      <c r="HUX13" s="240"/>
      <c r="HUY13" s="241" t="s">
        <v>3320</v>
      </c>
      <c r="HUZ13" s="242">
        <f t="shared" ref="HUZ13" si="4469">ROUND(AVERAGE(HUZ10:HUZ12),2)</f>
        <v>5500</v>
      </c>
      <c r="HVA13" s="513" t="s">
        <v>3327</v>
      </c>
      <c r="HVB13" s="239" t="s">
        <v>3326</v>
      </c>
      <c r="HVC13" s="240"/>
      <c r="HVD13" s="241" t="s">
        <v>3320</v>
      </c>
      <c r="HVE13" s="242">
        <f t="shared" ref="HVE13" si="4470">ROUND(AVERAGE(HVE10:HVE12),2)</f>
        <v>5500</v>
      </c>
      <c r="HVF13" s="513" t="s">
        <v>3327</v>
      </c>
      <c r="HVG13" s="239" t="s">
        <v>3326</v>
      </c>
      <c r="HVH13" s="240"/>
      <c r="HVI13" s="241" t="s">
        <v>3320</v>
      </c>
      <c r="HVJ13" s="242">
        <f t="shared" ref="HVJ13" si="4471">ROUND(AVERAGE(HVJ10:HVJ12),2)</f>
        <v>5500</v>
      </c>
      <c r="HVK13" s="513" t="s">
        <v>3327</v>
      </c>
      <c r="HVL13" s="239" t="s">
        <v>3326</v>
      </c>
      <c r="HVM13" s="240"/>
      <c r="HVN13" s="241" t="s">
        <v>3320</v>
      </c>
      <c r="HVO13" s="242">
        <f t="shared" ref="HVO13" si="4472">ROUND(AVERAGE(HVO10:HVO12),2)</f>
        <v>5500</v>
      </c>
      <c r="HVP13" s="513" t="s">
        <v>3327</v>
      </c>
      <c r="HVQ13" s="239" t="s">
        <v>3326</v>
      </c>
      <c r="HVR13" s="240"/>
      <c r="HVS13" s="241" t="s">
        <v>3320</v>
      </c>
      <c r="HVT13" s="242">
        <f t="shared" ref="HVT13" si="4473">ROUND(AVERAGE(HVT10:HVT12),2)</f>
        <v>5500</v>
      </c>
      <c r="HVU13" s="513" t="s">
        <v>3327</v>
      </c>
      <c r="HVV13" s="239" t="s">
        <v>3326</v>
      </c>
      <c r="HVW13" s="240"/>
      <c r="HVX13" s="241" t="s">
        <v>3320</v>
      </c>
      <c r="HVY13" s="242">
        <f t="shared" ref="HVY13" si="4474">ROUND(AVERAGE(HVY10:HVY12),2)</f>
        <v>5500</v>
      </c>
      <c r="HVZ13" s="513" t="s">
        <v>3327</v>
      </c>
      <c r="HWA13" s="239" t="s">
        <v>3326</v>
      </c>
      <c r="HWB13" s="240"/>
      <c r="HWC13" s="241" t="s">
        <v>3320</v>
      </c>
      <c r="HWD13" s="242">
        <f t="shared" ref="HWD13" si="4475">ROUND(AVERAGE(HWD10:HWD12),2)</f>
        <v>5500</v>
      </c>
      <c r="HWE13" s="513" t="s">
        <v>3327</v>
      </c>
      <c r="HWF13" s="239" t="s">
        <v>3326</v>
      </c>
      <c r="HWG13" s="240"/>
      <c r="HWH13" s="241" t="s">
        <v>3320</v>
      </c>
      <c r="HWI13" s="242">
        <f t="shared" ref="HWI13" si="4476">ROUND(AVERAGE(HWI10:HWI12),2)</f>
        <v>5500</v>
      </c>
      <c r="HWJ13" s="513" t="s">
        <v>3327</v>
      </c>
      <c r="HWK13" s="239" t="s">
        <v>3326</v>
      </c>
      <c r="HWL13" s="240"/>
      <c r="HWM13" s="241" t="s">
        <v>3320</v>
      </c>
      <c r="HWN13" s="242">
        <f t="shared" ref="HWN13" si="4477">ROUND(AVERAGE(HWN10:HWN12),2)</f>
        <v>5500</v>
      </c>
      <c r="HWO13" s="513" t="s">
        <v>3327</v>
      </c>
      <c r="HWP13" s="239" t="s">
        <v>3326</v>
      </c>
      <c r="HWQ13" s="240"/>
      <c r="HWR13" s="241" t="s">
        <v>3320</v>
      </c>
      <c r="HWS13" s="242">
        <f t="shared" ref="HWS13" si="4478">ROUND(AVERAGE(HWS10:HWS12),2)</f>
        <v>5500</v>
      </c>
      <c r="HWT13" s="513" t="s">
        <v>3327</v>
      </c>
      <c r="HWU13" s="239" t="s">
        <v>3326</v>
      </c>
      <c r="HWV13" s="240"/>
      <c r="HWW13" s="241" t="s">
        <v>3320</v>
      </c>
      <c r="HWX13" s="242">
        <f t="shared" ref="HWX13" si="4479">ROUND(AVERAGE(HWX10:HWX12),2)</f>
        <v>5500</v>
      </c>
      <c r="HWY13" s="513" t="s">
        <v>3327</v>
      </c>
      <c r="HWZ13" s="239" t="s">
        <v>3326</v>
      </c>
      <c r="HXA13" s="240"/>
      <c r="HXB13" s="241" t="s">
        <v>3320</v>
      </c>
      <c r="HXC13" s="242">
        <f t="shared" ref="HXC13" si="4480">ROUND(AVERAGE(HXC10:HXC12),2)</f>
        <v>5500</v>
      </c>
      <c r="HXD13" s="513" t="s">
        <v>3327</v>
      </c>
      <c r="HXE13" s="239" t="s">
        <v>3326</v>
      </c>
      <c r="HXF13" s="240"/>
      <c r="HXG13" s="241" t="s">
        <v>3320</v>
      </c>
      <c r="HXH13" s="242">
        <f t="shared" ref="HXH13" si="4481">ROUND(AVERAGE(HXH10:HXH12),2)</f>
        <v>5500</v>
      </c>
      <c r="HXI13" s="513" t="s">
        <v>3327</v>
      </c>
      <c r="HXJ13" s="239" t="s">
        <v>3326</v>
      </c>
      <c r="HXK13" s="240"/>
      <c r="HXL13" s="241" t="s">
        <v>3320</v>
      </c>
      <c r="HXM13" s="242">
        <f t="shared" ref="HXM13" si="4482">ROUND(AVERAGE(HXM10:HXM12),2)</f>
        <v>5500</v>
      </c>
      <c r="HXN13" s="513" t="s">
        <v>3327</v>
      </c>
      <c r="HXO13" s="239" t="s">
        <v>3326</v>
      </c>
      <c r="HXP13" s="240"/>
      <c r="HXQ13" s="241" t="s">
        <v>3320</v>
      </c>
      <c r="HXR13" s="242">
        <f t="shared" ref="HXR13" si="4483">ROUND(AVERAGE(HXR10:HXR12),2)</f>
        <v>5500</v>
      </c>
      <c r="HXS13" s="513" t="s">
        <v>3327</v>
      </c>
      <c r="HXT13" s="239" t="s">
        <v>3326</v>
      </c>
      <c r="HXU13" s="240"/>
      <c r="HXV13" s="241" t="s">
        <v>3320</v>
      </c>
      <c r="HXW13" s="242">
        <f t="shared" ref="HXW13" si="4484">ROUND(AVERAGE(HXW10:HXW12),2)</f>
        <v>5500</v>
      </c>
      <c r="HXX13" s="513" t="s">
        <v>3327</v>
      </c>
      <c r="HXY13" s="239" t="s">
        <v>3326</v>
      </c>
      <c r="HXZ13" s="240"/>
      <c r="HYA13" s="241" t="s">
        <v>3320</v>
      </c>
      <c r="HYB13" s="242">
        <f t="shared" ref="HYB13" si="4485">ROUND(AVERAGE(HYB10:HYB12),2)</f>
        <v>5500</v>
      </c>
      <c r="HYC13" s="513" t="s">
        <v>3327</v>
      </c>
      <c r="HYD13" s="239" t="s">
        <v>3326</v>
      </c>
      <c r="HYE13" s="240"/>
      <c r="HYF13" s="241" t="s">
        <v>3320</v>
      </c>
      <c r="HYG13" s="242">
        <f t="shared" ref="HYG13" si="4486">ROUND(AVERAGE(HYG10:HYG12),2)</f>
        <v>5500</v>
      </c>
      <c r="HYH13" s="513" t="s">
        <v>3327</v>
      </c>
      <c r="HYI13" s="239" t="s">
        <v>3326</v>
      </c>
      <c r="HYJ13" s="240"/>
      <c r="HYK13" s="241" t="s">
        <v>3320</v>
      </c>
      <c r="HYL13" s="242">
        <f t="shared" ref="HYL13" si="4487">ROUND(AVERAGE(HYL10:HYL12),2)</f>
        <v>5500</v>
      </c>
      <c r="HYM13" s="513" t="s">
        <v>3327</v>
      </c>
      <c r="HYN13" s="239" t="s">
        <v>3326</v>
      </c>
      <c r="HYO13" s="240"/>
      <c r="HYP13" s="241" t="s">
        <v>3320</v>
      </c>
      <c r="HYQ13" s="242">
        <f t="shared" ref="HYQ13" si="4488">ROUND(AVERAGE(HYQ10:HYQ12),2)</f>
        <v>5500</v>
      </c>
      <c r="HYR13" s="513" t="s">
        <v>3327</v>
      </c>
      <c r="HYS13" s="239" t="s">
        <v>3326</v>
      </c>
      <c r="HYT13" s="240"/>
      <c r="HYU13" s="241" t="s">
        <v>3320</v>
      </c>
      <c r="HYV13" s="242">
        <f t="shared" ref="HYV13" si="4489">ROUND(AVERAGE(HYV10:HYV12),2)</f>
        <v>5500</v>
      </c>
      <c r="HYW13" s="513" t="s">
        <v>3327</v>
      </c>
      <c r="HYX13" s="239" t="s">
        <v>3326</v>
      </c>
      <c r="HYY13" s="240"/>
      <c r="HYZ13" s="241" t="s">
        <v>3320</v>
      </c>
      <c r="HZA13" s="242">
        <f t="shared" ref="HZA13" si="4490">ROUND(AVERAGE(HZA10:HZA12),2)</f>
        <v>5500</v>
      </c>
      <c r="HZB13" s="513" t="s">
        <v>3327</v>
      </c>
      <c r="HZC13" s="239" t="s">
        <v>3326</v>
      </c>
      <c r="HZD13" s="240"/>
      <c r="HZE13" s="241" t="s">
        <v>3320</v>
      </c>
      <c r="HZF13" s="242">
        <f t="shared" ref="HZF13" si="4491">ROUND(AVERAGE(HZF10:HZF12),2)</f>
        <v>5500</v>
      </c>
      <c r="HZG13" s="513" t="s">
        <v>3327</v>
      </c>
      <c r="HZH13" s="239" t="s">
        <v>3326</v>
      </c>
      <c r="HZI13" s="240"/>
      <c r="HZJ13" s="241" t="s">
        <v>3320</v>
      </c>
      <c r="HZK13" s="242">
        <f t="shared" ref="HZK13" si="4492">ROUND(AVERAGE(HZK10:HZK12),2)</f>
        <v>5500</v>
      </c>
      <c r="HZL13" s="513" t="s">
        <v>3327</v>
      </c>
      <c r="HZM13" s="239" t="s">
        <v>3326</v>
      </c>
      <c r="HZN13" s="240"/>
      <c r="HZO13" s="241" t="s">
        <v>3320</v>
      </c>
      <c r="HZP13" s="242">
        <f t="shared" ref="HZP13" si="4493">ROUND(AVERAGE(HZP10:HZP12),2)</f>
        <v>5500</v>
      </c>
      <c r="HZQ13" s="513" t="s">
        <v>3327</v>
      </c>
      <c r="HZR13" s="239" t="s">
        <v>3326</v>
      </c>
      <c r="HZS13" s="240"/>
      <c r="HZT13" s="241" t="s">
        <v>3320</v>
      </c>
      <c r="HZU13" s="242">
        <f t="shared" ref="HZU13" si="4494">ROUND(AVERAGE(HZU10:HZU12),2)</f>
        <v>5500</v>
      </c>
      <c r="HZV13" s="513" t="s">
        <v>3327</v>
      </c>
      <c r="HZW13" s="239" t="s">
        <v>3326</v>
      </c>
      <c r="HZX13" s="240"/>
      <c r="HZY13" s="241" t="s">
        <v>3320</v>
      </c>
      <c r="HZZ13" s="242">
        <f t="shared" ref="HZZ13" si="4495">ROUND(AVERAGE(HZZ10:HZZ12),2)</f>
        <v>5500</v>
      </c>
      <c r="IAA13" s="513" t="s">
        <v>3327</v>
      </c>
      <c r="IAB13" s="239" t="s">
        <v>3326</v>
      </c>
      <c r="IAC13" s="240"/>
      <c r="IAD13" s="241" t="s">
        <v>3320</v>
      </c>
      <c r="IAE13" s="242">
        <f t="shared" ref="IAE13" si="4496">ROUND(AVERAGE(IAE10:IAE12),2)</f>
        <v>5500</v>
      </c>
      <c r="IAF13" s="513" t="s">
        <v>3327</v>
      </c>
      <c r="IAG13" s="239" t="s">
        <v>3326</v>
      </c>
      <c r="IAH13" s="240"/>
      <c r="IAI13" s="241" t="s">
        <v>3320</v>
      </c>
      <c r="IAJ13" s="242">
        <f t="shared" ref="IAJ13" si="4497">ROUND(AVERAGE(IAJ10:IAJ12),2)</f>
        <v>5500</v>
      </c>
      <c r="IAK13" s="513" t="s">
        <v>3327</v>
      </c>
      <c r="IAL13" s="239" t="s">
        <v>3326</v>
      </c>
      <c r="IAM13" s="240"/>
      <c r="IAN13" s="241" t="s">
        <v>3320</v>
      </c>
      <c r="IAO13" s="242">
        <f t="shared" ref="IAO13" si="4498">ROUND(AVERAGE(IAO10:IAO12),2)</f>
        <v>5500</v>
      </c>
      <c r="IAP13" s="513" t="s">
        <v>3327</v>
      </c>
      <c r="IAQ13" s="239" t="s">
        <v>3326</v>
      </c>
      <c r="IAR13" s="240"/>
      <c r="IAS13" s="241" t="s">
        <v>3320</v>
      </c>
      <c r="IAT13" s="242">
        <f t="shared" ref="IAT13" si="4499">ROUND(AVERAGE(IAT10:IAT12),2)</f>
        <v>5500</v>
      </c>
      <c r="IAU13" s="513" t="s">
        <v>3327</v>
      </c>
      <c r="IAV13" s="239" t="s">
        <v>3326</v>
      </c>
      <c r="IAW13" s="240"/>
      <c r="IAX13" s="241" t="s">
        <v>3320</v>
      </c>
      <c r="IAY13" s="242">
        <f t="shared" ref="IAY13" si="4500">ROUND(AVERAGE(IAY10:IAY12),2)</f>
        <v>5500</v>
      </c>
      <c r="IAZ13" s="513" t="s">
        <v>3327</v>
      </c>
      <c r="IBA13" s="239" t="s">
        <v>3326</v>
      </c>
      <c r="IBB13" s="240"/>
      <c r="IBC13" s="241" t="s">
        <v>3320</v>
      </c>
      <c r="IBD13" s="242">
        <f t="shared" ref="IBD13" si="4501">ROUND(AVERAGE(IBD10:IBD12),2)</f>
        <v>5500</v>
      </c>
      <c r="IBE13" s="513" t="s">
        <v>3327</v>
      </c>
      <c r="IBF13" s="239" t="s">
        <v>3326</v>
      </c>
      <c r="IBG13" s="240"/>
      <c r="IBH13" s="241" t="s">
        <v>3320</v>
      </c>
      <c r="IBI13" s="242">
        <f t="shared" ref="IBI13" si="4502">ROUND(AVERAGE(IBI10:IBI12),2)</f>
        <v>5500</v>
      </c>
      <c r="IBJ13" s="513" t="s">
        <v>3327</v>
      </c>
      <c r="IBK13" s="239" t="s">
        <v>3326</v>
      </c>
      <c r="IBL13" s="240"/>
      <c r="IBM13" s="241" t="s">
        <v>3320</v>
      </c>
      <c r="IBN13" s="242">
        <f t="shared" ref="IBN13" si="4503">ROUND(AVERAGE(IBN10:IBN12),2)</f>
        <v>5500</v>
      </c>
      <c r="IBO13" s="513" t="s">
        <v>3327</v>
      </c>
      <c r="IBP13" s="239" t="s">
        <v>3326</v>
      </c>
      <c r="IBQ13" s="240"/>
      <c r="IBR13" s="241" t="s">
        <v>3320</v>
      </c>
      <c r="IBS13" s="242">
        <f t="shared" ref="IBS13" si="4504">ROUND(AVERAGE(IBS10:IBS12),2)</f>
        <v>5500</v>
      </c>
      <c r="IBT13" s="513" t="s">
        <v>3327</v>
      </c>
      <c r="IBU13" s="239" t="s">
        <v>3326</v>
      </c>
      <c r="IBV13" s="240"/>
      <c r="IBW13" s="241" t="s">
        <v>3320</v>
      </c>
      <c r="IBX13" s="242">
        <f t="shared" ref="IBX13" si="4505">ROUND(AVERAGE(IBX10:IBX12),2)</f>
        <v>5500</v>
      </c>
      <c r="IBY13" s="513" t="s">
        <v>3327</v>
      </c>
      <c r="IBZ13" s="239" t="s">
        <v>3326</v>
      </c>
      <c r="ICA13" s="240"/>
      <c r="ICB13" s="241" t="s">
        <v>3320</v>
      </c>
      <c r="ICC13" s="242">
        <f t="shared" ref="ICC13" si="4506">ROUND(AVERAGE(ICC10:ICC12),2)</f>
        <v>5500</v>
      </c>
      <c r="ICD13" s="513" t="s">
        <v>3327</v>
      </c>
      <c r="ICE13" s="239" t="s">
        <v>3326</v>
      </c>
      <c r="ICF13" s="240"/>
      <c r="ICG13" s="241" t="s">
        <v>3320</v>
      </c>
      <c r="ICH13" s="242">
        <f t="shared" ref="ICH13" si="4507">ROUND(AVERAGE(ICH10:ICH12),2)</f>
        <v>5500</v>
      </c>
      <c r="ICI13" s="513" t="s">
        <v>3327</v>
      </c>
      <c r="ICJ13" s="239" t="s">
        <v>3326</v>
      </c>
      <c r="ICK13" s="240"/>
      <c r="ICL13" s="241" t="s">
        <v>3320</v>
      </c>
      <c r="ICM13" s="242">
        <f t="shared" ref="ICM13" si="4508">ROUND(AVERAGE(ICM10:ICM12),2)</f>
        <v>5500</v>
      </c>
      <c r="ICN13" s="513" t="s">
        <v>3327</v>
      </c>
      <c r="ICO13" s="239" t="s">
        <v>3326</v>
      </c>
      <c r="ICP13" s="240"/>
      <c r="ICQ13" s="241" t="s">
        <v>3320</v>
      </c>
      <c r="ICR13" s="242">
        <f t="shared" ref="ICR13" si="4509">ROUND(AVERAGE(ICR10:ICR12),2)</f>
        <v>5500</v>
      </c>
      <c r="ICS13" s="513" t="s">
        <v>3327</v>
      </c>
      <c r="ICT13" s="239" t="s">
        <v>3326</v>
      </c>
      <c r="ICU13" s="240"/>
      <c r="ICV13" s="241" t="s">
        <v>3320</v>
      </c>
      <c r="ICW13" s="242">
        <f t="shared" ref="ICW13" si="4510">ROUND(AVERAGE(ICW10:ICW12),2)</f>
        <v>5500</v>
      </c>
      <c r="ICX13" s="513" t="s">
        <v>3327</v>
      </c>
      <c r="ICY13" s="239" t="s">
        <v>3326</v>
      </c>
      <c r="ICZ13" s="240"/>
      <c r="IDA13" s="241" t="s">
        <v>3320</v>
      </c>
      <c r="IDB13" s="242">
        <f t="shared" ref="IDB13" si="4511">ROUND(AVERAGE(IDB10:IDB12),2)</f>
        <v>5500</v>
      </c>
      <c r="IDC13" s="513" t="s">
        <v>3327</v>
      </c>
      <c r="IDD13" s="239" t="s">
        <v>3326</v>
      </c>
      <c r="IDE13" s="240"/>
      <c r="IDF13" s="241" t="s">
        <v>3320</v>
      </c>
      <c r="IDG13" s="242">
        <f t="shared" ref="IDG13" si="4512">ROUND(AVERAGE(IDG10:IDG12),2)</f>
        <v>5500</v>
      </c>
      <c r="IDH13" s="513" t="s">
        <v>3327</v>
      </c>
      <c r="IDI13" s="239" t="s">
        <v>3326</v>
      </c>
      <c r="IDJ13" s="240"/>
      <c r="IDK13" s="241" t="s">
        <v>3320</v>
      </c>
      <c r="IDL13" s="242">
        <f t="shared" ref="IDL13" si="4513">ROUND(AVERAGE(IDL10:IDL12),2)</f>
        <v>5500</v>
      </c>
      <c r="IDM13" s="513" t="s">
        <v>3327</v>
      </c>
      <c r="IDN13" s="239" t="s">
        <v>3326</v>
      </c>
      <c r="IDO13" s="240"/>
      <c r="IDP13" s="241" t="s">
        <v>3320</v>
      </c>
      <c r="IDQ13" s="242">
        <f t="shared" ref="IDQ13" si="4514">ROUND(AVERAGE(IDQ10:IDQ12),2)</f>
        <v>5500</v>
      </c>
      <c r="IDR13" s="513" t="s">
        <v>3327</v>
      </c>
      <c r="IDS13" s="239" t="s">
        <v>3326</v>
      </c>
      <c r="IDT13" s="240"/>
      <c r="IDU13" s="241" t="s">
        <v>3320</v>
      </c>
      <c r="IDV13" s="242">
        <f t="shared" ref="IDV13" si="4515">ROUND(AVERAGE(IDV10:IDV12),2)</f>
        <v>5500</v>
      </c>
      <c r="IDW13" s="513" t="s">
        <v>3327</v>
      </c>
      <c r="IDX13" s="239" t="s">
        <v>3326</v>
      </c>
      <c r="IDY13" s="240"/>
      <c r="IDZ13" s="241" t="s">
        <v>3320</v>
      </c>
      <c r="IEA13" s="242">
        <f t="shared" ref="IEA13" si="4516">ROUND(AVERAGE(IEA10:IEA12),2)</f>
        <v>5500</v>
      </c>
      <c r="IEB13" s="513" t="s">
        <v>3327</v>
      </c>
      <c r="IEC13" s="239" t="s">
        <v>3326</v>
      </c>
      <c r="IED13" s="240"/>
      <c r="IEE13" s="241" t="s">
        <v>3320</v>
      </c>
      <c r="IEF13" s="242">
        <f t="shared" ref="IEF13" si="4517">ROUND(AVERAGE(IEF10:IEF12),2)</f>
        <v>5500</v>
      </c>
      <c r="IEG13" s="513" t="s">
        <v>3327</v>
      </c>
      <c r="IEH13" s="239" t="s">
        <v>3326</v>
      </c>
      <c r="IEI13" s="240"/>
      <c r="IEJ13" s="241" t="s">
        <v>3320</v>
      </c>
      <c r="IEK13" s="242">
        <f t="shared" ref="IEK13" si="4518">ROUND(AVERAGE(IEK10:IEK12),2)</f>
        <v>5500</v>
      </c>
      <c r="IEL13" s="513" t="s">
        <v>3327</v>
      </c>
      <c r="IEM13" s="239" t="s">
        <v>3326</v>
      </c>
      <c r="IEN13" s="240"/>
      <c r="IEO13" s="241" t="s">
        <v>3320</v>
      </c>
      <c r="IEP13" s="242">
        <f t="shared" ref="IEP13" si="4519">ROUND(AVERAGE(IEP10:IEP12),2)</f>
        <v>5500</v>
      </c>
      <c r="IEQ13" s="513" t="s">
        <v>3327</v>
      </c>
      <c r="IER13" s="239" t="s">
        <v>3326</v>
      </c>
      <c r="IES13" s="240"/>
      <c r="IET13" s="241" t="s">
        <v>3320</v>
      </c>
      <c r="IEU13" s="242">
        <f t="shared" ref="IEU13" si="4520">ROUND(AVERAGE(IEU10:IEU12),2)</f>
        <v>5500</v>
      </c>
      <c r="IEV13" s="513" t="s">
        <v>3327</v>
      </c>
      <c r="IEW13" s="239" t="s">
        <v>3326</v>
      </c>
      <c r="IEX13" s="240"/>
      <c r="IEY13" s="241" t="s">
        <v>3320</v>
      </c>
      <c r="IEZ13" s="242">
        <f t="shared" ref="IEZ13" si="4521">ROUND(AVERAGE(IEZ10:IEZ12),2)</f>
        <v>5500</v>
      </c>
      <c r="IFA13" s="513" t="s">
        <v>3327</v>
      </c>
      <c r="IFB13" s="239" t="s">
        <v>3326</v>
      </c>
      <c r="IFC13" s="240"/>
      <c r="IFD13" s="241" t="s">
        <v>3320</v>
      </c>
      <c r="IFE13" s="242">
        <f t="shared" ref="IFE13" si="4522">ROUND(AVERAGE(IFE10:IFE12),2)</f>
        <v>5500</v>
      </c>
      <c r="IFF13" s="513" t="s">
        <v>3327</v>
      </c>
      <c r="IFG13" s="239" t="s">
        <v>3326</v>
      </c>
      <c r="IFH13" s="240"/>
      <c r="IFI13" s="241" t="s">
        <v>3320</v>
      </c>
      <c r="IFJ13" s="242">
        <f t="shared" ref="IFJ13" si="4523">ROUND(AVERAGE(IFJ10:IFJ12),2)</f>
        <v>5500</v>
      </c>
      <c r="IFK13" s="513" t="s">
        <v>3327</v>
      </c>
      <c r="IFL13" s="239" t="s">
        <v>3326</v>
      </c>
      <c r="IFM13" s="240"/>
      <c r="IFN13" s="241" t="s">
        <v>3320</v>
      </c>
      <c r="IFO13" s="242">
        <f t="shared" ref="IFO13" si="4524">ROUND(AVERAGE(IFO10:IFO12),2)</f>
        <v>5500</v>
      </c>
      <c r="IFP13" s="513" t="s">
        <v>3327</v>
      </c>
      <c r="IFQ13" s="239" t="s">
        <v>3326</v>
      </c>
      <c r="IFR13" s="240"/>
      <c r="IFS13" s="241" t="s">
        <v>3320</v>
      </c>
      <c r="IFT13" s="242">
        <f t="shared" ref="IFT13" si="4525">ROUND(AVERAGE(IFT10:IFT12),2)</f>
        <v>5500</v>
      </c>
      <c r="IFU13" s="513" t="s">
        <v>3327</v>
      </c>
      <c r="IFV13" s="239" t="s">
        <v>3326</v>
      </c>
      <c r="IFW13" s="240"/>
      <c r="IFX13" s="241" t="s">
        <v>3320</v>
      </c>
      <c r="IFY13" s="242">
        <f t="shared" ref="IFY13" si="4526">ROUND(AVERAGE(IFY10:IFY12),2)</f>
        <v>5500</v>
      </c>
      <c r="IFZ13" s="513" t="s">
        <v>3327</v>
      </c>
      <c r="IGA13" s="239" t="s">
        <v>3326</v>
      </c>
      <c r="IGB13" s="240"/>
      <c r="IGC13" s="241" t="s">
        <v>3320</v>
      </c>
      <c r="IGD13" s="242">
        <f t="shared" ref="IGD13" si="4527">ROUND(AVERAGE(IGD10:IGD12),2)</f>
        <v>5500</v>
      </c>
      <c r="IGE13" s="513" t="s">
        <v>3327</v>
      </c>
      <c r="IGF13" s="239" t="s">
        <v>3326</v>
      </c>
      <c r="IGG13" s="240"/>
      <c r="IGH13" s="241" t="s">
        <v>3320</v>
      </c>
      <c r="IGI13" s="242">
        <f t="shared" ref="IGI13" si="4528">ROUND(AVERAGE(IGI10:IGI12),2)</f>
        <v>5500</v>
      </c>
      <c r="IGJ13" s="513" t="s">
        <v>3327</v>
      </c>
      <c r="IGK13" s="239" t="s">
        <v>3326</v>
      </c>
      <c r="IGL13" s="240"/>
      <c r="IGM13" s="241" t="s">
        <v>3320</v>
      </c>
      <c r="IGN13" s="242">
        <f t="shared" ref="IGN13" si="4529">ROUND(AVERAGE(IGN10:IGN12),2)</f>
        <v>5500</v>
      </c>
      <c r="IGO13" s="513" t="s">
        <v>3327</v>
      </c>
      <c r="IGP13" s="239" t="s">
        <v>3326</v>
      </c>
      <c r="IGQ13" s="240"/>
      <c r="IGR13" s="241" t="s">
        <v>3320</v>
      </c>
      <c r="IGS13" s="242">
        <f t="shared" ref="IGS13" si="4530">ROUND(AVERAGE(IGS10:IGS12),2)</f>
        <v>5500</v>
      </c>
      <c r="IGT13" s="513" t="s">
        <v>3327</v>
      </c>
      <c r="IGU13" s="239" t="s">
        <v>3326</v>
      </c>
      <c r="IGV13" s="240"/>
      <c r="IGW13" s="241" t="s">
        <v>3320</v>
      </c>
      <c r="IGX13" s="242">
        <f t="shared" ref="IGX13" si="4531">ROUND(AVERAGE(IGX10:IGX12),2)</f>
        <v>5500</v>
      </c>
      <c r="IGY13" s="513" t="s">
        <v>3327</v>
      </c>
      <c r="IGZ13" s="239" t="s">
        <v>3326</v>
      </c>
      <c r="IHA13" s="240"/>
      <c r="IHB13" s="241" t="s">
        <v>3320</v>
      </c>
      <c r="IHC13" s="242">
        <f t="shared" ref="IHC13" si="4532">ROUND(AVERAGE(IHC10:IHC12),2)</f>
        <v>5500</v>
      </c>
      <c r="IHD13" s="513" t="s">
        <v>3327</v>
      </c>
      <c r="IHE13" s="239" t="s">
        <v>3326</v>
      </c>
      <c r="IHF13" s="240"/>
      <c r="IHG13" s="241" t="s">
        <v>3320</v>
      </c>
      <c r="IHH13" s="242">
        <f t="shared" ref="IHH13" si="4533">ROUND(AVERAGE(IHH10:IHH12),2)</f>
        <v>5500</v>
      </c>
      <c r="IHI13" s="513" t="s">
        <v>3327</v>
      </c>
      <c r="IHJ13" s="239" t="s">
        <v>3326</v>
      </c>
      <c r="IHK13" s="240"/>
      <c r="IHL13" s="241" t="s">
        <v>3320</v>
      </c>
      <c r="IHM13" s="242">
        <f t="shared" ref="IHM13" si="4534">ROUND(AVERAGE(IHM10:IHM12),2)</f>
        <v>5500</v>
      </c>
      <c r="IHN13" s="513" t="s">
        <v>3327</v>
      </c>
      <c r="IHO13" s="239" t="s">
        <v>3326</v>
      </c>
      <c r="IHP13" s="240"/>
      <c r="IHQ13" s="241" t="s">
        <v>3320</v>
      </c>
      <c r="IHR13" s="242">
        <f t="shared" ref="IHR13" si="4535">ROUND(AVERAGE(IHR10:IHR12),2)</f>
        <v>5500</v>
      </c>
      <c r="IHS13" s="513" t="s">
        <v>3327</v>
      </c>
      <c r="IHT13" s="239" t="s">
        <v>3326</v>
      </c>
      <c r="IHU13" s="240"/>
      <c r="IHV13" s="241" t="s">
        <v>3320</v>
      </c>
      <c r="IHW13" s="242">
        <f t="shared" ref="IHW13" si="4536">ROUND(AVERAGE(IHW10:IHW12),2)</f>
        <v>5500</v>
      </c>
      <c r="IHX13" s="513" t="s">
        <v>3327</v>
      </c>
      <c r="IHY13" s="239" t="s">
        <v>3326</v>
      </c>
      <c r="IHZ13" s="240"/>
      <c r="IIA13" s="241" t="s">
        <v>3320</v>
      </c>
      <c r="IIB13" s="242">
        <f t="shared" ref="IIB13" si="4537">ROUND(AVERAGE(IIB10:IIB12),2)</f>
        <v>5500</v>
      </c>
      <c r="IIC13" s="513" t="s">
        <v>3327</v>
      </c>
      <c r="IID13" s="239" t="s">
        <v>3326</v>
      </c>
      <c r="IIE13" s="240"/>
      <c r="IIF13" s="241" t="s">
        <v>3320</v>
      </c>
      <c r="IIG13" s="242">
        <f t="shared" ref="IIG13" si="4538">ROUND(AVERAGE(IIG10:IIG12),2)</f>
        <v>5500</v>
      </c>
      <c r="IIH13" s="513" t="s">
        <v>3327</v>
      </c>
      <c r="III13" s="239" t="s">
        <v>3326</v>
      </c>
      <c r="IIJ13" s="240"/>
      <c r="IIK13" s="241" t="s">
        <v>3320</v>
      </c>
      <c r="IIL13" s="242">
        <f t="shared" ref="IIL13" si="4539">ROUND(AVERAGE(IIL10:IIL12),2)</f>
        <v>5500</v>
      </c>
      <c r="IIM13" s="513" t="s">
        <v>3327</v>
      </c>
      <c r="IIN13" s="239" t="s">
        <v>3326</v>
      </c>
      <c r="IIO13" s="240"/>
      <c r="IIP13" s="241" t="s">
        <v>3320</v>
      </c>
      <c r="IIQ13" s="242">
        <f t="shared" ref="IIQ13" si="4540">ROUND(AVERAGE(IIQ10:IIQ12),2)</f>
        <v>5500</v>
      </c>
      <c r="IIR13" s="513" t="s">
        <v>3327</v>
      </c>
      <c r="IIS13" s="239" t="s">
        <v>3326</v>
      </c>
      <c r="IIT13" s="240"/>
      <c r="IIU13" s="241" t="s">
        <v>3320</v>
      </c>
      <c r="IIV13" s="242">
        <f t="shared" ref="IIV13" si="4541">ROUND(AVERAGE(IIV10:IIV12),2)</f>
        <v>5500</v>
      </c>
      <c r="IIW13" s="513" t="s">
        <v>3327</v>
      </c>
      <c r="IIX13" s="239" t="s">
        <v>3326</v>
      </c>
      <c r="IIY13" s="240"/>
      <c r="IIZ13" s="241" t="s">
        <v>3320</v>
      </c>
      <c r="IJA13" s="242">
        <f t="shared" ref="IJA13" si="4542">ROUND(AVERAGE(IJA10:IJA12),2)</f>
        <v>5500</v>
      </c>
      <c r="IJB13" s="513" t="s">
        <v>3327</v>
      </c>
      <c r="IJC13" s="239" t="s">
        <v>3326</v>
      </c>
      <c r="IJD13" s="240"/>
      <c r="IJE13" s="241" t="s">
        <v>3320</v>
      </c>
      <c r="IJF13" s="242">
        <f t="shared" ref="IJF13" si="4543">ROUND(AVERAGE(IJF10:IJF12),2)</f>
        <v>5500</v>
      </c>
      <c r="IJG13" s="513" t="s">
        <v>3327</v>
      </c>
      <c r="IJH13" s="239" t="s">
        <v>3326</v>
      </c>
      <c r="IJI13" s="240"/>
      <c r="IJJ13" s="241" t="s">
        <v>3320</v>
      </c>
      <c r="IJK13" s="242">
        <f t="shared" ref="IJK13" si="4544">ROUND(AVERAGE(IJK10:IJK12),2)</f>
        <v>5500</v>
      </c>
      <c r="IJL13" s="513" t="s">
        <v>3327</v>
      </c>
      <c r="IJM13" s="239" t="s">
        <v>3326</v>
      </c>
      <c r="IJN13" s="240"/>
      <c r="IJO13" s="241" t="s">
        <v>3320</v>
      </c>
      <c r="IJP13" s="242">
        <f t="shared" ref="IJP13" si="4545">ROUND(AVERAGE(IJP10:IJP12),2)</f>
        <v>5500</v>
      </c>
      <c r="IJQ13" s="513" t="s">
        <v>3327</v>
      </c>
      <c r="IJR13" s="239" t="s">
        <v>3326</v>
      </c>
      <c r="IJS13" s="240"/>
      <c r="IJT13" s="241" t="s">
        <v>3320</v>
      </c>
      <c r="IJU13" s="242">
        <f t="shared" ref="IJU13" si="4546">ROUND(AVERAGE(IJU10:IJU12),2)</f>
        <v>5500</v>
      </c>
      <c r="IJV13" s="513" t="s">
        <v>3327</v>
      </c>
      <c r="IJW13" s="239" t="s">
        <v>3326</v>
      </c>
      <c r="IJX13" s="240"/>
      <c r="IJY13" s="241" t="s">
        <v>3320</v>
      </c>
      <c r="IJZ13" s="242">
        <f t="shared" ref="IJZ13" si="4547">ROUND(AVERAGE(IJZ10:IJZ12),2)</f>
        <v>5500</v>
      </c>
      <c r="IKA13" s="513" t="s">
        <v>3327</v>
      </c>
      <c r="IKB13" s="239" t="s">
        <v>3326</v>
      </c>
      <c r="IKC13" s="240"/>
      <c r="IKD13" s="241" t="s">
        <v>3320</v>
      </c>
      <c r="IKE13" s="242">
        <f t="shared" ref="IKE13" si="4548">ROUND(AVERAGE(IKE10:IKE12),2)</f>
        <v>5500</v>
      </c>
      <c r="IKF13" s="513" t="s">
        <v>3327</v>
      </c>
      <c r="IKG13" s="239" t="s">
        <v>3326</v>
      </c>
      <c r="IKH13" s="240"/>
      <c r="IKI13" s="241" t="s">
        <v>3320</v>
      </c>
      <c r="IKJ13" s="242">
        <f t="shared" ref="IKJ13" si="4549">ROUND(AVERAGE(IKJ10:IKJ12),2)</f>
        <v>5500</v>
      </c>
      <c r="IKK13" s="513" t="s">
        <v>3327</v>
      </c>
      <c r="IKL13" s="239" t="s">
        <v>3326</v>
      </c>
      <c r="IKM13" s="240"/>
      <c r="IKN13" s="241" t="s">
        <v>3320</v>
      </c>
      <c r="IKO13" s="242">
        <f t="shared" ref="IKO13" si="4550">ROUND(AVERAGE(IKO10:IKO12),2)</f>
        <v>5500</v>
      </c>
      <c r="IKP13" s="513" t="s">
        <v>3327</v>
      </c>
      <c r="IKQ13" s="239" t="s">
        <v>3326</v>
      </c>
      <c r="IKR13" s="240"/>
      <c r="IKS13" s="241" t="s">
        <v>3320</v>
      </c>
      <c r="IKT13" s="242">
        <f t="shared" ref="IKT13" si="4551">ROUND(AVERAGE(IKT10:IKT12),2)</f>
        <v>5500</v>
      </c>
      <c r="IKU13" s="513" t="s">
        <v>3327</v>
      </c>
      <c r="IKV13" s="239" t="s">
        <v>3326</v>
      </c>
      <c r="IKW13" s="240"/>
      <c r="IKX13" s="241" t="s">
        <v>3320</v>
      </c>
      <c r="IKY13" s="242">
        <f t="shared" ref="IKY13" si="4552">ROUND(AVERAGE(IKY10:IKY12),2)</f>
        <v>5500</v>
      </c>
      <c r="IKZ13" s="513" t="s">
        <v>3327</v>
      </c>
      <c r="ILA13" s="239" t="s">
        <v>3326</v>
      </c>
      <c r="ILB13" s="240"/>
      <c r="ILC13" s="241" t="s">
        <v>3320</v>
      </c>
      <c r="ILD13" s="242">
        <f t="shared" ref="ILD13" si="4553">ROUND(AVERAGE(ILD10:ILD12),2)</f>
        <v>5500</v>
      </c>
      <c r="ILE13" s="513" t="s">
        <v>3327</v>
      </c>
      <c r="ILF13" s="239" t="s">
        <v>3326</v>
      </c>
      <c r="ILG13" s="240"/>
      <c r="ILH13" s="241" t="s">
        <v>3320</v>
      </c>
      <c r="ILI13" s="242">
        <f t="shared" ref="ILI13" si="4554">ROUND(AVERAGE(ILI10:ILI12),2)</f>
        <v>5500</v>
      </c>
      <c r="ILJ13" s="513" t="s">
        <v>3327</v>
      </c>
      <c r="ILK13" s="239" t="s">
        <v>3326</v>
      </c>
      <c r="ILL13" s="240"/>
      <c r="ILM13" s="241" t="s">
        <v>3320</v>
      </c>
      <c r="ILN13" s="242">
        <f t="shared" ref="ILN13" si="4555">ROUND(AVERAGE(ILN10:ILN12),2)</f>
        <v>5500</v>
      </c>
      <c r="ILO13" s="513" t="s">
        <v>3327</v>
      </c>
      <c r="ILP13" s="239" t="s">
        <v>3326</v>
      </c>
      <c r="ILQ13" s="240"/>
      <c r="ILR13" s="241" t="s">
        <v>3320</v>
      </c>
      <c r="ILS13" s="242">
        <f t="shared" ref="ILS13" si="4556">ROUND(AVERAGE(ILS10:ILS12),2)</f>
        <v>5500</v>
      </c>
      <c r="ILT13" s="513" t="s">
        <v>3327</v>
      </c>
      <c r="ILU13" s="239" t="s">
        <v>3326</v>
      </c>
      <c r="ILV13" s="240"/>
      <c r="ILW13" s="241" t="s">
        <v>3320</v>
      </c>
      <c r="ILX13" s="242">
        <f t="shared" ref="ILX13" si="4557">ROUND(AVERAGE(ILX10:ILX12),2)</f>
        <v>5500</v>
      </c>
      <c r="ILY13" s="513" t="s">
        <v>3327</v>
      </c>
      <c r="ILZ13" s="239" t="s">
        <v>3326</v>
      </c>
      <c r="IMA13" s="240"/>
      <c r="IMB13" s="241" t="s">
        <v>3320</v>
      </c>
      <c r="IMC13" s="242">
        <f t="shared" ref="IMC13" si="4558">ROUND(AVERAGE(IMC10:IMC12),2)</f>
        <v>5500</v>
      </c>
      <c r="IMD13" s="513" t="s">
        <v>3327</v>
      </c>
      <c r="IME13" s="239" t="s">
        <v>3326</v>
      </c>
      <c r="IMF13" s="240"/>
      <c r="IMG13" s="241" t="s">
        <v>3320</v>
      </c>
      <c r="IMH13" s="242">
        <f t="shared" ref="IMH13" si="4559">ROUND(AVERAGE(IMH10:IMH12),2)</f>
        <v>5500</v>
      </c>
      <c r="IMI13" s="513" t="s">
        <v>3327</v>
      </c>
      <c r="IMJ13" s="239" t="s">
        <v>3326</v>
      </c>
      <c r="IMK13" s="240"/>
      <c r="IML13" s="241" t="s">
        <v>3320</v>
      </c>
      <c r="IMM13" s="242">
        <f t="shared" ref="IMM13" si="4560">ROUND(AVERAGE(IMM10:IMM12),2)</f>
        <v>5500</v>
      </c>
      <c r="IMN13" s="513" t="s">
        <v>3327</v>
      </c>
      <c r="IMO13" s="239" t="s">
        <v>3326</v>
      </c>
      <c r="IMP13" s="240"/>
      <c r="IMQ13" s="241" t="s">
        <v>3320</v>
      </c>
      <c r="IMR13" s="242">
        <f t="shared" ref="IMR13" si="4561">ROUND(AVERAGE(IMR10:IMR12),2)</f>
        <v>5500</v>
      </c>
      <c r="IMS13" s="513" t="s">
        <v>3327</v>
      </c>
      <c r="IMT13" s="239" t="s">
        <v>3326</v>
      </c>
      <c r="IMU13" s="240"/>
      <c r="IMV13" s="241" t="s">
        <v>3320</v>
      </c>
      <c r="IMW13" s="242">
        <f t="shared" ref="IMW13" si="4562">ROUND(AVERAGE(IMW10:IMW12),2)</f>
        <v>5500</v>
      </c>
      <c r="IMX13" s="513" t="s">
        <v>3327</v>
      </c>
      <c r="IMY13" s="239" t="s">
        <v>3326</v>
      </c>
      <c r="IMZ13" s="240"/>
      <c r="INA13" s="241" t="s">
        <v>3320</v>
      </c>
      <c r="INB13" s="242">
        <f t="shared" ref="INB13" si="4563">ROUND(AVERAGE(INB10:INB12),2)</f>
        <v>5500</v>
      </c>
      <c r="INC13" s="513" t="s">
        <v>3327</v>
      </c>
      <c r="IND13" s="239" t="s">
        <v>3326</v>
      </c>
      <c r="INE13" s="240"/>
      <c r="INF13" s="241" t="s">
        <v>3320</v>
      </c>
      <c r="ING13" s="242">
        <f t="shared" ref="ING13" si="4564">ROUND(AVERAGE(ING10:ING12),2)</f>
        <v>5500</v>
      </c>
      <c r="INH13" s="513" t="s">
        <v>3327</v>
      </c>
      <c r="INI13" s="239" t="s">
        <v>3326</v>
      </c>
      <c r="INJ13" s="240"/>
      <c r="INK13" s="241" t="s">
        <v>3320</v>
      </c>
      <c r="INL13" s="242">
        <f t="shared" ref="INL13" si="4565">ROUND(AVERAGE(INL10:INL12),2)</f>
        <v>5500</v>
      </c>
      <c r="INM13" s="513" t="s">
        <v>3327</v>
      </c>
      <c r="INN13" s="239" t="s">
        <v>3326</v>
      </c>
      <c r="INO13" s="240"/>
      <c r="INP13" s="241" t="s">
        <v>3320</v>
      </c>
      <c r="INQ13" s="242">
        <f t="shared" ref="INQ13" si="4566">ROUND(AVERAGE(INQ10:INQ12),2)</f>
        <v>5500</v>
      </c>
      <c r="INR13" s="513" t="s">
        <v>3327</v>
      </c>
      <c r="INS13" s="239" t="s">
        <v>3326</v>
      </c>
      <c r="INT13" s="240"/>
      <c r="INU13" s="241" t="s">
        <v>3320</v>
      </c>
      <c r="INV13" s="242">
        <f t="shared" ref="INV13" si="4567">ROUND(AVERAGE(INV10:INV12),2)</f>
        <v>5500</v>
      </c>
      <c r="INW13" s="513" t="s">
        <v>3327</v>
      </c>
      <c r="INX13" s="239" t="s">
        <v>3326</v>
      </c>
      <c r="INY13" s="240"/>
      <c r="INZ13" s="241" t="s">
        <v>3320</v>
      </c>
      <c r="IOA13" s="242">
        <f t="shared" ref="IOA13" si="4568">ROUND(AVERAGE(IOA10:IOA12),2)</f>
        <v>5500</v>
      </c>
      <c r="IOB13" s="513" t="s">
        <v>3327</v>
      </c>
      <c r="IOC13" s="239" t="s">
        <v>3326</v>
      </c>
      <c r="IOD13" s="240"/>
      <c r="IOE13" s="241" t="s">
        <v>3320</v>
      </c>
      <c r="IOF13" s="242">
        <f t="shared" ref="IOF13" si="4569">ROUND(AVERAGE(IOF10:IOF12),2)</f>
        <v>5500</v>
      </c>
      <c r="IOG13" s="513" t="s">
        <v>3327</v>
      </c>
      <c r="IOH13" s="239" t="s">
        <v>3326</v>
      </c>
      <c r="IOI13" s="240"/>
      <c r="IOJ13" s="241" t="s">
        <v>3320</v>
      </c>
      <c r="IOK13" s="242">
        <f t="shared" ref="IOK13" si="4570">ROUND(AVERAGE(IOK10:IOK12),2)</f>
        <v>5500</v>
      </c>
      <c r="IOL13" s="513" t="s">
        <v>3327</v>
      </c>
      <c r="IOM13" s="239" t="s">
        <v>3326</v>
      </c>
      <c r="ION13" s="240"/>
      <c r="IOO13" s="241" t="s">
        <v>3320</v>
      </c>
      <c r="IOP13" s="242">
        <f t="shared" ref="IOP13" si="4571">ROUND(AVERAGE(IOP10:IOP12),2)</f>
        <v>5500</v>
      </c>
      <c r="IOQ13" s="513" t="s">
        <v>3327</v>
      </c>
      <c r="IOR13" s="239" t="s">
        <v>3326</v>
      </c>
      <c r="IOS13" s="240"/>
      <c r="IOT13" s="241" t="s">
        <v>3320</v>
      </c>
      <c r="IOU13" s="242">
        <f t="shared" ref="IOU13" si="4572">ROUND(AVERAGE(IOU10:IOU12),2)</f>
        <v>5500</v>
      </c>
      <c r="IOV13" s="513" t="s">
        <v>3327</v>
      </c>
      <c r="IOW13" s="239" t="s">
        <v>3326</v>
      </c>
      <c r="IOX13" s="240"/>
      <c r="IOY13" s="241" t="s">
        <v>3320</v>
      </c>
      <c r="IOZ13" s="242">
        <f t="shared" ref="IOZ13" si="4573">ROUND(AVERAGE(IOZ10:IOZ12),2)</f>
        <v>5500</v>
      </c>
      <c r="IPA13" s="513" t="s">
        <v>3327</v>
      </c>
      <c r="IPB13" s="239" t="s">
        <v>3326</v>
      </c>
      <c r="IPC13" s="240"/>
      <c r="IPD13" s="241" t="s">
        <v>3320</v>
      </c>
      <c r="IPE13" s="242">
        <f t="shared" ref="IPE13" si="4574">ROUND(AVERAGE(IPE10:IPE12),2)</f>
        <v>5500</v>
      </c>
      <c r="IPF13" s="513" t="s">
        <v>3327</v>
      </c>
      <c r="IPG13" s="239" t="s">
        <v>3326</v>
      </c>
      <c r="IPH13" s="240"/>
      <c r="IPI13" s="241" t="s">
        <v>3320</v>
      </c>
      <c r="IPJ13" s="242">
        <f t="shared" ref="IPJ13" si="4575">ROUND(AVERAGE(IPJ10:IPJ12),2)</f>
        <v>5500</v>
      </c>
      <c r="IPK13" s="513" t="s">
        <v>3327</v>
      </c>
      <c r="IPL13" s="239" t="s">
        <v>3326</v>
      </c>
      <c r="IPM13" s="240"/>
      <c r="IPN13" s="241" t="s">
        <v>3320</v>
      </c>
      <c r="IPO13" s="242">
        <f t="shared" ref="IPO13" si="4576">ROUND(AVERAGE(IPO10:IPO12),2)</f>
        <v>5500</v>
      </c>
      <c r="IPP13" s="513" t="s">
        <v>3327</v>
      </c>
      <c r="IPQ13" s="239" t="s">
        <v>3326</v>
      </c>
      <c r="IPR13" s="240"/>
      <c r="IPS13" s="241" t="s">
        <v>3320</v>
      </c>
      <c r="IPT13" s="242">
        <f t="shared" ref="IPT13" si="4577">ROUND(AVERAGE(IPT10:IPT12),2)</f>
        <v>5500</v>
      </c>
      <c r="IPU13" s="513" t="s">
        <v>3327</v>
      </c>
      <c r="IPV13" s="239" t="s">
        <v>3326</v>
      </c>
      <c r="IPW13" s="240"/>
      <c r="IPX13" s="241" t="s">
        <v>3320</v>
      </c>
      <c r="IPY13" s="242">
        <f t="shared" ref="IPY13" si="4578">ROUND(AVERAGE(IPY10:IPY12),2)</f>
        <v>5500</v>
      </c>
      <c r="IPZ13" s="513" t="s">
        <v>3327</v>
      </c>
      <c r="IQA13" s="239" t="s">
        <v>3326</v>
      </c>
      <c r="IQB13" s="240"/>
      <c r="IQC13" s="241" t="s">
        <v>3320</v>
      </c>
      <c r="IQD13" s="242">
        <f t="shared" ref="IQD13" si="4579">ROUND(AVERAGE(IQD10:IQD12),2)</f>
        <v>5500</v>
      </c>
      <c r="IQE13" s="513" t="s">
        <v>3327</v>
      </c>
      <c r="IQF13" s="239" t="s">
        <v>3326</v>
      </c>
      <c r="IQG13" s="240"/>
      <c r="IQH13" s="241" t="s">
        <v>3320</v>
      </c>
      <c r="IQI13" s="242">
        <f t="shared" ref="IQI13" si="4580">ROUND(AVERAGE(IQI10:IQI12),2)</f>
        <v>5500</v>
      </c>
      <c r="IQJ13" s="513" t="s">
        <v>3327</v>
      </c>
      <c r="IQK13" s="239" t="s">
        <v>3326</v>
      </c>
      <c r="IQL13" s="240"/>
      <c r="IQM13" s="241" t="s">
        <v>3320</v>
      </c>
      <c r="IQN13" s="242">
        <f t="shared" ref="IQN13" si="4581">ROUND(AVERAGE(IQN10:IQN12),2)</f>
        <v>5500</v>
      </c>
      <c r="IQO13" s="513" t="s">
        <v>3327</v>
      </c>
      <c r="IQP13" s="239" t="s">
        <v>3326</v>
      </c>
      <c r="IQQ13" s="240"/>
      <c r="IQR13" s="241" t="s">
        <v>3320</v>
      </c>
      <c r="IQS13" s="242">
        <f t="shared" ref="IQS13" si="4582">ROUND(AVERAGE(IQS10:IQS12),2)</f>
        <v>5500</v>
      </c>
      <c r="IQT13" s="513" t="s">
        <v>3327</v>
      </c>
      <c r="IQU13" s="239" t="s">
        <v>3326</v>
      </c>
      <c r="IQV13" s="240"/>
      <c r="IQW13" s="241" t="s">
        <v>3320</v>
      </c>
      <c r="IQX13" s="242">
        <f t="shared" ref="IQX13" si="4583">ROUND(AVERAGE(IQX10:IQX12),2)</f>
        <v>5500</v>
      </c>
      <c r="IQY13" s="513" t="s">
        <v>3327</v>
      </c>
      <c r="IQZ13" s="239" t="s">
        <v>3326</v>
      </c>
      <c r="IRA13" s="240"/>
      <c r="IRB13" s="241" t="s">
        <v>3320</v>
      </c>
      <c r="IRC13" s="242">
        <f t="shared" ref="IRC13" si="4584">ROUND(AVERAGE(IRC10:IRC12),2)</f>
        <v>5500</v>
      </c>
      <c r="IRD13" s="513" t="s">
        <v>3327</v>
      </c>
      <c r="IRE13" s="239" t="s">
        <v>3326</v>
      </c>
      <c r="IRF13" s="240"/>
      <c r="IRG13" s="241" t="s">
        <v>3320</v>
      </c>
      <c r="IRH13" s="242">
        <f t="shared" ref="IRH13" si="4585">ROUND(AVERAGE(IRH10:IRH12),2)</f>
        <v>5500</v>
      </c>
      <c r="IRI13" s="513" t="s">
        <v>3327</v>
      </c>
      <c r="IRJ13" s="239" t="s">
        <v>3326</v>
      </c>
      <c r="IRK13" s="240"/>
      <c r="IRL13" s="241" t="s">
        <v>3320</v>
      </c>
      <c r="IRM13" s="242">
        <f t="shared" ref="IRM13" si="4586">ROUND(AVERAGE(IRM10:IRM12),2)</f>
        <v>5500</v>
      </c>
      <c r="IRN13" s="513" t="s">
        <v>3327</v>
      </c>
      <c r="IRO13" s="239" t="s">
        <v>3326</v>
      </c>
      <c r="IRP13" s="240"/>
      <c r="IRQ13" s="241" t="s">
        <v>3320</v>
      </c>
      <c r="IRR13" s="242">
        <f t="shared" ref="IRR13" si="4587">ROUND(AVERAGE(IRR10:IRR12),2)</f>
        <v>5500</v>
      </c>
      <c r="IRS13" s="513" t="s">
        <v>3327</v>
      </c>
      <c r="IRT13" s="239" t="s">
        <v>3326</v>
      </c>
      <c r="IRU13" s="240"/>
      <c r="IRV13" s="241" t="s">
        <v>3320</v>
      </c>
      <c r="IRW13" s="242">
        <f t="shared" ref="IRW13" si="4588">ROUND(AVERAGE(IRW10:IRW12),2)</f>
        <v>5500</v>
      </c>
      <c r="IRX13" s="513" t="s">
        <v>3327</v>
      </c>
      <c r="IRY13" s="239" t="s">
        <v>3326</v>
      </c>
      <c r="IRZ13" s="240"/>
      <c r="ISA13" s="241" t="s">
        <v>3320</v>
      </c>
      <c r="ISB13" s="242">
        <f t="shared" ref="ISB13" si="4589">ROUND(AVERAGE(ISB10:ISB12),2)</f>
        <v>5500</v>
      </c>
      <c r="ISC13" s="513" t="s">
        <v>3327</v>
      </c>
      <c r="ISD13" s="239" t="s">
        <v>3326</v>
      </c>
      <c r="ISE13" s="240"/>
      <c r="ISF13" s="241" t="s">
        <v>3320</v>
      </c>
      <c r="ISG13" s="242">
        <f t="shared" ref="ISG13" si="4590">ROUND(AVERAGE(ISG10:ISG12),2)</f>
        <v>5500</v>
      </c>
      <c r="ISH13" s="513" t="s">
        <v>3327</v>
      </c>
      <c r="ISI13" s="239" t="s">
        <v>3326</v>
      </c>
      <c r="ISJ13" s="240"/>
      <c r="ISK13" s="241" t="s">
        <v>3320</v>
      </c>
      <c r="ISL13" s="242">
        <f t="shared" ref="ISL13" si="4591">ROUND(AVERAGE(ISL10:ISL12),2)</f>
        <v>5500</v>
      </c>
      <c r="ISM13" s="513" t="s">
        <v>3327</v>
      </c>
      <c r="ISN13" s="239" t="s">
        <v>3326</v>
      </c>
      <c r="ISO13" s="240"/>
      <c r="ISP13" s="241" t="s">
        <v>3320</v>
      </c>
      <c r="ISQ13" s="242">
        <f t="shared" ref="ISQ13" si="4592">ROUND(AVERAGE(ISQ10:ISQ12),2)</f>
        <v>5500</v>
      </c>
      <c r="ISR13" s="513" t="s">
        <v>3327</v>
      </c>
      <c r="ISS13" s="239" t="s">
        <v>3326</v>
      </c>
      <c r="IST13" s="240"/>
      <c r="ISU13" s="241" t="s">
        <v>3320</v>
      </c>
      <c r="ISV13" s="242">
        <f t="shared" ref="ISV13" si="4593">ROUND(AVERAGE(ISV10:ISV12),2)</f>
        <v>5500</v>
      </c>
      <c r="ISW13" s="513" t="s">
        <v>3327</v>
      </c>
      <c r="ISX13" s="239" t="s">
        <v>3326</v>
      </c>
      <c r="ISY13" s="240"/>
      <c r="ISZ13" s="241" t="s">
        <v>3320</v>
      </c>
      <c r="ITA13" s="242">
        <f t="shared" ref="ITA13" si="4594">ROUND(AVERAGE(ITA10:ITA12),2)</f>
        <v>5500</v>
      </c>
      <c r="ITB13" s="513" t="s">
        <v>3327</v>
      </c>
      <c r="ITC13" s="239" t="s">
        <v>3326</v>
      </c>
      <c r="ITD13" s="240"/>
      <c r="ITE13" s="241" t="s">
        <v>3320</v>
      </c>
      <c r="ITF13" s="242">
        <f t="shared" ref="ITF13" si="4595">ROUND(AVERAGE(ITF10:ITF12),2)</f>
        <v>5500</v>
      </c>
      <c r="ITG13" s="513" t="s">
        <v>3327</v>
      </c>
      <c r="ITH13" s="239" t="s">
        <v>3326</v>
      </c>
      <c r="ITI13" s="240"/>
      <c r="ITJ13" s="241" t="s">
        <v>3320</v>
      </c>
      <c r="ITK13" s="242">
        <f t="shared" ref="ITK13" si="4596">ROUND(AVERAGE(ITK10:ITK12),2)</f>
        <v>5500</v>
      </c>
      <c r="ITL13" s="513" t="s">
        <v>3327</v>
      </c>
      <c r="ITM13" s="239" t="s">
        <v>3326</v>
      </c>
      <c r="ITN13" s="240"/>
      <c r="ITO13" s="241" t="s">
        <v>3320</v>
      </c>
      <c r="ITP13" s="242">
        <f t="shared" ref="ITP13" si="4597">ROUND(AVERAGE(ITP10:ITP12),2)</f>
        <v>5500</v>
      </c>
      <c r="ITQ13" s="513" t="s">
        <v>3327</v>
      </c>
      <c r="ITR13" s="239" t="s">
        <v>3326</v>
      </c>
      <c r="ITS13" s="240"/>
      <c r="ITT13" s="241" t="s">
        <v>3320</v>
      </c>
      <c r="ITU13" s="242">
        <f t="shared" ref="ITU13" si="4598">ROUND(AVERAGE(ITU10:ITU12),2)</f>
        <v>5500</v>
      </c>
      <c r="ITV13" s="513" t="s">
        <v>3327</v>
      </c>
      <c r="ITW13" s="239" t="s">
        <v>3326</v>
      </c>
      <c r="ITX13" s="240"/>
      <c r="ITY13" s="241" t="s">
        <v>3320</v>
      </c>
      <c r="ITZ13" s="242">
        <f t="shared" ref="ITZ13" si="4599">ROUND(AVERAGE(ITZ10:ITZ12),2)</f>
        <v>5500</v>
      </c>
      <c r="IUA13" s="513" t="s">
        <v>3327</v>
      </c>
      <c r="IUB13" s="239" t="s">
        <v>3326</v>
      </c>
      <c r="IUC13" s="240"/>
      <c r="IUD13" s="241" t="s">
        <v>3320</v>
      </c>
      <c r="IUE13" s="242">
        <f t="shared" ref="IUE13" si="4600">ROUND(AVERAGE(IUE10:IUE12),2)</f>
        <v>5500</v>
      </c>
      <c r="IUF13" s="513" t="s">
        <v>3327</v>
      </c>
      <c r="IUG13" s="239" t="s">
        <v>3326</v>
      </c>
      <c r="IUH13" s="240"/>
      <c r="IUI13" s="241" t="s">
        <v>3320</v>
      </c>
      <c r="IUJ13" s="242">
        <f t="shared" ref="IUJ13" si="4601">ROUND(AVERAGE(IUJ10:IUJ12),2)</f>
        <v>5500</v>
      </c>
      <c r="IUK13" s="513" t="s">
        <v>3327</v>
      </c>
      <c r="IUL13" s="239" t="s">
        <v>3326</v>
      </c>
      <c r="IUM13" s="240"/>
      <c r="IUN13" s="241" t="s">
        <v>3320</v>
      </c>
      <c r="IUO13" s="242">
        <f t="shared" ref="IUO13" si="4602">ROUND(AVERAGE(IUO10:IUO12),2)</f>
        <v>5500</v>
      </c>
      <c r="IUP13" s="513" t="s">
        <v>3327</v>
      </c>
      <c r="IUQ13" s="239" t="s">
        <v>3326</v>
      </c>
      <c r="IUR13" s="240"/>
      <c r="IUS13" s="241" t="s">
        <v>3320</v>
      </c>
      <c r="IUT13" s="242">
        <f t="shared" ref="IUT13" si="4603">ROUND(AVERAGE(IUT10:IUT12),2)</f>
        <v>5500</v>
      </c>
      <c r="IUU13" s="513" t="s">
        <v>3327</v>
      </c>
      <c r="IUV13" s="239" t="s">
        <v>3326</v>
      </c>
      <c r="IUW13" s="240"/>
      <c r="IUX13" s="241" t="s">
        <v>3320</v>
      </c>
      <c r="IUY13" s="242">
        <f t="shared" ref="IUY13" si="4604">ROUND(AVERAGE(IUY10:IUY12),2)</f>
        <v>5500</v>
      </c>
      <c r="IUZ13" s="513" t="s">
        <v>3327</v>
      </c>
      <c r="IVA13" s="239" t="s">
        <v>3326</v>
      </c>
      <c r="IVB13" s="240"/>
      <c r="IVC13" s="241" t="s">
        <v>3320</v>
      </c>
      <c r="IVD13" s="242">
        <f t="shared" ref="IVD13" si="4605">ROUND(AVERAGE(IVD10:IVD12),2)</f>
        <v>5500</v>
      </c>
      <c r="IVE13" s="513" t="s">
        <v>3327</v>
      </c>
      <c r="IVF13" s="239" t="s">
        <v>3326</v>
      </c>
      <c r="IVG13" s="240"/>
      <c r="IVH13" s="241" t="s">
        <v>3320</v>
      </c>
      <c r="IVI13" s="242">
        <f t="shared" ref="IVI13" si="4606">ROUND(AVERAGE(IVI10:IVI12),2)</f>
        <v>5500</v>
      </c>
      <c r="IVJ13" s="513" t="s">
        <v>3327</v>
      </c>
      <c r="IVK13" s="239" t="s">
        <v>3326</v>
      </c>
      <c r="IVL13" s="240"/>
      <c r="IVM13" s="241" t="s">
        <v>3320</v>
      </c>
      <c r="IVN13" s="242">
        <f t="shared" ref="IVN13" si="4607">ROUND(AVERAGE(IVN10:IVN12),2)</f>
        <v>5500</v>
      </c>
      <c r="IVO13" s="513" t="s">
        <v>3327</v>
      </c>
      <c r="IVP13" s="239" t="s">
        <v>3326</v>
      </c>
      <c r="IVQ13" s="240"/>
      <c r="IVR13" s="241" t="s">
        <v>3320</v>
      </c>
      <c r="IVS13" s="242">
        <f t="shared" ref="IVS13" si="4608">ROUND(AVERAGE(IVS10:IVS12),2)</f>
        <v>5500</v>
      </c>
      <c r="IVT13" s="513" t="s">
        <v>3327</v>
      </c>
      <c r="IVU13" s="239" t="s">
        <v>3326</v>
      </c>
      <c r="IVV13" s="240"/>
      <c r="IVW13" s="241" t="s">
        <v>3320</v>
      </c>
      <c r="IVX13" s="242">
        <f t="shared" ref="IVX13" si="4609">ROUND(AVERAGE(IVX10:IVX12),2)</f>
        <v>5500</v>
      </c>
      <c r="IVY13" s="513" t="s">
        <v>3327</v>
      </c>
      <c r="IVZ13" s="239" t="s">
        <v>3326</v>
      </c>
      <c r="IWA13" s="240"/>
      <c r="IWB13" s="241" t="s">
        <v>3320</v>
      </c>
      <c r="IWC13" s="242">
        <f t="shared" ref="IWC13" si="4610">ROUND(AVERAGE(IWC10:IWC12),2)</f>
        <v>5500</v>
      </c>
      <c r="IWD13" s="513" t="s">
        <v>3327</v>
      </c>
      <c r="IWE13" s="239" t="s">
        <v>3326</v>
      </c>
      <c r="IWF13" s="240"/>
      <c r="IWG13" s="241" t="s">
        <v>3320</v>
      </c>
      <c r="IWH13" s="242">
        <f t="shared" ref="IWH13" si="4611">ROUND(AVERAGE(IWH10:IWH12),2)</f>
        <v>5500</v>
      </c>
      <c r="IWI13" s="513" t="s">
        <v>3327</v>
      </c>
      <c r="IWJ13" s="239" t="s">
        <v>3326</v>
      </c>
      <c r="IWK13" s="240"/>
      <c r="IWL13" s="241" t="s">
        <v>3320</v>
      </c>
      <c r="IWM13" s="242">
        <f t="shared" ref="IWM13" si="4612">ROUND(AVERAGE(IWM10:IWM12),2)</f>
        <v>5500</v>
      </c>
      <c r="IWN13" s="513" t="s">
        <v>3327</v>
      </c>
      <c r="IWO13" s="239" t="s">
        <v>3326</v>
      </c>
      <c r="IWP13" s="240"/>
      <c r="IWQ13" s="241" t="s">
        <v>3320</v>
      </c>
      <c r="IWR13" s="242">
        <f t="shared" ref="IWR13" si="4613">ROUND(AVERAGE(IWR10:IWR12),2)</f>
        <v>5500</v>
      </c>
      <c r="IWS13" s="513" t="s">
        <v>3327</v>
      </c>
      <c r="IWT13" s="239" t="s">
        <v>3326</v>
      </c>
      <c r="IWU13" s="240"/>
      <c r="IWV13" s="241" t="s">
        <v>3320</v>
      </c>
      <c r="IWW13" s="242">
        <f t="shared" ref="IWW13" si="4614">ROUND(AVERAGE(IWW10:IWW12),2)</f>
        <v>5500</v>
      </c>
      <c r="IWX13" s="513" t="s">
        <v>3327</v>
      </c>
      <c r="IWY13" s="239" t="s">
        <v>3326</v>
      </c>
      <c r="IWZ13" s="240"/>
      <c r="IXA13" s="241" t="s">
        <v>3320</v>
      </c>
      <c r="IXB13" s="242">
        <f t="shared" ref="IXB13" si="4615">ROUND(AVERAGE(IXB10:IXB12),2)</f>
        <v>5500</v>
      </c>
      <c r="IXC13" s="513" t="s">
        <v>3327</v>
      </c>
      <c r="IXD13" s="239" t="s">
        <v>3326</v>
      </c>
      <c r="IXE13" s="240"/>
      <c r="IXF13" s="241" t="s">
        <v>3320</v>
      </c>
      <c r="IXG13" s="242">
        <f t="shared" ref="IXG13" si="4616">ROUND(AVERAGE(IXG10:IXG12),2)</f>
        <v>5500</v>
      </c>
      <c r="IXH13" s="513" t="s">
        <v>3327</v>
      </c>
      <c r="IXI13" s="239" t="s">
        <v>3326</v>
      </c>
      <c r="IXJ13" s="240"/>
      <c r="IXK13" s="241" t="s">
        <v>3320</v>
      </c>
      <c r="IXL13" s="242">
        <f t="shared" ref="IXL13" si="4617">ROUND(AVERAGE(IXL10:IXL12),2)</f>
        <v>5500</v>
      </c>
      <c r="IXM13" s="513" t="s">
        <v>3327</v>
      </c>
      <c r="IXN13" s="239" t="s">
        <v>3326</v>
      </c>
      <c r="IXO13" s="240"/>
      <c r="IXP13" s="241" t="s">
        <v>3320</v>
      </c>
      <c r="IXQ13" s="242">
        <f t="shared" ref="IXQ13" si="4618">ROUND(AVERAGE(IXQ10:IXQ12),2)</f>
        <v>5500</v>
      </c>
      <c r="IXR13" s="513" t="s">
        <v>3327</v>
      </c>
      <c r="IXS13" s="239" t="s">
        <v>3326</v>
      </c>
      <c r="IXT13" s="240"/>
      <c r="IXU13" s="241" t="s">
        <v>3320</v>
      </c>
      <c r="IXV13" s="242">
        <f t="shared" ref="IXV13" si="4619">ROUND(AVERAGE(IXV10:IXV12),2)</f>
        <v>5500</v>
      </c>
      <c r="IXW13" s="513" t="s">
        <v>3327</v>
      </c>
      <c r="IXX13" s="239" t="s">
        <v>3326</v>
      </c>
      <c r="IXY13" s="240"/>
      <c r="IXZ13" s="241" t="s">
        <v>3320</v>
      </c>
      <c r="IYA13" s="242">
        <f t="shared" ref="IYA13" si="4620">ROUND(AVERAGE(IYA10:IYA12),2)</f>
        <v>5500</v>
      </c>
      <c r="IYB13" s="513" t="s">
        <v>3327</v>
      </c>
      <c r="IYC13" s="239" t="s">
        <v>3326</v>
      </c>
      <c r="IYD13" s="240"/>
      <c r="IYE13" s="241" t="s">
        <v>3320</v>
      </c>
      <c r="IYF13" s="242">
        <f t="shared" ref="IYF13" si="4621">ROUND(AVERAGE(IYF10:IYF12),2)</f>
        <v>5500</v>
      </c>
      <c r="IYG13" s="513" t="s">
        <v>3327</v>
      </c>
      <c r="IYH13" s="239" t="s">
        <v>3326</v>
      </c>
      <c r="IYI13" s="240"/>
      <c r="IYJ13" s="241" t="s">
        <v>3320</v>
      </c>
      <c r="IYK13" s="242">
        <f t="shared" ref="IYK13" si="4622">ROUND(AVERAGE(IYK10:IYK12),2)</f>
        <v>5500</v>
      </c>
      <c r="IYL13" s="513" t="s">
        <v>3327</v>
      </c>
      <c r="IYM13" s="239" t="s">
        <v>3326</v>
      </c>
      <c r="IYN13" s="240"/>
      <c r="IYO13" s="241" t="s">
        <v>3320</v>
      </c>
      <c r="IYP13" s="242">
        <f t="shared" ref="IYP13" si="4623">ROUND(AVERAGE(IYP10:IYP12),2)</f>
        <v>5500</v>
      </c>
      <c r="IYQ13" s="513" t="s">
        <v>3327</v>
      </c>
      <c r="IYR13" s="239" t="s">
        <v>3326</v>
      </c>
      <c r="IYS13" s="240"/>
      <c r="IYT13" s="241" t="s">
        <v>3320</v>
      </c>
      <c r="IYU13" s="242">
        <f t="shared" ref="IYU13" si="4624">ROUND(AVERAGE(IYU10:IYU12),2)</f>
        <v>5500</v>
      </c>
      <c r="IYV13" s="513" t="s">
        <v>3327</v>
      </c>
      <c r="IYW13" s="239" t="s">
        <v>3326</v>
      </c>
      <c r="IYX13" s="240"/>
      <c r="IYY13" s="241" t="s">
        <v>3320</v>
      </c>
      <c r="IYZ13" s="242">
        <f t="shared" ref="IYZ13" si="4625">ROUND(AVERAGE(IYZ10:IYZ12),2)</f>
        <v>5500</v>
      </c>
      <c r="IZA13" s="513" t="s">
        <v>3327</v>
      </c>
      <c r="IZB13" s="239" t="s">
        <v>3326</v>
      </c>
      <c r="IZC13" s="240"/>
      <c r="IZD13" s="241" t="s">
        <v>3320</v>
      </c>
      <c r="IZE13" s="242">
        <f t="shared" ref="IZE13" si="4626">ROUND(AVERAGE(IZE10:IZE12),2)</f>
        <v>5500</v>
      </c>
      <c r="IZF13" s="513" t="s">
        <v>3327</v>
      </c>
      <c r="IZG13" s="239" t="s">
        <v>3326</v>
      </c>
      <c r="IZH13" s="240"/>
      <c r="IZI13" s="241" t="s">
        <v>3320</v>
      </c>
      <c r="IZJ13" s="242">
        <f t="shared" ref="IZJ13" si="4627">ROUND(AVERAGE(IZJ10:IZJ12),2)</f>
        <v>5500</v>
      </c>
      <c r="IZK13" s="513" t="s">
        <v>3327</v>
      </c>
      <c r="IZL13" s="239" t="s">
        <v>3326</v>
      </c>
      <c r="IZM13" s="240"/>
      <c r="IZN13" s="241" t="s">
        <v>3320</v>
      </c>
      <c r="IZO13" s="242">
        <f t="shared" ref="IZO13" si="4628">ROUND(AVERAGE(IZO10:IZO12),2)</f>
        <v>5500</v>
      </c>
      <c r="IZP13" s="513" t="s">
        <v>3327</v>
      </c>
      <c r="IZQ13" s="239" t="s">
        <v>3326</v>
      </c>
      <c r="IZR13" s="240"/>
      <c r="IZS13" s="241" t="s">
        <v>3320</v>
      </c>
      <c r="IZT13" s="242">
        <f t="shared" ref="IZT13" si="4629">ROUND(AVERAGE(IZT10:IZT12),2)</f>
        <v>5500</v>
      </c>
      <c r="IZU13" s="513" t="s">
        <v>3327</v>
      </c>
      <c r="IZV13" s="239" t="s">
        <v>3326</v>
      </c>
      <c r="IZW13" s="240"/>
      <c r="IZX13" s="241" t="s">
        <v>3320</v>
      </c>
      <c r="IZY13" s="242">
        <f t="shared" ref="IZY13" si="4630">ROUND(AVERAGE(IZY10:IZY12),2)</f>
        <v>5500</v>
      </c>
      <c r="IZZ13" s="513" t="s">
        <v>3327</v>
      </c>
      <c r="JAA13" s="239" t="s">
        <v>3326</v>
      </c>
      <c r="JAB13" s="240"/>
      <c r="JAC13" s="241" t="s">
        <v>3320</v>
      </c>
      <c r="JAD13" s="242">
        <f t="shared" ref="JAD13" si="4631">ROUND(AVERAGE(JAD10:JAD12),2)</f>
        <v>5500</v>
      </c>
      <c r="JAE13" s="513" t="s">
        <v>3327</v>
      </c>
      <c r="JAF13" s="239" t="s">
        <v>3326</v>
      </c>
      <c r="JAG13" s="240"/>
      <c r="JAH13" s="241" t="s">
        <v>3320</v>
      </c>
      <c r="JAI13" s="242">
        <f t="shared" ref="JAI13" si="4632">ROUND(AVERAGE(JAI10:JAI12),2)</f>
        <v>5500</v>
      </c>
      <c r="JAJ13" s="513" t="s">
        <v>3327</v>
      </c>
      <c r="JAK13" s="239" t="s">
        <v>3326</v>
      </c>
      <c r="JAL13" s="240"/>
      <c r="JAM13" s="241" t="s">
        <v>3320</v>
      </c>
      <c r="JAN13" s="242">
        <f t="shared" ref="JAN13" si="4633">ROUND(AVERAGE(JAN10:JAN12),2)</f>
        <v>5500</v>
      </c>
      <c r="JAO13" s="513" t="s">
        <v>3327</v>
      </c>
      <c r="JAP13" s="239" t="s">
        <v>3326</v>
      </c>
      <c r="JAQ13" s="240"/>
      <c r="JAR13" s="241" t="s">
        <v>3320</v>
      </c>
      <c r="JAS13" s="242">
        <f t="shared" ref="JAS13" si="4634">ROUND(AVERAGE(JAS10:JAS12),2)</f>
        <v>5500</v>
      </c>
      <c r="JAT13" s="513" t="s">
        <v>3327</v>
      </c>
      <c r="JAU13" s="239" t="s">
        <v>3326</v>
      </c>
      <c r="JAV13" s="240"/>
      <c r="JAW13" s="241" t="s">
        <v>3320</v>
      </c>
      <c r="JAX13" s="242">
        <f t="shared" ref="JAX13" si="4635">ROUND(AVERAGE(JAX10:JAX12),2)</f>
        <v>5500</v>
      </c>
      <c r="JAY13" s="513" t="s">
        <v>3327</v>
      </c>
      <c r="JAZ13" s="239" t="s">
        <v>3326</v>
      </c>
      <c r="JBA13" s="240"/>
      <c r="JBB13" s="241" t="s">
        <v>3320</v>
      </c>
      <c r="JBC13" s="242">
        <f t="shared" ref="JBC13" si="4636">ROUND(AVERAGE(JBC10:JBC12),2)</f>
        <v>5500</v>
      </c>
      <c r="JBD13" s="513" t="s">
        <v>3327</v>
      </c>
      <c r="JBE13" s="239" t="s">
        <v>3326</v>
      </c>
      <c r="JBF13" s="240"/>
      <c r="JBG13" s="241" t="s">
        <v>3320</v>
      </c>
      <c r="JBH13" s="242">
        <f t="shared" ref="JBH13" si="4637">ROUND(AVERAGE(JBH10:JBH12),2)</f>
        <v>5500</v>
      </c>
      <c r="JBI13" s="513" t="s">
        <v>3327</v>
      </c>
      <c r="JBJ13" s="239" t="s">
        <v>3326</v>
      </c>
      <c r="JBK13" s="240"/>
      <c r="JBL13" s="241" t="s">
        <v>3320</v>
      </c>
      <c r="JBM13" s="242">
        <f t="shared" ref="JBM13" si="4638">ROUND(AVERAGE(JBM10:JBM12),2)</f>
        <v>5500</v>
      </c>
      <c r="JBN13" s="513" t="s">
        <v>3327</v>
      </c>
      <c r="JBO13" s="239" t="s">
        <v>3326</v>
      </c>
      <c r="JBP13" s="240"/>
      <c r="JBQ13" s="241" t="s">
        <v>3320</v>
      </c>
      <c r="JBR13" s="242">
        <f t="shared" ref="JBR13" si="4639">ROUND(AVERAGE(JBR10:JBR12),2)</f>
        <v>5500</v>
      </c>
      <c r="JBS13" s="513" t="s">
        <v>3327</v>
      </c>
      <c r="JBT13" s="239" t="s">
        <v>3326</v>
      </c>
      <c r="JBU13" s="240"/>
      <c r="JBV13" s="241" t="s">
        <v>3320</v>
      </c>
      <c r="JBW13" s="242">
        <f t="shared" ref="JBW13" si="4640">ROUND(AVERAGE(JBW10:JBW12),2)</f>
        <v>5500</v>
      </c>
      <c r="JBX13" s="513" t="s">
        <v>3327</v>
      </c>
      <c r="JBY13" s="239" t="s">
        <v>3326</v>
      </c>
      <c r="JBZ13" s="240"/>
      <c r="JCA13" s="241" t="s">
        <v>3320</v>
      </c>
      <c r="JCB13" s="242">
        <f t="shared" ref="JCB13" si="4641">ROUND(AVERAGE(JCB10:JCB12),2)</f>
        <v>5500</v>
      </c>
      <c r="JCC13" s="513" t="s">
        <v>3327</v>
      </c>
      <c r="JCD13" s="239" t="s">
        <v>3326</v>
      </c>
      <c r="JCE13" s="240"/>
      <c r="JCF13" s="241" t="s">
        <v>3320</v>
      </c>
      <c r="JCG13" s="242">
        <f t="shared" ref="JCG13" si="4642">ROUND(AVERAGE(JCG10:JCG12),2)</f>
        <v>5500</v>
      </c>
      <c r="JCH13" s="513" t="s">
        <v>3327</v>
      </c>
      <c r="JCI13" s="239" t="s">
        <v>3326</v>
      </c>
      <c r="JCJ13" s="240"/>
      <c r="JCK13" s="241" t="s">
        <v>3320</v>
      </c>
      <c r="JCL13" s="242">
        <f t="shared" ref="JCL13" si="4643">ROUND(AVERAGE(JCL10:JCL12),2)</f>
        <v>5500</v>
      </c>
      <c r="JCM13" s="513" t="s">
        <v>3327</v>
      </c>
      <c r="JCN13" s="239" t="s">
        <v>3326</v>
      </c>
      <c r="JCO13" s="240"/>
      <c r="JCP13" s="241" t="s">
        <v>3320</v>
      </c>
      <c r="JCQ13" s="242">
        <f t="shared" ref="JCQ13" si="4644">ROUND(AVERAGE(JCQ10:JCQ12),2)</f>
        <v>5500</v>
      </c>
      <c r="JCR13" s="513" t="s">
        <v>3327</v>
      </c>
      <c r="JCS13" s="239" t="s">
        <v>3326</v>
      </c>
      <c r="JCT13" s="240"/>
      <c r="JCU13" s="241" t="s">
        <v>3320</v>
      </c>
      <c r="JCV13" s="242">
        <f t="shared" ref="JCV13" si="4645">ROUND(AVERAGE(JCV10:JCV12),2)</f>
        <v>5500</v>
      </c>
      <c r="JCW13" s="513" t="s">
        <v>3327</v>
      </c>
      <c r="JCX13" s="239" t="s">
        <v>3326</v>
      </c>
      <c r="JCY13" s="240"/>
      <c r="JCZ13" s="241" t="s">
        <v>3320</v>
      </c>
      <c r="JDA13" s="242">
        <f t="shared" ref="JDA13" si="4646">ROUND(AVERAGE(JDA10:JDA12),2)</f>
        <v>5500</v>
      </c>
      <c r="JDB13" s="513" t="s">
        <v>3327</v>
      </c>
      <c r="JDC13" s="239" t="s">
        <v>3326</v>
      </c>
      <c r="JDD13" s="240"/>
      <c r="JDE13" s="241" t="s">
        <v>3320</v>
      </c>
      <c r="JDF13" s="242">
        <f t="shared" ref="JDF13" si="4647">ROUND(AVERAGE(JDF10:JDF12),2)</f>
        <v>5500</v>
      </c>
      <c r="JDG13" s="513" t="s">
        <v>3327</v>
      </c>
      <c r="JDH13" s="239" t="s">
        <v>3326</v>
      </c>
      <c r="JDI13" s="240"/>
      <c r="JDJ13" s="241" t="s">
        <v>3320</v>
      </c>
      <c r="JDK13" s="242">
        <f t="shared" ref="JDK13" si="4648">ROUND(AVERAGE(JDK10:JDK12),2)</f>
        <v>5500</v>
      </c>
      <c r="JDL13" s="513" t="s">
        <v>3327</v>
      </c>
      <c r="JDM13" s="239" t="s">
        <v>3326</v>
      </c>
      <c r="JDN13" s="240"/>
      <c r="JDO13" s="241" t="s">
        <v>3320</v>
      </c>
      <c r="JDP13" s="242">
        <f t="shared" ref="JDP13" si="4649">ROUND(AVERAGE(JDP10:JDP12),2)</f>
        <v>5500</v>
      </c>
      <c r="JDQ13" s="513" t="s">
        <v>3327</v>
      </c>
      <c r="JDR13" s="239" t="s">
        <v>3326</v>
      </c>
      <c r="JDS13" s="240"/>
      <c r="JDT13" s="241" t="s">
        <v>3320</v>
      </c>
      <c r="JDU13" s="242">
        <f t="shared" ref="JDU13" si="4650">ROUND(AVERAGE(JDU10:JDU12),2)</f>
        <v>5500</v>
      </c>
      <c r="JDV13" s="513" t="s">
        <v>3327</v>
      </c>
      <c r="JDW13" s="239" t="s">
        <v>3326</v>
      </c>
      <c r="JDX13" s="240"/>
      <c r="JDY13" s="241" t="s">
        <v>3320</v>
      </c>
      <c r="JDZ13" s="242">
        <f t="shared" ref="JDZ13" si="4651">ROUND(AVERAGE(JDZ10:JDZ12),2)</f>
        <v>5500</v>
      </c>
      <c r="JEA13" s="513" t="s">
        <v>3327</v>
      </c>
      <c r="JEB13" s="239" t="s">
        <v>3326</v>
      </c>
      <c r="JEC13" s="240"/>
      <c r="JED13" s="241" t="s">
        <v>3320</v>
      </c>
      <c r="JEE13" s="242">
        <f t="shared" ref="JEE13" si="4652">ROUND(AVERAGE(JEE10:JEE12),2)</f>
        <v>5500</v>
      </c>
      <c r="JEF13" s="513" t="s">
        <v>3327</v>
      </c>
      <c r="JEG13" s="239" t="s">
        <v>3326</v>
      </c>
      <c r="JEH13" s="240"/>
      <c r="JEI13" s="241" t="s">
        <v>3320</v>
      </c>
      <c r="JEJ13" s="242">
        <f t="shared" ref="JEJ13" si="4653">ROUND(AVERAGE(JEJ10:JEJ12),2)</f>
        <v>5500</v>
      </c>
      <c r="JEK13" s="513" t="s">
        <v>3327</v>
      </c>
      <c r="JEL13" s="239" t="s">
        <v>3326</v>
      </c>
      <c r="JEM13" s="240"/>
      <c r="JEN13" s="241" t="s">
        <v>3320</v>
      </c>
      <c r="JEO13" s="242">
        <f t="shared" ref="JEO13" si="4654">ROUND(AVERAGE(JEO10:JEO12),2)</f>
        <v>5500</v>
      </c>
      <c r="JEP13" s="513" t="s">
        <v>3327</v>
      </c>
      <c r="JEQ13" s="239" t="s">
        <v>3326</v>
      </c>
      <c r="JER13" s="240"/>
      <c r="JES13" s="241" t="s">
        <v>3320</v>
      </c>
      <c r="JET13" s="242">
        <f t="shared" ref="JET13" si="4655">ROUND(AVERAGE(JET10:JET12),2)</f>
        <v>5500</v>
      </c>
      <c r="JEU13" s="513" t="s">
        <v>3327</v>
      </c>
      <c r="JEV13" s="239" t="s">
        <v>3326</v>
      </c>
      <c r="JEW13" s="240"/>
      <c r="JEX13" s="241" t="s">
        <v>3320</v>
      </c>
      <c r="JEY13" s="242">
        <f t="shared" ref="JEY13" si="4656">ROUND(AVERAGE(JEY10:JEY12),2)</f>
        <v>5500</v>
      </c>
      <c r="JEZ13" s="513" t="s">
        <v>3327</v>
      </c>
      <c r="JFA13" s="239" t="s">
        <v>3326</v>
      </c>
      <c r="JFB13" s="240"/>
      <c r="JFC13" s="241" t="s">
        <v>3320</v>
      </c>
      <c r="JFD13" s="242">
        <f t="shared" ref="JFD13" si="4657">ROUND(AVERAGE(JFD10:JFD12),2)</f>
        <v>5500</v>
      </c>
      <c r="JFE13" s="513" t="s">
        <v>3327</v>
      </c>
      <c r="JFF13" s="239" t="s">
        <v>3326</v>
      </c>
      <c r="JFG13" s="240"/>
      <c r="JFH13" s="241" t="s">
        <v>3320</v>
      </c>
      <c r="JFI13" s="242">
        <f t="shared" ref="JFI13" si="4658">ROUND(AVERAGE(JFI10:JFI12),2)</f>
        <v>5500</v>
      </c>
      <c r="JFJ13" s="513" t="s">
        <v>3327</v>
      </c>
      <c r="JFK13" s="239" t="s">
        <v>3326</v>
      </c>
      <c r="JFL13" s="240"/>
      <c r="JFM13" s="241" t="s">
        <v>3320</v>
      </c>
      <c r="JFN13" s="242">
        <f t="shared" ref="JFN13" si="4659">ROUND(AVERAGE(JFN10:JFN12),2)</f>
        <v>5500</v>
      </c>
      <c r="JFO13" s="513" t="s">
        <v>3327</v>
      </c>
      <c r="JFP13" s="239" t="s">
        <v>3326</v>
      </c>
      <c r="JFQ13" s="240"/>
      <c r="JFR13" s="241" t="s">
        <v>3320</v>
      </c>
      <c r="JFS13" s="242">
        <f t="shared" ref="JFS13" si="4660">ROUND(AVERAGE(JFS10:JFS12),2)</f>
        <v>5500</v>
      </c>
      <c r="JFT13" s="513" t="s">
        <v>3327</v>
      </c>
      <c r="JFU13" s="239" t="s">
        <v>3326</v>
      </c>
      <c r="JFV13" s="240"/>
      <c r="JFW13" s="241" t="s">
        <v>3320</v>
      </c>
      <c r="JFX13" s="242">
        <f t="shared" ref="JFX13" si="4661">ROUND(AVERAGE(JFX10:JFX12),2)</f>
        <v>5500</v>
      </c>
      <c r="JFY13" s="513" t="s">
        <v>3327</v>
      </c>
      <c r="JFZ13" s="239" t="s">
        <v>3326</v>
      </c>
      <c r="JGA13" s="240"/>
      <c r="JGB13" s="241" t="s">
        <v>3320</v>
      </c>
      <c r="JGC13" s="242">
        <f t="shared" ref="JGC13" si="4662">ROUND(AVERAGE(JGC10:JGC12),2)</f>
        <v>5500</v>
      </c>
      <c r="JGD13" s="513" t="s">
        <v>3327</v>
      </c>
      <c r="JGE13" s="239" t="s">
        <v>3326</v>
      </c>
      <c r="JGF13" s="240"/>
      <c r="JGG13" s="241" t="s">
        <v>3320</v>
      </c>
      <c r="JGH13" s="242">
        <f t="shared" ref="JGH13" si="4663">ROUND(AVERAGE(JGH10:JGH12),2)</f>
        <v>5500</v>
      </c>
      <c r="JGI13" s="513" t="s">
        <v>3327</v>
      </c>
      <c r="JGJ13" s="239" t="s">
        <v>3326</v>
      </c>
      <c r="JGK13" s="240"/>
      <c r="JGL13" s="241" t="s">
        <v>3320</v>
      </c>
      <c r="JGM13" s="242">
        <f t="shared" ref="JGM13" si="4664">ROUND(AVERAGE(JGM10:JGM12),2)</f>
        <v>5500</v>
      </c>
      <c r="JGN13" s="513" t="s">
        <v>3327</v>
      </c>
      <c r="JGO13" s="239" t="s">
        <v>3326</v>
      </c>
      <c r="JGP13" s="240"/>
      <c r="JGQ13" s="241" t="s">
        <v>3320</v>
      </c>
      <c r="JGR13" s="242">
        <f t="shared" ref="JGR13" si="4665">ROUND(AVERAGE(JGR10:JGR12),2)</f>
        <v>5500</v>
      </c>
      <c r="JGS13" s="513" t="s">
        <v>3327</v>
      </c>
      <c r="JGT13" s="239" t="s">
        <v>3326</v>
      </c>
      <c r="JGU13" s="240"/>
      <c r="JGV13" s="241" t="s">
        <v>3320</v>
      </c>
      <c r="JGW13" s="242">
        <f t="shared" ref="JGW13" si="4666">ROUND(AVERAGE(JGW10:JGW12),2)</f>
        <v>5500</v>
      </c>
      <c r="JGX13" s="513" t="s">
        <v>3327</v>
      </c>
      <c r="JGY13" s="239" t="s">
        <v>3326</v>
      </c>
      <c r="JGZ13" s="240"/>
      <c r="JHA13" s="241" t="s">
        <v>3320</v>
      </c>
      <c r="JHB13" s="242">
        <f t="shared" ref="JHB13" si="4667">ROUND(AVERAGE(JHB10:JHB12),2)</f>
        <v>5500</v>
      </c>
      <c r="JHC13" s="513" t="s">
        <v>3327</v>
      </c>
      <c r="JHD13" s="239" t="s">
        <v>3326</v>
      </c>
      <c r="JHE13" s="240"/>
      <c r="JHF13" s="241" t="s">
        <v>3320</v>
      </c>
      <c r="JHG13" s="242">
        <f t="shared" ref="JHG13" si="4668">ROUND(AVERAGE(JHG10:JHG12),2)</f>
        <v>5500</v>
      </c>
      <c r="JHH13" s="513" t="s">
        <v>3327</v>
      </c>
      <c r="JHI13" s="239" t="s">
        <v>3326</v>
      </c>
      <c r="JHJ13" s="240"/>
      <c r="JHK13" s="241" t="s">
        <v>3320</v>
      </c>
      <c r="JHL13" s="242">
        <f t="shared" ref="JHL13" si="4669">ROUND(AVERAGE(JHL10:JHL12),2)</f>
        <v>5500</v>
      </c>
      <c r="JHM13" s="513" t="s">
        <v>3327</v>
      </c>
      <c r="JHN13" s="239" t="s">
        <v>3326</v>
      </c>
      <c r="JHO13" s="240"/>
      <c r="JHP13" s="241" t="s">
        <v>3320</v>
      </c>
      <c r="JHQ13" s="242">
        <f t="shared" ref="JHQ13" si="4670">ROUND(AVERAGE(JHQ10:JHQ12),2)</f>
        <v>5500</v>
      </c>
      <c r="JHR13" s="513" t="s">
        <v>3327</v>
      </c>
      <c r="JHS13" s="239" t="s">
        <v>3326</v>
      </c>
      <c r="JHT13" s="240"/>
      <c r="JHU13" s="241" t="s">
        <v>3320</v>
      </c>
      <c r="JHV13" s="242">
        <f t="shared" ref="JHV13" si="4671">ROUND(AVERAGE(JHV10:JHV12),2)</f>
        <v>5500</v>
      </c>
      <c r="JHW13" s="513" t="s">
        <v>3327</v>
      </c>
      <c r="JHX13" s="239" t="s">
        <v>3326</v>
      </c>
      <c r="JHY13" s="240"/>
      <c r="JHZ13" s="241" t="s">
        <v>3320</v>
      </c>
      <c r="JIA13" s="242">
        <f t="shared" ref="JIA13" si="4672">ROUND(AVERAGE(JIA10:JIA12),2)</f>
        <v>5500</v>
      </c>
      <c r="JIB13" s="513" t="s">
        <v>3327</v>
      </c>
      <c r="JIC13" s="239" t="s">
        <v>3326</v>
      </c>
      <c r="JID13" s="240"/>
      <c r="JIE13" s="241" t="s">
        <v>3320</v>
      </c>
      <c r="JIF13" s="242">
        <f t="shared" ref="JIF13" si="4673">ROUND(AVERAGE(JIF10:JIF12),2)</f>
        <v>5500</v>
      </c>
      <c r="JIG13" s="513" t="s">
        <v>3327</v>
      </c>
      <c r="JIH13" s="239" t="s">
        <v>3326</v>
      </c>
      <c r="JII13" s="240"/>
      <c r="JIJ13" s="241" t="s">
        <v>3320</v>
      </c>
      <c r="JIK13" s="242">
        <f t="shared" ref="JIK13" si="4674">ROUND(AVERAGE(JIK10:JIK12),2)</f>
        <v>5500</v>
      </c>
      <c r="JIL13" s="513" t="s">
        <v>3327</v>
      </c>
      <c r="JIM13" s="239" t="s">
        <v>3326</v>
      </c>
      <c r="JIN13" s="240"/>
      <c r="JIO13" s="241" t="s">
        <v>3320</v>
      </c>
      <c r="JIP13" s="242">
        <f t="shared" ref="JIP13" si="4675">ROUND(AVERAGE(JIP10:JIP12),2)</f>
        <v>5500</v>
      </c>
      <c r="JIQ13" s="513" t="s">
        <v>3327</v>
      </c>
      <c r="JIR13" s="239" t="s">
        <v>3326</v>
      </c>
      <c r="JIS13" s="240"/>
      <c r="JIT13" s="241" t="s">
        <v>3320</v>
      </c>
      <c r="JIU13" s="242">
        <f t="shared" ref="JIU13" si="4676">ROUND(AVERAGE(JIU10:JIU12),2)</f>
        <v>5500</v>
      </c>
      <c r="JIV13" s="513" t="s">
        <v>3327</v>
      </c>
      <c r="JIW13" s="239" t="s">
        <v>3326</v>
      </c>
      <c r="JIX13" s="240"/>
      <c r="JIY13" s="241" t="s">
        <v>3320</v>
      </c>
      <c r="JIZ13" s="242">
        <f t="shared" ref="JIZ13" si="4677">ROUND(AVERAGE(JIZ10:JIZ12),2)</f>
        <v>5500</v>
      </c>
      <c r="JJA13" s="513" t="s">
        <v>3327</v>
      </c>
      <c r="JJB13" s="239" t="s">
        <v>3326</v>
      </c>
      <c r="JJC13" s="240"/>
      <c r="JJD13" s="241" t="s">
        <v>3320</v>
      </c>
      <c r="JJE13" s="242">
        <f t="shared" ref="JJE13" si="4678">ROUND(AVERAGE(JJE10:JJE12),2)</f>
        <v>5500</v>
      </c>
      <c r="JJF13" s="513" t="s">
        <v>3327</v>
      </c>
      <c r="JJG13" s="239" t="s">
        <v>3326</v>
      </c>
      <c r="JJH13" s="240"/>
      <c r="JJI13" s="241" t="s">
        <v>3320</v>
      </c>
      <c r="JJJ13" s="242">
        <f t="shared" ref="JJJ13" si="4679">ROUND(AVERAGE(JJJ10:JJJ12),2)</f>
        <v>5500</v>
      </c>
      <c r="JJK13" s="513" t="s">
        <v>3327</v>
      </c>
      <c r="JJL13" s="239" t="s">
        <v>3326</v>
      </c>
      <c r="JJM13" s="240"/>
      <c r="JJN13" s="241" t="s">
        <v>3320</v>
      </c>
      <c r="JJO13" s="242">
        <f t="shared" ref="JJO13" si="4680">ROUND(AVERAGE(JJO10:JJO12),2)</f>
        <v>5500</v>
      </c>
      <c r="JJP13" s="513" t="s">
        <v>3327</v>
      </c>
      <c r="JJQ13" s="239" t="s">
        <v>3326</v>
      </c>
      <c r="JJR13" s="240"/>
      <c r="JJS13" s="241" t="s">
        <v>3320</v>
      </c>
      <c r="JJT13" s="242">
        <f t="shared" ref="JJT13" si="4681">ROUND(AVERAGE(JJT10:JJT12),2)</f>
        <v>5500</v>
      </c>
      <c r="JJU13" s="513" t="s">
        <v>3327</v>
      </c>
      <c r="JJV13" s="239" t="s">
        <v>3326</v>
      </c>
      <c r="JJW13" s="240"/>
      <c r="JJX13" s="241" t="s">
        <v>3320</v>
      </c>
      <c r="JJY13" s="242">
        <f t="shared" ref="JJY13" si="4682">ROUND(AVERAGE(JJY10:JJY12),2)</f>
        <v>5500</v>
      </c>
      <c r="JJZ13" s="513" t="s">
        <v>3327</v>
      </c>
      <c r="JKA13" s="239" t="s">
        <v>3326</v>
      </c>
      <c r="JKB13" s="240"/>
      <c r="JKC13" s="241" t="s">
        <v>3320</v>
      </c>
      <c r="JKD13" s="242">
        <f t="shared" ref="JKD13" si="4683">ROUND(AVERAGE(JKD10:JKD12),2)</f>
        <v>5500</v>
      </c>
      <c r="JKE13" s="513" t="s">
        <v>3327</v>
      </c>
      <c r="JKF13" s="239" t="s">
        <v>3326</v>
      </c>
      <c r="JKG13" s="240"/>
      <c r="JKH13" s="241" t="s">
        <v>3320</v>
      </c>
      <c r="JKI13" s="242">
        <f t="shared" ref="JKI13" si="4684">ROUND(AVERAGE(JKI10:JKI12),2)</f>
        <v>5500</v>
      </c>
      <c r="JKJ13" s="513" t="s">
        <v>3327</v>
      </c>
      <c r="JKK13" s="239" t="s">
        <v>3326</v>
      </c>
      <c r="JKL13" s="240"/>
      <c r="JKM13" s="241" t="s">
        <v>3320</v>
      </c>
      <c r="JKN13" s="242">
        <f t="shared" ref="JKN13" si="4685">ROUND(AVERAGE(JKN10:JKN12),2)</f>
        <v>5500</v>
      </c>
      <c r="JKO13" s="513" t="s">
        <v>3327</v>
      </c>
      <c r="JKP13" s="239" t="s">
        <v>3326</v>
      </c>
      <c r="JKQ13" s="240"/>
      <c r="JKR13" s="241" t="s">
        <v>3320</v>
      </c>
      <c r="JKS13" s="242">
        <f t="shared" ref="JKS13" si="4686">ROUND(AVERAGE(JKS10:JKS12),2)</f>
        <v>5500</v>
      </c>
      <c r="JKT13" s="513" t="s">
        <v>3327</v>
      </c>
      <c r="JKU13" s="239" t="s">
        <v>3326</v>
      </c>
      <c r="JKV13" s="240"/>
      <c r="JKW13" s="241" t="s">
        <v>3320</v>
      </c>
      <c r="JKX13" s="242">
        <f t="shared" ref="JKX13" si="4687">ROUND(AVERAGE(JKX10:JKX12),2)</f>
        <v>5500</v>
      </c>
      <c r="JKY13" s="513" t="s">
        <v>3327</v>
      </c>
      <c r="JKZ13" s="239" t="s">
        <v>3326</v>
      </c>
      <c r="JLA13" s="240"/>
      <c r="JLB13" s="241" t="s">
        <v>3320</v>
      </c>
      <c r="JLC13" s="242">
        <f t="shared" ref="JLC13" si="4688">ROUND(AVERAGE(JLC10:JLC12),2)</f>
        <v>5500</v>
      </c>
      <c r="JLD13" s="513" t="s">
        <v>3327</v>
      </c>
      <c r="JLE13" s="239" t="s">
        <v>3326</v>
      </c>
      <c r="JLF13" s="240"/>
      <c r="JLG13" s="241" t="s">
        <v>3320</v>
      </c>
      <c r="JLH13" s="242">
        <f t="shared" ref="JLH13" si="4689">ROUND(AVERAGE(JLH10:JLH12),2)</f>
        <v>5500</v>
      </c>
      <c r="JLI13" s="513" t="s">
        <v>3327</v>
      </c>
      <c r="JLJ13" s="239" t="s">
        <v>3326</v>
      </c>
      <c r="JLK13" s="240"/>
      <c r="JLL13" s="241" t="s">
        <v>3320</v>
      </c>
      <c r="JLM13" s="242">
        <f t="shared" ref="JLM13" si="4690">ROUND(AVERAGE(JLM10:JLM12),2)</f>
        <v>5500</v>
      </c>
      <c r="JLN13" s="513" t="s">
        <v>3327</v>
      </c>
      <c r="JLO13" s="239" t="s">
        <v>3326</v>
      </c>
      <c r="JLP13" s="240"/>
      <c r="JLQ13" s="241" t="s">
        <v>3320</v>
      </c>
      <c r="JLR13" s="242">
        <f t="shared" ref="JLR13" si="4691">ROUND(AVERAGE(JLR10:JLR12),2)</f>
        <v>5500</v>
      </c>
      <c r="JLS13" s="513" t="s">
        <v>3327</v>
      </c>
      <c r="JLT13" s="239" t="s">
        <v>3326</v>
      </c>
      <c r="JLU13" s="240"/>
      <c r="JLV13" s="241" t="s">
        <v>3320</v>
      </c>
      <c r="JLW13" s="242">
        <f t="shared" ref="JLW13" si="4692">ROUND(AVERAGE(JLW10:JLW12),2)</f>
        <v>5500</v>
      </c>
      <c r="JLX13" s="513" t="s">
        <v>3327</v>
      </c>
      <c r="JLY13" s="239" t="s">
        <v>3326</v>
      </c>
      <c r="JLZ13" s="240"/>
      <c r="JMA13" s="241" t="s">
        <v>3320</v>
      </c>
      <c r="JMB13" s="242">
        <f t="shared" ref="JMB13" si="4693">ROUND(AVERAGE(JMB10:JMB12),2)</f>
        <v>5500</v>
      </c>
      <c r="JMC13" s="513" t="s">
        <v>3327</v>
      </c>
      <c r="JMD13" s="239" t="s">
        <v>3326</v>
      </c>
      <c r="JME13" s="240"/>
      <c r="JMF13" s="241" t="s">
        <v>3320</v>
      </c>
      <c r="JMG13" s="242">
        <f t="shared" ref="JMG13" si="4694">ROUND(AVERAGE(JMG10:JMG12),2)</f>
        <v>5500</v>
      </c>
      <c r="JMH13" s="513" t="s">
        <v>3327</v>
      </c>
      <c r="JMI13" s="239" t="s">
        <v>3326</v>
      </c>
      <c r="JMJ13" s="240"/>
      <c r="JMK13" s="241" t="s">
        <v>3320</v>
      </c>
      <c r="JML13" s="242">
        <f t="shared" ref="JML13" si="4695">ROUND(AVERAGE(JML10:JML12),2)</f>
        <v>5500</v>
      </c>
      <c r="JMM13" s="513" t="s">
        <v>3327</v>
      </c>
      <c r="JMN13" s="239" t="s">
        <v>3326</v>
      </c>
      <c r="JMO13" s="240"/>
      <c r="JMP13" s="241" t="s">
        <v>3320</v>
      </c>
      <c r="JMQ13" s="242">
        <f t="shared" ref="JMQ13" si="4696">ROUND(AVERAGE(JMQ10:JMQ12),2)</f>
        <v>5500</v>
      </c>
      <c r="JMR13" s="513" t="s">
        <v>3327</v>
      </c>
      <c r="JMS13" s="239" t="s">
        <v>3326</v>
      </c>
      <c r="JMT13" s="240"/>
      <c r="JMU13" s="241" t="s">
        <v>3320</v>
      </c>
      <c r="JMV13" s="242">
        <f t="shared" ref="JMV13" si="4697">ROUND(AVERAGE(JMV10:JMV12),2)</f>
        <v>5500</v>
      </c>
      <c r="JMW13" s="513" t="s">
        <v>3327</v>
      </c>
      <c r="JMX13" s="239" t="s">
        <v>3326</v>
      </c>
      <c r="JMY13" s="240"/>
      <c r="JMZ13" s="241" t="s">
        <v>3320</v>
      </c>
      <c r="JNA13" s="242">
        <f t="shared" ref="JNA13" si="4698">ROUND(AVERAGE(JNA10:JNA12),2)</f>
        <v>5500</v>
      </c>
      <c r="JNB13" s="513" t="s">
        <v>3327</v>
      </c>
      <c r="JNC13" s="239" t="s">
        <v>3326</v>
      </c>
      <c r="JND13" s="240"/>
      <c r="JNE13" s="241" t="s">
        <v>3320</v>
      </c>
      <c r="JNF13" s="242">
        <f t="shared" ref="JNF13" si="4699">ROUND(AVERAGE(JNF10:JNF12),2)</f>
        <v>5500</v>
      </c>
      <c r="JNG13" s="513" t="s">
        <v>3327</v>
      </c>
      <c r="JNH13" s="239" t="s">
        <v>3326</v>
      </c>
      <c r="JNI13" s="240"/>
      <c r="JNJ13" s="241" t="s">
        <v>3320</v>
      </c>
      <c r="JNK13" s="242">
        <f t="shared" ref="JNK13" si="4700">ROUND(AVERAGE(JNK10:JNK12),2)</f>
        <v>5500</v>
      </c>
      <c r="JNL13" s="513" t="s">
        <v>3327</v>
      </c>
      <c r="JNM13" s="239" t="s">
        <v>3326</v>
      </c>
      <c r="JNN13" s="240"/>
      <c r="JNO13" s="241" t="s">
        <v>3320</v>
      </c>
      <c r="JNP13" s="242">
        <f t="shared" ref="JNP13" si="4701">ROUND(AVERAGE(JNP10:JNP12),2)</f>
        <v>5500</v>
      </c>
      <c r="JNQ13" s="513" t="s">
        <v>3327</v>
      </c>
      <c r="JNR13" s="239" t="s">
        <v>3326</v>
      </c>
      <c r="JNS13" s="240"/>
      <c r="JNT13" s="241" t="s">
        <v>3320</v>
      </c>
      <c r="JNU13" s="242">
        <f t="shared" ref="JNU13" si="4702">ROUND(AVERAGE(JNU10:JNU12),2)</f>
        <v>5500</v>
      </c>
      <c r="JNV13" s="513" t="s">
        <v>3327</v>
      </c>
      <c r="JNW13" s="239" t="s">
        <v>3326</v>
      </c>
      <c r="JNX13" s="240"/>
      <c r="JNY13" s="241" t="s">
        <v>3320</v>
      </c>
      <c r="JNZ13" s="242">
        <f t="shared" ref="JNZ13" si="4703">ROUND(AVERAGE(JNZ10:JNZ12),2)</f>
        <v>5500</v>
      </c>
      <c r="JOA13" s="513" t="s">
        <v>3327</v>
      </c>
      <c r="JOB13" s="239" t="s">
        <v>3326</v>
      </c>
      <c r="JOC13" s="240"/>
      <c r="JOD13" s="241" t="s">
        <v>3320</v>
      </c>
      <c r="JOE13" s="242">
        <f t="shared" ref="JOE13" si="4704">ROUND(AVERAGE(JOE10:JOE12),2)</f>
        <v>5500</v>
      </c>
      <c r="JOF13" s="513" t="s">
        <v>3327</v>
      </c>
      <c r="JOG13" s="239" t="s">
        <v>3326</v>
      </c>
      <c r="JOH13" s="240"/>
      <c r="JOI13" s="241" t="s">
        <v>3320</v>
      </c>
      <c r="JOJ13" s="242">
        <f t="shared" ref="JOJ13" si="4705">ROUND(AVERAGE(JOJ10:JOJ12),2)</f>
        <v>5500</v>
      </c>
      <c r="JOK13" s="513" t="s">
        <v>3327</v>
      </c>
      <c r="JOL13" s="239" t="s">
        <v>3326</v>
      </c>
      <c r="JOM13" s="240"/>
      <c r="JON13" s="241" t="s">
        <v>3320</v>
      </c>
      <c r="JOO13" s="242">
        <f t="shared" ref="JOO13" si="4706">ROUND(AVERAGE(JOO10:JOO12),2)</f>
        <v>5500</v>
      </c>
      <c r="JOP13" s="513" t="s">
        <v>3327</v>
      </c>
      <c r="JOQ13" s="239" t="s">
        <v>3326</v>
      </c>
      <c r="JOR13" s="240"/>
      <c r="JOS13" s="241" t="s">
        <v>3320</v>
      </c>
      <c r="JOT13" s="242">
        <f t="shared" ref="JOT13" si="4707">ROUND(AVERAGE(JOT10:JOT12),2)</f>
        <v>5500</v>
      </c>
      <c r="JOU13" s="513" t="s">
        <v>3327</v>
      </c>
      <c r="JOV13" s="239" t="s">
        <v>3326</v>
      </c>
      <c r="JOW13" s="240"/>
      <c r="JOX13" s="241" t="s">
        <v>3320</v>
      </c>
      <c r="JOY13" s="242">
        <f t="shared" ref="JOY13" si="4708">ROUND(AVERAGE(JOY10:JOY12),2)</f>
        <v>5500</v>
      </c>
      <c r="JOZ13" s="513" t="s">
        <v>3327</v>
      </c>
      <c r="JPA13" s="239" t="s">
        <v>3326</v>
      </c>
      <c r="JPB13" s="240"/>
      <c r="JPC13" s="241" t="s">
        <v>3320</v>
      </c>
      <c r="JPD13" s="242">
        <f t="shared" ref="JPD13" si="4709">ROUND(AVERAGE(JPD10:JPD12),2)</f>
        <v>5500</v>
      </c>
      <c r="JPE13" s="513" t="s">
        <v>3327</v>
      </c>
      <c r="JPF13" s="239" t="s">
        <v>3326</v>
      </c>
      <c r="JPG13" s="240"/>
      <c r="JPH13" s="241" t="s">
        <v>3320</v>
      </c>
      <c r="JPI13" s="242">
        <f t="shared" ref="JPI13" si="4710">ROUND(AVERAGE(JPI10:JPI12),2)</f>
        <v>5500</v>
      </c>
      <c r="JPJ13" s="513" t="s">
        <v>3327</v>
      </c>
      <c r="JPK13" s="239" t="s">
        <v>3326</v>
      </c>
      <c r="JPL13" s="240"/>
      <c r="JPM13" s="241" t="s">
        <v>3320</v>
      </c>
      <c r="JPN13" s="242">
        <f t="shared" ref="JPN13" si="4711">ROUND(AVERAGE(JPN10:JPN12),2)</f>
        <v>5500</v>
      </c>
      <c r="JPO13" s="513" t="s">
        <v>3327</v>
      </c>
      <c r="JPP13" s="239" t="s">
        <v>3326</v>
      </c>
      <c r="JPQ13" s="240"/>
      <c r="JPR13" s="241" t="s">
        <v>3320</v>
      </c>
      <c r="JPS13" s="242">
        <f t="shared" ref="JPS13" si="4712">ROUND(AVERAGE(JPS10:JPS12),2)</f>
        <v>5500</v>
      </c>
      <c r="JPT13" s="513" t="s">
        <v>3327</v>
      </c>
      <c r="JPU13" s="239" t="s">
        <v>3326</v>
      </c>
      <c r="JPV13" s="240"/>
      <c r="JPW13" s="241" t="s">
        <v>3320</v>
      </c>
      <c r="JPX13" s="242">
        <f t="shared" ref="JPX13" si="4713">ROUND(AVERAGE(JPX10:JPX12),2)</f>
        <v>5500</v>
      </c>
      <c r="JPY13" s="513" t="s">
        <v>3327</v>
      </c>
      <c r="JPZ13" s="239" t="s">
        <v>3326</v>
      </c>
      <c r="JQA13" s="240"/>
      <c r="JQB13" s="241" t="s">
        <v>3320</v>
      </c>
      <c r="JQC13" s="242">
        <f t="shared" ref="JQC13" si="4714">ROUND(AVERAGE(JQC10:JQC12),2)</f>
        <v>5500</v>
      </c>
      <c r="JQD13" s="513" t="s">
        <v>3327</v>
      </c>
      <c r="JQE13" s="239" t="s">
        <v>3326</v>
      </c>
      <c r="JQF13" s="240"/>
      <c r="JQG13" s="241" t="s">
        <v>3320</v>
      </c>
      <c r="JQH13" s="242">
        <f t="shared" ref="JQH13" si="4715">ROUND(AVERAGE(JQH10:JQH12),2)</f>
        <v>5500</v>
      </c>
      <c r="JQI13" s="513" t="s">
        <v>3327</v>
      </c>
      <c r="JQJ13" s="239" t="s">
        <v>3326</v>
      </c>
      <c r="JQK13" s="240"/>
      <c r="JQL13" s="241" t="s">
        <v>3320</v>
      </c>
      <c r="JQM13" s="242">
        <f t="shared" ref="JQM13" si="4716">ROUND(AVERAGE(JQM10:JQM12),2)</f>
        <v>5500</v>
      </c>
      <c r="JQN13" s="513" t="s">
        <v>3327</v>
      </c>
      <c r="JQO13" s="239" t="s">
        <v>3326</v>
      </c>
      <c r="JQP13" s="240"/>
      <c r="JQQ13" s="241" t="s">
        <v>3320</v>
      </c>
      <c r="JQR13" s="242">
        <f t="shared" ref="JQR13" si="4717">ROUND(AVERAGE(JQR10:JQR12),2)</f>
        <v>5500</v>
      </c>
      <c r="JQS13" s="513" t="s">
        <v>3327</v>
      </c>
      <c r="JQT13" s="239" t="s">
        <v>3326</v>
      </c>
      <c r="JQU13" s="240"/>
      <c r="JQV13" s="241" t="s">
        <v>3320</v>
      </c>
      <c r="JQW13" s="242">
        <f t="shared" ref="JQW13" si="4718">ROUND(AVERAGE(JQW10:JQW12),2)</f>
        <v>5500</v>
      </c>
      <c r="JQX13" s="513" t="s">
        <v>3327</v>
      </c>
      <c r="JQY13" s="239" t="s">
        <v>3326</v>
      </c>
      <c r="JQZ13" s="240"/>
      <c r="JRA13" s="241" t="s">
        <v>3320</v>
      </c>
      <c r="JRB13" s="242">
        <f t="shared" ref="JRB13" si="4719">ROUND(AVERAGE(JRB10:JRB12),2)</f>
        <v>5500</v>
      </c>
      <c r="JRC13" s="513" t="s">
        <v>3327</v>
      </c>
      <c r="JRD13" s="239" t="s">
        <v>3326</v>
      </c>
      <c r="JRE13" s="240"/>
      <c r="JRF13" s="241" t="s">
        <v>3320</v>
      </c>
      <c r="JRG13" s="242">
        <f t="shared" ref="JRG13" si="4720">ROUND(AVERAGE(JRG10:JRG12),2)</f>
        <v>5500</v>
      </c>
      <c r="JRH13" s="513" t="s">
        <v>3327</v>
      </c>
      <c r="JRI13" s="239" t="s">
        <v>3326</v>
      </c>
      <c r="JRJ13" s="240"/>
      <c r="JRK13" s="241" t="s">
        <v>3320</v>
      </c>
      <c r="JRL13" s="242">
        <f t="shared" ref="JRL13" si="4721">ROUND(AVERAGE(JRL10:JRL12),2)</f>
        <v>5500</v>
      </c>
      <c r="JRM13" s="513" t="s">
        <v>3327</v>
      </c>
      <c r="JRN13" s="239" t="s">
        <v>3326</v>
      </c>
      <c r="JRO13" s="240"/>
      <c r="JRP13" s="241" t="s">
        <v>3320</v>
      </c>
      <c r="JRQ13" s="242">
        <f t="shared" ref="JRQ13" si="4722">ROUND(AVERAGE(JRQ10:JRQ12),2)</f>
        <v>5500</v>
      </c>
      <c r="JRR13" s="513" t="s">
        <v>3327</v>
      </c>
      <c r="JRS13" s="239" t="s">
        <v>3326</v>
      </c>
      <c r="JRT13" s="240"/>
      <c r="JRU13" s="241" t="s">
        <v>3320</v>
      </c>
      <c r="JRV13" s="242">
        <f t="shared" ref="JRV13" si="4723">ROUND(AVERAGE(JRV10:JRV12),2)</f>
        <v>5500</v>
      </c>
      <c r="JRW13" s="513" t="s">
        <v>3327</v>
      </c>
      <c r="JRX13" s="239" t="s">
        <v>3326</v>
      </c>
      <c r="JRY13" s="240"/>
      <c r="JRZ13" s="241" t="s">
        <v>3320</v>
      </c>
      <c r="JSA13" s="242">
        <f t="shared" ref="JSA13" si="4724">ROUND(AVERAGE(JSA10:JSA12),2)</f>
        <v>5500</v>
      </c>
      <c r="JSB13" s="513" t="s">
        <v>3327</v>
      </c>
      <c r="JSC13" s="239" t="s">
        <v>3326</v>
      </c>
      <c r="JSD13" s="240"/>
      <c r="JSE13" s="241" t="s">
        <v>3320</v>
      </c>
      <c r="JSF13" s="242">
        <f t="shared" ref="JSF13" si="4725">ROUND(AVERAGE(JSF10:JSF12),2)</f>
        <v>5500</v>
      </c>
      <c r="JSG13" s="513" t="s">
        <v>3327</v>
      </c>
      <c r="JSH13" s="239" t="s">
        <v>3326</v>
      </c>
      <c r="JSI13" s="240"/>
      <c r="JSJ13" s="241" t="s">
        <v>3320</v>
      </c>
      <c r="JSK13" s="242">
        <f t="shared" ref="JSK13" si="4726">ROUND(AVERAGE(JSK10:JSK12),2)</f>
        <v>5500</v>
      </c>
      <c r="JSL13" s="513" t="s">
        <v>3327</v>
      </c>
      <c r="JSM13" s="239" t="s">
        <v>3326</v>
      </c>
      <c r="JSN13" s="240"/>
      <c r="JSO13" s="241" t="s">
        <v>3320</v>
      </c>
      <c r="JSP13" s="242">
        <f t="shared" ref="JSP13" si="4727">ROUND(AVERAGE(JSP10:JSP12),2)</f>
        <v>5500</v>
      </c>
      <c r="JSQ13" s="513" t="s">
        <v>3327</v>
      </c>
      <c r="JSR13" s="239" t="s">
        <v>3326</v>
      </c>
      <c r="JSS13" s="240"/>
      <c r="JST13" s="241" t="s">
        <v>3320</v>
      </c>
      <c r="JSU13" s="242">
        <f t="shared" ref="JSU13" si="4728">ROUND(AVERAGE(JSU10:JSU12),2)</f>
        <v>5500</v>
      </c>
      <c r="JSV13" s="513" t="s">
        <v>3327</v>
      </c>
      <c r="JSW13" s="239" t="s">
        <v>3326</v>
      </c>
      <c r="JSX13" s="240"/>
      <c r="JSY13" s="241" t="s">
        <v>3320</v>
      </c>
      <c r="JSZ13" s="242">
        <f t="shared" ref="JSZ13" si="4729">ROUND(AVERAGE(JSZ10:JSZ12),2)</f>
        <v>5500</v>
      </c>
      <c r="JTA13" s="513" t="s">
        <v>3327</v>
      </c>
      <c r="JTB13" s="239" t="s">
        <v>3326</v>
      </c>
      <c r="JTC13" s="240"/>
      <c r="JTD13" s="241" t="s">
        <v>3320</v>
      </c>
      <c r="JTE13" s="242">
        <f t="shared" ref="JTE13" si="4730">ROUND(AVERAGE(JTE10:JTE12),2)</f>
        <v>5500</v>
      </c>
      <c r="JTF13" s="513" t="s">
        <v>3327</v>
      </c>
      <c r="JTG13" s="239" t="s">
        <v>3326</v>
      </c>
      <c r="JTH13" s="240"/>
      <c r="JTI13" s="241" t="s">
        <v>3320</v>
      </c>
      <c r="JTJ13" s="242">
        <f t="shared" ref="JTJ13" si="4731">ROUND(AVERAGE(JTJ10:JTJ12),2)</f>
        <v>5500</v>
      </c>
      <c r="JTK13" s="513" t="s">
        <v>3327</v>
      </c>
      <c r="JTL13" s="239" t="s">
        <v>3326</v>
      </c>
      <c r="JTM13" s="240"/>
      <c r="JTN13" s="241" t="s">
        <v>3320</v>
      </c>
      <c r="JTO13" s="242">
        <f t="shared" ref="JTO13" si="4732">ROUND(AVERAGE(JTO10:JTO12),2)</f>
        <v>5500</v>
      </c>
      <c r="JTP13" s="513" t="s">
        <v>3327</v>
      </c>
      <c r="JTQ13" s="239" t="s">
        <v>3326</v>
      </c>
      <c r="JTR13" s="240"/>
      <c r="JTS13" s="241" t="s">
        <v>3320</v>
      </c>
      <c r="JTT13" s="242">
        <f t="shared" ref="JTT13" si="4733">ROUND(AVERAGE(JTT10:JTT12),2)</f>
        <v>5500</v>
      </c>
      <c r="JTU13" s="513" t="s">
        <v>3327</v>
      </c>
      <c r="JTV13" s="239" t="s">
        <v>3326</v>
      </c>
      <c r="JTW13" s="240"/>
      <c r="JTX13" s="241" t="s">
        <v>3320</v>
      </c>
      <c r="JTY13" s="242">
        <f t="shared" ref="JTY13" si="4734">ROUND(AVERAGE(JTY10:JTY12),2)</f>
        <v>5500</v>
      </c>
      <c r="JTZ13" s="513" t="s">
        <v>3327</v>
      </c>
      <c r="JUA13" s="239" t="s">
        <v>3326</v>
      </c>
      <c r="JUB13" s="240"/>
      <c r="JUC13" s="241" t="s">
        <v>3320</v>
      </c>
      <c r="JUD13" s="242">
        <f t="shared" ref="JUD13" si="4735">ROUND(AVERAGE(JUD10:JUD12),2)</f>
        <v>5500</v>
      </c>
      <c r="JUE13" s="513" t="s">
        <v>3327</v>
      </c>
      <c r="JUF13" s="239" t="s">
        <v>3326</v>
      </c>
      <c r="JUG13" s="240"/>
      <c r="JUH13" s="241" t="s">
        <v>3320</v>
      </c>
      <c r="JUI13" s="242">
        <f t="shared" ref="JUI13" si="4736">ROUND(AVERAGE(JUI10:JUI12),2)</f>
        <v>5500</v>
      </c>
      <c r="JUJ13" s="513" t="s">
        <v>3327</v>
      </c>
      <c r="JUK13" s="239" t="s">
        <v>3326</v>
      </c>
      <c r="JUL13" s="240"/>
      <c r="JUM13" s="241" t="s">
        <v>3320</v>
      </c>
      <c r="JUN13" s="242">
        <f t="shared" ref="JUN13" si="4737">ROUND(AVERAGE(JUN10:JUN12),2)</f>
        <v>5500</v>
      </c>
      <c r="JUO13" s="513" t="s">
        <v>3327</v>
      </c>
      <c r="JUP13" s="239" t="s">
        <v>3326</v>
      </c>
      <c r="JUQ13" s="240"/>
      <c r="JUR13" s="241" t="s">
        <v>3320</v>
      </c>
      <c r="JUS13" s="242">
        <f t="shared" ref="JUS13" si="4738">ROUND(AVERAGE(JUS10:JUS12),2)</f>
        <v>5500</v>
      </c>
      <c r="JUT13" s="513" t="s">
        <v>3327</v>
      </c>
      <c r="JUU13" s="239" t="s">
        <v>3326</v>
      </c>
      <c r="JUV13" s="240"/>
      <c r="JUW13" s="241" t="s">
        <v>3320</v>
      </c>
      <c r="JUX13" s="242">
        <f t="shared" ref="JUX13" si="4739">ROUND(AVERAGE(JUX10:JUX12),2)</f>
        <v>5500</v>
      </c>
      <c r="JUY13" s="513" t="s">
        <v>3327</v>
      </c>
      <c r="JUZ13" s="239" t="s">
        <v>3326</v>
      </c>
      <c r="JVA13" s="240"/>
      <c r="JVB13" s="241" t="s">
        <v>3320</v>
      </c>
      <c r="JVC13" s="242">
        <f t="shared" ref="JVC13" si="4740">ROUND(AVERAGE(JVC10:JVC12),2)</f>
        <v>5500</v>
      </c>
      <c r="JVD13" s="513" t="s">
        <v>3327</v>
      </c>
      <c r="JVE13" s="239" t="s">
        <v>3326</v>
      </c>
      <c r="JVF13" s="240"/>
      <c r="JVG13" s="241" t="s">
        <v>3320</v>
      </c>
      <c r="JVH13" s="242">
        <f t="shared" ref="JVH13" si="4741">ROUND(AVERAGE(JVH10:JVH12),2)</f>
        <v>5500</v>
      </c>
      <c r="JVI13" s="513" t="s">
        <v>3327</v>
      </c>
      <c r="JVJ13" s="239" t="s">
        <v>3326</v>
      </c>
      <c r="JVK13" s="240"/>
      <c r="JVL13" s="241" t="s">
        <v>3320</v>
      </c>
      <c r="JVM13" s="242">
        <f t="shared" ref="JVM13" si="4742">ROUND(AVERAGE(JVM10:JVM12),2)</f>
        <v>5500</v>
      </c>
      <c r="JVN13" s="513" t="s">
        <v>3327</v>
      </c>
      <c r="JVO13" s="239" t="s">
        <v>3326</v>
      </c>
      <c r="JVP13" s="240"/>
      <c r="JVQ13" s="241" t="s">
        <v>3320</v>
      </c>
      <c r="JVR13" s="242">
        <f t="shared" ref="JVR13" si="4743">ROUND(AVERAGE(JVR10:JVR12),2)</f>
        <v>5500</v>
      </c>
      <c r="JVS13" s="513" t="s">
        <v>3327</v>
      </c>
      <c r="JVT13" s="239" t="s">
        <v>3326</v>
      </c>
      <c r="JVU13" s="240"/>
      <c r="JVV13" s="241" t="s">
        <v>3320</v>
      </c>
      <c r="JVW13" s="242">
        <f t="shared" ref="JVW13" si="4744">ROUND(AVERAGE(JVW10:JVW12),2)</f>
        <v>5500</v>
      </c>
      <c r="JVX13" s="513" t="s">
        <v>3327</v>
      </c>
      <c r="JVY13" s="239" t="s">
        <v>3326</v>
      </c>
      <c r="JVZ13" s="240"/>
      <c r="JWA13" s="241" t="s">
        <v>3320</v>
      </c>
      <c r="JWB13" s="242">
        <f t="shared" ref="JWB13" si="4745">ROUND(AVERAGE(JWB10:JWB12),2)</f>
        <v>5500</v>
      </c>
      <c r="JWC13" s="513" t="s">
        <v>3327</v>
      </c>
      <c r="JWD13" s="239" t="s">
        <v>3326</v>
      </c>
      <c r="JWE13" s="240"/>
      <c r="JWF13" s="241" t="s">
        <v>3320</v>
      </c>
      <c r="JWG13" s="242">
        <f t="shared" ref="JWG13" si="4746">ROUND(AVERAGE(JWG10:JWG12),2)</f>
        <v>5500</v>
      </c>
      <c r="JWH13" s="513" t="s">
        <v>3327</v>
      </c>
      <c r="JWI13" s="239" t="s">
        <v>3326</v>
      </c>
      <c r="JWJ13" s="240"/>
      <c r="JWK13" s="241" t="s">
        <v>3320</v>
      </c>
      <c r="JWL13" s="242">
        <f t="shared" ref="JWL13" si="4747">ROUND(AVERAGE(JWL10:JWL12),2)</f>
        <v>5500</v>
      </c>
      <c r="JWM13" s="513" t="s">
        <v>3327</v>
      </c>
      <c r="JWN13" s="239" t="s">
        <v>3326</v>
      </c>
      <c r="JWO13" s="240"/>
      <c r="JWP13" s="241" t="s">
        <v>3320</v>
      </c>
      <c r="JWQ13" s="242">
        <f t="shared" ref="JWQ13" si="4748">ROUND(AVERAGE(JWQ10:JWQ12),2)</f>
        <v>5500</v>
      </c>
      <c r="JWR13" s="513" t="s">
        <v>3327</v>
      </c>
      <c r="JWS13" s="239" t="s">
        <v>3326</v>
      </c>
      <c r="JWT13" s="240"/>
      <c r="JWU13" s="241" t="s">
        <v>3320</v>
      </c>
      <c r="JWV13" s="242">
        <f t="shared" ref="JWV13" si="4749">ROUND(AVERAGE(JWV10:JWV12),2)</f>
        <v>5500</v>
      </c>
      <c r="JWW13" s="513" t="s">
        <v>3327</v>
      </c>
      <c r="JWX13" s="239" t="s">
        <v>3326</v>
      </c>
      <c r="JWY13" s="240"/>
      <c r="JWZ13" s="241" t="s">
        <v>3320</v>
      </c>
      <c r="JXA13" s="242">
        <f t="shared" ref="JXA13" si="4750">ROUND(AVERAGE(JXA10:JXA12),2)</f>
        <v>5500</v>
      </c>
      <c r="JXB13" s="513" t="s">
        <v>3327</v>
      </c>
      <c r="JXC13" s="239" t="s">
        <v>3326</v>
      </c>
      <c r="JXD13" s="240"/>
      <c r="JXE13" s="241" t="s">
        <v>3320</v>
      </c>
      <c r="JXF13" s="242">
        <f t="shared" ref="JXF13" si="4751">ROUND(AVERAGE(JXF10:JXF12),2)</f>
        <v>5500</v>
      </c>
      <c r="JXG13" s="513" t="s">
        <v>3327</v>
      </c>
      <c r="JXH13" s="239" t="s">
        <v>3326</v>
      </c>
      <c r="JXI13" s="240"/>
      <c r="JXJ13" s="241" t="s">
        <v>3320</v>
      </c>
      <c r="JXK13" s="242">
        <f t="shared" ref="JXK13" si="4752">ROUND(AVERAGE(JXK10:JXK12),2)</f>
        <v>5500</v>
      </c>
      <c r="JXL13" s="513" t="s">
        <v>3327</v>
      </c>
      <c r="JXM13" s="239" t="s">
        <v>3326</v>
      </c>
      <c r="JXN13" s="240"/>
      <c r="JXO13" s="241" t="s">
        <v>3320</v>
      </c>
      <c r="JXP13" s="242">
        <f t="shared" ref="JXP13" si="4753">ROUND(AVERAGE(JXP10:JXP12),2)</f>
        <v>5500</v>
      </c>
      <c r="JXQ13" s="513" t="s">
        <v>3327</v>
      </c>
      <c r="JXR13" s="239" t="s">
        <v>3326</v>
      </c>
      <c r="JXS13" s="240"/>
      <c r="JXT13" s="241" t="s">
        <v>3320</v>
      </c>
      <c r="JXU13" s="242">
        <f t="shared" ref="JXU13" si="4754">ROUND(AVERAGE(JXU10:JXU12),2)</f>
        <v>5500</v>
      </c>
      <c r="JXV13" s="513" t="s">
        <v>3327</v>
      </c>
      <c r="JXW13" s="239" t="s">
        <v>3326</v>
      </c>
      <c r="JXX13" s="240"/>
      <c r="JXY13" s="241" t="s">
        <v>3320</v>
      </c>
      <c r="JXZ13" s="242">
        <f t="shared" ref="JXZ13" si="4755">ROUND(AVERAGE(JXZ10:JXZ12),2)</f>
        <v>5500</v>
      </c>
      <c r="JYA13" s="513" t="s">
        <v>3327</v>
      </c>
      <c r="JYB13" s="239" t="s">
        <v>3326</v>
      </c>
      <c r="JYC13" s="240"/>
      <c r="JYD13" s="241" t="s">
        <v>3320</v>
      </c>
      <c r="JYE13" s="242">
        <f t="shared" ref="JYE13" si="4756">ROUND(AVERAGE(JYE10:JYE12),2)</f>
        <v>5500</v>
      </c>
      <c r="JYF13" s="513" t="s">
        <v>3327</v>
      </c>
      <c r="JYG13" s="239" t="s">
        <v>3326</v>
      </c>
      <c r="JYH13" s="240"/>
      <c r="JYI13" s="241" t="s">
        <v>3320</v>
      </c>
      <c r="JYJ13" s="242">
        <f t="shared" ref="JYJ13" si="4757">ROUND(AVERAGE(JYJ10:JYJ12),2)</f>
        <v>5500</v>
      </c>
      <c r="JYK13" s="513" t="s">
        <v>3327</v>
      </c>
      <c r="JYL13" s="239" t="s">
        <v>3326</v>
      </c>
      <c r="JYM13" s="240"/>
      <c r="JYN13" s="241" t="s">
        <v>3320</v>
      </c>
      <c r="JYO13" s="242">
        <f t="shared" ref="JYO13" si="4758">ROUND(AVERAGE(JYO10:JYO12),2)</f>
        <v>5500</v>
      </c>
      <c r="JYP13" s="513" t="s">
        <v>3327</v>
      </c>
      <c r="JYQ13" s="239" t="s">
        <v>3326</v>
      </c>
      <c r="JYR13" s="240"/>
      <c r="JYS13" s="241" t="s">
        <v>3320</v>
      </c>
      <c r="JYT13" s="242">
        <f t="shared" ref="JYT13" si="4759">ROUND(AVERAGE(JYT10:JYT12),2)</f>
        <v>5500</v>
      </c>
      <c r="JYU13" s="513" t="s">
        <v>3327</v>
      </c>
      <c r="JYV13" s="239" t="s">
        <v>3326</v>
      </c>
      <c r="JYW13" s="240"/>
      <c r="JYX13" s="241" t="s">
        <v>3320</v>
      </c>
      <c r="JYY13" s="242">
        <f t="shared" ref="JYY13" si="4760">ROUND(AVERAGE(JYY10:JYY12),2)</f>
        <v>5500</v>
      </c>
      <c r="JYZ13" s="513" t="s">
        <v>3327</v>
      </c>
      <c r="JZA13" s="239" t="s">
        <v>3326</v>
      </c>
      <c r="JZB13" s="240"/>
      <c r="JZC13" s="241" t="s">
        <v>3320</v>
      </c>
      <c r="JZD13" s="242">
        <f t="shared" ref="JZD13" si="4761">ROUND(AVERAGE(JZD10:JZD12),2)</f>
        <v>5500</v>
      </c>
      <c r="JZE13" s="513" t="s">
        <v>3327</v>
      </c>
      <c r="JZF13" s="239" t="s">
        <v>3326</v>
      </c>
      <c r="JZG13" s="240"/>
      <c r="JZH13" s="241" t="s">
        <v>3320</v>
      </c>
      <c r="JZI13" s="242">
        <f t="shared" ref="JZI13" si="4762">ROUND(AVERAGE(JZI10:JZI12),2)</f>
        <v>5500</v>
      </c>
      <c r="JZJ13" s="513" t="s">
        <v>3327</v>
      </c>
      <c r="JZK13" s="239" t="s">
        <v>3326</v>
      </c>
      <c r="JZL13" s="240"/>
      <c r="JZM13" s="241" t="s">
        <v>3320</v>
      </c>
      <c r="JZN13" s="242">
        <f t="shared" ref="JZN13" si="4763">ROUND(AVERAGE(JZN10:JZN12),2)</f>
        <v>5500</v>
      </c>
      <c r="JZO13" s="513" t="s">
        <v>3327</v>
      </c>
      <c r="JZP13" s="239" t="s">
        <v>3326</v>
      </c>
      <c r="JZQ13" s="240"/>
      <c r="JZR13" s="241" t="s">
        <v>3320</v>
      </c>
      <c r="JZS13" s="242">
        <f t="shared" ref="JZS13" si="4764">ROUND(AVERAGE(JZS10:JZS12),2)</f>
        <v>5500</v>
      </c>
      <c r="JZT13" s="513" t="s">
        <v>3327</v>
      </c>
      <c r="JZU13" s="239" t="s">
        <v>3326</v>
      </c>
      <c r="JZV13" s="240"/>
      <c r="JZW13" s="241" t="s">
        <v>3320</v>
      </c>
      <c r="JZX13" s="242">
        <f t="shared" ref="JZX13" si="4765">ROUND(AVERAGE(JZX10:JZX12),2)</f>
        <v>5500</v>
      </c>
      <c r="JZY13" s="513" t="s">
        <v>3327</v>
      </c>
      <c r="JZZ13" s="239" t="s">
        <v>3326</v>
      </c>
      <c r="KAA13" s="240"/>
      <c r="KAB13" s="241" t="s">
        <v>3320</v>
      </c>
      <c r="KAC13" s="242">
        <f t="shared" ref="KAC13" si="4766">ROUND(AVERAGE(KAC10:KAC12),2)</f>
        <v>5500</v>
      </c>
      <c r="KAD13" s="513" t="s">
        <v>3327</v>
      </c>
      <c r="KAE13" s="239" t="s">
        <v>3326</v>
      </c>
      <c r="KAF13" s="240"/>
      <c r="KAG13" s="241" t="s">
        <v>3320</v>
      </c>
      <c r="KAH13" s="242">
        <f t="shared" ref="KAH13" si="4767">ROUND(AVERAGE(KAH10:KAH12),2)</f>
        <v>5500</v>
      </c>
      <c r="KAI13" s="513" t="s">
        <v>3327</v>
      </c>
      <c r="KAJ13" s="239" t="s">
        <v>3326</v>
      </c>
      <c r="KAK13" s="240"/>
      <c r="KAL13" s="241" t="s">
        <v>3320</v>
      </c>
      <c r="KAM13" s="242">
        <f t="shared" ref="KAM13" si="4768">ROUND(AVERAGE(KAM10:KAM12),2)</f>
        <v>5500</v>
      </c>
      <c r="KAN13" s="513" t="s">
        <v>3327</v>
      </c>
      <c r="KAO13" s="239" t="s">
        <v>3326</v>
      </c>
      <c r="KAP13" s="240"/>
      <c r="KAQ13" s="241" t="s">
        <v>3320</v>
      </c>
      <c r="KAR13" s="242">
        <f t="shared" ref="KAR13" si="4769">ROUND(AVERAGE(KAR10:KAR12),2)</f>
        <v>5500</v>
      </c>
      <c r="KAS13" s="513" t="s">
        <v>3327</v>
      </c>
      <c r="KAT13" s="239" t="s">
        <v>3326</v>
      </c>
      <c r="KAU13" s="240"/>
      <c r="KAV13" s="241" t="s">
        <v>3320</v>
      </c>
      <c r="KAW13" s="242">
        <f t="shared" ref="KAW13" si="4770">ROUND(AVERAGE(KAW10:KAW12),2)</f>
        <v>5500</v>
      </c>
      <c r="KAX13" s="513" t="s">
        <v>3327</v>
      </c>
      <c r="KAY13" s="239" t="s">
        <v>3326</v>
      </c>
      <c r="KAZ13" s="240"/>
      <c r="KBA13" s="241" t="s">
        <v>3320</v>
      </c>
      <c r="KBB13" s="242">
        <f t="shared" ref="KBB13" si="4771">ROUND(AVERAGE(KBB10:KBB12),2)</f>
        <v>5500</v>
      </c>
      <c r="KBC13" s="513" t="s">
        <v>3327</v>
      </c>
      <c r="KBD13" s="239" t="s">
        <v>3326</v>
      </c>
      <c r="KBE13" s="240"/>
      <c r="KBF13" s="241" t="s">
        <v>3320</v>
      </c>
      <c r="KBG13" s="242">
        <f t="shared" ref="KBG13" si="4772">ROUND(AVERAGE(KBG10:KBG12),2)</f>
        <v>5500</v>
      </c>
      <c r="KBH13" s="513" t="s">
        <v>3327</v>
      </c>
      <c r="KBI13" s="239" t="s">
        <v>3326</v>
      </c>
      <c r="KBJ13" s="240"/>
      <c r="KBK13" s="241" t="s">
        <v>3320</v>
      </c>
      <c r="KBL13" s="242">
        <f t="shared" ref="KBL13" si="4773">ROUND(AVERAGE(KBL10:KBL12),2)</f>
        <v>5500</v>
      </c>
      <c r="KBM13" s="513" t="s">
        <v>3327</v>
      </c>
      <c r="KBN13" s="239" t="s">
        <v>3326</v>
      </c>
      <c r="KBO13" s="240"/>
      <c r="KBP13" s="241" t="s">
        <v>3320</v>
      </c>
      <c r="KBQ13" s="242">
        <f t="shared" ref="KBQ13" si="4774">ROUND(AVERAGE(KBQ10:KBQ12),2)</f>
        <v>5500</v>
      </c>
      <c r="KBR13" s="513" t="s">
        <v>3327</v>
      </c>
      <c r="KBS13" s="239" t="s">
        <v>3326</v>
      </c>
      <c r="KBT13" s="240"/>
      <c r="KBU13" s="241" t="s">
        <v>3320</v>
      </c>
      <c r="KBV13" s="242">
        <f t="shared" ref="KBV13" si="4775">ROUND(AVERAGE(KBV10:KBV12),2)</f>
        <v>5500</v>
      </c>
      <c r="KBW13" s="513" t="s">
        <v>3327</v>
      </c>
      <c r="KBX13" s="239" t="s">
        <v>3326</v>
      </c>
      <c r="KBY13" s="240"/>
      <c r="KBZ13" s="241" t="s">
        <v>3320</v>
      </c>
      <c r="KCA13" s="242">
        <f t="shared" ref="KCA13" si="4776">ROUND(AVERAGE(KCA10:KCA12),2)</f>
        <v>5500</v>
      </c>
      <c r="KCB13" s="513" t="s">
        <v>3327</v>
      </c>
      <c r="KCC13" s="239" t="s">
        <v>3326</v>
      </c>
      <c r="KCD13" s="240"/>
      <c r="KCE13" s="241" t="s">
        <v>3320</v>
      </c>
      <c r="KCF13" s="242">
        <f t="shared" ref="KCF13" si="4777">ROUND(AVERAGE(KCF10:KCF12),2)</f>
        <v>5500</v>
      </c>
      <c r="KCG13" s="513" t="s">
        <v>3327</v>
      </c>
      <c r="KCH13" s="239" t="s">
        <v>3326</v>
      </c>
      <c r="KCI13" s="240"/>
      <c r="KCJ13" s="241" t="s">
        <v>3320</v>
      </c>
      <c r="KCK13" s="242">
        <f t="shared" ref="KCK13" si="4778">ROUND(AVERAGE(KCK10:KCK12),2)</f>
        <v>5500</v>
      </c>
      <c r="KCL13" s="513" t="s">
        <v>3327</v>
      </c>
      <c r="KCM13" s="239" t="s">
        <v>3326</v>
      </c>
      <c r="KCN13" s="240"/>
      <c r="KCO13" s="241" t="s">
        <v>3320</v>
      </c>
      <c r="KCP13" s="242">
        <f t="shared" ref="KCP13" si="4779">ROUND(AVERAGE(KCP10:KCP12),2)</f>
        <v>5500</v>
      </c>
      <c r="KCQ13" s="513" t="s">
        <v>3327</v>
      </c>
      <c r="KCR13" s="239" t="s">
        <v>3326</v>
      </c>
      <c r="KCS13" s="240"/>
      <c r="KCT13" s="241" t="s">
        <v>3320</v>
      </c>
      <c r="KCU13" s="242">
        <f t="shared" ref="KCU13" si="4780">ROUND(AVERAGE(KCU10:KCU12),2)</f>
        <v>5500</v>
      </c>
      <c r="KCV13" s="513" t="s">
        <v>3327</v>
      </c>
      <c r="KCW13" s="239" t="s">
        <v>3326</v>
      </c>
      <c r="KCX13" s="240"/>
      <c r="KCY13" s="241" t="s">
        <v>3320</v>
      </c>
      <c r="KCZ13" s="242">
        <f t="shared" ref="KCZ13" si="4781">ROUND(AVERAGE(KCZ10:KCZ12),2)</f>
        <v>5500</v>
      </c>
      <c r="KDA13" s="513" t="s">
        <v>3327</v>
      </c>
      <c r="KDB13" s="239" t="s">
        <v>3326</v>
      </c>
      <c r="KDC13" s="240"/>
      <c r="KDD13" s="241" t="s">
        <v>3320</v>
      </c>
      <c r="KDE13" s="242">
        <f t="shared" ref="KDE13" si="4782">ROUND(AVERAGE(KDE10:KDE12),2)</f>
        <v>5500</v>
      </c>
      <c r="KDF13" s="513" t="s">
        <v>3327</v>
      </c>
      <c r="KDG13" s="239" t="s">
        <v>3326</v>
      </c>
      <c r="KDH13" s="240"/>
      <c r="KDI13" s="241" t="s">
        <v>3320</v>
      </c>
      <c r="KDJ13" s="242">
        <f t="shared" ref="KDJ13" si="4783">ROUND(AVERAGE(KDJ10:KDJ12),2)</f>
        <v>5500</v>
      </c>
      <c r="KDK13" s="513" t="s">
        <v>3327</v>
      </c>
      <c r="KDL13" s="239" t="s">
        <v>3326</v>
      </c>
      <c r="KDM13" s="240"/>
      <c r="KDN13" s="241" t="s">
        <v>3320</v>
      </c>
      <c r="KDO13" s="242">
        <f t="shared" ref="KDO13" si="4784">ROUND(AVERAGE(KDO10:KDO12),2)</f>
        <v>5500</v>
      </c>
      <c r="KDP13" s="513" t="s">
        <v>3327</v>
      </c>
      <c r="KDQ13" s="239" t="s">
        <v>3326</v>
      </c>
      <c r="KDR13" s="240"/>
      <c r="KDS13" s="241" t="s">
        <v>3320</v>
      </c>
      <c r="KDT13" s="242">
        <f t="shared" ref="KDT13" si="4785">ROUND(AVERAGE(KDT10:KDT12),2)</f>
        <v>5500</v>
      </c>
      <c r="KDU13" s="513" t="s">
        <v>3327</v>
      </c>
      <c r="KDV13" s="239" t="s">
        <v>3326</v>
      </c>
      <c r="KDW13" s="240"/>
      <c r="KDX13" s="241" t="s">
        <v>3320</v>
      </c>
      <c r="KDY13" s="242">
        <f t="shared" ref="KDY13" si="4786">ROUND(AVERAGE(KDY10:KDY12),2)</f>
        <v>5500</v>
      </c>
      <c r="KDZ13" s="513" t="s">
        <v>3327</v>
      </c>
      <c r="KEA13" s="239" t="s">
        <v>3326</v>
      </c>
      <c r="KEB13" s="240"/>
      <c r="KEC13" s="241" t="s">
        <v>3320</v>
      </c>
      <c r="KED13" s="242">
        <f t="shared" ref="KED13" si="4787">ROUND(AVERAGE(KED10:KED12),2)</f>
        <v>5500</v>
      </c>
      <c r="KEE13" s="513" t="s">
        <v>3327</v>
      </c>
      <c r="KEF13" s="239" t="s">
        <v>3326</v>
      </c>
      <c r="KEG13" s="240"/>
      <c r="KEH13" s="241" t="s">
        <v>3320</v>
      </c>
      <c r="KEI13" s="242">
        <f t="shared" ref="KEI13" si="4788">ROUND(AVERAGE(KEI10:KEI12),2)</f>
        <v>5500</v>
      </c>
      <c r="KEJ13" s="513" t="s">
        <v>3327</v>
      </c>
      <c r="KEK13" s="239" t="s">
        <v>3326</v>
      </c>
      <c r="KEL13" s="240"/>
      <c r="KEM13" s="241" t="s">
        <v>3320</v>
      </c>
      <c r="KEN13" s="242">
        <f t="shared" ref="KEN13" si="4789">ROUND(AVERAGE(KEN10:KEN12),2)</f>
        <v>5500</v>
      </c>
      <c r="KEO13" s="513" t="s">
        <v>3327</v>
      </c>
      <c r="KEP13" s="239" t="s">
        <v>3326</v>
      </c>
      <c r="KEQ13" s="240"/>
      <c r="KER13" s="241" t="s">
        <v>3320</v>
      </c>
      <c r="KES13" s="242">
        <f t="shared" ref="KES13" si="4790">ROUND(AVERAGE(KES10:KES12),2)</f>
        <v>5500</v>
      </c>
      <c r="KET13" s="513" t="s">
        <v>3327</v>
      </c>
      <c r="KEU13" s="239" t="s">
        <v>3326</v>
      </c>
      <c r="KEV13" s="240"/>
      <c r="KEW13" s="241" t="s">
        <v>3320</v>
      </c>
      <c r="KEX13" s="242">
        <f t="shared" ref="KEX13" si="4791">ROUND(AVERAGE(KEX10:KEX12),2)</f>
        <v>5500</v>
      </c>
      <c r="KEY13" s="513" t="s">
        <v>3327</v>
      </c>
      <c r="KEZ13" s="239" t="s">
        <v>3326</v>
      </c>
      <c r="KFA13" s="240"/>
      <c r="KFB13" s="241" t="s">
        <v>3320</v>
      </c>
      <c r="KFC13" s="242">
        <f t="shared" ref="KFC13" si="4792">ROUND(AVERAGE(KFC10:KFC12),2)</f>
        <v>5500</v>
      </c>
      <c r="KFD13" s="513" t="s">
        <v>3327</v>
      </c>
      <c r="KFE13" s="239" t="s">
        <v>3326</v>
      </c>
      <c r="KFF13" s="240"/>
      <c r="KFG13" s="241" t="s">
        <v>3320</v>
      </c>
      <c r="KFH13" s="242">
        <f t="shared" ref="KFH13" si="4793">ROUND(AVERAGE(KFH10:KFH12),2)</f>
        <v>5500</v>
      </c>
      <c r="KFI13" s="513" t="s">
        <v>3327</v>
      </c>
      <c r="KFJ13" s="239" t="s">
        <v>3326</v>
      </c>
      <c r="KFK13" s="240"/>
      <c r="KFL13" s="241" t="s">
        <v>3320</v>
      </c>
      <c r="KFM13" s="242">
        <f t="shared" ref="KFM13" si="4794">ROUND(AVERAGE(KFM10:KFM12),2)</f>
        <v>5500</v>
      </c>
      <c r="KFN13" s="513" t="s">
        <v>3327</v>
      </c>
      <c r="KFO13" s="239" t="s">
        <v>3326</v>
      </c>
      <c r="KFP13" s="240"/>
      <c r="KFQ13" s="241" t="s">
        <v>3320</v>
      </c>
      <c r="KFR13" s="242">
        <f t="shared" ref="KFR13" si="4795">ROUND(AVERAGE(KFR10:KFR12),2)</f>
        <v>5500</v>
      </c>
      <c r="KFS13" s="513" t="s">
        <v>3327</v>
      </c>
      <c r="KFT13" s="239" t="s">
        <v>3326</v>
      </c>
      <c r="KFU13" s="240"/>
      <c r="KFV13" s="241" t="s">
        <v>3320</v>
      </c>
      <c r="KFW13" s="242">
        <f t="shared" ref="KFW13" si="4796">ROUND(AVERAGE(KFW10:KFW12),2)</f>
        <v>5500</v>
      </c>
      <c r="KFX13" s="513" t="s">
        <v>3327</v>
      </c>
      <c r="KFY13" s="239" t="s">
        <v>3326</v>
      </c>
      <c r="KFZ13" s="240"/>
      <c r="KGA13" s="241" t="s">
        <v>3320</v>
      </c>
      <c r="KGB13" s="242">
        <f t="shared" ref="KGB13" si="4797">ROUND(AVERAGE(KGB10:KGB12),2)</f>
        <v>5500</v>
      </c>
      <c r="KGC13" s="513" t="s">
        <v>3327</v>
      </c>
      <c r="KGD13" s="239" t="s">
        <v>3326</v>
      </c>
      <c r="KGE13" s="240"/>
      <c r="KGF13" s="241" t="s">
        <v>3320</v>
      </c>
      <c r="KGG13" s="242">
        <f t="shared" ref="KGG13" si="4798">ROUND(AVERAGE(KGG10:KGG12),2)</f>
        <v>5500</v>
      </c>
      <c r="KGH13" s="513" t="s">
        <v>3327</v>
      </c>
      <c r="KGI13" s="239" t="s">
        <v>3326</v>
      </c>
      <c r="KGJ13" s="240"/>
      <c r="KGK13" s="241" t="s">
        <v>3320</v>
      </c>
      <c r="KGL13" s="242">
        <f t="shared" ref="KGL13" si="4799">ROUND(AVERAGE(KGL10:KGL12),2)</f>
        <v>5500</v>
      </c>
      <c r="KGM13" s="513" t="s">
        <v>3327</v>
      </c>
      <c r="KGN13" s="239" t="s">
        <v>3326</v>
      </c>
      <c r="KGO13" s="240"/>
      <c r="KGP13" s="241" t="s">
        <v>3320</v>
      </c>
      <c r="KGQ13" s="242">
        <f t="shared" ref="KGQ13" si="4800">ROUND(AVERAGE(KGQ10:KGQ12),2)</f>
        <v>5500</v>
      </c>
      <c r="KGR13" s="513" t="s">
        <v>3327</v>
      </c>
      <c r="KGS13" s="239" t="s">
        <v>3326</v>
      </c>
      <c r="KGT13" s="240"/>
      <c r="KGU13" s="241" t="s">
        <v>3320</v>
      </c>
      <c r="KGV13" s="242">
        <f t="shared" ref="KGV13" si="4801">ROUND(AVERAGE(KGV10:KGV12),2)</f>
        <v>5500</v>
      </c>
      <c r="KGW13" s="513" t="s">
        <v>3327</v>
      </c>
      <c r="KGX13" s="239" t="s">
        <v>3326</v>
      </c>
      <c r="KGY13" s="240"/>
      <c r="KGZ13" s="241" t="s">
        <v>3320</v>
      </c>
      <c r="KHA13" s="242">
        <f t="shared" ref="KHA13" si="4802">ROUND(AVERAGE(KHA10:KHA12),2)</f>
        <v>5500</v>
      </c>
      <c r="KHB13" s="513" t="s">
        <v>3327</v>
      </c>
      <c r="KHC13" s="239" t="s">
        <v>3326</v>
      </c>
      <c r="KHD13" s="240"/>
      <c r="KHE13" s="241" t="s">
        <v>3320</v>
      </c>
      <c r="KHF13" s="242">
        <f t="shared" ref="KHF13" si="4803">ROUND(AVERAGE(KHF10:KHF12),2)</f>
        <v>5500</v>
      </c>
      <c r="KHG13" s="513" t="s">
        <v>3327</v>
      </c>
      <c r="KHH13" s="239" t="s">
        <v>3326</v>
      </c>
      <c r="KHI13" s="240"/>
      <c r="KHJ13" s="241" t="s">
        <v>3320</v>
      </c>
      <c r="KHK13" s="242">
        <f t="shared" ref="KHK13" si="4804">ROUND(AVERAGE(KHK10:KHK12),2)</f>
        <v>5500</v>
      </c>
      <c r="KHL13" s="513" t="s">
        <v>3327</v>
      </c>
      <c r="KHM13" s="239" t="s">
        <v>3326</v>
      </c>
      <c r="KHN13" s="240"/>
      <c r="KHO13" s="241" t="s">
        <v>3320</v>
      </c>
      <c r="KHP13" s="242">
        <f t="shared" ref="KHP13" si="4805">ROUND(AVERAGE(KHP10:KHP12),2)</f>
        <v>5500</v>
      </c>
      <c r="KHQ13" s="513" t="s">
        <v>3327</v>
      </c>
      <c r="KHR13" s="239" t="s">
        <v>3326</v>
      </c>
      <c r="KHS13" s="240"/>
      <c r="KHT13" s="241" t="s">
        <v>3320</v>
      </c>
      <c r="KHU13" s="242">
        <f t="shared" ref="KHU13" si="4806">ROUND(AVERAGE(KHU10:KHU12),2)</f>
        <v>5500</v>
      </c>
      <c r="KHV13" s="513" t="s">
        <v>3327</v>
      </c>
      <c r="KHW13" s="239" t="s">
        <v>3326</v>
      </c>
      <c r="KHX13" s="240"/>
      <c r="KHY13" s="241" t="s">
        <v>3320</v>
      </c>
      <c r="KHZ13" s="242">
        <f t="shared" ref="KHZ13" si="4807">ROUND(AVERAGE(KHZ10:KHZ12),2)</f>
        <v>5500</v>
      </c>
      <c r="KIA13" s="513" t="s">
        <v>3327</v>
      </c>
      <c r="KIB13" s="239" t="s">
        <v>3326</v>
      </c>
      <c r="KIC13" s="240"/>
      <c r="KID13" s="241" t="s">
        <v>3320</v>
      </c>
      <c r="KIE13" s="242">
        <f t="shared" ref="KIE13" si="4808">ROUND(AVERAGE(KIE10:KIE12),2)</f>
        <v>5500</v>
      </c>
      <c r="KIF13" s="513" t="s">
        <v>3327</v>
      </c>
      <c r="KIG13" s="239" t="s">
        <v>3326</v>
      </c>
      <c r="KIH13" s="240"/>
      <c r="KII13" s="241" t="s">
        <v>3320</v>
      </c>
      <c r="KIJ13" s="242">
        <f t="shared" ref="KIJ13" si="4809">ROUND(AVERAGE(KIJ10:KIJ12),2)</f>
        <v>5500</v>
      </c>
      <c r="KIK13" s="513" t="s">
        <v>3327</v>
      </c>
      <c r="KIL13" s="239" t="s">
        <v>3326</v>
      </c>
      <c r="KIM13" s="240"/>
      <c r="KIN13" s="241" t="s">
        <v>3320</v>
      </c>
      <c r="KIO13" s="242">
        <f t="shared" ref="KIO13" si="4810">ROUND(AVERAGE(KIO10:KIO12),2)</f>
        <v>5500</v>
      </c>
      <c r="KIP13" s="513" t="s">
        <v>3327</v>
      </c>
      <c r="KIQ13" s="239" t="s">
        <v>3326</v>
      </c>
      <c r="KIR13" s="240"/>
      <c r="KIS13" s="241" t="s">
        <v>3320</v>
      </c>
      <c r="KIT13" s="242">
        <f t="shared" ref="KIT13" si="4811">ROUND(AVERAGE(KIT10:KIT12),2)</f>
        <v>5500</v>
      </c>
      <c r="KIU13" s="513" t="s">
        <v>3327</v>
      </c>
      <c r="KIV13" s="239" t="s">
        <v>3326</v>
      </c>
      <c r="KIW13" s="240"/>
      <c r="KIX13" s="241" t="s">
        <v>3320</v>
      </c>
      <c r="KIY13" s="242">
        <f t="shared" ref="KIY13" si="4812">ROUND(AVERAGE(KIY10:KIY12),2)</f>
        <v>5500</v>
      </c>
      <c r="KIZ13" s="513" t="s">
        <v>3327</v>
      </c>
      <c r="KJA13" s="239" t="s">
        <v>3326</v>
      </c>
      <c r="KJB13" s="240"/>
      <c r="KJC13" s="241" t="s">
        <v>3320</v>
      </c>
      <c r="KJD13" s="242">
        <f t="shared" ref="KJD13" si="4813">ROUND(AVERAGE(KJD10:KJD12),2)</f>
        <v>5500</v>
      </c>
      <c r="KJE13" s="513" t="s">
        <v>3327</v>
      </c>
      <c r="KJF13" s="239" t="s">
        <v>3326</v>
      </c>
      <c r="KJG13" s="240"/>
      <c r="KJH13" s="241" t="s">
        <v>3320</v>
      </c>
      <c r="KJI13" s="242">
        <f t="shared" ref="KJI13" si="4814">ROUND(AVERAGE(KJI10:KJI12),2)</f>
        <v>5500</v>
      </c>
      <c r="KJJ13" s="513" t="s">
        <v>3327</v>
      </c>
      <c r="KJK13" s="239" t="s">
        <v>3326</v>
      </c>
      <c r="KJL13" s="240"/>
      <c r="KJM13" s="241" t="s">
        <v>3320</v>
      </c>
      <c r="KJN13" s="242">
        <f t="shared" ref="KJN13" si="4815">ROUND(AVERAGE(KJN10:KJN12),2)</f>
        <v>5500</v>
      </c>
      <c r="KJO13" s="513" t="s">
        <v>3327</v>
      </c>
      <c r="KJP13" s="239" t="s">
        <v>3326</v>
      </c>
      <c r="KJQ13" s="240"/>
      <c r="KJR13" s="241" t="s">
        <v>3320</v>
      </c>
      <c r="KJS13" s="242">
        <f t="shared" ref="KJS13" si="4816">ROUND(AVERAGE(KJS10:KJS12),2)</f>
        <v>5500</v>
      </c>
      <c r="KJT13" s="513" t="s">
        <v>3327</v>
      </c>
      <c r="KJU13" s="239" t="s">
        <v>3326</v>
      </c>
      <c r="KJV13" s="240"/>
      <c r="KJW13" s="241" t="s">
        <v>3320</v>
      </c>
      <c r="KJX13" s="242">
        <f t="shared" ref="KJX13" si="4817">ROUND(AVERAGE(KJX10:KJX12),2)</f>
        <v>5500</v>
      </c>
      <c r="KJY13" s="513" t="s">
        <v>3327</v>
      </c>
      <c r="KJZ13" s="239" t="s">
        <v>3326</v>
      </c>
      <c r="KKA13" s="240"/>
      <c r="KKB13" s="241" t="s">
        <v>3320</v>
      </c>
      <c r="KKC13" s="242">
        <f t="shared" ref="KKC13" si="4818">ROUND(AVERAGE(KKC10:KKC12),2)</f>
        <v>5500</v>
      </c>
      <c r="KKD13" s="513" t="s">
        <v>3327</v>
      </c>
      <c r="KKE13" s="239" t="s">
        <v>3326</v>
      </c>
      <c r="KKF13" s="240"/>
      <c r="KKG13" s="241" t="s">
        <v>3320</v>
      </c>
      <c r="KKH13" s="242">
        <f t="shared" ref="KKH13" si="4819">ROUND(AVERAGE(KKH10:KKH12),2)</f>
        <v>5500</v>
      </c>
      <c r="KKI13" s="513" t="s">
        <v>3327</v>
      </c>
      <c r="KKJ13" s="239" t="s">
        <v>3326</v>
      </c>
      <c r="KKK13" s="240"/>
      <c r="KKL13" s="241" t="s">
        <v>3320</v>
      </c>
      <c r="KKM13" s="242">
        <f t="shared" ref="KKM13" si="4820">ROUND(AVERAGE(KKM10:KKM12),2)</f>
        <v>5500</v>
      </c>
      <c r="KKN13" s="513" t="s">
        <v>3327</v>
      </c>
      <c r="KKO13" s="239" t="s">
        <v>3326</v>
      </c>
      <c r="KKP13" s="240"/>
      <c r="KKQ13" s="241" t="s">
        <v>3320</v>
      </c>
      <c r="KKR13" s="242">
        <f t="shared" ref="KKR13" si="4821">ROUND(AVERAGE(KKR10:KKR12),2)</f>
        <v>5500</v>
      </c>
      <c r="KKS13" s="513" t="s">
        <v>3327</v>
      </c>
      <c r="KKT13" s="239" t="s">
        <v>3326</v>
      </c>
      <c r="KKU13" s="240"/>
      <c r="KKV13" s="241" t="s">
        <v>3320</v>
      </c>
      <c r="KKW13" s="242">
        <f t="shared" ref="KKW13" si="4822">ROUND(AVERAGE(KKW10:KKW12),2)</f>
        <v>5500</v>
      </c>
      <c r="KKX13" s="513" t="s">
        <v>3327</v>
      </c>
      <c r="KKY13" s="239" t="s">
        <v>3326</v>
      </c>
      <c r="KKZ13" s="240"/>
      <c r="KLA13" s="241" t="s">
        <v>3320</v>
      </c>
      <c r="KLB13" s="242">
        <f t="shared" ref="KLB13" si="4823">ROUND(AVERAGE(KLB10:KLB12),2)</f>
        <v>5500</v>
      </c>
      <c r="KLC13" s="513" t="s">
        <v>3327</v>
      </c>
      <c r="KLD13" s="239" t="s">
        <v>3326</v>
      </c>
      <c r="KLE13" s="240"/>
      <c r="KLF13" s="241" t="s">
        <v>3320</v>
      </c>
      <c r="KLG13" s="242">
        <f t="shared" ref="KLG13" si="4824">ROUND(AVERAGE(KLG10:KLG12),2)</f>
        <v>5500</v>
      </c>
      <c r="KLH13" s="513" t="s">
        <v>3327</v>
      </c>
      <c r="KLI13" s="239" t="s">
        <v>3326</v>
      </c>
      <c r="KLJ13" s="240"/>
      <c r="KLK13" s="241" t="s">
        <v>3320</v>
      </c>
      <c r="KLL13" s="242">
        <f t="shared" ref="KLL13" si="4825">ROUND(AVERAGE(KLL10:KLL12),2)</f>
        <v>5500</v>
      </c>
      <c r="KLM13" s="513" t="s">
        <v>3327</v>
      </c>
      <c r="KLN13" s="239" t="s">
        <v>3326</v>
      </c>
      <c r="KLO13" s="240"/>
      <c r="KLP13" s="241" t="s">
        <v>3320</v>
      </c>
      <c r="KLQ13" s="242">
        <f t="shared" ref="KLQ13" si="4826">ROUND(AVERAGE(KLQ10:KLQ12),2)</f>
        <v>5500</v>
      </c>
      <c r="KLR13" s="513" t="s">
        <v>3327</v>
      </c>
      <c r="KLS13" s="239" t="s">
        <v>3326</v>
      </c>
      <c r="KLT13" s="240"/>
      <c r="KLU13" s="241" t="s">
        <v>3320</v>
      </c>
      <c r="KLV13" s="242">
        <f t="shared" ref="KLV13" si="4827">ROUND(AVERAGE(KLV10:KLV12),2)</f>
        <v>5500</v>
      </c>
      <c r="KLW13" s="513" t="s">
        <v>3327</v>
      </c>
      <c r="KLX13" s="239" t="s">
        <v>3326</v>
      </c>
      <c r="KLY13" s="240"/>
      <c r="KLZ13" s="241" t="s">
        <v>3320</v>
      </c>
      <c r="KMA13" s="242">
        <f t="shared" ref="KMA13" si="4828">ROUND(AVERAGE(KMA10:KMA12),2)</f>
        <v>5500</v>
      </c>
      <c r="KMB13" s="513" t="s">
        <v>3327</v>
      </c>
      <c r="KMC13" s="239" t="s">
        <v>3326</v>
      </c>
      <c r="KMD13" s="240"/>
      <c r="KME13" s="241" t="s">
        <v>3320</v>
      </c>
      <c r="KMF13" s="242">
        <f t="shared" ref="KMF13" si="4829">ROUND(AVERAGE(KMF10:KMF12),2)</f>
        <v>5500</v>
      </c>
      <c r="KMG13" s="513" t="s">
        <v>3327</v>
      </c>
      <c r="KMH13" s="239" t="s">
        <v>3326</v>
      </c>
      <c r="KMI13" s="240"/>
      <c r="KMJ13" s="241" t="s">
        <v>3320</v>
      </c>
      <c r="KMK13" s="242">
        <f t="shared" ref="KMK13" si="4830">ROUND(AVERAGE(KMK10:KMK12),2)</f>
        <v>5500</v>
      </c>
      <c r="KML13" s="513" t="s">
        <v>3327</v>
      </c>
      <c r="KMM13" s="239" t="s">
        <v>3326</v>
      </c>
      <c r="KMN13" s="240"/>
      <c r="KMO13" s="241" t="s">
        <v>3320</v>
      </c>
      <c r="KMP13" s="242">
        <f t="shared" ref="KMP13" si="4831">ROUND(AVERAGE(KMP10:KMP12),2)</f>
        <v>5500</v>
      </c>
      <c r="KMQ13" s="513" t="s">
        <v>3327</v>
      </c>
      <c r="KMR13" s="239" t="s">
        <v>3326</v>
      </c>
      <c r="KMS13" s="240"/>
      <c r="KMT13" s="241" t="s">
        <v>3320</v>
      </c>
      <c r="KMU13" s="242">
        <f t="shared" ref="KMU13" si="4832">ROUND(AVERAGE(KMU10:KMU12),2)</f>
        <v>5500</v>
      </c>
      <c r="KMV13" s="513" t="s">
        <v>3327</v>
      </c>
      <c r="KMW13" s="239" t="s">
        <v>3326</v>
      </c>
      <c r="KMX13" s="240"/>
      <c r="KMY13" s="241" t="s">
        <v>3320</v>
      </c>
      <c r="KMZ13" s="242">
        <f t="shared" ref="KMZ13" si="4833">ROUND(AVERAGE(KMZ10:KMZ12),2)</f>
        <v>5500</v>
      </c>
      <c r="KNA13" s="513" t="s">
        <v>3327</v>
      </c>
      <c r="KNB13" s="239" t="s">
        <v>3326</v>
      </c>
      <c r="KNC13" s="240"/>
      <c r="KND13" s="241" t="s">
        <v>3320</v>
      </c>
      <c r="KNE13" s="242">
        <f t="shared" ref="KNE13" si="4834">ROUND(AVERAGE(KNE10:KNE12),2)</f>
        <v>5500</v>
      </c>
      <c r="KNF13" s="513" t="s">
        <v>3327</v>
      </c>
      <c r="KNG13" s="239" t="s">
        <v>3326</v>
      </c>
      <c r="KNH13" s="240"/>
      <c r="KNI13" s="241" t="s">
        <v>3320</v>
      </c>
      <c r="KNJ13" s="242">
        <f t="shared" ref="KNJ13" si="4835">ROUND(AVERAGE(KNJ10:KNJ12),2)</f>
        <v>5500</v>
      </c>
      <c r="KNK13" s="513" t="s">
        <v>3327</v>
      </c>
      <c r="KNL13" s="239" t="s">
        <v>3326</v>
      </c>
      <c r="KNM13" s="240"/>
      <c r="KNN13" s="241" t="s">
        <v>3320</v>
      </c>
      <c r="KNO13" s="242">
        <f t="shared" ref="KNO13" si="4836">ROUND(AVERAGE(KNO10:KNO12),2)</f>
        <v>5500</v>
      </c>
      <c r="KNP13" s="513" t="s">
        <v>3327</v>
      </c>
      <c r="KNQ13" s="239" t="s">
        <v>3326</v>
      </c>
      <c r="KNR13" s="240"/>
      <c r="KNS13" s="241" t="s">
        <v>3320</v>
      </c>
      <c r="KNT13" s="242">
        <f t="shared" ref="KNT13" si="4837">ROUND(AVERAGE(KNT10:KNT12),2)</f>
        <v>5500</v>
      </c>
      <c r="KNU13" s="513" t="s">
        <v>3327</v>
      </c>
      <c r="KNV13" s="239" t="s">
        <v>3326</v>
      </c>
      <c r="KNW13" s="240"/>
      <c r="KNX13" s="241" t="s">
        <v>3320</v>
      </c>
      <c r="KNY13" s="242">
        <f t="shared" ref="KNY13" si="4838">ROUND(AVERAGE(KNY10:KNY12),2)</f>
        <v>5500</v>
      </c>
      <c r="KNZ13" s="513" t="s">
        <v>3327</v>
      </c>
      <c r="KOA13" s="239" t="s">
        <v>3326</v>
      </c>
      <c r="KOB13" s="240"/>
      <c r="KOC13" s="241" t="s">
        <v>3320</v>
      </c>
      <c r="KOD13" s="242">
        <f t="shared" ref="KOD13" si="4839">ROUND(AVERAGE(KOD10:KOD12),2)</f>
        <v>5500</v>
      </c>
      <c r="KOE13" s="513" t="s">
        <v>3327</v>
      </c>
      <c r="KOF13" s="239" t="s">
        <v>3326</v>
      </c>
      <c r="KOG13" s="240"/>
      <c r="KOH13" s="241" t="s">
        <v>3320</v>
      </c>
      <c r="KOI13" s="242">
        <f t="shared" ref="KOI13" si="4840">ROUND(AVERAGE(KOI10:KOI12),2)</f>
        <v>5500</v>
      </c>
      <c r="KOJ13" s="513" t="s">
        <v>3327</v>
      </c>
      <c r="KOK13" s="239" t="s">
        <v>3326</v>
      </c>
      <c r="KOL13" s="240"/>
      <c r="KOM13" s="241" t="s">
        <v>3320</v>
      </c>
      <c r="KON13" s="242">
        <f t="shared" ref="KON13" si="4841">ROUND(AVERAGE(KON10:KON12),2)</f>
        <v>5500</v>
      </c>
      <c r="KOO13" s="513" t="s">
        <v>3327</v>
      </c>
      <c r="KOP13" s="239" t="s">
        <v>3326</v>
      </c>
      <c r="KOQ13" s="240"/>
      <c r="KOR13" s="241" t="s">
        <v>3320</v>
      </c>
      <c r="KOS13" s="242">
        <f t="shared" ref="KOS13" si="4842">ROUND(AVERAGE(KOS10:KOS12),2)</f>
        <v>5500</v>
      </c>
      <c r="KOT13" s="513" t="s">
        <v>3327</v>
      </c>
      <c r="KOU13" s="239" t="s">
        <v>3326</v>
      </c>
      <c r="KOV13" s="240"/>
      <c r="KOW13" s="241" t="s">
        <v>3320</v>
      </c>
      <c r="KOX13" s="242">
        <f t="shared" ref="KOX13" si="4843">ROUND(AVERAGE(KOX10:KOX12),2)</f>
        <v>5500</v>
      </c>
      <c r="KOY13" s="513" t="s">
        <v>3327</v>
      </c>
      <c r="KOZ13" s="239" t="s">
        <v>3326</v>
      </c>
      <c r="KPA13" s="240"/>
      <c r="KPB13" s="241" t="s">
        <v>3320</v>
      </c>
      <c r="KPC13" s="242">
        <f t="shared" ref="KPC13" si="4844">ROUND(AVERAGE(KPC10:KPC12),2)</f>
        <v>5500</v>
      </c>
      <c r="KPD13" s="513" t="s">
        <v>3327</v>
      </c>
      <c r="KPE13" s="239" t="s">
        <v>3326</v>
      </c>
      <c r="KPF13" s="240"/>
      <c r="KPG13" s="241" t="s">
        <v>3320</v>
      </c>
      <c r="KPH13" s="242">
        <f t="shared" ref="KPH13" si="4845">ROUND(AVERAGE(KPH10:KPH12),2)</f>
        <v>5500</v>
      </c>
      <c r="KPI13" s="513" t="s">
        <v>3327</v>
      </c>
      <c r="KPJ13" s="239" t="s">
        <v>3326</v>
      </c>
      <c r="KPK13" s="240"/>
      <c r="KPL13" s="241" t="s">
        <v>3320</v>
      </c>
      <c r="KPM13" s="242">
        <f t="shared" ref="KPM13" si="4846">ROUND(AVERAGE(KPM10:KPM12),2)</f>
        <v>5500</v>
      </c>
      <c r="KPN13" s="513" t="s">
        <v>3327</v>
      </c>
      <c r="KPO13" s="239" t="s">
        <v>3326</v>
      </c>
      <c r="KPP13" s="240"/>
      <c r="KPQ13" s="241" t="s">
        <v>3320</v>
      </c>
      <c r="KPR13" s="242">
        <f t="shared" ref="KPR13" si="4847">ROUND(AVERAGE(KPR10:KPR12),2)</f>
        <v>5500</v>
      </c>
      <c r="KPS13" s="513" t="s">
        <v>3327</v>
      </c>
      <c r="KPT13" s="239" t="s">
        <v>3326</v>
      </c>
      <c r="KPU13" s="240"/>
      <c r="KPV13" s="241" t="s">
        <v>3320</v>
      </c>
      <c r="KPW13" s="242">
        <f t="shared" ref="KPW13" si="4848">ROUND(AVERAGE(KPW10:KPW12),2)</f>
        <v>5500</v>
      </c>
      <c r="KPX13" s="513" t="s">
        <v>3327</v>
      </c>
      <c r="KPY13" s="239" t="s">
        <v>3326</v>
      </c>
      <c r="KPZ13" s="240"/>
      <c r="KQA13" s="241" t="s">
        <v>3320</v>
      </c>
      <c r="KQB13" s="242">
        <f t="shared" ref="KQB13" si="4849">ROUND(AVERAGE(KQB10:KQB12),2)</f>
        <v>5500</v>
      </c>
      <c r="KQC13" s="513" t="s">
        <v>3327</v>
      </c>
      <c r="KQD13" s="239" t="s">
        <v>3326</v>
      </c>
      <c r="KQE13" s="240"/>
      <c r="KQF13" s="241" t="s">
        <v>3320</v>
      </c>
      <c r="KQG13" s="242">
        <f t="shared" ref="KQG13" si="4850">ROUND(AVERAGE(KQG10:KQG12),2)</f>
        <v>5500</v>
      </c>
      <c r="KQH13" s="513" t="s">
        <v>3327</v>
      </c>
      <c r="KQI13" s="239" t="s">
        <v>3326</v>
      </c>
      <c r="KQJ13" s="240"/>
      <c r="KQK13" s="241" t="s">
        <v>3320</v>
      </c>
      <c r="KQL13" s="242">
        <f t="shared" ref="KQL13" si="4851">ROUND(AVERAGE(KQL10:KQL12),2)</f>
        <v>5500</v>
      </c>
      <c r="KQM13" s="513" t="s">
        <v>3327</v>
      </c>
      <c r="KQN13" s="239" t="s">
        <v>3326</v>
      </c>
      <c r="KQO13" s="240"/>
      <c r="KQP13" s="241" t="s">
        <v>3320</v>
      </c>
      <c r="KQQ13" s="242">
        <f t="shared" ref="KQQ13" si="4852">ROUND(AVERAGE(KQQ10:KQQ12),2)</f>
        <v>5500</v>
      </c>
      <c r="KQR13" s="513" t="s">
        <v>3327</v>
      </c>
      <c r="KQS13" s="239" t="s">
        <v>3326</v>
      </c>
      <c r="KQT13" s="240"/>
      <c r="KQU13" s="241" t="s">
        <v>3320</v>
      </c>
      <c r="KQV13" s="242">
        <f t="shared" ref="KQV13" si="4853">ROUND(AVERAGE(KQV10:KQV12),2)</f>
        <v>5500</v>
      </c>
      <c r="KQW13" s="513" t="s">
        <v>3327</v>
      </c>
      <c r="KQX13" s="239" t="s">
        <v>3326</v>
      </c>
      <c r="KQY13" s="240"/>
      <c r="KQZ13" s="241" t="s">
        <v>3320</v>
      </c>
      <c r="KRA13" s="242">
        <f t="shared" ref="KRA13" si="4854">ROUND(AVERAGE(KRA10:KRA12),2)</f>
        <v>5500</v>
      </c>
      <c r="KRB13" s="513" t="s">
        <v>3327</v>
      </c>
      <c r="KRC13" s="239" t="s">
        <v>3326</v>
      </c>
      <c r="KRD13" s="240"/>
      <c r="KRE13" s="241" t="s">
        <v>3320</v>
      </c>
      <c r="KRF13" s="242">
        <f t="shared" ref="KRF13" si="4855">ROUND(AVERAGE(KRF10:KRF12),2)</f>
        <v>5500</v>
      </c>
      <c r="KRG13" s="513" t="s">
        <v>3327</v>
      </c>
      <c r="KRH13" s="239" t="s">
        <v>3326</v>
      </c>
      <c r="KRI13" s="240"/>
      <c r="KRJ13" s="241" t="s">
        <v>3320</v>
      </c>
      <c r="KRK13" s="242">
        <f t="shared" ref="KRK13" si="4856">ROUND(AVERAGE(KRK10:KRK12),2)</f>
        <v>5500</v>
      </c>
      <c r="KRL13" s="513" t="s">
        <v>3327</v>
      </c>
      <c r="KRM13" s="239" t="s">
        <v>3326</v>
      </c>
      <c r="KRN13" s="240"/>
      <c r="KRO13" s="241" t="s">
        <v>3320</v>
      </c>
      <c r="KRP13" s="242">
        <f t="shared" ref="KRP13" si="4857">ROUND(AVERAGE(KRP10:KRP12),2)</f>
        <v>5500</v>
      </c>
      <c r="KRQ13" s="513" t="s">
        <v>3327</v>
      </c>
      <c r="KRR13" s="239" t="s">
        <v>3326</v>
      </c>
      <c r="KRS13" s="240"/>
      <c r="KRT13" s="241" t="s">
        <v>3320</v>
      </c>
      <c r="KRU13" s="242">
        <f t="shared" ref="KRU13" si="4858">ROUND(AVERAGE(KRU10:KRU12),2)</f>
        <v>5500</v>
      </c>
      <c r="KRV13" s="513" t="s">
        <v>3327</v>
      </c>
      <c r="KRW13" s="239" t="s">
        <v>3326</v>
      </c>
      <c r="KRX13" s="240"/>
      <c r="KRY13" s="241" t="s">
        <v>3320</v>
      </c>
      <c r="KRZ13" s="242">
        <f t="shared" ref="KRZ13" si="4859">ROUND(AVERAGE(KRZ10:KRZ12),2)</f>
        <v>5500</v>
      </c>
      <c r="KSA13" s="513" t="s">
        <v>3327</v>
      </c>
      <c r="KSB13" s="239" t="s">
        <v>3326</v>
      </c>
      <c r="KSC13" s="240"/>
      <c r="KSD13" s="241" t="s">
        <v>3320</v>
      </c>
      <c r="KSE13" s="242">
        <f t="shared" ref="KSE13" si="4860">ROUND(AVERAGE(KSE10:KSE12),2)</f>
        <v>5500</v>
      </c>
      <c r="KSF13" s="513" t="s">
        <v>3327</v>
      </c>
      <c r="KSG13" s="239" t="s">
        <v>3326</v>
      </c>
      <c r="KSH13" s="240"/>
      <c r="KSI13" s="241" t="s">
        <v>3320</v>
      </c>
      <c r="KSJ13" s="242">
        <f t="shared" ref="KSJ13" si="4861">ROUND(AVERAGE(KSJ10:KSJ12),2)</f>
        <v>5500</v>
      </c>
      <c r="KSK13" s="513" t="s">
        <v>3327</v>
      </c>
      <c r="KSL13" s="239" t="s">
        <v>3326</v>
      </c>
      <c r="KSM13" s="240"/>
      <c r="KSN13" s="241" t="s">
        <v>3320</v>
      </c>
      <c r="KSO13" s="242">
        <f t="shared" ref="KSO13" si="4862">ROUND(AVERAGE(KSO10:KSO12),2)</f>
        <v>5500</v>
      </c>
      <c r="KSP13" s="513" t="s">
        <v>3327</v>
      </c>
      <c r="KSQ13" s="239" t="s">
        <v>3326</v>
      </c>
      <c r="KSR13" s="240"/>
      <c r="KSS13" s="241" t="s">
        <v>3320</v>
      </c>
      <c r="KST13" s="242">
        <f t="shared" ref="KST13" si="4863">ROUND(AVERAGE(KST10:KST12),2)</f>
        <v>5500</v>
      </c>
      <c r="KSU13" s="513" t="s">
        <v>3327</v>
      </c>
      <c r="KSV13" s="239" t="s">
        <v>3326</v>
      </c>
      <c r="KSW13" s="240"/>
      <c r="KSX13" s="241" t="s">
        <v>3320</v>
      </c>
      <c r="KSY13" s="242">
        <f t="shared" ref="KSY13" si="4864">ROUND(AVERAGE(KSY10:KSY12),2)</f>
        <v>5500</v>
      </c>
      <c r="KSZ13" s="513" t="s">
        <v>3327</v>
      </c>
      <c r="KTA13" s="239" t="s">
        <v>3326</v>
      </c>
      <c r="KTB13" s="240"/>
      <c r="KTC13" s="241" t="s">
        <v>3320</v>
      </c>
      <c r="KTD13" s="242">
        <f t="shared" ref="KTD13" si="4865">ROUND(AVERAGE(KTD10:KTD12),2)</f>
        <v>5500</v>
      </c>
      <c r="KTE13" s="513" t="s">
        <v>3327</v>
      </c>
      <c r="KTF13" s="239" t="s">
        <v>3326</v>
      </c>
      <c r="KTG13" s="240"/>
      <c r="KTH13" s="241" t="s">
        <v>3320</v>
      </c>
      <c r="KTI13" s="242">
        <f t="shared" ref="KTI13" si="4866">ROUND(AVERAGE(KTI10:KTI12),2)</f>
        <v>5500</v>
      </c>
      <c r="KTJ13" s="513" t="s">
        <v>3327</v>
      </c>
      <c r="KTK13" s="239" t="s">
        <v>3326</v>
      </c>
      <c r="KTL13" s="240"/>
      <c r="KTM13" s="241" t="s">
        <v>3320</v>
      </c>
      <c r="KTN13" s="242">
        <f t="shared" ref="KTN13" si="4867">ROUND(AVERAGE(KTN10:KTN12),2)</f>
        <v>5500</v>
      </c>
      <c r="KTO13" s="513" t="s">
        <v>3327</v>
      </c>
      <c r="KTP13" s="239" t="s">
        <v>3326</v>
      </c>
      <c r="KTQ13" s="240"/>
      <c r="KTR13" s="241" t="s">
        <v>3320</v>
      </c>
      <c r="KTS13" s="242">
        <f t="shared" ref="KTS13" si="4868">ROUND(AVERAGE(KTS10:KTS12),2)</f>
        <v>5500</v>
      </c>
      <c r="KTT13" s="513" t="s">
        <v>3327</v>
      </c>
      <c r="KTU13" s="239" t="s">
        <v>3326</v>
      </c>
      <c r="KTV13" s="240"/>
      <c r="KTW13" s="241" t="s">
        <v>3320</v>
      </c>
      <c r="KTX13" s="242">
        <f t="shared" ref="KTX13" si="4869">ROUND(AVERAGE(KTX10:KTX12),2)</f>
        <v>5500</v>
      </c>
      <c r="KTY13" s="513" t="s">
        <v>3327</v>
      </c>
      <c r="KTZ13" s="239" t="s">
        <v>3326</v>
      </c>
      <c r="KUA13" s="240"/>
      <c r="KUB13" s="241" t="s">
        <v>3320</v>
      </c>
      <c r="KUC13" s="242">
        <f t="shared" ref="KUC13" si="4870">ROUND(AVERAGE(KUC10:KUC12),2)</f>
        <v>5500</v>
      </c>
      <c r="KUD13" s="513" t="s">
        <v>3327</v>
      </c>
      <c r="KUE13" s="239" t="s">
        <v>3326</v>
      </c>
      <c r="KUF13" s="240"/>
      <c r="KUG13" s="241" t="s">
        <v>3320</v>
      </c>
      <c r="KUH13" s="242">
        <f t="shared" ref="KUH13" si="4871">ROUND(AVERAGE(KUH10:KUH12),2)</f>
        <v>5500</v>
      </c>
      <c r="KUI13" s="513" t="s">
        <v>3327</v>
      </c>
      <c r="KUJ13" s="239" t="s">
        <v>3326</v>
      </c>
      <c r="KUK13" s="240"/>
      <c r="KUL13" s="241" t="s">
        <v>3320</v>
      </c>
      <c r="KUM13" s="242">
        <f t="shared" ref="KUM13" si="4872">ROUND(AVERAGE(KUM10:KUM12),2)</f>
        <v>5500</v>
      </c>
      <c r="KUN13" s="513" t="s">
        <v>3327</v>
      </c>
      <c r="KUO13" s="239" t="s">
        <v>3326</v>
      </c>
      <c r="KUP13" s="240"/>
      <c r="KUQ13" s="241" t="s">
        <v>3320</v>
      </c>
      <c r="KUR13" s="242">
        <f t="shared" ref="KUR13" si="4873">ROUND(AVERAGE(KUR10:KUR12),2)</f>
        <v>5500</v>
      </c>
      <c r="KUS13" s="513" t="s">
        <v>3327</v>
      </c>
      <c r="KUT13" s="239" t="s">
        <v>3326</v>
      </c>
      <c r="KUU13" s="240"/>
      <c r="KUV13" s="241" t="s">
        <v>3320</v>
      </c>
      <c r="KUW13" s="242">
        <f t="shared" ref="KUW13" si="4874">ROUND(AVERAGE(KUW10:KUW12),2)</f>
        <v>5500</v>
      </c>
      <c r="KUX13" s="513" t="s">
        <v>3327</v>
      </c>
      <c r="KUY13" s="239" t="s">
        <v>3326</v>
      </c>
      <c r="KUZ13" s="240"/>
      <c r="KVA13" s="241" t="s">
        <v>3320</v>
      </c>
      <c r="KVB13" s="242">
        <f t="shared" ref="KVB13" si="4875">ROUND(AVERAGE(KVB10:KVB12),2)</f>
        <v>5500</v>
      </c>
      <c r="KVC13" s="513" t="s">
        <v>3327</v>
      </c>
      <c r="KVD13" s="239" t="s">
        <v>3326</v>
      </c>
      <c r="KVE13" s="240"/>
      <c r="KVF13" s="241" t="s">
        <v>3320</v>
      </c>
      <c r="KVG13" s="242">
        <f t="shared" ref="KVG13" si="4876">ROUND(AVERAGE(KVG10:KVG12),2)</f>
        <v>5500</v>
      </c>
      <c r="KVH13" s="513" t="s">
        <v>3327</v>
      </c>
      <c r="KVI13" s="239" t="s">
        <v>3326</v>
      </c>
      <c r="KVJ13" s="240"/>
      <c r="KVK13" s="241" t="s">
        <v>3320</v>
      </c>
      <c r="KVL13" s="242">
        <f t="shared" ref="KVL13" si="4877">ROUND(AVERAGE(KVL10:KVL12),2)</f>
        <v>5500</v>
      </c>
      <c r="KVM13" s="513" t="s">
        <v>3327</v>
      </c>
      <c r="KVN13" s="239" t="s">
        <v>3326</v>
      </c>
      <c r="KVO13" s="240"/>
      <c r="KVP13" s="241" t="s">
        <v>3320</v>
      </c>
      <c r="KVQ13" s="242">
        <f t="shared" ref="KVQ13" si="4878">ROUND(AVERAGE(KVQ10:KVQ12),2)</f>
        <v>5500</v>
      </c>
      <c r="KVR13" s="513" t="s">
        <v>3327</v>
      </c>
      <c r="KVS13" s="239" t="s">
        <v>3326</v>
      </c>
      <c r="KVT13" s="240"/>
      <c r="KVU13" s="241" t="s">
        <v>3320</v>
      </c>
      <c r="KVV13" s="242">
        <f t="shared" ref="KVV13" si="4879">ROUND(AVERAGE(KVV10:KVV12),2)</f>
        <v>5500</v>
      </c>
      <c r="KVW13" s="513" t="s">
        <v>3327</v>
      </c>
      <c r="KVX13" s="239" t="s">
        <v>3326</v>
      </c>
      <c r="KVY13" s="240"/>
      <c r="KVZ13" s="241" t="s">
        <v>3320</v>
      </c>
      <c r="KWA13" s="242">
        <f t="shared" ref="KWA13" si="4880">ROUND(AVERAGE(KWA10:KWA12),2)</f>
        <v>5500</v>
      </c>
      <c r="KWB13" s="513" t="s">
        <v>3327</v>
      </c>
      <c r="KWC13" s="239" t="s">
        <v>3326</v>
      </c>
      <c r="KWD13" s="240"/>
      <c r="KWE13" s="241" t="s">
        <v>3320</v>
      </c>
      <c r="KWF13" s="242">
        <f t="shared" ref="KWF13" si="4881">ROUND(AVERAGE(KWF10:KWF12),2)</f>
        <v>5500</v>
      </c>
      <c r="KWG13" s="513" t="s">
        <v>3327</v>
      </c>
      <c r="KWH13" s="239" t="s">
        <v>3326</v>
      </c>
      <c r="KWI13" s="240"/>
      <c r="KWJ13" s="241" t="s">
        <v>3320</v>
      </c>
      <c r="KWK13" s="242">
        <f t="shared" ref="KWK13" si="4882">ROUND(AVERAGE(KWK10:KWK12),2)</f>
        <v>5500</v>
      </c>
      <c r="KWL13" s="513" t="s">
        <v>3327</v>
      </c>
      <c r="KWM13" s="239" t="s">
        <v>3326</v>
      </c>
      <c r="KWN13" s="240"/>
      <c r="KWO13" s="241" t="s">
        <v>3320</v>
      </c>
      <c r="KWP13" s="242">
        <f t="shared" ref="KWP13" si="4883">ROUND(AVERAGE(KWP10:KWP12),2)</f>
        <v>5500</v>
      </c>
      <c r="KWQ13" s="513" t="s">
        <v>3327</v>
      </c>
      <c r="KWR13" s="239" t="s">
        <v>3326</v>
      </c>
      <c r="KWS13" s="240"/>
      <c r="KWT13" s="241" t="s">
        <v>3320</v>
      </c>
      <c r="KWU13" s="242">
        <f t="shared" ref="KWU13" si="4884">ROUND(AVERAGE(KWU10:KWU12),2)</f>
        <v>5500</v>
      </c>
      <c r="KWV13" s="513" t="s">
        <v>3327</v>
      </c>
      <c r="KWW13" s="239" t="s">
        <v>3326</v>
      </c>
      <c r="KWX13" s="240"/>
      <c r="KWY13" s="241" t="s">
        <v>3320</v>
      </c>
      <c r="KWZ13" s="242">
        <f t="shared" ref="KWZ13" si="4885">ROUND(AVERAGE(KWZ10:KWZ12),2)</f>
        <v>5500</v>
      </c>
      <c r="KXA13" s="513" t="s">
        <v>3327</v>
      </c>
      <c r="KXB13" s="239" t="s">
        <v>3326</v>
      </c>
      <c r="KXC13" s="240"/>
      <c r="KXD13" s="241" t="s">
        <v>3320</v>
      </c>
      <c r="KXE13" s="242">
        <f t="shared" ref="KXE13" si="4886">ROUND(AVERAGE(KXE10:KXE12),2)</f>
        <v>5500</v>
      </c>
      <c r="KXF13" s="513" t="s">
        <v>3327</v>
      </c>
      <c r="KXG13" s="239" t="s">
        <v>3326</v>
      </c>
      <c r="KXH13" s="240"/>
      <c r="KXI13" s="241" t="s">
        <v>3320</v>
      </c>
      <c r="KXJ13" s="242">
        <f t="shared" ref="KXJ13" si="4887">ROUND(AVERAGE(KXJ10:KXJ12),2)</f>
        <v>5500</v>
      </c>
      <c r="KXK13" s="513" t="s">
        <v>3327</v>
      </c>
      <c r="KXL13" s="239" t="s">
        <v>3326</v>
      </c>
      <c r="KXM13" s="240"/>
      <c r="KXN13" s="241" t="s">
        <v>3320</v>
      </c>
      <c r="KXO13" s="242">
        <f t="shared" ref="KXO13" si="4888">ROUND(AVERAGE(KXO10:KXO12),2)</f>
        <v>5500</v>
      </c>
      <c r="KXP13" s="513" t="s">
        <v>3327</v>
      </c>
      <c r="KXQ13" s="239" t="s">
        <v>3326</v>
      </c>
      <c r="KXR13" s="240"/>
      <c r="KXS13" s="241" t="s">
        <v>3320</v>
      </c>
      <c r="KXT13" s="242">
        <f t="shared" ref="KXT13" si="4889">ROUND(AVERAGE(KXT10:KXT12),2)</f>
        <v>5500</v>
      </c>
      <c r="KXU13" s="513" t="s">
        <v>3327</v>
      </c>
      <c r="KXV13" s="239" t="s">
        <v>3326</v>
      </c>
      <c r="KXW13" s="240"/>
      <c r="KXX13" s="241" t="s">
        <v>3320</v>
      </c>
      <c r="KXY13" s="242">
        <f t="shared" ref="KXY13" si="4890">ROUND(AVERAGE(KXY10:KXY12),2)</f>
        <v>5500</v>
      </c>
      <c r="KXZ13" s="513" t="s">
        <v>3327</v>
      </c>
      <c r="KYA13" s="239" t="s">
        <v>3326</v>
      </c>
      <c r="KYB13" s="240"/>
      <c r="KYC13" s="241" t="s">
        <v>3320</v>
      </c>
      <c r="KYD13" s="242">
        <f t="shared" ref="KYD13" si="4891">ROUND(AVERAGE(KYD10:KYD12),2)</f>
        <v>5500</v>
      </c>
      <c r="KYE13" s="513" t="s">
        <v>3327</v>
      </c>
      <c r="KYF13" s="239" t="s">
        <v>3326</v>
      </c>
      <c r="KYG13" s="240"/>
      <c r="KYH13" s="241" t="s">
        <v>3320</v>
      </c>
      <c r="KYI13" s="242">
        <f t="shared" ref="KYI13" si="4892">ROUND(AVERAGE(KYI10:KYI12),2)</f>
        <v>5500</v>
      </c>
      <c r="KYJ13" s="513" t="s">
        <v>3327</v>
      </c>
      <c r="KYK13" s="239" t="s">
        <v>3326</v>
      </c>
      <c r="KYL13" s="240"/>
      <c r="KYM13" s="241" t="s">
        <v>3320</v>
      </c>
      <c r="KYN13" s="242">
        <f t="shared" ref="KYN13" si="4893">ROUND(AVERAGE(KYN10:KYN12),2)</f>
        <v>5500</v>
      </c>
      <c r="KYO13" s="513" t="s">
        <v>3327</v>
      </c>
      <c r="KYP13" s="239" t="s">
        <v>3326</v>
      </c>
      <c r="KYQ13" s="240"/>
      <c r="KYR13" s="241" t="s">
        <v>3320</v>
      </c>
      <c r="KYS13" s="242">
        <f t="shared" ref="KYS13" si="4894">ROUND(AVERAGE(KYS10:KYS12),2)</f>
        <v>5500</v>
      </c>
      <c r="KYT13" s="513" t="s">
        <v>3327</v>
      </c>
      <c r="KYU13" s="239" t="s">
        <v>3326</v>
      </c>
      <c r="KYV13" s="240"/>
      <c r="KYW13" s="241" t="s">
        <v>3320</v>
      </c>
      <c r="KYX13" s="242">
        <f t="shared" ref="KYX13" si="4895">ROUND(AVERAGE(KYX10:KYX12),2)</f>
        <v>5500</v>
      </c>
      <c r="KYY13" s="513" t="s">
        <v>3327</v>
      </c>
      <c r="KYZ13" s="239" t="s">
        <v>3326</v>
      </c>
      <c r="KZA13" s="240"/>
      <c r="KZB13" s="241" t="s">
        <v>3320</v>
      </c>
      <c r="KZC13" s="242">
        <f t="shared" ref="KZC13" si="4896">ROUND(AVERAGE(KZC10:KZC12),2)</f>
        <v>5500</v>
      </c>
      <c r="KZD13" s="513" t="s">
        <v>3327</v>
      </c>
      <c r="KZE13" s="239" t="s">
        <v>3326</v>
      </c>
      <c r="KZF13" s="240"/>
      <c r="KZG13" s="241" t="s">
        <v>3320</v>
      </c>
      <c r="KZH13" s="242">
        <f t="shared" ref="KZH13" si="4897">ROUND(AVERAGE(KZH10:KZH12),2)</f>
        <v>5500</v>
      </c>
      <c r="KZI13" s="513" t="s">
        <v>3327</v>
      </c>
      <c r="KZJ13" s="239" t="s">
        <v>3326</v>
      </c>
      <c r="KZK13" s="240"/>
      <c r="KZL13" s="241" t="s">
        <v>3320</v>
      </c>
      <c r="KZM13" s="242">
        <f t="shared" ref="KZM13" si="4898">ROUND(AVERAGE(KZM10:KZM12),2)</f>
        <v>5500</v>
      </c>
      <c r="KZN13" s="513" t="s">
        <v>3327</v>
      </c>
      <c r="KZO13" s="239" t="s">
        <v>3326</v>
      </c>
      <c r="KZP13" s="240"/>
      <c r="KZQ13" s="241" t="s">
        <v>3320</v>
      </c>
      <c r="KZR13" s="242">
        <f t="shared" ref="KZR13" si="4899">ROUND(AVERAGE(KZR10:KZR12),2)</f>
        <v>5500</v>
      </c>
      <c r="KZS13" s="513" t="s">
        <v>3327</v>
      </c>
      <c r="KZT13" s="239" t="s">
        <v>3326</v>
      </c>
      <c r="KZU13" s="240"/>
      <c r="KZV13" s="241" t="s">
        <v>3320</v>
      </c>
      <c r="KZW13" s="242">
        <f t="shared" ref="KZW13" si="4900">ROUND(AVERAGE(KZW10:KZW12),2)</f>
        <v>5500</v>
      </c>
      <c r="KZX13" s="513" t="s">
        <v>3327</v>
      </c>
      <c r="KZY13" s="239" t="s">
        <v>3326</v>
      </c>
      <c r="KZZ13" s="240"/>
      <c r="LAA13" s="241" t="s">
        <v>3320</v>
      </c>
      <c r="LAB13" s="242">
        <f t="shared" ref="LAB13" si="4901">ROUND(AVERAGE(LAB10:LAB12),2)</f>
        <v>5500</v>
      </c>
      <c r="LAC13" s="513" t="s">
        <v>3327</v>
      </c>
      <c r="LAD13" s="239" t="s">
        <v>3326</v>
      </c>
      <c r="LAE13" s="240"/>
      <c r="LAF13" s="241" t="s">
        <v>3320</v>
      </c>
      <c r="LAG13" s="242">
        <f t="shared" ref="LAG13" si="4902">ROUND(AVERAGE(LAG10:LAG12),2)</f>
        <v>5500</v>
      </c>
      <c r="LAH13" s="513" t="s">
        <v>3327</v>
      </c>
      <c r="LAI13" s="239" t="s">
        <v>3326</v>
      </c>
      <c r="LAJ13" s="240"/>
      <c r="LAK13" s="241" t="s">
        <v>3320</v>
      </c>
      <c r="LAL13" s="242">
        <f t="shared" ref="LAL13" si="4903">ROUND(AVERAGE(LAL10:LAL12),2)</f>
        <v>5500</v>
      </c>
      <c r="LAM13" s="513" t="s">
        <v>3327</v>
      </c>
      <c r="LAN13" s="239" t="s">
        <v>3326</v>
      </c>
      <c r="LAO13" s="240"/>
      <c r="LAP13" s="241" t="s">
        <v>3320</v>
      </c>
      <c r="LAQ13" s="242">
        <f t="shared" ref="LAQ13" si="4904">ROUND(AVERAGE(LAQ10:LAQ12),2)</f>
        <v>5500</v>
      </c>
      <c r="LAR13" s="513" t="s">
        <v>3327</v>
      </c>
      <c r="LAS13" s="239" t="s">
        <v>3326</v>
      </c>
      <c r="LAT13" s="240"/>
      <c r="LAU13" s="241" t="s">
        <v>3320</v>
      </c>
      <c r="LAV13" s="242">
        <f t="shared" ref="LAV13" si="4905">ROUND(AVERAGE(LAV10:LAV12),2)</f>
        <v>5500</v>
      </c>
      <c r="LAW13" s="513" t="s">
        <v>3327</v>
      </c>
      <c r="LAX13" s="239" t="s">
        <v>3326</v>
      </c>
      <c r="LAY13" s="240"/>
      <c r="LAZ13" s="241" t="s">
        <v>3320</v>
      </c>
      <c r="LBA13" s="242">
        <f t="shared" ref="LBA13" si="4906">ROUND(AVERAGE(LBA10:LBA12),2)</f>
        <v>5500</v>
      </c>
      <c r="LBB13" s="513" t="s">
        <v>3327</v>
      </c>
      <c r="LBC13" s="239" t="s">
        <v>3326</v>
      </c>
      <c r="LBD13" s="240"/>
      <c r="LBE13" s="241" t="s">
        <v>3320</v>
      </c>
      <c r="LBF13" s="242">
        <f t="shared" ref="LBF13" si="4907">ROUND(AVERAGE(LBF10:LBF12),2)</f>
        <v>5500</v>
      </c>
      <c r="LBG13" s="513" t="s">
        <v>3327</v>
      </c>
      <c r="LBH13" s="239" t="s">
        <v>3326</v>
      </c>
      <c r="LBI13" s="240"/>
      <c r="LBJ13" s="241" t="s">
        <v>3320</v>
      </c>
      <c r="LBK13" s="242">
        <f t="shared" ref="LBK13" si="4908">ROUND(AVERAGE(LBK10:LBK12),2)</f>
        <v>5500</v>
      </c>
      <c r="LBL13" s="513" t="s">
        <v>3327</v>
      </c>
      <c r="LBM13" s="239" t="s">
        <v>3326</v>
      </c>
      <c r="LBN13" s="240"/>
      <c r="LBO13" s="241" t="s">
        <v>3320</v>
      </c>
      <c r="LBP13" s="242">
        <f t="shared" ref="LBP13" si="4909">ROUND(AVERAGE(LBP10:LBP12),2)</f>
        <v>5500</v>
      </c>
      <c r="LBQ13" s="513" t="s">
        <v>3327</v>
      </c>
      <c r="LBR13" s="239" t="s">
        <v>3326</v>
      </c>
      <c r="LBS13" s="240"/>
      <c r="LBT13" s="241" t="s">
        <v>3320</v>
      </c>
      <c r="LBU13" s="242">
        <f t="shared" ref="LBU13" si="4910">ROUND(AVERAGE(LBU10:LBU12),2)</f>
        <v>5500</v>
      </c>
      <c r="LBV13" s="513" t="s">
        <v>3327</v>
      </c>
      <c r="LBW13" s="239" t="s">
        <v>3326</v>
      </c>
      <c r="LBX13" s="240"/>
      <c r="LBY13" s="241" t="s">
        <v>3320</v>
      </c>
      <c r="LBZ13" s="242">
        <f t="shared" ref="LBZ13" si="4911">ROUND(AVERAGE(LBZ10:LBZ12),2)</f>
        <v>5500</v>
      </c>
      <c r="LCA13" s="513" t="s">
        <v>3327</v>
      </c>
      <c r="LCB13" s="239" t="s">
        <v>3326</v>
      </c>
      <c r="LCC13" s="240"/>
      <c r="LCD13" s="241" t="s">
        <v>3320</v>
      </c>
      <c r="LCE13" s="242">
        <f t="shared" ref="LCE13" si="4912">ROUND(AVERAGE(LCE10:LCE12),2)</f>
        <v>5500</v>
      </c>
      <c r="LCF13" s="513" t="s">
        <v>3327</v>
      </c>
      <c r="LCG13" s="239" t="s">
        <v>3326</v>
      </c>
      <c r="LCH13" s="240"/>
      <c r="LCI13" s="241" t="s">
        <v>3320</v>
      </c>
      <c r="LCJ13" s="242">
        <f t="shared" ref="LCJ13" si="4913">ROUND(AVERAGE(LCJ10:LCJ12),2)</f>
        <v>5500</v>
      </c>
      <c r="LCK13" s="513" t="s">
        <v>3327</v>
      </c>
      <c r="LCL13" s="239" t="s">
        <v>3326</v>
      </c>
      <c r="LCM13" s="240"/>
      <c r="LCN13" s="241" t="s">
        <v>3320</v>
      </c>
      <c r="LCO13" s="242">
        <f t="shared" ref="LCO13" si="4914">ROUND(AVERAGE(LCO10:LCO12),2)</f>
        <v>5500</v>
      </c>
      <c r="LCP13" s="513" t="s">
        <v>3327</v>
      </c>
      <c r="LCQ13" s="239" t="s">
        <v>3326</v>
      </c>
      <c r="LCR13" s="240"/>
      <c r="LCS13" s="241" t="s">
        <v>3320</v>
      </c>
      <c r="LCT13" s="242">
        <f t="shared" ref="LCT13" si="4915">ROUND(AVERAGE(LCT10:LCT12),2)</f>
        <v>5500</v>
      </c>
      <c r="LCU13" s="513" t="s">
        <v>3327</v>
      </c>
      <c r="LCV13" s="239" t="s">
        <v>3326</v>
      </c>
      <c r="LCW13" s="240"/>
      <c r="LCX13" s="241" t="s">
        <v>3320</v>
      </c>
      <c r="LCY13" s="242">
        <f t="shared" ref="LCY13" si="4916">ROUND(AVERAGE(LCY10:LCY12),2)</f>
        <v>5500</v>
      </c>
      <c r="LCZ13" s="513" t="s">
        <v>3327</v>
      </c>
      <c r="LDA13" s="239" t="s">
        <v>3326</v>
      </c>
      <c r="LDB13" s="240"/>
      <c r="LDC13" s="241" t="s">
        <v>3320</v>
      </c>
      <c r="LDD13" s="242">
        <f t="shared" ref="LDD13" si="4917">ROUND(AVERAGE(LDD10:LDD12),2)</f>
        <v>5500</v>
      </c>
      <c r="LDE13" s="513" t="s">
        <v>3327</v>
      </c>
      <c r="LDF13" s="239" t="s">
        <v>3326</v>
      </c>
      <c r="LDG13" s="240"/>
      <c r="LDH13" s="241" t="s">
        <v>3320</v>
      </c>
      <c r="LDI13" s="242">
        <f t="shared" ref="LDI13" si="4918">ROUND(AVERAGE(LDI10:LDI12),2)</f>
        <v>5500</v>
      </c>
      <c r="LDJ13" s="513" t="s">
        <v>3327</v>
      </c>
      <c r="LDK13" s="239" t="s">
        <v>3326</v>
      </c>
      <c r="LDL13" s="240"/>
      <c r="LDM13" s="241" t="s">
        <v>3320</v>
      </c>
      <c r="LDN13" s="242">
        <f t="shared" ref="LDN13" si="4919">ROUND(AVERAGE(LDN10:LDN12),2)</f>
        <v>5500</v>
      </c>
      <c r="LDO13" s="513" t="s">
        <v>3327</v>
      </c>
      <c r="LDP13" s="239" t="s">
        <v>3326</v>
      </c>
      <c r="LDQ13" s="240"/>
      <c r="LDR13" s="241" t="s">
        <v>3320</v>
      </c>
      <c r="LDS13" s="242">
        <f t="shared" ref="LDS13" si="4920">ROUND(AVERAGE(LDS10:LDS12),2)</f>
        <v>5500</v>
      </c>
      <c r="LDT13" s="513" t="s">
        <v>3327</v>
      </c>
      <c r="LDU13" s="239" t="s">
        <v>3326</v>
      </c>
      <c r="LDV13" s="240"/>
      <c r="LDW13" s="241" t="s">
        <v>3320</v>
      </c>
      <c r="LDX13" s="242">
        <f t="shared" ref="LDX13" si="4921">ROUND(AVERAGE(LDX10:LDX12),2)</f>
        <v>5500</v>
      </c>
      <c r="LDY13" s="513" t="s">
        <v>3327</v>
      </c>
      <c r="LDZ13" s="239" t="s">
        <v>3326</v>
      </c>
      <c r="LEA13" s="240"/>
      <c r="LEB13" s="241" t="s">
        <v>3320</v>
      </c>
      <c r="LEC13" s="242">
        <f t="shared" ref="LEC13" si="4922">ROUND(AVERAGE(LEC10:LEC12),2)</f>
        <v>5500</v>
      </c>
      <c r="LED13" s="513" t="s">
        <v>3327</v>
      </c>
      <c r="LEE13" s="239" t="s">
        <v>3326</v>
      </c>
      <c r="LEF13" s="240"/>
      <c r="LEG13" s="241" t="s">
        <v>3320</v>
      </c>
      <c r="LEH13" s="242">
        <f t="shared" ref="LEH13" si="4923">ROUND(AVERAGE(LEH10:LEH12),2)</f>
        <v>5500</v>
      </c>
      <c r="LEI13" s="513" t="s">
        <v>3327</v>
      </c>
      <c r="LEJ13" s="239" t="s">
        <v>3326</v>
      </c>
      <c r="LEK13" s="240"/>
      <c r="LEL13" s="241" t="s">
        <v>3320</v>
      </c>
      <c r="LEM13" s="242">
        <f t="shared" ref="LEM13" si="4924">ROUND(AVERAGE(LEM10:LEM12),2)</f>
        <v>5500</v>
      </c>
      <c r="LEN13" s="513" t="s">
        <v>3327</v>
      </c>
      <c r="LEO13" s="239" t="s">
        <v>3326</v>
      </c>
      <c r="LEP13" s="240"/>
      <c r="LEQ13" s="241" t="s">
        <v>3320</v>
      </c>
      <c r="LER13" s="242">
        <f t="shared" ref="LER13" si="4925">ROUND(AVERAGE(LER10:LER12),2)</f>
        <v>5500</v>
      </c>
      <c r="LES13" s="513" t="s">
        <v>3327</v>
      </c>
      <c r="LET13" s="239" t="s">
        <v>3326</v>
      </c>
      <c r="LEU13" s="240"/>
      <c r="LEV13" s="241" t="s">
        <v>3320</v>
      </c>
      <c r="LEW13" s="242">
        <f t="shared" ref="LEW13" si="4926">ROUND(AVERAGE(LEW10:LEW12),2)</f>
        <v>5500</v>
      </c>
      <c r="LEX13" s="513" t="s">
        <v>3327</v>
      </c>
      <c r="LEY13" s="239" t="s">
        <v>3326</v>
      </c>
      <c r="LEZ13" s="240"/>
      <c r="LFA13" s="241" t="s">
        <v>3320</v>
      </c>
      <c r="LFB13" s="242">
        <f t="shared" ref="LFB13" si="4927">ROUND(AVERAGE(LFB10:LFB12),2)</f>
        <v>5500</v>
      </c>
      <c r="LFC13" s="513" t="s">
        <v>3327</v>
      </c>
      <c r="LFD13" s="239" t="s">
        <v>3326</v>
      </c>
      <c r="LFE13" s="240"/>
      <c r="LFF13" s="241" t="s">
        <v>3320</v>
      </c>
      <c r="LFG13" s="242">
        <f t="shared" ref="LFG13" si="4928">ROUND(AVERAGE(LFG10:LFG12),2)</f>
        <v>5500</v>
      </c>
      <c r="LFH13" s="513" t="s">
        <v>3327</v>
      </c>
      <c r="LFI13" s="239" t="s">
        <v>3326</v>
      </c>
      <c r="LFJ13" s="240"/>
      <c r="LFK13" s="241" t="s">
        <v>3320</v>
      </c>
      <c r="LFL13" s="242">
        <f t="shared" ref="LFL13" si="4929">ROUND(AVERAGE(LFL10:LFL12),2)</f>
        <v>5500</v>
      </c>
      <c r="LFM13" s="513" t="s">
        <v>3327</v>
      </c>
      <c r="LFN13" s="239" t="s">
        <v>3326</v>
      </c>
      <c r="LFO13" s="240"/>
      <c r="LFP13" s="241" t="s">
        <v>3320</v>
      </c>
      <c r="LFQ13" s="242">
        <f t="shared" ref="LFQ13" si="4930">ROUND(AVERAGE(LFQ10:LFQ12),2)</f>
        <v>5500</v>
      </c>
      <c r="LFR13" s="513" t="s">
        <v>3327</v>
      </c>
      <c r="LFS13" s="239" t="s">
        <v>3326</v>
      </c>
      <c r="LFT13" s="240"/>
      <c r="LFU13" s="241" t="s">
        <v>3320</v>
      </c>
      <c r="LFV13" s="242">
        <f t="shared" ref="LFV13" si="4931">ROUND(AVERAGE(LFV10:LFV12),2)</f>
        <v>5500</v>
      </c>
      <c r="LFW13" s="513" t="s">
        <v>3327</v>
      </c>
      <c r="LFX13" s="239" t="s">
        <v>3326</v>
      </c>
      <c r="LFY13" s="240"/>
      <c r="LFZ13" s="241" t="s">
        <v>3320</v>
      </c>
      <c r="LGA13" s="242">
        <f t="shared" ref="LGA13" si="4932">ROUND(AVERAGE(LGA10:LGA12),2)</f>
        <v>5500</v>
      </c>
      <c r="LGB13" s="513" t="s">
        <v>3327</v>
      </c>
      <c r="LGC13" s="239" t="s">
        <v>3326</v>
      </c>
      <c r="LGD13" s="240"/>
      <c r="LGE13" s="241" t="s">
        <v>3320</v>
      </c>
      <c r="LGF13" s="242">
        <f t="shared" ref="LGF13" si="4933">ROUND(AVERAGE(LGF10:LGF12),2)</f>
        <v>5500</v>
      </c>
      <c r="LGG13" s="513" t="s">
        <v>3327</v>
      </c>
      <c r="LGH13" s="239" t="s">
        <v>3326</v>
      </c>
      <c r="LGI13" s="240"/>
      <c r="LGJ13" s="241" t="s">
        <v>3320</v>
      </c>
      <c r="LGK13" s="242">
        <f t="shared" ref="LGK13" si="4934">ROUND(AVERAGE(LGK10:LGK12),2)</f>
        <v>5500</v>
      </c>
      <c r="LGL13" s="513" t="s">
        <v>3327</v>
      </c>
      <c r="LGM13" s="239" t="s">
        <v>3326</v>
      </c>
      <c r="LGN13" s="240"/>
      <c r="LGO13" s="241" t="s">
        <v>3320</v>
      </c>
      <c r="LGP13" s="242">
        <f t="shared" ref="LGP13" si="4935">ROUND(AVERAGE(LGP10:LGP12),2)</f>
        <v>5500</v>
      </c>
      <c r="LGQ13" s="513" t="s">
        <v>3327</v>
      </c>
      <c r="LGR13" s="239" t="s">
        <v>3326</v>
      </c>
      <c r="LGS13" s="240"/>
      <c r="LGT13" s="241" t="s">
        <v>3320</v>
      </c>
      <c r="LGU13" s="242">
        <f t="shared" ref="LGU13" si="4936">ROUND(AVERAGE(LGU10:LGU12),2)</f>
        <v>5500</v>
      </c>
      <c r="LGV13" s="513" t="s">
        <v>3327</v>
      </c>
      <c r="LGW13" s="239" t="s">
        <v>3326</v>
      </c>
      <c r="LGX13" s="240"/>
      <c r="LGY13" s="241" t="s">
        <v>3320</v>
      </c>
      <c r="LGZ13" s="242">
        <f t="shared" ref="LGZ13" si="4937">ROUND(AVERAGE(LGZ10:LGZ12),2)</f>
        <v>5500</v>
      </c>
      <c r="LHA13" s="513" t="s">
        <v>3327</v>
      </c>
      <c r="LHB13" s="239" t="s">
        <v>3326</v>
      </c>
      <c r="LHC13" s="240"/>
      <c r="LHD13" s="241" t="s">
        <v>3320</v>
      </c>
      <c r="LHE13" s="242">
        <f t="shared" ref="LHE13" si="4938">ROUND(AVERAGE(LHE10:LHE12),2)</f>
        <v>5500</v>
      </c>
      <c r="LHF13" s="513" t="s">
        <v>3327</v>
      </c>
      <c r="LHG13" s="239" t="s">
        <v>3326</v>
      </c>
      <c r="LHH13" s="240"/>
      <c r="LHI13" s="241" t="s">
        <v>3320</v>
      </c>
      <c r="LHJ13" s="242">
        <f t="shared" ref="LHJ13" si="4939">ROUND(AVERAGE(LHJ10:LHJ12),2)</f>
        <v>5500</v>
      </c>
      <c r="LHK13" s="513" t="s">
        <v>3327</v>
      </c>
      <c r="LHL13" s="239" t="s">
        <v>3326</v>
      </c>
      <c r="LHM13" s="240"/>
      <c r="LHN13" s="241" t="s">
        <v>3320</v>
      </c>
      <c r="LHO13" s="242">
        <f t="shared" ref="LHO13" si="4940">ROUND(AVERAGE(LHO10:LHO12),2)</f>
        <v>5500</v>
      </c>
      <c r="LHP13" s="513" t="s">
        <v>3327</v>
      </c>
      <c r="LHQ13" s="239" t="s">
        <v>3326</v>
      </c>
      <c r="LHR13" s="240"/>
      <c r="LHS13" s="241" t="s">
        <v>3320</v>
      </c>
      <c r="LHT13" s="242">
        <f t="shared" ref="LHT13" si="4941">ROUND(AVERAGE(LHT10:LHT12),2)</f>
        <v>5500</v>
      </c>
      <c r="LHU13" s="513" t="s">
        <v>3327</v>
      </c>
      <c r="LHV13" s="239" t="s">
        <v>3326</v>
      </c>
      <c r="LHW13" s="240"/>
      <c r="LHX13" s="241" t="s">
        <v>3320</v>
      </c>
      <c r="LHY13" s="242">
        <f t="shared" ref="LHY13" si="4942">ROUND(AVERAGE(LHY10:LHY12),2)</f>
        <v>5500</v>
      </c>
      <c r="LHZ13" s="513" t="s">
        <v>3327</v>
      </c>
      <c r="LIA13" s="239" t="s">
        <v>3326</v>
      </c>
      <c r="LIB13" s="240"/>
      <c r="LIC13" s="241" t="s">
        <v>3320</v>
      </c>
      <c r="LID13" s="242">
        <f t="shared" ref="LID13" si="4943">ROUND(AVERAGE(LID10:LID12),2)</f>
        <v>5500</v>
      </c>
      <c r="LIE13" s="513" t="s">
        <v>3327</v>
      </c>
      <c r="LIF13" s="239" t="s">
        <v>3326</v>
      </c>
      <c r="LIG13" s="240"/>
      <c r="LIH13" s="241" t="s">
        <v>3320</v>
      </c>
      <c r="LII13" s="242">
        <f t="shared" ref="LII13" si="4944">ROUND(AVERAGE(LII10:LII12),2)</f>
        <v>5500</v>
      </c>
      <c r="LIJ13" s="513" t="s">
        <v>3327</v>
      </c>
      <c r="LIK13" s="239" t="s">
        <v>3326</v>
      </c>
      <c r="LIL13" s="240"/>
      <c r="LIM13" s="241" t="s">
        <v>3320</v>
      </c>
      <c r="LIN13" s="242">
        <f t="shared" ref="LIN13" si="4945">ROUND(AVERAGE(LIN10:LIN12),2)</f>
        <v>5500</v>
      </c>
      <c r="LIO13" s="513" t="s">
        <v>3327</v>
      </c>
      <c r="LIP13" s="239" t="s">
        <v>3326</v>
      </c>
      <c r="LIQ13" s="240"/>
      <c r="LIR13" s="241" t="s">
        <v>3320</v>
      </c>
      <c r="LIS13" s="242">
        <f t="shared" ref="LIS13" si="4946">ROUND(AVERAGE(LIS10:LIS12),2)</f>
        <v>5500</v>
      </c>
      <c r="LIT13" s="513" t="s">
        <v>3327</v>
      </c>
      <c r="LIU13" s="239" t="s">
        <v>3326</v>
      </c>
      <c r="LIV13" s="240"/>
      <c r="LIW13" s="241" t="s">
        <v>3320</v>
      </c>
      <c r="LIX13" s="242">
        <f t="shared" ref="LIX13" si="4947">ROUND(AVERAGE(LIX10:LIX12),2)</f>
        <v>5500</v>
      </c>
      <c r="LIY13" s="513" t="s">
        <v>3327</v>
      </c>
      <c r="LIZ13" s="239" t="s">
        <v>3326</v>
      </c>
      <c r="LJA13" s="240"/>
      <c r="LJB13" s="241" t="s">
        <v>3320</v>
      </c>
      <c r="LJC13" s="242">
        <f t="shared" ref="LJC13" si="4948">ROUND(AVERAGE(LJC10:LJC12),2)</f>
        <v>5500</v>
      </c>
      <c r="LJD13" s="513" t="s">
        <v>3327</v>
      </c>
      <c r="LJE13" s="239" t="s">
        <v>3326</v>
      </c>
      <c r="LJF13" s="240"/>
      <c r="LJG13" s="241" t="s">
        <v>3320</v>
      </c>
      <c r="LJH13" s="242">
        <f t="shared" ref="LJH13" si="4949">ROUND(AVERAGE(LJH10:LJH12),2)</f>
        <v>5500</v>
      </c>
      <c r="LJI13" s="513" t="s">
        <v>3327</v>
      </c>
      <c r="LJJ13" s="239" t="s">
        <v>3326</v>
      </c>
      <c r="LJK13" s="240"/>
      <c r="LJL13" s="241" t="s">
        <v>3320</v>
      </c>
      <c r="LJM13" s="242">
        <f t="shared" ref="LJM13" si="4950">ROUND(AVERAGE(LJM10:LJM12),2)</f>
        <v>5500</v>
      </c>
      <c r="LJN13" s="513" t="s">
        <v>3327</v>
      </c>
      <c r="LJO13" s="239" t="s">
        <v>3326</v>
      </c>
      <c r="LJP13" s="240"/>
      <c r="LJQ13" s="241" t="s">
        <v>3320</v>
      </c>
      <c r="LJR13" s="242">
        <f t="shared" ref="LJR13" si="4951">ROUND(AVERAGE(LJR10:LJR12),2)</f>
        <v>5500</v>
      </c>
      <c r="LJS13" s="513" t="s">
        <v>3327</v>
      </c>
      <c r="LJT13" s="239" t="s">
        <v>3326</v>
      </c>
      <c r="LJU13" s="240"/>
      <c r="LJV13" s="241" t="s">
        <v>3320</v>
      </c>
      <c r="LJW13" s="242">
        <f t="shared" ref="LJW13" si="4952">ROUND(AVERAGE(LJW10:LJW12),2)</f>
        <v>5500</v>
      </c>
      <c r="LJX13" s="513" t="s">
        <v>3327</v>
      </c>
      <c r="LJY13" s="239" t="s">
        <v>3326</v>
      </c>
      <c r="LJZ13" s="240"/>
      <c r="LKA13" s="241" t="s">
        <v>3320</v>
      </c>
      <c r="LKB13" s="242">
        <f t="shared" ref="LKB13" si="4953">ROUND(AVERAGE(LKB10:LKB12),2)</f>
        <v>5500</v>
      </c>
      <c r="LKC13" s="513" t="s">
        <v>3327</v>
      </c>
      <c r="LKD13" s="239" t="s">
        <v>3326</v>
      </c>
      <c r="LKE13" s="240"/>
      <c r="LKF13" s="241" t="s">
        <v>3320</v>
      </c>
      <c r="LKG13" s="242">
        <f t="shared" ref="LKG13" si="4954">ROUND(AVERAGE(LKG10:LKG12),2)</f>
        <v>5500</v>
      </c>
      <c r="LKH13" s="513" t="s">
        <v>3327</v>
      </c>
      <c r="LKI13" s="239" t="s">
        <v>3326</v>
      </c>
      <c r="LKJ13" s="240"/>
      <c r="LKK13" s="241" t="s">
        <v>3320</v>
      </c>
      <c r="LKL13" s="242">
        <f t="shared" ref="LKL13" si="4955">ROUND(AVERAGE(LKL10:LKL12),2)</f>
        <v>5500</v>
      </c>
      <c r="LKM13" s="513" t="s">
        <v>3327</v>
      </c>
      <c r="LKN13" s="239" t="s">
        <v>3326</v>
      </c>
      <c r="LKO13" s="240"/>
      <c r="LKP13" s="241" t="s">
        <v>3320</v>
      </c>
      <c r="LKQ13" s="242">
        <f t="shared" ref="LKQ13" si="4956">ROUND(AVERAGE(LKQ10:LKQ12),2)</f>
        <v>5500</v>
      </c>
      <c r="LKR13" s="513" t="s">
        <v>3327</v>
      </c>
      <c r="LKS13" s="239" t="s">
        <v>3326</v>
      </c>
      <c r="LKT13" s="240"/>
      <c r="LKU13" s="241" t="s">
        <v>3320</v>
      </c>
      <c r="LKV13" s="242">
        <f t="shared" ref="LKV13" si="4957">ROUND(AVERAGE(LKV10:LKV12),2)</f>
        <v>5500</v>
      </c>
      <c r="LKW13" s="513" t="s">
        <v>3327</v>
      </c>
      <c r="LKX13" s="239" t="s">
        <v>3326</v>
      </c>
      <c r="LKY13" s="240"/>
      <c r="LKZ13" s="241" t="s">
        <v>3320</v>
      </c>
      <c r="LLA13" s="242">
        <f t="shared" ref="LLA13" si="4958">ROUND(AVERAGE(LLA10:LLA12),2)</f>
        <v>5500</v>
      </c>
      <c r="LLB13" s="513" t="s">
        <v>3327</v>
      </c>
      <c r="LLC13" s="239" t="s">
        <v>3326</v>
      </c>
      <c r="LLD13" s="240"/>
      <c r="LLE13" s="241" t="s">
        <v>3320</v>
      </c>
      <c r="LLF13" s="242">
        <f t="shared" ref="LLF13" si="4959">ROUND(AVERAGE(LLF10:LLF12),2)</f>
        <v>5500</v>
      </c>
      <c r="LLG13" s="513" t="s">
        <v>3327</v>
      </c>
      <c r="LLH13" s="239" t="s">
        <v>3326</v>
      </c>
      <c r="LLI13" s="240"/>
      <c r="LLJ13" s="241" t="s">
        <v>3320</v>
      </c>
      <c r="LLK13" s="242">
        <f t="shared" ref="LLK13" si="4960">ROUND(AVERAGE(LLK10:LLK12),2)</f>
        <v>5500</v>
      </c>
      <c r="LLL13" s="513" t="s">
        <v>3327</v>
      </c>
      <c r="LLM13" s="239" t="s">
        <v>3326</v>
      </c>
      <c r="LLN13" s="240"/>
      <c r="LLO13" s="241" t="s">
        <v>3320</v>
      </c>
      <c r="LLP13" s="242">
        <f t="shared" ref="LLP13" si="4961">ROUND(AVERAGE(LLP10:LLP12),2)</f>
        <v>5500</v>
      </c>
      <c r="LLQ13" s="513" t="s">
        <v>3327</v>
      </c>
      <c r="LLR13" s="239" t="s">
        <v>3326</v>
      </c>
      <c r="LLS13" s="240"/>
      <c r="LLT13" s="241" t="s">
        <v>3320</v>
      </c>
      <c r="LLU13" s="242">
        <f t="shared" ref="LLU13" si="4962">ROUND(AVERAGE(LLU10:LLU12),2)</f>
        <v>5500</v>
      </c>
      <c r="LLV13" s="513" t="s">
        <v>3327</v>
      </c>
      <c r="LLW13" s="239" t="s">
        <v>3326</v>
      </c>
      <c r="LLX13" s="240"/>
      <c r="LLY13" s="241" t="s">
        <v>3320</v>
      </c>
      <c r="LLZ13" s="242">
        <f t="shared" ref="LLZ13" si="4963">ROUND(AVERAGE(LLZ10:LLZ12),2)</f>
        <v>5500</v>
      </c>
      <c r="LMA13" s="513" t="s">
        <v>3327</v>
      </c>
      <c r="LMB13" s="239" t="s">
        <v>3326</v>
      </c>
      <c r="LMC13" s="240"/>
      <c r="LMD13" s="241" t="s">
        <v>3320</v>
      </c>
      <c r="LME13" s="242">
        <f t="shared" ref="LME13" si="4964">ROUND(AVERAGE(LME10:LME12),2)</f>
        <v>5500</v>
      </c>
      <c r="LMF13" s="513" t="s">
        <v>3327</v>
      </c>
      <c r="LMG13" s="239" t="s">
        <v>3326</v>
      </c>
      <c r="LMH13" s="240"/>
      <c r="LMI13" s="241" t="s">
        <v>3320</v>
      </c>
      <c r="LMJ13" s="242">
        <f t="shared" ref="LMJ13" si="4965">ROUND(AVERAGE(LMJ10:LMJ12),2)</f>
        <v>5500</v>
      </c>
      <c r="LMK13" s="513" t="s">
        <v>3327</v>
      </c>
      <c r="LML13" s="239" t="s">
        <v>3326</v>
      </c>
      <c r="LMM13" s="240"/>
      <c r="LMN13" s="241" t="s">
        <v>3320</v>
      </c>
      <c r="LMO13" s="242">
        <f t="shared" ref="LMO13" si="4966">ROUND(AVERAGE(LMO10:LMO12),2)</f>
        <v>5500</v>
      </c>
      <c r="LMP13" s="513" t="s">
        <v>3327</v>
      </c>
      <c r="LMQ13" s="239" t="s">
        <v>3326</v>
      </c>
      <c r="LMR13" s="240"/>
      <c r="LMS13" s="241" t="s">
        <v>3320</v>
      </c>
      <c r="LMT13" s="242">
        <f t="shared" ref="LMT13" si="4967">ROUND(AVERAGE(LMT10:LMT12),2)</f>
        <v>5500</v>
      </c>
      <c r="LMU13" s="513" t="s">
        <v>3327</v>
      </c>
      <c r="LMV13" s="239" t="s">
        <v>3326</v>
      </c>
      <c r="LMW13" s="240"/>
      <c r="LMX13" s="241" t="s">
        <v>3320</v>
      </c>
      <c r="LMY13" s="242">
        <f t="shared" ref="LMY13" si="4968">ROUND(AVERAGE(LMY10:LMY12),2)</f>
        <v>5500</v>
      </c>
      <c r="LMZ13" s="513" t="s">
        <v>3327</v>
      </c>
      <c r="LNA13" s="239" t="s">
        <v>3326</v>
      </c>
      <c r="LNB13" s="240"/>
      <c r="LNC13" s="241" t="s">
        <v>3320</v>
      </c>
      <c r="LND13" s="242">
        <f t="shared" ref="LND13" si="4969">ROUND(AVERAGE(LND10:LND12),2)</f>
        <v>5500</v>
      </c>
      <c r="LNE13" s="513" t="s">
        <v>3327</v>
      </c>
      <c r="LNF13" s="239" t="s">
        <v>3326</v>
      </c>
      <c r="LNG13" s="240"/>
      <c r="LNH13" s="241" t="s">
        <v>3320</v>
      </c>
      <c r="LNI13" s="242">
        <f t="shared" ref="LNI13" si="4970">ROUND(AVERAGE(LNI10:LNI12),2)</f>
        <v>5500</v>
      </c>
      <c r="LNJ13" s="513" t="s">
        <v>3327</v>
      </c>
      <c r="LNK13" s="239" t="s">
        <v>3326</v>
      </c>
      <c r="LNL13" s="240"/>
      <c r="LNM13" s="241" t="s">
        <v>3320</v>
      </c>
      <c r="LNN13" s="242">
        <f t="shared" ref="LNN13" si="4971">ROUND(AVERAGE(LNN10:LNN12),2)</f>
        <v>5500</v>
      </c>
      <c r="LNO13" s="513" t="s">
        <v>3327</v>
      </c>
      <c r="LNP13" s="239" t="s">
        <v>3326</v>
      </c>
      <c r="LNQ13" s="240"/>
      <c r="LNR13" s="241" t="s">
        <v>3320</v>
      </c>
      <c r="LNS13" s="242">
        <f t="shared" ref="LNS13" si="4972">ROUND(AVERAGE(LNS10:LNS12),2)</f>
        <v>5500</v>
      </c>
      <c r="LNT13" s="513" t="s">
        <v>3327</v>
      </c>
      <c r="LNU13" s="239" t="s">
        <v>3326</v>
      </c>
      <c r="LNV13" s="240"/>
      <c r="LNW13" s="241" t="s">
        <v>3320</v>
      </c>
      <c r="LNX13" s="242">
        <f t="shared" ref="LNX13" si="4973">ROUND(AVERAGE(LNX10:LNX12),2)</f>
        <v>5500</v>
      </c>
      <c r="LNY13" s="513" t="s">
        <v>3327</v>
      </c>
      <c r="LNZ13" s="239" t="s">
        <v>3326</v>
      </c>
      <c r="LOA13" s="240"/>
      <c r="LOB13" s="241" t="s">
        <v>3320</v>
      </c>
      <c r="LOC13" s="242">
        <f t="shared" ref="LOC13" si="4974">ROUND(AVERAGE(LOC10:LOC12),2)</f>
        <v>5500</v>
      </c>
      <c r="LOD13" s="513" t="s">
        <v>3327</v>
      </c>
      <c r="LOE13" s="239" t="s">
        <v>3326</v>
      </c>
      <c r="LOF13" s="240"/>
      <c r="LOG13" s="241" t="s">
        <v>3320</v>
      </c>
      <c r="LOH13" s="242">
        <f t="shared" ref="LOH13" si="4975">ROUND(AVERAGE(LOH10:LOH12),2)</f>
        <v>5500</v>
      </c>
      <c r="LOI13" s="513" t="s">
        <v>3327</v>
      </c>
      <c r="LOJ13" s="239" t="s">
        <v>3326</v>
      </c>
      <c r="LOK13" s="240"/>
      <c r="LOL13" s="241" t="s">
        <v>3320</v>
      </c>
      <c r="LOM13" s="242">
        <f t="shared" ref="LOM13" si="4976">ROUND(AVERAGE(LOM10:LOM12),2)</f>
        <v>5500</v>
      </c>
      <c r="LON13" s="513" t="s">
        <v>3327</v>
      </c>
      <c r="LOO13" s="239" t="s">
        <v>3326</v>
      </c>
      <c r="LOP13" s="240"/>
      <c r="LOQ13" s="241" t="s">
        <v>3320</v>
      </c>
      <c r="LOR13" s="242">
        <f t="shared" ref="LOR13" si="4977">ROUND(AVERAGE(LOR10:LOR12),2)</f>
        <v>5500</v>
      </c>
      <c r="LOS13" s="513" t="s">
        <v>3327</v>
      </c>
      <c r="LOT13" s="239" t="s">
        <v>3326</v>
      </c>
      <c r="LOU13" s="240"/>
      <c r="LOV13" s="241" t="s">
        <v>3320</v>
      </c>
      <c r="LOW13" s="242">
        <f t="shared" ref="LOW13" si="4978">ROUND(AVERAGE(LOW10:LOW12),2)</f>
        <v>5500</v>
      </c>
      <c r="LOX13" s="513" t="s">
        <v>3327</v>
      </c>
      <c r="LOY13" s="239" t="s">
        <v>3326</v>
      </c>
      <c r="LOZ13" s="240"/>
      <c r="LPA13" s="241" t="s">
        <v>3320</v>
      </c>
      <c r="LPB13" s="242">
        <f t="shared" ref="LPB13" si="4979">ROUND(AVERAGE(LPB10:LPB12),2)</f>
        <v>5500</v>
      </c>
      <c r="LPC13" s="513" t="s">
        <v>3327</v>
      </c>
      <c r="LPD13" s="239" t="s">
        <v>3326</v>
      </c>
      <c r="LPE13" s="240"/>
      <c r="LPF13" s="241" t="s">
        <v>3320</v>
      </c>
      <c r="LPG13" s="242">
        <f t="shared" ref="LPG13" si="4980">ROUND(AVERAGE(LPG10:LPG12),2)</f>
        <v>5500</v>
      </c>
      <c r="LPH13" s="513" t="s">
        <v>3327</v>
      </c>
      <c r="LPI13" s="239" t="s">
        <v>3326</v>
      </c>
      <c r="LPJ13" s="240"/>
      <c r="LPK13" s="241" t="s">
        <v>3320</v>
      </c>
      <c r="LPL13" s="242">
        <f t="shared" ref="LPL13" si="4981">ROUND(AVERAGE(LPL10:LPL12),2)</f>
        <v>5500</v>
      </c>
      <c r="LPM13" s="513" t="s">
        <v>3327</v>
      </c>
      <c r="LPN13" s="239" t="s">
        <v>3326</v>
      </c>
      <c r="LPO13" s="240"/>
      <c r="LPP13" s="241" t="s">
        <v>3320</v>
      </c>
      <c r="LPQ13" s="242">
        <f t="shared" ref="LPQ13" si="4982">ROUND(AVERAGE(LPQ10:LPQ12),2)</f>
        <v>5500</v>
      </c>
      <c r="LPR13" s="513" t="s">
        <v>3327</v>
      </c>
      <c r="LPS13" s="239" t="s">
        <v>3326</v>
      </c>
      <c r="LPT13" s="240"/>
      <c r="LPU13" s="241" t="s">
        <v>3320</v>
      </c>
      <c r="LPV13" s="242">
        <f t="shared" ref="LPV13" si="4983">ROUND(AVERAGE(LPV10:LPV12),2)</f>
        <v>5500</v>
      </c>
      <c r="LPW13" s="513" t="s">
        <v>3327</v>
      </c>
      <c r="LPX13" s="239" t="s">
        <v>3326</v>
      </c>
      <c r="LPY13" s="240"/>
      <c r="LPZ13" s="241" t="s">
        <v>3320</v>
      </c>
      <c r="LQA13" s="242">
        <f t="shared" ref="LQA13" si="4984">ROUND(AVERAGE(LQA10:LQA12),2)</f>
        <v>5500</v>
      </c>
      <c r="LQB13" s="513" t="s">
        <v>3327</v>
      </c>
      <c r="LQC13" s="239" t="s">
        <v>3326</v>
      </c>
      <c r="LQD13" s="240"/>
      <c r="LQE13" s="241" t="s">
        <v>3320</v>
      </c>
      <c r="LQF13" s="242">
        <f t="shared" ref="LQF13" si="4985">ROUND(AVERAGE(LQF10:LQF12),2)</f>
        <v>5500</v>
      </c>
      <c r="LQG13" s="513" t="s">
        <v>3327</v>
      </c>
      <c r="LQH13" s="239" t="s">
        <v>3326</v>
      </c>
      <c r="LQI13" s="240"/>
      <c r="LQJ13" s="241" t="s">
        <v>3320</v>
      </c>
      <c r="LQK13" s="242">
        <f t="shared" ref="LQK13" si="4986">ROUND(AVERAGE(LQK10:LQK12),2)</f>
        <v>5500</v>
      </c>
      <c r="LQL13" s="513" t="s">
        <v>3327</v>
      </c>
      <c r="LQM13" s="239" t="s">
        <v>3326</v>
      </c>
      <c r="LQN13" s="240"/>
      <c r="LQO13" s="241" t="s">
        <v>3320</v>
      </c>
      <c r="LQP13" s="242">
        <f t="shared" ref="LQP13" si="4987">ROUND(AVERAGE(LQP10:LQP12),2)</f>
        <v>5500</v>
      </c>
      <c r="LQQ13" s="513" t="s">
        <v>3327</v>
      </c>
      <c r="LQR13" s="239" t="s">
        <v>3326</v>
      </c>
      <c r="LQS13" s="240"/>
      <c r="LQT13" s="241" t="s">
        <v>3320</v>
      </c>
      <c r="LQU13" s="242">
        <f t="shared" ref="LQU13" si="4988">ROUND(AVERAGE(LQU10:LQU12),2)</f>
        <v>5500</v>
      </c>
      <c r="LQV13" s="513" t="s">
        <v>3327</v>
      </c>
      <c r="LQW13" s="239" t="s">
        <v>3326</v>
      </c>
      <c r="LQX13" s="240"/>
      <c r="LQY13" s="241" t="s">
        <v>3320</v>
      </c>
      <c r="LQZ13" s="242">
        <f t="shared" ref="LQZ13" si="4989">ROUND(AVERAGE(LQZ10:LQZ12),2)</f>
        <v>5500</v>
      </c>
      <c r="LRA13" s="513" t="s">
        <v>3327</v>
      </c>
      <c r="LRB13" s="239" t="s">
        <v>3326</v>
      </c>
      <c r="LRC13" s="240"/>
      <c r="LRD13" s="241" t="s">
        <v>3320</v>
      </c>
      <c r="LRE13" s="242">
        <f t="shared" ref="LRE13" si="4990">ROUND(AVERAGE(LRE10:LRE12),2)</f>
        <v>5500</v>
      </c>
      <c r="LRF13" s="513" t="s">
        <v>3327</v>
      </c>
      <c r="LRG13" s="239" t="s">
        <v>3326</v>
      </c>
      <c r="LRH13" s="240"/>
      <c r="LRI13" s="241" t="s">
        <v>3320</v>
      </c>
      <c r="LRJ13" s="242">
        <f t="shared" ref="LRJ13" si="4991">ROUND(AVERAGE(LRJ10:LRJ12),2)</f>
        <v>5500</v>
      </c>
      <c r="LRK13" s="513" t="s">
        <v>3327</v>
      </c>
      <c r="LRL13" s="239" t="s">
        <v>3326</v>
      </c>
      <c r="LRM13" s="240"/>
      <c r="LRN13" s="241" t="s">
        <v>3320</v>
      </c>
      <c r="LRO13" s="242">
        <f t="shared" ref="LRO13" si="4992">ROUND(AVERAGE(LRO10:LRO12),2)</f>
        <v>5500</v>
      </c>
      <c r="LRP13" s="513" t="s">
        <v>3327</v>
      </c>
      <c r="LRQ13" s="239" t="s">
        <v>3326</v>
      </c>
      <c r="LRR13" s="240"/>
      <c r="LRS13" s="241" t="s">
        <v>3320</v>
      </c>
      <c r="LRT13" s="242">
        <f t="shared" ref="LRT13" si="4993">ROUND(AVERAGE(LRT10:LRT12),2)</f>
        <v>5500</v>
      </c>
      <c r="LRU13" s="513" t="s">
        <v>3327</v>
      </c>
      <c r="LRV13" s="239" t="s">
        <v>3326</v>
      </c>
      <c r="LRW13" s="240"/>
      <c r="LRX13" s="241" t="s">
        <v>3320</v>
      </c>
      <c r="LRY13" s="242">
        <f t="shared" ref="LRY13" si="4994">ROUND(AVERAGE(LRY10:LRY12),2)</f>
        <v>5500</v>
      </c>
      <c r="LRZ13" s="513" t="s">
        <v>3327</v>
      </c>
      <c r="LSA13" s="239" t="s">
        <v>3326</v>
      </c>
      <c r="LSB13" s="240"/>
      <c r="LSC13" s="241" t="s">
        <v>3320</v>
      </c>
      <c r="LSD13" s="242">
        <f t="shared" ref="LSD13" si="4995">ROUND(AVERAGE(LSD10:LSD12),2)</f>
        <v>5500</v>
      </c>
      <c r="LSE13" s="513" t="s">
        <v>3327</v>
      </c>
      <c r="LSF13" s="239" t="s">
        <v>3326</v>
      </c>
      <c r="LSG13" s="240"/>
      <c r="LSH13" s="241" t="s">
        <v>3320</v>
      </c>
      <c r="LSI13" s="242">
        <f t="shared" ref="LSI13" si="4996">ROUND(AVERAGE(LSI10:LSI12),2)</f>
        <v>5500</v>
      </c>
      <c r="LSJ13" s="513" t="s">
        <v>3327</v>
      </c>
      <c r="LSK13" s="239" t="s">
        <v>3326</v>
      </c>
      <c r="LSL13" s="240"/>
      <c r="LSM13" s="241" t="s">
        <v>3320</v>
      </c>
      <c r="LSN13" s="242">
        <f t="shared" ref="LSN13" si="4997">ROUND(AVERAGE(LSN10:LSN12),2)</f>
        <v>5500</v>
      </c>
      <c r="LSO13" s="513" t="s">
        <v>3327</v>
      </c>
      <c r="LSP13" s="239" t="s">
        <v>3326</v>
      </c>
      <c r="LSQ13" s="240"/>
      <c r="LSR13" s="241" t="s">
        <v>3320</v>
      </c>
      <c r="LSS13" s="242">
        <f t="shared" ref="LSS13" si="4998">ROUND(AVERAGE(LSS10:LSS12),2)</f>
        <v>5500</v>
      </c>
      <c r="LST13" s="513" t="s">
        <v>3327</v>
      </c>
      <c r="LSU13" s="239" t="s">
        <v>3326</v>
      </c>
      <c r="LSV13" s="240"/>
      <c r="LSW13" s="241" t="s">
        <v>3320</v>
      </c>
      <c r="LSX13" s="242">
        <f t="shared" ref="LSX13" si="4999">ROUND(AVERAGE(LSX10:LSX12),2)</f>
        <v>5500</v>
      </c>
      <c r="LSY13" s="513" t="s">
        <v>3327</v>
      </c>
      <c r="LSZ13" s="239" t="s">
        <v>3326</v>
      </c>
      <c r="LTA13" s="240"/>
      <c r="LTB13" s="241" t="s">
        <v>3320</v>
      </c>
      <c r="LTC13" s="242">
        <f t="shared" ref="LTC13" si="5000">ROUND(AVERAGE(LTC10:LTC12),2)</f>
        <v>5500</v>
      </c>
      <c r="LTD13" s="513" t="s">
        <v>3327</v>
      </c>
      <c r="LTE13" s="239" t="s">
        <v>3326</v>
      </c>
      <c r="LTF13" s="240"/>
      <c r="LTG13" s="241" t="s">
        <v>3320</v>
      </c>
      <c r="LTH13" s="242">
        <f t="shared" ref="LTH13" si="5001">ROUND(AVERAGE(LTH10:LTH12),2)</f>
        <v>5500</v>
      </c>
      <c r="LTI13" s="513" t="s">
        <v>3327</v>
      </c>
      <c r="LTJ13" s="239" t="s">
        <v>3326</v>
      </c>
      <c r="LTK13" s="240"/>
      <c r="LTL13" s="241" t="s">
        <v>3320</v>
      </c>
      <c r="LTM13" s="242">
        <f t="shared" ref="LTM13" si="5002">ROUND(AVERAGE(LTM10:LTM12),2)</f>
        <v>5500</v>
      </c>
      <c r="LTN13" s="513" t="s">
        <v>3327</v>
      </c>
      <c r="LTO13" s="239" t="s">
        <v>3326</v>
      </c>
      <c r="LTP13" s="240"/>
      <c r="LTQ13" s="241" t="s">
        <v>3320</v>
      </c>
      <c r="LTR13" s="242">
        <f t="shared" ref="LTR13" si="5003">ROUND(AVERAGE(LTR10:LTR12),2)</f>
        <v>5500</v>
      </c>
      <c r="LTS13" s="513" t="s">
        <v>3327</v>
      </c>
      <c r="LTT13" s="239" t="s">
        <v>3326</v>
      </c>
      <c r="LTU13" s="240"/>
      <c r="LTV13" s="241" t="s">
        <v>3320</v>
      </c>
      <c r="LTW13" s="242">
        <f t="shared" ref="LTW13" si="5004">ROUND(AVERAGE(LTW10:LTW12),2)</f>
        <v>5500</v>
      </c>
      <c r="LTX13" s="513" t="s">
        <v>3327</v>
      </c>
      <c r="LTY13" s="239" t="s">
        <v>3326</v>
      </c>
      <c r="LTZ13" s="240"/>
      <c r="LUA13" s="241" t="s">
        <v>3320</v>
      </c>
      <c r="LUB13" s="242">
        <f t="shared" ref="LUB13" si="5005">ROUND(AVERAGE(LUB10:LUB12),2)</f>
        <v>5500</v>
      </c>
      <c r="LUC13" s="513" t="s">
        <v>3327</v>
      </c>
      <c r="LUD13" s="239" t="s">
        <v>3326</v>
      </c>
      <c r="LUE13" s="240"/>
      <c r="LUF13" s="241" t="s">
        <v>3320</v>
      </c>
      <c r="LUG13" s="242">
        <f t="shared" ref="LUG13" si="5006">ROUND(AVERAGE(LUG10:LUG12),2)</f>
        <v>5500</v>
      </c>
      <c r="LUH13" s="513" t="s">
        <v>3327</v>
      </c>
      <c r="LUI13" s="239" t="s">
        <v>3326</v>
      </c>
      <c r="LUJ13" s="240"/>
      <c r="LUK13" s="241" t="s">
        <v>3320</v>
      </c>
      <c r="LUL13" s="242">
        <f t="shared" ref="LUL13" si="5007">ROUND(AVERAGE(LUL10:LUL12),2)</f>
        <v>5500</v>
      </c>
      <c r="LUM13" s="513" t="s">
        <v>3327</v>
      </c>
      <c r="LUN13" s="239" t="s">
        <v>3326</v>
      </c>
      <c r="LUO13" s="240"/>
      <c r="LUP13" s="241" t="s">
        <v>3320</v>
      </c>
      <c r="LUQ13" s="242">
        <f t="shared" ref="LUQ13" si="5008">ROUND(AVERAGE(LUQ10:LUQ12),2)</f>
        <v>5500</v>
      </c>
      <c r="LUR13" s="513" t="s">
        <v>3327</v>
      </c>
      <c r="LUS13" s="239" t="s">
        <v>3326</v>
      </c>
      <c r="LUT13" s="240"/>
      <c r="LUU13" s="241" t="s">
        <v>3320</v>
      </c>
      <c r="LUV13" s="242">
        <f t="shared" ref="LUV13" si="5009">ROUND(AVERAGE(LUV10:LUV12),2)</f>
        <v>5500</v>
      </c>
      <c r="LUW13" s="513" t="s">
        <v>3327</v>
      </c>
      <c r="LUX13" s="239" t="s">
        <v>3326</v>
      </c>
      <c r="LUY13" s="240"/>
      <c r="LUZ13" s="241" t="s">
        <v>3320</v>
      </c>
      <c r="LVA13" s="242">
        <f t="shared" ref="LVA13" si="5010">ROUND(AVERAGE(LVA10:LVA12),2)</f>
        <v>5500</v>
      </c>
      <c r="LVB13" s="513" t="s">
        <v>3327</v>
      </c>
      <c r="LVC13" s="239" t="s">
        <v>3326</v>
      </c>
      <c r="LVD13" s="240"/>
      <c r="LVE13" s="241" t="s">
        <v>3320</v>
      </c>
      <c r="LVF13" s="242">
        <f t="shared" ref="LVF13" si="5011">ROUND(AVERAGE(LVF10:LVF12),2)</f>
        <v>5500</v>
      </c>
      <c r="LVG13" s="513" t="s">
        <v>3327</v>
      </c>
      <c r="LVH13" s="239" t="s">
        <v>3326</v>
      </c>
      <c r="LVI13" s="240"/>
      <c r="LVJ13" s="241" t="s">
        <v>3320</v>
      </c>
      <c r="LVK13" s="242">
        <f t="shared" ref="LVK13" si="5012">ROUND(AVERAGE(LVK10:LVK12),2)</f>
        <v>5500</v>
      </c>
      <c r="LVL13" s="513" t="s">
        <v>3327</v>
      </c>
      <c r="LVM13" s="239" t="s">
        <v>3326</v>
      </c>
      <c r="LVN13" s="240"/>
      <c r="LVO13" s="241" t="s">
        <v>3320</v>
      </c>
      <c r="LVP13" s="242">
        <f t="shared" ref="LVP13" si="5013">ROUND(AVERAGE(LVP10:LVP12),2)</f>
        <v>5500</v>
      </c>
      <c r="LVQ13" s="513" t="s">
        <v>3327</v>
      </c>
      <c r="LVR13" s="239" t="s">
        <v>3326</v>
      </c>
      <c r="LVS13" s="240"/>
      <c r="LVT13" s="241" t="s">
        <v>3320</v>
      </c>
      <c r="LVU13" s="242">
        <f t="shared" ref="LVU13" si="5014">ROUND(AVERAGE(LVU10:LVU12),2)</f>
        <v>5500</v>
      </c>
      <c r="LVV13" s="513" t="s">
        <v>3327</v>
      </c>
      <c r="LVW13" s="239" t="s">
        <v>3326</v>
      </c>
      <c r="LVX13" s="240"/>
      <c r="LVY13" s="241" t="s">
        <v>3320</v>
      </c>
      <c r="LVZ13" s="242">
        <f t="shared" ref="LVZ13" si="5015">ROUND(AVERAGE(LVZ10:LVZ12),2)</f>
        <v>5500</v>
      </c>
      <c r="LWA13" s="513" t="s">
        <v>3327</v>
      </c>
      <c r="LWB13" s="239" t="s">
        <v>3326</v>
      </c>
      <c r="LWC13" s="240"/>
      <c r="LWD13" s="241" t="s">
        <v>3320</v>
      </c>
      <c r="LWE13" s="242">
        <f t="shared" ref="LWE13" si="5016">ROUND(AVERAGE(LWE10:LWE12),2)</f>
        <v>5500</v>
      </c>
      <c r="LWF13" s="513" t="s">
        <v>3327</v>
      </c>
      <c r="LWG13" s="239" t="s">
        <v>3326</v>
      </c>
      <c r="LWH13" s="240"/>
      <c r="LWI13" s="241" t="s">
        <v>3320</v>
      </c>
      <c r="LWJ13" s="242">
        <f t="shared" ref="LWJ13" si="5017">ROUND(AVERAGE(LWJ10:LWJ12),2)</f>
        <v>5500</v>
      </c>
      <c r="LWK13" s="513" t="s">
        <v>3327</v>
      </c>
      <c r="LWL13" s="239" t="s">
        <v>3326</v>
      </c>
      <c r="LWM13" s="240"/>
      <c r="LWN13" s="241" t="s">
        <v>3320</v>
      </c>
      <c r="LWO13" s="242">
        <f t="shared" ref="LWO13" si="5018">ROUND(AVERAGE(LWO10:LWO12),2)</f>
        <v>5500</v>
      </c>
      <c r="LWP13" s="513" t="s">
        <v>3327</v>
      </c>
      <c r="LWQ13" s="239" t="s">
        <v>3326</v>
      </c>
      <c r="LWR13" s="240"/>
      <c r="LWS13" s="241" t="s">
        <v>3320</v>
      </c>
      <c r="LWT13" s="242">
        <f t="shared" ref="LWT13" si="5019">ROUND(AVERAGE(LWT10:LWT12),2)</f>
        <v>5500</v>
      </c>
      <c r="LWU13" s="513" t="s">
        <v>3327</v>
      </c>
      <c r="LWV13" s="239" t="s">
        <v>3326</v>
      </c>
      <c r="LWW13" s="240"/>
      <c r="LWX13" s="241" t="s">
        <v>3320</v>
      </c>
      <c r="LWY13" s="242">
        <f t="shared" ref="LWY13" si="5020">ROUND(AVERAGE(LWY10:LWY12),2)</f>
        <v>5500</v>
      </c>
      <c r="LWZ13" s="513" t="s">
        <v>3327</v>
      </c>
      <c r="LXA13" s="239" t="s">
        <v>3326</v>
      </c>
      <c r="LXB13" s="240"/>
      <c r="LXC13" s="241" t="s">
        <v>3320</v>
      </c>
      <c r="LXD13" s="242">
        <f t="shared" ref="LXD13" si="5021">ROUND(AVERAGE(LXD10:LXD12),2)</f>
        <v>5500</v>
      </c>
      <c r="LXE13" s="513" t="s">
        <v>3327</v>
      </c>
      <c r="LXF13" s="239" t="s">
        <v>3326</v>
      </c>
      <c r="LXG13" s="240"/>
      <c r="LXH13" s="241" t="s">
        <v>3320</v>
      </c>
      <c r="LXI13" s="242">
        <f t="shared" ref="LXI13" si="5022">ROUND(AVERAGE(LXI10:LXI12),2)</f>
        <v>5500</v>
      </c>
      <c r="LXJ13" s="513" t="s">
        <v>3327</v>
      </c>
      <c r="LXK13" s="239" t="s">
        <v>3326</v>
      </c>
      <c r="LXL13" s="240"/>
      <c r="LXM13" s="241" t="s">
        <v>3320</v>
      </c>
      <c r="LXN13" s="242">
        <f t="shared" ref="LXN13" si="5023">ROUND(AVERAGE(LXN10:LXN12),2)</f>
        <v>5500</v>
      </c>
      <c r="LXO13" s="513" t="s">
        <v>3327</v>
      </c>
      <c r="LXP13" s="239" t="s">
        <v>3326</v>
      </c>
      <c r="LXQ13" s="240"/>
      <c r="LXR13" s="241" t="s">
        <v>3320</v>
      </c>
      <c r="LXS13" s="242">
        <f t="shared" ref="LXS13" si="5024">ROUND(AVERAGE(LXS10:LXS12),2)</f>
        <v>5500</v>
      </c>
      <c r="LXT13" s="513" t="s">
        <v>3327</v>
      </c>
      <c r="LXU13" s="239" t="s">
        <v>3326</v>
      </c>
      <c r="LXV13" s="240"/>
      <c r="LXW13" s="241" t="s">
        <v>3320</v>
      </c>
      <c r="LXX13" s="242">
        <f t="shared" ref="LXX13" si="5025">ROUND(AVERAGE(LXX10:LXX12),2)</f>
        <v>5500</v>
      </c>
      <c r="LXY13" s="513" t="s">
        <v>3327</v>
      </c>
      <c r="LXZ13" s="239" t="s">
        <v>3326</v>
      </c>
      <c r="LYA13" s="240"/>
      <c r="LYB13" s="241" t="s">
        <v>3320</v>
      </c>
      <c r="LYC13" s="242">
        <f t="shared" ref="LYC13" si="5026">ROUND(AVERAGE(LYC10:LYC12),2)</f>
        <v>5500</v>
      </c>
      <c r="LYD13" s="513" t="s">
        <v>3327</v>
      </c>
      <c r="LYE13" s="239" t="s">
        <v>3326</v>
      </c>
      <c r="LYF13" s="240"/>
      <c r="LYG13" s="241" t="s">
        <v>3320</v>
      </c>
      <c r="LYH13" s="242">
        <f t="shared" ref="LYH13" si="5027">ROUND(AVERAGE(LYH10:LYH12),2)</f>
        <v>5500</v>
      </c>
      <c r="LYI13" s="513" t="s">
        <v>3327</v>
      </c>
      <c r="LYJ13" s="239" t="s">
        <v>3326</v>
      </c>
      <c r="LYK13" s="240"/>
      <c r="LYL13" s="241" t="s">
        <v>3320</v>
      </c>
      <c r="LYM13" s="242">
        <f t="shared" ref="LYM13" si="5028">ROUND(AVERAGE(LYM10:LYM12),2)</f>
        <v>5500</v>
      </c>
      <c r="LYN13" s="513" t="s">
        <v>3327</v>
      </c>
      <c r="LYO13" s="239" t="s">
        <v>3326</v>
      </c>
      <c r="LYP13" s="240"/>
      <c r="LYQ13" s="241" t="s">
        <v>3320</v>
      </c>
      <c r="LYR13" s="242">
        <f t="shared" ref="LYR13" si="5029">ROUND(AVERAGE(LYR10:LYR12),2)</f>
        <v>5500</v>
      </c>
      <c r="LYS13" s="513" t="s">
        <v>3327</v>
      </c>
      <c r="LYT13" s="239" t="s">
        <v>3326</v>
      </c>
      <c r="LYU13" s="240"/>
      <c r="LYV13" s="241" t="s">
        <v>3320</v>
      </c>
      <c r="LYW13" s="242">
        <f t="shared" ref="LYW13" si="5030">ROUND(AVERAGE(LYW10:LYW12),2)</f>
        <v>5500</v>
      </c>
      <c r="LYX13" s="513" t="s">
        <v>3327</v>
      </c>
      <c r="LYY13" s="239" t="s">
        <v>3326</v>
      </c>
      <c r="LYZ13" s="240"/>
      <c r="LZA13" s="241" t="s">
        <v>3320</v>
      </c>
      <c r="LZB13" s="242">
        <f t="shared" ref="LZB13" si="5031">ROUND(AVERAGE(LZB10:LZB12),2)</f>
        <v>5500</v>
      </c>
      <c r="LZC13" s="513" t="s">
        <v>3327</v>
      </c>
      <c r="LZD13" s="239" t="s">
        <v>3326</v>
      </c>
      <c r="LZE13" s="240"/>
      <c r="LZF13" s="241" t="s">
        <v>3320</v>
      </c>
      <c r="LZG13" s="242">
        <f t="shared" ref="LZG13" si="5032">ROUND(AVERAGE(LZG10:LZG12),2)</f>
        <v>5500</v>
      </c>
      <c r="LZH13" s="513" t="s">
        <v>3327</v>
      </c>
      <c r="LZI13" s="239" t="s">
        <v>3326</v>
      </c>
      <c r="LZJ13" s="240"/>
      <c r="LZK13" s="241" t="s">
        <v>3320</v>
      </c>
      <c r="LZL13" s="242">
        <f t="shared" ref="LZL13" si="5033">ROUND(AVERAGE(LZL10:LZL12),2)</f>
        <v>5500</v>
      </c>
      <c r="LZM13" s="513" t="s">
        <v>3327</v>
      </c>
      <c r="LZN13" s="239" t="s">
        <v>3326</v>
      </c>
      <c r="LZO13" s="240"/>
      <c r="LZP13" s="241" t="s">
        <v>3320</v>
      </c>
      <c r="LZQ13" s="242">
        <f t="shared" ref="LZQ13" si="5034">ROUND(AVERAGE(LZQ10:LZQ12),2)</f>
        <v>5500</v>
      </c>
      <c r="LZR13" s="513" t="s">
        <v>3327</v>
      </c>
      <c r="LZS13" s="239" t="s">
        <v>3326</v>
      </c>
      <c r="LZT13" s="240"/>
      <c r="LZU13" s="241" t="s">
        <v>3320</v>
      </c>
      <c r="LZV13" s="242">
        <f t="shared" ref="LZV13" si="5035">ROUND(AVERAGE(LZV10:LZV12),2)</f>
        <v>5500</v>
      </c>
      <c r="LZW13" s="513" t="s">
        <v>3327</v>
      </c>
      <c r="LZX13" s="239" t="s">
        <v>3326</v>
      </c>
      <c r="LZY13" s="240"/>
      <c r="LZZ13" s="241" t="s">
        <v>3320</v>
      </c>
      <c r="MAA13" s="242">
        <f t="shared" ref="MAA13" si="5036">ROUND(AVERAGE(MAA10:MAA12),2)</f>
        <v>5500</v>
      </c>
      <c r="MAB13" s="513" t="s">
        <v>3327</v>
      </c>
      <c r="MAC13" s="239" t="s">
        <v>3326</v>
      </c>
      <c r="MAD13" s="240"/>
      <c r="MAE13" s="241" t="s">
        <v>3320</v>
      </c>
      <c r="MAF13" s="242">
        <f t="shared" ref="MAF13" si="5037">ROUND(AVERAGE(MAF10:MAF12),2)</f>
        <v>5500</v>
      </c>
      <c r="MAG13" s="513" t="s">
        <v>3327</v>
      </c>
      <c r="MAH13" s="239" t="s">
        <v>3326</v>
      </c>
      <c r="MAI13" s="240"/>
      <c r="MAJ13" s="241" t="s">
        <v>3320</v>
      </c>
      <c r="MAK13" s="242">
        <f t="shared" ref="MAK13" si="5038">ROUND(AVERAGE(MAK10:MAK12),2)</f>
        <v>5500</v>
      </c>
      <c r="MAL13" s="513" t="s">
        <v>3327</v>
      </c>
      <c r="MAM13" s="239" t="s">
        <v>3326</v>
      </c>
      <c r="MAN13" s="240"/>
      <c r="MAO13" s="241" t="s">
        <v>3320</v>
      </c>
      <c r="MAP13" s="242">
        <f t="shared" ref="MAP13" si="5039">ROUND(AVERAGE(MAP10:MAP12),2)</f>
        <v>5500</v>
      </c>
      <c r="MAQ13" s="513" t="s">
        <v>3327</v>
      </c>
      <c r="MAR13" s="239" t="s">
        <v>3326</v>
      </c>
      <c r="MAS13" s="240"/>
      <c r="MAT13" s="241" t="s">
        <v>3320</v>
      </c>
      <c r="MAU13" s="242">
        <f t="shared" ref="MAU13" si="5040">ROUND(AVERAGE(MAU10:MAU12),2)</f>
        <v>5500</v>
      </c>
      <c r="MAV13" s="513" t="s">
        <v>3327</v>
      </c>
      <c r="MAW13" s="239" t="s">
        <v>3326</v>
      </c>
      <c r="MAX13" s="240"/>
      <c r="MAY13" s="241" t="s">
        <v>3320</v>
      </c>
      <c r="MAZ13" s="242">
        <f t="shared" ref="MAZ13" si="5041">ROUND(AVERAGE(MAZ10:MAZ12),2)</f>
        <v>5500</v>
      </c>
      <c r="MBA13" s="513" t="s">
        <v>3327</v>
      </c>
      <c r="MBB13" s="239" t="s">
        <v>3326</v>
      </c>
      <c r="MBC13" s="240"/>
      <c r="MBD13" s="241" t="s">
        <v>3320</v>
      </c>
      <c r="MBE13" s="242">
        <f t="shared" ref="MBE13" si="5042">ROUND(AVERAGE(MBE10:MBE12),2)</f>
        <v>5500</v>
      </c>
      <c r="MBF13" s="513" t="s">
        <v>3327</v>
      </c>
      <c r="MBG13" s="239" t="s">
        <v>3326</v>
      </c>
      <c r="MBH13" s="240"/>
      <c r="MBI13" s="241" t="s">
        <v>3320</v>
      </c>
      <c r="MBJ13" s="242">
        <f t="shared" ref="MBJ13" si="5043">ROUND(AVERAGE(MBJ10:MBJ12),2)</f>
        <v>5500</v>
      </c>
      <c r="MBK13" s="513" t="s">
        <v>3327</v>
      </c>
      <c r="MBL13" s="239" t="s">
        <v>3326</v>
      </c>
      <c r="MBM13" s="240"/>
      <c r="MBN13" s="241" t="s">
        <v>3320</v>
      </c>
      <c r="MBO13" s="242">
        <f t="shared" ref="MBO13" si="5044">ROUND(AVERAGE(MBO10:MBO12),2)</f>
        <v>5500</v>
      </c>
      <c r="MBP13" s="513" t="s">
        <v>3327</v>
      </c>
      <c r="MBQ13" s="239" t="s">
        <v>3326</v>
      </c>
      <c r="MBR13" s="240"/>
      <c r="MBS13" s="241" t="s">
        <v>3320</v>
      </c>
      <c r="MBT13" s="242">
        <f t="shared" ref="MBT13" si="5045">ROUND(AVERAGE(MBT10:MBT12),2)</f>
        <v>5500</v>
      </c>
      <c r="MBU13" s="513" t="s">
        <v>3327</v>
      </c>
      <c r="MBV13" s="239" t="s">
        <v>3326</v>
      </c>
      <c r="MBW13" s="240"/>
      <c r="MBX13" s="241" t="s">
        <v>3320</v>
      </c>
      <c r="MBY13" s="242">
        <f t="shared" ref="MBY13" si="5046">ROUND(AVERAGE(MBY10:MBY12),2)</f>
        <v>5500</v>
      </c>
      <c r="MBZ13" s="513" t="s">
        <v>3327</v>
      </c>
      <c r="MCA13" s="239" t="s">
        <v>3326</v>
      </c>
      <c r="MCB13" s="240"/>
      <c r="MCC13" s="241" t="s">
        <v>3320</v>
      </c>
      <c r="MCD13" s="242">
        <f t="shared" ref="MCD13" si="5047">ROUND(AVERAGE(MCD10:MCD12),2)</f>
        <v>5500</v>
      </c>
      <c r="MCE13" s="513" t="s">
        <v>3327</v>
      </c>
      <c r="MCF13" s="239" t="s">
        <v>3326</v>
      </c>
      <c r="MCG13" s="240"/>
      <c r="MCH13" s="241" t="s">
        <v>3320</v>
      </c>
      <c r="MCI13" s="242">
        <f t="shared" ref="MCI13" si="5048">ROUND(AVERAGE(MCI10:MCI12),2)</f>
        <v>5500</v>
      </c>
      <c r="MCJ13" s="513" t="s">
        <v>3327</v>
      </c>
      <c r="MCK13" s="239" t="s">
        <v>3326</v>
      </c>
      <c r="MCL13" s="240"/>
      <c r="MCM13" s="241" t="s">
        <v>3320</v>
      </c>
      <c r="MCN13" s="242">
        <f t="shared" ref="MCN13" si="5049">ROUND(AVERAGE(MCN10:MCN12),2)</f>
        <v>5500</v>
      </c>
      <c r="MCO13" s="513" t="s">
        <v>3327</v>
      </c>
      <c r="MCP13" s="239" t="s">
        <v>3326</v>
      </c>
      <c r="MCQ13" s="240"/>
      <c r="MCR13" s="241" t="s">
        <v>3320</v>
      </c>
      <c r="MCS13" s="242">
        <f t="shared" ref="MCS13" si="5050">ROUND(AVERAGE(MCS10:MCS12),2)</f>
        <v>5500</v>
      </c>
      <c r="MCT13" s="513" t="s">
        <v>3327</v>
      </c>
      <c r="MCU13" s="239" t="s">
        <v>3326</v>
      </c>
      <c r="MCV13" s="240"/>
      <c r="MCW13" s="241" t="s">
        <v>3320</v>
      </c>
      <c r="MCX13" s="242">
        <f t="shared" ref="MCX13" si="5051">ROUND(AVERAGE(MCX10:MCX12),2)</f>
        <v>5500</v>
      </c>
      <c r="MCY13" s="513" t="s">
        <v>3327</v>
      </c>
      <c r="MCZ13" s="239" t="s">
        <v>3326</v>
      </c>
      <c r="MDA13" s="240"/>
      <c r="MDB13" s="241" t="s">
        <v>3320</v>
      </c>
      <c r="MDC13" s="242">
        <f t="shared" ref="MDC13" si="5052">ROUND(AVERAGE(MDC10:MDC12),2)</f>
        <v>5500</v>
      </c>
      <c r="MDD13" s="513" t="s">
        <v>3327</v>
      </c>
      <c r="MDE13" s="239" t="s">
        <v>3326</v>
      </c>
      <c r="MDF13" s="240"/>
      <c r="MDG13" s="241" t="s">
        <v>3320</v>
      </c>
      <c r="MDH13" s="242">
        <f t="shared" ref="MDH13" si="5053">ROUND(AVERAGE(MDH10:MDH12),2)</f>
        <v>5500</v>
      </c>
      <c r="MDI13" s="513" t="s">
        <v>3327</v>
      </c>
      <c r="MDJ13" s="239" t="s">
        <v>3326</v>
      </c>
      <c r="MDK13" s="240"/>
      <c r="MDL13" s="241" t="s">
        <v>3320</v>
      </c>
      <c r="MDM13" s="242">
        <f t="shared" ref="MDM13" si="5054">ROUND(AVERAGE(MDM10:MDM12),2)</f>
        <v>5500</v>
      </c>
      <c r="MDN13" s="513" t="s">
        <v>3327</v>
      </c>
      <c r="MDO13" s="239" t="s">
        <v>3326</v>
      </c>
      <c r="MDP13" s="240"/>
      <c r="MDQ13" s="241" t="s">
        <v>3320</v>
      </c>
      <c r="MDR13" s="242">
        <f t="shared" ref="MDR13" si="5055">ROUND(AVERAGE(MDR10:MDR12),2)</f>
        <v>5500</v>
      </c>
      <c r="MDS13" s="513" t="s">
        <v>3327</v>
      </c>
      <c r="MDT13" s="239" t="s">
        <v>3326</v>
      </c>
      <c r="MDU13" s="240"/>
      <c r="MDV13" s="241" t="s">
        <v>3320</v>
      </c>
      <c r="MDW13" s="242">
        <f t="shared" ref="MDW13" si="5056">ROUND(AVERAGE(MDW10:MDW12),2)</f>
        <v>5500</v>
      </c>
      <c r="MDX13" s="513" t="s">
        <v>3327</v>
      </c>
      <c r="MDY13" s="239" t="s">
        <v>3326</v>
      </c>
      <c r="MDZ13" s="240"/>
      <c r="MEA13" s="241" t="s">
        <v>3320</v>
      </c>
      <c r="MEB13" s="242">
        <f t="shared" ref="MEB13" si="5057">ROUND(AVERAGE(MEB10:MEB12),2)</f>
        <v>5500</v>
      </c>
      <c r="MEC13" s="513" t="s">
        <v>3327</v>
      </c>
      <c r="MED13" s="239" t="s">
        <v>3326</v>
      </c>
      <c r="MEE13" s="240"/>
      <c r="MEF13" s="241" t="s">
        <v>3320</v>
      </c>
      <c r="MEG13" s="242">
        <f t="shared" ref="MEG13" si="5058">ROUND(AVERAGE(MEG10:MEG12),2)</f>
        <v>5500</v>
      </c>
      <c r="MEH13" s="513" t="s">
        <v>3327</v>
      </c>
      <c r="MEI13" s="239" t="s">
        <v>3326</v>
      </c>
      <c r="MEJ13" s="240"/>
      <c r="MEK13" s="241" t="s">
        <v>3320</v>
      </c>
      <c r="MEL13" s="242">
        <f t="shared" ref="MEL13" si="5059">ROUND(AVERAGE(MEL10:MEL12),2)</f>
        <v>5500</v>
      </c>
      <c r="MEM13" s="513" t="s">
        <v>3327</v>
      </c>
      <c r="MEN13" s="239" t="s">
        <v>3326</v>
      </c>
      <c r="MEO13" s="240"/>
      <c r="MEP13" s="241" t="s">
        <v>3320</v>
      </c>
      <c r="MEQ13" s="242">
        <f t="shared" ref="MEQ13" si="5060">ROUND(AVERAGE(MEQ10:MEQ12),2)</f>
        <v>5500</v>
      </c>
      <c r="MER13" s="513" t="s">
        <v>3327</v>
      </c>
      <c r="MES13" s="239" t="s">
        <v>3326</v>
      </c>
      <c r="MET13" s="240"/>
      <c r="MEU13" s="241" t="s">
        <v>3320</v>
      </c>
      <c r="MEV13" s="242">
        <f t="shared" ref="MEV13" si="5061">ROUND(AVERAGE(MEV10:MEV12),2)</f>
        <v>5500</v>
      </c>
      <c r="MEW13" s="513" t="s">
        <v>3327</v>
      </c>
      <c r="MEX13" s="239" t="s">
        <v>3326</v>
      </c>
      <c r="MEY13" s="240"/>
      <c r="MEZ13" s="241" t="s">
        <v>3320</v>
      </c>
      <c r="MFA13" s="242">
        <f t="shared" ref="MFA13" si="5062">ROUND(AVERAGE(MFA10:MFA12),2)</f>
        <v>5500</v>
      </c>
      <c r="MFB13" s="513" t="s">
        <v>3327</v>
      </c>
      <c r="MFC13" s="239" t="s">
        <v>3326</v>
      </c>
      <c r="MFD13" s="240"/>
      <c r="MFE13" s="241" t="s">
        <v>3320</v>
      </c>
      <c r="MFF13" s="242">
        <f t="shared" ref="MFF13" si="5063">ROUND(AVERAGE(MFF10:MFF12),2)</f>
        <v>5500</v>
      </c>
      <c r="MFG13" s="513" t="s">
        <v>3327</v>
      </c>
      <c r="MFH13" s="239" t="s">
        <v>3326</v>
      </c>
      <c r="MFI13" s="240"/>
      <c r="MFJ13" s="241" t="s">
        <v>3320</v>
      </c>
      <c r="MFK13" s="242">
        <f t="shared" ref="MFK13" si="5064">ROUND(AVERAGE(MFK10:MFK12),2)</f>
        <v>5500</v>
      </c>
      <c r="MFL13" s="513" t="s">
        <v>3327</v>
      </c>
      <c r="MFM13" s="239" t="s">
        <v>3326</v>
      </c>
      <c r="MFN13" s="240"/>
      <c r="MFO13" s="241" t="s">
        <v>3320</v>
      </c>
      <c r="MFP13" s="242">
        <f t="shared" ref="MFP13" si="5065">ROUND(AVERAGE(MFP10:MFP12),2)</f>
        <v>5500</v>
      </c>
      <c r="MFQ13" s="513" t="s">
        <v>3327</v>
      </c>
      <c r="MFR13" s="239" t="s">
        <v>3326</v>
      </c>
      <c r="MFS13" s="240"/>
      <c r="MFT13" s="241" t="s">
        <v>3320</v>
      </c>
      <c r="MFU13" s="242">
        <f t="shared" ref="MFU13" si="5066">ROUND(AVERAGE(MFU10:MFU12),2)</f>
        <v>5500</v>
      </c>
      <c r="MFV13" s="513" t="s">
        <v>3327</v>
      </c>
      <c r="MFW13" s="239" t="s">
        <v>3326</v>
      </c>
      <c r="MFX13" s="240"/>
      <c r="MFY13" s="241" t="s">
        <v>3320</v>
      </c>
      <c r="MFZ13" s="242">
        <f t="shared" ref="MFZ13" si="5067">ROUND(AVERAGE(MFZ10:MFZ12),2)</f>
        <v>5500</v>
      </c>
      <c r="MGA13" s="513" t="s">
        <v>3327</v>
      </c>
      <c r="MGB13" s="239" t="s">
        <v>3326</v>
      </c>
      <c r="MGC13" s="240"/>
      <c r="MGD13" s="241" t="s">
        <v>3320</v>
      </c>
      <c r="MGE13" s="242">
        <f t="shared" ref="MGE13" si="5068">ROUND(AVERAGE(MGE10:MGE12),2)</f>
        <v>5500</v>
      </c>
      <c r="MGF13" s="513" t="s">
        <v>3327</v>
      </c>
      <c r="MGG13" s="239" t="s">
        <v>3326</v>
      </c>
      <c r="MGH13" s="240"/>
      <c r="MGI13" s="241" t="s">
        <v>3320</v>
      </c>
      <c r="MGJ13" s="242">
        <f t="shared" ref="MGJ13" si="5069">ROUND(AVERAGE(MGJ10:MGJ12),2)</f>
        <v>5500</v>
      </c>
      <c r="MGK13" s="513" t="s">
        <v>3327</v>
      </c>
      <c r="MGL13" s="239" t="s">
        <v>3326</v>
      </c>
      <c r="MGM13" s="240"/>
      <c r="MGN13" s="241" t="s">
        <v>3320</v>
      </c>
      <c r="MGO13" s="242">
        <f t="shared" ref="MGO13" si="5070">ROUND(AVERAGE(MGO10:MGO12),2)</f>
        <v>5500</v>
      </c>
      <c r="MGP13" s="513" t="s">
        <v>3327</v>
      </c>
      <c r="MGQ13" s="239" t="s">
        <v>3326</v>
      </c>
      <c r="MGR13" s="240"/>
      <c r="MGS13" s="241" t="s">
        <v>3320</v>
      </c>
      <c r="MGT13" s="242">
        <f t="shared" ref="MGT13" si="5071">ROUND(AVERAGE(MGT10:MGT12),2)</f>
        <v>5500</v>
      </c>
      <c r="MGU13" s="513" t="s">
        <v>3327</v>
      </c>
      <c r="MGV13" s="239" t="s">
        <v>3326</v>
      </c>
      <c r="MGW13" s="240"/>
      <c r="MGX13" s="241" t="s">
        <v>3320</v>
      </c>
      <c r="MGY13" s="242">
        <f t="shared" ref="MGY13" si="5072">ROUND(AVERAGE(MGY10:MGY12),2)</f>
        <v>5500</v>
      </c>
      <c r="MGZ13" s="513" t="s">
        <v>3327</v>
      </c>
      <c r="MHA13" s="239" t="s">
        <v>3326</v>
      </c>
      <c r="MHB13" s="240"/>
      <c r="MHC13" s="241" t="s">
        <v>3320</v>
      </c>
      <c r="MHD13" s="242">
        <f t="shared" ref="MHD13" si="5073">ROUND(AVERAGE(MHD10:MHD12),2)</f>
        <v>5500</v>
      </c>
      <c r="MHE13" s="513" t="s">
        <v>3327</v>
      </c>
      <c r="MHF13" s="239" t="s">
        <v>3326</v>
      </c>
      <c r="MHG13" s="240"/>
      <c r="MHH13" s="241" t="s">
        <v>3320</v>
      </c>
      <c r="MHI13" s="242">
        <f t="shared" ref="MHI13" si="5074">ROUND(AVERAGE(MHI10:MHI12),2)</f>
        <v>5500</v>
      </c>
      <c r="MHJ13" s="513" t="s">
        <v>3327</v>
      </c>
      <c r="MHK13" s="239" t="s">
        <v>3326</v>
      </c>
      <c r="MHL13" s="240"/>
      <c r="MHM13" s="241" t="s">
        <v>3320</v>
      </c>
      <c r="MHN13" s="242">
        <f t="shared" ref="MHN13" si="5075">ROUND(AVERAGE(MHN10:MHN12),2)</f>
        <v>5500</v>
      </c>
      <c r="MHO13" s="513" t="s">
        <v>3327</v>
      </c>
      <c r="MHP13" s="239" t="s">
        <v>3326</v>
      </c>
      <c r="MHQ13" s="240"/>
      <c r="MHR13" s="241" t="s">
        <v>3320</v>
      </c>
      <c r="MHS13" s="242">
        <f t="shared" ref="MHS13" si="5076">ROUND(AVERAGE(MHS10:MHS12),2)</f>
        <v>5500</v>
      </c>
      <c r="MHT13" s="513" t="s">
        <v>3327</v>
      </c>
      <c r="MHU13" s="239" t="s">
        <v>3326</v>
      </c>
      <c r="MHV13" s="240"/>
      <c r="MHW13" s="241" t="s">
        <v>3320</v>
      </c>
      <c r="MHX13" s="242">
        <f t="shared" ref="MHX13" si="5077">ROUND(AVERAGE(MHX10:MHX12),2)</f>
        <v>5500</v>
      </c>
      <c r="MHY13" s="513" t="s">
        <v>3327</v>
      </c>
      <c r="MHZ13" s="239" t="s">
        <v>3326</v>
      </c>
      <c r="MIA13" s="240"/>
      <c r="MIB13" s="241" t="s">
        <v>3320</v>
      </c>
      <c r="MIC13" s="242">
        <f t="shared" ref="MIC13" si="5078">ROUND(AVERAGE(MIC10:MIC12),2)</f>
        <v>5500</v>
      </c>
      <c r="MID13" s="513" t="s">
        <v>3327</v>
      </c>
      <c r="MIE13" s="239" t="s">
        <v>3326</v>
      </c>
      <c r="MIF13" s="240"/>
      <c r="MIG13" s="241" t="s">
        <v>3320</v>
      </c>
      <c r="MIH13" s="242">
        <f t="shared" ref="MIH13" si="5079">ROUND(AVERAGE(MIH10:MIH12),2)</f>
        <v>5500</v>
      </c>
      <c r="MII13" s="513" t="s">
        <v>3327</v>
      </c>
      <c r="MIJ13" s="239" t="s">
        <v>3326</v>
      </c>
      <c r="MIK13" s="240"/>
      <c r="MIL13" s="241" t="s">
        <v>3320</v>
      </c>
      <c r="MIM13" s="242">
        <f t="shared" ref="MIM13" si="5080">ROUND(AVERAGE(MIM10:MIM12),2)</f>
        <v>5500</v>
      </c>
      <c r="MIN13" s="513" t="s">
        <v>3327</v>
      </c>
      <c r="MIO13" s="239" t="s">
        <v>3326</v>
      </c>
      <c r="MIP13" s="240"/>
      <c r="MIQ13" s="241" t="s">
        <v>3320</v>
      </c>
      <c r="MIR13" s="242">
        <f t="shared" ref="MIR13" si="5081">ROUND(AVERAGE(MIR10:MIR12),2)</f>
        <v>5500</v>
      </c>
      <c r="MIS13" s="513" t="s">
        <v>3327</v>
      </c>
      <c r="MIT13" s="239" t="s">
        <v>3326</v>
      </c>
      <c r="MIU13" s="240"/>
      <c r="MIV13" s="241" t="s">
        <v>3320</v>
      </c>
      <c r="MIW13" s="242">
        <f t="shared" ref="MIW13" si="5082">ROUND(AVERAGE(MIW10:MIW12),2)</f>
        <v>5500</v>
      </c>
      <c r="MIX13" s="513" t="s">
        <v>3327</v>
      </c>
      <c r="MIY13" s="239" t="s">
        <v>3326</v>
      </c>
      <c r="MIZ13" s="240"/>
      <c r="MJA13" s="241" t="s">
        <v>3320</v>
      </c>
      <c r="MJB13" s="242">
        <f t="shared" ref="MJB13" si="5083">ROUND(AVERAGE(MJB10:MJB12),2)</f>
        <v>5500</v>
      </c>
      <c r="MJC13" s="513" t="s">
        <v>3327</v>
      </c>
      <c r="MJD13" s="239" t="s">
        <v>3326</v>
      </c>
      <c r="MJE13" s="240"/>
      <c r="MJF13" s="241" t="s">
        <v>3320</v>
      </c>
      <c r="MJG13" s="242">
        <f t="shared" ref="MJG13" si="5084">ROUND(AVERAGE(MJG10:MJG12),2)</f>
        <v>5500</v>
      </c>
      <c r="MJH13" s="513" t="s">
        <v>3327</v>
      </c>
      <c r="MJI13" s="239" t="s">
        <v>3326</v>
      </c>
      <c r="MJJ13" s="240"/>
      <c r="MJK13" s="241" t="s">
        <v>3320</v>
      </c>
      <c r="MJL13" s="242">
        <f t="shared" ref="MJL13" si="5085">ROUND(AVERAGE(MJL10:MJL12),2)</f>
        <v>5500</v>
      </c>
      <c r="MJM13" s="513" t="s">
        <v>3327</v>
      </c>
      <c r="MJN13" s="239" t="s">
        <v>3326</v>
      </c>
      <c r="MJO13" s="240"/>
      <c r="MJP13" s="241" t="s">
        <v>3320</v>
      </c>
      <c r="MJQ13" s="242">
        <f t="shared" ref="MJQ13" si="5086">ROUND(AVERAGE(MJQ10:MJQ12),2)</f>
        <v>5500</v>
      </c>
      <c r="MJR13" s="513" t="s">
        <v>3327</v>
      </c>
      <c r="MJS13" s="239" t="s">
        <v>3326</v>
      </c>
      <c r="MJT13" s="240"/>
      <c r="MJU13" s="241" t="s">
        <v>3320</v>
      </c>
      <c r="MJV13" s="242">
        <f t="shared" ref="MJV13" si="5087">ROUND(AVERAGE(MJV10:MJV12),2)</f>
        <v>5500</v>
      </c>
      <c r="MJW13" s="513" t="s">
        <v>3327</v>
      </c>
      <c r="MJX13" s="239" t="s">
        <v>3326</v>
      </c>
      <c r="MJY13" s="240"/>
      <c r="MJZ13" s="241" t="s">
        <v>3320</v>
      </c>
      <c r="MKA13" s="242">
        <f t="shared" ref="MKA13" si="5088">ROUND(AVERAGE(MKA10:MKA12),2)</f>
        <v>5500</v>
      </c>
      <c r="MKB13" s="513" t="s">
        <v>3327</v>
      </c>
      <c r="MKC13" s="239" t="s">
        <v>3326</v>
      </c>
      <c r="MKD13" s="240"/>
      <c r="MKE13" s="241" t="s">
        <v>3320</v>
      </c>
      <c r="MKF13" s="242">
        <f t="shared" ref="MKF13" si="5089">ROUND(AVERAGE(MKF10:MKF12),2)</f>
        <v>5500</v>
      </c>
      <c r="MKG13" s="513" t="s">
        <v>3327</v>
      </c>
      <c r="MKH13" s="239" t="s">
        <v>3326</v>
      </c>
      <c r="MKI13" s="240"/>
      <c r="MKJ13" s="241" t="s">
        <v>3320</v>
      </c>
      <c r="MKK13" s="242">
        <f t="shared" ref="MKK13" si="5090">ROUND(AVERAGE(MKK10:MKK12),2)</f>
        <v>5500</v>
      </c>
      <c r="MKL13" s="513" t="s">
        <v>3327</v>
      </c>
      <c r="MKM13" s="239" t="s">
        <v>3326</v>
      </c>
      <c r="MKN13" s="240"/>
      <c r="MKO13" s="241" t="s">
        <v>3320</v>
      </c>
      <c r="MKP13" s="242">
        <f t="shared" ref="MKP13" si="5091">ROUND(AVERAGE(MKP10:MKP12),2)</f>
        <v>5500</v>
      </c>
      <c r="MKQ13" s="513" t="s">
        <v>3327</v>
      </c>
      <c r="MKR13" s="239" t="s">
        <v>3326</v>
      </c>
      <c r="MKS13" s="240"/>
      <c r="MKT13" s="241" t="s">
        <v>3320</v>
      </c>
      <c r="MKU13" s="242">
        <f t="shared" ref="MKU13" si="5092">ROUND(AVERAGE(MKU10:MKU12),2)</f>
        <v>5500</v>
      </c>
      <c r="MKV13" s="513" t="s">
        <v>3327</v>
      </c>
      <c r="MKW13" s="239" t="s">
        <v>3326</v>
      </c>
      <c r="MKX13" s="240"/>
      <c r="MKY13" s="241" t="s">
        <v>3320</v>
      </c>
      <c r="MKZ13" s="242">
        <f t="shared" ref="MKZ13" si="5093">ROUND(AVERAGE(MKZ10:MKZ12),2)</f>
        <v>5500</v>
      </c>
      <c r="MLA13" s="513" t="s">
        <v>3327</v>
      </c>
      <c r="MLB13" s="239" t="s">
        <v>3326</v>
      </c>
      <c r="MLC13" s="240"/>
      <c r="MLD13" s="241" t="s">
        <v>3320</v>
      </c>
      <c r="MLE13" s="242">
        <f t="shared" ref="MLE13" si="5094">ROUND(AVERAGE(MLE10:MLE12),2)</f>
        <v>5500</v>
      </c>
      <c r="MLF13" s="513" t="s">
        <v>3327</v>
      </c>
      <c r="MLG13" s="239" t="s">
        <v>3326</v>
      </c>
      <c r="MLH13" s="240"/>
      <c r="MLI13" s="241" t="s">
        <v>3320</v>
      </c>
      <c r="MLJ13" s="242">
        <f t="shared" ref="MLJ13" si="5095">ROUND(AVERAGE(MLJ10:MLJ12),2)</f>
        <v>5500</v>
      </c>
      <c r="MLK13" s="513" t="s">
        <v>3327</v>
      </c>
      <c r="MLL13" s="239" t="s">
        <v>3326</v>
      </c>
      <c r="MLM13" s="240"/>
      <c r="MLN13" s="241" t="s">
        <v>3320</v>
      </c>
      <c r="MLO13" s="242">
        <f t="shared" ref="MLO13" si="5096">ROUND(AVERAGE(MLO10:MLO12),2)</f>
        <v>5500</v>
      </c>
      <c r="MLP13" s="513" t="s">
        <v>3327</v>
      </c>
      <c r="MLQ13" s="239" t="s">
        <v>3326</v>
      </c>
      <c r="MLR13" s="240"/>
      <c r="MLS13" s="241" t="s">
        <v>3320</v>
      </c>
      <c r="MLT13" s="242">
        <f t="shared" ref="MLT13" si="5097">ROUND(AVERAGE(MLT10:MLT12),2)</f>
        <v>5500</v>
      </c>
      <c r="MLU13" s="513" t="s">
        <v>3327</v>
      </c>
      <c r="MLV13" s="239" t="s">
        <v>3326</v>
      </c>
      <c r="MLW13" s="240"/>
      <c r="MLX13" s="241" t="s">
        <v>3320</v>
      </c>
      <c r="MLY13" s="242">
        <f t="shared" ref="MLY13" si="5098">ROUND(AVERAGE(MLY10:MLY12),2)</f>
        <v>5500</v>
      </c>
      <c r="MLZ13" s="513" t="s">
        <v>3327</v>
      </c>
      <c r="MMA13" s="239" t="s">
        <v>3326</v>
      </c>
      <c r="MMB13" s="240"/>
      <c r="MMC13" s="241" t="s">
        <v>3320</v>
      </c>
      <c r="MMD13" s="242">
        <f t="shared" ref="MMD13" si="5099">ROUND(AVERAGE(MMD10:MMD12),2)</f>
        <v>5500</v>
      </c>
      <c r="MME13" s="513" t="s">
        <v>3327</v>
      </c>
      <c r="MMF13" s="239" t="s">
        <v>3326</v>
      </c>
      <c r="MMG13" s="240"/>
      <c r="MMH13" s="241" t="s">
        <v>3320</v>
      </c>
      <c r="MMI13" s="242">
        <f t="shared" ref="MMI13" si="5100">ROUND(AVERAGE(MMI10:MMI12),2)</f>
        <v>5500</v>
      </c>
      <c r="MMJ13" s="513" t="s">
        <v>3327</v>
      </c>
      <c r="MMK13" s="239" t="s">
        <v>3326</v>
      </c>
      <c r="MML13" s="240"/>
      <c r="MMM13" s="241" t="s">
        <v>3320</v>
      </c>
      <c r="MMN13" s="242">
        <f t="shared" ref="MMN13" si="5101">ROUND(AVERAGE(MMN10:MMN12),2)</f>
        <v>5500</v>
      </c>
      <c r="MMO13" s="513" t="s">
        <v>3327</v>
      </c>
      <c r="MMP13" s="239" t="s">
        <v>3326</v>
      </c>
      <c r="MMQ13" s="240"/>
      <c r="MMR13" s="241" t="s">
        <v>3320</v>
      </c>
      <c r="MMS13" s="242">
        <f t="shared" ref="MMS13" si="5102">ROUND(AVERAGE(MMS10:MMS12),2)</f>
        <v>5500</v>
      </c>
      <c r="MMT13" s="513" t="s">
        <v>3327</v>
      </c>
      <c r="MMU13" s="239" t="s">
        <v>3326</v>
      </c>
      <c r="MMV13" s="240"/>
      <c r="MMW13" s="241" t="s">
        <v>3320</v>
      </c>
      <c r="MMX13" s="242">
        <f t="shared" ref="MMX13" si="5103">ROUND(AVERAGE(MMX10:MMX12),2)</f>
        <v>5500</v>
      </c>
      <c r="MMY13" s="513" t="s">
        <v>3327</v>
      </c>
      <c r="MMZ13" s="239" t="s">
        <v>3326</v>
      </c>
      <c r="MNA13" s="240"/>
      <c r="MNB13" s="241" t="s">
        <v>3320</v>
      </c>
      <c r="MNC13" s="242">
        <f t="shared" ref="MNC13" si="5104">ROUND(AVERAGE(MNC10:MNC12),2)</f>
        <v>5500</v>
      </c>
      <c r="MND13" s="513" t="s">
        <v>3327</v>
      </c>
      <c r="MNE13" s="239" t="s">
        <v>3326</v>
      </c>
      <c r="MNF13" s="240"/>
      <c r="MNG13" s="241" t="s">
        <v>3320</v>
      </c>
      <c r="MNH13" s="242">
        <f t="shared" ref="MNH13" si="5105">ROUND(AVERAGE(MNH10:MNH12),2)</f>
        <v>5500</v>
      </c>
      <c r="MNI13" s="513" t="s">
        <v>3327</v>
      </c>
      <c r="MNJ13" s="239" t="s">
        <v>3326</v>
      </c>
      <c r="MNK13" s="240"/>
      <c r="MNL13" s="241" t="s">
        <v>3320</v>
      </c>
      <c r="MNM13" s="242">
        <f t="shared" ref="MNM13" si="5106">ROUND(AVERAGE(MNM10:MNM12),2)</f>
        <v>5500</v>
      </c>
      <c r="MNN13" s="513" t="s">
        <v>3327</v>
      </c>
      <c r="MNO13" s="239" t="s">
        <v>3326</v>
      </c>
      <c r="MNP13" s="240"/>
      <c r="MNQ13" s="241" t="s">
        <v>3320</v>
      </c>
      <c r="MNR13" s="242">
        <f t="shared" ref="MNR13" si="5107">ROUND(AVERAGE(MNR10:MNR12),2)</f>
        <v>5500</v>
      </c>
      <c r="MNS13" s="513" t="s">
        <v>3327</v>
      </c>
      <c r="MNT13" s="239" t="s">
        <v>3326</v>
      </c>
      <c r="MNU13" s="240"/>
      <c r="MNV13" s="241" t="s">
        <v>3320</v>
      </c>
      <c r="MNW13" s="242">
        <f t="shared" ref="MNW13" si="5108">ROUND(AVERAGE(MNW10:MNW12),2)</f>
        <v>5500</v>
      </c>
      <c r="MNX13" s="513" t="s">
        <v>3327</v>
      </c>
      <c r="MNY13" s="239" t="s">
        <v>3326</v>
      </c>
      <c r="MNZ13" s="240"/>
      <c r="MOA13" s="241" t="s">
        <v>3320</v>
      </c>
      <c r="MOB13" s="242">
        <f t="shared" ref="MOB13" si="5109">ROUND(AVERAGE(MOB10:MOB12),2)</f>
        <v>5500</v>
      </c>
      <c r="MOC13" s="513" t="s">
        <v>3327</v>
      </c>
      <c r="MOD13" s="239" t="s">
        <v>3326</v>
      </c>
      <c r="MOE13" s="240"/>
      <c r="MOF13" s="241" t="s">
        <v>3320</v>
      </c>
      <c r="MOG13" s="242">
        <f t="shared" ref="MOG13" si="5110">ROUND(AVERAGE(MOG10:MOG12),2)</f>
        <v>5500</v>
      </c>
      <c r="MOH13" s="513" t="s">
        <v>3327</v>
      </c>
      <c r="MOI13" s="239" t="s">
        <v>3326</v>
      </c>
      <c r="MOJ13" s="240"/>
      <c r="MOK13" s="241" t="s">
        <v>3320</v>
      </c>
      <c r="MOL13" s="242">
        <f t="shared" ref="MOL13" si="5111">ROUND(AVERAGE(MOL10:MOL12),2)</f>
        <v>5500</v>
      </c>
      <c r="MOM13" s="513" t="s">
        <v>3327</v>
      </c>
      <c r="MON13" s="239" t="s">
        <v>3326</v>
      </c>
      <c r="MOO13" s="240"/>
      <c r="MOP13" s="241" t="s">
        <v>3320</v>
      </c>
      <c r="MOQ13" s="242">
        <f t="shared" ref="MOQ13" si="5112">ROUND(AVERAGE(MOQ10:MOQ12),2)</f>
        <v>5500</v>
      </c>
      <c r="MOR13" s="513" t="s">
        <v>3327</v>
      </c>
      <c r="MOS13" s="239" t="s">
        <v>3326</v>
      </c>
      <c r="MOT13" s="240"/>
      <c r="MOU13" s="241" t="s">
        <v>3320</v>
      </c>
      <c r="MOV13" s="242">
        <f t="shared" ref="MOV13" si="5113">ROUND(AVERAGE(MOV10:MOV12),2)</f>
        <v>5500</v>
      </c>
      <c r="MOW13" s="513" t="s">
        <v>3327</v>
      </c>
      <c r="MOX13" s="239" t="s">
        <v>3326</v>
      </c>
      <c r="MOY13" s="240"/>
      <c r="MOZ13" s="241" t="s">
        <v>3320</v>
      </c>
      <c r="MPA13" s="242">
        <f t="shared" ref="MPA13" si="5114">ROUND(AVERAGE(MPA10:MPA12),2)</f>
        <v>5500</v>
      </c>
      <c r="MPB13" s="513" t="s">
        <v>3327</v>
      </c>
      <c r="MPC13" s="239" t="s">
        <v>3326</v>
      </c>
      <c r="MPD13" s="240"/>
      <c r="MPE13" s="241" t="s">
        <v>3320</v>
      </c>
      <c r="MPF13" s="242">
        <f t="shared" ref="MPF13" si="5115">ROUND(AVERAGE(MPF10:MPF12),2)</f>
        <v>5500</v>
      </c>
      <c r="MPG13" s="513" t="s">
        <v>3327</v>
      </c>
      <c r="MPH13" s="239" t="s">
        <v>3326</v>
      </c>
      <c r="MPI13" s="240"/>
      <c r="MPJ13" s="241" t="s">
        <v>3320</v>
      </c>
      <c r="MPK13" s="242">
        <f t="shared" ref="MPK13" si="5116">ROUND(AVERAGE(MPK10:MPK12),2)</f>
        <v>5500</v>
      </c>
      <c r="MPL13" s="513" t="s">
        <v>3327</v>
      </c>
      <c r="MPM13" s="239" t="s">
        <v>3326</v>
      </c>
      <c r="MPN13" s="240"/>
      <c r="MPO13" s="241" t="s">
        <v>3320</v>
      </c>
      <c r="MPP13" s="242">
        <f t="shared" ref="MPP13" si="5117">ROUND(AVERAGE(MPP10:MPP12),2)</f>
        <v>5500</v>
      </c>
      <c r="MPQ13" s="513" t="s">
        <v>3327</v>
      </c>
      <c r="MPR13" s="239" t="s">
        <v>3326</v>
      </c>
      <c r="MPS13" s="240"/>
      <c r="MPT13" s="241" t="s">
        <v>3320</v>
      </c>
      <c r="MPU13" s="242">
        <f t="shared" ref="MPU13" si="5118">ROUND(AVERAGE(MPU10:MPU12),2)</f>
        <v>5500</v>
      </c>
      <c r="MPV13" s="513" t="s">
        <v>3327</v>
      </c>
      <c r="MPW13" s="239" t="s">
        <v>3326</v>
      </c>
      <c r="MPX13" s="240"/>
      <c r="MPY13" s="241" t="s">
        <v>3320</v>
      </c>
      <c r="MPZ13" s="242">
        <f t="shared" ref="MPZ13" si="5119">ROUND(AVERAGE(MPZ10:MPZ12),2)</f>
        <v>5500</v>
      </c>
      <c r="MQA13" s="513" t="s">
        <v>3327</v>
      </c>
      <c r="MQB13" s="239" t="s">
        <v>3326</v>
      </c>
      <c r="MQC13" s="240"/>
      <c r="MQD13" s="241" t="s">
        <v>3320</v>
      </c>
      <c r="MQE13" s="242">
        <f t="shared" ref="MQE13" si="5120">ROUND(AVERAGE(MQE10:MQE12),2)</f>
        <v>5500</v>
      </c>
      <c r="MQF13" s="513" t="s">
        <v>3327</v>
      </c>
      <c r="MQG13" s="239" t="s">
        <v>3326</v>
      </c>
      <c r="MQH13" s="240"/>
      <c r="MQI13" s="241" t="s">
        <v>3320</v>
      </c>
      <c r="MQJ13" s="242">
        <f t="shared" ref="MQJ13" si="5121">ROUND(AVERAGE(MQJ10:MQJ12),2)</f>
        <v>5500</v>
      </c>
      <c r="MQK13" s="513" t="s">
        <v>3327</v>
      </c>
      <c r="MQL13" s="239" t="s">
        <v>3326</v>
      </c>
      <c r="MQM13" s="240"/>
      <c r="MQN13" s="241" t="s">
        <v>3320</v>
      </c>
      <c r="MQO13" s="242">
        <f t="shared" ref="MQO13" si="5122">ROUND(AVERAGE(MQO10:MQO12),2)</f>
        <v>5500</v>
      </c>
      <c r="MQP13" s="513" t="s">
        <v>3327</v>
      </c>
      <c r="MQQ13" s="239" t="s">
        <v>3326</v>
      </c>
      <c r="MQR13" s="240"/>
      <c r="MQS13" s="241" t="s">
        <v>3320</v>
      </c>
      <c r="MQT13" s="242">
        <f t="shared" ref="MQT13" si="5123">ROUND(AVERAGE(MQT10:MQT12),2)</f>
        <v>5500</v>
      </c>
      <c r="MQU13" s="513" t="s">
        <v>3327</v>
      </c>
      <c r="MQV13" s="239" t="s">
        <v>3326</v>
      </c>
      <c r="MQW13" s="240"/>
      <c r="MQX13" s="241" t="s">
        <v>3320</v>
      </c>
      <c r="MQY13" s="242">
        <f t="shared" ref="MQY13" si="5124">ROUND(AVERAGE(MQY10:MQY12),2)</f>
        <v>5500</v>
      </c>
      <c r="MQZ13" s="513" t="s">
        <v>3327</v>
      </c>
      <c r="MRA13" s="239" t="s">
        <v>3326</v>
      </c>
      <c r="MRB13" s="240"/>
      <c r="MRC13" s="241" t="s">
        <v>3320</v>
      </c>
      <c r="MRD13" s="242">
        <f t="shared" ref="MRD13" si="5125">ROUND(AVERAGE(MRD10:MRD12),2)</f>
        <v>5500</v>
      </c>
      <c r="MRE13" s="513" t="s">
        <v>3327</v>
      </c>
      <c r="MRF13" s="239" t="s">
        <v>3326</v>
      </c>
      <c r="MRG13" s="240"/>
      <c r="MRH13" s="241" t="s">
        <v>3320</v>
      </c>
      <c r="MRI13" s="242">
        <f t="shared" ref="MRI13" si="5126">ROUND(AVERAGE(MRI10:MRI12),2)</f>
        <v>5500</v>
      </c>
      <c r="MRJ13" s="513" t="s">
        <v>3327</v>
      </c>
      <c r="MRK13" s="239" t="s">
        <v>3326</v>
      </c>
      <c r="MRL13" s="240"/>
      <c r="MRM13" s="241" t="s">
        <v>3320</v>
      </c>
      <c r="MRN13" s="242">
        <f t="shared" ref="MRN13" si="5127">ROUND(AVERAGE(MRN10:MRN12),2)</f>
        <v>5500</v>
      </c>
      <c r="MRO13" s="513" t="s">
        <v>3327</v>
      </c>
      <c r="MRP13" s="239" t="s">
        <v>3326</v>
      </c>
      <c r="MRQ13" s="240"/>
      <c r="MRR13" s="241" t="s">
        <v>3320</v>
      </c>
      <c r="MRS13" s="242">
        <f t="shared" ref="MRS13" si="5128">ROUND(AVERAGE(MRS10:MRS12),2)</f>
        <v>5500</v>
      </c>
      <c r="MRT13" s="513" t="s">
        <v>3327</v>
      </c>
      <c r="MRU13" s="239" t="s">
        <v>3326</v>
      </c>
      <c r="MRV13" s="240"/>
      <c r="MRW13" s="241" t="s">
        <v>3320</v>
      </c>
      <c r="MRX13" s="242">
        <f t="shared" ref="MRX13" si="5129">ROUND(AVERAGE(MRX10:MRX12),2)</f>
        <v>5500</v>
      </c>
      <c r="MRY13" s="513" t="s">
        <v>3327</v>
      </c>
      <c r="MRZ13" s="239" t="s">
        <v>3326</v>
      </c>
      <c r="MSA13" s="240"/>
      <c r="MSB13" s="241" t="s">
        <v>3320</v>
      </c>
      <c r="MSC13" s="242">
        <f t="shared" ref="MSC13" si="5130">ROUND(AVERAGE(MSC10:MSC12),2)</f>
        <v>5500</v>
      </c>
      <c r="MSD13" s="513" t="s">
        <v>3327</v>
      </c>
      <c r="MSE13" s="239" t="s">
        <v>3326</v>
      </c>
      <c r="MSF13" s="240"/>
      <c r="MSG13" s="241" t="s">
        <v>3320</v>
      </c>
      <c r="MSH13" s="242">
        <f t="shared" ref="MSH13" si="5131">ROUND(AVERAGE(MSH10:MSH12),2)</f>
        <v>5500</v>
      </c>
      <c r="MSI13" s="513" t="s">
        <v>3327</v>
      </c>
      <c r="MSJ13" s="239" t="s">
        <v>3326</v>
      </c>
      <c r="MSK13" s="240"/>
      <c r="MSL13" s="241" t="s">
        <v>3320</v>
      </c>
      <c r="MSM13" s="242">
        <f t="shared" ref="MSM13" si="5132">ROUND(AVERAGE(MSM10:MSM12),2)</f>
        <v>5500</v>
      </c>
      <c r="MSN13" s="513" t="s">
        <v>3327</v>
      </c>
      <c r="MSO13" s="239" t="s">
        <v>3326</v>
      </c>
      <c r="MSP13" s="240"/>
      <c r="MSQ13" s="241" t="s">
        <v>3320</v>
      </c>
      <c r="MSR13" s="242">
        <f t="shared" ref="MSR13" si="5133">ROUND(AVERAGE(MSR10:MSR12),2)</f>
        <v>5500</v>
      </c>
      <c r="MSS13" s="513" t="s">
        <v>3327</v>
      </c>
      <c r="MST13" s="239" t="s">
        <v>3326</v>
      </c>
      <c r="MSU13" s="240"/>
      <c r="MSV13" s="241" t="s">
        <v>3320</v>
      </c>
      <c r="MSW13" s="242">
        <f t="shared" ref="MSW13" si="5134">ROUND(AVERAGE(MSW10:MSW12),2)</f>
        <v>5500</v>
      </c>
      <c r="MSX13" s="513" t="s">
        <v>3327</v>
      </c>
      <c r="MSY13" s="239" t="s">
        <v>3326</v>
      </c>
      <c r="MSZ13" s="240"/>
      <c r="MTA13" s="241" t="s">
        <v>3320</v>
      </c>
      <c r="MTB13" s="242">
        <f t="shared" ref="MTB13" si="5135">ROUND(AVERAGE(MTB10:MTB12),2)</f>
        <v>5500</v>
      </c>
      <c r="MTC13" s="513" t="s">
        <v>3327</v>
      </c>
      <c r="MTD13" s="239" t="s">
        <v>3326</v>
      </c>
      <c r="MTE13" s="240"/>
      <c r="MTF13" s="241" t="s">
        <v>3320</v>
      </c>
      <c r="MTG13" s="242">
        <f t="shared" ref="MTG13" si="5136">ROUND(AVERAGE(MTG10:MTG12),2)</f>
        <v>5500</v>
      </c>
      <c r="MTH13" s="513" t="s">
        <v>3327</v>
      </c>
      <c r="MTI13" s="239" t="s">
        <v>3326</v>
      </c>
      <c r="MTJ13" s="240"/>
      <c r="MTK13" s="241" t="s">
        <v>3320</v>
      </c>
      <c r="MTL13" s="242">
        <f t="shared" ref="MTL13" si="5137">ROUND(AVERAGE(MTL10:MTL12),2)</f>
        <v>5500</v>
      </c>
      <c r="MTM13" s="513" t="s">
        <v>3327</v>
      </c>
      <c r="MTN13" s="239" t="s">
        <v>3326</v>
      </c>
      <c r="MTO13" s="240"/>
      <c r="MTP13" s="241" t="s">
        <v>3320</v>
      </c>
      <c r="MTQ13" s="242">
        <f t="shared" ref="MTQ13" si="5138">ROUND(AVERAGE(MTQ10:MTQ12),2)</f>
        <v>5500</v>
      </c>
      <c r="MTR13" s="513" t="s">
        <v>3327</v>
      </c>
      <c r="MTS13" s="239" t="s">
        <v>3326</v>
      </c>
      <c r="MTT13" s="240"/>
      <c r="MTU13" s="241" t="s">
        <v>3320</v>
      </c>
      <c r="MTV13" s="242">
        <f t="shared" ref="MTV13" si="5139">ROUND(AVERAGE(MTV10:MTV12),2)</f>
        <v>5500</v>
      </c>
      <c r="MTW13" s="513" t="s">
        <v>3327</v>
      </c>
      <c r="MTX13" s="239" t="s">
        <v>3326</v>
      </c>
      <c r="MTY13" s="240"/>
      <c r="MTZ13" s="241" t="s">
        <v>3320</v>
      </c>
      <c r="MUA13" s="242">
        <f t="shared" ref="MUA13" si="5140">ROUND(AVERAGE(MUA10:MUA12),2)</f>
        <v>5500</v>
      </c>
      <c r="MUB13" s="513" t="s">
        <v>3327</v>
      </c>
      <c r="MUC13" s="239" t="s">
        <v>3326</v>
      </c>
      <c r="MUD13" s="240"/>
      <c r="MUE13" s="241" t="s">
        <v>3320</v>
      </c>
      <c r="MUF13" s="242">
        <f t="shared" ref="MUF13" si="5141">ROUND(AVERAGE(MUF10:MUF12),2)</f>
        <v>5500</v>
      </c>
      <c r="MUG13" s="513" t="s">
        <v>3327</v>
      </c>
      <c r="MUH13" s="239" t="s">
        <v>3326</v>
      </c>
      <c r="MUI13" s="240"/>
      <c r="MUJ13" s="241" t="s">
        <v>3320</v>
      </c>
      <c r="MUK13" s="242">
        <f t="shared" ref="MUK13" si="5142">ROUND(AVERAGE(MUK10:MUK12),2)</f>
        <v>5500</v>
      </c>
      <c r="MUL13" s="513" t="s">
        <v>3327</v>
      </c>
      <c r="MUM13" s="239" t="s">
        <v>3326</v>
      </c>
      <c r="MUN13" s="240"/>
      <c r="MUO13" s="241" t="s">
        <v>3320</v>
      </c>
      <c r="MUP13" s="242">
        <f t="shared" ref="MUP13" si="5143">ROUND(AVERAGE(MUP10:MUP12),2)</f>
        <v>5500</v>
      </c>
      <c r="MUQ13" s="513" t="s">
        <v>3327</v>
      </c>
      <c r="MUR13" s="239" t="s">
        <v>3326</v>
      </c>
      <c r="MUS13" s="240"/>
      <c r="MUT13" s="241" t="s">
        <v>3320</v>
      </c>
      <c r="MUU13" s="242">
        <f t="shared" ref="MUU13" si="5144">ROUND(AVERAGE(MUU10:MUU12),2)</f>
        <v>5500</v>
      </c>
      <c r="MUV13" s="513" t="s">
        <v>3327</v>
      </c>
      <c r="MUW13" s="239" t="s">
        <v>3326</v>
      </c>
      <c r="MUX13" s="240"/>
      <c r="MUY13" s="241" t="s">
        <v>3320</v>
      </c>
      <c r="MUZ13" s="242">
        <f t="shared" ref="MUZ13" si="5145">ROUND(AVERAGE(MUZ10:MUZ12),2)</f>
        <v>5500</v>
      </c>
      <c r="MVA13" s="513" t="s">
        <v>3327</v>
      </c>
      <c r="MVB13" s="239" t="s">
        <v>3326</v>
      </c>
      <c r="MVC13" s="240"/>
      <c r="MVD13" s="241" t="s">
        <v>3320</v>
      </c>
      <c r="MVE13" s="242">
        <f t="shared" ref="MVE13" si="5146">ROUND(AVERAGE(MVE10:MVE12),2)</f>
        <v>5500</v>
      </c>
      <c r="MVF13" s="513" t="s">
        <v>3327</v>
      </c>
      <c r="MVG13" s="239" t="s">
        <v>3326</v>
      </c>
      <c r="MVH13" s="240"/>
      <c r="MVI13" s="241" t="s">
        <v>3320</v>
      </c>
      <c r="MVJ13" s="242">
        <f t="shared" ref="MVJ13" si="5147">ROUND(AVERAGE(MVJ10:MVJ12),2)</f>
        <v>5500</v>
      </c>
      <c r="MVK13" s="513" t="s">
        <v>3327</v>
      </c>
      <c r="MVL13" s="239" t="s">
        <v>3326</v>
      </c>
      <c r="MVM13" s="240"/>
      <c r="MVN13" s="241" t="s">
        <v>3320</v>
      </c>
      <c r="MVO13" s="242">
        <f t="shared" ref="MVO13" si="5148">ROUND(AVERAGE(MVO10:MVO12),2)</f>
        <v>5500</v>
      </c>
      <c r="MVP13" s="513" t="s">
        <v>3327</v>
      </c>
      <c r="MVQ13" s="239" t="s">
        <v>3326</v>
      </c>
      <c r="MVR13" s="240"/>
      <c r="MVS13" s="241" t="s">
        <v>3320</v>
      </c>
      <c r="MVT13" s="242">
        <f t="shared" ref="MVT13" si="5149">ROUND(AVERAGE(MVT10:MVT12),2)</f>
        <v>5500</v>
      </c>
      <c r="MVU13" s="513" t="s">
        <v>3327</v>
      </c>
      <c r="MVV13" s="239" t="s">
        <v>3326</v>
      </c>
      <c r="MVW13" s="240"/>
      <c r="MVX13" s="241" t="s">
        <v>3320</v>
      </c>
      <c r="MVY13" s="242">
        <f t="shared" ref="MVY13" si="5150">ROUND(AVERAGE(MVY10:MVY12),2)</f>
        <v>5500</v>
      </c>
      <c r="MVZ13" s="513" t="s">
        <v>3327</v>
      </c>
      <c r="MWA13" s="239" t="s">
        <v>3326</v>
      </c>
      <c r="MWB13" s="240"/>
      <c r="MWC13" s="241" t="s">
        <v>3320</v>
      </c>
      <c r="MWD13" s="242">
        <f t="shared" ref="MWD13" si="5151">ROUND(AVERAGE(MWD10:MWD12),2)</f>
        <v>5500</v>
      </c>
      <c r="MWE13" s="513" t="s">
        <v>3327</v>
      </c>
      <c r="MWF13" s="239" t="s">
        <v>3326</v>
      </c>
      <c r="MWG13" s="240"/>
      <c r="MWH13" s="241" t="s">
        <v>3320</v>
      </c>
      <c r="MWI13" s="242">
        <f t="shared" ref="MWI13" si="5152">ROUND(AVERAGE(MWI10:MWI12),2)</f>
        <v>5500</v>
      </c>
      <c r="MWJ13" s="513" t="s">
        <v>3327</v>
      </c>
      <c r="MWK13" s="239" t="s">
        <v>3326</v>
      </c>
      <c r="MWL13" s="240"/>
      <c r="MWM13" s="241" t="s">
        <v>3320</v>
      </c>
      <c r="MWN13" s="242">
        <f t="shared" ref="MWN13" si="5153">ROUND(AVERAGE(MWN10:MWN12),2)</f>
        <v>5500</v>
      </c>
      <c r="MWO13" s="513" t="s">
        <v>3327</v>
      </c>
      <c r="MWP13" s="239" t="s">
        <v>3326</v>
      </c>
      <c r="MWQ13" s="240"/>
      <c r="MWR13" s="241" t="s">
        <v>3320</v>
      </c>
      <c r="MWS13" s="242">
        <f t="shared" ref="MWS13" si="5154">ROUND(AVERAGE(MWS10:MWS12),2)</f>
        <v>5500</v>
      </c>
      <c r="MWT13" s="513" t="s">
        <v>3327</v>
      </c>
      <c r="MWU13" s="239" t="s">
        <v>3326</v>
      </c>
      <c r="MWV13" s="240"/>
      <c r="MWW13" s="241" t="s">
        <v>3320</v>
      </c>
      <c r="MWX13" s="242">
        <f t="shared" ref="MWX13" si="5155">ROUND(AVERAGE(MWX10:MWX12),2)</f>
        <v>5500</v>
      </c>
      <c r="MWY13" s="513" t="s">
        <v>3327</v>
      </c>
      <c r="MWZ13" s="239" t="s">
        <v>3326</v>
      </c>
      <c r="MXA13" s="240"/>
      <c r="MXB13" s="241" t="s">
        <v>3320</v>
      </c>
      <c r="MXC13" s="242">
        <f t="shared" ref="MXC13" si="5156">ROUND(AVERAGE(MXC10:MXC12),2)</f>
        <v>5500</v>
      </c>
      <c r="MXD13" s="513" t="s">
        <v>3327</v>
      </c>
      <c r="MXE13" s="239" t="s">
        <v>3326</v>
      </c>
      <c r="MXF13" s="240"/>
      <c r="MXG13" s="241" t="s">
        <v>3320</v>
      </c>
      <c r="MXH13" s="242">
        <f t="shared" ref="MXH13" si="5157">ROUND(AVERAGE(MXH10:MXH12),2)</f>
        <v>5500</v>
      </c>
      <c r="MXI13" s="513" t="s">
        <v>3327</v>
      </c>
      <c r="MXJ13" s="239" t="s">
        <v>3326</v>
      </c>
      <c r="MXK13" s="240"/>
      <c r="MXL13" s="241" t="s">
        <v>3320</v>
      </c>
      <c r="MXM13" s="242">
        <f t="shared" ref="MXM13" si="5158">ROUND(AVERAGE(MXM10:MXM12),2)</f>
        <v>5500</v>
      </c>
      <c r="MXN13" s="513" t="s">
        <v>3327</v>
      </c>
      <c r="MXO13" s="239" t="s">
        <v>3326</v>
      </c>
      <c r="MXP13" s="240"/>
      <c r="MXQ13" s="241" t="s">
        <v>3320</v>
      </c>
      <c r="MXR13" s="242">
        <f t="shared" ref="MXR13" si="5159">ROUND(AVERAGE(MXR10:MXR12),2)</f>
        <v>5500</v>
      </c>
      <c r="MXS13" s="513" t="s">
        <v>3327</v>
      </c>
      <c r="MXT13" s="239" t="s">
        <v>3326</v>
      </c>
      <c r="MXU13" s="240"/>
      <c r="MXV13" s="241" t="s">
        <v>3320</v>
      </c>
      <c r="MXW13" s="242">
        <f t="shared" ref="MXW13" si="5160">ROUND(AVERAGE(MXW10:MXW12),2)</f>
        <v>5500</v>
      </c>
      <c r="MXX13" s="513" t="s">
        <v>3327</v>
      </c>
      <c r="MXY13" s="239" t="s">
        <v>3326</v>
      </c>
      <c r="MXZ13" s="240"/>
      <c r="MYA13" s="241" t="s">
        <v>3320</v>
      </c>
      <c r="MYB13" s="242">
        <f t="shared" ref="MYB13" si="5161">ROUND(AVERAGE(MYB10:MYB12),2)</f>
        <v>5500</v>
      </c>
      <c r="MYC13" s="513" t="s">
        <v>3327</v>
      </c>
      <c r="MYD13" s="239" t="s">
        <v>3326</v>
      </c>
      <c r="MYE13" s="240"/>
      <c r="MYF13" s="241" t="s">
        <v>3320</v>
      </c>
      <c r="MYG13" s="242">
        <f t="shared" ref="MYG13" si="5162">ROUND(AVERAGE(MYG10:MYG12),2)</f>
        <v>5500</v>
      </c>
      <c r="MYH13" s="513" t="s">
        <v>3327</v>
      </c>
      <c r="MYI13" s="239" t="s">
        <v>3326</v>
      </c>
      <c r="MYJ13" s="240"/>
      <c r="MYK13" s="241" t="s">
        <v>3320</v>
      </c>
      <c r="MYL13" s="242">
        <f t="shared" ref="MYL13" si="5163">ROUND(AVERAGE(MYL10:MYL12),2)</f>
        <v>5500</v>
      </c>
      <c r="MYM13" s="513" t="s">
        <v>3327</v>
      </c>
      <c r="MYN13" s="239" t="s">
        <v>3326</v>
      </c>
      <c r="MYO13" s="240"/>
      <c r="MYP13" s="241" t="s">
        <v>3320</v>
      </c>
      <c r="MYQ13" s="242">
        <f t="shared" ref="MYQ13" si="5164">ROUND(AVERAGE(MYQ10:MYQ12),2)</f>
        <v>5500</v>
      </c>
      <c r="MYR13" s="513" t="s">
        <v>3327</v>
      </c>
      <c r="MYS13" s="239" t="s">
        <v>3326</v>
      </c>
      <c r="MYT13" s="240"/>
      <c r="MYU13" s="241" t="s">
        <v>3320</v>
      </c>
      <c r="MYV13" s="242">
        <f t="shared" ref="MYV13" si="5165">ROUND(AVERAGE(MYV10:MYV12),2)</f>
        <v>5500</v>
      </c>
      <c r="MYW13" s="513" t="s">
        <v>3327</v>
      </c>
      <c r="MYX13" s="239" t="s">
        <v>3326</v>
      </c>
      <c r="MYY13" s="240"/>
      <c r="MYZ13" s="241" t="s">
        <v>3320</v>
      </c>
      <c r="MZA13" s="242">
        <f t="shared" ref="MZA13" si="5166">ROUND(AVERAGE(MZA10:MZA12),2)</f>
        <v>5500</v>
      </c>
      <c r="MZB13" s="513" t="s">
        <v>3327</v>
      </c>
      <c r="MZC13" s="239" t="s">
        <v>3326</v>
      </c>
      <c r="MZD13" s="240"/>
      <c r="MZE13" s="241" t="s">
        <v>3320</v>
      </c>
      <c r="MZF13" s="242">
        <f t="shared" ref="MZF13" si="5167">ROUND(AVERAGE(MZF10:MZF12),2)</f>
        <v>5500</v>
      </c>
      <c r="MZG13" s="513" t="s">
        <v>3327</v>
      </c>
      <c r="MZH13" s="239" t="s">
        <v>3326</v>
      </c>
      <c r="MZI13" s="240"/>
      <c r="MZJ13" s="241" t="s">
        <v>3320</v>
      </c>
      <c r="MZK13" s="242">
        <f t="shared" ref="MZK13" si="5168">ROUND(AVERAGE(MZK10:MZK12),2)</f>
        <v>5500</v>
      </c>
      <c r="MZL13" s="513" t="s">
        <v>3327</v>
      </c>
      <c r="MZM13" s="239" t="s">
        <v>3326</v>
      </c>
      <c r="MZN13" s="240"/>
      <c r="MZO13" s="241" t="s">
        <v>3320</v>
      </c>
      <c r="MZP13" s="242">
        <f t="shared" ref="MZP13" si="5169">ROUND(AVERAGE(MZP10:MZP12),2)</f>
        <v>5500</v>
      </c>
      <c r="MZQ13" s="513" t="s">
        <v>3327</v>
      </c>
      <c r="MZR13" s="239" t="s">
        <v>3326</v>
      </c>
      <c r="MZS13" s="240"/>
      <c r="MZT13" s="241" t="s">
        <v>3320</v>
      </c>
      <c r="MZU13" s="242">
        <f t="shared" ref="MZU13" si="5170">ROUND(AVERAGE(MZU10:MZU12),2)</f>
        <v>5500</v>
      </c>
      <c r="MZV13" s="513" t="s">
        <v>3327</v>
      </c>
      <c r="MZW13" s="239" t="s">
        <v>3326</v>
      </c>
      <c r="MZX13" s="240"/>
      <c r="MZY13" s="241" t="s">
        <v>3320</v>
      </c>
      <c r="MZZ13" s="242">
        <f t="shared" ref="MZZ13" si="5171">ROUND(AVERAGE(MZZ10:MZZ12),2)</f>
        <v>5500</v>
      </c>
      <c r="NAA13" s="513" t="s">
        <v>3327</v>
      </c>
      <c r="NAB13" s="239" t="s">
        <v>3326</v>
      </c>
      <c r="NAC13" s="240"/>
      <c r="NAD13" s="241" t="s">
        <v>3320</v>
      </c>
      <c r="NAE13" s="242">
        <f t="shared" ref="NAE13" si="5172">ROUND(AVERAGE(NAE10:NAE12),2)</f>
        <v>5500</v>
      </c>
      <c r="NAF13" s="513" t="s">
        <v>3327</v>
      </c>
      <c r="NAG13" s="239" t="s">
        <v>3326</v>
      </c>
      <c r="NAH13" s="240"/>
      <c r="NAI13" s="241" t="s">
        <v>3320</v>
      </c>
      <c r="NAJ13" s="242">
        <f t="shared" ref="NAJ13" si="5173">ROUND(AVERAGE(NAJ10:NAJ12),2)</f>
        <v>5500</v>
      </c>
      <c r="NAK13" s="513" t="s">
        <v>3327</v>
      </c>
      <c r="NAL13" s="239" t="s">
        <v>3326</v>
      </c>
      <c r="NAM13" s="240"/>
      <c r="NAN13" s="241" t="s">
        <v>3320</v>
      </c>
      <c r="NAO13" s="242">
        <f t="shared" ref="NAO13" si="5174">ROUND(AVERAGE(NAO10:NAO12),2)</f>
        <v>5500</v>
      </c>
      <c r="NAP13" s="513" t="s">
        <v>3327</v>
      </c>
      <c r="NAQ13" s="239" t="s">
        <v>3326</v>
      </c>
      <c r="NAR13" s="240"/>
      <c r="NAS13" s="241" t="s">
        <v>3320</v>
      </c>
      <c r="NAT13" s="242">
        <f t="shared" ref="NAT13" si="5175">ROUND(AVERAGE(NAT10:NAT12),2)</f>
        <v>5500</v>
      </c>
      <c r="NAU13" s="513" t="s">
        <v>3327</v>
      </c>
      <c r="NAV13" s="239" t="s">
        <v>3326</v>
      </c>
      <c r="NAW13" s="240"/>
      <c r="NAX13" s="241" t="s">
        <v>3320</v>
      </c>
      <c r="NAY13" s="242">
        <f t="shared" ref="NAY13" si="5176">ROUND(AVERAGE(NAY10:NAY12),2)</f>
        <v>5500</v>
      </c>
      <c r="NAZ13" s="513" t="s">
        <v>3327</v>
      </c>
      <c r="NBA13" s="239" t="s">
        <v>3326</v>
      </c>
      <c r="NBB13" s="240"/>
      <c r="NBC13" s="241" t="s">
        <v>3320</v>
      </c>
      <c r="NBD13" s="242">
        <f t="shared" ref="NBD13" si="5177">ROUND(AVERAGE(NBD10:NBD12),2)</f>
        <v>5500</v>
      </c>
      <c r="NBE13" s="513" t="s">
        <v>3327</v>
      </c>
      <c r="NBF13" s="239" t="s">
        <v>3326</v>
      </c>
      <c r="NBG13" s="240"/>
      <c r="NBH13" s="241" t="s">
        <v>3320</v>
      </c>
      <c r="NBI13" s="242">
        <f t="shared" ref="NBI13" si="5178">ROUND(AVERAGE(NBI10:NBI12),2)</f>
        <v>5500</v>
      </c>
      <c r="NBJ13" s="513" t="s">
        <v>3327</v>
      </c>
      <c r="NBK13" s="239" t="s">
        <v>3326</v>
      </c>
      <c r="NBL13" s="240"/>
      <c r="NBM13" s="241" t="s">
        <v>3320</v>
      </c>
      <c r="NBN13" s="242">
        <f t="shared" ref="NBN13" si="5179">ROUND(AVERAGE(NBN10:NBN12),2)</f>
        <v>5500</v>
      </c>
      <c r="NBO13" s="513" t="s">
        <v>3327</v>
      </c>
      <c r="NBP13" s="239" t="s">
        <v>3326</v>
      </c>
      <c r="NBQ13" s="240"/>
      <c r="NBR13" s="241" t="s">
        <v>3320</v>
      </c>
      <c r="NBS13" s="242">
        <f t="shared" ref="NBS13" si="5180">ROUND(AVERAGE(NBS10:NBS12),2)</f>
        <v>5500</v>
      </c>
      <c r="NBT13" s="513" t="s">
        <v>3327</v>
      </c>
      <c r="NBU13" s="239" t="s">
        <v>3326</v>
      </c>
      <c r="NBV13" s="240"/>
      <c r="NBW13" s="241" t="s">
        <v>3320</v>
      </c>
      <c r="NBX13" s="242">
        <f t="shared" ref="NBX13" si="5181">ROUND(AVERAGE(NBX10:NBX12),2)</f>
        <v>5500</v>
      </c>
      <c r="NBY13" s="513" t="s">
        <v>3327</v>
      </c>
      <c r="NBZ13" s="239" t="s">
        <v>3326</v>
      </c>
      <c r="NCA13" s="240"/>
      <c r="NCB13" s="241" t="s">
        <v>3320</v>
      </c>
      <c r="NCC13" s="242">
        <f t="shared" ref="NCC13" si="5182">ROUND(AVERAGE(NCC10:NCC12),2)</f>
        <v>5500</v>
      </c>
      <c r="NCD13" s="513" t="s">
        <v>3327</v>
      </c>
      <c r="NCE13" s="239" t="s">
        <v>3326</v>
      </c>
      <c r="NCF13" s="240"/>
      <c r="NCG13" s="241" t="s">
        <v>3320</v>
      </c>
      <c r="NCH13" s="242">
        <f t="shared" ref="NCH13" si="5183">ROUND(AVERAGE(NCH10:NCH12),2)</f>
        <v>5500</v>
      </c>
      <c r="NCI13" s="513" t="s">
        <v>3327</v>
      </c>
      <c r="NCJ13" s="239" t="s">
        <v>3326</v>
      </c>
      <c r="NCK13" s="240"/>
      <c r="NCL13" s="241" t="s">
        <v>3320</v>
      </c>
      <c r="NCM13" s="242">
        <f t="shared" ref="NCM13" si="5184">ROUND(AVERAGE(NCM10:NCM12),2)</f>
        <v>5500</v>
      </c>
      <c r="NCN13" s="513" t="s">
        <v>3327</v>
      </c>
      <c r="NCO13" s="239" t="s">
        <v>3326</v>
      </c>
      <c r="NCP13" s="240"/>
      <c r="NCQ13" s="241" t="s">
        <v>3320</v>
      </c>
      <c r="NCR13" s="242">
        <f t="shared" ref="NCR13" si="5185">ROUND(AVERAGE(NCR10:NCR12),2)</f>
        <v>5500</v>
      </c>
      <c r="NCS13" s="513" t="s">
        <v>3327</v>
      </c>
      <c r="NCT13" s="239" t="s">
        <v>3326</v>
      </c>
      <c r="NCU13" s="240"/>
      <c r="NCV13" s="241" t="s">
        <v>3320</v>
      </c>
      <c r="NCW13" s="242">
        <f t="shared" ref="NCW13" si="5186">ROUND(AVERAGE(NCW10:NCW12),2)</f>
        <v>5500</v>
      </c>
      <c r="NCX13" s="513" t="s">
        <v>3327</v>
      </c>
      <c r="NCY13" s="239" t="s">
        <v>3326</v>
      </c>
      <c r="NCZ13" s="240"/>
      <c r="NDA13" s="241" t="s">
        <v>3320</v>
      </c>
      <c r="NDB13" s="242">
        <f t="shared" ref="NDB13" si="5187">ROUND(AVERAGE(NDB10:NDB12),2)</f>
        <v>5500</v>
      </c>
      <c r="NDC13" s="513" t="s">
        <v>3327</v>
      </c>
      <c r="NDD13" s="239" t="s">
        <v>3326</v>
      </c>
      <c r="NDE13" s="240"/>
      <c r="NDF13" s="241" t="s">
        <v>3320</v>
      </c>
      <c r="NDG13" s="242">
        <f t="shared" ref="NDG13" si="5188">ROUND(AVERAGE(NDG10:NDG12),2)</f>
        <v>5500</v>
      </c>
      <c r="NDH13" s="513" t="s">
        <v>3327</v>
      </c>
      <c r="NDI13" s="239" t="s">
        <v>3326</v>
      </c>
      <c r="NDJ13" s="240"/>
      <c r="NDK13" s="241" t="s">
        <v>3320</v>
      </c>
      <c r="NDL13" s="242">
        <f t="shared" ref="NDL13" si="5189">ROUND(AVERAGE(NDL10:NDL12),2)</f>
        <v>5500</v>
      </c>
      <c r="NDM13" s="513" t="s">
        <v>3327</v>
      </c>
      <c r="NDN13" s="239" t="s">
        <v>3326</v>
      </c>
      <c r="NDO13" s="240"/>
      <c r="NDP13" s="241" t="s">
        <v>3320</v>
      </c>
      <c r="NDQ13" s="242">
        <f t="shared" ref="NDQ13" si="5190">ROUND(AVERAGE(NDQ10:NDQ12),2)</f>
        <v>5500</v>
      </c>
      <c r="NDR13" s="513" t="s">
        <v>3327</v>
      </c>
      <c r="NDS13" s="239" t="s">
        <v>3326</v>
      </c>
      <c r="NDT13" s="240"/>
      <c r="NDU13" s="241" t="s">
        <v>3320</v>
      </c>
      <c r="NDV13" s="242">
        <f t="shared" ref="NDV13" si="5191">ROUND(AVERAGE(NDV10:NDV12),2)</f>
        <v>5500</v>
      </c>
      <c r="NDW13" s="513" t="s">
        <v>3327</v>
      </c>
      <c r="NDX13" s="239" t="s">
        <v>3326</v>
      </c>
      <c r="NDY13" s="240"/>
      <c r="NDZ13" s="241" t="s">
        <v>3320</v>
      </c>
      <c r="NEA13" s="242">
        <f t="shared" ref="NEA13" si="5192">ROUND(AVERAGE(NEA10:NEA12),2)</f>
        <v>5500</v>
      </c>
      <c r="NEB13" s="513" t="s">
        <v>3327</v>
      </c>
      <c r="NEC13" s="239" t="s">
        <v>3326</v>
      </c>
      <c r="NED13" s="240"/>
      <c r="NEE13" s="241" t="s">
        <v>3320</v>
      </c>
      <c r="NEF13" s="242">
        <f t="shared" ref="NEF13" si="5193">ROUND(AVERAGE(NEF10:NEF12),2)</f>
        <v>5500</v>
      </c>
      <c r="NEG13" s="513" t="s">
        <v>3327</v>
      </c>
      <c r="NEH13" s="239" t="s">
        <v>3326</v>
      </c>
      <c r="NEI13" s="240"/>
      <c r="NEJ13" s="241" t="s">
        <v>3320</v>
      </c>
      <c r="NEK13" s="242">
        <f t="shared" ref="NEK13" si="5194">ROUND(AVERAGE(NEK10:NEK12),2)</f>
        <v>5500</v>
      </c>
      <c r="NEL13" s="513" t="s">
        <v>3327</v>
      </c>
      <c r="NEM13" s="239" t="s">
        <v>3326</v>
      </c>
      <c r="NEN13" s="240"/>
      <c r="NEO13" s="241" t="s">
        <v>3320</v>
      </c>
      <c r="NEP13" s="242">
        <f t="shared" ref="NEP13" si="5195">ROUND(AVERAGE(NEP10:NEP12),2)</f>
        <v>5500</v>
      </c>
      <c r="NEQ13" s="513" t="s">
        <v>3327</v>
      </c>
      <c r="NER13" s="239" t="s">
        <v>3326</v>
      </c>
      <c r="NES13" s="240"/>
      <c r="NET13" s="241" t="s">
        <v>3320</v>
      </c>
      <c r="NEU13" s="242">
        <f t="shared" ref="NEU13" si="5196">ROUND(AVERAGE(NEU10:NEU12),2)</f>
        <v>5500</v>
      </c>
      <c r="NEV13" s="513" t="s">
        <v>3327</v>
      </c>
      <c r="NEW13" s="239" t="s">
        <v>3326</v>
      </c>
      <c r="NEX13" s="240"/>
      <c r="NEY13" s="241" t="s">
        <v>3320</v>
      </c>
      <c r="NEZ13" s="242">
        <f t="shared" ref="NEZ13" si="5197">ROUND(AVERAGE(NEZ10:NEZ12),2)</f>
        <v>5500</v>
      </c>
      <c r="NFA13" s="513" t="s">
        <v>3327</v>
      </c>
      <c r="NFB13" s="239" t="s">
        <v>3326</v>
      </c>
      <c r="NFC13" s="240"/>
      <c r="NFD13" s="241" t="s">
        <v>3320</v>
      </c>
      <c r="NFE13" s="242">
        <f t="shared" ref="NFE13" si="5198">ROUND(AVERAGE(NFE10:NFE12),2)</f>
        <v>5500</v>
      </c>
      <c r="NFF13" s="513" t="s">
        <v>3327</v>
      </c>
      <c r="NFG13" s="239" t="s">
        <v>3326</v>
      </c>
      <c r="NFH13" s="240"/>
      <c r="NFI13" s="241" t="s">
        <v>3320</v>
      </c>
      <c r="NFJ13" s="242">
        <f t="shared" ref="NFJ13" si="5199">ROUND(AVERAGE(NFJ10:NFJ12),2)</f>
        <v>5500</v>
      </c>
      <c r="NFK13" s="513" t="s">
        <v>3327</v>
      </c>
      <c r="NFL13" s="239" t="s">
        <v>3326</v>
      </c>
      <c r="NFM13" s="240"/>
      <c r="NFN13" s="241" t="s">
        <v>3320</v>
      </c>
      <c r="NFO13" s="242">
        <f t="shared" ref="NFO13" si="5200">ROUND(AVERAGE(NFO10:NFO12),2)</f>
        <v>5500</v>
      </c>
      <c r="NFP13" s="513" t="s">
        <v>3327</v>
      </c>
      <c r="NFQ13" s="239" t="s">
        <v>3326</v>
      </c>
      <c r="NFR13" s="240"/>
      <c r="NFS13" s="241" t="s">
        <v>3320</v>
      </c>
      <c r="NFT13" s="242">
        <f t="shared" ref="NFT13" si="5201">ROUND(AVERAGE(NFT10:NFT12),2)</f>
        <v>5500</v>
      </c>
      <c r="NFU13" s="513" t="s">
        <v>3327</v>
      </c>
      <c r="NFV13" s="239" t="s">
        <v>3326</v>
      </c>
      <c r="NFW13" s="240"/>
      <c r="NFX13" s="241" t="s">
        <v>3320</v>
      </c>
      <c r="NFY13" s="242">
        <f t="shared" ref="NFY13" si="5202">ROUND(AVERAGE(NFY10:NFY12),2)</f>
        <v>5500</v>
      </c>
      <c r="NFZ13" s="513" t="s">
        <v>3327</v>
      </c>
      <c r="NGA13" s="239" t="s">
        <v>3326</v>
      </c>
      <c r="NGB13" s="240"/>
      <c r="NGC13" s="241" t="s">
        <v>3320</v>
      </c>
      <c r="NGD13" s="242">
        <f t="shared" ref="NGD13" si="5203">ROUND(AVERAGE(NGD10:NGD12),2)</f>
        <v>5500</v>
      </c>
      <c r="NGE13" s="513" t="s">
        <v>3327</v>
      </c>
      <c r="NGF13" s="239" t="s">
        <v>3326</v>
      </c>
      <c r="NGG13" s="240"/>
      <c r="NGH13" s="241" t="s">
        <v>3320</v>
      </c>
      <c r="NGI13" s="242">
        <f t="shared" ref="NGI13" si="5204">ROUND(AVERAGE(NGI10:NGI12),2)</f>
        <v>5500</v>
      </c>
      <c r="NGJ13" s="513" t="s">
        <v>3327</v>
      </c>
      <c r="NGK13" s="239" t="s">
        <v>3326</v>
      </c>
      <c r="NGL13" s="240"/>
      <c r="NGM13" s="241" t="s">
        <v>3320</v>
      </c>
      <c r="NGN13" s="242">
        <f t="shared" ref="NGN13" si="5205">ROUND(AVERAGE(NGN10:NGN12),2)</f>
        <v>5500</v>
      </c>
      <c r="NGO13" s="513" t="s">
        <v>3327</v>
      </c>
      <c r="NGP13" s="239" t="s">
        <v>3326</v>
      </c>
      <c r="NGQ13" s="240"/>
      <c r="NGR13" s="241" t="s">
        <v>3320</v>
      </c>
      <c r="NGS13" s="242">
        <f t="shared" ref="NGS13" si="5206">ROUND(AVERAGE(NGS10:NGS12),2)</f>
        <v>5500</v>
      </c>
      <c r="NGT13" s="513" t="s">
        <v>3327</v>
      </c>
      <c r="NGU13" s="239" t="s">
        <v>3326</v>
      </c>
      <c r="NGV13" s="240"/>
      <c r="NGW13" s="241" t="s">
        <v>3320</v>
      </c>
      <c r="NGX13" s="242">
        <f t="shared" ref="NGX13" si="5207">ROUND(AVERAGE(NGX10:NGX12),2)</f>
        <v>5500</v>
      </c>
      <c r="NGY13" s="513" t="s">
        <v>3327</v>
      </c>
      <c r="NGZ13" s="239" t="s">
        <v>3326</v>
      </c>
      <c r="NHA13" s="240"/>
      <c r="NHB13" s="241" t="s">
        <v>3320</v>
      </c>
      <c r="NHC13" s="242">
        <f t="shared" ref="NHC13" si="5208">ROUND(AVERAGE(NHC10:NHC12),2)</f>
        <v>5500</v>
      </c>
      <c r="NHD13" s="513" t="s">
        <v>3327</v>
      </c>
      <c r="NHE13" s="239" t="s">
        <v>3326</v>
      </c>
      <c r="NHF13" s="240"/>
      <c r="NHG13" s="241" t="s">
        <v>3320</v>
      </c>
      <c r="NHH13" s="242">
        <f t="shared" ref="NHH13" si="5209">ROUND(AVERAGE(NHH10:NHH12),2)</f>
        <v>5500</v>
      </c>
      <c r="NHI13" s="513" t="s">
        <v>3327</v>
      </c>
      <c r="NHJ13" s="239" t="s">
        <v>3326</v>
      </c>
      <c r="NHK13" s="240"/>
      <c r="NHL13" s="241" t="s">
        <v>3320</v>
      </c>
      <c r="NHM13" s="242">
        <f t="shared" ref="NHM13" si="5210">ROUND(AVERAGE(NHM10:NHM12),2)</f>
        <v>5500</v>
      </c>
      <c r="NHN13" s="513" t="s">
        <v>3327</v>
      </c>
      <c r="NHO13" s="239" t="s">
        <v>3326</v>
      </c>
      <c r="NHP13" s="240"/>
      <c r="NHQ13" s="241" t="s">
        <v>3320</v>
      </c>
      <c r="NHR13" s="242">
        <f t="shared" ref="NHR13" si="5211">ROUND(AVERAGE(NHR10:NHR12),2)</f>
        <v>5500</v>
      </c>
      <c r="NHS13" s="513" t="s">
        <v>3327</v>
      </c>
      <c r="NHT13" s="239" t="s">
        <v>3326</v>
      </c>
      <c r="NHU13" s="240"/>
      <c r="NHV13" s="241" t="s">
        <v>3320</v>
      </c>
      <c r="NHW13" s="242">
        <f t="shared" ref="NHW13" si="5212">ROUND(AVERAGE(NHW10:NHW12),2)</f>
        <v>5500</v>
      </c>
      <c r="NHX13" s="513" t="s">
        <v>3327</v>
      </c>
      <c r="NHY13" s="239" t="s">
        <v>3326</v>
      </c>
      <c r="NHZ13" s="240"/>
      <c r="NIA13" s="241" t="s">
        <v>3320</v>
      </c>
      <c r="NIB13" s="242">
        <f t="shared" ref="NIB13" si="5213">ROUND(AVERAGE(NIB10:NIB12),2)</f>
        <v>5500</v>
      </c>
      <c r="NIC13" s="513" t="s">
        <v>3327</v>
      </c>
      <c r="NID13" s="239" t="s">
        <v>3326</v>
      </c>
      <c r="NIE13" s="240"/>
      <c r="NIF13" s="241" t="s">
        <v>3320</v>
      </c>
      <c r="NIG13" s="242">
        <f t="shared" ref="NIG13" si="5214">ROUND(AVERAGE(NIG10:NIG12),2)</f>
        <v>5500</v>
      </c>
      <c r="NIH13" s="513" t="s">
        <v>3327</v>
      </c>
      <c r="NII13" s="239" t="s">
        <v>3326</v>
      </c>
      <c r="NIJ13" s="240"/>
      <c r="NIK13" s="241" t="s">
        <v>3320</v>
      </c>
      <c r="NIL13" s="242">
        <f t="shared" ref="NIL13" si="5215">ROUND(AVERAGE(NIL10:NIL12),2)</f>
        <v>5500</v>
      </c>
      <c r="NIM13" s="513" t="s">
        <v>3327</v>
      </c>
      <c r="NIN13" s="239" t="s">
        <v>3326</v>
      </c>
      <c r="NIO13" s="240"/>
      <c r="NIP13" s="241" t="s">
        <v>3320</v>
      </c>
      <c r="NIQ13" s="242">
        <f t="shared" ref="NIQ13" si="5216">ROUND(AVERAGE(NIQ10:NIQ12),2)</f>
        <v>5500</v>
      </c>
      <c r="NIR13" s="513" t="s">
        <v>3327</v>
      </c>
      <c r="NIS13" s="239" t="s">
        <v>3326</v>
      </c>
      <c r="NIT13" s="240"/>
      <c r="NIU13" s="241" t="s">
        <v>3320</v>
      </c>
      <c r="NIV13" s="242">
        <f t="shared" ref="NIV13" si="5217">ROUND(AVERAGE(NIV10:NIV12),2)</f>
        <v>5500</v>
      </c>
      <c r="NIW13" s="513" t="s">
        <v>3327</v>
      </c>
      <c r="NIX13" s="239" t="s">
        <v>3326</v>
      </c>
      <c r="NIY13" s="240"/>
      <c r="NIZ13" s="241" t="s">
        <v>3320</v>
      </c>
      <c r="NJA13" s="242">
        <f t="shared" ref="NJA13" si="5218">ROUND(AVERAGE(NJA10:NJA12),2)</f>
        <v>5500</v>
      </c>
      <c r="NJB13" s="513" t="s">
        <v>3327</v>
      </c>
      <c r="NJC13" s="239" t="s">
        <v>3326</v>
      </c>
      <c r="NJD13" s="240"/>
      <c r="NJE13" s="241" t="s">
        <v>3320</v>
      </c>
      <c r="NJF13" s="242">
        <f t="shared" ref="NJF13" si="5219">ROUND(AVERAGE(NJF10:NJF12),2)</f>
        <v>5500</v>
      </c>
      <c r="NJG13" s="513" t="s">
        <v>3327</v>
      </c>
      <c r="NJH13" s="239" t="s">
        <v>3326</v>
      </c>
      <c r="NJI13" s="240"/>
      <c r="NJJ13" s="241" t="s">
        <v>3320</v>
      </c>
      <c r="NJK13" s="242">
        <f t="shared" ref="NJK13" si="5220">ROUND(AVERAGE(NJK10:NJK12),2)</f>
        <v>5500</v>
      </c>
      <c r="NJL13" s="513" t="s">
        <v>3327</v>
      </c>
      <c r="NJM13" s="239" t="s">
        <v>3326</v>
      </c>
      <c r="NJN13" s="240"/>
      <c r="NJO13" s="241" t="s">
        <v>3320</v>
      </c>
      <c r="NJP13" s="242">
        <f t="shared" ref="NJP13" si="5221">ROUND(AVERAGE(NJP10:NJP12),2)</f>
        <v>5500</v>
      </c>
      <c r="NJQ13" s="513" t="s">
        <v>3327</v>
      </c>
      <c r="NJR13" s="239" t="s">
        <v>3326</v>
      </c>
      <c r="NJS13" s="240"/>
      <c r="NJT13" s="241" t="s">
        <v>3320</v>
      </c>
      <c r="NJU13" s="242">
        <f t="shared" ref="NJU13" si="5222">ROUND(AVERAGE(NJU10:NJU12),2)</f>
        <v>5500</v>
      </c>
      <c r="NJV13" s="513" t="s">
        <v>3327</v>
      </c>
      <c r="NJW13" s="239" t="s">
        <v>3326</v>
      </c>
      <c r="NJX13" s="240"/>
      <c r="NJY13" s="241" t="s">
        <v>3320</v>
      </c>
      <c r="NJZ13" s="242">
        <f t="shared" ref="NJZ13" si="5223">ROUND(AVERAGE(NJZ10:NJZ12),2)</f>
        <v>5500</v>
      </c>
      <c r="NKA13" s="513" t="s">
        <v>3327</v>
      </c>
      <c r="NKB13" s="239" t="s">
        <v>3326</v>
      </c>
      <c r="NKC13" s="240"/>
      <c r="NKD13" s="241" t="s">
        <v>3320</v>
      </c>
      <c r="NKE13" s="242">
        <f t="shared" ref="NKE13" si="5224">ROUND(AVERAGE(NKE10:NKE12),2)</f>
        <v>5500</v>
      </c>
      <c r="NKF13" s="513" t="s">
        <v>3327</v>
      </c>
      <c r="NKG13" s="239" t="s">
        <v>3326</v>
      </c>
      <c r="NKH13" s="240"/>
      <c r="NKI13" s="241" t="s">
        <v>3320</v>
      </c>
      <c r="NKJ13" s="242">
        <f t="shared" ref="NKJ13" si="5225">ROUND(AVERAGE(NKJ10:NKJ12),2)</f>
        <v>5500</v>
      </c>
      <c r="NKK13" s="513" t="s">
        <v>3327</v>
      </c>
      <c r="NKL13" s="239" t="s">
        <v>3326</v>
      </c>
      <c r="NKM13" s="240"/>
      <c r="NKN13" s="241" t="s">
        <v>3320</v>
      </c>
      <c r="NKO13" s="242">
        <f t="shared" ref="NKO13" si="5226">ROUND(AVERAGE(NKO10:NKO12),2)</f>
        <v>5500</v>
      </c>
      <c r="NKP13" s="513" t="s">
        <v>3327</v>
      </c>
      <c r="NKQ13" s="239" t="s">
        <v>3326</v>
      </c>
      <c r="NKR13" s="240"/>
      <c r="NKS13" s="241" t="s">
        <v>3320</v>
      </c>
      <c r="NKT13" s="242">
        <f t="shared" ref="NKT13" si="5227">ROUND(AVERAGE(NKT10:NKT12),2)</f>
        <v>5500</v>
      </c>
      <c r="NKU13" s="513" t="s">
        <v>3327</v>
      </c>
      <c r="NKV13" s="239" t="s">
        <v>3326</v>
      </c>
      <c r="NKW13" s="240"/>
      <c r="NKX13" s="241" t="s">
        <v>3320</v>
      </c>
      <c r="NKY13" s="242">
        <f t="shared" ref="NKY13" si="5228">ROUND(AVERAGE(NKY10:NKY12),2)</f>
        <v>5500</v>
      </c>
      <c r="NKZ13" s="513" t="s">
        <v>3327</v>
      </c>
      <c r="NLA13" s="239" t="s">
        <v>3326</v>
      </c>
      <c r="NLB13" s="240"/>
      <c r="NLC13" s="241" t="s">
        <v>3320</v>
      </c>
      <c r="NLD13" s="242">
        <f t="shared" ref="NLD13" si="5229">ROUND(AVERAGE(NLD10:NLD12),2)</f>
        <v>5500</v>
      </c>
      <c r="NLE13" s="513" t="s">
        <v>3327</v>
      </c>
      <c r="NLF13" s="239" t="s">
        <v>3326</v>
      </c>
      <c r="NLG13" s="240"/>
      <c r="NLH13" s="241" t="s">
        <v>3320</v>
      </c>
      <c r="NLI13" s="242">
        <f t="shared" ref="NLI13" si="5230">ROUND(AVERAGE(NLI10:NLI12),2)</f>
        <v>5500</v>
      </c>
      <c r="NLJ13" s="513" t="s">
        <v>3327</v>
      </c>
      <c r="NLK13" s="239" t="s">
        <v>3326</v>
      </c>
      <c r="NLL13" s="240"/>
      <c r="NLM13" s="241" t="s">
        <v>3320</v>
      </c>
      <c r="NLN13" s="242">
        <f t="shared" ref="NLN13" si="5231">ROUND(AVERAGE(NLN10:NLN12),2)</f>
        <v>5500</v>
      </c>
      <c r="NLO13" s="513" t="s">
        <v>3327</v>
      </c>
      <c r="NLP13" s="239" t="s">
        <v>3326</v>
      </c>
      <c r="NLQ13" s="240"/>
      <c r="NLR13" s="241" t="s">
        <v>3320</v>
      </c>
      <c r="NLS13" s="242">
        <f t="shared" ref="NLS13" si="5232">ROUND(AVERAGE(NLS10:NLS12),2)</f>
        <v>5500</v>
      </c>
      <c r="NLT13" s="513" t="s">
        <v>3327</v>
      </c>
      <c r="NLU13" s="239" t="s">
        <v>3326</v>
      </c>
      <c r="NLV13" s="240"/>
      <c r="NLW13" s="241" t="s">
        <v>3320</v>
      </c>
      <c r="NLX13" s="242">
        <f t="shared" ref="NLX13" si="5233">ROUND(AVERAGE(NLX10:NLX12),2)</f>
        <v>5500</v>
      </c>
      <c r="NLY13" s="513" t="s">
        <v>3327</v>
      </c>
      <c r="NLZ13" s="239" t="s">
        <v>3326</v>
      </c>
      <c r="NMA13" s="240"/>
      <c r="NMB13" s="241" t="s">
        <v>3320</v>
      </c>
      <c r="NMC13" s="242">
        <f t="shared" ref="NMC13" si="5234">ROUND(AVERAGE(NMC10:NMC12),2)</f>
        <v>5500</v>
      </c>
      <c r="NMD13" s="513" t="s">
        <v>3327</v>
      </c>
      <c r="NME13" s="239" t="s">
        <v>3326</v>
      </c>
      <c r="NMF13" s="240"/>
      <c r="NMG13" s="241" t="s">
        <v>3320</v>
      </c>
      <c r="NMH13" s="242">
        <f t="shared" ref="NMH13" si="5235">ROUND(AVERAGE(NMH10:NMH12),2)</f>
        <v>5500</v>
      </c>
      <c r="NMI13" s="513" t="s">
        <v>3327</v>
      </c>
      <c r="NMJ13" s="239" t="s">
        <v>3326</v>
      </c>
      <c r="NMK13" s="240"/>
      <c r="NML13" s="241" t="s">
        <v>3320</v>
      </c>
      <c r="NMM13" s="242">
        <f t="shared" ref="NMM13" si="5236">ROUND(AVERAGE(NMM10:NMM12),2)</f>
        <v>5500</v>
      </c>
      <c r="NMN13" s="513" t="s">
        <v>3327</v>
      </c>
      <c r="NMO13" s="239" t="s">
        <v>3326</v>
      </c>
      <c r="NMP13" s="240"/>
      <c r="NMQ13" s="241" t="s">
        <v>3320</v>
      </c>
      <c r="NMR13" s="242">
        <f t="shared" ref="NMR13" si="5237">ROUND(AVERAGE(NMR10:NMR12),2)</f>
        <v>5500</v>
      </c>
      <c r="NMS13" s="513" t="s">
        <v>3327</v>
      </c>
      <c r="NMT13" s="239" t="s">
        <v>3326</v>
      </c>
      <c r="NMU13" s="240"/>
      <c r="NMV13" s="241" t="s">
        <v>3320</v>
      </c>
      <c r="NMW13" s="242">
        <f t="shared" ref="NMW13" si="5238">ROUND(AVERAGE(NMW10:NMW12),2)</f>
        <v>5500</v>
      </c>
      <c r="NMX13" s="513" t="s">
        <v>3327</v>
      </c>
      <c r="NMY13" s="239" t="s">
        <v>3326</v>
      </c>
      <c r="NMZ13" s="240"/>
      <c r="NNA13" s="241" t="s">
        <v>3320</v>
      </c>
      <c r="NNB13" s="242">
        <f t="shared" ref="NNB13" si="5239">ROUND(AVERAGE(NNB10:NNB12),2)</f>
        <v>5500</v>
      </c>
      <c r="NNC13" s="513" t="s">
        <v>3327</v>
      </c>
      <c r="NND13" s="239" t="s">
        <v>3326</v>
      </c>
      <c r="NNE13" s="240"/>
      <c r="NNF13" s="241" t="s">
        <v>3320</v>
      </c>
      <c r="NNG13" s="242">
        <f t="shared" ref="NNG13" si="5240">ROUND(AVERAGE(NNG10:NNG12),2)</f>
        <v>5500</v>
      </c>
      <c r="NNH13" s="513" t="s">
        <v>3327</v>
      </c>
      <c r="NNI13" s="239" t="s">
        <v>3326</v>
      </c>
      <c r="NNJ13" s="240"/>
      <c r="NNK13" s="241" t="s">
        <v>3320</v>
      </c>
      <c r="NNL13" s="242">
        <f t="shared" ref="NNL13" si="5241">ROUND(AVERAGE(NNL10:NNL12),2)</f>
        <v>5500</v>
      </c>
      <c r="NNM13" s="513" t="s">
        <v>3327</v>
      </c>
      <c r="NNN13" s="239" t="s">
        <v>3326</v>
      </c>
      <c r="NNO13" s="240"/>
      <c r="NNP13" s="241" t="s">
        <v>3320</v>
      </c>
      <c r="NNQ13" s="242">
        <f t="shared" ref="NNQ13" si="5242">ROUND(AVERAGE(NNQ10:NNQ12),2)</f>
        <v>5500</v>
      </c>
      <c r="NNR13" s="513" t="s">
        <v>3327</v>
      </c>
      <c r="NNS13" s="239" t="s">
        <v>3326</v>
      </c>
      <c r="NNT13" s="240"/>
      <c r="NNU13" s="241" t="s">
        <v>3320</v>
      </c>
      <c r="NNV13" s="242">
        <f t="shared" ref="NNV13" si="5243">ROUND(AVERAGE(NNV10:NNV12),2)</f>
        <v>5500</v>
      </c>
      <c r="NNW13" s="513" t="s">
        <v>3327</v>
      </c>
      <c r="NNX13" s="239" t="s">
        <v>3326</v>
      </c>
      <c r="NNY13" s="240"/>
      <c r="NNZ13" s="241" t="s">
        <v>3320</v>
      </c>
      <c r="NOA13" s="242">
        <f t="shared" ref="NOA13" si="5244">ROUND(AVERAGE(NOA10:NOA12),2)</f>
        <v>5500</v>
      </c>
      <c r="NOB13" s="513" t="s">
        <v>3327</v>
      </c>
      <c r="NOC13" s="239" t="s">
        <v>3326</v>
      </c>
      <c r="NOD13" s="240"/>
      <c r="NOE13" s="241" t="s">
        <v>3320</v>
      </c>
      <c r="NOF13" s="242">
        <f t="shared" ref="NOF13" si="5245">ROUND(AVERAGE(NOF10:NOF12),2)</f>
        <v>5500</v>
      </c>
      <c r="NOG13" s="513" t="s">
        <v>3327</v>
      </c>
      <c r="NOH13" s="239" t="s">
        <v>3326</v>
      </c>
      <c r="NOI13" s="240"/>
      <c r="NOJ13" s="241" t="s">
        <v>3320</v>
      </c>
      <c r="NOK13" s="242">
        <f t="shared" ref="NOK13" si="5246">ROUND(AVERAGE(NOK10:NOK12),2)</f>
        <v>5500</v>
      </c>
      <c r="NOL13" s="513" t="s">
        <v>3327</v>
      </c>
      <c r="NOM13" s="239" t="s">
        <v>3326</v>
      </c>
      <c r="NON13" s="240"/>
      <c r="NOO13" s="241" t="s">
        <v>3320</v>
      </c>
      <c r="NOP13" s="242">
        <f t="shared" ref="NOP13" si="5247">ROUND(AVERAGE(NOP10:NOP12),2)</f>
        <v>5500</v>
      </c>
      <c r="NOQ13" s="513" t="s">
        <v>3327</v>
      </c>
      <c r="NOR13" s="239" t="s">
        <v>3326</v>
      </c>
      <c r="NOS13" s="240"/>
      <c r="NOT13" s="241" t="s">
        <v>3320</v>
      </c>
      <c r="NOU13" s="242">
        <f t="shared" ref="NOU13" si="5248">ROUND(AVERAGE(NOU10:NOU12),2)</f>
        <v>5500</v>
      </c>
      <c r="NOV13" s="513" t="s">
        <v>3327</v>
      </c>
      <c r="NOW13" s="239" t="s">
        <v>3326</v>
      </c>
      <c r="NOX13" s="240"/>
      <c r="NOY13" s="241" t="s">
        <v>3320</v>
      </c>
      <c r="NOZ13" s="242">
        <f t="shared" ref="NOZ13" si="5249">ROUND(AVERAGE(NOZ10:NOZ12),2)</f>
        <v>5500</v>
      </c>
      <c r="NPA13" s="513" t="s">
        <v>3327</v>
      </c>
      <c r="NPB13" s="239" t="s">
        <v>3326</v>
      </c>
      <c r="NPC13" s="240"/>
      <c r="NPD13" s="241" t="s">
        <v>3320</v>
      </c>
      <c r="NPE13" s="242">
        <f t="shared" ref="NPE13" si="5250">ROUND(AVERAGE(NPE10:NPE12),2)</f>
        <v>5500</v>
      </c>
      <c r="NPF13" s="513" t="s">
        <v>3327</v>
      </c>
      <c r="NPG13" s="239" t="s">
        <v>3326</v>
      </c>
      <c r="NPH13" s="240"/>
      <c r="NPI13" s="241" t="s">
        <v>3320</v>
      </c>
      <c r="NPJ13" s="242">
        <f t="shared" ref="NPJ13" si="5251">ROUND(AVERAGE(NPJ10:NPJ12),2)</f>
        <v>5500</v>
      </c>
      <c r="NPK13" s="513" t="s">
        <v>3327</v>
      </c>
      <c r="NPL13" s="239" t="s">
        <v>3326</v>
      </c>
      <c r="NPM13" s="240"/>
      <c r="NPN13" s="241" t="s">
        <v>3320</v>
      </c>
      <c r="NPO13" s="242">
        <f t="shared" ref="NPO13" si="5252">ROUND(AVERAGE(NPO10:NPO12),2)</f>
        <v>5500</v>
      </c>
      <c r="NPP13" s="513" t="s">
        <v>3327</v>
      </c>
      <c r="NPQ13" s="239" t="s">
        <v>3326</v>
      </c>
      <c r="NPR13" s="240"/>
      <c r="NPS13" s="241" t="s">
        <v>3320</v>
      </c>
      <c r="NPT13" s="242">
        <f t="shared" ref="NPT13" si="5253">ROUND(AVERAGE(NPT10:NPT12),2)</f>
        <v>5500</v>
      </c>
      <c r="NPU13" s="513" t="s">
        <v>3327</v>
      </c>
      <c r="NPV13" s="239" t="s">
        <v>3326</v>
      </c>
      <c r="NPW13" s="240"/>
      <c r="NPX13" s="241" t="s">
        <v>3320</v>
      </c>
      <c r="NPY13" s="242">
        <f t="shared" ref="NPY13" si="5254">ROUND(AVERAGE(NPY10:NPY12),2)</f>
        <v>5500</v>
      </c>
      <c r="NPZ13" s="513" t="s">
        <v>3327</v>
      </c>
      <c r="NQA13" s="239" t="s">
        <v>3326</v>
      </c>
      <c r="NQB13" s="240"/>
      <c r="NQC13" s="241" t="s">
        <v>3320</v>
      </c>
      <c r="NQD13" s="242">
        <f t="shared" ref="NQD13" si="5255">ROUND(AVERAGE(NQD10:NQD12),2)</f>
        <v>5500</v>
      </c>
      <c r="NQE13" s="513" t="s">
        <v>3327</v>
      </c>
      <c r="NQF13" s="239" t="s">
        <v>3326</v>
      </c>
      <c r="NQG13" s="240"/>
      <c r="NQH13" s="241" t="s">
        <v>3320</v>
      </c>
      <c r="NQI13" s="242">
        <f t="shared" ref="NQI13" si="5256">ROUND(AVERAGE(NQI10:NQI12),2)</f>
        <v>5500</v>
      </c>
      <c r="NQJ13" s="513" t="s">
        <v>3327</v>
      </c>
      <c r="NQK13" s="239" t="s">
        <v>3326</v>
      </c>
      <c r="NQL13" s="240"/>
      <c r="NQM13" s="241" t="s">
        <v>3320</v>
      </c>
      <c r="NQN13" s="242">
        <f t="shared" ref="NQN13" si="5257">ROUND(AVERAGE(NQN10:NQN12),2)</f>
        <v>5500</v>
      </c>
      <c r="NQO13" s="513" t="s">
        <v>3327</v>
      </c>
      <c r="NQP13" s="239" t="s">
        <v>3326</v>
      </c>
      <c r="NQQ13" s="240"/>
      <c r="NQR13" s="241" t="s">
        <v>3320</v>
      </c>
      <c r="NQS13" s="242">
        <f t="shared" ref="NQS13" si="5258">ROUND(AVERAGE(NQS10:NQS12),2)</f>
        <v>5500</v>
      </c>
      <c r="NQT13" s="513" t="s">
        <v>3327</v>
      </c>
      <c r="NQU13" s="239" t="s">
        <v>3326</v>
      </c>
      <c r="NQV13" s="240"/>
      <c r="NQW13" s="241" t="s">
        <v>3320</v>
      </c>
      <c r="NQX13" s="242">
        <f t="shared" ref="NQX13" si="5259">ROUND(AVERAGE(NQX10:NQX12),2)</f>
        <v>5500</v>
      </c>
      <c r="NQY13" s="513" t="s">
        <v>3327</v>
      </c>
      <c r="NQZ13" s="239" t="s">
        <v>3326</v>
      </c>
      <c r="NRA13" s="240"/>
      <c r="NRB13" s="241" t="s">
        <v>3320</v>
      </c>
      <c r="NRC13" s="242">
        <f t="shared" ref="NRC13" si="5260">ROUND(AVERAGE(NRC10:NRC12),2)</f>
        <v>5500</v>
      </c>
      <c r="NRD13" s="513" t="s">
        <v>3327</v>
      </c>
      <c r="NRE13" s="239" t="s">
        <v>3326</v>
      </c>
      <c r="NRF13" s="240"/>
      <c r="NRG13" s="241" t="s">
        <v>3320</v>
      </c>
      <c r="NRH13" s="242">
        <f t="shared" ref="NRH13" si="5261">ROUND(AVERAGE(NRH10:NRH12),2)</f>
        <v>5500</v>
      </c>
      <c r="NRI13" s="513" t="s">
        <v>3327</v>
      </c>
      <c r="NRJ13" s="239" t="s">
        <v>3326</v>
      </c>
      <c r="NRK13" s="240"/>
      <c r="NRL13" s="241" t="s">
        <v>3320</v>
      </c>
      <c r="NRM13" s="242">
        <f t="shared" ref="NRM13" si="5262">ROUND(AVERAGE(NRM10:NRM12),2)</f>
        <v>5500</v>
      </c>
      <c r="NRN13" s="513" t="s">
        <v>3327</v>
      </c>
      <c r="NRO13" s="239" t="s">
        <v>3326</v>
      </c>
      <c r="NRP13" s="240"/>
      <c r="NRQ13" s="241" t="s">
        <v>3320</v>
      </c>
      <c r="NRR13" s="242">
        <f t="shared" ref="NRR13" si="5263">ROUND(AVERAGE(NRR10:NRR12),2)</f>
        <v>5500</v>
      </c>
      <c r="NRS13" s="513" t="s">
        <v>3327</v>
      </c>
      <c r="NRT13" s="239" t="s">
        <v>3326</v>
      </c>
      <c r="NRU13" s="240"/>
      <c r="NRV13" s="241" t="s">
        <v>3320</v>
      </c>
      <c r="NRW13" s="242">
        <f t="shared" ref="NRW13" si="5264">ROUND(AVERAGE(NRW10:NRW12),2)</f>
        <v>5500</v>
      </c>
      <c r="NRX13" s="513" t="s">
        <v>3327</v>
      </c>
      <c r="NRY13" s="239" t="s">
        <v>3326</v>
      </c>
      <c r="NRZ13" s="240"/>
      <c r="NSA13" s="241" t="s">
        <v>3320</v>
      </c>
      <c r="NSB13" s="242">
        <f t="shared" ref="NSB13" si="5265">ROUND(AVERAGE(NSB10:NSB12),2)</f>
        <v>5500</v>
      </c>
      <c r="NSC13" s="513" t="s">
        <v>3327</v>
      </c>
      <c r="NSD13" s="239" t="s">
        <v>3326</v>
      </c>
      <c r="NSE13" s="240"/>
      <c r="NSF13" s="241" t="s">
        <v>3320</v>
      </c>
      <c r="NSG13" s="242">
        <f t="shared" ref="NSG13" si="5266">ROUND(AVERAGE(NSG10:NSG12),2)</f>
        <v>5500</v>
      </c>
      <c r="NSH13" s="513" t="s">
        <v>3327</v>
      </c>
      <c r="NSI13" s="239" t="s">
        <v>3326</v>
      </c>
      <c r="NSJ13" s="240"/>
      <c r="NSK13" s="241" t="s">
        <v>3320</v>
      </c>
      <c r="NSL13" s="242">
        <f t="shared" ref="NSL13" si="5267">ROUND(AVERAGE(NSL10:NSL12),2)</f>
        <v>5500</v>
      </c>
      <c r="NSM13" s="513" t="s">
        <v>3327</v>
      </c>
      <c r="NSN13" s="239" t="s">
        <v>3326</v>
      </c>
      <c r="NSO13" s="240"/>
      <c r="NSP13" s="241" t="s">
        <v>3320</v>
      </c>
      <c r="NSQ13" s="242">
        <f t="shared" ref="NSQ13" si="5268">ROUND(AVERAGE(NSQ10:NSQ12),2)</f>
        <v>5500</v>
      </c>
      <c r="NSR13" s="513" t="s">
        <v>3327</v>
      </c>
      <c r="NSS13" s="239" t="s">
        <v>3326</v>
      </c>
      <c r="NST13" s="240"/>
      <c r="NSU13" s="241" t="s">
        <v>3320</v>
      </c>
      <c r="NSV13" s="242">
        <f t="shared" ref="NSV13" si="5269">ROUND(AVERAGE(NSV10:NSV12),2)</f>
        <v>5500</v>
      </c>
      <c r="NSW13" s="513" t="s">
        <v>3327</v>
      </c>
      <c r="NSX13" s="239" t="s">
        <v>3326</v>
      </c>
      <c r="NSY13" s="240"/>
      <c r="NSZ13" s="241" t="s">
        <v>3320</v>
      </c>
      <c r="NTA13" s="242">
        <f t="shared" ref="NTA13" si="5270">ROUND(AVERAGE(NTA10:NTA12),2)</f>
        <v>5500</v>
      </c>
      <c r="NTB13" s="513" t="s">
        <v>3327</v>
      </c>
      <c r="NTC13" s="239" t="s">
        <v>3326</v>
      </c>
      <c r="NTD13" s="240"/>
      <c r="NTE13" s="241" t="s">
        <v>3320</v>
      </c>
      <c r="NTF13" s="242">
        <f t="shared" ref="NTF13" si="5271">ROUND(AVERAGE(NTF10:NTF12),2)</f>
        <v>5500</v>
      </c>
      <c r="NTG13" s="513" t="s">
        <v>3327</v>
      </c>
      <c r="NTH13" s="239" t="s">
        <v>3326</v>
      </c>
      <c r="NTI13" s="240"/>
      <c r="NTJ13" s="241" t="s">
        <v>3320</v>
      </c>
      <c r="NTK13" s="242">
        <f t="shared" ref="NTK13" si="5272">ROUND(AVERAGE(NTK10:NTK12),2)</f>
        <v>5500</v>
      </c>
      <c r="NTL13" s="513" t="s">
        <v>3327</v>
      </c>
      <c r="NTM13" s="239" t="s">
        <v>3326</v>
      </c>
      <c r="NTN13" s="240"/>
      <c r="NTO13" s="241" t="s">
        <v>3320</v>
      </c>
      <c r="NTP13" s="242">
        <f t="shared" ref="NTP13" si="5273">ROUND(AVERAGE(NTP10:NTP12),2)</f>
        <v>5500</v>
      </c>
      <c r="NTQ13" s="513" t="s">
        <v>3327</v>
      </c>
      <c r="NTR13" s="239" t="s">
        <v>3326</v>
      </c>
      <c r="NTS13" s="240"/>
      <c r="NTT13" s="241" t="s">
        <v>3320</v>
      </c>
      <c r="NTU13" s="242">
        <f t="shared" ref="NTU13" si="5274">ROUND(AVERAGE(NTU10:NTU12),2)</f>
        <v>5500</v>
      </c>
      <c r="NTV13" s="513" t="s">
        <v>3327</v>
      </c>
      <c r="NTW13" s="239" t="s">
        <v>3326</v>
      </c>
      <c r="NTX13" s="240"/>
      <c r="NTY13" s="241" t="s">
        <v>3320</v>
      </c>
      <c r="NTZ13" s="242">
        <f t="shared" ref="NTZ13" si="5275">ROUND(AVERAGE(NTZ10:NTZ12),2)</f>
        <v>5500</v>
      </c>
      <c r="NUA13" s="513" t="s">
        <v>3327</v>
      </c>
      <c r="NUB13" s="239" t="s">
        <v>3326</v>
      </c>
      <c r="NUC13" s="240"/>
      <c r="NUD13" s="241" t="s">
        <v>3320</v>
      </c>
      <c r="NUE13" s="242">
        <f t="shared" ref="NUE13" si="5276">ROUND(AVERAGE(NUE10:NUE12),2)</f>
        <v>5500</v>
      </c>
      <c r="NUF13" s="513" t="s">
        <v>3327</v>
      </c>
      <c r="NUG13" s="239" t="s">
        <v>3326</v>
      </c>
      <c r="NUH13" s="240"/>
      <c r="NUI13" s="241" t="s">
        <v>3320</v>
      </c>
      <c r="NUJ13" s="242">
        <f t="shared" ref="NUJ13" si="5277">ROUND(AVERAGE(NUJ10:NUJ12),2)</f>
        <v>5500</v>
      </c>
      <c r="NUK13" s="513" t="s">
        <v>3327</v>
      </c>
      <c r="NUL13" s="239" t="s">
        <v>3326</v>
      </c>
      <c r="NUM13" s="240"/>
      <c r="NUN13" s="241" t="s">
        <v>3320</v>
      </c>
      <c r="NUO13" s="242">
        <f t="shared" ref="NUO13" si="5278">ROUND(AVERAGE(NUO10:NUO12),2)</f>
        <v>5500</v>
      </c>
      <c r="NUP13" s="513" t="s">
        <v>3327</v>
      </c>
      <c r="NUQ13" s="239" t="s">
        <v>3326</v>
      </c>
      <c r="NUR13" s="240"/>
      <c r="NUS13" s="241" t="s">
        <v>3320</v>
      </c>
      <c r="NUT13" s="242">
        <f t="shared" ref="NUT13" si="5279">ROUND(AVERAGE(NUT10:NUT12),2)</f>
        <v>5500</v>
      </c>
      <c r="NUU13" s="513" t="s">
        <v>3327</v>
      </c>
      <c r="NUV13" s="239" t="s">
        <v>3326</v>
      </c>
      <c r="NUW13" s="240"/>
      <c r="NUX13" s="241" t="s">
        <v>3320</v>
      </c>
      <c r="NUY13" s="242">
        <f t="shared" ref="NUY13" si="5280">ROUND(AVERAGE(NUY10:NUY12),2)</f>
        <v>5500</v>
      </c>
      <c r="NUZ13" s="513" t="s">
        <v>3327</v>
      </c>
      <c r="NVA13" s="239" t="s">
        <v>3326</v>
      </c>
      <c r="NVB13" s="240"/>
      <c r="NVC13" s="241" t="s">
        <v>3320</v>
      </c>
      <c r="NVD13" s="242">
        <f t="shared" ref="NVD13" si="5281">ROUND(AVERAGE(NVD10:NVD12),2)</f>
        <v>5500</v>
      </c>
      <c r="NVE13" s="513" t="s">
        <v>3327</v>
      </c>
      <c r="NVF13" s="239" t="s">
        <v>3326</v>
      </c>
      <c r="NVG13" s="240"/>
      <c r="NVH13" s="241" t="s">
        <v>3320</v>
      </c>
      <c r="NVI13" s="242">
        <f t="shared" ref="NVI13" si="5282">ROUND(AVERAGE(NVI10:NVI12),2)</f>
        <v>5500</v>
      </c>
      <c r="NVJ13" s="513" t="s">
        <v>3327</v>
      </c>
      <c r="NVK13" s="239" t="s">
        <v>3326</v>
      </c>
      <c r="NVL13" s="240"/>
      <c r="NVM13" s="241" t="s">
        <v>3320</v>
      </c>
      <c r="NVN13" s="242">
        <f t="shared" ref="NVN13" si="5283">ROUND(AVERAGE(NVN10:NVN12),2)</f>
        <v>5500</v>
      </c>
      <c r="NVO13" s="513" t="s">
        <v>3327</v>
      </c>
      <c r="NVP13" s="239" t="s">
        <v>3326</v>
      </c>
      <c r="NVQ13" s="240"/>
      <c r="NVR13" s="241" t="s">
        <v>3320</v>
      </c>
      <c r="NVS13" s="242">
        <f t="shared" ref="NVS13" si="5284">ROUND(AVERAGE(NVS10:NVS12),2)</f>
        <v>5500</v>
      </c>
      <c r="NVT13" s="513" t="s">
        <v>3327</v>
      </c>
      <c r="NVU13" s="239" t="s">
        <v>3326</v>
      </c>
      <c r="NVV13" s="240"/>
      <c r="NVW13" s="241" t="s">
        <v>3320</v>
      </c>
      <c r="NVX13" s="242">
        <f t="shared" ref="NVX13" si="5285">ROUND(AVERAGE(NVX10:NVX12),2)</f>
        <v>5500</v>
      </c>
      <c r="NVY13" s="513" t="s">
        <v>3327</v>
      </c>
      <c r="NVZ13" s="239" t="s">
        <v>3326</v>
      </c>
      <c r="NWA13" s="240"/>
      <c r="NWB13" s="241" t="s">
        <v>3320</v>
      </c>
      <c r="NWC13" s="242">
        <f t="shared" ref="NWC13" si="5286">ROUND(AVERAGE(NWC10:NWC12),2)</f>
        <v>5500</v>
      </c>
      <c r="NWD13" s="513" t="s">
        <v>3327</v>
      </c>
      <c r="NWE13" s="239" t="s">
        <v>3326</v>
      </c>
      <c r="NWF13" s="240"/>
      <c r="NWG13" s="241" t="s">
        <v>3320</v>
      </c>
      <c r="NWH13" s="242">
        <f t="shared" ref="NWH13" si="5287">ROUND(AVERAGE(NWH10:NWH12),2)</f>
        <v>5500</v>
      </c>
      <c r="NWI13" s="513" t="s">
        <v>3327</v>
      </c>
      <c r="NWJ13" s="239" t="s">
        <v>3326</v>
      </c>
      <c r="NWK13" s="240"/>
      <c r="NWL13" s="241" t="s">
        <v>3320</v>
      </c>
      <c r="NWM13" s="242">
        <f t="shared" ref="NWM13" si="5288">ROUND(AVERAGE(NWM10:NWM12),2)</f>
        <v>5500</v>
      </c>
      <c r="NWN13" s="513" t="s">
        <v>3327</v>
      </c>
      <c r="NWO13" s="239" t="s">
        <v>3326</v>
      </c>
      <c r="NWP13" s="240"/>
      <c r="NWQ13" s="241" t="s">
        <v>3320</v>
      </c>
      <c r="NWR13" s="242">
        <f t="shared" ref="NWR13" si="5289">ROUND(AVERAGE(NWR10:NWR12),2)</f>
        <v>5500</v>
      </c>
      <c r="NWS13" s="513" t="s">
        <v>3327</v>
      </c>
      <c r="NWT13" s="239" t="s">
        <v>3326</v>
      </c>
      <c r="NWU13" s="240"/>
      <c r="NWV13" s="241" t="s">
        <v>3320</v>
      </c>
      <c r="NWW13" s="242">
        <f t="shared" ref="NWW13" si="5290">ROUND(AVERAGE(NWW10:NWW12),2)</f>
        <v>5500</v>
      </c>
      <c r="NWX13" s="513" t="s">
        <v>3327</v>
      </c>
      <c r="NWY13" s="239" t="s">
        <v>3326</v>
      </c>
      <c r="NWZ13" s="240"/>
      <c r="NXA13" s="241" t="s">
        <v>3320</v>
      </c>
      <c r="NXB13" s="242">
        <f t="shared" ref="NXB13" si="5291">ROUND(AVERAGE(NXB10:NXB12),2)</f>
        <v>5500</v>
      </c>
      <c r="NXC13" s="513" t="s">
        <v>3327</v>
      </c>
      <c r="NXD13" s="239" t="s">
        <v>3326</v>
      </c>
      <c r="NXE13" s="240"/>
      <c r="NXF13" s="241" t="s">
        <v>3320</v>
      </c>
      <c r="NXG13" s="242">
        <f t="shared" ref="NXG13" si="5292">ROUND(AVERAGE(NXG10:NXG12),2)</f>
        <v>5500</v>
      </c>
      <c r="NXH13" s="513" t="s">
        <v>3327</v>
      </c>
      <c r="NXI13" s="239" t="s">
        <v>3326</v>
      </c>
      <c r="NXJ13" s="240"/>
      <c r="NXK13" s="241" t="s">
        <v>3320</v>
      </c>
      <c r="NXL13" s="242">
        <f t="shared" ref="NXL13" si="5293">ROUND(AVERAGE(NXL10:NXL12),2)</f>
        <v>5500</v>
      </c>
      <c r="NXM13" s="513" t="s">
        <v>3327</v>
      </c>
      <c r="NXN13" s="239" t="s">
        <v>3326</v>
      </c>
      <c r="NXO13" s="240"/>
      <c r="NXP13" s="241" t="s">
        <v>3320</v>
      </c>
      <c r="NXQ13" s="242">
        <f t="shared" ref="NXQ13" si="5294">ROUND(AVERAGE(NXQ10:NXQ12),2)</f>
        <v>5500</v>
      </c>
      <c r="NXR13" s="513" t="s">
        <v>3327</v>
      </c>
      <c r="NXS13" s="239" t="s">
        <v>3326</v>
      </c>
      <c r="NXT13" s="240"/>
      <c r="NXU13" s="241" t="s">
        <v>3320</v>
      </c>
      <c r="NXV13" s="242">
        <f t="shared" ref="NXV13" si="5295">ROUND(AVERAGE(NXV10:NXV12),2)</f>
        <v>5500</v>
      </c>
      <c r="NXW13" s="513" t="s">
        <v>3327</v>
      </c>
      <c r="NXX13" s="239" t="s">
        <v>3326</v>
      </c>
      <c r="NXY13" s="240"/>
      <c r="NXZ13" s="241" t="s">
        <v>3320</v>
      </c>
      <c r="NYA13" s="242">
        <f t="shared" ref="NYA13" si="5296">ROUND(AVERAGE(NYA10:NYA12),2)</f>
        <v>5500</v>
      </c>
      <c r="NYB13" s="513" t="s">
        <v>3327</v>
      </c>
      <c r="NYC13" s="239" t="s">
        <v>3326</v>
      </c>
      <c r="NYD13" s="240"/>
      <c r="NYE13" s="241" t="s">
        <v>3320</v>
      </c>
      <c r="NYF13" s="242">
        <f t="shared" ref="NYF13" si="5297">ROUND(AVERAGE(NYF10:NYF12),2)</f>
        <v>5500</v>
      </c>
      <c r="NYG13" s="513" t="s">
        <v>3327</v>
      </c>
      <c r="NYH13" s="239" t="s">
        <v>3326</v>
      </c>
      <c r="NYI13" s="240"/>
      <c r="NYJ13" s="241" t="s">
        <v>3320</v>
      </c>
      <c r="NYK13" s="242">
        <f t="shared" ref="NYK13" si="5298">ROUND(AVERAGE(NYK10:NYK12),2)</f>
        <v>5500</v>
      </c>
      <c r="NYL13" s="513" t="s">
        <v>3327</v>
      </c>
      <c r="NYM13" s="239" t="s">
        <v>3326</v>
      </c>
      <c r="NYN13" s="240"/>
      <c r="NYO13" s="241" t="s">
        <v>3320</v>
      </c>
      <c r="NYP13" s="242">
        <f t="shared" ref="NYP13" si="5299">ROUND(AVERAGE(NYP10:NYP12),2)</f>
        <v>5500</v>
      </c>
      <c r="NYQ13" s="513" t="s">
        <v>3327</v>
      </c>
      <c r="NYR13" s="239" t="s">
        <v>3326</v>
      </c>
      <c r="NYS13" s="240"/>
      <c r="NYT13" s="241" t="s">
        <v>3320</v>
      </c>
      <c r="NYU13" s="242">
        <f t="shared" ref="NYU13" si="5300">ROUND(AVERAGE(NYU10:NYU12),2)</f>
        <v>5500</v>
      </c>
      <c r="NYV13" s="513" t="s">
        <v>3327</v>
      </c>
      <c r="NYW13" s="239" t="s">
        <v>3326</v>
      </c>
      <c r="NYX13" s="240"/>
      <c r="NYY13" s="241" t="s">
        <v>3320</v>
      </c>
      <c r="NYZ13" s="242">
        <f t="shared" ref="NYZ13" si="5301">ROUND(AVERAGE(NYZ10:NYZ12),2)</f>
        <v>5500</v>
      </c>
      <c r="NZA13" s="513" t="s">
        <v>3327</v>
      </c>
      <c r="NZB13" s="239" t="s">
        <v>3326</v>
      </c>
      <c r="NZC13" s="240"/>
      <c r="NZD13" s="241" t="s">
        <v>3320</v>
      </c>
      <c r="NZE13" s="242">
        <f t="shared" ref="NZE13" si="5302">ROUND(AVERAGE(NZE10:NZE12),2)</f>
        <v>5500</v>
      </c>
      <c r="NZF13" s="513" t="s">
        <v>3327</v>
      </c>
      <c r="NZG13" s="239" t="s">
        <v>3326</v>
      </c>
      <c r="NZH13" s="240"/>
      <c r="NZI13" s="241" t="s">
        <v>3320</v>
      </c>
      <c r="NZJ13" s="242">
        <f t="shared" ref="NZJ13" si="5303">ROUND(AVERAGE(NZJ10:NZJ12),2)</f>
        <v>5500</v>
      </c>
      <c r="NZK13" s="513" t="s">
        <v>3327</v>
      </c>
      <c r="NZL13" s="239" t="s">
        <v>3326</v>
      </c>
      <c r="NZM13" s="240"/>
      <c r="NZN13" s="241" t="s">
        <v>3320</v>
      </c>
      <c r="NZO13" s="242">
        <f t="shared" ref="NZO13" si="5304">ROUND(AVERAGE(NZO10:NZO12),2)</f>
        <v>5500</v>
      </c>
      <c r="NZP13" s="513" t="s">
        <v>3327</v>
      </c>
      <c r="NZQ13" s="239" t="s">
        <v>3326</v>
      </c>
      <c r="NZR13" s="240"/>
      <c r="NZS13" s="241" t="s">
        <v>3320</v>
      </c>
      <c r="NZT13" s="242">
        <f t="shared" ref="NZT13" si="5305">ROUND(AVERAGE(NZT10:NZT12),2)</f>
        <v>5500</v>
      </c>
      <c r="NZU13" s="513" t="s">
        <v>3327</v>
      </c>
      <c r="NZV13" s="239" t="s">
        <v>3326</v>
      </c>
      <c r="NZW13" s="240"/>
      <c r="NZX13" s="241" t="s">
        <v>3320</v>
      </c>
      <c r="NZY13" s="242">
        <f t="shared" ref="NZY13" si="5306">ROUND(AVERAGE(NZY10:NZY12),2)</f>
        <v>5500</v>
      </c>
      <c r="NZZ13" s="513" t="s">
        <v>3327</v>
      </c>
      <c r="OAA13" s="239" t="s">
        <v>3326</v>
      </c>
      <c r="OAB13" s="240"/>
      <c r="OAC13" s="241" t="s">
        <v>3320</v>
      </c>
      <c r="OAD13" s="242">
        <f t="shared" ref="OAD13" si="5307">ROUND(AVERAGE(OAD10:OAD12),2)</f>
        <v>5500</v>
      </c>
      <c r="OAE13" s="513" t="s">
        <v>3327</v>
      </c>
      <c r="OAF13" s="239" t="s">
        <v>3326</v>
      </c>
      <c r="OAG13" s="240"/>
      <c r="OAH13" s="241" t="s">
        <v>3320</v>
      </c>
      <c r="OAI13" s="242">
        <f t="shared" ref="OAI13" si="5308">ROUND(AVERAGE(OAI10:OAI12),2)</f>
        <v>5500</v>
      </c>
      <c r="OAJ13" s="513" t="s">
        <v>3327</v>
      </c>
      <c r="OAK13" s="239" t="s">
        <v>3326</v>
      </c>
      <c r="OAL13" s="240"/>
      <c r="OAM13" s="241" t="s">
        <v>3320</v>
      </c>
      <c r="OAN13" s="242">
        <f t="shared" ref="OAN13" si="5309">ROUND(AVERAGE(OAN10:OAN12),2)</f>
        <v>5500</v>
      </c>
      <c r="OAO13" s="513" t="s">
        <v>3327</v>
      </c>
      <c r="OAP13" s="239" t="s">
        <v>3326</v>
      </c>
      <c r="OAQ13" s="240"/>
      <c r="OAR13" s="241" t="s">
        <v>3320</v>
      </c>
      <c r="OAS13" s="242">
        <f t="shared" ref="OAS13" si="5310">ROUND(AVERAGE(OAS10:OAS12),2)</f>
        <v>5500</v>
      </c>
      <c r="OAT13" s="513" t="s">
        <v>3327</v>
      </c>
      <c r="OAU13" s="239" t="s">
        <v>3326</v>
      </c>
      <c r="OAV13" s="240"/>
      <c r="OAW13" s="241" t="s">
        <v>3320</v>
      </c>
      <c r="OAX13" s="242">
        <f t="shared" ref="OAX13" si="5311">ROUND(AVERAGE(OAX10:OAX12),2)</f>
        <v>5500</v>
      </c>
      <c r="OAY13" s="513" t="s">
        <v>3327</v>
      </c>
      <c r="OAZ13" s="239" t="s">
        <v>3326</v>
      </c>
      <c r="OBA13" s="240"/>
      <c r="OBB13" s="241" t="s">
        <v>3320</v>
      </c>
      <c r="OBC13" s="242">
        <f t="shared" ref="OBC13" si="5312">ROUND(AVERAGE(OBC10:OBC12),2)</f>
        <v>5500</v>
      </c>
      <c r="OBD13" s="513" t="s">
        <v>3327</v>
      </c>
      <c r="OBE13" s="239" t="s">
        <v>3326</v>
      </c>
      <c r="OBF13" s="240"/>
      <c r="OBG13" s="241" t="s">
        <v>3320</v>
      </c>
      <c r="OBH13" s="242">
        <f t="shared" ref="OBH13" si="5313">ROUND(AVERAGE(OBH10:OBH12),2)</f>
        <v>5500</v>
      </c>
      <c r="OBI13" s="513" t="s">
        <v>3327</v>
      </c>
      <c r="OBJ13" s="239" t="s">
        <v>3326</v>
      </c>
      <c r="OBK13" s="240"/>
      <c r="OBL13" s="241" t="s">
        <v>3320</v>
      </c>
      <c r="OBM13" s="242">
        <f t="shared" ref="OBM13" si="5314">ROUND(AVERAGE(OBM10:OBM12),2)</f>
        <v>5500</v>
      </c>
      <c r="OBN13" s="513" t="s">
        <v>3327</v>
      </c>
      <c r="OBO13" s="239" t="s">
        <v>3326</v>
      </c>
      <c r="OBP13" s="240"/>
      <c r="OBQ13" s="241" t="s">
        <v>3320</v>
      </c>
      <c r="OBR13" s="242">
        <f t="shared" ref="OBR13" si="5315">ROUND(AVERAGE(OBR10:OBR12),2)</f>
        <v>5500</v>
      </c>
      <c r="OBS13" s="513" t="s">
        <v>3327</v>
      </c>
      <c r="OBT13" s="239" t="s">
        <v>3326</v>
      </c>
      <c r="OBU13" s="240"/>
      <c r="OBV13" s="241" t="s">
        <v>3320</v>
      </c>
      <c r="OBW13" s="242">
        <f t="shared" ref="OBW13" si="5316">ROUND(AVERAGE(OBW10:OBW12),2)</f>
        <v>5500</v>
      </c>
      <c r="OBX13" s="513" t="s">
        <v>3327</v>
      </c>
      <c r="OBY13" s="239" t="s">
        <v>3326</v>
      </c>
      <c r="OBZ13" s="240"/>
      <c r="OCA13" s="241" t="s">
        <v>3320</v>
      </c>
      <c r="OCB13" s="242">
        <f t="shared" ref="OCB13" si="5317">ROUND(AVERAGE(OCB10:OCB12),2)</f>
        <v>5500</v>
      </c>
      <c r="OCC13" s="513" t="s">
        <v>3327</v>
      </c>
      <c r="OCD13" s="239" t="s">
        <v>3326</v>
      </c>
      <c r="OCE13" s="240"/>
      <c r="OCF13" s="241" t="s">
        <v>3320</v>
      </c>
      <c r="OCG13" s="242">
        <f t="shared" ref="OCG13" si="5318">ROUND(AVERAGE(OCG10:OCG12),2)</f>
        <v>5500</v>
      </c>
      <c r="OCH13" s="513" t="s">
        <v>3327</v>
      </c>
      <c r="OCI13" s="239" t="s">
        <v>3326</v>
      </c>
      <c r="OCJ13" s="240"/>
      <c r="OCK13" s="241" t="s">
        <v>3320</v>
      </c>
      <c r="OCL13" s="242">
        <f t="shared" ref="OCL13" si="5319">ROUND(AVERAGE(OCL10:OCL12),2)</f>
        <v>5500</v>
      </c>
      <c r="OCM13" s="513" t="s">
        <v>3327</v>
      </c>
      <c r="OCN13" s="239" t="s">
        <v>3326</v>
      </c>
      <c r="OCO13" s="240"/>
      <c r="OCP13" s="241" t="s">
        <v>3320</v>
      </c>
      <c r="OCQ13" s="242">
        <f t="shared" ref="OCQ13" si="5320">ROUND(AVERAGE(OCQ10:OCQ12),2)</f>
        <v>5500</v>
      </c>
      <c r="OCR13" s="513" t="s">
        <v>3327</v>
      </c>
      <c r="OCS13" s="239" t="s">
        <v>3326</v>
      </c>
      <c r="OCT13" s="240"/>
      <c r="OCU13" s="241" t="s">
        <v>3320</v>
      </c>
      <c r="OCV13" s="242">
        <f t="shared" ref="OCV13" si="5321">ROUND(AVERAGE(OCV10:OCV12),2)</f>
        <v>5500</v>
      </c>
      <c r="OCW13" s="513" t="s">
        <v>3327</v>
      </c>
      <c r="OCX13" s="239" t="s">
        <v>3326</v>
      </c>
      <c r="OCY13" s="240"/>
      <c r="OCZ13" s="241" t="s">
        <v>3320</v>
      </c>
      <c r="ODA13" s="242">
        <f t="shared" ref="ODA13" si="5322">ROUND(AVERAGE(ODA10:ODA12),2)</f>
        <v>5500</v>
      </c>
      <c r="ODB13" s="513" t="s">
        <v>3327</v>
      </c>
      <c r="ODC13" s="239" t="s">
        <v>3326</v>
      </c>
      <c r="ODD13" s="240"/>
      <c r="ODE13" s="241" t="s">
        <v>3320</v>
      </c>
      <c r="ODF13" s="242">
        <f t="shared" ref="ODF13" si="5323">ROUND(AVERAGE(ODF10:ODF12),2)</f>
        <v>5500</v>
      </c>
      <c r="ODG13" s="513" t="s">
        <v>3327</v>
      </c>
      <c r="ODH13" s="239" t="s">
        <v>3326</v>
      </c>
      <c r="ODI13" s="240"/>
      <c r="ODJ13" s="241" t="s">
        <v>3320</v>
      </c>
      <c r="ODK13" s="242">
        <f t="shared" ref="ODK13" si="5324">ROUND(AVERAGE(ODK10:ODK12),2)</f>
        <v>5500</v>
      </c>
      <c r="ODL13" s="513" t="s">
        <v>3327</v>
      </c>
      <c r="ODM13" s="239" t="s">
        <v>3326</v>
      </c>
      <c r="ODN13" s="240"/>
      <c r="ODO13" s="241" t="s">
        <v>3320</v>
      </c>
      <c r="ODP13" s="242">
        <f t="shared" ref="ODP13" si="5325">ROUND(AVERAGE(ODP10:ODP12),2)</f>
        <v>5500</v>
      </c>
      <c r="ODQ13" s="513" t="s">
        <v>3327</v>
      </c>
      <c r="ODR13" s="239" t="s">
        <v>3326</v>
      </c>
      <c r="ODS13" s="240"/>
      <c r="ODT13" s="241" t="s">
        <v>3320</v>
      </c>
      <c r="ODU13" s="242">
        <f t="shared" ref="ODU13" si="5326">ROUND(AVERAGE(ODU10:ODU12),2)</f>
        <v>5500</v>
      </c>
      <c r="ODV13" s="513" t="s">
        <v>3327</v>
      </c>
      <c r="ODW13" s="239" t="s">
        <v>3326</v>
      </c>
      <c r="ODX13" s="240"/>
      <c r="ODY13" s="241" t="s">
        <v>3320</v>
      </c>
      <c r="ODZ13" s="242">
        <f t="shared" ref="ODZ13" si="5327">ROUND(AVERAGE(ODZ10:ODZ12),2)</f>
        <v>5500</v>
      </c>
      <c r="OEA13" s="513" t="s">
        <v>3327</v>
      </c>
      <c r="OEB13" s="239" t="s">
        <v>3326</v>
      </c>
      <c r="OEC13" s="240"/>
      <c r="OED13" s="241" t="s">
        <v>3320</v>
      </c>
      <c r="OEE13" s="242">
        <f t="shared" ref="OEE13" si="5328">ROUND(AVERAGE(OEE10:OEE12),2)</f>
        <v>5500</v>
      </c>
      <c r="OEF13" s="513" t="s">
        <v>3327</v>
      </c>
      <c r="OEG13" s="239" t="s">
        <v>3326</v>
      </c>
      <c r="OEH13" s="240"/>
      <c r="OEI13" s="241" t="s">
        <v>3320</v>
      </c>
      <c r="OEJ13" s="242">
        <f t="shared" ref="OEJ13" si="5329">ROUND(AVERAGE(OEJ10:OEJ12),2)</f>
        <v>5500</v>
      </c>
      <c r="OEK13" s="513" t="s">
        <v>3327</v>
      </c>
      <c r="OEL13" s="239" t="s">
        <v>3326</v>
      </c>
      <c r="OEM13" s="240"/>
      <c r="OEN13" s="241" t="s">
        <v>3320</v>
      </c>
      <c r="OEO13" s="242">
        <f t="shared" ref="OEO13" si="5330">ROUND(AVERAGE(OEO10:OEO12),2)</f>
        <v>5500</v>
      </c>
      <c r="OEP13" s="513" t="s">
        <v>3327</v>
      </c>
      <c r="OEQ13" s="239" t="s">
        <v>3326</v>
      </c>
      <c r="OER13" s="240"/>
      <c r="OES13" s="241" t="s">
        <v>3320</v>
      </c>
      <c r="OET13" s="242">
        <f t="shared" ref="OET13" si="5331">ROUND(AVERAGE(OET10:OET12),2)</f>
        <v>5500</v>
      </c>
      <c r="OEU13" s="513" t="s">
        <v>3327</v>
      </c>
      <c r="OEV13" s="239" t="s">
        <v>3326</v>
      </c>
      <c r="OEW13" s="240"/>
      <c r="OEX13" s="241" t="s">
        <v>3320</v>
      </c>
      <c r="OEY13" s="242">
        <f t="shared" ref="OEY13" si="5332">ROUND(AVERAGE(OEY10:OEY12),2)</f>
        <v>5500</v>
      </c>
      <c r="OEZ13" s="513" t="s">
        <v>3327</v>
      </c>
      <c r="OFA13" s="239" t="s">
        <v>3326</v>
      </c>
      <c r="OFB13" s="240"/>
      <c r="OFC13" s="241" t="s">
        <v>3320</v>
      </c>
      <c r="OFD13" s="242">
        <f t="shared" ref="OFD13" si="5333">ROUND(AVERAGE(OFD10:OFD12),2)</f>
        <v>5500</v>
      </c>
      <c r="OFE13" s="513" t="s">
        <v>3327</v>
      </c>
      <c r="OFF13" s="239" t="s">
        <v>3326</v>
      </c>
      <c r="OFG13" s="240"/>
      <c r="OFH13" s="241" t="s">
        <v>3320</v>
      </c>
      <c r="OFI13" s="242">
        <f t="shared" ref="OFI13" si="5334">ROUND(AVERAGE(OFI10:OFI12),2)</f>
        <v>5500</v>
      </c>
      <c r="OFJ13" s="513" t="s">
        <v>3327</v>
      </c>
      <c r="OFK13" s="239" t="s">
        <v>3326</v>
      </c>
      <c r="OFL13" s="240"/>
      <c r="OFM13" s="241" t="s">
        <v>3320</v>
      </c>
      <c r="OFN13" s="242">
        <f t="shared" ref="OFN13" si="5335">ROUND(AVERAGE(OFN10:OFN12),2)</f>
        <v>5500</v>
      </c>
      <c r="OFO13" s="513" t="s">
        <v>3327</v>
      </c>
      <c r="OFP13" s="239" t="s">
        <v>3326</v>
      </c>
      <c r="OFQ13" s="240"/>
      <c r="OFR13" s="241" t="s">
        <v>3320</v>
      </c>
      <c r="OFS13" s="242">
        <f t="shared" ref="OFS13" si="5336">ROUND(AVERAGE(OFS10:OFS12),2)</f>
        <v>5500</v>
      </c>
      <c r="OFT13" s="513" t="s">
        <v>3327</v>
      </c>
      <c r="OFU13" s="239" t="s">
        <v>3326</v>
      </c>
      <c r="OFV13" s="240"/>
      <c r="OFW13" s="241" t="s">
        <v>3320</v>
      </c>
      <c r="OFX13" s="242">
        <f t="shared" ref="OFX13" si="5337">ROUND(AVERAGE(OFX10:OFX12),2)</f>
        <v>5500</v>
      </c>
      <c r="OFY13" s="513" t="s">
        <v>3327</v>
      </c>
      <c r="OFZ13" s="239" t="s">
        <v>3326</v>
      </c>
      <c r="OGA13" s="240"/>
      <c r="OGB13" s="241" t="s">
        <v>3320</v>
      </c>
      <c r="OGC13" s="242">
        <f t="shared" ref="OGC13" si="5338">ROUND(AVERAGE(OGC10:OGC12),2)</f>
        <v>5500</v>
      </c>
      <c r="OGD13" s="513" t="s">
        <v>3327</v>
      </c>
      <c r="OGE13" s="239" t="s">
        <v>3326</v>
      </c>
      <c r="OGF13" s="240"/>
      <c r="OGG13" s="241" t="s">
        <v>3320</v>
      </c>
      <c r="OGH13" s="242">
        <f t="shared" ref="OGH13" si="5339">ROUND(AVERAGE(OGH10:OGH12),2)</f>
        <v>5500</v>
      </c>
      <c r="OGI13" s="513" t="s">
        <v>3327</v>
      </c>
      <c r="OGJ13" s="239" t="s">
        <v>3326</v>
      </c>
      <c r="OGK13" s="240"/>
      <c r="OGL13" s="241" t="s">
        <v>3320</v>
      </c>
      <c r="OGM13" s="242">
        <f t="shared" ref="OGM13" si="5340">ROUND(AVERAGE(OGM10:OGM12),2)</f>
        <v>5500</v>
      </c>
      <c r="OGN13" s="513" t="s">
        <v>3327</v>
      </c>
      <c r="OGO13" s="239" t="s">
        <v>3326</v>
      </c>
      <c r="OGP13" s="240"/>
      <c r="OGQ13" s="241" t="s">
        <v>3320</v>
      </c>
      <c r="OGR13" s="242">
        <f t="shared" ref="OGR13" si="5341">ROUND(AVERAGE(OGR10:OGR12),2)</f>
        <v>5500</v>
      </c>
      <c r="OGS13" s="513" t="s">
        <v>3327</v>
      </c>
      <c r="OGT13" s="239" t="s">
        <v>3326</v>
      </c>
      <c r="OGU13" s="240"/>
      <c r="OGV13" s="241" t="s">
        <v>3320</v>
      </c>
      <c r="OGW13" s="242">
        <f t="shared" ref="OGW13" si="5342">ROUND(AVERAGE(OGW10:OGW12),2)</f>
        <v>5500</v>
      </c>
      <c r="OGX13" s="513" t="s">
        <v>3327</v>
      </c>
      <c r="OGY13" s="239" t="s">
        <v>3326</v>
      </c>
      <c r="OGZ13" s="240"/>
      <c r="OHA13" s="241" t="s">
        <v>3320</v>
      </c>
      <c r="OHB13" s="242">
        <f t="shared" ref="OHB13" si="5343">ROUND(AVERAGE(OHB10:OHB12),2)</f>
        <v>5500</v>
      </c>
      <c r="OHC13" s="513" t="s">
        <v>3327</v>
      </c>
      <c r="OHD13" s="239" t="s">
        <v>3326</v>
      </c>
      <c r="OHE13" s="240"/>
      <c r="OHF13" s="241" t="s">
        <v>3320</v>
      </c>
      <c r="OHG13" s="242">
        <f t="shared" ref="OHG13" si="5344">ROUND(AVERAGE(OHG10:OHG12),2)</f>
        <v>5500</v>
      </c>
      <c r="OHH13" s="513" t="s">
        <v>3327</v>
      </c>
      <c r="OHI13" s="239" t="s">
        <v>3326</v>
      </c>
      <c r="OHJ13" s="240"/>
      <c r="OHK13" s="241" t="s">
        <v>3320</v>
      </c>
      <c r="OHL13" s="242">
        <f t="shared" ref="OHL13" si="5345">ROUND(AVERAGE(OHL10:OHL12),2)</f>
        <v>5500</v>
      </c>
      <c r="OHM13" s="513" t="s">
        <v>3327</v>
      </c>
      <c r="OHN13" s="239" t="s">
        <v>3326</v>
      </c>
      <c r="OHO13" s="240"/>
      <c r="OHP13" s="241" t="s">
        <v>3320</v>
      </c>
      <c r="OHQ13" s="242">
        <f t="shared" ref="OHQ13" si="5346">ROUND(AVERAGE(OHQ10:OHQ12),2)</f>
        <v>5500</v>
      </c>
      <c r="OHR13" s="513" t="s">
        <v>3327</v>
      </c>
      <c r="OHS13" s="239" t="s">
        <v>3326</v>
      </c>
      <c r="OHT13" s="240"/>
      <c r="OHU13" s="241" t="s">
        <v>3320</v>
      </c>
      <c r="OHV13" s="242">
        <f t="shared" ref="OHV13" si="5347">ROUND(AVERAGE(OHV10:OHV12),2)</f>
        <v>5500</v>
      </c>
      <c r="OHW13" s="513" t="s">
        <v>3327</v>
      </c>
      <c r="OHX13" s="239" t="s">
        <v>3326</v>
      </c>
      <c r="OHY13" s="240"/>
      <c r="OHZ13" s="241" t="s">
        <v>3320</v>
      </c>
      <c r="OIA13" s="242">
        <f t="shared" ref="OIA13" si="5348">ROUND(AVERAGE(OIA10:OIA12),2)</f>
        <v>5500</v>
      </c>
      <c r="OIB13" s="513" t="s">
        <v>3327</v>
      </c>
      <c r="OIC13" s="239" t="s">
        <v>3326</v>
      </c>
      <c r="OID13" s="240"/>
      <c r="OIE13" s="241" t="s">
        <v>3320</v>
      </c>
      <c r="OIF13" s="242">
        <f t="shared" ref="OIF13" si="5349">ROUND(AVERAGE(OIF10:OIF12),2)</f>
        <v>5500</v>
      </c>
      <c r="OIG13" s="513" t="s">
        <v>3327</v>
      </c>
      <c r="OIH13" s="239" t="s">
        <v>3326</v>
      </c>
      <c r="OII13" s="240"/>
      <c r="OIJ13" s="241" t="s">
        <v>3320</v>
      </c>
      <c r="OIK13" s="242">
        <f t="shared" ref="OIK13" si="5350">ROUND(AVERAGE(OIK10:OIK12),2)</f>
        <v>5500</v>
      </c>
      <c r="OIL13" s="513" t="s">
        <v>3327</v>
      </c>
      <c r="OIM13" s="239" t="s">
        <v>3326</v>
      </c>
      <c r="OIN13" s="240"/>
      <c r="OIO13" s="241" t="s">
        <v>3320</v>
      </c>
      <c r="OIP13" s="242">
        <f t="shared" ref="OIP13" si="5351">ROUND(AVERAGE(OIP10:OIP12),2)</f>
        <v>5500</v>
      </c>
      <c r="OIQ13" s="513" t="s">
        <v>3327</v>
      </c>
      <c r="OIR13" s="239" t="s">
        <v>3326</v>
      </c>
      <c r="OIS13" s="240"/>
      <c r="OIT13" s="241" t="s">
        <v>3320</v>
      </c>
      <c r="OIU13" s="242">
        <f t="shared" ref="OIU13" si="5352">ROUND(AVERAGE(OIU10:OIU12),2)</f>
        <v>5500</v>
      </c>
      <c r="OIV13" s="513" t="s">
        <v>3327</v>
      </c>
      <c r="OIW13" s="239" t="s">
        <v>3326</v>
      </c>
      <c r="OIX13" s="240"/>
      <c r="OIY13" s="241" t="s">
        <v>3320</v>
      </c>
      <c r="OIZ13" s="242">
        <f t="shared" ref="OIZ13" si="5353">ROUND(AVERAGE(OIZ10:OIZ12),2)</f>
        <v>5500</v>
      </c>
      <c r="OJA13" s="513" t="s">
        <v>3327</v>
      </c>
      <c r="OJB13" s="239" t="s">
        <v>3326</v>
      </c>
      <c r="OJC13" s="240"/>
      <c r="OJD13" s="241" t="s">
        <v>3320</v>
      </c>
      <c r="OJE13" s="242">
        <f t="shared" ref="OJE13" si="5354">ROUND(AVERAGE(OJE10:OJE12),2)</f>
        <v>5500</v>
      </c>
      <c r="OJF13" s="513" t="s">
        <v>3327</v>
      </c>
      <c r="OJG13" s="239" t="s">
        <v>3326</v>
      </c>
      <c r="OJH13" s="240"/>
      <c r="OJI13" s="241" t="s">
        <v>3320</v>
      </c>
      <c r="OJJ13" s="242">
        <f t="shared" ref="OJJ13" si="5355">ROUND(AVERAGE(OJJ10:OJJ12),2)</f>
        <v>5500</v>
      </c>
      <c r="OJK13" s="513" t="s">
        <v>3327</v>
      </c>
      <c r="OJL13" s="239" t="s">
        <v>3326</v>
      </c>
      <c r="OJM13" s="240"/>
      <c r="OJN13" s="241" t="s">
        <v>3320</v>
      </c>
      <c r="OJO13" s="242">
        <f t="shared" ref="OJO13" si="5356">ROUND(AVERAGE(OJO10:OJO12),2)</f>
        <v>5500</v>
      </c>
      <c r="OJP13" s="513" t="s">
        <v>3327</v>
      </c>
      <c r="OJQ13" s="239" t="s">
        <v>3326</v>
      </c>
      <c r="OJR13" s="240"/>
      <c r="OJS13" s="241" t="s">
        <v>3320</v>
      </c>
      <c r="OJT13" s="242">
        <f t="shared" ref="OJT13" si="5357">ROUND(AVERAGE(OJT10:OJT12),2)</f>
        <v>5500</v>
      </c>
      <c r="OJU13" s="513" t="s">
        <v>3327</v>
      </c>
      <c r="OJV13" s="239" t="s">
        <v>3326</v>
      </c>
      <c r="OJW13" s="240"/>
      <c r="OJX13" s="241" t="s">
        <v>3320</v>
      </c>
      <c r="OJY13" s="242">
        <f t="shared" ref="OJY13" si="5358">ROUND(AVERAGE(OJY10:OJY12),2)</f>
        <v>5500</v>
      </c>
      <c r="OJZ13" s="513" t="s">
        <v>3327</v>
      </c>
      <c r="OKA13" s="239" t="s">
        <v>3326</v>
      </c>
      <c r="OKB13" s="240"/>
      <c r="OKC13" s="241" t="s">
        <v>3320</v>
      </c>
      <c r="OKD13" s="242">
        <f t="shared" ref="OKD13" si="5359">ROUND(AVERAGE(OKD10:OKD12),2)</f>
        <v>5500</v>
      </c>
      <c r="OKE13" s="513" t="s">
        <v>3327</v>
      </c>
      <c r="OKF13" s="239" t="s">
        <v>3326</v>
      </c>
      <c r="OKG13" s="240"/>
      <c r="OKH13" s="241" t="s">
        <v>3320</v>
      </c>
      <c r="OKI13" s="242">
        <f t="shared" ref="OKI13" si="5360">ROUND(AVERAGE(OKI10:OKI12),2)</f>
        <v>5500</v>
      </c>
      <c r="OKJ13" s="513" t="s">
        <v>3327</v>
      </c>
      <c r="OKK13" s="239" t="s">
        <v>3326</v>
      </c>
      <c r="OKL13" s="240"/>
      <c r="OKM13" s="241" t="s">
        <v>3320</v>
      </c>
      <c r="OKN13" s="242">
        <f t="shared" ref="OKN13" si="5361">ROUND(AVERAGE(OKN10:OKN12),2)</f>
        <v>5500</v>
      </c>
      <c r="OKO13" s="513" t="s">
        <v>3327</v>
      </c>
      <c r="OKP13" s="239" t="s">
        <v>3326</v>
      </c>
      <c r="OKQ13" s="240"/>
      <c r="OKR13" s="241" t="s">
        <v>3320</v>
      </c>
      <c r="OKS13" s="242">
        <f t="shared" ref="OKS13" si="5362">ROUND(AVERAGE(OKS10:OKS12),2)</f>
        <v>5500</v>
      </c>
      <c r="OKT13" s="513" t="s">
        <v>3327</v>
      </c>
      <c r="OKU13" s="239" t="s">
        <v>3326</v>
      </c>
      <c r="OKV13" s="240"/>
      <c r="OKW13" s="241" t="s">
        <v>3320</v>
      </c>
      <c r="OKX13" s="242">
        <f t="shared" ref="OKX13" si="5363">ROUND(AVERAGE(OKX10:OKX12),2)</f>
        <v>5500</v>
      </c>
      <c r="OKY13" s="513" t="s">
        <v>3327</v>
      </c>
      <c r="OKZ13" s="239" t="s">
        <v>3326</v>
      </c>
      <c r="OLA13" s="240"/>
      <c r="OLB13" s="241" t="s">
        <v>3320</v>
      </c>
      <c r="OLC13" s="242">
        <f t="shared" ref="OLC13" si="5364">ROUND(AVERAGE(OLC10:OLC12),2)</f>
        <v>5500</v>
      </c>
      <c r="OLD13" s="513" t="s">
        <v>3327</v>
      </c>
      <c r="OLE13" s="239" t="s">
        <v>3326</v>
      </c>
      <c r="OLF13" s="240"/>
      <c r="OLG13" s="241" t="s">
        <v>3320</v>
      </c>
      <c r="OLH13" s="242">
        <f t="shared" ref="OLH13" si="5365">ROUND(AVERAGE(OLH10:OLH12),2)</f>
        <v>5500</v>
      </c>
      <c r="OLI13" s="513" t="s">
        <v>3327</v>
      </c>
      <c r="OLJ13" s="239" t="s">
        <v>3326</v>
      </c>
      <c r="OLK13" s="240"/>
      <c r="OLL13" s="241" t="s">
        <v>3320</v>
      </c>
      <c r="OLM13" s="242">
        <f t="shared" ref="OLM13" si="5366">ROUND(AVERAGE(OLM10:OLM12),2)</f>
        <v>5500</v>
      </c>
      <c r="OLN13" s="513" t="s">
        <v>3327</v>
      </c>
      <c r="OLO13" s="239" t="s">
        <v>3326</v>
      </c>
      <c r="OLP13" s="240"/>
      <c r="OLQ13" s="241" t="s">
        <v>3320</v>
      </c>
      <c r="OLR13" s="242">
        <f t="shared" ref="OLR13" si="5367">ROUND(AVERAGE(OLR10:OLR12),2)</f>
        <v>5500</v>
      </c>
      <c r="OLS13" s="513" t="s">
        <v>3327</v>
      </c>
      <c r="OLT13" s="239" t="s">
        <v>3326</v>
      </c>
      <c r="OLU13" s="240"/>
      <c r="OLV13" s="241" t="s">
        <v>3320</v>
      </c>
      <c r="OLW13" s="242">
        <f t="shared" ref="OLW13" si="5368">ROUND(AVERAGE(OLW10:OLW12),2)</f>
        <v>5500</v>
      </c>
      <c r="OLX13" s="513" t="s">
        <v>3327</v>
      </c>
      <c r="OLY13" s="239" t="s">
        <v>3326</v>
      </c>
      <c r="OLZ13" s="240"/>
      <c r="OMA13" s="241" t="s">
        <v>3320</v>
      </c>
      <c r="OMB13" s="242">
        <f t="shared" ref="OMB13" si="5369">ROUND(AVERAGE(OMB10:OMB12),2)</f>
        <v>5500</v>
      </c>
      <c r="OMC13" s="513" t="s">
        <v>3327</v>
      </c>
      <c r="OMD13" s="239" t="s">
        <v>3326</v>
      </c>
      <c r="OME13" s="240"/>
      <c r="OMF13" s="241" t="s">
        <v>3320</v>
      </c>
      <c r="OMG13" s="242">
        <f t="shared" ref="OMG13" si="5370">ROUND(AVERAGE(OMG10:OMG12),2)</f>
        <v>5500</v>
      </c>
      <c r="OMH13" s="513" t="s">
        <v>3327</v>
      </c>
      <c r="OMI13" s="239" t="s">
        <v>3326</v>
      </c>
      <c r="OMJ13" s="240"/>
      <c r="OMK13" s="241" t="s">
        <v>3320</v>
      </c>
      <c r="OML13" s="242">
        <f t="shared" ref="OML13" si="5371">ROUND(AVERAGE(OML10:OML12),2)</f>
        <v>5500</v>
      </c>
      <c r="OMM13" s="513" t="s">
        <v>3327</v>
      </c>
      <c r="OMN13" s="239" t="s">
        <v>3326</v>
      </c>
      <c r="OMO13" s="240"/>
      <c r="OMP13" s="241" t="s">
        <v>3320</v>
      </c>
      <c r="OMQ13" s="242">
        <f t="shared" ref="OMQ13" si="5372">ROUND(AVERAGE(OMQ10:OMQ12),2)</f>
        <v>5500</v>
      </c>
      <c r="OMR13" s="513" t="s">
        <v>3327</v>
      </c>
      <c r="OMS13" s="239" t="s">
        <v>3326</v>
      </c>
      <c r="OMT13" s="240"/>
      <c r="OMU13" s="241" t="s">
        <v>3320</v>
      </c>
      <c r="OMV13" s="242">
        <f t="shared" ref="OMV13" si="5373">ROUND(AVERAGE(OMV10:OMV12),2)</f>
        <v>5500</v>
      </c>
      <c r="OMW13" s="513" t="s">
        <v>3327</v>
      </c>
      <c r="OMX13" s="239" t="s">
        <v>3326</v>
      </c>
      <c r="OMY13" s="240"/>
      <c r="OMZ13" s="241" t="s">
        <v>3320</v>
      </c>
      <c r="ONA13" s="242">
        <f t="shared" ref="ONA13" si="5374">ROUND(AVERAGE(ONA10:ONA12),2)</f>
        <v>5500</v>
      </c>
      <c r="ONB13" s="513" t="s">
        <v>3327</v>
      </c>
      <c r="ONC13" s="239" t="s">
        <v>3326</v>
      </c>
      <c r="OND13" s="240"/>
      <c r="ONE13" s="241" t="s">
        <v>3320</v>
      </c>
      <c r="ONF13" s="242">
        <f t="shared" ref="ONF13" si="5375">ROUND(AVERAGE(ONF10:ONF12),2)</f>
        <v>5500</v>
      </c>
      <c r="ONG13" s="513" t="s">
        <v>3327</v>
      </c>
      <c r="ONH13" s="239" t="s">
        <v>3326</v>
      </c>
      <c r="ONI13" s="240"/>
      <c r="ONJ13" s="241" t="s">
        <v>3320</v>
      </c>
      <c r="ONK13" s="242">
        <f t="shared" ref="ONK13" si="5376">ROUND(AVERAGE(ONK10:ONK12),2)</f>
        <v>5500</v>
      </c>
      <c r="ONL13" s="513" t="s">
        <v>3327</v>
      </c>
      <c r="ONM13" s="239" t="s">
        <v>3326</v>
      </c>
      <c r="ONN13" s="240"/>
      <c r="ONO13" s="241" t="s">
        <v>3320</v>
      </c>
      <c r="ONP13" s="242">
        <f t="shared" ref="ONP13" si="5377">ROUND(AVERAGE(ONP10:ONP12),2)</f>
        <v>5500</v>
      </c>
      <c r="ONQ13" s="513" t="s">
        <v>3327</v>
      </c>
      <c r="ONR13" s="239" t="s">
        <v>3326</v>
      </c>
      <c r="ONS13" s="240"/>
      <c r="ONT13" s="241" t="s">
        <v>3320</v>
      </c>
      <c r="ONU13" s="242">
        <f t="shared" ref="ONU13" si="5378">ROUND(AVERAGE(ONU10:ONU12),2)</f>
        <v>5500</v>
      </c>
      <c r="ONV13" s="513" t="s">
        <v>3327</v>
      </c>
      <c r="ONW13" s="239" t="s">
        <v>3326</v>
      </c>
      <c r="ONX13" s="240"/>
      <c r="ONY13" s="241" t="s">
        <v>3320</v>
      </c>
      <c r="ONZ13" s="242">
        <f t="shared" ref="ONZ13" si="5379">ROUND(AVERAGE(ONZ10:ONZ12),2)</f>
        <v>5500</v>
      </c>
      <c r="OOA13" s="513" t="s">
        <v>3327</v>
      </c>
      <c r="OOB13" s="239" t="s">
        <v>3326</v>
      </c>
      <c r="OOC13" s="240"/>
      <c r="OOD13" s="241" t="s">
        <v>3320</v>
      </c>
      <c r="OOE13" s="242">
        <f t="shared" ref="OOE13" si="5380">ROUND(AVERAGE(OOE10:OOE12),2)</f>
        <v>5500</v>
      </c>
      <c r="OOF13" s="513" t="s">
        <v>3327</v>
      </c>
      <c r="OOG13" s="239" t="s">
        <v>3326</v>
      </c>
      <c r="OOH13" s="240"/>
      <c r="OOI13" s="241" t="s">
        <v>3320</v>
      </c>
      <c r="OOJ13" s="242">
        <f t="shared" ref="OOJ13" si="5381">ROUND(AVERAGE(OOJ10:OOJ12),2)</f>
        <v>5500</v>
      </c>
      <c r="OOK13" s="513" t="s">
        <v>3327</v>
      </c>
      <c r="OOL13" s="239" t="s">
        <v>3326</v>
      </c>
      <c r="OOM13" s="240"/>
      <c r="OON13" s="241" t="s">
        <v>3320</v>
      </c>
      <c r="OOO13" s="242">
        <f t="shared" ref="OOO13" si="5382">ROUND(AVERAGE(OOO10:OOO12),2)</f>
        <v>5500</v>
      </c>
      <c r="OOP13" s="513" t="s">
        <v>3327</v>
      </c>
      <c r="OOQ13" s="239" t="s">
        <v>3326</v>
      </c>
      <c r="OOR13" s="240"/>
      <c r="OOS13" s="241" t="s">
        <v>3320</v>
      </c>
      <c r="OOT13" s="242">
        <f t="shared" ref="OOT13" si="5383">ROUND(AVERAGE(OOT10:OOT12),2)</f>
        <v>5500</v>
      </c>
      <c r="OOU13" s="513" t="s">
        <v>3327</v>
      </c>
      <c r="OOV13" s="239" t="s">
        <v>3326</v>
      </c>
      <c r="OOW13" s="240"/>
      <c r="OOX13" s="241" t="s">
        <v>3320</v>
      </c>
      <c r="OOY13" s="242">
        <f t="shared" ref="OOY13" si="5384">ROUND(AVERAGE(OOY10:OOY12),2)</f>
        <v>5500</v>
      </c>
      <c r="OOZ13" s="513" t="s">
        <v>3327</v>
      </c>
      <c r="OPA13" s="239" t="s">
        <v>3326</v>
      </c>
      <c r="OPB13" s="240"/>
      <c r="OPC13" s="241" t="s">
        <v>3320</v>
      </c>
      <c r="OPD13" s="242">
        <f t="shared" ref="OPD13" si="5385">ROUND(AVERAGE(OPD10:OPD12),2)</f>
        <v>5500</v>
      </c>
      <c r="OPE13" s="513" t="s">
        <v>3327</v>
      </c>
      <c r="OPF13" s="239" t="s">
        <v>3326</v>
      </c>
      <c r="OPG13" s="240"/>
      <c r="OPH13" s="241" t="s">
        <v>3320</v>
      </c>
      <c r="OPI13" s="242">
        <f t="shared" ref="OPI13" si="5386">ROUND(AVERAGE(OPI10:OPI12),2)</f>
        <v>5500</v>
      </c>
      <c r="OPJ13" s="513" t="s">
        <v>3327</v>
      </c>
      <c r="OPK13" s="239" t="s">
        <v>3326</v>
      </c>
      <c r="OPL13" s="240"/>
      <c r="OPM13" s="241" t="s">
        <v>3320</v>
      </c>
      <c r="OPN13" s="242">
        <f t="shared" ref="OPN13" si="5387">ROUND(AVERAGE(OPN10:OPN12),2)</f>
        <v>5500</v>
      </c>
      <c r="OPO13" s="513" t="s">
        <v>3327</v>
      </c>
      <c r="OPP13" s="239" t="s">
        <v>3326</v>
      </c>
      <c r="OPQ13" s="240"/>
      <c r="OPR13" s="241" t="s">
        <v>3320</v>
      </c>
      <c r="OPS13" s="242">
        <f t="shared" ref="OPS13" si="5388">ROUND(AVERAGE(OPS10:OPS12),2)</f>
        <v>5500</v>
      </c>
      <c r="OPT13" s="513" t="s">
        <v>3327</v>
      </c>
      <c r="OPU13" s="239" t="s">
        <v>3326</v>
      </c>
      <c r="OPV13" s="240"/>
      <c r="OPW13" s="241" t="s">
        <v>3320</v>
      </c>
      <c r="OPX13" s="242">
        <f t="shared" ref="OPX13" si="5389">ROUND(AVERAGE(OPX10:OPX12),2)</f>
        <v>5500</v>
      </c>
      <c r="OPY13" s="513" t="s">
        <v>3327</v>
      </c>
      <c r="OPZ13" s="239" t="s">
        <v>3326</v>
      </c>
      <c r="OQA13" s="240"/>
      <c r="OQB13" s="241" t="s">
        <v>3320</v>
      </c>
      <c r="OQC13" s="242">
        <f t="shared" ref="OQC13" si="5390">ROUND(AVERAGE(OQC10:OQC12),2)</f>
        <v>5500</v>
      </c>
      <c r="OQD13" s="513" t="s">
        <v>3327</v>
      </c>
      <c r="OQE13" s="239" t="s">
        <v>3326</v>
      </c>
      <c r="OQF13" s="240"/>
      <c r="OQG13" s="241" t="s">
        <v>3320</v>
      </c>
      <c r="OQH13" s="242">
        <f t="shared" ref="OQH13" si="5391">ROUND(AVERAGE(OQH10:OQH12),2)</f>
        <v>5500</v>
      </c>
      <c r="OQI13" s="513" t="s">
        <v>3327</v>
      </c>
      <c r="OQJ13" s="239" t="s">
        <v>3326</v>
      </c>
      <c r="OQK13" s="240"/>
      <c r="OQL13" s="241" t="s">
        <v>3320</v>
      </c>
      <c r="OQM13" s="242">
        <f t="shared" ref="OQM13" si="5392">ROUND(AVERAGE(OQM10:OQM12),2)</f>
        <v>5500</v>
      </c>
      <c r="OQN13" s="513" t="s">
        <v>3327</v>
      </c>
      <c r="OQO13" s="239" t="s">
        <v>3326</v>
      </c>
      <c r="OQP13" s="240"/>
      <c r="OQQ13" s="241" t="s">
        <v>3320</v>
      </c>
      <c r="OQR13" s="242">
        <f t="shared" ref="OQR13" si="5393">ROUND(AVERAGE(OQR10:OQR12),2)</f>
        <v>5500</v>
      </c>
      <c r="OQS13" s="513" t="s">
        <v>3327</v>
      </c>
      <c r="OQT13" s="239" t="s">
        <v>3326</v>
      </c>
      <c r="OQU13" s="240"/>
      <c r="OQV13" s="241" t="s">
        <v>3320</v>
      </c>
      <c r="OQW13" s="242">
        <f t="shared" ref="OQW13" si="5394">ROUND(AVERAGE(OQW10:OQW12),2)</f>
        <v>5500</v>
      </c>
      <c r="OQX13" s="513" t="s">
        <v>3327</v>
      </c>
      <c r="OQY13" s="239" t="s">
        <v>3326</v>
      </c>
      <c r="OQZ13" s="240"/>
      <c r="ORA13" s="241" t="s">
        <v>3320</v>
      </c>
      <c r="ORB13" s="242">
        <f t="shared" ref="ORB13" si="5395">ROUND(AVERAGE(ORB10:ORB12),2)</f>
        <v>5500</v>
      </c>
      <c r="ORC13" s="513" t="s">
        <v>3327</v>
      </c>
      <c r="ORD13" s="239" t="s">
        <v>3326</v>
      </c>
      <c r="ORE13" s="240"/>
      <c r="ORF13" s="241" t="s">
        <v>3320</v>
      </c>
      <c r="ORG13" s="242">
        <f t="shared" ref="ORG13" si="5396">ROUND(AVERAGE(ORG10:ORG12),2)</f>
        <v>5500</v>
      </c>
      <c r="ORH13" s="513" t="s">
        <v>3327</v>
      </c>
      <c r="ORI13" s="239" t="s">
        <v>3326</v>
      </c>
      <c r="ORJ13" s="240"/>
      <c r="ORK13" s="241" t="s">
        <v>3320</v>
      </c>
      <c r="ORL13" s="242">
        <f t="shared" ref="ORL13" si="5397">ROUND(AVERAGE(ORL10:ORL12),2)</f>
        <v>5500</v>
      </c>
      <c r="ORM13" s="513" t="s">
        <v>3327</v>
      </c>
      <c r="ORN13" s="239" t="s">
        <v>3326</v>
      </c>
      <c r="ORO13" s="240"/>
      <c r="ORP13" s="241" t="s">
        <v>3320</v>
      </c>
      <c r="ORQ13" s="242">
        <f t="shared" ref="ORQ13" si="5398">ROUND(AVERAGE(ORQ10:ORQ12),2)</f>
        <v>5500</v>
      </c>
      <c r="ORR13" s="513" t="s">
        <v>3327</v>
      </c>
      <c r="ORS13" s="239" t="s">
        <v>3326</v>
      </c>
      <c r="ORT13" s="240"/>
      <c r="ORU13" s="241" t="s">
        <v>3320</v>
      </c>
      <c r="ORV13" s="242">
        <f t="shared" ref="ORV13" si="5399">ROUND(AVERAGE(ORV10:ORV12),2)</f>
        <v>5500</v>
      </c>
      <c r="ORW13" s="513" t="s">
        <v>3327</v>
      </c>
      <c r="ORX13" s="239" t="s">
        <v>3326</v>
      </c>
      <c r="ORY13" s="240"/>
      <c r="ORZ13" s="241" t="s">
        <v>3320</v>
      </c>
      <c r="OSA13" s="242">
        <f t="shared" ref="OSA13" si="5400">ROUND(AVERAGE(OSA10:OSA12),2)</f>
        <v>5500</v>
      </c>
      <c r="OSB13" s="513" t="s">
        <v>3327</v>
      </c>
      <c r="OSC13" s="239" t="s">
        <v>3326</v>
      </c>
      <c r="OSD13" s="240"/>
      <c r="OSE13" s="241" t="s">
        <v>3320</v>
      </c>
      <c r="OSF13" s="242">
        <f t="shared" ref="OSF13" si="5401">ROUND(AVERAGE(OSF10:OSF12),2)</f>
        <v>5500</v>
      </c>
      <c r="OSG13" s="513" t="s">
        <v>3327</v>
      </c>
      <c r="OSH13" s="239" t="s">
        <v>3326</v>
      </c>
      <c r="OSI13" s="240"/>
      <c r="OSJ13" s="241" t="s">
        <v>3320</v>
      </c>
      <c r="OSK13" s="242">
        <f t="shared" ref="OSK13" si="5402">ROUND(AVERAGE(OSK10:OSK12),2)</f>
        <v>5500</v>
      </c>
      <c r="OSL13" s="513" t="s">
        <v>3327</v>
      </c>
      <c r="OSM13" s="239" t="s">
        <v>3326</v>
      </c>
      <c r="OSN13" s="240"/>
      <c r="OSO13" s="241" t="s">
        <v>3320</v>
      </c>
      <c r="OSP13" s="242">
        <f t="shared" ref="OSP13" si="5403">ROUND(AVERAGE(OSP10:OSP12),2)</f>
        <v>5500</v>
      </c>
      <c r="OSQ13" s="513" t="s">
        <v>3327</v>
      </c>
      <c r="OSR13" s="239" t="s">
        <v>3326</v>
      </c>
      <c r="OSS13" s="240"/>
      <c r="OST13" s="241" t="s">
        <v>3320</v>
      </c>
      <c r="OSU13" s="242">
        <f t="shared" ref="OSU13" si="5404">ROUND(AVERAGE(OSU10:OSU12),2)</f>
        <v>5500</v>
      </c>
      <c r="OSV13" s="513" t="s">
        <v>3327</v>
      </c>
      <c r="OSW13" s="239" t="s">
        <v>3326</v>
      </c>
      <c r="OSX13" s="240"/>
      <c r="OSY13" s="241" t="s">
        <v>3320</v>
      </c>
      <c r="OSZ13" s="242">
        <f t="shared" ref="OSZ13" si="5405">ROUND(AVERAGE(OSZ10:OSZ12),2)</f>
        <v>5500</v>
      </c>
      <c r="OTA13" s="513" t="s">
        <v>3327</v>
      </c>
      <c r="OTB13" s="239" t="s">
        <v>3326</v>
      </c>
      <c r="OTC13" s="240"/>
      <c r="OTD13" s="241" t="s">
        <v>3320</v>
      </c>
      <c r="OTE13" s="242">
        <f t="shared" ref="OTE13" si="5406">ROUND(AVERAGE(OTE10:OTE12),2)</f>
        <v>5500</v>
      </c>
      <c r="OTF13" s="513" t="s">
        <v>3327</v>
      </c>
      <c r="OTG13" s="239" t="s">
        <v>3326</v>
      </c>
      <c r="OTH13" s="240"/>
      <c r="OTI13" s="241" t="s">
        <v>3320</v>
      </c>
      <c r="OTJ13" s="242">
        <f t="shared" ref="OTJ13" si="5407">ROUND(AVERAGE(OTJ10:OTJ12),2)</f>
        <v>5500</v>
      </c>
      <c r="OTK13" s="513" t="s">
        <v>3327</v>
      </c>
      <c r="OTL13" s="239" t="s">
        <v>3326</v>
      </c>
      <c r="OTM13" s="240"/>
      <c r="OTN13" s="241" t="s">
        <v>3320</v>
      </c>
      <c r="OTO13" s="242">
        <f t="shared" ref="OTO13" si="5408">ROUND(AVERAGE(OTO10:OTO12),2)</f>
        <v>5500</v>
      </c>
      <c r="OTP13" s="513" t="s">
        <v>3327</v>
      </c>
      <c r="OTQ13" s="239" t="s">
        <v>3326</v>
      </c>
      <c r="OTR13" s="240"/>
      <c r="OTS13" s="241" t="s">
        <v>3320</v>
      </c>
      <c r="OTT13" s="242">
        <f t="shared" ref="OTT13" si="5409">ROUND(AVERAGE(OTT10:OTT12),2)</f>
        <v>5500</v>
      </c>
      <c r="OTU13" s="513" t="s">
        <v>3327</v>
      </c>
      <c r="OTV13" s="239" t="s">
        <v>3326</v>
      </c>
      <c r="OTW13" s="240"/>
      <c r="OTX13" s="241" t="s">
        <v>3320</v>
      </c>
      <c r="OTY13" s="242">
        <f t="shared" ref="OTY13" si="5410">ROUND(AVERAGE(OTY10:OTY12),2)</f>
        <v>5500</v>
      </c>
      <c r="OTZ13" s="513" t="s">
        <v>3327</v>
      </c>
      <c r="OUA13" s="239" t="s">
        <v>3326</v>
      </c>
      <c r="OUB13" s="240"/>
      <c r="OUC13" s="241" t="s">
        <v>3320</v>
      </c>
      <c r="OUD13" s="242">
        <f t="shared" ref="OUD13" si="5411">ROUND(AVERAGE(OUD10:OUD12),2)</f>
        <v>5500</v>
      </c>
      <c r="OUE13" s="513" t="s">
        <v>3327</v>
      </c>
      <c r="OUF13" s="239" t="s">
        <v>3326</v>
      </c>
      <c r="OUG13" s="240"/>
      <c r="OUH13" s="241" t="s">
        <v>3320</v>
      </c>
      <c r="OUI13" s="242">
        <f t="shared" ref="OUI13" si="5412">ROUND(AVERAGE(OUI10:OUI12),2)</f>
        <v>5500</v>
      </c>
      <c r="OUJ13" s="513" t="s">
        <v>3327</v>
      </c>
      <c r="OUK13" s="239" t="s">
        <v>3326</v>
      </c>
      <c r="OUL13" s="240"/>
      <c r="OUM13" s="241" t="s">
        <v>3320</v>
      </c>
      <c r="OUN13" s="242">
        <f t="shared" ref="OUN13" si="5413">ROUND(AVERAGE(OUN10:OUN12),2)</f>
        <v>5500</v>
      </c>
      <c r="OUO13" s="513" t="s">
        <v>3327</v>
      </c>
      <c r="OUP13" s="239" t="s">
        <v>3326</v>
      </c>
      <c r="OUQ13" s="240"/>
      <c r="OUR13" s="241" t="s">
        <v>3320</v>
      </c>
      <c r="OUS13" s="242">
        <f t="shared" ref="OUS13" si="5414">ROUND(AVERAGE(OUS10:OUS12),2)</f>
        <v>5500</v>
      </c>
      <c r="OUT13" s="513" t="s">
        <v>3327</v>
      </c>
      <c r="OUU13" s="239" t="s">
        <v>3326</v>
      </c>
      <c r="OUV13" s="240"/>
      <c r="OUW13" s="241" t="s">
        <v>3320</v>
      </c>
      <c r="OUX13" s="242">
        <f t="shared" ref="OUX13" si="5415">ROUND(AVERAGE(OUX10:OUX12),2)</f>
        <v>5500</v>
      </c>
      <c r="OUY13" s="513" t="s">
        <v>3327</v>
      </c>
      <c r="OUZ13" s="239" t="s">
        <v>3326</v>
      </c>
      <c r="OVA13" s="240"/>
      <c r="OVB13" s="241" t="s">
        <v>3320</v>
      </c>
      <c r="OVC13" s="242">
        <f t="shared" ref="OVC13" si="5416">ROUND(AVERAGE(OVC10:OVC12),2)</f>
        <v>5500</v>
      </c>
      <c r="OVD13" s="513" t="s">
        <v>3327</v>
      </c>
      <c r="OVE13" s="239" t="s">
        <v>3326</v>
      </c>
      <c r="OVF13" s="240"/>
      <c r="OVG13" s="241" t="s">
        <v>3320</v>
      </c>
      <c r="OVH13" s="242">
        <f t="shared" ref="OVH13" si="5417">ROUND(AVERAGE(OVH10:OVH12),2)</f>
        <v>5500</v>
      </c>
      <c r="OVI13" s="513" t="s">
        <v>3327</v>
      </c>
      <c r="OVJ13" s="239" t="s">
        <v>3326</v>
      </c>
      <c r="OVK13" s="240"/>
      <c r="OVL13" s="241" t="s">
        <v>3320</v>
      </c>
      <c r="OVM13" s="242">
        <f t="shared" ref="OVM13" si="5418">ROUND(AVERAGE(OVM10:OVM12),2)</f>
        <v>5500</v>
      </c>
      <c r="OVN13" s="513" t="s">
        <v>3327</v>
      </c>
      <c r="OVO13" s="239" t="s">
        <v>3326</v>
      </c>
      <c r="OVP13" s="240"/>
      <c r="OVQ13" s="241" t="s">
        <v>3320</v>
      </c>
      <c r="OVR13" s="242">
        <f t="shared" ref="OVR13" si="5419">ROUND(AVERAGE(OVR10:OVR12),2)</f>
        <v>5500</v>
      </c>
      <c r="OVS13" s="513" t="s">
        <v>3327</v>
      </c>
      <c r="OVT13" s="239" t="s">
        <v>3326</v>
      </c>
      <c r="OVU13" s="240"/>
      <c r="OVV13" s="241" t="s">
        <v>3320</v>
      </c>
      <c r="OVW13" s="242">
        <f t="shared" ref="OVW13" si="5420">ROUND(AVERAGE(OVW10:OVW12),2)</f>
        <v>5500</v>
      </c>
      <c r="OVX13" s="513" t="s">
        <v>3327</v>
      </c>
      <c r="OVY13" s="239" t="s">
        <v>3326</v>
      </c>
      <c r="OVZ13" s="240"/>
      <c r="OWA13" s="241" t="s">
        <v>3320</v>
      </c>
      <c r="OWB13" s="242">
        <f t="shared" ref="OWB13" si="5421">ROUND(AVERAGE(OWB10:OWB12),2)</f>
        <v>5500</v>
      </c>
      <c r="OWC13" s="513" t="s">
        <v>3327</v>
      </c>
      <c r="OWD13" s="239" t="s">
        <v>3326</v>
      </c>
      <c r="OWE13" s="240"/>
      <c r="OWF13" s="241" t="s">
        <v>3320</v>
      </c>
      <c r="OWG13" s="242">
        <f t="shared" ref="OWG13" si="5422">ROUND(AVERAGE(OWG10:OWG12),2)</f>
        <v>5500</v>
      </c>
      <c r="OWH13" s="513" t="s">
        <v>3327</v>
      </c>
      <c r="OWI13" s="239" t="s">
        <v>3326</v>
      </c>
      <c r="OWJ13" s="240"/>
      <c r="OWK13" s="241" t="s">
        <v>3320</v>
      </c>
      <c r="OWL13" s="242">
        <f t="shared" ref="OWL13" si="5423">ROUND(AVERAGE(OWL10:OWL12),2)</f>
        <v>5500</v>
      </c>
      <c r="OWM13" s="513" t="s">
        <v>3327</v>
      </c>
      <c r="OWN13" s="239" t="s">
        <v>3326</v>
      </c>
      <c r="OWO13" s="240"/>
      <c r="OWP13" s="241" t="s">
        <v>3320</v>
      </c>
      <c r="OWQ13" s="242">
        <f t="shared" ref="OWQ13" si="5424">ROUND(AVERAGE(OWQ10:OWQ12),2)</f>
        <v>5500</v>
      </c>
      <c r="OWR13" s="513" t="s">
        <v>3327</v>
      </c>
      <c r="OWS13" s="239" t="s">
        <v>3326</v>
      </c>
      <c r="OWT13" s="240"/>
      <c r="OWU13" s="241" t="s">
        <v>3320</v>
      </c>
      <c r="OWV13" s="242">
        <f t="shared" ref="OWV13" si="5425">ROUND(AVERAGE(OWV10:OWV12),2)</f>
        <v>5500</v>
      </c>
      <c r="OWW13" s="513" t="s">
        <v>3327</v>
      </c>
      <c r="OWX13" s="239" t="s">
        <v>3326</v>
      </c>
      <c r="OWY13" s="240"/>
      <c r="OWZ13" s="241" t="s">
        <v>3320</v>
      </c>
      <c r="OXA13" s="242">
        <f t="shared" ref="OXA13" si="5426">ROUND(AVERAGE(OXA10:OXA12),2)</f>
        <v>5500</v>
      </c>
      <c r="OXB13" s="513" t="s">
        <v>3327</v>
      </c>
      <c r="OXC13" s="239" t="s">
        <v>3326</v>
      </c>
      <c r="OXD13" s="240"/>
      <c r="OXE13" s="241" t="s">
        <v>3320</v>
      </c>
      <c r="OXF13" s="242">
        <f t="shared" ref="OXF13" si="5427">ROUND(AVERAGE(OXF10:OXF12),2)</f>
        <v>5500</v>
      </c>
      <c r="OXG13" s="513" t="s">
        <v>3327</v>
      </c>
      <c r="OXH13" s="239" t="s">
        <v>3326</v>
      </c>
      <c r="OXI13" s="240"/>
      <c r="OXJ13" s="241" t="s">
        <v>3320</v>
      </c>
      <c r="OXK13" s="242">
        <f t="shared" ref="OXK13" si="5428">ROUND(AVERAGE(OXK10:OXK12),2)</f>
        <v>5500</v>
      </c>
      <c r="OXL13" s="513" t="s">
        <v>3327</v>
      </c>
      <c r="OXM13" s="239" t="s">
        <v>3326</v>
      </c>
      <c r="OXN13" s="240"/>
      <c r="OXO13" s="241" t="s">
        <v>3320</v>
      </c>
      <c r="OXP13" s="242">
        <f t="shared" ref="OXP13" si="5429">ROUND(AVERAGE(OXP10:OXP12),2)</f>
        <v>5500</v>
      </c>
      <c r="OXQ13" s="513" t="s">
        <v>3327</v>
      </c>
      <c r="OXR13" s="239" t="s">
        <v>3326</v>
      </c>
      <c r="OXS13" s="240"/>
      <c r="OXT13" s="241" t="s">
        <v>3320</v>
      </c>
      <c r="OXU13" s="242">
        <f t="shared" ref="OXU13" si="5430">ROUND(AVERAGE(OXU10:OXU12),2)</f>
        <v>5500</v>
      </c>
      <c r="OXV13" s="513" t="s">
        <v>3327</v>
      </c>
      <c r="OXW13" s="239" t="s">
        <v>3326</v>
      </c>
      <c r="OXX13" s="240"/>
      <c r="OXY13" s="241" t="s">
        <v>3320</v>
      </c>
      <c r="OXZ13" s="242">
        <f t="shared" ref="OXZ13" si="5431">ROUND(AVERAGE(OXZ10:OXZ12),2)</f>
        <v>5500</v>
      </c>
      <c r="OYA13" s="513" t="s">
        <v>3327</v>
      </c>
      <c r="OYB13" s="239" t="s">
        <v>3326</v>
      </c>
      <c r="OYC13" s="240"/>
      <c r="OYD13" s="241" t="s">
        <v>3320</v>
      </c>
      <c r="OYE13" s="242">
        <f t="shared" ref="OYE13" si="5432">ROUND(AVERAGE(OYE10:OYE12),2)</f>
        <v>5500</v>
      </c>
      <c r="OYF13" s="513" t="s">
        <v>3327</v>
      </c>
      <c r="OYG13" s="239" t="s">
        <v>3326</v>
      </c>
      <c r="OYH13" s="240"/>
      <c r="OYI13" s="241" t="s">
        <v>3320</v>
      </c>
      <c r="OYJ13" s="242">
        <f t="shared" ref="OYJ13" si="5433">ROUND(AVERAGE(OYJ10:OYJ12),2)</f>
        <v>5500</v>
      </c>
      <c r="OYK13" s="513" t="s">
        <v>3327</v>
      </c>
      <c r="OYL13" s="239" t="s">
        <v>3326</v>
      </c>
      <c r="OYM13" s="240"/>
      <c r="OYN13" s="241" t="s">
        <v>3320</v>
      </c>
      <c r="OYO13" s="242">
        <f t="shared" ref="OYO13" si="5434">ROUND(AVERAGE(OYO10:OYO12),2)</f>
        <v>5500</v>
      </c>
      <c r="OYP13" s="513" t="s">
        <v>3327</v>
      </c>
      <c r="OYQ13" s="239" t="s">
        <v>3326</v>
      </c>
      <c r="OYR13" s="240"/>
      <c r="OYS13" s="241" t="s">
        <v>3320</v>
      </c>
      <c r="OYT13" s="242">
        <f t="shared" ref="OYT13" si="5435">ROUND(AVERAGE(OYT10:OYT12),2)</f>
        <v>5500</v>
      </c>
      <c r="OYU13" s="513" t="s">
        <v>3327</v>
      </c>
      <c r="OYV13" s="239" t="s">
        <v>3326</v>
      </c>
      <c r="OYW13" s="240"/>
      <c r="OYX13" s="241" t="s">
        <v>3320</v>
      </c>
      <c r="OYY13" s="242">
        <f t="shared" ref="OYY13" si="5436">ROUND(AVERAGE(OYY10:OYY12),2)</f>
        <v>5500</v>
      </c>
      <c r="OYZ13" s="513" t="s">
        <v>3327</v>
      </c>
      <c r="OZA13" s="239" t="s">
        <v>3326</v>
      </c>
      <c r="OZB13" s="240"/>
      <c r="OZC13" s="241" t="s">
        <v>3320</v>
      </c>
      <c r="OZD13" s="242">
        <f t="shared" ref="OZD13" si="5437">ROUND(AVERAGE(OZD10:OZD12),2)</f>
        <v>5500</v>
      </c>
      <c r="OZE13" s="513" t="s">
        <v>3327</v>
      </c>
      <c r="OZF13" s="239" t="s">
        <v>3326</v>
      </c>
      <c r="OZG13" s="240"/>
      <c r="OZH13" s="241" t="s">
        <v>3320</v>
      </c>
      <c r="OZI13" s="242">
        <f t="shared" ref="OZI13" si="5438">ROUND(AVERAGE(OZI10:OZI12),2)</f>
        <v>5500</v>
      </c>
      <c r="OZJ13" s="513" t="s">
        <v>3327</v>
      </c>
      <c r="OZK13" s="239" t="s">
        <v>3326</v>
      </c>
      <c r="OZL13" s="240"/>
      <c r="OZM13" s="241" t="s">
        <v>3320</v>
      </c>
      <c r="OZN13" s="242">
        <f t="shared" ref="OZN13" si="5439">ROUND(AVERAGE(OZN10:OZN12),2)</f>
        <v>5500</v>
      </c>
      <c r="OZO13" s="513" t="s">
        <v>3327</v>
      </c>
      <c r="OZP13" s="239" t="s">
        <v>3326</v>
      </c>
      <c r="OZQ13" s="240"/>
      <c r="OZR13" s="241" t="s">
        <v>3320</v>
      </c>
      <c r="OZS13" s="242">
        <f t="shared" ref="OZS13" si="5440">ROUND(AVERAGE(OZS10:OZS12),2)</f>
        <v>5500</v>
      </c>
      <c r="OZT13" s="513" t="s">
        <v>3327</v>
      </c>
      <c r="OZU13" s="239" t="s">
        <v>3326</v>
      </c>
      <c r="OZV13" s="240"/>
      <c r="OZW13" s="241" t="s">
        <v>3320</v>
      </c>
      <c r="OZX13" s="242">
        <f t="shared" ref="OZX13" si="5441">ROUND(AVERAGE(OZX10:OZX12),2)</f>
        <v>5500</v>
      </c>
      <c r="OZY13" s="513" t="s">
        <v>3327</v>
      </c>
      <c r="OZZ13" s="239" t="s">
        <v>3326</v>
      </c>
      <c r="PAA13" s="240"/>
      <c r="PAB13" s="241" t="s">
        <v>3320</v>
      </c>
      <c r="PAC13" s="242">
        <f t="shared" ref="PAC13" si="5442">ROUND(AVERAGE(PAC10:PAC12),2)</f>
        <v>5500</v>
      </c>
      <c r="PAD13" s="513" t="s">
        <v>3327</v>
      </c>
      <c r="PAE13" s="239" t="s">
        <v>3326</v>
      </c>
      <c r="PAF13" s="240"/>
      <c r="PAG13" s="241" t="s">
        <v>3320</v>
      </c>
      <c r="PAH13" s="242">
        <f t="shared" ref="PAH13" si="5443">ROUND(AVERAGE(PAH10:PAH12),2)</f>
        <v>5500</v>
      </c>
      <c r="PAI13" s="513" t="s">
        <v>3327</v>
      </c>
      <c r="PAJ13" s="239" t="s">
        <v>3326</v>
      </c>
      <c r="PAK13" s="240"/>
      <c r="PAL13" s="241" t="s">
        <v>3320</v>
      </c>
      <c r="PAM13" s="242">
        <f t="shared" ref="PAM13" si="5444">ROUND(AVERAGE(PAM10:PAM12),2)</f>
        <v>5500</v>
      </c>
      <c r="PAN13" s="513" t="s">
        <v>3327</v>
      </c>
      <c r="PAO13" s="239" t="s">
        <v>3326</v>
      </c>
      <c r="PAP13" s="240"/>
      <c r="PAQ13" s="241" t="s">
        <v>3320</v>
      </c>
      <c r="PAR13" s="242">
        <f t="shared" ref="PAR13" si="5445">ROUND(AVERAGE(PAR10:PAR12),2)</f>
        <v>5500</v>
      </c>
      <c r="PAS13" s="513" t="s">
        <v>3327</v>
      </c>
      <c r="PAT13" s="239" t="s">
        <v>3326</v>
      </c>
      <c r="PAU13" s="240"/>
      <c r="PAV13" s="241" t="s">
        <v>3320</v>
      </c>
      <c r="PAW13" s="242">
        <f t="shared" ref="PAW13" si="5446">ROUND(AVERAGE(PAW10:PAW12),2)</f>
        <v>5500</v>
      </c>
      <c r="PAX13" s="513" t="s">
        <v>3327</v>
      </c>
      <c r="PAY13" s="239" t="s">
        <v>3326</v>
      </c>
      <c r="PAZ13" s="240"/>
      <c r="PBA13" s="241" t="s">
        <v>3320</v>
      </c>
      <c r="PBB13" s="242">
        <f t="shared" ref="PBB13" si="5447">ROUND(AVERAGE(PBB10:PBB12),2)</f>
        <v>5500</v>
      </c>
      <c r="PBC13" s="513" t="s">
        <v>3327</v>
      </c>
      <c r="PBD13" s="239" t="s">
        <v>3326</v>
      </c>
      <c r="PBE13" s="240"/>
      <c r="PBF13" s="241" t="s">
        <v>3320</v>
      </c>
      <c r="PBG13" s="242">
        <f t="shared" ref="PBG13" si="5448">ROUND(AVERAGE(PBG10:PBG12),2)</f>
        <v>5500</v>
      </c>
      <c r="PBH13" s="513" t="s">
        <v>3327</v>
      </c>
      <c r="PBI13" s="239" t="s">
        <v>3326</v>
      </c>
      <c r="PBJ13" s="240"/>
      <c r="PBK13" s="241" t="s">
        <v>3320</v>
      </c>
      <c r="PBL13" s="242">
        <f t="shared" ref="PBL13" si="5449">ROUND(AVERAGE(PBL10:PBL12),2)</f>
        <v>5500</v>
      </c>
      <c r="PBM13" s="513" t="s">
        <v>3327</v>
      </c>
      <c r="PBN13" s="239" t="s">
        <v>3326</v>
      </c>
      <c r="PBO13" s="240"/>
      <c r="PBP13" s="241" t="s">
        <v>3320</v>
      </c>
      <c r="PBQ13" s="242">
        <f t="shared" ref="PBQ13" si="5450">ROUND(AVERAGE(PBQ10:PBQ12),2)</f>
        <v>5500</v>
      </c>
      <c r="PBR13" s="513" t="s">
        <v>3327</v>
      </c>
      <c r="PBS13" s="239" t="s">
        <v>3326</v>
      </c>
      <c r="PBT13" s="240"/>
      <c r="PBU13" s="241" t="s">
        <v>3320</v>
      </c>
      <c r="PBV13" s="242">
        <f t="shared" ref="PBV13" si="5451">ROUND(AVERAGE(PBV10:PBV12),2)</f>
        <v>5500</v>
      </c>
      <c r="PBW13" s="513" t="s">
        <v>3327</v>
      </c>
      <c r="PBX13" s="239" t="s">
        <v>3326</v>
      </c>
      <c r="PBY13" s="240"/>
      <c r="PBZ13" s="241" t="s">
        <v>3320</v>
      </c>
      <c r="PCA13" s="242">
        <f t="shared" ref="PCA13" si="5452">ROUND(AVERAGE(PCA10:PCA12),2)</f>
        <v>5500</v>
      </c>
      <c r="PCB13" s="513" t="s">
        <v>3327</v>
      </c>
      <c r="PCC13" s="239" t="s">
        <v>3326</v>
      </c>
      <c r="PCD13" s="240"/>
      <c r="PCE13" s="241" t="s">
        <v>3320</v>
      </c>
      <c r="PCF13" s="242">
        <f t="shared" ref="PCF13" si="5453">ROUND(AVERAGE(PCF10:PCF12),2)</f>
        <v>5500</v>
      </c>
      <c r="PCG13" s="513" t="s">
        <v>3327</v>
      </c>
      <c r="PCH13" s="239" t="s">
        <v>3326</v>
      </c>
      <c r="PCI13" s="240"/>
      <c r="PCJ13" s="241" t="s">
        <v>3320</v>
      </c>
      <c r="PCK13" s="242">
        <f t="shared" ref="PCK13" si="5454">ROUND(AVERAGE(PCK10:PCK12),2)</f>
        <v>5500</v>
      </c>
      <c r="PCL13" s="513" t="s">
        <v>3327</v>
      </c>
      <c r="PCM13" s="239" t="s">
        <v>3326</v>
      </c>
      <c r="PCN13" s="240"/>
      <c r="PCO13" s="241" t="s">
        <v>3320</v>
      </c>
      <c r="PCP13" s="242">
        <f t="shared" ref="PCP13" si="5455">ROUND(AVERAGE(PCP10:PCP12),2)</f>
        <v>5500</v>
      </c>
      <c r="PCQ13" s="513" t="s">
        <v>3327</v>
      </c>
      <c r="PCR13" s="239" t="s">
        <v>3326</v>
      </c>
      <c r="PCS13" s="240"/>
      <c r="PCT13" s="241" t="s">
        <v>3320</v>
      </c>
      <c r="PCU13" s="242">
        <f t="shared" ref="PCU13" si="5456">ROUND(AVERAGE(PCU10:PCU12),2)</f>
        <v>5500</v>
      </c>
      <c r="PCV13" s="513" t="s">
        <v>3327</v>
      </c>
      <c r="PCW13" s="239" t="s">
        <v>3326</v>
      </c>
      <c r="PCX13" s="240"/>
      <c r="PCY13" s="241" t="s">
        <v>3320</v>
      </c>
      <c r="PCZ13" s="242">
        <f t="shared" ref="PCZ13" si="5457">ROUND(AVERAGE(PCZ10:PCZ12),2)</f>
        <v>5500</v>
      </c>
      <c r="PDA13" s="513" t="s">
        <v>3327</v>
      </c>
      <c r="PDB13" s="239" t="s">
        <v>3326</v>
      </c>
      <c r="PDC13" s="240"/>
      <c r="PDD13" s="241" t="s">
        <v>3320</v>
      </c>
      <c r="PDE13" s="242">
        <f t="shared" ref="PDE13" si="5458">ROUND(AVERAGE(PDE10:PDE12),2)</f>
        <v>5500</v>
      </c>
      <c r="PDF13" s="513" t="s">
        <v>3327</v>
      </c>
      <c r="PDG13" s="239" t="s">
        <v>3326</v>
      </c>
      <c r="PDH13" s="240"/>
      <c r="PDI13" s="241" t="s">
        <v>3320</v>
      </c>
      <c r="PDJ13" s="242">
        <f t="shared" ref="PDJ13" si="5459">ROUND(AVERAGE(PDJ10:PDJ12),2)</f>
        <v>5500</v>
      </c>
      <c r="PDK13" s="513" t="s">
        <v>3327</v>
      </c>
      <c r="PDL13" s="239" t="s">
        <v>3326</v>
      </c>
      <c r="PDM13" s="240"/>
      <c r="PDN13" s="241" t="s">
        <v>3320</v>
      </c>
      <c r="PDO13" s="242">
        <f t="shared" ref="PDO13" si="5460">ROUND(AVERAGE(PDO10:PDO12),2)</f>
        <v>5500</v>
      </c>
      <c r="PDP13" s="513" t="s">
        <v>3327</v>
      </c>
      <c r="PDQ13" s="239" t="s">
        <v>3326</v>
      </c>
      <c r="PDR13" s="240"/>
      <c r="PDS13" s="241" t="s">
        <v>3320</v>
      </c>
      <c r="PDT13" s="242">
        <f t="shared" ref="PDT13" si="5461">ROUND(AVERAGE(PDT10:PDT12),2)</f>
        <v>5500</v>
      </c>
      <c r="PDU13" s="513" t="s">
        <v>3327</v>
      </c>
      <c r="PDV13" s="239" t="s">
        <v>3326</v>
      </c>
      <c r="PDW13" s="240"/>
      <c r="PDX13" s="241" t="s">
        <v>3320</v>
      </c>
      <c r="PDY13" s="242">
        <f t="shared" ref="PDY13" si="5462">ROUND(AVERAGE(PDY10:PDY12),2)</f>
        <v>5500</v>
      </c>
      <c r="PDZ13" s="513" t="s">
        <v>3327</v>
      </c>
      <c r="PEA13" s="239" t="s">
        <v>3326</v>
      </c>
      <c r="PEB13" s="240"/>
      <c r="PEC13" s="241" t="s">
        <v>3320</v>
      </c>
      <c r="PED13" s="242">
        <f t="shared" ref="PED13" si="5463">ROUND(AVERAGE(PED10:PED12),2)</f>
        <v>5500</v>
      </c>
      <c r="PEE13" s="513" t="s">
        <v>3327</v>
      </c>
      <c r="PEF13" s="239" t="s">
        <v>3326</v>
      </c>
      <c r="PEG13" s="240"/>
      <c r="PEH13" s="241" t="s">
        <v>3320</v>
      </c>
      <c r="PEI13" s="242">
        <f t="shared" ref="PEI13" si="5464">ROUND(AVERAGE(PEI10:PEI12),2)</f>
        <v>5500</v>
      </c>
      <c r="PEJ13" s="513" t="s">
        <v>3327</v>
      </c>
      <c r="PEK13" s="239" t="s">
        <v>3326</v>
      </c>
      <c r="PEL13" s="240"/>
      <c r="PEM13" s="241" t="s">
        <v>3320</v>
      </c>
      <c r="PEN13" s="242">
        <f t="shared" ref="PEN13" si="5465">ROUND(AVERAGE(PEN10:PEN12),2)</f>
        <v>5500</v>
      </c>
      <c r="PEO13" s="513" t="s">
        <v>3327</v>
      </c>
      <c r="PEP13" s="239" t="s">
        <v>3326</v>
      </c>
      <c r="PEQ13" s="240"/>
      <c r="PER13" s="241" t="s">
        <v>3320</v>
      </c>
      <c r="PES13" s="242">
        <f t="shared" ref="PES13" si="5466">ROUND(AVERAGE(PES10:PES12),2)</f>
        <v>5500</v>
      </c>
      <c r="PET13" s="513" t="s">
        <v>3327</v>
      </c>
      <c r="PEU13" s="239" t="s">
        <v>3326</v>
      </c>
      <c r="PEV13" s="240"/>
      <c r="PEW13" s="241" t="s">
        <v>3320</v>
      </c>
      <c r="PEX13" s="242">
        <f t="shared" ref="PEX13" si="5467">ROUND(AVERAGE(PEX10:PEX12),2)</f>
        <v>5500</v>
      </c>
      <c r="PEY13" s="513" t="s">
        <v>3327</v>
      </c>
      <c r="PEZ13" s="239" t="s">
        <v>3326</v>
      </c>
      <c r="PFA13" s="240"/>
      <c r="PFB13" s="241" t="s">
        <v>3320</v>
      </c>
      <c r="PFC13" s="242">
        <f t="shared" ref="PFC13" si="5468">ROUND(AVERAGE(PFC10:PFC12),2)</f>
        <v>5500</v>
      </c>
      <c r="PFD13" s="513" t="s">
        <v>3327</v>
      </c>
      <c r="PFE13" s="239" t="s">
        <v>3326</v>
      </c>
      <c r="PFF13" s="240"/>
      <c r="PFG13" s="241" t="s">
        <v>3320</v>
      </c>
      <c r="PFH13" s="242">
        <f t="shared" ref="PFH13" si="5469">ROUND(AVERAGE(PFH10:PFH12),2)</f>
        <v>5500</v>
      </c>
      <c r="PFI13" s="513" t="s">
        <v>3327</v>
      </c>
      <c r="PFJ13" s="239" t="s">
        <v>3326</v>
      </c>
      <c r="PFK13" s="240"/>
      <c r="PFL13" s="241" t="s">
        <v>3320</v>
      </c>
      <c r="PFM13" s="242">
        <f t="shared" ref="PFM13" si="5470">ROUND(AVERAGE(PFM10:PFM12),2)</f>
        <v>5500</v>
      </c>
      <c r="PFN13" s="513" t="s">
        <v>3327</v>
      </c>
      <c r="PFO13" s="239" t="s">
        <v>3326</v>
      </c>
      <c r="PFP13" s="240"/>
      <c r="PFQ13" s="241" t="s">
        <v>3320</v>
      </c>
      <c r="PFR13" s="242">
        <f t="shared" ref="PFR13" si="5471">ROUND(AVERAGE(PFR10:PFR12),2)</f>
        <v>5500</v>
      </c>
      <c r="PFS13" s="513" t="s">
        <v>3327</v>
      </c>
      <c r="PFT13" s="239" t="s">
        <v>3326</v>
      </c>
      <c r="PFU13" s="240"/>
      <c r="PFV13" s="241" t="s">
        <v>3320</v>
      </c>
      <c r="PFW13" s="242">
        <f t="shared" ref="PFW13" si="5472">ROUND(AVERAGE(PFW10:PFW12),2)</f>
        <v>5500</v>
      </c>
      <c r="PFX13" s="513" t="s">
        <v>3327</v>
      </c>
      <c r="PFY13" s="239" t="s">
        <v>3326</v>
      </c>
      <c r="PFZ13" s="240"/>
      <c r="PGA13" s="241" t="s">
        <v>3320</v>
      </c>
      <c r="PGB13" s="242">
        <f t="shared" ref="PGB13" si="5473">ROUND(AVERAGE(PGB10:PGB12),2)</f>
        <v>5500</v>
      </c>
      <c r="PGC13" s="513" t="s">
        <v>3327</v>
      </c>
      <c r="PGD13" s="239" t="s">
        <v>3326</v>
      </c>
      <c r="PGE13" s="240"/>
      <c r="PGF13" s="241" t="s">
        <v>3320</v>
      </c>
      <c r="PGG13" s="242">
        <f t="shared" ref="PGG13" si="5474">ROUND(AVERAGE(PGG10:PGG12),2)</f>
        <v>5500</v>
      </c>
      <c r="PGH13" s="513" t="s">
        <v>3327</v>
      </c>
      <c r="PGI13" s="239" t="s">
        <v>3326</v>
      </c>
      <c r="PGJ13" s="240"/>
      <c r="PGK13" s="241" t="s">
        <v>3320</v>
      </c>
      <c r="PGL13" s="242">
        <f t="shared" ref="PGL13" si="5475">ROUND(AVERAGE(PGL10:PGL12),2)</f>
        <v>5500</v>
      </c>
      <c r="PGM13" s="513" t="s">
        <v>3327</v>
      </c>
      <c r="PGN13" s="239" t="s">
        <v>3326</v>
      </c>
      <c r="PGO13" s="240"/>
      <c r="PGP13" s="241" t="s">
        <v>3320</v>
      </c>
      <c r="PGQ13" s="242">
        <f t="shared" ref="PGQ13" si="5476">ROUND(AVERAGE(PGQ10:PGQ12),2)</f>
        <v>5500</v>
      </c>
      <c r="PGR13" s="513" t="s">
        <v>3327</v>
      </c>
      <c r="PGS13" s="239" t="s">
        <v>3326</v>
      </c>
      <c r="PGT13" s="240"/>
      <c r="PGU13" s="241" t="s">
        <v>3320</v>
      </c>
      <c r="PGV13" s="242">
        <f t="shared" ref="PGV13" si="5477">ROUND(AVERAGE(PGV10:PGV12),2)</f>
        <v>5500</v>
      </c>
      <c r="PGW13" s="513" t="s">
        <v>3327</v>
      </c>
      <c r="PGX13" s="239" t="s">
        <v>3326</v>
      </c>
      <c r="PGY13" s="240"/>
      <c r="PGZ13" s="241" t="s">
        <v>3320</v>
      </c>
      <c r="PHA13" s="242">
        <f t="shared" ref="PHA13" si="5478">ROUND(AVERAGE(PHA10:PHA12),2)</f>
        <v>5500</v>
      </c>
      <c r="PHB13" s="513" t="s">
        <v>3327</v>
      </c>
      <c r="PHC13" s="239" t="s">
        <v>3326</v>
      </c>
      <c r="PHD13" s="240"/>
      <c r="PHE13" s="241" t="s">
        <v>3320</v>
      </c>
      <c r="PHF13" s="242">
        <f t="shared" ref="PHF13" si="5479">ROUND(AVERAGE(PHF10:PHF12),2)</f>
        <v>5500</v>
      </c>
      <c r="PHG13" s="513" t="s">
        <v>3327</v>
      </c>
      <c r="PHH13" s="239" t="s">
        <v>3326</v>
      </c>
      <c r="PHI13" s="240"/>
      <c r="PHJ13" s="241" t="s">
        <v>3320</v>
      </c>
      <c r="PHK13" s="242">
        <f t="shared" ref="PHK13" si="5480">ROUND(AVERAGE(PHK10:PHK12),2)</f>
        <v>5500</v>
      </c>
      <c r="PHL13" s="513" t="s">
        <v>3327</v>
      </c>
      <c r="PHM13" s="239" t="s">
        <v>3326</v>
      </c>
      <c r="PHN13" s="240"/>
      <c r="PHO13" s="241" t="s">
        <v>3320</v>
      </c>
      <c r="PHP13" s="242">
        <f t="shared" ref="PHP13" si="5481">ROUND(AVERAGE(PHP10:PHP12),2)</f>
        <v>5500</v>
      </c>
      <c r="PHQ13" s="513" t="s">
        <v>3327</v>
      </c>
      <c r="PHR13" s="239" t="s">
        <v>3326</v>
      </c>
      <c r="PHS13" s="240"/>
      <c r="PHT13" s="241" t="s">
        <v>3320</v>
      </c>
      <c r="PHU13" s="242">
        <f t="shared" ref="PHU13" si="5482">ROUND(AVERAGE(PHU10:PHU12),2)</f>
        <v>5500</v>
      </c>
      <c r="PHV13" s="513" t="s">
        <v>3327</v>
      </c>
      <c r="PHW13" s="239" t="s">
        <v>3326</v>
      </c>
      <c r="PHX13" s="240"/>
      <c r="PHY13" s="241" t="s">
        <v>3320</v>
      </c>
      <c r="PHZ13" s="242">
        <f t="shared" ref="PHZ13" si="5483">ROUND(AVERAGE(PHZ10:PHZ12),2)</f>
        <v>5500</v>
      </c>
      <c r="PIA13" s="513" t="s">
        <v>3327</v>
      </c>
      <c r="PIB13" s="239" t="s">
        <v>3326</v>
      </c>
      <c r="PIC13" s="240"/>
      <c r="PID13" s="241" t="s">
        <v>3320</v>
      </c>
      <c r="PIE13" s="242">
        <f t="shared" ref="PIE13" si="5484">ROUND(AVERAGE(PIE10:PIE12),2)</f>
        <v>5500</v>
      </c>
      <c r="PIF13" s="513" t="s">
        <v>3327</v>
      </c>
      <c r="PIG13" s="239" t="s">
        <v>3326</v>
      </c>
      <c r="PIH13" s="240"/>
      <c r="PII13" s="241" t="s">
        <v>3320</v>
      </c>
      <c r="PIJ13" s="242">
        <f t="shared" ref="PIJ13" si="5485">ROUND(AVERAGE(PIJ10:PIJ12),2)</f>
        <v>5500</v>
      </c>
      <c r="PIK13" s="513" t="s">
        <v>3327</v>
      </c>
      <c r="PIL13" s="239" t="s">
        <v>3326</v>
      </c>
      <c r="PIM13" s="240"/>
      <c r="PIN13" s="241" t="s">
        <v>3320</v>
      </c>
      <c r="PIO13" s="242">
        <f t="shared" ref="PIO13" si="5486">ROUND(AVERAGE(PIO10:PIO12),2)</f>
        <v>5500</v>
      </c>
      <c r="PIP13" s="513" t="s">
        <v>3327</v>
      </c>
      <c r="PIQ13" s="239" t="s">
        <v>3326</v>
      </c>
      <c r="PIR13" s="240"/>
      <c r="PIS13" s="241" t="s">
        <v>3320</v>
      </c>
      <c r="PIT13" s="242">
        <f t="shared" ref="PIT13" si="5487">ROUND(AVERAGE(PIT10:PIT12),2)</f>
        <v>5500</v>
      </c>
      <c r="PIU13" s="513" t="s">
        <v>3327</v>
      </c>
      <c r="PIV13" s="239" t="s">
        <v>3326</v>
      </c>
      <c r="PIW13" s="240"/>
      <c r="PIX13" s="241" t="s">
        <v>3320</v>
      </c>
      <c r="PIY13" s="242">
        <f t="shared" ref="PIY13" si="5488">ROUND(AVERAGE(PIY10:PIY12),2)</f>
        <v>5500</v>
      </c>
      <c r="PIZ13" s="513" t="s">
        <v>3327</v>
      </c>
      <c r="PJA13" s="239" t="s">
        <v>3326</v>
      </c>
      <c r="PJB13" s="240"/>
      <c r="PJC13" s="241" t="s">
        <v>3320</v>
      </c>
      <c r="PJD13" s="242">
        <f t="shared" ref="PJD13" si="5489">ROUND(AVERAGE(PJD10:PJD12),2)</f>
        <v>5500</v>
      </c>
      <c r="PJE13" s="513" t="s">
        <v>3327</v>
      </c>
      <c r="PJF13" s="239" t="s">
        <v>3326</v>
      </c>
      <c r="PJG13" s="240"/>
      <c r="PJH13" s="241" t="s">
        <v>3320</v>
      </c>
      <c r="PJI13" s="242">
        <f t="shared" ref="PJI13" si="5490">ROUND(AVERAGE(PJI10:PJI12),2)</f>
        <v>5500</v>
      </c>
      <c r="PJJ13" s="513" t="s">
        <v>3327</v>
      </c>
      <c r="PJK13" s="239" t="s">
        <v>3326</v>
      </c>
      <c r="PJL13" s="240"/>
      <c r="PJM13" s="241" t="s">
        <v>3320</v>
      </c>
      <c r="PJN13" s="242">
        <f t="shared" ref="PJN13" si="5491">ROUND(AVERAGE(PJN10:PJN12),2)</f>
        <v>5500</v>
      </c>
      <c r="PJO13" s="513" t="s">
        <v>3327</v>
      </c>
      <c r="PJP13" s="239" t="s">
        <v>3326</v>
      </c>
      <c r="PJQ13" s="240"/>
      <c r="PJR13" s="241" t="s">
        <v>3320</v>
      </c>
      <c r="PJS13" s="242">
        <f t="shared" ref="PJS13" si="5492">ROUND(AVERAGE(PJS10:PJS12),2)</f>
        <v>5500</v>
      </c>
      <c r="PJT13" s="513" t="s">
        <v>3327</v>
      </c>
      <c r="PJU13" s="239" t="s">
        <v>3326</v>
      </c>
      <c r="PJV13" s="240"/>
      <c r="PJW13" s="241" t="s">
        <v>3320</v>
      </c>
      <c r="PJX13" s="242">
        <f t="shared" ref="PJX13" si="5493">ROUND(AVERAGE(PJX10:PJX12),2)</f>
        <v>5500</v>
      </c>
      <c r="PJY13" s="513" t="s">
        <v>3327</v>
      </c>
      <c r="PJZ13" s="239" t="s">
        <v>3326</v>
      </c>
      <c r="PKA13" s="240"/>
      <c r="PKB13" s="241" t="s">
        <v>3320</v>
      </c>
      <c r="PKC13" s="242">
        <f t="shared" ref="PKC13" si="5494">ROUND(AVERAGE(PKC10:PKC12),2)</f>
        <v>5500</v>
      </c>
      <c r="PKD13" s="513" t="s">
        <v>3327</v>
      </c>
      <c r="PKE13" s="239" t="s">
        <v>3326</v>
      </c>
      <c r="PKF13" s="240"/>
      <c r="PKG13" s="241" t="s">
        <v>3320</v>
      </c>
      <c r="PKH13" s="242">
        <f t="shared" ref="PKH13" si="5495">ROUND(AVERAGE(PKH10:PKH12),2)</f>
        <v>5500</v>
      </c>
      <c r="PKI13" s="513" t="s">
        <v>3327</v>
      </c>
      <c r="PKJ13" s="239" t="s">
        <v>3326</v>
      </c>
      <c r="PKK13" s="240"/>
      <c r="PKL13" s="241" t="s">
        <v>3320</v>
      </c>
      <c r="PKM13" s="242">
        <f t="shared" ref="PKM13" si="5496">ROUND(AVERAGE(PKM10:PKM12),2)</f>
        <v>5500</v>
      </c>
      <c r="PKN13" s="513" t="s">
        <v>3327</v>
      </c>
      <c r="PKO13" s="239" t="s">
        <v>3326</v>
      </c>
      <c r="PKP13" s="240"/>
      <c r="PKQ13" s="241" t="s">
        <v>3320</v>
      </c>
      <c r="PKR13" s="242">
        <f t="shared" ref="PKR13" si="5497">ROUND(AVERAGE(PKR10:PKR12),2)</f>
        <v>5500</v>
      </c>
      <c r="PKS13" s="513" t="s">
        <v>3327</v>
      </c>
      <c r="PKT13" s="239" t="s">
        <v>3326</v>
      </c>
      <c r="PKU13" s="240"/>
      <c r="PKV13" s="241" t="s">
        <v>3320</v>
      </c>
      <c r="PKW13" s="242">
        <f t="shared" ref="PKW13" si="5498">ROUND(AVERAGE(PKW10:PKW12),2)</f>
        <v>5500</v>
      </c>
      <c r="PKX13" s="513" t="s">
        <v>3327</v>
      </c>
      <c r="PKY13" s="239" t="s">
        <v>3326</v>
      </c>
      <c r="PKZ13" s="240"/>
      <c r="PLA13" s="241" t="s">
        <v>3320</v>
      </c>
      <c r="PLB13" s="242">
        <f t="shared" ref="PLB13" si="5499">ROUND(AVERAGE(PLB10:PLB12),2)</f>
        <v>5500</v>
      </c>
      <c r="PLC13" s="513" t="s">
        <v>3327</v>
      </c>
      <c r="PLD13" s="239" t="s">
        <v>3326</v>
      </c>
      <c r="PLE13" s="240"/>
      <c r="PLF13" s="241" t="s">
        <v>3320</v>
      </c>
      <c r="PLG13" s="242">
        <f t="shared" ref="PLG13" si="5500">ROUND(AVERAGE(PLG10:PLG12),2)</f>
        <v>5500</v>
      </c>
      <c r="PLH13" s="513" t="s">
        <v>3327</v>
      </c>
      <c r="PLI13" s="239" t="s">
        <v>3326</v>
      </c>
      <c r="PLJ13" s="240"/>
      <c r="PLK13" s="241" t="s">
        <v>3320</v>
      </c>
      <c r="PLL13" s="242">
        <f t="shared" ref="PLL13" si="5501">ROUND(AVERAGE(PLL10:PLL12),2)</f>
        <v>5500</v>
      </c>
      <c r="PLM13" s="513" t="s">
        <v>3327</v>
      </c>
      <c r="PLN13" s="239" t="s">
        <v>3326</v>
      </c>
      <c r="PLO13" s="240"/>
      <c r="PLP13" s="241" t="s">
        <v>3320</v>
      </c>
      <c r="PLQ13" s="242">
        <f t="shared" ref="PLQ13" si="5502">ROUND(AVERAGE(PLQ10:PLQ12),2)</f>
        <v>5500</v>
      </c>
      <c r="PLR13" s="513" t="s">
        <v>3327</v>
      </c>
      <c r="PLS13" s="239" t="s">
        <v>3326</v>
      </c>
      <c r="PLT13" s="240"/>
      <c r="PLU13" s="241" t="s">
        <v>3320</v>
      </c>
      <c r="PLV13" s="242">
        <f t="shared" ref="PLV13" si="5503">ROUND(AVERAGE(PLV10:PLV12),2)</f>
        <v>5500</v>
      </c>
      <c r="PLW13" s="513" t="s">
        <v>3327</v>
      </c>
      <c r="PLX13" s="239" t="s">
        <v>3326</v>
      </c>
      <c r="PLY13" s="240"/>
      <c r="PLZ13" s="241" t="s">
        <v>3320</v>
      </c>
      <c r="PMA13" s="242">
        <f t="shared" ref="PMA13" si="5504">ROUND(AVERAGE(PMA10:PMA12),2)</f>
        <v>5500</v>
      </c>
      <c r="PMB13" s="513" t="s">
        <v>3327</v>
      </c>
      <c r="PMC13" s="239" t="s">
        <v>3326</v>
      </c>
      <c r="PMD13" s="240"/>
      <c r="PME13" s="241" t="s">
        <v>3320</v>
      </c>
      <c r="PMF13" s="242">
        <f t="shared" ref="PMF13" si="5505">ROUND(AVERAGE(PMF10:PMF12),2)</f>
        <v>5500</v>
      </c>
      <c r="PMG13" s="513" t="s">
        <v>3327</v>
      </c>
      <c r="PMH13" s="239" t="s">
        <v>3326</v>
      </c>
      <c r="PMI13" s="240"/>
      <c r="PMJ13" s="241" t="s">
        <v>3320</v>
      </c>
      <c r="PMK13" s="242">
        <f t="shared" ref="PMK13" si="5506">ROUND(AVERAGE(PMK10:PMK12),2)</f>
        <v>5500</v>
      </c>
      <c r="PML13" s="513" t="s">
        <v>3327</v>
      </c>
      <c r="PMM13" s="239" t="s">
        <v>3326</v>
      </c>
      <c r="PMN13" s="240"/>
      <c r="PMO13" s="241" t="s">
        <v>3320</v>
      </c>
      <c r="PMP13" s="242">
        <f t="shared" ref="PMP13" si="5507">ROUND(AVERAGE(PMP10:PMP12),2)</f>
        <v>5500</v>
      </c>
      <c r="PMQ13" s="513" t="s">
        <v>3327</v>
      </c>
      <c r="PMR13" s="239" t="s">
        <v>3326</v>
      </c>
      <c r="PMS13" s="240"/>
      <c r="PMT13" s="241" t="s">
        <v>3320</v>
      </c>
      <c r="PMU13" s="242">
        <f t="shared" ref="PMU13" si="5508">ROUND(AVERAGE(PMU10:PMU12),2)</f>
        <v>5500</v>
      </c>
      <c r="PMV13" s="513" t="s">
        <v>3327</v>
      </c>
      <c r="PMW13" s="239" t="s">
        <v>3326</v>
      </c>
      <c r="PMX13" s="240"/>
      <c r="PMY13" s="241" t="s">
        <v>3320</v>
      </c>
      <c r="PMZ13" s="242">
        <f t="shared" ref="PMZ13" si="5509">ROUND(AVERAGE(PMZ10:PMZ12),2)</f>
        <v>5500</v>
      </c>
      <c r="PNA13" s="513" t="s">
        <v>3327</v>
      </c>
      <c r="PNB13" s="239" t="s">
        <v>3326</v>
      </c>
      <c r="PNC13" s="240"/>
      <c r="PND13" s="241" t="s">
        <v>3320</v>
      </c>
      <c r="PNE13" s="242">
        <f t="shared" ref="PNE13" si="5510">ROUND(AVERAGE(PNE10:PNE12),2)</f>
        <v>5500</v>
      </c>
      <c r="PNF13" s="513" t="s">
        <v>3327</v>
      </c>
      <c r="PNG13" s="239" t="s">
        <v>3326</v>
      </c>
      <c r="PNH13" s="240"/>
      <c r="PNI13" s="241" t="s">
        <v>3320</v>
      </c>
      <c r="PNJ13" s="242">
        <f t="shared" ref="PNJ13" si="5511">ROUND(AVERAGE(PNJ10:PNJ12),2)</f>
        <v>5500</v>
      </c>
      <c r="PNK13" s="513" t="s">
        <v>3327</v>
      </c>
      <c r="PNL13" s="239" t="s">
        <v>3326</v>
      </c>
      <c r="PNM13" s="240"/>
      <c r="PNN13" s="241" t="s">
        <v>3320</v>
      </c>
      <c r="PNO13" s="242">
        <f t="shared" ref="PNO13" si="5512">ROUND(AVERAGE(PNO10:PNO12),2)</f>
        <v>5500</v>
      </c>
      <c r="PNP13" s="513" t="s">
        <v>3327</v>
      </c>
      <c r="PNQ13" s="239" t="s">
        <v>3326</v>
      </c>
      <c r="PNR13" s="240"/>
      <c r="PNS13" s="241" t="s">
        <v>3320</v>
      </c>
      <c r="PNT13" s="242">
        <f t="shared" ref="PNT13" si="5513">ROUND(AVERAGE(PNT10:PNT12),2)</f>
        <v>5500</v>
      </c>
      <c r="PNU13" s="513" t="s">
        <v>3327</v>
      </c>
      <c r="PNV13" s="239" t="s">
        <v>3326</v>
      </c>
      <c r="PNW13" s="240"/>
      <c r="PNX13" s="241" t="s">
        <v>3320</v>
      </c>
      <c r="PNY13" s="242">
        <f t="shared" ref="PNY13" si="5514">ROUND(AVERAGE(PNY10:PNY12),2)</f>
        <v>5500</v>
      </c>
      <c r="PNZ13" s="513" t="s">
        <v>3327</v>
      </c>
      <c r="POA13" s="239" t="s">
        <v>3326</v>
      </c>
      <c r="POB13" s="240"/>
      <c r="POC13" s="241" t="s">
        <v>3320</v>
      </c>
      <c r="POD13" s="242">
        <f t="shared" ref="POD13" si="5515">ROUND(AVERAGE(POD10:POD12),2)</f>
        <v>5500</v>
      </c>
      <c r="POE13" s="513" t="s">
        <v>3327</v>
      </c>
      <c r="POF13" s="239" t="s">
        <v>3326</v>
      </c>
      <c r="POG13" s="240"/>
      <c r="POH13" s="241" t="s">
        <v>3320</v>
      </c>
      <c r="POI13" s="242">
        <f t="shared" ref="POI13" si="5516">ROUND(AVERAGE(POI10:POI12),2)</f>
        <v>5500</v>
      </c>
      <c r="POJ13" s="513" t="s">
        <v>3327</v>
      </c>
      <c r="POK13" s="239" t="s">
        <v>3326</v>
      </c>
      <c r="POL13" s="240"/>
      <c r="POM13" s="241" t="s">
        <v>3320</v>
      </c>
      <c r="PON13" s="242">
        <f t="shared" ref="PON13" si="5517">ROUND(AVERAGE(PON10:PON12),2)</f>
        <v>5500</v>
      </c>
      <c r="POO13" s="513" t="s">
        <v>3327</v>
      </c>
      <c r="POP13" s="239" t="s">
        <v>3326</v>
      </c>
      <c r="POQ13" s="240"/>
      <c r="POR13" s="241" t="s">
        <v>3320</v>
      </c>
      <c r="POS13" s="242">
        <f t="shared" ref="POS13" si="5518">ROUND(AVERAGE(POS10:POS12),2)</f>
        <v>5500</v>
      </c>
      <c r="POT13" s="513" t="s">
        <v>3327</v>
      </c>
      <c r="POU13" s="239" t="s">
        <v>3326</v>
      </c>
      <c r="POV13" s="240"/>
      <c r="POW13" s="241" t="s">
        <v>3320</v>
      </c>
      <c r="POX13" s="242">
        <f t="shared" ref="POX13" si="5519">ROUND(AVERAGE(POX10:POX12),2)</f>
        <v>5500</v>
      </c>
      <c r="POY13" s="513" t="s">
        <v>3327</v>
      </c>
      <c r="POZ13" s="239" t="s">
        <v>3326</v>
      </c>
      <c r="PPA13" s="240"/>
      <c r="PPB13" s="241" t="s">
        <v>3320</v>
      </c>
      <c r="PPC13" s="242">
        <f t="shared" ref="PPC13" si="5520">ROUND(AVERAGE(PPC10:PPC12),2)</f>
        <v>5500</v>
      </c>
      <c r="PPD13" s="513" t="s">
        <v>3327</v>
      </c>
      <c r="PPE13" s="239" t="s">
        <v>3326</v>
      </c>
      <c r="PPF13" s="240"/>
      <c r="PPG13" s="241" t="s">
        <v>3320</v>
      </c>
      <c r="PPH13" s="242">
        <f t="shared" ref="PPH13" si="5521">ROUND(AVERAGE(PPH10:PPH12),2)</f>
        <v>5500</v>
      </c>
      <c r="PPI13" s="513" t="s">
        <v>3327</v>
      </c>
      <c r="PPJ13" s="239" t="s">
        <v>3326</v>
      </c>
      <c r="PPK13" s="240"/>
      <c r="PPL13" s="241" t="s">
        <v>3320</v>
      </c>
      <c r="PPM13" s="242">
        <f t="shared" ref="PPM13" si="5522">ROUND(AVERAGE(PPM10:PPM12),2)</f>
        <v>5500</v>
      </c>
      <c r="PPN13" s="513" t="s">
        <v>3327</v>
      </c>
      <c r="PPO13" s="239" t="s">
        <v>3326</v>
      </c>
      <c r="PPP13" s="240"/>
      <c r="PPQ13" s="241" t="s">
        <v>3320</v>
      </c>
      <c r="PPR13" s="242">
        <f t="shared" ref="PPR13" si="5523">ROUND(AVERAGE(PPR10:PPR12),2)</f>
        <v>5500</v>
      </c>
      <c r="PPS13" s="513" t="s">
        <v>3327</v>
      </c>
      <c r="PPT13" s="239" t="s">
        <v>3326</v>
      </c>
      <c r="PPU13" s="240"/>
      <c r="PPV13" s="241" t="s">
        <v>3320</v>
      </c>
      <c r="PPW13" s="242">
        <f t="shared" ref="PPW13" si="5524">ROUND(AVERAGE(PPW10:PPW12),2)</f>
        <v>5500</v>
      </c>
      <c r="PPX13" s="513" t="s">
        <v>3327</v>
      </c>
      <c r="PPY13" s="239" t="s">
        <v>3326</v>
      </c>
      <c r="PPZ13" s="240"/>
      <c r="PQA13" s="241" t="s">
        <v>3320</v>
      </c>
      <c r="PQB13" s="242">
        <f t="shared" ref="PQB13" si="5525">ROUND(AVERAGE(PQB10:PQB12),2)</f>
        <v>5500</v>
      </c>
      <c r="PQC13" s="513" t="s">
        <v>3327</v>
      </c>
      <c r="PQD13" s="239" t="s">
        <v>3326</v>
      </c>
      <c r="PQE13" s="240"/>
      <c r="PQF13" s="241" t="s">
        <v>3320</v>
      </c>
      <c r="PQG13" s="242">
        <f t="shared" ref="PQG13" si="5526">ROUND(AVERAGE(PQG10:PQG12),2)</f>
        <v>5500</v>
      </c>
      <c r="PQH13" s="513" t="s">
        <v>3327</v>
      </c>
      <c r="PQI13" s="239" t="s">
        <v>3326</v>
      </c>
      <c r="PQJ13" s="240"/>
      <c r="PQK13" s="241" t="s">
        <v>3320</v>
      </c>
      <c r="PQL13" s="242">
        <f t="shared" ref="PQL13" si="5527">ROUND(AVERAGE(PQL10:PQL12),2)</f>
        <v>5500</v>
      </c>
      <c r="PQM13" s="513" t="s">
        <v>3327</v>
      </c>
      <c r="PQN13" s="239" t="s">
        <v>3326</v>
      </c>
      <c r="PQO13" s="240"/>
      <c r="PQP13" s="241" t="s">
        <v>3320</v>
      </c>
      <c r="PQQ13" s="242">
        <f t="shared" ref="PQQ13" si="5528">ROUND(AVERAGE(PQQ10:PQQ12),2)</f>
        <v>5500</v>
      </c>
      <c r="PQR13" s="513" t="s">
        <v>3327</v>
      </c>
      <c r="PQS13" s="239" t="s">
        <v>3326</v>
      </c>
      <c r="PQT13" s="240"/>
      <c r="PQU13" s="241" t="s">
        <v>3320</v>
      </c>
      <c r="PQV13" s="242">
        <f t="shared" ref="PQV13" si="5529">ROUND(AVERAGE(PQV10:PQV12),2)</f>
        <v>5500</v>
      </c>
      <c r="PQW13" s="513" t="s">
        <v>3327</v>
      </c>
      <c r="PQX13" s="239" t="s">
        <v>3326</v>
      </c>
      <c r="PQY13" s="240"/>
      <c r="PQZ13" s="241" t="s">
        <v>3320</v>
      </c>
      <c r="PRA13" s="242">
        <f t="shared" ref="PRA13" si="5530">ROUND(AVERAGE(PRA10:PRA12),2)</f>
        <v>5500</v>
      </c>
      <c r="PRB13" s="513" t="s">
        <v>3327</v>
      </c>
      <c r="PRC13" s="239" t="s">
        <v>3326</v>
      </c>
      <c r="PRD13" s="240"/>
      <c r="PRE13" s="241" t="s">
        <v>3320</v>
      </c>
      <c r="PRF13" s="242">
        <f t="shared" ref="PRF13" si="5531">ROUND(AVERAGE(PRF10:PRF12),2)</f>
        <v>5500</v>
      </c>
      <c r="PRG13" s="513" t="s">
        <v>3327</v>
      </c>
      <c r="PRH13" s="239" t="s">
        <v>3326</v>
      </c>
      <c r="PRI13" s="240"/>
      <c r="PRJ13" s="241" t="s">
        <v>3320</v>
      </c>
      <c r="PRK13" s="242">
        <f t="shared" ref="PRK13" si="5532">ROUND(AVERAGE(PRK10:PRK12),2)</f>
        <v>5500</v>
      </c>
      <c r="PRL13" s="513" t="s">
        <v>3327</v>
      </c>
      <c r="PRM13" s="239" t="s">
        <v>3326</v>
      </c>
      <c r="PRN13" s="240"/>
      <c r="PRO13" s="241" t="s">
        <v>3320</v>
      </c>
      <c r="PRP13" s="242">
        <f t="shared" ref="PRP13" si="5533">ROUND(AVERAGE(PRP10:PRP12),2)</f>
        <v>5500</v>
      </c>
      <c r="PRQ13" s="513" t="s">
        <v>3327</v>
      </c>
      <c r="PRR13" s="239" t="s">
        <v>3326</v>
      </c>
      <c r="PRS13" s="240"/>
      <c r="PRT13" s="241" t="s">
        <v>3320</v>
      </c>
      <c r="PRU13" s="242">
        <f t="shared" ref="PRU13" si="5534">ROUND(AVERAGE(PRU10:PRU12),2)</f>
        <v>5500</v>
      </c>
      <c r="PRV13" s="513" t="s">
        <v>3327</v>
      </c>
      <c r="PRW13" s="239" t="s">
        <v>3326</v>
      </c>
      <c r="PRX13" s="240"/>
      <c r="PRY13" s="241" t="s">
        <v>3320</v>
      </c>
      <c r="PRZ13" s="242">
        <f t="shared" ref="PRZ13" si="5535">ROUND(AVERAGE(PRZ10:PRZ12),2)</f>
        <v>5500</v>
      </c>
      <c r="PSA13" s="513" t="s">
        <v>3327</v>
      </c>
      <c r="PSB13" s="239" t="s">
        <v>3326</v>
      </c>
      <c r="PSC13" s="240"/>
      <c r="PSD13" s="241" t="s">
        <v>3320</v>
      </c>
      <c r="PSE13" s="242">
        <f t="shared" ref="PSE13" si="5536">ROUND(AVERAGE(PSE10:PSE12),2)</f>
        <v>5500</v>
      </c>
      <c r="PSF13" s="513" t="s">
        <v>3327</v>
      </c>
      <c r="PSG13" s="239" t="s">
        <v>3326</v>
      </c>
      <c r="PSH13" s="240"/>
      <c r="PSI13" s="241" t="s">
        <v>3320</v>
      </c>
      <c r="PSJ13" s="242">
        <f t="shared" ref="PSJ13" si="5537">ROUND(AVERAGE(PSJ10:PSJ12),2)</f>
        <v>5500</v>
      </c>
      <c r="PSK13" s="513" t="s">
        <v>3327</v>
      </c>
      <c r="PSL13" s="239" t="s">
        <v>3326</v>
      </c>
      <c r="PSM13" s="240"/>
      <c r="PSN13" s="241" t="s">
        <v>3320</v>
      </c>
      <c r="PSO13" s="242">
        <f t="shared" ref="PSO13" si="5538">ROUND(AVERAGE(PSO10:PSO12),2)</f>
        <v>5500</v>
      </c>
      <c r="PSP13" s="513" t="s">
        <v>3327</v>
      </c>
      <c r="PSQ13" s="239" t="s">
        <v>3326</v>
      </c>
      <c r="PSR13" s="240"/>
      <c r="PSS13" s="241" t="s">
        <v>3320</v>
      </c>
      <c r="PST13" s="242">
        <f t="shared" ref="PST13" si="5539">ROUND(AVERAGE(PST10:PST12),2)</f>
        <v>5500</v>
      </c>
      <c r="PSU13" s="513" t="s">
        <v>3327</v>
      </c>
      <c r="PSV13" s="239" t="s">
        <v>3326</v>
      </c>
      <c r="PSW13" s="240"/>
      <c r="PSX13" s="241" t="s">
        <v>3320</v>
      </c>
      <c r="PSY13" s="242">
        <f t="shared" ref="PSY13" si="5540">ROUND(AVERAGE(PSY10:PSY12),2)</f>
        <v>5500</v>
      </c>
      <c r="PSZ13" s="513" t="s">
        <v>3327</v>
      </c>
      <c r="PTA13" s="239" t="s">
        <v>3326</v>
      </c>
      <c r="PTB13" s="240"/>
      <c r="PTC13" s="241" t="s">
        <v>3320</v>
      </c>
      <c r="PTD13" s="242">
        <f t="shared" ref="PTD13" si="5541">ROUND(AVERAGE(PTD10:PTD12),2)</f>
        <v>5500</v>
      </c>
      <c r="PTE13" s="513" t="s">
        <v>3327</v>
      </c>
      <c r="PTF13" s="239" t="s">
        <v>3326</v>
      </c>
      <c r="PTG13" s="240"/>
      <c r="PTH13" s="241" t="s">
        <v>3320</v>
      </c>
      <c r="PTI13" s="242">
        <f t="shared" ref="PTI13" si="5542">ROUND(AVERAGE(PTI10:PTI12),2)</f>
        <v>5500</v>
      </c>
      <c r="PTJ13" s="513" t="s">
        <v>3327</v>
      </c>
      <c r="PTK13" s="239" t="s">
        <v>3326</v>
      </c>
      <c r="PTL13" s="240"/>
      <c r="PTM13" s="241" t="s">
        <v>3320</v>
      </c>
      <c r="PTN13" s="242">
        <f t="shared" ref="PTN13" si="5543">ROUND(AVERAGE(PTN10:PTN12),2)</f>
        <v>5500</v>
      </c>
      <c r="PTO13" s="513" t="s">
        <v>3327</v>
      </c>
      <c r="PTP13" s="239" t="s">
        <v>3326</v>
      </c>
      <c r="PTQ13" s="240"/>
      <c r="PTR13" s="241" t="s">
        <v>3320</v>
      </c>
      <c r="PTS13" s="242">
        <f t="shared" ref="PTS13" si="5544">ROUND(AVERAGE(PTS10:PTS12),2)</f>
        <v>5500</v>
      </c>
      <c r="PTT13" s="513" t="s">
        <v>3327</v>
      </c>
      <c r="PTU13" s="239" t="s">
        <v>3326</v>
      </c>
      <c r="PTV13" s="240"/>
      <c r="PTW13" s="241" t="s">
        <v>3320</v>
      </c>
      <c r="PTX13" s="242">
        <f t="shared" ref="PTX13" si="5545">ROUND(AVERAGE(PTX10:PTX12),2)</f>
        <v>5500</v>
      </c>
      <c r="PTY13" s="513" t="s">
        <v>3327</v>
      </c>
      <c r="PTZ13" s="239" t="s">
        <v>3326</v>
      </c>
      <c r="PUA13" s="240"/>
      <c r="PUB13" s="241" t="s">
        <v>3320</v>
      </c>
      <c r="PUC13" s="242">
        <f t="shared" ref="PUC13" si="5546">ROUND(AVERAGE(PUC10:PUC12),2)</f>
        <v>5500</v>
      </c>
      <c r="PUD13" s="513" t="s">
        <v>3327</v>
      </c>
      <c r="PUE13" s="239" t="s">
        <v>3326</v>
      </c>
      <c r="PUF13" s="240"/>
      <c r="PUG13" s="241" t="s">
        <v>3320</v>
      </c>
      <c r="PUH13" s="242">
        <f t="shared" ref="PUH13" si="5547">ROUND(AVERAGE(PUH10:PUH12),2)</f>
        <v>5500</v>
      </c>
      <c r="PUI13" s="513" t="s">
        <v>3327</v>
      </c>
      <c r="PUJ13" s="239" t="s">
        <v>3326</v>
      </c>
      <c r="PUK13" s="240"/>
      <c r="PUL13" s="241" t="s">
        <v>3320</v>
      </c>
      <c r="PUM13" s="242">
        <f t="shared" ref="PUM13" si="5548">ROUND(AVERAGE(PUM10:PUM12),2)</f>
        <v>5500</v>
      </c>
      <c r="PUN13" s="513" t="s">
        <v>3327</v>
      </c>
      <c r="PUO13" s="239" t="s">
        <v>3326</v>
      </c>
      <c r="PUP13" s="240"/>
      <c r="PUQ13" s="241" t="s">
        <v>3320</v>
      </c>
      <c r="PUR13" s="242">
        <f t="shared" ref="PUR13" si="5549">ROUND(AVERAGE(PUR10:PUR12),2)</f>
        <v>5500</v>
      </c>
      <c r="PUS13" s="513" t="s">
        <v>3327</v>
      </c>
      <c r="PUT13" s="239" t="s">
        <v>3326</v>
      </c>
      <c r="PUU13" s="240"/>
      <c r="PUV13" s="241" t="s">
        <v>3320</v>
      </c>
      <c r="PUW13" s="242">
        <f t="shared" ref="PUW13" si="5550">ROUND(AVERAGE(PUW10:PUW12),2)</f>
        <v>5500</v>
      </c>
      <c r="PUX13" s="513" t="s">
        <v>3327</v>
      </c>
      <c r="PUY13" s="239" t="s">
        <v>3326</v>
      </c>
      <c r="PUZ13" s="240"/>
      <c r="PVA13" s="241" t="s">
        <v>3320</v>
      </c>
      <c r="PVB13" s="242">
        <f t="shared" ref="PVB13" si="5551">ROUND(AVERAGE(PVB10:PVB12),2)</f>
        <v>5500</v>
      </c>
      <c r="PVC13" s="513" t="s">
        <v>3327</v>
      </c>
      <c r="PVD13" s="239" t="s">
        <v>3326</v>
      </c>
      <c r="PVE13" s="240"/>
      <c r="PVF13" s="241" t="s">
        <v>3320</v>
      </c>
      <c r="PVG13" s="242">
        <f t="shared" ref="PVG13" si="5552">ROUND(AVERAGE(PVG10:PVG12),2)</f>
        <v>5500</v>
      </c>
      <c r="PVH13" s="513" t="s">
        <v>3327</v>
      </c>
      <c r="PVI13" s="239" t="s">
        <v>3326</v>
      </c>
      <c r="PVJ13" s="240"/>
      <c r="PVK13" s="241" t="s">
        <v>3320</v>
      </c>
      <c r="PVL13" s="242">
        <f t="shared" ref="PVL13" si="5553">ROUND(AVERAGE(PVL10:PVL12),2)</f>
        <v>5500</v>
      </c>
      <c r="PVM13" s="513" t="s">
        <v>3327</v>
      </c>
      <c r="PVN13" s="239" t="s">
        <v>3326</v>
      </c>
      <c r="PVO13" s="240"/>
      <c r="PVP13" s="241" t="s">
        <v>3320</v>
      </c>
      <c r="PVQ13" s="242">
        <f t="shared" ref="PVQ13" si="5554">ROUND(AVERAGE(PVQ10:PVQ12),2)</f>
        <v>5500</v>
      </c>
      <c r="PVR13" s="513" t="s">
        <v>3327</v>
      </c>
      <c r="PVS13" s="239" t="s">
        <v>3326</v>
      </c>
      <c r="PVT13" s="240"/>
      <c r="PVU13" s="241" t="s">
        <v>3320</v>
      </c>
      <c r="PVV13" s="242">
        <f t="shared" ref="PVV13" si="5555">ROUND(AVERAGE(PVV10:PVV12),2)</f>
        <v>5500</v>
      </c>
      <c r="PVW13" s="513" t="s">
        <v>3327</v>
      </c>
      <c r="PVX13" s="239" t="s">
        <v>3326</v>
      </c>
      <c r="PVY13" s="240"/>
      <c r="PVZ13" s="241" t="s">
        <v>3320</v>
      </c>
      <c r="PWA13" s="242">
        <f t="shared" ref="PWA13" si="5556">ROUND(AVERAGE(PWA10:PWA12),2)</f>
        <v>5500</v>
      </c>
      <c r="PWB13" s="513" t="s">
        <v>3327</v>
      </c>
      <c r="PWC13" s="239" t="s">
        <v>3326</v>
      </c>
      <c r="PWD13" s="240"/>
      <c r="PWE13" s="241" t="s">
        <v>3320</v>
      </c>
      <c r="PWF13" s="242">
        <f t="shared" ref="PWF13" si="5557">ROUND(AVERAGE(PWF10:PWF12),2)</f>
        <v>5500</v>
      </c>
      <c r="PWG13" s="513" t="s">
        <v>3327</v>
      </c>
      <c r="PWH13" s="239" t="s">
        <v>3326</v>
      </c>
      <c r="PWI13" s="240"/>
      <c r="PWJ13" s="241" t="s">
        <v>3320</v>
      </c>
      <c r="PWK13" s="242">
        <f t="shared" ref="PWK13" si="5558">ROUND(AVERAGE(PWK10:PWK12),2)</f>
        <v>5500</v>
      </c>
      <c r="PWL13" s="513" t="s">
        <v>3327</v>
      </c>
      <c r="PWM13" s="239" t="s">
        <v>3326</v>
      </c>
      <c r="PWN13" s="240"/>
      <c r="PWO13" s="241" t="s">
        <v>3320</v>
      </c>
      <c r="PWP13" s="242">
        <f t="shared" ref="PWP13" si="5559">ROUND(AVERAGE(PWP10:PWP12),2)</f>
        <v>5500</v>
      </c>
      <c r="PWQ13" s="513" t="s">
        <v>3327</v>
      </c>
      <c r="PWR13" s="239" t="s">
        <v>3326</v>
      </c>
      <c r="PWS13" s="240"/>
      <c r="PWT13" s="241" t="s">
        <v>3320</v>
      </c>
      <c r="PWU13" s="242">
        <f t="shared" ref="PWU13" si="5560">ROUND(AVERAGE(PWU10:PWU12),2)</f>
        <v>5500</v>
      </c>
      <c r="PWV13" s="513" t="s">
        <v>3327</v>
      </c>
      <c r="PWW13" s="239" t="s">
        <v>3326</v>
      </c>
      <c r="PWX13" s="240"/>
      <c r="PWY13" s="241" t="s">
        <v>3320</v>
      </c>
      <c r="PWZ13" s="242">
        <f t="shared" ref="PWZ13" si="5561">ROUND(AVERAGE(PWZ10:PWZ12),2)</f>
        <v>5500</v>
      </c>
      <c r="PXA13" s="513" t="s">
        <v>3327</v>
      </c>
      <c r="PXB13" s="239" t="s">
        <v>3326</v>
      </c>
      <c r="PXC13" s="240"/>
      <c r="PXD13" s="241" t="s">
        <v>3320</v>
      </c>
      <c r="PXE13" s="242">
        <f t="shared" ref="PXE13" si="5562">ROUND(AVERAGE(PXE10:PXE12),2)</f>
        <v>5500</v>
      </c>
      <c r="PXF13" s="513" t="s">
        <v>3327</v>
      </c>
      <c r="PXG13" s="239" t="s">
        <v>3326</v>
      </c>
      <c r="PXH13" s="240"/>
      <c r="PXI13" s="241" t="s">
        <v>3320</v>
      </c>
      <c r="PXJ13" s="242">
        <f t="shared" ref="PXJ13" si="5563">ROUND(AVERAGE(PXJ10:PXJ12),2)</f>
        <v>5500</v>
      </c>
      <c r="PXK13" s="513" t="s">
        <v>3327</v>
      </c>
      <c r="PXL13" s="239" t="s">
        <v>3326</v>
      </c>
      <c r="PXM13" s="240"/>
      <c r="PXN13" s="241" t="s">
        <v>3320</v>
      </c>
      <c r="PXO13" s="242">
        <f t="shared" ref="PXO13" si="5564">ROUND(AVERAGE(PXO10:PXO12),2)</f>
        <v>5500</v>
      </c>
      <c r="PXP13" s="513" t="s">
        <v>3327</v>
      </c>
      <c r="PXQ13" s="239" t="s">
        <v>3326</v>
      </c>
      <c r="PXR13" s="240"/>
      <c r="PXS13" s="241" t="s">
        <v>3320</v>
      </c>
      <c r="PXT13" s="242">
        <f t="shared" ref="PXT13" si="5565">ROUND(AVERAGE(PXT10:PXT12),2)</f>
        <v>5500</v>
      </c>
      <c r="PXU13" s="513" t="s">
        <v>3327</v>
      </c>
      <c r="PXV13" s="239" t="s">
        <v>3326</v>
      </c>
      <c r="PXW13" s="240"/>
      <c r="PXX13" s="241" t="s">
        <v>3320</v>
      </c>
      <c r="PXY13" s="242">
        <f t="shared" ref="PXY13" si="5566">ROUND(AVERAGE(PXY10:PXY12),2)</f>
        <v>5500</v>
      </c>
      <c r="PXZ13" s="513" t="s">
        <v>3327</v>
      </c>
      <c r="PYA13" s="239" t="s">
        <v>3326</v>
      </c>
      <c r="PYB13" s="240"/>
      <c r="PYC13" s="241" t="s">
        <v>3320</v>
      </c>
      <c r="PYD13" s="242">
        <f t="shared" ref="PYD13" si="5567">ROUND(AVERAGE(PYD10:PYD12),2)</f>
        <v>5500</v>
      </c>
      <c r="PYE13" s="513" t="s">
        <v>3327</v>
      </c>
      <c r="PYF13" s="239" t="s">
        <v>3326</v>
      </c>
      <c r="PYG13" s="240"/>
      <c r="PYH13" s="241" t="s">
        <v>3320</v>
      </c>
      <c r="PYI13" s="242">
        <f t="shared" ref="PYI13" si="5568">ROUND(AVERAGE(PYI10:PYI12),2)</f>
        <v>5500</v>
      </c>
      <c r="PYJ13" s="513" t="s">
        <v>3327</v>
      </c>
      <c r="PYK13" s="239" t="s">
        <v>3326</v>
      </c>
      <c r="PYL13" s="240"/>
      <c r="PYM13" s="241" t="s">
        <v>3320</v>
      </c>
      <c r="PYN13" s="242">
        <f t="shared" ref="PYN13" si="5569">ROUND(AVERAGE(PYN10:PYN12),2)</f>
        <v>5500</v>
      </c>
      <c r="PYO13" s="513" t="s">
        <v>3327</v>
      </c>
      <c r="PYP13" s="239" t="s">
        <v>3326</v>
      </c>
      <c r="PYQ13" s="240"/>
      <c r="PYR13" s="241" t="s">
        <v>3320</v>
      </c>
      <c r="PYS13" s="242">
        <f t="shared" ref="PYS13" si="5570">ROUND(AVERAGE(PYS10:PYS12),2)</f>
        <v>5500</v>
      </c>
      <c r="PYT13" s="513" t="s">
        <v>3327</v>
      </c>
      <c r="PYU13" s="239" t="s">
        <v>3326</v>
      </c>
      <c r="PYV13" s="240"/>
      <c r="PYW13" s="241" t="s">
        <v>3320</v>
      </c>
      <c r="PYX13" s="242">
        <f t="shared" ref="PYX13" si="5571">ROUND(AVERAGE(PYX10:PYX12),2)</f>
        <v>5500</v>
      </c>
      <c r="PYY13" s="513" t="s">
        <v>3327</v>
      </c>
      <c r="PYZ13" s="239" t="s">
        <v>3326</v>
      </c>
      <c r="PZA13" s="240"/>
      <c r="PZB13" s="241" t="s">
        <v>3320</v>
      </c>
      <c r="PZC13" s="242">
        <f t="shared" ref="PZC13" si="5572">ROUND(AVERAGE(PZC10:PZC12),2)</f>
        <v>5500</v>
      </c>
      <c r="PZD13" s="513" t="s">
        <v>3327</v>
      </c>
      <c r="PZE13" s="239" t="s">
        <v>3326</v>
      </c>
      <c r="PZF13" s="240"/>
      <c r="PZG13" s="241" t="s">
        <v>3320</v>
      </c>
      <c r="PZH13" s="242">
        <f t="shared" ref="PZH13" si="5573">ROUND(AVERAGE(PZH10:PZH12),2)</f>
        <v>5500</v>
      </c>
      <c r="PZI13" s="513" t="s">
        <v>3327</v>
      </c>
      <c r="PZJ13" s="239" t="s">
        <v>3326</v>
      </c>
      <c r="PZK13" s="240"/>
      <c r="PZL13" s="241" t="s">
        <v>3320</v>
      </c>
      <c r="PZM13" s="242">
        <f t="shared" ref="PZM13" si="5574">ROUND(AVERAGE(PZM10:PZM12),2)</f>
        <v>5500</v>
      </c>
      <c r="PZN13" s="513" t="s">
        <v>3327</v>
      </c>
      <c r="PZO13" s="239" t="s">
        <v>3326</v>
      </c>
      <c r="PZP13" s="240"/>
      <c r="PZQ13" s="241" t="s">
        <v>3320</v>
      </c>
      <c r="PZR13" s="242">
        <f t="shared" ref="PZR13" si="5575">ROUND(AVERAGE(PZR10:PZR12),2)</f>
        <v>5500</v>
      </c>
      <c r="PZS13" s="513" t="s">
        <v>3327</v>
      </c>
      <c r="PZT13" s="239" t="s">
        <v>3326</v>
      </c>
      <c r="PZU13" s="240"/>
      <c r="PZV13" s="241" t="s">
        <v>3320</v>
      </c>
      <c r="PZW13" s="242">
        <f t="shared" ref="PZW13" si="5576">ROUND(AVERAGE(PZW10:PZW12),2)</f>
        <v>5500</v>
      </c>
      <c r="PZX13" s="513" t="s">
        <v>3327</v>
      </c>
      <c r="PZY13" s="239" t="s">
        <v>3326</v>
      </c>
      <c r="PZZ13" s="240"/>
      <c r="QAA13" s="241" t="s">
        <v>3320</v>
      </c>
      <c r="QAB13" s="242">
        <f t="shared" ref="QAB13" si="5577">ROUND(AVERAGE(QAB10:QAB12),2)</f>
        <v>5500</v>
      </c>
      <c r="QAC13" s="513" t="s">
        <v>3327</v>
      </c>
      <c r="QAD13" s="239" t="s">
        <v>3326</v>
      </c>
      <c r="QAE13" s="240"/>
      <c r="QAF13" s="241" t="s">
        <v>3320</v>
      </c>
      <c r="QAG13" s="242">
        <f t="shared" ref="QAG13" si="5578">ROUND(AVERAGE(QAG10:QAG12),2)</f>
        <v>5500</v>
      </c>
      <c r="QAH13" s="513" t="s">
        <v>3327</v>
      </c>
      <c r="QAI13" s="239" t="s">
        <v>3326</v>
      </c>
      <c r="QAJ13" s="240"/>
      <c r="QAK13" s="241" t="s">
        <v>3320</v>
      </c>
      <c r="QAL13" s="242">
        <f t="shared" ref="QAL13" si="5579">ROUND(AVERAGE(QAL10:QAL12),2)</f>
        <v>5500</v>
      </c>
      <c r="QAM13" s="513" t="s">
        <v>3327</v>
      </c>
      <c r="QAN13" s="239" t="s">
        <v>3326</v>
      </c>
      <c r="QAO13" s="240"/>
      <c r="QAP13" s="241" t="s">
        <v>3320</v>
      </c>
      <c r="QAQ13" s="242">
        <f t="shared" ref="QAQ13" si="5580">ROUND(AVERAGE(QAQ10:QAQ12),2)</f>
        <v>5500</v>
      </c>
      <c r="QAR13" s="513" t="s">
        <v>3327</v>
      </c>
      <c r="QAS13" s="239" t="s">
        <v>3326</v>
      </c>
      <c r="QAT13" s="240"/>
      <c r="QAU13" s="241" t="s">
        <v>3320</v>
      </c>
      <c r="QAV13" s="242">
        <f t="shared" ref="QAV13" si="5581">ROUND(AVERAGE(QAV10:QAV12),2)</f>
        <v>5500</v>
      </c>
      <c r="QAW13" s="513" t="s">
        <v>3327</v>
      </c>
      <c r="QAX13" s="239" t="s">
        <v>3326</v>
      </c>
      <c r="QAY13" s="240"/>
      <c r="QAZ13" s="241" t="s">
        <v>3320</v>
      </c>
      <c r="QBA13" s="242">
        <f t="shared" ref="QBA13" si="5582">ROUND(AVERAGE(QBA10:QBA12),2)</f>
        <v>5500</v>
      </c>
      <c r="QBB13" s="513" t="s">
        <v>3327</v>
      </c>
      <c r="QBC13" s="239" t="s">
        <v>3326</v>
      </c>
      <c r="QBD13" s="240"/>
      <c r="QBE13" s="241" t="s">
        <v>3320</v>
      </c>
      <c r="QBF13" s="242">
        <f t="shared" ref="QBF13" si="5583">ROUND(AVERAGE(QBF10:QBF12),2)</f>
        <v>5500</v>
      </c>
      <c r="QBG13" s="513" t="s">
        <v>3327</v>
      </c>
      <c r="QBH13" s="239" t="s">
        <v>3326</v>
      </c>
      <c r="QBI13" s="240"/>
      <c r="QBJ13" s="241" t="s">
        <v>3320</v>
      </c>
      <c r="QBK13" s="242">
        <f t="shared" ref="QBK13" si="5584">ROUND(AVERAGE(QBK10:QBK12),2)</f>
        <v>5500</v>
      </c>
      <c r="QBL13" s="513" t="s">
        <v>3327</v>
      </c>
      <c r="QBM13" s="239" t="s">
        <v>3326</v>
      </c>
      <c r="QBN13" s="240"/>
      <c r="QBO13" s="241" t="s">
        <v>3320</v>
      </c>
      <c r="QBP13" s="242">
        <f t="shared" ref="QBP13" si="5585">ROUND(AVERAGE(QBP10:QBP12),2)</f>
        <v>5500</v>
      </c>
      <c r="QBQ13" s="513" t="s">
        <v>3327</v>
      </c>
      <c r="QBR13" s="239" t="s">
        <v>3326</v>
      </c>
      <c r="QBS13" s="240"/>
      <c r="QBT13" s="241" t="s">
        <v>3320</v>
      </c>
      <c r="QBU13" s="242">
        <f t="shared" ref="QBU13" si="5586">ROUND(AVERAGE(QBU10:QBU12),2)</f>
        <v>5500</v>
      </c>
      <c r="QBV13" s="513" t="s">
        <v>3327</v>
      </c>
      <c r="QBW13" s="239" t="s">
        <v>3326</v>
      </c>
      <c r="QBX13" s="240"/>
      <c r="QBY13" s="241" t="s">
        <v>3320</v>
      </c>
      <c r="QBZ13" s="242">
        <f t="shared" ref="QBZ13" si="5587">ROUND(AVERAGE(QBZ10:QBZ12),2)</f>
        <v>5500</v>
      </c>
      <c r="QCA13" s="513" t="s">
        <v>3327</v>
      </c>
      <c r="QCB13" s="239" t="s">
        <v>3326</v>
      </c>
      <c r="QCC13" s="240"/>
      <c r="QCD13" s="241" t="s">
        <v>3320</v>
      </c>
      <c r="QCE13" s="242">
        <f t="shared" ref="QCE13" si="5588">ROUND(AVERAGE(QCE10:QCE12),2)</f>
        <v>5500</v>
      </c>
      <c r="QCF13" s="513" t="s">
        <v>3327</v>
      </c>
      <c r="QCG13" s="239" t="s">
        <v>3326</v>
      </c>
      <c r="QCH13" s="240"/>
      <c r="QCI13" s="241" t="s">
        <v>3320</v>
      </c>
      <c r="QCJ13" s="242">
        <f t="shared" ref="QCJ13" si="5589">ROUND(AVERAGE(QCJ10:QCJ12),2)</f>
        <v>5500</v>
      </c>
      <c r="QCK13" s="513" t="s">
        <v>3327</v>
      </c>
      <c r="QCL13" s="239" t="s">
        <v>3326</v>
      </c>
      <c r="QCM13" s="240"/>
      <c r="QCN13" s="241" t="s">
        <v>3320</v>
      </c>
      <c r="QCO13" s="242">
        <f t="shared" ref="QCO13" si="5590">ROUND(AVERAGE(QCO10:QCO12),2)</f>
        <v>5500</v>
      </c>
      <c r="QCP13" s="513" t="s">
        <v>3327</v>
      </c>
      <c r="QCQ13" s="239" t="s">
        <v>3326</v>
      </c>
      <c r="QCR13" s="240"/>
      <c r="QCS13" s="241" t="s">
        <v>3320</v>
      </c>
      <c r="QCT13" s="242">
        <f t="shared" ref="QCT13" si="5591">ROUND(AVERAGE(QCT10:QCT12),2)</f>
        <v>5500</v>
      </c>
      <c r="QCU13" s="513" t="s">
        <v>3327</v>
      </c>
      <c r="QCV13" s="239" t="s">
        <v>3326</v>
      </c>
      <c r="QCW13" s="240"/>
      <c r="QCX13" s="241" t="s">
        <v>3320</v>
      </c>
      <c r="QCY13" s="242">
        <f t="shared" ref="QCY13" si="5592">ROUND(AVERAGE(QCY10:QCY12),2)</f>
        <v>5500</v>
      </c>
      <c r="QCZ13" s="513" t="s">
        <v>3327</v>
      </c>
      <c r="QDA13" s="239" t="s">
        <v>3326</v>
      </c>
      <c r="QDB13" s="240"/>
      <c r="QDC13" s="241" t="s">
        <v>3320</v>
      </c>
      <c r="QDD13" s="242">
        <f t="shared" ref="QDD13" si="5593">ROUND(AVERAGE(QDD10:QDD12),2)</f>
        <v>5500</v>
      </c>
      <c r="QDE13" s="513" t="s">
        <v>3327</v>
      </c>
      <c r="QDF13" s="239" t="s">
        <v>3326</v>
      </c>
      <c r="QDG13" s="240"/>
      <c r="QDH13" s="241" t="s">
        <v>3320</v>
      </c>
      <c r="QDI13" s="242">
        <f t="shared" ref="QDI13" si="5594">ROUND(AVERAGE(QDI10:QDI12),2)</f>
        <v>5500</v>
      </c>
      <c r="QDJ13" s="513" t="s">
        <v>3327</v>
      </c>
      <c r="QDK13" s="239" t="s">
        <v>3326</v>
      </c>
      <c r="QDL13" s="240"/>
      <c r="QDM13" s="241" t="s">
        <v>3320</v>
      </c>
      <c r="QDN13" s="242">
        <f t="shared" ref="QDN13" si="5595">ROUND(AVERAGE(QDN10:QDN12),2)</f>
        <v>5500</v>
      </c>
      <c r="QDO13" s="513" t="s">
        <v>3327</v>
      </c>
      <c r="QDP13" s="239" t="s">
        <v>3326</v>
      </c>
      <c r="QDQ13" s="240"/>
      <c r="QDR13" s="241" t="s">
        <v>3320</v>
      </c>
      <c r="QDS13" s="242">
        <f t="shared" ref="QDS13" si="5596">ROUND(AVERAGE(QDS10:QDS12),2)</f>
        <v>5500</v>
      </c>
      <c r="QDT13" s="513" t="s">
        <v>3327</v>
      </c>
      <c r="QDU13" s="239" t="s">
        <v>3326</v>
      </c>
      <c r="QDV13" s="240"/>
      <c r="QDW13" s="241" t="s">
        <v>3320</v>
      </c>
      <c r="QDX13" s="242">
        <f t="shared" ref="QDX13" si="5597">ROUND(AVERAGE(QDX10:QDX12),2)</f>
        <v>5500</v>
      </c>
      <c r="QDY13" s="513" t="s">
        <v>3327</v>
      </c>
      <c r="QDZ13" s="239" t="s">
        <v>3326</v>
      </c>
      <c r="QEA13" s="240"/>
      <c r="QEB13" s="241" t="s">
        <v>3320</v>
      </c>
      <c r="QEC13" s="242">
        <f t="shared" ref="QEC13" si="5598">ROUND(AVERAGE(QEC10:QEC12),2)</f>
        <v>5500</v>
      </c>
      <c r="QED13" s="513" t="s">
        <v>3327</v>
      </c>
      <c r="QEE13" s="239" t="s">
        <v>3326</v>
      </c>
      <c r="QEF13" s="240"/>
      <c r="QEG13" s="241" t="s">
        <v>3320</v>
      </c>
      <c r="QEH13" s="242">
        <f t="shared" ref="QEH13" si="5599">ROUND(AVERAGE(QEH10:QEH12),2)</f>
        <v>5500</v>
      </c>
      <c r="QEI13" s="513" t="s">
        <v>3327</v>
      </c>
      <c r="QEJ13" s="239" t="s">
        <v>3326</v>
      </c>
      <c r="QEK13" s="240"/>
      <c r="QEL13" s="241" t="s">
        <v>3320</v>
      </c>
      <c r="QEM13" s="242">
        <f t="shared" ref="QEM13" si="5600">ROUND(AVERAGE(QEM10:QEM12),2)</f>
        <v>5500</v>
      </c>
      <c r="QEN13" s="513" t="s">
        <v>3327</v>
      </c>
      <c r="QEO13" s="239" t="s">
        <v>3326</v>
      </c>
      <c r="QEP13" s="240"/>
      <c r="QEQ13" s="241" t="s">
        <v>3320</v>
      </c>
      <c r="QER13" s="242">
        <f t="shared" ref="QER13" si="5601">ROUND(AVERAGE(QER10:QER12),2)</f>
        <v>5500</v>
      </c>
      <c r="QES13" s="513" t="s">
        <v>3327</v>
      </c>
      <c r="QET13" s="239" t="s">
        <v>3326</v>
      </c>
      <c r="QEU13" s="240"/>
      <c r="QEV13" s="241" t="s">
        <v>3320</v>
      </c>
      <c r="QEW13" s="242">
        <f t="shared" ref="QEW13" si="5602">ROUND(AVERAGE(QEW10:QEW12),2)</f>
        <v>5500</v>
      </c>
      <c r="QEX13" s="513" t="s">
        <v>3327</v>
      </c>
      <c r="QEY13" s="239" t="s">
        <v>3326</v>
      </c>
      <c r="QEZ13" s="240"/>
      <c r="QFA13" s="241" t="s">
        <v>3320</v>
      </c>
      <c r="QFB13" s="242">
        <f t="shared" ref="QFB13" si="5603">ROUND(AVERAGE(QFB10:QFB12),2)</f>
        <v>5500</v>
      </c>
      <c r="QFC13" s="513" t="s">
        <v>3327</v>
      </c>
      <c r="QFD13" s="239" t="s">
        <v>3326</v>
      </c>
      <c r="QFE13" s="240"/>
      <c r="QFF13" s="241" t="s">
        <v>3320</v>
      </c>
      <c r="QFG13" s="242">
        <f t="shared" ref="QFG13" si="5604">ROUND(AVERAGE(QFG10:QFG12),2)</f>
        <v>5500</v>
      </c>
      <c r="QFH13" s="513" t="s">
        <v>3327</v>
      </c>
      <c r="QFI13" s="239" t="s">
        <v>3326</v>
      </c>
      <c r="QFJ13" s="240"/>
      <c r="QFK13" s="241" t="s">
        <v>3320</v>
      </c>
      <c r="QFL13" s="242">
        <f t="shared" ref="QFL13" si="5605">ROUND(AVERAGE(QFL10:QFL12),2)</f>
        <v>5500</v>
      </c>
      <c r="QFM13" s="513" t="s">
        <v>3327</v>
      </c>
      <c r="QFN13" s="239" t="s">
        <v>3326</v>
      </c>
      <c r="QFO13" s="240"/>
      <c r="QFP13" s="241" t="s">
        <v>3320</v>
      </c>
      <c r="QFQ13" s="242">
        <f t="shared" ref="QFQ13" si="5606">ROUND(AVERAGE(QFQ10:QFQ12),2)</f>
        <v>5500</v>
      </c>
      <c r="QFR13" s="513" t="s">
        <v>3327</v>
      </c>
      <c r="QFS13" s="239" t="s">
        <v>3326</v>
      </c>
      <c r="QFT13" s="240"/>
      <c r="QFU13" s="241" t="s">
        <v>3320</v>
      </c>
      <c r="QFV13" s="242">
        <f t="shared" ref="QFV13" si="5607">ROUND(AVERAGE(QFV10:QFV12),2)</f>
        <v>5500</v>
      </c>
      <c r="QFW13" s="513" t="s">
        <v>3327</v>
      </c>
      <c r="QFX13" s="239" t="s">
        <v>3326</v>
      </c>
      <c r="QFY13" s="240"/>
      <c r="QFZ13" s="241" t="s">
        <v>3320</v>
      </c>
      <c r="QGA13" s="242">
        <f t="shared" ref="QGA13" si="5608">ROUND(AVERAGE(QGA10:QGA12),2)</f>
        <v>5500</v>
      </c>
      <c r="QGB13" s="513" t="s">
        <v>3327</v>
      </c>
      <c r="QGC13" s="239" t="s">
        <v>3326</v>
      </c>
      <c r="QGD13" s="240"/>
      <c r="QGE13" s="241" t="s">
        <v>3320</v>
      </c>
      <c r="QGF13" s="242">
        <f t="shared" ref="QGF13" si="5609">ROUND(AVERAGE(QGF10:QGF12),2)</f>
        <v>5500</v>
      </c>
      <c r="QGG13" s="513" t="s">
        <v>3327</v>
      </c>
      <c r="QGH13" s="239" t="s">
        <v>3326</v>
      </c>
      <c r="QGI13" s="240"/>
      <c r="QGJ13" s="241" t="s">
        <v>3320</v>
      </c>
      <c r="QGK13" s="242">
        <f t="shared" ref="QGK13" si="5610">ROUND(AVERAGE(QGK10:QGK12),2)</f>
        <v>5500</v>
      </c>
      <c r="QGL13" s="513" t="s">
        <v>3327</v>
      </c>
      <c r="QGM13" s="239" t="s">
        <v>3326</v>
      </c>
      <c r="QGN13" s="240"/>
      <c r="QGO13" s="241" t="s">
        <v>3320</v>
      </c>
      <c r="QGP13" s="242">
        <f t="shared" ref="QGP13" si="5611">ROUND(AVERAGE(QGP10:QGP12),2)</f>
        <v>5500</v>
      </c>
      <c r="QGQ13" s="513" t="s">
        <v>3327</v>
      </c>
      <c r="QGR13" s="239" t="s">
        <v>3326</v>
      </c>
      <c r="QGS13" s="240"/>
      <c r="QGT13" s="241" t="s">
        <v>3320</v>
      </c>
      <c r="QGU13" s="242">
        <f t="shared" ref="QGU13" si="5612">ROUND(AVERAGE(QGU10:QGU12),2)</f>
        <v>5500</v>
      </c>
      <c r="QGV13" s="513" t="s">
        <v>3327</v>
      </c>
      <c r="QGW13" s="239" t="s">
        <v>3326</v>
      </c>
      <c r="QGX13" s="240"/>
      <c r="QGY13" s="241" t="s">
        <v>3320</v>
      </c>
      <c r="QGZ13" s="242">
        <f t="shared" ref="QGZ13" si="5613">ROUND(AVERAGE(QGZ10:QGZ12),2)</f>
        <v>5500</v>
      </c>
      <c r="QHA13" s="513" t="s">
        <v>3327</v>
      </c>
      <c r="QHB13" s="239" t="s">
        <v>3326</v>
      </c>
      <c r="QHC13" s="240"/>
      <c r="QHD13" s="241" t="s">
        <v>3320</v>
      </c>
      <c r="QHE13" s="242">
        <f t="shared" ref="QHE13" si="5614">ROUND(AVERAGE(QHE10:QHE12),2)</f>
        <v>5500</v>
      </c>
      <c r="QHF13" s="513" t="s">
        <v>3327</v>
      </c>
      <c r="QHG13" s="239" t="s">
        <v>3326</v>
      </c>
      <c r="QHH13" s="240"/>
      <c r="QHI13" s="241" t="s">
        <v>3320</v>
      </c>
      <c r="QHJ13" s="242">
        <f t="shared" ref="QHJ13" si="5615">ROUND(AVERAGE(QHJ10:QHJ12),2)</f>
        <v>5500</v>
      </c>
      <c r="QHK13" s="513" t="s">
        <v>3327</v>
      </c>
      <c r="QHL13" s="239" t="s">
        <v>3326</v>
      </c>
      <c r="QHM13" s="240"/>
      <c r="QHN13" s="241" t="s">
        <v>3320</v>
      </c>
      <c r="QHO13" s="242">
        <f t="shared" ref="QHO13" si="5616">ROUND(AVERAGE(QHO10:QHO12),2)</f>
        <v>5500</v>
      </c>
      <c r="QHP13" s="513" t="s">
        <v>3327</v>
      </c>
      <c r="QHQ13" s="239" t="s">
        <v>3326</v>
      </c>
      <c r="QHR13" s="240"/>
      <c r="QHS13" s="241" t="s">
        <v>3320</v>
      </c>
      <c r="QHT13" s="242">
        <f t="shared" ref="QHT13" si="5617">ROUND(AVERAGE(QHT10:QHT12),2)</f>
        <v>5500</v>
      </c>
      <c r="QHU13" s="513" t="s">
        <v>3327</v>
      </c>
      <c r="QHV13" s="239" t="s">
        <v>3326</v>
      </c>
      <c r="QHW13" s="240"/>
      <c r="QHX13" s="241" t="s">
        <v>3320</v>
      </c>
      <c r="QHY13" s="242">
        <f t="shared" ref="QHY13" si="5618">ROUND(AVERAGE(QHY10:QHY12),2)</f>
        <v>5500</v>
      </c>
      <c r="QHZ13" s="513" t="s">
        <v>3327</v>
      </c>
      <c r="QIA13" s="239" t="s">
        <v>3326</v>
      </c>
      <c r="QIB13" s="240"/>
      <c r="QIC13" s="241" t="s">
        <v>3320</v>
      </c>
      <c r="QID13" s="242">
        <f t="shared" ref="QID13" si="5619">ROUND(AVERAGE(QID10:QID12),2)</f>
        <v>5500</v>
      </c>
      <c r="QIE13" s="513" t="s">
        <v>3327</v>
      </c>
      <c r="QIF13" s="239" t="s">
        <v>3326</v>
      </c>
      <c r="QIG13" s="240"/>
      <c r="QIH13" s="241" t="s">
        <v>3320</v>
      </c>
      <c r="QII13" s="242">
        <f t="shared" ref="QII13" si="5620">ROUND(AVERAGE(QII10:QII12),2)</f>
        <v>5500</v>
      </c>
      <c r="QIJ13" s="513" t="s">
        <v>3327</v>
      </c>
      <c r="QIK13" s="239" t="s">
        <v>3326</v>
      </c>
      <c r="QIL13" s="240"/>
      <c r="QIM13" s="241" t="s">
        <v>3320</v>
      </c>
      <c r="QIN13" s="242">
        <f t="shared" ref="QIN13" si="5621">ROUND(AVERAGE(QIN10:QIN12),2)</f>
        <v>5500</v>
      </c>
      <c r="QIO13" s="513" t="s">
        <v>3327</v>
      </c>
      <c r="QIP13" s="239" t="s">
        <v>3326</v>
      </c>
      <c r="QIQ13" s="240"/>
      <c r="QIR13" s="241" t="s">
        <v>3320</v>
      </c>
      <c r="QIS13" s="242">
        <f t="shared" ref="QIS13" si="5622">ROUND(AVERAGE(QIS10:QIS12),2)</f>
        <v>5500</v>
      </c>
      <c r="QIT13" s="513" t="s">
        <v>3327</v>
      </c>
      <c r="QIU13" s="239" t="s">
        <v>3326</v>
      </c>
      <c r="QIV13" s="240"/>
      <c r="QIW13" s="241" t="s">
        <v>3320</v>
      </c>
      <c r="QIX13" s="242">
        <f t="shared" ref="QIX13" si="5623">ROUND(AVERAGE(QIX10:QIX12),2)</f>
        <v>5500</v>
      </c>
      <c r="QIY13" s="513" t="s">
        <v>3327</v>
      </c>
      <c r="QIZ13" s="239" t="s">
        <v>3326</v>
      </c>
      <c r="QJA13" s="240"/>
      <c r="QJB13" s="241" t="s">
        <v>3320</v>
      </c>
      <c r="QJC13" s="242">
        <f t="shared" ref="QJC13" si="5624">ROUND(AVERAGE(QJC10:QJC12),2)</f>
        <v>5500</v>
      </c>
      <c r="QJD13" s="513" t="s">
        <v>3327</v>
      </c>
      <c r="QJE13" s="239" t="s">
        <v>3326</v>
      </c>
      <c r="QJF13" s="240"/>
      <c r="QJG13" s="241" t="s">
        <v>3320</v>
      </c>
      <c r="QJH13" s="242">
        <f t="shared" ref="QJH13" si="5625">ROUND(AVERAGE(QJH10:QJH12),2)</f>
        <v>5500</v>
      </c>
      <c r="QJI13" s="513" t="s">
        <v>3327</v>
      </c>
      <c r="QJJ13" s="239" t="s">
        <v>3326</v>
      </c>
      <c r="QJK13" s="240"/>
      <c r="QJL13" s="241" t="s">
        <v>3320</v>
      </c>
      <c r="QJM13" s="242">
        <f t="shared" ref="QJM13" si="5626">ROUND(AVERAGE(QJM10:QJM12),2)</f>
        <v>5500</v>
      </c>
      <c r="QJN13" s="513" t="s">
        <v>3327</v>
      </c>
      <c r="QJO13" s="239" t="s">
        <v>3326</v>
      </c>
      <c r="QJP13" s="240"/>
      <c r="QJQ13" s="241" t="s">
        <v>3320</v>
      </c>
      <c r="QJR13" s="242">
        <f t="shared" ref="QJR13" si="5627">ROUND(AVERAGE(QJR10:QJR12),2)</f>
        <v>5500</v>
      </c>
      <c r="QJS13" s="513" t="s">
        <v>3327</v>
      </c>
      <c r="QJT13" s="239" t="s">
        <v>3326</v>
      </c>
      <c r="QJU13" s="240"/>
      <c r="QJV13" s="241" t="s">
        <v>3320</v>
      </c>
      <c r="QJW13" s="242">
        <f t="shared" ref="QJW13" si="5628">ROUND(AVERAGE(QJW10:QJW12),2)</f>
        <v>5500</v>
      </c>
      <c r="QJX13" s="513" t="s">
        <v>3327</v>
      </c>
      <c r="QJY13" s="239" t="s">
        <v>3326</v>
      </c>
      <c r="QJZ13" s="240"/>
      <c r="QKA13" s="241" t="s">
        <v>3320</v>
      </c>
      <c r="QKB13" s="242">
        <f t="shared" ref="QKB13" si="5629">ROUND(AVERAGE(QKB10:QKB12),2)</f>
        <v>5500</v>
      </c>
      <c r="QKC13" s="513" t="s">
        <v>3327</v>
      </c>
      <c r="QKD13" s="239" t="s">
        <v>3326</v>
      </c>
      <c r="QKE13" s="240"/>
      <c r="QKF13" s="241" t="s">
        <v>3320</v>
      </c>
      <c r="QKG13" s="242">
        <f t="shared" ref="QKG13" si="5630">ROUND(AVERAGE(QKG10:QKG12),2)</f>
        <v>5500</v>
      </c>
      <c r="QKH13" s="513" t="s">
        <v>3327</v>
      </c>
      <c r="QKI13" s="239" t="s">
        <v>3326</v>
      </c>
      <c r="QKJ13" s="240"/>
      <c r="QKK13" s="241" t="s">
        <v>3320</v>
      </c>
      <c r="QKL13" s="242">
        <f t="shared" ref="QKL13" si="5631">ROUND(AVERAGE(QKL10:QKL12),2)</f>
        <v>5500</v>
      </c>
      <c r="QKM13" s="513" t="s">
        <v>3327</v>
      </c>
      <c r="QKN13" s="239" t="s">
        <v>3326</v>
      </c>
      <c r="QKO13" s="240"/>
      <c r="QKP13" s="241" t="s">
        <v>3320</v>
      </c>
      <c r="QKQ13" s="242">
        <f t="shared" ref="QKQ13" si="5632">ROUND(AVERAGE(QKQ10:QKQ12),2)</f>
        <v>5500</v>
      </c>
      <c r="QKR13" s="513" t="s">
        <v>3327</v>
      </c>
      <c r="QKS13" s="239" t="s">
        <v>3326</v>
      </c>
      <c r="QKT13" s="240"/>
      <c r="QKU13" s="241" t="s">
        <v>3320</v>
      </c>
      <c r="QKV13" s="242">
        <f t="shared" ref="QKV13" si="5633">ROUND(AVERAGE(QKV10:QKV12),2)</f>
        <v>5500</v>
      </c>
      <c r="QKW13" s="513" t="s">
        <v>3327</v>
      </c>
      <c r="QKX13" s="239" t="s">
        <v>3326</v>
      </c>
      <c r="QKY13" s="240"/>
      <c r="QKZ13" s="241" t="s">
        <v>3320</v>
      </c>
      <c r="QLA13" s="242">
        <f t="shared" ref="QLA13" si="5634">ROUND(AVERAGE(QLA10:QLA12),2)</f>
        <v>5500</v>
      </c>
      <c r="QLB13" s="513" t="s">
        <v>3327</v>
      </c>
      <c r="QLC13" s="239" t="s">
        <v>3326</v>
      </c>
      <c r="QLD13" s="240"/>
      <c r="QLE13" s="241" t="s">
        <v>3320</v>
      </c>
      <c r="QLF13" s="242">
        <f t="shared" ref="QLF13" si="5635">ROUND(AVERAGE(QLF10:QLF12),2)</f>
        <v>5500</v>
      </c>
      <c r="QLG13" s="513" t="s">
        <v>3327</v>
      </c>
      <c r="QLH13" s="239" t="s">
        <v>3326</v>
      </c>
      <c r="QLI13" s="240"/>
      <c r="QLJ13" s="241" t="s">
        <v>3320</v>
      </c>
      <c r="QLK13" s="242">
        <f t="shared" ref="QLK13" si="5636">ROUND(AVERAGE(QLK10:QLK12),2)</f>
        <v>5500</v>
      </c>
      <c r="QLL13" s="513" t="s">
        <v>3327</v>
      </c>
      <c r="QLM13" s="239" t="s">
        <v>3326</v>
      </c>
      <c r="QLN13" s="240"/>
      <c r="QLO13" s="241" t="s">
        <v>3320</v>
      </c>
      <c r="QLP13" s="242">
        <f t="shared" ref="QLP13" si="5637">ROUND(AVERAGE(QLP10:QLP12),2)</f>
        <v>5500</v>
      </c>
      <c r="QLQ13" s="513" t="s">
        <v>3327</v>
      </c>
      <c r="QLR13" s="239" t="s">
        <v>3326</v>
      </c>
      <c r="QLS13" s="240"/>
      <c r="QLT13" s="241" t="s">
        <v>3320</v>
      </c>
      <c r="QLU13" s="242">
        <f t="shared" ref="QLU13" si="5638">ROUND(AVERAGE(QLU10:QLU12),2)</f>
        <v>5500</v>
      </c>
      <c r="QLV13" s="513" t="s">
        <v>3327</v>
      </c>
      <c r="QLW13" s="239" t="s">
        <v>3326</v>
      </c>
      <c r="QLX13" s="240"/>
      <c r="QLY13" s="241" t="s">
        <v>3320</v>
      </c>
      <c r="QLZ13" s="242">
        <f t="shared" ref="QLZ13" si="5639">ROUND(AVERAGE(QLZ10:QLZ12),2)</f>
        <v>5500</v>
      </c>
      <c r="QMA13" s="513" t="s">
        <v>3327</v>
      </c>
      <c r="QMB13" s="239" t="s">
        <v>3326</v>
      </c>
      <c r="QMC13" s="240"/>
      <c r="QMD13" s="241" t="s">
        <v>3320</v>
      </c>
      <c r="QME13" s="242">
        <f t="shared" ref="QME13" si="5640">ROUND(AVERAGE(QME10:QME12),2)</f>
        <v>5500</v>
      </c>
      <c r="QMF13" s="513" t="s">
        <v>3327</v>
      </c>
      <c r="QMG13" s="239" t="s">
        <v>3326</v>
      </c>
      <c r="QMH13" s="240"/>
      <c r="QMI13" s="241" t="s">
        <v>3320</v>
      </c>
      <c r="QMJ13" s="242">
        <f t="shared" ref="QMJ13" si="5641">ROUND(AVERAGE(QMJ10:QMJ12),2)</f>
        <v>5500</v>
      </c>
      <c r="QMK13" s="513" t="s">
        <v>3327</v>
      </c>
      <c r="QML13" s="239" t="s">
        <v>3326</v>
      </c>
      <c r="QMM13" s="240"/>
      <c r="QMN13" s="241" t="s">
        <v>3320</v>
      </c>
      <c r="QMO13" s="242">
        <f t="shared" ref="QMO13" si="5642">ROUND(AVERAGE(QMO10:QMO12),2)</f>
        <v>5500</v>
      </c>
      <c r="QMP13" s="513" t="s">
        <v>3327</v>
      </c>
      <c r="QMQ13" s="239" t="s">
        <v>3326</v>
      </c>
      <c r="QMR13" s="240"/>
      <c r="QMS13" s="241" t="s">
        <v>3320</v>
      </c>
      <c r="QMT13" s="242">
        <f t="shared" ref="QMT13" si="5643">ROUND(AVERAGE(QMT10:QMT12),2)</f>
        <v>5500</v>
      </c>
      <c r="QMU13" s="513" t="s">
        <v>3327</v>
      </c>
      <c r="QMV13" s="239" t="s">
        <v>3326</v>
      </c>
      <c r="QMW13" s="240"/>
      <c r="QMX13" s="241" t="s">
        <v>3320</v>
      </c>
      <c r="QMY13" s="242">
        <f t="shared" ref="QMY13" si="5644">ROUND(AVERAGE(QMY10:QMY12),2)</f>
        <v>5500</v>
      </c>
      <c r="QMZ13" s="513" t="s">
        <v>3327</v>
      </c>
      <c r="QNA13" s="239" t="s">
        <v>3326</v>
      </c>
      <c r="QNB13" s="240"/>
      <c r="QNC13" s="241" t="s">
        <v>3320</v>
      </c>
      <c r="QND13" s="242">
        <f t="shared" ref="QND13" si="5645">ROUND(AVERAGE(QND10:QND12),2)</f>
        <v>5500</v>
      </c>
      <c r="QNE13" s="513" t="s">
        <v>3327</v>
      </c>
      <c r="QNF13" s="239" t="s">
        <v>3326</v>
      </c>
      <c r="QNG13" s="240"/>
      <c r="QNH13" s="241" t="s">
        <v>3320</v>
      </c>
      <c r="QNI13" s="242">
        <f t="shared" ref="QNI13" si="5646">ROUND(AVERAGE(QNI10:QNI12),2)</f>
        <v>5500</v>
      </c>
      <c r="QNJ13" s="513" t="s">
        <v>3327</v>
      </c>
      <c r="QNK13" s="239" t="s">
        <v>3326</v>
      </c>
      <c r="QNL13" s="240"/>
      <c r="QNM13" s="241" t="s">
        <v>3320</v>
      </c>
      <c r="QNN13" s="242">
        <f t="shared" ref="QNN13" si="5647">ROUND(AVERAGE(QNN10:QNN12),2)</f>
        <v>5500</v>
      </c>
      <c r="QNO13" s="513" t="s">
        <v>3327</v>
      </c>
      <c r="QNP13" s="239" t="s">
        <v>3326</v>
      </c>
      <c r="QNQ13" s="240"/>
      <c r="QNR13" s="241" t="s">
        <v>3320</v>
      </c>
      <c r="QNS13" s="242">
        <f t="shared" ref="QNS13" si="5648">ROUND(AVERAGE(QNS10:QNS12),2)</f>
        <v>5500</v>
      </c>
      <c r="QNT13" s="513" t="s">
        <v>3327</v>
      </c>
      <c r="QNU13" s="239" t="s">
        <v>3326</v>
      </c>
      <c r="QNV13" s="240"/>
      <c r="QNW13" s="241" t="s">
        <v>3320</v>
      </c>
      <c r="QNX13" s="242">
        <f t="shared" ref="QNX13" si="5649">ROUND(AVERAGE(QNX10:QNX12),2)</f>
        <v>5500</v>
      </c>
      <c r="QNY13" s="513" t="s">
        <v>3327</v>
      </c>
      <c r="QNZ13" s="239" t="s">
        <v>3326</v>
      </c>
      <c r="QOA13" s="240"/>
      <c r="QOB13" s="241" t="s">
        <v>3320</v>
      </c>
      <c r="QOC13" s="242">
        <f t="shared" ref="QOC13" si="5650">ROUND(AVERAGE(QOC10:QOC12),2)</f>
        <v>5500</v>
      </c>
      <c r="QOD13" s="513" t="s">
        <v>3327</v>
      </c>
      <c r="QOE13" s="239" t="s">
        <v>3326</v>
      </c>
      <c r="QOF13" s="240"/>
      <c r="QOG13" s="241" t="s">
        <v>3320</v>
      </c>
      <c r="QOH13" s="242">
        <f t="shared" ref="QOH13" si="5651">ROUND(AVERAGE(QOH10:QOH12),2)</f>
        <v>5500</v>
      </c>
      <c r="QOI13" s="513" t="s">
        <v>3327</v>
      </c>
      <c r="QOJ13" s="239" t="s">
        <v>3326</v>
      </c>
      <c r="QOK13" s="240"/>
      <c r="QOL13" s="241" t="s">
        <v>3320</v>
      </c>
      <c r="QOM13" s="242">
        <f t="shared" ref="QOM13" si="5652">ROUND(AVERAGE(QOM10:QOM12),2)</f>
        <v>5500</v>
      </c>
      <c r="QON13" s="513" t="s">
        <v>3327</v>
      </c>
      <c r="QOO13" s="239" t="s">
        <v>3326</v>
      </c>
      <c r="QOP13" s="240"/>
      <c r="QOQ13" s="241" t="s">
        <v>3320</v>
      </c>
      <c r="QOR13" s="242">
        <f t="shared" ref="QOR13" si="5653">ROUND(AVERAGE(QOR10:QOR12),2)</f>
        <v>5500</v>
      </c>
      <c r="QOS13" s="513" t="s">
        <v>3327</v>
      </c>
      <c r="QOT13" s="239" t="s">
        <v>3326</v>
      </c>
      <c r="QOU13" s="240"/>
      <c r="QOV13" s="241" t="s">
        <v>3320</v>
      </c>
      <c r="QOW13" s="242">
        <f t="shared" ref="QOW13" si="5654">ROUND(AVERAGE(QOW10:QOW12),2)</f>
        <v>5500</v>
      </c>
      <c r="QOX13" s="513" t="s">
        <v>3327</v>
      </c>
      <c r="QOY13" s="239" t="s">
        <v>3326</v>
      </c>
      <c r="QOZ13" s="240"/>
      <c r="QPA13" s="241" t="s">
        <v>3320</v>
      </c>
      <c r="QPB13" s="242">
        <f t="shared" ref="QPB13" si="5655">ROUND(AVERAGE(QPB10:QPB12),2)</f>
        <v>5500</v>
      </c>
      <c r="QPC13" s="513" t="s">
        <v>3327</v>
      </c>
      <c r="QPD13" s="239" t="s">
        <v>3326</v>
      </c>
      <c r="QPE13" s="240"/>
      <c r="QPF13" s="241" t="s">
        <v>3320</v>
      </c>
      <c r="QPG13" s="242">
        <f t="shared" ref="QPG13" si="5656">ROUND(AVERAGE(QPG10:QPG12),2)</f>
        <v>5500</v>
      </c>
      <c r="QPH13" s="513" t="s">
        <v>3327</v>
      </c>
      <c r="QPI13" s="239" t="s">
        <v>3326</v>
      </c>
      <c r="QPJ13" s="240"/>
      <c r="QPK13" s="241" t="s">
        <v>3320</v>
      </c>
      <c r="QPL13" s="242">
        <f t="shared" ref="QPL13" si="5657">ROUND(AVERAGE(QPL10:QPL12),2)</f>
        <v>5500</v>
      </c>
      <c r="QPM13" s="513" t="s">
        <v>3327</v>
      </c>
      <c r="QPN13" s="239" t="s">
        <v>3326</v>
      </c>
      <c r="QPO13" s="240"/>
      <c r="QPP13" s="241" t="s">
        <v>3320</v>
      </c>
      <c r="QPQ13" s="242">
        <f t="shared" ref="QPQ13" si="5658">ROUND(AVERAGE(QPQ10:QPQ12),2)</f>
        <v>5500</v>
      </c>
      <c r="QPR13" s="513" t="s">
        <v>3327</v>
      </c>
      <c r="QPS13" s="239" t="s">
        <v>3326</v>
      </c>
      <c r="QPT13" s="240"/>
      <c r="QPU13" s="241" t="s">
        <v>3320</v>
      </c>
      <c r="QPV13" s="242">
        <f t="shared" ref="QPV13" si="5659">ROUND(AVERAGE(QPV10:QPV12),2)</f>
        <v>5500</v>
      </c>
      <c r="QPW13" s="513" t="s">
        <v>3327</v>
      </c>
      <c r="QPX13" s="239" t="s">
        <v>3326</v>
      </c>
      <c r="QPY13" s="240"/>
      <c r="QPZ13" s="241" t="s">
        <v>3320</v>
      </c>
      <c r="QQA13" s="242">
        <f t="shared" ref="QQA13" si="5660">ROUND(AVERAGE(QQA10:QQA12),2)</f>
        <v>5500</v>
      </c>
      <c r="QQB13" s="513" t="s">
        <v>3327</v>
      </c>
      <c r="QQC13" s="239" t="s">
        <v>3326</v>
      </c>
      <c r="QQD13" s="240"/>
      <c r="QQE13" s="241" t="s">
        <v>3320</v>
      </c>
      <c r="QQF13" s="242">
        <f t="shared" ref="QQF13" si="5661">ROUND(AVERAGE(QQF10:QQF12),2)</f>
        <v>5500</v>
      </c>
      <c r="QQG13" s="513" t="s">
        <v>3327</v>
      </c>
      <c r="QQH13" s="239" t="s">
        <v>3326</v>
      </c>
      <c r="QQI13" s="240"/>
      <c r="QQJ13" s="241" t="s">
        <v>3320</v>
      </c>
      <c r="QQK13" s="242">
        <f t="shared" ref="QQK13" si="5662">ROUND(AVERAGE(QQK10:QQK12),2)</f>
        <v>5500</v>
      </c>
      <c r="QQL13" s="513" t="s">
        <v>3327</v>
      </c>
      <c r="QQM13" s="239" t="s">
        <v>3326</v>
      </c>
      <c r="QQN13" s="240"/>
      <c r="QQO13" s="241" t="s">
        <v>3320</v>
      </c>
      <c r="QQP13" s="242">
        <f t="shared" ref="QQP13" si="5663">ROUND(AVERAGE(QQP10:QQP12),2)</f>
        <v>5500</v>
      </c>
      <c r="QQQ13" s="513" t="s">
        <v>3327</v>
      </c>
      <c r="QQR13" s="239" t="s">
        <v>3326</v>
      </c>
      <c r="QQS13" s="240"/>
      <c r="QQT13" s="241" t="s">
        <v>3320</v>
      </c>
      <c r="QQU13" s="242">
        <f t="shared" ref="QQU13" si="5664">ROUND(AVERAGE(QQU10:QQU12),2)</f>
        <v>5500</v>
      </c>
      <c r="QQV13" s="513" t="s">
        <v>3327</v>
      </c>
      <c r="QQW13" s="239" t="s">
        <v>3326</v>
      </c>
      <c r="QQX13" s="240"/>
      <c r="QQY13" s="241" t="s">
        <v>3320</v>
      </c>
      <c r="QQZ13" s="242">
        <f t="shared" ref="QQZ13" si="5665">ROUND(AVERAGE(QQZ10:QQZ12),2)</f>
        <v>5500</v>
      </c>
      <c r="QRA13" s="513" t="s">
        <v>3327</v>
      </c>
      <c r="QRB13" s="239" t="s">
        <v>3326</v>
      </c>
      <c r="QRC13" s="240"/>
      <c r="QRD13" s="241" t="s">
        <v>3320</v>
      </c>
      <c r="QRE13" s="242">
        <f t="shared" ref="QRE13" si="5666">ROUND(AVERAGE(QRE10:QRE12),2)</f>
        <v>5500</v>
      </c>
      <c r="QRF13" s="513" t="s">
        <v>3327</v>
      </c>
      <c r="QRG13" s="239" t="s">
        <v>3326</v>
      </c>
      <c r="QRH13" s="240"/>
      <c r="QRI13" s="241" t="s">
        <v>3320</v>
      </c>
      <c r="QRJ13" s="242">
        <f t="shared" ref="QRJ13" si="5667">ROUND(AVERAGE(QRJ10:QRJ12),2)</f>
        <v>5500</v>
      </c>
      <c r="QRK13" s="513" t="s">
        <v>3327</v>
      </c>
      <c r="QRL13" s="239" t="s">
        <v>3326</v>
      </c>
      <c r="QRM13" s="240"/>
      <c r="QRN13" s="241" t="s">
        <v>3320</v>
      </c>
      <c r="QRO13" s="242">
        <f t="shared" ref="QRO13" si="5668">ROUND(AVERAGE(QRO10:QRO12),2)</f>
        <v>5500</v>
      </c>
      <c r="QRP13" s="513" t="s">
        <v>3327</v>
      </c>
      <c r="QRQ13" s="239" t="s">
        <v>3326</v>
      </c>
      <c r="QRR13" s="240"/>
      <c r="QRS13" s="241" t="s">
        <v>3320</v>
      </c>
      <c r="QRT13" s="242">
        <f t="shared" ref="QRT13" si="5669">ROUND(AVERAGE(QRT10:QRT12),2)</f>
        <v>5500</v>
      </c>
      <c r="QRU13" s="513" t="s">
        <v>3327</v>
      </c>
      <c r="QRV13" s="239" t="s">
        <v>3326</v>
      </c>
      <c r="QRW13" s="240"/>
      <c r="QRX13" s="241" t="s">
        <v>3320</v>
      </c>
      <c r="QRY13" s="242">
        <f t="shared" ref="QRY13" si="5670">ROUND(AVERAGE(QRY10:QRY12),2)</f>
        <v>5500</v>
      </c>
      <c r="QRZ13" s="513" t="s">
        <v>3327</v>
      </c>
      <c r="QSA13" s="239" t="s">
        <v>3326</v>
      </c>
      <c r="QSB13" s="240"/>
      <c r="QSC13" s="241" t="s">
        <v>3320</v>
      </c>
      <c r="QSD13" s="242">
        <f t="shared" ref="QSD13" si="5671">ROUND(AVERAGE(QSD10:QSD12),2)</f>
        <v>5500</v>
      </c>
      <c r="QSE13" s="513" t="s">
        <v>3327</v>
      </c>
      <c r="QSF13" s="239" t="s">
        <v>3326</v>
      </c>
      <c r="QSG13" s="240"/>
      <c r="QSH13" s="241" t="s">
        <v>3320</v>
      </c>
      <c r="QSI13" s="242">
        <f t="shared" ref="QSI13" si="5672">ROUND(AVERAGE(QSI10:QSI12),2)</f>
        <v>5500</v>
      </c>
      <c r="QSJ13" s="513" t="s">
        <v>3327</v>
      </c>
      <c r="QSK13" s="239" t="s">
        <v>3326</v>
      </c>
      <c r="QSL13" s="240"/>
      <c r="QSM13" s="241" t="s">
        <v>3320</v>
      </c>
      <c r="QSN13" s="242">
        <f t="shared" ref="QSN13" si="5673">ROUND(AVERAGE(QSN10:QSN12),2)</f>
        <v>5500</v>
      </c>
      <c r="QSO13" s="513" t="s">
        <v>3327</v>
      </c>
      <c r="QSP13" s="239" t="s">
        <v>3326</v>
      </c>
      <c r="QSQ13" s="240"/>
      <c r="QSR13" s="241" t="s">
        <v>3320</v>
      </c>
      <c r="QSS13" s="242">
        <f t="shared" ref="QSS13" si="5674">ROUND(AVERAGE(QSS10:QSS12),2)</f>
        <v>5500</v>
      </c>
      <c r="QST13" s="513" t="s">
        <v>3327</v>
      </c>
      <c r="QSU13" s="239" t="s">
        <v>3326</v>
      </c>
      <c r="QSV13" s="240"/>
      <c r="QSW13" s="241" t="s">
        <v>3320</v>
      </c>
      <c r="QSX13" s="242">
        <f t="shared" ref="QSX13" si="5675">ROUND(AVERAGE(QSX10:QSX12),2)</f>
        <v>5500</v>
      </c>
      <c r="QSY13" s="513" t="s">
        <v>3327</v>
      </c>
      <c r="QSZ13" s="239" t="s">
        <v>3326</v>
      </c>
      <c r="QTA13" s="240"/>
      <c r="QTB13" s="241" t="s">
        <v>3320</v>
      </c>
      <c r="QTC13" s="242">
        <f t="shared" ref="QTC13" si="5676">ROUND(AVERAGE(QTC10:QTC12),2)</f>
        <v>5500</v>
      </c>
      <c r="QTD13" s="513" t="s">
        <v>3327</v>
      </c>
      <c r="QTE13" s="239" t="s">
        <v>3326</v>
      </c>
      <c r="QTF13" s="240"/>
      <c r="QTG13" s="241" t="s">
        <v>3320</v>
      </c>
      <c r="QTH13" s="242">
        <f t="shared" ref="QTH13" si="5677">ROUND(AVERAGE(QTH10:QTH12),2)</f>
        <v>5500</v>
      </c>
      <c r="QTI13" s="513" t="s">
        <v>3327</v>
      </c>
      <c r="QTJ13" s="239" t="s">
        <v>3326</v>
      </c>
      <c r="QTK13" s="240"/>
      <c r="QTL13" s="241" t="s">
        <v>3320</v>
      </c>
      <c r="QTM13" s="242">
        <f t="shared" ref="QTM13" si="5678">ROUND(AVERAGE(QTM10:QTM12),2)</f>
        <v>5500</v>
      </c>
      <c r="QTN13" s="513" t="s">
        <v>3327</v>
      </c>
      <c r="QTO13" s="239" t="s">
        <v>3326</v>
      </c>
      <c r="QTP13" s="240"/>
      <c r="QTQ13" s="241" t="s">
        <v>3320</v>
      </c>
      <c r="QTR13" s="242">
        <f t="shared" ref="QTR13" si="5679">ROUND(AVERAGE(QTR10:QTR12),2)</f>
        <v>5500</v>
      </c>
      <c r="QTS13" s="513" t="s">
        <v>3327</v>
      </c>
      <c r="QTT13" s="239" t="s">
        <v>3326</v>
      </c>
      <c r="QTU13" s="240"/>
      <c r="QTV13" s="241" t="s">
        <v>3320</v>
      </c>
      <c r="QTW13" s="242">
        <f t="shared" ref="QTW13" si="5680">ROUND(AVERAGE(QTW10:QTW12),2)</f>
        <v>5500</v>
      </c>
      <c r="QTX13" s="513" t="s">
        <v>3327</v>
      </c>
      <c r="QTY13" s="239" t="s">
        <v>3326</v>
      </c>
      <c r="QTZ13" s="240"/>
      <c r="QUA13" s="241" t="s">
        <v>3320</v>
      </c>
      <c r="QUB13" s="242">
        <f t="shared" ref="QUB13" si="5681">ROUND(AVERAGE(QUB10:QUB12),2)</f>
        <v>5500</v>
      </c>
      <c r="QUC13" s="513" t="s">
        <v>3327</v>
      </c>
      <c r="QUD13" s="239" t="s">
        <v>3326</v>
      </c>
      <c r="QUE13" s="240"/>
      <c r="QUF13" s="241" t="s">
        <v>3320</v>
      </c>
      <c r="QUG13" s="242">
        <f t="shared" ref="QUG13" si="5682">ROUND(AVERAGE(QUG10:QUG12),2)</f>
        <v>5500</v>
      </c>
      <c r="QUH13" s="513" t="s">
        <v>3327</v>
      </c>
      <c r="QUI13" s="239" t="s">
        <v>3326</v>
      </c>
      <c r="QUJ13" s="240"/>
      <c r="QUK13" s="241" t="s">
        <v>3320</v>
      </c>
      <c r="QUL13" s="242">
        <f t="shared" ref="QUL13" si="5683">ROUND(AVERAGE(QUL10:QUL12),2)</f>
        <v>5500</v>
      </c>
      <c r="QUM13" s="513" t="s">
        <v>3327</v>
      </c>
      <c r="QUN13" s="239" t="s">
        <v>3326</v>
      </c>
      <c r="QUO13" s="240"/>
      <c r="QUP13" s="241" t="s">
        <v>3320</v>
      </c>
      <c r="QUQ13" s="242">
        <f t="shared" ref="QUQ13" si="5684">ROUND(AVERAGE(QUQ10:QUQ12),2)</f>
        <v>5500</v>
      </c>
      <c r="QUR13" s="513" t="s">
        <v>3327</v>
      </c>
      <c r="QUS13" s="239" t="s">
        <v>3326</v>
      </c>
      <c r="QUT13" s="240"/>
      <c r="QUU13" s="241" t="s">
        <v>3320</v>
      </c>
      <c r="QUV13" s="242">
        <f t="shared" ref="QUV13" si="5685">ROUND(AVERAGE(QUV10:QUV12),2)</f>
        <v>5500</v>
      </c>
      <c r="QUW13" s="513" t="s">
        <v>3327</v>
      </c>
      <c r="QUX13" s="239" t="s">
        <v>3326</v>
      </c>
      <c r="QUY13" s="240"/>
      <c r="QUZ13" s="241" t="s">
        <v>3320</v>
      </c>
      <c r="QVA13" s="242">
        <f t="shared" ref="QVA13" si="5686">ROUND(AVERAGE(QVA10:QVA12),2)</f>
        <v>5500</v>
      </c>
      <c r="QVB13" s="513" t="s">
        <v>3327</v>
      </c>
      <c r="QVC13" s="239" t="s">
        <v>3326</v>
      </c>
      <c r="QVD13" s="240"/>
      <c r="QVE13" s="241" t="s">
        <v>3320</v>
      </c>
      <c r="QVF13" s="242">
        <f t="shared" ref="QVF13" si="5687">ROUND(AVERAGE(QVF10:QVF12),2)</f>
        <v>5500</v>
      </c>
      <c r="QVG13" s="513" t="s">
        <v>3327</v>
      </c>
      <c r="QVH13" s="239" t="s">
        <v>3326</v>
      </c>
      <c r="QVI13" s="240"/>
      <c r="QVJ13" s="241" t="s">
        <v>3320</v>
      </c>
      <c r="QVK13" s="242">
        <f t="shared" ref="QVK13" si="5688">ROUND(AVERAGE(QVK10:QVK12),2)</f>
        <v>5500</v>
      </c>
      <c r="QVL13" s="513" t="s">
        <v>3327</v>
      </c>
      <c r="QVM13" s="239" t="s">
        <v>3326</v>
      </c>
      <c r="QVN13" s="240"/>
      <c r="QVO13" s="241" t="s">
        <v>3320</v>
      </c>
      <c r="QVP13" s="242">
        <f t="shared" ref="QVP13" si="5689">ROUND(AVERAGE(QVP10:QVP12),2)</f>
        <v>5500</v>
      </c>
      <c r="QVQ13" s="513" t="s">
        <v>3327</v>
      </c>
      <c r="QVR13" s="239" t="s">
        <v>3326</v>
      </c>
      <c r="QVS13" s="240"/>
      <c r="QVT13" s="241" t="s">
        <v>3320</v>
      </c>
      <c r="QVU13" s="242">
        <f t="shared" ref="QVU13" si="5690">ROUND(AVERAGE(QVU10:QVU12),2)</f>
        <v>5500</v>
      </c>
      <c r="QVV13" s="513" t="s">
        <v>3327</v>
      </c>
      <c r="QVW13" s="239" t="s">
        <v>3326</v>
      </c>
      <c r="QVX13" s="240"/>
      <c r="QVY13" s="241" t="s">
        <v>3320</v>
      </c>
      <c r="QVZ13" s="242">
        <f t="shared" ref="QVZ13" si="5691">ROUND(AVERAGE(QVZ10:QVZ12),2)</f>
        <v>5500</v>
      </c>
      <c r="QWA13" s="513" t="s">
        <v>3327</v>
      </c>
      <c r="QWB13" s="239" t="s">
        <v>3326</v>
      </c>
      <c r="QWC13" s="240"/>
      <c r="QWD13" s="241" t="s">
        <v>3320</v>
      </c>
      <c r="QWE13" s="242">
        <f t="shared" ref="QWE13" si="5692">ROUND(AVERAGE(QWE10:QWE12),2)</f>
        <v>5500</v>
      </c>
      <c r="QWF13" s="513" t="s">
        <v>3327</v>
      </c>
      <c r="QWG13" s="239" t="s">
        <v>3326</v>
      </c>
      <c r="QWH13" s="240"/>
      <c r="QWI13" s="241" t="s">
        <v>3320</v>
      </c>
      <c r="QWJ13" s="242">
        <f t="shared" ref="QWJ13" si="5693">ROUND(AVERAGE(QWJ10:QWJ12),2)</f>
        <v>5500</v>
      </c>
      <c r="QWK13" s="513" t="s">
        <v>3327</v>
      </c>
      <c r="QWL13" s="239" t="s">
        <v>3326</v>
      </c>
      <c r="QWM13" s="240"/>
      <c r="QWN13" s="241" t="s">
        <v>3320</v>
      </c>
      <c r="QWO13" s="242">
        <f t="shared" ref="QWO13" si="5694">ROUND(AVERAGE(QWO10:QWO12),2)</f>
        <v>5500</v>
      </c>
      <c r="QWP13" s="513" t="s">
        <v>3327</v>
      </c>
      <c r="QWQ13" s="239" t="s">
        <v>3326</v>
      </c>
      <c r="QWR13" s="240"/>
      <c r="QWS13" s="241" t="s">
        <v>3320</v>
      </c>
      <c r="QWT13" s="242">
        <f t="shared" ref="QWT13" si="5695">ROUND(AVERAGE(QWT10:QWT12),2)</f>
        <v>5500</v>
      </c>
      <c r="QWU13" s="513" t="s">
        <v>3327</v>
      </c>
      <c r="QWV13" s="239" t="s">
        <v>3326</v>
      </c>
      <c r="QWW13" s="240"/>
      <c r="QWX13" s="241" t="s">
        <v>3320</v>
      </c>
      <c r="QWY13" s="242">
        <f t="shared" ref="QWY13" si="5696">ROUND(AVERAGE(QWY10:QWY12),2)</f>
        <v>5500</v>
      </c>
      <c r="QWZ13" s="513" t="s">
        <v>3327</v>
      </c>
      <c r="QXA13" s="239" t="s">
        <v>3326</v>
      </c>
      <c r="QXB13" s="240"/>
      <c r="QXC13" s="241" t="s">
        <v>3320</v>
      </c>
      <c r="QXD13" s="242">
        <f t="shared" ref="QXD13" si="5697">ROUND(AVERAGE(QXD10:QXD12),2)</f>
        <v>5500</v>
      </c>
      <c r="QXE13" s="513" t="s">
        <v>3327</v>
      </c>
      <c r="QXF13" s="239" t="s">
        <v>3326</v>
      </c>
      <c r="QXG13" s="240"/>
      <c r="QXH13" s="241" t="s">
        <v>3320</v>
      </c>
      <c r="QXI13" s="242">
        <f t="shared" ref="QXI13" si="5698">ROUND(AVERAGE(QXI10:QXI12),2)</f>
        <v>5500</v>
      </c>
      <c r="QXJ13" s="513" t="s">
        <v>3327</v>
      </c>
      <c r="QXK13" s="239" t="s">
        <v>3326</v>
      </c>
      <c r="QXL13" s="240"/>
      <c r="QXM13" s="241" t="s">
        <v>3320</v>
      </c>
      <c r="QXN13" s="242">
        <f t="shared" ref="QXN13" si="5699">ROUND(AVERAGE(QXN10:QXN12),2)</f>
        <v>5500</v>
      </c>
      <c r="QXO13" s="513" t="s">
        <v>3327</v>
      </c>
      <c r="QXP13" s="239" t="s">
        <v>3326</v>
      </c>
      <c r="QXQ13" s="240"/>
      <c r="QXR13" s="241" t="s">
        <v>3320</v>
      </c>
      <c r="QXS13" s="242">
        <f t="shared" ref="QXS13" si="5700">ROUND(AVERAGE(QXS10:QXS12),2)</f>
        <v>5500</v>
      </c>
      <c r="QXT13" s="513" t="s">
        <v>3327</v>
      </c>
      <c r="QXU13" s="239" t="s">
        <v>3326</v>
      </c>
      <c r="QXV13" s="240"/>
      <c r="QXW13" s="241" t="s">
        <v>3320</v>
      </c>
      <c r="QXX13" s="242">
        <f t="shared" ref="QXX13" si="5701">ROUND(AVERAGE(QXX10:QXX12),2)</f>
        <v>5500</v>
      </c>
      <c r="QXY13" s="513" t="s">
        <v>3327</v>
      </c>
      <c r="QXZ13" s="239" t="s">
        <v>3326</v>
      </c>
      <c r="QYA13" s="240"/>
      <c r="QYB13" s="241" t="s">
        <v>3320</v>
      </c>
      <c r="QYC13" s="242">
        <f t="shared" ref="QYC13" si="5702">ROUND(AVERAGE(QYC10:QYC12),2)</f>
        <v>5500</v>
      </c>
      <c r="QYD13" s="513" t="s">
        <v>3327</v>
      </c>
      <c r="QYE13" s="239" t="s">
        <v>3326</v>
      </c>
      <c r="QYF13" s="240"/>
      <c r="QYG13" s="241" t="s">
        <v>3320</v>
      </c>
      <c r="QYH13" s="242">
        <f t="shared" ref="QYH13" si="5703">ROUND(AVERAGE(QYH10:QYH12),2)</f>
        <v>5500</v>
      </c>
      <c r="QYI13" s="513" t="s">
        <v>3327</v>
      </c>
      <c r="QYJ13" s="239" t="s">
        <v>3326</v>
      </c>
      <c r="QYK13" s="240"/>
      <c r="QYL13" s="241" t="s">
        <v>3320</v>
      </c>
      <c r="QYM13" s="242">
        <f t="shared" ref="QYM13" si="5704">ROUND(AVERAGE(QYM10:QYM12),2)</f>
        <v>5500</v>
      </c>
      <c r="QYN13" s="513" t="s">
        <v>3327</v>
      </c>
      <c r="QYO13" s="239" t="s">
        <v>3326</v>
      </c>
      <c r="QYP13" s="240"/>
      <c r="QYQ13" s="241" t="s">
        <v>3320</v>
      </c>
      <c r="QYR13" s="242">
        <f t="shared" ref="QYR13" si="5705">ROUND(AVERAGE(QYR10:QYR12),2)</f>
        <v>5500</v>
      </c>
      <c r="QYS13" s="513" t="s">
        <v>3327</v>
      </c>
      <c r="QYT13" s="239" t="s">
        <v>3326</v>
      </c>
      <c r="QYU13" s="240"/>
      <c r="QYV13" s="241" t="s">
        <v>3320</v>
      </c>
      <c r="QYW13" s="242">
        <f t="shared" ref="QYW13" si="5706">ROUND(AVERAGE(QYW10:QYW12),2)</f>
        <v>5500</v>
      </c>
      <c r="QYX13" s="513" t="s">
        <v>3327</v>
      </c>
      <c r="QYY13" s="239" t="s">
        <v>3326</v>
      </c>
      <c r="QYZ13" s="240"/>
      <c r="QZA13" s="241" t="s">
        <v>3320</v>
      </c>
      <c r="QZB13" s="242">
        <f t="shared" ref="QZB13" si="5707">ROUND(AVERAGE(QZB10:QZB12),2)</f>
        <v>5500</v>
      </c>
      <c r="QZC13" s="513" t="s">
        <v>3327</v>
      </c>
      <c r="QZD13" s="239" t="s">
        <v>3326</v>
      </c>
      <c r="QZE13" s="240"/>
      <c r="QZF13" s="241" t="s">
        <v>3320</v>
      </c>
      <c r="QZG13" s="242">
        <f t="shared" ref="QZG13" si="5708">ROUND(AVERAGE(QZG10:QZG12),2)</f>
        <v>5500</v>
      </c>
      <c r="QZH13" s="513" t="s">
        <v>3327</v>
      </c>
      <c r="QZI13" s="239" t="s">
        <v>3326</v>
      </c>
      <c r="QZJ13" s="240"/>
      <c r="QZK13" s="241" t="s">
        <v>3320</v>
      </c>
      <c r="QZL13" s="242">
        <f t="shared" ref="QZL13" si="5709">ROUND(AVERAGE(QZL10:QZL12),2)</f>
        <v>5500</v>
      </c>
      <c r="QZM13" s="513" t="s">
        <v>3327</v>
      </c>
      <c r="QZN13" s="239" t="s">
        <v>3326</v>
      </c>
      <c r="QZO13" s="240"/>
      <c r="QZP13" s="241" t="s">
        <v>3320</v>
      </c>
      <c r="QZQ13" s="242">
        <f t="shared" ref="QZQ13" si="5710">ROUND(AVERAGE(QZQ10:QZQ12),2)</f>
        <v>5500</v>
      </c>
      <c r="QZR13" s="513" t="s">
        <v>3327</v>
      </c>
      <c r="QZS13" s="239" t="s">
        <v>3326</v>
      </c>
      <c r="QZT13" s="240"/>
      <c r="QZU13" s="241" t="s">
        <v>3320</v>
      </c>
      <c r="QZV13" s="242">
        <f t="shared" ref="QZV13" si="5711">ROUND(AVERAGE(QZV10:QZV12),2)</f>
        <v>5500</v>
      </c>
      <c r="QZW13" s="513" t="s">
        <v>3327</v>
      </c>
      <c r="QZX13" s="239" t="s">
        <v>3326</v>
      </c>
      <c r="QZY13" s="240"/>
      <c r="QZZ13" s="241" t="s">
        <v>3320</v>
      </c>
      <c r="RAA13" s="242">
        <f t="shared" ref="RAA13" si="5712">ROUND(AVERAGE(RAA10:RAA12),2)</f>
        <v>5500</v>
      </c>
      <c r="RAB13" s="513" t="s">
        <v>3327</v>
      </c>
      <c r="RAC13" s="239" t="s">
        <v>3326</v>
      </c>
      <c r="RAD13" s="240"/>
      <c r="RAE13" s="241" t="s">
        <v>3320</v>
      </c>
      <c r="RAF13" s="242">
        <f t="shared" ref="RAF13" si="5713">ROUND(AVERAGE(RAF10:RAF12),2)</f>
        <v>5500</v>
      </c>
      <c r="RAG13" s="513" t="s">
        <v>3327</v>
      </c>
      <c r="RAH13" s="239" t="s">
        <v>3326</v>
      </c>
      <c r="RAI13" s="240"/>
      <c r="RAJ13" s="241" t="s">
        <v>3320</v>
      </c>
      <c r="RAK13" s="242">
        <f t="shared" ref="RAK13" si="5714">ROUND(AVERAGE(RAK10:RAK12),2)</f>
        <v>5500</v>
      </c>
      <c r="RAL13" s="513" t="s">
        <v>3327</v>
      </c>
      <c r="RAM13" s="239" t="s">
        <v>3326</v>
      </c>
      <c r="RAN13" s="240"/>
      <c r="RAO13" s="241" t="s">
        <v>3320</v>
      </c>
      <c r="RAP13" s="242">
        <f t="shared" ref="RAP13" si="5715">ROUND(AVERAGE(RAP10:RAP12),2)</f>
        <v>5500</v>
      </c>
      <c r="RAQ13" s="513" t="s">
        <v>3327</v>
      </c>
      <c r="RAR13" s="239" t="s">
        <v>3326</v>
      </c>
      <c r="RAS13" s="240"/>
      <c r="RAT13" s="241" t="s">
        <v>3320</v>
      </c>
      <c r="RAU13" s="242">
        <f t="shared" ref="RAU13" si="5716">ROUND(AVERAGE(RAU10:RAU12),2)</f>
        <v>5500</v>
      </c>
      <c r="RAV13" s="513" t="s">
        <v>3327</v>
      </c>
      <c r="RAW13" s="239" t="s">
        <v>3326</v>
      </c>
      <c r="RAX13" s="240"/>
      <c r="RAY13" s="241" t="s">
        <v>3320</v>
      </c>
      <c r="RAZ13" s="242">
        <f t="shared" ref="RAZ13" si="5717">ROUND(AVERAGE(RAZ10:RAZ12),2)</f>
        <v>5500</v>
      </c>
      <c r="RBA13" s="513" t="s">
        <v>3327</v>
      </c>
      <c r="RBB13" s="239" t="s">
        <v>3326</v>
      </c>
      <c r="RBC13" s="240"/>
      <c r="RBD13" s="241" t="s">
        <v>3320</v>
      </c>
      <c r="RBE13" s="242">
        <f t="shared" ref="RBE13" si="5718">ROUND(AVERAGE(RBE10:RBE12),2)</f>
        <v>5500</v>
      </c>
      <c r="RBF13" s="513" t="s">
        <v>3327</v>
      </c>
      <c r="RBG13" s="239" t="s">
        <v>3326</v>
      </c>
      <c r="RBH13" s="240"/>
      <c r="RBI13" s="241" t="s">
        <v>3320</v>
      </c>
      <c r="RBJ13" s="242">
        <f t="shared" ref="RBJ13" si="5719">ROUND(AVERAGE(RBJ10:RBJ12),2)</f>
        <v>5500</v>
      </c>
      <c r="RBK13" s="513" t="s">
        <v>3327</v>
      </c>
      <c r="RBL13" s="239" t="s">
        <v>3326</v>
      </c>
      <c r="RBM13" s="240"/>
      <c r="RBN13" s="241" t="s">
        <v>3320</v>
      </c>
      <c r="RBO13" s="242">
        <f t="shared" ref="RBO13" si="5720">ROUND(AVERAGE(RBO10:RBO12),2)</f>
        <v>5500</v>
      </c>
      <c r="RBP13" s="513" t="s">
        <v>3327</v>
      </c>
      <c r="RBQ13" s="239" t="s">
        <v>3326</v>
      </c>
      <c r="RBR13" s="240"/>
      <c r="RBS13" s="241" t="s">
        <v>3320</v>
      </c>
      <c r="RBT13" s="242">
        <f t="shared" ref="RBT13" si="5721">ROUND(AVERAGE(RBT10:RBT12),2)</f>
        <v>5500</v>
      </c>
      <c r="RBU13" s="513" t="s">
        <v>3327</v>
      </c>
      <c r="RBV13" s="239" t="s">
        <v>3326</v>
      </c>
      <c r="RBW13" s="240"/>
      <c r="RBX13" s="241" t="s">
        <v>3320</v>
      </c>
      <c r="RBY13" s="242">
        <f t="shared" ref="RBY13" si="5722">ROUND(AVERAGE(RBY10:RBY12),2)</f>
        <v>5500</v>
      </c>
      <c r="RBZ13" s="513" t="s">
        <v>3327</v>
      </c>
      <c r="RCA13" s="239" t="s">
        <v>3326</v>
      </c>
      <c r="RCB13" s="240"/>
      <c r="RCC13" s="241" t="s">
        <v>3320</v>
      </c>
      <c r="RCD13" s="242">
        <f t="shared" ref="RCD13" si="5723">ROUND(AVERAGE(RCD10:RCD12),2)</f>
        <v>5500</v>
      </c>
      <c r="RCE13" s="513" t="s">
        <v>3327</v>
      </c>
      <c r="RCF13" s="239" t="s">
        <v>3326</v>
      </c>
      <c r="RCG13" s="240"/>
      <c r="RCH13" s="241" t="s">
        <v>3320</v>
      </c>
      <c r="RCI13" s="242">
        <f t="shared" ref="RCI13" si="5724">ROUND(AVERAGE(RCI10:RCI12),2)</f>
        <v>5500</v>
      </c>
      <c r="RCJ13" s="513" t="s">
        <v>3327</v>
      </c>
      <c r="RCK13" s="239" t="s">
        <v>3326</v>
      </c>
      <c r="RCL13" s="240"/>
      <c r="RCM13" s="241" t="s">
        <v>3320</v>
      </c>
      <c r="RCN13" s="242">
        <f t="shared" ref="RCN13" si="5725">ROUND(AVERAGE(RCN10:RCN12),2)</f>
        <v>5500</v>
      </c>
      <c r="RCO13" s="513" t="s">
        <v>3327</v>
      </c>
      <c r="RCP13" s="239" t="s">
        <v>3326</v>
      </c>
      <c r="RCQ13" s="240"/>
      <c r="RCR13" s="241" t="s">
        <v>3320</v>
      </c>
      <c r="RCS13" s="242">
        <f t="shared" ref="RCS13" si="5726">ROUND(AVERAGE(RCS10:RCS12),2)</f>
        <v>5500</v>
      </c>
      <c r="RCT13" s="513" t="s">
        <v>3327</v>
      </c>
      <c r="RCU13" s="239" t="s">
        <v>3326</v>
      </c>
      <c r="RCV13" s="240"/>
      <c r="RCW13" s="241" t="s">
        <v>3320</v>
      </c>
      <c r="RCX13" s="242">
        <f t="shared" ref="RCX13" si="5727">ROUND(AVERAGE(RCX10:RCX12),2)</f>
        <v>5500</v>
      </c>
      <c r="RCY13" s="513" t="s">
        <v>3327</v>
      </c>
      <c r="RCZ13" s="239" t="s">
        <v>3326</v>
      </c>
      <c r="RDA13" s="240"/>
      <c r="RDB13" s="241" t="s">
        <v>3320</v>
      </c>
      <c r="RDC13" s="242">
        <f t="shared" ref="RDC13" si="5728">ROUND(AVERAGE(RDC10:RDC12),2)</f>
        <v>5500</v>
      </c>
      <c r="RDD13" s="513" t="s">
        <v>3327</v>
      </c>
      <c r="RDE13" s="239" t="s">
        <v>3326</v>
      </c>
      <c r="RDF13" s="240"/>
      <c r="RDG13" s="241" t="s">
        <v>3320</v>
      </c>
      <c r="RDH13" s="242">
        <f t="shared" ref="RDH13" si="5729">ROUND(AVERAGE(RDH10:RDH12),2)</f>
        <v>5500</v>
      </c>
      <c r="RDI13" s="513" t="s">
        <v>3327</v>
      </c>
      <c r="RDJ13" s="239" t="s">
        <v>3326</v>
      </c>
      <c r="RDK13" s="240"/>
      <c r="RDL13" s="241" t="s">
        <v>3320</v>
      </c>
      <c r="RDM13" s="242">
        <f t="shared" ref="RDM13" si="5730">ROUND(AVERAGE(RDM10:RDM12),2)</f>
        <v>5500</v>
      </c>
      <c r="RDN13" s="513" t="s">
        <v>3327</v>
      </c>
      <c r="RDO13" s="239" t="s">
        <v>3326</v>
      </c>
      <c r="RDP13" s="240"/>
      <c r="RDQ13" s="241" t="s">
        <v>3320</v>
      </c>
      <c r="RDR13" s="242">
        <f t="shared" ref="RDR13" si="5731">ROUND(AVERAGE(RDR10:RDR12),2)</f>
        <v>5500</v>
      </c>
      <c r="RDS13" s="513" t="s">
        <v>3327</v>
      </c>
      <c r="RDT13" s="239" t="s">
        <v>3326</v>
      </c>
      <c r="RDU13" s="240"/>
      <c r="RDV13" s="241" t="s">
        <v>3320</v>
      </c>
      <c r="RDW13" s="242">
        <f t="shared" ref="RDW13" si="5732">ROUND(AVERAGE(RDW10:RDW12),2)</f>
        <v>5500</v>
      </c>
      <c r="RDX13" s="513" t="s">
        <v>3327</v>
      </c>
      <c r="RDY13" s="239" t="s">
        <v>3326</v>
      </c>
      <c r="RDZ13" s="240"/>
      <c r="REA13" s="241" t="s">
        <v>3320</v>
      </c>
      <c r="REB13" s="242">
        <f t="shared" ref="REB13" si="5733">ROUND(AVERAGE(REB10:REB12),2)</f>
        <v>5500</v>
      </c>
      <c r="REC13" s="513" t="s">
        <v>3327</v>
      </c>
      <c r="RED13" s="239" t="s">
        <v>3326</v>
      </c>
      <c r="REE13" s="240"/>
      <c r="REF13" s="241" t="s">
        <v>3320</v>
      </c>
      <c r="REG13" s="242">
        <f t="shared" ref="REG13" si="5734">ROUND(AVERAGE(REG10:REG12),2)</f>
        <v>5500</v>
      </c>
      <c r="REH13" s="513" t="s">
        <v>3327</v>
      </c>
      <c r="REI13" s="239" t="s">
        <v>3326</v>
      </c>
      <c r="REJ13" s="240"/>
      <c r="REK13" s="241" t="s">
        <v>3320</v>
      </c>
      <c r="REL13" s="242">
        <f t="shared" ref="REL13" si="5735">ROUND(AVERAGE(REL10:REL12),2)</f>
        <v>5500</v>
      </c>
      <c r="REM13" s="513" t="s">
        <v>3327</v>
      </c>
      <c r="REN13" s="239" t="s">
        <v>3326</v>
      </c>
      <c r="REO13" s="240"/>
      <c r="REP13" s="241" t="s">
        <v>3320</v>
      </c>
      <c r="REQ13" s="242">
        <f t="shared" ref="REQ13" si="5736">ROUND(AVERAGE(REQ10:REQ12),2)</f>
        <v>5500</v>
      </c>
      <c r="RER13" s="513" t="s">
        <v>3327</v>
      </c>
      <c r="RES13" s="239" t="s">
        <v>3326</v>
      </c>
      <c r="RET13" s="240"/>
      <c r="REU13" s="241" t="s">
        <v>3320</v>
      </c>
      <c r="REV13" s="242">
        <f t="shared" ref="REV13" si="5737">ROUND(AVERAGE(REV10:REV12),2)</f>
        <v>5500</v>
      </c>
      <c r="REW13" s="513" t="s">
        <v>3327</v>
      </c>
      <c r="REX13" s="239" t="s">
        <v>3326</v>
      </c>
      <c r="REY13" s="240"/>
      <c r="REZ13" s="241" t="s">
        <v>3320</v>
      </c>
      <c r="RFA13" s="242">
        <f t="shared" ref="RFA13" si="5738">ROUND(AVERAGE(RFA10:RFA12),2)</f>
        <v>5500</v>
      </c>
      <c r="RFB13" s="513" t="s">
        <v>3327</v>
      </c>
      <c r="RFC13" s="239" t="s">
        <v>3326</v>
      </c>
      <c r="RFD13" s="240"/>
      <c r="RFE13" s="241" t="s">
        <v>3320</v>
      </c>
      <c r="RFF13" s="242">
        <f t="shared" ref="RFF13" si="5739">ROUND(AVERAGE(RFF10:RFF12),2)</f>
        <v>5500</v>
      </c>
      <c r="RFG13" s="513" t="s">
        <v>3327</v>
      </c>
      <c r="RFH13" s="239" t="s">
        <v>3326</v>
      </c>
      <c r="RFI13" s="240"/>
      <c r="RFJ13" s="241" t="s">
        <v>3320</v>
      </c>
      <c r="RFK13" s="242">
        <f t="shared" ref="RFK13" si="5740">ROUND(AVERAGE(RFK10:RFK12),2)</f>
        <v>5500</v>
      </c>
      <c r="RFL13" s="513" t="s">
        <v>3327</v>
      </c>
      <c r="RFM13" s="239" t="s">
        <v>3326</v>
      </c>
      <c r="RFN13" s="240"/>
      <c r="RFO13" s="241" t="s">
        <v>3320</v>
      </c>
      <c r="RFP13" s="242">
        <f t="shared" ref="RFP13" si="5741">ROUND(AVERAGE(RFP10:RFP12),2)</f>
        <v>5500</v>
      </c>
      <c r="RFQ13" s="513" t="s">
        <v>3327</v>
      </c>
      <c r="RFR13" s="239" t="s">
        <v>3326</v>
      </c>
      <c r="RFS13" s="240"/>
      <c r="RFT13" s="241" t="s">
        <v>3320</v>
      </c>
      <c r="RFU13" s="242">
        <f t="shared" ref="RFU13" si="5742">ROUND(AVERAGE(RFU10:RFU12),2)</f>
        <v>5500</v>
      </c>
      <c r="RFV13" s="513" t="s">
        <v>3327</v>
      </c>
      <c r="RFW13" s="239" t="s">
        <v>3326</v>
      </c>
      <c r="RFX13" s="240"/>
      <c r="RFY13" s="241" t="s">
        <v>3320</v>
      </c>
      <c r="RFZ13" s="242">
        <f t="shared" ref="RFZ13" si="5743">ROUND(AVERAGE(RFZ10:RFZ12),2)</f>
        <v>5500</v>
      </c>
      <c r="RGA13" s="513" t="s">
        <v>3327</v>
      </c>
      <c r="RGB13" s="239" t="s">
        <v>3326</v>
      </c>
      <c r="RGC13" s="240"/>
      <c r="RGD13" s="241" t="s">
        <v>3320</v>
      </c>
      <c r="RGE13" s="242">
        <f t="shared" ref="RGE13" si="5744">ROUND(AVERAGE(RGE10:RGE12),2)</f>
        <v>5500</v>
      </c>
      <c r="RGF13" s="513" t="s">
        <v>3327</v>
      </c>
      <c r="RGG13" s="239" t="s">
        <v>3326</v>
      </c>
      <c r="RGH13" s="240"/>
      <c r="RGI13" s="241" t="s">
        <v>3320</v>
      </c>
      <c r="RGJ13" s="242">
        <f t="shared" ref="RGJ13" si="5745">ROUND(AVERAGE(RGJ10:RGJ12),2)</f>
        <v>5500</v>
      </c>
      <c r="RGK13" s="513" t="s">
        <v>3327</v>
      </c>
      <c r="RGL13" s="239" t="s">
        <v>3326</v>
      </c>
      <c r="RGM13" s="240"/>
      <c r="RGN13" s="241" t="s">
        <v>3320</v>
      </c>
      <c r="RGO13" s="242">
        <f t="shared" ref="RGO13" si="5746">ROUND(AVERAGE(RGO10:RGO12),2)</f>
        <v>5500</v>
      </c>
      <c r="RGP13" s="513" t="s">
        <v>3327</v>
      </c>
      <c r="RGQ13" s="239" t="s">
        <v>3326</v>
      </c>
      <c r="RGR13" s="240"/>
      <c r="RGS13" s="241" t="s">
        <v>3320</v>
      </c>
      <c r="RGT13" s="242">
        <f t="shared" ref="RGT13" si="5747">ROUND(AVERAGE(RGT10:RGT12),2)</f>
        <v>5500</v>
      </c>
      <c r="RGU13" s="513" t="s">
        <v>3327</v>
      </c>
      <c r="RGV13" s="239" t="s">
        <v>3326</v>
      </c>
      <c r="RGW13" s="240"/>
      <c r="RGX13" s="241" t="s">
        <v>3320</v>
      </c>
      <c r="RGY13" s="242">
        <f t="shared" ref="RGY13" si="5748">ROUND(AVERAGE(RGY10:RGY12),2)</f>
        <v>5500</v>
      </c>
      <c r="RGZ13" s="513" t="s">
        <v>3327</v>
      </c>
      <c r="RHA13" s="239" t="s">
        <v>3326</v>
      </c>
      <c r="RHB13" s="240"/>
      <c r="RHC13" s="241" t="s">
        <v>3320</v>
      </c>
      <c r="RHD13" s="242">
        <f t="shared" ref="RHD13" si="5749">ROUND(AVERAGE(RHD10:RHD12),2)</f>
        <v>5500</v>
      </c>
      <c r="RHE13" s="513" t="s">
        <v>3327</v>
      </c>
      <c r="RHF13" s="239" t="s">
        <v>3326</v>
      </c>
      <c r="RHG13" s="240"/>
      <c r="RHH13" s="241" t="s">
        <v>3320</v>
      </c>
      <c r="RHI13" s="242">
        <f t="shared" ref="RHI13" si="5750">ROUND(AVERAGE(RHI10:RHI12),2)</f>
        <v>5500</v>
      </c>
      <c r="RHJ13" s="513" t="s">
        <v>3327</v>
      </c>
      <c r="RHK13" s="239" t="s">
        <v>3326</v>
      </c>
      <c r="RHL13" s="240"/>
      <c r="RHM13" s="241" t="s">
        <v>3320</v>
      </c>
      <c r="RHN13" s="242">
        <f t="shared" ref="RHN13" si="5751">ROUND(AVERAGE(RHN10:RHN12),2)</f>
        <v>5500</v>
      </c>
      <c r="RHO13" s="513" t="s">
        <v>3327</v>
      </c>
      <c r="RHP13" s="239" t="s">
        <v>3326</v>
      </c>
      <c r="RHQ13" s="240"/>
      <c r="RHR13" s="241" t="s">
        <v>3320</v>
      </c>
      <c r="RHS13" s="242">
        <f t="shared" ref="RHS13" si="5752">ROUND(AVERAGE(RHS10:RHS12),2)</f>
        <v>5500</v>
      </c>
      <c r="RHT13" s="513" t="s">
        <v>3327</v>
      </c>
      <c r="RHU13" s="239" t="s">
        <v>3326</v>
      </c>
      <c r="RHV13" s="240"/>
      <c r="RHW13" s="241" t="s">
        <v>3320</v>
      </c>
      <c r="RHX13" s="242">
        <f t="shared" ref="RHX13" si="5753">ROUND(AVERAGE(RHX10:RHX12),2)</f>
        <v>5500</v>
      </c>
    </row>
    <row r="14" spans="1:16380">
      <c r="A14" s="514"/>
      <c r="B14" s="503"/>
      <c r="C14" s="504"/>
      <c r="D14" s="241" t="s">
        <v>4272</v>
      </c>
      <c r="E14" s="242">
        <f>ROUND(MEDIAN(E10:E12),2)</f>
        <v>150</v>
      </c>
      <c r="F14" s="522"/>
      <c r="K14" s="522"/>
      <c r="P14" s="522"/>
      <c r="U14" s="522"/>
      <c r="Z14" s="522"/>
      <c r="AE14" s="522"/>
      <c r="AJ14" s="522"/>
      <c r="AO14" s="522"/>
      <c r="AT14" s="522"/>
      <c r="AY14" s="522"/>
      <c r="BD14" s="522"/>
      <c r="BI14" s="522"/>
      <c r="BN14" s="522"/>
      <c r="BS14" s="522"/>
      <c r="BX14" s="522"/>
      <c r="CC14" s="522"/>
      <c r="CH14" s="522"/>
      <c r="CM14" s="522"/>
      <c r="CR14" s="522"/>
      <c r="CW14" s="522"/>
      <c r="DB14" s="522"/>
      <c r="DG14" s="522"/>
      <c r="DL14" s="522"/>
      <c r="DQ14" s="522"/>
      <c r="DV14" s="522"/>
      <c r="EA14" s="522"/>
      <c r="EF14" s="522"/>
      <c r="EK14" s="522"/>
      <c r="EP14" s="522"/>
      <c r="EU14" s="522"/>
      <c r="EZ14" s="522"/>
      <c r="FE14" s="522"/>
      <c r="FJ14" s="522"/>
      <c r="FO14" s="522"/>
      <c r="FT14" s="522"/>
      <c r="FY14" s="522"/>
      <c r="GD14" s="522"/>
      <c r="GI14" s="522"/>
      <c r="GN14" s="522"/>
      <c r="GS14" s="522"/>
      <c r="GX14" s="522"/>
      <c r="HC14" s="522"/>
      <c r="HH14" s="522"/>
      <c r="HM14" s="522"/>
      <c r="HR14" s="522"/>
      <c r="HW14" s="522"/>
      <c r="IB14" s="522"/>
      <c r="IG14" s="522"/>
      <c r="IL14" s="522"/>
      <c r="IQ14" s="522"/>
      <c r="IV14" s="522"/>
      <c r="JA14" s="522"/>
      <c r="JF14" s="522"/>
      <c r="JK14" s="522"/>
      <c r="JP14" s="522"/>
      <c r="JU14" s="522"/>
      <c r="JZ14" s="522"/>
      <c r="KE14" s="522"/>
      <c r="KJ14" s="522"/>
      <c r="KO14" s="522"/>
      <c r="KT14" s="522"/>
      <c r="KY14" s="522"/>
      <c r="LD14" s="522"/>
      <c r="LI14" s="522"/>
      <c r="LN14" s="522"/>
      <c r="LS14" s="522"/>
      <c r="LX14" s="522"/>
      <c r="MC14" s="522"/>
      <c r="MH14" s="522"/>
      <c r="MM14" s="522"/>
      <c r="MR14" s="522"/>
      <c r="MW14" s="522"/>
      <c r="NB14" s="522"/>
      <c r="NG14" s="522"/>
      <c r="NL14" s="522"/>
      <c r="NQ14" s="522"/>
      <c r="NV14" s="522"/>
      <c r="OA14" s="522"/>
      <c r="OF14" s="522"/>
      <c r="OK14" s="522"/>
      <c r="OP14" s="522"/>
      <c r="OU14" s="522"/>
      <c r="OZ14" s="522"/>
      <c r="PE14" s="522"/>
      <c r="PJ14" s="522"/>
      <c r="PO14" s="522"/>
      <c r="PT14" s="522"/>
      <c r="PY14" s="522"/>
      <c r="QD14" s="522"/>
      <c r="QI14" s="522"/>
      <c r="QN14" s="522"/>
      <c r="QS14" s="522"/>
      <c r="QX14" s="522"/>
      <c r="RC14" s="522"/>
      <c r="RH14" s="522"/>
      <c r="RM14" s="522"/>
      <c r="RR14" s="522"/>
      <c r="RW14" s="522"/>
      <c r="SB14" s="522"/>
      <c r="SG14" s="522"/>
      <c r="SL14" s="522"/>
      <c r="SQ14" s="522"/>
      <c r="SV14" s="522"/>
      <c r="TA14" s="522"/>
      <c r="TF14" s="522"/>
      <c r="TK14" s="522"/>
      <c r="TP14" s="522"/>
      <c r="TU14" s="522"/>
      <c r="TZ14" s="522"/>
      <c r="UE14" s="522"/>
      <c r="UJ14" s="522"/>
      <c r="UO14" s="522"/>
      <c r="UT14" s="522"/>
      <c r="UY14" s="522"/>
      <c r="VD14" s="522"/>
      <c r="VI14" s="522"/>
      <c r="VN14" s="522"/>
      <c r="VS14" s="522"/>
      <c r="VX14" s="522"/>
      <c r="WC14" s="522"/>
      <c r="WH14" s="522"/>
      <c r="WM14" s="522"/>
      <c r="WR14" s="522"/>
      <c r="WW14" s="522"/>
      <c r="XB14" s="522"/>
      <c r="XG14" s="522"/>
      <c r="XL14" s="522"/>
      <c r="XQ14" s="522"/>
      <c r="XV14" s="522"/>
      <c r="YA14" s="522"/>
      <c r="YF14" s="522"/>
      <c r="YK14" s="522"/>
      <c r="YP14" s="522"/>
      <c r="YU14" s="522"/>
      <c r="YZ14" s="522"/>
      <c r="ZE14" s="522"/>
      <c r="ZJ14" s="522"/>
      <c r="ZO14" s="522"/>
      <c r="ZT14" s="522"/>
      <c r="ZY14" s="522"/>
      <c r="AAD14" s="522"/>
      <c r="AAI14" s="522"/>
      <c r="AAN14" s="522"/>
      <c r="AAS14" s="522"/>
      <c r="AAX14" s="522"/>
      <c r="ABC14" s="522"/>
      <c r="ABH14" s="522"/>
      <c r="ABM14" s="522"/>
      <c r="ABR14" s="522"/>
      <c r="ABW14" s="522"/>
      <c r="ACB14" s="522"/>
      <c r="ACG14" s="522"/>
      <c r="ACL14" s="522"/>
      <c r="ACQ14" s="522"/>
      <c r="ACV14" s="522"/>
      <c r="ADA14" s="522"/>
      <c r="ADF14" s="522"/>
      <c r="ADK14" s="522"/>
      <c r="ADP14" s="522"/>
      <c r="ADU14" s="522"/>
      <c r="ADZ14" s="522"/>
      <c r="AEE14" s="522"/>
      <c r="AEJ14" s="522"/>
      <c r="AEO14" s="522"/>
      <c r="AET14" s="522"/>
      <c r="AEY14" s="522"/>
      <c r="AFD14" s="522"/>
      <c r="AFI14" s="522"/>
      <c r="AFN14" s="522"/>
      <c r="AFS14" s="522"/>
      <c r="AFX14" s="522"/>
      <c r="AGC14" s="522"/>
      <c r="AGH14" s="522"/>
      <c r="AGM14" s="522"/>
      <c r="AGR14" s="522"/>
      <c r="AGW14" s="522"/>
      <c r="AHB14" s="522"/>
      <c r="AHG14" s="522"/>
      <c r="AHL14" s="522"/>
      <c r="AHQ14" s="522"/>
      <c r="AHV14" s="522"/>
      <c r="AIA14" s="522"/>
      <c r="AIF14" s="522"/>
      <c r="AIK14" s="522"/>
      <c r="AIP14" s="522"/>
      <c r="AIU14" s="522"/>
      <c r="AIZ14" s="522"/>
      <c r="AJE14" s="522"/>
      <c r="AJJ14" s="522"/>
      <c r="AJO14" s="522"/>
      <c r="AJT14" s="522"/>
      <c r="AJY14" s="522"/>
      <c r="AKD14" s="522"/>
      <c r="AKI14" s="522"/>
      <c r="AKN14" s="522"/>
      <c r="AKS14" s="522"/>
      <c r="AKX14" s="522"/>
      <c r="ALC14" s="522"/>
      <c r="ALH14" s="522"/>
      <c r="ALM14" s="522"/>
      <c r="ALR14" s="522"/>
      <c r="ALW14" s="522"/>
      <c r="AMB14" s="522"/>
      <c r="AMG14" s="522"/>
      <c r="AML14" s="522"/>
      <c r="AMQ14" s="522"/>
      <c r="AMV14" s="522"/>
      <c r="ANA14" s="522"/>
      <c r="ANF14" s="522"/>
      <c r="ANK14" s="522"/>
      <c r="ANP14" s="522"/>
      <c r="ANU14" s="522"/>
      <c r="ANZ14" s="522"/>
      <c r="AOE14" s="522"/>
      <c r="AOJ14" s="522"/>
      <c r="AOO14" s="522"/>
      <c r="AOT14" s="522"/>
      <c r="AOY14" s="522"/>
      <c r="APD14" s="522"/>
      <c r="API14" s="522"/>
      <c r="APN14" s="522"/>
      <c r="APS14" s="522"/>
      <c r="APX14" s="522"/>
      <c r="AQC14" s="522"/>
      <c r="AQH14" s="522"/>
      <c r="AQM14" s="522"/>
      <c r="AQR14" s="522"/>
      <c r="AQW14" s="522"/>
      <c r="ARB14" s="522"/>
      <c r="ARG14" s="522"/>
      <c r="ARL14" s="522"/>
      <c r="ARQ14" s="522"/>
      <c r="ARV14" s="522"/>
      <c r="ASA14" s="522"/>
      <c r="ASF14" s="522"/>
      <c r="ASK14" s="522"/>
      <c r="ASP14" s="522"/>
      <c r="ASU14" s="522"/>
      <c r="ASZ14" s="522"/>
      <c r="ATE14" s="522"/>
      <c r="ATJ14" s="522"/>
      <c r="ATO14" s="522"/>
      <c r="ATT14" s="522"/>
      <c r="ATY14" s="522"/>
      <c r="AUD14" s="522"/>
      <c r="AUI14" s="522"/>
      <c r="AUN14" s="522"/>
      <c r="AUS14" s="522"/>
      <c r="AUX14" s="522"/>
      <c r="AVC14" s="522"/>
      <c r="AVH14" s="522"/>
      <c r="AVM14" s="522"/>
      <c r="AVR14" s="522"/>
      <c r="AVW14" s="522"/>
      <c r="AWB14" s="522"/>
      <c r="AWG14" s="522"/>
      <c r="AWL14" s="522"/>
      <c r="AWQ14" s="522"/>
      <c r="AWV14" s="522"/>
      <c r="AXA14" s="522"/>
      <c r="AXF14" s="522"/>
      <c r="AXK14" s="522"/>
      <c r="AXP14" s="522"/>
      <c r="AXU14" s="522"/>
      <c r="AXZ14" s="522"/>
      <c r="AYE14" s="522"/>
      <c r="AYJ14" s="522"/>
      <c r="AYO14" s="522"/>
      <c r="AYT14" s="522"/>
      <c r="AYY14" s="522"/>
      <c r="AZD14" s="522"/>
      <c r="AZI14" s="522"/>
      <c r="AZN14" s="522"/>
      <c r="AZS14" s="522"/>
      <c r="AZX14" s="522"/>
      <c r="BAC14" s="522"/>
      <c r="BAH14" s="522"/>
      <c r="BAM14" s="522"/>
      <c r="BAR14" s="522"/>
      <c r="BAW14" s="522"/>
      <c r="BBB14" s="522"/>
      <c r="BBG14" s="522"/>
      <c r="BBL14" s="522"/>
      <c r="BBQ14" s="522"/>
      <c r="BBV14" s="522"/>
      <c r="BCA14" s="522"/>
      <c r="BCF14" s="522"/>
      <c r="BCK14" s="522"/>
      <c r="BCP14" s="522"/>
      <c r="BCU14" s="522"/>
      <c r="BCZ14" s="522"/>
      <c r="BDE14" s="522"/>
      <c r="BDJ14" s="522"/>
      <c r="BDO14" s="522"/>
      <c r="BDT14" s="522"/>
      <c r="BDY14" s="522"/>
      <c r="BED14" s="522"/>
      <c r="BEI14" s="522"/>
      <c r="BEN14" s="522"/>
      <c r="BES14" s="522"/>
      <c r="BEX14" s="522"/>
      <c r="BFC14" s="522"/>
      <c r="BFH14" s="522"/>
      <c r="BFM14" s="522"/>
      <c r="BFR14" s="522"/>
      <c r="BFW14" s="522"/>
      <c r="BGB14" s="522"/>
      <c r="BGG14" s="522"/>
      <c r="BGL14" s="522"/>
      <c r="BGQ14" s="522"/>
      <c r="BGV14" s="522"/>
      <c r="BHA14" s="522"/>
      <c r="BHF14" s="522"/>
      <c r="BHK14" s="522"/>
      <c r="BHP14" s="522"/>
      <c r="BHU14" s="522"/>
      <c r="BHZ14" s="522"/>
      <c r="BIE14" s="522"/>
      <c r="BIJ14" s="522"/>
      <c r="BIO14" s="522"/>
      <c r="BIT14" s="522"/>
      <c r="BIY14" s="522"/>
      <c r="BJD14" s="522"/>
      <c r="BJI14" s="522"/>
      <c r="BJN14" s="522"/>
      <c r="BJS14" s="522"/>
      <c r="BJX14" s="522"/>
      <c r="BKC14" s="522"/>
      <c r="BKH14" s="522"/>
      <c r="BKM14" s="522"/>
      <c r="BKR14" s="522"/>
      <c r="BKW14" s="522"/>
      <c r="BLB14" s="522"/>
      <c r="BLG14" s="522"/>
      <c r="BLL14" s="522"/>
      <c r="BLQ14" s="522"/>
      <c r="BLV14" s="522"/>
      <c r="BMA14" s="522"/>
      <c r="BMF14" s="522"/>
      <c r="BMK14" s="522"/>
      <c r="BMP14" s="522"/>
      <c r="BMU14" s="522"/>
      <c r="BMZ14" s="522"/>
      <c r="BNE14" s="522"/>
      <c r="BNJ14" s="522"/>
      <c r="BNO14" s="522"/>
      <c r="BNT14" s="522"/>
      <c r="BNY14" s="522"/>
      <c r="BOD14" s="522"/>
      <c r="BOI14" s="522"/>
      <c r="BON14" s="522"/>
      <c r="BOS14" s="522"/>
      <c r="BOX14" s="522"/>
      <c r="BPC14" s="522"/>
      <c r="BPH14" s="522"/>
      <c r="BPM14" s="522"/>
      <c r="BPR14" s="522"/>
      <c r="BPW14" s="522"/>
      <c r="BQB14" s="522"/>
      <c r="BQG14" s="522"/>
      <c r="BQL14" s="522"/>
      <c r="BQQ14" s="522"/>
      <c r="BQV14" s="522"/>
      <c r="BRA14" s="522"/>
      <c r="BRF14" s="522"/>
      <c r="BRK14" s="522"/>
      <c r="BRP14" s="522"/>
      <c r="BRU14" s="522"/>
      <c r="BRZ14" s="522"/>
      <c r="BSE14" s="522"/>
      <c r="BSJ14" s="522"/>
      <c r="BSO14" s="522"/>
      <c r="BST14" s="522"/>
      <c r="BSY14" s="522"/>
      <c r="BTD14" s="522"/>
      <c r="BTI14" s="522"/>
      <c r="BTN14" s="522"/>
      <c r="BTS14" s="522"/>
      <c r="BTX14" s="522"/>
      <c r="BUC14" s="522"/>
      <c r="BUH14" s="522"/>
      <c r="BUM14" s="522"/>
      <c r="BUR14" s="522"/>
      <c r="BUW14" s="522"/>
      <c r="BVB14" s="522"/>
      <c r="BVG14" s="522"/>
      <c r="BVL14" s="522"/>
      <c r="BVQ14" s="522"/>
      <c r="BVV14" s="522"/>
      <c r="BWA14" s="522"/>
      <c r="BWF14" s="522"/>
      <c r="BWK14" s="522"/>
      <c r="BWP14" s="522"/>
      <c r="BWU14" s="522"/>
      <c r="BWZ14" s="522"/>
      <c r="BXE14" s="522"/>
      <c r="BXJ14" s="522"/>
      <c r="BXO14" s="522"/>
      <c r="BXT14" s="522"/>
      <c r="BXY14" s="522"/>
      <c r="BYD14" s="522"/>
      <c r="BYI14" s="522"/>
      <c r="BYN14" s="522"/>
      <c r="BYS14" s="522"/>
      <c r="BYX14" s="522"/>
      <c r="BZC14" s="522"/>
      <c r="BZH14" s="522"/>
      <c r="BZM14" s="522"/>
      <c r="BZR14" s="522"/>
      <c r="BZW14" s="522"/>
      <c r="CAB14" s="522"/>
      <c r="CAG14" s="522"/>
      <c r="CAL14" s="522"/>
      <c r="CAQ14" s="522"/>
      <c r="CAV14" s="522"/>
      <c r="CBA14" s="522"/>
      <c r="CBF14" s="522"/>
      <c r="CBK14" s="522"/>
      <c r="CBP14" s="522"/>
      <c r="CBU14" s="522"/>
      <c r="CBZ14" s="522"/>
      <c r="CCE14" s="522"/>
      <c r="CCJ14" s="522"/>
      <c r="CCO14" s="522"/>
      <c r="CCT14" s="522"/>
      <c r="CCY14" s="522"/>
      <c r="CDD14" s="522"/>
      <c r="CDI14" s="522"/>
      <c r="CDN14" s="522"/>
      <c r="CDS14" s="522"/>
      <c r="CDX14" s="522"/>
      <c r="CEC14" s="522"/>
      <c r="CEH14" s="522"/>
      <c r="CEM14" s="522"/>
      <c r="CER14" s="522"/>
      <c r="CEW14" s="522"/>
      <c r="CFB14" s="522"/>
      <c r="CFG14" s="522"/>
      <c r="CFL14" s="522"/>
      <c r="CFQ14" s="522"/>
      <c r="CFV14" s="522"/>
      <c r="CGA14" s="522"/>
      <c r="CGF14" s="522"/>
      <c r="CGK14" s="522"/>
      <c r="CGP14" s="522"/>
      <c r="CGU14" s="522"/>
      <c r="CGZ14" s="522"/>
      <c r="CHE14" s="522"/>
      <c r="CHJ14" s="522"/>
      <c r="CHO14" s="522"/>
      <c r="CHT14" s="522"/>
      <c r="CHY14" s="522"/>
      <c r="CID14" s="522"/>
      <c r="CII14" s="522"/>
      <c r="CIN14" s="522"/>
      <c r="CIS14" s="522"/>
      <c r="CIX14" s="522"/>
      <c r="CJC14" s="522"/>
      <c r="CJH14" s="522"/>
      <c r="CJM14" s="522"/>
      <c r="CJR14" s="522"/>
      <c r="CJW14" s="522"/>
      <c r="CKB14" s="522"/>
      <c r="CKG14" s="522"/>
      <c r="CKL14" s="522"/>
      <c r="CKQ14" s="522"/>
      <c r="CKV14" s="522"/>
      <c r="CLA14" s="522"/>
      <c r="CLF14" s="522"/>
      <c r="CLK14" s="522"/>
      <c r="CLP14" s="522"/>
      <c r="CLU14" s="522"/>
      <c r="CLZ14" s="522"/>
      <c r="CME14" s="522"/>
      <c r="CMJ14" s="522"/>
      <c r="CMO14" s="522"/>
      <c r="CMT14" s="522"/>
      <c r="CMY14" s="522"/>
      <c r="CND14" s="522"/>
      <c r="CNI14" s="522"/>
      <c r="CNN14" s="522"/>
      <c r="CNS14" s="522"/>
      <c r="CNX14" s="522"/>
      <c r="COC14" s="522"/>
      <c r="COH14" s="522"/>
      <c r="COM14" s="522"/>
      <c r="COR14" s="522"/>
      <c r="COW14" s="522"/>
      <c r="CPB14" s="522"/>
      <c r="CPG14" s="522"/>
      <c r="CPL14" s="522"/>
      <c r="CPQ14" s="522"/>
      <c r="CPV14" s="522"/>
      <c r="CQA14" s="522"/>
      <c r="CQF14" s="522"/>
      <c r="CQK14" s="522"/>
      <c r="CQP14" s="522"/>
      <c r="CQU14" s="522"/>
      <c r="CQZ14" s="522"/>
      <c r="CRE14" s="522"/>
      <c r="CRJ14" s="522"/>
      <c r="CRO14" s="522"/>
      <c r="CRT14" s="522"/>
      <c r="CRY14" s="522"/>
      <c r="CSD14" s="522"/>
      <c r="CSI14" s="522"/>
      <c r="CSN14" s="522"/>
      <c r="CSS14" s="522"/>
      <c r="CSX14" s="522"/>
      <c r="CTC14" s="522"/>
      <c r="CTH14" s="522"/>
      <c r="CTM14" s="522"/>
      <c r="CTR14" s="522"/>
      <c r="CTW14" s="522"/>
      <c r="CUB14" s="522"/>
      <c r="CUG14" s="522"/>
      <c r="CUL14" s="522"/>
      <c r="CUQ14" s="522"/>
      <c r="CUV14" s="522"/>
      <c r="CVA14" s="522"/>
      <c r="CVF14" s="522"/>
      <c r="CVK14" s="522"/>
      <c r="CVP14" s="522"/>
      <c r="CVU14" s="522"/>
      <c r="CVZ14" s="522"/>
      <c r="CWE14" s="522"/>
      <c r="CWJ14" s="522"/>
      <c r="CWO14" s="522"/>
      <c r="CWT14" s="522"/>
      <c r="CWY14" s="522"/>
      <c r="CXD14" s="522"/>
      <c r="CXI14" s="522"/>
      <c r="CXN14" s="522"/>
      <c r="CXS14" s="522"/>
      <c r="CXX14" s="522"/>
      <c r="CYC14" s="522"/>
      <c r="CYH14" s="522"/>
      <c r="CYM14" s="522"/>
      <c r="CYR14" s="522"/>
      <c r="CYW14" s="522"/>
      <c r="CZB14" s="522"/>
      <c r="CZG14" s="522"/>
      <c r="CZL14" s="522"/>
      <c r="CZQ14" s="522"/>
      <c r="CZV14" s="522"/>
      <c r="DAA14" s="522"/>
      <c r="DAF14" s="522"/>
      <c r="DAK14" s="522"/>
      <c r="DAP14" s="522"/>
      <c r="DAU14" s="522"/>
      <c r="DAZ14" s="522"/>
      <c r="DBE14" s="522"/>
      <c r="DBJ14" s="522"/>
      <c r="DBO14" s="522"/>
      <c r="DBT14" s="522"/>
      <c r="DBY14" s="522"/>
      <c r="DCD14" s="522"/>
      <c r="DCI14" s="522"/>
      <c r="DCN14" s="522"/>
      <c r="DCS14" s="522"/>
      <c r="DCX14" s="522"/>
      <c r="DDC14" s="522"/>
      <c r="DDH14" s="522"/>
      <c r="DDM14" s="522"/>
      <c r="DDR14" s="522"/>
      <c r="DDW14" s="522"/>
      <c r="DEB14" s="522"/>
      <c r="DEG14" s="522"/>
      <c r="DEL14" s="522"/>
      <c r="DEQ14" s="522"/>
      <c r="DEV14" s="522"/>
      <c r="DFA14" s="522"/>
      <c r="DFF14" s="522"/>
      <c r="DFK14" s="522"/>
      <c r="DFP14" s="522"/>
      <c r="DFU14" s="522"/>
      <c r="DFZ14" s="522"/>
      <c r="DGE14" s="522"/>
      <c r="DGJ14" s="522"/>
      <c r="DGO14" s="522"/>
      <c r="DGT14" s="522"/>
      <c r="DGY14" s="522"/>
      <c r="DHD14" s="522"/>
      <c r="DHI14" s="522"/>
      <c r="DHN14" s="522"/>
      <c r="DHS14" s="522"/>
      <c r="DHX14" s="522"/>
      <c r="DIC14" s="522"/>
      <c r="DIH14" s="522"/>
      <c r="DIM14" s="522"/>
      <c r="DIR14" s="522"/>
      <c r="DIW14" s="522"/>
      <c r="DJB14" s="522"/>
      <c r="DJG14" s="522"/>
      <c r="DJL14" s="522"/>
      <c r="DJQ14" s="522"/>
      <c r="DJV14" s="522"/>
      <c r="DKA14" s="522"/>
      <c r="DKF14" s="522"/>
      <c r="DKK14" s="522"/>
      <c r="DKP14" s="522"/>
      <c r="DKU14" s="522"/>
      <c r="DKZ14" s="522"/>
      <c r="DLE14" s="522"/>
      <c r="DLJ14" s="522"/>
      <c r="DLO14" s="522"/>
      <c r="DLT14" s="522"/>
      <c r="DLY14" s="522"/>
      <c r="DMD14" s="522"/>
      <c r="DMI14" s="522"/>
      <c r="DMN14" s="522"/>
      <c r="DMS14" s="522"/>
      <c r="DMX14" s="522"/>
      <c r="DNC14" s="522"/>
      <c r="DNH14" s="522"/>
      <c r="DNM14" s="522"/>
      <c r="DNR14" s="522"/>
      <c r="DNW14" s="522"/>
      <c r="DOB14" s="522"/>
      <c r="DOG14" s="522"/>
      <c r="DOL14" s="522"/>
      <c r="DOQ14" s="522"/>
      <c r="DOV14" s="522"/>
      <c r="DPA14" s="522"/>
      <c r="DPF14" s="522"/>
      <c r="DPK14" s="522"/>
      <c r="DPP14" s="522"/>
      <c r="DPU14" s="522"/>
      <c r="DPZ14" s="522"/>
      <c r="DQE14" s="522"/>
      <c r="DQJ14" s="522"/>
      <c r="DQO14" s="522"/>
      <c r="DQT14" s="522"/>
      <c r="DQY14" s="522"/>
      <c r="DRD14" s="522"/>
      <c r="DRI14" s="522"/>
      <c r="DRN14" s="522"/>
      <c r="DRS14" s="522"/>
      <c r="DRX14" s="522"/>
      <c r="DSC14" s="522"/>
      <c r="DSH14" s="522"/>
      <c r="DSM14" s="522"/>
      <c r="DSR14" s="522"/>
      <c r="DSW14" s="522"/>
      <c r="DTB14" s="522"/>
      <c r="DTG14" s="522"/>
      <c r="DTL14" s="522"/>
      <c r="DTQ14" s="522"/>
      <c r="DTV14" s="522"/>
      <c r="DUA14" s="522"/>
      <c r="DUF14" s="522"/>
      <c r="DUK14" s="522"/>
      <c r="DUP14" s="522"/>
      <c r="DUU14" s="522"/>
      <c r="DUZ14" s="522"/>
      <c r="DVE14" s="522"/>
      <c r="DVJ14" s="522"/>
      <c r="DVO14" s="522"/>
      <c r="DVT14" s="522"/>
      <c r="DVY14" s="522"/>
      <c r="DWD14" s="522"/>
      <c r="DWI14" s="522"/>
      <c r="DWN14" s="522"/>
      <c r="DWS14" s="522"/>
      <c r="DWX14" s="522"/>
      <c r="DXC14" s="522"/>
      <c r="DXH14" s="522"/>
      <c r="DXM14" s="522"/>
      <c r="DXR14" s="522"/>
      <c r="DXW14" s="522"/>
      <c r="DYB14" s="522"/>
      <c r="DYG14" s="522"/>
      <c r="DYL14" s="522"/>
      <c r="DYQ14" s="522"/>
      <c r="DYV14" s="522"/>
      <c r="DZA14" s="522"/>
      <c r="DZF14" s="522"/>
      <c r="DZK14" s="522"/>
      <c r="DZP14" s="522"/>
      <c r="DZU14" s="522"/>
      <c r="DZZ14" s="522"/>
      <c r="EAE14" s="522"/>
      <c r="EAJ14" s="522"/>
      <c r="EAO14" s="522"/>
      <c r="EAT14" s="522"/>
      <c r="EAY14" s="522"/>
      <c r="EBD14" s="522"/>
      <c r="EBI14" s="522"/>
      <c r="EBN14" s="522"/>
      <c r="EBS14" s="522"/>
      <c r="EBX14" s="522"/>
      <c r="ECC14" s="522"/>
      <c r="ECH14" s="522"/>
      <c r="ECM14" s="522"/>
      <c r="ECR14" s="522"/>
      <c r="ECW14" s="522"/>
      <c r="EDB14" s="522"/>
      <c r="EDG14" s="522"/>
      <c r="EDL14" s="522"/>
      <c r="EDQ14" s="522"/>
      <c r="EDV14" s="522"/>
      <c r="EEA14" s="522"/>
      <c r="EEF14" s="522"/>
      <c r="EEK14" s="522"/>
      <c r="EEP14" s="522"/>
      <c r="EEU14" s="522"/>
      <c r="EEZ14" s="522"/>
      <c r="EFE14" s="522"/>
      <c r="EFJ14" s="522"/>
      <c r="EFO14" s="522"/>
      <c r="EFT14" s="522"/>
      <c r="EFY14" s="522"/>
      <c r="EGD14" s="522"/>
      <c r="EGI14" s="522"/>
      <c r="EGN14" s="522"/>
      <c r="EGS14" s="522"/>
      <c r="EGX14" s="522"/>
      <c r="EHC14" s="522"/>
      <c r="EHH14" s="522"/>
      <c r="EHM14" s="522"/>
      <c r="EHR14" s="522"/>
      <c r="EHW14" s="522"/>
      <c r="EIB14" s="522"/>
      <c r="EIG14" s="522"/>
      <c r="EIL14" s="522"/>
      <c r="EIQ14" s="522"/>
      <c r="EIV14" s="522"/>
      <c r="EJA14" s="522"/>
      <c r="EJF14" s="522"/>
      <c r="EJK14" s="522"/>
      <c r="EJP14" s="522"/>
      <c r="EJU14" s="522"/>
      <c r="EJZ14" s="522"/>
      <c r="EKE14" s="522"/>
      <c r="EKJ14" s="522"/>
      <c r="EKO14" s="522"/>
      <c r="EKT14" s="522"/>
      <c r="EKY14" s="522"/>
      <c r="ELD14" s="522"/>
      <c r="ELI14" s="522"/>
      <c r="ELN14" s="522"/>
      <c r="ELS14" s="522"/>
      <c r="ELX14" s="522"/>
      <c r="EMC14" s="522"/>
      <c r="EMH14" s="522"/>
      <c r="EMM14" s="522"/>
      <c r="EMR14" s="522"/>
      <c r="EMW14" s="522"/>
      <c r="ENB14" s="522"/>
      <c r="ENG14" s="522"/>
      <c r="ENL14" s="522"/>
      <c r="ENQ14" s="522"/>
      <c r="ENV14" s="522"/>
      <c r="EOA14" s="522"/>
      <c r="EOF14" s="522"/>
      <c r="EOK14" s="522"/>
      <c r="EOP14" s="522"/>
      <c r="EOU14" s="522"/>
      <c r="EOZ14" s="522"/>
      <c r="EPE14" s="522"/>
      <c r="EPJ14" s="522"/>
      <c r="EPO14" s="522"/>
      <c r="EPT14" s="522"/>
      <c r="EPY14" s="522"/>
      <c r="EQD14" s="522"/>
      <c r="EQI14" s="522"/>
      <c r="EQN14" s="522"/>
      <c r="EQS14" s="522"/>
      <c r="EQX14" s="522"/>
      <c r="ERC14" s="522"/>
      <c r="ERH14" s="522"/>
      <c r="ERM14" s="522"/>
      <c r="ERR14" s="522"/>
      <c r="ERW14" s="522"/>
      <c r="ESB14" s="522"/>
      <c r="ESG14" s="522"/>
      <c r="ESL14" s="522"/>
      <c r="ESQ14" s="522"/>
      <c r="ESV14" s="522"/>
      <c r="ETA14" s="522"/>
      <c r="ETF14" s="522"/>
      <c r="ETK14" s="522"/>
      <c r="ETP14" s="522"/>
      <c r="ETU14" s="522"/>
      <c r="ETZ14" s="522"/>
      <c r="EUE14" s="522"/>
      <c r="EUJ14" s="522"/>
      <c r="EUO14" s="522"/>
      <c r="EUT14" s="522"/>
      <c r="EUY14" s="522"/>
      <c r="EVD14" s="522"/>
      <c r="EVI14" s="522"/>
      <c r="EVN14" s="522"/>
      <c r="EVS14" s="522"/>
      <c r="EVX14" s="522"/>
      <c r="EWC14" s="522"/>
      <c r="EWH14" s="522"/>
      <c r="EWM14" s="522"/>
      <c r="EWR14" s="522"/>
      <c r="EWW14" s="522"/>
      <c r="EXB14" s="522"/>
      <c r="EXG14" s="522"/>
      <c r="EXL14" s="522"/>
      <c r="EXQ14" s="522"/>
      <c r="EXV14" s="522"/>
      <c r="EYA14" s="522"/>
      <c r="EYF14" s="522"/>
      <c r="EYK14" s="522"/>
      <c r="EYP14" s="522"/>
      <c r="EYU14" s="522"/>
      <c r="EYZ14" s="522"/>
      <c r="EZE14" s="522"/>
      <c r="EZJ14" s="522"/>
      <c r="EZO14" s="522"/>
      <c r="EZT14" s="522"/>
      <c r="EZY14" s="522"/>
      <c r="FAD14" s="522"/>
      <c r="FAI14" s="522"/>
      <c r="FAN14" s="522"/>
      <c r="FAS14" s="522"/>
      <c r="FAX14" s="522"/>
      <c r="FBC14" s="522"/>
      <c r="FBH14" s="522"/>
      <c r="FBM14" s="522"/>
      <c r="FBR14" s="522"/>
      <c r="FBW14" s="522"/>
      <c r="FCB14" s="522"/>
      <c r="FCG14" s="522"/>
      <c r="FCL14" s="522"/>
      <c r="FCQ14" s="522"/>
      <c r="FCV14" s="522"/>
      <c r="FDA14" s="522"/>
      <c r="FDF14" s="522"/>
      <c r="FDK14" s="522"/>
      <c r="FDP14" s="522"/>
      <c r="FDU14" s="522"/>
      <c r="FDZ14" s="522"/>
      <c r="FEE14" s="522"/>
      <c r="FEJ14" s="522"/>
      <c r="FEO14" s="522"/>
      <c r="FET14" s="522"/>
      <c r="FEY14" s="522"/>
      <c r="FFD14" s="522"/>
      <c r="FFI14" s="522"/>
      <c r="FFN14" s="522"/>
      <c r="FFS14" s="522"/>
      <c r="FFX14" s="522"/>
      <c r="FGC14" s="522"/>
      <c r="FGH14" s="522"/>
      <c r="FGM14" s="522"/>
      <c r="FGR14" s="522"/>
      <c r="FGW14" s="522"/>
      <c r="FHB14" s="522"/>
      <c r="FHG14" s="522"/>
      <c r="FHL14" s="522"/>
      <c r="FHQ14" s="522"/>
      <c r="FHV14" s="522"/>
      <c r="FIA14" s="522"/>
      <c r="FIF14" s="522"/>
      <c r="FIK14" s="522"/>
      <c r="FIP14" s="522"/>
      <c r="FIU14" s="522"/>
      <c r="FIZ14" s="522"/>
      <c r="FJE14" s="522"/>
      <c r="FJJ14" s="522"/>
      <c r="FJO14" s="522"/>
      <c r="FJT14" s="522"/>
      <c r="FJY14" s="522"/>
      <c r="FKD14" s="522"/>
      <c r="FKI14" s="522"/>
      <c r="FKN14" s="522"/>
      <c r="FKS14" s="522"/>
      <c r="FKX14" s="522"/>
      <c r="FLC14" s="522"/>
      <c r="FLH14" s="522"/>
      <c r="FLM14" s="522"/>
      <c r="FLR14" s="522"/>
      <c r="FLW14" s="522"/>
      <c r="FMB14" s="522"/>
      <c r="FMG14" s="522"/>
      <c r="FML14" s="522"/>
      <c r="FMQ14" s="522"/>
      <c r="FMV14" s="522"/>
      <c r="FNA14" s="522"/>
      <c r="FNF14" s="522"/>
      <c r="FNK14" s="522"/>
      <c r="FNP14" s="522"/>
      <c r="FNU14" s="522"/>
      <c r="FNZ14" s="522"/>
      <c r="FOE14" s="522"/>
      <c r="FOJ14" s="522"/>
      <c r="FOO14" s="522"/>
      <c r="FOT14" s="522"/>
      <c r="FOY14" s="522"/>
      <c r="FPD14" s="522"/>
      <c r="FPI14" s="522"/>
      <c r="FPN14" s="522"/>
      <c r="FPS14" s="522"/>
      <c r="FPX14" s="522"/>
      <c r="FQC14" s="522"/>
      <c r="FQH14" s="522"/>
      <c r="FQM14" s="522"/>
      <c r="FQR14" s="522"/>
      <c r="FQW14" s="522"/>
      <c r="FRB14" s="522"/>
      <c r="FRG14" s="522"/>
      <c r="FRL14" s="522"/>
      <c r="FRQ14" s="522"/>
      <c r="FRV14" s="522"/>
      <c r="FSA14" s="522"/>
      <c r="FSF14" s="522"/>
      <c r="FSK14" s="522"/>
      <c r="FSP14" s="522"/>
      <c r="FSU14" s="522"/>
      <c r="FSZ14" s="522"/>
      <c r="FTE14" s="522"/>
      <c r="FTJ14" s="522"/>
      <c r="FTO14" s="522"/>
      <c r="FTT14" s="522"/>
      <c r="FTY14" s="522"/>
      <c r="FUD14" s="522"/>
      <c r="FUI14" s="522"/>
      <c r="FUN14" s="522"/>
      <c r="FUS14" s="522"/>
      <c r="FUX14" s="522"/>
      <c r="FVC14" s="522"/>
      <c r="FVH14" s="522"/>
      <c r="FVM14" s="522"/>
      <c r="FVR14" s="522"/>
      <c r="FVW14" s="522"/>
      <c r="FWB14" s="522"/>
      <c r="FWG14" s="522"/>
      <c r="FWL14" s="522"/>
      <c r="FWQ14" s="522"/>
      <c r="FWV14" s="522"/>
      <c r="FXA14" s="522"/>
      <c r="FXF14" s="522"/>
      <c r="FXK14" s="522"/>
      <c r="FXP14" s="522"/>
      <c r="FXU14" s="522"/>
      <c r="FXZ14" s="522"/>
      <c r="FYE14" s="522"/>
      <c r="FYJ14" s="522"/>
      <c r="FYO14" s="522"/>
      <c r="FYT14" s="522"/>
      <c r="FYY14" s="522"/>
      <c r="FZD14" s="522"/>
      <c r="FZI14" s="522"/>
      <c r="FZN14" s="522"/>
      <c r="FZS14" s="522"/>
      <c r="FZX14" s="522"/>
      <c r="GAC14" s="522"/>
      <c r="GAH14" s="522"/>
      <c r="GAM14" s="522"/>
      <c r="GAR14" s="522"/>
      <c r="GAW14" s="522"/>
      <c r="GBB14" s="522"/>
      <c r="GBG14" s="522"/>
      <c r="GBL14" s="522"/>
      <c r="GBQ14" s="522"/>
      <c r="GBV14" s="522"/>
      <c r="GCA14" s="522"/>
      <c r="GCF14" s="522"/>
      <c r="GCK14" s="522"/>
      <c r="GCP14" s="522"/>
      <c r="GCU14" s="522"/>
      <c r="GCZ14" s="522"/>
      <c r="GDE14" s="522"/>
      <c r="GDJ14" s="522"/>
      <c r="GDO14" s="522"/>
      <c r="GDT14" s="522"/>
      <c r="GDY14" s="522"/>
      <c r="GED14" s="522"/>
      <c r="GEI14" s="522"/>
      <c r="GEN14" s="522"/>
      <c r="GES14" s="522"/>
      <c r="GEX14" s="522"/>
      <c r="GFC14" s="522"/>
      <c r="GFH14" s="522"/>
      <c r="GFM14" s="522"/>
      <c r="GFR14" s="522"/>
      <c r="GFW14" s="522"/>
      <c r="GGB14" s="522"/>
      <c r="GGG14" s="522"/>
      <c r="GGL14" s="522"/>
      <c r="GGQ14" s="522"/>
      <c r="GGV14" s="522"/>
      <c r="GHA14" s="522"/>
      <c r="GHF14" s="522"/>
      <c r="GHK14" s="522"/>
      <c r="GHP14" s="522"/>
      <c r="GHU14" s="522"/>
      <c r="GHZ14" s="522"/>
      <c r="GIE14" s="522"/>
      <c r="GIJ14" s="522"/>
      <c r="GIO14" s="522"/>
      <c r="GIT14" s="522"/>
      <c r="GIY14" s="522"/>
      <c r="GJD14" s="522"/>
      <c r="GJI14" s="522"/>
      <c r="GJN14" s="522"/>
      <c r="GJS14" s="522"/>
      <c r="GJX14" s="522"/>
      <c r="GKC14" s="522"/>
      <c r="GKH14" s="522"/>
      <c r="GKM14" s="522"/>
      <c r="GKR14" s="522"/>
      <c r="GKW14" s="522"/>
      <c r="GLB14" s="522"/>
      <c r="GLG14" s="522"/>
      <c r="GLL14" s="522"/>
      <c r="GLQ14" s="522"/>
      <c r="GLV14" s="522"/>
      <c r="GMA14" s="522"/>
      <c r="GMF14" s="522"/>
      <c r="GMK14" s="522"/>
      <c r="GMP14" s="522"/>
      <c r="GMU14" s="522"/>
      <c r="GMZ14" s="522"/>
      <c r="GNE14" s="522"/>
      <c r="GNJ14" s="522"/>
      <c r="GNO14" s="522"/>
      <c r="GNT14" s="522"/>
      <c r="GNY14" s="522"/>
      <c r="GOD14" s="522"/>
      <c r="GOI14" s="522"/>
      <c r="GON14" s="522"/>
      <c r="GOS14" s="522"/>
      <c r="GOX14" s="522"/>
      <c r="GPC14" s="522"/>
      <c r="GPH14" s="522"/>
      <c r="GPM14" s="522"/>
      <c r="GPR14" s="522"/>
      <c r="GPW14" s="522"/>
      <c r="GQB14" s="522"/>
      <c r="GQG14" s="522"/>
      <c r="GQL14" s="522"/>
      <c r="GQQ14" s="522"/>
      <c r="GQV14" s="522"/>
      <c r="GRA14" s="522"/>
      <c r="GRF14" s="522"/>
      <c r="GRK14" s="522"/>
      <c r="GRP14" s="522"/>
      <c r="GRU14" s="522"/>
      <c r="GRZ14" s="522"/>
      <c r="GSE14" s="522"/>
      <c r="GSJ14" s="522"/>
      <c r="GSO14" s="522"/>
      <c r="GST14" s="522"/>
      <c r="GSY14" s="522"/>
      <c r="GTD14" s="522"/>
      <c r="GTI14" s="522"/>
      <c r="GTN14" s="522"/>
      <c r="GTS14" s="522"/>
      <c r="GTX14" s="522"/>
      <c r="GUC14" s="522"/>
      <c r="GUH14" s="522"/>
      <c r="GUM14" s="522"/>
      <c r="GUR14" s="522"/>
      <c r="GUW14" s="522"/>
      <c r="GVB14" s="522"/>
      <c r="GVG14" s="522"/>
      <c r="GVL14" s="522"/>
      <c r="GVQ14" s="522"/>
      <c r="GVV14" s="522"/>
      <c r="GWA14" s="522"/>
      <c r="GWF14" s="522"/>
      <c r="GWK14" s="522"/>
      <c r="GWP14" s="522"/>
      <c r="GWU14" s="522"/>
      <c r="GWZ14" s="522"/>
      <c r="GXE14" s="522"/>
      <c r="GXJ14" s="522"/>
      <c r="GXO14" s="522"/>
      <c r="GXT14" s="522"/>
      <c r="GXY14" s="522"/>
      <c r="GYD14" s="522"/>
      <c r="GYI14" s="522"/>
      <c r="GYN14" s="522"/>
      <c r="GYS14" s="522"/>
      <c r="GYX14" s="522"/>
      <c r="GZC14" s="522"/>
      <c r="GZH14" s="522"/>
      <c r="GZM14" s="522"/>
      <c r="GZR14" s="522"/>
      <c r="GZW14" s="522"/>
      <c r="HAB14" s="522"/>
      <c r="HAG14" s="522"/>
      <c r="HAL14" s="522"/>
      <c r="HAQ14" s="522"/>
      <c r="HAV14" s="522"/>
      <c r="HBA14" s="522"/>
      <c r="HBF14" s="522"/>
      <c r="HBK14" s="522"/>
      <c r="HBP14" s="522"/>
      <c r="HBU14" s="522"/>
      <c r="HBZ14" s="522"/>
      <c r="HCE14" s="522"/>
      <c r="HCJ14" s="522"/>
      <c r="HCO14" s="522"/>
      <c r="HCT14" s="522"/>
      <c r="HCY14" s="522"/>
      <c r="HDD14" s="522"/>
      <c r="HDI14" s="522"/>
      <c r="HDN14" s="522"/>
      <c r="HDS14" s="522"/>
      <c r="HDX14" s="522"/>
      <c r="HEC14" s="522"/>
      <c r="HEH14" s="522"/>
      <c r="HEM14" s="522"/>
      <c r="HER14" s="522"/>
      <c r="HEW14" s="522"/>
      <c r="HFB14" s="522"/>
      <c r="HFG14" s="522"/>
      <c r="HFL14" s="522"/>
      <c r="HFQ14" s="522"/>
      <c r="HFV14" s="522"/>
      <c r="HGA14" s="522"/>
      <c r="HGF14" s="522"/>
      <c r="HGK14" s="522"/>
      <c r="HGP14" s="522"/>
      <c r="HGU14" s="522"/>
      <c r="HGZ14" s="522"/>
      <c r="HHE14" s="522"/>
      <c r="HHJ14" s="522"/>
      <c r="HHO14" s="522"/>
      <c r="HHT14" s="522"/>
      <c r="HHY14" s="522"/>
      <c r="HID14" s="522"/>
      <c r="HII14" s="522"/>
      <c r="HIN14" s="522"/>
      <c r="HIS14" s="522"/>
      <c r="HIX14" s="522"/>
      <c r="HJC14" s="522"/>
      <c r="HJH14" s="522"/>
      <c r="HJM14" s="522"/>
      <c r="HJR14" s="522"/>
      <c r="HJW14" s="522"/>
      <c r="HKB14" s="522"/>
      <c r="HKG14" s="522"/>
      <c r="HKL14" s="522"/>
      <c r="HKQ14" s="522"/>
      <c r="HKV14" s="522"/>
      <c r="HLA14" s="522"/>
      <c r="HLF14" s="522"/>
      <c r="HLK14" s="522"/>
      <c r="HLP14" s="522"/>
      <c r="HLU14" s="522"/>
      <c r="HLZ14" s="522"/>
      <c r="HME14" s="522"/>
      <c r="HMJ14" s="522"/>
      <c r="HMO14" s="522"/>
      <c r="HMT14" s="522"/>
      <c r="HMY14" s="522"/>
      <c r="HND14" s="522"/>
      <c r="HNI14" s="522"/>
      <c r="HNN14" s="522"/>
      <c r="HNS14" s="522"/>
      <c r="HNX14" s="522"/>
      <c r="HOC14" s="522"/>
      <c r="HOH14" s="522"/>
      <c r="HOM14" s="522"/>
      <c r="HOR14" s="522"/>
      <c r="HOW14" s="522"/>
      <c r="HPB14" s="522"/>
      <c r="HPG14" s="522"/>
      <c r="HPL14" s="522"/>
      <c r="HPQ14" s="522"/>
      <c r="HPV14" s="522"/>
      <c r="HQA14" s="522"/>
      <c r="HQF14" s="522"/>
      <c r="HQK14" s="522"/>
      <c r="HQP14" s="522"/>
      <c r="HQU14" s="522"/>
      <c r="HQZ14" s="522"/>
      <c r="HRE14" s="522"/>
      <c r="HRJ14" s="522"/>
      <c r="HRO14" s="522"/>
      <c r="HRT14" s="522"/>
      <c r="HRY14" s="522"/>
      <c r="HSD14" s="522"/>
      <c r="HSI14" s="522"/>
      <c r="HSN14" s="522"/>
      <c r="HSS14" s="522"/>
      <c r="HSX14" s="522"/>
      <c r="HTC14" s="522"/>
      <c r="HTH14" s="522"/>
      <c r="HTM14" s="522"/>
      <c r="HTR14" s="522"/>
      <c r="HTW14" s="522"/>
      <c r="HUB14" s="522"/>
      <c r="HUG14" s="522"/>
      <c r="HUL14" s="522"/>
      <c r="HUQ14" s="522"/>
      <c r="HUV14" s="522"/>
      <c r="HVA14" s="522"/>
      <c r="HVF14" s="522"/>
      <c r="HVK14" s="522"/>
      <c r="HVP14" s="522"/>
      <c r="HVU14" s="522"/>
      <c r="HVZ14" s="522"/>
      <c r="HWE14" s="522"/>
      <c r="HWJ14" s="522"/>
      <c r="HWO14" s="522"/>
      <c r="HWT14" s="522"/>
      <c r="HWY14" s="522"/>
      <c r="HXD14" s="522"/>
      <c r="HXI14" s="522"/>
      <c r="HXN14" s="522"/>
      <c r="HXS14" s="522"/>
      <c r="HXX14" s="522"/>
      <c r="HYC14" s="522"/>
      <c r="HYH14" s="522"/>
      <c r="HYM14" s="522"/>
      <c r="HYR14" s="522"/>
      <c r="HYW14" s="522"/>
      <c r="HZB14" s="522"/>
      <c r="HZG14" s="522"/>
      <c r="HZL14" s="522"/>
      <c r="HZQ14" s="522"/>
      <c r="HZV14" s="522"/>
      <c r="IAA14" s="522"/>
      <c r="IAF14" s="522"/>
      <c r="IAK14" s="522"/>
      <c r="IAP14" s="522"/>
      <c r="IAU14" s="522"/>
      <c r="IAZ14" s="522"/>
      <c r="IBE14" s="522"/>
      <c r="IBJ14" s="522"/>
      <c r="IBO14" s="522"/>
      <c r="IBT14" s="522"/>
      <c r="IBY14" s="522"/>
      <c r="ICD14" s="522"/>
      <c r="ICI14" s="522"/>
      <c r="ICN14" s="522"/>
      <c r="ICS14" s="522"/>
      <c r="ICX14" s="522"/>
      <c r="IDC14" s="522"/>
      <c r="IDH14" s="522"/>
      <c r="IDM14" s="522"/>
      <c r="IDR14" s="522"/>
      <c r="IDW14" s="522"/>
      <c r="IEB14" s="522"/>
      <c r="IEG14" s="522"/>
      <c r="IEL14" s="522"/>
      <c r="IEQ14" s="522"/>
      <c r="IEV14" s="522"/>
      <c r="IFA14" s="522"/>
      <c r="IFF14" s="522"/>
      <c r="IFK14" s="522"/>
      <c r="IFP14" s="522"/>
      <c r="IFU14" s="522"/>
      <c r="IFZ14" s="522"/>
      <c r="IGE14" s="522"/>
      <c r="IGJ14" s="522"/>
      <c r="IGO14" s="522"/>
      <c r="IGT14" s="522"/>
      <c r="IGY14" s="522"/>
      <c r="IHD14" s="522"/>
      <c r="IHI14" s="522"/>
      <c r="IHN14" s="522"/>
      <c r="IHS14" s="522"/>
      <c r="IHX14" s="522"/>
      <c r="IIC14" s="522"/>
      <c r="IIH14" s="522"/>
      <c r="IIM14" s="522"/>
      <c r="IIR14" s="522"/>
      <c r="IIW14" s="522"/>
      <c r="IJB14" s="522"/>
      <c r="IJG14" s="522"/>
      <c r="IJL14" s="522"/>
      <c r="IJQ14" s="522"/>
      <c r="IJV14" s="522"/>
      <c r="IKA14" s="522"/>
      <c r="IKF14" s="522"/>
      <c r="IKK14" s="522"/>
      <c r="IKP14" s="522"/>
      <c r="IKU14" s="522"/>
      <c r="IKZ14" s="522"/>
      <c r="ILE14" s="522"/>
      <c r="ILJ14" s="522"/>
      <c r="ILO14" s="522"/>
      <c r="ILT14" s="522"/>
      <c r="ILY14" s="522"/>
      <c r="IMD14" s="522"/>
      <c r="IMI14" s="522"/>
      <c r="IMN14" s="522"/>
      <c r="IMS14" s="522"/>
      <c r="IMX14" s="522"/>
      <c r="INC14" s="522"/>
      <c r="INH14" s="522"/>
      <c r="INM14" s="522"/>
      <c r="INR14" s="522"/>
      <c r="INW14" s="522"/>
      <c r="IOB14" s="522"/>
      <c r="IOG14" s="522"/>
      <c r="IOL14" s="522"/>
      <c r="IOQ14" s="522"/>
      <c r="IOV14" s="522"/>
      <c r="IPA14" s="522"/>
      <c r="IPF14" s="522"/>
      <c r="IPK14" s="522"/>
      <c r="IPP14" s="522"/>
      <c r="IPU14" s="522"/>
      <c r="IPZ14" s="522"/>
      <c r="IQE14" s="522"/>
      <c r="IQJ14" s="522"/>
      <c r="IQO14" s="522"/>
      <c r="IQT14" s="522"/>
      <c r="IQY14" s="522"/>
      <c r="IRD14" s="522"/>
      <c r="IRI14" s="522"/>
      <c r="IRN14" s="522"/>
      <c r="IRS14" s="522"/>
      <c r="IRX14" s="522"/>
      <c r="ISC14" s="522"/>
      <c r="ISH14" s="522"/>
      <c r="ISM14" s="522"/>
      <c r="ISR14" s="522"/>
      <c r="ISW14" s="522"/>
      <c r="ITB14" s="522"/>
      <c r="ITG14" s="522"/>
      <c r="ITL14" s="522"/>
      <c r="ITQ14" s="522"/>
      <c r="ITV14" s="522"/>
      <c r="IUA14" s="522"/>
      <c r="IUF14" s="522"/>
      <c r="IUK14" s="522"/>
      <c r="IUP14" s="522"/>
      <c r="IUU14" s="522"/>
      <c r="IUZ14" s="522"/>
      <c r="IVE14" s="522"/>
      <c r="IVJ14" s="522"/>
      <c r="IVO14" s="522"/>
      <c r="IVT14" s="522"/>
      <c r="IVY14" s="522"/>
      <c r="IWD14" s="522"/>
      <c r="IWI14" s="522"/>
      <c r="IWN14" s="522"/>
      <c r="IWS14" s="522"/>
      <c r="IWX14" s="522"/>
      <c r="IXC14" s="522"/>
      <c r="IXH14" s="522"/>
      <c r="IXM14" s="522"/>
      <c r="IXR14" s="522"/>
      <c r="IXW14" s="522"/>
      <c r="IYB14" s="522"/>
      <c r="IYG14" s="522"/>
      <c r="IYL14" s="522"/>
      <c r="IYQ14" s="522"/>
      <c r="IYV14" s="522"/>
      <c r="IZA14" s="522"/>
      <c r="IZF14" s="522"/>
      <c r="IZK14" s="522"/>
      <c r="IZP14" s="522"/>
      <c r="IZU14" s="522"/>
      <c r="IZZ14" s="522"/>
      <c r="JAE14" s="522"/>
      <c r="JAJ14" s="522"/>
      <c r="JAO14" s="522"/>
      <c r="JAT14" s="522"/>
      <c r="JAY14" s="522"/>
      <c r="JBD14" s="522"/>
      <c r="JBI14" s="522"/>
      <c r="JBN14" s="522"/>
      <c r="JBS14" s="522"/>
      <c r="JBX14" s="522"/>
      <c r="JCC14" s="522"/>
      <c r="JCH14" s="522"/>
      <c r="JCM14" s="522"/>
      <c r="JCR14" s="522"/>
      <c r="JCW14" s="522"/>
      <c r="JDB14" s="522"/>
      <c r="JDG14" s="522"/>
      <c r="JDL14" s="522"/>
      <c r="JDQ14" s="522"/>
      <c r="JDV14" s="522"/>
      <c r="JEA14" s="522"/>
      <c r="JEF14" s="522"/>
      <c r="JEK14" s="522"/>
      <c r="JEP14" s="522"/>
      <c r="JEU14" s="522"/>
      <c r="JEZ14" s="522"/>
      <c r="JFE14" s="522"/>
      <c r="JFJ14" s="522"/>
      <c r="JFO14" s="522"/>
      <c r="JFT14" s="522"/>
      <c r="JFY14" s="522"/>
      <c r="JGD14" s="522"/>
      <c r="JGI14" s="522"/>
      <c r="JGN14" s="522"/>
      <c r="JGS14" s="522"/>
      <c r="JGX14" s="522"/>
      <c r="JHC14" s="522"/>
      <c r="JHH14" s="522"/>
      <c r="JHM14" s="522"/>
      <c r="JHR14" s="522"/>
      <c r="JHW14" s="522"/>
      <c r="JIB14" s="522"/>
      <c r="JIG14" s="522"/>
      <c r="JIL14" s="522"/>
      <c r="JIQ14" s="522"/>
      <c r="JIV14" s="522"/>
      <c r="JJA14" s="522"/>
      <c r="JJF14" s="522"/>
      <c r="JJK14" s="522"/>
      <c r="JJP14" s="522"/>
      <c r="JJU14" s="522"/>
      <c r="JJZ14" s="522"/>
      <c r="JKE14" s="522"/>
      <c r="JKJ14" s="522"/>
      <c r="JKO14" s="522"/>
      <c r="JKT14" s="522"/>
      <c r="JKY14" s="522"/>
      <c r="JLD14" s="522"/>
      <c r="JLI14" s="522"/>
      <c r="JLN14" s="522"/>
      <c r="JLS14" s="522"/>
      <c r="JLX14" s="522"/>
      <c r="JMC14" s="522"/>
      <c r="JMH14" s="522"/>
      <c r="JMM14" s="522"/>
      <c r="JMR14" s="522"/>
      <c r="JMW14" s="522"/>
      <c r="JNB14" s="522"/>
      <c r="JNG14" s="522"/>
      <c r="JNL14" s="522"/>
      <c r="JNQ14" s="522"/>
      <c r="JNV14" s="522"/>
      <c r="JOA14" s="522"/>
      <c r="JOF14" s="522"/>
      <c r="JOK14" s="522"/>
      <c r="JOP14" s="522"/>
      <c r="JOU14" s="522"/>
      <c r="JOZ14" s="522"/>
      <c r="JPE14" s="522"/>
      <c r="JPJ14" s="522"/>
      <c r="JPO14" s="522"/>
      <c r="JPT14" s="522"/>
      <c r="JPY14" s="522"/>
      <c r="JQD14" s="522"/>
      <c r="JQI14" s="522"/>
      <c r="JQN14" s="522"/>
      <c r="JQS14" s="522"/>
      <c r="JQX14" s="522"/>
      <c r="JRC14" s="522"/>
      <c r="JRH14" s="522"/>
      <c r="JRM14" s="522"/>
      <c r="JRR14" s="522"/>
      <c r="JRW14" s="522"/>
      <c r="JSB14" s="522"/>
      <c r="JSG14" s="522"/>
      <c r="JSL14" s="522"/>
      <c r="JSQ14" s="522"/>
      <c r="JSV14" s="522"/>
      <c r="JTA14" s="522"/>
      <c r="JTF14" s="522"/>
      <c r="JTK14" s="522"/>
      <c r="JTP14" s="522"/>
      <c r="JTU14" s="522"/>
      <c r="JTZ14" s="522"/>
      <c r="JUE14" s="522"/>
      <c r="JUJ14" s="522"/>
      <c r="JUO14" s="522"/>
      <c r="JUT14" s="522"/>
      <c r="JUY14" s="522"/>
      <c r="JVD14" s="522"/>
      <c r="JVI14" s="522"/>
      <c r="JVN14" s="522"/>
      <c r="JVS14" s="522"/>
      <c r="JVX14" s="522"/>
      <c r="JWC14" s="522"/>
      <c r="JWH14" s="522"/>
      <c r="JWM14" s="522"/>
      <c r="JWR14" s="522"/>
      <c r="JWW14" s="522"/>
      <c r="JXB14" s="522"/>
      <c r="JXG14" s="522"/>
      <c r="JXL14" s="522"/>
      <c r="JXQ14" s="522"/>
      <c r="JXV14" s="522"/>
      <c r="JYA14" s="522"/>
      <c r="JYF14" s="522"/>
      <c r="JYK14" s="522"/>
      <c r="JYP14" s="522"/>
      <c r="JYU14" s="522"/>
      <c r="JYZ14" s="522"/>
      <c r="JZE14" s="522"/>
      <c r="JZJ14" s="522"/>
      <c r="JZO14" s="522"/>
      <c r="JZT14" s="522"/>
      <c r="JZY14" s="522"/>
      <c r="KAD14" s="522"/>
      <c r="KAI14" s="522"/>
      <c r="KAN14" s="522"/>
      <c r="KAS14" s="522"/>
      <c r="KAX14" s="522"/>
      <c r="KBC14" s="522"/>
      <c r="KBH14" s="522"/>
      <c r="KBM14" s="522"/>
      <c r="KBR14" s="522"/>
      <c r="KBW14" s="522"/>
      <c r="KCB14" s="522"/>
      <c r="KCG14" s="522"/>
      <c r="KCL14" s="522"/>
      <c r="KCQ14" s="522"/>
      <c r="KCV14" s="522"/>
      <c r="KDA14" s="522"/>
      <c r="KDF14" s="522"/>
      <c r="KDK14" s="522"/>
      <c r="KDP14" s="522"/>
      <c r="KDU14" s="522"/>
      <c r="KDZ14" s="522"/>
      <c r="KEE14" s="522"/>
      <c r="KEJ14" s="522"/>
      <c r="KEO14" s="522"/>
      <c r="KET14" s="522"/>
      <c r="KEY14" s="522"/>
      <c r="KFD14" s="522"/>
      <c r="KFI14" s="522"/>
      <c r="KFN14" s="522"/>
      <c r="KFS14" s="522"/>
      <c r="KFX14" s="522"/>
      <c r="KGC14" s="522"/>
      <c r="KGH14" s="522"/>
      <c r="KGM14" s="522"/>
      <c r="KGR14" s="522"/>
      <c r="KGW14" s="522"/>
      <c r="KHB14" s="522"/>
      <c r="KHG14" s="522"/>
      <c r="KHL14" s="522"/>
      <c r="KHQ14" s="522"/>
      <c r="KHV14" s="522"/>
      <c r="KIA14" s="522"/>
      <c r="KIF14" s="522"/>
      <c r="KIK14" s="522"/>
      <c r="KIP14" s="522"/>
      <c r="KIU14" s="522"/>
      <c r="KIZ14" s="522"/>
      <c r="KJE14" s="522"/>
      <c r="KJJ14" s="522"/>
      <c r="KJO14" s="522"/>
      <c r="KJT14" s="522"/>
      <c r="KJY14" s="522"/>
      <c r="KKD14" s="522"/>
      <c r="KKI14" s="522"/>
      <c r="KKN14" s="522"/>
      <c r="KKS14" s="522"/>
      <c r="KKX14" s="522"/>
      <c r="KLC14" s="522"/>
      <c r="KLH14" s="522"/>
      <c r="KLM14" s="522"/>
      <c r="KLR14" s="522"/>
      <c r="KLW14" s="522"/>
      <c r="KMB14" s="522"/>
      <c r="KMG14" s="522"/>
      <c r="KML14" s="522"/>
      <c r="KMQ14" s="522"/>
      <c r="KMV14" s="522"/>
      <c r="KNA14" s="522"/>
      <c r="KNF14" s="522"/>
      <c r="KNK14" s="522"/>
      <c r="KNP14" s="522"/>
      <c r="KNU14" s="522"/>
      <c r="KNZ14" s="522"/>
      <c r="KOE14" s="522"/>
      <c r="KOJ14" s="522"/>
      <c r="KOO14" s="522"/>
      <c r="KOT14" s="522"/>
      <c r="KOY14" s="522"/>
      <c r="KPD14" s="522"/>
      <c r="KPI14" s="522"/>
      <c r="KPN14" s="522"/>
      <c r="KPS14" s="522"/>
      <c r="KPX14" s="522"/>
      <c r="KQC14" s="522"/>
      <c r="KQH14" s="522"/>
      <c r="KQM14" s="522"/>
      <c r="KQR14" s="522"/>
      <c r="KQW14" s="522"/>
      <c r="KRB14" s="522"/>
      <c r="KRG14" s="522"/>
      <c r="KRL14" s="522"/>
      <c r="KRQ14" s="522"/>
      <c r="KRV14" s="522"/>
      <c r="KSA14" s="522"/>
      <c r="KSF14" s="522"/>
      <c r="KSK14" s="522"/>
      <c r="KSP14" s="522"/>
      <c r="KSU14" s="522"/>
      <c r="KSZ14" s="522"/>
      <c r="KTE14" s="522"/>
      <c r="KTJ14" s="522"/>
      <c r="KTO14" s="522"/>
      <c r="KTT14" s="522"/>
      <c r="KTY14" s="522"/>
      <c r="KUD14" s="522"/>
      <c r="KUI14" s="522"/>
      <c r="KUN14" s="522"/>
      <c r="KUS14" s="522"/>
      <c r="KUX14" s="522"/>
      <c r="KVC14" s="522"/>
      <c r="KVH14" s="522"/>
      <c r="KVM14" s="522"/>
      <c r="KVR14" s="522"/>
      <c r="KVW14" s="522"/>
      <c r="KWB14" s="522"/>
      <c r="KWG14" s="522"/>
      <c r="KWL14" s="522"/>
      <c r="KWQ14" s="522"/>
      <c r="KWV14" s="522"/>
      <c r="KXA14" s="522"/>
      <c r="KXF14" s="522"/>
      <c r="KXK14" s="522"/>
      <c r="KXP14" s="522"/>
      <c r="KXU14" s="522"/>
      <c r="KXZ14" s="522"/>
      <c r="KYE14" s="522"/>
      <c r="KYJ14" s="522"/>
      <c r="KYO14" s="522"/>
      <c r="KYT14" s="522"/>
      <c r="KYY14" s="522"/>
      <c r="KZD14" s="522"/>
      <c r="KZI14" s="522"/>
      <c r="KZN14" s="522"/>
      <c r="KZS14" s="522"/>
      <c r="KZX14" s="522"/>
      <c r="LAC14" s="522"/>
      <c r="LAH14" s="522"/>
      <c r="LAM14" s="522"/>
      <c r="LAR14" s="522"/>
      <c r="LAW14" s="522"/>
      <c r="LBB14" s="522"/>
      <c r="LBG14" s="522"/>
      <c r="LBL14" s="522"/>
      <c r="LBQ14" s="522"/>
      <c r="LBV14" s="522"/>
      <c r="LCA14" s="522"/>
      <c r="LCF14" s="522"/>
      <c r="LCK14" s="522"/>
      <c r="LCP14" s="522"/>
      <c r="LCU14" s="522"/>
      <c r="LCZ14" s="522"/>
      <c r="LDE14" s="522"/>
      <c r="LDJ14" s="522"/>
      <c r="LDO14" s="522"/>
      <c r="LDT14" s="522"/>
      <c r="LDY14" s="522"/>
      <c r="LED14" s="522"/>
      <c r="LEI14" s="522"/>
      <c r="LEN14" s="522"/>
      <c r="LES14" s="522"/>
      <c r="LEX14" s="522"/>
      <c r="LFC14" s="522"/>
      <c r="LFH14" s="522"/>
      <c r="LFM14" s="522"/>
      <c r="LFR14" s="522"/>
      <c r="LFW14" s="522"/>
      <c r="LGB14" s="522"/>
      <c r="LGG14" s="522"/>
      <c r="LGL14" s="522"/>
      <c r="LGQ14" s="522"/>
      <c r="LGV14" s="522"/>
      <c r="LHA14" s="522"/>
      <c r="LHF14" s="522"/>
      <c r="LHK14" s="522"/>
      <c r="LHP14" s="522"/>
      <c r="LHU14" s="522"/>
      <c r="LHZ14" s="522"/>
      <c r="LIE14" s="522"/>
      <c r="LIJ14" s="522"/>
      <c r="LIO14" s="522"/>
      <c r="LIT14" s="522"/>
      <c r="LIY14" s="522"/>
      <c r="LJD14" s="522"/>
      <c r="LJI14" s="522"/>
      <c r="LJN14" s="522"/>
      <c r="LJS14" s="522"/>
      <c r="LJX14" s="522"/>
      <c r="LKC14" s="522"/>
      <c r="LKH14" s="522"/>
      <c r="LKM14" s="522"/>
      <c r="LKR14" s="522"/>
      <c r="LKW14" s="522"/>
      <c r="LLB14" s="522"/>
      <c r="LLG14" s="522"/>
      <c r="LLL14" s="522"/>
      <c r="LLQ14" s="522"/>
      <c r="LLV14" s="522"/>
      <c r="LMA14" s="522"/>
      <c r="LMF14" s="522"/>
      <c r="LMK14" s="522"/>
      <c r="LMP14" s="522"/>
      <c r="LMU14" s="522"/>
      <c r="LMZ14" s="522"/>
      <c r="LNE14" s="522"/>
      <c r="LNJ14" s="522"/>
      <c r="LNO14" s="522"/>
      <c r="LNT14" s="522"/>
      <c r="LNY14" s="522"/>
      <c r="LOD14" s="522"/>
      <c r="LOI14" s="522"/>
      <c r="LON14" s="522"/>
      <c r="LOS14" s="522"/>
      <c r="LOX14" s="522"/>
      <c r="LPC14" s="522"/>
      <c r="LPH14" s="522"/>
      <c r="LPM14" s="522"/>
      <c r="LPR14" s="522"/>
      <c r="LPW14" s="522"/>
      <c r="LQB14" s="522"/>
      <c r="LQG14" s="522"/>
      <c r="LQL14" s="522"/>
      <c r="LQQ14" s="522"/>
      <c r="LQV14" s="522"/>
      <c r="LRA14" s="522"/>
      <c r="LRF14" s="522"/>
      <c r="LRK14" s="522"/>
      <c r="LRP14" s="522"/>
      <c r="LRU14" s="522"/>
      <c r="LRZ14" s="522"/>
      <c r="LSE14" s="522"/>
      <c r="LSJ14" s="522"/>
      <c r="LSO14" s="522"/>
      <c r="LST14" s="522"/>
      <c r="LSY14" s="522"/>
      <c r="LTD14" s="522"/>
      <c r="LTI14" s="522"/>
      <c r="LTN14" s="522"/>
      <c r="LTS14" s="522"/>
      <c r="LTX14" s="522"/>
      <c r="LUC14" s="522"/>
      <c r="LUH14" s="522"/>
      <c r="LUM14" s="522"/>
      <c r="LUR14" s="522"/>
      <c r="LUW14" s="522"/>
      <c r="LVB14" s="522"/>
      <c r="LVG14" s="522"/>
      <c r="LVL14" s="522"/>
      <c r="LVQ14" s="522"/>
      <c r="LVV14" s="522"/>
      <c r="LWA14" s="522"/>
      <c r="LWF14" s="522"/>
      <c r="LWK14" s="522"/>
      <c r="LWP14" s="522"/>
      <c r="LWU14" s="522"/>
      <c r="LWZ14" s="522"/>
      <c r="LXE14" s="522"/>
      <c r="LXJ14" s="522"/>
      <c r="LXO14" s="522"/>
      <c r="LXT14" s="522"/>
      <c r="LXY14" s="522"/>
      <c r="LYD14" s="522"/>
      <c r="LYI14" s="522"/>
      <c r="LYN14" s="522"/>
      <c r="LYS14" s="522"/>
      <c r="LYX14" s="522"/>
      <c r="LZC14" s="522"/>
      <c r="LZH14" s="522"/>
      <c r="LZM14" s="522"/>
      <c r="LZR14" s="522"/>
      <c r="LZW14" s="522"/>
      <c r="MAB14" s="522"/>
      <c r="MAG14" s="522"/>
      <c r="MAL14" s="522"/>
      <c r="MAQ14" s="522"/>
      <c r="MAV14" s="522"/>
      <c r="MBA14" s="522"/>
      <c r="MBF14" s="522"/>
      <c r="MBK14" s="522"/>
      <c r="MBP14" s="522"/>
      <c r="MBU14" s="522"/>
      <c r="MBZ14" s="522"/>
      <c r="MCE14" s="522"/>
      <c r="MCJ14" s="522"/>
      <c r="MCO14" s="522"/>
      <c r="MCT14" s="522"/>
      <c r="MCY14" s="522"/>
      <c r="MDD14" s="522"/>
      <c r="MDI14" s="522"/>
      <c r="MDN14" s="522"/>
      <c r="MDS14" s="522"/>
      <c r="MDX14" s="522"/>
      <c r="MEC14" s="522"/>
      <c r="MEH14" s="522"/>
      <c r="MEM14" s="522"/>
      <c r="MER14" s="522"/>
      <c r="MEW14" s="522"/>
      <c r="MFB14" s="522"/>
      <c r="MFG14" s="522"/>
      <c r="MFL14" s="522"/>
      <c r="MFQ14" s="522"/>
      <c r="MFV14" s="522"/>
      <c r="MGA14" s="522"/>
      <c r="MGF14" s="522"/>
      <c r="MGK14" s="522"/>
      <c r="MGP14" s="522"/>
      <c r="MGU14" s="522"/>
      <c r="MGZ14" s="522"/>
      <c r="MHE14" s="522"/>
      <c r="MHJ14" s="522"/>
      <c r="MHO14" s="522"/>
      <c r="MHT14" s="522"/>
      <c r="MHY14" s="522"/>
      <c r="MID14" s="522"/>
      <c r="MII14" s="522"/>
      <c r="MIN14" s="522"/>
      <c r="MIS14" s="522"/>
      <c r="MIX14" s="522"/>
      <c r="MJC14" s="522"/>
      <c r="MJH14" s="522"/>
      <c r="MJM14" s="522"/>
      <c r="MJR14" s="522"/>
      <c r="MJW14" s="522"/>
      <c r="MKB14" s="522"/>
      <c r="MKG14" s="522"/>
      <c r="MKL14" s="522"/>
      <c r="MKQ14" s="522"/>
      <c r="MKV14" s="522"/>
      <c r="MLA14" s="522"/>
      <c r="MLF14" s="522"/>
      <c r="MLK14" s="522"/>
      <c r="MLP14" s="522"/>
      <c r="MLU14" s="522"/>
      <c r="MLZ14" s="522"/>
      <c r="MME14" s="522"/>
      <c r="MMJ14" s="522"/>
      <c r="MMO14" s="522"/>
      <c r="MMT14" s="522"/>
      <c r="MMY14" s="522"/>
      <c r="MND14" s="522"/>
      <c r="MNI14" s="522"/>
      <c r="MNN14" s="522"/>
      <c r="MNS14" s="522"/>
      <c r="MNX14" s="522"/>
      <c r="MOC14" s="522"/>
      <c r="MOH14" s="522"/>
      <c r="MOM14" s="522"/>
      <c r="MOR14" s="522"/>
      <c r="MOW14" s="522"/>
      <c r="MPB14" s="522"/>
      <c r="MPG14" s="522"/>
      <c r="MPL14" s="522"/>
      <c r="MPQ14" s="522"/>
      <c r="MPV14" s="522"/>
      <c r="MQA14" s="522"/>
      <c r="MQF14" s="522"/>
      <c r="MQK14" s="522"/>
      <c r="MQP14" s="522"/>
      <c r="MQU14" s="522"/>
      <c r="MQZ14" s="522"/>
      <c r="MRE14" s="522"/>
      <c r="MRJ14" s="522"/>
      <c r="MRO14" s="522"/>
      <c r="MRT14" s="522"/>
      <c r="MRY14" s="522"/>
      <c r="MSD14" s="522"/>
      <c r="MSI14" s="522"/>
      <c r="MSN14" s="522"/>
      <c r="MSS14" s="522"/>
      <c r="MSX14" s="522"/>
      <c r="MTC14" s="522"/>
      <c r="MTH14" s="522"/>
      <c r="MTM14" s="522"/>
      <c r="MTR14" s="522"/>
      <c r="MTW14" s="522"/>
      <c r="MUB14" s="522"/>
      <c r="MUG14" s="522"/>
      <c r="MUL14" s="522"/>
      <c r="MUQ14" s="522"/>
      <c r="MUV14" s="522"/>
      <c r="MVA14" s="522"/>
      <c r="MVF14" s="522"/>
      <c r="MVK14" s="522"/>
      <c r="MVP14" s="522"/>
      <c r="MVU14" s="522"/>
      <c r="MVZ14" s="522"/>
      <c r="MWE14" s="522"/>
      <c r="MWJ14" s="522"/>
      <c r="MWO14" s="522"/>
      <c r="MWT14" s="522"/>
      <c r="MWY14" s="522"/>
      <c r="MXD14" s="522"/>
      <c r="MXI14" s="522"/>
      <c r="MXN14" s="522"/>
      <c r="MXS14" s="522"/>
      <c r="MXX14" s="522"/>
      <c r="MYC14" s="522"/>
      <c r="MYH14" s="522"/>
      <c r="MYM14" s="522"/>
      <c r="MYR14" s="522"/>
      <c r="MYW14" s="522"/>
      <c r="MZB14" s="522"/>
      <c r="MZG14" s="522"/>
      <c r="MZL14" s="522"/>
      <c r="MZQ14" s="522"/>
      <c r="MZV14" s="522"/>
      <c r="NAA14" s="522"/>
      <c r="NAF14" s="522"/>
      <c r="NAK14" s="522"/>
      <c r="NAP14" s="522"/>
      <c r="NAU14" s="522"/>
      <c r="NAZ14" s="522"/>
      <c r="NBE14" s="522"/>
      <c r="NBJ14" s="522"/>
      <c r="NBO14" s="522"/>
      <c r="NBT14" s="522"/>
      <c r="NBY14" s="522"/>
      <c r="NCD14" s="522"/>
      <c r="NCI14" s="522"/>
      <c r="NCN14" s="522"/>
      <c r="NCS14" s="522"/>
      <c r="NCX14" s="522"/>
      <c r="NDC14" s="522"/>
      <c r="NDH14" s="522"/>
      <c r="NDM14" s="522"/>
      <c r="NDR14" s="522"/>
      <c r="NDW14" s="522"/>
      <c r="NEB14" s="522"/>
      <c r="NEG14" s="522"/>
      <c r="NEL14" s="522"/>
      <c r="NEQ14" s="522"/>
      <c r="NEV14" s="522"/>
      <c r="NFA14" s="522"/>
      <c r="NFF14" s="522"/>
      <c r="NFK14" s="522"/>
      <c r="NFP14" s="522"/>
      <c r="NFU14" s="522"/>
      <c r="NFZ14" s="522"/>
      <c r="NGE14" s="522"/>
      <c r="NGJ14" s="522"/>
      <c r="NGO14" s="522"/>
      <c r="NGT14" s="522"/>
      <c r="NGY14" s="522"/>
      <c r="NHD14" s="522"/>
      <c r="NHI14" s="522"/>
      <c r="NHN14" s="522"/>
      <c r="NHS14" s="522"/>
      <c r="NHX14" s="522"/>
      <c r="NIC14" s="522"/>
      <c r="NIH14" s="522"/>
      <c r="NIM14" s="522"/>
      <c r="NIR14" s="522"/>
      <c r="NIW14" s="522"/>
      <c r="NJB14" s="522"/>
      <c r="NJG14" s="522"/>
      <c r="NJL14" s="522"/>
      <c r="NJQ14" s="522"/>
      <c r="NJV14" s="522"/>
      <c r="NKA14" s="522"/>
      <c r="NKF14" s="522"/>
      <c r="NKK14" s="522"/>
      <c r="NKP14" s="522"/>
      <c r="NKU14" s="522"/>
      <c r="NKZ14" s="522"/>
      <c r="NLE14" s="522"/>
      <c r="NLJ14" s="522"/>
      <c r="NLO14" s="522"/>
      <c r="NLT14" s="522"/>
      <c r="NLY14" s="522"/>
      <c r="NMD14" s="522"/>
      <c r="NMI14" s="522"/>
      <c r="NMN14" s="522"/>
      <c r="NMS14" s="522"/>
      <c r="NMX14" s="522"/>
      <c r="NNC14" s="522"/>
      <c r="NNH14" s="522"/>
      <c r="NNM14" s="522"/>
      <c r="NNR14" s="522"/>
      <c r="NNW14" s="522"/>
      <c r="NOB14" s="522"/>
      <c r="NOG14" s="522"/>
      <c r="NOL14" s="522"/>
      <c r="NOQ14" s="522"/>
      <c r="NOV14" s="522"/>
      <c r="NPA14" s="522"/>
      <c r="NPF14" s="522"/>
      <c r="NPK14" s="522"/>
      <c r="NPP14" s="522"/>
      <c r="NPU14" s="522"/>
      <c r="NPZ14" s="522"/>
      <c r="NQE14" s="522"/>
      <c r="NQJ14" s="522"/>
      <c r="NQO14" s="522"/>
      <c r="NQT14" s="522"/>
      <c r="NQY14" s="522"/>
      <c r="NRD14" s="522"/>
      <c r="NRI14" s="522"/>
      <c r="NRN14" s="522"/>
      <c r="NRS14" s="522"/>
      <c r="NRX14" s="522"/>
      <c r="NSC14" s="522"/>
      <c r="NSH14" s="522"/>
      <c r="NSM14" s="522"/>
      <c r="NSR14" s="522"/>
      <c r="NSW14" s="522"/>
      <c r="NTB14" s="522"/>
      <c r="NTG14" s="522"/>
      <c r="NTL14" s="522"/>
      <c r="NTQ14" s="522"/>
      <c r="NTV14" s="522"/>
      <c r="NUA14" s="522"/>
      <c r="NUF14" s="522"/>
      <c r="NUK14" s="522"/>
      <c r="NUP14" s="522"/>
      <c r="NUU14" s="522"/>
      <c r="NUZ14" s="522"/>
      <c r="NVE14" s="522"/>
      <c r="NVJ14" s="522"/>
      <c r="NVO14" s="522"/>
      <c r="NVT14" s="522"/>
      <c r="NVY14" s="522"/>
      <c r="NWD14" s="522"/>
      <c r="NWI14" s="522"/>
      <c r="NWN14" s="522"/>
      <c r="NWS14" s="522"/>
      <c r="NWX14" s="522"/>
      <c r="NXC14" s="522"/>
      <c r="NXH14" s="522"/>
      <c r="NXM14" s="522"/>
      <c r="NXR14" s="522"/>
      <c r="NXW14" s="522"/>
      <c r="NYB14" s="522"/>
      <c r="NYG14" s="522"/>
      <c r="NYL14" s="522"/>
      <c r="NYQ14" s="522"/>
      <c r="NYV14" s="522"/>
      <c r="NZA14" s="522"/>
      <c r="NZF14" s="522"/>
      <c r="NZK14" s="522"/>
      <c r="NZP14" s="522"/>
      <c r="NZU14" s="522"/>
      <c r="NZZ14" s="522"/>
      <c r="OAE14" s="522"/>
      <c r="OAJ14" s="522"/>
      <c r="OAO14" s="522"/>
      <c r="OAT14" s="522"/>
      <c r="OAY14" s="522"/>
      <c r="OBD14" s="522"/>
      <c r="OBI14" s="522"/>
      <c r="OBN14" s="522"/>
      <c r="OBS14" s="522"/>
      <c r="OBX14" s="522"/>
      <c r="OCC14" s="522"/>
      <c r="OCH14" s="522"/>
      <c r="OCM14" s="522"/>
      <c r="OCR14" s="522"/>
      <c r="OCW14" s="522"/>
      <c r="ODB14" s="522"/>
      <c r="ODG14" s="522"/>
      <c r="ODL14" s="522"/>
      <c r="ODQ14" s="522"/>
      <c r="ODV14" s="522"/>
      <c r="OEA14" s="522"/>
      <c r="OEF14" s="522"/>
      <c r="OEK14" s="522"/>
      <c r="OEP14" s="522"/>
      <c r="OEU14" s="522"/>
      <c r="OEZ14" s="522"/>
      <c r="OFE14" s="522"/>
      <c r="OFJ14" s="522"/>
      <c r="OFO14" s="522"/>
      <c r="OFT14" s="522"/>
      <c r="OFY14" s="522"/>
      <c r="OGD14" s="522"/>
      <c r="OGI14" s="522"/>
      <c r="OGN14" s="522"/>
      <c r="OGS14" s="522"/>
      <c r="OGX14" s="522"/>
      <c r="OHC14" s="522"/>
      <c r="OHH14" s="522"/>
      <c r="OHM14" s="522"/>
      <c r="OHR14" s="522"/>
      <c r="OHW14" s="522"/>
      <c r="OIB14" s="522"/>
      <c r="OIG14" s="522"/>
      <c r="OIL14" s="522"/>
      <c r="OIQ14" s="522"/>
      <c r="OIV14" s="522"/>
      <c r="OJA14" s="522"/>
      <c r="OJF14" s="522"/>
      <c r="OJK14" s="522"/>
      <c r="OJP14" s="522"/>
      <c r="OJU14" s="522"/>
      <c r="OJZ14" s="522"/>
      <c r="OKE14" s="522"/>
      <c r="OKJ14" s="522"/>
      <c r="OKO14" s="522"/>
      <c r="OKT14" s="522"/>
      <c r="OKY14" s="522"/>
      <c r="OLD14" s="522"/>
      <c r="OLI14" s="522"/>
      <c r="OLN14" s="522"/>
      <c r="OLS14" s="522"/>
      <c r="OLX14" s="522"/>
      <c r="OMC14" s="522"/>
      <c r="OMH14" s="522"/>
      <c r="OMM14" s="522"/>
      <c r="OMR14" s="522"/>
      <c r="OMW14" s="522"/>
      <c r="ONB14" s="522"/>
      <c r="ONG14" s="522"/>
      <c r="ONL14" s="522"/>
      <c r="ONQ14" s="522"/>
      <c r="ONV14" s="522"/>
      <c r="OOA14" s="522"/>
      <c r="OOF14" s="522"/>
      <c r="OOK14" s="522"/>
      <c r="OOP14" s="522"/>
      <c r="OOU14" s="522"/>
      <c r="OOZ14" s="522"/>
      <c r="OPE14" s="522"/>
      <c r="OPJ14" s="522"/>
      <c r="OPO14" s="522"/>
      <c r="OPT14" s="522"/>
      <c r="OPY14" s="522"/>
      <c r="OQD14" s="522"/>
      <c r="OQI14" s="522"/>
      <c r="OQN14" s="522"/>
      <c r="OQS14" s="522"/>
      <c r="OQX14" s="522"/>
      <c r="ORC14" s="522"/>
      <c r="ORH14" s="522"/>
      <c r="ORM14" s="522"/>
      <c r="ORR14" s="522"/>
      <c r="ORW14" s="522"/>
      <c r="OSB14" s="522"/>
      <c r="OSG14" s="522"/>
      <c r="OSL14" s="522"/>
      <c r="OSQ14" s="522"/>
      <c r="OSV14" s="522"/>
      <c r="OTA14" s="522"/>
      <c r="OTF14" s="522"/>
      <c r="OTK14" s="522"/>
      <c r="OTP14" s="522"/>
      <c r="OTU14" s="522"/>
      <c r="OTZ14" s="522"/>
      <c r="OUE14" s="522"/>
      <c r="OUJ14" s="522"/>
      <c r="OUO14" s="522"/>
      <c r="OUT14" s="522"/>
      <c r="OUY14" s="522"/>
      <c r="OVD14" s="522"/>
      <c r="OVI14" s="522"/>
      <c r="OVN14" s="522"/>
      <c r="OVS14" s="522"/>
      <c r="OVX14" s="522"/>
      <c r="OWC14" s="522"/>
      <c r="OWH14" s="522"/>
      <c r="OWM14" s="522"/>
      <c r="OWR14" s="522"/>
      <c r="OWW14" s="522"/>
      <c r="OXB14" s="522"/>
      <c r="OXG14" s="522"/>
      <c r="OXL14" s="522"/>
      <c r="OXQ14" s="522"/>
      <c r="OXV14" s="522"/>
      <c r="OYA14" s="522"/>
      <c r="OYF14" s="522"/>
      <c r="OYK14" s="522"/>
      <c r="OYP14" s="522"/>
      <c r="OYU14" s="522"/>
      <c r="OYZ14" s="522"/>
      <c r="OZE14" s="522"/>
      <c r="OZJ14" s="522"/>
      <c r="OZO14" s="522"/>
      <c r="OZT14" s="522"/>
      <c r="OZY14" s="522"/>
      <c r="PAD14" s="522"/>
      <c r="PAI14" s="522"/>
      <c r="PAN14" s="522"/>
      <c r="PAS14" s="522"/>
      <c r="PAX14" s="522"/>
      <c r="PBC14" s="522"/>
      <c r="PBH14" s="522"/>
      <c r="PBM14" s="522"/>
      <c r="PBR14" s="522"/>
      <c r="PBW14" s="522"/>
      <c r="PCB14" s="522"/>
      <c r="PCG14" s="522"/>
      <c r="PCL14" s="522"/>
      <c r="PCQ14" s="522"/>
      <c r="PCV14" s="522"/>
      <c r="PDA14" s="522"/>
      <c r="PDF14" s="522"/>
      <c r="PDK14" s="522"/>
      <c r="PDP14" s="522"/>
      <c r="PDU14" s="522"/>
      <c r="PDZ14" s="522"/>
      <c r="PEE14" s="522"/>
      <c r="PEJ14" s="522"/>
      <c r="PEO14" s="522"/>
      <c r="PET14" s="522"/>
      <c r="PEY14" s="522"/>
      <c r="PFD14" s="522"/>
      <c r="PFI14" s="522"/>
      <c r="PFN14" s="522"/>
      <c r="PFS14" s="522"/>
      <c r="PFX14" s="522"/>
      <c r="PGC14" s="522"/>
      <c r="PGH14" s="522"/>
      <c r="PGM14" s="522"/>
      <c r="PGR14" s="522"/>
      <c r="PGW14" s="522"/>
      <c r="PHB14" s="522"/>
      <c r="PHG14" s="522"/>
      <c r="PHL14" s="522"/>
      <c r="PHQ14" s="522"/>
      <c r="PHV14" s="522"/>
      <c r="PIA14" s="522"/>
      <c r="PIF14" s="522"/>
      <c r="PIK14" s="522"/>
      <c r="PIP14" s="522"/>
      <c r="PIU14" s="522"/>
      <c r="PIZ14" s="522"/>
      <c r="PJE14" s="522"/>
      <c r="PJJ14" s="522"/>
      <c r="PJO14" s="522"/>
      <c r="PJT14" s="522"/>
      <c r="PJY14" s="522"/>
      <c r="PKD14" s="522"/>
      <c r="PKI14" s="522"/>
      <c r="PKN14" s="522"/>
      <c r="PKS14" s="522"/>
      <c r="PKX14" s="522"/>
      <c r="PLC14" s="522"/>
      <c r="PLH14" s="522"/>
      <c r="PLM14" s="522"/>
      <c r="PLR14" s="522"/>
      <c r="PLW14" s="522"/>
      <c r="PMB14" s="522"/>
      <c r="PMG14" s="522"/>
      <c r="PML14" s="522"/>
      <c r="PMQ14" s="522"/>
      <c r="PMV14" s="522"/>
      <c r="PNA14" s="522"/>
      <c r="PNF14" s="522"/>
      <c r="PNK14" s="522"/>
      <c r="PNP14" s="522"/>
      <c r="PNU14" s="522"/>
      <c r="PNZ14" s="522"/>
      <c r="POE14" s="522"/>
      <c r="POJ14" s="522"/>
      <c r="POO14" s="522"/>
      <c r="POT14" s="522"/>
      <c r="POY14" s="522"/>
      <c r="PPD14" s="522"/>
      <c r="PPI14" s="522"/>
      <c r="PPN14" s="522"/>
      <c r="PPS14" s="522"/>
      <c r="PPX14" s="522"/>
      <c r="PQC14" s="522"/>
      <c r="PQH14" s="522"/>
      <c r="PQM14" s="522"/>
      <c r="PQR14" s="522"/>
      <c r="PQW14" s="522"/>
      <c r="PRB14" s="522"/>
      <c r="PRG14" s="522"/>
      <c r="PRL14" s="522"/>
      <c r="PRQ14" s="522"/>
      <c r="PRV14" s="522"/>
      <c r="PSA14" s="522"/>
      <c r="PSF14" s="522"/>
      <c r="PSK14" s="522"/>
      <c r="PSP14" s="522"/>
      <c r="PSU14" s="522"/>
      <c r="PSZ14" s="522"/>
      <c r="PTE14" s="522"/>
      <c r="PTJ14" s="522"/>
      <c r="PTO14" s="522"/>
      <c r="PTT14" s="522"/>
      <c r="PTY14" s="522"/>
      <c r="PUD14" s="522"/>
      <c r="PUI14" s="522"/>
      <c r="PUN14" s="522"/>
      <c r="PUS14" s="522"/>
      <c r="PUX14" s="522"/>
      <c r="PVC14" s="522"/>
      <c r="PVH14" s="522"/>
      <c r="PVM14" s="522"/>
      <c r="PVR14" s="522"/>
      <c r="PVW14" s="522"/>
      <c r="PWB14" s="522"/>
      <c r="PWG14" s="522"/>
      <c r="PWL14" s="522"/>
      <c r="PWQ14" s="522"/>
      <c r="PWV14" s="522"/>
      <c r="PXA14" s="522"/>
      <c r="PXF14" s="522"/>
      <c r="PXK14" s="522"/>
      <c r="PXP14" s="522"/>
      <c r="PXU14" s="522"/>
      <c r="PXZ14" s="522"/>
      <c r="PYE14" s="522"/>
      <c r="PYJ14" s="522"/>
      <c r="PYO14" s="522"/>
      <c r="PYT14" s="522"/>
      <c r="PYY14" s="522"/>
      <c r="PZD14" s="522"/>
      <c r="PZI14" s="522"/>
      <c r="PZN14" s="522"/>
      <c r="PZS14" s="522"/>
      <c r="PZX14" s="522"/>
      <c r="QAC14" s="522"/>
      <c r="QAH14" s="522"/>
      <c r="QAM14" s="522"/>
      <c r="QAR14" s="522"/>
      <c r="QAW14" s="522"/>
      <c r="QBB14" s="522"/>
      <c r="QBG14" s="522"/>
      <c r="QBL14" s="522"/>
      <c r="QBQ14" s="522"/>
      <c r="QBV14" s="522"/>
      <c r="QCA14" s="522"/>
      <c r="QCF14" s="522"/>
      <c r="QCK14" s="522"/>
      <c r="QCP14" s="522"/>
      <c r="QCU14" s="522"/>
      <c r="QCZ14" s="522"/>
      <c r="QDE14" s="522"/>
      <c r="QDJ14" s="522"/>
      <c r="QDO14" s="522"/>
      <c r="QDT14" s="522"/>
      <c r="QDY14" s="522"/>
      <c r="QED14" s="522"/>
      <c r="QEI14" s="522"/>
      <c r="QEN14" s="522"/>
      <c r="QES14" s="522"/>
      <c r="QEX14" s="522"/>
      <c r="QFC14" s="522"/>
      <c r="QFH14" s="522"/>
      <c r="QFM14" s="522"/>
      <c r="QFR14" s="522"/>
      <c r="QFW14" s="522"/>
      <c r="QGB14" s="522"/>
      <c r="QGG14" s="522"/>
      <c r="QGL14" s="522"/>
      <c r="QGQ14" s="522"/>
      <c r="QGV14" s="522"/>
      <c r="QHA14" s="522"/>
      <c r="QHF14" s="522"/>
      <c r="QHK14" s="522"/>
      <c r="QHP14" s="522"/>
      <c r="QHU14" s="522"/>
      <c r="QHZ14" s="522"/>
      <c r="QIE14" s="522"/>
      <c r="QIJ14" s="522"/>
      <c r="QIO14" s="522"/>
      <c r="QIT14" s="522"/>
      <c r="QIY14" s="522"/>
      <c r="QJD14" s="522"/>
      <c r="QJI14" s="522"/>
      <c r="QJN14" s="522"/>
      <c r="QJS14" s="522"/>
      <c r="QJX14" s="522"/>
      <c r="QKC14" s="522"/>
      <c r="QKH14" s="522"/>
      <c r="QKM14" s="522"/>
      <c r="QKR14" s="522"/>
      <c r="QKW14" s="522"/>
      <c r="QLB14" s="522"/>
      <c r="QLG14" s="522"/>
      <c r="QLL14" s="522"/>
      <c r="QLQ14" s="522"/>
      <c r="QLV14" s="522"/>
      <c r="QMA14" s="522"/>
      <c r="QMF14" s="522"/>
      <c r="QMK14" s="522"/>
      <c r="QMP14" s="522"/>
      <c r="QMU14" s="522"/>
      <c r="QMZ14" s="522"/>
      <c r="QNE14" s="522"/>
      <c r="QNJ14" s="522"/>
      <c r="QNO14" s="522"/>
      <c r="QNT14" s="522"/>
      <c r="QNY14" s="522"/>
      <c r="QOD14" s="522"/>
      <c r="QOI14" s="522"/>
      <c r="QON14" s="522"/>
      <c r="QOS14" s="522"/>
      <c r="QOX14" s="522"/>
      <c r="QPC14" s="522"/>
      <c r="QPH14" s="522"/>
      <c r="QPM14" s="522"/>
      <c r="QPR14" s="522"/>
      <c r="QPW14" s="522"/>
      <c r="QQB14" s="522"/>
      <c r="QQG14" s="522"/>
      <c r="QQL14" s="522"/>
      <c r="QQQ14" s="522"/>
      <c r="QQV14" s="522"/>
      <c r="QRA14" s="522"/>
      <c r="QRF14" s="522"/>
      <c r="QRK14" s="522"/>
      <c r="QRP14" s="522"/>
      <c r="QRU14" s="522"/>
      <c r="QRZ14" s="522"/>
      <c r="QSE14" s="522"/>
      <c r="QSJ14" s="522"/>
      <c r="QSO14" s="522"/>
      <c r="QST14" s="522"/>
      <c r="QSY14" s="522"/>
      <c r="QTD14" s="522"/>
      <c r="QTI14" s="522"/>
      <c r="QTN14" s="522"/>
      <c r="QTS14" s="522"/>
      <c r="QTX14" s="522"/>
      <c r="QUC14" s="522"/>
      <c r="QUH14" s="522"/>
      <c r="QUM14" s="522"/>
      <c r="QUR14" s="522"/>
      <c r="QUW14" s="522"/>
      <c r="QVB14" s="522"/>
      <c r="QVG14" s="522"/>
      <c r="QVL14" s="522"/>
      <c r="QVQ14" s="522"/>
      <c r="QVV14" s="522"/>
      <c r="QWA14" s="522"/>
      <c r="QWF14" s="522"/>
      <c r="QWK14" s="522"/>
      <c r="QWP14" s="522"/>
      <c r="QWU14" s="522"/>
      <c r="QWZ14" s="522"/>
      <c r="QXE14" s="522"/>
      <c r="QXJ14" s="522"/>
      <c r="QXO14" s="522"/>
      <c r="QXT14" s="522"/>
      <c r="QXY14" s="522"/>
      <c r="QYD14" s="522"/>
      <c r="QYI14" s="522"/>
      <c r="QYN14" s="522"/>
      <c r="QYS14" s="522"/>
      <c r="QYX14" s="522"/>
      <c r="QZC14" s="522"/>
      <c r="QZH14" s="522"/>
      <c r="QZM14" s="522"/>
      <c r="QZR14" s="522"/>
      <c r="QZW14" s="522"/>
      <c r="RAB14" s="522"/>
      <c r="RAG14" s="522"/>
      <c r="RAL14" s="522"/>
      <c r="RAQ14" s="522"/>
      <c r="RAV14" s="522"/>
      <c r="RBA14" s="522"/>
      <c r="RBF14" s="522"/>
      <c r="RBK14" s="522"/>
      <c r="RBP14" s="522"/>
      <c r="RBU14" s="522"/>
      <c r="RBZ14" s="522"/>
      <c r="RCE14" s="522"/>
      <c r="RCJ14" s="522"/>
      <c r="RCO14" s="522"/>
      <c r="RCT14" s="522"/>
      <c r="RCY14" s="522"/>
      <c r="RDD14" s="522"/>
      <c r="RDI14" s="522"/>
      <c r="RDN14" s="522"/>
      <c r="RDS14" s="522"/>
      <c r="RDX14" s="522"/>
      <c r="REC14" s="522"/>
      <c r="REH14" s="522"/>
      <c r="REM14" s="522"/>
      <c r="RER14" s="522"/>
      <c r="REW14" s="522"/>
      <c r="RFB14" s="522"/>
      <c r="RFG14" s="522"/>
      <c r="RFL14" s="522"/>
      <c r="RFQ14" s="522"/>
      <c r="RFV14" s="522"/>
      <c r="RGA14" s="522"/>
      <c r="RGF14" s="522"/>
      <c r="RGK14" s="522"/>
      <c r="RGP14" s="522"/>
      <c r="RGU14" s="522"/>
      <c r="RGZ14" s="522"/>
      <c r="RHE14" s="522"/>
      <c r="RHJ14" s="522"/>
      <c r="RHO14" s="522"/>
      <c r="RHT14" s="522"/>
    </row>
    <row r="15" spans="1:16380"/>
    <row r="16" spans="1:16380">
      <c r="A16" s="225" t="s">
        <v>664</v>
      </c>
      <c r="B16" s="517" t="s">
        <v>667</v>
      </c>
      <c r="C16" s="517"/>
      <c r="D16" s="226" t="s">
        <v>19</v>
      </c>
      <c r="E16" s="226" t="s">
        <v>666</v>
      </c>
    </row>
    <row r="17" spans="1:5" ht="36" customHeight="1">
      <c r="A17" s="227">
        <v>2</v>
      </c>
      <c r="B17" s="518" t="s">
        <v>38261</v>
      </c>
      <c r="C17" s="518"/>
      <c r="D17" s="228" t="s">
        <v>19</v>
      </c>
      <c r="E17" s="229">
        <f>LARGE(E25:E26,1)</f>
        <v>168</v>
      </c>
    </row>
    <row r="18" spans="1:5" ht="5.65" customHeight="1">
      <c r="A18" s="230"/>
      <c r="B18" s="231"/>
      <c r="C18" s="230"/>
      <c r="D18" s="230"/>
      <c r="E18" s="230"/>
    </row>
    <row r="19" spans="1:5">
      <c r="A19" s="516" t="s">
        <v>3318</v>
      </c>
      <c r="B19" s="516" t="s">
        <v>3319</v>
      </c>
      <c r="C19" s="507" t="s">
        <v>3325</v>
      </c>
      <c r="D19" s="508"/>
      <c r="E19" s="407" t="s">
        <v>666</v>
      </c>
    </row>
    <row r="20" spans="1:5">
      <c r="A20" s="516"/>
      <c r="B20" s="516"/>
      <c r="C20" s="509"/>
      <c r="D20" s="510"/>
      <c r="E20" s="232" t="s">
        <v>1440</v>
      </c>
    </row>
    <row r="21" spans="1:5" ht="12.75" customHeight="1">
      <c r="A21" s="516"/>
      <c r="B21" s="516"/>
      <c r="C21" s="511"/>
      <c r="D21" s="512"/>
      <c r="E21" s="233">
        <v>45839</v>
      </c>
    </row>
    <row r="22" spans="1:5" ht="28.5" customHeight="1">
      <c r="A22" s="234" t="s">
        <v>38209</v>
      </c>
      <c r="B22" s="235" t="s">
        <v>38249</v>
      </c>
      <c r="C22" s="505" t="s">
        <v>38250</v>
      </c>
      <c r="D22" s="506"/>
      <c r="E22" s="238">
        <v>168</v>
      </c>
    </row>
    <row r="23" spans="1:5" ht="28.5" customHeight="1">
      <c r="A23" s="234" t="s">
        <v>38256</v>
      </c>
      <c r="B23" s="235" t="s">
        <v>38257</v>
      </c>
      <c r="C23" s="505" t="s">
        <v>38211</v>
      </c>
      <c r="D23" s="506"/>
      <c r="E23" s="238">
        <v>178.16</v>
      </c>
    </row>
    <row r="24" spans="1:5" ht="28.5" customHeight="1">
      <c r="A24" s="234" t="s">
        <v>38258</v>
      </c>
      <c r="B24" s="235" t="s">
        <v>38259</v>
      </c>
      <c r="C24" s="505" t="s">
        <v>38211</v>
      </c>
      <c r="D24" s="506"/>
      <c r="E24" s="238">
        <v>141.99</v>
      </c>
    </row>
    <row r="25" spans="1:5">
      <c r="A25" s="513"/>
      <c r="B25" s="501"/>
      <c r="C25" s="502"/>
      <c r="D25" s="241" t="s">
        <v>3320</v>
      </c>
      <c r="E25" s="242">
        <f>ROUND(AVERAGE(E22:E24),2)</f>
        <v>162.72</v>
      </c>
    </row>
    <row r="26" spans="1:5">
      <c r="A26" s="514"/>
      <c r="B26" s="503"/>
      <c r="C26" s="504"/>
      <c r="D26" s="241" t="s">
        <v>4272</v>
      </c>
      <c r="E26" s="242">
        <f>ROUND(MEDIAN(E22:E24),2)</f>
        <v>168</v>
      </c>
    </row>
    <row r="27" spans="1:5"/>
    <row r="28" spans="1:5">
      <c r="A28" s="225" t="s">
        <v>664</v>
      </c>
      <c r="B28" s="517" t="s">
        <v>667</v>
      </c>
      <c r="C28" s="517"/>
      <c r="D28" s="226" t="s">
        <v>19</v>
      </c>
      <c r="E28" s="226" t="s">
        <v>666</v>
      </c>
    </row>
    <row r="29" spans="1:5" ht="41.25" customHeight="1">
      <c r="A29" s="227">
        <v>3</v>
      </c>
      <c r="B29" s="518" t="s">
        <v>44112</v>
      </c>
      <c r="C29" s="518"/>
      <c r="D29" s="228" t="s">
        <v>1</v>
      </c>
      <c r="E29" s="229">
        <f>LARGE(E37:E38,1)</f>
        <v>19.77</v>
      </c>
    </row>
    <row r="30" spans="1:5" ht="5.65" customHeight="1">
      <c r="A30" s="230"/>
      <c r="B30" s="231"/>
      <c r="C30" s="230"/>
      <c r="D30" s="230"/>
      <c r="E30" s="230"/>
    </row>
    <row r="31" spans="1:5">
      <c r="A31" s="516" t="s">
        <v>3318</v>
      </c>
      <c r="B31" s="516" t="s">
        <v>3319</v>
      </c>
      <c r="C31" s="507" t="s">
        <v>3325</v>
      </c>
      <c r="D31" s="508"/>
      <c r="E31" s="407" t="s">
        <v>666</v>
      </c>
    </row>
    <row r="32" spans="1:5">
      <c r="A32" s="516"/>
      <c r="B32" s="516"/>
      <c r="C32" s="509"/>
      <c r="D32" s="510"/>
      <c r="E32" s="232" t="s">
        <v>1440</v>
      </c>
    </row>
    <row r="33" spans="1:5">
      <c r="A33" s="516"/>
      <c r="B33" s="516"/>
      <c r="C33" s="511"/>
      <c r="D33" s="512"/>
      <c r="E33" s="233">
        <v>45839</v>
      </c>
    </row>
    <row r="34" spans="1:5" ht="28.5" customHeight="1">
      <c r="A34" s="234" t="s">
        <v>38209</v>
      </c>
      <c r="B34" s="236" t="s">
        <v>38269</v>
      </c>
      <c r="C34" s="505" t="s">
        <v>38250</v>
      </c>
      <c r="D34" s="506"/>
      <c r="E34" s="238">
        <v>17.899999999999999</v>
      </c>
    </row>
    <row r="35" spans="1:5" ht="28.5" customHeight="1">
      <c r="A35" s="234" t="s">
        <v>44114</v>
      </c>
      <c r="B35" s="236" t="s">
        <v>44113</v>
      </c>
      <c r="C35" s="505" t="s">
        <v>38211</v>
      </c>
      <c r="D35" s="506"/>
      <c r="E35" s="238">
        <f>1976.86/100</f>
        <v>19.768599999999999</v>
      </c>
    </row>
    <row r="36" spans="1:5" ht="28.5" customHeight="1">
      <c r="A36" s="234" t="s">
        <v>44116</v>
      </c>
      <c r="B36" s="236" t="s">
        <v>44115</v>
      </c>
      <c r="C36" s="505" t="s">
        <v>38211</v>
      </c>
      <c r="D36" s="506"/>
      <c r="E36" s="238">
        <v>19.899999999999999</v>
      </c>
    </row>
    <row r="37" spans="1:5">
      <c r="A37" s="513"/>
      <c r="B37" s="501"/>
      <c r="C37" s="502"/>
      <c r="D37" s="241" t="s">
        <v>3320</v>
      </c>
      <c r="E37" s="242">
        <f>ROUND(AVERAGE(E34:E36),2)</f>
        <v>19.190000000000001</v>
      </c>
    </row>
    <row r="38" spans="1:5">
      <c r="A38" s="514"/>
      <c r="B38" s="503"/>
      <c r="C38" s="504"/>
      <c r="D38" s="241" t="s">
        <v>4272</v>
      </c>
      <c r="E38" s="242">
        <f>ROUND(MEDIAN(E34:E36),2)</f>
        <v>19.77</v>
      </c>
    </row>
    <row r="39" spans="1:5"/>
    <row r="40" spans="1:5"/>
    <row r="41" spans="1:5">
      <c r="A41" s="225" t="s">
        <v>664</v>
      </c>
      <c r="B41" s="517" t="s">
        <v>667</v>
      </c>
      <c r="C41" s="517"/>
      <c r="D41" s="226" t="s">
        <v>19</v>
      </c>
      <c r="E41" s="226" t="s">
        <v>666</v>
      </c>
    </row>
    <row r="42" spans="1:5" ht="41.25" customHeight="1">
      <c r="A42" s="227">
        <v>5</v>
      </c>
      <c r="B42" s="518" t="s">
        <v>38275</v>
      </c>
      <c r="C42" s="518"/>
      <c r="D42" s="228" t="s">
        <v>19</v>
      </c>
      <c r="E42" s="229">
        <f>LARGE(E50:E52,1)</f>
        <v>169.87</v>
      </c>
    </row>
    <row r="43" spans="1:5" ht="5.65" customHeight="1">
      <c r="A43" s="230"/>
      <c r="B43" s="231"/>
      <c r="C43" s="230"/>
      <c r="D43" s="230"/>
      <c r="E43" s="230"/>
    </row>
    <row r="44" spans="1:5">
      <c r="A44" s="516" t="s">
        <v>3318</v>
      </c>
      <c r="B44" s="516" t="s">
        <v>3319</v>
      </c>
      <c r="C44" s="507" t="s">
        <v>3325</v>
      </c>
      <c r="D44" s="508"/>
      <c r="E44" s="408" t="s">
        <v>666</v>
      </c>
    </row>
    <row r="45" spans="1:5">
      <c r="A45" s="516"/>
      <c r="B45" s="516"/>
      <c r="C45" s="509"/>
      <c r="D45" s="510"/>
      <c r="E45" s="232" t="s">
        <v>1440</v>
      </c>
    </row>
    <row r="46" spans="1:5">
      <c r="A46" s="516"/>
      <c r="B46" s="516"/>
      <c r="C46" s="511"/>
      <c r="D46" s="512"/>
      <c r="E46" s="233">
        <v>45839</v>
      </c>
    </row>
    <row r="47" spans="1:5" ht="28.5" customHeight="1">
      <c r="A47" s="234" t="s">
        <v>38276</v>
      </c>
      <c r="B47" s="236" t="s">
        <v>38277</v>
      </c>
      <c r="C47" s="505" t="s">
        <v>38211</v>
      </c>
      <c r="D47" s="506"/>
      <c r="E47" s="238">
        <v>169</v>
      </c>
    </row>
    <row r="48" spans="1:5" ht="28.5" customHeight="1">
      <c r="A48" s="234" t="s">
        <v>38286</v>
      </c>
      <c r="B48" s="236" t="s">
        <v>38285</v>
      </c>
      <c r="C48" s="505" t="s">
        <v>38211</v>
      </c>
      <c r="D48" s="506"/>
      <c r="E48" s="238">
        <v>170.61</v>
      </c>
    </row>
    <row r="49" spans="1:5" ht="28.5" customHeight="1">
      <c r="A49" s="234" t="s">
        <v>38287</v>
      </c>
      <c r="B49" s="236" t="s">
        <v>38288</v>
      </c>
      <c r="C49" s="505" t="s">
        <v>38211</v>
      </c>
      <c r="D49" s="506"/>
      <c r="E49" s="238">
        <v>169.9</v>
      </c>
    </row>
    <row r="50" spans="1:5" ht="24" hidden="1">
      <c r="A50" s="409" t="s">
        <v>3327</v>
      </c>
      <c r="B50" s="239" t="s">
        <v>3326</v>
      </c>
      <c r="C50" s="240"/>
      <c r="D50" s="241" t="s">
        <v>3320</v>
      </c>
      <c r="E50" s="242">
        <f>ROUND(AVERAGE(E47:E49),2)</f>
        <v>169.84</v>
      </c>
    </row>
    <row r="51" spans="1:5">
      <c r="A51" s="519"/>
      <c r="B51" s="501"/>
      <c r="C51" s="502"/>
      <c r="D51" s="241" t="s">
        <v>3320</v>
      </c>
      <c r="E51" s="242">
        <f>ROUND(AVERAGE(E47:E50),2)</f>
        <v>169.84</v>
      </c>
    </row>
    <row r="52" spans="1:5">
      <c r="A52" s="520"/>
      <c r="B52" s="503"/>
      <c r="C52" s="504"/>
      <c r="D52" s="241" t="s">
        <v>4272</v>
      </c>
      <c r="E52" s="242">
        <f>ROUND(MEDIAN(E47:E50),2)</f>
        <v>169.87</v>
      </c>
    </row>
    <row r="53" spans="1:5"/>
    <row r="54" spans="1:5">
      <c r="A54" s="225" t="s">
        <v>664</v>
      </c>
      <c r="B54" s="517" t="s">
        <v>667</v>
      </c>
      <c r="C54" s="517"/>
      <c r="D54" s="226" t="s">
        <v>19</v>
      </c>
      <c r="E54" s="226" t="s">
        <v>666</v>
      </c>
    </row>
    <row r="55" spans="1:5" ht="45" customHeight="1">
      <c r="A55" s="227">
        <v>6</v>
      </c>
      <c r="B55" s="518" t="s">
        <v>44108</v>
      </c>
      <c r="C55" s="518"/>
      <c r="D55" s="228" t="s">
        <v>19</v>
      </c>
      <c r="E55" s="229">
        <f>LARGE(E63:E64,1)</f>
        <v>20850</v>
      </c>
    </row>
    <row r="56" spans="1:5" ht="5.65" customHeight="1">
      <c r="A56" s="230"/>
      <c r="B56" s="231"/>
      <c r="C56" s="230"/>
      <c r="D56" s="230"/>
      <c r="E56" s="230"/>
    </row>
    <row r="57" spans="1:5">
      <c r="A57" s="516" t="s">
        <v>3318</v>
      </c>
      <c r="B57" s="516" t="s">
        <v>3319</v>
      </c>
      <c r="C57" s="507" t="s">
        <v>3325</v>
      </c>
      <c r="D57" s="508"/>
      <c r="E57" s="232" t="s">
        <v>666</v>
      </c>
    </row>
    <row r="58" spans="1:5">
      <c r="A58" s="516"/>
      <c r="B58" s="516"/>
      <c r="C58" s="509"/>
      <c r="D58" s="510"/>
      <c r="E58" s="232" t="s">
        <v>1440</v>
      </c>
    </row>
    <row r="59" spans="1:5">
      <c r="A59" s="516"/>
      <c r="B59" s="516"/>
      <c r="C59" s="511"/>
      <c r="D59" s="512"/>
      <c r="E59" s="233">
        <v>45839</v>
      </c>
    </row>
    <row r="60" spans="1:5" ht="28.5" customHeight="1">
      <c r="A60" s="234" t="s">
        <v>38289</v>
      </c>
      <c r="B60" s="236" t="s">
        <v>38290</v>
      </c>
      <c r="C60" s="505">
        <v>27988991008</v>
      </c>
      <c r="D60" s="506"/>
      <c r="E60" s="238">
        <v>21411.5</v>
      </c>
    </row>
    <row r="61" spans="1:5" ht="28.5" customHeight="1">
      <c r="A61" s="234" t="s">
        <v>44106</v>
      </c>
      <c r="B61" s="236" t="s">
        <v>44105</v>
      </c>
      <c r="C61" s="505" t="s">
        <v>44107</v>
      </c>
      <c r="D61" s="506"/>
      <c r="E61" s="238">
        <v>20850</v>
      </c>
    </row>
    <row r="62" spans="1:5" s="412" customFormat="1" ht="28.5" customHeight="1">
      <c r="A62" s="234" t="s">
        <v>44128</v>
      </c>
      <c r="B62" s="236" t="s">
        <v>44127</v>
      </c>
      <c r="C62" s="505" t="s">
        <v>44126</v>
      </c>
      <c r="D62" s="506"/>
      <c r="E62" s="238">
        <v>19053</v>
      </c>
    </row>
    <row r="63" spans="1:5">
      <c r="A63" s="513"/>
      <c r="B63" s="501"/>
      <c r="C63" s="502"/>
      <c r="D63" s="241" t="s">
        <v>3320</v>
      </c>
      <c r="E63" s="242">
        <f>ROUND(AVERAGE(E60:E62),2)</f>
        <v>20438.169999999998</v>
      </c>
    </row>
    <row r="64" spans="1:5">
      <c r="A64" s="514"/>
      <c r="B64" s="503"/>
      <c r="C64" s="504"/>
      <c r="D64" s="241" t="s">
        <v>4272</v>
      </c>
      <c r="E64" s="242">
        <f>ROUND(MEDIAN(E60:E62),2)</f>
        <v>20850</v>
      </c>
    </row>
    <row r="65" spans="1:5"/>
    <row r="66" spans="1:5">
      <c r="A66" s="225" t="s">
        <v>664</v>
      </c>
      <c r="B66" s="517" t="s">
        <v>667</v>
      </c>
      <c r="C66" s="517"/>
      <c r="D66" s="226" t="s">
        <v>19</v>
      </c>
      <c r="E66" s="226" t="s">
        <v>666</v>
      </c>
    </row>
    <row r="67" spans="1:5" ht="41.25" customHeight="1">
      <c r="A67" s="227">
        <v>7</v>
      </c>
      <c r="B67" s="518" t="s">
        <v>44109</v>
      </c>
      <c r="C67" s="518"/>
      <c r="D67" s="228" t="s">
        <v>19</v>
      </c>
      <c r="E67" s="229">
        <f>LARGE(E75:E76,1)</f>
        <v>14124.67</v>
      </c>
    </row>
    <row r="68" spans="1:5" ht="5.65" customHeight="1">
      <c r="A68" s="230"/>
      <c r="B68" s="231"/>
      <c r="C68" s="230"/>
      <c r="D68" s="230"/>
      <c r="E68" s="230"/>
    </row>
    <row r="69" spans="1:5">
      <c r="A69" s="516" t="s">
        <v>3318</v>
      </c>
      <c r="B69" s="516" t="s">
        <v>3319</v>
      </c>
      <c r="C69" s="507" t="s">
        <v>3325</v>
      </c>
      <c r="D69" s="508"/>
      <c r="E69" s="407" t="s">
        <v>666</v>
      </c>
    </row>
    <row r="70" spans="1:5">
      <c r="A70" s="516"/>
      <c r="B70" s="516"/>
      <c r="C70" s="509"/>
      <c r="D70" s="510"/>
      <c r="E70" s="232" t="s">
        <v>1440</v>
      </c>
    </row>
    <row r="71" spans="1:5">
      <c r="A71" s="516"/>
      <c r="B71" s="516"/>
      <c r="C71" s="511"/>
      <c r="D71" s="512"/>
      <c r="E71" s="233">
        <v>45839</v>
      </c>
    </row>
    <row r="72" spans="1:5" ht="28.5" customHeight="1">
      <c r="A72" s="234" t="s">
        <v>38291</v>
      </c>
      <c r="B72" s="235" t="s">
        <v>38290</v>
      </c>
      <c r="C72" s="505">
        <v>27988991008</v>
      </c>
      <c r="D72" s="506"/>
      <c r="E72" s="238">
        <v>12920</v>
      </c>
    </row>
    <row r="73" spans="1:5" ht="28.5" customHeight="1">
      <c r="A73" s="234" t="s">
        <v>44106</v>
      </c>
      <c r="B73" s="235" t="s">
        <v>44105</v>
      </c>
      <c r="C73" s="505" t="s">
        <v>44107</v>
      </c>
      <c r="D73" s="506"/>
      <c r="E73" s="238">
        <v>12200</v>
      </c>
    </row>
    <row r="74" spans="1:5" s="412" customFormat="1" ht="28.5" customHeight="1">
      <c r="A74" s="234" t="s">
        <v>44128</v>
      </c>
      <c r="B74" s="235" t="s">
        <v>44127</v>
      </c>
      <c r="C74" s="505" t="s">
        <v>44126</v>
      </c>
      <c r="D74" s="506"/>
      <c r="E74" s="238">
        <v>17254</v>
      </c>
    </row>
    <row r="75" spans="1:5">
      <c r="A75" s="513"/>
      <c r="B75" s="501"/>
      <c r="C75" s="502"/>
      <c r="D75" s="241" t="s">
        <v>3320</v>
      </c>
      <c r="E75" s="242">
        <f>ROUND(AVERAGE(E72:E74),2)</f>
        <v>14124.67</v>
      </c>
    </row>
    <row r="76" spans="1:5">
      <c r="A76" s="514"/>
      <c r="B76" s="503"/>
      <c r="C76" s="504"/>
      <c r="D76" s="241" t="s">
        <v>4272</v>
      </c>
      <c r="E76" s="242">
        <f>ROUND(MEDIAN(E72:E74),2)</f>
        <v>12920</v>
      </c>
    </row>
    <row r="77" spans="1:5"/>
    <row r="78" spans="1:5">
      <c r="A78" s="225" t="s">
        <v>664</v>
      </c>
      <c r="B78" s="517" t="s">
        <v>667</v>
      </c>
      <c r="C78" s="517"/>
      <c r="D78" s="226" t="s">
        <v>19</v>
      </c>
      <c r="E78" s="226" t="s">
        <v>666</v>
      </c>
    </row>
    <row r="79" spans="1:5" ht="39" customHeight="1">
      <c r="A79" s="227">
        <v>8</v>
      </c>
      <c r="B79" s="518" t="s">
        <v>44110</v>
      </c>
      <c r="C79" s="518"/>
      <c r="D79" s="228" t="s">
        <v>19</v>
      </c>
      <c r="E79" s="229">
        <f>LARGE(E87:E88,1)</f>
        <v>520</v>
      </c>
    </row>
    <row r="80" spans="1:5" ht="5.65" customHeight="1">
      <c r="A80" s="230"/>
      <c r="B80" s="231"/>
      <c r="C80" s="230"/>
      <c r="D80" s="230"/>
      <c r="E80" s="230"/>
    </row>
    <row r="81" spans="1:5">
      <c r="A81" s="516" t="s">
        <v>3318</v>
      </c>
      <c r="B81" s="516" t="s">
        <v>3319</v>
      </c>
      <c r="C81" s="507" t="s">
        <v>3325</v>
      </c>
      <c r="D81" s="508"/>
      <c r="E81" s="407" t="s">
        <v>666</v>
      </c>
    </row>
    <row r="82" spans="1:5">
      <c r="A82" s="516"/>
      <c r="B82" s="516"/>
      <c r="C82" s="509"/>
      <c r="D82" s="510"/>
      <c r="E82" s="232" t="s">
        <v>1440</v>
      </c>
    </row>
    <row r="83" spans="1:5">
      <c r="A83" s="516"/>
      <c r="B83" s="516"/>
      <c r="C83" s="511"/>
      <c r="D83" s="512"/>
      <c r="E83" s="233">
        <v>45839</v>
      </c>
    </row>
    <row r="84" spans="1:5" ht="28.5" customHeight="1">
      <c r="A84" s="234" t="s">
        <v>38291</v>
      </c>
      <c r="B84" s="235" t="s">
        <v>38290</v>
      </c>
      <c r="C84" s="505">
        <v>27988991008</v>
      </c>
      <c r="D84" s="506"/>
      <c r="E84" s="238">
        <v>520</v>
      </c>
    </row>
    <row r="85" spans="1:5" ht="28.5" customHeight="1">
      <c r="A85" s="234" t="s">
        <v>44106</v>
      </c>
      <c r="B85" s="235" t="s">
        <v>44105</v>
      </c>
      <c r="C85" s="505" t="s">
        <v>44107</v>
      </c>
      <c r="D85" s="506"/>
      <c r="E85" s="238">
        <v>450</v>
      </c>
    </row>
    <row r="86" spans="1:5" s="412" customFormat="1" ht="28.5" customHeight="1">
      <c r="A86" s="234" t="s">
        <v>44128</v>
      </c>
      <c r="B86" s="235" t="s">
        <v>44127</v>
      </c>
      <c r="C86" s="505" t="s">
        <v>44126</v>
      </c>
      <c r="D86" s="506"/>
      <c r="E86" s="238">
        <v>545</v>
      </c>
    </row>
    <row r="87" spans="1:5">
      <c r="A87" s="513"/>
      <c r="B87" s="501"/>
      <c r="C87" s="502"/>
      <c r="D87" s="241" t="s">
        <v>3320</v>
      </c>
      <c r="E87" s="242">
        <f>ROUND(AVERAGE(E84:E86),2)</f>
        <v>505</v>
      </c>
    </row>
    <row r="88" spans="1:5">
      <c r="A88" s="514"/>
      <c r="B88" s="503"/>
      <c r="C88" s="504"/>
      <c r="D88" s="241" t="s">
        <v>4272</v>
      </c>
      <c r="E88" s="242">
        <f>ROUND(MEDIAN(E84:E86),2)</f>
        <v>520</v>
      </c>
    </row>
    <row r="89" spans="1:5"/>
    <row r="90" spans="1:5">
      <c r="A90" s="225" t="s">
        <v>664</v>
      </c>
      <c r="B90" s="517" t="s">
        <v>667</v>
      </c>
      <c r="C90" s="517"/>
      <c r="D90" s="226" t="s">
        <v>19</v>
      </c>
      <c r="E90" s="226" t="s">
        <v>666</v>
      </c>
    </row>
    <row r="91" spans="1:5" ht="52.5" customHeight="1">
      <c r="A91" s="227">
        <v>9</v>
      </c>
      <c r="B91" s="518" t="s">
        <v>44111</v>
      </c>
      <c r="C91" s="518"/>
      <c r="D91" s="228" t="s">
        <v>19</v>
      </c>
      <c r="E91" s="229">
        <f>LARGE(E99:E100,1)</f>
        <v>1400</v>
      </c>
    </row>
    <row r="92" spans="1:5" ht="5.65" customHeight="1">
      <c r="A92" s="230"/>
      <c r="B92" s="231"/>
      <c r="C92" s="230"/>
      <c r="D92" s="230"/>
      <c r="E92" s="230"/>
    </row>
    <row r="93" spans="1:5">
      <c r="A93" s="516" t="s">
        <v>3318</v>
      </c>
      <c r="B93" s="516" t="s">
        <v>3319</v>
      </c>
      <c r="C93" s="507" t="s">
        <v>3325</v>
      </c>
      <c r="D93" s="508"/>
      <c r="E93" s="232" t="s">
        <v>666</v>
      </c>
    </row>
    <row r="94" spans="1:5">
      <c r="A94" s="516"/>
      <c r="B94" s="516"/>
      <c r="C94" s="509"/>
      <c r="D94" s="510"/>
      <c r="E94" s="232" t="s">
        <v>1440</v>
      </c>
    </row>
    <row r="95" spans="1:5">
      <c r="A95" s="516"/>
      <c r="B95" s="516"/>
      <c r="C95" s="511"/>
      <c r="D95" s="512"/>
      <c r="E95" s="233">
        <v>45839</v>
      </c>
    </row>
    <row r="96" spans="1:5" ht="28.5" customHeight="1">
      <c r="A96" s="234" t="s">
        <v>38291</v>
      </c>
      <c r="B96" s="235" t="s">
        <v>38290</v>
      </c>
      <c r="C96" s="505">
        <v>27988991008</v>
      </c>
      <c r="D96" s="506"/>
      <c r="E96" s="238">
        <v>1540</v>
      </c>
    </row>
    <row r="97" spans="1:5" ht="28.5" customHeight="1">
      <c r="A97" s="234" t="s">
        <v>44106</v>
      </c>
      <c r="B97" s="235" t="s">
        <v>44105</v>
      </c>
      <c r="C97" s="505" t="s">
        <v>44107</v>
      </c>
      <c r="D97" s="506"/>
      <c r="E97" s="238">
        <v>1400</v>
      </c>
    </row>
    <row r="98" spans="1:5" s="412" customFormat="1" ht="28.5" customHeight="1">
      <c r="A98" s="234" t="s">
        <v>44128</v>
      </c>
      <c r="B98" s="235" t="s">
        <v>44127</v>
      </c>
      <c r="C98" s="505" t="s">
        <v>44126</v>
      </c>
      <c r="D98" s="506"/>
      <c r="E98" s="238">
        <v>1139</v>
      </c>
    </row>
    <row r="99" spans="1:5">
      <c r="A99" s="513"/>
      <c r="B99" s="501"/>
      <c r="C99" s="502"/>
      <c r="D99" s="241" t="s">
        <v>3320</v>
      </c>
      <c r="E99" s="242">
        <f>ROUND(AVERAGE(E96:E98),2)</f>
        <v>1359.67</v>
      </c>
    </row>
    <row r="100" spans="1:5">
      <c r="A100" s="514"/>
      <c r="B100" s="503"/>
      <c r="C100" s="504"/>
      <c r="D100" s="241" t="s">
        <v>4272</v>
      </c>
      <c r="E100" s="242">
        <f>ROUND(MEDIAN(E96:E98),2)</f>
        <v>1400</v>
      </c>
    </row>
    <row r="101" spans="1:5"/>
    <row r="102" spans="1:5">
      <c r="A102" s="225" t="s">
        <v>664</v>
      </c>
      <c r="B102" s="517" t="s">
        <v>667</v>
      </c>
      <c r="C102" s="517"/>
      <c r="D102" s="226" t="s">
        <v>19</v>
      </c>
      <c r="E102" s="226" t="s">
        <v>666</v>
      </c>
    </row>
    <row r="103" spans="1:5" ht="47.25" customHeight="1">
      <c r="A103" s="227">
        <v>10</v>
      </c>
      <c r="B103" s="518" t="s">
        <v>38297</v>
      </c>
      <c r="C103" s="518"/>
      <c r="D103" s="228" t="s">
        <v>19</v>
      </c>
      <c r="E103" s="229">
        <f>LARGE(E111:E112,1)</f>
        <v>116.38</v>
      </c>
    </row>
    <row r="104" spans="1:5" ht="5.65" customHeight="1">
      <c r="A104" s="230"/>
      <c r="B104" s="231"/>
      <c r="C104" s="230"/>
      <c r="D104" s="230"/>
      <c r="E104" s="230"/>
    </row>
    <row r="105" spans="1:5">
      <c r="A105" s="516" t="s">
        <v>3318</v>
      </c>
      <c r="B105" s="516" t="s">
        <v>3319</v>
      </c>
      <c r="C105" s="507" t="s">
        <v>3325</v>
      </c>
      <c r="D105" s="508"/>
      <c r="E105" s="232" t="s">
        <v>666</v>
      </c>
    </row>
    <row r="106" spans="1:5">
      <c r="A106" s="516"/>
      <c r="B106" s="516"/>
      <c r="C106" s="509"/>
      <c r="D106" s="510"/>
      <c r="E106" s="232" t="s">
        <v>1440</v>
      </c>
    </row>
    <row r="107" spans="1:5">
      <c r="A107" s="516"/>
      <c r="B107" s="516"/>
      <c r="C107" s="511"/>
      <c r="D107" s="512"/>
      <c r="E107" s="233">
        <v>45839</v>
      </c>
    </row>
    <row r="108" spans="1:5" ht="28.5" customHeight="1">
      <c r="A108" s="234" t="s">
        <v>38209</v>
      </c>
      <c r="B108" s="236" t="s">
        <v>38269</v>
      </c>
      <c r="C108" s="505" t="s">
        <v>38210</v>
      </c>
      <c r="D108" s="506"/>
      <c r="E108" s="238">
        <v>119.9</v>
      </c>
    </row>
    <row r="109" spans="1:5" ht="28.5" customHeight="1">
      <c r="A109" s="234" t="s">
        <v>38298</v>
      </c>
      <c r="B109" s="235" t="s">
        <v>38299</v>
      </c>
      <c r="C109" s="505" t="s">
        <v>38211</v>
      </c>
      <c r="D109" s="506"/>
      <c r="E109" s="238">
        <v>116.38</v>
      </c>
    </row>
    <row r="110" spans="1:5" ht="28.5" customHeight="1">
      <c r="A110" s="234" t="s">
        <v>38300</v>
      </c>
      <c r="B110" s="235" t="s">
        <v>38301</v>
      </c>
      <c r="C110" s="505" t="s">
        <v>38211</v>
      </c>
      <c r="D110" s="506"/>
      <c r="E110" s="238">
        <v>99.9</v>
      </c>
    </row>
    <row r="111" spans="1:5">
      <c r="A111" s="513"/>
      <c r="B111" s="501"/>
      <c r="C111" s="502"/>
      <c r="D111" s="241" t="s">
        <v>3320</v>
      </c>
      <c r="E111" s="242">
        <f>ROUND(AVERAGE(E108:E110),2)</f>
        <v>112.06</v>
      </c>
    </row>
    <row r="112" spans="1:5">
      <c r="A112" s="514"/>
      <c r="B112" s="503"/>
      <c r="C112" s="504"/>
      <c r="D112" s="241" t="s">
        <v>4272</v>
      </c>
      <c r="E112" s="242">
        <f>ROUND(MEDIAN(E108:E110),2)</f>
        <v>116.38</v>
      </c>
    </row>
    <row r="113" spans="1:5"/>
    <row r="114" spans="1:5" hidden="1">
      <c r="A114" s="388" t="s">
        <v>38194</v>
      </c>
      <c r="B114" s="488">
        <f>[1]ORCAMENTO!E92</f>
        <v>0</v>
      </c>
      <c r="C114" s="488"/>
    </row>
    <row r="115" spans="1:5" ht="15" thickBot="1"/>
    <row r="116" spans="1:5">
      <c r="B116" s="455" t="str">
        <f>ORCAMENTO!F49</f>
        <v>FABRICIO BENÍCIO DE BRITO</v>
      </c>
      <c r="C116" s="455"/>
      <c r="D116" s="455"/>
      <c r="E116" s="31"/>
    </row>
    <row r="117" spans="1:5">
      <c r="B117" s="456" t="str">
        <f>ORCAMENTO!F50</f>
        <v xml:space="preserve">CREA: ES-014512/D </v>
      </c>
      <c r="C117" s="456"/>
      <c r="D117" s="456"/>
      <c r="E117" s="31"/>
    </row>
    <row r="118" spans="1:5"/>
    <row r="119" spans="1:5"/>
    <row r="120" spans="1:5"/>
    <row r="121" spans="1:5"/>
    <row r="122" spans="1:5"/>
    <row r="123" spans="1:5"/>
    <row r="124" spans="1:5"/>
    <row r="125" spans="1:5"/>
    <row r="126" spans="1:5"/>
    <row r="127" spans="1:5"/>
    <row r="128" spans="1:5"/>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90"/>
    <row r="291"/>
    <row r="292"/>
    <row r="293"/>
    <row r="294"/>
    <row r="295"/>
    <row r="296"/>
    <row r="297"/>
    <row r="298"/>
    <row r="299"/>
  </sheetData>
  <mergeCells count="32050">
    <mergeCell ref="RHO13:RHO14"/>
    <mergeCell ref="RHT13:RHT14"/>
    <mergeCell ref="RGF13:RGF14"/>
    <mergeCell ref="RGK13:RGK14"/>
    <mergeCell ref="RGP13:RGP14"/>
    <mergeCell ref="RGU13:RGU14"/>
    <mergeCell ref="RGZ13:RGZ14"/>
    <mergeCell ref="RFG13:RFG14"/>
    <mergeCell ref="RFL13:RFL14"/>
    <mergeCell ref="RFQ13:RFQ14"/>
    <mergeCell ref="RFV13:RFV14"/>
    <mergeCell ref="RGA13:RGA14"/>
    <mergeCell ref="REH13:REH14"/>
    <mergeCell ref="REM13:REM14"/>
    <mergeCell ref="RER13:RER14"/>
    <mergeCell ref="REW13:REW14"/>
    <mergeCell ref="RFB13:RFB14"/>
    <mergeCell ref="RDI13:RDI14"/>
    <mergeCell ref="RDN13:RDN14"/>
    <mergeCell ref="RDS13:RDS14"/>
    <mergeCell ref="RDX13:RDX14"/>
    <mergeCell ref="REC13:REC14"/>
    <mergeCell ref="RCJ13:RCJ14"/>
    <mergeCell ref="RCO13:RCO14"/>
    <mergeCell ref="RCT13:RCT14"/>
    <mergeCell ref="RCY13:RCY14"/>
    <mergeCell ref="RDD13:RDD14"/>
    <mergeCell ref="RBK13:RBK14"/>
    <mergeCell ref="RBP13:RBP14"/>
    <mergeCell ref="RBU13:RBU14"/>
    <mergeCell ref="RBZ13:RBZ14"/>
    <mergeCell ref="RCE13:RCE14"/>
    <mergeCell ref="RAL13:RAL14"/>
    <mergeCell ref="RAQ13:RAQ14"/>
    <mergeCell ref="RAV13:RAV14"/>
    <mergeCell ref="RBA13:RBA14"/>
    <mergeCell ref="RBF13:RBF14"/>
    <mergeCell ref="RHE13:RHE14"/>
    <mergeCell ref="RHJ13:RHJ14"/>
    <mergeCell ref="QST13:QST14"/>
    <mergeCell ref="QSY13:QSY14"/>
    <mergeCell ref="QTD13:QTD14"/>
    <mergeCell ref="QTI13:QTI14"/>
    <mergeCell ref="QTN13:QTN14"/>
    <mergeCell ref="QRU13:QRU14"/>
    <mergeCell ref="QRZ13:QRZ14"/>
    <mergeCell ref="QSE13:QSE14"/>
    <mergeCell ref="QSJ13:QSJ14"/>
    <mergeCell ref="QSO13:QSO14"/>
    <mergeCell ref="QQV13:QQV14"/>
    <mergeCell ref="QRA13:QRA14"/>
    <mergeCell ref="QRF13:QRF14"/>
    <mergeCell ref="QRK13:QRK14"/>
    <mergeCell ref="QRP13:QRP14"/>
    <mergeCell ref="QPW13:QPW14"/>
    <mergeCell ref="QQB13:QQB14"/>
    <mergeCell ref="QQG13:QQG14"/>
    <mergeCell ref="QQL13:QQL14"/>
    <mergeCell ref="QQQ13:QQQ14"/>
    <mergeCell ref="QOX13:QOX14"/>
    <mergeCell ref="QPC13:QPC14"/>
    <mergeCell ref="QPH13:QPH14"/>
    <mergeCell ref="QPM13:QPM14"/>
    <mergeCell ref="QPR13:QPR14"/>
    <mergeCell ref="QZM13:QZM14"/>
    <mergeCell ref="QZR13:QZR14"/>
    <mergeCell ref="QZW13:QZW14"/>
    <mergeCell ref="RAB13:RAB14"/>
    <mergeCell ref="RAG13:RAG14"/>
    <mergeCell ref="QYN13:QYN14"/>
    <mergeCell ref="QYS13:QYS14"/>
    <mergeCell ref="QYX13:QYX14"/>
    <mergeCell ref="QZC13:QZC14"/>
    <mergeCell ref="QZH13:QZH14"/>
    <mergeCell ref="QXO13:QXO14"/>
    <mergeCell ref="QXT13:QXT14"/>
    <mergeCell ref="QXY13:QXY14"/>
    <mergeCell ref="QYD13:QYD14"/>
    <mergeCell ref="QYI13:QYI14"/>
    <mergeCell ref="QWP13:QWP14"/>
    <mergeCell ref="QWU13:QWU14"/>
    <mergeCell ref="QWZ13:QWZ14"/>
    <mergeCell ref="QXE13:QXE14"/>
    <mergeCell ref="QXJ13:QXJ14"/>
    <mergeCell ref="QVQ13:QVQ14"/>
    <mergeCell ref="QVV13:QVV14"/>
    <mergeCell ref="QWA13:QWA14"/>
    <mergeCell ref="QWF13:QWF14"/>
    <mergeCell ref="QWK13:QWK14"/>
    <mergeCell ref="QUR13:QUR14"/>
    <mergeCell ref="QUW13:QUW14"/>
    <mergeCell ref="QVB13:QVB14"/>
    <mergeCell ref="QVG13:QVG14"/>
    <mergeCell ref="QVL13:QVL14"/>
    <mergeCell ref="QTS13:QTS14"/>
    <mergeCell ref="QTX13:QTX14"/>
    <mergeCell ref="QUC13:QUC14"/>
    <mergeCell ref="QUH13:QUH14"/>
    <mergeCell ref="QUM13:QUM14"/>
    <mergeCell ref="QNY13:QNY14"/>
    <mergeCell ref="QOD13:QOD14"/>
    <mergeCell ref="QOI13:QOI14"/>
    <mergeCell ref="QON13:QON14"/>
    <mergeCell ref="QOS13:QOS14"/>
    <mergeCell ref="QMZ13:QMZ14"/>
    <mergeCell ref="QNE13:QNE14"/>
    <mergeCell ref="QNJ13:QNJ14"/>
    <mergeCell ref="QNO13:QNO14"/>
    <mergeCell ref="QNT13:QNT14"/>
    <mergeCell ref="QMA13:QMA14"/>
    <mergeCell ref="QMF13:QMF14"/>
    <mergeCell ref="QMK13:QMK14"/>
    <mergeCell ref="QMP13:QMP14"/>
    <mergeCell ref="QMU13:QMU14"/>
    <mergeCell ref="QLB13:QLB14"/>
    <mergeCell ref="QLG13:QLG14"/>
    <mergeCell ref="QLL13:QLL14"/>
    <mergeCell ref="QLQ13:QLQ14"/>
    <mergeCell ref="QLV13:QLV14"/>
    <mergeCell ref="QKC13:QKC14"/>
    <mergeCell ref="QKH13:QKH14"/>
    <mergeCell ref="QKM13:QKM14"/>
    <mergeCell ref="QKR13:QKR14"/>
    <mergeCell ref="QKW13:QKW14"/>
    <mergeCell ref="QJD13:QJD14"/>
    <mergeCell ref="QJI13:QJI14"/>
    <mergeCell ref="QJN13:QJN14"/>
    <mergeCell ref="QJS13:QJS14"/>
    <mergeCell ref="QJX13:QJX14"/>
    <mergeCell ref="QIE13:QIE14"/>
    <mergeCell ref="QIJ13:QIJ14"/>
    <mergeCell ref="QIO13:QIO14"/>
    <mergeCell ref="QIT13:QIT14"/>
    <mergeCell ref="QIY13:QIY14"/>
    <mergeCell ref="QHF13:QHF14"/>
    <mergeCell ref="QHK13:QHK14"/>
    <mergeCell ref="QHP13:QHP14"/>
    <mergeCell ref="QHU13:QHU14"/>
    <mergeCell ref="QHZ13:QHZ14"/>
    <mergeCell ref="QGG13:QGG14"/>
    <mergeCell ref="QGL13:QGL14"/>
    <mergeCell ref="QGQ13:QGQ14"/>
    <mergeCell ref="QGV13:QGV14"/>
    <mergeCell ref="QHA13:QHA14"/>
    <mergeCell ref="QFH13:QFH14"/>
    <mergeCell ref="QFM13:QFM14"/>
    <mergeCell ref="QFR13:QFR14"/>
    <mergeCell ref="QFW13:QFW14"/>
    <mergeCell ref="QGB13:QGB14"/>
    <mergeCell ref="QEI13:QEI14"/>
    <mergeCell ref="QEN13:QEN14"/>
    <mergeCell ref="QES13:QES14"/>
    <mergeCell ref="QEX13:QEX14"/>
    <mergeCell ref="QFC13:QFC14"/>
    <mergeCell ref="QDJ13:QDJ14"/>
    <mergeCell ref="QDO13:QDO14"/>
    <mergeCell ref="QDT13:QDT14"/>
    <mergeCell ref="QDY13:QDY14"/>
    <mergeCell ref="QED13:QED14"/>
    <mergeCell ref="QCK13:QCK14"/>
    <mergeCell ref="QCP13:QCP14"/>
    <mergeCell ref="QCU13:QCU14"/>
    <mergeCell ref="QCZ13:QCZ14"/>
    <mergeCell ref="QDE13:QDE14"/>
    <mergeCell ref="QBL13:QBL14"/>
    <mergeCell ref="QBQ13:QBQ14"/>
    <mergeCell ref="QBV13:QBV14"/>
    <mergeCell ref="QCA13:QCA14"/>
    <mergeCell ref="QCF13:QCF14"/>
    <mergeCell ref="QAM13:QAM14"/>
    <mergeCell ref="QAR13:QAR14"/>
    <mergeCell ref="QAW13:QAW14"/>
    <mergeCell ref="QBB13:QBB14"/>
    <mergeCell ref="QBG13:QBG14"/>
    <mergeCell ref="PZN13:PZN14"/>
    <mergeCell ref="PZS13:PZS14"/>
    <mergeCell ref="PZX13:PZX14"/>
    <mergeCell ref="QAC13:QAC14"/>
    <mergeCell ref="QAH13:QAH14"/>
    <mergeCell ref="PYO13:PYO14"/>
    <mergeCell ref="PYT13:PYT14"/>
    <mergeCell ref="PYY13:PYY14"/>
    <mergeCell ref="PZD13:PZD14"/>
    <mergeCell ref="PZI13:PZI14"/>
    <mergeCell ref="PXP13:PXP14"/>
    <mergeCell ref="PXU13:PXU14"/>
    <mergeCell ref="PXZ13:PXZ14"/>
    <mergeCell ref="PYE13:PYE14"/>
    <mergeCell ref="PYJ13:PYJ14"/>
    <mergeCell ref="PWQ13:PWQ14"/>
    <mergeCell ref="PWV13:PWV14"/>
    <mergeCell ref="PXA13:PXA14"/>
    <mergeCell ref="PXF13:PXF14"/>
    <mergeCell ref="PXK13:PXK14"/>
    <mergeCell ref="PVR13:PVR14"/>
    <mergeCell ref="PVW13:PVW14"/>
    <mergeCell ref="PWB13:PWB14"/>
    <mergeCell ref="PWG13:PWG14"/>
    <mergeCell ref="PWL13:PWL14"/>
    <mergeCell ref="PUS13:PUS14"/>
    <mergeCell ref="PUX13:PUX14"/>
    <mergeCell ref="PVC13:PVC14"/>
    <mergeCell ref="PVH13:PVH14"/>
    <mergeCell ref="PVM13:PVM14"/>
    <mergeCell ref="PTT13:PTT14"/>
    <mergeCell ref="PTY13:PTY14"/>
    <mergeCell ref="PUD13:PUD14"/>
    <mergeCell ref="PUI13:PUI14"/>
    <mergeCell ref="PUN13:PUN14"/>
    <mergeCell ref="PSU13:PSU14"/>
    <mergeCell ref="PSZ13:PSZ14"/>
    <mergeCell ref="PTE13:PTE14"/>
    <mergeCell ref="PTJ13:PTJ14"/>
    <mergeCell ref="PTO13:PTO14"/>
    <mergeCell ref="PRV13:PRV14"/>
    <mergeCell ref="PSA13:PSA14"/>
    <mergeCell ref="PSF13:PSF14"/>
    <mergeCell ref="PSK13:PSK14"/>
    <mergeCell ref="PSP13:PSP14"/>
    <mergeCell ref="PQW13:PQW14"/>
    <mergeCell ref="PRB13:PRB14"/>
    <mergeCell ref="PRG13:PRG14"/>
    <mergeCell ref="PRL13:PRL14"/>
    <mergeCell ref="PRQ13:PRQ14"/>
    <mergeCell ref="PPX13:PPX14"/>
    <mergeCell ref="PQC13:PQC14"/>
    <mergeCell ref="PQH13:PQH14"/>
    <mergeCell ref="PQM13:PQM14"/>
    <mergeCell ref="PQR13:PQR14"/>
    <mergeCell ref="POY13:POY14"/>
    <mergeCell ref="PPD13:PPD14"/>
    <mergeCell ref="PPI13:PPI14"/>
    <mergeCell ref="PPN13:PPN14"/>
    <mergeCell ref="PPS13:PPS14"/>
    <mergeCell ref="PNZ13:PNZ14"/>
    <mergeCell ref="POE13:POE14"/>
    <mergeCell ref="POJ13:POJ14"/>
    <mergeCell ref="POO13:POO14"/>
    <mergeCell ref="POT13:POT14"/>
    <mergeCell ref="PNA13:PNA14"/>
    <mergeCell ref="PNF13:PNF14"/>
    <mergeCell ref="PNK13:PNK14"/>
    <mergeCell ref="PNP13:PNP14"/>
    <mergeCell ref="PNU13:PNU14"/>
    <mergeCell ref="PMB13:PMB14"/>
    <mergeCell ref="PMG13:PMG14"/>
    <mergeCell ref="PML13:PML14"/>
    <mergeCell ref="PMQ13:PMQ14"/>
    <mergeCell ref="PMV13:PMV14"/>
    <mergeCell ref="PLC13:PLC14"/>
    <mergeCell ref="PLH13:PLH14"/>
    <mergeCell ref="PLM13:PLM14"/>
    <mergeCell ref="PLR13:PLR14"/>
    <mergeCell ref="PLW13:PLW14"/>
    <mergeCell ref="PKD13:PKD14"/>
    <mergeCell ref="PKI13:PKI14"/>
    <mergeCell ref="PKN13:PKN14"/>
    <mergeCell ref="PKS13:PKS14"/>
    <mergeCell ref="PKX13:PKX14"/>
    <mergeCell ref="PJE13:PJE14"/>
    <mergeCell ref="PJJ13:PJJ14"/>
    <mergeCell ref="PJO13:PJO14"/>
    <mergeCell ref="PJT13:PJT14"/>
    <mergeCell ref="PJY13:PJY14"/>
    <mergeCell ref="PIF13:PIF14"/>
    <mergeCell ref="PIK13:PIK14"/>
    <mergeCell ref="PIP13:PIP14"/>
    <mergeCell ref="PIU13:PIU14"/>
    <mergeCell ref="PIZ13:PIZ14"/>
    <mergeCell ref="PHG13:PHG14"/>
    <mergeCell ref="PHL13:PHL14"/>
    <mergeCell ref="PHQ13:PHQ14"/>
    <mergeCell ref="PHV13:PHV14"/>
    <mergeCell ref="PIA13:PIA14"/>
    <mergeCell ref="PGH13:PGH14"/>
    <mergeCell ref="PGM13:PGM14"/>
    <mergeCell ref="PGR13:PGR14"/>
    <mergeCell ref="PGW13:PGW14"/>
    <mergeCell ref="PHB13:PHB14"/>
    <mergeCell ref="PFI13:PFI14"/>
    <mergeCell ref="PFN13:PFN14"/>
    <mergeCell ref="PFS13:PFS14"/>
    <mergeCell ref="PFX13:PFX14"/>
    <mergeCell ref="PGC13:PGC14"/>
    <mergeCell ref="PEJ13:PEJ14"/>
    <mergeCell ref="PEO13:PEO14"/>
    <mergeCell ref="PET13:PET14"/>
    <mergeCell ref="PEY13:PEY14"/>
    <mergeCell ref="PFD13:PFD14"/>
    <mergeCell ref="PDK13:PDK14"/>
    <mergeCell ref="PDP13:PDP14"/>
    <mergeCell ref="PDU13:PDU14"/>
    <mergeCell ref="PDZ13:PDZ14"/>
    <mergeCell ref="PEE13:PEE14"/>
    <mergeCell ref="PCL13:PCL14"/>
    <mergeCell ref="PCQ13:PCQ14"/>
    <mergeCell ref="PCV13:PCV14"/>
    <mergeCell ref="PDA13:PDA14"/>
    <mergeCell ref="PDF13:PDF14"/>
    <mergeCell ref="PBM13:PBM14"/>
    <mergeCell ref="PBR13:PBR14"/>
    <mergeCell ref="PBW13:PBW14"/>
    <mergeCell ref="PCB13:PCB14"/>
    <mergeCell ref="PCG13:PCG14"/>
    <mergeCell ref="PAN13:PAN14"/>
    <mergeCell ref="PAS13:PAS14"/>
    <mergeCell ref="PAX13:PAX14"/>
    <mergeCell ref="PBC13:PBC14"/>
    <mergeCell ref="PBH13:PBH14"/>
    <mergeCell ref="OZO13:OZO14"/>
    <mergeCell ref="OZT13:OZT14"/>
    <mergeCell ref="OZY13:OZY14"/>
    <mergeCell ref="PAD13:PAD14"/>
    <mergeCell ref="PAI13:PAI14"/>
    <mergeCell ref="OYP13:OYP14"/>
    <mergeCell ref="OYU13:OYU14"/>
    <mergeCell ref="OYZ13:OYZ14"/>
    <mergeCell ref="OZE13:OZE14"/>
    <mergeCell ref="OZJ13:OZJ14"/>
    <mergeCell ref="OXQ13:OXQ14"/>
    <mergeCell ref="OXV13:OXV14"/>
    <mergeCell ref="OYA13:OYA14"/>
    <mergeCell ref="OYF13:OYF14"/>
    <mergeCell ref="OYK13:OYK14"/>
    <mergeCell ref="OWR13:OWR14"/>
    <mergeCell ref="OWW13:OWW14"/>
    <mergeCell ref="OXB13:OXB14"/>
    <mergeCell ref="OXG13:OXG14"/>
    <mergeCell ref="OXL13:OXL14"/>
    <mergeCell ref="OVS13:OVS14"/>
    <mergeCell ref="OVX13:OVX14"/>
    <mergeCell ref="OWC13:OWC14"/>
    <mergeCell ref="OWH13:OWH14"/>
    <mergeCell ref="OWM13:OWM14"/>
    <mergeCell ref="OUT13:OUT14"/>
    <mergeCell ref="OUY13:OUY14"/>
    <mergeCell ref="OVD13:OVD14"/>
    <mergeCell ref="OVI13:OVI14"/>
    <mergeCell ref="OVN13:OVN14"/>
    <mergeCell ref="OTU13:OTU14"/>
    <mergeCell ref="OTZ13:OTZ14"/>
    <mergeCell ref="OUE13:OUE14"/>
    <mergeCell ref="OUJ13:OUJ14"/>
    <mergeCell ref="OUO13:OUO14"/>
    <mergeCell ref="OSV13:OSV14"/>
    <mergeCell ref="OTA13:OTA14"/>
    <mergeCell ref="OTF13:OTF14"/>
    <mergeCell ref="OTK13:OTK14"/>
    <mergeCell ref="OTP13:OTP14"/>
    <mergeCell ref="ORW13:ORW14"/>
    <mergeCell ref="OSB13:OSB14"/>
    <mergeCell ref="OSG13:OSG14"/>
    <mergeCell ref="OSL13:OSL14"/>
    <mergeCell ref="OSQ13:OSQ14"/>
    <mergeCell ref="OQX13:OQX14"/>
    <mergeCell ref="ORC13:ORC14"/>
    <mergeCell ref="ORH13:ORH14"/>
    <mergeCell ref="ORM13:ORM14"/>
    <mergeCell ref="ORR13:ORR14"/>
    <mergeCell ref="OPY13:OPY14"/>
    <mergeCell ref="OQD13:OQD14"/>
    <mergeCell ref="OQI13:OQI14"/>
    <mergeCell ref="OQN13:OQN14"/>
    <mergeCell ref="OQS13:OQS14"/>
    <mergeCell ref="OOZ13:OOZ14"/>
    <mergeCell ref="OPE13:OPE14"/>
    <mergeCell ref="OPJ13:OPJ14"/>
    <mergeCell ref="OPO13:OPO14"/>
    <mergeCell ref="OPT13:OPT14"/>
    <mergeCell ref="OOA13:OOA14"/>
    <mergeCell ref="OOF13:OOF14"/>
    <mergeCell ref="OOK13:OOK14"/>
    <mergeCell ref="OOP13:OOP14"/>
    <mergeCell ref="OOU13:OOU14"/>
    <mergeCell ref="ONB13:ONB14"/>
    <mergeCell ref="ONG13:ONG14"/>
    <mergeCell ref="ONL13:ONL14"/>
    <mergeCell ref="ONQ13:ONQ14"/>
    <mergeCell ref="ONV13:ONV14"/>
    <mergeCell ref="OMC13:OMC14"/>
    <mergeCell ref="OMH13:OMH14"/>
    <mergeCell ref="OMM13:OMM14"/>
    <mergeCell ref="OMR13:OMR14"/>
    <mergeCell ref="OMW13:OMW14"/>
    <mergeCell ref="OLD13:OLD14"/>
    <mergeCell ref="OLI13:OLI14"/>
    <mergeCell ref="OLN13:OLN14"/>
    <mergeCell ref="OLS13:OLS14"/>
    <mergeCell ref="OLX13:OLX14"/>
    <mergeCell ref="OKE13:OKE14"/>
    <mergeCell ref="OKJ13:OKJ14"/>
    <mergeCell ref="OKO13:OKO14"/>
    <mergeCell ref="OKT13:OKT14"/>
    <mergeCell ref="OKY13:OKY14"/>
    <mergeCell ref="OJF13:OJF14"/>
    <mergeCell ref="OJK13:OJK14"/>
    <mergeCell ref="OJP13:OJP14"/>
    <mergeCell ref="OJU13:OJU14"/>
    <mergeCell ref="OJZ13:OJZ14"/>
    <mergeCell ref="OIG13:OIG14"/>
    <mergeCell ref="OIL13:OIL14"/>
    <mergeCell ref="OIQ13:OIQ14"/>
    <mergeCell ref="OIV13:OIV14"/>
    <mergeCell ref="OJA13:OJA14"/>
    <mergeCell ref="OHH13:OHH14"/>
    <mergeCell ref="OHM13:OHM14"/>
    <mergeCell ref="OHR13:OHR14"/>
    <mergeCell ref="OHW13:OHW14"/>
    <mergeCell ref="OIB13:OIB14"/>
    <mergeCell ref="OGI13:OGI14"/>
    <mergeCell ref="OGN13:OGN14"/>
    <mergeCell ref="OGS13:OGS14"/>
    <mergeCell ref="OGX13:OGX14"/>
    <mergeCell ref="OHC13:OHC14"/>
    <mergeCell ref="OFJ13:OFJ14"/>
    <mergeCell ref="OFO13:OFO14"/>
    <mergeCell ref="OFT13:OFT14"/>
    <mergeCell ref="OFY13:OFY14"/>
    <mergeCell ref="OGD13:OGD14"/>
    <mergeCell ref="OEK13:OEK14"/>
    <mergeCell ref="OEP13:OEP14"/>
    <mergeCell ref="OEU13:OEU14"/>
    <mergeCell ref="OEZ13:OEZ14"/>
    <mergeCell ref="OFE13:OFE14"/>
    <mergeCell ref="ODL13:ODL14"/>
    <mergeCell ref="ODQ13:ODQ14"/>
    <mergeCell ref="ODV13:ODV14"/>
    <mergeCell ref="OEA13:OEA14"/>
    <mergeCell ref="OEF13:OEF14"/>
    <mergeCell ref="OCM13:OCM14"/>
    <mergeCell ref="OCR13:OCR14"/>
    <mergeCell ref="OCW13:OCW14"/>
    <mergeCell ref="ODB13:ODB14"/>
    <mergeCell ref="ODG13:ODG14"/>
    <mergeCell ref="OBN13:OBN14"/>
    <mergeCell ref="OBS13:OBS14"/>
    <mergeCell ref="OBX13:OBX14"/>
    <mergeCell ref="OCC13:OCC14"/>
    <mergeCell ref="OCH13:OCH14"/>
    <mergeCell ref="OAO13:OAO14"/>
    <mergeCell ref="OAT13:OAT14"/>
    <mergeCell ref="OAY13:OAY14"/>
    <mergeCell ref="OBD13:OBD14"/>
    <mergeCell ref="OBI13:OBI14"/>
    <mergeCell ref="NZP13:NZP14"/>
    <mergeCell ref="NZU13:NZU14"/>
    <mergeCell ref="NZZ13:NZZ14"/>
    <mergeCell ref="OAE13:OAE14"/>
    <mergeCell ref="OAJ13:OAJ14"/>
    <mergeCell ref="NYQ13:NYQ14"/>
    <mergeCell ref="NYV13:NYV14"/>
    <mergeCell ref="NZA13:NZA14"/>
    <mergeCell ref="NZF13:NZF14"/>
    <mergeCell ref="NZK13:NZK14"/>
    <mergeCell ref="NXR13:NXR14"/>
    <mergeCell ref="NXW13:NXW14"/>
    <mergeCell ref="NYB13:NYB14"/>
    <mergeCell ref="NYG13:NYG14"/>
    <mergeCell ref="NYL13:NYL14"/>
    <mergeCell ref="NWS13:NWS14"/>
    <mergeCell ref="NWX13:NWX14"/>
    <mergeCell ref="NXC13:NXC14"/>
    <mergeCell ref="NXH13:NXH14"/>
    <mergeCell ref="NXM13:NXM14"/>
    <mergeCell ref="NVT13:NVT14"/>
    <mergeCell ref="NVY13:NVY14"/>
    <mergeCell ref="NWD13:NWD14"/>
    <mergeCell ref="NWI13:NWI14"/>
    <mergeCell ref="NWN13:NWN14"/>
    <mergeCell ref="NUU13:NUU14"/>
    <mergeCell ref="NUZ13:NUZ14"/>
    <mergeCell ref="NVE13:NVE14"/>
    <mergeCell ref="NVJ13:NVJ14"/>
    <mergeCell ref="NVO13:NVO14"/>
    <mergeCell ref="NTV13:NTV14"/>
    <mergeCell ref="NUA13:NUA14"/>
    <mergeCell ref="NUF13:NUF14"/>
    <mergeCell ref="NUK13:NUK14"/>
    <mergeCell ref="NUP13:NUP14"/>
    <mergeCell ref="NSW13:NSW14"/>
    <mergeCell ref="NTB13:NTB14"/>
    <mergeCell ref="NTG13:NTG14"/>
    <mergeCell ref="NTL13:NTL14"/>
    <mergeCell ref="NTQ13:NTQ14"/>
    <mergeCell ref="NRX13:NRX14"/>
    <mergeCell ref="NSC13:NSC14"/>
    <mergeCell ref="NSH13:NSH14"/>
    <mergeCell ref="NSM13:NSM14"/>
    <mergeCell ref="NSR13:NSR14"/>
    <mergeCell ref="NQY13:NQY14"/>
    <mergeCell ref="NRD13:NRD14"/>
    <mergeCell ref="NRI13:NRI14"/>
    <mergeCell ref="NRN13:NRN14"/>
    <mergeCell ref="NRS13:NRS14"/>
    <mergeCell ref="NPZ13:NPZ14"/>
    <mergeCell ref="NQE13:NQE14"/>
    <mergeCell ref="NQJ13:NQJ14"/>
    <mergeCell ref="NQO13:NQO14"/>
    <mergeCell ref="NQT13:NQT14"/>
    <mergeCell ref="NPA13:NPA14"/>
    <mergeCell ref="NPF13:NPF14"/>
    <mergeCell ref="NPK13:NPK14"/>
    <mergeCell ref="NPP13:NPP14"/>
    <mergeCell ref="NPU13:NPU14"/>
    <mergeCell ref="NOB13:NOB14"/>
    <mergeCell ref="NOG13:NOG14"/>
    <mergeCell ref="NOL13:NOL14"/>
    <mergeCell ref="NOQ13:NOQ14"/>
    <mergeCell ref="NOV13:NOV14"/>
    <mergeCell ref="NNC13:NNC14"/>
    <mergeCell ref="NNH13:NNH14"/>
    <mergeCell ref="NNM13:NNM14"/>
    <mergeCell ref="NNR13:NNR14"/>
    <mergeCell ref="NNW13:NNW14"/>
    <mergeCell ref="NMD13:NMD14"/>
    <mergeCell ref="NMI13:NMI14"/>
    <mergeCell ref="NMN13:NMN14"/>
    <mergeCell ref="NMS13:NMS14"/>
    <mergeCell ref="NMX13:NMX14"/>
    <mergeCell ref="NLE13:NLE14"/>
    <mergeCell ref="NLJ13:NLJ14"/>
    <mergeCell ref="NLO13:NLO14"/>
    <mergeCell ref="NLT13:NLT14"/>
    <mergeCell ref="NLY13:NLY14"/>
    <mergeCell ref="NKF13:NKF14"/>
    <mergeCell ref="NKK13:NKK14"/>
    <mergeCell ref="NKP13:NKP14"/>
    <mergeCell ref="NKU13:NKU14"/>
    <mergeCell ref="NKZ13:NKZ14"/>
    <mergeCell ref="NJG13:NJG14"/>
    <mergeCell ref="NJL13:NJL14"/>
    <mergeCell ref="NJQ13:NJQ14"/>
    <mergeCell ref="NJV13:NJV14"/>
    <mergeCell ref="NKA13:NKA14"/>
    <mergeCell ref="NIH13:NIH14"/>
    <mergeCell ref="NIM13:NIM14"/>
    <mergeCell ref="NIR13:NIR14"/>
    <mergeCell ref="NIW13:NIW14"/>
    <mergeCell ref="NJB13:NJB14"/>
    <mergeCell ref="NHI13:NHI14"/>
    <mergeCell ref="NHN13:NHN14"/>
    <mergeCell ref="NHS13:NHS14"/>
    <mergeCell ref="NHX13:NHX14"/>
    <mergeCell ref="NIC13:NIC14"/>
    <mergeCell ref="NGJ13:NGJ14"/>
    <mergeCell ref="NGO13:NGO14"/>
    <mergeCell ref="NGT13:NGT14"/>
    <mergeCell ref="NGY13:NGY14"/>
    <mergeCell ref="NHD13:NHD14"/>
    <mergeCell ref="NFK13:NFK14"/>
    <mergeCell ref="NFP13:NFP14"/>
    <mergeCell ref="NFU13:NFU14"/>
    <mergeCell ref="NFZ13:NFZ14"/>
    <mergeCell ref="NGE13:NGE14"/>
    <mergeCell ref="NEL13:NEL14"/>
    <mergeCell ref="NEQ13:NEQ14"/>
    <mergeCell ref="NEV13:NEV14"/>
    <mergeCell ref="NFA13:NFA14"/>
    <mergeCell ref="NFF13:NFF14"/>
    <mergeCell ref="NDM13:NDM14"/>
    <mergeCell ref="NDR13:NDR14"/>
    <mergeCell ref="NDW13:NDW14"/>
    <mergeCell ref="NEB13:NEB14"/>
    <mergeCell ref="NEG13:NEG14"/>
    <mergeCell ref="NCN13:NCN14"/>
    <mergeCell ref="NCS13:NCS14"/>
    <mergeCell ref="NCX13:NCX14"/>
    <mergeCell ref="NDC13:NDC14"/>
    <mergeCell ref="NDH13:NDH14"/>
    <mergeCell ref="NBO13:NBO14"/>
    <mergeCell ref="NBT13:NBT14"/>
    <mergeCell ref="NBY13:NBY14"/>
    <mergeCell ref="NCD13:NCD14"/>
    <mergeCell ref="NCI13:NCI14"/>
    <mergeCell ref="NAP13:NAP14"/>
    <mergeCell ref="NAU13:NAU14"/>
    <mergeCell ref="NAZ13:NAZ14"/>
    <mergeCell ref="NBE13:NBE14"/>
    <mergeCell ref="NBJ13:NBJ14"/>
    <mergeCell ref="MZQ13:MZQ14"/>
    <mergeCell ref="MZV13:MZV14"/>
    <mergeCell ref="NAA13:NAA14"/>
    <mergeCell ref="NAF13:NAF14"/>
    <mergeCell ref="NAK13:NAK14"/>
    <mergeCell ref="MYR13:MYR14"/>
    <mergeCell ref="MYW13:MYW14"/>
    <mergeCell ref="MZB13:MZB14"/>
    <mergeCell ref="MZG13:MZG14"/>
    <mergeCell ref="MZL13:MZL14"/>
    <mergeCell ref="MXS13:MXS14"/>
    <mergeCell ref="MXX13:MXX14"/>
    <mergeCell ref="MYC13:MYC14"/>
    <mergeCell ref="MYH13:MYH14"/>
    <mergeCell ref="MYM13:MYM14"/>
    <mergeCell ref="MWT13:MWT14"/>
    <mergeCell ref="MWY13:MWY14"/>
    <mergeCell ref="MXD13:MXD14"/>
    <mergeCell ref="MXI13:MXI14"/>
    <mergeCell ref="MXN13:MXN14"/>
    <mergeCell ref="MVU13:MVU14"/>
    <mergeCell ref="MVZ13:MVZ14"/>
    <mergeCell ref="MWE13:MWE14"/>
    <mergeCell ref="MWJ13:MWJ14"/>
    <mergeCell ref="MWO13:MWO14"/>
    <mergeCell ref="MUV13:MUV14"/>
    <mergeCell ref="MVA13:MVA14"/>
    <mergeCell ref="MVF13:MVF14"/>
    <mergeCell ref="MVK13:MVK14"/>
    <mergeCell ref="MVP13:MVP14"/>
    <mergeCell ref="MTW13:MTW14"/>
    <mergeCell ref="MUB13:MUB14"/>
    <mergeCell ref="MUG13:MUG14"/>
    <mergeCell ref="MUL13:MUL14"/>
    <mergeCell ref="MUQ13:MUQ14"/>
    <mergeCell ref="MSX13:MSX14"/>
    <mergeCell ref="MTC13:MTC14"/>
    <mergeCell ref="MTH13:MTH14"/>
    <mergeCell ref="MTM13:MTM14"/>
    <mergeCell ref="MTR13:MTR14"/>
    <mergeCell ref="MRY13:MRY14"/>
    <mergeCell ref="MSD13:MSD14"/>
    <mergeCell ref="MSI13:MSI14"/>
    <mergeCell ref="MSN13:MSN14"/>
    <mergeCell ref="MSS13:MSS14"/>
    <mergeCell ref="MQZ13:MQZ14"/>
    <mergeCell ref="MRE13:MRE14"/>
    <mergeCell ref="MRJ13:MRJ14"/>
    <mergeCell ref="MRO13:MRO14"/>
    <mergeCell ref="MRT13:MRT14"/>
    <mergeCell ref="MQA13:MQA14"/>
    <mergeCell ref="MQF13:MQF14"/>
    <mergeCell ref="MQK13:MQK14"/>
    <mergeCell ref="MQP13:MQP14"/>
    <mergeCell ref="MQU13:MQU14"/>
    <mergeCell ref="MPB13:MPB14"/>
    <mergeCell ref="MPG13:MPG14"/>
    <mergeCell ref="MPL13:MPL14"/>
    <mergeCell ref="MPQ13:MPQ14"/>
    <mergeCell ref="MPV13:MPV14"/>
    <mergeCell ref="MOC13:MOC14"/>
    <mergeCell ref="MOH13:MOH14"/>
    <mergeCell ref="MOM13:MOM14"/>
    <mergeCell ref="MOR13:MOR14"/>
    <mergeCell ref="MOW13:MOW14"/>
    <mergeCell ref="MND13:MND14"/>
    <mergeCell ref="MNI13:MNI14"/>
    <mergeCell ref="MNN13:MNN14"/>
    <mergeCell ref="MNS13:MNS14"/>
    <mergeCell ref="MNX13:MNX14"/>
    <mergeCell ref="MME13:MME14"/>
    <mergeCell ref="MMJ13:MMJ14"/>
    <mergeCell ref="MMO13:MMO14"/>
    <mergeCell ref="MMT13:MMT14"/>
    <mergeCell ref="MMY13:MMY14"/>
    <mergeCell ref="MLF13:MLF14"/>
    <mergeCell ref="MLK13:MLK14"/>
    <mergeCell ref="MLP13:MLP14"/>
    <mergeCell ref="MLU13:MLU14"/>
    <mergeCell ref="MLZ13:MLZ14"/>
    <mergeCell ref="MKG13:MKG14"/>
    <mergeCell ref="MKL13:MKL14"/>
    <mergeCell ref="MKQ13:MKQ14"/>
    <mergeCell ref="MKV13:MKV14"/>
    <mergeCell ref="MLA13:MLA14"/>
    <mergeCell ref="MJH13:MJH14"/>
    <mergeCell ref="MJM13:MJM14"/>
    <mergeCell ref="MJR13:MJR14"/>
    <mergeCell ref="MJW13:MJW14"/>
    <mergeCell ref="MKB13:MKB14"/>
    <mergeCell ref="MII13:MII14"/>
    <mergeCell ref="MIN13:MIN14"/>
    <mergeCell ref="MIS13:MIS14"/>
    <mergeCell ref="MIX13:MIX14"/>
    <mergeCell ref="MJC13:MJC14"/>
    <mergeCell ref="MHJ13:MHJ14"/>
    <mergeCell ref="MHO13:MHO14"/>
    <mergeCell ref="MHT13:MHT14"/>
    <mergeCell ref="MHY13:MHY14"/>
    <mergeCell ref="MID13:MID14"/>
    <mergeCell ref="MGK13:MGK14"/>
    <mergeCell ref="MGP13:MGP14"/>
    <mergeCell ref="MGU13:MGU14"/>
    <mergeCell ref="MGZ13:MGZ14"/>
    <mergeCell ref="MHE13:MHE14"/>
    <mergeCell ref="MFL13:MFL14"/>
    <mergeCell ref="MFQ13:MFQ14"/>
    <mergeCell ref="MFV13:MFV14"/>
    <mergeCell ref="MGA13:MGA14"/>
    <mergeCell ref="MGF13:MGF14"/>
    <mergeCell ref="MEM13:MEM14"/>
    <mergeCell ref="MER13:MER14"/>
    <mergeCell ref="MEW13:MEW14"/>
    <mergeCell ref="MFB13:MFB14"/>
    <mergeCell ref="MFG13:MFG14"/>
    <mergeCell ref="MDN13:MDN14"/>
    <mergeCell ref="MDS13:MDS14"/>
    <mergeCell ref="MDX13:MDX14"/>
    <mergeCell ref="MEC13:MEC14"/>
    <mergeCell ref="MEH13:MEH14"/>
    <mergeCell ref="MCO13:MCO14"/>
    <mergeCell ref="MCT13:MCT14"/>
    <mergeCell ref="MCY13:MCY14"/>
    <mergeCell ref="MDD13:MDD14"/>
    <mergeCell ref="MDI13:MDI14"/>
    <mergeCell ref="MBP13:MBP14"/>
    <mergeCell ref="MBU13:MBU14"/>
    <mergeCell ref="MBZ13:MBZ14"/>
    <mergeCell ref="MCE13:MCE14"/>
    <mergeCell ref="MCJ13:MCJ14"/>
    <mergeCell ref="MAQ13:MAQ14"/>
    <mergeCell ref="MAV13:MAV14"/>
    <mergeCell ref="MBA13:MBA14"/>
    <mergeCell ref="MBF13:MBF14"/>
    <mergeCell ref="MBK13:MBK14"/>
    <mergeCell ref="LZR13:LZR14"/>
    <mergeCell ref="LZW13:LZW14"/>
    <mergeCell ref="MAB13:MAB14"/>
    <mergeCell ref="MAG13:MAG14"/>
    <mergeCell ref="MAL13:MAL14"/>
    <mergeCell ref="LYS13:LYS14"/>
    <mergeCell ref="LYX13:LYX14"/>
    <mergeCell ref="LZC13:LZC14"/>
    <mergeCell ref="LZH13:LZH14"/>
    <mergeCell ref="LZM13:LZM14"/>
    <mergeCell ref="LXT13:LXT14"/>
    <mergeCell ref="LXY13:LXY14"/>
    <mergeCell ref="LYD13:LYD14"/>
    <mergeCell ref="LYI13:LYI14"/>
    <mergeCell ref="LYN13:LYN14"/>
    <mergeCell ref="LWU13:LWU14"/>
    <mergeCell ref="LWZ13:LWZ14"/>
    <mergeCell ref="LXE13:LXE14"/>
    <mergeCell ref="LXJ13:LXJ14"/>
    <mergeCell ref="LXO13:LXO14"/>
    <mergeCell ref="LVV13:LVV14"/>
    <mergeCell ref="LWA13:LWA14"/>
    <mergeCell ref="LWF13:LWF14"/>
    <mergeCell ref="LWK13:LWK14"/>
    <mergeCell ref="LWP13:LWP14"/>
    <mergeCell ref="LUW13:LUW14"/>
    <mergeCell ref="LVB13:LVB14"/>
    <mergeCell ref="LVG13:LVG14"/>
    <mergeCell ref="LVL13:LVL14"/>
    <mergeCell ref="LVQ13:LVQ14"/>
    <mergeCell ref="LTX13:LTX14"/>
    <mergeCell ref="LUC13:LUC14"/>
    <mergeCell ref="LUH13:LUH14"/>
    <mergeCell ref="LUM13:LUM14"/>
    <mergeCell ref="LUR13:LUR14"/>
    <mergeCell ref="LSY13:LSY14"/>
    <mergeCell ref="LTD13:LTD14"/>
    <mergeCell ref="LTI13:LTI14"/>
    <mergeCell ref="LTN13:LTN14"/>
    <mergeCell ref="LTS13:LTS14"/>
    <mergeCell ref="LRZ13:LRZ14"/>
    <mergeCell ref="LSE13:LSE14"/>
    <mergeCell ref="LSJ13:LSJ14"/>
    <mergeCell ref="LSO13:LSO14"/>
    <mergeCell ref="LST13:LST14"/>
    <mergeCell ref="LRA13:LRA14"/>
    <mergeCell ref="LRF13:LRF14"/>
    <mergeCell ref="LRK13:LRK14"/>
    <mergeCell ref="LRP13:LRP14"/>
    <mergeCell ref="LRU13:LRU14"/>
    <mergeCell ref="LQB13:LQB14"/>
    <mergeCell ref="LQG13:LQG14"/>
    <mergeCell ref="LQL13:LQL14"/>
    <mergeCell ref="LQQ13:LQQ14"/>
    <mergeCell ref="LQV13:LQV14"/>
    <mergeCell ref="LPC13:LPC14"/>
    <mergeCell ref="LPH13:LPH14"/>
    <mergeCell ref="LPM13:LPM14"/>
    <mergeCell ref="LPR13:LPR14"/>
    <mergeCell ref="LPW13:LPW14"/>
    <mergeCell ref="LOD13:LOD14"/>
    <mergeCell ref="LOI13:LOI14"/>
    <mergeCell ref="LON13:LON14"/>
    <mergeCell ref="LOS13:LOS14"/>
    <mergeCell ref="LOX13:LOX14"/>
    <mergeCell ref="LNE13:LNE14"/>
    <mergeCell ref="LNJ13:LNJ14"/>
    <mergeCell ref="LNO13:LNO14"/>
    <mergeCell ref="LNT13:LNT14"/>
    <mergeCell ref="LNY13:LNY14"/>
    <mergeCell ref="LMF13:LMF14"/>
    <mergeCell ref="LMK13:LMK14"/>
    <mergeCell ref="LMP13:LMP14"/>
    <mergeCell ref="LMU13:LMU14"/>
    <mergeCell ref="LMZ13:LMZ14"/>
    <mergeCell ref="LLG13:LLG14"/>
    <mergeCell ref="LLL13:LLL14"/>
    <mergeCell ref="LLQ13:LLQ14"/>
    <mergeCell ref="LLV13:LLV14"/>
    <mergeCell ref="LMA13:LMA14"/>
    <mergeCell ref="LKH13:LKH14"/>
    <mergeCell ref="LKM13:LKM14"/>
    <mergeCell ref="LKR13:LKR14"/>
    <mergeCell ref="LKW13:LKW14"/>
    <mergeCell ref="LLB13:LLB14"/>
    <mergeCell ref="LJI13:LJI14"/>
    <mergeCell ref="LJN13:LJN14"/>
    <mergeCell ref="LJS13:LJS14"/>
    <mergeCell ref="LJX13:LJX14"/>
    <mergeCell ref="LKC13:LKC14"/>
    <mergeCell ref="LIJ13:LIJ14"/>
    <mergeCell ref="LIO13:LIO14"/>
    <mergeCell ref="LIT13:LIT14"/>
    <mergeCell ref="LIY13:LIY14"/>
    <mergeCell ref="LJD13:LJD14"/>
    <mergeCell ref="LHK13:LHK14"/>
    <mergeCell ref="LHP13:LHP14"/>
    <mergeCell ref="LHU13:LHU14"/>
    <mergeCell ref="LHZ13:LHZ14"/>
    <mergeCell ref="LIE13:LIE14"/>
    <mergeCell ref="LGL13:LGL14"/>
    <mergeCell ref="LGQ13:LGQ14"/>
    <mergeCell ref="LGV13:LGV14"/>
    <mergeCell ref="LHA13:LHA14"/>
    <mergeCell ref="LHF13:LHF14"/>
    <mergeCell ref="LFM13:LFM14"/>
    <mergeCell ref="LFR13:LFR14"/>
    <mergeCell ref="LFW13:LFW14"/>
    <mergeCell ref="LGB13:LGB14"/>
    <mergeCell ref="LGG13:LGG14"/>
    <mergeCell ref="LEN13:LEN14"/>
    <mergeCell ref="LES13:LES14"/>
    <mergeCell ref="LEX13:LEX14"/>
    <mergeCell ref="LFC13:LFC14"/>
    <mergeCell ref="LFH13:LFH14"/>
    <mergeCell ref="LDO13:LDO14"/>
    <mergeCell ref="LDT13:LDT14"/>
    <mergeCell ref="LDY13:LDY14"/>
    <mergeCell ref="LED13:LED14"/>
    <mergeCell ref="LEI13:LEI14"/>
    <mergeCell ref="LCP13:LCP14"/>
    <mergeCell ref="LCU13:LCU14"/>
    <mergeCell ref="LCZ13:LCZ14"/>
    <mergeCell ref="LDE13:LDE14"/>
    <mergeCell ref="LDJ13:LDJ14"/>
    <mergeCell ref="LBQ13:LBQ14"/>
    <mergeCell ref="LBV13:LBV14"/>
    <mergeCell ref="LCA13:LCA14"/>
    <mergeCell ref="LCF13:LCF14"/>
    <mergeCell ref="LCK13:LCK14"/>
    <mergeCell ref="LAR13:LAR14"/>
    <mergeCell ref="LAW13:LAW14"/>
    <mergeCell ref="LBB13:LBB14"/>
    <mergeCell ref="LBG13:LBG14"/>
    <mergeCell ref="LBL13:LBL14"/>
    <mergeCell ref="KZS13:KZS14"/>
    <mergeCell ref="KZX13:KZX14"/>
    <mergeCell ref="LAC13:LAC14"/>
    <mergeCell ref="LAH13:LAH14"/>
    <mergeCell ref="LAM13:LAM14"/>
    <mergeCell ref="KYT13:KYT14"/>
    <mergeCell ref="KYY13:KYY14"/>
    <mergeCell ref="KZD13:KZD14"/>
    <mergeCell ref="KZI13:KZI14"/>
    <mergeCell ref="KZN13:KZN14"/>
    <mergeCell ref="KXU13:KXU14"/>
    <mergeCell ref="KXZ13:KXZ14"/>
    <mergeCell ref="KYE13:KYE14"/>
    <mergeCell ref="KYJ13:KYJ14"/>
    <mergeCell ref="KYO13:KYO14"/>
    <mergeCell ref="KWV13:KWV14"/>
    <mergeCell ref="KXA13:KXA14"/>
    <mergeCell ref="KXF13:KXF14"/>
    <mergeCell ref="KXK13:KXK14"/>
    <mergeCell ref="KXP13:KXP14"/>
    <mergeCell ref="KVW13:KVW14"/>
    <mergeCell ref="KWB13:KWB14"/>
    <mergeCell ref="KWG13:KWG14"/>
    <mergeCell ref="KWL13:KWL14"/>
    <mergeCell ref="KWQ13:KWQ14"/>
    <mergeCell ref="KUX13:KUX14"/>
    <mergeCell ref="KVC13:KVC14"/>
    <mergeCell ref="KVH13:KVH14"/>
    <mergeCell ref="KVM13:KVM14"/>
    <mergeCell ref="KVR13:KVR14"/>
    <mergeCell ref="KTY13:KTY14"/>
    <mergeCell ref="KUD13:KUD14"/>
    <mergeCell ref="KUI13:KUI14"/>
    <mergeCell ref="KUN13:KUN14"/>
    <mergeCell ref="KUS13:KUS14"/>
    <mergeCell ref="KSZ13:KSZ14"/>
    <mergeCell ref="KTE13:KTE14"/>
    <mergeCell ref="KTJ13:KTJ14"/>
    <mergeCell ref="KTO13:KTO14"/>
    <mergeCell ref="KTT13:KTT14"/>
    <mergeCell ref="KSA13:KSA14"/>
    <mergeCell ref="KSF13:KSF14"/>
    <mergeCell ref="KSK13:KSK14"/>
    <mergeCell ref="KSP13:KSP14"/>
    <mergeCell ref="KSU13:KSU14"/>
    <mergeCell ref="KRB13:KRB14"/>
    <mergeCell ref="KRG13:KRG14"/>
    <mergeCell ref="KRL13:KRL14"/>
    <mergeCell ref="KRQ13:KRQ14"/>
    <mergeCell ref="KRV13:KRV14"/>
    <mergeCell ref="KQC13:KQC14"/>
    <mergeCell ref="KQH13:KQH14"/>
    <mergeCell ref="KQM13:KQM14"/>
    <mergeCell ref="KQR13:KQR14"/>
    <mergeCell ref="KQW13:KQW14"/>
    <mergeCell ref="KPD13:KPD14"/>
    <mergeCell ref="KPI13:KPI14"/>
    <mergeCell ref="KPN13:KPN14"/>
    <mergeCell ref="KPS13:KPS14"/>
    <mergeCell ref="KPX13:KPX14"/>
    <mergeCell ref="KOE13:KOE14"/>
    <mergeCell ref="KOJ13:KOJ14"/>
    <mergeCell ref="KOO13:KOO14"/>
    <mergeCell ref="KOT13:KOT14"/>
    <mergeCell ref="KOY13:KOY14"/>
    <mergeCell ref="KNF13:KNF14"/>
    <mergeCell ref="KNK13:KNK14"/>
    <mergeCell ref="KNP13:KNP14"/>
    <mergeCell ref="KNU13:KNU14"/>
    <mergeCell ref="KNZ13:KNZ14"/>
    <mergeCell ref="KMG13:KMG14"/>
    <mergeCell ref="KML13:KML14"/>
    <mergeCell ref="KMQ13:KMQ14"/>
    <mergeCell ref="KMV13:KMV14"/>
    <mergeCell ref="KNA13:KNA14"/>
    <mergeCell ref="KLH13:KLH14"/>
    <mergeCell ref="KLM13:KLM14"/>
    <mergeCell ref="KLR13:KLR14"/>
    <mergeCell ref="KLW13:KLW14"/>
    <mergeCell ref="KMB13:KMB14"/>
    <mergeCell ref="KKI13:KKI14"/>
    <mergeCell ref="KKN13:KKN14"/>
    <mergeCell ref="KKS13:KKS14"/>
    <mergeCell ref="KKX13:KKX14"/>
    <mergeCell ref="KLC13:KLC14"/>
    <mergeCell ref="KJJ13:KJJ14"/>
    <mergeCell ref="KJO13:KJO14"/>
    <mergeCell ref="KJT13:KJT14"/>
    <mergeCell ref="KJY13:KJY14"/>
    <mergeCell ref="KKD13:KKD14"/>
    <mergeCell ref="KIK13:KIK14"/>
    <mergeCell ref="KIP13:KIP14"/>
    <mergeCell ref="KIU13:KIU14"/>
    <mergeCell ref="KIZ13:KIZ14"/>
    <mergeCell ref="KJE13:KJE14"/>
    <mergeCell ref="KHL13:KHL14"/>
    <mergeCell ref="KHQ13:KHQ14"/>
    <mergeCell ref="KHV13:KHV14"/>
    <mergeCell ref="KIA13:KIA14"/>
    <mergeCell ref="KIF13:KIF14"/>
    <mergeCell ref="KGM13:KGM14"/>
    <mergeCell ref="KGR13:KGR14"/>
    <mergeCell ref="KGW13:KGW14"/>
    <mergeCell ref="KHB13:KHB14"/>
    <mergeCell ref="KHG13:KHG14"/>
    <mergeCell ref="KFN13:KFN14"/>
    <mergeCell ref="KFS13:KFS14"/>
    <mergeCell ref="KFX13:KFX14"/>
    <mergeCell ref="KGC13:KGC14"/>
    <mergeCell ref="KGH13:KGH14"/>
    <mergeCell ref="KEO13:KEO14"/>
    <mergeCell ref="KET13:KET14"/>
    <mergeCell ref="KEY13:KEY14"/>
    <mergeCell ref="KFD13:KFD14"/>
    <mergeCell ref="KFI13:KFI14"/>
    <mergeCell ref="KDP13:KDP14"/>
    <mergeCell ref="KDU13:KDU14"/>
    <mergeCell ref="KDZ13:KDZ14"/>
    <mergeCell ref="KEE13:KEE14"/>
    <mergeCell ref="KEJ13:KEJ14"/>
    <mergeCell ref="KCQ13:KCQ14"/>
    <mergeCell ref="KCV13:KCV14"/>
    <mergeCell ref="KDA13:KDA14"/>
    <mergeCell ref="KDF13:KDF14"/>
    <mergeCell ref="KDK13:KDK14"/>
    <mergeCell ref="KBR13:KBR14"/>
    <mergeCell ref="KBW13:KBW14"/>
    <mergeCell ref="KCB13:KCB14"/>
    <mergeCell ref="KCG13:KCG14"/>
    <mergeCell ref="KCL13:KCL14"/>
    <mergeCell ref="KAS13:KAS14"/>
    <mergeCell ref="KAX13:KAX14"/>
    <mergeCell ref="KBC13:KBC14"/>
    <mergeCell ref="KBH13:KBH14"/>
    <mergeCell ref="KBM13:KBM14"/>
    <mergeCell ref="JZT13:JZT14"/>
    <mergeCell ref="JZY13:JZY14"/>
    <mergeCell ref="KAD13:KAD14"/>
    <mergeCell ref="KAI13:KAI14"/>
    <mergeCell ref="KAN13:KAN14"/>
    <mergeCell ref="JYU13:JYU14"/>
    <mergeCell ref="JYZ13:JYZ14"/>
    <mergeCell ref="JZE13:JZE14"/>
    <mergeCell ref="JZJ13:JZJ14"/>
    <mergeCell ref="JZO13:JZO14"/>
    <mergeCell ref="JXV13:JXV14"/>
    <mergeCell ref="JYA13:JYA14"/>
    <mergeCell ref="JYF13:JYF14"/>
    <mergeCell ref="JYK13:JYK14"/>
    <mergeCell ref="JYP13:JYP14"/>
    <mergeCell ref="JWW13:JWW14"/>
    <mergeCell ref="JXB13:JXB14"/>
    <mergeCell ref="JXG13:JXG14"/>
    <mergeCell ref="JXL13:JXL14"/>
    <mergeCell ref="JXQ13:JXQ14"/>
    <mergeCell ref="JVX13:JVX14"/>
    <mergeCell ref="JWC13:JWC14"/>
    <mergeCell ref="JWH13:JWH14"/>
    <mergeCell ref="JWM13:JWM14"/>
    <mergeCell ref="JWR13:JWR14"/>
    <mergeCell ref="JUY13:JUY14"/>
    <mergeCell ref="JVD13:JVD14"/>
    <mergeCell ref="JVI13:JVI14"/>
    <mergeCell ref="JVN13:JVN14"/>
    <mergeCell ref="JVS13:JVS14"/>
    <mergeCell ref="JTZ13:JTZ14"/>
    <mergeCell ref="JUE13:JUE14"/>
    <mergeCell ref="JUJ13:JUJ14"/>
    <mergeCell ref="JUO13:JUO14"/>
    <mergeCell ref="JUT13:JUT14"/>
    <mergeCell ref="JTA13:JTA14"/>
    <mergeCell ref="JTF13:JTF14"/>
    <mergeCell ref="JTK13:JTK14"/>
    <mergeCell ref="JTP13:JTP14"/>
    <mergeCell ref="JTU13:JTU14"/>
    <mergeCell ref="JSB13:JSB14"/>
    <mergeCell ref="JSG13:JSG14"/>
    <mergeCell ref="JSL13:JSL14"/>
    <mergeCell ref="JSQ13:JSQ14"/>
    <mergeCell ref="JSV13:JSV14"/>
    <mergeCell ref="JRC13:JRC14"/>
    <mergeCell ref="JRH13:JRH14"/>
    <mergeCell ref="JRM13:JRM14"/>
    <mergeCell ref="JRR13:JRR14"/>
    <mergeCell ref="JRW13:JRW14"/>
    <mergeCell ref="JQD13:JQD14"/>
    <mergeCell ref="JQI13:JQI14"/>
    <mergeCell ref="JQN13:JQN14"/>
    <mergeCell ref="JQS13:JQS14"/>
    <mergeCell ref="JQX13:JQX14"/>
    <mergeCell ref="JPE13:JPE14"/>
    <mergeCell ref="JPJ13:JPJ14"/>
    <mergeCell ref="JPO13:JPO14"/>
    <mergeCell ref="JPT13:JPT14"/>
    <mergeCell ref="JPY13:JPY14"/>
    <mergeCell ref="JOF13:JOF14"/>
    <mergeCell ref="JOK13:JOK14"/>
    <mergeCell ref="JOP13:JOP14"/>
    <mergeCell ref="JOU13:JOU14"/>
    <mergeCell ref="JOZ13:JOZ14"/>
    <mergeCell ref="JNG13:JNG14"/>
    <mergeCell ref="JNL13:JNL14"/>
    <mergeCell ref="JNQ13:JNQ14"/>
    <mergeCell ref="JNV13:JNV14"/>
    <mergeCell ref="JOA13:JOA14"/>
    <mergeCell ref="JMH13:JMH14"/>
    <mergeCell ref="JMM13:JMM14"/>
    <mergeCell ref="JMR13:JMR14"/>
    <mergeCell ref="JMW13:JMW14"/>
    <mergeCell ref="JNB13:JNB14"/>
    <mergeCell ref="JLI13:JLI14"/>
    <mergeCell ref="JLN13:JLN14"/>
    <mergeCell ref="JLS13:JLS14"/>
    <mergeCell ref="JLX13:JLX14"/>
    <mergeCell ref="JMC13:JMC14"/>
    <mergeCell ref="JKJ13:JKJ14"/>
    <mergeCell ref="JKO13:JKO14"/>
    <mergeCell ref="JKT13:JKT14"/>
    <mergeCell ref="JKY13:JKY14"/>
    <mergeCell ref="JLD13:JLD14"/>
    <mergeCell ref="JJK13:JJK14"/>
    <mergeCell ref="JJP13:JJP14"/>
    <mergeCell ref="JJU13:JJU14"/>
    <mergeCell ref="JJZ13:JJZ14"/>
    <mergeCell ref="JKE13:JKE14"/>
    <mergeCell ref="JIL13:JIL14"/>
    <mergeCell ref="JIQ13:JIQ14"/>
    <mergeCell ref="JIV13:JIV14"/>
    <mergeCell ref="JJA13:JJA14"/>
    <mergeCell ref="JJF13:JJF14"/>
    <mergeCell ref="JHM13:JHM14"/>
    <mergeCell ref="JHR13:JHR14"/>
    <mergeCell ref="JHW13:JHW14"/>
    <mergeCell ref="JIB13:JIB14"/>
    <mergeCell ref="JIG13:JIG14"/>
    <mergeCell ref="JGN13:JGN14"/>
    <mergeCell ref="JGS13:JGS14"/>
    <mergeCell ref="JGX13:JGX14"/>
    <mergeCell ref="JHC13:JHC14"/>
    <mergeCell ref="JHH13:JHH14"/>
    <mergeCell ref="JFO13:JFO14"/>
    <mergeCell ref="JFT13:JFT14"/>
    <mergeCell ref="JFY13:JFY14"/>
    <mergeCell ref="JGD13:JGD14"/>
    <mergeCell ref="JGI13:JGI14"/>
    <mergeCell ref="JEP13:JEP14"/>
    <mergeCell ref="JEU13:JEU14"/>
    <mergeCell ref="JEZ13:JEZ14"/>
    <mergeCell ref="JFE13:JFE14"/>
    <mergeCell ref="JFJ13:JFJ14"/>
    <mergeCell ref="JDQ13:JDQ14"/>
    <mergeCell ref="JDV13:JDV14"/>
    <mergeCell ref="JEA13:JEA14"/>
    <mergeCell ref="JEF13:JEF14"/>
    <mergeCell ref="JEK13:JEK14"/>
    <mergeCell ref="JCR13:JCR14"/>
    <mergeCell ref="JCW13:JCW14"/>
    <mergeCell ref="JDB13:JDB14"/>
    <mergeCell ref="JDG13:JDG14"/>
    <mergeCell ref="JDL13:JDL14"/>
    <mergeCell ref="JBS13:JBS14"/>
    <mergeCell ref="JBX13:JBX14"/>
    <mergeCell ref="JCC13:JCC14"/>
    <mergeCell ref="JCH13:JCH14"/>
    <mergeCell ref="JCM13:JCM14"/>
    <mergeCell ref="JAT13:JAT14"/>
    <mergeCell ref="JAY13:JAY14"/>
    <mergeCell ref="JBD13:JBD14"/>
    <mergeCell ref="JBI13:JBI14"/>
    <mergeCell ref="JBN13:JBN14"/>
    <mergeCell ref="IZU13:IZU14"/>
    <mergeCell ref="IZZ13:IZZ14"/>
    <mergeCell ref="JAE13:JAE14"/>
    <mergeCell ref="JAJ13:JAJ14"/>
    <mergeCell ref="JAO13:JAO14"/>
    <mergeCell ref="IYV13:IYV14"/>
    <mergeCell ref="IZA13:IZA14"/>
    <mergeCell ref="IZF13:IZF14"/>
    <mergeCell ref="IZK13:IZK14"/>
    <mergeCell ref="IZP13:IZP14"/>
    <mergeCell ref="IXW13:IXW14"/>
    <mergeCell ref="IYB13:IYB14"/>
    <mergeCell ref="IYG13:IYG14"/>
    <mergeCell ref="IYL13:IYL14"/>
    <mergeCell ref="IYQ13:IYQ14"/>
    <mergeCell ref="IWX13:IWX14"/>
    <mergeCell ref="IXC13:IXC14"/>
    <mergeCell ref="IXH13:IXH14"/>
    <mergeCell ref="IXM13:IXM14"/>
    <mergeCell ref="IXR13:IXR14"/>
    <mergeCell ref="IVY13:IVY14"/>
    <mergeCell ref="IWD13:IWD14"/>
    <mergeCell ref="IWI13:IWI14"/>
    <mergeCell ref="IWN13:IWN14"/>
    <mergeCell ref="IWS13:IWS14"/>
    <mergeCell ref="IUZ13:IUZ14"/>
    <mergeCell ref="IVE13:IVE14"/>
    <mergeCell ref="IVJ13:IVJ14"/>
    <mergeCell ref="IVO13:IVO14"/>
    <mergeCell ref="IVT13:IVT14"/>
    <mergeCell ref="IUA13:IUA14"/>
    <mergeCell ref="IUF13:IUF14"/>
    <mergeCell ref="IUK13:IUK14"/>
    <mergeCell ref="IUP13:IUP14"/>
    <mergeCell ref="IUU13:IUU14"/>
    <mergeCell ref="ITB13:ITB14"/>
    <mergeCell ref="ITG13:ITG14"/>
    <mergeCell ref="ITL13:ITL14"/>
    <mergeCell ref="ITQ13:ITQ14"/>
    <mergeCell ref="ITV13:ITV14"/>
    <mergeCell ref="ISC13:ISC14"/>
    <mergeCell ref="ISH13:ISH14"/>
    <mergeCell ref="ISM13:ISM14"/>
    <mergeCell ref="ISR13:ISR14"/>
    <mergeCell ref="ISW13:ISW14"/>
    <mergeCell ref="IRD13:IRD14"/>
    <mergeCell ref="IRI13:IRI14"/>
    <mergeCell ref="IRN13:IRN14"/>
    <mergeCell ref="IRS13:IRS14"/>
    <mergeCell ref="IRX13:IRX14"/>
    <mergeCell ref="IQE13:IQE14"/>
    <mergeCell ref="IQJ13:IQJ14"/>
    <mergeCell ref="IQO13:IQO14"/>
    <mergeCell ref="IQT13:IQT14"/>
    <mergeCell ref="IQY13:IQY14"/>
    <mergeCell ref="IPF13:IPF14"/>
    <mergeCell ref="IPK13:IPK14"/>
    <mergeCell ref="IPP13:IPP14"/>
    <mergeCell ref="IPU13:IPU14"/>
    <mergeCell ref="IPZ13:IPZ14"/>
    <mergeCell ref="IOG13:IOG14"/>
    <mergeCell ref="IOL13:IOL14"/>
    <mergeCell ref="IOQ13:IOQ14"/>
    <mergeCell ref="IOV13:IOV14"/>
    <mergeCell ref="IPA13:IPA14"/>
    <mergeCell ref="INH13:INH14"/>
    <mergeCell ref="INM13:INM14"/>
    <mergeCell ref="INR13:INR14"/>
    <mergeCell ref="INW13:INW14"/>
    <mergeCell ref="IOB13:IOB14"/>
    <mergeCell ref="IMI13:IMI14"/>
    <mergeCell ref="IMN13:IMN14"/>
    <mergeCell ref="IMS13:IMS14"/>
    <mergeCell ref="IMX13:IMX14"/>
    <mergeCell ref="INC13:INC14"/>
    <mergeCell ref="ILJ13:ILJ14"/>
    <mergeCell ref="ILO13:ILO14"/>
    <mergeCell ref="ILT13:ILT14"/>
    <mergeCell ref="ILY13:ILY14"/>
    <mergeCell ref="IMD13:IMD14"/>
    <mergeCell ref="IKK13:IKK14"/>
    <mergeCell ref="IKP13:IKP14"/>
    <mergeCell ref="IKU13:IKU14"/>
    <mergeCell ref="IKZ13:IKZ14"/>
    <mergeCell ref="ILE13:ILE14"/>
    <mergeCell ref="IJL13:IJL14"/>
    <mergeCell ref="IJQ13:IJQ14"/>
    <mergeCell ref="IJV13:IJV14"/>
    <mergeCell ref="IKA13:IKA14"/>
    <mergeCell ref="IKF13:IKF14"/>
    <mergeCell ref="IIM13:IIM14"/>
    <mergeCell ref="IIR13:IIR14"/>
    <mergeCell ref="IIW13:IIW14"/>
    <mergeCell ref="IJB13:IJB14"/>
    <mergeCell ref="IJG13:IJG14"/>
    <mergeCell ref="IHN13:IHN14"/>
    <mergeCell ref="IHS13:IHS14"/>
    <mergeCell ref="IHX13:IHX14"/>
    <mergeCell ref="IIC13:IIC14"/>
    <mergeCell ref="IIH13:IIH14"/>
    <mergeCell ref="IGO13:IGO14"/>
    <mergeCell ref="IGT13:IGT14"/>
    <mergeCell ref="IGY13:IGY14"/>
    <mergeCell ref="IHD13:IHD14"/>
    <mergeCell ref="IHI13:IHI14"/>
    <mergeCell ref="IFP13:IFP14"/>
    <mergeCell ref="IFU13:IFU14"/>
    <mergeCell ref="IFZ13:IFZ14"/>
    <mergeCell ref="IGE13:IGE14"/>
    <mergeCell ref="IGJ13:IGJ14"/>
    <mergeCell ref="IEQ13:IEQ14"/>
    <mergeCell ref="IEV13:IEV14"/>
    <mergeCell ref="IFA13:IFA14"/>
    <mergeCell ref="IFF13:IFF14"/>
    <mergeCell ref="IFK13:IFK14"/>
    <mergeCell ref="IDR13:IDR14"/>
    <mergeCell ref="IDW13:IDW14"/>
    <mergeCell ref="IEB13:IEB14"/>
    <mergeCell ref="IEG13:IEG14"/>
    <mergeCell ref="IEL13:IEL14"/>
    <mergeCell ref="ICS13:ICS14"/>
    <mergeCell ref="ICX13:ICX14"/>
    <mergeCell ref="IDC13:IDC14"/>
    <mergeCell ref="IDH13:IDH14"/>
    <mergeCell ref="IDM13:IDM14"/>
    <mergeCell ref="IBT13:IBT14"/>
    <mergeCell ref="IBY13:IBY14"/>
    <mergeCell ref="ICD13:ICD14"/>
    <mergeCell ref="ICI13:ICI14"/>
    <mergeCell ref="ICN13:ICN14"/>
    <mergeCell ref="IAU13:IAU14"/>
    <mergeCell ref="IAZ13:IAZ14"/>
    <mergeCell ref="IBE13:IBE14"/>
    <mergeCell ref="IBJ13:IBJ14"/>
    <mergeCell ref="IBO13:IBO14"/>
    <mergeCell ref="HZV13:HZV14"/>
    <mergeCell ref="IAA13:IAA14"/>
    <mergeCell ref="IAF13:IAF14"/>
    <mergeCell ref="IAK13:IAK14"/>
    <mergeCell ref="IAP13:IAP14"/>
    <mergeCell ref="HYW13:HYW14"/>
    <mergeCell ref="HZB13:HZB14"/>
    <mergeCell ref="HZG13:HZG14"/>
    <mergeCell ref="HZL13:HZL14"/>
    <mergeCell ref="HZQ13:HZQ14"/>
    <mergeCell ref="HXX13:HXX14"/>
    <mergeCell ref="HYC13:HYC14"/>
    <mergeCell ref="HYH13:HYH14"/>
    <mergeCell ref="HYM13:HYM14"/>
    <mergeCell ref="HYR13:HYR14"/>
    <mergeCell ref="HWY13:HWY14"/>
    <mergeCell ref="HXD13:HXD14"/>
    <mergeCell ref="HXI13:HXI14"/>
    <mergeCell ref="HXN13:HXN14"/>
    <mergeCell ref="HXS13:HXS14"/>
    <mergeCell ref="HVZ13:HVZ14"/>
    <mergeCell ref="HWE13:HWE14"/>
    <mergeCell ref="HWJ13:HWJ14"/>
    <mergeCell ref="HWO13:HWO14"/>
    <mergeCell ref="HWT13:HWT14"/>
    <mergeCell ref="HVA13:HVA14"/>
    <mergeCell ref="HVF13:HVF14"/>
    <mergeCell ref="HVK13:HVK14"/>
    <mergeCell ref="HVP13:HVP14"/>
    <mergeCell ref="HVU13:HVU14"/>
    <mergeCell ref="HUB13:HUB14"/>
    <mergeCell ref="HUG13:HUG14"/>
    <mergeCell ref="HUL13:HUL14"/>
    <mergeCell ref="HUQ13:HUQ14"/>
    <mergeCell ref="HUV13:HUV14"/>
    <mergeCell ref="HTC13:HTC14"/>
    <mergeCell ref="HTH13:HTH14"/>
    <mergeCell ref="HTM13:HTM14"/>
    <mergeCell ref="HTR13:HTR14"/>
    <mergeCell ref="HTW13:HTW14"/>
    <mergeCell ref="HSD13:HSD14"/>
    <mergeCell ref="HSI13:HSI14"/>
    <mergeCell ref="HSN13:HSN14"/>
    <mergeCell ref="HSS13:HSS14"/>
    <mergeCell ref="HSX13:HSX14"/>
    <mergeCell ref="HRE13:HRE14"/>
    <mergeCell ref="HRJ13:HRJ14"/>
    <mergeCell ref="HRO13:HRO14"/>
    <mergeCell ref="HRT13:HRT14"/>
    <mergeCell ref="HRY13:HRY14"/>
    <mergeCell ref="HQF13:HQF14"/>
    <mergeCell ref="HQK13:HQK14"/>
    <mergeCell ref="HQP13:HQP14"/>
    <mergeCell ref="HQU13:HQU14"/>
    <mergeCell ref="HQZ13:HQZ14"/>
    <mergeCell ref="HPG13:HPG14"/>
    <mergeCell ref="HPL13:HPL14"/>
    <mergeCell ref="HPQ13:HPQ14"/>
    <mergeCell ref="HPV13:HPV14"/>
    <mergeCell ref="HQA13:HQA14"/>
    <mergeCell ref="HOH13:HOH14"/>
    <mergeCell ref="HOM13:HOM14"/>
    <mergeCell ref="HOR13:HOR14"/>
    <mergeCell ref="HOW13:HOW14"/>
    <mergeCell ref="HPB13:HPB14"/>
    <mergeCell ref="HNI13:HNI14"/>
    <mergeCell ref="HNN13:HNN14"/>
    <mergeCell ref="HNS13:HNS14"/>
    <mergeCell ref="HNX13:HNX14"/>
    <mergeCell ref="HOC13:HOC14"/>
    <mergeCell ref="HMJ13:HMJ14"/>
    <mergeCell ref="HMO13:HMO14"/>
    <mergeCell ref="HMT13:HMT14"/>
    <mergeCell ref="HMY13:HMY14"/>
    <mergeCell ref="HND13:HND14"/>
    <mergeCell ref="HLK13:HLK14"/>
    <mergeCell ref="HLP13:HLP14"/>
    <mergeCell ref="HLU13:HLU14"/>
    <mergeCell ref="HLZ13:HLZ14"/>
    <mergeCell ref="HME13:HME14"/>
    <mergeCell ref="HKL13:HKL14"/>
    <mergeCell ref="HKQ13:HKQ14"/>
    <mergeCell ref="HKV13:HKV14"/>
    <mergeCell ref="HLA13:HLA14"/>
    <mergeCell ref="HLF13:HLF14"/>
    <mergeCell ref="HJM13:HJM14"/>
    <mergeCell ref="HJR13:HJR14"/>
    <mergeCell ref="HJW13:HJW14"/>
    <mergeCell ref="HKB13:HKB14"/>
    <mergeCell ref="HKG13:HKG14"/>
    <mergeCell ref="HIN13:HIN14"/>
    <mergeCell ref="HIS13:HIS14"/>
    <mergeCell ref="HIX13:HIX14"/>
    <mergeCell ref="HJC13:HJC14"/>
    <mergeCell ref="HJH13:HJH14"/>
    <mergeCell ref="HHO13:HHO14"/>
    <mergeCell ref="HHT13:HHT14"/>
    <mergeCell ref="HHY13:HHY14"/>
    <mergeCell ref="HID13:HID14"/>
    <mergeCell ref="HII13:HII14"/>
    <mergeCell ref="HGP13:HGP14"/>
    <mergeCell ref="HGU13:HGU14"/>
    <mergeCell ref="HGZ13:HGZ14"/>
    <mergeCell ref="HHE13:HHE14"/>
    <mergeCell ref="HHJ13:HHJ14"/>
    <mergeCell ref="HFQ13:HFQ14"/>
    <mergeCell ref="HFV13:HFV14"/>
    <mergeCell ref="HGA13:HGA14"/>
    <mergeCell ref="HGF13:HGF14"/>
    <mergeCell ref="HGK13:HGK14"/>
    <mergeCell ref="HER13:HER14"/>
    <mergeCell ref="HEW13:HEW14"/>
    <mergeCell ref="HFB13:HFB14"/>
    <mergeCell ref="HFG13:HFG14"/>
    <mergeCell ref="HFL13:HFL14"/>
    <mergeCell ref="HDS13:HDS14"/>
    <mergeCell ref="HDX13:HDX14"/>
    <mergeCell ref="HEC13:HEC14"/>
    <mergeCell ref="HEH13:HEH14"/>
    <mergeCell ref="HEM13:HEM14"/>
    <mergeCell ref="HCT13:HCT14"/>
    <mergeCell ref="HCY13:HCY14"/>
    <mergeCell ref="HDD13:HDD14"/>
    <mergeCell ref="HDI13:HDI14"/>
    <mergeCell ref="HDN13:HDN14"/>
    <mergeCell ref="HBU13:HBU14"/>
    <mergeCell ref="HBZ13:HBZ14"/>
    <mergeCell ref="HCE13:HCE14"/>
    <mergeCell ref="HCJ13:HCJ14"/>
    <mergeCell ref="HCO13:HCO14"/>
    <mergeCell ref="HAV13:HAV14"/>
    <mergeCell ref="HBA13:HBA14"/>
    <mergeCell ref="HBF13:HBF14"/>
    <mergeCell ref="HBK13:HBK14"/>
    <mergeCell ref="HBP13:HBP14"/>
    <mergeCell ref="GZW13:GZW14"/>
    <mergeCell ref="HAB13:HAB14"/>
    <mergeCell ref="HAG13:HAG14"/>
    <mergeCell ref="HAL13:HAL14"/>
    <mergeCell ref="HAQ13:HAQ14"/>
    <mergeCell ref="GYX13:GYX14"/>
    <mergeCell ref="GZC13:GZC14"/>
    <mergeCell ref="GZH13:GZH14"/>
    <mergeCell ref="GZM13:GZM14"/>
    <mergeCell ref="GZR13:GZR14"/>
    <mergeCell ref="GXY13:GXY14"/>
    <mergeCell ref="GYD13:GYD14"/>
    <mergeCell ref="GYI13:GYI14"/>
    <mergeCell ref="GYN13:GYN14"/>
    <mergeCell ref="GYS13:GYS14"/>
    <mergeCell ref="GWZ13:GWZ14"/>
    <mergeCell ref="GXE13:GXE14"/>
    <mergeCell ref="GXJ13:GXJ14"/>
    <mergeCell ref="GXO13:GXO14"/>
    <mergeCell ref="GXT13:GXT14"/>
    <mergeCell ref="GWA13:GWA14"/>
    <mergeCell ref="GWF13:GWF14"/>
    <mergeCell ref="GWK13:GWK14"/>
    <mergeCell ref="GWP13:GWP14"/>
    <mergeCell ref="GWU13:GWU14"/>
    <mergeCell ref="GVB13:GVB14"/>
    <mergeCell ref="GVG13:GVG14"/>
    <mergeCell ref="GVL13:GVL14"/>
    <mergeCell ref="GVQ13:GVQ14"/>
    <mergeCell ref="GVV13:GVV14"/>
    <mergeCell ref="GUC13:GUC14"/>
    <mergeCell ref="GUH13:GUH14"/>
    <mergeCell ref="GUM13:GUM14"/>
    <mergeCell ref="GUR13:GUR14"/>
    <mergeCell ref="GUW13:GUW14"/>
    <mergeCell ref="GTD13:GTD14"/>
    <mergeCell ref="GTI13:GTI14"/>
    <mergeCell ref="GTN13:GTN14"/>
    <mergeCell ref="GTS13:GTS14"/>
    <mergeCell ref="GTX13:GTX14"/>
    <mergeCell ref="GSE13:GSE14"/>
    <mergeCell ref="GSJ13:GSJ14"/>
    <mergeCell ref="GSO13:GSO14"/>
    <mergeCell ref="GST13:GST14"/>
    <mergeCell ref="GSY13:GSY14"/>
    <mergeCell ref="GRF13:GRF14"/>
    <mergeCell ref="GRK13:GRK14"/>
    <mergeCell ref="GRP13:GRP14"/>
    <mergeCell ref="GRU13:GRU14"/>
    <mergeCell ref="GRZ13:GRZ14"/>
    <mergeCell ref="GQG13:GQG14"/>
    <mergeCell ref="GQL13:GQL14"/>
    <mergeCell ref="GQQ13:GQQ14"/>
    <mergeCell ref="GQV13:GQV14"/>
    <mergeCell ref="GRA13:GRA14"/>
    <mergeCell ref="GPH13:GPH14"/>
    <mergeCell ref="GPM13:GPM14"/>
    <mergeCell ref="GPR13:GPR14"/>
    <mergeCell ref="GPW13:GPW14"/>
    <mergeCell ref="GQB13:GQB14"/>
    <mergeCell ref="GOI13:GOI14"/>
    <mergeCell ref="GON13:GON14"/>
    <mergeCell ref="GOS13:GOS14"/>
    <mergeCell ref="GOX13:GOX14"/>
    <mergeCell ref="GPC13:GPC14"/>
    <mergeCell ref="GNJ13:GNJ14"/>
    <mergeCell ref="GNO13:GNO14"/>
    <mergeCell ref="GNT13:GNT14"/>
    <mergeCell ref="GNY13:GNY14"/>
    <mergeCell ref="GOD13:GOD14"/>
    <mergeCell ref="GMK13:GMK14"/>
    <mergeCell ref="GMP13:GMP14"/>
    <mergeCell ref="GMU13:GMU14"/>
    <mergeCell ref="GMZ13:GMZ14"/>
    <mergeCell ref="GNE13:GNE14"/>
    <mergeCell ref="GLL13:GLL14"/>
    <mergeCell ref="GLQ13:GLQ14"/>
    <mergeCell ref="GLV13:GLV14"/>
    <mergeCell ref="GMA13:GMA14"/>
    <mergeCell ref="GMF13:GMF14"/>
    <mergeCell ref="GKM13:GKM14"/>
    <mergeCell ref="GKR13:GKR14"/>
    <mergeCell ref="GKW13:GKW14"/>
    <mergeCell ref="GLB13:GLB14"/>
    <mergeCell ref="GLG13:GLG14"/>
    <mergeCell ref="GJN13:GJN14"/>
    <mergeCell ref="GJS13:GJS14"/>
    <mergeCell ref="GJX13:GJX14"/>
    <mergeCell ref="GKC13:GKC14"/>
    <mergeCell ref="GKH13:GKH14"/>
    <mergeCell ref="GIO13:GIO14"/>
    <mergeCell ref="GIT13:GIT14"/>
    <mergeCell ref="GIY13:GIY14"/>
    <mergeCell ref="GJD13:GJD14"/>
    <mergeCell ref="GJI13:GJI14"/>
    <mergeCell ref="GHP13:GHP14"/>
    <mergeCell ref="GHU13:GHU14"/>
    <mergeCell ref="GHZ13:GHZ14"/>
    <mergeCell ref="GIE13:GIE14"/>
    <mergeCell ref="GIJ13:GIJ14"/>
    <mergeCell ref="GGQ13:GGQ14"/>
    <mergeCell ref="GGV13:GGV14"/>
    <mergeCell ref="GHA13:GHA14"/>
    <mergeCell ref="GHF13:GHF14"/>
    <mergeCell ref="GHK13:GHK14"/>
    <mergeCell ref="GFR13:GFR14"/>
    <mergeCell ref="GFW13:GFW14"/>
    <mergeCell ref="GGB13:GGB14"/>
    <mergeCell ref="GGG13:GGG14"/>
    <mergeCell ref="GGL13:GGL14"/>
    <mergeCell ref="GES13:GES14"/>
    <mergeCell ref="GEX13:GEX14"/>
    <mergeCell ref="GFC13:GFC14"/>
    <mergeCell ref="GFH13:GFH14"/>
    <mergeCell ref="GFM13:GFM14"/>
    <mergeCell ref="GDT13:GDT14"/>
    <mergeCell ref="GDY13:GDY14"/>
    <mergeCell ref="GED13:GED14"/>
    <mergeCell ref="GEI13:GEI14"/>
    <mergeCell ref="GEN13:GEN14"/>
    <mergeCell ref="GCU13:GCU14"/>
    <mergeCell ref="GCZ13:GCZ14"/>
    <mergeCell ref="GDE13:GDE14"/>
    <mergeCell ref="GDJ13:GDJ14"/>
    <mergeCell ref="GDO13:GDO14"/>
    <mergeCell ref="GBV13:GBV14"/>
    <mergeCell ref="GCA13:GCA14"/>
    <mergeCell ref="GCF13:GCF14"/>
    <mergeCell ref="GCK13:GCK14"/>
    <mergeCell ref="GCP13:GCP14"/>
    <mergeCell ref="GAW13:GAW14"/>
    <mergeCell ref="GBB13:GBB14"/>
    <mergeCell ref="GBG13:GBG14"/>
    <mergeCell ref="GBL13:GBL14"/>
    <mergeCell ref="GBQ13:GBQ14"/>
    <mergeCell ref="FZX13:FZX14"/>
    <mergeCell ref="GAC13:GAC14"/>
    <mergeCell ref="GAH13:GAH14"/>
    <mergeCell ref="GAM13:GAM14"/>
    <mergeCell ref="GAR13:GAR14"/>
    <mergeCell ref="FYY13:FYY14"/>
    <mergeCell ref="FZD13:FZD14"/>
    <mergeCell ref="FZI13:FZI14"/>
    <mergeCell ref="FZN13:FZN14"/>
    <mergeCell ref="FZS13:FZS14"/>
    <mergeCell ref="FXZ13:FXZ14"/>
    <mergeCell ref="FYE13:FYE14"/>
    <mergeCell ref="FYJ13:FYJ14"/>
    <mergeCell ref="FYO13:FYO14"/>
    <mergeCell ref="FYT13:FYT14"/>
    <mergeCell ref="FXA13:FXA14"/>
    <mergeCell ref="FXF13:FXF14"/>
    <mergeCell ref="FXK13:FXK14"/>
    <mergeCell ref="FXP13:FXP14"/>
    <mergeCell ref="FXU13:FXU14"/>
    <mergeCell ref="FWB13:FWB14"/>
    <mergeCell ref="FWG13:FWG14"/>
    <mergeCell ref="FWL13:FWL14"/>
    <mergeCell ref="FWQ13:FWQ14"/>
    <mergeCell ref="FWV13:FWV14"/>
    <mergeCell ref="FVC13:FVC14"/>
    <mergeCell ref="FVH13:FVH14"/>
    <mergeCell ref="FVM13:FVM14"/>
    <mergeCell ref="FVR13:FVR14"/>
    <mergeCell ref="FVW13:FVW14"/>
    <mergeCell ref="FUD13:FUD14"/>
    <mergeCell ref="FUI13:FUI14"/>
    <mergeCell ref="FUN13:FUN14"/>
    <mergeCell ref="FUS13:FUS14"/>
    <mergeCell ref="FUX13:FUX14"/>
    <mergeCell ref="FTE13:FTE14"/>
    <mergeCell ref="FTJ13:FTJ14"/>
    <mergeCell ref="FTO13:FTO14"/>
    <mergeCell ref="FTT13:FTT14"/>
    <mergeCell ref="FTY13:FTY14"/>
    <mergeCell ref="FSF13:FSF14"/>
    <mergeCell ref="FSK13:FSK14"/>
    <mergeCell ref="FSP13:FSP14"/>
    <mergeCell ref="FSU13:FSU14"/>
    <mergeCell ref="FSZ13:FSZ14"/>
    <mergeCell ref="FRG13:FRG14"/>
    <mergeCell ref="FRL13:FRL14"/>
    <mergeCell ref="FRQ13:FRQ14"/>
    <mergeCell ref="FRV13:FRV14"/>
    <mergeCell ref="FSA13:FSA14"/>
    <mergeCell ref="FQH13:FQH14"/>
    <mergeCell ref="FQM13:FQM14"/>
    <mergeCell ref="FQR13:FQR14"/>
    <mergeCell ref="FQW13:FQW14"/>
    <mergeCell ref="FRB13:FRB14"/>
    <mergeCell ref="FPI13:FPI14"/>
    <mergeCell ref="FPN13:FPN14"/>
    <mergeCell ref="FPS13:FPS14"/>
    <mergeCell ref="FPX13:FPX14"/>
    <mergeCell ref="FQC13:FQC14"/>
    <mergeCell ref="FOJ13:FOJ14"/>
    <mergeCell ref="FOO13:FOO14"/>
    <mergeCell ref="FOT13:FOT14"/>
    <mergeCell ref="FOY13:FOY14"/>
    <mergeCell ref="FPD13:FPD14"/>
    <mergeCell ref="FNK13:FNK14"/>
    <mergeCell ref="FNP13:FNP14"/>
    <mergeCell ref="FNU13:FNU14"/>
    <mergeCell ref="FNZ13:FNZ14"/>
    <mergeCell ref="FOE13:FOE14"/>
    <mergeCell ref="FML13:FML14"/>
    <mergeCell ref="FMQ13:FMQ14"/>
    <mergeCell ref="FMV13:FMV14"/>
    <mergeCell ref="FNA13:FNA14"/>
    <mergeCell ref="FNF13:FNF14"/>
    <mergeCell ref="FLM13:FLM14"/>
    <mergeCell ref="FLR13:FLR14"/>
    <mergeCell ref="FLW13:FLW14"/>
    <mergeCell ref="FMB13:FMB14"/>
    <mergeCell ref="FMG13:FMG14"/>
    <mergeCell ref="FKN13:FKN14"/>
    <mergeCell ref="FKS13:FKS14"/>
    <mergeCell ref="FKX13:FKX14"/>
    <mergeCell ref="FLC13:FLC14"/>
    <mergeCell ref="FLH13:FLH14"/>
    <mergeCell ref="FJO13:FJO14"/>
    <mergeCell ref="FJT13:FJT14"/>
    <mergeCell ref="FJY13:FJY14"/>
    <mergeCell ref="FKD13:FKD14"/>
    <mergeCell ref="FKI13:FKI14"/>
    <mergeCell ref="FIP13:FIP14"/>
    <mergeCell ref="FIU13:FIU14"/>
    <mergeCell ref="FIZ13:FIZ14"/>
    <mergeCell ref="FJE13:FJE14"/>
    <mergeCell ref="FJJ13:FJJ14"/>
    <mergeCell ref="FHQ13:FHQ14"/>
    <mergeCell ref="FHV13:FHV14"/>
    <mergeCell ref="FIA13:FIA14"/>
    <mergeCell ref="FIF13:FIF14"/>
    <mergeCell ref="FIK13:FIK14"/>
    <mergeCell ref="FGR13:FGR14"/>
    <mergeCell ref="FGW13:FGW14"/>
    <mergeCell ref="FHB13:FHB14"/>
    <mergeCell ref="FHG13:FHG14"/>
    <mergeCell ref="FHL13:FHL14"/>
    <mergeCell ref="FFS13:FFS14"/>
    <mergeCell ref="FFX13:FFX14"/>
    <mergeCell ref="FGC13:FGC14"/>
    <mergeCell ref="FGH13:FGH14"/>
    <mergeCell ref="FGM13:FGM14"/>
    <mergeCell ref="FET13:FET14"/>
    <mergeCell ref="FEY13:FEY14"/>
    <mergeCell ref="FFD13:FFD14"/>
    <mergeCell ref="FFI13:FFI14"/>
    <mergeCell ref="FFN13:FFN14"/>
    <mergeCell ref="FDU13:FDU14"/>
    <mergeCell ref="FDZ13:FDZ14"/>
    <mergeCell ref="FEE13:FEE14"/>
    <mergeCell ref="FEJ13:FEJ14"/>
    <mergeCell ref="FEO13:FEO14"/>
    <mergeCell ref="FCV13:FCV14"/>
    <mergeCell ref="FDA13:FDA14"/>
    <mergeCell ref="FDF13:FDF14"/>
    <mergeCell ref="FDK13:FDK14"/>
    <mergeCell ref="FDP13:FDP14"/>
    <mergeCell ref="FBW13:FBW14"/>
    <mergeCell ref="FCB13:FCB14"/>
    <mergeCell ref="FCG13:FCG14"/>
    <mergeCell ref="FCL13:FCL14"/>
    <mergeCell ref="FCQ13:FCQ14"/>
    <mergeCell ref="FAX13:FAX14"/>
    <mergeCell ref="FBC13:FBC14"/>
    <mergeCell ref="FBH13:FBH14"/>
    <mergeCell ref="FBM13:FBM14"/>
    <mergeCell ref="FBR13:FBR14"/>
    <mergeCell ref="EZY13:EZY14"/>
    <mergeCell ref="FAD13:FAD14"/>
    <mergeCell ref="FAI13:FAI14"/>
    <mergeCell ref="FAN13:FAN14"/>
    <mergeCell ref="FAS13:FAS14"/>
    <mergeCell ref="EYZ13:EYZ14"/>
    <mergeCell ref="EZE13:EZE14"/>
    <mergeCell ref="EZJ13:EZJ14"/>
    <mergeCell ref="EZO13:EZO14"/>
    <mergeCell ref="EZT13:EZT14"/>
    <mergeCell ref="EYA13:EYA14"/>
    <mergeCell ref="EYF13:EYF14"/>
    <mergeCell ref="EYK13:EYK14"/>
    <mergeCell ref="EYP13:EYP14"/>
    <mergeCell ref="EYU13:EYU14"/>
    <mergeCell ref="EXB13:EXB14"/>
    <mergeCell ref="EXG13:EXG14"/>
    <mergeCell ref="EXL13:EXL14"/>
    <mergeCell ref="EXQ13:EXQ14"/>
    <mergeCell ref="EXV13:EXV14"/>
    <mergeCell ref="EWC13:EWC14"/>
    <mergeCell ref="EWH13:EWH14"/>
    <mergeCell ref="EWM13:EWM14"/>
    <mergeCell ref="EWR13:EWR14"/>
    <mergeCell ref="EWW13:EWW14"/>
    <mergeCell ref="EVD13:EVD14"/>
    <mergeCell ref="EVI13:EVI14"/>
    <mergeCell ref="EVN13:EVN14"/>
    <mergeCell ref="EVS13:EVS14"/>
    <mergeCell ref="EVX13:EVX14"/>
    <mergeCell ref="EUE13:EUE14"/>
    <mergeCell ref="EUJ13:EUJ14"/>
    <mergeCell ref="EUO13:EUO14"/>
    <mergeCell ref="EUT13:EUT14"/>
    <mergeCell ref="EUY13:EUY14"/>
    <mergeCell ref="ETF13:ETF14"/>
    <mergeCell ref="ETK13:ETK14"/>
    <mergeCell ref="ETP13:ETP14"/>
    <mergeCell ref="ETU13:ETU14"/>
    <mergeCell ref="ETZ13:ETZ14"/>
    <mergeCell ref="ESG13:ESG14"/>
    <mergeCell ref="ESL13:ESL14"/>
    <mergeCell ref="ESQ13:ESQ14"/>
    <mergeCell ref="ESV13:ESV14"/>
    <mergeCell ref="ETA13:ETA14"/>
    <mergeCell ref="ERH13:ERH14"/>
    <mergeCell ref="ERM13:ERM14"/>
    <mergeCell ref="ERR13:ERR14"/>
    <mergeCell ref="ERW13:ERW14"/>
    <mergeCell ref="ESB13:ESB14"/>
    <mergeCell ref="EQI13:EQI14"/>
    <mergeCell ref="EQN13:EQN14"/>
    <mergeCell ref="EQS13:EQS14"/>
    <mergeCell ref="EQX13:EQX14"/>
    <mergeCell ref="ERC13:ERC14"/>
    <mergeCell ref="EPJ13:EPJ14"/>
    <mergeCell ref="EPO13:EPO14"/>
    <mergeCell ref="EPT13:EPT14"/>
    <mergeCell ref="EPY13:EPY14"/>
    <mergeCell ref="EQD13:EQD14"/>
    <mergeCell ref="EOK13:EOK14"/>
    <mergeCell ref="EOP13:EOP14"/>
    <mergeCell ref="EOU13:EOU14"/>
    <mergeCell ref="EOZ13:EOZ14"/>
    <mergeCell ref="EPE13:EPE14"/>
    <mergeCell ref="ENL13:ENL14"/>
    <mergeCell ref="ENQ13:ENQ14"/>
    <mergeCell ref="ENV13:ENV14"/>
    <mergeCell ref="EOA13:EOA14"/>
    <mergeCell ref="EOF13:EOF14"/>
    <mergeCell ref="EMM13:EMM14"/>
    <mergeCell ref="EMR13:EMR14"/>
    <mergeCell ref="EMW13:EMW14"/>
    <mergeCell ref="ENB13:ENB14"/>
    <mergeCell ref="ENG13:ENG14"/>
    <mergeCell ref="ELN13:ELN14"/>
    <mergeCell ref="ELS13:ELS14"/>
    <mergeCell ref="ELX13:ELX14"/>
    <mergeCell ref="EMC13:EMC14"/>
    <mergeCell ref="EMH13:EMH14"/>
    <mergeCell ref="EKO13:EKO14"/>
    <mergeCell ref="EKT13:EKT14"/>
    <mergeCell ref="EKY13:EKY14"/>
    <mergeCell ref="ELD13:ELD14"/>
    <mergeCell ref="ELI13:ELI14"/>
    <mergeCell ref="EJP13:EJP14"/>
    <mergeCell ref="EJU13:EJU14"/>
    <mergeCell ref="EJZ13:EJZ14"/>
    <mergeCell ref="EKE13:EKE14"/>
    <mergeCell ref="EKJ13:EKJ14"/>
    <mergeCell ref="EIQ13:EIQ14"/>
    <mergeCell ref="EIV13:EIV14"/>
    <mergeCell ref="EJA13:EJA14"/>
    <mergeCell ref="EJF13:EJF14"/>
    <mergeCell ref="EJK13:EJK14"/>
    <mergeCell ref="EHR13:EHR14"/>
    <mergeCell ref="EHW13:EHW14"/>
    <mergeCell ref="EIB13:EIB14"/>
    <mergeCell ref="EIG13:EIG14"/>
    <mergeCell ref="EIL13:EIL14"/>
    <mergeCell ref="EGS13:EGS14"/>
    <mergeCell ref="EGX13:EGX14"/>
    <mergeCell ref="EHC13:EHC14"/>
    <mergeCell ref="EHH13:EHH14"/>
    <mergeCell ref="EHM13:EHM14"/>
    <mergeCell ref="EFT13:EFT14"/>
    <mergeCell ref="EFY13:EFY14"/>
    <mergeCell ref="EGD13:EGD14"/>
    <mergeCell ref="EGI13:EGI14"/>
    <mergeCell ref="EGN13:EGN14"/>
    <mergeCell ref="EEU13:EEU14"/>
    <mergeCell ref="EEZ13:EEZ14"/>
    <mergeCell ref="EFE13:EFE14"/>
    <mergeCell ref="EFJ13:EFJ14"/>
    <mergeCell ref="EFO13:EFO14"/>
    <mergeCell ref="EDV13:EDV14"/>
    <mergeCell ref="EEA13:EEA14"/>
    <mergeCell ref="EEF13:EEF14"/>
    <mergeCell ref="EEK13:EEK14"/>
    <mergeCell ref="EEP13:EEP14"/>
    <mergeCell ref="ECW13:ECW14"/>
    <mergeCell ref="EDB13:EDB14"/>
    <mergeCell ref="EDG13:EDG14"/>
    <mergeCell ref="EDL13:EDL14"/>
    <mergeCell ref="EDQ13:EDQ14"/>
    <mergeCell ref="EBX13:EBX14"/>
    <mergeCell ref="ECC13:ECC14"/>
    <mergeCell ref="ECH13:ECH14"/>
    <mergeCell ref="ECM13:ECM14"/>
    <mergeCell ref="ECR13:ECR14"/>
    <mergeCell ref="EAY13:EAY14"/>
    <mergeCell ref="EBD13:EBD14"/>
    <mergeCell ref="EBI13:EBI14"/>
    <mergeCell ref="EBN13:EBN14"/>
    <mergeCell ref="EBS13:EBS14"/>
    <mergeCell ref="DZZ13:DZZ14"/>
    <mergeCell ref="EAE13:EAE14"/>
    <mergeCell ref="EAJ13:EAJ14"/>
    <mergeCell ref="EAO13:EAO14"/>
    <mergeCell ref="EAT13:EAT14"/>
    <mergeCell ref="DZA13:DZA14"/>
    <mergeCell ref="DZF13:DZF14"/>
    <mergeCell ref="DZK13:DZK14"/>
    <mergeCell ref="DZP13:DZP14"/>
    <mergeCell ref="DZU13:DZU14"/>
    <mergeCell ref="DYB13:DYB14"/>
    <mergeCell ref="DYG13:DYG14"/>
    <mergeCell ref="DYL13:DYL14"/>
    <mergeCell ref="DYQ13:DYQ14"/>
    <mergeCell ref="DYV13:DYV14"/>
    <mergeCell ref="DXC13:DXC14"/>
    <mergeCell ref="DXH13:DXH14"/>
    <mergeCell ref="DXM13:DXM14"/>
    <mergeCell ref="DXR13:DXR14"/>
    <mergeCell ref="DXW13:DXW14"/>
    <mergeCell ref="DWD13:DWD14"/>
    <mergeCell ref="DWI13:DWI14"/>
    <mergeCell ref="DWN13:DWN14"/>
    <mergeCell ref="DWS13:DWS14"/>
    <mergeCell ref="DWX13:DWX14"/>
    <mergeCell ref="DVE13:DVE14"/>
    <mergeCell ref="DVJ13:DVJ14"/>
    <mergeCell ref="DVO13:DVO14"/>
    <mergeCell ref="DVT13:DVT14"/>
    <mergeCell ref="DVY13:DVY14"/>
    <mergeCell ref="DUF13:DUF14"/>
    <mergeCell ref="DUK13:DUK14"/>
    <mergeCell ref="DUP13:DUP14"/>
    <mergeCell ref="DUU13:DUU14"/>
    <mergeCell ref="DUZ13:DUZ14"/>
    <mergeCell ref="DTG13:DTG14"/>
    <mergeCell ref="DTL13:DTL14"/>
    <mergeCell ref="DTQ13:DTQ14"/>
    <mergeCell ref="DTV13:DTV14"/>
    <mergeCell ref="DUA13:DUA14"/>
    <mergeCell ref="DSH13:DSH14"/>
    <mergeCell ref="DSM13:DSM14"/>
    <mergeCell ref="DSR13:DSR14"/>
    <mergeCell ref="DSW13:DSW14"/>
    <mergeCell ref="DTB13:DTB14"/>
    <mergeCell ref="DRI13:DRI14"/>
    <mergeCell ref="DRN13:DRN14"/>
    <mergeCell ref="DRS13:DRS14"/>
    <mergeCell ref="DRX13:DRX14"/>
    <mergeCell ref="DSC13:DSC14"/>
    <mergeCell ref="DQJ13:DQJ14"/>
    <mergeCell ref="DQO13:DQO14"/>
    <mergeCell ref="DQT13:DQT14"/>
    <mergeCell ref="DQY13:DQY14"/>
    <mergeCell ref="DRD13:DRD14"/>
    <mergeCell ref="DPK13:DPK14"/>
    <mergeCell ref="DPP13:DPP14"/>
    <mergeCell ref="DPU13:DPU14"/>
    <mergeCell ref="DPZ13:DPZ14"/>
    <mergeCell ref="DQE13:DQE14"/>
    <mergeCell ref="DOL13:DOL14"/>
    <mergeCell ref="DOQ13:DOQ14"/>
    <mergeCell ref="DOV13:DOV14"/>
    <mergeCell ref="DPA13:DPA14"/>
    <mergeCell ref="DPF13:DPF14"/>
    <mergeCell ref="DNM13:DNM14"/>
    <mergeCell ref="DNR13:DNR14"/>
    <mergeCell ref="DNW13:DNW14"/>
    <mergeCell ref="DOB13:DOB14"/>
    <mergeCell ref="DOG13:DOG14"/>
    <mergeCell ref="DMN13:DMN14"/>
    <mergeCell ref="DMS13:DMS14"/>
    <mergeCell ref="DMX13:DMX14"/>
    <mergeCell ref="DNC13:DNC14"/>
    <mergeCell ref="DNH13:DNH14"/>
    <mergeCell ref="DLO13:DLO14"/>
    <mergeCell ref="DLT13:DLT14"/>
    <mergeCell ref="DLY13:DLY14"/>
    <mergeCell ref="DMD13:DMD14"/>
    <mergeCell ref="DMI13:DMI14"/>
    <mergeCell ref="DKP13:DKP14"/>
    <mergeCell ref="DKU13:DKU14"/>
    <mergeCell ref="DKZ13:DKZ14"/>
    <mergeCell ref="DLE13:DLE14"/>
    <mergeCell ref="DLJ13:DLJ14"/>
    <mergeCell ref="DJQ13:DJQ14"/>
    <mergeCell ref="DJV13:DJV14"/>
    <mergeCell ref="DKA13:DKA14"/>
    <mergeCell ref="DKF13:DKF14"/>
    <mergeCell ref="DKK13:DKK14"/>
    <mergeCell ref="DIR13:DIR14"/>
    <mergeCell ref="DIW13:DIW14"/>
    <mergeCell ref="DJB13:DJB14"/>
    <mergeCell ref="DJG13:DJG14"/>
    <mergeCell ref="DJL13:DJL14"/>
    <mergeCell ref="DHS13:DHS14"/>
    <mergeCell ref="DHX13:DHX14"/>
    <mergeCell ref="DIC13:DIC14"/>
    <mergeCell ref="DIH13:DIH14"/>
    <mergeCell ref="DIM13:DIM14"/>
    <mergeCell ref="DGT13:DGT14"/>
    <mergeCell ref="DGY13:DGY14"/>
    <mergeCell ref="DHD13:DHD14"/>
    <mergeCell ref="DHI13:DHI14"/>
    <mergeCell ref="DHN13:DHN14"/>
    <mergeCell ref="DFU13:DFU14"/>
    <mergeCell ref="DFZ13:DFZ14"/>
    <mergeCell ref="DGE13:DGE14"/>
    <mergeCell ref="DGJ13:DGJ14"/>
    <mergeCell ref="DGO13:DGO14"/>
    <mergeCell ref="DEV13:DEV14"/>
    <mergeCell ref="DFA13:DFA14"/>
    <mergeCell ref="DFF13:DFF14"/>
    <mergeCell ref="DFK13:DFK14"/>
    <mergeCell ref="DFP13:DFP14"/>
    <mergeCell ref="DDW13:DDW14"/>
    <mergeCell ref="DEB13:DEB14"/>
    <mergeCell ref="DEG13:DEG14"/>
    <mergeCell ref="DEL13:DEL14"/>
    <mergeCell ref="DEQ13:DEQ14"/>
    <mergeCell ref="DCX13:DCX14"/>
    <mergeCell ref="DDC13:DDC14"/>
    <mergeCell ref="DDH13:DDH14"/>
    <mergeCell ref="DDM13:DDM14"/>
    <mergeCell ref="DDR13:DDR14"/>
    <mergeCell ref="DBY13:DBY14"/>
    <mergeCell ref="DCD13:DCD14"/>
    <mergeCell ref="DCI13:DCI14"/>
    <mergeCell ref="DCN13:DCN14"/>
    <mergeCell ref="DCS13:DCS14"/>
    <mergeCell ref="DAZ13:DAZ14"/>
    <mergeCell ref="DBE13:DBE14"/>
    <mergeCell ref="DBJ13:DBJ14"/>
    <mergeCell ref="DBO13:DBO14"/>
    <mergeCell ref="DBT13:DBT14"/>
    <mergeCell ref="DAA13:DAA14"/>
    <mergeCell ref="DAF13:DAF14"/>
    <mergeCell ref="DAK13:DAK14"/>
    <mergeCell ref="DAP13:DAP14"/>
    <mergeCell ref="DAU13:DAU14"/>
    <mergeCell ref="CZB13:CZB14"/>
    <mergeCell ref="CZG13:CZG14"/>
    <mergeCell ref="CZL13:CZL14"/>
    <mergeCell ref="CZQ13:CZQ14"/>
    <mergeCell ref="CZV13:CZV14"/>
    <mergeCell ref="CYC13:CYC14"/>
    <mergeCell ref="CYH13:CYH14"/>
    <mergeCell ref="CYM13:CYM14"/>
    <mergeCell ref="CYR13:CYR14"/>
    <mergeCell ref="CYW13:CYW14"/>
    <mergeCell ref="CXD13:CXD14"/>
    <mergeCell ref="CXI13:CXI14"/>
    <mergeCell ref="CXN13:CXN14"/>
    <mergeCell ref="CXS13:CXS14"/>
    <mergeCell ref="CXX13:CXX14"/>
    <mergeCell ref="CWE13:CWE14"/>
    <mergeCell ref="CWJ13:CWJ14"/>
    <mergeCell ref="CWO13:CWO14"/>
    <mergeCell ref="CWT13:CWT14"/>
    <mergeCell ref="CWY13:CWY14"/>
    <mergeCell ref="CVF13:CVF14"/>
    <mergeCell ref="CVK13:CVK14"/>
    <mergeCell ref="CVP13:CVP14"/>
    <mergeCell ref="CVU13:CVU14"/>
    <mergeCell ref="CVZ13:CVZ14"/>
    <mergeCell ref="CUG13:CUG14"/>
    <mergeCell ref="CUL13:CUL14"/>
    <mergeCell ref="CUQ13:CUQ14"/>
    <mergeCell ref="CUV13:CUV14"/>
    <mergeCell ref="CVA13:CVA14"/>
    <mergeCell ref="CTH13:CTH14"/>
    <mergeCell ref="CTM13:CTM14"/>
    <mergeCell ref="CTR13:CTR14"/>
    <mergeCell ref="CTW13:CTW14"/>
    <mergeCell ref="CUB13:CUB14"/>
    <mergeCell ref="CSI13:CSI14"/>
    <mergeCell ref="CSN13:CSN14"/>
    <mergeCell ref="CSS13:CSS14"/>
    <mergeCell ref="CSX13:CSX14"/>
    <mergeCell ref="CTC13:CTC14"/>
    <mergeCell ref="CRJ13:CRJ14"/>
    <mergeCell ref="CRO13:CRO14"/>
    <mergeCell ref="CRT13:CRT14"/>
    <mergeCell ref="CRY13:CRY14"/>
    <mergeCell ref="CSD13:CSD14"/>
    <mergeCell ref="CQK13:CQK14"/>
    <mergeCell ref="CQP13:CQP14"/>
    <mergeCell ref="CQU13:CQU14"/>
    <mergeCell ref="CQZ13:CQZ14"/>
    <mergeCell ref="CRE13:CRE14"/>
    <mergeCell ref="CPL13:CPL14"/>
    <mergeCell ref="CPQ13:CPQ14"/>
    <mergeCell ref="CPV13:CPV14"/>
    <mergeCell ref="CQA13:CQA14"/>
    <mergeCell ref="CQF13:CQF14"/>
    <mergeCell ref="COM13:COM14"/>
    <mergeCell ref="COR13:COR14"/>
    <mergeCell ref="COW13:COW14"/>
    <mergeCell ref="CPB13:CPB14"/>
    <mergeCell ref="CPG13:CPG14"/>
    <mergeCell ref="CNN13:CNN14"/>
    <mergeCell ref="CNS13:CNS14"/>
    <mergeCell ref="CNX13:CNX14"/>
    <mergeCell ref="COC13:COC14"/>
    <mergeCell ref="COH13:COH14"/>
    <mergeCell ref="CMO13:CMO14"/>
    <mergeCell ref="CMT13:CMT14"/>
    <mergeCell ref="CMY13:CMY14"/>
    <mergeCell ref="CND13:CND14"/>
    <mergeCell ref="CNI13:CNI14"/>
    <mergeCell ref="CLP13:CLP14"/>
    <mergeCell ref="CLU13:CLU14"/>
    <mergeCell ref="CLZ13:CLZ14"/>
    <mergeCell ref="CME13:CME14"/>
    <mergeCell ref="CMJ13:CMJ14"/>
    <mergeCell ref="CKQ13:CKQ14"/>
    <mergeCell ref="CKV13:CKV14"/>
    <mergeCell ref="CLA13:CLA14"/>
    <mergeCell ref="CLF13:CLF14"/>
    <mergeCell ref="CLK13:CLK14"/>
    <mergeCell ref="CJR13:CJR14"/>
    <mergeCell ref="CJW13:CJW14"/>
    <mergeCell ref="CKB13:CKB14"/>
    <mergeCell ref="CKG13:CKG14"/>
    <mergeCell ref="CKL13:CKL14"/>
    <mergeCell ref="CIS13:CIS14"/>
    <mergeCell ref="CIX13:CIX14"/>
    <mergeCell ref="CJC13:CJC14"/>
    <mergeCell ref="CJH13:CJH14"/>
    <mergeCell ref="CJM13:CJM14"/>
    <mergeCell ref="CHT13:CHT14"/>
    <mergeCell ref="CHY13:CHY14"/>
    <mergeCell ref="CID13:CID14"/>
    <mergeCell ref="CII13:CII14"/>
    <mergeCell ref="CIN13:CIN14"/>
    <mergeCell ref="CGU13:CGU14"/>
    <mergeCell ref="CGZ13:CGZ14"/>
    <mergeCell ref="CHE13:CHE14"/>
    <mergeCell ref="CHJ13:CHJ14"/>
    <mergeCell ref="CHO13:CHO14"/>
    <mergeCell ref="CFV13:CFV14"/>
    <mergeCell ref="CGA13:CGA14"/>
    <mergeCell ref="CGF13:CGF14"/>
    <mergeCell ref="CGK13:CGK14"/>
    <mergeCell ref="CGP13:CGP14"/>
    <mergeCell ref="CEW13:CEW14"/>
    <mergeCell ref="CFB13:CFB14"/>
    <mergeCell ref="CFG13:CFG14"/>
    <mergeCell ref="CFL13:CFL14"/>
    <mergeCell ref="CFQ13:CFQ14"/>
    <mergeCell ref="CDX13:CDX14"/>
    <mergeCell ref="CEC13:CEC14"/>
    <mergeCell ref="CEH13:CEH14"/>
    <mergeCell ref="CEM13:CEM14"/>
    <mergeCell ref="CER13:CER14"/>
    <mergeCell ref="CCY13:CCY14"/>
    <mergeCell ref="CDD13:CDD14"/>
    <mergeCell ref="CDI13:CDI14"/>
    <mergeCell ref="CDN13:CDN14"/>
    <mergeCell ref="CDS13:CDS14"/>
    <mergeCell ref="CBZ13:CBZ14"/>
    <mergeCell ref="CCE13:CCE14"/>
    <mergeCell ref="CCJ13:CCJ14"/>
    <mergeCell ref="CCO13:CCO14"/>
    <mergeCell ref="CCT13:CCT14"/>
    <mergeCell ref="CBA13:CBA14"/>
    <mergeCell ref="CBF13:CBF14"/>
    <mergeCell ref="CBK13:CBK14"/>
    <mergeCell ref="CBP13:CBP14"/>
    <mergeCell ref="CBU13:CBU14"/>
    <mergeCell ref="CAB13:CAB14"/>
    <mergeCell ref="CAG13:CAG14"/>
    <mergeCell ref="CAL13:CAL14"/>
    <mergeCell ref="CAQ13:CAQ14"/>
    <mergeCell ref="CAV13:CAV14"/>
    <mergeCell ref="BZC13:BZC14"/>
    <mergeCell ref="BZH13:BZH14"/>
    <mergeCell ref="BZM13:BZM14"/>
    <mergeCell ref="BZR13:BZR14"/>
    <mergeCell ref="BZW13:BZW14"/>
    <mergeCell ref="BYD13:BYD14"/>
    <mergeCell ref="BYI13:BYI14"/>
    <mergeCell ref="BYN13:BYN14"/>
    <mergeCell ref="BYS13:BYS14"/>
    <mergeCell ref="BYX13:BYX14"/>
    <mergeCell ref="BXE13:BXE14"/>
    <mergeCell ref="BXJ13:BXJ14"/>
    <mergeCell ref="BXO13:BXO14"/>
    <mergeCell ref="BXT13:BXT14"/>
    <mergeCell ref="BXY13:BXY14"/>
    <mergeCell ref="BWF13:BWF14"/>
    <mergeCell ref="BWK13:BWK14"/>
    <mergeCell ref="BWP13:BWP14"/>
    <mergeCell ref="BWU13:BWU14"/>
    <mergeCell ref="BWZ13:BWZ14"/>
    <mergeCell ref="BVG13:BVG14"/>
    <mergeCell ref="BVL13:BVL14"/>
    <mergeCell ref="BVQ13:BVQ14"/>
    <mergeCell ref="BVV13:BVV14"/>
    <mergeCell ref="BWA13:BWA14"/>
    <mergeCell ref="BUH13:BUH14"/>
    <mergeCell ref="BUM13:BUM14"/>
    <mergeCell ref="BUR13:BUR14"/>
    <mergeCell ref="BUW13:BUW14"/>
    <mergeCell ref="BVB13:BVB14"/>
    <mergeCell ref="BTI13:BTI14"/>
    <mergeCell ref="BTN13:BTN14"/>
    <mergeCell ref="BTS13:BTS14"/>
    <mergeCell ref="BTX13:BTX14"/>
    <mergeCell ref="BUC13:BUC14"/>
    <mergeCell ref="BSJ13:BSJ14"/>
    <mergeCell ref="BSO13:BSO14"/>
    <mergeCell ref="BST13:BST14"/>
    <mergeCell ref="BSY13:BSY14"/>
    <mergeCell ref="BTD13:BTD14"/>
    <mergeCell ref="BRK13:BRK14"/>
    <mergeCell ref="BRP13:BRP14"/>
    <mergeCell ref="BRU13:BRU14"/>
    <mergeCell ref="BRZ13:BRZ14"/>
    <mergeCell ref="BSE13:BSE14"/>
    <mergeCell ref="BQL13:BQL14"/>
    <mergeCell ref="BQQ13:BQQ14"/>
    <mergeCell ref="BQV13:BQV14"/>
    <mergeCell ref="BRA13:BRA14"/>
    <mergeCell ref="BRF13:BRF14"/>
    <mergeCell ref="BPM13:BPM14"/>
    <mergeCell ref="BPR13:BPR14"/>
    <mergeCell ref="BPW13:BPW14"/>
    <mergeCell ref="BQB13:BQB14"/>
    <mergeCell ref="BQG13:BQG14"/>
    <mergeCell ref="BON13:BON14"/>
    <mergeCell ref="BOS13:BOS14"/>
    <mergeCell ref="BOX13:BOX14"/>
    <mergeCell ref="BPC13:BPC14"/>
    <mergeCell ref="BPH13:BPH14"/>
    <mergeCell ref="BNO13:BNO14"/>
    <mergeCell ref="BNT13:BNT14"/>
    <mergeCell ref="BNY13:BNY14"/>
    <mergeCell ref="BOD13:BOD14"/>
    <mergeCell ref="BOI13:BOI14"/>
    <mergeCell ref="BMP13:BMP14"/>
    <mergeCell ref="BMU13:BMU14"/>
    <mergeCell ref="BMZ13:BMZ14"/>
    <mergeCell ref="BNE13:BNE14"/>
    <mergeCell ref="BNJ13:BNJ14"/>
    <mergeCell ref="BLQ13:BLQ14"/>
    <mergeCell ref="BLV13:BLV14"/>
    <mergeCell ref="BMA13:BMA14"/>
    <mergeCell ref="BMF13:BMF14"/>
    <mergeCell ref="BMK13:BMK14"/>
    <mergeCell ref="BKR13:BKR14"/>
    <mergeCell ref="BKW13:BKW14"/>
    <mergeCell ref="BLB13:BLB14"/>
    <mergeCell ref="BLG13:BLG14"/>
    <mergeCell ref="BLL13:BLL14"/>
    <mergeCell ref="BJS13:BJS14"/>
    <mergeCell ref="BJX13:BJX14"/>
    <mergeCell ref="BKC13:BKC14"/>
    <mergeCell ref="BKH13:BKH14"/>
    <mergeCell ref="BKM13:BKM14"/>
    <mergeCell ref="BIT13:BIT14"/>
    <mergeCell ref="BIY13:BIY14"/>
    <mergeCell ref="BJD13:BJD14"/>
    <mergeCell ref="BJI13:BJI14"/>
    <mergeCell ref="BJN13:BJN14"/>
    <mergeCell ref="BHU13:BHU14"/>
    <mergeCell ref="BHZ13:BHZ14"/>
    <mergeCell ref="BIE13:BIE14"/>
    <mergeCell ref="BIJ13:BIJ14"/>
    <mergeCell ref="BIO13:BIO14"/>
    <mergeCell ref="BGV13:BGV14"/>
    <mergeCell ref="BHA13:BHA14"/>
    <mergeCell ref="BHF13:BHF14"/>
    <mergeCell ref="BHK13:BHK14"/>
    <mergeCell ref="BHP13:BHP14"/>
    <mergeCell ref="BFW13:BFW14"/>
    <mergeCell ref="BGB13:BGB14"/>
    <mergeCell ref="BGG13:BGG14"/>
    <mergeCell ref="BGL13:BGL14"/>
    <mergeCell ref="BGQ13:BGQ14"/>
    <mergeCell ref="BEX13:BEX14"/>
    <mergeCell ref="BFC13:BFC14"/>
    <mergeCell ref="BFH13:BFH14"/>
    <mergeCell ref="BFM13:BFM14"/>
    <mergeCell ref="BFR13:BFR14"/>
    <mergeCell ref="BDY13:BDY14"/>
    <mergeCell ref="BED13:BED14"/>
    <mergeCell ref="BEI13:BEI14"/>
    <mergeCell ref="BEN13:BEN14"/>
    <mergeCell ref="BES13:BES14"/>
    <mergeCell ref="BCZ13:BCZ14"/>
    <mergeCell ref="BDE13:BDE14"/>
    <mergeCell ref="BDJ13:BDJ14"/>
    <mergeCell ref="BDO13:BDO14"/>
    <mergeCell ref="BDT13:BDT14"/>
    <mergeCell ref="BCA13:BCA14"/>
    <mergeCell ref="BCF13:BCF14"/>
    <mergeCell ref="BCK13:BCK14"/>
    <mergeCell ref="BCP13:BCP14"/>
    <mergeCell ref="BCU13:BCU14"/>
    <mergeCell ref="BBB13:BBB14"/>
    <mergeCell ref="BBG13:BBG14"/>
    <mergeCell ref="BBL13:BBL14"/>
    <mergeCell ref="BBQ13:BBQ14"/>
    <mergeCell ref="BBV13:BBV14"/>
    <mergeCell ref="BAC13:BAC14"/>
    <mergeCell ref="BAH13:BAH14"/>
    <mergeCell ref="BAM13:BAM14"/>
    <mergeCell ref="BAR13:BAR14"/>
    <mergeCell ref="BAW13:BAW14"/>
    <mergeCell ref="AZD13:AZD14"/>
    <mergeCell ref="AZI13:AZI14"/>
    <mergeCell ref="AZN13:AZN14"/>
    <mergeCell ref="AZS13:AZS14"/>
    <mergeCell ref="AZX13:AZX14"/>
    <mergeCell ref="AYE13:AYE14"/>
    <mergeCell ref="AYJ13:AYJ14"/>
    <mergeCell ref="AYO13:AYO14"/>
    <mergeCell ref="AYT13:AYT14"/>
    <mergeCell ref="AYY13:AYY14"/>
    <mergeCell ref="AXF13:AXF14"/>
    <mergeCell ref="AXK13:AXK14"/>
    <mergeCell ref="AXP13:AXP14"/>
    <mergeCell ref="AXU13:AXU14"/>
    <mergeCell ref="AXZ13:AXZ14"/>
    <mergeCell ref="AWG13:AWG14"/>
    <mergeCell ref="AWL13:AWL14"/>
    <mergeCell ref="AWQ13:AWQ14"/>
    <mergeCell ref="AWV13:AWV14"/>
    <mergeCell ref="AXA13:AXA14"/>
    <mergeCell ref="AVH13:AVH14"/>
    <mergeCell ref="AVM13:AVM14"/>
    <mergeCell ref="AVR13:AVR14"/>
    <mergeCell ref="AVW13:AVW14"/>
    <mergeCell ref="AWB13:AWB14"/>
    <mergeCell ref="AUI13:AUI14"/>
    <mergeCell ref="AUN13:AUN14"/>
    <mergeCell ref="AUS13:AUS14"/>
    <mergeCell ref="AUX13:AUX14"/>
    <mergeCell ref="AVC13:AVC14"/>
    <mergeCell ref="ATJ13:ATJ14"/>
    <mergeCell ref="ATO13:ATO14"/>
    <mergeCell ref="ATT13:ATT14"/>
    <mergeCell ref="ATY13:ATY14"/>
    <mergeCell ref="AUD13:AUD14"/>
    <mergeCell ref="ASK13:ASK14"/>
    <mergeCell ref="ASP13:ASP14"/>
    <mergeCell ref="ASU13:ASU14"/>
    <mergeCell ref="ASZ13:ASZ14"/>
    <mergeCell ref="ATE13:ATE14"/>
    <mergeCell ref="ARL13:ARL14"/>
    <mergeCell ref="ARQ13:ARQ14"/>
    <mergeCell ref="ARV13:ARV14"/>
    <mergeCell ref="ASA13:ASA14"/>
    <mergeCell ref="ASF13:ASF14"/>
    <mergeCell ref="AQM13:AQM14"/>
    <mergeCell ref="AQR13:AQR14"/>
    <mergeCell ref="AQW13:AQW14"/>
    <mergeCell ref="ARB13:ARB14"/>
    <mergeCell ref="ARG13:ARG14"/>
    <mergeCell ref="APN13:APN14"/>
    <mergeCell ref="APS13:APS14"/>
    <mergeCell ref="APX13:APX14"/>
    <mergeCell ref="AQC13:AQC14"/>
    <mergeCell ref="AQH13:AQH14"/>
    <mergeCell ref="AOO13:AOO14"/>
    <mergeCell ref="AOT13:AOT14"/>
    <mergeCell ref="AOY13:AOY14"/>
    <mergeCell ref="APD13:APD14"/>
    <mergeCell ref="API13:API14"/>
    <mergeCell ref="ANP13:ANP14"/>
    <mergeCell ref="ANU13:ANU14"/>
    <mergeCell ref="ANZ13:ANZ14"/>
    <mergeCell ref="AOE13:AOE14"/>
    <mergeCell ref="AOJ13:AOJ14"/>
    <mergeCell ref="AMQ13:AMQ14"/>
    <mergeCell ref="AMV13:AMV14"/>
    <mergeCell ref="ANA13:ANA14"/>
    <mergeCell ref="ANF13:ANF14"/>
    <mergeCell ref="ANK13:ANK14"/>
    <mergeCell ref="ALR13:ALR14"/>
    <mergeCell ref="ALW13:ALW14"/>
    <mergeCell ref="AMB13:AMB14"/>
    <mergeCell ref="AMG13:AMG14"/>
    <mergeCell ref="AML13:AML14"/>
    <mergeCell ref="AKS13:AKS14"/>
    <mergeCell ref="AKX13:AKX14"/>
    <mergeCell ref="ALC13:ALC14"/>
    <mergeCell ref="ALH13:ALH14"/>
    <mergeCell ref="ALM13:ALM14"/>
    <mergeCell ref="AJT13:AJT14"/>
    <mergeCell ref="AJY13:AJY14"/>
    <mergeCell ref="AKD13:AKD14"/>
    <mergeCell ref="AKI13:AKI14"/>
    <mergeCell ref="AKN13:AKN14"/>
    <mergeCell ref="AIU13:AIU14"/>
    <mergeCell ref="AIZ13:AIZ14"/>
    <mergeCell ref="AJE13:AJE14"/>
    <mergeCell ref="AJJ13:AJJ14"/>
    <mergeCell ref="AJO13:AJO14"/>
    <mergeCell ref="AHV13:AHV14"/>
    <mergeCell ref="AIA13:AIA14"/>
    <mergeCell ref="AIF13:AIF14"/>
    <mergeCell ref="AIK13:AIK14"/>
    <mergeCell ref="AIP13:AIP14"/>
    <mergeCell ref="AGW13:AGW14"/>
    <mergeCell ref="AHB13:AHB14"/>
    <mergeCell ref="AHG13:AHG14"/>
    <mergeCell ref="AHL13:AHL14"/>
    <mergeCell ref="AHQ13:AHQ14"/>
    <mergeCell ref="AFX13:AFX14"/>
    <mergeCell ref="AGC13:AGC14"/>
    <mergeCell ref="AGH13:AGH14"/>
    <mergeCell ref="AGM13:AGM14"/>
    <mergeCell ref="AGR13:AGR14"/>
    <mergeCell ref="AEY13:AEY14"/>
    <mergeCell ref="AFD13:AFD14"/>
    <mergeCell ref="AFI13:AFI14"/>
    <mergeCell ref="AFN13:AFN14"/>
    <mergeCell ref="AFS13:AFS14"/>
    <mergeCell ref="ADZ13:ADZ14"/>
    <mergeCell ref="AEE13:AEE14"/>
    <mergeCell ref="AEJ13:AEJ14"/>
    <mergeCell ref="AEO13:AEO14"/>
    <mergeCell ref="AET13:AET14"/>
    <mergeCell ref="ADA13:ADA14"/>
    <mergeCell ref="ADF13:ADF14"/>
    <mergeCell ref="ADK13:ADK14"/>
    <mergeCell ref="ADP13:ADP14"/>
    <mergeCell ref="ADU13:ADU14"/>
    <mergeCell ref="ACB13:ACB14"/>
    <mergeCell ref="ACG13:ACG14"/>
    <mergeCell ref="ACL13:ACL14"/>
    <mergeCell ref="ACQ13:ACQ14"/>
    <mergeCell ref="ACV13:ACV14"/>
    <mergeCell ref="ABC13:ABC14"/>
    <mergeCell ref="ABH13:ABH14"/>
    <mergeCell ref="ABM13:ABM14"/>
    <mergeCell ref="ABR13:ABR14"/>
    <mergeCell ref="ABW13:ABW14"/>
    <mergeCell ref="AAD13:AAD14"/>
    <mergeCell ref="AAI13:AAI14"/>
    <mergeCell ref="AAN13:AAN14"/>
    <mergeCell ref="AAS13:AAS14"/>
    <mergeCell ref="AAX13:AAX14"/>
    <mergeCell ref="OF13:OF14"/>
    <mergeCell ref="OK13:OK14"/>
    <mergeCell ref="MR13:MR14"/>
    <mergeCell ref="MW13:MW14"/>
    <mergeCell ref="NB13:NB14"/>
    <mergeCell ref="NG13:NG14"/>
    <mergeCell ref="NL13:NL14"/>
    <mergeCell ref="ZE13:ZE14"/>
    <mergeCell ref="ZJ13:ZJ14"/>
    <mergeCell ref="ZO13:ZO14"/>
    <mergeCell ref="ZT13:ZT14"/>
    <mergeCell ref="ZY13:ZY14"/>
    <mergeCell ref="YF13:YF14"/>
    <mergeCell ref="YK13:YK14"/>
    <mergeCell ref="YP13:YP14"/>
    <mergeCell ref="YU13:YU14"/>
    <mergeCell ref="YZ13:YZ14"/>
    <mergeCell ref="XG13:XG14"/>
    <mergeCell ref="XL13:XL14"/>
    <mergeCell ref="XQ13:XQ14"/>
    <mergeCell ref="XV13:XV14"/>
    <mergeCell ref="YA13:YA14"/>
    <mergeCell ref="WH13:WH14"/>
    <mergeCell ref="WM13:WM14"/>
    <mergeCell ref="WR13:WR14"/>
    <mergeCell ref="WW13:WW14"/>
    <mergeCell ref="XB13:XB14"/>
    <mergeCell ref="VI13:VI14"/>
    <mergeCell ref="VN13:VN14"/>
    <mergeCell ref="VS13:VS14"/>
    <mergeCell ref="VX13:VX14"/>
    <mergeCell ref="WC13:WC14"/>
    <mergeCell ref="UJ13:UJ14"/>
    <mergeCell ref="UO13:UO14"/>
    <mergeCell ref="UT13:UT14"/>
    <mergeCell ref="UY13:UY14"/>
    <mergeCell ref="VD13:VD14"/>
    <mergeCell ref="TK13:TK14"/>
    <mergeCell ref="TP13:TP14"/>
    <mergeCell ref="TU13:TU14"/>
    <mergeCell ref="TZ13:TZ14"/>
    <mergeCell ref="UE13:UE14"/>
    <mergeCell ref="CC13:CC14"/>
    <mergeCell ref="CH13:CH14"/>
    <mergeCell ref="CM13:CM14"/>
    <mergeCell ref="CR13:CR14"/>
    <mergeCell ref="CW13:CW14"/>
    <mergeCell ref="BD13:BD14"/>
    <mergeCell ref="BI13:BI14"/>
    <mergeCell ref="BN13:BN14"/>
    <mergeCell ref="BS13:BS14"/>
    <mergeCell ref="BX13:BX14"/>
    <mergeCell ref="AE13:AE14"/>
    <mergeCell ref="AJ13:AJ14"/>
    <mergeCell ref="AO13:AO14"/>
    <mergeCell ref="AT13:AT14"/>
    <mergeCell ref="AY13:AY14"/>
    <mergeCell ref="F13:F14"/>
    <mergeCell ref="K13:K14"/>
    <mergeCell ref="P13:P14"/>
    <mergeCell ref="U13:U14"/>
    <mergeCell ref="Z13:Z14"/>
    <mergeCell ref="LS13:LS14"/>
    <mergeCell ref="LX13:LX14"/>
    <mergeCell ref="MC13:MC14"/>
    <mergeCell ref="MH13:MH14"/>
    <mergeCell ref="MM13:MM14"/>
    <mergeCell ref="KT13:KT14"/>
    <mergeCell ref="KY13:KY14"/>
    <mergeCell ref="LD13:LD14"/>
    <mergeCell ref="LI13:LI14"/>
    <mergeCell ref="LN13:LN14"/>
    <mergeCell ref="JU13:JU14"/>
    <mergeCell ref="JZ13:JZ14"/>
    <mergeCell ref="KE13:KE14"/>
    <mergeCell ref="KJ13:KJ14"/>
    <mergeCell ref="KO13:KO14"/>
    <mergeCell ref="IV13:IV14"/>
    <mergeCell ref="JA13:JA14"/>
    <mergeCell ref="JF13:JF14"/>
    <mergeCell ref="JK13:JK14"/>
    <mergeCell ref="JP13:JP14"/>
    <mergeCell ref="HW13:HW14"/>
    <mergeCell ref="IB13:IB14"/>
    <mergeCell ref="IG13:IG14"/>
    <mergeCell ref="IL13:IL14"/>
    <mergeCell ref="IQ13:IQ14"/>
    <mergeCell ref="GX13:GX14"/>
    <mergeCell ref="HC13:HC14"/>
    <mergeCell ref="HH13:HH14"/>
    <mergeCell ref="HM13:HM14"/>
    <mergeCell ref="HR13:HR14"/>
    <mergeCell ref="FY13:FY14"/>
    <mergeCell ref="GD13:GD14"/>
    <mergeCell ref="GI13:GI14"/>
    <mergeCell ref="GN13:GN14"/>
    <mergeCell ref="GS13:GS14"/>
    <mergeCell ref="XCU7:XCU9"/>
    <mergeCell ref="XCJ7:XCJ9"/>
    <mergeCell ref="XCK7:XCK9"/>
    <mergeCell ref="XCL7:XCM7"/>
    <mergeCell ref="XCN7:XCN9"/>
    <mergeCell ref="XCO7:XCO9"/>
    <mergeCell ref="XCD7:XCD9"/>
    <mergeCell ref="XCE7:XCE9"/>
    <mergeCell ref="XCF7:XCF9"/>
    <mergeCell ref="XCG7:XCH7"/>
    <mergeCell ref="XCI7:XCI9"/>
    <mergeCell ref="XBW7:XBX7"/>
    <mergeCell ref="XBY7:XBY9"/>
    <mergeCell ref="XBZ7:XBZ9"/>
    <mergeCell ref="XCA7:XCA9"/>
    <mergeCell ref="XCB7:XCC7"/>
    <mergeCell ref="XBQ7:XBQ9"/>
    <mergeCell ref="XBR7:XBS7"/>
    <mergeCell ref="XBT7:XBT9"/>
    <mergeCell ref="XBU7:XBU9"/>
    <mergeCell ref="XBV7:XBV9"/>
    <mergeCell ref="EZ13:EZ14"/>
    <mergeCell ref="FE13:FE14"/>
    <mergeCell ref="FJ13:FJ14"/>
    <mergeCell ref="FO13:FO14"/>
    <mergeCell ref="FT13:FT14"/>
    <mergeCell ref="EA13:EA14"/>
    <mergeCell ref="EF13:EF14"/>
    <mergeCell ref="EK13:EK14"/>
    <mergeCell ref="EP13:EP14"/>
    <mergeCell ref="EU13:EU14"/>
    <mergeCell ref="DB13:DB14"/>
    <mergeCell ref="DG13:DG14"/>
    <mergeCell ref="DL13:DL14"/>
    <mergeCell ref="DQ13:DQ14"/>
    <mergeCell ref="DV13:DV14"/>
    <mergeCell ref="SL13:SL14"/>
    <mergeCell ref="SQ13:SQ14"/>
    <mergeCell ref="SV13:SV14"/>
    <mergeCell ref="TA13:TA14"/>
    <mergeCell ref="TF13:TF14"/>
    <mergeCell ref="RM13:RM14"/>
    <mergeCell ref="RR13:RR14"/>
    <mergeCell ref="RW13:RW14"/>
    <mergeCell ref="SB13:SB14"/>
    <mergeCell ref="SG13:SG14"/>
    <mergeCell ref="QN13:QN14"/>
    <mergeCell ref="QS13:QS14"/>
    <mergeCell ref="QX13:QX14"/>
    <mergeCell ref="RC13:RC14"/>
    <mergeCell ref="RH13:RH14"/>
    <mergeCell ref="PO13:PO14"/>
    <mergeCell ref="PT13:PT14"/>
    <mergeCell ref="PY13:PY14"/>
    <mergeCell ref="QD13:QD14"/>
    <mergeCell ref="QI13:QI14"/>
    <mergeCell ref="OP13:OP14"/>
    <mergeCell ref="OU13:OU14"/>
    <mergeCell ref="OZ13:OZ14"/>
    <mergeCell ref="PE13:PE14"/>
    <mergeCell ref="PJ13:PJ14"/>
    <mergeCell ref="NQ13:NQ14"/>
    <mergeCell ref="NV13:NV14"/>
    <mergeCell ref="OA13:OA14"/>
    <mergeCell ref="XBK7:XBK9"/>
    <mergeCell ref="XBL7:XBL9"/>
    <mergeCell ref="XBM7:XBN7"/>
    <mergeCell ref="XBO7:XBO9"/>
    <mergeCell ref="XBP7:XBP9"/>
    <mergeCell ref="XBE7:XBE9"/>
    <mergeCell ref="XBF7:XBF9"/>
    <mergeCell ref="XBG7:XBG9"/>
    <mergeCell ref="XBH7:XBI7"/>
    <mergeCell ref="XBJ7:XBJ9"/>
    <mergeCell ref="XAX7:XAY7"/>
    <mergeCell ref="XEX7:XEX9"/>
    <mergeCell ref="XEY7:XEZ7"/>
    <mergeCell ref="XEN7:XEN9"/>
    <mergeCell ref="XEO7:XEP7"/>
    <mergeCell ref="XEQ7:XEQ9"/>
    <mergeCell ref="XER7:XER9"/>
    <mergeCell ref="XES7:XES9"/>
    <mergeCell ref="XEH7:XEH9"/>
    <mergeCell ref="XEI7:XEI9"/>
    <mergeCell ref="XEJ7:XEK7"/>
    <mergeCell ref="XEL7:XEL9"/>
    <mergeCell ref="XEM7:XEM9"/>
    <mergeCell ref="XEB7:XEB9"/>
    <mergeCell ref="XEC7:XEC9"/>
    <mergeCell ref="XED7:XED9"/>
    <mergeCell ref="XEE7:XEF7"/>
    <mergeCell ref="XEG7:XEG9"/>
    <mergeCell ref="XDU7:XDV7"/>
    <mergeCell ref="XDW7:XDW9"/>
    <mergeCell ref="XDX7:XDX9"/>
    <mergeCell ref="XDY7:XDY9"/>
    <mergeCell ref="XDZ7:XEA7"/>
    <mergeCell ref="XDO7:XDO9"/>
    <mergeCell ref="XDP7:XDQ7"/>
    <mergeCell ref="XDR7:XDR9"/>
    <mergeCell ref="XDS7:XDS9"/>
    <mergeCell ref="XDT7:XDT9"/>
    <mergeCell ref="XDI7:XDI9"/>
    <mergeCell ref="XDJ7:XDJ9"/>
    <mergeCell ref="XDK7:XDL7"/>
    <mergeCell ref="XDM7:XDM9"/>
    <mergeCell ref="XDN7:XDN9"/>
    <mergeCell ref="XDC7:XDC9"/>
    <mergeCell ref="XDD7:XDD9"/>
    <mergeCell ref="XDE7:XDE9"/>
    <mergeCell ref="XDF7:XDG7"/>
    <mergeCell ref="XDH7:XDH9"/>
    <mergeCell ref="XAZ7:XAZ9"/>
    <mergeCell ref="XBA7:XBA9"/>
    <mergeCell ref="XBB7:XBB9"/>
    <mergeCell ref="XBC7:XBD7"/>
    <mergeCell ref="XET7:XEU7"/>
    <mergeCell ref="XEV7:XEV9"/>
    <mergeCell ref="XEW7:XEW9"/>
    <mergeCell ref="XCV7:XCW7"/>
    <mergeCell ref="XCX7:XCX9"/>
    <mergeCell ref="XCY7:XCY9"/>
    <mergeCell ref="XCZ7:XCZ9"/>
    <mergeCell ref="XDA7:XDB7"/>
    <mergeCell ref="XCP7:XCP9"/>
    <mergeCell ref="XCQ7:XCR7"/>
    <mergeCell ref="XCS7:XCS9"/>
    <mergeCell ref="XCT7:XCT9"/>
    <mergeCell ref="XAR7:XAR9"/>
    <mergeCell ref="XAS7:XAT7"/>
    <mergeCell ref="XAU7:XAU9"/>
    <mergeCell ref="XAV7:XAV9"/>
    <mergeCell ref="XAW7:XAW9"/>
    <mergeCell ref="XAL7:XAL9"/>
    <mergeCell ref="XAM7:XAM9"/>
    <mergeCell ref="XAN7:XAO7"/>
    <mergeCell ref="XAP7:XAP9"/>
    <mergeCell ref="XAQ7:XAQ9"/>
    <mergeCell ref="XAF7:XAF9"/>
    <mergeCell ref="XAG7:XAG9"/>
    <mergeCell ref="XAH7:XAH9"/>
    <mergeCell ref="XAI7:XAJ7"/>
    <mergeCell ref="XAK7:XAK9"/>
    <mergeCell ref="WZY7:WZZ7"/>
    <mergeCell ref="XAA7:XAA9"/>
    <mergeCell ref="XAB7:XAB9"/>
    <mergeCell ref="XAC7:XAC9"/>
    <mergeCell ref="XAD7:XAE7"/>
    <mergeCell ref="WZS7:WZS9"/>
    <mergeCell ref="WZT7:WZU7"/>
    <mergeCell ref="WZV7:WZV9"/>
    <mergeCell ref="WZW7:WZW9"/>
    <mergeCell ref="WZX7:WZX9"/>
    <mergeCell ref="WZM7:WZM9"/>
    <mergeCell ref="WZN7:WZN9"/>
    <mergeCell ref="WZO7:WZP7"/>
    <mergeCell ref="WZQ7:WZQ9"/>
    <mergeCell ref="WZR7:WZR9"/>
    <mergeCell ref="WZG7:WZG9"/>
    <mergeCell ref="WZH7:WZH9"/>
    <mergeCell ref="WZI7:WZI9"/>
    <mergeCell ref="WZJ7:WZK7"/>
    <mergeCell ref="WZL7:WZL9"/>
    <mergeCell ref="WYZ7:WZA7"/>
    <mergeCell ref="WZB7:WZB9"/>
    <mergeCell ref="WZC7:WZC9"/>
    <mergeCell ref="WZD7:WZD9"/>
    <mergeCell ref="WZE7:WZF7"/>
    <mergeCell ref="WYT7:WYT9"/>
    <mergeCell ref="WYU7:WYV7"/>
    <mergeCell ref="WYW7:WYW9"/>
    <mergeCell ref="WYX7:WYX9"/>
    <mergeCell ref="WYY7:WYY9"/>
    <mergeCell ref="WYN7:WYN9"/>
    <mergeCell ref="WYO7:WYO9"/>
    <mergeCell ref="WYP7:WYQ7"/>
    <mergeCell ref="WYR7:WYR9"/>
    <mergeCell ref="WYS7:WYS9"/>
    <mergeCell ref="WYH7:WYH9"/>
    <mergeCell ref="WYI7:WYI9"/>
    <mergeCell ref="WYJ7:WYJ9"/>
    <mergeCell ref="WYK7:WYL7"/>
    <mergeCell ref="WYM7:WYM9"/>
    <mergeCell ref="WYA7:WYB7"/>
    <mergeCell ref="WYC7:WYC9"/>
    <mergeCell ref="WYD7:WYD9"/>
    <mergeCell ref="WYE7:WYE9"/>
    <mergeCell ref="WYF7:WYG7"/>
    <mergeCell ref="WXU7:WXU9"/>
    <mergeCell ref="WXV7:WXW7"/>
    <mergeCell ref="WXX7:WXX9"/>
    <mergeCell ref="WXY7:WXY9"/>
    <mergeCell ref="WXZ7:WXZ9"/>
    <mergeCell ref="WXO7:WXO9"/>
    <mergeCell ref="WXP7:WXP9"/>
    <mergeCell ref="WXQ7:WXR7"/>
    <mergeCell ref="WXS7:WXS9"/>
    <mergeCell ref="WXT7:WXT9"/>
    <mergeCell ref="WXI7:WXI9"/>
    <mergeCell ref="WXJ7:WXJ9"/>
    <mergeCell ref="WXK7:WXK9"/>
    <mergeCell ref="WXL7:WXM7"/>
    <mergeCell ref="WXN7:WXN9"/>
    <mergeCell ref="WXB7:WXC7"/>
    <mergeCell ref="WXD7:WXD9"/>
    <mergeCell ref="WXE7:WXE9"/>
    <mergeCell ref="WXF7:WXF9"/>
    <mergeCell ref="WXG7:WXH7"/>
    <mergeCell ref="WWV7:WWV9"/>
    <mergeCell ref="WWW7:WWX7"/>
    <mergeCell ref="WWY7:WWY9"/>
    <mergeCell ref="WWZ7:WWZ9"/>
    <mergeCell ref="WXA7:WXA9"/>
    <mergeCell ref="WWP7:WWP9"/>
    <mergeCell ref="WWQ7:WWQ9"/>
    <mergeCell ref="WWR7:WWS7"/>
    <mergeCell ref="WWT7:WWT9"/>
    <mergeCell ref="WWU7:WWU9"/>
    <mergeCell ref="WWJ7:WWJ9"/>
    <mergeCell ref="WWK7:WWK9"/>
    <mergeCell ref="WWL7:WWL9"/>
    <mergeCell ref="WWM7:WWN7"/>
    <mergeCell ref="WWO7:WWO9"/>
    <mergeCell ref="WWC7:WWD7"/>
    <mergeCell ref="WWE7:WWE9"/>
    <mergeCell ref="WWF7:WWF9"/>
    <mergeCell ref="WWG7:WWG9"/>
    <mergeCell ref="WWH7:WWI7"/>
    <mergeCell ref="WVW7:WVW9"/>
    <mergeCell ref="WVX7:WVY7"/>
    <mergeCell ref="WVZ7:WVZ9"/>
    <mergeCell ref="WWA7:WWA9"/>
    <mergeCell ref="WWB7:WWB9"/>
    <mergeCell ref="WVQ7:WVQ9"/>
    <mergeCell ref="WVR7:WVR9"/>
    <mergeCell ref="WVS7:WVT7"/>
    <mergeCell ref="WVU7:WVU9"/>
    <mergeCell ref="WVV7:WVV9"/>
    <mergeCell ref="WVK7:WVK9"/>
    <mergeCell ref="WVL7:WVL9"/>
    <mergeCell ref="WVM7:WVM9"/>
    <mergeCell ref="WVN7:WVO7"/>
    <mergeCell ref="WVP7:WVP9"/>
    <mergeCell ref="WVD7:WVE7"/>
    <mergeCell ref="WVF7:WVF9"/>
    <mergeCell ref="WVG7:WVG9"/>
    <mergeCell ref="WVH7:WVH9"/>
    <mergeCell ref="WVI7:WVJ7"/>
    <mergeCell ref="WUX7:WUX9"/>
    <mergeCell ref="WUY7:WUZ7"/>
    <mergeCell ref="WVA7:WVA9"/>
    <mergeCell ref="WVB7:WVB9"/>
    <mergeCell ref="WVC7:WVC9"/>
    <mergeCell ref="WUR7:WUR9"/>
    <mergeCell ref="WUS7:WUS9"/>
    <mergeCell ref="WUT7:WUU7"/>
    <mergeCell ref="WUV7:WUV9"/>
    <mergeCell ref="WUW7:WUW9"/>
    <mergeCell ref="WUL7:WUL9"/>
    <mergeCell ref="WUM7:WUM9"/>
    <mergeCell ref="WUN7:WUN9"/>
    <mergeCell ref="WUO7:WUP7"/>
    <mergeCell ref="WUQ7:WUQ9"/>
    <mergeCell ref="WUE7:WUF7"/>
    <mergeCell ref="WUG7:WUG9"/>
    <mergeCell ref="WUH7:WUH9"/>
    <mergeCell ref="WUI7:WUI9"/>
    <mergeCell ref="WUJ7:WUK7"/>
    <mergeCell ref="WTY7:WTY9"/>
    <mergeCell ref="WTZ7:WUA7"/>
    <mergeCell ref="WUB7:WUB9"/>
    <mergeCell ref="WUC7:WUC9"/>
    <mergeCell ref="WUD7:WUD9"/>
    <mergeCell ref="WTS7:WTS9"/>
    <mergeCell ref="WTT7:WTT9"/>
    <mergeCell ref="WTU7:WTV7"/>
    <mergeCell ref="WTW7:WTW9"/>
    <mergeCell ref="WTX7:WTX9"/>
    <mergeCell ref="WTM7:WTM9"/>
    <mergeCell ref="WTN7:WTN9"/>
    <mergeCell ref="WTO7:WTO9"/>
    <mergeCell ref="WTP7:WTQ7"/>
    <mergeCell ref="WTR7:WTR9"/>
    <mergeCell ref="WTF7:WTG7"/>
    <mergeCell ref="WTH7:WTH9"/>
    <mergeCell ref="WTI7:WTI9"/>
    <mergeCell ref="WTJ7:WTJ9"/>
    <mergeCell ref="WTK7:WTL7"/>
    <mergeCell ref="WSZ7:WSZ9"/>
    <mergeCell ref="WTA7:WTB7"/>
    <mergeCell ref="WTC7:WTC9"/>
    <mergeCell ref="WTD7:WTD9"/>
    <mergeCell ref="WTE7:WTE9"/>
    <mergeCell ref="WST7:WST9"/>
    <mergeCell ref="WSU7:WSU9"/>
    <mergeCell ref="WSV7:WSW7"/>
    <mergeCell ref="WSX7:WSX9"/>
    <mergeCell ref="WSY7:WSY9"/>
    <mergeCell ref="WSN7:WSN9"/>
    <mergeCell ref="WSO7:WSO9"/>
    <mergeCell ref="WSP7:WSP9"/>
    <mergeCell ref="WSQ7:WSR7"/>
    <mergeCell ref="WSS7:WSS9"/>
    <mergeCell ref="WSG7:WSH7"/>
    <mergeCell ref="WSI7:WSI9"/>
    <mergeCell ref="WSJ7:WSJ9"/>
    <mergeCell ref="WSK7:WSK9"/>
    <mergeCell ref="WSL7:WSM7"/>
    <mergeCell ref="WSA7:WSA9"/>
    <mergeCell ref="WSB7:WSC7"/>
    <mergeCell ref="WSD7:WSD9"/>
    <mergeCell ref="WSE7:WSE9"/>
    <mergeCell ref="WSF7:WSF9"/>
    <mergeCell ref="WRU7:WRU9"/>
    <mergeCell ref="WRV7:WRV9"/>
    <mergeCell ref="WRW7:WRX7"/>
    <mergeCell ref="WRY7:WRY9"/>
    <mergeCell ref="WRZ7:WRZ9"/>
    <mergeCell ref="WRO7:WRO9"/>
    <mergeCell ref="WRP7:WRP9"/>
    <mergeCell ref="WRQ7:WRQ9"/>
    <mergeCell ref="WRR7:WRS7"/>
    <mergeCell ref="WRT7:WRT9"/>
    <mergeCell ref="WRH7:WRI7"/>
    <mergeCell ref="WRJ7:WRJ9"/>
    <mergeCell ref="WRK7:WRK9"/>
    <mergeCell ref="WRL7:WRL9"/>
    <mergeCell ref="WRM7:WRN7"/>
    <mergeCell ref="WRB7:WRB9"/>
    <mergeCell ref="WRC7:WRD7"/>
    <mergeCell ref="WRE7:WRE9"/>
    <mergeCell ref="WRF7:WRF9"/>
    <mergeCell ref="WRG7:WRG9"/>
    <mergeCell ref="WQV7:WQV9"/>
    <mergeCell ref="WQW7:WQW9"/>
    <mergeCell ref="WQX7:WQY7"/>
    <mergeCell ref="WQZ7:WQZ9"/>
    <mergeCell ref="WRA7:WRA9"/>
    <mergeCell ref="WQP7:WQP9"/>
    <mergeCell ref="WQQ7:WQQ9"/>
    <mergeCell ref="WQR7:WQR9"/>
    <mergeCell ref="WQS7:WQT7"/>
    <mergeCell ref="WQU7:WQU9"/>
    <mergeCell ref="WQI7:WQJ7"/>
    <mergeCell ref="WQK7:WQK9"/>
    <mergeCell ref="WQL7:WQL9"/>
    <mergeCell ref="WQM7:WQM9"/>
    <mergeCell ref="WQN7:WQO7"/>
    <mergeCell ref="WQC7:WQC9"/>
    <mergeCell ref="WQD7:WQE7"/>
    <mergeCell ref="WQF7:WQF9"/>
    <mergeCell ref="WQG7:WQG9"/>
    <mergeCell ref="WQH7:WQH9"/>
    <mergeCell ref="WPW7:WPW9"/>
    <mergeCell ref="WPX7:WPX9"/>
    <mergeCell ref="WPY7:WPZ7"/>
    <mergeCell ref="WQA7:WQA9"/>
    <mergeCell ref="WQB7:WQB9"/>
    <mergeCell ref="WPQ7:WPQ9"/>
    <mergeCell ref="WPR7:WPR9"/>
    <mergeCell ref="WPS7:WPS9"/>
    <mergeCell ref="WPT7:WPU7"/>
    <mergeCell ref="WPV7:WPV9"/>
    <mergeCell ref="WPJ7:WPK7"/>
    <mergeCell ref="WPL7:WPL9"/>
    <mergeCell ref="WPM7:WPM9"/>
    <mergeCell ref="WPN7:WPN9"/>
    <mergeCell ref="WPO7:WPP7"/>
    <mergeCell ref="WPD7:WPD9"/>
    <mergeCell ref="WPE7:WPF7"/>
    <mergeCell ref="WPG7:WPG9"/>
    <mergeCell ref="WPH7:WPH9"/>
    <mergeCell ref="WPI7:WPI9"/>
    <mergeCell ref="WOX7:WOX9"/>
    <mergeCell ref="WOY7:WOY9"/>
    <mergeCell ref="WOZ7:WPA7"/>
    <mergeCell ref="WPB7:WPB9"/>
    <mergeCell ref="WPC7:WPC9"/>
    <mergeCell ref="WOR7:WOR9"/>
    <mergeCell ref="WOS7:WOS9"/>
    <mergeCell ref="WOT7:WOT9"/>
    <mergeCell ref="WOU7:WOV7"/>
    <mergeCell ref="WOW7:WOW9"/>
    <mergeCell ref="WOK7:WOL7"/>
    <mergeCell ref="WOM7:WOM9"/>
    <mergeCell ref="WON7:WON9"/>
    <mergeCell ref="WOO7:WOO9"/>
    <mergeCell ref="WOP7:WOQ7"/>
    <mergeCell ref="WOE7:WOE9"/>
    <mergeCell ref="WOF7:WOG7"/>
    <mergeCell ref="WOH7:WOH9"/>
    <mergeCell ref="WOI7:WOI9"/>
    <mergeCell ref="WOJ7:WOJ9"/>
    <mergeCell ref="WNY7:WNY9"/>
    <mergeCell ref="WNZ7:WNZ9"/>
    <mergeCell ref="WOA7:WOB7"/>
    <mergeCell ref="WOC7:WOC9"/>
    <mergeCell ref="WOD7:WOD9"/>
    <mergeCell ref="WNS7:WNS9"/>
    <mergeCell ref="WNT7:WNT9"/>
    <mergeCell ref="WNU7:WNU9"/>
    <mergeCell ref="WNV7:WNW7"/>
    <mergeCell ref="WNX7:WNX9"/>
    <mergeCell ref="WNL7:WNM7"/>
    <mergeCell ref="WNN7:WNN9"/>
    <mergeCell ref="WNO7:WNO9"/>
    <mergeCell ref="WNP7:WNP9"/>
    <mergeCell ref="WNQ7:WNR7"/>
    <mergeCell ref="WNF7:WNF9"/>
    <mergeCell ref="WNG7:WNH7"/>
    <mergeCell ref="WNI7:WNI9"/>
    <mergeCell ref="WNJ7:WNJ9"/>
    <mergeCell ref="WNK7:WNK9"/>
    <mergeCell ref="WMZ7:WMZ9"/>
    <mergeCell ref="WNA7:WNA9"/>
    <mergeCell ref="WNB7:WNC7"/>
    <mergeCell ref="WND7:WND9"/>
    <mergeCell ref="WNE7:WNE9"/>
    <mergeCell ref="WMT7:WMT9"/>
    <mergeCell ref="WMU7:WMU9"/>
    <mergeCell ref="WMV7:WMV9"/>
    <mergeCell ref="WMW7:WMX7"/>
    <mergeCell ref="WMY7:WMY9"/>
    <mergeCell ref="WMM7:WMN7"/>
    <mergeCell ref="WMO7:WMO9"/>
    <mergeCell ref="WMP7:WMP9"/>
    <mergeCell ref="WMQ7:WMQ9"/>
    <mergeCell ref="WMR7:WMS7"/>
    <mergeCell ref="WMG7:WMG9"/>
    <mergeCell ref="WMH7:WMI7"/>
    <mergeCell ref="WMJ7:WMJ9"/>
    <mergeCell ref="WMK7:WMK9"/>
    <mergeCell ref="WML7:WML9"/>
    <mergeCell ref="WMA7:WMA9"/>
    <mergeCell ref="WMB7:WMB9"/>
    <mergeCell ref="WMC7:WMD7"/>
    <mergeCell ref="WME7:WME9"/>
    <mergeCell ref="WMF7:WMF9"/>
    <mergeCell ref="WLU7:WLU9"/>
    <mergeCell ref="WLV7:WLV9"/>
    <mergeCell ref="WLW7:WLW9"/>
    <mergeCell ref="WLX7:WLY7"/>
    <mergeCell ref="WLZ7:WLZ9"/>
    <mergeCell ref="WLN7:WLO7"/>
    <mergeCell ref="WLP7:WLP9"/>
    <mergeCell ref="WLQ7:WLQ9"/>
    <mergeCell ref="WLR7:WLR9"/>
    <mergeCell ref="WLS7:WLT7"/>
    <mergeCell ref="WLH7:WLH9"/>
    <mergeCell ref="WLI7:WLJ7"/>
    <mergeCell ref="WLK7:WLK9"/>
    <mergeCell ref="WLL7:WLL9"/>
    <mergeCell ref="WLM7:WLM9"/>
    <mergeCell ref="WLB7:WLB9"/>
    <mergeCell ref="WLC7:WLC9"/>
    <mergeCell ref="WLD7:WLE7"/>
    <mergeCell ref="WLF7:WLF9"/>
    <mergeCell ref="WLG7:WLG9"/>
    <mergeCell ref="WKV7:WKV9"/>
    <mergeCell ref="WKW7:WKW9"/>
    <mergeCell ref="WKX7:WKX9"/>
    <mergeCell ref="WKY7:WKZ7"/>
    <mergeCell ref="WLA7:WLA9"/>
    <mergeCell ref="WKO7:WKP7"/>
    <mergeCell ref="WKQ7:WKQ9"/>
    <mergeCell ref="WKR7:WKR9"/>
    <mergeCell ref="WKS7:WKS9"/>
    <mergeCell ref="WKT7:WKU7"/>
    <mergeCell ref="WKI7:WKI9"/>
    <mergeCell ref="WKJ7:WKK7"/>
    <mergeCell ref="WKL7:WKL9"/>
    <mergeCell ref="WKM7:WKM9"/>
    <mergeCell ref="WKN7:WKN9"/>
    <mergeCell ref="WKC7:WKC9"/>
    <mergeCell ref="WKD7:WKD9"/>
    <mergeCell ref="WKE7:WKF7"/>
    <mergeCell ref="WKG7:WKG9"/>
    <mergeCell ref="WKH7:WKH9"/>
    <mergeCell ref="WJW7:WJW9"/>
    <mergeCell ref="WJX7:WJX9"/>
    <mergeCell ref="WJY7:WJY9"/>
    <mergeCell ref="WJZ7:WKA7"/>
    <mergeCell ref="WKB7:WKB9"/>
    <mergeCell ref="WJP7:WJQ7"/>
    <mergeCell ref="WJR7:WJR9"/>
    <mergeCell ref="WJS7:WJS9"/>
    <mergeCell ref="WJT7:WJT9"/>
    <mergeCell ref="WJU7:WJV7"/>
    <mergeCell ref="WJJ7:WJJ9"/>
    <mergeCell ref="WJK7:WJL7"/>
    <mergeCell ref="WJM7:WJM9"/>
    <mergeCell ref="WJN7:WJN9"/>
    <mergeCell ref="WJO7:WJO9"/>
    <mergeCell ref="WJD7:WJD9"/>
    <mergeCell ref="WJE7:WJE9"/>
    <mergeCell ref="WJF7:WJG7"/>
    <mergeCell ref="WJH7:WJH9"/>
    <mergeCell ref="WJI7:WJI9"/>
    <mergeCell ref="WIX7:WIX9"/>
    <mergeCell ref="WIY7:WIY9"/>
    <mergeCell ref="WIZ7:WIZ9"/>
    <mergeCell ref="WJA7:WJB7"/>
    <mergeCell ref="WJC7:WJC9"/>
    <mergeCell ref="WIQ7:WIR7"/>
    <mergeCell ref="WIS7:WIS9"/>
    <mergeCell ref="WIT7:WIT9"/>
    <mergeCell ref="WIU7:WIU9"/>
    <mergeCell ref="WIV7:WIW7"/>
    <mergeCell ref="WIK7:WIK9"/>
    <mergeCell ref="WIL7:WIM7"/>
    <mergeCell ref="WIN7:WIN9"/>
    <mergeCell ref="WIO7:WIO9"/>
    <mergeCell ref="WIP7:WIP9"/>
    <mergeCell ref="WIE7:WIE9"/>
    <mergeCell ref="WIF7:WIF9"/>
    <mergeCell ref="WIG7:WIH7"/>
    <mergeCell ref="WII7:WII9"/>
    <mergeCell ref="WIJ7:WIJ9"/>
    <mergeCell ref="WHY7:WHY9"/>
    <mergeCell ref="WHZ7:WHZ9"/>
    <mergeCell ref="WIA7:WIA9"/>
    <mergeCell ref="WIB7:WIC7"/>
    <mergeCell ref="WID7:WID9"/>
    <mergeCell ref="WHR7:WHS7"/>
    <mergeCell ref="WHT7:WHT9"/>
    <mergeCell ref="WHU7:WHU9"/>
    <mergeCell ref="WHV7:WHV9"/>
    <mergeCell ref="WHW7:WHX7"/>
    <mergeCell ref="WHL7:WHL9"/>
    <mergeCell ref="WHM7:WHN7"/>
    <mergeCell ref="WHO7:WHO9"/>
    <mergeCell ref="WHP7:WHP9"/>
    <mergeCell ref="WHQ7:WHQ9"/>
    <mergeCell ref="WHF7:WHF9"/>
    <mergeCell ref="WHG7:WHG9"/>
    <mergeCell ref="WHH7:WHI7"/>
    <mergeCell ref="WHJ7:WHJ9"/>
    <mergeCell ref="WHK7:WHK9"/>
    <mergeCell ref="WGZ7:WGZ9"/>
    <mergeCell ref="WHA7:WHA9"/>
    <mergeCell ref="WHB7:WHB9"/>
    <mergeCell ref="WHC7:WHD7"/>
    <mergeCell ref="WHE7:WHE9"/>
    <mergeCell ref="WGS7:WGT7"/>
    <mergeCell ref="WGU7:WGU9"/>
    <mergeCell ref="WGV7:WGV9"/>
    <mergeCell ref="WGW7:WGW9"/>
    <mergeCell ref="WGX7:WGY7"/>
    <mergeCell ref="WGM7:WGM9"/>
    <mergeCell ref="WGN7:WGO7"/>
    <mergeCell ref="WGP7:WGP9"/>
    <mergeCell ref="WGQ7:WGQ9"/>
    <mergeCell ref="WGR7:WGR9"/>
    <mergeCell ref="WGG7:WGG9"/>
    <mergeCell ref="WGH7:WGH9"/>
    <mergeCell ref="WGI7:WGJ7"/>
    <mergeCell ref="WGK7:WGK9"/>
    <mergeCell ref="WGL7:WGL9"/>
    <mergeCell ref="WGA7:WGA9"/>
    <mergeCell ref="WGB7:WGB9"/>
    <mergeCell ref="WGC7:WGC9"/>
    <mergeCell ref="WGD7:WGE7"/>
    <mergeCell ref="WGF7:WGF9"/>
    <mergeCell ref="WFT7:WFU7"/>
    <mergeCell ref="WFV7:WFV9"/>
    <mergeCell ref="WFW7:WFW9"/>
    <mergeCell ref="WFX7:WFX9"/>
    <mergeCell ref="WFY7:WFZ7"/>
    <mergeCell ref="WFN7:WFN9"/>
    <mergeCell ref="WFO7:WFP7"/>
    <mergeCell ref="WFQ7:WFQ9"/>
    <mergeCell ref="WFR7:WFR9"/>
    <mergeCell ref="WFS7:WFS9"/>
    <mergeCell ref="WFH7:WFH9"/>
    <mergeCell ref="WFI7:WFI9"/>
    <mergeCell ref="WFJ7:WFK7"/>
    <mergeCell ref="WFL7:WFL9"/>
    <mergeCell ref="WFM7:WFM9"/>
    <mergeCell ref="WFB7:WFB9"/>
    <mergeCell ref="WFC7:WFC9"/>
    <mergeCell ref="WFD7:WFD9"/>
    <mergeCell ref="WFE7:WFF7"/>
    <mergeCell ref="WFG7:WFG9"/>
    <mergeCell ref="WEU7:WEV7"/>
    <mergeCell ref="WEW7:WEW9"/>
    <mergeCell ref="WEX7:WEX9"/>
    <mergeCell ref="WEY7:WEY9"/>
    <mergeCell ref="WEZ7:WFA7"/>
    <mergeCell ref="WEO7:WEO9"/>
    <mergeCell ref="WEP7:WEQ7"/>
    <mergeCell ref="WER7:WER9"/>
    <mergeCell ref="WES7:WES9"/>
    <mergeCell ref="WET7:WET9"/>
    <mergeCell ref="WEI7:WEI9"/>
    <mergeCell ref="WEJ7:WEJ9"/>
    <mergeCell ref="WEK7:WEL7"/>
    <mergeCell ref="WEM7:WEM9"/>
    <mergeCell ref="WEN7:WEN9"/>
    <mergeCell ref="WEC7:WEC9"/>
    <mergeCell ref="WED7:WED9"/>
    <mergeCell ref="WEE7:WEE9"/>
    <mergeCell ref="WEF7:WEG7"/>
    <mergeCell ref="WEH7:WEH9"/>
    <mergeCell ref="WDV7:WDW7"/>
    <mergeCell ref="WDX7:WDX9"/>
    <mergeCell ref="WDY7:WDY9"/>
    <mergeCell ref="WDZ7:WDZ9"/>
    <mergeCell ref="WEA7:WEB7"/>
    <mergeCell ref="WDP7:WDP9"/>
    <mergeCell ref="WDQ7:WDR7"/>
    <mergeCell ref="WDS7:WDS9"/>
    <mergeCell ref="WDT7:WDT9"/>
    <mergeCell ref="WDU7:WDU9"/>
    <mergeCell ref="WDJ7:WDJ9"/>
    <mergeCell ref="WDK7:WDK9"/>
    <mergeCell ref="WDL7:WDM7"/>
    <mergeCell ref="WDN7:WDN9"/>
    <mergeCell ref="WDO7:WDO9"/>
    <mergeCell ref="WDD7:WDD9"/>
    <mergeCell ref="WDE7:WDE9"/>
    <mergeCell ref="WDF7:WDF9"/>
    <mergeCell ref="WDG7:WDH7"/>
    <mergeCell ref="WDI7:WDI9"/>
    <mergeCell ref="WCW7:WCX7"/>
    <mergeCell ref="WCY7:WCY9"/>
    <mergeCell ref="WCZ7:WCZ9"/>
    <mergeCell ref="WDA7:WDA9"/>
    <mergeCell ref="WDB7:WDC7"/>
    <mergeCell ref="WCQ7:WCQ9"/>
    <mergeCell ref="WCR7:WCS7"/>
    <mergeCell ref="WCT7:WCT9"/>
    <mergeCell ref="WCU7:WCU9"/>
    <mergeCell ref="WCV7:WCV9"/>
    <mergeCell ref="WCK7:WCK9"/>
    <mergeCell ref="WCL7:WCL9"/>
    <mergeCell ref="WCM7:WCN7"/>
    <mergeCell ref="WCO7:WCO9"/>
    <mergeCell ref="WCP7:WCP9"/>
    <mergeCell ref="WCE7:WCE9"/>
    <mergeCell ref="WCF7:WCF9"/>
    <mergeCell ref="WCG7:WCG9"/>
    <mergeCell ref="WCH7:WCI7"/>
    <mergeCell ref="WCJ7:WCJ9"/>
    <mergeCell ref="WBX7:WBY7"/>
    <mergeCell ref="WBZ7:WBZ9"/>
    <mergeCell ref="WCA7:WCA9"/>
    <mergeCell ref="WCB7:WCB9"/>
    <mergeCell ref="WCC7:WCD7"/>
    <mergeCell ref="WBR7:WBR9"/>
    <mergeCell ref="WBS7:WBT7"/>
    <mergeCell ref="WBU7:WBU9"/>
    <mergeCell ref="WBV7:WBV9"/>
    <mergeCell ref="WBW7:WBW9"/>
    <mergeCell ref="WBL7:WBL9"/>
    <mergeCell ref="WBM7:WBM9"/>
    <mergeCell ref="WBN7:WBO7"/>
    <mergeCell ref="WBP7:WBP9"/>
    <mergeCell ref="WBQ7:WBQ9"/>
    <mergeCell ref="WBF7:WBF9"/>
    <mergeCell ref="WBG7:WBG9"/>
    <mergeCell ref="WBH7:WBH9"/>
    <mergeCell ref="WBI7:WBJ7"/>
    <mergeCell ref="WBK7:WBK9"/>
    <mergeCell ref="WAY7:WAZ7"/>
    <mergeCell ref="WBA7:WBA9"/>
    <mergeCell ref="WBB7:WBB9"/>
    <mergeCell ref="WBC7:WBC9"/>
    <mergeCell ref="WBD7:WBE7"/>
    <mergeCell ref="WAS7:WAS9"/>
    <mergeCell ref="WAT7:WAU7"/>
    <mergeCell ref="WAV7:WAV9"/>
    <mergeCell ref="WAW7:WAW9"/>
    <mergeCell ref="WAX7:WAX9"/>
    <mergeCell ref="WAM7:WAM9"/>
    <mergeCell ref="WAN7:WAN9"/>
    <mergeCell ref="WAO7:WAP7"/>
    <mergeCell ref="WAQ7:WAQ9"/>
    <mergeCell ref="WAR7:WAR9"/>
    <mergeCell ref="WAG7:WAG9"/>
    <mergeCell ref="WAH7:WAH9"/>
    <mergeCell ref="WAI7:WAI9"/>
    <mergeCell ref="WAJ7:WAK7"/>
    <mergeCell ref="WAL7:WAL9"/>
    <mergeCell ref="VZZ7:WAA7"/>
    <mergeCell ref="WAB7:WAB9"/>
    <mergeCell ref="WAC7:WAC9"/>
    <mergeCell ref="WAD7:WAD9"/>
    <mergeCell ref="WAE7:WAF7"/>
    <mergeCell ref="VZT7:VZT9"/>
    <mergeCell ref="VZU7:VZV7"/>
    <mergeCell ref="VZW7:VZW9"/>
    <mergeCell ref="VZX7:VZX9"/>
    <mergeCell ref="VZY7:VZY9"/>
    <mergeCell ref="VZN7:VZN9"/>
    <mergeCell ref="VZO7:VZO9"/>
    <mergeCell ref="VZP7:VZQ7"/>
    <mergeCell ref="VZR7:VZR9"/>
    <mergeCell ref="VZS7:VZS9"/>
    <mergeCell ref="VZH7:VZH9"/>
    <mergeCell ref="VZI7:VZI9"/>
    <mergeCell ref="VZJ7:VZJ9"/>
    <mergeCell ref="VZK7:VZL7"/>
    <mergeCell ref="VZM7:VZM9"/>
    <mergeCell ref="VZA7:VZB7"/>
    <mergeCell ref="VZC7:VZC9"/>
    <mergeCell ref="VZD7:VZD9"/>
    <mergeCell ref="VZE7:VZE9"/>
    <mergeCell ref="VZF7:VZG7"/>
    <mergeCell ref="VYU7:VYU9"/>
    <mergeCell ref="VYV7:VYW7"/>
    <mergeCell ref="VYX7:VYX9"/>
    <mergeCell ref="VYY7:VYY9"/>
    <mergeCell ref="VYZ7:VYZ9"/>
    <mergeCell ref="VYO7:VYO9"/>
    <mergeCell ref="VYP7:VYP9"/>
    <mergeCell ref="VYQ7:VYR7"/>
    <mergeCell ref="VYS7:VYS9"/>
    <mergeCell ref="VYT7:VYT9"/>
    <mergeCell ref="VYI7:VYI9"/>
    <mergeCell ref="VYJ7:VYJ9"/>
    <mergeCell ref="VYK7:VYK9"/>
    <mergeCell ref="VYL7:VYM7"/>
    <mergeCell ref="VYN7:VYN9"/>
    <mergeCell ref="VYB7:VYC7"/>
    <mergeCell ref="VYD7:VYD9"/>
    <mergeCell ref="VYE7:VYE9"/>
    <mergeCell ref="VYF7:VYF9"/>
    <mergeCell ref="VYG7:VYH7"/>
    <mergeCell ref="VXV7:VXV9"/>
    <mergeCell ref="VXW7:VXX7"/>
    <mergeCell ref="VXY7:VXY9"/>
    <mergeCell ref="VXZ7:VXZ9"/>
    <mergeCell ref="VYA7:VYA9"/>
    <mergeCell ref="VXP7:VXP9"/>
    <mergeCell ref="VXQ7:VXQ9"/>
    <mergeCell ref="VXR7:VXS7"/>
    <mergeCell ref="VXT7:VXT9"/>
    <mergeCell ref="VXU7:VXU9"/>
    <mergeCell ref="VXJ7:VXJ9"/>
    <mergeCell ref="VXK7:VXK9"/>
    <mergeCell ref="VXL7:VXL9"/>
    <mergeCell ref="VXM7:VXN7"/>
    <mergeCell ref="VXO7:VXO9"/>
    <mergeCell ref="VXC7:VXD7"/>
    <mergeCell ref="VXE7:VXE9"/>
    <mergeCell ref="VXF7:VXF9"/>
    <mergeCell ref="VXG7:VXG9"/>
    <mergeCell ref="VXH7:VXI7"/>
    <mergeCell ref="VWW7:VWW9"/>
    <mergeCell ref="VWX7:VWY7"/>
    <mergeCell ref="VWZ7:VWZ9"/>
    <mergeCell ref="VXA7:VXA9"/>
    <mergeCell ref="VXB7:VXB9"/>
    <mergeCell ref="VWQ7:VWQ9"/>
    <mergeCell ref="VWR7:VWR9"/>
    <mergeCell ref="VWS7:VWT7"/>
    <mergeCell ref="VWU7:VWU9"/>
    <mergeCell ref="VWV7:VWV9"/>
    <mergeCell ref="VWK7:VWK9"/>
    <mergeCell ref="VWL7:VWL9"/>
    <mergeCell ref="VWM7:VWM9"/>
    <mergeCell ref="VWN7:VWO7"/>
    <mergeCell ref="VWP7:VWP9"/>
    <mergeCell ref="VWD7:VWE7"/>
    <mergeCell ref="VWF7:VWF9"/>
    <mergeCell ref="VWG7:VWG9"/>
    <mergeCell ref="VWH7:VWH9"/>
    <mergeCell ref="VWI7:VWJ7"/>
    <mergeCell ref="VVX7:VVX9"/>
    <mergeCell ref="VVY7:VVZ7"/>
    <mergeCell ref="VWA7:VWA9"/>
    <mergeCell ref="VWB7:VWB9"/>
    <mergeCell ref="VWC7:VWC9"/>
    <mergeCell ref="VVR7:VVR9"/>
    <mergeCell ref="VVS7:VVS9"/>
    <mergeCell ref="VVT7:VVU7"/>
    <mergeCell ref="VVV7:VVV9"/>
    <mergeCell ref="VVW7:VVW9"/>
    <mergeCell ref="VVL7:VVL9"/>
    <mergeCell ref="VVM7:VVM9"/>
    <mergeCell ref="VVN7:VVN9"/>
    <mergeCell ref="VVO7:VVP7"/>
    <mergeCell ref="VVQ7:VVQ9"/>
    <mergeCell ref="VVE7:VVF7"/>
    <mergeCell ref="VVG7:VVG9"/>
    <mergeCell ref="VVH7:VVH9"/>
    <mergeCell ref="VVI7:VVI9"/>
    <mergeCell ref="VVJ7:VVK7"/>
    <mergeCell ref="VUY7:VUY9"/>
    <mergeCell ref="VUZ7:VVA7"/>
    <mergeCell ref="VVB7:VVB9"/>
    <mergeCell ref="VVC7:VVC9"/>
    <mergeCell ref="VVD7:VVD9"/>
    <mergeCell ref="VUS7:VUS9"/>
    <mergeCell ref="VUT7:VUT9"/>
    <mergeCell ref="VUU7:VUV7"/>
    <mergeCell ref="VUW7:VUW9"/>
    <mergeCell ref="VUX7:VUX9"/>
    <mergeCell ref="VUM7:VUM9"/>
    <mergeCell ref="VUN7:VUN9"/>
    <mergeCell ref="VUO7:VUO9"/>
    <mergeCell ref="VUP7:VUQ7"/>
    <mergeCell ref="VUR7:VUR9"/>
    <mergeCell ref="VUF7:VUG7"/>
    <mergeCell ref="VUH7:VUH9"/>
    <mergeCell ref="VUI7:VUI9"/>
    <mergeCell ref="VUJ7:VUJ9"/>
    <mergeCell ref="VUK7:VUL7"/>
    <mergeCell ref="VTZ7:VTZ9"/>
    <mergeCell ref="VUA7:VUB7"/>
    <mergeCell ref="VUC7:VUC9"/>
    <mergeCell ref="VUD7:VUD9"/>
    <mergeCell ref="VUE7:VUE9"/>
    <mergeCell ref="VTT7:VTT9"/>
    <mergeCell ref="VTU7:VTU9"/>
    <mergeCell ref="VTV7:VTW7"/>
    <mergeCell ref="VTX7:VTX9"/>
    <mergeCell ref="VTY7:VTY9"/>
    <mergeCell ref="VTN7:VTN9"/>
    <mergeCell ref="VTO7:VTO9"/>
    <mergeCell ref="VTP7:VTP9"/>
    <mergeCell ref="VTQ7:VTR7"/>
    <mergeCell ref="VTS7:VTS9"/>
    <mergeCell ref="VTG7:VTH7"/>
    <mergeCell ref="VTI7:VTI9"/>
    <mergeCell ref="VTJ7:VTJ9"/>
    <mergeCell ref="VTK7:VTK9"/>
    <mergeCell ref="VTL7:VTM7"/>
    <mergeCell ref="VTA7:VTA9"/>
    <mergeCell ref="VTB7:VTC7"/>
    <mergeCell ref="VTD7:VTD9"/>
    <mergeCell ref="VTE7:VTE9"/>
    <mergeCell ref="VTF7:VTF9"/>
    <mergeCell ref="VSU7:VSU9"/>
    <mergeCell ref="VSV7:VSV9"/>
    <mergeCell ref="VSW7:VSX7"/>
    <mergeCell ref="VSY7:VSY9"/>
    <mergeCell ref="VSZ7:VSZ9"/>
    <mergeCell ref="VSO7:VSO9"/>
    <mergeCell ref="VSP7:VSP9"/>
    <mergeCell ref="VSQ7:VSQ9"/>
    <mergeCell ref="VSR7:VSS7"/>
    <mergeCell ref="VST7:VST9"/>
    <mergeCell ref="VSH7:VSI7"/>
    <mergeCell ref="VSJ7:VSJ9"/>
    <mergeCell ref="VSK7:VSK9"/>
    <mergeCell ref="VSL7:VSL9"/>
    <mergeCell ref="VSM7:VSN7"/>
    <mergeCell ref="VSB7:VSB9"/>
    <mergeCell ref="VSC7:VSD7"/>
    <mergeCell ref="VSE7:VSE9"/>
    <mergeCell ref="VSF7:VSF9"/>
    <mergeCell ref="VSG7:VSG9"/>
    <mergeCell ref="VRV7:VRV9"/>
    <mergeCell ref="VRW7:VRW9"/>
    <mergeCell ref="VRX7:VRY7"/>
    <mergeCell ref="VRZ7:VRZ9"/>
    <mergeCell ref="VSA7:VSA9"/>
    <mergeCell ref="VRP7:VRP9"/>
    <mergeCell ref="VRQ7:VRQ9"/>
    <mergeCell ref="VRR7:VRR9"/>
    <mergeCell ref="VRS7:VRT7"/>
    <mergeCell ref="VRU7:VRU9"/>
    <mergeCell ref="VRI7:VRJ7"/>
    <mergeCell ref="VRK7:VRK9"/>
    <mergeCell ref="VRL7:VRL9"/>
    <mergeCell ref="VRM7:VRM9"/>
    <mergeCell ref="VRN7:VRO7"/>
    <mergeCell ref="VRC7:VRC9"/>
    <mergeCell ref="VRD7:VRE7"/>
    <mergeCell ref="VRF7:VRF9"/>
    <mergeCell ref="VRG7:VRG9"/>
    <mergeCell ref="VRH7:VRH9"/>
    <mergeCell ref="VQW7:VQW9"/>
    <mergeCell ref="VQX7:VQX9"/>
    <mergeCell ref="VQY7:VQZ7"/>
    <mergeCell ref="VRA7:VRA9"/>
    <mergeCell ref="VRB7:VRB9"/>
    <mergeCell ref="VQQ7:VQQ9"/>
    <mergeCell ref="VQR7:VQR9"/>
    <mergeCell ref="VQS7:VQS9"/>
    <mergeCell ref="VQT7:VQU7"/>
    <mergeCell ref="VQV7:VQV9"/>
    <mergeCell ref="VQJ7:VQK7"/>
    <mergeCell ref="VQL7:VQL9"/>
    <mergeCell ref="VQM7:VQM9"/>
    <mergeCell ref="VQN7:VQN9"/>
    <mergeCell ref="VQO7:VQP7"/>
    <mergeCell ref="VQD7:VQD9"/>
    <mergeCell ref="VQE7:VQF7"/>
    <mergeCell ref="VQG7:VQG9"/>
    <mergeCell ref="VQH7:VQH9"/>
    <mergeCell ref="VQI7:VQI9"/>
    <mergeCell ref="VPX7:VPX9"/>
    <mergeCell ref="VPY7:VPY9"/>
    <mergeCell ref="VPZ7:VQA7"/>
    <mergeCell ref="VQB7:VQB9"/>
    <mergeCell ref="VQC7:VQC9"/>
    <mergeCell ref="VPR7:VPR9"/>
    <mergeCell ref="VPS7:VPS9"/>
    <mergeCell ref="VPT7:VPT9"/>
    <mergeCell ref="VPU7:VPV7"/>
    <mergeCell ref="VPW7:VPW9"/>
    <mergeCell ref="VPK7:VPL7"/>
    <mergeCell ref="VPM7:VPM9"/>
    <mergeCell ref="VPN7:VPN9"/>
    <mergeCell ref="VPO7:VPO9"/>
    <mergeCell ref="VPP7:VPQ7"/>
    <mergeCell ref="VPE7:VPE9"/>
    <mergeCell ref="VPF7:VPG7"/>
    <mergeCell ref="VPH7:VPH9"/>
    <mergeCell ref="VPI7:VPI9"/>
    <mergeCell ref="VPJ7:VPJ9"/>
    <mergeCell ref="VOY7:VOY9"/>
    <mergeCell ref="VOZ7:VOZ9"/>
    <mergeCell ref="VPA7:VPB7"/>
    <mergeCell ref="VPC7:VPC9"/>
    <mergeCell ref="VPD7:VPD9"/>
    <mergeCell ref="VOS7:VOS9"/>
    <mergeCell ref="VOT7:VOT9"/>
    <mergeCell ref="VOU7:VOU9"/>
    <mergeCell ref="VOV7:VOW7"/>
    <mergeCell ref="VOX7:VOX9"/>
    <mergeCell ref="VOL7:VOM7"/>
    <mergeCell ref="VON7:VON9"/>
    <mergeCell ref="VOO7:VOO9"/>
    <mergeCell ref="VOP7:VOP9"/>
    <mergeCell ref="VOQ7:VOR7"/>
    <mergeCell ref="VOF7:VOF9"/>
    <mergeCell ref="VOG7:VOH7"/>
    <mergeCell ref="VOI7:VOI9"/>
    <mergeCell ref="VOJ7:VOJ9"/>
    <mergeCell ref="VOK7:VOK9"/>
    <mergeCell ref="VNZ7:VNZ9"/>
    <mergeCell ref="VOA7:VOA9"/>
    <mergeCell ref="VOB7:VOC7"/>
    <mergeCell ref="VOD7:VOD9"/>
    <mergeCell ref="VOE7:VOE9"/>
    <mergeCell ref="VNT7:VNT9"/>
    <mergeCell ref="VNU7:VNU9"/>
    <mergeCell ref="VNV7:VNV9"/>
    <mergeCell ref="VNW7:VNX7"/>
    <mergeCell ref="VNY7:VNY9"/>
    <mergeCell ref="VNM7:VNN7"/>
    <mergeCell ref="VNO7:VNO9"/>
    <mergeCell ref="VNP7:VNP9"/>
    <mergeCell ref="VNQ7:VNQ9"/>
    <mergeCell ref="VNR7:VNS7"/>
    <mergeCell ref="VNG7:VNG9"/>
    <mergeCell ref="VNH7:VNI7"/>
    <mergeCell ref="VNJ7:VNJ9"/>
    <mergeCell ref="VNK7:VNK9"/>
    <mergeCell ref="VNL7:VNL9"/>
    <mergeCell ref="VNA7:VNA9"/>
    <mergeCell ref="VNB7:VNB9"/>
    <mergeCell ref="VNC7:VND7"/>
    <mergeCell ref="VNE7:VNE9"/>
    <mergeCell ref="VNF7:VNF9"/>
    <mergeCell ref="VMU7:VMU9"/>
    <mergeCell ref="VMV7:VMV9"/>
    <mergeCell ref="VMW7:VMW9"/>
    <mergeCell ref="VMX7:VMY7"/>
    <mergeCell ref="VMZ7:VMZ9"/>
    <mergeCell ref="VMN7:VMO7"/>
    <mergeCell ref="VMP7:VMP9"/>
    <mergeCell ref="VMQ7:VMQ9"/>
    <mergeCell ref="VMR7:VMR9"/>
    <mergeCell ref="VMS7:VMT7"/>
    <mergeCell ref="VMH7:VMH9"/>
    <mergeCell ref="VMI7:VMJ7"/>
    <mergeCell ref="VMK7:VMK9"/>
    <mergeCell ref="VML7:VML9"/>
    <mergeCell ref="VMM7:VMM9"/>
    <mergeCell ref="VMB7:VMB9"/>
    <mergeCell ref="VMC7:VMC9"/>
    <mergeCell ref="VMD7:VME7"/>
    <mergeCell ref="VMF7:VMF9"/>
    <mergeCell ref="VMG7:VMG9"/>
    <mergeCell ref="VLV7:VLV9"/>
    <mergeCell ref="VLW7:VLW9"/>
    <mergeCell ref="VLX7:VLX9"/>
    <mergeCell ref="VLY7:VLZ7"/>
    <mergeCell ref="VMA7:VMA9"/>
    <mergeCell ref="VLO7:VLP7"/>
    <mergeCell ref="VLQ7:VLQ9"/>
    <mergeCell ref="VLR7:VLR9"/>
    <mergeCell ref="VLS7:VLS9"/>
    <mergeCell ref="VLT7:VLU7"/>
    <mergeCell ref="VLI7:VLI9"/>
    <mergeCell ref="VLJ7:VLK7"/>
    <mergeCell ref="VLL7:VLL9"/>
    <mergeCell ref="VLM7:VLM9"/>
    <mergeCell ref="VLN7:VLN9"/>
    <mergeCell ref="VLC7:VLC9"/>
    <mergeCell ref="VLD7:VLD9"/>
    <mergeCell ref="VLE7:VLF7"/>
    <mergeCell ref="VLG7:VLG9"/>
    <mergeCell ref="VLH7:VLH9"/>
    <mergeCell ref="VKW7:VKW9"/>
    <mergeCell ref="VKX7:VKX9"/>
    <mergeCell ref="VKY7:VKY9"/>
    <mergeCell ref="VKZ7:VLA7"/>
    <mergeCell ref="VLB7:VLB9"/>
    <mergeCell ref="VKP7:VKQ7"/>
    <mergeCell ref="VKR7:VKR9"/>
    <mergeCell ref="VKS7:VKS9"/>
    <mergeCell ref="VKT7:VKT9"/>
    <mergeCell ref="VKU7:VKV7"/>
    <mergeCell ref="VKJ7:VKJ9"/>
    <mergeCell ref="VKK7:VKL7"/>
    <mergeCell ref="VKM7:VKM9"/>
    <mergeCell ref="VKN7:VKN9"/>
    <mergeCell ref="VKO7:VKO9"/>
    <mergeCell ref="VKD7:VKD9"/>
    <mergeCell ref="VKE7:VKE9"/>
    <mergeCell ref="VKF7:VKG7"/>
    <mergeCell ref="VKH7:VKH9"/>
    <mergeCell ref="VKI7:VKI9"/>
    <mergeCell ref="VJX7:VJX9"/>
    <mergeCell ref="VJY7:VJY9"/>
    <mergeCell ref="VJZ7:VJZ9"/>
    <mergeCell ref="VKA7:VKB7"/>
    <mergeCell ref="VKC7:VKC9"/>
    <mergeCell ref="VJQ7:VJR7"/>
    <mergeCell ref="VJS7:VJS9"/>
    <mergeCell ref="VJT7:VJT9"/>
    <mergeCell ref="VJU7:VJU9"/>
    <mergeCell ref="VJV7:VJW7"/>
    <mergeCell ref="VJK7:VJK9"/>
    <mergeCell ref="VJL7:VJM7"/>
    <mergeCell ref="VJN7:VJN9"/>
    <mergeCell ref="VJO7:VJO9"/>
    <mergeCell ref="VJP7:VJP9"/>
    <mergeCell ref="VJE7:VJE9"/>
    <mergeCell ref="VJF7:VJF9"/>
    <mergeCell ref="VJG7:VJH7"/>
    <mergeCell ref="VJI7:VJI9"/>
    <mergeCell ref="VJJ7:VJJ9"/>
    <mergeCell ref="VIY7:VIY9"/>
    <mergeCell ref="VIZ7:VIZ9"/>
    <mergeCell ref="VJA7:VJA9"/>
    <mergeCell ref="VJB7:VJC7"/>
    <mergeCell ref="VJD7:VJD9"/>
    <mergeCell ref="VIR7:VIS7"/>
    <mergeCell ref="VIT7:VIT9"/>
    <mergeCell ref="VIU7:VIU9"/>
    <mergeCell ref="VIV7:VIV9"/>
    <mergeCell ref="VIW7:VIX7"/>
    <mergeCell ref="VIL7:VIL9"/>
    <mergeCell ref="VIM7:VIN7"/>
    <mergeCell ref="VIO7:VIO9"/>
    <mergeCell ref="VIP7:VIP9"/>
    <mergeCell ref="VIQ7:VIQ9"/>
    <mergeCell ref="VIF7:VIF9"/>
    <mergeCell ref="VIG7:VIG9"/>
    <mergeCell ref="VIH7:VII7"/>
    <mergeCell ref="VIJ7:VIJ9"/>
    <mergeCell ref="VIK7:VIK9"/>
    <mergeCell ref="VHZ7:VHZ9"/>
    <mergeCell ref="VIA7:VIA9"/>
    <mergeCell ref="VIB7:VIB9"/>
    <mergeCell ref="VIC7:VID7"/>
    <mergeCell ref="VIE7:VIE9"/>
    <mergeCell ref="VHS7:VHT7"/>
    <mergeCell ref="VHU7:VHU9"/>
    <mergeCell ref="VHV7:VHV9"/>
    <mergeCell ref="VHW7:VHW9"/>
    <mergeCell ref="VHX7:VHY7"/>
    <mergeCell ref="VHM7:VHM9"/>
    <mergeCell ref="VHN7:VHO7"/>
    <mergeCell ref="VHP7:VHP9"/>
    <mergeCell ref="VHQ7:VHQ9"/>
    <mergeCell ref="VHR7:VHR9"/>
    <mergeCell ref="VHG7:VHG9"/>
    <mergeCell ref="VHH7:VHH9"/>
    <mergeCell ref="VHI7:VHJ7"/>
    <mergeCell ref="VHK7:VHK9"/>
    <mergeCell ref="VHL7:VHL9"/>
    <mergeCell ref="VHA7:VHA9"/>
    <mergeCell ref="VHB7:VHB9"/>
    <mergeCell ref="VHC7:VHC9"/>
    <mergeCell ref="VHD7:VHE7"/>
    <mergeCell ref="VHF7:VHF9"/>
    <mergeCell ref="VGT7:VGU7"/>
    <mergeCell ref="VGV7:VGV9"/>
    <mergeCell ref="VGW7:VGW9"/>
    <mergeCell ref="VGX7:VGX9"/>
    <mergeCell ref="VGY7:VGZ7"/>
    <mergeCell ref="VGN7:VGN9"/>
    <mergeCell ref="VGO7:VGP7"/>
    <mergeCell ref="VGQ7:VGQ9"/>
    <mergeCell ref="VGR7:VGR9"/>
    <mergeCell ref="VGS7:VGS9"/>
    <mergeCell ref="VGH7:VGH9"/>
    <mergeCell ref="VGI7:VGI9"/>
    <mergeCell ref="VGJ7:VGK7"/>
    <mergeCell ref="VGL7:VGL9"/>
    <mergeCell ref="VGM7:VGM9"/>
    <mergeCell ref="VGB7:VGB9"/>
    <mergeCell ref="VGC7:VGC9"/>
    <mergeCell ref="VGD7:VGD9"/>
    <mergeCell ref="VGE7:VGF7"/>
    <mergeCell ref="VGG7:VGG9"/>
    <mergeCell ref="VFU7:VFV7"/>
    <mergeCell ref="VFW7:VFW9"/>
    <mergeCell ref="VFX7:VFX9"/>
    <mergeCell ref="VFY7:VFY9"/>
    <mergeCell ref="VFZ7:VGA7"/>
    <mergeCell ref="VFO7:VFO9"/>
    <mergeCell ref="VFP7:VFQ7"/>
    <mergeCell ref="VFR7:VFR9"/>
    <mergeCell ref="VFS7:VFS9"/>
    <mergeCell ref="VFT7:VFT9"/>
    <mergeCell ref="VFI7:VFI9"/>
    <mergeCell ref="VFJ7:VFJ9"/>
    <mergeCell ref="VFK7:VFL7"/>
    <mergeCell ref="VFM7:VFM9"/>
    <mergeCell ref="VFN7:VFN9"/>
    <mergeCell ref="VFC7:VFC9"/>
    <mergeCell ref="VFD7:VFD9"/>
    <mergeCell ref="VFE7:VFE9"/>
    <mergeCell ref="VFF7:VFG7"/>
    <mergeCell ref="VFH7:VFH9"/>
    <mergeCell ref="VEV7:VEW7"/>
    <mergeCell ref="VEX7:VEX9"/>
    <mergeCell ref="VEY7:VEY9"/>
    <mergeCell ref="VEZ7:VEZ9"/>
    <mergeCell ref="VFA7:VFB7"/>
    <mergeCell ref="VEP7:VEP9"/>
    <mergeCell ref="VEQ7:VER7"/>
    <mergeCell ref="VES7:VES9"/>
    <mergeCell ref="VET7:VET9"/>
    <mergeCell ref="VEU7:VEU9"/>
    <mergeCell ref="VEJ7:VEJ9"/>
    <mergeCell ref="VEK7:VEK9"/>
    <mergeCell ref="VEL7:VEM7"/>
    <mergeCell ref="VEN7:VEN9"/>
    <mergeCell ref="VEO7:VEO9"/>
    <mergeCell ref="VED7:VED9"/>
    <mergeCell ref="VEE7:VEE9"/>
    <mergeCell ref="VEF7:VEF9"/>
    <mergeCell ref="VEG7:VEH7"/>
    <mergeCell ref="VEI7:VEI9"/>
    <mergeCell ref="VDW7:VDX7"/>
    <mergeCell ref="VDY7:VDY9"/>
    <mergeCell ref="VDZ7:VDZ9"/>
    <mergeCell ref="VEA7:VEA9"/>
    <mergeCell ref="VEB7:VEC7"/>
    <mergeCell ref="VDQ7:VDQ9"/>
    <mergeCell ref="VDR7:VDS7"/>
    <mergeCell ref="VDT7:VDT9"/>
    <mergeCell ref="VDU7:VDU9"/>
    <mergeCell ref="VDV7:VDV9"/>
    <mergeCell ref="VDK7:VDK9"/>
    <mergeCell ref="VDL7:VDL9"/>
    <mergeCell ref="VDM7:VDN7"/>
    <mergeCell ref="VDO7:VDO9"/>
    <mergeCell ref="VDP7:VDP9"/>
    <mergeCell ref="VDE7:VDE9"/>
    <mergeCell ref="VDF7:VDF9"/>
    <mergeCell ref="VDG7:VDG9"/>
    <mergeCell ref="VDH7:VDI7"/>
    <mergeCell ref="VDJ7:VDJ9"/>
    <mergeCell ref="VCX7:VCY7"/>
    <mergeCell ref="VCZ7:VCZ9"/>
    <mergeCell ref="VDA7:VDA9"/>
    <mergeCell ref="VDB7:VDB9"/>
    <mergeCell ref="VDC7:VDD7"/>
    <mergeCell ref="VCR7:VCR9"/>
    <mergeCell ref="VCS7:VCT7"/>
    <mergeCell ref="VCU7:VCU9"/>
    <mergeCell ref="VCV7:VCV9"/>
    <mergeCell ref="VCW7:VCW9"/>
    <mergeCell ref="VCL7:VCL9"/>
    <mergeCell ref="VCM7:VCM9"/>
    <mergeCell ref="VCN7:VCO7"/>
    <mergeCell ref="VCP7:VCP9"/>
    <mergeCell ref="VCQ7:VCQ9"/>
    <mergeCell ref="VCF7:VCF9"/>
    <mergeCell ref="VCG7:VCG9"/>
    <mergeCell ref="VCH7:VCH9"/>
    <mergeCell ref="VCI7:VCJ7"/>
    <mergeCell ref="VCK7:VCK9"/>
    <mergeCell ref="VBY7:VBZ7"/>
    <mergeCell ref="VCA7:VCA9"/>
    <mergeCell ref="VCB7:VCB9"/>
    <mergeCell ref="VCC7:VCC9"/>
    <mergeCell ref="VCD7:VCE7"/>
    <mergeCell ref="VBS7:VBS9"/>
    <mergeCell ref="VBT7:VBU7"/>
    <mergeCell ref="VBV7:VBV9"/>
    <mergeCell ref="VBW7:VBW9"/>
    <mergeCell ref="VBX7:VBX9"/>
    <mergeCell ref="VBM7:VBM9"/>
    <mergeCell ref="VBN7:VBN9"/>
    <mergeCell ref="VBO7:VBP7"/>
    <mergeCell ref="VBQ7:VBQ9"/>
    <mergeCell ref="VBR7:VBR9"/>
    <mergeCell ref="VBG7:VBG9"/>
    <mergeCell ref="VBH7:VBH9"/>
    <mergeCell ref="VBI7:VBI9"/>
    <mergeCell ref="VBJ7:VBK7"/>
    <mergeCell ref="VBL7:VBL9"/>
    <mergeCell ref="VAZ7:VBA7"/>
    <mergeCell ref="VBB7:VBB9"/>
    <mergeCell ref="VBC7:VBC9"/>
    <mergeCell ref="VBD7:VBD9"/>
    <mergeCell ref="VBE7:VBF7"/>
    <mergeCell ref="VAT7:VAT9"/>
    <mergeCell ref="VAU7:VAV7"/>
    <mergeCell ref="VAW7:VAW9"/>
    <mergeCell ref="VAX7:VAX9"/>
    <mergeCell ref="VAY7:VAY9"/>
    <mergeCell ref="VAN7:VAN9"/>
    <mergeCell ref="VAO7:VAO9"/>
    <mergeCell ref="VAP7:VAQ7"/>
    <mergeCell ref="VAR7:VAR9"/>
    <mergeCell ref="VAS7:VAS9"/>
    <mergeCell ref="VAH7:VAH9"/>
    <mergeCell ref="VAI7:VAI9"/>
    <mergeCell ref="VAJ7:VAJ9"/>
    <mergeCell ref="VAK7:VAL7"/>
    <mergeCell ref="VAM7:VAM9"/>
    <mergeCell ref="VAA7:VAB7"/>
    <mergeCell ref="VAC7:VAC9"/>
    <mergeCell ref="VAD7:VAD9"/>
    <mergeCell ref="VAE7:VAE9"/>
    <mergeCell ref="VAF7:VAG7"/>
    <mergeCell ref="UZU7:UZU9"/>
    <mergeCell ref="UZV7:UZW7"/>
    <mergeCell ref="UZX7:UZX9"/>
    <mergeCell ref="UZY7:UZY9"/>
    <mergeCell ref="UZZ7:UZZ9"/>
    <mergeCell ref="UZO7:UZO9"/>
    <mergeCell ref="UZP7:UZP9"/>
    <mergeCell ref="UZQ7:UZR7"/>
    <mergeCell ref="UZS7:UZS9"/>
    <mergeCell ref="UZT7:UZT9"/>
    <mergeCell ref="UZI7:UZI9"/>
    <mergeCell ref="UZJ7:UZJ9"/>
    <mergeCell ref="UZK7:UZK9"/>
    <mergeCell ref="UZL7:UZM7"/>
    <mergeCell ref="UZN7:UZN9"/>
    <mergeCell ref="UZB7:UZC7"/>
    <mergeCell ref="UZD7:UZD9"/>
    <mergeCell ref="UZE7:UZE9"/>
    <mergeCell ref="UZF7:UZF9"/>
    <mergeCell ref="UZG7:UZH7"/>
    <mergeCell ref="UYV7:UYV9"/>
    <mergeCell ref="UYW7:UYX7"/>
    <mergeCell ref="UYY7:UYY9"/>
    <mergeCell ref="UYZ7:UYZ9"/>
    <mergeCell ref="UZA7:UZA9"/>
    <mergeCell ref="UYP7:UYP9"/>
    <mergeCell ref="UYQ7:UYQ9"/>
    <mergeCell ref="UYR7:UYS7"/>
    <mergeCell ref="UYT7:UYT9"/>
    <mergeCell ref="UYU7:UYU9"/>
    <mergeCell ref="UYJ7:UYJ9"/>
    <mergeCell ref="UYK7:UYK9"/>
    <mergeCell ref="UYL7:UYL9"/>
    <mergeCell ref="UYM7:UYN7"/>
    <mergeCell ref="UYO7:UYO9"/>
    <mergeCell ref="UYC7:UYD7"/>
    <mergeCell ref="UYE7:UYE9"/>
    <mergeCell ref="UYF7:UYF9"/>
    <mergeCell ref="UYG7:UYG9"/>
    <mergeCell ref="UYH7:UYI7"/>
    <mergeCell ref="UXW7:UXW9"/>
    <mergeCell ref="UXX7:UXY7"/>
    <mergeCell ref="UXZ7:UXZ9"/>
    <mergeCell ref="UYA7:UYA9"/>
    <mergeCell ref="UYB7:UYB9"/>
    <mergeCell ref="UXQ7:UXQ9"/>
    <mergeCell ref="UXR7:UXR9"/>
    <mergeCell ref="UXS7:UXT7"/>
    <mergeCell ref="UXU7:UXU9"/>
    <mergeCell ref="UXV7:UXV9"/>
    <mergeCell ref="UXK7:UXK9"/>
    <mergeCell ref="UXL7:UXL9"/>
    <mergeCell ref="UXM7:UXM9"/>
    <mergeCell ref="UXN7:UXO7"/>
    <mergeCell ref="UXP7:UXP9"/>
    <mergeCell ref="UXD7:UXE7"/>
    <mergeCell ref="UXF7:UXF9"/>
    <mergeCell ref="UXG7:UXG9"/>
    <mergeCell ref="UXH7:UXH9"/>
    <mergeCell ref="UXI7:UXJ7"/>
    <mergeCell ref="UWX7:UWX9"/>
    <mergeCell ref="UWY7:UWZ7"/>
    <mergeCell ref="UXA7:UXA9"/>
    <mergeCell ref="UXB7:UXB9"/>
    <mergeCell ref="UXC7:UXC9"/>
    <mergeCell ref="UWR7:UWR9"/>
    <mergeCell ref="UWS7:UWS9"/>
    <mergeCell ref="UWT7:UWU7"/>
    <mergeCell ref="UWV7:UWV9"/>
    <mergeCell ref="UWW7:UWW9"/>
    <mergeCell ref="UWL7:UWL9"/>
    <mergeCell ref="UWM7:UWM9"/>
    <mergeCell ref="UWN7:UWN9"/>
    <mergeCell ref="UWO7:UWP7"/>
    <mergeCell ref="UWQ7:UWQ9"/>
    <mergeCell ref="UWE7:UWF7"/>
    <mergeCell ref="UWG7:UWG9"/>
    <mergeCell ref="UWH7:UWH9"/>
    <mergeCell ref="UWI7:UWI9"/>
    <mergeCell ref="UWJ7:UWK7"/>
    <mergeCell ref="UVY7:UVY9"/>
    <mergeCell ref="UVZ7:UWA7"/>
    <mergeCell ref="UWB7:UWB9"/>
    <mergeCell ref="UWC7:UWC9"/>
    <mergeCell ref="UWD7:UWD9"/>
    <mergeCell ref="UVS7:UVS9"/>
    <mergeCell ref="UVT7:UVT9"/>
    <mergeCell ref="UVU7:UVV7"/>
    <mergeCell ref="UVW7:UVW9"/>
    <mergeCell ref="UVX7:UVX9"/>
    <mergeCell ref="UVM7:UVM9"/>
    <mergeCell ref="UVN7:UVN9"/>
    <mergeCell ref="UVO7:UVO9"/>
    <mergeCell ref="UVP7:UVQ7"/>
    <mergeCell ref="UVR7:UVR9"/>
    <mergeCell ref="UVF7:UVG7"/>
    <mergeCell ref="UVH7:UVH9"/>
    <mergeCell ref="UVI7:UVI9"/>
    <mergeCell ref="UVJ7:UVJ9"/>
    <mergeCell ref="UVK7:UVL7"/>
    <mergeCell ref="UUZ7:UUZ9"/>
    <mergeCell ref="UVA7:UVB7"/>
    <mergeCell ref="UVC7:UVC9"/>
    <mergeCell ref="UVD7:UVD9"/>
    <mergeCell ref="UVE7:UVE9"/>
    <mergeCell ref="UUT7:UUT9"/>
    <mergeCell ref="UUU7:UUU9"/>
    <mergeCell ref="UUV7:UUW7"/>
    <mergeCell ref="UUX7:UUX9"/>
    <mergeCell ref="UUY7:UUY9"/>
    <mergeCell ref="UUN7:UUN9"/>
    <mergeCell ref="UUO7:UUO9"/>
    <mergeCell ref="UUP7:UUP9"/>
    <mergeCell ref="UUQ7:UUR7"/>
    <mergeCell ref="UUS7:UUS9"/>
    <mergeCell ref="UUG7:UUH7"/>
    <mergeCell ref="UUI7:UUI9"/>
    <mergeCell ref="UUJ7:UUJ9"/>
    <mergeCell ref="UUK7:UUK9"/>
    <mergeCell ref="UUL7:UUM7"/>
    <mergeCell ref="UUA7:UUA9"/>
    <mergeCell ref="UUB7:UUC7"/>
    <mergeCell ref="UUD7:UUD9"/>
    <mergeCell ref="UUE7:UUE9"/>
    <mergeCell ref="UUF7:UUF9"/>
    <mergeCell ref="UTU7:UTU9"/>
    <mergeCell ref="UTV7:UTV9"/>
    <mergeCell ref="UTW7:UTX7"/>
    <mergeCell ref="UTY7:UTY9"/>
    <mergeCell ref="UTZ7:UTZ9"/>
    <mergeCell ref="UTO7:UTO9"/>
    <mergeCell ref="UTP7:UTP9"/>
    <mergeCell ref="UTQ7:UTQ9"/>
    <mergeCell ref="UTR7:UTS7"/>
    <mergeCell ref="UTT7:UTT9"/>
    <mergeCell ref="UTH7:UTI7"/>
    <mergeCell ref="UTJ7:UTJ9"/>
    <mergeCell ref="UTK7:UTK9"/>
    <mergeCell ref="UTL7:UTL9"/>
    <mergeCell ref="UTM7:UTN7"/>
    <mergeCell ref="UTB7:UTB9"/>
    <mergeCell ref="UTC7:UTD7"/>
    <mergeCell ref="UTE7:UTE9"/>
    <mergeCell ref="UTF7:UTF9"/>
    <mergeCell ref="UTG7:UTG9"/>
    <mergeCell ref="USV7:USV9"/>
    <mergeCell ref="USW7:USW9"/>
    <mergeCell ref="USX7:USY7"/>
    <mergeCell ref="USZ7:USZ9"/>
    <mergeCell ref="UTA7:UTA9"/>
    <mergeCell ref="USP7:USP9"/>
    <mergeCell ref="USQ7:USQ9"/>
    <mergeCell ref="USR7:USR9"/>
    <mergeCell ref="USS7:UST7"/>
    <mergeCell ref="USU7:USU9"/>
    <mergeCell ref="USI7:USJ7"/>
    <mergeCell ref="USK7:USK9"/>
    <mergeCell ref="USL7:USL9"/>
    <mergeCell ref="USM7:USM9"/>
    <mergeCell ref="USN7:USO7"/>
    <mergeCell ref="USC7:USC9"/>
    <mergeCell ref="USD7:USE7"/>
    <mergeCell ref="USF7:USF9"/>
    <mergeCell ref="USG7:USG9"/>
    <mergeCell ref="USH7:USH9"/>
    <mergeCell ref="URW7:URW9"/>
    <mergeCell ref="URX7:URX9"/>
    <mergeCell ref="URY7:URZ7"/>
    <mergeCell ref="USA7:USA9"/>
    <mergeCell ref="USB7:USB9"/>
    <mergeCell ref="URQ7:URQ9"/>
    <mergeCell ref="URR7:URR9"/>
    <mergeCell ref="URS7:URS9"/>
    <mergeCell ref="URT7:URU7"/>
    <mergeCell ref="URV7:URV9"/>
    <mergeCell ref="URJ7:URK7"/>
    <mergeCell ref="URL7:URL9"/>
    <mergeCell ref="URM7:URM9"/>
    <mergeCell ref="URN7:URN9"/>
    <mergeCell ref="URO7:URP7"/>
    <mergeCell ref="URD7:URD9"/>
    <mergeCell ref="URE7:URF7"/>
    <mergeCell ref="URG7:URG9"/>
    <mergeCell ref="URH7:URH9"/>
    <mergeCell ref="URI7:URI9"/>
    <mergeCell ref="UQX7:UQX9"/>
    <mergeCell ref="UQY7:UQY9"/>
    <mergeCell ref="UQZ7:URA7"/>
    <mergeCell ref="URB7:URB9"/>
    <mergeCell ref="URC7:URC9"/>
    <mergeCell ref="UQR7:UQR9"/>
    <mergeCell ref="UQS7:UQS9"/>
    <mergeCell ref="UQT7:UQT9"/>
    <mergeCell ref="UQU7:UQV7"/>
    <mergeCell ref="UQW7:UQW9"/>
    <mergeCell ref="UQK7:UQL7"/>
    <mergeCell ref="UQM7:UQM9"/>
    <mergeCell ref="UQN7:UQN9"/>
    <mergeCell ref="UQO7:UQO9"/>
    <mergeCell ref="UQP7:UQQ7"/>
    <mergeCell ref="UQE7:UQE9"/>
    <mergeCell ref="UQF7:UQG7"/>
    <mergeCell ref="UQH7:UQH9"/>
    <mergeCell ref="UQI7:UQI9"/>
    <mergeCell ref="UQJ7:UQJ9"/>
    <mergeCell ref="UPY7:UPY9"/>
    <mergeCell ref="UPZ7:UPZ9"/>
    <mergeCell ref="UQA7:UQB7"/>
    <mergeCell ref="UQC7:UQC9"/>
    <mergeCell ref="UQD7:UQD9"/>
    <mergeCell ref="UPS7:UPS9"/>
    <mergeCell ref="UPT7:UPT9"/>
    <mergeCell ref="UPU7:UPU9"/>
    <mergeCell ref="UPV7:UPW7"/>
    <mergeCell ref="UPX7:UPX9"/>
    <mergeCell ref="UPL7:UPM7"/>
    <mergeCell ref="UPN7:UPN9"/>
    <mergeCell ref="UPO7:UPO9"/>
    <mergeCell ref="UPP7:UPP9"/>
    <mergeCell ref="UPQ7:UPR7"/>
    <mergeCell ref="UPF7:UPF9"/>
    <mergeCell ref="UPG7:UPH7"/>
    <mergeCell ref="UPI7:UPI9"/>
    <mergeCell ref="UPJ7:UPJ9"/>
    <mergeCell ref="UPK7:UPK9"/>
    <mergeCell ref="UOZ7:UOZ9"/>
    <mergeCell ref="UPA7:UPA9"/>
    <mergeCell ref="UPB7:UPC7"/>
    <mergeCell ref="UPD7:UPD9"/>
    <mergeCell ref="UPE7:UPE9"/>
    <mergeCell ref="UOT7:UOT9"/>
    <mergeCell ref="UOU7:UOU9"/>
    <mergeCell ref="UOV7:UOV9"/>
    <mergeCell ref="UOW7:UOX7"/>
    <mergeCell ref="UOY7:UOY9"/>
    <mergeCell ref="UOM7:UON7"/>
    <mergeCell ref="UOO7:UOO9"/>
    <mergeCell ref="UOP7:UOP9"/>
    <mergeCell ref="UOQ7:UOQ9"/>
    <mergeCell ref="UOR7:UOS7"/>
    <mergeCell ref="UOG7:UOG9"/>
    <mergeCell ref="UOH7:UOI7"/>
    <mergeCell ref="UOJ7:UOJ9"/>
    <mergeCell ref="UOK7:UOK9"/>
    <mergeCell ref="UOL7:UOL9"/>
    <mergeCell ref="UOA7:UOA9"/>
    <mergeCell ref="UOB7:UOB9"/>
    <mergeCell ref="UOC7:UOD7"/>
    <mergeCell ref="UOE7:UOE9"/>
    <mergeCell ref="UOF7:UOF9"/>
    <mergeCell ref="UNU7:UNU9"/>
    <mergeCell ref="UNV7:UNV9"/>
    <mergeCell ref="UNW7:UNW9"/>
    <mergeCell ref="UNX7:UNY7"/>
    <mergeCell ref="UNZ7:UNZ9"/>
    <mergeCell ref="UNN7:UNO7"/>
    <mergeCell ref="UNP7:UNP9"/>
    <mergeCell ref="UNQ7:UNQ9"/>
    <mergeCell ref="UNR7:UNR9"/>
    <mergeCell ref="UNS7:UNT7"/>
    <mergeCell ref="UNH7:UNH9"/>
    <mergeCell ref="UNI7:UNJ7"/>
    <mergeCell ref="UNK7:UNK9"/>
    <mergeCell ref="UNL7:UNL9"/>
    <mergeCell ref="UNM7:UNM9"/>
    <mergeCell ref="UNB7:UNB9"/>
    <mergeCell ref="UNC7:UNC9"/>
    <mergeCell ref="UND7:UNE7"/>
    <mergeCell ref="UNF7:UNF9"/>
    <mergeCell ref="UNG7:UNG9"/>
    <mergeCell ref="UMV7:UMV9"/>
    <mergeCell ref="UMW7:UMW9"/>
    <mergeCell ref="UMX7:UMX9"/>
    <mergeCell ref="UMY7:UMZ7"/>
    <mergeCell ref="UNA7:UNA9"/>
    <mergeCell ref="UMO7:UMP7"/>
    <mergeCell ref="UMQ7:UMQ9"/>
    <mergeCell ref="UMR7:UMR9"/>
    <mergeCell ref="UMS7:UMS9"/>
    <mergeCell ref="UMT7:UMU7"/>
    <mergeCell ref="UMI7:UMI9"/>
    <mergeCell ref="UMJ7:UMK7"/>
    <mergeCell ref="UML7:UML9"/>
    <mergeCell ref="UMM7:UMM9"/>
    <mergeCell ref="UMN7:UMN9"/>
    <mergeCell ref="UMC7:UMC9"/>
    <mergeCell ref="UMD7:UMD9"/>
    <mergeCell ref="UME7:UMF7"/>
    <mergeCell ref="UMG7:UMG9"/>
    <mergeCell ref="UMH7:UMH9"/>
    <mergeCell ref="ULW7:ULW9"/>
    <mergeCell ref="ULX7:ULX9"/>
    <mergeCell ref="ULY7:ULY9"/>
    <mergeCell ref="ULZ7:UMA7"/>
    <mergeCell ref="UMB7:UMB9"/>
    <mergeCell ref="ULP7:ULQ7"/>
    <mergeCell ref="ULR7:ULR9"/>
    <mergeCell ref="ULS7:ULS9"/>
    <mergeCell ref="ULT7:ULT9"/>
    <mergeCell ref="ULU7:ULV7"/>
    <mergeCell ref="ULJ7:ULJ9"/>
    <mergeCell ref="ULK7:ULL7"/>
    <mergeCell ref="ULM7:ULM9"/>
    <mergeCell ref="ULN7:ULN9"/>
    <mergeCell ref="ULO7:ULO9"/>
    <mergeCell ref="ULD7:ULD9"/>
    <mergeCell ref="ULE7:ULE9"/>
    <mergeCell ref="ULF7:ULG7"/>
    <mergeCell ref="ULH7:ULH9"/>
    <mergeCell ref="ULI7:ULI9"/>
    <mergeCell ref="UKX7:UKX9"/>
    <mergeCell ref="UKY7:UKY9"/>
    <mergeCell ref="UKZ7:UKZ9"/>
    <mergeCell ref="ULA7:ULB7"/>
    <mergeCell ref="ULC7:ULC9"/>
    <mergeCell ref="UKQ7:UKR7"/>
    <mergeCell ref="UKS7:UKS9"/>
    <mergeCell ref="UKT7:UKT9"/>
    <mergeCell ref="UKU7:UKU9"/>
    <mergeCell ref="UKV7:UKW7"/>
    <mergeCell ref="UKK7:UKK9"/>
    <mergeCell ref="UKL7:UKM7"/>
    <mergeCell ref="UKN7:UKN9"/>
    <mergeCell ref="UKO7:UKO9"/>
    <mergeCell ref="UKP7:UKP9"/>
    <mergeCell ref="UKE7:UKE9"/>
    <mergeCell ref="UKF7:UKF9"/>
    <mergeCell ref="UKG7:UKH7"/>
    <mergeCell ref="UKI7:UKI9"/>
    <mergeCell ref="UKJ7:UKJ9"/>
    <mergeCell ref="UJY7:UJY9"/>
    <mergeCell ref="UJZ7:UJZ9"/>
    <mergeCell ref="UKA7:UKA9"/>
    <mergeCell ref="UKB7:UKC7"/>
    <mergeCell ref="UKD7:UKD9"/>
    <mergeCell ref="UJR7:UJS7"/>
    <mergeCell ref="UJT7:UJT9"/>
    <mergeCell ref="UJU7:UJU9"/>
    <mergeCell ref="UJV7:UJV9"/>
    <mergeCell ref="UJW7:UJX7"/>
    <mergeCell ref="UJL7:UJL9"/>
    <mergeCell ref="UJM7:UJN7"/>
    <mergeCell ref="UJO7:UJO9"/>
    <mergeCell ref="UJP7:UJP9"/>
    <mergeCell ref="UJQ7:UJQ9"/>
    <mergeCell ref="UJF7:UJF9"/>
    <mergeCell ref="UJG7:UJG9"/>
    <mergeCell ref="UJH7:UJI7"/>
    <mergeCell ref="UJJ7:UJJ9"/>
    <mergeCell ref="UJK7:UJK9"/>
    <mergeCell ref="UIZ7:UIZ9"/>
    <mergeCell ref="UJA7:UJA9"/>
    <mergeCell ref="UJB7:UJB9"/>
    <mergeCell ref="UJC7:UJD7"/>
    <mergeCell ref="UJE7:UJE9"/>
    <mergeCell ref="UIS7:UIT7"/>
    <mergeCell ref="UIU7:UIU9"/>
    <mergeCell ref="UIV7:UIV9"/>
    <mergeCell ref="UIW7:UIW9"/>
    <mergeCell ref="UIX7:UIY7"/>
    <mergeCell ref="UIM7:UIM9"/>
    <mergeCell ref="UIN7:UIO7"/>
    <mergeCell ref="UIP7:UIP9"/>
    <mergeCell ref="UIQ7:UIQ9"/>
    <mergeCell ref="UIR7:UIR9"/>
    <mergeCell ref="UIG7:UIG9"/>
    <mergeCell ref="UIH7:UIH9"/>
    <mergeCell ref="UII7:UIJ7"/>
    <mergeCell ref="UIK7:UIK9"/>
    <mergeCell ref="UIL7:UIL9"/>
    <mergeCell ref="UIA7:UIA9"/>
    <mergeCell ref="UIB7:UIB9"/>
    <mergeCell ref="UIC7:UIC9"/>
    <mergeCell ref="UID7:UIE7"/>
    <mergeCell ref="UIF7:UIF9"/>
    <mergeCell ref="UHT7:UHU7"/>
    <mergeCell ref="UHV7:UHV9"/>
    <mergeCell ref="UHW7:UHW9"/>
    <mergeCell ref="UHX7:UHX9"/>
    <mergeCell ref="UHY7:UHZ7"/>
    <mergeCell ref="UHN7:UHN9"/>
    <mergeCell ref="UHO7:UHP7"/>
    <mergeCell ref="UHQ7:UHQ9"/>
    <mergeCell ref="UHR7:UHR9"/>
    <mergeCell ref="UHS7:UHS9"/>
    <mergeCell ref="UHH7:UHH9"/>
    <mergeCell ref="UHI7:UHI9"/>
    <mergeCell ref="UHJ7:UHK7"/>
    <mergeCell ref="UHL7:UHL9"/>
    <mergeCell ref="UHM7:UHM9"/>
    <mergeCell ref="UHB7:UHB9"/>
    <mergeCell ref="UHC7:UHC9"/>
    <mergeCell ref="UHD7:UHD9"/>
    <mergeCell ref="UHE7:UHF7"/>
    <mergeCell ref="UHG7:UHG9"/>
    <mergeCell ref="UGU7:UGV7"/>
    <mergeCell ref="UGW7:UGW9"/>
    <mergeCell ref="UGX7:UGX9"/>
    <mergeCell ref="UGY7:UGY9"/>
    <mergeCell ref="UGZ7:UHA7"/>
    <mergeCell ref="UGO7:UGO9"/>
    <mergeCell ref="UGP7:UGQ7"/>
    <mergeCell ref="UGR7:UGR9"/>
    <mergeCell ref="UGS7:UGS9"/>
    <mergeCell ref="UGT7:UGT9"/>
    <mergeCell ref="UGI7:UGI9"/>
    <mergeCell ref="UGJ7:UGJ9"/>
    <mergeCell ref="UGK7:UGL7"/>
    <mergeCell ref="UGM7:UGM9"/>
    <mergeCell ref="UGN7:UGN9"/>
    <mergeCell ref="UGC7:UGC9"/>
    <mergeCell ref="UGD7:UGD9"/>
    <mergeCell ref="UGE7:UGE9"/>
    <mergeCell ref="UGF7:UGG7"/>
    <mergeCell ref="UGH7:UGH9"/>
    <mergeCell ref="UFV7:UFW7"/>
    <mergeCell ref="UFX7:UFX9"/>
    <mergeCell ref="UFY7:UFY9"/>
    <mergeCell ref="UFZ7:UFZ9"/>
    <mergeCell ref="UGA7:UGB7"/>
    <mergeCell ref="UFP7:UFP9"/>
    <mergeCell ref="UFQ7:UFR7"/>
    <mergeCell ref="UFS7:UFS9"/>
    <mergeCell ref="UFT7:UFT9"/>
    <mergeCell ref="UFU7:UFU9"/>
    <mergeCell ref="UFJ7:UFJ9"/>
    <mergeCell ref="UFK7:UFK9"/>
    <mergeCell ref="UFL7:UFM7"/>
    <mergeCell ref="UFN7:UFN9"/>
    <mergeCell ref="UFO7:UFO9"/>
    <mergeCell ref="UFD7:UFD9"/>
    <mergeCell ref="UFE7:UFE9"/>
    <mergeCell ref="UFF7:UFF9"/>
    <mergeCell ref="UFG7:UFH7"/>
    <mergeCell ref="UFI7:UFI9"/>
    <mergeCell ref="UEW7:UEX7"/>
    <mergeCell ref="UEY7:UEY9"/>
    <mergeCell ref="UEZ7:UEZ9"/>
    <mergeCell ref="UFA7:UFA9"/>
    <mergeCell ref="UFB7:UFC7"/>
    <mergeCell ref="UEQ7:UEQ9"/>
    <mergeCell ref="UER7:UES7"/>
    <mergeCell ref="UET7:UET9"/>
    <mergeCell ref="UEU7:UEU9"/>
    <mergeCell ref="UEV7:UEV9"/>
    <mergeCell ref="UEK7:UEK9"/>
    <mergeCell ref="UEL7:UEL9"/>
    <mergeCell ref="UEM7:UEN7"/>
    <mergeCell ref="UEO7:UEO9"/>
    <mergeCell ref="UEP7:UEP9"/>
    <mergeCell ref="UEE7:UEE9"/>
    <mergeCell ref="UEF7:UEF9"/>
    <mergeCell ref="UEG7:UEG9"/>
    <mergeCell ref="UEH7:UEI7"/>
    <mergeCell ref="UEJ7:UEJ9"/>
    <mergeCell ref="UDX7:UDY7"/>
    <mergeCell ref="UDZ7:UDZ9"/>
    <mergeCell ref="UEA7:UEA9"/>
    <mergeCell ref="UEB7:UEB9"/>
    <mergeCell ref="UEC7:UED7"/>
    <mergeCell ref="UDR7:UDR9"/>
    <mergeCell ref="UDS7:UDT7"/>
    <mergeCell ref="UDU7:UDU9"/>
    <mergeCell ref="UDV7:UDV9"/>
    <mergeCell ref="UDW7:UDW9"/>
    <mergeCell ref="UDL7:UDL9"/>
    <mergeCell ref="UDM7:UDM9"/>
    <mergeCell ref="UDN7:UDO7"/>
    <mergeCell ref="UDP7:UDP9"/>
    <mergeCell ref="UDQ7:UDQ9"/>
    <mergeCell ref="UDF7:UDF9"/>
    <mergeCell ref="UDG7:UDG9"/>
    <mergeCell ref="UDH7:UDH9"/>
    <mergeCell ref="UDI7:UDJ7"/>
    <mergeCell ref="UDK7:UDK9"/>
    <mergeCell ref="UCY7:UCZ7"/>
    <mergeCell ref="UDA7:UDA9"/>
    <mergeCell ref="UDB7:UDB9"/>
    <mergeCell ref="UDC7:UDC9"/>
    <mergeCell ref="UDD7:UDE7"/>
    <mergeCell ref="UCS7:UCS9"/>
    <mergeCell ref="UCT7:UCU7"/>
    <mergeCell ref="UCV7:UCV9"/>
    <mergeCell ref="UCW7:UCW9"/>
    <mergeCell ref="UCX7:UCX9"/>
    <mergeCell ref="UCM7:UCM9"/>
    <mergeCell ref="UCN7:UCN9"/>
    <mergeCell ref="UCO7:UCP7"/>
    <mergeCell ref="UCQ7:UCQ9"/>
    <mergeCell ref="UCR7:UCR9"/>
    <mergeCell ref="UCG7:UCG9"/>
    <mergeCell ref="UCH7:UCH9"/>
    <mergeCell ref="UCI7:UCI9"/>
    <mergeCell ref="UCJ7:UCK7"/>
    <mergeCell ref="UCL7:UCL9"/>
    <mergeCell ref="UBZ7:UCA7"/>
    <mergeCell ref="UCB7:UCB9"/>
    <mergeCell ref="UCC7:UCC9"/>
    <mergeCell ref="UCD7:UCD9"/>
    <mergeCell ref="UCE7:UCF7"/>
    <mergeCell ref="UBT7:UBT9"/>
    <mergeCell ref="UBU7:UBV7"/>
    <mergeCell ref="UBW7:UBW9"/>
    <mergeCell ref="UBX7:UBX9"/>
    <mergeCell ref="UBY7:UBY9"/>
    <mergeCell ref="UBN7:UBN9"/>
    <mergeCell ref="UBO7:UBO9"/>
    <mergeCell ref="UBP7:UBQ7"/>
    <mergeCell ref="UBR7:UBR9"/>
    <mergeCell ref="UBS7:UBS9"/>
    <mergeCell ref="UBH7:UBH9"/>
    <mergeCell ref="UBI7:UBI9"/>
    <mergeCell ref="UBJ7:UBJ9"/>
    <mergeCell ref="UBK7:UBL7"/>
    <mergeCell ref="UBM7:UBM9"/>
    <mergeCell ref="UBA7:UBB7"/>
    <mergeCell ref="UBC7:UBC9"/>
    <mergeCell ref="UBD7:UBD9"/>
    <mergeCell ref="UBE7:UBE9"/>
    <mergeCell ref="UBF7:UBG7"/>
    <mergeCell ref="UAU7:UAU9"/>
    <mergeCell ref="UAV7:UAW7"/>
    <mergeCell ref="UAX7:UAX9"/>
    <mergeCell ref="UAY7:UAY9"/>
    <mergeCell ref="UAZ7:UAZ9"/>
    <mergeCell ref="UAO7:UAO9"/>
    <mergeCell ref="UAP7:UAP9"/>
    <mergeCell ref="UAQ7:UAR7"/>
    <mergeCell ref="UAS7:UAS9"/>
    <mergeCell ref="UAT7:UAT9"/>
    <mergeCell ref="UAI7:UAI9"/>
    <mergeCell ref="UAJ7:UAJ9"/>
    <mergeCell ref="UAK7:UAK9"/>
    <mergeCell ref="UAL7:UAM7"/>
    <mergeCell ref="UAN7:UAN9"/>
    <mergeCell ref="UAB7:UAC7"/>
    <mergeCell ref="UAD7:UAD9"/>
    <mergeCell ref="UAE7:UAE9"/>
    <mergeCell ref="UAF7:UAF9"/>
    <mergeCell ref="UAG7:UAH7"/>
    <mergeCell ref="TZV7:TZV9"/>
    <mergeCell ref="TZW7:TZX7"/>
    <mergeCell ref="TZY7:TZY9"/>
    <mergeCell ref="TZZ7:TZZ9"/>
    <mergeCell ref="UAA7:UAA9"/>
    <mergeCell ref="TZP7:TZP9"/>
    <mergeCell ref="TZQ7:TZQ9"/>
    <mergeCell ref="TZR7:TZS7"/>
    <mergeCell ref="TZT7:TZT9"/>
    <mergeCell ref="TZU7:TZU9"/>
    <mergeCell ref="TZJ7:TZJ9"/>
    <mergeCell ref="TZK7:TZK9"/>
    <mergeCell ref="TZL7:TZL9"/>
    <mergeCell ref="TZM7:TZN7"/>
    <mergeCell ref="TZO7:TZO9"/>
    <mergeCell ref="TZC7:TZD7"/>
    <mergeCell ref="TZE7:TZE9"/>
    <mergeCell ref="TZF7:TZF9"/>
    <mergeCell ref="TZG7:TZG9"/>
    <mergeCell ref="TZH7:TZI7"/>
    <mergeCell ref="TYW7:TYW9"/>
    <mergeCell ref="TYX7:TYY7"/>
    <mergeCell ref="TYZ7:TYZ9"/>
    <mergeCell ref="TZA7:TZA9"/>
    <mergeCell ref="TZB7:TZB9"/>
    <mergeCell ref="TYQ7:TYQ9"/>
    <mergeCell ref="TYR7:TYR9"/>
    <mergeCell ref="TYS7:TYT7"/>
    <mergeCell ref="TYU7:TYU9"/>
    <mergeCell ref="TYV7:TYV9"/>
    <mergeCell ref="TYK7:TYK9"/>
    <mergeCell ref="TYL7:TYL9"/>
    <mergeCell ref="TYM7:TYM9"/>
    <mergeCell ref="TYN7:TYO7"/>
    <mergeCell ref="TYP7:TYP9"/>
    <mergeCell ref="TYD7:TYE7"/>
    <mergeCell ref="TYF7:TYF9"/>
    <mergeCell ref="TYG7:TYG9"/>
    <mergeCell ref="TYH7:TYH9"/>
    <mergeCell ref="TYI7:TYJ7"/>
    <mergeCell ref="TXX7:TXX9"/>
    <mergeCell ref="TXY7:TXZ7"/>
    <mergeCell ref="TYA7:TYA9"/>
    <mergeCell ref="TYB7:TYB9"/>
    <mergeCell ref="TYC7:TYC9"/>
    <mergeCell ref="TXR7:TXR9"/>
    <mergeCell ref="TXS7:TXS9"/>
    <mergeCell ref="TXT7:TXU7"/>
    <mergeCell ref="TXV7:TXV9"/>
    <mergeCell ref="TXW7:TXW9"/>
    <mergeCell ref="TXL7:TXL9"/>
    <mergeCell ref="TXM7:TXM9"/>
    <mergeCell ref="TXN7:TXN9"/>
    <mergeCell ref="TXO7:TXP7"/>
    <mergeCell ref="TXQ7:TXQ9"/>
    <mergeCell ref="TXE7:TXF7"/>
    <mergeCell ref="TXG7:TXG9"/>
    <mergeCell ref="TXH7:TXH9"/>
    <mergeCell ref="TXI7:TXI9"/>
    <mergeCell ref="TXJ7:TXK7"/>
    <mergeCell ref="TWY7:TWY9"/>
    <mergeCell ref="TWZ7:TXA7"/>
    <mergeCell ref="TXB7:TXB9"/>
    <mergeCell ref="TXC7:TXC9"/>
    <mergeCell ref="TXD7:TXD9"/>
    <mergeCell ref="TWS7:TWS9"/>
    <mergeCell ref="TWT7:TWT9"/>
    <mergeCell ref="TWU7:TWV7"/>
    <mergeCell ref="TWW7:TWW9"/>
    <mergeCell ref="TWX7:TWX9"/>
    <mergeCell ref="TWM7:TWM9"/>
    <mergeCell ref="TWN7:TWN9"/>
    <mergeCell ref="TWO7:TWO9"/>
    <mergeCell ref="TWP7:TWQ7"/>
    <mergeCell ref="TWR7:TWR9"/>
    <mergeCell ref="TWF7:TWG7"/>
    <mergeCell ref="TWH7:TWH9"/>
    <mergeCell ref="TWI7:TWI9"/>
    <mergeCell ref="TWJ7:TWJ9"/>
    <mergeCell ref="TWK7:TWL7"/>
    <mergeCell ref="TVZ7:TVZ9"/>
    <mergeCell ref="TWA7:TWB7"/>
    <mergeCell ref="TWC7:TWC9"/>
    <mergeCell ref="TWD7:TWD9"/>
    <mergeCell ref="TWE7:TWE9"/>
    <mergeCell ref="TVT7:TVT9"/>
    <mergeCell ref="TVU7:TVU9"/>
    <mergeCell ref="TVV7:TVW7"/>
    <mergeCell ref="TVX7:TVX9"/>
    <mergeCell ref="TVY7:TVY9"/>
    <mergeCell ref="TVN7:TVN9"/>
    <mergeCell ref="TVO7:TVO9"/>
    <mergeCell ref="TVP7:TVP9"/>
    <mergeCell ref="TVQ7:TVR7"/>
    <mergeCell ref="TVS7:TVS9"/>
    <mergeCell ref="TVG7:TVH7"/>
    <mergeCell ref="TVI7:TVI9"/>
    <mergeCell ref="TVJ7:TVJ9"/>
    <mergeCell ref="TVK7:TVK9"/>
    <mergeCell ref="TVL7:TVM7"/>
    <mergeCell ref="TVA7:TVA9"/>
    <mergeCell ref="TVB7:TVC7"/>
    <mergeCell ref="TVD7:TVD9"/>
    <mergeCell ref="TVE7:TVE9"/>
    <mergeCell ref="TVF7:TVF9"/>
    <mergeCell ref="TUU7:TUU9"/>
    <mergeCell ref="TUV7:TUV9"/>
    <mergeCell ref="TUW7:TUX7"/>
    <mergeCell ref="TUY7:TUY9"/>
    <mergeCell ref="TUZ7:TUZ9"/>
    <mergeCell ref="TUO7:TUO9"/>
    <mergeCell ref="TUP7:TUP9"/>
    <mergeCell ref="TUQ7:TUQ9"/>
    <mergeCell ref="TUR7:TUS7"/>
    <mergeCell ref="TUT7:TUT9"/>
    <mergeCell ref="TUH7:TUI7"/>
    <mergeCell ref="TUJ7:TUJ9"/>
    <mergeCell ref="TUK7:TUK9"/>
    <mergeCell ref="TUL7:TUL9"/>
    <mergeCell ref="TUM7:TUN7"/>
    <mergeCell ref="TUB7:TUB9"/>
    <mergeCell ref="TUC7:TUD7"/>
    <mergeCell ref="TUE7:TUE9"/>
    <mergeCell ref="TUF7:TUF9"/>
    <mergeCell ref="TUG7:TUG9"/>
    <mergeCell ref="TTV7:TTV9"/>
    <mergeCell ref="TTW7:TTW9"/>
    <mergeCell ref="TTX7:TTY7"/>
    <mergeCell ref="TTZ7:TTZ9"/>
    <mergeCell ref="TUA7:TUA9"/>
    <mergeCell ref="TTP7:TTP9"/>
    <mergeCell ref="TTQ7:TTQ9"/>
    <mergeCell ref="TTR7:TTR9"/>
    <mergeCell ref="TTS7:TTT7"/>
    <mergeCell ref="TTU7:TTU9"/>
    <mergeCell ref="TTI7:TTJ7"/>
    <mergeCell ref="TTK7:TTK9"/>
    <mergeCell ref="TTL7:TTL9"/>
    <mergeCell ref="TTM7:TTM9"/>
    <mergeCell ref="TTN7:TTO7"/>
    <mergeCell ref="TTC7:TTC9"/>
    <mergeCell ref="TTD7:TTE7"/>
    <mergeCell ref="TTF7:TTF9"/>
    <mergeCell ref="TTG7:TTG9"/>
    <mergeCell ref="TTH7:TTH9"/>
    <mergeCell ref="TSW7:TSW9"/>
    <mergeCell ref="TSX7:TSX9"/>
    <mergeCell ref="TSY7:TSZ7"/>
    <mergeCell ref="TTA7:TTA9"/>
    <mergeCell ref="TTB7:TTB9"/>
    <mergeCell ref="TSQ7:TSQ9"/>
    <mergeCell ref="TSR7:TSR9"/>
    <mergeCell ref="TSS7:TSS9"/>
    <mergeCell ref="TST7:TSU7"/>
    <mergeCell ref="TSV7:TSV9"/>
    <mergeCell ref="TSJ7:TSK7"/>
    <mergeCell ref="TSL7:TSL9"/>
    <mergeCell ref="TSM7:TSM9"/>
    <mergeCell ref="TSN7:TSN9"/>
    <mergeCell ref="TSO7:TSP7"/>
    <mergeCell ref="TSD7:TSD9"/>
    <mergeCell ref="TSE7:TSF7"/>
    <mergeCell ref="TSG7:TSG9"/>
    <mergeCell ref="TSH7:TSH9"/>
    <mergeCell ref="TSI7:TSI9"/>
    <mergeCell ref="TRX7:TRX9"/>
    <mergeCell ref="TRY7:TRY9"/>
    <mergeCell ref="TRZ7:TSA7"/>
    <mergeCell ref="TSB7:TSB9"/>
    <mergeCell ref="TSC7:TSC9"/>
    <mergeCell ref="TRR7:TRR9"/>
    <mergeCell ref="TRS7:TRS9"/>
    <mergeCell ref="TRT7:TRT9"/>
    <mergeCell ref="TRU7:TRV7"/>
    <mergeCell ref="TRW7:TRW9"/>
    <mergeCell ref="TRK7:TRL7"/>
    <mergeCell ref="TRM7:TRM9"/>
    <mergeCell ref="TRN7:TRN9"/>
    <mergeCell ref="TRO7:TRO9"/>
    <mergeCell ref="TRP7:TRQ7"/>
    <mergeCell ref="TRE7:TRE9"/>
    <mergeCell ref="TRF7:TRG7"/>
    <mergeCell ref="TRH7:TRH9"/>
    <mergeCell ref="TRI7:TRI9"/>
    <mergeCell ref="TRJ7:TRJ9"/>
    <mergeCell ref="TQY7:TQY9"/>
    <mergeCell ref="TQZ7:TQZ9"/>
    <mergeCell ref="TRA7:TRB7"/>
    <mergeCell ref="TRC7:TRC9"/>
    <mergeCell ref="TRD7:TRD9"/>
    <mergeCell ref="TQS7:TQS9"/>
    <mergeCell ref="TQT7:TQT9"/>
    <mergeCell ref="TQU7:TQU9"/>
    <mergeCell ref="TQV7:TQW7"/>
    <mergeCell ref="TQX7:TQX9"/>
    <mergeCell ref="TQL7:TQM7"/>
    <mergeCell ref="TQN7:TQN9"/>
    <mergeCell ref="TQO7:TQO9"/>
    <mergeCell ref="TQP7:TQP9"/>
    <mergeCell ref="TQQ7:TQR7"/>
    <mergeCell ref="TQF7:TQF9"/>
    <mergeCell ref="TQG7:TQH7"/>
    <mergeCell ref="TQI7:TQI9"/>
    <mergeCell ref="TQJ7:TQJ9"/>
    <mergeCell ref="TQK7:TQK9"/>
    <mergeCell ref="TPZ7:TPZ9"/>
    <mergeCell ref="TQA7:TQA9"/>
    <mergeCell ref="TQB7:TQC7"/>
    <mergeCell ref="TQD7:TQD9"/>
    <mergeCell ref="TQE7:TQE9"/>
    <mergeCell ref="TPT7:TPT9"/>
    <mergeCell ref="TPU7:TPU9"/>
    <mergeCell ref="TPV7:TPV9"/>
    <mergeCell ref="TPW7:TPX7"/>
    <mergeCell ref="TPY7:TPY9"/>
    <mergeCell ref="TPM7:TPN7"/>
    <mergeCell ref="TPO7:TPO9"/>
    <mergeCell ref="TPP7:TPP9"/>
    <mergeCell ref="TPQ7:TPQ9"/>
    <mergeCell ref="TPR7:TPS7"/>
    <mergeCell ref="TPG7:TPG9"/>
    <mergeCell ref="TPH7:TPI7"/>
    <mergeCell ref="TPJ7:TPJ9"/>
    <mergeCell ref="TPK7:TPK9"/>
    <mergeCell ref="TPL7:TPL9"/>
    <mergeCell ref="TPA7:TPA9"/>
    <mergeCell ref="TPB7:TPB9"/>
    <mergeCell ref="TPC7:TPD7"/>
    <mergeCell ref="TPE7:TPE9"/>
    <mergeCell ref="TPF7:TPF9"/>
    <mergeCell ref="TOU7:TOU9"/>
    <mergeCell ref="TOV7:TOV9"/>
    <mergeCell ref="TOW7:TOW9"/>
    <mergeCell ref="TOX7:TOY7"/>
    <mergeCell ref="TOZ7:TOZ9"/>
    <mergeCell ref="TON7:TOO7"/>
    <mergeCell ref="TOP7:TOP9"/>
    <mergeCell ref="TOQ7:TOQ9"/>
    <mergeCell ref="TOR7:TOR9"/>
    <mergeCell ref="TOS7:TOT7"/>
    <mergeCell ref="TOH7:TOH9"/>
    <mergeCell ref="TOI7:TOJ7"/>
    <mergeCell ref="TOK7:TOK9"/>
    <mergeCell ref="TOL7:TOL9"/>
    <mergeCell ref="TOM7:TOM9"/>
    <mergeCell ref="TOB7:TOB9"/>
    <mergeCell ref="TOC7:TOC9"/>
    <mergeCell ref="TOD7:TOE7"/>
    <mergeCell ref="TOF7:TOF9"/>
    <mergeCell ref="TOG7:TOG9"/>
    <mergeCell ref="TNV7:TNV9"/>
    <mergeCell ref="TNW7:TNW9"/>
    <mergeCell ref="TNX7:TNX9"/>
    <mergeCell ref="TNY7:TNZ7"/>
    <mergeCell ref="TOA7:TOA9"/>
    <mergeCell ref="TNO7:TNP7"/>
    <mergeCell ref="TNQ7:TNQ9"/>
    <mergeCell ref="TNR7:TNR9"/>
    <mergeCell ref="TNS7:TNS9"/>
    <mergeCell ref="TNT7:TNU7"/>
    <mergeCell ref="TNI7:TNI9"/>
    <mergeCell ref="TNJ7:TNK7"/>
    <mergeCell ref="TNL7:TNL9"/>
    <mergeCell ref="TNM7:TNM9"/>
    <mergeCell ref="TNN7:TNN9"/>
    <mergeCell ref="TNC7:TNC9"/>
    <mergeCell ref="TND7:TND9"/>
    <mergeCell ref="TNE7:TNF7"/>
    <mergeCell ref="TNG7:TNG9"/>
    <mergeCell ref="TNH7:TNH9"/>
    <mergeCell ref="TMW7:TMW9"/>
    <mergeCell ref="TMX7:TMX9"/>
    <mergeCell ref="TMY7:TMY9"/>
    <mergeCell ref="TMZ7:TNA7"/>
    <mergeCell ref="TNB7:TNB9"/>
    <mergeCell ref="TMP7:TMQ7"/>
    <mergeCell ref="TMR7:TMR9"/>
    <mergeCell ref="TMS7:TMS9"/>
    <mergeCell ref="TMT7:TMT9"/>
    <mergeCell ref="TMU7:TMV7"/>
    <mergeCell ref="TMJ7:TMJ9"/>
    <mergeCell ref="TMK7:TML7"/>
    <mergeCell ref="TMM7:TMM9"/>
    <mergeCell ref="TMN7:TMN9"/>
    <mergeCell ref="TMO7:TMO9"/>
    <mergeCell ref="TMD7:TMD9"/>
    <mergeCell ref="TME7:TME9"/>
    <mergeCell ref="TMF7:TMG7"/>
    <mergeCell ref="TMH7:TMH9"/>
    <mergeCell ref="TMI7:TMI9"/>
    <mergeCell ref="TLX7:TLX9"/>
    <mergeCell ref="TLY7:TLY9"/>
    <mergeCell ref="TLZ7:TLZ9"/>
    <mergeCell ref="TMA7:TMB7"/>
    <mergeCell ref="TMC7:TMC9"/>
    <mergeCell ref="TLQ7:TLR7"/>
    <mergeCell ref="TLS7:TLS9"/>
    <mergeCell ref="TLT7:TLT9"/>
    <mergeCell ref="TLU7:TLU9"/>
    <mergeCell ref="TLV7:TLW7"/>
    <mergeCell ref="TLK7:TLK9"/>
    <mergeCell ref="TLL7:TLM7"/>
    <mergeCell ref="TLN7:TLN9"/>
    <mergeCell ref="TLO7:TLO9"/>
    <mergeCell ref="TLP7:TLP9"/>
    <mergeCell ref="TLE7:TLE9"/>
    <mergeCell ref="TLF7:TLF9"/>
    <mergeCell ref="TLG7:TLH7"/>
    <mergeCell ref="TLI7:TLI9"/>
    <mergeCell ref="TLJ7:TLJ9"/>
    <mergeCell ref="TKY7:TKY9"/>
    <mergeCell ref="TKZ7:TKZ9"/>
    <mergeCell ref="TLA7:TLA9"/>
    <mergeCell ref="TLB7:TLC7"/>
    <mergeCell ref="TLD7:TLD9"/>
    <mergeCell ref="TKR7:TKS7"/>
    <mergeCell ref="TKT7:TKT9"/>
    <mergeCell ref="TKU7:TKU9"/>
    <mergeCell ref="TKV7:TKV9"/>
    <mergeCell ref="TKW7:TKX7"/>
    <mergeCell ref="TKL7:TKL9"/>
    <mergeCell ref="TKM7:TKN7"/>
    <mergeCell ref="TKO7:TKO9"/>
    <mergeCell ref="TKP7:TKP9"/>
    <mergeCell ref="TKQ7:TKQ9"/>
    <mergeCell ref="TKF7:TKF9"/>
    <mergeCell ref="TKG7:TKG9"/>
    <mergeCell ref="TKH7:TKI7"/>
    <mergeCell ref="TKJ7:TKJ9"/>
    <mergeCell ref="TKK7:TKK9"/>
    <mergeCell ref="TJZ7:TJZ9"/>
    <mergeCell ref="TKA7:TKA9"/>
    <mergeCell ref="TKB7:TKB9"/>
    <mergeCell ref="TKC7:TKD7"/>
    <mergeCell ref="TKE7:TKE9"/>
    <mergeCell ref="TJS7:TJT7"/>
    <mergeCell ref="TJU7:TJU9"/>
    <mergeCell ref="TJV7:TJV9"/>
    <mergeCell ref="TJW7:TJW9"/>
    <mergeCell ref="TJX7:TJY7"/>
    <mergeCell ref="TJM7:TJM9"/>
    <mergeCell ref="TJN7:TJO7"/>
    <mergeCell ref="TJP7:TJP9"/>
    <mergeCell ref="TJQ7:TJQ9"/>
    <mergeCell ref="TJR7:TJR9"/>
    <mergeCell ref="TJG7:TJG9"/>
    <mergeCell ref="TJH7:TJH9"/>
    <mergeCell ref="TJI7:TJJ7"/>
    <mergeCell ref="TJK7:TJK9"/>
    <mergeCell ref="TJL7:TJL9"/>
    <mergeCell ref="TJA7:TJA9"/>
    <mergeCell ref="TJB7:TJB9"/>
    <mergeCell ref="TJC7:TJC9"/>
    <mergeCell ref="TJD7:TJE7"/>
    <mergeCell ref="TJF7:TJF9"/>
    <mergeCell ref="TIT7:TIU7"/>
    <mergeCell ref="TIV7:TIV9"/>
    <mergeCell ref="TIW7:TIW9"/>
    <mergeCell ref="TIX7:TIX9"/>
    <mergeCell ref="TIY7:TIZ7"/>
    <mergeCell ref="TIN7:TIN9"/>
    <mergeCell ref="TIO7:TIP7"/>
    <mergeCell ref="TIQ7:TIQ9"/>
    <mergeCell ref="TIR7:TIR9"/>
    <mergeCell ref="TIS7:TIS9"/>
    <mergeCell ref="TIH7:TIH9"/>
    <mergeCell ref="TII7:TII9"/>
    <mergeCell ref="TIJ7:TIK7"/>
    <mergeCell ref="TIL7:TIL9"/>
    <mergeCell ref="TIM7:TIM9"/>
    <mergeCell ref="TIB7:TIB9"/>
    <mergeCell ref="TIC7:TIC9"/>
    <mergeCell ref="TID7:TID9"/>
    <mergeCell ref="TIE7:TIF7"/>
    <mergeCell ref="TIG7:TIG9"/>
    <mergeCell ref="THU7:THV7"/>
    <mergeCell ref="THW7:THW9"/>
    <mergeCell ref="THX7:THX9"/>
    <mergeCell ref="THY7:THY9"/>
    <mergeCell ref="THZ7:TIA7"/>
    <mergeCell ref="THO7:THO9"/>
    <mergeCell ref="THP7:THQ7"/>
    <mergeCell ref="THR7:THR9"/>
    <mergeCell ref="THS7:THS9"/>
    <mergeCell ref="THT7:THT9"/>
    <mergeCell ref="THI7:THI9"/>
    <mergeCell ref="THJ7:THJ9"/>
    <mergeCell ref="THK7:THL7"/>
    <mergeCell ref="THM7:THM9"/>
    <mergeCell ref="THN7:THN9"/>
    <mergeCell ref="THC7:THC9"/>
    <mergeCell ref="THD7:THD9"/>
    <mergeCell ref="THE7:THE9"/>
    <mergeCell ref="THF7:THG7"/>
    <mergeCell ref="THH7:THH9"/>
    <mergeCell ref="TGV7:TGW7"/>
    <mergeCell ref="TGX7:TGX9"/>
    <mergeCell ref="TGY7:TGY9"/>
    <mergeCell ref="TGZ7:TGZ9"/>
    <mergeCell ref="THA7:THB7"/>
    <mergeCell ref="TGP7:TGP9"/>
    <mergeCell ref="TGQ7:TGR7"/>
    <mergeCell ref="TGS7:TGS9"/>
    <mergeCell ref="TGT7:TGT9"/>
    <mergeCell ref="TGU7:TGU9"/>
    <mergeCell ref="TGJ7:TGJ9"/>
    <mergeCell ref="TGK7:TGK9"/>
    <mergeCell ref="TGL7:TGM7"/>
    <mergeCell ref="TGN7:TGN9"/>
    <mergeCell ref="TGO7:TGO9"/>
    <mergeCell ref="TGD7:TGD9"/>
    <mergeCell ref="TGE7:TGE9"/>
    <mergeCell ref="TGF7:TGF9"/>
    <mergeCell ref="TGG7:TGH7"/>
    <mergeCell ref="TGI7:TGI9"/>
    <mergeCell ref="TFW7:TFX7"/>
    <mergeCell ref="TFY7:TFY9"/>
    <mergeCell ref="TFZ7:TFZ9"/>
    <mergeCell ref="TGA7:TGA9"/>
    <mergeCell ref="TGB7:TGC7"/>
    <mergeCell ref="TFQ7:TFQ9"/>
    <mergeCell ref="TFR7:TFS7"/>
    <mergeCell ref="TFT7:TFT9"/>
    <mergeCell ref="TFU7:TFU9"/>
    <mergeCell ref="TFV7:TFV9"/>
    <mergeCell ref="TFK7:TFK9"/>
    <mergeCell ref="TFL7:TFL9"/>
    <mergeCell ref="TFM7:TFN7"/>
    <mergeCell ref="TFO7:TFO9"/>
    <mergeCell ref="TFP7:TFP9"/>
    <mergeCell ref="TFE7:TFE9"/>
    <mergeCell ref="TFF7:TFF9"/>
    <mergeCell ref="TFG7:TFG9"/>
    <mergeCell ref="TFH7:TFI7"/>
    <mergeCell ref="TFJ7:TFJ9"/>
    <mergeCell ref="TEX7:TEY7"/>
    <mergeCell ref="TEZ7:TEZ9"/>
    <mergeCell ref="TFA7:TFA9"/>
    <mergeCell ref="TFB7:TFB9"/>
    <mergeCell ref="TFC7:TFD7"/>
    <mergeCell ref="TER7:TER9"/>
    <mergeCell ref="TES7:TET7"/>
    <mergeCell ref="TEU7:TEU9"/>
    <mergeCell ref="TEV7:TEV9"/>
    <mergeCell ref="TEW7:TEW9"/>
    <mergeCell ref="TEL7:TEL9"/>
    <mergeCell ref="TEM7:TEM9"/>
    <mergeCell ref="TEN7:TEO7"/>
    <mergeCell ref="TEP7:TEP9"/>
    <mergeCell ref="TEQ7:TEQ9"/>
    <mergeCell ref="TEF7:TEF9"/>
    <mergeCell ref="TEG7:TEG9"/>
    <mergeCell ref="TEH7:TEH9"/>
    <mergeCell ref="TEI7:TEJ7"/>
    <mergeCell ref="TEK7:TEK9"/>
    <mergeCell ref="TDY7:TDZ7"/>
    <mergeCell ref="TEA7:TEA9"/>
    <mergeCell ref="TEB7:TEB9"/>
    <mergeCell ref="TEC7:TEC9"/>
    <mergeCell ref="TED7:TEE7"/>
    <mergeCell ref="TDS7:TDS9"/>
    <mergeCell ref="TDT7:TDU7"/>
    <mergeCell ref="TDV7:TDV9"/>
    <mergeCell ref="TDW7:TDW9"/>
    <mergeCell ref="TDX7:TDX9"/>
    <mergeCell ref="TDM7:TDM9"/>
    <mergeCell ref="TDN7:TDN9"/>
    <mergeCell ref="TDO7:TDP7"/>
    <mergeCell ref="TDQ7:TDQ9"/>
    <mergeCell ref="TDR7:TDR9"/>
    <mergeCell ref="TDG7:TDG9"/>
    <mergeCell ref="TDH7:TDH9"/>
    <mergeCell ref="TDI7:TDI9"/>
    <mergeCell ref="TDJ7:TDK7"/>
    <mergeCell ref="TDL7:TDL9"/>
    <mergeCell ref="TCZ7:TDA7"/>
    <mergeCell ref="TDB7:TDB9"/>
    <mergeCell ref="TDC7:TDC9"/>
    <mergeCell ref="TDD7:TDD9"/>
    <mergeCell ref="TDE7:TDF7"/>
    <mergeCell ref="TCT7:TCT9"/>
    <mergeCell ref="TCU7:TCV7"/>
    <mergeCell ref="TCW7:TCW9"/>
    <mergeCell ref="TCX7:TCX9"/>
    <mergeCell ref="TCY7:TCY9"/>
    <mergeCell ref="TCN7:TCN9"/>
    <mergeCell ref="TCO7:TCO9"/>
    <mergeCell ref="TCP7:TCQ7"/>
    <mergeCell ref="TCR7:TCR9"/>
    <mergeCell ref="TCS7:TCS9"/>
    <mergeCell ref="TCH7:TCH9"/>
    <mergeCell ref="TCI7:TCI9"/>
    <mergeCell ref="TCJ7:TCJ9"/>
    <mergeCell ref="TCK7:TCL7"/>
    <mergeCell ref="TCM7:TCM9"/>
    <mergeCell ref="TCA7:TCB7"/>
    <mergeCell ref="TCC7:TCC9"/>
    <mergeCell ref="TCD7:TCD9"/>
    <mergeCell ref="TCE7:TCE9"/>
    <mergeCell ref="TCF7:TCG7"/>
    <mergeCell ref="TBU7:TBU9"/>
    <mergeCell ref="TBV7:TBW7"/>
    <mergeCell ref="TBX7:TBX9"/>
    <mergeCell ref="TBY7:TBY9"/>
    <mergeCell ref="TBZ7:TBZ9"/>
    <mergeCell ref="TBO7:TBO9"/>
    <mergeCell ref="TBP7:TBP9"/>
    <mergeCell ref="TBQ7:TBR7"/>
    <mergeCell ref="TBS7:TBS9"/>
    <mergeCell ref="TBT7:TBT9"/>
    <mergeCell ref="TBI7:TBI9"/>
    <mergeCell ref="TBJ7:TBJ9"/>
    <mergeCell ref="TBK7:TBK9"/>
    <mergeCell ref="TBL7:TBM7"/>
    <mergeCell ref="TBN7:TBN9"/>
    <mergeCell ref="TBB7:TBC7"/>
    <mergeCell ref="TBD7:TBD9"/>
    <mergeCell ref="TBE7:TBE9"/>
    <mergeCell ref="TBF7:TBF9"/>
    <mergeCell ref="TBG7:TBH7"/>
    <mergeCell ref="TAV7:TAV9"/>
    <mergeCell ref="TAW7:TAX7"/>
    <mergeCell ref="TAY7:TAY9"/>
    <mergeCell ref="TAZ7:TAZ9"/>
    <mergeCell ref="TBA7:TBA9"/>
    <mergeCell ref="TAP7:TAP9"/>
    <mergeCell ref="TAQ7:TAQ9"/>
    <mergeCell ref="TAR7:TAS7"/>
    <mergeCell ref="TAT7:TAT9"/>
    <mergeCell ref="TAU7:TAU9"/>
    <mergeCell ref="TAJ7:TAJ9"/>
    <mergeCell ref="TAK7:TAK9"/>
    <mergeCell ref="TAL7:TAL9"/>
    <mergeCell ref="TAM7:TAN7"/>
    <mergeCell ref="TAO7:TAO9"/>
    <mergeCell ref="TAC7:TAD7"/>
    <mergeCell ref="TAE7:TAE9"/>
    <mergeCell ref="TAF7:TAF9"/>
    <mergeCell ref="TAG7:TAG9"/>
    <mergeCell ref="TAH7:TAI7"/>
    <mergeCell ref="SZW7:SZW9"/>
    <mergeCell ref="SZX7:SZY7"/>
    <mergeCell ref="SZZ7:SZZ9"/>
    <mergeCell ref="TAA7:TAA9"/>
    <mergeCell ref="TAB7:TAB9"/>
    <mergeCell ref="SZQ7:SZQ9"/>
    <mergeCell ref="SZR7:SZR9"/>
    <mergeCell ref="SZS7:SZT7"/>
    <mergeCell ref="SZU7:SZU9"/>
    <mergeCell ref="SZV7:SZV9"/>
    <mergeCell ref="SZK7:SZK9"/>
    <mergeCell ref="SZL7:SZL9"/>
    <mergeCell ref="SZM7:SZM9"/>
    <mergeCell ref="SZN7:SZO7"/>
    <mergeCell ref="SZP7:SZP9"/>
    <mergeCell ref="SZD7:SZE7"/>
    <mergeCell ref="SZF7:SZF9"/>
    <mergeCell ref="SZG7:SZG9"/>
    <mergeCell ref="SZH7:SZH9"/>
    <mergeCell ref="SZI7:SZJ7"/>
    <mergeCell ref="SYX7:SYX9"/>
    <mergeCell ref="SYY7:SYZ7"/>
    <mergeCell ref="SZA7:SZA9"/>
    <mergeCell ref="SZB7:SZB9"/>
    <mergeCell ref="SZC7:SZC9"/>
    <mergeCell ref="SYR7:SYR9"/>
    <mergeCell ref="SYS7:SYS9"/>
    <mergeCell ref="SYT7:SYU7"/>
    <mergeCell ref="SYV7:SYV9"/>
    <mergeCell ref="SYW7:SYW9"/>
    <mergeCell ref="SYL7:SYL9"/>
    <mergeCell ref="SYM7:SYM9"/>
    <mergeCell ref="SYN7:SYN9"/>
    <mergeCell ref="SYO7:SYP7"/>
    <mergeCell ref="SYQ7:SYQ9"/>
    <mergeCell ref="SYE7:SYF7"/>
    <mergeCell ref="SYG7:SYG9"/>
    <mergeCell ref="SYH7:SYH9"/>
    <mergeCell ref="SYI7:SYI9"/>
    <mergeCell ref="SYJ7:SYK7"/>
    <mergeCell ref="SXY7:SXY9"/>
    <mergeCell ref="SXZ7:SYA7"/>
    <mergeCell ref="SYB7:SYB9"/>
    <mergeCell ref="SYC7:SYC9"/>
    <mergeCell ref="SYD7:SYD9"/>
    <mergeCell ref="SXS7:SXS9"/>
    <mergeCell ref="SXT7:SXT9"/>
    <mergeCell ref="SXU7:SXV7"/>
    <mergeCell ref="SXW7:SXW9"/>
    <mergeCell ref="SXX7:SXX9"/>
    <mergeCell ref="SXM7:SXM9"/>
    <mergeCell ref="SXN7:SXN9"/>
    <mergeCell ref="SXO7:SXO9"/>
    <mergeCell ref="SXP7:SXQ7"/>
    <mergeCell ref="SXR7:SXR9"/>
    <mergeCell ref="SXF7:SXG7"/>
    <mergeCell ref="SXH7:SXH9"/>
    <mergeCell ref="SXI7:SXI9"/>
    <mergeCell ref="SXJ7:SXJ9"/>
    <mergeCell ref="SXK7:SXL7"/>
    <mergeCell ref="SWZ7:SWZ9"/>
    <mergeCell ref="SXA7:SXB7"/>
    <mergeCell ref="SXC7:SXC9"/>
    <mergeCell ref="SXD7:SXD9"/>
    <mergeCell ref="SXE7:SXE9"/>
    <mergeCell ref="SWT7:SWT9"/>
    <mergeCell ref="SWU7:SWU9"/>
    <mergeCell ref="SWV7:SWW7"/>
    <mergeCell ref="SWX7:SWX9"/>
    <mergeCell ref="SWY7:SWY9"/>
    <mergeCell ref="SWN7:SWN9"/>
    <mergeCell ref="SWO7:SWO9"/>
    <mergeCell ref="SWP7:SWP9"/>
    <mergeCell ref="SWQ7:SWR7"/>
    <mergeCell ref="SWS7:SWS9"/>
    <mergeCell ref="SWG7:SWH7"/>
    <mergeCell ref="SWI7:SWI9"/>
    <mergeCell ref="SWJ7:SWJ9"/>
    <mergeCell ref="SWK7:SWK9"/>
    <mergeCell ref="SWL7:SWM7"/>
    <mergeCell ref="SWA7:SWA9"/>
    <mergeCell ref="SWB7:SWC7"/>
    <mergeCell ref="SWD7:SWD9"/>
    <mergeCell ref="SWE7:SWE9"/>
    <mergeCell ref="SWF7:SWF9"/>
    <mergeCell ref="SVU7:SVU9"/>
    <mergeCell ref="SVV7:SVV9"/>
    <mergeCell ref="SVW7:SVX7"/>
    <mergeCell ref="SVY7:SVY9"/>
    <mergeCell ref="SVZ7:SVZ9"/>
    <mergeCell ref="SVO7:SVO9"/>
    <mergeCell ref="SVP7:SVP9"/>
    <mergeCell ref="SVQ7:SVQ9"/>
    <mergeCell ref="SVR7:SVS7"/>
    <mergeCell ref="SVT7:SVT9"/>
    <mergeCell ref="SVH7:SVI7"/>
    <mergeCell ref="SVJ7:SVJ9"/>
    <mergeCell ref="SVK7:SVK9"/>
    <mergeCell ref="SVL7:SVL9"/>
    <mergeCell ref="SVM7:SVN7"/>
    <mergeCell ref="SVB7:SVB9"/>
    <mergeCell ref="SVC7:SVD7"/>
    <mergeCell ref="SVE7:SVE9"/>
    <mergeCell ref="SVF7:SVF9"/>
    <mergeCell ref="SVG7:SVG9"/>
    <mergeCell ref="SUV7:SUV9"/>
    <mergeCell ref="SUW7:SUW9"/>
    <mergeCell ref="SUX7:SUY7"/>
    <mergeCell ref="SUZ7:SUZ9"/>
    <mergeCell ref="SVA7:SVA9"/>
    <mergeCell ref="SUP7:SUP9"/>
    <mergeCell ref="SUQ7:SUQ9"/>
    <mergeCell ref="SUR7:SUR9"/>
    <mergeCell ref="SUS7:SUT7"/>
    <mergeCell ref="SUU7:SUU9"/>
    <mergeCell ref="SUI7:SUJ7"/>
    <mergeCell ref="SUK7:SUK9"/>
    <mergeCell ref="SUL7:SUL9"/>
    <mergeCell ref="SUM7:SUM9"/>
    <mergeCell ref="SUN7:SUO7"/>
    <mergeCell ref="SUC7:SUC9"/>
    <mergeCell ref="SUD7:SUE7"/>
    <mergeCell ref="SUF7:SUF9"/>
    <mergeCell ref="SUG7:SUG9"/>
    <mergeCell ref="SUH7:SUH9"/>
    <mergeCell ref="STW7:STW9"/>
    <mergeCell ref="STX7:STX9"/>
    <mergeCell ref="STY7:STZ7"/>
    <mergeCell ref="SUA7:SUA9"/>
    <mergeCell ref="SUB7:SUB9"/>
    <mergeCell ref="STQ7:STQ9"/>
    <mergeCell ref="STR7:STR9"/>
    <mergeCell ref="STS7:STS9"/>
    <mergeCell ref="STT7:STU7"/>
    <mergeCell ref="STV7:STV9"/>
    <mergeCell ref="STJ7:STK7"/>
    <mergeCell ref="STL7:STL9"/>
    <mergeCell ref="STM7:STM9"/>
    <mergeCell ref="STN7:STN9"/>
    <mergeCell ref="STO7:STP7"/>
    <mergeCell ref="STD7:STD9"/>
    <mergeCell ref="STE7:STF7"/>
    <mergeCell ref="STG7:STG9"/>
    <mergeCell ref="STH7:STH9"/>
    <mergeCell ref="STI7:STI9"/>
    <mergeCell ref="SSX7:SSX9"/>
    <mergeCell ref="SSY7:SSY9"/>
    <mergeCell ref="SSZ7:STA7"/>
    <mergeCell ref="STB7:STB9"/>
    <mergeCell ref="STC7:STC9"/>
    <mergeCell ref="SSR7:SSR9"/>
    <mergeCell ref="SSS7:SSS9"/>
    <mergeCell ref="SST7:SST9"/>
    <mergeCell ref="SSU7:SSV7"/>
    <mergeCell ref="SSW7:SSW9"/>
    <mergeCell ref="SSK7:SSL7"/>
    <mergeCell ref="SSM7:SSM9"/>
    <mergeCell ref="SSN7:SSN9"/>
    <mergeCell ref="SSO7:SSO9"/>
    <mergeCell ref="SSP7:SSQ7"/>
    <mergeCell ref="SSE7:SSE9"/>
    <mergeCell ref="SSF7:SSG7"/>
    <mergeCell ref="SSH7:SSH9"/>
    <mergeCell ref="SSI7:SSI9"/>
    <mergeCell ref="SSJ7:SSJ9"/>
    <mergeCell ref="SRY7:SRY9"/>
    <mergeCell ref="SRZ7:SRZ9"/>
    <mergeCell ref="SSA7:SSB7"/>
    <mergeCell ref="SSC7:SSC9"/>
    <mergeCell ref="SSD7:SSD9"/>
    <mergeCell ref="SRS7:SRS9"/>
    <mergeCell ref="SRT7:SRT9"/>
    <mergeCell ref="SRU7:SRU9"/>
    <mergeCell ref="SRV7:SRW7"/>
    <mergeCell ref="SRX7:SRX9"/>
    <mergeCell ref="SRL7:SRM7"/>
    <mergeCell ref="SRN7:SRN9"/>
    <mergeCell ref="SRO7:SRO9"/>
    <mergeCell ref="SRP7:SRP9"/>
    <mergeCell ref="SRQ7:SRR7"/>
    <mergeCell ref="SRF7:SRF9"/>
    <mergeCell ref="SRG7:SRH7"/>
    <mergeCell ref="SRI7:SRI9"/>
    <mergeCell ref="SRJ7:SRJ9"/>
    <mergeCell ref="SRK7:SRK9"/>
    <mergeCell ref="SQZ7:SQZ9"/>
    <mergeCell ref="SRA7:SRA9"/>
    <mergeCell ref="SRB7:SRC7"/>
    <mergeCell ref="SRD7:SRD9"/>
    <mergeCell ref="SRE7:SRE9"/>
    <mergeCell ref="SQT7:SQT9"/>
    <mergeCell ref="SQU7:SQU9"/>
    <mergeCell ref="SQV7:SQV9"/>
    <mergeCell ref="SQW7:SQX7"/>
    <mergeCell ref="SQY7:SQY9"/>
    <mergeCell ref="SQM7:SQN7"/>
    <mergeCell ref="SQO7:SQO9"/>
    <mergeCell ref="SQP7:SQP9"/>
    <mergeCell ref="SQQ7:SQQ9"/>
    <mergeCell ref="SQR7:SQS7"/>
    <mergeCell ref="SQG7:SQG9"/>
    <mergeCell ref="SQH7:SQI7"/>
    <mergeCell ref="SQJ7:SQJ9"/>
    <mergeCell ref="SQK7:SQK9"/>
    <mergeCell ref="SQL7:SQL9"/>
    <mergeCell ref="SQA7:SQA9"/>
    <mergeCell ref="SQB7:SQB9"/>
    <mergeCell ref="SQC7:SQD7"/>
    <mergeCell ref="SQE7:SQE9"/>
    <mergeCell ref="SQF7:SQF9"/>
    <mergeCell ref="SPU7:SPU9"/>
    <mergeCell ref="SPV7:SPV9"/>
    <mergeCell ref="SPW7:SPW9"/>
    <mergeCell ref="SPX7:SPY7"/>
    <mergeCell ref="SPZ7:SPZ9"/>
    <mergeCell ref="SPN7:SPO7"/>
    <mergeCell ref="SPP7:SPP9"/>
    <mergeCell ref="SPQ7:SPQ9"/>
    <mergeCell ref="SPR7:SPR9"/>
    <mergeCell ref="SPS7:SPT7"/>
    <mergeCell ref="SPH7:SPH9"/>
    <mergeCell ref="SPI7:SPJ7"/>
    <mergeCell ref="SPK7:SPK9"/>
    <mergeCell ref="SPL7:SPL9"/>
    <mergeCell ref="SPM7:SPM9"/>
    <mergeCell ref="SPB7:SPB9"/>
    <mergeCell ref="SPC7:SPC9"/>
    <mergeCell ref="SPD7:SPE7"/>
    <mergeCell ref="SPF7:SPF9"/>
    <mergeCell ref="SPG7:SPG9"/>
    <mergeCell ref="SOV7:SOV9"/>
    <mergeCell ref="SOW7:SOW9"/>
    <mergeCell ref="SOX7:SOX9"/>
    <mergeCell ref="SOY7:SOZ7"/>
    <mergeCell ref="SPA7:SPA9"/>
    <mergeCell ref="SOO7:SOP7"/>
    <mergeCell ref="SOQ7:SOQ9"/>
    <mergeCell ref="SOR7:SOR9"/>
    <mergeCell ref="SOS7:SOS9"/>
    <mergeCell ref="SOT7:SOU7"/>
    <mergeCell ref="SOI7:SOI9"/>
    <mergeCell ref="SOJ7:SOK7"/>
    <mergeCell ref="SOL7:SOL9"/>
    <mergeCell ref="SOM7:SOM9"/>
    <mergeCell ref="SON7:SON9"/>
    <mergeCell ref="SOC7:SOC9"/>
    <mergeCell ref="SOD7:SOD9"/>
    <mergeCell ref="SOE7:SOF7"/>
    <mergeCell ref="SOG7:SOG9"/>
    <mergeCell ref="SOH7:SOH9"/>
    <mergeCell ref="SNW7:SNW9"/>
    <mergeCell ref="SNX7:SNX9"/>
    <mergeCell ref="SNY7:SNY9"/>
    <mergeCell ref="SNZ7:SOA7"/>
    <mergeCell ref="SOB7:SOB9"/>
    <mergeCell ref="SNP7:SNQ7"/>
    <mergeCell ref="SNR7:SNR9"/>
    <mergeCell ref="SNS7:SNS9"/>
    <mergeCell ref="SNT7:SNT9"/>
    <mergeCell ref="SNU7:SNV7"/>
    <mergeCell ref="SNJ7:SNJ9"/>
    <mergeCell ref="SNK7:SNL7"/>
    <mergeCell ref="SNM7:SNM9"/>
    <mergeCell ref="SNN7:SNN9"/>
    <mergeCell ref="SNO7:SNO9"/>
    <mergeCell ref="SND7:SND9"/>
    <mergeCell ref="SNE7:SNE9"/>
    <mergeCell ref="SNF7:SNG7"/>
    <mergeCell ref="SNH7:SNH9"/>
    <mergeCell ref="SNI7:SNI9"/>
    <mergeCell ref="SMX7:SMX9"/>
    <mergeCell ref="SMY7:SMY9"/>
    <mergeCell ref="SMZ7:SMZ9"/>
    <mergeCell ref="SNA7:SNB7"/>
    <mergeCell ref="SNC7:SNC9"/>
    <mergeCell ref="SMQ7:SMR7"/>
    <mergeCell ref="SMS7:SMS9"/>
    <mergeCell ref="SMT7:SMT9"/>
    <mergeCell ref="SMU7:SMU9"/>
    <mergeCell ref="SMV7:SMW7"/>
    <mergeCell ref="SMK7:SMK9"/>
    <mergeCell ref="SML7:SMM7"/>
    <mergeCell ref="SMN7:SMN9"/>
    <mergeCell ref="SMO7:SMO9"/>
    <mergeCell ref="SMP7:SMP9"/>
    <mergeCell ref="SME7:SME9"/>
    <mergeCell ref="SMF7:SMF9"/>
    <mergeCell ref="SMG7:SMH7"/>
    <mergeCell ref="SMI7:SMI9"/>
    <mergeCell ref="SMJ7:SMJ9"/>
    <mergeCell ref="SLY7:SLY9"/>
    <mergeCell ref="SLZ7:SLZ9"/>
    <mergeCell ref="SMA7:SMA9"/>
    <mergeCell ref="SMB7:SMC7"/>
    <mergeCell ref="SMD7:SMD9"/>
    <mergeCell ref="SLR7:SLS7"/>
    <mergeCell ref="SLT7:SLT9"/>
    <mergeCell ref="SLU7:SLU9"/>
    <mergeCell ref="SLV7:SLV9"/>
    <mergeCell ref="SLW7:SLX7"/>
    <mergeCell ref="SLL7:SLL9"/>
    <mergeCell ref="SLM7:SLN7"/>
    <mergeCell ref="SLO7:SLO9"/>
    <mergeCell ref="SLP7:SLP9"/>
    <mergeCell ref="SLQ7:SLQ9"/>
    <mergeCell ref="SLF7:SLF9"/>
    <mergeCell ref="SLG7:SLG9"/>
    <mergeCell ref="SLH7:SLI7"/>
    <mergeCell ref="SLJ7:SLJ9"/>
    <mergeCell ref="SLK7:SLK9"/>
    <mergeCell ref="SKZ7:SKZ9"/>
    <mergeCell ref="SLA7:SLA9"/>
    <mergeCell ref="SLB7:SLB9"/>
    <mergeCell ref="SLC7:SLD7"/>
    <mergeCell ref="SLE7:SLE9"/>
    <mergeCell ref="SKS7:SKT7"/>
    <mergeCell ref="SKU7:SKU9"/>
    <mergeCell ref="SKV7:SKV9"/>
    <mergeCell ref="SKW7:SKW9"/>
    <mergeCell ref="SKX7:SKY7"/>
    <mergeCell ref="SKM7:SKM9"/>
    <mergeCell ref="SKN7:SKO7"/>
    <mergeCell ref="SKP7:SKP9"/>
    <mergeCell ref="SKQ7:SKQ9"/>
    <mergeCell ref="SKR7:SKR9"/>
    <mergeCell ref="SKG7:SKG9"/>
    <mergeCell ref="SKH7:SKH9"/>
    <mergeCell ref="SKI7:SKJ7"/>
    <mergeCell ref="SKK7:SKK9"/>
    <mergeCell ref="SKL7:SKL9"/>
    <mergeCell ref="SKA7:SKA9"/>
    <mergeCell ref="SKB7:SKB9"/>
    <mergeCell ref="SKC7:SKC9"/>
    <mergeCell ref="SKD7:SKE7"/>
    <mergeCell ref="SKF7:SKF9"/>
    <mergeCell ref="SJT7:SJU7"/>
    <mergeCell ref="SJV7:SJV9"/>
    <mergeCell ref="SJW7:SJW9"/>
    <mergeCell ref="SJX7:SJX9"/>
    <mergeCell ref="SJY7:SJZ7"/>
    <mergeCell ref="SJN7:SJN9"/>
    <mergeCell ref="SJO7:SJP7"/>
    <mergeCell ref="SJQ7:SJQ9"/>
    <mergeCell ref="SJR7:SJR9"/>
    <mergeCell ref="SJS7:SJS9"/>
    <mergeCell ref="SJH7:SJH9"/>
    <mergeCell ref="SJI7:SJI9"/>
    <mergeCell ref="SJJ7:SJK7"/>
    <mergeCell ref="SJL7:SJL9"/>
    <mergeCell ref="SJM7:SJM9"/>
    <mergeCell ref="SJB7:SJB9"/>
    <mergeCell ref="SJC7:SJC9"/>
    <mergeCell ref="SJD7:SJD9"/>
    <mergeCell ref="SJE7:SJF7"/>
    <mergeCell ref="SJG7:SJG9"/>
    <mergeCell ref="SIU7:SIV7"/>
    <mergeCell ref="SIW7:SIW9"/>
    <mergeCell ref="SIX7:SIX9"/>
    <mergeCell ref="SIY7:SIY9"/>
    <mergeCell ref="SIZ7:SJA7"/>
    <mergeCell ref="SIO7:SIO9"/>
    <mergeCell ref="SIP7:SIQ7"/>
    <mergeCell ref="SIR7:SIR9"/>
    <mergeCell ref="SIS7:SIS9"/>
    <mergeCell ref="SIT7:SIT9"/>
    <mergeCell ref="SII7:SII9"/>
    <mergeCell ref="SIJ7:SIJ9"/>
    <mergeCell ref="SIK7:SIL7"/>
    <mergeCell ref="SIM7:SIM9"/>
    <mergeCell ref="SIN7:SIN9"/>
    <mergeCell ref="SIC7:SIC9"/>
    <mergeCell ref="SID7:SID9"/>
    <mergeCell ref="SIE7:SIE9"/>
    <mergeCell ref="SIF7:SIG7"/>
    <mergeCell ref="SIH7:SIH9"/>
    <mergeCell ref="SHV7:SHW7"/>
    <mergeCell ref="SHX7:SHX9"/>
    <mergeCell ref="SHY7:SHY9"/>
    <mergeCell ref="SHZ7:SHZ9"/>
    <mergeCell ref="SIA7:SIB7"/>
    <mergeCell ref="SHP7:SHP9"/>
    <mergeCell ref="SHQ7:SHR7"/>
    <mergeCell ref="SHS7:SHS9"/>
    <mergeCell ref="SHT7:SHT9"/>
    <mergeCell ref="SHU7:SHU9"/>
    <mergeCell ref="SHJ7:SHJ9"/>
    <mergeCell ref="SHK7:SHK9"/>
    <mergeCell ref="SHL7:SHM7"/>
    <mergeCell ref="SHN7:SHN9"/>
    <mergeCell ref="SHO7:SHO9"/>
    <mergeCell ref="SHD7:SHD9"/>
    <mergeCell ref="SHE7:SHE9"/>
    <mergeCell ref="SHF7:SHF9"/>
    <mergeCell ref="SHG7:SHH7"/>
    <mergeCell ref="SHI7:SHI9"/>
    <mergeCell ref="SGW7:SGX7"/>
    <mergeCell ref="SGY7:SGY9"/>
    <mergeCell ref="SGZ7:SGZ9"/>
    <mergeCell ref="SHA7:SHA9"/>
    <mergeCell ref="SHB7:SHC7"/>
    <mergeCell ref="SGQ7:SGQ9"/>
    <mergeCell ref="SGR7:SGS7"/>
    <mergeCell ref="SGT7:SGT9"/>
    <mergeCell ref="SGU7:SGU9"/>
    <mergeCell ref="SGV7:SGV9"/>
    <mergeCell ref="SGK7:SGK9"/>
    <mergeCell ref="SGL7:SGL9"/>
    <mergeCell ref="SGM7:SGN7"/>
    <mergeCell ref="SGO7:SGO9"/>
    <mergeCell ref="SGP7:SGP9"/>
    <mergeCell ref="SGE7:SGE9"/>
    <mergeCell ref="SGF7:SGF9"/>
    <mergeCell ref="SGG7:SGG9"/>
    <mergeCell ref="SGH7:SGI7"/>
    <mergeCell ref="SGJ7:SGJ9"/>
    <mergeCell ref="SFX7:SFY7"/>
    <mergeCell ref="SFZ7:SFZ9"/>
    <mergeCell ref="SGA7:SGA9"/>
    <mergeCell ref="SGB7:SGB9"/>
    <mergeCell ref="SGC7:SGD7"/>
    <mergeCell ref="SFR7:SFR9"/>
    <mergeCell ref="SFS7:SFT7"/>
    <mergeCell ref="SFU7:SFU9"/>
    <mergeCell ref="SFV7:SFV9"/>
    <mergeCell ref="SFW7:SFW9"/>
    <mergeCell ref="SFL7:SFL9"/>
    <mergeCell ref="SFM7:SFM9"/>
    <mergeCell ref="SFN7:SFO7"/>
    <mergeCell ref="SFP7:SFP9"/>
    <mergeCell ref="SFQ7:SFQ9"/>
    <mergeCell ref="SFF7:SFF9"/>
    <mergeCell ref="SFG7:SFG9"/>
    <mergeCell ref="SFH7:SFH9"/>
    <mergeCell ref="SFI7:SFJ7"/>
    <mergeCell ref="SFK7:SFK9"/>
    <mergeCell ref="SEY7:SEZ7"/>
    <mergeCell ref="SFA7:SFA9"/>
    <mergeCell ref="SFB7:SFB9"/>
    <mergeCell ref="SFC7:SFC9"/>
    <mergeCell ref="SFD7:SFE7"/>
    <mergeCell ref="SES7:SES9"/>
    <mergeCell ref="SET7:SEU7"/>
    <mergeCell ref="SEV7:SEV9"/>
    <mergeCell ref="SEW7:SEW9"/>
    <mergeCell ref="SEX7:SEX9"/>
    <mergeCell ref="SEM7:SEM9"/>
    <mergeCell ref="SEN7:SEN9"/>
    <mergeCell ref="SEO7:SEP7"/>
    <mergeCell ref="SEQ7:SEQ9"/>
    <mergeCell ref="SER7:SER9"/>
    <mergeCell ref="SEG7:SEG9"/>
    <mergeCell ref="SEH7:SEH9"/>
    <mergeCell ref="SEI7:SEI9"/>
    <mergeCell ref="SEJ7:SEK7"/>
    <mergeCell ref="SEL7:SEL9"/>
    <mergeCell ref="SDZ7:SEA7"/>
    <mergeCell ref="SEB7:SEB9"/>
    <mergeCell ref="SEC7:SEC9"/>
    <mergeCell ref="SED7:SED9"/>
    <mergeCell ref="SEE7:SEF7"/>
    <mergeCell ref="SDT7:SDT9"/>
    <mergeCell ref="SDU7:SDV7"/>
    <mergeCell ref="SDW7:SDW9"/>
    <mergeCell ref="SDX7:SDX9"/>
    <mergeCell ref="SDY7:SDY9"/>
    <mergeCell ref="SDN7:SDN9"/>
    <mergeCell ref="SDO7:SDO9"/>
    <mergeCell ref="SDP7:SDQ7"/>
    <mergeCell ref="SDR7:SDR9"/>
    <mergeCell ref="SDS7:SDS9"/>
    <mergeCell ref="SDH7:SDH9"/>
    <mergeCell ref="SDI7:SDI9"/>
    <mergeCell ref="SDJ7:SDJ9"/>
    <mergeCell ref="SDK7:SDL7"/>
    <mergeCell ref="SDM7:SDM9"/>
    <mergeCell ref="SDA7:SDB7"/>
    <mergeCell ref="SDC7:SDC9"/>
    <mergeCell ref="SDD7:SDD9"/>
    <mergeCell ref="SDE7:SDE9"/>
    <mergeCell ref="SDF7:SDG7"/>
    <mergeCell ref="SCU7:SCU9"/>
    <mergeCell ref="SCV7:SCW7"/>
    <mergeCell ref="SCX7:SCX9"/>
    <mergeCell ref="SCY7:SCY9"/>
    <mergeCell ref="SCZ7:SCZ9"/>
    <mergeCell ref="SCO7:SCO9"/>
    <mergeCell ref="SCP7:SCP9"/>
    <mergeCell ref="SCQ7:SCR7"/>
    <mergeCell ref="SCS7:SCS9"/>
    <mergeCell ref="SCT7:SCT9"/>
    <mergeCell ref="SCI7:SCI9"/>
    <mergeCell ref="SCJ7:SCJ9"/>
    <mergeCell ref="SCK7:SCK9"/>
    <mergeCell ref="SCL7:SCM7"/>
    <mergeCell ref="SCN7:SCN9"/>
    <mergeCell ref="SCB7:SCC7"/>
    <mergeCell ref="SCD7:SCD9"/>
    <mergeCell ref="SCE7:SCE9"/>
    <mergeCell ref="SCF7:SCF9"/>
    <mergeCell ref="SCG7:SCH7"/>
    <mergeCell ref="SBV7:SBV9"/>
    <mergeCell ref="SBW7:SBX7"/>
    <mergeCell ref="SBY7:SBY9"/>
    <mergeCell ref="SBZ7:SBZ9"/>
    <mergeCell ref="SCA7:SCA9"/>
    <mergeCell ref="SBP7:SBP9"/>
    <mergeCell ref="SBQ7:SBQ9"/>
    <mergeCell ref="SBR7:SBS7"/>
    <mergeCell ref="SBT7:SBT9"/>
    <mergeCell ref="SBU7:SBU9"/>
    <mergeCell ref="SBJ7:SBJ9"/>
    <mergeCell ref="SBK7:SBK9"/>
    <mergeCell ref="SBL7:SBL9"/>
    <mergeCell ref="SBM7:SBN7"/>
    <mergeCell ref="SBO7:SBO9"/>
    <mergeCell ref="SBC7:SBD7"/>
    <mergeCell ref="SBE7:SBE9"/>
    <mergeCell ref="SBF7:SBF9"/>
    <mergeCell ref="SBG7:SBG9"/>
    <mergeCell ref="SBH7:SBI7"/>
    <mergeCell ref="SAW7:SAW9"/>
    <mergeCell ref="SAX7:SAY7"/>
    <mergeCell ref="SAZ7:SAZ9"/>
    <mergeCell ref="SBA7:SBA9"/>
    <mergeCell ref="SBB7:SBB9"/>
    <mergeCell ref="SAQ7:SAQ9"/>
    <mergeCell ref="SAR7:SAR9"/>
    <mergeCell ref="SAS7:SAT7"/>
    <mergeCell ref="SAU7:SAU9"/>
    <mergeCell ref="SAV7:SAV9"/>
    <mergeCell ref="SAK7:SAK9"/>
    <mergeCell ref="SAL7:SAL9"/>
    <mergeCell ref="SAM7:SAM9"/>
    <mergeCell ref="SAN7:SAO7"/>
    <mergeCell ref="SAP7:SAP9"/>
    <mergeCell ref="SAD7:SAE7"/>
    <mergeCell ref="SAF7:SAF9"/>
    <mergeCell ref="SAG7:SAG9"/>
    <mergeCell ref="SAH7:SAH9"/>
    <mergeCell ref="SAI7:SAJ7"/>
    <mergeCell ref="RZX7:RZX9"/>
    <mergeCell ref="RZY7:RZZ7"/>
    <mergeCell ref="SAA7:SAA9"/>
    <mergeCell ref="SAB7:SAB9"/>
    <mergeCell ref="SAC7:SAC9"/>
    <mergeCell ref="RZR7:RZR9"/>
    <mergeCell ref="RZS7:RZS9"/>
    <mergeCell ref="RZT7:RZU7"/>
    <mergeCell ref="RZV7:RZV9"/>
    <mergeCell ref="RZW7:RZW9"/>
    <mergeCell ref="RZL7:RZL9"/>
    <mergeCell ref="RZM7:RZM9"/>
    <mergeCell ref="RZN7:RZN9"/>
    <mergeCell ref="RZO7:RZP7"/>
    <mergeCell ref="RZQ7:RZQ9"/>
    <mergeCell ref="RZE7:RZF7"/>
    <mergeCell ref="RZG7:RZG9"/>
    <mergeCell ref="RZH7:RZH9"/>
    <mergeCell ref="RZI7:RZI9"/>
    <mergeCell ref="RZJ7:RZK7"/>
    <mergeCell ref="RYY7:RYY9"/>
    <mergeCell ref="RYZ7:RZA7"/>
    <mergeCell ref="RZB7:RZB9"/>
    <mergeCell ref="RZC7:RZC9"/>
    <mergeCell ref="RZD7:RZD9"/>
    <mergeCell ref="RYS7:RYS9"/>
    <mergeCell ref="RYT7:RYT9"/>
    <mergeCell ref="RYU7:RYV7"/>
    <mergeCell ref="RYW7:RYW9"/>
    <mergeCell ref="RYX7:RYX9"/>
    <mergeCell ref="RYM7:RYM9"/>
    <mergeCell ref="RYN7:RYN9"/>
    <mergeCell ref="RYO7:RYO9"/>
    <mergeCell ref="RYP7:RYQ7"/>
    <mergeCell ref="RYR7:RYR9"/>
    <mergeCell ref="RYF7:RYG7"/>
    <mergeCell ref="RYH7:RYH9"/>
    <mergeCell ref="RYI7:RYI9"/>
    <mergeCell ref="RYJ7:RYJ9"/>
    <mergeCell ref="RYK7:RYL7"/>
    <mergeCell ref="RXZ7:RXZ9"/>
    <mergeCell ref="RYA7:RYB7"/>
    <mergeCell ref="RYC7:RYC9"/>
    <mergeCell ref="RYD7:RYD9"/>
    <mergeCell ref="RYE7:RYE9"/>
    <mergeCell ref="RXT7:RXT9"/>
    <mergeCell ref="RXU7:RXU9"/>
    <mergeCell ref="RXV7:RXW7"/>
    <mergeCell ref="RXX7:RXX9"/>
    <mergeCell ref="RXY7:RXY9"/>
    <mergeCell ref="RXN7:RXN9"/>
    <mergeCell ref="RXO7:RXO9"/>
    <mergeCell ref="RXP7:RXP9"/>
    <mergeCell ref="RXQ7:RXR7"/>
    <mergeCell ref="RXS7:RXS9"/>
    <mergeCell ref="RXG7:RXH7"/>
    <mergeCell ref="RXI7:RXI9"/>
    <mergeCell ref="RXJ7:RXJ9"/>
    <mergeCell ref="RXK7:RXK9"/>
    <mergeCell ref="RXL7:RXM7"/>
    <mergeCell ref="RXA7:RXA9"/>
    <mergeCell ref="RXB7:RXC7"/>
    <mergeCell ref="RXD7:RXD9"/>
    <mergeCell ref="RXE7:RXE9"/>
    <mergeCell ref="RXF7:RXF9"/>
    <mergeCell ref="RWU7:RWU9"/>
    <mergeCell ref="RWV7:RWV9"/>
    <mergeCell ref="RWW7:RWX7"/>
    <mergeCell ref="RWY7:RWY9"/>
    <mergeCell ref="RWZ7:RWZ9"/>
    <mergeCell ref="RWO7:RWO9"/>
    <mergeCell ref="RWP7:RWP9"/>
    <mergeCell ref="RWQ7:RWQ9"/>
    <mergeCell ref="RWR7:RWS7"/>
    <mergeCell ref="RWT7:RWT9"/>
    <mergeCell ref="RWH7:RWI7"/>
    <mergeCell ref="RWJ7:RWJ9"/>
    <mergeCell ref="RWK7:RWK9"/>
    <mergeCell ref="RWL7:RWL9"/>
    <mergeCell ref="RWM7:RWN7"/>
    <mergeCell ref="RWB7:RWB9"/>
    <mergeCell ref="RWC7:RWD7"/>
    <mergeCell ref="RWE7:RWE9"/>
    <mergeCell ref="RWF7:RWF9"/>
    <mergeCell ref="RWG7:RWG9"/>
    <mergeCell ref="RVV7:RVV9"/>
    <mergeCell ref="RVW7:RVW9"/>
    <mergeCell ref="RVX7:RVY7"/>
    <mergeCell ref="RVZ7:RVZ9"/>
    <mergeCell ref="RWA7:RWA9"/>
    <mergeCell ref="RVP7:RVP9"/>
    <mergeCell ref="RVQ7:RVQ9"/>
    <mergeCell ref="RVR7:RVR9"/>
    <mergeCell ref="RVS7:RVT7"/>
    <mergeCell ref="RVU7:RVU9"/>
    <mergeCell ref="RVI7:RVJ7"/>
    <mergeCell ref="RVK7:RVK9"/>
    <mergeCell ref="RVL7:RVL9"/>
    <mergeCell ref="RVM7:RVM9"/>
    <mergeCell ref="RVN7:RVO7"/>
    <mergeCell ref="RVC7:RVC9"/>
    <mergeCell ref="RVD7:RVE7"/>
    <mergeCell ref="RVF7:RVF9"/>
    <mergeCell ref="RVG7:RVG9"/>
    <mergeCell ref="RVH7:RVH9"/>
    <mergeCell ref="RUW7:RUW9"/>
    <mergeCell ref="RUX7:RUX9"/>
    <mergeCell ref="RUY7:RUZ7"/>
    <mergeCell ref="RVA7:RVA9"/>
    <mergeCell ref="RVB7:RVB9"/>
    <mergeCell ref="RUQ7:RUQ9"/>
    <mergeCell ref="RUR7:RUR9"/>
    <mergeCell ref="RUS7:RUS9"/>
    <mergeCell ref="RUT7:RUU7"/>
    <mergeCell ref="RUV7:RUV9"/>
    <mergeCell ref="RUJ7:RUK7"/>
    <mergeCell ref="RUL7:RUL9"/>
    <mergeCell ref="RUM7:RUM9"/>
    <mergeCell ref="RUN7:RUN9"/>
    <mergeCell ref="RUO7:RUP7"/>
    <mergeCell ref="RUD7:RUD9"/>
    <mergeCell ref="RUE7:RUF7"/>
    <mergeCell ref="RUG7:RUG9"/>
    <mergeCell ref="RUH7:RUH9"/>
    <mergeCell ref="RUI7:RUI9"/>
    <mergeCell ref="RTX7:RTX9"/>
    <mergeCell ref="RTY7:RTY9"/>
    <mergeCell ref="RTZ7:RUA7"/>
    <mergeCell ref="RUB7:RUB9"/>
    <mergeCell ref="RUC7:RUC9"/>
    <mergeCell ref="RTR7:RTR9"/>
    <mergeCell ref="RTS7:RTS9"/>
    <mergeCell ref="RTT7:RTT9"/>
    <mergeCell ref="RTU7:RTV7"/>
    <mergeCell ref="RTW7:RTW9"/>
    <mergeCell ref="RTK7:RTL7"/>
    <mergeCell ref="RTM7:RTM9"/>
    <mergeCell ref="RTN7:RTN9"/>
    <mergeCell ref="RTO7:RTO9"/>
    <mergeCell ref="RTP7:RTQ7"/>
    <mergeCell ref="RTE7:RTE9"/>
    <mergeCell ref="RTF7:RTG7"/>
    <mergeCell ref="RTH7:RTH9"/>
    <mergeCell ref="RTI7:RTI9"/>
    <mergeCell ref="RTJ7:RTJ9"/>
    <mergeCell ref="RSY7:RSY9"/>
    <mergeCell ref="RSZ7:RSZ9"/>
    <mergeCell ref="RTA7:RTB7"/>
    <mergeCell ref="RTC7:RTC9"/>
    <mergeCell ref="RTD7:RTD9"/>
    <mergeCell ref="RSS7:RSS9"/>
    <mergeCell ref="RST7:RST9"/>
    <mergeCell ref="RSU7:RSU9"/>
    <mergeCell ref="RSV7:RSW7"/>
    <mergeCell ref="RSX7:RSX9"/>
    <mergeCell ref="RSL7:RSM7"/>
    <mergeCell ref="RSN7:RSN9"/>
    <mergeCell ref="RSO7:RSO9"/>
    <mergeCell ref="RSP7:RSP9"/>
    <mergeCell ref="RSQ7:RSR7"/>
    <mergeCell ref="RSF7:RSF9"/>
    <mergeCell ref="RSG7:RSH7"/>
    <mergeCell ref="RSI7:RSI9"/>
    <mergeCell ref="RSJ7:RSJ9"/>
    <mergeCell ref="RSK7:RSK9"/>
    <mergeCell ref="RRZ7:RRZ9"/>
    <mergeCell ref="RSA7:RSA9"/>
    <mergeCell ref="RSB7:RSC7"/>
    <mergeCell ref="RSD7:RSD9"/>
    <mergeCell ref="RSE7:RSE9"/>
    <mergeCell ref="RRT7:RRT9"/>
    <mergeCell ref="RRU7:RRU9"/>
    <mergeCell ref="RRV7:RRV9"/>
    <mergeCell ref="RRW7:RRX7"/>
    <mergeCell ref="RRY7:RRY9"/>
    <mergeCell ref="RRM7:RRN7"/>
    <mergeCell ref="RRO7:RRO9"/>
    <mergeCell ref="RRP7:RRP9"/>
    <mergeCell ref="RRQ7:RRQ9"/>
    <mergeCell ref="RRR7:RRS7"/>
    <mergeCell ref="RRG7:RRG9"/>
    <mergeCell ref="RRH7:RRI7"/>
    <mergeCell ref="RRJ7:RRJ9"/>
    <mergeCell ref="RRK7:RRK9"/>
    <mergeCell ref="RRL7:RRL9"/>
    <mergeCell ref="RRA7:RRA9"/>
    <mergeCell ref="RRB7:RRB9"/>
    <mergeCell ref="RRC7:RRD7"/>
    <mergeCell ref="RRE7:RRE9"/>
    <mergeCell ref="RRF7:RRF9"/>
    <mergeCell ref="RQU7:RQU9"/>
    <mergeCell ref="RQV7:RQV9"/>
    <mergeCell ref="RQW7:RQW9"/>
    <mergeCell ref="RQX7:RQY7"/>
    <mergeCell ref="RQZ7:RQZ9"/>
    <mergeCell ref="RQN7:RQO7"/>
    <mergeCell ref="RQP7:RQP9"/>
    <mergeCell ref="RQQ7:RQQ9"/>
    <mergeCell ref="RQR7:RQR9"/>
    <mergeCell ref="RQS7:RQT7"/>
    <mergeCell ref="RQH7:RQH9"/>
    <mergeCell ref="RQI7:RQJ7"/>
    <mergeCell ref="RQK7:RQK9"/>
    <mergeCell ref="RQL7:RQL9"/>
    <mergeCell ref="RQM7:RQM9"/>
    <mergeCell ref="RQB7:RQB9"/>
    <mergeCell ref="RQC7:RQC9"/>
    <mergeCell ref="RQD7:RQE7"/>
    <mergeCell ref="RQF7:RQF9"/>
    <mergeCell ref="RQG7:RQG9"/>
    <mergeCell ref="RPV7:RPV9"/>
    <mergeCell ref="RPW7:RPW9"/>
    <mergeCell ref="RPX7:RPX9"/>
    <mergeCell ref="RPY7:RPZ7"/>
    <mergeCell ref="RQA7:RQA9"/>
    <mergeCell ref="RPO7:RPP7"/>
    <mergeCell ref="RPQ7:RPQ9"/>
    <mergeCell ref="RPR7:RPR9"/>
    <mergeCell ref="RPS7:RPS9"/>
    <mergeCell ref="RPT7:RPU7"/>
    <mergeCell ref="RPI7:RPI9"/>
    <mergeCell ref="RPJ7:RPK7"/>
    <mergeCell ref="RPL7:RPL9"/>
    <mergeCell ref="RPM7:RPM9"/>
    <mergeCell ref="RPN7:RPN9"/>
    <mergeCell ref="RPC7:RPC9"/>
    <mergeCell ref="RPD7:RPD9"/>
    <mergeCell ref="RPE7:RPF7"/>
    <mergeCell ref="RPG7:RPG9"/>
    <mergeCell ref="RPH7:RPH9"/>
    <mergeCell ref="ROW7:ROW9"/>
    <mergeCell ref="ROX7:ROX9"/>
    <mergeCell ref="ROY7:ROY9"/>
    <mergeCell ref="ROZ7:RPA7"/>
    <mergeCell ref="RPB7:RPB9"/>
    <mergeCell ref="ROP7:ROQ7"/>
    <mergeCell ref="ROR7:ROR9"/>
    <mergeCell ref="ROS7:ROS9"/>
    <mergeCell ref="ROT7:ROT9"/>
    <mergeCell ref="ROU7:ROV7"/>
    <mergeCell ref="ROJ7:ROJ9"/>
    <mergeCell ref="ROK7:ROL7"/>
    <mergeCell ref="ROM7:ROM9"/>
    <mergeCell ref="RON7:RON9"/>
    <mergeCell ref="ROO7:ROO9"/>
    <mergeCell ref="ROD7:ROD9"/>
    <mergeCell ref="ROE7:ROE9"/>
    <mergeCell ref="ROF7:ROG7"/>
    <mergeCell ref="ROH7:ROH9"/>
    <mergeCell ref="ROI7:ROI9"/>
    <mergeCell ref="RNX7:RNX9"/>
    <mergeCell ref="RNY7:RNY9"/>
    <mergeCell ref="RNZ7:RNZ9"/>
    <mergeCell ref="ROA7:ROB7"/>
    <mergeCell ref="ROC7:ROC9"/>
    <mergeCell ref="RNQ7:RNR7"/>
    <mergeCell ref="RNS7:RNS9"/>
    <mergeCell ref="RNT7:RNT9"/>
    <mergeCell ref="RNU7:RNU9"/>
    <mergeCell ref="RNV7:RNW7"/>
    <mergeCell ref="RNK7:RNK9"/>
    <mergeCell ref="RNL7:RNM7"/>
    <mergeCell ref="RNN7:RNN9"/>
    <mergeCell ref="RNO7:RNO9"/>
    <mergeCell ref="RNP7:RNP9"/>
    <mergeCell ref="RNE7:RNE9"/>
    <mergeCell ref="RNF7:RNF9"/>
    <mergeCell ref="RNG7:RNH7"/>
    <mergeCell ref="RNI7:RNI9"/>
    <mergeCell ref="RNJ7:RNJ9"/>
    <mergeCell ref="RMY7:RMY9"/>
    <mergeCell ref="RMZ7:RMZ9"/>
    <mergeCell ref="RNA7:RNA9"/>
    <mergeCell ref="RNB7:RNC7"/>
    <mergeCell ref="RND7:RND9"/>
    <mergeCell ref="RMR7:RMS7"/>
    <mergeCell ref="RMT7:RMT9"/>
    <mergeCell ref="RMU7:RMU9"/>
    <mergeCell ref="RMV7:RMV9"/>
    <mergeCell ref="RMW7:RMX7"/>
    <mergeCell ref="RML7:RML9"/>
    <mergeCell ref="RMM7:RMN7"/>
    <mergeCell ref="RMO7:RMO9"/>
    <mergeCell ref="RMP7:RMP9"/>
    <mergeCell ref="RMQ7:RMQ9"/>
    <mergeCell ref="RMF7:RMF9"/>
    <mergeCell ref="RMG7:RMG9"/>
    <mergeCell ref="RMH7:RMI7"/>
    <mergeCell ref="RMJ7:RMJ9"/>
    <mergeCell ref="RMK7:RMK9"/>
    <mergeCell ref="RLZ7:RLZ9"/>
    <mergeCell ref="RMA7:RMA9"/>
    <mergeCell ref="RMB7:RMB9"/>
    <mergeCell ref="RMC7:RMD7"/>
    <mergeCell ref="RME7:RME9"/>
    <mergeCell ref="RLS7:RLT7"/>
    <mergeCell ref="RLU7:RLU9"/>
    <mergeCell ref="RLV7:RLV9"/>
    <mergeCell ref="RLW7:RLW9"/>
    <mergeCell ref="RLX7:RLY7"/>
    <mergeCell ref="RLM7:RLM9"/>
    <mergeCell ref="RLN7:RLO7"/>
    <mergeCell ref="RLP7:RLP9"/>
    <mergeCell ref="RLQ7:RLQ9"/>
    <mergeCell ref="RLR7:RLR9"/>
    <mergeCell ref="RLG7:RLG9"/>
    <mergeCell ref="RLH7:RLH9"/>
    <mergeCell ref="RLI7:RLJ7"/>
    <mergeCell ref="RLK7:RLK9"/>
    <mergeCell ref="RLL7:RLL9"/>
    <mergeCell ref="RLA7:RLA9"/>
    <mergeCell ref="RLB7:RLB9"/>
    <mergeCell ref="RLC7:RLC9"/>
    <mergeCell ref="RLD7:RLE7"/>
    <mergeCell ref="RLF7:RLF9"/>
    <mergeCell ref="RKT7:RKU7"/>
    <mergeCell ref="RKV7:RKV9"/>
    <mergeCell ref="RKW7:RKW9"/>
    <mergeCell ref="RKX7:RKX9"/>
    <mergeCell ref="RKY7:RKZ7"/>
    <mergeCell ref="RKN7:RKN9"/>
    <mergeCell ref="RKO7:RKP7"/>
    <mergeCell ref="RKQ7:RKQ9"/>
    <mergeCell ref="RKR7:RKR9"/>
    <mergeCell ref="RKS7:RKS9"/>
    <mergeCell ref="RKH7:RKH9"/>
    <mergeCell ref="RKI7:RKI9"/>
    <mergeCell ref="RKJ7:RKK7"/>
    <mergeCell ref="RKL7:RKL9"/>
    <mergeCell ref="RKM7:RKM9"/>
    <mergeCell ref="RKB7:RKB9"/>
    <mergeCell ref="RKC7:RKC9"/>
    <mergeCell ref="RKD7:RKD9"/>
    <mergeCell ref="RKE7:RKF7"/>
    <mergeCell ref="RKG7:RKG9"/>
    <mergeCell ref="RJU7:RJV7"/>
    <mergeCell ref="RJW7:RJW9"/>
    <mergeCell ref="RJX7:RJX9"/>
    <mergeCell ref="RJY7:RJY9"/>
    <mergeCell ref="RJZ7:RKA7"/>
    <mergeCell ref="RJO7:RJO9"/>
    <mergeCell ref="RJP7:RJQ7"/>
    <mergeCell ref="RJR7:RJR9"/>
    <mergeCell ref="RJS7:RJS9"/>
    <mergeCell ref="RJT7:RJT9"/>
    <mergeCell ref="RJI7:RJI9"/>
    <mergeCell ref="RJJ7:RJJ9"/>
    <mergeCell ref="RJK7:RJL7"/>
    <mergeCell ref="RJM7:RJM9"/>
    <mergeCell ref="RJN7:RJN9"/>
    <mergeCell ref="RJC7:RJC9"/>
    <mergeCell ref="RJD7:RJD9"/>
    <mergeCell ref="RJE7:RJE9"/>
    <mergeCell ref="RJF7:RJG7"/>
    <mergeCell ref="RJH7:RJH9"/>
    <mergeCell ref="RIV7:RIW7"/>
    <mergeCell ref="RIX7:RIX9"/>
    <mergeCell ref="RIY7:RIY9"/>
    <mergeCell ref="RIZ7:RIZ9"/>
    <mergeCell ref="RJA7:RJB7"/>
    <mergeCell ref="RIP7:RIP9"/>
    <mergeCell ref="RIQ7:RIR7"/>
    <mergeCell ref="RIS7:RIS9"/>
    <mergeCell ref="RIT7:RIT9"/>
    <mergeCell ref="RIU7:RIU9"/>
    <mergeCell ref="RIJ7:RIJ9"/>
    <mergeCell ref="RIK7:RIK9"/>
    <mergeCell ref="RIL7:RIM7"/>
    <mergeCell ref="RIN7:RIN9"/>
    <mergeCell ref="RIO7:RIO9"/>
    <mergeCell ref="RID7:RID9"/>
    <mergeCell ref="RIE7:RIE9"/>
    <mergeCell ref="RIF7:RIF9"/>
    <mergeCell ref="RIG7:RIH7"/>
    <mergeCell ref="RII7:RII9"/>
    <mergeCell ref="RHW7:RHX7"/>
    <mergeCell ref="RHY7:RHY9"/>
    <mergeCell ref="RHZ7:RHZ9"/>
    <mergeCell ref="RIA7:RIA9"/>
    <mergeCell ref="RIB7:RIC7"/>
    <mergeCell ref="RHQ7:RHQ9"/>
    <mergeCell ref="RHR7:RHS7"/>
    <mergeCell ref="RHT7:RHT9"/>
    <mergeCell ref="RHU7:RHU9"/>
    <mergeCell ref="RHV7:RHV9"/>
    <mergeCell ref="RHK7:RHK9"/>
    <mergeCell ref="RHL7:RHL9"/>
    <mergeCell ref="RHM7:RHN7"/>
    <mergeCell ref="RHO7:RHO9"/>
    <mergeCell ref="RHP7:RHP9"/>
    <mergeCell ref="RHE7:RHE9"/>
    <mergeCell ref="RHF7:RHF9"/>
    <mergeCell ref="RHG7:RHG9"/>
    <mergeCell ref="RHH7:RHI7"/>
    <mergeCell ref="RHJ7:RHJ9"/>
    <mergeCell ref="RGX7:RGY7"/>
    <mergeCell ref="RGZ7:RGZ9"/>
    <mergeCell ref="RHA7:RHA9"/>
    <mergeCell ref="RHB7:RHB9"/>
    <mergeCell ref="RHC7:RHD7"/>
    <mergeCell ref="RGR7:RGR9"/>
    <mergeCell ref="RGS7:RGT7"/>
    <mergeCell ref="RGU7:RGU9"/>
    <mergeCell ref="RGV7:RGV9"/>
    <mergeCell ref="RGW7:RGW9"/>
    <mergeCell ref="RGL7:RGL9"/>
    <mergeCell ref="RGM7:RGM9"/>
    <mergeCell ref="RGN7:RGO7"/>
    <mergeCell ref="RGP7:RGP9"/>
    <mergeCell ref="RGQ7:RGQ9"/>
    <mergeCell ref="RGF7:RGF9"/>
    <mergeCell ref="RGG7:RGG9"/>
    <mergeCell ref="RGH7:RGH9"/>
    <mergeCell ref="RGI7:RGJ7"/>
    <mergeCell ref="RGK7:RGK9"/>
    <mergeCell ref="RFY7:RFZ7"/>
    <mergeCell ref="RGA7:RGA9"/>
    <mergeCell ref="RGB7:RGB9"/>
    <mergeCell ref="RGC7:RGC9"/>
    <mergeCell ref="RGD7:RGE7"/>
    <mergeCell ref="RFS7:RFS9"/>
    <mergeCell ref="RFT7:RFU7"/>
    <mergeCell ref="RFV7:RFV9"/>
    <mergeCell ref="RFW7:RFW9"/>
    <mergeCell ref="RFX7:RFX9"/>
    <mergeCell ref="RFM7:RFM9"/>
    <mergeCell ref="RFN7:RFN9"/>
    <mergeCell ref="RFO7:RFP7"/>
    <mergeCell ref="RFQ7:RFQ9"/>
    <mergeCell ref="RFR7:RFR9"/>
    <mergeCell ref="RFG7:RFG9"/>
    <mergeCell ref="RFH7:RFH9"/>
    <mergeCell ref="RFI7:RFI9"/>
    <mergeCell ref="RFJ7:RFK7"/>
    <mergeCell ref="RFL7:RFL9"/>
    <mergeCell ref="REZ7:RFA7"/>
    <mergeCell ref="RFB7:RFB9"/>
    <mergeCell ref="RFC7:RFC9"/>
    <mergeCell ref="RFD7:RFD9"/>
    <mergeCell ref="RFE7:RFF7"/>
    <mergeCell ref="RET7:RET9"/>
    <mergeCell ref="REU7:REV7"/>
    <mergeCell ref="REW7:REW9"/>
    <mergeCell ref="REX7:REX9"/>
    <mergeCell ref="REY7:REY9"/>
    <mergeCell ref="REN7:REN9"/>
    <mergeCell ref="REO7:REO9"/>
    <mergeCell ref="REP7:REQ7"/>
    <mergeCell ref="RER7:RER9"/>
    <mergeCell ref="RES7:RES9"/>
    <mergeCell ref="REH7:REH9"/>
    <mergeCell ref="REI7:REI9"/>
    <mergeCell ref="REJ7:REJ9"/>
    <mergeCell ref="REK7:REL7"/>
    <mergeCell ref="REM7:REM9"/>
    <mergeCell ref="REA7:REB7"/>
    <mergeCell ref="REC7:REC9"/>
    <mergeCell ref="RED7:RED9"/>
    <mergeCell ref="REE7:REE9"/>
    <mergeCell ref="REF7:REG7"/>
    <mergeCell ref="RDU7:RDU9"/>
    <mergeCell ref="RDV7:RDW7"/>
    <mergeCell ref="RDX7:RDX9"/>
    <mergeCell ref="RDY7:RDY9"/>
    <mergeCell ref="RDZ7:RDZ9"/>
    <mergeCell ref="RDO7:RDO9"/>
    <mergeCell ref="RDP7:RDP9"/>
    <mergeCell ref="RDQ7:RDR7"/>
    <mergeCell ref="RDS7:RDS9"/>
    <mergeCell ref="RDT7:RDT9"/>
    <mergeCell ref="RDI7:RDI9"/>
    <mergeCell ref="RDJ7:RDJ9"/>
    <mergeCell ref="RDK7:RDK9"/>
    <mergeCell ref="RDL7:RDM7"/>
    <mergeCell ref="RDN7:RDN9"/>
    <mergeCell ref="RDB7:RDC7"/>
    <mergeCell ref="RDD7:RDD9"/>
    <mergeCell ref="RDE7:RDE9"/>
    <mergeCell ref="RDF7:RDF9"/>
    <mergeCell ref="RDG7:RDH7"/>
    <mergeCell ref="RCV7:RCV9"/>
    <mergeCell ref="RCW7:RCX7"/>
    <mergeCell ref="RCY7:RCY9"/>
    <mergeCell ref="RCZ7:RCZ9"/>
    <mergeCell ref="RDA7:RDA9"/>
    <mergeCell ref="RCP7:RCP9"/>
    <mergeCell ref="RCQ7:RCQ9"/>
    <mergeCell ref="RCR7:RCS7"/>
    <mergeCell ref="RCT7:RCT9"/>
    <mergeCell ref="RCU7:RCU9"/>
    <mergeCell ref="RCJ7:RCJ9"/>
    <mergeCell ref="RCK7:RCK9"/>
    <mergeCell ref="RCL7:RCL9"/>
    <mergeCell ref="RCM7:RCN7"/>
    <mergeCell ref="RCO7:RCO9"/>
    <mergeCell ref="RCC7:RCD7"/>
    <mergeCell ref="RCE7:RCE9"/>
    <mergeCell ref="RCF7:RCF9"/>
    <mergeCell ref="RCG7:RCG9"/>
    <mergeCell ref="RCH7:RCI7"/>
    <mergeCell ref="RBW7:RBW9"/>
    <mergeCell ref="RBX7:RBY7"/>
    <mergeCell ref="RBZ7:RBZ9"/>
    <mergeCell ref="RCA7:RCA9"/>
    <mergeCell ref="RCB7:RCB9"/>
    <mergeCell ref="RBQ7:RBQ9"/>
    <mergeCell ref="RBR7:RBR9"/>
    <mergeCell ref="RBS7:RBT7"/>
    <mergeCell ref="RBU7:RBU9"/>
    <mergeCell ref="RBV7:RBV9"/>
    <mergeCell ref="RBK7:RBK9"/>
    <mergeCell ref="RBL7:RBL9"/>
    <mergeCell ref="RBM7:RBM9"/>
    <mergeCell ref="RBN7:RBO7"/>
    <mergeCell ref="RBP7:RBP9"/>
    <mergeCell ref="RBD7:RBE7"/>
    <mergeCell ref="RBF7:RBF9"/>
    <mergeCell ref="RBG7:RBG9"/>
    <mergeCell ref="RBH7:RBH9"/>
    <mergeCell ref="RBI7:RBJ7"/>
    <mergeCell ref="RAX7:RAX9"/>
    <mergeCell ref="RAY7:RAZ7"/>
    <mergeCell ref="RBA7:RBA9"/>
    <mergeCell ref="RBB7:RBB9"/>
    <mergeCell ref="RBC7:RBC9"/>
    <mergeCell ref="RAR7:RAR9"/>
    <mergeCell ref="RAS7:RAS9"/>
    <mergeCell ref="RAT7:RAU7"/>
    <mergeCell ref="RAV7:RAV9"/>
    <mergeCell ref="RAW7:RAW9"/>
    <mergeCell ref="RAL7:RAL9"/>
    <mergeCell ref="RAM7:RAM9"/>
    <mergeCell ref="RAN7:RAN9"/>
    <mergeCell ref="RAO7:RAP7"/>
    <mergeCell ref="RAQ7:RAQ9"/>
    <mergeCell ref="RAE7:RAF7"/>
    <mergeCell ref="RAG7:RAG9"/>
    <mergeCell ref="RAH7:RAH9"/>
    <mergeCell ref="RAI7:RAI9"/>
    <mergeCell ref="RAJ7:RAK7"/>
    <mergeCell ref="QZY7:QZY9"/>
    <mergeCell ref="QZZ7:RAA7"/>
    <mergeCell ref="RAB7:RAB9"/>
    <mergeCell ref="RAC7:RAC9"/>
    <mergeCell ref="RAD7:RAD9"/>
    <mergeCell ref="QZS7:QZS9"/>
    <mergeCell ref="QZT7:QZT9"/>
    <mergeCell ref="QZU7:QZV7"/>
    <mergeCell ref="QZW7:QZW9"/>
    <mergeCell ref="QZX7:QZX9"/>
    <mergeCell ref="QZM7:QZM9"/>
    <mergeCell ref="QZN7:QZN9"/>
    <mergeCell ref="QZO7:QZO9"/>
    <mergeCell ref="QZP7:QZQ7"/>
    <mergeCell ref="QZR7:QZR9"/>
    <mergeCell ref="QZF7:QZG7"/>
    <mergeCell ref="QZH7:QZH9"/>
    <mergeCell ref="QZI7:QZI9"/>
    <mergeCell ref="QZJ7:QZJ9"/>
    <mergeCell ref="QZK7:QZL7"/>
    <mergeCell ref="QYZ7:QYZ9"/>
    <mergeCell ref="QZA7:QZB7"/>
    <mergeCell ref="QZC7:QZC9"/>
    <mergeCell ref="QZD7:QZD9"/>
    <mergeCell ref="QZE7:QZE9"/>
    <mergeCell ref="QYT7:QYT9"/>
    <mergeCell ref="QYU7:QYU9"/>
    <mergeCell ref="QYV7:QYW7"/>
    <mergeCell ref="QYX7:QYX9"/>
    <mergeCell ref="QYY7:QYY9"/>
    <mergeCell ref="QYN7:QYN9"/>
    <mergeCell ref="QYO7:QYO9"/>
    <mergeCell ref="QYP7:QYP9"/>
    <mergeCell ref="QYQ7:QYR7"/>
    <mergeCell ref="QYS7:QYS9"/>
    <mergeCell ref="QYG7:QYH7"/>
    <mergeCell ref="QYI7:QYI9"/>
    <mergeCell ref="QYJ7:QYJ9"/>
    <mergeCell ref="QYK7:QYK9"/>
    <mergeCell ref="QYL7:QYM7"/>
    <mergeCell ref="QYA7:QYA9"/>
    <mergeCell ref="QYB7:QYC7"/>
    <mergeCell ref="QYD7:QYD9"/>
    <mergeCell ref="QYE7:QYE9"/>
    <mergeCell ref="QYF7:QYF9"/>
    <mergeCell ref="QXU7:QXU9"/>
    <mergeCell ref="QXV7:QXV9"/>
    <mergeCell ref="QXW7:QXX7"/>
    <mergeCell ref="QXY7:QXY9"/>
    <mergeCell ref="QXZ7:QXZ9"/>
    <mergeCell ref="QXO7:QXO9"/>
    <mergeCell ref="QXP7:QXP9"/>
    <mergeCell ref="QXQ7:QXQ9"/>
    <mergeCell ref="QXR7:QXS7"/>
    <mergeCell ref="QXT7:QXT9"/>
    <mergeCell ref="QXH7:QXI7"/>
    <mergeCell ref="QXJ7:QXJ9"/>
    <mergeCell ref="QXK7:QXK9"/>
    <mergeCell ref="QXL7:QXL9"/>
    <mergeCell ref="QXM7:QXN7"/>
    <mergeCell ref="QXB7:QXB9"/>
    <mergeCell ref="QXC7:QXD7"/>
    <mergeCell ref="QXE7:QXE9"/>
    <mergeCell ref="QXF7:QXF9"/>
    <mergeCell ref="QXG7:QXG9"/>
    <mergeCell ref="QWV7:QWV9"/>
    <mergeCell ref="QWW7:QWW9"/>
    <mergeCell ref="QWX7:QWY7"/>
    <mergeCell ref="QWZ7:QWZ9"/>
    <mergeCell ref="QXA7:QXA9"/>
    <mergeCell ref="QWP7:QWP9"/>
    <mergeCell ref="QWQ7:QWQ9"/>
    <mergeCell ref="QWR7:QWR9"/>
    <mergeCell ref="QWS7:QWT7"/>
    <mergeCell ref="QWU7:QWU9"/>
    <mergeCell ref="QWI7:QWJ7"/>
    <mergeCell ref="QWK7:QWK9"/>
    <mergeCell ref="QWL7:QWL9"/>
    <mergeCell ref="QWM7:QWM9"/>
    <mergeCell ref="QWN7:QWO7"/>
    <mergeCell ref="QWC7:QWC9"/>
    <mergeCell ref="QWD7:QWE7"/>
    <mergeCell ref="QWF7:QWF9"/>
    <mergeCell ref="QWG7:QWG9"/>
    <mergeCell ref="QWH7:QWH9"/>
    <mergeCell ref="QVW7:QVW9"/>
    <mergeCell ref="QVX7:QVX9"/>
    <mergeCell ref="QVY7:QVZ7"/>
    <mergeCell ref="QWA7:QWA9"/>
    <mergeCell ref="QWB7:QWB9"/>
    <mergeCell ref="QVQ7:QVQ9"/>
    <mergeCell ref="QVR7:QVR9"/>
    <mergeCell ref="QVS7:QVS9"/>
    <mergeCell ref="QVT7:QVU7"/>
    <mergeCell ref="QVV7:QVV9"/>
    <mergeCell ref="QVJ7:QVK7"/>
    <mergeCell ref="QVL7:QVL9"/>
    <mergeCell ref="QVM7:QVM9"/>
    <mergeCell ref="QVN7:QVN9"/>
    <mergeCell ref="QVO7:QVP7"/>
    <mergeCell ref="QVD7:QVD9"/>
    <mergeCell ref="QVE7:QVF7"/>
    <mergeCell ref="QVG7:QVG9"/>
    <mergeCell ref="QVH7:QVH9"/>
    <mergeCell ref="QVI7:QVI9"/>
    <mergeCell ref="QUX7:QUX9"/>
    <mergeCell ref="QUY7:QUY9"/>
    <mergeCell ref="QUZ7:QVA7"/>
    <mergeCell ref="QVB7:QVB9"/>
    <mergeCell ref="QVC7:QVC9"/>
    <mergeCell ref="QUR7:QUR9"/>
    <mergeCell ref="QUS7:QUS9"/>
    <mergeCell ref="QUT7:QUT9"/>
    <mergeCell ref="QUU7:QUV7"/>
    <mergeCell ref="QUW7:QUW9"/>
    <mergeCell ref="QUK7:QUL7"/>
    <mergeCell ref="QUM7:QUM9"/>
    <mergeCell ref="QUN7:QUN9"/>
    <mergeCell ref="QUO7:QUO9"/>
    <mergeCell ref="QUP7:QUQ7"/>
    <mergeCell ref="QUE7:QUE9"/>
    <mergeCell ref="QUF7:QUG7"/>
    <mergeCell ref="QUH7:QUH9"/>
    <mergeCell ref="QUI7:QUI9"/>
    <mergeCell ref="QUJ7:QUJ9"/>
    <mergeCell ref="QTY7:QTY9"/>
    <mergeCell ref="QTZ7:QTZ9"/>
    <mergeCell ref="QUA7:QUB7"/>
    <mergeCell ref="QUC7:QUC9"/>
    <mergeCell ref="QUD7:QUD9"/>
    <mergeCell ref="QTS7:QTS9"/>
    <mergeCell ref="QTT7:QTT9"/>
    <mergeCell ref="QTU7:QTU9"/>
    <mergeCell ref="QTV7:QTW7"/>
    <mergeCell ref="QTX7:QTX9"/>
    <mergeCell ref="QTL7:QTM7"/>
    <mergeCell ref="QTN7:QTN9"/>
    <mergeCell ref="QTO7:QTO9"/>
    <mergeCell ref="QTP7:QTP9"/>
    <mergeCell ref="QTQ7:QTR7"/>
    <mergeCell ref="QTF7:QTF9"/>
    <mergeCell ref="QTG7:QTH7"/>
    <mergeCell ref="QTI7:QTI9"/>
    <mergeCell ref="QTJ7:QTJ9"/>
    <mergeCell ref="QTK7:QTK9"/>
    <mergeCell ref="QSZ7:QSZ9"/>
    <mergeCell ref="QTA7:QTA9"/>
    <mergeCell ref="QTB7:QTC7"/>
    <mergeCell ref="QTD7:QTD9"/>
    <mergeCell ref="QTE7:QTE9"/>
    <mergeCell ref="QST7:QST9"/>
    <mergeCell ref="QSU7:QSU9"/>
    <mergeCell ref="QSV7:QSV9"/>
    <mergeCell ref="QSW7:QSX7"/>
    <mergeCell ref="QSY7:QSY9"/>
    <mergeCell ref="QSM7:QSN7"/>
    <mergeCell ref="QSO7:QSO9"/>
    <mergeCell ref="QSP7:QSP9"/>
    <mergeCell ref="QSQ7:QSQ9"/>
    <mergeCell ref="QSR7:QSS7"/>
    <mergeCell ref="QSG7:QSG9"/>
    <mergeCell ref="QSH7:QSI7"/>
    <mergeCell ref="QSJ7:QSJ9"/>
    <mergeCell ref="QSK7:QSK9"/>
    <mergeCell ref="QSL7:QSL9"/>
    <mergeCell ref="QSA7:QSA9"/>
    <mergeCell ref="QSB7:QSB9"/>
    <mergeCell ref="QSC7:QSD7"/>
    <mergeCell ref="QSE7:QSE9"/>
    <mergeCell ref="QSF7:QSF9"/>
    <mergeCell ref="QRU7:QRU9"/>
    <mergeCell ref="QRV7:QRV9"/>
    <mergeCell ref="QRW7:QRW9"/>
    <mergeCell ref="QRX7:QRY7"/>
    <mergeCell ref="QRZ7:QRZ9"/>
    <mergeCell ref="QRN7:QRO7"/>
    <mergeCell ref="QRP7:QRP9"/>
    <mergeCell ref="QRQ7:QRQ9"/>
    <mergeCell ref="QRR7:QRR9"/>
    <mergeCell ref="QRS7:QRT7"/>
    <mergeCell ref="QRH7:QRH9"/>
    <mergeCell ref="QRI7:QRJ7"/>
    <mergeCell ref="QRK7:QRK9"/>
    <mergeCell ref="QRL7:QRL9"/>
    <mergeCell ref="QRM7:QRM9"/>
    <mergeCell ref="QRB7:QRB9"/>
    <mergeCell ref="QRC7:QRC9"/>
    <mergeCell ref="QRD7:QRE7"/>
    <mergeCell ref="QRF7:QRF9"/>
    <mergeCell ref="QRG7:QRG9"/>
    <mergeCell ref="QQV7:QQV9"/>
    <mergeCell ref="QQW7:QQW9"/>
    <mergeCell ref="QQX7:QQX9"/>
    <mergeCell ref="QQY7:QQZ7"/>
    <mergeCell ref="QRA7:QRA9"/>
    <mergeCell ref="QQO7:QQP7"/>
    <mergeCell ref="QQQ7:QQQ9"/>
    <mergeCell ref="QQR7:QQR9"/>
    <mergeCell ref="QQS7:QQS9"/>
    <mergeCell ref="QQT7:QQU7"/>
    <mergeCell ref="QQI7:QQI9"/>
    <mergeCell ref="QQJ7:QQK7"/>
    <mergeCell ref="QQL7:QQL9"/>
    <mergeCell ref="QQM7:QQM9"/>
    <mergeCell ref="QQN7:QQN9"/>
    <mergeCell ref="QQC7:QQC9"/>
    <mergeCell ref="QQD7:QQD9"/>
    <mergeCell ref="QQE7:QQF7"/>
    <mergeCell ref="QQG7:QQG9"/>
    <mergeCell ref="QQH7:QQH9"/>
    <mergeCell ref="QPW7:QPW9"/>
    <mergeCell ref="QPX7:QPX9"/>
    <mergeCell ref="QPY7:QPY9"/>
    <mergeCell ref="QPZ7:QQA7"/>
    <mergeCell ref="QQB7:QQB9"/>
    <mergeCell ref="QPP7:QPQ7"/>
    <mergeCell ref="QPR7:QPR9"/>
    <mergeCell ref="QPS7:QPS9"/>
    <mergeCell ref="QPT7:QPT9"/>
    <mergeCell ref="QPU7:QPV7"/>
    <mergeCell ref="QPJ7:QPJ9"/>
    <mergeCell ref="QPK7:QPL7"/>
    <mergeCell ref="QPM7:QPM9"/>
    <mergeCell ref="QPN7:QPN9"/>
    <mergeCell ref="QPO7:QPO9"/>
    <mergeCell ref="QPD7:QPD9"/>
    <mergeCell ref="QPE7:QPE9"/>
    <mergeCell ref="QPF7:QPG7"/>
    <mergeCell ref="QPH7:QPH9"/>
    <mergeCell ref="QPI7:QPI9"/>
    <mergeCell ref="QOX7:QOX9"/>
    <mergeCell ref="QOY7:QOY9"/>
    <mergeCell ref="QOZ7:QOZ9"/>
    <mergeCell ref="QPA7:QPB7"/>
    <mergeCell ref="QPC7:QPC9"/>
    <mergeCell ref="QOQ7:QOR7"/>
    <mergeCell ref="QOS7:QOS9"/>
    <mergeCell ref="QOT7:QOT9"/>
    <mergeCell ref="QOU7:QOU9"/>
    <mergeCell ref="QOV7:QOW7"/>
    <mergeCell ref="QOK7:QOK9"/>
    <mergeCell ref="QOL7:QOM7"/>
    <mergeCell ref="QON7:QON9"/>
    <mergeCell ref="QOO7:QOO9"/>
    <mergeCell ref="QOP7:QOP9"/>
    <mergeCell ref="QOE7:QOE9"/>
    <mergeCell ref="QOF7:QOF9"/>
    <mergeCell ref="QOG7:QOH7"/>
    <mergeCell ref="QOI7:QOI9"/>
    <mergeCell ref="QOJ7:QOJ9"/>
    <mergeCell ref="QNY7:QNY9"/>
    <mergeCell ref="QNZ7:QNZ9"/>
    <mergeCell ref="QOA7:QOA9"/>
    <mergeCell ref="QOB7:QOC7"/>
    <mergeCell ref="QOD7:QOD9"/>
    <mergeCell ref="QNR7:QNS7"/>
    <mergeCell ref="QNT7:QNT9"/>
    <mergeCell ref="QNU7:QNU9"/>
    <mergeCell ref="QNV7:QNV9"/>
    <mergeCell ref="QNW7:QNX7"/>
    <mergeCell ref="QNL7:QNL9"/>
    <mergeCell ref="QNM7:QNN7"/>
    <mergeCell ref="QNO7:QNO9"/>
    <mergeCell ref="QNP7:QNP9"/>
    <mergeCell ref="QNQ7:QNQ9"/>
    <mergeCell ref="QNF7:QNF9"/>
    <mergeCell ref="QNG7:QNG9"/>
    <mergeCell ref="QNH7:QNI7"/>
    <mergeCell ref="QNJ7:QNJ9"/>
    <mergeCell ref="QNK7:QNK9"/>
    <mergeCell ref="QMZ7:QMZ9"/>
    <mergeCell ref="QNA7:QNA9"/>
    <mergeCell ref="QNB7:QNB9"/>
    <mergeCell ref="QNC7:QND7"/>
    <mergeCell ref="QNE7:QNE9"/>
    <mergeCell ref="QMS7:QMT7"/>
    <mergeCell ref="QMU7:QMU9"/>
    <mergeCell ref="QMV7:QMV9"/>
    <mergeCell ref="QMW7:QMW9"/>
    <mergeCell ref="QMX7:QMY7"/>
    <mergeCell ref="QMM7:QMM9"/>
    <mergeCell ref="QMN7:QMO7"/>
    <mergeCell ref="QMP7:QMP9"/>
    <mergeCell ref="QMQ7:QMQ9"/>
    <mergeCell ref="QMR7:QMR9"/>
    <mergeCell ref="QMG7:QMG9"/>
    <mergeCell ref="QMH7:QMH9"/>
    <mergeCell ref="QMI7:QMJ7"/>
    <mergeCell ref="QMK7:QMK9"/>
    <mergeCell ref="QML7:QML9"/>
    <mergeCell ref="QMA7:QMA9"/>
    <mergeCell ref="QMB7:QMB9"/>
    <mergeCell ref="QMC7:QMC9"/>
    <mergeCell ref="QMD7:QME7"/>
    <mergeCell ref="QMF7:QMF9"/>
    <mergeCell ref="QLT7:QLU7"/>
    <mergeCell ref="QLV7:QLV9"/>
    <mergeCell ref="QLW7:QLW9"/>
    <mergeCell ref="QLX7:QLX9"/>
    <mergeCell ref="QLY7:QLZ7"/>
    <mergeCell ref="QLN7:QLN9"/>
    <mergeCell ref="QLO7:QLP7"/>
    <mergeCell ref="QLQ7:QLQ9"/>
    <mergeCell ref="QLR7:QLR9"/>
    <mergeCell ref="QLS7:QLS9"/>
    <mergeCell ref="QLH7:QLH9"/>
    <mergeCell ref="QLI7:QLI9"/>
    <mergeCell ref="QLJ7:QLK7"/>
    <mergeCell ref="QLL7:QLL9"/>
    <mergeCell ref="QLM7:QLM9"/>
    <mergeCell ref="QLB7:QLB9"/>
    <mergeCell ref="QLC7:QLC9"/>
    <mergeCell ref="QLD7:QLD9"/>
    <mergeCell ref="QLE7:QLF7"/>
    <mergeCell ref="QLG7:QLG9"/>
    <mergeCell ref="QKU7:QKV7"/>
    <mergeCell ref="QKW7:QKW9"/>
    <mergeCell ref="QKX7:QKX9"/>
    <mergeCell ref="QKY7:QKY9"/>
    <mergeCell ref="QKZ7:QLA7"/>
    <mergeCell ref="QKO7:QKO9"/>
    <mergeCell ref="QKP7:QKQ7"/>
    <mergeCell ref="QKR7:QKR9"/>
    <mergeCell ref="QKS7:QKS9"/>
    <mergeCell ref="QKT7:QKT9"/>
    <mergeCell ref="QKI7:QKI9"/>
    <mergeCell ref="QKJ7:QKJ9"/>
    <mergeCell ref="QKK7:QKL7"/>
    <mergeCell ref="QKM7:QKM9"/>
    <mergeCell ref="QKN7:QKN9"/>
    <mergeCell ref="QKC7:QKC9"/>
    <mergeCell ref="QKD7:QKD9"/>
    <mergeCell ref="QKE7:QKE9"/>
    <mergeCell ref="QKF7:QKG7"/>
    <mergeCell ref="QKH7:QKH9"/>
    <mergeCell ref="QJV7:QJW7"/>
    <mergeCell ref="QJX7:QJX9"/>
    <mergeCell ref="QJY7:QJY9"/>
    <mergeCell ref="QJZ7:QJZ9"/>
    <mergeCell ref="QKA7:QKB7"/>
    <mergeCell ref="QJP7:QJP9"/>
    <mergeCell ref="QJQ7:QJR7"/>
    <mergeCell ref="QJS7:QJS9"/>
    <mergeCell ref="QJT7:QJT9"/>
    <mergeCell ref="QJU7:QJU9"/>
    <mergeCell ref="QJJ7:QJJ9"/>
    <mergeCell ref="QJK7:QJK9"/>
    <mergeCell ref="QJL7:QJM7"/>
    <mergeCell ref="QJN7:QJN9"/>
    <mergeCell ref="QJO7:QJO9"/>
    <mergeCell ref="QJD7:QJD9"/>
    <mergeCell ref="QJE7:QJE9"/>
    <mergeCell ref="QJF7:QJF9"/>
    <mergeCell ref="QJG7:QJH7"/>
    <mergeCell ref="QJI7:QJI9"/>
    <mergeCell ref="QIW7:QIX7"/>
    <mergeCell ref="QIY7:QIY9"/>
    <mergeCell ref="QIZ7:QIZ9"/>
    <mergeCell ref="QJA7:QJA9"/>
    <mergeCell ref="QJB7:QJC7"/>
    <mergeCell ref="QIQ7:QIQ9"/>
    <mergeCell ref="QIR7:QIS7"/>
    <mergeCell ref="QIT7:QIT9"/>
    <mergeCell ref="QIU7:QIU9"/>
    <mergeCell ref="QIV7:QIV9"/>
    <mergeCell ref="QIK7:QIK9"/>
    <mergeCell ref="QIL7:QIL9"/>
    <mergeCell ref="QIM7:QIN7"/>
    <mergeCell ref="QIO7:QIO9"/>
    <mergeCell ref="QIP7:QIP9"/>
    <mergeCell ref="QIE7:QIE9"/>
    <mergeCell ref="QIF7:QIF9"/>
    <mergeCell ref="QIG7:QIG9"/>
    <mergeCell ref="QIH7:QII7"/>
    <mergeCell ref="QIJ7:QIJ9"/>
    <mergeCell ref="QHX7:QHY7"/>
    <mergeCell ref="QHZ7:QHZ9"/>
    <mergeCell ref="QIA7:QIA9"/>
    <mergeCell ref="QIB7:QIB9"/>
    <mergeCell ref="QIC7:QID7"/>
    <mergeCell ref="QHR7:QHR9"/>
    <mergeCell ref="QHS7:QHT7"/>
    <mergeCell ref="QHU7:QHU9"/>
    <mergeCell ref="QHV7:QHV9"/>
    <mergeCell ref="QHW7:QHW9"/>
    <mergeCell ref="QHL7:QHL9"/>
    <mergeCell ref="QHM7:QHM9"/>
    <mergeCell ref="QHN7:QHO7"/>
    <mergeCell ref="QHP7:QHP9"/>
    <mergeCell ref="QHQ7:QHQ9"/>
    <mergeCell ref="QHF7:QHF9"/>
    <mergeCell ref="QHG7:QHG9"/>
    <mergeCell ref="QHH7:QHH9"/>
    <mergeCell ref="QHI7:QHJ7"/>
    <mergeCell ref="QHK7:QHK9"/>
    <mergeCell ref="QGY7:QGZ7"/>
    <mergeCell ref="QHA7:QHA9"/>
    <mergeCell ref="QHB7:QHB9"/>
    <mergeCell ref="QHC7:QHC9"/>
    <mergeCell ref="QHD7:QHE7"/>
    <mergeCell ref="QGS7:QGS9"/>
    <mergeCell ref="QGT7:QGU7"/>
    <mergeCell ref="QGV7:QGV9"/>
    <mergeCell ref="QGW7:QGW9"/>
    <mergeCell ref="QGX7:QGX9"/>
    <mergeCell ref="QGM7:QGM9"/>
    <mergeCell ref="QGN7:QGN9"/>
    <mergeCell ref="QGO7:QGP7"/>
    <mergeCell ref="QGQ7:QGQ9"/>
    <mergeCell ref="QGR7:QGR9"/>
    <mergeCell ref="QGG7:QGG9"/>
    <mergeCell ref="QGH7:QGH9"/>
    <mergeCell ref="QGI7:QGI9"/>
    <mergeCell ref="QGJ7:QGK7"/>
    <mergeCell ref="QGL7:QGL9"/>
    <mergeCell ref="QFZ7:QGA7"/>
    <mergeCell ref="QGB7:QGB9"/>
    <mergeCell ref="QGC7:QGC9"/>
    <mergeCell ref="QGD7:QGD9"/>
    <mergeCell ref="QGE7:QGF7"/>
    <mergeCell ref="QFT7:QFT9"/>
    <mergeCell ref="QFU7:QFV7"/>
    <mergeCell ref="QFW7:QFW9"/>
    <mergeCell ref="QFX7:QFX9"/>
    <mergeCell ref="QFY7:QFY9"/>
    <mergeCell ref="QFN7:QFN9"/>
    <mergeCell ref="QFO7:QFO9"/>
    <mergeCell ref="QFP7:QFQ7"/>
    <mergeCell ref="QFR7:QFR9"/>
    <mergeCell ref="QFS7:QFS9"/>
    <mergeCell ref="QFH7:QFH9"/>
    <mergeCell ref="QFI7:QFI9"/>
    <mergeCell ref="QFJ7:QFJ9"/>
    <mergeCell ref="QFK7:QFL7"/>
    <mergeCell ref="QFM7:QFM9"/>
    <mergeCell ref="QFA7:QFB7"/>
    <mergeCell ref="QFC7:QFC9"/>
    <mergeCell ref="QFD7:QFD9"/>
    <mergeCell ref="QFE7:QFE9"/>
    <mergeCell ref="QFF7:QFG7"/>
    <mergeCell ref="QEU7:QEU9"/>
    <mergeCell ref="QEV7:QEW7"/>
    <mergeCell ref="QEX7:QEX9"/>
    <mergeCell ref="QEY7:QEY9"/>
    <mergeCell ref="QEZ7:QEZ9"/>
    <mergeCell ref="QEO7:QEO9"/>
    <mergeCell ref="QEP7:QEP9"/>
    <mergeCell ref="QEQ7:QER7"/>
    <mergeCell ref="QES7:QES9"/>
    <mergeCell ref="QET7:QET9"/>
    <mergeCell ref="QEI7:QEI9"/>
    <mergeCell ref="QEJ7:QEJ9"/>
    <mergeCell ref="QEK7:QEK9"/>
    <mergeCell ref="QEL7:QEM7"/>
    <mergeCell ref="QEN7:QEN9"/>
    <mergeCell ref="QEB7:QEC7"/>
    <mergeCell ref="QED7:QED9"/>
    <mergeCell ref="QEE7:QEE9"/>
    <mergeCell ref="QEF7:QEF9"/>
    <mergeCell ref="QEG7:QEH7"/>
    <mergeCell ref="QDV7:QDV9"/>
    <mergeCell ref="QDW7:QDX7"/>
    <mergeCell ref="QDY7:QDY9"/>
    <mergeCell ref="QDZ7:QDZ9"/>
    <mergeCell ref="QEA7:QEA9"/>
    <mergeCell ref="QDP7:QDP9"/>
    <mergeCell ref="QDQ7:QDQ9"/>
    <mergeCell ref="QDR7:QDS7"/>
    <mergeCell ref="QDT7:QDT9"/>
    <mergeCell ref="QDU7:QDU9"/>
    <mergeCell ref="QDJ7:QDJ9"/>
    <mergeCell ref="QDK7:QDK9"/>
    <mergeCell ref="QDL7:QDL9"/>
    <mergeCell ref="QDM7:QDN7"/>
    <mergeCell ref="QDO7:QDO9"/>
    <mergeCell ref="QDC7:QDD7"/>
    <mergeCell ref="QDE7:QDE9"/>
    <mergeCell ref="QDF7:QDF9"/>
    <mergeCell ref="QDG7:QDG9"/>
    <mergeCell ref="QDH7:QDI7"/>
    <mergeCell ref="QCW7:QCW9"/>
    <mergeCell ref="QCX7:QCY7"/>
    <mergeCell ref="QCZ7:QCZ9"/>
    <mergeCell ref="QDA7:QDA9"/>
    <mergeCell ref="QDB7:QDB9"/>
    <mergeCell ref="QCQ7:QCQ9"/>
    <mergeCell ref="QCR7:QCR9"/>
    <mergeCell ref="QCS7:QCT7"/>
    <mergeCell ref="QCU7:QCU9"/>
    <mergeCell ref="QCV7:QCV9"/>
    <mergeCell ref="QCK7:QCK9"/>
    <mergeCell ref="QCL7:QCL9"/>
    <mergeCell ref="QCM7:QCM9"/>
    <mergeCell ref="QCN7:QCO7"/>
    <mergeCell ref="QCP7:QCP9"/>
    <mergeCell ref="QCD7:QCE7"/>
    <mergeCell ref="QCF7:QCF9"/>
    <mergeCell ref="QCG7:QCG9"/>
    <mergeCell ref="QCH7:QCH9"/>
    <mergeCell ref="QCI7:QCJ7"/>
    <mergeCell ref="QBX7:QBX9"/>
    <mergeCell ref="QBY7:QBZ7"/>
    <mergeCell ref="QCA7:QCA9"/>
    <mergeCell ref="QCB7:QCB9"/>
    <mergeCell ref="QCC7:QCC9"/>
    <mergeCell ref="QBR7:QBR9"/>
    <mergeCell ref="QBS7:QBS9"/>
    <mergeCell ref="QBT7:QBU7"/>
    <mergeCell ref="QBV7:QBV9"/>
    <mergeCell ref="QBW7:QBW9"/>
    <mergeCell ref="QBL7:QBL9"/>
    <mergeCell ref="QBM7:QBM9"/>
    <mergeCell ref="QBN7:QBN9"/>
    <mergeCell ref="QBO7:QBP7"/>
    <mergeCell ref="QBQ7:QBQ9"/>
    <mergeCell ref="QBE7:QBF7"/>
    <mergeCell ref="QBG7:QBG9"/>
    <mergeCell ref="QBH7:QBH9"/>
    <mergeCell ref="QBI7:QBI9"/>
    <mergeCell ref="QBJ7:QBK7"/>
    <mergeCell ref="QAY7:QAY9"/>
    <mergeCell ref="QAZ7:QBA7"/>
    <mergeCell ref="QBB7:QBB9"/>
    <mergeCell ref="QBC7:QBC9"/>
    <mergeCell ref="QBD7:QBD9"/>
    <mergeCell ref="QAS7:QAS9"/>
    <mergeCell ref="QAT7:QAT9"/>
    <mergeCell ref="QAU7:QAV7"/>
    <mergeCell ref="QAW7:QAW9"/>
    <mergeCell ref="QAX7:QAX9"/>
    <mergeCell ref="QAM7:QAM9"/>
    <mergeCell ref="QAN7:QAN9"/>
    <mergeCell ref="QAO7:QAO9"/>
    <mergeCell ref="QAP7:QAQ7"/>
    <mergeCell ref="QAR7:QAR9"/>
    <mergeCell ref="QAF7:QAG7"/>
    <mergeCell ref="QAH7:QAH9"/>
    <mergeCell ref="QAI7:QAI9"/>
    <mergeCell ref="QAJ7:QAJ9"/>
    <mergeCell ref="QAK7:QAL7"/>
    <mergeCell ref="PZZ7:PZZ9"/>
    <mergeCell ref="QAA7:QAB7"/>
    <mergeCell ref="QAC7:QAC9"/>
    <mergeCell ref="QAD7:QAD9"/>
    <mergeCell ref="QAE7:QAE9"/>
    <mergeCell ref="PZT7:PZT9"/>
    <mergeCell ref="PZU7:PZU9"/>
    <mergeCell ref="PZV7:PZW7"/>
    <mergeCell ref="PZX7:PZX9"/>
    <mergeCell ref="PZY7:PZY9"/>
    <mergeCell ref="PZN7:PZN9"/>
    <mergeCell ref="PZO7:PZO9"/>
    <mergeCell ref="PZP7:PZP9"/>
    <mergeCell ref="PZQ7:PZR7"/>
    <mergeCell ref="PZS7:PZS9"/>
    <mergeCell ref="PZG7:PZH7"/>
    <mergeCell ref="PZI7:PZI9"/>
    <mergeCell ref="PZJ7:PZJ9"/>
    <mergeCell ref="PZK7:PZK9"/>
    <mergeCell ref="PZL7:PZM7"/>
    <mergeCell ref="PZA7:PZA9"/>
    <mergeCell ref="PZB7:PZC7"/>
    <mergeCell ref="PZD7:PZD9"/>
    <mergeCell ref="PZE7:PZE9"/>
    <mergeCell ref="PZF7:PZF9"/>
    <mergeCell ref="PYU7:PYU9"/>
    <mergeCell ref="PYV7:PYV9"/>
    <mergeCell ref="PYW7:PYX7"/>
    <mergeCell ref="PYY7:PYY9"/>
    <mergeCell ref="PYZ7:PYZ9"/>
    <mergeCell ref="PYO7:PYO9"/>
    <mergeCell ref="PYP7:PYP9"/>
    <mergeCell ref="PYQ7:PYQ9"/>
    <mergeCell ref="PYR7:PYS7"/>
    <mergeCell ref="PYT7:PYT9"/>
    <mergeCell ref="PYH7:PYI7"/>
    <mergeCell ref="PYJ7:PYJ9"/>
    <mergeCell ref="PYK7:PYK9"/>
    <mergeCell ref="PYL7:PYL9"/>
    <mergeCell ref="PYM7:PYN7"/>
    <mergeCell ref="PYB7:PYB9"/>
    <mergeCell ref="PYC7:PYD7"/>
    <mergeCell ref="PYE7:PYE9"/>
    <mergeCell ref="PYF7:PYF9"/>
    <mergeCell ref="PYG7:PYG9"/>
    <mergeCell ref="PXV7:PXV9"/>
    <mergeCell ref="PXW7:PXW9"/>
    <mergeCell ref="PXX7:PXY7"/>
    <mergeCell ref="PXZ7:PXZ9"/>
    <mergeCell ref="PYA7:PYA9"/>
    <mergeCell ref="PXP7:PXP9"/>
    <mergeCell ref="PXQ7:PXQ9"/>
    <mergeCell ref="PXR7:PXR9"/>
    <mergeCell ref="PXS7:PXT7"/>
    <mergeCell ref="PXU7:PXU9"/>
    <mergeCell ref="PXI7:PXJ7"/>
    <mergeCell ref="PXK7:PXK9"/>
    <mergeCell ref="PXL7:PXL9"/>
    <mergeCell ref="PXM7:PXM9"/>
    <mergeCell ref="PXN7:PXO7"/>
    <mergeCell ref="PXC7:PXC9"/>
    <mergeCell ref="PXD7:PXE7"/>
    <mergeCell ref="PXF7:PXF9"/>
    <mergeCell ref="PXG7:PXG9"/>
    <mergeCell ref="PXH7:PXH9"/>
    <mergeCell ref="PWW7:PWW9"/>
    <mergeCell ref="PWX7:PWX9"/>
    <mergeCell ref="PWY7:PWZ7"/>
    <mergeCell ref="PXA7:PXA9"/>
    <mergeCell ref="PXB7:PXB9"/>
    <mergeCell ref="PWQ7:PWQ9"/>
    <mergeCell ref="PWR7:PWR9"/>
    <mergeCell ref="PWS7:PWS9"/>
    <mergeCell ref="PWT7:PWU7"/>
    <mergeCell ref="PWV7:PWV9"/>
    <mergeCell ref="PWJ7:PWK7"/>
    <mergeCell ref="PWL7:PWL9"/>
    <mergeCell ref="PWM7:PWM9"/>
    <mergeCell ref="PWN7:PWN9"/>
    <mergeCell ref="PWO7:PWP7"/>
    <mergeCell ref="PWD7:PWD9"/>
    <mergeCell ref="PWE7:PWF7"/>
    <mergeCell ref="PWG7:PWG9"/>
    <mergeCell ref="PWH7:PWH9"/>
    <mergeCell ref="PWI7:PWI9"/>
    <mergeCell ref="PVX7:PVX9"/>
    <mergeCell ref="PVY7:PVY9"/>
    <mergeCell ref="PVZ7:PWA7"/>
    <mergeCell ref="PWB7:PWB9"/>
    <mergeCell ref="PWC7:PWC9"/>
    <mergeCell ref="PVR7:PVR9"/>
    <mergeCell ref="PVS7:PVS9"/>
    <mergeCell ref="PVT7:PVT9"/>
    <mergeCell ref="PVU7:PVV7"/>
    <mergeCell ref="PVW7:PVW9"/>
    <mergeCell ref="PVK7:PVL7"/>
    <mergeCell ref="PVM7:PVM9"/>
    <mergeCell ref="PVN7:PVN9"/>
    <mergeCell ref="PVO7:PVO9"/>
    <mergeCell ref="PVP7:PVQ7"/>
    <mergeCell ref="PVE7:PVE9"/>
    <mergeCell ref="PVF7:PVG7"/>
    <mergeCell ref="PVH7:PVH9"/>
    <mergeCell ref="PVI7:PVI9"/>
    <mergeCell ref="PVJ7:PVJ9"/>
    <mergeCell ref="PUY7:PUY9"/>
    <mergeCell ref="PUZ7:PUZ9"/>
    <mergeCell ref="PVA7:PVB7"/>
    <mergeCell ref="PVC7:PVC9"/>
    <mergeCell ref="PVD7:PVD9"/>
    <mergeCell ref="PUS7:PUS9"/>
    <mergeCell ref="PUT7:PUT9"/>
    <mergeCell ref="PUU7:PUU9"/>
    <mergeCell ref="PUV7:PUW7"/>
    <mergeCell ref="PUX7:PUX9"/>
    <mergeCell ref="PUL7:PUM7"/>
    <mergeCell ref="PUN7:PUN9"/>
    <mergeCell ref="PUO7:PUO9"/>
    <mergeCell ref="PUP7:PUP9"/>
    <mergeCell ref="PUQ7:PUR7"/>
    <mergeCell ref="PUF7:PUF9"/>
    <mergeCell ref="PUG7:PUH7"/>
    <mergeCell ref="PUI7:PUI9"/>
    <mergeCell ref="PUJ7:PUJ9"/>
    <mergeCell ref="PUK7:PUK9"/>
    <mergeCell ref="PTZ7:PTZ9"/>
    <mergeCell ref="PUA7:PUA9"/>
    <mergeCell ref="PUB7:PUC7"/>
    <mergeCell ref="PUD7:PUD9"/>
    <mergeCell ref="PUE7:PUE9"/>
    <mergeCell ref="PTT7:PTT9"/>
    <mergeCell ref="PTU7:PTU9"/>
    <mergeCell ref="PTV7:PTV9"/>
    <mergeCell ref="PTW7:PTX7"/>
    <mergeCell ref="PTY7:PTY9"/>
    <mergeCell ref="PTM7:PTN7"/>
    <mergeCell ref="PTO7:PTO9"/>
    <mergeCell ref="PTP7:PTP9"/>
    <mergeCell ref="PTQ7:PTQ9"/>
    <mergeCell ref="PTR7:PTS7"/>
    <mergeCell ref="PTG7:PTG9"/>
    <mergeCell ref="PTH7:PTI7"/>
    <mergeCell ref="PTJ7:PTJ9"/>
    <mergeCell ref="PTK7:PTK9"/>
    <mergeCell ref="PTL7:PTL9"/>
    <mergeCell ref="PTA7:PTA9"/>
    <mergeCell ref="PTB7:PTB9"/>
    <mergeCell ref="PTC7:PTD7"/>
    <mergeCell ref="PTE7:PTE9"/>
    <mergeCell ref="PTF7:PTF9"/>
    <mergeCell ref="PSU7:PSU9"/>
    <mergeCell ref="PSV7:PSV9"/>
    <mergeCell ref="PSW7:PSW9"/>
    <mergeCell ref="PSX7:PSY7"/>
    <mergeCell ref="PSZ7:PSZ9"/>
    <mergeCell ref="PSN7:PSO7"/>
    <mergeCell ref="PSP7:PSP9"/>
    <mergeCell ref="PSQ7:PSQ9"/>
    <mergeCell ref="PSR7:PSR9"/>
    <mergeCell ref="PSS7:PST7"/>
    <mergeCell ref="PSH7:PSH9"/>
    <mergeCell ref="PSI7:PSJ7"/>
    <mergeCell ref="PSK7:PSK9"/>
    <mergeCell ref="PSL7:PSL9"/>
    <mergeCell ref="PSM7:PSM9"/>
    <mergeCell ref="PSB7:PSB9"/>
    <mergeCell ref="PSC7:PSC9"/>
    <mergeCell ref="PSD7:PSE7"/>
    <mergeCell ref="PSF7:PSF9"/>
    <mergeCell ref="PSG7:PSG9"/>
    <mergeCell ref="PRV7:PRV9"/>
    <mergeCell ref="PRW7:PRW9"/>
    <mergeCell ref="PRX7:PRX9"/>
    <mergeCell ref="PRY7:PRZ7"/>
    <mergeCell ref="PSA7:PSA9"/>
    <mergeCell ref="PRO7:PRP7"/>
    <mergeCell ref="PRQ7:PRQ9"/>
    <mergeCell ref="PRR7:PRR9"/>
    <mergeCell ref="PRS7:PRS9"/>
    <mergeCell ref="PRT7:PRU7"/>
    <mergeCell ref="PRI7:PRI9"/>
    <mergeCell ref="PRJ7:PRK7"/>
    <mergeCell ref="PRL7:PRL9"/>
    <mergeCell ref="PRM7:PRM9"/>
    <mergeCell ref="PRN7:PRN9"/>
    <mergeCell ref="PRC7:PRC9"/>
    <mergeCell ref="PRD7:PRD9"/>
    <mergeCell ref="PRE7:PRF7"/>
    <mergeCell ref="PRG7:PRG9"/>
    <mergeCell ref="PRH7:PRH9"/>
    <mergeCell ref="PQW7:PQW9"/>
    <mergeCell ref="PQX7:PQX9"/>
    <mergeCell ref="PQY7:PQY9"/>
    <mergeCell ref="PQZ7:PRA7"/>
    <mergeCell ref="PRB7:PRB9"/>
    <mergeCell ref="PQP7:PQQ7"/>
    <mergeCell ref="PQR7:PQR9"/>
    <mergeCell ref="PQS7:PQS9"/>
    <mergeCell ref="PQT7:PQT9"/>
    <mergeCell ref="PQU7:PQV7"/>
    <mergeCell ref="PQJ7:PQJ9"/>
    <mergeCell ref="PQK7:PQL7"/>
    <mergeCell ref="PQM7:PQM9"/>
    <mergeCell ref="PQN7:PQN9"/>
    <mergeCell ref="PQO7:PQO9"/>
    <mergeCell ref="PQD7:PQD9"/>
    <mergeCell ref="PQE7:PQE9"/>
    <mergeCell ref="PQF7:PQG7"/>
    <mergeCell ref="PQH7:PQH9"/>
    <mergeCell ref="PQI7:PQI9"/>
    <mergeCell ref="PPX7:PPX9"/>
    <mergeCell ref="PPY7:PPY9"/>
    <mergeCell ref="PPZ7:PPZ9"/>
    <mergeCell ref="PQA7:PQB7"/>
    <mergeCell ref="PQC7:PQC9"/>
    <mergeCell ref="PPQ7:PPR7"/>
    <mergeCell ref="PPS7:PPS9"/>
    <mergeCell ref="PPT7:PPT9"/>
    <mergeCell ref="PPU7:PPU9"/>
    <mergeCell ref="PPV7:PPW7"/>
    <mergeCell ref="PPK7:PPK9"/>
    <mergeCell ref="PPL7:PPM7"/>
    <mergeCell ref="PPN7:PPN9"/>
    <mergeCell ref="PPO7:PPO9"/>
    <mergeCell ref="PPP7:PPP9"/>
    <mergeCell ref="PPE7:PPE9"/>
    <mergeCell ref="PPF7:PPF9"/>
    <mergeCell ref="PPG7:PPH7"/>
    <mergeCell ref="PPI7:PPI9"/>
    <mergeCell ref="PPJ7:PPJ9"/>
    <mergeCell ref="POY7:POY9"/>
    <mergeCell ref="POZ7:POZ9"/>
    <mergeCell ref="PPA7:PPA9"/>
    <mergeCell ref="PPB7:PPC7"/>
    <mergeCell ref="PPD7:PPD9"/>
    <mergeCell ref="POR7:POS7"/>
    <mergeCell ref="POT7:POT9"/>
    <mergeCell ref="POU7:POU9"/>
    <mergeCell ref="POV7:POV9"/>
    <mergeCell ref="POW7:POX7"/>
    <mergeCell ref="POL7:POL9"/>
    <mergeCell ref="POM7:PON7"/>
    <mergeCell ref="POO7:POO9"/>
    <mergeCell ref="POP7:POP9"/>
    <mergeCell ref="POQ7:POQ9"/>
    <mergeCell ref="POF7:POF9"/>
    <mergeCell ref="POG7:POG9"/>
    <mergeCell ref="POH7:POI7"/>
    <mergeCell ref="POJ7:POJ9"/>
    <mergeCell ref="POK7:POK9"/>
    <mergeCell ref="PNZ7:PNZ9"/>
    <mergeCell ref="POA7:POA9"/>
    <mergeCell ref="POB7:POB9"/>
    <mergeCell ref="POC7:POD7"/>
    <mergeCell ref="POE7:POE9"/>
    <mergeCell ref="PNS7:PNT7"/>
    <mergeCell ref="PNU7:PNU9"/>
    <mergeCell ref="PNV7:PNV9"/>
    <mergeCell ref="PNW7:PNW9"/>
    <mergeCell ref="PNX7:PNY7"/>
    <mergeCell ref="PNM7:PNM9"/>
    <mergeCell ref="PNN7:PNO7"/>
    <mergeCell ref="PNP7:PNP9"/>
    <mergeCell ref="PNQ7:PNQ9"/>
    <mergeCell ref="PNR7:PNR9"/>
    <mergeCell ref="PNG7:PNG9"/>
    <mergeCell ref="PNH7:PNH9"/>
    <mergeCell ref="PNI7:PNJ7"/>
    <mergeCell ref="PNK7:PNK9"/>
    <mergeCell ref="PNL7:PNL9"/>
    <mergeCell ref="PNA7:PNA9"/>
    <mergeCell ref="PNB7:PNB9"/>
    <mergeCell ref="PNC7:PNC9"/>
    <mergeCell ref="PND7:PNE7"/>
    <mergeCell ref="PNF7:PNF9"/>
    <mergeCell ref="PMT7:PMU7"/>
    <mergeCell ref="PMV7:PMV9"/>
    <mergeCell ref="PMW7:PMW9"/>
    <mergeCell ref="PMX7:PMX9"/>
    <mergeCell ref="PMY7:PMZ7"/>
    <mergeCell ref="PMN7:PMN9"/>
    <mergeCell ref="PMO7:PMP7"/>
    <mergeCell ref="PMQ7:PMQ9"/>
    <mergeCell ref="PMR7:PMR9"/>
    <mergeCell ref="PMS7:PMS9"/>
    <mergeCell ref="PMH7:PMH9"/>
    <mergeCell ref="PMI7:PMI9"/>
    <mergeCell ref="PMJ7:PMK7"/>
    <mergeCell ref="PML7:PML9"/>
    <mergeCell ref="PMM7:PMM9"/>
    <mergeCell ref="PMB7:PMB9"/>
    <mergeCell ref="PMC7:PMC9"/>
    <mergeCell ref="PMD7:PMD9"/>
    <mergeCell ref="PME7:PMF7"/>
    <mergeCell ref="PMG7:PMG9"/>
    <mergeCell ref="PLU7:PLV7"/>
    <mergeCell ref="PLW7:PLW9"/>
    <mergeCell ref="PLX7:PLX9"/>
    <mergeCell ref="PLY7:PLY9"/>
    <mergeCell ref="PLZ7:PMA7"/>
    <mergeCell ref="PLO7:PLO9"/>
    <mergeCell ref="PLP7:PLQ7"/>
    <mergeCell ref="PLR7:PLR9"/>
    <mergeCell ref="PLS7:PLS9"/>
    <mergeCell ref="PLT7:PLT9"/>
    <mergeCell ref="PLI7:PLI9"/>
    <mergeCell ref="PLJ7:PLJ9"/>
    <mergeCell ref="PLK7:PLL7"/>
    <mergeCell ref="PLM7:PLM9"/>
    <mergeCell ref="PLN7:PLN9"/>
    <mergeCell ref="PLC7:PLC9"/>
    <mergeCell ref="PLD7:PLD9"/>
    <mergeCell ref="PLE7:PLE9"/>
    <mergeCell ref="PLF7:PLG7"/>
    <mergeCell ref="PLH7:PLH9"/>
    <mergeCell ref="PKV7:PKW7"/>
    <mergeCell ref="PKX7:PKX9"/>
    <mergeCell ref="PKY7:PKY9"/>
    <mergeCell ref="PKZ7:PKZ9"/>
    <mergeCell ref="PLA7:PLB7"/>
    <mergeCell ref="PKP7:PKP9"/>
    <mergeCell ref="PKQ7:PKR7"/>
    <mergeCell ref="PKS7:PKS9"/>
    <mergeCell ref="PKT7:PKT9"/>
    <mergeCell ref="PKU7:PKU9"/>
    <mergeCell ref="PKJ7:PKJ9"/>
    <mergeCell ref="PKK7:PKK9"/>
    <mergeCell ref="PKL7:PKM7"/>
    <mergeCell ref="PKN7:PKN9"/>
    <mergeCell ref="PKO7:PKO9"/>
    <mergeCell ref="PKD7:PKD9"/>
    <mergeCell ref="PKE7:PKE9"/>
    <mergeCell ref="PKF7:PKF9"/>
    <mergeCell ref="PKG7:PKH7"/>
    <mergeCell ref="PKI7:PKI9"/>
    <mergeCell ref="PJW7:PJX7"/>
    <mergeCell ref="PJY7:PJY9"/>
    <mergeCell ref="PJZ7:PJZ9"/>
    <mergeCell ref="PKA7:PKA9"/>
    <mergeCell ref="PKB7:PKC7"/>
    <mergeCell ref="PJQ7:PJQ9"/>
    <mergeCell ref="PJR7:PJS7"/>
    <mergeCell ref="PJT7:PJT9"/>
    <mergeCell ref="PJU7:PJU9"/>
    <mergeCell ref="PJV7:PJV9"/>
    <mergeCell ref="PJK7:PJK9"/>
    <mergeCell ref="PJL7:PJL9"/>
    <mergeCell ref="PJM7:PJN7"/>
    <mergeCell ref="PJO7:PJO9"/>
    <mergeCell ref="PJP7:PJP9"/>
    <mergeCell ref="PJE7:PJE9"/>
    <mergeCell ref="PJF7:PJF9"/>
    <mergeCell ref="PJG7:PJG9"/>
    <mergeCell ref="PJH7:PJI7"/>
    <mergeCell ref="PJJ7:PJJ9"/>
    <mergeCell ref="PIX7:PIY7"/>
    <mergeCell ref="PIZ7:PIZ9"/>
    <mergeCell ref="PJA7:PJA9"/>
    <mergeCell ref="PJB7:PJB9"/>
    <mergeCell ref="PJC7:PJD7"/>
    <mergeCell ref="PIR7:PIR9"/>
    <mergeCell ref="PIS7:PIT7"/>
    <mergeCell ref="PIU7:PIU9"/>
    <mergeCell ref="PIV7:PIV9"/>
    <mergeCell ref="PIW7:PIW9"/>
    <mergeCell ref="PIL7:PIL9"/>
    <mergeCell ref="PIM7:PIM9"/>
    <mergeCell ref="PIN7:PIO7"/>
    <mergeCell ref="PIP7:PIP9"/>
    <mergeCell ref="PIQ7:PIQ9"/>
    <mergeCell ref="PIF7:PIF9"/>
    <mergeCell ref="PIG7:PIG9"/>
    <mergeCell ref="PIH7:PIH9"/>
    <mergeCell ref="PII7:PIJ7"/>
    <mergeCell ref="PIK7:PIK9"/>
    <mergeCell ref="PHY7:PHZ7"/>
    <mergeCell ref="PIA7:PIA9"/>
    <mergeCell ref="PIB7:PIB9"/>
    <mergeCell ref="PIC7:PIC9"/>
    <mergeCell ref="PID7:PIE7"/>
    <mergeCell ref="PHS7:PHS9"/>
    <mergeCell ref="PHT7:PHU7"/>
    <mergeCell ref="PHV7:PHV9"/>
    <mergeCell ref="PHW7:PHW9"/>
    <mergeCell ref="PHX7:PHX9"/>
    <mergeCell ref="PHM7:PHM9"/>
    <mergeCell ref="PHN7:PHN9"/>
    <mergeCell ref="PHO7:PHP7"/>
    <mergeCell ref="PHQ7:PHQ9"/>
    <mergeCell ref="PHR7:PHR9"/>
    <mergeCell ref="PHG7:PHG9"/>
    <mergeCell ref="PHH7:PHH9"/>
    <mergeCell ref="PHI7:PHI9"/>
    <mergeCell ref="PHJ7:PHK7"/>
    <mergeCell ref="PHL7:PHL9"/>
    <mergeCell ref="PGZ7:PHA7"/>
    <mergeCell ref="PHB7:PHB9"/>
    <mergeCell ref="PHC7:PHC9"/>
    <mergeCell ref="PHD7:PHD9"/>
    <mergeCell ref="PHE7:PHF7"/>
    <mergeCell ref="PGT7:PGT9"/>
    <mergeCell ref="PGU7:PGV7"/>
    <mergeCell ref="PGW7:PGW9"/>
    <mergeCell ref="PGX7:PGX9"/>
    <mergeCell ref="PGY7:PGY9"/>
    <mergeCell ref="PGN7:PGN9"/>
    <mergeCell ref="PGO7:PGO9"/>
    <mergeCell ref="PGP7:PGQ7"/>
    <mergeCell ref="PGR7:PGR9"/>
    <mergeCell ref="PGS7:PGS9"/>
    <mergeCell ref="PGH7:PGH9"/>
    <mergeCell ref="PGI7:PGI9"/>
    <mergeCell ref="PGJ7:PGJ9"/>
    <mergeCell ref="PGK7:PGL7"/>
    <mergeCell ref="PGM7:PGM9"/>
    <mergeCell ref="PGA7:PGB7"/>
    <mergeCell ref="PGC7:PGC9"/>
    <mergeCell ref="PGD7:PGD9"/>
    <mergeCell ref="PGE7:PGE9"/>
    <mergeCell ref="PGF7:PGG7"/>
    <mergeCell ref="PFU7:PFU9"/>
    <mergeCell ref="PFV7:PFW7"/>
    <mergeCell ref="PFX7:PFX9"/>
    <mergeCell ref="PFY7:PFY9"/>
    <mergeCell ref="PFZ7:PFZ9"/>
    <mergeCell ref="PFO7:PFO9"/>
    <mergeCell ref="PFP7:PFP9"/>
    <mergeCell ref="PFQ7:PFR7"/>
    <mergeCell ref="PFS7:PFS9"/>
    <mergeCell ref="PFT7:PFT9"/>
    <mergeCell ref="PFI7:PFI9"/>
    <mergeCell ref="PFJ7:PFJ9"/>
    <mergeCell ref="PFK7:PFK9"/>
    <mergeCell ref="PFL7:PFM7"/>
    <mergeCell ref="PFN7:PFN9"/>
    <mergeCell ref="PFB7:PFC7"/>
    <mergeCell ref="PFD7:PFD9"/>
    <mergeCell ref="PFE7:PFE9"/>
    <mergeCell ref="PFF7:PFF9"/>
    <mergeCell ref="PFG7:PFH7"/>
    <mergeCell ref="PEV7:PEV9"/>
    <mergeCell ref="PEW7:PEX7"/>
    <mergeCell ref="PEY7:PEY9"/>
    <mergeCell ref="PEZ7:PEZ9"/>
    <mergeCell ref="PFA7:PFA9"/>
    <mergeCell ref="PEP7:PEP9"/>
    <mergeCell ref="PEQ7:PEQ9"/>
    <mergeCell ref="PER7:PES7"/>
    <mergeCell ref="PET7:PET9"/>
    <mergeCell ref="PEU7:PEU9"/>
    <mergeCell ref="PEJ7:PEJ9"/>
    <mergeCell ref="PEK7:PEK9"/>
    <mergeCell ref="PEL7:PEL9"/>
    <mergeCell ref="PEM7:PEN7"/>
    <mergeCell ref="PEO7:PEO9"/>
    <mergeCell ref="PEC7:PED7"/>
    <mergeCell ref="PEE7:PEE9"/>
    <mergeCell ref="PEF7:PEF9"/>
    <mergeCell ref="PEG7:PEG9"/>
    <mergeCell ref="PEH7:PEI7"/>
    <mergeCell ref="PDW7:PDW9"/>
    <mergeCell ref="PDX7:PDY7"/>
    <mergeCell ref="PDZ7:PDZ9"/>
    <mergeCell ref="PEA7:PEA9"/>
    <mergeCell ref="PEB7:PEB9"/>
    <mergeCell ref="PDQ7:PDQ9"/>
    <mergeCell ref="PDR7:PDR9"/>
    <mergeCell ref="PDS7:PDT7"/>
    <mergeCell ref="PDU7:PDU9"/>
    <mergeCell ref="PDV7:PDV9"/>
    <mergeCell ref="PDK7:PDK9"/>
    <mergeCell ref="PDL7:PDL9"/>
    <mergeCell ref="PDM7:PDM9"/>
    <mergeCell ref="PDN7:PDO7"/>
    <mergeCell ref="PDP7:PDP9"/>
    <mergeCell ref="PDD7:PDE7"/>
    <mergeCell ref="PDF7:PDF9"/>
    <mergeCell ref="PDG7:PDG9"/>
    <mergeCell ref="PDH7:PDH9"/>
    <mergeCell ref="PDI7:PDJ7"/>
    <mergeCell ref="PCX7:PCX9"/>
    <mergeCell ref="PCY7:PCZ7"/>
    <mergeCell ref="PDA7:PDA9"/>
    <mergeCell ref="PDB7:PDB9"/>
    <mergeCell ref="PDC7:PDC9"/>
    <mergeCell ref="PCR7:PCR9"/>
    <mergeCell ref="PCS7:PCS9"/>
    <mergeCell ref="PCT7:PCU7"/>
    <mergeCell ref="PCV7:PCV9"/>
    <mergeCell ref="PCW7:PCW9"/>
    <mergeCell ref="PCL7:PCL9"/>
    <mergeCell ref="PCM7:PCM9"/>
    <mergeCell ref="PCN7:PCN9"/>
    <mergeCell ref="PCO7:PCP7"/>
    <mergeCell ref="PCQ7:PCQ9"/>
    <mergeCell ref="PCE7:PCF7"/>
    <mergeCell ref="PCG7:PCG9"/>
    <mergeCell ref="PCH7:PCH9"/>
    <mergeCell ref="PCI7:PCI9"/>
    <mergeCell ref="PCJ7:PCK7"/>
    <mergeCell ref="PBY7:PBY9"/>
    <mergeCell ref="PBZ7:PCA7"/>
    <mergeCell ref="PCB7:PCB9"/>
    <mergeCell ref="PCC7:PCC9"/>
    <mergeCell ref="PCD7:PCD9"/>
    <mergeCell ref="PBS7:PBS9"/>
    <mergeCell ref="PBT7:PBT9"/>
    <mergeCell ref="PBU7:PBV7"/>
    <mergeCell ref="PBW7:PBW9"/>
    <mergeCell ref="PBX7:PBX9"/>
    <mergeCell ref="PBM7:PBM9"/>
    <mergeCell ref="PBN7:PBN9"/>
    <mergeCell ref="PBO7:PBO9"/>
    <mergeCell ref="PBP7:PBQ7"/>
    <mergeCell ref="PBR7:PBR9"/>
    <mergeCell ref="PBF7:PBG7"/>
    <mergeCell ref="PBH7:PBH9"/>
    <mergeCell ref="PBI7:PBI9"/>
    <mergeCell ref="PBJ7:PBJ9"/>
    <mergeCell ref="PBK7:PBL7"/>
    <mergeCell ref="PAZ7:PAZ9"/>
    <mergeCell ref="PBA7:PBB7"/>
    <mergeCell ref="PBC7:PBC9"/>
    <mergeCell ref="PBD7:PBD9"/>
    <mergeCell ref="PBE7:PBE9"/>
    <mergeCell ref="PAT7:PAT9"/>
    <mergeCell ref="PAU7:PAU9"/>
    <mergeCell ref="PAV7:PAW7"/>
    <mergeCell ref="PAX7:PAX9"/>
    <mergeCell ref="PAY7:PAY9"/>
    <mergeCell ref="PAN7:PAN9"/>
    <mergeCell ref="PAO7:PAO9"/>
    <mergeCell ref="PAP7:PAP9"/>
    <mergeCell ref="PAQ7:PAR7"/>
    <mergeCell ref="PAS7:PAS9"/>
    <mergeCell ref="PAG7:PAH7"/>
    <mergeCell ref="PAI7:PAI9"/>
    <mergeCell ref="PAJ7:PAJ9"/>
    <mergeCell ref="PAK7:PAK9"/>
    <mergeCell ref="PAL7:PAM7"/>
    <mergeCell ref="PAA7:PAA9"/>
    <mergeCell ref="PAB7:PAC7"/>
    <mergeCell ref="PAD7:PAD9"/>
    <mergeCell ref="PAE7:PAE9"/>
    <mergeCell ref="PAF7:PAF9"/>
    <mergeCell ref="OZU7:OZU9"/>
    <mergeCell ref="OZV7:OZV9"/>
    <mergeCell ref="OZW7:OZX7"/>
    <mergeCell ref="OZY7:OZY9"/>
    <mergeCell ref="OZZ7:OZZ9"/>
    <mergeCell ref="OZO7:OZO9"/>
    <mergeCell ref="OZP7:OZP9"/>
    <mergeCell ref="OZQ7:OZQ9"/>
    <mergeCell ref="OZR7:OZS7"/>
    <mergeCell ref="OZT7:OZT9"/>
    <mergeCell ref="OZH7:OZI7"/>
    <mergeCell ref="OZJ7:OZJ9"/>
    <mergeCell ref="OZK7:OZK9"/>
    <mergeCell ref="OZL7:OZL9"/>
    <mergeCell ref="OZM7:OZN7"/>
    <mergeCell ref="OZB7:OZB9"/>
    <mergeCell ref="OZC7:OZD7"/>
    <mergeCell ref="OZE7:OZE9"/>
    <mergeCell ref="OZF7:OZF9"/>
    <mergeCell ref="OZG7:OZG9"/>
    <mergeCell ref="OYV7:OYV9"/>
    <mergeCell ref="OYW7:OYW9"/>
    <mergeCell ref="OYX7:OYY7"/>
    <mergeCell ref="OYZ7:OYZ9"/>
    <mergeCell ref="OZA7:OZA9"/>
    <mergeCell ref="OYP7:OYP9"/>
    <mergeCell ref="OYQ7:OYQ9"/>
    <mergeCell ref="OYR7:OYR9"/>
    <mergeCell ref="OYS7:OYT7"/>
    <mergeCell ref="OYU7:OYU9"/>
    <mergeCell ref="OYI7:OYJ7"/>
    <mergeCell ref="OYK7:OYK9"/>
    <mergeCell ref="OYL7:OYL9"/>
    <mergeCell ref="OYM7:OYM9"/>
    <mergeCell ref="OYN7:OYO7"/>
    <mergeCell ref="OYC7:OYC9"/>
    <mergeCell ref="OYD7:OYE7"/>
    <mergeCell ref="OYF7:OYF9"/>
    <mergeCell ref="OYG7:OYG9"/>
    <mergeCell ref="OYH7:OYH9"/>
    <mergeCell ref="OXW7:OXW9"/>
    <mergeCell ref="OXX7:OXX9"/>
    <mergeCell ref="OXY7:OXZ7"/>
    <mergeCell ref="OYA7:OYA9"/>
    <mergeCell ref="OYB7:OYB9"/>
    <mergeCell ref="OXQ7:OXQ9"/>
    <mergeCell ref="OXR7:OXR9"/>
    <mergeCell ref="OXS7:OXS9"/>
    <mergeCell ref="OXT7:OXU7"/>
    <mergeCell ref="OXV7:OXV9"/>
    <mergeCell ref="OXJ7:OXK7"/>
    <mergeCell ref="OXL7:OXL9"/>
    <mergeCell ref="OXM7:OXM9"/>
    <mergeCell ref="OXN7:OXN9"/>
    <mergeCell ref="OXO7:OXP7"/>
    <mergeCell ref="OXD7:OXD9"/>
    <mergeCell ref="OXE7:OXF7"/>
    <mergeCell ref="OXG7:OXG9"/>
    <mergeCell ref="OXH7:OXH9"/>
    <mergeCell ref="OXI7:OXI9"/>
    <mergeCell ref="OWX7:OWX9"/>
    <mergeCell ref="OWY7:OWY9"/>
    <mergeCell ref="OWZ7:OXA7"/>
    <mergeCell ref="OXB7:OXB9"/>
    <mergeCell ref="OXC7:OXC9"/>
    <mergeCell ref="OWR7:OWR9"/>
    <mergeCell ref="OWS7:OWS9"/>
    <mergeCell ref="OWT7:OWT9"/>
    <mergeCell ref="OWU7:OWV7"/>
    <mergeCell ref="OWW7:OWW9"/>
    <mergeCell ref="OWK7:OWL7"/>
    <mergeCell ref="OWM7:OWM9"/>
    <mergeCell ref="OWN7:OWN9"/>
    <mergeCell ref="OWO7:OWO9"/>
    <mergeCell ref="OWP7:OWQ7"/>
    <mergeCell ref="OWE7:OWE9"/>
    <mergeCell ref="OWF7:OWG7"/>
    <mergeCell ref="OWH7:OWH9"/>
    <mergeCell ref="OWI7:OWI9"/>
    <mergeCell ref="OWJ7:OWJ9"/>
    <mergeCell ref="OVY7:OVY9"/>
    <mergeCell ref="OVZ7:OVZ9"/>
    <mergeCell ref="OWA7:OWB7"/>
    <mergeCell ref="OWC7:OWC9"/>
    <mergeCell ref="OWD7:OWD9"/>
    <mergeCell ref="OVS7:OVS9"/>
    <mergeCell ref="OVT7:OVT9"/>
    <mergeCell ref="OVU7:OVU9"/>
    <mergeCell ref="OVV7:OVW7"/>
    <mergeCell ref="OVX7:OVX9"/>
    <mergeCell ref="OVL7:OVM7"/>
    <mergeCell ref="OVN7:OVN9"/>
    <mergeCell ref="OVO7:OVO9"/>
    <mergeCell ref="OVP7:OVP9"/>
    <mergeCell ref="OVQ7:OVR7"/>
    <mergeCell ref="OVF7:OVF9"/>
    <mergeCell ref="OVG7:OVH7"/>
    <mergeCell ref="OVI7:OVI9"/>
    <mergeCell ref="OVJ7:OVJ9"/>
    <mergeCell ref="OVK7:OVK9"/>
    <mergeCell ref="OUZ7:OUZ9"/>
    <mergeCell ref="OVA7:OVA9"/>
    <mergeCell ref="OVB7:OVC7"/>
    <mergeCell ref="OVD7:OVD9"/>
    <mergeCell ref="OVE7:OVE9"/>
    <mergeCell ref="OUT7:OUT9"/>
    <mergeCell ref="OUU7:OUU9"/>
    <mergeCell ref="OUV7:OUV9"/>
    <mergeCell ref="OUW7:OUX7"/>
    <mergeCell ref="OUY7:OUY9"/>
    <mergeCell ref="OUM7:OUN7"/>
    <mergeCell ref="OUO7:OUO9"/>
    <mergeCell ref="OUP7:OUP9"/>
    <mergeCell ref="OUQ7:OUQ9"/>
    <mergeCell ref="OUR7:OUS7"/>
    <mergeCell ref="OUG7:OUG9"/>
    <mergeCell ref="OUH7:OUI7"/>
    <mergeCell ref="OUJ7:OUJ9"/>
    <mergeCell ref="OUK7:OUK9"/>
    <mergeCell ref="OUL7:OUL9"/>
    <mergeCell ref="OUA7:OUA9"/>
    <mergeCell ref="OUB7:OUB9"/>
    <mergeCell ref="OUC7:OUD7"/>
    <mergeCell ref="OUE7:OUE9"/>
    <mergeCell ref="OUF7:OUF9"/>
    <mergeCell ref="OTU7:OTU9"/>
    <mergeCell ref="OTV7:OTV9"/>
    <mergeCell ref="OTW7:OTW9"/>
    <mergeCell ref="OTX7:OTY7"/>
    <mergeCell ref="OTZ7:OTZ9"/>
    <mergeCell ref="OTN7:OTO7"/>
    <mergeCell ref="OTP7:OTP9"/>
    <mergeCell ref="OTQ7:OTQ9"/>
    <mergeCell ref="OTR7:OTR9"/>
    <mergeCell ref="OTS7:OTT7"/>
    <mergeCell ref="OTH7:OTH9"/>
    <mergeCell ref="OTI7:OTJ7"/>
    <mergeCell ref="OTK7:OTK9"/>
    <mergeCell ref="OTL7:OTL9"/>
    <mergeCell ref="OTM7:OTM9"/>
    <mergeCell ref="OTB7:OTB9"/>
    <mergeCell ref="OTC7:OTC9"/>
    <mergeCell ref="OTD7:OTE7"/>
    <mergeCell ref="OTF7:OTF9"/>
    <mergeCell ref="OTG7:OTG9"/>
    <mergeCell ref="OSV7:OSV9"/>
    <mergeCell ref="OSW7:OSW9"/>
    <mergeCell ref="OSX7:OSX9"/>
    <mergeCell ref="OSY7:OSZ7"/>
    <mergeCell ref="OTA7:OTA9"/>
    <mergeCell ref="OSO7:OSP7"/>
    <mergeCell ref="OSQ7:OSQ9"/>
    <mergeCell ref="OSR7:OSR9"/>
    <mergeCell ref="OSS7:OSS9"/>
    <mergeCell ref="OST7:OSU7"/>
    <mergeCell ref="OSI7:OSI9"/>
    <mergeCell ref="OSJ7:OSK7"/>
    <mergeCell ref="OSL7:OSL9"/>
    <mergeCell ref="OSM7:OSM9"/>
    <mergeCell ref="OSN7:OSN9"/>
    <mergeCell ref="OSC7:OSC9"/>
    <mergeCell ref="OSD7:OSD9"/>
    <mergeCell ref="OSE7:OSF7"/>
    <mergeCell ref="OSG7:OSG9"/>
    <mergeCell ref="OSH7:OSH9"/>
    <mergeCell ref="ORW7:ORW9"/>
    <mergeCell ref="ORX7:ORX9"/>
    <mergeCell ref="ORY7:ORY9"/>
    <mergeCell ref="ORZ7:OSA7"/>
    <mergeCell ref="OSB7:OSB9"/>
    <mergeCell ref="ORP7:ORQ7"/>
    <mergeCell ref="ORR7:ORR9"/>
    <mergeCell ref="ORS7:ORS9"/>
    <mergeCell ref="ORT7:ORT9"/>
    <mergeCell ref="ORU7:ORV7"/>
    <mergeCell ref="ORJ7:ORJ9"/>
    <mergeCell ref="ORK7:ORL7"/>
    <mergeCell ref="ORM7:ORM9"/>
    <mergeCell ref="ORN7:ORN9"/>
    <mergeCell ref="ORO7:ORO9"/>
    <mergeCell ref="ORD7:ORD9"/>
    <mergeCell ref="ORE7:ORE9"/>
    <mergeCell ref="ORF7:ORG7"/>
    <mergeCell ref="ORH7:ORH9"/>
    <mergeCell ref="ORI7:ORI9"/>
    <mergeCell ref="OQX7:OQX9"/>
    <mergeCell ref="OQY7:OQY9"/>
    <mergeCell ref="OQZ7:OQZ9"/>
    <mergeCell ref="ORA7:ORB7"/>
    <mergeCell ref="ORC7:ORC9"/>
    <mergeCell ref="OQQ7:OQR7"/>
    <mergeCell ref="OQS7:OQS9"/>
    <mergeCell ref="OQT7:OQT9"/>
    <mergeCell ref="OQU7:OQU9"/>
    <mergeCell ref="OQV7:OQW7"/>
    <mergeCell ref="OQK7:OQK9"/>
    <mergeCell ref="OQL7:OQM7"/>
    <mergeCell ref="OQN7:OQN9"/>
    <mergeCell ref="OQO7:OQO9"/>
    <mergeCell ref="OQP7:OQP9"/>
    <mergeCell ref="OQE7:OQE9"/>
    <mergeCell ref="OQF7:OQF9"/>
    <mergeCell ref="OQG7:OQH7"/>
    <mergeCell ref="OQI7:OQI9"/>
    <mergeCell ref="OQJ7:OQJ9"/>
    <mergeCell ref="OPY7:OPY9"/>
    <mergeCell ref="OPZ7:OPZ9"/>
    <mergeCell ref="OQA7:OQA9"/>
    <mergeCell ref="OQB7:OQC7"/>
    <mergeCell ref="OQD7:OQD9"/>
    <mergeCell ref="OPR7:OPS7"/>
    <mergeCell ref="OPT7:OPT9"/>
    <mergeCell ref="OPU7:OPU9"/>
    <mergeCell ref="OPV7:OPV9"/>
    <mergeCell ref="OPW7:OPX7"/>
    <mergeCell ref="OPL7:OPL9"/>
    <mergeCell ref="OPM7:OPN7"/>
    <mergeCell ref="OPO7:OPO9"/>
    <mergeCell ref="OPP7:OPP9"/>
    <mergeCell ref="OPQ7:OPQ9"/>
    <mergeCell ref="OPF7:OPF9"/>
    <mergeCell ref="OPG7:OPG9"/>
    <mergeCell ref="OPH7:OPI7"/>
    <mergeCell ref="OPJ7:OPJ9"/>
    <mergeCell ref="OPK7:OPK9"/>
    <mergeCell ref="OOZ7:OOZ9"/>
    <mergeCell ref="OPA7:OPA9"/>
    <mergeCell ref="OPB7:OPB9"/>
    <mergeCell ref="OPC7:OPD7"/>
    <mergeCell ref="OPE7:OPE9"/>
    <mergeCell ref="OOS7:OOT7"/>
    <mergeCell ref="OOU7:OOU9"/>
    <mergeCell ref="OOV7:OOV9"/>
    <mergeCell ref="OOW7:OOW9"/>
    <mergeCell ref="OOX7:OOY7"/>
    <mergeCell ref="OOM7:OOM9"/>
    <mergeCell ref="OON7:OOO7"/>
    <mergeCell ref="OOP7:OOP9"/>
    <mergeCell ref="OOQ7:OOQ9"/>
    <mergeCell ref="OOR7:OOR9"/>
    <mergeCell ref="OOG7:OOG9"/>
    <mergeCell ref="OOH7:OOH9"/>
    <mergeCell ref="OOI7:OOJ7"/>
    <mergeCell ref="OOK7:OOK9"/>
    <mergeCell ref="OOL7:OOL9"/>
    <mergeCell ref="OOA7:OOA9"/>
    <mergeCell ref="OOB7:OOB9"/>
    <mergeCell ref="OOC7:OOC9"/>
    <mergeCell ref="OOD7:OOE7"/>
    <mergeCell ref="OOF7:OOF9"/>
    <mergeCell ref="ONT7:ONU7"/>
    <mergeCell ref="ONV7:ONV9"/>
    <mergeCell ref="ONW7:ONW9"/>
    <mergeCell ref="ONX7:ONX9"/>
    <mergeCell ref="ONY7:ONZ7"/>
    <mergeCell ref="ONN7:ONN9"/>
    <mergeCell ref="ONO7:ONP7"/>
    <mergeCell ref="ONQ7:ONQ9"/>
    <mergeCell ref="ONR7:ONR9"/>
    <mergeCell ref="ONS7:ONS9"/>
    <mergeCell ref="ONH7:ONH9"/>
    <mergeCell ref="ONI7:ONI9"/>
    <mergeCell ref="ONJ7:ONK7"/>
    <mergeCell ref="ONL7:ONL9"/>
    <mergeCell ref="ONM7:ONM9"/>
    <mergeCell ref="ONB7:ONB9"/>
    <mergeCell ref="ONC7:ONC9"/>
    <mergeCell ref="OND7:OND9"/>
    <mergeCell ref="ONE7:ONF7"/>
    <mergeCell ref="ONG7:ONG9"/>
    <mergeCell ref="OMU7:OMV7"/>
    <mergeCell ref="OMW7:OMW9"/>
    <mergeCell ref="OMX7:OMX9"/>
    <mergeCell ref="OMY7:OMY9"/>
    <mergeCell ref="OMZ7:ONA7"/>
    <mergeCell ref="OMO7:OMO9"/>
    <mergeCell ref="OMP7:OMQ7"/>
    <mergeCell ref="OMR7:OMR9"/>
    <mergeCell ref="OMS7:OMS9"/>
    <mergeCell ref="OMT7:OMT9"/>
    <mergeCell ref="OMI7:OMI9"/>
    <mergeCell ref="OMJ7:OMJ9"/>
    <mergeCell ref="OMK7:OML7"/>
    <mergeCell ref="OMM7:OMM9"/>
    <mergeCell ref="OMN7:OMN9"/>
    <mergeCell ref="OMC7:OMC9"/>
    <mergeCell ref="OMD7:OMD9"/>
    <mergeCell ref="OME7:OME9"/>
    <mergeCell ref="OMF7:OMG7"/>
    <mergeCell ref="OMH7:OMH9"/>
    <mergeCell ref="OLV7:OLW7"/>
    <mergeCell ref="OLX7:OLX9"/>
    <mergeCell ref="OLY7:OLY9"/>
    <mergeCell ref="OLZ7:OLZ9"/>
    <mergeCell ref="OMA7:OMB7"/>
    <mergeCell ref="OLP7:OLP9"/>
    <mergeCell ref="OLQ7:OLR7"/>
    <mergeCell ref="OLS7:OLS9"/>
    <mergeCell ref="OLT7:OLT9"/>
    <mergeCell ref="OLU7:OLU9"/>
    <mergeCell ref="OLJ7:OLJ9"/>
    <mergeCell ref="OLK7:OLK9"/>
    <mergeCell ref="OLL7:OLM7"/>
    <mergeCell ref="OLN7:OLN9"/>
    <mergeCell ref="OLO7:OLO9"/>
    <mergeCell ref="OLD7:OLD9"/>
    <mergeCell ref="OLE7:OLE9"/>
    <mergeCell ref="OLF7:OLF9"/>
    <mergeCell ref="OLG7:OLH7"/>
    <mergeCell ref="OLI7:OLI9"/>
    <mergeCell ref="OKW7:OKX7"/>
    <mergeCell ref="OKY7:OKY9"/>
    <mergeCell ref="OKZ7:OKZ9"/>
    <mergeCell ref="OLA7:OLA9"/>
    <mergeCell ref="OLB7:OLC7"/>
    <mergeCell ref="OKQ7:OKQ9"/>
    <mergeCell ref="OKR7:OKS7"/>
    <mergeCell ref="OKT7:OKT9"/>
    <mergeCell ref="OKU7:OKU9"/>
    <mergeCell ref="OKV7:OKV9"/>
    <mergeCell ref="OKK7:OKK9"/>
    <mergeCell ref="OKL7:OKL9"/>
    <mergeCell ref="OKM7:OKN7"/>
    <mergeCell ref="OKO7:OKO9"/>
    <mergeCell ref="OKP7:OKP9"/>
    <mergeCell ref="OKE7:OKE9"/>
    <mergeCell ref="OKF7:OKF9"/>
    <mergeCell ref="OKG7:OKG9"/>
    <mergeCell ref="OKH7:OKI7"/>
    <mergeCell ref="OKJ7:OKJ9"/>
    <mergeCell ref="OJX7:OJY7"/>
    <mergeCell ref="OJZ7:OJZ9"/>
    <mergeCell ref="OKA7:OKA9"/>
    <mergeCell ref="OKB7:OKB9"/>
    <mergeCell ref="OKC7:OKD7"/>
    <mergeCell ref="OJR7:OJR9"/>
    <mergeCell ref="OJS7:OJT7"/>
    <mergeCell ref="OJU7:OJU9"/>
    <mergeCell ref="OJV7:OJV9"/>
    <mergeCell ref="OJW7:OJW9"/>
    <mergeCell ref="OJL7:OJL9"/>
    <mergeCell ref="OJM7:OJM9"/>
    <mergeCell ref="OJN7:OJO7"/>
    <mergeCell ref="OJP7:OJP9"/>
    <mergeCell ref="OJQ7:OJQ9"/>
    <mergeCell ref="OJF7:OJF9"/>
    <mergeCell ref="OJG7:OJG9"/>
    <mergeCell ref="OJH7:OJH9"/>
    <mergeCell ref="OJI7:OJJ7"/>
    <mergeCell ref="OJK7:OJK9"/>
    <mergeCell ref="OIY7:OIZ7"/>
    <mergeCell ref="OJA7:OJA9"/>
    <mergeCell ref="OJB7:OJB9"/>
    <mergeCell ref="OJC7:OJC9"/>
    <mergeCell ref="OJD7:OJE7"/>
    <mergeCell ref="OIS7:OIS9"/>
    <mergeCell ref="OIT7:OIU7"/>
    <mergeCell ref="OIV7:OIV9"/>
    <mergeCell ref="OIW7:OIW9"/>
    <mergeCell ref="OIX7:OIX9"/>
    <mergeCell ref="OIM7:OIM9"/>
    <mergeCell ref="OIN7:OIN9"/>
    <mergeCell ref="OIO7:OIP7"/>
    <mergeCell ref="OIQ7:OIQ9"/>
    <mergeCell ref="OIR7:OIR9"/>
    <mergeCell ref="OIG7:OIG9"/>
    <mergeCell ref="OIH7:OIH9"/>
    <mergeCell ref="OII7:OII9"/>
    <mergeCell ref="OIJ7:OIK7"/>
    <mergeCell ref="OIL7:OIL9"/>
    <mergeCell ref="OHZ7:OIA7"/>
    <mergeCell ref="OIB7:OIB9"/>
    <mergeCell ref="OIC7:OIC9"/>
    <mergeCell ref="OID7:OID9"/>
    <mergeCell ref="OIE7:OIF7"/>
    <mergeCell ref="OHT7:OHT9"/>
    <mergeCell ref="OHU7:OHV7"/>
    <mergeCell ref="OHW7:OHW9"/>
    <mergeCell ref="OHX7:OHX9"/>
    <mergeCell ref="OHY7:OHY9"/>
    <mergeCell ref="OHN7:OHN9"/>
    <mergeCell ref="OHO7:OHO9"/>
    <mergeCell ref="OHP7:OHQ7"/>
    <mergeCell ref="OHR7:OHR9"/>
    <mergeCell ref="OHS7:OHS9"/>
    <mergeCell ref="OHH7:OHH9"/>
    <mergeCell ref="OHI7:OHI9"/>
    <mergeCell ref="OHJ7:OHJ9"/>
    <mergeCell ref="OHK7:OHL7"/>
    <mergeCell ref="OHM7:OHM9"/>
    <mergeCell ref="OHA7:OHB7"/>
    <mergeCell ref="OHC7:OHC9"/>
    <mergeCell ref="OHD7:OHD9"/>
    <mergeCell ref="OHE7:OHE9"/>
    <mergeCell ref="OHF7:OHG7"/>
    <mergeCell ref="OGU7:OGU9"/>
    <mergeCell ref="OGV7:OGW7"/>
    <mergeCell ref="OGX7:OGX9"/>
    <mergeCell ref="OGY7:OGY9"/>
    <mergeCell ref="OGZ7:OGZ9"/>
    <mergeCell ref="OGO7:OGO9"/>
    <mergeCell ref="OGP7:OGP9"/>
    <mergeCell ref="OGQ7:OGR7"/>
    <mergeCell ref="OGS7:OGS9"/>
    <mergeCell ref="OGT7:OGT9"/>
    <mergeCell ref="OGI7:OGI9"/>
    <mergeCell ref="OGJ7:OGJ9"/>
    <mergeCell ref="OGK7:OGK9"/>
    <mergeCell ref="OGL7:OGM7"/>
    <mergeCell ref="OGN7:OGN9"/>
    <mergeCell ref="OGB7:OGC7"/>
    <mergeCell ref="OGD7:OGD9"/>
    <mergeCell ref="OGE7:OGE9"/>
    <mergeCell ref="OGF7:OGF9"/>
    <mergeCell ref="OGG7:OGH7"/>
    <mergeCell ref="OFV7:OFV9"/>
    <mergeCell ref="OFW7:OFX7"/>
    <mergeCell ref="OFY7:OFY9"/>
    <mergeCell ref="OFZ7:OFZ9"/>
    <mergeCell ref="OGA7:OGA9"/>
    <mergeCell ref="OFP7:OFP9"/>
    <mergeCell ref="OFQ7:OFQ9"/>
    <mergeCell ref="OFR7:OFS7"/>
    <mergeCell ref="OFT7:OFT9"/>
    <mergeCell ref="OFU7:OFU9"/>
    <mergeCell ref="OFJ7:OFJ9"/>
    <mergeCell ref="OFK7:OFK9"/>
    <mergeCell ref="OFL7:OFL9"/>
    <mergeCell ref="OFM7:OFN7"/>
    <mergeCell ref="OFO7:OFO9"/>
    <mergeCell ref="OFC7:OFD7"/>
    <mergeCell ref="OFE7:OFE9"/>
    <mergeCell ref="OFF7:OFF9"/>
    <mergeCell ref="OFG7:OFG9"/>
    <mergeCell ref="OFH7:OFI7"/>
    <mergeCell ref="OEW7:OEW9"/>
    <mergeCell ref="OEX7:OEY7"/>
    <mergeCell ref="OEZ7:OEZ9"/>
    <mergeCell ref="OFA7:OFA9"/>
    <mergeCell ref="OFB7:OFB9"/>
    <mergeCell ref="OEQ7:OEQ9"/>
    <mergeCell ref="OER7:OER9"/>
    <mergeCell ref="OES7:OET7"/>
    <mergeCell ref="OEU7:OEU9"/>
    <mergeCell ref="OEV7:OEV9"/>
    <mergeCell ref="OEK7:OEK9"/>
    <mergeCell ref="OEL7:OEL9"/>
    <mergeCell ref="OEM7:OEM9"/>
    <mergeCell ref="OEN7:OEO7"/>
    <mergeCell ref="OEP7:OEP9"/>
    <mergeCell ref="OED7:OEE7"/>
    <mergeCell ref="OEF7:OEF9"/>
    <mergeCell ref="OEG7:OEG9"/>
    <mergeCell ref="OEH7:OEH9"/>
    <mergeCell ref="OEI7:OEJ7"/>
    <mergeCell ref="ODX7:ODX9"/>
    <mergeCell ref="ODY7:ODZ7"/>
    <mergeCell ref="OEA7:OEA9"/>
    <mergeCell ref="OEB7:OEB9"/>
    <mergeCell ref="OEC7:OEC9"/>
    <mergeCell ref="ODR7:ODR9"/>
    <mergeCell ref="ODS7:ODS9"/>
    <mergeCell ref="ODT7:ODU7"/>
    <mergeCell ref="ODV7:ODV9"/>
    <mergeCell ref="ODW7:ODW9"/>
    <mergeCell ref="ODL7:ODL9"/>
    <mergeCell ref="ODM7:ODM9"/>
    <mergeCell ref="ODN7:ODN9"/>
    <mergeCell ref="ODO7:ODP7"/>
    <mergeCell ref="ODQ7:ODQ9"/>
    <mergeCell ref="ODE7:ODF7"/>
    <mergeCell ref="ODG7:ODG9"/>
    <mergeCell ref="ODH7:ODH9"/>
    <mergeCell ref="ODI7:ODI9"/>
    <mergeCell ref="ODJ7:ODK7"/>
    <mergeCell ref="OCY7:OCY9"/>
    <mergeCell ref="OCZ7:ODA7"/>
    <mergeCell ref="ODB7:ODB9"/>
    <mergeCell ref="ODC7:ODC9"/>
    <mergeCell ref="ODD7:ODD9"/>
    <mergeCell ref="OCS7:OCS9"/>
    <mergeCell ref="OCT7:OCT9"/>
    <mergeCell ref="OCU7:OCV7"/>
    <mergeCell ref="OCW7:OCW9"/>
    <mergeCell ref="OCX7:OCX9"/>
    <mergeCell ref="OCM7:OCM9"/>
    <mergeCell ref="OCN7:OCN9"/>
    <mergeCell ref="OCO7:OCO9"/>
    <mergeCell ref="OCP7:OCQ7"/>
    <mergeCell ref="OCR7:OCR9"/>
    <mergeCell ref="OCF7:OCG7"/>
    <mergeCell ref="OCH7:OCH9"/>
    <mergeCell ref="OCI7:OCI9"/>
    <mergeCell ref="OCJ7:OCJ9"/>
    <mergeCell ref="OCK7:OCL7"/>
    <mergeCell ref="OBZ7:OBZ9"/>
    <mergeCell ref="OCA7:OCB7"/>
    <mergeCell ref="OCC7:OCC9"/>
    <mergeCell ref="OCD7:OCD9"/>
    <mergeCell ref="OCE7:OCE9"/>
    <mergeCell ref="OBT7:OBT9"/>
    <mergeCell ref="OBU7:OBU9"/>
    <mergeCell ref="OBV7:OBW7"/>
    <mergeCell ref="OBX7:OBX9"/>
    <mergeCell ref="OBY7:OBY9"/>
    <mergeCell ref="OBN7:OBN9"/>
    <mergeCell ref="OBO7:OBO9"/>
    <mergeCell ref="OBP7:OBP9"/>
    <mergeCell ref="OBQ7:OBR7"/>
    <mergeCell ref="OBS7:OBS9"/>
    <mergeCell ref="OBG7:OBH7"/>
    <mergeCell ref="OBI7:OBI9"/>
    <mergeCell ref="OBJ7:OBJ9"/>
    <mergeCell ref="OBK7:OBK9"/>
    <mergeCell ref="OBL7:OBM7"/>
    <mergeCell ref="OBA7:OBA9"/>
    <mergeCell ref="OBB7:OBC7"/>
    <mergeCell ref="OBD7:OBD9"/>
    <mergeCell ref="OBE7:OBE9"/>
    <mergeCell ref="OBF7:OBF9"/>
    <mergeCell ref="OAU7:OAU9"/>
    <mergeCell ref="OAV7:OAV9"/>
    <mergeCell ref="OAW7:OAX7"/>
    <mergeCell ref="OAY7:OAY9"/>
    <mergeCell ref="OAZ7:OAZ9"/>
    <mergeCell ref="OAO7:OAO9"/>
    <mergeCell ref="OAP7:OAP9"/>
    <mergeCell ref="OAQ7:OAQ9"/>
    <mergeCell ref="OAR7:OAS7"/>
    <mergeCell ref="OAT7:OAT9"/>
    <mergeCell ref="OAH7:OAI7"/>
    <mergeCell ref="OAJ7:OAJ9"/>
    <mergeCell ref="OAK7:OAK9"/>
    <mergeCell ref="OAL7:OAL9"/>
    <mergeCell ref="OAM7:OAN7"/>
    <mergeCell ref="OAB7:OAB9"/>
    <mergeCell ref="OAC7:OAD7"/>
    <mergeCell ref="OAE7:OAE9"/>
    <mergeCell ref="OAF7:OAF9"/>
    <mergeCell ref="OAG7:OAG9"/>
    <mergeCell ref="NZV7:NZV9"/>
    <mergeCell ref="NZW7:NZW9"/>
    <mergeCell ref="NZX7:NZY7"/>
    <mergeCell ref="NZZ7:NZZ9"/>
    <mergeCell ref="OAA7:OAA9"/>
    <mergeCell ref="NZP7:NZP9"/>
    <mergeCell ref="NZQ7:NZQ9"/>
    <mergeCell ref="NZR7:NZR9"/>
    <mergeCell ref="NZS7:NZT7"/>
    <mergeCell ref="NZU7:NZU9"/>
    <mergeCell ref="NZI7:NZJ7"/>
    <mergeCell ref="NZK7:NZK9"/>
    <mergeCell ref="NZL7:NZL9"/>
    <mergeCell ref="NZM7:NZM9"/>
    <mergeCell ref="NZN7:NZO7"/>
    <mergeCell ref="NZC7:NZC9"/>
    <mergeCell ref="NZD7:NZE7"/>
    <mergeCell ref="NZF7:NZF9"/>
    <mergeCell ref="NZG7:NZG9"/>
    <mergeCell ref="NZH7:NZH9"/>
    <mergeCell ref="NYW7:NYW9"/>
    <mergeCell ref="NYX7:NYX9"/>
    <mergeCell ref="NYY7:NYZ7"/>
    <mergeCell ref="NZA7:NZA9"/>
    <mergeCell ref="NZB7:NZB9"/>
    <mergeCell ref="NYQ7:NYQ9"/>
    <mergeCell ref="NYR7:NYR9"/>
    <mergeCell ref="NYS7:NYS9"/>
    <mergeCell ref="NYT7:NYU7"/>
    <mergeCell ref="NYV7:NYV9"/>
    <mergeCell ref="NYJ7:NYK7"/>
    <mergeCell ref="NYL7:NYL9"/>
    <mergeCell ref="NYM7:NYM9"/>
    <mergeCell ref="NYN7:NYN9"/>
    <mergeCell ref="NYO7:NYP7"/>
    <mergeCell ref="NYD7:NYD9"/>
    <mergeCell ref="NYE7:NYF7"/>
    <mergeCell ref="NYG7:NYG9"/>
    <mergeCell ref="NYH7:NYH9"/>
    <mergeCell ref="NYI7:NYI9"/>
    <mergeCell ref="NXX7:NXX9"/>
    <mergeCell ref="NXY7:NXY9"/>
    <mergeCell ref="NXZ7:NYA7"/>
    <mergeCell ref="NYB7:NYB9"/>
    <mergeCell ref="NYC7:NYC9"/>
    <mergeCell ref="NXR7:NXR9"/>
    <mergeCell ref="NXS7:NXS9"/>
    <mergeCell ref="NXT7:NXT9"/>
    <mergeCell ref="NXU7:NXV7"/>
    <mergeCell ref="NXW7:NXW9"/>
    <mergeCell ref="NXK7:NXL7"/>
    <mergeCell ref="NXM7:NXM9"/>
    <mergeCell ref="NXN7:NXN9"/>
    <mergeCell ref="NXO7:NXO9"/>
    <mergeCell ref="NXP7:NXQ7"/>
    <mergeCell ref="NXE7:NXE9"/>
    <mergeCell ref="NXF7:NXG7"/>
    <mergeCell ref="NXH7:NXH9"/>
    <mergeCell ref="NXI7:NXI9"/>
    <mergeCell ref="NXJ7:NXJ9"/>
    <mergeCell ref="NWY7:NWY9"/>
    <mergeCell ref="NWZ7:NWZ9"/>
    <mergeCell ref="NXA7:NXB7"/>
    <mergeCell ref="NXC7:NXC9"/>
    <mergeCell ref="NXD7:NXD9"/>
    <mergeCell ref="NWS7:NWS9"/>
    <mergeCell ref="NWT7:NWT9"/>
    <mergeCell ref="NWU7:NWU9"/>
    <mergeCell ref="NWV7:NWW7"/>
    <mergeCell ref="NWX7:NWX9"/>
    <mergeCell ref="NWL7:NWM7"/>
    <mergeCell ref="NWN7:NWN9"/>
    <mergeCell ref="NWO7:NWO9"/>
    <mergeCell ref="NWP7:NWP9"/>
    <mergeCell ref="NWQ7:NWR7"/>
    <mergeCell ref="NWF7:NWF9"/>
    <mergeCell ref="NWG7:NWH7"/>
    <mergeCell ref="NWI7:NWI9"/>
    <mergeCell ref="NWJ7:NWJ9"/>
    <mergeCell ref="NWK7:NWK9"/>
    <mergeCell ref="NVZ7:NVZ9"/>
    <mergeCell ref="NWA7:NWA9"/>
    <mergeCell ref="NWB7:NWC7"/>
    <mergeCell ref="NWD7:NWD9"/>
    <mergeCell ref="NWE7:NWE9"/>
    <mergeCell ref="NVT7:NVT9"/>
    <mergeCell ref="NVU7:NVU9"/>
    <mergeCell ref="NVV7:NVV9"/>
    <mergeCell ref="NVW7:NVX7"/>
    <mergeCell ref="NVY7:NVY9"/>
    <mergeCell ref="NVM7:NVN7"/>
    <mergeCell ref="NVO7:NVO9"/>
    <mergeCell ref="NVP7:NVP9"/>
    <mergeCell ref="NVQ7:NVQ9"/>
    <mergeCell ref="NVR7:NVS7"/>
    <mergeCell ref="NVG7:NVG9"/>
    <mergeCell ref="NVH7:NVI7"/>
    <mergeCell ref="NVJ7:NVJ9"/>
    <mergeCell ref="NVK7:NVK9"/>
    <mergeCell ref="NVL7:NVL9"/>
    <mergeCell ref="NVA7:NVA9"/>
    <mergeCell ref="NVB7:NVB9"/>
    <mergeCell ref="NVC7:NVD7"/>
    <mergeCell ref="NVE7:NVE9"/>
    <mergeCell ref="NVF7:NVF9"/>
    <mergeCell ref="NUU7:NUU9"/>
    <mergeCell ref="NUV7:NUV9"/>
    <mergeCell ref="NUW7:NUW9"/>
    <mergeCell ref="NUX7:NUY7"/>
    <mergeCell ref="NUZ7:NUZ9"/>
    <mergeCell ref="NUN7:NUO7"/>
    <mergeCell ref="NUP7:NUP9"/>
    <mergeCell ref="NUQ7:NUQ9"/>
    <mergeCell ref="NUR7:NUR9"/>
    <mergeCell ref="NUS7:NUT7"/>
    <mergeCell ref="NUH7:NUH9"/>
    <mergeCell ref="NUI7:NUJ7"/>
    <mergeCell ref="NUK7:NUK9"/>
    <mergeCell ref="NUL7:NUL9"/>
    <mergeCell ref="NUM7:NUM9"/>
    <mergeCell ref="NUB7:NUB9"/>
    <mergeCell ref="NUC7:NUC9"/>
    <mergeCell ref="NUD7:NUE7"/>
    <mergeCell ref="NUF7:NUF9"/>
    <mergeCell ref="NUG7:NUG9"/>
    <mergeCell ref="NTV7:NTV9"/>
    <mergeCell ref="NTW7:NTW9"/>
    <mergeCell ref="NTX7:NTX9"/>
    <mergeCell ref="NTY7:NTZ7"/>
    <mergeCell ref="NUA7:NUA9"/>
    <mergeCell ref="NTO7:NTP7"/>
    <mergeCell ref="NTQ7:NTQ9"/>
    <mergeCell ref="NTR7:NTR9"/>
    <mergeCell ref="NTS7:NTS9"/>
    <mergeCell ref="NTT7:NTU7"/>
    <mergeCell ref="NTI7:NTI9"/>
    <mergeCell ref="NTJ7:NTK7"/>
    <mergeCell ref="NTL7:NTL9"/>
    <mergeCell ref="NTM7:NTM9"/>
    <mergeCell ref="NTN7:NTN9"/>
    <mergeCell ref="NTC7:NTC9"/>
    <mergeCell ref="NTD7:NTD9"/>
    <mergeCell ref="NTE7:NTF7"/>
    <mergeCell ref="NTG7:NTG9"/>
    <mergeCell ref="NTH7:NTH9"/>
    <mergeCell ref="NSW7:NSW9"/>
    <mergeCell ref="NSX7:NSX9"/>
    <mergeCell ref="NSY7:NSY9"/>
    <mergeCell ref="NSZ7:NTA7"/>
    <mergeCell ref="NTB7:NTB9"/>
    <mergeCell ref="NSP7:NSQ7"/>
    <mergeCell ref="NSR7:NSR9"/>
    <mergeCell ref="NSS7:NSS9"/>
    <mergeCell ref="NST7:NST9"/>
    <mergeCell ref="NSU7:NSV7"/>
    <mergeCell ref="NSJ7:NSJ9"/>
    <mergeCell ref="NSK7:NSL7"/>
    <mergeCell ref="NSM7:NSM9"/>
    <mergeCell ref="NSN7:NSN9"/>
    <mergeCell ref="NSO7:NSO9"/>
    <mergeCell ref="NSD7:NSD9"/>
    <mergeCell ref="NSE7:NSE9"/>
    <mergeCell ref="NSF7:NSG7"/>
    <mergeCell ref="NSH7:NSH9"/>
    <mergeCell ref="NSI7:NSI9"/>
    <mergeCell ref="NRX7:NRX9"/>
    <mergeCell ref="NRY7:NRY9"/>
    <mergeCell ref="NRZ7:NRZ9"/>
    <mergeCell ref="NSA7:NSB7"/>
    <mergeCell ref="NSC7:NSC9"/>
    <mergeCell ref="NRQ7:NRR7"/>
    <mergeCell ref="NRS7:NRS9"/>
    <mergeCell ref="NRT7:NRT9"/>
    <mergeCell ref="NRU7:NRU9"/>
    <mergeCell ref="NRV7:NRW7"/>
    <mergeCell ref="NRK7:NRK9"/>
    <mergeCell ref="NRL7:NRM7"/>
    <mergeCell ref="NRN7:NRN9"/>
    <mergeCell ref="NRO7:NRO9"/>
    <mergeCell ref="NRP7:NRP9"/>
    <mergeCell ref="NRE7:NRE9"/>
    <mergeCell ref="NRF7:NRF9"/>
    <mergeCell ref="NRG7:NRH7"/>
    <mergeCell ref="NRI7:NRI9"/>
    <mergeCell ref="NRJ7:NRJ9"/>
    <mergeCell ref="NQY7:NQY9"/>
    <mergeCell ref="NQZ7:NQZ9"/>
    <mergeCell ref="NRA7:NRA9"/>
    <mergeCell ref="NRB7:NRC7"/>
    <mergeCell ref="NRD7:NRD9"/>
    <mergeCell ref="NQR7:NQS7"/>
    <mergeCell ref="NQT7:NQT9"/>
    <mergeCell ref="NQU7:NQU9"/>
    <mergeCell ref="NQV7:NQV9"/>
    <mergeCell ref="NQW7:NQX7"/>
    <mergeCell ref="NQL7:NQL9"/>
    <mergeCell ref="NQM7:NQN7"/>
    <mergeCell ref="NQO7:NQO9"/>
    <mergeCell ref="NQP7:NQP9"/>
    <mergeCell ref="NQQ7:NQQ9"/>
    <mergeCell ref="NQF7:NQF9"/>
    <mergeCell ref="NQG7:NQG9"/>
    <mergeCell ref="NQH7:NQI7"/>
    <mergeCell ref="NQJ7:NQJ9"/>
    <mergeCell ref="NQK7:NQK9"/>
    <mergeCell ref="NPZ7:NPZ9"/>
    <mergeCell ref="NQA7:NQA9"/>
    <mergeCell ref="NQB7:NQB9"/>
    <mergeCell ref="NQC7:NQD7"/>
    <mergeCell ref="NQE7:NQE9"/>
    <mergeCell ref="NPS7:NPT7"/>
    <mergeCell ref="NPU7:NPU9"/>
    <mergeCell ref="NPV7:NPV9"/>
    <mergeCell ref="NPW7:NPW9"/>
    <mergeCell ref="NPX7:NPY7"/>
    <mergeCell ref="NPM7:NPM9"/>
    <mergeCell ref="NPN7:NPO7"/>
    <mergeCell ref="NPP7:NPP9"/>
    <mergeCell ref="NPQ7:NPQ9"/>
    <mergeCell ref="NPR7:NPR9"/>
    <mergeCell ref="NPG7:NPG9"/>
    <mergeCell ref="NPH7:NPH9"/>
    <mergeCell ref="NPI7:NPJ7"/>
    <mergeCell ref="NPK7:NPK9"/>
    <mergeCell ref="NPL7:NPL9"/>
    <mergeCell ref="NPA7:NPA9"/>
    <mergeCell ref="NPB7:NPB9"/>
    <mergeCell ref="NPC7:NPC9"/>
    <mergeCell ref="NPD7:NPE7"/>
    <mergeCell ref="NPF7:NPF9"/>
    <mergeCell ref="NOT7:NOU7"/>
    <mergeCell ref="NOV7:NOV9"/>
    <mergeCell ref="NOW7:NOW9"/>
    <mergeCell ref="NOX7:NOX9"/>
    <mergeCell ref="NOY7:NOZ7"/>
    <mergeCell ref="NON7:NON9"/>
    <mergeCell ref="NOO7:NOP7"/>
    <mergeCell ref="NOQ7:NOQ9"/>
    <mergeCell ref="NOR7:NOR9"/>
    <mergeCell ref="NOS7:NOS9"/>
    <mergeCell ref="NOH7:NOH9"/>
    <mergeCell ref="NOI7:NOI9"/>
    <mergeCell ref="NOJ7:NOK7"/>
    <mergeCell ref="NOL7:NOL9"/>
    <mergeCell ref="NOM7:NOM9"/>
    <mergeCell ref="NOB7:NOB9"/>
    <mergeCell ref="NOC7:NOC9"/>
    <mergeCell ref="NOD7:NOD9"/>
    <mergeCell ref="NOE7:NOF7"/>
    <mergeCell ref="NOG7:NOG9"/>
    <mergeCell ref="NNU7:NNV7"/>
    <mergeCell ref="NNW7:NNW9"/>
    <mergeCell ref="NNX7:NNX9"/>
    <mergeCell ref="NNY7:NNY9"/>
    <mergeCell ref="NNZ7:NOA7"/>
    <mergeCell ref="NNO7:NNO9"/>
    <mergeCell ref="NNP7:NNQ7"/>
    <mergeCell ref="NNR7:NNR9"/>
    <mergeCell ref="NNS7:NNS9"/>
    <mergeCell ref="NNT7:NNT9"/>
    <mergeCell ref="NNI7:NNI9"/>
    <mergeCell ref="NNJ7:NNJ9"/>
    <mergeCell ref="NNK7:NNL7"/>
    <mergeCell ref="NNM7:NNM9"/>
    <mergeCell ref="NNN7:NNN9"/>
    <mergeCell ref="NNC7:NNC9"/>
    <mergeCell ref="NND7:NND9"/>
    <mergeCell ref="NNE7:NNE9"/>
    <mergeCell ref="NNF7:NNG7"/>
    <mergeCell ref="NNH7:NNH9"/>
    <mergeCell ref="NMV7:NMW7"/>
    <mergeCell ref="NMX7:NMX9"/>
    <mergeCell ref="NMY7:NMY9"/>
    <mergeCell ref="NMZ7:NMZ9"/>
    <mergeCell ref="NNA7:NNB7"/>
    <mergeCell ref="NMP7:NMP9"/>
    <mergeCell ref="NMQ7:NMR7"/>
    <mergeCell ref="NMS7:NMS9"/>
    <mergeCell ref="NMT7:NMT9"/>
    <mergeCell ref="NMU7:NMU9"/>
    <mergeCell ref="NMJ7:NMJ9"/>
    <mergeCell ref="NMK7:NMK9"/>
    <mergeCell ref="NML7:NMM7"/>
    <mergeCell ref="NMN7:NMN9"/>
    <mergeCell ref="NMO7:NMO9"/>
    <mergeCell ref="NMD7:NMD9"/>
    <mergeCell ref="NME7:NME9"/>
    <mergeCell ref="NMF7:NMF9"/>
    <mergeCell ref="NMG7:NMH7"/>
    <mergeCell ref="NMI7:NMI9"/>
    <mergeCell ref="NLW7:NLX7"/>
    <mergeCell ref="NLY7:NLY9"/>
    <mergeCell ref="NLZ7:NLZ9"/>
    <mergeCell ref="NMA7:NMA9"/>
    <mergeCell ref="NMB7:NMC7"/>
    <mergeCell ref="NLQ7:NLQ9"/>
    <mergeCell ref="NLR7:NLS7"/>
    <mergeCell ref="NLT7:NLT9"/>
    <mergeCell ref="NLU7:NLU9"/>
    <mergeCell ref="NLV7:NLV9"/>
    <mergeCell ref="NLK7:NLK9"/>
    <mergeCell ref="NLL7:NLL9"/>
    <mergeCell ref="NLM7:NLN7"/>
    <mergeCell ref="NLO7:NLO9"/>
    <mergeCell ref="NLP7:NLP9"/>
    <mergeCell ref="NLE7:NLE9"/>
    <mergeCell ref="NLF7:NLF9"/>
    <mergeCell ref="NLG7:NLG9"/>
    <mergeCell ref="NLH7:NLI7"/>
    <mergeCell ref="NLJ7:NLJ9"/>
    <mergeCell ref="NKX7:NKY7"/>
    <mergeCell ref="NKZ7:NKZ9"/>
    <mergeCell ref="NLA7:NLA9"/>
    <mergeCell ref="NLB7:NLB9"/>
    <mergeCell ref="NLC7:NLD7"/>
    <mergeCell ref="NKR7:NKR9"/>
    <mergeCell ref="NKS7:NKT7"/>
    <mergeCell ref="NKU7:NKU9"/>
    <mergeCell ref="NKV7:NKV9"/>
    <mergeCell ref="NKW7:NKW9"/>
    <mergeCell ref="NKL7:NKL9"/>
    <mergeCell ref="NKM7:NKM9"/>
    <mergeCell ref="NKN7:NKO7"/>
    <mergeCell ref="NKP7:NKP9"/>
    <mergeCell ref="NKQ7:NKQ9"/>
    <mergeCell ref="NKF7:NKF9"/>
    <mergeCell ref="NKG7:NKG9"/>
    <mergeCell ref="NKH7:NKH9"/>
    <mergeCell ref="NKI7:NKJ7"/>
    <mergeCell ref="NKK7:NKK9"/>
    <mergeCell ref="NJY7:NJZ7"/>
    <mergeCell ref="NKA7:NKA9"/>
    <mergeCell ref="NKB7:NKB9"/>
    <mergeCell ref="NKC7:NKC9"/>
    <mergeCell ref="NKD7:NKE7"/>
    <mergeCell ref="NJS7:NJS9"/>
    <mergeCell ref="NJT7:NJU7"/>
    <mergeCell ref="NJV7:NJV9"/>
    <mergeCell ref="NJW7:NJW9"/>
    <mergeCell ref="NJX7:NJX9"/>
    <mergeCell ref="NJM7:NJM9"/>
    <mergeCell ref="NJN7:NJN9"/>
    <mergeCell ref="NJO7:NJP7"/>
    <mergeCell ref="NJQ7:NJQ9"/>
    <mergeCell ref="NJR7:NJR9"/>
    <mergeCell ref="NJG7:NJG9"/>
    <mergeCell ref="NJH7:NJH9"/>
    <mergeCell ref="NJI7:NJI9"/>
    <mergeCell ref="NJJ7:NJK7"/>
    <mergeCell ref="NJL7:NJL9"/>
    <mergeCell ref="NIZ7:NJA7"/>
    <mergeCell ref="NJB7:NJB9"/>
    <mergeCell ref="NJC7:NJC9"/>
    <mergeCell ref="NJD7:NJD9"/>
    <mergeCell ref="NJE7:NJF7"/>
    <mergeCell ref="NIT7:NIT9"/>
    <mergeCell ref="NIU7:NIV7"/>
    <mergeCell ref="NIW7:NIW9"/>
    <mergeCell ref="NIX7:NIX9"/>
    <mergeCell ref="NIY7:NIY9"/>
    <mergeCell ref="NIN7:NIN9"/>
    <mergeCell ref="NIO7:NIO9"/>
    <mergeCell ref="NIP7:NIQ7"/>
    <mergeCell ref="NIR7:NIR9"/>
    <mergeCell ref="NIS7:NIS9"/>
    <mergeCell ref="NIH7:NIH9"/>
    <mergeCell ref="NII7:NII9"/>
    <mergeCell ref="NIJ7:NIJ9"/>
    <mergeCell ref="NIK7:NIL7"/>
    <mergeCell ref="NIM7:NIM9"/>
    <mergeCell ref="NIA7:NIB7"/>
    <mergeCell ref="NIC7:NIC9"/>
    <mergeCell ref="NID7:NID9"/>
    <mergeCell ref="NIE7:NIE9"/>
    <mergeCell ref="NIF7:NIG7"/>
    <mergeCell ref="NHU7:NHU9"/>
    <mergeCell ref="NHV7:NHW7"/>
    <mergeCell ref="NHX7:NHX9"/>
    <mergeCell ref="NHY7:NHY9"/>
    <mergeCell ref="NHZ7:NHZ9"/>
    <mergeCell ref="NHO7:NHO9"/>
    <mergeCell ref="NHP7:NHP9"/>
    <mergeCell ref="NHQ7:NHR7"/>
    <mergeCell ref="NHS7:NHS9"/>
    <mergeCell ref="NHT7:NHT9"/>
    <mergeCell ref="NHI7:NHI9"/>
    <mergeCell ref="NHJ7:NHJ9"/>
    <mergeCell ref="NHK7:NHK9"/>
    <mergeCell ref="NHL7:NHM7"/>
    <mergeCell ref="NHN7:NHN9"/>
    <mergeCell ref="NHB7:NHC7"/>
    <mergeCell ref="NHD7:NHD9"/>
    <mergeCell ref="NHE7:NHE9"/>
    <mergeCell ref="NHF7:NHF9"/>
    <mergeCell ref="NHG7:NHH7"/>
    <mergeCell ref="NGV7:NGV9"/>
    <mergeCell ref="NGW7:NGX7"/>
    <mergeCell ref="NGY7:NGY9"/>
    <mergeCell ref="NGZ7:NGZ9"/>
    <mergeCell ref="NHA7:NHA9"/>
    <mergeCell ref="NGP7:NGP9"/>
    <mergeCell ref="NGQ7:NGQ9"/>
    <mergeCell ref="NGR7:NGS7"/>
    <mergeCell ref="NGT7:NGT9"/>
    <mergeCell ref="NGU7:NGU9"/>
    <mergeCell ref="NGJ7:NGJ9"/>
    <mergeCell ref="NGK7:NGK9"/>
    <mergeCell ref="NGL7:NGL9"/>
    <mergeCell ref="NGM7:NGN7"/>
    <mergeCell ref="NGO7:NGO9"/>
    <mergeCell ref="NGC7:NGD7"/>
    <mergeCell ref="NGE7:NGE9"/>
    <mergeCell ref="NGF7:NGF9"/>
    <mergeCell ref="NGG7:NGG9"/>
    <mergeCell ref="NGH7:NGI7"/>
    <mergeCell ref="NFW7:NFW9"/>
    <mergeCell ref="NFX7:NFY7"/>
    <mergeCell ref="NFZ7:NFZ9"/>
    <mergeCell ref="NGA7:NGA9"/>
    <mergeCell ref="NGB7:NGB9"/>
    <mergeCell ref="NFQ7:NFQ9"/>
    <mergeCell ref="NFR7:NFR9"/>
    <mergeCell ref="NFS7:NFT7"/>
    <mergeCell ref="NFU7:NFU9"/>
    <mergeCell ref="NFV7:NFV9"/>
    <mergeCell ref="NFK7:NFK9"/>
    <mergeCell ref="NFL7:NFL9"/>
    <mergeCell ref="NFM7:NFM9"/>
    <mergeCell ref="NFN7:NFO7"/>
    <mergeCell ref="NFP7:NFP9"/>
    <mergeCell ref="NFD7:NFE7"/>
    <mergeCell ref="NFF7:NFF9"/>
    <mergeCell ref="NFG7:NFG9"/>
    <mergeCell ref="NFH7:NFH9"/>
    <mergeCell ref="NFI7:NFJ7"/>
    <mergeCell ref="NEX7:NEX9"/>
    <mergeCell ref="NEY7:NEZ7"/>
    <mergeCell ref="NFA7:NFA9"/>
    <mergeCell ref="NFB7:NFB9"/>
    <mergeCell ref="NFC7:NFC9"/>
    <mergeCell ref="NER7:NER9"/>
    <mergeCell ref="NES7:NES9"/>
    <mergeCell ref="NET7:NEU7"/>
    <mergeCell ref="NEV7:NEV9"/>
    <mergeCell ref="NEW7:NEW9"/>
    <mergeCell ref="NEL7:NEL9"/>
    <mergeCell ref="NEM7:NEM9"/>
    <mergeCell ref="NEN7:NEN9"/>
    <mergeCell ref="NEO7:NEP7"/>
    <mergeCell ref="NEQ7:NEQ9"/>
    <mergeCell ref="NEE7:NEF7"/>
    <mergeCell ref="NEG7:NEG9"/>
    <mergeCell ref="NEH7:NEH9"/>
    <mergeCell ref="NEI7:NEI9"/>
    <mergeCell ref="NEJ7:NEK7"/>
    <mergeCell ref="NDY7:NDY9"/>
    <mergeCell ref="NDZ7:NEA7"/>
    <mergeCell ref="NEB7:NEB9"/>
    <mergeCell ref="NEC7:NEC9"/>
    <mergeCell ref="NED7:NED9"/>
    <mergeCell ref="NDS7:NDS9"/>
    <mergeCell ref="NDT7:NDT9"/>
    <mergeCell ref="NDU7:NDV7"/>
    <mergeCell ref="NDW7:NDW9"/>
    <mergeCell ref="NDX7:NDX9"/>
    <mergeCell ref="NDM7:NDM9"/>
    <mergeCell ref="NDN7:NDN9"/>
    <mergeCell ref="NDO7:NDO9"/>
    <mergeCell ref="NDP7:NDQ7"/>
    <mergeCell ref="NDR7:NDR9"/>
    <mergeCell ref="NDF7:NDG7"/>
    <mergeCell ref="NDH7:NDH9"/>
    <mergeCell ref="NDI7:NDI9"/>
    <mergeCell ref="NDJ7:NDJ9"/>
    <mergeCell ref="NDK7:NDL7"/>
    <mergeCell ref="NCZ7:NCZ9"/>
    <mergeCell ref="NDA7:NDB7"/>
    <mergeCell ref="NDC7:NDC9"/>
    <mergeCell ref="NDD7:NDD9"/>
    <mergeCell ref="NDE7:NDE9"/>
    <mergeCell ref="NCT7:NCT9"/>
    <mergeCell ref="NCU7:NCU9"/>
    <mergeCell ref="NCV7:NCW7"/>
    <mergeCell ref="NCX7:NCX9"/>
    <mergeCell ref="NCY7:NCY9"/>
    <mergeCell ref="NCN7:NCN9"/>
    <mergeCell ref="NCO7:NCO9"/>
    <mergeCell ref="NCP7:NCP9"/>
    <mergeCell ref="NCQ7:NCR7"/>
    <mergeCell ref="NCS7:NCS9"/>
    <mergeCell ref="NCG7:NCH7"/>
    <mergeCell ref="NCI7:NCI9"/>
    <mergeCell ref="NCJ7:NCJ9"/>
    <mergeCell ref="NCK7:NCK9"/>
    <mergeCell ref="NCL7:NCM7"/>
    <mergeCell ref="NCA7:NCA9"/>
    <mergeCell ref="NCB7:NCC7"/>
    <mergeCell ref="NCD7:NCD9"/>
    <mergeCell ref="NCE7:NCE9"/>
    <mergeCell ref="NCF7:NCF9"/>
    <mergeCell ref="NBU7:NBU9"/>
    <mergeCell ref="NBV7:NBV9"/>
    <mergeCell ref="NBW7:NBX7"/>
    <mergeCell ref="NBY7:NBY9"/>
    <mergeCell ref="NBZ7:NBZ9"/>
    <mergeCell ref="NBO7:NBO9"/>
    <mergeCell ref="NBP7:NBP9"/>
    <mergeCell ref="NBQ7:NBQ9"/>
    <mergeCell ref="NBR7:NBS7"/>
    <mergeCell ref="NBT7:NBT9"/>
    <mergeCell ref="NBH7:NBI7"/>
    <mergeCell ref="NBJ7:NBJ9"/>
    <mergeCell ref="NBK7:NBK9"/>
    <mergeCell ref="NBL7:NBL9"/>
    <mergeCell ref="NBM7:NBN7"/>
    <mergeCell ref="NBB7:NBB9"/>
    <mergeCell ref="NBC7:NBD7"/>
    <mergeCell ref="NBE7:NBE9"/>
    <mergeCell ref="NBF7:NBF9"/>
    <mergeCell ref="NBG7:NBG9"/>
    <mergeCell ref="NAV7:NAV9"/>
    <mergeCell ref="NAW7:NAW9"/>
    <mergeCell ref="NAX7:NAY7"/>
    <mergeCell ref="NAZ7:NAZ9"/>
    <mergeCell ref="NBA7:NBA9"/>
    <mergeCell ref="NAP7:NAP9"/>
    <mergeCell ref="NAQ7:NAQ9"/>
    <mergeCell ref="NAR7:NAR9"/>
    <mergeCell ref="NAS7:NAT7"/>
    <mergeCell ref="NAU7:NAU9"/>
    <mergeCell ref="NAI7:NAJ7"/>
    <mergeCell ref="NAK7:NAK9"/>
    <mergeCell ref="NAL7:NAL9"/>
    <mergeCell ref="NAM7:NAM9"/>
    <mergeCell ref="NAN7:NAO7"/>
    <mergeCell ref="NAC7:NAC9"/>
    <mergeCell ref="NAD7:NAE7"/>
    <mergeCell ref="NAF7:NAF9"/>
    <mergeCell ref="NAG7:NAG9"/>
    <mergeCell ref="NAH7:NAH9"/>
    <mergeCell ref="MZW7:MZW9"/>
    <mergeCell ref="MZX7:MZX9"/>
    <mergeCell ref="MZY7:MZZ7"/>
    <mergeCell ref="NAA7:NAA9"/>
    <mergeCell ref="NAB7:NAB9"/>
    <mergeCell ref="MZQ7:MZQ9"/>
    <mergeCell ref="MZR7:MZR9"/>
    <mergeCell ref="MZS7:MZS9"/>
    <mergeCell ref="MZT7:MZU7"/>
    <mergeCell ref="MZV7:MZV9"/>
    <mergeCell ref="MZJ7:MZK7"/>
    <mergeCell ref="MZL7:MZL9"/>
    <mergeCell ref="MZM7:MZM9"/>
    <mergeCell ref="MZN7:MZN9"/>
    <mergeCell ref="MZO7:MZP7"/>
    <mergeCell ref="MZD7:MZD9"/>
    <mergeCell ref="MZE7:MZF7"/>
    <mergeCell ref="MZG7:MZG9"/>
    <mergeCell ref="MZH7:MZH9"/>
    <mergeCell ref="MZI7:MZI9"/>
    <mergeCell ref="MYX7:MYX9"/>
    <mergeCell ref="MYY7:MYY9"/>
    <mergeCell ref="MYZ7:MZA7"/>
    <mergeCell ref="MZB7:MZB9"/>
    <mergeCell ref="MZC7:MZC9"/>
    <mergeCell ref="MYR7:MYR9"/>
    <mergeCell ref="MYS7:MYS9"/>
    <mergeCell ref="MYT7:MYT9"/>
    <mergeCell ref="MYU7:MYV7"/>
    <mergeCell ref="MYW7:MYW9"/>
    <mergeCell ref="MYK7:MYL7"/>
    <mergeCell ref="MYM7:MYM9"/>
    <mergeCell ref="MYN7:MYN9"/>
    <mergeCell ref="MYO7:MYO9"/>
    <mergeCell ref="MYP7:MYQ7"/>
    <mergeCell ref="MYE7:MYE9"/>
    <mergeCell ref="MYF7:MYG7"/>
    <mergeCell ref="MYH7:MYH9"/>
    <mergeCell ref="MYI7:MYI9"/>
    <mergeCell ref="MYJ7:MYJ9"/>
    <mergeCell ref="MXY7:MXY9"/>
    <mergeCell ref="MXZ7:MXZ9"/>
    <mergeCell ref="MYA7:MYB7"/>
    <mergeCell ref="MYC7:MYC9"/>
    <mergeCell ref="MYD7:MYD9"/>
    <mergeCell ref="MXS7:MXS9"/>
    <mergeCell ref="MXT7:MXT9"/>
    <mergeCell ref="MXU7:MXU9"/>
    <mergeCell ref="MXV7:MXW7"/>
    <mergeCell ref="MXX7:MXX9"/>
    <mergeCell ref="MXL7:MXM7"/>
    <mergeCell ref="MXN7:MXN9"/>
    <mergeCell ref="MXO7:MXO9"/>
    <mergeCell ref="MXP7:MXP9"/>
    <mergeCell ref="MXQ7:MXR7"/>
    <mergeCell ref="MXF7:MXF9"/>
    <mergeCell ref="MXG7:MXH7"/>
    <mergeCell ref="MXI7:MXI9"/>
    <mergeCell ref="MXJ7:MXJ9"/>
    <mergeCell ref="MXK7:MXK9"/>
    <mergeCell ref="MWZ7:MWZ9"/>
    <mergeCell ref="MXA7:MXA9"/>
    <mergeCell ref="MXB7:MXC7"/>
    <mergeCell ref="MXD7:MXD9"/>
    <mergeCell ref="MXE7:MXE9"/>
    <mergeCell ref="MWT7:MWT9"/>
    <mergeCell ref="MWU7:MWU9"/>
    <mergeCell ref="MWV7:MWV9"/>
    <mergeCell ref="MWW7:MWX7"/>
    <mergeCell ref="MWY7:MWY9"/>
    <mergeCell ref="MWM7:MWN7"/>
    <mergeCell ref="MWO7:MWO9"/>
    <mergeCell ref="MWP7:MWP9"/>
    <mergeCell ref="MWQ7:MWQ9"/>
    <mergeCell ref="MWR7:MWS7"/>
    <mergeCell ref="MWG7:MWG9"/>
    <mergeCell ref="MWH7:MWI7"/>
    <mergeCell ref="MWJ7:MWJ9"/>
    <mergeCell ref="MWK7:MWK9"/>
    <mergeCell ref="MWL7:MWL9"/>
    <mergeCell ref="MWA7:MWA9"/>
    <mergeCell ref="MWB7:MWB9"/>
    <mergeCell ref="MWC7:MWD7"/>
    <mergeCell ref="MWE7:MWE9"/>
    <mergeCell ref="MWF7:MWF9"/>
    <mergeCell ref="MVU7:MVU9"/>
    <mergeCell ref="MVV7:MVV9"/>
    <mergeCell ref="MVW7:MVW9"/>
    <mergeCell ref="MVX7:MVY7"/>
    <mergeCell ref="MVZ7:MVZ9"/>
    <mergeCell ref="MVN7:MVO7"/>
    <mergeCell ref="MVP7:MVP9"/>
    <mergeCell ref="MVQ7:MVQ9"/>
    <mergeCell ref="MVR7:MVR9"/>
    <mergeCell ref="MVS7:MVT7"/>
    <mergeCell ref="MVH7:MVH9"/>
    <mergeCell ref="MVI7:MVJ7"/>
    <mergeCell ref="MVK7:MVK9"/>
    <mergeCell ref="MVL7:MVL9"/>
    <mergeCell ref="MVM7:MVM9"/>
    <mergeCell ref="MVB7:MVB9"/>
    <mergeCell ref="MVC7:MVC9"/>
    <mergeCell ref="MVD7:MVE7"/>
    <mergeCell ref="MVF7:MVF9"/>
    <mergeCell ref="MVG7:MVG9"/>
    <mergeCell ref="MUV7:MUV9"/>
    <mergeCell ref="MUW7:MUW9"/>
    <mergeCell ref="MUX7:MUX9"/>
    <mergeCell ref="MUY7:MUZ7"/>
    <mergeCell ref="MVA7:MVA9"/>
    <mergeCell ref="MUO7:MUP7"/>
    <mergeCell ref="MUQ7:MUQ9"/>
    <mergeCell ref="MUR7:MUR9"/>
    <mergeCell ref="MUS7:MUS9"/>
    <mergeCell ref="MUT7:MUU7"/>
    <mergeCell ref="MUI7:MUI9"/>
    <mergeCell ref="MUJ7:MUK7"/>
    <mergeCell ref="MUL7:MUL9"/>
    <mergeCell ref="MUM7:MUM9"/>
    <mergeCell ref="MUN7:MUN9"/>
    <mergeCell ref="MUC7:MUC9"/>
    <mergeCell ref="MUD7:MUD9"/>
    <mergeCell ref="MUE7:MUF7"/>
    <mergeCell ref="MUG7:MUG9"/>
    <mergeCell ref="MUH7:MUH9"/>
    <mergeCell ref="MTW7:MTW9"/>
    <mergeCell ref="MTX7:MTX9"/>
    <mergeCell ref="MTY7:MTY9"/>
    <mergeCell ref="MTZ7:MUA7"/>
    <mergeCell ref="MUB7:MUB9"/>
    <mergeCell ref="MTP7:MTQ7"/>
    <mergeCell ref="MTR7:MTR9"/>
    <mergeCell ref="MTS7:MTS9"/>
    <mergeCell ref="MTT7:MTT9"/>
    <mergeCell ref="MTU7:MTV7"/>
    <mergeCell ref="MTJ7:MTJ9"/>
    <mergeCell ref="MTK7:MTL7"/>
    <mergeCell ref="MTM7:MTM9"/>
    <mergeCell ref="MTN7:MTN9"/>
    <mergeCell ref="MTO7:MTO9"/>
    <mergeCell ref="MTD7:MTD9"/>
    <mergeCell ref="MTE7:MTE9"/>
    <mergeCell ref="MTF7:MTG7"/>
    <mergeCell ref="MTH7:MTH9"/>
    <mergeCell ref="MTI7:MTI9"/>
    <mergeCell ref="MSX7:MSX9"/>
    <mergeCell ref="MSY7:MSY9"/>
    <mergeCell ref="MSZ7:MSZ9"/>
    <mergeCell ref="MTA7:MTB7"/>
    <mergeCell ref="MTC7:MTC9"/>
    <mergeCell ref="MSQ7:MSR7"/>
    <mergeCell ref="MSS7:MSS9"/>
    <mergeCell ref="MST7:MST9"/>
    <mergeCell ref="MSU7:MSU9"/>
    <mergeCell ref="MSV7:MSW7"/>
    <mergeCell ref="MSK7:MSK9"/>
    <mergeCell ref="MSL7:MSM7"/>
    <mergeCell ref="MSN7:MSN9"/>
    <mergeCell ref="MSO7:MSO9"/>
    <mergeCell ref="MSP7:MSP9"/>
    <mergeCell ref="MSE7:MSE9"/>
    <mergeCell ref="MSF7:MSF9"/>
    <mergeCell ref="MSG7:MSH7"/>
    <mergeCell ref="MSI7:MSI9"/>
    <mergeCell ref="MSJ7:MSJ9"/>
    <mergeCell ref="MRY7:MRY9"/>
    <mergeCell ref="MRZ7:MRZ9"/>
    <mergeCell ref="MSA7:MSA9"/>
    <mergeCell ref="MSB7:MSC7"/>
    <mergeCell ref="MSD7:MSD9"/>
    <mergeCell ref="MRR7:MRS7"/>
    <mergeCell ref="MRT7:MRT9"/>
    <mergeCell ref="MRU7:MRU9"/>
    <mergeCell ref="MRV7:MRV9"/>
    <mergeCell ref="MRW7:MRX7"/>
    <mergeCell ref="MRL7:MRL9"/>
    <mergeCell ref="MRM7:MRN7"/>
    <mergeCell ref="MRO7:MRO9"/>
    <mergeCell ref="MRP7:MRP9"/>
    <mergeCell ref="MRQ7:MRQ9"/>
    <mergeCell ref="MRF7:MRF9"/>
    <mergeCell ref="MRG7:MRG9"/>
    <mergeCell ref="MRH7:MRI7"/>
    <mergeCell ref="MRJ7:MRJ9"/>
    <mergeCell ref="MRK7:MRK9"/>
    <mergeCell ref="MQZ7:MQZ9"/>
    <mergeCell ref="MRA7:MRA9"/>
    <mergeCell ref="MRB7:MRB9"/>
    <mergeCell ref="MRC7:MRD7"/>
    <mergeCell ref="MRE7:MRE9"/>
    <mergeCell ref="MQS7:MQT7"/>
    <mergeCell ref="MQU7:MQU9"/>
    <mergeCell ref="MQV7:MQV9"/>
    <mergeCell ref="MQW7:MQW9"/>
    <mergeCell ref="MQX7:MQY7"/>
    <mergeCell ref="MQM7:MQM9"/>
    <mergeCell ref="MQN7:MQO7"/>
    <mergeCell ref="MQP7:MQP9"/>
    <mergeCell ref="MQQ7:MQQ9"/>
    <mergeCell ref="MQR7:MQR9"/>
    <mergeCell ref="MQG7:MQG9"/>
    <mergeCell ref="MQH7:MQH9"/>
    <mergeCell ref="MQI7:MQJ7"/>
    <mergeCell ref="MQK7:MQK9"/>
    <mergeCell ref="MQL7:MQL9"/>
    <mergeCell ref="MQA7:MQA9"/>
    <mergeCell ref="MQB7:MQB9"/>
    <mergeCell ref="MQC7:MQC9"/>
    <mergeCell ref="MQD7:MQE7"/>
    <mergeCell ref="MQF7:MQF9"/>
    <mergeCell ref="MPT7:MPU7"/>
    <mergeCell ref="MPV7:MPV9"/>
    <mergeCell ref="MPW7:MPW9"/>
    <mergeCell ref="MPX7:MPX9"/>
    <mergeCell ref="MPY7:MPZ7"/>
    <mergeCell ref="MPN7:MPN9"/>
    <mergeCell ref="MPO7:MPP7"/>
    <mergeCell ref="MPQ7:MPQ9"/>
    <mergeCell ref="MPR7:MPR9"/>
    <mergeCell ref="MPS7:MPS9"/>
    <mergeCell ref="MPH7:MPH9"/>
    <mergeCell ref="MPI7:MPI9"/>
    <mergeCell ref="MPJ7:MPK7"/>
    <mergeCell ref="MPL7:MPL9"/>
    <mergeCell ref="MPM7:MPM9"/>
    <mergeCell ref="MPB7:MPB9"/>
    <mergeCell ref="MPC7:MPC9"/>
    <mergeCell ref="MPD7:MPD9"/>
    <mergeCell ref="MPE7:MPF7"/>
    <mergeCell ref="MPG7:MPG9"/>
    <mergeCell ref="MOU7:MOV7"/>
    <mergeCell ref="MOW7:MOW9"/>
    <mergeCell ref="MOX7:MOX9"/>
    <mergeCell ref="MOY7:MOY9"/>
    <mergeCell ref="MOZ7:MPA7"/>
    <mergeCell ref="MOO7:MOO9"/>
    <mergeCell ref="MOP7:MOQ7"/>
    <mergeCell ref="MOR7:MOR9"/>
    <mergeCell ref="MOS7:MOS9"/>
    <mergeCell ref="MOT7:MOT9"/>
    <mergeCell ref="MOI7:MOI9"/>
    <mergeCell ref="MOJ7:MOJ9"/>
    <mergeCell ref="MOK7:MOL7"/>
    <mergeCell ref="MOM7:MOM9"/>
    <mergeCell ref="MON7:MON9"/>
    <mergeCell ref="MOC7:MOC9"/>
    <mergeCell ref="MOD7:MOD9"/>
    <mergeCell ref="MOE7:MOE9"/>
    <mergeCell ref="MOF7:MOG7"/>
    <mergeCell ref="MOH7:MOH9"/>
    <mergeCell ref="MNV7:MNW7"/>
    <mergeCell ref="MNX7:MNX9"/>
    <mergeCell ref="MNY7:MNY9"/>
    <mergeCell ref="MNZ7:MNZ9"/>
    <mergeCell ref="MOA7:MOB7"/>
    <mergeCell ref="MNP7:MNP9"/>
    <mergeCell ref="MNQ7:MNR7"/>
    <mergeCell ref="MNS7:MNS9"/>
    <mergeCell ref="MNT7:MNT9"/>
    <mergeCell ref="MNU7:MNU9"/>
    <mergeCell ref="MNJ7:MNJ9"/>
    <mergeCell ref="MNK7:MNK9"/>
    <mergeCell ref="MNL7:MNM7"/>
    <mergeCell ref="MNN7:MNN9"/>
    <mergeCell ref="MNO7:MNO9"/>
    <mergeCell ref="MND7:MND9"/>
    <mergeCell ref="MNE7:MNE9"/>
    <mergeCell ref="MNF7:MNF9"/>
    <mergeCell ref="MNG7:MNH7"/>
    <mergeCell ref="MNI7:MNI9"/>
    <mergeCell ref="MMW7:MMX7"/>
    <mergeCell ref="MMY7:MMY9"/>
    <mergeCell ref="MMZ7:MMZ9"/>
    <mergeCell ref="MNA7:MNA9"/>
    <mergeCell ref="MNB7:MNC7"/>
    <mergeCell ref="MMQ7:MMQ9"/>
    <mergeCell ref="MMR7:MMS7"/>
    <mergeCell ref="MMT7:MMT9"/>
    <mergeCell ref="MMU7:MMU9"/>
    <mergeCell ref="MMV7:MMV9"/>
    <mergeCell ref="MMK7:MMK9"/>
    <mergeCell ref="MML7:MML9"/>
    <mergeCell ref="MMM7:MMN7"/>
    <mergeCell ref="MMO7:MMO9"/>
    <mergeCell ref="MMP7:MMP9"/>
    <mergeCell ref="MME7:MME9"/>
    <mergeCell ref="MMF7:MMF9"/>
    <mergeCell ref="MMG7:MMG9"/>
    <mergeCell ref="MMH7:MMI7"/>
    <mergeCell ref="MMJ7:MMJ9"/>
    <mergeCell ref="MLX7:MLY7"/>
    <mergeCell ref="MLZ7:MLZ9"/>
    <mergeCell ref="MMA7:MMA9"/>
    <mergeCell ref="MMB7:MMB9"/>
    <mergeCell ref="MMC7:MMD7"/>
    <mergeCell ref="MLR7:MLR9"/>
    <mergeCell ref="MLS7:MLT7"/>
    <mergeCell ref="MLU7:MLU9"/>
    <mergeCell ref="MLV7:MLV9"/>
    <mergeCell ref="MLW7:MLW9"/>
    <mergeCell ref="MLL7:MLL9"/>
    <mergeCell ref="MLM7:MLM9"/>
    <mergeCell ref="MLN7:MLO7"/>
    <mergeCell ref="MLP7:MLP9"/>
    <mergeCell ref="MLQ7:MLQ9"/>
    <mergeCell ref="MLF7:MLF9"/>
    <mergeCell ref="MLG7:MLG9"/>
    <mergeCell ref="MLH7:MLH9"/>
    <mergeCell ref="MLI7:MLJ7"/>
    <mergeCell ref="MLK7:MLK9"/>
    <mergeCell ref="MKY7:MKZ7"/>
    <mergeCell ref="MLA7:MLA9"/>
    <mergeCell ref="MLB7:MLB9"/>
    <mergeCell ref="MLC7:MLC9"/>
    <mergeCell ref="MLD7:MLE7"/>
    <mergeCell ref="MKS7:MKS9"/>
    <mergeCell ref="MKT7:MKU7"/>
    <mergeCell ref="MKV7:MKV9"/>
    <mergeCell ref="MKW7:MKW9"/>
    <mergeCell ref="MKX7:MKX9"/>
    <mergeCell ref="MKM7:MKM9"/>
    <mergeCell ref="MKN7:MKN9"/>
    <mergeCell ref="MKO7:MKP7"/>
    <mergeCell ref="MKQ7:MKQ9"/>
    <mergeCell ref="MKR7:MKR9"/>
    <mergeCell ref="MKG7:MKG9"/>
    <mergeCell ref="MKH7:MKH9"/>
    <mergeCell ref="MKI7:MKI9"/>
    <mergeCell ref="MKJ7:MKK7"/>
    <mergeCell ref="MKL7:MKL9"/>
    <mergeCell ref="MJZ7:MKA7"/>
    <mergeCell ref="MKB7:MKB9"/>
    <mergeCell ref="MKC7:MKC9"/>
    <mergeCell ref="MKD7:MKD9"/>
    <mergeCell ref="MKE7:MKF7"/>
    <mergeCell ref="MJT7:MJT9"/>
    <mergeCell ref="MJU7:MJV7"/>
    <mergeCell ref="MJW7:MJW9"/>
    <mergeCell ref="MJX7:MJX9"/>
    <mergeCell ref="MJY7:MJY9"/>
    <mergeCell ref="MJN7:MJN9"/>
    <mergeCell ref="MJO7:MJO9"/>
    <mergeCell ref="MJP7:MJQ7"/>
    <mergeCell ref="MJR7:MJR9"/>
    <mergeCell ref="MJS7:MJS9"/>
    <mergeCell ref="MJH7:MJH9"/>
    <mergeCell ref="MJI7:MJI9"/>
    <mergeCell ref="MJJ7:MJJ9"/>
    <mergeCell ref="MJK7:MJL7"/>
    <mergeCell ref="MJM7:MJM9"/>
    <mergeCell ref="MJA7:MJB7"/>
    <mergeCell ref="MJC7:MJC9"/>
    <mergeCell ref="MJD7:MJD9"/>
    <mergeCell ref="MJE7:MJE9"/>
    <mergeCell ref="MJF7:MJG7"/>
    <mergeCell ref="MIU7:MIU9"/>
    <mergeCell ref="MIV7:MIW7"/>
    <mergeCell ref="MIX7:MIX9"/>
    <mergeCell ref="MIY7:MIY9"/>
    <mergeCell ref="MIZ7:MIZ9"/>
    <mergeCell ref="MIO7:MIO9"/>
    <mergeCell ref="MIP7:MIP9"/>
    <mergeCell ref="MIQ7:MIR7"/>
    <mergeCell ref="MIS7:MIS9"/>
    <mergeCell ref="MIT7:MIT9"/>
    <mergeCell ref="MII7:MII9"/>
    <mergeCell ref="MIJ7:MIJ9"/>
    <mergeCell ref="MIK7:MIK9"/>
    <mergeCell ref="MIL7:MIM7"/>
    <mergeCell ref="MIN7:MIN9"/>
    <mergeCell ref="MIB7:MIC7"/>
    <mergeCell ref="MID7:MID9"/>
    <mergeCell ref="MIE7:MIE9"/>
    <mergeCell ref="MIF7:MIF9"/>
    <mergeCell ref="MIG7:MIH7"/>
    <mergeCell ref="MHV7:MHV9"/>
    <mergeCell ref="MHW7:MHX7"/>
    <mergeCell ref="MHY7:MHY9"/>
    <mergeCell ref="MHZ7:MHZ9"/>
    <mergeCell ref="MIA7:MIA9"/>
    <mergeCell ref="MHP7:MHP9"/>
    <mergeCell ref="MHQ7:MHQ9"/>
    <mergeCell ref="MHR7:MHS7"/>
    <mergeCell ref="MHT7:MHT9"/>
    <mergeCell ref="MHU7:MHU9"/>
    <mergeCell ref="MHJ7:MHJ9"/>
    <mergeCell ref="MHK7:MHK9"/>
    <mergeCell ref="MHL7:MHL9"/>
    <mergeCell ref="MHM7:MHN7"/>
    <mergeCell ref="MHO7:MHO9"/>
    <mergeCell ref="MHC7:MHD7"/>
    <mergeCell ref="MHE7:MHE9"/>
    <mergeCell ref="MHF7:MHF9"/>
    <mergeCell ref="MHG7:MHG9"/>
    <mergeCell ref="MHH7:MHI7"/>
    <mergeCell ref="MGW7:MGW9"/>
    <mergeCell ref="MGX7:MGY7"/>
    <mergeCell ref="MGZ7:MGZ9"/>
    <mergeCell ref="MHA7:MHA9"/>
    <mergeCell ref="MHB7:MHB9"/>
    <mergeCell ref="MGQ7:MGQ9"/>
    <mergeCell ref="MGR7:MGR9"/>
    <mergeCell ref="MGS7:MGT7"/>
    <mergeCell ref="MGU7:MGU9"/>
    <mergeCell ref="MGV7:MGV9"/>
    <mergeCell ref="MGK7:MGK9"/>
    <mergeCell ref="MGL7:MGL9"/>
    <mergeCell ref="MGM7:MGM9"/>
    <mergeCell ref="MGN7:MGO7"/>
    <mergeCell ref="MGP7:MGP9"/>
    <mergeCell ref="MGD7:MGE7"/>
    <mergeCell ref="MGF7:MGF9"/>
    <mergeCell ref="MGG7:MGG9"/>
    <mergeCell ref="MGH7:MGH9"/>
    <mergeCell ref="MGI7:MGJ7"/>
    <mergeCell ref="MFX7:MFX9"/>
    <mergeCell ref="MFY7:MFZ7"/>
    <mergeCell ref="MGA7:MGA9"/>
    <mergeCell ref="MGB7:MGB9"/>
    <mergeCell ref="MGC7:MGC9"/>
    <mergeCell ref="MFR7:MFR9"/>
    <mergeCell ref="MFS7:MFS9"/>
    <mergeCell ref="MFT7:MFU7"/>
    <mergeCell ref="MFV7:MFV9"/>
    <mergeCell ref="MFW7:MFW9"/>
    <mergeCell ref="MFL7:MFL9"/>
    <mergeCell ref="MFM7:MFM9"/>
    <mergeCell ref="MFN7:MFN9"/>
    <mergeCell ref="MFO7:MFP7"/>
    <mergeCell ref="MFQ7:MFQ9"/>
    <mergeCell ref="MFE7:MFF7"/>
    <mergeCell ref="MFG7:MFG9"/>
    <mergeCell ref="MFH7:MFH9"/>
    <mergeCell ref="MFI7:MFI9"/>
    <mergeCell ref="MFJ7:MFK7"/>
    <mergeCell ref="MEY7:MEY9"/>
    <mergeCell ref="MEZ7:MFA7"/>
    <mergeCell ref="MFB7:MFB9"/>
    <mergeCell ref="MFC7:MFC9"/>
    <mergeCell ref="MFD7:MFD9"/>
    <mergeCell ref="MES7:MES9"/>
    <mergeCell ref="MET7:MET9"/>
    <mergeCell ref="MEU7:MEV7"/>
    <mergeCell ref="MEW7:MEW9"/>
    <mergeCell ref="MEX7:MEX9"/>
    <mergeCell ref="MEM7:MEM9"/>
    <mergeCell ref="MEN7:MEN9"/>
    <mergeCell ref="MEO7:MEO9"/>
    <mergeCell ref="MEP7:MEQ7"/>
    <mergeCell ref="MER7:MER9"/>
    <mergeCell ref="MEF7:MEG7"/>
    <mergeCell ref="MEH7:MEH9"/>
    <mergeCell ref="MEI7:MEI9"/>
    <mergeCell ref="MEJ7:MEJ9"/>
    <mergeCell ref="MEK7:MEL7"/>
    <mergeCell ref="MDZ7:MDZ9"/>
    <mergeCell ref="MEA7:MEB7"/>
    <mergeCell ref="MEC7:MEC9"/>
    <mergeCell ref="MED7:MED9"/>
    <mergeCell ref="MEE7:MEE9"/>
    <mergeCell ref="MDT7:MDT9"/>
    <mergeCell ref="MDU7:MDU9"/>
    <mergeCell ref="MDV7:MDW7"/>
    <mergeCell ref="MDX7:MDX9"/>
    <mergeCell ref="MDY7:MDY9"/>
    <mergeCell ref="MDN7:MDN9"/>
    <mergeCell ref="MDO7:MDO9"/>
    <mergeCell ref="MDP7:MDP9"/>
    <mergeCell ref="MDQ7:MDR7"/>
    <mergeCell ref="MDS7:MDS9"/>
    <mergeCell ref="MDG7:MDH7"/>
    <mergeCell ref="MDI7:MDI9"/>
    <mergeCell ref="MDJ7:MDJ9"/>
    <mergeCell ref="MDK7:MDK9"/>
    <mergeCell ref="MDL7:MDM7"/>
    <mergeCell ref="MDA7:MDA9"/>
    <mergeCell ref="MDB7:MDC7"/>
    <mergeCell ref="MDD7:MDD9"/>
    <mergeCell ref="MDE7:MDE9"/>
    <mergeCell ref="MDF7:MDF9"/>
    <mergeCell ref="MCU7:MCU9"/>
    <mergeCell ref="MCV7:MCV9"/>
    <mergeCell ref="MCW7:MCX7"/>
    <mergeCell ref="MCY7:MCY9"/>
    <mergeCell ref="MCZ7:MCZ9"/>
    <mergeCell ref="MCO7:MCO9"/>
    <mergeCell ref="MCP7:MCP9"/>
    <mergeCell ref="MCQ7:MCQ9"/>
    <mergeCell ref="MCR7:MCS7"/>
    <mergeCell ref="MCT7:MCT9"/>
    <mergeCell ref="MCH7:MCI7"/>
    <mergeCell ref="MCJ7:MCJ9"/>
    <mergeCell ref="MCK7:MCK9"/>
    <mergeCell ref="MCL7:MCL9"/>
    <mergeCell ref="MCM7:MCN7"/>
    <mergeCell ref="MCB7:MCB9"/>
    <mergeCell ref="MCC7:MCD7"/>
    <mergeCell ref="MCE7:MCE9"/>
    <mergeCell ref="MCF7:MCF9"/>
    <mergeCell ref="MCG7:MCG9"/>
    <mergeCell ref="MBV7:MBV9"/>
    <mergeCell ref="MBW7:MBW9"/>
    <mergeCell ref="MBX7:MBY7"/>
    <mergeCell ref="MBZ7:MBZ9"/>
    <mergeCell ref="MCA7:MCA9"/>
    <mergeCell ref="MBP7:MBP9"/>
    <mergeCell ref="MBQ7:MBQ9"/>
    <mergeCell ref="MBR7:MBR9"/>
    <mergeCell ref="MBS7:MBT7"/>
    <mergeCell ref="MBU7:MBU9"/>
    <mergeCell ref="MBI7:MBJ7"/>
    <mergeCell ref="MBK7:MBK9"/>
    <mergeCell ref="MBL7:MBL9"/>
    <mergeCell ref="MBM7:MBM9"/>
    <mergeCell ref="MBN7:MBO7"/>
    <mergeCell ref="MBC7:MBC9"/>
    <mergeCell ref="MBD7:MBE7"/>
    <mergeCell ref="MBF7:MBF9"/>
    <mergeCell ref="MBG7:MBG9"/>
    <mergeCell ref="MBH7:MBH9"/>
    <mergeCell ref="MAW7:MAW9"/>
    <mergeCell ref="MAX7:MAX9"/>
    <mergeCell ref="MAY7:MAZ7"/>
    <mergeCell ref="MBA7:MBA9"/>
    <mergeCell ref="MBB7:MBB9"/>
    <mergeCell ref="MAQ7:MAQ9"/>
    <mergeCell ref="MAR7:MAR9"/>
    <mergeCell ref="MAS7:MAS9"/>
    <mergeCell ref="MAT7:MAU7"/>
    <mergeCell ref="MAV7:MAV9"/>
    <mergeCell ref="MAJ7:MAK7"/>
    <mergeCell ref="MAL7:MAL9"/>
    <mergeCell ref="MAM7:MAM9"/>
    <mergeCell ref="MAN7:MAN9"/>
    <mergeCell ref="MAO7:MAP7"/>
    <mergeCell ref="MAD7:MAD9"/>
    <mergeCell ref="MAE7:MAF7"/>
    <mergeCell ref="MAG7:MAG9"/>
    <mergeCell ref="MAH7:MAH9"/>
    <mergeCell ref="MAI7:MAI9"/>
    <mergeCell ref="LZX7:LZX9"/>
    <mergeCell ref="LZY7:LZY9"/>
    <mergeCell ref="LZZ7:MAA7"/>
    <mergeCell ref="MAB7:MAB9"/>
    <mergeCell ref="MAC7:MAC9"/>
    <mergeCell ref="LZR7:LZR9"/>
    <mergeCell ref="LZS7:LZS9"/>
    <mergeCell ref="LZT7:LZT9"/>
    <mergeCell ref="LZU7:LZV7"/>
    <mergeCell ref="LZW7:LZW9"/>
    <mergeCell ref="LZK7:LZL7"/>
    <mergeCell ref="LZM7:LZM9"/>
    <mergeCell ref="LZN7:LZN9"/>
    <mergeCell ref="LZO7:LZO9"/>
    <mergeCell ref="LZP7:LZQ7"/>
    <mergeCell ref="LZE7:LZE9"/>
    <mergeCell ref="LZF7:LZG7"/>
    <mergeCell ref="LZH7:LZH9"/>
    <mergeCell ref="LZI7:LZI9"/>
    <mergeCell ref="LZJ7:LZJ9"/>
    <mergeCell ref="LYY7:LYY9"/>
    <mergeCell ref="LYZ7:LYZ9"/>
    <mergeCell ref="LZA7:LZB7"/>
    <mergeCell ref="LZC7:LZC9"/>
    <mergeCell ref="LZD7:LZD9"/>
    <mergeCell ref="LYS7:LYS9"/>
    <mergeCell ref="LYT7:LYT9"/>
    <mergeCell ref="LYU7:LYU9"/>
    <mergeCell ref="LYV7:LYW7"/>
    <mergeCell ref="LYX7:LYX9"/>
    <mergeCell ref="LYL7:LYM7"/>
    <mergeCell ref="LYN7:LYN9"/>
    <mergeCell ref="LYO7:LYO9"/>
    <mergeCell ref="LYP7:LYP9"/>
    <mergeCell ref="LYQ7:LYR7"/>
    <mergeCell ref="LYF7:LYF9"/>
    <mergeCell ref="LYG7:LYH7"/>
    <mergeCell ref="LYI7:LYI9"/>
    <mergeCell ref="LYJ7:LYJ9"/>
    <mergeCell ref="LYK7:LYK9"/>
    <mergeCell ref="LXZ7:LXZ9"/>
    <mergeCell ref="LYA7:LYA9"/>
    <mergeCell ref="LYB7:LYC7"/>
    <mergeCell ref="LYD7:LYD9"/>
    <mergeCell ref="LYE7:LYE9"/>
    <mergeCell ref="LXT7:LXT9"/>
    <mergeCell ref="LXU7:LXU9"/>
    <mergeCell ref="LXV7:LXV9"/>
    <mergeCell ref="LXW7:LXX7"/>
    <mergeCell ref="LXY7:LXY9"/>
    <mergeCell ref="LXM7:LXN7"/>
    <mergeCell ref="LXO7:LXO9"/>
    <mergeCell ref="LXP7:LXP9"/>
    <mergeCell ref="LXQ7:LXQ9"/>
    <mergeCell ref="LXR7:LXS7"/>
    <mergeCell ref="LXG7:LXG9"/>
    <mergeCell ref="LXH7:LXI7"/>
    <mergeCell ref="LXJ7:LXJ9"/>
    <mergeCell ref="LXK7:LXK9"/>
    <mergeCell ref="LXL7:LXL9"/>
    <mergeCell ref="LXA7:LXA9"/>
    <mergeCell ref="LXB7:LXB9"/>
    <mergeCell ref="LXC7:LXD7"/>
    <mergeCell ref="LXE7:LXE9"/>
    <mergeCell ref="LXF7:LXF9"/>
    <mergeCell ref="LWU7:LWU9"/>
    <mergeCell ref="LWV7:LWV9"/>
    <mergeCell ref="LWW7:LWW9"/>
    <mergeCell ref="LWX7:LWY7"/>
    <mergeCell ref="LWZ7:LWZ9"/>
    <mergeCell ref="LWN7:LWO7"/>
    <mergeCell ref="LWP7:LWP9"/>
    <mergeCell ref="LWQ7:LWQ9"/>
    <mergeCell ref="LWR7:LWR9"/>
    <mergeCell ref="LWS7:LWT7"/>
    <mergeCell ref="LWH7:LWH9"/>
    <mergeCell ref="LWI7:LWJ7"/>
    <mergeCell ref="LWK7:LWK9"/>
    <mergeCell ref="LWL7:LWL9"/>
    <mergeCell ref="LWM7:LWM9"/>
    <mergeCell ref="LWB7:LWB9"/>
    <mergeCell ref="LWC7:LWC9"/>
    <mergeCell ref="LWD7:LWE7"/>
    <mergeCell ref="LWF7:LWF9"/>
    <mergeCell ref="LWG7:LWG9"/>
    <mergeCell ref="LVV7:LVV9"/>
    <mergeCell ref="LVW7:LVW9"/>
    <mergeCell ref="LVX7:LVX9"/>
    <mergeCell ref="LVY7:LVZ7"/>
    <mergeCell ref="LWA7:LWA9"/>
    <mergeCell ref="LVO7:LVP7"/>
    <mergeCell ref="LVQ7:LVQ9"/>
    <mergeCell ref="LVR7:LVR9"/>
    <mergeCell ref="LVS7:LVS9"/>
    <mergeCell ref="LVT7:LVU7"/>
    <mergeCell ref="LVI7:LVI9"/>
    <mergeCell ref="LVJ7:LVK7"/>
    <mergeCell ref="LVL7:LVL9"/>
    <mergeCell ref="LVM7:LVM9"/>
    <mergeCell ref="LVN7:LVN9"/>
    <mergeCell ref="LVC7:LVC9"/>
    <mergeCell ref="LVD7:LVD9"/>
    <mergeCell ref="LVE7:LVF7"/>
    <mergeCell ref="LVG7:LVG9"/>
    <mergeCell ref="LVH7:LVH9"/>
    <mergeCell ref="LUW7:LUW9"/>
    <mergeCell ref="LUX7:LUX9"/>
    <mergeCell ref="LUY7:LUY9"/>
    <mergeCell ref="LUZ7:LVA7"/>
    <mergeCell ref="LVB7:LVB9"/>
    <mergeCell ref="LUP7:LUQ7"/>
    <mergeCell ref="LUR7:LUR9"/>
    <mergeCell ref="LUS7:LUS9"/>
    <mergeCell ref="LUT7:LUT9"/>
    <mergeCell ref="LUU7:LUV7"/>
    <mergeCell ref="LUJ7:LUJ9"/>
    <mergeCell ref="LUK7:LUL7"/>
    <mergeCell ref="LUM7:LUM9"/>
    <mergeCell ref="LUN7:LUN9"/>
    <mergeCell ref="LUO7:LUO9"/>
    <mergeCell ref="LUD7:LUD9"/>
    <mergeCell ref="LUE7:LUE9"/>
    <mergeCell ref="LUF7:LUG7"/>
    <mergeCell ref="LUH7:LUH9"/>
    <mergeCell ref="LUI7:LUI9"/>
    <mergeCell ref="LTX7:LTX9"/>
    <mergeCell ref="LTY7:LTY9"/>
    <mergeCell ref="LTZ7:LTZ9"/>
    <mergeCell ref="LUA7:LUB7"/>
    <mergeCell ref="LUC7:LUC9"/>
    <mergeCell ref="LTQ7:LTR7"/>
    <mergeCell ref="LTS7:LTS9"/>
    <mergeCell ref="LTT7:LTT9"/>
    <mergeCell ref="LTU7:LTU9"/>
    <mergeCell ref="LTV7:LTW7"/>
    <mergeCell ref="LTK7:LTK9"/>
    <mergeCell ref="LTL7:LTM7"/>
    <mergeCell ref="LTN7:LTN9"/>
    <mergeCell ref="LTO7:LTO9"/>
    <mergeCell ref="LTP7:LTP9"/>
    <mergeCell ref="LTE7:LTE9"/>
    <mergeCell ref="LTF7:LTF9"/>
    <mergeCell ref="LTG7:LTH7"/>
    <mergeCell ref="LTI7:LTI9"/>
    <mergeCell ref="LTJ7:LTJ9"/>
    <mergeCell ref="LSY7:LSY9"/>
    <mergeCell ref="LSZ7:LSZ9"/>
    <mergeCell ref="LTA7:LTA9"/>
    <mergeCell ref="LTB7:LTC7"/>
    <mergeCell ref="LTD7:LTD9"/>
    <mergeCell ref="LSR7:LSS7"/>
    <mergeCell ref="LST7:LST9"/>
    <mergeCell ref="LSU7:LSU9"/>
    <mergeCell ref="LSV7:LSV9"/>
    <mergeCell ref="LSW7:LSX7"/>
    <mergeCell ref="LSL7:LSL9"/>
    <mergeCell ref="LSM7:LSN7"/>
    <mergeCell ref="LSO7:LSO9"/>
    <mergeCell ref="LSP7:LSP9"/>
    <mergeCell ref="LSQ7:LSQ9"/>
    <mergeCell ref="LSF7:LSF9"/>
    <mergeCell ref="LSG7:LSG9"/>
    <mergeCell ref="LSH7:LSI7"/>
    <mergeCell ref="LSJ7:LSJ9"/>
    <mergeCell ref="LSK7:LSK9"/>
    <mergeCell ref="LRZ7:LRZ9"/>
    <mergeCell ref="LSA7:LSA9"/>
    <mergeCell ref="LSB7:LSB9"/>
    <mergeCell ref="LSC7:LSD7"/>
    <mergeCell ref="LSE7:LSE9"/>
    <mergeCell ref="LRS7:LRT7"/>
    <mergeCell ref="LRU7:LRU9"/>
    <mergeCell ref="LRV7:LRV9"/>
    <mergeCell ref="LRW7:LRW9"/>
    <mergeCell ref="LRX7:LRY7"/>
    <mergeCell ref="LRM7:LRM9"/>
    <mergeCell ref="LRN7:LRO7"/>
    <mergeCell ref="LRP7:LRP9"/>
    <mergeCell ref="LRQ7:LRQ9"/>
    <mergeCell ref="LRR7:LRR9"/>
    <mergeCell ref="LRG7:LRG9"/>
    <mergeCell ref="LRH7:LRH9"/>
    <mergeCell ref="LRI7:LRJ7"/>
    <mergeCell ref="LRK7:LRK9"/>
    <mergeCell ref="LRL7:LRL9"/>
    <mergeCell ref="LRA7:LRA9"/>
    <mergeCell ref="LRB7:LRB9"/>
    <mergeCell ref="LRC7:LRC9"/>
    <mergeCell ref="LRD7:LRE7"/>
    <mergeCell ref="LRF7:LRF9"/>
    <mergeCell ref="LQT7:LQU7"/>
    <mergeCell ref="LQV7:LQV9"/>
    <mergeCell ref="LQW7:LQW9"/>
    <mergeCell ref="LQX7:LQX9"/>
    <mergeCell ref="LQY7:LQZ7"/>
    <mergeCell ref="LQN7:LQN9"/>
    <mergeCell ref="LQO7:LQP7"/>
    <mergeCell ref="LQQ7:LQQ9"/>
    <mergeCell ref="LQR7:LQR9"/>
    <mergeCell ref="LQS7:LQS9"/>
    <mergeCell ref="LQH7:LQH9"/>
    <mergeCell ref="LQI7:LQI9"/>
    <mergeCell ref="LQJ7:LQK7"/>
    <mergeCell ref="LQL7:LQL9"/>
    <mergeCell ref="LQM7:LQM9"/>
    <mergeCell ref="LQB7:LQB9"/>
    <mergeCell ref="LQC7:LQC9"/>
    <mergeCell ref="LQD7:LQD9"/>
    <mergeCell ref="LQE7:LQF7"/>
    <mergeCell ref="LQG7:LQG9"/>
    <mergeCell ref="LPU7:LPV7"/>
    <mergeCell ref="LPW7:LPW9"/>
    <mergeCell ref="LPX7:LPX9"/>
    <mergeCell ref="LPY7:LPY9"/>
    <mergeCell ref="LPZ7:LQA7"/>
    <mergeCell ref="LPO7:LPO9"/>
    <mergeCell ref="LPP7:LPQ7"/>
    <mergeCell ref="LPR7:LPR9"/>
    <mergeCell ref="LPS7:LPS9"/>
    <mergeCell ref="LPT7:LPT9"/>
    <mergeCell ref="LPI7:LPI9"/>
    <mergeCell ref="LPJ7:LPJ9"/>
    <mergeCell ref="LPK7:LPL7"/>
    <mergeCell ref="LPM7:LPM9"/>
    <mergeCell ref="LPN7:LPN9"/>
    <mergeCell ref="LPC7:LPC9"/>
    <mergeCell ref="LPD7:LPD9"/>
    <mergeCell ref="LPE7:LPE9"/>
    <mergeCell ref="LPF7:LPG7"/>
    <mergeCell ref="LPH7:LPH9"/>
    <mergeCell ref="LOV7:LOW7"/>
    <mergeCell ref="LOX7:LOX9"/>
    <mergeCell ref="LOY7:LOY9"/>
    <mergeCell ref="LOZ7:LOZ9"/>
    <mergeCell ref="LPA7:LPB7"/>
    <mergeCell ref="LOP7:LOP9"/>
    <mergeCell ref="LOQ7:LOR7"/>
    <mergeCell ref="LOS7:LOS9"/>
    <mergeCell ref="LOT7:LOT9"/>
    <mergeCell ref="LOU7:LOU9"/>
    <mergeCell ref="LOJ7:LOJ9"/>
    <mergeCell ref="LOK7:LOK9"/>
    <mergeCell ref="LOL7:LOM7"/>
    <mergeCell ref="LON7:LON9"/>
    <mergeCell ref="LOO7:LOO9"/>
    <mergeCell ref="LOD7:LOD9"/>
    <mergeCell ref="LOE7:LOE9"/>
    <mergeCell ref="LOF7:LOF9"/>
    <mergeCell ref="LOG7:LOH7"/>
    <mergeCell ref="LOI7:LOI9"/>
    <mergeCell ref="LNW7:LNX7"/>
    <mergeCell ref="LNY7:LNY9"/>
    <mergeCell ref="LNZ7:LNZ9"/>
    <mergeCell ref="LOA7:LOA9"/>
    <mergeCell ref="LOB7:LOC7"/>
    <mergeCell ref="LNQ7:LNQ9"/>
    <mergeCell ref="LNR7:LNS7"/>
    <mergeCell ref="LNT7:LNT9"/>
    <mergeCell ref="LNU7:LNU9"/>
    <mergeCell ref="LNV7:LNV9"/>
    <mergeCell ref="LNK7:LNK9"/>
    <mergeCell ref="LNL7:LNL9"/>
    <mergeCell ref="LNM7:LNN7"/>
    <mergeCell ref="LNO7:LNO9"/>
    <mergeCell ref="LNP7:LNP9"/>
    <mergeCell ref="LNE7:LNE9"/>
    <mergeCell ref="LNF7:LNF9"/>
    <mergeCell ref="LNG7:LNG9"/>
    <mergeCell ref="LNH7:LNI7"/>
    <mergeCell ref="LNJ7:LNJ9"/>
    <mergeCell ref="LMX7:LMY7"/>
    <mergeCell ref="LMZ7:LMZ9"/>
    <mergeCell ref="LNA7:LNA9"/>
    <mergeCell ref="LNB7:LNB9"/>
    <mergeCell ref="LNC7:LND7"/>
    <mergeCell ref="LMR7:LMR9"/>
    <mergeCell ref="LMS7:LMT7"/>
    <mergeCell ref="LMU7:LMU9"/>
    <mergeCell ref="LMV7:LMV9"/>
    <mergeCell ref="LMW7:LMW9"/>
    <mergeCell ref="LML7:LML9"/>
    <mergeCell ref="LMM7:LMM9"/>
    <mergeCell ref="LMN7:LMO7"/>
    <mergeCell ref="LMP7:LMP9"/>
    <mergeCell ref="LMQ7:LMQ9"/>
    <mergeCell ref="LMF7:LMF9"/>
    <mergeCell ref="LMG7:LMG9"/>
    <mergeCell ref="LMH7:LMH9"/>
    <mergeCell ref="LMI7:LMJ7"/>
    <mergeCell ref="LMK7:LMK9"/>
    <mergeCell ref="LLY7:LLZ7"/>
    <mergeCell ref="LMA7:LMA9"/>
    <mergeCell ref="LMB7:LMB9"/>
    <mergeCell ref="LMC7:LMC9"/>
    <mergeCell ref="LMD7:LME7"/>
    <mergeCell ref="LLS7:LLS9"/>
    <mergeCell ref="LLT7:LLU7"/>
    <mergeCell ref="LLV7:LLV9"/>
    <mergeCell ref="LLW7:LLW9"/>
    <mergeCell ref="LLX7:LLX9"/>
    <mergeCell ref="LLM7:LLM9"/>
    <mergeCell ref="LLN7:LLN9"/>
    <mergeCell ref="LLO7:LLP7"/>
    <mergeCell ref="LLQ7:LLQ9"/>
    <mergeCell ref="LLR7:LLR9"/>
    <mergeCell ref="LLG7:LLG9"/>
    <mergeCell ref="LLH7:LLH9"/>
    <mergeCell ref="LLI7:LLI9"/>
    <mergeCell ref="LLJ7:LLK7"/>
    <mergeCell ref="LLL7:LLL9"/>
    <mergeCell ref="LKZ7:LLA7"/>
    <mergeCell ref="LLB7:LLB9"/>
    <mergeCell ref="LLC7:LLC9"/>
    <mergeCell ref="LLD7:LLD9"/>
    <mergeCell ref="LLE7:LLF7"/>
    <mergeCell ref="LKT7:LKT9"/>
    <mergeCell ref="LKU7:LKV7"/>
    <mergeCell ref="LKW7:LKW9"/>
    <mergeCell ref="LKX7:LKX9"/>
    <mergeCell ref="LKY7:LKY9"/>
    <mergeCell ref="LKN7:LKN9"/>
    <mergeCell ref="LKO7:LKO9"/>
    <mergeCell ref="LKP7:LKQ7"/>
    <mergeCell ref="LKR7:LKR9"/>
    <mergeCell ref="LKS7:LKS9"/>
    <mergeCell ref="LKH7:LKH9"/>
    <mergeCell ref="LKI7:LKI9"/>
    <mergeCell ref="LKJ7:LKJ9"/>
    <mergeCell ref="LKK7:LKL7"/>
    <mergeCell ref="LKM7:LKM9"/>
    <mergeCell ref="LKA7:LKB7"/>
    <mergeCell ref="LKC7:LKC9"/>
    <mergeCell ref="LKD7:LKD9"/>
    <mergeCell ref="LKE7:LKE9"/>
    <mergeCell ref="LKF7:LKG7"/>
    <mergeCell ref="LJU7:LJU9"/>
    <mergeCell ref="LJV7:LJW7"/>
    <mergeCell ref="LJX7:LJX9"/>
    <mergeCell ref="LJY7:LJY9"/>
    <mergeCell ref="LJZ7:LJZ9"/>
    <mergeCell ref="LJO7:LJO9"/>
    <mergeCell ref="LJP7:LJP9"/>
    <mergeCell ref="LJQ7:LJR7"/>
    <mergeCell ref="LJS7:LJS9"/>
    <mergeCell ref="LJT7:LJT9"/>
    <mergeCell ref="LJI7:LJI9"/>
    <mergeCell ref="LJJ7:LJJ9"/>
    <mergeCell ref="LJK7:LJK9"/>
    <mergeCell ref="LJL7:LJM7"/>
    <mergeCell ref="LJN7:LJN9"/>
    <mergeCell ref="LJB7:LJC7"/>
    <mergeCell ref="LJD7:LJD9"/>
    <mergeCell ref="LJE7:LJE9"/>
    <mergeCell ref="LJF7:LJF9"/>
    <mergeCell ref="LJG7:LJH7"/>
    <mergeCell ref="LIV7:LIV9"/>
    <mergeCell ref="LIW7:LIX7"/>
    <mergeCell ref="LIY7:LIY9"/>
    <mergeCell ref="LIZ7:LIZ9"/>
    <mergeCell ref="LJA7:LJA9"/>
    <mergeCell ref="LIP7:LIP9"/>
    <mergeCell ref="LIQ7:LIQ9"/>
    <mergeCell ref="LIR7:LIS7"/>
    <mergeCell ref="LIT7:LIT9"/>
    <mergeCell ref="LIU7:LIU9"/>
    <mergeCell ref="LIJ7:LIJ9"/>
    <mergeCell ref="LIK7:LIK9"/>
    <mergeCell ref="LIL7:LIL9"/>
    <mergeCell ref="LIM7:LIN7"/>
    <mergeCell ref="LIO7:LIO9"/>
    <mergeCell ref="LIC7:LID7"/>
    <mergeCell ref="LIE7:LIE9"/>
    <mergeCell ref="LIF7:LIF9"/>
    <mergeCell ref="LIG7:LIG9"/>
    <mergeCell ref="LIH7:LII7"/>
    <mergeCell ref="LHW7:LHW9"/>
    <mergeCell ref="LHX7:LHY7"/>
    <mergeCell ref="LHZ7:LHZ9"/>
    <mergeCell ref="LIA7:LIA9"/>
    <mergeCell ref="LIB7:LIB9"/>
    <mergeCell ref="LHQ7:LHQ9"/>
    <mergeCell ref="LHR7:LHR9"/>
    <mergeCell ref="LHS7:LHT7"/>
    <mergeCell ref="LHU7:LHU9"/>
    <mergeCell ref="LHV7:LHV9"/>
    <mergeCell ref="LHK7:LHK9"/>
    <mergeCell ref="LHL7:LHL9"/>
    <mergeCell ref="LHM7:LHM9"/>
    <mergeCell ref="LHN7:LHO7"/>
    <mergeCell ref="LHP7:LHP9"/>
    <mergeCell ref="LHD7:LHE7"/>
    <mergeCell ref="LHF7:LHF9"/>
    <mergeCell ref="LHG7:LHG9"/>
    <mergeCell ref="LHH7:LHH9"/>
    <mergeCell ref="LHI7:LHJ7"/>
    <mergeCell ref="LGX7:LGX9"/>
    <mergeCell ref="LGY7:LGZ7"/>
    <mergeCell ref="LHA7:LHA9"/>
    <mergeCell ref="LHB7:LHB9"/>
    <mergeCell ref="LHC7:LHC9"/>
    <mergeCell ref="LGR7:LGR9"/>
    <mergeCell ref="LGS7:LGS9"/>
    <mergeCell ref="LGT7:LGU7"/>
    <mergeCell ref="LGV7:LGV9"/>
    <mergeCell ref="LGW7:LGW9"/>
    <mergeCell ref="LGL7:LGL9"/>
    <mergeCell ref="LGM7:LGM9"/>
    <mergeCell ref="LGN7:LGN9"/>
    <mergeCell ref="LGO7:LGP7"/>
    <mergeCell ref="LGQ7:LGQ9"/>
    <mergeCell ref="LGE7:LGF7"/>
    <mergeCell ref="LGG7:LGG9"/>
    <mergeCell ref="LGH7:LGH9"/>
    <mergeCell ref="LGI7:LGI9"/>
    <mergeCell ref="LGJ7:LGK7"/>
    <mergeCell ref="LFY7:LFY9"/>
    <mergeCell ref="LFZ7:LGA7"/>
    <mergeCell ref="LGB7:LGB9"/>
    <mergeCell ref="LGC7:LGC9"/>
    <mergeCell ref="LGD7:LGD9"/>
    <mergeCell ref="LFS7:LFS9"/>
    <mergeCell ref="LFT7:LFT9"/>
    <mergeCell ref="LFU7:LFV7"/>
    <mergeCell ref="LFW7:LFW9"/>
    <mergeCell ref="LFX7:LFX9"/>
    <mergeCell ref="LFM7:LFM9"/>
    <mergeCell ref="LFN7:LFN9"/>
    <mergeCell ref="LFO7:LFO9"/>
    <mergeCell ref="LFP7:LFQ7"/>
    <mergeCell ref="LFR7:LFR9"/>
    <mergeCell ref="LFF7:LFG7"/>
    <mergeCell ref="LFH7:LFH9"/>
    <mergeCell ref="LFI7:LFI9"/>
    <mergeCell ref="LFJ7:LFJ9"/>
    <mergeCell ref="LFK7:LFL7"/>
    <mergeCell ref="LEZ7:LEZ9"/>
    <mergeCell ref="LFA7:LFB7"/>
    <mergeCell ref="LFC7:LFC9"/>
    <mergeCell ref="LFD7:LFD9"/>
    <mergeCell ref="LFE7:LFE9"/>
    <mergeCell ref="LET7:LET9"/>
    <mergeCell ref="LEU7:LEU9"/>
    <mergeCell ref="LEV7:LEW7"/>
    <mergeCell ref="LEX7:LEX9"/>
    <mergeCell ref="LEY7:LEY9"/>
    <mergeCell ref="LEN7:LEN9"/>
    <mergeCell ref="LEO7:LEO9"/>
    <mergeCell ref="LEP7:LEP9"/>
    <mergeCell ref="LEQ7:LER7"/>
    <mergeCell ref="LES7:LES9"/>
    <mergeCell ref="LEG7:LEH7"/>
    <mergeCell ref="LEI7:LEI9"/>
    <mergeCell ref="LEJ7:LEJ9"/>
    <mergeCell ref="LEK7:LEK9"/>
    <mergeCell ref="LEL7:LEM7"/>
    <mergeCell ref="LEA7:LEA9"/>
    <mergeCell ref="LEB7:LEC7"/>
    <mergeCell ref="LED7:LED9"/>
    <mergeCell ref="LEE7:LEE9"/>
    <mergeCell ref="LEF7:LEF9"/>
    <mergeCell ref="LDU7:LDU9"/>
    <mergeCell ref="LDV7:LDV9"/>
    <mergeCell ref="LDW7:LDX7"/>
    <mergeCell ref="LDY7:LDY9"/>
    <mergeCell ref="LDZ7:LDZ9"/>
    <mergeCell ref="LDO7:LDO9"/>
    <mergeCell ref="LDP7:LDP9"/>
    <mergeCell ref="LDQ7:LDQ9"/>
    <mergeCell ref="LDR7:LDS7"/>
    <mergeCell ref="LDT7:LDT9"/>
    <mergeCell ref="LDH7:LDI7"/>
    <mergeCell ref="LDJ7:LDJ9"/>
    <mergeCell ref="LDK7:LDK9"/>
    <mergeCell ref="LDL7:LDL9"/>
    <mergeCell ref="LDM7:LDN7"/>
    <mergeCell ref="LDB7:LDB9"/>
    <mergeCell ref="LDC7:LDD7"/>
    <mergeCell ref="LDE7:LDE9"/>
    <mergeCell ref="LDF7:LDF9"/>
    <mergeCell ref="LDG7:LDG9"/>
    <mergeCell ref="LCV7:LCV9"/>
    <mergeCell ref="LCW7:LCW9"/>
    <mergeCell ref="LCX7:LCY7"/>
    <mergeCell ref="LCZ7:LCZ9"/>
    <mergeCell ref="LDA7:LDA9"/>
    <mergeCell ref="LCP7:LCP9"/>
    <mergeCell ref="LCQ7:LCQ9"/>
    <mergeCell ref="LCR7:LCR9"/>
    <mergeCell ref="LCS7:LCT7"/>
    <mergeCell ref="LCU7:LCU9"/>
    <mergeCell ref="LCI7:LCJ7"/>
    <mergeCell ref="LCK7:LCK9"/>
    <mergeCell ref="LCL7:LCL9"/>
    <mergeCell ref="LCM7:LCM9"/>
    <mergeCell ref="LCN7:LCO7"/>
    <mergeCell ref="LCC7:LCC9"/>
    <mergeCell ref="LCD7:LCE7"/>
    <mergeCell ref="LCF7:LCF9"/>
    <mergeCell ref="LCG7:LCG9"/>
    <mergeCell ref="LCH7:LCH9"/>
    <mergeCell ref="LBW7:LBW9"/>
    <mergeCell ref="LBX7:LBX9"/>
    <mergeCell ref="LBY7:LBZ7"/>
    <mergeCell ref="LCA7:LCA9"/>
    <mergeCell ref="LCB7:LCB9"/>
    <mergeCell ref="LBQ7:LBQ9"/>
    <mergeCell ref="LBR7:LBR9"/>
    <mergeCell ref="LBS7:LBS9"/>
    <mergeCell ref="LBT7:LBU7"/>
    <mergeCell ref="LBV7:LBV9"/>
    <mergeCell ref="LBJ7:LBK7"/>
    <mergeCell ref="LBL7:LBL9"/>
    <mergeCell ref="LBM7:LBM9"/>
    <mergeCell ref="LBN7:LBN9"/>
    <mergeCell ref="LBO7:LBP7"/>
    <mergeCell ref="LBD7:LBD9"/>
    <mergeCell ref="LBE7:LBF7"/>
    <mergeCell ref="LBG7:LBG9"/>
    <mergeCell ref="LBH7:LBH9"/>
    <mergeCell ref="LBI7:LBI9"/>
    <mergeCell ref="LAX7:LAX9"/>
    <mergeCell ref="LAY7:LAY9"/>
    <mergeCell ref="LAZ7:LBA7"/>
    <mergeCell ref="LBB7:LBB9"/>
    <mergeCell ref="LBC7:LBC9"/>
    <mergeCell ref="LAR7:LAR9"/>
    <mergeCell ref="LAS7:LAS9"/>
    <mergeCell ref="LAT7:LAT9"/>
    <mergeCell ref="LAU7:LAV7"/>
    <mergeCell ref="LAW7:LAW9"/>
    <mergeCell ref="LAK7:LAL7"/>
    <mergeCell ref="LAM7:LAM9"/>
    <mergeCell ref="LAN7:LAN9"/>
    <mergeCell ref="LAO7:LAO9"/>
    <mergeCell ref="LAP7:LAQ7"/>
    <mergeCell ref="LAE7:LAE9"/>
    <mergeCell ref="LAF7:LAG7"/>
    <mergeCell ref="LAH7:LAH9"/>
    <mergeCell ref="LAI7:LAI9"/>
    <mergeCell ref="LAJ7:LAJ9"/>
    <mergeCell ref="KZY7:KZY9"/>
    <mergeCell ref="KZZ7:KZZ9"/>
    <mergeCell ref="LAA7:LAB7"/>
    <mergeCell ref="LAC7:LAC9"/>
    <mergeCell ref="LAD7:LAD9"/>
    <mergeCell ref="KZS7:KZS9"/>
    <mergeCell ref="KZT7:KZT9"/>
    <mergeCell ref="KZU7:KZU9"/>
    <mergeCell ref="KZV7:KZW7"/>
    <mergeCell ref="KZX7:KZX9"/>
    <mergeCell ref="KZL7:KZM7"/>
    <mergeCell ref="KZN7:KZN9"/>
    <mergeCell ref="KZO7:KZO9"/>
    <mergeCell ref="KZP7:KZP9"/>
    <mergeCell ref="KZQ7:KZR7"/>
    <mergeCell ref="KZF7:KZF9"/>
    <mergeCell ref="KZG7:KZH7"/>
    <mergeCell ref="KZI7:KZI9"/>
    <mergeCell ref="KZJ7:KZJ9"/>
    <mergeCell ref="KZK7:KZK9"/>
    <mergeCell ref="KYZ7:KYZ9"/>
    <mergeCell ref="KZA7:KZA9"/>
    <mergeCell ref="KZB7:KZC7"/>
    <mergeCell ref="KZD7:KZD9"/>
    <mergeCell ref="KZE7:KZE9"/>
    <mergeCell ref="KYT7:KYT9"/>
    <mergeCell ref="KYU7:KYU9"/>
    <mergeCell ref="KYV7:KYV9"/>
    <mergeCell ref="KYW7:KYX7"/>
    <mergeCell ref="KYY7:KYY9"/>
    <mergeCell ref="KYM7:KYN7"/>
    <mergeCell ref="KYO7:KYO9"/>
    <mergeCell ref="KYP7:KYP9"/>
    <mergeCell ref="KYQ7:KYQ9"/>
    <mergeCell ref="KYR7:KYS7"/>
    <mergeCell ref="KYG7:KYG9"/>
    <mergeCell ref="KYH7:KYI7"/>
    <mergeCell ref="KYJ7:KYJ9"/>
    <mergeCell ref="KYK7:KYK9"/>
    <mergeCell ref="KYL7:KYL9"/>
    <mergeCell ref="KYA7:KYA9"/>
    <mergeCell ref="KYB7:KYB9"/>
    <mergeCell ref="KYC7:KYD7"/>
    <mergeCell ref="KYE7:KYE9"/>
    <mergeCell ref="KYF7:KYF9"/>
    <mergeCell ref="KXU7:KXU9"/>
    <mergeCell ref="KXV7:KXV9"/>
    <mergeCell ref="KXW7:KXW9"/>
    <mergeCell ref="KXX7:KXY7"/>
    <mergeCell ref="KXZ7:KXZ9"/>
    <mergeCell ref="KXN7:KXO7"/>
    <mergeCell ref="KXP7:KXP9"/>
    <mergeCell ref="KXQ7:KXQ9"/>
    <mergeCell ref="KXR7:KXR9"/>
    <mergeCell ref="KXS7:KXT7"/>
    <mergeCell ref="KXH7:KXH9"/>
    <mergeCell ref="KXI7:KXJ7"/>
    <mergeCell ref="KXK7:KXK9"/>
    <mergeCell ref="KXL7:KXL9"/>
    <mergeCell ref="KXM7:KXM9"/>
    <mergeCell ref="KXB7:KXB9"/>
    <mergeCell ref="KXC7:KXC9"/>
    <mergeCell ref="KXD7:KXE7"/>
    <mergeCell ref="KXF7:KXF9"/>
    <mergeCell ref="KXG7:KXG9"/>
    <mergeCell ref="KWV7:KWV9"/>
    <mergeCell ref="KWW7:KWW9"/>
    <mergeCell ref="KWX7:KWX9"/>
    <mergeCell ref="KWY7:KWZ7"/>
    <mergeCell ref="KXA7:KXA9"/>
    <mergeCell ref="KWO7:KWP7"/>
    <mergeCell ref="KWQ7:KWQ9"/>
    <mergeCell ref="KWR7:KWR9"/>
    <mergeCell ref="KWS7:KWS9"/>
    <mergeCell ref="KWT7:KWU7"/>
    <mergeCell ref="KWI7:KWI9"/>
    <mergeCell ref="KWJ7:KWK7"/>
    <mergeCell ref="KWL7:KWL9"/>
    <mergeCell ref="KWM7:KWM9"/>
    <mergeCell ref="KWN7:KWN9"/>
    <mergeCell ref="KWC7:KWC9"/>
    <mergeCell ref="KWD7:KWD9"/>
    <mergeCell ref="KWE7:KWF7"/>
    <mergeCell ref="KWG7:KWG9"/>
    <mergeCell ref="KWH7:KWH9"/>
    <mergeCell ref="KVW7:KVW9"/>
    <mergeCell ref="KVX7:KVX9"/>
    <mergeCell ref="KVY7:KVY9"/>
    <mergeCell ref="KVZ7:KWA7"/>
    <mergeCell ref="KWB7:KWB9"/>
    <mergeCell ref="KVP7:KVQ7"/>
    <mergeCell ref="KVR7:KVR9"/>
    <mergeCell ref="KVS7:KVS9"/>
    <mergeCell ref="KVT7:KVT9"/>
    <mergeCell ref="KVU7:KVV7"/>
    <mergeCell ref="KVJ7:KVJ9"/>
    <mergeCell ref="KVK7:KVL7"/>
    <mergeCell ref="KVM7:KVM9"/>
    <mergeCell ref="KVN7:KVN9"/>
    <mergeCell ref="KVO7:KVO9"/>
    <mergeCell ref="KVD7:KVD9"/>
    <mergeCell ref="KVE7:KVE9"/>
    <mergeCell ref="KVF7:KVG7"/>
    <mergeCell ref="KVH7:KVH9"/>
    <mergeCell ref="KVI7:KVI9"/>
    <mergeCell ref="KUX7:KUX9"/>
    <mergeCell ref="KUY7:KUY9"/>
    <mergeCell ref="KUZ7:KUZ9"/>
    <mergeCell ref="KVA7:KVB7"/>
    <mergeCell ref="KVC7:KVC9"/>
    <mergeCell ref="KUQ7:KUR7"/>
    <mergeCell ref="KUS7:KUS9"/>
    <mergeCell ref="KUT7:KUT9"/>
    <mergeCell ref="KUU7:KUU9"/>
    <mergeCell ref="KUV7:KUW7"/>
    <mergeCell ref="KUK7:KUK9"/>
    <mergeCell ref="KUL7:KUM7"/>
    <mergeCell ref="KUN7:KUN9"/>
    <mergeCell ref="KUO7:KUO9"/>
    <mergeCell ref="KUP7:KUP9"/>
    <mergeCell ref="KUE7:KUE9"/>
    <mergeCell ref="KUF7:KUF9"/>
    <mergeCell ref="KUG7:KUH7"/>
    <mergeCell ref="KUI7:KUI9"/>
    <mergeCell ref="KUJ7:KUJ9"/>
    <mergeCell ref="KTY7:KTY9"/>
    <mergeCell ref="KTZ7:KTZ9"/>
    <mergeCell ref="KUA7:KUA9"/>
    <mergeCell ref="KUB7:KUC7"/>
    <mergeCell ref="KUD7:KUD9"/>
    <mergeCell ref="KTR7:KTS7"/>
    <mergeCell ref="KTT7:KTT9"/>
    <mergeCell ref="KTU7:KTU9"/>
    <mergeCell ref="KTV7:KTV9"/>
    <mergeCell ref="KTW7:KTX7"/>
    <mergeCell ref="KTL7:KTL9"/>
    <mergeCell ref="KTM7:KTN7"/>
    <mergeCell ref="KTO7:KTO9"/>
    <mergeCell ref="KTP7:KTP9"/>
    <mergeCell ref="KTQ7:KTQ9"/>
    <mergeCell ref="KTF7:KTF9"/>
    <mergeCell ref="KTG7:KTG9"/>
    <mergeCell ref="KTH7:KTI7"/>
    <mergeCell ref="KTJ7:KTJ9"/>
    <mergeCell ref="KTK7:KTK9"/>
    <mergeCell ref="KSZ7:KSZ9"/>
    <mergeCell ref="KTA7:KTA9"/>
    <mergeCell ref="KTB7:KTB9"/>
    <mergeCell ref="KTC7:KTD7"/>
    <mergeCell ref="KTE7:KTE9"/>
    <mergeCell ref="KSS7:KST7"/>
    <mergeCell ref="KSU7:KSU9"/>
    <mergeCell ref="KSV7:KSV9"/>
    <mergeCell ref="KSW7:KSW9"/>
    <mergeCell ref="KSX7:KSY7"/>
    <mergeCell ref="KSM7:KSM9"/>
    <mergeCell ref="KSN7:KSO7"/>
    <mergeCell ref="KSP7:KSP9"/>
    <mergeCell ref="KSQ7:KSQ9"/>
    <mergeCell ref="KSR7:KSR9"/>
    <mergeCell ref="KSG7:KSG9"/>
    <mergeCell ref="KSH7:KSH9"/>
    <mergeCell ref="KSI7:KSJ7"/>
    <mergeCell ref="KSK7:KSK9"/>
    <mergeCell ref="KSL7:KSL9"/>
    <mergeCell ref="KSA7:KSA9"/>
    <mergeCell ref="KSB7:KSB9"/>
    <mergeCell ref="KSC7:KSC9"/>
    <mergeCell ref="KSD7:KSE7"/>
    <mergeCell ref="KSF7:KSF9"/>
    <mergeCell ref="KRT7:KRU7"/>
    <mergeCell ref="KRV7:KRV9"/>
    <mergeCell ref="KRW7:KRW9"/>
    <mergeCell ref="KRX7:KRX9"/>
    <mergeCell ref="KRY7:KRZ7"/>
    <mergeCell ref="KRN7:KRN9"/>
    <mergeCell ref="KRO7:KRP7"/>
    <mergeCell ref="KRQ7:KRQ9"/>
    <mergeCell ref="KRR7:KRR9"/>
    <mergeCell ref="KRS7:KRS9"/>
    <mergeCell ref="KRH7:KRH9"/>
    <mergeCell ref="KRI7:KRI9"/>
    <mergeCell ref="KRJ7:KRK7"/>
    <mergeCell ref="KRL7:KRL9"/>
    <mergeCell ref="KRM7:KRM9"/>
    <mergeCell ref="KRB7:KRB9"/>
    <mergeCell ref="KRC7:KRC9"/>
    <mergeCell ref="KRD7:KRD9"/>
    <mergeCell ref="KRE7:KRF7"/>
    <mergeCell ref="KRG7:KRG9"/>
    <mergeCell ref="KQU7:KQV7"/>
    <mergeCell ref="KQW7:KQW9"/>
    <mergeCell ref="KQX7:KQX9"/>
    <mergeCell ref="KQY7:KQY9"/>
    <mergeCell ref="KQZ7:KRA7"/>
    <mergeCell ref="KQO7:KQO9"/>
    <mergeCell ref="KQP7:KQQ7"/>
    <mergeCell ref="KQR7:KQR9"/>
    <mergeCell ref="KQS7:KQS9"/>
    <mergeCell ref="KQT7:KQT9"/>
    <mergeCell ref="KQI7:KQI9"/>
    <mergeCell ref="KQJ7:KQJ9"/>
    <mergeCell ref="KQK7:KQL7"/>
    <mergeCell ref="KQM7:KQM9"/>
    <mergeCell ref="KQN7:KQN9"/>
    <mergeCell ref="KQC7:KQC9"/>
    <mergeCell ref="KQD7:KQD9"/>
    <mergeCell ref="KQE7:KQE9"/>
    <mergeCell ref="KQF7:KQG7"/>
    <mergeCell ref="KQH7:KQH9"/>
    <mergeCell ref="KPV7:KPW7"/>
    <mergeCell ref="KPX7:KPX9"/>
    <mergeCell ref="KPY7:KPY9"/>
    <mergeCell ref="KPZ7:KPZ9"/>
    <mergeCell ref="KQA7:KQB7"/>
    <mergeCell ref="KPP7:KPP9"/>
    <mergeCell ref="KPQ7:KPR7"/>
    <mergeCell ref="KPS7:KPS9"/>
    <mergeCell ref="KPT7:KPT9"/>
    <mergeCell ref="KPU7:KPU9"/>
    <mergeCell ref="KPJ7:KPJ9"/>
    <mergeCell ref="KPK7:KPK9"/>
    <mergeCell ref="KPL7:KPM7"/>
    <mergeCell ref="KPN7:KPN9"/>
    <mergeCell ref="KPO7:KPO9"/>
    <mergeCell ref="KPD7:KPD9"/>
    <mergeCell ref="KPE7:KPE9"/>
    <mergeCell ref="KPF7:KPF9"/>
    <mergeCell ref="KPG7:KPH7"/>
    <mergeCell ref="KPI7:KPI9"/>
    <mergeCell ref="KOW7:KOX7"/>
    <mergeCell ref="KOY7:KOY9"/>
    <mergeCell ref="KOZ7:KOZ9"/>
    <mergeCell ref="KPA7:KPA9"/>
    <mergeCell ref="KPB7:KPC7"/>
    <mergeCell ref="KOQ7:KOQ9"/>
    <mergeCell ref="KOR7:KOS7"/>
    <mergeCell ref="KOT7:KOT9"/>
    <mergeCell ref="KOU7:KOU9"/>
    <mergeCell ref="KOV7:KOV9"/>
    <mergeCell ref="KOK7:KOK9"/>
    <mergeCell ref="KOL7:KOL9"/>
    <mergeCell ref="KOM7:KON7"/>
    <mergeCell ref="KOO7:KOO9"/>
    <mergeCell ref="KOP7:KOP9"/>
    <mergeCell ref="KOE7:KOE9"/>
    <mergeCell ref="KOF7:KOF9"/>
    <mergeCell ref="KOG7:KOG9"/>
    <mergeCell ref="KOH7:KOI7"/>
    <mergeCell ref="KOJ7:KOJ9"/>
    <mergeCell ref="KNX7:KNY7"/>
    <mergeCell ref="KNZ7:KNZ9"/>
    <mergeCell ref="KOA7:KOA9"/>
    <mergeCell ref="KOB7:KOB9"/>
    <mergeCell ref="KOC7:KOD7"/>
    <mergeCell ref="KNR7:KNR9"/>
    <mergeCell ref="KNS7:KNT7"/>
    <mergeCell ref="KNU7:KNU9"/>
    <mergeCell ref="KNV7:KNV9"/>
    <mergeCell ref="KNW7:KNW9"/>
    <mergeCell ref="KNL7:KNL9"/>
    <mergeCell ref="KNM7:KNM9"/>
    <mergeCell ref="KNN7:KNO7"/>
    <mergeCell ref="KNP7:KNP9"/>
    <mergeCell ref="KNQ7:KNQ9"/>
    <mergeCell ref="KNF7:KNF9"/>
    <mergeCell ref="KNG7:KNG9"/>
    <mergeCell ref="KNH7:KNH9"/>
    <mergeCell ref="KNI7:KNJ7"/>
    <mergeCell ref="KNK7:KNK9"/>
    <mergeCell ref="KMY7:KMZ7"/>
    <mergeCell ref="KNA7:KNA9"/>
    <mergeCell ref="KNB7:KNB9"/>
    <mergeCell ref="KNC7:KNC9"/>
    <mergeCell ref="KND7:KNE7"/>
    <mergeCell ref="KMS7:KMS9"/>
    <mergeCell ref="KMT7:KMU7"/>
    <mergeCell ref="KMV7:KMV9"/>
    <mergeCell ref="KMW7:KMW9"/>
    <mergeCell ref="KMX7:KMX9"/>
    <mergeCell ref="KMM7:KMM9"/>
    <mergeCell ref="KMN7:KMN9"/>
    <mergeCell ref="KMO7:KMP7"/>
    <mergeCell ref="KMQ7:KMQ9"/>
    <mergeCell ref="KMR7:KMR9"/>
    <mergeCell ref="KMG7:KMG9"/>
    <mergeCell ref="KMH7:KMH9"/>
    <mergeCell ref="KMI7:KMI9"/>
    <mergeCell ref="KMJ7:KMK7"/>
    <mergeCell ref="KML7:KML9"/>
    <mergeCell ref="KLZ7:KMA7"/>
    <mergeCell ref="KMB7:KMB9"/>
    <mergeCell ref="KMC7:KMC9"/>
    <mergeCell ref="KMD7:KMD9"/>
    <mergeCell ref="KME7:KMF7"/>
    <mergeCell ref="KLT7:KLT9"/>
    <mergeCell ref="KLU7:KLV7"/>
    <mergeCell ref="KLW7:KLW9"/>
    <mergeCell ref="KLX7:KLX9"/>
    <mergeCell ref="KLY7:KLY9"/>
    <mergeCell ref="KLN7:KLN9"/>
    <mergeCell ref="KLO7:KLO9"/>
    <mergeCell ref="KLP7:KLQ7"/>
    <mergeCell ref="KLR7:KLR9"/>
    <mergeCell ref="KLS7:KLS9"/>
    <mergeCell ref="KLH7:KLH9"/>
    <mergeCell ref="KLI7:KLI9"/>
    <mergeCell ref="KLJ7:KLJ9"/>
    <mergeCell ref="KLK7:KLL7"/>
    <mergeCell ref="KLM7:KLM9"/>
    <mergeCell ref="KLA7:KLB7"/>
    <mergeCell ref="KLC7:KLC9"/>
    <mergeCell ref="KLD7:KLD9"/>
    <mergeCell ref="KLE7:KLE9"/>
    <mergeCell ref="KLF7:KLG7"/>
    <mergeCell ref="KKU7:KKU9"/>
    <mergeCell ref="KKV7:KKW7"/>
    <mergeCell ref="KKX7:KKX9"/>
    <mergeCell ref="KKY7:KKY9"/>
    <mergeCell ref="KKZ7:KKZ9"/>
    <mergeCell ref="KKO7:KKO9"/>
    <mergeCell ref="KKP7:KKP9"/>
    <mergeCell ref="KKQ7:KKR7"/>
    <mergeCell ref="KKS7:KKS9"/>
    <mergeCell ref="KKT7:KKT9"/>
    <mergeCell ref="KKI7:KKI9"/>
    <mergeCell ref="KKJ7:KKJ9"/>
    <mergeCell ref="KKK7:KKK9"/>
    <mergeCell ref="KKL7:KKM7"/>
    <mergeCell ref="KKN7:KKN9"/>
    <mergeCell ref="KKB7:KKC7"/>
    <mergeCell ref="KKD7:KKD9"/>
    <mergeCell ref="KKE7:KKE9"/>
    <mergeCell ref="KKF7:KKF9"/>
    <mergeCell ref="KKG7:KKH7"/>
    <mergeCell ref="KJV7:KJV9"/>
    <mergeCell ref="KJW7:KJX7"/>
    <mergeCell ref="KJY7:KJY9"/>
    <mergeCell ref="KJZ7:KJZ9"/>
    <mergeCell ref="KKA7:KKA9"/>
    <mergeCell ref="KJP7:KJP9"/>
    <mergeCell ref="KJQ7:KJQ9"/>
    <mergeCell ref="KJR7:KJS7"/>
    <mergeCell ref="KJT7:KJT9"/>
    <mergeCell ref="KJU7:KJU9"/>
    <mergeCell ref="KJJ7:KJJ9"/>
    <mergeCell ref="KJK7:KJK9"/>
    <mergeCell ref="KJL7:KJL9"/>
    <mergeCell ref="KJM7:KJN7"/>
    <mergeCell ref="KJO7:KJO9"/>
    <mergeCell ref="KJC7:KJD7"/>
    <mergeCell ref="KJE7:KJE9"/>
    <mergeCell ref="KJF7:KJF9"/>
    <mergeCell ref="KJG7:KJG9"/>
    <mergeCell ref="KJH7:KJI7"/>
    <mergeCell ref="KIW7:KIW9"/>
    <mergeCell ref="KIX7:KIY7"/>
    <mergeCell ref="KIZ7:KIZ9"/>
    <mergeCell ref="KJA7:KJA9"/>
    <mergeCell ref="KJB7:KJB9"/>
    <mergeCell ref="KIQ7:KIQ9"/>
    <mergeCell ref="KIR7:KIR9"/>
    <mergeCell ref="KIS7:KIT7"/>
    <mergeCell ref="KIU7:KIU9"/>
    <mergeCell ref="KIV7:KIV9"/>
    <mergeCell ref="KIK7:KIK9"/>
    <mergeCell ref="KIL7:KIL9"/>
    <mergeCell ref="KIM7:KIM9"/>
    <mergeCell ref="KIN7:KIO7"/>
    <mergeCell ref="KIP7:KIP9"/>
    <mergeCell ref="KID7:KIE7"/>
    <mergeCell ref="KIF7:KIF9"/>
    <mergeCell ref="KIG7:KIG9"/>
    <mergeCell ref="KIH7:KIH9"/>
    <mergeCell ref="KII7:KIJ7"/>
    <mergeCell ref="KHX7:KHX9"/>
    <mergeCell ref="KHY7:KHZ7"/>
    <mergeCell ref="KIA7:KIA9"/>
    <mergeCell ref="KIB7:KIB9"/>
    <mergeCell ref="KIC7:KIC9"/>
    <mergeCell ref="KHR7:KHR9"/>
    <mergeCell ref="KHS7:KHS9"/>
    <mergeCell ref="KHT7:KHU7"/>
    <mergeCell ref="KHV7:KHV9"/>
    <mergeCell ref="KHW7:KHW9"/>
    <mergeCell ref="KHL7:KHL9"/>
    <mergeCell ref="KHM7:KHM9"/>
    <mergeCell ref="KHN7:KHN9"/>
    <mergeCell ref="KHO7:KHP7"/>
    <mergeCell ref="KHQ7:KHQ9"/>
    <mergeCell ref="KHE7:KHF7"/>
    <mergeCell ref="KHG7:KHG9"/>
    <mergeCell ref="KHH7:KHH9"/>
    <mergeCell ref="KHI7:KHI9"/>
    <mergeCell ref="KHJ7:KHK7"/>
    <mergeCell ref="KGY7:KGY9"/>
    <mergeCell ref="KGZ7:KHA7"/>
    <mergeCell ref="KHB7:KHB9"/>
    <mergeCell ref="KHC7:KHC9"/>
    <mergeCell ref="KHD7:KHD9"/>
    <mergeCell ref="KGS7:KGS9"/>
    <mergeCell ref="KGT7:KGT9"/>
    <mergeCell ref="KGU7:KGV7"/>
    <mergeCell ref="KGW7:KGW9"/>
    <mergeCell ref="KGX7:KGX9"/>
    <mergeCell ref="KGM7:KGM9"/>
    <mergeCell ref="KGN7:KGN9"/>
    <mergeCell ref="KGO7:KGO9"/>
    <mergeCell ref="KGP7:KGQ7"/>
    <mergeCell ref="KGR7:KGR9"/>
    <mergeCell ref="KGF7:KGG7"/>
    <mergeCell ref="KGH7:KGH9"/>
    <mergeCell ref="KGI7:KGI9"/>
    <mergeCell ref="KGJ7:KGJ9"/>
    <mergeCell ref="KGK7:KGL7"/>
    <mergeCell ref="KFZ7:KFZ9"/>
    <mergeCell ref="KGA7:KGB7"/>
    <mergeCell ref="KGC7:KGC9"/>
    <mergeCell ref="KGD7:KGD9"/>
    <mergeCell ref="KGE7:KGE9"/>
    <mergeCell ref="KFT7:KFT9"/>
    <mergeCell ref="KFU7:KFU9"/>
    <mergeCell ref="KFV7:KFW7"/>
    <mergeCell ref="KFX7:KFX9"/>
    <mergeCell ref="KFY7:KFY9"/>
    <mergeCell ref="KFN7:KFN9"/>
    <mergeCell ref="KFO7:KFO9"/>
    <mergeCell ref="KFP7:KFP9"/>
    <mergeCell ref="KFQ7:KFR7"/>
    <mergeCell ref="KFS7:KFS9"/>
    <mergeCell ref="KFG7:KFH7"/>
    <mergeCell ref="KFI7:KFI9"/>
    <mergeCell ref="KFJ7:KFJ9"/>
    <mergeCell ref="KFK7:KFK9"/>
    <mergeCell ref="KFL7:KFM7"/>
    <mergeCell ref="KFA7:KFA9"/>
    <mergeCell ref="KFB7:KFC7"/>
    <mergeCell ref="KFD7:KFD9"/>
    <mergeCell ref="KFE7:KFE9"/>
    <mergeCell ref="KFF7:KFF9"/>
    <mergeCell ref="KEU7:KEU9"/>
    <mergeCell ref="KEV7:KEV9"/>
    <mergeCell ref="KEW7:KEX7"/>
    <mergeCell ref="KEY7:KEY9"/>
    <mergeCell ref="KEZ7:KEZ9"/>
    <mergeCell ref="KEO7:KEO9"/>
    <mergeCell ref="KEP7:KEP9"/>
    <mergeCell ref="KEQ7:KEQ9"/>
    <mergeCell ref="KER7:KES7"/>
    <mergeCell ref="KET7:KET9"/>
    <mergeCell ref="KEH7:KEI7"/>
    <mergeCell ref="KEJ7:KEJ9"/>
    <mergeCell ref="KEK7:KEK9"/>
    <mergeCell ref="KEL7:KEL9"/>
    <mergeCell ref="KEM7:KEN7"/>
    <mergeCell ref="KEB7:KEB9"/>
    <mergeCell ref="KEC7:KED7"/>
    <mergeCell ref="KEE7:KEE9"/>
    <mergeCell ref="KEF7:KEF9"/>
    <mergeCell ref="KEG7:KEG9"/>
    <mergeCell ref="KDV7:KDV9"/>
    <mergeCell ref="KDW7:KDW9"/>
    <mergeCell ref="KDX7:KDY7"/>
    <mergeCell ref="KDZ7:KDZ9"/>
    <mergeCell ref="KEA7:KEA9"/>
    <mergeCell ref="KDP7:KDP9"/>
    <mergeCell ref="KDQ7:KDQ9"/>
    <mergeCell ref="KDR7:KDR9"/>
    <mergeCell ref="KDS7:KDT7"/>
    <mergeCell ref="KDU7:KDU9"/>
    <mergeCell ref="KDI7:KDJ7"/>
    <mergeCell ref="KDK7:KDK9"/>
    <mergeCell ref="KDL7:KDL9"/>
    <mergeCell ref="KDM7:KDM9"/>
    <mergeCell ref="KDN7:KDO7"/>
    <mergeCell ref="KDC7:KDC9"/>
    <mergeCell ref="KDD7:KDE7"/>
    <mergeCell ref="KDF7:KDF9"/>
    <mergeCell ref="KDG7:KDG9"/>
    <mergeCell ref="KDH7:KDH9"/>
    <mergeCell ref="KCW7:KCW9"/>
    <mergeCell ref="KCX7:KCX9"/>
    <mergeCell ref="KCY7:KCZ7"/>
    <mergeCell ref="KDA7:KDA9"/>
    <mergeCell ref="KDB7:KDB9"/>
    <mergeCell ref="KCQ7:KCQ9"/>
    <mergeCell ref="KCR7:KCR9"/>
    <mergeCell ref="KCS7:KCS9"/>
    <mergeCell ref="KCT7:KCU7"/>
    <mergeCell ref="KCV7:KCV9"/>
    <mergeCell ref="KCJ7:KCK7"/>
    <mergeCell ref="KCL7:KCL9"/>
    <mergeCell ref="KCM7:KCM9"/>
    <mergeCell ref="KCN7:KCN9"/>
    <mergeCell ref="KCO7:KCP7"/>
    <mergeCell ref="KCD7:KCD9"/>
    <mergeCell ref="KCE7:KCF7"/>
    <mergeCell ref="KCG7:KCG9"/>
    <mergeCell ref="KCH7:KCH9"/>
    <mergeCell ref="KCI7:KCI9"/>
    <mergeCell ref="KBX7:KBX9"/>
    <mergeCell ref="KBY7:KBY9"/>
    <mergeCell ref="KBZ7:KCA7"/>
    <mergeCell ref="KCB7:KCB9"/>
    <mergeCell ref="KCC7:KCC9"/>
    <mergeCell ref="KBR7:KBR9"/>
    <mergeCell ref="KBS7:KBS9"/>
    <mergeCell ref="KBT7:KBT9"/>
    <mergeCell ref="KBU7:KBV7"/>
    <mergeCell ref="KBW7:KBW9"/>
    <mergeCell ref="KBK7:KBL7"/>
    <mergeCell ref="KBM7:KBM9"/>
    <mergeCell ref="KBN7:KBN9"/>
    <mergeCell ref="KBO7:KBO9"/>
    <mergeCell ref="KBP7:KBQ7"/>
    <mergeCell ref="KBE7:KBE9"/>
    <mergeCell ref="KBF7:KBG7"/>
    <mergeCell ref="KBH7:KBH9"/>
    <mergeCell ref="KBI7:KBI9"/>
    <mergeCell ref="KBJ7:KBJ9"/>
    <mergeCell ref="KAY7:KAY9"/>
    <mergeCell ref="KAZ7:KAZ9"/>
    <mergeCell ref="KBA7:KBB7"/>
    <mergeCell ref="KBC7:KBC9"/>
    <mergeCell ref="KBD7:KBD9"/>
    <mergeCell ref="KAS7:KAS9"/>
    <mergeCell ref="KAT7:KAT9"/>
    <mergeCell ref="KAU7:KAU9"/>
    <mergeCell ref="KAV7:KAW7"/>
    <mergeCell ref="KAX7:KAX9"/>
    <mergeCell ref="KAL7:KAM7"/>
    <mergeCell ref="KAN7:KAN9"/>
    <mergeCell ref="KAO7:KAO9"/>
    <mergeCell ref="KAP7:KAP9"/>
    <mergeCell ref="KAQ7:KAR7"/>
    <mergeCell ref="KAF7:KAF9"/>
    <mergeCell ref="KAG7:KAH7"/>
    <mergeCell ref="KAI7:KAI9"/>
    <mergeCell ref="KAJ7:KAJ9"/>
    <mergeCell ref="KAK7:KAK9"/>
    <mergeCell ref="JZZ7:JZZ9"/>
    <mergeCell ref="KAA7:KAA9"/>
    <mergeCell ref="KAB7:KAC7"/>
    <mergeCell ref="KAD7:KAD9"/>
    <mergeCell ref="KAE7:KAE9"/>
    <mergeCell ref="JZT7:JZT9"/>
    <mergeCell ref="JZU7:JZU9"/>
    <mergeCell ref="JZV7:JZV9"/>
    <mergeCell ref="JZW7:JZX7"/>
    <mergeCell ref="JZY7:JZY9"/>
    <mergeCell ref="JZM7:JZN7"/>
    <mergeCell ref="JZO7:JZO9"/>
    <mergeCell ref="JZP7:JZP9"/>
    <mergeCell ref="JZQ7:JZQ9"/>
    <mergeCell ref="JZR7:JZS7"/>
    <mergeCell ref="JZG7:JZG9"/>
    <mergeCell ref="JZH7:JZI7"/>
    <mergeCell ref="JZJ7:JZJ9"/>
    <mergeCell ref="JZK7:JZK9"/>
    <mergeCell ref="JZL7:JZL9"/>
    <mergeCell ref="JZA7:JZA9"/>
    <mergeCell ref="JZB7:JZB9"/>
    <mergeCell ref="JZC7:JZD7"/>
    <mergeCell ref="JZE7:JZE9"/>
    <mergeCell ref="JZF7:JZF9"/>
    <mergeCell ref="JYU7:JYU9"/>
    <mergeCell ref="JYV7:JYV9"/>
    <mergeCell ref="JYW7:JYW9"/>
    <mergeCell ref="JYX7:JYY7"/>
    <mergeCell ref="JYZ7:JYZ9"/>
    <mergeCell ref="JYN7:JYO7"/>
    <mergeCell ref="JYP7:JYP9"/>
    <mergeCell ref="JYQ7:JYQ9"/>
    <mergeCell ref="JYR7:JYR9"/>
    <mergeCell ref="JYS7:JYT7"/>
    <mergeCell ref="JYH7:JYH9"/>
    <mergeCell ref="JYI7:JYJ7"/>
    <mergeCell ref="JYK7:JYK9"/>
    <mergeCell ref="JYL7:JYL9"/>
    <mergeCell ref="JYM7:JYM9"/>
    <mergeCell ref="JYB7:JYB9"/>
    <mergeCell ref="JYC7:JYC9"/>
    <mergeCell ref="JYD7:JYE7"/>
    <mergeCell ref="JYF7:JYF9"/>
    <mergeCell ref="JYG7:JYG9"/>
    <mergeCell ref="JXV7:JXV9"/>
    <mergeCell ref="JXW7:JXW9"/>
    <mergeCell ref="JXX7:JXX9"/>
    <mergeCell ref="JXY7:JXZ7"/>
    <mergeCell ref="JYA7:JYA9"/>
    <mergeCell ref="JXO7:JXP7"/>
    <mergeCell ref="JXQ7:JXQ9"/>
    <mergeCell ref="JXR7:JXR9"/>
    <mergeCell ref="JXS7:JXS9"/>
    <mergeCell ref="JXT7:JXU7"/>
    <mergeCell ref="JXI7:JXI9"/>
    <mergeCell ref="JXJ7:JXK7"/>
    <mergeCell ref="JXL7:JXL9"/>
    <mergeCell ref="JXM7:JXM9"/>
    <mergeCell ref="JXN7:JXN9"/>
    <mergeCell ref="JXC7:JXC9"/>
    <mergeCell ref="JXD7:JXD9"/>
    <mergeCell ref="JXE7:JXF7"/>
    <mergeCell ref="JXG7:JXG9"/>
    <mergeCell ref="JXH7:JXH9"/>
    <mergeCell ref="JWW7:JWW9"/>
    <mergeCell ref="JWX7:JWX9"/>
    <mergeCell ref="JWY7:JWY9"/>
    <mergeCell ref="JWZ7:JXA7"/>
    <mergeCell ref="JXB7:JXB9"/>
    <mergeCell ref="JWP7:JWQ7"/>
    <mergeCell ref="JWR7:JWR9"/>
    <mergeCell ref="JWS7:JWS9"/>
    <mergeCell ref="JWT7:JWT9"/>
    <mergeCell ref="JWU7:JWV7"/>
    <mergeCell ref="JWJ7:JWJ9"/>
    <mergeCell ref="JWK7:JWL7"/>
    <mergeCell ref="JWM7:JWM9"/>
    <mergeCell ref="JWN7:JWN9"/>
    <mergeCell ref="JWO7:JWO9"/>
    <mergeCell ref="JWD7:JWD9"/>
    <mergeCell ref="JWE7:JWE9"/>
    <mergeCell ref="JWF7:JWG7"/>
    <mergeCell ref="JWH7:JWH9"/>
    <mergeCell ref="JWI7:JWI9"/>
    <mergeCell ref="JVX7:JVX9"/>
    <mergeCell ref="JVY7:JVY9"/>
    <mergeCell ref="JVZ7:JVZ9"/>
    <mergeCell ref="JWA7:JWB7"/>
    <mergeCell ref="JWC7:JWC9"/>
    <mergeCell ref="JVQ7:JVR7"/>
    <mergeCell ref="JVS7:JVS9"/>
    <mergeCell ref="JVT7:JVT9"/>
    <mergeCell ref="JVU7:JVU9"/>
    <mergeCell ref="JVV7:JVW7"/>
    <mergeCell ref="JVK7:JVK9"/>
    <mergeCell ref="JVL7:JVM7"/>
    <mergeCell ref="JVN7:JVN9"/>
    <mergeCell ref="JVO7:JVO9"/>
    <mergeCell ref="JVP7:JVP9"/>
    <mergeCell ref="JVE7:JVE9"/>
    <mergeCell ref="JVF7:JVF9"/>
    <mergeCell ref="JVG7:JVH7"/>
    <mergeCell ref="JVI7:JVI9"/>
    <mergeCell ref="JVJ7:JVJ9"/>
    <mergeCell ref="JUY7:JUY9"/>
    <mergeCell ref="JUZ7:JUZ9"/>
    <mergeCell ref="JVA7:JVA9"/>
    <mergeCell ref="JVB7:JVC7"/>
    <mergeCell ref="JVD7:JVD9"/>
    <mergeCell ref="JUR7:JUS7"/>
    <mergeCell ref="JUT7:JUT9"/>
    <mergeCell ref="JUU7:JUU9"/>
    <mergeCell ref="JUV7:JUV9"/>
    <mergeCell ref="JUW7:JUX7"/>
    <mergeCell ref="JUL7:JUL9"/>
    <mergeCell ref="JUM7:JUN7"/>
    <mergeCell ref="JUO7:JUO9"/>
    <mergeCell ref="JUP7:JUP9"/>
    <mergeCell ref="JUQ7:JUQ9"/>
    <mergeCell ref="JUF7:JUF9"/>
    <mergeCell ref="JUG7:JUG9"/>
    <mergeCell ref="JUH7:JUI7"/>
    <mergeCell ref="JUJ7:JUJ9"/>
    <mergeCell ref="JUK7:JUK9"/>
    <mergeCell ref="JTZ7:JTZ9"/>
    <mergeCell ref="JUA7:JUA9"/>
    <mergeCell ref="JUB7:JUB9"/>
    <mergeCell ref="JUC7:JUD7"/>
    <mergeCell ref="JUE7:JUE9"/>
    <mergeCell ref="JTS7:JTT7"/>
    <mergeCell ref="JTU7:JTU9"/>
    <mergeCell ref="JTV7:JTV9"/>
    <mergeCell ref="JTW7:JTW9"/>
    <mergeCell ref="JTX7:JTY7"/>
    <mergeCell ref="JTM7:JTM9"/>
    <mergeCell ref="JTN7:JTO7"/>
    <mergeCell ref="JTP7:JTP9"/>
    <mergeCell ref="JTQ7:JTQ9"/>
    <mergeCell ref="JTR7:JTR9"/>
    <mergeCell ref="JTG7:JTG9"/>
    <mergeCell ref="JTH7:JTH9"/>
    <mergeCell ref="JTI7:JTJ7"/>
    <mergeCell ref="JTK7:JTK9"/>
    <mergeCell ref="JTL7:JTL9"/>
    <mergeCell ref="JTA7:JTA9"/>
    <mergeCell ref="JTB7:JTB9"/>
    <mergeCell ref="JTC7:JTC9"/>
    <mergeCell ref="JTD7:JTE7"/>
    <mergeCell ref="JTF7:JTF9"/>
    <mergeCell ref="JST7:JSU7"/>
    <mergeCell ref="JSV7:JSV9"/>
    <mergeCell ref="JSW7:JSW9"/>
    <mergeCell ref="JSX7:JSX9"/>
    <mergeCell ref="JSY7:JSZ7"/>
    <mergeCell ref="JSN7:JSN9"/>
    <mergeCell ref="JSO7:JSP7"/>
    <mergeCell ref="JSQ7:JSQ9"/>
    <mergeCell ref="JSR7:JSR9"/>
    <mergeCell ref="JSS7:JSS9"/>
    <mergeCell ref="JSH7:JSH9"/>
    <mergeCell ref="JSI7:JSI9"/>
    <mergeCell ref="JSJ7:JSK7"/>
    <mergeCell ref="JSL7:JSL9"/>
    <mergeCell ref="JSM7:JSM9"/>
    <mergeCell ref="JSB7:JSB9"/>
    <mergeCell ref="JSC7:JSC9"/>
    <mergeCell ref="JSD7:JSD9"/>
    <mergeCell ref="JSE7:JSF7"/>
    <mergeCell ref="JSG7:JSG9"/>
    <mergeCell ref="JRU7:JRV7"/>
    <mergeCell ref="JRW7:JRW9"/>
    <mergeCell ref="JRX7:JRX9"/>
    <mergeCell ref="JRY7:JRY9"/>
    <mergeCell ref="JRZ7:JSA7"/>
    <mergeCell ref="JRO7:JRO9"/>
    <mergeCell ref="JRP7:JRQ7"/>
    <mergeCell ref="JRR7:JRR9"/>
    <mergeCell ref="JRS7:JRS9"/>
    <mergeCell ref="JRT7:JRT9"/>
    <mergeCell ref="JRI7:JRI9"/>
    <mergeCell ref="JRJ7:JRJ9"/>
    <mergeCell ref="JRK7:JRL7"/>
    <mergeCell ref="JRM7:JRM9"/>
    <mergeCell ref="JRN7:JRN9"/>
    <mergeCell ref="JRC7:JRC9"/>
    <mergeCell ref="JRD7:JRD9"/>
    <mergeCell ref="JRE7:JRE9"/>
    <mergeCell ref="JRF7:JRG7"/>
    <mergeCell ref="JRH7:JRH9"/>
    <mergeCell ref="JQV7:JQW7"/>
    <mergeCell ref="JQX7:JQX9"/>
    <mergeCell ref="JQY7:JQY9"/>
    <mergeCell ref="JQZ7:JQZ9"/>
    <mergeCell ref="JRA7:JRB7"/>
    <mergeCell ref="JQP7:JQP9"/>
    <mergeCell ref="JQQ7:JQR7"/>
    <mergeCell ref="JQS7:JQS9"/>
    <mergeCell ref="JQT7:JQT9"/>
    <mergeCell ref="JQU7:JQU9"/>
    <mergeCell ref="JQJ7:JQJ9"/>
    <mergeCell ref="JQK7:JQK9"/>
    <mergeCell ref="JQL7:JQM7"/>
    <mergeCell ref="JQN7:JQN9"/>
    <mergeCell ref="JQO7:JQO9"/>
    <mergeCell ref="JQD7:JQD9"/>
    <mergeCell ref="JQE7:JQE9"/>
    <mergeCell ref="JQF7:JQF9"/>
    <mergeCell ref="JQG7:JQH7"/>
    <mergeCell ref="JQI7:JQI9"/>
    <mergeCell ref="JPW7:JPX7"/>
    <mergeCell ref="JPY7:JPY9"/>
    <mergeCell ref="JPZ7:JPZ9"/>
    <mergeCell ref="JQA7:JQA9"/>
    <mergeCell ref="JQB7:JQC7"/>
    <mergeCell ref="JPQ7:JPQ9"/>
    <mergeCell ref="JPR7:JPS7"/>
    <mergeCell ref="JPT7:JPT9"/>
    <mergeCell ref="JPU7:JPU9"/>
    <mergeCell ref="JPV7:JPV9"/>
    <mergeCell ref="JPK7:JPK9"/>
    <mergeCell ref="JPL7:JPL9"/>
    <mergeCell ref="JPM7:JPN7"/>
    <mergeCell ref="JPO7:JPO9"/>
    <mergeCell ref="JPP7:JPP9"/>
    <mergeCell ref="JPE7:JPE9"/>
    <mergeCell ref="JPF7:JPF9"/>
    <mergeCell ref="JPG7:JPG9"/>
    <mergeCell ref="JPH7:JPI7"/>
    <mergeCell ref="JPJ7:JPJ9"/>
    <mergeCell ref="JOX7:JOY7"/>
    <mergeCell ref="JOZ7:JOZ9"/>
    <mergeCell ref="JPA7:JPA9"/>
    <mergeCell ref="JPB7:JPB9"/>
    <mergeCell ref="JPC7:JPD7"/>
    <mergeCell ref="JOR7:JOR9"/>
    <mergeCell ref="JOS7:JOT7"/>
    <mergeCell ref="JOU7:JOU9"/>
    <mergeCell ref="JOV7:JOV9"/>
    <mergeCell ref="JOW7:JOW9"/>
    <mergeCell ref="JOL7:JOL9"/>
    <mergeCell ref="JOM7:JOM9"/>
    <mergeCell ref="JON7:JOO7"/>
    <mergeCell ref="JOP7:JOP9"/>
    <mergeCell ref="JOQ7:JOQ9"/>
    <mergeCell ref="JOF7:JOF9"/>
    <mergeCell ref="JOG7:JOG9"/>
    <mergeCell ref="JOH7:JOH9"/>
    <mergeCell ref="JOI7:JOJ7"/>
    <mergeCell ref="JOK7:JOK9"/>
    <mergeCell ref="JNY7:JNZ7"/>
    <mergeCell ref="JOA7:JOA9"/>
    <mergeCell ref="JOB7:JOB9"/>
    <mergeCell ref="JOC7:JOC9"/>
    <mergeCell ref="JOD7:JOE7"/>
    <mergeCell ref="JNS7:JNS9"/>
    <mergeCell ref="JNT7:JNU7"/>
    <mergeCell ref="JNV7:JNV9"/>
    <mergeCell ref="JNW7:JNW9"/>
    <mergeCell ref="JNX7:JNX9"/>
    <mergeCell ref="JNM7:JNM9"/>
    <mergeCell ref="JNN7:JNN9"/>
    <mergeCell ref="JNO7:JNP7"/>
    <mergeCell ref="JNQ7:JNQ9"/>
    <mergeCell ref="JNR7:JNR9"/>
    <mergeCell ref="JNG7:JNG9"/>
    <mergeCell ref="JNH7:JNH9"/>
    <mergeCell ref="JNI7:JNI9"/>
    <mergeCell ref="JNJ7:JNK7"/>
    <mergeCell ref="JNL7:JNL9"/>
    <mergeCell ref="JMZ7:JNA7"/>
    <mergeCell ref="JNB7:JNB9"/>
    <mergeCell ref="JNC7:JNC9"/>
    <mergeCell ref="JND7:JND9"/>
    <mergeCell ref="JNE7:JNF7"/>
    <mergeCell ref="JMT7:JMT9"/>
    <mergeCell ref="JMU7:JMV7"/>
    <mergeCell ref="JMW7:JMW9"/>
    <mergeCell ref="JMX7:JMX9"/>
    <mergeCell ref="JMY7:JMY9"/>
    <mergeCell ref="JMN7:JMN9"/>
    <mergeCell ref="JMO7:JMO9"/>
    <mergeCell ref="JMP7:JMQ7"/>
    <mergeCell ref="JMR7:JMR9"/>
    <mergeCell ref="JMS7:JMS9"/>
    <mergeCell ref="JMH7:JMH9"/>
    <mergeCell ref="JMI7:JMI9"/>
    <mergeCell ref="JMJ7:JMJ9"/>
    <mergeCell ref="JMK7:JML7"/>
    <mergeCell ref="JMM7:JMM9"/>
    <mergeCell ref="JMA7:JMB7"/>
    <mergeCell ref="JMC7:JMC9"/>
    <mergeCell ref="JMD7:JMD9"/>
    <mergeCell ref="JME7:JME9"/>
    <mergeCell ref="JMF7:JMG7"/>
    <mergeCell ref="JLU7:JLU9"/>
    <mergeCell ref="JLV7:JLW7"/>
    <mergeCell ref="JLX7:JLX9"/>
    <mergeCell ref="JLY7:JLY9"/>
    <mergeCell ref="JLZ7:JLZ9"/>
    <mergeCell ref="JLO7:JLO9"/>
    <mergeCell ref="JLP7:JLP9"/>
    <mergeCell ref="JLQ7:JLR7"/>
    <mergeCell ref="JLS7:JLS9"/>
    <mergeCell ref="JLT7:JLT9"/>
    <mergeCell ref="JLI7:JLI9"/>
    <mergeCell ref="JLJ7:JLJ9"/>
    <mergeCell ref="JLK7:JLK9"/>
    <mergeCell ref="JLL7:JLM7"/>
    <mergeCell ref="JLN7:JLN9"/>
    <mergeCell ref="JLB7:JLC7"/>
    <mergeCell ref="JLD7:JLD9"/>
    <mergeCell ref="JLE7:JLE9"/>
    <mergeCell ref="JLF7:JLF9"/>
    <mergeCell ref="JLG7:JLH7"/>
    <mergeCell ref="JKV7:JKV9"/>
    <mergeCell ref="JKW7:JKX7"/>
    <mergeCell ref="JKY7:JKY9"/>
    <mergeCell ref="JKZ7:JKZ9"/>
    <mergeCell ref="JLA7:JLA9"/>
    <mergeCell ref="JKP7:JKP9"/>
    <mergeCell ref="JKQ7:JKQ9"/>
    <mergeCell ref="JKR7:JKS7"/>
    <mergeCell ref="JKT7:JKT9"/>
    <mergeCell ref="JKU7:JKU9"/>
    <mergeCell ref="JKJ7:JKJ9"/>
    <mergeCell ref="JKK7:JKK9"/>
    <mergeCell ref="JKL7:JKL9"/>
    <mergeCell ref="JKM7:JKN7"/>
    <mergeCell ref="JKO7:JKO9"/>
    <mergeCell ref="JKC7:JKD7"/>
    <mergeCell ref="JKE7:JKE9"/>
    <mergeCell ref="JKF7:JKF9"/>
    <mergeCell ref="JKG7:JKG9"/>
    <mergeCell ref="JKH7:JKI7"/>
    <mergeCell ref="JJW7:JJW9"/>
    <mergeCell ref="JJX7:JJY7"/>
    <mergeCell ref="JJZ7:JJZ9"/>
    <mergeCell ref="JKA7:JKA9"/>
    <mergeCell ref="JKB7:JKB9"/>
    <mergeCell ref="JJQ7:JJQ9"/>
    <mergeCell ref="JJR7:JJR9"/>
    <mergeCell ref="JJS7:JJT7"/>
    <mergeCell ref="JJU7:JJU9"/>
    <mergeCell ref="JJV7:JJV9"/>
    <mergeCell ref="JJK7:JJK9"/>
    <mergeCell ref="JJL7:JJL9"/>
    <mergeCell ref="JJM7:JJM9"/>
    <mergeCell ref="JJN7:JJO7"/>
    <mergeCell ref="JJP7:JJP9"/>
    <mergeCell ref="JJD7:JJE7"/>
    <mergeCell ref="JJF7:JJF9"/>
    <mergeCell ref="JJG7:JJG9"/>
    <mergeCell ref="JJH7:JJH9"/>
    <mergeCell ref="JJI7:JJJ7"/>
    <mergeCell ref="JIX7:JIX9"/>
    <mergeCell ref="JIY7:JIZ7"/>
    <mergeCell ref="JJA7:JJA9"/>
    <mergeCell ref="JJB7:JJB9"/>
    <mergeCell ref="JJC7:JJC9"/>
    <mergeCell ref="JIR7:JIR9"/>
    <mergeCell ref="JIS7:JIS9"/>
    <mergeCell ref="JIT7:JIU7"/>
    <mergeCell ref="JIV7:JIV9"/>
    <mergeCell ref="JIW7:JIW9"/>
    <mergeCell ref="JIL7:JIL9"/>
    <mergeCell ref="JIM7:JIM9"/>
    <mergeCell ref="JIN7:JIN9"/>
    <mergeCell ref="JIO7:JIP7"/>
    <mergeCell ref="JIQ7:JIQ9"/>
    <mergeCell ref="JIE7:JIF7"/>
    <mergeCell ref="JIG7:JIG9"/>
    <mergeCell ref="JIH7:JIH9"/>
    <mergeCell ref="JII7:JII9"/>
    <mergeCell ref="JIJ7:JIK7"/>
    <mergeCell ref="JHY7:JHY9"/>
    <mergeCell ref="JHZ7:JIA7"/>
    <mergeCell ref="JIB7:JIB9"/>
    <mergeCell ref="JIC7:JIC9"/>
    <mergeCell ref="JID7:JID9"/>
    <mergeCell ref="JHS7:JHS9"/>
    <mergeCell ref="JHT7:JHT9"/>
    <mergeCell ref="JHU7:JHV7"/>
    <mergeCell ref="JHW7:JHW9"/>
    <mergeCell ref="JHX7:JHX9"/>
    <mergeCell ref="JHM7:JHM9"/>
    <mergeCell ref="JHN7:JHN9"/>
    <mergeCell ref="JHO7:JHO9"/>
    <mergeCell ref="JHP7:JHQ7"/>
    <mergeCell ref="JHR7:JHR9"/>
    <mergeCell ref="JHF7:JHG7"/>
    <mergeCell ref="JHH7:JHH9"/>
    <mergeCell ref="JHI7:JHI9"/>
    <mergeCell ref="JHJ7:JHJ9"/>
    <mergeCell ref="JHK7:JHL7"/>
    <mergeCell ref="JGZ7:JGZ9"/>
    <mergeCell ref="JHA7:JHB7"/>
    <mergeCell ref="JHC7:JHC9"/>
    <mergeCell ref="JHD7:JHD9"/>
    <mergeCell ref="JHE7:JHE9"/>
    <mergeCell ref="JGT7:JGT9"/>
    <mergeCell ref="JGU7:JGU9"/>
    <mergeCell ref="JGV7:JGW7"/>
    <mergeCell ref="JGX7:JGX9"/>
    <mergeCell ref="JGY7:JGY9"/>
    <mergeCell ref="JGN7:JGN9"/>
    <mergeCell ref="JGO7:JGO9"/>
    <mergeCell ref="JGP7:JGP9"/>
    <mergeCell ref="JGQ7:JGR7"/>
    <mergeCell ref="JGS7:JGS9"/>
    <mergeCell ref="JGG7:JGH7"/>
    <mergeCell ref="JGI7:JGI9"/>
    <mergeCell ref="JGJ7:JGJ9"/>
    <mergeCell ref="JGK7:JGK9"/>
    <mergeCell ref="JGL7:JGM7"/>
    <mergeCell ref="JGA7:JGA9"/>
    <mergeCell ref="JGB7:JGC7"/>
    <mergeCell ref="JGD7:JGD9"/>
    <mergeCell ref="JGE7:JGE9"/>
    <mergeCell ref="JGF7:JGF9"/>
    <mergeCell ref="JFU7:JFU9"/>
    <mergeCell ref="JFV7:JFV9"/>
    <mergeCell ref="JFW7:JFX7"/>
    <mergeCell ref="JFY7:JFY9"/>
    <mergeCell ref="JFZ7:JFZ9"/>
    <mergeCell ref="JFO7:JFO9"/>
    <mergeCell ref="JFP7:JFP9"/>
    <mergeCell ref="JFQ7:JFQ9"/>
    <mergeCell ref="JFR7:JFS7"/>
    <mergeCell ref="JFT7:JFT9"/>
    <mergeCell ref="JFH7:JFI7"/>
    <mergeCell ref="JFJ7:JFJ9"/>
    <mergeCell ref="JFK7:JFK9"/>
    <mergeCell ref="JFL7:JFL9"/>
    <mergeCell ref="JFM7:JFN7"/>
    <mergeCell ref="JFB7:JFB9"/>
    <mergeCell ref="JFC7:JFD7"/>
    <mergeCell ref="JFE7:JFE9"/>
    <mergeCell ref="JFF7:JFF9"/>
    <mergeCell ref="JFG7:JFG9"/>
    <mergeCell ref="JEV7:JEV9"/>
    <mergeCell ref="JEW7:JEW9"/>
    <mergeCell ref="JEX7:JEY7"/>
    <mergeCell ref="JEZ7:JEZ9"/>
    <mergeCell ref="JFA7:JFA9"/>
    <mergeCell ref="JEP7:JEP9"/>
    <mergeCell ref="JEQ7:JEQ9"/>
    <mergeCell ref="JER7:JER9"/>
    <mergeCell ref="JES7:JET7"/>
    <mergeCell ref="JEU7:JEU9"/>
    <mergeCell ref="JEI7:JEJ7"/>
    <mergeCell ref="JEK7:JEK9"/>
    <mergeCell ref="JEL7:JEL9"/>
    <mergeCell ref="JEM7:JEM9"/>
    <mergeCell ref="JEN7:JEO7"/>
    <mergeCell ref="JEC7:JEC9"/>
    <mergeCell ref="JED7:JEE7"/>
    <mergeCell ref="JEF7:JEF9"/>
    <mergeCell ref="JEG7:JEG9"/>
    <mergeCell ref="JEH7:JEH9"/>
    <mergeCell ref="JDW7:JDW9"/>
    <mergeCell ref="JDX7:JDX9"/>
    <mergeCell ref="JDY7:JDZ7"/>
    <mergeCell ref="JEA7:JEA9"/>
    <mergeCell ref="JEB7:JEB9"/>
    <mergeCell ref="JDQ7:JDQ9"/>
    <mergeCell ref="JDR7:JDR9"/>
    <mergeCell ref="JDS7:JDS9"/>
    <mergeCell ref="JDT7:JDU7"/>
    <mergeCell ref="JDV7:JDV9"/>
    <mergeCell ref="JDJ7:JDK7"/>
    <mergeCell ref="JDL7:JDL9"/>
    <mergeCell ref="JDM7:JDM9"/>
    <mergeCell ref="JDN7:JDN9"/>
    <mergeCell ref="JDO7:JDP7"/>
    <mergeCell ref="JDD7:JDD9"/>
    <mergeCell ref="JDE7:JDF7"/>
    <mergeCell ref="JDG7:JDG9"/>
    <mergeCell ref="JDH7:JDH9"/>
    <mergeCell ref="JDI7:JDI9"/>
    <mergeCell ref="JCX7:JCX9"/>
    <mergeCell ref="JCY7:JCY9"/>
    <mergeCell ref="JCZ7:JDA7"/>
    <mergeCell ref="JDB7:JDB9"/>
    <mergeCell ref="JDC7:JDC9"/>
    <mergeCell ref="JCR7:JCR9"/>
    <mergeCell ref="JCS7:JCS9"/>
    <mergeCell ref="JCT7:JCT9"/>
    <mergeCell ref="JCU7:JCV7"/>
    <mergeCell ref="JCW7:JCW9"/>
    <mergeCell ref="JCK7:JCL7"/>
    <mergeCell ref="JCM7:JCM9"/>
    <mergeCell ref="JCN7:JCN9"/>
    <mergeCell ref="JCO7:JCO9"/>
    <mergeCell ref="JCP7:JCQ7"/>
    <mergeCell ref="JCE7:JCE9"/>
    <mergeCell ref="JCF7:JCG7"/>
    <mergeCell ref="JCH7:JCH9"/>
    <mergeCell ref="JCI7:JCI9"/>
    <mergeCell ref="JCJ7:JCJ9"/>
    <mergeCell ref="JBY7:JBY9"/>
    <mergeCell ref="JBZ7:JBZ9"/>
    <mergeCell ref="JCA7:JCB7"/>
    <mergeCell ref="JCC7:JCC9"/>
    <mergeCell ref="JCD7:JCD9"/>
    <mergeCell ref="JBS7:JBS9"/>
    <mergeCell ref="JBT7:JBT9"/>
    <mergeCell ref="JBU7:JBU9"/>
    <mergeCell ref="JBV7:JBW7"/>
    <mergeCell ref="JBX7:JBX9"/>
    <mergeCell ref="JBL7:JBM7"/>
    <mergeCell ref="JBN7:JBN9"/>
    <mergeCell ref="JBO7:JBO9"/>
    <mergeCell ref="JBP7:JBP9"/>
    <mergeCell ref="JBQ7:JBR7"/>
    <mergeCell ref="JBF7:JBF9"/>
    <mergeCell ref="JBG7:JBH7"/>
    <mergeCell ref="JBI7:JBI9"/>
    <mergeCell ref="JBJ7:JBJ9"/>
    <mergeCell ref="JBK7:JBK9"/>
    <mergeCell ref="JAZ7:JAZ9"/>
    <mergeCell ref="JBA7:JBA9"/>
    <mergeCell ref="JBB7:JBC7"/>
    <mergeCell ref="JBD7:JBD9"/>
    <mergeCell ref="JBE7:JBE9"/>
    <mergeCell ref="JAT7:JAT9"/>
    <mergeCell ref="JAU7:JAU9"/>
    <mergeCell ref="JAV7:JAV9"/>
    <mergeCell ref="JAW7:JAX7"/>
    <mergeCell ref="JAY7:JAY9"/>
    <mergeCell ref="JAM7:JAN7"/>
    <mergeCell ref="JAO7:JAO9"/>
    <mergeCell ref="JAP7:JAP9"/>
    <mergeCell ref="JAQ7:JAQ9"/>
    <mergeCell ref="JAR7:JAS7"/>
    <mergeCell ref="JAG7:JAG9"/>
    <mergeCell ref="JAH7:JAI7"/>
    <mergeCell ref="JAJ7:JAJ9"/>
    <mergeCell ref="JAK7:JAK9"/>
    <mergeCell ref="JAL7:JAL9"/>
    <mergeCell ref="JAA7:JAA9"/>
    <mergeCell ref="JAB7:JAB9"/>
    <mergeCell ref="JAC7:JAD7"/>
    <mergeCell ref="JAE7:JAE9"/>
    <mergeCell ref="JAF7:JAF9"/>
    <mergeCell ref="IZU7:IZU9"/>
    <mergeCell ref="IZV7:IZV9"/>
    <mergeCell ref="IZW7:IZW9"/>
    <mergeCell ref="IZX7:IZY7"/>
    <mergeCell ref="IZZ7:IZZ9"/>
    <mergeCell ref="IZN7:IZO7"/>
    <mergeCell ref="IZP7:IZP9"/>
    <mergeCell ref="IZQ7:IZQ9"/>
    <mergeCell ref="IZR7:IZR9"/>
    <mergeCell ref="IZS7:IZT7"/>
    <mergeCell ref="IZH7:IZH9"/>
    <mergeCell ref="IZI7:IZJ7"/>
    <mergeCell ref="IZK7:IZK9"/>
    <mergeCell ref="IZL7:IZL9"/>
    <mergeCell ref="IZM7:IZM9"/>
    <mergeCell ref="IZB7:IZB9"/>
    <mergeCell ref="IZC7:IZC9"/>
    <mergeCell ref="IZD7:IZE7"/>
    <mergeCell ref="IZF7:IZF9"/>
    <mergeCell ref="IZG7:IZG9"/>
    <mergeCell ref="IYV7:IYV9"/>
    <mergeCell ref="IYW7:IYW9"/>
    <mergeCell ref="IYX7:IYX9"/>
    <mergeCell ref="IYY7:IYZ7"/>
    <mergeCell ref="IZA7:IZA9"/>
    <mergeCell ref="IYO7:IYP7"/>
    <mergeCell ref="IYQ7:IYQ9"/>
    <mergeCell ref="IYR7:IYR9"/>
    <mergeCell ref="IYS7:IYS9"/>
    <mergeCell ref="IYT7:IYU7"/>
    <mergeCell ref="IYI7:IYI9"/>
    <mergeCell ref="IYJ7:IYK7"/>
    <mergeCell ref="IYL7:IYL9"/>
    <mergeCell ref="IYM7:IYM9"/>
    <mergeCell ref="IYN7:IYN9"/>
    <mergeCell ref="IYC7:IYC9"/>
    <mergeCell ref="IYD7:IYD9"/>
    <mergeCell ref="IYE7:IYF7"/>
    <mergeCell ref="IYG7:IYG9"/>
    <mergeCell ref="IYH7:IYH9"/>
    <mergeCell ref="IXW7:IXW9"/>
    <mergeCell ref="IXX7:IXX9"/>
    <mergeCell ref="IXY7:IXY9"/>
    <mergeCell ref="IXZ7:IYA7"/>
    <mergeCell ref="IYB7:IYB9"/>
    <mergeCell ref="IXP7:IXQ7"/>
    <mergeCell ref="IXR7:IXR9"/>
    <mergeCell ref="IXS7:IXS9"/>
    <mergeCell ref="IXT7:IXT9"/>
    <mergeCell ref="IXU7:IXV7"/>
    <mergeCell ref="IXJ7:IXJ9"/>
    <mergeCell ref="IXK7:IXL7"/>
    <mergeCell ref="IXM7:IXM9"/>
    <mergeCell ref="IXN7:IXN9"/>
    <mergeCell ref="IXO7:IXO9"/>
    <mergeCell ref="IXD7:IXD9"/>
    <mergeCell ref="IXE7:IXE9"/>
    <mergeCell ref="IXF7:IXG7"/>
    <mergeCell ref="IXH7:IXH9"/>
    <mergeCell ref="IXI7:IXI9"/>
    <mergeCell ref="IWX7:IWX9"/>
    <mergeCell ref="IWY7:IWY9"/>
    <mergeCell ref="IWZ7:IWZ9"/>
    <mergeCell ref="IXA7:IXB7"/>
    <mergeCell ref="IXC7:IXC9"/>
    <mergeCell ref="IWQ7:IWR7"/>
    <mergeCell ref="IWS7:IWS9"/>
    <mergeCell ref="IWT7:IWT9"/>
    <mergeCell ref="IWU7:IWU9"/>
    <mergeCell ref="IWV7:IWW7"/>
    <mergeCell ref="IWK7:IWK9"/>
    <mergeCell ref="IWL7:IWM7"/>
    <mergeCell ref="IWN7:IWN9"/>
    <mergeCell ref="IWO7:IWO9"/>
    <mergeCell ref="IWP7:IWP9"/>
    <mergeCell ref="IWE7:IWE9"/>
    <mergeCell ref="IWF7:IWF9"/>
    <mergeCell ref="IWG7:IWH7"/>
    <mergeCell ref="IWI7:IWI9"/>
    <mergeCell ref="IWJ7:IWJ9"/>
    <mergeCell ref="IVY7:IVY9"/>
    <mergeCell ref="IVZ7:IVZ9"/>
    <mergeCell ref="IWA7:IWA9"/>
    <mergeCell ref="IWB7:IWC7"/>
    <mergeCell ref="IWD7:IWD9"/>
    <mergeCell ref="IVR7:IVS7"/>
    <mergeCell ref="IVT7:IVT9"/>
    <mergeCell ref="IVU7:IVU9"/>
    <mergeCell ref="IVV7:IVV9"/>
    <mergeCell ref="IVW7:IVX7"/>
    <mergeCell ref="IVL7:IVL9"/>
    <mergeCell ref="IVM7:IVN7"/>
    <mergeCell ref="IVO7:IVO9"/>
    <mergeCell ref="IVP7:IVP9"/>
    <mergeCell ref="IVQ7:IVQ9"/>
    <mergeCell ref="IVF7:IVF9"/>
    <mergeCell ref="IVG7:IVG9"/>
    <mergeCell ref="IVH7:IVI7"/>
    <mergeCell ref="IVJ7:IVJ9"/>
    <mergeCell ref="IVK7:IVK9"/>
    <mergeCell ref="IUZ7:IUZ9"/>
    <mergeCell ref="IVA7:IVA9"/>
    <mergeCell ref="IVB7:IVB9"/>
    <mergeCell ref="IVC7:IVD7"/>
    <mergeCell ref="IVE7:IVE9"/>
    <mergeCell ref="IUS7:IUT7"/>
    <mergeCell ref="IUU7:IUU9"/>
    <mergeCell ref="IUV7:IUV9"/>
    <mergeCell ref="IUW7:IUW9"/>
    <mergeCell ref="IUX7:IUY7"/>
    <mergeCell ref="IUM7:IUM9"/>
    <mergeCell ref="IUN7:IUO7"/>
    <mergeCell ref="IUP7:IUP9"/>
    <mergeCell ref="IUQ7:IUQ9"/>
    <mergeCell ref="IUR7:IUR9"/>
    <mergeCell ref="IUG7:IUG9"/>
    <mergeCell ref="IUH7:IUH9"/>
    <mergeCell ref="IUI7:IUJ7"/>
    <mergeCell ref="IUK7:IUK9"/>
    <mergeCell ref="IUL7:IUL9"/>
    <mergeCell ref="IUA7:IUA9"/>
    <mergeCell ref="IUB7:IUB9"/>
    <mergeCell ref="IUC7:IUC9"/>
    <mergeCell ref="IUD7:IUE7"/>
    <mergeCell ref="IUF7:IUF9"/>
    <mergeCell ref="ITT7:ITU7"/>
    <mergeCell ref="ITV7:ITV9"/>
    <mergeCell ref="ITW7:ITW9"/>
    <mergeCell ref="ITX7:ITX9"/>
    <mergeCell ref="ITY7:ITZ7"/>
    <mergeCell ref="ITN7:ITN9"/>
    <mergeCell ref="ITO7:ITP7"/>
    <mergeCell ref="ITQ7:ITQ9"/>
    <mergeCell ref="ITR7:ITR9"/>
    <mergeCell ref="ITS7:ITS9"/>
    <mergeCell ref="ITH7:ITH9"/>
    <mergeCell ref="ITI7:ITI9"/>
    <mergeCell ref="ITJ7:ITK7"/>
    <mergeCell ref="ITL7:ITL9"/>
    <mergeCell ref="ITM7:ITM9"/>
    <mergeCell ref="ITB7:ITB9"/>
    <mergeCell ref="ITC7:ITC9"/>
    <mergeCell ref="ITD7:ITD9"/>
    <mergeCell ref="ITE7:ITF7"/>
    <mergeCell ref="ITG7:ITG9"/>
    <mergeCell ref="ISU7:ISV7"/>
    <mergeCell ref="ISW7:ISW9"/>
    <mergeCell ref="ISX7:ISX9"/>
    <mergeCell ref="ISY7:ISY9"/>
    <mergeCell ref="ISZ7:ITA7"/>
    <mergeCell ref="ISO7:ISO9"/>
    <mergeCell ref="ISP7:ISQ7"/>
    <mergeCell ref="ISR7:ISR9"/>
    <mergeCell ref="ISS7:ISS9"/>
    <mergeCell ref="IST7:IST9"/>
    <mergeCell ref="ISI7:ISI9"/>
    <mergeCell ref="ISJ7:ISJ9"/>
    <mergeCell ref="ISK7:ISL7"/>
    <mergeCell ref="ISM7:ISM9"/>
    <mergeCell ref="ISN7:ISN9"/>
    <mergeCell ref="ISC7:ISC9"/>
    <mergeCell ref="ISD7:ISD9"/>
    <mergeCell ref="ISE7:ISE9"/>
    <mergeCell ref="ISF7:ISG7"/>
    <mergeCell ref="ISH7:ISH9"/>
    <mergeCell ref="IRV7:IRW7"/>
    <mergeCell ref="IRX7:IRX9"/>
    <mergeCell ref="IRY7:IRY9"/>
    <mergeCell ref="IRZ7:IRZ9"/>
    <mergeCell ref="ISA7:ISB7"/>
    <mergeCell ref="IRP7:IRP9"/>
    <mergeCell ref="IRQ7:IRR7"/>
    <mergeCell ref="IRS7:IRS9"/>
    <mergeCell ref="IRT7:IRT9"/>
    <mergeCell ref="IRU7:IRU9"/>
    <mergeCell ref="IRJ7:IRJ9"/>
    <mergeCell ref="IRK7:IRK9"/>
    <mergeCell ref="IRL7:IRM7"/>
    <mergeCell ref="IRN7:IRN9"/>
    <mergeCell ref="IRO7:IRO9"/>
    <mergeCell ref="IRD7:IRD9"/>
    <mergeCell ref="IRE7:IRE9"/>
    <mergeCell ref="IRF7:IRF9"/>
    <mergeCell ref="IRG7:IRH7"/>
    <mergeCell ref="IRI7:IRI9"/>
    <mergeCell ref="IQW7:IQX7"/>
    <mergeCell ref="IQY7:IQY9"/>
    <mergeCell ref="IQZ7:IQZ9"/>
    <mergeCell ref="IRA7:IRA9"/>
    <mergeCell ref="IRB7:IRC7"/>
    <mergeCell ref="IQQ7:IQQ9"/>
    <mergeCell ref="IQR7:IQS7"/>
    <mergeCell ref="IQT7:IQT9"/>
    <mergeCell ref="IQU7:IQU9"/>
    <mergeCell ref="IQV7:IQV9"/>
    <mergeCell ref="IQK7:IQK9"/>
    <mergeCell ref="IQL7:IQL9"/>
    <mergeCell ref="IQM7:IQN7"/>
    <mergeCell ref="IQO7:IQO9"/>
    <mergeCell ref="IQP7:IQP9"/>
    <mergeCell ref="IQE7:IQE9"/>
    <mergeCell ref="IQF7:IQF9"/>
    <mergeCell ref="IQG7:IQG9"/>
    <mergeCell ref="IQH7:IQI7"/>
    <mergeCell ref="IQJ7:IQJ9"/>
    <mergeCell ref="IPX7:IPY7"/>
    <mergeCell ref="IPZ7:IPZ9"/>
    <mergeCell ref="IQA7:IQA9"/>
    <mergeCell ref="IQB7:IQB9"/>
    <mergeCell ref="IQC7:IQD7"/>
    <mergeCell ref="IPR7:IPR9"/>
    <mergeCell ref="IPS7:IPT7"/>
    <mergeCell ref="IPU7:IPU9"/>
    <mergeCell ref="IPV7:IPV9"/>
    <mergeCell ref="IPW7:IPW9"/>
    <mergeCell ref="IPL7:IPL9"/>
    <mergeCell ref="IPM7:IPM9"/>
    <mergeCell ref="IPN7:IPO7"/>
    <mergeCell ref="IPP7:IPP9"/>
    <mergeCell ref="IPQ7:IPQ9"/>
    <mergeCell ref="IPF7:IPF9"/>
    <mergeCell ref="IPG7:IPG9"/>
    <mergeCell ref="IPH7:IPH9"/>
    <mergeCell ref="IPI7:IPJ7"/>
    <mergeCell ref="IPK7:IPK9"/>
    <mergeCell ref="IOY7:IOZ7"/>
    <mergeCell ref="IPA7:IPA9"/>
    <mergeCell ref="IPB7:IPB9"/>
    <mergeCell ref="IPC7:IPC9"/>
    <mergeCell ref="IPD7:IPE7"/>
    <mergeCell ref="IOS7:IOS9"/>
    <mergeCell ref="IOT7:IOU7"/>
    <mergeCell ref="IOV7:IOV9"/>
    <mergeCell ref="IOW7:IOW9"/>
    <mergeCell ref="IOX7:IOX9"/>
    <mergeCell ref="IOM7:IOM9"/>
    <mergeCell ref="ION7:ION9"/>
    <mergeCell ref="IOO7:IOP7"/>
    <mergeCell ref="IOQ7:IOQ9"/>
    <mergeCell ref="IOR7:IOR9"/>
    <mergeCell ref="IOG7:IOG9"/>
    <mergeCell ref="IOH7:IOH9"/>
    <mergeCell ref="IOI7:IOI9"/>
    <mergeCell ref="IOJ7:IOK7"/>
    <mergeCell ref="IOL7:IOL9"/>
    <mergeCell ref="INZ7:IOA7"/>
    <mergeCell ref="IOB7:IOB9"/>
    <mergeCell ref="IOC7:IOC9"/>
    <mergeCell ref="IOD7:IOD9"/>
    <mergeCell ref="IOE7:IOF7"/>
    <mergeCell ref="INT7:INT9"/>
    <mergeCell ref="INU7:INV7"/>
    <mergeCell ref="INW7:INW9"/>
    <mergeCell ref="INX7:INX9"/>
    <mergeCell ref="INY7:INY9"/>
    <mergeCell ref="INN7:INN9"/>
    <mergeCell ref="INO7:INO9"/>
    <mergeCell ref="INP7:INQ7"/>
    <mergeCell ref="INR7:INR9"/>
    <mergeCell ref="INS7:INS9"/>
    <mergeCell ref="INH7:INH9"/>
    <mergeCell ref="INI7:INI9"/>
    <mergeCell ref="INJ7:INJ9"/>
    <mergeCell ref="INK7:INL7"/>
    <mergeCell ref="INM7:INM9"/>
    <mergeCell ref="INA7:INB7"/>
    <mergeCell ref="INC7:INC9"/>
    <mergeCell ref="IND7:IND9"/>
    <mergeCell ref="INE7:INE9"/>
    <mergeCell ref="INF7:ING7"/>
    <mergeCell ref="IMU7:IMU9"/>
    <mergeCell ref="IMV7:IMW7"/>
    <mergeCell ref="IMX7:IMX9"/>
    <mergeCell ref="IMY7:IMY9"/>
    <mergeCell ref="IMZ7:IMZ9"/>
    <mergeCell ref="IMO7:IMO9"/>
    <mergeCell ref="IMP7:IMP9"/>
    <mergeCell ref="IMQ7:IMR7"/>
    <mergeCell ref="IMS7:IMS9"/>
    <mergeCell ref="IMT7:IMT9"/>
    <mergeCell ref="IMI7:IMI9"/>
    <mergeCell ref="IMJ7:IMJ9"/>
    <mergeCell ref="IMK7:IMK9"/>
    <mergeCell ref="IML7:IMM7"/>
    <mergeCell ref="IMN7:IMN9"/>
    <mergeCell ref="IMB7:IMC7"/>
    <mergeCell ref="IMD7:IMD9"/>
    <mergeCell ref="IME7:IME9"/>
    <mergeCell ref="IMF7:IMF9"/>
    <mergeCell ref="IMG7:IMH7"/>
    <mergeCell ref="ILV7:ILV9"/>
    <mergeCell ref="ILW7:ILX7"/>
    <mergeCell ref="ILY7:ILY9"/>
    <mergeCell ref="ILZ7:ILZ9"/>
    <mergeCell ref="IMA7:IMA9"/>
    <mergeCell ref="ILP7:ILP9"/>
    <mergeCell ref="ILQ7:ILQ9"/>
    <mergeCell ref="ILR7:ILS7"/>
    <mergeCell ref="ILT7:ILT9"/>
    <mergeCell ref="ILU7:ILU9"/>
    <mergeCell ref="ILJ7:ILJ9"/>
    <mergeCell ref="ILK7:ILK9"/>
    <mergeCell ref="ILL7:ILL9"/>
    <mergeCell ref="ILM7:ILN7"/>
    <mergeCell ref="ILO7:ILO9"/>
    <mergeCell ref="ILC7:ILD7"/>
    <mergeCell ref="ILE7:ILE9"/>
    <mergeCell ref="ILF7:ILF9"/>
    <mergeCell ref="ILG7:ILG9"/>
    <mergeCell ref="ILH7:ILI7"/>
    <mergeCell ref="IKW7:IKW9"/>
    <mergeCell ref="IKX7:IKY7"/>
    <mergeCell ref="IKZ7:IKZ9"/>
    <mergeCell ref="ILA7:ILA9"/>
    <mergeCell ref="ILB7:ILB9"/>
    <mergeCell ref="IKQ7:IKQ9"/>
    <mergeCell ref="IKR7:IKR9"/>
    <mergeCell ref="IKS7:IKT7"/>
    <mergeCell ref="IKU7:IKU9"/>
    <mergeCell ref="IKV7:IKV9"/>
    <mergeCell ref="IKK7:IKK9"/>
    <mergeCell ref="IKL7:IKL9"/>
    <mergeCell ref="IKM7:IKM9"/>
    <mergeCell ref="IKN7:IKO7"/>
    <mergeCell ref="IKP7:IKP9"/>
    <mergeCell ref="IKD7:IKE7"/>
    <mergeCell ref="IKF7:IKF9"/>
    <mergeCell ref="IKG7:IKG9"/>
    <mergeCell ref="IKH7:IKH9"/>
    <mergeCell ref="IKI7:IKJ7"/>
    <mergeCell ref="IJX7:IJX9"/>
    <mergeCell ref="IJY7:IJZ7"/>
    <mergeCell ref="IKA7:IKA9"/>
    <mergeCell ref="IKB7:IKB9"/>
    <mergeCell ref="IKC7:IKC9"/>
    <mergeCell ref="IJR7:IJR9"/>
    <mergeCell ref="IJS7:IJS9"/>
    <mergeCell ref="IJT7:IJU7"/>
    <mergeCell ref="IJV7:IJV9"/>
    <mergeCell ref="IJW7:IJW9"/>
    <mergeCell ref="IJL7:IJL9"/>
    <mergeCell ref="IJM7:IJM9"/>
    <mergeCell ref="IJN7:IJN9"/>
    <mergeCell ref="IJO7:IJP7"/>
    <mergeCell ref="IJQ7:IJQ9"/>
    <mergeCell ref="IJE7:IJF7"/>
    <mergeCell ref="IJG7:IJG9"/>
    <mergeCell ref="IJH7:IJH9"/>
    <mergeCell ref="IJI7:IJI9"/>
    <mergeCell ref="IJJ7:IJK7"/>
    <mergeCell ref="IIY7:IIY9"/>
    <mergeCell ref="IIZ7:IJA7"/>
    <mergeCell ref="IJB7:IJB9"/>
    <mergeCell ref="IJC7:IJC9"/>
    <mergeCell ref="IJD7:IJD9"/>
    <mergeCell ref="IIS7:IIS9"/>
    <mergeCell ref="IIT7:IIT9"/>
    <mergeCell ref="IIU7:IIV7"/>
    <mergeCell ref="IIW7:IIW9"/>
    <mergeCell ref="IIX7:IIX9"/>
    <mergeCell ref="IIM7:IIM9"/>
    <mergeCell ref="IIN7:IIN9"/>
    <mergeCell ref="IIO7:IIO9"/>
    <mergeCell ref="IIP7:IIQ7"/>
    <mergeCell ref="IIR7:IIR9"/>
    <mergeCell ref="IIF7:IIG7"/>
    <mergeCell ref="IIH7:IIH9"/>
    <mergeCell ref="III7:III9"/>
    <mergeCell ref="IIJ7:IIJ9"/>
    <mergeCell ref="IIK7:IIL7"/>
    <mergeCell ref="IHZ7:IHZ9"/>
    <mergeCell ref="IIA7:IIB7"/>
    <mergeCell ref="IIC7:IIC9"/>
    <mergeCell ref="IID7:IID9"/>
    <mergeCell ref="IIE7:IIE9"/>
    <mergeCell ref="IHT7:IHT9"/>
    <mergeCell ref="IHU7:IHU9"/>
    <mergeCell ref="IHV7:IHW7"/>
    <mergeCell ref="IHX7:IHX9"/>
    <mergeCell ref="IHY7:IHY9"/>
    <mergeCell ref="IHN7:IHN9"/>
    <mergeCell ref="IHO7:IHO9"/>
    <mergeCell ref="IHP7:IHP9"/>
    <mergeCell ref="IHQ7:IHR7"/>
    <mergeCell ref="IHS7:IHS9"/>
    <mergeCell ref="IHG7:IHH7"/>
    <mergeCell ref="IHI7:IHI9"/>
    <mergeCell ref="IHJ7:IHJ9"/>
    <mergeCell ref="IHK7:IHK9"/>
    <mergeCell ref="IHL7:IHM7"/>
    <mergeCell ref="IHA7:IHA9"/>
    <mergeCell ref="IHB7:IHC7"/>
    <mergeCell ref="IHD7:IHD9"/>
    <mergeCell ref="IHE7:IHE9"/>
    <mergeCell ref="IHF7:IHF9"/>
    <mergeCell ref="IGU7:IGU9"/>
    <mergeCell ref="IGV7:IGV9"/>
    <mergeCell ref="IGW7:IGX7"/>
    <mergeCell ref="IGY7:IGY9"/>
    <mergeCell ref="IGZ7:IGZ9"/>
    <mergeCell ref="IGO7:IGO9"/>
    <mergeCell ref="IGP7:IGP9"/>
    <mergeCell ref="IGQ7:IGQ9"/>
    <mergeCell ref="IGR7:IGS7"/>
    <mergeCell ref="IGT7:IGT9"/>
    <mergeCell ref="IGH7:IGI7"/>
    <mergeCell ref="IGJ7:IGJ9"/>
    <mergeCell ref="IGK7:IGK9"/>
    <mergeCell ref="IGL7:IGL9"/>
    <mergeCell ref="IGM7:IGN7"/>
    <mergeCell ref="IGB7:IGB9"/>
    <mergeCell ref="IGC7:IGD7"/>
    <mergeCell ref="IGE7:IGE9"/>
    <mergeCell ref="IGF7:IGF9"/>
    <mergeCell ref="IGG7:IGG9"/>
    <mergeCell ref="IFV7:IFV9"/>
    <mergeCell ref="IFW7:IFW9"/>
    <mergeCell ref="IFX7:IFY7"/>
    <mergeCell ref="IFZ7:IFZ9"/>
    <mergeCell ref="IGA7:IGA9"/>
    <mergeCell ref="IFP7:IFP9"/>
    <mergeCell ref="IFQ7:IFQ9"/>
    <mergeCell ref="IFR7:IFR9"/>
    <mergeCell ref="IFS7:IFT7"/>
    <mergeCell ref="IFU7:IFU9"/>
    <mergeCell ref="IFI7:IFJ7"/>
    <mergeCell ref="IFK7:IFK9"/>
    <mergeCell ref="IFL7:IFL9"/>
    <mergeCell ref="IFM7:IFM9"/>
    <mergeCell ref="IFN7:IFO7"/>
    <mergeCell ref="IFC7:IFC9"/>
    <mergeCell ref="IFD7:IFE7"/>
    <mergeCell ref="IFF7:IFF9"/>
    <mergeCell ref="IFG7:IFG9"/>
    <mergeCell ref="IFH7:IFH9"/>
    <mergeCell ref="IEW7:IEW9"/>
    <mergeCell ref="IEX7:IEX9"/>
    <mergeCell ref="IEY7:IEZ7"/>
    <mergeCell ref="IFA7:IFA9"/>
    <mergeCell ref="IFB7:IFB9"/>
    <mergeCell ref="IEQ7:IEQ9"/>
    <mergeCell ref="IER7:IER9"/>
    <mergeCell ref="IES7:IES9"/>
    <mergeCell ref="IET7:IEU7"/>
    <mergeCell ref="IEV7:IEV9"/>
    <mergeCell ref="IEJ7:IEK7"/>
    <mergeCell ref="IEL7:IEL9"/>
    <mergeCell ref="IEM7:IEM9"/>
    <mergeCell ref="IEN7:IEN9"/>
    <mergeCell ref="IEO7:IEP7"/>
    <mergeCell ref="IED7:IED9"/>
    <mergeCell ref="IEE7:IEF7"/>
    <mergeCell ref="IEG7:IEG9"/>
    <mergeCell ref="IEH7:IEH9"/>
    <mergeCell ref="IEI7:IEI9"/>
    <mergeCell ref="IDX7:IDX9"/>
    <mergeCell ref="IDY7:IDY9"/>
    <mergeCell ref="IDZ7:IEA7"/>
    <mergeCell ref="IEB7:IEB9"/>
    <mergeCell ref="IEC7:IEC9"/>
    <mergeCell ref="IDR7:IDR9"/>
    <mergeCell ref="IDS7:IDS9"/>
    <mergeCell ref="IDT7:IDT9"/>
    <mergeCell ref="IDU7:IDV7"/>
    <mergeCell ref="IDW7:IDW9"/>
    <mergeCell ref="IDK7:IDL7"/>
    <mergeCell ref="IDM7:IDM9"/>
    <mergeCell ref="IDN7:IDN9"/>
    <mergeCell ref="IDO7:IDO9"/>
    <mergeCell ref="IDP7:IDQ7"/>
    <mergeCell ref="IDE7:IDE9"/>
    <mergeCell ref="IDF7:IDG7"/>
    <mergeCell ref="IDH7:IDH9"/>
    <mergeCell ref="IDI7:IDI9"/>
    <mergeCell ref="IDJ7:IDJ9"/>
    <mergeCell ref="ICY7:ICY9"/>
    <mergeCell ref="ICZ7:ICZ9"/>
    <mergeCell ref="IDA7:IDB7"/>
    <mergeCell ref="IDC7:IDC9"/>
    <mergeCell ref="IDD7:IDD9"/>
    <mergeCell ref="ICS7:ICS9"/>
    <mergeCell ref="ICT7:ICT9"/>
    <mergeCell ref="ICU7:ICU9"/>
    <mergeCell ref="ICV7:ICW7"/>
    <mergeCell ref="ICX7:ICX9"/>
    <mergeCell ref="ICL7:ICM7"/>
    <mergeCell ref="ICN7:ICN9"/>
    <mergeCell ref="ICO7:ICO9"/>
    <mergeCell ref="ICP7:ICP9"/>
    <mergeCell ref="ICQ7:ICR7"/>
    <mergeCell ref="ICF7:ICF9"/>
    <mergeCell ref="ICG7:ICH7"/>
    <mergeCell ref="ICI7:ICI9"/>
    <mergeCell ref="ICJ7:ICJ9"/>
    <mergeCell ref="ICK7:ICK9"/>
    <mergeCell ref="IBZ7:IBZ9"/>
    <mergeCell ref="ICA7:ICA9"/>
    <mergeCell ref="ICB7:ICC7"/>
    <mergeCell ref="ICD7:ICD9"/>
    <mergeCell ref="ICE7:ICE9"/>
    <mergeCell ref="IBT7:IBT9"/>
    <mergeCell ref="IBU7:IBU9"/>
    <mergeCell ref="IBV7:IBV9"/>
    <mergeCell ref="IBW7:IBX7"/>
    <mergeCell ref="IBY7:IBY9"/>
    <mergeCell ref="IBM7:IBN7"/>
    <mergeCell ref="IBO7:IBO9"/>
    <mergeCell ref="IBP7:IBP9"/>
    <mergeCell ref="IBQ7:IBQ9"/>
    <mergeCell ref="IBR7:IBS7"/>
    <mergeCell ref="IBG7:IBG9"/>
    <mergeCell ref="IBH7:IBI7"/>
    <mergeCell ref="IBJ7:IBJ9"/>
    <mergeCell ref="IBK7:IBK9"/>
    <mergeCell ref="IBL7:IBL9"/>
    <mergeCell ref="IBA7:IBA9"/>
    <mergeCell ref="IBB7:IBB9"/>
    <mergeCell ref="IBC7:IBD7"/>
    <mergeCell ref="IBE7:IBE9"/>
    <mergeCell ref="IBF7:IBF9"/>
    <mergeCell ref="IAU7:IAU9"/>
    <mergeCell ref="IAV7:IAV9"/>
    <mergeCell ref="IAW7:IAW9"/>
    <mergeCell ref="IAX7:IAY7"/>
    <mergeCell ref="IAZ7:IAZ9"/>
    <mergeCell ref="IAN7:IAO7"/>
    <mergeCell ref="IAP7:IAP9"/>
    <mergeCell ref="IAQ7:IAQ9"/>
    <mergeCell ref="IAR7:IAR9"/>
    <mergeCell ref="IAS7:IAT7"/>
    <mergeCell ref="IAH7:IAH9"/>
    <mergeCell ref="IAI7:IAJ7"/>
    <mergeCell ref="IAK7:IAK9"/>
    <mergeCell ref="IAL7:IAL9"/>
    <mergeCell ref="IAM7:IAM9"/>
    <mergeCell ref="IAB7:IAB9"/>
    <mergeCell ref="IAC7:IAC9"/>
    <mergeCell ref="IAD7:IAE7"/>
    <mergeCell ref="IAF7:IAF9"/>
    <mergeCell ref="IAG7:IAG9"/>
    <mergeCell ref="HZV7:HZV9"/>
    <mergeCell ref="HZW7:HZW9"/>
    <mergeCell ref="HZX7:HZX9"/>
    <mergeCell ref="HZY7:HZZ7"/>
    <mergeCell ref="IAA7:IAA9"/>
    <mergeCell ref="HZO7:HZP7"/>
    <mergeCell ref="HZQ7:HZQ9"/>
    <mergeCell ref="HZR7:HZR9"/>
    <mergeCell ref="HZS7:HZS9"/>
    <mergeCell ref="HZT7:HZU7"/>
    <mergeCell ref="HZI7:HZI9"/>
    <mergeCell ref="HZJ7:HZK7"/>
    <mergeCell ref="HZL7:HZL9"/>
    <mergeCell ref="HZM7:HZM9"/>
    <mergeCell ref="HZN7:HZN9"/>
    <mergeCell ref="HZC7:HZC9"/>
    <mergeCell ref="HZD7:HZD9"/>
    <mergeCell ref="HZE7:HZF7"/>
    <mergeCell ref="HZG7:HZG9"/>
    <mergeCell ref="HZH7:HZH9"/>
    <mergeCell ref="HYW7:HYW9"/>
    <mergeCell ref="HYX7:HYX9"/>
    <mergeCell ref="HYY7:HYY9"/>
    <mergeCell ref="HYZ7:HZA7"/>
    <mergeCell ref="HZB7:HZB9"/>
    <mergeCell ref="HYP7:HYQ7"/>
    <mergeCell ref="HYR7:HYR9"/>
    <mergeCell ref="HYS7:HYS9"/>
    <mergeCell ref="HYT7:HYT9"/>
    <mergeCell ref="HYU7:HYV7"/>
    <mergeCell ref="HYJ7:HYJ9"/>
    <mergeCell ref="HYK7:HYL7"/>
    <mergeCell ref="HYM7:HYM9"/>
    <mergeCell ref="HYN7:HYN9"/>
    <mergeCell ref="HYO7:HYO9"/>
    <mergeCell ref="HYD7:HYD9"/>
    <mergeCell ref="HYE7:HYE9"/>
    <mergeCell ref="HYF7:HYG7"/>
    <mergeCell ref="HYH7:HYH9"/>
    <mergeCell ref="HYI7:HYI9"/>
    <mergeCell ref="HXX7:HXX9"/>
    <mergeCell ref="HXY7:HXY9"/>
    <mergeCell ref="HXZ7:HXZ9"/>
    <mergeCell ref="HYA7:HYB7"/>
    <mergeCell ref="HYC7:HYC9"/>
    <mergeCell ref="HXQ7:HXR7"/>
    <mergeCell ref="HXS7:HXS9"/>
    <mergeCell ref="HXT7:HXT9"/>
    <mergeCell ref="HXU7:HXU9"/>
    <mergeCell ref="HXV7:HXW7"/>
    <mergeCell ref="HXK7:HXK9"/>
    <mergeCell ref="HXL7:HXM7"/>
    <mergeCell ref="HXN7:HXN9"/>
    <mergeCell ref="HXO7:HXO9"/>
    <mergeCell ref="HXP7:HXP9"/>
    <mergeCell ref="HXE7:HXE9"/>
    <mergeCell ref="HXF7:HXF9"/>
    <mergeCell ref="HXG7:HXH7"/>
    <mergeCell ref="HXI7:HXI9"/>
    <mergeCell ref="HXJ7:HXJ9"/>
    <mergeCell ref="HWY7:HWY9"/>
    <mergeCell ref="HWZ7:HWZ9"/>
    <mergeCell ref="HXA7:HXA9"/>
    <mergeCell ref="HXB7:HXC7"/>
    <mergeCell ref="HXD7:HXD9"/>
    <mergeCell ref="HWR7:HWS7"/>
    <mergeCell ref="HWT7:HWT9"/>
    <mergeCell ref="HWU7:HWU9"/>
    <mergeCell ref="HWV7:HWV9"/>
    <mergeCell ref="HWW7:HWX7"/>
    <mergeCell ref="HWL7:HWL9"/>
    <mergeCell ref="HWM7:HWN7"/>
    <mergeCell ref="HWO7:HWO9"/>
    <mergeCell ref="HWP7:HWP9"/>
    <mergeCell ref="HWQ7:HWQ9"/>
    <mergeCell ref="HWF7:HWF9"/>
    <mergeCell ref="HWG7:HWG9"/>
    <mergeCell ref="HWH7:HWI7"/>
    <mergeCell ref="HWJ7:HWJ9"/>
    <mergeCell ref="HWK7:HWK9"/>
    <mergeCell ref="HVZ7:HVZ9"/>
    <mergeCell ref="HWA7:HWA9"/>
    <mergeCell ref="HWB7:HWB9"/>
    <mergeCell ref="HWC7:HWD7"/>
    <mergeCell ref="HWE7:HWE9"/>
    <mergeCell ref="HVS7:HVT7"/>
    <mergeCell ref="HVU7:HVU9"/>
    <mergeCell ref="HVV7:HVV9"/>
    <mergeCell ref="HVW7:HVW9"/>
    <mergeCell ref="HVX7:HVY7"/>
    <mergeCell ref="HVM7:HVM9"/>
    <mergeCell ref="HVN7:HVO7"/>
    <mergeCell ref="HVP7:HVP9"/>
    <mergeCell ref="HVQ7:HVQ9"/>
    <mergeCell ref="HVR7:HVR9"/>
    <mergeCell ref="HVG7:HVG9"/>
    <mergeCell ref="HVH7:HVH9"/>
    <mergeCell ref="HVI7:HVJ7"/>
    <mergeCell ref="HVK7:HVK9"/>
    <mergeCell ref="HVL7:HVL9"/>
    <mergeCell ref="HVA7:HVA9"/>
    <mergeCell ref="HVB7:HVB9"/>
    <mergeCell ref="HVC7:HVC9"/>
    <mergeCell ref="HVD7:HVE7"/>
    <mergeCell ref="HVF7:HVF9"/>
    <mergeCell ref="HUT7:HUU7"/>
    <mergeCell ref="HUV7:HUV9"/>
    <mergeCell ref="HUW7:HUW9"/>
    <mergeCell ref="HUX7:HUX9"/>
    <mergeCell ref="HUY7:HUZ7"/>
    <mergeCell ref="HUN7:HUN9"/>
    <mergeCell ref="HUO7:HUP7"/>
    <mergeCell ref="HUQ7:HUQ9"/>
    <mergeCell ref="HUR7:HUR9"/>
    <mergeCell ref="HUS7:HUS9"/>
    <mergeCell ref="HUH7:HUH9"/>
    <mergeCell ref="HUI7:HUI9"/>
    <mergeCell ref="HUJ7:HUK7"/>
    <mergeCell ref="HUL7:HUL9"/>
    <mergeCell ref="HUM7:HUM9"/>
    <mergeCell ref="HUB7:HUB9"/>
    <mergeCell ref="HUC7:HUC9"/>
    <mergeCell ref="HUD7:HUD9"/>
    <mergeCell ref="HUE7:HUF7"/>
    <mergeCell ref="HUG7:HUG9"/>
    <mergeCell ref="HTU7:HTV7"/>
    <mergeCell ref="HTW7:HTW9"/>
    <mergeCell ref="HTX7:HTX9"/>
    <mergeCell ref="HTY7:HTY9"/>
    <mergeCell ref="HTZ7:HUA7"/>
    <mergeCell ref="HTO7:HTO9"/>
    <mergeCell ref="HTP7:HTQ7"/>
    <mergeCell ref="HTR7:HTR9"/>
    <mergeCell ref="HTS7:HTS9"/>
    <mergeCell ref="HTT7:HTT9"/>
    <mergeCell ref="HTI7:HTI9"/>
    <mergeCell ref="HTJ7:HTJ9"/>
    <mergeCell ref="HTK7:HTL7"/>
    <mergeCell ref="HTM7:HTM9"/>
    <mergeCell ref="HTN7:HTN9"/>
    <mergeCell ref="HTC7:HTC9"/>
    <mergeCell ref="HTD7:HTD9"/>
    <mergeCell ref="HTE7:HTE9"/>
    <mergeCell ref="HTF7:HTG7"/>
    <mergeCell ref="HTH7:HTH9"/>
    <mergeCell ref="HSV7:HSW7"/>
    <mergeCell ref="HSX7:HSX9"/>
    <mergeCell ref="HSY7:HSY9"/>
    <mergeCell ref="HSZ7:HSZ9"/>
    <mergeCell ref="HTA7:HTB7"/>
    <mergeCell ref="HSP7:HSP9"/>
    <mergeCell ref="HSQ7:HSR7"/>
    <mergeCell ref="HSS7:HSS9"/>
    <mergeCell ref="HST7:HST9"/>
    <mergeCell ref="HSU7:HSU9"/>
    <mergeCell ref="HSJ7:HSJ9"/>
    <mergeCell ref="HSK7:HSK9"/>
    <mergeCell ref="HSL7:HSM7"/>
    <mergeCell ref="HSN7:HSN9"/>
    <mergeCell ref="HSO7:HSO9"/>
    <mergeCell ref="HSD7:HSD9"/>
    <mergeCell ref="HSE7:HSE9"/>
    <mergeCell ref="HSF7:HSF9"/>
    <mergeCell ref="HSG7:HSH7"/>
    <mergeCell ref="HSI7:HSI9"/>
    <mergeCell ref="HRW7:HRX7"/>
    <mergeCell ref="HRY7:HRY9"/>
    <mergeCell ref="HRZ7:HRZ9"/>
    <mergeCell ref="HSA7:HSA9"/>
    <mergeCell ref="HSB7:HSC7"/>
    <mergeCell ref="HRQ7:HRQ9"/>
    <mergeCell ref="HRR7:HRS7"/>
    <mergeCell ref="HRT7:HRT9"/>
    <mergeCell ref="HRU7:HRU9"/>
    <mergeCell ref="HRV7:HRV9"/>
    <mergeCell ref="HRK7:HRK9"/>
    <mergeCell ref="HRL7:HRL9"/>
    <mergeCell ref="HRM7:HRN7"/>
    <mergeCell ref="HRO7:HRO9"/>
    <mergeCell ref="HRP7:HRP9"/>
    <mergeCell ref="HRE7:HRE9"/>
    <mergeCell ref="HRF7:HRF9"/>
    <mergeCell ref="HRG7:HRG9"/>
    <mergeCell ref="HRH7:HRI7"/>
    <mergeCell ref="HRJ7:HRJ9"/>
    <mergeCell ref="HQX7:HQY7"/>
    <mergeCell ref="HQZ7:HQZ9"/>
    <mergeCell ref="HRA7:HRA9"/>
    <mergeCell ref="HRB7:HRB9"/>
    <mergeCell ref="HRC7:HRD7"/>
    <mergeCell ref="HQR7:HQR9"/>
    <mergeCell ref="HQS7:HQT7"/>
    <mergeCell ref="HQU7:HQU9"/>
    <mergeCell ref="HQV7:HQV9"/>
    <mergeCell ref="HQW7:HQW9"/>
    <mergeCell ref="HQL7:HQL9"/>
    <mergeCell ref="HQM7:HQM9"/>
    <mergeCell ref="HQN7:HQO7"/>
    <mergeCell ref="HQP7:HQP9"/>
    <mergeCell ref="HQQ7:HQQ9"/>
    <mergeCell ref="HQF7:HQF9"/>
    <mergeCell ref="HQG7:HQG9"/>
    <mergeCell ref="HQH7:HQH9"/>
    <mergeCell ref="HQI7:HQJ7"/>
    <mergeCell ref="HQK7:HQK9"/>
    <mergeCell ref="HPY7:HPZ7"/>
    <mergeCell ref="HQA7:HQA9"/>
    <mergeCell ref="HQB7:HQB9"/>
    <mergeCell ref="HQC7:HQC9"/>
    <mergeCell ref="HQD7:HQE7"/>
    <mergeCell ref="HPS7:HPS9"/>
    <mergeCell ref="HPT7:HPU7"/>
    <mergeCell ref="HPV7:HPV9"/>
    <mergeCell ref="HPW7:HPW9"/>
    <mergeCell ref="HPX7:HPX9"/>
    <mergeCell ref="HPM7:HPM9"/>
    <mergeCell ref="HPN7:HPN9"/>
    <mergeCell ref="HPO7:HPP7"/>
    <mergeCell ref="HPQ7:HPQ9"/>
    <mergeCell ref="HPR7:HPR9"/>
    <mergeCell ref="HPG7:HPG9"/>
    <mergeCell ref="HPH7:HPH9"/>
    <mergeCell ref="HPI7:HPI9"/>
    <mergeCell ref="HPJ7:HPK7"/>
    <mergeCell ref="HPL7:HPL9"/>
    <mergeCell ref="HOZ7:HPA7"/>
    <mergeCell ref="HPB7:HPB9"/>
    <mergeCell ref="HPC7:HPC9"/>
    <mergeCell ref="HPD7:HPD9"/>
    <mergeCell ref="HPE7:HPF7"/>
    <mergeCell ref="HOT7:HOT9"/>
    <mergeCell ref="HOU7:HOV7"/>
    <mergeCell ref="HOW7:HOW9"/>
    <mergeCell ref="HOX7:HOX9"/>
    <mergeCell ref="HOY7:HOY9"/>
    <mergeCell ref="HON7:HON9"/>
    <mergeCell ref="HOO7:HOO9"/>
    <mergeCell ref="HOP7:HOQ7"/>
    <mergeCell ref="HOR7:HOR9"/>
    <mergeCell ref="HOS7:HOS9"/>
    <mergeCell ref="HOH7:HOH9"/>
    <mergeCell ref="HOI7:HOI9"/>
    <mergeCell ref="HOJ7:HOJ9"/>
    <mergeCell ref="HOK7:HOL7"/>
    <mergeCell ref="HOM7:HOM9"/>
    <mergeCell ref="HOA7:HOB7"/>
    <mergeCell ref="HOC7:HOC9"/>
    <mergeCell ref="HOD7:HOD9"/>
    <mergeCell ref="HOE7:HOE9"/>
    <mergeCell ref="HOF7:HOG7"/>
    <mergeCell ref="HNU7:HNU9"/>
    <mergeCell ref="HNV7:HNW7"/>
    <mergeCell ref="HNX7:HNX9"/>
    <mergeCell ref="HNY7:HNY9"/>
    <mergeCell ref="HNZ7:HNZ9"/>
    <mergeCell ref="HNO7:HNO9"/>
    <mergeCell ref="HNP7:HNP9"/>
    <mergeCell ref="HNQ7:HNR7"/>
    <mergeCell ref="HNS7:HNS9"/>
    <mergeCell ref="HNT7:HNT9"/>
    <mergeCell ref="HNI7:HNI9"/>
    <mergeCell ref="HNJ7:HNJ9"/>
    <mergeCell ref="HNK7:HNK9"/>
    <mergeCell ref="HNL7:HNM7"/>
    <mergeCell ref="HNN7:HNN9"/>
    <mergeCell ref="HNB7:HNC7"/>
    <mergeCell ref="HND7:HND9"/>
    <mergeCell ref="HNE7:HNE9"/>
    <mergeCell ref="HNF7:HNF9"/>
    <mergeCell ref="HNG7:HNH7"/>
    <mergeCell ref="HMV7:HMV9"/>
    <mergeCell ref="HMW7:HMX7"/>
    <mergeCell ref="HMY7:HMY9"/>
    <mergeCell ref="HMZ7:HMZ9"/>
    <mergeCell ref="HNA7:HNA9"/>
    <mergeCell ref="HMP7:HMP9"/>
    <mergeCell ref="HMQ7:HMQ9"/>
    <mergeCell ref="HMR7:HMS7"/>
    <mergeCell ref="HMT7:HMT9"/>
    <mergeCell ref="HMU7:HMU9"/>
    <mergeCell ref="HMJ7:HMJ9"/>
    <mergeCell ref="HMK7:HMK9"/>
    <mergeCell ref="HML7:HML9"/>
    <mergeCell ref="HMM7:HMN7"/>
    <mergeCell ref="HMO7:HMO9"/>
    <mergeCell ref="HMC7:HMD7"/>
    <mergeCell ref="HME7:HME9"/>
    <mergeCell ref="HMF7:HMF9"/>
    <mergeCell ref="HMG7:HMG9"/>
    <mergeCell ref="HMH7:HMI7"/>
    <mergeCell ref="HLW7:HLW9"/>
    <mergeCell ref="HLX7:HLY7"/>
    <mergeCell ref="HLZ7:HLZ9"/>
    <mergeCell ref="HMA7:HMA9"/>
    <mergeCell ref="HMB7:HMB9"/>
    <mergeCell ref="HLQ7:HLQ9"/>
    <mergeCell ref="HLR7:HLR9"/>
    <mergeCell ref="HLS7:HLT7"/>
    <mergeCell ref="HLU7:HLU9"/>
    <mergeCell ref="HLV7:HLV9"/>
    <mergeCell ref="HLK7:HLK9"/>
    <mergeCell ref="HLL7:HLL9"/>
    <mergeCell ref="HLM7:HLM9"/>
    <mergeCell ref="HLN7:HLO7"/>
    <mergeCell ref="HLP7:HLP9"/>
    <mergeCell ref="HLD7:HLE7"/>
    <mergeCell ref="HLF7:HLF9"/>
    <mergeCell ref="HLG7:HLG9"/>
    <mergeCell ref="HLH7:HLH9"/>
    <mergeCell ref="HLI7:HLJ7"/>
    <mergeCell ref="HKX7:HKX9"/>
    <mergeCell ref="HKY7:HKZ7"/>
    <mergeCell ref="HLA7:HLA9"/>
    <mergeCell ref="HLB7:HLB9"/>
    <mergeCell ref="HLC7:HLC9"/>
    <mergeCell ref="HKR7:HKR9"/>
    <mergeCell ref="HKS7:HKS9"/>
    <mergeCell ref="HKT7:HKU7"/>
    <mergeCell ref="HKV7:HKV9"/>
    <mergeCell ref="HKW7:HKW9"/>
    <mergeCell ref="HKL7:HKL9"/>
    <mergeCell ref="HKM7:HKM9"/>
    <mergeCell ref="HKN7:HKN9"/>
    <mergeCell ref="HKO7:HKP7"/>
    <mergeCell ref="HKQ7:HKQ9"/>
    <mergeCell ref="HKE7:HKF7"/>
    <mergeCell ref="HKG7:HKG9"/>
    <mergeCell ref="HKH7:HKH9"/>
    <mergeCell ref="HKI7:HKI9"/>
    <mergeCell ref="HKJ7:HKK7"/>
    <mergeCell ref="HJY7:HJY9"/>
    <mergeCell ref="HJZ7:HKA7"/>
    <mergeCell ref="HKB7:HKB9"/>
    <mergeCell ref="HKC7:HKC9"/>
    <mergeCell ref="HKD7:HKD9"/>
    <mergeCell ref="HJS7:HJS9"/>
    <mergeCell ref="HJT7:HJT9"/>
    <mergeCell ref="HJU7:HJV7"/>
    <mergeCell ref="HJW7:HJW9"/>
    <mergeCell ref="HJX7:HJX9"/>
    <mergeCell ref="HJM7:HJM9"/>
    <mergeCell ref="HJN7:HJN9"/>
    <mergeCell ref="HJO7:HJO9"/>
    <mergeCell ref="HJP7:HJQ7"/>
    <mergeCell ref="HJR7:HJR9"/>
    <mergeCell ref="HJF7:HJG7"/>
    <mergeCell ref="HJH7:HJH9"/>
    <mergeCell ref="HJI7:HJI9"/>
    <mergeCell ref="HJJ7:HJJ9"/>
    <mergeCell ref="HJK7:HJL7"/>
    <mergeCell ref="HIZ7:HIZ9"/>
    <mergeCell ref="HJA7:HJB7"/>
    <mergeCell ref="HJC7:HJC9"/>
    <mergeCell ref="HJD7:HJD9"/>
    <mergeCell ref="HJE7:HJE9"/>
    <mergeCell ref="HIT7:HIT9"/>
    <mergeCell ref="HIU7:HIU9"/>
    <mergeCell ref="HIV7:HIW7"/>
    <mergeCell ref="HIX7:HIX9"/>
    <mergeCell ref="HIY7:HIY9"/>
    <mergeCell ref="HIN7:HIN9"/>
    <mergeCell ref="HIO7:HIO9"/>
    <mergeCell ref="HIP7:HIP9"/>
    <mergeCell ref="HIQ7:HIR7"/>
    <mergeCell ref="HIS7:HIS9"/>
    <mergeCell ref="HIG7:HIH7"/>
    <mergeCell ref="HII7:HII9"/>
    <mergeCell ref="HIJ7:HIJ9"/>
    <mergeCell ref="HIK7:HIK9"/>
    <mergeCell ref="HIL7:HIM7"/>
    <mergeCell ref="HIA7:HIA9"/>
    <mergeCell ref="HIB7:HIC7"/>
    <mergeCell ref="HID7:HID9"/>
    <mergeCell ref="HIE7:HIE9"/>
    <mergeCell ref="HIF7:HIF9"/>
    <mergeCell ref="HHU7:HHU9"/>
    <mergeCell ref="HHV7:HHV9"/>
    <mergeCell ref="HHW7:HHX7"/>
    <mergeCell ref="HHY7:HHY9"/>
    <mergeCell ref="HHZ7:HHZ9"/>
    <mergeCell ref="HHO7:HHO9"/>
    <mergeCell ref="HHP7:HHP9"/>
    <mergeCell ref="HHQ7:HHQ9"/>
    <mergeCell ref="HHR7:HHS7"/>
    <mergeCell ref="HHT7:HHT9"/>
    <mergeCell ref="HHH7:HHI7"/>
    <mergeCell ref="HHJ7:HHJ9"/>
    <mergeCell ref="HHK7:HHK9"/>
    <mergeCell ref="HHL7:HHL9"/>
    <mergeCell ref="HHM7:HHN7"/>
    <mergeCell ref="HHB7:HHB9"/>
    <mergeCell ref="HHC7:HHD7"/>
    <mergeCell ref="HHE7:HHE9"/>
    <mergeCell ref="HHF7:HHF9"/>
    <mergeCell ref="HHG7:HHG9"/>
    <mergeCell ref="HGV7:HGV9"/>
    <mergeCell ref="HGW7:HGW9"/>
    <mergeCell ref="HGX7:HGY7"/>
    <mergeCell ref="HGZ7:HGZ9"/>
    <mergeCell ref="HHA7:HHA9"/>
    <mergeCell ref="HGP7:HGP9"/>
    <mergeCell ref="HGQ7:HGQ9"/>
    <mergeCell ref="HGR7:HGR9"/>
    <mergeCell ref="HGS7:HGT7"/>
    <mergeCell ref="HGU7:HGU9"/>
    <mergeCell ref="HGI7:HGJ7"/>
    <mergeCell ref="HGK7:HGK9"/>
    <mergeCell ref="HGL7:HGL9"/>
    <mergeCell ref="HGM7:HGM9"/>
    <mergeCell ref="HGN7:HGO7"/>
    <mergeCell ref="HGC7:HGC9"/>
    <mergeCell ref="HGD7:HGE7"/>
    <mergeCell ref="HGF7:HGF9"/>
    <mergeCell ref="HGG7:HGG9"/>
    <mergeCell ref="HGH7:HGH9"/>
    <mergeCell ref="HFW7:HFW9"/>
    <mergeCell ref="HFX7:HFX9"/>
    <mergeCell ref="HFY7:HFZ7"/>
    <mergeCell ref="HGA7:HGA9"/>
    <mergeCell ref="HGB7:HGB9"/>
    <mergeCell ref="HFQ7:HFQ9"/>
    <mergeCell ref="HFR7:HFR9"/>
    <mergeCell ref="HFS7:HFS9"/>
    <mergeCell ref="HFT7:HFU7"/>
    <mergeCell ref="HFV7:HFV9"/>
    <mergeCell ref="HFJ7:HFK7"/>
    <mergeCell ref="HFL7:HFL9"/>
    <mergeCell ref="HFM7:HFM9"/>
    <mergeCell ref="HFN7:HFN9"/>
    <mergeCell ref="HFO7:HFP7"/>
    <mergeCell ref="HFD7:HFD9"/>
    <mergeCell ref="HFE7:HFF7"/>
    <mergeCell ref="HFG7:HFG9"/>
    <mergeCell ref="HFH7:HFH9"/>
    <mergeCell ref="HFI7:HFI9"/>
    <mergeCell ref="HEX7:HEX9"/>
    <mergeCell ref="HEY7:HEY9"/>
    <mergeCell ref="HEZ7:HFA7"/>
    <mergeCell ref="HFB7:HFB9"/>
    <mergeCell ref="HFC7:HFC9"/>
    <mergeCell ref="HER7:HER9"/>
    <mergeCell ref="HES7:HES9"/>
    <mergeCell ref="HET7:HET9"/>
    <mergeCell ref="HEU7:HEV7"/>
    <mergeCell ref="HEW7:HEW9"/>
    <mergeCell ref="HEK7:HEL7"/>
    <mergeCell ref="HEM7:HEM9"/>
    <mergeCell ref="HEN7:HEN9"/>
    <mergeCell ref="HEO7:HEO9"/>
    <mergeCell ref="HEP7:HEQ7"/>
    <mergeCell ref="HEE7:HEE9"/>
    <mergeCell ref="HEF7:HEG7"/>
    <mergeCell ref="HEH7:HEH9"/>
    <mergeCell ref="HEI7:HEI9"/>
    <mergeCell ref="HEJ7:HEJ9"/>
    <mergeCell ref="HDY7:HDY9"/>
    <mergeCell ref="HDZ7:HDZ9"/>
    <mergeCell ref="HEA7:HEB7"/>
    <mergeCell ref="HEC7:HEC9"/>
    <mergeCell ref="HED7:HED9"/>
    <mergeCell ref="HDS7:HDS9"/>
    <mergeCell ref="HDT7:HDT9"/>
    <mergeCell ref="HDU7:HDU9"/>
    <mergeCell ref="HDV7:HDW7"/>
    <mergeCell ref="HDX7:HDX9"/>
    <mergeCell ref="HDL7:HDM7"/>
    <mergeCell ref="HDN7:HDN9"/>
    <mergeCell ref="HDO7:HDO9"/>
    <mergeCell ref="HDP7:HDP9"/>
    <mergeCell ref="HDQ7:HDR7"/>
    <mergeCell ref="HDF7:HDF9"/>
    <mergeCell ref="HDG7:HDH7"/>
    <mergeCell ref="HDI7:HDI9"/>
    <mergeCell ref="HDJ7:HDJ9"/>
    <mergeCell ref="HDK7:HDK9"/>
    <mergeCell ref="HCZ7:HCZ9"/>
    <mergeCell ref="HDA7:HDA9"/>
    <mergeCell ref="HDB7:HDC7"/>
    <mergeCell ref="HDD7:HDD9"/>
    <mergeCell ref="HDE7:HDE9"/>
    <mergeCell ref="HCT7:HCT9"/>
    <mergeCell ref="HCU7:HCU9"/>
    <mergeCell ref="HCV7:HCV9"/>
    <mergeCell ref="HCW7:HCX7"/>
    <mergeCell ref="HCY7:HCY9"/>
    <mergeCell ref="HCM7:HCN7"/>
    <mergeCell ref="HCO7:HCO9"/>
    <mergeCell ref="HCP7:HCP9"/>
    <mergeCell ref="HCQ7:HCQ9"/>
    <mergeCell ref="HCR7:HCS7"/>
    <mergeCell ref="HCG7:HCG9"/>
    <mergeCell ref="HCH7:HCI7"/>
    <mergeCell ref="HCJ7:HCJ9"/>
    <mergeCell ref="HCK7:HCK9"/>
    <mergeCell ref="HCL7:HCL9"/>
    <mergeCell ref="HCA7:HCA9"/>
    <mergeCell ref="HCB7:HCB9"/>
    <mergeCell ref="HCC7:HCD7"/>
    <mergeCell ref="HCE7:HCE9"/>
    <mergeCell ref="HCF7:HCF9"/>
    <mergeCell ref="HBU7:HBU9"/>
    <mergeCell ref="HBV7:HBV9"/>
    <mergeCell ref="HBW7:HBW9"/>
    <mergeCell ref="HBX7:HBY7"/>
    <mergeCell ref="HBZ7:HBZ9"/>
    <mergeCell ref="HBN7:HBO7"/>
    <mergeCell ref="HBP7:HBP9"/>
    <mergeCell ref="HBQ7:HBQ9"/>
    <mergeCell ref="HBR7:HBR9"/>
    <mergeCell ref="HBS7:HBT7"/>
    <mergeCell ref="HBH7:HBH9"/>
    <mergeCell ref="HBI7:HBJ7"/>
    <mergeCell ref="HBK7:HBK9"/>
    <mergeCell ref="HBL7:HBL9"/>
    <mergeCell ref="HBM7:HBM9"/>
    <mergeCell ref="HBB7:HBB9"/>
    <mergeCell ref="HBC7:HBC9"/>
    <mergeCell ref="HBD7:HBE7"/>
    <mergeCell ref="HBF7:HBF9"/>
    <mergeCell ref="HBG7:HBG9"/>
    <mergeCell ref="HAV7:HAV9"/>
    <mergeCell ref="HAW7:HAW9"/>
    <mergeCell ref="HAX7:HAX9"/>
    <mergeCell ref="HAY7:HAZ7"/>
    <mergeCell ref="HBA7:HBA9"/>
    <mergeCell ref="HAO7:HAP7"/>
    <mergeCell ref="HAQ7:HAQ9"/>
    <mergeCell ref="HAR7:HAR9"/>
    <mergeCell ref="HAS7:HAS9"/>
    <mergeCell ref="HAT7:HAU7"/>
    <mergeCell ref="HAI7:HAI9"/>
    <mergeCell ref="HAJ7:HAK7"/>
    <mergeCell ref="HAL7:HAL9"/>
    <mergeCell ref="HAM7:HAM9"/>
    <mergeCell ref="HAN7:HAN9"/>
    <mergeCell ref="HAC7:HAC9"/>
    <mergeCell ref="HAD7:HAD9"/>
    <mergeCell ref="HAE7:HAF7"/>
    <mergeCell ref="HAG7:HAG9"/>
    <mergeCell ref="HAH7:HAH9"/>
    <mergeCell ref="GZW7:GZW9"/>
    <mergeCell ref="GZX7:GZX9"/>
    <mergeCell ref="GZY7:GZY9"/>
    <mergeCell ref="GZZ7:HAA7"/>
    <mergeCell ref="HAB7:HAB9"/>
    <mergeCell ref="GZP7:GZQ7"/>
    <mergeCell ref="GZR7:GZR9"/>
    <mergeCell ref="GZS7:GZS9"/>
    <mergeCell ref="GZT7:GZT9"/>
    <mergeCell ref="GZU7:GZV7"/>
    <mergeCell ref="GZJ7:GZJ9"/>
    <mergeCell ref="GZK7:GZL7"/>
    <mergeCell ref="GZM7:GZM9"/>
    <mergeCell ref="GZN7:GZN9"/>
    <mergeCell ref="GZO7:GZO9"/>
    <mergeCell ref="GZD7:GZD9"/>
    <mergeCell ref="GZE7:GZE9"/>
    <mergeCell ref="GZF7:GZG7"/>
    <mergeCell ref="GZH7:GZH9"/>
    <mergeCell ref="GZI7:GZI9"/>
    <mergeCell ref="GYX7:GYX9"/>
    <mergeCell ref="GYY7:GYY9"/>
    <mergeCell ref="GYZ7:GYZ9"/>
    <mergeCell ref="GZA7:GZB7"/>
    <mergeCell ref="GZC7:GZC9"/>
    <mergeCell ref="GYQ7:GYR7"/>
    <mergeCell ref="GYS7:GYS9"/>
    <mergeCell ref="GYT7:GYT9"/>
    <mergeCell ref="GYU7:GYU9"/>
    <mergeCell ref="GYV7:GYW7"/>
    <mergeCell ref="GYK7:GYK9"/>
    <mergeCell ref="GYL7:GYM7"/>
    <mergeCell ref="GYN7:GYN9"/>
    <mergeCell ref="GYO7:GYO9"/>
    <mergeCell ref="GYP7:GYP9"/>
    <mergeCell ref="GYE7:GYE9"/>
    <mergeCell ref="GYF7:GYF9"/>
    <mergeCell ref="GYG7:GYH7"/>
    <mergeCell ref="GYI7:GYI9"/>
    <mergeCell ref="GYJ7:GYJ9"/>
    <mergeCell ref="GXY7:GXY9"/>
    <mergeCell ref="GXZ7:GXZ9"/>
    <mergeCell ref="GYA7:GYA9"/>
    <mergeCell ref="GYB7:GYC7"/>
    <mergeCell ref="GYD7:GYD9"/>
    <mergeCell ref="GXR7:GXS7"/>
    <mergeCell ref="GXT7:GXT9"/>
    <mergeCell ref="GXU7:GXU9"/>
    <mergeCell ref="GXV7:GXV9"/>
    <mergeCell ref="GXW7:GXX7"/>
    <mergeCell ref="GXL7:GXL9"/>
    <mergeCell ref="GXM7:GXN7"/>
    <mergeCell ref="GXO7:GXO9"/>
    <mergeCell ref="GXP7:GXP9"/>
    <mergeCell ref="GXQ7:GXQ9"/>
    <mergeCell ref="GXF7:GXF9"/>
    <mergeCell ref="GXG7:GXG9"/>
    <mergeCell ref="GXH7:GXI7"/>
    <mergeCell ref="GXJ7:GXJ9"/>
    <mergeCell ref="GXK7:GXK9"/>
    <mergeCell ref="GWZ7:GWZ9"/>
    <mergeCell ref="GXA7:GXA9"/>
    <mergeCell ref="GXB7:GXB9"/>
    <mergeCell ref="GXC7:GXD7"/>
    <mergeCell ref="GXE7:GXE9"/>
    <mergeCell ref="GWS7:GWT7"/>
    <mergeCell ref="GWU7:GWU9"/>
    <mergeCell ref="GWV7:GWV9"/>
    <mergeCell ref="GWW7:GWW9"/>
    <mergeCell ref="GWX7:GWY7"/>
    <mergeCell ref="GWM7:GWM9"/>
    <mergeCell ref="GWN7:GWO7"/>
    <mergeCell ref="GWP7:GWP9"/>
    <mergeCell ref="GWQ7:GWQ9"/>
    <mergeCell ref="GWR7:GWR9"/>
    <mergeCell ref="GWG7:GWG9"/>
    <mergeCell ref="GWH7:GWH9"/>
    <mergeCell ref="GWI7:GWJ7"/>
    <mergeCell ref="GWK7:GWK9"/>
    <mergeCell ref="GWL7:GWL9"/>
    <mergeCell ref="GWA7:GWA9"/>
    <mergeCell ref="GWB7:GWB9"/>
    <mergeCell ref="GWC7:GWC9"/>
    <mergeCell ref="GWD7:GWE7"/>
    <mergeCell ref="GWF7:GWF9"/>
    <mergeCell ref="GVT7:GVU7"/>
    <mergeCell ref="GVV7:GVV9"/>
    <mergeCell ref="GVW7:GVW9"/>
    <mergeCell ref="GVX7:GVX9"/>
    <mergeCell ref="GVY7:GVZ7"/>
    <mergeCell ref="GVN7:GVN9"/>
    <mergeCell ref="GVO7:GVP7"/>
    <mergeCell ref="GVQ7:GVQ9"/>
    <mergeCell ref="GVR7:GVR9"/>
    <mergeCell ref="GVS7:GVS9"/>
    <mergeCell ref="GVH7:GVH9"/>
    <mergeCell ref="GVI7:GVI9"/>
    <mergeCell ref="GVJ7:GVK7"/>
    <mergeCell ref="GVL7:GVL9"/>
    <mergeCell ref="GVM7:GVM9"/>
    <mergeCell ref="GVB7:GVB9"/>
    <mergeCell ref="GVC7:GVC9"/>
    <mergeCell ref="GVD7:GVD9"/>
    <mergeCell ref="GVE7:GVF7"/>
    <mergeCell ref="GVG7:GVG9"/>
    <mergeCell ref="GUU7:GUV7"/>
    <mergeCell ref="GUW7:GUW9"/>
    <mergeCell ref="GUX7:GUX9"/>
    <mergeCell ref="GUY7:GUY9"/>
    <mergeCell ref="GUZ7:GVA7"/>
    <mergeCell ref="GUO7:GUO9"/>
    <mergeCell ref="GUP7:GUQ7"/>
    <mergeCell ref="GUR7:GUR9"/>
    <mergeCell ref="GUS7:GUS9"/>
    <mergeCell ref="GUT7:GUT9"/>
    <mergeCell ref="GUI7:GUI9"/>
    <mergeCell ref="GUJ7:GUJ9"/>
    <mergeCell ref="GUK7:GUL7"/>
    <mergeCell ref="GUM7:GUM9"/>
    <mergeCell ref="GUN7:GUN9"/>
    <mergeCell ref="GUC7:GUC9"/>
    <mergeCell ref="GUD7:GUD9"/>
    <mergeCell ref="GUE7:GUE9"/>
    <mergeCell ref="GUF7:GUG7"/>
    <mergeCell ref="GUH7:GUH9"/>
    <mergeCell ref="GTV7:GTW7"/>
    <mergeCell ref="GTX7:GTX9"/>
    <mergeCell ref="GTY7:GTY9"/>
    <mergeCell ref="GTZ7:GTZ9"/>
    <mergeCell ref="GUA7:GUB7"/>
    <mergeCell ref="GTP7:GTP9"/>
    <mergeCell ref="GTQ7:GTR7"/>
    <mergeCell ref="GTS7:GTS9"/>
    <mergeCell ref="GTT7:GTT9"/>
    <mergeCell ref="GTU7:GTU9"/>
    <mergeCell ref="GTJ7:GTJ9"/>
    <mergeCell ref="GTK7:GTK9"/>
    <mergeCell ref="GTL7:GTM7"/>
    <mergeCell ref="GTN7:GTN9"/>
    <mergeCell ref="GTO7:GTO9"/>
    <mergeCell ref="GTD7:GTD9"/>
    <mergeCell ref="GTE7:GTE9"/>
    <mergeCell ref="GTF7:GTF9"/>
    <mergeCell ref="GTG7:GTH7"/>
    <mergeCell ref="GTI7:GTI9"/>
    <mergeCell ref="GSW7:GSX7"/>
    <mergeCell ref="GSY7:GSY9"/>
    <mergeCell ref="GSZ7:GSZ9"/>
    <mergeCell ref="GTA7:GTA9"/>
    <mergeCell ref="GTB7:GTC7"/>
    <mergeCell ref="GSQ7:GSQ9"/>
    <mergeCell ref="GSR7:GSS7"/>
    <mergeCell ref="GST7:GST9"/>
    <mergeCell ref="GSU7:GSU9"/>
    <mergeCell ref="GSV7:GSV9"/>
    <mergeCell ref="GSK7:GSK9"/>
    <mergeCell ref="GSL7:GSL9"/>
    <mergeCell ref="GSM7:GSN7"/>
    <mergeCell ref="GSO7:GSO9"/>
    <mergeCell ref="GSP7:GSP9"/>
    <mergeCell ref="GSE7:GSE9"/>
    <mergeCell ref="GSF7:GSF9"/>
    <mergeCell ref="GSG7:GSG9"/>
    <mergeCell ref="GSH7:GSI7"/>
    <mergeCell ref="GSJ7:GSJ9"/>
    <mergeCell ref="GRX7:GRY7"/>
    <mergeCell ref="GRZ7:GRZ9"/>
    <mergeCell ref="GSA7:GSA9"/>
    <mergeCell ref="GSB7:GSB9"/>
    <mergeCell ref="GSC7:GSD7"/>
    <mergeCell ref="GRR7:GRR9"/>
    <mergeCell ref="GRS7:GRT7"/>
    <mergeCell ref="GRU7:GRU9"/>
    <mergeCell ref="GRV7:GRV9"/>
    <mergeCell ref="GRW7:GRW9"/>
    <mergeCell ref="GRL7:GRL9"/>
    <mergeCell ref="GRM7:GRM9"/>
    <mergeCell ref="GRN7:GRO7"/>
    <mergeCell ref="GRP7:GRP9"/>
    <mergeCell ref="GRQ7:GRQ9"/>
    <mergeCell ref="GRF7:GRF9"/>
    <mergeCell ref="GRG7:GRG9"/>
    <mergeCell ref="GRH7:GRH9"/>
    <mergeCell ref="GRI7:GRJ7"/>
    <mergeCell ref="GRK7:GRK9"/>
    <mergeCell ref="GQY7:GQZ7"/>
    <mergeCell ref="GRA7:GRA9"/>
    <mergeCell ref="GRB7:GRB9"/>
    <mergeCell ref="GRC7:GRC9"/>
    <mergeCell ref="GRD7:GRE7"/>
    <mergeCell ref="GQS7:GQS9"/>
    <mergeCell ref="GQT7:GQU7"/>
    <mergeCell ref="GQV7:GQV9"/>
    <mergeCell ref="GQW7:GQW9"/>
    <mergeCell ref="GQX7:GQX9"/>
    <mergeCell ref="GQM7:GQM9"/>
    <mergeCell ref="GQN7:GQN9"/>
    <mergeCell ref="GQO7:GQP7"/>
    <mergeCell ref="GQQ7:GQQ9"/>
    <mergeCell ref="GQR7:GQR9"/>
    <mergeCell ref="GQG7:GQG9"/>
    <mergeCell ref="GQH7:GQH9"/>
    <mergeCell ref="GQI7:GQI9"/>
    <mergeCell ref="GQJ7:GQK7"/>
    <mergeCell ref="GQL7:GQL9"/>
    <mergeCell ref="GPZ7:GQA7"/>
    <mergeCell ref="GQB7:GQB9"/>
    <mergeCell ref="GQC7:GQC9"/>
    <mergeCell ref="GQD7:GQD9"/>
    <mergeCell ref="GQE7:GQF7"/>
    <mergeCell ref="GPT7:GPT9"/>
    <mergeCell ref="GPU7:GPV7"/>
    <mergeCell ref="GPW7:GPW9"/>
    <mergeCell ref="GPX7:GPX9"/>
    <mergeCell ref="GPY7:GPY9"/>
    <mergeCell ref="GPN7:GPN9"/>
    <mergeCell ref="GPO7:GPO9"/>
    <mergeCell ref="GPP7:GPQ7"/>
    <mergeCell ref="GPR7:GPR9"/>
    <mergeCell ref="GPS7:GPS9"/>
    <mergeCell ref="GPH7:GPH9"/>
    <mergeCell ref="GPI7:GPI9"/>
    <mergeCell ref="GPJ7:GPJ9"/>
    <mergeCell ref="GPK7:GPL7"/>
    <mergeCell ref="GPM7:GPM9"/>
    <mergeCell ref="GPA7:GPB7"/>
    <mergeCell ref="GPC7:GPC9"/>
    <mergeCell ref="GPD7:GPD9"/>
    <mergeCell ref="GPE7:GPE9"/>
    <mergeCell ref="GPF7:GPG7"/>
    <mergeCell ref="GOU7:GOU9"/>
    <mergeCell ref="GOV7:GOW7"/>
    <mergeCell ref="GOX7:GOX9"/>
    <mergeCell ref="GOY7:GOY9"/>
    <mergeCell ref="GOZ7:GOZ9"/>
    <mergeCell ref="GOO7:GOO9"/>
    <mergeCell ref="GOP7:GOP9"/>
    <mergeCell ref="GOQ7:GOR7"/>
    <mergeCell ref="GOS7:GOS9"/>
    <mergeCell ref="GOT7:GOT9"/>
    <mergeCell ref="GOI7:GOI9"/>
    <mergeCell ref="GOJ7:GOJ9"/>
    <mergeCell ref="GOK7:GOK9"/>
    <mergeCell ref="GOL7:GOM7"/>
    <mergeCell ref="GON7:GON9"/>
    <mergeCell ref="GOB7:GOC7"/>
    <mergeCell ref="GOD7:GOD9"/>
    <mergeCell ref="GOE7:GOE9"/>
    <mergeCell ref="GOF7:GOF9"/>
    <mergeCell ref="GOG7:GOH7"/>
    <mergeCell ref="GNV7:GNV9"/>
    <mergeCell ref="GNW7:GNX7"/>
    <mergeCell ref="GNY7:GNY9"/>
    <mergeCell ref="GNZ7:GNZ9"/>
    <mergeCell ref="GOA7:GOA9"/>
    <mergeCell ref="GNP7:GNP9"/>
    <mergeCell ref="GNQ7:GNQ9"/>
    <mergeCell ref="GNR7:GNS7"/>
    <mergeCell ref="GNT7:GNT9"/>
    <mergeCell ref="GNU7:GNU9"/>
    <mergeCell ref="GNJ7:GNJ9"/>
    <mergeCell ref="GNK7:GNK9"/>
    <mergeCell ref="GNL7:GNL9"/>
    <mergeCell ref="GNM7:GNN7"/>
    <mergeCell ref="GNO7:GNO9"/>
    <mergeCell ref="GNC7:GND7"/>
    <mergeCell ref="GNE7:GNE9"/>
    <mergeCell ref="GNF7:GNF9"/>
    <mergeCell ref="GNG7:GNG9"/>
    <mergeCell ref="GNH7:GNI7"/>
    <mergeCell ref="GMW7:GMW9"/>
    <mergeCell ref="GMX7:GMY7"/>
    <mergeCell ref="GMZ7:GMZ9"/>
    <mergeCell ref="GNA7:GNA9"/>
    <mergeCell ref="GNB7:GNB9"/>
    <mergeCell ref="GMQ7:GMQ9"/>
    <mergeCell ref="GMR7:GMR9"/>
    <mergeCell ref="GMS7:GMT7"/>
    <mergeCell ref="GMU7:GMU9"/>
    <mergeCell ref="GMV7:GMV9"/>
    <mergeCell ref="GMK7:GMK9"/>
    <mergeCell ref="GML7:GML9"/>
    <mergeCell ref="GMM7:GMM9"/>
    <mergeCell ref="GMN7:GMO7"/>
    <mergeCell ref="GMP7:GMP9"/>
    <mergeCell ref="GMD7:GME7"/>
    <mergeCell ref="GMF7:GMF9"/>
    <mergeCell ref="GMG7:GMG9"/>
    <mergeCell ref="GMH7:GMH9"/>
    <mergeCell ref="GMI7:GMJ7"/>
    <mergeCell ref="GLX7:GLX9"/>
    <mergeCell ref="GLY7:GLZ7"/>
    <mergeCell ref="GMA7:GMA9"/>
    <mergeCell ref="GMB7:GMB9"/>
    <mergeCell ref="GMC7:GMC9"/>
    <mergeCell ref="GLR7:GLR9"/>
    <mergeCell ref="GLS7:GLS9"/>
    <mergeCell ref="GLT7:GLU7"/>
    <mergeCell ref="GLV7:GLV9"/>
    <mergeCell ref="GLW7:GLW9"/>
    <mergeCell ref="GLL7:GLL9"/>
    <mergeCell ref="GLM7:GLM9"/>
    <mergeCell ref="GLN7:GLN9"/>
    <mergeCell ref="GLO7:GLP7"/>
    <mergeCell ref="GLQ7:GLQ9"/>
    <mergeCell ref="GLE7:GLF7"/>
    <mergeCell ref="GLG7:GLG9"/>
    <mergeCell ref="GLH7:GLH9"/>
    <mergeCell ref="GLI7:GLI9"/>
    <mergeCell ref="GLJ7:GLK7"/>
    <mergeCell ref="GKY7:GKY9"/>
    <mergeCell ref="GKZ7:GLA7"/>
    <mergeCell ref="GLB7:GLB9"/>
    <mergeCell ref="GLC7:GLC9"/>
    <mergeCell ref="GLD7:GLD9"/>
    <mergeCell ref="GKS7:GKS9"/>
    <mergeCell ref="GKT7:GKT9"/>
    <mergeCell ref="GKU7:GKV7"/>
    <mergeCell ref="GKW7:GKW9"/>
    <mergeCell ref="GKX7:GKX9"/>
    <mergeCell ref="GKM7:GKM9"/>
    <mergeCell ref="GKN7:GKN9"/>
    <mergeCell ref="GKO7:GKO9"/>
    <mergeCell ref="GKP7:GKQ7"/>
    <mergeCell ref="GKR7:GKR9"/>
    <mergeCell ref="GKF7:GKG7"/>
    <mergeCell ref="GKH7:GKH9"/>
    <mergeCell ref="GKI7:GKI9"/>
    <mergeCell ref="GKJ7:GKJ9"/>
    <mergeCell ref="GKK7:GKL7"/>
    <mergeCell ref="GJZ7:GJZ9"/>
    <mergeCell ref="GKA7:GKB7"/>
    <mergeCell ref="GKC7:GKC9"/>
    <mergeCell ref="GKD7:GKD9"/>
    <mergeCell ref="GKE7:GKE9"/>
    <mergeCell ref="GJT7:GJT9"/>
    <mergeCell ref="GJU7:GJU9"/>
    <mergeCell ref="GJV7:GJW7"/>
    <mergeCell ref="GJX7:GJX9"/>
    <mergeCell ref="GJY7:GJY9"/>
    <mergeCell ref="GJN7:GJN9"/>
    <mergeCell ref="GJO7:GJO9"/>
    <mergeCell ref="GJP7:GJP9"/>
    <mergeCell ref="GJQ7:GJR7"/>
    <mergeCell ref="GJS7:GJS9"/>
    <mergeCell ref="GJG7:GJH7"/>
    <mergeCell ref="GJI7:GJI9"/>
    <mergeCell ref="GJJ7:GJJ9"/>
    <mergeCell ref="GJK7:GJK9"/>
    <mergeCell ref="GJL7:GJM7"/>
    <mergeCell ref="GJA7:GJA9"/>
    <mergeCell ref="GJB7:GJC7"/>
    <mergeCell ref="GJD7:GJD9"/>
    <mergeCell ref="GJE7:GJE9"/>
    <mergeCell ref="GJF7:GJF9"/>
    <mergeCell ref="GIU7:GIU9"/>
    <mergeCell ref="GIV7:GIV9"/>
    <mergeCell ref="GIW7:GIX7"/>
    <mergeCell ref="GIY7:GIY9"/>
    <mergeCell ref="GIZ7:GIZ9"/>
    <mergeCell ref="GIO7:GIO9"/>
    <mergeCell ref="GIP7:GIP9"/>
    <mergeCell ref="GIQ7:GIQ9"/>
    <mergeCell ref="GIR7:GIS7"/>
    <mergeCell ref="GIT7:GIT9"/>
    <mergeCell ref="GIH7:GII7"/>
    <mergeCell ref="GIJ7:GIJ9"/>
    <mergeCell ref="GIK7:GIK9"/>
    <mergeCell ref="GIL7:GIL9"/>
    <mergeCell ref="GIM7:GIN7"/>
    <mergeCell ref="GIB7:GIB9"/>
    <mergeCell ref="GIC7:GID7"/>
    <mergeCell ref="GIE7:GIE9"/>
    <mergeCell ref="GIF7:GIF9"/>
    <mergeCell ref="GIG7:GIG9"/>
    <mergeCell ref="GHV7:GHV9"/>
    <mergeCell ref="GHW7:GHW9"/>
    <mergeCell ref="GHX7:GHY7"/>
    <mergeCell ref="GHZ7:GHZ9"/>
    <mergeCell ref="GIA7:GIA9"/>
    <mergeCell ref="GHP7:GHP9"/>
    <mergeCell ref="GHQ7:GHQ9"/>
    <mergeCell ref="GHR7:GHR9"/>
    <mergeCell ref="GHS7:GHT7"/>
    <mergeCell ref="GHU7:GHU9"/>
    <mergeCell ref="GHI7:GHJ7"/>
    <mergeCell ref="GHK7:GHK9"/>
    <mergeCell ref="GHL7:GHL9"/>
    <mergeCell ref="GHM7:GHM9"/>
    <mergeCell ref="GHN7:GHO7"/>
    <mergeCell ref="GHC7:GHC9"/>
    <mergeCell ref="GHD7:GHE7"/>
    <mergeCell ref="GHF7:GHF9"/>
    <mergeCell ref="GHG7:GHG9"/>
    <mergeCell ref="GHH7:GHH9"/>
    <mergeCell ref="GGW7:GGW9"/>
    <mergeCell ref="GGX7:GGX9"/>
    <mergeCell ref="GGY7:GGZ7"/>
    <mergeCell ref="GHA7:GHA9"/>
    <mergeCell ref="GHB7:GHB9"/>
    <mergeCell ref="GGQ7:GGQ9"/>
    <mergeCell ref="GGR7:GGR9"/>
    <mergeCell ref="GGS7:GGS9"/>
    <mergeCell ref="GGT7:GGU7"/>
    <mergeCell ref="GGV7:GGV9"/>
    <mergeCell ref="GGJ7:GGK7"/>
    <mergeCell ref="GGL7:GGL9"/>
    <mergeCell ref="GGM7:GGM9"/>
    <mergeCell ref="GGN7:GGN9"/>
    <mergeCell ref="GGO7:GGP7"/>
    <mergeCell ref="GGD7:GGD9"/>
    <mergeCell ref="GGE7:GGF7"/>
    <mergeCell ref="GGG7:GGG9"/>
    <mergeCell ref="GGH7:GGH9"/>
    <mergeCell ref="GGI7:GGI9"/>
    <mergeCell ref="GFX7:GFX9"/>
    <mergeCell ref="GFY7:GFY9"/>
    <mergeCell ref="GFZ7:GGA7"/>
    <mergeCell ref="GGB7:GGB9"/>
    <mergeCell ref="GGC7:GGC9"/>
    <mergeCell ref="GFR7:GFR9"/>
    <mergeCell ref="GFS7:GFS9"/>
    <mergeCell ref="GFT7:GFT9"/>
    <mergeCell ref="GFU7:GFV7"/>
    <mergeCell ref="GFW7:GFW9"/>
    <mergeCell ref="GFK7:GFL7"/>
    <mergeCell ref="GFM7:GFM9"/>
    <mergeCell ref="GFN7:GFN9"/>
    <mergeCell ref="GFO7:GFO9"/>
    <mergeCell ref="GFP7:GFQ7"/>
    <mergeCell ref="GFE7:GFE9"/>
    <mergeCell ref="GFF7:GFG7"/>
    <mergeCell ref="GFH7:GFH9"/>
    <mergeCell ref="GFI7:GFI9"/>
    <mergeCell ref="GFJ7:GFJ9"/>
    <mergeCell ref="GEY7:GEY9"/>
    <mergeCell ref="GEZ7:GEZ9"/>
    <mergeCell ref="GFA7:GFB7"/>
    <mergeCell ref="GFC7:GFC9"/>
    <mergeCell ref="GFD7:GFD9"/>
    <mergeCell ref="GES7:GES9"/>
    <mergeCell ref="GET7:GET9"/>
    <mergeCell ref="GEU7:GEU9"/>
    <mergeCell ref="GEV7:GEW7"/>
    <mergeCell ref="GEX7:GEX9"/>
    <mergeCell ref="GEL7:GEM7"/>
    <mergeCell ref="GEN7:GEN9"/>
    <mergeCell ref="GEO7:GEO9"/>
    <mergeCell ref="GEP7:GEP9"/>
    <mergeCell ref="GEQ7:GER7"/>
    <mergeCell ref="GEF7:GEF9"/>
    <mergeCell ref="GEG7:GEH7"/>
    <mergeCell ref="GEI7:GEI9"/>
    <mergeCell ref="GEJ7:GEJ9"/>
    <mergeCell ref="GEK7:GEK9"/>
    <mergeCell ref="GDZ7:GDZ9"/>
    <mergeCell ref="GEA7:GEA9"/>
    <mergeCell ref="GEB7:GEC7"/>
    <mergeCell ref="GED7:GED9"/>
    <mergeCell ref="GEE7:GEE9"/>
    <mergeCell ref="GDT7:GDT9"/>
    <mergeCell ref="GDU7:GDU9"/>
    <mergeCell ref="GDV7:GDV9"/>
    <mergeCell ref="GDW7:GDX7"/>
    <mergeCell ref="GDY7:GDY9"/>
    <mergeCell ref="GDM7:GDN7"/>
    <mergeCell ref="GDO7:GDO9"/>
    <mergeCell ref="GDP7:GDP9"/>
    <mergeCell ref="GDQ7:GDQ9"/>
    <mergeCell ref="GDR7:GDS7"/>
    <mergeCell ref="GDG7:GDG9"/>
    <mergeCell ref="GDH7:GDI7"/>
    <mergeCell ref="GDJ7:GDJ9"/>
    <mergeCell ref="GDK7:GDK9"/>
    <mergeCell ref="GDL7:GDL9"/>
    <mergeCell ref="GDA7:GDA9"/>
    <mergeCell ref="GDB7:GDB9"/>
    <mergeCell ref="GDC7:GDD7"/>
    <mergeCell ref="GDE7:GDE9"/>
    <mergeCell ref="GDF7:GDF9"/>
    <mergeCell ref="GCU7:GCU9"/>
    <mergeCell ref="GCV7:GCV9"/>
    <mergeCell ref="GCW7:GCW9"/>
    <mergeCell ref="GCX7:GCY7"/>
    <mergeCell ref="GCZ7:GCZ9"/>
    <mergeCell ref="GCN7:GCO7"/>
    <mergeCell ref="GCP7:GCP9"/>
    <mergeCell ref="GCQ7:GCQ9"/>
    <mergeCell ref="GCR7:GCR9"/>
    <mergeCell ref="GCS7:GCT7"/>
    <mergeCell ref="GCH7:GCH9"/>
    <mergeCell ref="GCI7:GCJ7"/>
    <mergeCell ref="GCK7:GCK9"/>
    <mergeCell ref="GCL7:GCL9"/>
    <mergeCell ref="GCM7:GCM9"/>
    <mergeCell ref="GCB7:GCB9"/>
    <mergeCell ref="GCC7:GCC9"/>
    <mergeCell ref="GCD7:GCE7"/>
    <mergeCell ref="GCF7:GCF9"/>
    <mergeCell ref="GCG7:GCG9"/>
    <mergeCell ref="GBV7:GBV9"/>
    <mergeCell ref="GBW7:GBW9"/>
    <mergeCell ref="GBX7:GBX9"/>
    <mergeCell ref="GBY7:GBZ7"/>
    <mergeCell ref="GCA7:GCA9"/>
    <mergeCell ref="GBO7:GBP7"/>
    <mergeCell ref="GBQ7:GBQ9"/>
    <mergeCell ref="GBR7:GBR9"/>
    <mergeCell ref="GBS7:GBS9"/>
    <mergeCell ref="GBT7:GBU7"/>
    <mergeCell ref="GBI7:GBI9"/>
    <mergeCell ref="GBJ7:GBK7"/>
    <mergeCell ref="GBL7:GBL9"/>
    <mergeCell ref="GBM7:GBM9"/>
    <mergeCell ref="GBN7:GBN9"/>
    <mergeCell ref="GBC7:GBC9"/>
    <mergeCell ref="GBD7:GBD9"/>
    <mergeCell ref="GBE7:GBF7"/>
    <mergeCell ref="GBG7:GBG9"/>
    <mergeCell ref="GBH7:GBH9"/>
    <mergeCell ref="GAW7:GAW9"/>
    <mergeCell ref="GAX7:GAX9"/>
    <mergeCell ref="GAY7:GAY9"/>
    <mergeCell ref="GAZ7:GBA7"/>
    <mergeCell ref="GBB7:GBB9"/>
    <mergeCell ref="GAP7:GAQ7"/>
    <mergeCell ref="GAR7:GAR9"/>
    <mergeCell ref="GAS7:GAS9"/>
    <mergeCell ref="GAT7:GAT9"/>
    <mergeCell ref="GAU7:GAV7"/>
    <mergeCell ref="GAJ7:GAJ9"/>
    <mergeCell ref="GAK7:GAL7"/>
    <mergeCell ref="GAM7:GAM9"/>
    <mergeCell ref="GAN7:GAN9"/>
    <mergeCell ref="GAO7:GAO9"/>
    <mergeCell ref="GAD7:GAD9"/>
    <mergeCell ref="GAE7:GAE9"/>
    <mergeCell ref="GAF7:GAG7"/>
    <mergeCell ref="GAH7:GAH9"/>
    <mergeCell ref="GAI7:GAI9"/>
    <mergeCell ref="FZX7:FZX9"/>
    <mergeCell ref="FZY7:FZY9"/>
    <mergeCell ref="FZZ7:FZZ9"/>
    <mergeCell ref="GAA7:GAB7"/>
    <mergeCell ref="GAC7:GAC9"/>
    <mergeCell ref="FZQ7:FZR7"/>
    <mergeCell ref="FZS7:FZS9"/>
    <mergeCell ref="FZT7:FZT9"/>
    <mergeCell ref="FZU7:FZU9"/>
    <mergeCell ref="FZV7:FZW7"/>
    <mergeCell ref="FZK7:FZK9"/>
    <mergeCell ref="FZL7:FZM7"/>
    <mergeCell ref="FZN7:FZN9"/>
    <mergeCell ref="FZO7:FZO9"/>
    <mergeCell ref="FZP7:FZP9"/>
    <mergeCell ref="FZE7:FZE9"/>
    <mergeCell ref="FZF7:FZF9"/>
    <mergeCell ref="FZG7:FZH7"/>
    <mergeCell ref="FZI7:FZI9"/>
    <mergeCell ref="FZJ7:FZJ9"/>
    <mergeCell ref="FYY7:FYY9"/>
    <mergeCell ref="FYZ7:FYZ9"/>
    <mergeCell ref="FZA7:FZA9"/>
    <mergeCell ref="FZB7:FZC7"/>
    <mergeCell ref="FZD7:FZD9"/>
    <mergeCell ref="FYR7:FYS7"/>
    <mergeCell ref="FYT7:FYT9"/>
    <mergeCell ref="FYU7:FYU9"/>
    <mergeCell ref="FYV7:FYV9"/>
    <mergeCell ref="FYW7:FYX7"/>
    <mergeCell ref="FYL7:FYL9"/>
    <mergeCell ref="FYM7:FYN7"/>
    <mergeCell ref="FYO7:FYO9"/>
    <mergeCell ref="FYP7:FYP9"/>
    <mergeCell ref="FYQ7:FYQ9"/>
    <mergeCell ref="FYF7:FYF9"/>
    <mergeCell ref="FYG7:FYG9"/>
    <mergeCell ref="FYH7:FYI7"/>
    <mergeCell ref="FYJ7:FYJ9"/>
    <mergeCell ref="FYK7:FYK9"/>
    <mergeCell ref="FXZ7:FXZ9"/>
    <mergeCell ref="FYA7:FYA9"/>
    <mergeCell ref="FYB7:FYB9"/>
    <mergeCell ref="FYC7:FYD7"/>
    <mergeCell ref="FYE7:FYE9"/>
    <mergeCell ref="FXS7:FXT7"/>
    <mergeCell ref="FXU7:FXU9"/>
    <mergeCell ref="FXV7:FXV9"/>
    <mergeCell ref="FXW7:FXW9"/>
    <mergeCell ref="FXX7:FXY7"/>
    <mergeCell ref="FXM7:FXM9"/>
    <mergeCell ref="FXN7:FXO7"/>
    <mergeCell ref="FXP7:FXP9"/>
    <mergeCell ref="FXQ7:FXQ9"/>
    <mergeCell ref="FXR7:FXR9"/>
    <mergeCell ref="FXG7:FXG9"/>
    <mergeCell ref="FXH7:FXH9"/>
    <mergeCell ref="FXI7:FXJ7"/>
    <mergeCell ref="FXK7:FXK9"/>
    <mergeCell ref="FXL7:FXL9"/>
    <mergeCell ref="FXA7:FXA9"/>
    <mergeCell ref="FXB7:FXB9"/>
    <mergeCell ref="FXC7:FXC9"/>
    <mergeCell ref="FXD7:FXE7"/>
    <mergeCell ref="FXF7:FXF9"/>
    <mergeCell ref="FWT7:FWU7"/>
    <mergeCell ref="FWV7:FWV9"/>
    <mergeCell ref="FWW7:FWW9"/>
    <mergeCell ref="FWX7:FWX9"/>
    <mergeCell ref="FWY7:FWZ7"/>
    <mergeCell ref="FWN7:FWN9"/>
    <mergeCell ref="FWO7:FWP7"/>
    <mergeCell ref="FWQ7:FWQ9"/>
    <mergeCell ref="FWR7:FWR9"/>
    <mergeCell ref="FWS7:FWS9"/>
    <mergeCell ref="FWH7:FWH9"/>
    <mergeCell ref="FWI7:FWI9"/>
    <mergeCell ref="FWJ7:FWK7"/>
    <mergeCell ref="FWL7:FWL9"/>
    <mergeCell ref="FWM7:FWM9"/>
    <mergeCell ref="FWB7:FWB9"/>
    <mergeCell ref="FWC7:FWC9"/>
    <mergeCell ref="FWD7:FWD9"/>
    <mergeCell ref="FWE7:FWF7"/>
    <mergeCell ref="FWG7:FWG9"/>
    <mergeCell ref="FVU7:FVV7"/>
    <mergeCell ref="FVW7:FVW9"/>
    <mergeCell ref="FVX7:FVX9"/>
    <mergeCell ref="FVY7:FVY9"/>
    <mergeCell ref="FVZ7:FWA7"/>
    <mergeCell ref="FVO7:FVO9"/>
    <mergeCell ref="FVP7:FVQ7"/>
    <mergeCell ref="FVR7:FVR9"/>
    <mergeCell ref="FVS7:FVS9"/>
    <mergeCell ref="FVT7:FVT9"/>
    <mergeCell ref="FVI7:FVI9"/>
    <mergeCell ref="FVJ7:FVJ9"/>
    <mergeCell ref="FVK7:FVL7"/>
    <mergeCell ref="FVM7:FVM9"/>
    <mergeCell ref="FVN7:FVN9"/>
    <mergeCell ref="FVC7:FVC9"/>
    <mergeCell ref="FVD7:FVD9"/>
    <mergeCell ref="FVE7:FVE9"/>
    <mergeCell ref="FVF7:FVG7"/>
    <mergeCell ref="FVH7:FVH9"/>
    <mergeCell ref="FUV7:FUW7"/>
    <mergeCell ref="FUX7:FUX9"/>
    <mergeCell ref="FUY7:FUY9"/>
    <mergeCell ref="FUZ7:FUZ9"/>
    <mergeCell ref="FVA7:FVB7"/>
    <mergeCell ref="FUP7:FUP9"/>
    <mergeCell ref="FUQ7:FUR7"/>
    <mergeCell ref="FUS7:FUS9"/>
    <mergeCell ref="FUT7:FUT9"/>
    <mergeCell ref="FUU7:FUU9"/>
    <mergeCell ref="FUJ7:FUJ9"/>
    <mergeCell ref="FUK7:FUK9"/>
    <mergeCell ref="FUL7:FUM7"/>
    <mergeCell ref="FUN7:FUN9"/>
    <mergeCell ref="FUO7:FUO9"/>
    <mergeCell ref="FUD7:FUD9"/>
    <mergeCell ref="FUE7:FUE9"/>
    <mergeCell ref="FUF7:FUF9"/>
    <mergeCell ref="FUG7:FUH7"/>
    <mergeCell ref="FUI7:FUI9"/>
    <mergeCell ref="FTW7:FTX7"/>
    <mergeCell ref="FTY7:FTY9"/>
    <mergeCell ref="FTZ7:FTZ9"/>
    <mergeCell ref="FUA7:FUA9"/>
    <mergeCell ref="FUB7:FUC7"/>
    <mergeCell ref="FTQ7:FTQ9"/>
    <mergeCell ref="FTR7:FTS7"/>
    <mergeCell ref="FTT7:FTT9"/>
    <mergeCell ref="FTU7:FTU9"/>
    <mergeCell ref="FTV7:FTV9"/>
    <mergeCell ref="FTK7:FTK9"/>
    <mergeCell ref="FTL7:FTL9"/>
    <mergeCell ref="FTM7:FTN7"/>
    <mergeCell ref="FTO7:FTO9"/>
    <mergeCell ref="FTP7:FTP9"/>
    <mergeCell ref="FTE7:FTE9"/>
    <mergeCell ref="FTF7:FTF9"/>
    <mergeCell ref="FTG7:FTG9"/>
    <mergeCell ref="FTH7:FTI7"/>
    <mergeCell ref="FTJ7:FTJ9"/>
    <mergeCell ref="FSX7:FSY7"/>
    <mergeCell ref="FSZ7:FSZ9"/>
    <mergeCell ref="FTA7:FTA9"/>
    <mergeCell ref="FTB7:FTB9"/>
    <mergeCell ref="FTC7:FTD7"/>
    <mergeCell ref="FSR7:FSR9"/>
    <mergeCell ref="FSS7:FST7"/>
    <mergeCell ref="FSU7:FSU9"/>
    <mergeCell ref="FSV7:FSV9"/>
    <mergeCell ref="FSW7:FSW9"/>
    <mergeCell ref="FSL7:FSL9"/>
    <mergeCell ref="FSM7:FSM9"/>
    <mergeCell ref="FSN7:FSO7"/>
    <mergeCell ref="FSP7:FSP9"/>
    <mergeCell ref="FSQ7:FSQ9"/>
    <mergeCell ref="FSF7:FSF9"/>
    <mergeCell ref="FSG7:FSG9"/>
    <mergeCell ref="FSH7:FSH9"/>
    <mergeCell ref="FSI7:FSJ7"/>
    <mergeCell ref="FSK7:FSK9"/>
    <mergeCell ref="FRY7:FRZ7"/>
    <mergeCell ref="FSA7:FSA9"/>
    <mergeCell ref="FSB7:FSB9"/>
    <mergeCell ref="FSC7:FSC9"/>
    <mergeCell ref="FSD7:FSE7"/>
    <mergeCell ref="FRS7:FRS9"/>
    <mergeCell ref="FRT7:FRU7"/>
    <mergeCell ref="FRV7:FRV9"/>
    <mergeCell ref="FRW7:FRW9"/>
    <mergeCell ref="FRX7:FRX9"/>
    <mergeCell ref="FRM7:FRM9"/>
    <mergeCell ref="FRN7:FRN9"/>
    <mergeCell ref="FRO7:FRP7"/>
    <mergeCell ref="FRQ7:FRQ9"/>
    <mergeCell ref="FRR7:FRR9"/>
    <mergeCell ref="FRG7:FRG9"/>
    <mergeCell ref="FRH7:FRH9"/>
    <mergeCell ref="FRI7:FRI9"/>
    <mergeCell ref="FRJ7:FRK7"/>
    <mergeCell ref="FRL7:FRL9"/>
    <mergeCell ref="FQZ7:FRA7"/>
    <mergeCell ref="FRB7:FRB9"/>
    <mergeCell ref="FRC7:FRC9"/>
    <mergeCell ref="FRD7:FRD9"/>
    <mergeCell ref="FRE7:FRF7"/>
    <mergeCell ref="FQT7:FQT9"/>
    <mergeCell ref="FQU7:FQV7"/>
    <mergeCell ref="FQW7:FQW9"/>
    <mergeCell ref="FQX7:FQX9"/>
    <mergeCell ref="FQY7:FQY9"/>
    <mergeCell ref="FQN7:FQN9"/>
    <mergeCell ref="FQO7:FQO9"/>
    <mergeCell ref="FQP7:FQQ7"/>
    <mergeCell ref="FQR7:FQR9"/>
    <mergeCell ref="FQS7:FQS9"/>
    <mergeCell ref="FQH7:FQH9"/>
    <mergeCell ref="FQI7:FQI9"/>
    <mergeCell ref="FQJ7:FQJ9"/>
    <mergeCell ref="FQK7:FQL7"/>
    <mergeCell ref="FQM7:FQM9"/>
    <mergeCell ref="FQA7:FQB7"/>
    <mergeCell ref="FQC7:FQC9"/>
    <mergeCell ref="FQD7:FQD9"/>
    <mergeCell ref="FQE7:FQE9"/>
    <mergeCell ref="FQF7:FQG7"/>
    <mergeCell ref="FPU7:FPU9"/>
    <mergeCell ref="FPV7:FPW7"/>
    <mergeCell ref="FPX7:FPX9"/>
    <mergeCell ref="FPY7:FPY9"/>
    <mergeCell ref="FPZ7:FPZ9"/>
    <mergeCell ref="FPO7:FPO9"/>
    <mergeCell ref="FPP7:FPP9"/>
    <mergeCell ref="FPQ7:FPR7"/>
    <mergeCell ref="FPS7:FPS9"/>
    <mergeCell ref="FPT7:FPT9"/>
    <mergeCell ref="FPI7:FPI9"/>
    <mergeCell ref="FPJ7:FPJ9"/>
    <mergeCell ref="FPK7:FPK9"/>
    <mergeCell ref="FPL7:FPM7"/>
    <mergeCell ref="FPN7:FPN9"/>
    <mergeCell ref="FPB7:FPC7"/>
    <mergeCell ref="FPD7:FPD9"/>
    <mergeCell ref="FPE7:FPE9"/>
    <mergeCell ref="FPF7:FPF9"/>
    <mergeCell ref="FPG7:FPH7"/>
    <mergeCell ref="FOV7:FOV9"/>
    <mergeCell ref="FOW7:FOX7"/>
    <mergeCell ref="FOY7:FOY9"/>
    <mergeCell ref="FOZ7:FOZ9"/>
    <mergeCell ref="FPA7:FPA9"/>
    <mergeCell ref="FOP7:FOP9"/>
    <mergeCell ref="FOQ7:FOQ9"/>
    <mergeCell ref="FOR7:FOS7"/>
    <mergeCell ref="FOT7:FOT9"/>
    <mergeCell ref="FOU7:FOU9"/>
    <mergeCell ref="FOJ7:FOJ9"/>
    <mergeCell ref="FOK7:FOK9"/>
    <mergeCell ref="FOL7:FOL9"/>
    <mergeCell ref="FOM7:FON7"/>
    <mergeCell ref="FOO7:FOO9"/>
    <mergeCell ref="FOC7:FOD7"/>
    <mergeCell ref="FOE7:FOE9"/>
    <mergeCell ref="FOF7:FOF9"/>
    <mergeCell ref="FOG7:FOG9"/>
    <mergeCell ref="FOH7:FOI7"/>
    <mergeCell ref="FNW7:FNW9"/>
    <mergeCell ref="FNX7:FNY7"/>
    <mergeCell ref="FNZ7:FNZ9"/>
    <mergeCell ref="FOA7:FOA9"/>
    <mergeCell ref="FOB7:FOB9"/>
    <mergeCell ref="FNQ7:FNQ9"/>
    <mergeCell ref="FNR7:FNR9"/>
    <mergeCell ref="FNS7:FNT7"/>
    <mergeCell ref="FNU7:FNU9"/>
    <mergeCell ref="FNV7:FNV9"/>
    <mergeCell ref="FNK7:FNK9"/>
    <mergeCell ref="FNL7:FNL9"/>
    <mergeCell ref="FNM7:FNM9"/>
    <mergeCell ref="FNN7:FNO7"/>
    <mergeCell ref="FNP7:FNP9"/>
    <mergeCell ref="FND7:FNE7"/>
    <mergeCell ref="FNF7:FNF9"/>
    <mergeCell ref="FNG7:FNG9"/>
    <mergeCell ref="FNH7:FNH9"/>
    <mergeCell ref="FNI7:FNJ7"/>
    <mergeCell ref="FMX7:FMX9"/>
    <mergeCell ref="FMY7:FMZ7"/>
    <mergeCell ref="FNA7:FNA9"/>
    <mergeCell ref="FNB7:FNB9"/>
    <mergeCell ref="FNC7:FNC9"/>
    <mergeCell ref="FMR7:FMR9"/>
    <mergeCell ref="FMS7:FMS9"/>
    <mergeCell ref="FMT7:FMU7"/>
    <mergeCell ref="FMV7:FMV9"/>
    <mergeCell ref="FMW7:FMW9"/>
    <mergeCell ref="FML7:FML9"/>
    <mergeCell ref="FMM7:FMM9"/>
    <mergeCell ref="FMN7:FMN9"/>
    <mergeCell ref="FMO7:FMP7"/>
    <mergeCell ref="FMQ7:FMQ9"/>
    <mergeCell ref="FME7:FMF7"/>
    <mergeCell ref="FMG7:FMG9"/>
    <mergeCell ref="FMH7:FMH9"/>
    <mergeCell ref="FMI7:FMI9"/>
    <mergeCell ref="FMJ7:FMK7"/>
    <mergeCell ref="FLY7:FLY9"/>
    <mergeCell ref="FLZ7:FMA7"/>
    <mergeCell ref="FMB7:FMB9"/>
    <mergeCell ref="FMC7:FMC9"/>
    <mergeCell ref="FMD7:FMD9"/>
    <mergeCell ref="FLS7:FLS9"/>
    <mergeCell ref="FLT7:FLT9"/>
    <mergeCell ref="FLU7:FLV7"/>
    <mergeCell ref="FLW7:FLW9"/>
    <mergeCell ref="FLX7:FLX9"/>
    <mergeCell ref="FLM7:FLM9"/>
    <mergeCell ref="FLN7:FLN9"/>
    <mergeCell ref="FLO7:FLO9"/>
    <mergeCell ref="FLP7:FLQ7"/>
    <mergeCell ref="FLR7:FLR9"/>
    <mergeCell ref="FLF7:FLG7"/>
    <mergeCell ref="FLH7:FLH9"/>
    <mergeCell ref="FLI7:FLI9"/>
    <mergeCell ref="FLJ7:FLJ9"/>
    <mergeCell ref="FLK7:FLL7"/>
    <mergeCell ref="FKZ7:FKZ9"/>
    <mergeCell ref="FLA7:FLB7"/>
    <mergeCell ref="FLC7:FLC9"/>
    <mergeCell ref="FLD7:FLD9"/>
    <mergeCell ref="FLE7:FLE9"/>
    <mergeCell ref="FKT7:FKT9"/>
    <mergeCell ref="FKU7:FKU9"/>
    <mergeCell ref="FKV7:FKW7"/>
    <mergeCell ref="FKX7:FKX9"/>
    <mergeCell ref="FKY7:FKY9"/>
    <mergeCell ref="FKN7:FKN9"/>
    <mergeCell ref="FKO7:FKO9"/>
    <mergeCell ref="FKP7:FKP9"/>
    <mergeCell ref="FKQ7:FKR7"/>
    <mergeCell ref="FKS7:FKS9"/>
    <mergeCell ref="FKG7:FKH7"/>
    <mergeCell ref="FKI7:FKI9"/>
    <mergeCell ref="FKJ7:FKJ9"/>
    <mergeCell ref="FKK7:FKK9"/>
    <mergeCell ref="FKL7:FKM7"/>
    <mergeCell ref="FKA7:FKA9"/>
    <mergeCell ref="FKB7:FKC7"/>
    <mergeCell ref="FKD7:FKD9"/>
    <mergeCell ref="FKE7:FKE9"/>
    <mergeCell ref="FKF7:FKF9"/>
    <mergeCell ref="FJU7:FJU9"/>
    <mergeCell ref="FJV7:FJV9"/>
    <mergeCell ref="FJW7:FJX7"/>
    <mergeCell ref="FJY7:FJY9"/>
    <mergeCell ref="FJZ7:FJZ9"/>
    <mergeCell ref="FJO7:FJO9"/>
    <mergeCell ref="FJP7:FJP9"/>
    <mergeCell ref="FJQ7:FJQ9"/>
    <mergeCell ref="FJR7:FJS7"/>
    <mergeCell ref="FJT7:FJT9"/>
    <mergeCell ref="FJH7:FJI7"/>
    <mergeCell ref="FJJ7:FJJ9"/>
    <mergeCell ref="FJK7:FJK9"/>
    <mergeCell ref="FJL7:FJL9"/>
    <mergeCell ref="FJM7:FJN7"/>
    <mergeCell ref="FJB7:FJB9"/>
    <mergeCell ref="FJC7:FJD7"/>
    <mergeCell ref="FJE7:FJE9"/>
    <mergeCell ref="FJF7:FJF9"/>
    <mergeCell ref="FJG7:FJG9"/>
    <mergeCell ref="FIV7:FIV9"/>
    <mergeCell ref="FIW7:FIW9"/>
    <mergeCell ref="FIX7:FIY7"/>
    <mergeCell ref="FIZ7:FIZ9"/>
    <mergeCell ref="FJA7:FJA9"/>
    <mergeCell ref="FIP7:FIP9"/>
    <mergeCell ref="FIQ7:FIQ9"/>
    <mergeCell ref="FIR7:FIR9"/>
    <mergeCell ref="FIS7:FIT7"/>
    <mergeCell ref="FIU7:FIU9"/>
    <mergeCell ref="FII7:FIJ7"/>
    <mergeCell ref="FIK7:FIK9"/>
    <mergeCell ref="FIL7:FIL9"/>
    <mergeCell ref="FIM7:FIM9"/>
    <mergeCell ref="FIN7:FIO7"/>
    <mergeCell ref="FIC7:FIC9"/>
    <mergeCell ref="FID7:FIE7"/>
    <mergeCell ref="FIF7:FIF9"/>
    <mergeCell ref="FIG7:FIG9"/>
    <mergeCell ref="FIH7:FIH9"/>
    <mergeCell ref="FHW7:FHW9"/>
    <mergeCell ref="FHX7:FHX9"/>
    <mergeCell ref="FHY7:FHZ7"/>
    <mergeCell ref="FIA7:FIA9"/>
    <mergeCell ref="FIB7:FIB9"/>
    <mergeCell ref="FHQ7:FHQ9"/>
    <mergeCell ref="FHR7:FHR9"/>
    <mergeCell ref="FHS7:FHS9"/>
    <mergeCell ref="FHT7:FHU7"/>
    <mergeCell ref="FHV7:FHV9"/>
    <mergeCell ref="FHJ7:FHK7"/>
    <mergeCell ref="FHL7:FHL9"/>
    <mergeCell ref="FHM7:FHM9"/>
    <mergeCell ref="FHN7:FHN9"/>
    <mergeCell ref="FHO7:FHP7"/>
    <mergeCell ref="FHD7:FHD9"/>
    <mergeCell ref="FHE7:FHF7"/>
    <mergeCell ref="FHG7:FHG9"/>
    <mergeCell ref="FHH7:FHH9"/>
    <mergeCell ref="FHI7:FHI9"/>
    <mergeCell ref="FGX7:FGX9"/>
    <mergeCell ref="FGY7:FGY9"/>
    <mergeCell ref="FGZ7:FHA7"/>
    <mergeCell ref="FHB7:FHB9"/>
    <mergeCell ref="FHC7:FHC9"/>
    <mergeCell ref="FGR7:FGR9"/>
    <mergeCell ref="FGS7:FGS9"/>
    <mergeCell ref="FGT7:FGT9"/>
    <mergeCell ref="FGU7:FGV7"/>
    <mergeCell ref="FGW7:FGW9"/>
    <mergeCell ref="FGK7:FGL7"/>
    <mergeCell ref="FGM7:FGM9"/>
    <mergeCell ref="FGN7:FGN9"/>
    <mergeCell ref="FGO7:FGO9"/>
    <mergeCell ref="FGP7:FGQ7"/>
    <mergeCell ref="FGE7:FGE9"/>
    <mergeCell ref="FGF7:FGG7"/>
    <mergeCell ref="FGH7:FGH9"/>
    <mergeCell ref="FGI7:FGI9"/>
    <mergeCell ref="FGJ7:FGJ9"/>
    <mergeCell ref="FFY7:FFY9"/>
    <mergeCell ref="FFZ7:FFZ9"/>
    <mergeCell ref="FGA7:FGB7"/>
    <mergeCell ref="FGC7:FGC9"/>
    <mergeCell ref="FGD7:FGD9"/>
    <mergeCell ref="FFS7:FFS9"/>
    <mergeCell ref="FFT7:FFT9"/>
    <mergeCell ref="FFU7:FFU9"/>
    <mergeCell ref="FFV7:FFW7"/>
    <mergeCell ref="FFX7:FFX9"/>
    <mergeCell ref="FFL7:FFM7"/>
    <mergeCell ref="FFN7:FFN9"/>
    <mergeCell ref="FFO7:FFO9"/>
    <mergeCell ref="FFP7:FFP9"/>
    <mergeCell ref="FFQ7:FFR7"/>
    <mergeCell ref="FFF7:FFF9"/>
    <mergeCell ref="FFG7:FFH7"/>
    <mergeCell ref="FFI7:FFI9"/>
    <mergeCell ref="FFJ7:FFJ9"/>
    <mergeCell ref="FFK7:FFK9"/>
    <mergeCell ref="FEZ7:FEZ9"/>
    <mergeCell ref="FFA7:FFA9"/>
    <mergeCell ref="FFB7:FFC7"/>
    <mergeCell ref="FFD7:FFD9"/>
    <mergeCell ref="FFE7:FFE9"/>
    <mergeCell ref="FET7:FET9"/>
    <mergeCell ref="FEU7:FEU9"/>
    <mergeCell ref="FEV7:FEV9"/>
    <mergeCell ref="FEW7:FEX7"/>
    <mergeCell ref="FEY7:FEY9"/>
    <mergeCell ref="FEM7:FEN7"/>
    <mergeCell ref="FEO7:FEO9"/>
    <mergeCell ref="FEP7:FEP9"/>
    <mergeCell ref="FEQ7:FEQ9"/>
    <mergeCell ref="FER7:FES7"/>
    <mergeCell ref="FEG7:FEG9"/>
    <mergeCell ref="FEH7:FEI7"/>
    <mergeCell ref="FEJ7:FEJ9"/>
    <mergeCell ref="FEK7:FEK9"/>
    <mergeCell ref="FEL7:FEL9"/>
    <mergeCell ref="FEA7:FEA9"/>
    <mergeCell ref="FEB7:FEB9"/>
    <mergeCell ref="FEC7:FED7"/>
    <mergeCell ref="FEE7:FEE9"/>
    <mergeCell ref="FEF7:FEF9"/>
    <mergeCell ref="FDU7:FDU9"/>
    <mergeCell ref="FDV7:FDV9"/>
    <mergeCell ref="FDW7:FDW9"/>
    <mergeCell ref="FDX7:FDY7"/>
    <mergeCell ref="FDZ7:FDZ9"/>
    <mergeCell ref="FDN7:FDO7"/>
    <mergeCell ref="FDP7:FDP9"/>
    <mergeCell ref="FDQ7:FDQ9"/>
    <mergeCell ref="FDR7:FDR9"/>
    <mergeCell ref="FDS7:FDT7"/>
    <mergeCell ref="FDH7:FDH9"/>
    <mergeCell ref="FDI7:FDJ7"/>
    <mergeCell ref="FDK7:FDK9"/>
    <mergeCell ref="FDL7:FDL9"/>
    <mergeCell ref="FDM7:FDM9"/>
    <mergeCell ref="FDB7:FDB9"/>
    <mergeCell ref="FDC7:FDC9"/>
    <mergeCell ref="FDD7:FDE7"/>
    <mergeCell ref="FDF7:FDF9"/>
    <mergeCell ref="FDG7:FDG9"/>
    <mergeCell ref="FCV7:FCV9"/>
    <mergeCell ref="FCW7:FCW9"/>
    <mergeCell ref="FCX7:FCX9"/>
    <mergeCell ref="FCY7:FCZ7"/>
    <mergeCell ref="FDA7:FDA9"/>
    <mergeCell ref="FCO7:FCP7"/>
    <mergeCell ref="FCQ7:FCQ9"/>
    <mergeCell ref="FCR7:FCR9"/>
    <mergeCell ref="FCS7:FCS9"/>
    <mergeCell ref="FCT7:FCU7"/>
    <mergeCell ref="FCI7:FCI9"/>
    <mergeCell ref="FCJ7:FCK7"/>
    <mergeCell ref="FCL7:FCL9"/>
    <mergeCell ref="FCM7:FCM9"/>
    <mergeCell ref="FCN7:FCN9"/>
    <mergeCell ref="FCC7:FCC9"/>
    <mergeCell ref="FCD7:FCD9"/>
    <mergeCell ref="FCE7:FCF7"/>
    <mergeCell ref="FCG7:FCG9"/>
    <mergeCell ref="FCH7:FCH9"/>
    <mergeCell ref="FBW7:FBW9"/>
    <mergeCell ref="FBX7:FBX9"/>
    <mergeCell ref="FBY7:FBY9"/>
    <mergeCell ref="FBZ7:FCA7"/>
    <mergeCell ref="FCB7:FCB9"/>
    <mergeCell ref="FBP7:FBQ7"/>
    <mergeCell ref="FBR7:FBR9"/>
    <mergeCell ref="FBS7:FBS9"/>
    <mergeCell ref="FBT7:FBT9"/>
    <mergeCell ref="FBU7:FBV7"/>
    <mergeCell ref="FBJ7:FBJ9"/>
    <mergeCell ref="FBK7:FBL7"/>
    <mergeCell ref="FBM7:FBM9"/>
    <mergeCell ref="FBN7:FBN9"/>
    <mergeCell ref="FBO7:FBO9"/>
    <mergeCell ref="FBD7:FBD9"/>
    <mergeCell ref="FBE7:FBE9"/>
    <mergeCell ref="FBF7:FBG7"/>
    <mergeCell ref="FBH7:FBH9"/>
    <mergeCell ref="FBI7:FBI9"/>
    <mergeCell ref="FAX7:FAX9"/>
    <mergeCell ref="FAY7:FAY9"/>
    <mergeCell ref="FAZ7:FAZ9"/>
    <mergeCell ref="FBA7:FBB7"/>
    <mergeCell ref="FBC7:FBC9"/>
    <mergeCell ref="FAQ7:FAR7"/>
    <mergeCell ref="FAS7:FAS9"/>
    <mergeCell ref="FAT7:FAT9"/>
    <mergeCell ref="FAU7:FAU9"/>
    <mergeCell ref="FAV7:FAW7"/>
    <mergeCell ref="FAK7:FAK9"/>
    <mergeCell ref="FAL7:FAM7"/>
    <mergeCell ref="FAN7:FAN9"/>
    <mergeCell ref="FAO7:FAO9"/>
    <mergeCell ref="FAP7:FAP9"/>
    <mergeCell ref="FAE7:FAE9"/>
    <mergeCell ref="FAF7:FAF9"/>
    <mergeCell ref="FAG7:FAH7"/>
    <mergeCell ref="FAI7:FAI9"/>
    <mergeCell ref="FAJ7:FAJ9"/>
    <mergeCell ref="EZY7:EZY9"/>
    <mergeCell ref="EZZ7:EZZ9"/>
    <mergeCell ref="FAA7:FAA9"/>
    <mergeCell ref="FAB7:FAC7"/>
    <mergeCell ref="FAD7:FAD9"/>
    <mergeCell ref="EZR7:EZS7"/>
    <mergeCell ref="EZT7:EZT9"/>
    <mergeCell ref="EZU7:EZU9"/>
    <mergeCell ref="EZV7:EZV9"/>
    <mergeCell ref="EZW7:EZX7"/>
    <mergeCell ref="EZL7:EZL9"/>
    <mergeCell ref="EZM7:EZN7"/>
    <mergeCell ref="EZO7:EZO9"/>
    <mergeCell ref="EZP7:EZP9"/>
    <mergeCell ref="EZQ7:EZQ9"/>
    <mergeCell ref="EZF7:EZF9"/>
    <mergeCell ref="EZG7:EZG9"/>
    <mergeCell ref="EZH7:EZI7"/>
    <mergeCell ref="EZJ7:EZJ9"/>
    <mergeCell ref="EZK7:EZK9"/>
    <mergeCell ref="EYZ7:EYZ9"/>
    <mergeCell ref="EZA7:EZA9"/>
    <mergeCell ref="EZB7:EZB9"/>
    <mergeCell ref="EZC7:EZD7"/>
    <mergeCell ref="EZE7:EZE9"/>
    <mergeCell ref="EYS7:EYT7"/>
    <mergeCell ref="EYU7:EYU9"/>
    <mergeCell ref="EYV7:EYV9"/>
    <mergeCell ref="EYW7:EYW9"/>
    <mergeCell ref="EYX7:EYY7"/>
    <mergeCell ref="EYM7:EYM9"/>
    <mergeCell ref="EYN7:EYO7"/>
    <mergeCell ref="EYP7:EYP9"/>
    <mergeCell ref="EYQ7:EYQ9"/>
    <mergeCell ref="EYR7:EYR9"/>
    <mergeCell ref="EYG7:EYG9"/>
    <mergeCell ref="EYH7:EYH9"/>
    <mergeCell ref="EYI7:EYJ7"/>
    <mergeCell ref="EYK7:EYK9"/>
    <mergeCell ref="EYL7:EYL9"/>
    <mergeCell ref="EYA7:EYA9"/>
    <mergeCell ref="EYB7:EYB9"/>
    <mergeCell ref="EYC7:EYC9"/>
    <mergeCell ref="EYD7:EYE7"/>
    <mergeCell ref="EYF7:EYF9"/>
    <mergeCell ref="EXT7:EXU7"/>
    <mergeCell ref="EXV7:EXV9"/>
    <mergeCell ref="EXW7:EXW9"/>
    <mergeCell ref="EXX7:EXX9"/>
    <mergeCell ref="EXY7:EXZ7"/>
    <mergeCell ref="EXN7:EXN9"/>
    <mergeCell ref="EXO7:EXP7"/>
    <mergeCell ref="EXQ7:EXQ9"/>
    <mergeCell ref="EXR7:EXR9"/>
    <mergeCell ref="EXS7:EXS9"/>
    <mergeCell ref="EXH7:EXH9"/>
    <mergeCell ref="EXI7:EXI9"/>
    <mergeCell ref="EXJ7:EXK7"/>
    <mergeCell ref="EXL7:EXL9"/>
    <mergeCell ref="EXM7:EXM9"/>
    <mergeCell ref="EXB7:EXB9"/>
    <mergeCell ref="EXC7:EXC9"/>
    <mergeCell ref="EXD7:EXD9"/>
    <mergeCell ref="EXE7:EXF7"/>
    <mergeCell ref="EXG7:EXG9"/>
    <mergeCell ref="EWU7:EWV7"/>
    <mergeCell ref="EWW7:EWW9"/>
    <mergeCell ref="EWX7:EWX9"/>
    <mergeCell ref="EWY7:EWY9"/>
    <mergeCell ref="EWZ7:EXA7"/>
    <mergeCell ref="EWO7:EWO9"/>
    <mergeCell ref="EWP7:EWQ7"/>
    <mergeCell ref="EWR7:EWR9"/>
    <mergeCell ref="EWS7:EWS9"/>
    <mergeCell ref="EWT7:EWT9"/>
    <mergeCell ref="EWI7:EWI9"/>
    <mergeCell ref="EWJ7:EWJ9"/>
    <mergeCell ref="EWK7:EWL7"/>
    <mergeCell ref="EWM7:EWM9"/>
    <mergeCell ref="EWN7:EWN9"/>
    <mergeCell ref="EWC7:EWC9"/>
    <mergeCell ref="EWD7:EWD9"/>
    <mergeCell ref="EWE7:EWE9"/>
    <mergeCell ref="EWF7:EWG7"/>
    <mergeCell ref="EWH7:EWH9"/>
    <mergeCell ref="EVV7:EVW7"/>
    <mergeCell ref="EVX7:EVX9"/>
    <mergeCell ref="EVY7:EVY9"/>
    <mergeCell ref="EVZ7:EVZ9"/>
    <mergeCell ref="EWA7:EWB7"/>
    <mergeCell ref="EVP7:EVP9"/>
    <mergeCell ref="EVQ7:EVR7"/>
    <mergeCell ref="EVS7:EVS9"/>
    <mergeCell ref="EVT7:EVT9"/>
    <mergeCell ref="EVU7:EVU9"/>
    <mergeCell ref="EVJ7:EVJ9"/>
    <mergeCell ref="EVK7:EVK9"/>
    <mergeCell ref="EVL7:EVM7"/>
    <mergeCell ref="EVN7:EVN9"/>
    <mergeCell ref="EVO7:EVO9"/>
    <mergeCell ref="EVD7:EVD9"/>
    <mergeCell ref="EVE7:EVE9"/>
    <mergeCell ref="EVF7:EVF9"/>
    <mergeCell ref="EVG7:EVH7"/>
    <mergeCell ref="EVI7:EVI9"/>
    <mergeCell ref="EUW7:EUX7"/>
    <mergeCell ref="EUY7:EUY9"/>
    <mergeCell ref="EUZ7:EUZ9"/>
    <mergeCell ref="EVA7:EVA9"/>
    <mergeCell ref="EVB7:EVC7"/>
    <mergeCell ref="EUQ7:EUQ9"/>
    <mergeCell ref="EUR7:EUS7"/>
    <mergeCell ref="EUT7:EUT9"/>
    <mergeCell ref="EUU7:EUU9"/>
    <mergeCell ref="EUV7:EUV9"/>
    <mergeCell ref="EUK7:EUK9"/>
    <mergeCell ref="EUL7:EUL9"/>
    <mergeCell ref="EUM7:EUN7"/>
    <mergeCell ref="EUO7:EUO9"/>
    <mergeCell ref="EUP7:EUP9"/>
    <mergeCell ref="EUE7:EUE9"/>
    <mergeCell ref="EUF7:EUF9"/>
    <mergeCell ref="EUG7:EUG9"/>
    <mergeCell ref="EUH7:EUI7"/>
    <mergeCell ref="EUJ7:EUJ9"/>
    <mergeCell ref="ETX7:ETY7"/>
    <mergeCell ref="ETZ7:ETZ9"/>
    <mergeCell ref="EUA7:EUA9"/>
    <mergeCell ref="EUB7:EUB9"/>
    <mergeCell ref="EUC7:EUD7"/>
    <mergeCell ref="ETR7:ETR9"/>
    <mergeCell ref="ETS7:ETT7"/>
    <mergeCell ref="ETU7:ETU9"/>
    <mergeCell ref="ETV7:ETV9"/>
    <mergeCell ref="ETW7:ETW9"/>
    <mergeCell ref="ETL7:ETL9"/>
    <mergeCell ref="ETM7:ETM9"/>
    <mergeCell ref="ETN7:ETO7"/>
    <mergeCell ref="ETP7:ETP9"/>
    <mergeCell ref="ETQ7:ETQ9"/>
    <mergeCell ref="ETF7:ETF9"/>
    <mergeCell ref="ETG7:ETG9"/>
    <mergeCell ref="ETH7:ETH9"/>
    <mergeCell ref="ETI7:ETJ7"/>
    <mergeCell ref="ETK7:ETK9"/>
    <mergeCell ref="ESY7:ESZ7"/>
    <mergeCell ref="ETA7:ETA9"/>
    <mergeCell ref="ETB7:ETB9"/>
    <mergeCell ref="ETC7:ETC9"/>
    <mergeCell ref="ETD7:ETE7"/>
    <mergeCell ref="ESS7:ESS9"/>
    <mergeCell ref="EST7:ESU7"/>
    <mergeCell ref="ESV7:ESV9"/>
    <mergeCell ref="ESW7:ESW9"/>
    <mergeCell ref="ESX7:ESX9"/>
    <mergeCell ref="ESM7:ESM9"/>
    <mergeCell ref="ESN7:ESN9"/>
    <mergeCell ref="ESO7:ESP7"/>
    <mergeCell ref="ESQ7:ESQ9"/>
    <mergeCell ref="ESR7:ESR9"/>
    <mergeCell ref="ESG7:ESG9"/>
    <mergeCell ref="ESH7:ESH9"/>
    <mergeCell ref="ESI7:ESI9"/>
    <mergeCell ref="ESJ7:ESK7"/>
    <mergeCell ref="ESL7:ESL9"/>
    <mergeCell ref="ERZ7:ESA7"/>
    <mergeCell ref="ESB7:ESB9"/>
    <mergeCell ref="ESC7:ESC9"/>
    <mergeCell ref="ESD7:ESD9"/>
    <mergeCell ref="ESE7:ESF7"/>
    <mergeCell ref="ERT7:ERT9"/>
    <mergeCell ref="ERU7:ERV7"/>
    <mergeCell ref="ERW7:ERW9"/>
    <mergeCell ref="ERX7:ERX9"/>
    <mergeCell ref="ERY7:ERY9"/>
    <mergeCell ref="ERN7:ERN9"/>
    <mergeCell ref="ERO7:ERO9"/>
    <mergeCell ref="ERP7:ERQ7"/>
    <mergeCell ref="ERR7:ERR9"/>
    <mergeCell ref="ERS7:ERS9"/>
    <mergeCell ref="ERH7:ERH9"/>
    <mergeCell ref="ERI7:ERI9"/>
    <mergeCell ref="ERJ7:ERJ9"/>
    <mergeCell ref="ERK7:ERL7"/>
    <mergeCell ref="ERM7:ERM9"/>
    <mergeCell ref="ERA7:ERB7"/>
    <mergeCell ref="ERC7:ERC9"/>
    <mergeCell ref="ERD7:ERD9"/>
    <mergeCell ref="ERE7:ERE9"/>
    <mergeCell ref="ERF7:ERG7"/>
    <mergeCell ref="EQU7:EQU9"/>
    <mergeCell ref="EQV7:EQW7"/>
    <mergeCell ref="EQX7:EQX9"/>
    <mergeCell ref="EQY7:EQY9"/>
    <mergeCell ref="EQZ7:EQZ9"/>
    <mergeCell ref="EQO7:EQO9"/>
    <mergeCell ref="EQP7:EQP9"/>
    <mergeCell ref="EQQ7:EQR7"/>
    <mergeCell ref="EQS7:EQS9"/>
    <mergeCell ref="EQT7:EQT9"/>
    <mergeCell ref="EQI7:EQI9"/>
    <mergeCell ref="EQJ7:EQJ9"/>
    <mergeCell ref="EQK7:EQK9"/>
    <mergeCell ref="EQL7:EQM7"/>
    <mergeCell ref="EQN7:EQN9"/>
    <mergeCell ref="EQB7:EQC7"/>
    <mergeCell ref="EQD7:EQD9"/>
    <mergeCell ref="EQE7:EQE9"/>
    <mergeCell ref="EQF7:EQF9"/>
    <mergeCell ref="EQG7:EQH7"/>
    <mergeCell ref="EPV7:EPV9"/>
    <mergeCell ref="EPW7:EPX7"/>
    <mergeCell ref="EPY7:EPY9"/>
    <mergeCell ref="EPZ7:EPZ9"/>
    <mergeCell ref="EQA7:EQA9"/>
    <mergeCell ref="EPP7:EPP9"/>
    <mergeCell ref="EPQ7:EPQ9"/>
    <mergeCell ref="EPR7:EPS7"/>
    <mergeCell ref="EPT7:EPT9"/>
    <mergeCell ref="EPU7:EPU9"/>
    <mergeCell ref="EPJ7:EPJ9"/>
    <mergeCell ref="EPK7:EPK9"/>
    <mergeCell ref="EPL7:EPL9"/>
    <mergeCell ref="EPM7:EPN7"/>
    <mergeCell ref="EPO7:EPO9"/>
    <mergeCell ref="EPC7:EPD7"/>
    <mergeCell ref="EPE7:EPE9"/>
    <mergeCell ref="EPF7:EPF9"/>
    <mergeCell ref="EPG7:EPG9"/>
    <mergeCell ref="EPH7:EPI7"/>
    <mergeCell ref="EOW7:EOW9"/>
    <mergeCell ref="EOX7:EOY7"/>
    <mergeCell ref="EOZ7:EOZ9"/>
    <mergeCell ref="EPA7:EPA9"/>
    <mergeCell ref="EPB7:EPB9"/>
    <mergeCell ref="EOQ7:EOQ9"/>
    <mergeCell ref="EOR7:EOR9"/>
    <mergeCell ref="EOS7:EOT7"/>
    <mergeCell ref="EOU7:EOU9"/>
    <mergeCell ref="EOV7:EOV9"/>
    <mergeCell ref="EOK7:EOK9"/>
    <mergeCell ref="EOL7:EOL9"/>
    <mergeCell ref="EOM7:EOM9"/>
    <mergeCell ref="EON7:EOO7"/>
    <mergeCell ref="EOP7:EOP9"/>
    <mergeCell ref="EOD7:EOE7"/>
    <mergeCell ref="EOF7:EOF9"/>
    <mergeCell ref="EOG7:EOG9"/>
    <mergeCell ref="EOH7:EOH9"/>
    <mergeCell ref="EOI7:EOJ7"/>
    <mergeCell ref="ENX7:ENX9"/>
    <mergeCell ref="ENY7:ENZ7"/>
    <mergeCell ref="EOA7:EOA9"/>
    <mergeCell ref="EOB7:EOB9"/>
    <mergeCell ref="EOC7:EOC9"/>
    <mergeCell ref="ENR7:ENR9"/>
    <mergeCell ref="ENS7:ENS9"/>
    <mergeCell ref="ENT7:ENU7"/>
    <mergeCell ref="ENV7:ENV9"/>
    <mergeCell ref="ENW7:ENW9"/>
    <mergeCell ref="ENL7:ENL9"/>
    <mergeCell ref="ENM7:ENM9"/>
    <mergeCell ref="ENN7:ENN9"/>
    <mergeCell ref="ENO7:ENP7"/>
    <mergeCell ref="ENQ7:ENQ9"/>
    <mergeCell ref="ENE7:ENF7"/>
    <mergeCell ref="ENG7:ENG9"/>
    <mergeCell ref="ENH7:ENH9"/>
    <mergeCell ref="ENI7:ENI9"/>
    <mergeCell ref="ENJ7:ENK7"/>
    <mergeCell ref="EMY7:EMY9"/>
    <mergeCell ref="EMZ7:ENA7"/>
    <mergeCell ref="ENB7:ENB9"/>
    <mergeCell ref="ENC7:ENC9"/>
    <mergeCell ref="END7:END9"/>
    <mergeCell ref="EMS7:EMS9"/>
    <mergeCell ref="EMT7:EMT9"/>
    <mergeCell ref="EMU7:EMV7"/>
    <mergeCell ref="EMW7:EMW9"/>
    <mergeCell ref="EMX7:EMX9"/>
    <mergeCell ref="EMM7:EMM9"/>
    <mergeCell ref="EMN7:EMN9"/>
    <mergeCell ref="EMO7:EMO9"/>
    <mergeCell ref="EMP7:EMQ7"/>
    <mergeCell ref="EMR7:EMR9"/>
    <mergeCell ref="EMF7:EMG7"/>
    <mergeCell ref="EMH7:EMH9"/>
    <mergeCell ref="EMI7:EMI9"/>
    <mergeCell ref="EMJ7:EMJ9"/>
    <mergeCell ref="EMK7:EML7"/>
    <mergeCell ref="ELZ7:ELZ9"/>
    <mergeCell ref="EMA7:EMB7"/>
    <mergeCell ref="EMC7:EMC9"/>
    <mergeCell ref="EMD7:EMD9"/>
    <mergeCell ref="EME7:EME9"/>
    <mergeCell ref="ELT7:ELT9"/>
    <mergeCell ref="ELU7:ELU9"/>
    <mergeCell ref="ELV7:ELW7"/>
    <mergeCell ref="ELX7:ELX9"/>
    <mergeCell ref="ELY7:ELY9"/>
    <mergeCell ref="ELN7:ELN9"/>
    <mergeCell ref="ELO7:ELO9"/>
    <mergeCell ref="ELP7:ELP9"/>
    <mergeCell ref="ELQ7:ELR7"/>
    <mergeCell ref="ELS7:ELS9"/>
    <mergeCell ref="ELG7:ELH7"/>
    <mergeCell ref="ELI7:ELI9"/>
    <mergeCell ref="ELJ7:ELJ9"/>
    <mergeCell ref="ELK7:ELK9"/>
    <mergeCell ref="ELL7:ELM7"/>
    <mergeCell ref="ELA7:ELA9"/>
    <mergeCell ref="ELB7:ELC7"/>
    <mergeCell ref="ELD7:ELD9"/>
    <mergeCell ref="ELE7:ELE9"/>
    <mergeCell ref="ELF7:ELF9"/>
    <mergeCell ref="EKU7:EKU9"/>
    <mergeCell ref="EKV7:EKV9"/>
    <mergeCell ref="EKW7:EKX7"/>
    <mergeCell ref="EKY7:EKY9"/>
    <mergeCell ref="EKZ7:EKZ9"/>
    <mergeCell ref="EKO7:EKO9"/>
    <mergeCell ref="EKP7:EKP9"/>
    <mergeCell ref="EKQ7:EKQ9"/>
    <mergeCell ref="EKR7:EKS7"/>
    <mergeCell ref="EKT7:EKT9"/>
    <mergeCell ref="EKH7:EKI7"/>
    <mergeCell ref="EKJ7:EKJ9"/>
    <mergeCell ref="EKK7:EKK9"/>
    <mergeCell ref="EKL7:EKL9"/>
    <mergeCell ref="EKM7:EKN7"/>
    <mergeCell ref="EKB7:EKB9"/>
    <mergeCell ref="EKC7:EKD7"/>
    <mergeCell ref="EKE7:EKE9"/>
    <mergeCell ref="EKF7:EKF9"/>
    <mergeCell ref="EKG7:EKG9"/>
    <mergeCell ref="EJV7:EJV9"/>
    <mergeCell ref="EJW7:EJW9"/>
    <mergeCell ref="EJX7:EJY7"/>
    <mergeCell ref="EJZ7:EJZ9"/>
    <mergeCell ref="EKA7:EKA9"/>
    <mergeCell ref="EJP7:EJP9"/>
    <mergeCell ref="EJQ7:EJQ9"/>
    <mergeCell ref="EJR7:EJR9"/>
    <mergeCell ref="EJS7:EJT7"/>
    <mergeCell ref="EJU7:EJU9"/>
    <mergeCell ref="EJI7:EJJ7"/>
    <mergeCell ref="EJK7:EJK9"/>
    <mergeCell ref="EJL7:EJL9"/>
    <mergeCell ref="EJM7:EJM9"/>
    <mergeCell ref="EJN7:EJO7"/>
    <mergeCell ref="EJC7:EJC9"/>
    <mergeCell ref="EJD7:EJE7"/>
    <mergeCell ref="EJF7:EJF9"/>
    <mergeCell ref="EJG7:EJG9"/>
    <mergeCell ref="EJH7:EJH9"/>
    <mergeCell ref="EIW7:EIW9"/>
    <mergeCell ref="EIX7:EIX9"/>
    <mergeCell ref="EIY7:EIZ7"/>
    <mergeCell ref="EJA7:EJA9"/>
    <mergeCell ref="EJB7:EJB9"/>
    <mergeCell ref="EIQ7:EIQ9"/>
    <mergeCell ref="EIR7:EIR9"/>
    <mergeCell ref="EIS7:EIS9"/>
    <mergeCell ref="EIT7:EIU7"/>
    <mergeCell ref="EIV7:EIV9"/>
    <mergeCell ref="EIJ7:EIK7"/>
    <mergeCell ref="EIL7:EIL9"/>
    <mergeCell ref="EIM7:EIM9"/>
    <mergeCell ref="EIN7:EIN9"/>
    <mergeCell ref="EIO7:EIP7"/>
    <mergeCell ref="EID7:EID9"/>
    <mergeCell ref="EIE7:EIF7"/>
    <mergeCell ref="EIG7:EIG9"/>
    <mergeCell ref="EIH7:EIH9"/>
    <mergeCell ref="EII7:EII9"/>
    <mergeCell ref="EHX7:EHX9"/>
    <mergeCell ref="EHY7:EHY9"/>
    <mergeCell ref="EHZ7:EIA7"/>
    <mergeCell ref="EIB7:EIB9"/>
    <mergeCell ref="EIC7:EIC9"/>
    <mergeCell ref="EHR7:EHR9"/>
    <mergeCell ref="EHS7:EHS9"/>
    <mergeCell ref="EHT7:EHT9"/>
    <mergeCell ref="EHU7:EHV7"/>
    <mergeCell ref="EHW7:EHW9"/>
    <mergeCell ref="EHK7:EHL7"/>
    <mergeCell ref="EHM7:EHM9"/>
    <mergeCell ref="EHN7:EHN9"/>
    <mergeCell ref="EHO7:EHO9"/>
    <mergeCell ref="EHP7:EHQ7"/>
    <mergeCell ref="EHE7:EHE9"/>
    <mergeCell ref="EHF7:EHG7"/>
    <mergeCell ref="EHH7:EHH9"/>
    <mergeCell ref="EHI7:EHI9"/>
    <mergeCell ref="EHJ7:EHJ9"/>
    <mergeCell ref="EGY7:EGY9"/>
    <mergeCell ref="EGZ7:EGZ9"/>
    <mergeCell ref="EHA7:EHB7"/>
    <mergeCell ref="EHC7:EHC9"/>
    <mergeCell ref="EHD7:EHD9"/>
    <mergeCell ref="EGS7:EGS9"/>
    <mergeCell ref="EGT7:EGT9"/>
    <mergeCell ref="EGU7:EGU9"/>
    <mergeCell ref="EGV7:EGW7"/>
    <mergeCell ref="EGX7:EGX9"/>
    <mergeCell ref="EGL7:EGM7"/>
    <mergeCell ref="EGN7:EGN9"/>
    <mergeCell ref="EGO7:EGO9"/>
    <mergeCell ref="EGP7:EGP9"/>
    <mergeCell ref="EGQ7:EGR7"/>
    <mergeCell ref="EGF7:EGF9"/>
    <mergeCell ref="EGG7:EGH7"/>
    <mergeCell ref="EGI7:EGI9"/>
    <mergeCell ref="EGJ7:EGJ9"/>
    <mergeCell ref="EGK7:EGK9"/>
    <mergeCell ref="EFZ7:EFZ9"/>
    <mergeCell ref="EGA7:EGA9"/>
    <mergeCell ref="EGB7:EGC7"/>
    <mergeCell ref="EGD7:EGD9"/>
    <mergeCell ref="EGE7:EGE9"/>
    <mergeCell ref="EFT7:EFT9"/>
    <mergeCell ref="EFU7:EFU9"/>
    <mergeCell ref="EFV7:EFV9"/>
    <mergeCell ref="EFW7:EFX7"/>
    <mergeCell ref="EFY7:EFY9"/>
    <mergeCell ref="EFM7:EFN7"/>
    <mergeCell ref="EFO7:EFO9"/>
    <mergeCell ref="EFP7:EFP9"/>
    <mergeCell ref="EFQ7:EFQ9"/>
    <mergeCell ref="EFR7:EFS7"/>
    <mergeCell ref="EFG7:EFG9"/>
    <mergeCell ref="EFH7:EFI7"/>
    <mergeCell ref="EFJ7:EFJ9"/>
    <mergeCell ref="EFK7:EFK9"/>
    <mergeCell ref="EFL7:EFL9"/>
    <mergeCell ref="EFA7:EFA9"/>
    <mergeCell ref="EFB7:EFB9"/>
    <mergeCell ref="EFC7:EFD7"/>
    <mergeCell ref="EFE7:EFE9"/>
    <mergeCell ref="EFF7:EFF9"/>
    <mergeCell ref="EEU7:EEU9"/>
    <mergeCell ref="EEV7:EEV9"/>
    <mergeCell ref="EEW7:EEW9"/>
    <mergeCell ref="EEX7:EEY7"/>
    <mergeCell ref="EEZ7:EEZ9"/>
    <mergeCell ref="EEN7:EEO7"/>
    <mergeCell ref="EEP7:EEP9"/>
    <mergeCell ref="EEQ7:EEQ9"/>
    <mergeCell ref="EER7:EER9"/>
    <mergeCell ref="EES7:EET7"/>
    <mergeCell ref="EEH7:EEH9"/>
    <mergeCell ref="EEI7:EEJ7"/>
    <mergeCell ref="EEK7:EEK9"/>
    <mergeCell ref="EEL7:EEL9"/>
    <mergeCell ref="EEM7:EEM9"/>
    <mergeCell ref="EEB7:EEB9"/>
    <mergeCell ref="EEC7:EEC9"/>
    <mergeCell ref="EED7:EEE7"/>
    <mergeCell ref="EEF7:EEF9"/>
    <mergeCell ref="EEG7:EEG9"/>
    <mergeCell ref="EDV7:EDV9"/>
    <mergeCell ref="EDW7:EDW9"/>
    <mergeCell ref="EDX7:EDX9"/>
    <mergeCell ref="EDY7:EDZ7"/>
    <mergeCell ref="EEA7:EEA9"/>
    <mergeCell ref="EDO7:EDP7"/>
    <mergeCell ref="EDQ7:EDQ9"/>
    <mergeCell ref="EDR7:EDR9"/>
    <mergeCell ref="EDS7:EDS9"/>
    <mergeCell ref="EDT7:EDU7"/>
    <mergeCell ref="EDI7:EDI9"/>
    <mergeCell ref="EDJ7:EDK7"/>
    <mergeCell ref="EDL7:EDL9"/>
    <mergeCell ref="EDM7:EDM9"/>
    <mergeCell ref="EDN7:EDN9"/>
    <mergeCell ref="EDC7:EDC9"/>
    <mergeCell ref="EDD7:EDD9"/>
    <mergeCell ref="EDE7:EDF7"/>
    <mergeCell ref="EDG7:EDG9"/>
    <mergeCell ref="EDH7:EDH9"/>
    <mergeCell ref="ECW7:ECW9"/>
    <mergeCell ref="ECX7:ECX9"/>
    <mergeCell ref="ECY7:ECY9"/>
    <mergeCell ref="ECZ7:EDA7"/>
    <mergeCell ref="EDB7:EDB9"/>
    <mergeCell ref="ECP7:ECQ7"/>
    <mergeCell ref="ECR7:ECR9"/>
    <mergeCell ref="ECS7:ECS9"/>
    <mergeCell ref="ECT7:ECT9"/>
    <mergeCell ref="ECU7:ECV7"/>
    <mergeCell ref="ECJ7:ECJ9"/>
    <mergeCell ref="ECK7:ECL7"/>
    <mergeCell ref="ECM7:ECM9"/>
    <mergeCell ref="ECN7:ECN9"/>
    <mergeCell ref="ECO7:ECO9"/>
    <mergeCell ref="ECD7:ECD9"/>
    <mergeCell ref="ECE7:ECE9"/>
    <mergeCell ref="ECF7:ECG7"/>
    <mergeCell ref="ECH7:ECH9"/>
    <mergeCell ref="ECI7:ECI9"/>
    <mergeCell ref="EBX7:EBX9"/>
    <mergeCell ref="EBY7:EBY9"/>
    <mergeCell ref="EBZ7:EBZ9"/>
    <mergeCell ref="ECA7:ECB7"/>
    <mergeCell ref="ECC7:ECC9"/>
    <mergeCell ref="EBQ7:EBR7"/>
    <mergeCell ref="EBS7:EBS9"/>
    <mergeCell ref="EBT7:EBT9"/>
    <mergeCell ref="EBU7:EBU9"/>
    <mergeCell ref="EBV7:EBW7"/>
    <mergeCell ref="EBK7:EBK9"/>
    <mergeCell ref="EBL7:EBM7"/>
    <mergeCell ref="EBN7:EBN9"/>
    <mergeCell ref="EBO7:EBO9"/>
    <mergeCell ref="EBP7:EBP9"/>
    <mergeCell ref="EBE7:EBE9"/>
    <mergeCell ref="EBF7:EBF9"/>
    <mergeCell ref="EBG7:EBH7"/>
    <mergeCell ref="EBI7:EBI9"/>
    <mergeCell ref="EBJ7:EBJ9"/>
    <mergeCell ref="EAY7:EAY9"/>
    <mergeCell ref="EAZ7:EAZ9"/>
    <mergeCell ref="EBA7:EBA9"/>
    <mergeCell ref="EBB7:EBC7"/>
    <mergeCell ref="EBD7:EBD9"/>
    <mergeCell ref="EAR7:EAS7"/>
    <mergeCell ref="EAT7:EAT9"/>
    <mergeCell ref="EAU7:EAU9"/>
    <mergeCell ref="EAV7:EAV9"/>
    <mergeCell ref="EAW7:EAX7"/>
    <mergeCell ref="EAL7:EAL9"/>
    <mergeCell ref="EAM7:EAN7"/>
    <mergeCell ref="EAO7:EAO9"/>
    <mergeCell ref="EAP7:EAP9"/>
    <mergeCell ref="EAQ7:EAQ9"/>
    <mergeCell ref="EAF7:EAF9"/>
    <mergeCell ref="EAG7:EAG9"/>
    <mergeCell ref="EAH7:EAI7"/>
    <mergeCell ref="EAJ7:EAJ9"/>
    <mergeCell ref="EAK7:EAK9"/>
    <mergeCell ref="DZZ7:DZZ9"/>
    <mergeCell ref="EAA7:EAA9"/>
    <mergeCell ref="EAB7:EAB9"/>
    <mergeCell ref="EAC7:EAD7"/>
    <mergeCell ref="EAE7:EAE9"/>
    <mergeCell ref="DZS7:DZT7"/>
    <mergeCell ref="DZU7:DZU9"/>
    <mergeCell ref="DZV7:DZV9"/>
    <mergeCell ref="DZW7:DZW9"/>
    <mergeCell ref="DZX7:DZY7"/>
    <mergeCell ref="DZM7:DZM9"/>
    <mergeCell ref="DZN7:DZO7"/>
    <mergeCell ref="DZP7:DZP9"/>
    <mergeCell ref="DZQ7:DZQ9"/>
    <mergeCell ref="DZR7:DZR9"/>
    <mergeCell ref="DZG7:DZG9"/>
    <mergeCell ref="DZH7:DZH9"/>
    <mergeCell ref="DZI7:DZJ7"/>
    <mergeCell ref="DZK7:DZK9"/>
    <mergeCell ref="DZL7:DZL9"/>
    <mergeCell ref="DZA7:DZA9"/>
    <mergeCell ref="DZB7:DZB9"/>
    <mergeCell ref="DZC7:DZC9"/>
    <mergeCell ref="DZD7:DZE7"/>
    <mergeCell ref="DZF7:DZF9"/>
    <mergeCell ref="DYT7:DYU7"/>
    <mergeCell ref="DYV7:DYV9"/>
    <mergeCell ref="DYW7:DYW9"/>
    <mergeCell ref="DYX7:DYX9"/>
    <mergeCell ref="DYY7:DYZ7"/>
    <mergeCell ref="DYN7:DYN9"/>
    <mergeCell ref="DYO7:DYP7"/>
    <mergeCell ref="DYQ7:DYQ9"/>
    <mergeCell ref="DYR7:DYR9"/>
    <mergeCell ref="DYS7:DYS9"/>
    <mergeCell ref="DYH7:DYH9"/>
    <mergeCell ref="DYI7:DYI9"/>
    <mergeCell ref="DYJ7:DYK7"/>
    <mergeCell ref="DYL7:DYL9"/>
    <mergeCell ref="DYM7:DYM9"/>
    <mergeCell ref="DYB7:DYB9"/>
    <mergeCell ref="DYC7:DYC9"/>
    <mergeCell ref="DYD7:DYD9"/>
    <mergeCell ref="DYE7:DYF7"/>
    <mergeCell ref="DYG7:DYG9"/>
    <mergeCell ref="DXU7:DXV7"/>
    <mergeCell ref="DXW7:DXW9"/>
    <mergeCell ref="DXX7:DXX9"/>
    <mergeCell ref="DXY7:DXY9"/>
    <mergeCell ref="DXZ7:DYA7"/>
    <mergeCell ref="DXO7:DXO9"/>
    <mergeCell ref="DXP7:DXQ7"/>
    <mergeCell ref="DXR7:DXR9"/>
    <mergeCell ref="DXS7:DXS9"/>
    <mergeCell ref="DXT7:DXT9"/>
    <mergeCell ref="DXI7:DXI9"/>
    <mergeCell ref="DXJ7:DXJ9"/>
    <mergeCell ref="DXK7:DXL7"/>
    <mergeCell ref="DXM7:DXM9"/>
    <mergeCell ref="DXN7:DXN9"/>
    <mergeCell ref="DXC7:DXC9"/>
    <mergeCell ref="DXD7:DXD9"/>
    <mergeCell ref="DXE7:DXE9"/>
    <mergeCell ref="DXF7:DXG7"/>
    <mergeCell ref="DXH7:DXH9"/>
    <mergeCell ref="DWV7:DWW7"/>
    <mergeCell ref="DWX7:DWX9"/>
    <mergeCell ref="DWY7:DWY9"/>
    <mergeCell ref="DWZ7:DWZ9"/>
    <mergeCell ref="DXA7:DXB7"/>
    <mergeCell ref="DWP7:DWP9"/>
    <mergeCell ref="DWQ7:DWR7"/>
    <mergeCell ref="DWS7:DWS9"/>
    <mergeCell ref="DWT7:DWT9"/>
    <mergeCell ref="DWU7:DWU9"/>
    <mergeCell ref="DWJ7:DWJ9"/>
    <mergeCell ref="DWK7:DWK9"/>
    <mergeCell ref="DWL7:DWM7"/>
    <mergeCell ref="DWN7:DWN9"/>
    <mergeCell ref="DWO7:DWO9"/>
    <mergeCell ref="DWD7:DWD9"/>
    <mergeCell ref="DWE7:DWE9"/>
    <mergeCell ref="DWF7:DWF9"/>
    <mergeCell ref="DWG7:DWH7"/>
    <mergeCell ref="DWI7:DWI9"/>
    <mergeCell ref="DVW7:DVX7"/>
    <mergeCell ref="DVY7:DVY9"/>
    <mergeCell ref="DVZ7:DVZ9"/>
    <mergeCell ref="DWA7:DWA9"/>
    <mergeCell ref="DWB7:DWC7"/>
    <mergeCell ref="DVQ7:DVQ9"/>
    <mergeCell ref="DVR7:DVS7"/>
    <mergeCell ref="DVT7:DVT9"/>
    <mergeCell ref="DVU7:DVU9"/>
    <mergeCell ref="DVV7:DVV9"/>
    <mergeCell ref="DVK7:DVK9"/>
    <mergeCell ref="DVL7:DVL9"/>
    <mergeCell ref="DVM7:DVN7"/>
    <mergeCell ref="DVO7:DVO9"/>
    <mergeCell ref="DVP7:DVP9"/>
    <mergeCell ref="DVE7:DVE9"/>
    <mergeCell ref="DVF7:DVF9"/>
    <mergeCell ref="DVG7:DVG9"/>
    <mergeCell ref="DVH7:DVI7"/>
    <mergeCell ref="DVJ7:DVJ9"/>
    <mergeCell ref="DUX7:DUY7"/>
    <mergeCell ref="DUZ7:DUZ9"/>
    <mergeCell ref="DVA7:DVA9"/>
    <mergeCell ref="DVB7:DVB9"/>
    <mergeCell ref="DVC7:DVD7"/>
    <mergeCell ref="DUR7:DUR9"/>
    <mergeCell ref="DUS7:DUT7"/>
    <mergeCell ref="DUU7:DUU9"/>
    <mergeCell ref="DUV7:DUV9"/>
    <mergeCell ref="DUW7:DUW9"/>
    <mergeCell ref="DUL7:DUL9"/>
    <mergeCell ref="DUM7:DUM9"/>
    <mergeCell ref="DUN7:DUO7"/>
    <mergeCell ref="DUP7:DUP9"/>
    <mergeCell ref="DUQ7:DUQ9"/>
    <mergeCell ref="DUF7:DUF9"/>
    <mergeCell ref="DUG7:DUG9"/>
    <mergeCell ref="DUH7:DUH9"/>
    <mergeCell ref="DUI7:DUJ7"/>
    <mergeCell ref="DUK7:DUK9"/>
    <mergeCell ref="DTY7:DTZ7"/>
    <mergeCell ref="DUA7:DUA9"/>
    <mergeCell ref="DUB7:DUB9"/>
    <mergeCell ref="DUC7:DUC9"/>
    <mergeCell ref="DUD7:DUE7"/>
    <mergeCell ref="DTS7:DTS9"/>
    <mergeCell ref="DTT7:DTU7"/>
    <mergeCell ref="DTV7:DTV9"/>
    <mergeCell ref="DTW7:DTW9"/>
    <mergeCell ref="DTX7:DTX9"/>
    <mergeCell ref="DTM7:DTM9"/>
    <mergeCell ref="DTN7:DTN9"/>
    <mergeCell ref="DTO7:DTP7"/>
    <mergeCell ref="DTQ7:DTQ9"/>
    <mergeCell ref="DTR7:DTR9"/>
    <mergeCell ref="DTG7:DTG9"/>
    <mergeCell ref="DTH7:DTH9"/>
    <mergeCell ref="DTI7:DTI9"/>
    <mergeCell ref="DTJ7:DTK7"/>
    <mergeCell ref="DTL7:DTL9"/>
    <mergeCell ref="DSZ7:DTA7"/>
    <mergeCell ref="DTB7:DTB9"/>
    <mergeCell ref="DTC7:DTC9"/>
    <mergeCell ref="DTD7:DTD9"/>
    <mergeCell ref="DTE7:DTF7"/>
    <mergeCell ref="DST7:DST9"/>
    <mergeCell ref="DSU7:DSV7"/>
    <mergeCell ref="DSW7:DSW9"/>
    <mergeCell ref="DSX7:DSX9"/>
    <mergeCell ref="DSY7:DSY9"/>
    <mergeCell ref="DSN7:DSN9"/>
    <mergeCell ref="DSO7:DSO9"/>
    <mergeCell ref="DSP7:DSQ7"/>
    <mergeCell ref="DSR7:DSR9"/>
    <mergeCell ref="DSS7:DSS9"/>
    <mergeCell ref="DSH7:DSH9"/>
    <mergeCell ref="DSI7:DSI9"/>
    <mergeCell ref="DSJ7:DSJ9"/>
    <mergeCell ref="DSK7:DSL7"/>
    <mergeCell ref="DSM7:DSM9"/>
    <mergeCell ref="DSA7:DSB7"/>
    <mergeCell ref="DSC7:DSC9"/>
    <mergeCell ref="DSD7:DSD9"/>
    <mergeCell ref="DSE7:DSE9"/>
    <mergeCell ref="DSF7:DSG7"/>
    <mergeCell ref="DRU7:DRU9"/>
    <mergeCell ref="DRV7:DRW7"/>
    <mergeCell ref="DRX7:DRX9"/>
    <mergeCell ref="DRY7:DRY9"/>
    <mergeCell ref="DRZ7:DRZ9"/>
    <mergeCell ref="DRO7:DRO9"/>
    <mergeCell ref="DRP7:DRP9"/>
    <mergeCell ref="DRQ7:DRR7"/>
    <mergeCell ref="DRS7:DRS9"/>
    <mergeCell ref="DRT7:DRT9"/>
    <mergeCell ref="DRI7:DRI9"/>
    <mergeCell ref="DRJ7:DRJ9"/>
    <mergeCell ref="DRK7:DRK9"/>
    <mergeCell ref="DRL7:DRM7"/>
    <mergeCell ref="DRN7:DRN9"/>
    <mergeCell ref="DRB7:DRC7"/>
    <mergeCell ref="DRD7:DRD9"/>
    <mergeCell ref="DRE7:DRE9"/>
    <mergeCell ref="DRF7:DRF9"/>
    <mergeCell ref="DRG7:DRH7"/>
    <mergeCell ref="DQV7:DQV9"/>
    <mergeCell ref="DQW7:DQX7"/>
    <mergeCell ref="DQY7:DQY9"/>
    <mergeCell ref="DQZ7:DQZ9"/>
    <mergeCell ref="DRA7:DRA9"/>
    <mergeCell ref="DQP7:DQP9"/>
    <mergeCell ref="DQQ7:DQQ9"/>
    <mergeCell ref="DQR7:DQS7"/>
    <mergeCell ref="DQT7:DQT9"/>
    <mergeCell ref="DQU7:DQU9"/>
    <mergeCell ref="DQJ7:DQJ9"/>
    <mergeCell ref="DQK7:DQK9"/>
    <mergeCell ref="DQL7:DQL9"/>
    <mergeCell ref="DQM7:DQN7"/>
    <mergeCell ref="DQO7:DQO9"/>
    <mergeCell ref="DQC7:DQD7"/>
    <mergeCell ref="DQE7:DQE9"/>
    <mergeCell ref="DQF7:DQF9"/>
    <mergeCell ref="DQG7:DQG9"/>
    <mergeCell ref="DQH7:DQI7"/>
    <mergeCell ref="DPW7:DPW9"/>
    <mergeCell ref="DPX7:DPY7"/>
    <mergeCell ref="DPZ7:DPZ9"/>
    <mergeCell ref="DQA7:DQA9"/>
    <mergeCell ref="DQB7:DQB9"/>
    <mergeCell ref="DPQ7:DPQ9"/>
    <mergeCell ref="DPR7:DPR9"/>
    <mergeCell ref="DPS7:DPT7"/>
    <mergeCell ref="DPU7:DPU9"/>
    <mergeCell ref="DPV7:DPV9"/>
    <mergeCell ref="DPK7:DPK9"/>
    <mergeCell ref="DPL7:DPL9"/>
    <mergeCell ref="DPM7:DPM9"/>
    <mergeCell ref="DPN7:DPO7"/>
    <mergeCell ref="DPP7:DPP9"/>
    <mergeCell ref="DPD7:DPE7"/>
    <mergeCell ref="DPF7:DPF9"/>
    <mergeCell ref="DPG7:DPG9"/>
    <mergeCell ref="DPH7:DPH9"/>
    <mergeCell ref="DPI7:DPJ7"/>
    <mergeCell ref="DOX7:DOX9"/>
    <mergeCell ref="DOY7:DOZ7"/>
    <mergeCell ref="DPA7:DPA9"/>
    <mergeCell ref="DPB7:DPB9"/>
    <mergeCell ref="DPC7:DPC9"/>
    <mergeCell ref="DOR7:DOR9"/>
    <mergeCell ref="DOS7:DOS9"/>
    <mergeCell ref="DOT7:DOU7"/>
    <mergeCell ref="DOV7:DOV9"/>
    <mergeCell ref="DOW7:DOW9"/>
    <mergeCell ref="DOL7:DOL9"/>
    <mergeCell ref="DOM7:DOM9"/>
    <mergeCell ref="DON7:DON9"/>
    <mergeCell ref="DOO7:DOP7"/>
    <mergeCell ref="DOQ7:DOQ9"/>
    <mergeCell ref="DOE7:DOF7"/>
    <mergeCell ref="DOG7:DOG9"/>
    <mergeCell ref="DOH7:DOH9"/>
    <mergeCell ref="DOI7:DOI9"/>
    <mergeCell ref="DOJ7:DOK7"/>
    <mergeCell ref="DNY7:DNY9"/>
    <mergeCell ref="DNZ7:DOA7"/>
    <mergeCell ref="DOB7:DOB9"/>
    <mergeCell ref="DOC7:DOC9"/>
    <mergeCell ref="DOD7:DOD9"/>
    <mergeCell ref="DNS7:DNS9"/>
    <mergeCell ref="DNT7:DNT9"/>
    <mergeCell ref="DNU7:DNV7"/>
    <mergeCell ref="DNW7:DNW9"/>
    <mergeCell ref="DNX7:DNX9"/>
    <mergeCell ref="DNM7:DNM9"/>
    <mergeCell ref="DNN7:DNN9"/>
    <mergeCell ref="DNO7:DNO9"/>
    <mergeCell ref="DNP7:DNQ7"/>
    <mergeCell ref="DNR7:DNR9"/>
    <mergeCell ref="DNF7:DNG7"/>
    <mergeCell ref="DNH7:DNH9"/>
    <mergeCell ref="DNI7:DNI9"/>
    <mergeCell ref="DNJ7:DNJ9"/>
    <mergeCell ref="DNK7:DNL7"/>
    <mergeCell ref="DMZ7:DMZ9"/>
    <mergeCell ref="DNA7:DNB7"/>
    <mergeCell ref="DNC7:DNC9"/>
    <mergeCell ref="DND7:DND9"/>
    <mergeCell ref="DNE7:DNE9"/>
    <mergeCell ref="DMT7:DMT9"/>
    <mergeCell ref="DMU7:DMU9"/>
    <mergeCell ref="DMV7:DMW7"/>
    <mergeCell ref="DMX7:DMX9"/>
    <mergeCell ref="DMY7:DMY9"/>
    <mergeCell ref="DMN7:DMN9"/>
    <mergeCell ref="DMO7:DMO9"/>
    <mergeCell ref="DMP7:DMP9"/>
    <mergeCell ref="DMQ7:DMR7"/>
    <mergeCell ref="DMS7:DMS9"/>
    <mergeCell ref="DMG7:DMH7"/>
    <mergeCell ref="DMI7:DMI9"/>
    <mergeCell ref="DMJ7:DMJ9"/>
    <mergeCell ref="DMK7:DMK9"/>
    <mergeCell ref="DML7:DMM7"/>
    <mergeCell ref="DMA7:DMA9"/>
    <mergeCell ref="DMB7:DMC7"/>
    <mergeCell ref="DMD7:DMD9"/>
    <mergeCell ref="DME7:DME9"/>
    <mergeCell ref="DMF7:DMF9"/>
    <mergeCell ref="DLU7:DLU9"/>
    <mergeCell ref="DLV7:DLV9"/>
    <mergeCell ref="DLW7:DLX7"/>
    <mergeCell ref="DLY7:DLY9"/>
    <mergeCell ref="DLZ7:DLZ9"/>
    <mergeCell ref="DLO7:DLO9"/>
    <mergeCell ref="DLP7:DLP9"/>
    <mergeCell ref="DLQ7:DLQ9"/>
    <mergeCell ref="DLR7:DLS7"/>
    <mergeCell ref="DLT7:DLT9"/>
    <mergeCell ref="DLH7:DLI7"/>
    <mergeCell ref="DLJ7:DLJ9"/>
    <mergeCell ref="DLK7:DLK9"/>
    <mergeCell ref="DLL7:DLL9"/>
    <mergeCell ref="DLM7:DLN7"/>
    <mergeCell ref="DLB7:DLB9"/>
    <mergeCell ref="DLC7:DLD7"/>
    <mergeCell ref="DLE7:DLE9"/>
    <mergeCell ref="DLF7:DLF9"/>
    <mergeCell ref="DLG7:DLG9"/>
    <mergeCell ref="DKV7:DKV9"/>
    <mergeCell ref="DKW7:DKW9"/>
    <mergeCell ref="DKX7:DKY7"/>
    <mergeCell ref="DKZ7:DKZ9"/>
    <mergeCell ref="DLA7:DLA9"/>
    <mergeCell ref="DKP7:DKP9"/>
    <mergeCell ref="DKQ7:DKQ9"/>
    <mergeCell ref="DKR7:DKR9"/>
    <mergeCell ref="DKS7:DKT7"/>
    <mergeCell ref="DKU7:DKU9"/>
    <mergeCell ref="DKI7:DKJ7"/>
    <mergeCell ref="DKK7:DKK9"/>
    <mergeCell ref="DKL7:DKL9"/>
    <mergeCell ref="DKM7:DKM9"/>
    <mergeCell ref="DKN7:DKO7"/>
    <mergeCell ref="DKC7:DKC9"/>
    <mergeCell ref="DKD7:DKE7"/>
    <mergeCell ref="DKF7:DKF9"/>
    <mergeCell ref="DKG7:DKG9"/>
    <mergeCell ref="DKH7:DKH9"/>
    <mergeCell ref="DJW7:DJW9"/>
    <mergeCell ref="DJX7:DJX9"/>
    <mergeCell ref="DJY7:DJZ7"/>
    <mergeCell ref="DKA7:DKA9"/>
    <mergeCell ref="DKB7:DKB9"/>
    <mergeCell ref="DJQ7:DJQ9"/>
    <mergeCell ref="DJR7:DJR9"/>
    <mergeCell ref="DJS7:DJS9"/>
    <mergeCell ref="DJT7:DJU7"/>
    <mergeCell ref="DJV7:DJV9"/>
    <mergeCell ref="DJJ7:DJK7"/>
    <mergeCell ref="DJL7:DJL9"/>
    <mergeCell ref="DJM7:DJM9"/>
    <mergeCell ref="DJN7:DJN9"/>
    <mergeCell ref="DJO7:DJP7"/>
    <mergeCell ref="DJD7:DJD9"/>
    <mergeCell ref="DJE7:DJF7"/>
    <mergeCell ref="DJG7:DJG9"/>
    <mergeCell ref="DJH7:DJH9"/>
    <mergeCell ref="DJI7:DJI9"/>
    <mergeCell ref="DIX7:DIX9"/>
    <mergeCell ref="DIY7:DIY9"/>
    <mergeCell ref="DIZ7:DJA7"/>
    <mergeCell ref="DJB7:DJB9"/>
    <mergeCell ref="DJC7:DJC9"/>
    <mergeCell ref="DIR7:DIR9"/>
    <mergeCell ref="DIS7:DIS9"/>
    <mergeCell ref="DIT7:DIT9"/>
    <mergeCell ref="DIU7:DIV7"/>
    <mergeCell ref="DIW7:DIW9"/>
    <mergeCell ref="DIK7:DIL7"/>
    <mergeCell ref="DIM7:DIM9"/>
    <mergeCell ref="DIN7:DIN9"/>
    <mergeCell ref="DIO7:DIO9"/>
    <mergeCell ref="DIP7:DIQ7"/>
    <mergeCell ref="DIE7:DIE9"/>
    <mergeCell ref="DIF7:DIG7"/>
    <mergeCell ref="DIH7:DIH9"/>
    <mergeCell ref="DII7:DII9"/>
    <mergeCell ref="DIJ7:DIJ9"/>
    <mergeCell ref="DHY7:DHY9"/>
    <mergeCell ref="DHZ7:DHZ9"/>
    <mergeCell ref="DIA7:DIB7"/>
    <mergeCell ref="DIC7:DIC9"/>
    <mergeCell ref="DID7:DID9"/>
    <mergeCell ref="DHS7:DHS9"/>
    <mergeCell ref="DHT7:DHT9"/>
    <mergeCell ref="DHU7:DHU9"/>
    <mergeCell ref="DHV7:DHW7"/>
    <mergeCell ref="DHX7:DHX9"/>
    <mergeCell ref="DHL7:DHM7"/>
    <mergeCell ref="DHN7:DHN9"/>
    <mergeCell ref="DHO7:DHO9"/>
    <mergeCell ref="DHP7:DHP9"/>
    <mergeCell ref="DHQ7:DHR7"/>
    <mergeCell ref="DHF7:DHF9"/>
    <mergeCell ref="DHG7:DHH7"/>
    <mergeCell ref="DHI7:DHI9"/>
    <mergeCell ref="DHJ7:DHJ9"/>
    <mergeCell ref="DHK7:DHK9"/>
    <mergeCell ref="DGZ7:DGZ9"/>
    <mergeCell ref="DHA7:DHA9"/>
    <mergeCell ref="DHB7:DHC7"/>
    <mergeCell ref="DHD7:DHD9"/>
    <mergeCell ref="DHE7:DHE9"/>
    <mergeCell ref="DGT7:DGT9"/>
    <mergeCell ref="DGU7:DGU9"/>
    <mergeCell ref="DGV7:DGV9"/>
    <mergeCell ref="DGW7:DGX7"/>
    <mergeCell ref="DGY7:DGY9"/>
    <mergeCell ref="DGM7:DGN7"/>
    <mergeCell ref="DGO7:DGO9"/>
    <mergeCell ref="DGP7:DGP9"/>
    <mergeCell ref="DGQ7:DGQ9"/>
    <mergeCell ref="DGR7:DGS7"/>
    <mergeCell ref="DGG7:DGG9"/>
    <mergeCell ref="DGH7:DGI7"/>
    <mergeCell ref="DGJ7:DGJ9"/>
    <mergeCell ref="DGK7:DGK9"/>
    <mergeCell ref="DGL7:DGL9"/>
    <mergeCell ref="DGA7:DGA9"/>
    <mergeCell ref="DGB7:DGB9"/>
    <mergeCell ref="DGC7:DGD7"/>
    <mergeCell ref="DGE7:DGE9"/>
    <mergeCell ref="DGF7:DGF9"/>
    <mergeCell ref="DFU7:DFU9"/>
    <mergeCell ref="DFV7:DFV9"/>
    <mergeCell ref="DFW7:DFW9"/>
    <mergeCell ref="DFX7:DFY7"/>
    <mergeCell ref="DFZ7:DFZ9"/>
    <mergeCell ref="DFN7:DFO7"/>
    <mergeCell ref="DFP7:DFP9"/>
    <mergeCell ref="DFQ7:DFQ9"/>
    <mergeCell ref="DFR7:DFR9"/>
    <mergeCell ref="DFS7:DFT7"/>
    <mergeCell ref="DFH7:DFH9"/>
    <mergeCell ref="DFI7:DFJ7"/>
    <mergeCell ref="DFK7:DFK9"/>
    <mergeCell ref="DFL7:DFL9"/>
    <mergeCell ref="DFM7:DFM9"/>
    <mergeCell ref="DFB7:DFB9"/>
    <mergeCell ref="DFC7:DFC9"/>
    <mergeCell ref="DFD7:DFE7"/>
    <mergeCell ref="DFF7:DFF9"/>
    <mergeCell ref="DFG7:DFG9"/>
    <mergeCell ref="DEV7:DEV9"/>
    <mergeCell ref="DEW7:DEW9"/>
    <mergeCell ref="DEX7:DEX9"/>
    <mergeCell ref="DEY7:DEZ7"/>
    <mergeCell ref="DFA7:DFA9"/>
    <mergeCell ref="DEO7:DEP7"/>
    <mergeCell ref="DEQ7:DEQ9"/>
    <mergeCell ref="DER7:DER9"/>
    <mergeCell ref="DES7:DES9"/>
    <mergeCell ref="DET7:DEU7"/>
    <mergeCell ref="DEI7:DEI9"/>
    <mergeCell ref="DEJ7:DEK7"/>
    <mergeCell ref="DEL7:DEL9"/>
    <mergeCell ref="DEM7:DEM9"/>
    <mergeCell ref="DEN7:DEN9"/>
    <mergeCell ref="DEC7:DEC9"/>
    <mergeCell ref="DED7:DED9"/>
    <mergeCell ref="DEE7:DEF7"/>
    <mergeCell ref="DEG7:DEG9"/>
    <mergeCell ref="DEH7:DEH9"/>
    <mergeCell ref="DDW7:DDW9"/>
    <mergeCell ref="DDX7:DDX9"/>
    <mergeCell ref="DDY7:DDY9"/>
    <mergeCell ref="DDZ7:DEA7"/>
    <mergeCell ref="DEB7:DEB9"/>
    <mergeCell ref="DDP7:DDQ7"/>
    <mergeCell ref="DDR7:DDR9"/>
    <mergeCell ref="DDS7:DDS9"/>
    <mergeCell ref="DDT7:DDT9"/>
    <mergeCell ref="DDU7:DDV7"/>
    <mergeCell ref="DDJ7:DDJ9"/>
    <mergeCell ref="DDK7:DDL7"/>
    <mergeCell ref="DDM7:DDM9"/>
    <mergeCell ref="DDN7:DDN9"/>
    <mergeCell ref="DDO7:DDO9"/>
    <mergeCell ref="DDD7:DDD9"/>
    <mergeCell ref="DDE7:DDE9"/>
    <mergeCell ref="DDF7:DDG7"/>
    <mergeCell ref="DDH7:DDH9"/>
    <mergeCell ref="DDI7:DDI9"/>
    <mergeCell ref="DCX7:DCX9"/>
    <mergeCell ref="DCY7:DCY9"/>
    <mergeCell ref="DCZ7:DCZ9"/>
    <mergeCell ref="DDA7:DDB7"/>
    <mergeCell ref="DDC7:DDC9"/>
    <mergeCell ref="DCQ7:DCR7"/>
    <mergeCell ref="DCS7:DCS9"/>
    <mergeCell ref="DCT7:DCT9"/>
    <mergeCell ref="DCU7:DCU9"/>
    <mergeCell ref="DCV7:DCW7"/>
    <mergeCell ref="DCK7:DCK9"/>
    <mergeCell ref="DCL7:DCM7"/>
    <mergeCell ref="DCN7:DCN9"/>
    <mergeCell ref="DCO7:DCO9"/>
    <mergeCell ref="DCP7:DCP9"/>
    <mergeCell ref="DCE7:DCE9"/>
    <mergeCell ref="DCF7:DCF9"/>
    <mergeCell ref="DCG7:DCH7"/>
    <mergeCell ref="DCI7:DCI9"/>
    <mergeCell ref="DCJ7:DCJ9"/>
    <mergeCell ref="DBY7:DBY9"/>
    <mergeCell ref="DBZ7:DBZ9"/>
    <mergeCell ref="DCA7:DCA9"/>
    <mergeCell ref="DCB7:DCC7"/>
    <mergeCell ref="DCD7:DCD9"/>
    <mergeCell ref="DBR7:DBS7"/>
    <mergeCell ref="DBT7:DBT9"/>
    <mergeCell ref="DBU7:DBU9"/>
    <mergeCell ref="DBV7:DBV9"/>
    <mergeCell ref="DBW7:DBX7"/>
    <mergeCell ref="DBL7:DBL9"/>
    <mergeCell ref="DBM7:DBN7"/>
    <mergeCell ref="DBO7:DBO9"/>
    <mergeCell ref="DBP7:DBP9"/>
    <mergeCell ref="DBQ7:DBQ9"/>
    <mergeCell ref="DBF7:DBF9"/>
    <mergeCell ref="DBG7:DBG9"/>
    <mergeCell ref="DBH7:DBI7"/>
    <mergeCell ref="DBJ7:DBJ9"/>
    <mergeCell ref="DBK7:DBK9"/>
    <mergeCell ref="DAZ7:DAZ9"/>
    <mergeCell ref="DBA7:DBA9"/>
    <mergeCell ref="DBB7:DBB9"/>
    <mergeCell ref="DBC7:DBD7"/>
    <mergeCell ref="DBE7:DBE9"/>
    <mergeCell ref="DAS7:DAT7"/>
    <mergeCell ref="DAU7:DAU9"/>
    <mergeCell ref="DAV7:DAV9"/>
    <mergeCell ref="DAW7:DAW9"/>
    <mergeCell ref="DAX7:DAY7"/>
    <mergeCell ref="DAM7:DAM9"/>
    <mergeCell ref="DAN7:DAO7"/>
    <mergeCell ref="DAP7:DAP9"/>
    <mergeCell ref="DAQ7:DAQ9"/>
    <mergeCell ref="DAR7:DAR9"/>
    <mergeCell ref="DAG7:DAG9"/>
    <mergeCell ref="DAH7:DAH9"/>
    <mergeCell ref="DAI7:DAJ7"/>
    <mergeCell ref="DAK7:DAK9"/>
    <mergeCell ref="DAL7:DAL9"/>
    <mergeCell ref="DAA7:DAA9"/>
    <mergeCell ref="DAB7:DAB9"/>
    <mergeCell ref="DAC7:DAC9"/>
    <mergeCell ref="DAD7:DAE7"/>
    <mergeCell ref="DAF7:DAF9"/>
    <mergeCell ref="CZT7:CZU7"/>
    <mergeCell ref="CZV7:CZV9"/>
    <mergeCell ref="CZW7:CZW9"/>
    <mergeCell ref="CZX7:CZX9"/>
    <mergeCell ref="CZY7:CZZ7"/>
    <mergeCell ref="CZN7:CZN9"/>
    <mergeCell ref="CZO7:CZP7"/>
    <mergeCell ref="CZQ7:CZQ9"/>
    <mergeCell ref="CZR7:CZR9"/>
    <mergeCell ref="CZS7:CZS9"/>
    <mergeCell ref="CZH7:CZH9"/>
    <mergeCell ref="CZI7:CZI9"/>
    <mergeCell ref="CZJ7:CZK7"/>
    <mergeCell ref="CZL7:CZL9"/>
    <mergeCell ref="CZM7:CZM9"/>
    <mergeCell ref="CZB7:CZB9"/>
    <mergeCell ref="CZC7:CZC9"/>
    <mergeCell ref="CZD7:CZD9"/>
    <mergeCell ref="CZE7:CZF7"/>
    <mergeCell ref="CZG7:CZG9"/>
    <mergeCell ref="CYU7:CYV7"/>
    <mergeCell ref="CYW7:CYW9"/>
    <mergeCell ref="CYX7:CYX9"/>
    <mergeCell ref="CYY7:CYY9"/>
    <mergeCell ref="CYZ7:CZA7"/>
    <mergeCell ref="CYO7:CYO9"/>
    <mergeCell ref="CYP7:CYQ7"/>
    <mergeCell ref="CYR7:CYR9"/>
    <mergeCell ref="CYS7:CYS9"/>
    <mergeCell ref="CYT7:CYT9"/>
    <mergeCell ref="CYI7:CYI9"/>
    <mergeCell ref="CYJ7:CYJ9"/>
    <mergeCell ref="CYK7:CYL7"/>
    <mergeCell ref="CYM7:CYM9"/>
    <mergeCell ref="CYN7:CYN9"/>
    <mergeCell ref="CYC7:CYC9"/>
    <mergeCell ref="CYD7:CYD9"/>
    <mergeCell ref="CYE7:CYE9"/>
    <mergeCell ref="CYF7:CYG7"/>
    <mergeCell ref="CYH7:CYH9"/>
    <mergeCell ref="CXV7:CXW7"/>
    <mergeCell ref="CXX7:CXX9"/>
    <mergeCell ref="CXY7:CXY9"/>
    <mergeCell ref="CXZ7:CXZ9"/>
    <mergeCell ref="CYA7:CYB7"/>
    <mergeCell ref="CXP7:CXP9"/>
    <mergeCell ref="CXQ7:CXR7"/>
    <mergeCell ref="CXS7:CXS9"/>
    <mergeCell ref="CXT7:CXT9"/>
    <mergeCell ref="CXU7:CXU9"/>
    <mergeCell ref="CXJ7:CXJ9"/>
    <mergeCell ref="CXK7:CXK9"/>
    <mergeCell ref="CXL7:CXM7"/>
    <mergeCell ref="CXN7:CXN9"/>
    <mergeCell ref="CXO7:CXO9"/>
    <mergeCell ref="CXD7:CXD9"/>
    <mergeCell ref="CXE7:CXE9"/>
    <mergeCell ref="CXF7:CXF9"/>
    <mergeCell ref="CXG7:CXH7"/>
    <mergeCell ref="CXI7:CXI9"/>
    <mergeCell ref="CWW7:CWX7"/>
    <mergeCell ref="CWY7:CWY9"/>
    <mergeCell ref="CWZ7:CWZ9"/>
    <mergeCell ref="CXA7:CXA9"/>
    <mergeCell ref="CXB7:CXC7"/>
    <mergeCell ref="CWQ7:CWQ9"/>
    <mergeCell ref="CWR7:CWS7"/>
    <mergeCell ref="CWT7:CWT9"/>
    <mergeCell ref="CWU7:CWU9"/>
    <mergeCell ref="CWV7:CWV9"/>
    <mergeCell ref="CWK7:CWK9"/>
    <mergeCell ref="CWL7:CWL9"/>
    <mergeCell ref="CWM7:CWN7"/>
    <mergeCell ref="CWO7:CWO9"/>
    <mergeCell ref="CWP7:CWP9"/>
    <mergeCell ref="CWE7:CWE9"/>
    <mergeCell ref="CWF7:CWF9"/>
    <mergeCell ref="CWG7:CWG9"/>
    <mergeCell ref="CWH7:CWI7"/>
    <mergeCell ref="CWJ7:CWJ9"/>
    <mergeCell ref="CVX7:CVY7"/>
    <mergeCell ref="CVZ7:CVZ9"/>
    <mergeCell ref="CWA7:CWA9"/>
    <mergeCell ref="CWB7:CWB9"/>
    <mergeCell ref="CWC7:CWD7"/>
    <mergeCell ref="CVR7:CVR9"/>
    <mergeCell ref="CVS7:CVT7"/>
    <mergeCell ref="CVU7:CVU9"/>
    <mergeCell ref="CVV7:CVV9"/>
    <mergeCell ref="CVW7:CVW9"/>
    <mergeCell ref="CVL7:CVL9"/>
    <mergeCell ref="CVM7:CVM9"/>
    <mergeCell ref="CVN7:CVO7"/>
    <mergeCell ref="CVP7:CVP9"/>
    <mergeCell ref="CVQ7:CVQ9"/>
    <mergeCell ref="CVF7:CVF9"/>
    <mergeCell ref="CVG7:CVG9"/>
    <mergeCell ref="CVH7:CVH9"/>
    <mergeCell ref="CVI7:CVJ7"/>
    <mergeCell ref="CVK7:CVK9"/>
    <mergeCell ref="CUY7:CUZ7"/>
    <mergeCell ref="CVA7:CVA9"/>
    <mergeCell ref="CVB7:CVB9"/>
    <mergeCell ref="CVC7:CVC9"/>
    <mergeCell ref="CVD7:CVE7"/>
    <mergeCell ref="CUS7:CUS9"/>
    <mergeCell ref="CUT7:CUU7"/>
    <mergeCell ref="CUV7:CUV9"/>
    <mergeCell ref="CUW7:CUW9"/>
    <mergeCell ref="CUX7:CUX9"/>
    <mergeCell ref="CUM7:CUM9"/>
    <mergeCell ref="CUN7:CUN9"/>
    <mergeCell ref="CUO7:CUP7"/>
    <mergeCell ref="CUQ7:CUQ9"/>
    <mergeCell ref="CUR7:CUR9"/>
    <mergeCell ref="CUG7:CUG9"/>
    <mergeCell ref="CUH7:CUH9"/>
    <mergeCell ref="CUI7:CUI9"/>
    <mergeCell ref="CUJ7:CUK7"/>
    <mergeCell ref="CUL7:CUL9"/>
    <mergeCell ref="CTZ7:CUA7"/>
    <mergeCell ref="CUB7:CUB9"/>
    <mergeCell ref="CUC7:CUC9"/>
    <mergeCell ref="CUD7:CUD9"/>
    <mergeCell ref="CUE7:CUF7"/>
    <mergeCell ref="CTT7:CTT9"/>
    <mergeCell ref="CTU7:CTV7"/>
    <mergeCell ref="CTW7:CTW9"/>
    <mergeCell ref="CTX7:CTX9"/>
    <mergeCell ref="CTY7:CTY9"/>
    <mergeCell ref="CTN7:CTN9"/>
    <mergeCell ref="CTO7:CTO9"/>
    <mergeCell ref="CTP7:CTQ7"/>
    <mergeCell ref="CTR7:CTR9"/>
    <mergeCell ref="CTS7:CTS9"/>
    <mergeCell ref="CTH7:CTH9"/>
    <mergeCell ref="CTI7:CTI9"/>
    <mergeCell ref="CTJ7:CTJ9"/>
    <mergeCell ref="CTK7:CTL7"/>
    <mergeCell ref="CTM7:CTM9"/>
    <mergeCell ref="CTA7:CTB7"/>
    <mergeCell ref="CTC7:CTC9"/>
    <mergeCell ref="CTD7:CTD9"/>
    <mergeCell ref="CTE7:CTE9"/>
    <mergeCell ref="CTF7:CTG7"/>
    <mergeCell ref="CSU7:CSU9"/>
    <mergeCell ref="CSV7:CSW7"/>
    <mergeCell ref="CSX7:CSX9"/>
    <mergeCell ref="CSY7:CSY9"/>
    <mergeCell ref="CSZ7:CSZ9"/>
    <mergeCell ref="CSO7:CSO9"/>
    <mergeCell ref="CSP7:CSP9"/>
    <mergeCell ref="CSQ7:CSR7"/>
    <mergeCell ref="CSS7:CSS9"/>
    <mergeCell ref="CST7:CST9"/>
    <mergeCell ref="CSI7:CSI9"/>
    <mergeCell ref="CSJ7:CSJ9"/>
    <mergeCell ref="CSK7:CSK9"/>
    <mergeCell ref="CSL7:CSM7"/>
    <mergeCell ref="CSN7:CSN9"/>
    <mergeCell ref="CSB7:CSC7"/>
    <mergeCell ref="CSD7:CSD9"/>
    <mergeCell ref="CSE7:CSE9"/>
    <mergeCell ref="CSF7:CSF9"/>
    <mergeCell ref="CSG7:CSH7"/>
    <mergeCell ref="CRV7:CRV9"/>
    <mergeCell ref="CRW7:CRX7"/>
    <mergeCell ref="CRY7:CRY9"/>
    <mergeCell ref="CRZ7:CRZ9"/>
    <mergeCell ref="CSA7:CSA9"/>
    <mergeCell ref="CRP7:CRP9"/>
    <mergeCell ref="CRQ7:CRQ9"/>
    <mergeCell ref="CRR7:CRS7"/>
    <mergeCell ref="CRT7:CRT9"/>
    <mergeCell ref="CRU7:CRU9"/>
    <mergeCell ref="CRJ7:CRJ9"/>
    <mergeCell ref="CRK7:CRK9"/>
    <mergeCell ref="CRL7:CRL9"/>
    <mergeCell ref="CRM7:CRN7"/>
    <mergeCell ref="CRO7:CRO9"/>
    <mergeCell ref="CRC7:CRD7"/>
    <mergeCell ref="CRE7:CRE9"/>
    <mergeCell ref="CRF7:CRF9"/>
    <mergeCell ref="CRG7:CRG9"/>
    <mergeCell ref="CRH7:CRI7"/>
    <mergeCell ref="CQW7:CQW9"/>
    <mergeCell ref="CQX7:CQY7"/>
    <mergeCell ref="CQZ7:CQZ9"/>
    <mergeCell ref="CRA7:CRA9"/>
    <mergeCell ref="CRB7:CRB9"/>
    <mergeCell ref="CQQ7:CQQ9"/>
    <mergeCell ref="CQR7:CQR9"/>
    <mergeCell ref="CQS7:CQT7"/>
    <mergeCell ref="CQU7:CQU9"/>
    <mergeCell ref="CQV7:CQV9"/>
    <mergeCell ref="CQK7:CQK9"/>
    <mergeCell ref="CQL7:CQL9"/>
    <mergeCell ref="CQM7:CQM9"/>
    <mergeCell ref="CQN7:CQO7"/>
    <mergeCell ref="CQP7:CQP9"/>
    <mergeCell ref="CQD7:CQE7"/>
    <mergeCell ref="CQF7:CQF9"/>
    <mergeCell ref="CQG7:CQG9"/>
    <mergeCell ref="CQH7:CQH9"/>
    <mergeCell ref="CQI7:CQJ7"/>
    <mergeCell ref="CPX7:CPX9"/>
    <mergeCell ref="CPY7:CPZ7"/>
    <mergeCell ref="CQA7:CQA9"/>
    <mergeCell ref="CQB7:CQB9"/>
    <mergeCell ref="CQC7:CQC9"/>
    <mergeCell ref="CPR7:CPR9"/>
    <mergeCell ref="CPS7:CPS9"/>
    <mergeCell ref="CPT7:CPU7"/>
    <mergeCell ref="CPV7:CPV9"/>
    <mergeCell ref="CPW7:CPW9"/>
    <mergeCell ref="CPL7:CPL9"/>
    <mergeCell ref="CPM7:CPM9"/>
    <mergeCell ref="CPN7:CPN9"/>
    <mergeCell ref="CPO7:CPP7"/>
    <mergeCell ref="CPQ7:CPQ9"/>
    <mergeCell ref="CPE7:CPF7"/>
    <mergeCell ref="CPG7:CPG9"/>
    <mergeCell ref="CPH7:CPH9"/>
    <mergeCell ref="CPI7:CPI9"/>
    <mergeCell ref="CPJ7:CPK7"/>
    <mergeCell ref="COY7:COY9"/>
    <mergeCell ref="COZ7:CPA7"/>
    <mergeCell ref="CPB7:CPB9"/>
    <mergeCell ref="CPC7:CPC9"/>
    <mergeCell ref="CPD7:CPD9"/>
    <mergeCell ref="COS7:COS9"/>
    <mergeCell ref="COT7:COT9"/>
    <mergeCell ref="COU7:COV7"/>
    <mergeCell ref="COW7:COW9"/>
    <mergeCell ref="COX7:COX9"/>
    <mergeCell ref="COM7:COM9"/>
    <mergeCell ref="CON7:CON9"/>
    <mergeCell ref="COO7:COO9"/>
    <mergeCell ref="COP7:COQ7"/>
    <mergeCell ref="COR7:COR9"/>
    <mergeCell ref="COF7:COG7"/>
    <mergeCell ref="COH7:COH9"/>
    <mergeCell ref="COI7:COI9"/>
    <mergeCell ref="COJ7:COJ9"/>
    <mergeCell ref="COK7:COL7"/>
    <mergeCell ref="CNZ7:CNZ9"/>
    <mergeCell ref="COA7:COB7"/>
    <mergeCell ref="COC7:COC9"/>
    <mergeCell ref="COD7:COD9"/>
    <mergeCell ref="COE7:COE9"/>
    <mergeCell ref="CNT7:CNT9"/>
    <mergeCell ref="CNU7:CNU9"/>
    <mergeCell ref="CNV7:CNW7"/>
    <mergeCell ref="CNX7:CNX9"/>
    <mergeCell ref="CNY7:CNY9"/>
    <mergeCell ref="CNN7:CNN9"/>
    <mergeCell ref="CNO7:CNO9"/>
    <mergeCell ref="CNP7:CNP9"/>
    <mergeCell ref="CNQ7:CNR7"/>
    <mergeCell ref="CNS7:CNS9"/>
    <mergeCell ref="CNG7:CNH7"/>
    <mergeCell ref="CNI7:CNI9"/>
    <mergeCell ref="CNJ7:CNJ9"/>
    <mergeCell ref="CNK7:CNK9"/>
    <mergeCell ref="CNL7:CNM7"/>
    <mergeCell ref="CNA7:CNA9"/>
    <mergeCell ref="CNB7:CNC7"/>
    <mergeCell ref="CND7:CND9"/>
    <mergeCell ref="CNE7:CNE9"/>
    <mergeCell ref="CNF7:CNF9"/>
    <mergeCell ref="CMU7:CMU9"/>
    <mergeCell ref="CMV7:CMV9"/>
    <mergeCell ref="CMW7:CMX7"/>
    <mergeCell ref="CMY7:CMY9"/>
    <mergeCell ref="CMZ7:CMZ9"/>
    <mergeCell ref="CMO7:CMO9"/>
    <mergeCell ref="CMP7:CMP9"/>
    <mergeCell ref="CMQ7:CMQ9"/>
    <mergeCell ref="CMR7:CMS7"/>
    <mergeCell ref="CMT7:CMT9"/>
    <mergeCell ref="CMH7:CMI7"/>
    <mergeCell ref="CMJ7:CMJ9"/>
    <mergeCell ref="CMK7:CMK9"/>
    <mergeCell ref="CML7:CML9"/>
    <mergeCell ref="CMM7:CMN7"/>
    <mergeCell ref="CMB7:CMB9"/>
    <mergeCell ref="CMC7:CMD7"/>
    <mergeCell ref="CME7:CME9"/>
    <mergeCell ref="CMF7:CMF9"/>
    <mergeCell ref="CMG7:CMG9"/>
    <mergeCell ref="CLV7:CLV9"/>
    <mergeCell ref="CLW7:CLW9"/>
    <mergeCell ref="CLX7:CLY7"/>
    <mergeCell ref="CLZ7:CLZ9"/>
    <mergeCell ref="CMA7:CMA9"/>
    <mergeCell ref="CLP7:CLP9"/>
    <mergeCell ref="CLQ7:CLQ9"/>
    <mergeCell ref="CLR7:CLR9"/>
    <mergeCell ref="CLS7:CLT7"/>
    <mergeCell ref="CLU7:CLU9"/>
    <mergeCell ref="CLI7:CLJ7"/>
    <mergeCell ref="CLK7:CLK9"/>
    <mergeCell ref="CLL7:CLL9"/>
    <mergeCell ref="CLM7:CLM9"/>
    <mergeCell ref="CLN7:CLO7"/>
    <mergeCell ref="CLC7:CLC9"/>
    <mergeCell ref="CLD7:CLE7"/>
    <mergeCell ref="CLF7:CLF9"/>
    <mergeCell ref="CLG7:CLG9"/>
    <mergeCell ref="CLH7:CLH9"/>
    <mergeCell ref="CKW7:CKW9"/>
    <mergeCell ref="CKX7:CKX9"/>
    <mergeCell ref="CKY7:CKZ7"/>
    <mergeCell ref="CLA7:CLA9"/>
    <mergeCell ref="CLB7:CLB9"/>
    <mergeCell ref="CKQ7:CKQ9"/>
    <mergeCell ref="CKR7:CKR9"/>
    <mergeCell ref="CKS7:CKS9"/>
    <mergeCell ref="CKT7:CKU7"/>
    <mergeCell ref="CKV7:CKV9"/>
    <mergeCell ref="CKJ7:CKK7"/>
    <mergeCell ref="CKL7:CKL9"/>
    <mergeCell ref="CKM7:CKM9"/>
    <mergeCell ref="CKN7:CKN9"/>
    <mergeCell ref="CKO7:CKP7"/>
    <mergeCell ref="CKD7:CKD9"/>
    <mergeCell ref="CKE7:CKF7"/>
    <mergeCell ref="CKG7:CKG9"/>
    <mergeCell ref="CKH7:CKH9"/>
    <mergeCell ref="CKI7:CKI9"/>
    <mergeCell ref="CJX7:CJX9"/>
    <mergeCell ref="CJY7:CJY9"/>
    <mergeCell ref="CJZ7:CKA7"/>
    <mergeCell ref="CKB7:CKB9"/>
    <mergeCell ref="CKC7:CKC9"/>
    <mergeCell ref="CJR7:CJR9"/>
    <mergeCell ref="CJS7:CJS9"/>
    <mergeCell ref="CJT7:CJT9"/>
    <mergeCell ref="CJU7:CJV7"/>
    <mergeCell ref="CJW7:CJW9"/>
    <mergeCell ref="CJK7:CJL7"/>
    <mergeCell ref="CJM7:CJM9"/>
    <mergeCell ref="CJN7:CJN9"/>
    <mergeCell ref="CJO7:CJO9"/>
    <mergeCell ref="CJP7:CJQ7"/>
    <mergeCell ref="CJE7:CJE9"/>
    <mergeCell ref="CJF7:CJG7"/>
    <mergeCell ref="CJH7:CJH9"/>
    <mergeCell ref="CJI7:CJI9"/>
    <mergeCell ref="CJJ7:CJJ9"/>
    <mergeCell ref="CIY7:CIY9"/>
    <mergeCell ref="CIZ7:CIZ9"/>
    <mergeCell ref="CJA7:CJB7"/>
    <mergeCell ref="CJC7:CJC9"/>
    <mergeCell ref="CJD7:CJD9"/>
    <mergeCell ref="CIS7:CIS9"/>
    <mergeCell ref="CIT7:CIT9"/>
    <mergeCell ref="CIU7:CIU9"/>
    <mergeCell ref="CIV7:CIW7"/>
    <mergeCell ref="CIX7:CIX9"/>
    <mergeCell ref="CIL7:CIM7"/>
    <mergeCell ref="CIN7:CIN9"/>
    <mergeCell ref="CIO7:CIO9"/>
    <mergeCell ref="CIP7:CIP9"/>
    <mergeCell ref="CIQ7:CIR7"/>
    <mergeCell ref="CIF7:CIF9"/>
    <mergeCell ref="CIG7:CIH7"/>
    <mergeCell ref="CII7:CII9"/>
    <mergeCell ref="CIJ7:CIJ9"/>
    <mergeCell ref="CIK7:CIK9"/>
    <mergeCell ref="CHZ7:CHZ9"/>
    <mergeCell ref="CIA7:CIA9"/>
    <mergeCell ref="CIB7:CIC7"/>
    <mergeCell ref="CID7:CID9"/>
    <mergeCell ref="CIE7:CIE9"/>
    <mergeCell ref="CHT7:CHT9"/>
    <mergeCell ref="CHU7:CHU9"/>
    <mergeCell ref="CHV7:CHV9"/>
    <mergeCell ref="CHW7:CHX7"/>
    <mergeCell ref="CHY7:CHY9"/>
    <mergeCell ref="CHM7:CHN7"/>
    <mergeCell ref="CHO7:CHO9"/>
    <mergeCell ref="CHP7:CHP9"/>
    <mergeCell ref="CHQ7:CHQ9"/>
    <mergeCell ref="CHR7:CHS7"/>
    <mergeCell ref="CHG7:CHG9"/>
    <mergeCell ref="CHH7:CHI7"/>
    <mergeCell ref="CHJ7:CHJ9"/>
    <mergeCell ref="CHK7:CHK9"/>
    <mergeCell ref="CHL7:CHL9"/>
    <mergeCell ref="CHA7:CHA9"/>
    <mergeCell ref="CHB7:CHB9"/>
    <mergeCell ref="CHC7:CHD7"/>
    <mergeCell ref="CHE7:CHE9"/>
    <mergeCell ref="CHF7:CHF9"/>
    <mergeCell ref="CGU7:CGU9"/>
    <mergeCell ref="CGV7:CGV9"/>
    <mergeCell ref="CGW7:CGW9"/>
    <mergeCell ref="CGX7:CGY7"/>
    <mergeCell ref="CGZ7:CGZ9"/>
    <mergeCell ref="CGN7:CGO7"/>
    <mergeCell ref="CGP7:CGP9"/>
    <mergeCell ref="CGQ7:CGQ9"/>
    <mergeCell ref="CGR7:CGR9"/>
    <mergeCell ref="CGS7:CGT7"/>
    <mergeCell ref="CGH7:CGH9"/>
    <mergeCell ref="CGI7:CGJ7"/>
    <mergeCell ref="CGK7:CGK9"/>
    <mergeCell ref="CGL7:CGL9"/>
    <mergeCell ref="CGM7:CGM9"/>
    <mergeCell ref="CGB7:CGB9"/>
    <mergeCell ref="CGC7:CGC9"/>
    <mergeCell ref="CGD7:CGE7"/>
    <mergeCell ref="CGF7:CGF9"/>
    <mergeCell ref="CGG7:CGG9"/>
    <mergeCell ref="CFV7:CFV9"/>
    <mergeCell ref="CFW7:CFW9"/>
    <mergeCell ref="CFX7:CFX9"/>
    <mergeCell ref="CFY7:CFZ7"/>
    <mergeCell ref="CGA7:CGA9"/>
    <mergeCell ref="CFO7:CFP7"/>
    <mergeCell ref="CFQ7:CFQ9"/>
    <mergeCell ref="CFR7:CFR9"/>
    <mergeCell ref="CFS7:CFS9"/>
    <mergeCell ref="CFT7:CFU7"/>
    <mergeCell ref="CFI7:CFI9"/>
    <mergeCell ref="CFJ7:CFK7"/>
    <mergeCell ref="CFL7:CFL9"/>
    <mergeCell ref="CFM7:CFM9"/>
    <mergeCell ref="CFN7:CFN9"/>
    <mergeCell ref="CFC7:CFC9"/>
    <mergeCell ref="CFD7:CFD9"/>
    <mergeCell ref="CFE7:CFF7"/>
    <mergeCell ref="CFG7:CFG9"/>
    <mergeCell ref="CFH7:CFH9"/>
    <mergeCell ref="CEW7:CEW9"/>
    <mergeCell ref="CEX7:CEX9"/>
    <mergeCell ref="CEY7:CEY9"/>
    <mergeCell ref="CEZ7:CFA7"/>
    <mergeCell ref="CFB7:CFB9"/>
    <mergeCell ref="CEP7:CEQ7"/>
    <mergeCell ref="CER7:CER9"/>
    <mergeCell ref="CES7:CES9"/>
    <mergeCell ref="CET7:CET9"/>
    <mergeCell ref="CEU7:CEV7"/>
    <mergeCell ref="CEJ7:CEJ9"/>
    <mergeCell ref="CEK7:CEL7"/>
    <mergeCell ref="CEM7:CEM9"/>
    <mergeCell ref="CEN7:CEN9"/>
    <mergeCell ref="CEO7:CEO9"/>
    <mergeCell ref="CED7:CED9"/>
    <mergeCell ref="CEE7:CEE9"/>
    <mergeCell ref="CEF7:CEG7"/>
    <mergeCell ref="CEH7:CEH9"/>
    <mergeCell ref="CEI7:CEI9"/>
    <mergeCell ref="CDX7:CDX9"/>
    <mergeCell ref="CDY7:CDY9"/>
    <mergeCell ref="CDZ7:CDZ9"/>
    <mergeCell ref="CEA7:CEB7"/>
    <mergeCell ref="CEC7:CEC9"/>
    <mergeCell ref="CDQ7:CDR7"/>
    <mergeCell ref="CDS7:CDS9"/>
    <mergeCell ref="CDT7:CDT9"/>
    <mergeCell ref="CDU7:CDU9"/>
    <mergeCell ref="CDV7:CDW7"/>
    <mergeCell ref="CDK7:CDK9"/>
    <mergeCell ref="CDL7:CDM7"/>
    <mergeCell ref="CDN7:CDN9"/>
    <mergeCell ref="CDO7:CDO9"/>
    <mergeCell ref="CDP7:CDP9"/>
    <mergeCell ref="CDE7:CDE9"/>
    <mergeCell ref="CDF7:CDF9"/>
    <mergeCell ref="CDG7:CDH7"/>
    <mergeCell ref="CDI7:CDI9"/>
    <mergeCell ref="CDJ7:CDJ9"/>
    <mergeCell ref="CCY7:CCY9"/>
    <mergeCell ref="CCZ7:CCZ9"/>
    <mergeCell ref="CDA7:CDA9"/>
    <mergeCell ref="CDB7:CDC7"/>
    <mergeCell ref="CDD7:CDD9"/>
    <mergeCell ref="CCR7:CCS7"/>
    <mergeCell ref="CCT7:CCT9"/>
    <mergeCell ref="CCU7:CCU9"/>
    <mergeCell ref="CCV7:CCV9"/>
    <mergeCell ref="CCW7:CCX7"/>
    <mergeCell ref="CCL7:CCL9"/>
    <mergeCell ref="CCM7:CCN7"/>
    <mergeCell ref="CCO7:CCO9"/>
    <mergeCell ref="CCP7:CCP9"/>
    <mergeCell ref="CCQ7:CCQ9"/>
    <mergeCell ref="CCF7:CCF9"/>
    <mergeCell ref="CCG7:CCG9"/>
    <mergeCell ref="CCH7:CCI7"/>
    <mergeCell ref="CCJ7:CCJ9"/>
    <mergeCell ref="CCK7:CCK9"/>
    <mergeCell ref="CBZ7:CBZ9"/>
    <mergeCell ref="CCA7:CCA9"/>
    <mergeCell ref="CCB7:CCB9"/>
    <mergeCell ref="CCC7:CCD7"/>
    <mergeCell ref="CCE7:CCE9"/>
    <mergeCell ref="CBS7:CBT7"/>
    <mergeCell ref="CBU7:CBU9"/>
    <mergeCell ref="CBV7:CBV9"/>
    <mergeCell ref="CBW7:CBW9"/>
    <mergeCell ref="CBX7:CBY7"/>
    <mergeCell ref="CBM7:CBM9"/>
    <mergeCell ref="CBN7:CBO7"/>
    <mergeCell ref="CBP7:CBP9"/>
    <mergeCell ref="CBQ7:CBQ9"/>
    <mergeCell ref="CBR7:CBR9"/>
    <mergeCell ref="CBG7:CBG9"/>
    <mergeCell ref="CBH7:CBH9"/>
    <mergeCell ref="CBI7:CBJ7"/>
    <mergeCell ref="CBK7:CBK9"/>
    <mergeCell ref="CBL7:CBL9"/>
    <mergeCell ref="CBA7:CBA9"/>
    <mergeCell ref="CBB7:CBB9"/>
    <mergeCell ref="CBC7:CBC9"/>
    <mergeCell ref="CBD7:CBE7"/>
    <mergeCell ref="CBF7:CBF9"/>
    <mergeCell ref="CAT7:CAU7"/>
    <mergeCell ref="CAV7:CAV9"/>
    <mergeCell ref="CAW7:CAW9"/>
    <mergeCell ref="CAX7:CAX9"/>
    <mergeCell ref="CAY7:CAZ7"/>
    <mergeCell ref="CAN7:CAN9"/>
    <mergeCell ref="CAO7:CAP7"/>
    <mergeCell ref="CAQ7:CAQ9"/>
    <mergeCell ref="CAR7:CAR9"/>
    <mergeCell ref="CAS7:CAS9"/>
    <mergeCell ref="CAH7:CAH9"/>
    <mergeCell ref="CAI7:CAI9"/>
    <mergeCell ref="CAJ7:CAK7"/>
    <mergeCell ref="CAL7:CAL9"/>
    <mergeCell ref="CAM7:CAM9"/>
    <mergeCell ref="CAB7:CAB9"/>
    <mergeCell ref="CAC7:CAC9"/>
    <mergeCell ref="CAD7:CAD9"/>
    <mergeCell ref="CAE7:CAF7"/>
    <mergeCell ref="CAG7:CAG9"/>
    <mergeCell ref="BZU7:BZV7"/>
    <mergeCell ref="BZW7:BZW9"/>
    <mergeCell ref="BZX7:BZX9"/>
    <mergeCell ref="BZY7:BZY9"/>
    <mergeCell ref="BZZ7:CAA7"/>
    <mergeCell ref="BZO7:BZO9"/>
    <mergeCell ref="BZP7:BZQ7"/>
    <mergeCell ref="BZR7:BZR9"/>
    <mergeCell ref="BZS7:BZS9"/>
    <mergeCell ref="BZT7:BZT9"/>
    <mergeCell ref="BZI7:BZI9"/>
    <mergeCell ref="BZJ7:BZJ9"/>
    <mergeCell ref="BZK7:BZL7"/>
    <mergeCell ref="BZM7:BZM9"/>
    <mergeCell ref="BZN7:BZN9"/>
    <mergeCell ref="BZC7:BZC9"/>
    <mergeCell ref="BZD7:BZD9"/>
    <mergeCell ref="BZE7:BZE9"/>
    <mergeCell ref="BZF7:BZG7"/>
    <mergeCell ref="BZH7:BZH9"/>
    <mergeCell ref="BYV7:BYW7"/>
    <mergeCell ref="BYX7:BYX9"/>
    <mergeCell ref="BYY7:BYY9"/>
    <mergeCell ref="BYZ7:BYZ9"/>
    <mergeCell ref="BZA7:BZB7"/>
    <mergeCell ref="BYP7:BYP9"/>
    <mergeCell ref="BYQ7:BYR7"/>
    <mergeCell ref="BYS7:BYS9"/>
    <mergeCell ref="BYT7:BYT9"/>
    <mergeCell ref="BYU7:BYU9"/>
    <mergeCell ref="BYJ7:BYJ9"/>
    <mergeCell ref="BYK7:BYK9"/>
    <mergeCell ref="BYL7:BYM7"/>
    <mergeCell ref="BYN7:BYN9"/>
    <mergeCell ref="BYO7:BYO9"/>
    <mergeCell ref="BYD7:BYD9"/>
    <mergeCell ref="BYE7:BYE9"/>
    <mergeCell ref="BYF7:BYF9"/>
    <mergeCell ref="BYG7:BYH7"/>
    <mergeCell ref="BYI7:BYI9"/>
    <mergeCell ref="BXW7:BXX7"/>
    <mergeCell ref="BXY7:BXY9"/>
    <mergeCell ref="BXZ7:BXZ9"/>
    <mergeCell ref="BYA7:BYA9"/>
    <mergeCell ref="BYB7:BYC7"/>
    <mergeCell ref="BXQ7:BXQ9"/>
    <mergeCell ref="BXR7:BXS7"/>
    <mergeCell ref="BXT7:BXT9"/>
    <mergeCell ref="BXU7:BXU9"/>
    <mergeCell ref="BXV7:BXV9"/>
    <mergeCell ref="BXK7:BXK9"/>
    <mergeCell ref="BXL7:BXL9"/>
    <mergeCell ref="BXM7:BXN7"/>
    <mergeCell ref="BXO7:BXO9"/>
    <mergeCell ref="BXP7:BXP9"/>
    <mergeCell ref="BXE7:BXE9"/>
    <mergeCell ref="BXF7:BXF9"/>
    <mergeCell ref="BXG7:BXG9"/>
    <mergeCell ref="BXH7:BXI7"/>
    <mergeCell ref="BXJ7:BXJ9"/>
    <mergeCell ref="BWX7:BWY7"/>
    <mergeCell ref="BWZ7:BWZ9"/>
    <mergeCell ref="BXA7:BXA9"/>
    <mergeCell ref="BXB7:BXB9"/>
    <mergeCell ref="BXC7:BXD7"/>
    <mergeCell ref="BWR7:BWR9"/>
    <mergeCell ref="BWS7:BWT7"/>
    <mergeCell ref="BWU7:BWU9"/>
    <mergeCell ref="BWV7:BWV9"/>
    <mergeCell ref="BWW7:BWW9"/>
    <mergeCell ref="BWL7:BWL9"/>
    <mergeCell ref="BWM7:BWM9"/>
    <mergeCell ref="BWN7:BWO7"/>
    <mergeCell ref="BWP7:BWP9"/>
    <mergeCell ref="BWQ7:BWQ9"/>
    <mergeCell ref="BWF7:BWF9"/>
    <mergeCell ref="BWG7:BWG9"/>
    <mergeCell ref="BWH7:BWH9"/>
    <mergeCell ref="BWI7:BWJ7"/>
    <mergeCell ref="BWK7:BWK9"/>
    <mergeCell ref="BVY7:BVZ7"/>
    <mergeCell ref="BWA7:BWA9"/>
    <mergeCell ref="BWB7:BWB9"/>
    <mergeCell ref="BWC7:BWC9"/>
    <mergeCell ref="BWD7:BWE7"/>
    <mergeCell ref="BVS7:BVS9"/>
    <mergeCell ref="BVT7:BVU7"/>
    <mergeCell ref="BVV7:BVV9"/>
    <mergeCell ref="BVW7:BVW9"/>
    <mergeCell ref="BVX7:BVX9"/>
    <mergeCell ref="BVM7:BVM9"/>
    <mergeCell ref="BVN7:BVN9"/>
    <mergeCell ref="BVO7:BVP7"/>
    <mergeCell ref="BVQ7:BVQ9"/>
    <mergeCell ref="BVR7:BVR9"/>
    <mergeCell ref="BVG7:BVG9"/>
    <mergeCell ref="BVH7:BVH9"/>
    <mergeCell ref="BVI7:BVI9"/>
    <mergeCell ref="BVJ7:BVK7"/>
    <mergeCell ref="BVL7:BVL9"/>
    <mergeCell ref="BUZ7:BVA7"/>
    <mergeCell ref="BVB7:BVB9"/>
    <mergeCell ref="BVC7:BVC9"/>
    <mergeCell ref="BVD7:BVD9"/>
    <mergeCell ref="BVE7:BVF7"/>
    <mergeCell ref="BUT7:BUT9"/>
    <mergeCell ref="BUU7:BUV7"/>
    <mergeCell ref="BUW7:BUW9"/>
    <mergeCell ref="BUX7:BUX9"/>
    <mergeCell ref="BUY7:BUY9"/>
    <mergeCell ref="BUN7:BUN9"/>
    <mergeCell ref="BUO7:BUO9"/>
    <mergeCell ref="BUP7:BUQ7"/>
    <mergeCell ref="BUR7:BUR9"/>
    <mergeCell ref="BUS7:BUS9"/>
    <mergeCell ref="BUH7:BUH9"/>
    <mergeCell ref="BUI7:BUI9"/>
    <mergeCell ref="BUJ7:BUJ9"/>
    <mergeCell ref="BUK7:BUL7"/>
    <mergeCell ref="BUM7:BUM9"/>
    <mergeCell ref="BUA7:BUB7"/>
    <mergeCell ref="BUC7:BUC9"/>
    <mergeCell ref="BUD7:BUD9"/>
    <mergeCell ref="BUE7:BUE9"/>
    <mergeCell ref="BUF7:BUG7"/>
    <mergeCell ref="BTU7:BTU9"/>
    <mergeCell ref="BTV7:BTW7"/>
    <mergeCell ref="BTX7:BTX9"/>
    <mergeCell ref="BTY7:BTY9"/>
    <mergeCell ref="BTZ7:BTZ9"/>
    <mergeCell ref="BTO7:BTO9"/>
    <mergeCell ref="BTP7:BTP9"/>
    <mergeCell ref="BTQ7:BTR7"/>
    <mergeCell ref="BTS7:BTS9"/>
    <mergeCell ref="BTT7:BTT9"/>
    <mergeCell ref="BTI7:BTI9"/>
    <mergeCell ref="BTJ7:BTJ9"/>
    <mergeCell ref="BTK7:BTK9"/>
    <mergeCell ref="BTL7:BTM7"/>
    <mergeCell ref="BTN7:BTN9"/>
    <mergeCell ref="BTB7:BTC7"/>
    <mergeCell ref="BTD7:BTD9"/>
    <mergeCell ref="BTE7:BTE9"/>
    <mergeCell ref="BTF7:BTF9"/>
    <mergeCell ref="BTG7:BTH7"/>
    <mergeCell ref="BSV7:BSV9"/>
    <mergeCell ref="BSW7:BSX7"/>
    <mergeCell ref="BSY7:BSY9"/>
    <mergeCell ref="BSZ7:BSZ9"/>
    <mergeCell ref="BTA7:BTA9"/>
    <mergeCell ref="BSP7:BSP9"/>
    <mergeCell ref="BSQ7:BSQ9"/>
    <mergeCell ref="BSR7:BSS7"/>
    <mergeCell ref="BST7:BST9"/>
    <mergeCell ref="BSU7:BSU9"/>
    <mergeCell ref="BSJ7:BSJ9"/>
    <mergeCell ref="BSK7:BSK9"/>
    <mergeCell ref="BSL7:BSL9"/>
    <mergeCell ref="BSM7:BSN7"/>
    <mergeCell ref="BSO7:BSO9"/>
    <mergeCell ref="BSC7:BSD7"/>
    <mergeCell ref="BSE7:BSE9"/>
    <mergeCell ref="BSF7:BSF9"/>
    <mergeCell ref="BSG7:BSG9"/>
    <mergeCell ref="BSH7:BSI7"/>
    <mergeCell ref="BRW7:BRW9"/>
    <mergeCell ref="BRX7:BRY7"/>
    <mergeCell ref="BRZ7:BRZ9"/>
    <mergeCell ref="BSA7:BSA9"/>
    <mergeCell ref="BSB7:BSB9"/>
    <mergeCell ref="BRQ7:BRQ9"/>
    <mergeCell ref="BRR7:BRR9"/>
    <mergeCell ref="BRS7:BRT7"/>
    <mergeCell ref="BRU7:BRU9"/>
    <mergeCell ref="BRV7:BRV9"/>
    <mergeCell ref="BRK7:BRK9"/>
    <mergeCell ref="BRL7:BRL9"/>
    <mergeCell ref="BRM7:BRM9"/>
    <mergeCell ref="BRN7:BRO7"/>
    <mergeCell ref="BRP7:BRP9"/>
    <mergeCell ref="BRD7:BRE7"/>
    <mergeCell ref="BRF7:BRF9"/>
    <mergeCell ref="BRG7:BRG9"/>
    <mergeCell ref="BRH7:BRH9"/>
    <mergeCell ref="BRI7:BRJ7"/>
    <mergeCell ref="BQX7:BQX9"/>
    <mergeCell ref="BQY7:BQZ7"/>
    <mergeCell ref="BRA7:BRA9"/>
    <mergeCell ref="BRB7:BRB9"/>
    <mergeCell ref="BRC7:BRC9"/>
    <mergeCell ref="BQR7:BQR9"/>
    <mergeCell ref="BQS7:BQS9"/>
    <mergeCell ref="BQT7:BQU7"/>
    <mergeCell ref="BQV7:BQV9"/>
    <mergeCell ref="BQW7:BQW9"/>
    <mergeCell ref="BQL7:BQL9"/>
    <mergeCell ref="BQM7:BQM9"/>
    <mergeCell ref="BQN7:BQN9"/>
    <mergeCell ref="BQO7:BQP7"/>
    <mergeCell ref="BQQ7:BQQ9"/>
    <mergeCell ref="BQE7:BQF7"/>
    <mergeCell ref="BQG7:BQG9"/>
    <mergeCell ref="BQH7:BQH9"/>
    <mergeCell ref="BQI7:BQI9"/>
    <mergeCell ref="BQJ7:BQK7"/>
    <mergeCell ref="BPY7:BPY9"/>
    <mergeCell ref="BPZ7:BQA7"/>
    <mergeCell ref="BQB7:BQB9"/>
    <mergeCell ref="BQC7:BQC9"/>
    <mergeCell ref="BQD7:BQD9"/>
    <mergeCell ref="BPS7:BPS9"/>
    <mergeCell ref="BPT7:BPT9"/>
    <mergeCell ref="BPU7:BPV7"/>
    <mergeCell ref="BPW7:BPW9"/>
    <mergeCell ref="BPX7:BPX9"/>
    <mergeCell ref="BPM7:BPM9"/>
    <mergeCell ref="BPN7:BPN9"/>
    <mergeCell ref="BPO7:BPO9"/>
    <mergeCell ref="BPP7:BPQ7"/>
    <mergeCell ref="BPR7:BPR9"/>
    <mergeCell ref="BPF7:BPG7"/>
    <mergeCell ref="BPH7:BPH9"/>
    <mergeCell ref="BPI7:BPI9"/>
    <mergeCell ref="BPJ7:BPJ9"/>
    <mergeCell ref="BPK7:BPL7"/>
    <mergeCell ref="BOZ7:BOZ9"/>
    <mergeCell ref="BPA7:BPB7"/>
    <mergeCell ref="BPC7:BPC9"/>
    <mergeCell ref="BPD7:BPD9"/>
    <mergeCell ref="BPE7:BPE9"/>
    <mergeCell ref="BOT7:BOT9"/>
    <mergeCell ref="BOU7:BOU9"/>
    <mergeCell ref="BOV7:BOW7"/>
    <mergeCell ref="BOX7:BOX9"/>
    <mergeCell ref="BOY7:BOY9"/>
    <mergeCell ref="BON7:BON9"/>
    <mergeCell ref="BOO7:BOO9"/>
    <mergeCell ref="BOP7:BOP9"/>
    <mergeCell ref="BOQ7:BOR7"/>
    <mergeCell ref="BOS7:BOS9"/>
    <mergeCell ref="BOG7:BOH7"/>
    <mergeCell ref="BOI7:BOI9"/>
    <mergeCell ref="BOJ7:BOJ9"/>
    <mergeCell ref="BOK7:BOK9"/>
    <mergeCell ref="BOL7:BOM7"/>
    <mergeCell ref="BOA7:BOA9"/>
    <mergeCell ref="BOB7:BOC7"/>
    <mergeCell ref="BOD7:BOD9"/>
    <mergeCell ref="BOE7:BOE9"/>
    <mergeCell ref="BOF7:BOF9"/>
    <mergeCell ref="BNU7:BNU9"/>
    <mergeCell ref="BNV7:BNV9"/>
    <mergeCell ref="BNW7:BNX7"/>
    <mergeCell ref="BNY7:BNY9"/>
    <mergeCell ref="BNZ7:BNZ9"/>
    <mergeCell ref="BNO7:BNO9"/>
    <mergeCell ref="BNP7:BNP9"/>
    <mergeCell ref="BNQ7:BNQ9"/>
    <mergeCell ref="BNR7:BNS7"/>
    <mergeCell ref="BNT7:BNT9"/>
    <mergeCell ref="BNH7:BNI7"/>
    <mergeCell ref="BNJ7:BNJ9"/>
    <mergeCell ref="BNK7:BNK9"/>
    <mergeCell ref="BNL7:BNL9"/>
    <mergeCell ref="BNM7:BNN7"/>
    <mergeCell ref="BNB7:BNB9"/>
    <mergeCell ref="BNC7:BND7"/>
    <mergeCell ref="BNE7:BNE9"/>
    <mergeCell ref="BNF7:BNF9"/>
    <mergeCell ref="BNG7:BNG9"/>
    <mergeCell ref="BMV7:BMV9"/>
    <mergeCell ref="BMW7:BMW9"/>
    <mergeCell ref="BMX7:BMY7"/>
    <mergeCell ref="BMZ7:BMZ9"/>
    <mergeCell ref="BNA7:BNA9"/>
    <mergeCell ref="BMP7:BMP9"/>
    <mergeCell ref="BMQ7:BMQ9"/>
    <mergeCell ref="BMR7:BMR9"/>
    <mergeCell ref="BMS7:BMT7"/>
    <mergeCell ref="BMU7:BMU9"/>
    <mergeCell ref="BMI7:BMJ7"/>
    <mergeCell ref="BMK7:BMK9"/>
    <mergeCell ref="BML7:BML9"/>
    <mergeCell ref="BMM7:BMM9"/>
    <mergeCell ref="BMN7:BMO7"/>
    <mergeCell ref="BMC7:BMC9"/>
    <mergeCell ref="BMD7:BME7"/>
    <mergeCell ref="BMF7:BMF9"/>
    <mergeCell ref="BMG7:BMG9"/>
    <mergeCell ref="BMH7:BMH9"/>
    <mergeCell ref="BLW7:BLW9"/>
    <mergeCell ref="BLX7:BLX9"/>
    <mergeCell ref="BLY7:BLZ7"/>
    <mergeCell ref="BMA7:BMA9"/>
    <mergeCell ref="BMB7:BMB9"/>
    <mergeCell ref="BLQ7:BLQ9"/>
    <mergeCell ref="BLR7:BLR9"/>
    <mergeCell ref="BLS7:BLS9"/>
    <mergeCell ref="BLT7:BLU7"/>
    <mergeCell ref="BLV7:BLV9"/>
    <mergeCell ref="BLJ7:BLK7"/>
    <mergeCell ref="BLL7:BLL9"/>
    <mergeCell ref="BLM7:BLM9"/>
    <mergeCell ref="BLN7:BLN9"/>
    <mergeCell ref="BLO7:BLP7"/>
    <mergeCell ref="BLD7:BLD9"/>
    <mergeCell ref="BLE7:BLF7"/>
    <mergeCell ref="BLG7:BLG9"/>
    <mergeCell ref="BLH7:BLH9"/>
    <mergeCell ref="BLI7:BLI9"/>
    <mergeCell ref="BKX7:BKX9"/>
    <mergeCell ref="BKY7:BKY9"/>
    <mergeCell ref="BKZ7:BLA7"/>
    <mergeCell ref="BLB7:BLB9"/>
    <mergeCell ref="BLC7:BLC9"/>
    <mergeCell ref="BKR7:BKR9"/>
    <mergeCell ref="BKS7:BKS9"/>
    <mergeCell ref="BKT7:BKT9"/>
    <mergeCell ref="BKU7:BKV7"/>
    <mergeCell ref="BKW7:BKW9"/>
    <mergeCell ref="BKK7:BKL7"/>
    <mergeCell ref="BKM7:BKM9"/>
    <mergeCell ref="BKN7:BKN9"/>
    <mergeCell ref="BKO7:BKO9"/>
    <mergeCell ref="BKP7:BKQ7"/>
    <mergeCell ref="BKE7:BKE9"/>
    <mergeCell ref="BKF7:BKG7"/>
    <mergeCell ref="BKH7:BKH9"/>
    <mergeCell ref="BKI7:BKI9"/>
    <mergeCell ref="BKJ7:BKJ9"/>
    <mergeCell ref="BJY7:BJY9"/>
    <mergeCell ref="BJZ7:BJZ9"/>
    <mergeCell ref="BKA7:BKB7"/>
    <mergeCell ref="BKC7:BKC9"/>
    <mergeCell ref="BKD7:BKD9"/>
    <mergeCell ref="BJS7:BJS9"/>
    <mergeCell ref="BJT7:BJT9"/>
    <mergeCell ref="BJU7:BJU9"/>
    <mergeCell ref="BJV7:BJW7"/>
    <mergeCell ref="BJX7:BJX9"/>
    <mergeCell ref="BJL7:BJM7"/>
    <mergeCell ref="BJN7:BJN9"/>
    <mergeCell ref="BJO7:BJO9"/>
    <mergeCell ref="BJP7:BJP9"/>
    <mergeCell ref="BJQ7:BJR7"/>
    <mergeCell ref="BJF7:BJF9"/>
    <mergeCell ref="BJG7:BJH7"/>
    <mergeCell ref="BJI7:BJI9"/>
    <mergeCell ref="BJJ7:BJJ9"/>
    <mergeCell ref="BJK7:BJK9"/>
    <mergeCell ref="BIZ7:BIZ9"/>
    <mergeCell ref="BJA7:BJA9"/>
    <mergeCell ref="BJB7:BJC7"/>
    <mergeCell ref="BJD7:BJD9"/>
    <mergeCell ref="BJE7:BJE9"/>
    <mergeCell ref="BIT7:BIT9"/>
    <mergeCell ref="BIU7:BIU9"/>
    <mergeCell ref="BIV7:BIV9"/>
    <mergeCell ref="BIW7:BIX7"/>
    <mergeCell ref="BIY7:BIY9"/>
    <mergeCell ref="BIM7:BIN7"/>
    <mergeCell ref="BIO7:BIO9"/>
    <mergeCell ref="BIP7:BIP9"/>
    <mergeCell ref="BIQ7:BIQ9"/>
    <mergeCell ref="BIR7:BIS7"/>
    <mergeCell ref="BIG7:BIG9"/>
    <mergeCell ref="BIH7:BII7"/>
    <mergeCell ref="BIJ7:BIJ9"/>
    <mergeCell ref="BIK7:BIK9"/>
    <mergeCell ref="BIL7:BIL9"/>
    <mergeCell ref="BIA7:BIA9"/>
    <mergeCell ref="BIB7:BIB9"/>
    <mergeCell ref="BIC7:BID7"/>
    <mergeCell ref="BIE7:BIE9"/>
    <mergeCell ref="BIF7:BIF9"/>
    <mergeCell ref="BHU7:BHU9"/>
    <mergeCell ref="BHV7:BHV9"/>
    <mergeCell ref="BHW7:BHW9"/>
    <mergeCell ref="BHX7:BHY7"/>
    <mergeCell ref="BHZ7:BHZ9"/>
    <mergeCell ref="BHN7:BHO7"/>
    <mergeCell ref="BHP7:BHP9"/>
    <mergeCell ref="BHQ7:BHQ9"/>
    <mergeCell ref="BHR7:BHR9"/>
    <mergeCell ref="BHS7:BHT7"/>
    <mergeCell ref="BHH7:BHH9"/>
    <mergeCell ref="BHI7:BHJ7"/>
    <mergeCell ref="BHK7:BHK9"/>
    <mergeCell ref="BHL7:BHL9"/>
    <mergeCell ref="BHM7:BHM9"/>
    <mergeCell ref="BHB7:BHB9"/>
    <mergeCell ref="BHC7:BHC9"/>
    <mergeCell ref="BHD7:BHE7"/>
    <mergeCell ref="BHF7:BHF9"/>
    <mergeCell ref="BHG7:BHG9"/>
    <mergeCell ref="BGV7:BGV9"/>
    <mergeCell ref="BGW7:BGW9"/>
    <mergeCell ref="BGX7:BGX9"/>
    <mergeCell ref="BGY7:BGZ7"/>
    <mergeCell ref="BHA7:BHA9"/>
    <mergeCell ref="BGO7:BGP7"/>
    <mergeCell ref="BGQ7:BGQ9"/>
    <mergeCell ref="BGR7:BGR9"/>
    <mergeCell ref="BGS7:BGS9"/>
    <mergeCell ref="BGT7:BGU7"/>
    <mergeCell ref="BGI7:BGI9"/>
    <mergeCell ref="BGJ7:BGK7"/>
    <mergeCell ref="BGL7:BGL9"/>
    <mergeCell ref="BGM7:BGM9"/>
    <mergeCell ref="BGN7:BGN9"/>
    <mergeCell ref="BGC7:BGC9"/>
    <mergeCell ref="BGD7:BGD9"/>
    <mergeCell ref="BGE7:BGF7"/>
    <mergeCell ref="BGG7:BGG9"/>
    <mergeCell ref="BGH7:BGH9"/>
    <mergeCell ref="BFW7:BFW9"/>
    <mergeCell ref="BFX7:BFX9"/>
    <mergeCell ref="BFY7:BFY9"/>
    <mergeCell ref="BFZ7:BGA7"/>
    <mergeCell ref="BGB7:BGB9"/>
    <mergeCell ref="BFP7:BFQ7"/>
    <mergeCell ref="BFR7:BFR9"/>
    <mergeCell ref="BFS7:BFS9"/>
    <mergeCell ref="BFT7:BFT9"/>
    <mergeCell ref="BFU7:BFV7"/>
    <mergeCell ref="BFJ7:BFJ9"/>
    <mergeCell ref="BFK7:BFL7"/>
    <mergeCell ref="BFM7:BFM9"/>
    <mergeCell ref="BFN7:BFN9"/>
    <mergeCell ref="BFO7:BFO9"/>
    <mergeCell ref="BFD7:BFD9"/>
    <mergeCell ref="BFE7:BFE9"/>
    <mergeCell ref="BFF7:BFG7"/>
    <mergeCell ref="BFH7:BFH9"/>
    <mergeCell ref="BFI7:BFI9"/>
    <mergeCell ref="BEX7:BEX9"/>
    <mergeCell ref="BEY7:BEY9"/>
    <mergeCell ref="BEZ7:BEZ9"/>
    <mergeCell ref="BFA7:BFB7"/>
    <mergeCell ref="BFC7:BFC9"/>
    <mergeCell ref="BEQ7:BER7"/>
    <mergeCell ref="BES7:BES9"/>
    <mergeCell ref="BET7:BET9"/>
    <mergeCell ref="BEU7:BEU9"/>
    <mergeCell ref="BEV7:BEW7"/>
    <mergeCell ref="BEK7:BEK9"/>
    <mergeCell ref="BEL7:BEM7"/>
    <mergeCell ref="BEN7:BEN9"/>
    <mergeCell ref="BEO7:BEO9"/>
    <mergeCell ref="BEP7:BEP9"/>
    <mergeCell ref="BEE7:BEE9"/>
    <mergeCell ref="BEF7:BEF9"/>
    <mergeCell ref="BEG7:BEH7"/>
    <mergeCell ref="BEI7:BEI9"/>
    <mergeCell ref="BEJ7:BEJ9"/>
    <mergeCell ref="BDY7:BDY9"/>
    <mergeCell ref="BDZ7:BDZ9"/>
    <mergeCell ref="BEA7:BEA9"/>
    <mergeCell ref="BEB7:BEC7"/>
    <mergeCell ref="BED7:BED9"/>
    <mergeCell ref="BDR7:BDS7"/>
    <mergeCell ref="BDT7:BDT9"/>
    <mergeCell ref="BDU7:BDU9"/>
    <mergeCell ref="BDV7:BDV9"/>
    <mergeCell ref="BDW7:BDX7"/>
    <mergeCell ref="BDL7:BDL9"/>
    <mergeCell ref="BDM7:BDN7"/>
    <mergeCell ref="BDO7:BDO9"/>
    <mergeCell ref="BDP7:BDP9"/>
    <mergeCell ref="BDQ7:BDQ9"/>
    <mergeCell ref="BDF7:BDF9"/>
    <mergeCell ref="BDG7:BDG9"/>
    <mergeCell ref="BDH7:BDI7"/>
    <mergeCell ref="BDJ7:BDJ9"/>
    <mergeCell ref="BDK7:BDK9"/>
    <mergeCell ref="BCZ7:BCZ9"/>
    <mergeCell ref="BDA7:BDA9"/>
    <mergeCell ref="BDB7:BDB9"/>
    <mergeCell ref="BDC7:BDD7"/>
    <mergeCell ref="BDE7:BDE9"/>
    <mergeCell ref="BCS7:BCT7"/>
    <mergeCell ref="BCU7:BCU9"/>
    <mergeCell ref="BCV7:BCV9"/>
    <mergeCell ref="BCW7:BCW9"/>
    <mergeCell ref="BCX7:BCY7"/>
    <mergeCell ref="BCM7:BCM9"/>
    <mergeCell ref="BCN7:BCO7"/>
    <mergeCell ref="BCP7:BCP9"/>
    <mergeCell ref="BCQ7:BCQ9"/>
    <mergeCell ref="BCR7:BCR9"/>
    <mergeCell ref="BCG7:BCG9"/>
    <mergeCell ref="BCH7:BCH9"/>
    <mergeCell ref="BCI7:BCJ7"/>
    <mergeCell ref="BCK7:BCK9"/>
    <mergeCell ref="BCL7:BCL9"/>
    <mergeCell ref="BCA7:BCA9"/>
    <mergeCell ref="BCB7:BCB9"/>
    <mergeCell ref="BCC7:BCC9"/>
    <mergeCell ref="BCD7:BCE7"/>
    <mergeCell ref="BCF7:BCF9"/>
    <mergeCell ref="BBT7:BBU7"/>
    <mergeCell ref="BBV7:BBV9"/>
    <mergeCell ref="BBW7:BBW9"/>
    <mergeCell ref="BBX7:BBX9"/>
    <mergeCell ref="BBY7:BBZ7"/>
    <mergeCell ref="BBN7:BBN9"/>
    <mergeCell ref="BBO7:BBP7"/>
    <mergeCell ref="BBQ7:BBQ9"/>
    <mergeCell ref="BBR7:BBR9"/>
    <mergeCell ref="BBS7:BBS9"/>
    <mergeCell ref="BBH7:BBH9"/>
    <mergeCell ref="BBI7:BBI9"/>
    <mergeCell ref="BBJ7:BBK7"/>
    <mergeCell ref="BBL7:BBL9"/>
    <mergeCell ref="BBM7:BBM9"/>
    <mergeCell ref="BBB7:BBB9"/>
    <mergeCell ref="BBC7:BBC9"/>
    <mergeCell ref="BBD7:BBD9"/>
    <mergeCell ref="BBE7:BBF7"/>
    <mergeCell ref="BBG7:BBG9"/>
    <mergeCell ref="BAU7:BAV7"/>
    <mergeCell ref="BAW7:BAW9"/>
    <mergeCell ref="BAX7:BAX9"/>
    <mergeCell ref="BAY7:BAY9"/>
    <mergeCell ref="BAZ7:BBA7"/>
    <mergeCell ref="BAO7:BAO9"/>
    <mergeCell ref="BAP7:BAQ7"/>
    <mergeCell ref="BAR7:BAR9"/>
    <mergeCell ref="BAS7:BAS9"/>
    <mergeCell ref="BAT7:BAT9"/>
    <mergeCell ref="BAI7:BAI9"/>
    <mergeCell ref="BAJ7:BAJ9"/>
    <mergeCell ref="BAK7:BAL7"/>
    <mergeCell ref="BAM7:BAM9"/>
    <mergeCell ref="BAN7:BAN9"/>
    <mergeCell ref="BAC7:BAC9"/>
    <mergeCell ref="BAD7:BAD9"/>
    <mergeCell ref="BAE7:BAE9"/>
    <mergeCell ref="BAF7:BAG7"/>
    <mergeCell ref="BAH7:BAH9"/>
    <mergeCell ref="AZV7:AZW7"/>
    <mergeCell ref="AZX7:AZX9"/>
    <mergeCell ref="AZY7:AZY9"/>
    <mergeCell ref="AZZ7:AZZ9"/>
    <mergeCell ref="BAA7:BAB7"/>
    <mergeCell ref="AZP7:AZP9"/>
    <mergeCell ref="AZQ7:AZR7"/>
    <mergeCell ref="AZS7:AZS9"/>
    <mergeCell ref="AZT7:AZT9"/>
    <mergeCell ref="AZU7:AZU9"/>
    <mergeCell ref="AZJ7:AZJ9"/>
    <mergeCell ref="AZK7:AZK9"/>
    <mergeCell ref="AZL7:AZM7"/>
    <mergeCell ref="AZN7:AZN9"/>
    <mergeCell ref="AZO7:AZO9"/>
    <mergeCell ref="AZD7:AZD9"/>
    <mergeCell ref="AZE7:AZE9"/>
    <mergeCell ref="AZF7:AZF9"/>
    <mergeCell ref="AZG7:AZH7"/>
    <mergeCell ref="AZI7:AZI9"/>
    <mergeCell ref="AYW7:AYX7"/>
    <mergeCell ref="AYY7:AYY9"/>
    <mergeCell ref="AYZ7:AYZ9"/>
    <mergeCell ref="AZA7:AZA9"/>
    <mergeCell ref="AZB7:AZC7"/>
    <mergeCell ref="AYQ7:AYQ9"/>
    <mergeCell ref="AYR7:AYS7"/>
    <mergeCell ref="AYT7:AYT9"/>
    <mergeCell ref="AYU7:AYU9"/>
    <mergeCell ref="AYV7:AYV9"/>
    <mergeCell ref="AYK7:AYK9"/>
    <mergeCell ref="AYL7:AYL9"/>
    <mergeCell ref="AYM7:AYN7"/>
    <mergeCell ref="AYO7:AYO9"/>
    <mergeCell ref="AYP7:AYP9"/>
    <mergeCell ref="AYE7:AYE9"/>
    <mergeCell ref="AYF7:AYF9"/>
    <mergeCell ref="AYG7:AYG9"/>
    <mergeCell ref="AYH7:AYI7"/>
    <mergeCell ref="AYJ7:AYJ9"/>
    <mergeCell ref="AXX7:AXY7"/>
    <mergeCell ref="AXZ7:AXZ9"/>
    <mergeCell ref="AYA7:AYA9"/>
    <mergeCell ref="AYB7:AYB9"/>
    <mergeCell ref="AYC7:AYD7"/>
    <mergeCell ref="AXR7:AXR9"/>
    <mergeCell ref="AXS7:AXT7"/>
    <mergeCell ref="AXU7:AXU9"/>
    <mergeCell ref="AXV7:AXV9"/>
    <mergeCell ref="AXW7:AXW9"/>
    <mergeCell ref="AXL7:AXL9"/>
    <mergeCell ref="AXM7:AXM9"/>
    <mergeCell ref="AXN7:AXO7"/>
    <mergeCell ref="AXP7:AXP9"/>
    <mergeCell ref="AXQ7:AXQ9"/>
    <mergeCell ref="AXF7:AXF9"/>
    <mergeCell ref="AXG7:AXG9"/>
    <mergeCell ref="AXH7:AXH9"/>
    <mergeCell ref="AXI7:AXJ7"/>
    <mergeCell ref="AXK7:AXK9"/>
    <mergeCell ref="AWY7:AWZ7"/>
    <mergeCell ref="AXA7:AXA9"/>
    <mergeCell ref="AXB7:AXB9"/>
    <mergeCell ref="AXC7:AXC9"/>
    <mergeCell ref="AXD7:AXE7"/>
    <mergeCell ref="AWS7:AWS9"/>
    <mergeCell ref="AWT7:AWU7"/>
    <mergeCell ref="AWV7:AWV9"/>
    <mergeCell ref="AWW7:AWW9"/>
    <mergeCell ref="AWX7:AWX9"/>
    <mergeCell ref="AWM7:AWM9"/>
    <mergeCell ref="AWN7:AWN9"/>
    <mergeCell ref="AWO7:AWP7"/>
    <mergeCell ref="AWQ7:AWQ9"/>
    <mergeCell ref="AWR7:AWR9"/>
    <mergeCell ref="AWG7:AWG9"/>
    <mergeCell ref="AWH7:AWH9"/>
    <mergeCell ref="AWI7:AWI9"/>
    <mergeCell ref="AWJ7:AWK7"/>
    <mergeCell ref="AWL7:AWL9"/>
    <mergeCell ref="AVZ7:AWA7"/>
    <mergeCell ref="AWB7:AWB9"/>
    <mergeCell ref="AWC7:AWC9"/>
    <mergeCell ref="AWD7:AWD9"/>
    <mergeCell ref="AWE7:AWF7"/>
    <mergeCell ref="AVT7:AVT9"/>
    <mergeCell ref="AVU7:AVV7"/>
    <mergeCell ref="AVW7:AVW9"/>
    <mergeCell ref="AVX7:AVX9"/>
    <mergeCell ref="AVY7:AVY9"/>
    <mergeCell ref="AVN7:AVN9"/>
    <mergeCell ref="AVO7:AVO9"/>
    <mergeCell ref="AVP7:AVQ7"/>
    <mergeCell ref="AVR7:AVR9"/>
    <mergeCell ref="AVS7:AVS9"/>
    <mergeCell ref="AVH7:AVH9"/>
    <mergeCell ref="AVI7:AVI9"/>
    <mergeCell ref="AVJ7:AVJ9"/>
    <mergeCell ref="AVK7:AVL7"/>
    <mergeCell ref="AVM7:AVM9"/>
    <mergeCell ref="AVA7:AVB7"/>
    <mergeCell ref="AVC7:AVC9"/>
    <mergeCell ref="AVD7:AVD9"/>
    <mergeCell ref="AVE7:AVE9"/>
    <mergeCell ref="AVF7:AVG7"/>
    <mergeCell ref="AUU7:AUU9"/>
    <mergeCell ref="AUV7:AUW7"/>
    <mergeCell ref="AUX7:AUX9"/>
    <mergeCell ref="AUY7:AUY9"/>
    <mergeCell ref="AUZ7:AUZ9"/>
    <mergeCell ref="AUO7:AUO9"/>
    <mergeCell ref="AUP7:AUP9"/>
    <mergeCell ref="AUQ7:AUR7"/>
    <mergeCell ref="AUS7:AUS9"/>
    <mergeCell ref="AUT7:AUT9"/>
    <mergeCell ref="AUI7:AUI9"/>
    <mergeCell ref="AUJ7:AUJ9"/>
    <mergeCell ref="AUK7:AUK9"/>
    <mergeCell ref="AUL7:AUM7"/>
    <mergeCell ref="AUN7:AUN9"/>
    <mergeCell ref="AUB7:AUC7"/>
    <mergeCell ref="AUD7:AUD9"/>
    <mergeCell ref="AUE7:AUE9"/>
    <mergeCell ref="AUF7:AUF9"/>
    <mergeCell ref="AUG7:AUH7"/>
    <mergeCell ref="ATV7:ATV9"/>
    <mergeCell ref="ATW7:ATX7"/>
    <mergeCell ref="ATY7:ATY9"/>
    <mergeCell ref="ATZ7:ATZ9"/>
    <mergeCell ref="AUA7:AUA9"/>
    <mergeCell ref="ATP7:ATP9"/>
    <mergeCell ref="ATQ7:ATQ9"/>
    <mergeCell ref="ATR7:ATS7"/>
    <mergeCell ref="ATT7:ATT9"/>
    <mergeCell ref="ATU7:ATU9"/>
    <mergeCell ref="ATJ7:ATJ9"/>
    <mergeCell ref="ATK7:ATK9"/>
    <mergeCell ref="ATL7:ATL9"/>
    <mergeCell ref="ATM7:ATN7"/>
    <mergeCell ref="ATO7:ATO9"/>
    <mergeCell ref="ATC7:ATD7"/>
    <mergeCell ref="ATE7:ATE9"/>
    <mergeCell ref="ATF7:ATF9"/>
    <mergeCell ref="ATG7:ATG9"/>
    <mergeCell ref="ATH7:ATI7"/>
    <mergeCell ref="ASW7:ASW9"/>
    <mergeCell ref="ASX7:ASY7"/>
    <mergeCell ref="ASZ7:ASZ9"/>
    <mergeCell ref="ATA7:ATA9"/>
    <mergeCell ref="ATB7:ATB9"/>
    <mergeCell ref="ASQ7:ASQ9"/>
    <mergeCell ref="ASR7:ASR9"/>
    <mergeCell ref="ASS7:AST7"/>
    <mergeCell ref="ASU7:ASU9"/>
    <mergeCell ref="ASV7:ASV9"/>
    <mergeCell ref="ASK7:ASK9"/>
    <mergeCell ref="ASL7:ASL9"/>
    <mergeCell ref="ASM7:ASM9"/>
    <mergeCell ref="ASN7:ASO7"/>
    <mergeCell ref="ASP7:ASP9"/>
    <mergeCell ref="ASD7:ASE7"/>
    <mergeCell ref="ASF7:ASF9"/>
    <mergeCell ref="ASG7:ASG9"/>
    <mergeCell ref="ASH7:ASH9"/>
    <mergeCell ref="ASI7:ASJ7"/>
    <mergeCell ref="ARX7:ARX9"/>
    <mergeCell ref="ARY7:ARZ7"/>
    <mergeCell ref="ASA7:ASA9"/>
    <mergeCell ref="ASB7:ASB9"/>
    <mergeCell ref="ASC7:ASC9"/>
    <mergeCell ref="ARR7:ARR9"/>
    <mergeCell ref="ARS7:ARS9"/>
    <mergeCell ref="ART7:ARU7"/>
    <mergeCell ref="ARV7:ARV9"/>
    <mergeCell ref="ARW7:ARW9"/>
    <mergeCell ref="ARL7:ARL9"/>
    <mergeCell ref="ARM7:ARM9"/>
    <mergeCell ref="ARN7:ARN9"/>
    <mergeCell ref="ARO7:ARP7"/>
    <mergeCell ref="ARQ7:ARQ9"/>
    <mergeCell ref="ARE7:ARF7"/>
    <mergeCell ref="ARG7:ARG9"/>
    <mergeCell ref="ARH7:ARH9"/>
    <mergeCell ref="ARI7:ARI9"/>
    <mergeCell ref="ARJ7:ARK7"/>
    <mergeCell ref="AQY7:AQY9"/>
    <mergeCell ref="AQZ7:ARA7"/>
    <mergeCell ref="ARB7:ARB9"/>
    <mergeCell ref="ARC7:ARC9"/>
    <mergeCell ref="ARD7:ARD9"/>
    <mergeCell ref="AQS7:AQS9"/>
    <mergeCell ref="AQT7:AQT9"/>
    <mergeCell ref="AQU7:AQV7"/>
    <mergeCell ref="AQW7:AQW9"/>
    <mergeCell ref="AQX7:AQX9"/>
    <mergeCell ref="AQM7:AQM9"/>
    <mergeCell ref="AQN7:AQN9"/>
    <mergeCell ref="AQO7:AQO9"/>
    <mergeCell ref="AQP7:AQQ7"/>
    <mergeCell ref="AQR7:AQR9"/>
    <mergeCell ref="AQF7:AQG7"/>
    <mergeCell ref="AQH7:AQH9"/>
    <mergeCell ref="AQI7:AQI9"/>
    <mergeCell ref="AQJ7:AQJ9"/>
    <mergeCell ref="AQK7:AQL7"/>
    <mergeCell ref="APZ7:APZ9"/>
    <mergeCell ref="AQA7:AQB7"/>
    <mergeCell ref="AQC7:AQC9"/>
    <mergeCell ref="AQD7:AQD9"/>
    <mergeCell ref="AQE7:AQE9"/>
    <mergeCell ref="APT7:APT9"/>
    <mergeCell ref="APU7:APU9"/>
    <mergeCell ref="APV7:APW7"/>
    <mergeCell ref="APX7:APX9"/>
    <mergeCell ref="APY7:APY9"/>
    <mergeCell ref="APN7:APN9"/>
    <mergeCell ref="APO7:APO9"/>
    <mergeCell ref="APP7:APP9"/>
    <mergeCell ref="APQ7:APR7"/>
    <mergeCell ref="APS7:APS9"/>
    <mergeCell ref="APG7:APH7"/>
    <mergeCell ref="API7:API9"/>
    <mergeCell ref="APJ7:APJ9"/>
    <mergeCell ref="APK7:APK9"/>
    <mergeCell ref="APL7:APM7"/>
    <mergeCell ref="APA7:APA9"/>
    <mergeCell ref="APB7:APC7"/>
    <mergeCell ref="APD7:APD9"/>
    <mergeCell ref="APE7:APE9"/>
    <mergeCell ref="APF7:APF9"/>
    <mergeCell ref="AOU7:AOU9"/>
    <mergeCell ref="AOV7:AOV9"/>
    <mergeCell ref="AOW7:AOX7"/>
    <mergeCell ref="AOY7:AOY9"/>
    <mergeCell ref="AOZ7:AOZ9"/>
    <mergeCell ref="AOO7:AOO9"/>
    <mergeCell ref="AOP7:AOP9"/>
    <mergeCell ref="AOQ7:AOQ9"/>
    <mergeCell ref="AOR7:AOS7"/>
    <mergeCell ref="AOT7:AOT9"/>
    <mergeCell ref="AOH7:AOI7"/>
    <mergeCell ref="AOJ7:AOJ9"/>
    <mergeCell ref="AOK7:AOK9"/>
    <mergeCell ref="AOL7:AOL9"/>
    <mergeCell ref="AOM7:AON7"/>
    <mergeCell ref="AOB7:AOB9"/>
    <mergeCell ref="AOC7:AOD7"/>
    <mergeCell ref="AOE7:AOE9"/>
    <mergeCell ref="AOF7:AOF9"/>
    <mergeCell ref="AOG7:AOG9"/>
    <mergeCell ref="ANV7:ANV9"/>
    <mergeCell ref="ANW7:ANW9"/>
    <mergeCell ref="ANX7:ANY7"/>
    <mergeCell ref="ANZ7:ANZ9"/>
    <mergeCell ref="AOA7:AOA9"/>
    <mergeCell ref="ANP7:ANP9"/>
    <mergeCell ref="ANQ7:ANQ9"/>
    <mergeCell ref="ANR7:ANR9"/>
    <mergeCell ref="ANS7:ANT7"/>
    <mergeCell ref="ANU7:ANU9"/>
    <mergeCell ref="ANI7:ANJ7"/>
    <mergeCell ref="ANK7:ANK9"/>
    <mergeCell ref="ANL7:ANL9"/>
    <mergeCell ref="ANM7:ANM9"/>
    <mergeCell ref="ANN7:ANO7"/>
    <mergeCell ref="ANC7:ANC9"/>
    <mergeCell ref="AND7:ANE7"/>
    <mergeCell ref="ANF7:ANF9"/>
    <mergeCell ref="ANG7:ANG9"/>
    <mergeCell ref="ANH7:ANH9"/>
    <mergeCell ref="AMW7:AMW9"/>
    <mergeCell ref="AMX7:AMX9"/>
    <mergeCell ref="AMY7:AMZ7"/>
    <mergeCell ref="ANA7:ANA9"/>
    <mergeCell ref="ANB7:ANB9"/>
    <mergeCell ref="AMQ7:AMQ9"/>
    <mergeCell ref="AMR7:AMR9"/>
    <mergeCell ref="AMS7:AMS9"/>
    <mergeCell ref="AMT7:AMU7"/>
    <mergeCell ref="AMV7:AMV9"/>
    <mergeCell ref="AMJ7:AMK7"/>
    <mergeCell ref="AML7:AML9"/>
    <mergeCell ref="AMM7:AMM9"/>
    <mergeCell ref="AMN7:AMN9"/>
    <mergeCell ref="AMO7:AMP7"/>
    <mergeCell ref="AMD7:AMD9"/>
    <mergeCell ref="AME7:AMF7"/>
    <mergeCell ref="AMG7:AMG9"/>
    <mergeCell ref="AMH7:AMH9"/>
    <mergeCell ref="AMI7:AMI9"/>
    <mergeCell ref="ALX7:ALX9"/>
    <mergeCell ref="ALY7:ALY9"/>
    <mergeCell ref="ALZ7:AMA7"/>
    <mergeCell ref="AMB7:AMB9"/>
    <mergeCell ref="AMC7:AMC9"/>
    <mergeCell ref="ALR7:ALR9"/>
    <mergeCell ref="ALS7:ALS9"/>
    <mergeCell ref="ALT7:ALT9"/>
    <mergeCell ref="ALU7:ALV7"/>
    <mergeCell ref="ALW7:ALW9"/>
    <mergeCell ref="ALK7:ALL7"/>
    <mergeCell ref="ALM7:ALM9"/>
    <mergeCell ref="ALN7:ALN9"/>
    <mergeCell ref="ALO7:ALO9"/>
    <mergeCell ref="ALP7:ALQ7"/>
    <mergeCell ref="ALE7:ALE9"/>
    <mergeCell ref="ALF7:ALG7"/>
    <mergeCell ref="ALH7:ALH9"/>
    <mergeCell ref="ALI7:ALI9"/>
    <mergeCell ref="ALJ7:ALJ9"/>
    <mergeCell ref="AKY7:AKY9"/>
    <mergeCell ref="AKZ7:AKZ9"/>
    <mergeCell ref="ALA7:ALB7"/>
    <mergeCell ref="ALC7:ALC9"/>
    <mergeCell ref="ALD7:ALD9"/>
    <mergeCell ref="AKS7:AKS9"/>
    <mergeCell ref="AKT7:AKT9"/>
    <mergeCell ref="AKU7:AKU9"/>
    <mergeCell ref="AKV7:AKW7"/>
    <mergeCell ref="AKX7:AKX9"/>
    <mergeCell ref="AKL7:AKM7"/>
    <mergeCell ref="AKN7:AKN9"/>
    <mergeCell ref="AKO7:AKO9"/>
    <mergeCell ref="AKP7:AKP9"/>
    <mergeCell ref="AKQ7:AKR7"/>
    <mergeCell ref="AKF7:AKF9"/>
    <mergeCell ref="AKG7:AKH7"/>
    <mergeCell ref="AKI7:AKI9"/>
    <mergeCell ref="AKJ7:AKJ9"/>
    <mergeCell ref="AKK7:AKK9"/>
    <mergeCell ref="AJZ7:AJZ9"/>
    <mergeCell ref="AKA7:AKA9"/>
    <mergeCell ref="AKB7:AKC7"/>
    <mergeCell ref="AKD7:AKD9"/>
    <mergeCell ref="AKE7:AKE9"/>
    <mergeCell ref="AJT7:AJT9"/>
    <mergeCell ref="AJU7:AJU9"/>
    <mergeCell ref="AJV7:AJV9"/>
    <mergeCell ref="AJW7:AJX7"/>
    <mergeCell ref="AJY7:AJY9"/>
    <mergeCell ref="AJM7:AJN7"/>
    <mergeCell ref="AJO7:AJO9"/>
    <mergeCell ref="AJP7:AJP9"/>
    <mergeCell ref="AJQ7:AJQ9"/>
    <mergeCell ref="AJR7:AJS7"/>
    <mergeCell ref="AJG7:AJG9"/>
    <mergeCell ref="AJH7:AJI7"/>
    <mergeCell ref="AJJ7:AJJ9"/>
    <mergeCell ref="AJK7:AJK9"/>
    <mergeCell ref="AJL7:AJL9"/>
    <mergeCell ref="AJA7:AJA9"/>
    <mergeCell ref="AJB7:AJB9"/>
    <mergeCell ref="AJC7:AJD7"/>
    <mergeCell ref="AJE7:AJE9"/>
    <mergeCell ref="AJF7:AJF9"/>
    <mergeCell ref="AIU7:AIU9"/>
    <mergeCell ref="AIV7:AIV9"/>
    <mergeCell ref="AIW7:AIW9"/>
    <mergeCell ref="AIX7:AIY7"/>
    <mergeCell ref="AIZ7:AIZ9"/>
    <mergeCell ref="AIN7:AIO7"/>
    <mergeCell ref="AIP7:AIP9"/>
    <mergeCell ref="AIQ7:AIQ9"/>
    <mergeCell ref="AIR7:AIR9"/>
    <mergeCell ref="AIS7:AIT7"/>
    <mergeCell ref="AIH7:AIH9"/>
    <mergeCell ref="AII7:AIJ7"/>
    <mergeCell ref="AIK7:AIK9"/>
    <mergeCell ref="AIL7:AIL9"/>
    <mergeCell ref="AIM7:AIM9"/>
    <mergeCell ref="AIB7:AIB9"/>
    <mergeCell ref="AIC7:AIC9"/>
    <mergeCell ref="AID7:AIE7"/>
    <mergeCell ref="AIF7:AIF9"/>
    <mergeCell ref="AIG7:AIG9"/>
    <mergeCell ref="AHV7:AHV9"/>
    <mergeCell ref="AHW7:AHW9"/>
    <mergeCell ref="AHX7:AHX9"/>
    <mergeCell ref="AHY7:AHZ7"/>
    <mergeCell ref="AIA7:AIA9"/>
    <mergeCell ref="AHO7:AHP7"/>
    <mergeCell ref="AHQ7:AHQ9"/>
    <mergeCell ref="AHR7:AHR9"/>
    <mergeCell ref="AHS7:AHS9"/>
    <mergeCell ref="AHT7:AHU7"/>
    <mergeCell ref="AHI7:AHI9"/>
    <mergeCell ref="AHJ7:AHK7"/>
    <mergeCell ref="AHL7:AHL9"/>
    <mergeCell ref="AHM7:AHM9"/>
    <mergeCell ref="AHN7:AHN9"/>
    <mergeCell ref="AHC7:AHC9"/>
    <mergeCell ref="AHD7:AHD9"/>
    <mergeCell ref="AHE7:AHF7"/>
    <mergeCell ref="AHG7:AHG9"/>
    <mergeCell ref="AHH7:AHH9"/>
    <mergeCell ref="AGW7:AGW9"/>
    <mergeCell ref="AGX7:AGX9"/>
    <mergeCell ref="AGY7:AGY9"/>
    <mergeCell ref="AGZ7:AHA7"/>
    <mergeCell ref="AHB7:AHB9"/>
    <mergeCell ref="AGP7:AGQ7"/>
    <mergeCell ref="AGR7:AGR9"/>
    <mergeCell ref="AGS7:AGS9"/>
    <mergeCell ref="AGT7:AGT9"/>
    <mergeCell ref="AGU7:AGV7"/>
    <mergeCell ref="AGJ7:AGJ9"/>
    <mergeCell ref="AGK7:AGL7"/>
    <mergeCell ref="AGM7:AGM9"/>
    <mergeCell ref="AGN7:AGN9"/>
    <mergeCell ref="AGO7:AGO9"/>
    <mergeCell ref="AGD7:AGD9"/>
    <mergeCell ref="AGE7:AGE9"/>
    <mergeCell ref="AGF7:AGG7"/>
    <mergeCell ref="AGH7:AGH9"/>
    <mergeCell ref="AGI7:AGI9"/>
    <mergeCell ref="AFX7:AFX9"/>
    <mergeCell ref="AFY7:AFY9"/>
    <mergeCell ref="AFZ7:AFZ9"/>
    <mergeCell ref="AGA7:AGB7"/>
    <mergeCell ref="AGC7:AGC9"/>
    <mergeCell ref="AFQ7:AFR7"/>
    <mergeCell ref="AFS7:AFS9"/>
    <mergeCell ref="AFT7:AFT9"/>
    <mergeCell ref="AFU7:AFU9"/>
    <mergeCell ref="AFV7:AFW7"/>
    <mergeCell ref="AFK7:AFK9"/>
    <mergeCell ref="AFL7:AFM7"/>
    <mergeCell ref="AFN7:AFN9"/>
    <mergeCell ref="AFO7:AFO9"/>
    <mergeCell ref="AFP7:AFP9"/>
    <mergeCell ref="AFE7:AFE9"/>
    <mergeCell ref="AFF7:AFF9"/>
    <mergeCell ref="AFG7:AFH7"/>
    <mergeCell ref="AFI7:AFI9"/>
    <mergeCell ref="AFJ7:AFJ9"/>
    <mergeCell ref="AEY7:AEY9"/>
    <mergeCell ref="AEZ7:AEZ9"/>
    <mergeCell ref="AFA7:AFA9"/>
    <mergeCell ref="AFB7:AFC7"/>
    <mergeCell ref="AFD7:AFD9"/>
    <mergeCell ref="AER7:AES7"/>
    <mergeCell ref="AET7:AET9"/>
    <mergeCell ref="AEU7:AEU9"/>
    <mergeCell ref="AEV7:AEV9"/>
    <mergeCell ref="AEW7:AEX7"/>
    <mergeCell ref="AEL7:AEL9"/>
    <mergeCell ref="AEM7:AEN7"/>
    <mergeCell ref="AEO7:AEO9"/>
    <mergeCell ref="AEP7:AEP9"/>
    <mergeCell ref="AEQ7:AEQ9"/>
    <mergeCell ref="AEF7:AEF9"/>
    <mergeCell ref="AEG7:AEG9"/>
    <mergeCell ref="AEH7:AEI7"/>
    <mergeCell ref="AEJ7:AEJ9"/>
    <mergeCell ref="AEK7:AEK9"/>
    <mergeCell ref="ADZ7:ADZ9"/>
    <mergeCell ref="AEA7:AEA9"/>
    <mergeCell ref="AEB7:AEB9"/>
    <mergeCell ref="AEC7:AED7"/>
    <mergeCell ref="AEE7:AEE9"/>
    <mergeCell ref="ADS7:ADT7"/>
    <mergeCell ref="ADU7:ADU9"/>
    <mergeCell ref="ADV7:ADV9"/>
    <mergeCell ref="ADW7:ADW9"/>
    <mergeCell ref="ADX7:ADY7"/>
    <mergeCell ref="ADM7:ADM9"/>
    <mergeCell ref="ADN7:ADO7"/>
    <mergeCell ref="ADP7:ADP9"/>
    <mergeCell ref="ADQ7:ADQ9"/>
    <mergeCell ref="ADR7:ADR9"/>
    <mergeCell ref="ADG7:ADG9"/>
    <mergeCell ref="ADH7:ADH9"/>
    <mergeCell ref="ADI7:ADJ7"/>
    <mergeCell ref="ADK7:ADK9"/>
    <mergeCell ref="ADL7:ADL9"/>
    <mergeCell ref="ADA7:ADA9"/>
    <mergeCell ref="ADB7:ADB9"/>
    <mergeCell ref="ADC7:ADC9"/>
    <mergeCell ref="ADD7:ADE7"/>
    <mergeCell ref="ADF7:ADF9"/>
    <mergeCell ref="ACT7:ACU7"/>
    <mergeCell ref="ACV7:ACV9"/>
    <mergeCell ref="ACW7:ACW9"/>
    <mergeCell ref="ACX7:ACX9"/>
    <mergeCell ref="ACY7:ACZ7"/>
    <mergeCell ref="ACN7:ACN9"/>
    <mergeCell ref="ACO7:ACP7"/>
    <mergeCell ref="ACQ7:ACQ9"/>
    <mergeCell ref="ACR7:ACR9"/>
    <mergeCell ref="ACS7:ACS9"/>
    <mergeCell ref="ACH7:ACH9"/>
    <mergeCell ref="ACI7:ACI9"/>
    <mergeCell ref="ACJ7:ACK7"/>
    <mergeCell ref="ACL7:ACL9"/>
    <mergeCell ref="ACM7:ACM9"/>
    <mergeCell ref="ACB7:ACB9"/>
    <mergeCell ref="ACC7:ACC9"/>
    <mergeCell ref="ACD7:ACD9"/>
    <mergeCell ref="ACE7:ACF7"/>
    <mergeCell ref="ACG7:ACG9"/>
    <mergeCell ref="ABU7:ABV7"/>
    <mergeCell ref="ABW7:ABW9"/>
    <mergeCell ref="ABX7:ABX9"/>
    <mergeCell ref="ABY7:ABY9"/>
    <mergeCell ref="ABZ7:ACA7"/>
    <mergeCell ref="ABO7:ABO9"/>
    <mergeCell ref="ABP7:ABQ7"/>
    <mergeCell ref="ABR7:ABR9"/>
    <mergeCell ref="ABS7:ABS9"/>
    <mergeCell ref="ABT7:ABT9"/>
    <mergeCell ref="ABI7:ABI9"/>
    <mergeCell ref="ABJ7:ABJ9"/>
    <mergeCell ref="ABK7:ABL7"/>
    <mergeCell ref="ABM7:ABM9"/>
    <mergeCell ref="ABN7:ABN9"/>
    <mergeCell ref="ABC7:ABC9"/>
    <mergeCell ref="ABD7:ABD9"/>
    <mergeCell ref="ABE7:ABE9"/>
    <mergeCell ref="ABF7:ABG7"/>
    <mergeCell ref="ABH7:ABH9"/>
    <mergeCell ref="AAV7:AAW7"/>
    <mergeCell ref="AAX7:AAX9"/>
    <mergeCell ref="AAY7:AAY9"/>
    <mergeCell ref="AAZ7:AAZ9"/>
    <mergeCell ref="ABA7:ABB7"/>
    <mergeCell ref="AAP7:AAP9"/>
    <mergeCell ref="AAQ7:AAR7"/>
    <mergeCell ref="AAS7:AAS9"/>
    <mergeCell ref="AAT7:AAT9"/>
    <mergeCell ref="AAU7:AAU9"/>
    <mergeCell ref="AAJ7:AAJ9"/>
    <mergeCell ref="AAK7:AAK9"/>
    <mergeCell ref="AAL7:AAM7"/>
    <mergeCell ref="AAN7:AAN9"/>
    <mergeCell ref="AAO7:AAO9"/>
    <mergeCell ref="AAD7:AAD9"/>
    <mergeCell ref="AAE7:AAE9"/>
    <mergeCell ref="AAF7:AAF9"/>
    <mergeCell ref="AAG7:AAH7"/>
    <mergeCell ref="AAI7:AAI9"/>
    <mergeCell ref="ZW7:ZX7"/>
    <mergeCell ref="ZY7:ZY9"/>
    <mergeCell ref="ZZ7:ZZ9"/>
    <mergeCell ref="AAA7:AAA9"/>
    <mergeCell ref="AAB7:AAC7"/>
    <mergeCell ref="ZQ7:ZQ9"/>
    <mergeCell ref="ZR7:ZS7"/>
    <mergeCell ref="ZT7:ZT9"/>
    <mergeCell ref="ZU7:ZU9"/>
    <mergeCell ref="ZV7:ZV9"/>
    <mergeCell ref="ZK7:ZK9"/>
    <mergeCell ref="ZL7:ZL9"/>
    <mergeCell ref="ZM7:ZN7"/>
    <mergeCell ref="ZO7:ZO9"/>
    <mergeCell ref="ZP7:ZP9"/>
    <mergeCell ref="ZE7:ZE9"/>
    <mergeCell ref="ZF7:ZF9"/>
    <mergeCell ref="ZG7:ZG9"/>
    <mergeCell ref="ZH7:ZI7"/>
    <mergeCell ref="ZJ7:ZJ9"/>
    <mergeCell ref="YX7:YY7"/>
    <mergeCell ref="YZ7:YZ9"/>
    <mergeCell ref="ZA7:ZA9"/>
    <mergeCell ref="ZB7:ZB9"/>
    <mergeCell ref="ZC7:ZD7"/>
    <mergeCell ref="YR7:YR9"/>
    <mergeCell ref="YS7:YT7"/>
    <mergeCell ref="YU7:YU9"/>
    <mergeCell ref="YV7:YV9"/>
    <mergeCell ref="YW7:YW9"/>
    <mergeCell ref="YL7:YL9"/>
    <mergeCell ref="YM7:YM9"/>
    <mergeCell ref="YN7:YO7"/>
    <mergeCell ref="YP7:YP9"/>
    <mergeCell ref="YQ7:YQ9"/>
    <mergeCell ref="YF7:YF9"/>
    <mergeCell ref="YG7:YG9"/>
    <mergeCell ref="YH7:YH9"/>
    <mergeCell ref="YI7:YJ7"/>
    <mergeCell ref="YK7:YK9"/>
    <mergeCell ref="XY7:XZ7"/>
    <mergeCell ref="YA7:YA9"/>
    <mergeCell ref="YB7:YB9"/>
    <mergeCell ref="YC7:YC9"/>
    <mergeCell ref="YD7:YE7"/>
    <mergeCell ref="XS7:XS9"/>
    <mergeCell ref="XT7:XU7"/>
    <mergeCell ref="XV7:XV9"/>
    <mergeCell ref="XW7:XW9"/>
    <mergeCell ref="XX7:XX9"/>
    <mergeCell ref="XM7:XM9"/>
    <mergeCell ref="XN7:XN9"/>
    <mergeCell ref="XO7:XP7"/>
    <mergeCell ref="XQ7:XQ9"/>
    <mergeCell ref="XR7:XR9"/>
    <mergeCell ref="XG7:XG9"/>
    <mergeCell ref="XH7:XH9"/>
    <mergeCell ref="XI7:XI9"/>
    <mergeCell ref="XJ7:XK7"/>
    <mergeCell ref="XL7:XL9"/>
    <mergeCell ref="WZ7:XA7"/>
    <mergeCell ref="XB7:XB9"/>
    <mergeCell ref="XC7:XC9"/>
    <mergeCell ref="XD7:XD9"/>
    <mergeCell ref="XE7:XF7"/>
    <mergeCell ref="WT7:WT9"/>
    <mergeCell ref="WU7:WV7"/>
    <mergeCell ref="WW7:WW9"/>
    <mergeCell ref="WX7:WX9"/>
    <mergeCell ref="WY7:WY9"/>
    <mergeCell ref="WN7:WN9"/>
    <mergeCell ref="WO7:WO9"/>
    <mergeCell ref="WP7:WQ7"/>
    <mergeCell ref="WR7:WR9"/>
    <mergeCell ref="WS7:WS9"/>
    <mergeCell ref="WH7:WH9"/>
    <mergeCell ref="WI7:WI9"/>
    <mergeCell ref="WJ7:WJ9"/>
    <mergeCell ref="WK7:WL7"/>
    <mergeCell ref="WM7:WM9"/>
    <mergeCell ref="WA7:WB7"/>
    <mergeCell ref="WC7:WC9"/>
    <mergeCell ref="WD7:WD9"/>
    <mergeCell ref="WE7:WE9"/>
    <mergeCell ref="WF7:WG7"/>
    <mergeCell ref="VU7:VU9"/>
    <mergeCell ref="VV7:VW7"/>
    <mergeCell ref="VX7:VX9"/>
    <mergeCell ref="VY7:VY9"/>
    <mergeCell ref="VZ7:VZ9"/>
    <mergeCell ref="VO7:VO9"/>
    <mergeCell ref="VP7:VP9"/>
    <mergeCell ref="VQ7:VR7"/>
    <mergeCell ref="VS7:VS9"/>
    <mergeCell ref="VT7:VT9"/>
    <mergeCell ref="VI7:VI9"/>
    <mergeCell ref="VJ7:VJ9"/>
    <mergeCell ref="VK7:VK9"/>
    <mergeCell ref="VL7:VM7"/>
    <mergeCell ref="VN7:VN9"/>
    <mergeCell ref="VB7:VC7"/>
    <mergeCell ref="VD7:VD9"/>
    <mergeCell ref="VE7:VE9"/>
    <mergeCell ref="VF7:VF9"/>
    <mergeCell ref="VG7:VH7"/>
    <mergeCell ref="UV7:UV9"/>
    <mergeCell ref="UW7:UX7"/>
    <mergeCell ref="UY7:UY9"/>
    <mergeCell ref="UZ7:UZ9"/>
    <mergeCell ref="VA7:VA9"/>
    <mergeCell ref="UP7:UP9"/>
    <mergeCell ref="UQ7:UQ9"/>
    <mergeCell ref="UR7:US7"/>
    <mergeCell ref="UT7:UT9"/>
    <mergeCell ref="UU7:UU9"/>
    <mergeCell ref="UJ7:UJ9"/>
    <mergeCell ref="UK7:UK9"/>
    <mergeCell ref="UL7:UL9"/>
    <mergeCell ref="UM7:UN7"/>
    <mergeCell ref="UO7:UO9"/>
    <mergeCell ref="UC7:UD7"/>
    <mergeCell ref="UE7:UE9"/>
    <mergeCell ref="UF7:UF9"/>
    <mergeCell ref="UG7:UG9"/>
    <mergeCell ref="UH7:UI7"/>
    <mergeCell ref="TW7:TW9"/>
    <mergeCell ref="TX7:TY7"/>
    <mergeCell ref="TZ7:TZ9"/>
    <mergeCell ref="UA7:UA9"/>
    <mergeCell ref="UB7:UB9"/>
    <mergeCell ref="TQ7:TQ9"/>
    <mergeCell ref="TR7:TR9"/>
    <mergeCell ref="TS7:TT7"/>
    <mergeCell ref="TU7:TU9"/>
    <mergeCell ref="TV7:TV9"/>
    <mergeCell ref="TK7:TK9"/>
    <mergeCell ref="TL7:TL9"/>
    <mergeCell ref="TM7:TM9"/>
    <mergeCell ref="TN7:TO7"/>
    <mergeCell ref="TP7:TP9"/>
    <mergeCell ref="TD7:TE7"/>
    <mergeCell ref="TF7:TF9"/>
    <mergeCell ref="TG7:TG9"/>
    <mergeCell ref="TH7:TH9"/>
    <mergeCell ref="TI7:TJ7"/>
    <mergeCell ref="SX7:SX9"/>
    <mergeCell ref="SY7:SZ7"/>
    <mergeCell ref="TA7:TA9"/>
    <mergeCell ref="TB7:TB9"/>
    <mergeCell ref="TC7:TC9"/>
    <mergeCell ref="SR7:SR9"/>
    <mergeCell ref="SS7:SS9"/>
    <mergeCell ref="ST7:SU7"/>
    <mergeCell ref="SV7:SV9"/>
    <mergeCell ref="SW7:SW9"/>
    <mergeCell ref="SL7:SL9"/>
    <mergeCell ref="SM7:SM9"/>
    <mergeCell ref="SN7:SN9"/>
    <mergeCell ref="SO7:SP7"/>
    <mergeCell ref="SQ7:SQ9"/>
    <mergeCell ref="SE7:SF7"/>
    <mergeCell ref="SG7:SG9"/>
    <mergeCell ref="SH7:SH9"/>
    <mergeCell ref="SI7:SI9"/>
    <mergeCell ref="SJ7:SK7"/>
    <mergeCell ref="RY7:RY9"/>
    <mergeCell ref="RZ7:SA7"/>
    <mergeCell ref="SB7:SB9"/>
    <mergeCell ref="SC7:SC9"/>
    <mergeCell ref="SD7:SD9"/>
    <mergeCell ref="RS7:RS9"/>
    <mergeCell ref="RT7:RT9"/>
    <mergeCell ref="RU7:RV7"/>
    <mergeCell ref="RW7:RW9"/>
    <mergeCell ref="RX7:RX9"/>
    <mergeCell ref="RM7:RM9"/>
    <mergeCell ref="RN7:RN9"/>
    <mergeCell ref="RO7:RO9"/>
    <mergeCell ref="RP7:RQ7"/>
    <mergeCell ref="RR7:RR9"/>
    <mergeCell ref="RF7:RG7"/>
    <mergeCell ref="RH7:RH9"/>
    <mergeCell ref="RI7:RI9"/>
    <mergeCell ref="RJ7:RJ9"/>
    <mergeCell ref="RK7:RL7"/>
    <mergeCell ref="QZ7:QZ9"/>
    <mergeCell ref="RA7:RB7"/>
    <mergeCell ref="RC7:RC9"/>
    <mergeCell ref="RD7:RD9"/>
    <mergeCell ref="RE7:RE9"/>
    <mergeCell ref="QT7:QT9"/>
    <mergeCell ref="QU7:QU9"/>
    <mergeCell ref="QV7:QW7"/>
    <mergeCell ref="QX7:QX9"/>
    <mergeCell ref="QY7:QY9"/>
    <mergeCell ref="QN7:QN9"/>
    <mergeCell ref="QO7:QO9"/>
    <mergeCell ref="QP7:QP9"/>
    <mergeCell ref="QQ7:QR7"/>
    <mergeCell ref="QS7:QS9"/>
    <mergeCell ref="QG7:QH7"/>
    <mergeCell ref="QI7:QI9"/>
    <mergeCell ref="QJ7:QJ9"/>
    <mergeCell ref="QK7:QK9"/>
    <mergeCell ref="QL7:QM7"/>
    <mergeCell ref="QA7:QA9"/>
    <mergeCell ref="QB7:QC7"/>
    <mergeCell ref="QD7:QD9"/>
    <mergeCell ref="QE7:QE9"/>
    <mergeCell ref="QF7:QF9"/>
    <mergeCell ref="PU7:PU9"/>
    <mergeCell ref="PV7:PV9"/>
    <mergeCell ref="PW7:PX7"/>
    <mergeCell ref="PY7:PY9"/>
    <mergeCell ref="PZ7:PZ9"/>
    <mergeCell ref="PO7:PO9"/>
    <mergeCell ref="PP7:PP9"/>
    <mergeCell ref="PQ7:PQ9"/>
    <mergeCell ref="PR7:PS7"/>
    <mergeCell ref="PT7:PT9"/>
    <mergeCell ref="PH7:PI7"/>
    <mergeCell ref="PJ7:PJ9"/>
    <mergeCell ref="PK7:PK9"/>
    <mergeCell ref="PL7:PL9"/>
    <mergeCell ref="PM7:PN7"/>
    <mergeCell ref="PB7:PB9"/>
    <mergeCell ref="PC7:PD7"/>
    <mergeCell ref="PE7:PE9"/>
    <mergeCell ref="PF7:PF9"/>
    <mergeCell ref="PG7:PG9"/>
    <mergeCell ref="OV7:OV9"/>
    <mergeCell ref="OW7:OW9"/>
    <mergeCell ref="OX7:OY7"/>
    <mergeCell ref="OZ7:OZ9"/>
    <mergeCell ref="PA7:PA9"/>
    <mergeCell ref="OP7:OP9"/>
    <mergeCell ref="OQ7:OQ9"/>
    <mergeCell ref="OR7:OR9"/>
    <mergeCell ref="OS7:OT7"/>
    <mergeCell ref="OU7:OU9"/>
    <mergeCell ref="OI7:OJ7"/>
    <mergeCell ref="OK7:OK9"/>
    <mergeCell ref="OL7:OL9"/>
    <mergeCell ref="OM7:OM9"/>
    <mergeCell ref="ON7:OO7"/>
    <mergeCell ref="OC7:OC9"/>
    <mergeCell ref="OD7:OE7"/>
    <mergeCell ref="OF7:OF9"/>
    <mergeCell ref="OG7:OG9"/>
    <mergeCell ref="OH7:OH9"/>
    <mergeCell ref="NW7:NW9"/>
    <mergeCell ref="NX7:NX9"/>
    <mergeCell ref="NY7:NZ7"/>
    <mergeCell ref="OA7:OA9"/>
    <mergeCell ref="OB7:OB9"/>
    <mergeCell ref="NQ7:NQ9"/>
    <mergeCell ref="NR7:NR9"/>
    <mergeCell ref="NS7:NS9"/>
    <mergeCell ref="NT7:NU7"/>
    <mergeCell ref="NV7:NV9"/>
    <mergeCell ref="NJ7:NK7"/>
    <mergeCell ref="NL7:NL9"/>
    <mergeCell ref="NM7:NM9"/>
    <mergeCell ref="NN7:NN9"/>
    <mergeCell ref="NO7:NP7"/>
    <mergeCell ref="ND7:ND9"/>
    <mergeCell ref="NE7:NF7"/>
    <mergeCell ref="NG7:NG9"/>
    <mergeCell ref="NH7:NH9"/>
    <mergeCell ref="NI7:NI9"/>
    <mergeCell ref="MX7:MX9"/>
    <mergeCell ref="MY7:MY9"/>
    <mergeCell ref="MZ7:NA7"/>
    <mergeCell ref="NB7:NB9"/>
    <mergeCell ref="NC7:NC9"/>
    <mergeCell ref="MR7:MR9"/>
    <mergeCell ref="MS7:MS9"/>
    <mergeCell ref="MT7:MT9"/>
    <mergeCell ref="MU7:MV7"/>
    <mergeCell ref="MW7:MW9"/>
    <mergeCell ref="MK7:ML7"/>
    <mergeCell ref="MM7:MM9"/>
    <mergeCell ref="MN7:MN9"/>
    <mergeCell ref="MO7:MO9"/>
    <mergeCell ref="MP7:MQ7"/>
    <mergeCell ref="ME7:ME9"/>
    <mergeCell ref="MF7:MG7"/>
    <mergeCell ref="MH7:MH9"/>
    <mergeCell ref="MI7:MI9"/>
    <mergeCell ref="MJ7:MJ9"/>
    <mergeCell ref="LY7:LY9"/>
    <mergeCell ref="LZ7:LZ9"/>
    <mergeCell ref="MA7:MB7"/>
    <mergeCell ref="MC7:MC9"/>
    <mergeCell ref="MD7:MD9"/>
    <mergeCell ref="LS7:LS9"/>
    <mergeCell ref="LT7:LT9"/>
    <mergeCell ref="LU7:LU9"/>
    <mergeCell ref="LV7:LW7"/>
    <mergeCell ref="LX7:LX9"/>
    <mergeCell ref="LL7:LM7"/>
    <mergeCell ref="LN7:LN9"/>
    <mergeCell ref="LO7:LO9"/>
    <mergeCell ref="LP7:LP9"/>
    <mergeCell ref="LQ7:LR7"/>
    <mergeCell ref="LF7:LF9"/>
    <mergeCell ref="LG7:LH7"/>
    <mergeCell ref="LI7:LI9"/>
    <mergeCell ref="LJ7:LJ9"/>
    <mergeCell ref="LK7:LK9"/>
    <mergeCell ref="KZ7:KZ9"/>
    <mergeCell ref="LA7:LA9"/>
    <mergeCell ref="LB7:LC7"/>
    <mergeCell ref="LD7:LD9"/>
    <mergeCell ref="LE7:LE9"/>
    <mergeCell ref="KT7:KT9"/>
    <mergeCell ref="KU7:KU9"/>
    <mergeCell ref="KV7:KV9"/>
    <mergeCell ref="KW7:KX7"/>
    <mergeCell ref="KY7:KY9"/>
    <mergeCell ref="KM7:KN7"/>
    <mergeCell ref="KO7:KO9"/>
    <mergeCell ref="KP7:KP9"/>
    <mergeCell ref="KQ7:KQ9"/>
    <mergeCell ref="KR7:KS7"/>
    <mergeCell ref="KG7:KG9"/>
    <mergeCell ref="KH7:KI7"/>
    <mergeCell ref="KJ7:KJ9"/>
    <mergeCell ref="KK7:KK9"/>
    <mergeCell ref="KL7:KL9"/>
    <mergeCell ref="KA7:KA9"/>
    <mergeCell ref="KB7:KB9"/>
    <mergeCell ref="KC7:KD7"/>
    <mergeCell ref="KE7:KE9"/>
    <mergeCell ref="KF7:KF9"/>
    <mergeCell ref="JU7:JU9"/>
    <mergeCell ref="JV7:JV9"/>
    <mergeCell ref="JW7:JW9"/>
    <mergeCell ref="JX7:JY7"/>
    <mergeCell ref="JZ7:JZ9"/>
    <mergeCell ref="JN7:JO7"/>
    <mergeCell ref="JP7:JP9"/>
    <mergeCell ref="JQ7:JQ9"/>
    <mergeCell ref="JR7:JR9"/>
    <mergeCell ref="JS7:JT7"/>
    <mergeCell ref="JH7:JH9"/>
    <mergeCell ref="JI7:JJ7"/>
    <mergeCell ref="JK7:JK9"/>
    <mergeCell ref="JL7:JL9"/>
    <mergeCell ref="JM7:JM9"/>
    <mergeCell ref="JB7:JB9"/>
    <mergeCell ref="JC7:JC9"/>
    <mergeCell ref="JD7:JE7"/>
    <mergeCell ref="JF7:JF9"/>
    <mergeCell ref="JG7:JG9"/>
    <mergeCell ref="IV7:IV9"/>
    <mergeCell ref="IW7:IW9"/>
    <mergeCell ref="IX7:IX9"/>
    <mergeCell ref="IY7:IZ7"/>
    <mergeCell ref="JA7:JA9"/>
    <mergeCell ref="IO7:IP7"/>
    <mergeCell ref="IQ7:IQ9"/>
    <mergeCell ref="IR7:IR9"/>
    <mergeCell ref="IS7:IS9"/>
    <mergeCell ref="IT7:IU7"/>
    <mergeCell ref="II7:II9"/>
    <mergeCell ref="IJ7:IK7"/>
    <mergeCell ref="IL7:IL9"/>
    <mergeCell ref="IM7:IM9"/>
    <mergeCell ref="IN7:IN9"/>
    <mergeCell ref="IC7:IC9"/>
    <mergeCell ref="ID7:ID9"/>
    <mergeCell ref="IE7:IF7"/>
    <mergeCell ref="IG7:IG9"/>
    <mergeCell ref="IH7:IH9"/>
    <mergeCell ref="HW7:HW9"/>
    <mergeCell ref="HX7:HX9"/>
    <mergeCell ref="HY7:HY9"/>
    <mergeCell ref="HZ7:IA7"/>
    <mergeCell ref="IB7:IB9"/>
    <mergeCell ref="HP7:HQ7"/>
    <mergeCell ref="HR7:HR9"/>
    <mergeCell ref="HS7:HS9"/>
    <mergeCell ref="HT7:HT9"/>
    <mergeCell ref="HU7:HV7"/>
    <mergeCell ref="HJ7:HJ9"/>
    <mergeCell ref="HK7:HL7"/>
    <mergeCell ref="HM7:HM9"/>
    <mergeCell ref="HN7:HN9"/>
    <mergeCell ref="HO7:HO9"/>
    <mergeCell ref="EK7:EK9"/>
    <mergeCell ref="EL7:EL9"/>
    <mergeCell ref="EA7:EA9"/>
    <mergeCell ref="EB7:EB9"/>
    <mergeCell ref="EC7:EC9"/>
    <mergeCell ref="ED7:EE7"/>
    <mergeCell ref="EF7:EF9"/>
    <mergeCell ref="HD7:HD9"/>
    <mergeCell ref="HE7:HE9"/>
    <mergeCell ref="HF7:HG7"/>
    <mergeCell ref="HH7:HH9"/>
    <mergeCell ref="HI7:HI9"/>
    <mergeCell ref="GX7:GX9"/>
    <mergeCell ref="GY7:GY9"/>
    <mergeCell ref="GZ7:GZ9"/>
    <mergeCell ref="HA7:HB7"/>
    <mergeCell ref="HC7:HC9"/>
    <mergeCell ref="GQ7:GR7"/>
    <mergeCell ref="GS7:GS9"/>
    <mergeCell ref="GT7:GT9"/>
    <mergeCell ref="GU7:GU9"/>
    <mergeCell ref="GV7:GW7"/>
    <mergeCell ref="GK7:GK9"/>
    <mergeCell ref="GL7:GM7"/>
    <mergeCell ref="GN7:GN9"/>
    <mergeCell ref="GO7:GO9"/>
    <mergeCell ref="GP7:GP9"/>
    <mergeCell ref="GE7:GE9"/>
    <mergeCell ref="GF7:GF9"/>
    <mergeCell ref="GG7:GH7"/>
    <mergeCell ref="GI7:GI9"/>
    <mergeCell ref="GJ7:GJ9"/>
    <mergeCell ref="FY7:FY9"/>
    <mergeCell ref="FZ7:FZ9"/>
    <mergeCell ref="GA7:GA9"/>
    <mergeCell ref="GB7:GC7"/>
    <mergeCell ref="GD7:GD9"/>
    <mergeCell ref="FR7:FS7"/>
    <mergeCell ref="FT7:FT9"/>
    <mergeCell ref="FU7:FU9"/>
    <mergeCell ref="FV7:FV9"/>
    <mergeCell ref="FW7:FX7"/>
    <mergeCell ref="BV7:BW7"/>
    <mergeCell ref="BX7:BX9"/>
    <mergeCell ref="BY7:BY9"/>
    <mergeCell ref="BZ7:BZ9"/>
    <mergeCell ref="CA7:CB7"/>
    <mergeCell ref="BP7:BP9"/>
    <mergeCell ref="BQ7:BR7"/>
    <mergeCell ref="BS7:BS9"/>
    <mergeCell ref="BT7:BT9"/>
    <mergeCell ref="BU7:BU9"/>
    <mergeCell ref="BJ7:BJ9"/>
    <mergeCell ref="BK7:BK9"/>
    <mergeCell ref="BL7:BM7"/>
    <mergeCell ref="BN7:BN9"/>
    <mergeCell ref="BO7:BO9"/>
    <mergeCell ref="BD7:BD9"/>
    <mergeCell ref="BE7:BE9"/>
    <mergeCell ref="BF7:BF9"/>
    <mergeCell ref="BG7:BH7"/>
    <mergeCell ref="BI7:BI9"/>
    <mergeCell ref="AW7:AX7"/>
    <mergeCell ref="AY7:AY9"/>
    <mergeCell ref="AZ7:AZ9"/>
    <mergeCell ref="BA7:BA9"/>
    <mergeCell ref="BB7:BC7"/>
    <mergeCell ref="AT7:AT9"/>
    <mergeCell ref="AU7:AU9"/>
    <mergeCell ref="AV7:AV9"/>
    <mergeCell ref="DT7:DU7"/>
    <mergeCell ref="DV7:DV9"/>
    <mergeCell ref="DW7:DW9"/>
    <mergeCell ref="DX7:DX9"/>
    <mergeCell ref="DY7:DZ7"/>
    <mergeCell ref="DN7:DN9"/>
    <mergeCell ref="DO7:DP7"/>
    <mergeCell ref="DQ7:DQ9"/>
    <mergeCell ref="DR7:DR9"/>
    <mergeCell ref="DS7:DS9"/>
    <mergeCell ref="DH7:DH9"/>
    <mergeCell ref="DI7:DI9"/>
    <mergeCell ref="DJ7:DK7"/>
    <mergeCell ref="DL7:DL9"/>
    <mergeCell ref="DM7:DM9"/>
    <mergeCell ref="DB7:DB9"/>
    <mergeCell ref="DC7:DC9"/>
    <mergeCell ref="DD7:DD9"/>
    <mergeCell ref="DE7:DF7"/>
    <mergeCell ref="DG7:DG9"/>
    <mergeCell ref="CU7:CV7"/>
    <mergeCell ref="CW7:CW9"/>
    <mergeCell ref="CX7:CX9"/>
    <mergeCell ref="CY7:CY9"/>
    <mergeCell ref="CZ7:DA7"/>
    <mergeCell ref="CO7:CO9"/>
    <mergeCell ref="CP7:CQ7"/>
    <mergeCell ref="CR7:CR9"/>
    <mergeCell ref="CS7:CS9"/>
    <mergeCell ref="CT7:CT9"/>
    <mergeCell ref="CI7:CI9"/>
    <mergeCell ref="CJ7:CJ9"/>
    <mergeCell ref="CK7:CL7"/>
    <mergeCell ref="CM7:CM9"/>
    <mergeCell ref="CN7:CN9"/>
    <mergeCell ref="WWK5:WWL5"/>
    <mergeCell ref="WWP5:WWQ5"/>
    <mergeCell ref="WWU5:WWV5"/>
    <mergeCell ref="WWZ5:WXA5"/>
    <mergeCell ref="WXE5:WXF5"/>
    <mergeCell ref="WVL5:WVM5"/>
    <mergeCell ref="WVQ5:WVR5"/>
    <mergeCell ref="WVV5:WVW5"/>
    <mergeCell ref="WWA5:WWB5"/>
    <mergeCell ref="WWF5:WWG5"/>
    <mergeCell ref="WUM5:WUN5"/>
    <mergeCell ref="WUR5:WUS5"/>
    <mergeCell ref="WUW5:WUX5"/>
    <mergeCell ref="WVB5:WVC5"/>
    <mergeCell ref="WVG5:WVH5"/>
    <mergeCell ref="WTN5:WTO5"/>
    <mergeCell ref="WTS5:WTT5"/>
    <mergeCell ref="WTX5:WTY5"/>
    <mergeCell ref="WUC5:WUD5"/>
    <mergeCell ref="WUH5:WUI5"/>
    <mergeCell ref="WSO5:WSP5"/>
    <mergeCell ref="WST5:WSU5"/>
    <mergeCell ref="WSY5:WSZ5"/>
    <mergeCell ref="WTD5:WTE5"/>
    <mergeCell ref="WTI5:WTJ5"/>
    <mergeCell ref="WRP5:WRQ5"/>
    <mergeCell ref="WRU5:WRV5"/>
    <mergeCell ref="WRZ5:WSA5"/>
    <mergeCell ref="WSE5:WSF5"/>
    <mergeCell ref="WSJ5:WSK5"/>
    <mergeCell ref="WQQ5:WQR5"/>
    <mergeCell ref="CC7:CC9"/>
    <mergeCell ref="CD7:CD9"/>
    <mergeCell ref="CE7:CE9"/>
    <mergeCell ref="CF7:CG7"/>
    <mergeCell ref="CH7:CH9"/>
    <mergeCell ref="FL7:FL9"/>
    <mergeCell ref="FM7:FN7"/>
    <mergeCell ref="FO7:FO9"/>
    <mergeCell ref="FP7:FP9"/>
    <mergeCell ref="FQ7:FQ9"/>
    <mergeCell ref="FF7:FF9"/>
    <mergeCell ref="FG7:FG9"/>
    <mergeCell ref="FH7:FI7"/>
    <mergeCell ref="FJ7:FJ9"/>
    <mergeCell ref="FK7:FK9"/>
    <mergeCell ref="EZ7:EZ9"/>
    <mergeCell ref="FA7:FA9"/>
    <mergeCell ref="FB7:FB9"/>
    <mergeCell ref="FC7:FD7"/>
    <mergeCell ref="FE7:FE9"/>
    <mergeCell ref="ES7:ET7"/>
    <mergeCell ref="EU7:EU9"/>
    <mergeCell ref="EV7:EV9"/>
    <mergeCell ref="EW7:EW9"/>
    <mergeCell ref="EX7:EY7"/>
    <mergeCell ref="EM7:EM9"/>
    <mergeCell ref="EN7:EO7"/>
    <mergeCell ref="EP7:EP9"/>
    <mergeCell ref="EQ7:EQ9"/>
    <mergeCell ref="ER7:ER9"/>
    <mergeCell ref="EG7:EG9"/>
    <mergeCell ref="EH7:EH9"/>
    <mergeCell ref="EI7:EJ7"/>
    <mergeCell ref="XER5:XES5"/>
    <mergeCell ref="XEW5:XEX5"/>
    <mergeCell ref="XDD5:XDE5"/>
    <mergeCell ref="XDI5:XDJ5"/>
    <mergeCell ref="XDN5:XDO5"/>
    <mergeCell ref="XDS5:XDT5"/>
    <mergeCell ref="XDX5:XDY5"/>
    <mergeCell ref="XCE5:XCF5"/>
    <mergeCell ref="XCJ5:XCK5"/>
    <mergeCell ref="XCO5:XCP5"/>
    <mergeCell ref="XCT5:XCU5"/>
    <mergeCell ref="XCY5:XCZ5"/>
    <mergeCell ref="XBF5:XBG5"/>
    <mergeCell ref="XBK5:XBL5"/>
    <mergeCell ref="XBP5:XBQ5"/>
    <mergeCell ref="XBU5:XBV5"/>
    <mergeCell ref="XBZ5:XCA5"/>
    <mergeCell ref="XAG5:XAH5"/>
    <mergeCell ref="XAL5:XAM5"/>
    <mergeCell ref="XAQ5:XAR5"/>
    <mergeCell ref="XAV5:XAW5"/>
    <mergeCell ref="XBA5:XBB5"/>
    <mergeCell ref="WZH5:WZI5"/>
    <mergeCell ref="WZM5:WZN5"/>
    <mergeCell ref="WZR5:WZS5"/>
    <mergeCell ref="WZW5:WZX5"/>
    <mergeCell ref="XAB5:XAC5"/>
    <mergeCell ref="WYI5:WYJ5"/>
    <mergeCell ref="WYN5:WYO5"/>
    <mergeCell ref="WYS5:WYT5"/>
    <mergeCell ref="WYX5:WYY5"/>
    <mergeCell ref="WZC5:WZD5"/>
    <mergeCell ref="WXJ5:WXK5"/>
    <mergeCell ref="WXO5:WXP5"/>
    <mergeCell ref="WXT5:WXU5"/>
    <mergeCell ref="WXY5:WXZ5"/>
    <mergeCell ref="WYD5:WYE5"/>
    <mergeCell ref="XEC5:XED5"/>
    <mergeCell ref="XEH5:XEI5"/>
    <mergeCell ref="XEM5:XEN5"/>
    <mergeCell ref="WQV5:WQW5"/>
    <mergeCell ref="WRA5:WRB5"/>
    <mergeCell ref="WRF5:WRG5"/>
    <mergeCell ref="WRK5:WRL5"/>
    <mergeCell ref="WPR5:WPS5"/>
    <mergeCell ref="WPW5:WPX5"/>
    <mergeCell ref="WQB5:WQC5"/>
    <mergeCell ref="WQG5:WQH5"/>
    <mergeCell ref="WQL5:WQM5"/>
    <mergeCell ref="WOS5:WOT5"/>
    <mergeCell ref="WOX5:WOY5"/>
    <mergeCell ref="WPC5:WPD5"/>
    <mergeCell ref="WPH5:WPI5"/>
    <mergeCell ref="WPM5:WPN5"/>
    <mergeCell ref="WNT5:WNU5"/>
    <mergeCell ref="WNY5:WNZ5"/>
    <mergeCell ref="WOD5:WOE5"/>
    <mergeCell ref="WOI5:WOJ5"/>
    <mergeCell ref="WON5:WOO5"/>
    <mergeCell ref="WMU5:WMV5"/>
    <mergeCell ref="WMZ5:WNA5"/>
    <mergeCell ref="WNE5:WNF5"/>
    <mergeCell ref="WNJ5:WNK5"/>
    <mergeCell ref="WNO5:WNP5"/>
    <mergeCell ref="WLV5:WLW5"/>
    <mergeCell ref="WMA5:WMB5"/>
    <mergeCell ref="WMF5:WMG5"/>
    <mergeCell ref="WMK5:WML5"/>
    <mergeCell ref="WMP5:WMQ5"/>
    <mergeCell ref="WKW5:WKX5"/>
    <mergeCell ref="WLB5:WLC5"/>
    <mergeCell ref="WLG5:WLH5"/>
    <mergeCell ref="WLL5:WLM5"/>
    <mergeCell ref="WLQ5:WLR5"/>
    <mergeCell ref="WJX5:WJY5"/>
    <mergeCell ref="WKC5:WKD5"/>
    <mergeCell ref="WKH5:WKI5"/>
    <mergeCell ref="WKM5:WKN5"/>
    <mergeCell ref="WKR5:WKS5"/>
    <mergeCell ref="WIY5:WIZ5"/>
    <mergeCell ref="WJD5:WJE5"/>
    <mergeCell ref="WJI5:WJJ5"/>
    <mergeCell ref="WJN5:WJO5"/>
    <mergeCell ref="WJS5:WJT5"/>
    <mergeCell ref="WHZ5:WIA5"/>
    <mergeCell ref="WIE5:WIF5"/>
    <mergeCell ref="WIJ5:WIK5"/>
    <mergeCell ref="WIO5:WIP5"/>
    <mergeCell ref="WIT5:WIU5"/>
    <mergeCell ref="WHA5:WHB5"/>
    <mergeCell ref="WHF5:WHG5"/>
    <mergeCell ref="WHK5:WHL5"/>
    <mergeCell ref="WHP5:WHQ5"/>
    <mergeCell ref="WHU5:WHV5"/>
    <mergeCell ref="WGB5:WGC5"/>
    <mergeCell ref="WGG5:WGH5"/>
    <mergeCell ref="WGL5:WGM5"/>
    <mergeCell ref="WGQ5:WGR5"/>
    <mergeCell ref="WGV5:WGW5"/>
    <mergeCell ref="WFC5:WFD5"/>
    <mergeCell ref="WFH5:WFI5"/>
    <mergeCell ref="WFM5:WFN5"/>
    <mergeCell ref="WFR5:WFS5"/>
    <mergeCell ref="WFW5:WFX5"/>
    <mergeCell ref="WED5:WEE5"/>
    <mergeCell ref="WEI5:WEJ5"/>
    <mergeCell ref="WEN5:WEO5"/>
    <mergeCell ref="WES5:WET5"/>
    <mergeCell ref="WEX5:WEY5"/>
    <mergeCell ref="WDE5:WDF5"/>
    <mergeCell ref="WDJ5:WDK5"/>
    <mergeCell ref="WDO5:WDP5"/>
    <mergeCell ref="WDT5:WDU5"/>
    <mergeCell ref="WDY5:WDZ5"/>
    <mergeCell ref="WCF5:WCG5"/>
    <mergeCell ref="WCK5:WCL5"/>
    <mergeCell ref="WCP5:WCQ5"/>
    <mergeCell ref="WCU5:WCV5"/>
    <mergeCell ref="WCZ5:WDA5"/>
    <mergeCell ref="WBG5:WBH5"/>
    <mergeCell ref="WBL5:WBM5"/>
    <mergeCell ref="WBQ5:WBR5"/>
    <mergeCell ref="WBV5:WBW5"/>
    <mergeCell ref="WCA5:WCB5"/>
    <mergeCell ref="WAH5:WAI5"/>
    <mergeCell ref="WAM5:WAN5"/>
    <mergeCell ref="WAR5:WAS5"/>
    <mergeCell ref="WAW5:WAX5"/>
    <mergeCell ref="WBB5:WBC5"/>
    <mergeCell ref="VZI5:VZJ5"/>
    <mergeCell ref="VZN5:VZO5"/>
    <mergeCell ref="VZS5:VZT5"/>
    <mergeCell ref="VZX5:VZY5"/>
    <mergeCell ref="WAC5:WAD5"/>
    <mergeCell ref="VYJ5:VYK5"/>
    <mergeCell ref="VYO5:VYP5"/>
    <mergeCell ref="VYT5:VYU5"/>
    <mergeCell ref="VYY5:VYZ5"/>
    <mergeCell ref="VZD5:VZE5"/>
    <mergeCell ref="VXK5:VXL5"/>
    <mergeCell ref="VXP5:VXQ5"/>
    <mergeCell ref="VXU5:VXV5"/>
    <mergeCell ref="VXZ5:VYA5"/>
    <mergeCell ref="VYE5:VYF5"/>
    <mergeCell ref="VWL5:VWM5"/>
    <mergeCell ref="VWQ5:VWR5"/>
    <mergeCell ref="VWV5:VWW5"/>
    <mergeCell ref="VXA5:VXB5"/>
    <mergeCell ref="VXF5:VXG5"/>
    <mergeCell ref="VVM5:VVN5"/>
    <mergeCell ref="VVR5:VVS5"/>
    <mergeCell ref="VVW5:VVX5"/>
    <mergeCell ref="VWB5:VWC5"/>
    <mergeCell ref="VWG5:VWH5"/>
    <mergeCell ref="VUN5:VUO5"/>
    <mergeCell ref="VUS5:VUT5"/>
    <mergeCell ref="VUX5:VUY5"/>
    <mergeCell ref="VVC5:VVD5"/>
    <mergeCell ref="VVH5:VVI5"/>
    <mergeCell ref="VTO5:VTP5"/>
    <mergeCell ref="VTT5:VTU5"/>
    <mergeCell ref="VTY5:VTZ5"/>
    <mergeCell ref="VUD5:VUE5"/>
    <mergeCell ref="VUI5:VUJ5"/>
    <mergeCell ref="VSP5:VSQ5"/>
    <mergeCell ref="VSU5:VSV5"/>
    <mergeCell ref="VSZ5:VTA5"/>
    <mergeCell ref="VTE5:VTF5"/>
    <mergeCell ref="VTJ5:VTK5"/>
    <mergeCell ref="VRQ5:VRR5"/>
    <mergeCell ref="VRV5:VRW5"/>
    <mergeCell ref="VSA5:VSB5"/>
    <mergeCell ref="VSF5:VSG5"/>
    <mergeCell ref="VSK5:VSL5"/>
    <mergeCell ref="VQR5:VQS5"/>
    <mergeCell ref="VQW5:VQX5"/>
    <mergeCell ref="VRB5:VRC5"/>
    <mergeCell ref="VRG5:VRH5"/>
    <mergeCell ref="VRL5:VRM5"/>
    <mergeCell ref="VPS5:VPT5"/>
    <mergeCell ref="VPX5:VPY5"/>
    <mergeCell ref="VQC5:VQD5"/>
    <mergeCell ref="VQH5:VQI5"/>
    <mergeCell ref="VQM5:VQN5"/>
    <mergeCell ref="VOT5:VOU5"/>
    <mergeCell ref="VOY5:VOZ5"/>
    <mergeCell ref="VPD5:VPE5"/>
    <mergeCell ref="VPI5:VPJ5"/>
    <mergeCell ref="VPN5:VPO5"/>
    <mergeCell ref="VNU5:VNV5"/>
    <mergeCell ref="VNZ5:VOA5"/>
    <mergeCell ref="VOE5:VOF5"/>
    <mergeCell ref="VOJ5:VOK5"/>
    <mergeCell ref="VOO5:VOP5"/>
    <mergeCell ref="VMV5:VMW5"/>
    <mergeCell ref="VNA5:VNB5"/>
    <mergeCell ref="VNF5:VNG5"/>
    <mergeCell ref="VNK5:VNL5"/>
    <mergeCell ref="VNP5:VNQ5"/>
    <mergeCell ref="VLW5:VLX5"/>
    <mergeCell ref="VMB5:VMC5"/>
    <mergeCell ref="VMG5:VMH5"/>
    <mergeCell ref="VML5:VMM5"/>
    <mergeCell ref="VMQ5:VMR5"/>
    <mergeCell ref="VKX5:VKY5"/>
    <mergeCell ref="VLC5:VLD5"/>
    <mergeCell ref="VLH5:VLI5"/>
    <mergeCell ref="VLM5:VLN5"/>
    <mergeCell ref="VLR5:VLS5"/>
    <mergeCell ref="VJY5:VJZ5"/>
    <mergeCell ref="VKD5:VKE5"/>
    <mergeCell ref="VKI5:VKJ5"/>
    <mergeCell ref="VKN5:VKO5"/>
    <mergeCell ref="VKS5:VKT5"/>
    <mergeCell ref="VIZ5:VJA5"/>
    <mergeCell ref="VJE5:VJF5"/>
    <mergeCell ref="VJJ5:VJK5"/>
    <mergeCell ref="VJO5:VJP5"/>
    <mergeCell ref="VJT5:VJU5"/>
    <mergeCell ref="VIA5:VIB5"/>
    <mergeCell ref="VIF5:VIG5"/>
    <mergeCell ref="VIK5:VIL5"/>
    <mergeCell ref="VIP5:VIQ5"/>
    <mergeCell ref="VIU5:VIV5"/>
    <mergeCell ref="VHB5:VHC5"/>
    <mergeCell ref="VHG5:VHH5"/>
    <mergeCell ref="VHL5:VHM5"/>
    <mergeCell ref="VHQ5:VHR5"/>
    <mergeCell ref="VHV5:VHW5"/>
    <mergeCell ref="VGC5:VGD5"/>
    <mergeCell ref="VGH5:VGI5"/>
    <mergeCell ref="VGM5:VGN5"/>
    <mergeCell ref="VGR5:VGS5"/>
    <mergeCell ref="VGW5:VGX5"/>
    <mergeCell ref="VFD5:VFE5"/>
    <mergeCell ref="VFI5:VFJ5"/>
    <mergeCell ref="VFN5:VFO5"/>
    <mergeCell ref="VFS5:VFT5"/>
    <mergeCell ref="VFX5:VFY5"/>
    <mergeCell ref="VEE5:VEF5"/>
    <mergeCell ref="VEJ5:VEK5"/>
    <mergeCell ref="VEO5:VEP5"/>
    <mergeCell ref="VET5:VEU5"/>
    <mergeCell ref="VEY5:VEZ5"/>
    <mergeCell ref="VDF5:VDG5"/>
    <mergeCell ref="VDK5:VDL5"/>
    <mergeCell ref="VDP5:VDQ5"/>
    <mergeCell ref="VDU5:VDV5"/>
    <mergeCell ref="VDZ5:VEA5"/>
    <mergeCell ref="VCG5:VCH5"/>
    <mergeCell ref="VCL5:VCM5"/>
    <mergeCell ref="VCQ5:VCR5"/>
    <mergeCell ref="VCV5:VCW5"/>
    <mergeCell ref="VDA5:VDB5"/>
    <mergeCell ref="VBH5:VBI5"/>
    <mergeCell ref="VBM5:VBN5"/>
    <mergeCell ref="VBR5:VBS5"/>
    <mergeCell ref="VBW5:VBX5"/>
    <mergeCell ref="VCB5:VCC5"/>
    <mergeCell ref="VAI5:VAJ5"/>
    <mergeCell ref="VAN5:VAO5"/>
    <mergeCell ref="VAS5:VAT5"/>
    <mergeCell ref="VAX5:VAY5"/>
    <mergeCell ref="VBC5:VBD5"/>
    <mergeCell ref="UZJ5:UZK5"/>
    <mergeCell ref="UZO5:UZP5"/>
    <mergeCell ref="UZT5:UZU5"/>
    <mergeCell ref="UZY5:UZZ5"/>
    <mergeCell ref="VAD5:VAE5"/>
    <mergeCell ref="UYK5:UYL5"/>
    <mergeCell ref="UYP5:UYQ5"/>
    <mergeCell ref="UYU5:UYV5"/>
    <mergeCell ref="UYZ5:UZA5"/>
    <mergeCell ref="UZE5:UZF5"/>
    <mergeCell ref="UXL5:UXM5"/>
    <mergeCell ref="UXQ5:UXR5"/>
    <mergeCell ref="UXV5:UXW5"/>
    <mergeCell ref="UYA5:UYB5"/>
    <mergeCell ref="UYF5:UYG5"/>
    <mergeCell ref="UWM5:UWN5"/>
    <mergeCell ref="UWR5:UWS5"/>
    <mergeCell ref="UWW5:UWX5"/>
    <mergeCell ref="UXB5:UXC5"/>
    <mergeCell ref="UXG5:UXH5"/>
    <mergeCell ref="UVN5:UVO5"/>
    <mergeCell ref="UVS5:UVT5"/>
    <mergeCell ref="UVX5:UVY5"/>
    <mergeCell ref="UWC5:UWD5"/>
    <mergeCell ref="UWH5:UWI5"/>
    <mergeCell ref="UUO5:UUP5"/>
    <mergeCell ref="UUT5:UUU5"/>
    <mergeCell ref="UUY5:UUZ5"/>
    <mergeCell ref="UVD5:UVE5"/>
    <mergeCell ref="UVI5:UVJ5"/>
    <mergeCell ref="UTP5:UTQ5"/>
    <mergeCell ref="UTU5:UTV5"/>
    <mergeCell ref="UTZ5:UUA5"/>
    <mergeCell ref="UUE5:UUF5"/>
    <mergeCell ref="UUJ5:UUK5"/>
    <mergeCell ref="USQ5:USR5"/>
    <mergeCell ref="USV5:USW5"/>
    <mergeCell ref="UTA5:UTB5"/>
    <mergeCell ref="UTF5:UTG5"/>
    <mergeCell ref="UTK5:UTL5"/>
    <mergeCell ref="URR5:URS5"/>
    <mergeCell ref="URW5:URX5"/>
    <mergeCell ref="USB5:USC5"/>
    <mergeCell ref="USG5:USH5"/>
    <mergeCell ref="USL5:USM5"/>
    <mergeCell ref="UQS5:UQT5"/>
    <mergeCell ref="UQX5:UQY5"/>
    <mergeCell ref="URC5:URD5"/>
    <mergeCell ref="URH5:URI5"/>
    <mergeCell ref="URM5:URN5"/>
    <mergeCell ref="UPT5:UPU5"/>
    <mergeCell ref="UPY5:UPZ5"/>
    <mergeCell ref="UQD5:UQE5"/>
    <mergeCell ref="UQI5:UQJ5"/>
    <mergeCell ref="UQN5:UQO5"/>
    <mergeCell ref="UOU5:UOV5"/>
    <mergeCell ref="UOZ5:UPA5"/>
    <mergeCell ref="UPE5:UPF5"/>
    <mergeCell ref="UPJ5:UPK5"/>
    <mergeCell ref="UPO5:UPP5"/>
    <mergeCell ref="UNV5:UNW5"/>
    <mergeCell ref="UOA5:UOB5"/>
    <mergeCell ref="UOF5:UOG5"/>
    <mergeCell ref="UOK5:UOL5"/>
    <mergeCell ref="UOP5:UOQ5"/>
    <mergeCell ref="UMW5:UMX5"/>
    <mergeCell ref="UNB5:UNC5"/>
    <mergeCell ref="UNG5:UNH5"/>
    <mergeCell ref="UNL5:UNM5"/>
    <mergeCell ref="UNQ5:UNR5"/>
    <mergeCell ref="ULX5:ULY5"/>
    <mergeCell ref="UMC5:UMD5"/>
    <mergeCell ref="UMH5:UMI5"/>
    <mergeCell ref="UMM5:UMN5"/>
    <mergeCell ref="UMR5:UMS5"/>
    <mergeCell ref="UKY5:UKZ5"/>
    <mergeCell ref="ULD5:ULE5"/>
    <mergeCell ref="ULI5:ULJ5"/>
    <mergeCell ref="ULN5:ULO5"/>
    <mergeCell ref="ULS5:ULT5"/>
    <mergeCell ref="UJZ5:UKA5"/>
    <mergeCell ref="UKE5:UKF5"/>
    <mergeCell ref="UKJ5:UKK5"/>
    <mergeCell ref="UKO5:UKP5"/>
    <mergeCell ref="UKT5:UKU5"/>
    <mergeCell ref="UJA5:UJB5"/>
    <mergeCell ref="UJF5:UJG5"/>
    <mergeCell ref="UJK5:UJL5"/>
    <mergeCell ref="UJP5:UJQ5"/>
    <mergeCell ref="UJU5:UJV5"/>
    <mergeCell ref="UIB5:UIC5"/>
    <mergeCell ref="UIG5:UIH5"/>
    <mergeCell ref="UIL5:UIM5"/>
    <mergeCell ref="UIQ5:UIR5"/>
    <mergeCell ref="UIV5:UIW5"/>
    <mergeCell ref="UHC5:UHD5"/>
    <mergeCell ref="UHH5:UHI5"/>
    <mergeCell ref="UHM5:UHN5"/>
    <mergeCell ref="UHR5:UHS5"/>
    <mergeCell ref="UHW5:UHX5"/>
    <mergeCell ref="UGD5:UGE5"/>
    <mergeCell ref="UGI5:UGJ5"/>
    <mergeCell ref="UGN5:UGO5"/>
    <mergeCell ref="UGS5:UGT5"/>
    <mergeCell ref="UGX5:UGY5"/>
    <mergeCell ref="UFE5:UFF5"/>
    <mergeCell ref="UFJ5:UFK5"/>
    <mergeCell ref="UFO5:UFP5"/>
    <mergeCell ref="UFT5:UFU5"/>
    <mergeCell ref="UFY5:UFZ5"/>
    <mergeCell ref="UEF5:UEG5"/>
    <mergeCell ref="UEK5:UEL5"/>
    <mergeCell ref="UEP5:UEQ5"/>
    <mergeCell ref="UEU5:UEV5"/>
    <mergeCell ref="UEZ5:UFA5"/>
    <mergeCell ref="UDG5:UDH5"/>
    <mergeCell ref="UDL5:UDM5"/>
    <mergeCell ref="UDQ5:UDR5"/>
    <mergeCell ref="UDV5:UDW5"/>
    <mergeCell ref="UEA5:UEB5"/>
    <mergeCell ref="UCH5:UCI5"/>
    <mergeCell ref="UCM5:UCN5"/>
    <mergeCell ref="UCR5:UCS5"/>
    <mergeCell ref="UCW5:UCX5"/>
    <mergeCell ref="UDB5:UDC5"/>
    <mergeCell ref="UBI5:UBJ5"/>
    <mergeCell ref="UBN5:UBO5"/>
    <mergeCell ref="UBS5:UBT5"/>
    <mergeCell ref="UBX5:UBY5"/>
    <mergeCell ref="UCC5:UCD5"/>
    <mergeCell ref="UAJ5:UAK5"/>
    <mergeCell ref="UAO5:UAP5"/>
    <mergeCell ref="UAT5:UAU5"/>
    <mergeCell ref="UAY5:UAZ5"/>
    <mergeCell ref="UBD5:UBE5"/>
    <mergeCell ref="TZK5:TZL5"/>
    <mergeCell ref="TZP5:TZQ5"/>
    <mergeCell ref="TZU5:TZV5"/>
    <mergeCell ref="TZZ5:UAA5"/>
    <mergeCell ref="UAE5:UAF5"/>
    <mergeCell ref="TYL5:TYM5"/>
    <mergeCell ref="TYQ5:TYR5"/>
    <mergeCell ref="TYV5:TYW5"/>
    <mergeCell ref="TZA5:TZB5"/>
    <mergeCell ref="TZF5:TZG5"/>
    <mergeCell ref="TXM5:TXN5"/>
    <mergeCell ref="TXR5:TXS5"/>
    <mergeCell ref="TXW5:TXX5"/>
    <mergeCell ref="TYB5:TYC5"/>
    <mergeCell ref="TYG5:TYH5"/>
    <mergeCell ref="TWN5:TWO5"/>
    <mergeCell ref="TWS5:TWT5"/>
    <mergeCell ref="TWX5:TWY5"/>
    <mergeCell ref="TXC5:TXD5"/>
    <mergeCell ref="TXH5:TXI5"/>
    <mergeCell ref="TVO5:TVP5"/>
    <mergeCell ref="TVT5:TVU5"/>
    <mergeCell ref="TVY5:TVZ5"/>
    <mergeCell ref="TWD5:TWE5"/>
    <mergeCell ref="TWI5:TWJ5"/>
    <mergeCell ref="TUP5:TUQ5"/>
    <mergeCell ref="TUU5:TUV5"/>
    <mergeCell ref="TUZ5:TVA5"/>
    <mergeCell ref="TVE5:TVF5"/>
    <mergeCell ref="TVJ5:TVK5"/>
    <mergeCell ref="TTQ5:TTR5"/>
    <mergeCell ref="TTV5:TTW5"/>
    <mergeCell ref="TUA5:TUB5"/>
    <mergeCell ref="TUF5:TUG5"/>
    <mergeCell ref="TUK5:TUL5"/>
    <mergeCell ref="TSR5:TSS5"/>
    <mergeCell ref="TSW5:TSX5"/>
    <mergeCell ref="TTB5:TTC5"/>
    <mergeCell ref="TTG5:TTH5"/>
    <mergeCell ref="TTL5:TTM5"/>
    <mergeCell ref="TRS5:TRT5"/>
    <mergeCell ref="TRX5:TRY5"/>
    <mergeCell ref="TSC5:TSD5"/>
    <mergeCell ref="TSH5:TSI5"/>
    <mergeCell ref="TSM5:TSN5"/>
    <mergeCell ref="TQT5:TQU5"/>
    <mergeCell ref="TQY5:TQZ5"/>
    <mergeCell ref="TRD5:TRE5"/>
    <mergeCell ref="TRI5:TRJ5"/>
    <mergeCell ref="TRN5:TRO5"/>
    <mergeCell ref="TPU5:TPV5"/>
    <mergeCell ref="TPZ5:TQA5"/>
    <mergeCell ref="TQE5:TQF5"/>
    <mergeCell ref="TQJ5:TQK5"/>
    <mergeCell ref="TQO5:TQP5"/>
    <mergeCell ref="TOV5:TOW5"/>
    <mergeCell ref="TPA5:TPB5"/>
    <mergeCell ref="TPF5:TPG5"/>
    <mergeCell ref="TPK5:TPL5"/>
    <mergeCell ref="TPP5:TPQ5"/>
    <mergeCell ref="TNW5:TNX5"/>
    <mergeCell ref="TOB5:TOC5"/>
    <mergeCell ref="TOG5:TOH5"/>
    <mergeCell ref="TOL5:TOM5"/>
    <mergeCell ref="TOQ5:TOR5"/>
    <mergeCell ref="TMX5:TMY5"/>
    <mergeCell ref="TNC5:TND5"/>
    <mergeCell ref="TNH5:TNI5"/>
    <mergeCell ref="TNM5:TNN5"/>
    <mergeCell ref="TNR5:TNS5"/>
    <mergeCell ref="TLY5:TLZ5"/>
    <mergeCell ref="TMD5:TME5"/>
    <mergeCell ref="TMI5:TMJ5"/>
    <mergeCell ref="TMN5:TMO5"/>
    <mergeCell ref="TMS5:TMT5"/>
    <mergeCell ref="TKZ5:TLA5"/>
    <mergeCell ref="TLE5:TLF5"/>
    <mergeCell ref="TLJ5:TLK5"/>
    <mergeCell ref="TLO5:TLP5"/>
    <mergeCell ref="TLT5:TLU5"/>
    <mergeCell ref="TKA5:TKB5"/>
    <mergeCell ref="TKF5:TKG5"/>
    <mergeCell ref="TKK5:TKL5"/>
    <mergeCell ref="TKP5:TKQ5"/>
    <mergeCell ref="TKU5:TKV5"/>
    <mergeCell ref="TJB5:TJC5"/>
    <mergeCell ref="TJG5:TJH5"/>
    <mergeCell ref="TJL5:TJM5"/>
    <mergeCell ref="TJQ5:TJR5"/>
    <mergeCell ref="TJV5:TJW5"/>
    <mergeCell ref="TIC5:TID5"/>
    <mergeCell ref="TIH5:TII5"/>
    <mergeCell ref="TIM5:TIN5"/>
    <mergeCell ref="TIR5:TIS5"/>
    <mergeCell ref="TIW5:TIX5"/>
    <mergeCell ref="THD5:THE5"/>
    <mergeCell ref="THI5:THJ5"/>
    <mergeCell ref="THN5:THO5"/>
    <mergeCell ref="THS5:THT5"/>
    <mergeCell ref="THX5:THY5"/>
    <mergeCell ref="TGE5:TGF5"/>
    <mergeCell ref="TGJ5:TGK5"/>
    <mergeCell ref="TGO5:TGP5"/>
    <mergeCell ref="TGT5:TGU5"/>
    <mergeCell ref="TGY5:TGZ5"/>
    <mergeCell ref="TFF5:TFG5"/>
    <mergeCell ref="TFK5:TFL5"/>
    <mergeCell ref="TFP5:TFQ5"/>
    <mergeCell ref="TFU5:TFV5"/>
    <mergeCell ref="TFZ5:TGA5"/>
    <mergeCell ref="TEG5:TEH5"/>
    <mergeCell ref="TEL5:TEM5"/>
    <mergeCell ref="TEQ5:TER5"/>
    <mergeCell ref="TEV5:TEW5"/>
    <mergeCell ref="TFA5:TFB5"/>
    <mergeCell ref="TDH5:TDI5"/>
    <mergeCell ref="TDM5:TDN5"/>
    <mergeCell ref="TDR5:TDS5"/>
    <mergeCell ref="TDW5:TDX5"/>
    <mergeCell ref="TEB5:TEC5"/>
    <mergeCell ref="TCI5:TCJ5"/>
    <mergeCell ref="TCN5:TCO5"/>
    <mergeCell ref="TCS5:TCT5"/>
    <mergeCell ref="TCX5:TCY5"/>
    <mergeCell ref="TDC5:TDD5"/>
    <mergeCell ref="TBJ5:TBK5"/>
    <mergeCell ref="TBO5:TBP5"/>
    <mergeCell ref="TBT5:TBU5"/>
    <mergeCell ref="TBY5:TBZ5"/>
    <mergeCell ref="TCD5:TCE5"/>
    <mergeCell ref="TAK5:TAL5"/>
    <mergeCell ref="TAP5:TAQ5"/>
    <mergeCell ref="TAU5:TAV5"/>
    <mergeCell ref="TAZ5:TBA5"/>
    <mergeCell ref="TBE5:TBF5"/>
    <mergeCell ref="SZL5:SZM5"/>
    <mergeCell ref="SZQ5:SZR5"/>
    <mergeCell ref="SZV5:SZW5"/>
    <mergeCell ref="TAA5:TAB5"/>
    <mergeCell ref="TAF5:TAG5"/>
    <mergeCell ref="SYM5:SYN5"/>
    <mergeCell ref="SYR5:SYS5"/>
    <mergeCell ref="SYW5:SYX5"/>
    <mergeCell ref="SZB5:SZC5"/>
    <mergeCell ref="SZG5:SZH5"/>
    <mergeCell ref="SXN5:SXO5"/>
    <mergeCell ref="SXS5:SXT5"/>
    <mergeCell ref="SXX5:SXY5"/>
    <mergeCell ref="SYC5:SYD5"/>
    <mergeCell ref="SYH5:SYI5"/>
    <mergeCell ref="SWO5:SWP5"/>
    <mergeCell ref="SWT5:SWU5"/>
    <mergeCell ref="SWY5:SWZ5"/>
    <mergeCell ref="SXD5:SXE5"/>
    <mergeCell ref="SXI5:SXJ5"/>
    <mergeCell ref="SVP5:SVQ5"/>
    <mergeCell ref="SVU5:SVV5"/>
    <mergeCell ref="SVZ5:SWA5"/>
    <mergeCell ref="SWE5:SWF5"/>
    <mergeCell ref="SWJ5:SWK5"/>
    <mergeCell ref="SUQ5:SUR5"/>
    <mergeCell ref="SUV5:SUW5"/>
    <mergeCell ref="SVA5:SVB5"/>
    <mergeCell ref="SVF5:SVG5"/>
    <mergeCell ref="SVK5:SVL5"/>
    <mergeCell ref="STR5:STS5"/>
    <mergeCell ref="STW5:STX5"/>
    <mergeCell ref="SUB5:SUC5"/>
    <mergeCell ref="SUG5:SUH5"/>
    <mergeCell ref="SUL5:SUM5"/>
    <mergeCell ref="SSS5:SST5"/>
    <mergeCell ref="SSX5:SSY5"/>
    <mergeCell ref="STC5:STD5"/>
    <mergeCell ref="STH5:STI5"/>
    <mergeCell ref="STM5:STN5"/>
    <mergeCell ref="SRT5:SRU5"/>
    <mergeCell ref="SRY5:SRZ5"/>
    <mergeCell ref="SSD5:SSE5"/>
    <mergeCell ref="SSI5:SSJ5"/>
    <mergeCell ref="SSN5:SSO5"/>
    <mergeCell ref="SQU5:SQV5"/>
    <mergeCell ref="SQZ5:SRA5"/>
    <mergeCell ref="SRE5:SRF5"/>
    <mergeCell ref="SRJ5:SRK5"/>
    <mergeCell ref="SRO5:SRP5"/>
    <mergeCell ref="SPV5:SPW5"/>
    <mergeCell ref="SQA5:SQB5"/>
    <mergeCell ref="SQF5:SQG5"/>
    <mergeCell ref="SQK5:SQL5"/>
    <mergeCell ref="SQP5:SQQ5"/>
    <mergeCell ref="SOW5:SOX5"/>
    <mergeCell ref="SPB5:SPC5"/>
    <mergeCell ref="SPG5:SPH5"/>
    <mergeCell ref="SPL5:SPM5"/>
    <mergeCell ref="SPQ5:SPR5"/>
    <mergeCell ref="SNX5:SNY5"/>
    <mergeCell ref="SOC5:SOD5"/>
    <mergeCell ref="SOH5:SOI5"/>
    <mergeCell ref="SOM5:SON5"/>
    <mergeCell ref="SOR5:SOS5"/>
    <mergeCell ref="SMY5:SMZ5"/>
    <mergeCell ref="SND5:SNE5"/>
    <mergeCell ref="SNI5:SNJ5"/>
    <mergeCell ref="SNN5:SNO5"/>
    <mergeCell ref="SNS5:SNT5"/>
    <mergeCell ref="SLZ5:SMA5"/>
    <mergeCell ref="SME5:SMF5"/>
    <mergeCell ref="SMJ5:SMK5"/>
    <mergeCell ref="SMO5:SMP5"/>
    <mergeCell ref="SMT5:SMU5"/>
    <mergeCell ref="SLA5:SLB5"/>
    <mergeCell ref="SLF5:SLG5"/>
    <mergeCell ref="SLK5:SLL5"/>
    <mergeCell ref="SLP5:SLQ5"/>
    <mergeCell ref="SLU5:SLV5"/>
    <mergeCell ref="SKB5:SKC5"/>
    <mergeCell ref="SKG5:SKH5"/>
    <mergeCell ref="SKL5:SKM5"/>
    <mergeCell ref="SKQ5:SKR5"/>
    <mergeCell ref="SKV5:SKW5"/>
    <mergeCell ref="SJC5:SJD5"/>
    <mergeCell ref="SJH5:SJI5"/>
    <mergeCell ref="SJM5:SJN5"/>
    <mergeCell ref="SJR5:SJS5"/>
    <mergeCell ref="SJW5:SJX5"/>
    <mergeCell ref="SID5:SIE5"/>
    <mergeCell ref="SII5:SIJ5"/>
    <mergeCell ref="SIN5:SIO5"/>
    <mergeCell ref="SIS5:SIT5"/>
    <mergeCell ref="SIX5:SIY5"/>
    <mergeCell ref="SHE5:SHF5"/>
    <mergeCell ref="SHJ5:SHK5"/>
    <mergeCell ref="SHO5:SHP5"/>
    <mergeCell ref="SHT5:SHU5"/>
    <mergeCell ref="SHY5:SHZ5"/>
    <mergeCell ref="SGF5:SGG5"/>
    <mergeCell ref="SGK5:SGL5"/>
    <mergeCell ref="SGP5:SGQ5"/>
    <mergeCell ref="SGU5:SGV5"/>
    <mergeCell ref="SGZ5:SHA5"/>
    <mergeCell ref="SFG5:SFH5"/>
    <mergeCell ref="SFL5:SFM5"/>
    <mergeCell ref="SFQ5:SFR5"/>
    <mergeCell ref="SFV5:SFW5"/>
    <mergeCell ref="SGA5:SGB5"/>
    <mergeCell ref="SEH5:SEI5"/>
    <mergeCell ref="SEM5:SEN5"/>
    <mergeCell ref="SER5:SES5"/>
    <mergeCell ref="SEW5:SEX5"/>
    <mergeCell ref="SFB5:SFC5"/>
    <mergeCell ref="SDI5:SDJ5"/>
    <mergeCell ref="SDN5:SDO5"/>
    <mergeCell ref="SDS5:SDT5"/>
    <mergeCell ref="SDX5:SDY5"/>
    <mergeCell ref="SEC5:SED5"/>
    <mergeCell ref="SCJ5:SCK5"/>
    <mergeCell ref="SCO5:SCP5"/>
    <mergeCell ref="SCT5:SCU5"/>
    <mergeCell ref="SCY5:SCZ5"/>
    <mergeCell ref="SDD5:SDE5"/>
    <mergeCell ref="SBK5:SBL5"/>
    <mergeCell ref="SBP5:SBQ5"/>
    <mergeCell ref="SBU5:SBV5"/>
    <mergeCell ref="SBZ5:SCA5"/>
    <mergeCell ref="SCE5:SCF5"/>
    <mergeCell ref="SAL5:SAM5"/>
    <mergeCell ref="SAQ5:SAR5"/>
    <mergeCell ref="SAV5:SAW5"/>
    <mergeCell ref="SBA5:SBB5"/>
    <mergeCell ref="SBF5:SBG5"/>
    <mergeCell ref="RZM5:RZN5"/>
    <mergeCell ref="RZR5:RZS5"/>
    <mergeCell ref="RZW5:RZX5"/>
    <mergeCell ref="SAB5:SAC5"/>
    <mergeCell ref="SAG5:SAH5"/>
    <mergeCell ref="RYN5:RYO5"/>
    <mergeCell ref="RYS5:RYT5"/>
    <mergeCell ref="RYX5:RYY5"/>
    <mergeCell ref="RZC5:RZD5"/>
    <mergeCell ref="RZH5:RZI5"/>
    <mergeCell ref="RXO5:RXP5"/>
    <mergeCell ref="RXT5:RXU5"/>
    <mergeCell ref="RXY5:RXZ5"/>
    <mergeCell ref="RYD5:RYE5"/>
    <mergeCell ref="RYI5:RYJ5"/>
    <mergeCell ref="RWP5:RWQ5"/>
    <mergeCell ref="RWU5:RWV5"/>
    <mergeCell ref="RWZ5:RXA5"/>
    <mergeCell ref="RXE5:RXF5"/>
    <mergeCell ref="RXJ5:RXK5"/>
    <mergeCell ref="RVQ5:RVR5"/>
    <mergeCell ref="RVV5:RVW5"/>
    <mergeCell ref="RWA5:RWB5"/>
    <mergeCell ref="RWF5:RWG5"/>
    <mergeCell ref="RWK5:RWL5"/>
    <mergeCell ref="RUR5:RUS5"/>
    <mergeCell ref="RUW5:RUX5"/>
    <mergeCell ref="RVB5:RVC5"/>
    <mergeCell ref="RVG5:RVH5"/>
    <mergeCell ref="RVL5:RVM5"/>
    <mergeCell ref="RTS5:RTT5"/>
    <mergeCell ref="RTX5:RTY5"/>
    <mergeCell ref="RUC5:RUD5"/>
    <mergeCell ref="RUH5:RUI5"/>
    <mergeCell ref="RUM5:RUN5"/>
    <mergeCell ref="RST5:RSU5"/>
    <mergeCell ref="RSY5:RSZ5"/>
    <mergeCell ref="RTD5:RTE5"/>
    <mergeCell ref="RTI5:RTJ5"/>
    <mergeCell ref="RTN5:RTO5"/>
    <mergeCell ref="RRU5:RRV5"/>
    <mergeCell ref="RRZ5:RSA5"/>
    <mergeCell ref="RSE5:RSF5"/>
    <mergeCell ref="RSJ5:RSK5"/>
    <mergeCell ref="RSO5:RSP5"/>
    <mergeCell ref="RQV5:RQW5"/>
    <mergeCell ref="RRA5:RRB5"/>
    <mergeCell ref="RRF5:RRG5"/>
    <mergeCell ref="RRK5:RRL5"/>
    <mergeCell ref="RRP5:RRQ5"/>
    <mergeCell ref="RPW5:RPX5"/>
    <mergeCell ref="RQB5:RQC5"/>
    <mergeCell ref="RQG5:RQH5"/>
    <mergeCell ref="RQL5:RQM5"/>
    <mergeCell ref="RQQ5:RQR5"/>
    <mergeCell ref="ROX5:ROY5"/>
    <mergeCell ref="RPC5:RPD5"/>
    <mergeCell ref="RPH5:RPI5"/>
    <mergeCell ref="RPM5:RPN5"/>
    <mergeCell ref="RPR5:RPS5"/>
    <mergeCell ref="RNY5:RNZ5"/>
    <mergeCell ref="ROD5:ROE5"/>
    <mergeCell ref="ROI5:ROJ5"/>
    <mergeCell ref="RON5:ROO5"/>
    <mergeCell ref="ROS5:ROT5"/>
    <mergeCell ref="RMZ5:RNA5"/>
    <mergeCell ref="RNE5:RNF5"/>
    <mergeCell ref="RNJ5:RNK5"/>
    <mergeCell ref="RNO5:RNP5"/>
    <mergeCell ref="RNT5:RNU5"/>
    <mergeCell ref="RMA5:RMB5"/>
    <mergeCell ref="RMF5:RMG5"/>
    <mergeCell ref="RMK5:RML5"/>
    <mergeCell ref="RMP5:RMQ5"/>
    <mergeCell ref="RMU5:RMV5"/>
    <mergeCell ref="RLB5:RLC5"/>
    <mergeCell ref="RLG5:RLH5"/>
    <mergeCell ref="RLL5:RLM5"/>
    <mergeCell ref="RLQ5:RLR5"/>
    <mergeCell ref="RLV5:RLW5"/>
    <mergeCell ref="RKC5:RKD5"/>
    <mergeCell ref="RKH5:RKI5"/>
    <mergeCell ref="RKM5:RKN5"/>
    <mergeCell ref="RKR5:RKS5"/>
    <mergeCell ref="RKW5:RKX5"/>
    <mergeCell ref="RJD5:RJE5"/>
    <mergeCell ref="RJI5:RJJ5"/>
    <mergeCell ref="RJN5:RJO5"/>
    <mergeCell ref="RJS5:RJT5"/>
    <mergeCell ref="RJX5:RJY5"/>
    <mergeCell ref="RIE5:RIF5"/>
    <mergeCell ref="RIJ5:RIK5"/>
    <mergeCell ref="RIO5:RIP5"/>
    <mergeCell ref="RIT5:RIU5"/>
    <mergeCell ref="RIY5:RIZ5"/>
    <mergeCell ref="RHF5:RHG5"/>
    <mergeCell ref="RHK5:RHL5"/>
    <mergeCell ref="RHP5:RHQ5"/>
    <mergeCell ref="RHU5:RHV5"/>
    <mergeCell ref="RHZ5:RIA5"/>
    <mergeCell ref="RGG5:RGH5"/>
    <mergeCell ref="RGL5:RGM5"/>
    <mergeCell ref="RGQ5:RGR5"/>
    <mergeCell ref="RGV5:RGW5"/>
    <mergeCell ref="RHA5:RHB5"/>
    <mergeCell ref="RFH5:RFI5"/>
    <mergeCell ref="RFM5:RFN5"/>
    <mergeCell ref="RFR5:RFS5"/>
    <mergeCell ref="RFW5:RFX5"/>
    <mergeCell ref="RGB5:RGC5"/>
    <mergeCell ref="REI5:REJ5"/>
    <mergeCell ref="REN5:REO5"/>
    <mergeCell ref="RES5:RET5"/>
    <mergeCell ref="REX5:REY5"/>
    <mergeCell ref="RFC5:RFD5"/>
    <mergeCell ref="RDJ5:RDK5"/>
    <mergeCell ref="RDO5:RDP5"/>
    <mergeCell ref="RDT5:RDU5"/>
    <mergeCell ref="RDY5:RDZ5"/>
    <mergeCell ref="RED5:REE5"/>
    <mergeCell ref="RCK5:RCL5"/>
    <mergeCell ref="RCP5:RCQ5"/>
    <mergeCell ref="RCU5:RCV5"/>
    <mergeCell ref="RCZ5:RDA5"/>
    <mergeCell ref="RDE5:RDF5"/>
    <mergeCell ref="RBL5:RBM5"/>
    <mergeCell ref="RBQ5:RBR5"/>
    <mergeCell ref="RBV5:RBW5"/>
    <mergeCell ref="RCA5:RCB5"/>
    <mergeCell ref="RCF5:RCG5"/>
    <mergeCell ref="RAM5:RAN5"/>
    <mergeCell ref="RAR5:RAS5"/>
    <mergeCell ref="RAW5:RAX5"/>
    <mergeCell ref="RBB5:RBC5"/>
    <mergeCell ref="RBG5:RBH5"/>
    <mergeCell ref="QZN5:QZO5"/>
    <mergeCell ref="QZS5:QZT5"/>
    <mergeCell ref="QZX5:QZY5"/>
    <mergeCell ref="RAC5:RAD5"/>
    <mergeCell ref="RAH5:RAI5"/>
    <mergeCell ref="QYO5:QYP5"/>
    <mergeCell ref="QYT5:QYU5"/>
    <mergeCell ref="QYY5:QYZ5"/>
    <mergeCell ref="QZD5:QZE5"/>
    <mergeCell ref="QZI5:QZJ5"/>
    <mergeCell ref="QXP5:QXQ5"/>
    <mergeCell ref="QXU5:QXV5"/>
    <mergeCell ref="QXZ5:QYA5"/>
    <mergeCell ref="QYE5:QYF5"/>
    <mergeCell ref="QYJ5:QYK5"/>
    <mergeCell ref="QWQ5:QWR5"/>
    <mergeCell ref="QWV5:QWW5"/>
    <mergeCell ref="QXA5:QXB5"/>
    <mergeCell ref="QXF5:QXG5"/>
    <mergeCell ref="QXK5:QXL5"/>
    <mergeCell ref="QVR5:QVS5"/>
    <mergeCell ref="QVW5:QVX5"/>
    <mergeCell ref="QWB5:QWC5"/>
    <mergeCell ref="QWG5:QWH5"/>
    <mergeCell ref="QWL5:QWM5"/>
    <mergeCell ref="QUS5:QUT5"/>
    <mergeCell ref="QUX5:QUY5"/>
    <mergeCell ref="QVC5:QVD5"/>
    <mergeCell ref="QVH5:QVI5"/>
    <mergeCell ref="QVM5:QVN5"/>
    <mergeCell ref="QTT5:QTU5"/>
    <mergeCell ref="QTY5:QTZ5"/>
    <mergeCell ref="QUD5:QUE5"/>
    <mergeCell ref="QUI5:QUJ5"/>
    <mergeCell ref="QUN5:QUO5"/>
    <mergeCell ref="QSU5:QSV5"/>
    <mergeCell ref="QSZ5:QTA5"/>
    <mergeCell ref="QTE5:QTF5"/>
    <mergeCell ref="QTJ5:QTK5"/>
    <mergeCell ref="QTO5:QTP5"/>
    <mergeCell ref="QRV5:QRW5"/>
    <mergeCell ref="QSA5:QSB5"/>
    <mergeCell ref="QSF5:QSG5"/>
    <mergeCell ref="QSK5:QSL5"/>
    <mergeCell ref="QSP5:QSQ5"/>
    <mergeCell ref="QQW5:QQX5"/>
    <mergeCell ref="QRB5:QRC5"/>
    <mergeCell ref="QRG5:QRH5"/>
    <mergeCell ref="QRL5:QRM5"/>
    <mergeCell ref="QRQ5:QRR5"/>
    <mergeCell ref="QPX5:QPY5"/>
    <mergeCell ref="QQC5:QQD5"/>
    <mergeCell ref="QQH5:QQI5"/>
    <mergeCell ref="QQM5:QQN5"/>
    <mergeCell ref="QQR5:QQS5"/>
    <mergeCell ref="QOY5:QOZ5"/>
    <mergeCell ref="QPD5:QPE5"/>
    <mergeCell ref="QPI5:QPJ5"/>
    <mergeCell ref="QPN5:QPO5"/>
    <mergeCell ref="QPS5:QPT5"/>
    <mergeCell ref="QNZ5:QOA5"/>
    <mergeCell ref="QOE5:QOF5"/>
    <mergeCell ref="QOJ5:QOK5"/>
    <mergeCell ref="QOO5:QOP5"/>
    <mergeCell ref="QOT5:QOU5"/>
    <mergeCell ref="QNA5:QNB5"/>
    <mergeCell ref="QNF5:QNG5"/>
    <mergeCell ref="QNK5:QNL5"/>
    <mergeCell ref="QNP5:QNQ5"/>
    <mergeCell ref="QNU5:QNV5"/>
    <mergeCell ref="QMB5:QMC5"/>
    <mergeCell ref="QMG5:QMH5"/>
    <mergeCell ref="QML5:QMM5"/>
    <mergeCell ref="QMQ5:QMR5"/>
    <mergeCell ref="QMV5:QMW5"/>
    <mergeCell ref="QLC5:QLD5"/>
    <mergeCell ref="QLH5:QLI5"/>
    <mergeCell ref="QLM5:QLN5"/>
    <mergeCell ref="QLR5:QLS5"/>
    <mergeCell ref="QLW5:QLX5"/>
    <mergeCell ref="QKD5:QKE5"/>
    <mergeCell ref="QKI5:QKJ5"/>
    <mergeCell ref="QKN5:QKO5"/>
    <mergeCell ref="QKS5:QKT5"/>
    <mergeCell ref="QKX5:QKY5"/>
    <mergeCell ref="QJE5:QJF5"/>
    <mergeCell ref="QJJ5:QJK5"/>
    <mergeCell ref="QJO5:QJP5"/>
    <mergeCell ref="QJT5:QJU5"/>
    <mergeCell ref="QJY5:QJZ5"/>
    <mergeCell ref="QIF5:QIG5"/>
    <mergeCell ref="QIK5:QIL5"/>
    <mergeCell ref="QIP5:QIQ5"/>
    <mergeCell ref="QIU5:QIV5"/>
    <mergeCell ref="QIZ5:QJA5"/>
    <mergeCell ref="QHG5:QHH5"/>
    <mergeCell ref="QHL5:QHM5"/>
    <mergeCell ref="QHQ5:QHR5"/>
    <mergeCell ref="QHV5:QHW5"/>
    <mergeCell ref="QIA5:QIB5"/>
    <mergeCell ref="QGH5:QGI5"/>
    <mergeCell ref="QGM5:QGN5"/>
    <mergeCell ref="QGR5:QGS5"/>
    <mergeCell ref="QGW5:QGX5"/>
    <mergeCell ref="QHB5:QHC5"/>
    <mergeCell ref="QFI5:QFJ5"/>
    <mergeCell ref="QFN5:QFO5"/>
    <mergeCell ref="QFS5:QFT5"/>
    <mergeCell ref="QFX5:QFY5"/>
    <mergeCell ref="QGC5:QGD5"/>
    <mergeCell ref="QEJ5:QEK5"/>
    <mergeCell ref="QEO5:QEP5"/>
    <mergeCell ref="QET5:QEU5"/>
    <mergeCell ref="QEY5:QEZ5"/>
    <mergeCell ref="QFD5:QFE5"/>
    <mergeCell ref="QDK5:QDL5"/>
    <mergeCell ref="QDP5:QDQ5"/>
    <mergeCell ref="QDU5:QDV5"/>
    <mergeCell ref="QDZ5:QEA5"/>
    <mergeCell ref="QEE5:QEF5"/>
    <mergeCell ref="QCL5:QCM5"/>
    <mergeCell ref="QCQ5:QCR5"/>
    <mergeCell ref="QCV5:QCW5"/>
    <mergeCell ref="QDA5:QDB5"/>
    <mergeCell ref="QDF5:QDG5"/>
    <mergeCell ref="QBM5:QBN5"/>
    <mergeCell ref="QBR5:QBS5"/>
    <mergeCell ref="QBW5:QBX5"/>
    <mergeCell ref="QCB5:QCC5"/>
    <mergeCell ref="QCG5:QCH5"/>
    <mergeCell ref="QAN5:QAO5"/>
    <mergeCell ref="QAS5:QAT5"/>
    <mergeCell ref="QAX5:QAY5"/>
    <mergeCell ref="QBC5:QBD5"/>
    <mergeCell ref="QBH5:QBI5"/>
    <mergeCell ref="PZO5:PZP5"/>
    <mergeCell ref="PZT5:PZU5"/>
    <mergeCell ref="PZY5:PZZ5"/>
    <mergeCell ref="QAD5:QAE5"/>
    <mergeCell ref="QAI5:QAJ5"/>
    <mergeCell ref="PYP5:PYQ5"/>
    <mergeCell ref="PYU5:PYV5"/>
    <mergeCell ref="PYZ5:PZA5"/>
    <mergeCell ref="PZE5:PZF5"/>
    <mergeCell ref="PZJ5:PZK5"/>
    <mergeCell ref="PXQ5:PXR5"/>
    <mergeCell ref="PXV5:PXW5"/>
    <mergeCell ref="PYA5:PYB5"/>
    <mergeCell ref="PYF5:PYG5"/>
    <mergeCell ref="PYK5:PYL5"/>
    <mergeCell ref="PWR5:PWS5"/>
    <mergeCell ref="PWW5:PWX5"/>
    <mergeCell ref="PXB5:PXC5"/>
    <mergeCell ref="PXG5:PXH5"/>
    <mergeCell ref="PXL5:PXM5"/>
    <mergeCell ref="PVS5:PVT5"/>
    <mergeCell ref="PVX5:PVY5"/>
    <mergeCell ref="PWC5:PWD5"/>
    <mergeCell ref="PWH5:PWI5"/>
    <mergeCell ref="PWM5:PWN5"/>
    <mergeCell ref="PUT5:PUU5"/>
    <mergeCell ref="PUY5:PUZ5"/>
    <mergeCell ref="PVD5:PVE5"/>
    <mergeCell ref="PVI5:PVJ5"/>
    <mergeCell ref="PVN5:PVO5"/>
    <mergeCell ref="PTU5:PTV5"/>
    <mergeCell ref="PTZ5:PUA5"/>
    <mergeCell ref="PUE5:PUF5"/>
    <mergeCell ref="PUJ5:PUK5"/>
    <mergeCell ref="PUO5:PUP5"/>
    <mergeCell ref="PSV5:PSW5"/>
    <mergeCell ref="PTA5:PTB5"/>
    <mergeCell ref="PTF5:PTG5"/>
    <mergeCell ref="PTK5:PTL5"/>
    <mergeCell ref="PTP5:PTQ5"/>
    <mergeCell ref="PRW5:PRX5"/>
    <mergeCell ref="PSB5:PSC5"/>
    <mergeCell ref="PSG5:PSH5"/>
    <mergeCell ref="PSL5:PSM5"/>
    <mergeCell ref="PSQ5:PSR5"/>
    <mergeCell ref="PQX5:PQY5"/>
    <mergeCell ref="PRC5:PRD5"/>
    <mergeCell ref="PRH5:PRI5"/>
    <mergeCell ref="PRM5:PRN5"/>
    <mergeCell ref="PRR5:PRS5"/>
    <mergeCell ref="PPY5:PPZ5"/>
    <mergeCell ref="PQD5:PQE5"/>
    <mergeCell ref="PQI5:PQJ5"/>
    <mergeCell ref="PQN5:PQO5"/>
    <mergeCell ref="PQS5:PQT5"/>
    <mergeCell ref="POZ5:PPA5"/>
    <mergeCell ref="PPE5:PPF5"/>
    <mergeCell ref="PPJ5:PPK5"/>
    <mergeCell ref="PPO5:PPP5"/>
    <mergeCell ref="PPT5:PPU5"/>
    <mergeCell ref="POA5:POB5"/>
    <mergeCell ref="POF5:POG5"/>
    <mergeCell ref="POK5:POL5"/>
    <mergeCell ref="POP5:POQ5"/>
    <mergeCell ref="POU5:POV5"/>
    <mergeCell ref="PNB5:PNC5"/>
    <mergeCell ref="PNG5:PNH5"/>
    <mergeCell ref="PNL5:PNM5"/>
    <mergeCell ref="PNQ5:PNR5"/>
    <mergeCell ref="PNV5:PNW5"/>
    <mergeCell ref="PMC5:PMD5"/>
    <mergeCell ref="PMH5:PMI5"/>
    <mergeCell ref="PMM5:PMN5"/>
    <mergeCell ref="PMR5:PMS5"/>
    <mergeCell ref="PMW5:PMX5"/>
    <mergeCell ref="PLD5:PLE5"/>
    <mergeCell ref="PLI5:PLJ5"/>
    <mergeCell ref="PLN5:PLO5"/>
    <mergeCell ref="PLS5:PLT5"/>
    <mergeCell ref="PLX5:PLY5"/>
    <mergeCell ref="PKE5:PKF5"/>
    <mergeCell ref="PKJ5:PKK5"/>
    <mergeCell ref="PKO5:PKP5"/>
    <mergeCell ref="PKT5:PKU5"/>
    <mergeCell ref="PKY5:PKZ5"/>
    <mergeCell ref="PJF5:PJG5"/>
    <mergeCell ref="PJK5:PJL5"/>
    <mergeCell ref="PJP5:PJQ5"/>
    <mergeCell ref="PJU5:PJV5"/>
    <mergeCell ref="PJZ5:PKA5"/>
    <mergeCell ref="PIG5:PIH5"/>
    <mergeCell ref="PIL5:PIM5"/>
    <mergeCell ref="PIQ5:PIR5"/>
    <mergeCell ref="PIV5:PIW5"/>
    <mergeCell ref="PJA5:PJB5"/>
    <mergeCell ref="PHH5:PHI5"/>
    <mergeCell ref="PHM5:PHN5"/>
    <mergeCell ref="PHR5:PHS5"/>
    <mergeCell ref="PHW5:PHX5"/>
    <mergeCell ref="PIB5:PIC5"/>
    <mergeCell ref="PGI5:PGJ5"/>
    <mergeCell ref="PGN5:PGO5"/>
    <mergeCell ref="PGS5:PGT5"/>
    <mergeCell ref="PGX5:PGY5"/>
    <mergeCell ref="PHC5:PHD5"/>
    <mergeCell ref="PFJ5:PFK5"/>
    <mergeCell ref="PFO5:PFP5"/>
    <mergeCell ref="PFT5:PFU5"/>
    <mergeCell ref="PFY5:PFZ5"/>
    <mergeCell ref="PGD5:PGE5"/>
    <mergeCell ref="PEK5:PEL5"/>
    <mergeCell ref="PEP5:PEQ5"/>
    <mergeCell ref="PEU5:PEV5"/>
    <mergeCell ref="PEZ5:PFA5"/>
    <mergeCell ref="PFE5:PFF5"/>
    <mergeCell ref="PDL5:PDM5"/>
    <mergeCell ref="PDQ5:PDR5"/>
    <mergeCell ref="PDV5:PDW5"/>
    <mergeCell ref="PEA5:PEB5"/>
    <mergeCell ref="PEF5:PEG5"/>
    <mergeCell ref="PCM5:PCN5"/>
    <mergeCell ref="PCR5:PCS5"/>
    <mergeCell ref="PCW5:PCX5"/>
    <mergeCell ref="PDB5:PDC5"/>
    <mergeCell ref="PDG5:PDH5"/>
    <mergeCell ref="PBN5:PBO5"/>
    <mergeCell ref="PBS5:PBT5"/>
    <mergeCell ref="PBX5:PBY5"/>
    <mergeCell ref="PCC5:PCD5"/>
    <mergeCell ref="PCH5:PCI5"/>
    <mergeCell ref="PAO5:PAP5"/>
    <mergeCell ref="PAT5:PAU5"/>
    <mergeCell ref="PAY5:PAZ5"/>
    <mergeCell ref="PBD5:PBE5"/>
    <mergeCell ref="PBI5:PBJ5"/>
    <mergeCell ref="OZP5:OZQ5"/>
    <mergeCell ref="OZU5:OZV5"/>
    <mergeCell ref="OZZ5:PAA5"/>
    <mergeCell ref="PAE5:PAF5"/>
    <mergeCell ref="PAJ5:PAK5"/>
    <mergeCell ref="OYQ5:OYR5"/>
    <mergeCell ref="OYV5:OYW5"/>
    <mergeCell ref="OZA5:OZB5"/>
    <mergeCell ref="OZF5:OZG5"/>
    <mergeCell ref="OZK5:OZL5"/>
    <mergeCell ref="OXR5:OXS5"/>
    <mergeCell ref="OXW5:OXX5"/>
    <mergeCell ref="OYB5:OYC5"/>
    <mergeCell ref="OYG5:OYH5"/>
    <mergeCell ref="OYL5:OYM5"/>
    <mergeCell ref="OWS5:OWT5"/>
    <mergeCell ref="OWX5:OWY5"/>
    <mergeCell ref="OXC5:OXD5"/>
    <mergeCell ref="OXH5:OXI5"/>
    <mergeCell ref="OXM5:OXN5"/>
    <mergeCell ref="OVT5:OVU5"/>
    <mergeCell ref="OVY5:OVZ5"/>
    <mergeCell ref="OWD5:OWE5"/>
    <mergeCell ref="OWI5:OWJ5"/>
    <mergeCell ref="OWN5:OWO5"/>
    <mergeCell ref="OUU5:OUV5"/>
    <mergeCell ref="OUZ5:OVA5"/>
    <mergeCell ref="OVE5:OVF5"/>
    <mergeCell ref="OVJ5:OVK5"/>
    <mergeCell ref="OVO5:OVP5"/>
    <mergeCell ref="OTV5:OTW5"/>
    <mergeCell ref="OUA5:OUB5"/>
    <mergeCell ref="OUF5:OUG5"/>
    <mergeCell ref="OUK5:OUL5"/>
    <mergeCell ref="OUP5:OUQ5"/>
    <mergeCell ref="OSW5:OSX5"/>
    <mergeCell ref="OTB5:OTC5"/>
    <mergeCell ref="OTG5:OTH5"/>
    <mergeCell ref="OTL5:OTM5"/>
    <mergeCell ref="OTQ5:OTR5"/>
    <mergeCell ref="ORX5:ORY5"/>
    <mergeCell ref="OSC5:OSD5"/>
    <mergeCell ref="OSH5:OSI5"/>
    <mergeCell ref="OSM5:OSN5"/>
    <mergeCell ref="OSR5:OSS5"/>
    <mergeCell ref="OQY5:OQZ5"/>
    <mergeCell ref="ORD5:ORE5"/>
    <mergeCell ref="ORI5:ORJ5"/>
    <mergeCell ref="ORN5:ORO5"/>
    <mergeCell ref="ORS5:ORT5"/>
    <mergeCell ref="OPZ5:OQA5"/>
    <mergeCell ref="OQE5:OQF5"/>
    <mergeCell ref="OQJ5:OQK5"/>
    <mergeCell ref="OQO5:OQP5"/>
    <mergeCell ref="OQT5:OQU5"/>
    <mergeCell ref="OPA5:OPB5"/>
    <mergeCell ref="OPF5:OPG5"/>
    <mergeCell ref="OPK5:OPL5"/>
    <mergeCell ref="OPP5:OPQ5"/>
    <mergeCell ref="OPU5:OPV5"/>
    <mergeCell ref="OOB5:OOC5"/>
    <mergeCell ref="OOG5:OOH5"/>
    <mergeCell ref="OOL5:OOM5"/>
    <mergeCell ref="OOQ5:OOR5"/>
    <mergeCell ref="OOV5:OOW5"/>
    <mergeCell ref="ONC5:OND5"/>
    <mergeCell ref="ONH5:ONI5"/>
    <mergeCell ref="ONM5:ONN5"/>
    <mergeCell ref="ONR5:ONS5"/>
    <mergeCell ref="ONW5:ONX5"/>
    <mergeCell ref="OMD5:OME5"/>
    <mergeCell ref="OMI5:OMJ5"/>
    <mergeCell ref="OMN5:OMO5"/>
    <mergeCell ref="OMS5:OMT5"/>
    <mergeCell ref="OMX5:OMY5"/>
    <mergeCell ref="OLE5:OLF5"/>
    <mergeCell ref="OLJ5:OLK5"/>
    <mergeCell ref="OLO5:OLP5"/>
    <mergeCell ref="OLT5:OLU5"/>
    <mergeCell ref="OLY5:OLZ5"/>
    <mergeCell ref="OKF5:OKG5"/>
    <mergeCell ref="OKK5:OKL5"/>
    <mergeCell ref="OKP5:OKQ5"/>
    <mergeCell ref="OKU5:OKV5"/>
    <mergeCell ref="OKZ5:OLA5"/>
    <mergeCell ref="OJG5:OJH5"/>
    <mergeCell ref="OJL5:OJM5"/>
    <mergeCell ref="OJQ5:OJR5"/>
    <mergeCell ref="OJV5:OJW5"/>
    <mergeCell ref="OKA5:OKB5"/>
    <mergeCell ref="OIH5:OII5"/>
    <mergeCell ref="OIM5:OIN5"/>
    <mergeCell ref="OIR5:OIS5"/>
    <mergeCell ref="OIW5:OIX5"/>
    <mergeCell ref="OJB5:OJC5"/>
    <mergeCell ref="OHI5:OHJ5"/>
    <mergeCell ref="OHN5:OHO5"/>
    <mergeCell ref="OHS5:OHT5"/>
    <mergeCell ref="OHX5:OHY5"/>
    <mergeCell ref="OIC5:OID5"/>
    <mergeCell ref="OGJ5:OGK5"/>
    <mergeCell ref="OGO5:OGP5"/>
    <mergeCell ref="OGT5:OGU5"/>
    <mergeCell ref="OGY5:OGZ5"/>
    <mergeCell ref="OHD5:OHE5"/>
    <mergeCell ref="OFK5:OFL5"/>
    <mergeCell ref="OFP5:OFQ5"/>
    <mergeCell ref="OFU5:OFV5"/>
    <mergeCell ref="OFZ5:OGA5"/>
    <mergeCell ref="OGE5:OGF5"/>
    <mergeCell ref="OEL5:OEM5"/>
    <mergeCell ref="OEQ5:OER5"/>
    <mergeCell ref="OEV5:OEW5"/>
    <mergeCell ref="OFA5:OFB5"/>
    <mergeCell ref="OFF5:OFG5"/>
    <mergeCell ref="ODM5:ODN5"/>
    <mergeCell ref="ODR5:ODS5"/>
    <mergeCell ref="ODW5:ODX5"/>
    <mergeCell ref="OEB5:OEC5"/>
    <mergeCell ref="OEG5:OEH5"/>
    <mergeCell ref="OCN5:OCO5"/>
    <mergeCell ref="OCS5:OCT5"/>
    <mergeCell ref="OCX5:OCY5"/>
    <mergeCell ref="ODC5:ODD5"/>
    <mergeCell ref="ODH5:ODI5"/>
    <mergeCell ref="OBO5:OBP5"/>
    <mergeCell ref="OBT5:OBU5"/>
    <mergeCell ref="OBY5:OBZ5"/>
    <mergeCell ref="OCD5:OCE5"/>
    <mergeCell ref="OCI5:OCJ5"/>
    <mergeCell ref="OAP5:OAQ5"/>
    <mergeCell ref="OAU5:OAV5"/>
    <mergeCell ref="OAZ5:OBA5"/>
    <mergeCell ref="OBE5:OBF5"/>
    <mergeCell ref="OBJ5:OBK5"/>
    <mergeCell ref="NZQ5:NZR5"/>
    <mergeCell ref="NZV5:NZW5"/>
    <mergeCell ref="OAA5:OAB5"/>
    <mergeCell ref="OAF5:OAG5"/>
    <mergeCell ref="OAK5:OAL5"/>
    <mergeCell ref="NYR5:NYS5"/>
    <mergeCell ref="NYW5:NYX5"/>
    <mergeCell ref="NZB5:NZC5"/>
    <mergeCell ref="NZG5:NZH5"/>
    <mergeCell ref="NZL5:NZM5"/>
    <mergeCell ref="NXS5:NXT5"/>
    <mergeCell ref="NXX5:NXY5"/>
    <mergeCell ref="NYC5:NYD5"/>
    <mergeCell ref="NYH5:NYI5"/>
    <mergeCell ref="NYM5:NYN5"/>
    <mergeCell ref="NWT5:NWU5"/>
    <mergeCell ref="NWY5:NWZ5"/>
    <mergeCell ref="NXD5:NXE5"/>
    <mergeCell ref="NXI5:NXJ5"/>
    <mergeCell ref="NXN5:NXO5"/>
    <mergeCell ref="NVU5:NVV5"/>
    <mergeCell ref="NVZ5:NWA5"/>
    <mergeCell ref="NWE5:NWF5"/>
    <mergeCell ref="NWJ5:NWK5"/>
    <mergeCell ref="NWO5:NWP5"/>
    <mergeCell ref="NUV5:NUW5"/>
    <mergeCell ref="NVA5:NVB5"/>
    <mergeCell ref="NVF5:NVG5"/>
    <mergeCell ref="NVK5:NVL5"/>
    <mergeCell ref="NVP5:NVQ5"/>
    <mergeCell ref="NTW5:NTX5"/>
    <mergeCell ref="NUB5:NUC5"/>
    <mergeCell ref="NUG5:NUH5"/>
    <mergeCell ref="NUL5:NUM5"/>
    <mergeCell ref="NUQ5:NUR5"/>
    <mergeCell ref="NSX5:NSY5"/>
    <mergeCell ref="NTC5:NTD5"/>
    <mergeCell ref="NTH5:NTI5"/>
    <mergeCell ref="NTM5:NTN5"/>
    <mergeCell ref="NTR5:NTS5"/>
    <mergeCell ref="NRY5:NRZ5"/>
    <mergeCell ref="NSD5:NSE5"/>
    <mergeCell ref="NSI5:NSJ5"/>
    <mergeCell ref="NSN5:NSO5"/>
    <mergeCell ref="NSS5:NST5"/>
    <mergeCell ref="NQZ5:NRA5"/>
    <mergeCell ref="NRE5:NRF5"/>
    <mergeCell ref="NRJ5:NRK5"/>
    <mergeCell ref="NRO5:NRP5"/>
    <mergeCell ref="NRT5:NRU5"/>
    <mergeCell ref="NQA5:NQB5"/>
    <mergeCell ref="NQF5:NQG5"/>
    <mergeCell ref="NQK5:NQL5"/>
    <mergeCell ref="NQP5:NQQ5"/>
    <mergeCell ref="NQU5:NQV5"/>
    <mergeCell ref="NPB5:NPC5"/>
    <mergeCell ref="NPG5:NPH5"/>
    <mergeCell ref="NPL5:NPM5"/>
    <mergeCell ref="NPQ5:NPR5"/>
    <mergeCell ref="NPV5:NPW5"/>
    <mergeCell ref="NOC5:NOD5"/>
    <mergeCell ref="NOH5:NOI5"/>
    <mergeCell ref="NOM5:NON5"/>
    <mergeCell ref="NOR5:NOS5"/>
    <mergeCell ref="NOW5:NOX5"/>
    <mergeCell ref="NND5:NNE5"/>
    <mergeCell ref="NNI5:NNJ5"/>
    <mergeCell ref="NNN5:NNO5"/>
    <mergeCell ref="NNS5:NNT5"/>
    <mergeCell ref="NNX5:NNY5"/>
    <mergeCell ref="NME5:NMF5"/>
    <mergeCell ref="NMJ5:NMK5"/>
    <mergeCell ref="NMO5:NMP5"/>
    <mergeCell ref="NMT5:NMU5"/>
    <mergeCell ref="NMY5:NMZ5"/>
    <mergeCell ref="NLF5:NLG5"/>
    <mergeCell ref="NLK5:NLL5"/>
    <mergeCell ref="NLP5:NLQ5"/>
    <mergeCell ref="NLU5:NLV5"/>
    <mergeCell ref="NLZ5:NMA5"/>
    <mergeCell ref="NKG5:NKH5"/>
    <mergeCell ref="NKL5:NKM5"/>
    <mergeCell ref="NKQ5:NKR5"/>
    <mergeCell ref="NKV5:NKW5"/>
    <mergeCell ref="NLA5:NLB5"/>
    <mergeCell ref="NJH5:NJI5"/>
    <mergeCell ref="NJM5:NJN5"/>
    <mergeCell ref="NJR5:NJS5"/>
    <mergeCell ref="NJW5:NJX5"/>
    <mergeCell ref="NKB5:NKC5"/>
    <mergeCell ref="NII5:NIJ5"/>
    <mergeCell ref="NIN5:NIO5"/>
    <mergeCell ref="NIS5:NIT5"/>
    <mergeCell ref="NIX5:NIY5"/>
    <mergeCell ref="NJC5:NJD5"/>
    <mergeCell ref="NHJ5:NHK5"/>
    <mergeCell ref="NHO5:NHP5"/>
    <mergeCell ref="NHT5:NHU5"/>
    <mergeCell ref="NHY5:NHZ5"/>
    <mergeCell ref="NID5:NIE5"/>
    <mergeCell ref="NGK5:NGL5"/>
    <mergeCell ref="NGP5:NGQ5"/>
    <mergeCell ref="NGU5:NGV5"/>
    <mergeCell ref="NGZ5:NHA5"/>
    <mergeCell ref="NHE5:NHF5"/>
    <mergeCell ref="NFL5:NFM5"/>
    <mergeCell ref="NFQ5:NFR5"/>
    <mergeCell ref="NFV5:NFW5"/>
    <mergeCell ref="NGA5:NGB5"/>
    <mergeCell ref="NGF5:NGG5"/>
    <mergeCell ref="NEM5:NEN5"/>
    <mergeCell ref="NER5:NES5"/>
    <mergeCell ref="NEW5:NEX5"/>
    <mergeCell ref="NFB5:NFC5"/>
    <mergeCell ref="NFG5:NFH5"/>
    <mergeCell ref="NDN5:NDO5"/>
    <mergeCell ref="NDS5:NDT5"/>
    <mergeCell ref="NDX5:NDY5"/>
    <mergeCell ref="NEC5:NED5"/>
    <mergeCell ref="NEH5:NEI5"/>
    <mergeCell ref="NCO5:NCP5"/>
    <mergeCell ref="NCT5:NCU5"/>
    <mergeCell ref="NCY5:NCZ5"/>
    <mergeCell ref="NDD5:NDE5"/>
    <mergeCell ref="NDI5:NDJ5"/>
    <mergeCell ref="NBP5:NBQ5"/>
    <mergeCell ref="NBU5:NBV5"/>
    <mergeCell ref="NBZ5:NCA5"/>
    <mergeCell ref="NCE5:NCF5"/>
    <mergeCell ref="NCJ5:NCK5"/>
    <mergeCell ref="NAQ5:NAR5"/>
    <mergeCell ref="NAV5:NAW5"/>
    <mergeCell ref="NBA5:NBB5"/>
    <mergeCell ref="NBF5:NBG5"/>
    <mergeCell ref="NBK5:NBL5"/>
    <mergeCell ref="MZR5:MZS5"/>
    <mergeCell ref="MZW5:MZX5"/>
    <mergeCell ref="NAB5:NAC5"/>
    <mergeCell ref="NAG5:NAH5"/>
    <mergeCell ref="NAL5:NAM5"/>
    <mergeCell ref="MYS5:MYT5"/>
    <mergeCell ref="MYX5:MYY5"/>
    <mergeCell ref="MZC5:MZD5"/>
    <mergeCell ref="MZH5:MZI5"/>
    <mergeCell ref="MZM5:MZN5"/>
    <mergeCell ref="MXT5:MXU5"/>
    <mergeCell ref="MXY5:MXZ5"/>
    <mergeCell ref="MYD5:MYE5"/>
    <mergeCell ref="MYI5:MYJ5"/>
    <mergeCell ref="MYN5:MYO5"/>
    <mergeCell ref="MWU5:MWV5"/>
    <mergeCell ref="MWZ5:MXA5"/>
    <mergeCell ref="MXE5:MXF5"/>
    <mergeCell ref="MXJ5:MXK5"/>
    <mergeCell ref="MXO5:MXP5"/>
    <mergeCell ref="MVV5:MVW5"/>
    <mergeCell ref="MWA5:MWB5"/>
    <mergeCell ref="MWF5:MWG5"/>
    <mergeCell ref="MWK5:MWL5"/>
    <mergeCell ref="MWP5:MWQ5"/>
    <mergeCell ref="MUW5:MUX5"/>
    <mergeCell ref="MVB5:MVC5"/>
    <mergeCell ref="MVG5:MVH5"/>
    <mergeCell ref="MVL5:MVM5"/>
    <mergeCell ref="MVQ5:MVR5"/>
    <mergeCell ref="MTX5:MTY5"/>
    <mergeCell ref="MUC5:MUD5"/>
    <mergeCell ref="MUH5:MUI5"/>
    <mergeCell ref="MUM5:MUN5"/>
    <mergeCell ref="MUR5:MUS5"/>
    <mergeCell ref="MSY5:MSZ5"/>
    <mergeCell ref="MTD5:MTE5"/>
    <mergeCell ref="MTI5:MTJ5"/>
    <mergeCell ref="MTN5:MTO5"/>
    <mergeCell ref="MTS5:MTT5"/>
    <mergeCell ref="MRZ5:MSA5"/>
    <mergeCell ref="MSE5:MSF5"/>
    <mergeCell ref="MSJ5:MSK5"/>
    <mergeCell ref="MSO5:MSP5"/>
    <mergeCell ref="MST5:MSU5"/>
    <mergeCell ref="MRA5:MRB5"/>
    <mergeCell ref="MRF5:MRG5"/>
    <mergeCell ref="MRK5:MRL5"/>
    <mergeCell ref="MRP5:MRQ5"/>
    <mergeCell ref="MRU5:MRV5"/>
    <mergeCell ref="MQB5:MQC5"/>
    <mergeCell ref="MQG5:MQH5"/>
    <mergeCell ref="MQL5:MQM5"/>
    <mergeCell ref="MQQ5:MQR5"/>
    <mergeCell ref="MQV5:MQW5"/>
    <mergeCell ref="MPC5:MPD5"/>
    <mergeCell ref="MPH5:MPI5"/>
    <mergeCell ref="MPM5:MPN5"/>
    <mergeCell ref="MPR5:MPS5"/>
    <mergeCell ref="MPW5:MPX5"/>
    <mergeCell ref="MOD5:MOE5"/>
    <mergeCell ref="MOI5:MOJ5"/>
    <mergeCell ref="MON5:MOO5"/>
    <mergeCell ref="MOS5:MOT5"/>
    <mergeCell ref="MOX5:MOY5"/>
    <mergeCell ref="MNE5:MNF5"/>
    <mergeCell ref="MNJ5:MNK5"/>
    <mergeCell ref="MNO5:MNP5"/>
    <mergeCell ref="MNT5:MNU5"/>
    <mergeCell ref="MNY5:MNZ5"/>
    <mergeCell ref="MMF5:MMG5"/>
    <mergeCell ref="MMK5:MML5"/>
    <mergeCell ref="MMP5:MMQ5"/>
    <mergeCell ref="MMU5:MMV5"/>
    <mergeCell ref="MMZ5:MNA5"/>
    <mergeCell ref="MLG5:MLH5"/>
    <mergeCell ref="MLL5:MLM5"/>
    <mergeCell ref="MLQ5:MLR5"/>
    <mergeCell ref="MLV5:MLW5"/>
    <mergeCell ref="MMA5:MMB5"/>
    <mergeCell ref="MKH5:MKI5"/>
    <mergeCell ref="MKM5:MKN5"/>
    <mergeCell ref="MKR5:MKS5"/>
    <mergeCell ref="MKW5:MKX5"/>
    <mergeCell ref="MLB5:MLC5"/>
    <mergeCell ref="MJI5:MJJ5"/>
    <mergeCell ref="MJN5:MJO5"/>
    <mergeCell ref="MJS5:MJT5"/>
    <mergeCell ref="MJX5:MJY5"/>
    <mergeCell ref="MKC5:MKD5"/>
    <mergeCell ref="MIJ5:MIK5"/>
    <mergeCell ref="MIO5:MIP5"/>
    <mergeCell ref="MIT5:MIU5"/>
    <mergeCell ref="MIY5:MIZ5"/>
    <mergeCell ref="MJD5:MJE5"/>
    <mergeCell ref="MHK5:MHL5"/>
    <mergeCell ref="MHP5:MHQ5"/>
    <mergeCell ref="MHU5:MHV5"/>
    <mergeCell ref="MHZ5:MIA5"/>
    <mergeCell ref="MIE5:MIF5"/>
    <mergeCell ref="MGL5:MGM5"/>
    <mergeCell ref="MGQ5:MGR5"/>
    <mergeCell ref="MGV5:MGW5"/>
    <mergeCell ref="MHA5:MHB5"/>
    <mergeCell ref="MHF5:MHG5"/>
    <mergeCell ref="MFM5:MFN5"/>
    <mergeCell ref="MFR5:MFS5"/>
    <mergeCell ref="MFW5:MFX5"/>
    <mergeCell ref="MGB5:MGC5"/>
    <mergeCell ref="MGG5:MGH5"/>
    <mergeCell ref="MEN5:MEO5"/>
    <mergeCell ref="MES5:MET5"/>
    <mergeCell ref="MEX5:MEY5"/>
    <mergeCell ref="MFC5:MFD5"/>
    <mergeCell ref="MFH5:MFI5"/>
    <mergeCell ref="MDO5:MDP5"/>
    <mergeCell ref="MDT5:MDU5"/>
    <mergeCell ref="MDY5:MDZ5"/>
    <mergeCell ref="MED5:MEE5"/>
    <mergeCell ref="MEI5:MEJ5"/>
    <mergeCell ref="MCP5:MCQ5"/>
    <mergeCell ref="MCU5:MCV5"/>
    <mergeCell ref="MCZ5:MDA5"/>
    <mergeCell ref="MDE5:MDF5"/>
    <mergeCell ref="MDJ5:MDK5"/>
    <mergeCell ref="MBQ5:MBR5"/>
    <mergeCell ref="MBV5:MBW5"/>
    <mergeCell ref="MCA5:MCB5"/>
    <mergeCell ref="MCF5:MCG5"/>
    <mergeCell ref="MCK5:MCL5"/>
    <mergeCell ref="MAR5:MAS5"/>
    <mergeCell ref="MAW5:MAX5"/>
    <mergeCell ref="MBB5:MBC5"/>
    <mergeCell ref="MBG5:MBH5"/>
    <mergeCell ref="MBL5:MBM5"/>
    <mergeCell ref="LZS5:LZT5"/>
    <mergeCell ref="LZX5:LZY5"/>
    <mergeCell ref="MAC5:MAD5"/>
    <mergeCell ref="MAH5:MAI5"/>
    <mergeCell ref="MAM5:MAN5"/>
    <mergeCell ref="LYT5:LYU5"/>
    <mergeCell ref="LYY5:LYZ5"/>
    <mergeCell ref="LZD5:LZE5"/>
    <mergeCell ref="LZI5:LZJ5"/>
    <mergeCell ref="LZN5:LZO5"/>
    <mergeCell ref="LXU5:LXV5"/>
    <mergeCell ref="LXZ5:LYA5"/>
    <mergeCell ref="LYE5:LYF5"/>
    <mergeCell ref="LYJ5:LYK5"/>
    <mergeCell ref="LYO5:LYP5"/>
    <mergeCell ref="LWV5:LWW5"/>
    <mergeCell ref="LXA5:LXB5"/>
    <mergeCell ref="LXF5:LXG5"/>
    <mergeCell ref="LXK5:LXL5"/>
    <mergeCell ref="LXP5:LXQ5"/>
    <mergeCell ref="LVW5:LVX5"/>
    <mergeCell ref="LWB5:LWC5"/>
    <mergeCell ref="LWG5:LWH5"/>
    <mergeCell ref="LWL5:LWM5"/>
    <mergeCell ref="LWQ5:LWR5"/>
    <mergeCell ref="LUX5:LUY5"/>
    <mergeCell ref="LVC5:LVD5"/>
    <mergeCell ref="LVH5:LVI5"/>
    <mergeCell ref="LVM5:LVN5"/>
    <mergeCell ref="LVR5:LVS5"/>
    <mergeCell ref="LTY5:LTZ5"/>
    <mergeCell ref="LUD5:LUE5"/>
    <mergeCell ref="LUI5:LUJ5"/>
    <mergeCell ref="LUN5:LUO5"/>
    <mergeCell ref="LUS5:LUT5"/>
    <mergeCell ref="LSZ5:LTA5"/>
    <mergeCell ref="LTE5:LTF5"/>
    <mergeCell ref="LTJ5:LTK5"/>
    <mergeCell ref="LTO5:LTP5"/>
    <mergeCell ref="LTT5:LTU5"/>
    <mergeCell ref="LSA5:LSB5"/>
    <mergeCell ref="LSF5:LSG5"/>
    <mergeCell ref="LSK5:LSL5"/>
    <mergeCell ref="LSP5:LSQ5"/>
    <mergeCell ref="LSU5:LSV5"/>
    <mergeCell ref="LRB5:LRC5"/>
    <mergeCell ref="LRG5:LRH5"/>
    <mergeCell ref="LRL5:LRM5"/>
    <mergeCell ref="LRQ5:LRR5"/>
    <mergeCell ref="LRV5:LRW5"/>
    <mergeCell ref="LQC5:LQD5"/>
    <mergeCell ref="LQH5:LQI5"/>
    <mergeCell ref="LQM5:LQN5"/>
    <mergeCell ref="LQR5:LQS5"/>
    <mergeCell ref="LQW5:LQX5"/>
    <mergeCell ref="LPD5:LPE5"/>
    <mergeCell ref="LPI5:LPJ5"/>
    <mergeCell ref="LPN5:LPO5"/>
    <mergeCell ref="LPS5:LPT5"/>
    <mergeCell ref="LPX5:LPY5"/>
    <mergeCell ref="LOE5:LOF5"/>
    <mergeCell ref="LOJ5:LOK5"/>
    <mergeCell ref="LOO5:LOP5"/>
    <mergeCell ref="LOT5:LOU5"/>
    <mergeCell ref="LOY5:LOZ5"/>
    <mergeCell ref="LNF5:LNG5"/>
    <mergeCell ref="LNK5:LNL5"/>
    <mergeCell ref="LNP5:LNQ5"/>
    <mergeCell ref="LNU5:LNV5"/>
    <mergeCell ref="LNZ5:LOA5"/>
    <mergeCell ref="LMG5:LMH5"/>
    <mergeCell ref="LML5:LMM5"/>
    <mergeCell ref="LMQ5:LMR5"/>
    <mergeCell ref="LMV5:LMW5"/>
    <mergeCell ref="LNA5:LNB5"/>
    <mergeCell ref="LLH5:LLI5"/>
    <mergeCell ref="LLM5:LLN5"/>
    <mergeCell ref="LLR5:LLS5"/>
    <mergeCell ref="LLW5:LLX5"/>
    <mergeCell ref="LMB5:LMC5"/>
    <mergeCell ref="LKI5:LKJ5"/>
    <mergeCell ref="LKN5:LKO5"/>
    <mergeCell ref="LKS5:LKT5"/>
    <mergeCell ref="LKX5:LKY5"/>
    <mergeCell ref="LLC5:LLD5"/>
    <mergeCell ref="LJJ5:LJK5"/>
    <mergeCell ref="LJO5:LJP5"/>
    <mergeCell ref="LJT5:LJU5"/>
    <mergeCell ref="LJY5:LJZ5"/>
    <mergeCell ref="LKD5:LKE5"/>
    <mergeCell ref="LIK5:LIL5"/>
    <mergeCell ref="LIP5:LIQ5"/>
    <mergeCell ref="LIU5:LIV5"/>
    <mergeCell ref="LIZ5:LJA5"/>
    <mergeCell ref="LJE5:LJF5"/>
    <mergeCell ref="LHL5:LHM5"/>
    <mergeCell ref="LHQ5:LHR5"/>
    <mergeCell ref="LHV5:LHW5"/>
    <mergeCell ref="LIA5:LIB5"/>
    <mergeCell ref="LIF5:LIG5"/>
    <mergeCell ref="LGM5:LGN5"/>
    <mergeCell ref="LGR5:LGS5"/>
    <mergeCell ref="LGW5:LGX5"/>
    <mergeCell ref="LHB5:LHC5"/>
    <mergeCell ref="LHG5:LHH5"/>
    <mergeCell ref="LFN5:LFO5"/>
    <mergeCell ref="LFS5:LFT5"/>
    <mergeCell ref="LFX5:LFY5"/>
    <mergeCell ref="LGC5:LGD5"/>
    <mergeCell ref="LGH5:LGI5"/>
    <mergeCell ref="LEO5:LEP5"/>
    <mergeCell ref="LET5:LEU5"/>
    <mergeCell ref="LEY5:LEZ5"/>
    <mergeCell ref="LFD5:LFE5"/>
    <mergeCell ref="LFI5:LFJ5"/>
    <mergeCell ref="LDP5:LDQ5"/>
    <mergeCell ref="LDU5:LDV5"/>
    <mergeCell ref="LDZ5:LEA5"/>
    <mergeCell ref="LEE5:LEF5"/>
    <mergeCell ref="LEJ5:LEK5"/>
    <mergeCell ref="LCQ5:LCR5"/>
    <mergeCell ref="LCV5:LCW5"/>
    <mergeCell ref="LDA5:LDB5"/>
    <mergeCell ref="LDF5:LDG5"/>
    <mergeCell ref="LDK5:LDL5"/>
    <mergeCell ref="LBR5:LBS5"/>
    <mergeCell ref="LBW5:LBX5"/>
    <mergeCell ref="LCB5:LCC5"/>
    <mergeCell ref="LCG5:LCH5"/>
    <mergeCell ref="LCL5:LCM5"/>
    <mergeCell ref="LAS5:LAT5"/>
    <mergeCell ref="LAX5:LAY5"/>
    <mergeCell ref="LBC5:LBD5"/>
    <mergeCell ref="LBH5:LBI5"/>
    <mergeCell ref="LBM5:LBN5"/>
    <mergeCell ref="KZT5:KZU5"/>
    <mergeCell ref="KZY5:KZZ5"/>
    <mergeCell ref="LAD5:LAE5"/>
    <mergeCell ref="LAI5:LAJ5"/>
    <mergeCell ref="LAN5:LAO5"/>
    <mergeCell ref="KYU5:KYV5"/>
    <mergeCell ref="KYZ5:KZA5"/>
    <mergeCell ref="KZE5:KZF5"/>
    <mergeCell ref="KZJ5:KZK5"/>
    <mergeCell ref="KZO5:KZP5"/>
    <mergeCell ref="KXV5:KXW5"/>
    <mergeCell ref="KYA5:KYB5"/>
    <mergeCell ref="KYF5:KYG5"/>
    <mergeCell ref="KYK5:KYL5"/>
    <mergeCell ref="KYP5:KYQ5"/>
    <mergeCell ref="KWW5:KWX5"/>
    <mergeCell ref="KXB5:KXC5"/>
    <mergeCell ref="KXG5:KXH5"/>
    <mergeCell ref="KXL5:KXM5"/>
    <mergeCell ref="KXQ5:KXR5"/>
    <mergeCell ref="KVX5:KVY5"/>
    <mergeCell ref="KWC5:KWD5"/>
    <mergeCell ref="KWH5:KWI5"/>
    <mergeCell ref="KWM5:KWN5"/>
    <mergeCell ref="KWR5:KWS5"/>
    <mergeCell ref="KUY5:KUZ5"/>
    <mergeCell ref="KVD5:KVE5"/>
    <mergeCell ref="KVI5:KVJ5"/>
    <mergeCell ref="KVN5:KVO5"/>
    <mergeCell ref="KVS5:KVT5"/>
    <mergeCell ref="KTZ5:KUA5"/>
    <mergeCell ref="KUE5:KUF5"/>
    <mergeCell ref="KUJ5:KUK5"/>
    <mergeCell ref="KUO5:KUP5"/>
    <mergeCell ref="KUT5:KUU5"/>
    <mergeCell ref="KTA5:KTB5"/>
    <mergeCell ref="KTF5:KTG5"/>
    <mergeCell ref="KTK5:KTL5"/>
    <mergeCell ref="KTP5:KTQ5"/>
    <mergeCell ref="KTU5:KTV5"/>
    <mergeCell ref="KSB5:KSC5"/>
    <mergeCell ref="KSG5:KSH5"/>
    <mergeCell ref="KSL5:KSM5"/>
    <mergeCell ref="KSQ5:KSR5"/>
    <mergeCell ref="KSV5:KSW5"/>
    <mergeCell ref="KRC5:KRD5"/>
    <mergeCell ref="KRH5:KRI5"/>
    <mergeCell ref="KRM5:KRN5"/>
    <mergeCell ref="KRR5:KRS5"/>
    <mergeCell ref="KRW5:KRX5"/>
    <mergeCell ref="KQD5:KQE5"/>
    <mergeCell ref="KQI5:KQJ5"/>
    <mergeCell ref="KQN5:KQO5"/>
    <mergeCell ref="KQS5:KQT5"/>
    <mergeCell ref="KQX5:KQY5"/>
    <mergeCell ref="KPE5:KPF5"/>
    <mergeCell ref="KPJ5:KPK5"/>
    <mergeCell ref="KPO5:KPP5"/>
    <mergeCell ref="KPT5:KPU5"/>
    <mergeCell ref="KPY5:KPZ5"/>
    <mergeCell ref="KOF5:KOG5"/>
    <mergeCell ref="KOK5:KOL5"/>
    <mergeCell ref="KOP5:KOQ5"/>
    <mergeCell ref="KOU5:KOV5"/>
    <mergeCell ref="KOZ5:KPA5"/>
    <mergeCell ref="KNG5:KNH5"/>
    <mergeCell ref="KNL5:KNM5"/>
    <mergeCell ref="KNQ5:KNR5"/>
    <mergeCell ref="KNV5:KNW5"/>
    <mergeCell ref="KOA5:KOB5"/>
    <mergeCell ref="KMH5:KMI5"/>
    <mergeCell ref="KMM5:KMN5"/>
    <mergeCell ref="KMR5:KMS5"/>
    <mergeCell ref="KMW5:KMX5"/>
    <mergeCell ref="KNB5:KNC5"/>
    <mergeCell ref="KLI5:KLJ5"/>
    <mergeCell ref="KLN5:KLO5"/>
    <mergeCell ref="KLS5:KLT5"/>
    <mergeCell ref="KLX5:KLY5"/>
    <mergeCell ref="KMC5:KMD5"/>
    <mergeCell ref="KKJ5:KKK5"/>
    <mergeCell ref="KKO5:KKP5"/>
    <mergeCell ref="KKT5:KKU5"/>
    <mergeCell ref="KKY5:KKZ5"/>
    <mergeCell ref="KLD5:KLE5"/>
    <mergeCell ref="KJK5:KJL5"/>
    <mergeCell ref="KJP5:KJQ5"/>
    <mergeCell ref="KJU5:KJV5"/>
    <mergeCell ref="KJZ5:KKA5"/>
    <mergeCell ref="KKE5:KKF5"/>
    <mergeCell ref="KIL5:KIM5"/>
    <mergeCell ref="KIQ5:KIR5"/>
    <mergeCell ref="KIV5:KIW5"/>
    <mergeCell ref="KJA5:KJB5"/>
    <mergeCell ref="KJF5:KJG5"/>
    <mergeCell ref="KHM5:KHN5"/>
    <mergeCell ref="KHR5:KHS5"/>
    <mergeCell ref="KHW5:KHX5"/>
    <mergeCell ref="KIB5:KIC5"/>
    <mergeCell ref="KIG5:KIH5"/>
    <mergeCell ref="KGN5:KGO5"/>
    <mergeCell ref="KGS5:KGT5"/>
    <mergeCell ref="KGX5:KGY5"/>
    <mergeCell ref="KHC5:KHD5"/>
    <mergeCell ref="KHH5:KHI5"/>
    <mergeCell ref="KFO5:KFP5"/>
    <mergeCell ref="KFT5:KFU5"/>
    <mergeCell ref="KFY5:KFZ5"/>
    <mergeCell ref="KGD5:KGE5"/>
    <mergeCell ref="KGI5:KGJ5"/>
    <mergeCell ref="KEP5:KEQ5"/>
    <mergeCell ref="KEU5:KEV5"/>
    <mergeCell ref="KEZ5:KFA5"/>
    <mergeCell ref="KFE5:KFF5"/>
    <mergeCell ref="KFJ5:KFK5"/>
    <mergeCell ref="KDQ5:KDR5"/>
    <mergeCell ref="KDV5:KDW5"/>
    <mergeCell ref="KEA5:KEB5"/>
    <mergeCell ref="KEF5:KEG5"/>
    <mergeCell ref="KEK5:KEL5"/>
    <mergeCell ref="KCR5:KCS5"/>
    <mergeCell ref="KCW5:KCX5"/>
    <mergeCell ref="KDB5:KDC5"/>
    <mergeCell ref="KDG5:KDH5"/>
    <mergeCell ref="KDL5:KDM5"/>
    <mergeCell ref="KBS5:KBT5"/>
    <mergeCell ref="KBX5:KBY5"/>
    <mergeCell ref="KCC5:KCD5"/>
    <mergeCell ref="KCH5:KCI5"/>
    <mergeCell ref="KCM5:KCN5"/>
    <mergeCell ref="KAT5:KAU5"/>
    <mergeCell ref="KAY5:KAZ5"/>
    <mergeCell ref="KBD5:KBE5"/>
    <mergeCell ref="KBI5:KBJ5"/>
    <mergeCell ref="KBN5:KBO5"/>
    <mergeCell ref="JZU5:JZV5"/>
    <mergeCell ref="JZZ5:KAA5"/>
    <mergeCell ref="KAE5:KAF5"/>
    <mergeCell ref="KAJ5:KAK5"/>
    <mergeCell ref="KAO5:KAP5"/>
    <mergeCell ref="JYV5:JYW5"/>
    <mergeCell ref="JZA5:JZB5"/>
    <mergeCell ref="JZF5:JZG5"/>
    <mergeCell ref="JZK5:JZL5"/>
    <mergeCell ref="JZP5:JZQ5"/>
    <mergeCell ref="JXW5:JXX5"/>
    <mergeCell ref="JYB5:JYC5"/>
    <mergeCell ref="JYG5:JYH5"/>
    <mergeCell ref="JYL5:JYM5"/>
    <mergeCell ref="JYQ5:JYR5"/>
    <mergeCell ref="JWX5:JWY5"/>
    <mergeCell ref="JXC5:JXD5"/>
    <mergeCell ref="JXH5:JXI5"/>
    <mergeCell ref="JXM5:JXN5"/>
    <mergeCell ref="JXR5:JXS5"/>
    <mergeCell ref="JVY5:JVZ5"/>
    <mergeCell ref="JWD5:JWE5"/>
    <mergeCell ref="JWI5:JWJ5"/>
    <mergeCell ref="JWN5:JWO5"/>
    <mergeCell ref="JWS5:JWT5"/>
    <mergeCell ref="JUZ5:JVA5"/>
    <mergeCell ref="JVE5:JVF5"/>
    <mergeCell ref="JVJ5:JVK5"/>
    <mergeCell ref="JVO5:JVP5"/>
    <mergeCell ref="JVT5:JVU5"/>
    <mergeCell ref="JUA5:JUB5"/>
    <mergeCell ref="JUF5:JUG5"/>
    <mergeCell ref="JUK5:JUL5"/>
    <mergeCell ref="JUP5:JUQ5"/>
    <mergeCell ref="JUU5:JUV5"/>
    <mergeCell ref="JTB5:JTC5"/>
    <mergeCell ref="JTG5:JTH5"/>
    <mergeCell ref="JTL5:JTM5"/>
    <mergeCell ref="JTQ5:JTR5"/>
    <mergeCell ref="JTV5:JTW5"/>
    <mergeCell ref="JSC5:JSD5"/>
    <mergeCell ref="JSH5:JSI5"/>
    <mergeCell ref="JSM5:JSN5"/>
    <mergeCell ref="JSR5:JSS5"/>
    <mergeCell ref="JSW5:JSX5"/>
    <mergeCell ref="JRD5:JRE5"/>
    <mergeCell ref="JRI5:JRJ5"/>
    <mergeCell ref="JRN5:JRO5"/>
    <mergeCell ref="JRS5:JRT5"/>
    <mergeCell ref="JRX5:JRY5"/>
    <mergeCell ref="JQE5:JQF5"/>
    <mergeCell ref="JQJ5:JQK5"/>
    <mergeCell ref="JQO5:JQP5"/>
    <mergeCell ref="JQT5:JQU5"/>
    <mergeCell ref="JQY5:JQZ5"/>
    <mergeCell ref="JPF5:JPG5"/>
    <mergeCell ref="JPK5:JPL5"/>
    <mergeCell ref="JPP5:JPQ5"/>
    <mergeCell ref="JPU5:JPV5"/>
    <mergeCell ref="JPZ5:JQA5"/>
    <mergeCell ref="JOG5:JOH5"/>
    <mergeCell ref="JOL5:JOM5"/>
    <mergeCell ref="JOQ5:JOR5"/>
    <mergeCell ref="JOV5:JOW5"/>
    <mergeCell ref="JPA5:JPB5"/>
    <mergeCell ref="JNH5:JNI5"/>
    <mergeCell ref="JNM5:JNN5"/>
    <mergeCell ref="JNR5:JNS5"/>
    <mergeCell ref="JNW5:JNX5"/>
    <mergeCell ref="JOB5:JOC5"/>
    <mergeCell ref="JMI5:JMJ5"/>
    <mergeCell ref="JMN5:JMO5"/>
    <mergeCell ref="JMS5:JMT5"/>
    <mergeCell ref="JMX5:JMY5"/>
    <mergeCell ref="JNC5:JND5"/>
    <mergeCell ref="JLJ5:JLK5"/>
    <mergeCell ref="JLO5:JLP5"/>
    <mergeCell ref="JLT5:JLU5"/>
    <mergeCell ref="JLY5:JLZ5"/>
    <mergeCell ref="JMD5:JME5"/>
    <mergeCell ref="JKK5:JKL5"/>
    <mergeCell ref="JKP5:JKQ5"/>
    <mergeCell ref="JKU5:JKV5"/>
    <mergeCell ref="JKZ5:JLA5"/>
    <mergeCell ref="JLE5:JLF5"/>
    <mergeCell ref="JJL5:JJM5"/>
    <mergeCell ref="JJQ5:JJR5"/>
    <mergeCell ref="JJV5:JJW5"/>
    <mergeCell ref="JKA5:JKB5"/>
    <mergeCell ref="JKF5:JKG5"/>
    <mergeCell ref="JIM5:JIN5"/>
    <mergeCell ref="JIR5:JIS5"/>
    <mergeCell ref="JIW5:JIX5"/>
    <mergeCell ref="JJB5:JJC5"/>
    <mergeCell ref="JJG5:JJH5"/>
    <mergeCell ref="JHN5:JHO5"/>
    <mergeCell ref="JHS5:JHT5"/>
    <mergeCell ref="JHX5:JHY5"/>
    <mergeCell ref="JIC5:JID5"/>
    <mergeCell ref="JIH5:JII5"/>
    <mergeCell ref="JGO5:JGP5"/>
    <mergeCell ref="JGT5:JGU5"/>
    <mergeCell ref="JGY5:JGZ5"/>
    <mergeCell ref="JHD5:JHE5"/>
    <mergeCell ref="JHI5:JHJ5"/>
    <mergeCell ref="JFP5:JFQ5"/>
    <mergeCell ref="JFU5:JFV5"/>
    <mergeCell ref="JFZ5:JGA5"/>
    <mergeCell ref="JGE5:JGF5"/>
    <mergeCell ref="JGJ5:JGK5"/>
    <mergeCell ref="JEQ5:JER5"/>
    <mergeCell ref="JEV5:JEW5"/>
    <mergeCell ref="JFA5:JFB5"/>
    <mergeCell ref="JFF5:JFG5"/>
    <mergeCell ref="JFK5:JFL5"/>
    <mergeCell ref="JDR5:JDS5"/>
    <mergeCell ref="JDW5:JDX5"/>
    <mergeCell ref="JEB5:JEC5"/>
    <mergeCell ref="JEG5:JEH5"/>
    <mergeCell ref="JEL5:JEM5"/>
    <mergeCell ref="JCS5:JCT5"/>
    <mergeCell ref="JCX5:JCY5"/>
    <mergeCell ref="JDC5:JDD5"/>
    <mergeCell ref="JDH5:JDI5"/>
    <mergeCell ref="JDM5:JDN5"/>
    <mergeCell ref="JBT5:JBU5"/>
    <mergeCell ref="JBY5:JBZ5"/>
    <mergeCell ref="JCD5:JCE5"/>
    <mergeCell ref="JCI5:JCJ5"/>
    <mergeCell ref="JCN5:JCO5"/>
    <mergeCell ref="JAU5:JAV5"/>
    <mergeCell ref="JAZ5:JBA5"/>
    <mergeCell ref="JBE5:JBF5"/>
    <mergeCell ref="JBJ5:JBK5"/>
    <mergeCell ref="JBO5:JBP5"/>
    <mergeCell ref="IZV5:IZW5"/>
    <mergeCell ref="JAA5:JAB5"/>
    <mergeCell ref="JAF5:JAG5"/>
    <mergeCell ref="JAK5:JAL5"/>
    <mergeCell ref="JAP5:JAQ5"/>
    <mergeCell ref="IYW5:IYX5"/>
    <mergeCell ref="IZB5:IZC5"/>
    <mergeCell ref="IZG5:IZH5"/>
    <mergeCell ref="IZL5:IZM5"/>
    <mergeCell ref="IZQ5:IZR5"/>
    <mergeCell ref="IXX5:IXY5"/>
    <mergeCell ref="IYC5:IYD5"/>
    <mergeCell ref="IYH5:IYI5"/>
    <mergeCell ref="IYM5:IYN5"/>
    <mergeCell ref="IYR5:IYS5"/>
    <mergeCell ref="IWY5:IWZ5"/>
    <mergeCell ref="IXD5:IXE5"/>
    <mergeCell ref="IXI5:IXJ5"/>
    <mergeCell ref="IXN5:IXO5"/>
    <mergeCell ref="IXS5:IXT5"/>
    <mergeCell ref="IVZ5:IWA5"/>
    <mergeCell ref="IWE5:IWF5"/>
    <mergeCell ref="IWJ5:IWK5"/>
    <mergeCell ref="IWO5:IWP5"/>
    <mergeCell ref="IWT5:IWU5"/>
    <mergeCell ref="IVA5:IVB5"/>
    <mergeCell ref="IVF5:IVG5"/>
    <mergeCell ref="IVK5:IVL5"/>
    <mergeCell ref="IVP5:IVQ5"/>
    <mergeCell ref="IVU5:IVV5"/>
    <mergeCell ref="IUB5:IUC5"/>
    <mergeCell ref="IUG5:IUH5"/>
    <mergeCell ref="IUL5:IUM5"/>
    <mergeCell ref="IUQ5:IUR5"/>
    <mergeCell ref="IUV5:IUW5"/>
    <mergeCell ref="ITC5:ITD5"/>
    <mergeCell ref="ITH5:ITI5"/>
    <mergeCell ref="ITM5:ITN5"/>
    <mergeCell ref="ITR5:ITS5"/>
    <mergeCell ref="ITW5:ITX5"/>
    <mergeCell ref="ISD5:ISE5"/>
    <mergeCell ref="ISI5:ISJ5"/>
    <mergeCell ref="ISN5:ISO5"/>
    <mergeCell ref="ISS5:IST5"/>
    <mergeCell ref="ISX5:ISY5"/>
    <mergeCell ref="IRE5:IRF5"/>
    <mergeCell ref="IRJ5:IRK5"/>
    <mergeCell ref="IRO5:IRP5"/>
    <mergeCell ref="IRT5:IRU5"/>
    <mergeCell ref="IRY5:IRZ5"/>
    <mergeCell ref="IQF5:IQG5"/>
    <mergeCell ref="IQK5:IQL5"/>
    <mergeCell ref="IQP5:IQQ5"/>
    <mergeCell ref="IQU5:IQV5"/>
    <mergeCell ref="IQZ5:IRA5"/>
    <mergeCell ref="IPG5:IPH5"/>
    <mergeCell ref="IPL5:IPM5"/>
    <mergeCell ref="IPQ5:IPR5"/>
    <mergeCell ref="IPV5:IPW5"/>
    <mergeCell ref="IQA5:IQB5"/>
    <mergeCell ref="IOH5:IOI5"/>
    <mergeCell ref="IOM5:ION5"/>
    <mergeCell ref="IOR5:IOS5"/>
    <mergeCell ref="IOW5:IOX5"/>
    <mergeCell ref="IPB5:IPC5"/>
    <mergeCell ref="INI5:INJ5"/>
    <mergeCell ref="INN5:INO5"/>
    <mergeCell ref="INS5:INT5"/>
    <mergeCell ref="INX5:INY5"/>
    <mergeCell ref="IOC5:IOD5"/>
    <mergeCell ref="IMJ5:IMK5"/>
    <mergeCell ref="IMO5:IMP5"/>
    <mergeCell ref="IMT5:IMU5"/>
    <mergeCell ref="IMY5:IMZ5"/>
    <mergeCell ref="IND5:INE5"/>
    <mergeCell ref="ILK5:ILL5"/>
    <mergeCell ref="ILP5:ILQ5"/>
    <mergeCell ref="ILU5:ILV5"/>
    <mergeCell ref="ILZ5:IMA5"/>
    <mergeCell ref="IME5:IMF5"/>
    <mergeCell ref="IKL5:IKM5"/>
    <mergeCell ref="IKQ5:IKR5"/>
    <mergeCell ref="IKV5:IKW5"/>
    <mergeCell ref="ILA5:ILB5"/>
    <mergeCell ref="ILF5:ILG5"/>
    <mergeCell ref="IJM5:IJN5"/>
    <mergeCell ref="IJR5:IJS5"/>
    <mergeCell ref="IJW5:IJX5"/>
    <mergeCell ref="IKB5:IKC5"/>
    <mergeCell ref="IKG5:IKH5"/>
    <mergeCell ref="IIN5:IIO5"/>
    <mergeCell ref="IIS5:IIT5"/>
    <mergeCell ref="IIX5:IIY5"/>
    <mergeCell ref="IJC5:IJD5"/>
    <mergeCell ref="IJH5:IJI5"/>
    <mergeCell ref="IHO5:IHP5"/>
    <mergeCell ref="IHT5:IHU5"/>
    <mergeCell ref="IHY5:IHZ5"/>
    <mergeCell ref="IID5:IIE5"/>
    <mergeCell ref="III5:IIJ5"/>
    <mergeCell ref="IGP5:IGQ5"/>
    <mergeCell ref="IGU5:IGV5"/>
    <mergeCell ref="IGZ5:IHA5"/>
    <mergeCell ref="IHE5:IHF5"/>
    <mergeCell ref="IHJ5:IHK5"/>
    <mergeCell ref="IFQ5:IFR5"/>
    <mergeCell ref="IFV5:IFW5"/>
    <mergeCell ref="IGA5:IGB5"/>
    <mergeCell ref="IGF5:IGG5"/>
    <mergeCell ref="IGK5:IGL5"/>
    <mergeCell ref="IER5:IES5"/>
    <mergeCell ref="IEW5:IEX5"/>
    <mergeCell ref="IFB5:IFC5"/>
    <mergeCell ref="IFG5:IFH5"/>
    <mergeCell ref="IFL5:IFM5"/>
    <mergeCell ref="IDS5:IDT5"/>
    <mergeCell ref="IDX5:IDY5"/>
    <mergeCell ref="IEC5:IED5"/>
    <mergeCell ref="IEH5:IEI5"/>
    <mergeCell ref="IEM5:IEN5"/>
    <mergeCell ref="ICT5:ICU5"/>
    <mergeCell ref="ICY5:ICZ5"/>
    <mergeCell ref="IDD5:IDE5"/>
    <mergeCell ref="IDI5:IDJ5"/>
    <mergeCell ref="IDN5:IDO5"/>
    <mergeCell ref="IBU5:IBV5"/>
    <mergeCell ref="IBZ5:ICA5"/>
    <mergeCell ref="ICE5:ICF5"/>
    <mergeCell ref="ICJ5:ICK5"/>
    <mergeCell ref="ICO5:ICP5"/>
    <mergeCell ref="IAV5:IAW5"/>
    <mergeCell ref="IBA5:IBB5"/>
    <mergeCell ref="IBF5:IBG5"/>
    <mergeCell ref="IBK5:IBL5"/>
    <mergeCell ref="IBP5:IBQ5"/>
    <mergeCell ref="HZW5:HZX5"/>
    <mergeCell ref="IAB5:IAC5"/>
    <mergeCell ref="IAG5:IAH5"/>
    <mergeCell ref="IAL5:IAM5"/>
    <mergeCell ref="IAQ5:IAR5"/>
    <mergeCell ref="HYX5:HYY5"/>
    <mergeCell ref="HZC5:HZD5"/>
    <mergeCell ref="HZH5:HZI5"/>
    <mergeCell ref="HZM5:HZN5"/>
    <mergeCell ref="HZR5:HZS5"/>
    <mergeCell ref="HXY5:HXZ5"/>
    <mergeCell ref="HYD5:HYE5"/>
    <mergeCell ref="HYI5:HYJ5"/>
    <mergeCell ref="HYN5:HYO5"/>
    <mergeCell ref="HYS5:HYT5"/>
    <mergeCell ref="HWZ5:HXA5"/>
    <mergeCell ref="HXE5:HXF5"/>
    <mergeCell ref="HXJ5:HXK5"/>
    <mergeCell ref="HXO5:HXP5"/>
    <mergeCell ref="HXT5:HXU5"/>
    <mergeCell ref="HWA5:HWB5"/>
    <mergeCell ref="HWF5:HWG5"/>
    <mergeCell ref="HWK5:HWL5"/>
    <mergeCell ref="HWP5:HWQ5"/>
    <mergeCell ref="HWU5:HWV5"/>
    <mergeCell ref="HVB5:HVC5"/>
    <mergeCell ref="HVG5:HVH5"/>
    <mergeCell ref="HVL5:HVM5"/>
    <mergeCell ref="HVQ5:HVR5"/>
    <mergeCell ref="HVV5:HVW5"/>
    <mergeCell ref="HUC5:HUD5"/>
    <mergeCell ref="HUH5:HUI5"/>
    <mergeCell ref="HUM5:HUN5"/>
    <mergeCell ref="HUR5:HUS5"/>
    <mergeCell ref="HUW5:HUX5"/>
    <mergeCell ref="HTD5:HTE5"/>
    <mergeCell ref="HTI5:HTJ5"/>
    <mergeCell ref="HTN5:HTO5"/>
    <mergeCell ref="HTS5:HTT5"/>
    <mergeCell ref="HTX5:HTY5"/>
    <mergeCell ref="HSE5:HSF5"/>
    <mergeCell ref="HSJ5:HSK5"/>
    <mergeCell ref="HSO5:HSP5"/>
    <mergeCell ref="HST5:HSU5"/>
    <mergeCell ref="HSY5:HSZ5"/>
    <mergeCell ref="HRF5:HRG5"/>
    <mergeCell ref="HRK5:HRL5"/>
    <mergeCell ref="HRP5:HRQ5"/>
    <mergeCell ref="HRU5:HRV5"/>
    <mergeCell ref="HRZ5:HSA5"/>
    <mergeCell ref="HQG5:HQH5"/>
    <mergeCell ref="HQL5:HQM5"/>
    <mergeCell ref="HQQ5:HQR5"/>
    <mergeCell ref="HQV5:HQW5"/>
    <mergeCell ref="HRA5:HRB5"/>
    <mergeCell ref="HPH5:HPI5"/>
    <mergeCell ref="HPM5:HPN5"/>
    <mergeCell ref="HPR5:HPS5"/>
    <mergeCell ref="HPW5:HPX5"/>
    <mergeCell ref="HQB5:HQC5"/>
    <mergeCell ref="HOI5:HOJ5"/>
    <mergeCell ref="HON5:HOO5"/>
    <mergeCell ref="HOS5:HOT5"/>
    <mergeCell ref="HOX5:HOY5"/>
    <mergeCell ref="HPC5:HPD5"/>
    <mergeCell ref="HNJ5:HNK5"/>
    <mergeCell ref="HNO5:HNP5"/>
    <mergeCell ref="HNT5:HNU5"/>
    <mergeCell ref="HNY5:HNZ5"/>
    <mergeCell ref="HOD5:HOE5"/>
    <mergeCell ref="HMK5:HML5"/>
    <mergeCell ref="HMP5:HMQ5"/>
    <mergeCell ref="HMU5:HMV5"/>
    <mergeCell ref="HMZ5:HNA5"/>
    <mergeCell ref="HNE5:HNF5"/>
    <mergeCell ref="HLL5:HLM5"/>
    <mergeCell ref="HLQ5:HLR5"/>
    <mergeCell ref="HLV5:HLW5"/>
    <mergeCell ref="HMA5:HMB5"/>
    <mergeCell ref="HMF5:HMG5"/>
    <mergeCell ref="HKM5:HKN5"/>
    <mergeCell ref="HKR5:HKS5"/>
    <mergeCell ref="HKW5:HKX5"/>
    <mergeCell ref="HLB5:HLC5"/>
    <mergeCell ref="HLG5:HLH5"/>
    <mergeCell ref="HJN5:HJO5"/>
    <mergeCell ref="HJS5:HJT5"/>
    <mergeCell ref="HJX5:HJY5"/>
    <mergeCell ref="HKC5:HKD5"/>
    <mergeCell ref="HKH5:HKI5"/>
    <mergeCell ref="HIO5:HIP5"/>
    <mergeCell ref="HIT5:HIU5"/>
    <mergeCell ref="HIY5:HIZ5"/>
    <mergeCell ref="HJD5:HJE5"/>
    <mergeCell ref="HJI5:HJJ5"/>
    <mergeCell ref="HHP5:HHQ5"/>
    <mergeCell ref="HHU5:HHV5"/>
    <mergeCell ref="HHZ5:HIA5"/>
    <mergeCell ref="HIE5:HIF5"/>
    <mergeCell ref="HIJ5:HIK5"/>
    <mergeCell ref="HGQ5:HGR5"/>
    <mergeCell ref="HGV5:HGW5"/>
    <mergeCell ref="HHA5:HHB5"/>
    <mergeCell ref="HHF5:HHG5"/>
    <mergeCell ref="HHK5:HHL5"/>
    <mergeCell ref="HFR5:HFS5"/>
    <mergeCell ref="HFW5:HFX5"/>
    <mergeCell ref="HGB5:HGC5"/>
    <mergeCell ref="HGG5:HGH5"/>
    <mergeCell ref="HGL5:HGM5"/>
    <mergeCell ref="HES5:HET5"/>
    <mergeCell ref="HEX5:HEY5"/>
    <mergeCell ref="HFC5:HFD5"/>
    <mergeCell ref="HFH5:HFI5"/>
    <mergeCell ref="HFM5:HFN5"/>
    <mergeCell ref="HDT5:HDU5"/>
    <mergeCell ref="HDY5:HDZ5"/>
    <mergeCell ref="HED5:HEE5"/>
    <mergeCell ref="HEI5:HEJ5"/>
    <mergeCell ref="HEN5:HEO5"/>
    <mergeCell ref="HCU5:HCV5"/>
    <mergeCell ref="HCZ5:HDA5"/>
    <mergeCell ref="HDE5:HDF5"/>
    <mergeCell ref="HDJ5:HDK5"/>
    <mergeCell ref="HDO5:HDP5"/>
    <mergeCell ref="HBV5:HBW5"/>
    <mergeCell ref="HCA5:HCB5"/>
    <mergeCell ref="HCF5:HCG5"/>
    <mergeCell ref="HCK5:HCL5"/>
    <mergeCell ref="HCP5:HCQ5"/>
    <mergeCell ref="HAW5:HAX5"/>
    <mergeCell ref="HBB5:HBC5"/>
    <mergeCell ref="HBG5:HBH5"/>
    <mergeCell ref="HBL5:HBM5"/>
    <mergeCell ref="HBQ5:HBR5"/>
    <mergeCell ref="GZX5:GZY5"/>
    <mergeCell ref="HAC5:HAD5"/>
    <mergeCell ref="HAH5:HAI5"/>
    <mergeCell ref="HAM5:HAN5"/>
    <mergeCell ref="HAR5:HAS5"/>
    <mergeCell ref="GYY5:GYZ5"/>
    <mergeCell ref="GZD5:GZE5"/>
    <mergeCell ref="GZI5:GZJ5"/>
    <mergeCell ref="GZN5:GZO5"/>
    <mergeCell ref="GZS5:GZT5"/>
    <mergeCell ref="GXZ5:GYA5"/>
    <mergeCell ref="GYE5:GYF5"/>
    <mergeCell ref="GYJ5:GYK5"/>
    <mergeCell ref="GYO5:GYP5"/>
    <mergeCell ref="GYT5:GYU5"/>
    <mergeCell ref="GXA5:GXB5"/>
    <mergeCell ref="GXF5:GXG5"/>
    <mergeCell ref="GXK5:GXL5"/>
    <mergeCell ref="GXP5:GXQ5"/>
    <mergeCell ref="GXU5:GXV5"/>
    <mergeCell ref="GWB5:GWC5"/>
    <mergeCell ref="GWG5:GWH5"/>
    <mergeCell ref="GWL5:GWM5"/>
    <mergeCell ref="GWQ5:GWR5"/>
    <mergeCell ref="GWV5:GWW5"/>
    <mergeCell ref="GVC5:GVD5"/>
    <mergeCell ref="GVH5:GVI5"/>
    <mergeCell ref="GVM5:GVN5"/>
    <mergeCell ref="GVR5:GVS5"/>
    <mergeCell ref="GVW5:GVX5"/>
    <mergeCell ref="GUD5:GUE5"/>
    <mergeCell ref="GUI5:GUJ5"/>
    <mergeCell ref="GUN5:GUO5"/>
    <mergeCell ref="GUS5:GUT5"/>
    <mergeCell ref="GUX5:GUY5"/>
    <mergeCell ref="GTE5:GTF5"/>
    <mergeCell ref="GTJ5:GTK5"/>
    <mergeCell ref="GTO5:GTP5"/>
    <mergeCell ref="GTT5:GTU5"/>
    <mergeCell ref="GTY5:GTZ5"/>
    <mergeCell ref="GSF5:GSG5"/>
    <mergeCell ref="GSK5:GSL5"/>
    <mergeCell ref="GSP5:GSQ5"/>
    <mergeCell ref="GSU5:GSV5"/>
    <mergeCell ref="GSZ5:GTA5"/>
    <mergeCell ref="GRG5:GRH5"/>
    <mergeCell ref="GRL5:GRM5"/>
    <mergeCell ref="GRQ5:GRR5"/>
    <mergeCell ref="GRV5:GRW5"/>
    <mergeCell ref="GSA5:GSB5"/>
    <mergeCell ref="GQH5:GQI5"/>
    <mergeCell ref="GQM5:GQN5"/>
    <mergeCell ref="GQR5:GQS5"/>
    <mergeCell ref="GQW5:GQX5"/>
    <mergeCell ref="GRB5:GRC5"/>
    <mergeCell ref="GPI5:GPJ5"/>
    <mergeCell ref="GPN5:GPO5"/>
    <mergeCell ref="GPS5:GPT5"/>
    <mergeCell ref="GPX5:GPY5"/>
    <mergeCell ref="GQC5:GQD5"/>
    <mergeCell ref="GOJ5:GOK5"/>
    <mergeCell ref="GOO5:GOP5"/>
    <mergeCell ref="GOT5:GOU5"/>
    <mergeCell ref="GOY5:GOZ5"/>
    <mergeCell ref="GPD5:GPE5"/>
    <mergeCell ref="GNK5:GNL5"/>
    <mergeCell ref="GNP5:GNQ5"/>
    <mergeCell ref="GNU5:GNV5"/>
    <mergeCell ref="GNZ5:GOA5"/>
    <mergeCell ref="GOE5:GOF5"/>
    <mergeCell ref="GML5:GMM5"/>
    <mergeCell ref="GMQ5:GMR5"/>
    <mergeCell ref="GMV5:GMW5"/>
    <mergeCell ref="GNA5:GNB5"/>
    <mergeCell ref="GNF5:GNG5"/>
    <mergeCell ref="GLM5:GLN5"/>
    <mergeCell ref="GLR5:GLS5"/>
    <mergeCell ref="GLW5:GLX5"/>
    <mergeCell ref="GMB5:GMC5"/>
    <mergeCell ref="GMG5:GMH5"/>
    <mergeCell ref="GKN5:GKO5"/>
    <mergeCell ref="GKS5:GKT5"/>
    <mergeCell ref="GKX5:GKY5"/>
    <mergeCell ref="GLC5:GLD5"/>
    <mergeCell ref="GLH5:GLI5"/>
    <mergeCell ref="GJO5:GJP5"/>
    <mergeCell ref="GJT5:GJU5"/>
    <mergeCell ref="GJY5:GJZ5"/>
    <mergeCell ref="GKD5:GKE5"/>
    <mergeCell ref="GKI5:GKJ5"/>
    <mergeCell ref="GIP5:GIQ5"/>
    <mergeCell ref="GIU5:GIV5"/>
    <mergeCell ref="GIZ5:GJA5"/>
    <mergeCell ref="GJE5:GJF5"/>
    <mergeCell ref="GJJ5:GJK5"/>
    <mergeCell ref="GHQ5:GHR5"/>
    <mergeCell ref="GHV5:GHW5"/>
    <mergeCell ref="GIA5:GIB5"/>
    <mergeCell ref="GIF5:GIG5"/>
    <mergeCell ref="GIK5:GIL5"/>
    <mergeCell ref="GGR5:GGS5"/>
    <mergeCell ref="GGW5:GGX5"/>
    <mergeCell ref="GHB5:GHC5"/>
    <mergeCell ref="GHG5:GHH5"/>
    <mergeCell ref="GHL5:GHM5"/>
    <mergeCell ref="GFS5:GFT5"/>
    <mergeCell ref="GFX5:GFY5"/>
    <mergeCell ref="GGC5:GGD5"/>
    <mergeCell ref="GGH5:GGI5"/>
    <mergeCell ref="GGM5:GGN5"/>
    <mergeCell ref="GET5:GEU5"/>
    <mergeCell ref="GEY5:GEZ5"/>
    <mergeCell ref="GFD5:GFE5"/>
    <mergeCell ref="GFI5:GFJ5"/>
    <mergeCell ref="GFN5:GFO5"/>
    <mergeCell ref="GDU5:GDV5"/>
    <mergeCell ref="GDZ5:GEA5"/>
    <mergeCell ref="GEE5:GEF5"/>
    <mergeCell ref="GEJ5:GEK5"/>
    <mergeCell ref="GEO5:GEP5"/>
    <mergeCell ref="GCV5:GCW5"/>
    <mergeCell ref="GDA5:GDB5"/>
    <mergeCell ref="GDF5:GDG5"/>
    <mergeCell ref="GDK5:GDL5"/>
    <mergeCell ref="GDP5:GDQ5"/>
    <mergeCell ref="GBW5:GBX5"/>
    <mergeCell ref="GCB5:GCC5"/>
    <mergeCell ref="GCG5:GCH5"/>
    <mergeCell ref="GCL5:GCM5"/>
    <mergeCell ref="GCQ5:GCR5"/>
    <mergeCell ref="GAX5:GAY5"/>
    <mergeCell ref="GBC5:GBD5"/>
    <mergeCell ref="GBH5:GBI5"/>
    <mergeCell ref="GBM5:GBN5"/>
    <mergeCell ref="GBR5:GBS5"/>
    <mergeCell ref="FZY5:FZZ5"/>
    <mergeCell ref="GAD5:GAE5"/>
    <mergeCell ref="GAI5:GAJ5"/>
    <mergeCell ref="GAN5:GAO5"/>
    <mergeCell ref="GAS5:GAT5"/>
    <mergeCell ref="FYZ5:FZA5"/>
    <mergeCell ref="FZE5:FZF5"/>
    <mergeCell ref="FZJ5:FZK5"/>
    <mergeCell ref="FZO5:FZP5"/>
    <mergeCell ref="FZT5:FZU5"/>
    <mergeCell ref="FYA5:FYB5"/>
    <mergeCell ref="FYF5:FYG5"/>
    <mergeCell ref="FYK5:FYL5"/>
    <mergeCell ref="FYP5:FYQ5"/>
    <mergeCell ref="FYU5:FYV5"/>
    <mergeCell ref="FXB5:FXC5"/>
    <mergeCell ref="FXG5:FXH5"/>
    <mergeCell ref="FXL5:FXM5"/>
    <mergeCell ref="FXQ5:FXR5"/>
    <mergeCell ref="FXV5:FXW5"/>
    <mergeCell ref="FWC5:FWD5"/>
    <mergeCell ref="FWH5:FWI5"/>
    <mergeCell ref="FWM5:FWN5"/>
    <mergeCell ref="FWR5:FWS5"/>
    <mergeCell ref="FWW5:FWX5"/>
    <mergeCell ref="FVD5:FVE5"/>
    <mergeCell ref="FVI5:FVJ5"/>
    <mergeCell ref="FVN5:FVO5"/>
    <mergeCell ref="FVS5:FVT5"/>
    <mergeCell ref="FVX5:FVY5"/>
    <mergeCell ref="FUE5:FUF5"/>
    <mergeCell ref="FUJ5:FUK5"/>
    <mergeCell ref="FUO5:FUP5"/>
    <mergeCell ref="FUT5:FUU5"/>
    <mergeCell ref="FUY5:FUZ5"/>
    <mergeCell ref="FTF5:FTG5"/>
    <mergeCell ref="FTK5:FTL5"/>
    <mergeCell ref="FTP5:FTQ5"/>
    <mergeCell ref="FTU5:FTV5"/>
    <mergeCell ref="FTZ5:FUA5"/>
    <mergeCell ref="FSG5:FSH5"/>
    <mergeCell ref="FSL5:FSM5"/>
    <mergeCell ref="FSQ5:FSR5"/>
    <mergeCell ref="FSV5:FSW5"/>
    <mergeCell ref="FTA5:FTB5"/>
    <mergeCell ref="FRH5:FRI5"/>
    <mergeCell ref="FRM5:FRN5"/>
    <mergeCell ref="FRR5:FRS5"/>
    <mergeCell ref="FRW5:FRX5"/>
    <mergeCell ref="FSB5:FSC5"/>
    <mergeCell ref="FQI5:FQJ5"/>
    <mergeCell ref="FQN5:FQO5"/>
    <mergeCell ref="FQS5:FQT5"/>
    <mergeCell ref="FQX5:FQY5"/>
    <mergeCell ref="FRC5:FRD5"/>
    <mergeCell ref="FPJ5:FPK5"/>
    <mergeCell ref="FPO5:FPP5"/>
    <mergeCell ref="FPT5:FPU5"/>
    <mergeCell ref="FPY5:FPZ5"/>
    <mergeCell ref="FQD5:FQE5"/>
    <mergeCell ref="FOK5:FOL5"/>
    <mergeCell ref="FOP5:FOQ5"/>
    <mergeCell ref="FOU5:FOV5"/>
    <mergeCell ref="FOZ5:FPA5"/>
    <mergeCell ref="FPE5:FPF5"/>
    <mergeCell ref="FNL5:FNM5"/>
    <mergeCell ref="FNQ5:FNR5"/>
    <mergeCell ref="FNV5:FNW5"/>
    <mergeCell ref="FOA5:FOB5"/>
    <mergeCell ref="FOF5:FOG5"/>
    <mergeCell ref="FMM5:FMN5"/>
    <mergeCell ref="FMR5:FMS5"/>
    <mergeCell ref="FMW5:FMX5"/>
    <mergeCell ref="FNB5:FNC5"/>
    <mergeCell ref="FNG5:FNH5"/>
    <mergeCell ref="FLN5:FLO5"/>
    <mergeCell ref="FLS5:FLT5"/>
    <mergeCell ref="FLX5:FLY5"/>
    <mergeCell ref="FMC5:FMD5"/>
    <mergeCell ref="FMH5:FMI5"/>
    <mergeCell ref="FKO5:FKP5"/>
    <mergeCell ref="FKT5:FKU5"/>
    <mergeCell ref="FKY5:FKZ5"/>
    <mergeCell ref="FLD5:FLE5"/>
    <mergeCell ref="FLI5:FLJ5"/>
    <mergeCell ref="FJP5:FJQ5"/>
    <mergeCell ref="FJU5:FJV5"/>
    <mergeCell ref="FJZ5:FKA5"/>
    <mergeCell ref="FKE5:FKF5"/>
    <mergeCell ref="FKJ5:FKK5"/>
    <mergeCell ref="FIQ5:FIR5"/>
    <mergeCell ref="FIV5:FIW5"/>
    <mergeCell ref="FJA5:FJB5"/>
    <mergeCell ref="FJF5:FJG5"/>
    <mergeCell ref="FJK5:FJL5"/>
    <mergeCell ref="FHR5:FHS5"/>
    <mergeCell ref="FHW5:FHX5"/>
    <mergeCell ref="FIB5:FIC5"/>
    <mergeCell ref="FIG5:FIH5"/>
    <mergeCell ref="FIL5:FIM5"/>
    <mergeCell ref="FGS5:FGT5"/>
    <mergeCell ref="FGX5:FGY5"/>
    <mergeCell ref="FHC5:FHD5"/>
    <mergeCell ref="FHH5:FHI5"/>
    <mergeCell ref="FHM5:FHN5"/>
    <mergeCell ref="FFT5:FFU5"/>
    <mergeCell ref="FFY5:FFZ5"/>
    <mergeCell ref="FGD5:FGE5"/>
    <mergeCell ref="FGI5:FGJ5"/>
    <mergeCell ref="FGN5:FGO5"/>
    <mergeCell ref="FEU5:FEV5"/>
    <mergeCell ref="FEZ5:FFA5"/>
    <mergeCell ref="FFE5:FFF5"/>
    <mergeCell ref="FFJ5:FFK5"/>
    <mergeCell ref="FFO5:FFP5"/>
    <mergeCell ref="FDV5:FDW5"/>
    <mergeCell ref="FEA5:FEB5"/>
    <mergeCell ref="FEF5:FEG5"/>
    <mergeCell ref="FEK5:FEL5"/>
    <mergeCell ref="FEP5:FEQ5"/>
    <mergeCell ref="FCW5:FCX5"/>
    <mergeCell ref="FDB5:FDC5"/>
    <mergeCell ref="FDG5:FDH5"/>
    <mergeCell ref="FDL5:FDM5"/>
    <mergeCell ref="FDQ5:FDR5"/>
    <mergeCell ref="FBX5:FBY5"/>
    <mergeCell ref="FCC5:FCD5"/>
    <mergeCell ref="FCH5:FCI5"/>
    <mergeCell ref="FCM5:FCN5"/>
    <mergeCell ref="FCR5:FCS5"/>
    <mergeCell ref="FAY5:FAZ5"/>
    <mergeCell ref="FBD5:FBE5"/>
    <mergeCell ref="FBI5:FBJ5"/>
    <mergeCell ref="FBN5:FBO5"/>
    <mergeCell ref="FBS5:FBT5"/>
    <mergeCell ref="EZZ5:FAA5"/>
    <mergeCell ref="FAE5:FAF5"/>
    <mergeCell ref="FAJ5:FAK5"/>
    <mergeCell ref="FAO5:FAP5"/>
    <mergeCell ref="FAT5:FAU5"/>
    <mergeCell ref="EZA5:EZB5"/>
    <mergeCell ref="EZF5:EZG5"/>
    <mergeCell ref="EZK5:EZL5"/>
    <mergeCell ref="EZP5:EZQ5"/>
    <mergeCell ref="EZU5:EZV5"/>
    <mergeCell ref="EYB5:EYC5"/>
    <mergeCell ref="EYG5:EYH5"/>
    <mergeCell ref="EYL5:EYM5"/>
    <mergeCell ref="EYQ5:EYR5"/>
    <mergeCell ref="EYV5:EYW5"/>
    <mergeCell ref="EXC5:EXD5"/>
    <mergeCell ref="EXH5:EXI5"/>
    <mergeCell ref="EXM5:EXN5"/>
    <mergeCell ref="EXR5:EXS5"/>
    <mergeCell ref="EXW5:EXX5"/>
    <mergeCell ref="EWD5:EWE5"/>
    <mergeCell ref="EWI5:EWJ5"/>
    <mergeCell ref="EWN5:EWO5"/>
    <mergeCell ref="EWS5:EWT5"/>
    <mergeCell ref="EWX5:EWY5"/>
    <mergeCell ref="EVE5:EVF5"/>
    <mergeCell ref="EVJ5:EVK5"/>
    <mergeCell ref="EVO5:EVP5"/>
    <mergeCell ref="EVT5:EVU5"/>
    <mergeCell ref="EVY5:EVZ5"/>
    <mergeCell ref="EUF5:EUG5"/>
    <mergeCell ref="EUK5:EUL5"/>
    <mergeCell ref="EUP5:EUQ5"/>
    <mergeCell ref="EUU5:EUV5"/>
    <mergeCell ref="EUZ5:EVA5"/>
    <mergeCell ref="ETG5:ETH5"/>
    <mergeCell ref="ETL5:ETM5"/>
    <mergeCell ref="ETQ5:ETR5"/>
    <mergeCell ref="ETV5:ETW5"/>
    <mergeCell ref="EUA5:EUB5"/>
    <mergeCell ref="ESH5:ESI5"/>
    <mergeCell ref="ESM5:ESN5"/>
    <mergeCell ref="ESR5:ESS5"/>
    <mergeCell ref="ESW5:ESX5"/>
    <mergeCell ref="ETB5:ETC5"/>
    <mergeCell ref="ERI5:ERJ5"/>
    <mergeCell ref="ERN5:ERO5"/>
    <mergeCell ref="ERS5:ERT5"/>
    <mergeCell ref="ERX5:ERY5"/>
    <mergeCell ref="ESC5:ESD5"/>
    <mergeCell ref="EQJ5:EQK5"/>
    <mergeCell ref="EQO5:EQP5"/>
    <mergeCell ref="EQT5:EQU5"/>
    <mergeCell ref="EQY5:EQZ5"/>
    <mergeCell ref="ERD5:ERE5"/>
    <mergeCell ref="EPK5:EPL5"/>
    <mergeCell ref="EPP5:EPQ5"/>
    <mergeCell ref="EPU5:EPV5"/>
    <mergeCell ref="EPZ5:EQA5"/>
    <mergeCell ref="EQE5:EQF5"/>
    <mergeCell ref="EOL5:EOM5"/>
    <mergeCell ref="EOQ5:EOR5"/>
    <mergeCell ref="EOV5:EOW5"/>
    <mergeCell ref="EPA5:EPB5"/>
    <mergeCell ref="EPF5:EPG5"/>
    <mergeCell ref="ENM5:ENN5"/>
    <mergeCell ref="ENR5:ENS5"/>
    <mergeCell ref="ENW5:ENX5"/>
    <mergeCell ref="EOB5:EOC5"/>
    <mergeCell ref="EOG5:EOH5"/>
    <mergeCell ref="EMN5:EMO5"/>
    <mergeCell ref="EMS5:EMT5"/>
    <mergeCell ref="EMX5:EMY5"/>
    <mergeCell ref="ENC5:END5"/>
    <mergeCell ref="ENH5:ENI5"/>
    <mergeCell ref="ELO5:ELP5"/>
    <mergeCell ref="ELT5:ELU5"/>
    <mergeCell ref="ELY5:ELZ5"/>
    <mergeCell ref="EMD5:EME5"/>
    <mergeCell ref="EMI5:EMJ5"/>
    <mergeCell ref="EKP5:EKQ5"/>
    <mergeCell ref="EKU5:EKV5"/>
    <mergeCell ref="EKZ5:ELA5"/>
    <mergeCell ref="ELE5:ELF5"/>
    <mergeCell ref="ELJ5:ELK5"/>
    <mergeCell ref="EJQ5:EJR5"/>
    <mergeCell ref="EJV5:EJW5"/>
    <mergeCell ref="EKA5:EKB5"/>
    <mergeCell ref="EKF5:EKG5"/>
    <mergeCell ref="EKK5:EKL5"/>
    <mergeCell ref="EIR5:EIS5"/>
    <mergeCell ref="EIW5:EIX5"/>
    <mergeCell ref="EJB5:EJC5"/>
    <mergeCell ref="EJG5:EJH5"/>
    <mergeCell ref="EJL5:EJM5"/>
    <mergeCell ref="EHS5:EHT5"/>
    <mergeCell ref="EHX5:EHY5"/>
    <mergeCell ref="EIC5:EID5"/>
    <mergeCell ref="EIH5:EII5"/>
    <mergeCell ref="EIM5:EIN5"/>
    <mergeCell ref="EGT5:EGU5"/>
    <mergeCell ref="EGY5:EGZ5"/>
    <mergeCell ref="EHD5:EHE5"/>
    <mergeCell ref="EHI5:EHJ5"/>
    <mergeCell ref="EHN5:EHO5"/>
    <mergeCell ref="EFU5:EFV5"/>
    <mergeCell ref="EFZ5:EGA5"/>
    <mergeCell ref="EGE5:EGF5"/>
    <mergeCell ref="EGJ5:EGK5"/>
    <mergeCell ref="EGO5:EGP5"/>
    <mergeCell ref="EEV5:EEW5"/>
    <mergeCell ref="EFA5:EFB5"/>
    <mergeCell ref="EFF5:EFG5"/>
    <mergeCell ref="EFK5:EFL5"/>
    <mergeCell ref="EFP5:EFQ5"/>
    <mergeCell ref="EDW5:EDX5"/>
    <mergeCell ref="EEB5:EEC5"/>
    <mergeCell ref="EEG5:EEH5"/>
    <mergeCell ref="EEL5:EEM5"/>
    <mergeCell ref="EEQ5:EER5"/>
    <mergeCell ref="ECX5:ECY5"/>
    <mergeCell ref="EDC5:EDD5"/>
    <mergeCell ref="EDH5:EDI5"/>
    <mergeCell ref="EDM5:EDN5"/>
    <mergeCell ref="EDR5:EDS5"/>
    <mergeCell ref="EBY5:EBZ5"/>
    <mergeCell ref="ECD5:ECE5"/>
    <mergeCell ref="ECI5:ECJ5"/>
    <mergeCell ref="ECN5:ECO5"/>
    <mergeCell ref="ECS5:ECT5"/>
    <mergeCell ref="EAZ5:EBA5"/>
    <mergeCell ref="EBE5:EBF5"/>
    <mergeCell ref="EBJ5:EBK5"/>
    <mergeCell ref="EBO5:EBP5"/>
    <mergeCell ref="EBT5:EBU5"/>
    <mergeCell ref="EAA5:EAB5"/>
    <mergeCell ref="EAF5:EAG5"/>
    <mergeCell ref="EAK5:EAL5"/>
    <mergeCell ref="EAP5:EAQ5"/>
    <mergeCell ref="EAU5:EAV5"/>
    <mergeCell ref="DZB5:DZC5"/>
    <mergeCell ref="DZG5:DZH5"/>
    <mergeCell ref="DZL5:DZM5"/>
    <mergeCell ref="DZQ5:DZR5"/>
    <mergeCell ref="DZV5:DZW5"/>
    <mergeCell ref="DYC5:DYD5"/>
    <mergeCell ref="DYH5:DYI5"/>
    <mergeCell ref="DYM5:DYN5"/>
    <mergeCell ref="DYR5:DYS5"/>
    <mergeCell ref="DYW5:DYX5"/>
    <mergeCell ref="DXD5:DXE5"/>
    <mergeCell ref="DXI5:DXJ5"/>
    <mergeCell ref="DXN5:DXO5"/>
    <mergeCell ref="DXS5:DXT5"/>
    <mergeCell ref="DXX5:DXY5"/>
    <mergeCell ref="DWE5:DWF5"/>
    <mergeCell ref="DWJ5:DWK5"/>
    <mergeCell ref="DWO5:DWP5"/>
    <mergeCell ref="DWT5:DWU5"/>
    <mergeCell ref="DWY5:DWZ5"/>
    <mergeCell ref="DVF5:DVG5"/>
    <mergeCell ref="DVK5:DVL5"/>
    <mergeCell ref="DVP5:DVQ5"/>
    <mergeCell ref="DVU5:DVV5"/>
    <mergeCell ref="DVZ5:DWA5"/>
    <mergeCell ref="DUG5:DUH5"/>
    <mergeCell ref="DUL5:DUM5"/>
    <mergeCell ref="DUQ5:DUR5"/>
    <mergeCell ref="DUV5:DUW5"/>
    <mergeCell ref="DVA5:DVB5"/>
    <mergeCell ref="DTH5:DTI5"/>
    <mergeCell ref="DTM5:DTN5"/>
    <mergeCell ref="DTR5:DTS5"/>
    <mergeCell ref="DTW5:DTX5"/>
    <mergeCell ref="DUB5:DUC5"/>
    <mergeCell ref="DSI5:DSJ5"/>
    <mergeCell ref="DSN5:DSO5"/>
    <mergeCell ref="DSS5:DST5"/>
    <mergeCell ref="DSX5:DSY5"/>
    <mergeCell ref="DTC5:DTD5"/>
    <mergeCell ref="DRJ5:DRK5"/>
    <mergeCell ref="DRO5:DRP5"/>
    <mergeCell ref="DRT5:DRU5"/>
    <mergeCell ref="DRY5:DRZ5"/>
    <mergeCell ref="DSD5:DSE5"/>
    <mergeCell ref="DQK5:DQL5"/>
    <mergeCell ref="DQP5:DQQ5"/>
    <mergeCell ref="DQU5:DQV5"/>
    <mergeCell ref="DQZ5:DRA5"/>
    <mergeCell ref="DRE5:DRF5"/>
    <mergeCell ref="DPL5:DPM5"/>
    <mergeCell ref="DPQ5:DPR5"/>
    <mergeCell ref="DPV5:DPW5"/>
    <mergeCell ref="DQA5:DQB5"/>
    <mergeCell ref="DQF5:DQG5"/>
    <mergeCell ref="DOM5:DON5"/>
    <mergeCell ref="DOR5:DOS5"/>
    <mergeCell ref="DOW5:DOX5"/>
    <mergeCell ref="DPB5:DPC5"/>
    <mergeCell ref="DPG5:DPH5"/>
    <mergeCell ref="DNN5:DNO5"/>
    <mergeCell ref="DNS5:DNT5"/>
    <mergeCell ref="DNX5:DNY5"/>
    <mergeCell ref="DOC5:DOD5"/>
    <mergeCell ref="DOH5:DOI5"/>
    <mergeCell ref="DMO5:DMP5"/>
    <mergeCell ref="DMT5:DMU5"/>
    <mergeCell ref="DMY5:DMZ5"/>
    <mergeCell ref="DND5:DNE5"/>
    <mergeCell ref="DNI5:DNJ5"/>
    <mergeCell ref="DLP5:DLQ5"/>
    <mergeCell ref="DLU5:DLV5"/>
    <mergeCell ref="DLZ5:DMA5"/>
    <mergeCell ref="DME5:DMF5"/>
    <mergeCell ref="DMJ5:DMK5"/>
    <mergeCell ref="DKQ5:DKR5"/>
    <mergeCell ref="DKV5:DKW5"/>
    <mergeCell ref="DLA5:DLB5"/>
    <mergeCell ref="DLF5:DLG5"/>
    <mergeCell ref="DLK5:DLL5"/>
    <mergeCell ref="DJR5:DJS5"/>
    <mergeCell ref="DJW5:DJX5"/>
    <mergeCell ref="DKB5:DKC5"/>
    <mergeCell ref="DKG5:DKH5"/>
    <mergeCell ref="DKL5:DKM5"/>
    <mergeCell ref="DIS5:DIT5"/>
    <mergeCell ref="DIX5:DIY5"/>
    <mergeCell ref="DJC5:DJD5"/>
    <mergeCell ref="DJH5:DJI5"/>
    <mergeCell ref="DJM5:DJN5"/>
    <mergeCell ref="DHT5:DHU5"/>
    <mergeCell ref="DHY5:DHZ5"/>
    <mergeCell ref="DID5:DIE5"/>
    <mergeCell ref="DII5:DIJ5"/>
    <mergeCell ref="DIN5:DIO5"/>
    <mergeCell ref="DGU5:DGV5"/>
    <mergeCell ref="DGZ5:DHA5"/>
    <mergeCell ref="DHE5:DHF5"/>
    <mergeCell ref="DHJ5:DHK5"/>
    <mergeCell ref="DHO5:DHP5"/>
    <mergeCell ref="DFV5:DFW5"/>
    <mergeCell ref="DGA5:DGB5"/>
    <mergeCell ref="DGF5:DGG5"/>
    <mergeCell ref="DGK5:DGL5"/>
    <mergeCell ref="DGP5:DGQ5"/>
    <mergeCell ref="DEW5:DEX5"/>
    <mergeCell ref="DFB5:DFC5"/>
    <mergeCell ref="DFG5:DFH5"/>
    <mergeCell ref="DFL5:DFM5"/>
    <mergeCell ref="DFQ5:DFR5"/>
    <mergeCell ref="DDX5:DDY5"/>
    <mergeCell ref="DEC5:DED5"/>
    <mergeCell ref="DEH5:DEI5"/>
    <mergeCell ref="DEM5:DEN5"/>
    <mergeCell ref="DER5:DES5"/>
    <mergeCell ref="DCY5:DCZ5"/>
    <mergeCell ref="DDD5:DDE5"/>
    <mergeCell ref="DDI5:DDJ5"/>
    <mergeCell ref="DDN5:DDO5"/>
    <mergeCell ref="DDS5:DDT5"/>
    <mergeCell ref="DBZ5:DCA5"/>
    <mergeCell ref="DCE5:DCF5"/>
    <mergeCell ref="DCJ5:DCK5"/>
    <mergeCell ref="DCO5:DCP5"/>
    <mergeCell ref="DCT5:DCU5"/>
    <mergeCell ref="DBA5:DBB5"/>
    <mergeCell ref="DBF5:DBG5"/>
    <mergeCell ref="DBK5:DBL5"/>
    <mergeCell ref="DBP5:DBQ5"/>
    <mergeCell ref="DBU5:DBV5"/>
    <mergeCell ref="DAB5:DAC5"/>
    <mergeCell ref="DAG5:DAH5"/>
    <mergeCell ref="DAL5:DAM5"/>
    <mergeCell ref="DAQ5:DAR5"/>
    <mergeCell ref="DAV5:DAW5"/>
    <mergeCell ref="CZC5:CZD5"/>
    <mergeCell ref="CZH5:CZI5"/>
    <mergeCell ref="CZM5:CZN5"/>
    <mergeCell ref="CZR5:CZS5"/>
    <mergeCell ref="CZW5:CZX5"/>
    <mergeCell ref="CYD5:CYE5"/>
    <mergeCell ref="CYI5:CYJ5"/>
    <mergeCell ref="CYN5:CYO5"/>
    <mergeCell ref="CYS5:CYT5"/>
    <mergeCell ref="CYX5:CYY5"/>
    <mergeCell ref="CXE5:CXF5"/>
    <mergeCell ref="CXJ5:CXK5"/>
    <mergeCell ref="CXO5:CXP5"/>
    <mergeCell ref="CXT5:CXU5"/>
    <mergeCell ref="CXY5:CXZ5"/>
    <mergeCell ref="CWF5:CWG5"/>
    <mergeCell ref="CWK5:CWL5"/>
    <mergeCell ref="CWP5:CWQ5"/>
    <mergeCell ref="CWU5:CWV5"/>
    <mergeCell ref="CWZ5:CXA5"/>
    <mergeCell ref="CVG5:CVH5"/>
    <mergeCell ref="CVL5:CVM5"/>
    <mergeCell ref="CVQ5:CVR5"/>
    <mergeCell ref="CVV5:CVW5"/>
    <mergeCell ref="CWA5:CWB5"/>
    <mergeCell ref="CUH5:CUI5"/>
    <mergeCell ref="CUM5:CUN5"/>
    <mergeCell ref="CUR5:CUS5"/>
    <mergeCell ref="CUW5:CUX5"/>
    <mergeCell ref="CVB5:CVC5"/>
    <mergeCell ref="CTI5:CTJ5"/>
    <mergeCell ref="CTN5:CTO5"/>
    <mergeCell ref="CTS5:CTT5"/>
    <mergeCell ref="CTX5:CTY5"/>
    <mergeCell ref="CUC5:CUD5"/>
    <mergeCell ref="CSJ5:CSK5"/>
    <mergeCell ref="CSO5:CSP5"/>
    <mergeCell ref="CST5:CSU5"/>
    <mergeCell ref="CSY5:CSZ5"/>
    <mergeCell ref="CTD5:CTE5"/>
    <mergeCell ref="CRK5:CRL5"/>
    <mergeCell ref="CRP5:CRQ5"/>
    <mergeCell ref="CRU5:CRV5"/>
    <mergeCell ref="CRZ5:CSA5"/>
    <mergeCell ref="CSE5:CSF5"/>
    <mergeCell ref="CQL5:CQM5"/>
    <mergeCell ref="CQQ5:CQR5"/>
    <mergeCell ref="CQV5:CQW5"/>
    <mergeCell ref="CRA5:CRB5"/>
    <mergeCell ref="CRF5:CRG5"/>
    <mergeCell ref="CPM5:CPN5"/>
    <mergeCell ref="CPR5:CPS5"/>
    <mergeCell ref="CPW5:CPX5"/>
    <mergeCell ref="CQB5:CQC5"/>
    <mergeCell ref="CQG5:CQH5"/>
    <mergeCell ref="CON5:COO5"/>
    <mergeCell ref="COS5:COT5"/>
    <mergeCell ref="COX5:COY5"/>
    <mergeCell ref="CPC5:CPD5"/>
    <mergeCell ref="CPH5:CPI5"/>
    <mergeCell ref="CNO5:CNP5"/>
    <mergeCell ref="CNT5:CNU5"/>
    <mergeCell ref="CNY5:CNZ5"/>
    <mergeCell ref="COD5:COE5"/>
    <mergeCell ref="COI5:COJ5"/>
    <mergeCell ref="CMP5:CMQ5"/>
    <mergeCell ref="CMU5:CMV5"/>
    <mergeCell ref="CMZ5:CNA5"/>
    <mergeCell ref="CNE5:CNF5"/>
    <mergeCell ref="CNJ5:CNK5"/>
    <mergeCell ref="CLQ5:CLR5"/>
    <mergeCell ref="CLV5:CLW5"/>
    <mergeCell ref="CMA5:CMB5"/>
    <mergeCell ref="CMF5:CMG5"/>
    <mergeCell ref="CMK5:CML5"/>
    <mergeCell ref="CKR5:CKS5"/>
    <mergeCell ref="CKW5:CKX5"/>
    <mergeCell ref="CLB5:CLC5"/>
    <mergeCell ref="CLG5:CLH5"/>
    <mergeCell ref="CLL5:CLM5"/>
    <mergeCell ref="CJS5:CJT5"/>
    <mergeCell ref="CJX5:CJY5"/>
    <mergeCell ref="CKC5:CKD5"/>
    <mergeCell ref="CKH5:CKI5"/>
    <mergeCell ref="CKM5:CKN5"/>
    <mergeCell ref="CIT5:CIU5"/>
    <mergeCell ref="CIY5:CIZ5"/>
    <mergeCell ref="CJD5:CJE5"/>
    <mergeCell ref="CJI5:CJJ5"/>
    <mergeCell ref="CJN5:CJO5"/>
    <mergeCell ref="CHU5:CHV5"/>
    <mergeCell ref="CHZ5:CIA5"/>
    <mergeCell ref="CIE5:CIF5"/>
    <mergeCell ref="CIJ5:CIK5"/>
    <mergeCell ref="CIO5:CIP5"/>
    <mergeCell ref="CGV5:CGW5"/>
    <mergeCell ref="CHA5:CHB5"/>
    <mergeCell ref="CHF5:CHG5"/>
    <mergeCell ref="CHK5:CHL5"/>
    <mergeCell ref="CHP5:CHQ5"/>
    <mergeCell ref="CFW5:CFX5"/>
    <mergeCell ref="CGB5:CGC5"/>
    <mergeCell ref="CGG5:CGH5"/>
    <mergeCell ref="CGL5:CGM5"/>
    <mergeCell ref="CGQ5:CGR5"/>
    <mergeCell ref="CEX5:CEY5"/>
    <mergeCell ref="CFC5:CFD5"/>
    <mergeCell ref="CFH5:CFI5"/>
    <mergeCell ref="CFM5:CFN5"/>
    <mergeCell ref="CFR5:CFS5"/>
    <mergeCell ref="CDY5:CDZ5"/>
    <mergeCell ref="CED5:CEE5"/>
    <mergeCell ref="CEI5:CEJ5"/>
    <mergeCell ref="CEN5:CEO5"/>
    <mergeCell ref="CES5:CET5"/>
    <mergeCell ref="CCZ5:CDA5"/>
    <mergeCell ref="CDE5:CDF5"/>
    <mergeCell ref="CDJ5:CDK5"/>
    <mergeCell ref="CDO5:CDP5"/>
    <mergeCell ref="CDT5:CDU5"/>
    <mergeCell ref="CCA5:CCB5"/>
    <mergeCell ref="CCF5:CCG5"/>
    <mergeCell ref="CCK5:CCL5"/>
    <mergeCell ref="CCP5:CCQ5"/>
    <mergeCell ref="CCU5:CCV5"/>
    <mergeCell ref="CBB5:CBC5"/>
    <mergeCell ref="CBG5:CBH5"/>
    <mergeCell ref="CBL5:CBM5"/>
    <mergeCell ref="CBQ5:CBR5"/>
    <mergeCell ref="CBV5:CBW5"/>
    <mergeCell ref="CAC5:CAD5"/>
    <mergeCell ref="CAH5:CAI5"/>
    <mergeCell ref="CAM5:CAN5"/>
    <mergeCell ref="CAR5:CAS5"/>
    <mergeCell ref="CAW5:CAX5"/>
    <mergeCell ref="BZD5:BZE5"/>
    <mergeCell ref="BZI5:BZJ5"/>
    <mergeCell ref="BZN5:BZO5"/>
    <mergeCell ref="BZS5:BZT5"/>
    <mergeCell ref="BZX5:BZY5"/>
    <mergeCell ref="BYE5:BYF5"/>
    <mergeCell ref="BYJ5:BYK5"/>
    <mergeCell ref="BYO5:BYP5"/>
    <mergeCell ref="BYT5:BYU5"/>
    <mergeCell ref="BYY5:BYZ5"/>
    <mergeCell ref="BXF5:BXG5"/>
    <mergeCell ref="BXK5:BXL5"/>
    <mergeCell ref="BXP5:BXQ5"/>
    <mergeCell ref="BXU5:BXV5"/>
    <mergeCell ref="BXZ5:BYA5"/>
    <mergeCell ref="BWG5:BWH5"/>
    <mergeCell ref="BWL5:BWM5"/>
    <mergeCell ref="BWQ5:BWR5"/>
    <mergeCell ref="BWV5:BWW5"/>
    <mergeCell ref="BXA5:BXB5"/>
    <mergeCell ref="BVH5:BVI5"/>
    <mergeCell ref="BVM5:BVN5"/>
    <mergeCell ref="BVR5:BVS5"/>
    <mergeCell ref="BVW5:BVX5"/>
    <mergeCell ref="BWB5:BWC5"/>
    <mergeCell ref="BUI5:BUJ5"/>
    <mergeCell ref="BUN5:BUO5"/>
    <mergeCell ref="BUS5:BUT5"/>
    <mergeCell ref="BUX5:BUY5"/>
    <mergeCell ref="BVC5:BVD5"/>
    <mergeCell ref="BTJ5:BTK5"/>
    <mergeCell ref="BTO5:BTP5"/>
    <mergeCell ref="BTT5:BTU5"/>
    <mergeCell ref="BTY5:BTZ5"/>
    <mergeCell ref="BUD5:BUE5"/>
    <mergeCell ref="BSK5:BSL5"/>
    <mergeCell ref="BSP5:BSQ5"/>
    <mergeCell ref="BSU5:BSV5"/>
    <mergeCell ref="BSZ5:BTA5"/>
    <mergeCell ref="BTE5:BTF5"/>
    <mergeCell ref="BRL5:BRM5"/>
    <mergeCell ref="BRQ5:BRR5"/>
    <mergeCell ref="BRV5:BRW5"/>
    <mergeCell ref="BSA5:BSB5"/>
    <mergeCell ref="BSF5:BSG5"/>
    <mergeCell ref="BQM5:BQN5"/>
    <mergeCell ref="BQR5:BQS5"/>
    <mergeCell ref="BQW5:BQX5"/>
    <mergeCell ref="BRB5:BRC5"/>
    <mergeCell ref="BRG5:BRH5"/>
    <mergeCell ref="BPN5:BPO5"/>
    <mergeCell ref="BPS5:BPT5"/>
    <mergeCell ref="BPX5:BPY5"/>
    <mergeCell ref="BQC5:BQD5"/>
    <mergeCell ref="BQH5:BQI5"/>
    <mergeCell ref="BOO5:BOP5"/>
    <mergeCell ref="BOT5:BOU5"/>
    <mergeCell ref="BOY5:BOZ5"/>
    <mergeCell ref="BPD5:BPE5"/>
    <mergeCell ref="BPI5:BPJ5"/>
    <mergeCell ref="BNP5:BNQ5"/>
    <mergeCell ref="BNU5:BNV5"/>
    <mergeCell ref="BNZ5:BOA5"/>
    <mergeCell ref="BOE5:BOF5"/>
    <mergeCell ref="BOJ5:BOK5"/>
    <mergeCell ref="BMQ5:BMR5"/>
    <mergeCell ref="BMV5:BMW5"/>
    <mergeCell ref="BNA5:BNB5"/>
    <mergeCell ref="BNF5:BNG5"/>
    <mergeCell ref="BNK5:BNL5"/>
    <mergeCell ref="BLR5:BLS5"/>
    <mergeCell ref="BLW5:BLX5"/>
    <mergeCell ref="BMB5:BMC5"/>
    <mergeCell ref="BMG5:BMH5"/>
    <mergeCell ref="BML5:BMM5"/>
    <mergeCell ref="BKS5:BKT5"/>
    <mergeCell ref="BKX5:BKY5"/>
    <mergeCell ref="BLC5:BLD5"/>
    <mergeCell ref="BLH5:BLI5"/>
    <mergeCell ref="BLM5:BLN5"/>
    <mergeCell ref="BJT5:BJU5"/>
    <mergeCell ref="BJY5:BJZ5"/>
    <mergeCell ref="BKD5:BKE5"/>
    <mergeCell ref="BKI5:BKJ5"/>
    <mergeCell ref="BKN5:BKO5"/>
    <mergeCell ref="BIU5:BIV5"/>
    <mergeCell ref="BIZ5:BJA5"/>
    <mergeCell ref="BJE5:BJF5"/>
    <mergeCell ref="BJJ5:BJK5"/>
    <mergeCell ref="BJO5:BJP5"/>
    <mergeCell ref="BHV5:BHW5"/>
    <mergeCell ref="BIA5:BIB5"/>
    <mergeCell ref="BIF5:BIG5"/>
    <mergeCell ref="BIK5:BIL5"/>
    <mergeCell ref="BIP5:BIQ5"/>
    <mergeCell ref="BGW5:BGX5"/>
    <mergeCell ref="BHB5:BHC5"/>
    <mergeCell ref="BHG5:BHH5"/>
    <mergeCell ref="BHL5:BHM5"/>
    <mergeCell ref="BHQ5:BHR5"/>
    <mergeCell ref="BFX5:BFY5"/>
    <mergeCell ref="BGC5:BGD5"/>
    <mergeCell ref="BGH5:BGI5"/>
    <mergeCell ref="BGM5:BGN5"/>
    <mergeCell ref="BGR5:BGS5"/>
    <mergeCell ref="BEY5:BEZ5"/>
    <mergeCell ref="BFD5:BFE5"/>
    <mergeCell ref="BFI5:BFJ5"/>
    <mergeCell ref="BFN5:BFO5"/>
    <mergeCell ref="BFS5:BFT5"/>
    <mergeCell ref="BDZ5:BEA5"/>
    <mergeCell ref="BEE5:BEF5"/>
    <mergeCell ref="BEJ5:BEK5"/>
    <mergeCell ref="BEO5:BEP5"/>
    <mergeCell ref="BET5:BEU5"/>
    <mergeCell ref="BDA5:BDB5"/>
    <mergeCell ref="BDF5:BDG5"/>
    <mergeCell ref="BDK5:BDL5"/>
    <mergeCell ref="BDP5:BDQ5"/>
    <mergeCell ref="BDU5:BDV5"/>
    <mergeCell ref="BCB5:BCC5"/>
    <mergeCell ref="BCG5:BCH5"/>
    <mergeCell ref="BCL5:BCM5"/>
    <mergeCell ref="BCQ5:BCR5"/>
    <mergeCell ref="BCV5:BCW5"/>
    <mergeCell ref="BBC5:BBD5"/>
    <mergeCell ref="BBH5:BBI5"/>
    <mergeCell ref="BBM5:BBN5"/>
    <mergeCell ref="BBR5:BBS5"/>
    <mergeCell ref="BBW5:BBX5"/>
    <mergeCell ref="BAD5:BAE5"/>
    <mergeCell ref="BAI5:BAJ5"/>
    <mergeCell ref="BAN5:BAO5"/>
    <mergeCell ref="BAS5:BAT5"/>
    <mergeCell ref="BAX5:BAY5"/>
    <mergeCell ref="AZE5:AZF5"/>
    <mergeCell ref="AZJ5:AZK5"/>
    <mergeCell ref="AZO5:AZP5"/>
    <mergeCell ref="AZT5:AZU5"/>
    <mergeCell ref="AZY5:AZZ5"/>
    <mergeCell ref="AYF5:AYG5"/>
    <mergeCell ref="AYK5:AYL5"/>
    <mergeCell ref="AYP5:AYQ5"/>
    <mergeCell ref="AYU5:AYV5"/>
    <mergeCell ref="AYZ5:AZA5"/>
    <mergeCell ref="AXG5:AXH5"/>
    <mergeCell ref="AXL5:AXM5"/>
    <mergeCell ref="AXQ5:AXR5"/>
    <mergeCell ref="AXV5:AXW5"/>
    <mergeCell ref="AYA5:AYB5"/>
    <mergeCell ref="AWH5:AWI5"/>
    <mergeCell ref="AWM5:AWN5"/>
    <mergeCell ref="AWR5:AWS5"/>
    <mergeCell ref="AWW5:AWX5"/>
    <mergeCell ref="AXB5:AXC5"/>
    <mergeCell ref="AVI5:AVJ5"/>
    <mergeCell ref="AVN5:AVO5"/>
    <mergeCell ref="AVS5:AVT5"/>
    <mergeCell ref="AVX5:AVY5"/>
    <mergeCell ref="AWC5:AWD5"/>
    <mergeCell ref="AUJ5:AUK5"/>
    <mergeCell ref="AUO5:AUP5"/>
    <mergeCell ref="AUT5:AUU5"/>
    <mergeCell ref="AUY5:AUZ5"/>
    <mergeCell ref="AVD5:AVE5"/>
    <mergeCell ref="ATK5:ATL5"/>
    <mergeCell ref="ATP5:ATQ5"/>
    <mergeCell ref="ATU5:ATV5"/>
    <mergeCell ref="ATZ5:AUA5"/>
    <mergeCell ref="AUE5:AUF5"/>
    <mergeCell ref="ASL5:ASM5"/>
    <mergeCell ref="ASQ5:ASR5"/>
    <mergeCell ref="ASV5:ASW5"/>
    <mergeCell ref="ATA5:ATB5"/>
    <mergeCell ref="ATF5:ATG5"/>
    <mergeCell ref="ARM5:ARN5"/>
    <mergeCell ref="ARR5:ARS5"/>
    <mergeCell ref="ARW5:ARX5"/>
    <mergeCell ref="ASB5:ASC5"/>
    <mergeCell ref="ASG5:ASH5"/>
    <mergeCell ref="AQN5:AQO5"/>
    <mergeCell ref="AQS5:AQT5"/>
    <mergeCell ref="AQX5:AQY5"/>
    <mergeCell ref="ARC5:ARD5"/>
    <mergeCell ref="ARH5:ARI5"/>
    <mergeCell ref="APO5:APP5"/>
    <mergeCell ref="APT5:APU5"/>
    <mergeCell ref="APY5:APZ5"/>
    <mergeCell ref="AQD5:AQE5"/>
    <mergeCell ref="AQI5:AQJ5"/>
    <mergeCell ref="AOP5:AOQ5"/>
    <mergeCell ref="AOU5:AOV5"/>
    <mergeCell ref="AOZ5:APA5"/>
    <mergeCell ref="APE5:APF5"/>
    <mergeCell ref="APJ5:APK5"/>
    <mergeCell ref="ANQ5:ANR5"/>
    <mergeCell ref="ANV5:ANW5"/>
    <mergeCell ref="AOA5:AOB5"/>
    <mergeCell ref="AOF5:AOG5"/>
    <mergeCell ref="AOK5:AOL5"/>
    <mergeCell ref="AMR5:AMS5"/>
    <mergeCell ref="AMW5:AMX5"/>
    <mergeCell ref="ANB5:ANC5"/>
    <mergeCell ref="ANG5:ANH5"/>
    <mergeCell ref="ANL5:ANM5"/>
    <mergeCell ref="ALS5:ALT5"/>
    <mergeCell ref="ALX5:ALY5"/>
    <mergeCell ref="AMC5:AMD5"/>
    <mergeCell ref="AMH5:AMI5"/>
    <mergeCell ref="AMM5:AMN5"/>
    <mergeCell ref="AKT5:AKU5"/>
    <mergeCell ref="AKY5:AKZ5"/>
    <mergeCell ref="ALD5:ALE5"/>
    <mergeCell ref="ALI5:ALJ5"/>
    <mergeCell ref="ALN5:ALO5"/>
    <mergeCell ref="AJU5:AJV5"/>
    <mergeCell ref="AJZ5:AKA5"/>
    <mergeCell ref="AKE5:AKF5"/>
    <mergeCell ref="AKJ5:AKK5"/>
    <mergeCell ref="AKO5:AKP5"/>
    <mergeCell ref="AIV5:AIW5"/>
    <mergeCell ref="AJA5:AJB5"/>
    <mergeCell ref="AJF5:AJG5"/>
    <mergeCell ref="AJK5:AJL5"/>
    <mergeCell ref="AJP5:AJQ5"/>
    <mergeCell ref="AHW5:AHX5"/>
    <mergeCell ref="AIB5:AIC5"/>
    <mergeCell ref="AIG5:AIH5"/>
    <mergeCell ref="AIL5:AIM5"/>
    <mergeCell ref="AIQ5:AIR5"/>
    <mergeCell ref="AGX5:AGY5"/>
    <mergeCell ref="AHC5:AHD5"/>
    <mergeCell ref="AHH5:AHI5"/>
    <mergeCell ref="AHM5:AHN5"/>
    <mergeCell ref="AHR5:AHS5"/>
    <mergeCell ref="AFY5:AFZ5"/>
    <mergeCell ref="AGD5:AGE5"/>
    <mergeCell ref="AGI5:AGJ5"/>
    <mergeCell ref="AGN5:AGO5"/>
    <mergeCell ref="AGS5:AGT5"/>
    <mergeCell ref="AEZ5:AFA5"/>
    <mergeCell ref="AFE5:AFF5"/>
    <mergeCell ref="AFJ5:AFK5"/>
    <mergeCell ref="AFO5:AFP5"/>
    <mergeCell ref="AFT5:AFU5"/>
    <mergeCell ref="AEA5:AEB5"/>
    <mergeCell ref="AEF5:AEG5"/>
    <mergeCell ref="AEK5:AEL5"/>
    <mergeCell ref="AEP5:AEQ5"/>
    <mergeCell ref="AEU5:AEV5"/>
    <mergeCell ref="ADB5:ADC5"/>
    <mergeCell ref="ADG5:ADH5"/>
    <mergeCell ref="ADL5:ADM5"/>
    <mergeCell ref="ADQ5:ADR5"/>
    <mergeCell ref="ADV5:ADW5"/>
    <mergeCell ref="ACC5:ACD5"/>
    <mergeCell ref="ACH5:ACI5"/>
    <mergeCell ref="ACM5:ACN5"/>
    <mergeCell ref="ACR5:ACS5"/>
    <mergeCell ref="ACW5:ACX5"/>
    <mergeCell ref="ABD5:ABE5"/>
    <mergeCell ref="ABI5:ABJ5"/>
    <mergeCell ref="ABN5:ABO5"/>
    <mergeCell ref="ABS5:ABT5"/>
    <mergeCell ref="ABX5:ABY5"/>
    <mergeCell ref="AAE5:AAF5"/>
    <mergeCell ref="AAJ5:AAK5"/>
    <mergeCell ref="AAO5:AAP5"/>
    <mergeCell ref="AAT5:AAU5"/>
    <mergeCell ref="AAY5:AAZ5"/>
    <mergeCell ref="ZF5:ZG5"/>
    <mergeCell ref="ZK5:ZL5"/>
    <mergeCell ref="ZP5:ZQ5"/>
    <mergeCell ref="ZU5:ZV5"/>
    <mergeCell ref="ZZ5:AAA5"/>
    <mergeCell ref="YG5:YH5"/>
    <mergeCell ref="YL5:YM5"/>
    <mergeCell ref="YQ5:YR5"/>
    <mergeCell ref="YV5:YW5"/>
    <mergeCell ref="ZA5:ZB5"/>
    <mergeCell ref="XH5:XI5"/>
    <mergeCell ref="XM5:XN5"/>
    <mergeCell ref="XR5:XS5"/>
    <mergeCell ref="XW5:XX5"/>
    <mergeCell ref="YB5:YC5"/>
    <mergeCell ref="WI5:WJ5"/>
    <mergeCell ref="WN5:WO5"/>
    <mergeCell ref="WS5:WT5"/>
    <mergeCell ref="WX5:WY5"/>
    <mergeCell ref="XC5:XD5"/>
    <mergeCell ref="VJ5:VK5"/>
    <mergeCell ref="VO5:VP5"/>
    <mergeCell ref="VT5:VU5"/>
    <mergeCell ref="VY5:VZ5"/>
    <mergeCell ref="WD5:WE5"/>
    <mergeCell ref="UK5:UL5"/>
    <mergeCell ref="UP5:UQ5"/>
    <mergeCell ref="UU5:UV5"/>
    <mergeCell ref="UZ5:VA5"/>
    <mergeCell ref="VE5:VF5"/>
    <mergeCell ref="TL5:TM5"/>
    <mergeCell ref="TQ5:TR5"/>
    <mergeCell ref="TV5:TW5"/>
    <mergeCell ref="UA5:UB5"/>
    <mergeCell ref="UF5:UG5"/>
    <mergeCell ref="SM5:SN5"/>
    <mergeCell ref="SR5:SS5"/>
    <mergeCell ref="SW5:SX5"/>
    <mergeCell ref="TB5:TC5"/>
    <mergeCell ref="TG5:TH5"/>
    <mergeCell ref="RN5:RO5"/>
    <mergeCell ref="RS5:RT5"/>
    <mergeCell ref="RX5:RY5"/>
    <mergeCell ref="SC5:SD5"/>
    <mergeCell ref="SH5:SI5"/>
    <mergeCell ref="QO5:QP5"/>
    <mergeCell ref="QT5:QU5"/>
    <mergeCell ref="QY5:QZ5"/>
    <mergeCell ref="RD5:RE5"/>
    <mergeCell ref="RI5:RJ5"/>
    <mergeCell ref="PP5:PQ5"/>
    <mergeCell ref="PU5:PV5"/>
    <mergeCell ref="PZ5:QA5"/>
    <mergeCell ref="QE5:QF5"/>
    <mergeCell ref="QJ5:QK5"/>
    <mergeCell ref="OQ5:OR5"/>
    <mergeCell ref="OV5:OW5"/>
    <mergeCell ref="PA5:PB5"/>
    <mergeCell ref="PF5:PG5"/>
    <mergeCell ref="PK5:PL5"/>
    <mergeCell ref="NR5:NS5"/>
    <mergeCell ref="NW5:NX5"/>
    <mergeCell ref="OB5:OC5"/>
    <mergeCell ref="OG5:OH5"/>
    <mergeCell ref="OL5:OM5"/>
    <mergeCell ref="MS5:MT5"/>
    <mergeCell ref="MX5:MY5"/>
    <mergeCell ref="NC5:ND5"/>
    <mergeCell ref="NH5:NI5"/>
    <mergeCell ref="NM5:NN5"/>
    <mergeCell ref="LT5:LU5"/>
    <mergeCell ref="LY5:LZ5"/>
    <mergeCell ref="MD5:ME5"/>
    <mergeCell ref="MI5:MJ5"/>
    <mergeCell ref="MN5:MO5"/>
    <mergeCell ref="KU5:KV5"/>
    <mergeCell ref="KZ5:LA5"/>
    <mergeCell ref="LE5:LF5"/>
    <mergeCell ref="LJ5:LK5"/>
    <mergeCell ref="LO5:LP5"/>
    <mergeCell ref="JV5:JW5"/>
    <mergeCell ref="KA5:KB5"/>
    <mergeCell ref="KF5:KG5"/>
    <mergeCell ref="KK5:KL5"/>
    <mergeCell ref="KP5:KQ5"/>
    <mergeCell ref="IW5:IX5"/>
    <mergeCell ref="JB5:JC5"/>
    <mergeCell ref="JG5:JH5"/>
    <mergeCell ref="JL5:JM5"/>
    <mergeCell ref="JQ5:JR5"/>
    <mergeCell ref="HX5:HY5"/>
    <mergeCell ref="IC5:ID5"/>
    <mergeCell ref="IH5:II5"/>
    <mergeCell ref="IM5:IN5"/>
    <mergeCell ref="IR5:IS5"/>
    <mergeCell ref="GY5:GZ5"/>
    <mergeCell ref="HD5:HE5"/>
    <mergeCell ref="HI5:HJ5"/>
    <mergeCell ref="HN5:HO5"/>
    <mergeCell ref="HS5:HT5"/>
    <mergeCell ref="FZ5:GA5"/>
    <mergeCell ref="GE5:GF5"/>
    <mergeCell ref="GJ5:GK5"/>
    <mergeCell ref="GO5:GP5"/>
    <mergeCell ref="GT5:GU5"/>
    <mergeCell ref="FA5:FB5"/>
    <mergeCell ref="FF5:FG5"/>
    <mergeCell ref="FK5:FL5"/>
    <mergeCell ref="FP5:FQ5"/>
    <mergeCell ref="FU5:FV5"/>
    <mergeCell ref="EB5:EC5"/>
    <mergeCell ref="EG5:EH5"/>
    <mergeCell ref="EL5:EM5"/>
    <mergeCell ref="EQ5:ER5"/>
    <mergeCell ref="EV5:EW5"/>
    <mergeCell ref="DC5:DD5"/>
    <mergeCell ref="DH5:DI5"/>
    <mergeCell ref="DM5:DN5"/>
    <mergeCell ref="DR5:DS5"/>
    <mergeCell ref="DW5:DX5"/>
    <mergeCell ref="CD5:CE5"/>
    <mergeCell ref="CI5:CJ5"/>
    <mergeCell ref="CN5:CO5"/>
    <mergeCell ref="CS5:CT5"/>
    <mergeCell ref="CX5:CY5"/>
    <mergeCell ref="BE5:BF5"/>
    <mergeCell ref="BJ5:BK5"/>
    <mergeCell ref="BO5:BP5"/>
    <mergeCell ref="BT5:BU5"/>
    <mergeCell ref="BY5:BZ5"/>
    <mergeCell ref="AF5:AG5"/>
    <mergeCell ref="AK5:AL5"/>
    <mergeCell ref="AP5:AQ5"/>
    <mergeCell ref="AU5:AV5"/>
    <mergeCell ref="AZ5:BA5"/>
    <mergeCell ref="G5:H5"/>
    <mergeCell ref="L5:M5"/>
    <mergeCell ref="Q5:R5"/>
    <mergeCell ref="V5:W5"/>
    <mergeCell ref="AA5:AB5"/>
    <mergeCell ref="XEC4:XED4"/>
    <mergeCell ref="XEH4:XEI4"/>
    <mergeCell ref="XEM4:XEN4"/>
    <mergeCell ref="XER4:XES4"/>
    <mergeCell ref="XEW4:XEX4"/>
    <mergeCell ref="XDD4:XDE4"/>
    <mergeCell ref="XDI4:XDJ4"/>
    <mergeCell ref="XDN4:XDO4"/>
    <mergeCell ref="XDS4:XDT4"/>
    <mergeCell ref="XDX4:XDY4"/>
    <mergeCell ref="XCE4:XCF4"/>
    <mergeCell ref="XCJ4:XCK4"/>
    <mergeCell ref="XCO4:XCP4"/>
    <mergeCell ref="XCT4:XCU4"/>
    <mergeCell ref="XCY4:XCZ4"/>
    <mergeCell ref="XBF4:XBG4"/>
    <mergeCell ref="XBK4:XBL4"/>
    <mergeCell ref="XBP4:XBQ4"/>
    <mergeCell ref="XBU4:XBV4"/>
    <mergeCell ref="XBZ4:XCA4"/>
    <mergeCell ref="XAG4:XAH4"/>
    <mergeCell ref="XAL4:XAM4"/>
    <mergeCell ref="XAQ4:XAR4"/>
    <mergeCell ref="XAV4:XAW4"/>
    <mergeCell ref="XBA4:XBB4"/>
    <mergeCell ref="WZH4:WZI4"/>
    <mergeCell ref="WZM4:WZN4"/>
    <mergeCell ref="WZR4:WZS4"/>
    <mergeCell ref="WZW4:WZX4"/>
    <mergeCell ref="XAB4:XAC4"/>
    <mergeCell ref="WYI4:WYJ4"/>
    <mergeCell ref="WYN4:WYO4"/>
    <mergeCell ref="WYS4:WYT4"/>
    <mergeCell ref="WYX4:WYY4"/>
    <mergeCell ref="WZC4:WZD4"/>
    <mergeCell ref="WXJ4:WXK4"/>
    <mergeCell ref="WXO4:WXP4"/>
    <mergeCell ref="WXT4:WXU4"/>
    <mergeCell ref="WXY4:WXZ4"/>
    <mergeCell ref="WYD4:WYE4"/>
    <mergeCell ref="WWK4:WWL4"/>
    <mergeCell ref="WWP4:WWQ4"/>
    <mergeCell ref="WWU4:WWV4"/>
    <mergeCell ref="WWZ4:WXA4"/>
    <mergeCell ref="WXE4:WXF4"/>
    <mergeCell ref="WVL4:WVM4"/>
    <mergeCell ref="WVQ4:WVR4"/>
    <mergeCell ref="WVV4:WVW4"/>
    <mergeCell ref="WWA4:WWB4"/>
    <mergeCell ref="WWF4:WWG4"/>
    <mergeCell ref="WUM4:WUN4"/>
    <mergeCell ref="WUR4:WUS4"/>
    <mergeCell ref="WUW4:WUX4"/>
    <mergeCell ref="WVB4:WVC4"/>
    <mergeCell ref="WVG4:WVH4"/>
    <mergeCell ref="WTN4:WTO4"/>
    <mergeCell ref="WTS4:WTT4"/>
    <mergeCell ref="WTX4:WTY4"/>
    <mergeCell ref="WUC4:WUD4"/>
    <mergeCell ref="WUH4:WUI4"/>
    <mergeCell ref="WSO4:WSP4"/>
    <mergeCell ref="WST4:WSU4"/>
    <mergeCell ref="WSY4:WSZ4"/>
    <mergeCell ref="WTD4:WTE4"/>
    <mergeCell ref="WTI4:WTJ4"/>
    <mergeCell ref="WRP4:WRQ4"/>
    <mergeCell ref="WRU4:WRV4"/>
    <mergeCell ref="WRZ4:WSA4"/>
    <mergeCell ref="WSE4:WSF4"/>
    <mergeCell ref="WSJ4:WSK4"/>
    <mergeCell ref="WQQ4:WQR4"/>
    <mergeCell ref="WQV4:WQW4"/>
    <mergeCell ref="WRA4:WRB4"/>
    <mergeCell ref="WRF4:WRG4"/>
    <mergeCell ref="WRK4:WRL4"/>
    <mergeCell ref="WPR4:WPS4"/>
    <mergeCell ref="WPW4:WPX4"/>
    <mergeCell ref="WQB4:WQC4"/>
    <mergeCell ref="WQG4:WQH4"/>
    <mergeCell ref="WQL4:WQM4"/>
    <mergeCell ref="WOS4:WOT4"/>
    <mergeCell ref="WOX4:WOY4"/>
    <mergeCell ref="WPC4:WPD4"/>
    <mergeCell ref="WPH4:WPI4"/>
    <mergeCell ref="WPM4:WPN4"/>
    <mergeCell ref="WNT4:WNU4"/>
    <mergeCell ref="WNY4:WNZ4"/>
    <mergeCell ref="WOD4:WOE4"/>
    <mergeCell ref="WOI4:WOJ4"/>
    <mergeCell ref="WON4:WOO4"/>
    <mergeCell ref="WMU4:WMV4"/>
    <mergeCell ref="WMZ4:WNA4"/>
    <mergeCell ref="WNE4:WNF4"/>
    <mergeCell ref="WNJ4:WNK4"/>
    <mergeCell ref="WNO4:WNP4"/>
    <mergeCell ref="WLV4:WLW4"/>
    <mergeCell ref="WMA4:WMB4"/>
    <mergeCell ref="WMF4:WMG4"/>
    <mergeCell ref="WMK4:WML4"/>
    <mergeCell ref="WMP4:WMQ4"/>
    <mergeCell ref="WKW4:WKX4"/>
    <mergeCell ref="WLB4:WLC4"/>
    <mergeCell ref="WLG4:WLH4"/>
    <mergeCell ref="WLL4:WLM4"/>
    <mergeCell ref="WLQ4:WLR4"/>
    <mergeCell ref="WJX4:WJY4"/>
    <mergeCell ref="WKC4:WKD4"/>
    <mergeCell ref="WKH4:WKI4"/>
    <mergeCell ref="WKM4:WKN4"/>
    <mergeCell ref="WKR4:WKS4"/>
    <mergeCell ref="WIY4:WIZ4"/>
    <mergeCell ref="WJD4:WJE4"/>
    <mergeCell ref="WJI4:WJJ4"/>
    <mergeCell ref="WJN4:WJO4"/>
    <mergeCell ref="WJS4:WJT4"/>
    <mergeCell ref="WHZ4:WIA4"/>
    <mergeCell ref="WIE4:WIF4"/>
    <mergeCell ref="WIJ4:WIK4"/>
    <mergeCell ref="WIO4:WIP4"/>
    <mergeCell ref="WIT4:WIU4"/>
    <mergeCell ref="WHA4:WHB4"/>
    <mergeCell ref="WHF4:WHG4"/>
    <mergeCell ref="WHK4:WHL4"/>
    <mergeCell ref="WHP4:WHQ4"/>
    <mergeCell ref="WHU4:WHV4"/>
    <mergeCell ref="WGB4:WGC4"/>
    <mergeCell ref="WGG4:WGH4"/>
    <mergeCell ref="WGL4:WGM4"/>
    <mergeCell ref="WGQ4:WGR4"/>
    <mergeCell ref="WGV4:WGW4"/>
    <mergeCell ref="WFC4:WFD4"/>
    <mergeCell ref="WFH4:WFI4"/>
    <mergeCell ref="WFM4:WFN4"/>
    <mergeCell ref="WFR4:WFS4"/>
    <mergeCell ref="WFW4:WFX4"/>
    <mergeCell ref="WED4:WEE4"/>
    <mergeCell ref="WEI4:WEJ4"/>
    <mergeCell ref="WEN4:WEO4"/>
    <mergeCell ref="WES4:WET4"/>
    <mergeCell ref="WEX4:WEY4"/>
    <mergeCell ref="WDE4:WDF4"/>
    <mergeCell ref="WDJ4:WDK4"/>
    <mergeCell ref="WDO4:WDP4"/>
    <mergeCell ref="WDT4:WDU4"/>
    <mergeCell ref="WDY4:WDZ4"/>
    <mergeCell ref="WCF4:WCG4"/>
    <mergeCell ref="WCK4:WCL4"/>
    <mergeCell ref="WCP4:WCQ4"/>
    <mergeCell ref="WCU4:WCV4"/>
    <mergeCell ref="WCZ4:WDA4"/>
    <mergeCell ref="WBG4:WBH4"/>
    <mergeCell ref="WBL4:WBM4"/>
    <mergeCell ref="WBQ4:WBR4"/>
    <mergeCell ref="WBV4:WBW4"/>
    <mergeCell ref="WCA4:WCB4"/>
    <mergeCell ref="WAH4:WAI4"/>
    <mergeCell ref="WAM4:WAN4"/>
    <mergeCell ref="WAR4:WAS4"/>
    <mergeCell ref="WAW4:WAX4"/>
    <mergeCell ref="WBB4:WBC4"/>
    <mergeCell ref="VZI4:VZJ4"/>
    <mergeCell ref="VZN4:VZO4"/>
    <mergeCell ref="VZS4:VZT4"/>
    <mergeCell ref="VZX4:VZY4"/>
    <mergeCell ref="WAC4:WAD4"/>
    <mergeCell ref="VYJ4:VYK4"/>
    <mergeCell ref="VYO4:VYP4"/>
    <mergeCell ref="VYT4:VYU4"/>
    <mergeCell ref="VYY4:VYZ4"/>
    <mergeCell ref="VZD4:VZE4"/>
    <mergeCell ref="VXK4:VXL4"/>
    <mergeCell ref="VXP4:VXQ4"/>
    <mergeCell ref="VXU4:VXV4"/>
    <mergeCell ref="VXZ4:VYA4"/>
    <mergeCell ref="VYE4:VYF4"/>
    <mergeCell ref="VWL4:VWM4"/>
    <mergeCell ref="VWQ4:VWR4"/>
    <mergeCell ref="VWV4:VWW4"/>
    <mergeCell ref="VXA4:VXB4"/>
    <mergeCell ref="VXF4:VXG4"/>
    <mergeCell ref="VVM4:VVN4"/>
    <mergeCell ref="VVR4:VVS4"/>
    <mergeCell ref="VVW4:VVX4"/>
    <mergeCell ref="VWB4:VWC4"/>
    <mergeCell ref="VWG4:VWH4"/>
    <mergeCell ref="VUN4:VUO4"/>
    <mergeCell ref="VUS4:VUT4"/>
    <mergeCell ref="VUX4:VUY4"/>
    <mergeCell ref="VVC4:VVD4"/>
    <mergeCell ref="VVH4:VVI4"/>
    <mergeCell ref="VTO4:VTP4"/>
    <mergeCell ref="VTT4:VTU4"/>
    <mergeCell ref="VTY4:VTZ4"/>
    <mergeCell ref="VUD4:VUE4"/>
    <mergeCell ref="VUI4:VUJ4"/>
    <mergeCell ref="VSP4:VSQ4"/>
    <mergeCell ref="VSU4:VSV4"/>
    <mergeCell ref="VSZ4:VTA4"/>
    <mergeCell ref="VTE4:VTF4"/>
    <mergeCell ref="VTJ4:VTK4"/>
    <mergeCell ref="VRQ4:VRR4"/>
    <mergeCell ref="VRV4:VRW4"/>
    <mergeCell ref="VSA4:VSB4"/>
    <mergeCell ref="VSF4:VSG4"/>
    <mergeCell ref="VSK4:VSL4"/>
    <mergeCell ref="VQR4:VQS4"/>
    <mergeCell ref="VQW4:VQX4"/>
    <mergeCell ref="VRB4:VRC4"/>
    <mergeCell ref="VRG4:VRH4"/>
    <mergeCell ref="VRL4:VRM4"/>
    <mergeCell ref="VPS4:VPT4"/>
    <mergeCell ref="VPX4:VPY4"/>
    <mergeCell ref="VQC4:VQD4"/>
    <mergeCell ref="VQH4:VQI4"/>
    <mergeCell ref="VQM4:VQN4"/>
    <mergeCell ref="VOT4:VOU4"/>
    <mergeCell ref="VOY4:VOZ4"/>
    <mergeCell ref="VPD4:VPE4"/>
    <mergeCell ref="VPI4:VPJ4"/>
    <mergeCell ref="VPN4:VPO4"/>
    <mergeCell ref="VNU4:VNV4"/>
    <mergeCell ref="VNZ4:VOA4"/>
    <mergeCell ref="VOE4:VOF4"/>
    <mergeCell ref="VOJ4:VOK4"/>
    <mergeCell ref="VOO4:VOP4"/>
    <mergeCell ref="VMV4:VMW4"/>
    <mergeCell ref="VNA4:VNB4"/>
    <mergeCell ref="VNF4:VNG4"/>
    <mergeCell ref="VNK4:VNL4"/>
    <mergeCell ref="VNP4:VNQ4"/>
    <mergeCell ref="VLW4:VLX4"/>
    <mergeCell ref="VMB4:VMC4"/>
    <mergeCell ref="VMG4:VMH4"/>
    <mergeCell ref="VML4:VMM4"/>
    <mergeCell ref="VMQ4:VMR4"/>
    <mergeCell ref="VKX4:VKY4"/>
    <mergeCell ref="VLC4:VLD4"/>
    <mergeCell ref="VLH4:VLI4"/>
    <mergeCell ref="VLM4:VLN4"/>
    <mergeCell ref="VLR4:VLS4"/>
    <mergeCell ref="VJY4:VJZ4"/>
    <mergeCell ref="VKD4:VKE4"/>
    <mergeCell ref="VKI4:VKJ4"/>
    <mergeCell ref="VKN4:VKO4"/>
    <mergeCell ref="VKS4:VKT4"/>
    <mergeCell ref="VIZ4:VJA4"/>
    <mergeCell ref="VJE4:VJF4"/>
    <mergeCell ref="VJJ4:VJK4"/>
    <mergeCell ref="VJO4:VJP4"/>
    <mergeCell ref="VJT4:VJU4"/>
    <mergeCell ref="VIA4:VIB4"/>
    <mergeCell ref="VIF4:VIG4"/>
    <mergeCell ref="VIK4:VIL4"/>
    <mergeCell ref="VIP4:VIQ4"/>
    <mergeCell ref="VIU4:VIV4"/>
    <mergeCell ref="VHB4:VHC4"/>
    <mergeCell ref="VHG4:VHH4"/>
    <mergeCell ref="VHL4:VHM4"/>
    <mergeCell ref="VHQ4:VHR4"/>
    <mergeCell ref="VHV4:VHW4"/>
    <mergeCell ref="VGC4:VGD4"/>
    <mergeCell ref="VGH4:VGI4"/>
    <mergeCell ref="VGM4:VGN4"/>
    <mergeCell ref="VGR4:VGS4"/>
    <mergeCell ref="VGW4:VGX4"/>
    <mergeCell ref="VFD4:VFE4"/>
    <mergeCell ref="VFI4:VFJ4"/>
    <mergeCell ref="VFN4:VFO4"/>
    <mergeCell ref="VFS4:VFT4"/>
    <mergeCell ref="VFX4:VFY4"/>
    <mergeCell ref="VEE4:VEF4"/>
    <mergeCell ref="VEJ4:VEK4"/>
    <mergeCell ref="VEO4:VEP4"/>
    <mergeCell ref="VET4:VEU4"/>
    <mergeCell ref="VEY4:VEZ4"/>
    <mergeCell ref="VDF4:VDG4"/>
    <mergeCell ref="VDK4:VDL4"/>
    <mergeCell ref="VDP4:VDQ4"/>
    <mergeCell ref="VDU4:VDV4"/>
    <mergeCell ref="VDZ4:VEA4"/>
    <mergeCell ref="VCG4:VCH4"/>
    <mergeCell ref="VCL4:VCM4"/>
    <mergeCell ref="VCQ4:VCR4"/>
    <mergeCell ref="VCV4:VCW4"/>
    <mergeCell ref="VDA4:VDB4"/>
    <mergeCell ref="VBH4:VBI4"/>
    <mergeCell ref="VBM4:VBN4"/>
    <mergeCell ref="VBR4:VBS4"/>
    <mergeCell ref="VBW4:VBX4"/>
    <mergeCell ref="VCB4:VCC4"/>
    <mergeCell ref="VAI4:VAJ4"/>
    <mergeCell ref="VAN4:VAO4"/>
    <mergeCell ref="VAS4:VAT4"/>
    <mergeCell ref="VAX4:VAY4"/>
    <mergeCell ref="VBC4:VBD4"/>
    <mergeCell ref="UZJ4:UZK4"/>
    <mergeCell ref="UZO4:UZP4"/>
    <mergeCell ref="UZT4:UZU4"/>
    <mergeCell ref="UZY4:UZZ4"/>
    <mergeCell ref="VAD4:VAE4"/>
    <mergeCell ref="UYK4:UYL4"/>
    <mergeCell ref="UYP4:UYQ4"/>
    <mergeCell ref="UYU4:UYV4"/>
    <mergeCell ref="UYZ4:UZA4"/>
    <mergeCell ref="UZE4:UZF4"/>
    <mergeCell ref="UXL4:UXM4"/>
    <mergeCell ref="UXQ4:UXR4"/>
    <mergeCell ref="UXV4:UXW4"/>
    <mergeCell ref="UYA4:UYB4"/>
    <mergeCell ref="UYF4:UYG4"/>
    <mergeCell ref="UWM4:UWN4"/>
    <mergeCell ref="UWR4:UWS4"/>
    <mergeCell ref="UWW4:UWX4"/>
    <mergeCell ref="UXB4:UXC4"/>
    <mergeCell ref="UXG4:UXH4"/>
    <mergeCell ref="UVN4:UVO4"/>
    <mergeCell ref="UVS4:UVT4"/>
    <mergeCell ref="UVX4:UVY4"/>
    <mergeCell ref="UWC4:UWD4"/>
    <mergeCell ref="UWH4:UWI4"/>
    <mergeCell ref="UUO4:UUP4"/>
    <mergeCell ref="UUT4:UUU4"/>
    <mergeCell ref="UUY4:UUZ4"/>
    <mergeCell ref="UVD4:UVE4"/>
    <mergeCell ref="UVI4:UVJ4"/>
    <mergeCell ref="UTP4:UTQ4"/>
    <mergeCell ref="UTU4:UTV4"/>
    <mergeCell ref="UTZ4:UUA4"/>
    <mergeCell ref="UUE4:UUF4"/>
    <mergeCell ref="UUJ4:UUK4"/>
    <mergeCell ref="USQ4:USR4"/>
    <mergeCell ref="USV4:USW4"/>
    <mergeCell ref="UTA4:UTB4"/>
    <mergeCell ref="UTF4:UTG4"/>
    <mergeCell ref="UTK4:UTL4"/>
    <mergeCell ref="URR4:URS4"/>
    <mergeCell ref="URW4:URX4"/>
    <mergeCell ref="USB4:USC4"/>
    <mergeCell ref="USG4:USH4"/>
    <mergeCell ref="USL4:USM4"/>
    <mergeCell ref="UQS4:UQT4"/>
    <mergeCell ref="UQX4:UQY4"/>
    <mergeCell ref="URC4:URD4"/>
    <mergeCell ref="URH4:URI4"/>
    <mergeCell ref="URM4:URN4"/>
    <mergeCell ref="UPT4:UPU4"/>
    <mergeCell ref="UPY4:UPZ4"/>
    <mergeCell ref="UQD4:UQE4"/>
    <mergeCell ref="UQI4:UQJ4"/>
    <mergeCell ref="UQN4:UQO4"/>
    <mergeCell ref="UOU4:UOV4"/>
    <mergeCell ref="UOZ4:UPA4"/>
    <mergeCell ref="UPE4:UPF4"/>
    <mergeCell ref="UPJ4:UPK4"/>
    <mergeCell ref="UPO4:UPP4"/>
    <mergeCell ref="UNV4:UNW4"/>
    <mergeCell ref="UOA4:UOB4"/>
    <mergeCell ref="UOF4:UOG4"/>
    <mergeCell ref="UOK4:UOL4"/>
    <mergeCell ref="UOP4:UOQ4"/>
    <mergeCell ref="UMW4:UMX4"/>
    <mergeCell ref="UNB4:UNC4"/>
    <mergeCell ref="UNG4:UNH4"/>
    <mergeCell ref="UNL4:UNM4"/>
    <mergeCell ref="UNQ4:UNR4"/>
    <mergeCell ref="ULX4:ULY4"/>
    <mergeCell ref="UMC4:UMD4"/>
    <mergeCell ref="UMH4:UMI4"/>
    <mergeCell ref="UMM4:UMN4"/>
    <mergeCell ref="UMR4:UMS4"/>
    <mergeCell ref="UKY4:UKZ4"/>
    <mergeCell ref="ULD4:ULE4"/>
    <mergeCell ref="ULI4:ULJ4"/>
    <mergeCell ref="ULN4:ULO4"/>
    <mergeCell ref="ULS4:ULT4"/>
    <mergeCell ref="UJZ4:UKA4"/>
    <mergeCell ref="UKE4:UKF4"/>
    <mergeCell ref="UKJ4:UKK4"/>
    <mergeCell ref="UKO4:UKP4"/>
    <mergeCell ref="UKT4:UKU4"/>
    <mergeCell ref="UJA4:UJB4"/>
    <mergeCell ref="UJF4:UJG4"/>
    <mergeCell ref="UJK4:UJL4"/>
    <mergeCell ref="UJP4:UJQ4"/>
    <mergeCell ref="UJU4:UJV4"/>
    <mergeCell ref="UIB4:UIC4"/>
    <mergeCell ref="UIG4:UIH4"/>
    <mergeCell ref="UIL4:UIM4"/>
    <mergeCell ref="UIQ4:UIR4"/>
    <mergeCell ref="UIV4:UIW4"/>
    <mergeCell ref="UHC4:UHD4"/>
    <mergeCell ref="UHH4:UHI4"/>
    <mergeCell ref="UHM4:UHN4"/>
    <mergeCell ref="UHR4:UHS4"/>
    <mergeCell ref="UHW4:UHX4"/>
    <mergeCell ref="UGD4:UGE4"/>
    <mergeCell ref="UGI4:UGJ4"/>
    <mergeCell ref="UGN4:UGO4"/>
    <mergeCell ref="UGS4:UGT4"/>
    <mergeCell ref="UGX4:UGY4"/>
    <mergeCell ref="UFE4:UFF4"/>
    <mergeCell ref="UFJ4:UFK4"/>
    <mergeCell ref="UFO4:UFP4"/>
    <mergeCell ref="UFT4:UFU4"/>
    <mergeCell ref="UFY4:UFZ4"/>
    <mergeCell ref="UEF4:UEG4"/>
    <mergeCell ref="UEK4:UEL4"/>
    <mergeCell ref="UEP4:UEQ4"/>
    <mergeCell ref="UEU4:UEV4"/>
    <mergeCell ref="UEZ4:UFA4"/>
    <mergeCell ref="UDG4:UDH4"/>
    <mergeCell ref="UDL4:UDM4"/>
    <mergeCell ref="UDQ4:UDR4"/>
    <mergeCell ref="UDV4:UDW4"/>
    <mergeCell ref="UEA4:UEB4"/>
    <mergeCell ref="UCH4:UCI4"/>
    <mergeCell ref="UCM4:UCN4"/>
    <mergeCell ref="UCR4:UCS4"/>
    <mergeCell ref="UCW4:UCX4"/>
    <mergeCell ref="UDB4:UDC4"/>
    <mergeCell ref="UBI4:UBJ4"/>
    <mergeCell ref="UBN4:UBO4"/>
    <mergeCell ref="UBS4:UBT4"/>
    <mergeCell ref="UBX4:UBY4"/>
    <mergeCell ref="UCC4:UCD4"/>
    <mergeCell ref="UAJ4:UAK4"/>
    <mergeCell ref="UAO4:UAP4"/>
    <mergeCell ref="UAT4:UAU4"/>
    <mergeCell ref="UAY4:UAZ4"/>
    <mergeCell ref="UBD4:UBE4"/>
    <mergeCell ref="TZK4:TZL4"/>
    <mergeCell ref="TZP4:TZQ4"/>
    <mergeCell ref="TZU4:TZV4"/>
    <mergeCell ref="TZZ4:UAA4"/>
    <mergeCell ref="UAE4:UAF4"/>
    <mergeCell ref="TYL4:TYM4"/>
    <mergeCell ref="TYQ4:TYR4"/>
    <mergeCell ref="TYV4:TYW4"/>
    <mergeCell ref="TZA4:TZB4"/>
    <mergeCell ref="TZF4:TZG4"/>
    <mergeCell ref="TXM4:TXN4"/>
    <mergeCell ref="TXR4:TXS4"/>
    <mergeCell ref="TXW4:TXX4"/>
    <mergeCell ref="TYB4:TYC4"/>
    <mergeCell ref="TYG4:TYH4"/>
    <mergeCell ref="TWN4:TWO4"/>
    <mergeCell ref="TWS4:TWT4"/>
    <mergeCell ref="TWX4:TWY4"/>
    <mergeCell ref="TXC4:TXD4"/>
    <mergeCell ref="TXH4:TXI4"/>
    <mergeCell ref="TVO4:TVP4"/>
    <mergeCell ref="TVT4:TVU4"/>
    <mergeCell ref="TVY4:TVZ4"/>
    <mergeCell ref="TWD4:TWE4"/>
    <mergeCell ref="TWI4:TWJ4"/>
    <mergeCell ref="TUP4:TUQ4"/>
    <mergeCell ref="TUU4:TUV4"/>
    <mergeCell ref="TUZ4:TVA4"/>
    <mergeCell ref="TVE4:TVF4"/>
    <mergeCell ref="TVJ4:TVK4"/>
    <mergeCell ref="TTQ4:TTR4"/>
    <mergeCell ref="TTV4:TTW4"/>
    <mergeCell ref="TUA4:TUB4"/>
    <mergeCell ref="TUF4:TUG4"/>
    <mergeCell ref="TUK4:TUL4"/>
    <mergeCell ref="TSR4:TSS4"/>
    <mergeCell ref="TSW4:TSX4"/>
    <mergeCell ref="TTB4:TTC4"/>
    <mergeCell ref="TTG4:TTH4"/>
    <mergeCell ref="TTL4:TTM4"/>
    <mergeCell ref="TRS4:TRT4"/>
    <mergeCell ref="TRX4:TRY4"/>
    <mergeCell ref="TSC4:TSD4"/>
    <mergeCell ref="TSH4:TSI4"/>
    <mergeCell ref="TSM4:TSN4"/>
    <mergeCell ref="TQT4:TQU4"/>
    <mergeCell ref="TQY4:TQZ4"/>
    <mergeCell ref="TRD4:TRE4"/>
    <mergeCell ref="TRI4:TRJ4"/>
    <mergeCell ref="TRN4:TRO4"/>
    <mergeCell ref="TPU4:TPV4"/>
    <mergeCell ref="TPZ4:TQA4"/>
    <mergeCell ref="TQE4:TQF4"/>
    <mergeCell ref="TQJ4:TQK4"/>
    <mergeCell ref="TQO4:TQP4"/>
    <mergeCell ref="TOV4:TOW4"/>
    <mergeCell ref="TPA4:TPB4"/>
    <mergeCell ref="TPF4:TPG4"/>
    <mergeCell ref="TPK4:TPL4"/>
    <mergeCell ref="TPP4:TPQ4"/>
    <mergeCell ref="TNW4:TNX4"/>
    <mergeCell ref="TOB4:TOC4"/>
    <mergeCell ref="TOG4:TOH4"/>
    <mergeCell ref="TOL4:TOM4"/>
    <mergeCell ref="TOQ4:TOR4"/>
    <mergeCell ref="TMX4:TMY4"/>
    <mergeCell ref="TNC4:TND4"/>
    <mergeCell ref="TNH4:TNI4"/>
    <mergeCell ref="TNM4:TNN4"/>
    <mergeCell ref="TNR4:TNS4"/>
    <mergeCell ref="TLY4:TLZ4"/>
    <mergeCell ref="TMD4:TME4"/>
    <mergeCell ref="TMI4:TMJ4"/>
    <mergeCell ref="TMN4:TMO4"/>
    <mergeCell ref="TMS4:TMT4"/>
    <mergeCell ref="TKZ4:TLA4"/>
    <mergeCell ref="TLE4:TLF4"/>
    <mergeCell ref="TLJ4:TLK4"/>
    <mergeCell ref="TLO4:TLP4"/>
    <mergeCell ref="TLT4:TLU4"/>
    <mergeCell ref="TKA4:TKB4"/>
    <mergeCell ref="TKF4:TKG4"/>
    <mergeCell ref="TKK4:TKL4"/>
    <mergeCell ref="TKP4:TKQ4"/>
    <mergeCell ref="TKU4:TKV4"/>
    <mergeCell ref="TJB4:TJC4"/>
    <mergeCell ref="TJG4:TJH4"/>
    <mergeCell ref="TJL4:TJM4"/>
    <mergeCell ref="TJQ4:TJR4"/>
    <mergeCell ref="TJV4:TJW4"/>
    <mergeCell ref="TIC4:TID4"/>
    <mergeCell ref="TIH4:TII4"/>
    <mergeCell ref="TIM4:TIN4"/>
    <mergeCell ref="TIR4:TIS4"/>
    <mergeCell ref="TIW4:TIX4"/>
    <mergeCell ref="THD4:THE4"/>
    <mergeCell ref="THI4:THJ4"/>
    <mergeCell ref="THN4:THO4"/>
    <mergeCell ref="THS4:THT4"/>
    <mergeCell ref="THX4:THY4"/>
    <mergeCell ref="TGE4:TGF4"/>
    <mergeCell ref="TGJ4:TGK4"/>
    <mergeCell ref="TGO4:TGP4"/>
    <mergeCell ref="TGT4:TGU4"/>
    <mergeCell ref="TGY4:TGZ4"/>
    <mergeCell ref="TFF4:TFG4"/>
    <mergeCell ref="TFK4:TFL4"/>
    <mergeCell ref="TFP4:TFQ4"/>
    <mergeCell ref="TFU4:TFV4"/>
    <mergeCell ref="TFZ4:TGA4"/>
    <mergeCell ref="TEG4:TEH4"/>
    <mergeCell ref="TEL4:TEM4"/>
    <mergeCell ref="TEQ4:TER4"/>
    <mergeCell ref="TEV4:TEW4"/>
    <mergeCell ref="TFA4:TFB4"/>
    <mergeCell ref="TDH4:TDI4"/>
    <mergeCell ref="TDM4:TDN4"/>
    <mergeCell ref="TDR4:TDS4"/>
    <mergeCell ref="TDW4:TDX4"/>
    <mergeCell ref="TEB4:TEC4"/>
    <mergeCell ref="TCI4:TCJ4"/>
    <mergeCell ref="TCN4:TCO4"/>
    <mergeCell ref="TCS4:TCT4"/>
    <mergeCell ref="TCX4:TCY4"/>
    <mergeCell ref="TDC4:TDD4"/>
    <mergeCell ref="TBJ4:TBK4"/>
    <mergeCell ref="TBO4:TBP4"/>
    <mergeCell ref="TBT4:TBU4"/>
    <mergeCell ref="TBY4:TBZ4"/>
    <mergeCell ref="TCD4:TCE4"/>
    <mergeCell ref="TAK4:TAL4"/>
    <mergeCell ref="TAP4:TAQ4"/>
    <mergeCell ref="TAU4:TAV4"/>
    <mergeCell ref="TAZ4:TBA4"/>
    <mergeCell ref="TBE4:TBF4"/>
    <mergeCell ref="SZL4:SZM4"/>
    <mergeCell ref="SZQ4:SZR4"/>
    <mergeCell ref="SZV4:SZW4"/>
    <mergeCell ref="TAA4:TAB4"/>
    <mergeCell ref="TAF4:TAG4"/>
    <mergeCell ref="SYM4:SYN4"/>
    <mergeCell ref="SYR4:SYS4"/>
    <mergeCell ref="SYW4:SYX4"/>
    <mergeCell ref="SZB4:SZC4"/>
    <mergeCell ref="SZG4:SZH4"/>
    <mergeCell ref="SXN4:SXO4"/>
    <mergeCell ref="SXS4:SXT4"/>
    <mergeCell ref="SXX4:SXY4"/>
    <mergeCell ref="SYC4:SYD4"/>
    <mergeCell ref="SYH4:SYI4"/>
    <mergeCell ref="SWO4:SWP4"/>
    <mergeCell ref="SWT4:SWU4"/>
    <mergeCell ref="SWY4:SWZ4"/>
    <mergeCell ref="SXD4:SXE4"/>
    <mergeCell ref="SXI4:SXJ4"/>
    <mergeCell ref="SVP4:SVQ4"/>
    <mergeCell ref="SVU4:SVV4"/>
    <mergeCell ref="SVZ4:SWA4"/>
    <mergeCell ref="SWE4:SWF4"/>
    <mergeCell ref="SWJ4:SWK4"/>
    <mergeCell ref="SUQ4:SUR4"/>
    <mergeCell ref="SUV4:SUW4"/>
    <mergeCell ref="SVA4:SVB4"/>
    <mergeCell ref="SVF4:SVG4"/>
    <mergeCell ref="SVK4:SVL4"/>
    <mergeCell ref="STR4:STS4"/>
    <mergeCell ref="STW4:STX4"/>
    <mergeCell ref="SUB4:SUC4"/>
    <mergeCell ref="SUG4:SUH4"/>
    <mergeCell ref="SUL4:SUM4"/>
    <mergeCell ref="SSS4:SST4"/>
    <mergeCell ref="SSX4:SSY4"/>
    <mergeCell ref="STC4:STD4"/>
    <mergeCell ref="STH4:STI4"/>
    <mergeCell ref="STM4:STN4"/>
    <mergeCell ref="SRT4:SRU4"/>
    <mergeCell ref="SRY4:SRZ4"/>
    <mergeCell ref="SSD4:SSE4"/>
    <mergeCell ref="SSI4:SSJ4"/>
    <mergeCell ref="SSN4:SSO4"/>
    <mergeCell ref="SQU4:SQV4"/>
    <mergeCell ref="SQZ4:SRA4"/>
    <mergeCell ref="SRE4:SRF4"/>
    <mergeCell ref="SRJ4:SRK4"/>
    <mergeCell ref="SRO4:SRP4"/>
    <mergeCell ref="SPV4:SPW4"/>
    <mergeCell ref="SQA4:SQB4"/>
    <mergeCell ref="SQF4:SQG4"/>
    <mergeCell ref="SQK4:SQL4"/>
    <mergeCell ref="SQP4:SQQ4"/>
    <mergeCell ref="SOW4:SOX4"/>
    <mergeCell ref="SPB4:SPC4"/>
    <mergeCell ref="SPG4:SPH4"/>
    <mergeCell ref="SPL4:SPM4"/>
    <mergeCell ref="SPQ4:SPR4"/>
    <mergeCell ref="SNX4:SNY4"/>
    <mergeCell ref="SOC4:SOD4"/>
    <mergeCell ref="SOH4:SOI4"/>
    <mergeCell ref="SOM4:SON4"/>
    <mergeCell ref="SOR4:SOS4"/>
    <mergeCell ref="SMY4:SMZ4"/>
    <mergeCell ref="SND4:SNE4"/>
    <mergeCell ref="SNI4:SNJ4"/>
    <mergeCell ref="SNN4:SNO4"/>
    <mergeCell ref="SNS4:SNT4"/>
    <mergeCell ref="SLZ4:SMA4"/>
    <mergeCell ref="SME4:SMF4"/>
    <mergeCell ref="SMJ4:SMK4"/>
    <mergeCell ref="SMO4:SMP4"/>
    <mergeCell ref="SMT4:SMU4"/>
    <mergeCell ref="SLA4:SLB4"/>
    <mergeCell ref="SLF4:SLG4"/>
    <mergeCell ref="SLK4:SLL4"/>
    <mergeCell ref="SLP4:SLQ4"/>
    <mergeCell ref="SLU4:SLV4"/>
    <mergeCell ref="SKB4:SKC4"/>
    <mergeCell ref="SKG4:SKH4"/>
    <mergeCell ref="SKL4:SKM4"/>
    <mergeCell ref="SKQ4:SKR4"/>
    <mergeCell ref="SKV4:SKW4"/>
    <mergeCell ref="SJC4:SJD4"/>
    <mergeCell ref="SJH4:SJI4"/>
    <mergeCell ref="SJM4:SJN4"/>
    <mergeCell ref="SJR4:SJS4"/>
    <mergeCell ref="SJW4:SJX4"/>
    <mergeCell ref="SID4:SIE4"/>
    <mergeCell ref="SII4:SIJ4"/>
    <mergeCell ref="SIN4:SIO4"/>
    <mergeCell ref="SIS4:SIT4"/>
    <mergeCell ref="SIX4:SIY4"/>
    <mergeCell ref="SHE4:SHF4"/>
    <mergeCell ref="SHJ4:SHK4"/>
    <mergeCell ref="SHO4:SHP4"/>
    <mergeCell ref="SHT4:SHU4"/>
    <mergeCell ref="SHY4:SHZ4"/>
    <mergeCell ref="SGF4:SGG4"/>
    <mergeCell ref="SGK4:SGL4"/>
    <mergeCell ref="SGP4:SGQ4"/>
    <mergeCell ref="SGU4:SGV4"/>
    <mergeCell ref="SGZ4:SHA4"/>
    <mergeCell ref="SFG4:SFH4"/>
    <mergeCell ref="SFL4:SFM4"/>
    <mergeCell ref="SFQ4:SFR4"/>
    <mergeCell ref="SFV4:SFW4"/>
    <mergeCell ref="SGA4:SGB4"/>
    <mergeCell ref="SEH4:SEI4"/>
    <mergeCell ref="SEM4:SEN4"/>
    <mergeCell ref="SER4:SES4"/>
    <mergeCell ref="SEW4:SEX4"/>
    <mergeCell ref="SFB4:SFC4"/>
    <mergeCell ref="SDI4:SDJ4"/>
    <mergeCell ref="SDN4:SDO4"/>
    <mergeCell ref="SDS4:SDT4"/>
    <mergeCell ref="SDX4:SDY4"/>
    <mergeCell ref="SEC4:SED4"/>
    <mergeCell ref="SCJ4:SCK4"/>
    <mergeCell ref="SCO4:SCP4"/>
    <mergeCell ref="SCT4:SCU4"/>
    <mergeCell ref="SCY4:SCZ4"/>
    <mergeCell ref="SDD4:SDE4"/>
    <mergeCell ref="SBK4:SBL4"/>
    <mergeCell ref="SBP4:SBQ4"/>
    <mergeCell ref="SBU4:SBV4"/>
    <mergeCell ref="SBZ4:SCA4"/>
    <mergeCell ref="SCE4:SCF4"/>
    <mergeCell ref="SAL4:SAM4"/>
    <mergeCell ref="SAQ4:SAR4"/>
    <mergeCell ref="SAV4:SAW4"/>
    <mergeCell ref="SBA4:SBB4"/>
    <mergeCell ref="SBF4:SBG4"/>
    <mergeCell ref="RZM4:RZN4"/>
    <mergeCell ref="RZR4:RZS4"/>
    <mergeCell ref="RZW4:RZX4"/>
    <mergeCell ref="SAB4:SAC4"/>
    <mergeCell ref="SAG4:SAH4"/>
    <mergeCell ref="RYN4:RYO4"/>
    <mergeCell ref="RYS4:RYT4"/>
    <mergeCell ref="RYX4:RYY4"/>
    <mergeCell ref="RZC4:RZD4"/>
    <mergeCell ref="RZH4:RZI4"/>
    <mergeCell ref="RXO4:RXP4"/>
    <mergeCell ref="RXT4:RXU4"/>
    <mergeCell ref="RXY4:RXZ4"/>
    <mergeCell ref="RYD4:RYE4"/>
    <mergeCell ref="RYI4:RYJ4"/>
    <mergeCell ref="RWP4:RWQ4"/>
    <mergeCell ref="RWU4:RWV4"/>
    <mergeCell ref="RWZ4:RXA4"/>
    <mergeCell ref="RXE4:RXF4"/>
    <mergeCell ref="RXJ4:RXK4"/>
    <mergeCell ref="RVQ4:RVR4"/>
    <mergeCell ref="RVV4:RVW4"/>
    <mergeCell ref="RWA4:RWB4"/>
    <mergeCell ref="RWF4:RWG4"/>
    <mergeCell ref="RWK4:RWL4"/>
    <mergeCell ref="RUR4:RUS4"/>
    <mergeCell ref="RUW4:RUX4"/>
    <mergeCell ref="RVB4:RVC4"/>
    <mergeCell ref="RVG4:RVH4"/>
    <mergeCell ref="RVL4:RVM4"/>
    <mergeCell ref="RTS4:RTT4"/>
    <mergeCell ref="RTX4:RTY4"/>
    <mergeCell ref="RUC4:RUD4"/>
    <mergeCell ref="RUH4:RUI4"/>
    <mergeCell ref="RUM4:RUN4"/>
    <mergeCell ref="RST4:RSU4"/>
    <mergeCell ref="RSY4:RSZ4"/>
    <mergeCell ref="RTD4:RTE4"/>
    <mergeCell ref="RTI4:RTJ4"/>
    <mergeCell ref="RTN4:RTO4"/>
    <mergeCell ref="RRU4:RRV4"/>
    <mergeCell ref="RRZ4:RSA4"/>
    <mergeCell ref="RSE4:RSF4"/>
    <mergeCell ref="RSJ4:RSK4"/>
    <mergeCell ref="RSO4:RSP4"/>
    <mergeCell ref="RQV4:RQW4"/>
    <mergeCell ref="RRA4:RRB4"/>
    <mergeCell ref="RRF4:RRG4"/>
    <mergeCell ref="RRK4:RRL4"/>
    <mergeCell ref="RRP4:RRQ4"/>
    <mergeCell ref="RPW4:RPX4"/>
    <mergeCell ref="RQB4:RQC4"/>
    <mergeCell ref="RQG4:RQH4"/>
    <mergeCell ref="RQL4:RQM4"/>
    <mergeCell ref="RQQ4:RQR4"/>
    <mergeCell ref="ROX4:ROY4"/>
    <mergeCell ref="RPC4:RPD4"/>
    <mergeCell ref="RPH4:RPI4"/>
    <mergeCell ref="RPM4:RPN4"/>
    <mergeCell ref="RPR4:RPS4"/>
    <mergeCell ref="RNY4:RNZ4"/>
    <mergeCell ref="ROD4:ROE4"/>
    <mergeCell ref="ROI4:ROJ4"/>
    <mergeCell ref="RON4:ROO4"/>
    <mergeCell ref="ROS4:ROT4"/>
    <mergeCell ref="RMZ4:RNA4"/>
    <mergeCell ref="RNE4:RNF4"/>
    <mergeCell ref="RNJ4:RNK4"/>
    <mergeCell ref="RNO4:RNP4"/>
    <mergeCell ref="RNT4:RNU4"/>
    <mergeCell ref="RMA4:RMB4"/>
    <mergeCell ref="RMF4:RMG4"/>
    <mergeCell ref="RMK4:RML4"/>
    <mergeCell ref="RMP4:RMQ4"/>
    <mergeCell ref="RMU4:RMV4"/>
    <mergeCell ref="RLB4:RLC4"/>
    <mergeCell ref="RLG4:RLH4"/>
    <mergeCell ref="RLL4:RLM4"/>
    <mergeCell ref="RLQ4:RLR4"/>
    <mergeCell ref="RLV4:RLW4"/>
    <mergeCell ref="RKC4:RKD4"/>
    <mergeCell ref="RKH4:RKI4"/>
    <mergeCell ref="RKM4:RKN4"/>
    <mergeCell ref="RKR4:RKS4"/>
    <mergeCell ref="RKW4:RKX4"/>
    <mergeCell ref="RJD4:RJE4"/>
    <mergeCell ref="RJI4:RJJ4"/>
    <mergeCell ref="RJN4:RJO4"/>
    <mergeCell ref="RJS4:RJT4"/>
    <mergeCell ref="RJX4:RJY4"/>
    <mergeCell ref="RIE4:RIF4"/>
    <mergeCell ref="RIJ4:RIK4"/>
    <mergeCell ref="RIO4:RIP4"/>
    <mergeCell ref="RIT4:RIU4"/>
    <mergeCell ref="RIY4:RIZ4"/>
    <mergeCell ref="RHF4:RHG4"/>
    <mergeCell ref="RHK4:RHL4"/>
    <mergeCell ref="RHP4:RHQ4"/>
    <mergeCell ref="RHU4:RHV4"/>
    <mergeCell ref="RHZ4:RIA4"/>
    <mergeCell ref="RGG4:RGH4"/>
    <mergeCell ref="RGL4:RGM4"/>
    <mergeCell ref="RGQ4:RGR4"/>
    <mergeCell ref="RGV4:RGW4"/>
    <mergeCell ref="RHA4:RHB4"/>
    <mergeCell ref="RFH4:RFI4"/>
    <mergeCell ref="RFM4:RFN4"/>
    <mergeCell ref="RFR4:RFS4"/>
    <mergeCell ref="RFW4:RFX4"/>
    <mergeCell ref="RGB4:RGC4"/>
    <mergeCell ref="REI4:REJ4"/>
    <mergeCell ref="REN4:REO4"/>
    <mergeCell ref="RES4:RET4"/>
    <mergeCell ref="REX4:REY4"/>
    <mergeCell ref="RFC4:RFD4"/>
    <mergeCell ref="RDJ4:RDK4"/>
    <mergeCell ref="RDO4:RDP4"/>
    <mergeCell ref="RDT4:RDU4"/>
    <mergeCell ref="RDY4:RDZ4"/>
    <mergeCell ref="RED4:REE4"/>
    <mergeCell ref="RCK4:RCL4"/>
    <mergeCell ref="RCP4:RCQ4"/>
    <mergeCell ref="RCU4:RCV4"/>
    <mergeCell ref="RCZ4:RDA4"/>
    <mergeCell ref="RDE4:RDF4"/>
    <mergeCell ref="RBL4:RBM4"/>
    <mergeCell ref="RBQ4:RBR4"/>
    <mergeCell ref="RBV4:RBW4"/>
    <mergeCell ref="RCA4:RCB4"/>
    <mergeCell ref="RCF4:RCG4"/>
    <mergeCell ref="RAM4:RAN4"/>
    <mergeCell ref="RAR4:RAS4"/>
    <mergeCell ref="RAW4:RAX4"/>
    <mergeCell ref="RBB4:RBC4"/>
    <mergeCell ref="RBG4:RBH4"/>
    <mergeCell ref="QZN4:QZO4"/>
    <mergeCell ref="QZS4:QZT4"/>
    <mergeCell ref="QZX4:QZY4"/>
    <mergeCell ref="RAC4:RAD4"/>
    <mergeCell ref="RAH4:RAI4"/>
    <mergeCell ref="QYO4:QYP4"/>
    <mergeCell ref="QYT4:QYU4"/>
    <mergeCell ref="QYY4:QYZ4"/>
    <mergeCell ref="QZD4:QZE4"/>
    <mergeCell ref="QZI4:QZJ4"/>
    <mergeCell ref="QXP4:QXQ4"/>
    <mergeCell ref="QXU4:QXV4"/>
    <mergeCell ref="QXZ4:QYA4"/>
    <mergeCell ref="QYE4:QYF4"/>
    <mergeCell ref="QYJ4:QYK4"/>
    <mergeCell ref="QWQ4:QWR4"/>
    <mergeCell ref="QWV4:QWW4"/>
    <mergeCell ref="QXA4:QXB4"/>
    <mergeCell ref="QXF4:QXG4"/>
    <mergeCell ref="QXK4:QXL4"/>
    <mergeCell ref="QVR4:QVS4"/>
    <mergeCell ref="QVW4:QVX4"/>
    <mergeCell ref="QWB4:QWC4"/>
    <mergeCell ref="QWG4:QWH4"/>
    <mergeCell ref="QWL4:QWM4"/>
    <mergeCell ref="QUS4:QUT4"/>
    <mergeCell ref="QUX4:QUY4"/>
    <mergeCell ref="QVC4:QVD4"/>
    <mergeCell ref="QVH4:QVI4"/>
    <mergeCell ref="QVM4:QVN4"/>
    <mergeCell ref="QTT4:QTU4"/>
    <mergeCell ref="QTY4:QTZ4"/>
    <mergeCell ref="QUD4:QUE4"/>
    <mergeCell ref="QUI4:QUJ4"/>
    <mergeCell ref="QUN4:QUO4"/>
    <mergeCell ref="QSU4:QSV4"/>
    <mergeCell ref="QSZ4:QTA4"/>
    <mergeCell ref="QTE4:QTF4"/>
    <mergeCell ref="QTJ4:QTK4"/>
    <mergeCell ref="QTO4:QTP4"/>
    <mergeCell ref="QRV4:QRW4"/>
    <mergeCell ref="QSA4:QSB4"/>
    <mergeCell ref="QSF4:QSG4"/>
    <mergeCell ref="QSK4:QSL4"/>
    <mergeCell ref="QSP4:QSQ4"/>
    <mergeCell ref="QQW4:QQX4"/>
    <mergeCell ref="QRB4:QRC4"/>
    <mergeCell ref="QRG4:QRH4"/>
    <mergeCell ref="QRL4:QRM4"/>
    <mergeCell ref="QRQ4:QRR4"/>
    <mergeCell ref="QPX4:QPY4"/>
    <mergeCell ref="QQC4:QQD4"/>
    <mergeCell ref="QQH4:QQI4"/>
    <mergeCell ref="QQM4:QQN4"/>
    <mergeCell ref="QQR4:QQS4"/>
    <mergeCell ref="QOY4:QOZ4"/>
    <mergeCell ref="QPD4:QPE4"/>
    <mergeCell ref="QPI4:QPJ4"/>
    <mergeCell ref="QPN4:QPO4"/>
    <mergeCell ref="QPS4:QPT4"/>
    <mergeCell ref="QNZ4:QOA4"/>
    <mergeCell ref="QOE4:QOF4"/>
    <mergeCell ref="QOJ4:QOK4"/>
    <mergeCell ref="QOO4:QOP4"/>
    <mergeCell ref="QOT4:QOU4"/>
    <mergeCell ref="QNA4:QNB4"/>
    <mergeCell ref="QNF4:QNG4"/>
    <mergeCell ref="QNK4:QNL4"/>
    <mergeCell ref="QNP4:QNQ4"/>
    <mergeCell ref="QNU4:QNV4"/>
    <mergeCell ref="QMB4:QMC4"/>
    <mergeCell ref="QMG4:QMH4"/>
    <mergeCell ref="QML4:QMM4"/>
    <mergeCell ref="QMQ4:QMR4"/>
    <mergeCell ref="QMV4:QMW4"/>
    <mergeCell ref="QLC4:QLD4"/>
    <mergeCell ref="QLH4:QLI4"/>
    <mergeCell ref="QLM4:QLN4"/>
    <mergeCell ref="QLR4:QLS4"/>
    <mergeCell ref="QLW4:QLX4"/>
    <mergeCell ref="QKD4:QKE4"/>
    <mergeCell ref="QKI4:QKJ4"/>
    <mergeCell ref="QKN4:QKO4"/>
    <mergeCell ref="QKS4:QKT4"/>
    <mergeCell ref="QKX4:QKY4"/>
    <mergeCell ref="QJE4:QJF4"/>
    <mergeCell ref="QJJ4:QJK4"/>
    <mergeCell ref="QJO4:QJP4"/>
    <mergeCell ref="QJT4:QJU4"/>
    <mergeCell ref="QJY4:QJZ4"/>
    <mergeCell ref="QIF4:QIG4"/>
    <mergeCell ref="QIK4:QIL4"/>
    <mergeCell ref="QIP4:QIQ4"/>
    <mergeCell ref="QIU4:QIV4"/>
    <mergeCell ref="QIZ4:QJA4"/>
    <mergeCell ref="QHG4:QHH4"/>
    <mergeCell ref="QHL4:QHM4"/>
    <mergeCell ref="QHQ4:QHR4"/>
    <mergeCell ref="QHV4:QHW4"/>
    <mergeCell ref="QIA4:QIB4"/>
    <mergeCell ref="QGH4:QGI4"/>
    <mergeCell ref="QGM4:QGN4"/>
    <mergeCell ref="QGR4:QGS4"/>
    <mergeCell ref="QGW4:QGX4"/>
    <mergeCell ref="QHB4:QHC4"/>
    <mergeCell ref="QFI4:QFJ4"/>
    <mergeCell ref="QFN4:QFO4"/>
    <mergeCell ref="QFS4:QFT4"/>
    <mergeCell ref="QFX4:QFY4"/>
    <mergeCell ref="QGC4:QGD4"/>
    <mergeCell ref="QEJ4:QEK4"/>
    <mergeCell ref="QEO4:QEP4"/>
    <mergeCell ref="QET4:QEU4"/>
    <mergeCell ref="QEY4:QEZ4"/>
    <mergeCell ref="QFD4:QFE4"/>
    <mergeCell ref="QDK4:QDL4"/>
    <mergeCell ref="QDP4:QDQ4"/>
    <mergeCell ref="QDU4:QDV4"/>
    <mergeCell ref="QDZ4:QEA4"/>
    <mergeCell ref="QEE4:QEF4"/>
    <mergeCell ref="QCL4:QCM4"/>
    <mergeCell ref="QCQ4:QCR4"/>
    <mergeCell ref="QCV4:QCW4"/>
    <mergeCell ref="QDA4:QDB4"/>
    <mergeCell ref="QDF4:QDG4"/>
    <mergeCell ref="QBM4:QBN4"/>
    <mergeCell ref="QBR4:QBS4"/>
    <mergeCell ref="QBW4:QBX4"/>
    <mergeCell ref="QCB4:QCC4"/>
    <mergeCell ref="QCG4:QCH4"/>
    <mergeCell ref="QAN4:QAO4"/>
    <mergeCell ref="QAS4:QAT4"/>
    <mergeCell ref="QAX4:QAY4"/>
    <mergeCell ref="QBC4:QBD4"/>
    <mergeCell ref="QBH4:QBI4"/>
    <mergeCell ref="PZO4:PZP4"/>
    <mergeCell ref="PZT4:PZU4"/>
    <mergeCell ref="PZY4:PZZ4"/>
    <mergeCell ref="QAD4:QAE4"/>
    <mergeCell ref="QAI4:QAJ4"/>
    <mergeCell ref="PYP4:PYQ4"/>
    <mergeCell ref="PYU4:PYV4"/>
    <mergeCell ref="PYZ4:PZA4"/>
    <mergeCell ref="PZE4:PZF4"/>
    <mergeCell ref="PZJ4:PZK4"/>
    <mergeCell ref="PXQ4:PXR4"/>
    <mergeCell ref="PXV4:PXW4"/>
    <mergeCell ref="PYA4:PYB4"/>
    <mergeCell ref="PYF4:PYG4"/>
    <mergeCell ref="PYK4:PYL4"/>
    <mergeCell ref="PWR4:PWS4"/>
    <mergeCell ref="PWW4:PWX4"/>
    <mergeCell ref="PXB4:PXC4"/>
    <mergeCell ref="PXG4:PXH4"/>
    <mergeCell ref="PXL4:PXM4"/>
    <mergeCell ref="PVS4:PVT4"/>
    <mergeCell ref="PVX4:PVY4"/>
    <mergeCell ref="PWC4:PWD4"/>
    <mergeCell ref="PWH4:PWI4"/>
    <mergeCell ref="PWM4:PWN4"/>
    <mergeCell ref="PUT4:PUU4"/>
    <mergeCell ref="PUY4:PUZ4"/>
    <mergeCell ref="PVD4:PVE4"/>
    <mergeCell ref="PVI4:PVJ4"/>
    <mergeCell ref="PVN4:PVO4"/>
    <mergeCell ref="PTU4:PTV4"/>
    <mergeCell ref="PTZ4:PUA4"/>
    <mergeCell ref="PUE4:PUF4"/>
    <mergeCell ref="PUJ4:PUK4"/>
    <mergeCell ref="PUO4:PUP4"/>
    <mergeCell ref="PSV4:PSW4"/>
    <mergeCell ref="PTA4:PTB4"/>
    <mergeCell ref="PTF4:PTG4"/>
    <mergeCell ref="PTK4:PTL4"/>
    <mergeCell ref="PTP4:PTQ4"/>
    <mergeCell ref="PRW4:PRX4"/>
    <mergeCell ref="PSB4:PSC4"/>
    <mergeCell ref="PSG4:PSH4"/>
    <mergeCell ref="PSL4:PSM4"/>
    <mergeCell ref="PSQ4:PSR4"/>
    <mergeCell ref="PQX4:PQY4"/>
    <mergeCell ref="PRC4:PRD4"/>
    <mergeCell ref="PRH4:PRI4"/>
    <mergeCell ref="PRM4:PRN4"/>
    <mergeCell ref="PRR4:PRS4"/>
    <mergeCell ref="PPY4:PPZ4"/>
    <mergeCell ref="PQD4:PQE4"/>
    <mergeCell ref="PQI4:PQJ4"/>
    <mergeCell ref="PQN4:PQO4"/>
    <mergeCell ref="PQS4:PQT4"/>
    <mergeCell ref="POZ4:PPA4"/>
    <mergeCell ref="PPE4:PPF4"/>
    <mergeCell ref="PPJ4:PPK4"/>
    <mergeCell ref="PPO4:PPP4"/>
    <mergeCell ref="PPT4:PPU4"/>
    <mergeCell ref="POA4:POB4"/>
    <mergeCell ref="POF4:POG4"/>
    <mergeCell ref="POK4:POL4"/>
    <mergeCell ref="POP4:POQ4"/>
    <mergeCell ref="POU4:POV4"/>
    <mergeCell ref="PNB4:PNC4"/>
    <mergeCell ref="PNG4:PNH4"/>
    <mergeCell ref="PNL4:PNM4"/>
    <mergeCell ref="PNQ4:PNR4"/>
    <mergeCell ref="PNV4:PNW4"/>
    <mergeCell ref="PMC4:PMD4"/>
    <mergeCell ref="PMH4:PMI4"/>
    <mergeCell ref="PMM4:PMN4"/>
    <mergeCell ref="PMR4:PMS4"/>
    <mergeCell ref="PMW4:PMX4"/>
    <mergeCell ref="PLD4:PLE4"/>
    <mergeCell ref="PLI4:PLJ4"/>
    <mergeCell ref="PLN4:PLO4"/>
    <mergeCell ref="PLS4:PLT4"/>
    <mergeCell ref="PLX4:PLY4"/>
    <mergeCell ref="PKE4:PKF4"/>
    <mergeCell ref="PKJ4:PKK4"/>
    <mergeCell ref="PKO4:PKP4"/>
    <mergeCell ref="PKT4:PKU4"/>
    <mergeCell ref="PKY4:PKZ4"/>
    <mergeCell ref="PJF4:PJG4"/>
    <mergeCell ref="PJK4:PJL4"/>
    <mergeCell ref="PJP4:PJQ4"/>
    <mergeCell ref="PJU4:PJV4"/>
    <mergeCell ref="PJZ4:PKA4"/>
    <mergeCell ref="PIG4:PIH4"/>
    <mergeCell ref="PIL4:PIM4"/>
    <mergeCell ref="PIQ4:PIR4"/>
    <mergeCell ref="PIV4:PIW4"/>
    <mergeCell ref="PJA4:PJB4"/>
    <mergeCell ref="PHH4:PHI4"/>
    <mergeCell ref="PHM4:PHN4"/>
    <mergeCell ref="PHR4:PHS4"/>
    <mergeCell ref="PHW4:PHX4"/>
    <mergeCell ref="PIB4:PIC4"/>
    <mergeCell ref="PGI4:PGJ4"/>
    <mergeCell ref="PGN4:PGO4"/>
    <mergeCell ref="PGS4:PGT4"/>
    <mergeCell ref="PGX4:PGY4"/>
    <mergeCell ref="PHC4:PHD4"/>
    <mergeCell ref="PFJ4:PFK4"/>
    <mergeCell ref="PFO4:PFP4"/>
    <mergeCell ref="PFT4:PFU4"/>
    <mergeCell ref="PFY4:PFZ4"/>
    <mergeCell ref="PGD4:PGE4"/>
    <mergeCell ref="PEK4:PEL4"/>
    <mergeCell ref="PEP4:PEQ4"/>
    <mergeCell ref="PEU4:PEV4"/>
    <mergeCell ref="PEZ4:PFA4"/>
    <mergeCell ref="PFE4:PFF4"/>
    <mergeCell ref="PDL4:PDM4"/>
    <mergeCell ref="PDQ4:PDR4"/>
    <mergeCell ref="PDV4:PDW4"/>
    <mergeCell ref="PEA4:PEB4"/>
    <mergeCell ref="PEF4:PEG4"/>
    <mergeCell ref="PCM4:PCN4"/>
    <mergeCell ref="PCR4:PCS4"/>
    <mergeCell ref="PCW4:PCX4"/>
    <mergeCell ref="PDB4:PDC4"/>
    <mergeCell ref="PDG4:PDH4"/>
    <mergeCell ref="PBN4:PBO4"/>
    <mergeCell ref="PBS4:PBT4"/>
    <mergeCell ref="PBX4:PBY4"/>
    <mergeCell ref="PCC4:PCD4"/>
    <mergeCell ref="PCH4:PCI4"/>
    <mergeCell ref="PAO4:PAP4"/>
    <mergeCell ref="PAT4:PAU4"/>
    <mergeCell ref="PAY4:PAZ4"/>
    <mergeCell ref="PBD4:PBE4"/>
    <mergeCell ref="PBI4:PBJ4"/>
    <mergeCell ref="OZP4:OZQ4"/>
    <mergeCell ref="OZU4:OZV4"/>
    <mergeCell ref="OZZ4:PAA4"/>
    <mergeCell ref="PAE4:PAF4"/>
    <mergeCell ref="PAJ4:PAK4"/>
    <mergeCell ref="OYQ4:OYR4"/>
    <mergeCell ref="OYV4:OYW4"/>
    <mergeCell ref="OZA4:OZB4"/>
    <mergeCell ref="OZF4:OZG4"/>
    <mergeCell ref="OZK4:OZL4"/>
    <mergeCell ref="OXR4:OXS4"/>
    <mergeCell ref="OXW4:OXX4"/>
    <mergeCell ref="OYB4:OYC4"/>
    <mergeCell ref="OYG4:OYH4"/>
    <mergeCell ref="OYL4:OYM4"/>
    <mergeCell ref="OWS4:OWT4"/>
    <mergeCell ref="OWX4:OWY4"/>
    <mergeCell ref="OXC4:OXD4"/>
    <mergeCell ref="OXH4:OXI4"/>
    <mergeCell ref="OXM4:OXN4"/>
    <mergeCell ref="OVT4:OVU4"/>
    <mergeCell ref="OVY4:OVZ4"/>
    <mergeCell ref="OWD4:OWE4"/>
    <mergeCell ref="OWI4:OWJ4"/>
    <mergeCell ref="OWN4:OWO4"/>
    <mergeCell ref="OUU4:OUV4"/>
    <mergeCell ref="OUZ4:OVA4"/>
    <mergeCell ref="OVE4:OVF4"/>
    <mergeCell ref="OVJ4:OVK4"/>
    <mergeCell ref="OVO4:OVP4"/>
    <mergeCell ref="OTV4:OTW4"/>
    <mergeCell ref="OUA4:OUB4"/>
    <mergeCell ref="OUF4:OUG4"/>
    <mergeCell ref="OUK4:OUL4"/>
    <mergeCell ref="OUP4:OUQ4"/>
    <mergeCell ref="OSW4:OSX4"/>
    <mergeCell ref="OTB4:OTC4"/>
    <mergeCell ref="OTG4:OTH4"/>
    <mergeCell ref="OTL4:OTM4"/>
    <mergeCell ref="OTQ4:OTR4"/>
    <mergeCell ref="ORX4:ORY4"/>
    <mergeCell ref="OSC4:OSD4"/>
    <mergeCell ref="OSH4:OSI4"/>
    <mergeCell ref="OSM4:OSN4"/>
    <mergeCell ref="OSR4:OSS4"/>
    <mergeCell ref="OQY4:OQZ4"/>
    <mergeCell ref="ORD4:ORE4"/>
    <mergeCell ref="ORI4:ORJ4"/>
    <mergeCell ref="ORN4:ORO4"/>
    <mergeCell ref="ORS4:ORT4"/>
    <mergeCell ref="OPZ4:OQA4"/>
    <mergeCell ref="OQE4:OQF4"/>
    <mergeCell ref="OQJ4:OQK4"/>
    <mergeCell ref="OQO4:OQP4"/>
    <mergeCell ref="OQT4:OQU4"/>
    <mergeCell ref="OPA4:OPB4"/>
    <mergeCell ref="OPF4:OPG4"/>
    <mergeCell ref="OPK4:OPL4"/>
    <mergeCell ref="OPP4:OPQ4"/>
    <mergeCell ref="OPU4:OPV4"/>
    <mergeCell ref="OOB4:OOC4"/>
    <mergeCell ref="OOG4:OOH4"/>
    <mergeCell ref="OOL4:OOM4"/>
    <mergeCell ref="OOQ4:OOR4"/>
    <mergeCell ref="OOV4:OOW4"/>
    <mergeCell ref="ONC4:OND4"/>
    <mergeCell ref="ONH4:ONI4"/>
    <mergeCell ref="ONM4:ONN4"/>
    <mergeCell ref="ONR4:ONS4"/>
    <mergeCell ref="ONW4:ONX4"/>
    <mergeCell ref="OMD4:OME4"/>
    <mergeCell ref="OMI4:OMJ4"/>
    <mergeCell ref="OMN4:OMO4"/>
    <mergeCell ref="OMS4:OMT4"/>
    <mergeCell ref="OMX4:OMY4"/>
    <mergeCell ref="OLE4:OLF4"/>
    <mergeCell ref="OLJ4:OLK4"/>
    <mergeCell ref="OLO4:OLP4"/>
    <mergeCell ref="OLT4:OLU4"/>
    <mergeCell ref="OLY4:OLZ4"/>
    <mergeCell ref="OKF4:OKG4"/>
    <mergeCell ref="OKK4:OKL4"/>
    <mergeCell ref="OKP4:OKQ4"/>
    <mergeCell ref="OKU4:OKV4"/>
    <mergeCell ref="OKZ4:OLA4"/>
    <mergeCell ref="OJG4:OJH4"/>
    <mergeCell ref="OJL4:OJM4"/>
    <mergeCell ref="OJQ4:OJR4"/>
    <mergeCell ref="OJV4:OJW4"/>
    <mergeCell ref="OKA4:OKB4"/>
    <mergeCell ref="OIH4:OII4"/>
    <mergeCell ref="OIM4:OIN4"/>
    <mergeCell ref="OIR4:OIS4"/>
    <mergeCell ref="OIW4:OIX4"/>
    <mergeCell ref="OJB4:OJC4"/>
    <mergeCell ref="OHI4:OHJ4"/>
    <mergeCell ref="OHN4:OHO4"/>
    <mergeCell ref="OHS4:OHT4"/>
    <mergeCell ref="OHX4:OHY4"/>
    <mergeCell ref="OIC4:OID4"/>
    <mergeCell ref="OGJ4:OGK4"/>
    <mergeCell ref="OGO4:OGP4"/>
    <mergeCell ref="OGT4:OGU4"/>
    <mergeCell ref="OGY4:OGZ4"/>
    <mergeCell ref="OHD4:OHE4"/>
    <mergeCell ref="OFK4:OFL4"/>
    <mergeCell ref="OFP4:OFQ4"/>
    <mergeCell ref="OFU4:OFV4"/>
    <mergeCell ref="OFZ4:OGA4"/>
    <mergeCell ref="OGE4:OGF4"/>
    <mergeCell ref="OEL4:OEM4"/>
    <mergeCell ref="OEQ4:OER4"/>
    <mergeCell ref="OEV4:OEW4"/>
    <mergeCell ref="OFA4:OFB4"/>
    <mergeCell ref="OFF4:OFG4"/>
    <mergeCell ref="ODM4:ODN4"/>
    <mergeCell ref="ODR4:ODS4"/>
    <mergeCell ref="ODW4:ODX4"/>
    <mergeCell ref="OEB4:OEC4"/>
    <mergeCell ref="OEG4:OEH4"/>
    <mergeCell ref="OCN4:OCO4"/>
    <mergeCell ref="OCS4:OCT4"/>
    <mergeCell ref="OCX4:OCY4"/>
    <mergeCell ref="ODC4:ODD4"/>
    <mergeCell ref="ODH4:ODI4"/>
    <mergeCell ref="OBO4:OBP4"/>
    <mergeCell ref="OBT4:OBU4"/>
    <mergeCell ref="OBY4:OBZ4"/>
    <mergeCell ref="OCD4:OCE4"/>
    <mergeCell ref="OCI4:OCJ4"/>
    <mergeCell ref="OAP4:OAQ4"/>
    <mergeCell ref="OAU4:OAV4"/>
    <mergeCell ref="OAZ4:OBA4"/>
    <mergeCell ref="OBE4:OBF4"/>
    <mergeCell ref="OBJ4:OBK4"/>
    <mergeCell ref="NZQ4:NZR4"/>
    <mergeCell ref="NZV4:NZW4"/>
    <mergeCell ref="OAA4:OAB4"/>
    <mergeCell ref="OAF4:OAG4"/>
    <mergeCell ref="OAK4:OAL4"/>
    <mergeCell ref="NYR4:NYS4"/>
    <mergeCell ref="NYW4:NYX4"/>
    <mergeCell ref="NZB4:NZC4"/>
    <mergeCell ref="NZG4:NZH4"/>
    <mergeCell ref="NZL4:NZM4"/>
    <mergeCell ref="NXS4:NXT4"/>
    <mergeCell ref="NXX4:NXY4"/>
    <mergeCell ref="NYC4:NYD4"/>
    <mergeCell ref="NYH4:NYI4"/>
    <mergeCell ref="NYM4:NYN4"/>
    <mergeCell ref="NWT4:NWU4"/>
    <mergeCell ref="NWY4:NWZ4"/>
    <mergeCell ref="NXD4:NXE4"/>
    <mergeCell ref="NXI4:NXJ4"/>
    <mergeCell ref="NXN4:NXO4"/>
    <mergeCell ref="NVU4:NVV4"/>
    <mergeCell ref="NVZ4:NWA4"/>
    <mergeCell ref="NWE4:NWF4"/>
    <mergeCell ref="NWJ4:NWK4"/>
    <mergeCell ref="NWO4:NWP4"/>
    <mergeCell ref="NUV4:NUW4"/>
    <mergeCell ref="NVA4:NVB4"/>
    <mergeCell ref="NVF4:NVG4"/>
    <mergeCell ref="NVK4:NVL4"/>
    <mergeCell ref="NVP4:NVQ4"/>
    <mergeCell ref="NTW4:NTX4"/>
    <mergeCell ref="NUB4:NUC4"/>
    <mergeCell ref="NUG4:NUH4"/>
    <mergeCell ref="NUL4:NUM4"/>
    <mergeCell ref="NUQ4:NUR4"/>
    <mergeCell ref="NSX4:NSY4"/>
    <mergeCell ref="NTC4:NTD4"/>
    <mergeCell ref="NTH4:NTI4"/>
    <mergeCell ref="NTM4:NTN4"/>
    <mergeCell ref="NTR4:NTS4"/>
    <mergeCell ref="NRY4:NRZ4"/>
    <mergeCell ref="NSD4:NSE4"/>
    <mergeCell ref="NSI4:NSJ4"/>
    <mergeCell ref="NSN4:NSO4"/>
    <mergeCell ref="NSS4:NST4"/>
    <mergeCell ref="NQZ4:NRA4"/>
    <mergeCell ref="NRE4:NRF4"/>
    <mergeCell ref="NRJ4:NRK4"/>
    <mergeCell ref="NRO4:NRP4"/>
    <mergeCell ref="NRT4:NRU4"/>
    <mergeCell ref="NQA4:NQB4"/>
    <mergeCell ref="NQF4:NQG4"/>
    <mergeCell ref="NQK4:NQL4"/>
    <mergeCell ref="NQP4:NQQ4"/>
    <mergeCell ref="NQU4:NQV4"/>
    <mergeCell ref="NPB4:NPC4"/>
    <mergeCell ref="NPG4:NPH4"/>
    <mergeCell ref="NPL4:NPM4"/>
    <mergeCell ref="NPQ4:NPR4"/>
    <mergeCell ref="NPV4:NPW4"/>
    <mergeCell ref="NOC4:NOD4"/>
    <mergeCell ref="NOH4:NOI4"/>
    <mergeCell ref="NOM4:NON4"/>
    <mergeCell ref="NOR4:NOS4"/>
    <mergeCell ref="NOW4:NOX4"/>
    <mergeCell ref="NND4:NNE4"/>
    <mergeCell ref="NNI4:NNJ4"/>
    <mergeCell ref="NNN4:NNO4"/>
    <mergeCell ref="NNS4:NNT4"/>
    <mergeCell ref="NNX4:NNY4"/>
    <mergeCell ref="NME4:NMF4"/>
    <mergeCell ref="NMJ4:NMK4"/>
    <mergeCell ref="NMO4:NMP4"/>
    <mergeCell ref="NMT4:NMU4"/>
    <mergeCell ref="NMY4:NMZ4"/>
    <mergeCell ref="NLF4:NLG4"/>
    <mergeCell ref="NLK4:NLL4"/>
    <mergeCell ref="NLP4:NLQ4"/>
    <mergeCell ref="NLU4:NLV4"/>
    <mergeCell ref="NLZ4:NMA4"/>
    <mergeCell ref="NKG4:NKH4"/>
    <mergeCell ref="NKL4:NKM4"/>
    <mergeCell ref="NKQ4:NKR4"/>
    <mergeCell ref="NKV4:NKW4"/>
    <mergeCell ref="NLA4:NLB4"/>
    <mergeCell ref="NJH4:NJI4"/>
    <mergeCell ref="NJM4:NJN4"/>
    <mergeCell ref="NJR4:NJS4"/>
    <mergeCell ref="NJW4:NJX4"/>
    <mergeCell ref="NKB4:NKC4"/>
    <mergeCell ref="NII4:NIJ4"/>
    <mergeCell ref="NIN4:NIO4"/>
    <mergeCell ref="NIS4:NIT4"/>
    <mergeCell ref="NIX4:NIY4"/>
    <mergeCell ref="NJC4:NJD4"/>
    <mergeCell ref="NHJ4:NHK4"/>
    <mergeCell ref="NHO4:NHP4"/>
    <mergeCell ref="NHT4:NHU4"/>
    <mergeCell ref="NHY4:NHZ4"/>
    <mergeCell ref="NID4:NIE4"/>
    <mergeCell ref="NGK4:NGL4"/>
    <mergeCell ref="NGP4:NGQ4"/>
    <mergeCell ref="NGU4:NGV4"/>
    <mergeCell ref="NGZ4:NHA4"/>
    <mergeCell ref="NHE4:NHF4"/>
    <mergeCell ref="NFL4:NFM4"/>
    <mergeCell ref="NFQ4:NFR4"/>
    <mergeCell ref="NFV4:NFW4"/>
    <mergeCell ref="NGA4:NGB4"/>
    <mergeCell ref="NGF4:NGG4"/>
    <mergeCell ref="NEM4:NEN4"/>
    <mergeCell ref="NER4:NES4"/>
    <mergeCell ref="NEW4:NEX4"/>
    <mergeCell ref="NFB4:NFC4"/>
    <mergeCell ref="NFG4:NFH4"/>
    <mergeCell ref="NDN4:NDO4"/>
    <mergeCell ref="NDS4:NDT4"/>
    <mergeCell ref="NDX4:NDY4"/>
    <mergeCell ref="NEC4:NED4"/>
    <mergeCell ref="NEH4:NEI4"/>
    <mergeCell ref="NCO4:NCP4"/>
    <mergeCell ref="NCT4:NCU4"/>
    <mergeCell ref="NCY4:NCZ4"/>
    <mergeCell ref="NDD4:NDE4"/>
    <mergeCell ref="NDI4:NDJ4"/>
    <mergeCell ref="NBP4:NBQ4"/>
    <mergeCell ref="NBU4:NBV4"/>
    <mergeCell ref="NBZ4:NCA4"/>
    <mergeCell ref="NCE4:NCF4"/>
    <mergeCell ref="NCJ4:NCK4"/>
    <mergeCell ref="NAQ4:NAR4"/>
    <mergeCell ref="NAV4:NAW4"/>
    <mergeCell ref="NBA4:NBB4"/>
    <mergeCell ref="NBF4:NBG4"/>
    <mergeCell ref="NBK4:NBL4"/>
    <mergeCell ref="MZR4:MZS4"/>
    <mergeCell ref="MZW4:MZX4"/>
    <mergeCell ref="NAB4:NAC4"/>
    <mergeCell ref="NAG4:NAH4"/>
    <mergeCell ref="NAL4:NAM4"/>
    <mergeCell ref="MYS4:MYT4"/>
    <mergeCell ref="MYX4:MYY4"/>
    <mergeCell ref="MZC4:MZD4"/>
    <mergeCell ref="MZH4:MZI4"/>
    <mergeCell ref="MZM4:MZN4"/>
    <mergeCell ref="MXT4:MXU4"/>
    <mergeCell ref="MXY4:MXZ4"/>
    <mergeCell ref="MYD4:MYE4"/>
    <mergeCell ref="MYI4:MYJ4"/>
    <mergeCell ref="MYN4:MYO4"/>
    <mergeCell ref="MWU4:MWV4"/>
    <mergeCell ref="MWZ4:MXA4"/>
    <mergeCell ref="MXE4:MXF4"/>
    <mergeCell ref="MXJ4:MXK4"/>
    <mergeCell ref="MXO4:MXP4"/>
    <mergeCell ref="MVV4:MVW4"/>
    <mergeCell ref="MWA4:MWB4"/>
    <mergeCell ref="MWF4:MWG4"/>
    <mergeCell ref="MWK4:MWL4"/>
    <mergeCell ref="MWP4:MWQ4"/>
    <mergeCell ref="MUW4:MUX4"/>
    <mergeCell ref="MVB4:MVC4"/>
    <mergeCell ref="MVG4:MVH4"/>
    <mergeCell ref="MVL4:MVM4"/>
    <mergeCell ref="MVQ4:MVR4"/>
    <mergeCell ref="MTX4:MTY4"/>
    <mergeCell ref="MUC4:MUD4"/>
    <mergeCell ref="MUH4:MUI4"/>
    <mergeCell ref="MUM4:MUN4"/>
    <mergeCell ref="MUR4:MUS4"/>
    <mergeCell ref="MSY4:MSZ4"/>
    <mergeCell ref="MTD4:MTE4"/>
    <mergeCell ref="MTI4:MTJ4"/>
    <mergeCell ref="MTN4:MTO4"/>
    <mergeCell ref="MTS4:MTT4"/>
    <mergeCell ref="MRZ4:MSA4"/>
    <mergeCell ref="MSE4:MSF4"/>
    <mergeCell ref="MSJ4:MSK4"/>
    <mergeCell ref="MSO4:MSP4"/>
    <mergeCell ref="MST4:MSU4"/>
    <mergeCell ref="MRA4:MRB4"/>
    <mergeCell ref="MRF4:MRG4"/>
    <mergeCell ref="MRK4:MRL4"/>
    <mergeCell ref="MRP4:MRQ4"/>
    <mergeCell ref="MRU4:MRV4"/>
    <mergeCell ref="MQB4:MQC4"/>
    <mergeCell ref="MQG4:MQH4"/>
    <mergeCell ref="MQL4:MQM4"/>
    <mergeCell ref="MQQ4:MQR4"/>
    <mergeCell ref="MQV4:MQW4"/>
    <mergeCell ref="MPC4:MPD4"/>
    <mergeCell ref="MPH4:MPI4"/>
    <mergeCell ref="MPM4:MPN4"/>
    <mergeCell ref="MPR4:MPS4"/>
    <mergeCell ref="MPW4:MPX4"/>
    <mergeCell ref="MOD4:MOE4"/>
    <mergeCell ref="MOI4:MOJ4"/>
    <mergeCell ref="MON4:MOO4"/>
    <mergeCell ref="MOS4:MOT4"/>
    <mergeCell ref="MOX4:MOY4"/>
    <mergeCell ref="MNE4:MNF4"/>
    <mergeCell ref="MNJ4:MNK4"/>
    <mergeCell ref="MNO4:MNP4"/>
    <mergeCell ref="MNT4:MNU4"/>
    <mergeCell ref="MNY4:MNZ4"/>
    <mergeCell ref="MMF4:MMG4"/>
    <mergeCell ref="MMK4:MML4"/>
    <mergeCell ref="MMP4:MMQ4"/>
    <mergeCell ref="MMU4:MMV4"/>
    <mergeCell ref="MMZ4:MNA4"/>
    <mergeCell ref="MLG4:MLH4"/>
    <mergeCell ref="MLL4:MLM4"/>
    <mergeCell ref="MLQ4:MLR4"/>
    <mergeCell ref="MLV4:MLW4"/>
    <mergeCell ref="MMA4:MMB4"/>
    <mergeCell ref="MKH4:MKI4"/>
    <mergeCell ref="MKM4:MKN4"/>
    <mergeCell ref="MKR4:MKS4"/>
    <mergeCell ref="MKW4:MKX4"/>
    <mergeCell ref="MLB4:MLC4"/>
    <mergeCell ref="MJI4:MJJ4"/>
    <mergeCell ref="MJN4:MJO4"/>
    <mergeCell ref="MJS4:MJT4"/>
    <mergeCell ref="MJX4:MJY4"/>
    <mergeCell ref="MKC4:MKD4"/>
    <mergeCell ref="MIJ4:MIK4"/>
    <mergeCell ref="MIO4:MIP4"/>
    <mergeCell ref="MIT4:MIU4"/>
    <mergeCell ref="MIY4:MIZ4"/>
    <mergeCell ref="MJD4:MJE4"/>
    <mergeCell ref="MHK4:MHL4"/>
    <mergeCell ref="MHP4:MHQ4"/>
    <mergeCell ref="MHU4:MHV4"/>
    <mergeCell ref="MHZ4:MIA4"/>
    <mergeCell ref="MIE4:MIF4"/>
    <mergeCell ref="MGL4:MGM4"/>
    <mergeCell ref="MGQ4:MGR4"/>
    <mergeCell ref="MGV4:MGW4"/>
    <mergeCell ref="MHA4:MHB4"/>
    <mergeCell ref="MHF4:MHG4"/>
    <mergeCell ref="MFM4:MFN4"/>
    <mergeCell ref="MFR4:MFS4"/>
    <mergeCell ref="MFW4:MFX4"/>
    <mergeCell ref="MGB4:MGC4"/>
    <mergeCell ref="MGG4:MGH4"/>
    <mergeCell ref="MEN4:MEO4"/>
    <mergeCell ref="MES4:MET4"/>
    <mergeCell ref="MEX4:MEY4"/>
    <mergeCell ref="MFC4:MFD4"/>
    <mergeCell ref="MFH4:MFI4"/>
    <mergeCell ref="MDO4:MDP4"/>
    <mergeCell ref="MDT4:MDU4"/>
    <mergeCell ref="MDY4:MDZ4"/>
    <mergeCell ref="MED4:MEE4"/>
    <mergeCell ref="MEI4:MEJ4"/>
    <mergeCell ref="MCP4:MCQ4"/>
    <mergeCell ref="MCU4:MCV4"/>
    <mergeCell ref="MCZ4:MDA4"/>
    <mergeCell ref="MDE4:MDF4"/>
    <mergeCell ref="MDJ4:MDK4"/>
    <mergeCell ref="MBQ4:MBR4"/>
    <mergeCell ref="MBV4:MBW4"/>
    <mergeCell ref="MCA4:MCB4"/>
    <mergeCell ref="MCF4:MCG4"/>
    <mergeCell ref="MCK4:MCL4"/>
    <mergeCell ref="MAR4:MAS4"/>
    <mergeCell ref="MAW4:MAX4"/>
    <mergeCell ref="MBB4:MBC4"/>
    <mergeCell ref="MBG4:MBH4"/>
    <mergeCell ref="MBL4:MBM4"/>
    <mergeCell ref="LZS4:LZT4"/>
    <mergeCell ref="LZX4:LZY4"/>
    <mergeCell ref="MAC4:MAD4"/>
    <mergeCell ref="MAH4:MAI4"/>
    <mergeCell ref="MAM4:MAN4"/>
    <mergeCell ref="LYT4:LYU4"/>
    <mergeCell ref="LYY4:LYZ4"/>
    <mergeCell ref="LZD4:LZE4"/>
    <mergeCell ref="LZI4:LZJ4"/>
    <mergeCell ref="LZN4:LZO4"/>
    <mergeCell ref="LXU4:LXV4"/>
    <mergeCell ref="LXZ4:LYA4"/>
    <mergeCell ref="LYE4:LYF4"/>
    <mergeCell ref="LYJ4:LYK4"/>
    <mergeCell ref="LYO4:LYP4"/>
    <mergeCell ref="LWV4:LWW4"/>
    <mergeCell ref="LXA4:LXB4"/>
    <mergeCell ref="LXF4:LXG4"/>
    <mergeCell ref="LXK4:LXL4"/>
    <mergeCell ref="LXP4:LXQ4"/>
    <mergeCell ref="LVW4:LVX4"/>
    <mergeCell ref="LWB4:LWC4"/>
    <mergeCell ref="LWG4:LWH4"/>
    <mergeCell ref="LWL4:LWM4"/>
    <mergeCell ref="LWQ4:LWR4"/>
    <mergeCell ref="LUX4:LUY4"/>
    <mergeCell ref="LVC4:LVD4"/>
    <mergeCell ref="LVH4:LVI4"/>
    <mergeCell ref="LVM4:LVN4"/>
    <mergeCell ref="LVR4:LVS4"/>
    <mergeCell ref="LTY4:LTZ4"/>
    <mergeCell ref="LUD4:LUE4"/>
    <mergeCell ref="LUI4:LUJ4"/>
    <mergeCell ref="LUN4:LUO4"/>
    <mergeCell ref="LUS4:LUT4"/>
    <mergeCell ref="LSZ4:LTA4"/>
    <mergeCell ref="LTE4:LTF4"/>
    <mergeCell ref="LTJ4:LTK4"/>
    <mergeCell ref="LTO4:LTP4"/>
    <mergeCell ref="LTT4:LTU4"/>
    <mergeCell ref="LSA4:LSB4"/>
    <mergeCell ref="LSF4:LSG4"/>
    <mergeCell ref="LSK4:LSL4"/>
    <mergeCell ref="LSP4:LSQ4"/>
    <mergeCell ref="LSU4:LSV4"/>
    <mergeCell ref="LRB4:LRC4"/>
    <mergeCell ref="LRG4:LRH4"/>
    <mergeCell ref="LRL4:LRM4"/>
    <mergeCell ref="LRQ4:LRR4"/>
    <mergeCell ref="LRV4:LRW4"/>
    <mergeCell ref="LQC4:LQD4"/>
    <mergeCell ref="LQH4:LQI4"/>
    <mergeCell ref="LQM4:LQN4"/>
    <mergeCell ref="LQR4:LQS4"/>
    <mergeCell ref="LQW4:LQX4"/>
    <mergeCell ref="LPD4:LPE4"/>
    <mergeCell ref="LPI4:LPJ4"/>
    <mergeCell ref="LPN4:LPO4"/>
    <mergeCell ref="LPS4:LPT4"/>
    <mergeCell ref="LPX4:LPY4"/>
    <mergeCell ref="LOE4:LOF4"/>
    <mergeCell ref="LOJ4:LOK4"/>
    <mergeCell ref="LOO4:LOP4"/>
    <mergeCell ref="LOT4:LOU4"/>
    <mergeCell ref="LOY4:LOZ4"/>
    <mergeCell ref="LNF4:LNG4"/>
    <mergeCell ref="LNK4:LNL4"/>
    <mergeCell ref="LNP4:LNQ4"/>
    <mergeCell ref="LNU4:LNV4"/>
    <mergeCell ref="LNZ4:LOA4"/>
    <mergeCell ref="LMG4:LMH4"/>
    <mergeCell ref="LML4:LMM4"/>
    <mergeCell ref="LMQ4:LMR4"/>
    <mergeCell ref="LMV4:LMW4"/>
    <mergeCell ref="LNA4:LNB4"/>
    <mergeCell ref="LLH4:LLI4"/>
    <mergeCell ref="LLM4:LLN4"/>
    <mergeCell ref="LLR4:LLS4"/>
    <mergeCell ref="LLW4:LLX4"/>
    <mergeCell ref="LMB4:LMC4"/>
    <mergeCell ref="LKI4:LKJ4"/>
    <mergeCell ref="LKN4:LKO4"/>
    <mergeCell ref="LKS4:LKT4"/>
    <mergeCell ref="LKX4:LKY4"/>
    <mergeCell ref="LLC4:LLD4"/>
    <mergeCell ref="LJJ4:LJK4"/>
    <mergeCell ref="LJO4:LJP4"/>
    <mergeCell ref="LJT4:LJU4"/>
    <mergeCell ref="LJY4:LJZ4"/>
    <mergeCell ref="LKD4:LKE4"/>
    <mergeCell ref="LIK4:LIL4"/>
    <mergeCell ref="LIP4:LIQ4"/>
    <mergeCell ref="LIU4:LIV4"/>
    <mergeCell ref="LIZ4:LJA4"/>
    <mergeCell ref="LJE4:LJF4"/>
    <mergeCell ref="LHL4:LHM4"/>
    <mergeCell ref="LHQ4:LHR4"/>
    <mergeCell ref="LHV4:LHW4"/>
    <mergeCell ref="LIA4:LIB4"/>
    <mergeCell ref="LIF4:LIG4"/>
    <mergeCell ref="LGM4:LGN4"/>
    <mergeCell ref="LGR4:LGS4"/>
    <mergeCell ref="LGW4:LGX4"/>
    <mergeCell ref="LHB4:LHC4"/>
    <mergeCell ref="LHG4:LHH4"/>
    <mergeCell ref="LFN4:LFO4"/>
    <mergeCell ref="LFS4:LFT4"/>
    <mergeCell ref="LFX4:LFY4"/>
    <mergeCell ref="LGC4:LGD4"/>
    <mergeCell ref="LGH4:LGI4"/>
    <mergeCell ref="LEO4:LEP4"/>
    <mergeCell ref="LET4:LEU4"/>
    <mergeCell ref="LEY4:LEZ4"/>
    <mergeCell ref="LFD4:LFE4"/>
    <mergeCell ref="LFI4:LFJ4"/>
    <mergeCell ref="LDP4:LDQ4"/>
    <mergeCell ref="LDU4:LDV4"/>
    <mergeCell ref="LDZ4:LEA4"/>
    <mergeCell ref="LEE4:LEF4"/>
    <mergeCell ref="LEJ4:LEK4"/>
    <mergeCell ref="LCQ4:LCR4"/>
    <mergeCell ref="LCV4:LCW4"/>
    <mergeCell ref="LDA4:LDB4"/>
    <mergeCell ref="LDF4:LDG4"/>
    <mergeCell ref="LDK4:LDL4"/>
    <mergeCell ref="LBR4:LBS4"/>
    <mergeCell ref="LBW4:LBX4"/>
    <mergeCell ref="LCB4:LCC4"/>
    <mergeCell ref="LCG4:LCH4"/>
    <mergeCell ref="LCL4:LCM4"/>
    <mergeCell ref="LAS4:LAT4"/>
    <mergeCell ref="LAX4:LAY4"/>
    <mergeCell ref="LBC4:LBD4"/>
    <mergeCell ref="LBH4:LBI4"/>
    <mergeCell ref="LBM4:LBN4"/>
    <mergeCell ref="KZT4:KZU4"/>
    <mergeCell ref="KZY4:KZZ4"/>
    <mergeCell ref="LAD4:LAE4"/>
    <mergeCell ref="LAI4:LAJ4"/>
    <mergeCell ref="LAN4:LAO4"/>
    <mergeCell ref="KYU4:KYV4"/>
    <mergeCell ref="KYZ4:KZA4"/>
    <mergeCell ref="KZE4:KZF4"/>
    <mergeCell ref="KZJ4:KZK4"/>
    <mergeCell ref="KZO4:KZP4"/>
    <mergeCell ref="KXV4:KXW4"/>
    <mergeCell ref="KYA4:KYB4"/>
    <mergeCell ref="KYF4:KYG4"/>
    <mergeCell ref="KYK4:KYL4"/>
    <mergeCell ref="KYP4:KYQ4"/>
    <mergeCell ref="KWW4:KWX4"/>
    <mergeCell ref="KXB4:KXC4"/>
    <mergeCell ref="KXG4:KXH4"/>
    <mergeCell ref="KXL4:KXM4"/>
    <mergeCell ref="KXQ4:KXR4"/>
    <mergeCell ref="KVX4:KVY4"/>
    <mergeCell ref="KWC4:KWD4"/>
    <mergeCell ref="KWH4:KWI4"/>
    <mergeCell ref="KWM4:KWN4"/>
    <mergeCell ref="KWR4:KWS4"/>
    <mergeCell ref="KUY4:KUZ4"/>
    <mergeCell ref="KVD4:KVE4"/>
    <mergeCell ref="KVI4:KVJ4"/>
    <mergeCell ref="KVN4:KVO4"/>
    <mergeCell ref="KVS4:KVT4"/>
    <mergeCell ref="KTZ4:KUA4"/>
    <mergeCell ref="KUE4:KUF4"/>
    <mergeCell ref="KUJ4:KUK4"/>
    <mergeCell ref="KUO4:KUP4"/>
    <mergeCell ref="KUT4:KUU4"/>
    <mergeCell ref="KTA4:KTB4"/>
    <mergeCell ref="KTF4:KTG4"/>
    <mergeCell ref="KTK4:KTL4"/>
    <mergeCell ref="KTP4:KTQ4"/>
    <mergeCell ref="KTU4:KTV4"/>
    <mergeCell ref="KSB4:KSC4"/>
    <mergeCell ref="KSG4:KSH4"/>
    <mergeCell ref="KSL4:KSM4"/>
    <mergeCell ref="KSQ4:KSR4"/>
    <mergeCell ref="KSV4:KSW4"/>
    <mergeCell ref="KRC4:KRD4"/>
    <mergeCell ref="KRH4:KRI4"/>
    <mergeCell ref="KRM4:KRN4"/>
    <mergeCell ref="KRR4:KRS4"/>
    <mergeCell ref="KRW4:KRX4"/>
    <mergeCell ref="KQD4:KQE4"/>
    <mergeCell ref="KQI4:KQJ4"/>
    <mergeCell ref="KQN4:KQO4"/>
    <mergeCell ref="KQS4:KQT4"/>
    <mergeCell ref="KQX4:KQY4"/>
    <mergeCell ref="KPE4:KPF4"/>
    <mergeCell ref="KPJ4:KPK4"/>
    <mergeCell ref="KPO4:KPP4"/>
    <mergeCell ref="KPT4:KPU4"/>
    <mergeCell ref="KPY4:KPZ4"/>
    <mergeCell ref="KOF4:KOG4"/>
    <mergeCell ref="KOK4:KOL4"/>
    <mergeCell ref="KOP4:KOQ4"/>
    <mergeCell ref="KOU4:KOV4"/>
    <mergeCell ref="KOZ4:KPA4"/>
    <mergeCell ref="KNG4:KNH4"/>
    <mergeCell ref="KNL4:KNM4"/>
    <mergeCell ref="KNQ4:KNR4"/>
    <mergeCell ref="KNV4:KNW4"/>
    <mergeCell ref="KOA4:KOB4"/>
    <mergeCell ref="KMH4:KMI4"/>
    <mergeCell ref="KMM4:KMN4"/>
    <mergeCell ref="KMR4:KMS4"/>
    <mergeCell ref="KMW4:KMX4"/>
    <mergeCell ref="KNB4:KNC4"/>
    <mergeCell ref="KLI4:KLJ4"/>
    <mergeCell ref="KLN4:KLO4"/>
    <mergeCell ref="KLS4:KLT4"/>
    <mergeCell ref="KLX4:KLY4"/>
    <mergeCell ref="KMC4:KMD4"/>
    <mergeCell ref="KKJ4:KKK4"/>
    <mergeCell ref="KKO4:KKP4"/>
    <mergeCell ref="KKT4:KKU4"/>
    <mergeCell ref="KKY4:KKZ4"/>
    <mergeCell ref="KLD4:KLE4"/>
    <mergeCell ref="KJK4:KJL4"/>
    <mergeCell ref="KJP4:KJQ4"/>
    <mergeCell ref="KJU4:KJV4"/>
    <mergeCell ref="KJZ4:KKA4"/>
    <mergeCell ref="KKE4:KKF4"/>
    <mergeCell ref="KIL4:KIM4"/>
    <mergeCell ref="KIQ4:KIR4"/>
    <mergeCell ref="KIV4:KIW4"/>
    <mergeCell ref="KJA4:KJB4"/>
    <mergeCell ref="KJF4:KJG4"/>
    <mergeCell ref="KHM4:KHN4"/>
    <mergeCell ref="KHR4:KHS4"/>
    <mergeCell ref="KHW4:KHX4"/>
    <mergeCell ref="KIB4:KIC4"/>
    <mergeCell ref="KIG4:KIH4"/>
    <mergeCell ref="KGN4:KGO4"/>
    <mergeCell ref="KGS4:KGT4"/>
    <mergeCell ref="KGX4:KGY4"/>
    <mergeCell ref="KHC4:KHD4"/>
    <mergeCell ref="KHH4:KHI4"/>
    <mergeCell ref="KFO4:KFP4"/>
    <mergeCell ref="KFT4:KFU4"/>
    <mergeCell ref="KFY4:KFZ4"/>
    <mergeCell ref="KGD4:KGE4"/>
    <mergeCell ref="KGI4:KGJ4"/>
    <mergeCell ref="KEP4:KEQ4"/>
    <mergeCell ref="KEU4:KEV4"/>
    <mergeCell ref="KEZ4:KFA4"/>
    <mergeCell ref="KFE4:KFF4"/>
    <mergeCell ref="KFJ4:KFK4"/>
    <mergeCell ref="KDQ4:KDR4"/>
    <mergeCell ref="KDV4:KDW4"/>
    <mergeCell ref="KEA4:KEB4"/>
    <mergeCell ref="KEF4:KEG4"/>
    <mergeCell ref="KEK4:KEL4"/>
    <mergeCell ref="KCR4:KCS4"/>
    <mergeCell ref="KCW4:KCX4"/>
    <mergeCell ref="KDB4:KDC4"/>
    <mergeCell ref="KDG4:KDH4"/>
    <mergeCell ref="KDL4:KDM4"/>
    <mergeCell ref="KBS4:KBT4"/>
    <mergeCell ref="KBX4:KBY4"/>
    <mergeCell ref="KCC4:KCD4"/>
    <mergeCell ref="KCH4:KCI4"/>
    <mergeCell ref="KCM4:KCN4"/>
    <mergeCell ref="KAT4:KAU4"/>
    <mergeCell ref="KAY4:KAZ4"/>
    <mergeCell ref="KBD4:KBE4"/>
    <mergeCell ref="KBI4:KBJ4"/>
    <mergeCell ref="KBN4:KBO4"/>
    <mergeCell ref="JZU4:JZV4"/>
    <mergeCell ref="JZZ4:KAA4"/>
    <mergeCell ref="KAE4:KAF4"/>
    <mergeCell ref="KAJ4:KAK4"/>
    <mergeCell ref="KAO4:KAP4"/>
    <mergeCell ref="JYV4:JYW4"/>
    <mergeCell ref="JZA4:JZB4"/>
    <mergeCell ref="JZF4:JZG4"/>
    <mergeCell ref="JZK4:JZL4"/>
    <mergeCell ref="JZP4:JZQ4"/>
    <mergeCell ref="JXW4:JXX4"/>
    <mergeCell ref="JYB4:JYC4"/>
    <mergeCell ref="JYG4:JYH4"/>
    <mergeCell ref="JYL4:JYM4"/>
    <mergeCell ref="JYQ4:JYR4"/>
    <mergeCell ref="JWX4:JWY4"/>
    <mergeCell ref="JXC4:JXD4"/>
    <mergeCell ref="JXH4:JXI4"/>
    <mergeCell ref="JXM4:JXN4"/>
    <mergeCell ref="JXR4:JXS4"/>
    <mergeCell ref="JVY4:JVZ4"/>
    <mergeCell ref="JWD4:JWE4"/>
    <mergeCell ref="JWI4:JWJ4"/>
    <mergeCell ref="JWN4:JWO4"/>
    <mergeCell ref="JWS4:JWT4"/>
    <mergeCell ref="JUZ4:JVA4"/>
    <mergeCell ref="JVE4:JVF4"/>
    <mergeCell ref="JVJ4:JVK4"/>
    <mergeCell ref="JVO4:JVP4"/>
    <mergeCell ref="JVT4:JVU4"/>
    <mergeCell ref="JUA4:JUB4"/>
    <mergeCell ref="JUF4:JUG4"/>
    <mergeCell ref="JUK4:JUL4"/>
    <mergeCell ref="JUP4:JUQ4"/>
    <mergeCell ref="JUU4:JUV4"/>
    <mergeCell ref="JTB4:JTC4"/>
    <mergeCell ref="JTG4:JTH4"/>
    <mergeCell ref="JTL4:JTM4"/>
    <mergeCell ref="JTQ4:JTR4"/>
    <mergeCell ref="JTV4:JTW4"/>
    <mergeCell ref="JSC4:JSD4"/>
    <mergeCell ref="JSH4:JSI4"/>
    <mergeCell ref="JSM4:JSN4"/>
    <mergeCell ref="JSR4:JSS4"/>
    <mergeCell ref="JSW4:JSX4"/>
    <mergeCell ref="JRD4:JRE4"/>
    <mergeCell ref="JRI4:JRJ4"/>
    <mergeCell ref="JRN4:JRO4"/>
    <mergeCell ref="JRS4:JRT4"/>
    <mergeCell ref="JRX4:JRY4"/>
    <mergeCell ref="JQE4:JQF4"/>
    <mergeCell ref="JQJ4:JQK4"/>
    <mergeCell ref="JQO4:JQP4"/>
    <mergeCell ref="JQT4:JQU4"/>
    <mergeCell ref="JQY4:JQZ4"/>
    <mergeCell ref="JPF4:JPG4"/>
    <mergeCell ref="JPK4:JPL4"/>
    <mergeCell ref="JPP4:JPQ4"/>
    <mergeCell ref="JPU4:JPV4"/>
    <mergeCell ref="JPZ4:JQA4"/>
    <mergeCell ref="JOG4:JOH4"/>
    <mergeCell ref="JOL4:JOM4"/>
    <mergeCell ref="JOQ4:JOR4"/>
    <mergeCell ref="JOV4:JOW4"/>
    <mergeCell ref="JPA4:JPB4"/>
    <mergeCell ref="JNH4:JNI4"/>
    <mergeCell ref="JNM4:JNN4"/>
    <mergeCell ref="JNR4:JNS4"/>
    <mergeCell ref="JNW4:JNX4"/>
    <mergeCell ref="JOB4:JOC4"/>
    <mergeCell ref="JMI4:JMJ4"/>
    <mergeCell ref="JMN4:JMO4"/>
    <mergeCell ref="JMS4:JMT4"/>
    <mergeCell ref="JMX4:JMY4"/>
    <mergeCell ref="JNC4:JND4"/>
    <mergeCell ref="JLJ4:JLK4"/>
    <mergeCell ref="JLO4:JLP4"/>
    <mergeCell ref="JLT4:JLU4"/>
    <mergeCell ref="JLY4:JLZ4"/>
    <mergeCell ref="JMD4:JME4"/>
    <mergeCell ref="JKK4:JKL4"/>
    <mergeCell ref="JKP4:JKQ4"/>
    <mergeCell ref="JKU4:JKV4"/>
    <mergeCell ref="JKZ4:JLA4"/>
    <mergeCell ref="JLE4:JLF4"/>
    <mergeCell ref="JJL4:JJM4"/>
    <mergeCell ref="JJQ4:JJR4"/>
    <mergeCell ref="JJV4:JJW4"/>
    <mergeCell ref="JKA4:JKB4"/>
    <mergeCell ref="JKF4:JKG4"/>
    <mergeCell ref="JIM4:JIN4"/>
    <mergeCell ref="JIR4:JIS4"/>
    <mergeCell ref="JIW4:JIX4"/>
    <mergeCell ref="JJB4:JJC4"/>
    <mergeCell ref="JJG4:JJH4"/>
    <mergeCell ref="JHN4:JHO4"/>
    <mergeCell ref="JHS4:JHT4"/>
    <mergeCell ref="JHX4:JHY4"/>
    <mergeCell ref="JIC4:JID4"/>
    <mergeCell ref="JIH4:JII4"/>
    <mergeCell ref="JGO4:JGP4"/>
    <mergeCell ref="JGT4:JGU4"/>
    <mergeCell ref="JGY4:JGZ4"/>
    <mergeCell ref="JHD4:JHE4"/>
    <mergeCell ref="JHI4:JHJ4"/>
    <mergeCell ref="JFP4:JFQ4"/>
    <mergeCell ref="JFU4:JFV4"/>
    <mergeCell ref="JFZ4:JGA4"/>
    <mergeCell ref="JGE4:JGF4"/>
    <mergeCell ref="JGJ4:JGK4"/>
    <mergeCell ref="JEQ4:JER4"/>
    <mergeCell ref="JEV4:JEW4"/>
    <mergeCell ref="JFA4:JFB4"/>
    <mergeCell ref="JFF4:JFG4"/>
    <mergeCell ref="JFK4:JFL4"/>
    <mergeCell ref="JDR4:JDS4"/>
    <mergeCell ref="JDW4:JDX4"/>
    <mergeCell ref="JEB4:JEC4"/>
    <mergeCell ref="JEG4:JEH4"/>
    <mergeCell ref="JEL4:JEM4"/>
    <mergeCell ref="JCS4:JCT4"/>
    <mergeCell ref="JCX4:JCY4"/>
    <mergeCell ref="JDC4:JDD4"/>
    <mergeCell ref="JDH4:JDI4"/>
    <mergeCell ref="JDM4:JDN4"/>
    <mergeCell ref="JBT4:JBU4"/>
    <mergeCell ref="JBY4:JBZ4"/>
    <mergeCell ref="JCD4:JCE4"/>
    <mergeCell ref="JCI4:JCJ4"/>
    <mergeCell ref="JCN4:JCO4"/>
    <mergeCell ref="JAU4:JAV4"/>
    <mergeCell ref="JAZ4:JBA4"/>
    <mergeCell ref="JBE4:JBF4"/>
    <mergeCell ref="JBJ4:JBK4"/>
    <mergeCell ref="JBO4:JBP4"/>
    <mergeCell ref="IZV4:IZW4"/>
    <mergeCell ref="JAA4:JAB4"/>
    <mergeCell ref="JAF4:JAG4"/>
    <mergeCell ref="JAK4:JAL4"/>
    <mergeCell ref="JAP4:JAQ4"/>
    <mergeCell ref="IYW4:IYX4"/>
    <mergeCell ref="IZB4:IZC4"/>
    <mergeCell ref="IZG4:IZH4"/>
    <mergeCell ref="IZL4:IZM4"/>
    <mergeCell ref="IZQ4:IZR4"/>
    <mergeCell ref="IXX4:IXY4"/>
    <mergeCell ref="IYC4:IYD4"/>
    <mergeCell ref="IYH4:IYI4"/>
    <mergeCell ref="IYM4:IYN4"/>
    <mergeCell ref="IYR4:IYS4"/>
    <mergeCell ref="IWY4:IWZ4"/>
    <mergeCell ref="IXD4:IXE4"/>
    <mergeCell ref="IXI4:IXJ4"/>
    <mergeCell ref="IXN4:IXO4"/>
    <mergeCell ref="IXS4:IXT4"/>
    <mergeCell ref="IVZ4:IWA4"/>
    <mergeCell ref="IWE4:IWF4"/>
    <mergeCell ref="IWJ4:IWK4"/>
    <mergeCell ref="IWO4:IWP4"/>
    <mergeCell ref="IWT4:IWU4"/>
    <mergeCell ref="IVA4:IVB4"/>
    <mergeCell ref="IVF4:IVG4"/>
    <mergeCell ref="IVK4:IVL4"/>
    <mergeCell ref="IVP4:IVQ4"/>
    <mergeCell ref="IVU4:IVV4"/>
    <mergeCell ref="IUB4:IUC4"/>
    <mergeCell ref="IUG4:IUH4"/>
    <mergeCell ref="IUL4:IUM4"/>
    <mergeCell ref="IUQ4:IUR4"/>
    <mergeCell ref="IUV4:IUW4"/>
    <mergeCell ref="ITC4:ITD4"/>
    <mergeCell ref="ITH4:ITI4"/>
    <mergeCell ref="ITM4:ITN4"/>
    <mergeCell ref="ITR4:ITS4"/>
    <mergeCell ref="ITW4:ITX4"/>
    <mergeCell ref="ISD4:ISE4"/>
    <mergeCell ref="ISI4:ISJ4"/>
    <mergeCell ref="ISN4:ISO4"/>
    <mergeCell ref="ISS4:IST4"/>
    <mergeCell ref="ISX4:ISY4"/>
    <mergeCell ref="IRE4:IRF4"/>
    <mergeCell ref="IRJ4:IRK4"/>
    <mergeCell ref="IRO4:IRP4"/>
    <mergeCell ref="IRT4:IRU4"/>
    <mergeCell ref="IRY4:IRZ4"/>
    <mergeCell ref="IQF4:IQG4"/>
    <mergeCell ref="IQK4:IQL4"/>
    <mergeCell ref="IQP4:IQQ4"/>
    <mergeCell ref="IQU4:IQV4"/>
    <mergeCell ref="IQZ4:IRA4"/>
    <mergeCell ref="IPG4:IPH4"/>
    <mergeCell ref="IPL4:IPM4"/>
    <mergeCell ref="IPQ4:IPR4"/>
    <mergeCell ref="IPV4:IPW4"/>
    <mergeCell ref="IQA4:IQB4"/>
    <mergeCell ref="IOH4:IOI4"/>
    <mergeCell ref="IOM4:ION4"/>
    <mergeCell ref="IOR4:IOS4"/>
    <mergeCell ref="IOW4:IOX4"/>
    <mergeCell ref="IPB4:IPC4"/>
    <mergeCell ref="INI4:INJ4"/>
    <mergeCell ref="INN4:INO4"/>
    <mergeCell ref="INS4:INT4"/>
    <mergeCell ref="INX4:INY4"/>
    <mergeCell ref="IOC4:IOD4"/>
    <mergeCell ref="IMJ4:IMK4"/>
    <mergeCell ref="IMO4:IMP4"/>
    <mergeCell ref="IMT4:IMU4"/>
    <mergeCell ref="IMY4:IMZ4"/>
    <mergeCell ref="IND4:INE4"/>
    <mergeCell ref="ILK4:ILL4"/>
    <mergeCell ref="ILP4:ILQ4"/>
    <mergeCell ref="ILU4:ILV4"/>
    <mergeCell ref="ILZ4:IMA4"/>
    <mergeCell ref="IME4:IMF4"/>
    <mergeCell ref="IKL4:IKM4"/>
    <mergeCell ref="IKQ4:IKR4"/>
    <mergeCell ref="IKV4:IKW4"/>
    <mergeCell ref="ILA4:ILB4"/>
    <mergeCell ref="ILF4:ILG4"/>
    <mergeCell ref="IJM4:IJN4"/>
    <mergeCell ref="IJR4:IJS4"/>
    <mergeCell ref="IJW4:IJX4"/>
    <mergeCell ref="IKB4:IKC4"/>
    <mergeCell ref="IKG4:IKH4"/>
    <mergeCell ref="IIN4:IIO4"/>
    <mergeCell ref="IIS4:IIT4"/>
    <mergeCell ref="IIX4:IIY4"/>
    <mergeCell ref="IJC4:IJD4"/>
    <mergeCell ref="IJH4:IJI4"/>
    <mergeCell ref="IHO4:IHP4"/>
    <mergeCell ref="IHT4:IHU4"/>
    <mergeCell ref="IHY4:IHZ4"/>
    <mergeCell ref="IID4:IIE4"/>
    <mergeCell ref="III4:IIJ4"/>
    <mergeCell ref="IGP4:IGQ4"/>
    <mergeCell ref="IGU4:IGV4"/>
    <mergeCell ref="IGZ4:IHA4"/>
    <mergeCell ref="IHE4:IHF4"/>
    <mergeCell ref="IHJ4:IHK4"/>
    <mergeCell ref="IFQ4:IFR4"/>
    <mergeCell ref="IFV4:IFW4"/>
    <mergeCell ref="IGA4:IGB4"/>
    <mergeCell ref="IGF4:IGG4"/>
    <mergeCell ref="IGK4:IGL4"/>
    <mergeCell ref="IER4:IES4"/>
    <mergeCell ref="IEW4:IEX4"/>
    <mergeCell ref="IFB4:IFC4"/>
    <mergeCell ref="IFG4:IFH4"/>
    <mergeCell ref="IFL4:IFM4"/>
    <mergeCell ref="IDS4:IDT4"/>
    <mergeCell ref="IDX4:IDY4"/>
    <mergeCell ref="IEC4:IED4"/>
    <mergeCell ref="IEH4:IEI4"/>
    <mergeCell ref="IEM4:IEN4"/>
    <mergeCell ref="ICT4:ICU4"/>
    <mergeCell ref="ICY4:ICZ4"/>
    <mergeCell ref="IDD4:IDE4"/>
    <mergeCell ref="IDI4:IDJ4"/>
    <mergeCell ref="IDN4:IDO4"/>
    <mergeCell ref="IBU4:IBV4"/>
    <mergeCell ref="IBZ4:ICA4"/>
    <mergeCell ref="ICE4:ICF4"/>
    <mergeCell ref="ICJ4:ICK4"/>
    <mergeCell ref="ICO4:ICP4"/>
    <mergeCell ref="IAV4:IAW4"/>
    <mergeCell ref="IBA4:IBB4"/>
    <mergeCell ref="IBF4:IBG4"/>
    <mergeCell ref="IBK4:IBL4"/>
    <mergeCell ref="IBP4:IBQ4"/>
    <mergeCell ref="HZW4:HZX4"/>
    <mergeCell ref="IAB4:IAC4"/>
    <mergeCell ref="IAG4:IAH4"/>
    <mergeCell ref="IAL4:IAM4"/>
    <mergeCell ref="IAQ4:IAR4"/>
    <mergeCell ref="HYX4:HYY4"/>
    <mergeCell ref="HZC4:HZD4"/>
    <mergeCell ref="HZH4:HZI4"/>
    <mergeCell ref="HZM4:HZN4"/>
    <mergeCell ref="HZR4:HZS4"/>
    <mergeCell ref="HXY4:HXZ4"/>
    <mergeCell ref="HYD4:HYE4"/>
    <mergeCell ref="HYI4:HYJ4"/>
    <mergeCell ref="HYN4:HYO4"/>
    <mergeCell ref="HYS4:HYT4"/>
    <mergeCell ref="HWZ4:HXA4"/>
    <mergeCell ref="HXE4:HXF4"/>
    <mergeCell ref="HXJ4:HXK4"/>
    <mergeCell ref="HXO4:HXP4"/>
    <mergeCell ref="HXT4:HXU4"/>
    <mergeCell ref="HWA4:HWB4"/>
    <mergeCell ref="HWF4:HWG4"/>
    <mergeCell ref="HWK4:HWL4"/>
    <mergeCell ref="HWP4:HWQ4"/>
    <mergeCell ref="HWU4:HWV4"/>
    <mergeCell ref="HVB4:HVC4"/>
    <mergeCell ref="HVG4:HVH4"/>
    <mergeCell ref="HVL4:HVM4"/>
    <mergeCell ref="HVQ4:HVR4"/>
    <mergeCell ref="HVV4:HVW4"/>
    <mergeCell ref="HUC4:HUD4"/>
    <mergeCell ref="HUH4:HUI4"/>
    <mergeCell ref="HUM4:HUN4"/>
    <mergeCell ref="HUR4:HUS4"/>
    <mergeCell ref="HUW4:HUX4"/>
    <mergeCell ref="HTD4:HTE4"/>
    <mergeCell ref="HTI4:HTJ4"/>
    <mergeCell ref="HTN4:HTO4"/>
    <mergeCell ref="HTS4:HTT4"/>
    <mergeCell ref="HTX4:HTY4"/>
    <mergeCell ref="HSE4:HSF4"/>
    <mergeCell ref="HSJ4:HSK4"/>
    <mergeCell ref="HSO4:HSP4"/>
    <mergeCell ref="HST4:HSU4"/>
    <mergeCell ref="HSY4:HSZ4"/>
    <mergeCell ref="HRF4:HRG4"/>
    <mergeCell ref="HRK4:HRL4"/>
    <mergeCell ref="HRP4:HRQ4"/>
    <mergeCell ref="HRU4:HRV4"/>
    <mergeCell ref="HRZ4:HSA4"/>
    <mergeCell ref="HQG4:HQH4"/>
    <mergeCell ref="HQL4:HQM4"/>
    <mergeCell ref="HQQ4:HQR4"/>
    <mergeCell ref="HQV4:HQW4"/>
    <mergeCell ref="HRA4:HRB4"/>
    <mergeCell ref="HPH4:HPI4"/>
    <mergeCell ref="HPM4:HPN4"/>
    <mergeCell ref="HPR4:HPS4"/>
    <mergeCell ref="HPW4:HPX4"/>
    <mergeCell ref="HQB4:HQC4"/>
    <mergeCell ref="HOI4:HOJ4"/>
    <mergeCell ref="HON4:HOO4"/>
    <mergeCell ref="HOS4:HOT4"/>
    <mergeCell ref="HOX4:HOY4"/>
    <mergeCell ref="HPC4:HPD4"/>
    <mergeCell ref="HNJ4:HNK4"/>
    <mergeCell ref="HNO4:HNP4"/>
    <mergeCell ref="HNT4:HNU4"/>
    <mergeCell ref="HNY4:HNZ4"/>
    <mergeCell ref="HOD4:HOE4"/>
    <mergeCell ref="HMK4:HML4"/>
    <mergeCell ref="HMP4:HMQ4"/>
    <mergeCell ref="HMU4:HMV4"/>
    <mergeCell ref="HMZ4:HNA4"/>
    <mergeCell ref="HNE4:HNF4"/>
    <mergeCell ref="HLL4:HLM4"/>
    <mergeCell ref="HLQ4:HLR4"/>
    <mergeCell ref="HLV4:HLW4"/>
    <mergeCell ref="HMA4:HMB4"/>
    <mergeCell ref="HMF4:HMG4"/>
    <mergeCell ref="HKM4:HKN4"/>
    <mergeCell ref="HKR4:HKS4"/>
    <mergeCell ref="HKW4:HKX4"/>
    <mergeCell ref="HLB4:HLC4"/>
    <mergeCell ref="HLG4:HLH4"/>
    <mergeCell ref="HJN4:HJO4"/>
    <mergeCell ref="HJS4:HJT4"/>
    <mergeCell ref="HJX4:HJY4"/>
    <mergeCell ref="HKC4:HKD4"/>
    <mergeCell ref="HKH4:HKI4"/>
    <mergeCell ref="HIO4:HIP4"/>
    <mergeCell ref="HIT4:HIU4"/>
    <mergeCell ref="HIY4:HIZ4"/>
    <mergeCell ref="HJD4:HJE4"/>
    <mergeCell ref="HJI4:HJJ4"/>
    <mergeCell ref="HHP4:HHQ4"/>
    <mergeCell ref="HHU4:HHV4"/>
    <mergeCell ref="HHZ4:HIA4"/>
    <mergeCell ref="HIE4:HIF4"/>
    <mergeCell ref="HIJ4:HIK4"/>
    <mergeCell ref="HGQ4:HGR4"/>
    <mergeCell ref="HGV4:HGW4"/>
    <mergeCell ref="HHA4:HHB4"/>
    <mergeCell ref="HHF4:HHG4"/>
    <mergeCell ref="HHK4:HHL4"/>
    <mergeCell ref="HFR4:HFS4"/>
    <mergeCell ref="HFW4:HFX4"/>
    <mergeCell ref="HGB4:HGC4"/>
    <mergeCell ref="HGG4:HGH4"/>
    <mergeCell ref="HGL4:HGM4"/>
    <mergeCell ref="HES4:HET4"/>
    <mergeCell ref="HEX4:HEY4"/>
    <mergeCell ref="HFC4:HFD4"/>
    <mergeCell ref="HFH4:HFI4"/>
    <mergeCell ref="HFM4:HFN4"/>
    <mergeCell ref="HDT4:HDU4"/>
    <mergeCell ref="HDY4:HDZ4"/>
    <mergeCell ref="HED4:HEE4"/>
    <mergeCell ref="HEI4:HEJ4"/>
    <mergeCell ref="HEN4:HEO4"/>
    <mergeCell ref="HCU4:HCV4"/>
    <mergeCell ref="HCZ4:HDA4"/>
    <mergeCell ref="HDE4:HDF4"/>
    <mergeCell ref="HDJ4:HDK4"/>
    <mergeCell ref="HDO4:HDP4"/>
    <mergeCell ref="HBV4:HBW4"/>
    <mergeCell ref="HCA4:HCB4"/>
    <mergeCell ref="HCF4:HCG4"/>
    <mergeCell ref="HCK4:HCL4"/>
    <mergeCell ref="HCP4:HCQ4"/>
    <mergeCell ref="HAW4:HAX4"/>
    <mergeCell ref="HBB4:HBC4"/>
    <mergeCell ref="HBG4:HBH4"/>
    <mergeCell ref="HBL4:HBM4"/>
    <mergeCell ref="HBQ4:HBR4"/>
    <mergeCell ref="GZX4:GZY4"/>
    <mergeCell ref="HAC4:HAD4"/>
    <mergeCell ref="HAH4:HAI4"/>
    <mergeCell ref="HAM4:HAN4"/>
    <mergeCell ref="HAR4:HAS4"/>
    <mergeCell ref="GYY4:GYZ4"/>
    <mergeCell ref="GZD4:GZE4"/>
    <mergeCell ref="GZI4:GZJ4"/>
    <mergeCell ref="GZN4:GZO4"/>
    <mergeCell ref="GZS4:GZT4"/>
    <mergeCell ref="GXZ4:GYA4"/>
    <mergeCell ref="GYE4:GYF4"/>
    <mergeCell ref="GYJ4:GYK4"/>
    <mergeCell ref="GYO4:GYP4"/>
    <mergeCell ref="GYT4:GYU4"/>
    <mergeCell ref="GXA4:GXB4"/>
    <mergeCell ref="GXF4:GXG4"/>
    <mergeCell ref="GXK4:GXL4"/>
    <mergeCell ref="GXP4:GXQ4"/>
    <mergeCell ref="GXU4:GXV4"/>
    <mergeCell ref="GWB4:GWC4"/>
    <mergeCell ref="GWG4:GWH4"/>
    <mergeCell ref="GWL4:GWM4"/>
    <mergeCell ref="GWQ4:GWR4"/>
    <mergeCell ref="GWV4:GWW4"/>
    <mergeCell ref="GVC4:GVD4"/>
    <mergeCell ref="GVH4:GVI4"/>
    <mergeCell ref="GVM4:GVN4"/>
    <mergeCell ref="GVR4:GVS4"/>
    <mergeCell ref="GVW4:GVX4"/>
    <mergeCell ref="GUD4:GUE4"/>
    <mergeCell ref="GUI4:GUJ4"/>
    <mergeCell ref="GUN4:GUO4"/>
    <mergeCell ref="GUS4:GUT4"/>
    <mergeCell ref="GUX4:GUY4"/>
    <mergeCell ref="GTE4:GTF4"/>
    <mergeCell ref="GTJ4:GTK4"/>
    <mergeCell ref="GTO4:GTP4"/>
    <mergeCell ref="GTT4:GTU4"/>
    <mergeCell ref="GTY4:GTZ4"/>
    <mergeCell ref="GSF4:GSG4"/>
    <mergeCell ref="GSK4:GSL4"/>
    <mergeCell ref="GSP4:GSQ4"/>
    <mergeCell ref="GSU4:GSV4"/>
    <mergeCell ref="GSZ4:GTA4"/>
    <mergeCell ref="GRG4:GRH4"/>
    <mergeCell ref="GRL4:GRM4"/>
    <mergeCell ref="GRQ4:GRR4"/>
    <mergeCell ref="GRV4:GRW4"/>
    <mergeCell ref="GSA4:GSB4"/>
    <mergeCell ref="GQH4:GQI4"/>
    <mergeCell ref="GQM4:GQN4"/>
    <mergeCell ref="GQR4:GQS4"/>
    <mergeCell ref="GQW4:GQX4"/>
    <mergeCell ref="GRB4:GRC4"/>
    <mergeCell ref="GPI4:GPJ4"/>
    <mergeCell ref="GPN4:GPO4"/>
    <mergeCell ref="GPS4:GPT4"/>
    <mergeCell ref="GPX4:GPY4"/>
    <mergeCell ref="GQC4:GQD4"/>
    <mergeCell ref="GOJ4:GOK4"/>
    <mergeCell ref="GOO4:GOP4"/>
    <mergeCell ref="GOT4:GOU4"/>
    <mergeCell ref="GOY4:GOZ4"/>
    <mergeCell ref="GPD4:GPE4"/>
    <mergeCell ref="GNK4:GNL4"/>
    <mergeCell ref="GNP4:GNQ4"/>
    <mergeCell ref="GNU4:GNV4"/>
    <mergeCell ref="GNZ4:GOA4"/>
    <mergeCell ref="GOE4:GOF4"/>
    <mergeCell ref="GML4:GMM4"/>
    <mergeCell ref="GMQ4:GMR4"/>
    <mergeCell ref="GMV4:GMW4"/>
    <mergeCell ref="GNA4:GNB4"/>
    <mergeCell ref="GNF4:GNG4"/>
    <mergeCell ref="GLM4:GLN4"/>
    <mergeCell ref="GLR4:GLS4"/>
    <mergeCell ref="GLW4:GLX4"/>
    <mergeCell ref="GMB4:GMC4"/>
    <mergeCell ref="GMG4:GMH4"/>
    <mergeCell ref="GKN4:GKO4"/>
    <mergeCell ref="GKS4:GKT4"/>
    <mergeCell ref="GKX4:GKY4"/>
    <mergeCell ref="GLC4:GLD4"/>
    <mergeCell ref="GLH4:GLI4"/>
    <mergeCell ref="GJO4:GJP4"/>
    <mergeCell ref="GJT4:GJU4"/>
    <mergeCell ref="GJY4:GJZ4"/>
    <mergeCell ref="GKD4:GKE4"/>
    <mergeCell ref="GKI4:GKJ4"/>
    <mergeCell ref="GIP4:GIQ4"/>
    <mergeCell ref="GIU4:GIV4"/>
    <mergeCell ref="GIZ4:GJA4"/>
    <mergeCell ref="GJE4:GJF4"/>
    <mergeCell ref="GJJ4:GJK4"/>
    <mergeCell ref="GHQ4:GHR4"/>
    <mergeCell ref="GHV4:GHW4"/>
    <mergeCell ref="GIA4:GIB4"/>
    <mergeCell ref="GIF4:GIG4"/>
    <mergeCell ref="GIK4:GIL4"/>
    <mergeCell ref="GGR4:GGS4"/>
    <mergeCell ref="GGW4:GGX4"/>
    <mergeCell ref="GHB4:GHC4"/>
    <mergeCell ref="GHG4:GHH4"/>
    <mergeCell ref="GHL4:GHM4"/>
    <mergeCell ref="GFS4:GFT4"/>
    <mergeCell ref="GFX4:GFY4"/>
    <mergeCell ref="GGC4:GGD4"/>
    <mergeCell ref="GGH4:GGI4"/>
    <mergeCell ref="GGM4:GGN4"/>
    <mergeCell ref="GET4:GEU4"/>
    <mergeCell ref="GEY4:GEZ4"/>
    <mergeCell ref="GFD4:GFE4"/>
    <mergeCell ref="GFI4:GFJ4"/>
    <mergeCell ref="GFN4:GFO4"/>
    <mergeCell ref="GDU4:GDV4"/>
    <mergeCell ref="GDZ4:GEA4"/>
    <mergeCell ref="GEE4:GEF4"/>
    <mergeCell ref="GEJ4:GEK4"/>
    <mergeCell ref="GEO4:GEP4"/>
    <mergeCell ref="GCV4:GCW4"/>
    <mergeCell ref="GDA4:GDB4"/>
    <mergeCell ref="GDF4:GDG4"/>
    <mergeCell ref="GDK4:GDL4"/>
    <mergeCell ref="GDP4:GDQ4"/>
    <mergeCell ref="GBW4:GBX4"/>
    <mergeCell ref="GCB4:GCC4"/>
    <mergeCell ref="GCG4:GCH4"/>
    <mergeCell ref="GCL4:GCM4"/>
    <mergeCell ref="GCQ4:GCR4"/>
    <mergeCell ref="GAX4:GAY4"/>
    <mergeCell ref="GBC4:GBD4"/>
    <mergeCell ref="GBH4:GBI4"/>
    <mergeCell ref="GBM4:GBN4"/>
    <mergeCell ref="GBR4:GBS4"/>
    <mergeCell ref="FZY4:FZZ4"/>
    <mergeCell ref="GAD4:GAE4"/>
    <mergeCell ref="GAI4:GAJ4"/>
    <mergeCell ref="GAN4:GAO4"/>
    <mergeCell ref="GAS4:GAT4"/>
    <mergeCell ref="FYZ4:FZA4"/>
    <mergeCell ref="FZE4:FZF4"/>
    <mergeCell ref="FZJ4:FZK4"/>
    <mergeCell ref="FZO4:FZP4"/>
    <mergeCell ref="FZT4:FZU4"/>
    <mergeCell ref="FYA4:FYB4"/>
    <mergeCell ref="FYF4:FYG4"/>
    <mergeCell ref="FYK4:FYL4"/>
    <mergeCell ref="FYP4:FYQ4"/>
    <mergeCell ref="FYU4:FYV4"/>
    <mergeCell ref="FXB4:FXC4"/>
    <mergeCell ref="FXG4:FXH4"/>
    <mergeCell ref="FXL4:FXM4"/>
    <mergeCell ref="FXQ4:FXR4"/>
    <mergeCell ref="FXV4:FXW4"/>
    <mergeCell ref="FWC4:FWD4"/>
    <mergeCell ref="FWH4:FWI4"/>
    <mergeCell ref="FWM4:FWN4"/>
    <mergeCell ref="FWR4:FWS4"/>
    <mergeCell ref="FWW4:FWX4"/>
    <mergeCell ref="FVD4:FVE4"/>
    <mergeCell ref="FVI4:FVJ4"/>
    <mergeCell ref="FVN4:FVO4"/>
    <mergeCell ref="FVS4:FVT4"/>
    <mergeCell ref="FVX4:FVY4"/>
    <mergeCell ref="FUE4:FUF4"/>
    <mergeCell ref="FUJ4:FUK4"/>
    <mergeCell ref="FUO4:FUP4"/>
    <mergeCell ref="FUT4:FUU4"/>
    <mergeCell ref="FUY4:FUZ4"/>
    <mergeCell ref="FTF4:FTG4"/>
    <mergeCell ref="FTK4:FTL4"/>
    <mergeCell ref="FTP4:FTQ4"/>
    <mergeCell ref="FTU4:FTV4"/>
    <mergeCell ref="FTZ4:FUA4"/>
    <mergeCell ref="FSG4:FSH4"/>
    <mergeCell ref="FSL4:FSM4"/>
    <mergeCell ref="FSQ4:FSR4"/>
    <mergeCell ref="FSV4:FSW4"/>
    <mergeCell ref="FTA4:FTB4"/>
    <mergeCell ref="FRH4:FRI4"/>
    <mergeCell ref="FRM4:FRN4"/>
    <mergeCell ref="FRR4:FRS4"/>
    <mergeCell ref="FRW4:FRX4"/>
    <mergeCell ref="FSB4:FSC4"/>
    <mergeCell ref="FQI4:FQJ4"/>
    <mergeCell ref="FQN4:FQO4"/>
    <mergeCell ref="FQS4:FQT4"/>
    <mergeCell ref="FQX4:FQY4"/>
    <mergeCell ref="FRC4:FRD4"/>
    <mergeCell ref="FPJ4:FPK4"/>
    <mergeCell ref="FPO4:FPP4"/>
    <mergeCell ref="FPT4:FPU4"/>
    <mergeCell ref="FPY4:FPZ4"/>
    <mergeCell ref="FQD4:FQE4"/>
    <mergeCell ref="FOK4:FOL4"/>
    <mergeCell ref="FOP4:FOQ4"/>
    <mergeCell ref="FOU4:FOV4"/>
    <mergeCell ref="FOZ4:FPA4"/>
    <mergeCell ref="FPE4:FPF4"/>
    <mergeCell ref="FNL4:FNM4"/>
    <mergeCell ref="FNQ4:FNR4"/>
    <mergeCell ref="FNV4:FNW4"/>
    <mergeCell ref="FOA4:FOB4"/>
    <mergeCell ref="FOF4:FOG4"/>
    <mergeCell ref="FMM4:FMN4"/>
    <mergeCell ref="FMR4:FMS4"/>
    <mergeCell ref="FMW4:FMX4"/>
    <mergeCell ref="FNB4:FNC4"/>
    <mergeCell ref="FNG4:FNH4"/>
    <mergeCell ref="FLN4:FLO4"/>
    <mergeCell ref="FLS4:FLT4"/>
    <mergeCell ref="FLX4:FLY4"/>
    <mergeCell ref="FMC4:FMD4"/>
    <mergeCell ref="FMH4:FMI4"/>
    <mergeCell ref="FKO4:FKP4"/>
    <mergeCell ref="FKT4:FKU4"/>
    <mergeCell ref="FKY4:FKZ4"/>
    <mergeCell ref="FLD4:FLE4"/>
    <mergeCell ref="FLI4:FLJ4"/>
    <mergeCell ref="FJP4:FJQ4"/>
    <mergeCell ref="FJU4:FJV4"/>
    <mergeCell ref="FJZ4:FKA4"/>
    <mergeCell ref="FKE4:FKF4"/>
    <mergeCell ref="FKJ4:FKK4"/>
    <mergeCell ref="FIQ4:FIR4"/>
    <mergeCell ref="FIV4:FIW4"/>
    <mergeCell ref="FJA4:FJB4"/>
    <mergeCell ref="FJF4:FJG4"/>
    <mergeCell ref="FJK4:FJL4"/>
    <mergeCell ref="FHR4:FHS4"/>
    <mergeCell ref="FHW4:FHX4"/>
    <mergeCell ref="FIB4:FIC4"/>
    <mergeCell ref="FIG4:FIH4"/>
    <mergeCell ref="FIL4:FIM4"/>
    <mergeCell ref="FGS4:FGT4"/>
    <mergeCell ref="FGX4:FGY4"/>
    <mergeCell ref="FHC4:FHD4"/>
    <mergeCell ref="FHH4:FHI4"/>
    <mergeCell ref="FHM4:FHN4"/>
    <mergeCell ref="FFT4:FFU4"/>
    <mergeCell ref="FFY4:FFZ4"/>
    <mergeCell ref="FGD4:FGE4"/>
    <mergeCell ref="FGI4:FGJ4"/>
    <mergeCell ref="FGN4:FGO4"/>
    <mergeCell ref="FEU4:FEV4"/>
    <mergeCell ref="FEZ4:FFA4"/>
    <mergeCell ref="FFE4:FFF4"/>
    <mergeCell ref="FFJ4:FFK4"/>
    <mergeCell ref="FFO4:FFP4"/>
    <mergeCell ref="FDV4:FDW4"/>
    <mergeCell ref="FEA4:FEB4"/>
    <mergeCell ref="FEF4:FEG4"/>
    <mergeCell ref="FEK4:FEL4"/>
    <mergeCell ref="FEP4:FEQ4"/>
    <mergeCell ref="FCW4:FCX4"/>
    <mergeCell ref="FDB4:FDC4"/>
    <mergeCell ref="FDG4:FDH4"/>
    <mergeCell ref="FDL4:FDM4"/>
    <mergeCell ref="FDQ4:FDR4"/>
    <mergeCell ref="FBX4:FBY4"/>
    <mergeCell ref="FCC4:FCD4"/>
    <mergeCell ref="FCH4:FCI4"/>
    <mergeCell ref="FCM4:FCN4"/>
    <mergeCell ref="FCR4:FCS4"/>
    <mergeCell ref="FAY4:FAZ4"/>
    <mergeCell ref="FBD4:FBE4"/>
    <mergeCell ref="FBI4:FBJ4"/>
    <mergeCell ref="FBN4:FBO4"/>
    <mergeCell ref="FBS4:FBT4"/>
    <mergeCell ref="EZZ4:FAA4"/>
    <mergeCell ref="FAE4:FAF4"/>
    <mergeCell ref="FAJ4:FAK4"/>
    <mergeCell ref="FAO4:FAP4"/>
    <mergeCell ref="FAT4:FAU4"/>
    <mergeCell ref="EZA4:EZB4"/>
    <mergeCell ref="EZF4:EZG4"/>
    <mergeCell ref="EZK4:EZL4"/>
    <mergeCell ref="EZP4:EZQ4"/>
    <mergeCell ref="EZU4:EZV4"/>
    <mergeCell ref="EYB4:EYC4"/>
    <mergeCell ref="EYG4:EYH4"/>
    <mergeCell ref="EYL4:EYM4"/>
    <mergeCell ref="EYQ4:EYR4"/>
    <mergeCell ref="EYV4:EYW4"/>
    <mergeCell ref="EXC4:EXD4"/>
    <mergeCell ref="EXH4:EXI4"/>
    <mergeCell ref="EXM4:EXN4"/>
    <mergeCell ref="EXR4:EXS4"/>
    <mergeCell ref="EXW4:EXX4"/>
    <mergeCell ref="EWD4:EWE4"/>
    <mergeCell ref="EWI4:EWJ4"/>
    <mergeCell ref="EWN4:EWO4"/>
    <mergeCell ref="EWS4:EWT4"/>
    <mergeCell ref="EWX4:EWY4"/>
    <mergeCell ref="EVE4:EVF4"/>
    <mergeCell ref="EVJ4:EVK4"/>
    <mergeCell ref="EVO4:EVP4"/>
    <mergeCell ref="EVT4:EVU4"/>
    <mergeCell ref="EVY4:EVZ4"/>
    <mergeCell ref="EUF4:EUG4"/>
    <mergeCell ref="EUK4:EUL4"/>
    <mergeCell ref="EUP4:EUQ4"/>
    <mergeCell ref="EUU4:EUV4"/>
    <mergeCell ref="EUZ4:EVA4"/>
    <mergeCell ref="ETG4:ETH4"/>
    <mergeCell ref="ETL4:ETM4"/>
    <mergeCell ref="ETQ4:ETR4"/>
    <mergeCell ref="ETV4:ETW4"/>
    <mergeCell ref="EUA4:EUB4"/>
    <mergeCell ref="ESH4:ESI4"/>
    <mergeCell ref="ESM4:ESN4"/>
    <mergeCell ref="ESR4:ESS4"/>
    <mergeCell ref="ESW4:ESX4"/>
    <mergeCell ref="ETB4:ETC4"/>
    <mergeCell ref="ERI4:ERJ4"/>
    <mergeCell ref="ERN4:ERO4"/>
    <mergeCell ref="ERS4:ERT4"/>
    <mergeCell ref="ERX4:ERY4"/>
    <mergeCell ref="ESC4:ESD4"/>
    <mergeCell ref="EQJ4:EQK4"/>
    <mergeCell ref="EQO4:EQP4"/>
    <mergeCell ref="EQT4:EQU4"/>
    <mergeCell ref="EQY4:EQZ4"/>
    <mergeCell ref="ERD4:ERE4"/>
    <mergeCell ref="EPK4:EPL4"/>
    <mergeCell ref="EPP4:EPQ4"/>
    <mergeCell ref="EPU4:EPV4"/>
    <mergeCell ref="EPZ4:EQA4"/>
    <mergeCell ref="EQE4:EQF4"/>
    <mergeCell ref="EOL4:EOM4"/>
    <mergeCell ref="EOQ4:EOR4"/>
    <mergeCell ref="EOV4:EOW4"/>
    <mergeCell ref="EPA4:EPB4"/>
    <mergeCell ref="EPF4:EPG4"/>
    <mergeCell ref="ENM4:ENN4"/>
    <mergeCell ref="ENR4:ENS4"/>
    <mergeCell ref="ENW4:ENX4"/>
    <mergeCell ref="EOB4:EOC4"/>
    <mergeCell ref="EOG4:EOH4"/>
    <mergeCell ref="EMN4:EMO4"/>
    <mergeCell ref="EMS4:EMT4"/>
    <mergeCell ref="EMX4:EMY4"/>
    <mergeCell ref="ENC4:END4"/>
    <mergeCell ref="ENH4:ENI4"/>
    <mergeCell ref="ELO4:ELP4"/>
    <mergeCell ref="ELT4:ELU4"/>
    <mergeCell ref="ELY4:ELZ4"/>
    <mergeCell ref="EMD4:EME4"/>
    <mergeCell ref="EMI4:EMJ4"/>
    <mergeCell ref="EKP4:EKQ4"/>
    <mergeCell ref="EKU4:EKV4"/>
    <mergeCell ref="EKZ4:ELA4"/>
    <mergeCell ref="ELE4:ELF4"/>
    <mergeCell ref="ELJ4:ELK4"/>
    <mergeCell ref="EJQ4:EJR4"/>
    <mergeCell ref="EJV4:EJW4"/>
    <mergeCell ref="EKA4:EKB4"/>
    <mergeCell ref="EKF4:EKG4"/>
    <mergeCell ref="EKK4:EKL4"/>
    <mergeCell ref="EIR4:EIS4"/>
    <mergeCell ref="EIW4:EIX4"/>
    <mergeCell ref="EJB4:EJC4"/>
    <mergeCell ref="EJG4:EJH4"/>
    <mergeCell ref="EJL4:EJM4"/>
    <mergeCell ref="EHS4:EHT4"/>
    <mergeCell ref="EHX4:EHY4"/>
    <mergeCell ref="EIC4:EID4"/>
    <mergeCell ref="EIH4:EII4"/>
    <mergeCell ref="EIM4:EIN4"/>
    <mergeCell ref="EGT4:EGU4"/>
    <mergeCell ref="EGY4:EGZ4"/>
    <mergeCell ref="EHD4:EHE4"/>
    <mergeCell ref="EHI4:EHJ4"/>
    <mergeCell ref="EHN4:EHO4"/>
    <mergeCell ref="EFU4:EFV4"/>
    <mergeCell ref="EFZ4:EGA4"/>
    <mergeCell ref="EGE4:EGF4"/>
    <mergeCell ref="EGJ4:EGK4"/>
    <mergeCell ref="EGO4:EGP4"/>
    <mergeCell ref="EEV4:EEW4"/>
    <mergeCell ref="EFA4:EFB4"/>
    <mergeCell ref="EFF4:EFG4"/>
    <mergeCell ref="EFK4:EFL4"/>
    <mergeCell ref="EFP4:EFQ4"/>
    <mergeCell ref="EDW4:EDX4"/>
    <mergeCell ref="EEB4:EEC4"/>
    <mergeCell ref="EEG4:EEH4"/>
    <mergeCell ref="EEL4:EEM4"/>
    <mergeCell ref="EEQ4:EER4"/>
    <mergeCell ref="ECX4:ECY4"/>
    <mergeCell ref="EDC4:EDD4"/>
    <mergeCell ref="EDH4:EDI4"/>
    <mergeCell ref="EDM4:EDN4"/>
    <mergeCell ref="EDR4:EDS4"/>
    <mergeCell ref="EBY4:EBZ4"/>
    <mergeCell ref="ECD4:ECE4"/>
    <mergeCell ref="ECI4:ECJ4"/>
    <mergeCell ref="ECN4:ECO4"/>
    <mergeCell ref="ECS4:ECT4"/>
    <mergeCell ref="EAZ4:EBA4"/>
    <mergeCell ref="EBE4:EBF4"/>
    <mergeCell ref="EBJ4:EBK4"/>
    <mergeCell ref="EBO4:EBP4"/>
    <mergeCell ref="EBT4:EBU4"/>
    <mergeCell ref="EAA4:EAB4"/>
    <mergeCell ref="EAF4:EAG4"/>
    <mergeCell ref="EAK4:EAL4"/>
    <mergeCell ref="EAP4:EAQ4"/>
    <mergeCell ref="EAU4:EAV4"/>
    <mergeCell ref="DZB4:DZC4"/>
    <mergeCell ref="DZG4:DZH4"/>
    <mergeCell ref="DZL4:DZM4"/>
    <mergeCell ref="DZQ4:DZR4"/>
    <mergeCell ref="DZV4:DZW4"/>
    <mergeCell ref="DYC4:DYD4"/>
    <mergeCell ref="DYH4:DYI4"/>
    <mergeCell ref="DYM4:DYN4"/>
    <mergeCell ref="DYR4:DYS4"/>
    <mergeCell ref="DYW4:DYX4"/>
    <mergeCell ref="DXD4:DXE4"/>
    <mergeCell ref="DXI4:DXJ4"/>
    <mergeCell ref="DXN4:DXO4"/>
    <mergeCell ref="DXS4:DXT4"/>
    <mergeCell ref="DXX4:DXY4"/>
    <mergeCell ref="DWE4:DWF4"/>
    <mergeCell ref="DWJ4:DWK4"/>
    <mergeCell ref="DWO4:DWP4"/>
    <mergeCell ref="DWT4:DWU4"/>
    <mergeCell ref="DWY4:DWZ4"/>
    <mergeCell ref="DVF4:DVG4"/>
    <mergeCell ref="DVK4:DVL4"/>
    <mergeCell ref="DVP4:DVQ4"/>
    <mergeCell ref="DVU4:DVV4"/>
    <mergeCell ref="DVZ4:DWA4"/>
    <mergeCell ref="DUG4:DUH4"/>
    <mergeCell ref="DUL4:DUM4"/>
    <mergeCell ref="DUQ4:DUR4"/>
    <mergeCell ref="DUV4:DUW4"/>
    <mergeCell ref="DVA4:DVB4"/>
    <mergeCell ref="DTH4:DTI4"/>
    <mergeCell ref="DTM4:DTN4"/>
    <mergeCell ref="DTR4:DTS4"/>
    <mergeCell ref="DTW4:DTX4"/>
    <mergeCell ref="DUB4:DUC4"/>
    <mergeCell ref="DSI4:DSJ4"/>
    <mergeCell ref="DSN4:DSO4"/>
    <mergeCell ref="DSS4:DST4"/>
    <mergeCell ref="DSX4:DSY4"/>
    <mergeCell ref="DTC4:DTD4"/>
    <mergeCell ref="DRJ4:DRK4"/>
    <mergeCell ref="DRO4:DRP4"/>
    <mergeCell ref="DRT4:DRU4"/>
    <mergeCell ref="DRY4:DRZ4"/>
    <mergeCell ref="DSD4:DSE4"/>
    <mergeCell ref="DQK4:DQL4"/>
    <mergeCell ref="DQP4:DQQ4"/>
    <mergeCell ref="DQU4:DQV4"/>
    <mergeCell ref="DQZ4:DRA4"/>
    <mergeCell ref="DRE4:DRF4"/>
    <mergeCell ref="DPL4:DPM4"/>
    <mergeCell ref="DPQ4:DPR4"/>
    <mergeCell ref="DPV4:DPW4"/>
    <mergeCell ref="DQA4:DQB4"/>
    <mergeCell ref="DQF4:DQG4"/>
    <mergeCell ref="DOM4:DON4"/>
    <mergeCell ref="DOR4:DOS4"/>
    <mergeCell ref="DOW4:DOX4"/>
    <mergeCell ref="DPB4:DPC4"/>
    <mergeCell ref="DPG4:DPH4"/>
    <mergeCell ref="DNN4:DNO4"/>
    <mergeCell ref="DNS4:DNT4"/>
    <mergeCell ref="DNX4:DNY4"/>
    <mergeCell ref="DOC4:DOD4"/>
    <mergeCell ref="DOH4:DOI4"/>
    <mergeCell ref="DMO4:DMP4"/>
    <mergeCell ref="DMT4:DMU4"/>
    <mergeCell ref="DMY4:DMZ4"/>
    <mergeCell ref="DND4:DNE4"/>
    <mergeCell ref="DNI4:DNJ4"/>
    <mergeCell ref="DLP4:DLQ4"/>
    <mergeCell ref="DLU4:DLV4"/>
    <mergeCell ref="DLZ4:DMA4"/>
    <mergeCell ref="DME4:DMF4"/>
    <mergeCell ref="DMJ4:DMK4"/>
    <mergeCell ref="DKQ4:DKR4"/>
    <mergeCell ref="DKV4:DKW4"/>
    <mergeCell ref="DLA4:DLB4"/>
    <mergeCell ref="DLF4:DLG4"/>
    <mergeCell ref="DLK4:DLL4"/>
    <mergeCell ref="DJR4:DJS4"/>
    <mergeCell ref="DJW4:DJX4"/>
    <mergeCell ref="DKB4:DKC4"/>
    <mergeCell ref="DKG4:DKH4"/>
    <mergeCell ref="DKL4:DKM4"/>
    <mergeCell ref="DIS4:DIT4"/>
    <mergeCell ref="DIX4:DIY4"/>
    <mergeCell ref="DJC4:DJD4"/>
    <mergeCell ref="DJH4:DJI4"/>
    <mergeCell ref="DJM4:DJN4"/>
    <mergeCell ref="DHT4:DHU4"/>
    <mergeCell ref="DHY4:DHZ4"/>
    <mergeCell ref="DID4:DIE4"/>
    <mergeCell ref="DII4:DIJ4"/>
    <mergeCell ref="DIN4:DIO4"/>
    <mergeCell ref="DGU4:DGV4"/>
    <mergeCell ref="DGZ4:DHA4"/>
    <mergeCell ref="DHE4:DHF4"/>
    <mergeCell ref="DHJ4:DHK4"/>
    <mergeCell ref="DHO4:DHP4"/>
    <mergeCell ref="DFV4:DFW4"/>
    <mergeCell ref="DGA4:DGB4"/>
    <mergeCell ref="DGF4:DGG4"/>
    <mergeCell ref="DGK4:DGL4"/>
    <mergeCell ref="DGP4:DGQ4"/>
    <mergeCell ref="DEW4:DEX4"/>
    <mergeCell ref="DFB4:DFC4"/>
    <mergeCell ref="DFG4:DFH4"/>
    <mergeCell ref="DFL4:DFM4"/>
    <mergeCell ref="DFQ4:DFR4"/>
    <mergeCell ref="DDX4:DDY4"/>
    <mergeCell ref="DEC4:DED4"/>
    <mergeCell ref="DEH4:DEI4"/>
    <mergeCell ref="DEM4:DEN4"/>
    <mergeCell ref="DER4:DES4"/>
    <mergeCell ref="DCY4:DCZ4"/>
    <mergeCell ref="DDD4:DDE4"/>
    <mergeCell ref="DDI4:DDJ4"/>
    <mergeCell ref="DDN4:DDO4"/>
    <mergeCell ref="DDS4:DDT4"/>
    <mergeCell ref="DBZ4:DCA4"/>
    <mergeCell ref="DCE4:DCF4"/>
    <mergeCell ref="DCJ4:DCK4"/>
    <mergeCell ref="DCO4:DCP4"/>
    <mergeCell ref="DCT4:DCU4"/>
    <mergeCell ref="DBA4:DBB4"/>
    <mergeCell ref="DBF4:DBG4"/>
    <mergeCell ref="DBK4:DBL4"/>
    <mergeCell ref="DBP4:DBQ4"/>
    <mergeCell ref="DBU4:DBV4"/>
    <mergeCell ref="DAB4:DAC4"/>
    <mergeCell ref="DAG4:DAH4"/>
    <mergeCell ref="DAL4:DAM4"/>
    <mergeCell ref="DAQ4:DAR4"/>
    <mergeCell ref="DAV4:DAW4"/>
    <mergeCell ref="CZC4:CZD4"/>
    <mergeCell ref="CZH4:CZI4"/>
    <mergeCell ref="CZM4:CZN4"/>
    <mergeCell ref="CZR4:CZS4"/>
    <mergeCell ref="CZW4:CZX4"/>
    <mergeCell ref="CYD4:CYE4"/>
    <mergeCell ref="CYI4:CYJ4"/>
    <mergeCell ref="CYN4:CYO4"/>
    <mergeCell ref="CYS4:CYT4"/>
    <mergeCell ref="CYX4:CYY4"/>
    <mergeCell ref="CXE4:CXF4"/>
    <mergeCell ref="CXJ4:CXK4"/>
    <mergeCell ref="CXO4:CXP4"/>
    <mergeCell ref="CXT4:CXU4"/>
    <mergeCell ref="CXY4:CXZ4"/>
    <mergeCell ref="CWF4:CWG4"/>
    <mergeCell ref="CWK4:CWL4"/>
    <mergeCell ref="CWP4:CWQ4"/>
    <mergeCell ref="CWU4:CWV4"/>
    <mergeCell ref="CWZ4:CXA4"/>
    <mergeCell ref="CVG4:CVH4"/>
    <mergeCell ref="CVL4:CVM4"/>
    <mergeCell ref="CVQ4:CVR4"/>
    <mergeCell ref="CVV4:CVW4"/>
    <mergeCell ref="CWA4:CWB4"/>
    <mergeCell ref="CUH4:CUI4"/>
    <mergeCell ref="CUM4:CUN4"/>
    <mergeCell ref="CUR4:CUS4"/>
    <mergeCell ref="CUW4:CUX4"/>
    <mergeCell ref="CVB4:CVC4"/>
    <mergeCell ref="CTI4:CTJ4"/>
    <mergeCell ref="CTN4:CTO4"/>
    <mergeCell ref="CTS4:CTT4"/>
    <mergeCell ref="CTX4:CTY4"/>
    <mergeCell ref="CUC4:CUD4"/>
    <mergeCell ref="CSJ4:CSK4"/>
    <mergeCell ref="CSO4:CSP4"/>
    <mergeCell ref="CST4:CSU4"/>
    <mergeCell ref="CSY4:CSZ4"/>
    <mergeCell ref="CTD4:CTE4"/>
    <mergeCell ref="CRK4:CRL4"/>
    <mergeCell ref="CRP4:CRQ4"/>
    <mergeCell ref="CRU4:CRV4"/>
    <mergeCell ref="CRZ4:CSA4"/>
    <mergeCell ref="CSE4:CSF4"/>
    <mergeCell ref="CQL4:CQM4"/>
    <mergeCell ref="CQQ4:CQR4"/>
    <mergeCell ref="CQV4:CQW4"/>
    <mergeCell ref="CRA4:CRB4"/>
    <mergeCell ref="CRF4:CRG4"/>
    <mergeCell ref="CPM4:CPN4"/>
    <mergeCell ref="CPR4:CPS4"/>
    <mergeCell ref="CPW4:CPX4"/>
    <mergeCell ref="CQB4:CQC4"/>
    <mergeCell ref="CQG4:CQH4"/>
    <mergeCell ref="CON4:COO4"/>
    <mergeCell ref="COS4:COT4"/>
    <mergeCell ref="COX4:COY4"/>
    <mergeCell ref="CPC4:CPD4"/>
    <mergeCell ref="CPH4:CPI4"/>
    <mergeCell ref="CNO4:CNP4"/>
    <mergeCell ref="CNT4:CNU4"/>
    <mergeCell ref="CNY4:CNZ4"/>
    <mergeCell ref="COD4:COE4"/>
    <mergeCell ref="COI4:COJ4"/>
    <mergeCell ref="CMP4:CMQ4"/>
    <mergeCell ref="CMU4:CMV4"/>
    <mergeCell ref="CMZ4:CNA4"/>
    <mergeCell ref="CNE4:CNF4"/>
    <mergeCell ref="CNJ4:CNK4"/>
    <mergeCell ref="CLQ4:CLR4"/>
    <mergeCell ref="CLV4:CLW4"/>
    <mergeCell ref="CMA4:CMB4"/>
    <mergeCell ref="CMF4:CMG4"/>
    <mergeCell ref="CMK4:CML4"/>
    <mergeCell ref="CKR4:CKS4"/>
    <mergeCell ref="CKW4:CKX4"/>
    <mergeCell ref="CLB4:CLC4"/>
    <mergeCell ref="CLG4:CLH4"/>
    <mergeCell ref="CLL4:CLM4"/>
    <mergeCell ref="CJS4:CJT4"/>
    <mergeCell ref="CJX4:CJY4"/>
    <mergeCell ref="CKC4:CKD4"/>
    <mergeCell ref="CKH4:CKI4"/>
    <mergeCell ref="CKM4:CKN4"/>
    <mergeCell ref="CIT4:CIU4"/>
    <mergeCell ref="CIY4:CIZ4"/>
    <mergeCell ref="CJD4:CJE4"/>
    <mergeCell ref="CJI4:CJJ4"/>
    <mergeCell ref="CJN4:CJO4"/>
    <mergeCell ref="CHU4:CHV4"/>
    <mergeCell ref="CHZ4:CIA4"/>
    <mergeCell ref="CIE4:CIF4"/>
    <mergeCell ref="CIJ4:CIK4"/>
    <mergeCell ref="CIO4:CIP4"/>
    <mergeCell ref="CGV4:CGW4"/>
    <mergeCell ref="CHA4:CHB4"/>
    <mergeCell ref="CHF4:CHG4"/>
    <mergeCell ref="CHK4:CHL4"/>
    <mergeCell ref="CHP4:CHQ4"/>
    <mergeCell ref="CFW4:CFX4"/>
    <mergeCell ref="CGB4:CGC4"/>
    <mergeCell ref="CGG4:CGH4"/>
    <mergeCell ref="CGL4:CGM4"/>
    <mergeCell ref="CGQ4:CGR4"/>
    <mergeCell ref="CEX4:CEY4"/>
    <mergeCell ref="CFC4:CFD4"/>
    <mergeCell ref="CFH4:CFI4"/>
    <mergeCell ref="CFM4:CFN4"/>
    <mergeCell ref="CFR4:CFS4"/>
    <mergeCell ref="CDY4:CDZ4"/>
    <mergeCell ref="CED4:CEE4"/>
    <mergeCell ref="CEI4:CEJ4"/>
    <mergeCell ref="CEN4:CEO4"/>
    <mergeCell ref="CES4:CET4"/>
    <mergeCell ref="CCZ4:CDA4"/>
    <mergeCell ref="CDE4:CDF4"/>
    <mergeCell ref="CDJ4:CDK4"/>
    <mergeCell ref="CDO4:CDP4"/>
    <mergeCell ref="CDT4:CDU4"/>
    <mergeCell ref="CCA4:CCB4"/>
    <mergeCell ref="CCF4:CCG4"/>
    <mergeCell ref="CCK4:CCL4"/>
    <mergeCell ref="CCP4:CCQ4"/>
    <mergeCell ref="CCU4:CCV4"/>
    <mergeCell ref="CBB4:CBC4"/>
    <mergeCell ref="CBG4:CBH4"/>
    <mergeCell ref="CBL4:CBM4"/>
    <mergeCell ref="CBQ4:CBR4"/>
    <mergeCell ref="CBV4:CBW4"/>
    <mergeCell ref="CAC4:CAD4"/>
    <mergeCell ref="CAH4:CAI4"/>
    <mergeCell ref="CAM4:CAN4"/>
    <mergeCell ref="CAR4:CAS4"/>
    <mergeCell ref="CAW4:CAX4"/>
    <mergeCell ref="BZD4:BZE4"/>
    <mergeCell ref="BZI4:BZJ4"/>
    <mergeCell ref="BZN4:BZO4"/>
    <mergeCell ref="BZS4:BZT4"/>
    <mergeCell ref="BZX4:BZY4"/>
    <mergeCell ref="BYE4:BYF4"/>
    <mergeCell ref="BYJ4:BYK4"/>
    <mergeCell ref="BYO4:BYP4"/>
    <mergeCell ref="BYT4:BYU4"/>
    <mergeCell ref="BYY4:BYZ4"/>
    <mergeCell ref="BXF4:BXG4"/>
    <mergeCell ref="BXK4:BXL4"/>
    <mergeCell ref="BXP4:BXQ4"/>
    <mergeCell ref="BXU4:BXV4"/>
    <mergeCell ref="BXZ4:BYA4"/>
    <mergeCell ref="BWG4:BWH4"/>
    <mergeCell ref="BWL4:BWM4"/>
    <mergeCell ref="BWQ4:BWR4"/>
    <mergeCell ref="BWV4:BWW4"/>
    <mergeCell ref="BXA4:BXB4"/>
    <mergeCell ref="BVH4:BVI4"/>
    <mergeCell ref="BVM4:BVN4"/>
    <mergeCell ref="BVR4:BVS4"/>
    <mergeCell ref="BVW4:BVX4"/>
    <mergeCell ref="BWB4:BWC4"/>
    <mergeCell ref="BUI4:BUJ4"/>
    <mergeCell ref="BUN4:BUO4"/>
    <mergeCell ref="BUS4:BUT4"/>
    <mergeCell ref="BUX4:BUY4"/>
    <mergeCell ref="BVC4:BVD4"/>
    <mergeCell ref="BTJ4:BTK4"/>
    <mergeCell ref="BTO4:BTP4"/>
    <mergeCell ref="BTT4:BTU4"/>
    <mergeCell ref="BTY4:BTZ4"/>
    <mergeCell ref="BUD4:BUE4"/>
    <mergeCell ref="BSK4:BSL4"/>
    <mergeCell ref="BSP4:BSQ4"/>
    <mergeCell ref="BSU4:BSV4"/>
    <mergeCell ref="BSZ4:BTA4"/>
    <mergeCell ref="BTE4:BTF4"/>
    <mergeCell ref="BRL4:BRM4"/>
    <mergeCell ref="BRQ4:BRR4"/>
    <mergeCell ref="BRV4:BRW4"/>
    <mergeCell ref="BSA4:BSB4"/>
    <mergeCell ref="BSF4:BSG4"/>
    <mergeCell ref="BQM4:BQN4"/>
    <mergeCell ref="BQR4:BQS4"/>
    <mergeCell ref="BQW4:BQX4"/>
    <mergeCell ref="BRB4:BRC4"/>
    <mergeCell ref="BRG4:BRH4"/>
    <mergeCell ref="BPN4:BPO4"/>
    <mergeCell ref="BPS4:BPT4"/>
    <mergeCell ref="BPX4:BPY4"/>
    <mergeCell ref="BQC4:BQD4"/>
    <mergeCell ref="BQH4:BQI4"/>
    <mergeCell ref="BOO4:BOP4"/>
    <mergeCell ref="BOT4:BOU4"/>
    <mergeCell ref="BOY4:BOZ4"/>
    <mergeCell ref="BPD4:BPE4"/>
    <mergeCell ref="BPI4:BPJ4"/>
    <mergeCell ref="BNP4:BNQ4"/>
    <mergeCell ref="BNU4:BNV4"/>
    <mergeCell ref="BNZ4:BOA4"/>
    <mergeCell ref="BOE4:BOF4"/>
    <mergeCell ref="BOJ4:BOK4"/>
    <mergeCell ref="BMQ4:BMR4"/>
    <mergeCell ref="BMV4:BMW4"/>
    <mergeCell ref="BNA4:BNB4"/>
    <mergeCell ref="BNF4:BNG4"/>
    <mergeCell ref="BNK4:BNL4"/>
    <mergeCell ref="BLR4:BLS4"/>
    <mergeCell ref="BLW4:BLX4"/>
    <mergeCell ref="BMB4:BMC4"/>
    <mergeCell ref="BMG4:BMH4"/>
    <mergeCell ref="BML4:BMM4"/>
    <mergeCell ref="BKS4:BKT4"/>
    <mergeCell ref="BKX4:BKY4"/>
    <mergeCell ref="BLC4:BLD4"/>
    <mergeCell ref="BLH4:BLI4"/>
    <mergeCell ref="BLM4:BLN4"/>
    <mergeCell ref="BJT4:BJU4"/>
    <mergeCell ref="BJY4:BJZ4"/>
    <mergeCell ref="BKD4:BKE4"/>
    <mergeCell ref="BKI4:BKJ4"/>
    <mergeCell ref="BKN4:BKO4"/>
    <mergeCell ref="BIU4:BIV4"/>
    <mergeCell ref="BIZ4:BJA4"/>
    <mergeCell ref="BJE4:BJF4"/>
    <mergeCell ref="BJJ4:BJK4"/>
    <mergeCell ref="BJO4:BJP4"/>
    <mergeCell ref="BHV4:BHW4"/>
    <mergeCell ref="BIA4:BIB4"/>
    <mergeCell ref="BIF4:BIG4"/>
    <mergeCell ref="BIK4:BIL4"/>
    <mergeCell ref="BIP4:BIQ4"/>
    <mergeCell ref="BGW4:BGX4"/>
    <mergeCell ref="BHB4:BHC4"/>
    <mergeCell ref="BHG4:BHH4"/>
    <mergeCell ref="BHL4:BHM4"/>
    <mergeCell ref="BHQ4:BHR4"/>
    <mergeCell ref="BFX4:BFY4"/>
    <mergeCell ref="BGC4:BGD4"/>
    <mergeCell ref="BGH4:BGI4"/>
    <mergeCell ref="BGM4:BGN4"/>
    <mergeCell ref="BGR4:BGS4"/>
    <mergeCell ref="BEY4:BEZ4"/>
    <mergeCell ref="BFD4:BFE4"/>
    <mergeCell ref="BFI4:BFJ4"/>
    <mergeCell ref="BFN4:BFO4"/>
    <mergeCell ref="BFS4:BFT4"/>
    <mergeCell ref="BDZ4:BEA4"/>
    <mergeCell ref="BEE4:BEF4"/>
    <mergeCell ref="BEJ4:BEK4"/>
    <mergeCell ref="BEO4:BEP4"/>
    <mergeCell ref="BET4:BEU4"/>
    <mergeCell ref="BDA4:BDB4"/>
    <mergeCell ref="BDF4:BDG4"/>
    <mergeCell ref="BDK4:BDL4"/>
    <mergeCell ref="BDP4:BDQ4"/>
    <mergeCell ref="BDU4:BDV4"/>
    <mergeCell ref="BCB4:BCC4"/>
    <mergeCell ref="BCG4:BCH4"/>
    <mergeCell ref="BCL4:BCM4"/>
    <mergeCell ref="BCQ4:BCR4"/>
    <mergeCell ref="BCV4:BCW4"/>
    <mergeCell ref="BBC4:BBD4"/>
    <mergeCell ref="BBH4:BBI4"/>
    <mergeCell ref="BBM4:BBN4"/>
    <mergeCell ref="BBR4:BBS4"/>
    <mergeCell ref="BBW4:BBX4"/>
    <mergeCell ref="BAD4:BAE4"/>
    <mergeCell ref="BAI4:BAJ4"/>
    <mergeCell ref="BAN4:BAO4"/>
    <mergeCell ref="BAS4:BAT4"/>
    <mergeCell ref="BAX4:BAY4"/>
    <mergeCell ref="AZE4:AZF4"/>
    <mergeCell ref="AZJ4:AZK4"/>
    <mergeCell ref="AZO4:AZP4"/>
    <mergeCell ref="AZT4:AZU4"/>
    <mergeCell ref="AZY4:AZZ4"/>
    <mergeCell ref="AYF4:AYG4"/>
    <mergeCell ref="AYK4:AYL4"/>
    <mergeCell ref="AYP4:AYQ4"/>
    <mergeCell ref="AYU4:AYV4"/>
    <mergeCell ref="AYZ4:AZA4"/>
    <mergeCell ref="AXG4:AXH4"/>
    <mergeCell ref="AXL4:AXM4"/>
    <mergeCell ref="AXQ4:AXR4"/>
    <mergeCell ref="AXV4:AXW4"/>
    <mergeCell ref="AYA4:AYB4"/>
    <mergeCell ref="AWH4:AWI4"/>
    <mergeCell ref="AWM4:AWN4"/>
    <mergeCell ref="AWR4:AWS4"/>
    <mergeCell ref="AWW4:AWX4"/>
    <mergeCell ref="AXB4:AXC4"/>
    <mergeCell ref="AVI4:AVJ4"/>
    <mergeCell ref="AVN4:AVO4"/>
    <mergeCell ref="AVS4:AVT4"/>
    <mergeCell ref="AVX4:AVY4"/>
    <mergeCell ref="AWC4:AWD4"/>
    <mergeCell ref="AUJ4:AUK4"/>
    <mergeCell ref="AUO4:AUP4"/>
    <mergeCell ref="AUT4:AUU4"/>
    <mergeCell ref="AUY4:AUZ4"/>
    <mergeCell ref="AVD4:AVE4"/>
    <mergeCell ref="ATK4:ATL4"/>
    <mergeCell ref="ATP4:ATQ4"/>
    <mergeCell ref="ATU4:ATV4"/>
    <mergeCell ref="ATZ4:AUA4"/>
    <mergeCell ref="AUE4:AUF4"/>
    <mergeCell ref="ASL4:ASM4"/>
    <mergeCell ref="ASQ4:ASR4"/>
    <mergeCell ref="ASV4:ASW4"/>
    <mergeCell ref="ATA4:ATB4"/>
    <mergeCell ref="ATF4:ATG4"/>
    <mergeCell ref="ARM4:ARN4"/>
    <mergeCell ref="ARR4:ARS4"/>
    <mergeCell ref="ARW4:ARX4"/>
    <mergeCell ref="ASB4:ASC4"/>
    <mergeCell ref="ASG4:ASH4"/>
    <mergeCell ref="AQN4:AQO4"/>
    <mergeCell ref="AQS4:AQT4"/>
    <mergeCell ref="AQX4:AQY4"/>
    <mergeCell ref="ARC4:ARD4"/>
    <mergeCell ref="ARH4:ARI4"/>
    <mergeCell ref="APO4:APP4"/>
    <mergeCell ref="APT4:APU4"/>
    <mergeCell ref="APY4:APZ4"/>
    <mergeCell ref="AQD4:AQE4"/>
    <mergeCell ref="AQI4:AQJ4"/>
    <mergeCell ref="AOP4:AOQ4"/>
    <mergeCell ref="AOU4:AOV4"/>
    <mergeCell ref="AOZ4:APA4"/>
    <mergeCell ref="APE4:APF4"/>
    <mergeCell ref="APJ4:APK4"/>
    <mergeCell ref="ANQ4:ANR4"/>
    <mergeCell ref="ANV4:ANW4"/>
    <mergeCell ref="AOA4:AOB4"/>
    <mergeCell ref="AOF4:AOG4"/>
    <mergeCell ref="AOK4:AOL4"/>
    <mergeCell ref="AMR4:AMS4"/>
    <mergeCell ref="AMW4:AMX4"/>
    <mergeCell ref="ANB4:ANC4"/>
    <mergeCell ref="ANG4:ANH4"/>
    <mergeCell ref="ANL4:ANM4"/>
    <mergeCell ref="ALS4:ALT4"/>
    <mergeCell ref="ALX4:ALY4"/>
    <mergeCell ref="AMC4:AMD4"/>
    <mergeCell ref="AMH4:AMI4"/>
    <mergeCell ref="AMM4:AMN4"/>
    <mergeCell ref="AKT4:AKU4"/>
    <mergeCell ref="AKY4:AKZ4"/>
    <mergeCell ref="ALD4:ALE4"/>
    <mergeCell ref="ALI4:ALJ4"/>
    <mergeCell ref="ALN4:ALO4"/>
    <mergeCell ref="AJU4:AJV4"/>
    <mergeCell ref="AJZ4:AKA4"/>
    <mergeCell ref="AKE4:AKF4"/>
    <mergeCell ref="AKJ4:AKK4"/>
    <mergeCell ref="AKO4:AKP4"/>
    <mergeCell ref="AIV4:AIW4"/>
    <mergeCell ref="AJA4:AJB4"/>
    <mergeCell ref="AJF4:AJG4"/>
    <mergeCell ref="AJK4:AJL4"/>
    <mergeCell ref="AJP4:AJQ4"/>
    <mergeCell ref="AHW4:AHX4"/>
    <mergeCell ref="AIB4:AIC4"/>
    <mergeCell ref="AIG4:AIH4"/>
    <mergeCell ref="AIL4:AIM4"/>
    <mergeCell ref="AIQ4:AIR4"/>
    <mergeCell ref="AGX4:AGY4"/>
    <mergeCell ref="AHC4:AHD4"/>
    <mergeCell ref="AHH4:AHI4"/>
    <mergeCell ref="AHM4:AHN4"/>
    <mergeCell ref="AHR4:AHS4"/>
    <mergeCell ref="AFY4:AFZ4"/>
    <mergeCell ref="AGD4:AGE4"/>
    <mergeCell ref="AGI4:AGJ4"/>
    <mergeCell ref="AGN4:AGO4"/>
    <mergeCell ref="AGS4:AGT4"/>
    <mergeCell ref="AEZ4:AFA4"/>
    <mergeCell ref="AFE4:AFF4"/>
    <mergeCell ref="AFJ4:AFK4"/>
    <mergeCell ref="AFO4:AFP4"/>
    <mergeCell ref="AFT4:AFU4"/>
    <mergeCell ref="AEA4:AEB4"/>
    <mergeCell ref="AEF4:AEG4"/>
    <mergeCell ref="AEK4:AEL4"/>
    <mergeCell ref="AEP4:AEQ4"/>
    <mergeCell ref="AEU4:AEV4"/>
    <mergeCell ref="ADB4:ADC4"/>
    <mergeCell ref="ADG4:ADH4"/>
    <mergeCell ref="ADL4:ADM4"/>
    <mergeCell ref="ADQ4:ADR4"/>
    <mergeCell ref="ADV4:ADW4"/>
    <mergeCell ref="ACC4:ACD4"/>
    <mergeCell ref="ACH4:ACI4"/>
    <mergeCell ref="ACM4:ACN4"/>
    <mergeCell ref="ACR4:ACS4"/>
    <mergeCell ref="ACW4:ACX4"/>
    <mergeCell ref="OQ4:OR4"/>
    <mergeCell ref="OV4:OW4"/>
    <mergeCell ref="PA4:PB4"/>
    <mergeCell ref="PF4:PG4"/>
    <mergeCell ref="PK4:PL4"/>
    <mergeCell ref="ABD4:ABE4"/>
    <mergeCell ref="ABI4:ABJ4"/>
    <mergeCell ref="ABN4:ABO4"/>
    <mergeCell ref="ABS4:ABT4"/>
    <mergeCell ref="ABX4:ABY4"/>
    <mergeCell ref="AAE4:AAF4"/>
    <mergeCell ref="AAJ4:AAK4"/>
    <mergeCell ref="AAO4:AAP4"/>
    <mergeCell ref="AAT4:AAU4"/>
    <mergeCell ref="AAY4:AAZ4"/>
    <mergeCell ref="ZF4:ZG4"/>
    <mergeCell ref="ZK4:ZL4"/>
    <mergeCell ref="ZP4:ZQ4"/>
    <mergeCell ref="ZU4:ZV4"/>
    <mergeCell ref="ZZ4:AAA4"/>
    <mergeCell ref="YG4:YH4"/>
    <mergeCell ref="YL4:YM4"/>
    <mergeCell ref="YQ4:YR4"/>
    <mergeCell ref="YV4:YW4"/>
    <mergeCell ref="ZA4:ZB4"/>
    <mergeCell ref="XH4:XI4"/>
    <mergeCell ref="XM4:XN4"/>
    <mergeCell ref="XR4:XS4"/>
    <mergeCell ref="XW4:XX4"/>
    <mergeCell ref="YB4:YC4"/>
    <mergeCell ref="WI4:WJ4"/>
    <mergeCell ref="WN4:WO4"/>
    <mergeCell ref="WS4:WT4"/>
    <mergeCell ref="WX4:WY4"/>
    <mergeCell ref="XC4:XD4"/>
    <mergeCell ref="VJ4:VK4"/>
    <mergeCell ref="VO4:VP4"/>
    <mergeCell ref="VT4:VU4"/>
    <mergeCell ref="VY4:VZ4"/>
    <mergeCell ref="WD4:WE4"/>
    <mergeCell ref="DM4:DN4"/>
    <mergeCell ref="DR4:DS4"/>
    <mergeCell ref="DW4:DX4"/>
    <mergeCell ref="CD4:CE4"/>
    <mergeCell ref="CI4:CJ4"/>
    <mergeCell ref="CN4:CO4"/>
    <mergeCell ref="CS4:CT4"/>
    <mergeCell ref="CX4:CY4"/>
    <mergeCell ref="BE4:BF4"/>
    <mergeCell ref="BJ4:BK4"/>
    <mergeCell ref="BO4:BP4"/>
    <mergeCell ref="BT4:BU4"/>
    <mergeCell ref="BY4:BZ4"/>
    <mergeCell ref="NR4:NS4"/>
    <mergeCell ref="NW4:NX4"/>
    <mergeCell ref="OB4:OC4"/>
    <mergeCell ref="OG4:OH4"/>
    <mergeCell ref="OL4:OM4"/>
    <mergeCell ref="MS4:MT4"/>
    <mergeCell ref="MX4:MY4"/>
    <mergeCell ref="NC4:ND4"/>
    <mergeCell ref="NH4:NI4"/>
    <mergeCell ref="NM4:NN4"/>
    <mergeCell ref="LT4:LU4"/>
    <mergeCell ref="LY4:LZ4"/>
    <mergeCell ref="MD4:ME4"/>
    <mergeCell ref="MI4:MJ4"/>
    <mergeCell ref="MN4:MO4"/>
    <mergeCell ref="KU4:KV4"/>
    <mergeCell ref="KZ4:LA4"/>
    <mergeCell ref="LE4:LF4"/>
    <mergeCell ref="LJ4:LK4"/>
    <mergeCell ref="LO4:LP4"/>
    <mergeCell ref="JV4:JW4"/>
    <mergeCell ref="KA4:KB4"/>
    <mergeCell ref="KF4:KG4"/>
    <mergeCell ref="KK4:KL4"/>
    <mergeCell ref="KP4:KQ4"/>
    <mergeCell ref="IW4:IX4"/>
    <mergeCell ref="JB4:JC4"/>
    <mergeCell ref="JG4:JH4"/>
    <mergeCell ref="JL4:JM4"/>
    <mergeCell ref="JQ4:JR4"/>
    <mergeCell ref="HX4:HY4"/>
    <mergeCell ref="IC4:ID4"/>
    <mergeCell ref="IH4:II4"/>
    <mergeCell ref="IM4:IN4"/>
    <mergeCell ref="IR4:IS4"/>
    <mergeCell ref="WXJ3:WXM3"/>
    <mergeCell ref="WXO3:WXR3"/>
    <mergeCell ref="WXT3:WXW3"/>
    <mergeCell ref="WXY3:WYB3"/>
    <mergeCell ref="WYD3:WYG3"/>
    <mergeCell ref="WWK3:WWN3"/>
    <mergeCell ref="WWP3:WWS3"/>
    <mergeCell ref="WWU3:WWX3"/>
    <mergeCell ref="WWZ3:WXC3"/>
    <mergeCell ref="WXE3:WXH3"/>
    <mergeCell ref="WVL3:WVO3"/>
    <mergeCell ref="WVQ3:WVT3"/>
    <mergeCell ref="WVV3:WVY3"/>
    <mergeCell ref="WWA3:WWD3"/>
    <mergeCell ref="WWF3:WWI3"/>
    <mergeCell ref="WUM3:WUP3"/>
    <mergeCell ref="WUR3:WUU3"/>
    <mergeCell ref="WUW3:WUZ3"/>
    <mergeCell ref="WVB3:WVE3"/>
    <mergeCell ref="GY4:GZ4"/>
    <mergeCell ref="HD4:HE4"/>
    <mergeCell ref="HI4:HJ4"/>
    <mergeCell ref="HN4:HO4"/>
    <mergeCell ref="HS4:HT4"/>
    <mergeCell ref="FZ4:GA4"/>
    <mergeCell ref="GE4:GF4"/>
    <mergeCell ref="GJ4:GK4"/>
    <mergeCell ref="GO4:GP4"/>
    <mergeCell ref="GT4:GU4"/>
    <mergeCell ref="FA4:FB4"/>
    <mergeCell ref="FF4:FG4"/>
    <mergeCell ref="FK4:FL4"/>
    <mergeCell ref="FP4:FQ4"/>
    <mergeCell ref="FU4:FV4"/>
    <mergeCell ref="UK4:UL4"/>
    <mergeCell ref="UP4:UQ4"/>
    <mergeCell ref="UU4:UV4"/>
    <mergeCell ref="UZ4:VA4"/>
    <mergeCell ref="VE4:VF4"/>
    <mergeCell ref="TL4:TM4"/>
    <mergeCell ref="TQ4:TR4"/>
    <mergeCell ref="TV4:TW4"/>
    <mergeCell ref="UA4:UB4"/>
    <mergeCell ref="UF4:UG4"/>
    <mergeCell ref="SM4:SN4"/>
    <mergeCell ref="SR4:SS4"/>
    <mergeCell ref="SW4:SX4"/>
    <mergeCell ref="TB4:TC4"/>
    <mergeCell ref="TG4:TH4"/>
    <mergeCell ref="RN4:RO4"/>
    <mergeCell ref="RS4:RT4"/>
    <mergeCell ref="RX4:RY4"/>
    <mergeCell ref="SC4:SD4"/>
    <mergeCell ref="SH4:SI4"/>
    <mergeCell ref="QO4:QP4"/>
    <mergeCell ref="QT4:QU4"/>
    <mergeCell ref="QY4:QZ4"/>
    <mergeCell ref="RD4:RE4"/>
    <mergeCell ref="RI4:RJ4"/>
    <mergeCell ref="PP4:PQ4"/>
    <mergeCell ref="PU4:PV4"/>
    <mergeCell ref="PZ4:QA4"/>
    <mergeCell ref="QE4:QF4"/>
    <mergeCell ref="QJ4:QK4"/>
    <mergeCell ref="XEC3:XEF3"/>
    <mergeCell ref="XEH3:XEK3"/>
    <mergeCell ref="XEM3:XEP3"/>
    <mergeCell ref="XER3:XEU3"/>
    <mergeCell ref="XEW3:XEZ3"/>
    <mergeCell ref="XDD3:XDG3"/>
    <mergeCell ref="XDI3:XDL3"/>
    <mergeCell ref="XDN3:XDQ3"/>
    <mergeCell ref="XDS3:XDV3"/>
    <mergeCell ref="XDX3:XEA3"/>
    <mergeCell ref="XCE3:XCH3"/>
    <mergeCell ref="XCJ3:XCM3"/>
    <mergeCell ref="XCO3:XCR3"/>
    <mergeCell ref="XCT3:XCW3"/>
    <mergeCell ref="XCY3:XDB3"/>
    <mergeCell ref="XBF3:XBI3"/>
    <mergeCell ref="XBK3:XBN3"/>
    <mergeCell ref="XBP3:XBS3"/>
    <mergeCell ref="XBU3:XBX3"/>
    <mergeCell ref="XBZ3:XCC3"/>
    <mergeCell ref="XAG3:XAJ3"/>
    <mergeCell ref="XAL3:XAO3"/>
    <mergeCell ref="XAQ3:XAT3"/>
    <mergeCell ref="XAV3:XAY3"/>
    <mergeCell ref="XBA3:XBD3"/>
    <mergeCell ref="WZH3:WZK3"/>
    <mergeCell ref="WZM3:WZP3"/>
    <mergeCell ref="WZR3:WZU3"/>
    <mergeCell ref="WZW3:WZZ3"/>
    <mergeCell ref="XAB3:XAE3"/>
    <mergeCell ref="WYI3:WYL3"/>
    <mergeCell ref="WYN3:WYQ3"/>
    <mergeCell ref="WYS3:WYV3"/>
    <mergeCell ref="WYX3:WZA3"/>
    <mergeCell ref="WZC3:WZF3"/>
    <mergeCell ref="WVG3:WVJ3"/>
    <mergeCell ref="WTN3:WTQ3"/>
    <mergeCell ref="WTS3:WTV3"/>
    <mergeCell ref="WTX3:WUA3"/>
    <mergeCell ref="WUC3:WUF3"/>
    <mergeCell ref="WUH3:WUK3"/>
    <mergeCell ref="WSO3:WSR3"/>
    <mergeCell ref="WST3:WSW3"/>
    <mergeCell ref="WSY3:WTB3"/>
    <mergeCell ref="WTD3:WTG3"/>
    <mergeCell ref="WTI3:WTL3"/>
    <mergeCell ref="WRP3:WRS3"/>
    <mergeCell ref="WRU3:WRX3"/>
    <mergeCell ref="WRZ3:WSC3"/>
    <mergeCell ref="WSE3:WSH3"/>
    <mergeCell ref="WSJ3:WSM3"/>
    <mergeCell ref="WQQ3:WQT3"/>
    <mergeCell ref="WQV3:WQY3"/>
    <mergeCell ref="WRA3:WRD3"/>
    <mergeCell ref="WRF3:WRI3"/>
    <mergeCell ref="WRK3:WRN3"/>
    <mergeCell ref="WPR3:WPU3"/>
    <mergeCell ref="WPW3:WPZ3"/>
    <mergeCell ref="WQB3:WQE3"/>
    <mergeCell ref="WQG3:WQJ3"/>
    <mergeCell ref="WQL3:WQO3"/>
    <mergeCell ref="WOS3:WOV3"/>
    <mergeCell ref="WOX3:WPA3"/>
    <mergeCell ref="WPC3:WPF3"/>
    <mergeCell ref="WPH3:WPK3"/>
    <mergeCell ref="WPM3:WPP3"/>
    <mergeCell ref="WNT3:WNW3"/>
    <mergeCell ref="WNY3:WOB3"/>
    <mergeCell ref="WOD3:WOG3"/>
    <mergeCell ref="WOI3:WOL3"/>
    <mergeCell ref="WON3:WOQ3"/>
    <mergeCell ref="WMU3:WMX3"/>
    <mergeCell ref="WMZ3:WNC3"/>
    <mergeCell ref="WNE3:WNH3"/>
    <mergeCell ref="WNJ3:WNM3"/>
    <mergeCell ref="WNO3:WNR3"/>
    <mergeCell ref="WLV3:WLY3"/>
    <mergeCell ref="WMA3:WMD3"/>
    <mergeCell ref="WMF3:WMI3"/>
    <mergeCell ref="WMK3:WMN3"/>
    <mergeCell ref="WMP3:WMS3"/>
    <mergeCell ref="WKW3:WKZ3"/>
    <mergeCell ref="WLB3:WLE3"/>
    <mergeCell ref="WLG3:WLJ3"/>
    <mergeCell ref="WLL3:WLO3"/>
    <mergeCell ref="WLQ3:WLT3"/>
    <mergeCell ref="WJX3:WKA3"/>
    <mergeCell ref="WKC3:WKF3"/>
    <mergeCell ref="WKH3:WKK3"/>
    <mergeCell ref="WKM3:WKP3"/>
    <mergeCell ref="WKR3:WKU3"/>
    <mergeCell ref="WIY3:WJB3"/>
    <mergeCell ref="WJD3:WJG3"/>
    <mergeCell ref="WJI3:WJL3"/>
    <mergeCell ref="WJN3:WJQ3"/>
    <mergeCell ref="WJS3:WJV3"/>
    <mergeCell ref="WHZ3:WIC3"/>
    <mergeCell ref="WIE3:WIH3"/>
    <mergeCell ref="WIJ3:WIM3"/>
    <mergeCell ref="WIO3:WIR3"/>
    <mergeCell ref="WIT3:WIW3"/>
    <mergeCell ref="WHA3:WHD3"/>
    <mergeCell ref="WHF3:WHI3"/>
    <mergeCell ref="WHK3:WHN3"/>
    <mergeCell ref="WHP3:WHS3"/>
    <mergeCell ref="WHU3:WHX3"/>
    <mergeCell ref="WGB3:WGE3"/>
    <mergeCell ref="WGG3:WGJ3"/>
    <mergeCell ref="WGL3:WGO3"/>
    <mergeCell ref="WGQ3:WGT3"/>
    <mergeCell ref="WGV3:WGY3"/>
    <mergeCell ref="WFC3:WFF3"/>
    <mergeCell ref="WFH3:WFK3"/>
    <mergeCell ref="WFM3:WFP3"/>
    <mergeCell ref="WFR3:WFU3"/>
    <mergeCell ref="WFW3:WFZ3"/>
    <mergeCell ref="WED3:WEG3"/>
    <mergeCell ref="WEI3:WEL3"/>
    <mergeCell ref="WEN3:WEQ3"/>
    <mergeCell ref="WES3:WEV3"/>
    <mergeCell ref="WEX3:WFA3"/>
    <mergeCell ref="WDE3:WDH3"/>
    <mergeCell ref="WDJ3:WDM3"/>
    <mergeCell ref="WDO3:WDR3"/>
    <mergeCell ref="WDT3:WDW3"/>
    <mergeCell ref="WDY3:WEB3"/>
    <mergeCell ref="WCF3:WCI3"/>
    <mergeCell ref="WCK3:WCN3"/>
    <mergeCell ref="WCP3:WCS3"/>
    <mergeCell ref="WCU3:WCX3"/>
    <mergeCell ref="WCZ3:WDC3"/>
    <mergeCell ref="WBG3:WBJ3"/>
    <mergeCell ref="WBL3:WBO3"/>
    <mergeCell ref="WBQ3:WBT3"/>
    <mergeCell ref="WBV3:WBY3"/>
    <mergeCell ref="WCA3:WCD3"/>
    <mergeCell ref="WAH3:WAK3"/>
    <mergeCell ref="WAM3:WAP3"/>
    <mergeCell ref="WAR3:WAU3"/>
    <mergeCell ref="WAW3:WAZ3"/>
    <mergeCell ref="WBB3:WBE3"/>
    <mergeCell ref="VZI3:VZL3"/>
    <mergeCell ref="VZN3:VZQ3"/>
    <mergeCell ref="VZS3:VZV3"/>
    <mergeCell ref="VZX3:WAA3"/>
    <mergeCell ref="WAC3:WAF3"/>
    <mergeCell ref="VYJ3:VYM3"/>
    <mergeCell ref="VYO3:VYR3"/>
    <mergeCell ref="VYT3:VYW3"/>
    <mergeCell ref="VYY3:VZB3"/>
    <mergeCell ref="VZD3:VZG3"/>
    <mergeCell ref="VXK3:VXN3"/>
    <mergeCell ref="VXP3:VXS3"/>
    <mergeCell ref="VXU3:VXX3"/>
    <mergeCell ref="VXZ3:VYC3"/>
    <mergeCell ref="VYE3:VYH3"/>
    <mergeCell ref="VWL3:VWO3"/>
    <mergeCell ref="VWQ3:VWT3"/>
    <mergeCell ref="VWV3:VWY3"/>
    <mergeCell ref="VXA3:VXD3"/>
    <mergeCell ref="VXF3:VXI3"/>
    <mergeCell ref="VVM3:VVP3"/>
    <mergeCell ref="VVR3:VVU3"/>
    <mergeCell ref="VVW3:VVZ3"/>
    <mergeCell ref="VWB3:VWE3"/>
    <mergeCell ref="VWG3:VWJ3"/>
    <mergeCell ref="VUN3:VUQ3"/>
    <mergeCell ref="VUS3:VUV3"/>
    <mergeCell ref="VUX3:VVA3"/>
    <mergeCell ref="VVC3:VVF3"/>
    <mergeCell ref="VVH3:VVK3"/>
    <mergeCell ref="VTO3:VTR3"/>
    <mergeCell ref="VTT3:VTW3"/>
    <mergeCell ref="VTY3:VUB3"/>
    <mergeCell ref="VUD3:VUG3"/>
    <mergeCell ref="VUI3:VUL3"/>
    <mergeCell ref="VSP3:VSS3"/>
    <mergeCell ref="VSU3:VSX3"/>
    <mergeCell ref="VSZ3:VTC3"/>
    <mergeCell ref="VTE3:VTH3"/>
    <mergeCell ref="VTJ3:VTM3"/>
    <mergeCell ref="VRQ3:VRT3"/>
    <mergeCell ref="VRV3:VRY3"/>
    <mergeCell ref="VSA3:VSD3"/>
    <mergeCell ref="VSF3:VSI3"/>
    <mergeCell ref="VSK3:VSN3"/>
    <mergeCell ref="VQR3:VQU3"/>
    <mergeCell ref="VQW3:VQZ3"/>
    <mergeCell ref="VRB3:VRE3"/>
    <mergeCell ref="VRG3:VRJ3"/>
    <mergeCell ref="VRL3:VRO3"/>
    <mergeCell ref="VPS3:VPV3"/>
    <mergeCell ref="VPX3:VQA3"/>
    <mergeCell ref="VQC3:VQF3"/>
    <mergeCell ref="VQH3:VQK3"/>
    <mergeCell ref="VQM3:VQP3"/>
    <mergeCell ref="VOT3:VOW3"/>
    <mergeCell ref="VOY3:VPB3"/>
    <mergeCell ref="VPD3:VPG3"/>
    <mergeCell ref="VPI3:VPL3"/>
    <mergeCell ref="VPN3:VPQ3"/>
    <mergeCell ref="VNU3:VNX3"/>
    <mergeCell ref="VNZ3:VOC3"/>
    <mergeCell ref="VOE3:VOH3"/>
    <mergeCell ref="VOJ3:VOM3"/>
    <mergeCell ref="VOO3:VOR3"/>
    <mergeCell ref="VMV3:VMY3"/>
    <mergeCell ref="VNA3:VND3"/>
    <mergeCell ref="VNF3:VNI3"/>
    <mergeCell ref="VNK3:VNN3"/>
    <mergeCell ref="VNP3:VNS3"/>
    <mergeCell ref="VLW3:VLZ3"/>
    <mergeCell ref="VMB3:VME3"/>
    <mergeCell ref="VMG3:VMJ3"/>
    <mergeCell ref="VML3:VMO3"/>
    <mergeCell ref="VMQ3:VMT3"/>
    <mergeCell ref="VKX3:VLA3"/>
    <mergeCell ref="VLC3:VLF3"/>
    <mergeCell ref="VLH3:VLK3"/>
    <mergeCell ref="VLM3:VLP3"/>
    <mergeCell ref="VLR3:VLU3"/>
    <mergeCell ref="VJY3:VKB3"/>
    <mergeCell ref="VKD3:VKG3"/>
    <mergeCell ref="VKI3:VKL3"/>
    <mergeCell ref="VKN3:VKQ3"/>
    <mergeCell ref="VKS3:VKV3"/>
    <mergeCell ref="VIZ3:VJC3"/>
    <mergeCell ref="VJE3:VJH3"/>
    <mergeCell ref="VJJ3:VJM3"/>
    <mergeCell ref="VJO3:VJR3"/>
    <mergeCell ref="VJT3:VJW3"/>
    <mergeCell ref="VIA3:VID3"/>
    <mergeCell ref="VIF3:VII3"/>
    <mergeCell ref="VIK3:VIN3"/>
    <mergeCell ref="VIP3:VIS3"/>
    <mergeCell ref="VIU3:VIX3"/>
    <mergeCell ref="VHB3:VHE3"/>
    <mergeCell ref="VHG3:VHJ3"/>
    <mergeCell ref="VHL3:VHO3"/>
    <mergeCell ref="VHQ3:VHT3"/>
    <mergeCell ref="VHV3:VHY3"/>
    <mergeCell ref="VGC3:VGF3"/>
    <mergeCell ref="VGH3:VGK3"/>
    <mergeCell ref="VGM3:VGP3"/>
    <mergeCell ref="VGR3:VGU3"/>
    <mergeCell ref="VGW3:VGZ3"/>
    <mergeCell ref="VFD3:VFG3"/>
    <mergeCell ref="VFI3:VFL3"/>
    <mergeCell ref="VFN3:VFQ3"/>
    <mergeCell ref="VFS3:VFV3"/>
    <mergeCell ref="VFX3:VGA3"/>
    <mergeCell ref="VEE3:VEH3"/>
    <mergeCell ref="VEJ3:VEM3"/>
    <mergeCell ref="VEO3:VER3"/>
    <mergeCell ref="VET3:VEW3"/>
    <mergeCell ref="VEY3:VFB3"/>
    <mergeCell ref="VDF3:VDI3"/>
    <mergeCell ref="VDK3:VDN3"/>
    <mergeCell ref="VDP3:VDS3"/>
    <mergeCell ref="VDU3:VDX3"/>
    <mergeCell ref="VDZ3:VEC3"/>
    <mergeCell ref="VCG3:VCJ3"/>
    <mergeCell ref="VCL3:VCO3"/>
    <mergeCell ref="VCQ3:VCT3"/>
    <mergeCell ref="VCV3:VCY3"/>
    <mergeCell ref="VDA3:VDD3"/>
    <mergeCell ref="VBH3:VBK3"/>
    <mergeCell ref="VBM3:VBP3"/>
    <mergeCell ref="VBR3:VBU3"/>
    <mergeCell ref="VBW3:VBZ3"/>
    <mergeCell ref="VCB3:VCE3"/>
    <mergeCell ref="VAI3:VAL3"/>
    <mergeCell ref="VAN3:VAQ3"/>
    <mergeCell ref="VAS3:VAV3"/>
    <mergeCell ref="VAX3:VBA3"/>
    <mergeCell ref="VBC3:VBF3"/>
    <mergeCell ref="UZJ3:UZM3"/>
    <mergeCell ref="UZO3:UZR3"/>
    <mergeCell ref="UZT3:UZW3"/>
    <mergeCell ref="UZY3:VAB3"/>
    <mergeCell ref="VAD3:VAG3"/>
    <mergeCell ref="UYK3:UYN3"/>
    <mergeCell ref="UYP3:UYS3"/>
    <mergeCell ref="UYU3:UYX3"/>
    <mergeCell ref="UYZ3:UZC3"/>
    <mergeCell ref="UZE3:UZH3"/>
    <mergeCell ref="UXL3:UXO3"/>
    <mergeCell ref="UXQ3:UXT3"/>
    <mergeCell ref="UXV3:UXY3"/>
    <mergeCell ref="UYA3:UYD3"/>
    <mergeCell ref="UYF3:UYI3"/>
    <mergeCell ref="UWM3:UWP3"/>
    <mergeCell ref="UWR3:UWU3"/>
    <mergeCell ref="UWW3:UWZ3"/>
    <mergeCell ref="UXB3:UXE3"/>
    <mergeCell ref="UXG3:UXJ3"/>
    <mergeCell ref="UVN3:UVQ3"/>
    <mergeCell ref="UVS3:UVV3"/>
    <mergeCell ref="UVX3:UWA3"/>
    <mergeCell ref="UWC3:UWF3"/>
    <mergeCell ref="UWH3:UWK3"/>
    <mergeCell ref="UUO3:UUR3"/>
    <mergeCell ref="UUT3:UUW3"/>
    <mergeCell ref="UUY3:UVB3"/>
    <mergeCell ref="UVD3:UVG3"/>
    <mergeCell ref="UVI3:UVL3"/>
    <mergeCell ref="UTP3:UTS3"/>
    <mergeCell ref="UTU3:UTX3"/>
    <mergeCell ref="UTZ3:UUC3"/>
    <mergeCell ref="UUE3:UUH3"/>
    <mergeCell ref="UUJ3:UUM3"/>
    <mergeCell ref="USQ3:UST3"/>
    <mergeCell ref="USV3:USY3"/>
    <mergeCell ref="UTA3:UTD3"/>
    <mergeCell ref="UTF3:UTI3"/>
    <mergeCell ref="UTK3:UTN3"/>
    <mergeCell ref="URR3:URU3"/>
    <mergeCell ref="URW3:URZ3"/>
    <mergeCell ref="USB3:USE3"/>
    <mergeCell ref="USG3:USJ3"/>
    <mergeCell ref="USL3:USO3"/>
    <mergeCell ref="UQS3:UQV3"/>
    <mergeCell ref="UQX3:URA3"/>
    <mergeCell ref="URC3:URF3"/>
    <mergeCell ref="URH3:URK3"/>
    <mergeCell ref="URM3:URP3"/>
    <mergeCell ref="UPT3:UPW3"/>
    <mergeCell ref="UPY3:UQB3"/>
    <mergeCell ref="UQD3:UQG3"/>
    <mergeCell ref="UQI3:UQL3"/>
    <mergeCell ref="UQN3:UQQ3"/>
    <mergeCell ref="UOU3:UOX3"/>
    <mergeCell ref="UOZ3:UPC3"/>
    <mergeCell ref="UPE3:UPH3"/>
    <mergeCell ref="UPJ3:UPM3"/>
    <mergeCell ref="UPO3:UPR3"/>
    <mergeCell ref="UNV3:UNY3"/>
    <mergeCell ref="UOA3:UOD3"/>
    <mergeCell ref="UOF3:UOI3"/>
    <mergeCell ref="UOK3:UON3"/>
    <mergeCell ref="UOP3:UOS3"/>
    <mergeCell ref="UMW3:UMZ3"/>
    <mergeCell ref="UNB3:UNE3"/>
    <mergeCell ref="UNG3:UNJ3"/>
    <mergeCell ref="UNL3:UNO3"/>
    <mergeCell ref="UNQ3:UNT3"/>
    <mergeCell ref="ULX3:UMA3"/>
    <mergeCell ref="UMC3:UMF3"/>
    <mergeCell ref="UMH3:UMK3"/>
    <mergeCell ref="UMM3:UMP3"/>
    <mergeCell ref="UMR3:UMU3"/>
    <mergeCell ref="UKY3:ULB3"/>
    <mergeCell ref="ULD3:ULG3"/>
    <mergeCell ref="ULI3:ULL3"/>
    <mergeCell ref="ULN3:ULQ3"/>
    <mergeCell ref="ULS3:ULV3"/>
    <mergeCell ref="UJZ3:UKC3"/>
    <mergeCell ref="UKE3:UKH3"/>
    <mergeCell ref="UKJ3:UKM3"/>
    <mergeCell ref="UKO3:UKR3"/>
    <mergeCell ref="UKT3:UKW3"/>
    <mergeCell ref="UJA3:UJD3"/>
    <mergeCell ref="UJF3:UJI3"/>
    <mergeCell ref="UJK3:UJN3"/>
    <mergeCell ref="UJP3:UJS3"/>
    <mergeCell ref="UJU3:UJX3"/>
    <mergeCell ref="UIB3:UIE3"/>
    <mergeCell ref="UIG3:UIJ3"/>
    <mergeCell ref="UIL3:UIO3"/>
    <mergeCell ref="UIQ3:UIT3"/>
    <mergeCell ref="UIV3:UIY3"/>
    <mergeCell ref="UHC3:UHF3"/>
    <mergeCell ref="UHH3:UHK3"/>
    <mergeCell ref="UHM3:UHP3"/>
    <mergeCell ref="UHR3:UHU3"/>
    <mergeCell ref="UHW3:UHZ3"/>
    <mergeCell ref="UGD3:UGG3"/>
    <mergeCell ref="UGI3:UGL3"/>
    <mergeCell ref="UGN3:UGQ3"/>
    <mergeCell ref="UGS3:UGV3"/>
    <mergeCell ref="UGX3:UHA3"/>
    <mergeCell ref="UFE3:UFH3"/>
    <mergeCell ref="UFJ3:UFM3"/>
    <mergeCell ref="UFO3:UFR3"/>
    <mergeCell ref="UFT3:UFW3"/>
    <mergeCell ref="UFY3:UGB3"/>
    <mergeCell ref="UEF3:UEI3"/>
    <mergeCell ref="UEK3:UEN3"/>
    <mergeCell ref="UEP3:UES3"/>
    <mergeCell ref="UEU3:UEX3"/>
    <mergeCell ref="UEZ3:UFC3"/>
    <mergeCell ref="UDG3:UDJ3"/>
    <mergeCell ref="UDL3:UDO3"/>
    <mergeCell ref="UDQ3:UDT3"/>
    <mergeCell ref="UDV3:UDY3"/>
    <mergeCell ref="UEA3:UED3"/>
    <mergeCell ref="UCH3:UCK3"/>
    <mergeCell ref="UCM3:UCP3"/>
    <mergeCell ref="UCR3:UCU3"/>
    <mergeCell ref="UCW3:UCZ3"/>
    <mergeCell ref="UDB3:UDE3"/>
    <mergeCell ref="UBI3:UBL3"/>
    <mergeCell ref="UBN3:UBQ3"/>
    <mergeCell ref="UBS3:UBV3"/>
    <mergeCell ref="UBX3:UCA3"/>
    <mergeCell ref="UCC3:UCF3"/>
    <mergeCell ref="UAJ3:UAM3"/>
    <mergeCell ref="UAO3:UAR3"/>
    <mergeCell ref="UAT3:UAW3"/>
    <mergeCell ref="UAY3:UBB3"/>
    <mergeCell ref="UBD3:UBG3"/>
    <mergeCell ref="TZK3:TZN3"/>
    <mergeCell ref="TZP3:TZS3"/>
    <mergeCell ref="TZU3:TZX3"/>
    <mergeCell ref="TZZ3:UAC3"/>
    <mergeCell ref="UAE3:UAH3"/>
    <mergeCell ref="TYL3:TYO3"/>
    <mergeCell ref="TYQ3:TYT3"/>
    <mergeCell ref="TYV3:TYY3"/>
    <mergeCell ref="TZA3:TZD3"/>
    <mergeCell ref="TZF3:TZI3"/>
    <mergeCell ref="TXM3:TXP3"/>
    <mergeCell ref="TXR3:TXU3"/>
    <mergeCell ref="TXW3:TXZ3"/>
    <mergeCell ref="TYB3:TYE3"/>
    <mergeCell ref="TYG3:TYJ3"/>
    <mergeCell ref="TWN3:TWQ3"/>
    <mergeCell ref="TWS3:TWV3"/>
    <mergeCell ref="TWX3:TXA3"/>
    <mergeCell ref="TXC3:TXF3"/>
    <mergeCell ref="TXH3:TXK3"/>
    <mergeCell ref="TVO3:TVR3"/>
    <mergeCell ref="TVT3:TVW3"/>
    <mergeCell ref="TVY3:TWB3"/>
    <mergeCell ref="TWD3:TWG3"/>
    <mergeCell ref="TWI3:TWL3"/>
    <mergeCell ref="TUP3:TUS3"/>
    <mergeCell ref="TUU3:TUX3"/>
    <mergeCell ref="TUZ3:TVC3"/>
    <mergeCell ref="TVE3:TVH3"/>
    <mergeCell ref="TVJ3:TVM3"/>
    <mergeCell ref="TTQ3:TTT3"/>
    <mergeCell ref="TTV3:TTY3"/>
    <mergeCell ref="TUA3:TUD3"/>
    <mergeCell ref="TUF3:TUI3"/>
    <mergeCell ref="TUK3:TUN3"/>
    <mergeCell ref="TSR3:TSU3"/>
    <mergeCell ref="TSW3:TSZ3"/>
    <mergeCell ref="TTB3:TTE3"/>
    <mergeCell ref="TTG3:TTJ3"/>
    <mergeCell ref="TTL3:TTO3"/>
    <mergeCell ref="TRS3:TRV3"/>
    <mergeCell ref="TRX3:TSA3"/>
    <mergeCell ref="TSC3:TSF3"/>
    <mergeCell ref="TSH3:TSK3"/>
    <mergeCell ref="TSM3:TSP3"/>
    <mergeCell ref="TQT3:TQW3"/>
    <mergeCell ref="TQY3:TRB3"/>
    <mergeCell ref="TRD3:TRG3"/>
    <mergeCell ref="TRI3:TRL3"/>
    <mergeCell ref="TRN3:TRQ3"/>
    <mergeCell ref="TPU3:TPX3"/>
    <mergeCell ref="TPZ3:TQC3"/>
    <mergeCell ref="TQE3:TQH3"/>
    <mergeCell ref="TQJ3:TQM3"/>
    <mergeCell ref="TQO3:TQR3"/>
    <mergeCell ref="TOV3:TOY3"/>
    <mergeCell ref="TPA3:TPD3"/>
    <mergeCell ref="TPF3:TPI3"/>
    <mergeCell ref="TPK3:TPN3"/>
    <mergeCell ref="TPP3:TPS3"/>
    <mergeCell ref="TNW3:TNZ3"/>
    <mergeCell ref="TOB3:TOE3"/>
    <mergeCell ref="TOG3:TOJ3"/>
    <mergeCell ref="TOL3:TOO3"/>
    <mergeCell ref="TOQ3:TOT3"/>
    <mergeCell ref="TMX3:TNA3"/>
    <mergeCell ref="TNC3:TNF3"/>
    <mergeCell ref="TNH3:TNK3"/>
    <mergeCell ref="TNM3:TNP3"/>
    <mergeCell ref="TNR3:TNU3"/>
    <mergeCell ref="TLY3:TMB3"/>
    <mergeCell ref="TMD3:TMG3"/>
    <mergeCell ref="TMI3:TML3"/>
    <mergeCell ref="TMN3:TMQ3"/>
    <mergeCell ref="TMS3:TMV3"/>
    <mergeCell ref="TKZ3:TLC3"/>
    <mergeCell ref="TLE3:TLH3"/>
    <mergeCell ref="TLJ3:TLM3"/>
    <mergeCell ref="TLO3:TLR3"/>
    <mergeCell ref="TLT3:TLW3"/>
    <mergeCell ref="TKA3:TKD3"/>
    <mergeCell ref="TKF3:TKI3"/>
    <mergeCell ref="TKK3:TKN3"/>
    <mergeCell ref="TKP3:TKS3"/>
    <mergeCell ref="TKU3:TKX3"/>
    <mergeCell ref="TJB3:TJE3"/>
    <mergeCell ref="TJG3:TJJ3"/>
    <mergeCell ref="TJL3:TJO3"/>
    <mergeCell ref="TJQ3:TJT3"/>
    <mergeCell ref="TJV3:TJY3"/>
    <mergeCell ref="TIC3:TIF3"/>
    <mergeCell ref="TIH3:TIK3"/>
    <mergeCell ref="TIM3:TIP3"/>
    <mergeCell ref="TIR3:TIU3"/>
    <mergeCell ref="TIW3:TIZ3"/>
    <mergeCell ref="THD3:THG3"/>
    <mergeCell ref="THI3:THL3"/>
    <mergeCell ref="THN3:THQ3"/>
    <mergeCell ref="THS3:THV3"/>
    <mergeCell ref="THX3:TIA3"/>
    <mergeCell ref="TGE3:TGH3"/>
    <mergeCell ref="TGJ3:TGM3"/>
    <mergeCell ref="TGO3:TGR3"/>
    <mergeCell ref="TGT3:TGW3"/>
    <mergeCell ref="TGY3:THB3"/>
    <mergeCell ref="TFF3:TFI3"/>
    <mergeCell ref="TFK3:TFN3"/>
    <mergeCell ref="TFP3:TFS3"/>
    <mergeCell ref="TFU3:TFX3"/>
    <mergeCell ref="TFZ3:TGC3"/>
    <mergeCell ref="TEG3:TEJ3"/>
    <mergeCell ref="TEL3:TEO3"/>
    <mergeCell ref="TEQ3:TET3"/>
    <mergeCell ref="TEV3:TEY3"/>
    <mergeCell ref="TFA3:TFD3"/>
    <mergeCell ref="TDH3:TDK3"/>
    <mergeCell ref="TDM3:TDP3"/>
    <mergeCell ref="TDR3:TDU3"/>
    <mergeCell ref="TDW3:TDZ3"/>
    <mergeCell ref="TEB3:TEE3"/>
    <mergeCell ref="TCI3:TCL3"/>
    <mergeCell ref="TCN3:TCQ3"/>
    <mergeCell ref="TCS3:TCV3"/>
    <mergeCell ref="TCX3:TDA3"/>
    <mergeCell ref="TDC3:TDF3"/>
    <mergeCell ref="TBJ3:TBM3"/>
    <mergeCell ref="TBO3:TBR3"/>
    <mergeCell ref="TBT3:TBW3"/>
    <mergeCell ref="TBY3:TCB3"/>
    <mergeCell ref="TCD3:TCG3"/>
    <mergeCell ref="TAK3:TAN3"/>
    <mergeCell ref="TAP3:TAS3"/>
    <mergeCell ref="TAU3:TAX3"/>
    <mergeCell ref="TAZ3:TBC3"/>
    <mergeCell ref="TBE3:TBH3"/>
    <mergeCell ref="SZL3:SZO3"/>
    <mergeCell ref="SZQ3:SZT3"/>
    <mergeCell ref="SZV3:SZY3"/>
    <mergeCell ref="TAA3:TAD3"/>
    <mergeCell ref="TAF3:TAI3"/>
    <mergeCell ref="SYM3:SYP3"/>
    <mergeCell ref="SYR3:SYU3"/>
    <mergeCell ref="SYW3:SYZ3"/>
    <mergeCell ref="SZB3:SZE3"/>
    <mergeCell ref="SZG3:SZJ3"/>
    <mergeCell ref="SXN3:SXQ3"/>
    <mergeCell ref="SXS3:SXV3"/>
    <mergeCell ref="SXX3:SYA3"/>
    <mergeCell ref="SYC3:SYF3"/>
    <mergeCell ref="SYH3:SYK3"/>
    <mergeCell ref="SWO3:SWR3"/>
    <mergeCell ref="SWT3:SWW3"/>
    <mergeCell ref="SWY3:SXB3"/>
    <mergeCell ref="SXD3:SXG3"/>
    <mergeCell ref="SXI3:SXL3"/>
    <mergeCell ref="SVP3:SVS3"/>
    <mergeCell ref="SVU3:SVX3"/>
    <mergeCell ref="SVZ3:SWC3"/>
    <mergeCell ref="SWE3:SWH3"/>
    <mergeCell ref="SWJ3:SWM3"/>
    <mergeCell ref="SUQ3:SUT3"/>
    <mergeCell ref="SUV3:SUY3"/>
    <mergeCell ref="SVA3:SVD3"/>
    <mergeCell ref="SVF3:SVI3"/>
    <mergeCell ref="SVK3:SVN3"/>
    <mergeCell ref="STR3:STU3"/>
    <mergeCell ref="STW3:STZ3"/>
    <mergeCell ref="SUB3:SUE3"/>
    <mergeCell ref="SUG3:SUJ3"/>
    <mergeCell ref="SUL3:SUO3"/>
    <mergeCell ref="SSS3:SSV3"/>
    <mergeCell ref="SSX3:STA3"/>
    <mergeCell ref="STC3:STF3"/>
    <mergeCell ref="STH3:STK3"/>
    <mergeCell ref="STM3:STP3"/>
    <mergeCell ref="SRT3:SRW3"/>
    <mergeCell ref="SRY3:SSB3"/>
    <mergeCell ref="SSD3:SSG3"/>
    <mergeCell ref="SSI3:SSL3"/>
    <mergeCell ref="SSN3:SSQ3"/>
    <mergeCell ref="SQU3:SQX3"/>
    <mergeCell ref="SQZ3:SRC3"/>
    <mergeCell ref="SRE3:SRH3"/>
    <mergeCell ref="SRJ3:SRM3"/>
    <mergeCell ref="SRO3:SRR3"/>
    <mergeCell ref="SPV3:SPY3"/>
    <mergeCell ref="SQA3:SQD3"/>
    <mergeCell ref="SQF3:SQI3"/>
    <mergeCell ref="SQK3:SQN3"/>
    <mergeCell ref="SQP3:SQS3"/>
    <mergeCell ref="SOW3:SOZ3"/>
    <mergeCell ref="SPB3:SPE3"/>
    <mergeCell ref="SPG3:SPJ3"/>
    <mergeCell ref="SPL3:SPO3"/>
    <mergeCell ref="SPQ3:SPT3"/>
    <mergeCell ref="SNX3:SOA3"/>
    <mergeCell ref="SOC3:SOF3"/>
    <mergeCell ref="SOH3:SOK3"/>
    <mergeCell ref="SOM3:SOP3"/>
    <mergeCell ref="SOR3:SOU3"/>
    <mergeCell ref="SMY3:SNB3"/>
    <mergeCell ref="SND3:SNG3"/>
    <mergeCell ref="SNI3:SNL3"/>
    <mergeCell ref="SNN3:SNQ3"/>
    <mergeCell ref="SNS3:SNV3"/>
    <mergeCell ref="SLZ3:SMC3"/>
    <mergeCell ref="SME3:SMH3"/>
    <mergeCell ref="SMJ3:SMM3"/>
    <mergeCell ref="SMO3:SMR3"/>
    <mergeCell ref="SMT3:SMW3"/>
    <mergeCell ref="SLA3:SLD3"/>
    <mergeCell ref="SLF3:SLI3"/>
    <mergeCell ref="SLK3:SLN3"/>
    <mergeCell ref="SLP3:SLS3"/>
    <mergeCell ref="SLU3:SLX3"/>
    <mergeCell ref="SKB3:SKE3"/>
    <mergeCell ref="SKG3:SKJ3"/>
    <mergeCell ref="SKL3:SKO3"/>
    <mergeCell ref="SKQ3:SKT3"/>
    <mergeCell ref="SKV3:SKY3"/>
    <mergeCell ref="SJC3:SJF3"/>
    <mergeCell ref="SJH3:SJK3"/>
    <mergeCell ref="SJM3:SJP3"/>
    <mergeCell ref="SJR3:SJU3"/>
    <mergeCell ref="SJW3:SJZ3"/>
    <mergeCell ref="SID3:SIG3"/>
    <mergeCell ref="SII3:SIL3"/>
    <mergeCell ref="SIN3:SIQ3"/>
    <mergeCell ref="SIS3:SIV3"/>
    <mergeCell ref="SIX3:SJA3"/>
    <mergeCell ref="SHE3:SHH3"/>
    <mergeCell ref="SHJ3:SHM3"/>
    <mergeCell ref="SHO3:SHR3"/>
    <mergeCell ref="SHT3:SHW3"/>
    <mergeCell ref="SHY3:SIB3"/>
    <mergeCell ref="SGF3:SGI3"/>
    <mergeCell ref="SGK3:SGN3"/>
    <mergeCell ref="SGP3:SGS3"/>
    <mergeCell ref="SGU3:SGX3"/>
    <mergeCell ref="SGZ3:SHC3"/>
    <mergeCell ref="SFG3:SFJ3"/>
    <mergeCell ref="SFL3:SFO3"/>
    <mergeCell ref="SFQ3:SFT3"/>
    <mergeCell ref="SFV3:SFY3"/>
    <mergeCell ref="SGA3:SGD3"/>
    <mergeCell ref="SEH3:SEK3"/>
    <mergeCell ref="SEM3:SEP3"/>
    <mergeCell ref="SER3:SEU3"/>
    <mergeCell ref="SEW3:SEZ3"/>
    <mergeCell ref="SFB3:SFE3"/>
    <mergeCell ref="SDI3:SDL3"/>
    <mergeCell ref="SDN3:SDQ3"/>
    <mergeCell ref="SDS3:SDV3"/>
    <mergeCell ref="SDX3:SEA3"/>
    <mergeCell ref="SEC3:SEF3"/>
    <mergeCell ref="SCJ3:SCM3"/>
    <mergeCell ref="SCO3:SCR3"/>
    <mergeCell ref="SCT3:SCW3"/>
    <mergeCell ref="SCY3:SDB3"/>
    <mergeCell ref="SDD3:SDG3"/>
    <mergeCell ref="SBK3:SBN3"/>
    <mergeCell ref="SBP3:SBS3"/>
    <mergeCell ref="SBU3:SBX3"/>
    <mergeCell ref="SBZ3:SCC3"/>
    <mergeCell ref="SCE3:SCH3"/>
    <mergeCell ref="SAL3:SAO3"/>
    <mergeCell ref="SAQ3:SAT3"/>
    <mergeCell ref="SAV3:SAY3"/>
    <mergeCell ref="SBA3:SBD3"/>
    <mergeCell ref="SBF3:SBI3"/>
    <mergeCell ref="RZM3:RZP3"/>
    <mergeCell ref="RZR3:RZU3"/>
    <mergeCell ref="RZW3:RZZ3"/>
    <mergeCell ref="SAB3:SAE3"/>
    <mergeCell ref="SAG3:SAJ3"/>
    <mergeCell ref="RYN3:RYQ3"/>
    <mergeCell ref="RYS3:RYV3"/>
    <mergeCell ref="RYX3:RZA3"/>
    <mergeCell ref="RZC3:RZF3"/>
    <mergeCell ref="RZH3:RZK3"/>
    <mergeCell ref="RXO3:RXR3"/>
    <mergeCell ref="RXT3:RXW3"/>
    <mergeCell ref="RXY3:RYB3"/>
    <mergeCell ref="RYD3:RYG3"/>
    <mergeCell ref="RYI3:RYL3"/>
    <mergeCell ref="RWP3:RWS3"/>
    <mergeCell ref="RWU3:RWX3"/>
    <mergeCell ref="RWZ3:RXC3"/>
    <mergeCell ref="RXE3:RXH3"/>
    <mergeCell ref="RXJ3:RXM3"/>
    <mergeCell ref="RVQ3:RVT3"/>
    <mergeCell ref="RVV3:RVY3"/>
    <mergeCell ref="RWA3:RWD3"/>
    <mergeCell ref="RWF3:RWI3"/>
    <mergeCell ref="RWK3:RWN3"/>
    <mergeCell ref="RUR3:RUU3"/>
    <mergeCell ref="RUW3:RUZ3"/>
    <mergeCell ref="RVB3:RVE3"/>
    <mergeCell ref="RVG3:RVJ3"/>
    <mergeCell ref="RVL3:RVO3"/>
    <mergeCell ref="RTS3:RTV3"/>
    <mergeCell ref="RTX3:RUA3"/>
    <mergeCell ref="RUC3:RUF3"/>
    <mergeCell ref="RUH3:RUK3"/>
    <mergeCell ref="RUM3:RUP3"/>
    <mergeCell ref="RST3:RSW3"/>
    <mergeCell ref="RSY3:RTB3"/>
    <mergeCell ref="RTD3:RTG3"/>
    <mergeCell ref="RTI3:RTL3"/>
    <mergeCell ref="RTN3:RTQ3"/>
    <mergeCell ref="RRU3:RRX3"/>
    <mergeCell ref="RRZ3:RSC3"/>
    <mergeCell ref="RSE3:RSH3"/>
    <mergeCell ref="RSJ3:RSM3"/>
    <mergeCell ref="RSO3:RSR3"/>
    <mergeCell ref="RQV3:RQY3"/>
    <mergeCell ref="RRA3:RRD3"/>
    <mergeCell ref="RRF3:RRI3"/>
    <mergeCell ref="RRK3:RRN3"/>
    <mergeCell ref="RRP3:RRS3"/>
    <mergeCell ref="RPW3:RPZ3"/>
    <mergeCell ref="RQB3:RQE3"/>
    <mergeCell ref="RQG3:RQJ3"/>
    <mergeCell ref="RQL3:RQO3"/>
    <mergeCell ref="RQQ3:RQT3"/>
    <mergeCell ref="ROX3:RPA3"/>
    <mergeCell ref="RPC3:RPF3"/>
    <mergeCell ref="RPH3:RPK3"/>
    <mergeCell ref="RPM3:RPP3"/>
    <mergeCell ref="RPR3:RPU3"/>
    <mergeCell ref="RNY3:ROB3"/>
    <mergeCell ref="ROD3:ROG3"/>
    <mergeCell ref="ROI3:ROL3"/>
    <mergeCell ref="RON3:ROQ3"/>
    <mergeCell ref="ROS3:ROV3"/>
    <mergeCell ref="RMZ3:RNC3"/>
    <mergeCell ref="RNE3:RNH3"/>
    <mergeCell ref="RNJ3:RNM3"/>
    <mergeCell ref="RNO3:RNR3"/>
    <mergeCell ref="RNT3:RNW3"/>
    <mergeCell ref="RMA3:RMD3"/>
    <mergeCell ref="RMF3:RMI3"/>
    <mergeCell ref="RMK3:RMN3"/>
    <mergeCell ref="RMP3:RMS3"/>
    <mergeCell ref="RMU3:RMX3"/>
    <mergeCell ref="RLB3:RLE3"/>
    <mergeCell ref="RLG3:RLJ3"/>
    <mergeCell ref="RLL3:RLO3"/>
    <mergeCell ref="RLQ3:RLT3"/>
    <mergeCell ref="RLV3:RLY3"/>
    <mergeCell ref="RKC3:RKF3"/>
    <mergeCell ref="RKH3:RKK3"/>
    <mergeCell ref="RKM3:RKP3"/>
    <mergeCell ref="RKR3:RKU3"/>
    <mergeCell ref="RKW3:RKZ3"/>
    <mergeCell ref="RJD3:RJG3"/>
    <mergeCell ref="RJI3:RJL3"/>
    <mergeCell ref="RJN3:RJQ3"/>
    <mergeCell ref="RJS3:RJV3"/>
    <mergeCell ref="RJX3:RKA3"/>
    <mergeCell ref="RIE3:RIH3"/>
    <mergeCell ref="RIJ3:RIM3"/>
    <mergeCell ref="RIO3:RIR3"/>
    <mergeCell ref="RIT3:RIW3"/>
    <mergeCell ref="RIY3:RJB3"/>
    <mergeCell ref="RHF3:RHI3"/>
    <mergeCell ref="RHK3:RHN3"/>
    <mergeCell ref="RHP3:RHS3"/>
    <mergeCell ref="RHU3:RHX3"/>
    <mergeCell ref="RHZ3:RIC3"/>
    <mergeCell ref="RGG3:RGJ3"/>
    <mergeCell ref="RGL3:RGO3"/>
    <mergeCell ref="RGQ3:RGT3"/>
    <mergeCell ref="RGV3:RGY3"/>
    <mergeCell ref="RHA3:RHD3"/>
    <mergeCell ref="RFH3:RFK3"/>
    <mergeCell ref="RFM3:RFP3"/>
    <mergeCell ref="RFR3:RFU3"/>
    <mergeCell ref="RFW3:RFZ3"/>
    <mergeCell ref="RGB3:RGE3"/>
    <mergeCell ref="REI3:REL3"/>
    <mergeCell ref="REN3:REQ3"/>
    <mergeCell ref="RES3:REV3"/>
    <mergeCell ref="REX3:RFA3"/>
    <mergeCell ref="RFC3:RFF3"/>
    <mergeCell ref="RDJ3:RDM3"/>
    <mergeCell ref="RDO3:RDR3"/>
    <mergeCell ref="RDT3:RDW3"/>
    <mergeCell ref="RDY3:REB3"/>
    <mergeCell ref="RED3:REG3"/>
    <mergeCell ref="RCK3:RCN3"/>
    <mergeCell ref="RCP3:RCS3"/>
    <mergeCell ref="RCU3:RCX3"/>
    <mergeCell ref="RCZ3:RDC3"/>
    <mergeCell ref="RDE3:RDH3"/>
    <mergeCell ref="RBL3:RBO3"/>
    <mergeCell ref="RBQ3:RBT3"/>
    <mergeCell ref="RBV3:RBY3"/>
    <mergeCell ref="RCA3:RCD3"/>
    <mergeCell ref="RCF3:RCI3"/>
    <mergeCell ref="RAM3:RAP3"/>
    <mergeCell ref="RAR3:RAU3"/>
    <mergeCell ref="RAW3:RAZ3"/>
    <mergeCell ref="RBB3:RBE3"/>
    <mergeCell ref="RBG3:RBJ3"/>
    <mergeCell ref="QZN3:QZQ3"/>
    <mergeCell ref="QZS3:QZV3"/>
    <mergeCell ref="QZX3:RAA3"/>
    <mergeCell ref="RAC3:RAF3"/>
    <mergeCell ref="RAH3:RAK3"/>
    <mergeCell ref="QYO3:QYR3"/>
    <mergeCell ref="QYT3:QYW3"/>
    <mergeCell ref="QYY3:QZB3"/>
    <mergeCell ref="QZD3:QZG3"/>
    <mergeCell ref="QZI3:QZL3"/>
    <mergeCell ref="QXP3:QXS3"/>
    <mergeCell ref="QXU3:QXX3"/>
    <mergeCell ref="QXZ3:QYC3"/>
    <mergeCell ref="QYE3:QYH3"/>
    <mergeCell ref="QYJ3:QYM3"/>
    <mergeCell ref="QWQ3:QWT3"/>
    <mergeCell ref="QWV3:QWY3"/>
    <mergeCell ref="QXA3:QXD3"/>
    <mergeCell ref="QXF3:QXI3"/>
    <mergeCell ref="QXK3:QXN3"/>
    <mergeCell ref="QVR3:QVU3"/>
    <mergeCell ref="QVW3:QVZ3"/>
    <mergeCell ref="QWB3:QWE3"/>
    <mergeCell ref="QWG3:QWJ3"/>
    <mergeCell ref="QWL3:QWO3"/>
    <mergeCell ref="QUS3:QUV3"/>
    <mergeCell ref="QUX3:QVA3"/>
    <mergeCell ref="QVC3:QVF3"/>
    <mergeCell ref="QVH3:QVK3"/>
    <mergeCell ref="QVM3:QVP3"/>
    <mergeCell ref="QTT3:QTW3"/>
    <mergeCell ref="QTY3:QUB3"/>
    <mergeCell ref="QUD3:QUG3"/>
    <mergeCell ref="QUI3:QUL3"/>
    <mergeCell ref="QUN3:QUQ3"/>
    <mergeCell ref="QSU3:QSX3"/>
    <mergeCell ref="QSZ3:QTC3"/>
    <mergeCell ref="QTE3:QTH3"/>
    <mergeCell ref="QTJ3:QTM3"/>
    <mergeCell ref="QTO3:QTR3"/>
    <mergeCell ref="QRV3:QRY3"/>
    <mergeCell ref="QSA3:QSD3"/>
    <mergeCell ref="QSF3:QSI3"/>
    <mergeCell ref="QSK3:QSN3"/>
    <mergeCell ref="QSP3:QSS3"/>
    <mergeCell ref="QQW3:QQZ3"/>
    <mergeCell ref="QRB3:QRE3"/>
    <mergeCell ref="QRG3:QRJ3"/>
    <mergeCell ref="QRL3:QRO3"/>
    <mergeCell ref="QRQ3:QRT3"/>
    <mergeCell ref="QPX3:QQA3"/>
    <mergeCell ref="QQC3:QQF3"/>
    <mergeCell ref="QQH3:QQK3"/>
    <mergeCell ref="QQM3:QQP3"/>
    <mergeCell ref="QQR3:QQU3"/>
    <mergeCell ref="QOY3:QPB3"/>
    <mergeCell ref="QPD3:QPG3"/>
    <mergeCell ref="QPI3:QPL3"/>
    <mergeCell ref="QPN3:QPQ3"/>
    <mergeCell ref="QPS3:QPV3"/>
    <mergeCell ref="QNZ3:QOC3"/>
    <mergeCell ref="QOE3:QOH3"/>
    <mergeCell ref="QOJ3:QOM3"/>
    <mergeCell ref="QOO3:QOR3"/>
    <mergeCell ref="QOT3:QOW3"/>
    <mergeCell ref="QNA3:QND3"/>
    <mergeCell ref="QNF3:QNI3"/>
    <mergeCell ref="QNK3:QNN3"/>
    <mergeCell ref="QNP3:QNS3"/>
    <mergeCell ref="QNU3:QNX3"/>
    <mergeCell ref="QMB3:QME3"/>
    <mergeCell ref="QMG3:QMJ3"/>
    <mergeCell ref="QML3:QMO3"/>
    <mergeCell ref="QMQ3:QMT3"/>
    <mergeCell ref="QMV3:QMY3"/>
    <mergeCell ref="QLC3:QLF3"/>
    <mergeCell ref="QLH3:QLK3"/>
    <mergeCell ref="QLM3:QLP3"/>
    <mergeCell ref="QLR3:QLU3"/>
    <mergeCell ref="QLW3:QLZ3"/>
    <mergeCell ref="QKD3:QKG3"/>
    <mergeCell ref="QKI3:QKL3"/>
    <mergeCell ref="QKN3:QKQ3"/>
    <mergeCell ref="QKS3:QKV3"/>
    <mergeCell ref="QKX3:QLA3"/>
    <mergeCell ref="QJE3:QJH3"/>
    <mergeCell ref="QJJ3:QJM3"/>
    <mergeCell ref="QJO3:QJR3"/>
    <mergeCell ref="QJT3:QJW3"/>
    <mergeCell ref="QJY3:QKB3"/>
    <mergeCell ref="QIF3:QII3"/>
    <mergeCell ref="QIK3:QIN3"/>
    <mergeCell ref="QIP3:QIS3"/>
    <mergeCell ref="QIU3:QIX3"/>
    <mergeCell ref="QIZ3:QJC3"/>
    <mergeCell ref="QHG3:QHJ3"/>
    <mergeCell ref="QHL3:QHO3"/>
    <mergeCell ref="QHQ3:QHT3"/>
    <mergeCell ref="QHV3:QHY3"/>
    <mergeCell ref="QIA3:QID3"/>
    <mergeCell ref="QGH3:QGK3"/>
    <mergeCell ref="QGM3:QGP3"/>
    <mergeCell ref="QGR3:QGU3"/>
    <mergeCell ref="QGW3:QGZ3"/>
    <mergeCell ref="QHB3:QHE3"/>
    <mergeCell ref="QFI3:QFL3"/>
    <mergeCell ref="QFN3:QFQ3"/>
    <mergeCell ref="QFS3:QFV3"/>
    <mergeCell ref="QFX3:QGA3"/>
    <mergeCell ref="QGC3:QGF3"/>
    <mergeCell ref="QEJ3:QEM3"/>
    <mergeCell ref="QEO3:QER3"/>
    <mergeCell ref="QET3:QEW3"/>
    <mergeCell ref="QEY3:QFB3"/>
    <mergeCell ref="QFD3:QFG3"/>
    <mergeCell ref="QDK3:QDN3"/>
    <mergeCell ref="QDP3:QDS3"/>
    <mergeCell ref="QDU3:QDX3"/>
    <mergeCell ref="QDZ3:QEC3"/>
    <mergeCell ref="QEE3:QEH3"/>
    <mergeCell ref="QCL3:QCO3"/>
    <mergeCell ref="QCQ3:QCT3"/>
    <mergeCell ref="QCV3:QCY3"/>
    <mergeCell ref="QDA3:QDD3"/>
    <mergeCell ref="QDF3:QDI3"/>
    <mergeCell ref="QBM3:QBP3"/>
    <mergeCell ref="QBR3:QBU3"/>
    <mergeCell ref="QBW3:QBZ3"/>
    <mergeCell ref="QCB3:QCE3"/>
    <mergeCell ref="QCG3:QCJ3"/>
    <mergeCell ref="QAN3:QAQ3"/>
    <mergeCell ref="QAS3:QAV3"/>
    <mergeCell ref="QAX3:QBA3"/>
    <mergeCell ref="QBC3:QBF3"/>
    <mergeCell ref="QBH3:QBK3"/>
    <mergeCell ref="PZO3:PZR3"/>
    <mergeCell ref="PZT3:PZW3"/>
    <mergeCell ref="PZY3:QAB3"/>
    <mergeCell ref="QAD3:QAG3"/>
    <mergeCell ref="QAI3:QAL3"/>
    <mergeCell ref="PYP3:PYS3"/>
    <mergeCell ref="PYU3:PYX3"/>
    <mergeCell ref="PYZ3:PZC3"/>
    <mergeCell ref="PZE3:PZH3"/>
    <mergeCell ref="PZJ3:PZM3"/>
    <mergeCell ref="PXQ3:PXT3"/>
    <mergeCell ref="PXV3:PXY3"/>
    <mergeCell ref="PYA3:PYD3"/>
    <mergeCell ref="PYF3:PYI3"/>
    <mergeCell ref="PYK3:PYN3"/>
    <mergeCell ref="PWR3:PWU3"/>
    <mergeCell ref="PWW3:PWZ3"/>
    <mergeCell ref="PXB3:PXE3"/>
    <mergeCell ref="PXG3:PXJ3"/>
    <mergeCell ref="PXL3:PXO3"/>
    <mergeCell ref="PVS3:PVV3"/>
    <mergeCell ref="PVX3:PWA3"/>
    <mergeCell ref="PWC3:PWF3"/>
    <mergeCell ref="PWH3:PWK3"/>
    <mergeCell ref="PWM3:PWP3"/>
    <mergeCell ref="PUT3:PUW3"/>
    <mergeCell ref="PUY3:PVB3"/>
    <mergeCell ref="PVD3:PVG3"/>
    <mergeCell ref="PVI3:PVL3"/>
    <mergeCell ref="PVN3:PVQ3"/>
    <mergeCell ref="PTU3:PTX3"/>
    <mergeCell ref="PTZ3:PUC3"/>
    <mergeCell ref="PUE3:PUH3"/>
    <mergeCell ref="PUJ3:PUM3"/>
    <mergeCell ref="PUO3:PUR3"/>
    <mergeCell ref="PSV3:PSY3"/>
    <mergeCell ref="PTA3:PTD3"/>
    <mergeCell ref="PTF3:PTI3"/>
    <mergeCell ref="PTK3:PTN3"/>
    <mergeCell ref="PTP3:PTS3"/>
    <mergeCell ref="PRW3:PRZ3"/>
    <mergeCell ref="PSB3:PSE3"/>
    <mergeCell ref="PSG3:PSJ3"/>
    <mergeCell ref="PSL3:PSO3"/>
    <mergeCell ref="PSQ3:PST3"/>
    <mergeCell ref="PQX3:PRA3"/>
    <mergeCell ref="PRC3:PRF3"/>
    <mergeCell ref="PRH3:PRK3"/>
    <mergeCell ref="PRM3:PRP3"/>
    <mergeCell ref="PRR3:PRU3"/>
    <mergeCell ref="PPY3:PQB3"/>
    <mergeCell ref="PQD3:PQG3"/>
    <mergeCell ref="PQI3:PQL3"/>
    <mergeCell ref="PQN3:PQQ3"/>
    <mergeCell ref="PQS3:PQV3"/>
    <mergeCell ref="POZ3:PPC3"/>
    <mergeCell ref="PPE3:PPH3"/>
    <mergeCell ref="PPJ3:PPM3"/>
    <mergeCell ref="PPO3:PPR3"/>
    <mergeCell ref="PPT3:PPW3"/>
    <mergeCell ref="POA3:POD3"/>
    <mergeCell ref="POF3:POI3"/>
    <mergeCell ref="POK3:PON3"/>
    <mergeCell ref="POP3:POS3"/>
    <mergeCell ref="POU3:POX3"/>
    <mergeCell ref="PNB3:PNE3"/>
    <mergeCell ref="PNG3:PNJ3"/>
    <mergeCell ref="PNL3:PNO3"/>
    <mergeCell ref="PNQ3:PNT3"/>
    <mergeCell ref="PNV3:PNY3"/>
    <mergeCell ref="PMC3:PMF3"/>
    <mergeCell ref="PMH3:PMK3"/>
    <mergeCell ref="PMM3:PMP3"/>
    <mergeCell ref="PMR3:PMU3"/>
    <mergeCell ref="PMW3:PMZ3"/>
    <mergeCell ref="PLD3:PLG3"/>
    <mergeCell ref="PLI3:PLL3"/>
    <mergeCell ref="PLN3:PLQ3"/>
    <mergeCell ref="PLS3:PLV3"/>
    <mergeCell ref="PLX3:PMA3"/>
    <mergeCell ref="PKE3:PKH3"/>
    <mergeCell ref="PKJ3:PKM3"/>
    <mergeCell ref="PKO3:PKR3"/>
    <mergeCell ref="PKT3:PKW3"/>
    <mergeCell ref="PKY3:PLB3"/>
    <mergeCell ref="PJF3:PJI3"/>
    <mergeCell ref="PJK3:PJN3"/>
    <mergeCell ref="PJP3:PJS3"/>
    <mergeCell ref="PJU3:PJX3"/>
    <mergeCell ref="PJZ3:PKC3"/>
    <mergeCell ref="PIG3:PIJ3"/>
    <mergeCell ref="PIL3:PIO3"/>
    <mergeCell ref="PIQ3:PIT3"/>
    <mergeCell ref="PIV3:PIY3"/>
    <mergeCell ref="PJA3:PJD3"/>
    <mergeCell ref="PHH3:PHK3"/>
    <mergeCell ref="PHM3:PHP3"/>
    <mergeCell ref="PHR3:PHU3"/>
    <mergeCell ref="PHW3:PHZ3"/>
    <mergeCell ref="PIB3:PIE3"/>
    <mergeCell ref="PGI3:PGL3"/>
    <mergeCell ref="PGN3:PGQ3"/>
    <mergeCell ref="PGS3:PGV3"/>
    <mergeCell ref="PGX3:PHA3"/>
    <mergeCell ref="PHC3:PHF3"/>
    <mergeCell ref="PFJ3:PFM3"/>
    <mergeCell ref="PFO3:PFR3"/>
    <mergeCell ref="PFT3:PFW3"/>
    <mergeCell ref="PFY3:PGB3"/>
    <mergeCell ref="PGD3:PGG3"/>
    <mergeCell ref="PEK3:PEN3"/>
    <mergeCell ref="PEP3:PES3"/>
    <mergeCell ref="PEU3:PEX3"/>
    <mergeCell ref="PEZ3:PFC3"/>
    <mergeCell ref="PFE3:PFH3"/>
    <mergeCell ref="PDL3:PDO3"/>
    <mergeCell ref="PDQ3:PDT3"/>
    <mergeCell ref="PDV3:PDY3"/>
    <mergeCell ref="PEA3:PED3"/>
    <mergeCell ref="PEF3:PEI3"/>
    <mergeCell ref="PCM3:PCP3"/>
    <mergeCell ref="PCR3:PCU3"/>
    <mergeCell ref="PCW3:PCZ3"/>
    <mergeCell ref="PDB3:PDE3"/>
    <mergeCell ref="PDG3:PDJ3"/>
    <mergeCell ref="PBN3:PBQ3"/>
    <mergeCell ref="PBS3:PBV3"/>
    <mergeCell ref="PBX3:PCA3"/>
    <mergeCell ref="PCC3:PCF3"/>
    <mergeCell ref="PCH3:PCK3"/>
    <mergeCell ref="PAO3:PAR3"/>
    <mergeCell ref="PAT3:PAW3"/>
    <mergeCell ref="PAY3:PBB3"/>
    <mergeCell ref="PBD3:PBG3"/>
    <mergeCell ref="PBI3:PBL3"/>
    <mergeCell ref="OZP3:OZS3"/>
    <mergeCell ref="OZU3:OZX3"/>
    <mergeCell ref="OZZ3:PAC3"/>
    <mergeCell ref="PAE3:PAH3"/>
    <mergeCell ref="PAJ3:PAM3"/>
    <mergeCell ref="OYQ3:OYT3"/>
    <mergeCell ref="OYV3:OYY3"/>
    <mergeCell ref="OZA3:OZD3"/>
    <mergeCell ref="OZF3:OZI3"/>
    <mergeCell ref="OZK3:OZN3"/>
    <mergeCell ref="OXR3:OXU3"/>
    <mergeCell ref="OXW3:OXZ3"/>
    <mergeCell ref="OYB3:OYE3"/>
    <mergeCell ref="OYG3:OYJ3"/>
    <mergeCell ref="OYL3:OYO3"/>
    <mergeCell ref="OWS3:OWV3"/>
    <mergeCell ref="OWX3:OXA3"/>
    <mergeCell ref="OXC3:OXF3"/>
    <mergeCell ref="OXH3:OXK3"/>
    <mergeCell ref="OXM3:OXP3"/>
    <mergeCell ref="OVT3:OVW3"/>
    <mergeCell ref="OVY3:OWB3"/>
    <mergeCell ref="OWD3:OWG3"/>
    <mergeCell ref="OWI3:OWL3"/>
    <mergeCell ref="OWN3:OWQ3"/>
    <mergeCell ref="OUU3:OUX3"/>
    <mergeCell ref="OUZ3:OVC3"/>
    <mergeCell ref="OVE3:OVH3"/>
    <mergeCell ref="OVJ3:OVM3"/>
    <mergeCell ref="OVO3:OVR3"/>
    <mergeCell ref="OTV3:OTY3"/>
    <mergeCell ref="OUA3:OUD3"/>
    <mergeCell ref="OUF3:OUI3"/>
    <mergeCell ref="OUK3:OUN3"/>
    <mergeCell ref="OUP3:OUS3"/>
    <mergeCell ref="OSW3:OSZ3"/>
    <mergeCell ref="OTB3:OTE3"/>
    <mergeCell ref="OTG3:OTJ3"/>
    <mergeCell ref="OTL3:OTO3"/>
    <mergeCell ref="OTQ3:OTT3"/>
    <mergeCell ref="ORX3:OSA3"/>
    <mergeCell ref="OSC3:OSF3"/>
    <mergeCell ref="OSH3:OSK3"/>
    <mergeCell ref="OSM3:OSP3"/>
    <mergeCell ref="OSR3:OSU3"/>
    <mergeCell ref="OQY3:ORB3"/>
    <mergeCell ref="ORD3:ORG3"/>
    <mergeCell ref="ORI3:ORL3"/>
    <mergeCell ref="ORN3:ORQ3"/>
    <mergeCell ref="ORS3:ORV3"/>
    <mergeCell ref="OPZ3:OQC3"/>
    <mergeCell ref="OQE3:OQH3"/>
    <mergeCell ref="OQJ3:OQM3"/>
    <mergeCell ref="OQO3:OQR3"/>
    <mergeCell ref="OQT3:OQW3"/>
    <mergeCell ref="OPA3:OPD3"/>
    <mergeCell ref="OPF3:OPI3"/>
    <mergeCell ref="OPK3:OPN3"/>
    <mergeCell ref="OPP3:OPS3"/>
    <mergeCell ref="OPU3:OPX3"/>
    <mergeCell ref="OOB3:OOE3"/>
    <mergeCell ref="OOG3:OOJ3"/>
    <mergeCell ref="OOL3:OOO3"/>
    <mergeCell ref="OOQ3:OOT3"/>
    <mergeCell ref="OOV3:OOY3"/>
    <mergeCell ref="ONC3:ONF3"/>
    <mergeCell ref="ONH3:ONK3"/>
    <mergeCell ref="ONM3:ONP3"/>
    <mergeCell ref="ONR3:ONU3"/>
    <mergeCell ref="ONW3:ONZ3"/>
    <mergeCell ref="OMD3:OMG3"/>
    <mergeCell ref="OMI3:OML3"/>
    <mergeCell ref="OMN3:OMQ3"/>
    <mergeCell ref="OMS3:OMV3"/>
    <mergeCell ref="OMX3:ONA3"/>
    <mergeCell ref="OLE3:OLH3"/>
    <mergeCell ref="OLJ3:OLM3"/>
    <mergeCell ref="OLO3:OLR3"/>
    <mergeCell ref="OLT3:OLW3"/>
    <mergeCell ref="OLY3:OMB3"/>
    <mergeCell ref="OKF3:OKI3"/>
    <mergeCell ref="OKK3:OKN3"/>
    <mergeCell ref="OKP3:OKS3"/>
    <mergeCell ref="OKU3:OKX3"/>
    <mergeCell ref="OKZ3:OLC3"/>
    <mergeCell ref="OJG3:OJJ3"/>
    <mergeCell ref="OJL3:OJO3"/>
    <mergeCell ref="OJQ3:OJT3"/>
    <mergeCell ref="OJV3:OJY3"/>
    <mergeCell ref="OKA3:OKD3"/>
    <mergeCell ref="OIH3:OIK3"/>
    <mergeCell ref="OIM3:OIP3"/>
    <mergeCell ref="OIR3:OIU3"/>
    <mergeCell ref="OIW3:OIZ3"/>
    <mergeCell ref="OJB3:OJE3"/>
    <mergeCell ref="OHI3:OHL3"/>
    <mergeCell ref="OHN3:OHQ3"/>
    <mergeCell ref="OHS3:OHV3"/>
    <mergeCell ref="OHX3:OIA3"/>
    <mergeCell ref="OIC3:OIF3"/>
    <mergeCell ref="OGJ3:OGM3"/>
    <mergeCell ref="OGO3:OGR3"/>
    <mergeCell ref="OGT3:OGW3"/>
    <mergeCell ref="OGY3:OHB3"/>
    <mergeCell ref="OHD3:OHG3"/>
    <mergeCell ref="OFK3:OFN3"/>
    <mergeCell ref="OFP3:OFS3"/>
    <mergeCell ref="OFU3:OFX3"/>
    <mergeCell ref="OFZ3:OGC3"/>
    <mergeCell ref="OGE3:OGH3"/>
    <mergeCell ref="OEL3:OEO3"/>
    <mergeCell ref="OEQ3:OET3"/>
    <mergeCell ref="OEV3:OEY3"/>
    <mergeCell ref="OFA3:OFD3"/>
    <mergeCell ref="OFF3:OFI3"/>
    <mergeCell ref="ODM3:ODP3"/>
    <mergeCell ref="ODR3:ODU3"/>
    <mergeCell ref="ODW3:ODZ3"/>
    <mergeCell ref="OEB3:OEE3"/>
    <mergeCell ref="OEG3:OEJ3"/>
    <mergeCell ref="OCN3:OCQ3"/>
    <mergeCell ref="OCS3:OCV3"/>
    <mergeCell ref="OCX3:ODA3"/>
    <mergeCell ref="ODC3:ODF3"/>
    <mergeCell ref="ODH3:ODK3"/>
    <mergeCell ref="OBO3:OBR3"/>
    <mergeCell ref="OBT3:OBW3"/>
    <mergeCell ref="OBY3:OCB3"/>
    <mergeCell ref="OCD3:OCG3"/>
    <mergeCell ref="OCI3:OCL3"/>
    <mergeCell ref="OAP3:OAS3"/>
    <mergeCell ref="OAU3:OAX3"/>
    <mergeCell ref="OAZ3:OBC3"/>
    <mergeCell ref="OBE3:OBH3"/>
    <mergeCell ref="OBJ3:OBM3"/>
    <mergeCell ref="NZQ3:NZT3"/>
    <mergeCell ref="NZV3:NZY3"/>
    <mergeCell ref="OAA3:OAD3"/>
    <mergeCell ref="OAF3:OAI3"/>
    <mergeCell ref="OAK3:OAN3"/>
    <mergeCell ref="NYR3:NYU3"/>
    <mergeCell ref="NYW3:NYZ3"/>
    <mergeCell ref="NZB3:NZE3"/>
    <mergeCell ref="NZG3:NZJ3"/>
    <mergeCell ref="NZL3:NZO3"/>
    <mergeCell ref="NXS3:NXV3"/>
    <mergeCell ref="NXX3:NYA3"/>
    <mergeCell ref="NYC3:NYF3"/>
    <mergeCell ref="NYH3:NYK3"/>
    <mergeCell ref="NYM3:NYP3"/>
    <mergeCell ref="NWT3:NWW3"/>
    <mergeCell ref="NWY3:NXB3"/>
    <mergeCell ref="NXD3:NXG3"/>
    <mergeCell ref="NXI3:NXL3"/>
    <mergeCell ref="NXN3:NXQ3"/>
    <mergeCell ref="NVU3:NVX3"/>
    <mergeCell ref="NVZ3:NWC3"/>
    <mergeCell ref="NWE3:NWH3"/>
    <mergeCell ref="NWJ3:NWM3"/>
    <mergeCell ref="NWO3:NWR3"/>
    <mergeCell ref="NUV3:NUY3"/>
    <mergeCell ref="NVA3:NVD3"/>
    <mergeCell ref="NVF3:NVI3"/>
    <mergeCell ref="NVK3:NVN3"/>
    <mergeCell ref="NVP3:NVS3"/>
    <mergeCell ref="NTW3:NTZ3"/>
    <mergeCell ref="NUB3:NUE3"/>
    <mergeCell ref="NUG3:NUJ3"/>
    <mergeCell ref="NUL3:NUO3"/>
    <mergeCell ref="NUQ3:NUT3"/>
    <mergeCell ref="NSX3:NTA3"/>
    <mergeCell ref="NTC3:NTF3"/>
    <mergeCell ref="NTH3:NTK3"/>
    <mergeCell ref="NTM3:NTP3"/>
    <mergeCell ref="NTR3:NTU3"/>
    <mergeCell ref="NRY3:NSB3"/>
    <mergeCell ref="NSD3:NSG3"/>
    <mergeCell ref="NSI3:NSL3"/>
    <mergeCell ref="NSN3:NSQ3"/>
    <mergeCell ref="NSS3:NSV3"/>
    <mergeCell ref="NQZ3:NRC3"/>
    <mergeCell ref="NRE3:NRH3"/>
    <mergeCell ref="NRJ3:NRM3"/>
    <mergeCell ref="NRO3:NRR3"/>
    <mergeCell ref="NRT3:NRW3"/>
    <mergeCell ref="NQA3:NQD3"/>
    <mergeCell ref="NQF3:NQI3"/>
    <mergeCell ref="NQK3:NQN3"/>
    <mergeCell ref="NQP3:NQS3"/>
    <mergeCell ref="NQU3:NQX3"/>
    <mergeCell ref="NPB3:NPE3"/>
    <mergeCell ref="NPG3:NPJ3"/>
    <mergeCell ref="NPL3:NPO3"/>
    <mergeCell ref="NPQ3:NPT3"/>
    <mergeCell ref="NPV3:NPY3"/>
    <mergeCell ref="NOC3:NOF3"/>
    <mergeCell ref="NOH3:NOK3"/>
    <mergeCell ref="NOM3:NOP3"/>
    <mergeCell ref="NOR3:NOU3"/>
    <mergeCell ref="NOW3:NOZ3"/>
    <mergeCell ref="NND3:NNG3"/>
    <mergeCell ref="NNI3:NNL3"/>
    <mergeCell ref="NNN3:NNQ3"/>
    <mergeCell ref="NNS3:NNV3"/>
    <mergeCell ref="NNX3:NOA3"/>
    <mergeCell ref="NME3:NMH3"/>
    <mergeCell ref="NMJ3:NMM3"/>
    <mergeCell ref="NMO3:NMR3"/>
    <mergeCell ref="NMT3:NMW3"/>
    <mergeCell ref="NMY3:NNB3"/>
    <mergeCell ref="NLF3:NLI3"/>
    <mergeCell ref="NLK3:NLN3"/>
    <mergeCell ref="NLP3:NLS3"/>
    <mergeCell ref="NLU3:NLX3"/>
    <mergeCell ref="NLZ3:NMC3"/>
    <mergeCell ref="NKG3:NKJ3"/>
    <mergeCell ref="NKL3:NKO3"/>
    <mergeCell ref="NKQ3:NKT3"/>
    <mergeCell ref="NKV3:NKY3"/>
    <mergeCell ref="NLA3:NLD3"/>
    <mergeCell ref="NJH3:NJK3"/>
    <mergeCell ref="NJM3:NJP3"/>
    <mergeCell ref="NJR3:NJU3"/>
    <mergeCell ref="NJW3:NJZ3"/>
    <mergeCell ref="NKB3:NKE3"/>
    <mergeCell ref="NII3:NIL3"/>
    <mergeCell ref="NIN3:NIQ3"/>
    <mergeCell ref="NIS3:NIV3"/>
    <mergeCell ref="NIX3:NJA3"/>
    <mergeCell ref="NJC3:NJF3"/>
    <mergeCell ref="NHJ3:NHM3"/>
    <mergeCell ref="NHO3:NHR3"/>
    <mergeCell ref="NHT3:NHW3"/>
    <mergeCell ref="NHY3:NIB3"/>
    <mergeCell ref="NID3:NIG3"/>
    <mergeCell ref="NGK3:NGN3"/>
    <mergeCell ref="NGP3:NGS3"/>
    <mergeCell ref="NGU3:NGX3"/>
    <mergeCell ref="NGZ3:NHC3"/>
    <mergeCell ref="NHE3:NHH3"/>
    <mergeCell ref="NFL3:NFO3"/>
    <mergeCell ref="NFQ3:NFT3"/>
    <mergeCell ref="NFV3:NFY3"/>
    <mergeCell ref="NGA3:NGD3"/>
    <mergeCell ref="NGF3:NGI3"/>
    <mergeCell ref="NEM3:NEP3"/>
    <mergeCell ref="NER3:NEU3"/>
    <mergeCell ref="NEW3:NEZ3"/>
    <mergeCell ref="NFB3:NFE3"/>
    <mergeCell ref="NFG3:NFJ3"/>
    <mergeCell ref="NDN3:NDQ3"/>
    <mergeCell ref="NDS3:NDV3"/>
    <mergeCell ref="NDX3:NEA3"/>
    <mergeCell ref="NEC3:NEF3"/>
    <mergeCell ref="NEH3:NEK3"/>
    <mergeCell ref="NCO3:NCR3"/>
    <mergeCell ref="NCT3:NCW3"/>
    <mergeCell ref="NCY3:NDB3"/>
    <mergeCell ref="NDD3:NDG3"/>
    <mergeCell ref="NDI3:NDL3"/>
    <mergeCell ref="NBP3:NBS3"/>
    <mergeCell ref="NBU3:NBX3"/>
    <mergeCell ref="NBZ3:NCC3"/>
    <mergeCell ref="NCE3:NCH3"/>
    <mergeCell ref="NCJ3:NCM3"/>
    <mergeCell ref="NAQ3:NAT3"/>
    <mergeCell ref="NAV3:NAY3"/>
    <mergeCell ref="NBA3:NBD3"/>
    <mergeCell ref="NBF3:NBI3"/>
    <mergeCell ref="NBK3:NBN3"/>
    <mergeCell ref="MZR3:MZU3"/>
    <mergeCell ref="MZW3:MZZ3"/>
    <mergeCell ref="NAB3:NAE3"/>
    <mergeCell ref="NAG3:NAJ3"/>
    <mergeCell ref="NAL3:NAO3"/>
    <mergeCell ref="MYS3:MYV3"/>
    <mergeCell ref="MYX3:MZA3"/>
    <mergeCell ref="MZC3:MZF3"/>
    <mergeCell ref="MZH3:MZK3"/>
    <mergeCell ref="MZM3:MZP3"/>
    <mergeCell ref="MXT3:MXW3"/>
    <mergeCell ref="MXY3:MYB3"/>
    <mergeCell ref="MYD3:MYG3"/>
    <mergeCell ref="MYI3:MYL3"/>
    <mergeCell ref="MYN3:MYQ3"/>
    <mergeCell ref="MWU3:MWX3"/>
    <mergeCell ref="MWZ3:MXC3"/>
    <mergeCell ref="MXE3:MXH3"/>
    <mergeCell ref="MXJ3:MXM3"/>
    <mergeCell ref="MXO3:MXR3"/>
    <mergeCell ref="MVV3:MVY3"/>
    <mergeCell ref="MWA3:MWD3"/>
    <mergeCell ref="MWF3:MWI3"/>
    <mergeCell ref="MWK3:MWN3"/>
    <mergeCell ref="MWP3:MWS3"/>
    <mergeCell ref="MUW3:MUZ3"/>
    <mergeCell ref="MVB3:MVE3"/>
    <mergeCell ref="MVG3:MVJ3"/>
    <mergeCell ref="MVL3:MVO3"/>
    <mergeCell ref="MVQ3:MVT3"/>
    <mergeCell ref="MTX3:MUA3"/>
    <mergeCell ref="MUC3:MUF3"/>
    <mergeCell ref="MUH3:MUK3"/>
    <mergeCell ref="MUM3:MUP3"/>
    <mergeCell ref="MUR3:MUU3"/>
    <mergeCell ref="MSY3:MTB3"/>
    <mergeCell ref="MTD3:MTG3"/>
    <mergeCell ref="MTI3:MTL3"/>
    <mergeCell ref="MTN3:MTQ3"/>
    <mergeCell ref="MTS3:MTV3"/>
    <mergeCell ref="MRZ3:MSC3"/>
    <mergeCell ref="MSE3:MSH3"/>
    <mergeCell ref="MSJ3:MSM3"/>
    <mergeCell ref="MSO3:MSR3"/>
    <mergeCell ref="MST3:MSW3"/>
    <mergeCell ref="MRA3:MRD3"/>
    <mergeCell ref="MRF3:MRI3"/>
    <mergeCell ref="MRK3:MRN3"/>
    <mergeCell ref="MRP3:MRS3"/>
    <mergeCell ref="MRU3:MRX3"/>
    <mergeCell ref="MQB3:MQE3"/>
    <mergeCell ref="MQG3:MQJ3"/>
    <mergeCell ref="MQL3:MQO3"/>
    <mergeCell ref="MQQ3:MQT3"/>
    <mergeCell ref="MQV3:MQY3"/>
    <mergeCell ref="MPC3:MPF3"/>
    <mergeCell ref="MPH3:MPK3"/>
    <mergeCell ref="MPM3:MPP3"/>
    <mergeCell ref="MPR3:MPU3"/>
    <mergeCell ref="MPW3:MPZ3"/>
    <mergeCell ref="MOD3:MOG3"/>
    <mergeCell ref="MOI3:MOL3"/>
    <mergeCell ref="MON3:MOQ3"/>
    <mergeCell ref="MOS3:MOV3"/>
    <mergeCell ref="MOX3:MPA3"/>
    <mergeCell ref="MNE3:MNH3"/>
    <mergeCell ref="MNJ3:MNM3"/>
    <mergeCell ref="MNO3:MNR3"/>
    <mergeCell ref="MNT3:MNW3"/>
    <mergeCell ref="MNY3:MOB3"/>
    <mergeCell ref="MMF3:MMI3"/>
    <mergeCell ref="MMK3:MMN3"/>
    <mergeCell ref="MMP3:MMS3"/>
    <mergeCell ref="MMU3:MMX3"/>
    <mergeCell ref="MMZ3:MNC3"/>
    <mergeCell ref="MLG3:MLJ3"/>
    <mergeCell ref="MLL3:MLO3"/>
    <mergeCell ref="MLQ3:MLT3"/>
    <mergeCell ref="MLV3:MLY3"/>
    <mergeCell ref="MMA3:MMD3"/>
    <mergeCell ref="MKH3:MKK3"/>
    <mergeCell ref="MKM3:MKP3"/>
    <mergeCell ref="MKR3:MKU3"/>
    <mergeCell ref="MKW3:MKZ3"/>
    <mergeCell ref="MLB3:MLE3"/>
    <mergeCell ref="MJI3:MJL3"/>
    <mergeCell ref="MJN3:MJQ3"/>
    <mergeCell ref="MJS3:MJV3"/>
    <mergeCell ref="MJX3:MKA3"/>
    <mergeCell ref="MKC3:MKF3"/>
    <mergeCell ref="MIJ3:MIM3"/>
    <mergeCell ref="MIO3:MIR3"/>
    <mergeCell ref="MIT3:MIW3"/>
    <mergeCell ref="MIY3:MJB3"/>
    <mergeCell ref="MJD3:MJG3"/>
    <mergeCell ref="MHK3:MHN3"/>
    <mergeCell ref="MHP3:MHS3"/>
    <mergeCell ref="MHU3:MHX3"/>
    <mergeCell ref="MHZ3:MIC3"/>
    <mergeCell ref="MIE3:MIH3"/>
    <mergeCell ref="MGL3:MGO3"/>
    <mergeCell ref="MGQ3:MGT3"/>
    <mergeCell ref="MGV3:MGY3"/>
    <mergeCell ref="MHA3:MHD3"/>
    <mergeCell ref="MHF3:MHI3"/>
    <mergeCell ref="MFM3:MFP3"/>
    <mergeCell ref="MFR3:MFU3"/>
    <mergeCell ref="MFW3:MFZ3"/>
    <mergeCell ref="MGB3:MGE3"/>
    <mergeCell ref="MGG3:MGJ3"/>
    <mergeCell ref="MEN3:MEQ3"/>
    <mergeCell ref="MES3:MEV3"/>
    <mergeCell ref="MEX3:MFA3"/>
    <mergeCell ref="MFC3:MFF3"/>
    <mergeCell ref="MFH3:MFK3"/>
    <mergeCell ref="MDO3:MDR3"/>
    <mergeCell ref="MDT3:MDW3"/>
    <mergeCell ref="MDY3:MEB3"/>
    <mergeCell ref="MED3:MEG3"/>
    <mergeCell ref="MEI3:MEL3"/>
    <mergeCell ref="MCP3:MCS3"/>
    <mergeCell ref="MCU3:MCX3"/>
    <mergeCell ref="MCZ3:MDC3"/>
    <mergeCell ref="MDE3:MDH3"/>
    <mergeCell ref="MDJ3:MDM3"/>
    <mergeCell ref="MBQ3:MBT3"/>
    <mergeCell ref="MBV3:MBY3"/>
    <mergeCell ref="MCA3:MCD3"/>
    <mergeCell ref="MCF3:MCI3"/>
    <mergeCell ref="MCK3:MCN3"/>
    <mergeCell ref="MAR3:MAU3"/>
    <mergeCell ref="MAW3:MAZ3"/>
    <mergeCell ref="MBB3:MBE3"/>
    <mergeCell ref="MBG3:MBJ3"/>
    <mergeCell ref="MBL3:MBO3"/>
    <mergeCell ref="LZS3:LZV3"/>
    <mergeCell ref="LZX3:MAA3"/>
    <mergeCell ref="MAC3:MAF3"/>
    <mergeCell ref="MAH3:MAK3"/>
    <mergeCell ref="MAM3:MAP3"/>
    <mergeCell ref="LYT3:LYW3"/>
    <mergeCell ref="LYY3:LZB3"/>
    <mergeCell ref="LZD3:LZG3"/>
    <mergeCell ref="LZI3:LZL3"/>
    <mergeCell ref="LZN3:LZQ3"/>
    <mergeCell ref="LXU3:LXX3"/>
    <mergeCell ref="LXZ3:LYC3"/>
    <mergeCell ref="LYE3:LYH3"/>
    <mergeCell ref="LYJ3:LYM3"/>
    <mergeCell ref="LYO3:LYR3"/>
    <mergeCell ref="LWV3:LWY3"/>
    <mergeCell ref="LXA3:LXD3"/>
    <mergeCell ref="LXF3:LXI3"/>
    <mergeCell ref="LXK3:LXN3"/>
    <mergeCell ref="LXP3:LXS3"/>
    <mergeCell ref="LVW3:LVZ3"/>
    <mergeCell ref="LWB3:LWE3"/>
    <mergeCell ref="LWG3:LWJ3"/>
    <mergeCell ref="LWL3:LWO3"/>
    <mergeCell ref="LWQ3:LWT3"/>
    <mergeCell ref="LUX3:LVA3"/>
    <mergeCell ref="LVC3:LVF3"/>
    <mergeCell ref="LVH3:LVK3"/>
    <mergeCell ref="LVM3:LVP3"/>
    <mergeCell ref="LVR3:LVU3"/>
    <mergeCell ref="LTY3:LUB3"/>
    <mergeCell ref="LUD3:LUG3"/>
    <mergeCell ref="LUI3:LUL3"/>
    <mergeCell ref="LUN3:LUQ3"/>
    <mergeCell ref="LUS3:LUV3"/>
    <mergeCell ref="LSZ3:LTC3"/>
    <mergeCell ref="LTE3:LTH3"/>
    <mergeCell ref="LTJ3:LTM3"/>
    <mergeCell ref="LTO3:LTR3"/>
    <mergeCell ref="LTT3:LTW3"/>
    <mergeCell ref="LSA3:LSD3"/>
    <mergeCell ref="LSF3:LSI3"/>
    <mergeCell ref="LSK3:LSN3"/>
    <mergeCell ref="LSP3:LSS3"/>
    <mergeCell ref="LSU3:LSX3"/>
    <mergeCell ref="LRB3:LRE3"/>
    <mergeCell ref="LRG3:LRJ3"/>
    <mergeCell ref="LRL3:LRO3"/>
    <mergeCell ref="LRQ3:LRT3"/>
    <mergeCell ref="LRV3:LRY3"/>
    <mergeCell ref="LQC3:LQF3"/>
    <mergeCell ref="LQH3:LQK3"/>
    <mergeCell ref="LQM3:LQP3"/>
    <mergeCell ref="LQR3:LQU3"/>
    <mergeCell ref="LQW3:LQZ3"/>
    <mergeCell ref="LPD3:LPG3"/>
    <mergeCell ref="LPI3:LPL3"/>
    <mergeCell ref="LPN3:LPQ3"/>
    <mergeCell ref="LPS3:LPV3"/>
    <mergeCell ref="LPX3:LQA3"/>
    <mergeCell ref="LOE3:LOH3"/>
    <mergeCell ref="LOJ3:LOM3"/>
    <mergeCell ref="LOO3:LOR3"/>
    <mergeCell ref="LOT3:LOW3"/>
    <mergeCell ref="LOY3:LPB3"/>
    <mergeCell ref="LNF3:LNI3"/>
    <mergeCell ref="LNK3:LNN3"/>
    <mergeCell ref="LNP3:LNS3"/>
    <mergeCell ref="LNU3:LNX3"/>
    <mergeCell ref="LNZ3:LOC3"/>
    <mergeCell ref="LMG3:LMJ3"/>
    <mergeCell ref="LML3:LMO3"/>
    <mergeCell ref="LMQ3:LMT3"/>
    <mergeCell ref="LMV3:LMY3"/>
    <mergeCell ref="LNA3:LND3"/>
    <mergeCell ref="LLH3:LLK3"/>
    <mergeCell ref="LLM3:LLP3"/>
    <mergeCell ref="LLR3:LLU3"/>
    <mergeCell ref="LLW3:LLZ3"/>
    <mergeCell ref="LMB3:LME3"/>
    <mergeCell ref="LKI3:LKL3"/>
    <mergeCell ref="LKN3:LKQ3"/>
    <mergeCell ref="LKS3:LKV3"/>
    <mergeCell ref="LKX3:LLA3"/>
    <mergeCell ref="LLC3:LLF3"/>
    <mergeCell ref="LJJ3:LJM3"/>
    <mergeCell ref="LJO3:LJR3"/>
    <mergeCell ref="LJT3:LJW3"/>
    <mergeCell ref="LJY3:LKB3"/>
    <mergeCell ref="LKD3:LKG3"/>
    <mergeCell ref="LIK3:LIN3"/>
    <mergeCell ref="LIP3:LIS3"/>
    <mergeCell ref="LIU3:LIX3"/>
    <mergeCell ref="LIZ3:LJC3"/>
    <mergeCell ref="LJE3:LJH3"/>
    <mergeCell ref="LHL3:LHO3"/>
    <mergeCell ref="LHQ3:LHT3"/>
    <mergeCell ref="LHV3:LHY3"/>
    <mergeCell ref="LIA3:LID3"/>
    <mergeCell ref="LIF3:LII3"/>
    <mergeCell ref="LGM3:LGP3"/>
    <mergeCell ref="LGR3:LGU3"/>
    <mergeCell ref="LGW3:LGZ3"/>
    <mergeCell ref="LHB3:LHE3"/>
    <mergeCell ref="LHG3:LHJ3"/>
    <mergeCell ref="LFN3:LFQ3"/>
    <mergeCell ref="LFS3:LFV3"/>
    <mergeCell ref="LFX3:LGA3"/>
    <mergeCell ref="LGC3:LGF3"/>
    <mergeCell ref="LGH3:LGK3"/>
    <mergeCell ref="LEO3:LER3"/>
    <mergeCell ref="LET3:LEW3"/>
    <mergeCell ref="LEY3:LFB3"/>
    <mergeCell ref="LFD3:LFG3"/>
    <mergeCell ref="LFI3:LFL3"/>
    <mergeCell ref="LDP3:LDS3"/>
    <mergeCell ref="LDU3:LDX3"/>
    <mergeCell ref="LDZ3:LEC3"/>
    <mergeCell ref="LEE3:LEH3"/>
    <mergeCell ref="LEJ3:LEM3"/>
    <mergeCell ref="LCQ3:LCT3"/>
    <mergeCell ref="LCV3:LCY3"/>
    <mergeCell ref="LDA3:LDD3"/>
    <mergeCell ref="LDF3:LDI3"/>
    <mergeCell ref="LDK3:LDN3"/>
    <mergeCell ref="LBR3:LBU3"/>
    <mergeCell ref="LBW3:LBZ3"/>
    <mergeCell ref="LCB3:LCE3"/>
    <mergeCell ref="LCG3:LCJ3"/>
    <mergeCell ref="LCL3:LCO3"/>
    <mergeCell ref="LAS3:LAV3"/>
    <mergeCell ref="LAX3:LBA3"/>
    <mergeCell ref="LBC3:LBF3"/>
    <mergeCell ref="LBH3:LBK3"/>
    <mergeCell ref="LBM3:LBP3"/>
    <mergeCell ref="KZT3:KZW3"/>
    <mergeCell ref="KZY3:LAB3"/>
    <mergeCell ref="LAD3:LAG3"/>
    <mergeCell ref="LAI3:LAL3"/>
    <mergeCell ref="LAN3:LAQ3"/>
    <mergeCell ref="KYU3:KYX3"/>
    <mergeCell ref="KYZ3:KZC3"/>
    <mergeCell ref="KZE3:KZH3"/>
    <mergeCell ref="KZJ3:KZM3"/>
    <mergeCell ref="KZO3:KZR3"/>
    <mergeCell ref="KXV3:KXY3"/>
    <mergeCell ref="KYA3:KYD3"/>
    <mergeCell ref="KYF3:KYI3"/>
    <mergeCell ref="KYK3:KYN3"/>
    <mergeCell ref="KYP3:KYS3"/>
    <mergeCell ref="KWW3:KWZ3"/>
    <mergeCell ref="KXB3:KXE3"/>
    <mergeCell ref="KXG3:KXJ3"/>
    <mergeCell ref="KXL3:KXO3"/>
    <mergeCell ref="KXQ3:KXT3"/>
    <mergeCell ref="KVX3:KWA3"/>
    <mergeCell ref="KWC3:KWF3"/>
    <mergeCell ref="KWH3:KWK3"/>
    <mergeCell ref="KWM3:KWP3"/>
    <mergeCell ref="KWR3:KWU3"/>
    <mergeCell ref="KUY3:KVB3"/>
    <mergeCell ref="KVD3:KVG3"/>
    <mergeCell ref="KVI3:KVL3"/>
    <mergeCell ref="KVN3:KVQ3"/>
    <mergeCell ref="KVS3:KVV3"/>
    <mergeCell ref="KTZ3:KUC3"/>
    <mergeCell ref="KUE3:KUH3"/>
    <mergeCell ref="KUJ3:KUM3"/>
    <mergeCell ref="KUO3:KUR3"/>
    <mergeCell ref="KUT3:KUW3"/>
    <mergeCell ref="KTA3:KTD3"/>
    <mergeCell ref="KTF3:KTI3"/>
    <mergeCell ref="KTK3:KTN3"/>
    <mergeCell ref="KTP3:KTS3"/>
    <mergeCell ref="KTU3:KTX3"/>
    <mergeCell ref="KSB3:KSE3"/>
    <mergeCell ref="KSG3:KSJ3"/>
    <mergeCell ref="KSL3:KSO3"/>
    <mergeCell ref="KSQ3:KST3"/>
    <mergeCell ref="KSV3:KSY3"/>
    <mergeCell ref="KRC3:KRF3"/>
    <mergeCell ref="KRH3:KRK3"/>
    <mergeCell ref="KRM3:KRP3"/>
    <mergeCell ref="KRR3:KRU3"/>
    <mergeCell ref="KRW3:KRZ3"/>
    <mergeCell ref="KQD3:KQG3"/>
    <mergeCell ref="KQI3:KQL3"/>
    <mergeCell ref="KQN3:KQQ3"/>
    <mergeCell ref="KQS3:KQV3"/>
    <mergeCell ref="KQX3:KRA3"/>
    <mergeCell ref="KPE3:KPH3"/>
    <mergeCell ref="KPJ3:KPM3"/>
    <mergeCell ref="KPO3:KPR3"/>
    <mergeCell ref="KPT3:KPW3"/>
    <mergeCell ref="KPY3:KQB3"/>
    <mergeCell ref="KOF3:KOI3"/>
    <mergeCell ref="KOK3:KON3"/>
    <mergeCell ref="KOP3:KOS3"/>
    <mergeCell ref="KOU3:KOX3"/>
    <mergeCell ref="KOZ3:KPC3"/>
    <mergeCell ref="KNG3:KNJ3"/>
    <mergeCell ref="KNL3:KNO3"/>
    <mergeCell ref="KNQ3:KNT3"/>
    <mergeCell ref="KNV3:KNY3"/>
    <mergeCell ref="KOA3:KOD3"/>
    <mergeCell ref="KMH3:KMK3"/>
    <mergeCell ref="KMM3:KMP3"/>
    <mergeCell ref="KMR3:KMU3"/>
    <mergeCell ref="KMW3:KMZ3"/>
    <mergeCell ref="KNB3:KNE3"/>
    <mergeCell ref="KLI3:KLL3"/>
    <mergeCell ref="KLN3:KLQ3"/>
    <mergeCell ref="KLS3:KLV3"/>
    <mergeCell ref="KLX3:KMA3"/>
    <mergeCell ref="KMC3:KMF3"/>
    <mergeCell ref="KKJ3:KKM3"/>
    <mergeCell ref="KKO3:KKR3"/>
    <mergeCell ref="KKT3:KKW3"/>
    <mergeCell ref="KKY3:KLB3"/>
    <mergeCell ref="KLD3:KLG3"/>
    <mergeCell ref="KJK3:KJN3"/>
    <mergeCell ref="KJP3:KJS3"/>
    <mergeCell ref="KJU3:KJX3"/>
    <mergeCell ref="KJZ3:KKC3"/>
    <mergeCell ref="KKE3:KKH3"/>
    <mergeCell ref="KIL3:KIO3"/>
    <mergeCell ref="KIQ3:KIT3"/>
    <mergeCell ref="KIV3:KIY3"/>
    <mergeCell ref="KJA3:KJD3"/>
    <mergeCell ref="KJF3:KJI3"/>
    <mergeCell ref="KHM3:KHP3"/>
    <mergeCell ref="KHR3:KHU3"/>
    <mergeCell ref="KHW3:KHZ3"/>
    <mergeCell ref="KIB3:KIE3"/>
    <mergeCell ref="KIG3:KIJ3"/>
    <mergeCell ref="KGN3:KGQ3"/>
    <mergeCell ref="KGS3:KGV3"/>
    <mergeCell ref="KGX3:KHA3"/>
    <mergeCell ref="KHC3:KHF3"/>
    <mergeCell ref="KHH3:KHK3"/>
    <mergeCell ref="KFO3:KFR3"/>
    <mergeCell ref="KFT3:KFW3"/>
    <mergeCell ref="KFY3:KGB3"/>
    <mergeCell ref="KGD3:KGG3"/>
    <mergeCell ref="KGI3:KGL3"/>
    <mergeCell ref="KEP3:KES3"/>
    <mergeCell ref="KEU3:KEX3"/>
    <mergeCell ref="KEZ3:KFC3"/>
    <mergeCell ref="KFE3:KFH3"/>
    <mergeCell ref="KFJ3:KFM3"/>
    <mergeCell ref="KDQ3:KDT3"/>
    <mergeCell ref="KDV3:KDY3"/>
    <mergeCell ref="KEA3:KED3"/>
    <mergeCell ref="KEF3:KEI3"/>
    <mergeCell ref="KEK3:KEN3"/>
    <mergeCell ref="KCR3:KCU3"/>
    <mergeCell ref="KCW3:KCZ3"/>
    <mergeCell ref="KDB3:KDE3"/>
    <mergeCell ref="KDG3:KDJ3"/>
    <mergeCell ref="KDL3:KDO3"/>
    <mergeCell ref="KBS3:KBV3"/>
    <mergeCell ref="KBX3:KCA3"/>
    <mergeCell ref="KCC3:KCF3"/>
    <mergeCell ref="KCH3:KCK3"/>
    <mergeCell ref="KCM3:KCP3"/>
    <mergeCell ref="KAT3:KAW3"/>
    <mergeCell ref="KAY3:KBB3"/>
    <mergeCell ref="KBD3:KBG3"/>
    <mergeCell ref="KBI3:KBL3"/>
    <mergeCell ref="KBN3:KBQ3"/>
    <mergeCell ref="JZU3:JZX3"/>
    <mergeCell ref="JZZ3:KAC3"/>
    <mergeCell ref="KAE3:KAH3"/>
    <mergeCell ref="KAJ3:KAM3"/>
    <mergeCell ref="KAO3:KAR3"/>
    <mergeCell ref="JYV3:JYY3"/>
    <mergeCell ref="JZA3:JZD3"/>
    <mergeCell ref="JZF3:JZI3"/>
    <mergeCell ref="JZK3:JZN3"/>
    <mergeCell ref="JZP3:JZS3"/>
    <mergeCell ref="JXW3:JXZ3"/>
    <mergeCell ref="JYB3:JYE3"/>
    <mergeCell ref="JYG3:JYJ3"/>
    <mergeCell ref="JYL3:JYO3"/>
    <mergeCell ref="JYQ3:JYT3"/>
    <mergeCell ref="JWX3:JXA3"/>
    <mergeCell ref="JXC3:JXF3"/>
    <mergeCell ref="JXH3:JXK3"/>
    <mergeCell ref="JXM3:JXP3"/>
    <mergeCell ref="JXR3:JXU3"/>
    <mergeCell ref="JVY3:JWB3"/>
    <mergeCell ref="JWD3:JWG3"/>
    <mergeCell ref="JWI3:JWL3"/>
    <mergeCell ref="JWN3:JWQ3"/>
    <mergeCell ref="JWS3:JWV3"/>
    <mergeCell ref="JUZ3:JVC3"/>
    <mergeCell ref="JVE3:JVH3"/>
    <mergeCell ref="JVJ3:JVM3"/>
    <mergeCell ref="JVO3:JVR3"/>
    <mergeCell ref="JVT3:JVW3"/>
    <mergeCell ref="JUA3:JUD3"/>
    <mergeCell ref="JUF3:JUI3"/>
    <mergeCell ref="JUK3:JUN3"/>
    <mergeCell ref="JUP3:JUS3"/>
    <mergeCell ref="JUU3:JUX3"/>
    <mergeCell ref="JTB3:JTE3"/>
    <mergeCell ref="JTG3:JTJ3"/>
    <mergeCell ref="JTL3:JTO3"/>
    <mergeCell ref="JTQ3:JTT3"/>
    <mergeCell ref="JTV3:JTY3"/>
    <mergeCell ref="JSC3:JSF3"/>
    <mergeCell ref="JSH3:JSK3"/>
    <mergeCell ref="JSM3:JSP3"/>
    <mergeCell ref="JSR3:JSU3"/>
    <mergeCell ref="JSW3:JSZ3"/>
    <mergeCell ref="JRD3:JRG3"/>
    <mergeCell ref="JRI3:JRL3"/>
    <mergeCell ref="JRN3:JRQ3"/>
    <mergeCell ref="JRS3:JRV3"/>
    <mergeCell ref="JRX3:JSA3"/>
    <mergeCell ref="JQE3:JQH3"/>
    <mergeCell ref="JQJ3:JQM3"/>
    <mergeCell ref="JQO3:JQR3"/>
    <mergeCell ref="JQT3:JQW3"/>
    <mergeCell ref="JQY3:JRB3"/>
    <mergeCell ref="JPF3:JPI3"/>
    <mergeCell ref="JPK3:JPN3"/>
    <mergeCell ref="JPP3:JPS3"/>
    <mergeCell ref="JPU3:JPX3"/>
    <mergeCell ref="JPZ3:JQC3"/>
    <mergeCell ref="JOG3:JOJ3"/>
    <mergeCell ref="JOL3:JOO3"/>
    <mergeCell ref="JOQ3:JOT3"/>
    <mergeCell ref="JOV3:JOY3"/>
    <mergeCell ref="JPA3:JPD3"/>
    <mergeCell ref="JNH3:JNK3"/>
    <mergeCell ref="JNM3:JNP3"/>
    <mergeCell ref="JNR3:JNU3"/>
    <mergeCell ref="JNW3:JNZ3"/>
    <mergeCell ref="JOB3:JOE3"/>
    <mergeCell ref="JMI3:JML3"/>
    <mergeCell ref="JMN3:JMQ3"/>
    <mergeCell ref="JMS3:JMV3"/>
    <mergeCell ref="JMX3:JNA3"/>
    <mergeCell ref="JNC3:JNF3"/>
    <mergeCell ref="JLJ3:JLM3"/>
    <mergeCell ref="JLO3:JLR3"/>
    <mergeCell ref="JLT3:JLW3"/>
    <mergeCell ref="JLY3:JMB3"/>
    <mergeCell ref="JMD3:JMG3"/>
    <mergeCell ref="JKK3:JKN3"/>
    <mergeCell ref="JKP3:JKS3"/>
    <mergeCell ref="JKU3:JKX3"/>
    <mergeCell ref="JKZ3:JLC3"/>
    <mergeCell ref="JLE3:JLH3"/>
    <mergeCell ref="JJL3:JJO3"/>
    <mergeCell ref="JJQ3:JJT3"/>
    <mergeCell ref="JJV3:JJY3"/>
    <mergeCell ref="JKA3:JKD3"/>
    <mergeCell ref="JKF3:JKI3"/>
    <mergeCell ref="JIM3:JIP3"/>
    <mergeCell ref="JIR3:JIU3"/>
    <mergeCell ref="JIW3:JIZ3"/>
    <mergeCell ref="JJB3:JJE3"/>
    <mergeCell ref="JJG3:JJJ3"/>
    <mergeCell ref="JHN3:JHQ3"/>
    <mergeCell ref="JHS3:JHV3"/>
    <mergeCell ref="JHX3:JIA3"/>
    <mergeCell ref="JIC3:JIF3"/>
    <mergeCell ref="JIH3:JIK3"/>
    <mergeCell ref="JGO3:JGR3"/>
    <mergeCell ref="JGT3:JGW3"/>
    <mergeCell ref="JGY3:JHB3"/>
    <mergeCell ref="JHD3:JHG3"/>
    <mergeCell ref="JHI3:JHL3"/>
    <mergeCell ref="JFP3:JFS3"/>
    <mergeCell ref="JFU3:JFX3"/>
    <mergeCell ref="JFZ3:JGC3"/>
    <mergeCell ref="JGE3:JGH3"/>
    <mergeCell ref="JGJ3:JGM3"/>
    <mergeCell ref="JEQ3:JET3"/>
    <mergeCell ref="JEV3:JEY3"/>
    <mergeCell ref="JFA3:JFD3"/>
    <mergeCell ref="JFF3:JFI3"/>
    <mergeCell ref="JFK3:JFN3"/>
    <mergeCell ref="JDR3:JDU3"/>
    <mergeCell ref="JDW3:JDZ3"/>
    <mergeCell ref="JEB3:JEE3"/>
    <mergeCell ref="JEG3:JEJ3"/>
    <mergeCell ref="JEL3:JEO3"/>
    <mergeCell ref="JCS3:JCV3"/>
    <mergeCell ref="JCX3:JDA3"/>
    <mergeCell ref="JDC3:JDF3"/>
    <mergeCell ref="JDH3:JDK3"/>
    <mergeCell ref="JDM3:JDP3"/>
    <mergeCell ref="JBT3:JBW3"/>
    <mergeCell ref="JBY3:JCB3"/>
    <mergeCell ref="JCD3:JCG3"/>
    <mergeCell ref="JCI3:JCL3"/>
    <mergeCell ref="JCN3:JCQ3"/>
    <mergeCell ref="JAU3:JAX3"/>
    <mergeCell ref="JAZ3:JBC3"/>
    <mergeCell ref="JBE3:JBH3"/>
    <mergeCell ref="JBJ3:JBM3"/>
    <mergeCell ref="JBO3:JBR3"/>
    <mergeCell ref="IZV3:IZY3"/>
    <mergeCell ref="JAA3:JAD3"/>
    <mergeCell ref="JAF3:JAI3"/>
    <mergeCell ref="JAK3:JAN3"/>
    <mergeCell ref="JAP3:JAS3"/>
    <mergeCell ref="IYW3:IYZ3"/>
    <mergeCell ref="IZB3:IZE3"/>
    <mergeCell ref="IZG3:IZJ3"/>
    <mergeCell ref="IZL3:IZO3"/>
    <mergeCell ref="IZQ3:IZT3"/>
    <mergeCell ref="IXX3:IYA3"/>
    <mergeCell ref="IYC3:IYF3"/>
    <mergeCell ref="IYH3:IYK3"/>
    <mergeCell ref="IYM3:IYP3"/>
    <mergeCell ref="IYR3:IYU3"/>
    <mergeCell ref="IWY3:IXB3"/>
    <mergeCell ref="IXD3:IXG3"/>
    <mergeCell ref="IXI3:IXL3"/>
    <mergeCell ref="IXN3:IXQ3"/>
    <mergeCell ref="IXS3:IXV3"/>
    <mergeCell ref="IVZ3:IWC3"/>
    <mergeCell ref="IWE3:IWH3"/>
    <mergeCell ref="IWJ3:IWM3"/>
    <mergeCell ref="IWO3:IWR3"/>
    <mergeCell ref="IWT3:IWW3"/>
    <mergeCell ref="IVA3:IVD3"/>
    <mergeCell ref="IVF3:IVI3"/>
    <mergeCell ref="IVK3:IVN3"/>
    <mergeCell ref="IVP3:IVS3"/>
    <mergeCell ref="IVU3:IVX3"/>
    <mergeCell ref="IUB3:IUE3"/>
    <mergeCell ref="IUG3:IUJ3"/>
    <mergeCell ref="IUL3:IUO3"/>
    <mergeCell ref="IUQ3:IUT3"/>
    <mergeCell ref="IUV3:IUY3"/>
    <mergeCell ref="ITC3:ITF3"/>
    <mergeCell ref="ITH3:ITK3"/>
    <mergeCell ref="ITM3:ITP3"/>
    <mergeCell ref="ITR3:ITU3"/>
    <mergeCell ref="ITW3:ITZ3"/>
    <mergeCell ref="ISD3:ISG3"/>
    <mergeCell ref="ISI3:ISL3"/>
    <mergeCell ref="ISN3:ISQ3"/>
    <mergeCell ref="ISS3:ISV3"/>
    <mergeCell ref="ISX3:ITA3"/>
    <mergeCell ref="IRE3:IRH3"/>
    <mergeCell ref="IRJ3:IRM3"/>
    <mergeCell ref="IRO3:IRR3"/>
    <mergeCell ref="IRT3:IRW3"/>
    <mergeCell ref="IRY3:ISB3"/>
    <mergeCell ref="IQF3:IQI3"/>
    <mergeCell ref="IQK3:IQN3"/>
    <mergeCell ref="IQP3:IQS3"/>
    <mergeCell ref="IQU3:IQX3"/>
    <mergeCell ref="IQZ3:IRC3"/>
    <mergeCell ref="IPG3:IPJ3"/>
    <mergeCell ref="IPL3:IPO3"/>
    <mergeCell ref="IPQ3:IPT3"/>
    <mergeCell ref="IPV3:IPY3"/>
    <mergeCell ref="IQA3:IQD3"/>
    <mergeCell ref="IOH3:IOK3"/>
    <mergeCell ref="IOM3:IOP3"/>
    <mergeCell ref="IOR3:IOU3"/>
    <mergeCell ref="IOW3:IOZ3"/>
    <mergeCell ref="IPB3:IPE3"/>
    <mergeCell ref="INI3:INL3"/>
    <mergeCell ref="INN3:INQ3"/>
    <mergeCell ref="INS3:INV3"/>
    <mergeCell ref="INX3:IOA3"/>
    <mergeCell ref="IOC3:IOF3"/>
    <mergeCell ref="IMJ3:IMM3"/>
    <mergeCell ref="IMO3:IMR3"/>
    <mergeCell ref="IMT3:IMW3"/>
    <mergeCell ref="IMY3:INB3"/>
    <mergeCell ref="IND3:ING3"/>
    <mergeCell ref="ILK3:ILN3"/>
    <mergeCell ref="ILP3:ILS3"/>
    <mergeCell ref="ILU3:ILX3"/>
    <mergeCell ref="ILZ3:IMC3"/>
    <mergeCell ref="IME3:IMH3"/>
    <mergeCell ref="IKL3:IKO3"/>
    <mergeCell ref="IKQ3:IKT3"/>
    <mergeCell ref="IKV3:IKY3"/>
    <mergeCell ref="ILA3:ILD3"/>
    <mergeCell ref="ILF3:ILI3"/>
    <mergeCell ref="IJM3:IJP3"/>
    <mergeCell ref="IJR3:IJU3"/>
    <mergeCell ref="IJW3:IJZ3"/>
    <mergeCell ref="IKB3:IKE3"/>
    <mergeCell ref="IKG3:IKJ3"/>
    <mergeCell ref="IIN3:IIQ3"/>
    <mergeCell ref="IIS3:IIV3"/>
    <mergeCell ref="IIX3:IJA3"/>
    <mergeCell ref="IJC3:IJF3"/>
    <mergeCell ref="IJH3:IJK3"/>
    <mergeCell ref="IHO3:IHR3"/>
    <mergeCell ref="IHT3:IHW3"/>
    <mergeCell ref="IHY3:IIB3"/>
    <mergeCell ref="IID3:IIG3"/>
    <mergeCell ref="III3:IIL3"/>
    <mergeCell ref="IGP3:IGS3"/>
    <mergeCell ref="IGU3:IGX3"/>
    <mergeCell ref="IGZ3:IHC3"/>
    <mergeCell ref="IHE3:IHH3"/>
    <mergeCell ref="IHJ3:IHM3"/>
    <mergeCell ref="IFQ3:IFT3"/>
    <mergeCell ref="IFV3:IFY3"/>
    <mergeCell ref="IGA3:IGD3"/>
    <mergeCell ref="IGF3:IGI3"/>
    <mergeCell ref="IGK3:IGN3"/>
    <mergeCell ref="IER3:IEU3"/>
    <mergeCell ref="IEW3:IEZ3"/>
    <mergeCell ref="IFB3:IFE3"/>
    <mergeCell ref="IFG3:IFJ3"/>
    <mergeCell ref="IFL3:IFO3"/>
    <mergeCell ref="IDS3:IDV3"/>
    <mergeCell ref="IDX3:IEA3"/>
    <mergeCell ref="IEC3:IEF3"/>
    <mergeCell ref="IEH3:IEK3"/>
    <mergeCell ref="IEM3:IEP3"/>
    <mergeCell ref="ICT3:ICW3"/>
    <mergeCell ref="ICY3:IDB3"/>
    <mergeCell ref="IDD3:IDG3"/>
    <mergeCell ref="IDI3:IDL3"/>
    <mergeCell ref="IDN3:IDQ3"/>
    <mergeCell ref="IBU3:IBX3"/>
    <mergeCell ref="IBZ3:ICC3"/>
    <mergeCell ref="ICE3:ICH3"/>
    <mergeCell ref="ICJ3:ICM3"/>
    <mergeCell ref="ICO3:ICR3"/>
    <mergeCell ref="IAV3:IAY3"/>
    <mergeCell ref="IBA3:IBD3"/>
    <mergeCell ref="IBF3:IBI3"/>
    <mergeCell ref="IBK3:IBN3"/>
    <mergeCell ref="IBP3:IBS3"/>
    <mergeCell ref="HZW3:HZZ3"/>
    <mergeCell ref="IAB3:IAE3"/>
    <mergeCell ref="IAG3:IAJ3"/>
    <mergeCell ref="IAL3:IAO3"/>
    <mergeCell ref="IAQ3:IAT3"/>
    <mergeCell ref="HYX3:HZA3"/>
    <mergeCell ref="HZC3:HZF3"/>
    <mergeCell ref="HZH3:HZK3"/>
    <mergeCell ref="HZM3:HZP3"/>
    <mergeCell ref="HZR3:HZU3"/>
    <mergeCell ref="HXY3:HYB3"/>
    <mergeCell ref="HYD3:HYG3"/>
    <mergeCell ref="HYI3:HYL3"/>
    <mergeCell ref="HYN3:HYQ3"/>
    <mergeCell ref="HYS3:HYV3"/>
    <mergeCell ref="HWZ3:HXC3"/>
    <mergeCell ref="HXE3:HXH3"/>
    <mergeCell ref="HXJ3:HXM3"/>
    <mergeCell ref="HXO3:HXR3"/>
    <mergeCell ref="HXT3:HXW3"/>
    <mergeCell ref="HWA3:HWD3"/>
    <mergeCell ref="HWF3:HWI3"/>
    <mergeCell ref="HWK3:HWN3"/>
    <mergeCell ref="HWP3:HWS3"/>
    <mergeCell ref="HWU3:HWX3"/>
    <mergeCell ref="HVB3:HVE3"/>
    <mergeCell ref="HVG3:HVJ3"/>
    <mergeCell ref="HVL3:HVO3"/>
    <mergeCell ref="HVQ3:HVT3"/>
    <mergeCell ref="HVV3:HVY3"/>
    <mergeCell ref="HUC3:HUF3"/>
    <mergeCell ref="HUH3:HUK3"/>
    <mergeCell ref="HUM3:HUP3"/>
    <mergeCell ref="HUR3:HUU3"/>
    <mergeCell ref="HUW3:HUZ3"/>
    <mergeCell ref="HTD3:HTG3"/>
    <mergeCell ref="HTI3:HTL3"/>
    <mergeCell ref="HTN3:HTQ3"/>
    <mergeCell ref="HTS3:HTV3"/>
    <mergeCell ref="HTX3:HUA3"/>
    <mergeCell ref="HSE3:HSH3"/>
    <mergeCell ref="HSJ3:HSM3"/>
    <mergeCell ref="HSO3:HSR3"/>
    <mergeCell ref="HST3:HSW3"/>
    <mergeCell ref="HSY3:HTB3"/>
    <mergeCell ref="HRF3:HRI3"/>
    <mergeCell ref="HRK3:HRN3"/>
    <mergeCell ref="HRP3:HRS3"/>
    <mergeCell ref="HRU3:HRX3"/>
    <mergeCell ref="HRZ3:HSC3"/>
    <mergeCell ref="HQG3:HQJ3"/>
    <mergeCell ref="HQL3:HQO3"/>
    <mergeCell ref="HQQ3:HQT3"/>
    <mergeCell ref="HQV3:HQY3"/>
    <mergeCell ref="HRA3:HRD3"/>
    <mergeCell ref="HPH3:HPK3"/>
    <mergeCell ref="HPM3:HPP3"/>
    <mergeCell ref="HPR3:HPU3"/>
    <mergeCell ref="HPW3:HPZ3"/>
    <mergeCell ref="HQB3:HQE3"/>
    <mergeCell ref="HOI3:HOL3"/>
    <mergeCell ref="HON3:HOQ3"/>
    <mergeCell ref="HOS3:HOV3"/>
    <mergeCell ref="HOX3:HPA3"/>
    <mergeCell ref="HPC3:HPF3"/>
    <mergeCell ref="HNJ3:HNM3"/>
    <mergeCell ref="HNO3:HNR3"/>
    <mergeCell ref="HNT3:HNW3"/>
    <mergeCell ref="HNY3:HOB3"/>
    <mergeCell ref="HOD3:HOG3"/>
    <mergeCell ref="HMK3:HMN3"/>
    <mergeCell ref="HMP3:HMS3"/>
    <mergeCell ref="HMU3:HMX3"/>
    <mergeCell ref="HMZ3:HNC3"/>
    <mergeCell ref="HNE3:HNH3"/>
    <mergeCell ref="HLL3:HLO3"/>
    <mergeCell ref="HLQ3:HLT3"/>
    <mergeCell ref="HLV3:HLY3"/>
    <mergeCell ref="HMA3:HMD3"/>
    <mergeCell ref="HMF3:HMI3"/>
    <mergeCell ref="HKM3:HKP3"/>
    <mergeCell ref="HKR3:HKU3"/>
    <mergeCell ref="HKW3:HKZ3"/>
    <mergeCell ref="HLB3:HLE3"/>
    <mergeCell ref="HLG3:HLJ3"/>
    <mergeCell ref="HJN3:HJQ3"/>
    <mergeCell ref="HJS3:HJV3"/>
    <mergeCell ref="HJX3:HKA3"/>
    <mergeCell ref="HKC3:HKF3"/>
    <mergeCell ref="HKH3:HKK3"/>
    <mergeCell ref="HIO3:HIR3"/>
    <mergeCell ref="HIT3:HIW3"/>
    <mergeCell ref="HIY3:HJB3"/>
    <mergeCell ref="HJD3:HJG3"/>
    <mergeCell ref="HJI3:HJL3"/>
    <mergeCell ref="HHP3:HHS3"/>
    <mergeCell ref="HHU3:HHX3"/>
    <mergeCell ref="HHZ3:HIC3"/>
    <mergeCell ref="HIE3:HIH3"/>
    <mergeCell ref="HIJ3:HIM3"/>
    <mergeCell ref="HGQ3:HGT3"/>
    <mergeCell ref="HGV3:HGY3"/>
    <mergeCell ref="HHA3:HHD3"/>
    <mergeCell ref="HHF3:HHI3"/>
    <mergeCell ref="HHK3:HHN3"/>
    <mergeCell ref="HFR3:HFU3"/>
    <mergeCell ref="HFW3:HFZ3"/>
    <mergeCell ref="HGB3:HGE3"/>
    <mergeCell ref="HGG3:HGJ3"/>
    <mergeCell ref="HGL3:HGO3"/>
    <mergeCell ref="HES3:HEV3"/>
    <mergeCell ref="HEX3:HFA3"/>
    <mergeCell ref="HFC3:HFF3"/>
    <mergeCell ref="HFH3:HFK3"/>
    <mergeCell ref="HFM3:HFP3"/>
    <mergeCell ref="HDT3:HDW3"/>
    <mergeCell ref="HDY3:HEB3"/>
    <mergeCell ref="HED3:HEG3"/>
    <mergeCell ref="HEI3:HEL3"/>
    <mergeCell ref="HEN3:HEQ3"/>
    <mergeCell ref="HCU3:HCX3"/>
    <mergeCell ref="HCZ3:HDC3"/>
    <mergeCell ref="HDE3:HDH3"/>
    <mergeCell ref="HDJ3:HDM3"/>
    <mergeCell ref="HDO3:HDR3"/>
    <mergeCell ref="HBV3:HBY3"/>
    <mergeCell ref="HCA3:HCD3"/>
    <mergeCell ref="HCF3:HCI3"/>
    <mergeCell ref="HCK3:HCN3"/>
    <mergeCell ref="HCP3:HCS3"/>
    <mergeCell ref="HAW3:HAZ3"/>
    <mergeCell ref="HBB3:HBE3"/>
    <mergeCell ref="HBG3:HBJ3"/>
    <mergeCell ref="HBL3:HBO3"/>
    <mergeCell ref="HBQ3:HBT3"/>
    <mergeCell ref="GZX3:HAA3"/>
    <mergeCell ref="HAC3:HAF3"/>
    <mergeCell ref="HAH3:HAK3"/>
    <mergeCell ref="HAM3:HAP3"/>
    <mergeCell ref="HAR3:HAU3"/>
    <mergeCell ref="GYY3:GZB3"/>
    <mergeCell ref="GZD3:GZG3"/>
    <mergeCell ref="GZI3:GZL3"/>
    <mergeCell ref="GZN3:GZQ3"/>
    <mergeCell ref="GZS3:GZV3"/>
    <mergeCell ref="GXZ3:GYC3"/>
    <mergeCell ref="GYE3:GYH3"/>
    <mergeCell ref="GYJ3:GYM3"/>
    <mergeCell ref="GYO3:GYR3"/>
    <mergeCell ref="GYT3:GYW3"/>
    <mergeCell ref="GXA3:GXD3"/>
    <mergeCell ref="GXF3:GXI3"/>
    <mergeCell ref="GXK3:GXN3"/>
    <mergeCell ref="GXP3:GXS3"/>
    <mergeCell ref="GXU3:GXX3"/>
    <mergeCell ref="GWB3:GWE3"/>
    <mergeCell ref="GWG3:GWJ3"/>
    <mergeCell ref="GWL3:GWO3"/>
    <mergeCell ref="GWQ3:GWT3"/>
    <mergeCell ref="GWV3:GWY3"/>
    <mergeCell ref="GVC3:GVF3"/>
    <mergeCell ref="GVH3:GVK3"/>
    <mergeCell ref="GVM3:GVP3"/>
    <mergeCell ref="GVR3:GVU3"/>
    <mergeCell ref="GVW3:GVZ3"/>
    <mergeCell ref="GUD3:GUG3"/>
    <mergeCell ref="GUI3:GUL3"/>
    <mergeCell ref="GUN3:GUQ3"/>
    <mergeCell ref="GUS3:GUV3"/>
    <mergeCell ref="GUX3:GVA3"/>
    <mergeCell ref="GTE3:GTH3"/>
    <mergeCell ref="GTJ3:GTM3"/>
    <mergeCell ref="GTO3:GTR3"/>
    <mergeCell ref="GTT3:GTW3"/>
    <mergeCell ref="GTY3:GUB3"/>
    <mergeCell ref="GSF3:GSI3"/>
    <mergeCell ref="GSK3:GSN3"/>
    <mergeCell ref="GSP3:GSS3"/>
    <mergeCell ref="GSU3:GSX3"/>
    <mergeCell ref="GSZ3:GTC3"/>
    <mergeCell ref="GRG3:GRJ3"/>
    <mergeCell ref="GRL3:GRO3"/>
    <mergeCell ref="GRQ3:GRT3"/>
    <mergeCell ref="GRV3:GRY3"/>
    <mergeCell ref="GSA3:GSD3"/>
    <mergeCell ref="GQH3:GQK3"/>
    <mergeCell ref="GQM3:GQP3"/>
    <mergeCell ref="GQR3:GQU3"/>
    <mergeCell ref="GQW3:GQZ3"/>
    <mergeCell ref="GRB3:GRE3"/>
    <mergeCell ref="GPI3:GPL3"/>
    <mergeCell ref="GPN3:GPQ3"/>
    <mergeCell ref="GPS3:GPV3"/>
    <mergeCell ref="GPX3:GQA3"/>
    <mergeCell ref="GQC3:GQF3"/>
    <mergeCell ref="GOJ3:GOM3"/>
    <mergeCell ref="GOO3:GOR3"/>
    <mergeCell ref="GOT3:GOW3"/>
    <mergeCell ref="GOY3:GPB3"/>
    <mergeCell ref="GPD3:GPG3"/>
    <mergeCell ref="GNK3:GNN3"/>
    <mergeCell ref="GNP3:GNS3"/>
    <mergeCell ref="GNU3:GNX3"/>
    <mergeCell ref="GNZ3:GOC3"/>
    <mergeCell ref="GOE3:GOH3"/>
    <mergeCell ref="GML3:GMO3"/>
    <mergeCell ref="GMQ3:GMT3"/>
    <mergeCell ref="GMV3:GMY3"/>
    <mergeCell ref="GNA3:GND3"/>
    <mergeCell ref="GNF3:GNI3"/>
    <mergeCell ref="GLM3:GLP3"/>
    <mergeCell ref="GLR3:GLU3"/>
    <mergeCell ref="GLW3:GLZ3"/>
    <mergeCell ref="GMB3:GME3"/>
    <mergeCell ref="GMG3:GMJ3"/>
    <mergeCell ref="GKN3:GKQ3"/>
    <mergeCell ref="GKS3:GKV3"/>
    <mergeCell ref="GKX3:GLA3"/>
    <mergeCell ref="GLC3:GLF3"/>
    <mergeCell ref="GLH3:GLK3"/>
    <mergeCell ref="GJO3:GJR3"/>
    <mergeCell ref="GJT3:GJW3"/>
    <mergeCell ref="GJY3:GKB3"/>
    <mergeCell ref="GKD3:GKG3"/>
    <mergeCell ref="GKI3:GKL3"/>
    <mergeCell ref="GIP3:GIS3"/>
    <mergeCell ref="GIU3:GIX3"/>
    <mergeCell ref="GIZ3:GJC3"/>
    <mergeCell ref="GJE3:GJH3"/>
    <mergeCell ref="GJJ3:GJM3"/>
    <mergeCell ref="GHQ3:GHT3"/>
    <mergeCell ref="GHV3:GHY3"/>
    <mergeCell ref="GIA3:GID3"/>
    <mergeCell ref="GIF3:GII3"/>
    <mergeCell ref="GIK3:GIN3"/>
    <mergeCell ref="GGR3:GGU3"/>
    <mergeCell ref="GGW3:GGZ3"/>
    <mergeCell ref="GHB3:GHE3"/>
    <mergeCell ref="GHG3:GHJ3"/>
    <mergeCell ref="GHL3:GHO3"/>
    <mergeCell ref="GFS3:GFV3"/>
    <mergeCell ref="GFX3:GGA3"/>
    <mergeCell ref="GGC3:GGF3"/>
    <mergeCell ref="GGH3:GGK3"/>
    <mergeCell ref="GGM3:GGP3"/>
    <mergeCell ref="GET3:GEW3"/>
    <mergeCell ref="GEY3:GFB3"/>
    <mergeCell ref="GFD3:GFG3"/>
    <mergeCell ref="GFI3:GFL3"/>
    <mergeCell ref="GFN3:GFQ3"/>
    <mergeCell ref="GDU3:GDX3"/>
    <mergeCell ref="GDZ3:GEC3"/>
    <mergeCell ref="GEE3:GEH3"/>
    <mergeCell ref="GEJ3:GEM3"/>
    <mergeCell ref="GEO3:GER3"/>
    <mergeCell ref="GCV3:GCY3"/>
    <mergeCell ref="GDA3:GDD3"/>
    <mergeCell ref="GDF3:GDI3"/>
    <mergeCell ref="GDK3:GDN3"/>
    <mergeCell ref="GDP3:GDS3"/>
    <mergeCell ref="GBW3:GBZ3"/>
    <mergeCell ref="GCB3:GCE3"/>
    <mergeCell ref="GCG3:GCJ3"/>
    <mergeCell ref="GCL3:GCO3"/>
    <mergeCell ref="GCQ3:GCT3"/>
    <mergeCell ref="GAX3:GBA3"/>
    <mergeCell ref="GBC3:GBF3"/>
    <mergeCell ref="GBH3:GBK3"/>
    <mergeCell ref="GBM3:GBP3"/>
    <mergeCell ref="GBR3:GBU3"/>
    <mergeCell ref="FZY3:GAB3"/>
    <mergeCell ref="GAD3:GAG3"/>
    <mergeCell ref="GAI3:GAL3"/>
    <mergeCell ref="GAN3:GAQ3"/>
    <mergeCell ref="GAS3:GAV3"/>
    <mergeCell ref="FYZ3:FZC3"/>
    <mergeCell ref="FZE3:FZH3"/>
    <mergeCell ref="FZJ3:FZM3"/>
    <mergeCell ref="FZO3:FZR3"/>
    <mergeCell ref="FZT3:FZW3"/>
    <mergeCell ref="FYA3:FYD3"/>
    <mergeCell ref="FYF3:FYI3"/>
    <mergeCell ref="FYK3:FYN3"/>
    <mergeCell ref="FYP3:FYS3"/>
    <mergeCell ref="FYU3:FYX3"/>
    <mergeCell ref="FXB3:FXE3"/>
    <mergeCell ref="FXG3:FXJ3"/>
    <mergeCell ref="FXL3:FXO3"/>
    <mergeCell ref="FXQ3:FXT3"/>
    <mergeCell ref="FXV3:FXY3"/>
    <mergeCell ref="FWC3:FWF3"/>
    <mergeCell ref="FWH3:FWK3"/>
    <mergeCell ref="FWM3:FWP3"/>
    <mergeCell ref="FWR3:FWU3"/>
    <mergeCell ref="FWW3:FWZ3"/>
    <mergeCell ref="FVD3:FVG3"/>
    <mergeCell ref="FVI3:FVL3"/>
    <mergeCell ref="FVN3:FVQ3"/>
    <mergeCell ref="FVS3:FVV3"/>
    <mergeCell ref="FVX3:FWA3"/>
    <mergeCell ref="FUE3:FUH3"/>
    <mergeCell ref="FUJ3:FUM3"/>
    <mergeCell ref="FUO3:FUR3"/>
    <mergeCell ref="FUT3:FUW3"/>
    <mergeCell ref="FUY3:FVB3"/>
    <mergeCell ref="FTF3:FTI3"/>
    <mergeCell ref="FTK3:FTN3"/>
    <mergeCell ref="FTP3:FTS3"/>
    <mergeCell ref="FTU3:FTX3"/>
    <mergeCell ref="FTZ3:FUC3"/>
    <mergeCell ref="FSG3:FSJ3"/>
    <mergeCell ref="FSL3:FSO3"/>
    <mergeCell ref="FSQ3:FST3"/>
    <mergeCell ref="FSV3:FSY3"/>
    <mergeCell ref="FTA3:FTD3"/>
    <mergeCell ref="FRH3:FRK3"/>
    <mergeCell ref="FRM3:FRP3"/>
    <mergeCell ref="FRR3:FRU3"/>
    <mergeCell ref="FRW3:FRZ3"/>
    <mergeCell ref="FSB3:FSE3"/>
    <mergeCell ref="FQI3:FQL3"/>
    <mergeCell ref="FQN3:FQQ3"/>
    <mergeCell ref="FQS3:FQV3"/>
    <mergeCell ref="FQX3:FRA3"/>
    <mergeCell ref="FRC3:FRF3"/>
    <mergeCell ref="FPJ3:FPM3"/>
    <mergeCell ref="FPO3:FPR3"/>
    <mergeCell ref="FPT3:FPW3"/>
    <mergeCell ref="FPY3:FQB3"/>
    <mergeCell ref="FQD3:FQG3"/>
    <mergeCell ref="FOK3:FON3"/>
    <mergeCell ref="FOP3:FOS3"/>
    <mergeCell ref="FOU3:FOX3"/>
    <mergeCell ref="FOZ3:FPC3"/>
    <mergeCell ref="FPE3:FPH3"/>
    <mergeCell ref="FNL3:FNO3"/>
    <mergeCell ref="FNQ3:FNT3"/>
    <mergeCell ref="FNV3:FNY3"/>
    <mergeCell ref="FOA3:FOD3"/>
    <mergeCell ref="FOF3:FOI3"/>
    <mergeCell ref="FMM3:FMP3"/>
    <mergeCell ref="FMR3:FMU3"/>
    <mergeCell ref="FMW3:FMZ3"/>
    <mergeCell ref="FNB3:FNE3"/>
    <mergeCell ref="FNG3:FNJ3"/>
    <mergeCell ref="FLN3:FLQ3"/>
    <mergeCell ref="FLS3:FLV3"/>
    <mergeCell ref="FLX3:FMA3"/>
    <mergeCell ref="FMC3:FMF3"/>
    <mergeCell ref="FMH3:FMK3"/>
    <mergeCell ref="FKO3:FKR3"/>
    <mergeCell ref="FKT3:FKW3"/>
    <mergeCell ref="FKY3:FLB3"/>
    <mergeCell ref="FLD3:FLG3"/>
    <mergeCell ref="FLI3:FLL3"/>
    <mergeCell ref="FJP3:FJS3"/>
    <mergeCell ref="FJU3:FJX3"/>
    <mergeCell ref="FJZ3:FKC3"/>
    <mergeCell ref="FKE3:FKH3"/>
    <mergeCell ref="FKJ3:FKM3"/>
    <mergeCell ref="FIQ3:FIT3"/>
    <mergeCell ref="FIV3:FIY3"/>
    <mergeCell ref="FJA3:FJD3"/>
    <mergeCell ref="FJF3:FJI3"/>
    <mergeCell ref="FJK3:FJN3"/>
    <mergeCell ref="FHR3:FHU3"/>
    <mergeCell ref="FHW3:FHZ3"/>
    <mergeCell ref="FIB3:FIE3"/>
    <mergeCell ref="FIG3:FIJ3"/>
    <mergeCell ref="FIL3:FIO3"/>
    <mergeCell ref="FGS3:FGV3"/>
    <mergeCell ref="FGX3:FHA3"/>
    <mergeCell ref="FHC3:FHF3"/>
    <mergeCell ref="FHH3:FHK3"/>
    <mergeCell ref="FHM3:FHP3"/>
    <mergeCell ref="FFT3:FFW3"/>
    <mergeCell ref="FFY3:FGB3"/>
    <mergeCell ref="FGD3:FGG3"/>
    <mergeCell ref="FGI3:FGL3"/>
    <mergeCell ref="FGN3:FGQ3"/>
    <mergeCell ref="FEU3:FEX3"/>
    <mergeCell ref="FEZ3:FFC3"/>
    <mergeCell ref="FFE3:FFH3"/>
    <mergeCell ref="FFJ3:FFM3"/>
    <mergeCell ref="FFO3:FFR3"/>
    <mergeCell ref="FDV3:FDY3"/>
    <mergeCell ref="FEA3:FED3"/>
    <mergeCell ref="FEF3:FEI3"/>
    <mergeCell ref="FEK3:FEN3"/>
    <mergeCell ref="FEP3:FES3"/>
    <mergeCell ref="FCW3:FCZ3"/>
    <mergeCell ref="FDB3:FDE3"/>
    <mergeCell ref="FDG3:FDJ3"/>
    <mergeCell ref="FDL3:FDO3"/>
    <mergeCell ref="FDQ3:FDT3"/>
    <mergeCell ref="FBX3:FCA3"/>
    <mergeCell ref="FCC3:FCF3"/>
    <mergeCell ref="FCH3:FCK3"/>
    <mergeCell ref="FCM3:FCP3"/>
    <mergeCell ref="FCR3:FCU3"/>
    <mergeCell ref="FAY3:FBB3"/>
    <mergeCell ref="FBD3:FBG3"/>
    <mergeCell ref="FBI3:FBL3"/>
    <mergeCell ref="FBN3:FBQ3"/>
    <mergeCell ref="FBS3:FBV3"/>
    <mergeCell ref="EZZ3:FAC3"/>
    <mergeCell ref="FAE3:FAH3"/>
    <mergeCell ref="FAJ3:FAM3"/>
    <mergeCell ref="FAO3:FAR3"/>
    <mergeCell ref="FAT3:FAW3"/>
    <mergeCell ref="EZA3:EZD3"/>
    <mergeCell ref="EZF3:EZI3"/>
    <mergeCell ref="EZK3:EZN3"/>
    <mergeCell ref="EZP3:EZS3"/>
    <mergeCell ref="EZU3:EZX3"/>
    <mergeCell ref="EYB3:EYE3"/>
    <mergeCell ref="EYG3:EYJ3"/>
    <mergeCell ref="EYL3:EYO3"/>
    <mergeCell ref="EYQ3:EYT3"/>
    <mergeCell ref="EYV3:EYY3"/>
    <mergeCell ref="EXC3:EXF3"/>
    <mergeCell ref="EXH3:EXK3"/>
    <mergeCell ref="EXM3:EXP3"/>
    <mergeCell ref="EXR3:EXU3"/>
    <mergeCell ref="EXW3:EXZ3"/>
    <mergeCell ref="EWD3:EWG3"/>
    <mergeCell ref="EWI3:EWL3"/>
    <mergeCell ref="EWN3:EWQ3"/>
    <mergeCell ref="EWS3:EWV3"/>
    <mergeCell ref="EWX3:EXA3"/>
    <mergeCell ref="EVE3:EVH3"/>
    <mergeCell ref="EVJ3:EVM3"/>
    <mergeCell ref="EVO3:EVR3"/>
    <mergeCell ref="EVT3:EVW3"/>
    <mergeCell ref="EVY3:EWB3"/>
    <mergeCell ref="EUF3:EUI3"/>
    <mergeCell ref="EUK3:EUN3"/>
    <mergeCell ref="EUP3:EUS3"/>
    <mergeCell ref="EUU3:EUX3"/>
    <mergeCell ref="EUZ3:EVC3"/>
    <mergeCell ref="ETG3:ETJ3"/>
    <mergeCell ref="ETL3:ETO3"/>
    <mergeCell ref="ETQ3:ETT3"/>
    <mergeCell ref="ETV3:ETY3"/>
    <mergeCell ref="EUA3:EUD3"/>
    <mergeCell ref="ESH3:ESK3"/>
    <mergeCell ref="ESM3:ESP3"/>
    <mergeCell ref="ESR3:ESU3"/>
    <mergeCell ref="ESW3:ESZ3"/>
    <mergeCell ref="ETB3:ETE3"/>
    <mergeCell ref="ERI3:ERL3"/>
    <mergeCell ref="ERN3:ERQ3"/>
    <mergeCell ref="ERS3:ERV3"/>
    <mergeCell ref="ERX3:ESA3"/>
    <mergeCell ref="ESC3:ESF3"/>
    <mergeCell ref="EQJ3:EQM3"/>
    <mergeCell ref="EQO3:EQR3"/>
    <mergeCell ref="EQT3:EQW3"/>
    <mergeCell ref="EQY3:ERB3"/>
    <mergeCell ref="ERD3:ERG3"/>
    <mergeCell ref="EPK3:EPN3"/>
    <mergeCell ref="EPP3:EPS3"/>
    <mergeCell ref="EPU3:EPX3"/>
    <mergeCell ref="EPZ3:EQC3"/>
    <mergeCell ref="EQE3:EQH3"/>
    <mergeCell ref="EOL3:EOO3"/>
    <mergeCell ref="EOQ3:EOT3"/>
    <mergeCell ref="EOV3:EOY3"/>
    <mergeCell ref="EPA3:EPD3"/>
    <mergeCell ref="EPF3:EPI3"/>
    <mergeCell ref="ENM3:ENP3"/>
    <mergeCell ref="ENR3:ENU3"/>
    <mergeCell ref="ENW3:ENZ3"/>
    <mergeCell ref="EOB3:EOE3"/>
    <mergeCell ref="EOG3:EOJ3"/>
    <mergeCell ref="EMN3:EMQ3"/>
    <mergeCell ref="EMS3:EMV3"/>
    <mergeCell ref="EMX3:ENA3"/>
    <mergeCell ref="ENC3:ENF3"/>
    <mergeCell ref="ENH3:ENK3"/>
    <mergeCell ref="ELO3:ELR3"/>
    <mergeCell ref="ELT3:ELW3"/>
    <mergeCell ref="ELY3:EMB3"/>
    <mergeCell ref="EMD3:EMG3"/>
    <mergeCell ref="EMI3:EML3"/>
    <mergeCell ref="EKP3:EKS3"/>
    <mergeCell ref="EKU3:EKX3"/>
    <mergeCell ref="EKZ3:ELC3"/>
    <mergeCell ref="ELE3:ELH3"/>
    <mergeCell ref="ELJ3:ELM3"/>
    <mergeCell ref="EJQ3:EJT3"/>
    <mergeCell ref="EJV3:EJY3"/>
    <mergeCell ref="EKA3:EKD3"/>
    <mergeCell ref="EKF3:EKI3"/>
    <mergeCell ref="EKK3:EKN3"/>
    <mergeCell ref="EIR3:EIU3"/>
    <mergeCell ref="EIW3:EIZ3"/>
    <mergeCell ref="EJB3:EJE3"/>
    <mergeCell ref="EJG3:EJJ3"/>
    <mergeCell ref="EJL3:EJO3"/>
    <mergeCell ref="EHS3:EHV3"/>
    <mergeCell ref="EHX3:EIA3"/>
    <mergeCell ref="EIC3:EIF3"/>
    <mergeCell ref="EIH3:EIK3"/>
    <mergeCell ref="EIM3:EIP3"/>
    <mergeCell ref="EGT3:EGW3"/>
    <mergeCell ref="EGY3:EHB3"/>
    <mergeCell ref="EHD3:EHG3"/>
    <mergeCell ref="EHI3:EHL3"/>
    <mergeCell ref="EHN3:EHQ3"/>
    <mergeCell ref="EFU3:EFX3"/>
    <mergeCell ref="EFZ3:EGC3"/>
    <mergeCell ref="EGE3:EGH3"/>
    <mergeCell ref="EGJ3:EGM3"/>
    <mergeCell ref="EGO3:EGR3"/>
    <mergeCell ref="EEV3:EEY3"/>
    <mergeCell ref="EFA3:EFD3"/>
    <mergeCell ref="EFF3:EFI3"/>
    <mergeCell ref="EFK3:EFN3"/>
    <mergeCell ref="EFP3:EFS3"/>
    <mergeCell ref="EDW3:EDZ3"/>
    <mergeCell ref="EEB3:EEE3"/>
    <mergeCell ref="EEG3:EEJ3"/>
    <mergeCell ref="EEL3:EEO3"/>
    <mergeCell ref="EEQ3:EET3"/>
    <mergeCell ref="ECX3:EDA3"/>
    <mergeCell ref="EDC3:EDF3"/>
    <mergeCell ref="EDH3:EDK3"/>
    <mergeCell ref="EDM3:EDP3"/>
    <mergeCell ref="EDR3:EDU3"/>
    <mergeCell ref="EBY3:ECB3"/>
    <mergeCell ref="ECD3:ECG3"/>
    <mergeCell ref="ECI3:ECL3"/>
    <mergeCell ref="ECN3:ECQ3"/>
    <mergeCell ref="ECS3:ECV3"/>
    <mergeCell ref="EAZ3:EBC3"/>
    <mergeCell ref="EBE3:EBH3"/>
    <mergeCell ref="EBJ3:EBM3"/>
    <mergeCell ref="EBO3:EBR3"/>
    <mergeCell ref="EBT3:EBW3"/>
    <mergeCell ref="EAA3:EAD3"/>
    <mergeCell ref="EAF3:EAI3"/>
    <mergeCell ref="EAK3:EAN3"/>
    <mergeCell ref="EAP3:EAS3"/>
    <mergeCell ref="EAU3:EAX3"/>
    <mergeCell ref="DZB3:DZE3"/>
    <mergeCell ref="DZG3:DZJ3"/>
    <mergeCell ref="DZL3:DZO3"/>
    <mergeCell ref="DZQ3:DZT3"/>
    <mergeCell ref="DZV3:DZY3"/>
    <mergeCell ref="DYC3:DYF3"/>
    <mergeCell ref="DYH3:DYK3"/>
    <mergeCell ref="DYM3:DYP3"/>
    <mergeCell ref="DYR3:DYU3"/>
    <mergeCell ref="DYW3:DYZ3"/>
    <mergeCell ref="DXD3:DXG3"/>
    <mergeCell ref="DXI3:DXL3"/>
    <mergeCell ref="DXN3:DXQ3"/>
    <mergeCell ref="DXS3:DXV3"/>
    <mergeCell ref="DXX3:DYA3"/>
    <mergeCell ref="DWE3:DWH3"/>
    <mergeCell ref="DWJ3:DWM3"/>
    <mergeCell ref="DWO3:DWR3"/>
    <mergeCell ref="DWT3:DWW3"/>
    <mergeCell ref="DWY3:DXB3"/>
    <mergeCell ref="DVF3:DVI3"/>
    <mergeCell ref="DVK3:DVN3"/>
    <mergeCell ref="DVP3:DVS3"/>
    <mergeCell ref="DVU3:DVX3"/>
    <mergeCell ref="DVZ3:DWC3"/>
    <mergeCell ref="DUG3:DUJ3"/>
    <mergeCell ref="DUL3:DUO3"/>
    <mergeCell ref="DUQ3:DUT3"/>
    <mergeCell ref="DUV3:DUY3"/>
    <mergeCell ref="DVA3:DVD3"/>
    <mergeCell ref="DTH3:DTK3"/>
    <mergeCell ref="DTM3:DTP3"/>
    <mergeCell ref="DTR3:DTU3"/>
    <mergeCell ref="DTW3:DTZ3"/>
    <mergeCell ref="DUB3:DUE3"/>
    <mergeCell ref="DSI3:DSL3"/>
    <mergeCell ref="DSN3:DSQ3"/>
    <mergeCell ref="DSS3:DSV3"/>
    <mergeCell ref="DSX3:DTA3"/>
    <mergeCell ref="DTC3:DTF3"/>
    <mergeCell ref="DRJ3:DRM3"/>
    <mergeCell ref="DRO3:DRR3"/>
    <mergeCell ref="DRT3:DRW3"/>
    <mergeCell ref="DRY3:DSB3"/>
    <mergeCell ref="DSD3:DSG3"/>
    <mergeCell ref="DQK3:DQN3"/>
    <mergeCell ref="DQP3:DQS3"/>
    <mergeCell ref="DQU3:DQX3"/>
    <mergeCell ref="DQZ3:DRC3"/>
    <mergeCell ref="DRE3:DRH3"/>
    <mergeCell ref="DPL3:DPO3"/>
    <mergeCell ref="DPQ3:DPT3"/>
    <mergeCell ref="DPV3:DPY3"/>
    <mergeCell ref="DQA3:DQD3"/>
    <mergeCell ref="DQF3:DQI3"/>
    <mergeCell ref="DOM3:DOP3"/>
    <mergeCell ref="DOR3:DOU3"/>
    <mergeCell ref="DOW3:DOZ3"/>
    <mergeCell ref="DPB3:DPE3"/>
    <mergeCell ref="DPG3:DPJ3"/>
    <mergeCell ref="DNN3:DNQ3"/>
    <mergeCell ref="DNS3:DNV3"/>
    <mergeCell ref="DNX3:DOA3"/>
    <mergeCell ref="DOC3:DOF3"/>
    <mergeCell ref="DOH3:DOK3"/>
    <mergeCell ref="DMO3:DMR3"/>
    <mergeCell ref="DMT3:DMW3"/>
    <mergeCell ref="DMY3:DNB3"/>
    <mergeCell ref="DND3:DNG3"/>
    <mergeCell ref="DNI3:DNL3"/>
    <mergeCell ref="DLP3:DLS3"/>
    <mergeCell ref="DLU3:DLX3"/>
    <mergeCell ref="DLZ3:DMC3"/>
    <mergeCell ref="DME3:DMH3"/>
    <mergeCell ref="DMJ3:DMM3"/>
    <mergeCell ref="DKQ3:DKT3"/>
    <mergeCell ref="DKV3:DKY3"/>
    <mergeCell ref="DLA3:DLD3"/>
    <mergeCell ref="DLF3:DLI3"/>
    <mergeCell ref="DLK3:DLN3"/>
    <mergeCell ref="DJR3:DJU3"/>
    <mergeCell ref="DJW3:DJZ3"/>
    <mergeCell ref="DKB3:DKE3"/>
    <mergeCell ref="DKG3:DKJ3"/>
    <mergeCell ref="DKL3:DKO3"/>
    <mergeCell ref="DIS3:DIV3"/>
    <mergeCell ref="DIX3:DJA3"/>
    <mergeCell ref="DJC3:DJF3"/>
    <mergeCell ref="DJH3:DJK3"/>
    <mergeCell ref="DJM3:DJP3"/>
    <mergeCell ref="DHT3:DHW3"/>
    <mergeCell ref="DHY3:DIB3"/>
    <mergeCell ref="DID3:DIG3"/>
    <mergeCell ref="DII3:DIL3"/>
    <mergeCell ref="DIN3:DIQ3"/>
    <mergeCell ref="DGU3:DGX3"/>
    <mergeCell ref="DGZ3:DHC3"/>
    <mergeCell ref="DHE3:DHH3"/>
    <mergeCell ref="DHJ3:DHM3"/>
    <mergeCell ref="DHO3:DHR3"/>
    <mergeCell ref="DFV3:DFY3"/>
    <mergeCell ref="DGA3:DGD3"/>
    <mergeCell ref="DGF3:DGI3"/>
    <mergeCell ref="DGK3:DGN3"/>
    <mergeCell ref="DGP3:DGS3"/>
    <mergeCell ref="DEW3:DEZ3"/>
    <mergeCell ref="DFB3:DFE3"/>
    <mergeCell ref="DFG3:DFJ3"/>
    <mergeCell ref="DFL3:DFO3"/>
    <mergeCell ref="DFQ3:DFT3"/>
    <mergeCell ref="DDX3:DEA3"/>
    <mergeCell ref="DEC3:DEF3"/>
    <mergeCell ref="DEH3:DEK3"/>
    <mergeCell ref="DEM3:DEP3"/>
    <mergeCell ref="DER3:DEU3"/>
    <mergeCell ref="DCY3:DDB3"/>
    <mergeCell ref="DDD3:DDG3"/>
    <mergeCell ref="DDI3:DDL3"/>
    <mergeCell ref="DDN3:DDQ3"/>
    <mergeCell ref="DDS3:DDV3"/>
    <mergeCell ref="DBZ3:DCC3"/>
    <mergeCell ref="DCE3:DCH3"/>
    <mergeCell ref="DCJ3:DCM3"/>
    <mergeCell ref="DCO3:DCR3"/>
    <mergeCell ref="DCT3:DCW3"/>
    <mergeCell ref="DBA3:DBD3"/>
    <mergeCell ref="DBF3:DBI3"/>
    <mergeCell ref="DBK3:DBN3"/>
    <mergeCell ref="DBP3:DBS3"/>
    <mergeCell ref="DBU3:DBX3"/>
    <mergeCell ref="DAB3:DAE3"/>
    <mergeCell ref="DAG3:DAJ3"/>
    <mergeCell ref="DAL3:DAO3"/>
    <mergeCell ref="DAQ3:DAT3"/>
    <mergeCell ref="DAV3:DAY3"/>
    <mergeCell ref="CZC3:CZF3"/>
    <mergeCell ref="CZH3:CZK3"/>
    <mergeCell ref="CZM3:CZP3"/>
    <mergeCell ref="CZR3:CZU3"/>
    <mergeCell ref="CZW3:CZZ3"/>
    <mergeCell ref="CYD3:CYG3"/>
    <mergeCell ref="CYI3:CYL3"/>
    <mergeCell ref="CYN3:CYQ3"/>
    <mergeCell ref="CYS3:CYV3"/>
    <mergeCell ref="CYX3:CZA3"/>
    <mergeCell ref="CXE3:CXH3"/>
    <mergeCell ref="CXJ3:CXM3"/>
    <mergeCell ref="CXO3:CXR3"/>
    <mergeCell ref="CXT3:CXW3"/>
    <mergeCell ref="CXY3:CYB3"/>
    <mergeCell ref="CWF3:CWI3"/>
    <mergeCell ref="CWK3:CWN3"/>
    <mergeCell ref="CWP3:CWS3"/>
    <mergeCell ref="CWU3:CWX3"/>
    <mergeCell ref="CWZ3:CXC3"/>
    <mergeCell ref="CVG3:CVJ3"/>
    <mergeCell ref="CVL3:CVO3"/>
    <mergeCell ref="CVQ3:CVT3"/>
    <mergeCell ref="CVV3:CVY3"/>
    <mergeCell ref="CWA3:CWD3"/>
    <mergeCell ref="CUH3:CUK3"/>
    <mergeCell ref="CUM3:CUP3"/>
    <mergeCell ref="CUR3:CUU3"/>
    <mergeCell ref="CUW3:CUZ3"/>
    <mergeCell ref="CVB3:CVE3"/>
    <mergeCell ref="CTI3:CTL3"/>
    <mergeCell ref="CTN3:CTQ3"/>
    <mergeCell ref="CTS3:CTV3"/>
    <mergeCell ref="CTX3:CUA3"/>
    <mergeCell ref="CUC3:CUF3"/>
    <mergeCell ref="CSJ3:CSM3"/>
    <mergeCell ref="CSO3:CSR3"/>
    <mergeCell ref="CST3:CSW3"/>
    <mergeCell ref="CSY3:CTB3"/>
    <mergeCell ref="CTD3:CTG3"/>
    <mergeCell ref="CRK3:CRN3"/>
    <mergeCell ref="CRP3:CRS3"/>
    <mergeCell ref="CRU3:CRX3"/>
    <mergeCell ref="CRZ3:CSC3"/>
    <mergeCell ref="CSE3:CSH3"/>
    <mergeCell ref="CQL3:CQO3"/>
    <mergeCell ref="CQQ3:CQT3"/>
    <mergeCell ref="CQV3:CQY3"/>
    <mergeCell ref="CRA3:CRD3"/>
    <mergeCell ref="CRF3:CRI3"/>
    <mergeCell ref="CPM3:CPP3"/>
    <mergeCell ref="CPR3:CPU3"/>
    <mergeCell ref="CPW3:CPZ3"/>
    <mergeCell ref="CQB3:CQE3"/>
    <mergeCell ref="CQG3:CQJ3"/>
    <mergeCell ref="CON3:COQ3"/>
    <mergeCell ref="COS3:COV3"/>
    <mergeCell ref="COX3:CPA3"/>
    <mergeCell ref="CPC3:CPF3"/>
    <mergeCell ref="CPH3:CPK3"/>
    <mergeCell ref="CNO3:CNR3"/>
    <mergeCell ref="CNT3:CNW3"/>
    <mergeCell ref="CNY3:COB3"/>
    <mergeCell ref="COD3:COG3"/>
    <mergeCell ref="COI3:COL3"/>
    <mergeCell ref="CMP3:CMS3"/>
    <mergeCell ref="CMU3:CMX3"/>
    <mergeCell ref="CMZ3:CNC3"/>
    <mergeCell ref="CNE3:CNH3"/>
    <mergeCell ref="CNJ3:CNM3"/>
    <mergeCell ref="CLQ3:CLT3"/>
    <mergeCell ref="CLV3:CLY3"/>
    <mergeCell ref="CMA3:CMD3"/>
    <mergeCell ref="CMF3:CMI3"/>
    <mergeCell ref="CMK3:CMN3"/>
    <mergeCell ref="CKR3:CKU3"/>
    <mergeCell ref="CKW3:CKZ3"/>
    <mergeCell ref="CLB3:CLE3"/>
    <mergeCell ref="CLG3:CLJ3"/>
    <mergeCell ref="CLL3:CLO3"/>
    <mergeCell ref="CJS3:CJV3"/>
    <mergeCell ref="CJX3:CKA3"/>
    <mergeCell ref="CKC3:CKF3"/>
    <mergeCell ref="CKH3:CKK3"/>
    <mergeCell ref="CKM3:CKP3"/>
    <mergeCell ref="CIT3:CIW3"/>
    <mergeCell ref="CIY3:CJB3"/>
    <mergeCell ref="CJD3:CJG3"/>
    <mergeCell ref="CJI3:CJL3"/>
    <mergeCell ref="CJN3:CJQ3"/>
    <mergeCell ref="CHU3:CHX3"/>
    <mergeCell ref="CHZ3:CIC3"/>
    <mergeCell ref="CIE3:CIH3"/>
    <mergeCell ref="CIJ3:CIM3"/>
    <mergeCell ref="CIO3:CIR3"/>
    <mergeCell ref="CGV3:CGY3"/>
    <mergeCell ref="CHA3:CHD3"/>
    <mergeCell ref="CHF3:CHI3"/>
    <mergeCell ref="CHK3:CHN3"/>
    <mergeCell ref="CHP3:CHS3"/>
    <mergeCell ref="CFW3:CFZ3"/>
    <mergeCell ref="CGB3:CGE3"/>
    <mergeCell ref="CGG3:CGJ3"/>
    <mergeCell ref="CGL3:CGO3"/>
    <mergeCell ref="CGQ3:CGT3"/>
    <mergeCell ref="CEX3:CFA3"/>
    <mergeCell ref="CFC3:CFF3"/>
    <mergeCell ref="CFH3:CFK3"/>
    <mergeCell ref="CFM3:CFP3"/>
    <mergeCell ref="CFR3:CFU3"/>
    <mergeCell ref="CDY3:CEB3"/>
    <mergeCell ref="CED3:CEG3"/>
    <mergeCell ref="CEI3:CEL3"/>
    <mergeCell ref="CEN3:CEQ3"/>
    <mergeCell ref="CES3:CEV3"/>
    <mergeCell ref="CCZ3:CDC3"/>
    <mergeCell ref="CDE3:CDH3"/>
    <mergeCell ref="CDJ3:CDM3"/>
    <mergeCell ref="CDO3:CDR3"/>
    <mergeCell ref="CDT3:CDW3"/>
    <mergeCell ref="CCA3:CCD3"/>
    <mergeCell ref="CCF3:CCI3"/>
    <mergeCell ref="CCK3:CCN3"/>
    <mergeCell ref="CCP3:CCS3"/>
    <mergeCell ref="CCU3:CCX3"/>
    <mergeCell ref="CBB3:CBE3"/>
    <mergeCell ref="CBG3:CBJ3"/>
    <mergeCell ref="CBL3:CBO3"/>
    <mergeCell ref="CBQ3:CBT3"/>
    <mergeCell ref="CBV3:CBY3"/>
    <mergeCell ref="CAC3:CAF3"/>
    <mergeCell ref="CAH3:CAK3"/>
    <mergeCell ref="CAM3:CAP3"/>
    <mergeCell ref="CAR3:CAU3"/>
    <mergeCell ref="CAW3:CAZ3"/>
    <mergeCell ref="BZD3:BZG3"/>
    <mergeCell ref="BZI3:BZL3"/>
    <mergeCell ref="BZN3:BZQ3"/>
    <mergeCell ref="BZS3:BZV3"/>
    <mergeCell ref="BZX3:CAA3"/>
    <mergeCell ref="BYE3:BYH3"/>
    <mergeCell ref="BYJ3:BYM3"/>
    <mergeCell ref="BYO3:BYR3"/>
    <mergeCell ref="BYT3:BYW3"/>
    <mergeCell ref="BYY3:BZB3"/>
    <mergeCell ref="BXF3:BXI3"/>
    <mergeCell ref="BXK3:BXN3"/>
    <mergeCell ref="BXP3:BXS3"/>
    <mergeCell ref="BXU3:BXX3"/>
    <mergeCell ref="BXZ3:BYC3"/>
    <mergeCell ref="BWG3:BWJ3"/>
    <mergeCell ref="BWL3:BWO3"/>
    <mergeCell ref="BWQ3:BWT3"/>
    <mergeCell ref="BWV3:BWY3"/>
    <mergeCell ref="BXA3:BXD3"/>
    <mergeCell ref="BVH3:BVK3"/>
    <mergeCell ref="BVM3:BVP3"/>
    <mergeCell ref="BVR3:BVU3"/>
    <mergeCell ref="BVW3:BVZ3"/>
    <mergeCell ref="BWB3:BWE3"/>
    <mergeCell ref="BUI3:BUL3"/>
    <mergeCell ref="BUN3:BUQ3"/>
    <mergeCell ref="BUS3:BUV3"/>
    <mergeCell ref="BUX3:BVA3"/>
    <mergeCell ref="BVC3:BVF3"/>
    <mergeCell ref="BTJ3:BTM3"/>
    <mergeCell ref="BTO3:BTR3"/>
    <mergeCell ref="BTT3:BTW3"/>
    <mergeCell ref="BTY3:BUB3"/>
    <mergeCell ref="BUD3:BUG3"/>
    <mergeCell ref="BSK3:BSN3"/>
    <mergeCell ref="BSP3:BSS3"/>
    <mergeCell ref="BSU3:BSX3"/>
    <mergeCell ref="BSZ3:BTC3"/>
    <mergeCell ref="BTE3:BTH3"/>
    <mergeCell ref="BRL3:BRO3"/>
    <mergeCell ref="BRQ3:BRT3"/>
    <mergeCell ref="BRV3:BRY3"/>
    <mergeCell ref="BSA3:BSD3"/>
    <mergeCell ref="BSF3:BSI3"/>
    <mergeCell ref="BQM3:BQP3"/>
    <mergeCell ref="BQR3:BQU3"/>
    <mergeCell ref="BQW3:BQZ3"/>
    <mergeCell ref="BRB3:BRE3"/>
    <mergeCell ref="BRG3:BRJ3"/>
    <mergeCell ref="BPN3:BPQ3"/>
    <mergeCell ref="BPS3:BPV3"/>
    <mergeCell ref="BPX3:BQA3"/>
    <mergeCell ref="BQC3:BQF3"/>
    <mergeCell ref="BQH3:BQK3"/>
    <mergeCell ref="BOO3:BOR3"/>
    <mergeCell ref="BOT3:BOW3"/>
    <mergeCell ref="BOY3:BPB3"/>
    <mergeCell ref="BPD3:BPG3"/>
    <mergeCell ref="BPI3:BPL3"/>
    <mergeCell ref="BNP3:BNS3"/>
    <mergeCell ref="BNU3:BNX3"/>
    <mergeCell ref="BNZ3:BOC3"/>
    <mergeCell ref="BOE3:BOH3"/>
    <mergeCell ref="BOJ3:BOM3"/>
    <mergeCell ref="BMQ3:BMT3"/>
    <mergeCell ref="BMV3:BMY3"/>
    <mergeCell ref="BNA3:BND3"/>
    <mergeCell ref="BNF3:BNI3"/>
    <mergeCell ref="BNK3:BNN3"/>
    <mergeCell ref="BLR3:BLU3"/>
    <mergeCell ref="BLW3:BLZ3"/>
    <mergeCell ref="BMB3:BME3"/>
    <mergeCell ref="BMG3:BMJ3"/>
    <mergeCell ref="BML3:BMO3"/>
    <mergeCell ref="BKS3:BKV3"/>
    <mergeCell ref="BKX3:BLA3"/>
    <mergeCell ref="BLC3:BLF3"/>
    <mergeCell ref="BLH3:BLK3"/>
    <mergeCell ref="BLM3:BLP3"/>
    <mergeCell ref="BJT3:BJW3"/>
    <mergeCell ref="BJY3:BKB3"/>
    <mergeCell ref="BKD3:BKG3"/>
    <mergeCell ref="BKI3:BKL3"/>
    <mergeCell ref="BKN3:BKQ3"/>
    <mergeCell ref="BIU3:BIX3"/>
    <mergeCell ref="BIZ3:BJC3"/>
    <mergeCell ref="BJE3:BJH3"/>
    <mergeCell ref="BJJ3:BJM3"/>
    <mergeCell ref="BJO3:BJR3"/>
    <mergeCell ref="BHV3:BHY3"/>
    <mergeCell ref="BIA3:BID3"/>
    <mergeCell ref="BIF3:BII3"/>
    <mergeCell ref="BIK3:BIN3"/>
    <mergeCell ref="BIP3:BIS3"/>
    <mergeCell ref="BGW3:BGZ3"/>
    <mergeCell ref="BHB3:BHE3"/>
    <mergeCell ref="BHG3:BHJ3"/>
    <mergeCell ref="BHL3:BHO3"/>
    <mergeCell ref="BHQ3:BHT3"/>
    <mergeCell ref="BFX3:BGA3"/>
    <mergeCell ref="BGC3:BGF3"/>
    <mergeCell ref="BGH3:BGK3"/>
    <mergeCell ref="BGM3:BGP3"/>
    <mergeCell ref="BGR3:BGU3"/>
    <mergeCell ref="BEY3:BFB3"/>
    <mergeCell ref="BFD3:BFG3"/>
    <mergeCell ref="BFI3:BFL3"/>
    <mergeCell ref="BFN3:BFQ3"/>
    <mergeCell ref="BFS3:BFV3"/>
    <mergeCell ref="BDZ3:BEC3"/>
    <mergeCell ref="BEE3:BEH3"/>
    <mergeCell ref="BEJ3:BEM3"/>
    <mergeCell ref="BEO3:BER3"/>
    <mergeCell ref="BET3:BEW3"/>
    <mergeCell ref="BDA3:BDD3"/>
    <mergeCell ref="BDF3:BDI3"/>
    <mergeCell ref="BDK3:BDN3"/>
    <mergeCell ref="BDP3:BDS3"/>
    <mergeCell ref="BDU3:BDX3"/>
    <mergeCell ref="BCB3:BCE3"/>
    <mergeCell ref="BCG3:BCJ3"/>
    <mergeCell ref="BCL3:BCO3"/>
    <mergeCell ref="BCQ3:BCT3"/>
    <mergeCell ref="BCV3:BCY3"/>
    <mergeCell ref="BBC3:BBF3"/>
    <mergeCell ref="BBH3:BBK3"/>
    <mergeCell ref="BBM3:BBP3"/>
    <mergeCell ref="BBR3:BBU3"/>
    <mergeCell ref="BBW3:BBZ3"/>
    <mergeCell ref="BAD3:BAG3"/>
    <mergeCell ref="BAI3:BAL3"/>
    <mergeCell ref="BAN3:BAQ3"/>
    <mergeCell ref="BAS3:BAV3"/>
    <mergeCell ref="BAX3:BBA3"/>
    <mergeCell ref="AZE3:AZH3"/>
    <mergeCell ref="AZJ3:AZM3"/>
    <mergeCell ref="AZO3:AZR3"/>
    <mergeCell ref="AZT3:AZW3"/>
    <mergeCell ref="AZY3:BAB3"/>
    <mergeCell ref="AYF3:AYI3"/>
    <mergeCell ref="AYK3:AYN3"/>
    <mergeCell ref="AYP3:AYS3"/>
    <mergeCell ref="AYU3:AYX3"/>
    <mergeCell ref="AYZ3:AZC3"/>
    <mergeCell ref="AXG3:AXJ3"/>
    <mergeCell ref="AXL3:AXO3"/>
    <mergeCell ref="AXQ3:AXT3"/>
    <mergeCell ref="AXV3:AXY3"/>
    <mergeCell ref="AYA3:AYD3"/>
    <mergeCell ref="AWH3:AWK3"/>
    <mergeCell ref="AWM3:AWP3"/>
    <mergeCell ref="AWR3:AWU3"/>
    <mergeCell ref="AWW3:AWZ3"/>
    <mergeCell ref="AXB3:AXE3"/>
    <mergeCell ref="AVI3:AVL3"/>
    <mergeCell ref="AVN3:AVQ3"/>
    <mergeCell ref="AVS3:AVV3"/>
    <mergeCell ref="AVX3:AWA3"/>
    <mergeCell ref="AWC3:AWF3"/>
    <mergeCell ref="AUJ3:AUM3"/>
    <mergeCell ref="AUO3:AUR3"/>
    <mergeCell ref="AUT3:AUW3"/>
    <mergeCell ref="AUY3:AVB3"/>
    <mergeCell ref="AVD3:AVG3"/>
    <mergeCell ref="ATK3:ATN3"/>
    <mergeCell ref="ATP3:ATS3"/>
    <mergeCell ref="ATU3:ATX3"/>
    <mergeCell ref="ATZ3:AUC3"/>
    <mergeCell ref="AUE3:AUH3"/>
    <mergeCell ref="ASL3:ASO3"/>
    <mergeCell ref="ASQ3:AST3"/>
    <mergeCell ref="ASV3:ASY3"/>
    <mergeCell ref="ATA3:ATD3"/>
    <mergeCell ref="ATF3:ATI3"/>
    <mergeCell ref="ARM3:ARP3"/>
    <mergeCell ref="ARR3:ARU3"/>
    <mergeCell ref="ARW3:ARZ3"/>
    <mergeCell ref="ASB3:ASE3"/>
    <mergeCell ref="ASG3:ASJ3"/>
    <mergeCell ref="AQN3:AQQ3"/>
    <mergeCell ref="AQS3:AQV3"/>
    <mergeCell ref="AQX3:ARA3"/>
    <mergeCell ref="ARC3:ARF3"/>
    <mergeCell ref="ARH3:ARK3"/>
    <mergeCell ref="APO3:APR3"/>
    <mergeCell ref="APT3:APW3"/>
    <mergeCell ref="APY3:AQB3"/>
    <mergeCell ref="AQD3:AQG3"/>
    <mergeCell ref="AQI3:AQL3"/>
    <mergeCell ref="AOP3:AOS3"/>
    <mergeCell ref="AOU3:AOX3"/>
    <mergeCell ref="AOZ3:APC3"/>
    <mergeCell ref="APE3:APH3"/>
    <mergeCell ref="APJ3:APM3"/>
    <mergeCell ref="ANQ3:ANT3"/>
    <mergeCell ref="ANV3:ANY3"/>
    <mergeCell ref="AOA3:AOD3"/>
    <mergeCell ref="AOF3:AOI3"/>
    <mergeCell ref="AOK3:AON3"/>
    <mergeCell ref="AMR3:AMU3"/>
    <mergeCell ref="AMW3:AMZ3"/>
    <mergeCell ref="ANB3:ANE3"/>
    <mergeCell ref="ANG3:ANJ3"/>
    <mergeCell ref="ANL3:ANO3"/>
    <mergeCell ref="ALS3:ALV3"/>
    <mergeCell ref="ALX3:AMA3"/>
    <mergeCell ref="AMC3:AMF3"/>
    <mergeCell ref="AMH3:AMK3"/>
    <mergeCell ref="AMM3:AMP3"/>
    <mergeCell ref="AKT3:AKW3"/>
    <mergeCell ref="AKY3:ALB3"/>
    <mergeCell ref="ALD3:ALG3"/>
    <mergeCell ref="ALI3:ALL3"/>
    <mergeCell ref="ALN3:ALQ3"/>
    <mergeCell ref="AJU3:AJX3"/>
    <mergeCell ref="AJZ3:AKC3"/>
    <mergeCell ref="AKE3:AKH3"/>
    <mergeCell ref="AKJ3:AKM3"/>
    <mergeCell ref="AKO3:AKR3"/>
    <mergeCell ref="AIV3:AIY3"/>
    <mergeCell ref="AJA3:AJD3"/>
    <mergeCell ref="AJF3:AJI3"/>
    <mergeCell ref="AJK3:AJN3"/>
    <mergeCell ref="AJP3:AJS3"/>
    <mergeCell ref="AHW3:AHZ3"/>
    <mergeCell ref="AIB3:AIE3"/>
    <mergeCell ref="AIG3:AIJ3"/>
    <mergeCell ref="AIL3:AIO3"/>
    <mergeCell ref="AIQ3:AIT3"/>
    <mergeCell ref="AGX3:AHA3"/>
    <mergeCell ref="AHC3:AHF3"/>
    <mergeCell ref="AHH3:AHK3"/>
    <mergeCell ref="AHM3:AHP3"/>
    <mergeCell ref="AHR3:AHU3"/>
    <mergeCell ref="TL3:TO3"/>
    <mergeCell ref="TQ3:TT3"/>
    <mergeCell ref="TV3:TY3"/>
    <mergeCell ref="UA3:UD3"/>
    <mergeCell ref="UF3:UI3"/>
    <mergeCell ref="AFY3:AGB3"/>
    <mergeCell ref="AGD3:AGG3"/>
    <mergeCell ref="AGI3:AGL3"/>
    <mergeCell ref="AGN3:AGQ3"/>
    <mergeCell ref="AGS3:AGV3"/>
    <mergeCell ref="AEZ3:AFC3"/>
    <mergeCell ref="AFE3:AFH3"/>
    <mergeCell ref="AFJ3:AFM3"/>
    <mergeCell ref="AFO3:AFR3"/>
    <mergeCell ref="AFT3:AFW3"/>
    <mergeCell ref="AEA3:AED3"/>
    <mergeCell ref="AEF3:AEI3"/>
    <mergeCell ref="AEK3:AEN3"/>
    <mergeCell ref="AEP3:AES3"/>
    <mergeCell ref="AEU3:AEX3"/>
    <mergeCell ref="ADB3:ADE3"/>
    <mergeCell ref="ADG3:ADJ3"/>
    <mergeCell ref="ADL3:ADO3"/>
    <mergeCell ref="ADQ3:ADT3"/>
    <mergeCell ref="ADV3:ADY3"/>
    <mergeCell ref="ACC3:ACF3"/>
    <mergeCell ref="ACH3:ACK3"/>
    <mergeCell ref="ACM3:ACP3"/>
    <mergeCell ref="ACR3:ACU3"/>
    <mergeCell ref="ACW3:ACZ3"/>
    <mergeCell ref="ABD3:ABG3"/>
    <mergeCell ref="ABI3:ABL3"/>
    <mergeCell ref="ABN3:ABQ3"/>
    <mergeCell ref="ABS3:ABV3"/>
    <mergeCell ref="ABX3:ACA3"/>
    <mergeCell ref="AAE3:AAH3"/>
    <mergeCell ref="AAJ3:AAM3"/>
    <mergeCell ref="AAO3:AAR3"/>
    <mergeCell ref="AAT3:AAW3"/>
    <mergeCell ref="AAY3:ABB3"/>
    <mergeCell ref="FA3:FD3"/>
    <mergeCell ref="FF3:FI3"/>
    <mergeCell ref="FK3:FN3"/>
    <mergeCell ref="FP3:FS3"/>
    <mergeCell ref="FU3:FX3"/>
    <mergeCell ref="EB3:EE3"/>
    <mergeCell ref="EG3:EJ3"/>
    <mergeCell ref="EL3:EO3"/>
    <mergeCell ref="EQ3:ET3"/>
    <mergeCell ref="EV3:EY3"/>
    <mergeCell ref="SM3:SP3"/>
    <mergeCell ref="SR3:SU3"/>
    <mergeCell ref="SW3:SZ3"/>
    <mergeCell ref="TB3:TE3"/>
    <mergeCell ref="TG3:TJ3"/>
    <mergeCell ref="RN3:RQ3"/>
    <mergeCell ref="RS3:RV3"/>
    <mergeCell ref="RX3:SA3"/>
    <mergeCell ref="SC3:SF3"/>
    <mergeCell ref="SH3:SK3"/>
    <mergeCell ref="QO3:QR3"/>
    <mergeCell ref="QT3:QW3"/>
    <mergeCell ref="QY3:RB3"/>
    <mergeCell ref="RD3:RG3"/>
    <mergeCell ref="RI3:RL3"/>
    <mergeCell ref="PP3:PS3"/>
    <mergeCell ref="PU3:PX3"/>
    <mergeCell ref="PZ3:QC3"/>
    <mergeCell ref="QE3:QH3"/>
    <mergeCell ref="QJ3:QM3"/>
    <mergeCell ref="OQ3:OT3"/>
    <mergeCell ref="OV3:OY3"/>
    <mergeCell ref="PA3:PD3"/>
    <mergeCell ref="PF3:PI3"/>
    <mergeCell ref="PK3:PN3"/>
    <mergeCell ref="OL3:OO3"/>
    <mergeCell ref="MS3:MV3"/>
    <mergeCell ref="MX3:NA3"/>
    <mergeCell ref="NC3:NF3"/>
    <mergeCell ref="NH3:NK3"/>
    <mergeCell ref="NM3:NP3"/>
    <mergeCell ref="LT3:LW3"/>
    <mergeCell ref="LY3:MB3"/>
    <mergeCell ref="MD3:MG3"/>
    <mergeCell ref="MI3:ML3"/>
    <mergeCell ref="MN3:MQ3"/>
    <mergeCell ref="NR3:NU3"/>
    <mergeCell ref="NW3:NZ3"/>
    <mergeCell ref="OB3:OE3"/>
    <mergeCell ref="OG3:OJ3"/>
    <mergeCell ref="WXJ2:WXM2"/>
    <mergeCell ref="WXO2:WXR2"/>
    <mergeCell ref="WXT2:WXW2"/>
    <mergeCell ref="WXY2:WYB2"/>
    <mergeCell ref="WYD2:WYG2"/>
    <mergeCell ref="WWK2:WWN2"/>
    <mergeCell ref="KU3:KX3"/>
    <mergeCell ref="KZ3:LC3"/>
    <mergeCell ref="LE3:LH3"/>
    <mergeCell ref="LJ3:LM3"/>
    <mergeCell ref="LO3:LR3"/>
    <mergeCell ref="JV3:JY3"/>
    <mergeCell ref="KA3:KD3"/>
    <mergeCell ref="KF3:KI3"/>
    <mergeCell ref="KK3:KN3"/>
    <mergeCell ref="KP3:KS3"/>
    <mergeCell ref="IW3:IZ3"/>
    <mergeCell ref="JB3:JE3"/>
    <mergeCell ref="JG3:JJ3"/>
    <mergeCell ref="JL3:JO3"/>
    <mergeCell ref="JQ3:JT3"/>
    <mergeCell ref="WWP2:WWS2"/>
    <mergeCell ref="WWU2:WWX2"/>
    <mergeCell ref="WWZ2:WXC2"/>
    <mergeCell ref="WXE2:WXH2"/>
    <mergeCell ref="HX3:IA3"/>
    <mergeCell ref="IC3:IF3"/>
    <mergeCell ref="IH3:IK3"/>
    <mergeCell ref="IM3:IP3"/>
    <mergeCell ref="IR3:IU3"/>
    <mergeCell ref="UK3:UN3"/>
    <mergeCell ref="UP3:US3"/>
    <mergeCell ref="GE3:GH3"/>
    <mergeCell ref="GJ3:GM3"/>
    <mergeCell ref="GO3:GR3"/>
    <mergeCell ref="GT3:GW3"/>
    <mergeCell ref="ZF3:ZI3"/>
    <mergeCell ref="ZK3:ZN3"/>
    <mergeCell ref="ZP3:ZS3"/>
    <mergeCell ref="ZU3:ZX3"/>
    <mergeCell ref="ZZ3:AAC3"/>
    <mergeCell ref="YG3:YJ3"/>
    <mergeCell ref="YL3:YO3"/>
    <mergeCell ref="YQ3:YT3"/>
    <mergeCell ref="YV3:YY3"/>
    <mergeCell ref="ZA3:ZD3"/>
    <mergeCell ref="XH3:XK3"/>
    <mergeCell ref="XM3:XP3"/>
    <mergeCell ref="XR3:XU3"/>
    <mergeCell ref="XW3:XZ3"/>
    <mergeCell ref="YB3:YE3"/>
    <mergeCell ref="WI3:WL3"/>
    <mergeCell ref="WN3:WQ3"/>
    <mergeCell ref="WS3:WV3"/>
    <mergeCell ref="WX3:XA3"/>
    <mergeCell ref="XC3:XF3"/>
    <mergeCell ref="VJ3:VM3"/>
    <mergeCell ref="VO3:VR3"/>
    <mergeCell ref="VT3:VW3"/>
    <mergeCell ref="VY3:WB3"/>
    <mergeCell ref="WD3:WG3"/>
    <mergeCell ref="UU3:UX3"/>
    <mergeCell ref="UZ3:VC3"/>
    <mergeCell ref="VE3:VH3"/>
    <mergeCell ref="XEC2:XEF2"/>
    <mergeCell ref="XEH2:XEK2"/>
    <mergeCell ref="XEM2:XEP2"/>
    <mergeCell ref="XER2:XEU2"/>
    <mergeCell ref="XEW2:XEZ2"/>
    <mergeCell ref="XDD2:XDG2"/>
    <mergeCell ref="XDI2:XDL2"/>
    <mergeCell ref="XDN2:XDQ2"/>
    <mergeCell ref="XDS2:XDV2"/>
    <mergeCell ref="XDX2:XEA2"/>
    <mergeCell ref="XCE2:XCH2"/>
    <mergeCell ref="XCJ2:XCM2"/>
    <mergeCell ref="XCO2:XCR2"/>
    <mergeCell ref="XCT2:XCW2"/>
    <mergeCell ref="XCY2:XDB2"/>
    <mergeCell ref="XBF2:XBI2"/>
    <mergeCell ref="XBK2:XBN2"/>
    <mergeCell ref="XBP2:XBS2"/>
    <mergeCell ref="XBU2:XBX2"/>
    <mergeCell ref="XBZ2:XCC2"/>
    <mergeCell ref="XAG2:XAJ2"/>
    <mergeCell ref="XAL2:XAO2"/>
    <mergeCell ref="XAQ2:XAT2"/>
    <mergeCell ref="XAV2:XAY2"/>
    <mergeCell ref="XBA2:XBD2"/>
    <mergeCell ref="WZH2:WZK2"/>
    <mergeCell ref="WZM2:WZP2"/>
    <mergeCell ref="WZR2:WZU2"/>
    <mergeCell ref="WZW2:WZZ2"/>
    <mergeCell ref="XAB2:XAE2"/>
    <mergeCell ref="WYI2:WYL2"/>
    <mergeCell ref="WYN2:WYQ2"/>
    <mergeCell ref="WYS2:WYV2"/>
    <mergeCell ref="WYX2:WZA2"/>
    <mergeCell ref="WZC2:WZF2"/>
    <mergeCell ref="WVL2:WVO2"/>
    <mergeCell ref="WVQ2:WVT2"/>
    <mergeCell ref="WVV2:WVY2"/>
    <mergeCell ref="WWA2:WWD2"/>
    <mergeCell ref="WWF2:WWI2"/>
    <mergeCell ref="WUM2:WUP2"/>
    <mergeCell ref="WUR2:WUU2"/>
    <mergeCell ref="WUW2:WUZ2"/>
    <mergeCell ref="WVB2:WVE2"/>
    <mergeCell ref="GY3:HB3"/>
    <mergeCell ref="HD3:HG3"/>
    <mergeCell ref="HI3:HL3"/>
    <mergeCell ref="HN3:HQ3"/>
    <mergeCell ref="HS3:HV3"/>
    <mergeCell ref="FZ3:GC3"/>
    <mergeCell ref="WVG2:WVJ2"/>
    <mergeCell ref="WTN2:WTQ2"/>
    <mergeCell ref="WTS2:WTV2"/>
    <mergeCell ref="WTX2:WUA2"/>
    <mergeCell ref="WUC2:WUF2"/>
    <mergeCell ref="WUH2:WUK2"/>
    <mergeCell ref="WSO2:WSR2"/>
    <mergeCell ref="WST2:WSW2"/>
    <mergeCell ref="WSY2:WTB2"/>
    <mergeCell ref="WTD2:WTG2"/>
    <mergeCell ref="WTI2:WTL2"/>
    <mergeCell ref="WRP2:WRS2"/>
    <mergeCell ref="WRU2:WRX2"/>
    <mergeCell ref="WRZ2:WSC2"/>
    <mergeCell ref="WSE2:WSH2"/>
    <mergeCell ref="WSJ2:WSM2"/>
    <mergeCell ref="WQQ2:WQT2"/>
    <mergeCell ref="WQV2:WQY2"/>
    <mergeCell ref="WRA2:WRD2"/>
    <mergeCell ref="WRF2:WRI2"/>
    <mergeCell ref="WRK2:WRN2"/>
    <mergeCell ref="WPR2:WPU2"/>
    <mergeCell ref="WPW2:WPZ2"/>
    <mergeCell ref="WQB2:WQE2"/>
    <mergeCell ref="WQG2:WQJ2"/>
    <mergeCell ref="WQL2:WQO2"/>
    <mergeCell ref="WOS2:WOV2"/>
    <mergeCell ref="WOX2:WPA2"/>
    <mergeCell ref="WPC2:WPF2"/>
    <mergeCell ref="WPH2:WPK2"/>
    <mergeCell ref="WPM2:WPP2"/>
    <mergeCell ref="WNT2:WNW2"/>
    <mergeCell ref="WNY2:WOB2"/>
    <mergeCell ref="WOD2:WOG2"/>
    <mergeCell ref="WOI2:WOL2"/>
    <mergeCell ref="WON2:WOQ2"/>
    <mergeCell ref="WMU2:WMX2"/>
    <mergeCell ref="WMZ2:WNC2"/>
    <mergeCell ref="WNE2:WNH2"/>
    <mergeCell ref="WNJ2:WNM2"/>
    <mergeCell ref="WNO2:WNR2"/>
    <mergeCell ref="WLV2:WLY2"/>
    <mergeCell ref="WMA2:WMD2"/>
    <mergeCell ref="WMF2:WMI2"/>
    <mergeCell ref="WMK2:WMN2"/>
    <mergeCell ref="WMP2:WMS2"/>
    <mergeCell ref="WKW2:WKZ2"/>
    <mergeCell ref="WLB2:WLE2"/>
    <mergeCell ref="WLG2:WLJ2"/>
    <mergeCell ref="WLL2:WLO2"/>
    <mergeCell ref="WLQ2:WLT2"/>
    <mergeCell ref="WJX2:WKA2"/>
    <mergeCell ref="WKC2:WKF2"/>
    <mergeCell ref="WKH2:WKK2"/>
    <mergeCell ref="WKM2:WKP2"/>
    <mergeCell ref="WKR2:WKU2"/>
    <mergeCell ref="WIY2:WJB2"/>
    <mergeCell ref="WJD2:WJG2"/>
    <mergeCell ref="WJI2:WJL2"/>
    <mergeCell ref="WJN2:WJQ2"/>
    <mergeCell ref="WJS2:WJV2"/>
    <mergeCell ref="WHZ2:WIC2"/>
    <mergeCell ref="WIE2:WIH2"/>
    <mergeCell ref="WIJ2:WIM2"/>
    <mergeCell ref="WIO2:WIR2"/>
    <mergeCell ref="WIT2:WIW2"/>
    <mergeCell ref="WHA2:WHD2"/>
    <mergeCell ref="WHF2:WHI2"/>
    <mergeCell ref="WHK2:WHN2"/>
    <mergeCell ref="WHP2:WHS2"/>
    <mergeCell ref="WHU2:WHX2"/>
    <mergeCell ref="WGB2:WGE2"/>
    <mergeCell ref="WGG2:WGJ2"/>
    <mergeCell ref="WGL2:WGO2"/>
    <mergeCell ref="WGQ2:WGT2"/>
    <mergeCell ref="WGV2:WGY2"/>
    <mergeCell ref="WFC2:WFF2"/>
    <mergeCell ref="WFH2:WFK2"/>
    <mergeCell ref="WFM2:WFP2"/>
    <mergeCell ref="WFR2:WFU2"/>
    <mergeCell ref="WFW2:WFZ2"/>
    <mergeCell ref="WED2:WEG2"/>
    <mergeCell ref="WEI2:WEL2"/>
    <mergeCell ref="WEN2:WEQ2"/>
    <mergeCell ref="WES2:WEV2"/>
    <mergeCell ref="WEX2:WFA2"/>
    <mergeCell ref="WDE2:WDH2"/>
    <mergeCell ref="WDJ2:WDM2"/>
    <mergeCell ref="WDO2:WDR2"/>
    <mergeCell ref="WDT2:WDW2"/>
    <mergeCell ref="WDY2:WEB2"/>
    <mergeCell ref="WCF2:WCI2"/>
    <mergeCell ref="WCK2:WCN2"/>
    <mergeCell ref="WCP2:WCS2"/>
    <mergeCell ref="WCU2:WCX2"/>
    <mergeCell ref="WCZ2:WDC2"/>
    <mergeCell ref="WBG2:WBJ2"/>
    <mergeCell ref="WBL2:WBO2"/>
    <mergeCell ref="WBQ2:WBT2"/>
    <mergeCell ref="WBV2:WBY2"/>
    <mergeCell ref="WCA2:WCD2"/>
    <mergeCell ref="WAH2:WAK2"/>
    <mergeCell ref="WAM2:WAP2"/>
    <mergeCell ref="WAR2:WAU2"/>
    <mergeCell ref="WAW2:WAZ2"/>
    <mergeCell ref="WBB2:WBE2"/>
    <mergeCell ref="VZI2:VZL2"/>
    <mergeCell ref="VZN2:VZQ2"/>
    <mergeCell ref="VZS2:VZV2"/>
    <mergeCell ref="VZX2:WAA2"/>
    <mergeCell ref="WAC2:WAF2"/>
    <mergeCell ref="VYJ2:VYM2"/>
    <mergeCell ref="VYO2:VYR2"/>
    <mergeCell ref="VYT2:VYW2"/>
    <mergeCell ref="VYY2:VZB2"/>
    <mergeCell ref="VZD2:VZG2"/>
    <mergeCell ref="VXK2:VXN2"/>
    <mergeCell ref="VXP2:VXS2"/>
    <mergeCell ref="VXU2:VXX2"/>
    <mergeCell ref="VXZ2:VYC2"/>
    <mergeCell ref="VYE2:VYH2"/>
    <mergeCell ref="VWL2:VWO2"/>
    <mergeCell ref="VWQ2:VWT2"/>
    <mergeCell ref="VWV2:VWY2"/>
    <mergeCell ref="VXA2:VXD2"/>
    <mergeCell ref="VXF2:VXI2"/>
    <mergeCell ref="VVM2:VVP2"/>
    <mergeCell ref="VVR2:VVU2"/>
    <mergeCell ref="VVW2:VVZ2"/>
    <mergeCell ref="VWB2:VWE2"/>
    <mergeCell ref="VWG2:VWJ2"/>
    <mergeCell ref="VUN2:VUQ2"/>
    <mergeCell ref="VUS2:VUV2"/>
    <mergeCell ref="VUX2:VVA2"/>
    <mergeCell ref="VVC2:VVF2"/>
    <mergeCell ref="VVH2:VVK2"/>
    <mergeCell ref="VTO2:VTR2"/>
    <mergeCell ref="VTT2:VTW2"/>
    <mergeCell ref="VTY2:VUB2"/>
    <mergeCell ref="VUD2:VUG2"/>
    <mergeCell ref="VUI2:VUL2"/>
    <mergeCell ref="VSP2:VSS2"/>
    <mergeCell ref="VSU2:VSX2"/>
    <mergeCell ref="VSZ2:VTC2"/>
    <mergeCell ref="VTE2:VTH2"/>
    <mergeCell ref="VTJ2:VTM2"/>
    <mergeCell ref="VRQ2:VRT2"/>
    <mergeCell ref="VRV2:VRY2"/>
    <mergeCell ref="VSA2:VSD2"/>
    <mergeCell ref="VSF2:VSI2"/>
    <mergeCell ref="VSK2:VSN2"/>
    <mergeCell ref="VQR2:VQU2"/>
    <mergeCell ref="VQW2:VQZ2"/>
    <mergeCell ref="VRB2:VRE2"/>
    <mergeCell ref="VRG2:VRJ2"/>
    <mergeCell ref="VRL2:VRO2"/>
    <mergeCell ref="VPS2:VPV2"/>
    <mergeCell ref="VPX2:VQA2"/>
    <mergeCell ref="VQC2:VQF2"/>
    <mergeCell ref="VQH2:VQK2"/>
    <mergeCell ref="VQM2:VQP2"/>
    <mergeCell ref="VOT2:VOW2"/>
    <mergeCell ref="VOY2:VPB2"/>
    <mergeCell ref="VPD2:VPG2"/>
    <mergeCell ref="VPI2:VPL2"/>
    <mergeCell ref="VPN2:VPQ2"/>
    <mergeCell ref="VNU2:VNX2"/>
    <mergeCell ref="VNZ2:VOC2"/>
    <mergeCell ref="VOE2:VOH2"/>
    <mergeCell ref="VOJ2:VOM2"/>
    <mergeCell ref="VOO2:VOR2"/>
    <mergeCell ref="VMV2:VMY2"/>
    <mergeCell ref="VNA2:VND2"/>
    <mergeCell ref="VNF2:VNI2"/>
    <mergeCell ref="VNK2:VNN2"/>
    <mergeCell ref="VNP2:VNS2"/>
    <mergeCell ref="VLW2:VLZ2"/>
    <mergeCell ref="VMB2:VME2"/>
    <mergeCell ref="VMG2:VMJ2"/>
    <mergeCell ref="VML2:VMO2"/>
    <mergeCell ref="VMQ2:VMT2"/>
    <mergeCell ref="VKX2:VLA2"/>
    <mergeCell ref="VLC2:VLF2"/>
    <mergeCell ref="VLH2:VLK2"/>
    <mergeCell ref="VLM2:VLP2"/>
    <mergeCell ref="VLR2:VLU2"/>
    <mergeCell ref="VJY2:VKB2"/>
    <mergeCell ref="VKD2:VKG2"/>
    <mergeCell ref="VKI2:VKL2"/>
    <mergeCell ref="VKN2:VKQ2"/>
    <mergeCell ref="VKS2:VKV2"/>
    <mergeCell ref="VIZ2:VJC2"/>
    <mergeCell ref="VJE2:VJH2"/>
    <mergeCell ref="VJJ2:VJM2"/>
    <mergeCell ref="VJO2:VJR2"/>
    <mergeCell ref="VJT2:VJW2"/>
    <mergeCell ref="VIA2:VID2"/>
    <mergeCell ref="VIF2:VII2"/>
    <mergeCell ref="VIK2:VIN2"/>
    <mergeCell ref="VIP2:VIS2"/>
    <mergeCell ref="VIU2:VIX2"/>
    <mergeCell ref="VHB2:VHE2"/>
    <mergeCell ref="VHG2:VHJ2"/>
    <mergeCell ref="VHL2:VHO2"/>
    <mergeCell ref="VHQ2:VHT2"/>
    <mergeCell ref="VHV2:VHY2"/>
    <mergeCell ref="VGC2:VGF2"/>
    <mergeCell ref="VGH2:VGK2"/>
    <mergeCell ref="VGM2:VGP2"/>
    <mergeCell ref="VGR2:VGU2"/>
    <mergeCell ref="VGW2:VGZ2"/>
    <mergeCell ref="VFD2:VFG2"/>
    <mergeCell ref="VFI2:VFL2"/>
    <mergeCell ref="VFN2:VFQ2"/>
    <mergeCell ref="VFS2:VFV2"/>
    <mergeCell ref="VFX2:VGA2"/>
    <mergeCell ref="VEE2:VEH2"/>
    <mergeCell ref="VEJ2:VEM2"/>
    <mergeCell ref="VEO2:VER2"/>
    <mergeCell ref="VET2:VEW2"/>
    <mergeCell ref="VEY2:VFB2"/>
    <mergeCell ref="VDF2:VDI2"/>
    <mergeCell ref="VDK2:VDN2"/>
    <mergeCell ref="VDP2:VDS2"/>
    <mergeCell ref="VDU2:VDX2"/>
    <mergeCell ref="VDZ2:VEC2"/>
    <mergeCell ref="VCG2:VCJ2"/>
    <mergeCell ref="VCL2:VCO2"/>
    <mergeCell ref="VCQ2:VCT2"/>
    <mergeCell ref="VCV2:VCY2"/>
    <mergeCell ref="VDA2:VDD2"/>
    <mergeCell ref="VBH2:VBK2"/>
    <mergeCell ref="VBM2:VBP2"/>
    <mergeCell ref="VBR2:VBU2"/>
    <mergeCell ref="VBW2:VBZ2"/>
    <mergeCell ref="VCB2:VCE2"/>
    <mergeCell ref="VAI2:VAL2"/>
    <mergeCell ref="VAN2:VAQ2"/>
    <mergeCell ref="VAS2:VAV2"/>
    <mergeCell ref="VAX2:VBA2"/>
    <mergeCell ref="VBC2:VBF2"/>
    <mergeCell ref="UZJ2:UZM2"/>
    <mergeCell ref="UZO2:UZR2"/>
    <mergeCell ref="UZT2:UZW2"/>
    <mergeCell ref="UZY2:VAB2"/>
    <mergeCell ref="VAD2:VAG2"/>
    <mergeCell ref="UYK2:UYN2"/>
    <mergeCell ref="UYP2:UYS2"/>
    <mergeCell ref="UYU2:UYX2"/>
    <mergeCell ref="UYZ2:UZC2"/>
    <mergeCell ref="UZE2:UZH2"/>
    <mergeCell ref="UXL2:UXO2"/>
    <mergeCell ref="UXQ2:UXT2"/>
    <mergeCell ref="UXV2:UXY2"/>
    <mergeCell ref="UYA2:UYD2"/>
    <mergeCell ref="UYF2:UYI2"/>
    <mergeCell ref="UWM2:UWP2"/>
    <mergeCell ref="UWR2:UWU2"/>
    <mergeCell ref="UWW2:UWZ2"/>
    <mergeCell ref="UXB2:UXE2"/>
    <mergeCell ref="UXG2:UXJ2"/>
    <mergeCell ref="UVN2:UVQ2"/>
    <mergeCell ref="UVS2:UVV2"/>
    <mergeCell ref="UVX2:UWA2"/>
    <mergeCell ref="UWC2:UWF2"/>
    <mergeCell ref="UWH2:UWK2"/>
    <mergeCell ref="UUO2:UUR2"/>
    <mergeCell ref="UUT2:UUW2"/>
    <mergeCell ref="UUY2:UVB2"/>
    <mergeCell ref="UVD2:UVG2"/>
    <mergeCell ref="UVI2:UVL2"/>
    <mergeCell ref="UTP2:UTS2"/>
    <mergeCell ref="UTU2:UTX2"/>
    <mergeCell ref="UTZ2:UUC2"/>
    <mergeCell ref="UUE2:UUH2"/>
    <mergeCell ref="UUJ2:UUM2"/>
    <mergeCell ref="USQ2:UST2"/>
    <mergeCell ref="USV2:USY2"/>
    <mergeCell ref="UTA2:UTD2"/>
    <mergeCell ref="UTF2:UTI2"/>
    <mergeCell ref="UTK2:UTN2"/>
    <mergeCell ref="URR2:URU2"/>
    <mergeCell ref="URW2:URZ2"/>
    <mergeCell ref="USB2:USE2"/>
    <mergeCell ref="USG2:USJ2"/>
    <mergeCell ref="USL2:USO2"/>
    <mergeCell ref="UQS2:UQV2"/>
    <mergeCell ref="UQX2:URA2"/>
    <mergeCell ref="URC2:URF2"/>
    <mergeCell ref="URH2:URK2"/>
    <mergeCell ref="URM2:URP2"/>
    <mergeCell ref="UPT2:UPW2"/>
    <mergeCell ref="UPY2:UQB2"/>
    <mergeCell ref="UQD2:UQG2"/>
    <mergeCell ref="UQI2:UQL2"/>
    <mergeCell ref="UQN2:UQQ2"/>
    <mergeCell ref="UOU2:UOX2"/>
    <mergeCell ref="UOZ2:UPC2"/>
    <mergeCell ref="UPE2:UPH2"/>
    <mergeCell ref="UPJ2:UPM2"/>
    <mergeCell ref="UPO2:UPR2"/>
    <mergeCell ref="UNV2:UNY2"/>
    <mergeCell ref="UOA2:UOD2"/>
    <mergeCell ref="UOF2:UOI2"/>
    <mergeCell ref="UOK2:UON2"/>
    <mergeCell ref="UOP2:UOS2"/>
    <mergeCell ref="UMW2:UMZ2"/>
    <mergeCell ref="UNB2:UNE2"/>
    <mergeCell ref="UNG2:UNJ2"/>
    <mergeCell ref="UNL2:UNO2"/>
    <mergeCell ref="UNQ2:UNT2"/>
    <mergeCell ref="ULX2:UMA2"/>
    <mergeCell ref="UMC2:UMF2"/>
    <mergeCell ref="UMH2:UMK2"/>
    <mergeCell ref="UMM2:UMP2"/>
    <mergeCell ref="UMR2:UMU2"/>
    <mergeCell ref="UKY2:ULB2"/>
    <mergeCell ref="ULD2:ULG2"/>
    <mergeCell ref="ULI2:ULL2"/>
    <mergeCell ref="ULN2:ULQ2"/>
    <mergeCell ref="ULS2:ULV2"/>
    <mergeCell ref="UJZ2:UKC2"/>
    <mergeCell ref="UKE2:UKH2"/>
    <mergeCell ref="UKJ2:UKM2"/>
    <mergeCell ref="UKO2:UKR2"/>
    <mergeCell ref="UKT2:UKW2"/>
    <mergeCell ref="UJA2:UJD2"/>
    <mergeCell ref="UJF2:UJI2"/>
    <mergeCell ref="UJK2:UJN2"/>
    <mergeCell ref="UJP2:UJS2"/>
    <mergeCell ref="UJU2:UJX2"/>
    <mergeCell ref="UIB2:UIE2"/>
    <mergeCell ref="UIG2:UIJ2"/>
    <mergeCell ref="UIL2:UIO2"/>
    <mergeCell ref="UIQ2:UIT2"/>
    <mergeCell ref="UIV2:UIY2"/>
    <mergeCell ref="UHC2:UHF2"/>
    <mergeCell ref="UHH2:UHK2"/>
    <mergeCell ref="UHM2:UHP2"/>
    <mergeCell ref="UHR2:UHU2"/>
    <mergeCell ref="UHW2:UHZ2"/>
    <mergeCell ref="UGD2:UGG2"/>
    <mergeCell ref="UGI2:UGL2"/>
    <mergeCell ref="UGN2:UGQ2"/>
    <mergeCell ref="UGS2:UGV2"/>
    <mergeCell ref="UGX2:UHA2"/>
    <mergeCell ref="UFE2:UFH2"/>
    <mergeCell ref="UFJ2:UFM2"/>
    <mergeCell ref="UFO2:UFR2"/>
    <mergeCell ref="UFT2:UFW2"/>
    <mergeCell ref="UFY2:UGB2"/>
    <mergeCell ref="UEF2:UEI2"/>
    <mergeCell ref="UEK2:UEN2"/>
    <mergeCell ref="UEP2:UES2"/>
    <mergeCell ref="UEU2:UEX2"/>
    <mergeCell ref="UEZ2:UFC2"/>
    <mergeCell ref="UDG2:UDJ2"/>
    <mergeCell ref="UDL2:UDO2"/>
    <mergeCell ref="UDQ2:UDT2"/>
    <mergeCell ref="UDV2:UDY2"/>
    <mergeCell ref="UEA2:UED2"/>
    <mergeCell ref="UCH2:UCK2"/>
    <mergeCell ref="UCM2:UCP2"/>
    <mergeCell ref="UCR2:UCU2"/>
    <mergeCell ref="UCW2:UCZ2"/>
    <mergeCell ref="UDB2:UDE2"/>
    <mergeCell ref="UBI2:UBL2"/>
    <mergeCell ref="UBN2:UBQ2"/>
    <mergeCell ref="UBS2:UBV2"/>
    <mergeCell ref="UBX2:UCA2"/>
    <mergeCell ref="UCC2:UCF2"/>
    <mergeCell ref="UAJ2:UAM2"/>
    <mergeCell ref="UAO2:UAR2"/>
    <mergeCell ref="UAT2:UAW2"/>
    <mergeCell ref="UAY2:UBB2"/>
    <mergeCell ref="UBD2:UBG2"/>
    <mergeCell ref="TZK2:TZN2"/>
    <mergeCell ref="TZP2:TZS2"/>
    <mergeCell ref="TZU2:TZX2"/>
    <mergeCell ref="TZZ2:UAC2"/>
    <mergeCell ref="UAE2:UAH2"/>
    <mergeCell ref="TYL2:TYO2"/>
    <mergeCell ref="TYQ2:TYT2"/>
    <mergeCell ref="TYV2:TYY2"/>
    <mergeCell ref="TZA2:TZD2"/>
    <mergeCell ref="TZF2:TZI2"/>
    <mergeCell ref="TXM2:TXP2"/>
    <mergeCell ref="TXR2:TXU2"/>
    <mergeCell ref="TXW2:TXZ2"/>
    <mergeCell ref="TYB2:TYE2"/>
    <mergeCell ref="TYG2:TYJ2"/>
    <mergeCell ref="TWN2:TWQ2"/>
    <mergeCell ref="TWS2:TWV2"/>
    <mergeCell ref="TWX2:TXA2"/>
    <mergeCell ref="TXC2:TXF2"/>
    <mergeCell ref="TXH2:TXK2"/>
    <mergeCell ref="TVO2:TVR2"/>
    <mergeCell ref="TVT2:TVW2"/>
    <mergeCell ref="TVY2:TWB2"/>
    <mergeCell ref="TWD2:TWG2"/>
    <mergeCell ref="TWI2:TWL2"/>
    <mergeCell ref="TUP2:TUS2"/>
    <mergeCell ref="TUU2:TUX2"/>
    <mergeCell ref="TUZ2:TVC2"/>
    <mergeCell ref="TVE2:TVH2"/>
    <mergeCell ref="TVJ2:TVM2"/>
    <mergeCell ref="TTQ2:TTT2"/>
    <mergeCell ref="TTV2:TTY2"/>
    <mergeCell ref="TUA2:TUD2"/>
    <mergeCell ref="TUF2:TUI2"/>
    <mergeCell ref="TUK2:TUN2"/>
    <mergeCell ref="TSR2:TSU2"/>
    <mergeCell ref="TSW2:TSZ2"/>
    <mergeCell ref="TTB2:TTE2"/>
    <mergeCell ref="TTG2:TTJ2"/>
    <mergeCell ref="TTL2:TTO2"/>
    <mergeCell ref="TRS2:TRV2"/>
    <mergeCell ref="TRX2:TSA2"/>
    <mergeCell ref="TSC2:TSF2"/>
    <mergeCell ref="TSH2:TSK2"/>
    <mergeCell ref="TSM2:TSP2"/>
    <mergeCell ref="TQT2:TQW2"/>
    <mergeCell ref="TQY2:TRB2"/>
    <mergeCell ref="TRD2:TRG2"/>
    <mergeCell ref="TRI2:TRL2"/>
    <mergeCell ref="TRN2:TRQ2"/>
    <mergeCell ref="TPU2:TPX2"/>
    <mergeCell ref="TPZ2:TQC2"/>
    <mergeCell ref="TQE2:TQH2"/>
    <mergeCell ref="TQJ2:TQM2"/>
    <mergeCell ref="TQO2:TQR2"/>
    <mergeCell ref="TOV2:TOY2"/>
    <mergeCell ref="TPA2:TPD2"/>
    <mergeCell ref="TPF2:TPI2"/>
    <mergeCell ref="TPK2:TPN2"/>
    <mergeCell ref="TPP2:TPS2"/>
    <mergeCell ref="TNW2:TNZ2"/>
    <mergeCell ref="TOB2:TOE2"/>
    <mergeCell ref="TOG2:TOJ2"/>
    <mergeCell ref="TOL2:TOO2"/>
    <mergeCell ref="TOQ2:TOT2"/>
    <mergeCell ref="TMX2:TNA2"/>
    <mergeCell ref="TNC2:TNF2"/>
    <mergeCell ref="TNH2:TNK2"/>
    <mergeCell ref="TNM2:TNP2"/>
    <mergeCell ref="TNR2:TNU2"/>
    <mergeCell ref="TLY2:TMB2"/>
    <mergeCell ref="TMD2:TMG2"/>
    <mergeCell ref="TMI2:TML2"/>
    <mergeCell ref="TMN2:TMQ2"/>
    <mergeCell ref="TMS2:TMV2"/>
    <mergeCell ref="TKZ2:TLC2"/>
    <mergeCell ref="TLE2:TLH2"/>
    <mergeCell ref="TLJ2:TLM2"/>
    <mergeCell ref="TLO2:TLR2"/>
    <mergeCell ref="TLT2:TLW2"/>
    <mergeCell ref="TKA2:TKD2"/>
    <mergeCell ref="TKF2:TKI2"/>
    <mergeCell ref="TKK2:TKN2"/>
    <mergeCell ref="TKP2:TKS2"/>
    <mergeCell ref="TKU2:TKX2"/>
    <mergeCell ref="TJB2:TJE2"/>
    <mergeCell ref="TJG2:TJJ2"/>
    <mergeCell ref="TJL2:TJO2"/>
    <mergeCell ref="TJQ2:TJT2"/>
    <mergeCell ref="TJV2:TJY2"/>
    <mergeCell ref="TIC2:TIF2"/>
    <mergeCell ref="TIH2:TIK2"/>
    <mergeCell ref="TIM2:TIP2"/>
    <mergeCell ref="TIR2:TIU2"/>
    <mergeCell ref="TIW2:TIZ2"/>
    <mergeCell ref="THD2:THG2"/>
    <mergeCell ref="THI2:THL2"/>
    <mergeCell ref="THN2:THQ2"/>
    <mergeCell ref="THS2:THV2"/>
    <mergeCell ref="THX2:TIA2"/>
    <mergeCell ref="TGE2:TGH2"/>
    <mergeCell ref="TGJ2:TGM2"/>
    <mergeCell ref="TGO2:TGR2"/>
    <mergeCell ref="TGT2:TGW2"/>
    <mergeCell ref="TGY2:THB2"/>
    <mergeCell ref="TFF2:TFI2"/>
    <mergeCell ref="TFK2:TFN2"/>
    <mergeCell ref="TFP2:TFS2"/>
    <mergeCell ref="TFU2:TFX2"/>
    <mergeCell ref="TFZ2:TGC2"/>
    <mergeCell ref="TEG2:TEJ2"/>
    <mergeCell ref="TEL2:TEO2"/>
    <mergeCell ref="TEQ2:TET2"/>
    <mergeCell ref="TEV2:TEY2"/>
    <mergeCell ref="TFA2:TFD2"/>
    <mergeCell ref="TDH2:TDK2"/>
    <mergeCell ref="TDM2:TDP2"/>
    <mergeCell ref="TDR2:TDU2"/>
    <mergeCell ref="TDW2:TDZ2"/>
    <mergeCell ref="TEB2:TEE2"/>
    <mergeCell ref="TCI2:TCL2"/>
    <mergeCell ref="TCN2:TCQ2"/>
    <mergeCell ref="TCS2:TCV2"/>
    <mergeCell ref="TCX2:TDA2"/>
    <mergeCell ref="TDC2:TDF2"/>
    <mergeCell ref="TBJ2:TBM2"/>
    <mergeCell ref="TBO2:TBR2"/>
    <mergeCell ref="TBT2:TBW2"/>
    <mergeCell ref="TBY2:TCB2"/>
    <mergeCell ref="TCD2:TCG2"/>
    <mergeCell ref="TAK2:TAN2"/>
    <mergeCell ref="TAP2:TAS2"/>
    <mergeCell ref="TAU2:TAX2"/>
    <mergeCell ref="TAZ2:TBC2"/>
    <mergeCell ref="TBE2:TBH2"/>
    <mergeCell ref="SZL2:SZO2"/>
    <mergeCell ref="SZQ2:SZT2"/>
    <mergeCell ref="SZV2:SZY2"/>
    <mergeCell ref="TAA2:TAD2"/>
    <mergeCell ref="TAF2:TAI2"/>
    <mergeCell ref="SYM2:SYP2"/>
    <mergeCell ref="SYR2:SYU2"/>
    <mergeCell ref="SYW2:SYZ2"/>
    <mergeCell ref="SZB2:SZE2"/>
    <mergeCell ref="SZG2:SZJ2"/>
    <mergeCell ref="SXN2:SXQ2"/>
    <mergeCell ref="SXS2:SXV2"/>
    <mergeCell ref="SXX2:SYA2"/>
    <mergeCell ref="SYC2:SYF2"/>
    <mergeCell ref="SYH2:SYK2"/>
    <mergeCell ref="SWO2:SWR2"/>
    <mergeCell ref="SWT2:SWW2"/>
    <mergeCell ref="SWY2:SXB2"/>
    <mergeCell ref="SXD2:SXG2"/>
    <mergeCell ref="SXI2:SXL2"/>
    <mergeCell ref="SVP2:SVS2"/>
    <mergeCell ref="SVU2:SVX2"/>
    <mergeCell ref="SVZ2:SWC2"/>
    <mergeCell ref="SWE2:SWH2"/>
    <mergeCell ref="SWJ2:SWM2"/>
    <mergeCell ref="SUQ2:SUT2"/>
    <mergeCell ref="SUV2:SUY2"/>
    <mergeCell ref="SVA2:SVD2"/>
    <mergeCell ref="SVF2:SVI2"/>
    <mergeCell ref="SVK2:SVN2"/>
    <mergeCell ref="STR2:STU2"/>
    <mergeCell ref="STW2:STZ2"/>
    <mergeCell ref="SUB2:SUE2"/>
    <mergeCell ref="SUG2:SUJ2"/>
    <mergeCell ref="SUL2:SUO2"/>
    <mergeCell ref="SSS2:SSV2"/>
    <mergeCell ref="SSX2:STA2"/>
    <mergeCell ref="STC2:STF2"/>
    <mergeCell ref="STH2:STK2"/>
    <mergeCell ref="STM2:STP2"/>
    <mergeCell ref="SRT2:SRW2"/>
    <mergeCell ref="SRY2:SSB2"/>
    <mergeCell ref="SSD2:SSG2"/>
    <mergeCell ref="SSI2:SSL2"/>
    <mergeCell ref="SSN2:SSQ2"/>
    <mergeCell ref="SQU2:SQX2"/>
    <mergeCell ref="SQZ2:SRC2"/>
    <mergeCell ref="SRE2:SRH2"/>
    <mergeCell ref="SRJ2:SRM2"/>
    <mergeCell ref="SRO2:SRR2"/>
    <mergeCell ref="SPV2:SPY2"/>
    <mergeCell ref="SQA2:SQD2"/>
    <mergeCell ref="SQF2:SQI2"/>
    <mergeCell ref="SQK2:SQN2"/>
    <mergeCell ref="SQP2:SQS2"/>
    <mergeCell ref="SOW2:SOZ2"/>
    <mergeCell ref="SPB2:SPE2"/>
    <mergeCell ref="SPG2:SPJ2"/>
    <mergeCell ref="SPL2:SPO2"/>
    <mergeCell ref="SPQ2:SPT2"/>
    <mergeCell ref="SNX2:SOA2"/>
    <mergeCell ref="SOC2:SOF2"/>
    <mergeCell ref="SOH2:SOK2"/>
    <mergeCell ref="SOM2:SOP2"/>
    <mergeCell ref="SOR2:SOU2"/>
    <mergeCell ref="SMY2:SNB2"/>
    <mergeCell ref="SND2:SNG2"/>
    <mergeCell ref="SNI2:SNL2"/>
    <mergeCell ref="SNN2:SNQ2"/>
    <mergeCell ref="SNS2:SNV2"/>
    <mergeCell ref="SLZ2:SMC2"/>
    <mergeCell ref="SME2:SMH2"/>
    <mergeCell ref="SMJ2:SMM2"/>
    <mergeCell ref="SMO2:SMR2"/>
    <mergeCell ref="SMT2:SMW2"/>
    <mergeCell ref="SLA2:SLD2"/>
    <mergeCell ref="SLF2:SLI2"/>
    <mergeCell ref="SLK2:SLN2"/>
    <mergeCell ref="SLP2:SLS2"/>
    <mergeCell ref="SLU2:SLX2"/>
    <mergeCell ref="SKB2:SKE2"/>
    <mergeCell ref="SKG2:SKJ2"/>
    <mergeCell ref="SKL2:SKO2"/>
    <mergeCell ref="SKQ2:SKT2"/>
    <mergeCell ref="SKV2:SKY2"/>
    <mergeCell ref="SJC2:SJF2"/>
    <mergeCell ref="SJH2:SJK2"/>
    <mergeCell ref="SJM2:SJP2"/>
    <mergeCell ref="SJR2:SJU2"/>
    <mergeCell ref="SJW2:SJZ2"/>
    <mergeCell ref="SID2:SIG2"/>
    <mergeCell ref="SII2:SIL2"/>
    <mergeCell ref="SIN2:SIQ2"/>
    <mergeCell ref="SIS2:SIV2"/>
    <mergeCell ref="SIX2:SJA2"/>
    <mergeCell ref="SHE2:SHH2"/>
    <mergeCell ref="SHJ2:SHM2"/>
    <mergeCell ref="SHO2:SHR2"/>
    <mergeCell ref="SHT2:SHW2"/>
    <mergeCell ref="SHY2:SIB2"/>
    <mergeCell ref="SGF2:SGI2"/>
    <mergeCell ref="SGK2:SGN2"/>
    <mergeCell ref="SGP2:SGS2"/>
    <mergeCell ref="SGU2:SGX2"/>
    <mergeCell ref="SGZ2:SHC2"/>
    <mergeCell ref="SFG2:SFJ2"/>
    <mergeCell ref="SFL2:SFO2"/>
    <mergeCell ref="SFQ2:SFT2"/>
    <mergeCell ref="SFV2:SFY2"/>
    <mergeCell ref="SGA2:SGD2"/>
    <mergeCell ref="SEH2:SEK2"/>
    <mergeCell ref="SEM2:SEP2"/>
    <mergeCell ref="SER2:SEU2"/>
    <mergeCell ref="SEW2:SEZ2"/>
    <mergeCell ref="SFB2:SFE2"/>
    <mergeCell ref="SDI2:SDL2"/>
    <mergeCell ref="SDN2:SDQ2"/>
    <mergeCell ref="SDS2:SDV2"/>
    <mergeCell ref="SDX2:SEA2"/>
    <mergeCell ref="SEC2:SEF2"/>
    <mergeCell ref="SCJ2:SCM2"/>
    <mergeCell ref="SCO2:SCR2"/>
    <mergeCell ref="SCT2:SCW2"/>
    <mergeCell ref="SCY2:SDB2"/>
    <mergeCell ref="SDD2:SDG2"/>
    <mergeCell ref="SBK2:SBN2"/>
    <mergeCell ref="SBP2:SBS2"/>
    <mergeCell ref="SBU2:SBX2"/>
    <mergeCell ref="SBZ2:SCC2"/>
    <mergeCell ref="SCE2:SCH2"/>
    <mergeCell ref="SAL2:SAO2"/>
    <mergeCell ref="SAQ2:SAT2"/>
    <mergeCell ref="SAV2:SAY2"/>
    <mergeCell ref="SBA2:SBD2"/>
    <mergeCell ref="SBF2:SBI2"/>
    <mergeCell ref="RZM2:RZP2"/>
    <mergeCell ref="RZR2:RZU2"/>
    <mergeCell ref="RZW2:RZZ2"/>
    <mergeCell ref="SAB2:SAE2"/>
    <mergeCell ref="SAG2:SAJ2"/>
    <mergeCell ref="RYN2:RYQ2"/>
    <mergeCell ref="RYS2:RYV2"/>
    <mergeCell ref="RYX2:RZA2"/>
    <mergeCell ref="RZC2:RZF2"/>
    <mergeCell ref="RZH2:RZK2"/>
    <mergeCell ref="RXO2:RXR2"/>
    <mergeCell ref="RXT2:RXW2"/>
    <mergeCell ref="RXY2:RYB2"/>
    <mergeCell ref="RYD2:RYG2"/>
    <mergeCell ref="RYI2:RYL2"/>
    <mergeCell ref="RWP2:RWS2"/>
    <mergeCell ref="RWU2:RWX2"/>
    <mergeCell ref="RWZ2:RXC2"/>
    <mergeCell ref="RXE2:RXH2"/>
    <mergeCell ref="RXJ2:RXM2"/>
    <mergeCell ref="RVQ2:RVT2"/>
    <mergeCell ref="RVV2:RVY2"/>
    <mergeCell ref="RWA2:RWD2"/>
    <mergeCell ref="RWF2:RWI2"/>
    <mergeCell ref="RWK2:RWN2"/>
    <mergeCell ref="RUR2:RUU2"/>
    <mergeCell ref="RUW2:RUZ2"/>
    <mergeCell ref="RVB2:RVE2"/>
    <mergeCell ref="RVG2:RVJ2"/>
    <mergeCell ref="RVL2:RVO2"/>
    <mergeCell ref="RTS2:RTV2"/>
    <mergeCell ref="RTX2:RUA2"/>
    <mergeCell ref="RUC2:RUF2"/>
    <mergeCell ref="RUH2:RUK2"/>
    <mergeCell ref="RUM2:RUP2"/>
    <mergeCell ref="RST2:RSW2"/>
    <mergeCell ref="RSY2:RTB2"/>
    <mergeCell ref="RTD2:RTG2"/>
    <mergeCell ref="RTI2:RTL2"/>
    <mergeCell ref="RTN2:RTQ2"/>
    <mergeCell ref="RRU2:RRX2"/>
    <mergeCell ref="RRZ2:RSC2"/>
    <mergeCell ref="RSE2:RSH2"/>
    <mergeCell ref="RSJ2:RSM2"/>
    <mergeCell ref="RSO2:RSR2"/>
    <mergeCell ref="RQV2:RQY2"/>
    <mergeCell ref="RRA2:RRD2"/>
    <mergeCell ref="RRF2:RRI2"/>
    <mergeCell ref="RRK2:RRN2"/>
    <mergeCell ref="RRP2:RRS2"/>
    <mergeCell ref="RPW2:RPZ2"/>
    <mergeCell ref="RQB2:RQE2"/>
    <mergeCell ref="RQG2:RQJ2"/>
    <mergeCell ref="RQL2:RQO2"/>
    <mergeCell ref="RQQ2:RQT2"/>
    <mergeCell ref="ROX2:RPA2"/>
    <mergeCell ref="RPC2:RPF2"/>
    <mergeCell ref="RPH2:RPK2"/>
    <mergeCell ref="RPM2:RPP2"/>
    <mergeCell ref="RPR2:RPU2"/>
    <mergeCell ref="RNY2:ROB2"/>
    <mergeCell ref="ROD2:ROG2"/>
    <mergeCell ref="ROI2:ROL2"/>
    <mergeCell ref="RON2:ROQ2"/>
    <mergeCell ref="ROS2:ROV2"/>
    <mergeCell ref="RMZ2:RNC2"/>
    <mergeCell ref="RNE2:RNH2"/>
    <mergeCell ref="RNJ2:RNM2"/>
    <mergeCell ref="RNO2:RNR2"/>
    <mergeCell ref="RNT2:RNW2"/>
    <mergeCell ref="RMA2:RMD2"/>
    <mergeCell ref="RMF2:RMI2"/>
    <mergeCell ref="RMK2:RMN2"/>
    <mergeCell ref="RMP2:RMS2"/>
    <mergeCell ref="RMU2:RMX2"/>
    <mergeCell ref="RLB2:RLE2"/>
    <mergeCell ref="RLG2:RLJ2"/>
    <mergeCell ref="RLL2:RLO2"/>
    <mergeCell ref="RLQ2:RLT2"/>
    <mergeCell ref="RLV2:RLY2"/>
    <mergeCell ref="RKC2:RKF2"/>
    <mergeCell ref="RKH2:RKK2"/>
    <mergeCell ref="RKM2:RKP2"/>
    <mergeCell ref="RKR2:RKU2"/>
    <mergeCell ref="RKW2:RKZ2"/>
    <mergeCell ref="RJD2:RJG2"/>
    <mergeCell ref="RJI2:RJL2"/>
    <mergeCell ref="RJN2:RJQ2"/>
    <mergeCell ref="RJS2:RJV2"/>
    <mergeCell ref="RJX2:RKA2"/>
    <mergeCell ref="RIE2:RIH2"/>
    <mergeCell ref="RIJ2:RIM2"/>
    <mergeCell ref="RIO2:RIR2"/>
    <mergeCell ref="RIT2:RIW2"/>
    <mergeCell ref="RIY2:RJB2"/>
    <mergeCell ref="RHF2:RHI2"/>
    <mergeCell ref="RHK2:RHN2"/>
    <mergeCell ref="RHP2:RHS2"/>
    <mergeCell ref="RHU2:RHX2"/>
    <mergeCell ref="RHZ2:RIC2"/>
    <mergeCell ref="RGG2:RGJ2"/>
    <mergeCell ref="RGL2:RGO2"/>
    <mergeCell ref="RGQ2:RGT2"/>
    <mergeCell ref="RGV2:RGY2"/>
    <mergeCell ref="RHA2:RHD2"/>
    <mergeCell ref="RFH2:RFK2"/>
    <mergeCell ref="RFM2:RFP2"/>
    <mergeCell ref="RFR2:RFU2"/>
    <mergeCell ref="RFW2:RFZ2"/>
    <mergeCell ref="RGB2:RGE2"/>
    <mergeCell ref="REI2:REL2"/>
    <mergeCell ref="REN2:REQ2"/>
    <mergeCell ref="RES2:REV2"/>
    <mergeCell ref="REX2:RFA2"/>
    <mergeCell ref="RFC2:RFF2"/>
    <mergeCell ref="RDJ2:RDM2"/>
    <mergeCell ref="RDO2:RDR2"/>
    <mergeCell ref="RDT2:RDW2"/>
    <mergeCell ref="RDY2:REB2"/>
    <mergeCell ref="RED2:REG2"/>
    <mergeCell ref="RCK2:RCN2"/>
    <mergeCell ref="RCP2:RCS2"/>
    <mergeCell ref="RCU2:RCX2"/>
    <mergeCell ref="RCZ2:RDC2"/>
    <mergeCell ref="RDE2:RDH2"/>
    <mergeCell ref="RBL2:RBO2"/>
    <mergeCell ref="RBQ2:RBT2"/>
    <mergeCell ref="RBV2:RBY2"/>
    <mergeCell ref="RCA2:RCD2"/>
    <mergeCell ref="RCF2:RCI2"/>
    <mergeCell ref="RAM2:RAP2"/>
    <mergeCell ref="RAR2:RAU2"/>
    <mergeCell ref="RAW2:RAZ2"/>
    <mergeCell ref="RBB2:RBE2"/>
    <mergeCell ref="RBG2:RBJ2"/>
    <mergeCell ref="QZN2:QZQ2"/>
    <mergeCell ref="QZS2:QZV2"/>
    <mergeCell ref="QZX2:RAA2"/>
    <mergeCell ref="RAC2:RAF2"/>
    <mergeCell ref="RAH2:RAK2"/>
    <mergeCell ref="QYO2:QYR2"/>
    <mergeCell ref="QYT2:QYW2"/>
    <mergeCell ref="QYY2:QZB2"/>
    <mergeCell ref="QZD2:QZG2"/>
    <mergeCell ref="QZI2:QZL2"/>
    <mergeCell ref="QXP2:QXS2"/>
    <mergeCell ref="QXU2:QXX2"/>
    <mergeCell ref="QXZ2:QYC2"/>
    <mergeCell ref="QYE2:QYH2"/>
    <mergeCell ref="QYJ2:QYM2"/>
    <mergeCell ref="QWQ2:QWT2"/>
    <mergeCell ref="QWV2:QWY2"/>
    <mergeCell ref="QXA2:QXD2"/>
    <mergeCell ref="QXF2:QXI2"/>
    <mergeCell ref="QXK2:QXN2"/>
    <mergeCell ref="QVR2:QVU2"/>
    <mergeCell ref="QVW2:QVZ2"/>
    <mergeCell ref="QWB2:QWE2"/>
    <mergeCell ref="QWG2:QWJ2"/>
    <mergeCell ref="QWL2:QWO2"/>
    <mergeCell ref="QUS2:QUV2"/>
    <mergeCell ref="QUX2:QVA2"/>
    <mergeCell ref="QVC2:QVF2"/>
    <mergeCell ref="QVH2:QVK2"/>
    <mergeCell ref="QVM2:QVP2"/>
    <mergeCell ref="QTT2:QTW2"/>
    <mergeCell ref="QTY2:QUB2"/>
    <mergeCell ref="QUD2:QUG2"/>
    <mergeCell ref="QUI2:QUL2"/>
    <mergeCell ref="QUN2:QUQ2"/>
    <mergeCell ref="QSU2:QSX2"/>
    <mergeCell ref="QSZ2:QTC2"/>
    <mergeCell ref="QTE2:QTH2"/>
    <mergeCell ref="QTJ2:QTM2"/>
    <mergeCell ref="QTO2:QTR2"/>
    <mergeCell ref="QRV2:QRY2"/>
    <mergeCell ref="QSA2:QSD2"/>
    <mergeCell ref="QSF2:QSI2"/>
    <mergeCell ref="QSK2:QSN2"/>
    <mergeCell ref="QSP2:QSS2"/>
    <mergeCell ref="QQW2:QQZ2"/>
    <mergeCell ref="QRB2:QRE2"/>
    <mergeCell ref="QRG2:QRJ2"/>
    <mergeCell ref="QRL2:QRO2"/>
    <mergeCell ref="QRQ2:QRT2"/>
    <mergeCell ref="QPX2:QQA2"/>
    <mergeCell ref="QQC2:QQF2"/>
    <mergeCell ref="QQH2:QQK2"/>
    <mergeCell ref="QQM2:QQP2"/>
    <mergeCell ref="QQR2:QQU2"/>
    <mergeCell ref="QOY2:QPB2"/>
    <mergeCell ref="QPD2:QPG2"/>
    <mergeCell ref="QPI2:QPL2"/>
    <mergeCell ref="QPN2:QPQ2"/>
    <mergeCell ref="QPS2:QPV2"/>
    <mergeCell ref="QNZ2:QOC2"/>
    <mergeCell ref="QOE2:QOH2"/>
    <mergeCell ref="QOJ2:QOM2"/>
    <mergeCell ref="QOO2:QOR2"/>
    <mergeCell ref="QOT2:QOW2"/>
    <mergeCell ref="QNA2:QND2"/>
    <mergeCell ref="QNF2:QNI2"/>
    <mergeCell ref="QNK2:QNN2"/>
    <mergeCell ref="QNP2:QNS2"/>
    <mergeCell ref="QNU2:QNX2"/>
    <mergeCell ref="QMB2:QME2"/>
    <mergeCell ref="QMG2:QMJ2"/>
    <mergeCell ref="QML2:QMO2"/>
    <mergeCell ref="QMQ2:QMT2"/>
    <mergeCell ref="QMV2:QMY2"/>
    <mergeCell ref="QLC2:QLF2"/>
    <mergeCell ref="QLH2:QLK2"/>
    <mergeCell ref="QLM2:QLP2"/>
    <mergeCell ref="QLR2:QLU2"/>
    <mergeCell ref="QLW2:QLZ2"/>
    <mergeCell ref="QKD2:QKG2"/>
    <mergeCell ref="QKI2:QKL2"/>
    <mergeCell ref="QKN2:QKQ2"/>
    <mergeCell ref="QKS2:QKV2"/>
    <mergeCell ref="QKX2:QLA2"/>
    <mergeCell ref="QJE2:QJH2"/>
    <mergeCell ref="QJJ2:QJM2"/>
    <mergeCell ref="QJO2:QJR2"/>
    <mergeCell ref="QJT2:QJW2"/>
    <mergeCell ref="QJY2:QKB2"/>
    <mergeCell ref="QIF2:QII2"/>
    <mergeCell ref="QIK2:QIN2"/>
    <mergeCell ref="QIP2:QIS2"/>
    <mergeCell ref="QIU2:QIX2"/>
    <mergeCell ref="QIZ2:QJC2"/>
    <mergeCell ref="QHG2:QHJ2"/>
    <mergeCell ref="QHL2:QHO2"/>
    <mergeCell ref="QHQ2:QHT2"/>
    <mergeCell ref="QHV2:QHY2"/>
    <mergeCell ref="QIA2:QID2"/>
    <mergeCell ref="QGH2:QGK2"/>
    <mergeCell ref="QGM2:QGP2"/>
    <mergeCell ref="QGR2:QGU2"/>
    <mergeCell ref="QGW2:QGZ2"/>
    <mergeCell ref="QHB2:QHE2"/>
    <mergeCell ref="QFI2:QFL2"/>
    <mergeCell ref="QFN2:QFQ2"/>
    <mergeCell ref="QFS2:QFV2"/>
    <mergeCell ref="QFX2:QGA2"/>
    <mergeCell ref="QGC2:QGF2"/>
    <mergeCell ref="QEJ2:QEM2"/>
    <mergeCell ref="QEO2:QER2"/>
    <mergeCell ref="QET2:QEW2"/>
    <mergeCell ref="QEY2:QFB2"/>
    <mergeCell ref="QFD2:QFG2"/>
    <mergeCell ref="QDK2:QDN2"/>
    <mergeCell ref="QDP2:QDS2"/>
    <mergeCell ref="QDU2:QDX2"/>
    <mergeCell ref="QDZ2:QEC2"/>
    <mergeCell ref="QEE2:QEH2"/>
    <mergeCell ref="QCL2:QCO2"/>
    <mergeCell ref="QCQ2:QCT2"/>
    <mergeCell ref="QCV2:QCY2"/>
    <mergeCell ref="QDA2:QDD2"/>
    <mergeCell ref="QDF2:QDI2"/>
    <mergeCell ref="QBM2:QBP2"/>
    <mergeCell ref="QBR2:QBU2"/>
    <mergeCell ref="QBW2:QBZ2"/>
    <mergeCell ref="QCB2:QCE2"/>
    <mergeCell ref="QCG2:QCJ2"/>
    <mergeCell ref="QAN2:QAQ2"/>
    <mergeCell ref="QAS2:QAV2"/>
    <mergeCell ref="QAX2:QBA2"/>
    <mergeCell ref="QBC2:QBF2"/>
    <mergeCell ref="QBH2:QBK2"/>
    <mergeCell ref="PZO2:PZR2"/>
    <mergeCell ref="PZT2:PZW2"/>
    <mergeCell ref="PZY2:QAB2"/>
    <mergeCell ref="QAD2:QAG2"/>
    <mergeCell ref="QAI2:QAL2"/>
    <mergeCell ref="PYP2:PYS2"/>
    <mergeCell ref="PYU2:PYX2"/>
    <mergeCell ref="PYZ2:PZC2"/>
    <mergeCell ref="PZE2:PZH2"/>
    <mergeCell ref="PZJ2:PZM2"/>
    <mergeCell ref="PXQ2:PXT2"/>
    <mergeCell ref="PXV2:PXY2"/>
    <mergeCell ref="PYA2:PYD2"/>
    <mergeCell ref="PYF2:PYI2"/>
    <mergeCell ref="PYK2:PYN2"/>
    <mergeCell ref="PWR2:PWU2"/>
    <mergeCell ref="PWW2:PWZ2"/>
    <mergeCell ref="PXB2:PXE2"/>
    <mergeCell ref="PXG2:PXJ2"/>
    <mergeCell ref="PXL2:PXO2"/>
    <mergeCell ref="PVS2:PVV2"/>
    <mergeCell ref="PVX2:PWA2"/>
    <mergeCell ref="PWC2:PWF2"/>
    <mergeCell ref="PWH2:PWK2"/>
    <mergeCell ref="PWM2:PWP2"/>
    <mergeCell ref="PUT2:PUW2"/>
    <mergeCell ref="PUY2:PVB2"/>
    <mergeCell ref="PVD2:PVG2"/>
    <mergeCell ref="PVI2:PVL2"/>
    <mergeCell ref="PVN2:PVQ2"/>
    <mergeCell ref="PTU2:PTX2"/>
    <mergeCell ref="PTZ2:PUC2"/>
    <mergeCell ref="PUE2:PUH2"/>
    <mergeCell ref="PUJ2:PUM2"/>
    <mergeCell ref="PUO2:PUR2"/>
    <mergeCell ref="PSV2:PSY2"/>
    <mergeCell ref="PTA2:PTD2"/>
    <mergeCell ref="PTF2:PTI2"/>
    <mergeCell ref="PTK2:PTN2"/>
    <mergeCell ref="PTP2:PTS2"/>
    <mergeCell ref="PRW2:PRZ2"/>
    <mergeCell ref="PSB2:PSE2"/>
    <mergeCell ref="PSG2:PSJ2"/>
    <mergeCell ref="PSL2:PSO2"/>
    <mergeCell ref="PSQ2:PST2"/>
    <mergeCell ref="PQX2:PRA2"/>
    <mergeCell ref="PRC2:PRF2"/>
    <mergeCell ref="PRH2:PRK2"/>
    <mergeCell ref="PRM2:PRP2"/>
    <mergeCell ref="PRR2:PRU2"/>
    <mergeCell ref="PPY2:PQB2"/>
    <mergeCell ref="PQD2:PQG2"/>
    <mergeCell ref="PQI2:PQL2"/>
    <mergeCell ref="PQN2:PQQ2"/>
    <mergeCell ref="PQS2:PQV2"/>
    <mergeCell ref="POZ2:PPC2"/>
    <mergeCell ref="PPE2:PPH2"/>
    <mergeCell ref="PPJ2:PPM2"/>
    <mergeCell ref="PPO2:PPR2"/>
    <mergeCell ref="PPT2:PPW2"/>
    <mergeCell ref="POA2:POD2"/>
    <mergeCell ref="POF2:POI2"/>
    <mergeCell ref="POK2:PON2"/>
    <mergeCell ref="POP2:POS2"/>
    <mergeCell ref="POU2:POX2"/>
    <mergeCell ref="PNB2:PNE2"/>
    <mergeCell ref="PNG2:PNJ2"/>
    <mergeCell ref="PNL2:PNO2"/>
    <mergeCell ref="PNQ2:PNT2"/>
    <mergeCell ref="PNV2:PNY2"/>
    <mergeCell ref="PMC2:PMF2"/>
    <mergeCell ref="PMH2:PMK2"/>
    <mergeCell ref="PMM2:PMP2"/>
    <mergeCell ref="PMR2:PMU2"/>
    <mergeCell ref="PMW2:PMZ2"/>
    <mergeCell ref="PLD2:PLG2"/>
    <mergeCell ref="PLI2:PLL2"/>
    <mergeCell ref="PLN2:PLQ2"/>
    <mergeCell ref="PLS2:PLV2"/>
    <mergeCell ref="PLX2:PMA2"/>
    <mergeCell ref="PKE2:PKH2"/>
    <mergeCell ref="PKJ2:PKM2"/>
    <mergeCell ref="PKO2:PKR2"/>
    <mergeCell ref="PKT2:PKW2"/>
    <mergeCell ref="PKY2:PLB2"/>
    <mergeCell ref="PJF2:PJI2"/>
    <mergeCell ref="PJK2:PJN2"/>
    <mergeCell ref="PJP2:PJS2"/>
    <mergeCell ref="PJU2:PJX2"/>
    <mergeCell ref="PJZ2:PKC2"/>
    <mergeCell ref="PIG2:PIJ2"/>
    <mergeCell ref="PIL2:PIO2"/>
    <mergeCell ref="PIQ2:PIT2"/>
    <mergeCell ref="PIV2:PIY2"/>
    <mergeCell ref="PJA2:PJD2"/>
    <mergeCell ref="PHH2:PHK2"/>
    <mergeCell ref="PHM2:PHP2"/>
    <mergeCell ref="PHR2:PHU2"/>
    <mergeCell ref="PHW2:PHZ2"/>
    <mergeCell ref="PIB2:PIE2"/>
    <mergeCell ref="PGI2:PGL2"/>
    <mergeCell ref="PGN2:PGQ2"/>
    <mergeCell ref="PGS2:PGV2"/>
    <mergeCell ref="PGX2:PHA2"/>
    <mergeCell ref="PHC2:PHF2"/>
    <mergeCell ref="PFJ2:PFM2"/>
    <mergeCell ref="PFO2:PFR2"/>
    <mergeCell ref="PFT2:PFW2"/>
    <mergeCell ref="PFY2:PGB2"/>
    <mergeCell ref="PGD2:PGG2"/>
    <mergeCell ref="PEK2:PEN2"/>
    <mergeCell ref="PEP2:PES2"/>
    <mergeCell ref="PEU2:PEX2"/>
    <mergeCell ref="PEZ2:PFC2"/>
    <mergeCell ref="PFE2:PFH2"/>
    <mergeCell ref="PDL2:PDO2"/>
    <mergeCell ref="PDQ2:PDT2"/>
    <mergeCell ref="PDV2:PDY2"/>
    <mergeCell ref="PEA2:PED2"/>
    <mergeCell ref="PEF2:PEI2"/>
    <mergeCell ref="PCM2:PCP2"/>
    <mergeCell ref="PCR2:PCU2"/>
    <mergeCell ref="PCW2:PCZ2"/>
    <mergeCell ref="PDB2:PDE2"/>
    <mergeCell ref="PDG2:PDJ2"/>
    <mergeCell ref="PBN2:PBQ2"/>
    <mergeCell ref="PBS2:PBV2"/>
    <mergeCell ref="PBX2:PCA2"/>
    <mergeCell ref="PCC2:PCF2"/>
    <mergeCell ref="PCH2:PCK2"/>
    <mergeCell ref="PAO2:PAR2"/>
    <mergeCell ref="PAT2:PAW2"/>
    <mergeCell ref="PAY2:PBB2"/>
    <mergeCell ref="PBD2:PBG2"/>
    <mergeCell ref="PBI2:PBL2"/>
    <mergeCell ref="OZP2:OZS2"/>
    <mergeCell ref="OZU2:OZX2"/>
    <mergeCell ref="OZZ2:PAC2"/>
    <mergeCell ref="PAE2:PAH2"/>
    <mergeCell ref="PAJ2:PAM2"/>
    <mergeCell ref="OYQ2:OYT2"/>
    <mergeCell ref="OYV2:OYY2"/>
    <mergeCell ref="OZA2:OZD2"/>
    <mergeCell ref="OZF2:OZI2"/>
    <mergeCell ref="OZK2:OZN2"/>
    <mergeCell ref="OXR2:OXU2"/>
    <mergeCell ref="OXW2:OXZ2"/>
    <mergeCell ref="OYB2:OYE2"/>
    <mergeCell ref="OYG2:OYJ2"/>
    <mergeCell ref="OYL2:OYO2"/>
    <mergeCell ref="OWS2:OWV2"/>
    <mergeCell ref="OWX2:OXA2"/>
    <mergeCell ref="OXC2:OXF2"/>
    <mergeCell ref="OXH2:OXK2"/>
    <mergeCell ref="OXM2:OXP2"/>
    <mergeCell ref="OVT2:OVW2"/>
    <mergeCell ref="OVY2:OWB2"/>
    <mergeCell ref="OWD2:OWG2"/>
    <mergeCell ref="OWI2:OWL2"/>
    <mergeCell ref="OWN2:OWQ2"/>
    <mergeCell ref="OUU2:OUX2"/>
    <mergeCell ref="OUZ2:OVC2"/>
    <mergeCell ref="OVE2:OVH2"/>
    <mergeCell ref="OVJ2:OVM2"/>
    <mergeCell ref="OVO2:OVR2"/>
    <mergeCell ref="OTV2:OTY2"/>
    <mergeCell ref="OUA2:OUD2"/>
    <mergeCell ref="OUF2:OUI2"/>
    <mergeCell ref="OUK2:OUN2"/>
    <mergeCell ref="OUP2:OUS2"/>
    <mergeCell ref="OSW2:OSZ2"/>
    <mergeCell ref="OTB2:OTE2"/>
    <mergeCell ref="OTG2:OTJ2"/>
    <mergeCell ref="OTL2:OTO2"/>
    <mergeCell ref="OTQ2:OTT2"/>
    <mergeCell ref="ORX2:OSA2"/>
    <mergeCell ref="OSC2:OSF2"/>
    <mergeCell ref="OSH2:OSK2"/>
    <mergeCell ref="OSM2:OSP2"/>
    <mergeCell ref="OSR2:OSU2"/>
    <mergeCell ref="OQY2:ORB2"/>
    <mergeCell ref="ORD2:ORG2"/>
    <mergeCell ref="ORI2:ORL2"/>
    <mergeCell ref="ORN2:ORQ2"/>
    <mergeCell ref="ORS2:ORV2"/>
    <mergeCell ref="OPZ2:OQC2"/>
    <mergeCell ref="OQE2:OQH2"/>
    <mergeCell ref="OQJ2:OQM2"/>
    <mergeCell ref="OQO2:OQR2"/>
    <mergeCell ref="OQT2:OQW2"/>
    <mergeCell ref="OPA2:OPD2"/>
    <mergeCell ref="OPF2:OPI2"/>
    <mergeCell ref="OPK2:OPN2"/>
    <mergeCell ref="OPP2:OPS2"/>
    <mergeCell ref="OPU2:OPX2"/>
    <mergeCell ref="OOB2:OOE2"/>
    <mergeCell ref="OOG2:OOJ2"/>
    <mergeCell ref="OOL2:OOO2"/>
    <mergeCell ref="OOQ2:OOT2"/>
    <mergeCell ref="OOV2:OOY2"/>
    <mergeCell ref="ONC2:ONF2"/>
    <mergeCell ref="ONH2:ONK2"/>
    <mergeCell ref="ONM2:ONP2"/>
    <mergeCell ref="ONR2:ONU2"/>
    <mergeCell ref="ONW2:ONZ2"/>
    <mergeCell ref="OMD2:OMG2"/>
    <mergeCell ref="OMI2:OML2"/>
    <mergeCell ref="OMN2:OMQ2"/>
    <mergeCell ref="OMS2:OMV2"/>
    <mergeCell ref="OMX2:ONA2"/>
    <mergeCell ref="OLE2:OLH2"/>
    <mergeCell ref="OLJ2:OLM2"/>
    <mergeCell ref="OLO2:OLR2"/>
    <mergeCell ref="OLT2:OLW2"/>
    <mergeCell ref="OLY2:OMB2"/>
    <mergeCell ref="OKF2:OKI2"/>
    <mergeCell ref="OKK2:OKN2"/>
    <mergeCell ref="OKP2:OKS2"/>
    <mergeCell ref="OKU2:OKX2"/>
    <mergeCell ref="OKZ2:OLC2"/>
    <mergeCell ref="OJG2:OJJ2"/>
    <mergeCell ref="OJL2:OJO2"/>
    <mergeCell ref="OJQ2:OJT2"/>
    <mergeCell ref="OJV2:OJY2"/>
    <mergeCell ref="OKA2:OKD2"/>
    <mergeCell ref="OIH2:OIK2"/>
    <mergeCell ref="OIM2:OIP2"/>
    <mergeCell ref="OIR2:OIU2"/>
    <mergeCell ref="OIW2:OIZ2"/>
    <mergeCell ref="OJB2:OJE2"/>
    <mergeCell ref="OHI2:OHL2"/>
    <mergeCell ref="OHN2:OHQ2"/>
    <mergeCell ref="OHS2:OHV2"/>
    <mergeCell ref="OHX2:OIA2"/>
    <mergeCell ref="OIC2:OIF2"/>
    <mergeCell ref="OGJ2:OGM2"/>
    <mergeCell ref="OGO2:OGR2"/>
    <mergeCell ref="OGT2:OGW2"/>
    <mergeCell ref="OGY2:OHB2"/>
    <mergeCell ref="OHD2:OHG2"/>
    <mergeCell ref="OFK2:OFN2"/>
    <mergeCell ref="OFP2:OFS2"/>
    <mergeCell ref="OFU2:OFX2"/>
    <mergeCell ref="OFZ2:OGC2"/>
    <mergeCell ref="OGE2:OGH2"/>
    <mergeCell ref="OEL2:OEO2"/>
    <mergeCell ref="OEQ2:OET2"/>
    <mergeCell ref="OEV2:OEY2"/>
    <mergeCell ref="OFA2:OFD2"/>
    <mergeCell ref="OFF2:OFI2"/>
    <mergeCell ref="ODM2:ODP2"/>
    <mergeCell ref="ODR2:ODU2"/>
    <mergeCell ref="ODW2:ODZ2"/>
    <mergeCell ref="OEB2:OEE2"/>
    <mergeCell ref="OEG2:OEJ2"/>
    <mergeCell ref="OCN2:OCQ2"/>
    <mergeCell ref="OCS2:OCV2"/>
    <mergeCell ref="OCX2:ODA2"/>
    <mergeCell ref="ODC2:ODF2"/>
    <mergeCell ref="ODH2:ODK2"/>
    <mergeCell ref="OBO2:OBR2"/>
    <mergeCell ref="OBT2:OBW2"/>
    <mergeCell ref="OBY2:OCB2"/>
    <mergeCell ref="OCD2:OCG2"/>
    <mergeCell ref="OCI2:OCL2"/>
    <mergeCell ref="OAP2:OAS2"/>
    <mergeCell ref="OAU2:OAX2"/>
    <mergeCell ref="OAZ2:OBC2"/>
    <mergeCell ref="OBE2:OBH2"/>
    <mergeCell ref="OBJ2:OBM2"/>
    <mergeCell ref="NZQ2:NZT2"/>
    <mergeCell ref="NZV2:NZY2"/>
    <mergeCell ref="OAA2:OAD2"/>
    <mergeCell ref="OAF2:OAI2"/>
    <mergeCell ref="OAK2:OAN2"/>
    <mergeCell ref="NYR2:NYU2"/>
    <mergeCell ref="NYW2:NYZ2"/>
    <mergeCell ref="NZB2:NZE2"/>
    <mergeCell ref="NZG2:NZJ2"/>
    <mergeCell ref="NZL2:NZO2"/>
    <mergeCell ref="NXS2:NXV2"/>
    <mergeCell ref="NXX2:NYA2"/>
    <mergeCell ref="NYC2:NYF2"/>
    <mergeCell ref="NYH2:NYK2"/>
    <mergeCell ref="NYM2:NYP2"/>
    <mergeCell ref="NWT2:NWW2"/>
    <mergeCell ref="NWY2:NXB2"/>
    <mergeCell ref="NXD2:NXG2"/>
    <mergeCell ref="NXI2:NXL2"/>
    <mergeCell ref="NXN2:NXQ2"/>
    <mergeCell ref="NVU2:NVX2"/>
    <mergeCell ref="NVZ2:NWC2"/>
    <mergeCell ref="NWE2:NWH2"/>
    <mergeCell ref="NWJ2:NWM2"/>
    <mergeCell ref="NWO2:NWR2"/>
    <mergeCell ref="NUV2:NUY2"/>
    <mergeCell ref="NVA2:NVD2"/>
    <mergeCell ref="NVF2:NVI2"/>
    <mergeCell ref="NVK2:NVN2"/>
    <mergeCell ref="NVP2:NVS2"/>
    <mergeCell ref="NTW2:NTZ2"/>
    <mergeCell ref="NUB2:NUE2"/>
    <mergeCell ref="NUG2:NUJ2"/>
    <mergeCell ref="NUL2:NUO2"/>
    <mergeCell ref="NUQ2:NUT2"/>
    <mergeCell ref="NSX2:NTA2"/>
    <mergeCell ref="NTC2:NTF2"/>
    <mergeCell ref="NTH2:NTK2"/>
    <mergeCell ref="NTM2:NTP2"/>
    <mergeCell ref="NTR2:NTU2"/>
    <mergeCell ref="NRY2:NSB2"/>
    <mergeCell ref="NSD2:NSG2"/>
    <mergeCell ref="NSI2:NSL2"/>
    <mergeCell ref="NSN2:NSQ2"/>
    <mergeCell ref="NSS2:NSV2"/>
    <mergeCell ref="NQZ2:NRC2"/>
    <mergeCell ref="NRE2:NRH2"/>
    <mergeCell ref="NRJ2:NRM2"/>
    <mergeCell ref="NRO2:NRR2"/>
    <mergeCell ref="NRT2:NRW2"/>
    <mergeCell ref="NQA2:NQD2"/>
    <mergeCell ref="NQF2:NQI2"/>
    <mergeCell ref="NQK2:NQN2"/>
    <mergeCell ref="NQP2:NQS2"/>
    <mergeCell ref="NQU2:NQX2"/>
    <mergeCell ref="NPB2:NPE2"/>
    <mergeCell ref="NPG2:NPJ2"/>
    <mergeCell ref="NPL2:NPO2"/>
    <mergeCell ref="NPQ2:NPT2"/>
    <mergeCell ref="NPV2:NPY2"/>
    <mergeCell ref="NOC2:NOF2"/>
    <mergeCell ref="NOH2:NOK2"/>
    <mergeCell ref="NOM2:NOP2"/>
    <mergeCell ref="NOR2:NOU2"/>
    <mergeCell ref="NOW2:NOZ2"/>
    <mergeCell ref="NND2:NNG2"/>
    <mergeCell ref="NNI2:NNL2"/>
    <mergeCell ref="NNN2:NNQ2"/>
    <mergeCell ref="NNS2:NNV2"/>
    <mergeCell ref="NNX2:NOA2"/>
    <mergeCell ref="NME2:NMH2"/>
    <mergeCell ref="NMJ2:NMM2"/>
    <mergeCell ref="NMO2:NMR2"/>
    <mergeCell ref="NMT2:NMW2"/>
    <mergeCell ref="NMY2:NNB2"/>
    <mergeCell ref="NLF2:NLI2"/>
    <mergeCell ref="NLK2:NLN2"/>
    <mergeCell ref="NLP2:NLS2"/>
    <mergeCell ref="NLU2:NLX2"/>
    <mergeCell ref="NLZ2:NMC2"/>
    <mergeCell ref="NKG2:NKJ2"/>
    <mergeCell ref="NKL2:NKO2"/>
    <mergeCell ref="NKQ2:NKT2"/>
    <mergeCell ref="NKV2:NKY2"/>
    <mergeCell ref="NLA2:NLD2"/>
    <mergeCell ref="NJH2:NJK2"/>
    <mergeCell ref="NJM2:NJP2"/>
    <mergeCell ref="NJR2:NJU2"/>
    <mergeCell ref="NJW2:NJZ2"/>
    <mergeCell ref="NKB2:NKE2"/>
    <mergeCell ref="NII2:NIL2"/>
    <mergeCell ref="NIN2:NIQ2"/>
    <mergeCell ref="NIS2:NIV2"/>
    <mergeCell ref="NIX2:NJA2"/>
    <mergeCell ref="NJC2:NJF2"/>
    <mergeCell ref="NHJ2:NHM2"/>
    <mergeCell ref="NHO2:NHR2"/>
    <mergeCell ref="NHT2:NHW2"/>
    <mergeCell ref="NHY2:NIB2"/>
    <mergeCell ref="NID2:NIG2"/>
    <mergeCell ref="NGK2:NGN2"/>
    <mergeCell ref="NGP2:NGS2"/>
    <mergeCell ref="NGU2:NGX2"/>
    <mergeCell ref="NGZ2:NHC2"/>
    <mergeCell ref="NHE2:NHH2"/>
    <mergeCell ref="NFL2:NFO2"/>
    <mergeCell ref="NFQ2:NFT2"/>
    <mergeCell ref="NFV2:NFY2"/>
    <mergeCell ref="NGA2:NGD2"/>
    <mergeCell ref="NGF2:NGI2"/>
    <mergeCell ref="NEM2:NEP2"/>
    <mergeCell ref="NER2:NEU2"/>
    <mergeCell ref="NEW2:NEZ2"/>
    <mergeCell ref="NFB2:NFE2"/>
    <mergeCell ref="NFG2:NFJ2"/>
    <mergeCell ref="NDN2:NDQ2"/>
    <mergeCell ref="NDS2:NDV2"/>
    <mergeCell ref="NDX2:NEA2"/>
    <mergeCell ref="NEC2:NEF2"/>
    <mergeCell ref="NEH2:NEK2"/>
    <mergeCell ref="NCO2:NCR2"/>
    <mergeCell ref="NCT2:NCW2"/>
    <mergeCell ref="NCY2:NDB2"/>
    <mergeCell ref="NDD2:NDG2"/>
    <mergeCell ref="NDI2:NDL2"/>
    <mergeCell ref="NBP2:NBS2"/>
    <mergeCell ref="NBU2:NBX2"/>
    <mergeCell ref="NBZ2:NCC2"/>
    <mergeCell ref="NCE2:NCH2"/>
    <mergeCell ref="NCJ2:NCM2"/>
    <mergeCell ref="NAQ2:NAT2"/>
    <mergeCell ref="NAV2:NAY2"/>
    <mergeCell ref="NBA2:NBD2"/>
    <mergeCell ref="NBF2:NBI2"/>
    <mergeCell ref="NBK2:NBN2"/>
    <mergeCell ref="MZR2:MZU2"/>
    <mergeCell ref="MZW2:MZZ2"/>
    <mergeCell ref="NAB2:NAE2"/>
    <mergeCell ref="NAG2:NAJ2"/>
    <mergeCell ref="NAL2:NAO2"/>
    <mergeCell ref="MYS2:MYV2"/>
    <mergeCell ref="MYX2:MZA2"/>
    <mergeCell ref="MZC2:MZF2"/>
    <mergeCell ref="MZH2:MZK2"/>
    <mergeCell ref="MZM2:MZP2"/>
    <mergeCell ref="MXT2:MXW2"/>
    <mergeCell ref="MXY2:MYB2"/>
    <mergeCell ref="MYD2:MYG2"/>
    <mergeCell ref="MYI2:MYL2"/>
    <mergeCell ref="MYN2:MYQ2"/>
    <mergeCell ref="MWU2:MWX2"/>
    <mergeCell ref="MWZ2:MXC2"/>
    <mergeCell ref="MXE2:MXH2"/>
    <mergeCell ref="MXJ2:MXM2"/>
    <mergeCell ref="MXO2:MXR2"/>
    <mergeCell ref="MVV2:MVY2"/>
    <mergeCell ref="MWA2:MWD2"/>
    <mergeCell ref="MWF2:MWI2"/>
    <mergeCell ref="MWK2:MWN2"/>
    <mergeCell ref="MWP2:MWS2"/>
    <mergeCell ref="MUW2:MUZ2"/>
    <mergeCell ref="MVB2:MVE2"/>
    <mergeCell ref="MVG2:MVJ2"/>
    <mergeCell ref="MVL2:MVO2"/>
    <mergeCell ref="MVQ2:MVT2"/>
    <mergeCell ref="MTX2:MUA2"/>
    <mergeCell ref="MUC2:MUF2"/>
    <mergeCell ref="MUH2:MUK2"/>
    <mergeCell ref="MUM2:MUP2"/>
    <mergeCell ref="MUR2:MUU2"/>
    <mergeCell ref="MSY2:MTB2"/>
    <mergeCell ref="MTD2:MTG2"/>
    <mergeCell ref="MTI2:MTL2"/>
    <mergeCell ref="MTN2:MTQ2"/>
    <mergeCell ref="MTS2:MTV2"/>
    <mergeCell ref="MRZ2:MSC2"/>
    <mergeCell ref="MSE2:MSH2"/>
    <mergeCell ref="MSJ2:MSM2"/>
    <mergeCell ref="MSO2:MSR2"/>
    <mergeCell ref="MST2:MSW2"/>
    <mergeCell ref="MRA2:MRD2"/>
    <mergeCell ref="MRF2:MRI2"/>
    <mergeCell ref="MRK2:MRN2"/>
    <mergeCell ref="MRP2:MRS2"/>
    <mergeCell ref="MRU2:MRX2"/>
    <mergeCell ref="MQB2:MQE2"/>
    <mergeCell ref="MQG2:MQJ2"/>
    <mergeCell ref="MQL2:MQO2"/>
    <mergeCell ref="MQQ2:MQT2"/>
    <mergeCell ref="MQV2:MQY2"/>
    <mergeCell ref="MPC2:MPF2"/>
    <mergeCell ref="MPH2:MPK2"/>
    <mergeCell ref="MPM2:MPP2"/>
    <mergeCell ref="MPR2:MPU2"/>
    <mergeCell ref="MPW2:MPZ2"/>
    <mergeCell ref="MOD2:MOG2"/>
    <mergeCell ref="MOI2:MOL2"/>
    <mergeCell ref="MON2:MOQ2"/>
    <mergeCell ref="MOS2:MOV2"/>
    <mergeCell ref="MOX2:MPA2"/>
    <mergeCell ref="MNE2:MNH2"/>
    <mergeCell ref="MNJ2:MNM2"/>
    <mergeCell ref="MNO2:MNR2"/>
    <mergeCell ref="MNT2:MNW2"/>
    <mergeCell ref="MNY2:MOB2"/>
    <mergeCell ref="MMF2:MMI2"/>
    <mergeCell ref="MMK2:MMN2"/>
    <mergeCell ref="MMP2:MMS2"/>
    <mergeCell ref="MMU2:MMX2"/>
    <mergeCell ref="MMZ2:MNC2"/>
    <mergeCell ref="MLG2:MLJ2"/>
    <mergeCell ref="MLL2:MLO2"/>
    <mergeCell ref="MLQ2:MLT2"/>
    <mergeCell ref="MLV2:MLY2"/>
    <mergeCell ref="MMA2:MMD2"/>
    <mergeCell ref="MKH2:MKK2"/>
    <mergeCell ref="MKM2:MKP2"/>
    <mergeCell ref="MKR2:MKU2"/>
    <mergeCell ref="MKW2:MKZ2"/>
    <mergeCell ref="MLB2:MLE2"/>
    <mergeCell ref="MJI2:MJL2"/>
    <mergeCell ref="MJN2:MJQ2"/>
    <mergeCell ref="MJS2:MJV2"/>
    <mergeCell ref="MJX2:MKA2"/>
    <mergeCell ref="MKC2:MKF2"/>
    <mergeCell ref="MIJ2:MIM2"/>
    <mergeCell ref="MIO2:MIR2"/>
    <mergeCell ref="MIT2:MIW2"/>
    <mergeCell ref="MIY2:MJB2"/>
    <mergeCell ref="MJD2:MJG2"/>
    <mergeCell ref="MHK2:MHN2"/>
    <mergeCell ref="MHP2:MHS2"/>
    <mergeCell ref="MHU2:MHX2"/>
    <mergeCell ref="MHZ2:MIC2"/>
    <mergeCell ref="MIE2:MIH2"/>
    <mergeCell ref="MGL2:MGO2"/>
    <mergeCell ref="MGQ2:MGT2"/>
    <mergeCell ref="MGV2:MGY2"/>
    <mergeCell ref="MHA2:MHD2"/>
    <mergeCell ref="MHF2:MHI2"/>
    <mergeCell ref="MFM2:MFP2"/>
    <mergeCell ref="MFR2:MFU2"/>
    <mergeCell ref="MFW2:MFZ2"/>
    <mergeCell ref="MGB2:MGE2"/>
    <mergeCell ref="MGG2:MGJ2"/>
    <mergeCell ref="MEN2:MEQ2"/>
    <mergeCell ref="MES2:MEV2"/>
    <mergeCell ref="MEX2:MFA2"/>
    <mergeCell ref="MFC2:MFF2"/>
    <mergeCell ref="MFH2:MFK2"/>
    <mergeCell ref="MDO2:MDR2"/>
    <mergeCell ref="MDT2:MDW2"/>
    <mergeCell ref="MDY2:MEB2"/>
    <mergeCell ref="MED2:MEG2"/>
    <mergeCell ref="MEI2:MEL2"/>
    <mergeCell ref="MCP2:MCS2"/>
    <mergeCell ref="MCU2:MCX2"/>
    <mergeCell ref="MCZ2:MDC2"/>
    <mergeCell ref="MDE2:MDH2"/>
    <mergeCell ref="MDJ2:MDM2"/>
    <mergeCell ref="MBQ2:MBT2"/>
    <mergeCell ref="MBV2:MBY2"/>
    <mergeCell ref="MCA2:MCD2"/>
    <mergeCell ref="MCF2:MCI2"/>
    <mergeCell ref="MCK2:MCN2"/>
    <mergeCell ref="MAR2:MAU2"/>
    <mergeCell ref="MAW2:MAZ2"/>
    <mergeCell ref="MBB2:MBE2"/>
    <mergeCell ref="MBG2:MBJ2"/>
    <mergeCell ref="MBL2:MBO2"/>
    <mergeCell ref="LZS2:LZV2"/>
    <mergeCell ref="LZX2:MAA2"/>
    <mergeCell ref="MAC2:MAF2"/>
    <mergeCell ref="MAH2:MAK2"/>
    <mergeCell ref="MAM2:MAP2"/>
    <mergeCell ref="LYT2:LYW2"/>
    <mergeCell ref="LYY2:LZB2"/>
    <mergeCell ref="LZD2:LZG2"/>
    <mergeCell ref="LZI2:LZL2"/>
    <mergeCell ref="LZN2:LZQ2"/>
    <mergeCell ref="LXU2:LXX2"/>
    <mergeCell ref="LXZ2:LYC2"/>
    <mergeCell ref="LYE2:LYH2"/>
    <mergeCell ref="LYJ2:LYM2"/>
    <mergeCell ref="LYO2:LYR2"/>
    <mergeCell ref="LWV2:LWY2"/>
    <mergeCell ref="LXA2:LXD2"/>
    <mergeCell ref="LXF2:LXI2"/>
    <mergeCell ref="LXK2:LXN2"/>
    <mergeCell ref="LXP2:LXS2"/>
    <mergeCell ref="LVW2:LVZ2"/>
    <mergeCell ref="LWB2:LWE2"/>
    <mergeCell ref="LWG2:LWJ2"/>
    <mergeCell ref="LWL2:LWO2"/>
    <mergeCell ref="LWQ2:LWT2"/>
    <mergeCell ref="LUX2:LVA2"/>
    <mergeCell ref="LVC2:LVF2"/>
    <mergeCell ref="LVH2:LVK2"/>
    <mergeCell ref="LVM2:LVP2"/>
    <mergeCell ref="LVR2:LVU2"/>
    <mergeCell ref="LTY2:LUB2"/>
    <mergeCell ref="LUD2:LUG2"/>
    <mergeCell ref="LUI2:LUL2"/>
    <mergeCell ref="LUN2:LUQ2"/>
    <mergeCell ref="LUS2:LUV2"/>
    <mergeCell ref="LSZ2:LTC2"/>
    <mergeCell ref="LTE2:LTH2"/>
    <mergeCell ref="LTJ2:LTM2"/>
    <mergeCell ref="LTO2:LTR2"/>
    <mergeCell ref="LTT2:LTW2"/>
    <mergeCell ref="LSA2:LSD2"/>
    <mergeCell ref="LSF2:LSI2"/>
    <mergeCell ref="LSK2:LSN2"/>
    <mergeCell ref="LSP2:LSS2"/>
    <mergeCell ref="LSU2:LSX2"/>
    <mergeCell ref="LRB2:LRE2"/>
    <mergeCell ref="LRG2:LRJ2"/>
    <mergeCell ref="LRL2:LRO2"/>
    <mergeCell ref="LRQ2:LRT2"/>
    <mergeCell ref="LRV2:LRY2"/>
    <mergeCell ref="LQC2:LQF2"/>
    <mergeCell ref="LQH2:LQK2"/>
    <mergeCell ref="LQM2:LQP2"/>
    <mergeCell ref="LQR2:LQU2"/>
    <mergeCell ref="LQW2:LQZ2"/>
    <mergeCell ref="LPD2:LPG2"/>
    <mergeCell ref="LPI2:LPL2"/>
    <mergeCell ref="LPN2:LPQ2"/>
    <mergeCell ref="LPS2:LPV2"/>
    <mergeCell ref="LPX2:LQA2"/>
    <mergeCell ref="LOE2:LOH2"/>
    <mergeCell ref="LOJ2:LOM2"/>
    <mergeCell ref="LOO2:LOR2"/>
    <mergeCell ref="LOT2:LOW2"/>
    <mergeCell ref="LOY2:LPB2"/>
    <mergeCell ref="LNF2:LNI2"/>
    <mergeCell ref="LNK2:LNN2"/>
    <mergeCell ref="LNP2:LNS2"/>
    <mergeCell ref="LNU2:LNX2"/>
    <mergeCell ref="LNZ2:LOC2"/>
    <mergeCell ref="LMG2:LMJ2"/>
    <mergeCell ref="LML2:LMO2"/>
    <mergeCell ref="LMQ2:LMT2"/>
    <mergeCell ref="LMV2:LMY2"/>
    <mergeCell ref="LNA2:LND2"/>
    <mergeCell ref="LLH2:LLK2"/>
    <mergeCell ref="LLM2:LLP2"/>
    <mergeCell ref="LLR2:LLU2"/>
    <mergeCell ref="LLW2:LLZ2"/>
    <mergeCell ref="LMB2:LME2"/>
    <mergeCell ref="LKI2:LKL2"/>
    <mergeCell ref="LKN2:LKQ2"/>
    <mergeCell ref="LKS2:LKV2"/>
    <mergeCell ref="LKX2:LLA2"/>
    <mergeCell ref="LLC2:LLF2"/>
    <mergeCell ref="LJJ2:LJM2"/>
    <mergeCell ref="LJO2:LJR2"/>
    <mergeCell ref="LJT2:LJW2"/>
    <mergeCell ref="LJY2:LKB2"/>
    <mergeCell ref="LKD2:LKG2"/>
    <mergeCell ref="LIK2:LIN2"/>
    <mergeCell ref="LIP2:LIS2"/>
    <mergeCell ref="LIU2:LIX2"/>
    <mergeCell ref="LIZ2:LJC2"/>
    <mergeCell ref="LJE2:LJH2"/>
    <mergeCell ref="LHL2:LHO2"/>
    <mergeCell ref="LHQ2:LHT2"/>
    <mergeCell ref="LHV2:LHY2"/>
    <mergeCell ref="LIA2:LID2"/>
    <mergeCell ref="LIF2:LII2"/>
    <mergeCell ref="LGM2:LGP2"/>
    <mergeCell ref="LGR2:LGU2"/>
    <mergeCell ref="LGW2:LGZ2"/>
    <mergeCell ref="LHB2:LHE2"/>
    <mergeCell ref="LHG2:LHJ2"/>
    <mergeCell ref="LFN2:LFQ2"/>
    <mergeCell ref="LFS2:LFV2"/>
    <mergeCell ref="LFX2:LGA2"/>
    <mergeCell ref="LGC2:LGF2"/>
    <mergeCell ref="LGH2:LGK2"/>
    <mergeCell ref="LEO2:LER2"/>
    <mergeCell ref="LET2:LEW2"/>
    <mergeCell ref="LEY2:LFB2"/>
    <mergeCell ref="LFD2:LFG2"/>
    <mergeCell ref="LFI2:LFL2"/>
    <mergeCell ref="LDP2:LDS2"/>
    <mergeCell ref="LDU2:LDX2"/>
    <mergeCell ref="LDZ2:LEC2"/>
    <mergeCell ref="LEE2:LEH2"/>
    <mergeCell ref="LEJ2:LEM2"/>
    <mergeCell ref="LCQ2:LCT2"/>
    <mergeCell ref="LCV2:LCY2"/>
    <mergeCell ref="LDA2:LDD2"/>
    <mergeCell ref="LDF2:LDI2"/>
    <mergeCell ref="LDK2:LDN2"/>
    <mergeCell ref="LBR2:LBU2"/>
    <mergeCell ref="LBW2:LBZ2"/>
    <mergeCell ref="LCB2:LCE2"/>
    <mergeCell ref="LCG2:LCJ2"/>
    <mergeCell ref="LCL2:LCO2"/>
    <mergeCell ref="LAS2:LAV2"/>
    <mergeCell ref="LAX2:LBA2"/>
    <mergeCell ref="LBC2:LBF2"/>
    <mergeCell ref="LBH2:LBK2"/>
    <mergeCell ref="LBM2:LBP2"/>
    <mergeCell ref="KZT2:KZW2"/>
    <mergeCell ref="KZY2:LAB2"/>
    <mergeCell ref="LAD2:LAG2"/>
    <mergeCell ref="LAI2:LAL2"/>
    <mergeCell ref="LAN2:LAQ2"/>
    <mergeCell ref="KYU2:KYX2"/>
    <mergeCell ref="KYZ2:KZC2"/>
    <mergeCell ref="KZE2:KZH2"/>
    <mergeCell ref="KZJ2:KZM2"/>
    <mergeCell ref="KZO2:KZR2"/>
    <mergeCell ref="KXV2:KXY2"/>
    <mergeCell ref="KYA2:KYD2"/>
    <mergeCell ref="KYF2:KYI2"/>
    <mergeCell ref="KYK2:KYN2"/>
    <mergeCell ref="KYP2:KYS2"/>
    <mergeCell ref="KWW2:KWZ2"/>
    <mergeCell ref="KXB2:KXE2"/>
    <mergeCell ref="KXG2:KXJ2"/>
    <mergeCell ref="KXL2:KXO2"/>
    <mergeCell ref="KXQ2:KXT2"/>
    <mergeCell ref="KVX2:KWA2"/>
    <mergeCell ref="KWC2:KWF2"/>
    <mergeCell ref="KWH2:KWK2"/>
    <mergeCell ref="KWM2:KWP2"/>
    <mergeCell ref="KWR2:KWU2"/>
    <mergeCell ref="KUY2:KVB2"/>
    <mergeCell ref="KVD2:KVG2"/>
    <mergeCell ref="KVI2:KVL2"/>
    <mergeCell ref="KVN2:KVQ2"/>
    <mergeCell ref="KVS2:KVV2"/>
    <mergeCell ref="KTZ2:KUC2"/>
    <mergeCell ref="KUE2:KUH2"/>
    <mergeCell ref="KUJ2:KUM2"/>
    <mergeCell ref="KUO2:KUR2"/>
    <mergeCell ref="KUT2:KUW2"/>
    <mergeCell ref="KTA2:KTD2"/>
    <mergeCell ref="KTF2:KTI2"/>
    <mergeCell ref="KTK2:KTN2"/>
    <mergeCell ref="KTP2:KTS2"/>
    <mergeCell ref="KTU2:KTX2"/>
    <mergeCell ref="KSB2:KSE2"/>
    <mergeCell ref="KSG2:KSJ2"/>
    <mergeCell ref="KSL2:KSO2"/>
    <mergeCell ref="KSQ2:KST2"/>
    <mergeCell ref="KSV2:KSY2"/>
    <mergeCell ref="KRC2:KRF2"/>
    <mergeCell ref="KRH2:KRK2"/>
    <mergeCell ref="KRM2:KRP2"/>
    <mergeCell ref="KRR2:KRU2"/>
    <mergeCell ref="KRW2:KRZ2"/>
    <mergeCell ref="KQD2:KQG2"/>
    <mergeCell ref="KQI2:KQL2"/>
    <mergeCell ref="KQN2:KQQ2"/>
    <mergeCell ref="KQS2:KQV2"/>
    <mergeCell ref="KQX2:KRA2"/>
    <mergeCell ref="KPE2:KPH2"/>
    <mergeCell ref="KPJ2:KPM2"/>
    <mergeCell ref="KPO2:KPR2"/>
    <mergeCell ref="KPT2:KPW2"/>
    <mergeCell ref="KPY2:KQB2"/>
    <mergeCell ref="KOF2:KOI2"/>
    <mergeCell ref="KOK2:KON2"/>
    <mergeCell ref="KOP2:KOS2"/>
    <mergeCell ref="KOU2:KOX2"/>
    <mergeCell ref="KOZ2:KPC2"/>
    <mergeCell ref="KNG2:KNJ2"/>
    <mergeCell ref="KNL2:KNO2"/>
    <mergeCell ref="KNQ2:KNT2"/>
    <mergeCell ref="KNV2:KNY2"/>
    <mergeCell ref="KOA2:KOD2"/>
    <mergeCell ref="KMH2:KMK2"/>
    <mergeCell ref="KMM2:KMP2"/>
    <mergeCell ref="KMR2:KMU2"/>
    <mergeCell ref="KMW2:KMZ2"/>
    <mergeCell ref="KNB2:KNE2"/>
    <mergeCell ref="KLI2:KLL2"/>
    <mergeCell ref="KLN2:KLQ2"/>
    <mergeCell ref="KLS2:KLV2"/>
    <mergeCell ref="KLX2:KMA2"/>
    <mergeCell ref="KMC2:KMF2"/>
    <mergeCell ref="KKJ2:KKM2"/>
    <mergeCell ref="KKO2:KKR2"/>
    <mergeCell ref="KKT2:KKW2"/>
    <mergeCell ref="KKY2:KLB2"/>
    <mergeCell ref="KLD2:KLG2"/>
    <mergeCell ref="KJK2:KJN2"/>
    <mergeCell ref="KJP2:KJS2"/>
    <mergeCell ref="KJU2:KJX2"/>
    <mergeCell ref="KJZ2:KKC2"/>
    <mergeCell ref="KKE2:KKH2"/>
    <mergeCell ref="KIL2:KIO2"/>
    <mergeCell ref="KIQ2:KIT2"/>
    <mergeCell ref="KIV2:KIY2"/>
    <mergeCell ref="KJA2:KJD2"/>
    <mergeCell ref="KJF2:KJI2"/>
    <mergeCell ref="KHM2:KHP2"/>
    <mergeCell ref="KHR2:KHU2"/>
    <mergeCell ref="KHW2:KHZ2"/>
    <mergeCell ref="KIB2:KIE2"/>
    <mergeCell ref="KIG2:KIJ2"/>
    <mergeCell ref="KGN2:KGQ2"/>
    <mergeCell ref="KGS2:KGV2"/>
    <mergeCell ref="KGX2:KHA2"/>
    <mergeCell ref="KHC2:KHF2"/>
    <mergeCell ref="KHH2:KHK2"/>
    <mergeCell ref="KFO2:KFR2"/>
    <mergeCell ref="KFT2:KFW2"/>
    <mergeCell ref="KFY2:KGB2"/>
    <mergeCell ref="KGD2:KGG2"/>
    <mergeCell ref="KGI2:KGL2"/>
    <mergeCell ref="KEP2:KES2"/>
    <mergeCell ref="KEU2:KEX2"/>
    <mergeCell ref="KEZ2:KFC2"/>
    <mergeCell ref="KFE2:KFH2"/>
    <mergeCell ref="KFJ2:KFM2"/>
    <mergeCell ref="KDQ2:KDT2"/>
    <mergeCell ref="KDV2:KDY2"/>
    <mergeCell ref="KEA2:KED2"/>
    <mergeCell ref="KEF2:KEI2"/>
    <mergeCell ref="KEK2:KEN2"/>
    <mergeCell ref="KCR2:KCU2"/>
    <mergeCell ref="KCW2:KCZ2"/>
    <mergeCell ref="KDB2:KDE2"/>
    <mergeCell ref="KDG2:KDJ2"/>
    <mergeCell ref="KDL2:KDO2"/>
    <mergeCell ref="KBS2:KBV2"/>
    <mergeCell ref="KBX2:KCA2"/>
    <mergeCell ref="KCC2:KCF2"/>
    <mergeCell ref="KCH2:KCK2"/>
    <mergeCell ref="KCM2:KCP2"/>
    <mergeCell ref="KAT2:KAW2"/>
    <mergeCell ref="KAY2:KBB2"/>
    <mergeCell ref="KBD2:KBG2"/>
    <mergeCell ref="KBI2:KBL2"/>
    <mergeCell ref="KBN2:KBQ2"/>
    <mergeCell ref="JZU2:JZX2"/>
    <mergeCell ref="JZZ2:KAC2"/>
    <mergeCell ref="KAE2:KAH2"/>
    <mergeCell ref="KAJ2:KAM2"/>
    <mergeCell ref="KAO2:KAR2"/>
    <mergeCell ref="JYV2:JYY2"/>
    <mergeCell ref="JZA2:JZD2"/>
    <mergeCell ref="JZF2:JZI2"/>
    <mergeCell ref="JZK2:JZN2"/>
    <mergeCell ref="JZP2:JZS2"/>
    <mergeCell ref="JXW2:JXZ2"/>
    <mergeCell ref="JYB2:JYE2"/>
    <mergeCell ref="JYG2:JYJ2"/>
    <mergeCell ref="JYL2:JYO2"/>
    <mergeCell ref="JYQ2:JYT2"/>
    <mergeCell ref="JWX2:JXA2"/>
    <mergeCell ref="JXC2:JXF2"/>
    <mergeCell ref="JXH2:JXK2"/>
    <mergeCell ref="JXM2:JXP2"/>
    <mergeCell ref="JXR2:JXU2"/>
    <mergeCell ref="JVY2:JWB2"/>
    <mergeCell ref="JWD2:JWG2"/>
    <mergeCell ref="JWI2:JWL2"/>
    <mergeCell ref="JWN2:JWQ2"/>
    <mergeCell ref="JWS2:JWV2"/>
    <mergeCell ref="JUZ2:JVC2"/>
    <mergeCell ref="JVE2:JVH2"/>
    <mergeCell ref="JVJ2:JVM2"/>
    <mergeCell ref="JVO2:JVR2"/>
    <mergeCell ref="JVT2:JVW2"/>
    <mergeCell ref="JUA2:JUD2"/>
    <mergeCell ref="JUF2:JUI2"/>
    <mergeCell ref="JUK2:JUN2"/>
    <mergeCell ref="JUP2:JUS2"/>
    <mergeCell ref="JUU2:JUX2"/>
    <mergeCell ref="JTB2:JTE2"/>
    <mergeCell ref="JTG2:JTJ2"/>
    <mergeCell ref="JTL2:JTO2"/>
    <mergeCell ref="JTQ2:JTT2"/>
    <mergeCell ref="JTV2:JTY2"/>
    <mergeCell ref="JSC2:JSF2"/>
    <mergeCell ref="JSH2:JSK2"/>
    <mergeCell ref="JSM2:JSP2"/>
    <mergeCell ref="JSR2:JSU2"/>
    <mergeCell ref="JSW2:JSZ2"/>
    <mergeCell ref="JRD2:JRG2"/>
    <mergeCell ref="JRI2:JRL2"/>
    <mergeCell ref="JRN2:JRQ2"/>
    <mergeCell ref="JRS2:JRV2"/>
    <mergeCell ref="JRX2:JSA2"/>
    <mergeCell ref="JQE2:JQH2"/>
    <mergeCell ref="JQJ2:JQM2"/>
    <mergeCell ref="JQO2:JQR2"/>
    <mergeCell ref="JQT2:JQW2"/>
    <mergeCell ref="JQY2:JRB2"/>
    <mergeCell ref="JPF2:JPI2"/>
    <mergeCell ref="JPK2:JPN2"/>
    <mergeCell ref="JPP2:JPS2"/>
    <mergeCell ref="JPU2:JPX2"/>
    <mergeCell ref="JPZ2:JQC2"/>
    <mergeCell ref="JOG2:JOJ2"/>
    <mergeCell ref="JOL2:JOO2"/>
    <mergeCell ref="JOQ2:JOT2"/>
    <mergeCell ref="JOV2:JOY2"/>
    <mergeCell ref="JPA2:JPD2"/>
    <mergeCell ref="JNH2:JNK2"/>
    <mergeCell ref="JNM2:JNP2"/>
    <mergeCell ref="JNR2:JNU2"/>
    <mergeCell ref="JNW2:JNZ2"/>
    <mergeCell ref="JOB2:JOE2"/>
    <mergeCell ref="JMI2:JML2"/>
    <mergeCell ref="JMN2:JMQ2"/>
    <mergeCell ref="JMS2:JMV2"/>
    <mergeCell ref="JMX2:JNA2"/>
    <mergeCell ref="JNC2:JNF2"/>
    <mergeCell ref="JLJ2:JLM2"/>
    <mergeCell ref="JLO2:JLR2"/>
    <mergeCell ref="JLT2:JLW2"/>
    <mergeCell ref="JLY2:JMB2"/>
    <mergeCell ref="JMD2:JMG2"/>
    <mergeCell ref="JKK2:JKN2"/>
    <mergeCell ref="JKP2:JKS2"/>
    <mergeCell ref="JKU2:JKX2"/>
    <mergeCell ref="JKZ2:JLC2"/>
    <mergeCell ref="JLE2:JLH2"/>
    <mergeCell ref="JJL2:JJO2"/>
    <mergeCell ref="JJQ2:JJT2"/>
    <mergeCell ref="JJV2:JJY2"/>
    <mergeCell ref="JKA2:JKD2"/>
    <mergeCell ref="JKF2:JKI2"/>
    <mergeCell ref="JIM2:JIP2"/>
    <mergeCell ref="JIR2:JIU2"/>
    <mergeCell ref="JIW2:JIZ2"/>
    <mergeCell ref="JJB2:JJE2"/>
    <mergeCell ref="JJG2:JJJ2"/>
    <mergeCell ref="JHN2:JHQ2"/>
    <mergeCell ref="JHS2:JHV2"/>
    <mergeCell ref="JHX2:JIA2"/>
    <mergeCell ref="JIC2:JIF2"/>
    <mergeCell ref="JIH2:JIK2"/>
    <mergeCell ref="JGO2:JGR2"/>
    <mergeCell ref="JGT2:JGW2"/>
    <mergeCell ref="JGY2:JHB2"/>
    <mergeCell ref="JHD2:JHG2"/>
    <mergeCell ref="JHI2:JHL2"/>
    <mergeCell ref="JFP2:JFS2"/>
    <mergeCell ref="JFU2:JFX2"/>
    <mergeCell ref="JFZ2:JGC2"/>
    <mergeCell ref="JGE2:JGH2"/>
    <mergeCell ref="JGJ2:JGM2"/>
    <mergeCell ref="JEQ2:JET2"/>
    <mergeCell ref="JEV2:JEY2"/>
    <mergeCell ref="JFA2:JFD2"/>
    <mergeCell ref="JFF2:JFI2"/>
    <mergeCell ref="JFK2:JFN2"/>
    <mergeCell ref="JDR2:JDU2"/>
    <mergeCell ref="JDW2:JDZ2"/>
    <mergeCell ref="JEB2:JEE2"/>
    <mergeCell ref="JEG2:JEJ2"/>
    <mergeCell ref="JEL2:JEO2"/>
    <mergeCell ref="JCS2:JCV2"/>
    <mergeCell ref="JCX2:JDA2"/>
    <mergeCell ref="JDC2:JDF2"/>
    <mergeCell ref="JDH2:JDK2"/>
    <mergeCell ref="JDM2:JDP2"/>
    <mergeCell ref="JBT2:JBW2"/>
    <mergeCell ref="JBY2:JCB2"/>
    <mergeCell ref="JCD2:JCG2"/>
    <mergeCell ref="JCI2:JCL2"/>
    <mergeCell ref="JCN2:JCQ2"/>
    <mergeCell ref="JAU2:JAX2"/>
    <mergeCell ref="JAZ2:JBC2"/>
    <mergeCell ref="JBE2:JBH2"/>
    <mergeCell ref="JBJ2:JBM2"/>
    <mergeCell ref="JBO2:JBR2"/>
    <mergeCell ref="IZV2:IZY2"/>
    <mergeCell ref="JAA2:JAD2"/>
    <mergeCell ref="JAF2:JAI2"/>
    <mergeCell ref="JAK2:JAN2"/>
    <mergeCell ref="JAP2:JAS2"/>
    <mergeCell ref="IYW2:IYZ2"/>
    <mergeCell ref="IZB2:IZE2"/>
    <mergeCell ref="IZG2:IZJ2"/>
    <mergeCell ref="IZL2:IZO2"/>
    <mergeCell ref="IZQ2:IZT2"/>
    <mergeCell ref="IXX2:IYA2"/>
    <mergeCell ref="IYC2:IYF2"/>
    <mergeCell ref="IYH2:IYK2"/>
    <mergeCell ref="IYM2:IYP2"/>
    <mergeCell ref="IYR2:IYU2"/>
    <mergeCell ref="IWY2:IXB2"/>
    <mergeCell ref="IXD2:IXG2"/>
    <mergeCell ref="IXI2:IXL2"/>
    <mergeCell ref="IXN2:IXQ2"/>
    <mergeCell ref="IXS2:IXV2"/>
    <mergeCell ref="IVZ2:IWC2"/>
    <mergeCell ref="IWE2:IWH2"/>
    <mergeCell ref="IWJ2:IWM2"/>
    <mergeCell ref="IWO2:IWR2"/>
    <mergeCell ref="IWT2:IWW2"/>
    <mergeCell ref="IVA2:IVD2"/>
    <mergeCell ref="IVF2:IVI2"/>
    <mergeCell ref="IVK2:IVN2"/>
    <mergeCell ref="IVP2:IVS2"/>
    <mergeCell ref="IVU2:IVX2"/>
    <mergeCell ref="IUB2:IUE2"/>
    <mergeCell ref="IUG2:IUJ2"/>
    <mergeCell ref="IUL2:IUO2"/>
    <mergeCell ref="IUQ2:IUT2"/>
    <mergeCell ref="IUV2:IUY2"/>
    <mergeCell ref="ITC2:ITF2"/>
    <mergeCell ref="ITH2:ITK2"/>
    <mergeCell ref="ITM2:ITP2"/>
    <mergeCell ref="ITR2:ITU2"/>
    <mergeCell ref="ITW2:ITZ2"/>
    <mergeCell ref="ISD2:ISG2"/>
    <mergeCell ref="ISI2:ISL2"/>
    <mergeCell ref="ISN2:ISQ2"/>
    <mergeCell ref="ISS2:ISV2"/>
    <mergeCell ref="ISX2:ITA2"/>
    <mergeCell ref="IRE2:IRH2"/>
    <mergeCell ref="IRJ2:IRM2"/>
    <mergeCell ref="IRO2:IRR2"/>
    <mergeCell ref="IRT2:IRW2"/>
    <mergeCell ref="IRY2:ISB2"/>
    <mergeCell ref="IQF2:IQI2"/>
    <mergeCell ref="IQK2:IQN2"/>
    <mergeCell ref="IQP2:IQS2"/>
    <mergeCell ref="IQU2:IQX2"/>
    <mergeCell ref="IQZ2:IRC2"/>
    <mergeCell ref="IPG2:IPJ2"/>
    <mergeCell ref="IPL2:IPO2"/>
    <mergeCell ref="IPQ2:IPT2"/>
    <mergeCell ref="IPV2:IPY2"/>
    <mergeCell ref="IQA2:IQD2"/>
    <mergeCell ref="IOH2:IOK2"/>
    <mergeCell ref="IOM2:IOP2"/>
    <mergeCell ref="IOR2:IOU2"/>
    <mergeCell ref="IOW2:IOZ2"/>
    <mergeCell ref="IPB2:IPE2"/>
    <mergeCell ref="INI2:INL2"/>
    <mergeCell ref="INN2:INQ2"/>
    <mergeCell ref="INS2:INV2"/>
    <mergeCell ref="INX2:IOA2"/>
    <mergeCell ref="IOC2:IOF2"/>
    <mergeCell ref="IMJ2:IMM2"/>
    <mergeCell ref="IMO2:IMR2"/>
    <mergeCell ref="IMT2:IMW2"/>
    <mergeCell ref="IMY2:INB2"/>
    <mergeCell ref="IND2:ING2"/>
    <mergeCell ref="ILK2:ILN2"/>
    <mergeCell ref="ILP2:ILS2"/>
    <mergeCell ref="ILU2:ILX2"/>
    <mergeCell ref="ILZ2:IMC2"/>
    <mergeCell ref="IME2:IMH2"/>
    <mergeCell ref="IKL2:IKO2"/>
    <mergeCell ref="IKQ2:IKT2"/>
    <mergeCell ref="IKV2:IKY2"/>
    <mergeCell ref="ILA2:ILD2"/>
    <mergeCell ref="ILF2:ILI2"/>
    <mergeCell ref="IJM2:IJP2"/>
    <mergeCell ref="IJR2:IJU2"/>
    <mergeCell ref="IJW2:IJZ2"/>
    <mergeCell ref="IKB2:IKE2"/>
    <mergeCell ref="IKG2:IKJ2"/>
    <mergeCell ref="IIN2:IIQ2"/>
    <mergeCell ref="IIS2:IIV2"/>
    <mergeCell ref="IIX2:IJA2"/>
    <mergeCell ref="IJC2:IJF2"/>
    <mergeCell ref="IJH2:IJK2"/>
    <mergeCell ref="IHO2:IHR2"/>
    <mergeCell ref="IHT2:IHW2"/>
    <mergeCell ref="IHY2:IIB2"/>
    <mergeCell ref="IID2:IIG2"/>
    <mergeCell ref="III2:IIL2"/>
    <mergeCell ref="IGP2:IGS2"/>
    <mergeCell ref="IGU2:IGX2"/>
    <mergeCell ref="IGZ2:IHC2"/>
    <mergeCell ref="IHE2:IHH2"/>
    <mergeCell ref="IHJ2:IHM2"/>
    <mergeCell ref="IFQ2:IFT2"/>
    <mergeCell ref="IFV2:IFY2"/>
    <mergeCell ref="IGA2:IGD2"/>
    <mergeCell ref="IGF2:IGI2"/>
    <mergeCell ref="IGK2:IGN2"/>
    <mergeCell ref="IER2:IEU2"/>
    <mergeCell ref="IEW2:IEZ2"/>
    <mergeCell ref="IFB2:IFE2"/>
    <mergeCell ref="IFG2:IFJ2"/>
    <mergeCell ref="IFL2:IFO2"/>
    <mergeCell ref="IDS2:IDV2"/>
    <mergeCell ref="IDX2:IEA2"/>
    <mergeCell ref="IEC2:IEF2"/>
    <mergeCell ref="IEH2:IEK2"/>
    <mergeCell ref="IEM2:IEP2"/>
    <mergeCell ref="ICT2:ICW2"/>
    <mergeCell ref="ICY2:IDB2"/>
    <mergeCell ref="IDD2:IDG2"/>
    <mergeCell ref="IDI2:IDL2"/>
    <mergeCell ref="IDN2:IDQ2"/>
    <mergeCell ref="IBU2:IBX2"/>
    <mergeCell ref="IBZ2:ICC2"/>
    <mergeCell ref="ICE2:ICH2"/>
    <mergeCell ref="ICJ2:ICM2"/>
    <mergeCell ref="ICO2:ICR2"/>
    <mergeCell ref="IAV2:IAY2"/>
    <mergeCell ref="IBA2:IBD2"/>
    <mergeCell ref="IBF2:IBI2"/>
    <mergeCell ref="IBK2:IBN2"/>
    <mergeCell ref="IBP2:IBS2"/>
    <mergeCell ref="HZW2:HZZ2"/>
    <mergeCell ref="IAB2:IAE2"/>
    <mergeCell ref="IAG2:IAJ2"/>
    <mergeCell ref="IAL2:IAO2"/>
    <mergeCell ref="IAQ2:IAT2"/>
    <mergeCell ref="HYX2:HZA2"/>
    <mergeCell ref="HZC2:HZF2"/>
    <mergeCell ref="HZH2:HZK2"/>
    <mergeCell ref="HZM2:HZP2"/>
    <mergeCell ref="HZR2:HZU2"/>
    <mergeCell ref="HXY2:HYB2"/>
    <mergeCell ref="HYD2:HYG2"/>
    <mergeCell ref="HYI2:HYL2"/>
    <mergeCell ref="HYN2:HYQ2"/>
    <mergeCell ref="HYS2:HYV2"/>
    <mergeCell ref="HWZ2:HXC2"/>
    <mergeCell ref="HXE2:HXH2"/>
    <mergeCell ref="HXJ2:HXM2"/>
    <mergeCell ref="HXO2:HXR2"/>
    <mergeCell ref="HXT2:HXW2"/>
    <mergeCell ref="HWA2:HWD2"/>
    <mergeCell ref="HWF2:HWI2"/>
    <mergeCell ref="HWK2:HWN2"/>
    <mergeCell ref="HWP2:HWS2"/>
    <mergeCell ref="HWU2:HWX2"/>
    <mergeCell ref="HVB2:HVE2"/>
    <mergeCell ref="HVG2:HVJ2"/>
    <mergeCell ref="HVL2:HVO2"/>
    <mergeCell ref="HVQ2:HVT2"/>
    <mergeCell ref="HVV2:HVY2"/>
    <mergeCell ref="HUC2:HUF2"/>
    <mergeCell ref="HUH2:HUK2"/>
    <mergeCell ref="HUM2:HUP2"/>
    <mergeCell ref="HUR2:HUU2"/>
    <mergeCell ref="HUW2:HUZ2"/>
    <mergeCell ref="HTD2:HTG2"/>
    <mergeCell ref="HTI2:HTL2"/>
    <mergeCell ref="HTN2:HTQ2"/>
    <mergeCell ref="HTS2:HTV2"/>
    <mergeCell ref="HTX2:HUA2"/>
    <mergeCell ref="HSE2:HSH2"/>
    <mergeCell ref="HSJ2:HSM2"/>
    <mergeCell ref="HSO2:HSR2"/>
    <mergeCell ref="HST2:HSW2"/>
    <mergeCell ref="HSY2:HTB2"/>
    <mergeCell ref="HRF2:HRI2"/>
    <mergeCell ref="HRK2:HRN2"/>
    <mergeCell ref="HRP2:HRS2"/>
    <mergeCell ref="HRU2:HRX2"/>
    <mergeCell ref="HRZ2:HSC2"/>
    <mergeCell ref="HQG2:HQJ2"/>
    <mergeCell ref="HQL2:HQO2"/>
    <mergeCell ref="HQQ2:HQT2"/>
    <mergeCell ref="HQV2:HQY2"/>
    <mergeCell ref="HRA2:HRD2"/>
    <mergeCell ref="HPH2:HPK2"/>
    <mergeCell ref="HPM2:HPP2"/>
    <mergeCell ref="HPR2:HPU2"/>
    <mergeCell ref="HPW2:HPZ2"/>
    <mergeCell ref="HQB2:HQE2"/>
    <mergeCell ref="HOI2:HOL2"/>
    <mergeCell ref="HON2:HOQ2"/>
    <mergeCell ref="HOS2:HOV2"/>
    <mergeCell ref="HOX2:HPA2"/>
    <mergeCell ref="HPC2:HPF2"/>
    <mergeCell ref="HNJ2:HNM2"/>
    <mergeCell ref="HNO2:HNR2"/>
    <mergeCell ref="HNT2:HNW2"/>
    <mergeCell ref="HNY2:HOB2"/>
    <mergeCell ref="HOD2:HOG2"/>
    <mergeCell ref="HMK2:HMN2"/>
    <mergeCell ref="HMP2:HMS2"/>
    <mergeCell ref="HMU2:HMX2"/>
    <mergeCell ref="HMZ2:HNC2"/>
    <mergeCell ref="HNE2:HNH2"/>
    <mergeCell ref="HLL2:HLO2"/>
    <mergeCell ref="HLQ2:HLT2"/>
    <mergeCell ref="HLV2:HLY2"/>
    <mergeCell ref="HMA2:HMD2"/>
    <mergeCell ref="HMF2:HMI2"/>
    <mergeCell ref="HKM2:HKP2"/>
    <mergeCell ref="HKR2:HKU2"/>
    <mergeCell ref="HKW2:HKZ2"/>
    <mergeCell ref="HLB2:HLE2"/>
    <mergeCell ref="HLG2:HLJ2"/>
    <mergeCell ref="HJN2:HJQ2"/>
    <mergeCell ref="HJS2:HJV2"/>
    <mergeCell ref="HJX2:HKA2"/>
    <mergeCell ref="HKC2:HKF2"/>
    <mergeCell ref="HKH2:HKK2"/>
    <mergeCell ref="HIO2:HIR2"/>
    <mergeCell ref="HIT2:HIW2"/>
    <mergeCell ref="HIY2:HJB2"/>
    <mergeCell ref="HJD2:HJG2"/>
    <mergeCell ref="HJI2:HJL2"/>
    <mergeCell ref="HHP2:HHS2"/>
    <mergeCell ref="HHU2:HHX2"/>
    <mergeCell ref="HHZ2:HIC2"/>
    <mergeCell ref="HIE2:HIH2"/>
    <mergeCell ref="HIJ2:HIM2"/>
    <mergeCell ref="HGQ2:HGT2"/>
    <mergeCell ref="HGV2:HGY2"/>
    <mergeCell ref="HHA2:HHD2"/>
    <mergeCell ref="HHF2:HHI2"/>
    <mergeCell ref="HHK2:HHN2"/>
    <mergeCell ref="HFR2:HFU2"/>
    <mergeCell ref="HFW2:HFZ2"/>
    <mergeCell ref="HGB2:HGE2"/>
    <mergeCell ref="HGG2:HGJ2"/>
    <mergeCell ref="HGL2:HGO2"/>
    <mergeCell ref="HES2:HEV2"/>
    <mergeCell ref="HEX2:HFA2"/>
    <mergeCell ref="HFC2:HFF2"/>
    <mergeCell ref="HFH2:HFK2"/>
    <mergeCell ref="HFM2:HFP2"/>
    <mergeCell ref="HDT2:HDW2"/>
    <mergeCell ref="HDY2:HEB2"/>
    <mergeCell ref="HED2:HEG2"/>
    <mergeCell ref="HEI2:HEL2"/>
    <mergeCell ref="HEN2:HEQ2"/>
    <mergeCell ref="HCU2:HCX2"/>
    <mergeCell ref="HCZ2:HDC2"/>
    <mergeCell ref="HDE2:HDH2"/>
    <mergeCell ref="HDJ2:HDM2"/>
    <mergeCell ref="HDO2:HDR2"/>
    <mergeCell ref="HBV2:HBY2"/>
    <mergeCell ref="HCA2:HCD2"/>
    <mergeCell ref="HCF2:HCI2"/>
    <mergeCell ref="HCK2:HCN2"/>
    <mergeCell ref="HCP2:HCS2"/>
    <mergeCell ref="HAW2:HAZ2"/>
    <mergeCell ref="HBB2:HBE2"/>
    <mergeCell ref="HBG2:HBJ2"/>
    <mergeCell ref="HBL2:HBO2"/>
    <mergeCell ref="HBQ2:HBT2"/>
    <mergeCell ref="GZX2:HAA2"/>
    <mergeCell ref="HAC2:HAF2"/>
    <mergeCell ref="HAH2:HAK2"/>
    <mergeCell ref="HAM2:HAP2"/>
    <mergeCell ref="HAR2:HAU2"/>
    <mergeCell ref="GYY2:GZB2"/>
    <mergeCell ref="GZD2:GZG2"/>
    <mergeCell ref="GZI2:GZL2"/>
    <mergeCell ref="GZN2:GZQ2"/>
    <mergeCell ref="GZS2:GZV2"/>
    <mergeCell ref="GXZ2:GYC2"/>
    <mergeCell ref="GYE2:GYH2"/>
    <mergeCell ref="GYJ2:GYM2"/>
    <mergeCell ref="GYO2:GYR2"/>
    <mergeCell ref="GYT2:GYW2"/>
    <mergeCell ref="GXA2:GXD2"/>
    <mergeCell ref="GXF2:GXI2"/>
    <mergeCell ref="GXK2:GXN2"/>
    <mergeCell ref="GXP2:GXS2"/>
    <mergeCell ref="GXU2:GXX2"/>
    <mergeCell ref="GWB2:GWE2"/>
    <mergeCell ref="GWG2:GWJ2"/>
    <mergeCell ref="GWL2:GWO2"/>
    <mergeCell ref="GWQ2:GWT2"/>
    <mergeCell ref="GWV2:GWY2"/>
    <mergeCell ref="GVC2:GVF2"/>
    <mergeCell ref="GVH2:GVK2"/>
    <mergeCell ref="GVM2:GVP2"/>
    <mergeCell ref="GVR2:GVU2"/>
    <mergeCell ref="GVW2:GVZ2"/>
    <mergeCell ref="GUD2:GUG2"/>
    <mergeCell ref="GUI2:GUL2"/>
    <mergeCell ref="GUN2:GUQ2"/>
    <mergeCell ref="GUS2:GUV2"/>
    <mergeCell ref="GUX2:GVA2"/>
    <mergeCell ref="GTE2:GTH2"/>
    <mergeCell ref="GTJ2:GTM2"/>
    <mergeCell ref="GTO2:GTR2"/>
    <mergeCell ref="GTT2:GTW2"/>
    <mergeCell ref="GTY2:GUB2"/>
    <mergeCell ref="GSF2:GSI2"/>
    <mergeCell ref="GSK2:GSN2"/>
    <mergeCell ref="GSP2:GSS2"/>
    <mergeCell ref="GSU2:GSX2"/>
    <mergeCell ref="GSZ2:GTC2"/>
    <mergeCell ref="GRG2:GRJ2"/>
    <mergeCell ref="GRL2:GRO2"/>
    <mergeCell ref="GRQ2:GRT2"/>
    <mergeCell ref="GRV2:GRY2"/>
    <mergeCell ref="GSA2:GSD2"/>
    <mergeCell ref="GQH2:GQK2"/>
    <mergeCell ref="GQM2:GQP2"/>
    <mergeCell ref="GQR2:GQU2"/>
    <mergeCell ref="GQW2:GQZ2"/>
    <mergeCell ref="GRB2:GRE2"/>
    <mergeCell ref="GPI2:GPL2"/>
    <mergeCell ref="GPN2:GPQ2"/>
    <mergeCell ref="GPS2:GPV2"/>
    <mergeCell ref="GPX2:GQA2"/>
    <mergeCell ref="GQC2:GQF2"/>
    <mergeCell ref="GOJ2:GOM2"/>
    <mergeCell ref="GOO2:GOR2"/>
    <mergeCell ref="GOT2:GOW2"/>
    <mergeCell ref="GOY2:GPB2"/>
    <mergeCell ref="GPD2:GPG2"/>
    <mergeCell ref="GNK2:GNN2"/>
    <mergeCell ref="GNP2:GNS2"/>
    <mergeCell ref="GNU2:GNX2"/>
    <mergeCell ref="GNZ2:GOC2"/>
    <mergeCell ref="GOE2:GOH2"/>
    <mergeCell ref="GML2:GMO2"/>
    <mergeCell ref="GMQ2:GMT2"/>
    <mergeCell ref="GMV2:GMY2"/>
    <mergeCell ref="GNA2:GND2"/>
    <mergeCell ref="GNF2:GNI2"/>
    <mergeCell ref="GLM2:GLP2"/>
    <mergeCell ref="GLR2:GLU2"/>
    <mergeCell ref="GLW2:GLZ2"/>
    <mergeCell ref="GMB2:GME2"/>
    <mergeCell ref="GMG2:GMJ2"/>
    <mergeCell ref="GKN2:GKQ2"/>
    <mergeCell ref="GKS2:GKV2"/>
    <mergeCell ref="GKX2:GLA2"/>
    <mergeCell ref="GLC2:GLF2"/>
    <mergeCell ref="GLH2:GLK2"/>
    <mergeCell ref="GJO2:GJR2"/>
    <mergeCell ref="GJT2:GJW2"/>
    <mergeCell ref="GJY2:GKB2"/>
    <mergeCell ref="GKD2:GKG2"/>
    <mergeCell ref="GKI2:GKL2"/>
    <mergeCell ref="GIP2:GIS2"/>
    <mergeCell ref="GIU2:GIX2"/>
    <mergeCell ref="GIZ2:GJC2"/>
    <mergeCell ref="GJE2:GJH2"/>
    <mergeCell ref="GJJ2:GJM2"/>
    <mergeCell ref="GHQ2:GHT2"/>
    <mergeCell ref="GHV2:GHY2"/>
    <mergeCell ref="GIA2:GID2"/>
    <mergeCell ref="GIF2:GII2"/>
    <mergeCell ref="GIK2:GIN2"/>
    <mergeCell ref="GGR2:GGU2"/>
    <mergeCell ref="GGW2:GGZ2"/>
    <mergeCell ref="GHB2:GHE2"/>
    <mergeCell ref="GHG2:GHJ2"/>
    <mergeCell ref="GHL2:GHO2"/>
    <mergeCell ref="GFS2:GFV2"/>
    <mergeCell ref="GFX2:GGA2"/>
    <mergeCell ref="GGC2:GGF2"/>
    <mergeCell ref="GGH2:GGK2"/>
    <mergeCell ref="GGM2:GGP2"/>
    <mergeCell ref="GET2:GEW2"/>
    <mergeCell ref="GEY2:GFB2"/>
    <mergeCell ref="GFD2:GFG2"/>
    <mergeCell ref="GFI2:GFL2"/>
    <mergeCell ref="GFN2:GFQ2"/>
    <mergeCell ref="GDU2:GDX2"/>
    <mergeCell ref="GDZ2:GEC2"/>
    <mergeCell ref="GEE2:GEH2"/>
    <mergeCell ref="GEJ2:GEM2"/>
    <mergeCell ref="GEO2:GER2"/>
    <mergeCell ref="GCV2:GCY2"/>
    <mergeCell ref="GDA2:GDD2"/>
    <mergeCell ref="GDF2:GDI2"/>
    <mergeCell ref="GDK2:GDN2"/>
    <mergeCell ref="GDP2:GDS2"/>
    <mergeCell ref="GBW2:GBZ2"/>
    <mergeCell ref="GCB2:GCE2"/>
    <mergeCell ref="GCG2:GCJ2"/>
    <mergeCell ref="GCL2:GCO2"/>
    <mergeCell ref="GCQ2:GCT2"/>
    <mergeCell ref="GAX2:GBA2"/>
    <mergeCell ref="GBC2:GBF2"/>
    <mergeCell ref="GBH2:GBK2"/>
    <mergeCell ref="GBM2:GBP2"/>
    <mergeCell ref="GBR2:GBU2"/>
    <mergeCell ref="FZY2:GAB2"/>
    <mergeCell ref="GAD2:GAG2"/>
    <mergeCell ref="GAI2:GAL2"/>
    <mergeCell ref="GAN2:GAQ2"/>
    <mergeCell ref="GAS2:GAV2"/>
    <mergeCell ref="FYZ2:FZC2"/>
    <mergeCell ref="FZE2:FZH2"/>
    <mergeCell ref="FZJ2:FZM2"/>
    <mergeCell ref="FZO2:FZR2"/>
    <mergeCell ref="FZT2:FZW2"/>
    <mergeCell ref="FYA2:FYD2"/>
    <mergeCell ref="FYF2:FYI2"/>
    <mergeCell ref="FYK2:FYN2"/>
    <mergeCell ref="FYP2:FYS2"/>
    <mergeCell ref="FYU2:FYX2"/>
    <mergeCell ref="FXB2:FXE2"/>
    <mergeCell ref="FXG2:FXJ2"/>
    <mergeCell ref="FXL2:FXO2"/>
    <mergeCell ref="FXQ2:FXT2"/>
    <mergeCell ref="FXV2:FXY2"/>
    <mergeCell ref="FWC2:FWF2"/>
    <mergeCell ref="FWH2:FWK2"/>
    <mergeCell ref="FWM2:FWP2"/>
    <mergeCell ref="FWR2:FWU2"/>
    <mergeCell ref="FWW2:FWZ2"/>
    <mergeCell ref="FVD2:FVG2"/>
    <mergeCell ref="FVI2:FVL2"/>
    <mergeCell ref="FVN2:FVQ2"/>
    <mergeCell ref="FVS2:FVV2"/>
    <mergeCell ref="FVX2:FWA2"/>
    <mergeCell ref="FUE2:FUH2"/>
    <mergeCell ref="FUJ2:FUM2"/>
    <mergeCell ref="FUO2:FUR2"/>
    <mergeCell ref="FUT2:FUW2"/>
    <mergeCell ref="FUY2:FVB2"/>
    <mergeCell ref="FTF2:FTI2"/>
    <mergeCell ref="FTK2:FTN2"/>
    <mergeCell ref="FTP2:FTS2"/>
    <mergeCell ref="FTU2:FTX2"/>
    <mergeCell ref="FTZ2:FUC2"/>
    <mergeCell ref="FSG2:FSJ2"/>
    <mergeCell ref="FSL2:FSO2"/>
    <mergeCell ref="FSQ2:FST2"/>
    <mergeCell ref="FSV2:FSY2"/>
    <mergeCell ref="FTA2:FTD2"/>
    <mergeCell ref="FRH2:FRK2"/>
    <mergeCell ref="FRM2:FRP2"/>
    <mergeCell ref="FRR2:FRU2"/>
    <mergeCell ref="FRW2:FRZ2"/>
    <mergeCell ref="FSB2:FSE2"/>
    <mergeCell ref="FQI2:FQL2"/>
    <mergeCell ref="FQN2:FQQ2"/>
    <mergeCell ref="FQS2:FQV2"/>
    <mergeCell ref="FQX2:FRA2"/>
    <mergeCell ref="FRC2:FRF2"/>
    <mergeCell ref="FPJ2:FPM2"/>
    <mergeCell ref="FPO2:FPR2"/>
    <mergeCell ref="FPT2:FPW2"/>
    <mergeCell ref="FPY2:FQB2"/>
    <mergeCell ref="FQD2:FQG2"/>
    <mergeCell ref="FOK2:FON2"/>
    <mergeCell ref="FOP2:FOS2"/>
    <mergeCell ref="FOU2:FOX2"/>
    <mergeCell ref="FOZ2:FPC2"/>
    <mergeCell ref="FPE2:FPH2"/>
    <mergeCell ref="FNL2:FNO2"/>
    <mergeCell ref="FNQ2:FNT2"/>
    <mergeCell ref="FNV2:FNY2"/>
    <mergeCell ref="FOA2:FOD2"/>
    <mergeCell ref="FOF2:FOI2"/>
    <mergeCell ref="FMM2:FMP2"/>
    <mergeCell ref="FMR2:FMU2"/>
    <mergeCell ref="FMW2:FMZ2"/>
    <mergeCell ref="FNB2:FNE2"/>
    <mergeCell ref="FNG2:FNJ2"/>
    <mergeCell ref="FLN2:FLQ2"/>
    <mergeCell ref="FLS2:FLV2"/>
    <mergeCell ref="FLX2:FMA2"/>
    <mergeCell ref="FMC2:FMF2"/>
    <mergeCell ref="FMH2:FMK2"/>
    <mergeCell ref="FKO2:FKR2"/>
    <mergeCell ref="FKT2:FKW2"/>
    <mergeCell ref="FKY2:FLB2"/>
    <mergeCell ref="FLD2:FLG2"/>
    <mergeCell ref="FLI2:FLL2"/>
    <mergeCell ref="FJP2:FJS2"/>
    <mergeCell ref="FJU2:FJX2"/>
    <mergeCell ref="FJZ2:FKC2"/>
    <mergeCell ref="FKE2:FKH2"/>
    <mergeCell ref="FKJ2:FKM2"/>
    <mergeCell ref="FIQ2:FIT2"/>
    <mergeCell ref="FIV2:FIY2"/>
    <mergeCell ref="FJA2:FJD2"/>
    <mergeCell ref="FJF2:FJI2"/>
    <mergeCell ref="FJK2:FJN2"/>
    <mergeCell ref="FHR2:FHU2"/>
    <mergeCell ref="FHW2:FHZ2"/>
    <mergeCell ref="FIB2:FIE2"/>
    <mergeCell ref="FIG2:FIJ2"/>
    <mergeCell ref="FIL2:FIO2"/>
    <mergeCell ref="FGS2:FGV2"/>
    <mergeCell ref="FGX2:FHA2"/>
    <mergeCell ref="FHC2:FHF2"/>
    <mergeCell ref="FHH2:FHK2"/>
    <mergeCell ref="FHM2:FHP2"/>
    <mergeCell ref="FFT2:FFW2"/>
    <mergeCell ref="FFY2:FGB2"/>
    <mergeCell ref="FGD2:FGG2"/>
    <mergeCell ref="FGI2:FGL2"/>
    <mergeCell ref="FGN2:FGQ2"/>
    <mergeCell ref="FEU2:FEX2"/>
    <mergeCell ref="FEZ2:FFC2"/>
    <mergeCell ref="FFE2:FFH2"/>
    <mergeCell ref="FFJ2:FFM2"/>
    <mergeCell ref="FFO2:FFR2"/>
    <mergeCell ref="FDV2:FDY2"/>
    <mergeCell ref="FEA2:FED2"/>
    <mergeCell ref="FEF2:FEI2"/>
    <mergeCell ref="FEK2:FEN2"/>
    <mergeCell ref="FEP2:FES2"/>
    <mergeCell ref="FCW2:FCZ2"/>
    <mergeCell ref="FDB2:FDE2"/>
    <mergeCell ref="FDG2:FDJ2"/>
    <mergeCell ref="FDL2:FDO2"/>
    <mergeCell ref="FDQ2:FDT2"/>
    <mergeCell ref="FBX2:FCA2"/>
    <mergeCell ref="FCC2:FCF2"/>
    <mergeCell ref="FCH2:FCK2"/>
    <mergeCell ref="FCM2:FCP2"/>
    <mergeCell ref="FCR2:FCU2"/>
    <mergeCell ref="FAY2:FBB2"/>
    <mergeCell ref="FBD2:FBG2"/>
    <mergeCell ref="FBI2:FBL2"/>
    <mergeCell ref="FBN2:FBQ2"/>
    <mergeCell ref="FBS2:FBV2"/>
    <mergeCell ref="EZZ2:FAC2"/>
    <mergeCell ref="FAE2:FAH2"/>
    <mergeCell ref="FAJ2:FAM2"/>
    <mergeCell ref="FAO2:FAR2"/>
    <mergeCell ref="FAT2:FAW2"/>
    <mergeCell ref="EZA2:EZD2"/>
    <mergeCell ref="EZF2:EZI2"/>
    <mergeCell ref="EZK2:EZN2"/>
    <mergeCell ref="EZP2:EZS2"/>
    <mergeCell ref="EZU2:EZX2"/>
    <mergeCell ref="EYB2:EYE2"/>
    <mergeCell ref="EYG2:EYJ2"/>
    <mergeCell ref="EYL2:EYO2"/>
    <mergeCell ref="EYQ2:EYT2"/>
    <mergeCell ref="EYV2:EYY2"/>
    <mergeCell ref="EXC2:EXF2"/>
    <mergeCell ref="EXH2:EXK2"/>
    <mergeCell ref="EXM2:EXP2"/>
    <mergeCell ref="EXR2:EXU2"/>
    <mergeCell ref="EXW2:EXZ2"/>
    <mergeCell ref="EWD2:EWG2"/>
    <mergeCell ref="EWI2:EWL2"/>
    <mergeCell ref="EWN2:EWQ2"/>
    <mergeCell ref="EWS2:EWV2"/>
    <mergeCell ref="EWX2:EXA2"/>
    <mergeCell ref="EVE2:EVH2"/>
    <mergeCell ref="EVJ2:EVM2"/>
    <mergeCell ref="EVO2:EVR2"/>
    <mergeCell ref="EVT2:EVW2"/>
    <mergeCell ref="EVY2:EWB2"/>
    <mergeCell ref="EUF2:EUI2"/>
    <mergeCell ref="EUK2:EUN2"/>
    <mergeCell ref="EUP2:EUS2"/>
    <mergeCell ref="EUU2:EUX2"/>
    <mergeCell ref="EUZ2:EVC2"/>
    <mergeCell ref="ETG2:ETJ2"/>
    <mergeCell ref="ETL2:ETO2"/>
    <mergeCell ref="ETQ2:ETT2"/>
    <mergeCell ref="ETV2:ETY2"/>
    <mergeCell ref="EUA2:EUD2"/>
    <mergeCell ref="ESH2:ESK2"/>
    <mergeCell ref="ESM2:ESP2"/>
    <mergeCell ref="ESR2:ESU2"/>
    <mergeCell ref="ESW2:ESZ2"/>
    <mergeCell ref="ETB2:ETE2"/>
    <mergeCell ref="ERI2:ERL2"/>
    <mergeCell ref="ERN2:ERQ2"/>
    <mergeCell ref="ERS2:ERV2"/>
    <mergeCell ref="ERX2:ESA2"/>
    <mergeCell ref="ESC2:ESF2"/>
    <mergeCell ref="EQJ2:EQM2"/>
    <mergeCell ref="EQO2:EQR2"/>
    <mergeCell ref="EQT2:EQW2"/>
    <mergeCell ref="EQY2:ERB2"/>
    <mergeCell ref="ERD2:ERG2"/>
    <mergeCell ref="EPK2:EPN2"/>
    <mergeCell ref="EPP2:EPS2"/>
    <mergeCell ref="EPU2:EPX2"/>
    <mergeCell ref="EPZ2:EQC2"/>
    <mergeCell ref="EQE2:EQH2"/>
    <mergeCell ref="EOL2:EOO2"/>
    <mergeCell ref="EOQ2:EOT2"/>
    <mergeCell ref="EOV2:EOY2"/>
    <mergeCell ref="EPA2:EPD2"/>
    <mergeCell ref="EPF2:EPI2"/>
    <mergeCell ref="ENM2:ENP2"/>
    <mergeCell ref="ENR2:ENU2"/>
    <mergeCell ref="ENW2:ENZ2"/>
    <mergeCell ref="EOB2:EOE2"/>
    <mergeCell ref="EOG2:EOJ2"/>
    <mergeCell ref="EMN2:EMQ2"/>
    <mergeCell ref="EMS2:EMV2"/>
    <mergeCell ref="EMX2:ENA2"/>
    <mergeCell ref="ENC2:ENF2"/>
    <mergeCell ref="ENH2:ENK2"/>
    <mergeCell ref="ELO2:ELR2"/>
    <mergeCell ref="ELT2:ELW2"/>
    <mergeCell ref="ELY2:EMB2"/>
    <mergeCell ref="EMD2:EMG2"/>
    <mergeCell ref="EMI2:EML2"/>
    <mergeCell ref="EKP2:EKS2"/>
    <mergeCell ref="EKU2:EKX2"/>
    <mergeCell ref="EKZ2:ELC2"/>
    <mergeCell ref="ELE2:ELH2"/>
    <mergeCell ref="ELJ2:ELM2"/>
    <mergeCell ref="EJQ2:EJT2"/>
    <mergeCell ref="EJV2:EJY2"/>
    <mergeCell ref="EKA2:EKD2"/>
    <mergeCell ref="EKF2:EKI2"/>
    <mergeCell ref="EKK2:EKN2"/>
    <mergeCell ref="EIR2:EIU2"/>
    <mergeCell ref="EIW2:EIZ2"/>
    <mergeCell ref="EJB2:EJE2"/>
    <mergeCell ref="EJG2:EJJ2"/>
    <mergeCell ref="EJL2:EJO2"/>
    <mergeCell ref="EHS2:EHV2"/>
    <mergeCell ref="EHX2:EIA2"/>
    <mergeCell ref="EIC2:EIF2"/>
    <mergeCell ref="EIH2:EIK2"/>
    <mergeCell ref="EIM2:EIP2"/>
    <mergeCell ref="EGT2:EGW2"/>
    <mergeCell ref="EGY2:EHB2"/>
    <mergeCell ref="EHD2:EHG2"/>
    <mergeCell ref="EHI2:EHL2"/>
    <mergeCell ref="EHN2:EHQ2"/>
    <mergeCell ref="EFU2:EFX2"/>
    <mergeCell ref="EFZ2:EGC2"/>
    <mergeCell ref="EGE2:EGH2"/>
    <mergeCell ref="EGJ2:EGM2"/>
    <mergeCell ref="EGO2:EGR2"/>
    <mergeCell ref="EEV2:EEY2"/>
    <mergeCell ref="EFA2:EFD2"/>
    <mergeCell ref="EFF2:EFI2"/>
    <mergeCell ref="EFK2:EFN2"/>
    <mergeCell ref="EFP2:EFS2"/>
    <mergeCell ref="EDW2:EDZ2"/>
    <mergeCell ref="EEB2:EEE2"/>
    <mergeCell ref="EEG2:EEJ2"/>
    <mergeCell ref="EEL2:EEO2"/>
    <mergeCell ref="EEQ2:EET2"/>
    <mergeCell ref="ECX2:EDA2"/>
    <mergeCell ref="EDC2:EDF2"/>
    <mergeCell ref="EDH2:EDK2"/>
    <mergeCell ref="EDM2:EDP2"/>
    <mergeCell ref="EDR2:EDU2"/>
    <mergeCell ref="EBY2:ECB2"/>
    <mergeCell ref="ECD2:ECG2"/>
    <mergeCell ref="ECI2:ECL2"/>
    <mergeCell ref="ECN2:ECQ2"/>
    <mergeCell ref="ECS2:ECV2"/>
    <mergeCell ref="EAZ2:EBC2"/>
    <mergeCell ref="EBE2:EBH2"/>
    <mergeCell ref="EBJ2:EBM2"/>
    <mergeCell ref="EBO2:EBR2"/>
    <mergeCell ref="EBT2:EBW2"/>
    <mergeCell ref="EAA2:EAD2"/>
    <mergeCell ref="EAF2:EAI2"/>
    <mergeCell ref="EAK2:EAN2"/>
    <mergeCell ref="EAP2:EAS2"/>
    <mergeCell ref="EAU2:EAX2"/>
    <mergeCell ref="DZB2:DZE2"/>
    <mergeCell ref="DZG2:DZJ2"/>
    <mergeCell ref="DZL2:DZO2"/>
    <mergeCell ref="DZQ2:DZT2"/>
    <mergeCell ref="DZV2:DZY2"/>
    <mergeCell ref="DYC2:DYF2"/>
    <mergeCell ref="DYH2:DYK2"/>
    <mergeCell ref="DYM2:DYP2"/>
    <mergeCell ref="DYR2:DYU2"/>
    <mergeCell ref="DYW2:DYZ2"/>
    <mergeCell ref="DXD2:DXG2"/>
    <mergeCell ref="DXI2:DXL2"/>
    <mergeCell ref="DXN2:DXQ2"/>
    <mergeCell ref="DXS2:DXV2"/>
    <mergeCell ref="DXX2:DYA2"/>
    <mergeCell ref="DWE2:DWH2"/>
    <mergeCell ref="DWJ2:DWM2"/>
    <mergeCell ref="DWO2:DWR2"/>
    <mergeCell ref="DWT2:DWW2"/>
    <mergeCell ref="DWY2:DXB2"/>
    <mergeCell ref="DVF2:DVI2"/>
    <mergeCell ref="DVK2:DVN2"/>
    <mergeCell ref="DVP2:DVS2"/>
    <mergeCell ref="DVU2:DVX2"/>
    <mergeCell ref="DVZ2:DWC2"/>
    <mergeCell ref="DUG2:DUJ2"/>
    <mergeCell ref="DUL2:DUO2"/>
    <mergeCell ref="DUQ2:DUT2"/>
    <mergeCell ref="DUV2:DUY2"/>
    <mergeCell ref="DVA2:DVD2"/>
    <mergeCell ref="DTH2:DTK2"/>
    <mergeCell ref="DTM2:DTP2"/>
    <mergeCell ref="DTR2:DTU2"/>
    <mergeCell ref="DTW2:DTZ2"/>
    <mergeCell ref="DUB2:DUE2"/>
    <mergeCell ref="DSI2:DSL2"/>
    <mergeCell ref="DSN2:DSQ2"/>
    <mergeCell ref="DSS2:DSV2"/>
    <mergeCell ref="DSX2:DTA2"/>
    <mergeCell ref="DTC2:DTF2"/>
    <mergeCell ref="DRJ2:DRM2"/>
    <mergeCell ref="DRO2:DRR2"/>
    <mergeCell ref="DRT2:DRW2"/>
    <mergeCell ref="DRY2:DSB2"/>
    <mergeCell ref="DSD2:DSG2"/>
    <mergeCell ref="DQK2:DQN2"/>
    <mergeCell ref="DQP2:DQS2"/>
    <mergeCell ref="DQU2:DQX2"/>
    <mergeCell ref="DQZ2:DRC2"/>
    <mergeCell ref="DRE2:DRH2"/>
    <mergeCell ref="DPL2:DPO2"/>
    <mergeCell ref="DPQ2:DPT2"/>
    <mergeCell ref="DPV2:DPY2"/>
    <mergeCell ref="DQA2:DQD2"/>
    <mergeCell ref="DQF2:DQI2"/>
    <mergeCell ref="DOM2:DOP2"/>
    <mergeCell ref="DOR2:DOU2"/>
    <mergeCell ref="DOW2:DOZ2"/>
    <mergeCell ref="DPB2:DPE2"/>
    <mergeCell ref="DPG2:DPJ2"/>
    <mergeCell ref="DNN2:DNQ2"/>
    <mergeCell ref="DNS2:DNV2"/>
    <mergeCell ref="DNX2:DOA2"/>
    <mergeCell ref="DOC2:DOF2"/>
    <mergeCell ref="DOH2:DOK2"/>
    <mergeCell ref="DMO2:DMR2"/>
    <mergeCell ref="DMT2:DMW2"/>
    <mergeCell ref="DMY2:DNB2"/>
    <mergeCell ref="DND2:DNG2"/>
    <mergeCell ref="DNI2:DNL2"/>
    <mergeCell ref="DLP2:DLS2"/>
    <mergeCell ref="DLU2:DLX2"/>
    <mergeCell ref="DLZ2:DMC2"/>
    <mergeCell ref="DME2:DMH2"/>
    <mergeCell ref="DMJ2:DMM2"/>
    <mergeCell ref="DKQ2:DKT2"/>
    <mergeCell ref="DKV2:DKY2"/>
    <mergeCell ref="DLA2:DLD2"/>
    <mergeCell ref="DLF2:DLI2"/>
    <mergeCell ref="DLK2:DLN2"/>
    <mergeCell ref="DJR2:DJU2"/>
    <mergeCell ref="DJW2:DJZ2"/>
    <mergeCell ref="DKB2:DKE2"/>
    <mergeCell ref="DKG2:DKJ2"/>
    <mergeCell ref="DKL2:DKO2"/>
    <mergeCell ref="DIS2:DIV2"/>
    <mergeCell ref="DIX2:DJA2"/>
    <mergeCell ref="DJC2:DJF2"/>
    <mergeCell ref="DJH2:DJK2"/>
    <mergeCell ref="DJM2:DJP2"/>
    <mergeCell ref="DHT2:DHW2"/>
    <mergeCell ref="DHY2:DIB2"/>
    <mergeCell ref="DID2:DIG2"/>
    <mergeCell ref="DII2:DIL2"/>
    <mergeCell ref="DIN2:DIQ2"/>
    <mergeCell ref="DGU2:DGX2"/>
    <mergeCell ref="DGZ2:DHC2"/>
    <mergeCell ref="DHE2:DHH2"/>
    <mergeCell ref="DHJ2:DHM2"/>
    <mergeCell ref="DHO2:DHR2"/>
    <mergeCell ref="DFV2:DFY2"/>
    <mergeCell ref="DGA2:DGD2"/>
    <mergeCell ref="DGF2:DGI2"/>
    <mergeCell ref="DGK2:DGN2"/>
    <mergeCell ref="DGP2:DGS2"/>
    <mergeCell ref="DEW2:DEZ2"/>
    <mergeCell ref="DFB2:DFE2"/>
    <mergeCell ref="DFG2:DFJ2"/>
    <mergeCell ref="DFL2:DFO2"/>
    <mergeCell ref="DFQ2:DFT2"/>
    <mergeCell ref="DDX2:DEA2"/>
    <mergeCell ref="DEC2:DEF2"/>
    <mergeCell ref="DEH2:DEK2"/>
    <mergeCell ref="DEM2:DEP2"/>
    <mergeCell ref="DER2:DEU2"/>
    <mergeCell ref="DCY2:DDB2"/>
    <mergeCell ref="DDD2:DDG2"/>
    <mergeCell ref="DDI2:DDL2"/>
    <mergeCell ref="DDN2:DDQ2"/>
    <mergeCell ref="DDS2:DDV2"/>
    <mergeCell ref="DBZ2:DCC2"/>
    <mergeCell ref="DCE2:DCH2"/>
    <mergeCell ref="DCJ2:DCM2"/>
    <mergeCell ref="DCO2:DCR2"/>
    <mergeCell ref="DCT2:DCW2"/>
    <mergeCell ref="DBA2:DBD2"/>
    <mergeCell ref="DBF2:DBI2"/>
    <mergeCell ref="DBK2:DBN2"/>
    <mergeCell ref="DBP2:DBS2"/>
    <mergeCell ref="DBU2:DBX2"/>
    <mergeCell ref="DAB2:DAE2"/>
    <mergeCell ref="DAG2:DAJ2"/>
    <mergeCell ref="DAL2:DAO2"/>
    <mergeCell ref="DAQ2:DAT2"/>
    <mergeCell ref="DAV2:DAY2"/>
    <mergeCell ref="CZC2:CZF2"/>
    <mergeCell ref="CZH2:CZK2"/>
    <mergeCell ref="CZM2:CZP2"/>
    <mergeCell ref="CZR2:CZU2"/>
    <mergeCell ref="CZW2:CZZ2"/>
    <mergeCell ref="CYD2:CYG2"/>
    <mergeCell ref="CYI2:CYL2"/>
    <mergeCell ref="CYN2:CYQ2"/>
    <mergeCell ref="CYS2:CYV2"/>
    <mergeCell ref="CYX2:CZA2"/>
    <mergeCell ref="CXE2:CXH2"/>
    <mergeCell ref="CXJ2:CXM2"/>
    <mergeCell ref="CXO2:CXR2"/>
    <mergeCell ref="CXT2:CXW2"/>
    <mergeCell ref="CXY2:CYB2"/>
    <mergeCell ref="CWF2:CWI2"/>
    <mergeCell ref="CWK2:CWN2"/>
    <mergeCell ref="CWP2:CWS2"/>
    <mergeCell ref="CWU2:CWX2"/>
    <mergeCell ref="CWZ2:CXC2"/>
    <mergeCell ref="CVG2:CVJ2"/>
    <mergeCell ref="CVL2:CVO2"/>
    <mergeCell ref="CVQ2:CVT2"/>
    <mergeCell ref="CVV2:CVY2"/>
    <mergeCell ref="CWA2:CWD2"/>
    <mergeCell ref="CUH2:CUK2"/>
    <mergeCell ref="CUM2:CUP2"/>
    <mergeCell ref="CUR2:CUU2"/>
    <mergeCell ref="CUW2:CUZ2"/>
    <mergeCell ref="CVB2:CVE2"/>
    <mergeCell ref="CTI2:CTL2"/>
    <mergeCell ref="CTN2:CTQ2"/>
    <mergeCell ref="CTS2:CTV2"/>
    <mergeCell ref="CTX2:CUA2"/>
    <mergeCell ref="CUC2:CUF2"/>
    <mergeCell ref="CSJ2:CSM2"/>
    <mergeCell ref="CSO2:CSR2"/>
    <mergeCell ref="CST2:CSW2"/>
    <mergeCell ref="CSY2:CTB2"/>
    <mergeCell ref="CTD2:CTG2"/>
    <mergeCell ref="CRK2:CRN2"/>
    <mergeCell ref="CRP2:CRS2"/>
    <mergeCell ref="CRU2:CRX2"/>
    <mergeCell ref="CRZ2:CSC2"/>
    <mergeCell ref="CSE2:CSH2"/>
    <mergeCell ref="CQL2:CQO2"/>
    <mergeCell ref="CQQ2:CQT2"/>
    <mergeCell ref="CQV2:CQY2"/>
    <mergeCell ref="CRA2:CRD2"/>
    <mergeCell ref="CRF2:CRI2"/>
    <mergeCell ref="CPM2:CPP2"/>
    <mergeCell ref="CPR2:CPU2"/>
    <mergeCell ref="CPW2:CPZ2"/>
    <mergeCell ref="CQB2:CQE2"/>
    <mergeCell ref="CQG2:CQJ2"/>
    <mergeCell ref="CON2:COQ2"/>
    <mergeCell ref="COS2:COV2"/>
    <mergeCell ref="COX2:CPA2"/>
    <mergeCell ref="CPC2:CPF2"/>
    <mergeCell ref="CPH2:CPK2"/>
    <mergeCell ref="CNO2:CNR2"/>
    <mergeCell ref="CNT2:CNW2"/>
    <mergeCell ref="CNY2:COB2"/>
    <mergeCell ref="COD2:COG2"/>
    <mergeCell ref="COI2:COL2"/>
    <mergeCell ref="CMP2:CMS2"/>
    <mergeCell ref="CMU2:CMX2"/>
    <mergeCell ref="CMZ2:CNC2"/>
    <mergeCell ref="CNE2:CNH2"/>
    <mergeCell ref="CNJ2:CNM2"/>
    <mergeCell ref="CLQ2:CLT2"/>
    <mergeCell ref="CLV2:CLY2"/>
    <mergeCell ref="CMA2:CMD2"/>
    <mergeCell ref="CMF2:CMI2"/>
    <mergeCell ref="CMK2:CMN2"/>
    <mergeCell ref="CKR2:CKU2"/>
    <mergeCell ref="CKW2:CKZ2"/>
    <mergeCell ref="CLB2:CLE2"/>
    <mergeCell ref="CLG2:CLJ2"/>
    <mergeCell ref="CLL2:CLO2"/>
    <mergeCell ref="CJS2:CJV2"/>
    <mergeCell ref="CJX2:CKA2"/>
    <mergeCell ref="CKC2:CKF2"/>
    <mergeCell ref="CKH2:CKK2"/>
    <mergeCell ref="CKM2:CKP2"/>
    <mergeCell ref="CIT2:CIW2"/>
    <mergeCell ref="CIY2:CJB2"/>
    <mergeCell ref="CJD2:CJG2"/>
    <mergeCell ref="CJI2:CJL2"/>
    <mergeCell ref="CJN2:CJQ2"/>
    <mergeCell ref="CHU2:CHX2"/>
    <mergeCell ref="CHZ2:CIC2"/>
    <mergeCell ref="CIE2:CIH2"/>
    <mergeCell ref="CIJ2:CIM2"/>
    <mergeCell ref="CIO2:CIR2"/>
    <mergeCell ref="CGV2:CGY2"/>
    <mergeCell ref="CHA2:CHD2"/>
    <mergeCell ref="CHF2:CHI2"/>
    <mergeCell ref="CHK2:CHN2"/>
    <mergeCell ref="CHP2:CHS2"/>
    <mergeCell ref="CFW2:CFZ2"/>
    <mergeCell ref="CGB2:CGE2"/>
    <mergeCell ref="CGG2:CGJ2"/>
    <mergeCell ref="CGL2:CGO2"/>
    <mergeCell ref="CGQ2:CGT2"/>
    <mergeCell ref="CEX2:CFA2"/>
    <mergeCell ref="CFC2:CFF2"/>
    <mergeCell ref="CFH2:CFK2"/>
    <mergeCell ref="CFM2:CFP2"/>
    <mergeCell ref="CFR2:CFU2"/>
    <mergeCell ref="CDY2:CEB2"/>
    <mergeCell ref="CED2:CEG2"/>
    <mergeCell ref="CEI2:CEL2"/>
    <mergeCell ref="CEN2:CEQ2"/>
    <mergeCell ref="CES2:CEV2"/>
    <mergeCell ref="CCZ2:CDC2"/>
    <mergeCell ref="CDE2:CDH2"/>
    <mergeCell ref="CDJ2:CDM2"/>
    <mergeCell ref="CDO2:CDR2"/>
    <mergeCell ref="CDT2:CDW2"/>
    <mergeCell ref="CCA2:CCD2"/>
    <mergeCell ref="CCF2:CCI2"/>
    <mergeCell ref="CCK2:CCN2"/>
    <mergeCell ref="CCP2:CCS2"/>
    <mergeCell ref="CCU2:CCX2"/>
    <mergeCell ref="CBB2:CBE2"/>
    <mergeCell ref="CBG2:CBJ2"/>
    <mergeCell ref="CBL2:CBO2"/>
    <mergeCell ref="CBQ2:CBT2"/>
    <mergeCell ref="CBV2:CBY2"/>
    <mergeCell ref="CAC2:CAF2"/>
    <mergeCell ref="CAH2:CAK2"/>
    <mergeCell ref="CAM2:CAP2"/>
    <mergeCell ref="CAR2:CAU2"/>
    <mergeCell ref="CAW2:CAZ2"/>
    <mergeCell ref="BZD2:BZG2"/>
    <mergeCell ref="BZI2:BZL2"/>
    <mergeCell ref="BZN2:BZQ2"/>
    <mergeCell ref="BZS2:BZV2"/>
    <mergeCell ref="BZX2:CAA2"/>
    <mergeCell ref="BYE2:BYH2"/>
    <mergeCell ref="BYJ2:BYM2"/>
    <mergeCell ref="BYO2:BYR2"/>
    <mergeCell ref="BYT2:BYW2"/>
    <mergeCell ref="BYY2:BZB2"/>
    <mergeCell ref="BXF2:BXI2"/>
    <mergeCell ref="BXK2:BXN2"/>
    <mergeCell ref="BXP2:BXS2"/>
    <mergeCell ref="BXU2:BXX2"/>
    <mergeCell ref="BXZ2:BYC2"/>
    <mergeCell ref="BWG2:BWJ2"/>
    <mergeCell ref="BWL2:BWO2"/>
    <mergeCell ref="BWQ2:BWT2"/>
    <mergeCell ref="BWV2:BWY2"/>
    <mergeCell ref="BXA2:BXD2"/>
    <mergeCell ref="BVH2:BVK2"/>
    <mergeCell ref="BVM2:BVP2"/>
    <mergeCell ref="BVR2:BVU2"/>
    <mergeCell ref="BVW2:BVZ2"/>
    <mergeCell ref="BWB2:BWE2"/>
    <mergeCell ref="BUI2:BUL2"/>
    <mergeCell ref="BUN2:BUQ2"/>
    <mergeCell ref="BUS2:BUV2"/>
    <mergeCell ref="BUX2:BVA2"/>
    <mergeCell ref="BVC2:BVF2"/>
    <mergeCell ref="BTJ2:BTM2"/>
    <mergeCell ref="BTO2:BTR2"/>
    <mergeCell ref="BTT2:BTW2"/>
    <mergeCell ref="BTY2:BUB2"/>
    <mergeCell ref="BUD2:BUG2"/>
    <mergeCell ref="BSK2:BSN2"/>
    <mergeCell ref="BSP2:BSS2"/>
    <mergeCell ref="BSU2:BSX2"/>
    <mergeCell ref="BSZ2:BTC2"/>
    <mergeCell ref="BTE2:BTH2"/>
    <mergeCell ref="BRL2:BRO2"/>
    <mergeCell ref="BRQ2:BRT2"/>
    <mergeCell ref="BRV2:BRY2"/>
    <mergeCell ref="BSA2:BSD2"/>
    <mergeCell ref="BSF2:BSI2"/>
    <mergeCell ref="BQM2:BQP2"/>
    <mergeCell ref="BQR2:BQU2"/>
    <mergeCell ref="BQW2:BQZ2"/>
    <mergeCell ref="BRB2:BRE2"/>
    <mergeCell ref="BRG2:BRJ2"/>
    <mergeCell ref="BPN2:BPQ2"/>
    <mergeCell ref="BPS2:BPV2"/>
    <mergeCell ref="BPX2:BQA2"/>
    <mergeCell ref="BQC2:BQF2"/>
    <mergeCell ref="BQH2:BQK2"/>
    <mergeCell ref="BOO2:BOR2"/>
    <mergeCell ref="BOT2:BOW2"/>
    <mergeCell ref="BOY2:BPB2"/>
    <mergeCell ref="BPD2:BPG2"/>
    <mergeCell ref="BPI2:BPL2"/>
    <mergeCell ref="BNP2:BNS2"/>
    <mergeCell ref="BNU2:BNX2"/>
    <mergeCell ref="BNZ2:BOC2"/>
    <mergeCell ref="BOE2:BOH2"/>
    <mergeCell ref="BOJ2:BOM2"/>
    <mergeCell ref="BMQ2:BMT2"/>
    <mergeCell ref="BMV2:BMY2"/>
    <mergeCell ref="BNA2:BND2"/>
    <mergeCell ref="BNF2:BNI2"/>
    <mergeCell ref="BNK2:BNN2"/>
    <mergeCell ref="BLR2:BLU2"/>
    <mergeCell ref="BLW2:BLZ2"/>
    <mergeCell ref="BMB2:BME2"/>
    <mergeCell ref="BMG2:BMJ2"/>
    <mergeCell ref="BML2:BMO2"/>
    <mergeCell ref="BKS2:BKV2"/>
    <mergeCell ref="BKX2:BLA2"/>
    <mergeCell ref="BLC2:BLF2"/>
    <mergeCell ref="BLH2:BLK2"/>
    <mergeCell ref="BLM2:BLP2"/>
    <mergeCell ref="BJT2:BJW2"/>
    <mergeCell ref="BJY2:BKB2"/>
    <mergeCell ref="BKD2:BKG2"/>
    <mergeCell ref="BKI2:BKL2"/>
    <mergeCell ref="BKN2:BKQ2"/>
    <mergeCell ref="BIU2:BIX2"/>
    <mergeCell ref="BIZ2:BJC2"/>
    <mergeCell ref="BJE2:BJH2"/>
    <mergeCell ref="BJJ2:BJM2"/>
    <mergeCell ref="BJO2:BJR2"/>
    <mergeCell ref="BHV2:BHY2"/>
    <mergeCell ref="BIA2:BID2"/>
    <mergeCell ref="BIF2:BII2"/>
    <mergeCell ref="BIK2:BIN2"/>
    <mergeCell ref="BIP2:BIS2"/>
    <mergeCell ref="BGW2:BGZ2"/>
    <mergeCell ref="BHB2:BHE2"/>
    <mergeCell ref="BHG2:BHJ2"/>
    <mergeCell ref="BHL2:BHO2"/>
    <mergeCell ref="BHQ2:BHT2"/>
    <mergeCell ref="BFX2:BGA2"/>
    <mergeCell ref="BGC2:BGF2"/>
    <mergeCell ref="BGH2:BGK2"/>
    <mergeCell ref="BGM2:BGP2"/>
    <mergeCell ref="BGR2:BGU2"/>
    <mergeCell ref="BEY2:BFB2"/>
    <mergeCell ref="BFD2:BFG2"/>
    <mergeCell ref="BFI2:BFL2"/>
    <mergeCell ref="BFN2:BFQ2"/>
    <mergeCell ref="BFS2:BFV2"/>
    <mergeCell ref="BDZ2:BEC2"/>
    <mergeCell ref="BEE2:BEH2"/>
    <mergeCell ref="BEJ2:BEM2"/>
    <mergeCell ref="BEO2:BER2"/>
    <mergeCell ref="BET2:BEW2"/>
    <mergeCell ref="BDA2:BDD2"/>
    <mergeCell ref="BDF2:BDI2"/>
    <mergeCell ref="BDK2:BDN2"/>
    <mergeCell ref="BDP2:BDS2"/>
    <mergeCell ref="BDU2:BDX2"/>
    <mergeCell ref="BCB2:BCE2"/>
    <mergeCell ref="BCG2:BCJ2"/>
    <mergeCell ref="BCL2:BCO2"/>
    <mergeCell ref="BCQ2:BCT2"/>
    <mergeCell ref="BCV2:BCY2"/>
    <mergeCell ref="BBC2:BBF2"/>
    <mergeCell ref="BBH2:BBK2"/>
    <mergeCell ref="BBM2:BBP2"/>
    <mergeCell ref="BBR2:BBU2"/>
    <mergeCell ref="BBW2:BBZ2"/>
    <mergeCell ref="BAD2:BAG2"/>
    <mergeCell ref="BAI2:BAL2"/>
    <mergeCell ref="BAN2:BAQ2"/>
    <mergeCell ref="BAS2:BAV2"/>
    <mergeCell ref="BAX2:BBA2"/>
    <mergeCell ref="AZE2:AZH2"/>
    <mergeCell ref="AZJ2:AZM2"/>
    <mergeCell ref="AZO2:AZR2"/>
    <mergeCell ref="AZT2:AZW2"/>
    <mergeCell ref="AZY2:BAB2"/>
    <mergeCell ref="AYF2:AYI2"/>
    <mergeCell ref="AYK2:AYN2"/>
    <mergeCell ref="AYP2:AYS2"/>
    <mergeCell ref="AYU2:AYX2"/>
    <mergeCell ref="AYZ2:AZC2"/>
    <mergeCell ref="AXG2:AXJ2"/>
    <mergeCell ref="AXL2:AXO2"/>
    <mergeCell ref="AXQ2:AXT2"/>
    <mergeCell ref="AXV2:AXY2"/>
    <mergeCell ref="AYA2:AYD2"/>
    <mergeCell ref="AWH2:AWK2"/>
    <mergeCell ref="AWM2:AWP2"/>
    <mergeCell ref="AWR2:AWU2"/>
    <mergeCell ref="AWW2:AWZ2"/>
    <mergeCell ref="AXB2:AXE2"/>
    <mergeCell ref="AVI2:AVL2"/>
    <mergeCell ref="AVN2:AVQ2"/>
    <mergeCell ref="AVS2:AVV2"/>
    <mergeCell ref="AVX2:AWA2"/>
    <mergeCell ref="AWC2:AWF2"/>
    <mergeCell ref="AUJ2:AUM2"/>
    <mergeCell ref="AUO2:AUR2"/>
    <mergeCell ref="AUT2:AUW2"/>
    <mergeCell ref="AUY2:AVB2"/>
    <mergeCell ref="AVD2:AVG2"/>
    <mergeCell ref="ATK2:ATN2"/>
    <mergeCell ref="ATP2:ATS2"/>
    <mergeCell ref="ATU2:ATX2"/>
    <mergeCell ref="ATZ2:AUC2"/>
    <mergeCell ref="AUE2:AUH2"/>
    <mergeCell ref="ASL2:ASO2"/>
    <mergeCell ref="ASQ2:AST2"/>
    <mergeCell ref="ASV2:ASY2"/>
    <mergeCell ref="ATA2:ATD2"/>
    <mergeCell ref="ATF2:ATI2"/>
    <mergeCell ref="ARM2:ARP2"/>
    <mergeCell ref="ARR2:ARU2"/>
    <mergeCell ref="ARW2:ARZ2"/>
    <mergeCell ref="ASB2:ASE2"/>
    <mergeCell ref="ASG2:ASJ2"/>
    <mergeCell ref="AQN2:AQQ2"/>
    <mergeCell ref="AQS2:AQV2"/>
    <mergeCell ref="AQX2:ARA2"/>
    <mergeCell ref="ARC2:ARF2"/>
    <mergeCell ref="ARH2:ARK2"/>
    <mergeCell ref="APO2:APR2"/>
    <mergeCell ref="APT2:APW2"/>
    <mergeCell ref="APY2:AQB2"/>
    <mergeCell ref="AQD2:AQG2"/>
    <mergeCell ref="AQI2:AQL2"/>
    <mergeCell ref="AOP2:AOS2"/>
    <mergeCell ref="AOU2:AOX2"/>
    <mergeCell ref="AOZ2:APC2"/>
    <mergeCell ref="APE2:APH2"/>
    <mergeCell ref="APJ2:APM2"/>
    <mergeCell ref="ANQ2:ANT2"/>
    <mergeCell ref="ANV2:ANY2"/>
    <mergeCell ref="AOA2:AOD2"/>
    <mergeCell ref="AOF2:AOI2"/>
    <mergeCell ref="AOK2:AON2"/>
    <mergeCell ref="AMR2:AMU2"/>
    <mergeCell ref="AMW2:AMZ2"/>
    <mergeCell ref="ANB2:ANE2"/>
    <mergeCell ref="ANG2:ANJ2"/>
    <mergeCell ref="ANL2:ANO2"/>
    <mergeCell ref="ALS2:ALV2"/>
    <mergeCell ref="ALX2:AMA2"/>
    <mergeCell ref="AMC2:AMF2"/>
    <mergeCell ref="AMH2:AMK2"/>
    <mergeCell ref="AMM2:AMP2"/>
    <mergeCell ref="AKT2:AKW2"/>
    <mergeCell ref="AKY2:ALB2"/>
    <mergeCell ref="ALD2:ALG2"/>
    <mergeCell ref="ALI2:ALL2"/>
    <mergeCell ref="ALN2:ALQ2"/>
    <mergeCell ref="AJU2:AJX2"/>
    <mergeCell ref="AJZ2:AKC2"/>
    <mergeCell ref="AKE2:AKH2"/>
    <mergeCell ref="AKJ2:AKM2"/>
    <mergeCell ref="AKO2:AKR2"/>
    <mergeCell ref="AIV2:AIY2"/>
    <mergeCell ref="AJA2:AJD2"/>
    <mergeCell ref="AJF2:AJI2"/>
    <mergeCell ref="AJK2:AJN2"/>
    <mergeCell ref="AJP2:AJS2"/>
    <mergeCell ref="AHW2:AHZ2"/>
    <mergeCell ref="AIB2:AIE2"/>
    <mergeCell ref="AIG2:AIJ2"/>
    <mergeCell ref="AIL2:AIO2"/>
    <mergeCell ref="AIQ2:AIT2"/>
    <mergeCell ref="AGX2:AHA2"/>
    <mergeCell ref="AHC2:AHF2"/>
    <mergeCell ref="AHH2:AHK2"/>
    <mergeCell ref="AHM2:AHP2"/>
    <mergeCell ref="AHR2:AHU2"/>
    <mergeCell ref="AFY2:AGB2"/>
    <mergeCell ref="AGD2:AGG2"/>
    <mergeCell ref="AGI2:AGL2"/>
    <mergeCell ref="AGN2:AGQ2"/>
    <mergeCell ref="AGS2:AGV2"/>
    <mergeCell ref="AEZ2:AFC2"/>
    <mergeCell ref="AFE2:AFH2"/>
    <mergeCell ref="AFJ2:AFM2"/>
    <mergeCell ref="AFO2:AFR2"/>
    <mergeCell ref="AFT2:AFW2"/>
    <mergeCell ref="QO2:QR2"/>
    <mergeCell ref="QT2:QW2"/>
    <mergeCell ref="QY2:RB2"/>
    <mergeCell ref="RD2:RG2"/>
    <mergeCell ref="RI2:RL2"/>
    <mergeCell ref="WN2:WQ2"/>
    <mergeCell ref="WS2:WV2"/>
    <mergeCell ref="WX2:XA2"/>
    <mergeCell ref="XC2:XF2"/>
    <mergeCell ref="VJ2:VM2"/>
    <mergeCell ref="VO2:VR2"/>
    <mergeCell ref="VT2:VW2"/>
    <mergeCell ref="VY2:WB2"/>
    <mergeCell ref="WD2:WG2"/>
    <mergeCell ref="UK2:UN2"/>
    <mergeCell ref="UP2:US2"/>
    <mergeCell ref="UU2:UX2"/>
    <mergeCell ref="UZ2:VC2"/>
    <mergeCell ref="VE2:VH2"/>
    <mergeCell ref="TL2:TO2"/>
    <mergeCell ref="TQ2:TT2"/>
    <mergeCell ref="TV2:TY2"/>
    <mergeCell ref="UA2:UD2"/>
    <mergeCell ref="UF2:UI2"/>
    <mergeCell ref="SM2:SP2"/>
    <mergeCell ref="SR2:SU2"/>
    <mergeCell ref="SW2:SZ2"/>
    <mergeCell ref="TB2:TE2"/>
    <mergeCell ref="TG2:TJ2"/>
    <mergeCell ref="RN2:RQ2"/>
    <mergeCell ref="RS2:RV2"/>
    <mergeCell ref="RX2:SA2"/>
    <mergeCell ref="SC2:SF2"/>
    <mergeCell ref="SH2:SK2"/>
    <mergeCell ref="PP2:PS2"/>
    <mergeCell ref="PU2:PX2"/>
    <mergeCell ref="PZ2:QC2"/>
    <mergeCell ref="QE2:QH2"/>
    <mergeCell ref="QJ2:QM2"/>
    <mergeCell ref="OQ2:OT2"/>
    <mergeCell ref="OV2:OY2"/>
    <mergeCell ref="PA2:PD2"/>
    <mergeCell ref="PF2:PI2"/>
    <mergeCell ref="PK2:PN2"/>
    <mergeCell ref="NR2:NU2"/>
    <mergeCell ref="NW2:NZ2"/>
    <mergeCell ref="OB2:OE2"/>
    <mergeCell ref="OG2:OJ2"/>
    <mergeCell ref="OL2:OO2"/>
    <mergeCell ref="MS2:MV2"/>
    <mergeCell ref="MX2:NA2"/>
    <mergeCell ref="NC2:NF2"/>
    <mergeCell ref="NH2:NK2"/>
    <mergeCell ref="NM2:NP2"/>
    <mergeCell ref="LT2:LW2"/>
    <mergeCell ref="LY2:MB2"/>
    <mergeCell ref="MD2:MG2"/>
    <mergeCell ref="AEA2:AED2"/>
    <mergeCell ref="AEF2:AEI2"/>
    <mergeCell ref="AEK2:AEN2"/>
    <mergeCell ref="AEP2:AES2"/>
    <mergeCell ref="AEU2:AEX2"/>
    <mergeCell ref="ADB2:ADE2"/>
    <mergeCell ref="ADG2:ADJ2"/>
    <mergeCell ref="ADL2:ADO2"/>
    <mergeCell ref="ADQ2:ADT2"/>
    <mergeCell ref="ADV2:ADY2"/>
    <mergeCell ref="ACC2:ACF2"/>
    <mergeCell ref="ACH2:ACK2"/>
    <mergeCell ref="ACM2:ACP2"/>
    <mergeCell ref="ACR2:ACU2"/>
    <mergeCell ref="ACW2:ACZ2"/>
    <mergeCell ref="ABD2:ABG2"/>
    <mergeCell ref="ABI2:ABL2"/>
    <mergeCell ref="ABN2:ABQ2"/>
    <mergeCell ref="ABS2:ABV2"/>
    <mergeCell ref="ABX2:ACA2"/>
    <mergeCell ref="AAE2:AAH2"/>
    <mergeCell ref="AAJ2:AAM2"/>
    <mergeCell ref="AAO2:AAR2"/>
    <mergeCell ref="AAT2:AAW2"/>
    <mergeCell ref="AAY2:ABB2"/>
    <mergeCell ref="ZF2:ZI2"/>
    <mergeCell ref="ZK2:ZN2"/>
    <mergeCell ref="ZP2:ZS2"/>
    <mergeCell ref="ZU2:ZX2"/>
    <mergeCell ref="ZZ2:AAC2"/>
    <mergeCell ref="YG2:YJ2"/>
    <mergeCell ref="YL2:YO2"/>
    <mergeCell ref="YQ2:YT2"/>
    <mergeCell ref="YV2:YY2"/>
    <mergeCell ref="ZA2:ZD2"/>
    <mergeCell ref="XH2:XK2"/>
    <mergeCell ref="XM2:XP2"/>
    <mergeCell ref="XR2:XU2"/>
    <mergeCell ref="XW2:XZ2"/>
    <mergeCell ref="YB2:YE2"/>
    <mergeCell ref="WI2:WL2"/>
    <mergeCell ref="MI2:ML2"/>
    <mergeCell ref="MN2:MQ2"/>
    <mergeCell ref="KU2:KX2"/>
    <mergeCell ref="KZ2:LC2"/>
    <mergeCell ref="LE2:LH2"/>
    <mergeCell ref="LJ2:LM2"/>
    <mergeCell ref="LO2:LR2"/>
    <mergeCell ref="XEB1:XEF1"/>
    <mergeCell ref="XEG1:XEK1"/>
    <mergeCell ref="XEL1:XEP1"/>
    <mergeCell ref="XEQ1:XEU1"/>
    <mergeCell ref="XEV1:XEZ1"/>
    <mergeCell ref="XDC1:XDG1"/>
    <mergeCell ref="XDH1:XDL1"/>
    <mergeCell ref="XDM1:XDQ1"/>
    <mergeCell ref="XDR1:XDV1"/>
    <mergeCell ref="XDW1:XEA1"/>
    <mergeCell ref="XCD1:XCH1"/>
    <mergeCell ref="XCI1:XCM1"/>
    <mergeCell ref="XCN1:XCR1"/>
    <mergeCell ref="XCS1:XCW1"/>
    <mergeCell ref="XCX1:XDB1"/>
    <mergeCell ref="XBE1:XBI1"/>
    <mergeCell ref="XBJ1:XBN1"/>
    <mergeCell ref="XBO1:XBS1"/>
    <mergeCell ref="XBT1:XBX1"/>
    <mergeCell ref="XBY1:XCC1"/>
    <mergeCell ref="XAF1:XAJ1"/>
    <mergeCell ref="XAK1:XAO1"/>
    <mergeCell ref="XAP1:XAT1"/>
    <mergeCell ref="XAU1:XAY1"/>
    <mergeCell ref="XAZ1:XBD1"/>
    <mergeCell ref="WZG1:WZK1"/>
    <mergeCell ref="WZL1:WZP1"/>
    <mergeCell ref="WZQ1:WZU1"/>
    <mergeCell ref="WZV1:WZZ1"/>
    <mergeCell ref="XAA1:XAE1"/>
    <mergeCell ref="WYH1:WYL1"/>
    <mergeCell ref="WYM1:WYQ1"/>
    <mergeCell ref="WYR1:WYV1"/>
    <mergeCell ref="WYW1:WZA1"/>
    <mergeCell ref="WZB1:WZF1"/>
    <mergeCell ref="WYC1:WYG1"/>
    <mergeCell ref="WWJ1:WWN1"/>
    <mergeCell ref="WWO1:WWS1"/>
    <mergeCell ref="WWT1:WWX1"/>
    <mergeCell ref="WWY1:WXC1"/>
    <mergeCell ref="WXD1:WXH1"/>
    <mergeCell ref="WVK1:WVO1"/>
    <mergeCell ref="WVP1:WVT1"/>
    <mergeCell ref="WVU1:WVY1"/>
    <mergeCell ref="WVZ1:WWD1"/>
    <mergeCell ref="WWE1:WWI1"/>
    <mergeCell ref="WUL1:WUP1"/>
    <mergeCell ref="WUQ1:WUU1"/>
    <mergeCell ref="WUV1:WUZ1"/>
    <mergeCell ref="WVA1:WVE1"/>
    <mergeCell ref="WVF1:WVJ1"/>
    <mergeCell ref="WTM1:WTQ1"/>
    <mergeCell ref="WTR1:WTV1"/>
    <mergeCell ref="WTW1:WUA1"/>
    <mergeCell ref="WUB1:WUF1"/>
    <mergeCell ref="WUG1:WUK1"/>
    <mergeCell ref="WSN1:WSR1"/>
    <mergeCell ref="WSS1:WSW1"/>
    <mergeCell ref="WSX1:WTB1"/>
    <mergeCell ref="WTC1:WTG1"/>
    <mergeCell ref="WTH1:WTL1"/>
    <mergeCell ref="WRO1:WRS1"/>
    <mergeCell ref="WRT1:WRX1"/>
    <mergeCell ref="WRY1:WSC1"/>
    <mergeCell ref="WSD1:WSH1"/>
    <mergeCell ref="WSI1:WSM1"/>
    <mergeCell ref="WQP1:WQT1"/>
    <mergeCell ref="WQU1:WQY1"/>
    <mergeCell ref="WQZ1:WRD1"/>
    <mergeCell ref="WRE1:WRI1"/>
    <mergeCell ref="WRJ1:WRN1"/>
    <mergeCell ref="WXI1:WXM1"/>
    <mergeCell ref="WXN1:WXR1"/>
    <mergeCell ref="WXS1:WXW1"/>
    <mergeCell ref="WXX1:WYB1"/>
    <mergeCell ref="WPQ1:WPU1"/>
    <mergeCell ref="WPV1:WPZ1"/>
    <mergeCell ref="WQA1:WQE1"/>
    <mergeCell ref="WQF1:WQJ1"/>
    <mergeCell ref="WQK1:WQO1"/>
    <mergeCell ref="WOR1:WOV1"/>
    <mergeCell ref="WOW1:WPA1"/>
    <mergeCell ref="WPB1:WPF1"/>
    <mergeCell ref="WPG1:WPK1"/>
    <mergeCell ref="WPL1:WPP1"/>
    <mergeCell ref="WNS1:WNW1"/>
    <mergeCell ref="WNX1:WOB1"/>
    <mergeCell ref="WOC1:WOG1"/>
    <mergeCell ref="WOH1:WOL1"/>
    <mergeCell ref="WOM1:WOQ1"/>
    <mergeCell ref="WMT1:WMX1"/>
    <mergeCell ref="WMY1:WNC1"/>
    <mergeCell ref="WND1:WNH1"/>
    <mergeCell ref="WNI1:WNM1"/>
    <mergeCell ref="WNN1:WNR1"/>
    <mergeCell ref="WLU1:WLY1"/>
    <mergeCell ref="WLZ1:WMD1"/>
    <mergeCell ref="WME1:WMI1"/>
    <mergeCell ref="WMJ1:WMN1"/>
    <mergeCell ref="WMO1:WMS1"/>
    <mergeCell ref="WKV1:WKZ1"/>
    <mergeCell ref="WLA1:WLE1"/>
    <mergeCell ref="WLF1:WLJ1"/>
    <mergeCell ref="WLK1:WLO1"/>
    <mergeCell ref="WLP1:WLT1"/>
    <mergeCell ref="WJW1:WKA1"/>
    <mergeCell ref="WKB1:WKF1"/>
    <mergeCell ref="WKG1:WKK1"/>
    <mergeCell ref="WKL1:WKP1"/>
    <mergeCell ref="WKQ1:WKU1"/>
    <mergeCell ref="WIX1:WJB1"/>
    <mergeCell ref="WJC1:WJG1"/>
    <mergeCell ref="WJH1:WJL1"/>
    <mergeCell ref="WJM1:WJQ1"/>
    <mergeCell ref="WJR1:WJV1"/>
    <mergeCell ref="WHY1:WIC1"/>
    <mergeCell ref="WID1:WIH1"/>
    <mergeCell ref="WII1:WIM1"/>
    <mergeCell ref="WIN1:WIR1"/>
    <mergeCell ref="WIS1:WIW1"/>
    <mergeCell ref="WGZ1:WHD1"/>
    <mergeCell ref="WHE1:WHI1"/>
    <mergeCell ref="WHJ1:WHN1"/>
    <mergeCell ref="WHO1:WHS1"/>
    <mergeCell ref="WHT1:WHX1"/>
    <mergeCell ref="WGA1:WGE1"/>
    <mergeCell ref="WGF1:WGJ1"/>
    <mergeCell ref="WGK1:WGO1"/>
    <mergeCell ref="WGP1:WGT1"/>
    <mergeCell ref="WGU1:WGY1"/>
    <mergeCell ref="WFB1:WFF1"/>
    <mergeCell ref="WFG1:WFK1"/>
    <mergeCell ref="WFL1:WFP1"/>
    <mergeCell ref="WFQ1:WFU1"/>
    <mergeCell ref="WFV1:WFZ1"/>
    <mergeCell ref="WEC1:WEG1"/>
    <mergeCell ref="WEH1:WEL1"/>
    <mergeCell ref="WEM1:WEQ1"/>
    <mergeCell ref="WER1:WEV1"/>
    <mergeCell ref="WEW1:WFA1"/>
    <mergeCell ref="WDD1:WDH1"/>
    <mergeCell ref="WDI1:WDM1"/>
    <mergeCell ref="WDN1:WDR1"/>
    <mergeCell ref="WDS1:WDW1"/>
    <mergeCell ref="WDX1:WEB1"/>
    <mergeCell ref="WCE1:WCI1"/>
    <mergeCell ref="WCJ1:WCN1"/>
    <mergeCell ref="WCO1:WCS1"/>
    <mergeCell ref="WCT1:WCX1"/>
    <mergeCell ref="WCY1:WDC1"/>
    <mergeCell ref="WBF1:WBJ1"/>
    <mergeCell ref="WBK1:WBO1"/>
    <mergeCell ref="WBP1:WBT1"/>
    <mergeCell ref="WBU1:WBY1"/>
    <mergeCell ref="WBZ1:WCD1"/>
    <mergeCell ref="WAG1:WAK1"/>
    <mergeCell ref="WAL1:WAP1"/>
    <mergeCell ref="WAQ1:WAU1"/>
    <mergeCell ref="WAV1:WAZ1"/>
    <mergeCell ref="WBA1:WBE1"/>
    <mergeCell ref="VZH1:VZL1"/>
    <mergeCell ref="VZM1:VZQ1"/>
    <mergeCell ref="VZR1:VZV1"/>
    <mergeCell ref="VZW1:WAA1"/>
    <mergeCell ref="WAB1:WAF1"/>
    <mergeCell ref="VYI1:VYM1"/>
    <mergeCell ref="VYN1:VYR1"/>
    <mergeCell ref="VYS1:VYW1"/>
    <mergeCell ref="VYX1:VZB1"/>
    <mergeCell ref="VZC1:VZG1"/>
    <mergeCell ref="VXJ1:VXN1"/>
    <mergeCell ref="VXO1:VXS1"/>
    <mergeCell ref="VXT1:VXX1"/>
    <mergeCell ref="VXY1:VYC1"/>
    <mergeCell ref="VYD1:VYH1"/>
    <mergeCell ref="VWK1:VWO1"/>
    <mergeCell ref="VWP1:VWT1"/>
    <mergeCell ref="VWU1:VWY1"/>
    <mergeCell ref="VWZ1:VXD1"/>
    <mergeCell ref="VXE1:VXI1"/>
    <mergeCell ref="VVL1:VVP1"/>
    <mergeCell ref="VVQ1:VVU1"/>
    <mergeCell ref="VVV1:VVZ1"/>
    <mergeCell ref="VWA1:VWE1"/>
    <mergeCell ref="VWF1:VWJ1"/>
    <mergeCell ref="VUM1:VUQ1"/>
    <mergeCell ref="VUR1:VUV1"/>
    <mergeCell ref="VUW1:VVA1"/>
    <mergeCell ref="VVB1:VVF1"/>
    <mergeCell ref="VVG1:VVK1"/>
    <mergeCell ref="VTN1:VTR1"/>
    <mergeCell ref="VTS1:VTW1"/>
    <mergeCell ref="VTX1:VUB1"/>
    <mergeCell ref="VUC1:VUG1"/>
    <mergeCell ref="VUH1:VUL1"/>
    <mergeCell ref="VSO1:VSS1"/>
    <mergeCell ref="VST1:VSX1"/>
    <mergeCell ref="VSY1:VTC1"/>
    <mergeCell ref="VTD1:VTH1"/>
    <mergeCell ref="VTI1:VTM1"/>
    <mergeCell ref="VRP1:VRT1"/>
    <mergeCell ref="VRU1:VRY1"/>
    <mergeCell ref="VRZ1:VSD1"/>
    <mergeCell ref="VSE1:VSI1"/>
    <mergeCell ref="VSJ1:VSN1"/>
    <mergeCell ref="VQQ1:VQU1"/>
    <mergeCell ref="VQV1:VQZ1"/>
    <mergeCell ref="VRA1:VRE1"/>
    <mergeCell ref="VRF1:VRJ1"/>
    <mergeCell ref="VRK1:VRO1"/>
    <mergeCell ref="VPR1:VPV1"/>
    <mergeCell ref="VPW1:VQA1"/>
    <mergeCell ref="VQB1:VQF1"/>
    <mergeCell ref="VQG1:VQK1"/>
    <mergeCell ref="VQL1:VQP1"/>
    <mergeCell ref="VOS1:VOW1"/>
    <mergeCell ref="VOX1:VPB1"/>
    <mergeCell ref="VPC1:VPG1"/>
    <mergeCell ref="VPH1:VPL1"/>
    <mergeCell ref="VPM1:VPQ1"/>
    <mergeCell ref="VNT1:VNX1"/>
    <mergeCell ref="VNY1:VOC1"/>
    <mergeCell ref="VOD1:VOH1"/>
    <mergeCell ref="VOI1:VOM1"/>
    <mergeCell ref="VON1:VOR1"/>
    <mergeCell ref="VMU1:VMY1"/>
    <mergeCell ref="VMZ1:VND1"/>
    <mergeCell ref="VNE1:VNI1"/>
    <mergeCell ref="VNJ1:VNN1"/>
    <mergeCell ref="VNO1:VNS1"/>
    <mergeCell ref="VLV1:VLZ1"/>
    <mergeCell ref="VMA1:VME1"/>
    <mergeCell ref="VMF1:VMJ1"/>
    <mergeCell ref="VMK1:VMO1"/>
    <mergeCell ref="VMP1:VMT1"/>
    <mergeCell ref="VKW1:VLA1"/>
    <mergeCell ref="VLB1:VLF1"/>
    <mergeCell ref="VLG1:VLK1"/>
    <mergeCell ref="VLL1:VLP1"/>
    <mergeCell ref="VLQ1:VLU1"/>
    <mergeCell ref="VJX1:VKB1"/>
    <mergeCell ref="VKC1:VKG1"/>
    <mergeCell ref="VKH1:VKL1"/>
    <mergeCell ref="VKM1:VKQ1"/>
    <mergeCell ref="VKR1:VKV1"/>
    <mergeCell ref="VIY1:VJC1"/>
    <mergeCell ref="VJD1:VJH1"/>
    <mergeCell ref="VJI1:VJM1"/>
    <mergeCell ref="VJN1:VJR1"/>
    <mergeCell ref="VJS1:VJW1"/>
    <mergeCell ref="VHZ1:VID1"/>
    <mergeCell ref="VIE1:VII1"/>
    <mergeCell ref="VIJ1:VIN1"/>
    <mergeCell ref="VIO1:VIS1"/>
    <mergeCell ref="VIT1:VIX1"/>
    <mergeCell ref="VHA1:VHE1"/>
    <mergeCell ref="VHF1:VHJ1"/>
    <mergeCell ref="VHK1:VHO1"/>
    <mergeCell ref="VHP1:VHT1"/>
    <mergeCell ref="VHU1:VHY1"/>
    <mergeCell ref="VGB1:VGF1"/>
    <mergeCell ref="VGG1:VGK1"/>
    <mergeCell ref="VGL1:VGP1"/>
    <mergeCell ref="VGQ1:VGU1"/>
    <mergeCell ref="VGV1:VGZ1"/>
    <mergeCell ref="VFC1:VFG1"/>
    <mergeCell ref="VFH1:VFL1"/>
    <mergeCell ref="VFM1:VFQ1"/>
    <mergeCell ref="VFR1:VFV1"/>
    <mergeCell ref="VFW1:VGA1"/>
    <mergeCell ref="VED1:VEH1"/>
    <mergeCell ref="VEI1:VEM1"/>
    <mergeCell ref="VEN1:VER1"/>
    <mergeCell ref="VES1:VEW1"/>
    <mergeCell ref="VEX1:VFB1"/>
    <mergeCell ref="VDE1:VDI1"/>
    <mergeCell ref="VDJ1:VDN1"/>
    <mergeCell ref="VDO1:VDS1"/>
    <mergeCell ref="VDT1:VDX1"/>
    <mergeCell ref="VDY1:VEC1"/>
    <mergeCell ref="VCF1:VCJ1"/>
    <mergeCell ref="VCK1:VCO1"/>
    <mergeCell ref="VCP1:VCT1"/>
    <mergeCell ref="VCU1:VCY1"/>
    <mergeCell ref="VCZ1:VDD1"/>
    <mergeCell ref="VBG1:VBK1"/>
    <mergeCell ref="VBL1:VBP1"/>
    <mergeCell ref="VBQ1:VBU1"/>
    <mergeCell ref="VBV1:VBZ1"/>
    <mergeCell ref="VCA1:VCE1"/>
    <mergeCell ref="VAH1:VAL1"/>
    <mergeCell ref="VAM1:VAQ1"/>
    <mergeCell ref="VAR1:VAV1"/>
    <mergeCell ref="VAW1:VBA1"/>
    <mergeCell ref="VBB1:VBF1"/>
    <mergeCell ref="UZI1:UZM1"/>
    <mergeCell ref="UZN1:UZR1"/>
    <mergeCell ref="UZS1:UZW1"/>
    <mergeCell ref="UZX1:VAB1"/>
    <mergeCell ref="VAC1:VAG1"/>
    <mergeCell ref="UYJ1:UYN1"/>
    <mergeCell ref="UYO1:UYS1"/>
    <mergeCell ref="UYT1:UYX1"/>
    <mergeCell ref="UYY1:UZC1"/>
    <mergeCell ref="UZD1:UZH1"/>
    <mergeCell ref="UXK1:UXO1"/>
    <mergeCell ref="UXP1:UXT1"/>
    <mergeCell ref="UXU1:UXY1"/>
    <mergeCell ref="UXZ1:UYD1"/>
    <mergeCell ref="UYE1:UYI1"/>
    <mergeCell ref="UWL1:UWP1"/>
    <mergeCell ref="UWQ1:UWU1"/>
    <mergeCell ref="UWV1:UWZ1"/>
    <mergeCell ref="UXA1:UXE1"/>
    <mergeCell ref="UXF1:UXJ1"/>
    <mergeCell ref="UVM1:UVQ1"/>
    <mergeCell ref="UVR1:UVV1"/>
    <mergeCell ref="UVW1:UWA1"/>
    <mergeCell ref="UWB1:UWF1"/>
    <mergeCell ref="UWG1:UWK1"/>
    <mergeCell ref="UUN1:UUR1"/>
    <mergeCell ref="UUS1:UUW1"/>
    <mergeCell ref="UUX1:UVB1"/>
    <mergeCell ref="UVC1:UVG1"/>
    <mergeCell ref="UVH1:UVL1"/>
    <mergeCell ref="UTO1:UTS1"/>
    <mergeCell ref="UTT1:UTX1"/>
    <mergeCell ref="UTY1:UUC1"/>
    <mergeCell ref="UUD1:UUH1"/>
    <mergeCell ref="UUI1:UUM1"/>
    <mergeCell ref="USP1:UST1"/>
    <mergeCell ref="USU1:USY1"/>
    <mergeCell ref="USZ1:UTD1"/>
    <mergeCell ref="UTE1:UTI1"/>
    <mergeCell ref="UTJ1:UTN1"/>
    <mergeCell ref="URQ1:URU1"/>
    <mergeCell ref="URV1:URZ1"/>
    <mergeCell ref="USA1:USE1"/>
    <mergeCell ref="USF1:USJ1"/>
    <mergeCell ref="USK1:USO1"/>
    <mergeCell ref="UQR1:UQV1"/>
    <mergeCell ref="UQW1:URA1"/>
    <mergeCell ref="URB1:URF1"/>
    <mergeCell ref="URG1:URK1"/>
    <mergeCell ref="URL1:URP1"/>
    <mergeCell ref="UPS1:UPW1"/>
    <mergeCell ref="UPX1:UQB1"/>
    <mergeCell ref="UQC1:UQG1"/>
    <mergeCell ref="UQH1:UQL1"/>
    <mergeCell ref="UQM1:UQQ1"/>
    <mergeCell ref="UOT1:UOX1"/>
    <mergeCell ref="UOY1:UPC1"/>
    <mergeCell ref="UPD1:UPH1"/>
    <mergeCell ref="UPI1:UPM1"/>
    <mergeCell ref="UPN1:UPR1"/>
    <mergeCell ref="UNU1:UNY1"/>
    <mergeCell ref="UNZ1:UOD1"/>
    <mergeCell ref="UOE1:UOI1"/>
    <mergeCell ref="UOJ1:UON1"/>
    <mergeCell ref="UOO1:UOS1"/>
    <mergeCell ref="UMV1:UMZ1"/>
    <mergeCell ref="UNA1:UNE1"/>
    <mergeCell ref="UNF1:UNJ1"/>
    <mergeCell ref="UNK1:UNO1"/>
    <mergeCell ref="UNP1:UNT1"/>
    <mergeCell ref="ULW1:UMA1"/>
    <mergeCell ref="UMB1:UMF1"/>
    <mergeCell ref="UMG1:UMK1"/>
    <mergeCell ref="UML1:UMP1"/>
    <mergeCell ref="UMQ1:UMU1"/>
    <mergeCell ref="UKX1:ULB1"/>
    <mergeCell ref="ULC1:ULG1"/>
    <mergeCell ref="ULH1:ULL1"/>
    <mergeCell ref="ULM1:ULQ1"/>
    <mergeCell ref="ULR1:ULV1"/>
    <mergeCell ref="UJY1:UKC1"/>
    <mergeCell ref="UKD1:UKH1"/>
    <mergeCell ref="UKI1:UKM1"/>
    <mergeCell ref="UKN1:UKR1"/>
    <mergeCell ref="UKS1:UKW1"/>
    <mergeCell ref="UIZ1:UJD1"/>
    <mergeCell ref="UJE1:UJI1"/>
    <mergeCell ref="UJJ1:UJN1"/>
    <mergeCell ref="UJO1:UJS1"/>
    <mergeCell ref="UJT1:UJX1"/>
    <mergeCell ref="UIA1:UIE1"/>
    <mergeCell ref="UIF1:UIJ1"/>
    <mergeCell ref="UIK1:UIO1"/>
    <mergeCell ref="UIP1:UIT1"/>
    <mergeCell ref="UIU1:UIY1"/>
    <mergeCell ref="UHB1:UHF1"/>
    <mergeCell ref="UHG1:UHK1"/>
    <mergeCell ref="UHL1:UHP1"/>
    <mergeCell ref="UHQ1:UHU1"/>
    <mergeCell ref="UHV1:UHZ1"/>
    <mergeCell ref="UGC1:UGG1"/>
    <mergeCell ref="UGH1:UGL1"/>
    <mergeCell ref="UGM1:UGQ1"/>
    <mergeCell ref="UGR1:UGV1"/>
    <mergeCell ref="UGW1:UHA1"/>
    <mergeCell ref="UFD1:UFH1"/>
    <mergeCell ref="UFI1:UFM1"/>
    <mergeCell ref="UFN1:UFR1"/>
    <mergeCell ref="UFS1:UFW1"/>
    <mergeCell ref="UFX1:UGB1"/>
    <mergeCell ref="UEE1:UEI1"/>
    <mergeCell ref="UEJ1:UEN1"/>
    <mergeCell ref="UEO1:UES1"/>
    <mergeCell ref="UET1:UEX1"/>
    <mergeCell ref="UEY1:UFC1"/>
    <mergeCell ref="UDF1:UDJ1"/>
    <mergeCell ref="UDK1:UDO1"/>
    <mergeCell ref="UDP1:UDT1"/>
    <mergeCell ref="UDU1:UDY1"/>
    <mergeCell ref="UDZ1:UED1"/>
    <mergeCell ref="UCG1:UCK1"/>
    <mergeCell ref="UCL1:UCP1"/>
    <mergeCell ref="UCQ1:UCU1"/>
    <mergeCell ref="UCV1:UCZ1"/>
    <mergeCell ref="UDA1:UDE1"/>
    <mergeCell ref="UBH1:UBL1"/>
    <mergeCell ref="UBM1:UBQ1"/>
    <mergeCell ref="UBR1:UBV1"/>
    <mergeCell ref="UBW1:UCA1"/>
    <mergeCell ref="UCB1:UCF1"/>
    <mergeCell ref="UAI1:UAM1"/>
    <mergeCell ref="UAN1:UAR1"/>
    <mergeCell ref="UAS1:UAW1"/>
    <mergeCell ref="UAX1:UBB1"/>
    <mergeCell ref="UBC1:UBG1"/>
    <mergeCell ref="TZJ1:TZN1"/>
    <mergeCell ref="TZO1:TZS1"/>
    <mergeCell ref="TZT1:TZX1"/>
    <mergeCell ref="TZY1:UAC1"/>
    <mergeCell ref="UAD1:UAH1"/>
    <mergeCell ref="TYK1:TYO1"/>
    <mergeCell ref="TYP1:TYT1"/>
    <mergeCell ref="TYU1:TYY1"/>
    <mergeCell ref="TYZ1:TZD1"/>
    <mergeCell ref="TZE1:TZI1"/>
    <mergeCell ref="TXL1:TXP1"/>
    <mergeCell ref="TXQ1:TXU1"/>
    <mergeCell ref="TXV1:TXZ1"/>
    <mergeCell ref="TYA1:TYE1"/>
    <mergeCell ref="TYF1:TYJ1"/>
    <mergeCell ref="TWM1:TWQ1"/>
    <mergeCell ref="TWR1:TWV1"/>
    <mergeCell ref="TWW1:TXA1"/>
    <mergeCell ref="TXB1:TXF1"/>
    <mergeCell ref="TXG1:TXK1"/>
    <mergeCell ref="TVN1:TVR1"/>
    <mergeCell ref="TVS1:TVW1"/>
    <mergeCell ref="TVX1:TWB1"/>
    <mergeCell ref="TWC1:TWG1"/>
    <mergeCell ref="TWH1:TWL1"/>
    <mergeCell ref="TUO1:TUS1"/>
    <mergeCell ref="TUT1:TUX1"/>
    <mergeCell ref="TUY1:TVC1"/>
    <mergeCell ref="TVD1:TVH1"/>
    <mergeCell ref="TVI1:TVM1"/>
    <mergeCell ref="TTP1:TTT1"/>
    <mergeCell ref="TTU1:TTY1"/>
    <mergeCell ref="TTZ1:TUD1"/>
    <mergeCell ref="TUE1:TUI1"/>
    <mergeCell ref="TUJ1:TUN1"/>
    <mergeCell ref="TSQ1:TSU1"/>
    <mergeCell ref="TSV1:TSZ1"/>
    <mergeCell ref="TTA1:TTE1"/>
    <mergeCell ref="TTF1:TTJ1"/>
    <mergeCell ref="TTK1:TTO1"/>
    <mergeCell ref="TRR1:TRV1"/>
    <mergeCell ref="TRW1:TSA1"/>
    <mergeCell ref="TSB1:TSF1"/>
    <mergeCell ref="TSG1:TSK1"/>
    <mergeCell ref="TSL1:TSP1"/>
    <mergeCell ref="TQS1:TQW1"/>
    <mergeCell ref="TQX1:TRB1"/>
    <mergeCell ref="TRC1:TRG1"/>
    <mergeCell ref="TRH1:TRL1"/>
    <mergeCell ref="TRM1:TRQ1"/>
    <mergeCell ref="TPT1:TPX1"/>
    <mergeCell ref="TPY1:TQC1"/>
    <mergeCell ref="TQD1:TQH1"/>
    <mergeCell ref="TQI1:TQM1"/>
    <mergeCell ref="TQN1:TQR1"/>
    <mergeCell ref="TOU1:TOY1"/>
    <mergeCell ref="TOZ1:TPD1"/>
    <mergeCell ref="TPE1:TPI1"/>
    <mergeCell ref="TPJ1:TPN1"/>
    <mergeCell ref="TPO1:TPS1"/>
    <mergeCell ref="TNV1:TNZ1"/>
    <mergeCell ref="TOA1:TOE1"/>
    <mergeCell ref="TOF1:TOJ1"/>
    <mergeCell ref="TOK1:TOO1"/>
    <mergeCell ref="TOP1:TOT1"/>
    <mergeCell ref="TMW1:TNA1"/>
    <mergeCell ref="TNB1:TNF1"/>
    <mergeCell ref="TNG1:TNK1"/>
    <mergeCell ref="TNL1:TNP1"/>
    <mergeCell ref="TNQ1:TNU1"/>
    <mergeCell ref="TLX1:TMB1"/>
    <mergeCell ref="TMC1:TMG1"/>
    <mergeCell ref="TMH1:TML1"/>
    <mergeCell ref="TMM1:TMQ1"/>
    <mergeCell ref="TMR1:TMV1"/>
    <mergeCell ref="TKY1:TLC1"/>
    <mergeCell ref="TLD1:TLH1"/>
    <mergeCell ref="TLI1:TLM1"/>
    <mergeCell ref="TLN1:TLR1"/>
    <mergeCell ref="TLS1:TLW1"/>
    <mergeCell ref="TJZ1:TKD1"/>
    <mergeCell ref="TKE1:TKI1"/>
    <mergeCell ref="TKJ1:TKN1"/>
    <mergeCell ref="TKO1:TKS1"/>
    <mergeCell ref="TKT1:TKX1"/>
    <mergeCell ref="TJA1:TJE1"/>
    <mergeCell ref="TJF1:TJJ1"/>
    <mergeCell ref="TJK1:TJO1"/>
    <mergeCell ref="TJP1:TJT1"/>
    <mergeCell ref="TJU1:TJY1"/>
    <mergeCell ref="TIB1:TIF1"/>
    <mergeCell ref="TIG1:TIK1"/>
    <mergeCell ref="TIL1:TIP1"/>
    <mergeCell ref="TIQ1:TIU1"/>
    <mergeCell ref="TIV1:TIZ1"/>
    <mergeCell ref="THC1:THG1"/>
    <mergeCell ref="THH1:THL1"/>
    <mergeCell ref="THM1:THQ1"/>
    <mergeCell ref="THR1:THV1"/>
    <mergeCell ref="THW1:TIA1"/>
    <mergeCell ref="TGD1:TGH1"/>
    <mergeCell ref="TGI1:TGM1"/>
    <mergeCell ref="TGN1:TGR1"/>
    <mergeCell ref="TGS1:TGW1"/>
    <mergeCell ref="TGX1:THB1"/>
    <mergeCell ref="TFE1:TFI1"/>
    <mergeCell ref="TFJ1:TFN1"/>
    <mergeCell ref="TFO1:TFS1"/>
    <mergeCell ref="TFT1:TFX1"/>
    <mergeCell ref="TFY1:TGC1"/>
    <mergeCell ref="TEF1:TEJ1"/>
    <mergeCell ref="TEK1:TEO1"/>
    <mergeCell ref="TEP1:TET1"/>
    <mergeCell ref="TEU1:TEY1"/>
    <mergeCell ref="TEZ1:TFD1"/>
    <mergeCell ref="TDG1:TDK1"/>
    <mergeCell ref="TDL1:TDP1"/>
    <mergeCell ref="TDQ1:TDU1"/>
    <mergeCell ref="TDV1:TDZ1"/>
    <mergeCell ref="TEA1:TEE1"/>
    <mergeCell ref="TCH1:TCL1"/>
    <mergeCell ref="TCM1:TCQ1"/>
    <mergeCell ref="TCR1:TCV1"/>
    <mergeCell ref="TCW1:TDA1"/>
    <mergeCell ref="TDB1:TDF1"/>
    <mergeCell ref="TBI1:TBM1"/>
    <mergeCell ref="TBN1:TBR1"/>
    <mergeCell ref="TBS1:TBW1"/>
    <mergeCell ref="TBX1:TCB1"/>
    <mergeCell ref="TCC1:TCG1"/>
    <mergeCell ref="TAJ1:TAN1"/>
    <mergeCell ref="TAO1:TAS1"/>
    <mergeCell ref="TAT1:TAX1"/>
    <mergeCell ref="TAY1:TBC1"/>
    <mergeCell ref="TBD1:TBH1"/>
    <mergeCell ref="SZK1:SZO1"/>
    <mergeCell ref="SZP1:SZT1"/>
    <mergeCell ref="SZU1:SZY1"/>
    <mergeCell ref="SZZ1:TAD1"/>
    <mergeCell ref="TAE1:TAI1"/>
    <mergeCell ref="SYL1:SYP1"/>
    <mergeCell ref="SYQ1:SYU1"/>
    <mergeCell ref="SYV1:SYZ1"/>
    <mergeCell ref="SZA1:SZE1"/>
    <mergeCell ref="SZF1:SZJ1"/>
    <mergeCell ref="SXM1:SXQ1"/>
    <mergeCell ref="SXR1:SXV1"/>
    <mergeCell ref="SXW1:SYA1"/>
    <mergeCell ref="SYB1:SYF1"/>
    <mergeCell ref="SYG1:SYK1"/>
    <mergeCell ref="SWN1:SWR1"/>
    <mergeCell ref="SWS1:SWW1"/>
    <mergeCell ref="SWX1:SXB1"/>
    <mergeCell ref="SXC1:SXG1"/>
    <mergeCell ref="SXH1:SXL1"/>
    <mergeCell ref="SVO1:SVS1"/>
    <mergeCell ref="SVT1:SVX1"/>
    <mergeCell ref="SVY1:SWC1"/>
    <mergeCell ref="SWD1:SWH1"/>
    <mergeCell ref="SWI1:SWM1"/>
    <mergeCell ref="SUP1:SUT1"/>
    <mergeCell ref="SUU1:SUY1"/>
    <mergeCell ref="SUZ1:SVD1"/>
    <mergeCell ref="SVE1:SVI1"/>
    <mergeCell ref="SVJ1:SVN1"/>
    <mergeCell ref="STQ1:STU1"/>
    <mergeCell ref="STV1:STZ1"/>
    <mergeCell ref="SUA1:SUE1"/>
    <mergeCell ref="SUF1:SUJ1"/>
    <mergeCell ref="SUK1:SUO1"/>
    <mergeCell ref="SSR1:SSV1"/>
    <mergeCell ref="SSW1:STA1"/>
    <mergeCell ref="STB1:STF1"/>
    <mergeCell ref="STG1:STK1"/>
    <mergeCell ref="STL1:STP1"/>
    <mergeCell ref="SRS1:SRW1"/>
    <mergeCell ref="SRX1:SSB1"/>
    <mergeCell ref="SSC1:SSG1"/>
    <mergeCell ref="SSH1:SSL1"/>
    <mergeCell ref="SSM1:SSQ1"/>
    <mergeCell ref="SQT1:SQX1"/>
    <mergeCell ref="SQY1:SRC1"/>
    <mergeCell ref="SRD1:SRH1"/>
    <mergeCell ref="SRI1:SRM1"/>
    <mergeCell ref="SRN1:SRR1"/>
    <mergeCell ref="SPU1:SPY1"/>
    <mergeCell ref="SPZ1:SQD1"/>
    <mergeCell ref="SQE1:SQI1"/>
    <mergeCell ref="SQJ1:SQN1"/>
    <mergeCell ref="SQO1:SQS1"/>
    <mergeCell ref="SOV1:SOZ1"/>
    <mergeCell ref="SPA1:SPE1"/>
    <mergeCell ref="SPF1:SPJ1"/>
    <mergeCell ref="SPK1:SPO1"/>
    <mergeCell ref="SPP1:SPT1"/>
    <mergeCell ref="SNW1:SOA1"/>
    <mergeCell ref="SOB1:SOF1"/>
    <mergeCell ref="SOG1:SOK1"/>
    <mergeCell ref="SOL1:SOP1"/>
    <mergeCell ref="SOQ1:SOU1"/>
    <mergeCell ref="SMX1:SNB1"/>
    <mergeCell ref="SNC1:SNG1"/>
    <mergeCell ref="SNH1:SNL1"/>
    <mergeCell ref="SNM1:SNQ1"/>
    <mergeCell ref="SNR1:SNV1"/>
    <mergeCell ref="SLY1:SMC1"/>
    <mergeCell ref="SMD1:SMH1"/>
    <mergeCell ref="SMI1:SMM1"/>
    <mergeCell ref="SMN1:SMR1"/>
    <mergeCell ref="SMS1:SMW1"/>
    <mergeCell ref="SKZ1:SLD1"/>
    <mergeCell ref="SLE1:SLI1"/>
    <mergeCell ref="SLJ1:SLN1"/>
    <mergeCell ref="SLO1:SLS1"/>
    <mergeCell ref="SLT1:SLX1"/>
    <mergeCell ref="SKA1:SKE1"/>
    <mergeCell ref="SKF1:SKJ1"/>
    <mergeCell ref="SKK1:SKO1"/>
    <mergeCell ref="SKP1:SKT1"/>
    <mergeCell ref="SKU1:SKY1"/>
    <mergeCell ref="SJB1:SJF1"/>
    <mergeCell ref="SJG1:SJK1"/>
    <mergeCell ref="SJL1:SJP1"/>
    <mergeCell ref="SJQ1:SJU1"/>
    <mergeCell ref="SJV1:SJZ1"/>
    <mergeCell ref="SIC1:SIG1"/>
    <mergeCell ref="SIH1:SIL1"/>
    <mergeCell ref="SIM1:SIQ1"/>
    <mergeCell ref="SIR1:SIV1"/>
    <mergeCell ref="SIW1:SJA1"/>
    <mergeCell ref="SHD1:SHH1"/>
    <mergeCell ref="SHI1:SHM1"/>
    <mergeCell ref="SHN1:SHR1"/>
    <mergeCell ref="SHS1:SHW1"/>
    <mergeCell ref="SHX1:SIB1"/>
    <mergeCell ref="SGE1:SGI1"/>
    <mergeCell ref="SGJ1:SGN1"/>
    <mergeCell ref="SGO1:SGS1"/>
    <mergeCell ref="SGT1:SGX1"/>
    <mergeCell ref="SGY1:SHC1"/>
    <mergeCell ref="SFF1:SFJ1"/>
    <mergeCell ref="SFK1:SFO1"/>
    <mergeCell ref="SFP1:SFT1"/>
    <mergeCell ref="SFU1:SFY1"/>
    <mergeCell ref="SFZ1:SGD1"/>
    <mergeCell ref="SEG1:SEK1"/>
    <mergeCell ref="SEL1:SEP1"/>
    <mergeCell ref="SEQ1:SEU1"/>
    <mergeCell ref="SEV1:SEZ1"/>
    <mergeCell ref="SFA1:SFE1"/>
    <mergeCell ref="SDH1:SDL1"/>
    <mergeCell ref="SDM1:SDQ1"/>
    <mergeCell ref="SDR1:SDV1"/>
    <mergeCell ref="SDW1:SEA1"/>
    <mergeCell ref="SEB1:SEF1"/>
    <mergeCell ref="SCI1:SCM1"/>
    <mergeCell ref="SCN1:SCR1"/>
    <mergeCell ref="SCS1:SCW1"/>
    <mergeCell ref="SCX1:SDB1"/>
    <mergeCell ref="SDC1:SDG1"/>
    <mergeCell ref="SBJ1:SBN1"/>
    <mergeCell ref="SBO1:SBS1"/>
    <mergeCell ref="SBT1:SBX1"/>
    <mergeCell ref="SBY1:SCC1"/>
    <mergeCell ref="SCD1:SCH1"/>
    <mergeCell ref="SAK1:SAO1"/>
    <mergeCell ref="SAP1:SAT1"/>
    <mergeCell ref="SAU1:SAY1"/>
    <mergeCell ref="SAZ1:SBD1"/>
    <mergeCell ref="SBE1:SBI1"/>
    <mergeCell ref="RZL1:RZP1"/>
    <mergeCell ref="RZQ1:RZU1"/>
    <mergeCell ref="RZV1:RZZ1"/>
    <mergeCell ref="SAA1:SAE1"/>
    <mergeCell ref="SAF1:SAJ1"/>
    <mergeCell ref="RYM1:RYQ1"/>
    <mergeCell ref="RYR1:RYV1"/>
    <mergeCell ref="RYW1:RZA1"/>
    <mergeCell ref="RZB1:RZF1"/>
    <mergeCell ref="RZG1:RZK1"/>
    <mergeCell ref="RXN1:RXR1"/>
    <mergeCell ref="RXS1:RXW1"/>
    <mergeCell ref="RXX1:RYB1"/>
    <mergeCell ref="RYC1:RYG1"/>
    <mergeCell ref="RYH1:RYL1"/>
    <mergeCell ref="RWO1:RWS1"/>
    <mergeCell ref="RWT1:RWX1"/>
    <mergeCell ref="RWY1:RXC1"/>
    <mergeCell ref="RXD1:RXH1"/>
    <mergeCell ref="RXI1:RXM1"/>
    <mergeCell ref="RVP1:RVT1"/>
    <mergeCell ref="RVU1:RVY1"/>
    <mergeCell ref="RVZ1:RWD1"/>
    <mergeCell ref="RWE1:RWI1"/>
    <mergeCell ref="RWJ1:RWN1"/>
    <mergeCell ref="RUQ1:RUU1"/>
    <mergeCell ref="RUV1:RUZ1"/>
    <mergeCell ref="RVA1:RVE1"/>
    <mergeCell ref="RVF1:RVJ1"/>
    <mergeCell ref="RVK1:RVO1"/>
    <mergeCell ref="RTR1:RTV1"/>
    <mergeCell ref="RTW1:RUA1"/>
    <mergeCell ref="RUB1:RUF1"/>
    <mergeCell ref="RUG1:RUK1"/>
    <mergeCell ref="RUL1:RUP1"/>
    <mergeCell ref="RSS1:RSW1"/>
    <mergeCell ref="RSX1:RTB1"/>
    <mergeCell ref="RTC1:RTG1"/>
    <mergeCell ref="RTH1:RTL1"/>
    <mergeCell ref="RTM1:RTQ1"/>
    <mergeCell ref="RRT1:RRX1"/>
    <mergeCell ref="RRY1:RSC1"/>
    <mergeCell ref="RSD1:RSH1"/>
    <mergeCell ref="RSI1:RSM1"/>
    <mergeCell ref="RSN1:RSR1"/>
    <mergeCell ref="RQU1:RQY1"/>
    <mergeCell ref="RQZ1:RRD1"/>
    <mergeCell ref="RRE1:RRI1"/>
    <mergeCell ref="RRJ1:RRN1"/>
    <mergeCell ref="RRO1:RRS1"/>
    <mergeCell ref="RPV1:RPZ1"/>
    <mergeCell ref="RQA1:RQE1"/>
    <mergeCell ref="RQF1:RQJ1"/>
    <mergeCell ref="RQK1:RQO1"/>
    <mergeCell ref="RQP1:RQT1"/>
    <mergeCell ref="ROW1:RPA1"/>
    <mergeCell ref="RPB1:RPF1"/>
    <mergeCell ref="RPG1:RPK1"/>
    <mergeCell ref="RPL1:RPP1"/>
    <mergeCell ref="RPQ1:RPU1"/>
    <mergeCell ref="RNX1:ROB1"/>
    <mergeCell ref="ROC1:ROG1"/>
    <mergeCell ref="ROH1:ROL1"/>
    <mergeCell ref="ROM1:ROQ1"/>
    <mergeCell ref="ROR1:ROV1"/>
    <mergeCell ref="RMY1:RNC1"/>
    <mergeCell ref="RND1:RNH1"/>
    <mergeCell ref="RNI1:RNM1"/>
    <mergeCell ref="RNN1:RNR1"/>
    <mergeCell ref="RNS1:RNW1"/>
    <mergeCell ref="RLZ1:RMD1"/>
    <mergeCell ref="RME1:RMI1"/>
    <mergeCell ref="RMJ1:RMN1"/>
    <mergeCell ref="RMO1:RMS1"/>
    <mergeCell ref="RMT1:RMX1"/>
    <mergeCell ref="RLA1:RLE1"/>
    <mergeCell ref="RLF1:RLJ1"/>
    <mergeCell ref="RLK1:RLO1"/>
    <mergeCell ref="RLP1:RLT1"/>
    <mergeCell ref="RLU1:RLY1"/>
    <mergeCell ref="RKB1:RKF1"/>
    <mergeCell ref="RKG1:RKK1"/>
    <mergeCell ref="RKL1:RKP1"/>
    <mergeCell ref="RKQ1:RKU1"/>
    <mergeCell ref="RKV1:RKZ1"/>
    <mergeCell ref="RJC1:RJG1"/>
    <mergeCell ref="RJH1:RJL1"/>
    <mergeCell ref="RJM1:RJQ1"/>
    <mergeCell ref="RJR1:RJV1"/>
    <mergeCell ref="RJW1:RKA1"/>
    <mergeCell ref="RID1:RIH1"/>
    <mergeCell ref="RII1:RIM1"/>
    <mergeCell ref="RIN1:RIR1"/>
    <mergeCell ref="RIS1:RIW1"/>
    <mergeCell ref="RIX1:RJB1"/>
    <mergeCell ref="RHE1:RHI1"/>
    <mergeCell ref="RHJ1:RHN1"/>
    <mergeCell ref="RHO1:RHS1"/>
    <mergeCell ref="RHT1:RHX1"/>
    <mergeCell ref="RHY1:RIC1"/>
    <mergeCell ref="RGF1:RGJ1"/>
    <mergeCell ref="RGK1:RGO1"/>
    <mergeCell ref="RGP1:RGT1"/>
    <mergeCell ref="RGU1:RGY1"/>
    <mergeCell ref="RGZ1:RHD1"/>
    <mergeCell ref="RFG1:RFK1"/>
    <mergeCell ref="RFL1:RFP1"/>
    <mergeCell ref="RFQ1:RFU1"/>
    <mergeCell ref="RFV1:RFZ1"/>
    <mergeCell ref="RGA1:RGE1"/>
    <mergeCell ref="REH1:REL1"/>
    <mergeCell ref="REM1:REQ1"/>
    <mergeCell ref="RER1:REV1"/>
    <mergeCell ref="REW1:RFA1"/>
    <mergeCell ref="RFB1:RFF1"/>
    <mergeCell ref="RDI1:RDM1"/>
    <mergeCell ref="RDN1:RDR1"/>
    <mergeCell ref="RDS1:RDW1"/>
    <mergeCell ref="RDX1:REB1"/>
    <mergeCell ref="REC1:REG1"/>
    <mergeCell ref="RCJ1:RCN1"/>
    <mergeCell ref="RCO1:RCS1"/>
    <mergeCell ref="RCT1:RCX1"/>
    <mergeCell ref="RCY1:RDC1"/>
    <mergeCell ref="RDD1:RDH1"/>
    <mergeCell ref="RBK1:RBO1"/>
    <mergeCell ref="RBP1:RBT1"/>
    <mergeCell ref="RBU1:RBY1"/>
    <mergeCell ref="RBZ1:RCD1"/>
    <mergeCell ref="RCE1:RCI1"/>
    <mergeCell ref="RAL1:RAP1"/>
    <mergeCell ref="RAQ1:RAU1"/>
    <mergeCell ref="RAV1:RAZ1"/>
    <mergeCell ref="RBA1:RBE1"/>
    <mergeCell ref="RBF1:RBJ1"/>
    <mergeCell ref="QZM1:QZQ1"/>
    <mergeCell ref="QZR1:QZV1"/>
    <mergeCell ref="QZW1:RAA1"/>
    <mergeCell ref="RAB1:RAF1"/>
    <mergeCell ref="RAG1:RAK1"/>
    <mergeCell ref="QYN1:QYR1"/>
    <mergeCell ref="QYS1:QYW1"/>
    <mergeCell ref="QYX1:QZB1"/>
    <mergeCell ref="QZC1:QZG1"/>
    <mergeCell ref="QZH1:QZL1"/>
    <mergeCell ref="QXO1:QXS1"/>
    <mergeCell ref="QXT1:QXX1"/>
    <mergeCell ref="QXY1:QYC1"/>
    <mergeCell ref="QYD1:QYH1"/>
    <mergeCell ref="QYI1:QYM1"/>
    <mergeCell ref="QWP1:QWT1"/>
    <mergeCell ref="QWU1:QWY1"/>
    <mergeCell ref="QWZ1:QXD1"/>
    <mergeCell ref="QXE1:QXI1"/>
    <mergeCell ref="QXJ1:QXN1"/>
    <mergeCell ref="QVQ1:QVU1"/>
    <mergeCell ref="QVV1:QVZ1"/>
    <mergeCell ref="QWA1:QWE1"/>
    <mergeCell ref="QWF1:QWJ1"/>
    <mergeCell ref="QWK1:QWO1"/>
    <mergeCell ref="QUR1:QUV1"/>
    <mergeCell ref="QUW1:QVA1"/>
    <mergeCell ref="QVB1:QVF1"/>
    <mergeCell ref="QVG1:QVK1"/>
    <mergeCell ref="QVL1:QVP1"/>
    <mergeCell ref="QTS1:QTW1"/>
    <mergeCell ref="QTX1:QUB1"/>
    <mergeCell ref="QUC1:QUG1"/>
    <mergeCell ref="QUH1:QUL1"/>
    <mergeCell ref="QUM1:QUQ1"/>
    <mergeCell ref="QST1:QSX1"/>
    <mergeCell ref="QSY1:QTC1"/>
    <mergeCell ref="QTD1:QTH1"/>
    <mergeCell ref="QTI1:QTM1"/>
    <mergeCell ref="QTN1:QTR1"/>
    <mergeCell ref="QRU1:QRY1"/>
    <mergeCell ref="QRZ1:QSD1"/>
    <mergeCell ref="QSE1:QSI1"/>
    <mergeCell ref="QSJ1:QSN1"/>
    <mergeCell ref="QSO1:QSS1"/>
    <mergeCell ref="QQV1:QQZ1"/>
    <mergeCell ref="QRA1:QRE1"/>
    <mergeCell ref="QRF1:QRJ1"/>
    <mergeCell ref="QRK1:QRO1"/>
    <mergeCell ref="QRP1:QRT1"/>
    <mergeCell ref="QPW1:QQA1"/>
    <mergeCell ref="QQB1:QQF1"/>
    <mergeCell ref="QQG1:QQK1"/>
    <mergeCell ref="QQL1:QQP1"/>
    <mergeCell ref="QQQ1:QQU1"/>
    <mergeCell ref="QOX1:QPB1"/>
    <mergeCell ref="QPC1:QPG1"/>
    <mergeCell ref="QPH1:QPL1"/>
    <mergeCell ref="QPM1:QPQ1"/>
    <mergeCell ref="QPR1:QPV1"/>
    <mergeCell ref="QNY1:QOC1"/>
    <mergeCell ref="QOD1:QOH1"/>
    <mergeCell ref="QOI1:QOM1"/>
    <mergeCell ref="QON1:QOR1"/>
    <mergeCell ref="QOS1:QOW1"/>
    <mergeCell ref="QMZ1:QND1"/>
    <mergeCell ref="QNE1:QNI1"/>
    <mergeCell ref="QNJ1:QNN1"/>
    <mergeCell ref="QNO1:QNS1"/>
    <mergeCell ref="QNT1:QNX1"/>
    <mergeCell ref="QMA1:QME1"/>
    <mergeCell ref="QMF1:QMJ1"/>
    <mergeCell ref="QMK1:QMO1"/>
    <mergeCell ref="QMP1:QMT1"/>
    <mergeCell ref="QMU1:QMY1"/>
    <mergeCell ref="QLB1:QLF1"/>
    <mergeCell ref="QLG1:QLK1"/>
    <mergeCell ref="QLL1:QLP1"/>
    <mergeCell ref="QLQ1:QLU1"/>
    <mergeCell ref="QLV1:QLZ1"/>
    <mergeCell ref="QKC1:QKG1"/>
    <mergeCell ref="QKH1:QKL1"/>
    <mergeCell ref="QKM1:QKQ1"/>
    <mergeCell ref="QKR1:QKV1"/>
    <mergeCell ref="QKW1:QLA1"/>
    <mergeCell ref="QJD1:QJH1"/>
    <mergeCell ref="QJI1:QJM1"/>
    <mergeCell ref="QJN1:QJR1"/>
    <mergeCell ref="QJS1:QJW1"/>
    <mergeCell ref="QJX1:QKB1"/>
    <mergeCell ref="QIE1:QII1"/>
    <mergeCell ref="QIJ1:QIN1"/>
    <mergeCell ref="QIO1:QIS1"/>
    <mergeCell ref="QIT1:QIX1"/>
    <mergeCell ref="QIY1:QJC1"/>
    <mergeCell ref="QHF1:QHJ1"/>
    <mergeCell ref="QHK1:QHO1"/>
    <mergeCell ref="QHP1:QHT1"/>
    <mergeCell ref="QHU1:QHY1"/>
    <mergeCell ref="QHZ1:QID1"/>
    <mergeCell ref="QGG1:QGK1"/>
    <mergeCell ref="QGL1:QGP1"/>
    <mergeCell ref="QGQ1:QGU1"/>
    <mergeCell ref="QGV1:QGZ1"/>
    <mergeCell ref="QHA1:QHE1"/>
    <mergeCell ref="QFH1:QFL1"/>
    <mergeCell ref="QFM1:QFQ1"/>
    <mergeCell ref="QFR1:QFV1"/>
    <mergeCell ref="QFW1:QGA1"/>
    <mergeCell ref="QGB1:QGF1"/>
    <mergeCell ref="QEI1:QEM1"/>
    <mergeCell ref="QEN1:QER1"/>
    <mergeCell ref="QES1:QEW1"/>
    <mergeCell ref="QEX1:QFB1"/>
    <mergeCell ref="QFC1:QFG1"/>
    <mergeCell ref="QDJ1:QDN1"/>
    <mergeCell ref="QDO1:QDS1"/>
    <mergeCell ref="QDT1:QDX1"/>
    <mergeCell ref="QDY1:QEC1"/>
    <mergeCell ref="QED1:QEH1"/>
    <mergeCell ref="QCK1:QCO1"/>
    <mergeCell ref="QCP1:QCT1"/>
    <mergeCell ref="QCU1:QCY1"/>
    <mergeCell ref="QCZ1:QDD1"/>
    <mergeCell ref="QDE1:QDI1"/>
    <mergeCell ref="QBL1:QBP1"/>
    <mergeCell ref="QBQ1:QBU1"/>
    <mergeCell ref="QBV1:QBZ1"/>
    <mergeCell ref="QCA1:QCE1"/>
    <mergeCell ref="QCF1:QCJ1"/>
    <mergeCell ref="QAM1:QAQ1"/>
    <mergeCell ref="QAR1:QAV1"/>
    <mergeCell ref="QAW1:QBA1"/>
    <mergeCell ref="QBB1:QBF1"/>
    <mergeCell ref="QBG1:QBK1"/>
    <mergeCell ref="PZN1:PZR1"/>
    <mergeCell ref="PZS1:PZW1"/>
    <mergeCell ref="PZX1:QAB1"/>
    <mergeCell ref="QAC1:QAG1"/>
    <mergeCell ref="QAH1:QAL1"/>
    <mergeCell ref="PYO1:PYS1"/>
    <mergeCell ref="PYT1:PYX1"/>
    <mergeCell ref="PYY1:PZC1"/>
    <mergeCell ref="PZD1:PZH1"/>
    <mergeCell ref="PZI1:PZM1"/>
    <mergeCell ref="PXP1:PXT1"/>
    <mergeCell ref="PXU1:PXY1"/>
    <mergeCell ref="PXZ1:PYD1"/>
    <mergeCell ref="PYE1:PYI1"/>
    <mergeCell ref="PYJ1:PYN1"/>
    <mergeCell ref="PWQ1:PWU1"/>
    <mergeCell ref="PWV1:PWZ1"/>
    <mergeCell ref="PXA1:PXE1"/>
    <mergeCell ref="PXF1:PXJ1"/>
    <mergeCell ref="PXK1:PXO1"/>
    <mergeCell ref="PVR1:PVV1"/>
    <mergeCell ref="PVW1:PWA1"/>
    <mergeCell ref="PWB1:PWF1"/>
    <mergeCell ref="PWG1:PWK1"/>
    <mergeCell ref="PWL1:PWP1"/>
    <mergeCell ref="PUS1:PUW1"/>
    <mergeCell ref="PUX1:PVB1"/>
    <mergeCell ref="PVC1:PVG1"/>
    <mergeCell ref="PVH1:PVL1"/>
    <mergeCell ref="PVM1:PVQ1"/>
    <mergeCell ref="PTT1:PTX1"/>
    <mergeCell ref="PTY1:PUC1"/>
    <mergeCell ref="PUD1:PUH1"/>
    <mergeCell ref="PUI1:PUM1"/>
    <mergeCell ref="PUN1:PUR1"/>
    <mergeCell ref="PSU1:PSY1"/>
    <mergeCell ref="PSZ1:PTD1"/>
    <mergeCell ref="PTE1:PTI1"/>
    <mergeCell ref="PTJ1:PTN1"/>
    <mergeCell ref="PTO1:PTS1"/>
    <mergeCell ref="PRV1:PRZ1"/>
    <mergeCell ref="PSA1:PSE1"/>
    <mergeCell ref="PSF1:PSJ1"/>
    <mergeCell ref="PSK1:PSO1"/>
    <mergeCell ref="PSP1:PST1"/>
    <mergeCell ref="PQW1:PRA1"/>
    <mergeCell ref="PRB1:PRF1"/>
    <mergeCell ref="PRG1:PRK1"/>
    <mergeCell ref="PRL1:PRP1"/>
    <mergeCell ref="PRQ1:PRU1"/>
    <mergeCell ref="PPX1:PQB1"/>
    <mergeCell ref="PQC1:PQG1"/>
    <mergeCell ref="PQH1:PQL1"/>
    <mergeCell ref="PQM1:PQQ1"/>
    <mergeCell ref="PQR1:PQV1"/>
    <mergeCell ref="POY1:PPC1"/>
    <mergeCell ref="PPD1:PPH1"/>
    <mergeCell ref="PPI1:PPM1"/>
    <mergeCell ref="PPN1:PPR1"/>
    <mergeCell ref="PPS1:PPW1"/>
    <mergeCell ref="PNZ1:POD1"/>
    <mergeCell ref="POE1:POI1"/>
    <mergeCell ref="POJ1:PON1"/>
    <mergeCell ref="POO1:POS1"/>
    <mergeCell ref="POT1:POX1"/>
    <mergeCell ref="PNA1:PNE1"/>
    <mergeCell ref="PNF1:PNJ1"/>
    <mergeCell ref="PNK1:PNO1"/>
    <mergeCell ref="PNP1:PNT1"/>
    <mergeCell ref="PNU1:PNY1"/>
    <mergeCell ref="PMB1:PMF1"/>
    <mergeCell ref="PMG1:PMK1"/>
    <mergeCell ref="PML1:PMP1"/>
    <mergeCell ref="PMQ1:PMU1"/>
    <mergeCell ref="PMV1:PMZ1"/>
    <mergeCell ref="PLC1:PLG1"/>
    <mergeCell ref="PLH1:PLL1"/>
    <mergeCell ref="PLM1:PLQ1"/>
    <mergeCell ref="PLR1:PLV1"/>
    <mergeCell ref="PLW1:PMA1"/>
    <mergeCell ref="PKD1:PKH1"/>
    <mergeCell ref="PKI1:PKM1"/>
    <mergeCell ref="PKN1:PKR1"/>
    <mergeCell ref="PKS1:PKW1"/>
    <mergeCell ref="PKX1:PLB1"/>
    <mergeCell ref="PJE1:PJI1"/>
    <mergeCell ref="PJJ1:PJN1"/>
    <mergeCell ref="PJO1:PJS1"/>
    <mergeCell ref="PJT1:PJX1"/>
    <mergeCell ref="PJY1:PKC1"/>
    <mergeCell ref="PIF1:PIJ1"/>
    <mergeCell ref="PIK1:PIO1"/>
    <mergeCell ref="PIP1:PIT1"/>
    <mergeCell ref="PIU1:PIY1"/>
    <mergeCell ref="PIZ1:PJD1"/>
    <mergeCell ref="PHG1:PHK1"/>
    <mergeCell ref="PHL1:PHP1"/>
    <mergeCell ref="PHQ1:PHU1"/>
    <mergeCell ref="PHV1:PHZ1"/>
    <mergeCell ref="PIA1:PIE1"/>
    <mergeCell ref="PGH1:PGL1"/>
    <mergeCell ref="PGM1:PGQ1"/>
    <mergeCell ref="PGR1:PGV1"/>
    <mergeCell ref="PGW1:PHA1"/>
    <mergeCell ref="PHB1:PHF1"/>
    <mergeCell ref="PFI1:PFM1"/>
    <mergeCell ref="PFN1:PFR1"/>
    <mergeCell ref="PFS1:PFW1"/>
    <mergeCell ref="PFX1:PGB1"/>
    <mergeCell ref="PGC1:PGG1"/>
    <mergeCell ref="PEJ1:PEN1"/>
    <mergeCell ref="PEO1:PES1"/>
    <mergeCell ref="PET1:PEX1"/>
    <mergeCell ref="PEY1:PFC1"/>
    <mergeCell ref="PFD1:PFH1"/>
    <mergeCell ref="PDK1:PDO1"/>
    <mergeCell ref="PDP1:PDT1"/>
    <mergeCell ref="PDU1:PDY1"/>
    <mergeCell ref="PDZ1:PED1"/>
    <mergeCell ref="PEE1:PEI1"/>
    <mergeCell ref="PCL1:PCP1"/>
    <mergeCell ref="PCQ1:PCU1"/>
    <mergeCell ref="PCV1:PCZ1"/>
    <mergeCell ref="PDA1:PDE1"/>
    <mergeCell ref="PDF1:PDJ1"/>
    <mergeCell ref="PBM1:PBQ1"/>
    <mergeCell ref="PBR1:PBV1"/>
    <mergeCell ref="PBW1:PCA1"/>
    <mergeCell ref="PCB1:PCF1"/>
    <mergeCell ref="PCG1:PCK1"/>
    <mergeCell ref="PAN1:PAR1"/>
    <mergeCell ref="PAS1:PAW1"/>
    <mergeCell ref="PAX1:PBB1"/>
    <mergeCell ref="PBC1:PBG1"/>
    <mergeCell ref="PBH1:PBL1"/>
    <mergeCell ref="OZO1:OZS1"/>
    <mergeCell ref="OZT1:OZX1"/>
    <mergeCell ref="OZY1:PAC1"/>
    <mergeCell ref="PAD1:PAH1"/>
    <mergeCell ref="PAI1:PAM1"/>
    <mergeCell ref="OYP1:OYT1"/>
    <mergeCell ref="OYU1:OYY1"/>
    <mergeCell ref="OYZ1:OZD1"/>
    <mergeCell ref="OZE1:OZI1"/>
    <mergeCell ref="OZJ1:OZN1"/>
    <mergeCell ref="OXQ1:OXU1"/>
    <mergeCell ref="OXV1:OXZ1"/>
    <mergeCell ref="OYA1:OYE1"/>
    <mergeCell ref="OYF1:OYJ1"/>
    <mergeCell ref="OYK1:OYO1"/>
    <mergeCell ref="OWR1:OWV1"/>
    <mergeCell ref="OWW1:OXA1"/>
    <mergeCell ref="OXB1:OXF1"/>
    <mergeCell ref="OXG1:OXK1"/>
    <mergeCell ref="OXL1:OXP1"/>
    <mergeCell ref="OVS1:OVW1"/>
    <mergeCell ref="OVX1:OWB1"/>
    <mergeCell ref="OWC1:OWG1"/>
    <mergeCell ref="OWH1:OWL1"/>
    <mergeCell ref="OWM1:OWQ1"/>
    <mergeCell ref="OUT1:OUX1"/>
    <mergeCell ref="OUY1:OVC1"/>
    <mergeCell ref="OVD1:OVH1"/>
    <mergeCell ref="OVI1:OVM1"/>
    <mergeCell ref="OVN1:OVR1"/>
    <mergeCell ref="OTU1:OTY1"/>
    <mergeCell ref="OTZ1:OUD1"/>
    <mergeCell ref="OUE1:OUI1"/>
    <mergeCell ref="OUJ1:OUN1"/>
    <mergeCell ref="OUO1:OUS1"/>
    <mergeCell ref="OSV1:OSZ1"/>
    <mergeCell ref="OTA1:OTE1"/>
    <mergeCell ref="OTF1:OTJ1"/>
    <mergeCell ref="OTK1:OTO1"/>
    <mergeCell ref="OTP1:OTT1"/>
    <mergeCell ref="ORW1:OSA1"/>
    <mergeCell ref="OSB1:OSF1"/>
    <mergeCell ref="OSG1:OSK1"/>
    <mergeCell ref="OSL1:OSP1"/>
    <mergeCell ref="OSQ1:OSU1"/>
    <mergeCell ref="OQX1:ORB1"/>
    <mergeCell ref="ORC1:ORG1"/>
    <mergeCell ref="ORH1:ORL1"/>
    <mergeCell ref="ORM1:ORQ1"/>
    <mergeCell ref="ORR1:ORV1"/>
    <mergeCell ref="OPY1:OQC1"/>
    <mergeCell ref="OQD1:OQH1"/>
    <mergeCell ref="OQI1:OQM1"/>
    <mergeCell ref="OQN1:OQR1"/>
    <mergeCell ref="OQS1:OQW1"/>
    <mergeCell ref="OOZ1:OPD1"/>
    <mergeCell ref="OPE1:OPI1"/>
    <mergeCell ref="OPJ1:OPN1"/>
    <mergeCell ref="OPO1:OPS1"/>
    <mergeCell ref="OPT1:OPX1"/>
    <mergeCell ref="OOA1:OOE1"/>
    <mergeCell ref="OOF1:OOJ1"/>
    <mergeCell ref="OOK1:OOO1"/>
    <mergeCell ref="OOP1:OOT1"/>
    <mergeCell ref="OOU1:OOY1"/>
    <mergeCell ref="ONB1:ONF1"/>
    <mergeCell ref="ONG1:ONK1"/>
    <mergeCell ref="ONL1:ONP1"/>
    <mergeCell ref="ONQ1:ONU1"/>
    <mergeCell ref="ONV1:ONZ1"/>
    <mergeCell ref="OMC1:OMG1"/>
    <mergeCell ref="OMH1:OML1"/>
    <mergeCell ref="OMM1:OMQ1"/>
    <mergeCell ref="OMR1:OMV1"/>
    <mergeCell ref="OMW1:ONA1"/>
    <mergeCell ref="OLD1:OLH1"/>
    <mergeCell ref="OLI1:OLM1"/>
    <mergeCell ref="OLN1:OLR1"/>
    <mergeCell ref="OLS1:OLW1"/>
    <mergeCell ref="OLX1:OMB1"/>
    <mergeCell ref="OKE1:OKI1"/>
    <mergeCell ref="OKJ1:OKN1"/>
    <mergeCell ref="OKO1:OKS1"/>
    <mergeCell ref="OKT1:OKX1"/>
    <mergeCell ref="OKY1:OLC1"/>
    <mergeCell ref="OJF1:OJJ1"/>
    <mergeCell ref="OJK1:OJO1"/>
    <mergeCell ref="OJP1:OJT1"/>
    <mergeCell ref="OJU1:OJY1"/>
    <mergeCell ref="OJZ1:OKD1"/>
    <mergeCell ref="OIG1:OIK1"/>
    <mergeCell ref="OIL1:OIP1"/>
    <mergeCell ref="OIQ1:OIU1"/>
    <mergeCell ref="OIV1:OIZ1"/>
    <mergeCell ref="OJA1:OJE1"/>
    <mergeCell ref="OHH1:OHL1"/>
    <mergeCell ref="OHM1:OHQ1"/>
    <mergeCell ref="OHR1:OHV1"/>
    <mergeCell ref="OHW1:OIA1"/>
    <mergeCell ref="OIB1:OIF1"/>
    <mergeCell ref="OGI1:OGM1"/>
    <mergeCell ref="OGN1:OGR1"/>
    <mergeCell ref="OGS1:OGW1"/>
    <mergeCell ref="OGX1:OHB1"/>
    <mergeCell ref="OHC1:OHG1"/>
    <mergeCell ref="OFJ1:OFN1"/>
    <mergeCell ref="OFO1:OFS1"/>
    <mergeCell ref="OFT1:OFX1"/>
    <mergeCell ref="OFY1:OGC1"/>
    <mergeCell ref="OGD1:OGH1"/>
    <mergeCell ref="OEK1:OEO1"/>
    <mergeCell ref="OEP1:OET1"/>
    <mergeCell ref="OEU1:OEY1"/>
    <mergeCell ref="OEZ1:OFD1"/>
    <mergeCell ref="OFE1:OFI1"/>
    <mergeCell ref="ODL1:ODP1"/>
    <mergeCell ref="ODQ1:ODU1"/>
    <mergeCell ref="ODV1:ODZ1"/>
    <mergeCell ref="OEA1:OEE1"/>
    <mergeCell ref="OEF1:OEJ1"/>
    <mergeCell ref="OCM1:OCQ1"/>
    <mergeCell ref="OCR1:OCV1"/>
    <mergeCell ref="OCW1:ODA1"/>
    <mergeCell ref="ODB1:ODF1"/>
    <mergeCell ref="ODG1:ODK1"/>
    <mergeCell ref="OBN1:OBR1"/>
    <mergeCell ref="OBS1:OBW1"/>
    <mergeCell ref="OBX1:OCB1"/>
    <mergeCell ref="OCC1:OCG1"/>
    <mergeCell ref="OCH1:OCL1"/>
    <mergeCell ref="OAO1:OAS1"/>
    <mergeCell ref="OAT1:OAX1"/>
    <mergeCell ref="OAY1:OBC1"/>
    <mergeCell ref="OBD1:OBH1"/>
    <mergeCell ref="OBI1:OBM1"/>
    <mergeCell ref="NZP1:NZT1"/>
    <mergeCell ref="NZU1:NZY1"/>
    <mergeCell ref="NZZ1:OAD1"/>
    <mergeCell ref="OAE1:OAI1"/>
    <mergeCell ref="OAJ1:OAN1"/>
    <mergeCell ref="NYQ1:NYU1"/>
    <mergeCell ref="NYV1:NYZ1"/>
    <mergeCell ref="NZA1:NZE1"/>
    <mergeCell ref="NZF1:NZJ1"/>
    <mergeCell ref="NZK1:NZO1"/>
    <mergeCell ref="NXR1:NXV1"/>
    <mergeCell ref="NXW1:NYA1"/>
    <mergeCell ref="NYB1:NYF1"/>
    <mergeCell ref="NYG1:NYK1"/>
    <mergeCell ref="NYL1:NYP1"/>
    <mergeCell ref="NWS1:NWW1"/>
    <mergeCell ref="NWX1:NXB1"/>
    <mergeCell ref="NXC1:NXG1"/>
    <mergeCell ref="NXH1:NXL1"/>
    <mergeCell ref="NXM1:NXQ1"/>
    <mergeCell ref="NVT1:NVX1"/>
    <mergeCell ref="NVY1:NWC1"/>
    <mergeCell ref="NWD1:NWH1"/>
    <mergeCell ref="NWI1:NWM1"/>
    <mergeCell ref="NWN1:NWR1"/>
    <mergeCell ref="NUU1:NUY1"/>
    <mergeCell ref="NUZ1:NVD1"/>
    <mergeCell ref="NVE1:NVI1"/>
    <mergeCell ref="NVJ1:NVN1"/>
    <mergeCell ref="NVO1:NVS1"/>
    <mergeCell ref="NTV1:NTZ1"/>
    <mergeCell ref="NUA1:NUE1"/>
    <mergeCell ref="NUF1:NUJ1"/>
    <mergeCell ref="NUK1:NUO1"/>
    <mergeCell ref="NUP1:NUT1"/>
    <mergeCell ref="NSW1:NTA1"/>
    <mergeCell ref="NTB1:NTF1"/>
    <mergeCell ref="NTG1:NTK1"/>
    <mergeCell ref="NTL1:NTP1"/>
    <mergeCell ref="NTQ1:NTU1"/>
    <mergeCell ref="NRX1:NSB1"/>
    <mergeCell ref="NSC1:NSG1"/>
    <mergeCell ref="NSH1:NSL1"/>
    <mergeCell ref="NSM1:NSQ1"/>
    <mergeCell ref="NSR1:NSV1"/>
    <mergeCell ref="NQY1:NRC1"/>
    <mergeCell ref="NRD1:NRH1"/>
    <mergeCell ref="NRI1:NRM1"/>
    <mergeCell ref="NRN1:NRR1"/>
    <mergeCell ref="NRS1:NRW1"/>
    <mergeCell ref="NPZ1:NQD1"/>
    <mergeCell ref="NQE1:NQI1"/>
    <mergeCell ref="NQJ1:NQN1"/>
    <mergeCell ref="NQO1:NQS1"/>
    <mergeCell ref="NQT1:NQX1"/>
    <mergeCell ref="NPA1:NPE1"/>
    <mergeCell ref="NPF1:NPJ1"/>
    <mergeCell ref="NPK1:NPO1"/>
    <mergeCell ref="NPP1:NPT1"/>
    <mergeCell ref="NPU1:NPY1"/>
    <mergeCell ref="NOB1:NOF1"/>
    <mergeCell ref="NOG1:NOK1"/>
    <mergeCell ref="NOL1:NOP1"/>
    <mergeCell ref="NOQ1:NOU1"/>
    <mergeCell ref="NOV1:NOZ1"/>
    <mergeCell ref="NNC1:NNG1"/>
    <mergeCell ref="NNH1:NNL1"/>
    <mergeCell ref="NNM1:NNQ1"/>
    <mergeCell ref="NNR1:NNV1"/>
    <mergeCell ref="NNW1:NOA1"/>
    <mergeCell ref="NMD1:NMH1"/>
    <mergeCell ref="NMI1:NMM1"/>
    <mergeCell ref="NMN1:NMR1"/>
    <mergeCell ref="NMS1:NMW1"/>
    <mergeCell ref="NMX1:NNB1"/>
    <mergeCell ref="NLE1:NLI1"/>
    <mergeCell ref="NLJ1:NLN1"/>
    <mergeCell ref="NLO1:NLS1"/>
    <mergeCell ref="NLT1:NLX1"/>
    <mergeCell ref="NLY1:NMC1"/>
    <mergeCell ref="NKF1:NKJ1"/>
    <mergeCell ref="NKK1:NKO1"/>
    <mergeCell ref="NKP1:NKT1"/>
    <mergeCell ref="NKU1:NKY1"/>
    <mergeCell ref="NKZ1:NLD1"/>
    <mergeCell ref="NJG1:NJK1"/>
    <mergeCell ref="NJL1:NJP1"/>
    <mergeCell ref="NJQ1:NJU1"/>
    <mergeCell ref="NJV1:NJZ1"/>
    <mergeCell ref="NKA1:NKE1"/>
    <mergeCell ref="NIH1:NIL1"/>
    <mergeCell ref="NIM1:NIQ1"/>
    <mergeCell ref="NIR1:NIV1"/>
    <mergeCell ref="NIW1:NJA1"/>
    <mergeCell ref="NJB1:NJF1"/>
    <mergeCell ref="NHI1:NHM1"/>
    <mergeCell ref="NHN1:NHR1"/>
    <mergeCell ref="NHS1:NHW1"/>
    <mergeCell ref="NHX1:NIB1"/>
    <mergeCell ref="NIC1:NIG1"/>
    <mergeCell ref="NGJ1:NGN1"/>
    <mergeCell ref="NGO1:NGS1"/>
    <mergeCell ref="NGT1:NGX1"/>
    <mergeCell ref="NGY1:NHC1"/>
    <mergeCell ref="NHD1:NHH1"/>
    <mergeCell ref="NFK1:NFO1"/>
    <mergeCell ref="NFP1:NFT1"/>
    <mergeCell ref="NFU1:NFY1"/>
    <mergeCell ref="NFZ1:NGD1"/>
    <mergeCell ref="NGE1:NGI1"/>
    <mergeCell ref="NEL1:NEP1"/>
    <mergeCell ref="NEQ1:NEU1"/>
    <mergeCell ref="NEV1:NEZ1"/>
    <mergeCell ref="NFA1:NFE1"/>
    <mergeCell ref="NFF1:NFJ1"/>
    <mergeCell ref="NDM1:NDQ1"/>
    <mergeCell ref="NDR1:NDV1"/>
    <mergeCell ref="NDW1:NEA1"/>
    <mergeCell ref="NEB1:NEF1"/>
    <mergeCell ref="NEG1:NEK1"/>
    <mergeCell ref="NCN1:NCR1"/>
    <mergeCell ref="NCS1:NCW1"/>
    <mergeCell ref="NCX1:NDB1"/>
    <mergeCell ref="NDC1:NDG1"/>
    <mergeCell ref="NDH1:NDL1"/>
    <mergeCell ref="NBO1:NBS1"/>
    <mergeCell ref="NBT1:NBX1"/>
    <mergeCell ref="NBY1:NCC1"/>
    <mergeCell ref="NCD1:NCH1"/>
    <mergeCell ref="NCI1:NCM1"/>
    <mergeCell ref="NAP1:NAT1"/>
    <mergeCell ref="NAU1:NAY1"/>
    <mergeCell ref="NAZ1:NBD1"/>
    <mergeCell ref="NBE1:NBI1"/>
    <mergeCell ref="NBJ1:NBN1"/>
    <mergeCell ref="MZQ1:MZU1"/>
    <mergeCell ref="MZV1:MZZ1"/>
    <mergeCell ref="NAA1:NAE1"/>
    <mergeCell ref="NAF1:NAJ1"/>
    <mergeCell ref="NAK1:NAO1"/>
    <mergeCell ref="MYR1:MYV1"/>
    <mergeCell ref="MYW1:MZA1"/>
    <mergeCell ref="MZB1:MZF1"/>
    <mergeCell ref="MZG1:MZK1"/>
    <mergeCell ref="MZL1:MZP1"/>
    <mergeCell ref="MXS1:MXW1"/>
    <mergeCell ref="MXX1:MYB1"/>
    <mergeCell ref="MYC1:MYG1"/>
    <mergeCell ref="MYH1:MYL1"/>
    <mergeCell ref="MYM1:MYQ1"/>
    <mergeCell ref="MWT1:MWX1"/>
    <mergeCell ref="MWY1:MXC1"/>
    <mergeCell ref="MXD1:MXH1"/>
    <mergeCell ref="MXI1:MXM1"/>
    <mergeCell ref="MXN1:MXR1"/>
    <mergeCell ref="MVU1:MVY1"/>
    <mergeCell ref="MVZ1:MWD1"/>
    <mergeCell ref="MWE1:MWI1"/>
    <mergeCell ref="MWJ1:MWN1"/>
    <mergeCell ref="MWO1:MWS1"/>
    <mergeCell ref="MUV1:MUZ1"/>
    <mergeCell ref="MVA1:MVE1"/>
    <mergeCell ref="MVF1:MVJ1"/>
    <mergeCell ref="MVK1:MVO1"/>
    <mergeCell ref="MVP1:MVT1"/>
    <mergeCell ref="MTW1:MUA1"/>
    <mergeCell ref="MUB1:MUF1"/>
    <mergeCell ref="MUG1:MUK1"/>
    <mergeCell ref="MUL1:MUP1"/>
    <mergeCell ref="MUQ1:MUU1"/>
    <mergeCell ref="MSX1:MTB1"/>
    <mergeCell ref="MTC1:MTG1"/>
    <mergeCell ref="MTH1:MTL1"/>
    <mergeCell ref="MTM1:MTQ1"/>
    <mergeCell ref="MTR1:MTV1"/>
    <mergeCell ref="MRY1:MSC1"/>
    <mergeCell ref="MSD1:MSH1"/>
    <mergeCell ref="MSI1:MSM1"/>
    <mergeCell ref="MSN1:MSR1"/>
    <mergeCell ref="MSS1:MSW1"/>
    <mergeCell ref="MQZ1:MRD1"/>
    <mergeCell ref="MRE1:MRI1"/>
    <mergeCell ref="MRJ1:MRN1"/>
    <mergeCell ref="MRO1:MRS1"/>
    <mergeCell ref="MRT1:MRX1"/>
    <mergeCell ref="MQA1:MQE1"/>
    <mergeCell ref="MQF1:MQJ1"/>
    <mergeCell ref="MQK1:MQO1"/>
    <mergeCell ref="MQP1:MQT1"/>
    <mergeCell ref="MQU1:MQY1"/>
    <mergeCell ref="MPB1:MPF1"/>
    <mergeCell ref="MPG1:MPK1"/>
    <mergeCell ref="MPL1:MPP1"/>
    <mergeCell ref="MPQ1:MPU1"/>
    <mergeCell ref="MPV1:MPZ1"/>
    <mergeCell ref="MOC1:MOG1"/>
    <mergeCell ref="MOH1:MOL1"/>
    <mergeCell ref="MOM1:MOQ1"/>
    <mergeCell ref="MOR1:MOV1"/>
    <mergeCell ref="MOW1:MPA1"/>
    <mergeCell ref="MND1:MNH1"/>
    <mergeCell ref="MNI1:MNM1"/>
    <mergeCell ref="MNN1:MNR1"/>
    <mergeCell ref="MNS1:MNW1"/>
    <mergeCell ref="MNX1:MOB1"/>
    <mergeCell ref="MME1:MMI1"/>
    <mergeCell ref="MMJ1:MMN1"/>
    <mergeCell ref="MMO1:MMS1"/>
    <mergeCell ref="MMT1:MMX1"/>
    <mergeCell ref="MMY1:MNC1"/>
    <mergeCell ref="MLF1:MLJ1"/>
    <mergeCell ref="MLK1:MLO1"/>
    <mergeCell ref="MLP1:MLT1"/>
    <mergeCell ref="MLU1:MLY1"/>
    <mergeCell ref="MLZ1:MMD1"/>
    <mergeCell ref="MKG1:MKK1"/>
    <mergeCell ref="MKL1:MKP1"/>
    <mergeCell ref="MKQ1:MKU1"/>
    <mergeCell ref="MKV1:MKZ1"/>
    <mergeCell ref="MLA1:MLE1"/>
    <mergeCell ref="MJH1:MJL1"/>
    <mergeCell ref="MJM1:MJQ1"/>
    <mergeCell ref="MJR1:MJV1"/>
    <mergeCell ref="MJW1:MKA1"/>
    <mergeCell ref="MKB1:MKF1"/>
    <mergeCell ref="MII1:MIM1"/>
    <mergeCell ref="MIN1:MIR1"/>
    <mergeCell ref="MIS1:MIW1"/>
    <mergeCell ref="MIX1:MJB1"/>
    <mergeCell ref="MJC1:MJG1"/>
    <mergeCell ref="MHJ1:MHN1"/>
    <mergeCell ref="MHO1:MHS1"/>
    <mergeCell ref="MHT1:MHX1"/>
    <mergeCell ref="MHY1:MIC1"/>
    <mergeCell ref="MID1:MIH1"/>
    <mergeCell ref="MGK1:MGO1"/>
    <mergeCell ref="MGP1:MGT1"/>
    <mergeCell ref="MGU1:MGY1"/>
    <mergeCell ref="MGZ1:MHD1"/>
    <mergeCell ref="MHE1:MHI1"/>
    <mergeCell ref="MFL1:MFP1"/>
    <mergeCell ref="MFQ1:MFU1"/>
    <mergeCell ref="MFV1:MFZ1"/>
    <mergeCell ref="MGA1:MGE1"/>
    <mergeCell ref="MGF1:MGJ1"/>
    <mergeCell ref="MEM1:MEQ1"/>
    <mergeCell ref="MER1:MEV1"/>
    <mergeCell ref="MEW1:MFA1"/>
    <mergeCell ref="MFB1:MFF1"/>
    <mergeCell ref="MFG1:MFK1"/>
    <mergeCell ref="MDN1:MDR1"/>
    <mergeCell ref="MDS1:MDW1"/>
    <mergeCell ref="MDX1:MEB1"/>
    <mergeCell ref="MEC1:MEG1"/>
    <mergeCell ref="MEH1:MEL1"/>
    <mergeCell ref="MCO1:MCS1"/>
    <mergeCell ref="MCT1:MCX1"/>
    <mergeCell ref="MCY1:MDC1"/>
    <mergeCell ref="MDD1:MDH1"/>
    <mergeCell ref="MDI1:MDM1"/>
    <mergeCell ref="MBP1:MBT1"/>
    <mergeCell ref="MBU1:MBY1"/>
    <mergeCell ref="MBZ1:MCD1"/>
    <mergeCell ref="MCE1:MCI1"/>
    <mergeCell ref="MCJ1:MCN1"/>
    <mergeCell ref="MAQ1:MAU1"/>
    <mergeCell ref="MAV1:MAZ1"/>
    <mergeCell ref="MBA1:MBE1"/>
    <mergeCell ref="MBF1:MBJ1"/>
    <mergeCell ref="MBK1:MBO1"/>
    <mergeCell ref="LZR1:LZV1"/>
    <mergeCell ref="LZW1:MAA1"/>
    <mergeCell ref="MAB1:MAF1"/>
    <mergeCell ref="MAG1:MAK1"/>
    <mergeCell ref="MAL1:MAP1"/>
    <mergeCell ref="LYS1:LYW1"/>
    <mergeCell ref="LYX1:LZB1"/>
    <mergeCell ref="LZC1:LZG1"/>
    <mergeCell ref="LZH1:LZL1"/>
    <mergeCell ref="LZM1:LZQ1"/>
    <mergeCell ref="LXT1:LXX1"/>
    <mergeCell ref="LXY1:LYC1"/>
    <mergeCell ref="LYD1:LYH1"/>
    <mergeCell ref="LYI1:LYM1"/>
    <mergeCell ref="LYN1:LYR1"/>
    <mergeCell ref="LWU1:LWY1"/>
    <mergeCell ref="LWZ1:LXD1"/>
    <mergeCell ref="LXE1:LXI1"/>
    <mergeCell ref="LXJ1:LXN1"/>
    <mergeCell ref="LXO1:LXS1"/>
    <mergeCell ref="LVV1:LVZ1"/>
    <mergeCell ref="LWA1:LWE1"/>
    <mergeCell ref="LWF1:LWJ1"/>
    <mergeCell ref="LWK1:LWO1"/>
    <mergeCell ref="LWP1:LWT1"/>
    <mergeCell ref="LUW1:LVA1"/>
    <mergeCell ref="LVB1:LVF1"/>
    <mergeCell ref="LVG1:LVK1"/>
    <mergeCell ref="LVL1:LVP1"/>
    <mergeCell ref="LVQ1:LVU1"/>
    <mergeCell ref="LTX1:LUB1"/>
    <mergeCell ref="LUC1:LUG1"/>
    <mergeCell ref="LUH1:LUL1"/>
    <mergeCell ref="LUM1:LUQ1"/>
    <mergeCell ref="LUR1:LUV1"/>
    <mergeCell ref="LSY1:LTC1"/>
    <mergeCell ref="LTD1:LTH1"/>
    <mergeCell ref="LTI1:LTM1"/>
    <mergeCell ref="LTN1:LTR1"/>
    <mergeCell ref="LTS1:LTW1"/>
    <mergeCell ref="LRZ1:LSD1"/>
    <mergeCell ref="LSE1:LSI1"/>
    <mergeCell ref="LSJ1:LSN1"/>
    <mergeCell ref="LSO1:LSS1"/>
    <mergeCell ref="LST1:LSX1"/>
    <mergeCell ref="LRA1:LRE1"/>
    <mergeCell ref="LRF1:LRJ1"/>
    <mergeCell ref="LRK1:LRO1"/>
    <mergeCell ref="LRP1:LRT1"/>
    <mergeCell ref="LRU1:LRY1"/>
    <mergeCell ref="LQB1:LQF1"/>
    <mergeCell ref="LQG1:LQK1"/>
    <mergeCell ref="LQL1:LQP1"/>
    <mergeCell ref="LQQ1:LQU1"/>
    <mergeCell ref="LQV1:LQZ1"/>
    <mergeCell ref="LPC1:LPG1"/>
    <mergeCell ref="LPH1:LPL1"/>
    <mergeCell ref="LPM1:LPQ1"/>
    <mergeCell ref="LPR1:LPV1"/>
    <mergeCell ref="LPW1:LQA1"/>
    <mergeCell ref="LOD1:LOH1"/>
    <mergeCell ref="LOI1:LOM1"/>
    <mergeCell ref="LON1:LOR1"/>
    <mergeCell ref="LOS1:LOW1"/>
    <mergeCell ref="LOX1:LPB1"/>
    <mergeCell ref="LNE1:LNI1"/>
    <mergeCell ref="LNJ1:LNN1"/>
    <mergeCell ref="LNO1:LNS1"/>
    <mergeCell ref="LNT1:LNX1"/>
    <mergeCell ref="LNY1:LOC1"/>
    <mergeCell ref="LMF1:LMJ1"/>
    <mergeCell ref="LMK1:LMO1"/>
    <mergeCell ref="LMP1:LMT1"/>
    <mergeCell ref="LMU1:LMY1"/>
    <mergeCell ref="LMZ1:LND1"/>
    <mergeCell ref="LLG1:LLK1"/>
    <mergeCell ref="LLL1:LLP1"/>
    <mergeCell ref="LLQ1:LLU1"/>
    <mergeCell ref="LLV1:LLZ1"/>
    <mergeCell ref="LMA1:LME1"/>
    <mergeCell ref="LKH1:LKL1"/>
    <mergeCell ref="LKM1:LKQ1"/>
    <mergeCell ref="LKR1:LKV1"/>
    <mergeCell ref="LKW1:LLA1"/>
    <mergeCell ref="LLB1:LLF1"/>
    <mergeCell ref="LJI1:LJM1"/>
    <mergeCell ref="LJN1:LJR1"/>
    <mergeCell ref="LJS1:LJW1"/>
    <mergeCell ref="LJX1:LKB1"/>
    <mergeCell ref="LKC1:LKG1"/>
    <mergeCell ref="LIJ1:LIN1"/>
    <mergeCell ref="LIO1:LIS1"/>
    <mergeCell ref="LIT1:LIX1"/>
    <mergeCell ref="LIY1:LJC1"/>
    <mergeCell ref="LJD1:LJH1"/>
    <mergeCell ref="LHK1:LHO1"/>
    <mergeCell ref="LHP1:LHT1"/>
    <mergeCell ref="LHU1:LHY1"/>
    <mergeCell ref="LHZ1:LID1"/>
    <mergeCell ref="LIE1:LII1"/>
    <mergeCell ref="LGL1:LGP1"/>
    <mergeCell ref="LGQ1:LGU1"/>
    <mergeCell ref="LGV1:LGZ1"/>
    <mergeCell ref="LHA1:LHE1"/>
    <mergeCell ref="LHF1:LHJ1"/>
    <mergeCell ref="LFM1:LFQ1"/>
    <mergeCell ref="LFR1:LFV1"/>
    <mergeCell ref="LFW1:LGA1"/>
    <mergeCell ref="LGB1:LGF1"/>
    <mergeCell ref="LGG1:LGK1"/>
    <mergeCell ref="LEN1:LER1"/>
    <mergeCell ref="LES1:LEW1"/>
    <mergeCell ref="LEX1:LFB1"/>
    <mergeCell ref="LFC1:LFG1"/>
    <mergeCell ref="LFH1:LFL1"/>
    <mergeCell ref="LDO1:LDS1"/>
    <mergeCell ref="LDT1:LDX1"/>
    <mergeCell ref="LDY1:LEC1"/>
    <mergeCell ref="LED1:LEH1"/>
    <mergeCell ref="LEI1:LEM1"/>
    <mergeCell ref="LCP1:LCT1"/>
    <mergeCell ref="LCU1:LCY1"/>
    <mergeCell ref="LCZ1:LDD1"/>
    <mergeCell ref="LDE1:LDI1"/>
    <mergeCell ref="LDJ1:LDN1"/>
    <mergeCell ref="LBQ1:LBU1"/>
    <mergeCell ref="LBV1:LBZ1"/>
    <mergeCell ref="LCA1:LCE1"/>
    <mergeCell ref="LCF1:LCJ1"/>
    <mergeCell ref="LCK1:LCO1"/>
    <mergeCell ref="LAR1:LAV1"/>
    <mergeCell ref="LAW1:LBA1"/>
    <mergeCell ref="LBB1:LBF1"/>
    <mergeCell ref="LBG1:LBK1"/>
    <mergeCell ref="LBL1:LBP1"/>
    <mergeCell ref="KZS1:KZW1"/>
    <mergeCell ref="KZX1:LAB1"/>
    <mergeCell ref="LAC1:LAG1"/>
    <mergeCell ref="LAH1:LAL1"/>
    <mergeCell ref="LAM1:LAQ1"/>
    <mergeCell ref="KYT1:KYX1"/>
    <mergeCell ref="KYY1:KZC1"/>
    <mergeCell ref="KZD1:KZH1"/>
    <mergeCell ref="KZI1:KZM1"/>
    <mergeCell ref="KZN1:KZR1"/>
    <mergeCell ref="KXU1:KXY1"/>
    <mergeCell ref="KXZ1:KYD1"/>
    <mergeCell ref="KYE1:KYI1"/>
    <mergeCell ref="KYJ1:KYN1"/>
    <mergeCell ref="KYO1:KYS1"/>
    <mergeCell ref="KWV1:KWZ1"/>
    <mergeCell ref="KXA1:KXE1"/>
    <mergeCell ref="KXF1:KXJ1"/>
    <mergeCell ref="KXK1:KXO1"/>
    <mergeCell ref="KXP1:KXT1"/>
    <mergeCell ref="KVW1:KWA1"/>
    <mergeCell ref="KWB1:KWF1"/>
    <mergeCell ref="KWG1:KWK1"/>
    <mergeCell ref="KWL1:KWP1"/>
    <mergeCell ref="KWQ1:KWU1"/>
    <mergeCell ref="KUX1:KVB1"/>
    <mergeCell ref="KVC1:KVG1"/>
    <mergeCell ref="KVH1:KVL1"/>
    <mergeCell ref="KVM1:KVQ1"/>
    <mergeCell ref="KVR1:KVV1"/>
    <mergeCell ref="KTY1:KUC1"/>
    <mergeCell ref="KUD1:KUH1"/>
    <mergeCell ref="KUI1:KUM1"/>
    <mergeCell ref="KUN1:KUR1"/>
    <mergeCell ref="KUS1:KUW1"/>
    <mergeCell ref="KSZ1:KTD1"/>
    <mergeCell ref="KTE1:KTI1"/>
    <mergeCell ref="KTJ1:KTN1"/>
    <mergeCell ref="KTO1:KTS1"/>
    <mergeCell ref="KTT1:KTX1"/>
    <mergeCell ref="KSA1:KSE1"/>
    <mergeCell ref="KSF1:KSJ1"/>
    <mergeCell ref="KSK1:KSO1"/>
    <mergeCell ref="KSP1:KST1"/>
    <mergeCell ref="KSU1:KSY1"/>
    <mergeCell ref="KRB1:KRF1"/>
    <mergeCell ref="KRG1:KRK1"/>
    <mergeCell ref="KRL1:KRP1"/>
    <mergeCell ref="KRQ1:KRU1"/>
    <mergeCell ref="KRV1:KRZ1"/>
    <mergeCell ref="KQC1:KQG1"/>
    <mergeCell ref="KQH1:KQL1"/>
    <mergeCell ref="KQM1:KQQ1"/>
    <mergeCell ref="KQR1:KQV1"/>
    <mergeCell ref="KQW1:KRA1"/>
    <mergeCell ref="KPD1:KPH1"/>
    <mergeCell ref="KPI1:KPM1"/>
    <mergeCell ref="KPN1:KPR1"/>
    <mergeCell ref="KPS1:KPW1"/>
    <mergeCell ref="KPX1:KQB1"/>
    <mergeCell ref="KOE1:KOI1"/>
    <mergeCell ref="KOJ1:KON1"/>
    <mergeCell ref="KOO1:KOS1"/>
    <mergeCell ref="KOT1:KOX1"/>
    <mergeCell ref="KOY1:KPC1"/>
    <mergeCell ref="KNF1:KNJ1"/>
    <mergeCell ref="KNK1:KNO1"/>
    <mergeCell ref="KNP1:KNT1"/>
    <mergeCell ref="KNU1:KNY1"/>
    <mergeCell ref="KNZ1:KOD1"/>
    <mergeCell ref="KMG1:KMK1"/>
    <mergeCell ref="KML1:KMP1"/>
    <mergeCell ref="KMQ1:KMU1"/>
    <mergeCell ref="KMV1:KMZ1"/>
    <mergeCell ref="KNA1:KNE1"/>
    <mergeCell ref="KLH1:KLL1"/>
    <mergeCell ref="KLM1:KLQ1"/>
    <mergeCell ref="KLR1:KLV1"/>
    <mergeCell ref="KLW1:KMA1"/>
    <mergeCell ref="KMB1:KMF1"/>
    <mergeCell ref="KKI1:KKM1"/>
    <mergeCell ref="KKN1:KKR1"/>
    <mergeCell ref="KKS1:KKW1"/>
    <mergeCell ref="KKX1:KLB1"/>
    <mergeCell ref="KLC1:KLG1"/>
    <mergeCell ref="KJJ1:KJN1"/>
    <mergeCell ref="KJO1:KJS1"/>
    <mergeCell ref="KJT1:KJX1"/>
    <mergeCell ref="KJY1:KKC1"/>
    <mergeCell ref="KKD1:KKH1"/>
    <mergeCell ref="KIK1:KIO1"/>
    <mergeCell ref="KIP1:KIT1"/>
    <mergeCell ref="KIU1:KIY1"/>
    <mergeCell ref="KIZ1:KJD1"/>
    <mergeCell ref="KJE1:KJI1"/>
    <mergeCell ref="KHL1:KHP1"/>
    <mergeCell ref="KHQ1:KHU1"/>
    <mergeCell ref="KHV1:KHZ1"/>
    <mergeCell ref="KIA1:KIE1"/>
    <mergeCell ref="KIF1:KIJ1"/>
    <mergeCell ref="KGM1:KGQ1"/>
    <mergeCell ref="KGR1:KGV1"/>
    <mergeCell ref="KGW1:KHA1"/>
    <mergeCell ref="KHB1:KHF1"/>
    <mergeCell ref="KHG1:KHK1"/>
    <mergeCell ref="KFN1:KFR1"/>
    <mergeCell ref="KFS1:KFW1"/>
    <mergeCell ref="KFX1:KGB1"/>
    <mergeCell ref="KGC1:KGG1"/>
    <mergeCell ref="KGH1:KGL1"/>
    <mergeCell ref="KEO1:KES1"/>
    <mergeCell ref="KET1:KEX1"/>
    <mergeCell ref="KEY1:KFC1"/>
    <mergeCell ref="KFD1:KFH1"/>
    <mergeCell ref="KFI1:KFM1"/>
    <mergeCell ref="KDP1:KDT1"/>
    <mergeCell ref="KDU1:KDY1"/>
    <mergeCell ref="KDZ1:KED1"/>
    <mergeCell ref="KEE1:KEI1"/>
    <mergeCell ref="KEJ1:KEN1"/>
    <mergeCell ref="KCQ1:KCU1"/>
    <mergeCell ref="KCV1:KCZ1"/>
    <mergeCell ref="KDA1:KDE1"/>
    <mergeCell ref="KDF1:KDJ1"/>
    <mergeCell ref="KDK1:KDO1"/>
    <mergeCell ref="KBR1:KBV1"/>
    <mergeCell ref="KBW1:KCA1"/>
    <mergeCell ref="KCB1:KCF1"/>
    <mergeCell ref="KCG1:KCK1"/>
    <mergeCell ref="KCL1:KCP1"/>
    <mergeCell ref="KAS1:KAW1"/>
    <mergeCell ref="KAX1:KBB1"/>
    <mergeCell ref="KBC1:KBG1"/>
    <mergeCell ref="KBH1:KBL1"/>
    <mergeCell ref="KBM1:KBQ1"/>
    <mergeCell ref="JZT1:JZX1"/>
    <mergeCell ref="JZY1:KAC1"/>
    <mergeCell ref="KAD1:KAH1"/>
    <mergeCell ref="KAI1:KAM1"/>
    <mergeCell ref="KAN1:KAR1"/>
    <mergeCell ref="JYU1:JYY1"/>
    <mergeCell ref="JYZ1:JZD1"/>
    <mergeCell ref="JZE1:JZI1"/>
    <mergeCell ref="JZJ1:JZN1"/>
    <mergeCell ref="JZO1:JZS1"/>
    <mergeCell ref="JXV1:JXZ1"/>
    <mergeCell ref="JYA1:JYE1"/>
    <mergeCell ref="JYF1:JYJ1"/>
    <mergeCell ref="JYK1:JYO1"/>
    <mergeCell ref="JYP1:JYT1"/>
    <mergeCell ref="JWW1:JXA1"/>
    <mergeCell ref="JXB1:JXF1"/>
    <mergeCell ref="JXG1:JXK1"/>
    <mergeCell ref="JXL1:JXP1"/>
    <mergeCell ref="JXQ1:JXU1"/>
    <mergeCell ref="JVX1:JWB1"/>
    <mergeCell ref="JWC1:JWG1"/>
    <mergeCell ref="JWH1:JWL1"/>
    <mergeCell ref="JWM1:JWQ1"/>
    <mergeCell ref="JWR1:JWV1"/>
    <mergeCell ref="JUY1:JVC1"/>
    <mergeCell ref="JVD1:JVH1"/>
    <mergeCell ref="JVI1:JVM1"/>
    <mergeCell ref="JVN1:JVR1"/>
    <mergeCell ref="JVS1:JVW1"/>
    <mergeCell ref="JTZ1:JUD1"/>
    <mergeCell ref="JUE1:JUI1"/>
    <mergeCell ref="JUJ1:JUN1"/>
    <mergeCell ref="JUO1:JUS1"/>
    <mergeCell ref="JUT1:JUX1"/>
    <mergeCell ref="JTA1:JTE1"/>
    <mergeCell ref="JTF1:JTJ1"/>
    <mergeCell ref="JTK1:JTO1"/>
    <mergeCell ref="JTP1:JTT1"/>
    <mergeCell ref="JTU1:JTY1"/>
    <mergeCell ref="JSB1:JSF1"/>
    <mergeCell ref="JSG1:JSK1"/>
    <mergeCell ref="JSL1:JSP1"/>
    <mergeCell ref="JSQ1:JSU1"/>
    <mergeCell ref="JSV1:JSZ1"/>
    <mergeCell ref="JRC1:JRG1"/>
    <mergeCell ref="JRH1:JRL1"/>
    <mergeCell ref="JRM1:JRQ1"/>
    <mergeCell ref="JRR1:JRV1"/>
    <mergeCell ref="JRW1:JSA1"/>
    <mergeCell ref="JQD1:JQH1"/>
    <mergeCell ref="JQI1:JQM1"/>
    <mergeCell ref="JQN1:JQR1"/>
    <mergeCell ref="JQS1:JQW1"/>
    <mergeCell ref="JQX1:JRB1"/>
    <mergeCell ref="JPE1:JPI1"/>
    <mergeCell ref="JPJ1:JPN1"/>
    <mergeCell ref="JPO1:JPS1"/>
    <mergeCell ref="JPT1:JPX1"/>
    <mergeCell ref="JPY1:JQC1"/>
    <mergeCell ref="JOF1:JOJ1"/>
    <mergeCell ref="JOK1:JOO1"/>
    <mergeCell ref="JOP1:JOT1"/>
    <mergeCell ref="JOU1:JOY1"/>
    <mergeCell ref="JOZ1:JPD1"/>
    <mergeCell ref="JNG1:JNK1"/>
    <mergeCell ref="JNL1:JNP1"/>
    <mergeCell ref="JNQ1:JNU1"/>
    <mergeCell ref="JNV1:JNZ1"/>
    <mergeCell ref="JOA1:JOE1"/>
    <mergeCell ref="JMH1:JML1"/>
    <mergeCell ref="JMM1:JMQ1"/>
    <mergeCell ref="JMR1:JMV1"/>
    <mergeCell ref="JMW1:JNA1"/>
    <mergeCell ref="JNB1:JNF1"/>
    <mergeCell ref="JLI1:JLM1"/>
    <mergeCell ref="JLN1:JLR1"/>
    <mergeCell ref="JLS1:JLW1"/>
    <mergeCell ref="JLX1:JMB1"/>
    <mergeCell ref="JMC1:JMG1"/>
    <mergeCell ref="JKJ1:JKN1"/>
    <mergeCell ref="JKO1:JKS1"/>
    <mergeCell ref="JKT1:JKX1"/>
    <mergeCell ref="JKY1:JLC1"/>
    <mergeCell ref="JLD1:JLH1"/>
    <mergeCell ref="JJK1:JJO1"/>
    <mergeCell ref="JJP1:JJT1"/>
    <mergeCell ref="JJU1:JJY1"/>
    <mergeCell ref="JJZ1:JKD1"/>
    <mergeCell ref="JKE1:JKI1"/>
    <mergeCell ref="JIL1:JIP1"/>
    <mergeCell ref="JIQ1:JIU1"/>
    <mergeCell ref="JIV1:JIZ1"/>
    <mergeCell ref="JJA1:JJE1"/>
    <mergeCell ref="JJF1:JJJ1"/>
    <mergeCell ref="JHM1:JHQ1"/>
    <mergeCell ref="JHR1:JHV1"/>
    <mergeCell ref="JHW1:JIA1"/>
    <mergeCell ref="JIB1:JIF1"/>
    <mergeCell ref="JIG1:JIK1"/>
    <mergeCell ref="JGN1:JGR1"/>
    <mergeCell ref="JGS1:JGW1"/>
    <mergeCell ref="JGX1:JHB1"/>
    <mergeCell ref="JHC1:JHG1"/>
    <mergeCell ref="JHH1:JHL1"/>
    <mergeCell ref="JFO1:JFS1"/>
    <mergeCell ref="JFT1:JFX1"/>
    <mergeCell ref="JFY1:JGC1"/>
    <mergeCell ref="JGD1:JGH1"/>
    <mergeCell ref="JGI1:JGM1"/>
    <mergeCell ref="JEP1:JET1"/>
    <mergeCell ref="JEU1:JEY1"/>
    <mergeCell ref="JEZ1:JFD1"/>
    <mergeCell ref="JFE1:JFI1"/>
    <mergeCell ref="JFJ1:JFN1"/>
    <mergeCell ref="JDQ1:JDU1"/>
    <mergeCell ref="JDV1:JDZ1"/>
    <mergeCell ref="JEA1:JEE1"/>
    <mergeCell ref="JEF1:JEJ1"/>
    <mergeCell ref="JEK1:JEO1"/>
    <mergeCell ref="JCR1:JCV1"/>
    <mergeCell ref="JCW1:JDA1"/>
    <mergeCell ref="JDB1:JDF1"/>
    <mergeCell ref="JDG1:JDK1"/>
    <mergeCell ref="JDL1:JDP1"/>
    <mergeCell ref="JBS1:JBW1"/>
    <mergeCell ref="JBX1:JCB1"/>
    <mergeCell ref="JCC1:JCG1"/>
    <mergeCell ref="JCH1:JCL1"/>
    <mergeCell ref="JCM1:JCQ1"/>
    <mergeCell ref="JAT1:JAX1"/>
    <mergeCell ref="JAY1:JBC1"/>
    <mergeCell ref="JBD1:JBH1"/>
    <mergeCell ref="JBI1:JBM1"/>
    <mergeCell ref="JBN1:JBR1"/>
    <mergeCell ref="IZU1:IZY1"/>
    <mergeCell ref="IZZ1:JAD1"/>
    <mergeCell ref="JAE1:JAI1"/>
    <mergeCell ref="JAJ1:JAN1"/>
    <mergeCell ref="JAO1:JAS1"/>
    <mergeCell ref="IYV1:IYZ1"/>
    <mergeCell ref="IZA1:IZE1"/>
    <mergeCell ref="IZF1:IZJ1"/>
    <mergeCell ref="IZK1:IZO1"/>
    <mergeCell ref="IZP1:IZT1"/>
    <mergeCell ref="IXW1:IYA1"/>
    <mergeCell ref="IYB1:IYF1"/>
    <mergeCell ref="IYG1:IYK1"/>
    <mergeCell ref="IYL1:IYP1"/>
    <mergeCell ref="IYQ1:IYU1"/>
    <mergeCell ref="IWX1:IXB1"/>
    <mergeCell ref="IXC1:IXG1"/>
    <mergeCell ref="IXH1:IXL1"/>
    <mergeCell ref="IXM1:IXQ1"/>
    <mergeCell ref="IXR1:IXV1"/>
    <mergeCell ref="IVY1:IWC1"/>
    <mergeCell ref="IWD1:IWH1"/>
    <mergeCell ref="IWI1:IWM1"/>
    <mergeCell ref="IWN1:IWR1"/>
    <mergeCell ref="IWS1:IWW1"/>
    <mergeCell ref="IUZ1:IVD1"/>
    <mergeCell ref="IVE1:IVI1"/>
    <mergeCell ref="IVJ1:IVN1"/>
    <mergeCell ref="IVO1:IVS1"/>
    <mergeCell ref="IVT1:IVX1"/>
    <mergeCell ref="IUA1:IUE1"/>
    <mergeCell ref="IUF1:IUJ1"/>
    <mergeCell ref="IUK1:IUO1"/>
    <mergeCell ref="IUP1:IUT1"/>
    <mergeCell ref="IUU1:IUY1"/>
    <mergeCell ref="ITB1:ITF1"/>
    <mergeCell ref="ITG1:ITK1"/>
    <mergeCell ref="ITL1:ITP1"/>
    <mergeCell ref="ITQ1:ITU1"/>
    <mergeCell ref="ITV1:ITZ1"/>
    <mergeCell ref="ISC1:ISG1"/>
    <mergeCell ref="ISH1:ISL1"/>
    <mergeCell ref="ISM1:ISQ1"/>
    <mergeCell ref="ISR1:ISV1"/>
    <mergeCell ref="ISW1:ITA1"/>
    <mergeCell ref="IRD1:IRH1"/>
    <mergeCell ref="IRI1:IRM1"/>
    <mergeCell ref="IRN1:IRR1"/>
    <mergeCell ref="IRS1:IRW1"/>
    <mergeCell ref="IRX1:ISB1"/>
    <mergeCell ref="IQE1:IQI1"/>
    <mergeCell ref="IQJ1:IQN1"/>
    <mergeCell ref="IQO1:IQS1"/>
    <mergeCell ref="IQT1:IQX1"/>
    <mergeCell ref="IQY1:IRC1"/>
    <mergeCell ref="IPF1:IPJ1"/>
    <mergeCell ref="IPK1:IPO1"/>
    <mergeCell ref="IPP1:IPT1"/>
    <mergeCell ref="IPU1:IPY1"/>
    <mergeCell ref="IPZ1:IQD1"/>
    <mergeCell ref="IOG1:IOK1"/>
    <mergeCell ref="IOL1:IOP1"/>
    <mergeCell ref="IOQ1:IOU1"/>
    <mergeCell ref="IOV1:IOZ1"/>
    <mergeCell ref="IPA1:IPE1"/>
    <mergeCell ref="INH1:INL1"/>
    <mergeCell ref="INM1:INQ1"/>
    <mergeCell ref="INR1:INV1"/>
    <mergeCell ref="INW1:IOA1"/>
    <mergeCell ref="IOB1:IOF1"/>
    <mergeCell ref="IMI1:IMM1"/>
    <mergeCell ref="IMN1:IMR1"/>
    <mergeCell ref="IMS1:IMW1"/>
    <mergeCell ref="IMX1:INB1"/>
    <mergeCell ref="INC1:ING1"/>
    <mergeCell ref="ILJ1:ILN1"/>
    <mergeCell ref="ILO1:ILS1"/>
    <mergeCell ref="ILT1:ILX1"/>
    <mergeCell ref="ILY1:IMC1"/>
    <mergeCell ref="IMD1:IMH1"/>
    <mergeCell ref="IKK1:IKO1"/>
    <mergeCell ref="IKP1:IKT1"/>
    <mergeCell ref="IKU1:IKY1"/>
    <mergeCell ref="IKZ1:ILD1"/>
    <mergeCell ref="ILE1:ILI1"/>
    <mergeCell ref="IJL1:IJP1"/>
    <mergeCell ref="IJQ1:IJU1"/>
    <mergeCell ref="IJV1:IJZ1"/>
    <mergeCell ref="IKA1:IKE1"/>
    <mergeCell ref="IKF1:IKJ1"/>
    <mergeCell ref="IIM1:IIQ1"/>
    <mergeCell ref="IIR1:IIV1"/>
    <mergeCell ref="IIW1:IJA1"/>
    <mergeCell ref="IJB1:IJF1"/>
    <mergeCell ref="IJG1:IJK1"/>
    <mergeCell ref="IHN1:IHR1"/>
    <mergeCell ref="IHS1:IHW1"/>
    <mergeCell ref="IHX1:IIB1"/>
    <mergeCell ref="IIC1:IIG1"/>
    <mergeCell ref="IIH1:IIL1"/>
    <mergeCell ref="IGO1:IGS1"/>
    <mergeCell ref="IGT1:IGX1"/>
    <mergeCell ref="IGY1:IHC1"/>
    <mergeCell ref="IHD1:IHH1"/>
    <mergeCell ref="IHI1:IHM1"/>
    <mergeCell ref="IFP1:IFT1"/>
    <mergeCell ref="IFU1:IFY1"/>
    <mergeCell ref="IFZ1:IGD1"/>
    <mergeCell ref="IGE1:IGI1"/>
    <mergeCell ref="IGJ1:IGN1"/>
    <mergeCell ref="IEQ1:IEU1"/>
    <mergeCell ref="IEV1:IEZ1"/>
    <mergeCell ref="IFA1:IFE1"/>
    <mergeCell ref="IFF1:IFJ1"/>
    <mergeCell ref="IFK1:IFO1"/>
    <mergeCell ref="IDR1:IDV1"/>
    <mergeCell ref="IDW1:IEA1"/>
    <mergeCell ref="IEB1:IEF1"/>
    <mergeCell ref="IEG1:IEK1"/>
    <mergeCell ref="IEL1:IEP1"/>
    <mergeCell ref="ICS1:ICW1"/>
    <mergeCell ref="ICX1:IDB1"/>
    <mergeCell ref="IDC1:IDG1"/>
    <mergeCell ref="IDH1:IDL1"/>
    <mergeCell ref="IDM1:IDQ1"/>
    <mergeCell ref="IBT1:IBX1"/>
    <mergeCell ref="IBY1:ICC1"/>
    <mergeCell ref="ICD1:ICH1"/>
    <mergeCell ref="ICI1:ICM1"/>
    <mergeCell ref="ICN1:ICR1"/>
    <mergeCell ref="IAU1:IAY1"/>
    <mergeCell ref="IAZ1:IBD1"/>
    <mergeCell ref="IBE1:IBI1"/>
    <mergeCell ref="IBJ1:IBN1"/>
    <mergeCell ref="IBO1:IBS1"/>
    <mergeCell ref="HZV1:HZZ1"/>
    <mergeCell ref="IAA1:IAE1"/>
    <mergeCell ref="IAF1:IAJ1"/>
    <mergeCell ref="IAK1:IAO1"/>
    <mergeCell ref="IAP1:IAT1"/>
    <mergeCell ref="HYW1:HZA1"/>
    <mergeCell ref="HZB1:HZF1"/>
    <mergeCell ref="HZG1:HZK1"/>
    <mergeCell ref="HZL1:HZP1"/>
    <mergeCell ref="HZQ1:HZU1"/>
    <mergeCell ref="HXX1:HYB1"/>
    <mergeCell ref="HYC1:HYG1"/>
    <mergeCell ref="HYH1:HYL1"/>
    <mergeCell ref="HYM1:HYQ1"/>
    <mergeCell ref="HYR1:HYV1"/>
    <mergeCell ref="HWY1:HXC1"/>
    <mergeCell ref="HXD1:HXH1"/>
    <mergeCell ref="HXI1:HXM1"/>
    <mergeCell ref="HXN1:HXR1"/>
    <mergeCell ref="HXS1:HXW1"/>
    <mergeCell ref="HVZ1:HWD1"/>
    <mergeCell ref="HWE1:HWI1"/>
    <mergeCell ref="HWJ1:HWN1"/>
    <mergeCell ref="HWO1:HWS1"/>
    <mergeCell ref="HWT1:HWX1"/>
    <mergeCell ref="HVA1:HVE1"/>
    <mergeCell ref="HVF1:HVJ1"/>
    <mergeCell ref="HVK1:HVO1"/>
    <mergeCell ref="HVP1:HVT1"/>
    <mergeCell ref="HVU1:HVY1"/>
    <mergeCell ref="HUB1:HUF1"/>
    <mergeCell ref="HUG1:HUK1"/>
    <mergeCell ref="HUL1:HUP1"/>
    <mergeCell ref="HUQ1:HUU1"/>
    <mergeCell ref="HUV1:HUZ1"/>
    <mergeCell ref="HTC1:HTG1"/>
    <mergeCell ref="HTH1:HTL1"/>
    <mergeCell ref="HTM1:HTQ1"/>
    <mergeCell ref="HTR1:HTV1"/>
    <mergeCell ref="HTW1:HUA1"/>
    <mergeCell ref="HSD1:HSH1"/>
    <mergeCell ref="HSI1:HSM1"/>
    <mergeCell ref="HSN1:HSR1"/>
    <mergeCell ref="HSS1:HSW1"/>
    <mergeCell ref="HSX1:HTB1"/>
    <mergeCell ref="HRE1:HRI1"/>
    <mergeCell ref="HRJ1:HRN1"/>
    <mergeCell ref="HRO1:HRS1"/>
    <mergeCell ref="HRT1:HRX1"/>
    <mergeCell ref="HRY1:HSC1"/>
    <mergeCell ref="HQF1:HQJ1"/>
    <mergeCell ref="HQK1:HQO1"/>
    <mergeCell ref="HQP1:HQT1"/>
    <mergeCell ref="HQU1:HQY1"/>
    <mergeCell ref="HQZ1:HRD1"/>
    <mergeCell ref="HPG1:HPK1"/>
    <mergeCell ref="HPL1:HPP1"/>
    <mergeCell ref="HPQ1:HPU1"/>
    <mergeCell ref="HPV1:HPZ1"/>
    <mergeCell ref="HQA1:HQE1"/>
    <mergeCell ref="HOH1:HOL1"/>
    <mergeCell ref="HOM1:HOQ1"/>
    <mergeCell ref="HOR1:HOV1"/>
    <mergeCell ref="HOW1:HPA1"/>
    <mergeCell ref="HPB1:HPF1"/>
    <mergeCell ref="HNI1:HNM1"/>
    <mergeCell ref="HNN1:HNR1"/>
    <mergeCell ref="HNS1:HNW1"/>
    <mergeCell ref="HNX1:HOB1"/>
    <mergeCell ref="HOC1:HOG1"/>
    <mergeCell ref="HMJ1:HMN1"/>
    <mergeCell ref="HMO1:HMS1"/>
    <mergeCell ref="HMT1:HMX1"/>
    <mergeCell ref="HMY1:HNC1"/>
    <mergeCell ref="HND1:HNH1"/>
    <mergeCell ref="HLK1:HLO1"/>
    <mergeCell ref="HLP1:HLT1"/>
    <mergeCell ref="HLU1:HLY1"/>
    <mergeCell ref="HLZ1:HMD1"/>
    <mergeCell ref="HME1:HMI1"/>
    <mergeCell ref="HKL1:HKP1"/>
    <mergeCell ref="HKQ1:HKU1"/>
    <mergeCell ref="HKV1:HKZ1"/>
    <mergeCell ref="HLA1:HLE1"/>
    <mergeCell ref="HLF1:HLJ1"/>
    <mergeCell ref="HJM1:HJQ1"/>
    <mergeCell ref="HJR1:HJV1"/>
    <mergeCell ref="HJW1:HKA1"/>
    <mergeCell ref="HKB1:HKF1"/>
    <mergeCell ref="HKG1:HKK1"/>
    <mergeCell ref="HIN1:HIR1"/>
    <mergeCell ref="HIS1:HIW1"/>
    <mergeCell ref="HIX1:HJB1"/>
    <mergeCell ref="HJC1:HJG1"/>
    <mergeCell ref="HJH1:HJL1"/>
    <mergeCell ref="HHO1:HHS1"/>
    <mergeCell ref="HHT1:HHX1"/>
    <mergeCell ref="HHY1:HIC1"/>
    <mergeCell ref="HID1:HIH1"/>
    <mergeCell ref="HII1:HIM1"/>
    <mergeCell ref="HGP1:HGT1"/>
    <mergeCell ref="HGU1:HGY1"/>
    <mergeCell ref="HGZ1:HHD1"/>
    <mergeCell ref="HHE1:HHI1"/>
    <mergeCell ref="HHJ1:HHN1"/>
    <mergeCell ref="HFQ1:HFU1"/>
    <mergeCell ref="HFV1:HFZ1"/>
    <mergeCell ref="HGA1:HGE1"/>
    <mergeCell ref="HGF1:HGJ1"/>
    <mergeCell ref="HGK1:HGO1"/>
    <mergeCell ref="HER1:HEV1"/>
    <mergeCell ref="HEW1:HFA1"/>
    <mergeCell ref="HFB1:HFF1"/>
    <mergeCell ref="HFG1:HFK1"/>
    <mergeCell ref="HFL1:HFP1"/>
    <mergeCell ref="HDS1:HDW1"/>
    <mergeCell ref="HDX1:HEB1"/>
    <mergeCell ref="HEC1:HEG1"/>
    <mergeCell ref="HEH1:HEL1"/>
    <mergeCell ref="HEM1:HEQ1"/>
    <mergeCell ref="HCT1:HCX1"/>
    <mergeCell ref="HCY1:HDC1"/>
    <mergeCell ref="HDD1:HDH1"/>
    <mergeCell ref="HDI1:HDM1"/>
    <mergeCell ref="HDN1:HDR1"/>
    <mergeCell ref="HBU1:HBY1"/>
    <mergeCell ref="HBZ1:HCD1"/>
    <mergeCell ref="HCE1:HCI1"/>
    <mergeCell ref="HCJ1:HCN1"/>
    <mergeCell ref="HCO1:HCS1"/>
    <mergeCell ref="HAV1:HAZ1"/>
    <mergeCell ref="HBA1:HBE1"/>
    <mergeCell ref="HBF1:HBJ1"/>
    <mergeCell ref="HBK1:HBO1"/>
    <mergeCell ref="HBP1:HBT1"/>
    <mergeCell ref="GZW1:HAA1"/>
    <mergeCell ref="HAB1:HAF1"/>
    <mergeCell ref="HAG1:HAK1"/>
    <mergeCell ref="HAL1:HAP1"/>
    <mergeCell ref="HAQ1:HAU1"/>
    <mergeCell ref="GYX1:GZB1"/>
    <mergeCell ref="GZC1:GZG1"/>
    <mergeCell ref="GZH1:GZL1"/>
    <mergeCell ref="GZM1:GZQ1"/>
    <mergeCell ref="GZR1:GZV1"/>
    <mergeCell ref="GXY1:GYC1"/>
    <mergeCell ref="GYD1:GYH1"/>
    <mergeCell ref="GYI1:GYM1"/>
    <mergeCell ref="GYN1:GYR1"/>
    <mergeCell ref="GYS1:GYW1"/>
    <mergeCell ref="GWZ1:GXD1"/>
    <mergeCell ref="GXE1:GXI1"/>
    <mergeCell ref="GXJ1:GXN1"/>
    <mergeCell ref="GXO1:GXS1"/>
    <mergeCell ref="GXT1:GXX1"/>
    <mergeCell ref="GWA1:GWE1"/>
    <mergeCell ref="GWF1:GWJ1"/>
    <mergeCell ref="GWK1:GWO1"/>
    <mergeCell ref="GWP1:GWT1"/>
    <mergeCell ref="GWU1:GWY1"/>
    <mergeCell ref="GVB1:GVF1"/>
    <mergeCell ref="GVG1:GVK1"/>
    <mergeCell ref="GVL1:GVP1"/>
    <mergeCell ref="GVQ1:GVU1"/>
    <mergeCell ref="GVV1:GVZ1"/>
    <mergeCell ref="GUC1:GUG1"/>
    <mergeCell ref="GUH1:GUL1"/>
    <mergeCell ref="GUM1:GUQ1"/>
    <mergeCell ref="GUR1:GUV1"/>
    <mergeCell ref="GUW1:GVA1"/>
    <mergeCell ref="GTD1:GTH1"/>
    <mergeCell ref="GTI1:GTM1"/>
    <mergeCell ref="GTN1:GTR1"/>
    <mergeCell ref="GTS1:GTW1"/>
    <mergeCell ref="GTX1:GUB1"/>
    <mergeCell ref="GSE1:GSI1"/>
    <mergeCell ref="GSJ1:GSN1"/>
    <mergeCell ref="GSO1:GSS1"/>
    <mergeCell ref="GST1:GSX1"/>
    <mergeCell ref="GSY1:GTC1"/>
    <mergeCell ref="GRF1:GRJ1"/>
    <mergeCell ref="GRK1:GRO1"/>
    <mergeCell ref="GRP1:GRT1"/>
    <mergeCell ref="GRU1:GRY1"/>
    <mergeCell ref="GRZ1:GSD1"/>
    <mergeCell ref="GQG1:GQK1"/>
    <mergeCell ref="GQL1:GQP1"/>
    <mergeCell ref="GQQ1:GQU1"/>
    <mergeCell ref="GQV1:GQZ1"/>
    <mergeCell ref="GRA1:GRE1"/>
    <mergeCell ref="GPH1:GPL1"/>
    <mergeCell ref="GPM1:GPQ1"/>
    <mergeCell ref="GPR1:GPV1"/>
    <mergeCell ref="GPW1:GQA1"/>
    <mergeCell ref="GQB1:GQF1"/>
    <mergeCell ref="GOI1:GOM1"/>
    <mergeCell ref="GON1:GOR1"/>
    <mergeCell ref="GOS1:GOW1"/>
    <mergeCell ref="GOX1:GPB1"/>
    <mergeCell ref="GPC1:GPG1"/>
    <mergeCell ref="GNJ1:GNN1"/>
    <mergeCell ref="GNO1:GNS1"/>
    <mergeCell ref="GNT1:GNX1"/>
    <mergeCell ref="GNY1:GOC1"/>
    <mergeCell ref="GOD1:GOH1"/>
    <mergeCell ref="GMK1:GMO1"/>
    <mergeCell ref="GMP1:GMT1"/>
    <mergeCell ref="GMU1:GMY1"/>
    <mergeCell ref="GMZ1:GND1"/>
    <mergeCell ref="GNE1:GNI1"/>
    <mergeCell ref="GLL1:GLP1"/>
    <mergeCell ref="GLQ1:GLU1"/>
    <mergeCell ref="GLV1:GLZ1"/>
    <mergeCell ref="GMA1:GME1"/>
    <mergeCell ref="GMF1:GMJ1"/>
    <mergeCell ref="GKM1:GKQ1"/>
    <mergeCell ref="GKR1:GKV1"/>
    <mergeCell ref="GKW1:GLA1"/>
    <mergeCell ref="GLB1:GLF1"/>
    <mergeCell ref="GLG1:GLK1"/>
    <mergeCell ref="GJN1:GJR1"/>
    <mergeCell ref="GJS1:GJW1"/>
    <mergeCell ref="GJX1:GKB1"/>
    <mergeCell ref="GKC1:GKG1"/>
    <mergeCell ref="GKH1:GKL1"/>
    <mergeCell ref="GIO1:GIS1"/>
    <mergeCell ref="GIT1:GIX1"/>
    <mergeCell ref="GIY1:GJC1"/>
    <mergeCell ref="GJD1:GJH1"/>
    <mergeCell ref="GJI1:GJM1"/>
    <mergeCell ref="GHP1:GHT1"/>
    <mergeCell ref="GHU1:GHY1"/>
    <mergeCell ref="GHZ1:GID1"/>
    <mergeCell ref="GIE1:GII1"/>
    <mergeCell ref="GIJ1:GIN1"/>
    <mergeCell ref="GGQ1:GGU1"/>
    <mergeCell ref="GGV1:GGZ1"/>
    <mergeCell ref="GHA1:GHE1"/>
    <mergeCell ref="GHF1:GHJ1"/>
    <mergeCell ref="GHK1:GHO1"/>
    <mergeCell ref="GFR1:GFV1"/>
    <mergeCell ref="GFW1:GGA1"/>
    <mergeCell ref="GGB1:GGF1"/>
    <mergeCell ref="GGG1:GGK1"/>
    <mergeCell ref="GGL1:GGP1"/>
    <mergeCell ref="GES1:GEW1"/>
    <mergeCell ref="GEX1:GFB1"/>
    <mergeCell ref="GFC1:GFG1"/>
    <mergeCell ref="GFH1:GFL1"/>
    <mergeCell ref="GFM1:GFQ1"/>
    <mergeCell ref="GDT1:GDX1"/>
    <mergeCell ref="GDY1:GEC1"/>
    <mergeCell ref="GED1:GEH1"/>
    <mergeCell ref="GEI1:GEM1"/>
    <mergeCell ref="GEN1:GER1"/>
    <mergeCell ref="GCU1:GCY1"/>
    <mergeCell ref="GCZ1:GDD1"/>
    <mergeCell ref="GDE1:GDI1"/>
    <mergeCell ref="GDJ1:GDN1"/>
    <mergeCell ref="GDO1:GDS1"/>
    <mergeCell ref="GBV1:GBZ1"/>
    <mergeCell ref="GCA1:GCE1"/>
    <mergeCell ref="GCF1:GCJ1"/>
    <mergeCell ref="GCK1:GCO1"/>
    <mergeCell ref="GCP1:GCT1"/>
    <mergeCell ref="GAW1:GBA1"/>
    <mergeCell ref="GBB1:GBF1"/>
    <mergeCell ref="GBG1:GBK1"/>
    <mergeCell ref="GBL1:GBP1"/>
    <mergeCell ref="GBQ1:GBU1"/>
    <mergeCell ref="FZX1:GAB1"/>
    <mergeCell ref="GAC1:GAG1"/>
    <mergeCell ref="GAH1:GAL1"/>
    <mergeCell ref="GAM1:GAQ1"/>
    <mergeCell ref="GAR1:GAV1"/>
    <mergeCell ref="FYY1:FZC1"/>
    <mergeCell ref="FZD1:FZH1"/>
    <mergeCell ref="FZI1:FZM1"/>
    <mergeCell ref="FZN1:FZR1"/>
    <mergeCell ref="FZS1:FZW1"/>
    <mergeCell ref="FXZ1:FYD1"/>
    <mergeCell ref="FYE1:FYI1"/>
    <mergeCell ref="FYJ1:FYN1"/>
    <mergeCell ref="FYO1:FYS1"/>
    <mergeCell ref="FYT1:FYX1"/>
    <mergeCell ref="FXA1:FXE1"/>
    <mergeCell ref="FXF1:FXJ1"/>
    <mergeCell ref="FXK1:FXO1"/>
    <mergeCell ref="FXP1:FXT1"/>
    <mergeCell ref="FXU1:FXY1"/>
    <mergeCell ref="FWB1:FWF1"/>
    <mergeCell ref="FWG1:FWK1"/>
    <mergeCell ref="FWL1:FWP1"/>
    <mergeCell ref="FWQ1:FWU1"/>
    <mergeCell ref="FWV1:FWZ1"/>
    <mergeCell ref="FVC1:FVG1"/>
    <mergeCell ref="FVH1:FVL1"/>
    <mergeCell ref="FVM1:FVQ1"/>
    <mergeCell ref="FVR1:FVV1"/>
    <mergeCell ref="FVW1:FWA1"/>
    <mergeCell ref="FUD1:FUH1"/>
    <mergeCell ref="FUI1:FUM1"/>
    <mergeCell ref="FUN1:FUR1"/>
    <mergeCell ref="FUS1:FUW1"/>
    <mergeCell ref="FUX1:FVB1"/>
    <mergeCell ref="FTE1:FTI1"/>
    <mergeCell ref="FTJ1:FTN1"/>
    <mergeCell ref="FTO1:FTS1"/>
    <mergeCell ref="FTT1:FTX1"/>
    <mergeCell ref="FTY1:FUC1"/>
    <mergeCell ref="FSF1:FSJ1"/>
    <mergeCell ref="FSK1:FSO1"/>
    <mergeCell ref="FSP1:FST1"/>
    <mergeCell ref="FSU1:FSY1"/>
    <mergeCell ref="FSZ1:FTD1"/>
    <mergeCell ref="FRG1:FRK1"/>
    <mergeCell ref="FRL1:FRP1"/>
    <mergeCell ref="FRQ1:FRU1"/>
    <mergeCell ref="FRV1:FRZ1"/>
    <mergeCell ref="FSA1:FSE1"/>
    <mergeCell ref="FQH1:FQL1"/>
    <mergeCell ref="FQM1:FQQ1"/>
    <mergeCell ref="FQR1:FQV1"/>
    <mergeCell ref="FQW1:FRA1"/>
    <mergeCell ref="FRB1:FRF1"/>
    <mergeCell ref="FPI1:FPM1"/>
    <mergeCell ref="FPN1:FPR1"/>
    <mergeCell ref="FPS1:FPW1"/>
    <mergeCell ref="FPX1:FQB1"/>
    <mergeCell ref="FQC1:FQG1"/>
    <mergeCell ref="FOJ1:FON1"/>
    <mergeCell ref="FOO1:FOS1"/>
    <mergeCell ref="FOT1:FOX1"/>
    <mergeCell ref="FOY1:FPC1"/>
    <mergeCell ref="FPD1:FPH1"/>
    <mergeCell ref="FNK1:FNO1"/>
    <mergeCell ref="FNP1:FNT1"/>
    <mergeCell ref="FNU1:FNY1"/>
    <mergeCell ref="FNZ1:FOD1"/>
    <mergeCell ref="FOE1:FOI1"/>
    <mergeCell ref="FML1:FMP1"/>
    <mergeCell ref="FMQ1:FMU1"/>
    <mergeCell ref="FMV1:FMZ1"/>
    <mergeCell ref="FNA1:FNE1"/>
    <mergeCell ref="FNF1:FNJ1"/>
    <mergeCell ref="FLM1:FLQ1"/>
    <mergeCell ref="FLR1:FLV1"/>
    <mergeCell ref="FLW1:FMA1"/>
    <mergeCell ref="FMB1:FMF1"/>
    <mergeCell ref="FMG1:FMK1"/>
    <mergeCell ref="FKN1:FKR1"/>
    <mergeCell ref="FKS1:FKW1"/>
    <mergeCell ref="FKX1:FLB1"/>
    <mergeCell ref="FLC1:FLG1"/>
    <mergeCell ref="FLH1:FLL1"/>
    <mergeCell ref="FJO1:FJS1"/>
    <mergeCell ref="FJT1:FJX1"/>
    <mergeCell ref="FJY1:FKC1"/>
    <mergeCell ref="FKD1:FKH1"/>
    <mergeCell ref="FKI1:FKM1"/>
    <mergeCell ref="FIP1:FIT1"/>
    <mergeCell ref="FIU1:FIY1"/>
    <mergeCell ref="FIZ1:FJD1"/>
    <mergeCell ref="FJE1:FJI1"/>
    <mergeCell ref="FJJ1:FJN1"/>
    <mergeCell ref="FHQ1:FHU1"/>
    <mergeCell ref="FHV1:FHZ1"/>
    <mergeCell ref="FIA1:FIE1"/>
    <mergeCell ref="FIF1:FIJ1"/>
    <mergeCell ref="FIK1:FIO1"/>
    <mergeCell ref="FGR1:FGV1"/>
    <mergeCell ref="FGW1:FHA1"/>
    <mergeCell ref="FHB1:FHF1"/>
    <mergeCell ref="FHG1:FHK1"/>
    <mergeCell ref="FHL1:FHP1"/>
    <mergeCell ref="FFS1:FFW1"/>
    <mergeCell ref="FFX1:FGB1"/>
    <mergeCell ref="FGC1:FGG1"/>
    <mergeCell ref="FGH1:FGL1"/>
    <mergeCell ref="FGM1:FGQ1"/>
    <mergeCell ref="FET1:FEX1"/>
    <mergeCell ref="FEY1:FFC1"/>
    <mergeCell ref="FFD1:FFH1"/>
    <mergeCell ref="FFI1:FFM1"/>
    <mergeCell ref="FFN1:FFR1"/>
    <mergeCell ref="FDU1:FDY1"/>
    <mergeCell ref="FDZ1:FED1"/>
    <mergeCell ref="FEE1:FEI1"/>
    <mergeCell ref="FEJ1:FEN1"/>
    <mergeCell ref="FEO1:FES1"/>
    <mergeCell ref="FCV1:FCZ1"/>
    <mergeCell ref="FDA1:FDE1"/>
    <mergeCell ref="FDF1:FDJ1"/>
    <mergeCell ref="FDK1:FDO1"/>
    <mergeCell ref="FDP1:FDT1"/>
    <mergeCell ref="FBW1:FCA1"/>
    <mergeCell ref="FCB1:FCF1"/>
    <mergeCell ref="FCG1:FCK1"/>
    <mergeCell ref="FCL1:FCP1"/>
    <mergeCell ref="FCQ1:FCU1"/>
    <mergeCell ref="FAX1:FBB1"/>
    <mergeCell ref="FBC1:FBG1"/>
    <mergeCell ref="FBH1:FBL1"/>
    <mergeCell ref="FBM1:FBQ1"/>
    <mergeCell ref="FBR1:FBV1"/>
    <mergeCell ref="EZY1:FAC1"/>
    <mergeCell ref="FAD1:FAH1"/>
    <mergeCell ref="FAI1:FAM1"/>
    <mergeCell ref="FAN1:FAR1"/>
    <mergeCell ref="FAS1:FAW1"/>
    <mergeCell ref="EYZ1:EZD1"/>
    <mergeCell ref="EZE1:EZI1"/>
    <mergeCell ref="EZJ1:EZN1"/>
    <mergeCell ref="EZO1:EZS1"/>
    <mergeCell ref="EZT1:EZX1"/>
    <mergeCell ref="EYA1:EYE1"/>
    <mergeCell ref="EYF1:EYJ1"/>
    <mergeCell ref="EYK1:EYO1"/>
    <mergeCell ref="EYP1:EYT1"/>
    <mergeCell ref="EYU1:EYY1"/>
    <mergeCell ref="EXB1:EXF1"/>
    <mergeCell ref="EXG1:EXK1"/>
    <mergeCell ref="EXL1:EXP1"/>
    <mergeCell ref="EXQ1:EXU1"/>
    <mergeCell ref="EXV1:EXZ1"/>
    <mergeCell ref="EWC1:EWG1"/>
    <mergeCell ref="EWH1:EWL1"/>
    <mergeCell ref="EWM1:EWQ1"/>
    <mergeCell ref="EWR1:EWV1"/>
    <mergeCell ref="EWW1:EXA1"/>
    <mergeCell ref="EVD1:EVH1"/>
    <mergeCell ref="EVI1:EVM1"/>
    <mergeCell ref="EVN1:EVR1"/>
    <mergeCell ref="EVS1:EVW1"/>
    <mergeCell ref="EVX1:EWB1"/>
    <mergeCell ref="EUE1:EUI1"/>
    <mergeCell ref="EUJ1:EUN1"/>
    <mergeCell ref="EUO1:EUS1"/>
    <mergeCell ref="EUT1:EUX1"/>
    <mergeCell ref="EUY1:EVC1"/>
    <mergeCell ref="ETF1:ETJ1"/>
    <mergeCell ref="ETK1:ETO1"/>
    <mergeCell ref="ETP1:ETT1"/>
    <mergeCell ref="ETU1:ETY1"/>
    <mergeCell ref="ETZ1:EUD1"/>
    <mergeCell ref="ESG1:ESK1"/>
    <mergeCell ref="ESL1:ESP1"/>
    <mergeCell ref="ESQ1:ESU1"/>
    <mergeCell ref="ESV1:ESZ1"/>
    <mergeCell ref="ETA1:ETE1"/>
    <mergeCell ref="ERH1:ERL1"/>
    <mergeCell ref="ERM1:ERQ1"/>
    <mergeCell ref="ERR1:ERV1"/>
    <mergeCell ref="ERW1:ESA1"/>
    <mergeCell ref="ESB1:ESF1"/>
    <mergeCell ref="EQI1:EQM1"/>
    <mergeCell ref="EQN1:EQR1"/>
    <mergeCell ref="EQS1:EQW1"/>
    <mergeCell ref="EQX1:ERB1"/>
    <mergeCell ref="ERC1:ERG1"/>
    <mergeCell ref="EPJ1:EPN1"/>
    <mergeCell ref="EPO1:EPS1"/>
    <mergeCell ref="EPT1:EPX1"/>
    <mergeCell ref="EPY1:EQC1"/>
    <mergeCell ref="EQD1:EQH1"/>
    <mergeCell ref="EOK1:EOO1"/>
    <mergeCell ref="EOP1:EOT1"/>
    <mergeCell ref="EOU1:EOY1"/>
    <mergeCell ref="EOZ1:EPD1"/>
    <mergeCell ref="EPE1:EPI1"/>
    <mergeCell ref="ENL1:ENP1"/>
    <mergeCell ref="ENQ1:ENU1"/>
    <mergeCell ref="ENV1:ENZ1"/>
    <mergeCell ref="EOA1:EOE1"/>
    <mergeCell ref="EOF1:EOJ1"/>
    <mergeCell ref="EMM1:EMQ1"/>
    <mergeCell ref="EMR1:EMV1"/>
    <mergeCell ref="EMW1:ENA1"/>
    <mergeCell ref="ENB1:ENF1"/>
    <mergeCell ref="ENG1:ENK1"/>
    <mergeCell ref="ELN1:ELR1"/>
    <mergeCell ref="ELS1:ELW1"/>
    <mergeCell ref="ELX1:EMB1"/>
    <mergeCell ref="EMC1:EMG1"/>
    <mergeCell ref="EMH1:EML1"/>
    <mergeCell ref="EKO1:EKS1"/>
    <mergeCell ref="EKT1:EKX1"/>
    <mergeCell ref="EKY1:ELC1"/>
    <mergeCell ref="ELD1:ELH1"/>
    <mergeCell ref="ELI1:ELM1"/>
    <mergeCell ref="EJP1:EJT1"/>
    <mergeCell ref="EJU1:EJY1"/>
    <mergeCell ref="EJZ1:EKD1"/>
    <mergeCell ref="EKE1:EKI1"/>
    <mergeCell ref="EKJ1:EKN1"/>
    <mergeCell ref="EIQ1:EIU1"/>
    <mergeCell ref="EIV1:EIZ1"/>
    <mergeCell ref="EJA1:EJE1"/>
    <mergeCell ref="EJF1:EJJ1"/>
    <mergeCell ref="EJK1:EJO1"/>
    <mergeCell ref="EHR1:EHV1"/>
    <mergeCell ref="EHW1:EIA1"/>
    <mergeCell ref="EIB1:EIF1"/>
    <mergeCell ref="EIG1:EIK1"/>
    <mergeCell ref="EIL1:EIP1"/>
    <mergeCell ref="EGS1:EGW1"/>
    <mergeCell ref="EGX1:EHB1"/>
    <mergeCell ref="EHC1:EHG1"/>
    <mergeCell ref="EHH1:EHL1"/>
    <mergeCell ref="EHM1:EHQ1"/>
    <mergeCell ref="EFT1:EFX1"/>
    <mergeCell ref="EFY1:EGC1"/>
    <mergeCell ref="EGD1:EGH1"/>
    <mergeCell ref="EGI1:EGM1"/>
    <mergeCell ref="EGN1:EGR1"/>
    <mergeCell ref="EEU1:EEY1"/>
    <mergeCell ref="EEZ1:EFD1"/>
    <mergeCell ref="EFE1:EFI1"/>
    <mergeCell ref="EFJ1:EFN1"/>
    <mergeCell ref="EFO1:EFS1"/>
    <mergeCell ref="EDV1:EDZ1"/>
    <mergeCell ref="EEA1:EEE1"/>
    <mergeCell ref="EEF1:EEJ1"/>
    <mergeCell ref="EEK1:EEO1"/>
    <mergeCell ref="EEP1:EET1"/>
    <mergeCell ref="ECW1:EDA1"/>
    <mergeCell ref="EDB1:EDF1"/>
    <mergeCell ref="EDG1:EDK1"/>
    <mergeCell ref="EDL1:EDP1"/>
    <mergeCell ref="EDQ1:EDU1"/>
    <mergeCell ref="EBX1:ECB1"/>
    <mergeCell ref="ECC1:ECG1"/>
    <mergeCell ref="ECH1:ECL1"/>
    <mergeCell ref="ECM1:ECQ1"/>
    <mergeCell ref="ECR1:ECV1"/>
    <mergeCell ref="EAY1:EBC1"/>
    <mergeCell ref="EBD1:EBH1"/>
    <mergeCell ref="EBI1:EBM1"/>
    <mergeCell ref="EBN1:EBR1"/>
    <mergeCell ref="EBS1:EBW1"/>
    <mergeCell ref="DZZ1:EAD1"/>
    <mergeCell ref="EAE1:EAI1"/>
    <mergeCell ref="EAJ1:EAN1"/>
    <mergeCell ref="EAO1:EAS1"/>
    <mergeCell ref="EAT1:EAX1"/>
    <mergeCell ref="DZA1:DZE1"/>
    <mergeCell ref="DZF1:DZJ1"/>
    <mergeCell ref="DZK1:DZO1"/>
    <mergeCell ref="DZP1:DZT1"/>
    <mergeCell ref="DZU1:DZY1"/>
    <mergeCell ref="DYB1:DYF1"/>
    <mergeCell ref="DYG1:DYK1"/>
    <mergeCell ref="DYL1:DYP1"/>
    <mergeCell ref="DYQ1:DYU1"/>
    <mergeCell ref="DYV1:DYZ1"/>
    <mergeCell ref="DXC1:DXG1"/>
    <mergeCell ref="DXH1:DXL1"/>
    <mergeCell ref="DXM1:DXQ1"/>
    <mergeCell ref="DXR1:DXV1"/>
    <mergeCell ref="DXW1:DYA1"/>
    <mergeCell ref="DWD1:DWH1"/>
    <mergeCell ref="DWI1:DWM1"/>
    <mergeCell ref="DWN1:DWR1"/>
    <mergeCell ref="DWS1:DWW1"/>
    <mergeCell ref="DWX1:DXB1"/>
    <mergeCell ref="DVE1:DVI1"/>
    <mergeCell ref="DVJ1:DVN1"/>
    <mergeCell ref="DVO1:DVS1"/>
    <mergeCell ref="DVT1:DVX1"/>
    <mergeCell ref="DVY1:DWC1"/>
    <mergeCell ref="DUF1:DUJ1"/>
    <mergeCell ref="DUK1:DUO1"/>
    <mergeCell ref="DUP1:DUT1"/>
    <mergeCell ref="DUU1:DUY1"/>
    <mergeCell ref="DUZ1:DVD1"/>
    <mergeCell ref="DTG1:DTK1"/>
    <mergeCell ref="DTL1:DTP1"/>
    <mergeCell ref="DTQ1:DTU1"/>
    <mergeCell ref="DTV1:DTZ1"/>
    <mergeCell ref="DUA1:DUE1"/>
    <mergeCell ref="DSH1:DSL1"/>
    <mergeCell ref="DSM1:DSQ1"/>
    <mergeCell ref="DSR1:DSV1"/>
    <mergeCell ref="DSW1:DTA1"/>
    <mergeCell ref="DTB1:DTF1"/>
    <mergeCell ref="DRI1:DRM1"/>
    <mergeCell ref="DRN1:DRR1"/>
    <mergeCell ref="DRS1:DRW1"/>
    <mergeCell ref="DRX1:DSB1"/>
    <mergeCell ref="DSC1:DSG1"/>
    <mergeCell ref="DQJ1:DQN1"/>
    <mergeCell ref="DQO1:DQS1"/>
    <mergeCell ref="DQT1:DQX1"/>
    <mergeCell ref="DQY1:DRC1"/>
    <mergeCell ref="DRD1:DRH1"/>
    <mergeCell ref="DPK1:DPO1"/>
    <mergeCell ref="DPP1:DPT1"/>
    <mergeCell ref="DPU1:DPY1"/>
    <mergeCell ref="DPZ1:DQD1"/>
    <mergeCell ref="DQE1:DQI1"/>
    <mergeCell ref="DOL1:DOP1"/>
    <mergeCell ref="DOQ1:DOU1"/>
    <mergeCell ref="DOV1:DOZ1"/>
    <mergeCell ref="DPA1:DPE1"/>
    <mergeCell ref="DPF1:DPJ1"/>
    <mergeCell ref="DNM1:DNQ1"/>
    <mergeCell ref="DNR1:DNV1"/>
    <mergeCell ref="DNW1:DOA1"/>
    <mergeCell ref="DOB1:DOF1"/>
    <mergeCell ref="DOG1:DOK1"/>
    <mergeCell ref="DMN1:DMR1"/>
    <mergeCell ref="DMS1:DMW1"/>
    <mergeCell ref="DMX1:DNB1"/>
    <mergeCell ref="DNC1:DNG1"/>
    <mergeCell ref="DNH1:DNL1"/>
    <mergeCell ref="DLO1:DLS1"/>
    <mergeCell ref="DLT1:DLX1"/>
    <mergeCell ref="DLY1:DMC1"/>
    <mergeCell ref="DMD1:DMH1"/>
    <mergeCell ref="DMI1:DMM1"/>
    <mergeCell ref="DKP1:DKT1"/>
    <mergeCell ref="DKU1:DKY1"/>
    <mergeCell ref="DKZ1:DLD1"/>
    <mergeCell ref="DLE1:DLI1"/>
    <mergeCell ref="DLJ1:DLN1"/>
    <mergeCell ref="DJQ1:DJU1"/>
    <mergeCell ref="DJV1:DJZ1"/>
    <mergeCell ref="DKA1:DKE1"/>
    <mergeCell ref="DKF1:DKJ1"/>
    <mergeCell ref="DKK1:DKO1"/>
    <mergeCell ref="DIR1:DIV1"/>
    <mergeCell ref="DIW1:DJA1"/>
    <mergeCell ref="DJB1:DJF1"/>
    <mergeCell ref="DJG1:DJK1"/>
    <mergeCell ref="DJL1:DJP1"/>
    <mergeCell ref="DHS1:DHW1"/>
    <mergeCell ref="DHX1:DIB1"/>
    <mergeCell ref="DIC1:DIG1"/>
    <mergeCell ref="DIH1:DIL1"/>
    <mergeCell ref="DIM1:DIQ1"/>
    <mergeCell ref="DGT1:DGX1"/>
    <mergeCell ref="DGY1:DHC1"/>
    <mergeCell ref="DHD1:DHH1"/>
    <mergeCell ref="DHI1:DHM1"/>
    <mergeCell ref="DHN1:DHR1"/>
    <mergeCell ref="DFU1:DFY1"/>
    <mergeCell ref="DFZ1:DGD1"/>
    <mergeCell ref="DGE1:DGI1"/>
    <mergeCell ref="DGJ1:DGN1"/>
    <mergeCell ref="DGO1:DGS1"/>
    <mergeCell ref="DEV1:DEZ1"/>
    <mergeCell ref="DFA1:DFE1"/>
    <mergeCell ref="DFF1:DFJ1"/>
    <mergeCell ref="DFK1:DFO1"/>
    <mergeCell ref="DFP1:DFT1"/>
    <mergeCell ref="DDW1:DEA1"/>
    <mergeCell ref="DEB1:DEF1"/>
    <mergeCell ref="DEG1:DEK1"/>
    <mergeCell ref="DEL1:DEP1"/>
    <mergeCell ref="DEQ1:DEU1"/>
    <mergeCell ref="DCX1:DDB1"/>
    <mergeCell ref="DDC1:DDG1"/>
    <mergeCell ref="DDH1:DDL1"/>
    <mergeCell ref="DDM1:DDQ1"/>
    <mergeCell ref="DDR1:DDV1"/>
    <mergeCell ref="DBY1:DCC1"/>
    <mergeCell ref="DCD1:DCH1"/>
    <mergeCell ref="DCI1:DCM1"/>
    <mergeCell ref="DCN1:DCR1"/>
    <mergeCell ref="DCS1:DCW1"/>
    <mergeCell ref="DAZ1:DBD1"/>
    <mergeCell ref="DBE1:DBI1"/>
    <mergeCell ref="DBJ1:DBN1"/>
    <mergeCell ref="DBO1:DBS1"/>
    <mergeCell ref="DBT1:DBX1"/>
    <mergeCell ref="DAA1:DAE1"/>
    <mergeCell ref="DAF1:DAJ1"/>
    <mergeCell ref="DAK1:DAO1"/>
    <mergeCell ref="DAP1:DAT1"/>
    <mergeCell ref="DAU1:DAY1"/>
    <mergeCell ref="CZB1:CZF1"/>
    <mergeCell ref="CZG1:CZK1"/>
    <mergeCell ref="CZL1:CZP1"/>
    <mergeCell ref="CZQ1:CZU1"/>
    <mergeCell ref="CZV1:CZZ1"/>
    <mergeCell ref="CYC1:CYG1"/>
    <mergeCell ref="CYH1:CYL1"/>
    <mergeCell ref="CYM1:CYQ1"/>
    <mergeCell ref="CYR1:CYV1"/>
    <mergeCell ref="CYW1:CZA1"/>
    <mergeCell ref="CXD1:CXH1"/>
    <mergeCell ref="CXI1:CXM1"/>
    <mergeCell ref="CXN1:CXR1"/>
    <mergeCell ref="CXS1:CXW1"/>
    <mergeCell ref="CXX1:CYB1"/>
    <mergeCell ref="CWE1:CWI1"/>
    <mergeCell ref="CWJ1:CWN1"/>
    <mergeCell ref="CWO1:CWS1"/>
    <mergeCell ref="CWT1:CWX1"/>
    <mergeCell ref="CWY1:CXC1"/>
    <mergeCell ref="CVF1:CVJ1"/>
    <mergeCell ref="CVK1:CVO1"/>
    <mergeCell ref="CVP1:CVT1"/>
    <mergeCell ref="CVU1:CVY1"/>
    <mergeCell ref="CVZ1:CWD1"/>
    <mergeCell ref="CUG1:CUK1"/>
    <mergeCell ref="CUL1:CUP1"/>
    <mergeCell ref="CUQ1:CUU1"/>
    <mergeCell ref="CUV1:CUZ1"/>
    <mergeCell ref="CVA1:CVE1"/>
    <mergeCell ref="CTH1:CTL1"/>
    <mergeCell ref="CTM1:CTQ1"/>
    <mergeCell ref="CTR1:CTV1"/>
    <mergeCell ref="CTW1:CUA1"/>
    <mergeCell ref="CUB1:CUF1"/>
    <mergeCell ref="CSI1:CSM1"/>
    <mergeCell ref="CSN1:CSR1"/>
    <mergeCell ref="CSS1:CSW1"/>
    <mergeCell ref="CSX1:CTB1"/>
    <mergeCell ref="CTC1:CTG1"/>
    <mergeCell ref="CRJ1:CRN1"/>
    <mergeCell ref="CRO1:CRS1"/>
    <mergeCell ref="CRT1:CRX1"/>
    <mergeCell ref="CRY1:CSC1"/>
    <mergeCell ref="CSD1:CSH1"/>
    <mergeCell ref="CQK1:CQO1"/>
    <mergeCell ref="CQP1:CQT1"/>
    <mergeCell ref="CQU1:CQY1"/>
    <mergeCell ref="CQZ1:CRD1"/>
    <mergeCell ref="CRE1:CRI1"/>
    <mergeCell ref="CPL1:CPP1"/>
    <mergeCell ref="CPQ1:CPU1"/>
    <mergeCell ref="CPV1:CPZ1"/>
    <mergeCell ref="CQA1:CQE1"/>
    <mergeCell ref="CQF1:CQJ1"/>
    <mergeCell ref="COM1:COQ1"/>
    <mergeCell ref="COR1:COV1"/>
    <mergeCell ref="COW1:CPA1"/>
    <mergeCell ref="CPB1:CPF1"/>
    <mergeCell ref="CPG1:CPK1"/>
    <mergeCell ref="CNN1:CNR1"/>
    <mergeCell ref="CNS1:CNW1"/>
    <mergeCell ref="CNX1:COB1"/>
    <mergeCell ref="COC1:COG1"/>
    <mergeCell ref="COH1:COL1"/>
    <mergeCell ref="CMO1:CMS1"/>
    <mergeCell ref="CMT1:CMX1"/>
    <mergeCell ref="CMY1:CNC1"/>
    <mergeCell ref="CND1:CNH1"/>
    <mergeCell ref="CNI1:CNM1"/>
    <mergeCell ref="CLP1:CLT1"/>
    <mergeCell ref="CLU1:CLY1"/>
    <mergeCell ref="CLZ1:CMD1"/>
    <mergeCell ref="CME1:CMI1"/>
    <mergeCell ref="CMJ1:CMN1"/>
    <mergeCell ref="CKQ1:CKU1"/>
    <mergeCell ref="CKV1:CKZ1"/>
    <mergeCell ref="CLA1:CLE1"/>
    <mergeCell ref="CLF1:CLJ1"/>
    <mergeCell ref="CLK1:CLO1"/>
    <mergeCell ref="CJR1:CJV1"/>
    <mergeCell ref="CJW1:CKA1"/>
    <mergeCell ref="CKB1:CKF1"/>
    <mergeCell ref="CKG1:CKK1"/>
    <mergeCell ref="CKL1:CKP1"/>
    <mergeCell ref="CIS1:CIW1"/>
    <mergeCell ref="CIX1:CJB1"/>
    <mergeCell ref="CJC1:CJG1"/>
    <mergeCell ref="CJH1:CJL1"/>
    <mergeCell ref="CJM1:CJQ1"/>
    <mergeCell ref="CHT1:CHX1"/>
    <mergeCell ref="CHY1:CIC1"/>
    <mergeCell ref="CID1:CIH1"/>
    <mergeCell ref="CII1:CIM1"/>
    <mergeCell ref="CIN1:CIR1"/>
    <mergeCell ref="CGU1:CGY1"/>
    <mergeCell ref="CGZ1:CHD1"/>
    <mergeCell ref="CHE1:CHI1"/>
    <mergeCell ref="CHJ1:CHN1"/>
    <mergeCell ref="CHO1:CHS1"/>
    <mergeCell ref="CFV1:CFZ1"/>
    <mergeCell ref="CGA1:CGE1"/>
    <mergeCell ref="CGF1:CGJ1"/>
    <mergeCell ref="CGK1:CGO1"/>
    <mergeCell ref="CGP1:CGT1"/>
    <mergeCell ref="CEW1:CFA1"/>
    <mergeCell ref="CFB1:CFF1"/>
    <mergeCell ref="CFG1:CFK1"/>
    <mergeCell ref="CFL1:CFP1"/>
    <mergeCell ref="CFQ1:CFU1"/>
    <mergeCell ref="CDX1:CEB1"/>
    <mergeCell ref="CEC1:CEG1"/>
    <mergeCell ref="CEH1:CEL1"/>
    <mergeCell ref="CEM1:CEQ1"/>
    <mergeCell ref="CER1:CEV1"/>
    <mergeCell ref="CCY1:CDC1"/>
    <mergeCell ref="CDD1:CDH1"/>
    <mergeCell ref="CDI1:CDM1"/>
    <mergeCell ref="CDN1:CDR1"/>
    <mergeCell ref="CDS1:CDW1"/>
    <mergeCell ref="CBZ1:CCD1"/>
    <mergeCell ref="CCE1:CCI1"/>
    <mergeCell ref="CCJ1:CCN1"/>
    <mergeCell ref="CCO1:CCS1"/>
    <mergeCell ref="CCT1:CCX1"/>
    <mergeCell ref="CBA1:CBE1"/>
    <mergeCell ref="CBF1:CBJ1"/>
    <mergeCell ref="CBK1:CBO1"/>
    <mergeCell ref="CBP1:CBT1"/>
    <mergeCell ref="CBU1:CBY1"/>
    <mergeCell ref="CAB1:CAF1"/>
    <mergeCell ref="CAG1:CAK1"/>
    <mergeCell ref="CAL1:CAP1"/>
    <mergeCell ref="CAQ1:CAU1"/>
    <mergeCell ref="CAV1:CAZ1"/>
    <mergeCell ref="BZC1:BZG1"/>
    <mergeCell ref="BZH1:BZL1"/>
    <mergeCell ref="BZM1:BZQ1"/>
    <mergeCell ref="BZR1:BZV1"/>
    <mergeCell ref="BZW1:CAA1"/>
    <mergeCell ref="BYD1:BYH1"/>
    <mergeCell ref="BYI1:BYM1"/>
    <mergeCell ref="BYN1:BYR1"/>
    <mergeCell ref="BYS1:BYW1"/>
    <mergeCell ref="BYX1:BZB1"/>
    <mergeCell ref="BXE1:BXI1"/>
    <mergeCell ref="BXJ1:BXN1"/>
    <mergeCell ref="BXO1:BXS1"/>
    <mergeCell ref="BXT1:BXX1"/>
    <mergeCell ref="BXY1:BYC1"/>
    <mergeCell ref="BWF1:BWJ1"/>
    <mergeCell ref="BWK1:BWO1"/>
    <mergeCell ref="BWP1:BWT1"/>
    <mergeCell ref="BWU1:BWY1"/>
    <mergeCell ref="BWZ1:BXD1"/>
    <mergeCell ref="BVG1:BVK1"/>
    <mergeCell ref="BVL1:BVP1"/>
    <mergeCell ref="BVQ1:BVU1"/>
    <mergeCell ref="BVV1:BVZ1"/>
    <mergeCell ref="BWA1:BWE1"/>
    <mergeCell ref="BUH1:BUL1"/>
    <mergeCell ref="BUM1:BUQ1"/>
    <mergeCell ref="BUR1:BUV1"/>
    <mergeCell ref="BUW1:BVA1"/>
    <mergeCell ref="BVB1:BVF1"/>
    <mergeCell ref="BTI1:BTM1"/>
    <mergeCell ref="BTN1:BTR1"/>
    <mergeCell ref="BTS1:BTW1"/>
    <mergeCell ref="BTX1:BUB1"/>
    <mergeCell ref="BUC1:BUG1"/>
    <mergeCell ref="BSJ1:BSN1"/>
    <mergeCell ref="BSO1:BSS1"/>
    <mergeCell ref="BST1:BSX1"/>
    <mergeCell ref="BSY1:BTC1"/>
    <mergeCell ref="BTD1:BTH1"/>
    <mergeCell ref="BRK1:BRO1"/>
    <mergeCell ref="BRP1:BRT1"/>
    <mergeCell ref="BRU1:BRY1"/>
    <mergeCell ref="BRZ1:BSD1"/>
    <mergeCell ref="BSE1:BSI1"/>
    <mergeCell ref="BQL1:BQP1"/>
    <mergeCell ref="BQQ1:BQU1"/>
    <mergeCell ref="BQV1:BQZ1"/>
    <mergeCell ref="BRA1:BRE1"/>
    <mergeCell ref="BRF1:BRJ1"/>
    <mergeCell ref="BPM1:BPQ1"/>
    <mergeCell ref="BPR1:BPV1"/>
    <mergeCell ref="BPW1:BQA1"/>
    <mergeCell ref="BQB1:BQF1"/>
    <mergeCell ref="BQG1:BQK1"/>
    <mergeCell ref="BON1:BOR1"/>
    <mergeCell ref="BOS1:BOW1"/>
    <mergeCell ref="BOX1:BPB1"/>
    <mergeCell ref="BPC1:BPG1"/>
    <mergeCell ref="BPH1:BPL1"/>
    <mergeCell ref="BNO1:BNS1"/>
    <mergeCell ref="BNT1:BNX1"/>
    <mergeCell ref="BNY1:BOC1"/>
    <mergeCell ref="BOD1:BOH1"/>
    <mergeCell ref="BOI1:BOM1"/>
    <mergeCell ref="BMP1:BMT1"/>
    <mergeCell ref="BMU1:BMY1"/>
    <mergeCell ref="BMZ1:BND1"/>
    <mergeCell ref="BNE1:BNI1"/>
    <mergeCell ref="BNJ1:BNN1"/>
    <mergeCell ref="BLQ1:BLU1"/>
    <mergeCell ref="BLV1:BLZ1"/>
    <mergeCell ref="BMA1:BME1"/>
    <mergeCell ref="BMF1:BMJ1"/>
    <mergeCell ref="BMK1:BMO1"/>
    <mergeCell ref="BKR1:BKV1"/>
    <mergeCell ref="BKW1:BLA1"/>
    <mergeCell ref="BLB1:BLF1"/>
    <mergeCell ref="BLG1:BLK1"/>
    <mergeCell ref="BLL1:BLP1"/>
    <mergeCell ref="BJS1:BJW1"/>
    <mergeCell ref="BJX1:BKB1"/>
    <mergeCell ref="BKC1:BKG1"/>
    <mergeCell ref="BKH1:BKL1"/>
    <mergeCell ref="BKM1:BKQ1"/>
    <mergeCell ref="BIT1:BIX1"/>
    <mergeCell ref="BIY1:BJC1"/>
    <mergeCell ref="BJD1:BJH1"/>
    <mergeCell ref="BJI1:BJM1"/>
    <mergeCell ref="BJN1:BJR1"/>
    <mergeCell ref="BHU1:BHY1"/>
    <mergeCell ref="BHZ1:BID1"/>
    <mergeCell ref="BIE1:BII1"/>
    <mergeCell ref="BIJ1:BIN1"/>
    <mergeCell ref="BIO1:BIS1"/>
    <mergeCell ref="BGV1:BGZ1"/>
    <mergeCell ref="BHA1:BHE1"/>
    <mergeCell ref="BHF1:BHJ1"/>
    <mergeCell ref="BHK1:BHO1"/>
    <mergeCell ref="BHP1:BHT1"/>
    <mergeCell ref="BFW1:BGA1"/>
    <mergeCell ref="BGB1:BGF1"/>
    <mergeCell ref="BGG1:BGK1"/>
    <mergeCell ref="BGL1:BGP1"/>
    <mergeCell ref="BGQ1:BGU1"/>
    <mergeCell ref="BEX1:BFB1"/>
    <mergeCell ref="BFC1:BFG1"/>
    <mergeCell ref="BFH1:BFL1"/>
    <mergeCell ref="BFM1:BFQ1"/>
    <mergeCell ref="BFR1:BFV1"/>
    <mergeCell ref="BDY1:BEC1"/>
    <mergeCell ref="BED1:BEH1"/>
    <mergeCell ref="BEI1:BEM1"/>
    <mergeCell ref="BEN1:BER1"/>
    <mergeCell ref="BES1:BEW1"/>
    <mergeCell ref="BCZ1:BDD1"/>
    <mergeCell ref="BDE1:BDI1"/>
    <mergeCell ref="BDJ1:BDN1"/>
    <mergeCell ref="BDO1:BDS1"/>
    <mergeCell ref="BDT1:BDX1"/>
    <mergeCell ref="BCA1:BCE1"/>
    <mergeCell ref="BCF1:BCJ1"/>
    <mergeCell ref="BCK1:BCO1"/>
    <mergeCell ref="BCP1:BCT1"/>
    <mergeCell ref="BCU1:BCY1"/>
    <mergeCell ref="BBB1:BBF1"/>
    <mergeCell ref="BBG1:BBK1"/>
    <mergeCell ref="BBL1:BBP1"/>
    <mergeCell ref="BBQ1:BBU1"/>
    <mergeCell ref="BBV1:BBZ1"/>
    <mergeCell ref="BAC1:BAG1"/>
    <mergeCell ref="BAH1:BAL1"/>
    <mergeCell ref="BAM1:BAQ1"/>
    <mergeCell ref="BAR1:BAV1"/>
    <mergeCell ref="BAW1:BBA1"/>
    <mergeCell ref="AZD1:AZH1"/>
    <mergeCell ref="AZI1:AZM1"/>
    <mergeCell ref="AZN1:AZR1"/>
    <mergeCell ref="AZS1:AZW1"/>
    <mergeCell ref="AZX1:BAB1"/>
    <mergeCell ref="AYE1:AYI1"/>
    <mergeCell ref="AYJ1:AYN1"/>
    <mergeCell ref="AYO1:AYS1"/>
    <mergeCell ref="AYT1:AYX1"/>
    <mergeCell ref="AYY1:AZC1"/>
    <mergeCell ref="AXF1:AXJ1"/>
    <mergeCell ref="AXK1:AXO1"/>
    <mergeCell ref="AXP1:AXT1"/>
    <mergeCell ref="AXU1:AXY1"/>
    <mergeCell ref="AXZ1:AYD1"/>
    <mergeCell ref="AWG1:AWK1"/>
    <mergeCell ref="AWL1:AWP1"/>
    <mergeCell ref="AWQ1:AWU1"/>
    <mergeCell ref="AWV1:AWZ1"/>
    <mergeCell ref="AXA1:AXE1"/>
    <mergeCell ref="AVH1:AVL1"/>
    <mergeCell ref="AVM1:AVQ1"/>
    <mergeCell ref="AVR1:AVV1"/>
    <mergeCell ref="AVW1:AWA1"/>
    <mergeCell ref="AWB1:AWF1"/>
    <mergeCell ref="AUI1:AUM1"/>
    <mergeCell ref="AUN1:AUR1"/>
    <mergeCell ref="AUS1:AUW1"/>
    <mergeCell ref="AUX1:AVB1"/>
    <mergeCell ref="AVC1:AVG1"/>
    <mergeCell ref="ATJ1:ATN1"/>
    <mergeCell ref="ATO1:ATS1"/>
    <mergeCell ref="ATT1:ATX1"/>
    <mergeCell ref="ATY1:AUC1"/>
    <mergeCell ref="AUD1:AUH1"/>
    <mergeCell ref="ASK1:ASO1"/>
    <mergeCell ref="ASP1:AST1"/>
    <mergeCell ref="ASU1:ASY1"/>
    <mergeCell ref="ASZ1:ATD1"/>
    <mergeCell ref="ATE1:ATI1"/>
    <mergeCell ref="ARL1:ARP1"/>
    <mergeCell ref="ARQ1:ARU1"/>
    <mergeCell ref="ARV1:ARZ1"/>
    <mergeCell ref="ASA1:ASE1"/>
    <mergeCell ref="ASF1:ASJ1"/>
    <mergeCell ref="AQM1:AQQ1"/>
    <mergeCell ref="AQR1:AQV1"/>
    <mergeCell ref="AQW1:ARA1"/>
    <mergeCell ref="ARB1:ARF1"/>
    <mergeCell ref="ARG1:ARK1"/>
    <mergeCell ref="APN1:APR1"/>
    <mergeCell ref="APS1:APW1"/>
    <mergeCell ref="APX1:AQB1"/>
    <mergeCell ref="AQC1:AQG1"/>
    <mergeCell ref="AQH1:AQL1"/>
    <mergeCell ref="AOO1:AOS1"/>
    <mergeCell ref="AOT1:AOX1"/>
    <mergeCell ref="AOY1:APC1"/>
    <mergeCell ref="APD1:APH1"/>
    <mergeCell ref="API1:APM1"/>
    <mergeCell ref="ANP1:ANT1"/>
    <mergeCell ref="ANU1:ANY1"/>
    <mergeCell ref="ANZ1:AOD1"/>
    <mergeCell ref="AOE1:AOI1"/>
    <mergeCell ref="AOJ1:AON1"/>
    <mergeCell ref="AMQ1:AMU1"/>
    <mergeCell ref="AMV1:AMZ1"/>
    <mergeCell ref="ANA1:ANE1"/>
    <mergeCell ref="ANF1:ANJ1"/>
    <mergeCell ref="ANK1:ANO1"/>
    <mergeCell ref="ALR1:ALV1"/>
    <mergeCell ref="ALW1:AMA1"/>
    <mergeCell ref="AMB1:AMF1"/>
    <mergeCell ref="AMG1:AMK1"/>
    <mergeCell ref="AML1:AMP1"/>
    <mergeCell ref="AKS1:AKW1"/>
    <mergeCell ref="AKX1:ALB1"/>
    <mergeCell ref="ALC1:ALG1"/>
    <mergeCell ref="ALH1:ALL1"/>
    <mergeCell ref="ALM1:ALQ1"/>
    <mergeCell ref="AJT1:AJX1"/>
    <mergeCell ref="AJY1:AKC1"/>
    <mergeCell ref="AKD1:AKH1"/>
    <mergeCell ref="AKI1:AKM1"/>
    <mergeCell ref="AKN1:AKR1"/>
    <mergeCell ref="AIU1:AIY1"/>
    <mergeCell ref="AIZ1:AJD1"/>
    <mergeCell ref="AJE1:AJI1"/>
    <mergeCell ref="AJJ1:AJN1"/>
    <mergeCell ref="AJO1:AJS1"/>
    <mergeCell ref="AHV1:AHZ1"/>
    <mergeCell ref="AIA1:AIE1"/>
    <mergeCell ref="AIF1:AIJ1"/>
    <mergeCell ref="AIK1:AIO1"/>
    <mergeCell ref="AIP1:AIT1"/>
    <mergeCell ref="AGW1:AHA1"/>
    <mergeCell ref="AHB1:AHF1"/>
    <mergeCell ref="AHG1:AHK1"/>
    <mergeCell ref="AHL1:AHP1"/>
    <mergeCell ref="AHQ1:AHU1"/>
    <mergeCell ref="AFX1:AGB1"/>
    <mergeCell ref="AGC1:AGG1"/>
    <mergeCell ref="AGH1:AGL1"/>
    <mergeCell ref="AGM1:AGQ1"/>
    <mergeCell ref="AGR1:AGV1"/>
    <mergeCell ref="AEY1:AFC1"/>
    <mergeCell ref="AFD1:AFH1"/>
    <mergeCell ref="AFI1:AFM1"/>
    <mergeCell ref="AFN1:AFR1"/>
    <mergeCell ref="AFS1:AFW1"/>
    <mergeCell ref="ADZ1:AED1"/>
    <mergeCell ref="AEE1:AEI1"/>
    <mergeCell ref="AEJ1:AEN1"/>
    <mergeCell ref="AEO1:AES1"/>
    <mergeCell ref="AET1:AEX1"/>
    <mergeCell ref="ADA1:ADE1"/>
    <mergeCell ref="ADF1:ADJ1"/>
    <mergeCell ref="ADK1:ADO1"/>
    <mergeCell ref="ADP1:ADT1"/>
    <mergeCell ref="ADU1:ADY1"/>
    <mergeCell ref="ACB1:ACF1"/>
    <mergeCell ref="ACG1:ACK1"/>
    <mergeCell ref="ACL1:ACP1"/>
    <mergeCell ref="ACQ1:ACU1"/>
    <mergeCell ref="ACV1:ACZ1"/>
    <mergeCell ref="ABC1:ABG1"/>
    <mergeCell ref="ABH1:ABL1"/>
    <mergeCell ref="ABM1:ABQ1"/>
    <mergeCell ref="ABR1:ABV1"/>
    <mergeCell ref="ABW1:ACA1"/>
    <mergeCell ref="AAD1:AAH1"/>
    <mergeCell ref="AAI1:AAM1"/>
    <mergeCell ref="AAN1:AAR1"/>
    <mergeCell ref="AAS1:AAW1"/>
    <mergeCell ref="AAX1:ABB1"/>
    <mergeCell ref="ZE1:ZI1"/>
    <mergeCell ref="ZJ1:ZN1"/>
    <mergeCell ref="ZO1:ZS1"/>
    <mergeCell ref="ZT1:ZX1"/>
    <mergeCell ref="ZY1:AAC1"/>
    <mergeCell ref="YF1:YJ1"/>
    <mergeCell ref="YK1:YO1"/>
    <mergeCell ref="YP1:YT1"/>
    <mergeCell ref="YU1:YY1"/>
    <mergeCell ref="YZ1:ZD1"/>
    <mergeCell ref="XG1:XK1"/>
    <mergeCell ref="XL1:XP1"/>
    <mergeCell ref="XQ1:XU1"/>
    <mergeCell ref="XV1:XZ1"/>
    <mergeCell ref="YA1:YE1"/>
    <mergeCell ref="WH1:WL1"/>
    <mergeCell ref="WM1:WQ1"/>
    <mergeCell ref="WR1:WV1"/>
    <mergeCell ref="WW1:XA1"/>
    <mergeCell ref="XB1:XF1"/>
    <mergeCell ref="VI1:VM1"/>
    <mergeCell ref="VN1:VR1"/>
    <mergeCell ref="VS1:VW1"/>
    <mergeCell ref="VX1:WB1"/>
    <mergeCell ref="WC1:WG1"/>
    <mergeCell ref="UJ1:UN1"/>
    <mergeCell ref="UO1:US1"/>
    <mergeCell ref="UT1:UX1"/>
    <mergeCell ref="UY1:VC1"/>
    <mergeCell ref="VD1:VH1"/>
    <mergeCell ref="TK1:TO1"/>
    <mergeCell ref="TP1:TT1"/>
    <mergeCell ref="TU1:TY1"/>
    <mergeCell ref="TZ1:UD1"/>
    <mergeCell ref="UE1:UI1"/>
    <mergeCell ref="SL1:SP1"/>
    <mergeCell ref="SQ1:SU1"/>
    <mergeCell ref="SV1:SZ1"/>
    <mergeCell ref="TA1:TE1"/>
    <mergeCell ref="TF1:TJ1"/>
    <mergeCell ref="RM1:RQ1"/>
    <mergeCell ref="RR1:RV1"/>
    <mergeCell ref="RW1:SA1"/>
    <mergeCell ref="SB1:SF1"/>
    <mergeCell ref="SG1:SK1"/>
    <mergeCell ref="QN1:QR1"/>
    <mergeCell ref="QS1:QW1"/>
    <mergeCell ref="QX1:RB1"/>
    <mergeCell ref="RC1:RG1"/>
    <mergeCell ref="RH1:RL1"/>
    <mergeCell ref="PO1:PS1"/>
    <mergeCell ref="PT1:PX1"/>
    <mergeCell ref="PY1:QC1"/>
    <mergeCell ref="QD1:QH1"/>
    <mergeCell ref="QI1:QM1"/>
    <mergeCell ref="AF2:AI2"/>
    <mergeCell ref="OP1:OT1"/>
    <mergeCell ref="OU1:OY1"/>
    <mergeCell ref="OZ1:PD1"/>
    <mergeCell ref="PE1:PI1"/>
    <mergeCell ref="PJ1:PN1"/>
    <mergeCell ref="NQ1:NU1"/>
    <mergeCell ref="NV1:NZ1"/>
    <mergeCell ref="OA1:OE1"/>
    <mergeCell ref="OF1:OJ1"/>
    <mergeCell ref="OK1:OO1"/>
    <mergeCell ref="MR1:MV1"/>
    <mergeCell ref="MW1:NA1"/>
    <mergeCell ref="NB1:NF1"/>
    <mergeCell ref="NG1:NK1"/>
    <mergeCell ref="NL1:NP1"/>
    <mergeCell ref="LS1:LW1"/>
    <mergeCell ref="LX1:MB1"/>
    <mergeCell ref="MC1:MG1"/>
    <mergeCell ref="MH1:ML1"/>
    <mergeCell ref="MM1:MQ1"/>
    <mergeCell ref="KT1:KX1"/>
    <mergeCell ref="KY1:LC1"/>
    <mergeCell ref="LD1:LH1"/>
    <mergeCell ref="LI1:LM1"/>
    <mergeCell ref="LN1:LR1"/>
    <mergeCell ref="JU1:JY1"/>
    <mergeCell ref="JZ1:KD1"/>
    <mergeCell ref="KE1:KI1"/>
    <mergeCell ref="KJ1:KN1"/>
    <mergeCell ref="KO1:KS1"/>
    <mergeCell ref="IV1:IZ1"/>
    <mergeCell ref="JA1:JE1"/>
    <mergeCell ref="JF1:JJ1"/>
    <mergeCell ref="JK1:JO1"/>
    <mergeCell ref="JP1:JT1"/>
    <mergeCell ref="EB2:EE2"/>
    <mergeCell ref="EG2:EJ2"/>
    <mergeCell ref="EL2:EO2"/>
    <mergeCell ref="EQ2:ET2"/>
    <mergeCell ref="EV2:EY2"/>
    <mergeCell ref="GE2:GH2"/>
    <mergeCell ref="GJ2:GM2"/>
    <mergeCell ref="GO2:GR2"/>
    <mergeCell ref="GT2:GW2"/>
    <mergeCell ref="FA2:FD2"/>
    <mergeCell ref="JV2:JY2"/>
    <mergeCell ref="KA2:KD2"/>
    <mergeCell ref="KF2:KI2"/>
    <mergeCell ref="KK2:KN2"/>
    <mergeCell ref="KP2:KS2"/>
    <mergeCell ref="IW2:IZ2"/>
    <mergeCell ref="JB2:JE2"/>
    <mergeCell ref="JG2:JJ2"/>
    <mergeCell ref="JL2:JO2"/>
    <mergeCell ref="JQ2:JT2"/>
    <mergeCell ref="HX2:IA2"/>
    <mergeCell ref="IC2:IF2"/>
    <mergeCell ref="IH2:IK2"/>
    <mergeCell ref="IM2:IP2"/>
    <mergeCell ref="IR2:IU2"/>
    <mergeCell ref="GY2:HB2"/>
    <mergeCell ref="HD2:HG2"/>
    <mergeCell ref="HI2:HL2"/>
    <mergeCell ref="Q2:T2"/>
    <mergeCell ref="HS2:HV2"/>
    <mergeCell ref="FF2:FI2"/>
    <mergeCell ref="FK2:FN2"/>
    <mergeCell ref="FP2:FS2"/>
    <mergeCell ref="FU2:FX2"/>
    <mergeCell ref="AO7:AO9"/>
    <mergeCell ref="AP7:AP9"/>
    <mergeCell ref="AE7:AE9"/>
    <mergeCell ref="AF7:AF9"/>
    <mergeCell ref="AG7:AG9"/>
    <mergeCell ref="AH7:AI7"/>
    <mergeCell ref="AJ7:AJ9"/>
    <mergeCell ref="X7:Y7"/>
    <mergeCell ref="DC2:DF2"/>
    <mergeCell ref="DH2:DK2"/>
    <mergeCell ref="DM2:DP2"/>
    <mergeCell ref="DR2:DU2"/>
    <mergeCell ref="DW2:DZ2"/>
    <mergeCell ref="CD2:CG2"/>
    <mergeCell ref="CI2:CL2"/>
    <mergeCell ref="CN2:CQ2"/>
    <mergeCell ref="CS2:CV2"/>
    <mergeCell ref="CX2:DA2"/>
    <mergeCell ref="BE2:BH2"/>
    <mergeCell ref="BJ2:BM2"/>
    <mergeCell ref="BO2:BR2"/>
    <mergeCell ref="BT2:BW2"/>
    <mergeCell ref="BY2:CB2"/>
    <mergeCell ref="HN2:HQ2"/>
    <mergeCell ref="DC3:DF3"/>
    <mergeCell ref="DH3:DK3"/>
    <mergeCell ref="DM3:DP3"/>
    <mergeCell ref="DR3:DU3"/>
    <mergeCell ref="DW3:DZ3"/>
    <mergeCell ref="CD3:CG3"/>
    <mergeCell ref="CI3:CL3"/>
    <mergeCell ref="CN3:CQ3"/>
    <mergeCell ref="CS3:CV3"/>
    <mergeCell ref="CX3:DA3"/>
    <mergeCell ref="BE3:BH3"/>
    <mergeCell ref="BJ3:BM3"/>
    <mergeCell ref="BO3:BR3"/>
    <mergeCell ref="BT3:BW3"/>
    <mergeCell ref="HW1:IA1"/>
    <mergeCell ref="IB1:IF1"/>
    <mergeCell ref="IG1:IK1"/>
    <mergeCell ref="IL1:IP1"/>
    <mergeCell ref="IQ1:IU1"/>
    <mergeCell ref="GX1:HB1"/>
    <mergeCell ref="HC1:HG1"/>
    <mergeCell ref="HH1:HL1"/>
    <mergeCell ref="HM1:HQ1"/>
    <mergeCell ref="HR1:HV1"/>
    <mergeCell ref="FY1:GC1"/>
    <mergeCell ref="GD1:GH1"/>
    <mergeCell ref="GI1:GM1"/>
    <mergeCell ref="GN1:GR1"/>
    <mergeCell ref="GS1:GW1"/>
    <mergeCell ref="EZ1:FD1"/>
    <mergeCell ref="FE1:FI1"/>
    <mergeCell ref="FJ1:FN1"/>
    <mergeCell ref="FO1:FS1"/>
    <mergeCell ref="FT1:FX1"/>
    <mergeCell ref="EA1:EE1"/>
    <mergeCell ref="EF1:EJ1"/>
    <mergeCell ref="EK1:EO1"/>
    <mergeCell ref="EP1:ET1"/>
    <mergeCell ref="EU1:EY1"/>
    <mergeCell ref="DB1:DF1"/>
    <mergeCell ref="DG1:DK1"/>
    <mergeCell ref="DL1:DP1"/>
    <mergeCell ref="DQ1:DU1"/>
    <mergeCell ref="DV1:DZ1"/>
    <mergeCell ref="CC1:CG1"/>
    <mergeCell ref="CH1:CL1"/>
    <mergeCell ref="CM1:CQ1"/>
    <mergeCell ref="CR1:CV1"/>
    <mergeCell ref="CW1:DA1"/>
    <mergeCell ref="FZ2:GC2"/>
    <mergeCell ref="B66:C66"/>
    <mergeCell ref="B67:C67"/>
    <mergeCell ref="A69:A71"/>
    <mergeCell ref="B69:B71"/>
    <mergeCell ref="A75:A76"/>
    <mergeCell ref="B78:C78"/>
    <mergeCell ref="B79:C79"/>
    <mergeCell ref="A81:A83"/>
    <mergeCell ref="B81:B83"/>
    <mergeCell ref="BN1:BR1"/>
    <mergeCell ref="BS1:BW1"/>
    <mergeCell ref="BX1:CB1"/>
    <mergeCell ref="AE1:AI1"/>
    <mergeCell ref="AJ1:AN1"/>
    <mergeCell ref="AO1:AS1"/>
    <mergeCell ref="AT1:AX1"/>
    <mergeCell ref="AY1:BC1"/>
    <mergeCell ref="F1:J1"/>
    <mergeCell ref="K1:O1"/>
    <mergeCell ref="P1:T1"/>
    <mergeCell ref="U1:Y1"/>
    <mergeCell ref="Z1:AD1"/>
    <mergeCell ref="A25:A26"/>
    <mergeCell ref="B16:C16"/>
    <mergeCell ref="B17:C17"/>
    <mergeCell ref="A19:A21"/>
    <mergeCell ref="B19:B21"/>
    <mergeCell ref="A13:A14"/>
    <mergeCell ref="B4:C4"/>
    <mergeCell ref="B5:C5"/>
    <mergeCell ref="A1:E1"/>
    <mergeCell ref="B7:B9"/>
    <mergeCell ref="A7:A9"/>
    <mergeCell ref="B2:E2"/>
    <mergeCell ref="B3:E3"/>
    <mergeCell ref="AF3:AI3"/>
    <mergeCell ref="AK3:AN3"/>
    <mergeCell ref="AP3:AS3"/>
    <mergeCell ref="AU3:AX3"/>
    <mergeCell ref="AZ3:BC3"/>
    <mergeCell ref="G3:J3"/>
    <mergeCell ref="AF4:AG4"/>
    <mergeCell ref="AK4:AL4"/>
    <mergeCell ref="AP4:AQ4"/>
    <mergeCell ref="AU4:AV4"/>
    <mergeCell ref="AZ4:BA4"/>
    <mergeCell ref="G4:H4"/>
    <mergeCell ref="L4:M4"/>
    <mergeCell ref="Q4:R4"/>
    <mergeCell ref="V4:W4"/>
    <mergeCell ref="AA4:AB4"/>
    <mergeCell ref="AQ7:AQ9"/>
    <mergeCell ref="AR7:AS7"/>
    <mergeCell ref="G2:J2"/>
    <mergeCell ref="L2:O2"/>
    <mergeCell ref="BY3:CB3"/>
    <mergeCell ref="EB4:EC4"/>
    <mergeCell ref="EG4:EH4"/>
    <mergeCell ref="EL4:EM4"/>
    <mergeCell ref="EQ4:ER4"/>
    <mergeCell ref="EV4:EW4"/>
    <mergeCell ref="DC4:DD4"/>
    <mergeCell ref="DH4:DI4"/>
    <mergeCell ref="B114:C114"/>
    <mergeCell ref="B116:D116"/>
    <mergeCell ref="B117:D117"/>
    <mergeCell ref="BD1:BH1"/>
    <mergeCell ref="BI1:BM1"/>
    <mergeCell ref="Z7:Z9"/>
    <mergeCell ref="AA7:AA9"/>
    <mergeCell ref="AB7:AB9"/>
    <mergeCell ref="AC7:AD7"/>
    <mergeCell ref="R7:R9"/>
    <mergeCell ref="S7:T7"/>
    <mergeCell ref="U7:U9"/>
    <mergeCell ref="V7:V9"/>
    <mergeCell ref="W7:W9"/>
    <mergeCell ref="L7:L9"/>
    <mergeCell ref="M7:M9"/>
    <mergeCell ref="N7:O7"/>
    <mergeCell ref="P7:P9"/>
    <mergeCell ref="Q7:Q9"/>
    <mergeCell ref="F7:F9"/>
    <mergeCell ref="G7:G9"/>
    <mergeCell ref="H7:H9"/>
    <mergeCell ref="I7:J7"/>
    <mergeCell ref="K7:K9"/>
    <mergeCell ref="B41:C41"/>
    <mergeCell ref="B42:C42"/>
    <mergeCell ref="A44:A46"/>
    <mergeCell ref="B44:B46"/>
    <mergeCell ref="B54:C54"/>
    <mergeCell ref="B55:C55"/>
    <mergeCell ref="A57:A59"/>
    <mergeCell ref="B57:B59"/>
    <mergeCell ref="AK2:AN2"/>
    <mergeCell ref="AP2:AS2"/>
    <mergeCell ref="AU2:AX2"/>
    <mergeCell ref="AZ2:BC2"/>
    <mergeCell ref="C44:D46"/>
    <mergeCell ref="C47:D47"/>
    <mergeCell ref="C48:D48"/>
    <mergeCell ref="C49:D49"/>
    <mergeCell ref="A87:A88"/>
    <mergeCell ref="B90:C90"/>
    <mergeCell ref="B91:C91"/>
    <mergeCell ref="A93:A95"/>
    <mergeCell ref="B93:B95"/>
    <mergeCell ref="A99:A100"/>
    <mergeCell ref="B102:C102"/>
    <mergeCell ref="B103:C103"/>
    <mergeCell ref="A105:A107"/>
    <mergeCell ref="B105:B107"/>
    <mergeCell ref="A111:A112"/>
    <mergeCell ref="C60:D60"/>
    <mergeCell ref="C61:D61"/>
    <mergeCell ref="C62:D62"/>
    <mergeCell ref="C57:D59"/>
    <mergeCell ref="C69:D71"/>
    <mergeCell ref="C72:D72"/>
    <mergeCell ref="C73:D73"/>
    <mergeCell ref="C74:D74"/>
    <mergeCell ref="C81:D83"/>
    <mergeCell ref="C84:D84"/>
    <mergeCell ref="C85:D85"/>
    <mergeCell ref="C86:D86"/>
    <mergeCell ref="C93:D95"/>
    <mergeCell ref="B111:C112"/>
    <mergeCell ref="C96:D96"/>
    <mergeCell ref="C97:D97"/>
    <mergeCell ref="C98:D98"/>
    <mergeCell ref="C105:D107"/>
    <mergeCell ref="C108:D108"/>
    <mergeCell ref="C109:D109"/>
    <mergeCell ref="C110:D110"/>
    <mergeCell ref="A63:A64"/>
    <mergeCell ref="V2:Y2"/>
    <mergeCell ref="AA2:AD2"/>
    <mergeCell ref="AK7:AK9"/>
    <mergeCell ref="AL7:AL9"/>
    <mergeCell ref="AM7:AN7"/>
    <mergeCell ref="C7:D9"/>
    <mergeCell ref="C10:D10"/>
    <mergeCell ref="C11:D11"/>
    <mergeCell ref="C12:D12"/>
    <mergeCell ref="C19:D21"/>
    <mergeCell ref="C22:D22"/>
    <mergeCell ref="C23:D23"/>
    <mergeCell ref="C24:D24"/>
    <mergeCell ref="B25:C26"/>
    <mergeCell ref="B13:C14"/>
    <mergeCell ref="C31:D33"/>
    <mergeCell ref="C34:D34"/>
    <mergeCell ref="C35:D35"/>
    <mergeCell ref="C36:D36"/>
    <mergeCell ref="B28:C28"/>
    <mergeCell ref="B29:C29"/>
    <mergeCell ref="A31:A33"/>
    <mergeCell ref="B31:B33"/>
    <mergeCell ref="A37:A38"/>
    <mergeCell ref="B37:C38"/>
    <mergeCell ref="B51:C52"/>
    <mergeCell ref="A51:A52"/>
    <mergeCell ref="B63:C64"/>
    <mergeCell ref="B75:C76"/>
    <mergeCell ref="B87:C88"/>
    <mergeCell ref="B99:C100"/>
    <mergeCell ref="L3:O3"/>
    <mergeCell ref="Q3:T3"/>
    <mergeCell ref="V3:Y3"/>
    <mergeCell ref="AA3:AD3"/>
  </mergeCells>
  <phoneticPr fontId="58" type="noConversion"/>
  <dataValidations disablePrompts="1"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fitToHeight="0" pageOrder="overThenDown" orientation="portrait" useFirstPageNumber="1" r:id="rId1"/>
  <headerFooter alignWithMargins="0">
    <oddFooter>&amp;R&amp;10Página &amp;P de &amp;N</oddFooter>
  </headerFooter>
  <rowBreaks count="2" manualBreakCount="2">
    <brk id="39" max="125" man="1"/>
    <brk id="77" max="12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N49"/>
  <sheetViews>
    <sheetView view="pageBreakPreview" zoomScaleNormal="100" zoomScaleSheetLayoutView="100" workbookViewId="0">
      <selection activeCell="C32" sqref="C32"/>
    </sheetView>
  </sheetViews>
  <sheetFormatPr defaultColWidth="9" defaultRowHeight="14.25" zeroHeight="1"/>
  <cols>
    <col min="1" max="1" width="9" style="25" customWidth="1"/>
    <col min="2" max="2" width="44.875" style="25" bestFit="1" customWidth="1"/>
    <col min="3" max="3" width="11.875" style="25" customWidth="1"/>
    <col min="4" max="8" width="12.625" style="25" customWidth="1"/>
    <col min="9" max="9" width="9" style="110" customWidth="1"/>
    <col min="10" max="10" width="5" style="110" customWidth="1"/>
    <col min="11" max="11" width="13.375" style="110" bestFit="1" customWidth="1"/>
    <col min="12" max="12" width="13.5" style="110" customWidth="1"/>
    <col min="13" max="14" width="9" style="110"/>
    <col min="15" max="16384" width="9" style="25"/>
  </cols>
  <sheetData>
    <row r="1" spans="1:988 16368:16368" s="20" customFormat="1" ht="24.95" customHeight="1">
      <c r="A1" s="489" t="s">
        <v>3331</v>
      </c>
      <c r="B1" s="489"/>
      <c r="C1" s="489"/>
      <c r="D1" s="489"/>
      <c r="E1" s="489"/>
      <c r="F1" s="489"/>
      <c r="G1" s="489"/>
      <c r="H1" s="489"/>
      <c r="I1" s="100"/>
      <c r="J1" s="104"/>
      <c r="K1" s="105"/>
      <c r="L1" s="105"/>
      <c r="M1" s="105"/>
      <c r="N1" s="105"/>
      <c r="O1" s="21"/>
      <c r="P1" s="21"/>
      <c r="Q1" s="21"/>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21"/>
      <c r="XEN1" s="20" t="s">
        <v>662</v>
      </c>
    </row>
    <row r="2" spans="1:988 16368:16368" s="20" customFormat="1" ht="34.9" customHeight="1">
      <c r="A2" s="333" t="str">
        <f>BDI!$A$4</f>
        <v>OBRA:</v>
      </c>
      <c r="B2" s="528" t="str">
        <f>ORCAMENTO!C2</f>
        <v>REFORMA PÓRTICO PARQUE ELCI PEREIRA</v>
      </c>
      <c r="C2" s="529"/>
      <c r="D2" s="529"/>
      <c r="E2" s="529"/>
      <c r="F2" s="529"/>
      <c r="G2" s="529"/>
      <c r="H2" s="529"/>
      <c r="I2" s="100"/>
      <c r="J2" s="106"/>
      <c r="K2" s="105"/>
      <c r="L2" s="105"/>
      <c r="M2" s="105"/>
      <c r="N2" s="105"/>
      <c r="O2" s="21"/>
      <c r="P2" s="21"/>
      <c r="Q2" s="21"/>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21"/>
      <c r="XEN2" s="20" t="s">
        <v>22</v>
      </c>
    </row>
    <row r="3" spans="1:988 16368:16368" s="20" customFormat="1" ht="20.100000000000001" customHeight="1">
      <c r="A3" s="333" t="str">
        <f>BDI!$A$5</f>
        <v>ENDEREÇO:</v>
      </c>
      <c r="B3" s="527" t="str">
        <f>ORCAMENTO!C3</f>
        <v>BAIXO GUANDU - ES</v>
      </c>
      <c r="C3" s="527"/>
      <c r="D3" s="527"/>
      <c r="E3" s="527"/>
      <c r="F3" s="527"/>
      <c r="G3" s="527"/>
      <c r="H3" s="527"/>
      <c r="I3" s="100"/>
      <c r="J3" s="106"/>
      <c r="K3" s="105"/>
      <c r="L3" s="105"/>
      <c r="M3" s="105"/>
      <c r="N3" s="105"/>
      <c r="O3" s="21"/>
      <c r="P3" s="21"/>
      <c r="Q3" s="21"/>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21"/>
      <c r="XEN3" s="20" t="s">
        <v>1439</v>
      </c>
    </row>
    <row r="4" spans="1:988 16368:16368" s="23" customFormat="1" ht="20.100000000000001" customHeight="1">
      <c r="A4" s="244" t="s">
        <v>655</v>
      </c>
      <c r="B4" s="244" t="s">
        <v>667</v>
      </c>
      <c r="C4" s="244" t="s">
        <v>1581</v>
      </c>
      <c r="D4" s="245">
        <v>1</v>
      </c>
      <c r="E4" s="245">
        <f>D4+1</f>
        <v>2</v>
      </c>
      <c r="F4" s="245">
        <f t="shared" ref="F4" si="0">E4+1</f>
        <v>3</v>
      </c>
      <c r="G4" s="245">
        <f t="shared" ref="G4" si="1">F4+1</f>
        <v>4</v>
      </c>
      <c r="H4" s="245">
        <f>G4+1</f>
        <v>5</v>
      </c>
      <c r="I4" s="102"/>
      <c r="J4" s="102"/>
      <c r="K4" s="102"/>
      <c r="L4" s="102"/>
      <c r="M4" s="102"/>
      <c r="N4" s="102"/>
    </row>
    <row r="5" spans="1:988 16368:16368" s="24" customFormat="1" ht="15.75" customHeight="1">
      <c r="A5" s="514">
        <v>1</v>
      </c>
      <c r="B5" s="525" t="str">
        <f>INDEX(ORCAMENTO!$E:$E,MATCH($A5,ORCAMENTO!$B:$B,0))</f>
        <v>SERVIÇOS PRELIMINARES</v>
      </c>
      <c r="C5" s="246">
        <f>INDEX(ORCAMENTO!$J:$J,MATCH($A5,ORCAMENTO!$B:$B,0))</f>
        <v>2671.04</v>
      </c>
      <c r="D5" s="247">
        <f t="shared" ref="D5:H5" si="2">D6*$C5</f>
        <v>2671.04</v>
      </c>
      <c r="E5" s="247">
        <f t="shared" si="2"/>
        <v>0</v>
      </c>
      <c r="F5" s="247">
        <f t="shared" si="2"/>
        <v>0</v>
      </c>
      <c r="G5" s="247">
        <f t="shared" si="2"/>
        <v>0</v>
      </c>
      <c r="H5" s="247">
        <f t="shared" si="2"/>
        <v>0</v>
      </c>
      <c r="I5" s="102"/>
      <c r="J5" s="101" t="s">
        <v>3317</v>
      </c>
      <c r="K5" s="103">
        <f t="shared" ref="K5:K22" si="3">SUM(D5:H5)</f>
        <v>2671.04</v>
      </c>
      <c r="L5" s="107">
        <f>K5-C5</f>
        <v>0</v>
      </c>
      <c r="M5" s="102"/>
      <c r="N5" s="102"/>
    </row>
    <row r="6" spans="1:988 16368:16368" s="24" customFormat="1" ht="13.5" customHeight="1">
      <c r="A6" s="514"/>
      <c r="B6" s="525"/>
      <c r="C6" s="248">
        <f>C5/$C$21</f>
        <v>2.0413775140628247E-2</v>
      </c>
      <c r="D6" s="249">
        <v>1</v>
      </c>
      <c r="E6" s="249"/>
      <c r="F6" s="249"/>
      <c r="G6" s="249"/>
      <c r="H6" s="249"/>
      <c r="I6" s="102"/>
      <c r="J6" s="101" t="s">
        <v>624</v>
      </c>
      <c r="K6" s="108">
        <f t="shared" si="3"/>
        <v>1</v>
      </c>
      <c r="L6" s="102"/>
      <c r="M6" s="102"/>
      <c r="N6" s="102"/>
    </row>
    <row r="7" spans="1:988 16368:16368" s="24" customFormat="1" ht="15.75" customHeight="1">
      <c r="A7" s="514">
        <v>2</v>
      </c>
      <c r="B7" s="525" t="str">
        <f>INDEX(ORCAMENTO!$E:$E,MATCH(A7,ORCAMENTO!$B:$B,0))</f>
        <v>DEMOLIÇÕES E MOVIMENTAÇÕES DE TERRA</v>
      </c>
      <c r="C7" s="246">
        <f>INDEX(ORCAMENTO!$J:$J,MATCH($A7,ORCAMENTO!$B:$B,0))</f>
        <v>977.95</v>
      </c>
      <c r="D7" s="247">
        <f t="shared" ref="D7:H7" si="4">D8*$C7</f>
        <v>977.95</v>
      </c>
      <c r="E7" s="247">
        <f t="shared" si="4"/>
        <v>0</v>
      </c>
      <c r="F7" s="247">
        <f t="shared" si="4"/>
        <v>0</v>
      </c>
      <c r="G7" s="247">
        <f t="shared" si="4"/>
        <v>0</v>
      </c>
      <c r="H7" s="247">
        <f t="shared" si="4"/>
        <v>0</v>
      </c>
      <c r="I7" s="102"/>
      <c r="J7" s="101" t="s">
        <v>3317</v>
      </c>
      <c r="K7" s="103">
        <f t="shared" si="3"/>
        <v>977.95</v>
      </c>
      <c r="L7" s="107">
        <f>K7-C7</f>
        <v>0</v>
      </c>
      <c r="M7" s="102"/>
      <c r="N7" s="102"/>
    </row>
    <row r="8" spans="1:988 16368:16368" s="24" customFormat="1" ht="13.5" customHeight="1">
      <c r="A8" s="514"/>
      <c r="B8" s="525"/>
      <c r="C8" s="248">
        <f>C7/$C$21</f>
        <v>7.4741117313021875E-3</v>
      </c>
      <c r="D8" s="249">
        <v>1</v>
      </c>
      <c r="E8" s="249"/>
      <c r="F8" s="249"/>
      <c r="G8" s="249"/>
      <c r="H8" s="249"/>
      <c r="I8" s="102"/>
      <c r="J8" s="101" t="s">
        <v>624</v>
      </c>
      <c r="K8" s="108">
        <f t="shared" si="3"/>
        <v>1</v>
      </c>
      <c r="L8" s="102"/>
      <c r="M8" s="102"/>
      <c r="N8" s="102"/>
    </row>
    <row r="9" spans="1:988 16368:16368" s="24" customFormat="1" ht="13.5" customHeight="1">
      <c r="A9" s="514">
        <v>3</v>
      </c>
      <c r="B9" s="525" t="str">
        <f>INDEX(ORCAMENTO!$E:$E,MATCH(A9,ORCAMENTO!$B:$B,0))</f>
        <v>PAVIMENTAÇÃO</v>
      </c>
      <c r="C9" s="246">
        <f>INDEX(ORCAMENTO!$J:$J,MATCH($A9,ORCAMENTO!$B:$B,0))</f>
        <v>18727.07</v>
      </c>
      <c r="D9" s="247">
        <f t="shared" ref="D9:H19" si="5">D10*$C9</f>
        <v>0</v>
      </c>
      <c r="E9" s="247">
        <f t="shared" si="5"/>
        <v>11236.242</v>
      </c>
      <c r="F9" s="247">
        <f t="shared" si="5"/>
        <v>7490.8280000000004</v>
      </c>
      <c r="G9" s="247">
        <f t="shared" si="5"/>
        <v>0</v>
      </c>
      <c r="H9" s="247">
        <f t="shared" si="5"/>
        <v>0</v>
      </c>
      <c r="I9" s="102"/>
      <c r="J9" s="101" t="s">
        <v>3317</v>
      </c>
      <c r="K9" s="103">
        <f t="shared" si="3"/>
        <v>18727.07</v>
      </c>
      <c r="L9" s="107">
        <f>K9-C9</f>
        <v>0</v>
      </c>
      <c r="M9" s="102"/>
      <c r="N9" s="102"/>
    </row>
    <row r="10" spans="1:988 16368:16368" s="24" customFormat="1" ht="13.5" customHeight="1">
      <c r="A10" s="514"/>
      <c r="B10" s="525"/>
      <c r="C10" s="248">
        <f>C9/$C$21</f>
        <v>0.14312409998457717</v>
      </c>
      <c r="D10" s="249"/>
      <c r="E10" s="249">
        <v>0.6</v>
      </c>
      <c r="F10" s="249">
        <v>0.4</v>
      </c>
      <c r="G10" s="249"/>
      <c r="H10" s="249"/>
      <c r="I10" s="102"/>
      <c r="J10" s="101" t="s">
        <v>624</v>
      </c>
      <c r="K10" s="108">
        <f t="shared" si="3"/>
        <v>1</v>
      </c>
      <c r="L10" s="102"/>
      <c r="M10" s="102"/>
      <c r="N10" s="102"/>
    </row>
    <row r="11" spans="1:988 16368:16368" s="24" customFormat="1" ht="13.5" customHeight="1">
      <c r="A11" s="514">
        <v>4</v>
      </c>
      <c r="B11" s="525" t="str">
        <f>INDEX(ORCAMENTO!$E:$E,MATCH(A11,ORCAMENTO!$B:$B,0))</f>
        <v xml:space="preserve">BALIZADORES </v>
      </c>
      <c r="C11" s="246">
        <f>INDEX(ORCAMENTO!$J:$J,MATCH($A11,ORCAMENTO!$B:$B,0))</f>
        <v>1778.75</v>
      </c>
      <c r="D11" s="247">
        <f t="shared" si="5"/>
        <v>0</v>
      </c>
      <c r="E11" s="247">
        <f t="shared" si="5"/>
        <v>177.875</v>
      </c>
      <c r="F11" s="247">
        <f t="shared" si="5"/>
        <v>1600.875</v>
      </c>
      <c r="G11" s="247">
        <f t="shared" si="5"/>
        <v>0</v>
      </c>
      <c r="H11" s="247">
        <f t="shared" si="5"/>
        <v>0</v>
      </c>
      <c r="I11" s="102"/>
      <c r="J11" s="101" t="s">
        <v>3317</v>
      </c>
      <c r="K11" s="103">
        <f t="shared" si="3"/>
        <v>1778.75</v>
      </c>
      <c r="L11" s="107">
        <f>K11-C11</f>
        <v>0</v>
      </c>
      <c r="M11" s="102"/>
      <c r="N11" s="102"/>
    </row>
    <row r="12" spans="1:988 16368:16368" s="24" customFormat="1" ht="13.5" customHeight="1">
      <c r="A12" s="514"/>
      <c r="B12" s="525"/>
      <c r="C12" s="248">
        <f>C11/$C$21</f>
        <v>1.3594331246028699E-2</v>
      </c>
      <c r="D12" s="249"/>
      <c r="E12" s="249">
        <v>0.1</v>
      </c>
      <c r="F12" s="249">
        <v>0.9</v>
      </c>
      <c r="G12" s="249"/>
      <c r="H12" s="249"/>
      <c r="I12" s="102"/>
      <c r="J12" s="101" t="s">
        <v>624</v>
      </c>
      <c r="K12" s="108">
        <f t="shared" si="3"/>
        <v>1</v>
      </c>
      <c r="L12" s="102"/>
      <c r="M12" s="102"/>
      <c r="N12" s="102"/>
    </row>
    <row r="13" spans="1:988 16368:16368" s="24" customFormat="1" ht="13.5" customHeight="1">
      <c r="A13" s="514">
        <v>5</v>
      </c>
      <c r="B13" s="525" t="str">
        <f>INDEX(ORCAMENTO!$E:$E,MATCH(A13,ORCAMENTO!$B:$B,0))</f>
        <v>INSTALAÇÕES ELÉTRICAS</v>
      </c>
      <c r="C13" s="246">
        <f>INDEX(ORCAMENTO!$J:$J,MATCH($A13,ORCAMENTO!$B:$B,0))</f>
        <v>14540.440000000002</v>
      </c>
      <c r="D13" s="247">
        <f t="shared" si="5"/>
        <v>0</v>
      </c>
      <c r="E13" s="247">
        <f t="shared" si="5"/>
        <v>14540.440000000002</v>
      </c>
      <c r="F13" s="247">
        <f t="shared" si="5"/>
        <v>0</v>
      </c>
      <c r="G13" s="247">
        <f t="shared" si="5"/>
        <v>0</v>
      </c>
      <c r="H13" s="247">
        <f t="shared" si="5"/>
        <v>0</v>
      </c>
      <c r="I13" s="102"/>
      <c r="J13" s="101" t="s">
        <v>3317</v>
      </c>
      <c r="K13" s="103">
        <f t="shared" si="3"/>
        <v>14540.440000000002</v>
      </c>
      <c r="L13" s="107">
        <f>K13-C13</f>
        <v>0</v>
      </c>
      <c r="M13" s="102"/>
      <c r="N13" s="102"/>
    </row>
    <row r="14" spans="1:988 16368:16368" s="24" customFormat="1" ht="13.5" customHeight="1">
      <c r="A14" s="514"/>
      <c r="B14" s="525"/>
      <c r="C14" s="248">
        <f>C13/$C$21</f>
        <v>0.11112722857231513</v>
      </c>
      <c r="D14" s="249"/>
      <c r="E14" s="249">
        <v>1</v>
      </c>
      <c r="F14" s="249"/>
      <c r="G14" s="249"/>
      <c r="H14" s="249"/>
      <c r="I14" s="102"/>
      <c r="J14" s="101" t="s">
        <v>624</v>
      </c>
      <c r="K14" s="108">
        <f t="shared" si="3"/>
        <v>1</v>
      </c>
      <c r="L14" s="102"/>
      <c r="M14" s="102"/>
      <c r="N14" s="102"/>
    </row>
    <row r="15" spans="1:988 16368:16368" s="24" customFormat="1" ht="13.5" customHeight="1">
      <c r="A15" s="514">
        <v>6</v>
      </c>
      <c r="B15" s="525" t="str">
        <f>INDEX(ORCAMENTO!$E:$E,MATCH(A15,ORCAMENTO!$B:$B,0))</f>
        <v>LETREIRO</v>
      </c>
      <c r="C15" s="246">
        <f>INDEX(ORCAMENTO!$J:$J,MATCH($A15,ORCAMENTO!$B:$B,0))</f>
        <v>70397.599999999991</v>
      </c>
      <c r="D15" s="247">
        <f t="shared" si="5"/>
        <v>0</v>
      </c>
      <c r="E15" s="247">
        <f t="shared" si="5"/>
        <v>0</v>
      </c>
      <c r="F15" s="247">
        <f t="shared" si="5"/>
        <v>0</v>
      </c>
      <c r="G15" s="247">
        <f t="shared" si="5"/>
        <v>0</v>
      </c>
      <c r="H15" s="247">
        <f t="shared" si="5"/>
        <v>70397.599999999991</v>
      </c>
      <c r="I15" s="102"/>
      <c r="J15" s="101" t="s">
        <v>3317</v>
      </c>
      <c r="K15" s="103">
        <f t="shared" si="3"/>
        <v>70397.599999999991</v>
      </c>
      <c r="L15" s="107">
        <f>K15-C15</f>
        <v>0</v>
      </c>
      <c r="M15" s="102"/>
      <c r="N15" s="102"/>
    </row>
    <row r="16" spans="1:988 16368:16368" s="24" customFormat="1" ht="13.5" customHeight="1">
      <c r="A16" s="514"/>
      <c r="B16" s="525"/>
      <c r="C16" s="248">
        <f>C15/$C$21</f>
        <v>0.53802293370368504</v>
      </c>
      <c r="D16" s="249"/>
      <c r="E16" s="249"/>
      <c r="F16" s="249"/>
      <c r="G16" s="249"/>
      <c r="H16" s="249">
        <v>1</v>
      </c>
      <c r="I16" s="102"/>
      <c r="J16" s="101" t="s">
        <v>624</v>
      </c>
      <c r="K16" s="108">
        <f t="shared" si="3"/>
        <v>1</v>
      </c>
      <c r="L16" s="102"/>
      <c r="M16" s="102"/>
      <c r="N16" s="102"/>
    </row>
    <row r="17" spans="1:14" s="24" customFormat="1" ht="13.5" customHeight="1">
      <c r="A17" s="514">
        <v>7</v>
      </c>
      <c r="B17" s="525" t="str">
        <f>INDEX(ORCAMENTO!$E:$E,MATCH(A17,ORCAMENTO!$B:$B,0))</f>
        <v>REVESTIMENTO E PINTURA</v>
      </c>
      <c r="C17" s="246">
        <f>INDEX(ORCAMENTO!$J:$J,MATCH($A17,ORCAMENTO!$B:$B,0))</f>
        <v>20997.16</v>
      </c>
      <c r="D17" s="247">
        <f t="shared" si="5"/>
        <v>0</v>
      </c>
      <c r="E17" s="247">
        <f t="shared" si="5"/>
        <v>4199.4319999999998</v>
      </c>
      <c r="F17" s="247">
        <f t="shared" si="5"/>
        <v>4199.4319999999998</v>
      </c>
      <c r="G17" s="247">
        <f t="shared" si="5"/>
        <v>4199.4319999999998</v>
      </c>
      <c r="H17" s="247">
        <f t="shared" si="5"/>
        <v>8398.8639999999996</v>
      </c>
      <c r="I17" s="102"/>
      <c r="J17" s="101" t="s">
        <v>3317</v>
      </c>
      <c r="K17" s="103">
        <f t="shared" si="3"/>
        <v>20997.159999999996</v>
      </c>
      <c r="L17" s="107">
        <f>K17-C17</f>
        <v>0</v>
      </c>
      <c r="M17" s="102"/>
      <c r="N17" s="102"/>
    </row>
    <row r="18" spans="1:14" s="24" customFormat="1" ht="13.5" customHeight="1">
      <c r="A18" s="514"/>
      <c r="B18" s="525"/>
      <c r="C18" s="248">
        <f>C17/$C$21</f>
        <v>0.16047356192037326</v>
      </c>
      <c r="D18" s="249"/>
      <c r="E18" s="249">
        <v>0.2</v>
      </c>
      <c r="F18" s="249">
        <v>0.2</v>
      </c>
      <c r="G18" s="249">
        <v>0.2</v>
      </c>
      <c r="H18" s="249">
        <v>0.4</v>
      </c>
      <c r="I18" s="102"/>
      <c r="J18" s="101" t="s">
        <v>624</v>
      </c>
      <c r="K18" s="108">
        <f t="shared" si="3"/>
        <v>1</v>
      </c>
      <c r="L18" s="102"/>
      <c r="M18" s="102"/>
      <c r="N18" s="102"/>
    </row>
    <row r="19" spans="1:14" s="24" customFormat="1" ht="13.5" customHeight="1">
      <c r="A19" s="514">
        <v>8</v>
      </c>
      <c r="B19" s="525" t="str">
        <f>INDEX(ORCAMENTO!$E:$E,MATCH(A19,ORCAMENTO!$B:$B,0))</f>
        <v>COMPLEMENTOS</v>
      </c>
      <c r="C19" s="246">
        <f>INDEX(ORCAMENTO!$J:$J,MATCH($A19,ORCAMENTO!$B:$B,0))</f>
        <v>754.97</v>
      </c>
      <c r="D19" s="247">
        <f t="shared" si="5"/>
        <v>0</v>
      </c>
      <c r="E19" s="247">
        <f t="shared" si="5"/>
        <v>0</v>
      </c>
      <c r="F19" s="247">
        <f t="shared" si="5"/>
        <v>0</v>
      </c>
      <c r="G19" s="247">
        <f t="shared" si="5"/>
        <v>754.97</v>
      </c>
      <c r="H19" s="247">
        <f t="shared" si="5"/>
        <v>0</v>
      </c>
      <c r="I19" s="102"/>
      <c r="J19" s="101" t="s">
        <v>3317</v>
      </c>
      <c r="K19" s="103">
        <f t="shared" si="3"/>
        <v>754.97</v>
      </c>
      <c r="L19" s="107">
        <f>K19-C19</f>
        <v>0</v>
      </c>
      <c r="M19" s="102"/>
      <c r="N19" s="102"/>
    </row>
    <row r="20" spans="1:14" s="24" customFormat="1" ht="13.5" customHeight="1">
      <c r="A20" s="514"/>
      <c r="B20" s="525"/>
      <c r="C20" s="248">
        <f>C19/$C$21</f>
        <v>5.7699577010902527E-3</v>
      </c>
      <c r="D20" s="249"/>
      <c r="E20" s="249"/>
      <c r="F20" s="249"/>
      <c r="G20" s="249">
        <v>1</v>
      </c>
      <c r="H20" s="249"/>
      <c r="I20" s="102"/>
      <c r="J20" s="101" t="s">
        <v>624</v>
      </c>
      <c r="K20" s="108">
        <f t="shared" si="3"/>
        <v>1</v>
      </c>
      <c r="L20" s="102"/>
      <c r="M20" s="102"/>
      <c r="N20" s="102"/>
    </row>
    <row r="21" spans="1:14" s="24" customFormat="1" ht="20.100000000000001" customHeight="1">
      <c r="A21" s="526" t="s">
        <v>3351</v>
      </c>
      <c r="B21" s="526"/>
      <c r="C21" s="250">
        <f t="shared" ref="C21:H21" si="6">SUMIF($J$5:$J$20,$J21,C$5:C$20)</f>
        <v>130844.98</v>
      </c>
      <c r="D21" s="251">
        <f t="shared" si="6"/>
        <v>3648.99</v>
      </c>
      <c r="E21" s="251">
        <f t="shared" si="6"/>
        <v>30153.989000000001</v>
      </c>
      <c r="F21" s="251">
        <f t="shared" si="6"/>
        <v>13291.135000000002</v>
      </c>
      <c r="G21" s="251">
        <f t="shared" si="6"/>
        <v>4954.402</v>
      </c>
      <c r="H21" s="251">
        <f t="shared" si="6"/>
        <v>78796.463999999993</v>
      </c>
      <c r="I21" s="102"/>
      <c r="J21" s="101" t="s">
        <v>3317</v>
      </c>
      <c r="K21" s="103">
        <f t="shared" si="3"/>
        <v>130844.98</v>
      </c>
      <c r="L21" s="107">
        <f>K21-C21</f>
        <v>0</v>
      </c>
      <c r="M21" s="102"/>
      <c r="N21" s="102"/>
    </row>
    <row r="22" spans="1:14" s="24" customFormat="1" ht="20.100000000000001" customHeight="1">
      <c r="A22" s="526" t="s">
        <v>3354</v>
      </c>
      <c r="B22" s="526"/>
      <c r="C22" s="252">
        <f>SUMIF($J$5:$J$20,$J22,C$5:C$20)</f>
        <v>0.99999999999999989</v>
      </c>
      <c r="D22" s="253">
        <f t="shared" ref="D22" si="7">D21/$C$21</f>
        <v>2.7887886871930431E-2</v>
      </c>
      <c r="E22" s="253">
        <f t="shared" ref="E22:H22" si="8">E21/$C$21</f>
        <v>0.23045583407173895</v>
      </c>
      <c r="F22" s="253">
        <f t="shared" si="8"/>
        <v>0.10157925049933136</v>
      </c>
      <c r="G22" s="253">
        <f t="shared" si="8"/>
        <v>3.7864670085164906E-2</v>
      </c>
      <c r="H22" s="253">
        <f t="shared" si="8"/>
        <v>0.6022123584718343</v>
      </c>
      <c r="I22" s="102"/>
      <c r="J22" s="101" t="s">
        <v>624</v>
      </c>
      <c r="K22" s="108">
        <f t="shared" si="3"/>
        <v>1</v>
      </c>
      <c r="L22" s="102"/>
      <c r="M22" s="102"/>
      <c r="N22" s="102"/>
    </row>
    <row r="23" spans="1:14" s="24" customFormat="1" ht="20.100000000000001" customHeight="1">
      <c r="A23" s="526" t="s">
        <v>3352</v>
      </c>
      <c r="B23" s="526"/>
      <c r="C23" s="254"/>
      <c r="D23" s="255">
        <f>D21</f>
        <v>3648.99</v>
      </c>
      <c r="E23" s="255">
        <f t="shared" ref="E23:F23" si="9">E21+D23</f>
        <v>33802.978999999999</v>
      </c>
      <c r="F23" s="255">
        <f t="shared" si="9"/>
        <v>47094.114000000001</v>
      </c>
      <c r="G23" s="255">
        <f t="shared" ref="G23" si="10">G21+F23</f>
        <v>52048.516000000003</v>
      </c>
      <c r="H23" s="255">
        <f>H21+G23</f>
        <v>130844.98</v>
      </c>
      <c r="I23" s="102"/>
      <c r="J23" s="102"/>
      <c r="K23" s="243"/>
      <c r="L23" s="102"/>
      <c r="M23" s="102"/>
      <c r="N23" s="102"/>
    </row>
    <row r="24" spans="1:14" s="24" customFormat="1" ht="20.100000000000001" customHeight="1">
      <c r="A24" s="526" t="s">
        <v>3353</v>
      </c>
      <c r="B24" s="526"/>
      <c r="C24" s="254"/>
      <c r="D24" s="256">
        <f>D22</f>
        <v>2.7887886871930431E-2</v>
      </c>
      <c r="E24" s="256">
        <f>E22+D24</f>
        <v>0.25834372094366936</v>
      </c>
      <c r="F24" s="256">
        <f>F22+E24</f>
        <v>0.35992297144300073</v>
      </c>
      <c r="G24" s="256">
        <f>G22+F24</f>
        <v>0.39778764152816565</v>
      </c>
      <c r="H24" s="256">
        <f>H22+G24</f>
        <v>1</v>
      </c>
      <c r="I24" s="102"/>
      <c r="J24" s="102"/>
      <c r="K24" s="108"/>
      <c r="L24" s="102"/>
      <c r="M24" s="102"/>
      <c r="N24" s="102"/>
    </row>
    <row r="25" spans="1:14" s="24" customFormat="1" ht="20.100000000000001" customHeight="1">
      <c r="A25" s="524"/>
      <c r="B25" s="524"/>
      <c r="C25" s="524"/>
      <c r="D25" s="524"/>
      <c r="E25" s="524"/>
      <c r="F25" s="22"/>
      <c r="G25" s="22"/>
      <c r="I25" s="102"/>
      <c r="J25" s="102"/>
      <c r="K25" s="108"/>
      <c r="L25" s="102"/>
      <c r="M25" s="102"/>
      <c r="N25" s="102"/>
    </row>
    <row r="26" spans="1:14" s="24" customFormat="1" ht="20.100000000000001" customHeight="1">
      <c r="A26" s="22"/>
      <c r="B26" s="22"/>
      <c r="C26" s="22"/>
      <c r="D26" s="22"/>
      <c r="E26" s="22"/>
      <c r="F26" s="22"/>
      <c r="G26" s="22"/>
      <c r="I26" s="102"/>
      <c r="J26" s="102"/>
      <c r="K26" s="108"/>
      <c r="L26" s="102"/>
      <c r="M26" s="102"/>
      <c r="N26" s="102"/>
    </row>
    <row r="27" spans="1:14" s="24" customFormat="1" ht="20.100000000000001" customHeight="1">
      <c r="A27" s="22"/>
      <c r="B27" s="388" t="s">
        <v>38194</v>
      </c>
      <c r="C27" s="488" t="str">
        <f>ORCAMENTO!E48</f>
        <v>BAIXO GUANDU - ES, 15 DE JULHO DE 2025.</v>
      </c>
      <c r="D27" s="488"/>
      <c r="E27" s="488"/>
      <c r="F27" s="31"/>
      <c r="G27" s="31"/>
      <c r="I27" s="102"/>
      <c r="J27" s="102"/>
      <c r="K27" s="108"/>
      <c r="L27" s="102"/>
      <c r="M27" s="102"/>
      <c r="N27" s="102"/>
    </row>
    <row r="28" spans="1:14" s="24" customFormat="1" ht="20.100000000000001" customHeight="1">
      <c r="A28" s="22"/>
      <c r="B28" s="22"/>
      <c r="C28" s="22"/>
      <c r="D28" s="22"/>
      <c r="E28" s="22"/>
      <c r="F28" s="22"/>
      <c r="G28" s="22"/>
      <c r="I28" s="102"/>
      <c r="J28" s="102"/>
      <c r="K28" s="108"/>
      <c r="L28" s="102"/>
      <c r="M28" s="102"/>
      <c r="N28" s="102"/>
    </row>
    <row r="29" spans="1:14" s="24" customFormat="1" ht="20.100000000000001" customHeight="1" thickBot="1">
      <c r="A29" s="22"/>
      <c r="B29" s="22"/>
      <c r="C29" s="523"/>
      <c r="D29" s="523"/>
      <c r="E29" s="523"/>
      <c r="F29" s="22"/>
      <c r="G29" s="22"/>
      <c r="I29" s="102"/>
      <c r="J29" s="102"/>
      <c r="K29" s="108"/>
      <c r="L29" s="102"/>
      <c r="M29" s="102"/>
      <c r="N29" s="102"/>
    </row>
    <row r="30" spans="1:14" s="24" customFormat="1" ht="20.100000000000001" customHeight="1">
      <c r="A30" s="22"/>
      <c r="B30" s="22"/>
      <c r="C30" s="455" t="str">
        <f>ORCAMENTO!F49</f>
        <v>FABRICIO BENÍCIO DE BRITO</v>
      </c>
      <c r="D30" s="455"/>
      <c r="E30" s="455"/>
      <c r="F30" s="22"/>
      <c r="G30" s="22"/>
      <c r="I30" s="102"/>
      <c r="J30" s="102"/>
      <c r="K30" s="108"/>
      <c r="L30" s="102"/>
      <c r="M30" s="102"/>
      <c r="N30" s="102"/>
    </row>
    <row r="31" spans="1:14" s="24" customFormat="1" ht="20.100000000000001" customHeight="1">
      <c r="A31" s="22"/>
      <c r="B31" s="22"/>
      <c r="C31" s="456" t="str">
        <f>ORCAMENTO!F50</f>
        <v xml:space="preserve">CREA: ES-014512/D </v>
      </c>
      <c r="D31" s="456"/>
      <c r="E31" s="456"/>
      <c r="F31" s="22"/>
      <c r="G31" s="22"/>
      <c r="I31" s="102"/>
      <c r="J31" s="102"/>
      <c r="K31" s="108"/>
      <c r="L31" s="102"/>
      <c r="M31" s="102"/>
      <c r="N31" s="102"/>
    </row>
    <row r="32" spans="1:14" s="24" customFormat="1" ht="20.100000000000001" customHeight="1">
      <c r="A32" s="22"/>
      <c r="B32" s="22"/>
      <c r="C32" s="22"/>
      <c r="D32" s="22"/>
      <c r="E32" s="22"/>
      <c r="F32" s="22"/>
      <c r="G32" s="22"/>
      <c r="I32" s="102"/>
      <c r="J32" s="102"/>
      <c r="K32" s="108"/>
      <c r="L32" s="102"/>
      <c r="M32" s="102"/>
      <c r="N32" s="102"/>
    </row>
    <row r="33" spans="9:14" s="22" customFormat="1" ht="12" hidden="1">
      <c r="I33" s="109"/>
      <c r="J33" s="109"/>
      <c r="K33" s="109"/>
      <c r="L33" s="109"/>
      <c r="M33" s="109"/>
      <c r="N33" s="109"/>
    </row>
    <row r="34" spans="9:14" s="22" customFormat="1" ht="12" hidden="1">
      <c r="I34" s="109"/>
      <c r="J34" s="109"/>
      <c r="K34" s="109"/>
      <c r="L34" s="109"/>
      <c r="M34" s="109"/>
      <c r="N34" s="109"/>
    </row>
    <row r="35" spans="9:14" s="22" customFormat="1" ht="12" hidden="1">
      <c r="I35" s="109"/>
      <c r="J35" s="109"/>
      <c r="K35" s="109"/>
      <c r="L35" s="109"/>
      <c r="M35" s="109"/>
      <c r="N35" s="109"/>
    </row>
    <row r="36" spans="9:14" s="22" customFormat="1" ht="12" hidden="1">
      <c r="I36" s="109"/>
      <c r="J36" s="109"/>
      <c r="K36" s="109"/>
      <c r="L36" s="109"/>
      <c r="M36" s="109"/>
      <c r="N36" s="109"/>
    </row>
    <row r="37" spans="9:14" s="22" customFormat="1" ht="12" hidden="1">
      <c r="I37" s="109"/>
      <c r="J37" s="109"/>
      <c r="K37" s="109"/>
      <c r="L37" s="109"/>
      <c r="M37" s="109"/>
      <c r="N37" s="109"/>
    </row>
    <row r="38" spans="9:14" s="22" customFormat="1" ht="12" hidden="1">
      <c r="I38" s="109"/>
      <c r="J38" s="109"/>
      <c r="K38" s="109"/>
      <c r="L38" s="109"/>
      <c r="M38" s="109"/>
      <c r="N38" s="109"/>
    </row>
    <row r="39" spans="9:14" s="22" customFormat="1" ht="12" hidden="1">
      <c r="I39" s="109"/>
      <c r="J39" s="109"/>
      <c r="K39" s="109"/>
      <c r="L39" s="109"/>
      <c r="M39" s="109"/>
      <c r="N39" s="109"/>
    </row>
    <row r="40" spans="9:14" s="22" customFormat="1" ht="12" hidden="1">
      <c r="I40" s="109"/>
      <c r="J40" s="109"/>
      <c r="K40" s="109"/>
      <c r="L40" s="109"/>
      <c r="M40" s="109"/>
      <c r="N40" s="109"/>
    </row>
    <row r="41" spans="9:14" s="22" customFormat="1" ht="12" hidden="1">
      <c r="I41" s="109"/>
      <c r="J41" s="109"/>
      <c r="K41" s="109"/>
      <c r="L41" s="109"/>
      <c r="M41" s="109"/>
      <c r="N41" s="109"/>
    </row>
    <row r="42" spans="9:14" s="22" customFormat="1" ht="12" hidden="1">
      <c r="I42" s="109"/>
      <c r="J42" s="109"/>
      <c r="K42" s="109"/>
      <c r="L42" s="109"/>
      <c r="M42" s="109"/>
      <c r="N42" s="109"/>
    </row>
    <row r="43" spans="9:14" s="22" customFormat="1" ht="12" hidden="1">
      <c r="I43" s="109"/>
      <c r="J43" s="109"/>
      <c r="K43" s="109"/>
      <c r="L43" s="109"/>
      <c r="M43" s="109"/>
      <c r="N43" s="109"/>
    </row>
    <row r="44" spans="9:14" s="22" customFormat="1" ht="12" hidden="1">
      <c r="I44" s="109"/>
      <c r="J44" s="109"/>
      <c r="K44" s="109"/>
      <c r="L44" s="109"/>
      <c r="M44" s="109"/>
      <c r="N44" s="109"/>
    </row>
    <row r="45" spans="9:14" s="22" customFormat="1" ht="12" hidden="1">
      <c r="I45" s="109"/>
      <c r="J45" s="109"/>
      <c r="K45" s="109"/>
      <c r="L45" s="109"/>
      <c r="M45" s="109"/>
      <c r="N45" s="109"/>
    </row>
    <row r="46" spans="9:14" s="22" customFormat="1" ht="12" hidden="1">
      <c r="I46" s="109"/>
      <c r="J46" s="109"/>
      <c r="K46" s="109"/>
      <c r="L46" s="109"/>
      <c r="M46" s="109"/>
      <c r="N46" s="109"/>
    </row>
    <row r="47" spans="9:14" s="22" customFormat="1" ht="12" hidden="1">
      <c r="I47" s="109"/>
      <c r="J47" s="109"/>
      <c r="K47" s="109"/>
      <c r="L47" s="109"/>
      <c r="M47" s="109"/>
      <c r="N47" s="109"/>
    </row>
    <row r="48" spans="9:14" s="22" customFormat="1" ht="12" hidden="1">
      <c r="I48" s="109"/>
      <c r="J48" s="109"/>
      <c r="K48" s="109"/>
      <c r="L48" s="109"/>
      <c r="M48" s="109"/>
      <c r="N48" s="109"/>
    </row>
    <row r="49" spans="9:14" s="22" customFormat="1" ht="12" hidden="1">
      <c r="I49" s="109"/>
      <c r="J49" s="109"/>
      <c r="K49" s="109"/>
      <c r="L49" s="109"/>
      <c r="M49" s="109"/>
      <c r="N49" s="109"/>
    </row>
  </sheetData>
  <mergeCells count="28">
    <mergeCell ref="A1:H1"/>
    <mergeCell ref="B3:H3"/>
    <mergeCell ref="B7:B8"/>
    <mergeCell ref="B9:B10"/>
    <mergeCell ref="A5:A6"/>
    <mergeCell ref="A9:A10"/>
    <mergeCell ref="B2:H2"/>
    <mergeCell ref="B5:B6"/>
    <mergeCell ref="A7:A8"/>
    <mergeCell ref="A17:A18"/>
    <mergeCell ref="B17:B18"/>
    <mergeCell ref="A19:A20"/>
    <mergeCell ref="B19:B20"/>
    <mergeCell ref="A24:B24"/>
    <mergeCell ref="A21:B21"/>
    <mergeCell ref="A22:B22"/>
    <mergeCell ref="A23:B23"/>
    <mergeCell ref="B11:B12"/>
    <mergeCell ref="A13:A14"/>
    <mergeCell ref="B13:B14"/>
    <mergeCell ref="A15:A16"/>
    <mergeCell ref="B15:B16"/>
    <mergeCell ref="A11:A12"/>
    <mergeCell ref="C29:E29"/>
    <mergeCell ref="A25:E25"/>
    <mergeCell ref="C27:E27"/>
    <mergeCell ref="C30:E30"/>
    <mergeCell ref="C31:E31"/>
  </mergeCells>
  <dataValidations disablePrompts="1" count="1">
    <dataValidation type="list" errorStyle="warning" allowBlank="1" showInputMessage="1" showErrorMessage="1" error="Selecionar Referencial compatível" sqref="XEN1:XFD3">
      <formula1>DADOS</formula1>
    </dataValidation>
  </dataValidations>
  <printOptions horizontalCentered="1"/>
  <pageMargins left="0.51181102362204722" right="0.51181102362204722" top="1.7716535433070868" bottom="0.78740157480314965" header="0.31496062992125984" footer="0.31496062992125984"/>
  <pageSetup paperSize="9" scale="76" orientation="landscape" r:id="rId1"/>
  <headerFooter scaleWithDoc="0" alignWithMargins="0">
    <oddHeader>&amp;C&amp;G</oddHeader>
    <oddFooter>&amp;L&amp;"Glacial Indifference,Regular"&amp;8&amp;F&amp;R&amp;"Glacial Indifference,Regular"&amp;8Página &amp;P/&amp;N</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8"/>
  <sheetViews>
    <sheetView workbookViewId="0">
      <selection activeCell="G9" sqref="G9"/>
    </sheetView>
  </sheetViews>
  <sheetFormatPr defaultRowHeight="14.25"/>
  <cols>
    <col min="2" max="2" width="8.25" bestFit="1" customWidth="1"/>
    <col min="4" max="4" width="5.875" bestFit="1" customWidth="1"/>
    <col min="5" max="5" width="8.375" bestFit="1" customWidth="1"/>
    <col min="6" max="6" width="9.125" bestFit="1" customWidth="1"/>
    <col min="7" max="7" width="10.5" bestFit="1" customWidth="1"/>
    <col min="8" max="8" width="9" bestFit="1" customWidth="1"/>
    <col min="9" max="9" width="8.375" bestFit="1" customWidth="1"/>
    <col min="10" max="10" width="2.75" bestFit="1" customWidth="1"/>
    <col min="11" max="11" width="8.375" bestFit="1" customWidth="1"/>
  </cols>
  <sheetData>
    <row r="4" spans="2:11" ht="22.5">
      <c r="B4" s="203" t="s">
        <v>667</v>
      </c>
      <c r="C4" s="204"/>
      <c r="D4" s="204" t="s">
        <v>4283</v>
      </c>
      <c r="E4" s="204" t="s">
        <v>5884</v>
      </c>
      <c r="F4" s="204" t="s">
        <v>4695</v>
      </c>
      <c r="G4" s="203" t="s">
        <v>4284</v>
      </c>
      <c r="H4" s="203" t="s">
        <v>5885</v>
      </c>
      <c r="I4" s="204" t="s">
        <v>5886</v>
      </c>
      <c r="J4" s="203" t="s">
        <v>3133</v>
      </c>
      <c r="K4" s="205"/>
    </row>
    <row r="5" spans="2:11" ht="33.75">
      <c r="B5" s="296" t="s">
        <v>5883</v>
      </c>
      <c r="C5" s="306"/>
      <c r="D5" s="306"/>
      <c r="E5" s="305">
        <f>26.86/6</f>
        <v>4.4766666666666666</v>
      </c>
      <c r="F5" s="305">
        <v>38</v>
      </c>
      <c r="G5" s="305">
        <v>3.7</v>
      </c>
      <c r="H5" s="306">
        <f>(G5*F5)*E5</f>
        <v>629.41933333333327</v>
      </c>
      <c r="I5" s="306">
        <f>H5/1000</f>
        <v>0.62941933333333322</v>
      </c>
      <c r="J5" s="306">
        <v>1.6</v>
      </c>
      <c r="K5" s="306">
        <f>I5*J5</f>
        <v>1.0070709333333332</v>
      </c>
    </row>
    <row r="6" spans="2:11" ht="45">
      <c r="B6" s="296" t="s">
        <v>5881</v>
      </c>
      <c r="C6" s="306"/>
      <c r="D6" s="306"/>
      <c r="E6" s="305">
        <f>14.08/6</f>
        <v>2.3466666666666667</v>
      </c>
      <c r="F6" s="305"/>
      <c r="G6" s="305">
        <f>((36.19*3)+(23.83*3))*2</f>
        <v>360.12</v>
      </c>
      <c r="H6" s="306">
        <f>G6*E6</f>
        <v>845.08159999999998</v>
      </c>
      <c r="I6" s="306">
        <f t="shared" ref="I6:I7" si="0">H6/1000</f>
        <v>0.84508159999999999</v>
      </c>
      <c r="J6" s="306">
        <v>1.6</v>
      </c>
      <c r="K6" s="306">
        <f t="shared" ref="K6:K7" si="1">I6*J6</f>
        <v>1.35213056</v>
      </c>
    </row>
    <row r="7" spans="2:11" ht="33.75">
      <c r="B7" s="296" t="s">
        <v>5882</v>
      </c>
      <c r="C7" s="306"/>
      <c r="D7" s="306">
        <v>3</v>
      </c>
      <c r="E7" s="305">
        <v>2.85</v>
      </c>
      <c r="F7" s="305"/>
      <c r="G7" s="305">
        <f>((35.79+0.4)+(23.43+0.4))*2</f>
        <v>120.03999999999999</v>
      </c>
      <c r="H7" s="306">
        <f>G7*D7*E7</f>
        <v>1026.3420000000001</v>
      </c>
      <c r="I7" s="306">
        <f t="shared" si="0"/>
        <v>1.0263420000000001</v>
      </c>
      <c r="J7" s="306">
        <v>1.6</v>
      </c>
      <c r="K7" s="306">
        <f t="shared" si="1"/>
        <v>1.6421472000000001</v>
      </c>
    </row>
    <row r="8" spans="2:11">
      <c r="B8" s="296"/>
      <c r="C8" s="306"/>
      <c r="D8" s="306"/>
      <c r="E8" s="306"/>
      <c r="F8" s="306"/>
      <c r="G8" s="306"/>
      <c r="H8" s="306"/>
      <c r="I8" s="306"/>
      <c r="J8" s="306"/>
      <c r="K8" s="306">
        <f>F8*E8</f>
        <v>0</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MC9725"/>
  <sheetViews>
    <sheetView topLeftCell="B1" zoomScale="86" zoomScaleNormal="86" workbookViewId="0">
      <pane ySplit="2" topLeftCell="A3" activePane="bottomLeft" state="frozen"/>
      <selection pane="bottomLeft" activeCell="B19" sqref="B19"/>
    </sheetView>
  </sheetViews>
  <sheetFormatPr defaultColWidth="0" defaultRowHeight="11.25" outlineLevelCol="1"/>
  <cols>
    <col min="1" max="1" width="20.625" style="298" customWidth="1"/>
    <col min="2" max="2" width="255.625" style="142" bestFit="1" customWidth="1"/>
    <col min="3" max="3" width="5.625" style="143" customWidth="1"/>
    <col min="4" max="4" width="15.625" style="144" customWidth="1"/>
    <col min="5" max="5" width="13.375" style="14" hidden="1" customWidth="1"/>
    <col min="6" max="1013" width="8.375" style="13" hidden="1" customWidth="1"/>
    <col min="1014" max="1014" width="8.375" style="12" hidden="1" customWidth="1"/>
    <col min="1015" max="1016" width="0" style="12" hidden="1" customWidth="1"/>
    <col min="1017" max="1017" width="9" style="12" hidden="1" customWidth="1" outlineLevel="1"/>
    <col min="1018" max="16384" width="9" style="12" hidden="1"/>
  </cols>
  <sheetData>
    <row r="1" spans="1:4" ht="21" customHeight="1">
      <c r="A1" s="145" t="s">
        <v>5550</v>
      </c>
      <c r="B1" s="138">
        <v>45778</v>
      </c>
      <c r="C1" s="302" t="s">
        <v>4263</v>
      </c>
      <c r="D1" s="302"/>
    </row>
    <row r="2" spans="1:4" ht="21" customHeight="1">
      <c r="A2" s="297" t="s">
        <v>1582</v>
      </c>
      <c r="B2" s="140" t="s">
        <v>667</v>
      </c>
      <c r="C2" s="140" t="s">
        <v>19</v>
      </c>
      <c r="D2" s="141" t="s">
        <v>1575</v>
      </c>
    </row>
    <row r="3" spans="1:4" ht="13.5">
      <c r="A3" s="198">
        <v>104658</v>
      </c>
      <c r="B3" s="198" t="s">
        <v>38307</v>
      </c>
      <c r="C3" s="198" t="s">
        <v>4</v>
      </c>
      <c r="D3" s="292">
        <v>178.42</v>
      </c>
    </row>
    <row r="4" spans="1:4" ht="13.5">
      <c r="A4" s="198">
        <v>105002</v>
      </c>
      <c r="B4" s="198" t="s">
        <v>38308</v>
      </c>
      <c r="C4" s="198" t="s">
        <v>2</v>
      </c>
      <c r="D4" s="292">
        <v>742.73</v>
      </c>
    </row>
    <row r="5" spans="1:4" ht="13.5">
      <c r="A5" s="198">
        <v>105004</v>
      </c>
      <c r="B5" s="198" t="s">
        <v>38309</v>
      </c>
      <c r="C5" s="198" t="s">
        <v>4</v>
      </c>
      <c r="D5" s="292">
        <v>126.19</v>
      </c>
    </row>
    <row r="6" spans="1:4" ht="13.5">
      <c r="A6" s="198">
        <v>105003</v>
      </c>
      <c r="B6" s="198" t="s">
        <v>38310</v>
      </c>
      <c r="C6" s="198" t="s">
        <v>2</v>
      </c>
      <c r="D6" s="292">
        <v>1241.26</v>
      </c>
    </row>
    <row r="7" spans="1:4" ht="13.5">
      <c r="A7" s="198">
        <v>105005</v>
      </c>
      <c r="B7" s="198" t="s">
        <v>38311</v>
      </c>
      <c r="C7" s="198" t="s">
        <v>4</v>
      </c>
      <c r="D7" s="292">
        <v>218.49</v>
      </c>
    </row>
    <row r="8" spans="1:4" ht="13.5">
      <c r="A8" s="198">
        <v>105006</v>
      </c>
      <c r="B8" s="198" t="s">
        <v>38312</v>
      </c>
      <c r="C8" s="198" t="s">
        <v>2</v>
      </c>
      <c r="D8" s="292">
        <v>0</v>
      </c>
    </row>
    <row r="9" spans="1:4" ht="13.5">
      <c r="A9" s="198">
        <v>104999</v>
      </c>
      <c r="B9" s="198" t="s">
        <v>38313</v>
      </c>
      <c r="C9" s="198" t="s">
        <v>2</v>
      </c>
      <c r="D9" s="292">
        <v>0</v>
      </c>
    </row>
    <row r="10" spans="1:4" ht="13.5">
      <c r="A10" s="198">
        <v>105000</v>
      </c>
      <c r="B10" s="198" t="s">
        <v>38314</v>
      </c>
      <c r="C10" s="198" t="s">
        <v>1</v>
      </c>
      <c r="D10" s="292">
        <v>1726.63</v>
      </c>
    </row>
    <row r="11" spans="1:4" ht="13.5">
      <c r="A11" s="198">
        <v>105001</v>
      </c>
      <c r="B11" s="198" t="s">
        <v>38315</v>
      </c>
      <c r="C11" s="198" t="s">
        <v>1</v>
      </c>
      <c r="D11" s="292">
        <v>1764.25</v>
      </c>
    </row>
    <row r="12" spans="1:4" ht="13.5">
      <c r="A12" s="198">
        <v>89306</v>
      </c>
      <c r="B12" s="198" t="s">
        <v>38316</v>
      </c>
      <c r="C12" s="198" t="s">
        <v>4</v>
      </c>
      <c r="D12" s="292">
        <v>93.2</v>
      </c>
    </row>
    <row r="13" spans="1:4" ht="13.5">
      <c r="A13" s="198">
        <v>89307</v>
      </c>
      <c r="B13" s="198" t="s">
        <v>38317</v>
      </c>
      <c r="C13" s="198" t="s">
        <v>4</v>
      </c>
      <c r="D13" s="292">
        <v>95.32</v>
      </c>
    </row>
    <row r="14" spans="1:4" ht="13.5">
      <c r="A14" s="198">
        <v>89290</v>
      </c>
      <c r="B14" s="198" t="s">
        <v>38318</v>
      </c>
      <c r="C14" s="198" t="s">
        <v>4</v>
      </c>
      <c r="D14" s="292">
        <v>74.97</v>
      </c>
    </row>
    <row r="15" spans="1:4" ht="13.5">
      <c r="A15" s="198">
        <v>89291</v>
      </c>
      <c r="B15" s="198" t="s">
        <v>38319</v>
      </c>
      <c r="C15" s="198" t="s">
        <v>4</v>
      </c>
      <c r="D15" s="292">
        <v>76.55</v>
      </c>
    </row>
    <row r="16" spans="1:4" ht="13.5">
      <c r="A16" s="198">
        <v>89298</v>
      </c>
      <c r="B16" s="198" t="s">
        <v>38320</v>
      </c>
      <c r="C16" s="198" t="s">
        <v>4</v>
      </c>
      <c r="D16" s="292">
        <v>78.36</v>
      </c>
    </row>
    <row r="17" spans="1:4" ht="13.5">
      <c r="A17" s="198">
        <v>89299</v>
      </c>
      <c r="B17" s="198" t="s">
        <v>38321</v>
      </c>
      <c r="C17" s="198" t="s">
        <v>4</v>
      </c>
      <c r="D17" s="292">
        <v>80.260000000000005</v>
      </c>
    </row>
    <row r="18" spans="1:4" ht="13.5">
      <c r="A18" s="198">
        <v>89282</v>
      </c>
      <c r="B18" s="198" t="s">
        <v>38322</v>
      </c>
      <c r="C18" s="198" t="s">
        <v>4</v>
      </c>
      <c r="D18" s="292">
        <v>65.58</v>
      </c>
    </row>
    <row r="19" spans="1:4" ht="13.5">
      <c r="A19" s="198">
        <v>89283</v>
      </c>
      <c r="B19" s="198" t="s">
        <v>38323</v>
      </c>
      <c r="C19" s="198" t="s">
        <v>4</v>
      </c>
      <c r="D19" s="292">
        <v>67</v>
      </c>
    </row>
    <row r="20" spans="1:4" ht="13.5">
      <c r="A20" s="198">
        <v>89480</v>
      </c>
      <c r="B20" s="198" t="s">
        <v>8535</v>
      </c>
      <c r="C20" s="198" t="s">
        <v>4</v>
      </c>
      <c r="D20" s="292">
        <v>165.19</v>
      </c>
    </row>
    <row r="21" spans="1:4" ht="13.5">
      <c r="A21" s="198">
        <v>89464</v>
      </c>
      <c r="B21" s="198" t="s">
        <v>38324</v>
      </c>
      <c r="C21" s="198" t="s">
        <v>4</v>
      </c>
      <c r="D21" s="292">
        <v>142.81</v>
      </c>
    </row>
    <row r="22" spans="1:4" ht="13.5">
      <c r="A22" s="198">
        <v>89478</v>
      </c>
      <c r="B22" s="198" t="s">
        <v>8534</v>
      </c>
      <c r="C22" s="198" t="s">
        <v>4</v>
      </c>
      <c r="D22" s="292">
        <v>143.16999999999999</v>
      </c>
    </row>
    <row r="23" spans="1:4" ht="13.5">
      <c r="A23" s="198">
        <v>89462</v>
      </c>
      <c r="B23" s="198" t="s">
        <v>8531</v>
      </c>
      <c r="C23" s="198" t="s">
        <v>4</v>
      </c>
      <c r="D23" s="292">
        <v>121.83</v>
      </c>
    </row>
    <row r="24" spans="1:4" ht="13.5">
      <c r="A24" s="198">
        <v>104444</v>
      </c>
      <c r="B24" s="198" t="s">
        <v>38325</v>
      </c>
      <c r="C24" s="198" t="s">
        <v>4</v>
      </c>
      <c r="D24" s="292">
        <v>0</v>
      </c>
    </row>
    <row r="25" spans="1:4" ht="13.5">
      <c r="A25" s="198">
        <v>104442</v>
      </c>
      <c r="B25" s="198" t="s">
        <v>38326</v>
      </c>
      <c r="C25" s="198" t="s">
        <v>4</v>
      </c>
      <c r="D25" s="292">
        <v>0</v>
      </c>
    </row>
    <row r="26" spans="1:4" ht="13.5">
      <c r="A26" s="198">
        <v>89472</v>
      </c>
      <c r="B26" s="198" t="s">
        <v>8533</v>
      </c>
      <c r="C26" s="198" t="s">
        <v>4</v>
      </c>
      <c r="D26" s="292">
        <v>124.7</v>
      </c>
    </row>
    <row r="27" spans="1:4" ht="13.5">
      <c r="A27" s="198">
        <v>89455</v>
      </c>
      <c r="B27" s="198" t="s">
        <v>8530</v>
      </c>
      <c r="C27" s="198" t="s">
        <v>4</v>
      </c>
      <c r="D27" s="292">
        <v>110.78</v>
      </c>
    </row>
    <row r="28" spans="1:4" ht="13.5">
      <c r="A28" s="198">
        <v>89470</v>
      </c>
      <c r="B28" s="198" t="s">
        <v>8532</v>
      </c>
      <c r="C28" s="198" t="s">
        <v>4</v>
      </c>
      <c r="D28" s="292">
        <v>104.65</v>
      </c>
    </row>
    <row r="29" spans="1:4" ht="13.5">
      <c r="A29" s="198">
        <v>89453</v>
      </c>
      <c r="B29" s="198" t="s">
        <v>8529</v>
      </c>
      <c r="C29" s="198" t="s">
        <v>4</v>
      </c>
      <c r="D29" s="292">
        <v>91.77</v>
      </c>
    </row>
    <row r="30" spans="1:4" ht="13.5">
      <c r="A30" s="198">
        <v>104443</v>
      </c>
      <c r="B30" s="198" t="s">
        <v>38327</v>
      </c>
      <c r="C30" s="198" t="s">
        <v>4</v>
      </c>
      <c r="D30" s="292">
        <v>0</v>
      </c>
    </row>
    <row r="31" spans="1:4" ht="13.5">
      <c r="A31" s="198">
        <v>104441</v>
      </c>
      <c r="B31" s="198" t="s">
        <v>38328</v>
      </c>
      <c r="C31" s="198" t="s">
        <v>4</v>
      </c>
      <c r="D31" s="292">
        <v>0</v>
      </c>
    </row>
    <row r="32" spans="1:4" ht="13.5">
      <c r="A32" s="198">
        <v>103354</v>
      </c>
      <c r="B32" s="198" t="s">
        <v>38329</v>
      </c>
      <c r="C32" s="198" t="s">
        <v>4</v>
      </c>
      <c r="D32" s="292">
        <v>90.34</v>
      </c>
    </row>
    <row r="33" spans="1:4" ht="13.5">
      <c r="A33" s="198">
        <v>103355</v>
      </c>
      <c r="B33" s="198" t="s">
        <v>38330</v>
      </c>
      <c r="C33" s="198" t="s">
        <v>4</v>
      </c>
      <c r="D33" s="292">
        <v>91.64</v>
      </c>
    </row>
    <row r="34" spans="1:4" ht="13.5">
      <c r="A34" s="198">
        <v>103330</v>
      </c>
      <c r="B34" s="198" t="s">
        <v>5686</v>
      </c>
      <c r="C34" s="198" t="s">
        <v>4</v>
      </c>
      <c r="D34" s="292">
        <v>82.43</v>
      </c>
    </row>
    <row r="35" spans="1:4" ht="13.5">
      <c r="A35" s="198">
        <v>103331</v>
      </c>
      <c r="B35" s="198" t="s">
        <v>5687</v>
      </c>
      <c r="C35" s="198" t="s">
        <v>4</v>
      </c>
      <c r="D35" s="292">
        <v>83.65</v>
      </c>
    </row>
    <row r="36" spans="1:4" ht="13.5">
      <c r="A36" s="198">
        <v>103358</v>
      </c>
      <c r="B36" s="198" t="s">
        <v>38331</v>
      </c>
      <c r="C36" s="198" t="s">
        <v>4</v>
      </c>
      <c r="D36" s="292">
        <v>69</v>
      </c>
    </row>
    <row r="37" spans="1:4" ht="13.5">
      <c r="A37" s="198">
        <v>103359</v>
      </c>
      <c r="B37" s="198" t="s">
        <v>38332</v>
      </c>
      <c r="C37" s="198" t="s">
        <v>4</v>
      </c>
      <c r="D37" s="292">
        <v>70.03</v>
      </c>
    </row>
    <row r="38" spans="1:4" ht="13.5">
      <c r="A38" s="198">
        <v>103366</v>
      </c>
      <c r="B38" s="198" t="s">
        <v>38333</v>
      </c>
      <c r="C38" s="198" t="s">
        <v>4</v>
      </c>
      <c r="D38" s="292">
        <v>59.02</v>
      </c>
    </row>
    <row r="39" spans="1:4" ht="13.5">
      <c r="A39" s="198">
        <v>103367</v>
      </c>
      <c r="B39" s="198" t="s">
        <v>38334</v>
      </c>
      <c r="C39" s="198" t="s">
        <v>4</v>
      </c>
      <c r="D39" s="292">
        <v>59.95</v>
      </c>
    </row>
    <row r="40" spans="1:4" ht="13.5">
      <c r="A40" s="198">
        <v>103360</v>
      </c>
      <c r="B40" s="198" t="s">
        <v>38335</v>
      </c>
      <c r="C40" s="198" t="s">
        <v>4</v>
      </c>
      <c r="D40" s="292">
        <v>80.81</v>
      </c>
    </row>
    <row r="41" spans="1:4" ht="13.5">
      <c r="A41" s="198">
        <v>103361</v>
      </c>
      <c r="B41" s="198" t="s">
        <v>38336</v>
      </c>
      <c r="C41" s="198" t="s">
        <v>4</v>
      </c>
      <c r="D41" s="292">
        <v>82.12</v>
      </c>
    </row>
    <row r="42" spans="1:4" ht="13.5">
      <c r="A42" s="198">
        <v>103368</v>
      </c>
      <c r="B42" s="198" t="s">
        <v>38337</v>
      </c>
      <c r="C42" s="198" t="s">
        <v>4</v>
      </c>
      <c r="D42" s="292">
        <v>67.27</v>
      </c>
    </row>
    <row r="43" spans="1:4" ht="13.5">
      <c r="A43" s="198">
        <v>103369</v>
      </c>
      <c r="B43" s="198" t="s">
        <v>38338</v>
      </c>
      <c r="C43" s="198" t="s">
        <v>4</v>
      </c>
      <c r="D43" s="292">
        <v>68.45</v>
      </c>
    </row>
    <row r="44" spans="1:4" ht="13.5">
      <c r="A44" s="198">
        <v>103334</v>
      </c>
      <c r="B44" s="198" t="s">
        <v>5690</v>
      </c>
      <c r="C44" s="198" t="s">
        <v>4</v>
      </c>
      <c r="D44" s="292">
        <v>148.04</v>
      </c>
    </row>
    <row r="45" spans="1:4" ht="13.5">
      <c r="A45" s="198">
        <v>103335</v>
      </c>
      <c r="B45" s="198" t="s">
        <v>5691</v>
      </c>
      <c r="C45" s="198" t="s">
        <v>4</v>
      </c>
      <c r="D45" s="292">
        <v>150.32</v>
      </c>
    </row>
    <row r="46" spans="1:4" ht="13.5">
      <c r="A46" s="198">
        <v>103362</v>
      </c>
      <c r="B46" s="198" t="s">
        <v>38339</v>
      </c>
      <c r="C46" s="198" t="s">
        <v>4</v>
      </c>
      <c r="D46" s="292">
        <v>97.26</v>
      </c>
    </row>
    <row r="47" spans="1:4" ht="13.5">
      <c r="A47" s="198">
        <v>103363</v>
      </c>
      <c r="B47" s="198" t="s">
        <v>38340</v>
      </c>
      <c r="C47" s="198" t="s">
        <v>4</v>
      </c>
      <c r="D47" s="292">
        <v>98.73</v>
      </c>
    </row>
    <row r="48" spans="1:4" ht="13.5">
      <c r="A48" s="198">
        <v>103370</v>
      </c>
      <c r="B48" s="198" t="s">
        <v>38341</v>
      </c>
      <c r="C48" s="198" t="s">
        <v>4</v>
      </c>
      <c r="D48" s="292">
        <v>83.77</v>
      </c>
    </row>
    <row r="49" spans="1:4" ht="13.5">
      <c r="A49" s="198">
        <v>103371</v>
      </c>
      <c r="B49" s="198" t="s">
        <v>38342</v>
      </c>
      <c r="C49" s="198" t="s">
        <v>4</v>
      </c>
      <c r="D49" s="292">
        <v>85.1</v>
      </c>
    </row>
    <row r="50" spans="1:4" ht="13.5">
      <c r="A50" s="198">
        <v>103332</v>
      </c>
      <c r="B50" s="198" t="s">
        <v>5688</v>
      </c>
      <c r="C50" s="198" t="s">
        <v>4</v>
      </c>
      <c r="D50" s="292">
        <v>126.07</v>
      </c>
    </row>
    <row r="51" spans="1:4" ht="13.5">
      <c r="A51" s="198">
        <v>103333</v>
      </c>
      <c r="B51" s="198" t="s">
        <v>5689</v>
      </c>
      <c r="C51" s="198" t="s">
        <v>4</v>
      </c>
      <c r="D51" s="292">
        <v>127.38</v>
      </c>
    </row>
    <row r="52" spans="1:4" ht="13.5">
      <c r="A52" s="198">
        <v>103352</v>
      </c>
      <c r="B52" s="198" t="s">
        <v>38343</v>
      </c>
      <c r="C52" s="198" t="s">
        <v>4</v>
      </c>
      <c r="D52" s="292">
        <v>107.17</v>
      </c>
    </row>
    <row r="53" spans="1:4" ht="13.5">
      <c r="A53" s="198">
        <v>103353</v>
      </c>
      <c r="B53" s="198" t="s">
        <v>38344</v>
      </c>
      <c r="C53" s="198" t="s">
        <v>4</v>
      </c>
      <c r="D53" s="292">
        <v>108.37</v>
      </c>
    </row>
    <row r="54" spans="1:4" ht="13.5">
      <c r="A54" s="198">
        <v>103328</v>
      </c>
      <c r="B54" s="198" t="s">
        <v>5684</v>
      </c>
      <c r="C54" s="198" t="s">
        <v>4</v>
      </c>
      <c r="D54" s="292">
        <v>97.38</v>
      </c>
    </row>
    <row r="55" spans="1:4" ht="13.5">
      <c r="A55" s="198">
        <v>103329</v>
      </c>
      <c r="B55" s="198" t="s">
        <v>5685</v>
      </c>
      <c r="C55" s="198" t="s">
        <v>4</v>
      </c>
      <c r="D55" s="292">
        <v>98.51</v>
      </c>
    </row>
    <row r="56" spans="1:4" ht="13.5">
      <c r="A56" s="198">
        <v>103356</v>
      </c>
      <c r="B56" s="198" t="s">
        <v>5694</v>
      </c>
      <c r="C56" s="198" t="s">
        <v>4</v>
      </c>
      <c r="D56" s="292">
        <v>59.3</v>
      </c>
    </row>
    <row r="57" spans="1:4" ht="13.5">
      <c r="A57" s="198">
        <v>103357</v>
      </c>
      <c r="B57" s="198" t="s">
        <v>5695</v>
      </c>
      <c r="C57" s="198" t="s">
        <v>4</v>
      </c>
      <c r="D57" s="292">
        <v>60.25</v>
      </c>
    </row>
    <row r="58" spans="1:4" ht="13.5">
      <c r="A58" s="198">
        <v>103364</v>
      </c>
      <c r="B58" s="198" t="s">
        <v>38345</v>
      </c>
      <c r="C58" s="198" t="s">
        <v>4</v>
      </c>
      <c r="D58" s="292">
        <v>48.84</v>
      </c>
    </row>
    <row r="59" spans="1:4" ht="13.5">
      <c r="A59" s="198">
        <v>103365</v>
      </c>
      <c r="B59" s="198" t="s">
        <v>38346</v>
      </c>
      <c r="C59" s="198" t="s">
        <v>4</v>
      </c>
      <c r="D59" s="292">
        <v>49.48</v>
      </c>
    </row>
    <row r="60" spans="1:4" ht="13.5">
      <c r="A60" s="198">
        <v>103350</v>
      </c>
      <c r="B60" s="198" t="s">
        <v>5692</v>
      </c>
      <c r="C60" s="198" t="s">
        <v>4</v>
      </c>
      <c r="D60" s="292">
        <v>180.99</v>
      </c>
    </row>
    <row r="61" spans="1:4" ht="13.5">
      <c r="A61" s="198">
        <v>103351</v>
      </c>
      <c r="B61" s="198" t="s">
        <v>5693</v>
      </c>
      <c r="C61" s="198" t="s">
        <v>4</v>
      </c>
      <c r="D61" s="292">
        <v>182.66</v>
      </c>
    </row>
    <row r="62" spans="1:4" ht="13.5">
      <c r="A62" s="198">
        <v>103344</v>
      </c>
      <c r="B62" s="198" t="s">
        <v>38347</v>
      </c>
      <c r="C62" s="198" t="s">
        <v>4</v>
      </c>
      <c r="D62" s="292">
        <v>79.11</v>
      </c>
    </row>
    <row r="63" spans="1:4" ht="13.5">
      <c r="A63" s="198">
        <v>103345</v>
      </c>
      <c r="B63" s="198" t="s">
        <v>38348</v>
      </c>
      <c r="C63" s="198" t="s">
        <v>4</v>
      </c>
      <c r="D63" s="292">
        <v>80.63</v>
      </c>
    </row>
    <row r="64" spans="1:4" ht="13.5">
      <c r="A64" s="198">
        <v>103348</v>
      </c>
      <c r="B64" s="198" t="s">
        <v>38349</v>
      </c>
      <c r="C64" s="198" t="s">
        <v>4</v>
      </c>
      <c r="D64" s="292">
        <v>65.98</v>
      </c>
    </row>
    <row r="65" spans="1:4" ht="13.5">
      <c r="A65" s="198">
        <v>103349</v>
      </c>
      <c r="B65" s="198" t="s">
        <v>38350</v>
      </c>
      <c r="C65" s="198" t="s">
        <v>4</v>
      </c>
      <c r="D65" s="292">
        <v>67.36</v>
      </c>
    </row>
    <row r="66" spans="1:4" ht="13.5">
      <c r="A66" s="198">
        <v>103346</v>
      </c>
      <c r="B66" s="198" t="s">
        <v>38351</v>
      </c>
      <c r="C66" s="198" t="s">
        <v>4</v>
      </c>
      <c r="D66" s="292">
        <v>88.73</v>
      </c>
    </row>
    <row r="67" spans="1:4" ht="13.5">
      <c r="A67" s="198">
        <v>103347</v>
      </c>
      <c r="B67" s="198" t="s">
        <v>38352</v>
      </c>
      <c r="C67" s="198" t="s">
        <v>4</v>
      </c>
      <c r="D67" s="292">
        <v>90.35</v>
      </c>
    </row>
    <row r="68" spans="1:4" ht="13.5">
      <c r="A68" s="198">
        <v>103324</v>
      </c>
      <c r="B68" s="198" t="s">
        <v>5680</v>
      </c>
      <c r="C68" s="198" t="s">
        <v>4</v>
      </c>
      <c r="D68" s="292">
        <v>74.91</v>
      </c>
    </row>
    <row r="69" spans="1:4" ht="13.5">
      <c r="A69" s="198">
        <v>103325</v>
      </c>
      <c r="B69" s="198" t="s">
        <v>5681</v>
      </c>
      <c r="C69" s="198" t="s">
        <v>4</v>
      </c>
      <c r="D69" s="292">
        <v>76.38</v>
      </c>
    </row>
    <row r="70" spans="1:4" ht="13.5">
      <c r="A70" s="198">
        <v>103326</v>
      </c>
      <c r="B70" s="198" t="s">
        <v>5682</v>
      </c>
      <c r="C70" s="198" t="s">
        <v>4</v>
      </c>
      <c r="D70" s="292">
        <v>88.29</v>
      </c>
    </row>
    <row r="71" spans="1:4" ht="13.5">
      <c r="A71" s="198">
        <v>103327</v>
      </c>
      <c r="B71" s="198" t="s">
        <v>5683</v>
      </c>
      <c r="C71" s="198" t="s">
        <v>4</v>
      </c>
      <c r="D71" s="292">
        <v>90</v>
      </c>
    </row>
    <row r="72" spans="1:4" ht="13.5">
      <c r="A72" s="198">
        <v>103322</v>
      </c>
      <c r="B72" s="198" t="s">
        <v>5678</v>
      </c>
      <c r="C72" s="198" t="s">
        <v>4</v>
      </c>
      <c r="D72" s="292">
        <v>55.36</v>
      </c>
    </row>
    <row r="73" spans="1:4" ht="13.5">
      <c r="A73" s="198">
        <v>103323</v>
      </c>
      <c r="B73" s="198" t="s">
        <v>5679</v>
      </c>
      <c r="C73" s="198" t="s">
        <v>4</v>
      </c>
      <c r="D73" s="292">
        <v>56.66</v>
      </c>
    </row>
    <row r="74" spans="1:4" ht="13.5">
      <c r="A74" s="198">
        <v>103338</v>
      </c>
      <c r="B74" s="198" t="s">
        <v>38353</v>
      </c>
      <c r="C74" s="198" t="s">
        <v>4</v>
      </c>
      <c r="D74" s="292">
        <v>121.85</v>
      </c>
    </row>
    <row r="75" spans="1:4" ht="13.5">
      <c r="A75" s="198">
        <v>103339</v>
      </c>
      <c r="B75" s="198" t="s">
        <v>38354</v>
      </c>
      <c r="C75" s="198" t="s">
        <v>4</v>
      </c>
      <c r="D75" s="292">
        <v>123.11</v>
      </c>
    </row>
    <row r="76" spans="1:4" ht="13.5">
      <c r="A76" s="198">
        <v>103340</v>
      </c>
      <c r="B76" s="198" t="s">
        <v>38355</v>
      </c>
      <c r="C76" s="198" t="s">
        <v>4</v>
      </c>
      <c r="D76" s="292">
        <v>147.18</v>
      </c>
    </row>
    <row r="77" spans="1:4" ht="13.5">
      <c r="A77" s="198">
        <v>103341</v>
      </c>
      <c r="B77" s="198" t="s">
        <v>38356</v>
      </c>
      <c r="C77" s="198" t="s">
        <v>4</v>
      </c>
      <c r="D77" s="292">
        <v>148.77000000000001</v>
      </c>
    </row>
    <row r="78" spans="1:4" ht="13.5">
      <c r="A78" s="198">
        <v>103336</v>
      </c>
      <c r="B78" s="198" t="s">
        <v>38357</v>
      </c>
      <c r="C78" s="198" t="s">
        <v>4</v>
      </c>
      <c r="D78" s="292">
        <v>92.5</v>
      </c>
    </row>
    <row r="79" spans="1:4" ht="13.5">
      <c r="A79" s="198">
        <v>103337</v>
      </c>
      <c r="B79" s="198" t="s">
        <v>38358</v>
      </c>
      <c r="C79" s="198" t="s">
        <v>4</v>
      </c>
      <c r="D79" s="292">
        <v>93.58</v>
      </c>
    </row>
    <row r="80" spans="1:4" ht="13.5">
      <c r="A80" s="198">
        <v>103342</v>
      </c>
      <c r="B80" s="198" t="s">
        <v>38359</v>
      </c>
      <c r="C80" s="198" t="s">
        <v>4</v>
      </c>
      <c r="D80" s="292">
        <v>124.01</v>
      </c>
    </row>
    <row r="81" spans="1:4" ht="13.5">
      <c r="A81" s="198">
        <v>103343</v>
      </c>
      <c r="B81" s="198" t="s">
        <v>38360</v>
      </c>
      <c r="C81" s="198" t="s">
        <v>4</v>
      </c>
      <c r="D81" s="292">
        <v>125.41</v>
      </c>
    </row>
    <row r="82" spans="1:4" ht="13.5">
      <c r="A82" s="198">
        <v>103318</v>
      </c>
      <c r="B82" s="198" t="s">
        <v>38361</v>
      </c>
      <c r="C82" s="198" t="s">
        <v>4</v>
      </c>
      <c r="D82" s="292">
        <v>106.4</v>
      </c>
    </row>
    <row r="83" spans="1:4" ht="13.5">
      <c r="A83" s="198">
        <v>103319</v>
      </c>
      <c r="B83" s="198" t="s">
        <v>5700</v>
      </c>
      <c r="C83" s="198" t="s">
        <v>4</v>
      </c>
      <c r="D83" s="292">
        <v>107.66</v>
      </c>
    </row>
    <row r="84" spans="1:4" ht="13.5">
      <c r="A84" s="198">
        <v>103320</v>
      </c>
      <c r="B84" s="198" t="s">
        <v>5701</v>
      </c>
      <c r="C84" s="198" t="s">
        <v>4</v>
      </c>
      <c r="D84" s="292">
        <v>127.63</v>
      </c>
    </row>
    <row r="85" spans="1:4" ht="13.5">
      <c r="A85" s="198">
        <v>103321</v>
      </c>
      <c r="B85" s="198" t="s">
        <v>5702</v>
      </c>
      <c r="C85" s="198" t="s">
        <v>4</v>
      </c>
      <c r="D85" s="292">
        <v>129.22</v>
      </c>
    </row>
    <row r="86" spans="1:4" ht="13.5">
      <c r="A86" s="198">
        <v>103316</v>
      </c>
      <c r="B86" s="198" t="s">
        <v>5698</v>
      </c>
      <c r="C86" s="198" t="s">
        <v>4</v>
      </c>
      <c r="D86" s="292">
        <v>81.760000000000005</v>
      </c>
    </row>
    <row r="87" spans="1:4" ht="13.5">
      <c r="A87" s="198">
        <v>103317</v>
      </c>
      <c r="B87" s="198" t="s">
        <v>5699</v>
      </c>
      <c r="C87" s="198" t="s">
        <v>4</v>
      </c>
      <c r="D87" s="292">
        <v>82.84</v>
      </c>
    </row>
    <row r="88" spans="1:4" ht="13.5">
      <c r="A88" s="198">
        <v>101166</v>
      </c>
      <c r="B88" s="198" t="s">
        <v>3366</v>
      </c>
      <c r="C88" s="198" t="s">
        <v>7</v>
      </c>
      <c r="D88" s="292">
        <v>643.17999999999995</v>
      </c>
    </row>
    <row r="89" spans="1:4" ht="13.5">
      <c r="A89" s="198">
        <v>101165</v>
      </c>
      <c r="B89" s="198" t="s">
        <v>3365</v>
      </c>
      <c r="C89" s="198" t="s">
        <v>7</v>
      </c>
      <c r="D89" s="292">
        <v>1053.8499999999999</v>
      </c>
    </row>
    <row r="90" spans="1:4" ht="13.5">
      <c r="A90" s="198">
        <v>101163</v>
      </c>
      <c r="B90" s="198" t="s">
        <v>3375</v>
      </c>
      <c r="C90" s="198" t="s">
        <v>4</v>
      </c>
      <c r="D90" s="292">
        <v>866.3</v>
      </c>
    </row>
    <row r="91" spans="1:4" ht="13.5">
      <c r="A91" s="198">
        <v>101164</v>
      </c>
      <c r="B91" s="198" t="s">
        <v>3376</v>
      </c>
      <c r="C91" s="198" t="s">
        <v>4</v>
      </c>
      <c r="D91" s="292">
        <v>878.41</v>
      </c>
    </row>
    <row r="92" spans="1:4" ht="13.5">
      <c r="A92" s="198">
        <v>101162</v>
      </c>
      <c r="B92" s="198" t="s">
        <v>3373</v>
      </c>
      <c r="C92" s="198" t="s">
        <v>4</v>
      </c>
      <c r="D92" s="292">
        <v>152.61000000000001</v>
      </c>
    </row>
    <row r="93" spans="1:4" ht="13.5">
      <c r="A93" s="198">
        <v>101161</v>
      </c>
      <c r="B93" s="198" t="s">
        <v>3374</v>
      </c>
      <c r="C93" s="198" t="s">
        <v>4</v>
      </c>
      <c r="D93" s="292">
        <v>241.5</v>
      </c>
    </row>
    <row r="94" spans="1:4" ht="13.5">
      <c r="A94" s="198">
        <v>101160</v>
      </c>
      <c r="B94" s="198" t="s">
        <v>38362</v>
      </c>
      <c r="C94" s="198" t="s">
        <v>4</v>
      </c>
      <c r="D94" s="292">
        <v>0</v>
      </c>
    </row>
    <row r="95" spans="1:4" ht="13.5">
      <c r="A95" s="198">
        <v>101159</v>
      </c>
      <c r="B95" s="198" t="s">
        <v>3372</v>
      </c>
      <c r="C95" s="198" t="s">
        <v>4</v>
      </c>
      <c r="D95" s="292">
        <v>135.72</v>
      </c>
    </row>
    <row r="96" spans="1:4" ht="13.5">
      <c r="A96" s="198">
        <v>101154</v>
      </c>
      <c r="B96" s="198" t="s">
        <v>3377</v>
      </c>
      <c r="C96" s="198" t="s">
        <v>4</v>
      </c>
      <c r="D96" s="292">
        <v>142.87</v>
      </c>
    </row>
    <row r="97" spans="1:4" ht="13.5">
      <c r="A97" s="198">
        <v>101155</v>
      </c>
      <c r="B97" s="198" t="s">
        <v>3378</v>
      </c>
      <c r="C97" s="198" t="s">
        <v>4</v>
      </c>
      <c r="D97" s="353">
        <v>200.86</v>
      </c>
    </row>
    <row r="98" spans="1:4" ht="13.5">
      <c r="A98" s="198">
        <v>101156</v>
      </c>
      <c r="B98" s="198" t="s">
        <v>3379</v>
      </c>
      <c r="C98" s="198" t="s">
        <v>4</v>
      </c>
      <c r="D98" s="292">
        <v>295.06</v>
      </c>
    </row>
    <row r="99" spans="1:4" ht="13.5">
      <c r="A99" s="198">
        <v>101158</v>
      </c>
      <c r="B99" s="198" t="s">
        <v>5697</v>
      </c>
      <c r="C99" s="198" t="s">
        <v>4</v>
      </c>
      <c r="D99" s="292">
        <v>84.28</v>
      </c>
    </row>
    <row r="100" spans="1:4" ht="13.5">
      <c r="A100" s="198">
        <v>101157</v>
      </c>
      <c r="B100" s="198" t="s">
        <v>5696</v>
      </c>
      <c r="C100" s="198" t="s">
        <v>4</v>
      </c>
      <c r="D100" s="353">
        <v>64.88</v>
      </c>
    </row>
    <row r="101" spans="1:4" ht="13.5">
      <c r="A101" s="198">
        <v>87382</v>
      </c>
      <c r="B101" s="198" t="s">
        <v>2762</v>
      </c>
      <c r="C101" s="198" t="s">
        <v>7</v>
      </c>
      <c r="D101" s="292">
        <v>1640.08</v>
      </c>
    </row>
    <row r="102" spans="1:4" ht="13.5">
      <c r="A102" s="198">
        <v>87383</v>
      </c>
      <c r="B102" s="198" t="s">
        <v>2763</v>
      </c>
      <c r="C102" s="198" t="s">
        <v>7</v>
      </c>
      <c r="D102" s="353">
        <v>1624.07</v>
      </c>
    </row>
    <row r="103" spans="1:4" ht="13.5">
      <c r="A103" s="198">
        <v>87384</v>
      </c>
      <c r="B103" s="198" t="s">
        <v>2764</v>
      </c>
      <c r="C103" s="198" t="s">
        <v>7</v>
      </c>
      <c r="D103" s="292">
        <v>1602.6</v>
      </c>
    </row>
    <row r="104" spans="1:4" ht="13.5">
      <c r="A104" s="198">
        <v>87398</v>
      </c>
      <c r="B104" s="198" t="s">
        <v>2777</v>
      </c>
      <c r="C104" s="198" t="s">
        <v>7</v>
      </c>
      <c r="D104" s="292">
        <v>1848.04</v>
      </c>
    </row>
    <row r="105" spans="1:4" ht="13.5">
      <c r="A105" s="198">
        <v>87395</v>
      </c>
      <c r="B105" s="198" t="s">
        <v>2774</v>
      </c>
      <c r="C105" s="198" t="s">
        <v>7</v>
      </c>
      <c r="D105" s="292">
        <v>3186.83</v>
      </c>
    </row>
    <row r="106" spans="1:4" ht="13.5">
      <c r="A106" s="198">
        <v>87396</v>
      </c>
      <c r="B106" s="198" t="s">
        <v>2775</v>
      </c>
      <c r="C106" s="198" t="s">
        <v>7</v>
      </c>
      <c r="D106" s="292">
        <v>3191.54</v>
      </c>
    </row>
    <row r="107" spans="1:4" ht="13.5">
      <c r="A107" s="198">
        <v>87397</v>
      </c>
      <c r="B107" s="198" t="s">
        <v>2776</v>
      </c>
      <c r="C107" s="198" t="s">
        <v>7</v>
      </c>
      <c r="D107" s="292">
        <v>3194.38</v>
      </c>
    </row>
    <row r="108" spans="1:4" ht="13.5">
      <c r="A108" s="198">
        <v>87402</v>
      </c>
      <c r="B108" s="198" t="s">
        <v>2780</v>
      </c>
      <c r="C108" s="198" t="s">
        <v>7</v>
      </c>
      <c r="D108" s="292">
        <v>3449.84</v>
      </c>
    </row>
    <row r="109" spans="1:4" ht="13.5">
      <c r="A109" s="198">
        <v>87391</v>
      </c>
      <c r="B109" s="198" t="s">
        <v>2771</v>
      </c>
      <c r="C109" s="198" t="s">
        <v>7</v>
      </c>
      <c r="D109" s="292">
        <v>5004.95</v>
      </c>
    </row>
    <row r="110" spans="1:4" ht="13.5">
      <c r="A110" s="198">
        <v>87393</v>
      </c>
      <c r="B110" s="198" t="s">
        <v>2772</v>
      </c>
      <c r="C110" s="198" t="s">
        <v>7</v>
      </c>
      <c r="D110" s="292">
        <v>5034.08</v>
      </c>
    </row>
    <row r="111" spans="1:4" ht="13.5">
      <c r="A111" s="198">
        <v>87394</v>
      </c>
      <c r="B111" s="198" t="s">
        <v>2773</v>
      </c>
      <c r="C111" s="198" t="s">
        <v>7</v>
      </c>
      <c r="D111" s="292">
        <v>5060.25</v>
      </c>
    </row>
    <row r="112" spans="1:4" ht="13.5">
      <c r="A112" s="198">
        <v>87401</v>
      </c>
      <c r="B112" s="198" t="s">
        <v>2779</v>
      </c>
      <c r="C112" s="198" t="s">
        <v>7</v>
      </c>
      <c r="D112" s="292">
        <v>5305.19</v>
      </c>
    </row>
    <row r="113" spans="1:4" ht="13.5">
      <c r="A113" s="198">
        <v>87407</v>
      </c>
      <c r="B113" s="198" t="s">
        <v>2782</v>
      </c>
      <c r="C113" s="198" t="s">
        <v>7</v>
      </c>
      <c r="D113" s="292">
        <v>1670.28</v>
      </c>
    </row>
    <row r="114" spans="1:4" ht="13.5">
      <c r="A114" s="198">
        <v>87408</v>
      </c>
      <c r="B114" s="198" t="s">
        <v>38363</v>
      </c>
      <c r="C114" s="198" t="s">
        <v>7</v>
      </c>
      <c r="D114" s="292">
        <v>1645.28</v>
      </c>
    </row>
    <row r="115" spans="1:4" ht="13.5">
      <c r="A115" s="198">
        <v>87404</v>
      </c>
      <c r="B115" s="198" t="s">
        <v>2781</v>
      </c>
      <c r="C115" s="198" t="s">
        <v>7</v>
      </c>
      <c r="D115" s="292">
        <v>4693.6499999999996</v>
      </c>
    </row>
    <row r="116" spans="1:4" ht="13.5">
      <c r="A116" s="198">
        <v>87405</v>
      </c>
      <c r="B116" s="198" t="s">
        <v>38364</v>
      </c>
      <c r="C116" s="198" t="s">
        <v>7</v>
      </c>
      <c r="D116" s="292">
        <v>4683.5200000000004</v>
      </c>
    </row>
    <row r="117" spans="1:4" ht="13.5">
      <c r="A117" s="198">
        <v>87388</v>
      </c>
      <c r="B117" s="198" t="s">
        <v>2768</v>
      </c>
      <c r="C117" s="198" t="s">
        <v>7</v>
      </c>
      <c r="D117" s="292">
        <v>4494.6000000000004</v>
      </c>
    </row>
    <row r="118" spans="1:4" ht="13.5">
      <c r="A118" s="198">
        <v>87389</v>
      </c>
      <c r="B118" s="198" t="s">
        <v>2769</v>
      </c>
      <c r="C118" s="198" t="s">
        <v>7</v>
      </c>
      <c r="D118" s="292">
        <v>4498.1099999999997</v>
      </c>
    </row>
    <row r="119" spans="1:4" ht="13.5">
      <c r="A119" s="198">
        <v>87390</v>
      </c>
      <c r="B119" s="198" t="s">
        <v>2770</v>
      </c>
      <c r="C119" s="198" t="s">
        <v>7</v>
      </c>
      <c r="D119" s="292">
        <v>4506.4799999999996</v>
      </c>
    </row>
    <row r="120" spans="1:4" ht="13.5">
      <c r="A120" s="198">
        <v>87385</v>
      </c>
      <c r="B120" s="198" t="s">
        <v>2765</v>
      </c>
      <c r="C120" s="198" t="s">
        <v>7</v>
      </c>
      <c r="D120" s="292">
        <v>1913.87</v>
      </c>
    </row>
    <row r="121" spans="1:4" ht="13.5">
      <c r="A121" s="198">
        <v>87386</v>
      </c>
      <c r="B121" s="198" t="s">
        <v>2766</v>
      </c>
      <c r="C121" s="198" t="s">
        <v>7</v>
      </c>
      <c r="D121" s="292">
        <v>1889.02</v>
      </c>
    </row>
    <row r="122" spans="1:4" ht="13.5">
      <c r="A122" s="198">
        <v>87387</v>
      </c>
      <c r="B122" s="198" t="s">
        <v>2767</v>
      </c>
      <c r="C122" s="198" t="s">
        <v>7</v>
      </c>
      <c r="D122" s="292">
        <v>1867.99</v>
      </c>
    </row>
    <row r="123" spans="1:4" ht="13.5">
      <c r="A123" s="198">
        <v>87399</v>
      </c>
      <c r="B123" s="198" t="s">
        <v>2778</v>
      </c>
      <c r="C123" s="198" t="s">
        <v>7</v>
      </c>
      <c r="D123" s="292">
        <v>2119.52</v>
      </c>
    </row>
    <row r="124" spans="1:4" ht="13.5">
      <c r="A124" s="198">
        <v>88627</v>
      </c>
      <c r="B124" s="198" t="s">
        <v>2785</v>
      </c>
      <c r="C124" s="198" t="s">
        <v>7</v>
      </c>
      <c r="D124" s="292">
        <v>631.71</v>
      </c>
    </row>
    <row r="125" spans="1:4" ht="13.5">
      <c r="A125" s="198">
        <v>100463</v>
      </c>
      <c r="B125" s="198" t="s">
        <v>38365</v>
      </c>
      <c r="C125" s="198" t="s">
        <v>7</v>
      </c>
      <c r="D125" s="292">
        <v>0</v>
      </c>
    </row>
    <row r="126" spans="1:4" ht="13.5">
      <c r="A126" s="198">
        <v>88626</v>
      </c>
      <c r="B126" s="198" t="s">
        <v>2784</v>
      </c>
      <c r="C126" s="198" t="s">
        <v>7</v>
      </c>
      <c r="D126" s="292">
        <v>537.95000000000005</v>
      </c>
    </row>
    <row r="127" spans="1:4" ht="13.5">
      <c r="A127" s="198">
        <v>100488</v>
      </c>
      <c r="B127" s="198" t="s">
        <v>2807</v>
      </c>
      <c r="C127" s="198" t="s">
        <v>7</v>
      </c>
      <c r="D127" s="292">
        <v>517.45000000000005</v>
      </c>
    </row>
    <row r="128" spans="1:4" ht="13.5">
      <c r="A128" s="198">
        <v>100464</v>
      </c>
      <c r="B128" s="198" t="s">
        <v>38366</v>
      </c>
      <c r="C128" s="198" t="s">
        <v>7</v>
      </c>
      <c r="D128" s="292">
        <v>578.79</v>
      </c>
    </row>
    <row r="129" spans="1:4" ht="13.5">
      <c r="A129" s="198">
        <v>100465</v>
      </c>
      <c r="B129" s="198" t="s">
        <v>38367</v>
      </c>
      <c r="C129" s="198" t="s">
        <v>7</v>
      </c>
      <c r="D129" s="292">
        <v>522.08000000000004</v>
      </c>
    </row>
    <row r="130" spans="1:4" ht="13.5">
      <c r="A130" s="198">
        <v>100466</v>
      </c>
      <c r="B130" s="198" t="s">
        <v>38368</v>
      </c>
      <c r="C130" s="198" t="s">
        <v>7</v>
      </c>
      <c r="D130" s="292">
        <v>490.18</v>
      </c>
    </row>
    <row r="131" spans="1:4" ht="13.5">
      <c r="A131" s="198">
        <v>87368</v>
      </c>
      <c r="B131" s="198" t="s">
        <v>2748</v>
      </c>
      <c r="C131" s="198" t="s">
        <v>7</v>
      </c>
      <c r="D131" s="292">
        <v>693.1</v>
      </c>
    </row>
    <row r="132" spans="1:4" ht="13.5">
      <c r="A132" s="198">
        <v>100450</v>
      </c>
      <c r="B132" s="198" t="s">
        <v>38369</v>
      </c>
      <c r="C132" s="198" t="s">
        <v>7</v>
      </c>
      <c r="D132" s="292">
        <v>0</v>
      </c>
    </row>
    <row r="133" spans="1:4" ht="13.5">
      <c r="A133" s="198">
        <v>87289</v>
      </c>
      <c r="B133" s="198" t="s">
        <v>2681</v>
      </c>
      <c r="C133" s="198" t="s">
        <v>7</v>
      </c>
      <c r="D133" s="292">
        <v>574.92999999999995</v>
      </c>
    </row>
    <row r="134" spans="1:4" ht="13.5">
      <c r="A134" s="198">
        <v>87290</v>
      </c>
      <c r="B134" s="198" t="s">
        <v>2682</v>
      </c>
      <c r="C134" s="198" t="s">
        <v>7</v>
      </c>
      <c r="D134" s="292">
        <v>552.86</v>
      </c>
    </row>
    <row r="135" spans="1:4" ht="13.5">
      <c r="A135" s="198">
        <v>87333</v>
      </c>
      <c r="B135" s="198" t="s">
        <v>2713</v>
      </c>
      <c r="C135" s="198" t="s">
        <v>7</v>
      </c>
      <c r="D135" s="292">
        <v>584.55999999999995</v>
      </c>
    </row>
    <row r="136" spans="1:4" ht="13.5">
      <c r="A136" s="198">
        <v>87334</v>
      </c>
      <c r="B136" s="198" t="s">
        <v>2714</v>
      </c>
      <c r="C136" s="198" t="s">
        <v>7</v>
      </c>
      <c r="D136" s="292">
        <v>526.33000000000004</v>
      </c>
    </row>
    <row r="137" spans="1:4" ht="13.5">
      <c r="A137" s="198">
        <v>105515</v>
      </c>
      <c r="B137" s="198" t="s">
        <v>38370</v>
      </c>
      <c r="C137" s="198" t="s">
        <v>7</v>
      </c>
      <c r="D137" s="292">
        <v>768.84</v>
      </c>
    </row>
    <row r="138" spans="1:4" ht="13.5">
      <c r="A138" s="198">
        <v>87367</v>
      </c>
      <c r="B138" s="198" t="s">
        <v>2747</v>
      </c>
      <c r="C138" s="198" t="s">
        <v>7</v>
      </c>
      <c r="D138" s="292">
        <v>697.48</v>
      </c>
    </row>
    <row r="139" spans="1:4" ht="13.5">
      <c r="A139" s="198">
        <v>100449</v>
      </c>
      <c r="B139" s="198" t="s">
        <v>38371</v>
      </c>
      <c r="C139" s="198" t="s">
        <v>7</v>
      </c>
      <c r="D139" s="292">
        <v>0</v>
      </c>
    </row>
    <row r="140" spans="1:4" ht="13.5">
      <c r="A140" s="198">
        <v>87286</v>
      </c>
      <c r="B140" s="198" t="s">
        <v>2679</v>
      </c>
      <c r="C140" s="198" t="s">
        <v>7</v>
      </c>
      <c r="D140" s="292">
        <v>587.13</v>
      </c>
    </row>
    <row r="141" spans="1:4" ht="13.5">
      <c r="A141" s="198">
        <v>87287</v>
      </c>
      <c r="B141" s="198" t="s">
        <v>2680</v>
      </c>
      <c r="C141" s="198" t="s">
        <v>7</v>
      </c>
      <c r="D141" s="292">
        <v>550.39</v>
      </c>
    </row>
    <row r="142" spans="1:4" ht="13.5">
      <c r="A142" s="198">
        <v>87331</v>
      </c>
      <c r="B142" s="198" t="s">
        <v>2711</v>
      </c>
      <c r="C142" s="198" t="s">
        <v>7</v>
      </c>
      <c r="D142" s="292">
        <v>619.64</v>
      </c>
    </row>
    <row r="143" spans="1:4" ht="13.5">
      <c r="A143" s="198">
        <v>87332</v>
      </c>
      <c r="B143" s="198" t="s">
        <v>2712</v>
      </c>
      <c r="C143" s="198" t="s">
        <v>7</v>
      </c>
      <c r="D143" s="292">
        <v>526.42999999999995</v>
      </c>
    </row>
    <row r="144" spans="1:4" ht="13.5">
      <c r="A144" s="198">
        <v>87369</v>
      </c>
      <c r="B144" s="198" t="s">
        <v>2749</v>
      </c>
      <c r="C144" s="198" t="s">
        <v>7</v>
      </c>
      <c r="D144" s="292">
        <v>716.47</v>
      </c>
    </row>
    <row r="145" spans="1:4" ht="13.5">
      <c r="A145" s="198">
        <v>100451</v>
      </c>
      <c r="B145" s="198" t="s">
        <v>38372</v>
      </c>
      <c r="C145" s="198" t="s">
        <v>7</v>
      </c>
      <c r="D145" s="292">
        <v>0</v>
      </c>
    </row>
    <row r="146" spans="1:4" ht="13.5">
      <c r="A146" s="198">
        <v>87292</v>
      </c>
      <c r="B146" s="198" t="s">
        <v>2683</v>
      </c>
      <c r="C146" s="198" t="s">
        <v>7</v>
      </c>
      <c r="D146" s="292">
        <v>592.25</v>
      </c>
    </row>
    <row r="147" spans="1:4" ht="13.5">
      <c r="A147" s="198">
        <v>87335</v>
      </c>
      <c r="B147" s="198" t="s">
        <v>2715</v>
      </c>
      <c r="C147" s="198" t="s">
        <v>7</v>
      </c>
      <c r="D147" s="292">
        <v>573.15</v>
      </c>
    </row>
    <row r="148" spans="1:4" ht="13.5">
      <c r="A148" s="198">
        <v>87336</v>
      </c>
      <c r="B148" s="198" t="s">
        <v>2716</v>
      </c>
      <c r="C148" s="198" t="s">
        <v>7</v>
      </c>
      <c r="D148" s="292">
        <v>550.37</v>
      </c>
    </row>
    <row r="149" spans="1:4" ht="13.5">
      <c r="A149" s="198">
        <v>87370</v>
      </c>
      <c r="B149" s="198" t="s">
        <v>2750</v>
      </c>
      <c r="C149" s="198" t="s">
        <v>7</v>
      </c>
      <c r="D149" s="292">
        <v>690.77</v>
      </c>
    </row>
    <row r="150" spans="1:4" ht="13.5">
      <c r="A150" s="198">
        <v>100452</v>
      </c>
      <c r="B150" s="198" t="s">
        <v>38373</v>
      </c>
      <c r="C150" s="198" t="s">
        <v>7</v>
      </c>
      <c r="D150" s="292">
        <v>0</v>
      </c>
    </row>
    <row r="151" spans="1:4" ht="13.5">
      <c r="A151" s="198">
        <v>88715</v>
      </c>
      <c r="B151" s="198" t="s">
        <v>2789</v>
      </c>
      <c r="C151" s="198" t="s">
        <v>7</v>
      </c>
      <c r="D151" s="292">
        <v>557.14</v>
      </c>
    </row>
    <row r="152" spans="1:4" ht="13.5">
      <c r="A152" s="198">
        <v>87294</v>
      </c>
      <c r="B152" s="198" t="s">
        <v>2684</v>
      </c>
      <c r="C152" s="198" t="s">
        <v>7</v>
      </c>
      <c r="D152" s="292">
        <v>558.97</v>
      </c>
    </row>
    <row r="153" spans="1:4" ht="13.5">
      <c r="A153" s="198">
        <v>87337</v>
      </c>
      <c r="B153" s="198" t="s">
        <v>2717</v>
      </c>
      <c r="C153" s="198" t="s">
        <v>7</v>
      </c>
      <c r="D153" s="292">
        <v>571.48</v>
      </c>
    </row>
    <row r="154" spans="1:4" ht="13.5">
      <c r="A154" s="198">
        <v>100487</v>
      </c>
      <c r="B154" s="198" t="s">
        <v>2806</v>
      </c>
      <c r="C154" s="198" t="s">
        <v>7</v>
      </c>
      <c r="D154" s="292">
        <v>519.25</v>
      </c>
    </row>
    <row r="155" spans="1:4" ht="13.5">
      <c r="A155" s="198">
        <v>87380</v>
      </c>
      <c r="B155" s="198" t="s">
        <v>2760</v>
      </c>
      <c r="C155" s="198" t="s">
        <v>7</v>
      </c>
      <c r="D155" s="292">
        <v>3278.17</v>
      </c>
    </row>
    <row r="156" spans="1:4" ht="13.5">
      <c r="A156" s="198">
        <v>100461</v>
      </c>
      <c r="B156" s="198" t="s">
        <v>38374</v>
      </c>
      <c r="C156" s="198" t="s">
        <v>7</v>
      </c>
      <c r="D156" s="292">
        <v>0</v>
      </c>
    </row>
    <row r="157" spans="1:4" ht="13.5">
      <c r="A157" s="198">
        <v>87322</v>
      </c>
      <c r="B157" s="198" t="s">
        <v>2703</v>
      </c>
      <c r="C157" s="198" t="s">
        <v>7</v>
      </c>
      <c r="D157" s="292">
        <v>3185.52</v>
      </c>
    </row>
    <row r="158" spans="1:4" ht="13.5">
      <c r="A158" s="198">
        <v>87323</v>
      </c>
      <c r="B158" s="198" t="s">
        <v>2704</v>
      </c>
      <c r="C158" s="198" t="s">
        <v>7</v>
      </c>
      <c r="D158" s="292">
        <v>3167.63</v>
      </c>
    </row>
    <row r="159" spans="1:4" ht="13.5">
      <c r="A159" s="198">
        <v>87360</v>
      </c>
      <c r="B159" s="198" t="s">
        <v>2740</v>
      </c>
      <c r="C159" s="198" t="s">
        <v>7</v>
      </c>
      <c r="D159" s="292">
        <v>3180.23</v>
      </c>
    </row>
    <row r="160" spans="1:4" ht="13.5">
      <c r="A160" s="198">
        <v>87361</v>
      </c>
      <c r="B160" s="198" t="s">
        <v>2741</v>
      </c>
      <c r="C160" s="198" t="s">
        <v>7</v>
      </c>
      <c r="D160" s="292">
        <v>3106.18</v>
      </c>
    </row>
    <row r="161" spans="1:4" ht="13.5">
      <c r="A161" s="198">
        <v>87362</v>
      </c>
      <c r="B161" s="198" t="s">
        <v>2742</v>
      </c>
      <c r="C161" s="198" t="s">
        <v>7</v>
      </c>
      <c r="D161" s="292">
        <v>3087.49</v>
      </c>
    </row>
    <row r="162" spans="1:4" ht="13.5">
      <c r="A162" s="198">
        <v>87377</v>
      </c>
      <c r="B162" s="198" t="s">
        <v>2757</v>
      </c>
      <c r="C162" s="198" t="s">
        <v>7</v>
      </c>
      <c r="D162" s="292">
        <v>631.39</v>
      </c>
    </row>
    <row r="163" spans="1:4" ht="13.5">
      <c r="A163" s="198">
        <v>100458</v>
      </c>
      <c r="B163" s="198" t="s">
        <v>38375</v>
      </c>
      <c r="C163" s="198" t="s">
        <v>7</v>
      </c>
      <c r="D163" s="292">
        <v>0</v>
      </c>
    </row>
    <row r="164" spans="1:4" ht="13.5">
      <c r="A164" s="198">
        <v>87313</v>
      </c>
      <c r="B164" s="198" t="s">
        <v>2697</v>
      </c>
      <c r="C164" s="198" t="s">
        <v>7</v>
      </c>
      <c r="D164" s="292">
        <v>499.02</v>
      </c>
    </row>
    <row r="165" spans="1:4" ht="13.5">
      <c r="A165" s="198">
        <v>87314</v>
      </c>
      <c r="B165" s="198" t="s">
        <v>2698</v>
      </c>
      <c r="C165" s="198" t="s">
        <v>7</v>
      </c>
      <c r="D165" s="292">
        <v>479.42</v>
      </c>
    </row>
    <row r="166" spans="1:4" ht="13.5">
      <c r="A166" s="198">
        <v>87352</v>
      </c>
      <c r="B166" s="198" t="s">
        <v>2732</v>
      </c>
      <c r="C166" s="198" t="s">
        <v>7</v>
      </c>
      <c r="D166" s="292">
        <v>619.79</v>
      </c>
    </row>
    <row r="167" spans="1:4" ht="13.5">
      <c r="A167" s="198">
        <v>87353</v>
      </c>
      <c r="B167" s="198" t="s">
        <v>2733</v>
      </c>
      <c r="C167" s="198" t="s">
        <v>7</v>
      </c>
      <c r="D167" s="292">
        <v>509.2</v>
      </c>
    </row>
    <row r="168" spans="1:4" ht="13.5">
      <c r="A168" s="198">
        <v>87354</v>
      </c>
      <c r="B168" s="198" t="s">
        <v>2734</v>
      </c>
      <c r="C168" s="198" t="s">
        <v>7</v>
      </c>
      <c r="D168" s="292">
        <v>454.26</v>
      </c>
    </row>
    <row r="169" spans="1:4" ht="13.5">
      <c r="A169" s="198">
        <v>100480</v>
      </c>
      <c r="B169" s="198" t="s">
        <v>2800</v>
      </c>
      <c r="C169" s="198" t="s">
        <v>7</v>
      </c>
      <c r="D169" s="292">
        <v>749.08</v>
      </c>
    </row>
    <row r="170" spans="1:4" ht="13.5">
      <c r="A170" s="198">
        <v>100476</v>
      </c>
      <c r="B170" s="198" t="s">
        <v>38376</v>
      </c>
      <c r="C170" s="198" t="s">
        <v>7</v>
      </c>
      <c r="D170" s="292">
        <v>0</v>
      </c>
    </row>
    <row r="171" spans="1:4" ht="13.5">
      <c r="A171" s="198">
        <v>100475</v>
      </c>
      <c r="B171" s="198" t="s">
        <v>2796</v>
      </c>
      <c r="C171" s="198" t="s">
        <v>7</v>
      </c>
      <c r="D171" s="292">
        <v>649.20000000000005</v>
      </c>
    </row>
    <row r="172" spans="1:4" ht="13.5">
      <c r="A172" s="198">
        <v>100491</v>
      </c>
      <c r="B172" s="198" t="s">
        <v>2810</v>
      </c>
      <c r="C172" s="198" t="s">
        <v>7</v>
      </c>
      <c r="D172" s="292">
        <v>640.47</v>
      </c>
    </row>
    <row r="173" spans="1:4" ht="13.5">
      <c r="A173" s="198">
        <v>100477</v>
      </c>
      <c r="B173" s="198" t="s">
        <v>2797</v>
      </c>
      <c r="C173" s="198" t="s">
        <v>7</v>
      </c>
      <c r="D173" s="353">
        <v>747.64</v>
      </c>
    </row>
    <row r="174" spans="1:4" ht="13.5">
      <c r="A174" s="198">
        <v>100478</v>
      </c>
      <c r="B174" s="198" t="s">
        <v>2798</v>
      </c>
      <c r="C174" s="198" t="s">
        <v>7</v>
      </c>
      <c r="D174" s="292">
        <v>635.91999999999996</v>
      </c>
    </row>
    <row r="175" spans="1:4" ht="13.5">
      <c r="A175" s="198">
        <v>100479</v>
      </c>
      <c r="B175" s="198" t="s">
        <v>2799</v>
      </c>
      <c r="C175" s="198" t="s">
        <v>7</v>
      </c>
      <c r="D175" s="292">
        <v>607.41</v>
      </c>
    </row>
    <row r="176" spans="1:4" ht="13.5">
      <c r="A176" s="198">
        <v>87372</v>
      </c>
      <c r="B176" s="198" t="s">
        <v>2752</v>
      </c>
      <c r="C176" s="198" t="s">
        <v>7</v>
      </c>
      <c r="D176" s="292">
        <v>763.52</v>
      </c>
    </row>
    <row r="177" spans="1:4" ht="13.5">
      <c r="A177" s="198">
        <v>100453</v>
      </c>
      <c r="B177" s="198" t="s">
        <v>38377</v>
      </c>
      <c r="C177" s="198" t="s">
        <v>7</v>
      </c>
      <c r="D177" s="292">
        <v>0</v>
      </c>
    </row>
    <row r="178" spans="1:4" ht="13.5">
      <c r="A178" s="198">
        <v>87298</v>
      </c>
      <c r="B178" s="198" t="s">
        <v>2687</v>
      </c>
      <c r="C178" s="198" t="s">
        <v>7</v>
      </c>
      <c r="D178" s="292">
        <v>623.39</v>
      </c>
    </row>
    <row r="179" spans="1:4" ht="13.5">
      <c r="A179" s="198">
        <v>87299</v>
      </c>
      <c r="B179" s="198" t="s">
        <v>2688</v>
      </c>
      <c r="C179" s="198" t="s">
        <v>7</v>
      </c>
      <c r="D179" s="292">
        <v>419.65</v>
      </c>
    </row>
    <row r="180" spans="1:4" ht="13.5">
      <c r="A180" s="198">
        <v>87339</v>
      </c>
      <c r="B180" s="198" t="s">
        <v>2719</v>
      </c>
      <c r="C180" s="198" t="s">
        <v>7</v>
      </c>
      <c r="D180" s="292">
        <v>807.52</v>
      </c>
    </row>
    <row r="181" spans="1:4" ht="13.5">
      <c r="A181" s="198">
        <v>87340</v>
      </c>
      <c r="B181" s="198" t="s">
        <v>2720</v>
      </c>
      <c r="C181" s="198" t="s">
        <v>7</v>
      </c>
      <c r="D181" s="292">
        <v>627.1</v>
      </c>
    </row>
    <row r="182" spans="1:4" ht="13.5">
      <c r="A182" s="198">
        <v>87341</v>
      </c>
      <c r="B182" s="198" t="s">
        <v>2721</v>
      </c>
      <c r="C182" s="198" t="s">
        <v>7</v>
      </c>
      <c r="D182" s="292">
        <v>577.66</v>
      </c>
    </row>
    <row r="183" spans="1:4" ht="13.5">
      <c r="A183" s="198">
        <v>88629</v>
      </c>
      <c r="B183" s="198" t="s">
        <v>2787</v>
      </c>
      <c r="C183" s="198" t="s">
        <v>7</v>
      </c>
      <c r="D183" s="292">
        <v>618.58000000000004</v>
      </c>
    </row>
    <row r="184" spans="1:4" ht="13.5">
      <c r="A184" s="198">
        <v>100467</v>
      </c>
      <c r="B184" s="198" t="s">
        <v>38378</v>
      </c>
      <c r="C184" s="198" t="s">
        <v>7</v>
      </c>
      <c r="D184" s="292">
        <v>0</v>
      </c>
    </row>
    <row r="185" spans="1:4" ht="13.5">
      <c r="A185" s="198">
        <v>88628</v>
      </c>
      <c r="B185" s="198" t="s">
        <v>2786</v>
      </c>
      <c r="C185" s="198" t="s">
        <v>7</v>
      </c>
      <c r="D185" s="353">
        <v>515.5</v>
      </c>
    </row>
    <row r="186" spans="1:4" ht="13.5">
      <c r="A186" s="198">
        <v>100489</v>
      </c>
      <c r="B186" s="198" t="s">
        <v>2808</v>
      </c>
      <c r="C186" s="198" t="s">
        <v>7</v>
      </c>
      <c r="D186" s="292">
        <v>506.1</v>
      </c>
    </row>
    <row r="187" spans="1:4" ht="13.5">
      <c r="A187" s="198">
        <v>100468</v>
      </c>
      <c r="B187" s="198" t="s">
        <v>2790</v>
      </c>
      <c r="C187" s="198" t="s">
        <v>7</v>
      </c>
      <c r="D187" s="292">
        <v>661.94</v>
      </c>
    </row>
    <row r="188" spans="1:4" ht="13.5">
      <c r="A188" s="198">
        <v>100469</v>
      </c>
      <c r="B188" s="198" t="s">
        <v>2791</v>
      </c>
      <c r="C188" s="198" t="s">
        <v>7</v>
      </c>
      <c r="D188" s="292">
        <v>505.27</v>
      </c>
    </row>
    <row r="189" spans="1:4" ht="13.5">
      <c r="A189" s="198">
        <v>100470</v>
      </c>
      <c r="B189" s="198" t="s">
        <v>2792</v>
      </c>
      <c r="C189" s="198" t="s">
        <v>7</v>
      </c>
      <c r="D189" s="292">
        <v>461.63</v>
      </c>
    </row>
    <row r="190" spans="1:4" ht="13.5">
      <c r="A190" s="198">
        <v>87371</v>
      </c>
      <c r="B190" s="198" t="s">
        <v>2751</v>
      </c>
      <c r="C190" s="198" t="s">
        <v>7</v>
      </c>
      <c r="D190" s="292">
        <v>685.98</v>
      </c>
    </row>
    <row r="191" spans="1:4" ht="13.5">
      <c r="A191" s="198">
        <v>87295</v>
      </c>
      <c r="B191" s="198" t="s">
        <v>2685</v>
      </c>
      <c r="C191" s="198" t="s">
        <v>7</v>
      </c>
      <c r="D191" s="292">
        <v>597.48</v>
      </c>
    </row>
    <row r="192" spans="1:4" ht="13.5">
      <c r="A192" s="198">
        <v>87296</v>
      </c>
      <c r="B192" s="198" t="s">
        <v>2686</v>
      </c>
      <c r="C192" s="198" t="s">
        <v>7</v>
      </c>
      <c r="D192" s="292">
        <v>547.59</v>
      </c>
    </row>
    <row r="193" spans="1:4" ht="13.5">
      <c r="A193" s="198">
        <v>87338</v>
      </c>
      <c r="B193" s="198" t="s">
        <v>2718</v>
      </c>
      <c r="C193" s="198" t="s">
        <v>7</v>
      </c>
      <c r="D193" s="292">
        <v>550.64</v>
      </c>
    </row>
    <row r="194" spans="1:4" ht="13.5">
      <c r="A194" s="198">
        <v>88630</v>
      </c>
      <c r="B194" s="198" t="s">
        <v>38379</v>
      </c>
      <c r="C194" s="198" t="s">
        <v>7</v>
      </c>
      <c r="D194" s="292">
        <v>445.18</v>
      </c>
    </row>
    <row r="195" spans="1:4" ht="13.5">
      <c r="A195" s="198">
        <v>87381</v>
      </c>
      <c r="B195" s="198" t="s">
        <v>2761</v>
      </c>
      <c r="C195" s="198" t="s">
        <v>7</v>
      </c>
      <c r="D195" s="292">
        <v>3223.52</v>
      </c>
    </row>
    <row r="196" spans="1:4" ht="13.5">
      <c r="A196" s="198">
        <v>100462</v>
      </c>
      <c r="B196" s="198" t="s">
        <v>38380</v>
      </c>
      <c r="C196" s="198" t="s">
        <v>7</v>
      </c>
      <c r="D196" s="292">
        <v>0</v>
      </c>
    </row>
    <row r="197" spans="1:4" ht="13.5">
      <c r="A197" s="198">
        <v>87325</v>
      </c>
      <c r="B197" s="198" t="s">
        <v>2705</v>
      </c>
      <c r="C197" s="198" t="s">
        <v>7</v>
      </c>
      <c r="D197" s="292">
        <v>3117.83</v>
      </c>
    </row>
    <row r="198" spans="1:4" ht="13.5">
      <c r="A198" s="198">
        <v>87326</v>
      </c>
      <c r="B198" s="198" t="s">
        <v>2706</v>
      </c>
      <c r="C198" s="198" t="s">
        <v>7</v>
      </c>
      <c r="D198" s="292">
        <v>3104.37</v>
      </c>
    </row>
    <row r="199" spans="1:4" ht="13.5">
      <c r="A199" s="198">
        <v>87363</v>
      </c>
      <c r="B199" s="198" t="s">
        <v>2743</v>
      </c>
      <c r="C199" s="198" t="s">
        <v>7</v>
      </c>
      <c r="D199" s="292">
        <v>3108.43</v>
      </c>
    </row>
    <row r="200" spans="1:4" ht="13.5">
      <c r="A200" s="198">
        <v>87364</v>
      </c>
      <c r="B200" s="198" t="s">
        <v>2744</v>
      </c>
      <c r="C200" s="198" t="s">
        <v>7</v>
      </c>
      <c r="D200" s="292">
        <v>3045.54</v>
      </c>
    </row>
    <row r="201" spans="1:4" ht="13.5">
      <c r="A201" s="198">
        <v>87378</v>
      </c>
      <c r="B201" s="198" t="s">
        <v>2758</v>
      </c>
      <c r="C201" s="198" t="s">
        <v>7</v>
      </c>
      <c r="D201" s="292">
        <v>575.9</v>
      </c>
    </row>
    <row r="202" spans="1:4" ht="13.5">
      <c r="A202" s="198">
        <v>100459</v>
      </c>
      <c r="B202" s="198" t="s">
        <v>38381</v>
      </c>
      <c r="C202" s="198" t="s">
        <v>7</v>
      </c>
      <c r="D202" s="292">
        <v>0</v>
      </c>
    </row>
    <row r="203" spans="1:4" ht="13.5">
      <c r="A203" s="198">
        <v>87316</v>
      </c>
      <c r="B203" s="198" t="s">
        <v>2699</v>
      </c>
      <c r="C203" s="198" t="s">
        <v>7</v>
      </c>
      <c r="D203" s="292">
        <v>462.63</v>
      </c>
    </row>
    <row r="204" spans="1:4" ht="13.5">
      <c r="A204" s="198">
        <v>87317</v>
      </c>
      <c r="B204" s="198" t="s">
        <v>2700</v>
      </c>
      <c r="C204" s="198" t="s">
        <v>7</v>
      </c>
      <c r="D204" s="292">
        <v>432.65</v>
      </c>
    </row>
    <row r="205" spans="1:4" ht="13.5">
      <c r="A205" s="198">
        <v>87355</v>
      </c>
      <c r="B205" s="198" t="s">
        <v>2735</v>
      </c>
      <c r="C205" s="198" t="s">
        <v>7</v>
      </c>
      <c r="D205" s="292">
        <v>521.34</v>
      </c>
    </row>
    <row r="206" spans="1:4" ht="13.5">
      <c r="A206" s="198">
        <v>87356</v>
      </c>
      <c r="B206" s="198" t="s">
        <v>2736</v>
      </c>
      <c r="C206" s="198" t="s">
        <v>7</v>
      </c>
      <c r="D206" s="292">
        <v>445.51</v>
      </c>
    </row>
    <row r="207" spans="1:4" ht="13.5">
      <c r="A207" s="198">
        <v>87357</v>
      </c>
      <c r="B207" s="198" t="s">
        <v>2737</v>
      </c>
      <c r="C207" s="198" t="s">
        <v>7</v>
      </c>
      <c r="D207" s="292">
        <v>405.33</v>
      </c>
    </row>
    <row r="208" spans="1:4" ht="13.5">
      <c r="A208" s="198">
        <v>100486</v>
      </c>
      <c r="B208" s="198" t="s">
        <v>2805</v>
      </c>
      <c r="C208" s="198" t="s">
        <v>7</v>
      </c>
      <c r="D208" s="292">
        <v>668.27</v>
      </c>
    </row>
    <row r="209" spans="1:4" ht="13.5">
      <c r="A209" s="198">
        <v>100482</v>
      </c>
      <c r="B209" s="198" t="s">
        <v>38382</v>
      </c>
      <c r="C209" s="198" t="s">
        <v>7</v>
      </c>
      <c r="D209" s="292">
        <v>0</v>
      </c>
    </row>
    <row r="210" spans="1:4" ht="13.5">
      <c r="A210" s="198">
        <v>100481</v>
      </c>
      <c r="B210" s="198" t="s">
        <v>2801</v>
      </c>
      <c r="C210" s="198" t="s">
        <v>7</v>
      </c>
      <c r="D210" s="292">
        <v>563.53</v>
      </c>
    </row>
    <row r="211" spans="1:4" ht="13.5">
      <c r="A211" s="198">
        <v>100492</v>
      </c>
      <c r="B211" s="198" t="s">
        <v>2811</v>
      </c>
      <c r="C211" s="198" t="s">
        <v>7</v>
      </c>
      <c r="D211" s="292">
        <v>555.41</v>
      </c>
    </row>
    <row r="212" spans="1:4" ht="13.5">
      <c r="A212" s="198">
        <v>100483</v>
      </c>
      <c r="B212" s="198" t="s">
        <v>2802</v>
      </c>
      <c r="C212" s="198" t="s">
        <v>7</v>
      </c>
      <c r="D212" s="292">
        <v>636.92999999999995</v>
      </c>
    </row>
    <row r="213" spans="1:4" ht="13.5">
      <c r="A213" s="198">
        <v>100484</v>
      </c>
      <c r="B213" s="198" t="s">
        <v>2803</v>
      </c>
      <c r="C213" s="198" t="s">
        <v>7</v>
      </c>
      <c r="D213" s="292">
        <v>566.70000000000005</v>
      </c>
    </row>
    <row r="214" spans="1:4" ht="13.5">
      <c r="A214" s="198">
        <v>100485</v>
      </c>
      <c r="B214" s="198" t="s">
        <v>2804</v>
      </c>
      <c r="C214" s="198" t="s">
        <v>7</v>
      </c>
      <c r="D214" s="292">
        <v>532.26</v>
      </c>
    </row>
    <row r="215" spans="1:4" ht="13.5">
      <c r="A215" s="198">
        <v>87373</v>
      </c>
      <c r="B215" s="198" t="s">
        <v>2753</v>
      </c>
      <c r="C215" s="198" t="s">
        <v>7</v>
      </c>
      <c r="D215" s="292">
        <v>686.64</v>
      </c>
    </row>
    <row r="216" spans="1:4" ht="13.5">
      <c r="A216" s="198">
        <v>100454</v>
      </c>
      <c r="B216" s="198" t="s">
        <v>38383</v>
      </c>
      <c r="C216" s="198" t="s">
        <v>7</v>
      </c>
      <c r="D216" s="292">
        <v>0</v>
      </c>
    </row>
    <row r="217" spans="1:4" ht="13.5">
      <c r="A217" s="198">
        <v>87301</v>
      </c>
      <c r="B217" s="198" t="s">
        <v>2689</v>
      </c>
      <c r="C217" s="198" t="s">
        <v>7</v>
      </c>
      <c r="D217" s="292">
        <v>572.58000000000004</v>
      </c>
    </row>
    <row r="218" spans="1:4" ht="13.5">
      <c r="A218" s="198">
        <v>87302</v>
      </c>
      <c r="B218" s="198" t="s">
        <v>2690</v>
      </c>
      <c r="C218" s="198" t="s">
        <v>7</v>
      </c>
      <c r="D218" s="292">
        <v>549.91</v>
      </c>
    </row>
    <row r="219" spans="1:4" ht="13.5">
      <c r="A219" s="198">
        <v>87342</v>
      </c>
      <c r="B219" s="198" t="s">
        <v>2722</v>
      </c>
      <c r="C219" s="198" t="s">
        <v>7</v>
      </c>
      <c r="D219" s="292">
        <v>680.81</v>
      </c>
    </row>
    <row r="220" spans="1:4" ht="13.5">
      <c r="A220" s="198">
        <v>87343</v>
      </c>
      <c r="B220" s="198" t="s">
        <v>2723</v>
      </c>
      <c r="C220" s="198" t="s">
        <v>7</v>
      </c>
      <c r="D220" s="292">
        <v>578.54999999999995</v>
      </c>
    </row>
    <row r="221" spans="1:4" ht="13.5">
      <c r="A221" s="198">
        <v>87344</v>
      </c>
      <c r="B221" s="198" t="s">
        <v>2724</v>
      </c>
      <c r="C221" s="198" t="s">
        <v>7</v>
      </c>
      <c r="D221" s="292">
        <v>517.02</v>
      </c>
    </row>
    <row r="222" spans="1:4" ht="13.5">
      <c r="A222" s="198">
        <v>88631</v>
      </c>
      <c r="B222" s="198" t="s">
        <v>2788</v>
      </c>
      <c r="C222" s="198" t="s">
        <v>7</v>
      </c>
      <c r="D222" s="292">
        <v>558.74</v>
      </c>
    </row>
    <row r="223" spans="1:4" ht="13.5">
      <c r="A223" s="198">
        <v>100471</v>
      </c>
      <c r="B223" s="198" t="s">
        <v>38384</v>
      </c>
      <c r="C223" s="198" t="s">
        <v>7</v>
      </c>
      <c r="D223" s="292">
        <v>0</v>
      </c>
    </row>
    <row r="224" spans="1:4" ht="13.5">
      <c r="A224" s="198">
        <v>100490</v>
      </c>
      <c r="B224" s="198" t="s">
        <v>2809</v>
      </c>
      <c r="C224" s="198" t="s">
        <v>7</v>
      </c>
      <c r="D224" s="292">
        <v>448.28</v>
      </c>
    </row>
    <row r="225" spans="1:4" ht="13.5">
      <c r="A225" s="198">
        <v>100472</v>
      </c>
      <c r="B225" s="198" t="s">
        <v>2793</v>
      </c>
      <c r="C225" s="198" t="s">
        <v>7</v>
      </c>
      <c r="D225" s="292">
        <v>533.58000000000004</v>
      </c>
    </row>
    <row r="226" spans="1:4" ht="13.5">
      <c r="A226" s="198">
        <v>100473</v>
      </c>
      <c r="B226" s="198" t="s">
        <v>2794</v>
      </c>
      <c r="C226" s="198" t="s">
        <v>7</v>
      </c>
      <c r="D226" s="292">
        <v>462.43</v>
      </c>
    </row>
    <row r="227" spans="1:4" ht="13.5">
      <c r="A227" s="198">
        <v>100474</v>
      </c>
      <c r="B227" s="198" t="s">
        <v>2795</v>
      </c>
      <c r="C227" s="198" t="s">
        <v>7</v>
      </c>
      <c r="D227" s="292">
        <v>426.64</v>
      </c>
    </row>
    <row r="228" spans="1:4" ht="13.5">
      <c r="A228" s="198">
        <v>87379</v>
      </c>
      <c r="B228" s="198" t="s">
        <v>2759</v>
      </c>
      <c r="C228" s="198" t="s">
        <v>7</v>
      </c>
      <c r="D228" s="292">
        <v>3196.89</v>
      </c>
    </row>
    <row r="229" spans="1:4" ht="13.5">
      <c r="A229" s="198">
        <v>100460</v>
      </c>
      <c r="B229" s="198" t="s">
        <v>38385</v>
      </c>
      <c r="C229" s="198" t="s">
        <v>7</v>
      </c>
      <c r="D229" s="292">
        <v>0</v>
      </c>
    </row>
    <row r="230" spans="1:4" ht="13.5">
      <c r="A230" s="198">
        <v>87319</v>
      </c>
      <c r="B230" s="198" t="s">
        <v>2701</v>
      </c>
      <c r="C230" s="198" t="s">
        <v>7</v>
      </c>
      <c r="D230" s="292">
        <v>3089.57</v>
      </c>
    </row>
    <row r="231" spans="1:4" ht="13.5">
      <c r="A231" s="198">
        <v>87320</v>
      </c>
      <c r="B231" s="198" t="s">
        <v>2702</v>
      </c>
      <c r="C231" s="198" t="s">
        <v>7</v>
      </c>
      <c r="D231" s="292">
        <v>3082.28</v>
      </c>
    </row>
    <row r="232" spans="1:4" ht="13.5">
      <c r="A232" s="198">
        <v>87358</v>
      </c>
      <c r="B232" s="198" t="s">
        <v>2738</v>
      </c>
      <c r="C232" s="198" t="s">
        <v>7</v>
      </c>
      <c r="D232" s="292">
        <v>3070.39</v>
      </c>
    </row>
    <row r="233" spans="1:4" ht="13.5">
      <c r="A233" s="198">
        <v>87359</v>
      </c>
      <c r="B233" s="198" t="s">
        <v>2739</v>
      </c>
      <c r="C233" s="198" t="s">
        <v>7</v>
      </c>
      <c r="D233" s="292">
        <v>3018.86</v>
      </c>
    </row>
    <row r="234" spans="1:4" ht="13.5">
      <c r="A234" s="198">
        <v>87376</v>
      </c>
      <c r="B234" s="198" t="s">
        <v>2756</v>
      </c>
      <c r="C234" s="198" t="s">
        <v>7</v>
      </c>
      <c r="D234" s="292">
        <v>548.38</v>
      </c>
    </row>
    <row r="235" spans="1:4" ht="13.5">
      <c r="A235" s="198">
        <v>100457</v>
      </c>
      <c r="B235" s="198" t="s">
        <v>38386</v>
      </c>
      <c r="C235" s="198" t="s">
        <v>7</v>
      </c>
      <c r="D235" s="292">
        <v>0</v>
      </c>
    </row>
    <row r="236" spans="1:4" ht="13.5">
      <c r="A236" s="198">
        <v>87310</v>
      </c>
      <c r="B236" s="198" t="s">
        <v>2695</v>
      </c>
      <c r="C236" s="198" t="s">
        <v>7</v>
      </c>
      <c r="D236" s="292">
        <v>421.23</v>
      </c>
    </row>
    <row r="237" spans="1:4" ht="13.5">
      <c r="A237" s="198">
        <v>87311</v>
      </c>
      <c r="B237" s="198" t="s">
        <v>2696</v>
      </c>
      <c r="C237" s="198" t="s">
        <v>7</v>
      </c>
      <c r="D237" s="292">
        <v>400.15</v>
      </c>
    </row>
    <row r="238" spans="1:4" ht="13.5">
      <c r="A238" s="198">
        <v>87350</v>
      </c>
      <c r="B238" s="198" t="s">
        <v>2730</v>
      </c>
      <c r="C238" s="198" t="s">
        <v>7</v>
      </c>
      <c r="D238" s="292">
        <v>489.23</v>
      </c>
    </row>
    <row r="239" spans="1:4" ht="13.5">
      <c r="A239" s="198">
        <v>87351</v>
      </c>
      <c r="B239" s="198" t="s">
        <v>2731</v>
      </c>
      <c r="C239" s="198" t="s">
        <v>7</v>
      </c>
      <c r="D239" s="292">
        <v>382.18</v>
      </c>
    </row>
    <row r="240" spans="1:4" ht="13.5">
      <c r="A240" s="198">
        <v>87374</v>
      </c>
      <c r="B240" s="198" t="s">
        <v>2754</v>
      </c>
      <c r="C240" s="198" t="s">
        <v>7</v>
      </c>
      <c r="D240" s="292">
        <v>646.74</v>
      </c>
    </row>
    <row r="241" spans="1:4" ht="13.5">
      <c r="A241" s="198">
        <v>100455</v>
      </c>
      <c r="B241" s="198" t="s">
        <v>38387</v>
      </c>
      <c r="C241" s="198" t="s">
        <v>7</v>
      </c>
      <c r="D241" s="292">
        <v>0</v>
      </c>
    </row>
    <row r="242" spans="1:4" ht="13.5">
      <c r="A242" s="198">
        <v>87304</v>
      </c>
      <c r="B242" s="198" t="s">
        <v>2691</v>
      </c>
      <c r="C242" s="198" t="s">
        <v>7</v>
      </c>
      <c r="D242" s="292">
        <v>517.41999999999996</v>
      </c>
    </row>
    <row r="243" spans="1:4" ht="13.5">
      <c r="A243" s="198">
        <v>87305</v>
      </c>
      <c r="B243" s="198" t="s">
        <v>2692</v>
      </c>
      <c r="C243" s="198" t="s">
        <v>7</v>
      </c>
      <c r="D243" s="292">
        <v>512.59</v>
      </c>
    </row>
    <row r="244" spans="1:4" ht="13.5">
      <c r="A244" s="198">
        <v>87345</v>
      </c>
      <c r="B244" s="198" t="s">
        <v>2725</v>
      </c>
      <c r="C244" s="198" t="s">
        <v>7</v>
      </c>
      <c r="D244" s="292">
        <v>609.75</v>
      </c>
    </row>
    <row r="245" spans="1:4" ht="13.5">
      <c r="A245" s="198">
        <v>87346</v>
      </c>
      <c r="B245" s="198" t="s">
        <v>2726</v>
      </c>
      <c r="C245" s="198" t="s">
        <v>7</v>
      </c>
      <c r="D245" s="292">
        <v>524.96</v>
      </c>
    </row>
    <row r="246" spans="1:4" ht="13.5">
      <c r="A246" s="198">
        <v>87347</v>
      </c>
      <c r="B246" s="198" t="s">
        <v>2727</v>
      </c>
      <c r="C246" s="198" t="s">
        <v>7</v>
      </c>
      <c r="D246" s="292">
        <v>475.74</v>
      </c>
    </row>
    <row r="247" spans="1:4" ht="13.5">
      <c r="A247" s="198">
        <v>87366</v>
      </c>
      <c r="B247" s="198" t="s">
        <v>2746</v>
      </c>
      <c r="C247" s="198" t="s">
        <v>7</v>
      </c>
      <c r="D247" s="292">
        <v>570.16</v>
      </c>
    </row>
    <row r="248" spans="1:4" ht="13.5">
      <c r="A248" s="198">
        <v>100448</v>
      </c>
      <c r="B248" s="198" t="s">
        <v>38388</v>
      </c>
      <c r="C248" s="198" t="s">
        <v>7</v>
      </c>
      <c r="D248" s="292">
        <v>0</v>
      </c>
    </row>
    <row r="249" spans="1:4" ht="13.5">
      <c r="A249" s="198">
        <v>87283</v>
      </c>
      <c r="B249" s="198" t="s">
        <v>2677</v>
      </c>
      <c r="C249" s="198" t="s">
        <v>7</v>
      </c>
      <c r="D249" s="292">
        <v>437.15</v>
      </c>
    </row>
    <row r="250" spans="1:4" ht="13.5">
      <c r="A250" s="198">
        <v>87284</v>
      </c>
      <c r="B250" s="198" t="s">
        <v>2678</v>
      </c>
      <c r="C250" s="198" t="s">
        <v>7</v>
      </c>
      <c r="D250" s="292">
        <v>418.79</v>
      </c>
    </row>
    <row r="251" spans="1:4" ht="13.5">
      <c r="A251" s="198">
        <v>87329</v>
      </c>
      <c r="B251" s="198" t="s">
        <v>2709</v>
      </c>
      <c r="C251" s="198" t="s">
        <v>7</v>
      </c>
      <c r="D251" s="292">
        <v>499.42</v>
      </c>
    </row>
    <row r="252" spans="1:4" ht="13.5">
      <c r="A252" s="198">
        <v>87330</v>
      </c>
      <c r="B252" s="198" t="s">
        <v>2710</v>
      </c>
      <c r="C252" s="198" t="s">
        <v>7</v>
      </c>
      <c r="D252" s="292">
        <v>398.94</v>
      </c>
    </row>
    <row r="253" spans="1:4" ht="13.5">
      <c r="A253" s="198">
        <v>87375</v>
      </c>
      <c r="B253" s="198" t="s">
        <v>2755</v>
      </c>
      <c r="C253" s="198" t="s">
        <v>7</v>
      </c>
      <c r="D253" s="292">
        <v>622.41</v>
      </c>
    </row>
    <row r="254" spans="1:4" ht="13.5">
      <c r="A254" s="198">
        <v>100456</v>
      </c>
      <c r="B254" s="198" t="s">
        <v>38389</v>
      </c>
      <c r="C254" s="198" t="s">
        <v>7</v>
      </c>
      <c r="D254" s="292">
        <v>0</v>
      </c>
    </row>
    <row r="255" spans="1:4" ht="13.5">
      <c r="A255" s="198">
        <v>87307</v>
      </c>
      <c r="B255" s="198" t="s">
        <v>2693</v>
      </c>
      <c r="C255" s="198" t="s">
        <v>7</v>
      </c>
      <c r="D255" s="292">
        <v>501.5</v>
      </c>
    </row>
    <row r="256" spans="1:4" ht="13.5">
      <c r="A256" s="198">
        <v>87308</v>
      </c>
      <c r="B256" s="198" t="s">
        <v>2694</v>
      </c>
      <c r="C256" s="198" t="s">
        <v>7</v>
      </c>
      <c r="D256" s="353">
        <v>479.97</v>
      </c>
    </row>
    <row r="257" spans="1:4" ht="13.5">
      <c r="A257" s="198">
        <v>87348</v>
      </c>
      <c r="B257" s="198" t="s">
        <v>2728</v>
      </c>
      <c r="C257" s="198" t="s">
        <v>7</v>
      </c>
      <c r="D257" s="292">
        <v>555.91</v>
      </c>
    </row>
    <row r="258" spans="1:4" ht="13.5">
      <c r="A258" s="198">
        <v>87349</v>
      </c>
      <c r="B258" s="198" t="s">
        <v>2729</v>
      </c>
      <c r="C258" s="198" t="s">
        <v>7</v>
      </c>
      <c r="D258" s="292">
        <v>440.16</v>
      </c>
    </row>
    <row r="259" spans="1:4" ht="13.5">
      <c r="A259" s="198">
        <v>87365</v>
      </c>
      <c r="B259" s="198" t="s">
        <v>2745</v>
      </c>
      <c r="C259" s="198" t="s">
        <v>7</v>
      </c>
      <c r="D259" s="292">
        <v>542.17999999999995</v>
      </c>
    </row>
    <row r="260" spans="1:4" ht="13.5">
      <c r="A260" s="198">
        <v>100447</v>
      </c>
      <c r="B260" s="198" t="s">
        <v>38390</v>
      </c>
      <c r="C260" s="198" t="s">
        <v>7</v>
      </c>
      <c r="D260" s="292">
        <v>0</v>
      </c>
    </row>
    <row r="261" spans="1:4" ht="13.5">
      <c r="A261" s="198">
        <v>87280</v>
      </c>
      <c r="B261" s="198" t="s">
        <v>2675</v>
      </c>
      <c r="C261" s="198" t="s">
        <v>7</v>
      </c>
      <c r="D261" s="292">
        <v>430.33</v>
      </c>
    </row>
    <row r="262" spans="1:4" ht="13.5">
      <c r="A262" s="198">
        <v>87281</v>
      </c>
      <c r="B262" s="198" t="s">
        <v>2676</v>
      </c>
      <c r="C262" s="198" t="s">
        <v>7</v>
      </c>
      <c r="D262" s="292">
        <v>412.32</v>
      </c>
    </row>
    <row r="263" spans="1:4" ht="13.5">
      <c r="A263" s="198">
        <v>87327</v>
      </c>
      <c r="B263" s="198" t="s">
        <v>2707</v>
      </c>
      <c r="C263" s="198" t="s">
        <v>7</v>
      </c>
      <c r="D263" s="292">
        <v>464.35</v>
      </c>
    </row>
    <row r="264" spans="1:4" ht="13.5">
      <c r="A264" s="198">
        <v>87328</v>
      </c>
      <c r="B264" s="198" t="s">
        <v>2708</v>
      </c>
      <c r="C264" s="198" t="s">
        <v>7</v>
      </c>
      <c r="D264" s="292">
        <v>375.01</v>
      </c>
    </row>
    <row r="265" spans="1:4" ht="13.5">
      <c r="A265" s="198">
        <v>87410</v>
      </c>
      <c r="B265" s="198" t="s">
        <v>2783</v>
      </c>
      <c r="C265" s="198" t="s">
        <v>7</v>
      </c>
      <c r="D265" s="292">
        <v>897.33</v>
      </c>
    </row>
    <row r="266" spans="1:4" ht="13.5">
      <c r="A266" s="198">
        <v>95577</v>
      </c>
      <c r="B266" s="198" t="s">
        <v>8227</v>
      </c>
      <c r="C266" s="198" t="s">
        <v>3</v>
      </c>
      <c r="D266" s="292">
        <v>12.24</v>
      </c>
    </row>
    <row r="267" spans="1:4" ht="13.5">
      <c r="A267" s="198">
        <v>95578</v>
      </c>
      <c r="B267" s="198" t="s">
        <v>8228</v>
      </c>
      <c r="C267" s="198" t="s">
        <v>3</v>
      </c>
      <c r="D267" s="292">
        <v>10.18</v>
      </c>
    </row>
    <row r="268" spans="1:4" ht="13.5">
      <c r="A268" s="198">
        <v>95579</v>
      </c>
      <c r="B268" s="198" t="s">
        <v>8229</v>
      </c>
      <c r="C268" s="198" t="s">
        <v>3</v>
      </c>
      <c r="D268" s="292">
        <v>9.84</v>
      </c>
    </row>
    <row r="269" spans="1:4" ht="13.5">
      <c r="A269" s="198">
        <v>95580</v>
      </c>
      <c r="B269" s="198" t="s">
        <v>8230</v>
      </c>
      <c r="C269" s="198" t="s">
        <v>3</v>
      </c>
      <c r="D269" s="292">
        <v>11.31</v>
      </c>
    </row>
    <row r="270" spans="1:4" ht="13.5">
      <c r="A270" s="198">
        <v>95581</v>
      </c>
      <c r="B270" s="198" t="s">
        <v>8231</v>
      </c>
      <c r="C270" s="198" t="s">
        <v>3</v>
      </c>
      <c r="D270" s="292">
        <v>11.26</v>
      </c>
    </row>
    <row r="271" spans="1:4" ht="13.5">
      <c r="A271" s="198">
        <v>95582</v>
      </c>
      <c r="B271" s="198" t="s">
        <v>38391</v>
      </c>
      <c r="C271" s="198" t="s">
        <v>3</v>
      </c>
      <c r="D271" s="292">
        <v>12.25</v>
      </c>
    </row>
    <row r="272" spans="1:4" ht="13.5">
      <c r="A272" s="198">
        <v>95576</v>
      </c>
      <c r="B272" s="198" t="s">
        <v>8226</v>
      </c>
      <c r="C272" s="198" t="s">
        <v>3</v>
      </c>
      <c r="D272" s="292">
        <v>14.45</v>
      </c>
    </row>
    <row r="273" spans="1:4" ht="13.5">
      <c r="A273" s="198">
        <v>95583</v>
      </c>
      <c r="B273" s="198" t="s">
        <v>8232</v>
      </c>
      <c r="C273" s="198" t="s">
        <v>3</v>
      </c>
      <c r="D273" s="292">
        <v>18.36</v>
      </c>
    </row>
    <row r="274" spans="1:4" ht="13.5">
      <c r="A274" s="198">
        <v>95584</v>
      </c>
      <c r="B274" s="198" t="s">
        <v>8233</v>
      </c>
      <c r="C274" s="198" t="s">
        <v>3</v>
      </c>
      <c r="D274" s="292">
        <v>16.079999999999998</v>
      </c>
    </row>
    <row r="275" spans="1:4" ht="13.5">
      <c r="A275" s="198">
        <v>95593</v>
      </c>
      <c r="B275" s="198" t="s">
        <v>8235</v>
      </c>
      <c r="C275" s="198" t="s">
        <v>3</v>
      </c>
      <c r="D275" s="292">
        <v>16.079999999999998</v>
      </c>
    </row>
    <row r="276" spans="1:4" ht="13.5">
      <c r="A276" s="198">
        <v>95592</v>
      </c>
      <c r="B276" s="198" t="s">
        <v>8234</v>
      </c>
      <c r="C276" s="198" t="s">
        <v>3</v>
      </c>
      <c r="D276" s="292">
        <v>18.36</v>
      </c>
    </row>
    <row r="277" spans="1:4" ht="13.5">
      <c r="A277" s="198">
        <v>92919</v>
      </c>
      <c r="B277" s="198" t="s">
        <v>7849</v>
      </c>
      <c r="C277" s="198" t="s">
        <v>3</v>
      </c>
      <c r="D277" s="292">
        <v>13.85</v>
      </c>
    </row>
    <row r="278" spans="1:4" ht="13.5">
      <c r="A278" s="198">
        <v>92921</v>
      </c>
      <c r="B278" s="198" t="s">
        <v>7850</v>
      </c>
      <c r="C278" s="198" t="s">
        <v>3</v>
      </c>
      <c r="D278" s="353">
        <v>11.42</v>
      </c>
    </row>
    <row r="279" spans="1:4" ht="13.5">
      <c r="A279" s="198">
        <v>92922</v>
      </c>
      <c r="B279" s="198" t="s">
        <v>7851</v>
      </c>
      <c r="C279" s="198" t="s">
        <v>3</v>
      </c>
      <c r="D279" s="353">
        <v>10.88</v>
      </c>
    </row>
    <row r="280" spans="1:4" ht="13.5">
      <c r="A280" s="198">
        <v>92923</v>
      </c>
      <c r="B280" s="198" t="s">
        <v>7852</v>
      </c>
      <c r="C280" s="198" t="s">
        <v>3</v>
      </c>
      <c r="D280" s="353">
        <v>12.15</v>
      </c>
    </row>
    <row r="281" spans="1:4" ht="13.5">
      <c r="A281" s="198">
        <v>92924</v>
      </c>
      <c r="B281" s="198" t="s">
        <v>7853</v>
      </c>
      <c r="C281" s="198" t="s">
        <v>3</v>
      </c>
      <c r="D281" s="353">
        <v>11.91</v>
      </c>
    </row>
    <row r="282" spans="1:4" ht="13.5">
      <c r="A282" s="198">
        <v>104104</v>
      </c>
      <c r="B282" s="198" t="s">
        <v>7854</v>
      </c>
      <c r="C282" s="198" t="s">
        <v>3</v>
      </c>
      <c r="D282" s="353">
        <v>12.46</v>
      </c>
    </row>
    <row r="283" spans="1:4" ht="13.5">
      <c r="A283" s="198">
        <v>92916</v>
      </c>
      <c r="B283" s="198" t="s">
        <v>7847</v>
      </c>
      <c r="C283" s="198" t="s">
        <v>3</v>
      </c>
      <c r="D283" s="353">
        <v>17.55</v>
      </c>
    </row>
    <row r="284" spans="1:4" ht="13.5">
      <c r="A284" s="198">
        <v>92917</v>
      </c>
      <c r="B284" s="198" t="s">
        <v>7848</v>
      </c>
      <c r="C284" s="198" t="s">
        <v>3</v>
      </c>
      <c r="D284" s="353">
        <v>15.9</v>
      </c>
    </row>
    <row r="285" spans="1:4" ht="13.5">
      <c r="A285" s="198">
        <v>92915</v>
      </c>
      <c r="B285" s="198" t="s">
        <v>7846</v>
      </c>
      <c r="C285" s="198" t="s">
        <v>3</v>
      </c>
      <c r="D285" s="353">
        <v>19.37</v>
      </c>
    </row>
    <row r="286" spans="1:4" ht="13.5">
      <c r="A286" s="198">
        <v>92771</v>
      </c>
      <c r="B286" s="198" t="s">
        <v>7819</v>
      </c>
      <c r="C286" s="198" t="s">
        <v>3</v>
      </c>
      <c r="D286" s="353">
        <v>12.16</v>
      </c>
    </row>
    <row r="287" spans="1:4" ht="13.5">
      <c r="A287" s="198">
        <v>92772</v>
      </c>
      <c r="B287" s="198" t="s">
        <v>7820</v>
      </c>
      <c r="C287" s="198" t="s">
        <v>3</v>
      </c>
      <c r="D287" s="353">
        <v>10.199999999999999</v>
      </c>
    </row>
    <row r="288" spans="1:4" ht="13.5">
      <c r="A288" s="198">
        <v>92773</v>
      </c>
      <c r="B288" s="198" t="s">
        <v>7821</v>
      </c>
      <c r="C288" s="198" t="s">
        <v>3</v>
      </c>
      <c r="D288" s="292">
        <v>10.01</v>
      </c>
    </row>
    <row r="289" spans="1:4" ht="13.5">
      <c r="A289" s="198">
        <v>92774</v>
      </c>
      <c r="B289" s="198" t="s">
        <v>7822</v>
      </c>
      <c r="C289" s="198" t="s">
        <v>3</v>
      </c>
      <c r="D289" s="292">
        <v>11.52</v>
      </c>
    </row>
    <row r="290" spans="1:4" ht="13.5">
      <c r="A290" s="198">
        <v>92769</v>
      </c>
      <c r="B290" s="198" t="s">
        <v>7817</v>
      </c>
      <c r="C290" s="198" t="s">
        <v>3</v>
      </c>
      <c r="D290" s="292">
        <v>14.56</v>
      </c>
    </row>
    <row r="291" spans="1:4" ht="13.5">
      <c r="A291" s="198">
        <v>92770</v>
      </c>
      <c r="B291" s="198" t="s">
        <v>7818</v>
      </c>
      <c r="C291" s="198" t="s">
        <v>3</v>
      </c>
      <c r="D291" s="292">
        <v>13.64</v>
      </c>
    </row>
    <row r="292" spans="1:4" ht="13.5">
      <c r="A292" s="198">
        <v>92767</v>
      </c>
      <c r="B292" s="198" t="s">
        <v>7815</v>
      </c>
      <c r="C292" s="198" t="s">
        <v>3</v>
      </c>
      <c r="D292" s="292">
        <v>17.72</v>
      </c>
    </row>
    <row r="293" spans="1:4" ht="13.5">
      <c r="A293" s="198">
        <v>92768</v>
      </c>
      <c r="B293" s="198" t="s">
        <v>7816</v>
      </c>
      <c r="C293" s="198" t="s">
        <v>3</v>
      </c>
      <c r="D293" s="292">
        <v>15.5</v>
      </c>
    </row>
    <row r="294" spans="1:4" ht="13.5">
      <c r="A294" s="198">
        <v>92762</v>
      </c>
      <c r="B294" s="198" t="s">
        <v>7810</v>
      </c>
      <c r="C294" s="198" t="s">
        <v>3</v>
      </c>
      <c r="D294" s="292">
        <v>12.68</v>
      </c>
    </row>
    <row r="295" spans="1:4" ht="13.5">
      <c r="A295" s="198">
        <v>92763</v>
      </c>
      <c r="B295" s="198" t="s">
        <v>7811</v>
      </c>
      <c r="C295" s="198" t="s">
        <v>3</v>
      </c>
      <c r="D295" s="292">
        <v>10.66</v>
      </c>
    </row>
    <row r="296" spans="1:4" ht="13.5">
      <c r="A296" s="198">
        <v>92764</v>
      </c>
      <c r="B296" s="198" t="s">
        <v>7812</v>
      </c>
      <c r="C296" s="198" t="s">
        <v>3</v>
      </c>
      <c r="D296" s="292">
        <v>10.3</v>
      </c>
    </row>
    <row r="297" spans="1:4" ht="13.5">
      <c r="A297" s="198">
        <v>92765</v>
      </c>
      <c r="B297" s="198" t="s">
        <v>7813</v>
      </c>
      <c r="C297" s="198" t="s">
        <v>3</v>
      </c>
      <c r="D297" s="292">
        <v>11.7</v>
      </c>
    </row>
    <row r="298" spans="1:4" ht="13.5">
      <c r="A298" s="198">
        <v>92766</v>
      </c>
      <c r="B298" s="198" t="s">
        <v>7814</v>
      </c>
      <c r="C298" s="198" t="s">
        <v>3</v>
      </c>
      <c r="D298" s="292">
        <v>11.56</v>
      </c>
    </row>
    <row r="299" spans="1:4" ht="13.5">
      <c r="A299" s="198">
        <v>104105</v>
      </c>
      <c r="B299" s="198" t="s">
        <v>7855</v>
      </c>
      <c r="C299" s="198" t="s">
        <v>3</v>
      </c>
      <c r="D299" s="292">
        <v>12.46</v>
      </c>
    </row>
    <row r="300" spans="1:4" ht="13.5">
      <c r="A300" s="198">
        <v>92760</v>
      </c>
      <c r="B300" s="198" t="s">
        <v>7808</v>
      </c>
      <c r="C300" s="198" t="s">
        <v>3</v>
      </c>
      <c r="D300" s="292">
        <v>15.21</v>
      </c>
    </row>
    <row r="301" spans="1:4" ht="13.5">
      <c r="A301" s="198">
        <v>92761</v>
      </c>
      <c r="B301" s="198" t="s">
        <v>7809</v>
      </c>
      <c r="C301" s="198" t="s">
        <v>3</v>
      </c>
      <c r="D301" s="292">
        <v>14.23</v>
      </c>
    </row>
    <row r="302" spans="1:4" ht="13.5">
      <c r="A302" s="198">
        <v>92759</v>
      </c>
      <c r="B302" s="198" t="s">
        <v>7807</v>
      </c>
      <c r="C302" s="198" t="s">
        <v>3</v>
      </c>
      <c r="D302" s="292">
        <v>16.2</v>
      </c>
    </row>
    <row r="303" spans="1:4" ht="13.5">
      <c r="A303" s="198">
        <v>104108</v>
      </c>
      <c r="B303" s="198" t="s">
        <v>7858</v>
      </c>
      <c r="C303" s="198" t="s">
        <v>3</v>
      </c>
      <c r="D303" s="292">
        <v>14.76</v>
      </c>
    </row>
    <row r="304" spans="1:4" ht="13.5">
      <c r="A304" s="198">
        <v>104107</v>
      </c>
      <c r="B304" s="198" t="s">
        <v>7857</v>
      </c>
      <c r="C304" s="198" t="s">
        <v>3</v>
      </c>
      <c r="D304" s="292">
        <v>12.44</v>
      </c>
    </row>
    <row r="305" spans="1:4" ht="13.5">
      <c r="A305" s="198">
        <v>104106</v>
      </c>
      <c r="B305" s="198" t="s">
        <v>7856</v>
      </c>
      <c r="C305" s="198" t="s">
        <v>3</v>
      </c>
      <c r="D305" s="292">
        <v>11.66</v>
      </c>
    </row>
    <row r="306" spans="1:4" ht="13.5">
      <c r="A306" s="198">
        <v>104110</v>
      </c>
      <c r="B306" s="198" t="s">
        <v>7860</v>
      </c>
      <c r="C306" s="198" t="s">
        <v>3</v>
      </c>
      <c r="D306" s="292">
        <v>20.71</v>
      </c>
    </row>
    <row r="307" spans="1:4" ht="13.5">
      <c r="A307" s="198">
        <v>104109</v>
      </c>
      <c r="B307" s="198" t="s">
        <v>7859</v>
      </c>
      <c r="C307" s="198" t="s">
        <v>3</v>
      </c>
      <c r="D307" s="292">
        <v>18.14</v>
      </c>
    </row>
    <row r="308" spans="1:4" ht="13.5">
      <c r="A308" s="198">
        <v>104111</v>
      </c>
      <c r="B308" s="198" t="s">
        <v>7861</v>
      </c>
      <c r="C308" s="198" t="s">
        <v>3</v>
      </c>
      <c r="D308" s="292">
        <v>23.65</v>
      </c>
    </row>
    <row r="309" spans="1:4" ht="13.5">
      <c r="A309" s="198">
        <v>92884</v>
      </c>
      <c r="B309" s="198" t="s">
        <v>7841</v>
      </c>
      <c r="C309" s="198" t="s">
        <v>3</v>
      </c>
      <c r="D309" s="292">
        <v>14.06</v>
      </c>
    </row>
    <row r="310" spans="1:4" ht="13.5">
      <c r="A310" s="198">
        <v>92885</v>
      </c>
      <c r="B310" s="198" t="s">
        <v>7842</v>
      </c>
      <c r="C310" s="198" t="s">
        <v>3</v>
      </c>
      <c r="D310" s="292">
        <v>13.3</v>
      </c>
    </row>
    <row r="311" spans="1:4" ht="13.5">
      <c r="A311" s="198">
        <v>92886</v>
      </c>
      <c r="B311" s="198" t="s">
        <v>7843</v>
      </c>
      <c r="C311" s="198" t="s">
        <v>3</v>
      </c>
      <c r="D311" s="292">
        <v>12.68</v>
      </c>
    </row>
    <row r="312" spans="1:4" ht="13.5">
      <c r="A312" s="198">
        <v>92887</v>
      </c>
      <c r="B312" s="198" t="s">
        <v>7844</v>
      </c>
      <c r="C312" s="198" t="s">
        <v>3</v>
      </c>
      <c r="D312" s="292">
        <v>12.57</v>
      </c>
    </row>
    <row r="313" spans="1:4" ht="13.5">
      <c r="A313" s="198">
        <v>92888</v>
      </c>
      <c r="B313" s="198" t="s">
        <v>7845</v>
      </c>
      <c r="C313" s="198" t="s">
        <v>3</v>
      </c>
      <c r="D313" s="292">
        <v>12.27</v>
      </c>
    </row>
    <row r="314" spans="1:4" ht="13.5">
      <c r="A314" s="198">
        <v>92882</v>
      </c>
      <c r="B314" s="198" t="s">
        <v>7839</v>
      </c>
      <c r="C314" s="198" t="s">
        <v>3</v>
      </c>
      <c r="D314" s="292">
        <v>15.24</v>
      </c>
    </row>
    <row r="315" spans="1:4" ht="13.5">
      <c r="A315" s="198">
        <v>92883</v>
      </c>
      <c r="B315" s="198" t="s">
        <v>7840</v>
      </c>
      <c r="C315" s="198" t="s">
        <v>3</v>
      </c>
      <c r="D315" s="292">
        <v>13.95</v>
      </c>
    </row>
    <row r="316" spans="1:4" ht="13.5">
      <c r="A316" s="198">
        <v>92877</v>
      </c>
      <c r="B316" s="198" t="s">
        <v>7834</v>
      </c>
      <c r="C316" s="198" t="s">
        <v>3</v>
      </c>
      <c r="D316" s="292">
        <v>11.28</v>
      </c>
    </row>
    <row r="317" spans="1:4" ht="13.5">
      <c r="A317" s="198">
        <v>92878</v>
      </c>
      <c r="B317" s="198" t="s">
        <v>7835</v>
      </c>
      <c r="C317" s="198" t="s">
        <v>3</v>
      </c>
      <c r="D317" s="292">
        <v>11.08</v>
      </c>
    </row>
    <row r="318" spans="1:4" ht="13.5">
      <c r="A318" s="198">
        <v>92879</v>
      </c>
      <c r="B318" s="198" t="s">
        <v>7836</v>
      </c>
      <c r="C318" s="198" t="s">
        <v>3</v>
      </c>
      <c r="D318" s="292">
        <v>10.95</v>
      </c>
    </row>
    <row r="319" spans="1:4" ht="13.5">
      <c r="A319" s="198">
        <v>92880</v>
      </c>
      <c r="B319" s="198" t="s">
        <v>7837</v>
      </c>
      <c r="C319" s="198" t="s">
        <v>3</v>
      </c>
      <c r="D319" s="292">
        <v>11.19</v>
      </c>
    </row>
    <row r="320" spans="1:4" ht="13.5">
      <c r="A320" s="198">
        <v>92881</v>
      </c>
      <c r="B320" s="198" t="s">
        <v>7838</v>
      </c>
      <c r="C320" s="198" t="s">
        <v>3</v>
      </c>
      <c r="D320" s="353">
        <v>11.16</v>
      </c>
    </row>
    <row r="321" spans="1:4" ht="13.5">
      <c r="A321" s="198">
        <v>92875</v>
      </c>
      <c r="B321" s="198" t="s">
        <v>7832</v>
      </c>
      <c r="C321" s="198" t="s">
        <v>3</v>
      </c>
      <c r="D321" s="292">
        <v>10.85</v>
      </c>
    </row>
    <row r="322" spans="1:4" ht="13.5">
      <c r="A322" s="198">
        <v>92876</v>
      </c>
      <c r="B322" s="198" t="s">
        <v>7833</v>
      </c>
      <c r="C322" s="198" t="s">
        <v>3</v>
      </c>
      <c r="D322" s="292">
        <v>10.49</v>
      </c>
    </row>
    <row r="323" spans="1:4" ht="13.5">
      <c r="A323" s="198">
        <v>92803</v>
      </c>
      <c r="B323" s="198" t="s">
        <v>7828</v>
      </c>
      <c r="C323" s="198" t="s">
        <v>3</v>
      </c>
      <c r="D323" s="353">
        <v>10.41</v>
      </c>
    </row>
    <row r="324" spans="1:4" ht="13.5">
      <c r="A324" s="198">
        <v>92804</v>
      </c>
      <c r="B324" s="198" t="s">
        <v>7829</v>
      </c>
      <c r="C324" s="198" t="s">
        <v>3</v>
      </c>
      <c r="D324" s="292">
        <v>8.91</v>
      </c>
    </row>
    <row r="325" spans="1:4" ht="13.5">
      <c r="A325" s="198">
        <v>92805</v>
      </c>
      <c r="B325" s="198" t="s">
        <v>7830</v>
      </c>
      <c r="C325" s="198" t="s">
        <v>3</v>
      </c>
      <c r="D325" s="292">
        <v>8.82</v>
      </c>
    </row>
    <row r="326" spans="1:4" ht="13.5">
      <c r="A326" s="198">
        <v>92806</v>
      </c>
      <c r="B326" s="198" t="s">
        <v>7831</v>
      </c>
      <c r="C326" s="198" t="s">
        <v>3</v>
      </c>
      <c r="D326" s="292">
        <v>10.39</v>
      </c>
    </row>
    <row r="327" spans="1:4" ht="13.5">
      <c r="A327" s="198">
        <v>92798</v>
      </c>
      <c r="B327" s="198" t="s">
        <v>7823</v>
      </c>
      <c r="C327" s="198" t="s">
        <v>3</v>
      </c>
      <c r="D327" s="353">
        <v>10.38</v>
      </c>
    </row>
    <row r="328" spans="1:4" ht="13.5">
      <c r="A328" s="198">
        <v>95448</v>
      </c>
      <c r="B328" s="198" t="s">
        <v>38392</v>
      </c>
      <c r="C328" s="198" t="s">
        <v>3</v>
      </c>
      <c r="D328" s="292">
        <v>11.38</v>
      </c>
    </row>
    <row r="329" spans="1:4" ht="13.5">
      <c r="A329" s="198">
        <v>92801</v>
      </c>
      <c r="B329" s="198" t="s">
        <v>7826</v>
      </c>
      <c r="C329" s="198" t="s">
        <v>3</v>
      </c>
      <c r="D329" s="292">
        <v>11.4</v>
      </c>
    </row>
    <row r="330" spans="1:4" ht="13.5">
      <c r="A330" s="198">
        <v>92802</v>
      </c>
      <c r="B330" s="198" t="s">
        <v>7827</v>
      </c>
      <c r="C330" s="198" t="s">
        <v>3</v>
      </c>
      <c r="D330" s="292">
        <v>11.3</v>
      </c>
    </row>
    <row r="331" spans="1:4" ht="13.5">
      <c r="A331" s="198">
        <v>92799</v>
      </c>
      <c r="B331" s="198" t="s">
        <v>7824</v>
      </c>
      <c r="C331" s="198" t="s">
        <v>3</v>
      </c>
      <c r="D331" s="292">
        <v>12.63</v>
      </c>
    </row>
    <row r="332" spans="1:4" ht="13.5">
      <c r="A332" s="198">
        <v>92800</v>
      </c>
      <c r="B332" s="198" t="s">
        <v>7825</v>
      </c>
      <c r="C332" s="198" t="s">
        <v>3</v>
      </c>
      <c r="D332" s="292">
        <v>11.33</v>
      </c>
    </row>
    <row r="333" spans="1:4" ht="13.5">
      <c r="A333" s="198">
        <v>95605</v>
      </c>
      <c r="B333" s="198" t="s">
        <v>5031</v>
      </c>
      <c r="C333" s="198" t="s">
        <v>2</v>
      </c>
      <c r="D333" s="292">
        <v>158.86000000000001</v>
      </c>
    </row>
    <row r="334" spans="1:4" ht="13.5">
      <c r="A334" s="198">
        <v>95602</v>
      </c>
      <c r="B334" s="198" t="s">
        <v>5028</v>
      </c>
      <c r="C334" s="198" t="s">
        <v>2</v>
      </c>
      <c r="D334" s="353">
        <v>32.68</v>
      </c>
    </row>
    <row r="335" spans="1:4" ht="13.5">
      <c r="A335" s="198">
        <v>95603</v>
      </c>
      <c r="B335" s="198" t="s">
        <v>5029</v>
      </c>
      <c r="C335" s="198" t="s">
        <v>2</v>
      </c>
      <c r="D335" s="353">
        <v>55.75</v>
      </c>
    </row>
    <row r="336" spans="1:4" ht="13.5">
      <c r="A336" s="198">
        <v>95604</v>
      </c>
      <c r="B336" s="198" t="s">
        <v>5030</v>
      </c>
      <c r="C336" s="198" t="s">
        <v>2</v>
      </c>
      <c r="D336" s="292">
        <v>86.52</v>
      </c>
    </row>
    <row r="337" spans="1:4" ht="13.5">
      <c r="A337" s="198">
        <v>95601</v>
      </c>
      <c r="B337" s="198" t="s">
        <v>5027</v>
      </c>
      <c r="C337" s="198" t="s">
        <v>2</v>
      </c>
      <c r="D337" s="292">
        <v>20.420000000000002</v>
      </c>
    </row>
    <row r="338" spans="1:4" ht="13.5">
      <c r="A338" s="198">
        <v>102521</v>
      </c>
      <c r="B338" s="198" t="s">
        <v>5032</v>
      </c>
      <c r="C338" s="198" t="s">
        <v>2</v>
      </c>
      <c r="D338" s="292">
        <v>131.06</v>
      </c>
    </row>
    <row r="339" spans="1:4" ht="13.5">
      <c r="A339" s="198">
        <v>102522</v>
      </c>
      <c r="B339" s="198" t="s">
        <v>5033</v>
      </c>
      <c r="C339" s="198" t="s">
        <v>2</v>
      </c>
      <c r="D339" s="292">
        <v>192.27</v>
      </c>
    </row>
    <row r="340" spans="1:4" ht="13.5">
      <c r="A340" s="198">
        <v>102523</v>
      </c>
      <c r="B340" s="198" t="s">
        <v>5034</v>
      </c>
      <c r="C340" s="198" t="s">
        <v>2</v>
      </c>
      <c r="D340" s="353">
        <v>253.48</v>
      </c>
    </row>
    <row r="341" spans="1:4" ht="13.5">
      <c r="A341" s="198">
        <v>95608</v>
      </c>
      <c r="B341" s="198" t="s">
        <v>38393</v>
      </c>
      <c r="C341" s="198" t="s">
        <v>2</v>
      </c>
      <c r="D341" s="353">
        <v>37.229999999999997</v>
      </c>
    </row>
    <row r="342" spans="1:4" ht="13.5">
      <c r="A342" s="198">
        <v>95609</v>
      </c>
      <c r="B342" s="198" t="s">
        <v>38394</v>
      </c>
      <c r="C342" s="198" t="s">
        <v>2</v>
      </c>
      <c r="D342" s="353">
        <v>47.22</v>
      </c>
    </row>
    <row r="343" spans="1:4" ht="13.5">
      <c r="A343" s="198">
        <v>95607</v>
      </c>
      <c r="B343" s="198" t="s">
        <v>38395</v>
      </c>
      <c r="C343" s="198" t="s">
        <v>2</v>
      </c>
      <c r="D343" s="353">
        <v>25.67</v>
      </c>
    </row>
    <row r="344" spans="1:4" ht="13.5">
      <c r="A344" s="198">
        <v>95996</v>
      </c>
      <c r="B344" s="198" t="s">
        <v>2651</v>
      </c>
      <c r="C344" s="198" t="s">
        <v>7</v>
      </c>
      <c r="D344" s="292">
        <v>1707.07</v>
      </c>
    </row>
    <row r="345" spans="1:4" ht="13.5">
      <c r="A345" s="198">
        <v>95995</v>
      </c>
      <c r="B345" s="198" t="s">
        <v>2650</v>
      </c>
      <c r="C345" s="198" t="s">
        <v>7</v>
      </c>
      <c r="D345" s="292">
        <v>1970.15</v>
      </c>
    </row>
    <row r="346" spans="1:4" ht="13.5">
      <c r="A346" s="198">
        <v>104372</v>
      </c>
      <c r="B346" s="198" t="s">
        <v>38396</v>
      </c>
      <c r="C346" s="198" t="s">
        <v>7</v>
      </c>
      <c r="D346" s="292">
        <v>0</v>
      </c>
    </row>
    <row r="347" spans="1:4" ht="13.5">
      <c r="A347" s="198">
        <v>104371</v>
      </c>
      <c r="B347" s="198" t="s">
        <v>38397</v>
      </c>
      <c r="C347" s="198" t="s">
        <v>7</v>
      </c>
      <c r="D347" s="353">
        <v>0</v>
      </c>
    </row>
    <row r="348" spans="1:4" ht="13.5">
      <c r="A348" s="198">
        <v>96001</v>
      </c>
      <c r="B348" s="198" t="s">
        <v>2652</v>
      </c>
      <c r="C348" s="198" t="s">
        <v>4</v>
      </c>
      <c r="D348" s="292">
        <v>7.33</v>
      </c>
    </row>
    <row r="349" spans="1:4" ht="13.5">
      <c r="A349" s="198">
        <v>94880</v>
      </c>
      <c r="B349" s="198" t="s">
        <v>5023</v>
      </c>
      <c r="C349" s="198" t="s">
        <v>1</v>
      </c>
      <c r="D349" s="292">
        <v>48.64</v>
      </c>
    </row>
    <row r="350" spans="1:4" ht="13.5">
      <c r="A350" s="198">
        <v>94882</v>
      </c>
      <c r="B350" s="198" t="s">
        <v>5025</v>
      </c>
      <c r="C350" s="198" t="s">
        <v>1</v>
      </c>
      <c r="D350" s="292">
        <v>56.5</v>
      </c>
    </row>
    <row r="351" spans="1:4" ht="13.5">
      <c r="A351" s="198">
        <v>94884</v>
      </c>
      <c r="B351" s="198" t="s">
        <v>5026</v>
      </c>
      <c r="C351" s="198" t="s">
        <v>1</v>
      </c>
      <c r="D351" s="292">
        <v>72.400000000000006</v>
      </c>
    </row>
    <row r="352" spans="1:4" ht="13.5">
      <c r="A352" s="198">
        <v>94870</v>
      </c>
      <c r="B352" s="198" t="s">
        <v>4318</v>
      </c>
      <c r="C352" s="198" t="s">
        <v>1</v>
      </c>
      <c r="D352" s="292">
        <v>2.25</v>
      </c>
    </row>
    <row r="353" spans="1:4" ht="13.5">
      <c r="A353" s="198">
        <v>94872</v>
      </c>
      <c r="B353" s="198" t="s">
        <v>38398</v>
      </c>
      <c r="C353" s="198" t="s">
        <v>1</v>
      </c>
      <c r="D353" s="292">
        <v>3.17</v>
      </c>
    </row>
    <row r="354" spans="1:4" ht="13.5">
      <c r="A354" s="198">
        <v>90746</v>
      </c>
      <c r="B354" s="198" t="s">
        <v>4315</v>
      </c>
      <c r="C354" s="198" t="s">
        <v>1</v>
      </c>
      <c r="D354" s="292">
        <v>4.3899999999999997</v>
      </c>
    </row>
    <row r="355" spans="1:4" ht="13.5">
      <c r="A355" s="198">
        <v>90747</v>
      </c>
      <c r="B355" s="198" t="s">
        <v>4316</v>
      </c>
      <c r="C355" s="198" t="s">
        <v>1</v>
      </c>
      <c r="D355" s="292">
        <v>19.36</v>
      </c>
    </row>
    <row r="356" spans="1:4" ht="13.5">
      <c r="A356" s="198">
        <v>94876</v>
      </c>
      <c r="B356" s="198" t="s">
        <v>38399</v>
      </c>
      <c r="C356" s="198" t="s">
        <v>1</v>
      </c>
      <c r="D356" s="292">
        <v>32.58</v>
      </c>
    </row>
    <row r="357" spans="1:4" ht="13.5">
      <c r="A357" s="198">
        <v>94878</v>
      </c>
      <c r="B357" s="198" t="s">
        <v>5021</v>
      </c>
      <c r="C357" s="198" t="s">
        <v>1</v>
      </c>
      <c r="D357" s="292">
        <v>37.67</v>
      </c>
    </row>
    <row r="358" spans="1:4" ht="13.5">
      <c r="A358" s="198">
        <v>90740</v>
      </c>
      <c r="B358" s="198" t="s">
        <v>4310</v>
      </c>
      <c r="C358" s="198" t="s">
        <v>1</v>
      </c>
      <c r="D358" s="292">
        <v>5.35</v>
      </c>
    </row>
    <row r="359" spans="1:4" ht="13.5">
      <c r="A359" s="198">
        <v>90741</v>
      </c>
      <c r="B359" s="198" t="s">
        <v>4311</v>
      </c>
      <c r="C359" s="198" t="s">
        <v>1</v>
      </c>
      <c r="D359" s="292">
        <v>6.11</v>
      </c>
    </row>
    <row r="360" spans="1:4" ht="13.5">
      <c r="A360" s="198">
        <v>90742</v>
      </c>
      <c r="B360" s="198" t="s">
        <v>4312</v>
      </c>
      <c r="C360" s="198" t="s">
        <v>1</v>
      </c>
      <c r="D360" s="292">
        <v>6.86</v>
      </c>
    </row>
    <row r="361" spans="1:4" ht="13.5">
      <c r="A361" s="198">
        <v>90743</v>
      </c>
      <c r="B361" s="198" t="s">
        <v>4313</v>
      </c>
      <c r="C361" s="198" t="s">
        <v>1</v>
      </c>
      <c r="D361" s="292">
        <v>7.61</v>
      </c>
    </row>
    <row r="362" spans="1:4" ht="13.5">
      <c r="A362" s="198">
        <v>90744</v>
      </c>
      <c r="B362" s="198" t="s">
        <v>4314</v>
      </c>
      <c r="C362" s="198" t="s">
        <v>1</v>
      </c>
      <c r="D362" s="292">
        <v>8.36</v>
      </c>
    </row>
    <row r="363" spans="1:4" ht="13.5">
      <c r="A363" s="198">
        <v>90745</v>
      </c>
      <c r="B363" s="198" t="s">
        <v>38400</v>
      </c>
      <c r="C363" s="198" t="s">
        <v>1</v>
      </c>
      <c r="D363" s="292">
        <v>11.7</v>
      </c>
    </row>
    <row r="364" spans="1:4" ht="13.5">
      <c r="A364" s="198">
        <v>90733</v>
      </c>
      <c r="B364" s="198" t="s">
        <v>4305</v>
      </c>
      <c r="C364" s="198" t="s">
        <v>1</v>
      </c>
      <c r="D364" s="292">
        <v>4.05</v>
      </c>
    </row>
    <row r="365" spans="1:4" ht="13.5">
      <c r="A365" s="198">
        <v>90734</v>
      </c>
      <c r="B365" s="198" t="s">
        <v>38401</v>
      </c>
      <c r="C365" s="198" t="s">
        <v>1</v>
      </c>
      <c r="D365" s="292">
        <v>4.8</v>
      </c>
    </row>
    <row r="366" spans="1:4" ht="13.5">
      <c r="A366" s="198">
        <v>90735</v>
      </c>
      <c r="B366" s="198" t="s">
        <v>4306</v>
      </c>
      <c r="C366" s="198" t="s">
        <v>1</v>
      </c>
      <c r="D366" s="292">
        <v>5.55</v>
      </c>
    </row>
    <row r="367" spans="1:4" ht="13.5">
      <c r="A367" s="198">
        <v>90736</v>
      </c>
      <c r="B367" s="198" t="s">
        <v>4307</v>
      </c>
      <c r="C367" s="198" t="s">
        <v>1</v>
      </c>
      <c r="D367" s="353">
        <v>6.3</v>
      </c>
    </row>
    <row r="368" spans="1:4" ht="13.5">
      <c r="A368" s="198">
        <v>90737</v>
      </c>
      <c r="B368" s="198" t="s">
        <v>38402</v>
      </c>
      <c r="C368" s="198" t="s">
        <v>1</v>
      </c>
      <c r="D368" s="353">
        <v>7.05</v>
      </c>
    </row>
    <row r="369" spans="1:4" ht="13.5">
      <c r="A369" s="198">
        <v>90738</v>
      </c>
      <c r="B369" s="198" t="s">
        <v>4308</v>
      </c>
      <c r="C369" s="198" t="s">
        <v>1</v>
      </c>
      <c r="D369" s="292">
        <v>7.8</v>
      </c>
    </row>
    <row r="370" spans="1:4" ht="13.5">
      <c r="A370" s="198">
        <v>90739</v>
      </c>
      <c r="B370" s="198" t="s">
        <v>4309</v>
      </c>
      <c r="C370" s="198" t="s">
        <v>1</v>
      </c>
      <c r="D370" s="292">
        <v>10.48</v>
      </c>
    </row>
    <row r="371" spans="1:4" ht="13.5">
      <c r="A371" s="198">
        <v>90724</v>
      </c>
      <c r="B371" s="198" t="s">
        <v>4296</v>
      </c>
      <c r="C371" s="198" t="s">
        <v>2</v>
      </c>
      <c r="D371" s="292">
        <v>28.56</v>
      </c>
    </row>
    <row r="372" spans="1:4" ht="13.5">
      <c r="A372" s="198">
        <v>102267</v>
      </c>
      <c r="B372" s="198" t="s">
        <v>4324</v>
      </c>
      <c r="C372" s="198" t="s">
        <v>2</v>
      </c>
      <c r="D372" s="292">
        <v>152.93</v>
      </c>
    </row>
    <row r="373" spans="1:4" ht="13.5">
      <c r="A373" s="198">
        <v>102268</v>
      </c>
      <c r="B373" s="198" t="s">
        <v>4325</v>
      </c>
      <c r="C373" s="198" t="s">
        <v>2</v>
      </c>
      <c r="D373" s="292">
        <v>172.54</v>
      </c>
    </row>
    <row r="374" spans="1:4" ht="13.5">
      <c r="A374" s="198">
        <v>90725</v>
      </c>
      <c r="B374" s="198" t="s">
        <v>4297</v>
      </c>
      <c r="C374" s="198" t="s">
        <v>2</v>
      </c>
      <c r="D374" s="292">
        <v>35.1</v>
      </c>
    </row>
    <row r="375" spans="1:4" ht="13.5">
      <c r="A375" s="198">
        <v>102269</v>
      </c>
      <c r="B375" s="198" t="s">
        <v>4326</v>
      </c>
      <c r="C375" s="198" t="s">
        <v>2</v>
      </c>
      <c r="D375" s="292">
        <v>211.79</v>
      </c>
    </row>
    <row r="376" spans="1:4" ht="13.5">
      <c r="A376" s="198">
        <v>90726</v>
      </c>
      <c r="B376" s="198" t="s">
        <v>4298</v>
      </c>
      <c r="C376" s="198" t="s">
        <v>2</v>
      </c>
      <c r="D376" s="292">
        <v>41.7</v>
      </c>
    </row>
    <row r="377" spans="1:4" ht="13.5">
      <c r="A377" s="198">
        <v>90727</v>
      </c>
      <c r="B377" s="198" t="s">
        <v>4299</v>
      </c>
      <c r="C377" s="198" t="s">
        <v>2</v>
      </c>
      <c r="D377" s="292">
        <v>48.23</v>
      </c>
    </row>
    <row r="378" spans="1:4" ht="13.5">
      <c r="A378" s="198">
        <v>90728</v>
      </c>
      <c r="B378" s="198" t="s">
        <v>4300</v>
      </c>
      <c r="C378" s="198" t="s">
        <v>2</v>
      </c>
      <c r="D378" s="292">
        <v>54.77</v>
      </c>
    </row>
    <row r="379" spans="1:4" ht="13.5">
      <c r="A379" s="198">
        <v>90729</v>
      </c>
      <c r="B379" s="198" t="s">
        <v>4301</v>
      </c>
      <c r="C379" s="198" t="s">
        <v>2</v>
      </c>
      <c r="D379" s="292">
        <v>61.32</v>
      </c>
    </row>
    <row r="380" spans="1:4" ht="13.5">
      <c r="A380" s="198">
        <v>90730</v>
      </c>
      <c r="B380" s="198" t="s">
        <v>4302</v>
      </c>
      <c r="C380" s="198" t="s">
        <v>2</v>
      </c>
      <c r="D380" s="292">
        <v>67.86</v>
      </c>
    </row>
    <row r="381" spans="1:4" ht="13.5">
      <c r="A381" s="198">
        <v>90731</v>
      </c>
      <c r="B381" s="198" t="s">
        <v>4303</v>
      </c>
      <c r="C381" s="198" t="s">
        <v>2</v>
      </c>
      <c r="D381" s="292">
        <v>74.39</v>
      </c>
    </row>
    <row r="382" spans="1:4" ht="13.5">
      <c r="A382" s="198">
        <v>90732</v>
      </c>
      <c r="B382" s="198" t="s">
        <v>4304</v>
      </c>
      <c r="C382" s="198" t="s">
        <v>2</v>
      </c>
      <c r="D382" s="292">
        <v>94.02</v>
      </c>
    </row>
    <row r="383" spans="1:4" ht="13.5">
      <c r="A383" s="198">
        <v>102265</v>
      </c>
      <c r="B383" s="198" t="s">
        <v>4322</v>
      </c>
      <c r="C383" s="198" t="s">
        <v>2</v>
      </c>
      <c r="D383" s="292">
        <v>120.16</v>
      </c>
    </row>
    <row r="384" spans="1:4" ht="13.5">
      <c r="A384" s="198">
        <v>102266</v>
      </c>
      <c r="B384" s="198" t="s">
        <v>4323</v>
      </c>
      <c r="C384" s="198" t="s">
        <v>2</v>
      </c>
      <c r="D384" s="292">
        <v>133.25</v>
      </c>
    </row>
    <row r="385" spans="1:4" ht="13.5">
      <c r="A385" s="198">
        <v>94879</v>
      </c>
      <c r="B385" s="198" t="s">
        <v>5022</v>
      </c>
      <c r="C385" s="198" t="s">
        <v>1</v>
      </c>
      <c r="D385" s="292">
        <v>2088.87</v>
      </c>
    </row>
    <row r="386" spans="1:4" ht="13.5">
      <c r="A386" s="198">
        <v>94881</v>
      </c>
      <c r="B386" s="198" t="s">
        <v>5024</v>
      </c>
      <c r="C386" s="198" t="s">
        <v>1</v>
      </c>
      <c r="D386" s="292">
        <v>2876.22</v>
      </c>
    </row>
    <row r="387" spans="1:4" ht="13.5">
      <c r="A387" s="198">
        <v>94869</v>
      </c>
      <c r="B387" s="198" t="s">
        <v>4317</v>
      </c>
      <c r="C387" s="198" t="s">
        <v>1</v>
      </c>
      <c r="D387" s="292">
        <v>147.33000000000001</v>
      </c>
    </row>
    <row r="388" spans="1:4" ht="13.5">
      <c r="A388" s="198">
        <v>94871</v>
      </c>
      <c r="B388" s="198" t="s">
        <v>4319</v>
      </c>
      <c r="C388" s="198" t="s">
        <v>1</v>
      </c>
      <c r="D388" s="292">
        <v>230.47</v>
      </c>
    </row>
    <row r="389" spans="1:4" ht="13.5">
      <c r="A389" s="198">
        <v>90708</v>
      </c>
      <c r="B389" s="198" t="s">
        <v>4295</v>
      </c>
      <c r="C389" s="198" t="s">
        <v>1</v>
      </c>
      <c r="D389" s="292">
        <v>835.78</v>
      </c>
    </row>
    <row r="390" spans="1:4" ht="13.5">
      <c r="A390" s="198">
        <v>94875</v>
      </c>
      <c r="B390" s="198" t="s">
        <v>4320</v>
      </c>
      <c r="C390" s="198" t="s">
        <v>1</v>
      </c>
      <c r="D390" s="292">
        <v>1356.99</v>
      </c>
    </row>
    <row r="391" spans="1:4" ht="13.5">
      <c r="A391" s="198">
        <v>102264</v>
      </c>
      <c r="B391" s="198" t="s">
        <v>4321</v>
      </c>
      <c r="C391" s="198" t="s">
        <v>1</v>
      </c>
      <c r="D391" s="292">
        <v>25.41</v>
      </c>
    </row>
    <row r="392" spans="1:4" ht="13.5">
      <c r="A392" s="198">
        <v>90701</v>
      </c>
      <c r="B392" s="198" t="s">
        <v>4289</v>
      </c>
      <c r="C392" s="198" t="s">
        <v>1</v>
      </c>
      <c r="D392" s="292">
        <v>88.5</v>
      </c>
    </row>
    <row r="393" spans="1:4" ht="13.5">
      <c r="A393" s="198">
        <v>90702</v>
      </c>
      <c r="B393" s="198" t="s">
        <v>4290</v>
      </c>
      <c r="C393" s="198" t="s">
        <v>1</v>
      </c>
      <c r="D393" s="292">
        <v>146.88</v>
      </c>
    </row>
    <row r="394" spans="1:4" ht="13.5">
      <c r="A394" s="198">
        <v>90703</v>
      </c>
      <c r="B394" s="198" t="s">
        <v>4291</v>
      </c>
      <c r="C394" s="198" t="s">
        <v>1</v>
      </c>
      <c r="D394" s="292">
        <v>229.76</v>
      </c>
    </row>
    <row r="395" spans="1:4" ht="13.5">
      <c r="A395" s="198">
        <v>90704</v>
      </c>
      <c r="B395" s="198" t="s">
        <v>4292</v>
      </c>
      <c r="C395" s="198" t="s">
        <v>1</v>
      </c>
      <c r="D395" s="292">
        <v>340.58</v>
      </c>
    </row>
    <row r="396" spans="1:4" ht="13.5">
      <c r="A396" s="198">
        <v>90705</v>
      </c>
      <c r="B396" s="198" t="s">
        <v>4293</v>
      </c>
      <c r="C396" s="198" t="s">
        <v>1</v>
      </c>
      <c r="D396" s="292">
        <v>447.32</v>
      </c>
    </row>
    <row r="397" spans="1:4" ht="13.5">
      <c r="A397" s="198">
        <v>90706</v>
      </c>
      <c r="B397" s="198" t="s">
        <v>4294</v>
      </c>
      <c r="C397" s="198" t="s">
        <v>1</v>
      </c>
      <c r="D397" s="292">
        <v>592.09</v>
      </c>
    </row>
    <row r="398" spans="1:4" ht="13.5">
      <c r="A398" s="198">
        <v>90694</v>
      </c>
      <c r="B398" s="198" t="s">
        <v>4287</v>
      </c>
      <c r="C398" s="198" t="s">
        <v>1</v>
      </c>
      <c r="D398" s="292">
        <v>59.51</v>
      </c>
    </row>
    <row r="399" spans="1:4" ht="13.5">
      <c r="A399" s="198">
        <v>90695</v>
      </c>
      <c r="B399" s="198" t="s">
        <v>38403</v>
      </c>
      <c r="C399" s="198" t="s">
        <v>1</v>
      </c>
      <c r="D399" s="292">
        <v>113.4</v>
      </c>
    </row>
    <row r="400" spans="1:4" ht="13.5">
      <c r="A400" s="198">
        <v>90696</v>
      </c>
      <c r="B400" s="198" t="s">
        <v>4288</v>
      </c>
      <c r="C400" s="198" t="s">
        <v>1</v>
      </c>
      <c r="D400" s="292">
        <v>189.73</v>
      </c>
    </row>
    <row r="401" spans="1:4" ht="13.5">
      <c r="A401" s="198">
        <v>90697</v>
      </c>
      <c r="B401" s="198" t="s">
        <v>38404</v>
      </c>
      <c r="C401" s="198" t="s">
        <v>1</v>
      </c>
      <c r="D401" s="292">
        <v>294.60000000000002</v>
      </c>
    </row>
    <row r="402" spans="1:4" ht="13.5">
      <c r="A402" s="198">
        <v>90698</v>
      </c>
      <c r="B402" s="198" t="s">
        <v>38405</v>
      </c>
      <c r="C402" s="198" t="s">
        <v>1</v>
      </c>
      <c r="D402" s="292">
        <v>450.59</v>
      </c>
    </row>
    <row r="403" spans="1:4" ht="13.5">
      <c r="A403" s="198">
        <v>90699</v>
      </c>
      <c r="B403" s="198" t="s">
        <v>38406</v>
      </c>
      <c r="C403" s="198" t="s">
        <v>1</v>
      </c>
      <c r="D403" s="292">
        <v>634.42999999999995</v>
      </c>
    </row>
    <row r="404" spans="1:4" ht="13.5">
      <c r="A404" s="198">
        <v>90700</v>
      </c>
      <c r="B404" s="198" t="s">
        <v>38407</v>
      </c>
      <c r="C404" s="198" t="s">
        <v>1</v>
      </c>
      <c r="D404" s="292">
        <v>740.25</v>
      </c>
    </row>
    <row r="405" spans="1:4" ht="13.5">
      <c r="A405" s="198">
        <v>105378</v>
      </c>
      <c r="B405" s="198" t="s">
        <v>38408</v>
      </c>
      <c r="C405" s="198" t="s">
        <v>2</v>
      </c>
      <c r="D405" s="292">
        <v>13.86</v>
      </c>
    </row>
    <row r="406" spans="1:4" ht="13.5">
      <c r="A406" s="198">
        <v>105373</v>
      </c>
      <c r="B406" s="198" t="s">
        <v>38409</v>
      </c>
      <c r="C406" s="198" t="s">
        <v>2</v>
      </c>
      <c r="D406" s="292">
        <v>10.86</v>
      </c>
    </row>
    <row r="407" spans="1:4" ht="13.5">
      <c r="A407" s="198">
        <v>105380</v>
      </c>
      <c r="B407" s="198" t="s">
        <v>38410</v>
      </c>
      <c r="C407" s="198" t="s">
        <v>2</v>
      </c>
      <c r="D407" s="292">
        <v>112.12</v>
      </c>
    </row>
    <row r="408" spans="1:4" ht="13.5">
      <c r="A408" s="198">
        <v>105267</v>
      </c>
      <c r="B408" s="198" t="s">
        <v>38411</v>
      </c>
      <c r="C408" s="198" t="s">
        <v>2</v>
      </c>
      <c r="D408" s="292">
        <v>91.38</v>
      </c>
    </row>
    <row r="409" spans="1:4" ht="13.5">
      <c r="A409" s="198">
        <v>105249</v>
      </c>
      <c r="B409" s="198" t="s">
        <v>38412</v>
      </c>
      <c r="C409" s="198" t="s">
        <v>2</v>
      </c>
      <c r="D409" s="292">
        <v>136.93</v>
      </c>
    </row>
    <row r="410" spans="1:4" ht="13.5">
      <c r="A410" s="198">
        <v>105268</v>
      </c>
      <c r="B410" s="198" t="s">
        <v>38413</v>
      </c>
      <c r="C410" s="198" t="s">
        <v>2</v>
      </c>
      <c r="D410" s="292">
        <v>112.46</v>
      </c>
    </row>
    <row r="411" spans="1:4" ht="13.5">
      <c r="A411" s="198">
        <v>105379</v>
      </c>
      <c r="B411" s="198" t="s">
        <v>38414</v>
      </c>
      <c r="C411" s="198" t="s">
        <v>2</v>
      </c>
      <c r="D411" s="292">
        <v>18.48</v>
      </c>
    </row>
    <row r="412" spans="1:4" ht="13.5">
      <c r="A412" s="198">
        <v>105388</v>
      </c>
      <c r="B412" s="198" t="s">
        <v>38415</v>
      </c>
      <c r="C412" s="198" t="s">
        <v>2</v>
      </c>
      <c r="D412" s="292">
        <v>14.72</v>
      </c>
    </row>
    <row r="413" spans="1:4" ht="13.5">
      <c r="A413" s="198">
        <v>105392</v>
      </c>
      <c r="B413" s="198" t="s">
        <v>38416</v>
      </c>
      <c r="C413" s="198" t="s">
        <v>2</v>
      </c>
      <c r="D413" s="292">
        <v>23.09</v>
      </c>
    </row>
    <row r="414" spans="1:4" ht="13.5">
      <c r="A414" s="198">
        <v>105389</v>
      </c>
      <c r="B414" s="198" t="s">
        <v>38417</v>
      </c>
      <c r="C414" s="198" t="s">
        <v>2</v>
      </c>
      <c r="D414" s="292">
        <v>18.59</v>
      </c>
    </row>
    <row r="415" spans="1:4" ht="13.5">
      <c r="A415" s="198">
        <v>105393</v>
      </c>
      <c r="B415" s="198" t="s">
        <v>38418</v>
      </c>
      <c r="C415" s="198" t="s">
        <v>2</v>
      </c>
      <c r="D415" s="292">
        <v>27.89</v>
      </c>
    </row>
    <row r="416" spans="1:4" ht="13.5">
      <c r="A416" s="198">
        <v>105316</v>
      </c>
      <c r="B416" s="198" t="s">
        <v>38419</v>
      </c>
      <c r="C416" s="198" t="s">
        <v>2</v>
      </c>
      <c r="D416" s="292">
        <v>22.63</v>
      </c>
    </row>
    <row r="417" spans="1:4" ht="13.5">
      <c r="A417" s="198">
        <v>105394</v>
      </c>
      <c r="B417" s="198" t="s">
        <v>38420</v>
      </c>
      <c r="C417" s="198" t="s">
        <v>2</v>
      </c>
      <c r="D417" s="292">
        <v>32.65</v>
      </c>
    </row>
    <row r="418" spans="1:4" ht="13.5">
      <c r="A418" s="198">
        <v>105317</v>
      </c>
      <c r="B418" s="198" t="s">
        <v>38421</v>
      </c>
      <c r="C418" s="198" t="s">
        <v>2</v>
      </c>
      <c r="D418" s="292">
        <v>26.65</v>
      </c>
    </row>
    <row r="419" spans="1:4" ht="13.5">
      <c r="A419" s="198">
        <v>105395</v>
      </c>
      <c r="B419" s="198" t="s">
        <v>38422</v>
      </c>
      <c r="C419" s="198" t="s">
        <v>2</v>
      </c>
      <c r="D419" s="292">
        <v>37.42</v>
      </c>
    </row>
    <row r="420" spans="1:4" ht="13.5">
      <c r="A420" s="198">
        <v>105318</v>
      </c>
      <c r="B420" s="198" t="s">
        <v>38423</v>
      </c>
      <c r="C420" s="198" t="s">
        <v>2</v>
      </c>
      <c r="D420" s="292">
        <v>30.68</v>
      </c>
    </row>
    <row r="421" spans="1:4" ht="13.5">
      <c r="A421" s="198">
        <v>105396</v>
      </c>
      <c r="B421" s="198" t="s">
        <v>38424</v>
      </c>
      <c r="C421" s="198" t="s">
        <v>2</v>
      </c>
      <c r="D421" s="292">
        <v>42.2</v>
      </c>
    </row>
    <row r="422" spans="1:4" ht="13.5">
      <c r="A422" s="198">
        <v>105258</v>
      </c>
      <c r="B422" s="198" t="s">
        <v>38425</v>
      </c>
      <c r="C422" s="198" t="s">
        <v>2</v>
      </c>
      <c r="D422" s="292">
        <v>34.71</v>
      </c>
    </row>
    <row r="423" spans="1:4" ht="13.5">
      <c r="A423" s="198">
        <v>105397</v>
      </c>
      <c r="B423" s="198" t="s">
        <v>38426</v>
      </c>
      <c r="C423" s="198" t="s">
        <v>2</v>
      </c>
      <c r="D423" s="292">
        <v>47.11</v>
      </c>
    </row>
    <row r="424" spans="1:4" ht="13.5">
      <c r="A424" s="198">
        <v>105261</v>
      </c>
      <c r="B424" s="198" t="s">
        <v>38427</v>
      </c>
      <c r="C424" s="198" t="s">
        <v>2</v>
      </c>
      <c r="D424" s="292">
        <v>38.869999999999997</v>
      </c>
    </row>
    <row r="425" spans="1:4" ht="13.5">
      <c r="A425" s="198">
        <v>105398</v>
      </c>
      <c r="B425" s="198" t="s">
        <v>38428</v>
      </c>
      <c r="C425" s="198" t="s">
        <v>2</v>
      </c>
      <c r="D425" s="292">
        <v>59.33</v>
      </c>
    </row>
    <row r="426" spans="1:4" ht="13.5">
      <c r="A426" s="198">
        <v>105262</v>
      </c>
      <c r="B426" s="198" t="s">
        <v>38429</v>
      </c>
      <c r="C426" s="198" t="s">
        <v>2</v>
      </c>
      <c r="D426" s="353">
        <v>47.91</v>
      </c>
    </row>
    <row r="427" spans="1:4" ht="13.5">
      <c r="A427" s="198">
        <v>105399</v>
      </c>
      <c r="B427" s="198" t="s">
        <v>38430</v>
      </c>
      <c r="C427" s="198" t="s">
        <v>2</v>
      </c>
      <c r="D427" s="353">
        <v>70.260000000000005</v>
      </c>
    </row>
    <row r="428" spans="1:4" ht="13.5">
      <c r="A428" s="198">
        <v>105263</v>
      </c>
      <c r="B428" s="198" t="s">
        <v>38431</v>
      </c>
      <c r="C428" s="198" t="s">
        <v>2</v>
      </c>
      <c r="D428" s="292">
        <v>56.98</v>
      </c>
    </row>
    <row r="429" spans="1:4" ht="13.5">
      <c r="A429" s="198">
        <v>105400</v>
      </c>
      <c r="B429" s="198" t="s">
        <v>38432</v>
      </c>
      <c r="C429" s="198" t="s">
        <v>2</v>
      </c>
      <c r="D429" s="292">
        <v>80.349999999999994</v>
      </c>
    </row>
    <row r="430" spans="1:4" ht="13.5">
      <c r="A430" s="198">
        <v>105264</v>
      </c>
      <c r="B430" s="198" t="s">
        <v>38433</v>
      </c>
      <c r="C430" s="198" t="s">
        <v>2</v>
      </c>
      <c r="D430" s="292">
        <v>65.2</v>
      </c>
    </row>
    <row r="431" spans="1:4" ht="13.5">
      <c r="A431" s="198">
        <v>105297</v>
      </c>
      <c r="B431" s="198" t="s">
        <v>38434</v>
      </c>
      <c r="C431" s="198" t="s">
        <v>2</v>
      </c>
      <c r="D431" s="292">
        <v>11.97</v>
      </c>
    </row>
    <row r="432" spans="1:4" ht="13.5">
      <c r="A432" s="198">
        <v>105372</v>
      </c>
      <c r="B432" s="198" t="s">
        <v>38435</v>
      </c>
      <c r="C432" s="198" t="s">
        <v>2</v>
      </c>
      <c r="D432" s="292">
        <v>9.2799999999999994</v>
      </c>
    </row>
    <row r="433" spans="1:4" ht="13.5">
      <c r="A433" s="198">
        <v>105401</v>
      </c>
      <c r="B433" s="198" t="s">
        <v>38436</v>
      </c>
      <c r="C433" s="198" t="s">
        <v>2</v>
      </c>
      <c r="D433" s="292">
        <v>90.72</v>
      </c>
    </row>
    <row r="434" spans="1:4" ht="13.5">
      <c r="A434" s="198">
        <v>105265</v>
      </c>
      <c r="B434" s="198" t="s">
        <v>38437</v>
      </c>
      <c r="C434" s="198" t="s">
        <v>2</v>
      </c>
      <c r="D434" s="292">
        <v>73.709999999999994</v>
      </c>
    </row>
    <row r="435" spans="1:4" ht="13.5">
      <c r="A435" s="198">
        <v>105402</v>
      </c>
      <c r="B435" s="198" t="s">
        <v>38438</v>
      </c>
      <c r="C435" s="198" t="s">
        <v>2</v>
      </c>
      <c r="D435" s="292">
        <v>101.37</v>
      </c>
    </row>
    <row r="436" spans="1:4" ht="13.5">
      <c r="A436" s="198">
        <v>105266</v>
      </c>
      <c r="B436" s="198" t="s">
        <v>38439</v>
      </c>
      <c r="C436" s="198" t="s">
        <v>2</v>
      </c>
      <c r="D436" s="292">
        <v>82.49</v>
      </c>
    </row>
    <row r="437" spans="1:4" ht="13.5">
      <c r="A437" s="198">
        <v>105361</v>
      </c>
      <c r="B437" s="198" t="s">
        <v>38440</v>
      </c>
      <c r="C437" s="198" t="s">
        <v>2</v>
      </c>
      <c r="D437" s="292">
        <v>20.77</v>
      </c>
    </row>
    <row r="438" spans="1:4" ht="13.5">
      <c r="A438" s="198">
        <v>105382</v>
      </c>
      <c r="B438" s="198" t="s">
        <v>38441</v>
      </c>
      <c r="C438" s="198" t="s">
        <v>2</v>
      </c>
      <c r="D438" s="292">
        <v>17.18</v>
      </c>
    </row>
    <row r="439" spans="1:4" ht="13.5">
      <c r="A439" s="198">
        <v>105359</v>
      </c>
      <c r="B439" s="198" t="s">
        <v>38442</v>
      </c>
      <c r="C439" s="198" t="s">
        <v>2</v>
      </c>
      <c r="D439" s="292">
        <v>14.73</v>
      </c>
    </row>
    <row r="440" spans="1:4" ht="13.5">
      <c r="A440" s="198">
        <v>105315</v>
      </c>
      <c r="B440" s="198" t="s">
        <v>38443</v>
      </c>
      <c r="C440" s="198" t="s">
        <v>2</v>
      </c>
      <c r="D440" s="292">
        <v>12.09</v>
      </c>
    </row>
    <row r="441" spans="1:4" ht="13.5">
      <c r="A441" s="198">
        <v>105360</v>
      </c>
      <c r="B441" s="198" t="s">
        <v>38444</v>
      </c>
      <c r="C441" s="198" t="s">
        <v>2</v>
      </c>
      <c r="D441" s="292">
        <v>17.850000000000001</v>
      </c>
    </row>
    <row r="442" spans="1:4" ht="13.5">
      <c r="A442" s="198">
        <v>105381</v>
      </c>
      <c r="B442" s="198" t="s">
        <v>38445</v>
      </c>
      <c r="C442" s="198" t="s">
        <v>2</v>
      </c>
      <c r="D442" s="292">
        <v>14.74</v>
      </c>
    </row>
    <row r="443" spans="1:4" ht="13.5">
      <c r="A443" s="198">
        <v>105251</v>
      </c>
      <c r="B443" s="198" t="s">
        <v>38446</v>
      </c>
      <c r="C443" s="198" t="s">
        <v>2</v>
      </c>
      <c r="D443" s="292">
        <v>20.3</v>
      </c>
    </row>
    <row r="444" spans="1:4" ht="13.5">
      <c r="A444" s="198">
        <v>105282</v>
      </c>
      <c r="B444" s="198" t="s">
        <v>38447</v>
      </c>
      <c r="C444" s="198" t="s">
        <v>2</v>
      </c>
      <c r="D444" s="292">
        <v>15.78</v>
      </c>
    </row>
    <row r="445" spans="1:4" ht="13.5">
      <c r="A445" s="198">
        <v>105276</v>
      </c>
      <c r="B445" s="198" t="s">
        <v>38448</v>
      </c>
      <c r="C445" s="198" t="s">
        <v>2</v>
      </c>
      <c r="D445" s="292">
        <v>163.77000000000001</v>
      </c>
    </row>
    <row r="446" spans="1:4" ht="13.5">
      <c r="A446" s="198">
        <v>105341</v>
      </c>
      <c r="B446" s="198" t="s">
        <v>38449</v>
      </c>
      <c r="C446" s="198" t="s">
        <v>2</v>
      </c>
      <c r="D446" s="292">
        <v>132.66999999999999</v>
      </c>
    </row>
    <row r="447" spans="1:4" ht="13.5">
      <c r="A447" s="198">
        <v>105277</v>
      </c>
      <c r="B447" s="198" t="s">
        <v>38450</v>
      </c>
      <c r="C447" s="198" t="s">
        <v>2</v>
      </c>
      <c r="D447" s="292">
        <v>198.28</v>
      </c>
    </row>
    <row r="448" spans="1:4" ht="13.5">
      <c r="A448" s="198">
        <v>105342</v>
      </c>
      <c r="B448" s="198" t="s">
        <v>38451</v>
      </c>
      <c r="C448" s="198" t="s">
        <v>2</v>
      </c>
      <c r="D448" s="292">
        <v>161.6</v>
      </c>
    </row>
    <row r="449" spans="1:4" ht="13.5">
      <c r="A449" s="198">
        <v>105252</v>
      </c>
      <c r="B449" s="198" t="s">
        <v>38452</v>
      </c>
      <c r="C449" s="198" t="s">
        <v>2</v>
      </c>
      <c r="D449" s="292">
        <v>27.05</v>
      </c>
    </row>
    <row r="450" spans="1:4" ht="13.5">
      <c r="A450" s="198">
        <v>105298</v>
      </c>
      <c r="B450" s="198" t="s">
        <v>38453</v>
      </c>
      <c r="C450" s="198" t="s">
        <v>2</v>
      </c>
      <c r="D450" s="292">
        <v>21.41</v>
      </c>
    </row>
    <row r="451" spans="1:4" ht="13.5">
      <c r="A451" s="198">
        <v>105253</v>
      </c>
      <c r="B451" s="198" t="s">
        <v>38454</v>
      </c>
      <c r="C451" s="198" t="s">
        <v>2</v>
      </c>
      <c r="D451" s="292">
        <v>33.83</v>
      </c>
    </row>
    <row r="452" spans="1:4" ht="13.5">
      <c r="A452" s="198">
        <v>105299</v>
      </c>
      <c r="B452" s="198" t="s">
        <v>38455</v>
      </c>
      <c r="C452" s="198" t="s">
        <v>2</v>
      </c>
      <c r="D452" s="292">
        <v>27.06</v>
      </c>
    </row>
    <row r="453" spans="1:4" ht="13.5">
      <c r="A453" s="198">
        <v>105254</v>
      </c>
      <c r="B453" s="198" t="s">
        <v>38456</v>
      </c>
      <c r="C453" s="198" t="s">
        <v>2</v>
      </c>
      <c r="D453" s="292">
        <v>40.770000000000003</v>
      </c>
    </row>
    <row r="454" spans="1:4" ht="13.5">
      <c r="A454" s="198">
        <v>105300</v>
      </c>
      <c r="B454" s="198" t="s">
        <v>38457</v>
      </c>
      <c r="C454" s="198" t="s">
        <v>2</v>
      </c>
      <c r="D454" s="292">
        <v>32.869999999999997</v>
      </c>
    </row>
    <row r="455" spans="1:4" ht="13.5">
      <c r="A455" s="198">
        <v>105255</v>
      </c>
      <c r="B455" s="198" t="s">
        <v>38458</v>
      </c>
      <c r="C455" s="198" t="s">
        <v>2</v>
      </c>
      <c r="D455" s="292">
        <v>47.69</v>
      </c>
    </row>
    <row r="456" spans="1:4" ht="13.5">
      <c r="A456" s="198">
        <v>105301</v>
      </c>
      <c r="B456" s="198" t="s">
        <v>38459</v>
      </c>
      <c r="C456" s="198" t="s">
        <v>2</v>
      </c>
      <c r="D456" s="292">
        <v>38.68</v>
      </c>
    </row>
    <row r="457" spans="1:4" ht="13.5">
      <c r="A457" s="198">
        <v>105256</v>
      </c>
      <c r="B457" s="198" t="s">
        <v>38460</v>
      </c>
      <c r="C457" s="198" t="s">
        <v>2</v>
      </c>
      <c r="D457" s="292">
        <v>54.63</v>
      </c>
    </row>
    <row r="458" spans="1:4" ht="13.5">
      <c r="A458" s="198">
        <v>105302</v>
      </c>
      <c r="B458" s="198" t="s">
        <v>38461</v>
      </c>
      <c r="C458" s="198" t="s">
        <v>2</v>
      </c>
      <c r="D458" s="292">
        <v>44.5</v>
      </c>
    </row>
    <row r="459" spans="1:4" ht="13.5">
      <c r="A459" s="198">
        <v>105257</v>
      </c>
      <c r="B459" s="198" t="s">
        <v>38462</v>
      </c>
      <c r="C459" s="198" t="s">
        <v>2</v>
      </c>
      <c r="D459" s="292">
        <v>61.53</v>
      </c>
    </row>
    <row r="460" spans="1:4" ht="13.5">
      <c r="A460" s="198">
        <v>105303</v>
      </c>
      <c r="B460" s="198" t="s">
        <v>38463</v>
      </c>
      <c r="C460" s="198" t="s">
        <v>2</v>
      </c>
      <c r="D460" s="292">
        <v>50.28</v>
      </c>
    </row>
    <row r="461" spans="1:4" ht="13.5">
      <c r="A461" s="198">
        <v>105270</v>
      </c>
      <c r="B461" s="198" t="s">
        <v>38464</v>
      </c>
      <c r="C461" s="198" t="s">
        <v>2</v>
      </c>
      <c r="D461" s="292">
        <v>68.62</v>
      </c>
    </row>
    <row r="462" spans="1:4" ht="13.5">
      <c r="A462" s="198">
        <v>105304</v>
      </c>
      <c r="B462" s="198" t="s">
        <v>38465</v>
      </c>
      <c r="C462" s="198" t="s">
        <v>2</v>
      </c>
      <c r="D462" s="292">
        <v>56.24</v>
      </c>
    </row>
    <row r="463" spans="1:4" ht="13.5">
      <c r="A463" s="198">
        <v>105271</v>
      </c>
      <c r="B463" s="198" t="s">
        <v>38466</v>
      </c>
      <c r="C463" s="198" t="s">
        <v>2</v>
      </c>
      <c r="D463" s="292">
        <v>86.65</v>
      </c>
    </row>
    <row r="464" spans="1:4" ht="13.5">
      <c r="A464" s="198">
        <v>105305</v>
      </c>
      <c r="B464" s="198" t="s">
        <v>38467</v>
      </c>
      <c r="C464" s="198" t="s">
        <v>2</v>
      </c>
      <c r="D464" s="292">
        <v>69.53</v>
      </c>
    </row>
    <row r="465" spans="1:4" ht="13.5">
      <c r="A465" s="198">
        <v>105272</v>
      </c>
      <c r="B465" s="198" t="s">
        <v>38468</v>
      </c>
      <c r="C465" s="198" t="s">
        <v>2</v>
      </c>
      <c r="D465" s="292">
        <v>102.46</v>
      </c>
    </row>
    <row r="466" spans="1:4" ht="13.5">
      <c r="A466" s="198">
        <v>105306</v>
      </c>
      <c r="B466" s="198" t="s">
        <v>38469</v>
      </c>
      <c r="C466" s="198" t="s">
        <v>2</v>
      </c>
      <c r="D466" s="292">
        <v>82.53</v>
      </c>
    </row>
    <row r="467" spans="1:4" ht="13.5">
      <c r="A467" s="198">
        <v>105273</v>
      </c>
      <c r="B467" s="198" t="s">
        <v>38470</v>
      </c>
      <c r="C467" s="198" t="s">
        <v>2</v>
      </c>
      <c r="D467" s="292">
        <v>117.4</v>
      </c>
    </row>
    <row r="468" spans="1:4" ht="13.5">
      <c r="A468" s="198">
        <v>105307</v>
      </c>
      <c r="B468" s="198" t="s">
        <v>38471</v>
      </c>
      <c r="C468" s="198" t="s">
        <v>2</v>
      </c>
      <c r="D468" s="292">
        <v>94.68</v>
      </c>
    </row>
    <row r="469" spans="1:4" ht="13.5">
      <c r="A469" s="198">
        <v>105250</v>
      </c>
      <c r="B469" s="198" t="s">
        <v>38472</v>
      </c>
      <c r="C469" s="198" t="s">
        <v>2</v>
      </c>
      <c r="D469" s="292">
        <v>17.54</v>
      </c>
    </row>
    <row r="470" spans="1:4" ht="13.5">
      <c r="A470" s="198">
        <v>105269</v>
      </c>
      <c r="B470" s="198" t="s">
        <v>38473</v>
      </c>
      <c r="C470" s="198" t="s">
        <v>2</v>
      </c>
      <c r="D470" s="353">
        <v>13.49</v>
      </c>
    </row>
    <row r="471" spans="1:4" ht="13.5">
      <c r="A471" s="198">
        <v>105274</v>
      </c>
      <c r="B471" s="198" t="s">
        <v>38474</v>
      </c>
      <c r="C471" s="198" t="s">
        <v>2</v>
      </c>
      <c r="D471" s="292">
        <v>132.65</v>
      </c>
    </row>
    <row r="472" spans="1:4" ht="13.5">
      <c r="A472" s="198">
        <v>105340</v>
      </c>
      <c r="B472" s="198" t="s">
        <v>38475</v>
      </c>
      <c r="C472" s="198" t="s">
        <v>2</v>
      </c>
      <c r="D472" s="292">
        <v>107.14</v>
      </c>
    </row>
    <row r="473" spans="1:4" ht="13.5">
      <c r="A473" s="198">
        <v>105275</v>
      </c>
      <c r="B473" s="198" t="s">
        <v>38476</v>
      </c>
      <c r="C473" s="198" t="s">
        <v>2</v>
      </c>
      <c r="D473" s="292">
        <v>148.13999999999999</v>
      </c>
    </row>
    <row r="474" spans="1:4" ht="13.5">
      <c r="A474" s="198">
        <v>105390</v>
      </c>
      <c r="B474" s="198" t="s">
        <v>38477</v>
      </c>
      <c r="C474" s="198" t="s">
        <v>2</v>
      </c>
      <c r="D474" s="292">
        <v>119.83</v>
      </c>
    </row>
    <row r="475" spans="1:4" ht="13.5">
      <c r="A475" s="198">
        <v>105364</v>
      </c>
      <c r="B475" s="198" t="s">
        <v>38478</v>
      </c>
      <c r="C475" s="198" t="s">
        <v>2</v>
      </c>
      <c r="D475" s="292">
        <v>30.28</v>
      </c>
    </row>
    <row r="476" spans="1:4" ht="13.5">
      <c r="A476" s="198">
        <v>105385</v>
      </c>
      <c r="B476" s="198" t="s">
        <v>38479</v>
      </c>
      <c r="C476" s="198" t="s">
        <v>2</v>
      </c>
      <c r="D476" s="292">
        <v>24.89</v>
      </c>
    </row>
    <row r="477" spans="1:4" ht="13.5">
      <c r="A477" s="198">
        <v>105362</v>
      </c>
      <c r="B477" s="198" t="s">
        <v>38480</v>
      </c>
      <c r="C477" s="198" t="s">
        <v>2</v>
      </c>
      <c r="D477" s="292">
        <v>21.7</v>
      </c>
    </row>
    <row r="478" spans="1:4" ht="13.5">
      <c r="A478" s="198">
        <v>105383</v>
      </c>
      <c r="B478" s="198" t="s">
        <v>38481</v>
      </c>
      <c r="C478" s="198" t="s">
        <v>2</v>
      </c>
      <c r="D478" s="292">
        <v>17.760000000000002</v>
      </c>
    </row>
    <row r="479" spans="1:4" ht="13.5">
      <c r="A479" s="198">
        <v>105363</v>
      </c>
      <c r="B479" s="198" t="s">
        <v>38482</v>
      </c>
      <c r="C479" s="198" t="s">
        <v>2</v>
      </c>
      <c r="D479" s="292">
        <v>26.09</v>
      </c>
    </row>
    <row r="480" spans="1:4" ht="13.5">
      <c r="A480" s="198">
        <v>105384</v>
      </c>
      <c r="B480" s="198" t="s">
        <v>38483</v>
      </c>
      <c r="C480" s="198" t="s">
        <v>2</v>
      </c>
      <c r="D480" s="353">
        <v>21.43</v>
      </c>
    </row>
    <row r="481" spans="1:4" ht="13.5">
      <c r="A481" s="198">
        <v>105279</v>
      </c>
      <c r="B481" s="198" t="s">
        <v>38484</v>
      </c>
      <c r="C481" s="198" t="s">
        <v>2</v>
      </c>
      <c r="D481" s="292">
        <v>27.74</v>
      </c>
    </row>
    <row r="482" spans="1:4" ht="13.5">
      <c r="A482" s="198">
        <v>105259</v>
      </c>
      <c r="B482" s="198" t="s">
        <v>38485</v>
      </c>
      <c r="C482" s="198" t="s">
        <v>2</v>
      </c>
      <c r="D482" s="292">
        <v>21.74</v>
      </c>
    </row>
    <row r="483" spans="1:4" ht="13.5">
      <c r="A483" s="198">
        <v>105357</v>
      </c>
      <c r="B483" s="198" t="s">
        <v>38486</v>
      </c>
      <c r="C483" s="198" t="s">
        <v>2</v>
      </c>
      <c r="D483" s="292">
        <v>224.28</v>
      </c>
    </row>
    <row r="484" spans="1:4" ht="13.5">
      <c r="A484" s="198">
        <v>105346</v>
      </c>
      <c r="B484" s="198" t="s">
        <v>38487</v>
      </c>
      <c r="C484" s="198" t="s">
        <v>2</v>
      </c>
      <c r="D484" s="292">
        <v>182.8</v>
      </c>
    </row>
    <row r="485" spans="1:4" ht="13.5">
      <c r="A485" s="198">
        <v>105358</v>
      </c>
      <c r="B485" s="198" t="s">
        <v>38488</v>
      </c>
      <c r="C485" s="198" t="s">
        <v>2</v>
      </c>
      <c r="D485" s="292">
        <v>273.85000000000002</v>
      </c>
    </row>
    <row r="486" spans="1:4" ht="13.5">
      <c r="A486" s="198">
        <v>105347</v>
      </c>
      <c r="B486" s="198" t="s">
        <v>38489</v>
      </c>
      <c r="C486" s="198" t="s">
        <v>2</v>
      </c>
      <c r="D486" s="292">
        <v>224.91</v>
      </c>
    </row>
    <row r="487" spans="1:4" ht="13.5">
      <c r="A487" s="198">
        <v>105280</v>
      </c>
      <c r="B487" s="198" t="s">
        <v>38490</v>
      </c>
      <c r="C487" s="198" t="s">
        <v>2</v>
      </c>
      <c r="D487" s="292">
        <v>36.97</v>
      </c>
    </row>
    <row r="488" spans="1:4" ht="13.5">
      <c r="A488" s="198">
        <v>105283</v>
      </c>
      <c r="B488" s="198" t="s">
        <v>38491</v>
      </c>
      <c r="C488" s="198" t="s">
        <v>2</v>
      </c>
      <c r="D488" s="292">
        <v>29.47</v>
      </c>
    </row>
    <row r="489" spans="1:4" ht="13.5">
      <c r="A489" s="198">
        <v>105281</v>
      </c>
      <c r="B489" s="198" t="s">
        <v>38492</v>
      </c>
      <c r="C489" s="198" t="s">
        <v>2</v>
      </c>
      <c r="D489" s="292">
        <v>46.2</v>
      </c>
    </row>
    <row r="490" spans="1:4" ht="13.5">
      <c r="A490" s="198">
        <v>105319</v>
      </c>
      <c r="B490" s="198" t="s">
        <v>38493</v>
      </c>
      <c r="C490" s="198" t="s">
        <v>2</v>
      </c>
      <c r="D490" s="292">
        <v>37.200000000000003</v>
      </c>
    </row>
    <row r="491" spans="1:4" ht="13.5">
      <c r="A491" s="198">
        <v>105284</v>
      </c>
      <c r="B491" s="198" t="s">
        <v>38494</v>
      </c>
      <c r="C491" s="198" t="s">
        <v>2</v>
      </c>
      <c r="D491" s="292">
        <v>55.8</v>
      </c>
    </row>
    <row r="492" spans="1:4" ht="13.5">
      <c r="A492" s="198">
        <v>105320</v>
      </c>
      <c r="B492" s="198" t="s">
        <v>38495</v>
      </c>
      <c r="C492" s="198" t="s">
        <v>2</v>
      </c>
      <c r="D492" s="292">
        <v>45.28</v>
      </c>
    </row>
    <row r="493" spans="1:4" ht="13.5">
      <c r="A493" s="198">
        <v>105348</v>
      </c>
      <c r="B493" s="198" t="s">
        <v>38496</v>
      </c>
      <c r="C493" s="198" t="s">
        <v>2</v>
      </c>
      <c r="D493" s="292">
        <v>65.34</v>
      </c>
    </row>
    <row r="494" spans="1:4" ht="13.5">
      <c r="A494" s="198">
        <v>105321</v>
      </c>
      <c r="B494" s="198" t="s">
        <v>38497</v>
      </c>
      <c r="C494" s="198" t="s">
        <v>2</v>
      </c>
      <c r="D494" s="292">
        <v>53.33</v>
      </c>
    </row>
    <row r="495" spans="1:4" ht="13.5">
      <c r="A495" s="198">
        <v>105349</v>
      </c>
      <c r="B495" s="198" t="s">
        <v>38498</v>
      </c>
      <c r="C495" s="198" t="s">
        <v>2</v>
      </c>
      <c r="D495" s="292">
        <v>74.88</v>
      </c>
    </row>
    <row r="496" spans="1:4" ht="13.5">
      <c r="A496" s="198">
        <v>105322</v>
      </c>
      <c r="B496" s="198" t="s">
        <v>38499</v>
      </c>
      <c r="C496" s="198" t="s">
        <v>2</v>
      </c>
      <c r="D496" s="292">
        <v>61.38</v>
      </c>
    </row>
    <row r="497" spans="1:4" ht="13.5">
      <c r="A497" s="198">
        <v>105350</v>
      </c>
      <c r="B497" s="198" t="s">
        <v>38500</v>
      </c>
      <c r="C497" s="198" t="s">
        <v>2</v>
      </c>
      <c r="D497" s="292">
        <v>84.43</v>
      </c>
    </row>
    <row r="498" spans="1:4" ht="13.5">
      <c r="A498" s="198">
        <v>105323</v>
      </c>
      <c r="B498" s="198" t="s">
        <v>38501</v>
      </c>
      <c r="C498" s="198" t="s">
        <v>2</v>
      </c>
      <c r="D498" s="292">
        <v>69.42</v>
      </c>
    </row>
    <row r="499" spans="1:4" ht="13.5">
      <c r="A499" s="198">
        <v>105351</v>
      </c>
      <c r="B499" s="198" t="s">
        <v>38502</v>
      </c>
      <c r="C499" s="198" t="s">
        <v>2</v>
      </c>
      <c r="D499" s="292">
        <v>94.27</v>
      </c>
    </row>
    <row r="500" spans="1:4" ht="13.5">
      <c r="A500" s="198">
        <v>105324</v>
      </c>
      <c r="B500" s="198" t="s">
        <v>38503</v>
      </c>
      <c r="C500" s="198" t="s">
        <v>2</v>
      </c>
      <c r="D500" s="292">
        <v>77.77</v>
      </c>
    </row>
    <row r="501" spans="1:4" ht="13.5">
      <c r="A501" s="198">
        <v>105352</v>
      </c>
      <c r="B501" s="198" t="s">
        <v>38504</v>
      </c>
      <c r="C501" s="198" t="s">
        <v>2</v>
      </c>
      <c r="D501" s="292">
        <v>118.67</v>
      </c>
    </row>
    <row r="502" spans="1:4" ht="13.5">
      <c r="A502" s="198">
        <v>105325</v>
      </c>
      <c r="B502" s="198" t="s">
        <v>38505</v>
      </c>
      <c r="C502" s="198" t="s">
        <v>2</v>
      </c>
      <c r="D502" s="292">
        <v>95.83</v>
      </c>
    </row>
    <row r="503" spans="1:4" ht="13.5">
      <c r="A503" s="198">
        <v>105353</v>
      </c>
      <c r="B503" s="198" t="s">
        <v>38506</v>
      </c>
      <c r="C503" s="198" t="s">
        <v>2</v>
      </c>
      <c r="D503" s="292">
        <v>140.56</v>
      </c>
    </row>
    <row r="504" spans="1:4" ht="13.5">
      <c r="A504" s="198">
        <v>105326</v>
      </c>
      <c r="B504" s="198" t="s">
        <v>38507</v>
      </c>
      <c r="C504" s="198" t="s">
        <v>2</v>
      </c>
      <c r="D504" s="292">
        <v>113.99</v>
      </c>
    </row>
    <row r="505" spans="1:4" ht="13.5">
      <c r="A505" s="198">
        <v>105354</v>
      </c>
      <c r="B505" s="198" t="s">
        <v>38508</v>
      </c>
      <c r="C505" s="198" t="s">
        <v>2</v>
      </c>
      <c r="D505" s="292">
        <v>160.69</v>
      </c>
    </row>
    <row r="506" spans="1:4" ht="13.5">
      <c r="A506" s="198">
        <v>105344</v>
      </c>
      <c r="B506" s="198" t="s">
        <v>38509</v>
      </c>
      <c r="C506" s="198" t="s">
        <v>2</v>
      </c>
      <c r="D506" s="292">
        <v>130.38999999999999</v>
      </c>
    </row>
    <row r="507" spans="1:4" ht="13.5">
      <c r="A507" s="198">
        <v>105278</v>
      </c>
      <c r="B507" s="198" t="s">
        <v>38510</v>
      </c>
      <c r="C507" s="198" t="s">
        <v>2</v>
      </c>
      <c r="D507" s="292">
        <v>23.97</v>
      </c>
    </row>
    <row r="508" spans="1:4" ht="13.5">
      <c r="A508" s="198">
        <v>105343</v>
      </c>
      <c r="B508" s="198" t="s">
        <v>38511</v>
      </c>
      <c r="C508" s="198" t="s">
        <v>2</v>
      </c>
      <c r="D508" s="292">
        <v>18.559999999999999</v>
      </c>
    </row>
    <row r="509" spans="1:4" ht="13.5">
      <c r="A509" s="198">
        <v>105355</v>
      </c>
      <c r="B509" s="198" t="s">
        <v>38512</v>
      </c>
      <c r="C509" s="198" t="s">
        <v>2</v>
      </c>
      <c r="D509" s="353">
        <v>181.47</v>
      </c>
    </row>
    <row r="510" spans="1:4" ht="13.5">
      <c r="A510" s="198">
        <v>105391</v>
      </c>
      <c r="B510" s="198" t="s">
        <v>38513</v>
      </c>
      <c r="C510" s="198" t="s">
        <v>2</v>
      </c>
      <c r="D510" s="353">
        <v>147.44</v>
      </c>
    </row>
    <row r="511" spans="1:4" ht="13.5">
      <c r="A511" s="198">
        <v>105356</v>
      </c>
      <c r="B511" s="198" t="s">
        <v>38514</v>
      </c>
      <c r="C511" s="198" t="s">
        <v>2</v>
      </c>
      <c r="D511" s="292">
        <v>202.74</v>
      </c>
    </row>
    <row r="512" spans="1:4" ht="13.5">
      <c r="A512" s="198">
        <v>105345</v>
      </c>
      <c r="B512" s="198" t="s">
        <v>38515</v>
      </c>
      <c r="C512" s="198" t="s">
        <v>2</v>
      </c>
      <c r="D512" s="292">
        <v>164.99</v>
      </c>
    </row>
    <row r="513" spans="1:4" ht="13.5">
      <c r="A513" s="198">
        <v>105367</v>
      </c>
      <c r="B513" s="198" t="s">
        <v>38516</v>
      </c>
      <c r="C513" s="198" t="s">
        <v>2</v>
      </c>
      <c r="D513" s="292">
        <v>41.54</v>
      </c>
    </row>
    <row r="514" spans="1:4" ht="13.5">
      <c r="A514" s="198">
        <v>105371</v>
      </c>
      <c r="B514" s="198" t="s">
        <v>38517</v>
      </c>
      <c r="C514" s="198" t="s">
        <v>2</v>
      </c>
      <c r="D514" s="292">
        <v>34.369999999999997</v>
      </c>
    </row>
    <row r="515" spans="1:4" ht="13.5">
      <c r="A515" s="198">
        <v>105365</v>
      </c>
      <c r="B515" s="198" t="s">
        <v>38518</v>
      </c>
      <c r="C515" s="198" t="s">
        <v>2</v>
      </c>
      <c r="D515" s="292">
        <v>29.46</v>
      </c>
    </row>
    <row r="516" spans="1:4" ht="13.5">
      <c r="A516" s="198">
        <v>105386</v>
      </c>
      <c r="B516" s="198" t="s">
        <v>38519</v>
      </c>
      <c r="C516" s="198" t="s">
        <v>2</v>
      </c>
      <c r="D516" s="292">
        <v>24.19</v>
      </c>
    </row>
    <row r="517" spans="1:4" ht="13.5">
      <c r="A517" s="198">
        <v>105366</v>
      </c>
      <c r="B517" s="198" t="s">
        <v>38520</v>
      </c>
      <c r="C517" s="198" t="s">
        <v>2</v>
      </c>
      <c r="D517" s="292">
        <v>35.700000000000003</v>
      </c>
    </row>
    <row r="518" spans="1:4" ht="13.5">
      <c r="A518" s="198">
        <v>105387</v>
      </c>
      <c r="B518" s="198" t="s">
        <v>38521</v>
      </c>
      <c r="C518" s="198" t="s">
        <v>2</v>
      </c>
      <c r="D518" s="292">
        <v>29.49</v>
      </c>
    </row>
    <row r="519" spans="1:4" ht="13.5">
      <c r="A519" s="198">
        <v>97177</v>
      </c>
      <c r="B519" s="198" t="s">
        <v>38522</v>
      </c>
      <c r="C519" s="198" t="s">
        <v>1</v>
      </c>
      <c r="D519" s="292">
        <v>82.34</v>
      </c>
    </row>
    <row r="520" spans="1:4" ht="13.5">
      <c r="A520" s="198">
        <v>97187</v>
      </c>
      <c r="B520" s="198" t="s">
        <v>38523</v>
      </c>
      <c r="C520" s="198" t="s">
        <v>1</v>
      </c>
      <c r="D520" s="292">
        <v>73.540000000000006</v>
      </c>
    </row>
    <row r="521" spans="1:4" ht="13.5">
      <c r="A521" s="198">
        <v>97178</v>
      </c>
      <c r="B521" s="198" t="s">
        <v>38524</v>
      </c>
      <c r="C521" s="198" t="s">
        <v>1</v>
      </c>
      <c r="D521" s="292">
        <v>100.39</v>
      </c>
    </row>
    <row r="522" spans="1:4" ht="13.5">
      <c r="A522" s="198">
        <v>97188</v>
      </c>
      <c r="B522" s="198" t="s">
        <v>38525</v>
      </c>
      <c r="C522" s="198" t="s">
        <v>1</v>
      </c>
      <c r="D522" s="292">
        <v>89.77</v>
      </c>
    </row>
    <row r="523" spans="1:4" ht="13.5">
      <c r="A523" s="198">
        <v>97179</v>
      </c>
      <c r="B523" s="198" t="s">
        <v>38526</v>
      </c>
      <c r="C523" s="198" t="s">
        <v>1</v>
      </c>
      <c r="D523" s="292">
        <v>118.44</v>
      </c>
    </row>
    <row r="524" spans="1:4" ht="13.5">
      <c r="A524" s="198">
        <v>97189</v>
      </c>
      <c r="B524" s="198" t="s">
        <v>38527</v>
      </c>
      <c r="C524" s="198" t="s">
        <v>1</v>
      </c>
      <c r="D524" s="292">
        <v>106.01</v>
      </c>
    </row>
    <row r="525" spans="1:4" ht="13.5">
      <c r="A525" s="198">
        <v>97180</v>
      </c>
      <c r="B525" s="198" t="s">
        <v>38528</v>
      </c>
      <c r="C525" s="198" t="s">
        <v>1</v>
      </c>
      <c r="D525" s="292">
        <v>136.5</v>
      </c>
    </row>
    <row r="526" spans="1:4" ht="13.5">
      <c r="A526" s="198">
        <v>97190</v>
      </c>
      <c r="B526" s="198" t="s">
        <v>38529</v>
      </c>
      <c r="C526" s="198" t="s">
        <v>1</v>
      </c>
      <c r="D526" s="292">
        <v>122.24</v>
      </c>
    </row>
    <row r="527" spans="1:4" ht="13.5">
      <c r="A527" s="198">
        <v>97181</v>
      </c>
      <c r="B527" s="198" t="s">
        <v>38530</v>
      </c>
      <c r="C527" s="198" t="s">
        <v>1</v>
      </c>
      <c r="D527" s="292">
        <v>154.54</v>
      </c>
    </row>
    <row r="528" spans="1:4" ht="13.5">
      <c r="A528" s="198">
        <v>97191</v>
      </c>
      <c r="B528" s="198" t="s">
        <v>38531</v>
      </c>
      <c r="C528" s="198" t="s">
        <v>1</v>
      </c>
      <c r="D528" s="292">
        <v>138.47999999999999</v>
      </c>
    </row>
    <row r="529" spans="1:4" ht="13.5">
      <c r="A529" s="198">
        <v>97182</v>
      </c>
      <c r="B529" s="198" t="s">
        <v>38532</v>
      </c>
      <c r="C529" s="198" t="s">
        <v>1</v>
      </c>
      <c r="D529" s="292">
        <v>177.09</v>
      </c>
    </row>
    <row r="530" spans="1:4" ht="13.5">
      <c r="A530" s="198">
        <v>97192</v>
      </c>
      <c r="B530" s="198" t="s">
        <v>38533</v>
      </c>
      <c r="C530" s="198" t="s">
        <v>1</v>
      </c>
      <c r="D530" s="292">
        <v>158.13</v>
      </c>
    </row>
    <row r="531" spans="1:4" ht="13.5">
      <c r="A531" s="198">
        <v>97173</v>
      </c>
      <c r="B531" s="198" t="s">
        <v>38534</v>
      </c>
      <c r="C531" s="198" t="s">
        <v>1</v>
      </c>
      <c r="D531" s="292">
        <v>46.23</v>
      </c>
    </row>
    <row r="532" spans="1:4" ht="13.5">
      <c r="A532" s="198">
        <v>97183</v>
      </c>
      <c r="B532" s="198" t="s">
        <v>38535</v>
      </c>
      <c r="C532" s="198" t="s">
        <v>1</v>
      </c>
      <c r="D532" s="292">
        <v>41.07</v>
      </c>
    </row>
    <row r="533" spans="1:4" ht="13.5">
      <c r="A533" s="198">
        <v>97174</v>
      </c>
      <c r="B533" s="198" t="s">
        <v>38536</v>
      </c>
      <c r="C533" s="198" t="s">
        <v>1</v>
      </c>
      <c r="D533" s="292">
        <v>55.27</v>
      </c>
    </row>
    <row r="534" spans="1:4" ht="13.5">
      <c r="A534" s="198">
        <v>97184</v>
      </c>
      <c r="B534" s="198" t="s">
        <v>38537</v>
      </c>
      <c r="C534" s="198" t="s">
        <v>1</v>
      </c>
      <c r="D534" s="292">
        <v>49.18</v>
      </c>
    </row>
    <row r="535" spans="1:4" ht="13.5">
      <c r="A535" s="198">
        <v>97175</v>
      </c>
      <c r="B535" s="198" t="s">
        <v>38538</v>
      </c>
      <c r="C535" s="198" t="s">
        <v>1</v>
      </c>
      <c r="D535" s="292">
        <v>64.27</v>
      </c>
    </row>
    <row r="536" spans="1:4" ht="13.5">
      <c r="A536" s="198">
        <v>97185</v>
      </c>
      <c r="B536" s="198" t="s">
        <v>38539</v>
      </c>
      <c r="C536" s="198" t="s">
        <v>1</v>
      </c>
      <c r="D536" s="292">
        <v>57.28</v>
      </c>
    </row>
    <row r="537" spans="1:4" ht="13.5">
      <c r="A537" s="198">
        <v>97176</v>
      </c>
      <c r="B537" s="198" t="s">
        <v>38540</v>
      </c>
      <c r="C537" s="198" t="s">
        <v>1</v>
      </c>
      <c r="D537" s="292">
        <v>73.31</v>
      </c>
    </row>
    <row r="538" spans="1:4" ht="13.5">
      <c r="A538" s="198">
        <v>97186</v>
      </c>
      <c r="B538" s="198" t="s">
        <v>38541</v>
      </c>
      <c r="C538" s="198" t="s">
        <v>1</v>
      </c>
      <c r="D538" s="292">
        <v>65.41</v>
      </c>
    </row>
    <row r="539" spans="1:4" ht="13.5">
      <c r="A539" s="198">
        <v>97142</v>
      </c>
      <c r="B539" s="198" t="s">
        <v>38542</v>
      </c>
      <c r="C539" s="198" t="s">
        <v>1</v>
      </c>
      <c r="D539" s="292">
        <v>6.41</v>
      </c>
    </row>
    <row r="540" spans="1:4" ht="13.5">
      <c r="A540" s="198">
        <v>97158</v>
      </c>
      <c r="B540" s="198" t="s">
        <v>38543</v>
      </c>
      <c r="C540" s="198" t="s">
        <v>1</v>
      </c>
      <c r="D540" s="292">
        <v>4.9400000000000004</v>
      </c>
    </row>
    <row r="541" spans="1:4" ht="13.5">
      <c r="A541" s="198">
        <v>97155</v>
      </c>
      <c r="B541" s="198" t="s">
        <v>38544</v>
      </c>
      <c r="C541" s="198" t="s">
        <v>1</v>
      </c>
      <c r="D541" s="292">
        <v>51.6</v>
      </c>
    </row>
    <row r="542" spans="1:4" ht="13.5">
      <c r="A542" s="198">
        <v>97171</v>
      </c>
      <c r="B542" s="198" t="s">
        <v>38545</v>
      </c>
      <c r="C542" s="198" t="s">
        <v>1</v>
      </c>
      <c r="D542" s="292">
        <v>41.5</v>
      </c>
    </row>
    <row r="543" spans="1:4" ht="13.5">
      <c r="A543" s="198">
        <v>97156</v>
      </c>
      <c r="B543" s="198" t="s">
        <v>38546</v>
      </c>
      <c r="C543" s="198" t="s">
        <v>1</v>
      </c>
      <c r="D543" s="292">
        <v>61.83</v>
      </c>
    </row>
    <row r="544" spans="1:4" ht="13.5">
      <c r="A544" s="198">
        <v>97172</v>
      </c>
      <c r="B544" s="198" t="s">
        <v>38547</v>
      </c>
      <c r="C544" s="198" t="s">
        <v>1</v>
      </c>
      <c r="D544" s="292">
        <v>49.92</v>
      </c>
    </row>
    <row r="545" spans="1:4" ht="13.5">
      <c r="A545" s="198">
        <v>97143</v>
      </c>
      <c r="B545" s="198" t="s">
        <v>38548</v>
      </c>
      <c r="C545" s="198" t="s">
        <v>1</v>
      </c>
      <c r="D545" s="292">
        <v>8.56</v>
      </c>
    </row>
    <row r="546" spans="1:4" ht="13.5">
      <c r="A546" s="198">
        <v>97159</v>
      </c>
      <c r="B546" s="198" t="s">
        <v>38549</v>
      </c>
      <c r="C546" s="198" t="s">
        <v>1</v>
      </c>
      <c r="D546" s="292">
        <v>6.74</v>
      </c>
    </row>
    <row r="547" spans="1:4" ht="13.5">
      <c r="A547" s="198">
        <v>97144</v>
      </c>
      <c r="B547" s="198" t="s">
        <v>38550</v>
      </c>
      <c r="C547" s="198" t="s">
        <v>1</v>
      </c>
      <c r="D547" s="292">
        <v>10.72</v>
      </c>
    </row>
    <row r="548" spans="1:4" ht="13.5">
      <c r="A548" s="198">
        <v>97160</v>
      </c>
      <c r="B548" s="198" t="s">
        <v>38551</v>
      </c>
      <c r="C548" s="198" t="s">
        <v>1</v>
      </c>
      <c r="D548" s="292">
        <v>8.5299999999999994</v>
      </c>
    </row>
    <row r="549" spans="1:4" ht="13.5">
      <c r="A549" s="198">
        <v>97145</v>
      </c>
      <c r="B549" s="198" t="s">
        <v>38552</v>
      </c>
      <c r="C549" s="198" t="s">
        <v>1</v>
      </c>
      <c r="D549" s="292">
        <v>12.9</v>
      </c>
    </row>
    <row r="550" spans="1:4" ht="13.5">
      <c r="A550" s="198">
        <v>97161</v>
      </c>
      <c r="B550" s="198" t="s">
        <v>38553</v>
      </c>
      <c r="C550" s="198" t="s">
        <v>1</v>
      </c>
      <c r="D550" s="292">
        <v>10.34</v>
      </c>
    </row>
    <row r="551" spans="1:4" ht="13.5">
      <c r="A551" s="198">
        <v>97146</v>
      </c>
      <c r="B551" s="198" t="s">
        <v>38554</v>
      </c>
      <c r="C551" s="198" t="s">
        <v>1</v>
      </c>
      <c r="D551" s="292">
        <v>15.08</v>
      </c>
    </row>
    <row r="552" spans="1:4" ht="13.5">
      <c r="A552" s="198">
        <v>97162</v>
      </c>
      <c r="B552" s="198" t="s">
        <v>38555</v>
      </c>
      <c r="C552" s="198" t="s">
        <v>1</v>
      </c>
      <c r="D552" s="292">
        <v>12.15</v>
      </c>
    </row>
    <row r="553" spans="1:4" ht="13.5">
      <c r="A553" s="198">
        <v>97147</v>
      </c>
      <c r="B553" s="198" t="s">
        <v>38556</v>
      </c>
      <c r="C553" s="198" t="s">
        <v>1</v>
      </c>
      <c r="D553" s="292">
        <v>17.260000000000002</v>
      </c>
    </row>
    <row r="554" spans="1:4" ht="13.5">
      <c r="A554" s="198">
        <v>97163</v>
      </c>
      <c r="B554" s="198" t="s">
        <v>38557</v>
      </c>
      <c r="C554" s="198" t="s">
        <v>1</v>
      </c>
      <c r="D554" s="292">
        <v>13.97</v>
      </c>
    </row>
    <row r="555" spans="1:4" ht="13.5">
      <c r="A555" s="198">
        <v>97148</v>
      </c>
      <c r="B555" s="198" t="s">
        <v>38558</v>
      </c>
      <c r="C555" s="198" t="s">
        <v>1</v>
      </c>
      <c r="D555" s="292">
        <v>19.420000000000002</v>
      </c>
    </row>
    <row r="556" spans="1:4" ht="13.5">
      <c r="A556" s="198">
        <v>97164</v>
      </c>
      <c r="B556" s="198" t="s">
        <v>38559</v>
      </c>
      <c r="C556" s="198" t="s">
        <v>1</v>
      </c>
      <c r="D556" s="292">
        <v>15.77</v>
      </c>
    </row>
    <row r="557" spans="1:4" ht="13.5">
      <c r="A557" s="198">
        <v>97149</v>
      </c>
      <c r="B557" s="198" t="s">
        <v>38560</v>
      </c>
      <c r="C557" s="198" t="s">
        <v>1</v>
      </c>
      <c r="D557" s="292">
        <v>21.64</v>
      </c>
    </row>
    <row r="558" spans="1:4" ht="13.5">
      <c r="A558" s="198">
        <v>97165</v>
      </c>
      <c r="B558" s="198" t="s">
        <v>38561</v>
      </c>
      <c r="C558" s="198" t="s">
        <v>1</v>
      </c>
      <c r="D558" s="292">
        <v>17.61</v>
      </c>
    </row>
    <row r="559" spans="1:4" ht="13.5">
      <c r="A559" s="198">
        <v>97150</v>
      </c>
      <c r="B559" s="198" t="s">
        <v>38562</v>
      </c>
      <c r="C559" s="198" t="s">
        <v>1</v>
      </c>
      <c r="D559" s="292">
        <v>27.42</v>
      </c>
    </row>
    <row r="560" spans="1:4" ht="13.5">
      <c r="A560" s="198">
        <v>97166</v>
      </c>
      <c r="B560" s="198" t="s">
        <v>38563</v>
      </c>
      <c r="C560" s="198" t="s">
        <v>1</v>
      </c>
      <c r="D560" s="292">
        <v>21.84</v>
      </c>
    </row>
    <row r="561" spans="1:4" ht="13.5">
      <c r="A561" s="198">
        <v>97151</v>
      </c>
      <c r="B561" s="198" t="s">
        <v>38564</v>
      </c>
      <c r="C561" s="198" t="s">
        <v>1</v>
      </c>
      <c r="D561" s="292">
        <v>32.369999999999997</v>
      </c>
    </row>
    <row r="562" spans="1:4" ht="13.5">
      <c r="A562" s="198">
        <v>97167</v>
      </c>
      <c r="B562" s="198" t="s">
        <v>38565</v>
      </c>
      <c r="C562" s="198" t="s">
        <v>1</v>
      </c>
      <c r="D562" s="292">
        <v>25.89</v>
      </c>
    </row>
    <row r="563" spans="1:4" ht="13.5">
      <c r="A563" s="198">
        <v>97152</v>
      </c>
      <c r="B563" s="198" t="s">
        <v>38566</v>
      </c>
      <c r="C563" s="198" t="s">
        <v>1</v>
      </c>
      <c r="D563" s="292">
        <v>37</v>
      </c>
    </row>
    <row r="564" spans="1:4" ht="13.5">
      <c r="A564" s="198">
        <v>97168</v>
      </c>
      <c r="B564" s="198" t="s">
        <v>38567</v>
      </c>
      <c r="C564" s="198" t="s">
        <v>1</v>
      </c>
      <c r="D564" s="292">
        <v>29.62</v>
      </c>
    </row>
    <row r="565" spans="1:4" ht="13.5">
      <c r="A565" s="198">
        <v>97141</v>
      </c>
      <c r="B565" s="198" t="s">
        <v>38568</v>
      </c>
      <c r="C565" s="198" t="s">
        <v>1</v>
      </c>
      <c r="D565" s="292">
        <v>5.55</v>
      </c>
    </row>
    <row r="566" spans="1:4" ht="13.5">
      <c r="A566" s="198">
        <v>97157</v>
      </c>
      <c r="B566" s="198" t="s">
        <v>38569</v>
      </c>
      <c r="C566" s="198" t="s">
        <v>1</v>
      </c>
      <c r="D566" s="292">
        <v>4.22</v>
      </c>
    </row>
    <row r="567" spans="1:4" ht="13.5">
      <c r="A567" s="198">
        <v>97153</v>
      </c>
      <c r="B567" s="198" t="s">
        <v>38570</v>
      </c>
      <c r="C567" s="198" t="s">
        <v>1</v>
      </c>
      <c r="D567" s="292">
        <v>41.85</v>
      </c>
    </row>
    <row r="568" spans="1:4" ht="13.5">
      <c r="A568" s="198">
        <v>97169</v>
      </c>
      <c r="B568" s="198" t="s">
        <v>38571</v>
      </c>
      <c r="C568" s="198" t="s">
        <v>1</v>
      </c>
      <c r="D568" s="292">
        <v>33.549999999999997</v>
      </c>
    </row>
    <row r="569" spans="1:4" ht="13.5">
      <c r="A569" s="198">
        <v>97154</v>
      </c>
      <c r="B569" s="198" t="s">
        <v>38572</v>
      </c>
      <c r="C569" s="198" t="s">
        <v>1</v>
      </c>
      <c r="D569" s="292">
        <v>46.71</v>
      </c>
    </row>
    <row r="570" spans="1:4" ht="13.5">
      <c r="A570" s="198">
        <v>97170</v>
      </c>
      <c r="B570" s="198" t="s">
        <v>38573</v>
      </c>
      <c r="C570" s="198" t="s">
        <v>1</v>
      </c>
      <c r="D570" s="292">
        <v>37.51</v>
      </c>
    </row>
    <row r="571" spans="1:4" ht="13.5">
      <c r="A571" s="198">
        <v>105311</v>
      </c>
      <c r="B571" s="198" t="s">
        <v>38574</v>
      </c>
      <c r="C571" s="198" t="s">
        <v>1</v>
      </c>
      <c r="D571" s="292">
        <v>4.6399999999999997</v>
      </c>
    </row>
    <row r="572" spans="1:4" ht="13.5">
      <c r="A572" s="198">
        <v>105339</v>
      </c>
      <c r="B572" s="198" t="s">
        <v>38575</v>
      </c>
      <c r="C572" s="198" t="s">
        <v>1</v>
      </c>
      <c r="D572" s="292">
        <v>3.81</v>
      </c>
    </row>
    <row r="573" spans="1:4" ht="13.5">
      <c r="A573" s="198">
        <v>97127</v>
      </c>
      <c r="B573" s="198" t="s">
        <v>38576</v>
      </c>
      <c r="C573" s="198" t="s">
        <v>1</v>
      </c>
      <c r="D573" s="292">
        <v>6.04</v>
      </c>
    </row>
    <row r="574" spans="1:4" ht="13.5">
      <c r="A574" s="198">
        <v>97134</v>
      </c>
      <c r="B574" s="198" t="s">
        <v>38577</v>
      </c>
      <c r="C574" s="198" t="s">
        <v>1</v>
      </c>
      <c r="D574" s="292">
        <v>4.99</v>
      </c>
    </row>
    <row r="575" spans="1:4" ht="13.5">
      <c r="A575" s="198">
        <v>97128</v>
      </c>
      <c r="B575" s="198" t="s">
        <v>38578</v>
      </c>
      <c r="C575" s="198" t="s">
        <v>1</v>
      </c>
      <c r="D575" s="292">
        <v>11.53</v>
      </c>
    </row>
    <row r="576" spans="1:4" ht="13.5">
      <c r="A576" s="198">
        <v>97135</v>
      </c>
      <c r="B576" s="198" t="s">
        <v>38579</v>
      </c>
      <c r="C576" s="198" t="s">
        <v>1</v>
      </c>
      <c r="D576" s="292">
        <v>8.84</v>
      </c>
    </row>
    <row r="577" spans="1:4" ht="13.5">
      <c r="A577" s="198">
        <v>97129</v>
      </c>
      <c r="B577" s="198" t="s">
        <v>38580</v>
      </c>
      <c r="C577" s="198" t="s">
        <v>1</v>
      </c>
      <c r="D577" s="292">
        <v>13.67</v>
      </c>
    </row>
    <row r="578" spans="1:4" ht="13.5">
      <c r="A578" s="198">
        <v>97136</v>
      </c>
      <c r="B578" s="198" t="s">
        <v>38581</v>
      </c>
      <c r="C578" s="198" t="s">
        <v>1</v>
      </c>
      <c r="D578" s="292">
        <v>10.48</v>
      </c>
    </row>
    <row r="579" spans="1:4" ht="13.5">
      <c r="A579" s="198">
        <v>97130</v>
      </c>
      <c r="B579" s="198" t="s">
        <v>38582</v>
      </c>
      <c r="C579" s="198" t="s">
        <v>1</v>
      </c>
      <c r="D579" s="292">
        <v>15.81</v>
      </c>
    </row>
    <row r="580" spans="1:4" ht="13.5">
      <c r="A580" s="198">
        <v>97137</v>
      </c>
      <c r="B580" s="198" t="s">
        <v>38583</v>
      </c>
      <c r="C580" s="198" t="s">
        <v>1</v>
      </c>
      <c r="D580" s="292">
        <v>12.12</v>
      </c>
    </row>
    <row r="581" spans="1:4" ht="13.5">
      <c r="A581" s="198">
        <v>97131</v>
      </c>
      <c r="B581" s="198" t="s">
        <v>38584</v>
      </c>
      <c r="C581" s="198" t="s">
        <v>1</v>
      </c>
      <c r="D581" s="292">
        <v>17.96</v>
      </c>
    </row>
    <row r="582" spans="1:4" ht="13.5">
      <c r="A582" s="198">
        <v>97138</v>
      </c>
      <c r="B582" s="198" t="s">
        <v>38585</v>
      </c>
      <c r="C582" s="198" t="s">
        <v>1</v>
      </c>
      <c r="D582" s="292">
        <v>13.77</v>
      </c>
    </row>
    <row r="583" spans="1:4" ht="13.5">
      <c r="A583" s="198">
        <v>97132</v>
      </c>
      <c r="B583" s="198" t="s">
        <v>38586</v>
      </c>
      <c r="C583" s="198" t="s">
        <v>1</v>
      </c>
      <c r="D583" s="292">
        <v>20.09</v>
      </c>
    </row>
    <row r="584" spans="1:4" ht="13.5">
      <c r="A584" s="198">
        <v>97139</v>
      </c>
      <c r="B584" s="198" t="s">
        <v>38587</v>
      </c>
      <c r="C584" s="198" t="s">
        <v>1</v>
      </c>
      <c r="D584" s="292">
        <v>15.42</v>
      </c>
    </row>
    <row r="585" spans="1:4" ht="13.5">
      <c r="A585" s="198">
        <v>97133</v>
      </c>
      <c r="B585" s="198" t="s">
        <v>38588</v>
      </c>
      <c r="C585" s="198" t="s">
        <v>1</v>
      </c>
      <c r="D585" s="292">
        <v>24.36</v>
      </c>
    </row>
    <row r="586" spans="1:4" ht="13.5">
      <c r="A586" s="198">
        <v>97140</v>
      </c>
      <c r="B586" s="198" t="s">
        <v>38589</v>
      </c>
      <c r="C586" s="198" t="s">
        <v>1</v>
      </c>
      <c r="D586" s="292">
        <v>18.71</v>
      </c>
    </row>
    <row r="587" spans="1:4" ht="13.5">
      <c r="A587" s="198">
        <v>97123</v>
      </c>
      <c r="B587" s="198" t="s">
        <v>38590</v>
      </c>
      <c r="C587" s="198" t="s">
        <v>1</v>
      </c>
      <c r="D587" s="292">
        <v>4.99</v>
      </c>
    </row>
    <row r="588" spans="1:4" ht="13.5">
      <c r="A588" s="198">
        <v>97126</v>
      </c>
      <c r="B588" s="198" t="s">
        <v>38591</v>
      </c>
      <c r="C588" s="198" t="s">
        <v>1</v>
      </c>
      <c r="D588" s="292">
        <v>4.0999999999999996</v>
      </c>
    </row>
    <row r="589" spans="1:4" ht="13.5">
      <c r="A589" s="198">
        <v>105308</v>
      </c>
      <c r="B589" s="198" t="s">
        <v>38592</v>
      </c>
      <c r="C589" s="198" t="s">
        <v>1</v>
      </c>
      <c r="D589" s="292">
        <v>5.74</v>
      </c>
    </row>
    <row r="590" spans="1:4" ht="13.5">
      <c r="A590" s="198">
        <v>105312</v>
      </c>
      <c r="B590" s="198" t="s">
        <v>38593</v>
      </c>
      <c r="C590" s="198" t="s">
        <v>1</v>
      </c>
      <c r="D590" s="292">
        <v>4.74</v>
      </c>
    </row>
    <row r="591" spans="1:4" ht="13.5">
      <c r="A591" s="198">
        <v>105309</v>
      </c>
      <c r="B591" s="198" t="s">
        <v>38594</v>
      </c>
      <c r="C591" s="198" t="s">
        <v>1</v>
      </c>
      <c r="D591" s="292">
        <v>6.18</v>
      </c>
    </row>
    <row r="592" spans="1:4" ht="13.5">
      <c r="A592" s="198">
        <v>105313</v>
      </c>
      <c r="B592" s="198" t="s">
        <v>38595</v>
      </c>
      <c r="C592" s="198" t="s">
        <v>1</v>
      </c>
      <c r="D592" s="292">
        <v>5.1100000000000003</v>
      </c>
    </row>
    <row r="593" spans="1:4" ht="13.5">
      <c r="A593" s="198">
        <v>105310</v>
      </c>
      <c r="B593" s="198" t="s">
        <v>38596</v>
      </c>
      <c r="C593" s="198" t="s">
        <v>1</v>
      </c>
      <c r="D593" s="292">
        <v>7.28</v>
      </c>
    </row>
    <row r="594" spans="1:4" ht="13.5">
      <c r="A594" s="198">
        <v>105314</v>
      </c>
      <c r="B594" s="198" t="s">
        <v>38597</v>
      </c>
      <c r="C594" s="198" t="s">
        <v>1</v>
      </c>
      <c r="D594" s="292">
        <v>6.02</v>
      </c>
    </row>
    <row r="595" spans="1:4" ht="13.5">
      <c r="A595" s="198">
        <v>97121</v>
      </c>
      <c r="B595" s="198" t="s">
        <v>38598</v>
      </c>
      <c r="C595" s="198" t="s">
        <v>1</v>
      </c>
      <c r="D595" s="292">
        <v>3.58</v>
      </c>
    </row>
    <row r="596" spans="1:4" ht="13.5">
      <c r="A596" s="198">
        <v>97124</v>
      </c>
      <c r="B596" s="198" t="s">
        <v>38599</v>
      </c>
      <c r="C596" s="198" t="s">
        <v>1</v>
      </c>
      <c r="D596" s="292">
        <v>2.92</v>
      </c>
    </row>
    <row r="597" spans="1:4" ht="13.5">
      <c r="A597" s="198">
        <v>97122</v>
      </c>
      <c r="B597" s="198" t="s">
        <v>38600</v>
      </c>
      <c r="C597" s="198" t="s">
        <v>1</v>
      </c>
      <c r="D597" s="292">
        <v>4.29</v>
      </c>
    </row>
    <row r="598" spans="1:4" ht="13.5">
      <c r="A598" s="198">
        <v>97125</v>
      </c>
      <c r="B598" s="198" t="s">
        <v>38601</v>
      </c>
      <c r="C598" s="198" t="s">
        <v>1</v>
      </c>
      <c r="D598" s="292">
        <v>3.52</v>
      </c>
    </row>
    <row r="599" spans="1:4" ht="13.5">
      <c r="A599" s="198">
        <v>105296</v>
      </c>
      <c r="B599" s="198" t="s">
        <v>38602</v>
      </c>
      <c r="C599" s="198" t="s">
        <v>2</v>
      </c>
      <c r="D599" s="292">
        <v>177.01</v>
      </c>
    </row>
    <row r="600" spans="1:4" ht="13.5">
      <c r="A600" s="198">
        <v>105374</v>
      </c>
      <c r="B600" s="198" t="s">
        <v>38603</v>
      </c>
      <c r="C600" s="198" t="s">
        <v>2</v>
      </c>
      <c r="D600" s="292">
        <v>171.62</v>
      </c>
    </row>
    <row r="601" spans="1:4" ht="13.5">
      <c r="A601" s="198">
        <v>105292</v>
      </c>
      <c r="B601" s="198" t="s">
        <v>38604</v>
      </c>
      <c r="C601" s="198" t="s">
        <v>2</v>
      </c>
      <c r="D601" s="292">
        <v>53.73</v>
      </c>
    </row>
    <row r="602" spans="1:4" ht="13.5">
      <c r="A602" s="198">
        <v>105293</v>
      </c>
      <c r="B602" s="198" t="s">
        <v>38605</v>
      </c>
      <c r="C602" s="198" t="s">
        <v>2</v>
      </c>
      <c r="D602" s="292">
        <v>49.79</v>
      </c>
    </row>
    <row r="603" spans="1:4" ht="13.5">
      <c r="A603" s="198">
        <v>105294</v>
      </c>
      <c r="B603" s="198" t="s">
        <v>38606</v>
      </c>
      <c r="C603" s="198" t="s">
        <v>2</v>
      </c>
      <c r="D603" s="292">
        <v>105.14</v>
      </c>
    </row>
    <row r="604" spans="1:4" ht="13.5">
      <c r="A604" s="198">
        <v>105295</v>
      </c>
      <c r="B604" s="198" t="s">
        <v>38607</v>
      </c>
      <c r="C604" s="198" t="s">
        <v>2</v>
      </c>
      <c r="D604" s="292">
        <v>100.48</v>
      </c>
    </row>
    <row r="605" spans="1:4" ht="13.5">
      <c r="A605" s="198">
        <v>105290</v>
      </c>
      <c r="B605" s="198" t="s">
        <v>38608</v>
      </c>
      <c r="C605" s="198" t="s">
        <v>2</v>
      </c>
      <c r="D605" s="292">
        <v>69.64</v>
      </c>
    </row>
    <row r="606" spans="1:4" ht="13.5">
      <c r="A606" s="198">
        <v>105291</v>
      </c>
      <c r="B606" s="198" t="s">
        <v>38609</v>
      </c>
      <c r="C606" s="198" t="s">
        <v>2</v>
      </c>
      <c r="D606" s="292">
        <v>66.05</v>
      </c>
    </row>
    <row r="607" spans="1:4" ht="13.5">
      <c r="A607" s="198">
        <v>105286</v>
      </c>
      <c r="B607" s="198" t="s">
        <v>38610</v>
      </c>
      <c r="C607" s="198" t="s">
        <v>2</v>
      </c>
      <c r="D607" s="292">
        <v>32.58</v>
      </c>
    </row>
    <row r="608" spans="1:4" ht="13.5">
      <c r="A608" s="198">
        <v>105287</v>
      </c>
      <c r="B608" s="198" t="s">
        <v>38611</v>
      </c>
      <c r="C608" s="198" t="s">
        <v>2</v>
      </c>
      <c r="D608" s="292">
        <v>29.94</v>
      </c>
    </row>
    <row r="609" spans="1:4" ht="13.5">
      <c r="A609" s="198">
        <v>105288</v>
      </c>
      <c r="B609" s="198" t="s">
        <v>38612</v>
      </c>
      <c r="C609" s="198" t="s">
        <v>2</v>
      </c>
      <c r="D609" s="292">
        <v>52.28</v>
      </c>
    </row>
    <row r="610" spans="1:4" ht="13.5">
      <c r="A610" s="198">
        <v>105289</v>
      </c>
      <c r="B610" s="198" t="s">
        <v>38613</v>
      </c>
      <c r="C610" s="198" t="s">
        <v>2</v>
      </c>
      <c r="D610" s="292">
        <v>49.17</v>
      </c>
    </row>
    <row r="611" spans="1:4" ht="13.5">
      <c r="A611" s="198">
        <v>105375</v>
      </c>
      <c r="B611" s="198" t="s">
        <v>38614</v>
      </c>
      <c r="C611" s="198" t="s">
        <v>2</v>
      </c>
      <c r="D611" s="292">
        <v>140.88999999999999</v>
      </c>
    </row>
    <row r="612" spans="1:4" ht="13.5">
      <c r="A612" s="198">
        <v>105376</v>
      </c>
      <c r="B612" s="198" t="s">
        <v>38615</v>
      </c>
      <c r="C612" s="198" t="s">
        <v>2</v>
      </c>
      <c r="D612" s="292">
        <v>133.72</v>
      </c>
    </row>
    <row r="613" spans="1:4" ht="13.5">
      <c r="A613" s="198">
        <v>105331</v>
      </c>
      <c r="B613" s="198" t="s">
        <v>38616</v>
      </c>
      <c r="C613" s="198" t="s">
        <v>1</v>
      </c>
      <c r="D613" s="292">
        <v>56.57</v>
      </c>
    </row>
    <row r="614" spans="1:4" ht="13.5">
      <c r="A614" s="198">
        <v>105332</v>
      </c>
      <c r="B614" s="198" t="s">
        <v>38617</v>
      </c>
      <c r="C614" s="198" t="s">
        <v>1</v>
      </c>
      <c r="D614" s="292">
        <v>55.74</v>
      </c>
    </row>
    <row r="615" spans="1:4" ht="13.5">
      <c r="A615" s="198">
        <v>105333</v>
      </c>
      <c r="B615" s="198" t="s">
        <v>38618</v>
      </c>
      <c r="C615" s="198" t="s">
        <v>1</v>
      </c>
      <c r="D615" s="292">
        <v>248.38</v>
      </c>
    </row>
    <row r="616" spans="1:4" ht="13.5">
      <c r="A616" s="198">
        <v>105334</v>
      </c>
      <c r="B616" s="198" t="s">
        <v>38619</v>
      </c>
      <c r="C616" s="198" t="s">
        <v>1</v>
      </c>
      <c r="D616" s="292">
        <v>245.69</v>
      </c>
    </row>
    <row r="617" spans="1:4" ht="13.5">
      <c r="A617" s="198">
        <v>105335</v>
      </c>
      <c r="B617" s="198" t="s">
        <v>38620</v>
      </c>
      <c r="C617" s="198" t="s">
        <v>1</v>
      </c>
      <c r="D617" s="292">
        <v>374.25</v>
      </c>
    </row>
    <row r="618" spans="1:4" ht="13.5">
      <c r="A618" s="198">
        <v>105336</v>
      </c>
      <c r="B618" s="198" t="s">
        <v>38621</v>
      </c>
      <c r="C618" s="198" t="s">
        <v>1</v>
      </c>
      <c r="D618" s="292">
        <v>371.06</v>
      </c>
    </row>
    <row r="619" spans="1:4" ht="13.5">
      <c r="A619" s="198">
        <v>105337</v>
      </c>
      <c r="B619" s="198" t="s">
        <v>38622</v>
      </c>
      <c r="C619" s="198" t="s">
        <v>1</v>
      </c>
      <c r="D619" s="292">
        <v>527.83000000000004</v>
      </c>
    </row>
    <row r="620" spans="1:4" ht="13.5">
      <c r="A620" s="198">
        <v>105338</v>
      </c>
      <c r="B620" s="198" t="s">
        <v>38623</v>
      </c>
      <c r="C620" s="198" t="s">
        <v>1</v>
      </c>
      <c r="D620" s="292">
        <v>524.14</v>
      </c>
    </row>
    <row r="621" spans="1:4" ht="13.5">
      <c r="A621" s="198">
        <v>105329</v>
      </c>
      <c r="B621" s="198" t="s">
        <v>38624</v>
      </c>
      <c r="C621" s="198" t="s">
        <v>2</v>
      </c>
      <c r="D621" s="292">
        <v>79.650000000000006</v>
      </c>
    </row>
    <row r="622" spans="1:4" ht="13.5">
      <c r="A622" s="198">
        <v>105330</v>
      </c>
      <c r="B622" s="198" t="s">
        <v>38625</v>
      </c>
      <c r="C622" s="198" t="s">
        <v>2</v>
      </c>
      <c r="D622" s="292">
        <v>78.760000000000005</v>
      </c>
    </row>
    <row r="623" spans="1:4" ht="13.5">
      <c r="A623" s="198">
        <v>105260</v>
      </c>
      <c r="B623" s="198" t="s">
        <v>38626</v>
      </c>
      <c r="C623" s="198" t="s">
        <v>2</v>
      </c>
      <c r="D623" s="292">
        <v>26.33</v>
      </c>
    </row>
    <row r="624" spans="1:4" ht="13.5">
      <c r="A624" s="198">
        <v>105285</v>
      </c>
      <c r="B624" s="198" t="s">
        <v>38627</v>
      </c>
      <c r="C624" s="198" t="s">
        <v>2</v>
      </c>
      <c r="D624" s="292">
        <v>25.67</v>
      </c>
    </row>
    <row r="625" spans="1:4" ht="13.5">
      <c r="A625" s="198">
        <v>105327</v>
      </c>
      <c r="B625" s="198" t="s">
        <v>38628</v>
      </c>
      <c r="C625" s="198" t="s">
        <v>2</v>
      </c>
      <c r="D625" s="292">
        <v>48.98</v>
      </c>
    </row>
    <row r="626" spans="1:4" ht="13.5">
      <c r="A626" s="198">
        <v>105328</v>
      </c>
      <c r="B626" s="198" t="s">
        <v>38629</v>
      </c>
      <c r="C626" s="198" t="s">
        <v>2</v>
      </c>
      <c r="D626" s="292">
        <v>48.21</v>
      </c>
    </row>
    <row r="627" spans="1:4" ht="13.5">
      <c r="A627" s="198">
        <v>105377</v>
      </c>
      <c r="B627" s="198" t="s">
        <v>38630</v>
      </c>
      <c r="C627" s="198" t="s">
        <v>2</v>
      </c>
      <c r="D627" s="292">
        <v>47.11</v>
      </c>
    </row>
    <row r="628" spans="1:4" ht="13.5">
      <c r="A628" s="198">
        <v>105368</v>
      </c>
      <c r="B628" s="198" t="s">
        <v>38631</v>
      </c>
      <c r="C628" s="198" t="s">
        <v>2</v>
      </c>
      <c r="D628" s="292">
        <v>43.06</v>
      </c>
    </row>
    <row r="629" spans="1:4" ht="13.5">
      <c r="A629" s="198">
        <v>105369</v>
      </c>
      <c r="B629" s="198" t="s">
        <v>38632</v>
      </c>
      <c r="C629" s="198" t="s">
        <v>2</v>
      </c>
      <c r="D629" s="292">
        <v>73.540000000000006</v>
      </c>
    </row>
    <row r="630" spans="1:4" ht="13.5">
      <c r="A630" s="198">
        <v>105370</v>
      </c>
      <c r="B630" s="198" t="s">
        <v>38633</v>
      </c>
      <c r="C630" s="198" t="s">
        <v>2</v>
      </c>
      <c r="D630" s="292">
        <v>68.13</v>
      </c>
    </row>
    <row r="631" spans="1:4" ht="13.5">
      <c r="A631" s="198">
        <v>92864</v>
      </c>
      <c r="B631" s="198" t="s">
        <v>38634</v>
      </c>
      <c r="C631" s="198" t="s">
        <v>1</v>
      </c>
      <c r="D631" s="292">
        <v>98.67</v>
      </c>
    </row>
    <row r="632" spans="1:4" ht="13.5">
      <c r="A632" s="198">
        <v>92848</v>
      </c>
      <c r="B632" s="198" t="s">
        <v>38635</v>
      </c>
      <c r="C632" s="198" t="s">
        <v>1</v>
      </c>
      <c r="D632" s="292">
        <v>87.54</v>
      </c>
    </row>
    <row r="633" spans="1:4" ht="13.5">
      <c r="A633" s="198">
        <v>104937</v>
      </c>
      <c r="B633" s="198" t="s">
        <v>38636</v>
      </c>
      <c r="C633" s="198" t="s">
        <v>1</v>
      </c>
      <c r="D633" s="292">
        <v>0</v>
      </c>
    </row>
    <row r="634" spans="1:4" ht="13.5">
      <c r="A634" s="198">
        <v>104933</v>
      </c>
      <c r="B634" s="198" t="s">
        <v>38637</v>
      </c>
      <c r="C634" s="198" t="s">
        <v>1</v>
      </c>
      <c r="D634" s="292">
        <v>0</v>
      </c>
    </row>
    <row r="635" spans="1:4" ht="13.5">
      <c r="A635" s="198">
        <v>104939</v>
      </c>
      <c r="B635" s="198" t="s">
        <v>38638</v>
      </c>
      <c r="C635" s="198" t="s">
        <v>1</v>
      </c>
      <c r="D635" s="292">
        <v>0</v>
      </c>
    </row>
    <row r="636" spans="1:4" ht="13.5">
      <c r="A636" s="198">
        <v>104935</v>
      </c>
      <c r="B636" s="198" t="s">
        <v>38639</v>
      </c>
      <c r="C636" s="198" t="s">
        <v>1</v>
      </c>
      <c r="D636" s="292">
        <v>0</v>
      </c>
    </row>
    <row r="637" spans="1:4" ht="13.5">
      <c r="A637" s="198">
        <v>92850</v>
      </c>
      <c r="B637" s="198" t="s">
        <v>38640</v>
      </c>
      <c r="C637" s="198" t="s">
        <v>1</v>
      </c>
      <c r="D637" s="292">
        <v>24.4</v>
      </c>
    </row>
    <row r="638" spans="1:4" ht="13.5">
      <c r="A638" s="198">
        <v>92834</v>
      </c>
      <c r="B638" s="198" t="s">
        <v>38641</v>
      </c>
      <c r="C638" s="198" t="s">
        <v>1</v>
      </c>
      <c r="D638" s="292">
        <v>21.61</v>
      </c>
    </row>
    <row r="639" spans="1:4" ht="13.5">
      <c r="A639" s="198">
        <v>92852</v>
      </c>
      <c r="B639" s="198" t="s">
        <v>38642</v>
      </c>
      <c r="C639" s="198" t="s">
        <v>1</v>
      </c>
      <c r="D639" s="292">
        <v>32.68</v>
      </c>
    </row>
    <row r="640" spans="1:4" ht="13.5">
      <c r="A640" s="198">
        <v>92836</v>
      </c>
      <c r="B640" s="198" t="s">
        <v>38643</v>
      </c>
      <c r="C640" s="198" t="s">
        <v>1</v>
      </c>
      <c r="D640" s="292">
        <v>28.71</v>
      </c>
    </row>
    <row r="641" spans="1:4" ht="13.5">
      <c r="A641" s="198">
        <v>92854</v>
      </c>
      <c r="B641" s="198" t="s">
        <v>38644</v>
      </c>
      <c r="C641" s="198" t="s">
        <v>1</v>
      </c>
      <c r="D641" s="292">
        <v>41.32</v>
      </c>
    </row>
    <row r="642" spans="1:4" ht="13.5">
      <c r="A642" s="198">
        <v>92838</v>
      </c>
      <c r="B642" s="198" t="s">
        <v>38645</v>
      </c>
      <c r="C642" s="198" t="s">
        <v>1</v>
      </c>
      <c r="D642" s="292">
        <v>36.15</v>
      </c>
    </row>
    <row r="643" spans="1:4" ht="13.5">
      <c r="A643" s="198">
        <v>92856</v>
      </c>
      <c r="B643" s="198" t="s">
        <v>38646</v>
      </c>
      <c r="C643" s="198" t="s">
        <v>1</v>
      </c>
      <c r="D643" s="292">
        <v>50.26</v>
      </c>
    </row>
    <row r="644" spans="1:4" ht="13.5">
      <c r="A644" s="198">
        <v>92840</v>
      </c>
      <c r="B644" s="198" t="s">
        <v>38647</v>
      </c>
      <c r="C644" s="198" t="s">
        <v>1</v>
      </c>
      <c r="D644" s="292">
        <v>43.89</v>
      </c>
    </row>
    <row r="645" spans="1:4" ht="13.5">
      <c r="A645" s="198">
        <v>92858</v>
      </c>
      <c r="B645" s="198" t="s">
        <v>38648</v>
      </c>
      <c r="C645" s="198" t="s">
        <v>1</v>
      </c>
      <c r="D645" s="292">
        <v>62.38</v>
      </c>
    </row>
    <row r="646" spans="1:4" ht="13.5">
      <c r="A646" s="198">
        <v>92842</v>
      </c>
      <c r="B646" s="198" t="s">
        <v>38649</v>
      </c>
      <c r="C646" s="198" t="s">
        <v>1</v>
      </c>
      <c r="D646" s="292">
        <v>54.82</v>
      </c>
    </row>
    <row r="647" spans="1:4" ht="13.5">
      <c r="A647" s="198">
        <v>92860</v>
      </c>
      <c r="B647" s="198" t="s">
        <v>38650</v>
      </c>
      <c r="C647" s="198" t="s">
        <v>1</v>
      </c>
      <c r="D647" s="292">
        <v>73.790000000000006</v>
      </c>
    </row>
    <row r="648" spans="1:4" ht="13.5">
      <c r="A648" s="198">
        <v>92844</v>
      </c>
      <c r="B648" s="198" t="s">
        <v>38651</v>
      </c>
      <c r="C648" s="198" t="s">
        <v>1</v>
      </c>
      <c r="D648" s="292">
        <v>65.03</v>
      </c>
    </row>
    <row r="649" spans="1:4" ht="13.5">
      <c r="A649" s="198">
        <v>92862</v>
      </c>
      <c r="B649" s="198" t="s">
        <v>38652</v>
      </c>
      <c r="C649" s="198" t="s">
        <v>1</v>
      </c>
      <c r="D649" s="292">
        <v>84.46</v>
      </c>
    </row>
    <row r="650" spans="1:4" ht="13.5">
      <c r="A650" s="198">
        <v>92846</v>
      </c>
      <c r="B650" s="198" t="s">
        <v>38653</v>
      </c>
      <c r="C650" s="198" t="s">
        <v>1</v>
      </c>
      <c r="D650" s="292">
        <v>74.52</v>
      </c>
    </row>
    <row r="651" spans="1:4" ht="13.5">
      <c r="A651" s="198">
        <v>92828</v>
      </c>
      <c r="B651" s="198" t="s">
        <v>38654</v>
      </c>
      <c r="C651" s="198" t="s">
        <v>1</v>
      </c>
      <c r="D651" s="292">
        <v>119.6</v>
      </c>
    </row>
    <row r="652" spans="1:4" ht="13.5">
      <c r="A652" s="198">
        <v>92815</v>
      </c>
      <c r="B652" s="198" t="s">
        <v>38655</v>
      </c>
      <c r="C652" s="198" t="s">
        <v>1</v>
      </c>
      <c r="D652" s="292">
        <v>108.46</v>
      </c>
    </row>
    <row r="653" spans="1:4" ht="13.5">
      <c r="A653" s="198">
        <v>92830</v>
      </c>
      <c r="B653" s="198" t="s">
        <v>38656</v>
      </c>
      <c r="C653" s="198" t="s">
        <v>1</v>
      </c>
      <c r="D653" s="292">
        <v>147.13999999999999</v>
      </c>
    </row>
    <row r="654" spans="1:4" ht="13.5">
      <c r="A654" s="198">
        <v>92817</v>
      </c>
      <c r="B654" s="198" t="s">
        <v>38657</v>
      </c>
      <c r="C654" s="198" t="s">
        <v>1</v>
      </c>
      <c r="D654" s="292">
        <v>133.62</v>
      </c>
    </row>
    <row r="655" spans="1:4" ht="13.5">
      <c r="A655" s="198">
        <v>92832</v>
      </c>
      <c r="B655" s="198" t="s">
        <v>38658</v>
      </c>
      <c r="C655" s="198" t="s">
        <v>1</v>
      </c>
      <c r="D655" s="292">
        <v>190.17</v>
      </c>
    </row>
    <row r="656" spans="1:4" ht="13.5">
      <c r="A656" s="198">
        <v>92819</v>
      </c>
      <c r="B656" s="198" t="s">
        <v>38659</v>
      </c>
      <c r="C656" s="198" t="s">
        <v>1</v>
      </c>
      <c r="D656" s="292">
        <v>173.08</v>
      </c>
    </row>
    <row r="657" spans="1:4" ht="13.5">
      <c r="A657" s="198">
        <v>92820</v>
      </c>
      <c r="B657" s="198" t="s">
        <v>38660</v>
      </c>
      <c r="C657" s="198" t="s">
        <v>1</v>
      </c>
      <c r="D657" s="292">
        <v>30.6</v>
      </c>
    </row>
    <row r="658" spans="1:4" ht="13.5">
      <c r="A658" s="198">
        <v>92808</v>
      </c>
      <c r="B658" s="198" t="s">
        <v>38661</v>
      </c>
      <c r="C658" s="198" t="s">
        <v>1</v>
      </c>
      <c r="D658" s="292">
        <v>27.79</v>
      </c>
    </row>
    <row r="659" spans="1:4" ht="13.5">
      <c r="A659" s="198">
        <v>92821</v>
      </c>
      <c r="B659" s="198" t="s">
        <v>38662</v>
      </c>
      <c r="C659" s="198" t="s">
        <v>1</v>
      </c>
      <c r="D659" s="292">
        <v>42.56</v>
      </c>
    </row>
    <row r="660" spans="1:4" ht="13.5">
      <c r="A660" s="198">
        <v>92809</v>
      </c>
      <c r="B660" s="198" t="s">
        <v>38663</v>
      </c>
      <c r="C660" s="198" t="s">
        <v>1</v>
      </c>
      <c r="D660" s="292">
        <v>38.57</v>
      </c>
    </row>
    <row r="661" spans="1:4" ht="13.5">
      <c r="A661" s="198">
        <v>92822</v>
      </c>
      <c r="B661" s="198" t="s">
        <v>38664</v>
      </c>
      <c r="C661" s="198" t="s">
        <v>1</v>
      </c>
      <c r="D661" s="292">
        <v>54.84</v>
      </c>
    </row>
    <row r="662" spans="1:4" ht="13.5">
      <c r="A662" s="198">
        <v>92810</v>
      </c>
      <c r="B662" s="198" t="s">
        <v>38665</v>
      </c>
      <c r="C662" s="198" t="s">
        <v>1</v>
      </c>
      <c r="D662" s="292">
        <v>49.66</v>
      </c>
    </row>
    <row r="663" spans="1:4" ht="13.5">
      <c r="A663" s="198">
        <v>92824</v>
      </c>
      <c r="B663" s="198" t="s">
        <v>38666</v>
      </c>
      <c r="C663" s="198" t="s">
        <v>1</v>
      </c>
      <c r="D663" s="292">
        <v>67.290000000000006</v>
      </c>
    </row>
    <row r="664" spans="1:4" ht="13.5">
      <c r="A664" s="198">
        <v>92811</v>
      </c>
      <c r="B664" s="198" t="s">
        <v>38667</v>
      </c>
      <c r="C664" s="198" t="s">
        <v>1</v>
      </c>
      <c r="D664" s="292">
        <v>60.95</v>
      </c>
    </row>
    <row r="665" spans="1:4" ht="13.5">
      <c r="A665" s="198">
        <v>92825</v>
      </c>
      <c r="B665" s="198" t="s">
        <v>38668</v>
      </c>
      <c r="C665" s="198" t="s">
        <v>1</v>
      </c>
      <c r="D665" s="292">
        <v>80.02</v>
      </c>
    </row>
    <row r="666" spans="1:4" ht="13.5">
      <c r="A666" s="198">
        <v>92812</v>
      </c>
      <c r="B666" s="198" t="s">
        <v>38669</v>
      </c>
      <c r="C666" s="198" t="s">
        <v>1</v>
      </c>
      <c r="D666" s="292">
        <v>72.48</v>
      </c>
    </row>
    <row r="667" spans="1:4" ht="13.5">
      <c r="A667" s="198">
        <v>92826</v>
      </c>
      <c r="B667" s="198" t="s">
        <v>38670</v>
      </c>
      <c r="C667" s="198" t="s">
        <v>1</v>
      </c>
      <c r="D667" s="292">
        <v>92.98</v>
      </c>
    </row>
    <row r="668" spans="1:4" ht="13.5">
      <c r="A668" s="198">
        <v>92813</v>
      </c>
      <c r="B668" s="198" t="s">
        <v>38671</v>
      </c>
      <c r="C668" s="198" t="s">
        <v>1</v>
      </c>
      <c r="D668" s="292">
        <v>84.24</v>
      </c>
    </row>
    <row r="669" spans="1:4" ht="13.5">
      <c r="A669" s="198">
        <v>92827</v>
      </c>
      <c r="B669" s="198" t="s">
        <v>38672</v>
      </c>
      <c r="C669" s="198" t="s">
        <v>1</v>
      </c>
      <c r="D669" s="292">
        <v>106.22</v>
      </c>
    </row>
    <row r="670" spans="1:4" ht="13.5">
      <c r="A670" s="198">
        <v>92814</v>
      </c>
      <c r="B670" s="198" t="s">
        <v>38673</v>
      </c>
      <c r="C670" s="198" t="s">
        <v>1</v>
      </c>
      <c r="D670" s="292">
        <v>96.26</v>
      </c>
    </row>
    <row r="671" spans="1:4" ht="13.5">
      <c r="A671" s="198">
        <v>95570</v>
      </c>
      <c r="B671" s="198" t="s">
        <v>38674</v>
      </c>
      <c r="C671" s="198" t="s">
        <v>1</v>
      </c>
      <c r="D671" s="292">
        <v>113</v>
      </c>
    </row>
    <row r="672" spans="1:4" ht="13.5">
      <c r="A672" s="198">
        <v>95567</v>
      </c>
      <c r="B672" s="198" t="s">
        <v>38675</v>
      </c>
      <c r="C672" s="198" t="s">
        <v>1</v>
      </c>
      <c r="D672" s="292">
        <v>110.19</v>
      </c>
    </row>
    <row r="673" spans="1:4" ht="13.5">
      <c r="A673" s="198">
        <v>95571</v>
      </c>
      <c r="B673" s="198" t="s">
        <v>38676</v>
      </c>
      <c r="C673" s="198" t="s">
        <v>1</v>
      </c>
      <c r="D673" s="292">
        <v>139.93</v>
      </c>
    </row>
    <row r="674" spans="1:4" ht="13.5">
      <c r="A674" s="198">
        <v>95568</v>
      </c>
      <c r="B674" s="198" t="s">
        <v>38677</v>
      </c>
      <c r="C674" s="198" t="s">
        <v>1</v>
      </c>
      <c r="D674" s="292">
        <v>135.94</v>
      </c>
    </row>
    <row r="675" spans="1:4" ht="13.5">
      <c r="A675" s="198">
        <v>95572</v>
      </c>
      <c r="B675" s="198" t="s">
        <v>38678</v>
      </c>
      <c r="C675" s="198" t="s">
        <v>1</v>
      </c>
      <c r="D675" s="292">
        <v>199.76</v>
      </c>
    </row>
    <row r="676" spans="1:4" ht="13.5">
      <c r="A676" s="198">
        <v>95569</v>
      </c>
      <c r="B676" s="198" t="s">
        <v>38679</v>
      </c>
      <c r="C676" s="198" t="s">
        <v>1</v>
      </c>
      <c r="D676" s="292">
        <v>194.58</v>
      </c>
    </row>
    <row r="677" spans="1:4" ht="13.5">
      <c r="A677" s="198">
        <v>92863</v>
      </c>
      <c r="B677" s="198" t="s">
        <v>38680</v>
      </c>
      <c r="C677" s="198" t="s">
        <v>1</v>
      </c>
      <c r="D677" s="292">
        <v>1045.22</v>
      </c>
    </row>
    <row r="678" spans="1:4" ht="13.5">
      <c r="A678" s="198">
        <v>92847</v>
      </c>
      <c r="B678" s="198" t="s">
        <v>38681</v>
      </c>
      <c r="C678" s="198" t="s">
        <v>1</v>
      </c>
      <c r="D678" s="292">
        <v>1034.0899999999999</v>
      </c>
    </row>
    <row r="679" spans="1:4" ht="13.5">
      <c r="A679" s="198">
        <v>104936</v>
      </c>
      <c r="B679" s="198" t="s">
        <v>38682</v>
      </c>
      <c r="C679" s="198" t="s">
        <v>1</v>
      </c>
      <c r="D679" s="292">
        <v>0</v>
      </c>
    </row>
    <row r="680" spans="1:4" ht="13.5">
      <c r="A680" s="198">
        <v>104932</v>
      </c>
      <c r="B680" s="198" t="s">
        <v>38683</v>
      </c>
      <c r="C680" s="198" t="s">
        <v>1</v>
      </c>
      <c r="D680" s="292">
        <v>0</v>
      </c>
    </row>
    <row r="681" spans="1:4" ht="13.5">
      <c r="A681" s="198">
        <v>104938</v>
      </c>
      <c r="B681" s="198" t="s">
        <v>38684</v>
      </c>
      <c r="C681" s="198" t="s">
        <v>1</v>
      </c>
      <c r="D681" s="292">
        <v>0</v>
      </c>
    </row>
    <row r="682" spans="1:4" ht="13.5">
      <c r="A682" s="198">
        <v>104934</v>
      </c>
      <c r="B682" s="198" t="s">
        <v>38685</v>
      </c>
      <c r="C682" s="198" t="s">
        <v>1</v>
      </c>
      <c r="D682" s="292">
        <v>0</v>
      </c>
    </row>
    <row r="683" spans="1:4" ht="13.5">
      <c r="A683" s="198">
        <v>92849</v>
      </c>
      <c r="B683" s="198" t="s">
        <v>38686</v>
      </c>
      <c r="C683" s="198" t="s">
        <v>1</v>
      </c>
      <c r="D683" s="292">
        <v>222.43</v>
      </c>
    </row>
    <row r="684" spans="1:4" ht="13.5">
      <c r="A684" s="198">
        <v>92833</v>
      </c>
      <c r="B684" s="198" t="s">
        <v>38687</v>
      </c>
      <c r="C684" s="198" t="s">
        <v>1</v>
      </c>
      <c r="D684" s="292">
        <v>219.64</v>
      </c>
    </row>
    <row r="685" spans="1:4" ht="13.5">
      <c r="A685" s="198">
        <v>92851</v>
      </c>
      <c r="B685" s="198" t="s">
        <v>38688</v>
      </c>
      <c r="C685" s="198" t="s">
        <v>1</v>
      </c>
      <c r="D685" s="292">
        <v>235.8</v>
      </c>
    </row>
    <row r="686" spans="1:4" ht="13.5">
      <c r="A686" s="198">
        <v>92835</v>
      </c>
      <c r="B686" s="198" t="s">
        <v>38689</v>
      </c>
      <c r="C686" s="198" t="s">
        <v>1</v>
      </c>
      <c r="D686" s="292">
        <v>231.83</v>
      </c>
    </row>
    <row r="687" spans="1:4" ht="13.5">
      <c r="A687" s="198">
        <v>92853</v>
      </c>
      <c r="B687" s="198" t="s">
        <v>38690</v>
      </c>
      <c r="C687" s="198" t="s">
        <v>1</v>
      </c>
      <c r="D687" s="292">
        <v>417.09</v>
      </c>
    </row>
    <row r="688" spans="1:4" ht="13.5">
      <c r="A688" s="198">
        <v>92837</v>
      </c>
      <c r="B688" s="198" t="s">
        <v>38691</v>
      </c>
      <c r="C688" s="198" t="s">
        <v>1</v>
      </c>
      <c r="D688" s="292">
        <v>411.92</v>
      </c>
    </row>
    <row r="689" spans="1:4" ht="13.5">
      <c r="A689" s="198">
        <v>92855</v>
      </c>
      <c r="B689" s="198" t="s">
        <v>38692</v>
      </c>
      <c r="C689" s="198" t="s">
        <v>1</v>
      </c>
      <c r="D689" s="292">
        <v>511.34</v>
      </c>
    </row>
    <row r="690" spans="1:4" ht="13.5">
      <c r="A690" s="198">
        <v>92839</v>
      </c>
      <c r="B690" s="198" t="s">
        <v>38693</v>
      </c>
      <c r="C690" s="198" t="s">
        <v>1</v>
      </c>
      <c r="D690" s="292">
        <v>504.97</v>
      </c>
    </row>
    <row r="691" spans="1:4" ht="13.5">
      <c r="A691" s="198">
        <v>92857</v>
      </c>
      <c r="B691" s="198" t="s">
        <v>38694</v>
      </c>
      <c r="C691" s="198" t="s">
        <v>1</v>
      </c>
      <c r="D691" s="292">
        <v>664.64</v>
      </c>
    </row>
    <row r="692" spans="1:4" ht="13.5">
      <c r="A692" s="198">
        <v>92841</v>
      </c>
      <c r="B692" s="198" t="s">
        <v>38695</v>
      </c>
      <c r="C692" s="198" t="s">
        <v>1</v>
      </c>
      <c r="D692" s="292">
        <v>657.08</v>
      </c>
    </row>
    <row r="693" spans="1:4" ht="13.5">
      <c r="A693" s="198">
        <v>92859</v>
      </c>
      <c r="B693" s="198" t="s">
        <v>38696</v>
      </c>
      <c r="C693" s="198" t="s">
        <v>1</v>
      </c>
      <c r="D693" s="292">
        <v>689.35</v>
      </c>
    </row>
    <row r="694" spans="1:4" ht="13.5">
      <c r="A694" s="198">
        <v>92843</v>
      </c>
      <c r="B694" s="198" t="s">
        <v>38697</v>
      </c>
      <c r="C694" s="198" t="s">
        <v>1</v>
      </c>
      <c r="D694" s="292">
        <v>680.59</v>
      </c>
    </row>
    <row r="695" spans="1:4" ht="13.5">
      <c r="A695" s="198">
        <v>92861</v>
      </c>
      <c r="B695" s="198" t="s">
        <v>38698</v>
      </c>
      <c r="C695" s="198" t="s">
        <v>1</v>
      </c>
      <c r="D695" s="292">
        <v>1017.82</v>
      </c>
    </row>
    <row r="696" spans="1:4" ht="13.5">
      <c r="A696" s="198">
        <v>92845</v>
      </c>
      <c r="B696" s="198" t="s">
        <v>38699</v>
      </c>
      <c r="C696" s="198" t="s">
        <v>1</v>
      </c>
      <c r="D696" s="292">
        <v>1007.88</v>
      </c>
    </row>
    <row r="697" spans="1:4" ht="13.5">
      <c r="A697" s="198">
        <v>92226</v>
      </c>
      <c r="B697" s="198" t="s">
        <v>38700</v>
      </c>
      <c r="C697" s="198" t="s">
        <v>1</v>
      </c>
      <c r="D697" s="292">
        <v>590.84</v>
      </c>
    </row>
    <row r="698" spans="1:4" ht="13.5">
      <c r="A698" s="198">
        <v>92216</v>
      </c>
      <c r="B698" s="198" t="s">
        <v>38701</v>
      </c>
      <c r="C698" s="198" t="s">
        <v>1</v>
      </c>
      <c r="D698" s="292">
        <v>579.70000000000005</v>
      </c>
    </row>
    <row r="699" spans="1:4" ht="13.5">
      <c r="A699" s="198">
        <v>92829</v>
      </c>
      <c r="B699" s="198" t="s">
        <v>38702</v>
      </c>
      <c r="C699" s="198" t="s">
        <v>1</v>
      </c>
      <c r="D699" s="292">
        <v>850.96</v>
      </c>
    </row>
    <row r="700" spans="1:4" ht="13.5">
      <c r="A700" s="198">
        <v>92816</v>
      </c>
      <c r="B700" s="198" t="s">
        <v>38703</v>
      </c>
      <c r="C700" s="198" t="s">
        <v>1</v>
      </c>
      <c r="D700" s="292">
        <v>837.44</v>
      </c>
    </row>
    <row r="701" spans="1:4" ht="13.5">
      <c r="A701" s="198">
        <v>92831</v>
      </c>
      <c r="B701" s="198" t="s">
        <v>38704</v>
      </c>
      <c r="C701" s="198" t="s">
        <v>1</v>
      </c>
      <c r="D701" s="292">
        <v>1209.8499999999999</v>
      </c>
    </row>
    <row r="702" spans="1:4" ht="13.5">
      <c r="A702" s="198">
        <v>92818</v>
      </c>
      <c r="B702" s="198" t="s">
        <v>38705</v>
      </c>
      <c r="C702" s="198" t="s">
        <v>1</v>
      </c>
      <c r="D702" s="292">
        <v>1192.76</v>
      </c>
    </row>
    <row r="703" spans="1:4" ht="13.5">
      <c r="A703" s="198">
        <v>95566</v>
      </c>
      <c r="B703" s="198" t="s">
        <v>38706</v>
      </c>
      <c r="C703" s="198" t="s">
        <v>1</v>
      </c>
      <c r="D703" s="292">
        <v>141.29</v>
      </c>
    </row>
    <row r="704" spans="1:4" ht="13.5">
      <c r="A704" s="198">
        <v>95565</v>
      </c>
      <c r="B704" s="198" t="s">
        <v>38707</v>
      </c>
      <c r="C704" s="198" t="s">
        <v>1</v>
      </c>
      <c r="D704" s="292">
        <v>138.47999999999999</v>
      </c>
    </row>
    <row r="705" spans="1:4" ht="13.5">
      <c r="A705" s="198">
        <v>92219</v>
      </c>
      <c r="B705" s="198" t="s">
        <v>38708</v>
      </c>
      <c r="C705" s="198" t="s">
        <v>1</v>
      </c>
      <c r="D705" s="292">
        <v>167.47</v>
      </c>
    </row>
    <row r="706" spans="1:4" ht="13.5">
      <c r="A706" s="198">
        <v>92210</v>
      </c>
      <c r="B706" s="198" t="s">
        <v>38709</v>
      </c>
      <c r="C706" s="198" t="s">
        <v>1</v>
      </c>
      <c r="D706" s="292">
        <v>163.47999999999999</v>
      </c>
    </row>
    <row r="707" spans="1:4" ht="13.5">
      <c r="A707" s="198">
        <v>92220</v>
      </c>
      <c r="B707" s="198" t="s">
        <v>38710</v>
      </c>
      <c r="C707" s="198" t="s">
        <v>1</v>
      </c>
      <c r="D707" s="292">
        <v>204.12</v>
      </c>
    </row>
    <row r="708" spans="1:4" ht="13.5">
      <c r="A708" s="198">
        <v>92211</v>
      </c>
      <c r="B708" s="198" t="s">
        <v>38711</v>
      </c>
      <c r="C708" s="198" t="s">
        <v>1</v>
      </c>
      <c r="D708" s="292">
        <v>198.94</v>
      </c>
    </row>
    <row r="709" spans="1:4" ht="13.5">
      <c r="A709" s="198">
        <v>92221</v>
      </c>
      <c r="B709" s="198" t="s">
        <v>38712</v>
      </c>
      <c r="C709" s="198" t="s">
        <v>1</v>
      </c>
      <c r="D709" s="292">
        <v>309.01</v>
      </c>
    </row>
    <row r="710" spans="1:4" ht="13.5">
      <c r="A710" s="198">
        <v>92212</v>
      </c>
      <c r="B710" s="198" t="s">
        <v>38713</v>
      </c>
      <c r="C710" s="198" t="s">
        <v>1</v>
      </c>
      <c r="D710" s="292">
        <v>302.67</v>
      </c>
    </row>
    <row r="711" spans="1:4" ht="13.5">
      <c r="A711" s="198">
        <v>92222</v>
      </c>
      <c r="B711" s="198" t="s">
        <v>38714</v>
      </c>
      <c r="C711" s="198" t="s">
        <v>1</v>
      </c>
      <c r="D711" s="292">
        <v>409.48</v>
      </c>
    </row>
    <row r="712" spans="1:4" ht="13.5">
      <c r="A712" s="198">
        <v>92213</v>
      </c>
      <c r="B712" s="198" t="s">
        <v>38715</v>
      </c>
      <c r="C712" s="198" t="s">
        <v>1</v>
      </c>
      <c r="D712" s="292">
        <v>401.94</v>
      </c>
    </row>
    <row r="713" spans="1:4" ht="13.5">
      <c r="A713" s="198">
        <v>92223</v>
      </c>
      <c r="B713" s="198" t="s">
        <v>38716</v>
      </c>
      <c r="C713" s="198" t="s">
        <v>1</v>
      </c>
      <c r="D713" s="292">
        <v>495.16</v>
      </c>
    </row>
    <row r="714" spans="1:4" ht="13.5">
      <c r="A714" s="198">
        <v>92214</v>
      </c>
      <c r="B714" s="198" t="s">
        <v>38717</v>
      </c>
      <c r="C714" s="198" t="s">
        <v>1</v>
      </c>
      <c r="D714" s="292">
        <v>486.42</v>
      </c>
    </row>
    <row r="715" spans="1:4" ht="13.5">
      <c r="A715" s="198">
        <v>92224</v>
      </c>
      <c r="B715" s="198" t="s">
        <v>38718</v>
      </c>
      <c r="C715" s="198" t="s">
        <v>1</v>
      </c>
      <c r="D715" s="292">
        <v>568.32000000000005</v>
      </c>
    </row>
    <row r="716" spans="1:4" ht="13.5">
      <c r="A716" s="198">
        <v>92215</v>
      </c>
      <c r="B716" s="198" t="s">
        <v>38719</v>
      </c>
      <c r="C716" s="198" t="s">
        <v>1</v>
      </c>
      <c r="D716" s="292">
        <v>558.36</v>
      </c>
    </row>
    <row r="717" spans="1:4" ht="13.5">
      <c r="A717" s="198">
        <v>94342</v>
      </c>
      <c r="B717" s="198" t="s">
        <v>38720</v>
      </c>
      <c r="C717" s="198" t="s">
        <v>7</v>
      </c>
      <c r="D717" s="292">
        <v>91.87</v>
      </c>
    </row>
    <row r="718" spans="1:4" ht="13.5">
      <c r="A718" s="198">
        <v>94319</v>
      </c>
      <c r="B718" s="198" t="s">
        <v>38721</v>
      </c>
      <c r="C718" s="198" t="s">
        <v>7</v>
      </c>
      <c r="D718" s="292">
        <v>84.94</v>
      </c>
    </row>
    <row r="719" spans="1:4" ht="13.5">
      <c r="A719" s="198">
        <v>94304</v>
      </c>
      <c r="B719" s="198" t="s">
        <v>38722</v>
      </c>
      <c r="C719" s="198" t="s">
        <v>7</v>
      </c>
      <c r="D719" s="292">
        <v>80.36</v>
      </c>
    </row>
    <row r="720" spans="1:4" ht="13.5">
      <c r="A720" s="198">
        <v>94306</v>
      </c>
      <c r="B720" s="198" t="s">
        <v>38723</v>
      </c>
      <c r="C720" s="198" t="s">
        <v>7</v>
      </c>
      <c r="D720" s="292">
        <v>73.11</v>
      </c>
    </row>
    <row r="721" spans="1:4" ht="13.5">
      <c r="A721" s="198">
        <v>94327</v>
      </c>
      <c r="B721" s="198" t="s">
        <v>38724</v>
      </c>
      <c r="C721" s="198" t="s">
        <v>7</v>
      </c>
      <c r="D721" s="292">
        <v>87.29</v>
      </c>
    </row>
    <row r="722" spans="1:4" ht="13.5">
      <c r="A722" s="198">
        <v>94329</v>
      </c>
      <c r="B722" s="198" t="s">
        <v>38725</v>
      </c>
      <c r="C722" s="198" t="s">
        <v>7</v>
      </c>
      <c r="D722" s="292">
        <v>80.040000000000006</v>
      </c>
    </row>
    <row r="723" spans="1:4" ht="13.5">
      <c r="A723" s="198">
        <v>94333</v>
      </c>
      <c r="B723" s="198" t="s">
        <v>38726</v>
      </c>
      <c r="C723" s="198" t="s">
        <v>7</v>
      </c>
      <c r="D723" s="292">
        <v>76.790000000000006</v>
      </c>
    </row>
    <row r="724" spans="1:4" ht="13.5">
      <c r="A724" s="198">
        <v>94310</v>
      </c>
      <c r="B724" s="198" t="s">
        <v>38727</v>
      </c>
      <c r="C724" s="198" t="s">
        <v>7</v>
      </c>
      <c r="D724" s="292">
        <v>69.86</v>
      </c>
    </row>
    <row r="725" spans="1:4" ht="13.5">
      <c r="A725" s="198">
        <v>104739</v>
      </c>
      <c r="B725" s="198" t="s">
        <v>38728</v>
      </c>
      <c r="C725" s="198" t="s">
        <v>7</v>
      </c>
      <c r="D725" s="292">
        <v>91.82</v>
      </c>
    </row>
    <row r="726" spans="1:4" ht="13.5">
      <c r="A726" s="198">
        <v>104738</v>
      </c>
      <c r="B726" s="198" t="s">
        <v>38729</v>
      </c>
      <c r="C726" s="198" t="s">
        <v>7</v>
      </c>
      <c r="D726" s="292">
        <v>84.89</v>
      </c>
    </row>
    <row r="727" spans="1:4" ht="13.5">
      <c r="A727" s="198">
        <v>94316</v>
      </c>
      <c r="B727" s="198" t="s">
        <v>38730</v>
      </c>
      <c r="C727" s="198" t="s">
        <v>7</v>
      </c>
      <c r="D727" s="292">
        <v>74.959999999999994</v>
      </c>
    </row>
    <row r="728" spans="1:4" ht="13.5">
      <c r="A728" s="198">
        <v>94318</v>
      </c>
      <c r="B728" s="198" t="s">
        <v>38731</v>
      </c>
      <c r="C728" s="198" t="s">
        <v>7</v>
      </c>
      <c r="D728" s="292">
        <v>68.47</v>
      </c>
    </row>
    <row r="729" spans="1:4" ht="13.5">
      <c r="A729" s="198">
        <v>94339</v>
      </c>
      <c r="B729" s="198" t="s">
        <v>38732</v>
      </c>
      <c r="C729" s="198" t="s">
        <v>7</v>
      </c>
      <c r="D729" s="292">
        <v>81.89</v>
      </c>
    </row>
    <row r="730" spans="1:4" ht="13.5">
      <c r="A730" s="198">
        <v>94341</v>
      </c>
      <c r="B730" s="198" t="s">
        <v>38733</v>
      </c>
      <c r="C730" s="198" t="s">
        <v>7</v>
      </c>
      <c r="D730" s="292">
        <v>75.400000000000006</v>
      </c>
    </row>
    <row r="731" spans="1:4" ht="13.5">
      <c r="A731" s="198">
        <v>104742</v>
      </c>
      <c r="B731" s="198" t="s">
        <v>38734</v>
      </c>
      <c r="C731" s="198" t="s">
        <v>4</v>
      </c>
      <c r="D731" s="292">
        <v>8.6999999999999993</v>
      </c>
    </row>
    <row r="732" spans="1:4" ht="13.5">
      <c r="A732" s="198">
        <v>93382</v>
      </c>
      <c r="B732" s="198" t="s">
        <v>38735</v>
      </c>
      <c r="C732" s="198" t="s">
        <v>7</v>
      </c>
      <c r="D732" s="292">
        <v>31.11</v>
      </c>
    </row>
    <row r="733" spans="1:4" ht="13.5">
      <c r="A733" s="198">
        <v>104737</v>
      </c>
      <c r="B733" s="198" t="s">
        <v>38736</v>
      </c>
      <c r="C733" s="198" t="s">
        <v>7</v>
      </c>
      <c r="D733" s="292">
        <v>24.91</v>
      </c>
    </row>
    <row r="734" spans="1:4" ht="13.5">
      <c r="A734" s="198">
        <v>93369</v>
      </c>
      <c r="B734" s="198" t="s">
        <v>38737</v>
      </c>
      <c r="C734" s="198" t="s">
        <v>7</v>
      </c>
      <c r="D734" s="292">
        <v>19.28</v>
      </c>
    </row>
    <row r="735" spans="1:4" ht="13.5">
      <c r="A735" s="198">
        <v>93373</v>
      </c>
      <c r="B735" s="198" t="s">
        <v>38738</v>
      </c>
      <c r="C735" s="198" t="s">
        <v>7</v>
      </c>
      <c r="D735" s="292">
        <v>16.03</v>
      </c>
    </row>
    <row r="736" spans="1:4" ht="13.5">
      <c r="A736" s="198">
        <v>93368</v>
      </c>
      <c r="B736" s="198" t="s">
        <v>38739</v>
      </c>
      <c r="C736" s="198" t="s">
        <v>7</v>
      </c>
      <c r="D736" s="292">
        <v>23.29</v>
      </c>
    </row>
    <row r="737" spans="1:4" ht="13.5">
      <c r="A737" s="198">
        <v>104729</v>
      </c>
      <c r="B737" s="198" t="s">
        <v>38740</v>
      </c>
      <c r="C737" s="198" t="s">
        <v>7</v>
      </c>
      <c r="D737" s="292">
        <v>17.989999999999998</v>
      </c>
    </row>
    <row r="738" spans="1:4" ht="13.5">
      <c r="A738" s="198">
        <v>93372</v>
      </c>
      <c r="B738" s="198" t="s">
        <v>38741</v>
      </c>
      <c r="C738" s="198" t="s">
        <v>7</v>
      </c>
      <c r="D738" s="292">
        <v>18.559999999999999</v>
      </c>
    </row>
    <row r="739" spans="1:4" ht="13.5">
      <c r="A739" s="198">
        <v>104731</v>
      </c>
      <c r="B739" s="198" t="s">
        <v>38742</v>
      </c>
      <c r="C739" s="198" t="s">
        <v>7</v>
      </c>
      <c r="D739" s="292">
        <v>13.3</v>
      </c>
    </row>
    <row r="740" spans="1:4" ht="13.5">
      <c r="A740" s="198">
        <v>93367</v>
      </c>
      <c r="B740" s="198" t="s">
        <v>38743</v>
      </c>
      <c r="C740" s="198" t="s">
        <v>7</v>
      </c>
      <c r="D740" s="292">
        <v>26.53</v>
      </c>
    </row>
    <row r="741" spans="1:4" ht="13.5">
      <c r="A741" s="198">
        <v>104728</v>
      </c>
      <c r="B741" s="198" t="s">
        <v>38744</v>
      </c>
      <c r="C741" s="198" t="s">
        <v>7</v>
      </c>
      <c r="D741" s="292">
        <v>21.14</v>
      </c>
    </row>
    <row r="742" spans="1:4" ht="13.5">
      <c r="A742" s="198">
        <v>104730</v>
      </c>
      <c r="B742" s="198" t="s">
        <v>38745</v>
      </c>
      <c r="C742" s="198" t="s">
        <v>7</v>
      </c>
      <c r="D742" s="292">
        <v>14.01</v>
      </c>
    </row>
    <row r="743" spans="1:4" ht="13.5">
      <c r="A743" s="198">
        <v>104732</v>
      </c>
      <c r="B743" s="198" t="s">
        <v>38746</v>
      </c>
      <c r="C743" s="198" t="s">
        <v>7</v>
      </c>
      <c r="D743" s="292">
        <v>10.77</v>
      </c>
    </row>
    <row r="744" spans="1:4" ht="13.5">
      <c r="A744" s="198">
        <v>104740</v>
      </c>
      <c r="B744" s="198" t="s">
        <v>38747</v>
      </c>
      <c r="C744" s="198" t="s">
        <v>7</v>
      </c>
      <c r="D744" s="292">
        <v>31.06</v>
      </c>
    </row>
    <row r="745" spans="1:4" ht="13.5">
      <c r="A745" s="198">
        <v>104741</v>
      </c>
      <c r="B745" s="198" t="s">
        <v>38748</v>
      </c>
      <c r="C745" s="198" t="s">
        <v>7</v>
      </c>
      <c r="D745" s="292">
        <v>24.87</v>
      </c>
    </row>
    <row r="746" spans="1:4" ht="13.5">
      <c r="A746" s="198">
        <v>93381</v>
      </c>
      <c r="B746" s="198" t="s">
        <v>38749</v>
      </c>
      <c r="C746" s="198" t="s">
        <v>7</v>
      </c>
      <c r="D746" s="292">
        <v>14.64</v>
      </c>
    </row>
    <row r="747" spans="1:4" ht="13.5">
      <c r="A747" s="198">
        <v>93379</v>
      </c>
      <c r="B747" s="198" t="s">
        <v>38750</v>
      </c>
      <c r="C747" s="198" t="s">
        <v>7</v>
      </c>
      <c r="D747" s="292">
        <v>21.13</v>
      </c>
    </row>
    <row r="748" spans="1:4" ht="13.5">
      <c r="A748" s="198">
        <v>93380</v>
      </c>
      <c r="B748" s="198" t="s">
        <v>38751</v>
      </c>
      <c r="C748" s="198" t="s">
        <v>7</v>
      </c>
      <c r="D748" s="292">
        <v>17.97</v>
      </c>
    </row>
    <row r="749" spans="1:4" ht="13.5">
      <c r="A749" s="198">
        <v>93378</v>
      </c>
      <c r="B749" s="198" t="s">
        <v>38752</v>
      </c>
      <c r="C749" s="198" t="s">
        <v>7</v>
      </c>
      <c r="D749" s="292">
        <v>27.38</v>
      </c>
    </row>
    <row r="750" spans="1:4" ht="13.5">
      <c r="A750" s="198">
        <v>104733</v>
      </c>
      <c r="B750" s="198" t="s">
        <v>38753</v>
      </c>
      <c r="C750" s="198" t="s">
        <v>7</v>
      </c>
      <c r="D750" s="292">
        <v>21.19</v>
      </c>
    </row>
    <row r="751" spans="1:4" ht="13.5">
      <c r="A751" s="198">
        <v>104735</v>
      </c>
      <c r="B751" s="198" t="s">
        <v>38754</v>
      </c>
      <c r="C751" s="198" t="s">
        <v>7</v>
      </c>
      <c r="D751" s="292">
        <v>12.49</v>
      </c>
    </row>
    <row r="752" spans="1:4" ht="13.5">
      <c r="A752" s="198">
        <v>104734</v>
      </c>
      <c r="B752" s="198" t="s">
        <v>38755</v>
      </c>
      <c r="C752" s="198" t="s">
        <v>7</v>
      </c>
      <c r="D752" s="292">
        <v>15.36</v>
      </c>
    </row>
    <row r="753" spans="1:4" ht="13.5">
      <c r="A753" s="198">
        <v>104736</v>
      </c>
      <c r="B753" s="198" t="s">
        <v>38756</v>
      </c>
      <c r="C753" s="198" t="s">
        <v>7</v>
      </c>
      <c r="D753" s="292">
        <v>9.34</v>
      </c>
    </row>
    <row r="754" spans="1:4" ht="13.5">
      <c r="A754" s="198">
        <v>105732</v>
      </c>
      <c r="B754" s="198" t="s">
        <v>38757</v>
      </c>
      <c r="C754" s="198" t="s">
        <v>7</v>
      </c>
      <c r="D754" s="292">
        <v>295.8</v>
      </c>
    </row>
    <row r="755" spans="1:4" ht="13.5">
      <c r="A755" s="198">
        <v>96397</v>
      </c>
      <c r="B755" s="198" t="s">
        <v>38758</v>
      </c>
      <c r="C755" s="198" t="s">
        <v>7</v>
      </c>
      <c r="D755" s="292">
        <v>291.02</v>
      </c>
    </row>
    <row r="756" spans="1:4" ht="13.5">
      <c r="A756" s="198">
        <v>105735</v>
      </c>
      <c r="B756" s="198" t="s">
        <v>38759</v>
      </c>
      <c r="C756" s="198" t="s">
        <v>7</v>
      </c>
      <c r="D756" s="292">
        <v>288.60000000000002</v>
      </c>
    </row>
    <row r="757" spans="1:4" ht="13.5">
      <c r="A757" s="198">
        <v>105727</v>
      </c>
      <c r="B757" s="198" t="s">
        <v>38760</v>
      </c>
      <c r="C757" s="198" t="s">
        <v>7</v>
      </c>
      <c r="D757" s="292">
        <v>240.8</v>
      </c>
    </row>
    <row r="758" spans="1:4" ht="13.5">
      <c r="A758" s="198">
        <v>96396</v>
      </c>
      <c r="B758" s="198" t="s">
        <v>38761</v>
      </c>
      <c r="C758" s="198" t="s">
        <v>7</v>
      </c>
      <c r="D758" s="292">
        <v>237.09</v>
      </c>
    </row>
    <row r="759" spans="1:4" ht="13.5">
      <c r="A759" s="198">
        <v>105730</v>
      </c>
      <c r="B759" s="198" t="s">
        <v>38762</v>
      </c>
      <c r="C759" s="198" t="s">
        <v>7</v>
      </c>
      <c r="D759" s="292">
        <v>235.21</v>
      </c>
    </row>
    <row r="760" spans="1:4" ht="13.5">
      <c r="A760" s="198">
        <v>105737</v>
      </c>
      <c r="B760" s="198" t="s">
        <v>38763</v>
      </c>
      <c r="C760" s="198" t="s">
        <v>7</v>
      </c>
      <c r="D760" s="292">
        <v>367.03</v>
      </c>
    </row>
    <row r="761" spans="1:4" ht="13.5">
      <c r="A761" s="198">
        <v>96398</v>
      </c>
      <c r="B761" s="198" t="s">
        <v>38764</v>
      </c>
      <c r="C761" s="198" t="s">
        <v>7</v>
      </c>
      <c r="D761" s="292">
        <v>363.42</v>
      </c>
    </row>
    <row r="762" spans="1:4" ht="13.5">
      <c r="A762" s="198">
        <v>105740</v>
      </c>
      <c r="B762" s="198" t="s">
        <v>38765</v>
      </c>
      <c r="C762" s="198" t="s">
        <v>7</v>
      </c>
      <c r="D762" s="292">
        <v>361.5</v>
      </c>
    </row>
    <row r="763" spans="1:4" ht="13.5">
      <c r="A763" s="198">
        <v>105749</v>
      </c>
      <c r="B763" s="198" t="s">
        <v>38766</v>
      </c>
      <c r="C763" s="198" t="s">
        <v>7</v>
      </c>
      <c r="D763" s="292">
        <v>217.08</v>
      </c>
    </row>
    <row r="764" spans="1:4" ht="13.5">
      <c r="A764" s="198">
        <v>96400</v>
      </c>
      <c r="B764" s="198" t="s">
        <v>38767</v>
      </c>
      <c r="C764" s="198" t="s">
        <v>7</v>
      </c>
      <c r="D764" s="292">
        <v>215.1</v>
      </c>
    </row>
    <row r="765" spans="1:4" ht="13.5">
      <c r="A765" s="198">
        <v>105752</v>
      </c>
      <c r="B765" s="198" t="s">
        <v>38768</v>
      </c>
      <c r="C765" s="198" t="s">
        <v>7</v>
      </c>
      <c r="D765" s="292">
        <v>213.33</v>
      </c>
    </row>
    <row r="766" spans="1:4" ht="13.5">
      <c r="A766" s="198">
        <v>105754</v>
      </c>
      <c r="B766" s="198" t="s">
        <v>38769</v>
      </c>
      <c r="C766" s="198" t="s">
        <v>7</v>
      </c>
      <c r="D766" s="292">
        <v>211.66</v>
      </c>
    </row>
    <row r="767" spans="1:4" ht="13.5">
      <c r="A767" s="198">
        <v>105742</v>
      </c>
      <c r="B767" s="198" t="s">
        <v>38770</v>
      </c>
      <c r="C767" s="198" t="s">
        <v>7</v>
      </c>
      <c r="D767" s="292">
        <v>166.09</v>
      </c>
    </row>
    <row r="768" spans="1:4" ht="13.5">
      <c r="A768" s="198">
        <v>96399</v>
      </c>
      <c r="B768" s="198" t="s">
        <v>38771</v>
      </c>
      <c r="C768" s="198" t="s">
        <v>7</v>
      </c>
      <c r="D768" s="292">
        <v>164.33</v>
      </c>
    </row>
    <row r="769" spans="1:4" ht="13.5">
      <c r="A769" s="198">
        <v>105745</v>
      </c>
      <c r="B769" s="198" t="s">
        <v>38772</v>
      </c>
      <c r="C769" s="198" t="s">
        <v>7</v>
      </c>
      <c r="D769" s="292">
        <v>162.57</v>
      </c>
    </row>
    <row r="770" spans="1:4" ht="13.5">
      <c r="A770" s="198">
        <v>105747</v>
      </c>
      <c r="B770" s="198" t="s">
        <v>38773</v>
      </c>
      <c r="C770" s="198" t="s">
        <v>7</v>
      </c>
      <c r="D770" s="292">
        <v>160.79</v>
      </c>
    </row>
    <row r="771" spans="1:4" ht="13.5">
      <c r="A771" s="198">
        <v>105657</v>
      </c>
      <c r="B771" s="198" t="s">
        <v>38774</v>
      </c>
      <c r="C771" s="198" t="s">
        <v>7</v>
      </c>
      <c r="D771" s="292">
        <v>205.32</v>
      </c>
    </row>
    <row r="772" spans="1:4" ht="13.5">
      <c r="A772" s="198">
        <v>100566</v>
      </c>
      <c r="B772" s="198" t="s">
        <v>38775</v>
      </c>
      <c r="C772" s="198" t="s">
        <v>7</v>
      </c>
      <c r="D772" s="292">
        <v>197.56</v>
      </c>
    </row>
    <row r="773" spans="1:4" ht="13.5">
      <c r="A773" s="198">
        <v>105666</v>
      </c>
      <c r="B773" s="198" t="s">
        <v>38776</v>
      </c>
      <c r="C773" s="198" t="s">
        <v>7</v>
      </c>
      <c r="D773" s="292">
        <v>193.67</v>
      </c>
    </row>
    <row r="774" spans="1:4" ht="13.5">
      <c r="A774" s="198">
        <v>105639</v>
      </c>
      <c r="B774" s="198" t="s">
        <v>38777</v>
      </c>
      <c r="C774" s="198" t="s">
        <v>7</v>
      </c>
      <c r="D774" s="292">
        <v>0</v>
      </c>
    </row>
    <row r="775" spans="1:4" ht="13.5">
      <c r="A775" s="198">
        <v>105645</v>
      </c>
      <c r="B775" s="198" t="s">
        <v>38778</v>
      </c>
      <c r="C775" s="198" t="s">
        <v>7</v>
      </c>
      <c r="D775" s="292">
        <v>0</v>
      </c>
    </row>
    <row r="776" spans="1:4" ht="13.5">
      <c r="A776" s="198">
        <v>105651</v>
      </c>
      <c r="B776" s="198" t="s">
        <v>38779</v>
      </c>
      <c r="C776" s="198" t="s">
        <v>7</v>
      </c>
      <c r="D776" s="292">
        <v>0</v>
      </c>
    </row>
    <row r="777" spans="1:4" ht="13.5">
      <c r="A777" s="198">
        <v>105658</v>
      </c>
      <c r="B777" s="198" t="s">
        <v>38780</v>
      </c>
      <c r="C777" s="198" t="s">
        <v>7</v>
      </c>
      <c r="D777" s="292">
        <v>230.92</v>
      </c>
    </row>
    <row r="778" spans="1:4" ht="13.5">
      <c r="A778" s="198">
        <v>100567</v>
      </c>
      <c r="B778" s="198" t="s">
        <v>38781</v>
      </c>
      <c r="C778" s="198" t="s">
        <v>7</v>
      </c>
      <c r="D778" s="292">
        <v>223.16</v>
      </c>
    </row>
    <row r="779" spans="1:4" ht="13.5">
      <c r="A779" s="198">
        <v>105667</v>
      </c>
      <c r="B779" s="198" t="s">
        <v>38782</v>
      </c>
      <c r="C779" s="198" t="s">
        <v>7</v>
      </c>
      <c r="D779" s="292">
        <v>219.27</v>
      </c>
    </row>
    <row r="780" spans="1:4" ht="13.5">
      <c r="A780" s="198">
        <v>105640</v>
      </c>
      <c r="B780" s="198" t="s">
        <v>38783</v>
      </c>
      <c r="C780" s="198" t="s">
        <v>7</v>
      </c>
      <c r="D780" s="292">
        <v>0</v>
      </c>
    </row>
    <row r="781" spans="1:4" ht="13.5">
      <c r="A781" s="198">
        <v>105646</v>
      </c>
      <c r="B781" s="198" t="s">
        <v>38784</v>
      </c>
      <c r="C781" s="198" t="s">
        <v>7</v>
      </c>
      <c r="D781" s="292">
        <v>0</v>
      </c>
    </row>
    <row r="782" spans="1:4" ht="13.5">
      <c r="A782" s="198">
        <v>105652</v>
      </c>
      <c r="B782" s="198" t="s">
        <v>38785</v>
      </c>
      <c r="C782" s="198" t="s">
        <v>7</v>
      </c>
      <c r="D782" s="292">
        <v>0</v>
      </c>
    </row>
    <row r="783" spans="1:4" ht="13.5">
      <c r="A783" s="198">
        <v>105659</v>
      </c>
      <c r="B783" s="198" t="s">
        <v>38786</v>
      </c>
      <c r="C783" s="198" t="s">
        <v>7</v>
      </c>
      <c r="D783" s="292">
        <v>256.14999999999998</v>
      </c>
    </row>
    <row r="784" spans="1:4" ht="13.5">
      <c r="A784" s="198">
        <v>100568</v>
      </c>
      <c r="B784" s="198" t="s">
        <v>38787</v>
      </c>
      <c r="C784" s="198" t="s">
        <v>7</v>
      </c>
      <c r="D784" s="292">
        <v>248.39</v>
      </c>
    </row>
    <row r="785" spans="1:4" ht="13.5">
      <c r="A785" s="198">
        <v>105668</v>
      </c>
      <c r="B785" s="198" t="s">
        <v>38788</v>
      </c>
      <c r="C785" s="198" t="s">
        <v>7</v>
      </c>
      <c r="D785" s="292">
        <v>244.5</v>
      </c>
    </row>
    <row r="786" spans="1:4" ht="13.5">
      <c r="A786" s="198">
        <v>105641</v>
      </c>
      <c r="B786" s="198" t="s">
        <v>38789</v>
      </c>
      <c r="C786" s="198" t="s">
        <v>7</v>
      </c>
      <c r="D786" s="292">
        <v>0</v>
      </c>
    </row>
    <row r="787" spans="1:4" ht="13.5">
      <c r="A787" s="198">
        <v>105647</v>
      </c>
      <c r="B787" s="198" t="s">
        <v>38790</v>
      </c>
      <c r="C787" s="198" t="s">
        <v>7</v>
      </c>
      <c r="D787" s="292">
        <v>0</v>
      </c>
    </row>
    <row r="788" spans="1:4" ht="13.5">
      <c r="A788" s="198">
        <v>105653</v>
      </c>
      <c r="B788" s="198" t="s">
        <v>38791</v>
      </c>
      <c r="C788" s="198" t="s">
        <v>7</v>
      </c>
      <c r="D788" s="292">
        <v>0</v>
      </c>
    </row>
    <row r="789" spans="1:4" ht="13.5">
      <c r="A789" s="198">
        <v>105710</v>
      </c>
      <c r="B789" s="198" t="s">
        <v>38792</v>
      </c>
      <c r="C789" s="198" t="s">
        <v>7</v>
      </c>
      <c r="D789" s="292">
        <v>150.55000000000001</v>
      </c>
    </row>
    <row r="790" spans="1:4" ht="13.5">
      <c r="A790" s="198">
        <v>100564</v>
      </c>
      <c r="B790" s="198" t="s">
        <v>38793</v>
      </c>
      <c r="C790" s="198" t="s">
        <v>7</v>
      </c>
      <c r="D790" s="292">
        <v>142.79</v>
      </c>
    </row>
    <row r="791" spans="1:4" ht="13.5">
      <c r="A791" s="198">
        <v>105711</v>
      </c>
      <c r="B791" s="198" t="s">
        <v>38794</v>
      </c>
      <c r="C791" s="198" t="s">
        <v>7</v>
      </c>
      <c r="D791" s="292">
        <v>138.9</v>
      </c>
    </row>
    <row r="792" spans="1:4" ht="13.5">
      <c r="A792" s="198">
        <v>105705</v>
      </c>
      <c r="B792" s="198" t="s">
        <v>38795</v>
      </c>
      <c r="C792" s="198" t="s">
        <v>7</v>
      </c>
      <c r="D792" s="292">
        <v>0</v>
      </c>
    </row>
    <row r="793" spans="1:4" ht="13.5">
      <c r="A793" s="198">
        <v>105706</v>
      </c>
      <c r="B793" s="198" t="s">
        <v>38796</v>
      </c>
      <c r="C793" s="198" t="s">
        <v>7</v>
      </c>
      <c r="D793" s="292">
        <v>0</v>
      </c>
    </row>
    <row r="794" spans="1:4" ht="13.5">
      <c r="A794" s="198">
        <v>105708</v>
      </c>
      <c r="B794" s="198" t="s">
        <v>38797</v>
      </c>
      <c r="C794" s="198" t="s">
        <v>7</v>
      </c>
      <c r="D794" s="292">
        <v>0</v>
      </c>
    </row>
    <row r="795" spans="1:4" ht="13.5">
      <c r="A795" s="198">
        <v>105690</v>
      </c>
      <c r="B795" s="198" t="s">
        <v>38798</v>
      </c>
      <c r="C795" s="198" t="s">
        <v>7</v>
      </c>
      <c r="D795" s="292">
        <v>186.67</v>
      </c>
    </row>
    <row r="796" spans="1:4" ht="13.5">
      <c r="A796" s="198">
        <v>100569</v>
      </c>
      <c r="B796" s="198" t="s">
        <v>38799</v>
      </c>
      <c r="C796" s="198" t="s">
        <v>7</v>
      </c>
      <c r="D796" s="292">
        <v>178.91</v>
      </c>
    </row>
    <row r="797" spans="1:4" ht="13.5">
      <c r="A797" s="198">
        <v>105699</v>
      </c>
      <c r="B797" s="198" t="s">
        <v>38800</v>
      </c>
      <c r="C797" s="198" t="s">
        <v>7</v>
      </c>
      <c r="D797" s="292">
        <v>175.02</v>
      </c>
    </row>
    <row r="798" spans="1:4" ht="13.5">
      <c r="A798" s="198">
        <v>105672</v>
      </c>
      <c r="B798" s="198" t="s">
        <v>38801</v>
      </c>
      <c r="C798" s="198" t="s">
        <v>7</v>
      </c>
      <c r="D798" s="292">
        <v>0</v>
      </c>
    </row>
    <row r="799" spans="1:4" ht="13.5">
      <c r="A799" s="198">
        <v>105678</v>
      </c>
      <c r="B799" s="198" t="s">
        <v>38802</v>
      </c>
      <c r="C799" s="198" t="s">
        <v>7</v>
      </c>
      <c r="D799" s="292">
        <v>0</v>
      </c>
    </row>
    <row r="800" spans="1:4" ht="13.5">
      <c r="A800" s="198">
        <v>105684</v>
      </c>
      <c r="B800" s="198" t="s">
        <v>38803</v>
      </c>
      <c r="C800" s="198" t="s">
        <v>7</v>
      </c>
      <c r="D800" s="292">
        <v>0</v>
      </c>
    </row>
    <row r="801" spans="1:4" ht="13.5">
      <c r="A801" s="198">
        <v>105691</v>
      </c>
      <c r="B801" s="198" t="s">
        <v>38804</v>
      </c>
      <c r="C801" s="198" t="s">
        <v>7</v>
      </c>
      <c r="D801" s="292">
        <v>212.66</v>
      </c>
    </row>
    <row r="802" spans="1:4" ht="13.5">
      <c r="A802" s="198">
        <v>100570</v>
      </c>
      <c r="B802" s="198" t="s">
        <v>38805</v>
      </c>
      <c r="C802" s="198" t="s">
        <v>7</v>
      </c>
      <c r="D802" s="292">
        <v>204.9</v>
      </c>
    </row>
    <row r="803" spans="1:4" ht="13.5">
      <c r="A803" s="198">
        <v>105700</v>
      </c>
      <c r="B803" s="198" t="s">
        <v>38806</v>
      </c>
      <c r="C803" s="198" t="s">
        <v>7</v>
      </c>
      <c r="D803" s="292">
        <v>201.01</v>
      </c>
    </row>
    <row r="804" spans="1:4" ht="13.5">
      <c r="A804" s="198">
        <v>105673</v>
      </c>
      <c r="B804" s="198" t="s">
        <v>38807</v>
      </c>
      <c r="C804" s="198" t="s">
        <v>7</v>
      </c>
      <c r="D804" s="292">
        <v>0</v>
      </c>
    </row>
    <row r="805" spans="1:4" ht="13.5">
      <c r="A805" s="198">
        <v>105679</v>
      </c>
      <c r="B805" s="198" t="s">
        <v>38808</v>
      </c>
      <c r="C805" s="198" t="s">
        <v>7</v>
      </c>
      <c r="D805" s="292">
        <v>0</v>
      </c>
    </row>
    <row r="806" spans="1:4" ht="13.5">
      <c r="A806" s="198">
        <v>105685</v>
      </c>
      <c r="B806" s="198" t="s">
        <v>38809</v>
      </c>
      <c r="C806" s="198" t="s">
        <v>7</v>
      </c>
      <c r="D806" s="292">
        <v>0</v>
      </c>
    </row>
    <row r="807" spans="1:4" ht="13.5">
      <c r="A807" s="198">
        <v>105692</v>
      </c>
      <c r="B807" s="198" t="s">
        <v>38810</v>
      </c>
      <c r="C807" s="198" t="s">
        <v>7</v>
      </c>
      <c r="D807" s="292">
        <v>238.28</v>
      </c>
    </row>
    <row r="808" spans="1:4" ht="13.5">
      <c r="A808" s="198">
        <v>100571</v>
      </c>
      <c r="B808" s="198" t="s">
        <v>38811</v>
      </c>
      <c r="C808" s="198" t="s">
        <v>7</v>
      </c>
      <c r="D808" s="292">
        <v>230.52</v>
      </c>
    </row>
    <row r="809" spans="1:4" ht="13.5">
      <c r="A809" s="198">
        <v>105701</v>
      </c>
      <c r="B809" s="198" t="s">
        <v>38812</v>
      </c>
      <c r="C809" s="198" t="s">
        <v>7</v>
      </c>
      <c r="D809" s="292">
        <v>226.63</v>
      </c>
    </row>
    <row r="810" spans="1:4" ht="13.5">
      <c r="A810" s="198">
        <v>105674</v>
      </c>
      <c r="B810" s="198" t="s">
        <v>38813</v>
      </c>
      <c r="C810" s="198" t="s">
        <v>7</v>
      </c>
      <c r="D810" s="292">
        <v>0</v>
      </c>
    </row>
    <row r="811" spans="1:4" ht="13.5">
      <c r="A811" s="198">
        <v>105680</v>
      </c>
      <c r="B811" s="198" t="s">
        <v>38814</v>
      </c>
      <c r="C811" s="198" t="s">
        <v>7</v>
      </c>
      <c r="D811" s="292">
        <v>0</v>
      </c>
    </row>
    <row r="812" spans="1:4" ht="13.5">
      <c r="A812" s="198">
        <v>105686</v>
      </c>
      <c r="B812" s="198" t="s">
        <v>38815</v>
      </c>
      <c r="C812" s="198" t="s">
        <v>7</v>
      </c>
      <c r="D812" s="292">
        <v>0</v>
      </c>
    </row>
    <row r="813" spans="1:4" ht="13.5">
      <c r="A813" s="198">
        <v>105718</v>
      </c>
      <c r="B813" s="198" t="s">
        <v>38816</v>
      </c>
      <c r="C813" s="198" t="s">
        <v>7</v>
      </c>
      <c r="D813" s="292">
        <v>131.13</v>
      </c>
    </row>
    <row r="814" spans="1:4" ht="13.5">
      <c r="A814" s="198">
        <v>100565</v>
      </c>
      <c r="B814" s="198" t="s">
        <v>38817</v>
      </c>
      <c r="C814" s="198" t="s">
        <v>7</v>
      </c>
      <c r="D814" s="292">
        <v>123.37</v>
      </c>
    </row>
    <row r="815" spans="1:4" ht="13.5">
      <c r="A815" s="198">
        <v>105581</v>
      </c>
      <c r="B815" s="198" t="s">
        <v>38818</v>
      </c>
      <c r="C815" s="198" t="s">
        <v>7</v>
      </c>
      <c r="D815" s="292">
        <v>119.48</v>
      </c>
    </row>
    <row r="816" spans="1:4" ht="13.5">
      <c r="A816" s="198">
        <v>105713</v>
      </c>
      <c r="B816" s="198" t="s">
        <v>38819</v>
      </c>
      <c r="C816" s="198" t="s">
        <v>7</v>
      </c>
      <c r="D816" s="292">
        <v>0</v>
      </c>
    </row>
    <row r="817" spans="1:4" ht="13.5">
      <c r="A817" s="198">
        <v>105714</v>
      </c>
      <c r="B817" s="198" t="s">
        <v>38820</v>
      </c>
      <c r="C817" s="198" t="s">
        <v>7</v>
      </c>
      <c r="D817" s="292">
        <v>0</v>
      </c>
    </row>
    <row r="818" spans="1:4" ht="13.5">
      <c r="A818" s="198">
        <v>105716</v>
      </c>
      <c r="B818" s="198" t="s">
        <v>38821</v>
      </c>
      <c r="C818" s="198" t="s">
        <v>7</v>
      </c>
      <c r="D818" s="292">
        <v>0</v>
      </c>
    </row>
    <row r="819" spans="1:4" ht="13.5">
      <c r="A819" s="198">
        <v>105624</v>
      </c>
      <c r="B819" s="198" t="s">
        <v>38822</v>
      </c>
      <c r="C819" s="198" t="s">
        <v>7</v>
      </c>
      <c r="D819" s="292">
        <v>108.29</v>
      </c>
    </row>
    <row r="820" spans="1:4" ht="13.5">
      <c r="A820" s="198">
        <v>96391</v>
      </c>
      <c r="B820" s="198" t="s">
        <v>38823</v>
      </c>
      <c r="C820" s="198" t="s">
        <v>7</v>
      </c>
      <c r="D820" s="292">
        <v>102.05</v>
      </c>
    </row>
    <row r="821" spans="1:4" ht="13.5">
      <c r="A821" s="198">
        <v>105632</v>
      </c>
      <c r="B821" s="198" t="s">
        <v>38824</v>
      </c>
      <c r="C821" s="198" t="s">
        <v>7</v>
      </c>
      <c r="D821" s="292">
        <v>101.07</v>
      </c>
    </row>
    <row r="822" spans="1:4" ht="13.5">
      <c r="A822" s="198">
        <v>105601</v>
      </c>
      <c r="B822" s="198" t="s">
        <v>38825</v>
      </c>
      <c r="C822" s="198" t="s">
        <v>7</v>
      </c>
      <c r="D822" s="292">
        <v>0</v>
      </c>
    </row>
    <row r="823" spans="1:4" ht="13.5">
      <c r="A823" s="198">
        <v>105609</v>
      </c>
      <c r="B823" s="198" t="s">
        <v>38826</v>
      </c>
      <c r="C823" s="198" t="s">
        <v>7</v>
      </c>
      <c r="D823" s="292">
        <v>0</v>
      </c>
    </row>
    <row r="824" spans="1:4" ht="13.5">
      <c r="A824" s="198">
        <v>105617</v>
      </c>
      <c r="B824" s="198" t="s">
        <v>38827</v>
      </c>
      <c r="C824" s="198" t="s">
        <v>7</v>
      </c>
      <c r="D824" s="292">
        <v>0</v>
      </c>
    </row>
    <row r="825" spans="1:4" ht="13.5">
      <c r="A825" s="198">
        <v>105625</v>
      </c>
      <c r="B825" s="198" t="s">
        <v>38828</v>
      </c>
      <c r="C825" s="198" t="s">
        <v>7</v>
      </c>
      <c r="D825" s="292">
        <v>135.85</v>
      </c>
    </row>
    <row r="826" spans="1:4" ht="13.5">
      <c r="A826" s="198">
        <v>96392</v>
      </c>
      <c r="B826" s="198" t="s">
        <v>38829</v>
      </c>
      <c r="C826" s="198" t="s">
        <v>7</v>
      </c>
      <c r="D826" s="292">
        <v>129.61000000000001</v>
      </c>
    </row>
    <row r="827" spans="1:4" ht="13.5">
      <c r="A827" s="198">
        <v>105633</v>
      </c>
      <c r="B827" s="198" t="s">
        <v>38830</v>
      </c>
      <c r="C827" s="198" t="s">
        <v>7</v>
      </c>
      <c r="D827" s="292">
        <v>128.63</v>
      </c>
    </row>
    <row r="828" spans="1:4" ht="13.5">
      <c r="A828" s="198">
        <v>105602</v>
      </c>
      <c r="B828" s="198" t="s">
        <v>38831</v>
      </c>
      <c r="C828" s="198" t="s">
        <v>7</v>
      </c>
      <c r="D828" s="292">
        <v>0</v>
      </c>
    </row>
    <row r="829" spans="1:4" ht="13.5">
      <c r="A829" s="198">
        <v>105610</v>
      </c>
      <c r="B829" s="198" t="s">
        <v>38832</v>
      </c>
      <c r="C829" s="198" t="s">
        <v>7</v>
      </c>
      <c r="D829" s="292">
        <v>0</v>
      </c>
    </row>
    <row r="830" spans="1:4" ht="13.5">
      <c r="A830" s="198">
        <v>105618</v>
      </c>
      <c r="B830" s="198" t="s">
        <v>38833</v>
      </c>
      <c r="C830" s="198" t="s">
        <v>7</v>
      </c>
      <c r="D830" s="292">
        <v>0</v>
      </c>
    </row>
    <row r="831" spans="1:4" ht="13.5">
      <c r="A831" s="198">
        <v>105571</v>
      </c>
      <c r="B831" s="198" t="s">
        <v>38834</v>
      </c>
      <c r="C831" s="198" t="s">
        <v>7</v>
      </c>
      <c r="D831" s="292">
        <v>51.66</v>
      </c>
    </row>
    <row r="832" spans="1:4" ht="13.5">
      <c r="A832" s="198">
        <v>96389</v>
      </c>
      <c r="B832" s="198" t="s">
        <v>38835</v>
      </c>
      <c r="C832" s="198" t="s">
        <v>7</v>
      </c>
      <c r="D832" s="292">
        <v>45.42</v>
      </c>
    </row>
    <row r="833" spans="1:4" ht="13.5">
      <c r="A833" s="198">
        <v>105575</v>
      </c>
      <c r="B833" s="198" t="s">
        <v>38836</v>
      </c>
      <c r="C833" s="198" t="s">
        <v>7</v>
      </c>
      <c r="D833" s="292">
        <v>44.44</v>
      </c>
    </row>
    <row r="834" spans="1:4" ht="13.5">
      <c r="A834" s="198">
        <v>105599</v>
      </c>
      <c r="B834" s="198" t="s">
        <v>38837</v>
      </c>
      <c r="C834" s="198" t="s">
        <v>7</v>
      </c>
      <c r="D834" s="292">
        <v>0</v>
      </c>
    </row>
    <row r="835" spans="1:4" ht="13.5">
      <c r="A835" s="198">
        <v>105607</v>
      </c>
      <c r="B835" s="198" t="s">
        <v>38838</v>
      </c>
      <c r="C835" s="198" t="s">
        <v>7</v>
      </c>
      <c r="D835" s="292">
        <v>0</v>
      </c>
    </row>
    <row r="836" spans="1:4" ht="13.5">
      <c r="A836" s="198">
        <v>105615</v>
      </c>
      <c r="B836" s="198" t="s">
        <v>38839</v>
      </c>
      <c r="C836" s="198" t="s">
        <v>7</v>
      </c>
      <c r="D836" s="292">
        <v>0</v>
      </c>
    </row>
    <row r="837" spans="1:4" ht="13.5">
      <c r="A837" s="198">
        <v>105623</v>
      </c>
      <c r="B837" s="198" t="s">
        <v>38840</v>
      </c>
      <c r="C837" s="198" t="s">
        <v>7</v>
      </c>
      <c r="D837" s="292">
        <v>80.36</v>
      </c>
    </row>
    <row r="838" spans="1:4" ht="13.5">
      <c r="A838" s="198">
        <v>96390</v>
      </c>
      <c r="B838" s="198" t="s">
        <v>38841</v>
      </c>
      <c r="C838" s="198" t="s">
        <v>7</v>
      </c>
      <c r="D838" s="292">
        <v>74.12</v>
      </c>
    </row>
    <row r="839" spans="1:4" ht="13.5">
      <c r="A839" s="198">
        <v>105631</v>
      </c>
      <c r="B839" s="198" t="s">
        <v>38842</v>
      </c>
      <c r="C839" s="198" t="s">
        <v>7</v>
      </c>
      <c r="D839" s="292">
        <v>73.14</v>
      </c>
    </row>
    <row r="840" spans="1:4" ht="13.5">
      <c r="A840" s="198">
        <v>105600</v>
      </c>
      <c r="B840" s="198" t="s">
        <v>38843</v>
      </c>
      <c r="C840" s="198" t="s">
        <v>7</v>
      </c>
      <c r="D840" s="292">
        <v>0</v>
      </c>
    </row>
    <row r="841" spans="1:4" ht="13.5">
      <c r="A841" s="198">
        <v>105608</v>
      </c>
      <c r="B841" s="198" t="s">
        <v>38844</v>
      </c>
      <c r="C841" s="198" t="s">
        <v>7</v>
      </c>
      <c r="D841" s="292">
        <v>0</v>
      </c>
    </row>
    <row r="842" spans="1:4" ht="13.5">
      <c r="A842" s="198">
        <v>105616</v>
      </c>
      <c r="B842" s="198" t="s">
        <v>38845</v>
      </c>
      <c r="C842" s="198" t="s">
        <v>7</v>
      </c>
      <c r="D842" s="292">
        <v>0</v>
      </c>
    </row>
    <row r="843" spans="1:4" ht="13.5">
      <c r="A843" s="198">
        <v>105585</v>
      </c>
      <c r="B843" s="198" t="s">
        <v>38846</v>
      </c>
      <c r="C843" s="198" t="s">
        <v>7</v>
      </c>
      <c r="D843" s="292">
        <v>159.21</v>
      </c>
    </row>
    <row r="844" spans="1:4" ht="13.5">
      <c r="A844" s="198">
        <v>100572</v>
      </c>
      <c r="B844" s="198" t="s">
        <v>38847</v>
      </c>
      <c r="C844" s="198" t="s">
        <v>7</v>
      </c>
      <c r="D844" s="292">
        <v>148.59</v>
      </c>
    </row>
    <row r="845" spans="1:4" ht="13.5">
      <c r="A845" s="198">
        <v>105588</v>
      </c>
      <c r="B845" s="198" t="s">
        <v>38848</v>
      </c>
      <c r="C845" s="198" t="s">
        <v>7</v>
      </c>
      <c r="D845" s="292">
        <v>147.52000000000001</v>
      </c>
    </row>
    <row r="846" spans="1:4" ht="13.5">
      <c r="A846" s="198">
        <v>105583</v>
      </c>
      <c r="B846" s="198" t="s">
        <v>38849</v>
      </c>
      <c r="C846" s="198" t="s">
        <v>7</v>
      </c>
      <c r="D846" s="292">
        <v>0</v>
      </c>
    </row>
    <row r="847" spans="1:4" ht="13.5">
      <c r="A847" s="198">
        <v>105719</v>
      </c>
      <c r="B847" s="198" t="s">
        <v>38850</v>
      </c>
      <c r="C847" s="198" t="s">
        <v>7</v>
      </c>
      <c r="D847" s="292">
        <v>0</v>
      </c>
    </row>
    <row r="848" spans="1:4" ht="13.5">
      <c r="A848" s="198">
        <v>105721</v>
      </c>
      <c r="B848" s="198" t="s">
        <v>38851</v>
      </c>
      <c r="C848" s="198" t="s">
        <v>7</v>
      </c>
      <c r="D848" s="292">
        <v>0</v>
      </c>
    </row>
    <row r="849" spans="1:4" ht="13.5">
      <c r="A849" s="198">
        <v>105592</v>
      </c>
      <c r="B849" s="198" t="s">
        <v>38852</v>
      </c>
      <c r="C849" s="198" t="s">
        <v>7</v>
      </c>
      <c r="D849" s="292">
        <v>139.79</v>
      </c>
    </row>
    <row r="850" spans="1:4" ht="13.5">
      <c r="A850" s="198">
        <v>100573</v>
      </c>
      <c r="B850" s="198" t="s">
        <v>38853</v>
      </c>
      <c r="C850" s="198" t="s">
        <v>7</v>
      </c>
      <c r="D850" s="292">
        <v>129.16999999999999</v>
      </c>
    </row>
    <row r="851" spans="1:4" ht="13.5">
      <c r="A851" s="198">
        <v>105595</v>
      </c>
      <c r="B851" s="198" t="s">
        <v>38854</v>
      </c>
      <c r="C851" s="198" t="s">
        <v>7</v>
      </c>
      <c r="D851" s="292">
        <v>128.1</v>
      </c>
    </row>
    <row r="852" spans="1:4" ht="13.5">
      <c r="A852" s="198">
        <v>105590</v>
      </c>
      <c r="B852" s="198" t="s">
        <v>38855</v>
      </c>
      <c r="C852" s="198" t="s">
        <v>7</v>
      </c>
      <c r="D852" s="292">
        <v>0</v>
      </c>
    </row>
    <row r="853" spans="1:4" ht="13.5">
      <c r="A853" s="198">
        <v>105723</v>
      </c>
      <c r="B853" s="198" t="s">
        <v>38856</v>
      </c>
      <c r="C853" s="198" t="s">
        <v>7</v>
      </c>
      <c r="D853" s="292">
        <v>0</v>
      </c>
    </row>
    <row r="854" spans="1:4" ht="13.5">
      <c r="A854" s="198">
        <v>105725</v>
      </c>
      <c r="B854" s="198" t="s">
        <v>38857</v>
      </c>
      <c r="C854" s="198" t="s">
        <v>7</v>
      </c>
      <c r="D854" s="292">
        <v>0</v>
      </c>
    </row>
    <row r="855" spans="1:4" ht="13.5">
      <c r="A855" s="198">
        <v>105566</v>
      </c>
      <c r="B855" s="198" t="s">
        <v>38858</v>
      </c>
      <c r="C855" s="198" t="s">
        <v>7</v>
      </c>
      <c r="D855" s="292">
        <v>12.08</v>
      </c>
    </row>
    <row r="856" spans="1:4" ht="13.5">
      <c r="A856" s="198">
        <v>96388</v>
      </c>
      <c r="B856" s="198" t="s">
        <v>38859</v>
      </c>
      <c r="C856" s="198" t="s">
        <v>7</v>
      </c>
      <c r="D856" s="292">
        <v>9.66</v>
      </c>
    </row>
    <row r="857" spans="1:4" ht="13.5">
      <c r="A857" s="198">
        <v>105569</v>
      </c>
      <c r="B857" s="198" t="s">
        <v>38860</v>
      </c>
      <c r="C857" s="198" t="s">
        <v>7</v>
      </c>
      <c r="D857" s="292">
        <v>8</v>
      </c>
    </row>
    <row r="858" spans="1:4" ht="13.5">
      <c r="A858" s="198">
        <v>101767</v>
      </c>
      <c r="B858" s="198" t="s">
        <v>38861</v>
      </c>
      <c r="C858" s="198" t="s">
        <v>7</v>
      </c>
      <c r="D858" s="292">
        <v>32.36</v>
      </c>
    </row>
    <row r="859" spans="1:4" ht="13.5">
      <c r="A859" s="198">
        <v>101768</v>
      </c>
      <c r="B859" s="198" t="s">
        <v>38862</v>
      </c>
      <c r="C859" s="198" t="s">
        <v>7</v>
      </c>
      <c r="D859" s="292">
        <v>27.9</v>
      </c>
    </row>
    <row r="860" spans="1:4" ht="13.5">
      <c r="A860" s="198">
        <v>100574</v>
      </c>
      <c r="B860" s="198" t="s">
        <v>38863</v>
      </c>
      <c r="C860" s="198" t="s">
        <v>7</v>
      </c>
      <c r="D860" s="292">
        <v>1.52</v>
      </c>
    </row>
    <row r="861" spans="1:4" ht="13.5">
      <c r="A861" s="198">
        <v>102470</v>
      </c>
      <c r="B861" s="198" t="s">
        <v>38864</v>
      </c>
      <c r="C861" s="198" t="s">
        <v>4</v>
      </c>
      <c r="D861" s="292">
        <v>0</v>
      </c>
    </row>
    <row r="862" spans="1:4" ht="13.5">
      <c r="A862" s="198">
        <v>105756</v>
      </c>
      <c r="B862" s="198" t="s">
        <v>38865</v>
      </c>
      <c r="C862" s="198" t="s">
        <v>4</v>
      </c>
      <c r="D862" s="292">
        <v>0</v>
      </c>
    </row>
    <row r="863" spans="1:4" ht="13.5">
      <c r="A863" s="198">
        <v>104375</v>
      </c>
      <c r="B863" s="198" t="s">
        <v>38866</v>
      </c>
      <c r="C863" s="198" t="s">
        <v>4</v>
      </c>
      <c r="D863" s="292">
        <v>0</v>
      </c>
    </row>
    <row r="864" spans="1:4" ht="13.5">
      <c r="A864" s="198">
        <v>105757</v>
      </c>
      <c r="B864" s="198" t="s">
        <v>38867</v>
      </c>
      <c r="C864" s="198" t="s">
        <v>4</v>
      </c>
      <c r="D864" s="292">
        <v>0</v>
      </c>
    </row>
    <row r="865" spans="1:4" ht="13.5">
      <c r="A865" s="198">
        <v>105562</v>
      </c>
      <c r="B865" s="198" t="s">
        <v>38868</v>
      </c>
      <c r="C865" s="198" t="s">
        <v>7</v>
      </c>
      <c r="D865" s="292">
        <v>8.9</v>
      </c>
    </row>
    <row r="866" spans="1:4" ht="13.5">
      <c r="A866" s="198">
        <v>105563</v>
      </c>
      <c r="B866" s="198" t="s">
        <v>38869</v>
      </c>
      <c r="C866" s="198" t="s">
        <v>7</v>
      </c>
      <c r="D866" s="292">
        <v>7.17</v>
      </c>
    </row>
    <row r="867" spans="1:4" ht="13.5">
      <c r="A867" s="198">
        <v>105565</v>
      </c>
      <c r="B867" s="198" t="s">
        <v>38870</v>
      </c>
      <c r="C867" s="198" t="s">
        <v>7</v>
      </c>
      <c r="D867" s="292">
        <v>6.65</v>
      </c>
    </row>
    <row r="868" spans="1:4" ht="13.5">
      <c r="A868" s="198">
        <v>105557</v>
      </c>
      <c r="B868" s="198" t="s">
        <v>38871</v>
      </c>
      <c r="C868" s="198" t="s">
        <v>7</v>
      </c>
      <c r="D868" s="292">
        <v>17.11</v>
      </c>
    </row>
    <row r="869" spans="1:4" ht="13.5">
      <c r="A869" s="198">
        <v>105558</v>
      </c>
      <c r="B869" s="198" t="s">
        <v>38872</v>
      </c>
      <c r="C869" s="198" t="s">
        <v>7</v>
      </c>
      <c r="D869" s="292">
        <v>14.74</v>
      </c>
    </row>
    <row r="870" spans="1:4" ht="13.5">
      <c r="A870" s="198">
        <v>105560</v>
      </c>
      <c r="B870" s="198" t="s">
        <v>38873</v>
      </c>
      <c r="C870" s="198" t="s">
        <v>7</v>
      </c>
      <c r="D870" s="292">
        <v>13.44</v>
      </c>
    </row>
    <row r="871" spans="1:4" ht="13.5">
      <c r="A871" s="198">
        <v>96386</v>
      </c>
      <c r="B871" s="198" t="s">
        <v>38874</v>
      </c>
      <c r="C871" s="198" t="s">
        <v>7</v>
      </c>
      <c r="D871" s="292">
        <v>7.12</v>
      </c>
    </row>
    <row r="872" spans="1:4" ht="13.5">
      <c r="A872" s="198">
        <v>105564</v>
      </c>
      <c r="B872" s="198" t="s">
        <v>38875</v>
      </c>
      <c r="C872" s="198" t="s">
        <v>7</v>
      </c>
      <c r="D872" s="292">
        <v>6.6</v>
      </c>
    </row>
    <row r="873" spans="1:4" ht="13.5">
      <c r="A873" s="198">
        <v>105561</v>
      </c>
      <c r="B873" s="198" t="s">
        <v>38876</v>
      </c>
      <c r="C873" s="198" t="s">
        <v>7</v>
      </c>
      <c r="D873" s="292">
        <v>8.73</v>
      </c>
    </row>
    <row r="874" spans="1:4" ht="13.5">
      <c r="A874" s="198">
        <v>96385</v>
      </c>
      <c r="B874" s="198" t="s">
        <v>38877</v>
      </c>
      <c r="C874" s="198" t="s">
        <v>7</v>
      </c>
      <c r="D874" s="292">
        <v>13.3</v>
      </c>
    </row>
    <row r="875" spans="1:4" ht="13.5">
      <c r="A875" s="198">
        <v>105556</v>
      </c>
      <c r="B875" s="198" t="s">
        <v>38878</v>
      </c>
      <c r="C875" s="198" t="s">
        <v>7</v>
      </c>
      <c r="D875" s="292">
        <v>14.95</v>
      </c>
    </row>
    <row r="876" spans="1:4" ht="13.5">
      <c r="A876" s="198">
        <v>105559</v>
      </c>
      <c r="B876" s="198" t="s">
        <v>38879</v>
      </c>
      <c r="C876" s="198" t="s">
        <v>7</v>
      </c>
      <c r="D876" s="292">
        <v>11.29</v>
      </c>
    </row>
    <row r="877" spans="1:4" ht="13.5">
      <c r="A877" s="198">
        <v>105733</v>
      </c>
      <c r="B877" s="198" t="s">
        <v>38880</v>
      </c>
      <c r="C877" s="198" t="s">
        <v>7</v>
      </c>
      <c r="D877" s="292">
        <v>304.08</v>
      </c>
    </row>
    <row r="878" spans="1:4" ht="13.5">
      <c r="A878" s="198">
        <v>105734</v>
      </c>
      <c r="B878" s="198" t="s">
        <v>38881</v>
      </c>
      <c r="C878" s="198" t="s">
        <v>7</v>
      </c>
      <c r="D878" s="292">
        <v>297.45</v>
      </c>
    </row>
    <row r="879" spans="1:4" ht="13.5">
      <c r="A879" s="198">
        <v>105736</v>
      </c>
      <c r="B879" s="198" t="s">
        <v>38882</v>
      </c>
      <c r="C879" s="198" t="s">
        <v>7</v>
      </c>
      <c r="D879" s="292">
        <v>294.11</v>
      </c>
    </row>
    <row r="880" spans="1:4" ht="13.5">
      <c r="A880" s="198">
        <v>105728</v>
      </c>
      <c r="B880" s="198" t="s">
        <v>38883</v>
      </c>
      <c r="C880" s="198" t="s">
        <v>7</v>
      </c>
      <c r="D880" s="292">
        <v>247.69</v>
      </c>
    </row>
    <row r="881" spans="1:4" ht="13.5">
      <c r="A881" s="198">
        <v>105729</v>
      </c>
      <c r="B881" s="198" t="s">
        <v>38884</v>
      </c>
      <c r="C881" s="198" t="s">
        <v>7</v>
      </c>
      <c r="D881" s="292">
        <v>242.6</v>
      </c>
    </row>
    <row r="882" spans="1:4" ht="13.5">
      <c r="A882" s="198">
        <v>105731</v>
      </c>
      <c r="B882" s="198" t="s">
        <v>38885</v>
      </c>
      <c r="C882" s="198" t="s">
        <v>7</v>
      </c>
      <c r="D882" s="292">
        <v>240.03</v>
      </c>
    </row>
    <row r="883" spans="1:4" ht="13.5">
      <c r="A883" s="198">
        <v>105738</v>
      </c>
      <c r="B883" s="198" t="s">
        <v>38886</v>
      </c>
      <c r="C883" s="198" t="s">
        <v>7</v>
      </c>
      <c r="D883" s="292">
        <v>373.92</v>
      </c>
    </row>
    <row r="884" spans="1:4" ht="13.5">
      <c r="A884" s="198">
        <v>105739</v>
      </c>
      <c r="B884" s="198" t="s">
        <v>38887</v>
      </c>
      <c r="C884" s="198" t="s">
        <v>7</v>
      </c>
      <c r="D884" s="292">
        <v>368.93</v>
      </c>
    </row>
    <row r="885" spans="1:4" ht="13.5">
      <c r="A885" s="198">
        <v>105741</v>
      </c>
      <c r="B885" s="198" t="s">
        <v>38888</v>
      </c>
      <c r="C885" s="198" t="s">
        <v>7</v>
      </c>
      <c r="D885" s="292">
        <v>366.31</v>
      </c>
    </row>
    <row r="886" spans="1:4" ht="13.5">
      <c r="A886" s="198">
        <v>105750</v>
      </c>
      <c r="B886" s="198" t="s">
        <v>38889</v>
      </c>
      <c r="C886" s="198" t="s">
        <v>7</v>
      </c>
      <c r="D886" s="292">
        <v>228.52</v>
      </c>
    </row>
    <row r="887" spans="1:4" ht="13.5">
      <c r="A887" s="198">
        <v>105751</v>
      </c>
      <c r="B887" s="198" t="s">
        <v>38890</v>
      </c>
      <c r="C887" s="198" t="s">
        <v>7</v>
      </c>
      <c r="D887" s="292">
        <v>225.9</v>
      </c>
    </row>
    <row r="888" spans="1:4" ht="13.5">
      <c r="A888" s="198">
        <v>105753</v>
      </c>
      <c r="B888" s="198" t="s">
        <v>38891</v>
      </c>
      <c r="C888" s="198" t="s">
        <v>7</v>
      </c>
      <c r="D888" s="292">
        <v>223.51</v>
      </c>
    </row>
    <row r="889" spans="1:4" ht="13.5">
      <c r="A889" s="198">
        <v>105755</v>
      </c>
      <c r="B889" s="198" t="s">
        <v>38892</v>
      </c>
      <c r="C889" s="198" t="s">
        <v>7</v>
      </c>
      <c r="D889" s="292">
        <v>221.22</v>
      </c>
    </row>
    <row r="890" spans="1:4" ht="13.5">
      <c r="A890" s="198">
        <v>105743</v>
      </c>
      <c r="B890" s="198" t="s">
        <v>38893</v>
      </c>
      <c r="C890" s="198" t="s">
        <v>7</v>
      </c>
      <c r="D890" s="292">
        <v>173.74</v>
      </c>
    </row>
    <row r="891" spans="1:4" ht="13.5">
      <c r="A891" s="198">
        <v>105744</v>
      </c>
      <c r="B891" s="198" t="s">
        <v>38894</v>
      </c>
      <c r="C891" s="198" t="s">
        <v>7</v>
      </c>
      <c r="D891" s="292">
        <v>171.27</v>
      </c>
    </row>
    <row r="892" spans="1:4" ht="13.5">
      <c r="A892" s="198">
        <v>105746</v>
      </c>
      <c r="B892" s="198" t="s">
        <v>38895</v>
      </c>
      <c r="C892" s="198" t="s">
        <v>7</v>
      </c>
      <c r="D892" s="292">
        <v>168.8</v>
      </c>
    </row>
    <row r="893" spans="1:4" ht="13.5">
      <c r="A893" s="198">
        <v>105748</v>
      </c>
      <c r="B893" s="198" t="s">
        <v>38896</v>
      </c>
      <c r="C893" s="198" t="s">
        <v>7</v>
      </c>
      <c r="D893" s="292">
        <v>166.32</v>
      </c>
    </row>
    <row r="894" spans="1:4" ht="13.5">
      <c r="A894" s="198">
        <v>105660</v>
      </c>
      <c r="B894" s="198" t="s">
        <v>38897</v>
      </c>
      <c r="C894" s="198" t="s">
        <v>7</v>
      </c>
      <c r="D894" s="292">
        <v>218.34</v>
      </c>
    </row>
    <row r="895" spans="1:4" ht="13.5">
      <c r="A895" s="198">
        <v>105663</v>
      </c>
      <c r="B895" s="198" t="s">
        <v>38898</v>
      </c>
      <c r="C895" s="198" t="s">
        <v>7</v>
      </c>
      <c r="D895" s="292">
        <v>207.49</v>
      </c>
    </row>
    <row r="896" spans="1:4" ht="13.5">
      <c r="A896" s="198">
        <v>105669</v>
      </c>
      <c r="B896" s="198" t="s">
        <v>38899</v>
      </c>
      <c r="C896" s="198" t="s">
        <v>7</v>
      </c>
      <c r="D896" s="292">
        <v>202.05</v>
      </c>
    </row>
    <row r="897" spans="1:4" ht="13.5">
      <c r="A897" s="198">
        <v>105642</v>
      </c>
      <c r="B897" s="198" t="s">
        <v>38900</v>
      </c>
      <c r="C897" s="198" t="s">
        <v>7</v>
      </c>
      <c r="D897" s="292">
        <v>0</v>
      </c>
    </row>
    <row r="898" spans="1:4" ht="13.5">
      <c r="A898" s="198">
        <v>105648</v>
      </c>
      <c r="B898" s="198" t="s">
        <v>38901</v>
      </c>
      <c r="C898" s="198" t="s">
        <v>7</v>
      </c>
      <c r="D898" s="292">
        <v>0</v>
      </c>
    </row>
    <row r="899" spans="1:4" ht="13.5">
      <c r="A899" s="198">
        <v>105654</v>
      </c>
      <c r="B899" s="198" t="s">
        <v>38902</v>
      </c>
      <c r="C899" s="198" t="s">
        <v>7</v>
      </c>
      <c r="D899" s="292">
        <v>0</v>
      </c>
    </row>
    <row r="900" spans="1:4" ht="13.5">
      <c r="A900" s="198">
        <v>105661</v>
      </c>
      <c r="B900" s="198" t="s">
        <v>38903</v>
      </c>
      <c r="C900" s="198" t="s">
        <v>7</v>
      </c>
      <c r="D900" s="292">
        <v>243.94</v>
      </c>
    </row>
    <row r="901" spans="1:4" ht="13.5">
      <c r="A901" s="198">
        <v>105664</v>
      </c>
      <c r="B901" s="198" t="s">
        <v>38904</v>
      </c>
      <c r="C901" s="198" t="s">
        <v>7</v>
      </c>
      <c r="D901" s="292">
        <v>233.09</v>
      </c>
    </row>
    <row r="902" spans="1:4" ht="13.5">
      <c r="A902" s="198">
        <v>105670</v>
      </c>
      <c r="B902" s="198" t="s">
        <v>38905</v>
      </c>
      <c r="C902" s="198" t="s">
        <v>7</v>
      </c>
      <c r="D902" s="292">
        <v>227.65</v>
      </c>
    </row>
    <row r="903" spans="1:4" ht="13.5">
      <c r="A903" s="198">
        <v>105643</v>
      </c>
      <c r="B903" s="198" t="s">
        <v>38906</v>
      </c>
      <c r="C903" s="198" t="s">
        <v>7</v>
      </c>
      <c r="D903" s="292">
        <v>0</v>
      </c>
    </row>
    <row r="904" spans="1:4" ht="13.5">
      <c r="A904" s="198">
        <v>105649</v>
      </c>
      <c r="B904" s="198" t="s">
        <v>38907</v>
      </c>
      <c r="C904" s="198" t="s">
        <v>7</v>
      </c>
      <c r="D904" s="292">
        <v>0</v>
      </c>
    </row>
    <row r="905" spans="1:4" ht="13.5">
      <c r="A905" s="198">
        <v>105655</v>
      </c>
      <c r="B905" s="198" t="s">
        <v>38908</v>
      </c>
      <c r="C905" s="198" t="s">
        <v>7</v>
      </c>
      <c r="D905" s="292">
        <v>0</v>
      </c>
    </row>
    <row r="906" spans="1:4" ht="13.5">
      <c r="A906" s="198">
        <v>105662</v>
      </c>
      <c r="B906" s="198" t="s">
        <v>38909</v>
      </c>
      <c r="C906" s="198" t="s">
        <v>7</v>
      </c>
      <c r="D906" s="292">
        <v>269.17</v>
      </c>
    </row>
    <row r="907" spans="1:4" ht="13.5">
      <c r="A907" s="198">
        <v>105665</v>
      </c>
      <c r="B907" s="198" t="s">
        <v>38910</v>
      </c>
      <c r="C907" s="198" t="s">
        <v>7</v>
      </c>
      <c r="D907" s="292">
        <v>258.32</v>
      </c>
    </row>
    <row r="908" spans="1:4" ht="13.5">
      <c r="A908" s="198">
        <v>105671</v>
      </c>
      <c r="B908" s="198" t="s">
        <v>38911</v>
      </c>
      <c r="C908" s="198" t="s">
        <v>7</v>
      </c>
      <c r="D908" s="292">
        <v>252.88</v>
      </c>
    </row>
    <row r="909" spans="1:4" ht="13.5">
      <c r="A909" s="198">
        <v>105644</v>
      </c>
      <c r="B909" s="198" t="s">
        <v>38912</v>
      </c>
      <c r="C909" s="198" t="s">
        <v>7</v>
      </c>
      <c r="D909" s="292">
        <v>0</v>
      </c>
    </row>
    <row r="910" spans="1:4" ht="13.5">
      <c r="A910" s="198">
        <v>105650</v>
      </c>
      <c r="B910" s="198" t="s">
        <v>38913</v>
      </c>
      <c r="C910" s="198" t="s">
        <v>7</v>
      </c>
      <c r="D910" s="292">
        <v>0</v>
      </c>
    </row>
    <row r="911" spans="1:4" ht="13.5">
      <c r="A911" s="198">
        <v>105656</v>
      </c>
      <c r="B911" s="198" t="s">
        <v>38914</v>
      </c>
      <c r="C911" s="198" t="s">
        <v>7</v>
      </c>
      <c r="D911" s="292">
        <v>0</v>
      </c>
    </row>
    <row r="912" spans="1:4" ht="13.5">
      <c r="A912" s="198">
        <v>105577</v>
      </c>
      <c r="B912" s="198" t="s">
        <v>38915</v>
      </c>
      <c r="C912" s="198" t="s">
        <v>7</v>
      </c>
      <c r="D912" s="292">
        <v>163.57</v>
      </c>
    </row>
    <row r="913" spans="1:4" ht="13.5">
      <c r="A913" s="198">
        <v>105578</v>
      </c>
      <c r="B913" s="198" t="s">
        <v>38916</v>
      </c>
      <c r="C913" s="198" t="s">
        <v>7</v>
      </c>
      <c r="D913" s="292">
        <v>152.72</v>
      </c>
    </row>
    <row r="914" spans="1:4" ht="13.5">
      <c r="A914" s="198">
        <v>105712</v>
      </c>
      <c r="B914" s="198" t="s">
        <v>38917</v>
      </c>
      <c r="C914" s="198" t="s">
        <v>7</v>
      </c>
      <c r="D914" s="292">
        <v>147.28</v>
      </c>
    </row>
    <row r="915" spans="1:4" ht="13.5">
      <c r="A915" s="198">
        <v>105637</v>
      </c>
      <c r="B915" s="198" t="s">
        <v>38918</v>
      </c>
      <c r="C915" s="198" t="s">
        <v>7</v>
      </c>
      <c r="D915" s="292">
        <v>0</v>
      </c>
    </row>
    <row r="916" spans="1:4" ht="13.5">
      <c r="A916" s="198">
        <v>105707</v>
      </c>
      <c r="B916" s="198" t="s">
        <v>38919</v>
      </c>
      <c r="C916" s="198" t="s">
        <v>7</v>
      </c>
      <c r="D916" s="292">
        <v>0</v>
      </c>
    </row>
    <row r="917" spans="1:4" ht="13.5">
      <c r="A917" s="198">
        <v>105709</v>
      </c>
      <c r="B917" s="198" t="s">
        <v>38920</v>
      </c>
      <c r="C917" s="198" t="s">
        <v>7</v>
      </c>
      <c r="D917" s="292">
        <v>0</v>
      </c>
    </row>
    <row r="918" spans="1:4" ht="13.5">
      <c r="A918" s="198">
        <v>105693</v>
      </c>
      <c r="B918" s="198" t="s">
        <v>38921</v>
      </c>
      <c r="C918" s="198" t="s">
        <v>7</v>
      </c>
      <c r="D918" s="292">
        <v>199.69</v>
      </c>
    </row>
    <row r="919" spans="1:4" ht="13.5">
      <c r="A919" s="198">
        <v>105696</v>
      </c>
      <c r="B919" s="198" t="s">
        <v>38922</v>
      </c>
      <c r="C919" s="198" t="s">
        <v>7</v>
      </c>
      <c r="D919" s="292">
        <v>188.84</v>
      </c>
    </row>
    <row r="920" spans="1:4" ht="13.5">
      <c r="A920" s="198">
        <v>105702</v>
      </c>
      <c r="B920" s="198" t="s">
        <v>38923</v>
      </c>
      <c r="C920" s="198" t="s">
        <v>7</v>
      </c>
      <c r="D920" s="292">
        <v>183.4</v>
      </c>
    </row>
    <row r="921" spans="1:4" ht="13.5">
      <c r="A921" s="198">
        <v>105675</v>
      </c>
      <c r="B921" s="198" t="s">
        <v>38924</v>
      </c>
      <c r="C921" s="198" t="s">
        <v>7</v>
      </c>
      <c r="D921" s="292">
        <v>0</v>
      </c>
    </row>
    <row r="922" spans="1:4" ht="13.5">
      <c r="A922" s="198">
        <v>105681</v>
      </c>
      <c r="B922" s="198" t="s">
        <v>38925</v>
      </c>
      <c r="C922" s="198" t="s">
        <v>7</v>
      </c>
      <c r="D922" s="292">
        <v>0</v>
      </c>
    </row>
    <row r="923" spans="1:4" ht="13.5">
      <c r="A923" s="198">
        <v>105687</v>
      </c>
      <c r="B923" s="198" t="s">
        <v>38926</v>
      </c>
      <c r="C923" s="198" t="s">
        <v>7</v>
      </c>
      <c r="D923" s="292">
        <v>0</v>
      </c>
    </row>
    <row r="924" spans="1:4" ht="13.5">
      <c r="A924" s="198">
        <v>105694</v>
      </c>
      <c r="B924" s="198" t="s">
        <v>38927</v>
      </c>
      <c r="C924" s="198" t="s">
        <v>7</v>
      </c>
      <c r="D924" s="292">
        <v>225.68</v>
      </c>
    </row>
    <row r="925" spans="1:4" ht="13.5">
      <c r="A925" s="198">
        <v>105697</v>
      </c>
      <c r="B925" s="198" t="s">
        <v>38928</v>
      </c>
      <c r="C925" s="198" t="s">
        <v>7</v>
      </c>
      <c r="D925" s="292">
        <v>214.83</v>
      </c>
    </row>
    <row r="926" spans="1:4" ht="13.5">
      <c r="A926" s="198">
        <v>105703</v>
      </c>
      <c r="B926" s="198" t="s">
        <v>38929</v>
      </c>
      <c r="C926" s="198" t="s">
        <v>7</v>
      </c>
      <c r="D926" s="292">
        <v>209.39</v>
      </c>
    </row>
    <row r="927" spans="1:4" ht="13.5">
      <c r="A927" s="198">
        <v>105676</v>
      </c>
      <c r="B927" s="198" t="s">
        <v>38930</v>
      </c>
      <c r="C927" s="198" t="s">
        <v>7</v>
      </c>
      <c r="D927" s="292">
        <v>0</v>
      </c>
    </row>
    <row r="928" spans="1:4" ht="13.5">
      <c r="A928" s="198">
        <v>105682</v>
      </c>
      <c r="B928" s="198" t="s">
        <v>38931</v>
      </c>
      <c r="C928" s="198" t="s">
        <v>7</v>
      </c>
      <c r="D928" s="292">
        <v>0</v>
      </c>
    </row>
    <row r="929" spans="1:4" ht="13.5">
      <c r="A929" s="198">
        <v>105688</v>
      </c>
      <c r="B929" s="198" t="s">
        <v>38932</v>
      </c>
      <c r="C929" s="198" t="s">
        <v>7</v>
      </c>
      <c r="D929" s="292">
        <v>0</v>
      </c>
    </row>
    <row r="930" spans="1:4" ht="13.5">
      <c r="A930" s="198">
        <v>105695</v>
      </c>
      <c r="B930" s="198" t="s">
        <v>38933</v>
      </c>
      <c r="C930" s="198" t="s">
        <v>7</v>
      </c>
      <c r="D930" s="292">
        <v>251.3</v>
      </c>
    </row>
    <row r="931" spans="1:4" ht="13.5">
      <c r="A931" s="198">
        <v>105698</v>
      </c>
      <c r="B931" s="198" t="s">
        <v>38934</v>
      </c>
      <c r="C931" s="198" t="s">
        <v>7</v>
      </c>
      <c r="D931" s="292">
        <v>240.45</v>
      </c>
    </row>
    <row r="932" spans="1:4" ht="13.5">
      <c r="A932" s="198">
        <v>105704</v>
      </c>
      <c r="B932" s="198" t="s">
        <v>38935</v>
      </c>
      <c r="C932" s="198" t="s">
        <v>7</v>
      </c>
      <c r="D932" s="292">
        <v>235.01</v>
      </c>
    </row>
    <row r="933" spans="1:4" ht="13.5">
      <c r="A933" s="198">
        <v>105677</v>
      </c>
      <c r="B933" s="198" t="s">
        <v>38936</v>
      </c>
      <c r="C933" s="198" t="s">
        <v>7</v>
      </c>
      <c r="D933" s="292">
        <v>0</v>
      </c>
    </row>
    <row r="934" spans="1:4" ht="13.5">
      <c r="A934" s="198">
        <v>105683</v>
      </c>
      <c r="B934" s="198" t="s">
        <v>38937</v>
      </c>
      <c r="C934" s="198" t="s">
        <v>7</v>
      </c>
      <c r="D934" s="292">
        <v>0</v>
      </c>
    </row>
    <row r="935" spans="1:4" ht="13.5">
      <c r="A935" s="198">
        <v>105689</v>
      </c>
      <c r="B935" s="198" t="s">
        <v>38938</v>
      </c>
      <c r="C935" s="198" t="s">
        <v>7</v>
      </c>
      <c r="D935" s="292">
        <v>0</v>
      </c>
    </row>
    <row r="936" spans="1:4" ht="13.5">
      <c r="A936" s="198">
        <v>105579</v>
      </c>
      <c r="B936" s="198" t="s">
        <v>38939</v>
      </c>
      <c r="C936" s="198" t="s">
        <v>7</v>
      </c>
      <c r="D936" s="292">
        <v>144.15</v>
      </c>
    </row>
    <row r="937" spans="1:4" ht="13.5">
      <c r="A937" s="198">
        <v>105580</v>
      </c>
      <c r="B937" s="198" t="s">
        <v>38940</v>
      </c>
      <c r="C937" s="198" t="s">
        <v>7</v>
      </c>
      <c r="D937" s="292">
        <v>133.30000000000001</v>
      </c>
    </row>
    <row r="938" spans="1:4" ht="13.5">
      <c r="A938" s="198">
        <v>105582</v>
      </c>
      <c r="B938" s="198" t="s">
        <v>38941</v>
      </c>
      <c r="C938" s="198" t="s">
        <v>7</v>
      </c>
      <c r="D938" s="292">
        <v>127.86</v>
      </c>
    </row>
    <row r="939" spans="1:4" ht="13.5">
      <c r="A939" s="198">
        <v>105638</v>
      </c>
      <c r="B939" s="198" t="s">
        <v>38942</v>
      </c>
      <c r="C939" s="198" t="s">
        <v>7</v>
      </c>
      <c r="D939" s="292">
        <v>0</v>
      </c>
    </row>
    <row r="940" spans="1:4" ht="13.5">
      <c r="A940" s="198">
        <v>105715</v>
      </c>
      <c r="B940" s="198" t="s">
        <v>38943</v>
      </c>
      <c r="C940" s="198" t="s">
        <v>7</v>
      </c>
      <c r="D940" s="292">
        <v>0</v>
      </c>
    </row>
    <row r="941" spans="1:4" ht="13.5">
      <c r="A941" s="198">
        <v>105717</v>
      </c>
      <c r="B941" s="198" t="s">
        <v>38944</v>
      </c>
      <c r="C941" s="198" t="s">
        <v>7</v>
      </c>
      <c r="D941" s="292">
        <v>0</v>
      </c>
    </row>
    <row r="942" spans="1:4" ht="13.5">
      <c r="A942" s="198">
        <v>105626</v>
      </c>
      <c r="B942" s="198" t="s">
        <v>38945</v>
      </c>
      <c r="C942" s="198" t="s">
        <v>7</v>
      </c>
      <c r="D942" s="292">
        <v>115.74</v>
      </c>
    </row>
    <row r="943" spans="1:4" ht="13.5">
      <c r="A943" s="198">
        <v>105629</v>
      </c>
      <c r="B943" s="198" t="s">
        <v>38946</v>
      </c>
      <c r="C943" s="198" t="s">
        <v>7</v>
      </c>
      <c r="D943" s="292">
        <v>107.03</v>
      </c>
    </row>
    <row r="944" spans="1:4" ht="13.5">
      <c r="A944" s="198">
        <v>105635</v>
      </c>
      <c r="B944" s="198" t="s">
        <v>38947</v>
      </c>
      <c r="C944" s="198" t="s">
        <v>7</v>
      </c>
      <c r="D944" s="292">
        <v>105.8</v>
      </c>
    </row>
    <row r="945" spans="1:4" ht="13.5">
      <c r="A945" s="198">
        <v>105605</v>
      </c>
      <c r="B945" s="198" t="s">
        <v>38948</v>
      </c>
      <c r="C945" s="198" t="s">
        <v>7</v>
      </c>
      <c r="D945" s="292">
        <v>0</v>
      </c>
    </row>
    <row r="946" spans="1:4" ht="13.5">
      <c r="A946" s="198">
        <v>105613</v>
      </c>
      <c r="B946" s="198" t="s">
        <v>38949</v>
      </c>
      <c r="C946" s="198" t="s">
        <v>7</v>
      </c>
      <c r="D946" s="292">
        <v>0</v>
      </c>
    </row>
    <row r="947" spans="1:4" ht="13.5">
      <c r="A947" s="198">
        <v>105621</v>
      </c>
      <c r="B947" s="198" t="s">
        <v>38950</v>
      </c>
      <c r="C947" s="198" t="s">
        <v>7</v>
      </c>
      <c r="D947" s="292">
        <v>0</v>
      </c>
    </row>
    <row r="948" spans="1:4" ht="13.5">
      <c r="A948" s="198">
        <v>105627</v>
      </c>
      <c r="B948" s="198" t="s">
        <v>38951</v>
      </c>
      <c r="C948" s="198" t="s">
        <v>7</v>
      </c>
      <c r="D948" s="292">
        <v>143.30000000000001</v>
      </c>
    </row>
    <row r="949" spans="1:4" ht="13.5">
      <c r="A949" s="198">
        <v>105630</v>
      </c>
      <c r="B949" s="198" t="s">
        <v>38952</v>
      </c>
      <c r="C949" s="198" t="s">
        <v>7</v>
      </c>
      <c r="D949" s="292">
        <v>134.59</v>
      </c>
    </row>
    <row r="950" spans="1:4" ht="13.5">
      <c r="A950" s="198">
        <v>105636</v>
      </c>
      <c r="B950" s="198" t="s">
        <v>38953</v>
      </c>
      <c r="C950" s="198" t="s">
        <v>7</v>
      </c>
      <c r="D950" s="292">
        <v>133.36000000000001</v>
      </c>
    </row>
    <row r="951" spans="1:4" ht="13.5">
      <c r="A951" s="198">
        <v>105606</v>
      </c>
      <c r="B951" s="198" t="s">
        <v>38954</v>
      </c>
      <c r="C951" s="198" t="s">
        <v>7</v>
      </c>
      <c r="D951" s="292">
        <v>0</v>
      </c>
    </row>
    <row r="952" spans="1:4" ht="13.5">
      <c r="A952" s="198">
        <v>105614</v>
      </c>
      <c r="B952" s="198" t="s">
        <v>38955</v>
      </c>
      <c r="C952" s="198" t="s">
        <v>7</v>
      </c>
      <c r="D952" s="292">
        <v>0</v>
      </c>
    </row>
    <row r="953" spans="1:4" ht="13.5">
      <c r="A953" s="198">
        <v>105622</v>
      </c>
      <c r="B953" s="198" t="s">
        <v>38956</v>
      </c>
      <c r="C953" s="198" t="s">
        <v>7</v>
      </c>
      <c r="D953" s="292">
        <v>0</v>
      </c>
    </row>
    <row r="954" spans="1:4" ht="13.5">
      <c r="A954" s="198">
        <v>105572</v>
      </c>
      <c r="B954" s="198" t="s">
        <v>38957</v>
      </c>
      <c r="C954" s="198" t="s">
        <v>7</v>
      </c>
      <c r="D954" s="292">
        <v>59.11</v>
      </c>
    </row>
    <row r="955" spans="1:4" ht="13.5">
      <c r="A955" s="198">
        <v>105574</v>
      </c>
      <c r="B955" s="198" t="s">
        <v>38958</v>
      </c>
      <c r="C955" s="198" t="s">
        <v>7</v>
      </c>
      <c r="D955" s="292">
        <v>50.4</v>
      </c>
    </row>
    <row r="956" spans="1:4" ht="13.5">
      <c r="A956" s="198">
        <v>105576</v>
      </c>
      <c r="B956" s="198" t="s">
        <v>38959</v>
      </c>
      <c r="C956" s="198" t="s">
        <v>7</v>
      </c>
      <c r="D956" s="292">
        <v>49.17</v>
      </c>
    </row>
    <row r="957" spans="1:4" ht="13.5">
      <c r="A957" s="198">
        <v>105603</v>
      </c>
      <c r="B957" s="198" t="s">
        <v>38960</v>
      </c>
      <c r="C957" s="198" t="s">
        <v>7</v>
      </c>
      <c r="D957" s="292">
        <v>0</v>
      </c>
    </row>
    <row r="958" spans="1:4" ht="13.5">
      <c r="A958" s="198">
        <v>105611</v>
      </c>
      <c r="B958" s="198" t="s">
        <v>38961</v>
      </c>
      <c r="C958" s="198" t="s">
        <v>7</v>
      </c>
      <c r="D958" s="292">
        <v>0</v>
      </c>
    </row>
    <row r="959" spans="1:4" ht="13.5">
      <c r="A959" s="198">
        <v>105619</v>
      </c>
      <c r="B959" s="198" t="s">
        <v>38962</v>
      </c>
      <c r="C959" s="198" t="s">
        <v>7</v>
      </c>
      <c r="D959" s="292">
        <v>0</v>
      </c>
    </row>
    <row r="960" spans="1:4" ht="13.5">
      <c r="A960" s="198">
        <v>105573</v>
      </c>
      <c r="B960" s="198" t="s">
        <v>38963</v>
      </c>
      <c r="C960" s="198" t="s">
        <v>7</v>
      </c>
      <c r="D960" s="292">
        <v>87.81</v>
      </c>
    </row>
    <row r="961" spans="1:4" ht="13.5">
      <c r="A961" s="198">
        <v>105628</v>
      </c>
      <c r="B961" s="198" t="s">
        <v>38964</v>
      </c>
      <c r="C961" s="198" t="s">
        <v>7</v>
      </c>
      <c r="D961" s="292">
        <v>79.099999999999994</v>
      </c>
    </row>
    <row r="962" spans="1:4" ht="13.5">
      <c r="A962" s="198">
        <v>105634</v>
      </c>
      <c r="B962" s="198" t="s">
        <v>38965</v>
      </c>
      <c r="C962" s="198" t="s">
        <v>7</v>
      </c>
      <c r="D962" s="292">
        <v>77.87</v>
      </c>
    </row>
    <row r="963" spans="1:4" ht="13.5">
      <c r="A963" s="198">
        <v>105604</v>
      </c>
      <c r="B963" s="198" t="s">
        <v>38966</v>
      </c>
      <c r="C963" s="198" t="s">
        <v>7</v>
      </c>
      <c r="D963" s="292">
        <v>0</v>
      </c>
    </row>
    <row r="964" spans="1:4" ht="13.5">
      <c r="A964" s="198">
        <v>105612</v>
      </c>
      <c r="B964" s="198" t="s">
        <v>38967</v>
      </c>
      <c r="C964" s="198" t="s">
        <v>7</v>
      </c>
      <c r="D964" s="292">
        <v>0</v>
      </c>
    </row>
    <row r="965" spans="1:4" ht="13.5">
      <c r="A965" s="198">
        <v>105620</v>
      </c>
      <c r="B965" s="198" t="s">
        <v>38968</v>
      </c>
      <c r="C965" s="198" t="s">
        <v>7</v>
      </c>
      <c r="D965" s="292">
        <v>0</v>
      </c>
    </row>
    <row r="966" spans="1:4" ht="13.5">
      <c r="A966" s="198">
        <v>105586</v>
      </c>
      <c r="B966" s="198" t="s">
        <v>38969</v>
      </c>
      <c r="C966" s="198" t="s">
        <v>7</v>
      </c>
      <c r="D966" s="292">
        <v>176.02</v>
      </c>
    </row>
    <row r="967" spans="1:4" ht="13.5">
      <c r="A967" s="198">
        <v>105587</v>
      </c>
      <c r="B967" s="198" t="s">
        <v>38970</v>
      </c>
      <c r="C967" s="198" t="s">
        <v>7</v>
      </c>
      <c r="D967" s="292">
        <v>161.03</v>
      </c>
    </row>
    <row r="968" spans="1:4" ht="13.5">
      <c r="A968" s="198">
        <v>105589</v>
      </c>
      <c r="B968" s="198" t="s">
        <v>38971</v>
      </c>
      <c r="C968" s="198" t="s">
        <v>7</v>
      </c>
      <c r="D968" s="292">
        <v>159.66</v>
      </c>
    </row>
    <row r="969" spans="1:4" ht="13.5">
      <c r="A969" s="198">
        <v>105584</v>
      </c>
      <c r="B969" s="198" t="s">
        <v>38972</v>
      </c>
      <c r="C969" s="198" t="s">
        <v>7</v>
      </c>
      <c r="D969" s="292">
        <v>0</v>
      </c>
    </row>
    <row r="970" spans="1:4" ht="13.5">
      <c r="A970" s="198">
        <v>105720</v>
      </c>
      <c r="B970" s="198" t="s">
        <v>38973</v>
      </c>
      <c r="C970" s="198" t="s">
        <v>7</v>
      </c>
      <c r="D970" s="292">
        <v>0</v>
      </c>
    </row>
    <row r="971" spans="1:4" ht="13.5">
      <c r="A971" s="198">
        <v>105722</v>
      </c>
      <c r="B971" s="198" t="s">
        <v>38974</v>
      </c>
      <c r="C971" s="198" t="s">
        <v>7</v>
      </c>
      <c r="D971" s="292">
        <v>0</v>
      </c>
    </row>
    <row r="972" spans="1:4" ht="13.5">
      <c r="A972" s="198">
        <v>105593</v>
      </c>
      <c r="B972" s="198" t="s">
        <v>38975</v>
      </c>
      <c r="C972" s="198" t="s">
        <v>7</v>
      </c>
      <c r="D972" s="292">
        <v>156.6</v>
      </c>
    </row>
    <row r="973" spans="1:4" ht="13.5">
      <c r="A973" s="198">
        <v>105594</v>
      </c>
      <c r="B973" s="198" t="s">
        <v>38976</v>
      </c>
      <c r="C973" s="198" t="s">
        <v>7</v>
      </c>
      <c r="D973" s="292">
        <v>141.61000000000001</v>
      </c>
    </row>
    <row r="974" spans="1:4" ht="13.5">
      <c r="A974" s="198">
        <v>105596</v>
      </c>
      <c r="B974" s="198" t="s">
        <v>38977</v>
      </c>
      <c r="C974" s="198" t="s">
        <v>7</v>
      </c>
      <c r="D974" s="292">
        <v>140.24</v>
      </c>
    </row>
    <row r="975" spans="1:4" ht="13.5">
      <c r="A975" s="198">
        <v>105591</v>
      </c>
      <c r="B975" s="198" t="s">
        <v>38978</v>
      </c>
      <c r="C975" s="198" t="s">
        <v>7</v>
      </c>
      <c r="D975" s="292">
        <v>0</v>
      </c>
    </row>
    <row r="976" spans="1:4" ht="13.5">
      <c r="A976" s="198">
        <v>105724</v>
      </c>
      <c r="B976" s="198" t="s">
        <v>38979</v>
      </c>
      <c r="C976" s="198" t="s">
        <v>7</v>
      </c>
      <c r="D976" s="292">
        <v>0</v>
      </c>
    </row>
    <row r="977" spans="1:4" ht="13.5">
      <c r="A977" s="198">
        <v>105726</v>
      </c>
      <c r="B977" s="198" t="s">
        <v>38980</v>
      </c>
      <c r="C977" s="198" t="s">
        <v>7</v>
      </c>
      <c r="D977" s="292">
        <v>0</v>
      </c>
    </row>
    <row r="978" spans="1:4" ht="13.5">
      <c r="A978" s="198">
        <v>105567</v>
      </c>
      <c r="B978" s="198" t="s">
        <v>38981</v>
      </c>
      <c r="C978" s="198" t="s">
        <v>7</v>
      </c>
      <c r="D978" s="292">
        <v>16.05</v>
      </c>
    </row>
    <row r="979" spans="1:4" ht="13.5">
      <c r="A979" s="198">
        <v>105568</v>
      </c>
      <c r="B979" s="198" t="s">
        <v>38982</v>
      </c>
      <c r="C979" s="198" t="s">
        <v>7</v>
      </c>
      <c r="D979" s="292">
        <v>12.76</v>
      </c>
    </row>
    <row r="980" spans="1:4" ht="13.5">
      <c r="A980" s="198">
        <v>105570</v>
      </c>
      <c r="B980" s="198" t="s">
        <v>38983</v>
      </c>
      <c r="C980" s="198" t="s">
        <v>7</v>
      </c>
      <c r="D980" s="292">
        <v>10.53</v>
      </c>
    </row>
    <row r="981" spans="1:4" ht="13.5">
      <c r="A981" s="198">
        <v>100575</v>
      </c>
      <c r="B981" s="198" t="s">
        <v>38984</v>
      </c>
      <c r="C981" s="198" t="s">
        <v>4</v>
      </c>
      <c r="D981" s="292">
        <v>1.96</v>
      </c>
    </row>
    <row r="982" spans="1:4" ht="13.5">
      <c r="A982" s="198">
        <v>100577</v>
      </c>
      <c r="B982" s="198" t="s">
        <v>38985</v>
      </c>
      <c r="C982" s="198" t="s">
        <v>4</v>
      </c>
      <c r="D982" s="292">
        <v>0.56999999999999995</v>
      </c>
    </row>
    <row r="983" spans="1:4" ht="13.5">
      <c r="A983" s="198">
        <v>105598</v>
      </c>
      <c r="B983" s="198" t="s">
        <v>38986</v>
      </c>
      <c r="C983" s="198" t="s">
        <v>4</v>
      </c>
      <c r="D983" s="292">
        <v>2.0699999999999998</v>
      </c>
    </row>
    <row r="984" spans="1:4" ht="13.5">
      <c r="A984" s="198">
        <v>100576</v>
      </c>
      <c r="B984" s="198" t="s">
        <v>38987</v>
      </c>
      <c r="C984" s="198" t="s">
        <v>4</v>
      </c>
      <c r="D984" s="292">
        <v>2.2599999999999998</v>
      </c>
    </row>
    <row r="985" spans="1:4" ht="13.5">
      <c r="A985" s="198">
        <v>105597</v>
      </c>
      <c r="B985" s="198" t="s">
        <v>38988</v>
      </c>
      <c r="C985" s="198" t="s">
        <v>4</v>
      </c>
      <c r="D985" s="292">
        <v>4.2</v>
      </c>
    </row>
    <row r="986" spans="1:4" ht="13.5">
      <c r="A986" s="198">
        <v>102730</v>
      </c>
      <c r="B986" s="198" t="s">
        <v>5282</v>
      </c>
      <c r="C986" s="198" t="s">
        <v>3</v>
      </c>
      <c r="D986" s="292">
        <v>13.71</v>
      </c>
    </row>
    <row r="987" spans="1:4" ht="13.5">
      <c r="A987" s="198">
        <v>102731</v>
      </c>
      <c r="B987" s="198" t="s">
        <v>5283</v>
      </c>
      <c r="C987" s="198" t="s">
        <v>3</v>
      </c>
      <c r="D987" s="292">
        <v>11.52</v>
      </c>
    </row>
    <row r="988" spans="1:4" ht="13.5">
      <c r="A988" s="198">
        <v>102732</v>
      </c>
      <c r="B988" s="198" t="s">
        <v>5284</v>
      </c>
      <c r="C988" s="198" t="s">
        <v>3</v>
      </c>
      <c r="D988" s="292">
        <v>10.81</v>
      </c>
    </row>
    <row r="989" spans="1:4" ht="13.5">
      <c r="A989" s="198">
        <v>102733</v>
      </c>
      <c r="B989" s="198" t="s">
        <v>5285</v>
      </c>
      <c r="C989" s="198" t="s">
        <v>3</v>
      </c>
      <c r="D989" s="292">
        <v>11.94</v>
      </c>
    </row>
    <row r="990" spans="1:4" ht="13.5">
      <c r="A990" s="198">
        <v>102728</v>
      </c>
      <c r="B990" s="198" t="s">
        <v>5280</v>
      </c>
      <c r="C990" s="198" t="s">
        <v>3</v>
      </c>
      <c r="D990" s="292">
        <v>16.73</v>
      </c>
    </row>
    <row r="991" spans="1:4" ht="13.5">
      <c r="A991" s="198">
        <v>102729</v>
      </c>
      <c r="B991" s="198" t="s">
        <v>5281</v>
      </c>
      <c r="C991" s="198" t="s">
        <v>3</v>
      </c>
      <c r="D991" s="292">
        <v>15.46</v>
      </c>
    </row>
    <row r="992" spans="1:4" ht="13.5">
      <c r="A992" s="198">
        <v>102734</v>
      </c>
      <c r="B992" s="198" t="s">
        <v>5286</v>
      </c>
      <c r="C992" s="198" t="s">
        <v>3</v>
      </c>
      <c r="D992" s="292">
        <v>15.54</v>
      </c>
    </row>
    <row r="993" spans="1:4" ht="13.5">
      <c r="A993" s="198">
        <v>102735</v>
      </c>
      <c r="B993" s="198" t="s">
        <v>5287</v>
      </c>
      <c r="C993" s="198" t="s">
        <v>3</v>
      </c>
      <c r="D993" s="292">
        <v>14.46</v>
      </c>
    </row>
    <row r="994" spans="1:4" ht="13.5">
      <c r="A994" s="198">
        <v>102765</v>
      </c>
      <c r="B994" s="198" t="s">
        <v>5317</v>
      </c>
      <c r="C994" s="198" t="s">
        <v>2</v>
      </c>
      <c r="D994" s="292">
        <v>18264.82</v>
      </c>
    </row>
    <row r="995" spans="1:4" ht="13.5">
      <c r="A995" s="198">
        <v>102795</v>
      </c>
      <c r="B995" s="198" t="s">
        <v>5347</v>
      </c>
      <c r="C995" s="198" t="s">
        <v>2</v>
      </c>
      <c r="D995" s="292">
        <v>40381.22</v>
      </c>
    </row>
    <row r="996" spans="1:4" ht="13.5">
      <c r="A996" s="198">
        <v>102766</v>
      </c>
      <c r="B996" s="198" t="s">
        <v>5318</v>
      </c>
      <c r="C996" s="198" t="s">
        <v>2</v>
      </c>
      <c r="D996" s="292">
        <v>27521.43</v>
      </c>
    </row>
    <row r="997" spans="1:4" ht="13.5">
      <c r="A997" s="198">
        <v>102796</v>
      </c>
      <c r="B997" s="198" t="s">
        <v>5348</v>
      </c>
      <c r="C997" s="198" t="s">
        <v>2</v>
      </c>
      <c r="D997" s="292">
        <v>65332.23</v>
      </c>
    </row>
    <row r="998" spans="1:4" ht="13.5">
      <c r="A998" s="198">
        <v>102767</v>
      </c>
      <c r="B998" s="198" t="s">
        <v>5319</v>
      </c>
      <c r="C998" s="198" t="s">
        <v>2</v>
      </c>
      <c r="D998" s="292">
        <v>38459.4</v>
      </c>
    </row>
    <row r="999" spans="1:4" ht="13.5">
      <c r="A999" s="198">
        <v>102797</v>
      </c>
      <c r="B999" s="198" t="s">
        <v>5349</v>
      </c>
      <c r="C999" s="198" t="s">
        <v>2</v>
      </c>
      <c r="D999" s="292">
        <v>92754.87</v>
      </c>
    </row>
    <row r="1000" spans="1:4" ht="13.5">
      <c r="A1000" s="198">
        <v>102768</v>
      </c>
      <c r="B1000" s="198" t="s">
        <v>5320</v>
      </c>
      <c r="C1000" s="198" t="s">
        <v>2</v>
      </c>
      <c r="D1000" s="292">
        <v>53763.15</v>
      </c>
    </row>
    <row r="1001" spans="1:4" ht="13.5">
      <c r="A1001" s="198">
        <v>102798</v>
      </c>
      <c r="B1001" s="198" t="s">
        <v>5350</v>
      </c>
      <c r="C1001" s="198" t="s">
        <v>2</v>
      </c>
      <c r="D1001" s="292">
        <v>113606.15</v>
      </c>
    </row>
    <row r="1002" spans="1:4" ht="13.5">
      <c r="A1002" s="198">
        <v>102744</v>
      </c>
      <c r="B1002" s="198" t="s">
        <v>5296</v>
      </c>
      <c r="C1002" s="198" t="s">
        <v>2</v>
      </c>
      <c r="D1002" s="292">
        <v>7678.8</v>
      </c>
    </row>
    <row r="1003" spans="1:4" ht="13.5">
      <c r="A1003" s="198">
        <v>102755</v>
      </c>
      <c r="B1003" s="198" t="s">
        <v>5307</v>
      </c>
      <c r="C1003" s="198" t="s">
        <v>2</v>
      </c>
      <c r="D1003" s="292">
        <v>11923.58</v>
      </c>
    </row>
    <row r="1004" spans="1:4" ht="13.5">
      <c r="A1004" s="198">
        <v>102782</v>
      </c>
      <c r="B1004" s="198" t="s">
        <v>5334</v>
      </c>
      <c r="C1004" s="198" t="s">
        <v>2</v>
      </c>
      <c r="D1004" s="292">
        <v>19665.86</v>
      </c>
    </row>
    <row r="1005" spans="1:4" ht="13.5">
      <c r="A1005" s="198">
        <v>102745</v>
      </c>
      <c r="B1005" s="198" t="s">
        <v>5297</v>
      </c>
      <c r="C1005" s="198" t="s">
        <v>2</v>
      </c>
      <c r="D1005" s="292">
        <v>10795.29</v>
      </c>
    </row>
    <row r="1006" spans="1:4" ht="13.5">
      <c r="A1006" s="198">
        <v>102756</v>
      </c>
      <c r="B1006" s="198" t="s">
        <v>5308</v>
      </c>
      <c r="C1006" s="198" t="s">
        <v>2</v>
      </c>
      <c r="D1006" s="292">
        <v>17716.04</v>
      </c>
    </row>
    <row r="1007" spans="1:4" ht="13.5">
      <c r="A1007" s="198">
        <v>102783</v>
      </c>
      <c r="B1007" s="198" t="s">
        <v>5335</v>
      </c>
      <c r="C1007" s="198" t="s">
        <v>2</v>
      </c>
      <c r="D1007" s="292">
        <v>26022.86</v>
      </c>
    </row>
    <row r="1008" spans="1:4" ht="13.5">
      <c r="A1008" s="198">
        <v>102746</v>
      </c>
      <c r="B1008" s="198" t="s">
        <v>5298</v>
      </c>
      <c r="C1008" s="198" t="s">
        <v>2</v>
      </c>
      <c r="D1008" s="292">
        <v>18719.73</v>
      </c>
    </row>
    <row r="1009" spans="1:4" ht="13.5">
      <c r="A1009" s="198">
        <v>102757</v>
      </c>
      <c r="B1009" s="198" t="s">
        <v>5309</v>
      </c>
      <c r="C1009" s="198" t="s">
        <v>2</v>
      </c>
      <c r="D1009" s="292">
        <v>32966.9</v>
      </c>
    </row>
    <row r="1010" spans="1:4" ht="13.5">
      <c r="A1010" s="198">
        <v>102784</v>
      </c>
      <c r="B1010" s="198" t="s">
        <v>5336</v>
      </c>
      <c r="C1010" s="198" t="s">
        <v>2</v>
      </c>
      <c r="D1010" s="292">
        <v>41170.57</v>
      </c>
    </row>
    <row r="1011" spans="1:4" ht="13.5">
      <c r="A1011" s="198">
        <v>102779</v>
      </c>
      <c r="B1011" s="198" t="s">
        <v>5331</v>
      </c>
      <c r="C1011" s="198" t="s">
        <v>2</v>
      </c>
      <c r="D1011" s="292">
        <v>10328.700000000001</v>
      </c>
    </row>
    <row r="1012" spans="1:4" ht="13.5">
      <c r="A1012" s="198">
        <v>102780</v>
      </c>
      <c r="B1012" s="198" t="s">
        <v>5332</v>
      </c>
      <c r="C1012" s="198" t="s">
        <v>2</v>
      </c>
      <c r="D1012" s="292">
        <v>11885.88</v>
      </c>
    </row>
    <row r="1013" spans="1:4" ht="13.5">
      <c r="A1013" s="198">
        <v>102743</v>
      </c>
      <c r="B1013" s="198" t="s">
        <v>5295</v>
      </c>
      <c r="C1013" s="198" t="s">
        <v>2</v>
      </c>
      <c r="D1013" s="292">
        <v>5124.51</v>
      </c>
    </row>
    <row r="1014" spans="1:4" ht="13.5">
      <c r="A1014" s="198">
        <v>102781</v>
      </c>
      <c r="B1014" s="198" t="s">
        <v>5333</v>
      </c>
      <c r="C1014" s="198" t="s">
        <v>2</v>
      </c>
      <c r="D1014" s="292">
        <v>17607.18</v>
      </c>
    </row>
    <row r="1015" spans="1:4" ht="13.5">
      <c r="A1015" s="198">
        <v>102761</v>
      </c>
      <c r="B1015" s="198" t="s">
        <v>5313</v>
      </c>
      <c r="C1015" s="198" t="s">
        <v>2</v>
      </c>
      <c r="D1015" s="292">
        <v>14656.62</v>
      </c>
    </row>
    <row r="1016" spans="1:4" ht="13.5">
      <c r="A1016" s="198">
        <v>102791</v>
      </c>
      <c r="B1016" s="198" t="s">
        <v>5343</v>
      </c>
      <c r="C1016" s="198" t="s">
        <v>2</v>
      </c>
      <c r="D1016" s="292">
        <v>37845.46</v>
      </c>
    </row>
    <row r="1017" spans="1:4" ht="13.5">
      <c r="A1017" s="198">
        <v>102762</v>
      </c>
      <c r="B1017" s="198" t="s">
        <v>5314</v>
      </c>
      <c r="C1017" s="198" t="s">
        <v>2</v>
      </c>
      <c r="D1017" s="292">
        <v>22646.06</v>
      </c>
    </row>
    <row r="1018" spans="1:4" ht="13.5">
      <c r="A1018" s="198">
        <v>102792</v>
      </c>
      <c r="B1018" s="198" t="s">
        <v>5344</v>
      </c>
      <c r="C1018" s="198" t="s">
        <v>2</v>
      </c>
      <c r="D1018" s="292">
        <v>61730.19</v>
      </c>
    </row>
    <row r="1019" spans="1:4" ht="13.5">
      <c r="A1019" s="198">
        <v>102763</v>
      </c>
      <c r="B1019" s="198" t="s">
        <v>5315</v>
      </c>
      <c r="C1019" s="198" t="s">
        <v>2</v>
      </c>
      <c r="D1019" s="292">
        <v>31463.48</v>
      </c>
    </row>
    <row r="1020" spans="1:4" ht="13.5">
      <c r="A1020" s="198">
        <v>102793</v>
      </c>
      <c r="B1020" s="198" t="s">
        <v>5345</v>
      </c>
      <c r="C1020" s="198" t="s">
        <v>2</v>
      </c>
      <c r="D1020" s="292">
        <v>83392.05</v>
      </c>
    </row>
    <row r="1021" spans="1:4" ht="13.5">
      <c r="A1021" s="198">
        <v>102764</v>
      </c>
      <c r="B1021" s="198" t="s">
        <v>5316</v>
      </c>
      <c r="C1021" s="198" t="s">
        <v>2</v>
      </c>
      <c r="D1021" s="292">
        <v>44391.21</v>
      </c>
    </row>
    <row r="1022" spans="1:4" ht="13.5">
      <c r="A1022" s="198">
        <v>102794</v>
      </c>
      <c r="B1022" s="198" t="s">
        <v>5346</v>
      </c>
      <c r="C1022" s="198" t="s">
        <v>2</v>
      </c>
      <c r="D1022" s="292">
        <v>119578.44</v>
      </c>
    </row>
    <row r="1023" spans="1:4" ht="13.5">
      <c r="A1023" s="198">
        <v>102740</v>
      </c>
      <c r="B1023" s="198" t="s">
        <v>5292</v>
      </c>
      <c r="C1023" s="198" t="s">
        <v>2</v>
      </c>
      <c r="D1023" s="292">
        <v>6339.29</v>
      </c>
    </row>
    <row r="1024" spans="1:4" ht="13.5">
      <c r="A1024" s="198">
        <v>102752</v>
      </c>
      <c r="B1024" s="198" t="s">
        <v>5304</v>
      </c>
      <c r="C1024" s="198" t="s">
        <v>2</v>
      </c>
      <c r="D1024" s="292">
        <v>8532.35</v>
      </c>
    </row>
    <row r="1025" spans="1:4" ht="13.5">
      <c r="A1025" s="198">
        <v>102776</v>
      </c>
      <c r="B1025" s="198" t="s">
        <v>5328</v>
      </c>
      <c r="C1025" s="198" t="s">
        <v>2</v>
      </c>
      <c r="D1025" s="292">
        <v>15414.3</v>
      </c>
    </row>
    <row r="1026" spans="1:4" ht="13.5">
      <c r="A1026" s="198">
        <v>102741</v>
      </c>
      <c r="B1026" s="198" t="s">
        <v>5293</v>
      </c>
      <c r="C1026" s="198" t="s">
        <v>2</v>
      </c>
      <c r="D1026" s="292">
        <v>8899.89</v>
      </c>
    </row>
    <row r="1027" spans="1:4" ht="13.5">
      <c r="A1027" s="198">
        <v>102753</v>
      </c>
      <c r="B1027" s="198" t="s">
        <v>5305</v>
      </c>
      <c r="C1027" s="198" t="s">
        <v>2</v>
      </c>
      <c r="D1027" s="292">
        <v>12637.06</v>
      </c>
    </row>
    <row r="1028" spans="1:4" ht="13.5">
      <c r="A1028" s="198">
        <v>102777</v>
      </c>
      <c r="B1028" s="198" t="s">
        <v>5329</v>
      </c>
      <c r="C1028" s="198" t="s">
        <v>2</v>
      </c>
      <c r="D1028" s="292">
        <v>23328.48</v>
      </c>
    </row>
    <row r="1029" spans="1:4" ht="13.5">
      <c r="A1029" s="198">
        <v>102742</v>
      </c>
      <c r="B1029" s="198" t="s">
        <v>5294</v>
      </c>
      <c r="C1029" s="198" t="s">
        <v>2</v>
      </c>
      <c r="D1029" s="292">
        <v>15414.46</v>
      </c>
    </row>
    <row r="1030" spans="1:4" ht="13.5">
      <c r="A1030" s="198">
        <v>102754</v>
      </c>
      <c r="B1030" s="198" t="s">
        <v>5306</v>
      </c>
      <c r="C1030" s="198" t="s">
        <v>2</v>
      </c>
      <c r="D1030" s="292">
        <v>24031.57</v>
      </c>
    </row>
    <row r="1031" spans="1:4" ht="13.5">
      <c r="A1031" s="198">
        <v>102778</v>
      </c>
      <c r="B1031" s="198" t="s">
        <v>5330</v>
      </c>
      <c r="C1031" s="198" t="s">
        <v>2</v>
      </c>
      <c r="D1031" s="292">
        <v>35223.21</v>
      </c>
    </row>
    <row r="1032" spans="1:4" ht="13.5">
      <c r="A1032" s="198">
        <v>102737</v>
      </c>
      <c r="B1032" s="198" t="s">
        <v>5289</v>
      </c>
      <c r="C1032" s="198" t="s">
        <v>2</v>
      </c>
      <c r="D1032" s="292">
        <v>1231.79</v>
      </c>
    </row>
    <row r="1033" spans="1:4" ht="13.5">
      <c r="A1033" s="198">
        <v>102773</v>
      </c>
      <c r="B1033" s="198" t="s">
        <v>5325</v>
      </c>
      <c r="C1033" s="198" t="s">
        <v>2</v>
      </c>
      <c r="D1033" s="292">
        <v>10328.700000000001</v>
      </c>
    </row>
    <row r="1034" spans="1:4" ht="13.5">
      <c r="A1034" s="198">
        <v>102738</v>
      </c>
      <c r="B1034" s="198" t="s">
        <v>5290</v>
      </c>
      <c r="C1034" s="198" t="s">
        <v>2</v>
      </c>
      <c r="D1034" s="292">
        <v>2524.0300000000002</v>
      </c>
    </row>
    <row r="1035" spans="1:4" ht="13.5">
      <c r="A1035" s="198">
        <v>102750</v>
      </c>
      <c r="B1035" s="198" t="s">
        <v>5302</v>
      </c>
      <c r="C1035" s="198" t="s">
        <v>2</v>
      </c>
      <c r="D1035" s="292">
        <v>3078.43</v>
      </c>
    </row>
    <row r="1036" spans="1:4" ht="13.5">
      <c r="A1036" s="198">
        <v>102774</v>
      </c>
      <c r="B1036" s="198" t="s">
        <v>5326</v>
      </c>
      <c r="C1036" s="198" t="s">
        <v>2</v>
      </c>
      <c r="D1036" s="292">
        <v>10328.700000000001</v>
      </c>
    </row>
    <row r="1037" spans="1:4" ht="13.5">
      <c r="A1037" s="198">
        <v>102739</v>
      </c>
      <c r="B1037" s="198" t="s">
        <v>5291</v>
      </c>
      <c r="C1037" s="198" t="s">
        <v>2</v>
      </c>
      <c r="D1037" s="292">
        <v>4228.2</v>
      </c>
    </row>
    <row r="1038" spans="1:4" ht="13.5">
      <c r="A1038" s="198">
        <v>102751</v>
      </c>
      <c r="B1038" s="198" t="s">
        <v>5303</v>
      </c>
      <c r="C1038" s="198" t="s">
        <v>2</v>
      </c>
      <c r="D1038" s="292">
        <v>5352.55</v>
      </c>
    </row>
    <row r="1039" spans="1:4" ht="13.5">
      <c r="A1039" s="198">
        <v>102775</v>
      </c>
      <c r="B1039" s="198" t="s">
        <v>5327</v>
      </c>
      <c r="C1039" s="198" t="s">
        <v>2</v>
      </c>
      <c r="D1039" s="292">
        <v>15414.3</v>
      </c>
    </row>
    <row r="1040" spans="1:4" ht="13.5">
      <c r="A1040" s="198">
        <v>102769</v>
      </c>
      <c r="B1040" s="198" t="s">
        <v>5321</v>
      </c>
      <c r="C1040" s="198" t="s">
        <v>2</v>
      </c>
      <c r="D1040" s="292">
        <v>21152.34</v>
      </c>
    </row>
    <row r="1041" spans="1:4" ht="13.5">
      <c r="A1041" s="198">
        <v>102799</v>
      </c>
      <c r="B1041" s="198" t="s">
        <v>5351</v>
      </c>
      <c r="C1041" s="198" t="s">
        <v>2</v>
      </c>
      <c r="D1041" s="292">
        <v>41228.82</v>
      </c>
    </row>
    <row r="1042" spans="1:4" ht="13.5">
      <c r="A1042" s="198">
        <v>102770</v>
      </c>
      <c r="B1042" s="198" t="s">
        <v>5322</v>
      </c>
      <c r="C1042" s="198" t="s">
        <v>2</v>
      </c>
      <c r="D1042" s="292">
        <v>32455.71</v>
      </c>
    </row>
    <row r="1043" spans="1:4" ht="13.5">
      <c r="A1043" s="198">
        <v>102800</v>
      </c>
      <c r="B1043" s="198" t="s">
        <v>5352</v>
      </c>
      <c r="C1043" s="198" t="s">
        <v>2</v>
      </c>
      <c r="D1043" s="292">
        <v>71705.75</v>
      </c>
    </row>
    <row r="1044" spans="1:4" ht="13.5">
      <c r="A1044" s="198">
        <v>102771</v>
      </c>
      <c r="B1044" s="198" t="s">
        <v>5323</v>
      </c>
      <c r="C1044" s="198" t="s">
        <v>2</v>
      </c>
      <c r="D1044" s="292">
        <v>45333.17</v>
      </c>
    </row>
    <row r="1045" spans="1:4" ht="13.5">
      <c r="A1045" s="198">
        <v>102801</v>
      </c>
      <c r="B1045" s="198" t="s">
        <v>5353</v>
      </c>
      <c r="C1045" s="198" t="s">
        <v>2</v>
      </c>
      <c r="D1045" s="292">
        <v>100584.92</v>
      </c>
    </row>
    <row r="1046" spans="1:4" ht="13.5">
      <c r="A1046" s="198">
        <v>102772</v>
      </c>
      <c r="B1046" s="198" t="s">
        <v>5324</v>
      </c>
      <c r="C1046" s="198" t="s">
        <v>2</v>
      </c>
      <c r="D1046" s="292">
        <v>63770.99</v>
      </c>
    </row>
    <row r="1047" spans="1:4" ht="13.5">
      <c r="A1047" s="198">
        <v>102802</v>
      </c>
      <c r="B1047" s="198" t="s">
        <v>5354</v>
      </c>
      <c r="C1047" s="198" t="s">
        <v>2</v>
      </c>
      <c r="D1047" s="292">
        <v>120665.44</v>
      </c>
    </row>
    <row r="1048" spans="1:4" ht="13.5">
      <c r="A1048" s="198">
        <v>102747</v>
      </c>
      <c r="B1048" s="198" t="s">
        <v>5299</v>
      </c>
      <c r="C1048" s="198" t="s">
        <v>2</v>
      </c>
      <c r="D1048" s="292">
        <v>9534.94</v>
      </c>
    </row>
    <row r="1049" spans="1:4" ht="13.5">
      <c r="A1049" s="198">
        <v>102758</v>
      </c>
      <c r="B1049" s="198" t="s">
        <v>5310</v>
      </c>
      <c r="C1049" s="198" t="s">
        <v>2</v>
      </c>
      <c r="D1049" s="292">
        <v>15330.06</v>
      </c>
    </row>
    <row r="1050" spans="1:4" ht="13.5">
      <c r="A1050" s="198">
        <v>102788</v>
      </c>
      <c r="B1050" s="198" t="s">
        <v>5340</v>
      </c>
      <c r="C1050" s="198" t="s">
        <v>2</v>
      </c>
      <c r="D1050" s="292">
        <v>21699.37</v>
      </c>
    </row>
    <row r="1051" spans="1:4" ht="13.5">
      <c r="A1051" s="198">
        <v>102748</v>
      </c>
      <c r="B1051" s="198" t="s">
        <v>5300</v>
      </c>
      <c r="C1051" s="198" t="s">
        <v>2</v>
      </c>
      <c r="D1051" s="292">
        <v>13346.35</v>
      </c>
    </row>
    <row r="1052" spans="1:4" ht="13.5">
      <c r="A1052" s="198">
        <v>102759</v>
      </c>
      <c r="B1052" s="198" t="s">
        <v>5311</v>
      </c>
      <c r="C1052" s="198" t="s">
        <v>2</v>
      </c>
      <c r="D1052" s="292">
        <v>22818.07</v>
      </c>
    </row>
    <row r="1053" spans="1:4" ht="13.5">
      <c r="A1053" s="198">
        <v>102789</v>
      </c>
      <c r="B1053" s="198" t="s">
        <v>5341</v>
      </c>
      <c r="C1053" s="198" t="s">
        <v>2</v>
      </c>
      <c r="D1053" s="292">
        <v>28566.26</v>
      </c>
    </row>
    <row r="1054" spans="1:4" ht="13.5">
      <c r="A1054" s="198">
        <v>102749</v>
      </c>
      <c r="B1054" s="198" t="s">
        <v>5301</v>
      </c>
      <c r="C1054" s="198" t="s">
        <v>2</v>
      </c>
      <c r="D1054" s="292">
        <v>22920.639999999999</v>
      </c>
    </row>
    <row r="1055" spans="1:4" ht="13.5">
      <c r="A1055" s="198">
        <v>102760</v>
      </c>
      <c r="B1055" s="198" t="s">
        <v>5312</v>
      </c>
      <c r="C1055" s="198" t="s">
        <v>2</v>
      </c>
      <c r="D1055" s="292">
        <v>42069.23</v>
      </c>
    </row>
    <row r="1056" spans="1:4" ht="13.5">
      <c r="A1056" s="198">
        <v>102790</v>
      </c>
      <c r="B1056" s="198" t="s">
        <v>5342</v>
      </c>
      <c r="C1056" s="198" t="s">
        <v>2</v>
      </c>
      <c r="D1056" s="292">
        <v>47537.31</v>
      </c>
    </row>
    <row r="1057" spans="1:4" ht="13.5">
      <c r="A1057" s="198">
        <v>102785</v>
      </c>
      <c r="B1057" s="198" t="s">
        <v>5337</v>
      </c>
      <c r="C1057" s="198" t="s">
        <v>2</v>
      </c>
      <c r="D1057" s="292">
        <v>11885.88</v>
      </c>
    </row>
    <row r="1058" spans="1:4" ht="13.5">
      <c r="A1058" s="198">
        <v>102786</v>
      </c>
      <c r="B1058" s="198" t="s">
        <v>5338</v>
      </c>
      <c r="C1058" s="198" t="s">
        <v>2</v>
      </c>
      <c r="D1058" s="292">
        <v>13308.86</v>
      </c>
    </row>
    <row r="1059" spans="1:4" ht="13.5">
      <c r="A1059" s="198">
        <v>102787</v>
      </c>
      <c r="B1059" s="198" t="s">
        <v>5339</v>
      </c>
      <c r="C1059" s="198" t="s">
        <v>2</v>
      </c>
      <c r="D1059" s="292">
        <v>19665.86</v>
      </c>
    </row>
    <row r="1060" spans="1:4" ht="13.5">
      <c r="A1060" s="198">
        <v>102736</v>
      </c>
      <c r="B1060" s="198" t="s">
        <v>5288</v>
      </c>
      <c r="C1060" s="198" t="s">
        <v>7</v>
      </c>
      <c r="D1060" s="292">
        <v>747.74</v>
      </c>
    </row>
    <row r="1061" spans="1:4" ht="13.5">
      <c r="A1061" s="198">
        <v>102727</v>
      </c>
      <c r="B1061" s="198" t="s">
        <v>5279</v>
      </c>
      <c r="C1061" s="198" t="s">
        <v>4</v>
      </c>
      <c r="D1061" s="292">
        <v>110.63</v>
      </c>
    </row>
    <row r="1062" spans="1:4" ht="13.5">
      <c r="A1062" s="198">
        <v>102112</v>
      </c>
      <c r="B1062" s="198" t="s">
        <v>4592</v>
      </c>
      <c r="C1062" s="198" t="s">
        <v>2</v>
      </c>
      <c r="D1062" s="292">
        <v>167.6</v>
      </c>
    </row>
    <row r="1063" spans="1:4" ht="13.5">
      <c r="A1063" s="198">
        <v>102111</v>
      </c>
      <c r="B1063" s="198" t="s">
        <v>4591</v>
      </c>
      <c r="C1063" s="198" t="s">
        <v>2</v>
      </c>
      <c r="D1063" s="292">
        <v>1041.02</v>
      </c>
    </row>
    <row r="1064" spans="1:4" ht="13.5">
      <c r="A1064" s="198">
        <v>102114</v>
      </c>
      <c r="B1064" s="198" t="s">
        <v>4594</v>
      </c>
      <c r="C1064" s="198" t="s">
        <v>2</v>
      </c>
      <c r="D1064" s="292">
        <v>171.76</v>
      </c>
    </row>
    <row r="1065" spans="1:4" ht="13.5">
      <c r="A1065" s="198">
        <v>102113</v>
      </c>
      <c r="B1065" s="198" t="s">
        <v>4593</v>
      </c>
      <c r="C1065" s="198" t="s">
        <v>2</v>
      </c>
      <c r="D1065" s="292">
        <v>1644.06</v>
      </c>
    </row>
    <row r="1066" spans="1:4" ht="13.5">
      <c r="A1066" s="198">
        <v>102117</v>
      </c>
      <c r="B1066" s="198" t="s">
        <v>4597</v>
      </c>
      <c r="C1066" s="198" t="s">
        <v>2</v>
      </c>
      <c r="D1066" s="292">
        <v>176.79</v>
      </c>
    </row>
    <row r="1067" spans="1:4" ht="13.5">
      <c r="A1067" s="198">
        <v>102116</v>
      </c>
      <c r="B1067" s="198" t="s">
        <v>4596</v>
      </c>
      <c r="C1067" s="198" t="s">
        <v>2</v>
      </c>
      <c r="D1067" s="292">
        <v>1755.09</v>
      </c>
    </row>
    <row r="1068" spans="1:4" ht="13.5">
      <c r="A1068" s="198">
        <v>102132</v>
      </c>
      <c r="B1068" s="198" t="s">
        <v>38989</v>
      </c>
      <c r="C1068" s="198" t="s">
        <v>2</v>
      </c>
      <c r="D1068" s="292">
        <v>0</v>
      </c>
    </row>
    <row r="1069" spans="1:4" ht="13.5">
      <c r="A1069" s="198">
        <v>102115</v>
      </c>
      <c r="B1069" s="198" t="s">
        <v>4595</v>
      </c>
      <c r="C1069" s="198" t="s">
        <v>2</v>
      </c>
      <c r="D1069" s="292">
        <v>2858.6</v>
      </c>
    </row>
    <row r="1070" spans="1:4" ht="13.5">
      <c r="A1070" s="198">
        <v>102123</v>
      </c>
      <c r="B1070" s="198" t="s">
        <v>4602</v>
      </c>
      <c r="C1070" s="198" t="s">
        <v>2</v>
      </c>
      <c r="D1070" s="292">
        <v>239.46</v>
      </c>
    </row>
    <row r="1071" spans="1:4" ht="13.5">
      <c r="A1071" s="198">
        <v>102122</v>
      </c>
      <c r="B1071" s="198" t="s">
        <v>4601</v>
      </c>
      <c r="C1071" s="198" t="s">
        <v>2</v>
      </c>
      <c r="D1071" s="292">
        <v>8006.38</v>
      </c>
    </row>
    <row r="1072" spans="1:4" ht="13.5">
      <c r="A1072" s="198">
        <v>102119</v>
      </c>
      <c r="B1072" s="198" t="s">
        <v>4599</v>
      </c>
      <c r="C1072" s="198" t="s">
        <v>2</v>
      </c>
      <c r="D1072" s="292">
        <v>181.14</v>
      </c>
    </row>
    <row r="1073" spans="1:4" ht="13.5">
      <c r="A1073" s="198">
        <v>102118</v>
      </c>
      <c r="B1073" s="198" t="s">
        <v>4598</v>
      </c>
      <c r="C1073" s="198" t="s">
        <v>2</v>
      </c>
      <c r="D1073" s="292">
        <v>2383.36</v>
      </c>
    </row>
    <row r="1074" spans="1:4" ht="13.5">
      <c r="A1074" s="198">
        <v>102133</v>
      </c>
      <c r="B1074" s="198" t="s">
        <v>38990</v>
      </c>
      <c r="C1074" s="198" t="s">
        <v>2</v>
      </c>
      <c r="D1074" s="292">
        <v>0</v>
      </c>
    </row>
    <row r="1075" spans="1:4" ht="13.5">
      <c r="A1075" s="198">
        <v>102127</v>
      </c>
      <c r="B1075" s="198" t="s">
        <v>38991</v>
      </c>
      <c r="C1075" s="198" t="s">
        <v>2</v>
      </c>
      <c r="D1075" s="292">
        <v>0</v>
      </c>
    </row>
    <row r="1076" spans="1:4" ht="13.5">
      <c r="A1076" s="198">
        <v>102126</v>
      </c>
      <c r="B1076" s="198" t="s">
        <v>38992</v>
      </c>
      <c r="C1076" s="198" t="s">
        <v>2</v>
      </c>
      <c r="D1076" s="292">
        <v>0</v>
      </c>
    </row>
    <row r="1077" spans="1:4" ht="13.5">
      <c r="A1077" s="198">
        <v>102137</v>
      </c>
      <c r="B1077" s="198" t="s">
        <v>4604</v>
      </c>
      <c r="C1077" s="198" t="s">
        <v>2</v>
      </c>
      <c r="D1077" s="292">
        <v>92.1</v>
      </c>
    </row>
    <row r="1078" spans="1:4" ht="13.5">
      <c r="A1078" s="198">
        <v>102136</v>
      </c>
      <c r="B1078" s="198" t="s">
        <v>4603</v>
      </c>
      <c r="C1078" s="198" t="s">
        <v>2</v>
      </c>
      <c r="D1078" s="292">
        <v>94.39</v>
      </c>
    </row>
    <row r="1079" spans="1:4" ht="13.5">
      <c r="A1079" s="198">
        <v>102121</v>
      </c>
      <c r="B1079" s="198" t="s">
        <v>4600</v>
      </c>
      <c r="C1079" s="198" t="s">
        <v>2</v>
      </c>
      <c r="D1079" s="292">
        <v>226.53</v>
      </c>
    </row>
    <row r="1080" spans="1:4" ht="13.5">
      <c r="A1080" s="198">
        <v>102120</v>
      </c>
      <c r="B1080" s="198" t="s">
        <v>38993</v>
      </c>
      <c r="C1080" s="198" t="s">
        <v>2</v>
      </c>
      <c r="D1080" s="292">
        <v>0</v>
      </c>
    </row>
    <row r="1081" spans="1:4" ht="13.5">
      <c r="A1081" s="198">
        <v>102138</v>
      </c>
      <c r="B1081" s="198" t="s">
        <v>4605</v>
      </c>
      <c r="C1081" s="198" t="s">
        <v>2</v>
      </c>
      <c r="D1081" s="292">
        <v>260.51</v>
      </c>
    </row>
    <row r="1082" spans="1:4" ht="13.5">
      <c r="A1082" s="198">
        <v>102334</v>
      </c>
      <c r="B1082" s="198" t="s">
        <v>38994</v>
      </c>
      <c r="C1082" s="198" t="s">
        <v>2</v>
      </c>
      <c r="D1082" s="292">
        <v>0</v>
      </c>
    </row>
    <row r="1083" spans="1:4" ht="13.5">
      <c r="A1083" s="198">
        <v>102129</v>
      </c>
      <c r="B1083" s="198" t="s">
        <v>38995</v>
      </c>
      <c r="C1083" s="198" t="s">
        <v>2</v>
      </c>
      <c r="D1083" s="292">
        <v>0</v>
      </c>
    </row>
    <row r="1084" spans="1:4" ht="13.5">
      <c r="A1084" s="198">
        <v>102128</v>
      </c>
      <c r="B1084" s="198" t="s">
        <v>38996</v>
      </c>
      <c r="C1084" s="198" t="s">
        <v>2</v>
      </c>
      <c r="D1084" s="292">
        <v>0</v>
      </c>
    </row>
    <row r="1085" spans="1:4" ht="13.5">
      <c r="A1085" s="198">
        <v>102131</v>
      </c>
      <c r="B1085" s="198" t="s">
        <v>38997</v>
      </c>
      <c r="C1085" s="198" t="s">
        <v>2</v>
      </c>
      <c r="D1085" s="292">
        <v>0</v>
      </c>
    </row>
    <row r="1086" spans="1:4" ht="13.5">
      <c r="A1086" s="198">
        <v>102130</v>
      </c>
      <c r="B1086" s="198" t="s">
        <v>38998</v>
      </c>
      <c r="C1086" s="198" t="s">
        <v>2</v>
      </c>
      <c r="D1086" s="292">
        <v>0</v>
      </c>
    </row>
    <row r="1087" spans="1:4" ht="13.5">
      <c r="A1087" s="198">
        <v>102134</v>
      </c>
      <c r="B1087" s="198" t="s">
        <v>38999</v>
      </c>
      <c r="C1087" s="198" t="s">
        <v>2</v>
      </c>
      <c r="D1087" s="292">
        <v>0</v>
      </c>
    </row>
    <row r="1088" spans="1:4" ht="13.5">
      <c r="A1088" s="198">
        <v>102135</v>
      </c>
      <c r="B1088" s="198" t="s">
        <v>39000</v>
      </c>
      <c r="C1088" s="198" t="s">
        <v>2</v>
      </c>
      <c r="D1088" s="292">
        <v>0</v>
      </c>
    </row>
    <row r="1089" spans="1:4" ht="13.5">
      <c r="A1089" s="198">
        <v>104941</v>
      </c>
      <c r="B1089" s="198" t="s">
        <v>39001</v>
      </c>
      <c r="C1089" s="198" t="s">
        <v>4</v>
      </c>
      <c r="D1089" s="292">
        <v>0</v>
      </c>
    </row>
    <row r="1090" spans="1:4" ht="13.5">
      <c r="A1090" s="198">
        <v>104942</v>
      </c>
      <c r="B1090" s="198" t="s">
        <v>39002</v>
      </c>
      <c r="C1090" s="198" t="s">
        <v>4</v>
      </c>
      <c r="D1090" s="292">
        <v>0</v>
      </c>
    </row>
    <row r="1091" spans="1:4" ht="13.5">
      <c r="A1091" s="198">
        <v>104940</v>
      </c>
      <c r="B1091" s="198" t="s">
        <v>39003</v>
      </c>
      <c r="C1091" s="198" t="s">
        <v>2</v>
      </c>
      <c r="D1091" s="292">
        <v>0</v>
      </c>
    </row>
    <row r="1092" spans="1:4" ht="13.5">
      <c r="A1092" s="198">
        <v>104943</v>
      </c>
      <c r="B1092" s="198" t="s">
        <v>39004</v>
      </c>
      <c r="C1092" s="198" t="s">
        <v>4</v>
      </c>
      <c r="D1092" s="292">
        <v>0</v>
      </c>
    </row>
    <row r="1093" spans="1:4" ht="13.5">
      <c r="A1093" s="198">
        <v>101801</v>
      </c>
      <c r="B1093" s="198" t="s">
        <v>4421</v>
      </c>
      <c r="C1093" s="198" t="s">
        <v>2</v>
      </c>
      <c r="D1093" s="292">
        <v>1087.31</v>
      </c>
    </row>
    <row r="1094" spans="1:4" ht="13.5">
      <c r="A1094" s="198">
        <v>101800</v>
      </c>
      <c r="B1094" s="198" t="s">
        <v>4420</v>
      </c>
      <c r="C1094" s="198" t="s">
        <v>2</v>
      </c>
      <c r="D1094" s="292">
        <v>1423.64</v>
      </c>
    </row>
    <row r="1095" spans="1:4" ht="13.5">
      <c r="A1095" s="198">
        <v>98108</v>
      </c>
      <c r="B1095" s="198" t="s">
        <v>4572</v>
      </c>
      <c r="C1095" s="198" t="s">
        <v>2</v>
      </c>
      <c r="D1095" s="292">
        <v>526.61</v>
      </c>
    </row>
    <row r="1096" spans="1:4" ht="13.5">
      <c r="A1096" s="198">
        <v>98105</v>
      </c>
      <c r="B1096" s="198" t="s">
        <v>4569</v>
      </c>
      <c r="C1096" s="198" t="s">
        <v>2</v>
      </c>
      <c r="D1096" s="292">
        <v>651.46</v>
      </c>
    </row>
    <row r="1097" spans="1:4" ht="13.5">
      <c r="A1097" s="198">
        <v>98109</v>
      </c>
      <c r="B1097" s="198" t="s">
        <v>4582</v>
      </c>
      <c r="C1097" s="198" t="s">
        <v>2</v>
      </c>
      <c r="D1097" s="292">
        <v>854.12</v>
      </c>
    </row>
    <row r="1098" spans="1:4" ht="13.5">
      <c r="A1098" s="198">
        <v>98106</v>
      </c>
      <c r="B1098" s="198" t="s">
        <v>4570</v>
      </c>
      <c r="C1098" s="198" t="s">
        <v>2</v>
      </c>
      <c r="D1098" s="292">
        <v>1070.5999999999999</v>
      </c>
    </row>
    <row r="1099" spans="1:4" ht="13.5">
      <c r="A1099" s="198">
        <v>98110</v>
      </c>
      <c r="B1099" s="198" t="s">
        <v>4583</v>
      </c>
      <c r="C1099" s="198" t="s">
        <v>2</v>
      </c>
      <c r="D1099" s="292">
        <v>411.28</v>
      </c>
    </row>
    <row r="1100" spans="1:4" ht="13.5">
      <c r="A1100" s="198">
        <v>98107</v>
      </c>
      <c r="B1100" s="198" t="s">
        <v>4571</v>
      </c>
      <c r="C1100" s="198" t="s">
        <v>2</v>
      </c>
      <c r="D1100" s="292">
        <v>294.83999999999997</v>
      </c>
    </row>
    <row r="1101" spans="1:4" ht="13.5">
      <c r="A1101" s="198">
        <v>98104</v>
      </c>
      <c r="B1101" s="198" t="s">
        <v>4568</v>
      </c>
      <c r="C1101" s="198" t="s">
        <v>2</v>
      </c>
      <c r="D1101" s="292">
        <v>372.13</v>
      </c>
    </row>
    <row r="1102" spans="1:4" ht="13.5">
      <c r="A1102" s="198">
        <v>98102</v>
      </c>
      <c r="B1102" s="198" t="s">
        <v>4567</v>
      </c>
      <c r="C1102" s="198" t="s">
        <v>2</v>
      </c>
      <c r="D1102" s="292">
        <v>179.25</v>
      </c>
    </row>
    <row r="1103" spans="1:4" ht="13.5">
      <c r="A1103" s="198">
        <v>98111</v>
      </c>
      <c r="B1103" s="198" t="s">
        <v>4584</v>
      </c>
      <c r="C1103" s="198" t="s">
        <v>2</v>
      </c>
      <c r="D1103" s="292">
        <v>55.94</v>
      </c>
    </row>
    <row r="1104" spans="1:4" ht="13.5">
      <c r="A1104" s="198">
        <v>97891</v>
      </c>
      <c r="B1104" s="198" t="s">
        <v>4536</v>
      </c>
      <c r="C1104" s="198" t="s">
        <v>2</v>
      </c>
      <c r="D1104" s="292">
        <v>224.18</v>
      </c>
    </row>
    <row r="1105" spans="1:4" ht="13.5">
      <c r="A1105" s="198">
        <v>97892</v>
      </c>
      <c r="B1105" s="198" t="s">
        <v>4537</v>
      </c>
      <c r="C1105" s="198" t="s">
        <v>2</v>
      </c>
      <c r="D1105" s="292">
        <v>417.33</v>
      </c>
    </row>
    <row r="1106" spans="1:4" ht="13.5">
      <c r="A1106" s="198">
        <v>97893</v>
      </c>
      <c r="B1106" s="198" t="s">
        <v>4538</v>
      </c>
      <c r="C1106" s="198" t="s">
        <v>2</v>
      </c>
      <c r="D1106" s="292">
        <v>577.73</v>
      </c>
    </row>
    <row r="1107" spans="1:4" ht="13.5">
      <c r="A1107" s="198">
        <v>97894</v>
      </c>
      <c r="B1107" s="198" t="s">
        <v>4539</v>
      </c>
      <c r="C1107" s="198" t="s">
        <v>2</v>
      </c>
      <c r="D1107" s="292">
        <v>635.28</v>
      </c>
    </row>
    <row r="1108" spans="1:4" ht="13.5">
      <c r="A1108" s="198">
        <v>97886</v>
      </c>
      <c r="B1108" s="198" t="s">
        <v>4531</v>
      </c>
      <c r="C1108" s="198" t="s">
        <v>2</v>
      </c>
      <c r="D1108" s="292">
        <v>173.8</v>
      </c>
    </row>
    <row r="1109" spans="1:4" ht="13.5">
      <c r="A1109" s="198">
        <v>97887</v>
      </c>
      <c r="B1109" s="198" t="s">
        <v>4532</v>
      </c>
      <c r="C1109" s="198" t="s">
        <v>2</v>
      </c>
      <c r="D1109" s="292">
        <v>272.52</v>
      </c>
    </row>
    <row r="1110" spans="1:4" ht="13.5">
      <c r="A1110" s="198">
        <v>97888</v>
      </c>
      <c r="B1110" s="198" t="s">
        <v>4533</v>
      </c>
      <c r="C1110" s="198" t="s">
        <v>2</v>
      </c>
      <c r="D1110" s="292">
        <v>519.51</v>
      </c>
    </row>
    <row r="1111" spans="1:4" ht="13.5">
      <c r="A1111" s="198">
        <v>97889</v>
      </c>
      <c r="B1111" s="198" t="s">
        <v>4534</v>
      </c>
      <c r="C1111" s="198" t="s">
        <v>2</v>
      </c>
      <c r="D1111" s="292">
        <v>708.05</v>
      </c>
    </row>
    <row r="1112" spans="1:4" ht="13.5">
      <c r="A1112" s="198">
        <v>97890</v>
      </c>
      <c r="B1112" s="198" t="s">
        <v>4535</v>
      </c>
      <c r="C1112" s="198" t="s">
        <v>2</v>
      </c>
      <c r="D1112" s="292">
        <v>793.2</v>
      </c>
    </row>
    <row r="1113" spans="1:4" ht="13.5">
      <c r="A1113" s="198">
        <v>97881</v>
      </c>
      <c r="B1113" s="198" t="s">
        <v>4526</v>
      </c>
      <c r="C1113" s="198" t="s">
        <v>2</v>
      </c>
      <c r="D1113" s="292">
        <v>143.26</v>
      </c>
    </row>
    <row r="1114" spans="1:4" ht="13.5">
      <c r="A1114" s="198">
        <v>97882</v>
      </c>
      <c r="B1114" s="198" t="s">
        <v>4527</v>
      </c>
      <c r="C1114" s="198" t="s">
        <v>2</v>
      </c>
      <c r="D1114" s="292">
        <v>225.05</v>
      </c>
    </row>
    <row r="1115" spans="1:4" ht="13.5">
      <c r="A1115" s="198">
        <v>97883</v>
      </c>
      <c r="B1115" s="198" t="s">
        <v>4528</v>
      </c>
      <c r="C1115" s="198" t="s">
        <v>2</v>
      </c>
      <c r="D1115" s="292">
        <v>433.23</v>
      </c>
    </row>
    <row r="1116" spans="1:4" ht="13.5">
      <c r="A1116" s="198">
        <v>97884</v>
      </c>
      <c r="B1116" s="198" t="s">
        <v>4529</v>
      </c>
      <c r="C1116" s="198" t="s">
        <v>2</v>
      </c>
      <c r="D1116" s="292">
        <v>846.04</v>
      </c>
    </row>
    <row r="1117" spans="1:4" ht="13.5">
      <c r="A1117" s="198">
        <v>97885</v>
      </c>
      <c r="B1117" s="198" t="s">
        <v>4530</v>
      </c>
      <c r="C1117" s="198" t="s">
        <v>2</v>
      </c>
      <c r="D1117" s="292">
        <v>1299.75</v>
      </c>
    </row>
    <row r="1118" spans="1:4" ht="13.5">
      <c r="A1118" s="198">
        <v>99250</v>
      </c>
      <c r="B1118" s="198" t="s">
        <v>4573</v>
      </c>
      <c r="C1118" s="198" t="s">
        <v>2</v>
      </c>
      <c r="D1118" s="292">
        <v>188.12</v>
      </c>
    </row>
    <row r="1119" spans="1:4" ht="13.5">
      <c r="A1119" s="198">
        <v>97900</v>
      </c>
      <c r="B1119" s="198" t="s">
        <v>4558</v>
      </c>
      <c r="C1119" s="198" t="s">
        <v>2</v>
      </c>
      <c r="D1119" s="353">
        <v>192.13</v>
      </c>
    </row>
    <row r="1120" spans="1:4" ht="13.5">
      <c r="A1120" s="198">
        <v>99251</v>
      </c>
      <c r="B1120" s="198" t="s">
        <v>4574</v>
      </c>
      <c r="C1120" s="198" t="s">
        <v>2</v>
      </c>
      <c r="D1120" s="292">
        <v>293.86</v>
      </c>
    </row>
    <row r="1121" spans="1:4" ht="13.5">
      <c r="A1121" s="198">
        <v>97901</v>
      </c>
      <c r="B1121" s="198" t="s">
        <v>4559</v>
      </c>
      <c r="C1121" s="198" t="s">
        <v>2</v>
      </c>
      <c r="D1121" s="292">
        <v>300.75</v>
      </c>
    </row>
    <row r="1122" spans="1:4" ht="13.5">
      <c r="A1122" s="198">
        <v>99253</v>
      </c>
      <c r="B1122" s="198" t="s">
        <v>4575</v>
      </c>
      <c r="C1122" s="198" t="s">
        <v>2</v>
      </c>
      <c r="D1122" s="292">
        <v>562.6</v>
      </c>
    </row>
    <row r="1123" spans="1:4" ht="13.5">
      <c r="A1123" s="198">
        <v>97902</v>
      </c>
      <c r="B1123" s="198" t="s">
        <v>4560</v>
      </c>
      <c r="C1123" s="198" t="s">
        <v>2</v>
      </c>
      <c r="D1123" s="292">
        <v>578.04999999999995</v>
      </c>
    </row>
    <row r="1124" spans="1:4" ht="13.5">
      <c r="A1124" s="198">
        <v>99255</v>
      </c>
      <c r="B1124" s="198" t="s">
        <v>4576</v>
      </c>
      <c r="C1124" s="198" t="s">
        <v>2</v>
      </c>
      <c r="D1124" s="292">
        <v>786.23</v>
      </c>
    </row>
    <row r="1125" spans="1:4" ht="13.5">
      <c r="A1125" s="198">
        <v>97903</v>
      </c>
      <c r="B1125" s="198" t="s">
        <v>4561</v>
      </c>
      <c r="C1125" s="198" t="s">
        <v>2</v>
      </c>
      <c r="D1125" s="292">
        <v>807.42</v>
      </c>
    </row>
    <row r="1126" spans="1:4" ht="13.5">
      <c r="A1126" s="198">
        <v>99257</v>
      </c>
      <c r="B1126" s="198" t="s">
        <v>4577</v>
      </c>
      <c r="C1126" s="198" t="s">
        <v>2</v>
      </c>
      <c r="D1126" s="292">
        <v>912.63</v>
      </c>
    </row>
    <row r="1127" spans="1:4" ht="13.5">
      <c r="A1127" s="198">
        <v>97904</v>
      </c>
      <c r="B1127" s="198" t="s">
        <v>4562</v>
      </c>
      <c r="C1127" s="198" t="s">
        <v>2</v>
      </c>
      <c r="D1127" s="292">
        <v>940.04</v>
      </c>
    </row>
    <row r="1128" spans="1:4" ht="13.5">
      <c r="A1128" s="198">
        <v>99258</v>
      </c>
      <c r="B1128" s="198" t="s">
        <v>4578</v>
      </c>
      <c r="C1128" s="198" t="s">
        <v>2</v>
      </c>
      <c r="D1128" s="292">
        <v>254.55</v>
      </c>
    </row>
    <row r="1129" spans="1:4" ht="13.5">
      <c r="A1129" s="198">
        <v>97905</v>
      </c>
      <c r="B1129" s="198" t="s">
        <v>4563</v>
      </c>
      <c r="C1129" s="198" t="s">
        <v>2</v>
      </c>
      <c r="D1129" s="292">
        <v>258.92</v>
      </c>
    </row>
    <row r="1130" spans="1:4" ht="13.5">
      <c r="A1130" s="198">
        <v>99260</v>
      </c>
      <c r="B1130" s="198" t="s">
        <v>4579</v>
      </c>
      <c r="C1130" s="198" t="s">
        <v>2</v>
      </c>
      <c r="D1130" s="292">
        <v>468.33</v>
      </c>
    </row>
    <row r="1131" spans="1:4" ht="13.5">
      <c r="A1131" s="198">
        <v>97906</v>
      </c>
      <c r="B1131" s="198" t="s">
        <v>4564</v>
      </c>
      <c r="C1131" s="198" t="s">
        <v>2</v>
      </c>
      <c r="D1131" s="292">
        <v>478.07</v>
      </c>
    </row>
    <row r="1132" spans="1:4" ht="13.5">
      <c r="A1132" s="198">
        <v>99262</v>
      </c>
      <c r="B1132" s="198" t="s">
        <v>4580</v>
      </c>
      <c r="C1132" s="198" t="s">
        <v>2</v>
      </c>
      <c r="D1132" s="292">
        <v>665.95</v>
      </c>
    </row>
    <row r="1133" spans="1:4" ht="13.5">
      <c r="A1133" s="198">
        <v>97907</v>
      </c>
      <c r="B1133" s="198" t="s">
        <v>4565</v>
      </c>
      <c r="C1133" s="198" t="s">
        <v>2</v>
      </c>
      <c r="D1133" s="292">
        <v>679.84</v>
      </c>
    </row>
    <row r="1134" spans="1:4" ht="13.5">
      <c r="A1134" s="198">
        <v>99264</v>
      </c>
      <c r="B1134" s="198" t="s">
        <v>4581</v>
      </c>
      <c r="C1134" s="198" t="s">
        <v>2</v>
      </c>
      <c r="D1134" s="292">
        <v>770.31</v>
      </c>
    </row>
    <row r="1135" spans="1:4" ht="13.5">
      <c r="A1135" s="198">
        <v>97908</v>
      </c>
      <c r="B1135" s="198" t="s">
        <v>4566</v>
      </c>
      <c r="C1135" s="198" t="s">
        <v>2</v>
      </c>
      <c r="D1135" s="292">
        <v>789.08</v>
      </c>
    </row>
    <row r="1136" spans="1:4" ht="13.5">
      <c r="A1136" s="198">
        <v>97895</v>
      </c>
      <c r="B1136" s="198" t="s">
        <v>4554</v>
      </c>
      <c r="C1136" s="198" t="s">
        <v>2</v>
      </c>
      <c r="D1136" s="292">
        <v>188.16</v>
      </c>
    </row>
    <row r="1137" spans="1:4" ht="13.5">
      <c r="A1137" s="198">
        <v>97896</v>
      </c>
      <c r="B1137" s="198" t="s">
        <v>4555</v>
      </c>
      <c r="C1137" s="198" t="s">
        <v>2</v>
      </c>
      <c r="D1137" s="292">
        <v>349.36</v>
      </c>
    </row>
    <row r="1138" spans="1:4" ht="13.5">
      <c r="A1138" s="198">
        <v>97897</v>
      </c>
      <c r="B1138" s="198" t="s">
        <v>4556</v>
      </c>
      <c r="C1138" s="198" t="s">
        <v>2</v>
      </c>
      <c r="D1138" s="292">
        <v>453.78</v>
      </c>
    </row>
    <row r="1139" spans="1:4" ht="13.5">
      <c r="A1139" s="198">
        <v>97898</v>
      </c>
      <c r="B1139" s="198" t="s">
        <v>4557</v>
      </c>
      <c r="C1139" s="198" t="s">
        <v>2</v>
      </c>
      <c r="D1139" s="292">
        <v>885.32</v>
      </c>
    </row>
    <row r="1140" spans="1:4" ht="13.5">
      <c r="A1140" s="198">
        <v>97899</v>
      </c>
      <c r="B1140" s="198" t="s">
        <v>39005</v>
      </c>
      <c r="C1140" s="198" t="s">
        <v>2</v>
      </c>
      <c r="D1140" s="292">
        <v>0</v>
      </c>
    </row>
    <row r="1141" spans="1:4" ht="13.5">
      <c r="A1141" s="198">
        <v>101795</v>
      </c>
      <c r="B1141" s="198" t="s">
        <v>4551</v>
      </c>
      <c r="C1141" s="198" t="s">
        <v>2</v>
      </c>
      <c r="D1141" s="292">
        <v>622.70000000000005</v>
      </c>
    </row>
    <row r="1142" spans="1:4" ht="13.5">
      <c r="A1142" s="198">
        <v>101796</v>
      </c>
      <c r="B1142" s="198" t="s">
        <v>39006</v>
      </c>
      <c r="C1142" s="198" t="s">
        <v>2</v>
      </c>
      <c r="D1142" s="292">
        <v>0</v>
      </c>
    </row>
    <row r="1143" spans="1:4" ht="13.5">
      <c r="A1143" s="198">
        <v>101797</v>
      </c>
      <c r="B1143" s="198" t="s">
        <v>39007</v>
      </c>
      <c r="C1143" s="198" t="s">
        <v>2</v>
      </c>
      <c r="D1143" s="292">
        <v>0</v>
      </c>
    </row>
    <row r="1144" spans="1:4" ht="13.5">
      <c r="A1144" s="198">
        <v>101802</v>
      </c>
      <c r="B1144" s="198" t="s">
        <v>4587</v>
      </c>
      <c r="C1144" s="198" t="s">
        <v>2</v>
      </c>
      <c r="D1144" s="292">
        <v>1809.61</v>
      </c>
    </row>
    <row r="1145" spans="1:4" ht="13.5">
      <c r="A1145" s="198">
        <v>101803</v>
      </c>
      <c r="B1145" s="198" t="s">
        <v>4588</v>
      </c>
      <c r="C1145" s="198" t="s">
        <v>2</v>
      </c>
      <c r="D1145" s="292">
        <v>1160.04</v>
      </c>
    </row>
    <row r="1146" spans="1:4" ht="13.5">
      <c r="A1146" s="198">
        <v>101804</v>
      </c>
      <c r="B1146" s="198" t="s">
        <v>4589</v>
      </c>
      <c r="C1146" s="198" t="s">
        <v>2</v>
      </c>
      <c r="D1146" s="292">
        <v>1447.28</v>
      </c>
    </row>
    <row r="1147" spans="1:4" ht="13.5">
      <c r="A1147" s="198">
        <v>101805</v>
      </c>
      <c r="B1147" s="198" t="s">
        <v>4590</v>
      </c>
      <c r="C1147" s="198" t="s">
        <v>2</v>
      </c>
      <c r="D1147" s="292">
        <v>1840.52</v>
      </c>
    </row>
    <row r="1148" spans="1:4" ht="13.5">
      <c r="A1148" s="198">
        <v>98115</v>
      </c>
      <c r="B1148" s="198" t="s">
        <v>8149</v>
      </c>
      <c r="C1148" s="198" t="s">
        <v>2</v>
      </c>
      <c r="D1148" s="292">
        <v>108.46</v>
      </c>
    </row>
    <row r="1149" spans="1:4" ht="13.5">
      <c r="A1149" s="198">
        <v>98114</v>
      </c>
      <c r="B1149" s="198" t="s">
        <v>4586</v>
      </c>
      <c r="C1149" s="198" t="s">
        <v>2</v>
      </c>
      <c r="D1149" s="292">
        <v>630.95000000000005</v>
      </c>
    </row>
    <row r="1150" spans="1:4" ht="13.5">
      <c r="A1150" s="198">
        <v>98112</v>
      </c>
      <c r="B1150" s="198" t="s">
        <v>4585</v>
      </c>
      <c r="C1150" s="198" t="s">
        <v>2</v>
      </c>
      <c r="D1150" s="292">
        <v>120.22</v>
      </c>
    </row>
    <row r="1151" spans="1:4" ht="13.5">
      <c r="A1151" s="198">
        <v>100128</v>
      </c>
      <c r="B1151" s="198" t="s">
        <v>8528</v>
      </c>
      <c r="C1151" s="198" t="s">
        <v>2</v>
      </c>
      <c r="D1151" s="292">
        <v>2037.98</v>
      </c>
    </row>
    <row r="1152" spans="1:4" ht="13.5">
      <c r="A1152" s="198">
        <v>102623</v>
      </c>
      <c r="B1152" s="198" t="s">
        <v>5102</v>
      </c>
      <c r="C1152" s="198" t="s">
        <v>2</v>
      </c>
      <c r="D1152" s="292">
        <v>906.97</v>
      </c>
    </row>
    <row r="1153" spans="1:4" ht="13.5">
      <c r="A1153" s="198">
        <v>102607</v>
      </c>
      <c r="B1153" s="198" t="s">
        <v>5092</v>
      </c>
      <c r="C1153" s="198" t="s">
        <v>2</v>
      </c>
      <c r="D1153" s="292">
        <v>469.15</v>
      </c>
    </row>
    <row r="1154" spans="1:4" ht="13.5">
      <c r="A1154" s="198">
        <v>102608</v>
      </c>
      <c r="B1154" s="198" t="s">
        <v>5093</v>
      </c>
      <c r="C1154" s="198" t="s">
        <v>2</v>
      </c>
      <c r="D1154" s="292">
        <v>1074.3900000000001</v>
      </c>
    </row>
    <row r="1155" spans="1:4" ht="13.5">
      <c r="A1155" s="198">
        <v>102609</v>
      </c>
      <c r="B1155" s="198" t="s">
        <v>5094</v>
      </c>
      <c r="C1155" s="198" t="s">
        <v>2</v>
      </c>
      <c r="D1155" s="292">
        <v>1221.0899999999999</v>
      </c>
    </row>
    <row r="1156" spans="1:4" ht="13.5">
      <c r="A1156" s="198">
        <v>102610</v>
      </c>
      <c r="B1156" s="198" t="s">
        <v>39008</v>
      </c>
      <c r="C1156" s="198" t="s">
        <v>2</v>
      </c>
      <c r="D1156" s="292">
        <v>2097.81</v>
      </c>
    </row>
    <row r="1157" spans="1:4" ht="13.5">
      <c r="A1157" s="198">
        <v>102622</v>
      </c>
      <c r="B1157" s="198" t="s">
        <v>5101</v>
      </c>
      <c r="C1157" s="198" t="s">
        <v>2</v>
      </c>
      <c r="D1157" s="292">
        <v>659.36</v>
      </c>
    </row>
    <row r="1158" spans="1:4" ht="13.5">
      <c r="A1158" s="198">
        <v>102605</v>
      </c>
      <c r="B1158" s="198" t="s">
        <v>5090</v>
      </c>
      <c r="C1158" s="198" t="s">
        <v>2</v>
      </c>
      <c r="D1158" s="292">
        <v>284.52</v>
      </c>
    </row>
    <row r="1159" spans="1:4" ht="13.5">
      <c r="A1159" s="198">
        <v>102606</v>
      </c>
      <c r="B1159" s="198" t="s">
        <v>5091</v>
      </c>
      <c r="C1159" s="198" t="s">
        <v>2</v>
      </c>
      <c r="D1159" s="292">
        <v>438.19</v>
      </c>
    </row>
    <row r="1160" spans="1:4" ht="13.5">
      <c r="A1160" s="198">
        <v>102613</v>
      </c>
      <c r="B1160" s="198" t="s">
        <v>5096</v>
      </c>
      <c r="C1160" s="198" t="s">
        <v>2</v>
      </c>
      <c r="D1160" s="292">
        <v>657.26</v>
      </c>
    </row>
    <row r="1161" spans="1:4" ht="13.5">
      <c r="A1161" s="198">
        <v>102619</v>
      </c>
      <c r="B1161" s="198" t="s">
        <v>5100</v>
      </c>
      <c r="C1161" s="198" t="s">
        <v>2</v>
      </c>
      <c r="D1161" s="292">
        <v>5645.52</v>
      </c>
    </row>
    <row r="1162" spans="1:4" ht="13.5">
      <c r="A1162" s="198">
        <v>102614</v>
      </c>
      <c r="B1162" s="198" t="s">
        <v>5097</v>
      </c>
      <c r="C1162" s="198" t="s">
        <v>2</v>
      </c>
      <c r="D1162" s="292">
        <v>1010.37</v>
      </c>
    </row>
    <row r="1163" spans="1:4" ht="13.5">
      <c r="A1163" s="198">
        <v>102620</v>
      </c>
      <c r="B1163" s="198" t="s">
        <v>39009</v>
      </c>
      <c r="C1163" s="198" t="s">
        <v>2</v>
      </c>
      <c r="D1163" s="292">
        <v>8177.92</v>
      </c>
    </row>
    <row r="1164" spans="1:4" ht="13.5">
      <c r="A1164" s="198">
        <v>102615</v>
      </c>
      <c r="B1164" s="198" t="s">
        <v>5098</v>
      </c>
      <c r="C1164" s="198" t="s">
        <v>2</v>
      </c>
      <c r="D1164" s="292">
        <v>1268</v>
      </c>
    </row>
    <row r="1165" spans="1:4" ht="13.5">
      <c r="A1165" s="198">
        <v>102621</v>
      </c>
      <c r="B1165" s="198" t="s">
        <v>39010</v>
      </c>
      <c r="C1165" s="198" t="s">
        <v>2</v>
      </c>
      <c r="D1165" s="292">
        <v>12541.9</v>
      </c>
    </row>
    <row r="1166" spans="1:4" ht="13.5">
      <c r="A1166" s="198">
        <v>102616</v>
      </c>
      <c r="B1166" s="198" t="s">
        <v>39011</v>
      </c>
      <c r="C1166" s="198" t="s">
        <v>2</v>
      </c>
      <c r="D1166" s="292">
        <v>1876.77</v>
      </c>
    </row>
    <row r="1167" spans="1:4" ht="13.5">
      <c r="A1167" s="198">
        <v>102611</v>
      </c>
      <c r="B1167" s="198" t="s">
        <v>5095</v>
      </c>
      <c r="C1167" s="198" t="s">
        <v>2</v>
      </c>
      <c r="D1167" s="292">
        <v>472.3</v>
      </c>
    </row>
    <row r="1168" spans="1:4" ht="13.5">
      <c r="A1168" s="198">
        <v>102617</v>
      </c>
      <c r="B1168" s="198" t="s">
        <v>5099</v>
      </c>
      <c r="C1168" s="198" t="s">
        <v>2</v>
      </c>
      <c r="D1168" s="292">
        <v>3515.87</v>
      </c>
    </row>
    <row r="1169" spans="1:4" ht="13.5">
      <c r="A1169" s="198">
        <v>102618</v>
      </c>
      <c r="B1169" s="198" t="s">
        <v>39012</v>
      </c>
      <c r="C1169" s="198" t="s">
        <v>2</v>
      </c>
      <c r="D1169" s="292">
        <v>4219</v>
      </c>
    </row>
    <row r="1170" spans="1:4" ht="13.5">
      <c r="A1170" s="198">
        <v>102612</v>
      </c>
      <c r="B1170" s="198" t="s">
        <v>39013</v>
      </c>
      <c r="C1170" s="198" t="s">
        <v>2</v>
      </c>
      <c r="D1170" s="292">
        <v>677.83</v>
      </c>
    </row>
    <row r="1171" spans="1:4" ht="13.5">
      <c r="A1171" s="198">
        <v>102603</v>
      </c>
      <c r="B1171" s="198" t="s">
        <v>5088</v>
      </c>
      <c r="C1171" s="198" t="s">
        <v>2</v>
      </c>
      <c r="D1171" s="292">
        <v>11.74</v>
      </c>
    </row>
    <row r="1172" spans="1:4" ht="13.5">
      <c r="A1172" s="198">
        <v>102587</v>
      </c>
      <c r="B1172" s="198" t="s">
        <v>5072</v>
      </c>
      <c r="C1172" s="198" t="s">
        <v>2</v>
      </c>
      <c r="D1172" s="292">
        <v>4.0199999999999996</v>
      </c>
    </row>
    <row r="1173" spans="1:4" ht="13.5">
      <c r="A1173" s="198">
        <v>102589</v>
      </c>
      <c r="B1173" s="198" t="s">
        <v>5074</v>
      </c>
      <c r="C1173" s="198" t="s">
        <v>2</v>
      </c>
      <c r="D1173" s="292">
        <v>4.4800000000000004</v>
      </c>
    </row>
    <row r="1174" spans="1:4" ht="13.5">
      <c r="A1174" s="198">
        <v>102591</v>
      </c>
      <c r="B1174" s="198" t="s">
        <v>5076</v>
      </c>
      <c r="C1174" s="198" t="s">
        <v>2</v>
      </c>
      <c r="D1174" s="292">
        <v>4.93</v>
      </c>
    </row>
    <row r="1175" spans="1:4" ht="13.5">
      <c r="A1175" s="198">
        <v>102593</v>
      </c>
      <c r="B1175" s="198" t="s">
        <v>5078</v>
      </c>
      <c r="C1175" s="198" t="s">
        <v>2</v>
      </c>
      <c r="D1175" s="292">
        <v>5.56</v>
      </c>
    </row>
    <row r="1176" spans="1:4" ht="13.5">
      <c r="A1176" s="198">
        <v>102595</v>
      </c>
      <c r="B1176" s="198" t="s">
        <v>5080</v>
      </c>
      <c r="C1176" s="198" t="s">
        <v>2</v>
      </c>
      <c r="D1176" s="292">
        <v>6.29</v>
      </c>
    </row>
    <row r="1177" spans="1:4" ht="13.5">
      <c r="A1177" s="198">
        <v>102597</v>
      </c>
      <c r="B1177" s="198" t="s">
        <v>5082</v>
      </c>
      <c r="C1177" s="198" t="s">
        <v>2</v>
      </c>
      <c r="D1177" s="292">
        <v>7.2</v>
      </c>
    </row>
    <row r="1178" spans="1:4" ht="13.5">
      <c r="A1178" s="198">
        <v>102599</v>
      </c>
      <c r="B1178" s="198" t="s">
        <v>5084</v>
      </c>
      <c r="C1178" s="198" t="s">
        <v>2</v>
      </c>
      <c r="D1178" s="292">
        <v>8.11</v>
      </c>
    </row>
    <row r="1179" spans="1:4" ht="13.5">
      <c r="A1179" s="198">
        <v>102601</v>
      </c>
      <c r="B1179" s="198" t="s">
        <v>5086</v>
      </c>
      <c r="C1179" s="198" t="s">
        <v>2</v>
      </c>
      <c r="D1179" s="292">
        <v>9.4700000000000006</v>
      </c>
    </row>
    <row r="1180" spans="1:4" ht="13.5">
      <c r="A1180" s="198">
        <v>102604</v>
      </c>
      <c r="B1180" s="198" t="s">
        <v>5089</v>
      </c>
      <c r="C1180" s="198" t="s">
        <v>2</v>
      </c>
      <c r="D1180" s="292">
        <v>13.54</v>
      </c>
    </row>
    <row r="1181" spans="1:4" ht="13.5">
      <c r="A1181" s="198">
        <v>102588</v>
      </c>
      <c r="B1181" s="198" t="s">
        <v>5073</v>
      </c>
      <c r="C1181" s="198" t="s">
        <v>2</v>
      </c>
      <c r="D1181" s="292">
        <v>5.82</v>
      </c>
    </row>
    <row r="1182" spans="1:4" ht="13.5">
      <c r="A1182" s="198">
        <v>102590</v>
      </c>
      <c r="B1182" s="198" t="s">
        <v>5075</v>
      </c>
      <c r="C1182" s="198" t="s">
        <v>2</v>
      </c>
      <c r="D1182" s="292">
        <v>6.28</v>
      </c>
    </row>
    <row r="1183" spans="1:4" ht="13.5">
      <c r="A1183" s="198">
        <v>102592</v>
      </c>
      <c r="B1183" s="198" t="s">
        <v>5077</v>
      </c>
      <c r="C1183" s="198" t="s">
        <v>2</v>
      </c>
      <c r="D1183" s="292">
        <v>6.73</v>
      </c>
    </row>
    <row r="1184" spans="1:4" ht="13.5">
      <c r="A1184" s="198">
        <v>102594</v>
      </c>
      <c r="B1184" s="198" t="s">
        <v>5079</v>
      </c>
      <c r="C1184" s="198" t="s">
        <v>2</v>
      </c>
      <c r="D1184" s="292">
        <v>7.37</v>
      </c>
    </row>
    <row r="1185" spans="1:4" ht="13.5">
      <c r="A1185" s="198">
        <v>102596</v>
      </c>
      <c r="B1185" s="198" t="s">
        <v>5081</v>
      </c>
      <c r="C1185" s="198" t="s">
        <v>2</v>
      </c>
      <c r="D1185" s="292">
        <v>8.09</v>
      </c>
    </row>
    <row r="1186" spans="1:4" ht="13.5">
      <c r="A1186" s="198">
        <v>102598</v>
      </c>
      <c r="B1186" s="198" t="s">
        <v>5083</v>
      </c>
      <c r="C1186" s="198" t="s">
        <v>2</v>
      </c>
      <c r="D1186" s="292">
        <v>9</v>
      </c>
    </row>
    <row r="1187" spans="1:4" ht="13.5">
      <c r="A1187" s="198">
        <v>102600</v>
      </c>
      <c r="B1187" s="198" t="s">
        <v>5085</v>
      </c>
      <c r="C1187" s="198" t="s">
        <v>2</v>
      </c>
      <c r="D1187" s="292">
        <v>9.91</v>
      </c>
    </row>
    <row r="1188" spans="1:4" ht="13.5">
      <c r="A1188" s="198">
        <v>102602</v>
      </c>
      <c r="B1188" s="198" t="s">
        <v>5087</v>
      </c>
      <c r="C1188" s="198" t="s">
        <v>2</v>
      </c>
      <c r="D1188" s="292">
        <v>11.27</v>
      </c>
    </row>
    <row r="1189" spans="1:4" ht="13.5">
      <c r="A1189" s="198">
        <v>103005</v>
      </c>
      <c r="B1189" s="198" t="s">
        <v>39014</v>
      </c>
      <c r="C1189" s="198" t="s">
        <v>2</v>
      </c>
      <c r="D1189" s="292">
        <v>615.37</v>
      </c>
    </row>
    <row r="1190" spans="1:4" ht="13.5">
      <c r="A1190" s="198">
        <v>103006</v>
      </c>
      <c r="B1190" s="198" t="s">
        <v>39015</v>
      </c>
      <c r="C1190" s="198" t="s">
        <v>2</v>
      </c>
      <c r="D1190" s="292">
        <v>775.35</v>
      </c>
    </row>
    <row r="1191" spans="1:4" ht="13.5">
      <c r="A1191" s="198">
        <v>103007</v>
      </c>
      <c r="B1191" s="198" t="s">
        <v>39016</v>
      </c>
      <c r="C1191" s="198" t="s">
        <v>2</v>
      </c>
      <c r="D1191" s="292">
        <v>1021.92</v>
      </c>
    </row>
    <row r="1192" spans="1:4" ht="13.5">
      <c r="A1192" s="198">
        <v>103004</v>
      </c>
      <c r="B1192" s="198" t="s">
        <v>39017</v>
      </c>
      <c r="C1192" s="198" t="s">
        <v>1</v>
      </c>
      <c r="D1192" s="292">
        <v>0</v>
      </c>
    </row>
    <row r="1193" spans="1:4" ht="13.5">
      <c r="A1193" s="198">
        <v>102989</v>
      </c>
      <c r="B1193" s="198" t="s">
        <v>39018</v>
      </c>
      <c r="C1193" s="198" t="s">
        <v>1</v>
      </c>
      <c r="D1193" s="292">
        <v>48.29</v>
      </c>
    </row>
    <row r="1194" spans="1:4" ht="13.5">
      <c r="A1194" s="198">
        <v>102990</v>
      </c>
      <c r="B1194" s="198" t="s">
        <v>39019</v>
      </c>
      <c r="C1194" s="198" t="s">
        <v>1</v>
      </c>
      <c r="D1194" s="292">
        <v>60.46</v>
      </c>
    </row>
    <row r="1195" spans="1:4" ht="13.5">
      <c r="A1195" s="198">
        <v>102991</v>
      </c>
      <c r="B1195" s="198" t="s">
        <v>39020</v>
      </c>
      <c r="C1195" s="198" t="s">
        <v>1</v>
      </c>
      <c r="D1195" s="292">
        <v>79.489999999999995</v>
      </c>
    </row>
    <row r="1196" spans="1:4" ht="13.5">
      <c r="A1196" s="198">
        <v>102992</v>
      </c>
      <c r="B1196" s="198" t="s">
        <v>39021</v>
      </c>
      <c r="C1196" s="198" t="s">
        <v>1</v>
      </c>
      <c r="D1196" s="292">
        <v>119.32</v>
      </c>
    </row>
    <row r="1197" spans="1:4" ht="13.5">
      <c r="A1197" s="198">
        <v>102993</v>
      </c>
      <c r="B1197" s="198" t="s">
        <v>39022</v>
      </c>
      <c r="C1197" s="198" t="s">
        <v>1</v>
      </c>
      <c r="D1197" s="292">
        <v>155.08000000000001</v>
      </c>
    </row>
    <row r="1198" spans="1:4" ht="13.5">
      <c r="A1198" s="198">
        <v>102994</v>
      </c>
      <c r="B1198" s="198" t="s">
        <v>39023</v>
      </c>
      <c r="C1198" s="198" t="s">
        <v>1</v>
      </c>
      <c r="D1198" s="292">
        <v>289.72000000000003</v>
      </c>
    </row>
    <row r="1199" spans="1:4" ht="13.5">
      <c r="A1199" s="198">
        <v>106017</v>
      </c>
      <c r="B1199" s="198" t="s">
        <v>39024</v>
      </c>
      <c r="C1199" s="198" t="s">
        <v>2</v>
      </c>
      <c r="D1199" s="292">
        <v>0</v>
      </c>
    </row>
    <row r="1200" spans="1:4" ht="13.5">
      <c r="A1200" s="198">
        <v>105944</v>
      </c>
      <c r="B1200" s="198" t="s">
        <v>39025</v>
      </c>
      <c r="C1200" s="198" t="s">
        <v>7</v>
      </c>
      <c r="D1200" s="292">
        <v>786.81</v>
      </c>
    </row>
    <row r="1201" spans="1:4" ht="13.5">
      <c r="A1201" s="198">
        <v>106004</v>
      </c>
      <c r="B1201" s="198" t="s">
        <v>39026</v>
      </c>
      <c r="C1201" s="198" t="s">
        <v>1</v>
      </c>
      <c r="D1201" s="292">
        <v>189.51</v>
      </c>
    </row>
    <row r="1202" spans="1:4" ht="13.5">
      <c r="A1202" s="198">
        <v>106005</v>
      </c>
      <c r="B1202" s="198" t="s">
        <v>39027</v>
      </c>
      <c r="C1202" s="198" t="s">
        <v>1</v>
      </c>
      <c r="D1202" s="292">
        <v>223.93</v>
      </c>
    </row>
    <row r="1203" spans="1:4" ht="13.5">
      <c r="A1203" s="198">
        <v>106006</v>
      </c>
      <c r="B1203" s="198" t="s">
        <v>39028</v>
      </c>
      <c r="C1203" s="198" t="s">
        <v>1</v>
      </c>
      <c r="D1203" s="292">
        <v>267.31</v>
      </c>
    </row>
    <row r="1204" spans="1:4" ht="13.5">
      <c r="A1204" s="198">
        <v>106007</v>
      </c>
      <c r="B1204" s="198" t="s">
        <v>39029</v>
      </c>
      <c r="C1204" s="198" t="s">
        <v>1</v>
      </c>
      <c r="D1204" s="292">
        <v>304.73</v>
      </c>
    </row>
    <row r="1205" spans="1:4" ht="13.5">
      <c r="A1205" s="198">
        <v>106008</v>
      </c>
      <c r="B1205" s="198" t="s">
        <v>39030</v>
      </c>
      <c r="C1205" s="198" t="s">
        <v>1</v>
      </c>
      <c r="D1205" s="292">
        <v>342.14</v>
      </c>
    </row>
    <row r="1206" spans="1:4" ht="13.5">
      <c r="A1206" s="198">
        <v>106009</v>
      </c>
      <c r="B1206" s="198" t="s">
        <v>39031</v>
      </c>
      <c r="C1206" s="198" t="s">
        <v>1</v>
      </c>
      <c r="D1206" s="292">
        <v>422.93</v>
      </c>
    </row>
    <row r="1207" spans="1:4" ht="13.5">
      <c r="A1207" s="198">
        <v>106010</v>
      </c>
      <c r="B1207" s="198" t="s">
        <v>39032</v>
      </c>
      <c r="C1207" s="198" t="s">
        <v>1</v>
      </c>
      <c r="D1207" s="292">
        <v>494.79</v>
      </c>
    </row>
    <row r="1208" spans="1:4" ht="13.5">
      <c r="A1208" s="198">
        <v>106011</v>
      </c>
      <c r="B1208" s="198" t="s">
        <v>39033</v>
      </c>
      <c r="C1208" s="198" t="s">
        <v>1</v>
      </c>
      <c r="D1208" s="292">
        <v>912.36</v>
      </c>
    </row>
    <row r="1209" spans="1:4" ht="13.5">
      <c r="A1209" s="198">
        <v>106013</v>
      </c>
      <c r="B1209" s="198" t="s">
        <v>39034</v>
      </c>
      <c r="C1209" s="198" t="s">
        <v>1</v>
      </c>
      <c r="D1209" s="292">
        <v>1138.42</v>
      </c>
    </row>
    <row r="1210" spans="1:4" ht="13.5">
      <c r="A1210" s="198">
        <v>106012</v>
      </c>
      <c r="B1210" s="198" t="s">
        <v>39035</v>
      </c>
      <c r="C1210" s="198" t="s">
        <v>1</v>
      </c>
      <c r="D1210" s="292">
        <v>1009.2</v>
      </c>
    </row>
    <row r="1211" spans="1:4" ht="13.5">
      <c r="A1211" s="198">
        <v>106014</v>
      </c>
      <c r="B1211" s="198" t="s">
        <v>39036</v>
      </c>
      <c r="C1211" s="198" t="s">
        <v>1</v>
      </c>
      <c r="D1211" s="292">
        <v>1333.2</v>
      </c>
    </row>
    <row r="1212" spans="1:4" ht="13.5">
      <c r="A1212" s="198">
        <v>106015</v>
      </c>
      <c r="B1212" s="198" t="s">
        <v>39037</v>
      </c>
      <c r="C1212" s="198" t="s">
        <v>1</v>
      </c>
      <c r="D1212" s="292">
        <v>1577.02</v>
      </c>
    </row>
    <row r="1213" spans="1:4" ht="13.5">
      <c r="A1213" s="198">
        <v>106016</v>
      </c>
      <c r="B1213" s="198" t="s">
        <v>39038</v>
      </c>
      <c r="C1213" s="198" t="s">
        <v>1</v>
      </c>
      <c r="D1213" s="292">
        <v>1837.89</v>
      </c>
    </row>
    <row r="1214" spans="1:4" ht="13.5">
      <c r="A1214" s="198">
        <v>106003</v>
      </c>
      <c r="B1214" s="198" t="s">
        <v>39039</v>
      </c>
      <c r="C1214" s="198" t="s">
        <v>1</v>
      </c>
      <c r="D1214" s="292">
        <v>189.83</v>
      </c>
    </row>
    <row r="1215" spans="1:4" ht="13.5">
      <c r="A1215" s="198">
        <v>105997</v>
      </c>
      <c r="B1215" s="198" t="s">
        <v>39040</v>
      </c>
      <c r="C1215" s="198" t="s">
        <v>1</v>
      </c>
      <c r="D1215" s="292">
        <v>103.8</v>
      </c>
    </row>
    <row r="1216" spans="1:4" ht="13.5">
      <c r="A1216" s="198">
        <v>105998</v>
      </c>
      <c r="B1216" s="198" t="s">
        <v>39041</v>
      </c>
      <c r="C1216" s="198" t="s">
        <v>1</v>
      </c>
      <c r="D1216" s="292">
        <v>115.05</v>
      </c>
    </row>
    <row r="1217" spans="1:4" ht="13.5">
      <c r="A1217" s="198">
        <v>105999</v>
      </c>
      <c r="B1217" s="198" t="s">
        <v>39042</v>
      </c>
      <c r="C1217" s="198" t="s">
        <v>1</v>
      </c>
      <c r="D1217" s="292">
        <v>130.94</v>
      </c>
    </row>
    <row r="1218" spans="1:4" ht="13.5">
      <c r="A1218" s="198">
        <v>106000</v>
      </c>
      <c r="B1218" s="198" t="s">
        <v>39043</v>
      </c>
      <c r="C1218" s="198" t="s">
        <v>1</v>
      </c>
      <c r="D1218" s="292">
        <v>146.83000000000001</v>
      </c>
    </row>
    <row r="1219" spans="1:4" ht="13.5">
      <c r="A1219" s="198">
        <v>106001</v>
      </c>
      <c r="B1219" s="198" t="s">
        <v>39044</v>
      </c>
      <c r="C1219" s="198" t="s">
        <v>1</v>
      </c>
      <c r="D1219" s="292">
        <v>158.07</v>
      </c>
    </row>
    <row r="1220" spans="1:4" ht="13.5">
      <c r="A1220" s="198">
        <v>106002</v>
      </c>
      <c r="B1220" s="198" t="s">
        <v>39045</v>
      </c>
      <c r="C1220" s="198" t="s">
        <v>1</v>
      </c>
      <c r="D1220" s="292">
        <v>173.95</v>
      </c>
    </row>
    <row r="1221" spans="1:4" ht="13.5">
      <c r="A1221" s="198">
        <v>105992</v>
      </c>
      <c r="B1221" s="198" t="s">
        <v>39046</v>
      </c>
      <c r="C1221" s="198" t="s">
        <v>1</v>
      </c>
      <c r="D1221" s="292">
        <v>101.18</v>
      </c>
    </row>
    <row r="1222" spans="1:4" ht="13.5">
      <c r="A1222" s="198">
        <v>105993</v>
      </c>
      <c r="B1222" s="198" t="s">
        <v>39047</v>
      </c>
      <c r="C1222" s="198" t="s">
        <v>1</v>
      </c>
      <c r="D1222" s="292">
        <v>121.41</v>
      </c>
    </row>
    <row r="1223" spans="1:4" ht="13.5">
      <c r="A1223" s="198">
        <v>105994</v>
      </c>
      <c r="B1223" s="198" t="s">
        <v>39048</v>
      </c>
      <c r="C1223" s="198" t="s">
        <v>1</v>
      </c>
      <c r="D1223" s="292">
        <v>148.82</v>
      </c>
    </row>
    <row r="1224" spans="1:4" ht="13.5">
      <c r="A1224" s="198">
        <v>105995</v>
      </c>
      <c r="B1224" s="198" t="s">
        <v>39049</v>
      </c>
      <c r="C1224" s="198" t="s">
        <v>1</v>
      </c>
      <c r="D1224" s="292">
        <v>176.31</v>
      </c>
    </row>
    <row r="1225" spans="1:4" ht="13.5">
      <c r="A1225" s="198">
        <v>105996</v>
      </c>
      <c r="B1225" s="198" t="s">
        <v>39050</v>
      </c>
      <c r="C1225" s="198" t="s">
        <v>1</v>
      </c>
      <c r="D1225" s="292">
        <v>190.64</v>
      </c>
    </row>
    <row r="1226" spans="1:4" ht="13.5">
      <c r="A1226" s="198">
        <v>105988</v>
      </c>
      <c r="B1226" s="198" t="s">
        <v>39051</v>
      </c>
      <c r="C1226" s="198" t="s">
        <v>1</v>
      </c>
      <c r="D1226" s="292">
        <v>66.61</v>
      </c>
    </row>
    <row r="1227" spans="1:4" ht="13.5">
      <c r="A1227" s="198">
        <v>105989</v>
      </c>
      <c r="B1227" s="198" t="s">
        <v>39052</v>
      </c>
      <c r="C1227" s="198" t="s">
        <v>1</v>
      </c>
      <c r="D1227" s="292">
        <v>73.78</v>
      </c>
    </row>
    <row r="1228" spans="1:4" ht="13.5">
      <c r="A1228" s="198">
        <v>105990</v>
      </c>
      <c r="B1228" s="198" t="s">
        <v>39053</v>
      </c>
      <c r="C1228" s="198" t="s">
        <v>1</v>
      </c>
      <c r="D1228" s="292">
        <v>83.9</v>
      </c>
    </row>
    <row r="1229" spans="1:4" ht="13.5">
      <c r="A1229" s="198">
        <v>105991</v>
      </c>
      <c r="B1229" s="198" t="s">
        <v>39054</v>
      </c>
      <c r="C1229" s="198" t="s">
        <v>1</v>
      </c>
      <c r="D1229" s="292">
        <v>94.02</v>
      </c>
    </row>
    <row r="1230" spans="1:4" ht="13.5">
      <c r="A1230" s="198">
        <v>105987</v>
      </c>
      <c r="B1230" s="198" t="s">
        <v>39055</v>
      </c>
      <c r="C1230" s="198" t="s">
        <v>1</v>
      </c>
      <c r="D1230" s="292">
        <v>115.5</v>
      </c>
    </row>
    <row r="1231" spans="1:4" ht="13.5">
      <c r="A1231" s="198">
        <v>105986</v>
      </c>
      <c r="B1231" s="198" t="s">
        <v>39056</v>
      </c>
      <c r="C1231" s="198" t="s">
        <v>1</v>
      </c>
      <c r="D1231" s="292">
        <v>144.15</v>
      </c>
    </row>
    <row r="1232" spans="1:4" ht="13.5">
      <c r="A1232" s="198">
        <v>106019</v>
      </c>
      <c r="B1232" s="198" t="s">
        <v>39057</v>
      </c>
      <c r="C1232" s="198" t="s">
        <v>2</v>
      </c>
      <c r="D1232" s="292">
        <v>0</v>
      </c>
    </row>
    <row r="1233" spans="1:4" ht="13.5">
      <c r="A1233" s="198">
        <v>103001</v>
      </c>
      <c r="B1233" s="198" t="s">
        <v>39058</v>
      </c>
      <c r="C1233" s="198" t="s">
        <v>2</v>
      </c>
      <c r="D1233" s="292">
        <v>206.02</v>
      </c>
    </row>
    <row r="1234" spans="1:4" ht="13.5">
      <c r="A1234" s="198">
        <v>103002</v>
      </c>
      <c r="B1234" s="198" t="s">
        <v>39059</v>
      </c>
      <c r="C1234" s="198" t="s">
        <v>2</v>
      </c>
      <c r="D1234" s="292">
        <v>257.85000000000002</v>
      </c>
    </row>
    <row r="1235" spans="1:4" ht="13.5">
      <c r="A1235" s="198">
        <v>103003</v>
      </c>
      <c r="B1235" s="198" t="s">
        <v>39060</v>
      </c>
      <c r="C1235" s="198" t="s">
        <v>2</v>
      </c>
      <c r="D1235" s="292">
        <v>361.49</v>
      </c>
    </row>
    <row r="1236" spans="1:4" ht="13.5">
      <c r="A1236" s="198">
        <v>106018</v>
      </c>
      <c r="B1236" s="198" t="s">
        <v>39061</v>
      </c>
      <c r="C1236" s="198" t="s">
        <v>2</v>
      </c>
      <c r="D1236" s="292">
        <v>0</v>
      </c>
    </row>
    <row r="1237" spans="1:4" ht="13.5">
      <c r="A1237" s="198">
        <v>105945</v>
      </c>
      <c r="B1237" s="198" t="s">
        <v>39062</v>
      </c>
      <c r="C1237" s="198" t="s">
        <v>4</v>
      </c>
      <c r="D1237" s="292">
        <v>8.65</v>
      </c>
    </row>
    <row r="1238" spans="1:4" ht="13.5">
      <c r="A1238" s="198">
        <v>98522</v>
      </c>
      <c r="B1238" s="198" t="s">
        <v>2924</v>
      </c>
      <c r="C1238" s="198" t="s">
        <v>1</v>
      </c>
      <c r="D1238" s="353">
        <v>177.43</v>
      </c>
    </row>
    <row r="1239" spans="1:4" ht="13.5">
      <c r="A1239" s="198">
        <v>98523</v>
      </c>
      <c r="B1239" s="198" t="s">
        <v>39063</v>
      </c>
      <c r="C1239" s="198" t="s">
        <v>1</v>
      </c>
      <c r="D1239" s="292">
        <v>0</v>
      </c>
    </row>
    <row r="1240" spans="1:4" ht="13.5">
      <c r="A1240" s="198">
        <v>102364</v>
      </c>
      <c r="B1240" s="198" t="s">
        <v>39064</v>
      </c>
      <c r="C1240" s="198" t="s">
        <v>4</v>
      </c>
      <c r="D1240" s="292">
        <v>236.23</v>
      </c>
    </row>
    <row r="1241" spans="1:4" ht="13.5">
      <c r="A1241" s="198">
        <v>102363</v>
      </c>
      <c r="B1241" s="198" t="s">
        <v>39065</v>
      </c>
      <c r="C1241" s="198" t="s">
        <v>4</v>
      </c>
      <c r="D1241" s="292">
        <v>214.42</v>
      </c>
    </row>
    <row r="1242" spans="1:4" ht="13.5">
      <c r="A1242" s="198">
        <v>102362</v>
      </c>
      <c r="B1242" s="198" t="s">
        <v>39066</v>
      </c>
      <c r="C1242" s="198" t="s">
        <v>4</v>
      </c>
      <c r="D1242" s="353">
        <v>202.59</v>
      </c>
    </row>
    <row r="1243" spans="1:4" ht="13.5">
      <c r="A1243" s="198">
        <v>101196</v>
      </c>
      <c r="B1243" s="198" t="s">
        <v>39067</v>
      </c>
      <c r="C1243" s="198" t="s">
        <v>1</v>
      </c>
      <c r="D1243" s="292">
        <v>0</v>
      </c>
    </row>
    <row r="1244" spans="1:4" ht="13.5">
      <c r="A1244" s="198">
        <v>101195</v>
      </c>
      <c r="B1244" s="198" t="s">
        <v>39068</v>
      </c>
      <c r="C1244" s="198" t="s">
        <v>1</v>
      </c>
      <c r="D1244" s="292">
        <v>0</v>
      </c>
    </row>
    <row r="1245" spans="1:4" ht="13.5">
      <c r="A1245" s="198">
        <v>101193</v>
      </c>
      <c r="B1245" s="198" t="s">
        <v>3396</v>
      </c>
      <c r="C1245" s="198" t="s">
        <v>1</v>
      </c>
      <c r="D1245" s="292">
        <v>73.7</v>
      </c>
    </row>
    <row r="1246" spans="1:4" ht="13.5">
      <c r="A1246" s="198">
        <v>101192</v>
      </c>
      <c r="B1246" s="198" t="s">
        <v>3395</v>
      </c>
      <c r="C1246" s="198" t="s">
        <v>1</v>
      </c>
      <c r="D1246" s="292">
        <v>82.47</v>
      </c>
    </row>
    <row r="1247" spans="1:4" ht="13.5">
      <c r="A1247" s="198">
        <v>101194</v>
      </c>
      <c r="B1247" s="198" t="s">
        <v>3397</v>
      </c>
      <c r="C1247" s="198" t="s">
        <v>1</v>
      </c>
      <c r="D1247" s="292">
        <v>74.17</v>
      </c>
    </row>
    <row r="1248" spans="1:4" ht="13.5">
      <c r="A1248" s="198">
        <v>101190</v>
      </c>
      <c r="B1248" s="198" t="s">
        <v>3393</v>
      </c>
      <c r="C1248" s="198" t="s">
        <v>1</v>
      </c>
      <c r="D1248" s="292">
        <v>80.84</v>
      </c>
    </row>
    <row r="1249" spans="1:4" ht="13.5">
      <c r="A1249" s="198">
        <v>101189</v>
      </c>
      <c r="B1249" s="198" t="s">
        <v>3392</v>
      </c>
      <c r="C1249" s="198" t="s">
        <v>1</v>
      </c>
      <c r="D1249" s="292">
        <v>81.78</v>
      </c>
    </row>
    <row r="1250" spans="1:4" ht="13.5">
      <c r="A1250" s="198">
        <v>101191</v>
      </c>
      <c r="B1250" s="198" t="s">
        <v>3394</v>
      </c>
      <c r="C1250" s="198" t="s">
        <v>1</v>
      </c>
      <c r="D1250" s="292">
        <v>81.31</v>
      </c>
    </row>
    <row r="1251" spans="1:4" ht="13.5">
      <c r="A1251" s="198">
        <v>101198</v>
      </c>
      <c r="B1251" s="198" t="s">
        <v>3399</v>
      </c>
      <c r="C1251" s="198" t="s">
        <v>1</v>
      </c>
      <c r="D1251" s="292">
        <v>111.41</v>
      </c>
    </row>
    <row r="1252" spans="1:4" ht="13.5">
      <c r="A1252" s="198">
        <v>101197</v>
      </c>
      <c r="B1252" s="198" t="s">
        <v>3398</v>
      </c>
      <c r="C1252" s="198" t="s">
        <v>1</v>
      </c>
      <c r="D1252" s="292">
        <v>146.22</v>
      </c>
    </row>
    <row r="1253" spans="1:4" ht="13.5">
      <c r="A1253" s="198">
        <v>101199</v>
      </c>
      <c r="B1253" s="198" t="s">
        <v>3400</v>
      </c>
      <c r="C1253" s="198" t="s">
        <v>1</v>
      </c>
      <c r="D1253" s="292">
        <v>112.58</v>
      </c>
    </row>
    <row r="1254" spans="1:4" ht="13.5">
      <c r="A1254" s="198">
        <v>101203</v>
      </c>
      <c r="B1254" s="198" t="s">
        <v>3404</v>
      </c>
      <c r="C1254" s="198" t="s">
        <v>1</v>
      </c>
      <c r="D1254" s="292">
        <v>49.91</v>
      </c>
    </row>
    <row r="1255" spans="1:4" ht="13.5">
      <c r="A1255" s="198">
        <v>101202</v>
      </c>
      <c r="B1255" s="198" t="s">
        <v>3403</v>
      </c>
      <c r="C1255" s="198" t="s">
        <v>1</v>
      </c>
      <c r="D1255" s="292">
        <v>51.09</v>
      </c>
    </row>
    <row r="1256" spans="1:4" ht="13.5">
      <c r="A1256" s="198">
        <v>101204</v>
      </c>
      <c r="B1256" s="198" t="s">
        <v>3405</v>
      </c>
      <c r="C1256" s="198" t="s">
        <v>1</v>
      </c>
      <c r="D1256" s="292">
        <v>50.38</v>
      </c>
    </row>
    <row r="1257" spans="1:4" ht="13.5">
      <c r="A1257" s="198">
        <v>101200</v>
      </c>
      <c r="B1257" s="198" t="s">
        <v>3401</v>
      </c>
      <c r="C1257" s="198" t="s">
        <v>1</v>
      </c>
      <c r="D1257" s="292">
        <v>64.849999999999994</v>
      </c>
    </row>
    <row r="1258" spans="1:4" ht="13.5">
      <c r="A1258" s="198">
        <v>101201</v>
      </c>
      <c r="B1258" s="198" t="s">
        <v>3402</v>
      </c>
      <c r="C1258" s="198" t="s">
        <v>1</v>
      </c>
      <c r="D1258" s="292">
        <v>81.42</v>
      </c>
    </row>
    <row r="1259" spans="1:4" ht="13.5">
      <c r="A1259" s="198">
        <v>101205</v>
      </c>
      <c r="B1259" s="198" t="s">
        <v>3406</v>
      </c>
      <c r="C1259" s="198" t="s">
        <v>1</v>
      </c>
      <c r="D1259" s="292">
        <v>51.09</v>
      </c>
    </row>
    <row r="1260" spans="1:4" ht="13.5">
      <c r="A1260" s="198">
        <v>101188</v>
      </c>
      <c r="B1260" s="198" t="s">
        <v>3391</v>
      </c>
      <c r="C1260" s="198" t="s">
        <v>1</v>
      </c>
      <c r="D1260" s="292">
        <v>7.4</v>
      </c>
    </row>
    <row r="1261" spans="1:4" ht="13.5">
      <c r="A1261" s="198">
        <v>87905</v>
      </c>
      <c r="B1261" s="198" t="s">
        <v>39069</v>
      </c>
      <c r="C1261" s="198" t="s">
        <v>4</v>
      </c>
      <c r="D1261" s="292">
        <v>8.89</v>
      </c>
    </row>
    <row r="1262" spans="1:4" ht="13.5">
      <c r="A1262" s="198">
        <v>87904</v>
      </c>
      <c r="B1262" s="198" t="s">
        <v>39070</v>
      </c>
      <c r="C1262" s="198" t="s">
        <v>4</v>
      </c>
      <c r="D1262" s="292">
        <v>9.3800000000000008</v>
      </c>
    </row>
    <row r="1263" spans="1:4" ht="13.5">
      <c r="A1263" s="198">
        <v>87908</v>
      </c>
      <c r="B1263" s="198" t="s">
        <v>39071</v>
      </c>
      <c r="C1263" s="198" t="s">
        <v>4</v>
      </c>
      <c r="D1263" s="292">
        <v>6.59</v>
      </c>
    </row>
    <row r="1264" spans="1:4" ht="13.5">
      <c r="A1264" s="198">
        <v>87907</v>
      </c>
      <c r="B1264" s="198" t="s">
        <v>39072</v>
      </c>
      <c r="C1264" s="198" t="s">
        <v>4</v>
      </c>
      <c r="D1264" s="292">
        <v>7.08</v>
      </c>
    </row>
    <row r="1265" spans="1:4" ht="13.5">
      <c r="A1265" s="198">
        <v>87903</v>
      </c>
      <c r="B1265" s="198" t="s">
        <v>39073</v>
      </c>
      <c r="C1265" s="198" t="s">
        <v>4</v>
      </c>
      <c r="D1265" s="292">
        <v>11.94</v>
      </c>
    </row>
    <row r="1266" spans="1:4" ht="13.5">
      <c r="A1266" s="198">
        <v>87902</v>
      </c>
      <c r="B1266" s="198" t="s">
        <v>39074</v>
      </c>
      <c r="C1266" s="198" t="s">
        <v>4</v>
      </c>
      <c r="D1266" s="292">
        <v>12.34</v>
      </c>
    </row>
    <row r="1267" spans="1:4" ht="13.5">
      <c r="A1267" s="198">
        <v>87900</v>
      </c>
      <c r="B1267" s="198" t="s">
        <v>39075</v>
      </c>
      <c r="C1267" s="198" t="s">
        <v>4</v>
      </c>
      <c r="D1267" s="292">
        <v>9.06</v>
      </c>
    </row>
    <row r="1268" spans="1:4" ht="13.5">
      <c r="A1268" s="198">
        <v>87899</v>
      </c>
      <c r="B1268" s="198" t="s">
        <v>39076</v>
      </c>
      <c r="C1268" s="198" t="s">
        <v>4</v>
      </c>
      <c r="D1268" s="292">
        <v>9.2200000000000006</v>
      </c>
    </row>
    <row r="1269" spans="1:4" ht="13.5">
      <c r="A1269" s="198">
        <v>87894</v>
      </c>
      <c r="B1269" s="198" t="s">
        <v>39077</v>
      </c>
      <c r="C1269" s="198" t="s">
        <v>4</v>
      </c>
      <c r="D1269" s="292">
        <v>7.54</v>
      </c>
    </row>
    <row r="1270" spans="1:4" ht="13.5">
      <c r="A1270" s="198">
        <v>87893</v>
      </c>
      <c r="B1270" s="198" t="s">
        <v>39078</v>
      </c>
      <c r="C1270" s="198" t="s">
        <v>4</v>
      </c>
      <c r="D1270" s="292">
        <v>8.0299999999999994</v>
      </c>
    </row>
    <row r="1271" spans="1:4" ht="13.5">
      <c r="A1271" s="198">
        <v>87897</v>
      </c>
      <c r="B1271" s="198" t="s">
        <v>39079</v>
      </c>
      <c r="C1271" s="198" t="s">
        <v>4</v>
      </c>
      <c r="D1271" s="292">
        <v>5.35</v>
      </c>
    </row>
    <row r="1272" spans="1:4" ht="13.5">
      <c r="A1272" s="198">
        <v>87896</v>
      </c>
      <c r="B1272" s="198" t="s">
        <v>8582</v>
      </c>
      <c r="C1272" s="198" t="s">
        <v>4</v>
      </c>
      <c r="D1272" s="292">
        <v>5.84</v>
      </c>
    </row>
    <row r="1273" spans="1:4" ht="13.5">
      <c r="A1273" s="198">
        <v>87892</v>
      </c>
      <c r="B1273" s="198" t="s">
        <v>39080</v>
      </c>
      <c r="C1273" s="198" t="s">
        <v>4</v>
      </c>
      <c r="D1273" s="292">
        <v>11.09</v>
      </c>
    </row>
    <row r="1274" spans="1:4" ht="13.5">
      <c r="A1274" s="198">
        <v>87891</v>
      </c>
      <c r="B1274" s="198" t="s">
        <v>8581</v>
      </c>
      <c r="C1274" s="198" t="s">
        <v>4</v>
      </c>
      <c r="D1274" s="292">
        <v>11.49</v>
      </c>
    </row>
    <row r="1275" spans="1:4" ht="13.5">
      <c r="A1275" s="198">
        <v>87889</v>
      </c>
      <c r="B1275" s="198" t="s">
        <v>39081</v>
      </c>
      <c r="C1275" s="198" t="s">
        <v>4</v>
      </c>
      <c r="D1275" s="292">
        <v>8.2100000000000009</v>
      </c>
    </row>
    <row r="1276" spans="1:4" ht="13.5">
      <c r="A1276" s="198">
        <v>87888</v>
      </c>
      <c r="B1276" s="198" t="s">
        <v>39082</v>
      </c>
      <c r="C1276" s="198" t="s">
        <v>4</v>
      </c>
      <c r="D1276" s="292">
        <v>8.3699999999999992</v>
      </c>
    </row>
    <row r="1277" spans="1:4" ht="13.5">
      <c r="A1277" s="198">
        <v>104411</v>
      </c>
      <c r="B1277" s="198" t="s">
        <v>39083</v>
      </c>
      <c r="C1277" s="198" t="s">
        <v>4</v>
      </c>
      <c r="D1277" s="292">
        <v>5.26</v>
      </c>
    </row>
    <row r="1278" spans="1:4" ht="13.5">
      <c r="A1278" s="198">
        <v>104410</v>
      </c>
      <c r="B1278" s="198" t="s">
        <v>39084</v>
      </c>
      <c r="C1278" s="198" t="s">
        <v>4</v>
      </c>
      <c r="D1278" s="292">
        <v>5.26</v>
      </c>
    </row>
    <row r="1279" spans="1:4" ht="13.5">
      <c r="A1279" s="198">
        <v>87879</v>
      </c>
      <c r="B1279" s="198" t="s">
        <v>39085</v>
      </c>
      <c r="C1279" s="198" t="s">
        <v>4</v>
      </c>
      <c r="D1279" s="292">
        <v>4.6900000000000004</v>
      </c>
    </row>
    <row r="1280" spans="1:4" ht="13.5">
      <c r="A1280" s="198">
        <v>87878</v>
      </c>
      <c r="B1280" s="198" t="s">
        <v>39086</v>
      </c>
      <c r="C1280" s="198" t="s">
        <v>4</v>
      </c>
      <c r="D1280" s="292">
        <v>5.18</v>
      </c>
    </row>
    <row r="1281" spans="1:4" ht="13.5">
      <c r="A1281" s="198">
        <v>87885</v>
      </c>
      <c r="B1281" s="198" t="s">
        <v>8578</v>
      </c>
      <c r="C1281" s="198" t="s">
        <v>4</v>
      </c>
      <c r="D1281" s="292">
        <v>9.17</v>
      </c>
    </row>
    <row r="1282" spans="1:4" ht="13.5">
      <c r="A1282" s="198">
        <v>87884</v>
      </c>
      <c r="B1282" s="198" t="s">
        <v>8577</v>
      </c>
      <c r="C1282" s="198" t="s">
        <v>4</v>
      </c>
      <c r="D1282" s="292">
        <v>9.57</v>
      </c>
    </row>
    <row r="1283" spans="1:4" ht="13.5">
      <c r="A1283" s="198">
        <v>87882</v>
      </c>
      <c r="B1283" s="198" t="s">
        <v>8576</v>
      </c>
      <c r="C1283" s="198" t="s">
        <v>4</v>
      </c>
      <c r="D1283" s="292">
        <v>6.29</v>
      </c>
    </row>
    <row r="1284" spans="1:4" ht="13.5">
      <c r="A1284" s="198">
        <v>87881</v>
      </c>
      <c r="B1284" s="198" t="s">
        <v>8575</v>
      </c>
      <c r="C1284" s="198" t="s">
        <v>4</v>
      </c>
      <c r="D1284" s="292">
        <v>6.45</v>
      </c>
    </row>
    <row r="1285" spans="1:4" ht="13.5">
      <c r="A1285" s="198">
        <v>87887</v>
      </c>
      <c r="B1285" s="198" t="s">
        <v>8580</v>
      </c>
      <c r="C1285" s="198" t="s">
        <v>4</v>
      </c>
      <c r="D1285" s="292">
        <v>16.28</v>
      </c>
    </row>
    <row r="1286" spans="1:4" ht="13.5">
      <c r="A1286" s="198">
        <v>87886</v>
      </c>
      <c r="B1286" s="198" t="s">
        <v>8579</v>
      </c>
      <c r="C1286" s="198" t="s">
        <v>4</v>
      </c>
      <c r="D1286" s="292">
        <v>17.149999999999999</v>
      </c>
    </row>
    <row r="1287" spans="1:4" ht="13.5">
      <c r="A1287" s="198">
        <v>87911</v>
      </c>
      <c r="B1287" s="198" t="s">
        <v>8584</v>
      </c>
      <c r="C1287" s="198" t="s">
        <v>4</v>
      </c>
      <c r="D1287" s="292">
        <v>22.68</v>
      </c>
    </row>
    <row r="1288" spans="1:4" ht="13.5">
      <c r="A1288" s="198">
        <v>87910</v>
      </c>
      <c r="B1288" s="198" t="s">
        <v>8583</v>
      </c>
      <c r="C1288" s="198" t="s">
        <v>4</v>
      </c>
      <c r="D1288" s="292">
        <v>23.55</v>
      </c>
    </row>
    <row r="1289" spans="1:4" ht="13.5">
      <c r="A1289" s="198">
        <v>103686</v>
      </c>
      <c r="B1289" s="198" t="s">
        <v>39087</v>
      </c>
      <c r="C1289" s="198" t="s">
        <v>7</v>
      </c>
      <c r="D1289" s="292">
        <v>843.03</v>
      </c>
    </row>
    <row r="1290" spans="1:4" ht="13.5">
      <c r="A1290" s="198">
        <v>103685</v>
      </c>
      <c r="B1290" s="198" t="s">
        <v>39088</v>
      </c>
      <c r="C1290" s="198" t="s">
        <v>7</v>
      </c>
      <c r="D1290" s="292">
        <v>770.93</v>
      </c>
    </row>
    <row r="1291" spans="1:4" ht="13.5">
      <c r="A1291" s="198">
        <v>103669</v>
      </c>
      <c r="B1291" s="198" t="s">
        <v>39089</v>
      </c>
      <c r="C1291" s="198" t="s">
        <v>7</v>
      </c>
      <c r="D1291" s="292">
        <v>1110.6500000000001</v>
      </c>
    </row>
    <row r="1292" spans="1:4" ht="13.5">
      <c r="A1292" s="198">
        <v>103672</v>
      </c>
      <c r="B1292" s="198" t="s">
        <v>39090</v>
      </c>
      <c r="C1292" s="198" t="s">
        <v>7</v>
      </c>
      <c r="D1292" s="292">
        <v>764.59</v>
      </c>
    </row>
    <row r="1293" spans="1:4" ht="13.5">
      <c r="A1293" s="198">
        <v>103671</v>
      </c>
      <c r="B1293" s="198" t="s">
        <v>5911</v>
      </c>
      <c r="C1293" s="198" t="s">
        <v>7</v>
      </c>
      <c r="D1293" s="292">
        <v>816.31</v>
      </c>
    </row>
    <row r="1294" spans="1:4" ht="13.5">
      <c r="A1294" s="198">
        <v>103688</v>
      </c>
      <c r="B1294" s="198" t="s">
        <v>5920</v>
      </c>
      <c r="C1294" s="198" t="s">
        <v>7</v>
      </c>
      <c r="D1294" s="292">
        <v>966.92</v>
      </c>
    </row>
    <row r="1295" spans="1:4" ht="13.5">
      <c r="A1295" s="198">
        <v>103687</v>
      </c>
      <c r="B1295" s="198" t="s">
        <v>5919</v>
      </c>
      <c r="C1295" s="198" t="s">
        <v>7</v>
      </c>
      <c r="D1295" s="292">
        <v>1253.1400000000001</v>
      </c>
    </row>
    <row r="1296" spans="1:4" ht="13.5">
      <c r="A1296" s="198">
        <v>103684</v>
      </c>
      <c r="B1296" s="198" t="s">
        <v>39091</v>
      </c>
      <c r="C1296" s="198" t="s">
        <v>7</v>
      </c>
      <c r="D1296" s="292">
        <v>785.55</v>
      </c>
    </row>
    <row r="1297" spans="1:4" ht="13.5">
      <c r="A1297" s="198">
        <v>103681</v>
      </c>
      <c r="B1297" s="198" t="s">
        <v>5916</v>
      </c>
      <c r="C1297" s="198" t="s">
        <v>7</v>
      </c>
      <c r="D1297" s="292">
        <v>847.11</v>
      </c>
    </row>
    <row r="1298" spans="1:4" ht="13.5">
      <c r="A1298" s="198">
        <v>103679</v>
      </c>
      <c r="B1298" s="198" t="s">
        <v>5914</v>
      </c>
      <c r="C1298" s="198" t="s">
        <v>7</v>
      </c>
      <c r="D1298" s="292">
        <v>924.04</v>
      </c>
    </row>
    <row r="1299" spans="1:4" ht="13.5">
      <c r="A1299" s="198">
        <v>103677</v>
      </c>
      <c r="B1299" s="198" t="s">
        <v>39092</v>
      </c>
      <c r="C1299" s="198" t="s">
        <v>7</v>
      </c>
      <c r="D1299" s="292">
        <v>973.95</v>
      </c>
    </row>
    <row r="1300" spans="1:4" ht="13.5">
      <c r="A1300" s="198">
        <v>103675</v>
      </c>
      <c r="B1300" s="198" t="s">
        <v>39093</v>
      </c>
      <c r="C1300" s="198" t="s">
        <v>7</v>
      </c>
      <c r="D1300" s="292">
        <v>765.4</v>
      </c>
    </row>
    <row r="1301" spans="1:4" ht="13.5">
      <c r="A1301" s="198">
        <v>103680</v>
      </c>
      <c r="B1301" s="198" t="s">
        <v>5915</v>
      </c>
      <c r="C1301" s="198" t="s">
        <v>7</v>
      </c>
      <c r="D1301" s="292">
        <v>982.29</v>
      </c>
    </row>
    <row r="1302" spans="1:4" ht="13.5">
      <c r="A1302" s="198">
        <v>103678</v>
      </c>
      <c r="B1302" s="198" t="s">
        <v>39094</v>
      </c>
      <c r="C1302" s="198" t="s">
        <v>7</v>
      </c>
      <c r="D1302" s="292">
        <v>1061.08</v>
      </c>
    </row>
    <row r="1303" spans="1:4" ht="13.5">
      <c r="A1303" s="198">
        <v>103676</v>
      </c>
      <c r="B1303" s="198" t="s">
        <v>5913</v>
      </c>
      <c r="C1303" s="198" t="s">
        <v>7</v>
      </c>
      <c r="D1303" s="292">
        <v>1173.3499999999999</v>
      </c>
    </row>
    <row r="1304" spans="1:4" ht="13.5">
      <c r="A1304" s="198">
        <v>103674</v>
      </c>
      <c r="B1304" s="198" t="s">
        <v>39095</v>
      </c>
      <c r="C1304" s="198" t="s">
        <v>7</v>
      </c>
      <c r="D1304" s="292">
        <v>788.73</v>
      </c>
    </row>
    <row r="1305" spans="1:4" ht="13.5">
      <c r="A1305" s="198">
        <v>103683</v>
      </c>
      <c r="B1305" s="198" t="s">
        <v>5918</v>
      </c>
      <c r="C1305" s="198" t="s">
        <v>7</v>
      </c>
      <c r="D1305" s="292">
        <v>1467.51</v>
      </c>
    </row>
    <row r="1306" spans="1:4" ht="13.5">
      <c r="A1306" s="198">
        <v>103682</v>
      </c>
      <c r="B1306" s="198" t="s">
        <v>5917</v>
      </c>
      <c r="C1306" s="198" t="s">
        <v>7</v>
      </c>
      <c r="D1306" s="353">
        <v>1129.03</v>
      </c>
    </row>
    <row r="1307" spans="1:4" ht="13.5">
      <c r="A1307" s="198">
        <v>103670</v>
      </c>
      <c r="B1307" s="198" t="s">
        <v>5910</v>
      </c>
      <c r="C1307" s="198" t="s">
        <v>7</v>
      </c>
      <c r="D1307" s="353">
        <v>351.29</v>
      </c>
    </row>
    <row r="1308" spans="1:4" ht="13.5">
      <c r="A1308" s="198">
        <v>103673</v>
      </c>
      <c r="B1308" s="198" t="s">
        <v>5912</v>
      </c>
      <c r="C1308" s="198" t="s">
        <v>7</v>
      </c>
      <c r="D1308" s="353">
        <v>48.94</v>
      </c>
    </row>
    <row r="1309" spans="1:4" ht="13.5">
      <c r="A1309" s="198">
        <v>91084</v>
      </c>
      <c r="B1309" s="198" t="s">
        <v>39096</v>
      </c>
      <c r="C1309" s="198" t="s">
        <v>4</v>
      </c>
      <c r="D1309" s="353">
        <v>283.7</v>
      </c>
    </row>
    <row r="1310" spans="1:4" ht="13.5">
      <c r="A1310" s="198">
        <v>91080</v>
      </c>
      <c r="B1310" s="198" t="s">
        <v>39097</v>
      </c>
      <c r="C1310" s="198" t="s">
        <v>4</v>
      </c>
      <c r="D1310" s="353">
        <v>218.45</v>
      </c>
    </row>
    <row r="1311" spans="1:4" ht="13.5">
      <c r="A1311" s="198">
        <v>91101</v>
      </c>
      <c r="B1311" s="198" t="s">
        <v>39098</v>
      </c>
      <c r="C1311" s="198" t="s">
        <v>4</v>
      </c>
      <c r="D1311" s="353">
        <v>261.91000000000003</v>
      </c>
    </row>
    <row r="1312" spans="1:4" ht="13.5">
      <c r="A1312" s="198">
        <v>91097</v>
      </c>
      <c r="B1312" s="198" t="s">
        <v>39099</v>
      </c>
      <c r="C1312" s="198" t="s">
        <v>4</v>
      </c>
      <c r="D1312" s="353">
        <v>210.18</v>
      </c>
    </row>
    <row r="1313" spans="1:4" ht="13.5">
      <c r="A1313" s="198">
        <v>91082</v>
      </c>
      <c r="B1313" s="198" t="s">
        <v>39100</v>
      </c>
      <c r="C1313" s="198" t="s">
        <v>4</v>
      </c>
      <c r="D1313" s="353">
        <v>253.42</v>
      </c>
    </row>
    <row r="1314" spans="1:4" ht="13.5">
      <c r="A1314" s="198">
        <v>91078</v>
      </c>
      <c r="B1314" s="198" t="s">
        <v>39101</v>
      </c>
      <c r="C1314" s="198" t="s">
        <v>4</v>
      </c>
      <c r="D1314" s="353">
        <v>204.49</v>
      </c>
    </row>
    <row r="1315" spans="1:4" ht="13.5">
      <c r="A1315" s="198">
        <v>91099</v>
      </c>
      <c r="B1315" s="198" t="s">
        <v>39102</v>
      </c>
      <c r="C1315" s="198" t="s">
        <v>4</v>
      </c>
      <c r="D1315" s="353">
        <v>237.92</v>
      </c>
    </row>
    <row r="1316" spans="1:4" ht="13.5">
      <c r="A1316" s="198">
        <v>91095</v>
      </c>
      <c r="B1316" s="198" t="s">
        <v>39103</v>
      </c>
      <c r="C1316" s="198" t="s">
        <v>4</v>
      </c>
      <c r="D1316" s="353">
        <v>197.95</v>
      </c>
    </row>
    <row r="1317" spans="1:4" ht="13.5">
      <c r="A1317" s="198">
        <v>91076</v>
      </c>
      <c r="B1317" s="198" t="s">
        <v>39104</v>
      </c>
      <c r="C1317" s="198" t="s">
        <v>4</v>
      </c>
      <c r="D1317" s="353">
        <v>420.79</v>
      </c>
    </row>
    <row r="1318" spans="1:4" ht="13.5">
      <c r="A1318" s="198">
        <v>91072</v>
      </c>
      <c r="B1318" s="198" t="s">
        <v>39105</v>
      </c>
      <c r="C1318" s="198" t="s">
        <v>4</v>
      </c>
      <c r="D1318" s="353">
        <v>369.2</v>
      </c>
    </row>
    <row r="1319" spans="1:4" ht="13.5">
      <c r="A1319" s="198">
        <v>91093</v>
      </c>
      <c r="B1319" s="198" t="s">
        <v>39106</v>
      </c>
      <c r="C1319" s="198" t="s">
        <v>4</v>
      </c>
      <c r="D1319" s="353">
        <v>439</v>
      </c>
    </row>
    <row r="1320" spans="1:4" ht="13.5">
      <c r="A1320" s="198">
        <v>91089</v>
      </c>
      <c r="B1320" s="198" t="s">
        <v>39107</v>
      </c>
      <c r="C1320" s="198" t="s">
        <v>4</v>
      </c>
      <c r="D1320" s="353">
        <v>396.79</v>
      </c>
    </row>
    <row r="1321" spans="1:4" ht="13.5">
      <c r="A1321" s="198">
        <v>91074</v>
      </c>
      <c r="B1321" s="198" t="s">
        <v>39108</v>
      </c>
      <c r="C1321" s="198" t="s">
        <v>4</v>
      </c>
      <c r="D1321" s="353">
        <v>267.37</v>
      </c>
    </row>
    <row r="1322" spans="1:4" ht="13.5">
      <c r="A1322" s="198">
        <v>91070</v>
      </c>
      <c r="B1322" s="198" t="s">
        <v>39109</v>
      </c>
      <c r="C1322" s="198" t="s">
        <v>4</v>
      </c>
      <c r="D1322" s="353">
        <v>227.76</v>
      </c>
    </row>
    <row r="1323" spans="1:4" ht="13.5">
      <c r="A1323" s="198">
        <v>91091</v>
      </c>
      <c r="B1323" s="198" t="s">
        <v>39110</v>
      </c>
      <c r="C1323" s="198" t="s">
        <v>4</v>
      </c>
      <c r="D1323" s="353">
        <v>287.05</v>
      </c>
    </row>
    <row r="1324" spans="1:4" ht="13.5">
      <c r="A1324" s="198">
        <v>91087</v>
      </c>
      <c r="B1324" s="198" t="s">
        <v>39111</v>
      </c>
      <c r="C1324" s="198" t="s">
        <v>4</v>
      </c>
      <c r="D1324" s="353">
        <v>253.97</v>
      </c>
    </row>
    <row r="1325" spans="1:4" ht="13.5">
      <c r="A1325" s="198">
        <v>91083</v>
      </c>
      <c r="B1325" s="198" t="s">
        <v>39112</v>
      </c>
      <c r="C1325" s="198" t="s">
        <v>4</v>
      </c>
      <c r="D1325" s="353">
        <v>359.86</v>
      </c>
    </row>
    <row r="1326" spans="1:4" ht="13.5">
      <c r="A1326" s="198">
        <v>91079</v>
      </c>
      <c r="B1326" s="198" t="s">
        <v>39113</v>
      </c>
      <c r="C1326" s="198" t="s">
        <v>4</v>
      </c>
      <c r="D1326" s="292">
        <v>206.75</v>
      </c>
    </row>
    <row r="1327" spans="1:4" ht="13.5">
      <c r="A1327" s="198">
        <v>91100</v>
      </c>
      <c r="B1327" s="198" t="s">
        <v>39114</v>
      </c>
      <c r="C1327" s="198" t="s">
        <v>4</v>
      </c>
      <c r="D1327" s="292">
        <v>295.60000000000002</v>
      </c>
    </row>
    <row r="1328" spans="1:4" ht="13.5">
      <c r="A1328" s="198">
        <v>91096</v>
      </c>
      <c r="B1328" s="198" t="s">
        <v>39115</v>
      </c>
      <c r="C1328" s="198" t="s">
        <v>4</v>
      </c>
      <c r="D1328" s="292">
        <v>194.26</v>
      </c>
    </row>
    <row r="1329" spans="1:4" ht="13.5">
      <c r="A1329" s="198">
        <v>91081</v>
      </c>
      <c r="B1329" s="198" t="s">
        <v>39116</v>
      </c>
      <c r="C1329" s="198" t="s">
        <v>4</v>
      </c>
      <c r="D1329" s="292">
        <v>283.70999999999998</v>
      </c>
    </row>
    <row r="1330" spans="1:4" ht="13.5">
      <c r="A1330" s="198">
        <v>91077</v>
      </c>
      <c r="B1330" s="198" t="s">
        <v>39117</v>
      </c>
      <c r="C1330" s="198" t="s">
        <v>4</v>
      </c>
      <c r="D1330" s="292">
        <v>188.55</v>
      </c>
    </row>
    <row r="1331" spans="1:4" ht="13.5">
      <c r="A1331" s="198">
        <v>91098</v>
      </c>
      <c r="B1331" s="198" t="s">
        <v>39118</v>
      </c>
      <c r="C1331" s="198" t="s">
        <v>4</v>
      </c>
      <c r="D1331" s="292">
        <v>247.4</v>
      </c>
    </row>
    <row r="1332" spans="1:4" ht="13.5">
      <c r="A1332" s="198">
        <v>91094</v>
      </c>
      <c r="B1332" s="198" t="s">
        <v>39119</v>
      </c>
      <c r="C1332" s="198" t="s">
        <v>4</v>
      </c>
      <c r="D1332" s="292">
        <v>179.33</v>
      </c>
    </row>
    <row r="1333" spans="1:4" ht="13.5">
      <c r="A1333" s="198">
        <v>91075</v>
      </c>
      <c r="B1333" s="198" t="s">
        <v>39120</v>
      </c>
      <c r="C1333" s="198" t="s">
        <v>4</v>
      </c>
      <c r="D1333" s="292">
        <v>460.98</v>
      </c>
    </row>
    <row r="1334" spans="1:4" ht="13.5">
      <c r="A1334" s="198">
        <v>91071</v>
      </c>
      <c r="B1334" s="198" t="s">
        <v>39121</v>
      </c>
      <c r="C1334" s="198" t="s">
        <v>4</v>
      </c>
      <c r="D1334" s="292">
        <v>361.41</v>
      </c>
    </row>
    <row r="1335" spans="1:4" ht="13.5">
      <c r="A1335" s="198">
        <v>91092</v>
      </c>
      <c r="B1335" s="198" t="s">
        <v>39122</v>
      </c>
      <c r="C1335" s="198" t="s">
        <v>4</v>
      </c>
      <c r="D1335" s="292">
        <v>457.68</v>
      </c>
    </row>
    <row r="1336" spans="1:4" ht="13.5">
      <c r="A1336" s="198">
        <v>91088</v>
      </c>
      <c r="B1336" s="198" t="s">
        <v>39123</v>
      </c>
      <c r="C1336" s="198" t="s">
        <v>4</v>
      </c>
      <c r="D1336" s="292">
        <v>386.25</v>
      </c>
    </row>
    <row r="1337" spans="1:4" ht="13.5">
      <c r="A1337" s="198">
        <v>91073</v>
      </c>
      <c r="B1337" s="198" t="s">
        <v>39124</v>
      </c>
      <c r="C1337" s="198" t="s">
        <v>4</v>
      </c>
      <c r="D1337" s="292">
        <v>284.43</v>
      </c>
    </row>
    <row r="1338" spans="1:4" ht="13.5">
      <c r="A1338" s="198">
        <v>91069</v>
      </c>
      <c r="B1338" s="198" t="s">
        <v>39125</v>
      </c>
      <c r="C1338" s="198" t="s">
        <v>4</v>
      </c>
      <c r="D1338" s="292">
        <v>217.37</v>
      </c>
    </row>
    <row r="1339" spans="1:4" ht="13.5">
      <c r="A1339" s="198">
        <v>91090</v>
      </c>
      <c r="B1339" s="198" t="s">
        <v>39126</v>
      </c>
      <c r="C1339" s="198" t="s">
        <v>4</v>
      </c>
      <c r="D1339" s="292">
        <v>292.42</v>
      </c>
    </row>
    <row r="1340" spans="1:4" ht="13.5">
      <c r="A1340" s="198">
        <v>91086</v>
      </c>
      <c r="B1340" s="198" t="s">
        <v>39127</v>
      </c>
      <c r="C1340" s="198" t="s">
        <v>4</v>
      </c>
      <c r="D1340" s="292">
        <v>241.77</v>
      </c>
    </row>
    <row r="1341" spans="1:4" ht="13.5">
      <c r="A1341" s="198">
        <v>105522</v>
      </c>
      <c r="B1341" s="198" t="s">
        <v>39128</v>
      </c>
      <c r="C1341" s="198" t="s">
        <v>4</v>
      </c>
      <c r="D1341" s="292">
        <v>0</v>
      </c>
    </row>
    <row r="1342" spans="1:4" ht="13.5">
      <c r="A1342" s="198">
        <v>104281</v>
      </c>
      <c r="B1342" s="198" t="s">
        <v>39129</v>
      </c>
      <c r="C1342" s="198" t="s">
        <v>2</v>
      </c>
      <c r="D1342" s="292">
        <v>0</v>
      </c>
    </row>
    <row r="1343" spans="1:4" ht="13.5">
      <c r="A1343" s="198">
        <v>104287</v>
      </c>
      <c r="B1343" s="198" t="s">
        <v>39130</v>
      </c>
      <c r="C1343" s="198" t="s">
        <v>2</v>
      </c>
      <c r="D1343" s="292">
        <v>0</v>
      </c>
    </row>
    <row r="1344" spans="1:4" ht="13.5">
      <c r="A1344" s="198">
        <v>104286</v>
      </c>
      <c r="B1344" s="198" t="s">
        <v>39131</v>
      </c>
      <c r="C1344" s="198" t="s">
        <v>2</v>
      </c>
      <c r="D1344" s="292">
        <v>0</v>
      </c>
    </row>
    <row r="1345" spans="1:4" ht="13.5">
      <c r="A1345" s="198">
        <v>104292</v>
      </c>
      <c r="B1345" s="198" t="s">
        <v>39132</v>
      </c>
      <c r="C1345" s="198" t="s">
        <v>2</v>
      </c>
      <c r="D1345" s="292">
        <v>0</v>
      </c>
    </row>
    <row r="1346" spans="1:4" ht="13.5">
      <c r="A1346" s="198">
        <v>104282</v>
      </c>
      <c r="B1346" s="198" t="s">
        <v>39133</v>
      </c>
      <c r="C1346" s="198" t="s">
        <v>2</v>
      </c>
      <c r="D1346" s="292">
        <v>0</v>
      </c>
    </row>
    <row r="1347" spans="1:4" ht="13.5">
      <c r="A1347" s="198">
        <v>104288</v>
      </c>
      <c r="B1347" s="198" t="s">
        <v>39134</v>
      </c>
      <c r="C1347" s="198" t="s">
        <v>2</v>
      </c>
      <c r="D1347" s="292">
        <v>0</v>
      </c>
    </row>
    <row r="1348" spans="1:4" ht="13.5">
      <c r="A1348" s="198">
        <v>104283</v>
      </c>
      <c r="B1348" s="198" t="s">
        <v>39135</v>
      </c>
      <c r="C1348" s="198" t="s">
        <v>2</v>
      </c>
      <c r="D1348" s="292">
        <v>0</v>
      </c>
    </row>
    <row r="1349" spans="1:4" ht="13.5">
      <c r="A1349" s="198">
        <v>104289</v>
      </c>
      <c r="B1349" s="198" t="s">
        <v>39136</v>
      </c>
      <c r="C1349" s="198" t="s">
        <v>2</v>
      </c>
      <c r="D1349" s="292">
        <v>0</v>
      </c>
    </row>
    <row r="1350" spans="1:4" ht="13.5">
      <c r="A1350" s="198">
        <v>104284</v>
      </c>
      <c r="B1350" s="198" t="s">
        <v>39137</v>
      </c>
      <c r="C1350" s="198" t="s">
        <v>2</v>
      </c>
      <c r="D1350" s="292">
        <v>0</v>
      </c>
    </row>
    <row r="1351" spans="1:4" ht="13.5">
      <c r="A1351" s="198">
        <v>104290</v>
      </c>
      <c r="B1351" s="198" t="s">
        <v>39138</v>
      </c>
      <c r="C1351" s="198" t="s">
        <v>2</v>
      </c>
      <c r="D1351" s="292">
        <v>0</v>
      </c>
    </row>
    <row r="1352" spans="1:4" ht="13.5">
      <c r="A1352" s="198">
        <v>104285</v>
      </c>
      <c r="B1352" s="198" t="s">
        <v>39139</v>
      </c>
      <c r="C1352" s="198" t="s">
        <v>2</v>
      </c>
      <c r="D1352" s="292">
        <v>0</v>
      </c>
    </row>
    <row r="1353" spans="1:4" ht="13.5">
      <c r="A1353" s="198">
        <v>104291</v>
      </c>
      <c r="B1353" s="198" t="s">
        <v>39140</v>
      </c>
      <c r="C1353" s="198" t="s">
        <v>2</v>
      </c>
      <c r="D1353" s="292">
        <v>0</v>
      </c>
    </row>
    <row r="1354" spans="1:4" ht="13.5">
      <c r="A1354" s="198">
        <v>104267</v>
      </c>
      <c r="B1354" s="198" t="s">
        <v>39141</v>
      </c>
      <c r="C1354" s="198" t="s">
        <v>2</v>
      </c>
      <c r="D1354" s="292">
        <v>0</v>
      </c>
    </row>
    <row r="1355" spans="1:4" ht="13.5">
      <c r="A1355" s="198">
        <v>104268</v>
      </c>
      <c r="B1355" s="198" t="s">
        <v>39142</v>
      </c>
      <c r="C1355" s="198" t="s">
        <v>2</v>
      </c>
      <c r="D1355" s="292">
        <v>0</v>
      </c>
    </row>
    <row r="1356" spans="1:4" ht="13.5">
      <c r="A1356" s="198">
        <v>104269</v>
      </c>
      <c r="B1356" s="198" t="s">
        <v>39143</v>
      </c>
      <c r="C1356" s="198" t="s">
        <v>2</v>
      </c>
      <c r="D1356" s="292">
        <v>0</v>
      </c>
    </row>
    <row r="1357" spans="1:4" ht="13.5">
      <c r="A1357" s="198">
        <v>104270</v>
      </c>
      <c r="B1357" s="198" t="s">
        <v>39144</v>
      </c>
      <c r="C1357" s="198" t="s">
        <v>2</v>
      </c>
      <c r="D1357" s="292">
        <v>0</v>
      </c>
    </row>
    <row r="1358" spans="1:4" ht="13.5">
      <c r="A1358" s="198">
        <v>104276</v>
      </c>
      <c r="B1358" s="198" t="s">
        <v>39145</v>
      </c>
      <c r="C1358" s="198" t="s">
        <v>2</v>
      </c>
      <c r="D1358" s="292">
        <v>0</v>
      </c>
    </row>
    <row r="1359" spans="1:4" ht="13.5">
      <c r="A1359" s="198">
        <v>104280</v>
      </c>
      <c r="B1359" s="198" t="s">
        <v>39146</v>
      </c>
      <c r="C1359" s="198" t="s">
        <v>2</v>
      </c>
      <c r="D1359" s="292">
        <v>0</v>
      </c>
    </row>
    <row r="1360" spans="1:4" ht="13.5">
      <c r="A1360" s="198">
        <v>104271</v>
      </c>
      <c r="B1360" s="198" t="s">
        <v>39147</v>
      </c>
      <c r="C1360" s="198" t="s">
        <v>2</v>
      </c>
      <c r="D1360" s="292">
        <v>0</v>
      </c>
    </row>
    <row r="1361" spans="1:4" ht="13.5">
      <c r="A1361" s="198">
        <v>104272</v>
      </c>
      <c r="B1361" s="198" t="s">
        <v>39148</v>
      </c>
      <c r="C1361" s="198" t="s">
        <v>2</v>
      </c>
      <c r="D1361" s="292">
        <v>0</v>
      </c>
    </row>
    <row r="1362" spans="1:4" ht="13.5">
      <c r="A1362" s="198">
        <v>104273</v>
      </c>
      <c r="B1362" s="198" t="s">
        <v>39149</v>
      </c>
      <c r="C1362" s="198" t="s">
        <v>2</v>
      </c>
      <c r="D1362" s="292">
        <v>0</v>
      </c>
    </row>
    <row r="1363" spans="1:4" ht="13.5">
      <c r="A1363" s="198">
        <v>104277</v>
      </c>
      <c r="B1363" s="198" t="s">
        <v>39150</v>
      </c>
      <c r="C1363" s="198" t="s">
        <v>2</v>
      </c>
      <c r="D1363" s="292">
        <v>0</v>
      </c>
    </row>
    <row r="1364" spans="1:4" ht="13.5">
      <c r="A1364" s="198">
        <v>104274</v>
      </c>
      <c r="B1364" s="198" t="s">
        <v>39151</v>
      </c>
      <c r="C1364" s="198" t="s">
        <v>2</v>
      </c>
      <c r="D1364" s="292">
        <v>0</v>
      </c>
    </row>
    <row r="1365" spans="1:4" ht="13.5">
      <c r="A1365" s="198">
        <v>104278</v>
      </c>
      <c r="B1365" s="198" t="s">
        <v>39152</v>
      </c>
      <c r="C1365" s="198" t="s">
        <v>2</v>
      </c>
      <c r="D1365" s="292">
        <v>0</v>
      </c>
    </row>
    <row r="1366" spans="1:4" ht="13.5">
      <c r="A1366" s="198">
        <v>104275</v>
      </c>
      <c r="B1366" s="198" t="s">
        <v>39153</v>
      </c>
      <c r="C1366" s="198" t="s">
        <v>2</v>
      </c>
      <c r="D1366" s="292">
        <v>0</v>
      </c>
    </row>
    <row r="1367" spans="1:4" ht="13.5">
      <c r="A1367" s="198">
        <v>104279</v>
      </c>
      <c r="B1367" s="198" t="s">
        <v>39154</v>
      </c>
      <c r="C1367" s="198" t="s">
        <v>2</v>
      </c>
      <c r="D1367" s="292">
        <v>0</v>
      </c>
    </row>
    <row r="1368" spans="1:4" ht="13.5">
      <c r="A1368" s="198">
        <v>104265</v>
      </c>
      <c r="B1368" s="198" t="s">
        <v>39155</v>
      </c>
      <c r="C1368" s="198" t="s">
        <v>2</v>
      </c>
      <c r="D1368" s="292">
        <v>0</v>
      </c>
    </row>
    <row r="1369" spans="1:4" ht="13.5">
      <c r="A1369" s="198">
        <v>104266</v>
      </c>
      <c r="B1369" s="198" t="s">
        <v>39156</v>
      </c>
      <c r="C1369" s="198" t="s">
        <v>2</v>
      </c>
      <c r="D1369" s="292">
        <v>0</v>
      </c>
    </row>
    <row r="1370" spans="1:4" ht="13.5">
      <c r="A1370" s="198">
        <v>104305</v>
      </c>
      <c r="B1370" s="198" t="s">
        <v>39157</v>
      </c>
      <c r="C1370" s="198" t="s">
        <v>1</v>
      </c>
      <c r="D1370" s="292">
        <v>0</v>
      </c>
    </row>
    <row r="1371" spans="1:4" ht="13.5">
      <c r="A1371" s="198">
        <v>104306</v>
      </c>
      <c r="B1371" s="198" t="s">
        <v>39158</v>
      </c>
      <c r="C1371" s="198" t="s">
        <v>1</v>
      </c>
      <c r="D1371" s="292">
        <v>0</v>
      </c>
    </row>
    <row r="1372" spans="1:4" ht="13.5">
      <c r="A1372" s="198">
        <v>104307</v>
      </c>
      <c r="B1372" s="198" t="s">
        <v>39159</v>
      </c>
      <c r="C1372" s="198" t="s">
        <v>1</v>
      </c>
      <c r="D1372" s="292">
        <v>0</v>
      </c>
    </row>
    <row r="1373" spans="1:4" ht="13.5">
      <c r="A1373" s="198">
        <v>104308</v>
      </c>
      <c r="B1373" s="198" t="s">
        <v>39160</v>
      </c>
      <c r="C1373" s="198" t="s">
        <v>1</v>
      </c>
      <c r="D1373" s="292">
        <v>0</v>
      </c>
    </row>
    <row r="1374" spans="1:4" ht="13.5">
      <c r="A1374" s="198">
        <v>104309</v>
      </c>
      <c r="B1374" s="198" t="s">
        <v>39161</v>
      </c>
      <c r="C1374" s="198" t="s">
        <v>1</v>
      </c>
      <c r="D1374" s="292">
        <v>0</v>
      </c>
    </row>
    <row r="1375" spans="1:4" ht="13.5">
      <c r="A1375" s="198">
        <v>104310</v>
      </c>
      <c r="B1375" s="198" t="s">
        <v>39162</v>
      </c>
      <c r="C1375" s="198" t="s">
        <v>1</v>
      </c>
      <c r="D1375" s="292">
        <v>0</v>
      </c>
    </row>
    <row r="1376" spans="1:4" ht="13.5">
      <c r="A1376" s="198">
        <v>104311</v>
      </c>
      <c r="B1376" s="198" t="s">
        <v>39163</v>
      </c>
      <c r="C1376" s="198" t="s">
        <v>1</v>
      </c>
      <c r="D1376" s="292">
        <v>0</v>
      </c>
    </row>
    <row r="1377" spans="1:4" ht="13.5">
      <c r="A1377" s="198">
        <v>104301</v>
      </c>
      <c r="B1377" s="198" t="s">
        <v>39164</v>
      </c>
      <c r="C1377" s="198" t="s">
        <v>3</v>
      </c>
      <c r="D1377" s="292">
        <v>0</v>
      </c>
    </row>
    <row r="1378" spans="1:4" ht="13.5">
      <c r="A1378" s="198">
        <v>104302</v>
      </c>
      <c r="B1378" s="198" t="s">
        <v>39165</v>
      </c>
      <c r="C1378" s="198" t="s">
        <v>3</v>
      </c>
      <c r="D1378" s="292">
        <v>0</v>
      </c>
    </row>
    <row r="1379" spans="1:4" ht="13.5">
      <c r="A1379" s="198">
        <v>104303</v>
      </c>
      <c r="B1379" s="198" t="s">
        <v>39166</v>
      </c>
      <c r="C1379" s="198" t="s">
        <v>3</v>
      </c>
      <c r="D1379" s="292">
        <v>0</v>
      </c>
    </row>
    <row r="1380" spans="1:4" ht="13.5">
      <c r="A1380" s="198">
        <v>104304</v>
      </c>
      <c r="B1380" s="198" t="s">
        <v>39167</v>
      </c>
      <c r="C1380" s="198" t="s">
        <v>3</v>
      </c>
      <c r="D1380" s="292">
        <v>0</v>
      </c>
    </row>
    <row r="1381" spans="1:4" ht="13.5">
      <c r="A1381" s="198">
        <v>104293</v>
      </c>
      <c r="B1381" s="198" t="s">
        <v>39168</v>
      </c>
      <c r="C1381" s="198" t="s">
        <v>3</v>
      </c>
      <c r="D1381" s="292">
        <v>0</v>
      </c>
    </row>
    <row r="1382" spans="1:4" ht="13.5">
      <c r="A1382" s="198">
        <v>104297</v>
      </c>
      <c r="B1382" s="198" t="s">
        <v>39169</v>
      </c>
      <c r="C1382" s="198" t="s">
        <v>3</v>
      </c>
      <c r="D1382" s="292">
        <v>0</v>
      </c>
    </row>
    <row r="1383" spans="1:4" ht="13.5">
      <c r="A1383" s="198">
        <v>104295</v>
      </c>
      <c r="B1383" s="198" t="s">
        <v>39170</v>
      </c>
      <c r="C1383" s="198" t="s">
        <v>3</v>
      </c>
      <c r="D1383" s="292">
        <v>0</v>
      </c>
    </row>
    <row r="1384" spans="1:4" ht="13.5">
      <c r="A1384" s="198">
        <v>104299</v>
      </c>
      <c r="B1384" s="198" t="s">
        <v>39171</v>
      </c>
      <c r="C1384" s="198" t="s">
        <v>3</v>
      </c>
      <c r="D1384" s="292">
        <v>0</v>
      </c>
    </row>
    <row r="1385" spans="1:4" ht="13.5">
      <c r="A1385" s="198">
        <v>104294</v>
      </c>
      <c r="B1385" s="198" t="s">
        <v>39172</v>
      </c>
      <c r="C1385" s="198" t="s">
        <v>3</v>
      </c>
      <c r="D1385" s="292">
        <v>0</v>
      </c>
    </row>
    <row r="1386" spans="1:4" ht="13.5">
      <c r="A1386" s="198">
        <v>104298</v>
      </c>
      <c r="B1386" s="198" t="s">
        <v>39173</v>
      </c>
      <c r="C1386" s="198" t="s">
        <v>3</v>
      </c>
      <c r="D1386" s="292">
        <v>0</v>
      </c>
    </row>
    <row r="1387" spans="1:4" ht="13.5">
      <c r="A1387" s="198">
        <v>104296</v>
      </c>
      <c r="B1387" s="198" t="s">
        <v>39174</v>
      </c>
      <c r="C1387" s="198" t="s">
        <v>3</v>
      </c>
      <c r="D1387" s="292">
        <v>0</v>
      </c>
    </row>
    <row r="1388" spans="1:4" ht="13.5">
      <c r="A1388" s="198">
        <v>104300</v>
      </c>
      <c r="B1388" s="198" t="s">
        <v>39175</v>
      </c>
      <c r="C1388" s="198" t="s">
        <v>3</v>
      </c>
      <c r="D1388" s="292">
        <v>0</v>
      </c>
    </row>
    <row r="1389" spans="1:4" ht="13.5">
      <c r="A1389" s="198">
        <v>90944</v>
      </c>
      <c r="B1389" s="198" t="s">
        <v>5529</v>
      </c>
      <c r="C1389" s="198" t="s">
        <v>4</v>
      </c>
      <c r="D1389" s="292">
        <v>188.17</v>
      </c>
    </row>
    <row r="1390" spans="1:4" ht="13.5">
      <c r="A1390" s="198">
        <v>90934</v>
      </c>
      <c r="B1390" s="198" t="s">
        <v>5525</v>
      </c>
      <c r="C1390" s="198" t="s">
        <v>4</v>
      </c>
      <c r="D1390" s="292">
        <v>174.54</v>
      </c>
    </row>
    <row r="1391" spans="1:4" ht="13.5">
      <c r="A1391" s="198">
        <v>90954</v>
      </c>
      <c r="B1391" s="198" t="s">
        <v>5533</v>
      </c>
      <c r="C1391" s="198" t="s">
        <v>4</v>
      </c>
      <c r="D1391" s="292">
        <v>213.09</v>
      </c>
    </row>
    <row r="1392" spans="1:4" ht="13.5">
      <c r="A1392" s="198">
        <v>90933</v>
      </c>
      <c r="B1392" s="198" t="s">
        <v>5524</v>
      </c>
      <c r="C1392" s="198" t="s">
        <v>4</v>
      </c>
      <c r="D1392" s="292">
        <v>160.55000000000001</v>
      </c>
    </row>
    <row r="1393" spans="1:4" ht="13.5">
      <c r="A1393" s="198">
        <v>90943</v>
      </c>
      <c r="B1393" s="198" t="s">
        <v>5528</v>
      </c>
      <c r="C1393" s="198" t="s">
        <v>4</v>
      </c>
      <c r="D1393" s="292">
        <v>172.93</v>
      </c>
    </row>
    <row r="1394" spans="1:4" ht="13.5">
      <c r="A1394" s="198">
        <v>90953</v>
      </c>
      <c r="B1394" s="198" t="s">
        <v>5532</v>
      </c>
      <c r="C1394" s="198" t="s">
        <v>4</v>
      </c>
      <c r="D1394" s="292">
        <v>195.57</v>
      </c>
    </row>
    <row r="1395" spans="1:4" ht="13.5">
      <c r="A1395" s="198">
        <v>90932</v>
      </c>
      <c r="B1395" s="198" t="s">
        <v>5523</v>
      </c>
      <c r="C1395" s="198" t="s">
        <v>4</v>
      </c>
      <c r="D1395" s="292">
        <v>87.56</v>
      </c>
    </row>
    <row r="1396" spans="1:4" ht="13.5">
      <c r="A1396" s="198">
        <v>90942</v>
      </c>
      <c r="B1396" s="198" t="s">
        <v>5527</v>
      </c>
      <c r="C1396" s="198" t="s">
        <v>4</v>
      </c>
      <c r="D1396" s="292">
        <v>93.45</v>
      </c>
    </row>
    <row r="1397" spans="1:4" ht="13.5">
      <c r="A1397" s="198">
        <v>90952</v>
      </c>
      <c r="B1397" s="198" t="s">
        <v>5531</v>
      </c>
      <c r="C1397" s="198" t="s">
        <v>4</v>
      </c>
      <c r="D1397" s="292">
        <v>104.19</v>
      </c>
    </row>
    <row r="1398" spans="1:4" ht="13.5">
      <c r="A1398" s="198">
        <v>90930</v>
      </c>
      <c r="B1398" s="198" t="s">
        <v>5522</v>
      </c>
      <c r="C1398" s="198" t="s">
        <v>4</v>
      </c>
      <c r="D1398" s="292">
        <v>80.64</v>
      </c>
    </row>
    <row r="1399" spans="1:4" ht="13.5">
      <c r="A1399" s="198">
        <v>90940</v>
      </c>
      <c r="B1399" s="198" t="s">
        <v>5526</v>
      </c>
      <c r="C1399" s="198" t="s">
        <v>4</v>
      </c>
      <c r="D1399" s="292">
        <v>85.91</v>
      </c>
    </row>
    <row r="1400" spans="1:4" ht="13.5">
      <c r="A1400" s="198">
        <v>90950</v>
      </c>
      <c r="B1400" s="198" t="s">
        <v>5530</v>
      </c>
      <c r="C1400" s="198" t="s">
        <v>4</v>
      </c>
      <c r="D1400" s="292">
        <v>95.52</v>
      </c>
    </row>
    <row r="1401" spans="1:4" ht="13.5">
      <c r="A1401" s="198">
        <v>88476</v>
      </c>
      <c r="B1401" s="198" t="s">
        <v>5519</v>
      </c>
      <c r="C1401" s="198" t="s">
        <v>4</v>
      </c>
      <c r="D1401" s="292">
        <v>25.09</v>
      </c>
    </row>
    <row r="1402" spans="1:4" ht="13.5">
      <c r="A1402" s="198">
        <v>88477</v>
      </c>
      <c r="B1402" s="198" t="s">
        <v>5520</v>
      </c>
      <c r="C1402" s="198" t="s">
        <v>4</v>
      </c>
      <c r="D1402" s="292">
        <v>34.85</v>
      </c>
    </row>
    <row r="1403" spans="1:4" ht="13.5">
      <c r="A1403" s="198">
        <v>88478</v>
      </c>
      <c r="B1403" s="198" t="s">
        <v>5521</v>
      </c>
      <c r="C1403" s="198" t="s">
        <v>4</v>
      </c>
      <c r="D1403" s="292">
        <v>42.92</v>
      </c>
    </row>
    <row r="1404" spans="1:4" ht="13.5">
      <c r="A1404" s="198">
        <v>88470</v>
      </c>
      <c r="B1404" s="198" t="s">
        <v>5516</v>
      </c>
      <c r="C1404" s="198" t="s">
        <v>4</v>
      </c>
      <c r="D1404" s="292">
        <v>31.08</v>
      </c>
    </row>
    <row r="1405" spans="1:4" ht="13.5">
      <c r="A1405" s="198">
        <v>88471</v>
      </c>
      <c r="B1405" s="198" t="s">
        <v>5517</v>
      </c>
      <c r="C1405" s="198" t="s">
        <v>4</v>
      </c>
      <c r="D1405" s="353">
        <v>38.880000000000003</v>
      </c>
    </row>
    <row r="1406" spans="1:4" ht="13.5">
      <c r="A1406" s="198">
        <v>88472</v>
      </c>
      <c r="B1406" s="198" t="s">
        <v>5518</v>
      </c>
      <c r="C1406" s="198" t="s">
        <v>4</v>
      </c>
      <c r="D1406" s="353">
        <v>45.08</v>
      </c>
    </row>
    <row r="1407" spans="1:4" ht="13.5">
      <c r="A1407" s="198">
        <v>87759</v>
      </c>
      <c r="B1407" s="198" t="s">
        <v>5511</v>
      </c>
      <c r="C1407" s="198" t="s">
        <v>4</v>
      </c>
      <c r="D1407" s="353">
        <v>118.24</v>
      </c>
    </row>
    <row r="1408" spans="1:4" ht="13.5">
      <c r="A1408" s="198">
        <v>87769</v>
      </c>
      <c r="B1408" s="198" t="s">
        <v>5515</v>
      </c>
      <c r="C1408" s="198" t="s">
        <v>4</v>
      </c>
      <c r="D1408" s="353">
        <v>140.44999999999999</v>
      </c>
    </row>
    <row r="1409" spans="1:4" ht="13.5">
      <c r="A1409" s="198">
        <v>87739</v>
      </c>
      <c r="B1409" s="198" t="s">
        <v>5503</v>
      </c>
      <c r="C1409" s="198" t="s">
        <v>4</v>
      </c>
      <c r="D1409" s="353">
        <v>92.92</v>
      </c>
    </row>
    <row r="1410" spans="1:4" ht="13.5">
      <c r="A1410" s="198">
        <v>87749</v>
      </c>
      <c r="B1410" s="198" t="s">
        <v>5507</v>
      </c>
      <c r="C1410" s="198" t="s">
        <v>4</v>
      </c>
      <c r="D1410" s="292">
        <v>120</v>
      </c>
    </row>
    <row r="1411" spans="1:4" ht="13.5">
      <c r="A1411" s="198">
        <v>87624</v>
      </c>
      <c r="B1411" s="198" t="s">
        <v>39176</v>
      </c>
      <c r="C1411" s="198" t="s">
        <v>4</v>
      </c>
      <c r="D1411" s="353">
        <v>78.69</v>
      </c>
    </row>
    <row r="1412" spans="1:4" ht="13.5">
      <c r="A1412" s="198">
        <v>87634</v>
      </c>
      <c r="B1412" s="198" t="s">
        <v>5483</v>
      </c>
      <c r="C1412" s="198" t="s">
        <v>4</v>
      </c>
      <c r="D1412" s="353">
        <v>105.75</v>
      </c>
    </row>
    <row r="1413" spans="1:4" ht="13.5">
      <c r="A1413" s="198">
        <v>87644</v>
      </c>
      <c r="B1413" s="198" t="s">
        <v>5487</v>
      </c>
      <c r="C1413" s="198" t="s">
        <v>4</v>
      </c>
      <c r="D1413" s="353">
        <v>127.91</v>
      </c>
    </row>
    <row r="1414" spans="1:4" ht="13.5">
      <c r="A1414" s="198">
        <v>87684</v>
      </c>
      <c r="B1414" s="198" t="s">
        <v>5491</v>
      </c>
      <c r="C1414" s="198" t="s">
        <v>4</v>
      </c>
      <c r="D1414" s="353">
        <v>123.52</v>
      </c>
    </row>
    <row r="1415" spans="1:4" ht="13.5">
      <c r="A1415" s="198">
        <v>87694</v>
      </c>
      <c r="B1415" s="198" t="s">
        <v>5495</v>
      </c>
      <c r="C1415" s="198" t="s">
        <v>4</v>
      </c>
      <c r="D1415" s="292">
        <v>141.49</v>
      </c>
    </row>
    <row r="1416" spans="1:4" ht="13.5">
      <c r="A1416" s="198">
        <v>87704</v>
      </c>
      <c r="B1416" s="198" t="s">
        <v>5499</v>
      </c>
      <c r="C1416" s="198" t="s">
        <v>4</v>
      </c>
      <c r="D1416" s="292">
        <v>153.58000000000001</v>
      </c>
    </row>
    <row r="1417" spans="1:4" ht="13.5">
      <c r="A1417" s="198">
        <v>87758</v>
      </c>
      <c r="B1417" s="198" t="s">
        <v>5510</v>
      </c>
      <c r="C1417" s="198" t="s">
        <v>4</v>
      </c>
      <c r="D1417" s="353">
        <v>108.3</v>
      </c>
    </row>
    <row r="1418" spans="1:4" ht="13.5">
      <c r="A1418" s="198">
        <v>87768</v>
      </c>
      <c r="B1418" s="198" t="s">
        <v>5514</v>
      </c>
      <c r="C1418" s="198" t="s">
        <v>4</v>
      </c>
      <c r="D1418" s="353">
        <v>128.22999999999999</v>
      </c>
    </row>
    <row r="1419" spans="1:4" ht="13.5">
      <c r="A1419" s="198">
        <v>87738</v>
      </c>
      <c r="B1419" s="198" t="s">
        <v>5502</v>
      </c>
      <c r="C1419" s="198" t="s">
        <v>4</v>
      </c>
      <c r="D1419" s="353">
        <v>85.77</v>
      </c>
    </row>
    <row r="1420" spans="1:4" ht="13.5">
      <c r="A1420" s="198">
        <v>87748</v>
      </c>
      <c r="B1420" s="198" t="s">
        <v>5506</v>
      </c>
      <c r="C1420" s="198" t="s">
        <v>4</v>
      </c>
      <c r="D1420" s="353">
        <v>110.06</v>
      </c>
    </row>
    <row r="1421" spans="1:4" ht="13.5">
      <c r="A1421" s="198">
        <v>87623</v>
      </c>
      <c r="B1421" s="198" t="s">
        <v>5479</v>
      </c>
      <c r="C1421" s="198" t="s">
        <v>4</v>
      </c>
      <c r="D1421" s="353">
        <v>71.540000000000006</v>
      </c>
    </row>
    <row r="1422" spans="1:4" ht="13.5">
      <c r="A1422" s="198">
        <v>87633</v>
      </c>
      <c r="B1422" s="198" t="s">
        <v>5482</v>
      </c>
      <c r="C1422" s="198" t="s">
        <v>4</v>
      </c>
      <c r="D1422" s="353">
        <v>95.81</v>
      </c>
    </row>
    <row r="1423" spans="1:4" ht="13.5">
      <c r="A1423" s="198">
        <v>87643</v>
      </c>
      <c r="B1423" s="198" t="s">
        <v>5486</v>
      </c>
      <c r="C1423" s="198" t="s">
        <v>4</v>
      </c>
      <c r="D1423" s="353">
        <v>115.69</v>
      </c>
    </row>
    <row r="1424" spans="1:4" ht="13.5">
      <c r="A1424" s="198">
        <v>87683</v>
      </c>
      <c r="B1424" s="198" t="s">
        <v>5490</v>
      </c>
      <c r="C1424" s="198" t="s">
        <v>4</v>
      </c>
      <c r="D1424" s="353">
        <v>111.3</v>
      </c>
    </row>
    <row r="1425" spans="1:4" ht="13.5">
      <c r="A1425" s="198">
        <v>87703</v>
      </c>
      <c r="B1425" s="198" t="s">
        <v>5498</v>
      </c>
      <c r="C1425" s="198" t="s">
        <v>4</v>
      </c>
      <c r="D1425" s="353">
        <v>138.34</v>
      </c>
    </row>
    <row r="1426" spans="1:4" ht="13.5">
      <c r="A1426" s="198">
        <v>87693</v>
      </c>
      <c r="B1426" s="198" t="s">
        <v>5494</v>
      </c>
      <c r="C1426" s="198" t="s">
        <v>4</v>
      </c>
      <c r="D1426" s="353">
        <v>127.5</v>
      </c>
    </row>
    <row r="1427" spans="1:4" ht="13.5">
      <c r="A1427" s="198">
        <v>87757</v>
      </c>
      <c r="B1427" s="198" t="s">
        <v>5509</v>
      </c>
      <c r="C1427" s="198" t="s">
        <v>4</v>
      </c>
      <c r="D1427" s="353">
        <v>56.48</v>
      </c>
    </row>
    <row r="1428" spans="1:4" ht="13.5">
      <c r="A1428" s="198">
        <v>87767</v>
      </c>
      <c r="B1428" s="198" t="s">
        <v>5513</v>
      </c>
      <c r="C1428" s="198" t="s">
        <v>4</v>
      </c>
      <c r="D1428" s="353">
        <v>64.510000000000005</v>
      </c>
    </row>
    <row r="1429" spans="1:4" ht="13.5">
      <c r="A1429" s="198">
        <v>87737</v>
      </c>
      <c r="B1429" s="198" t="s">
        <v>5501</v>
      </c>
      <c r="C1429" s="198" t="s">
        <v>4</v>
      </c>
      <c r="D1429" s="353">
        <v>48.5</v>
      </c>
    </row>
    <row r="1430" spans="1:4" ht="13.5">
      <c r="A1430" s="198">
        <v>87747</v>
      </c>
      <c r="B1430" s="198" t="s">
        <v>5505</v>
      </c>
      <c r="C1430" s="198" t="s">
        <v>4</v>
      </c>
      <c r="D1430" s="353">
        <v>58.24</v>
      </c>
    </row>
    <row r="1431" spans="1:4" ht="13.5">
      <c r="A1431" s="198">
        <v>87622</v>
      </c>
      <c r="B1431" s="198" t="s">
        <v>5478</v>
      </c>
      <c r="C1431" s="198" t="s">
        <v>4</v>
      </c>
      <c r="D1431" s="353">
        <v>34.270000000000003</v>
      </c>
    </row>
    <row r="1432" spans="1:4" ht="13.5">
      <c r="A1432" s="198">
        <v>87632</v>
      </c>
      <c r="B1432" s="198" t="s">
        <v>5481</v>
      </c>
      <c r="C1432" s="198" t="s">
        <v>4</v>
      </c>
      <c r="D1432" s="353">
        <v>43.99</v>
      </c>
    </row>
    <row r="1433" spans="1:4" ht="13.5">
      <c r="A1433" s="198">
        <v>87642</v>
      </c>
      <c r="B1433" s="198" t="s">
        <v>5485</v>
      </c>
      <c r="C1433" s="198" t="s">
        <v>4</v>
      </c>
      <c r="D1433" s="353">
        <v>51.97</v>
      </c>
    </row>
    <row r="1434" spans="1:4" ht="13.5">
      <c r="A1434" s="198">
        <v>87682</v>
      </c>
      <c r="B1434" s="198" t="s">
        <v>5489</v>
      </c>
      <c r="C1434" s="198" t="s">
        <v>4</v>
      </c>
      <c r="D1434" s="353">
        <v>47.58</v>
      </c>
    </row>
    <row r="1435" spans="1:4" ht="13.5">
      <c r="A1435" s="198">
        <v>87692</v>
      </c>
      <c r="B1435" s="198" t="s">
        <v>5493</v>
      </c>
      <c r="C1435" s="198" t="s">
        <v>4</v>
      </c>
      <c r="D1435" s="353">
        <v>54.51</v>
      </c>
    </row>
    <row r="1436" spans="1:4" ht="13.5">
      <c r="A1436" s="198">
        <v>87702</v>
      </c>
      <c r="B1436" s="198" t="s">
        <v>5497</v>
      </c>
      <c r="C1436" s="198" t="s">
        <v>4</v>
      </c>
      <c r="D1436" s="353">
        <v>58.86</v>
      </c>
    </row>
    <row r="1437" spans="1:4" ht="13.5">
      <c r="A1437" s="198">
        <v>87755</v>
      </c>
      <c r="B1437" s="198" t="s">
        <v>5508</v>
      </c>
      <c r="C1437" s="198" t="s">
        <v>4</v>
      </c>
      <c r="D1437" s="353">
        <v>51.56</v>
      </c>
    </row>
    <row r="1438" spans="1:4" ht="13.5">
      <c r="A1438" s="198">
        <v>87765</v>
      </c>
      <c r="B1438" s="198" t="s">
        <v>5512</v>
      </c>
      <c r="C1438" s="198" t="s">
        <v>4</v>
      </c>
      <c r="D1438" s="353">
        <v>58.46</v>
      </c>
    </row>
    <row r="1439" spans="1:4" ht="13.5">
      <c r="A1439" s="198">
        <v>87735</v>
      </c>
      <c r="B1439" s="198" t="s">
        <v>5500</v>
      </c>
      <c r="C1439" s="198" t="s">
        <v>4</v>
      </c>
      <c r="D1439" s="353">
        <v>44.96</v>
      </c>
    </row>
    <row r="1440" spans="1:4" ht="13.5">
      <c r="A1440" s="198">
        <v>87745</v>
      </c>
      <c r="B1440" s="198" t="s">
        <v>5504</v>
      </c>
      <c r="C1440" s="198" t="s">
        <v>4</v>
      </c>
      <c r="D1440" s="353">
        <v>53.32</v>
      </c>
    </row>
    <row r="1441" spans="1:4" ht="13.5">
      <c r="A1441" s="198">
        <v>87620</v>
      </c>
      <c r="B1441" s="198" t="s">
        <v>5477</v>
      </c>
      <c r="C1441" s="198" t="s">
        <v>4</v>
      </c>
      <c r="D1441" s="353">
        <v>30.73</v>
      </c>
    </row>
    <row r="1442" spans="1:4" ht="13.5">
      <c r="A1442" s="198">
        <v>87630</v>
      </c>
      <c r="B1442" s="198" t="s">
        <v>5480</v>
      </c>
      <c r="C1442" s="198" t="s">
        <v>4</v>
      </c>
      <c r="D1442" s="353">
        <v>39.07</v>
      </c>
    </row>
    <row r="1443" spans="1:4" ht="13.5">
      <c r="A1443" s="198">
        <v>87640</v>
      </c>
      <c r="B1443" s="198" t="s">
        <v>5484</v>
      </c>
      <c r="C1443" s="198" t="s">
        <v>4</v>
      </c>
      <c r="D1443" s="353">
        <v>45.92</v>
      </c>
    </row>
    <row r="1444" spans="1:4" ht="13.5">
      <c r="A1444" s="198">
        <v>87680</v>
      </c>
      <c r="B1444" s="198" t="s">
        <v>5488</v>
      </c>
      <c r="C1444" s="198" t="s">
        <v>4</v>
      </c>
      <c r="D1444" s="353">
        <v>41.53</v>
      </c>
    </row>
    <row r="1445" spans="1:4" ht="13.5">
      <c r="A1445" s="198">
        <v>87690</v>
      </c>
      <c r="B1445" s="198" t="s">
        <v>5492</v>
      </c>
      <c r="C1445" s="198" t="s">
        <v>4</v>
      </c>
      <c r="D1445" s="292">
        <v>47.59</v>
      </c>
    </row>
    <row r="1446" spans="1:4" ht="13.5">
      <c r="A1446" s="198">
        <v>87700</v>
      </c>
      <c r="B1446" s="198" t="s">
        <v>5496</v>
      </c>
      <c r="C1446" s="198" t="s">
        <v>4</v>
      </c>
      <c r="D1446" s="292">
        <v>51.32</v>
      </c>
    </row>
    <row r="1447" spans="1:4" ht="13.5">
      <c r="A1447" s="198">
        <v>102803</v>
      </c>
      <c r="B1447" s="198" t="s">
        <v>5534</v>
      </c>
      <c r="C1447" s="198" t="s">
        <v>4</v>
      </c>
      <c r="D1447" s="292">
        <v>2.66</v>
      </c>
    </row>
    <row r="1448" spans="1:4" ht="13.5">
      <c r="A1448" s="198">
        <v>92717</v>
      </c>
      <c r="B1448" s="198" t="s">
        <v>39177</v>
      </c>
      <c r="C1448" s="198" t="s">
        <v>1720</v>
      </c>
      <c r="D1448" s="292">
        <v>0.19</v>
      </c>
    </row>
    <row r="1449" spans="1:4" ht="13.5">
      <c r="A1449" s="198">
        <v>92716</v>
      </c>
      <c r="B1449" s="198" t="s">
        <v>39178</v>
      </c>
      <c r="C1449" s="198" t="s">
        <v>1607</v>
      </c>
      <c r="D1449" s="292">
        <v>99.48</v>
      </c>
    </row>
    <row r="1450" spans="1:4" ht="13.5">
      <c r="A1450" s="198">
        <v>103668</v>
      </c>
      <c r="B1450" s="198" t="s">
        <v>39179</v>
      </c>
      <c r="C1450" s="198" t="s">
        <v>1720</v>
      </c>
      <c r="D1450" s="292">
        <v>0</v>
      </c>
    </row>
    <row r="1451" spans="1:4" ht="13.5">
      <c r="A1451" s="198">
        <v>103667</v>
      </c>
      <c r="B1451" s="198" t="s">
        <v>39180</v>
      </c>
      <c r="C1451" s="198" t="s">
        <v>1607</v>
      </c>
      <c r="D1451" s="292">
        <v>0</v>
      </c>
    </row>
    <row r="1452" spans="1:4" ht="13.5">
      <c r="A1452" s="198">
        <v>89218</v>
      </c>
      <c r="B1452" s="198" t="s">
        <v>1763</v>
      </c>
      <c r="C1452" s="198" t="s">
        <v>1720</v>
      </c>
      <c r="D1452" s="292">
        <v>115.18</v>
      </c>
    </row>
    <row r="1453" spans="1:4" ht="13.5">
      <c r="A1453" s="198">
        <v>89843</v>
      </c>
      <c r="B1453" s="198" t="s">
        <v>1658</v>
      </c>
      <c r="C1453" s="198" t="s">
        <v>1607</v>
      </c>
      <c r="D1453" s="292">
        <v>236.7</v>
      </c>
    </row>
    <row r="1454" spans="1:4" ht="13.5">
      <c r="A1454" s="198">
        <v>87446</v>
      </c>
      <c r="B1454" s="198" t="s">
        <v>39181</v>
      </c>
      <c r="C1454" s="198" t="s">
        <v>1720</v>
      </c>
      <c r="D1454" s="292">
        <v>0.49</v>
      </c>
    </row>
    <row r="1455" spans="1:4" ht="13.5">
      <c r="A1455" s="198">
        <v>87445</v>
      </c>
      <c r="B1455" s="198" t="s">
        <v>39182</v>
      </c>
      <c r="C1455" s="198" t="s">
        <v>1607</v>
      </c>
      <c r="D1455" s="292">
        <v>5.21</v>
      </c>
    </row>
    <row r="1456" spans="1:4" ht="13.5">
      <c r="A1456" s="198">
        <v>93234</v>
      </c>
      <c r="B1456" s="198" t="s">
        <v>1802</v>
      </c>
      <c r="C1456" s="198" t="s">
        <v>1720</v>
      </c>
      <c r="D1456" s="292">
        <v>0.44</v>
      </c>
    </row>
    <row r="1457" spans="1:4" ht="13.5">
      <c r="A1457" s="198">
        <v>93233</v>
      </c>
      <c r="B1457" s="198" t="s">
        <v>1691</v>
      </c>
      <c r="C1457" s="198" t="s">
        <v>1607</v>
      </c>
      <c r="D1457" s="292">
        <v>5.63</v>
      </c>
    </row>
    <row r="1458" spans="1:4" ht="13.5">
      <c r="A1458" s="198">
        <v>102953</v>
      </c>
      <c r="B1458" s="198" t="s">
        <v>39183</v>
      </c>
      <c r="C1458" s="198" t="s">
        <v>1720</v>
      </c>
      <c r="D1458" s="292">
        <v>0</v>
      </c>
    </row>
    <row r="1459" spans="1:4" ht="13.5">
      <c r="A1459" s="198">
        <v>102952</v>
      </c>
      <c r="B1459" s="198" t="s">
        <v>39184</v>
      </c>
      <c r="C1459" s="198" t="s">
        <v>1607</v>
      </c>
      <c r="D1459" s="292">
        <v>0</v>
      </c>
    </row>
    <row r="1460" spans="1:4" ht="13.5">
      <c r="A1460" s="198">
        <v>88831</v>
      </c>
      <c r="B1460" s="198" t="s">
        <v>39185</v>
      </c>
      <c r="C1460" s="198" t="s">
        <v>1720</v>
      </c>
      <c r="D1460" s="292">
        <v>0.35</v>
      </c>
    </row>
    <row r="1461" spans="1:4" ht="13.5">
      <c r="A1461" s="198">
        <v>88830</v>
      </c>
      <c r="B1461" s="198" t="s">
        <v>39186</v>
      </c>
      <c r="C1461" s="198" t="s">
        <v>1607</v>
      </c>
      <c r="D1461" s="292">
        <v>1.74</v>
      </c>
    </row>
    <row r="1462" spans="1:4" ht="13.5">
      <c r="A1462" s="198">
        <v>89226</v>
      </c>
      <c r="B1462" s="198" t="s">
        <v>39187</v>
      </c>
      <c r="C1462" s="198" t="s">
        <v>1720</v>
      </c>
      <c r="D1462" s="292">
        <v>1.46</v>
      </c>
    </row>
    <row r="1463" spans="1:4" ht="13.5">
      <c r="A1463" s="198">
        <v>89225</v>
      </c>
      <c r="B1463" s="198" t="s">
        <v>39188</v>
      </c>
      <c r="C1463" s="198" t="s">
        <v>1607</v>
      </c>
      <c r="D1463" s="292">
        <v>4.91</v>
      </c>
    </row>
    <row r="1464" spans="1:4" ht="13.5">
      <c r="A1464" s="198">
        <v>89279</v>
      </c>
      <c r="B1464" s="198" t="s">
        <v>39189</v>
      </c>
      <c r="C1464" s="198" t="s">
        <v>1720</v>
      </c>
      <c r="D1464" s="292">
        <v>1.78</v>
      </c>
    </row>
    <row r="1465" spans="1:4" ht="13.5">
      <c r="A1465" s="198">
        <v>89278</v>
      </c>
      <c r="B1465" s="198" t="s">
        <v>39190</v>
      </c>
      <c r="C1465" s="198" t="s">
        <v>1607</v>
      </c>
      <c r="D1465" s="292">
        <v>12.03</v>
      </c>
    </row>
    <row r="1466" spans="1:4" ht="13.5">
      <c r="A1466" s="198">
        <v>90651</v>
      </c>
      <c r="B1466" s="198" t="s">
        <v>1776</v>
      </c>
      <c r="C1466" s="198" t="s">
        <v>1720</v>
      </c>
      <c r="D1466" s="292">
        <v>1.01</v>
      </c>
    </row>
    <row r="1467" spans="1:4" ht="13.5">
      <c r="A1467" s="198">
        <v>90650</v>
      </c>
      <c r="B1467" s="198" t="s">
        <v>1666</v>
      </c>
      <c r="C1467" s="198" t="s">
        <v>1607</v>
      </c>
      <c r="D1467" s="292">
        <v>10.27</v>
      </c>
    </row>
    <row r="1468" spans="1:4" ht="13.5">
      <c r="A1468" s="198">
        <v>90657</v>
      </c>
      <c r="B1468" s="198" t="s">
        <v>1777</v>
      </c>
      <c r="C1468" s="198" t="s">
        <v>1720</v>
      </c>
      <c r="D1468" s="292">
        <v>4.4000000000000004</v>
      </c>
    </row>
    <row r="1469" spans="1:4" ht="13.5">
      <c r="A1469" s="198">
        <v>90656</v>
      </c>
      <c r="B1469" s="198" t="s">
        <v>1667</v>
      </c>
      <c r="C1469" s="198" t="s">
        <v>1607</v>
      </c>
      <c r="D1469" s="292">
        <v>13.82</v>
      </c>
    </row>
    <row r="1470" spans="1:4" ht="13.5">
      <c r="A1470" s="198">
        <v>90663</v>
      </c>
      <c r="B1470" s="198" t="s">
        <v>1778</v>
      </c>
      <c r="C1470" s="198" t="s">
        <v>1720</v>
      </c>
      <c r="D1470" s="292">
        <v>4.72</v>
      </c>
    </row>
    <row r="1471" spans="1:4" ht="13.5">
      <c r="A1471" s="198">
        <v>90662</v>
      </c>
      <c r="B1471" s="198" t="s">
        <v>1668</v>
      </c>
      <c r="C1471" s="198" t="s">
        <v>1607</v>
      </c>
      <c r="D1471" s="292">
        <v>14.42</v>
      </c>
    </row>
    <row r="1472" spans="1:4" ht="13.5">
      <c r="A1472" s="198">
        <v>89022</v>
      </c>
      <c r="B1472" s="198" t="s">
        <v>39191</v>
      </c>
      <c r="C1472" s="198" t="s">
        <v>1720</v>
      </c>
      <c r="D1472" s="292">
        <v>0.38</v>
      </c>
    </row>
    <row r="1473" spans="1:4" ht="13.5">
      <c r="A1473" s="198">
        <v>89021</v>
      </c>
      <c r="B1473" s="198" t="s">
        <v>39192</v>
      </c>
      <c r="C1473" s="198" t="s">
        <v>1607</v>
      </c>
      <c r="D1473" s="292">
        <v>2.37</v>
      </c>
    </row>
    <row r="1474" spans="1:4" ht="13.5">
      <c r="A1474" s="198">
        <v>90644</v>
      </c>
      <c r="B1474" s="198" t="s">
        <v>1775</v>
      </c>
      <c r="C1474" s="198" t="s">
        <v>1720</v>
      </c>
      <c r="D1474" s="292">
        <v>6.78</v>
      </c>
    </row>
    <row r="1475" spans="1:4" ht="13.5">
      <c r="A1475" s="198">
        <v>90643</v>
      </c>
      <c r="B1475" s="198" t="s">
        <v>1665</v>
      </c>
      <c r="C1475" s="198" t="s">
        <v>1607</v>
      </c>
      <c r="D1475" s="292">
        <v>25.46</v>
      </c>
    </row>
    <row r="1476" spans="1:4" ht="13.5">
      <c r="A1476" s="198">
        <v>102811</v>
      </c>
      <c r="B1476" s="198" t="s">
        <v>39193</v>
      </c>
      <c r="C1476" s="198" t="s">
        <v>1720</v>
      </c>
      <c r="D1476" s="292">
        <v>0</v>
      </c>
    </row>
    <row r="1477" spans="1:4" ht="13.5">
      <c r="A1477" s="198">
        <v>102810</v>
      </c>
      <c r="B1477" s="198" t="s">
        <v>39194</v>
      </c>
      <c r="C1477" s="198" t="s">
        <v>1607</v>
      </c>
      <c r="D1477" s="292">
        <v>0</v>
      </c>
    </row>
    <row r="1478" spans="1:4" ht="13.5">
      <c r="A1478" s="198">
        <v>92146</v>
      </c>
      <c r="B1478" s="198" t="s">
        <v>1797</v>
      </c>
      <c r="C1478" s="198" t="s">
        <v>1720</v>
      </c>
      <c r="D1478" s="292">
        <v>34.049999999999997</v>
      </c>
    </row>
    <row r="1479" spans="1:4" ht="13.5">
      <c r="A1479" s="198">
        <v>92145</v>
      </c>
      <c r="B1479" s="198" t="s">
        <v>1686</v>
      </c>
      <c r="C1479" s="198" t="s">
        <v>1607</v>
      </c>
      <c r="D1479" s="292">
        <v>81.11</v>
      </c>
    </row>
    <row r="1480" spans="1:4" ht="13.5">
      <c r="A1480" s="198">
        <v>92139</v>
      </c>
      <c r="B1480" s="198" t="s">
        <v>1796</v>
      </c>
      <c r="C1480" s="198" t="s">
        <v>1720</v>
      </c>
      <c r="D1480" s="292">
        <v>45.78</v>
      </c>
    </row>
    <row r="1481" spans="1:4" ht="13.5">
      <c r="A1481" s="198">
        <v>92138</v>
      </c>
      <c r="B1481" s="198" t="s">
        <v>1685</v>
      </c>
      <c r="C1481" s="198" t="s">
        <v>1607</v>
      </c>
      <c r="D1481" s="292">
        <v>97.44</v>
      </c>
    </row>
    <row r="1482" spans="1:4" ht="13.5">
      <c r="A1482" s="198">
        <v>91387</v>
      </c>
      <c r="B1482" s="198" t="s">
        <v>1789</v>
      </c>
      <c r="C1482" s="198" t="s">
        <v>1720</v>
      </c>
      <c r="D1482" s="292">
        <v>77.319999999999993</v>
      </c>
    </row>
    <row r="1483" spans="1:4" ht="13.5">
      <c r="A1483" s="198">
        <v>91386</v>
      </c>
      <c r="B1483" s="198" t="s">
        <v>1679</v>
      </c>
      <c r="C1483" s="198" t="s">
        <v>1607</v>
      </c>
      <c r="D1483" s="292">
        <v>273.33999999999997</v>
      </c>
    </row>
    <row r="1484" spans="1:4" ht="13.5">
      <c r="A1484" s="198">
        <v>96036</v>
      </c>
      <c r="B1484" s="198" t="s">
        <v>1824</v>
      </c>
      <c r="C1484" s="198" t="s">
        <v>1720</v>
      </c>
      <c r="D1484" s="292">
        <v>85.63</v>
      </c>
    </row>
    <row r="1485" spans="1:4" ht="13.5">
      <c r="A1485" s="198">
        <v>96035</v>
      </c>
      <c r="B1485" s="198" t="s">
        <v>1713</v>
      </c>
      <c r="C1485" s="198" t="s">
        <v>1607</v>
      </c>
      <c r="D1485" s="292">
        <v>287.04000000000002</v>
      </c>
    </row>
    <row r="1486" spans="1:4" ht="13.5">
      <c r="A1486" s="198">
        <v>89877</v>
      </c>
      <c r="B1486" s="198" t="s">
        <v>1769</v>
      </c>
      <c r="C1486" s="198" t="s">
        <v>1720</v>
      </c>
      <c r="D1486" s="292">
        <v>92.23</v>
      </c>
    </row>
    <row r="1487" spans="1:4" ht="13.5">
      <c r="A1487" s="198">
        <v>89876</v>
      </c>
      <c r="B1487" s="198" t="s">
        <v>1659</v>
      </c>
      <c r="C1487" s="198" t="s">
        <v>1607</v>
      </c>
      <c r="D1487" s="292">
        <v>338.9</v>
      </c>
    </row>
    <row r="1488" spans="1:4" ht="13.5">
      <c r="A1488" s="198">
        <v>89884</v>
      </c>
      <c r="B1488" s="198" t="s">
        <v>1770</v>
      </c>
      <c r="C1488" s="198" t="s">
        <v>1720</v>
      </c>
      <c r="D1488" s="292">
        <v>96.28</v>
      </c>
    </row>
    <row r="1489" spans="1:4" ht="13.5">
      <c r="A1489" s="198">
        <v>89883</v>
      </c>
      <c r="B1489" s="198" t="s">
        <v>1660</v>
      </c>
      <c r="C1489" s="198" t="s">
        <v>1607</v>
      </c>
      <c r="D1489" s="292">
        <v>374.61</v>
      </c>
    </row>
    <row r="1490" spans="1:4" ht="13.5">
      <c r="A1490" s="198">
        <v>67827</v>
      </c>
      <c r="B1490" s="198" t="s">
        <v>1754</v>
      </c>
      <c r="C1490" s="198" t="s">
        <v>1720</v>
      </c>
      <c r="D1490" s="292">
        <v>67.63</v>
      </c>
    </row>
    <row r="1491" spans="1:4" ht="13.5">
      <c r="A1491" s="198">
        <v>67826</v>
      </c>
      <c r="B1491" s="198" t="s">
        <v>1641</v>
      </c>
      <c r="C1491" s="198" t="s">
        <v>1607</v>
      </c>
      <c r="D1491" s="292">
        <v>191.56</v>
      </c>
    </row>
    <row r="1492" spans="1:4" ht="13.5">
      <c r="A1492" s="198">
        <v>5961</v>
      </c>
      <c r="B1492" s="198" t="s">
        <v>1749</v>
      </c>
      <c r="C1492" s="198" t="s">
        <v>1720</v>
      </c>
      <c r="D1492" s="292">
        <v>66.42</v>
      </c>
    </row>
    <row r="1493" spans="1:4" ht="13.5">
      <c r="A1493" s="198">
        <v>5811</v>
      </c>
      <c r="B1493" s="198" t="s">
        <v>1613</v>
      </c>
      <c r="C1493" s="198" t="s">
        <v>1607</v>
      </c>
      <c r="D1493" s="292">
        <v>208.92</v>
      </c>
    </row>
    <row r="1494" spans="1:4" ht="13.5">
      <c r="A1494" s="198">
        <v>92243</v>
      </c>
      <c r="B1494" s="198" t="s">
        <v>1798</v>
      </c>
      <c r="C1494" s="198" t="s">
        <v>1720</v>
      </c>
      <c r="D1494" s="292">
        <v>82.71</v>
      </c>
    </row>
    <row r="1495" spans="1:4" ht="13.5">
      <c r="A1495" s="198">
        <v>92242</v>
      </c>
      <c r="B1495" s="198" t="s">
        <v>1687</v>
      </c>
      <c r="C1495" s="198" t="s">
        <v>1607</v>
      </c>
      <c r="D1495" s="292">
        <v>414.05</v>
      </c>
    </row>
    <row r="1496" spans="1:4" ht="13.5">
      <c r="A1496" s="198">
        <v>91646</v>
      </c>
      <c r="B1496" s="198" t="s">
        <v>1793</v>
      </c>
      <c r="C1496" s="198" t="s">
        <v>1720</v>
      </c>
      <c r="D1496" s="292">
        <v>100.04</v>
      </c>
    </row>
    <row r="1497" spans="1:4" ht="13.5">
      <c r="A1497" s="198">
        <v>91645</v>
      </c>
      <c r="B1497" s="198" t="s">
        <v>1682</v>
      </c>
      <c r="C1497" s="198" t="s">
        <v>1607</v>
      </c>
      <c r="D1497" s="292">
        <v>476.78</v>
      </c>
    </row>
    <row r="1498" spans="1:4" ht="13.5">
      <c r="A1498" s="198">
        <v>92107</v>
      </c>
      <c r="B1498" s="198" t="s">
        <v>39195</v>
      </c>
      <c r="C1498" s="198" t="s">
        <v>1720</v>
      </c>
      <c r="D1498" s="292">
        <v>95.67</v>
      </c>
    </row>
    <row r="1499" spans="1:4" ht="13.5">
      <c r="A1499" s="198">
        <v>92106</v>
      </c>
      <c r="B1499" s="198" t="s">
        <v>39196</v>
      </c>
      <c r="C1499" s="198" t="s">
        <v>1607</v>
      </c>
      <c r="D1499" s="292">
        <v>360.49</v>
      </c>
    </row>
    <row r="1500" spans="1:4" ht="13.5">
      <c r="A1500" s="198">
        <v>5903</v>
      </c>
      <c r="B1500" s="198" t="s">
        <v>1740</v>
      </c>
      <c r="C1500" s="198" t="s">
        <v>1720</v>
      </c>
      <c r="D1500" s="292">
        <v>76.010000000000005</v>
      </c>
    </row>
    <row r="1501" spans="1:4" ht="13.5">
      <c r="A1501" s="198">
        <v>5901</v>
      </c>
      <c r="B1501" s="198" t="s">
        <v>1629</v>
      </c>
      <c r="C1501" s="198" t="s">
        <v>1607</v>
      </c>
      <c r="D1501" s="292">
        <v>321.7</v>
      </c>
    </row>
    <row r="1502" spans="1:4" ht="13.5">
      <c r="A1502" s="198">
        <v>6260</v>
      </c>
      <c r="B1502" s="198" t="s">
        <v>1750</v>
      </c>
      <c r="C1502" s="198" t="s">
        <v>1720</v>
      </c>
      <c r="D1502" s="292">
        <v>63.34</v>
      </c>
    </row>
    <row r="1503" spans="1:4" ht="13.5">
      <c r="A1503" s="198">
        <v>6259</v>
      </c>
      <c r="B1503" s="198" t="s">
        <v>1637</v>
      </c>
      <c r="C1503" s="198" t="s">
        <v>1607</v>
      </c>
      <c r="D1503" s="292">
        <v>259.7</v>
      </c>
    </row>
    <row r="1504" spans="1:4" ht="13.5">
      <c r="A1504" s="198">
        <v>104705</v>
      </c>
      <c r="B1504" s="198" t="s">
        <v>39197</v>
      </c>
      <c r="C1504" s="198" t="s">
        <v>1720</v>
      </c>
      <c r="D1504" s="292">
        <v>0</v>
      </c>
    </row>
    <row r="1505" spans="1:4" ht="13.5">
      <c r="A1505" s="198">
        <v>104704</v>
      </c>
      <c r="B1505" s="198" t="s">
        <v>39198</v>
      </c>
      <c r="C1505" s="198" t="s">
        <v>1607</v>
      </c>
      <c r="D1505" s="292">
        <v>0</v>
      </c>
    </row>
    <row r="1506" spans="1:4" ht="13.5">
      <c r="A1506" s="198">
        <v>91395</v>
      </c>
      <c r="B1506" s="198" t="s">
        <v>1790</v>
      </c>
      <c r="C1506" s="198" t="s">
        <v>1720</v>
      </c>
      <c r="D1506" s="292">
        <v>61.24</v>
      </c>
    </row>
    <row r="1507" spans="1:4" ht="13.5">
      <c r="A1507" s="198">
        <v>73467</v>
      </c>
      <c r="B1507" s="198" t="s">
        <v>1644</v>
      </c>
      <c r="C1507" s="198" t="s">
        <v>1607</v>
      </c>
      <c r="D1507" s="292">
        <v>252.55</v>
      </c>
    </row>
    <row r="1508" spans="1:4" ht="13.5">
      <c r="A1508" s="198">
        <v>5826</v>
      </c>
      <c r="B1508" s="198" t="s">
        <v>1725</v>
      </c>
      <c r="C1508" s="198" t="s">
        <v>1720</v>
      </c>
      <c r="D1508" s="353">
        <v>64.14</v>
      </c>
    </row>
    <row r="1509" spans="1:4" ht="13.5">
      <c r="A1509" s="198">
        <v>5824</v>
      </c>
      <c r="B1509" s="198" t="s">
        <v>1615</v>
      </c>
      <c r="C1509" s="198" t="s">
        <v>1607</v>
      </c>
      <c r="D1509" s="292">
        <v>220.27</v>
      </c>
    </row>
    <row r="1510" spans="1:4" ht="13.5">
      <c r="A1510" s="198">
        <v>5892</v>
      </c>
      <c r="B1510" s="198" t="s">
        <v>1738</v>
      </c>
      <c r="C1510" s="198" t="s">
        <v>1720</v>
      </c>
      <c r="D1510" s="353">
        <v>58.86</v>
      </c>
    </row>
    <row r="1511" spans="1:4" ht="13.5">
      <c r="A1511" s="198">
        <v>5890</v>
      </c>
      <c r="B1511" s="198" t="s">
        <v>1627</v>
      </c>
      <c r="C1511" s="198" t="s">
        <v>1607</v>
      </c>
      <c r="D1511" s="353">
        <v>206.92</v>
      </c>
    </row>
    <row r="1512" spans="1:4" ht="13.5">
      <c r="A1512" s="198">
        <v>5896</v>
      </c>
      <c r="B1512" s="198" t="s">
        <v>1739</v>
      </c>
      <c r="C1512" s="198" t="s">
        <v>1720</v>
      </c>
      <c r="D1512" s="353">
        <v>61.59</v>
      </c>
    </row>
    <row r="1513" spans="1:4" ht="13.5">
      <c r="A1513" s="198">
        <v>5894</v>
      </c>
      <c r="B1513" s="198" t="s">
        <v>1628</v>
      </c>
      <c r="C1513" s="198" t="s">
        <v>1607</v>
      </c>
      <c r="D1513" s="353">
        <v>215.37</v>
      </c>
    </row>
    <row r="1514" spans="1:4" ht="13.5">
      <c r="A1514" s="198">
        <v>91032</v>
      </c>
      <c r="B1514" s="198" t="s">
        <v>1786</v>
      </c>
      <c r="C1514" s="198" t="s">
        <v>1720</v>
      </c>
      <c r="D1514" s="292">
        <v>69.95</v>
      </c>
    </row>
    <row r="1515" spans="1:4" ht="13.5">
      <c r="A1515" s="198">
        <v>91031</v>
      </c>
      <c r="B1515" s="198" t="s">
        <v>1676</v>
      </c>
      <c r="C1515" s="198" t="s">
        <v>1607</v>
      </c>
      <c r="D1515" s="292">
        <v>263.47000000000003</v>
      </c>
    </row>
    <row r="1516" spans="1:4" ht="13.5">
      <c r="A1516" s="198">
        <v>102817</v>
      </c>
      <c r="B1516" s="198" t="s">
        <v>39199</v>
      </c>
      <c r="C1516" s="198" t="s">
        <v>1720</v>
      </c>
      <c r="D1516" s="292">
        <v>0</v>
      </c>
    </row>
    <row r="1517" spans="1:4" ht="13.5">
      <c r="A1517" s="198">
        <v>102816</v>
      </c>
      <c r="B1517" s="198" t="s">
        <v>39200</v>
      </c>
      <c r="C1517" s="198" t="s">
        <v>1607</v>
      </c>
      <c r="D1517" s="292">
        <v>0</v>
      </c>
    </row>
    <row r="1518" spans="1:4" ht="13.5">
      <c r="A1518" s="198">
        <v>91534</v>
      </c>
      <c r="B1518" s="198" t="s">
        <v>1791</v>
      </c>
      <c r="C1518" s="198" t="s">
        <v>1720</v>
      </c>
      <c r="D1518" s="292">
        <v>41.24</v>
      </c>
    </row>
    <row r="1519" spans="1:4" ht="13.5">
      <c r="A1519" s="198">
        <v>91533</v>
      </c>
      <c r="B1519" s="198" t="s">
        <v>1680</v>
      </c>
      <c r="C1519" s="198" t="s">
        <v>1607</v>
      </c>
      <c r="D1519" s="292">
        <v>48.62</v>
      </c>
    </row>
    <row r="1520" spans="1:4" ht="13.5">
      <c r="A1520" s="198">
        <v>95265</v>
      </c>
      <c r="B1520" s="198" t="s">
        <v>1814</v>
      </c>
      <c r="C1520" s="198" t="s">
        <v>1720</v>
      </c>
      <c r="D1520" s="292">
        <v>0.86</v>
      </c>
    </row>
    <row r="1521" spans="1:4" ht="13.5">
      <c r="A1521" s="198">
        <v>95264</v>
      </c>
      <c r="B1521" s="198" t="s">
        <v>1703</v>
      </c>
      <c r="C1521" s="198" t="s">
        <v>1607</v>
      </c>
      <c r="D1521" s="292">
        <v>6.5</v>
      </c>
    </row>
    <row r="1522" spans="1:4" ht="13.5">
      <c r="A1522" s="198">
        <v>90973</v>
      </c>
      <c r="B1522" s="198" t="s">
        <v>1783</v>
      </c>
      <c r="C1522" s="198" t="s">
        <v>1720</v>
      </c>
      <c r="D1522" s="292">
        <v>8.44</v>
      </c>
    </row>
    <row r="1523" spans="1:4" ht="13.5">
      <c r="A1523" s="198">
        <v>90972</v>
      </c>
      <c r="B1523" s="198" t="s">
        <v>1673</v>
      </c>
      <c r="C1523" s="198" t="s">
        <v>1607</v>
      </c>
      <c r="D1523" s="292">
        <v>77.86</v>
      </c>
    </row>
    <row r="1524" spans="1:4" ht="13.5">
      <c r="A1524" s="198">
        <v>91001</v>
      </c>
      <c r="B1524" s="198" t="s">
        <v>1785</v>
      </c>
      <c r="C1524" s="198" t="s">
        <v>1720</v>
      </c>
      <c r="D1524" s="292">
        <v>10.02</v>
      </c>
    </row>
    <row r="1525" spans="1:4" ht="13.5">
      <c r="A1525" s="198">
        <v>90999</v>
      </c>
      <c r="B1525" s="198" t="s">
        <v>1675</v>
      </c>
      <c r="C1525" s="198" t="s">
        <v>1607</v>
      </c>
      <c r="D1525" s="292">
        <v>102.88</v>
      </c>
    </row>
    <row r="1526" spans="1:4" ht="13.5">
      <c r="A1526" s="198">
        <v>5954</v>
      </c>
      <c r="B1526" s="198" t="s">
        <v>1748</v>
      </c>
      <c r="C1526" s="198" t="s">
        <v>1720</v>
      </c>
      <c r="D1526" s="292">
        <v>6.3</v>
      </c>
    </row>
    <row r="1527" spans="1:4" ht="13.5">
      <c r="A1527" s="198">
        <v>5953</v>
      </c>
      <c r="B1527" s="198" t="s">
        <v>1636</v>
      </c>
      <c r="C1527" s="198" t="s">
        <v>1607</v>
      </c>
      <c r="D1527" s="292">
        <v>60.03</v>
      </c>
    </row>
    <row r="1528" spans="1:4" ht="13.5">
      <c r="A1528" s="198">
        <v>90982</v>
      </c>
      <c r="B1528" s="198" t="s">
        <v>1784</v>
      </c>
      <c r="C1528" s="198" t="s">
        <v>1720</v>
      </c>
      <c r="D1528" s="292">
        <v>21.46</v>
      </c>
    </row>
    <row r="1529" spans="1:4" ht="13.5">
      <c r="A1529" s="198">
        <v>90979</v>
      </c>
      <c r="B1529" s="198" t="s">
        <v>1674</v>
      </c>
      <c r="C1529" s="198" t="s">
        <v>1607</v>
      </c>
      <c r="D1529" s="292">
        <v>201.09</v>
      </c>
    </row>
    <row r="1530" spans="1:4" ht="13.5">
      <c r="A1530" s="198">
        <v>90965</v>
      </c>
      <c r="B1530" s="198" t="s">
        <v>1782</v>
      </c>
      <c r="C1530" s="198" t="s">
        <v>1720</v>
      </c>
      <c r="D1530" s="292">
        <v>8.42</v>
      </c>
    </row>
    <row r="1531" spans="1:4" ht="13.5">
      <c r="A1531" s="198">
        <v>90964</v>
      </c>
      <c r="B1531" s="198" t="s">
        <v>1672</v>
      </c>
      <c r="C1531" s="198" t="s">
        <v>1607</v>
      </c>
      <c r="D1531" s="292">
        <v>31.8</v>
      </c>
    </row>
    <row r="1532" spans="1:4" ht="13.5">
      <c r="A1532" s="198">
        <v>102970</v>
      </c>
      <c r="B1532" s="198" t="s">
        <v>39201</v>
      </c>
      <c r="C1532" s="198" t="s">
        <v>1720</v>
      </c>
      <c r="D1532" s="292">
        <v>0</v>
      </c>
    </row>
    <row r="1533" spans="1:4" ht="13.5">
      <c r="A1533" s="198">
        <v>102971</v>
      </c>
      <c r="B1533" s="198" t="s">
        <v>39202</v>
      </c>
      <c r="C1533" s="198" t="s">
        <v>1607</v>
      </c>
      <c r="D1533" s="292">
        <v>0</v>
      </c>
    </row>
    <row r="1534" spans="1:4" ht="13.5">
      <c r="A1534" s="198">
        <v>102822</v>
      </c>
      <c r="B1534" s="198" t="s">
        <v>39203</v>
      </c>
      <c r="C1534" s="198" t="s">
        <v>1720</v>
      </c>
      <c r="D1534" s="292">
        <v>0</v>
      </c>
    </row>
    <row r="1535" spans="1:4" ht="13.5">
      <c r="A1535" s="198">
        <v>102821</v>
      </c>
      <c r="B1535" s="198" t="s">
        <v>39204</v>
      </c>
      <c r="C1535" s="198" t="s">
        <v>1607</v>
      </c>
      <c r="D1535" s="292">
        <v>0</v>
      </c>
    </row>
    <row r="1536" spans="1:4" ht="13.5">
      <c r="A1536" s="198">
        <v>102828</v>
      </c>
      <c r="B1536" s="198" t="s">
        <v>39205</v>
      </c>
      <c r="C1536" s="198" t="s">
        <v>1720</v>
      </c>
      <c r="D1536" s="292">
        <v>0</v>
      </c>
    </row>
    <row r="1537" spans="1:4" ht="13.5">
      <c r="A1537" s="198">
        <v>102827</v>
      </c>
      <c r="B1537" s="198" t="s">
        <v>39206</v>
      </c>
      <c r="C1537" s="198" t="s">
        <v>1607</v>
      </c>
      <c r="D1537" s="292">
        <v>0</v>
      </c>
    </row>
    <row r="1538" spans="1:4" ht="13.5">
      <c r="A1538" s="198">
        <v>103939</v>
      </c>
      <c r="B1538" s="198" t="s">
        <v>39207</v>
      </c>
      <c r="C1538" s="198" t="s">
        <v>1720</v>
      </c>
      <c r="D1538" s="292">
        <v>0</v>
      </c>
    </row>
    <row r="1539" spans="1:4" ht="13.5">
      <c r="A1539" s="198">
        <v>103938</v>
      </c>
      <c r="B1539" s="198" t="s">
        <v>39208</v>
      </c>
      <c r="C1539" s="198" t="s">
        <v>1607</v>
      </c>
      <c r="D1539" s="292">
        <v>0</v>
      </c>
    </row>
    <row r="1540" spans="1:4" ht="13.5">
      <c r="A1540" s="198">
        <v>103945</v>
      </c>
      <c r="B1540" s="198" t="s">
        <v>39209</v>
      </c>
      <c r="C1540" s="198" t="s">
        <v>1720</v>
      </c>
      <c r="D1540" s="292">
        <v>0</v>
      </c>
    </row>
    <row r="1541" spans="1:4" ht="13.5">
      <c r="A1541" s="198">
        <v>103944</v>
      </c>
      <c r="B1541" s="198" t="s">
        <v>39210</v>
      </c>
      <c r="C1541" s="198" t="s">
        <v>1607</v>
      </c>
      <c r="D1541" s="292">
        <v>0</v>
      </c>
    </row>
    <row r="1542" spans="1:4" ht="13.5">
      <c r="A1542" s="198">
        <v>91285</v>
      </c>
      <c r="B1542" s="198" t="s">
        <v>1788</v>
      </c>
      <c r="C1542" s="198" t="s">
        <v>1720</v>
      </c>
      <c r="D1542" s="292">
        <v>1.02</v>
      </c>
    </row>
    <row r="1543" spans="1:4" ht="13.5">
      <c r="A1543" s="198">
        <v>91283</v>
      </c>
      <c r="B1543" s="198" t="s">
        <v>1678</v>
      </c>
      <c r="C1543" s="198" t="s">
        <v>1607</v>
      </c>
      <c r="D1543" s="292">
        <v>10.98</v>
      </c>
    </row>
    <row r="1544" spans="1:4" ht="13.5">
      <c r="A1544" s="198">
        <v>95283</v>
      </c>
      <c r="B1544" s="198" t="s">
        <v>39211</v>
      </c>
      <c r="C1544" s="198" t="s">
        <v>1720</v>
      </c>
      <c r="D1544" s="292">
        <v>0.8</v>
      </c>
    </row>
    <row r="1545" spans="1:4" ht="13.5">
      <c r="A1545" s="198">
        <v>95282</v>
      </c>
      <c r="B1545" s="198" t="s">
        <v>39212</v>
      </c>
      <c r="C1545" s="198" t="s">
        <v>1607</v>
      </c>
      <c r="D1545" s="292">
        <v>10.3</v>
      </c>
    </row>
    <row r="1546" spans="1:4" ht="13.5">
      <c r="A1546" s="198">
        <v>95128</v>
      </c>
      <c r="B1546" s="198" t="s">
        <v>1811</v>
      </c>
      <c r="C1546" s="198" t="s">
        <v>1720</v>
      </c>
      <c r="D1546" s="292">
        <v>63.56</v>
      </c>
    </row>
    <row r="1547" spans="1:4" ht="13.5">
      <c r="A1547" s="198">
        <v>95127</v>
      </c>
      <c r="B1547" s="198" t="s">
        <v>1699</v>
      </c>
      <c r="C1547" s="198" t="s">
        <v>1607</v>
      </c>
      <c r="D1547" s="292">
        <v>231.51</v>
      </c>
    </row>
    <row r="1548" spans="1:4" ht="13.5">
      <c r="A1548" s="198">
        <v>92044</v>
      </c>
      <c r="B1548" s="198" t="s">
        <v>1795</v>
      </c>
      <c r="C1548" s="198" t="s">
        <v>1720</v>
      </c>
      <c r="D1548" s="292">
        <v>7.8</v>
      </c>
    </row>
    <row r="1549" spans="1:4" ht="13.5">
      <c r="A1549" s="198">
        <v>92043</v>
      </c>
      <c r="B1549" s="198" t="s">
        <v>1684</v>
      </c>
      <c r="C1549" s="198" t="s">
        <v>1607</v>
      </c>
      <c r="D1549" s="292">
        <v>13.19</v>
      </c>
    </row>
    <row r="1550" spans="1:4" ht="13.5">
      <c r="A1550" s="198">
        <v>102834</v>
      </c>
      <c r="B1550" s="198" t="s">
        <v>39213</v>
      </c>
      <c r="C1550" s="198" t="s">
        <v>1720</v>
      </c>
      <c r="D1550" s="292">
        <v>0</v>
      </c>
    </row>
    <row r="1551" spans="1:4" ht="13.5">
      <c r="A1551" s="198">
        <v>102833</v>
      </c>
      <c r="B1551" s="198" t="s">
        <v>39214</v>
      </c>
      <c r="C1551" s="198" t="s">
        <v>1607</v>
      </c>
      <c r="D1551" s="292">
        <v>0</v>
      </c>
    </row>
    <row r="1552" spans="1:4" ht="13.5">
      <c r="A1552" s="198">
        <v>92119</v>
      </c>
      <c r="B1552" s="198" t="s">
        <v>39215</v>
      </c>
      <c r="C1552" s="198" t="s">
        <v>1720</v>
      </c>
      <c r="D1552" s="292">
        <v>0.25</v>
      </c>
    </row>
    <row r="1553" spans="1:4" ht="13.5">
      <c r="A1553" s="198">
        <v>92118</v>
      </c>
      <c r="B1553" s="198" t="s">
        <v>39216</v>
      </c>
      <c r="C1553" s="198" t="s">
        <v>1607</v>
      </c>
      <c r="D1553" s="292">
        <v>0.4</v>
      </c>
    </row>
    <row r="1554" spans="1:4" ht="13.5">
      <c r="A1554" s="198">
        <v>102917</v>
      </c>
      <c r="B1554" s="198" t="s">
        <v>39217</v>
      </c>
      <c r="C1554" s="198" t="s">
        <v>1720</v>
      </c>
      <c r="D1554" s="292">
        <v>0</v>
      </c>
    </row>
    <row r="1555" spans="1:4" ht="13.5">
      <c r="A1555" s="198">
        <v>102916</v>
      </c>
      <c r="B1555" s="198" t="s">
        <v>39218</v>
      </c>
      <c r="C1555" s="198" t="s">
        <v>1607</v>
      </c>
      <c r="D1555" s="292">
        <v>0</v>
      </c>
    </row>
    <row r="1556" spans="1:4" ht="13.5">
      <c r="A1556" s="198">
        <v>95721</v>
      </c>
      <c r="B1556" s="198" t="s">
        <v>1819</v>
      </c>
      <c r="C1556" s="198" t="s">
        <v>1720</v>
      </c>
      <c r="D1556" s="292">
        <v>126.44</v>
      </c>
    </row>
    <row r="1557" spans="1:4" ht="13.5">
      <c r="A1557" s="198">
        <v>95720</v>
      </c>
      <c r="B1557" s="198" t="s">
        <v>1708</v>
      </c>
      <c r="C1557" s="198" t="s">
        <v>1607</v>
      </c>
      <c r="D1557" s="292">
        <v>303.63</v>
      </c>
    </row>
    <row r="1558" spans="1:4" ht="13.5">
      <c r="A1558" s="198">
        <v>104717</v>
      </c>
      <c r="B1558" s="198" t="s">
        <v>39219</v>
      </c>
      <c r="C1558" s="198" t="s">
        <v>1720</v>
      </c>
      <c r="D1558" s="292">
        <v>121.17</v>
      </c>
    </row>
    <row r="1559" spans="1:4" ht="13.5">
      <c r="A1559" s="198">
        <v>104716</v>
      </c>
      <c r="B1559" s="198" t="s">
        <v>39220</v>
      </c>
      <c r="C1559" s="198" t="s">
        <v>1607</v>
      </c>
      <c r="D1559" s="292">
        <v>293.14999999999998</v>
      </c>
    </row>
    <row r="1560" spans="1:4" ht="13.5">
      <c r="A1560" s="198">
        <v>102899</v>
      </c>
      <c r="B1560" s="198" t="s">
        <v>39221</v>
      </c>
      <c r="C1560" s="198" t="s">
        <v>1720</v>
      </c>
      <c r="D1560" s="292">
        <v>0</v>
      </c>
    </row>
    <row r="1561" spans="1:4" ht="13.5">
      <c r="A1561" s="198">
        <v>102898</v>
      </c>
      <c r="B1561" s="198" t="s">
        <v>39222</v>
      </c>
      <c r="C1561" s="198" t="s">
        <v>1607</v>
      </c>
      <c r="D1561" s="292">
        <v>0</v>
      </c>
    </row>
    <row r="1562" spans="1:4" ht="13.5">
      <c r="A1562" s="198">
        <v>5632</v>
      </c>
      <c r="B1562" s="198" t="s">
        <v>1719</v>
      </c>
      <c r="C1562" s="198" t="s">
        <v>1720</v>
      </c>
      <c r="D1562" s="292">
        <v>102.1</v>
      </c>
    </row>
    <row r="1563" spans="1:4" ht="13.5">
      <c r="A1563" s="198">
        <v>5631</v>
      </c>
      <c r="B1563" s="198" t="s">
        <v>1606</v>
      </c>
      <c r="C1563" s="198" t="s">
        <v>1607</v>
      </c>
      <c r="D1563" s="292">
        <v>229.55</v>
      </c>
    </row>
    <row r="1564" spans="1:4" ht="13.5">
      <c r="A1564" s="198">
        <v>88908</v>
      </c>
      <c r="B1564" s="198" t="s">
        <v>1760</v>
      </c>
      <c r="C1564" s="198" t="s">
        <v>1720</v>
      </c>
      <c r="D1564" s="292">
        <v>110.42</v>
      </c>
    </row>
    <row r="1565" spans="1:4" ht="13.5">
      <c r="A1565" s="198">
        <v>88907</v>
      </c>
      <c r="B1565" s="198" t="s">
        <v>1650</v>
      </c>
      <c r="C1565" s="198" t="s">
        <v>1607</v>
      </c>
      <c r="D1565" s="292">
        <v>271.77999999999997</v>
      </c>
    </row>
    <row r="1566" spans="1:4" ht="13.5">
      <c r="A1566" s="198">
        <v>5911</v>
      </c>
      <c r="B1566" s="198" t="s">
        <v>1741</v>
      </c>
      <c r="C1566" s="198" t="s">
        <v>1720</v>
      </c>
      <c r="D1566" s="292">
        <v>30.18</v>
      </c>
    </row>
    <row r="1567" spans="1:4" ht="13.5">
      <c r="A1567" s="198">
        <v>5909</v>
      </c>
      <c r="B1567" s="198" t="s">
        <v>1630</v>
      </c>
      <c r="C1567" s="198" t="s">
        <v>1607</v>
      </c>
      <c r="D1567" s="292">
        <v>37.770000000000003</v>
      </c>
    </row>
    <row r="1568" spans="1:4" ht="13.5">
      <c r="A1568" s="198">
        <v>91486</v>
      </c>
      <c r="B1568" s="198" t="s">
        <v>39223</v>
      </c>
      <c r="C1568" s="198" t="s">
        <v>1720</v>
      </c>
      <c r="D1568" s="292">
        <v>70.56</v>
      </c>
    </row>
    <row r="1569" spans="1:4" ht="13.5">
      <c r="A1569" s="198">
        <v>83362</v>
      </c>
      <c r="B1569" s="198" t="s">
        <v>39224</v>
      </c>
      <c r="C1569" s="198" t="s">
        <v>1607</v>
      </c>
      <c r="D1569" s="292">
        <v>269.47000000000003</v>
      </c>
    </row>
    <row r="1570" spans="1:4" ht="13.5">
      <c r="A1570" s="198">
        <v>102839</v>
      </c>
      <c r="B1570" s="198" t="s">
        <v>39225</v>
      </c>
      <c r="C1570" s="198" t="s">
        <v>1720</v>
      </c>
      <c r="D1570" s="292">
        <v>0</v>
      </c>
    </row>
    <row r="1571" spans="1:4" ht="13.5">
      <c r="A1571" s="198">
        <v>102838</v>
      </c>
      <c r="B1571" s="198" t="s">
        <v>39226</v>
      </c>
      <c r="C1571" s="198" t="s">
        <v>1607</v>
      </c>
      <c r="D1571" s="292">
        <v>0</v>
      </c>
    </row>
    <row r="1572" spans="1:4" ht="13.5">
      <c r="A1572" s="198">
        <v>89235</v>
      </c>
      <c r="B1572" s="198" t="s">
        <v>1764</v>
      </c>
      <c r="C1572" s="198" t="s">
        <v>1720</v>
      </c>
      <c r="D1572" s="292">
        <v>182.37</v>
      </c>
    </row>
    <row r="1573" spans="1:4" ht="13.5">
      <c r="A1573" s="198">
        <v>89234</v>
      </c>
      <c r="B1573" s="198" t="s">
        <v>1653</v>
      </c>
      <c r="C1573" s="198" t="s">
        <v>1607</v>
      </c>
      <c r="D1573" s="353">
        <v>550.44000000000005</v>
      </c>
    </row>
    <row r="1574" spans="1:4" ht="13.5">
      <c r="A1574" s="198">
        <v>89243</v>
      </c>
      <c r="B1574" s="198" t="s">
        <v>1765</v>
      </c>
      <c r="C1574" s="198" t="s">
        <v>1720</v>
      </c>
      <c r="D1574" s="292">
        <v>377.7</v>
      </c>
    </row>
    <row r="1575" spans="1:4" ht="13.5">
      <c r="A1575" s="198">
        <v>89242</v>
      </c>
      <c r="B1575" s="198" t="s">
        <v>1654</v>
      </c>
      <c r="C1575" s="198" t="s">
        <v>1607</v>
      </c>
      <c r="D1575" s="292">
        <v>1289.47</v>
      </c>
    </row>
    <row r="1576" spans="1:4" ht="13.5">
      <c r="A1576" s="198">
        <v>102935</v>
      </c>
      <c r="B1576" s="198" t="s">
        <v>39227</v>
      </c>
      <c r="C1576" s="198" t="s">
        <v>1720</v>
      </c>
      <c r="D1576" s="292">
        <v>0</v>
      </c>
    </row>
    <row r="1577" spans="1:4" ht="13.5">
      <c r="A1577" s="198">
        <v>102934</v>
      </c>
      <c r="B1577" s="198" t="s">
        <v>39228</v>
      </c>
      <c r="C1577" s="198" t="s">
        <v>1607</v>
      </c>
      <c r="D1577" s="292">
        <v>0</v>
      </c>
    </row>
    <row r="1578" spans="1:4" ht="13.5">
      <c r="A1578" s="198">
        <v>93416</v>
      </c>
      <c r="B1578" s="198" t="s">
        <v>1807</v>
      </c>
      <c r="C1578" s="198" t="s">
        <v>1720</v>
      </c>
      <c r="D1578" s="292">
        <v>0.51</v>
      </c>
    </row>
    <row r="1579" spans="1:4" ht="13.5">
      <c r="A1579" s="198">
        <v>93415</v>
      </c>
      <c r="B1579" s="198" t="s">
        <v>1695</v>
      </c>
      <c r="C1579" s="198" t="s">
        <v>1607</v>
      </c>
      <c r="D1579" s="292">
        <v>12.04</v>
      </c>
    </row>
    <row r="1580" spans="1:4" ht="13.5">
      <c r="A1580" s="198">
        <v>5689</v>
      </c>
      <c r="B1580" s="198" t="s">
        <v>1611</v>
      </c>
      <c r="C1580" s="198" t="s">
        <v>1607</v>
      </c>
      <c r="D1580" s="292">
        <v>6.55</v>
      </c>
    </row>
    <row r="1581" spans="1:4" ht="13.5">
      <c r="A1581" s="198">
        <v>5690</v>
      </c>
      <c r="B1581" s="198" t="s">
        <v>39229</v>
      </c>
      <c r="C1581" s="198" t="s">
        <v>1720</v>
      </c>
      <c r="D1581" s="292">
        <v>4.24</v>
      </c>
    </row>
    <row r="1582" spans="1:4" ht="13.5">
      <c r="A1582" s="198">
        <v>5923</v>
      </c>
      <c r="B1582" s="198" t="s">
        <v>1742</v>
      </c>
      <c r="C1582" s="198" t="s">
        <v>1720</v>
      </c>
      <c r="D1582" s="292">
        <v>3.32</v>
      </c>
    </row>
    <row r="1583" spans="1:4" ht="13.5">
      <c r="A1583" s="198">
        <v>5921</v>
      </c>
      <c r="B1583" s="198" t="s">
        <v>1631</v>
      </c>
      <c r="C1583" s="198" t="s">
        <v>1607</v>
      </c>
      <c r="D1583" s="292">
        <v>5.13</v>
      </c>
    </row>
    <row r="1584" spans="1:4" ht="13.5">
      <c r="A1584" s="198">
        <v>95212</v>
      </c>
      <c r="B1584" s="198" t="s">
        <v>39230</v>
      </c>
      <c r="C1584" s="198" t="s">
        <v>1607</v>
      </c>
      <c r="D1584" s="292">
        <v>182.09</v>
      </c>
    </row>
    <row r="1585" spans="1:4" ht="13.5">
      <c r="A1585" s="198">
        <v>95213</v>
      </c>
      <c r="B1585" s="198" t="s">
        <v>39231</v>
      </c>
      <c r="C1585" s="198" t="s">
        <v>1720</v>
      </c>
      <c r="D1585" s="292">
        <v>115.31</v>
      </c>
    </row>
    <row r="1586" spans="1:4" ht="13.5">
      <c r="A1586" s="198">
        <v>93272</v>
      </c>
      <c r="B1586" s="198" t="s">
        <v>39232</v>
      </c>
      <c r="C1586" s="198" t="s">
        <v>1607</v>
      </c>
      <c r="D1586" s="292">
        <v>119.8</v>
      </c>
    </row>
    <row r="1587" spans="1:4" ht="13.5">
      <c r="A1587" s="198">
        <v>93274</v>
      </c>
      <c r="B1587" s="198" t="s">
        <v>39233</v>
      </c>
      <c r="C1587" s="198" t="s">
        <v>1720</v>
      </c>
      <c r="D1587" s="292">
        <v>85.84</v>
      </c>
    </row>
    <row r="1588" spans="1:4" ht="13.5">
      <c r="A1588" s="198">
        <v>83766</v>
      </c>
      <c r="B1588" s="198" t="s">
        <v>1756</v>
      </c>
      <c r="C1588" s="198" t="s">
        <v>1720</v>
      </c>
      <c r="D1588" s="292">
        <v>50.22</v>
      </c>
    </row>
    <row r="1589" spans="1:4" ht="13.5">
      <c r="A1589" s="198">
        <v>83765</v>
      </c>
      <c r="B1589" s="198" t="s">
        <v>1646</v>
      </c>
      <c r="C1589" s="198" t="s">
        <v>1607</v>
      </c>
      <c r="D1589" s="292">
        <v>110.24</v>
      </c>
    </row>
    <row r="1590" spans="1:4" ht="13.5">
      <c r="A1590" s="198">
        <v>95873</v>
      </c>
      <c r="B1590" s="198" t="s">
        <v>1820</v>
      </c>
      <c r="C1590" s="198" t="s">
        <v>1720</v>
      </c>
      <c r="D1590" s="292">
        <v>15.27</v>
      </c>
    </row>
    <row r="1591" spans="1:4" ht="13.5">
      <c r="A1591" s="198">
        <v>95872</v>
      </c>
      <c r="B1591" s="198" t="s">
        <v>1709</v>
      </c>
      <c r="C1591" s="198" t="s">
        <v>1607</v>
      </c>
      <c r="D1591" s="292">
        <v>300.54000000000002</v>
      </c>
    </row>
    <row r="1592" spans="1:4" ht="13.5">
      <c r="A1592" s="198">
        <v>104689</v>
      </c>
      <c r="B1592" s="198" t="s">
        <v>39234</v>
      </c>
      <c r="C1592" s="198" t="s">
        <v>1720</v>
      </c>
      <c r="D1592" s="292">
        <v>0</v>
      </c>
    </row>
    <row r="1593" spans="1:4" ht="13.5">
      <c r="A1593" s="198">
        <v>104688</v>
      </c>
      <c r="B1593" s="198" t="s">
        <v>39235</v>
      </c>
      <c r="C1593" s="198" t="s">
        <v>1607</v>
      </c>
      <c r="D1593" s="292">
        <v>0</v>
      </c>
    </row>
    <row r="1594" spans="1:4" ht="13.5">
      <c r="A1594" s="198">
        <v>73395</v>
      </c>
      <c r="B1594" s="198" t="s">
        <v>1755</v>
      </c>
      <c r="C1594" s="198" t="s">
        <v>1720</v>
      </c>
      <c r="D1594" s="292">
        <v>10.72</v>
      </c>
    </row>
    <row r="1595" spans="1:4" ht="13.5">
      <c r="A1595" s="198">
        <v>73417</v>
      </c>
      <c r="B1595" s="198" t="s">
        <v>1642</v>
      </c>
      <c r="C1595" s="198" t="s">
        <v>1607</v>
      </c>
      <c r="D1595" s="292">
        <v>194.52</v>
      </c>
    </row>
    <row r="1596" spans="1:4" ht="13.5">
      <c r="A1596" s="198">
        <v>93428</v>
      </c>
      <c r="B1596" s="198" t="s">
        <v>1809</v>
      </c>
      <c r="C1596" s="198" t="s">
        <v>1720</v>
      </c>
      <c r="D1596" s="292">
        <v>9.5500000000000007</v>
      </c>
    </row>
    <row r="1597" spans="1:4" ht="13.5">
      <c r="A1597" s="198">
        <v>93427</v>
      </c>
      <c r="B1597" s="198" t="s">
        <v>1697</v>
      </c>
      <c r="C1597" s="198" t="s">
        <v>1607</v>
      </c>
      <c r="D1597" s="292">
        <v>177.39</v>
      </c>
    </row>
    <row r="1598" spans="1:4" ht="13.5">
      <c r="A1598" s="198">
        <v>93422</v>
      </c>
      <c r="B1598" s="198" t="s">
        <v>1808</v>
      </c>
      <c r="C1598" s="198" t="s">
        <v>1720</v>
      </c>
      <c r="D1598" s="292">
        <v>6.75</v>
      </c>
    </row>
    <row r="1599" spans="1:4" ht="13.5">
      <c r="A1599" s="198">
        <v>93421</v>
      </c>
      <c r="B1599" s="198" t="s">
        <v>1696</v>
      </c>
      <c r="C1599" s="198" t="s">
        <v>1607</v>
      </c>
      <c r="D1599" s="292">
        <v>78.790000000000006</v>
      </c>
    </row>
    <row r="1600" spans="1:4" ht="13.5">
      <c r="A1600" s="198">
        <v>93282</v>
      </c>
      <c r="B1600" s="198" t="s">
        <v>1804</v>
      </c>
      <c r="C1600" s="198" t="s">
        <v>1720</v>
      </c>
      <c r="D1600" s="292">
        <v>32.020000000000003</v>
      </c>
    </row>
    <row r="1601" spans="1:4" ht="13.5">
      <c r="A1601" s="198">
        <v>93281</v>
      </c>
      <c r="B1601" s="198" t="s">
        <v>1692</v>
      </c>
      <c r="C1601" s="198" t="s">
        <v>1607</v>
      </c>
      <c r="D1601" s="292">
        <v>32.909999999999997</v>
      </c>
    </row>
    <row r="1602" spans="1:4" ht="13.5">
      <c r="A1602" s="198">
        <v>104914</v>
      </c>
      <c r="B1602" s="198" t="s">
        <v>39236</v>
      </c>
      <c r="C1602" s="198" t="s">
        <v>1720</v>
      </c>
      <c r="D1602" s="292">
        <v>0</v>
      </c>
    </row>
    <row r="1603" spans="1:4" ht="13.5">
      <c r="A1603" s="198">
        <v>104913</v>
      </c>
      <c r="B1603" s="198" t="s">
        <v>39237</v>
      </c>
      <c r="C1603" s="198" t="s">
        <v>1607</v>
      </c>
      <c r="D1603" s="353">
        <v>0</v>
      </c>
    </row>
    <row r="1604" spans="1:4" ht="13.5">
      <c r="A1604" s="198">
        <v>102845</v>
      </c>
      <c r="B1604" s="198" t="s">
        <v>39238</v>
      </c>
      <c r="C1604" s="198" t="s">
        <v>1720</v>
      </c>
      <c r="D1604" s="292">
        <v>0</v>
      </c>
    </row>
    <row r="1605" spans="1:4" ht="13.5">
      <c r="A1605" s="198">
        <v>102844</v>
      </c>
      <c r="B1605" s="198" t="s">
        <v>39239</v>
      </c>
      <c r="C1605" s="198" t="s">
        <v>1607</v>
      </c>
      <c r="D1605" s="353">
        <v>0</v>
      </c>
    </row>
    <row r="1606" spans="1:4" ht="13.5">
      <c r="A1606" s="198">
        <v>89273</v>
      </c>
      <c r="B1606" s="198" t="s">
        <v>1768</v>
      </c>
      <c r="C1606" s="198" t="s">
        <v>1720</v>
      </c>
      <c r="D1606" s="292">
        <v>126.63</v>
      </c>
    </row>
    <row r="1607" spans="1:4" ht="13.5">
      <c r="A1607" s="198">
        <v>89272</v>
      </c>
      <c r="B1607" s="198" t="s">
        <v>1657</v>
      </c>
      <c r="C1607" s="198" t="s">
        <v>1607</v>
      </c>
      <c r="D1607" s="353">
        <v>239.16</v>
      </c>
    </row>
    <row r="1608" spans="1:4" ht="13.5">
      <c r="A1608" s="198">
        <v>93288</v>
      </c>
      <c r="B1608" s="198" t="s">
        <v>1805</v>
      </c>
      <c r="C1608" s="198" t="s">
        <v>1720</v>
      </c>
      <c r="D1608" s="353">
        <v>198.13</v>
      </c>
    </row>
    <row r="1609" spans="1:4" ht="13.5">
      <c r="A1609" s="198">
        <v>93287</v>
      </c>
      <c r="B1609" s="198" t="s">
        <v>1693</v>
      </c>
      <c r="C1609" s="198" t="s">
        <v>1607</v>
      </c>
      <c r="D1609" s="353">
        <v>369.48</v>
      </c>
    </row>
    <row r="1610" spans="1:4" ht="13.5">
      <c r="A1610" s="198">
        <v>104711</v>
      </c>
      <c r="B1610" s="198" t="s">
        <v>39240</v>
      </c>
      <c r="C1610" s="198" t="s">
        <v>1720</v>
      </c>
      <c r="D1610" s="353">
        <v>0</v>
      </c>
    </row>
    <row r="1611" spans="1:4" ht="13.5">
      <c r="A1611" s="198">
        <v>104710</v>
      </c>
      <c r="B1611" s="198" t="s">
        <v>39241</v>
      </c>
      <c r="C1611" s="198" t="s">
        <v>1607</v>
      </c>
      <c r="D1611" s="353">
        <v>0</v>
      </c>
    </row>
    <row r="1612" spans="1:4" ht="13.5">
      <c r="A1612" s="198">
        <v>104908</v>
      </c>
      <c r="B1612" s="198" t="s">
        <v>39242</v>
      </c>
      <c r="C1612" s="198" t="s">
        <v>1720</v>
      </c>
      <c r="D1612" s="353">
        <v>0</v>
      </c>
    </row>
    <row r="1613" spans="1:4" ht="13.5">
      <c r="A1613" s="198">
        <v>104907</v>
      </c>
      <c r="B1613" s="198" t="s">
        <v>39243</v>
      </c>
      <c r="C1613" s="198" t="s">
        <v>1607</v>
      </c>
      <c r="D1613" s="353">
        <v>0</v>
      </c>
    </row>
    <row r="1614" spans="1:4" ht="13.5">
      <c r="A1614" s="198">
        <v>102851</v>
      </c>
      <c r="B1614" s="198" t="s">
        <v>39244</v>
      </c>
      <c r="C1614" s="198" t="s">
        <v>1720</v>
      </c>
      <c r="D1614" s="353">
        <v>0</v>
      </c>
    </row>
    <row r="1615" spans="1:4" ht="13.5">
      <c r="A1615" s="198">
        <v>102850</v>
      </c>
      <c r="B1615" s="198" t="s">
        <v>39245</v>
      </c>
      <c r="C1615" s="198" t="s">
        <v>1607</v>
      </c>
      <c r="D1615" s="353">
        <v>0</v>
      </c>
    </row>
    <row r="1616" spans="1:4" ht="13.5">
      <c r="A1616" s="198">
        <v>102857</v>
      </c>
      <c r="B1616" s="198" t="s">
        <v>39246</v>
      </c>
      <c r="C1616" s="198" t="s">
        <v>1720</v>
      </c>
      <c r="D1616" s="353">
        <v>0</v>
      </c>
    </row>
    <row r="1617" spans="1:4" ht="13.5">
      <c r="A1617" s="198">
        <v>102856</v>
      </c>
      <c r="B1617" s="198" t="s">
        <v>39247</v>
      </c>
      <c r="C1617" s="198" t="s">
        <v>1607</v>
      </c>
      <c r="D1617" s="353">
        <v>0</v>
      </c>
    </row>
    <row r="1618" spans="1:4" ht="13.5">
      <c r="A1618" s="198">
        <v>93403</v>
      </c>
      <c r="B1618" s="198" t="s">
        <v>1806</v>
      </c>
      <c r="C1618" s="198" t="s">
        <v>1720</v>
      </c>
      <c r="D1618" s="353">
        <v>71.430000000000007</v>
      </c>
    </row>
    <row r="1619" spans="1:4" ht="13.5">
      <c r="A1619" s="198">
        <v>93402</v>
      </c>
      <c r="B1619" s="198" t="s">
        <v>1694</v>
      </c>
      <c r="C1619" s="198" t="s">
        <v>1607</v>
      </c>
      <c r="D1619" s="353">
        <v>274.22000000000003</v>
      </c>
    </row>
    <row r="1620" spans="1:4" ht="13.5">
      <c r="A1620" s="198">
        <v>5930</v>
      </c>
      <c r="B1620" s="198" t="s">
        <v>1743</v>
      </c>
      <c r="C1620" s="198" t="s">
        <v>1720</v>
      </c>
      <c r="D1620" s="292">
        <v>74.56</v>
      </c>
    </row>
    <row r="1621" spans="1:4" ht="13.5">
      <c r="A1621" s="198">
        <v>5928</v>
      </c>
      <c r="B1621" s="198" t="s">
        <v>1632</v>
      </c>
      <c r="C1621" s="198" t="s">
        <v>1607</v>
      </c>
      <c r="D1621" s="292">
        <v>280.20999999999998</v>
      </c>
    </row>
    <row r="1622" spans="1:4" ht="13.5">
      <c r="A1622" s="198">
        <v>105845</v>
      </c>
      <c r="B1622" s="198" t="s">
        <v>39248</v>
      </c>
      <c r="C1622" s="198" t="s">
        <v>1720</v>
      </c>
      <c r="D1622" s="353">
        <v>0</v>
      </c>
    </row>
    <row r="1623" spans="1:4" ht="13.5">
      <c r="A1623" s="198">
        <v>105844</v>
      </c>
      <c r="B1623" s="198" t="s">
        <v>39249</v>
      </c>
      <c r="C1623" s="198" t="s">
        <v>1607</v>
      </c>
      <c r="D1623" s="353">
        <v>0</v>
      </c>
    </row>
    <row r="1624" spans="1:4" ht="13.5">
      <c r="A1624" s="198">
        <v>91635</v>
      </c>
      <c r="B1624" s="198" t="s">
        <v>1792</v>
      </c>
      <c r="C1624" s="198" t="s">
        <v>1720</v>
      </c>
      <c r="D1624" s="292">
        <v>66.09</v>
      </c>
    </row>
    <row r="1625" spans="1:4" ht="13.5">
      <c r="A1625" s="198">
        <v>91634</v>
      </c>
      <c r="B1625" s="198" t="s">
        <v>1681</v>
      </c>
      <c r="C1625" s="198" t="s">
        <v>1607</v>
      </c>
      <c r="D1625" s="353">
        <v>238.04</v>
      </c>
    </row>
    <row r="1626" spans="1:4" ht="13.5">
      <c r="A1626" s="198">
        <v>105985</v>
      </c>
      <c r="B1626" s="198" t="s">
        <v>39250</v>
      </c>
      <c r="C1626" s="198" t="s">
        <v>1720</v>
      </c>
      <c r="D1626" s="353">
        <v>98.03</v>
      </c>
    </row>
    <row r="1627" spans="1:4" ht="13.5">
      <c r="A1627" s="198">
        <v>105984</v>
      </c>
      <c r="B1627" s="198" t="s">
        <v>39251</v>
      </c>
      <c r="C1627" s="198" t="s">
        <v>1607</v>
      </c>
      <c r="D1627" s="292">
        <v>326.44</v>
      </c>
    </row>
    <row r="1628" spans="1:4" ht="13.5">
      <c r="A1628" s="198">
        <v>98765</v>
      </c>
      <c r="B1628" s="198" t="s">
        <v>1828</v>
      </c>
      <c r="C1628" s="198" t="s">
        <v>1720</v>
      </c>
      <c r="D1628" s="353">
        <v>7.0000000000000007E-2</v>
      </c>
    </row>
    <row r="1629" spans="1:4" ht="13.5">
      <c r="A1629" s="198">
        <v>98764</v>
      </c>
      <c r="B1629" s="198" t="s">
        <v>1716</v>
      </c>
      <c r="C1629" s="198" t="s">
        <v>1607</v>
      </c>
      <c r="D1629" s="292">
        <v>4.08</v>
      </c>
    </row>
    <row r="1630" spans="1:4" ht="13.5">
      <c r="A1630" s="198">
        <v>99834</v>
      </c>
      <c r="B1630" s="198" t="s">
        <v>39252</v>
      </c>
      <c r="C1630" s="198" t="s">
        <v>1720</v>
      </c>
      <c r="D1630" s="353">
        <v>0.19</v>
      </c>
    </row>
    <row r="1631" spans="1:4" ht="13.5">
      <c r="A1631" s="198">
        <v>99833</v>
      </c>
      <c r="B1631" s="198" t="s">
        <v>39253</v>
      </c>
      <c r="C1631" s="198" t="s">
        <v>1607</v>
      </c>
      <c r="D1631" s="353">
        <v>4.0999999999999996</v>
      </c>
    </row>
    <row r="1632" spans="1:4" ht="13.5">
      <c r="A1632" s="198">
        <v>104521</v>
      </c>
      <c r="B1632" s="198" t="s">
        <v>39254</v>
      </c>
      <c r="C1632" s="198" t="s">
        <v>1720</v>
      </c>
      <c r="D1632" s="292">
        <v>0</v>
      </c>
    </row>
    <row r="1633" spans="1:4" ht="13.5">
      <c r="A1633" s="198">
        <v>104520</v>
      </c>
      <c r="B1633" s="198" t="s">
        <v>39255</v>
      </c>
      <c r="C1633" s="198" t="s">
        <v>1607</v>
      </c>
      <c r="D1633" s="353">
        <v>0</v>
      </c>
    </row>
    <row r="1634" spans="1:4" ht="13.5">
      <c r="A1634" s="198">
        <v>90687</v>
      </c>
      <c r="B1634" s="198" t="s">
        <v>39256</v>
      </c>
      <c r="C1634" s="198" t="s">
        <v>1720</v>
      </c>
      <c r="D1634" s="353">
        <v>85.34</v>
      </c>
    </row>
    <row r="1635" spans="1:4" ht="13.5">
      <c r="A1635" s="198">
        <v>90686</v>
      </c>
      <c r="B1635" s="198" t="s">
        <v>39257</v>
      </c>
      <c r="C1635" s="198" t="s">
        <v>1607</v>
      </c>
      <c r="D1635" s="353">
        <v>186.36</v>
      </c>
    </row>
    <row r="1636" spans="1:4" ht="13.5">
      <c r="A1636" s="198">
        <v>5952</v>
      </c>
      <c r="B1636" s="198" t="s">
        <v>1747</v>
      </c>
      <c r="C1636" s="198" t="s">
        <v>1720</v>
      </c>
      <c r="D1636" s="353">
        <v>31.15</v>
      </c>
    </row>
    <row r="1637" spans="1:4" ht="13.5">
      <c r="A1637" s="198">
        <v>5795</v>
      </c>
      <c r="B1637" s="198" t="s">
        <v>1612</v>
      </c>
      <c r="C1637" s="198" t="s">
        <v>1607</v>
      </c>
      <c r="D1637" s="353">
        <v>33.1</v>
      </c>
    </row>
    <row r="1638" spans="1:4" ht="13.5">
      <c r="A1638" s="198">
        <v>104657</v>
      </c>
      <c r="B1638" s="198" t="s">
        <v>39258</v>
      </c>
      <c r="C1638" s="198" t="s">
        <v>1720</v>
      </c>
      <c r="D1638" s="353">
        <v>0</v>
      </c>
    </row>
    <row r="1639" spans="1:4" ht="13.5">
      <c r="A1639" s="198">
        <v>104656</v>
      </c>
      <c r="B1639" s="198" t="s">
        <v>39259</v>
      </c>
      <c r="C1639" s="198" t="s">
        <v>1607</v>
      </c>
      <c r="D1639" s="353">
        <v>0</v>
      </c>
    </row>
    <row r="1640" spans="1:4" ht="13.5">
      <c r="A1640" s="198">
        <v>102274</v>
      </c>
      <c r="B1640" s="198" t="s">
        <v>39260</v>
      </c>
      <c r="C1640" s="198" t="s">
        <v>1720</v>
      </c>
      <c r="D1640" s="353">
        <v>30.06</v>
      </c>
    </row>
    <row r="1641" spans="1:4" ht="13.5">
      <c r="A1641" s="198">
        <v>102275</v>
      </c>
      <c r="B1641" s="198" t="s">
        <v>4327</v>
      </c>
      <c r="C1641" s="198" t="s">
        <v>1607</v>
      </c>
      <c r="D1641" s="353">
        <v>32.369999999999997</v>
      </c>
    </row>
    <row r="1642" spans="1:4" ht="13.5">
      <c r="A1642" s="198">
        <v>95259</v>
      </c>
      <c r="B1642" s="198" t="s">
        <v>1813</v>
      </c>
      <c r="C1642" s="198" t="s">
        <v>1720</v>
      </c>
      <c r="D1642" s="353">
        <v>30.93</v>
      </c>
    </row>
    <row r="1643" spans="1:4" ht="13.5">
      <c r="A1643" s="198">
        <v>95258</v>
      </c>
      <c r="B1643" s="198" t="s">
        <v>1702</v>
      </c>
      <c r="C1643" s="198" t="s">
        <v>1607</v>
      </c>
      <c r="D1643" s="353">
        <v>32.659999999999997</v>
      </c>
    </row>
    <row r="1644" spans="1:4" ht="13.5">
      <c r="A1644" s="198">
        <v>105917</v>
      </c>
      <c r="B1644" s="198" t="s">
        <v>39261</v>
      </c>
      <c r="C1644" s="198" t="s">
        <v>1720</v>
      </c>
      <c r="D1644" s="353">
        <v>0</v>
      </c>
    </row>
    <row r="1645" spans="1:4" ht="13.5">
      <c r="A1645" s="198">
        <v>105916</v>
      </c>
      <c r="B1645" s="198" t="s">
        <v>39262</v>
      </c>
      <c r="C1645" s="198" t="s">
        <v>1607</v>
      </c>
      <c r="D1645" s="353">
        <v>0</v>
      </c>
    </row>
    <row r="1646" spans="1:4" ht="13.5">
      <c r="A1646" s="198">
        <v>92967</v>
      </c>
      <c r="B1646" s="198" t="s">
        <v>1800</v>
      </c>
      <c r="C1646" s="198" t="s">
        <v>1720</v>
      </c>
      <c r="D1646" s="353">
        <v>31.2</v>
      </c>
    </row>
    <row r="1647" spans="1:4" ht="13.5">
      <c r="A1647" s="198">
        <v>92966</v>
      </c>
      <c r="B1647" s="198" t="s">
        <v>1689</v>
      </c>
      <c r="C1647" s="198" t="s">
        <v>1607</v>
      </c>
      <c r="D1647" s="353">
        <v>33.21</v>
      </c>
    </row>
    <row r="1648" spans="1:4" ht="13.5">
      <c r="A1648" s="198">
        <v>103794</v>
      </c>
      <c r="B1648" s="198" t="s">
        <v>39263</v>
      </c>
      <c r="C1648" s="198" t="s">
        <v>1720</v>
      </c>
      <c r="D1648" s="353">
        <v>0</v>
      </c>
    </row>
    <row r="1649" spans="1:4" ht="13.5">
      <c r="A1649" s="198">
        <v>103793</v>
      </c>
      <c r="B1649" s="198" t="s">
        <v>39264</v>
      </c>
      <c r="C1649" s="198" t="s">
        <v>1607</v>
      </c>
      <c r="D1649" s="353">
        <v>0</v>
      </c>
    </row>
    <row r="1650" spans="1:4" ht="13.5">
      <c r="A1650" s="198">
        <v>96156</v>
      </c>
      <c r="B1650" s="198" t="s">
        <v>1826</v>
      </c>
      <c r="C1650" s="198" t="s">
        <v>1720</v>
      </c>
      <c r="D1650" s="353">
        <v>70.709999999999994</v>
      </c>
    </row>
    <row r="1651" spans="1:4" ht="13.5">
      <c r="A1651" s="198">
        <v>96158</v>
      </c>
      <c r="B1651" s="198" t="s">
        <v>1715</v>
      </c>
      <c r="C1651" s="198" t="s">
        <v>1607</v>
      </c>
      <c r="D1651" s="353">
        <v>146.66</v>
      </c>
    </row>
    <row r="1652" spans="1:4" ht="13.5">
      <c r="A1652" s="198">
        <v>90693</v>
      </c>
      <c r="B1652" s="198" t="s">
        <v>1781</v>
      </c>
      <c r="C1652" s="198" t="s">
        <v>1720</v>
      </c>
      <c r="D1652" s="353">
        <v>65.86</v>
      </c>
    </row>
    <row r="1653" spans="1:4" ht="13.5">
      <c r="A1653" s="198">
        <v>90692</v>
      </c>
      <c r="B1653" s="198" t="s">
        <v>1671</v>
      </c>
      <c r="C1653" s="198" t="s">
        <v>1607</v>
      </c>
      <c r="D1653" s="353">
        <v>137.01</v>
      </c>
    </row>
    <row r="1654" spans="1:4" ht="13.5">
      <c r="A1654" s="198">
        <v>96246</v>
      </c>
      <c r="B1654" s="198" t="s">
        <v>39265</v>
      </c>
      <c r="C1654" s="198" t="s">
        <v>1720</v>
      </c>
      <c r="D1654" s="353">
        <v>72.2</v>
      </c>
    </row>
    <row r="1655" spans="1:4" ht="13.5">
      <c r="A1655" s="198">
        <v>96245</v>
      </c>
      <c r="B1655" s="198" t="s">
        <v>39266</v>
      </c>
      <c r="C1655" s="198" t="s">
        <v>1607</v>
      </c>
      <c r="D1655" s="353">
        <v>122.68</v>
      </c>
    </row>
    <row r="1656" spans="1:4" ht="13.5">
      <c r="A1656" s="198">
        <v>88404</v>
      </c>
      <c r="B1656" s="198" t="s">
        <v>39267</v>
      </c>
      <c r="C1656" s="198" t="s">
        <v>1720</v>
      </c>
      <c r="D1656" s="353">
        <v>0.9</v>
      </c>
    </row>
    <row r="1657" spans="1:4" ht="13.5">
      <c r="A1657" s="198">
        <v>88399</v>
      </c>
      <c r="B1657" s="198" t="s">
        <v>39268</v>
      </c>
      <c r="C1657" s="198" t="s">
        <v>1607</v>
      </c>
      <c r="D1657" s="353">
        <v>3.31</v>
      </c>
    </row>
    <row r="1658" spans="1:4" ht="13.5">
      <c r="A1658" s="198">
        <v>88392</v>
      </c>
      <c r="B1658" s="198" t="s">
        <v>39269</v>
      </c>
      <c r="C1658" s="198" t="s">
        <v>1720</v>
      </c>
      <c r="D1658" s="353">
        <v>0.96</v>
      </c>
    </row>
    <row r="1659" spans="1:4" ht="13.5">
      <c r="A1659" s="198">
        <v>88386</v>
      </c>
      <c r="B1659" s="198" t="s">
        <v>39270</v>
      </c>
      <c r="C1659" s="198" t="s">
        <v>1607</v>
      </c>
      <c r="D1659" s="353">
        <v>4.5</v>
      </c>
    </row>
    <row r="1660" spans="1:4" ht="13.5">
      <c r="A1660" s="198">
        <v>88398</v>
      </c>
      <c r="B1660" s="198" t="s">
        <v>39271</v>
      </c>
      <c r="C1660" s="198" t="s">
        <v>1720</v>
      </c>
      <c r="D1660" s="353">
        <v>1.1299999999999999</v>
      </c>
    </row>
    <row r="1661" spans="1:4" ht="13.5">
      <c r="A1661" s="198">
        <v>88393</v>
      </c>
      <c r="B1661" s="198" t="s">
        <v>39272</v>
      </c>
      <c r="C1661" s="198" t="s">
        <v>1607</v>
      </c>
      <c r="D1661" s="353">
        <v>6.17</v>
      </c>
    </row>
    <row r="1662" spans="1:4" ht="13.5">
      <c r="A1662" s="198">
        <v>90638</v>
      </c>
      <c r="B1662" s="198" t="s">
        <v>1774</v>
      </c>
      <c r="C1662" s="198" t="s">
        <v>1720</v>
      </c>
      <c r="D1662" s="353">
        <v>4.54</v>
      </c>
    </row>
    <row r="1663" spans="1:4" ht="13.5">
      <c r="A1663" s="198">
        <v>90637</v>
      </c>
      <c r="B1663" s="198" t="s">
        <v>1664</v>
      </c>
      <c r="C1663" s="198" t="s">
        <v>1607</v>
      </c>
      <c r="D1663" s="353">
        <v>13.95</v>
      </c>
    </row>
    <row r="1664" spans="1:4" ht="13.5">
      <c r="A1664" s="198">
        <v>103243</v>
      </c>
      <c r="B1664" s="198" t="s">
        <v>39273</v>
      </c>
      <c r="C1664" s="198" t="s">
        <v>1720</v>
      </c>
      <c r="D1664" s="353">
        <v>0</v>
      </c>
    </row>
    <row r="1665" spans="1:4" ht="13.5">
      <c r="A1665" s="198">
        <v>103242</v>
      </c>
      <c r="B1665" s="198" t="s">
        <v>39274</v>
      </c>
      <c r="C1665" s="198" t="s">
        <v>1607</v>
      </c>
      <c r="D1665" s="353">
        <v>0</v>
      </c>
    </row>
    <row r="1666" spans="1:4" ht="13.5">
      <c r="A1666" s="198">
        <v>5806</v>
      </c>
      <c r="B1666" s="198" t="s">
        <v>1724</v>
      </c>
      <c r="C1666" s="198" t="s">
        <v>1720</v>
      </c>
      <c r="D1666" s="353">
        <v>0.28000000000000003</v>
      </c>
    </row>
    <row r="1667" spans="1:4" ht="13.5">
      <c r="A1667" s="198">
        <v>73536</v>
      </c>
      <c r="B1667" s="198" t="s">
        <v>1645</v>
      </c>
      <c r="C1667" s="198" t="s">
        <v>1607</v>
      </c>
      <c r="D1667" s="353">
        <v>21.68</v>
      </c>
    </row>
    <row r="1668" spans="1:4" ht="13.5">
      <c r="A1668" s="198">
        <v>7043</v>
      </c>
      <c r="B1668" s="198" t="s">
        <v>1752</v>
      </c>
      <c r="C1668" s="198" t="s">
        <v>1720</v>
      </c>
      <c r="D1668" s="353">
        <v>0.35</v>
      </c>
    </row>
    <row r="1669" spans="1:4" ht="13.5">
      <c r="A1669" s="198">
        <v>7042</v>
      </c>
      <c r="B1669" s="198" t="s">
        <v>1639</v>
      </c>
      <c r="C1669" s="198" t="s">
        <v>1607</v>
      </c>
      <c r="D1669" s="353">
        <v>25.62</v>
      </c>
    </row>
    <row r="1670" spans="1:4" ht="13.5">
      <c r="A1670" s="198">
        <v>5934</v>
      </c>
      <c r="B1670" s="198" t="s">
        <v>1744</v>
      </c>
      <c r="C1670" s="198" t="s">
        <v>1720</v>
      </c>
      <c r="D1670" s="353">
        <v>119.26</v>
      </c>
    </row>
    <row r="1671" spans="1:4" ht="13.5">
      <c r="A1671" s="198">
        <v>5932</v>
      </c>
      <c r="B1671" s="198" t="s">
        <v>1633</v>
      </c>
      <c r="C1671" s="198" t="s">
        <v>1607</v>
      </c>
      <c r="D1671" s="353">
        <v>291.37</v>
      </c>
    </row>
    <row r="1672" spans="1:4" ht="13.5">
      <c r="A1672" s="198">
        <v>96159</v>
      </c>
      <c r="B1672" s="198" t="s">
        <v>1827</v>
      </c>
      <c r="C1672" s="198" t="s">
        <v>1720</v>
      </c>
      <c r="D1672" s="353">
        <v>101.43</v>
      </c>
    </row>
    <row r="1673" spans="1:4" ht="13.5">
      <c r="A1673" s="198">
        <v>95133</v>
      </c>
      <c r="B1673" s="198" t="s">
        <v>1700</v>
      </c>
      <c r="C1673" s="198" t="s">
        <v>1607</v>
      </c>
      <c r="D1673" s="353">
        <v>190.31</v>
      </c>
    </row>
    <row r="1674" spans="1:4" ht="13.5">
      <c r="A1674" s="198">
        <v>102986</v>
      </c>
      <c r="B1674" s="198" t="s">
        <v>39275</v>
      </c>
      <c r="C1674" s="198" t="s">
        <v>1720</v>
      </c>
      <c r="D1674" s="353">
        <v>0</v>
      </c>
    </row>
    <row r="1675" spans="1:4" ht="13.5">
      <c r="A1675" s="198">
        <v>102987</v>
      </c>
      <c r="B1675" s="198" t="s">
        <v>39276</v>
      </c>
      <c r="C1675" s="198" t="s">
        <v>1607</v>
      </c>
      <c r="D1675" s="353">
        <v>0</v>
      </c>
    </row>
    <row r="1676" spans="1:4" ht="13.5">
      <c r="A1676" s="198">
        <v>92961</v>
      </c>
      <c r="B1676" s="198" t="s">
        <v>1799</v>
      </c>
      <c r="C1676" s="198" t="s">
        <v>1720</v>
      </c>
      <c r="D1676" s="353">
        <v>5.24</v>
      </c>
    </row>
    <row r="1677" spans="1:4" ht="13.5">
      <c r="A1677" s="198">
        <v>92960</v>
      </c>
      <c r="B1677" s="198" t="s">
        <v>1688</v>
      </c>
      <c r="C1677" s="198" t="s">
        <v>1607</v>
      </c>
      <c r="D1677" s="353">
        <v>19.239999999999998</v>
      </c>
    </row>
    <row r="1678" spans="1:4" ht="13.5">
      <c r="A1678" s="198">
        <v>102863</v>
      </c>
      <c r="B1678" s="198" t="s">
        <v>39277</v>
      </c>
      <c r="C1678" s="198" t="s">
        <v>1720</v>
      </c>
      <c r="D1678" s="353">
        <v>0</v>
      </c>
    </row>
    <row r="1679" spans="1:4" ht="13.5">
      <c r="A1679" s="198">
        <v>102862</v>
      </c>
      <c r="B1679" s="198" t="s">
        <v>39278</v>
      </c>
      <c r="C1679" s="198" t="s">
        <v>1607</v>
      </c>
      <c r="D1679" s="353">
        <v>0</v>
      </c>
    </row>
    <row r="1680" spans="1:4" ht="13.5">
      <c r="A1680" s="198">
        <v>93409</v>
      </c>
      <c r="B1680" s="198" t="s">
        <v>39279</v>
      </c>
      <c r="C1680" s="198" t="s">
        <v>1720</v>
      </c>
      <c r="D1680" s="353">
        <v>35.82</v>
      </c>
    </row>
    <row r="1681" spans="1:4" ht="13.5">
      <c r="A1681" s="198">
        <v>93408</v>
      </c>
      <c r="B1681" s="198" t="s">
        <v>39280</v>
      </c>
      <c r="C1681" s="198" t="s">
        <v>1607</v>
      </c>
      <c r="D1681" s="353">
        <v>92.13</v>
      </c>
    </row>
    <row r="1682" spans="1:4" ht="13.5">
      <c r="A1682" s="198">
        <v>102941</v>
      </c>
      <c r="B1682" s="198" t="s">
        <v>39281</v>
      </c>
      <c r="C1682" s="198" t="s">
        <v>1720</v>
      </c>
      <c r="D1682" s="353">
        <v>0</v>
      </c>
    </row>
    <row r="1683" spans="1:4" ht="13.5">
      <c r="A1683" s="198">
        <v>102940</v>
      </c>
      <c r="B1683" s="198" t="s">
        <v>39282</v>
      </c>
      <c r="C1683" s="198" t="s">
        <v>1607</v>
      </c>
      <c r="D1683" s="353">
        <v>0</v>
      </c>
    </row>
    <row r="1684" spans="1:4" ht="13.5">
      <c r="A1684" s="198">
        <v>103164</v>
      </c>
      <c r="B1684" s="198" t="s">
        <v>39283</v>
      </c>
      <c r="C1684" s="198" t="s">
        <v>1720</v>
      </c>
      <c r="D1684" s="353">
        <v>0</v>
      </c>
    </row>
    <row r="1685" spans="1:4" ht="13.5">
      <c r="A1685" s="198">
        <v>103163</v>
      </c>
      <c r="B1685" s="198" t="s">
        <v>39284</v>
      </c>
      <c r="C1685" s="198" t="s">
        <v>1607</v>
      </c>
      <c r="D1685" s="353">
        <v>0</v>
      </c>
    </row>
    <row r="1686" spans="1:4" ht="13.5">
      <c r="A1686" s="198">
        <v>103158</v>
      </c>
      <c r="B1686" s="198" t="s">
        <v>39285</v>
      </c>
      <c r="C1686" s="198" t="s">
        <v>1720</v>
      </c>
      <c r="D1686" s="353">
        <v>0</v>
      </c>
    </row>
    <row r="1687" spans="1:4" ht="13.5">
      <c r="A1687" s="198">
        <v>103157</v>
      </c>
      <c r="B1687" s="198" t="s">
        <v>39286</v>
      </c>
      <c r="C1687" s="198" t="s">
        <v>1607</v>
      </c>
      <c r="D1687" s="353">
        <v>0</v>
      </c>
    </row>
    <row r="1688" spans="1:4" ht="13.5">
      <c r="A1688" s="198">
        <v>103176</v>
      </c>
      <c r="B1688" s="198" t="s">
        <v>39287</v>
      </c>
      <c r="C1688" s="198" t="s">
        <v>1720</v>
      </c>
      <c r="D1688" s="292">
        <v>0</v>
      </c>
    </row>
    <row r="1689" spans="1:4" ht="13.5">
      <c r="A1689" s="198">
        <v>103175</v>
      </c>
      <c r="B1689" s="198" t="s">
        <v>39288</v>
      </c>
      <c r="C1689" s="198" t="s">
        <v>1607</v>
      </c>
      <c r="D1689" s="292">
        <v>0</v>
      </c>
    </row>
    <row r="1690" spans="1:4" ht="13.5">
      <c r="A1690" s="198">
        <v>103182</v>
      </c>
      <c r="B1690" s="198" t="s">
        <v>39289</v>
      </c>
      <c r="C1690" s="198" t="s">
        <v>1720</v>
      </c>
      <c r="D1690" s="353">
        <v>0</v>
      </c>
    </row>
    <row r="1691" spans="1:4" ht="13.5">
      <c r="A1691" s="198">
        <v>103181</v>
      </c>
      <c r="B1691" s="198" t="s">
        <v>39290</v>
      </c>
      <c r="C1691" s="198" t="s">
        <v>1607</v>
      </c>
      <c r="D1691" s="353">
        <v>0</v>
      </c>
    </row>
    <row r="1692" spans="1:4" ht="13.5">
      <c r="A1692" s="198">
        <v>103170</v>
      </c>
      <c r="B1692" s="198" t="s">
        <v>39291</v>
      </c>
      <c r="C1692" s="198" t="s">
        <v>1720</v>
      </c>
      <c r="D1692" s="353">
        <v>0</v>
      </c>
    </row>
    <row r="1693" spans="1:4" ht="13.5">
      <c r="A1693" s="198">
        <v>103169</v>
      </c>
      <c r="B1693" s="198" t="s">
        <v>39292</v>
      </c>
      <c r="C1693" s="198" t="s">
        <v>1607</v>
      </c>
      <c r="D1693" s="353">
        <v>0</v>
      </c>
    </row>
    <row r="1694" spans="1:4" ht="13.5">
      <c r="A1694" s="198">
        <v>102869</v>
      </c>
      <c r="B1694" s="198" t="s">
        <v>39293</v>
      </c>
      <c r="C1694" s="198" t="s">
        <v>1720</v>
      </c>
      <c r="D1694" s="292">
        <v>0</v>
      </c>
    </row>
    <row r="1695" spans="1:4" ht="13.5">
      <c r="A1695" s="198">
        <v>102868</v>
      </c>
      <c r="B1695" s="198" t="s">
        <v>39294</v>
      </c>
      <c r="C1695" s="198" t="s">
        <v>1607</v>
      </c>
      <c r="D1695" s="353">
        <v>0</v>
      </c>
    </row>
    <row r="1696" spans="1:4" ht="13.5">
      <c r="A1696" s="198">
        <v>92113</v>
      </c>
      <c r="B1696" s="198" t="s">
        <v>39295</v>
      </c>
      <c r="C1696" s="198" t="s">
        <v>1720</v>
      </c>
      <c r="D1696" s="292">
        <v>1.05</v>
      </c>
    </row>
    <row r="1697" spans="1:4" ht="13.5">
      <c r="A1697" s="198">
        <v>92112</v>
      </c>
      <c r="B1697" s="198" t="s">
        <v>39296</v>
      </c>
      <c r="C1697" s="198" t="s">
        <v>1607</v>
      </c>
      <c r="D1697" s="353">
        <v>3.19</v>
      </c>
    </row>
    <row r="1698" spans="1:4" ht="13.5">
      <c r="A1698" s="198">
        <v>90675</v>
      </c>
      <c r="B1698" s="198" t="s">
        <v>1779</v>
      </c>
      <c r="C1698" s="198" t="s">
        <v>1720</v>
      </c>
      <c r="D1698" s="353">
        <v>366.48</v>
      </c>
    </row>
    <row r="1699" spans="1:4" ht="13.5">
      <c r="A1699" s="198">
        <v>90674</v>
      </c>
      <c r="B1699" s="198" t="s">
        <v>1669</v>
      </c>
      <c r="C1699" s="198" t="s">
        <v>1607</v>
      </c>
      <c r="D1699" s="353">
        <v>808.98</v>
      </c>
    </row>
    <row r="1700" spans="1:4" ht="13.5">
      <c r="A1700" s="198">
        <v>93225</v>
      </c>
      <c r="B1700" s="198" t="s">
        <v>1801</v>
      </c>
      <c r="C1700" s="198" t="s">
        <v>1720</v>
      </c>
      <c r="D1700" s="353">
        <v>540.52</v>
      </c>
    </row>
    <row r="1701" spans="1:4" ht="13.5">
      <c r="A1701" s="198">
        <v>93224</v>
      </c>
      <c r="B1701" s="198" t="s">
        <v>1690</v>
      </c>
      <c r="C1701" s="198" t="s">
        <v>1607</v>
      </c>
      <c r="D1701" s="292">
        <v>1191.6500000000001</v>
      </c>
    </row>
    <row r="1702" spans="1:4" ht="13.5">
      <c r="A1702" s="198">
        <v>104696</v>
      </c>
      <c r="B1702" s="198" t="s">
        <v>39297</v>
      </c>
      <c r="C1702" s="198" t="s">
        <v>1720</v>
      </c>
      <c r="D1702" s="353">
        <v>41.43</v>
      </c>
    </row>
    <row r="1703" spans="1:4" ht="13.5">
      <c r="A1703" s="198">
        <v>104695</v>
      </c>
      <c r="B1703" s="198" t="s">
        <v>39298</v>
      </c>
      <c r="C1703" s="198" t="s">
        <v>1607</v>
      </c>
      <c r="D1703" s="353">
        <v>44.54</v>
      </c>
    </row>
    <row r="1704" spans="1:4" ht="13.5">
      <c r="A1704" s="198">
        <v>90681</v>
      </c>
      <c r="B1704" s="198" t="s">
        <v>1780</v>
      </c>
      <c r="C1704" s="198" t="s">
        <v>1720</v>
      </c>
      <c r="D1704" s="353">
        <v>187.3</v>
      </c>
    </row>
    <row r="1705" spans="1:4" ht="13.5">
      <c r="A1705" s="198">
        <v>90680</v>
      </c>
      <c r="B1705" s="198" t="s">
        <v>1670</v>
      </c>
      <c r="C1705" s="198" t="s">
        <v>1607</v>
      </c>
      <c r="D1705" s="353">
        <v>423.66</v>
      </c>
    </row>
    <row r="1706" spans="1:4" ht="13.5">
      <c r="A1706" s="198">
        <v>102875</v>
      </c>
      <c r="B1706" s="198" t="s">
        <v>39299</v>
      </c>
      <c r="C1706" s="198" t="s">
        <v>1720</v>
      </c>
      <c r="D1706" s="353">
        <v>516.77</v>
      </c>
    </row>
    <row r="1707" spans="1:4" ht="13.5">
      <c r="A1707" s="198">
        <v>102874</v>
      </c>
      <c r="B1707" s="198" t="s">
        <v>39300</v>
      </c>
      <c r="C1707" s="198" t="s">
        <v>1607</v>
      </c>
      <c r="D1707" s="353">
        <v>1106.8499999999999</v>
      </c>
    </row>
    <row r="1708" spans="1:4" ht="13.5">
      <c r="A1708" s="198">
        <v>102965</v>
      </c>
      <c r="B1708" s="198" t="s">
        <v>39301</v>
      </c>
      <c r="C1708" s="198" t="s">
        <v>1720</v>
      </c>
      <c r="D1708" s="353">
        <v>271.47000000000003</v>
      </c>
    </row>
    <row r="1709" spans="1:4" ht="13.5">
      <c r="A1709" s="198">
        <v>102964</v>
      </c>
      <c r="B1709" s="198" t="s">
        <v>39302</v>
      </c>
      <c r="C1709" s="198" t="s">
        <v>1607</v>
      </c>
      <c r="D1709" s="353">
        <v>527.73</v>
      </c>
    </row>
    <row r="1710" spans="1:4" ht="13.5">
      <c r="A1710" s="198">
        <v>95703</v>
      </c>
      <c r="B1710" s="198" t="s">
        <v>1818</v>
      </c>
      <c r="C1710" s="198" t="s">
        <v>1720</v>
      </c>
      <c r="D1710" s="353">
        <v>45.85</v>
      </c>
    </row>
    <row r="1711" spans="1:4" ht="13.5">
      <c r="A1711" s="198">
        <v>95702</v>
      </c>
      <c r="B1711" s="198" t="s">
        <v>1707</v>
      </c>
      <c r="C1711" s="198" t="s">
        <v>1607</v>
      </c>
      <c r="D1711" s="353">
        <v>54.31</v>
      </c>
    </row>
    <row r="1712" spans="1:4" ht="13.5">
      <c r="A1712" s="198">
        <v>90626</v>
      </c>
      <c r="B1712" s="198" t="s">
        <v>1772</v>
      </c>
      <c r="C1712" s="198" t="s">
        <v>1720</v>
      </c>
      <c r="D1712" s="353">
        <v>2.56</v>
      </c>
    </row>
    <row r="1713" spans="1:4" ht="13.5">
      <c r="A1713" s="198">
        <v>90625</v>
      </c>
      <c r="B1713" s="198" t="s">
        <v>1662</v>
      </c>
      <c r="C1713" s="198" t="s">
        <v>1607</v>
      </c>
      <c r="D1713" s="353">
        <v>7.85</v>
      </c>
    </row>
    <row r="1714" spans="1:4" ht="13.5">
      <c r="A1714" s="198">
        <v>102881</v>
      </c>
      <c r="B1714" s="198" t="s">
        <v>39303</v>
      </c>
      <c r="C1714" s="198" t="s">
        <v>1720</v>
      </c>
      <c r="D1714" s="292">
        <v>702.48</v>
      </c>
    </row>
    <row r="1715" spans="1:4" ht="13.5">
      <c r="A1715" s="198">
        <v>102880</v>
      </c>
      <c r="B1715" s="198" t="s">
        <v>39304</v>
      </c>
      <c r="C1715" s="198" t="s">
        <v>1607</v>
      </c>
      <c r="D1715" s="353">
        <v>1535.91</v>
      </c>
    </row>
    <row r="1716" spans="1:4" ht="13.5">
      <c r="A1716" s="198">
        <v>103225</v>
      </c>
      <c r="B1716" s="198" t="s">
        <v>39305</v>
      </c>
      <c r="C1716" s="198" t="s">
        <v>1720</v>
      </c>
      <c r="D1716" s="292">
        <v>242.72</v>
      </c>
    </row>
    <row r="1717" spans="1:4" ht="13.5">
      <c r="A1717" s="198">
        <v>103224</v>
      </c>
      <c r="B1717" s="198" t="s">
        <v>39306</v>
      </c>
      <c r="C1717" s="198" t="s">
        <v>1607</v>
      </c>
      <c r="D1717" s="353">
        <v>477.6</v>
      </c>
    </row>
    <row r="1718" spans="1:4" ht="13.5">
      <c r="A1718" s="198">
        <v>103237</v>
      </c>
      <c r="B1718" s="198" t="s">
        <v>39307</v>
      </c>
      <c r="C1718" s="198" t="s">
        <v>1720</v>
      </c>
      <c r="D1718" s="353">
        <v>675.64</v>
      </c>
    </row>
    <row r="1719" spans="1:4" ht="13.5">
      <c r="A1719" s="198">
        <v>103236</v>
      </c>
      <c r="B1719" s="198" t="s">
        <v>39308</v>
      </c>
      <c r="C1719" s="198" t="s">
        <v>1607</v>
      </c>
      <c r="D1719" s="353">
        <v>1436.16</v>
      </c>
    </row>
    <row r="1720" spans="1:4" ht="13.5">
      <c r="A1720" s="198">
        <v>103231</v>
      </c>
      <c r="B1720" s="198" t="s">
        <v>39309</v>
      </c>
      <c r="C1720" s="198" t="s">
        <v>1720</v>
      </c>
      <c r="D1720" s="353">
        <v>504.86</v>
      </c>
    </row>
    <row r="1721" spans="1:4" ht="13.5">
      <c r="A1721" s="198">
        <v>103230</v>
      </c>
      <c r="B1721" s="198" t="s">
        <v>39310</v>
      </c>
      <c r="C1721" s="198" t="s">
        <v>1607</v>
      </c>
      <c r="D1721" s="292">
        <v>1050.4100000000001</v>
      </c>
    </row>
    <row r="1722" spans="1:4" ht="13.5">
      <c r="A1722" s="198">
        <v>95621</v>
      </c>
      <c r="B1722" s="198" t="s">
        <v>1816</v>
      </c>
      <c r="C1722" s="198" t="s">
        <v>1720</v>
      </c>
      <c r="D1722" s="353">
        <v>30.62</v>
      </c>
    </row>
    <row r="1723" spans="1:4" ht="13.5">
      <c r="A1723" s="198">
        <v>95620</v>
      </c>
      <c r="B1723" s="198" t="s">
        <v>1705</v>
      </c>
      <c r="C1723" s="198" t="s">
        <v>1607</v>
      </c>
      <c r="D1723" s="353">
        <v>32.04</v>
      </c>
    </row>
    <row r="1724" spans="1:4" ht="13.5">
      <c r="A1724" s="198">
        <v>102975</v>
      </c>
      <c r="B1724" s="198" t="s">
        <v>39311</v>
      </c>
      <c r="C1724" s="198" t="s">
        <v>1720</v>
      </c>
      <c r="D1724" s="292">
        <v>164.35</v>
      </c>
    </row>
    <row r="1725" spans="1:4" ht="13.5">
      <c r="A1725" s="198">
        <v>102976</v>
      </c>
      <c r="B1725" s="198" t="s">
        <v>39312</v>
      </c>
      <c r="C1725" s="198" t="s">
        <v>1607</v>
      </c>
      <c r="D1725" s="353">
        <v>305.02999999999997</v>
      </c>
    </row>
    <row r="1726" spans="1:4" ht="13.5">
      <c r="A1726" s="198">
        <v>90632</v>
      </c>
      <c r="B1726" s="198" t="s">
        <v>1773</v>
      </c>
      <c r="C1726" s="198" t="s">
        <v>1720</v>
      </c>
      <c r="D1726" s="353">
        <v>112.51</v>
      </c>
    </row>
    <row r="1727" spans="1:4" ht="13.5">
      <c r="A1727" s="198">
        <v>90631</v>
      </c>
      <c r="B1727" s="198" t="s">
        <v>1663</v>
      </c>
      <c r="C1727" s="198" t="s">
        <v>1607</v>
      </c>
      <c r="D1727" s="353">
        <v>185.16</v>
      </c>
    </row>
    <row r="1728" spans="1:4" ht="13.5">
      <c r="A1728" s="198">
        <v>95709</v>
      </c>
      <c r="B1728" s="198" t="s">
        <v>39313</v>
      </c>
      <c r="C1728" s="198" t="s">
        <v>1720</v>
      </c>
      <c r="D1728" s="353">
        <v>113.22</v>
      </c>
    </row>
    <row r="1729" spans="1:4" ht="13.5">
      <c r="A1729" s="198">
        <v>95708</v>
      </c>
      <c r="B1729" s="198" t="s">
        <v>39314</v>
      </c>
      <c r="C1729" s="198" t="s">
        <v>1607</v>
      </c>
      <c r="D1729" s="353">
        <v>188.8</v>
      </c>
    </row>
    <row r="1730" spans="1:4" ht="13.5">
      <c r="A1730" s="198">
        <v>91278</v>
      </c>
      <c r="B1730" s="198" t="s">
        <v>1787</v>
      </c>
      <c r="C1730" s="198" t="s">
        <v>1720</v>
      </c>
      <c r="D1730" s="353">
        <v>0.72</v>
      </c>
    </row>
    <row r="1731" spans="1:4" ht="13.5">
      <c r="A1731" s="198">
        <v>91277</v>
      </c>
      <c r="B1731" s="198" t="s">
        <v>1677</v>
      </c>
      <c r="C1731" s="198" t="s">
        <v>1607</v>
      </c>
      <c r="D1731" s="353">
        <v>10.28</v>
      </c>
    </row>
    <row r="1732" spans="1:4" ht="13.5">
      <c r="A1732" s="198">
        <v>102887</v>
      </c>
      <c r="B1732" s="198" t="s">
        <v>39315</v>
      </c>
      <c r="C1732" s="198" t="s">
        <v>1720</v>
      </c>
      <c r="D1732" s="353">
        <v>0</v>
      </c>
    </row>
    <row r="1733" spans="1:4" ht="13.5">
      <c r="A1733" s="198">
        <v>102886</v>
      </c>
      <c r="B1733" s="198" t="s">
        <v>39316</v>
      </c>
      <c r="C1733" s="198" t="s">
        <v>1607</v>
      </c>
      <c r="D1733" s="353">
        <v>0</v>
      </c>
    </row>
    <row r="1734" spans="1:4" ht="13.5">
      <c r="A1734" s="198">
        <v>95277</v>
      </c>
      <c r="B1734" s="198" t="s">
        <v>39317</v>
      </c>
      <c r="C1734" s="198" t="s">
        <v>1720</v>
      </c>
      <c r="D1734" s="292">
        <v>0.67</v>
      </c>
    </row>
    <row r="1735" spans="1:4" ht="13.5">
      <c r="A1735" s="198">
        <v>95276</v>
      </c>
      <c r="B1735" s="198" t="s">
        <v>39318</v>
      </c>
      <c r="C1735" s="198" t="s">
        <v>1607</v>
      </c>
      <c r="D1735" s="353">
        <v>3.28</v>
      </c>
    </row>
    <row r="1736" spans="1:4" ht="13.5">
      <c r="A1736" s="198">
        <v>88430</v>
      </c>
      <c r="B1736" s="198" t="s">
        <v>1757</v>
      </c>
      <c r="C1736" s="198" t="s">
        <v>1720</v>
      </c>
      <c r="D1736" s="353">
        <v>5.91</v>
      </c>
    </row>
    <row r="1737" spans="1:4" ht="13.5">
      <c r="A1737" s="198">
        <v>88418</v>
      </c>
      <c r="B1737" s="198" t="s">
        <v>1647</v>
      </c>
      <c r="C1737" s="198" t="s">
        <v>1607</v>
      </c>
      <c r="D1737" s="353">
        <v>12.82</v>
      </c>
    </row>
    <row r="1738" spans="1:4" ht="13.5">
      <c r="A1738" s="198">
        <v>88438</v>
      </c>
      <c r="B1738" s="198" t="s">
        <v>1758</v>
      </c>
      <c r="C1738" s="198" t="s">
        <v>1720</v>
      </c>
      <c r="D1738" s="353">
        <v>7.83</v>
      </c>
    </row>
    <row r="1739" spans="1:4" ht="13.5">
      <c r="A1739" s="198">
        <v>88433</v>
      </c>
      <c r="B1739" s="198" t="s">
        <v>1648</v>
      </c>
      <c r="C1739" s="198" t="s">
        <v>1607</v>
      </c>
      <c r="D1739" s="353">
        <v>16.690000000000001</v>
      </c>
    </row>
    <row r="1740" spans="1:4" ht="13.5">
      <c r="A1740" s="198">
        <v>90669</v>
      </c>
      <c r="B1740" s="198" t="s">
        <v>39319</v>
      </c>
      <c r="C1740" s="198" t="s">
        <v>1720</v>
      </c>
      <c r="D1740" s="353">
        <v>8.4600000000000009</v>
      </c>
    </row>
    <row r="1741" spans="1:4" ht="13.5">
      <c r="A1741" s="198">
        <v>90668</v>
      </c>
      <c r="B1741" s="198" t="s">
        <v>39320</v>
      </c>
      <c r="C1741" s="198" t="s">
        <v>1607</v>
      </c>
      <c r="D1741" s="353">
        <v>31.88</v>
      </c>
    </row>
    <row r="1742" spans="1:4" ht="13.5">
      <c r="A1742" s="198">
        <v>102980</v>
      </c>
      <c r="B1742" s="198" t="s">
        <v>39321</v>
      </c>
      <c r="C1742" s="198" t="s">
        <v>1720</v>
      </c>
      <c r="D1742" s="353">
        <v>0</v>
      </c>
    </row>
    <row r="1743" spans="1:4" ht="13.5">
      <c r="A1743" s="198">
        <v>102981</v>
      </c>
      <c r="B1743" s="198" t="s">
        <v>39322</v>
      </c>
      <c r="C1743" s="198" t="s">
        <v>1607</v>
      </c>
      <c r="D1743" s="353">
        <v>0</v>
      </c>
    </row>
    <row r="1744" spans="1:4" ht="13.5">
      <c r="A1744" s="198">
        <v>5946</v>
      </c>
      <c r="B1744" s="198" t="s">
        <v>1746</v>
      </c>
      <c r="C1744" s="198" t="s">
        <v>1720</v>
      </c>
      <c r="D1744" s="353">
        <v>105.74</v>
      </c>
    </row>
    <row r="1745" spans="1:4" ht="13.5">
      <c r="A1745" s="198">
        <v>5944</v>
      </c>
      <c r="B1745" s="198" t="s">
        <v>1635</v>
      </c>
      <c r="C1745" s="198" t="s">
        <v>1607</v>
      </c>
      <c r="D1745" s="353">
        <v>245.44</v>
      </c>
    </row>
    <row r="1746" spans="1:4" ht="13.5">
      <c r="A1746" s="198">
        <v>5942</v>
      </c>
      <c r="B1746" s="198" t="s">
        <v>1745</v>
      </c>
      <c r="C1746" s="198" t="s">
        <v>1720</v>
      </c>
      <c r="D1746" s="353">
        <v>86.34</v>
      </c>
    </row>
    <row r="1747" spans="1:4" ht="13.5">
      <c r="A1747" s="198">
        <v>5940</v>
      </c>
      <c r="B1747" s="198" t="s">
        <v>1634</v>
      </c>
      <c r="C1747" s="198" t="s">
        <v>1607</v>
      </c>
      <c r="D1747" s="353">
        <v>182.01</v>
      </c>
    </row>
    <row r="1748" spans="1:4" ht="13.5">
      <c r="A1748" s="198">
        <v>102893</v>
      </c>
      <c r="B1748" s="198" t="s">
        <v>39323</v>
      </c>
      <c r="C1748" s="198" t="s">
        <v>1720</v>
      </c>
      <c r="D1748" s="353">
        <v>0</v>
      </c>
    </row>
    <row r="1749" spans="1:4" ht="13.5">
      <c r="A1749" s="198">
        <v>102892</v>
      </c>
      <c r="B1749" s="198" t="s">
        <v>39324</v>
      </c>
      <c r="C1749" s="198" t="s">
        <v>1607</v>
      </c>
      <c r="D1749" s="353">
        <v>0</v>
      </c>
    </row>
    <row r="1750" spans="1:4" ht="13.5">
      <c r="A1750" s="198">
        <v>89251</v>
      </c>
      <c r="B1750" s="198" t="s">
        <v>1766</v>
      </c>
      <c r="C1750" s="198" t="s">
        <v>1720</v>
      </c>
      <c r="D1750" s="353">
        <v>332.94</v>
      </c>
    </row>
    <row r="1751" spans="1:4" ht="13.5">
      <c r="A1751" s="198">
        <v>89250</v>
      </c>
      <c r="B1751" s="198" t="s">
        <v>1655</v>
      </c>
      <c r="C1751" s="198" t="s">
        <v>1607</v>
      </c>
      <c r="D1751" s="353">
        <v>1117.8499999999999</v>
      </c>
    </row>
    <row r="1752" spans="1:4" ht="13.5">
      <c r="A1752" s="198">
        <v>102959</v>
      </c>
      <c r="B1752" s="198" t="s">
        <v>39325</v>
      </c>
      <c r="C1752" s="198" t="s">
        <v>1720</v>
      </c>
      <c r="D1752" s="353">
        <v>0</v>
      </c>
    </row>
    <row r="1753" spans="1:4" ht="13.5">
      <c r="A1753" s="198">
        <v>102958</v>
      </c>
      <c r="B1753" s="198" t="s">
        <v>39326</v>
      </c>
      <c r="C1753" s="198" t="s">
        <v>1607</v>
      </c>
      <c r="D1753" s="353">
        <v>0</v>
      </c>
    </row>
    <row r="1754" spans="1:4" ht="13.5">
      <c r="A1754" s="198">
        <v>5681</v>
      </c>
      <c r="B1754" s="198" t="s">
        <v>1722</v>
      </c>
      <c r="C1754" s="198" t="s">
        <v>1720</v>
      </c>
      <c r="D1754" s="353">
        <v>69.56</v>
      </c>
    </row>
    <row r="1755" spans="1:4" ht="13.5">
      <c r="A1755" s="198">
        <v>5680</v>
      </c>
      <c r="B1755" s="198" t="s">
        <v>1609</v>
      </c>
      <c r="C1755" s="198" t="s">
        <v>1607</v>
      </c>
      <c r="D1755" s="353">
        <v>146.07</v>
      </c>
    </row>
    <row r="1756" spans="1:4" ht="13.5">
      <c r="A1756" s="198">
        <v>5877</v>
      </c>
      <c r="B1756" s="198" t="s">
        <v>1735</v>
      </c>
      <c r="C1756" s="198" t="s">
        <v>1720</v>
      </c>
      <c r="D1756" s="353">
        <v>72.16</v>
      </c>
    </row>
    <row r="1757" spans="1:4" ht="13.5">
      <c r="A1757" s="198">
        <v>5875</v>
      </c>
      <c r="B1757" s="198" t="s">
        <v>1624</v>
      </c>
      <c r="C1757" s="198" t="s">
        <v>1607</v>
      </c>
      <c r="D1757" s="353">
        <v>147.13999999999999</v>
      </c>
    </row>
    <row r="1758" spans="1:4" ht="13.5">
      <c r="A1758" s="198">
        <v>5679</v>
      </c>
      <c r="B1758" s="198" t="s">
        <v>1721</v>
      </c>
      <c r="C1758" s="198" t="s">
        <v>1720</v>
      </c>
      <c r="D1758" s="353">
        <v>73.38</v>
      </c>
    </row>
    <row r="1759" spans="1:4" ht="13.5">
      <c r="A1759" s="198">
        <v>5678</v>
      </c>
      <c r="B1759" s="198" t="s">
        <v>1608</v>
      </c>
      <c r="C1759" s="198" t="s">
        <v>1607</v>
      </c>
      <c r="D1759" s="353">
        <v>158.91</v>
      </c>
    </row>
    <row r="1760" spans="1:4" ht="13.5">
      <c r="A1760" s="198">
        <v>6880</v>
      </c>
      <c r="B1760" s="198" t="s">
        <v>1751</v>
      </c>
      <c r="C1760" s="198" t="s">
        <v>1720</v>
      </c>
      <c r="D1760" s="353">
        <v>94.72</v>
      </c>
    </row>
    <row r="1761" spans="1:4" ht="13.5">
      <c r="A1761" s="198">
        <v>6879</v>
      </c>
      <c r="B1761" s="198" t="s">
        <v>1638</v>
      </c>
      <c r="C1761" s="198" t="s">
        <v>1607</v>
      </c>
      <c r="D1761" s="353">
        <v>222.35</v>
      </c>
    </row>
    <row r="1762" spans="1:4" ht="13.5">
      <c r="A1762" s="198">
        <v>96464</v>
      </c>
      <c r="B1762" s="198" t="s">
        <v>39327</v>
      </c>
      <c r="C1762" s="198" t="s">
        <v>1720</v>
      </c>
      <c r="D1762" s="292">
        <v>98.62</v>
      </c>
    </row>
    <row r="1763" spans="1:4" ht="13.5">
      <c r="A1763" s="198">
        <v>96463</v>
      </c>
      <c r="B1763" s="198" t="s">
        <v>39328</v>
      </c>
      <c r="C1763" s="198" t="s">
        <v>1607</v>
      </c>
      <c r="D1763" s="292">
        <v>229.51</v>
      </c>
    </row>
    <row r="1764" spans="1:4" ht="13.5">
      <c r="A1764" s="198">
        <v>7050</v>
      </c>
      <c r="B1764" s="198" t="s">
        <v>1753</v>
      </c>
      <c r="C1764" s="198" t="s">
        <v>1720</v>
      </c>
      <c r="D1764" s="353">
        <v>87.61</v>
      </c>
    </row>
    <row r="1765" spans="1:4" ht="13.5">
      <c r="A1765" s="198">
        <v>7049</v>
      </c>
      <c r="B1765" s="198" t="s">
        <v>1640</v>
      </c>
      <c r="C1765" s="198" t="s">
        <v>1607</v>
      </c>
      <c r="D1765" s="353">
        <v>233.18</v>
      </c>
    </row>
    <row r="1766" spans="1:4" ht="13.5">
      <c r="A1766" s="198">
        <v>95632</v>
      </c>
      <c r="B1766" s="198" t="s">
        <v>1817</v>
      </c>
      <c r="C1766" s="198" t="s">
        <v>1720</v>
      </c>
      <c r="D1766" s="353">
        <v>91.99</v>
      </c>
    </row>
    <row r="1767" spans="1:4" ht="13.5">
      <c r="A1767" s="198">
        <v>95631</v>
      </c>
      <c r="B1767" s="198" t="s">
        <v>1706</v>
      </c>
      <c r="C1767" s="198" t="s">
        <v>1607</v>
      </c>
      <c r="D1767" s="353">
        <v>241.96</v>
      </c>
    </row>
    <row r="1768" spans="1:4" ht="13.5">
      <c r="A1768" s="198">
        <v>5685</v>
      </c>
      <c r="B1768" s="198" t="s">
        <v>1723</v>
      </c>
      <c r="C1768" s="198" t="s">
        <v>1720</v>
      </c>
      <c r="D1768" s="353">
        <v>71.83</v>
      </c>
    </row>
    <row r="1769" spans="1:4" ht="13.5">
      <c r="A1769" s="198">
        <v>5684</v>
      </c>
      <c r="B1769" s="198" t="s">
        <v>1610</v>
      </c>
      <c r="C1769" s="198" t="s">
        <v>1607</v>
      </c>
      <c r="D1769" s="353">
        <v>169.52</v>
      </c>
    </row>
    <row r="1770" spans="1:4" ht="13.5">
      <c r="A1770" s="198">
        <v>93244</v>
      </c>
      <c r="B1770" s="198" t="s">
        <v>1803</v>
      </c>
      <c r="C1770" s="198" t="s">
        <v>1720</v>
      </c>
      <c r="D1770" s="353">
        <v>73.510000000000005</v>
      </c>
    </row>
    <row r="1771" spans="1:4" ht="13.5">
      <c r="A1771" s="198">
        <v>73436</v>
      </c>
      <c r="B1771" s="198" t="s">
        <v>1643</v>
      </c>
      <c r="C1771" s="198" t="s">
        <v>1607</v>
      </c>
      <c r="D1771" s="353">
        <v>172.8</v>
      </c>
    </row>
    <row r="1772" spans="1:4" ht="13.5">
      <c r="A1772" s="198">
        <v>5881</v>
      </c>
      <c r="B1772" s="198" t="s">
        <v>1736</v>
      </c>
      <c r="C1772" s="198" t="s">
        <v>1720</v>
      </c>
      <c r="D1772" s="353">
        <v>86.73</v>
      </c>
    </row>
    <row r="1773" spans="1:4" ht="13.5">
      <c r="A1773" s="198">
        <v>5879</v>
      </c>
      <c r="B1773" s="198" t="s">
        <v>1625</v>
      </c>
      <c r="C1773" s="198" t="s">
        <v>1607</v>
      </c>
      <c r="D1773" s="353">
        <v>153.6</v>
      </c>
    </row>
    <row r="1774" spans="1:4" ht="13.5">
      <c r="A1774" s="198">
        <v>5865</v>
      </c>
      <c r="B1774" s="198" t="s">
        <v>1733</v>
      </c>
      <c r="C1774" s="198" t="s">
        <v>1720</v>
      </c>
      <c r="D1774" s="292">
        <v>12.26</v>
      </c>
    </row>
    <row r="1775" spans="1:4" ht="13.5">
      <c r="A1775" s="198">
        <v>5863</v>
      </c>
      <c r="B1775" s="198" t="s">
        <v>1622</v>
      </c>
      <c r="C1775" s="198" t="s">
        <v>1607</v>
      </c>
      <c r="D1775" s="292">
        <v>24.36</v>
      </c>
    </row>
    <row r="1776" spans="1:4" ht="13.5">
      <c r="A1776" s="198">
        <v>5869</v>
      </c>
      <c r="B1776" s="198" t="s">
        <v>1734</v>
      </c>
      <c r="C1776" s="198" t="s">
        <v>1720</v>
      </c>
      <c r="D1776" s="292">
        <v>81.099999999999994</v>
      </c>
    </row>
    <row r="1777" spans="1:4" ht="13.5">
      <c r="A1777" s="198">
        <v>5867</v>
      </c>
      <c r="B1777" s="198" t="s">
        <v>1623</v>
      </c>
      <c r="C1777" s="198" t="s">
        <v>1607</v>
      </c>
      <c r="D1777" s="353">
        <v>171.54</v>
      </c>
    </row>
    <row r="1778" spans="1:4" ht="13.5">
      <c r="A1778" s="198">
        <v>95271</v>
      </c>
      <c r="B1778" s="198" t="s">
        <v>1815</v>
      </c>
      <c r="C1778" s="198" t="s">
        <v>1720</v>
      </c>
      <c r="D1778" s="353">
        <v>0.67</v>
      </c>
    </row>
    <row r="1779" spans="1:4" ht="13.5">
      <c r="A1779" s="198">
        <v>95270</v>
      </c>
      <c r="B1779" s="198" t="s">
        <v>1704</v>
      </c>
      <c r="C1779" s="198" t="s">
        <v>1607</v>
      </c>
      <c r="D1779" s="353">
        <v>10.07</v>
      </c>
    </row>
    <row r="1780" spans="1:4" ht="13.5">
      <c r="A1780" s="198">
        <v>91693</v>
      </c>
      <c r="B1780" s="198" t="s">
        <v>1794</v>
      </c>
      <c r="C1780" s="198" t="s">
        <v>1720</v>
      </c>
      <c r="D1780" s="353">
        <v>40.299999999999997</v>
      </c>
    </row>
    <row r="1781" spans="1:4" ht="13.5">
      <c r="A1781" s="198">
        <v>91692</v>
      </c>
      <c r="B1781" s="198" t="s">
        <v>1683</v>
      </c>
      <c r="C1781" s="198" t="s">
        <v>1607</v>
      </c>
      <c r="D1781" s="353">
        <v>41.53</v>
      </c>
    </row>
    <row r="1782" spans="1:4" ht="13.5">
      <c r="A1782" s="198">
        <v>102929</v>
      </c>
      <c r="B1782" s="198" t="s">
        <v>39329</v>
      </c>
      <c r="C1782" s="198" t="s">
        <v>1720</v>
      </c>
      <c r="D1782" s="292">
        <v>0</v>
      </c>
    </row>
    <row r="1783" spans="1:4" ht="13.5">
      <c r="A1783" s="198">
        <v>102928</v>
      </c>
      <c r="B1783" s="198" t="s">
        <v>39330</v>
      </c>
      <c r="C1783" s="198" t="s">
        <v>1607</v>
      </c>
      <c r="D1783" s="292">
        <v>0</v>
      </c>
    </row>
    <row r="1784" spans="1:4" ht="13.5">
      <c r="A1784" s="198">
        <v>95140</v>
      </c>
      <c r="B1784" s="198" t="s">
        <v>1812</v>
      </c>
      <c r="C1784" s="198" t="s">
        <v>1720</v>
      </c>
      <c r="D1784" s="292">
        <v>0.03</v>
      </c>
    </row>
    <row r="1785" spans="1:4" ht="13.5">
      <c r="A1785" s="198">
        <v>95139</v>
      </c>
      <c r="B1785" s="198" t="s">
        <v>1701</v>
      </c>
      <c r="C1785" s="198" t="s">
        <v>1607</v>
      </c>
      <c r="D1785" s="292">
        <v>0.05</v>
      </c>
    </row>
    <row r="1786" spans="1:4" ht="13.5">
      <c r="A1786" s="198">
        <v>89027</v>
      </c>
      <c r="B1786" s="198" t="s">
        <v>39331</v>
      </c>
      <c r="C1786" s="198" t="s">
        <v>1720</v>
      </c>
      <c r="D1786" s="292">
        <v>5.14</v>
      </c>
    </row>
    <row r="1787" spans="1:4" ht="13.5">
      <c r="A1787" s="198">
        <v>89028</v>
      </c>
      <c r="B1787" s="198" t="s">
        <v>39332</v>
      </c>
      <c r="C1787" s="198" t="s">
        <v>1607</v>
      </c>
      <c r="D1787" s="292">
        <v>182.22</v>
      </c>
    </row>
    <row r="1788" spans="1:4" ht="13.5">
      <c r="A1788" s="198">
        <v>7031</v>
      </c>
      <c r="B1788" s="198" t="s">
        <v>39333</v>
      </c>
      <c r="C1788" s="198" t="s">
        <v>1720</v>
      </c>
      <c r="D1788" s="292">
        <v>6.33</v>
      </c>
    </row>
    <row r="1789" spans="1:4" ht="13.5">
      <c r="A1789" s="198">
        <v>7030</v>
      </c>
      <c r="B1789" s="198" t="s">
        <v>39334</v>
      </c>
      <c r="C1789" s="198" t="s">
        <v>1607</v>
      </c>
      <c r="D1789" s="292">
        <v>270.66000000000003</v>
      </c>
    </row>
    <row r="1790" spans="1:4" ht="13.5">
      <c r="A1790" s="198">
        <v>102947</v>
      </c>
      <c r="B1790" s="198" t="s">
        <v>39335</v>
      </c>
      <c r="C1790" s="198" t="s">
        <v>1720</v>
      </c>
      <c r="D1790" s="292">
        <v>0</v>
      </c>
    </row>
    <row r="1791" spans="1:4" ht="13.5">
      <c r="A1791" s="198">
        <v>102946</v>
      </c>
      <c r="B1791" s="198" t="s">
        <v>39336</v>
      </c>
      <c r="C1791" s="198" t="s">
        <v>1607</v>
      </c>
      <c r="D1791" s="292">
        <v>0</v>
      </c>
    </row>
    <row r="1792" spans="1:4" ht="13.5">
      <c r="A1792" s="198">
        <v>104092</v>
      </c>
      <c r="B1792" s="198" t="s">
        <v>7794</v>
      </c>
      <c r="C1792" s="198" t="s">
        <v>1720</v>
      </c>
      <c r="D1792" s="292">
        <v>7.0000000000000007E-2</v>
      </c>
    </row>
    <row r="1793" spans="1:4" ht="13.5">
      <c r="A1793" s="198">
        <v>104091</v>
      </c>
      <c r="B1793" s="198" t="s">
        <v>7792</v>
      </c>
      <c r="C1793" s="198" t="s">
        <v>1607</v>
      </c>
      <c r="D1793" s="292">
        <v>0.73</v>
      </c>
    </row>
    <row r="1794" spans="1:4" ht="13.5">
      <c r="A1794" s="198">
        <v>104098</v>
      </c>
      <c r="B1794" s="198" t="s">
        <v>7795</v>
      </c>
      <c r="C1794" s="198" t="s">
        <v>1720</v>
      </c>
      <c r="D1794" s="292">
        <v>0.11</v>
      </c>
    </row>
    <row r="1795" spans="1:4" ht="13.5">
      <c r="A1795" s="198">
        <v>104097</v>
      </c>
      <c r="B1795" s="198" t="s">
        <v>7793</v>
      </c>
      <c r="C1795" s="198" t="s">
        <v>1607</v>
      </c>
      <c r="D1795" s="292">
        <v>1.02</v>
      </c>
    </row>
    <row r="1796" spans="1:4" ht="13.5">
      <c r="A1796" s="198">
        <v>102905</v>
      </c>
      <c r="B1796" s="198" t="s">
        <v>39337</v>
      </c>
      <c r="C1796" s="198" t="s">
        <v>1720</v>
      </c>
      <c r="D1796" s="292">
        <v>0</v>
      </c>
    </row>
    <row r="1797" spans="1:4" ht="13.5">
      <c r="A1797" s="198">
        <v>102904</v>
      </c>
      <c r="B1797" s="198" t="s">
        <v>39338</v>
      </c>
      <c r="C1797" s="198" t="s">
        <v>1607</v>
      </c>
      <c r="D1797" s="292">
        <v>0</v>
      </c>
    </row>
    <row r="1798" spans="1:4" ht="13.5">
      <c r="A1798" s="198">
        <v>89031</v>
      </c>
      <c r="B1798" s="198" t="s">
        <v>1761</v>
      </c>
      <c r="C1798" s="198" t="s">
        <v>1720</v>
      </c>
      <c r="D1798" s="292">
        <v>88.55</v>
      </c>
    </row>
    <row r="1799" spans="1:4" ht="13.5">
      <c r="A1799" s="198">
        <v>89032</v>
      </c>
      <c r="B1799" s="198" t="s">
        <v>1651</v>
      </c>
      <c r="C1799" s="198" t="s">
        <v>1607</v>
      </c>
      <c r="D1799" s="292">
        <v>211.54</v>
      </c>
    </row>
    <row r="1800" spans="1:4" ht="13.5">
      <c r="A1800" s="198">
        <v>88844</v>
      </c>
      <c r="B1800" s="198" t="s">
        <v>1759</v>
      </c>
      <c r="C1800" s="198" t="s">
        <v>1720</v>
      </c>
      <c r="D1800" s="292">
        <v>90.81</v>
      </c>
    </row>
    <row r="1801" spans="1:4" ht="13.5">
      <c r="A1801" s="198">
        <v>88843</v>
      </c>
      <c r="B1801" s="198" t="s">
        <v>1649</v>
      </c>
      <c r="C1801" s="198" t="s">
        <v>1607</v>
      </c>
      <c r="D1801" s="292">
        <v>232.4</v>
      </c>
    </row>
    <row r="1802" spans="1:4" ht="13.5">
      <c r="A1802" s="198">
        <v>5853</v>
      </c>
      <c r="B1802" s="198" t="s">
        <v>1731</v>
      </c>
      <c r="C1802" s="198" t="s">
        <v>1720</v>
      </c>
      <c r="D1802" s="292">
        <v>102.9</v>
      </c>
    </row>
    <row r="1803" spans="1:4" ht="13.5">
      <c r="A1803" s="198">
        <v>5851</v>
      </c>
      <c r="B1803" s="198" t="s">
        <v>1620</v>
      </c>
      <c r="C1803" s="198" t="s">
        <v>1607</v>
      </c>
      <c r="D1803" s="292">
        <v>275.23</v>
      </c>
    </row>
    <row r="1804" spans="1:4" ht="13.5">
      <c r="A1804" s="198">
        <v>5849</v>
      </c>
      <c r="B1804" s="198" t="s">
        <v>1730</v>
      </c>
      <c r="C1804" s="198" t="s">
        <v>1720</v>
      </c>
      <c r="D1804" s="292">
        <v>102.51</v>
      </c>
    </row>
    <row r="1805" spans="1:4" ht="13.5">
      <c r="A1805" s="198">
        <v>5847</v>
      </c>
      <c r="B1805" s="198" t="s">
        <v>1619</v>
      </c>
      <c r="C1805" s="198" t="s">
        <v>1607</v>
      </c>
      <c r="D1805" s="292">
        <v>286.95999999999998</v>
      </c>
    </row>
    <row r="1806" spans="1:4" ht="13.5">
      <c r="A1806" s="198">
        <v>5857</v>
      </c>
      <c r="B1806" s="198" t="s">
        <v>1732</v>
      </c>
      <c r="C1806" s="198" t="s">
        <v>1720</v>
      </c>
      <c r="D1806" s="292">
        <v>245.61</v>
      </c>
    </row>
    <row r="1807" spans="1:4" ht="13.5">
      <c r="A1807" s="198">
        <v>5855</v>
      </c>
      <c r="B1807" s="198" t="s">
        <v>1621</v>
      </c>
      <c r="C1807" s="198" t="s">
        <v>1607</v>
      </c>
      <c r="D1807" s="292">
        <v>719.09</v>
      </c>
    </row>
    <row r="1808" spans="1:4" ht="13.5">
      <c r="A1808" s="198">
        <v>96021</v>
      </c>
      <c r="B1808" s="198" t="s">
        <v>1822</v>
      </c>
      <c r="C1808" s="198" t="s">
        <v>1720</v>
      </c>
      <c r="D1808" s="292">
        <v>68.989999999999995</v>
      </c>
    </row>
    <row r="1809" spans="1:4" ht="13.5">
      <c r="A1809" s="198">
        <v>96020</v>
      </c>
      <c r="B1809" s="198" t="s">
        <v>1711</v>
      </c>
      <c r="C1809" s="198" t="s">
        <v>1607</v>
      </c>
      <c r="D1809" s="292">
        <v>191.28</v>
      </c>
    </row>
    <row r="1810" spans="1:4" ht="13.5">
      <c r="A1810" s="198">
        <v>96014</v>
      </c>
      <c r="B1810" s="198" t="s">
        <v>1821</v>
      </c>
      <c r="C1810" s="198" t="s">
        <v>1720</v>
      </c>
      <c r="D1810" s="292">
        <v>69.260000000000005</v>
      </c>
    </row>
    <row r="1811" spans="1:4" ht="13.5">
      <c r="A1811" s="198">
        <v>96013</v>
      </c>
      <c r="B1811" s="198" t="s">
        <v>1710</v>
      </c>
      <c r="C1811" s="198" t="s">
        <v>1607</v>
      </c>
      <c r="D1811" s="292">
        <v>191.78</v>
      </c>
    </row>
    <row r="1812" spans="1:4" ht="13.5">
      <c r="A1812" s="198">
        <v>96029</v>
      </c>
      <c r="B1812" s="198" t="s">
        <v>1823</v>
      </c>
      <c r="C1812" s="198" t="s">
        <v>1720</v>
      </c>
      <c r="D1812" s="292">
        <v>62.45</v>
      </c>
    </row>
    <row r="1813" spans="1:4" ht="13.5">
      <c r="A1813" s="198">
        <v>96028</v>
      </c>
      <c r="B1813" s="198" t="s">
        <v>1712</v>
      </c>
      <c r="C1813" s="198" t="s">
        <v>1607</v>
      </c>
      <c r="D1813" s="292">
        <v>149.55000000000001</v>
      </c>
    </row>
    <row r="1814" spans="1:4" ht="13.5">
      <c r="A1814" s="198">
        <v>96155</v>
      </c>
      <c r="B1814" s="198" t="s">
        <v>1825</v>
      </c>
      <c r="C1814" s="198" t="s">
        <v>1720</v>
      </c>
      <c r="D1814" s="353">
        <v>62.72</v>
      </c>
    </row>
    <row r="1815" spans="1:4" ht="13.5">
      <c r="A1815" s="198">
        <v>96157</v>
      </c>
      <c r="B1815" s="198" t="s">
        <v>1714</v>
      </c>
      <c r="C1815" s="198" t="s">
        <v>1607</v>
      </c>
      <c r="D1815" s="353">
        <v>150.05000000000001</v>
      </c>
    </row>
    <row r="1816" spans="1:4" ht="13.5">
      <c r="A1816" s="198">
        <v>5845</v>
      </c>
      <c r="B1816" s="198" t="s">
        <v>1729</v>
      </c>
      <c r="C1816" s="198" t="s">
        <v>1720</v>
      </c>
      <c r="D1816" s="353">
        <v>64.650000000000006</v>
      </c>
    </row>
    <row r="1817" spans="1:4" ht="13.5">
      <c r="A1817" s="198">
        <v>5843</v>
      </c>
      <c r="B1817" s="198" t="s">
        <v>1618</v>
      </c>
      <c r="C1817" s="198" t="s">
        <v>1607</v>
      </c>
      <c r="D1817" s="353">
        <v>183.17</v>
      </c>
    </row>
    <row r="1818" spans="1:4" ht="13.5">
      <c r="A1818" s="198">
        <v>89036</v>
      </c>
      <c r="B1818" s="198" t="s">
        <v>1762</v>
      </c>
      <c r="C1818" s="198" t="s">
        <v>1720</v>
      </c>
      <c r="D1818" s="292">
        <v>58.08</v>
      </c>
    </row>
    <row r="1819" spans="1:4" ht="13.5">
      <c r="A1819" s="198">
        <v>89035</v>
      </c>
      <c r="B1819" s="198" t="s">
        <v>1652</v>
      </c>
      <c r="C1819" s="198" t="s">
        <v>1607</v>
      </c>
      <c r="D1819" s="292">
        <v>141.41</v>
      </c>
    </row>
    <row r="1820" spans="1:4" ht="13.5">
      <c r="A1820" s="198">
        <v>102911</v>
      </c>
      <c r="B1820" s="198" t="s">
        <v>39339</v>
      </c>
      <c r="C1820" s="198" t="s">
        <v>1720</v>
      </c>
      <c r="D1820" s="292">
        <v>0</v>
      </c>
    </row>
    <row r="1821" spans="1:4" ht="13.5">
      <c r="A1821" s="198">
        <v>102910</v>
      </c>
      <c r="B1821" s="198" t="s">
        <v>39340</v>
      </c>
      <c r="C1821" s="198" t="s">
        <v>1607</v>
      </c>
      <c r="D1821" s="292">
        <v>0</v>
      </c>
    </row>
    <row r="1822" spans="1:4" ht="13.5">
      <c r="A1822" s="198">
        <v>93440</v>
      </c>
      <c r="B1822" s="198" t="s">
        <v>39341</v>
      </c>
      <c r="C1822" s="198" t="s">
        <v>1720</v>
      </c>
      <c r="D1822" s="292">
        <v>158.34</v>
      </c>
    </row>
    <row r="1823" spans="1:4" ht="13.5">
      <c r="A1823" s="198">
        <v>93439</v>
      </c>
      <c r="B1823" s="198" t="s">
        <v>39342</v>
      </c>
      <c r="C1823" s="198" t="s">
        <v>1607</v>
      </c>
      <c r="D1823" s="292">
        <v>281.69</v>
      </c>
    </row>
    <row r="1824" spans="1:4" ht="13.5">
      <c r="A1824" s="198">
        <v>100648</v>
      </c>
      <c r="B1824" s="198" t="s">
        <v>1830</v>
      </c>
      <c r="C1824" s="198" t="s">
        <v>1720</v>
      </c>
      <c r="D1824" s="292">
        <v>609.34</v>
      </c>
    </row>
    <row r="1825" spans="1:4" ht="13.5">
      <c r="A1825" s="198">
        <v>100647</v>
      </c>
      <c r="B1825" s="198" t="s">
        <v>1718</v>
      </c>
      <c r="C1825" s="198" t="s">
        <v>1607</v>
      </c>
      <c r="D1825" s="292">
        <v>6706.58</v>
      </c>
    </row>
    <row r="1826" spans="1:4" ht="13.5">
      <c r="A1826" s="198">
        <v>5829</v>
      </c>
      <c r="B1826" s="198" t="s">
        <v>1726</v>
      </c>
      <c r="C1826" s="198" t="s">
        <v>1720</v>
      </c>
      <c r="D1826" s="292">
        <v>188.77</v>
      </c>
    </row>
    <row r="1827" spans="1:4" ht="13.5">
      <c r="A1827" s="198">
        <v>5823</v>
      </c>
      <c r="B1827" s="198" t="s">
        <v>1614</v>
      </c>
      <c r="C1827" s="198" t="s">
        <v>1607</v>
      </c>
      <c r="D1827" s="292">
        <v>244.85</v>
      </c>
    </row>
    <row r="1828" spans="1:4" ht="13.5">
      <c r="A1828" s="198">
        <v>5884</v>
      </c>
      <c r="B1828" s="198" t="s">
        <v>1737</v>
      </c>
      <c r="C1828" s="198" t="s">
        <v>1720</v>
      </c>
      <c r="D1828" s="292">
        <v>57.39</v>
      </c>
    </row>
    <row r="1829" spans="1:4" ht="13.5">
      <c r="A1829" s="198">
        <v>5882</v>
      </c>
      <c r="B1829" s="198" t="s">
        <v>1626</v>
      </c>
      <c r="C1829" s="198" t="s">
        <v>1607</v>
      </c>
      <c r="D1829" s="353">
        <v>127.96</v>
      </c>
    </row>
    <row r="1830" spans="1:4" ht="13.5">
      <c r="A1830" s="198">
        <v>100642</v>
      </c>
      <c r="B1830" s="198" t="s">
        <v>1829</v>
      </c>
      <c r="C1830" s="198" t="s">
        <v>1720</v>
      </c>
      <c r="D1830" s="353">
        <v>311.45999999999998</v>
      </c>
    </row>
    <row r="1831" spans="1:4" ht="13.5">
      <c r="A1831" s="198">
        <v>100641</v>
      </c>
      <c r="B1831" s="198" t="s">
        <v>1717</v>
      </c>
      <c r="C1831" s="198" t="s">
        <v>1607</v>
      </c>
      <c r="D1831" s="353">
        <v>4907.62</v>
      </c>
    </row>
    <row r="1832" spans="1:4" ht="13.5">
      <c r="A1832" s="198">
        <v>93434</v>
      </c>
      <c r="B1832" s="198" t="s">
        <v>39343</v>
      </c>
      <c r="C1832" s="198" t="s">
        <v>1720</v>
      </c>
      <c r="D1832" s="353">
        <v>362.76</v>
      </c>
    </row>
    <row r="1833" spans="1:4" ht="13.5">
      <c r="A1833" s="198">
        <v>93433</v>
      </c>
      <c r="B1833" s="198" t="s">
        <v>39344</v>
      </c>
      <c r="C1833" s="198" t="s">
        <v>1607</v>
      </c>
      <c r="D1833" s="353">
        <v>2740.8</v>
      </c>
    </row>
    <row r="1834" spans="1:4" ht="13.5">
      <c r="A1834" s="198">
        <v>95122</v>
      </c>
      <c r="B1834" s="198" t="s">
        <v>1810</v>
      </c>
      <c r="C1834" s="198" t="s">
        <v>1720</v>
      </c>
      <c r="D1834" s="353">
        <v>245.6</v>
      </c>
    </row>
    <row r="1835" spans="1:4" ht="13.5">
      <c r="A1835" s="198">
        <v>95121</v>
      </c>
      <c r="B1835" s="198" t="s">
        <v>1698</v>
      </c>
      <c r="C1835" s="198" t="s">
        <v>1607</v>
      </c>
      <c r="D1835" s="353">
        <v>383.54</v>
      </c>
    </row>
    <row r="1836" spans="1:4" ht="13.5">
      <c r="A1836" s="198">
        <v>103662</v>
      </c>
      <c r="B1836" s="198" t="s">
        <v>39345</v>
      </c>
      <c r="C1836" s="198" t="s">
        <v>1720</v>
      </c>
      <c r="D1836" s="353">
        <v>0</v>
      </c>
    </row>
    <row r="1837" spans="1:4" ht="13.5">
      <c r="A1837" s="198">
        <v>103661</v>
      </c>
      <c r="B1837" s="198" t="s">
        <v>39346</v>
      </c>
      <c r="C1837" s="198" t="s">
        <v>1607</v>
      </c>
      <c r="D1837" s="353">
        <v>0</v>
      </c>
    </row>
    <row r="1838" spans="1:4" ht="13.5">
      <c r="A1838" s="198">
        <v>5841</v>
      </c>
      <c r="B1838" s="198" t="s">
        <v>1728</v>
      </c>
      <c r="C1838" s="198" t="s">
        <v>1720</v>
      </c>
      <c r="D1838" s="353">
        <v>4.8499999999999996</v>
      </c>
    </row>
    <row r="1839" spans="1:4" ht="13.5">
      <c r="A1839" s="198">
        <v>5839</v>
      </c>
      <c r="B1839" s="198" t="s">
        <v>1617</v>
      </c>
      <c r="C1839" s="198" t="s">
        <v>1607</v>
      </c>
      <c r="D1839" s="353">
        <v>9.65</v>
      </c>
    </row>
    <row r="1840" spans="1:4" ht="13.5">
      <c r="A1840" s="198">
        <v>90587</v>
      </c>
      <c r="B1840" s="198" t="s">
        <v>1771</v>
      </c>
      <c r="C1840" s="198" t="s">
        <v>1720</v>
      </c>
      <c r="D1840" s="353">
        <v>0.53</v>
      </c>
    </row>
    <row r="1841" spans="1:4" ht="13.5">
      <c r="A1841" s="198">
        <v>90586</v>
      </c>
      <c r="B1841" s="198" t="s">
        <v>1661</v>
      </c>
      <c r="C1841" s="198" t="s">
        <v>1607</v>
      </c>
      <c r="D1841" s="353">
        <v>1.3</v>
      </c>
    </row>
    <row r="1842" spans="1:4" ht="13.5">
      <c r="A1842" s="198">
        <v>5837</v>
      </c>
      <c r="B1842" s="198" t="s">
        <v>1727</v>
      </c>
      <c r="C1842" s="198" t="s">
        <v>1720</v>
      </c>
      <c r="D1842" s="353">
        <v>144.69</v>
      </c>
    </row>
    <row r="1843" spans="1:4" ht="13.5">
      <c r="A1843" s="198">
        <v>5835</v>
      </c>
      <c r="B1843" s="198" t="s">
        <v>1616</v>
      </c>
      <c r="C1843" s="198" t="s">
        <v>1607</v>
      </c>
      <c r="D1843" s="353">
        <v>363.4</v>
      </c>
    </row>
    <row r="1844" spans="1:4" ht="13.5">
      <c r="A1844" s="198">
        <v>89257</v>
      </c>
      <c r="B1844" s="198" t="s">
        <v>1656</v>
      </c>
      <c r="C1844" s="198" t="s">
        <v>1607</v>
      </c>
      <c r="D1844" s="353">
        <v>316.24</v>
      </c>
    </row>
    <row r="1845" spans="1:4" ht="13.5">
      <c r="A1845" s="198">
        <v>89258</v>
      </c>
      <c r="B1845" s="198" t="s">
        <v>1767</v>
      </c>
      <c r="C1845" s="198" t="s">
        <v>1720</v>
      </c>
      <c r="D1845" s="353">
        <v>125.1</v>
      </c>
    </row>
    <row r="1846" spans="1:4" ht="13.5">
      <c r="A1846" s="198">
        <v>97621</v>
      </c>
      <c r="B1846" s="198" t="s">
        <v>39347</v>
      </c>
      <c r="C1846" s="198" t="s">
        <v>7</v>
      </c>
      <c r="D1846" s="353">
        <v>137.12</v>
      </c>
    </row>
    <row r="1847" spans="1:4" ht="13.5">
      <c r="A1847" s="198">
        <v>97622</v>
      </c>
      <c r="B1847" s="198" t="s">
        <v>39348</v>
      </c>
      <c r="C1847" s="198" t="s">
        <v>7</v>
      </c>
      <c r="D1847" s="353">
        <v>66.819999999999993</v>
      </c>
    </row>
    <row r="1848" spans="1:4" ht="13.5">
      <c r="A1848" s="198">
        <v>97623</v>
      </c>
      <c r="B1848" s="198" t="s">
        <v>39349</v>
      </c>
      <c r="C1848" s="198" t="s">
        <v>7</v>
      </c>
      <c r="D1848" s="353">
        <v>204.71</v>
      </c>
    </row>
    <row r="1849" spans="1:4" ht="13.5">
      <c r="A1849" s="198">
        <v>97624</v>
      </c>
      <c r="B1849" s="198" t="s">
        <v>39350</v>
      </c>
      <c r="C1849" s="198" t="s">
        <v>7</v>
      </c>
      <c r="D1849" s="353">
        <v>125.64</v>
      </c>
    </row>
    <row r="1850" spans="1:4" ht="13.5">
      <c r="A1850" s="198">
        <v>97625</v>
      </c>
      <c r="B1850" s="198" t="s">
        <v>39351</v>
      </c>
      <c r="C1850" s="198" t="s">
        <v>7</v>
      </c>
      <c r="D1850" s="353">
        <v>55.71</v>
      </c>
    </row>
    <row r="1851" spans="1:4" ht="13.5">
      <c r="A1851" s="198">
        <v>104791</v>
      </c>
      <c r="B1851" s="198" t="s">
        <v>39352</v>
      </c>
      <c r="C1851" s="198" t="s">
        <v>4</v>
      </c>
      <c r="D1851" s="353">
        <v>7.26</v>
      </c>
    </row>
    <row r="1852" spans="1:4" ht="13.5">
      <c r="A1852" s="198">
        <v>97631</v>
      </c>
      <c r="B1852" s="198" t="s">
        <v>39353</v>
      </c>
      <c r="C1852" s="198" t="s">
        <v>4</v>
      </c>
      <c r="D1852" s="353">
        <v>13.49</v>
      </c>
    </row>
    <row r="1853" spans="1:4" ht="13.5">
      <c r="A1853" s="198">
        <v>97630</v>
      </c>
      <c r="B1853" s="198" t="s">
        <v>39354</v>
      </c>
      <c r="C1853" s="198" t="s">
        <v>7</v>
      </c>
      <c r="D1853" s="353">
        <v>0</v>
      </c>
    </row>
    <row r="1854" spans="1:4" ht="13.5">
      <c r="A1854" s="198">
        <v>104796</v>
      </c>
      <c r="B1854" s="198" t="s">
        <v>39355</v>
      </c>
      <c r="C1854" s="198" t="s">
        <v>1</v>
      </c>
      <c r="D1854" s="353">
        <v>16</v>
      </c>
    </row>
    <row r="1855" spans="1:4" ht="13.5">
      <c r="A1855" s="198">
        <v>97628</v>
      </c>
      <c r="B1855" s="198" t="s">
        <v>39356</v>
      </c>
      <c r="C1855" s="198" t="s">
        <v>7</v>
      </c>
      <c r="D1855" s="353">
        <v>312.77999999999997</v>
      </c>
    </row>
    <row r="1856" spans="1:4" ht="13.5">
      <c r="A1856" s="198">
        <v>97629</v>
      </c>
      <c r="B1856" s="198" t="s">
        <v>39357</v>
      </c>
      <c r="C1856" s="198" t="s">
        <v>7</v>
      </c>
      <c r="D1856" s="353">
        <v>101.86</v>
      </c>
    </row>
    <row r="1857" spans="1:4" ht="13.5">
      <c r="A1857" s="198">
        <v>97626</v>
      </c>
      <c r="B1857" s="198" t="s">
        <v>39358</v>
      </c>
      <c r="C1857" s="198" t="s">
        <v>7</v>
      </c>
      <c r="D1857" s="353">
        <v>671.61</v>
      </c>
    </row>
    <row r="1858" spans="1:4" ht="13.5">
      <c r="A1858" s="198">
        <v>97627</v>
      </c>
      <c r="B1858" s="198" t="s">
        <v>39359</v>
      </c>
      <c r="C1858" s="198" t="s">
        <v>7</v>
      </c>
      <c r="D1858" s="353">
        <v>218.74</v>
      </c>
    </row>
    <row r="1859" spans="1:4" ht="13.5">
      <c r="A1859" s="198">
        <v>104789</v>
      </c>
      <c r="B1859" s="198" t="s">
        <v>39360</v>
      </c>
      <c r="C1859" s="198" t="s">
        <v>7</v>
      </c>
      <c r="D1859" s="353">
        <v>235.19</v>
      </c>
    </row>
    <row r="1860" spans="1:4" ht="13.5">
      <c r="A1860" s="198">
        <v>104790</v>
      </c>
      <c r="B1860" s="198" t="s">
        <v>39361</v>
      </c>
      <c r="C1860" s="198" t="s">
        <v>7</v>
      </c>
      <c r="D1860" s="353">
        <v>121.81</v>
      </c>
    </row>
    <row r="1861" spans="1:4" ht="13.5">
      <c r="A1861" s="198">
        <v>97633</v>
      </c>
      <c r="B1861" s="198" t="s">
        <v>39362</v>
      </c>
      <c r="C1861" s="198" t="s">
        <v>4</v>
      </c>
      <c r="D1861" s="353">
        <v>26.94</v>
      </c>
    </row>
    <row r="1862" spans="1:4" ht="13.5">
      <c r="A1862" s="198">
        <v>97634</v>
      </c>
      <c r="B1862" s="198" t="s">
        <v>39363</v>
      </c>
      <c r="C1862" s="198" t="s">
        <v>4</v>
      </c>
      <c r="D1862" s="353">
        <v>8.1300000000000008</v>
      </c>
    </row>
    <row r="1863" spans="1:4" ht="13.5">
      <c r="A1863" s="198">
        <v>97632</v>
      </c>
      <c r="B1863" s="198" t="s">
        <v>39364</v>
      </c>
      <c r="C1863" s="198" t="s">
        <v>1</v>
      </c>
      <c r="D1863" s="353">
        <v>3.08</v>
      </c>
    </row>
    <row r="1864" spans="1:4" ht="13.5">
      <c r="A1864" s="198">
        <v>97636</v>
      </c>
      <c r="B1864" s="198" t="s">
        <v>39365</v>
      </c>
      <c r="C1864" s="198" t="s">
        <v>4</v>
      </c>
      <c r="D1864" s="353">
        <v>25.18</v>
      </c>
    </row>
    <row r="1865" spans="1:4" ht="13.5">
      <c r="A1865" s="198">
        <v>104797</v>
      </c>
      <c r="B1865" s="198" t="s">
        <v>39366</v>
      </c>
      <c r="C1865" s="198" t="s">
        <v>1</v>
      </c>
      <c r="D1865" s="353">
        <v>20.010000000000002</v>
      </c>
    </row>
    <row r="1866" spans="1:4" ht="13.5">
      <c r="A1866" s="198">
        <v>104803</v>
      </c>
      <c r="B1866" s="198" t="s">
        <v>39367</v>
      </c>
      <c r="C1866" s="198" t="s">
        <v>1</v>
      </c>
      <c r="D1866" s="353">
        <v>5.57</v>
      </c>
    </row>
    <row r="1867" spans="1:4" ht="13.5">
      <c r="A1867" s="198">
        <v>97664</v>
      </c>
      <c r="B1867" s="198" t="s">
        <v>39368</v>
      </c>
      <c r="C1867" s="198" t="s">
        <v>2</v>
      </c>
      <c r="D1867" s="353">
        <v>1.84</v>
      </c>
    </row>
    <row r="1868" spans="1:4" ht="13.5">
      <c r="A1868" s="198">
        <v>104801</v>
      </c>
      <c r="B1868" s="198" t="s">
        <v>39369</v>
      </c>
      <c r="C1868" s="198" t="s">
        <v>4</v>
      </c>
      <c r="D1868" s="353">
        <v>17.97</v>
      </c>
    </row>
    <row r="1869" spans="1:4" ht="13.5">
      <c r="A1869" s="198">
        <v>97661</v>
      </c>
      <c r="B1869" s="198" t="s">
        <v>39370</v>
      </c>
      <c r="C1869" s="198" t="s">
        <v>1</v>
      </c>
      <c r="D1869" s="353">
        <v>0.88</v>
      </c>
    </row>
    <row r="1870" spans="1:4" ht="13.5">
      <c r="A1870" s="198">
        <v>104794</v>
      </c>
      <c r="B1870" s="198" t="s">
        <v>39371</v>
      </c>
      <c r="C1870" s="198" t="s">
        <v>1</v>
      </c>
      <c r="D1870" s="353">
        <v>1.2</v>
      </c>
    </row>
    <row r="1871" spans="1:4" ht="13.5">
      <c r="A1871" s="198">
        <v>104795</v>
      </c>
      <c r="B1871" s="198" t="s">
        <v>39372</v>
      </c>
      <c r="C1871" s="198" t="s">
        <v>1</v>
      </c>
      <c r="D1871" s="353">
        <v>1.69</v>
      </c>
    </row>
    <row r="1872" spans="1:4" ht="13.5">
      <c r="A1872" s="198">
        <v>104792</v>
      </c>
      <c r="B1872" s="198" t="s">
        <v>39373</v>
      </c>
      <c r="C1872" s="198" t="s">
        <v>1</v>
      </c>
      <c r="D1872" s="353">
        <v>0.49</v>
      </c>
    </row>
    <row r="1873" spans="1:4" ht="13.5">
      <c r="A1873" s="198">
        <v>104793</v>
      </c>
      <c r="B1873" s="198" t="s">
        <v>39374</v>
      </c>
      <c r="C1873" s="198" t="s">
        <v>1</v>
      </c>
      <c r="D1873" s="353">
        <v>0.68</v>
      </c>
    </row>
    <row r="1874" spans="1:4" ht="13.5">
      <c r="A1874" s="198">
        <v>104800</v>
      </c>
      <c r="B1874" s="198" t="s">
        <v>39375</v>
      </c>
      <c r="C1874" s="198" t="s">
        <v>1</v>
      </c>
      <c r="D1874" s="353">
        <v>11.05</v>
      </c>
    </row>
    <row r="1875" spans="1:4" ht="13.5">
      <c r="A1875" s="198">
        <v>97638</v>
      </c>
      <c r="B1875" s="198" t="s">
        <v>39376</v>
      </c>
      <c r="C1875" s="198" t="s">
        <v>4</v>
      </c>
      <c r="D1875" s="353">
        <v>10.35</v>
      </c>
    </row>
    <row r="1876" spans="1:4" ht="13.5">
      <c r="A1876" s="198">
        <v>97641</v>
      </c>
      <c r="B1876" s="198" t="s">
        <v>39377</v>
      </c>
      <c r="C1876" s="198" t="s">
        <v>4</v>
      </c>
      <c r="D1876" s="353">
        <v>3.26</v>
      </c>
    </row>
    <row r="1877" spans="1:4" ht="13.5">
      <c r="A1877" s="198">
        <v>97640</v>
      </c>
      <c r="B1877" s="198" t="s">
        <v>39378</v>
      </c>
      <c r="C1877" s="198" t="s">
        <v>4</v>
      </c>
      <c r="D1877" s="353">
        <v>2.41</v>
      </c>
    </row>
    <row r="1878" spans="1:4" ht="13.5">
      <c r="A1878" s="198">
        <v>97660</v>
      </c>
      <c r="B1878" s="198" t="s">
        <v>39379</v>
      </c>
      <c r="C1878" s="198" t="s">
        <v>2</v>
      </c>
      <c r="D1878" s="353">
        <v>0.83</v>
      </c>
    </row>
    <row r="1879" spans="1:4" ht="13.5">
      <c r="A1879" s="198">
        <v>97645</v>
      </c>
      <c r="B1879" s="198" t="s">
        <v>39380</v>
      </c>
      <c r="C1879" s="198" t="s">
        <v>4</v>
      </c>
      <c r="D1879" s="353">
        <v>29.12</v>
      </c>
    </row>
    <row r="1880" spans="1:4" ht="13.5">
      <c r="A1880" s="198">
        <v>97663</v>
      </c>
      <c r="B1880" s="198" t="s">
        <v>39381</v>
      </c>
      <c r="C1880" s="198" t="s">
        <v>2</v>
      </c>
      <c r="D1880" s="353">
        <v>14.79</v>
      </c>
    </row>
    <row r="1881" spans="1:4" ht="13.5">
      <c r="A1881" s="198">
        <v>97665</v>
      </c>
      <c r="B1881" s="198" t="s">
        <v>39382</v>
      </c>
      <c r="C1881" s="198" t="s">
        <v>2</v>
      </c>
      <c r="D1881" s="353">
        <v>2.25</v>
      </c>
    </row>
    <row r="1882" spans="1:4" ht="13.5">
      <c r="A1882" s="198">
        <v>97666</v>
      </c>
      <c r="B1882" s="198" t="s">
        <v>39383</v>
      </c>
      <c r="C1882" s="198" t="s">
        <v>2</v>
      </c>
      <c r="D1882" s="353">
        <v>10.79</v>
      </c>
    </row>
    <row r="1883" spans="1:4" ht="13.5">
      <c r="A1883" s="198">
        <v>97635</v>
      </c>
      <c r="B1883" s="198" t="s">
        <v>39384</v>
      </c>
      <c r="C1883" s="198" t="s">
        <v>4</v>
      </c>
      <c r="D1883" s="353">
        <v>19.239999999999998</v>
      </c>
    </row>
    <row r="1884" spans="1:4" ht="13.5">
      <c r="A1884" s="198">
        <v>97643</v>
      </c>
      <c r="B1884" s="198" t="s">
        <v>39385</v>
      </c>
      <c r="C1884" s="198" t="s">
        <v>4</v>
      </c>
      <c r="D1884" s="353">
        <v>30.37</v>
      </c>
    </row>
    <row r="1885" spans="1:4" ht="13.5">
      <c r="A1885" s="198">
        <v>104799</v>
      </c>
      <c r="B1885" s="198" t="s">
        <v>39386</v>
      </c>
      <c r="C1885" s="198" t="s">
        <v>4</v>
      </c>
      <c r="D1885" s="353">
        <v>13.32</v>
      </c>
    </row>
    <row r="1886" spans="1:4" ht="13.5">
      <c r="A1886" s="198">
        <v>97639</v>
      </c>
      <c r="B1886" s="198" t="s">
        <v>39387</v>
      </c>
      <c r="C1886" s="198" t="s">
        <v>4</v>
      </c>
      <c r="D1886" s="353">
        <v>24.34</v>
      </c>
    </row>
    <row r="1887" spans="1:4" ht="13.5">
      <c r="A1887" s="198">
        <v>97644</v>
      </c>
      <c r="B1887" s="198" t="s">
        <v>39388</v>
      </c>
      <c r="C1887" s="198" t="s">
        <v>4</v>
      </c>
      <c r="D1887" s="353">
        <v>11.27</v>
      </c>
    </row>
    <row r="1888" spans="1:4" ht="13.5">
      <c r="A1888" s="198">
        <v>97648</v>
      </c>
      <c r="B1888" s="198" t="s">
        <v>39389</v>
      </c>
      <c r="C1888" s="198" t="s">
        <v>4</v>
      </c>
      <c r="D1888" s="353">
        <v>2.4500000000000002</v>
      </c>
    </row>
    <row r="1889" spans="1:4" ht="13.5">
      <c r="A1889" s="198">
        <v>104798</v>
      </c>
      <c r="B1889" s="198" t="s">
        <v>39390</v>
      </c>
      <c r="C1889" s="198" t="s">
        <v>2</v>
      </c>
      <c r="D1889" s="353">
        <v>16.97</v>
      </c>
    </row>
    <row r="1890" spans="1:4" ht="13.5">
      <c r="A1890" s="198">
        <v>97637</v>
      </c>
      <c r="B1890" s="198" t="s">
        <v>39391</v>
      </c>
      <c r="C1890" s="198" t="s">
        <v>4</v>
      </c>
      <c r="D1890" s="353">
        <v>3.55</v>
      </c>
    </row>
    <row r="1891" spans="1:4" ht="13.5">
      <c r="A1891" s="198">
        <v>104802</v>
      </c>
      <c r="B1891" s="198" t="s">
        <v>39392</v>
      </c>
      <c r="C1891" s="198" t="s">
        <v>4</v>
      </c>
      <c r="D1891" s="353">
        <v>11.95</v>
      </c>
    </row>
    <row r="1892" spans="1:4" ht="13.5">
      <c r="A1892" s="198">
        <v>97647</v>
      </c>
      <c r="B1892" s="198" t="s">
        <v>39393</v>
      </c>
      <c r="C1892" s="198" t="s">
        <v>4</v>
      </c>
      <c r="D1892" s="353">
        <v>4.2699999999999996</v>
      </c>
    </row>
    <row r="1893" spans="1:4" ht="13.5">
      <c r="A1893" s="198">
        <v>97649</v>
      </c>
      <c r="B1893" s="198" t="s">
        <v>39394</v>
      </c>
      <c r="C1893" s="198" t="s">
        <v>4</v>
      </c>
      <c r="D1893" s="353">
        <v>5.35</v>
      </c>
    </row>
    <row r="1894" spans="1:4" ht="13.5">
      <c r="A1894" s="198">
        <v>97652</v>
      </c>
      <c r="B1894" s="198" t="s">
        <v>39395</v>
      </c>
      <c r="C1894" s="198" t="s">
        <v>2</v>
      </c>
      <c r="D1894" s="353">
        <v>227.43</v>
      </c>
    </row>
    <row r="1895" spans="1:4" ht="13.5">
      <c r="A1895" s="198">
        <v>97654</v>
      </c>
      <c r="B1895" s="198" t="s">
        <v>39396</v>
      </c>
      <c r="C1895" s="198" t="s">
        <v>2</v>
      </c>
      <c r="D1895" s="292">
        <v>200.45</v>
      </c>
    </row>
    <row r="1896" spans="1:4" ht="13.5">
      <c r="A1896" s="198">
        <v>97651</v>
      </c>
      <c r="B1896" s="198" t="s">
        <v>39397</v>
      </c>
      <c r="C1896" s="198" t="s">
        <v>2</v>
      </c>
      <c r="D1896" s="292">
        <v>100.32</v>
      </c>
    </row>
    <row r="1897" spans="1:4" ht="13.5">
      <c r="A1897" s="198">
        <v>97653</v>
      </c>
      <c r="B1897" s="198" t="s">
        <v>39398</v>
      </c>
      <c r="C1897" s="198" t="s">
        <v>2</v>
      </c>
      <c r="D1897" s="292">
        <v>158.86000000000001</v>
      </c>
    </row>
    <row r="1898" spans="1:4" ht="13.5">
      <c r="A1898" s="198">
        <v>97657</v>
      </c>
      <c r="B1898" s="198" t="s">
        <v>39399</v>
      </c>
      <c r="C1898" s="198" t="s">
        <v>2</v>
      </c>
      <c r="D1898" s="292">
        <v>721.78</v>
      </c>
    </row>
    <row r="1899" spans="1:4" ht="13.5">
      <c r="A1899" s="198">
        <v>97659</v>
      </c>
      <c r="B1899" s="198" t="s">
        <v>39400</v>
      </c>
      <c r="C1899" s="198" t="s">
        <v>2</v>
      </c>
      <c r="D1899" s="292">
        <v>338.76</v>
      </c>
    </row>
    <row r="1900" spans="1:4" ht="13.5">
      <c r="A1900" s="198">
        <v>97656</v>
      </c>
      <c r="B1900" s="198" t="s">
        <v>39401</v>
      </c>
      <c r="C1900" s="198" t="s">
        <v>2</v>
      </c>
      <c r="D1900" s="292">
        <v>364.16</v>
      </c>
    </row>
    <row r="1901" spans="1:4" ht="13.5">
      <c r="A1901" s="198">
        <v>97658</v>
      </c>
      <c r="B1901" s="198" t="s">
        <v>39402</v>
      </c>
      <c r="C1901" s="198" t="s">
        <v>2</v>
      </c>
      <c r="D1901" s="292">
        <v>243.81</v>
      </c>
    </row>
    <row r="1902" spans="1:4" ht="13.5">
      <c r="A1902" s="198">
        <v>97650</v>
      </c>
      <c r="B1902" s="198" t="s">
        <v>39403</v>
      </c>
      <c r="C1902" s="198" t="s">
        <v>4</v>
      </c>
      <c r="D1902" s="292">
        <v>9.2100000000000009</v>
      </c>
    </row>
    <row r="1903" spans="1:4" ht="13.5">
      <c r="A1903" s="198">
        <v>97642</v>
      </c>
      <c r="B1903" s="198" t="s">
        <v>39404</v>
      </c>
      <c r="C1903" s="198" t="s">
        <v>4</v>
      </c>
      <c r="D1903" s="292">
        <v>3.46</v>
      </c>
    </row>
    <row r="1904" spans="1:4" ht="13.5">
      <c r="A1904" s="198">
        <v>97655</v>
      </c>
      <c r="B1904" s="198" t="s">
        <v>39405</v>
      </c>
      <c r="C1904" s="198" t="s">
        <v>4</v>
      </c>
      <c r="D1904" s="292">
        <v>39.32</v>
      </c>
    </row>
    <row r="1905" spans="1:4" ht="13.5">
      <c r="A1905" s="198">
        <v>97662</v>
      </c>
      <c r="B1905" s="198" t="s">
        <v>39406</v>
      </c>
      <c r="C1905" s="198" t="s">
        <v>1</v>
      </c>
      <c r="D1905" s="292">
        <v>0.59</v>
      </c>
    </row>
    <row r="1906" spans="1:4" ht="13.5">
      <c r="A1906" s="198">
        <v>97646</v>
      </c>
      <c r="B1906" s="198" t="s">
        <v>39407</v>
      </c>
      <c r="C1906" s="198" t="s">
        <v>4</v>
      </c>
      <c r="D1906" s="292">
        <v>0</v>
      </c>
    </row>
    <row r="1907" spans="1:4" ht="13.5">
      <c r="A1907" s="198">
        <v>92712</v>
      </c>
      <c r="B1907" s="198" t="s">
        <v>39408</v>
      </c>
      <c r="C1907" s="198" t="s">
        <v>5</v>
      </c>
      <c r="D1907" s="292">
        <v>0.16</v>
      </c>
    </row>
    <row r="1908" spans="1:4" ht="13.5">
      <c r="A1908" s="198">
        <v>92713</v>
      </c>
      <c r="B1908" s="198" t="s">
        <v>39409</v>
      </c>
      <c r="C1908" s="198" t="s">
        <v>5</v>
      </c>
      <c r="D1908" s="292">
        <v>0.03</v>
      </c>
    </row>
    <row r="1909" spans="1:4" ht="13.5">
      <c r="A1909" s="198">
        <v>92714</v>
      </c>
      <c r="B1909" s="198" t="s">
        <v>39410</v>
      </c>
      <c r="C1909" s="198" t="s">
        <v>5</v>
      </c>
      <c r="D1909" s="292">
        <v>0.2</v>
      </c>
    </row>
    <row r="1910" spans="1:4" ht="13.5">
      <c r="A1910" s="198">
        <v>92715</v>
      </c>
      <c r="B1910" s="198" t="s">
        <v>39411</v>
      </c>
      <c r="C1910" s="198" t="s">
        <v>5</v>
      </c>
      <c r="D1910" s="292">
        <v>99.09</v>
      </c>
    </row>
    <row r="1911" spans="1:4" ht="13.5">
      <c r="A1911" s="198">
        <v>103663</v>
      </c>
      <c r="B1911" s="198" t="s">
        <v>39412</v>
      </c>
      <c r="C1911" s="198" t="s">
        <v>5</v>
      </c>
      <c r="D1911" s="292">
        <v>0</v>
      </c>
    </row>
    <row r="1912" spans="1:4" ht="13.5">
      <c r="A1912" s="198">
        <v>104390</v>
      </c>
      <c r="B1912" s="198" t="s">
        <v>39413</v>
      </c>
      <c r="C1912" s="198" t="s">
        <v>5</v>
      </c>
      <c r="D1912" s="292">
        <v>0</v>
      </c>
    </row>
    <row r="1913" spans="1:4" ht="13.5">
      <c r="A1913" s="198">
        <v>103664</v>
      </c>
      <c r="B1913" s="198" t="s">
        <v>39414</v>
      </c>
      <c r="C1913" s="198" t="s">
        <v>5</v>
      </c>
      <c r="D1913" s="292">
        <v>0</v>
      </c>
    </row>
    <row r="1914" spans="1:4" ht="13.5">
      <c r="A1914" s="198">
        <v>104451</v>
      </c>
      <c r="B1914" s="198" t="s">
        <v>39415</v>
      </c>
      <c r="C1914" s="198" t="s">
        <v>5</v>
      </c>
      <c r="D1914" s="292">
        <v>0</v>
      </c>
    </row>
    <row r="1915" spans="1:4" ht="13.5">
      <c r="A1915" s="198">
        <v>103666</v>
      </c>
      <c r="B1915" s="198" t="s">
        <v>39416</v>
      </c>
      <c r="C1915" s="198" t="s">
        <v>5</v>
      </c>
      <c r="D1915" s="292">
        <v>136.76</v>
      </c>
    </row>
    <row r="1916" spans="1:4" ht="13.5">
      <c r="A1916" s="198">
        <v>89212</v>
      </c>
      <c r="B1916" s="198" t="s">
        <v>1974</v>
      </c>
      <c r="C1916" s="198" t="s">
        <v>5</v>
      </c>
      <c r="D1916" s="292">
        <v>29.76</v>
      </c>
    </row>
    <row r="1917" spans="1:4" ht="13.5">
      <c r="A1917" s="198">
        <v>89213</v>
      </c>
      <c r="B1917" s="198" t="s">
        <v>1975</v>
      </c>
      <c r="C1917" s="198" t="s">
        <v>5</v>
      </c>
      <c r="D1917" s="292">
        <v>9.18</v>
      </c>
    </row>
    <row r="1918" spans="1:4" ht="13.5">
      <c r="A1918" s="198">
        <v>89214</v>
      </c>
      <c r="B1918" s="198" t="s">
        <v>1976</v>
      </c>
      <c r="C1918" s="198" t="s">
        <v>5</v>
      </c>
      <c r="D1918" s="292">
        <v>27.94</v>
      </c>
    </row>
    <row r="1919" spans="1:4" ht="13.5">
      <c r="A1919" s="198">
        <v>89215</v>
      </c>
      <c r="B1919" s="198" t="s">
        <v>1977</v>
      </c>
      <c r="C1919" s="198" t="s">
        <v>5</v>
      </c>
      <c r="D1919" s="292">
        <v>93.58</v>
      </c>
    </row>
    <row r="1920" spans="1:4" ht="13.5">
      <c r="A1920" s="198">
        <v>87441</v>
      </c>
      <c r="B1920" s="198" t="s">
        <v>39417</v>
      </c>
      <c r="C1920" s="198" t="s">
        <v>5</v>
      </c>
      <c r="D1920" s="292">
        <v>0.4</v>
      </c>
    </row>
    <row r="1921" spans="1:4" ht="13.5">
      <c r="A1921" s="198">
        <v>87442</v>
      </c>
      <c r="B1921" s="198" t="s">
        <v>39418</v>
      </c>
      <c r="C1921" s="198" t="s">
        <v>5</v>
      </c>
      <c r="D1921" s="292">
        <v>0.09</v>
      </c>
    </row>
    <row r="1922" spans="1:4" ht="13.5">
      <c r="A1922" s="198">
        <v>87443</v>
      </c>
      <c r="B1922" s="198" t="s">
        <v>39419</v>
      </c>
      <c r="C1922" s="198" t="s">
        <v>5</v>
      </c>
      <c r="D1922" s="292">
        <v>0.5</v>
      </c>
    </row>
    <row r="1923" spans="1:4" ht="13.5">
      <c r="A1923" s="198">
        <v>87444</v>
      </c>
      <c r="B1923" s="198" t="s">
        <v>39420</v>
      </c>
      <c r="C1923" s="198" t="s">
        <v>5</v>
      </c>
      <c r="D1923" s="292">
        <v>4.22</v>
      </c>
    </row>
    <row r="1924" spans="1:4" ht="13.5">
      <c r="A1924" s="198">
        <v>93229</v>
      </c>
      <c r="B1924" s="198" t="s">
        <v>5614</v>
      </c>
      <c r="C1924" s="198" t="s">
        <v>5</v>
      </c>
      <c r="D1924" s="292">
        <v>0.36</v>
      </c>
    </row>
    <row r="1925" spans="1:4" ht="13.5">
      <c r="A1925" s="198">
        <v>93230</v>
      </c>
      <c r="B1925" s="198" t="s">
        <v>5615</v>
      </c>
      <c r="C1925" s="198" t="s">
        <v>5</v>
      </c>
      <c r="D1925" s="292">
        <v>0.08</v>
      </c>
    </row>
    <row r="1926" spans="1:4" ht="13.5">
      <c r="A1926" s="198">
        <v>93231</v>
      </c>
      <c r="B1926" s="198" t="s">
        <v>5616</v>
      </c>
      <c r="C1926" s="198" t="s">
        <v>5</v>
      </c>
      <c r="D1926" s="292">
        <v>0.46</v>
      </c>
    </row>
    <row r="1927" spans="1:4" ht="13.5">
      <c r="A1927" s="198">
        <v>93232</v>
      </c>
      <c r="B1927" s="198" t="s">
        <v>5617</v>
      </c>
      <c r="C1927" s="198" t="s">
        <v>5</v>
      </c>
      <c r="D1927" s="292">
        <v>4.7300000000000004</v>
      </c>
    </row>
    <row r="1928" spans="1:4" ht="13.5">
      <c r="A1928" s="198">
        <v>102948</v>
      </c>
      <c r="B1928" s="198" t="s">
        <v>39421</v>
      </c>
      <c r="C1928" s="198" t="s">
        <v>5</v>
      </c>
      <c r="D1928" s="292">
        <v>0</v>
      </c>
    </row>
    <row r="1929" spans="1:4" ht="13.5">
      <c r="A1929" s="198">
        <v>102949</v>
      </c>
      <c r="B1929" s="198" t="s">
        <v>39422</v>
      </c>
      <c r="C1929" s="198" t="s">
        <v>5</v>
      </c>
      <c r="D1929" s="292">
        <v>0</v>
      </c>
    </row>
    <row r="1930" spans="1:4" ht="13.5">
      <c r="A1930" s="198">
        <v>102950</v>
      </c>
      <c r="B1930" s="198" t="s">
        <v>39423</v>
      </c>
      <c r="C1930" s="198" t="s">
        <v>5</v>
      </c>
      <c r="D1930" s="292">
        <v>0</v>
      </c>
    </row>
    <row r="1931" spans="1:4" ht="13.5">
      <c r="A1931" s="198">
        <v>102951</v>
      </c>
      <c r="B1931" s="198" t="s">
        <v>39424</v>
      </c>
      <c r="C1931" s="198" t="s">
        <v>5</v>
      </c>
      <c r="D1931" s="292">
        <v>0.54</v>
      </c>
    </row>
    <row r="1932" spans="1:4" ht="13.5">
      <c r="A1932" s="198">
        <v>88826</v>
      </c>
      <c r="B1932" s="198" t="s">
        <v>39425</v>
      </c>
      <c r="C1932" s="198" t="s">
        <v>5</v>
      </c>
      <c r="D1932" s="292">
        <v>0.28999999999999998</v>
      </c>
    </row>
    <row r="1933" spans="1:4" ht="13.5">
      <c r="A1933" s="198">
        <v>88827</v>
      </c>
      <c r="B1933" s="198" t="s">
        <v>39426</v>
      </c>
      <c r="C1933" s="198" t="s">
        <v>5</v>
      </c>
      <c r="D1933" s="292">
        <v>0.06</v>
      </c>
    </row>
    <row r="1934" spans="1:4" ht="13.5">
      <c r="A1934" s="198">
        <v>88828</v>
      </c>
      <c r="B1934" s="198" t="s">
        <v>39427</v>
      </c>
      <c r="C1934" s="198" t="s">
        <v>5</v>
      </c>
      <c r="D1934" s="292">
        <v>0.32</v>
      </c>
    </row>
    <row r="1935" spans="1:4" ht="13.5">
      <c r="A1935" s="198">
        <v>88829</v>
      </c>
      <c r="B1935" s="198" t="s">
        <v>39428</v>
      </c>
      <c r="C1935" s="198" t="s">
        <v>5</v>
      </c>
      <c r="D1935" s="292">
        <v>1.07</v>
      </c>
    </row>
    <row r="1936" spans="1:4" ht="13.5">
      <c r="A1936" s="198">
        <v>89221</v>
      </c>
      <c r="B1936" s="198" t="s">
        <v>39429</v>
      </c>
      <c r="C1936" s="198" t="s">
        <v>5</v>
      </c>
      <c r="D1936" s="292">
        <v>1.19</v>
      </c>
    </row>
    <row r="1937" spans="1:4" ht="13.5">
      <c r="A1937" s="198">
        <v>89222</v>
      </c>
      <c r="B1937" s="198" t="s">
        <v>39430</v>
      </c>
      <c r="C1937" s="198" t="s">
        <v>5</v>
      </c>
      <c r="D1937" s="292">
        <v>0.27</v>
      </c>
    </row>
    <row r="1938" spans="1:4" ht="13.5">
      <c r="A1938" s="198">
        <v>89223</v>
      </c>
      <c r="B1938" s="198" t="s">
        <v>39431</v>
      </c>
      <c r="C1938" s="198" t="s">
        <v>5</v>
      </c>
      <c r="D1938" s="292">
        <v>1.3</v>
      </c>
    </row>
    <row r="1939" spans="1:4" ht="13.5">
      <c r="A1939" s="198">
        <v>89224</v>
      </c>
      <c r="B1939" s="198" t="s">
        <v>39432</v>
      </c>
      <c r="C1939" s="198" t="s">
        <v>5</v>
      </c>
      <c r="D1939" s="292">
        <v>2.15</v>
      </c>
    </row>
    <row r="1940" spans="1:4" ht="13.5">
      <c r="A1940" s="198">
        <v>89274</v>
      </c>
      <c r="B1940" s="198" t="s">
        <v>39433</v>
      </c>
      <c r="C1940" s="198" t="s">
        <v>5</v>
      </c>
      <c r="D1940" s="292">
        <v>1.45</v>
      </c>
    </row>
    <row r="1941" spans="1:4" ht="13.5">
      <c r="A1941" s="198">
        <v>89275</v>
      </c>
      <c r="B1941" s="198" t="s">
        <v>39434</v>
      </c>
      <c r="C1941" s="198" t="s">
        <v>5</v>
      </c>
      <c r="D1941" s="292">
        <v>0.33</v>
      </c>
    </row>
    <row r="1942" spans="1:4" ht="13.5">
      <c r="A1942" s="198">
        <v>89276</v>
      </c>
      <c r="B1942" s="198" t="s">
        <v>39435</v>
      </c>
      <c r="C1942" s="198" t="s">
        <v>5</v>
      </c>
      <c r="D1942" s="292">
        <v>1.81</v>
      </c>
    </row>
    <row r="1943" spans="1:4" ht="13.5">
      <c r="A1943" s="198">
        <v>89277</v>
      </c>
      <c r="B1943" s="198" t="s">
        <v>39436</v>
      </c>
      <c r="C1943" s="198" t="s">
        <v>5</v>
      </c>
      <c r="D1943" s="292">
        <v>8.44</v>
      </c>
    </row>
    <row r="1944" spans="1:4" ht="13.5">
      <c r="A1944" s="198">
        <v>90646</v>
      </c>
      <c r="B1944" s="198" t="s">
        <v>2041</v>
      </c>
      <c r="C1944" s="198" t="s">
        <v>5</v>
      </c>
      <c r="D1944" s="292">
        <v>0.82</v>
      </c>
    </row>
    <row r="1945" spans="1:4" ht="13.5">
      <c r="A1945" s="198">
        <v>90647</v>
      </c>
      <c r="B1945" s="198" t="s">
        <v>2042</v>
      </c>
      <c r="C1945" s="198" t="s">
        <v>5</v>
      </c>
      <c r="D1945" s="292">
        <v>0.19</v>
      </c>
    </row>
    <row r="1946" spans="1:4" ht="13.5">
      <c r="A1946" s="198">
        <v>90648</v>
      </c>
      <c r="B1946" s="198" t="s">
        <v>2043</v>
      </c>
      <c r="C1946" s="198" t="s">
        <v>5</v>
      </c>
      <c r="D1946" s="292">
        <v>0.9</v>
      </c>
    </row>
    <row r="1947" spans="1:4" ht="13.5">
      <c r="A1947" s="198">
        <v>90649</v>
      </c>
      <c r="B1947" s="198" t="s">
        <v>2044</v>
      </c>
      <c r="C1947" s="198" t="s">
        <v>5</v>
      </c>
      <c r="D1947" s="292">
        <v>8.36</v>
      </c>
    </row>
    <row r="1948" spans="1:4" ht="13.5">
      <c r="A1948" s="198">
        <v>90652</v>
      </c>
      <c r="B1948" s="198" t="s">
        <v>2045</v>
      </c>
      <c r="C1948" s="198" t="s">
        <v>5</v>
      </c>
      <c r="D1948" s="292">
        <v>3.58</v>
      </c>
    </row>
    <row r="1949" spans="1:4" ht="13.5">
      <c r="A1949" s="198">
        <v>90653</v>
      </c>
      <c r="B1949" s="198" t="s">
        <v>2046</v>
      </c>
      <c r="C1949" s="198" t="s">
        <v>5</v>
      </c>
      <c r="D1949" s="353">
        <v>0.82</v>
      </c>
    </row>
    <row r="1950" spans="1:4" ht="13.5">
      <c r="A1950" s="198">
        <v>90654</v>
      </c>
      <c r="B1950" s="198" t="s">
        <v>2047</v>
      </c>
      <c r="C1950" s="198" t="s">
        <v>5</v>
      </c>
      <c r="D1950" s="353">
        <v>3.92</v>
      </c>
    </row>
    <row r="1951" spans="1:4" ht="13.5">
      <c r="A1951" s="198">
        <v>90655</v>
      </c>
      <c r="B1951" s="198" t="s">
        <v>2048</v>
      </c>
      <c r="C1951" s="198" t="s">
        <v>5</v>
      </c>
      <c r="D1951" s="353">
        <v>5.5</v>
      </c>
    </row>
    <row r="1952" spans="1:4" ht="13.5">
      <c r="A1952" s="198">
        <v>90658</v>
      </c>
      <c r="B1952" s="198" t="s">
        <v>2049</v>
      </c>
      <c r="C1952" s="198" t="s">
        <v>5</v>
      </c>
      <c r="D1952" s="292">
        <v>3.84</v>
      </c>
    </row>
    <row r="1953" spans="1:4" ht="13.5">
      <c r="A1953" s="198">
        <v>90659</v>
      </c>
      <c r="B1953" s="198" t="s">
        <v>2050</v>
      </c>
      <c r="C1953" s="198" t="s">
        <v>5</v>
      </c>
      <c r="D1953" s="292">
        <v>0.88</v>
      </c>
    </row>
    <row r="1954" spans="1:4" ht="13.5">
      <c r="A1954" s="198">
        <v>90660</v>
      </c>
      <c r="B1954" s="198" t="s">
        <v>2051</v>
      </c>
      <c r="C1954" s="198" t="s">
        <v>5</v>
      </c>
      <c r="D1954" s="292">
        <v>4.2</v>
      </c>
    </row>
    <row r="1955" spans="1:4" ht="13.5">
      <c r="A1955" s="198">
        <v>90661</v>
      </c>
      <c r="B1955" s="198" t="s">
        <v>2052</v>
      </c>
      <c r="C1955" s="198" t="s">
        <v>5</v>
      </c>
      <c r="D1955" s="292">
        <v>5.5</v>
      </c>
    </row>
    <row r="1956" spans="1:4" ht="13.5">
      <c r="A1956" s="198">
        <v>89019</v>
      </c>
      <c r="B1956" s="198" t="s">
        <v>39437</v>
      </c>
      <c r="C1956" s="198" t="s">
        <v>5</v>
      </c>
      <c r="D1956" s="353">
        <v>0.31</v>
      </c>
    </row>
    <row r="1957" spans="1:4" ht="13.5">
      <c r="A1957" s="198">
        <v>89020</v>
      </c>
      <c r="B1957" s="198" t="s">
        <v>39438</v>
      </c>
      <c r="C1957" s="198" t="s">
        <v>5</v>
      </c>
      <c r="D1957" s="353">
        <v>7.0000000000000007E-2</v>
      </c>
    </row>
    <row r="1958" spans="1:4" ht="13.5">
      <c r="A1958" s="198">
        <v>5800</v>
      </c>
      <c r="B1958" s="198" t="s">
        <v>39439</v>
      </c>
      <c r="C1958" s="198" t="s">
        <v>5</v>
      </c>
      <c r="D1958" s="292">
        <v>0.34</v>
      </c>
    </row>
    <row r="1959" spans="1:4" ht="13.5">
      <c r="A1959" s="198">
        <v>53866</v>
      </c>
      <c r="B1959" s="198" t="s">
        <v>39440</v>
      </c>
      <c r="C1959" s="198" t="s">
        <v>5</v>
      </c>
      <c r="D1959" s="292">
        <v>1.65</v>
      </c>
    </row>
    <row r="1960" spans="1:4" ht="13.5">
      <c r="A1960" s="198">
        <v>90639</v>
      </c>
      <c r="B1960" s="198" t="s">
        <v>2037</v>
      </c>
      <c r="C1960" s="198" t="s">
        <v>5</v>
      </c>
      <c r="D1960" s="292">
        <v>5.51</v>
      </c>
    </row>
    <row r="1961" spans="1:4" ht="13.5">
      <c r="A1961" s="198">
        <v>90640</v>
      </c>
      <c r="B1961" s="198" t="s">
        <v>2038</v>
      </c>
      <c r="C1961" s="198" t="s">
        <v>5</v>
      </c>
      <c r="D1961" s="292">
        <v>1.27</v>
      </c>
    </row>
    <row r="1962" spans="1:4" ht="13.5">
      <c r="A1962" s="198">
        <v>90641</v>
      </c>
      <c r="B1962" s="198" t="s">
        <v>2039</v>
      </c>
      <c r="C1962" s="198" t="s">
        <v>5</v>
      </c>
      <c r="D1962" s="292">
        <v>6.02</v>
      </c>
    </row>
    <row r="1963" spans="1:4" ht="13.5">
      <c r="A1963" s="198">
        <v>90642</v>
      </c>
      <c r="B1963" s="198" t="s">
        <v>2040</v>
      </c>
      <c r="C1963" s="198" t="s">
        <v>5</v>
      </c>
      <c r="D1963" s="292">
        <v>12.66</v>
      </c>
    </row>
    <row r="1964" spans="1:4" ht="13.5">
      <c r="A1964" s="198">
        <v>102806</v>
      </c>
      <c r="B1964" s="198" t="s">
        <v>39441</v>
      </c>
      <c r="C1964" s="198" t="s">
        <v>5</v>
      </c>
      <c r="D1964" s="292">
        <v>0</v>
      </c>
    </row>
    <row r="1965" spans="1:4" ht="13.5">
      <c r="A1965" s="198">
        <v>102807</v>
      </c>
      <c r="B1965" s="198" t="s">
        <v>39442</v>
      </c>
      <c r="C1965" s="198" t="s">
        <v>5</v>
      </c>
      <c r="D1965" s="292">
        <v>0</v>
      </c>
    </row>
    <row r="1966" spans="1:4" ht="13.5">
      <c r="A1966" s="198">
        <v>102808</v>
      </c>
      <c r="B1966" s="198" t="s">
        <v>39443</v>
      </c>
      <c r="C1966" s="198" t="s">
        <v>5</v>
      </c>
      <c r="D1966" s="292">
        <v>0</v>
      </c>
    </row>
    <row r="1967" spans="1:4" ht="13.5">
      <c r="A1967" s="198">
        <v>102809</v>
      </c>
      <c r="B1967" s="198" t="s">
        <v>39444</v>
      </c>
      <c r="C1967" s="198" t="s">
        <v>5</v>
      </c>
      <c r="D1967" s="292">
        <v>16.34</v>
      </c>
    </row>
    <row r="1968" spans="1:4" ht="13.5">
      <c r="A1968" s="198">
        <v>92140</v>
      </c>
      <c r="B1968" s="198" t="s">
        <v>2149</v>
      </c>
      <c r="C1968" s="198" t="s">
        <v>5</v>
      </c>
      <c r="D1968" s="292">
        <v>4.7300000000000004</v>
      </c>
    </row>
    <row r="1969" spans="1:4" ht="13.5">
      <c r="A1969" s="198">
        <v>92142</v>
      </c>
      <c r="B1969" s="198" t="s">
        <v>2151</v>
      </c>
      <c r="C1969" s="198" t="s">
        <v>5</v>
      </c>
      <c r="D1969" s="292">
        <v>0.59</v>
      </c>
    </row>
    <row r="1970" spans="1:4" ht="13.5">
      <c r="A1970" s="198">
        <v>92141</v>
      </c>
      <c r="B1970" s="198" t="s">
        <v>2150</v>
      </c>
      <c r="C1970" s="198" t="s">
        <v>5</v>
      </c>
      <c r="D1970" s="292">
        <v>1.46</v>
      </c>
    </row>
    <row r="1971" spans="1:4" ht="13.5">
      <c r="A1971" s="198">
        <v>92143</v>
      </c>
      <c r="B1971" s="198" t="s">
        <v>2152</v>
      </c>
      <c r="C1971" s="198" t="s">
        <v>5</v>
      </c>
      <c r="D1971" s="292">
        <v>5.92</v>
      </c>
    </row>
    <row r="1972" spans="1:4" ht="13.5">
      <c r="A1972" s="198">
        <v>92144</v>
      </c>
      <c r="B1972" s="198" t="s">
        <v>2153</v>
      </c>
      <c r="C1972" s="198" t="s">
        <v>5</v>
      </c>
      <c r="D1972" s="353">
        <v>41.14</v>
      </c>
    </row>
    <row r="1973" spans="1:4" ht="13.5">
      <c r="A1973" s="198">
        <v>92133</v>
      </c>
      <c r="B1973" s="198" t="s">
        <v>2144</v>
      </c>
      <c r="C1973" s="198" t="s">
        <v>5</v>
      </c>
      <c r="D1973" s="292">
        <v>12.92</v>
      </c>
    </row>
    <row r="1974" spans="1:4" ht="13.5">
      <c r="A1974" s="198">
        <v>92135</v>
      </c>
      <c r="B1974" s="198" t="s">
        <v>2146</v>
      </c>
      <c r="C1974" s="198" t="s">
        <v>5</v>
      </c>
      <c r="D1974" s="292">
        <v>1.61</v>
      </c>
    </row>
    <row r="1975" spans="1:4" ht="13.5">
      <c r="A1975" s="198">
        <v>92134</v>
      </c>
      <c r="B1975" s="198" t="s">
        <v>2145</v>
      </c>
      <c r="C1975" s="198" t="s">
        <v>5</v>
      </c>
      <c r="D1975" s="292">
        <v>3.98</v>
      </c>
    </row>
    <row r="1976" spans="1:4" ht="13.5">
      <c r="A1976" s="198">
        <v>92136</v>
      </c>
      <c r="B1976" s="198" t="s">
        <v>2147</v>
      </c>
      <c r="C1976" s="198" t="s">
        <v>5</v>
      </c>
      <c r="D1976" s="292">
        <v>16.149999999999999</v>
      </c>
    </row>
    <row r="1977" spans="1:4" ht="13.5">
      <c r="A1977" s="198">
        <v>92137</v>
      </c>
      <c r="B1977" s="198" t="s">
        <v>2148</v>
      </c>
      <c r="C1977" s="198" t="s">
        <v>5</v>
      </c>
      <c r="D1977" s="292">
        <v>35.51</v>
      </c>
    </row>
    <row r="1978" spans="1:4" ht="13.5">
      <c r="A1978" s="198">
        <v>91380</v>
      </c>
      <c r="B1978" s="198" t="s">
        <v>2109</v>
      </c>
      <c r="C1978" s="198" t="s">
        <v>5</v>
      </c>
      <c r="D1978" s="292">
        <v>29.58</v>
      </c>
    </row>
    <row r="1979" spans="1:4" ht="13.5">
      <c r="A1979" s="198">
        <v>91382</v>
      </c>
      <c r="B1979" s="198" t="s">
        <v>2111</v>
      </c>
      <c r="C1979" s="198" t="s">
        <v>5</v>
      </c>
      <c r="D1979" s="292">
        <v>4.5599999999999996</v>
      </c>
    </row>
    <row r="1980" spans="1:4" ht="13.5">
      <c r="A1980" s="198">
        <v>91381</v>
      </c>
      <c r="B1980" s="198" t="s">
        <v>2110</v>
      </c>
      <c r="C1980" s="198" t="s">
        <v>5</v>
      </c>
      <c r="D1980" s="292">
        <v>11.31</v>
      </c>
    </row>
    <row r="1981" spans="1:4" ht="13.5">
      <c r="A1981" s="198">
        <v>91383</v>
      </c>
      <c r="B1981" s="198" t="s">
        <v>2112</v>
      </c>
      <c r="C1981" s="198" t="s">
        <v>5</v>
      </c>
      <c r="D1981" s="353">
        <v>53.11</v>
      </c>
    </row>
    <row r="1982" spans="1:4" ht="13.5">
      <c r="A1982" s="198">
        <v>91384</v>
      </c>
      <c r="B1982" s="198" t="s">
        <v>2113</v>
      </c>
      <c r="C1982" s="198" t="s">
        <v>5</v>
      </c>
      <c r="D1982" s="353">
        <v>142.91</v>
      </c>
    </row>
    <row r="1983" spans="1:4" ht="13.5">
      <c r="A1983" s="198">
        <v>96030</v>
      </c>
      <c r="B1983" s="198" t="s">
        <v>2256</v>
      </c>
      <c r="C1983" s="198" t="s">
        <v>5</v>
      </c>
      <c r="D1983" s="292">
        <v>36.049999999999997</v>
      </c>
    </row>
    <row r="1984" spans="1:4" ht="13.5">
      <c r="A1984" s="198">
        <v>96032</v>
      </c>
      <c r="B1984" s="198" t="s">
        <v>2258</v>
      </c>
      <c r="C1984" s="198" t="s">
        <v>5</v>
      </c>
      <c r="D1984" s="292">
        <v>5.07</v>
      </c>
    </row>
    <row r="1985" spans="1:4" ht="13.5">
      <c r="A1985" s="198">
        <v>96031</v>
      </c>
      <c r="B1985" s="198" t="s">
        <v>2257</v>
      </c>
      <c r="C1985" s="198" t="s">
        <v>5</v>
      </c>
      <c r="D1985" s="292">
        <v>12.64</v>
      </c>
    </row>
    <row r="1986" spans="1:4" ht="13.5">
      <c r="A1986" s="198">
        <v>96033</v>
      </c>
      <c r="B1986" s="198" t="s">
        <v>2259</v>
      </c>
      <c r="C1986" s="198" t="s">
        <v>5</v>
      </c>
      <c r="D1986" s="292">
        <v>58.5</v>
      </c>
    </row>
    <row r="1987" spans="1:4" ht="13.5">
      <c r="A1987" s="198">
        <v>96034</v>
      </c>
      <c r="B1987" s="198" t="s">
        <v>2260</v>
      </c>
      <c r="C1987" s="198" t="s">
        <v>5</v>
      </c>
      <c r="D1987" s="292">
        <v>142.91</v>
      </c>
    </row>
    <row r="1988" spans="1:4" ht="13.5">
      <c r="A1988" s="198">
        <v>89870</v>
      </c>
      <c r="B1988" s="198" t="s">
        <v>2011</v>
      </c>
      <c r="C1988" s="198" t="s">
        <v>5</v>
      </c>
      <c r="D1988" s="353">
        <v>40.53</v>
      </c>
    </row>
    <row r="1989" spans="1:4" ht="13.5">
      <c r="A1989" s="198">
        <v>89872</v>
      </c>
      <c r="B1989" s="198" t="s">
        <v>2013</v>
      </c>
      <c r="C1989" s="198" t="s">
        <v>5</v>
      </c>
      <c r="D1989" s="292">
        <v>5.7</v>
      </c>
    </row>
    <row r="1990" spans="1:4" ht="13.5">
      <c r="A1990" s="198">
        <v>89871</v>
      </c>
      <c r="B1990" s="198" t="s">
        <v>2012</v>
      </c>
      <c r="C1990" s="198" t="s">
        <v>5</v>
      </c>
      <c r="D1990" s="292">
        <v>14.13</v>
      </c>
    </row>
    <row r="1991" spans="1:4" ht="13.5">
      <c r="A1991" s="198">
        <v>89873</v>
      </c>
      <c r="B1991" s="198" t="s">
        <v>2014</v>
      </c>
      <c r="C1991" s="198" t="s">
        <v>5</v>
      </c>
      <c r="D1991" s="292">
        <v>68.97</v>
      </c>
    </row>
    <row r="1992" spans="1:4" ht="13.5">
      <c r="A1992" s="198">
        <v>89874</v>
      </c>
      <c r="B1992" s="198" t="s">
        <v>2015</v>
      </c>
      <c r="C1992" s="198" t="s">
        <v>5</v>
      </c>
      <c r="D1992" s="292">
        <v>177.7</v>
      </c>
    </row>
    <row r="1993" spans="1:4" ht="13.5">
      <c r="A1993" s="198">
        <v>89878</v>
      </c>
      <c r="B1993" s="198" t="s">
        <v>2016</v>
      </c>
      <c r="C1993" s="198" t="s">
        <v>5</v>
      </c>
      <c r="D1993" s="292">
        <v>43.5</v>
      </c>
    </row>
    <row r="1994" spans="1:4" ht="13.5">
      <c r="A1994" s="198">
        <v>89880</v>
      </c>
      <c r="B1994" s="198" t="s">
        <v>2018</v>
      </c>
      <c r="C1994" s="198" t="s">
        <v>5</v>
      </c>
      <c r="D1994" s="292">
        <v>6.02</v>
      </c>
    </row>
    <row r="1995" spans="1:4" ht="13.5">
      <c r="A1995" s="198">
        <v>89879</v>
      </c>
      <c r="B1995" s="198" t="s">
        <v>2017</v>
      </c>
      <c r="C1995" s="198" t="s">
        <v>5</v>
      </c>
      <c r="D1995" s="292">
        <v>14.89</v>
      </c>
    </row>
    <row r="1996" spans="1:4" ht="13.5">
      <c r="A1996" s="198">
        <v>89881</v>
      </c>
      <c r="B1996" s="198" t="s">
        <v>2019</v>
      </c>
      <c r="C1996" s="198" t="s">
        <v>5</v>
      </c>
      <c r="D1996" s="292">
        <v>73.31</v>
      </c>
    </row>
    <row r="1997" spans="1:4" ht="13.5">
      <c r="A1997" s="198">
        <v>89882</v>
      </c>
      <c r="B1997" s="198" t="s">
        <v>2020</v>
      </c>
      <c r="C1997" s="198" t="s">
        <v>5</v>
      </c>
      <c r="D1997" s="292">
        <v>205.02</v>
      </c>
    </row>
    <row r="1998" spans="1:4" ht="13.5">
      <c r="A1998" s="198">
        <v>7058</v>
      </c>
      <c r="B1998" s="198" t="s">
        <v>1883</v>
      </c>
      <c r="C1998" s="198" t="s">
        <v>5</v>
      </c>
      <c r="D1998" s="292">
        <v>23.25</v>
      </c>
    </row>
    <row r="1999" spans="1:4" ht="13.5">
      <c r="A1999" s="198">
        <v>91402</v>
      </c>
      <c r="B1999" s="198" t="s">
        <v>2120</v>
      </c>
      <c r="C1999" s="198" t="s">
        <v>5</v>
      </c>
      <c r="D1999" s="353">
        <v>3.6</v>
      </c>
    </row>
    <row r="2000" spans="1:4" ht="13.5">
      <c r="A2000" s="198">
        <v>7059</v>
      </c>
      <c r="B2000" s="198" t="s">
        <v>1884</v>
      </c>
      <c r="C2000" s="198" t="s">
        <v>5</v>
      </c>
      <c r="D2000" s="353">
        <v>8.91</v>
      </c>
    </row>
    <row r="2001" spans="1:4" ht="13.5">
      <c r="A2001" s="198">
        <v>7060</v>
      </c>
      <c r="B2001" s="198" t="s">
        <v>1885</v>
      </c>
      <c r="C2001" s="198" t="s">
        <v>5</v>
      </c>
      <c r="D2001" s="353">
        <v>41.81</v>
      </c>
    </row>
    <row r="2002" spans="1:4" ht="13.5">
      <c r="A2002" s="198">
        <v>7061</v>
      </c>
      <c r="B2002" s="198" t="s">
        <v>1886</v>
      </c>
      <c r="C2002" s="198" t="s">
        <v>5</v>
      </c>
      <c r="D2002" s="353">
        <v>82.12</v>
      </c>
    </row>
    <row r="2003" spans="1:4" ht="13.5">
      <c r="A2003" s="198">
        <v>91367</v>
      </c>
      <c r="B2003" s="198" t="s">
        <v>2103</v>
      </c>
      <c r="C2003" s="198" t="s">
        <v>5</v>
      </c>
      <c r="D2003" s="292">
        <v>22.48</v>
      </c>
    </row>
    <row r="2004" spans="1:4" ht="13.5">
      <c r="A2004" s="198">
        <v>91369</v>
      </c>
      <c r="B2004" s="198" t="s">
        <v>2105</v>
      </c>
      <c r="C2004" s="198" t="s">
        <v>5</v>
      </c>
      <c r="D2004" s="292">
        <v>3.47</v>
      </c>
    </row>
    <row r="2005" spans="1:4" ht="13.5">
      <c r="A2005" s="198">
        <v>91368</v>
      </c>
      <c r="B2005" s="198" t="s">
        <v>2104</v>
      </c>
      <c r="C2005" s="198" t="s">
        <v>5</v>
      </c>
      <c r="D2005" s="292">
        <v>8.6</v>
      </c>
    </row>
    <row r="2006" spans="1:4" ht="13.5">
      <c r="A2006" s="198">
        <v>5695</v>
      </c>
      <c r="B2006" s="198" t="s">
        <v>1842</v>
      </c>
      <c r="C2006" s="198" t="s">
        <v>5</v>
      </c>
      <c r="D2006" s="292">
        <v>40.42</v>
      </c>
    </row>
    <row r="2007" spans="1:4" ht="13.5">
      <c r="A2007" s="198">
        <v>53792</v>
      </c>
      <c r="B2007" s="198" t="s">
        <v>1893</v>
      </c>
      <c r="C2007" s="198" t="s">
        <v>5</v>
      </c>
      <c r="D2007" s="292">
        <v>102.08</v>
      </c>
    </row>
    <row r="2008" spans="1:4" ht="13.5">
      <c r="A2008" s="198">
        <v>92237</v>
      </c>
      <c r="B2008" s="198" t="s">
        <v>2154</v>
      </c>
      <c r="C2008" s="198" t="s">
        <v>5</v>
      </c>
      <c r="D2008" s="292">
        <v>29.57</v>
      </c>
    </row>
    <row r="2009" spans="1:4" ht="13.5">
      <c r="A2009" s="198">
        <v>92239</v>
      </c>
      <c r="B2009" s="198" t="s">
        <v>2156</v>
      </c>
      <c r="C2009" s="198" t="s">
        <v>5</v>
      </c>
      <c r="D2009" s="292">
        <v>4.8099999999999996</v>
      </c>
    </row>
    <row r="2010" spans="1:4" ht="13.5">
      <c r="A2010" s="198">
        <v>92238</v>
      </c>
      <c r="B2010" s="198" t="s">
        <v>2155</v>
      </c>
      <c r="C2010" s="198" t="s">
        <v>5</v>
      </c>
      <c r="D2010" s="292">
        <v>11.9</v>
      </c>
    </row>
    <row r="2011" spans="1:4" ht="13.5">
      <c r="A2011" s="198">
        <v>92240</v>
      </c>
      <c r="B2011" s="198" t="s">
        <v>2157</v>
      </c>
      <c r="C2011" s="198" t="s">
        <v>5</v>
      </c>
      <c r="D2011" s="292">
        <v>53.06</v>
      </c>
    </row>
    <row r="2012" spans="1:4" ht="13.5">
      <c r="A2012" s="198">
        <v>92241</v>
      </c>
      <c r="B2012" s="198" t="s">
        <v>2158</v>
      </c>
      <c r="C2012" s="198" t="s">
        <v>5</v>
      </c>
      <c r="D2012" s="353">
        <v>278.27999999999997</v>
      </c>
    </row>
    <row r="2013" spans="1:4" ht="13.5">
      <c r="A2013" s="198">
        <v>91640</v>
      </c>
      <c r="B2013" s="198" t="s">
        <v>2132</v>
      </c>
      <c r="C2013" s="198" t="s">
        <v>5</v>
      </c>
      <c r="D2013" s="292">
        <v>40.6</v>
      </c>
    </row>
    <row r="2014" spans="1:4" ht="13.5">
      <c r="A2014" s="198">
        <v>91642</v>
      </c>
      <c r="B2014" s="198" t="s">
        <v>2134</v>
      </c>
      <c r="C2014" s="198" t="s">
        <v>5</v>
      </c>
      <c r="D2014" s="353">
        <v>6.62</v>
      </c>
    </row>
    <row r="2015" spans="1:4" ht="13.5">
      <c r="A2015" s="198">
        <v>91641</v>
      </c>
      <c r="B2015" s="198" t="s">
        <v>2133</v>
      </c>
      <c r="C2015" s="198" t="s">
        <v>5</v>
      </c>
      <c r="D2015" s="292">
        <v>16.39</v>
      </c>
    </row>
    <row r="2016" spans="1:4" ht="13.5">
      <c r="A2016" s="198">
        <v>91643</v>
      </c>
      <c r="B2016" s="198" t="s">
        <v>2135</v>
      </c>
      <c r="C2016" s="198" t="s">
        <v>5</v>
      </c>
      <c r="D2016" s="292">
        <v>73.19</v>
      </c>
    </row>
    <row r="2017" spans="1:4" ht="13.5">
      <c r="A2017" s="198">
        <v>91644</v>
      </c>
      <c r="B2017" s="198" t="s">
        <v>2136</v>
      </c>
      <c r="C2017" s="198" t="s">
        <v>5</v>
      </c>
      <c r="D2017" s="292">
        <v>303.55</v>
      </c>
    </row>
    <row r="2018" spans="1:4" ht="13.5">
      <c r="A2018" s="198">
        <v>92105</v>
      </c>
      <c r="B2018" s="198" t="s">
        <v>39445</v>
      </c>
      <c r="C2018" s="198" t="s">
        <v>5</v>
      </c>
      <c r="D2018" s="353">
        <v>193.92</v>
      </c>
    </row>
    <row r="2019" spans="1:4" ht="13.5">
      <c r="A2019" s="198">
        <v>92101</v>
      </c>
      <c r="B2019" s="198" t="s">
        <v>39446</v>
      </c>
      <c r="C2019" s="198" t="s">
        <v>5</v>
      </c>
      <c r="D2019" s="292">
        <v>44.89</v>
      </c>
    </row>
    <row r="2020" spans="1:4" ht="13.5">
      <c r="A2020" s="198">
        <v>92103</v>
      </c>
      <c r="B2020" s="198" t="s">
        <v>39447</v>
      </c>
      <c r="C2020" s="198" t="s">
        <v>5</v>
      </c>
      <c r="D2020" s="353">
        <v>5.7</v>
      </c>
    </row>
    <row r="2021" spans="1:4" ht="13.5">
      <c r="A2021" s="198">
        <v>92102</v>
      </c>
      <c r="B2021" s="198" t="s">
        <v>39448</v>
      </c>
      <c r="C2021" s="198" t="s">
        <v>5</v>
      </c>
      <c r="D2021" s="353">
        <v>14.08</v>
      </c>
    </row>
    <row r="2022" spans="1:4" ht="13.5">
      <c r="A2022" s="198">
        <v>92104</v>
      </c>
      <c r="B2022" s="198" t="s">
        <v>39449</v>
      </c>
      <c r="C2022" s="198" t="s">
        <v>5</v>
      </c>
      <c r="D2022" s="353">
        <v>70.900000000000006</v>
      </c>
    </row>
    <row r="2023" spans="1:4" ht="13.5">
      <c r="A2023" s="198">
        <v>91396</v>
      </c>
      <c r="B2023" s="198" t="s">
        <v>2117</v>
      </c>
      <c r="C2023" s="198" t="s">
        <v>5</v>
      </c>
      <c r="D2023" s="353">
        <v>29.18</v>
      </c>
    </row>
    <row r="2024" spans="1:4" ht="13.5">
      <c r="A2024" s="198">
        <v>91398</v>
      </c>
      <c r="B2024" s="198" t="s">
        <v>2119</v>
      </c>
      <c r="C2024" s="198" t="s">
        <v>5</v>
      </c>
      <c r="D2024" s="292">
        <v>4.55</v>
      </c>
    </row>
    <row r="2025" spans="1:4" ht="13.5">
      <c r="A2025" s="198">
        <v>91397</v>
      </c>
      <c r="B2025" s="198" t="s">
        <v>2118</v>
      </c>
      <c r="C2025" s="198" t="s">
        <v>5</v>
      </c>
      <c r="D2025" s="292">
        <v>11.28</v>
      </c>
    </row>
    <row r="2026" spans="1:4" ht="13.5">
      <c r="A2026" s="198">
        <v>5763</v>
      </c>
      <c r="B2026" s="198" t="s">
        <v>1866</v>
      </c>
      <c r="C2026" s="198" t="s">
        <v>5</v>
      </c>
      <c r="D2026" s="292">
        <v>51.77</v>
      </c>
    </row>
    <row r="2027" spans="1:4" ht="13.5">
      <c r="A2027" s="198">
        <v>53831</v>
      </c>
      <c r="B2027" s="198" t="s">
        <v>1904</v>
      </c>
      <c r="C2027" s="198" t="s">
        <v>5</v>
      </c>
      <c r="D2027" s="292">
        <v>193.92</v>
      </c>
    </row>
    <row r="2028" spans="1:4" ht="13.5">
      <c r="A2028" s="198">
        <v>91359</v>
      </c>
      <c r="B2028" s="198" t="s">
        <v>2100</v>
      </c>
      <c r="C2028" s="198" t="s">
        <v>5</v>
      </c>
      <c r="D2028" s="292">
        <v>21.04</v>
      </c>
    </row>
    <row r="2029" spans="1:4" ht="13.5">
      <c r="A2029" s="198">
        <v>91361</v>
      </c>
      <c r="B2029" s="198" t="s">
        <v>2102</v>
      </c>
      <c r="C2029" s="198" t="s">
        <v>5</v>
      </c>
      <c r="D2029" s="292">
        <v>3.25</v>
      </c>
    </row>
    <row r="2030" spans="1:4" ht="13.5">
      <c r="A2030" s="198">
        <v>91360</v>
      </c>
      <c r="B2030" s="198" t="s">
        <v>2101</v>
      </c>
      <c r="C2030" s="198" t="s">
        <v>5</v>
      </c>
      <c r="D2030" s="292">
        <v>8.0500000000000007</v>
      </c>
    </row>
    <row r="2031" spans="1:4" ht="13.5">
      <c r="A2031" s="198">
        <v>53882</v>
      </c>
      <c r="B2031" s="198" t="s">
        <v>1913</v>
      </c>
      <c r="C2031" s="198" t="s">
        <v>5</v>
      </c>
      <c r="D2031" s="292">
        <v>36.99</v>
      </c>
    </row>
    <row r="2032" spans="1:4" ht="13.5">
      <c r="A2032" s="198">
        <v>5747</v>
      </c>
      <c r="B2032" s="198" t="s">
        <v>1863</v>
      </c>
      <c r="C2032" s="198" t="s">
        <v>5</v>
      </c>
      <c r="D2032" s="292">
        <v>159.37</v>
      </c>
    </row>
    <row r="2033" spans="1:4" ht="13.5">
      <c r="A2033" s="198">
        <v>104699</v>
      </c>
      <c r="B2033" s="198" t="s">
        <v>39450</v>
      </c>
      <c r="C2033" s="198" t="s">
        <v>5</v>
      </c>
      <c r="D2033" s="353">
        <v>0</v>
      </c>
    </row>
    <row r="2034" spans="1:4" ht="13.5">
      <c r="A2034" s="198">
        <v>104702</v>
      </c>
      <c r="B2034" s="198" t="s">
        <v>39451</v>
      </c>
      <c r="C2034" s="198" t="s">
        <v>5</v>
      </c>
      <c r="D2034" s="353">
        <v>0</v>
      </c>
    </row>
    <row r="2035" spans="1:4" ht="13.5">
      <c r="A2035" s="198">
        <v>104700</v>
      </c>
      <c r="B2035" s="198" t="s">
        <v>39452</v>
      </c>
      <c r="C2035" s="198" t="s">
        <v>5</v>
      </c>
      <c r="D2035" s="292">
        <v>0</v>
      </c>
    </row>
    <row r="2036" spans="1:4" ht="13.5">
      <c r="A2036" s="198">
        <v>104701</v>
      </c>
      <c r="B2036" s="198" t="s">
        <v>39453</v>
      </c>
      <c r="C2036" s="198" t="s">
        <v>5</v>
      </c>
      <c r="D2036" s="353">
        <v>0</v>
      </c>
    </row>
    <row r="2037" spans="1:4" ht="13.5">
      <c r="A2037" s="198">
        <v>104703</v>
      </c>
      <c r="B2037" s="198" t="s">
        <v>39454</v>
      </c>
      <c r="C2037" s="198" t="s">
        <v>5</v>
      </c>
      <c r="D2037" s="353">
        <v>93.22</v>
      </c>
    </row>
    <row r="2038" spans="1:4" ht="13.5">
      <c r="A2038" s="198">
        <v>91390</v>
      </c>
      <c r="B2038" s="198" t="s">
        <v>2114</v>
      </c>
      <c r="C2038" s="198" t="s">
        <v>5</v>
      </c>
      <c r="D2038" s="292">
        <v>19.420000000000002</v>
      </c>
    </row>
    <row r="2039" spans="1:4" ht="13.5">
      <c r="A2039" s="198">
        <v>91392</v>
      </c>
      <c r="B2039" s="198" t="s">
        <v>2116</v>
      </c>
      <c r="C2039" s="198" t="s">
        <v>5</v>
      </c>
      <c r="D2039" s="292">
        <v>3.11</v>
      </c>
    </row>
    <row r="2040" spans="1:4" ht="13.5">
      <c r="A2040" s="198">
        <v>91391</v>
      </c>
      <c r="B2040" s="198" t="s">
        <v>2115</v>
      </c>
      <c r="C2040" s="198" t="s">
        <v>5</v>
      </c>
      <c r="D2040" s="292">
        <v>7.71</v>
      </c>
    </row>
    <row r="2041" spans="1:4" ht="13.5">
      <c r="A2041" s="198">
        <v>73335</v>
      </c>
      <c r="B2041" s="198" t="s">
        <v>1921</v>
      </c>
      <c r="C2041" s="198" t="s">
        <v>5</v>
      </c>
      <c r="D2041" s="292">
        <v>35.32</v>
      </c>
    </row>
    <row r="2042" spans="1:4" ht="13.5">
      <c r="A2042" s="198">
        <v>73340</v>
      </c>
      <c r="B2042" s="198" t="s">
        <v>1922</v>
      </c>
      <c r="C2042" s="198" t="s">
        <v>5</v>
      </c>
      <c r="D2042" s="292">
        <v>155.99</v>
      </c>
    </row>
    <row r="2043" spans="1:4" ht="13.5">
      <c r="A2043" s="198">
        <v>89264</v>
      </c>
      <c r="B2043" s="198" t="s">
        <v>2001</v>
      </c>
      <c r="C2043" s="198" t="s">
        <v>5</v>
      </c>
      <c r="D2043" s="292">
        <v>21.27</v>
      </c>
    </row>
    <row r="2044" spans="1:4" ht="13.5">
      <c r="A2044" s="198">
        <v>89266</v>
      </c>
      <c r="B2044" s="198" t="s">
        <v>2003</v>
      </c>
      <c r="C2044" s="198" t="s">
        <v>5</v>
      </c>
      <c r="D2044" s="292">
        <v>3.41</v>
      </c>
    </row>
    <row r="2045" spans="1:4" ht="13.5">
      <c r="A2045" s="198">
        <v>89265</v>
      </c>
      <c r="B2045" s="198" t="s">
        <v>2002</v>
      </c>
      <c r="C2045" s="198" t="s">
        <v>5</v>
      </c>
      <c r="D2045" s="292">
        <v>8.4600000000000009</v>
      </c>
    </row>
    <row r="2046" spans="1:4" ht="13.5">
      <c r="A2046" s="198">
        <v>5705</v>
      </c>
      <c r="B2046" s="198" t="s">
        <v>1844</v>
      </c>
      <c r="C2046" s="198" t="s">
        <v>5</v>
      </c>
      <c r="D2046" s="353">
        <v>38.729999999999997</v>
      </c>
    </row>
    <row r="2047" spans="1:4" ht="13.5">
      <c r="A2047" s="198">
        <v>53797</v>
      </c>
      <c r="B2047" s="198" t="s">
        <v>1895</v>
      </c>
      <c r="C2047" s="198" t="s">
        <v>5</v>
      </c>
      <c r="D2047" s="292">
        <v>117.4</v>
      </c>
    </row>
    <row r="2048" spans="1:4" ht="13.5">
      <c r="A2048" s="198">
        <v>91354</v>
      </c>
      <c r="B2048" s="198" t="s">
        <v>2097</v>
      </c>
      <c r="C2048" s="198" t="s">
        <v>5</v>
      </c>
      <c r="D2048" s="292">
        <v>17.670000000000002</v>
      </c>
    </row>
    <row r="2049" spans="1:4" ht="13.5">
      <c r="A2049" s="198">
        <v>91356</v>
      </c>
      <c r="B2049" s="198" t="s">
        <v>2099</v>
      </c>
      <c r="C2049" s="198" t="s">
        <v>5</v>
      </c>
      <c r="D2049" s="292">
        <v>2.93</v>
      </c>
    </row>
    <row r="2050" spans="1:4" ht="13.5">
      <c r="A2050" s="198">
        <v>91355</v>
      </c>
      <c r="B2050" s="198" t="s">
        <v>2098</v>
      </c>
      <c r="C2050" s="198" t="s">
        <v>5</v>
      </c>
      <c r="D2050" s="292">
        <v>7.26</v>
      </c>
    </row>
    <row r="2051" spans="1:4" ht="13.5">
      <c r="A2051" s="198">
        <v>5751</v>
      </c>
      <c r="B2051" s="198" t="s">
        <v>1864</v>
      </c>
      <c r="C2051" s="198" t="s">
        <v>5</v>
      </c>
      <c r="D2051" s="353">
        <v>33.130000000000003</v>
      </c>
    </row>
    <row r="2052" spans="1:4" ht="13.5">
      <c r="A2052" s="198">
        <v>53827</v>
      </c>
      <c r="B2052" s="198" t="s">
        <v>1902</v>
      </c>
      <c r="C2052" s="198" t="s">
        <v>5</v>
      </c>
      <c r="D2052" s="292">
        <v>114.93</v>
      </c>
    </row>
    <row r="2053" spans="1:4" ht="13.5">
      <c r="A2053" s="198">
        <v>91375</v>
      </c>
      <c r="B2053" s="198" t="s">
        <v>2106</v>
      </c>
      <c r="C2053" s="198" t="s">
        <v>5</v>
      </c>
      <c r="D2053" s="292">
        <v>19.399999999999999</v>
      </c>
    </row>
    <row r="2054" spans="1:4" ht="13.5">
      <c r="A2054" s="198">
        <v>91377</v>
      </c>
      <c r="B2054" s="198" t="s">
        <v>2108</v>
      </c>
      <c r="C2054" s="198" t="s">
        <v>5</v>
      </c>
      <c r="D2054" s="292">
        <v>3.22</v>
      </c>
    </row>
    <row r="2055" spans="1:4" ht="13.5">
      <c r="A2055" s="198">
        <v>91376</v>
      </c>
      <c r="B2055" s="198" t="s">
        <v>2107</v>
      </c>
      <c r="C2055" s="198" t="s">
        <v>5</v>
      </c>
      <c r="D2055" s="292">
        <v>7.97</v>
      </c>
    </row>
    <row r="2056" spans="1:4" ht="13.5">
      <c r="A2056" s="198">
        <v>5754</v>
      </c>
      <c r="B2056" s="198" t="s">
        <v>1865</v>
      </c>
      <c r="C2056" s="198" t="s">
        <v>5</v>
      </c>
      <c r="D2056" s="292">
        <v>36.380000000000003</v>
      </c>
    </row>
    <row r="2057" spans="1:4" ht="13.5">
      <c r="A2057" s="198">
        <v>53829</v>
      </c>
      <c r="B2057" s="198" t="s">
        <v>1903</v>
      </c>
      <c r="C2057" s="198" t="s">
        <v>5</v>
      </c>
      <c r="D2057" s="292">
        <v>117.4</v>
      </c>
    </row>
    <row r="2058" spans="1:4" ht="13.5">
      <c r="A2058" s="198">
        <v>91026</v>
      </c>
      <c r="B2058" s="198" t="s">
        <v>2084</v>
      </c>
      <c r="C2058" s="198" t="s">
        <v>5</v>
      </c>
      <c r="D2058" s="292">
        <v>24.94</v>
      </c>
    </row>
    <row r="2059" spans="1:4" ht="13.5">
      <c r="A2059" s="198">
        <v>91028</v>
      </c>
      <c r="B2059" s="198" t="s">
        <v>2086</v>
      </c>
      <c r="C2059" s="198" t="s">
        <v>5</v>
      </c>
      <c r="D2059" s="292">
        <v>4.03</v>
      </c>
    </row>
    <row r="2060" spans="1:4" ht="13.5">
      <c r="A2060" s="198">
        <v>91027</v>
      </c>
      <c r="B2060" s="198" t="s">
        <v>2085</v>
      </c>
      <c r="C2060" s="198" t="s">
        <v>5</v>
      </c>
      <c r="D2060" s="292">
        <v>9.98</v>
      </c>
    </row>
    <row r="2061" spans="1:4" ht="13.5">
      <c r="A2061" s="198">
        <v>91029</v>
      </c>
      <c r="B2061" s="198" t="s">
        <v>2087</v>
      </c>
      <c r="C2061" s="198" t="s">
        <v>5</v>
      </c>
      <c r="D2061" s="292">
        <v>45.67</v>
      </c>
    </row>
    <row r="2062" spans="1:4" ht="13.5">
      <c r="A2062" s="198">
        <v>91030</v>
      </c>
      <c r="B2062" s="198" t="s">
        <v>2088</v>
      </c>
      <c r="C2062" s="198" t="s">
        <v>5</v>
      </c>
      <c r="D2062" s="292">
        <v>147.85</v>
      </c>
    </row>
    <row r="2063" spans="1:4" ht="13.5">
      <c r="A2063" s="198">
        <v>102812</v>
      </c>
      <c r="B2063" s="198" t="s">
        <v>39455</v>
      </c>
      <c r="C2063" s="198" t="s">
        <v>5</v>
      </c>
      <c r="D2063" s="292">
        <v>0</v>
      </c>
    </row>
    <row r="2064" spans="1:4" ht="13.5">
      <c r="A2064" s="198">
        <v>102813</v>
      </c>
      <c r="B2064" s="198" t="s">
        <v>39456</v>
      </c>
      <c r="C2064" s="198" t="s">
        <v>5</v>
      </c>
      <c r="D2064" s="292">
        <v>0</v>
      </c>
    </row>
    <row r="2065" spans="1:4" ht="13.5">
      <c r="A2065" s="198">
        <v>102814</v>
      </c>
      <c r="B2065" s="198" t="s">
        <v>39457</v>
      </c>
      <c r="C2065" s="198" t="s">
        <v>5</v>
      </c>
      <c r="D2065" s="292">
        <v>0</v>
      </c>
    </row>
    <row r="2066" spans="1:4" ht="13.5">
      <c r="A2066" s="198">
        <v>102815</v>
      </c>
      <c r="B2066" s="198" t="s">
        <v>5618</v>
      </c>
      <c r="C2066" s="198" t="s">
        <v>5</v>
      </c>
      <c r="D2066" s="292">
        <v>2.92</v>
      </c>
    </row>
    <row r="2067" spans="1:4" ht="13.5">
      <c r="A2067" s="198">
        <v>91529</v>
      </c>
      <c r="B2067" s="198" t="s">
        <v>2123</v>
      </c>
      <c r="C2067" s="198" t="s">
        <v>5</v>
      </c>
      <c r="D2067" s="292">
        <v>0.84</v>
      </c>
    </row>
    <row r="2068" spans="1:4" ht="13.5">
      <c r="A2068" s="198">
        <v>91530</v>
      </c>
      <c r="B2068" s="198" t="s">
        <v>2124</v>
      </c>
      <c r="C2068" s="198" t="s">
        <v>5</v>
      </c>
      <c r="D2068" s="292">
        <v>0.22</v>
      </c>
    </row>
    <row r="2069" spans="1:4" ht="13.5">
      <c r="A2069" s="198">
        <v>91531</v>
      </c>
      <c r="B2069" s="198" t="s">
        <v>2125</v>
      </c>
      <c r="C2069" s="198" t="s">
        <v>5</v>
      </c>
      <c r="D2069" s="292">
        <v>1.05</v>
      </c>
    </row>
    <row r="2070" spans="1:4" ht="13.5">
      <c r="A2070" s="198">
        <v>91532</v>
      </c>
      <c r="B2070" s="198" t="s">
        <v>2126</v>
      </c>
      <c r="C2070" s="198" t="s">
        <v>5</v>
      </c>
      <c r="D2070" s="292">
        <v>6.33</v>
      </c>
    </row>
    <row r="2071" spans="1:4" ht="13.5">
      <c r="A2071" s="198">
        <v>95260</v>
      </c>
      <c r="B2071" s="198" t="s">
        <v>2218</v>
      </c>
      <c r="C2071" s="198" t="s">
        <v>5</v>
      </c>
      <c r="D2071" s="292">
        <v>0.68</v>
      </c>
    </row>
    <row r="2072" spans="1:4" ht="13.5">
      <c r="A2072" s="198">
        <v>95261</v>
      </c>
      <c r="B2072" s="198" t="s">
        <v>2219</v>
      </c>
      <c r="C2072" s="198" t="s">
        <v>5</v>
      </c>
      <c r="D2072" s="292">
        <v>0.18</v>
      </c>
    </row>
    <row r="2073" spans="1:4" ht="13.5">
      <c r="A2073" s="198">
        <v>95262</v>
      </c>
      <c r="B2073" s="198" t="s">
        <v>2220</v>
      </c>
      <c r="C2073" s="198" t="s">
        <v>5</v>
      </c>
      <c r="D2073" s="292">
        <v>0.85</v>
      </c>
    </row>
    <row r="2074" spans="1:4" ht="13.5">
      <c r="A2074" s="198">
        <v>95263</v>
      </c>
      <c r="B2074" s="198" t="s">
        <v>2221</v>
      </c>
      <c r="C2074" s="198" t="s">
        <v>5</v>
      </c>
      <c r="D2074" s="292">
        <v>4.79</v>
      </c>
    </row>
    <row r="2075" spans="1:4" ht="13.5">
      <c r="A2075" s="198">
        <v>90968</v>
      </c>
      <c r="B2075" s="198" t="s">
        <v>2071</v>
      </c>
      <c r="C2075" s="198" t="s">
        <v>5</v>
      </c>
      <c r="D2075" s="292">
        <v>6.66</v>
      </c>
    </row>
    <row r="2076" spans="1:4" ht="13.5">
      <c r="A2076" s="198">
        <v>90969</v>
      </c>
      <c r="B2076" s="198" t="s">
        <v>2072</v>
      </c>
      <c r="C2076" s="198" t="s">
        <v>5</v>
      </c>
      <c r="D2076" s="292">
        <v>1.78</v>
      </c>
    </row>
    <row r="2077" spans="1:4" ht="13.5">
      <c r="A2077" s="198">
        <v>90970</v>
      </c>
      <c r="B2077" s="198" t="s">
        <v>2073</v>
      </c>
      <c r="C2077" s="198" t="s">
        <v>5</v>
      </c>
      <c r="D2077" s="292">
        <v>8.34</v>
      </c>
    </row>
    <row r="2078" spans="1:4" ht="13.5">
      <c r="A2078" s="198">
        <v>90971</v>
      </c>
      <c r="B2078" s="198" t="s">
        <v>2074</v>
      </c>
      <c r="C2078" s="198" t="s">
        <v>5</v>
      </c>
      <c r="D2078" s="292">
        <v>61.08</v>
      </c>
    </row>
    <row r="2079" spans="1:4" ht="13.5">
      <c r="A2079" s="198">
        <v>90992</v>
      </c>
      <c r="B2079" s="198" t="s">
        <v>2079</v>
      </c>
      <c r="C2079" s="198" t="s">
        <v>5</v>
      </c>
      <c r="D2079" s="292">
        <v>7.9</v>
      </c>
    </row>
    <row r="2080" spans="1:4" ht="13.5">
      <c r="A2080" s="198">
        <v>90993</v>
      </c>
      <c r="B2080" s="198" t="s">
        <v>2080</v>
      </c>
      <c r="C2080" s="198" t="s">
        <v>5</v>
      </c>
      <c r="D2080" s="292">
        <v>2.12</v>
      </c>
    </row>
    <row r="2081" spans="1:4" ht="13.5">
      <c r="A2081" s="198">
        <v>90994</v>
      </c>
      <c r="B2081" s="198" t="s">
        <v>2081</v>
      </c>
      <c r="C2081" s="198" t="s">
        <v>5</v>
      </c>
      <c r="D2081" s="292">
        <v>9.89</v>
      </c>
    </row>
    <row r="2082" spans="1:4" ht="13.5">
      <c r="A2082" s="198">
        <v>90995</v>
      </c>
      <c r="B2082" s="198" t="s">
        <v>2082</v>
      </c>
      <c r="C2082" s="198" t="s">
        <v>5</v>
      </c>
      <c r="D2082" s="292">
        <v>82.97</v>
      </c>
    </row>
    <row r="2083" spans="1:4" ht="13.5">
      <c r="A2083" s="198">
        <v>90957</v>
      </c>
      <c r="B2083" s="198" t="s">
        <v>2065</v>
      </c>
      <c r="C2083" s="198" t="s">
        <v>5</v>
      </c>
      <c r="D2083" s="292">
        <v>4.97</v>
      </c>
    </row>
    <row r="2084" spans="1:4" ht="13.5">
      <c r="A2084" s="198">
        <v>90958</v>
      </c>
      <c r="B2084" s="198" t="s">
        <v>2066</v>
      </c>
      <c r="C2084" s="198" t="s">
        <v>5</v>
      </c>
      <c r="D2084" s="292">
        <v>1.33</v>
      </c>
    </row>
    <row r="2085" spans="1:4" ht="13.5">
      <c r="A2085" s="198">
        <v>5797</v>
      </c>
      <c r="B2085" s="198" t="s">
        <v>1871</v>
      </c>
      <c r="C2085" s="198" t="s">
        <v>5</v>
      </c>
      <c r="D2085" s="292">
        <v>6.22</v>
      </c>
    </row>
    <row r="2086" spans="1:4" ht="13.5">
      <c r="A2086" s="198">
        <v>53865</v>
      </c>
      <c r="B2086" s="198" t="s">
        <v>1912</v>
      </c>
      <c r="C2086" s="198" t="s">
        <v>5</v>
      </c>
      <c r="D2086" s="292">
        <v>47.51</v>
      </c>
    </row>
    <row r="2087" spans="1:4" ht="13.5">
      <c r="A2087" s="198">
        <v>90975</v>
      </c>
      <c r="B2087" s="198" t="s">
        <v>2075</v>
      </c>
      <c r="C2087" s="198" t="s">
        <v>5</v>
      </c>
      <c r="D2087" s="292">
        <v>16.920000000000002</v>
      </c>
    </row>
    <row r="2088" spans="1:4" ht="13.5">
      <c r="A2088" s="198">
        <v>90976</v>
      </c>
      <c r="B2088" s="198" t="s">
        <v>2076</v>
      </c>
      <c r="C2088" s="198" t="s">
        <v>5</v>
      </c>
      <c r="D2088" s="292">
        <v>4.54</v>
      </c>
    </row>
    <row r="2089" spans="1:4" ht="13.5">
      <c r="A2089" s="198">
        <v>90977</v>
      </c>
      <c r="B2089" s="198" t="s">
        <v>2077</v>
      </c>
      <c r="C2089" s="198" t="s">
        <v>5</v>
      </c>
      <c r="D2089" s="292">
        <v>21.17</v>
      </c>
    </row>
    <row r="2090" spans="1:4" ht="13.5">
      <c r="A2090" s="198">
        <v>90978</v>
      </c>
      <c r="B2090" s="198" t="s">
        <v>2078</v>
      </c>
      <c r="C2090" s="198" t="s">
        <v>5</v>
      </c>
      <c r="D2090" s="292">
        <v>158.46</v>
      </c>
    </row>
    <row r="2091" spans="1:4" ht="13.5">
      <c r="A2091" s="198">
        <v>90960</v>
      </c>
      <c r="B2091" s="198" t="s">
        <v>2067</v>
      </c>
      <c r="C2091" s="198" t="s">
        <v>5</v>
      </c>
      <c r="D2091" s="353">
        <v>6.64</v>
      </c>
    </row>
    <row r="2092" spans="1:4" ht="13.5">
      <c r="A2092" s="198">
        <v>90961</v>
      </c>
      <c r="B2092" s="198" t="s">
        <v>2068</v>
      </c>
      <c r="C2092" s="198" t="s">
        <v>5</v>
      </c>
      <c r="D2092" s="353">
        <v>1.78</v>
      </c>
    </row>
    <row r="2093" spans="1:4" ht="13.5">
      <c r="A2093" s="198">
        <v>90962</v>
      </c>
      <c r="B2093" s="198" t="s">
        <v>2069</v>
      </c>
      <c r="C2093" s="198" t="s">
        <v>5</v>
      </c>
      <c r="D2093" s="292">
        <v>8.31</v>
      </c>
    </row>
    <row r="2094" spans="1:4" ht="13.5">
      <c r="A2094" s="198">
        <v>90963</v>
      </c>
      <c r="B2094" s="198" t="s">
        <v>2070</v>
      </c>
      <c r="C2094" s="198" t="s">
        <v>5</v>
      </c>
      <c r="D2094" s="292">
        <v>15.07</v>
      </c>
    </row>
    <row r="2095" spans="1:4" ht="13.5">
      <c r="A2095" s="198">
        <v>102966</v>
      </c>
      <c r="B2095" s="198" t="s">
        <v>39458</v>
      </c>
      <c r="C2095" s="198" t="s">
        <v>5</v>
      </c>
      <c r="D2095" s="292">
        <v>0</v>
      </c>
    </row>
    <row r="2096" spans="1:4" ht="13.5">
      <c r="A2096" s="198">
        <v>102967</v>
      </c>
      <c r="B2096" s="198" t="s">
        <v>39459</v>
      </c>
      <c r="C2096" s="198" t="s">
        <v>5</v>
      </c>
      <c r="D2096" s="353">
        <v>0</v>
      </c>
    </row>
    <row r="2097" spans="1:4" ht="13.5">
      <c r="A2097" s="198">
        <v>102968</v>
      </c>
      <c r="B2097" s="198" t="s">
        <v>39460</v>
      </c>
      <c r="C2097" s="198" t="s">
        <v>5</v>
      </c>
      <c r="D2097" s="353">
        <v>0</v>
      </c>
    </row>
    <row r="2098" spans="1:4" ht="13.5">
      <c r="A2098" s="198">
        <v>102969</v>
      </c>
      <c r="B2098" s="198" t="s">
        <v>39461</v>
      </c>
      <c r="C2098" s="198" t="s">
        <v>5</v>
      </c>
      <c r="D2098" s="353">
        <v>0.12</v>
      </c>
    </row>
    <row r="2099" spans="1:4" ht="13.5">
      <c r="A2099" s="198">
        <v>102818</v>
      </c>
      <c r="B2099" s="198" t="s">
        <v>39462</v>
      </c>
      <c r="C2099" s="198" t="s">
        <v>5</v>
      </c>
      <c r="D2099" s="353">
        <v>0</v>
      </c>
    </row>
    <row r="2100" spans="1:4" ht="13.5">
      <c r="A2100" s="198">
        <v>102819</v>
      </c>
      <c r="B2100" s="198" t="s">
        <v>39463</v>
      </c>
      <c r="C2100" s="198" t="s">
        <v>5</v>
      </c>
      <c r="D2100" s="292">
        <v>0</v>
      </c>
    </row>
    <row r="2101" spans="1:4" ht="13.5">
      <c r="A2101" s="198">
        <v>102820</v>
      </c>
      <c r="B2101" s="198" t="s">
        <v>39464</v>
      </c>
      <c r="C2101" s="198" t="s">
        <v>5</v>
      </c>
      <c r="D2101" s="292">
        <v>0</v>
      </c>
    </row>
    <row r="2102" spans="1:4" ht="13.5">
      <c r="A2102" s="198">
        <v>102832</v>
      </c>
      <c r="B2102" s="198" t="s">
        <v>39465</v>
      </c>
      <c r="C2102" s="198" t="s">
        <v>5</v>
      </c>
      <c r="D2102" s="292">
        <v>7.31</v>
      </c>
    </row>
    <row r="2103" spans="1:4" ht="13.5">
      <c r="A2103" s="198">
        <v>102823</v>
      </c>
      <c r="B2103" s="198" t="s">
        <v>39466</v>
      </c>
      <c r="C2103" s="198" t="s">
        <v>5</v>
      </c>
      <c r="D2103" s="292">
        <v>0</v>
      </c>
    </row>
    <row r="2104" spans="1:4" ht="13.5">
      <c r="A2104" s="198">
        <v>102824</v>
      </c>
      <c r="B2104" s="198" t="s">
        <v>39467</v>
      </c>
      <c r="C2104" s="198" t="s">
        <v>5</v>
      </c>
      <c r="D2104" s="292">
        <v>0</v>
      </c>
    </row>
    <row r="2105" spans="1:4" ht="13.5">
      <c r="A2105" s="198">
        <v>102825</v>
      </c>
      <c r="B2105" s="198" t="s">
        <v>39468</v>
      </c>
      <c r="C2105" s="198" t="s">
        <v>5</v>
      </c>
      <c r="D2105" s="292">
        <v>0</v>
      </c>
    </row>
    <row r="2106" spans="1:4" ht="13.5">
      <c r="A2106" s="198">
        <v>102826</v>
      </c>
      <c r="B2106" s="198" t="s">
        <v>39469</v>
      </c>
      <c r="C2106" s="198" t="s">
        <v>5</v>
      </c>
      <c r="D2106" s="292">
        <v>5.48</v>
      </c>
    </row>
    <row r="2107" spans="1:4" ht="13.5">
      <c r="A2107" s="198">
        <v>103934</v>
      </c>
      <c r="B2107" s="198" t="s">
        <v>39470</v>
      </c>
      <c r="C2107" s="198" t="s">
        <v>5</v>
      </c>
      <c r="D2107" s="292">
        <v>0</v>
      </c>
    </row>
    <row r="2108" spans="1:4" ht="13.5">
      <c r="A2108" s="198">
        <v>103935</v>
      </c>
      <c r="B2108" s="198" t="s">
        <v>39471</v>
      </c>
      <c r="C2108" s="198" t="s">
        <v>5</v>
      </c>
      <c r="D2108" s="292">
        <v>0</v>
      </c>
    </row>
    <row r="2109" spans="1:4" ht="13.5">
      <c r="A2109" s="198">
        <v>103936</v>
      </c>
      <c r="B2109" s="198" t="s">
        <v>39472</v>
      </c>
      <c r="C2109" s="198" t="s">
        <v>5</v>
      </c>
      <c r="D2109" s="292">
        <v>0</v>
      </c>
    </row>
    <row r="2110" spans="1:4" ht="13.5">
      <c r="A2110" s="198">
        <v>103937</v>
      </c>
      <c r="B2110" s="198" t="s">
        <v>39473</v>
      </c>
      <c r="C2110" s="198" t="s">
        <v>5</v>
      </c>
      <c r="D2110" s="292">
        <v>1.31</v>
      </c>
    </row>
    <row r="2111" spans="1:4" ht="13.5">
      <c r="A2111" s="198">
        <v>103940</v>
      </c>
      <c r="B2111" s="198" t="s">
        <v>39474</v>
      </c>
      <c r="C2111" s="198" t="s">
        <v>5</v>
      </c>
      <c r="D2111" s="353">
        <v>0</v>
      </c>
    </row>
    <row r="2112" spans="1:4" ht="13.5">
      <c r="A2112" s="198">
        <v>103941</v>
      </c>
      <c r="B2112" s="198" t="s">
        <v>39475</v>
      </c>
      <c r="C2112" s="198" t="s">
        <v>5</v>
      </c>
      <c r="D2112" s="353">
        <v>0</v>
      </c>
    </row>
    <row r="2113" spans="1:4" ht="13.5">
      <c r="A2113" s="198">
        <v>103942</v>
      </c>
      <c r="B2113" s="198" t="s">
        <v>39476</v>
      </c>
      <c r="C2113" s="198" t="s">
        <v>5</v>
      </c>
      <c r="D2113" s="353">
        <v>0</v>
      </c>
    </row>
    <row r="2114" spans="1:4" ht="13.5">
      <c r="A2114" s="198">
        <v>103943</v>
      </c>
      <c r="B2114" s="198" t="s">
        <v>39477</v>
      </c>
      <c r="C2114" s="198" t="s">
        <v>5</v>
      </c>
      <c r="D2114" s="353">
        <v>1.31</v>
      </c>
    </row>
    <row r="2115" spans="1:4" ht="13.5">
      <c r="A2115" s="198">
        <v>91279</v>
      </c>
      <c r="B2115" s="198" t="s">
        <v>2093</v>
      </c>
      <c r="C2115" s="198" t="s">
        <v>5</v>
      </c>
      <c r="D2115" s="292">
        <v>0.83</v>
      </c>
    </row>
    <row r="2116" spans="1:4" ht="13.5">
      <c r="A2116" s="198">
        <v>91280</v>
      </c>
      <c r="B2116" s="198" t="s">
        <v>2094</v>
      </c>
      <c r="C2116" s="198" t="s">
        <v>5</v>
      </c>
      <c r="D2116" s="292">
        <v>0.19</v>
      </c>
    </row>
    <row r="2117" spans="1:4" ht="13.5">
      <c r="A2117" s="198">
        <v>91281</v>
      </c>
      <c r="B2117" s="198" t="s">
        <v>2095</v>
      </c>
      <c r="C2117" s="198" t="s">
        <v>5</v>
      </c>
      <c r="D2117" s="292">
        <v>1.05</v>
      </c>
    </row>
    <row r="2118" spans="1:4" ht="13.5">
      <c r="A2118" s="198">
        <v>91282</v>
      </c>
      <c r="B2118" s="198" t="s">
        <v>2096</v>
      </c>
      <c r="C2118" s="198" t="s">
        <v>5</v>
      </c>
      <c r="D2118" s="292">
        <v>8.91</v>
      </c>
    </row>
    <row r="2119" spans="1:4" ht="13.5">
      <c r="A2119" s="198">
        <v>95278</v>
      </c>
      <c r="B2119" s="198" t="s">
        <v>39478</v>
      </c>
      <c r="C2119" s="198" t="s">
        <v>5</v>
      </c>
      <c r="D2119" s="353">
        <v>0.67</v>
      </c>
    </row>
    <row r="2120" spans="1:4" ht="13.5">
      <c r="A2120" s="198">
        <v>95279</v>
      </c>
      <c r="B2120" s="198" t="s">
        <v>39479</v>
      </c>
      <c r="C2120" s="198" t="s">
        <v>5</v>
      </c>
      <c r="D2120" s="353">
        <v>0.13</v>
      </c>
    </row>
    <row r="2121" spans="1:4" ht="13.5">
      <c r="A2121" s="198">
        <v>95280</v>
      </c>
      <c r="B2121" s="198" t="s">
        <v>39480</v>
      </c>
      <c r="C2121" s="198" t="s">
        <v>5</v>
      </c>
      <c r="D2121" s="353">
        <v>0.65</v>
      </c>
    </row>
    <row r="2122" spans="1:4" ht="13.5">
      <c r="A2122" s="198">
        <v>95281</v>
      </c>
      <c r="B2122" s="198" t="s">
        <v>39481</v>
      </c>
      <c r="C2122" s="198" t="s">
        <v>5</v>
      </c>
      <c r="D2122" s="353">
        <v>8.85</v>
      </c>
    </row>
    <row r="2123" spans="1:4" ht="13.5">
      <c r="A2123" s="198">
        <v>95124</v>
      </c>
      <c r="B2123" s="198" t="s">
        <v>2206</v>
      </c>
      <c r="C2123" s="198" t="s">
        <v>5</v>
      </c>
      <c r="D2123" s="292">
        <v>5.51</v>
      </c>
    </row>
    <row r="2124" spans="1:4" ht="13.5">
      <c r="A2124" s="198">
        <v>95123</v>
      </c>
      <c r="B2124" s="198" t="s">
        <v>2205</v>
      </c>
      <c r="C2124" s="198" t="s">
        <v>5</v>
      </c>
      <c r="D2124" s="292">
        <v>17.87</v>
      </c>
    </row>
    <row r="2125" spans="1:4" ht="13.5">
      <c r="A2125" s="198">
        <v>95125</v>
      </c>
      <c r="B2125" s="198" t="s">
        <v>2207</v>
      </c>
      <c r="C2125" s="198" t="s">
        <v>5</v>
      </c>
      <c r="D2125" s="292">
        <v>19.559999999999999</v>
      </c>
    </row>
    <row r="2126" spans="1:4" ht="13.5">
      <c r="A2126" s="198">
        <v>95126</v>
      </c>
      <c r="B2126" s="198" t="s">
        <v>39482</v>
      </c>
      <c r="C2126" s="198" t="s">
        <v>5</v>
      </c>
      <c r="D2126" s="292">
        <v>148.38999999999999</v>
      </c>
    </row>
    <row r="2127" spans="1:4" ht="13.5">
      <c r="A2127" s="198">
        <v>92040</v>
      </c>
      <c r="B2127" s="198" t="s">
        <v>2141</v>
      </c>
      <c r="C2127" s="198" t="s">
        <v>5</v>
      </c>
      <c r="D2127" s="292">
        <v>6.47</v>
      </c>
    </row>
    <row r="2128" spans="1:4" ht="13.5">
      <c r="A2128" s="198">
        <v>92041</v>
      </c>
      <c r="B2128" s="198" t="s">
        <v>2142</v>
      </c>
      <c r="C2128" s="198" t="s">
        <v>5</v>
      </c>
      <c r="D2128" s="292">
        <v>1.33</v>
      </c>
    </row>
    <row r="2129" spans="1:4" ht="13.5">
      <c r="A2129" s="198">
        <v>92042</v>
      </c>
      <c r="B2129" s="198" t="s">
        <v>2143</v>
      </c>
      <c r="C2129" s="198" t="s">
        <v>5</v>
      </c>
      <c r="D2129" s="292">
        <v>5.39</v>
      </c>
    </row>
    <row r="2130" spans="1:4" ht="13.5">
      <c r="A2130" s="198">
        <v>102829</v>
      </c>
      <c r="B2130" s="198" t="s">
        <v>39483</v>
      </c>
      <c r="C2130" s="198" t="s">
        <v>5</v>
      </c>
      <c r="D2130" s="292">
        <v>0</v>
      </c>
    </row>
    <row r="2131" spans="1:4" ht="13.5">
      <c r="A2131" s="198">
        <v>102830</v>
      </c>
      <c r="B2131" s="198" t="s">
        <v>39484</v>
      </c>
      <c r="C2131" s="198" t="s">
        <v>5</v>
      </c>
      <c r="D2131" s="292">
        <v>0</v>
      </c>
    </row>
    <row r="2132" spans="1:4" ht="13.5">
      <c r="A2132" s="198">
        <v>102831</v>
      </c>
      <c r="B2132" s="198" t="s">
        <v>39485</v>
      </c>
      <c r="C2132" s="198" t="s">
        <v>5</v>
      </c>
      <c r="D2132" s="292">
        <v>0</v>
      </c>
    </row>
    <row r="2133" spans="1:4" ht="13.5">
      <c r="A2133" s="198">
        <v>92114</v>
      </c>
      <c r="B2133" s="198" t="s">
        <v>39486</v>
      </c>
      <c r="C2133" s="198" t="s">
        <v>5</v>
      </c>
      <c r="D2133" s="292">
        <v>0.21</v>
      </c>
    </row>
    <row r="2134" spans="1:4" ht="13.5">
      <c r="A2134" s="198">
        <v>92115</v>
      </c>
      <c r="B2134" s="198" t="s">
        <v>39487</v>
      </c>
      <c r="C2134" s="198" t="s">
        <v>5</v>
      </c>
      <c r="D2134" s="292">
        <v>0.04</v>
      </c>
    </row>
    <row r="2135" spans="1:4" ht="13.5">
      <c r="A2135" s="198">
        <v>92116</v>
      </c>
      <c r="B2135" s="198" t="s">
        <v>39488</v>
      </c>
      <c r="C2135" s="198" t="s">
        <v>5</v>
      </c>
      <c r="D2135" s="292">
        <v>0.15</v>
      </c>
    </row>
    <row r="2136" spans="1:4" ht="13.5">
      <c r="A2136" s="198">
        <v>102912</v>
      </c>
      <c r="B2136" s="198" t="s">
        <v>39489</v>
      </c>
      <c r="C2136" s="198" t="s">
        <v>5</v>
      </c>
      <c r="D2136" s="292">
        <v>0</v>
      </c>
    </row>
    <row r="2137" spans="1:4" ht="13.5">
      <c r="A2137" s="198">
        <v>102913</v>
      </c>
      <c r="B2137" s="198" t="s">
        <v>39490</v>
      </c>
      <c r="C2137" s="198" t="s">
        <v>5</v>
      </c>
      <c r="D2137" s="292">
        <v>0</v>
      </c>
    </row>
    <row r="2138" spans="1:4" ht="13.5">
      <c r="A2138" s="198">
        <v>102914</v>
      </c>
      <c r="B2138" s="198" t="s">
        <v>39491</v>
      </c>
      <c r="C2138" s="198" t="s">
        <v>5</v>
      </c>
      <c r="D2138" s="292">
        <v>0</v>
      </c>
    </row>
    <row r="2139" spans="1:4" ht="13.5">
      <c r="A2139" s="198">
        <v>102915</v>
      </c>
      <c r="B2139" s="198" t="s">
        <v>39492</v>
      </c>
      <c r="C2139" s="198" t="s">
        <v>5</v>
      </c>
      <c r="D2139" s="292">
        <v>0.54</v>
      </c>
    </row>
    <row r="2140" spans="1:4" ht="13.5">
      <c r="A2140" s="198">
        <v>95716</v>
      </c>
      <c r="B2140" s="198" t="s">
        <v>2236</v>
      </c>
      <c r="C2140" s="198" t="s">
        <v>5</v>
      </c>
      <c r="D2140" s="292">
        <v>69.25</v>
      </c>
    </row>
    <row r="2141" spans="1:4" ht="13.5">
      <c r="A2141" s="198">
        <v>95717</v>
      </c>
      <c r="B2141" s="198" t="s">
        <v>2237</v>
      </c>
      <c r="C2141" s="198" t="s">
        <v>5</v>
      </c>
      <c r="D2141" s="292">
        <v>18.3</v>
      </c>
    </row>
    <row r="2142" spans="1:4" ht="13.5">
      <c r="A2142" s="198">
        <v>95718</v>
      </c>
      <c r="B2142" s="198" t="s">
        <v>2238</v>
      </c>
      <c r="C2142" s="198" t="s">
        <v>5</v>
      </c>
      <c r="D2142" s="292">
        <v>86.56</v>
      </c>
    </row>
    <row r="2143" spans="1:4" ht="13.5">
      <c r="A2143" s="198">
        <v>95719</v>
      </c>
      <c r="B2143" s="198" t="s">
        <v>2239</v>
      </c>
      <c r="C2143" s="198" t="s">
        <v>5</v>
      </c>
      <c r="D2143" s="292">
        <v>90.63</v>
      </c>
    </row>
    <row r="2144" spans="1:4" ht="13.5">
      <c r="A2144" s="198">
        <v>104712</v>
      </c>
      <c r="B2144" s="198" t="s">
        <v>39493</v>
      </c>
      <c r="C2144" s="198" t="s">
        <v>5</v>
      </c>
      <c r="D2144" s="292">
        <v>65.08</v>
      </c>
    </row>
    <row r="2145" spans="1:4" ht="13.5">
      <c r="A2145" s="198">
        <v>104713</v>
      </c>
      <c r="B2145" s="198" t="s">
        <v>39494</v>
      </c>
      <c r="C2145" s="198" t="s">
        <v>5</v>
      </c>
      <c r="D2145" s="292">
        <v>17.2</v>
      </c>
    </row>
    <row r="2146" spans="1:4" ht="13.5">
      <c r="A2146" s="198">
        <v>104714</v>
      </c>
      <c r="B2146" s="198" t="s">
        <v>39495</v>
      </c>
      <c r="C2146" s="198" t="s">
        <v>5</v>
      </c>
      <c r="D2146" s="292">
        <v>81.349999999999994</v>
      </c>
    </row>
    <row r="2147" spans="1:4" ht="13.5">
      <c r="A2147" s="198">
        <v>104715</v>
      </c>
      <c r="B2147" s="198" t="s">
        <v>39496</v>
      </c>
      <c r="C2147" s="198" t="s">
        <v>5</v>
      </c>
      <c r="D2147" s="292">
        <v>90.63</v>
      </c>
    </row>
    <row r="2148" spans="1:4" ht="13.5">
      <c r="A2148" s="198">
        <v>102894</v>
      </c>
      <c r="B2148" s="198" t="s">
        <v>39497</v>
      </c>
      <c r="C2148" s="198" t="s">
        <v>5</v>
      </c>
      <c r="D2148" s="292">
        <v>0</v>
      </c>
    </row>
    <row r="2149" spans="1:4" ht="13.5">
      <c r="A2149" s="198">
        <v>104161</v>
      </c>
      <c r="B2149" s="198" t="s">
        <v>39498</v>
      </c>
      <c r="C2149" s="198" t="s">
        <v>5</v>
      </c>
      <c r="D2149" s="292">
        <v>0</v>
      </c>
    </row>
    <row r="2150" spans="1:4" ht="13.5">
      <c r="A2150" s="198">
        <v>102896</v>
      </c>
      <c r="B2150" s="198" t="s">
        <v>39499</v>
      </c>
      <c r="C2150" s="198" t="s">
        <v>5</v>
      </c>
      <c r="D2150" s="292">
        <v>0</v>
      </c>
    </row>
    <row r="2151" spans="1:4" ht="13.5">
      <c r="A2151" s="198">
        <v>102897</v>
      </c>
      <c r="B2151" s="198" t="s">
        <v>5625</v>
      </c>
      <c r="C2151" s="198" t="s">
        <v>5</v>
      </c>
      <c r="D2151" s="292">
        <v>90.63</v>
      </c>
    </row>
    <row r="2152" spans="1:4" ht="13.5">
      <c r="A2152" s="198">
        <v>5627</v>
      </c>
      <c r="B2152" s="198" t="s">
        <v>1832</v>
      </c>
      <c r="C2152" s="198" t="s">
        <v>5</v>
      </c>
      <c r="D2152" s="292">
        <v>50</v>
      </c>
    </row>
    <row r="2153" spans="1:4" ht="13.5">
      <c r="A2153" s="198">
        <v>5628</v>
      </c>
      <c r="B2153" s="198" t="s">
        <v>1833</v>
      </c>
      <c r="C2153" s="198" t="s">
        <v>5</v>
      </c>
      <c r="D2153" s="292">
        <v>13.21</v>
      </c>
    </row>
    <row r="2154" spans="1:4" ht="13.5">
      <c r="A2154" s="198">
        <v>5629</v>
      </c>
      <c r="B2154" s="198" t="s">
        <v>1834</v>
      </c>
      <c r="C2154" s="198" t="s">
        <v>5</v>
      </c>
      <c r="D2154" s="292">
        <v>62.51</v>
      </c>
    </row>
    <row r="2155" spans="1:4" ht="13.5">
      <c r="A2155" s="198">
        <v>5630</v>
      </c>
      <c r="B2155" s="198" t="s">
        <v>1835</v>
      </c>
      <c r="C2155" s="198" t="s">
        <v>5</v>
      </c>
      <c r="D2155" s="292">
        <v>64.94</v>
      </c>
    </row>
    <row r="2156" spans="1:4" ht="13.5">
      <c r="A2156" s="198">
        <v>88900</v>
      </c>
      <c r="B2156" s="198" t="s">
        <v>1950</v>
      </c>
      <c r="C2156" s="198" t="s">
        <v>5</v>
      </c>
      <c r="D2156" s="292">
        <v>56.58</v>
      </c>
    </row>
    <row r="2157" spans="1:4" ht="13.5">
      <c r="A2157" s="198">
        <v>88902</v>
      </c>
      <c r="B2157" s="198" t="s">
        <v>1951</v>
      </c>
      <c r="C2157" s="198" t="s">
        <v>5</v>
      </c>
      <c r="D2157" s="292">
        <v>14.95</v>
      </c>
    </row>
    <row r="2158" spans="1:4" ht="13.5">
      <c r="A2158" s="198">
        <v>88903</v>
      </c>
      <c r="B2158" s="198" t="s">
        <v>1952</v>
      </c>
      <c r="C2158" s="198" t="s">
        <v>5</v>
      </c>
      <c r="D2158" s="292">
        <v>70.73</v>
      </c>
    </row>
    <row r="2159" spans="1:4" ht="13.5">
      <c r="A2159" s="198">
        <v>88904</v>
      </c>
      <c r="B2159" s="198" t="s">
        <v>1953</v>
      </c>
      <c r="C2159" s="198" t="s">
        <v>5</v>
      </c>
      <c r="D2159" s="292">
        <v>90.63</v>
      </c>
    </row>
    <row r="2160" spans="1:4" ht="13.5">
      <c r="A2160" s="198">
        <v>88569</v>
      </c>
      <c r="B2160" s="198" t="s">
        <v>1936</v>
      </c>
      <c r="C2160" s="198" t="s">
        <v>5</v>
      </c>
      <c r="D2160" s="292">
        <v>3.71</v>
      </c>
    </row>
    <row r="2161" spans="1:4" ht="13.5">
      <c r="A2161" s="198">
        <v>88570</v>
      </c>
      <c r="B2161" s="198" t="s">
        <v>1937</v>
      </c>
      <c r="C2161" s="198" t="s">
        <v>5</v>
      </c>
      <c r="D2161" s="292">
        <v>1.28</v>
      </c>
    </row>
    <row r="2162" spans="1:4" ht="13.5">
      <c r="A2162" s="198">
        <v>5765</v>
      </c>
      <c r="B2162" s="198" t="s">
        <v>1867</v>
      </c>
      <c r="C2162" s="198" t="s">
        <v>5</v>
      </c>
      <c r="D2162" s="292">
        <v>4.6399999999999997</v>
      </c>
    </row>
    <row r="2163" spans="1:4" ht="13.5">
      <c r="A2163" s="198">
        <v>5766</v>
      </c>
      <c r="B2163" s="198" t="s">
        <v>1868</v>
      </c>
      <c r="C2163" s="198" t="s">
        <v>5</v>
      </c>
      <c r="D2163" s="292">
        <v>2.95</v>
      </c>
    </row>
    <row r="2164" spans="1:4" ht="13.5">
      <c r="A2164" s="198">
        <v>91468</v>
      </c>
      <c r="B2164" s="198" t="s">
        <v>39500</v>
      </c>
      <c r="C2164" s="198" t="s">
        <v>5</v>
      </c>
      <c r="D2164" s="292">
        <v>25.54</v>
      </c>
    </row>
    <row r="2165" spans="1:4" ht="13.5">
      <c r="A2165" s="198">
        <v>91484</v>
      </c>
      <c r="B2165" s="198" t="s">
        <v>39501</v>
      </c>
      <c r="C2165" s="198" t="s">
        <v>5</v>
      </c>
      <c r="D2165" s="292">
        <v>4.03</v>
      </c>
    </row>
    <row r="2166" spans="1:4" ht="13.5">
      <c r="A2166" s="198">
        <v>91469</v>
      </c>
      <c r="B2166" s="198" t="s">
        <v>39502</v>
      </c>
      <c r="C2166" s="198" t="s">
        <v>5</v>
      </c>
      <c r="D2166" s="292">
        <v>9.99</v>
      </c>
    </row>
    <row r="2167" spans="1:4" ht="13.5">
      <c r="A2167" s="198">
        <v>83361</v>
      </c>
      <c r="B2167" s="198" t="s">
        <v>39503</v>
      </c>
      <c r="C2167" s="198" t="s">
        <v>5</v>
      </c>
      <c r="D2167" s="292">
        <v>42.92</v>
      </c>
    </row>
    <row r="2168" spans="1:4" ht="13.5">
      <c r="A2168" s="198">
        <v>91485</v>
      </c>
      <c r="B2168" s="198" t="s">
        <v>39504</v>
      </c>
      <c r="C2168" s="198" t="s">
        <v>5</v>
      </c>
      <c r="D2168" s="292">
        <v>155.99</v>
      </c>
    </row>
    <row r="2169" spans="1:4" ht="13.5">
      <c r="A2169" s="198">
        <v>102835</v>
      </c>
      <c r="B2169" s="198" t="s">
        <v>39505</v>
      </c>
      <c r="C2169" s="198" t="s">
        <v>5</v>
      </c>
      <c r="D2169" s="292">
        <v>0</v>
      </c>
    </row>
    <row r="2170" spans="1:4" ht="13.5">
      <c r="A2170" s="198">
        <v>102836</v>
      </c>
      <c r="B2170" s="198" t="s">
        <v>39506</v>
      </c>
      <c r="C2170" s="198" t="s">
        <v>5</v>
      </c>
      <c r="D2170" s="292">
        <v>0</v>
      </c>
    </row>
    <row r="2171" spans="1:4" ht="13.5">
      <c r="A2171" s="198">
        <v>102837</v>
      </c>
      <c r="B2171" s="198" t="s">
        <v>39507</v>
      </c>
      <c r="C2171" s="198" t="s">
        <v>5</v>
      </c>
      <c r="D2171" s="292">
        <v>0</v>
      </c>
    </row>
    <row r="2172" spans="1:4" ht="13.5">
      <c r="A2172" s="198">
        <v>89230</v>
      </c>
      <c r="B2172" s="198" t="s">
        <v>1980</v>
      </c>
      <c r="C2172" s="198" t="s">
        <v>5</v>
      </c>
      <c r="D2172" s="292">
        <v>111.93</v>
      </c>
    </row>
    <row r="2173" spans="1:4" ht="13.5">
      <c r="A2173" s="198">
        <v>89231</v>
      </c>
      <c r="B2173" s="198" t="s">
        <v>1981</v>
      </c>
      <c r="C2173" s="198" t="s">
        <v>5</v>
      </c>
      <c r="D2173" s="292">
        <v>34.270000000000003</v>
      </c>
    </row>
    <row r="2174" spans="1:4" ht="13.5">
      <c r="A2174" s="198">
        <v>89232</v>
      </c>
      <c r="B2174" s="198" t="s">
        <v>1982</v>
      </c>
      <c r="C2174" s="198" t="s">
        <v>5</v>
      </c>
      <c r="D2174" s="292">
        <v>199.66</v>
      </c>
    </row>
    <row r="2175" spans="1:4" ht="13.5">
      <c r="A2175" s="198">
        <v>89233</v>
      </c>
      <c r="B2175" s="198" t="s">
        <v>1983</v>
      </c>
      <c r="C2175" s="198" t="s">
        <v>5</v>
      </c>
      <c r="D2175" s="292">
        <v>168.41</v>
      </c>
    </row>
    <row r="2176" spans="1:4" ht="13.5">
      <c r="A2176" s="198">
        <v>89236</v>
      </c>
      <c r="B2176" s="198" t="s">
        <v>1984</v>
      </c>
      <c r="C2176" s="198" t="s">
        <v>5</v>
      </c>
      <c r="D2176" s="292">
        <v>261.47000000000003</v>
      </c>
    </row>
    <row r="2177" spans="1:4" ht="13.5">
      <c r="A2177" s="198">
        <v>89237</v>
      </c>
      <c r="B2177" s="198" t="s">
        <v>1985</v>
      </c>
      <c r="C2177" s="198" t="s">
        <v>5</v>
      </c>
      <c r="D2177" s="292">
        <v>80.06</v>
      </c>
    </row>
    <row r="2178" spans="1:4" ht="13.5">
      <c r="A2178" s="198">
        <v>89238</v>
      </c>
      <c r="B2178" s="198" t="s">
        <v>1986</v>
      </c>
      <c r="C2178" s="198" t="s">
        <v>5</v>
      </c>
      <c r="D2178" s="292">
        <v>466.4</v>
      </c>
    </row>
    <row r="2179" spans="1:4" ht="13.5">
      <c r="A2179" s="198">
        <v>89239</v>
      </c>
      <c r="B2179" s="198" t="s">
        <v>1987</v>
      </c>
      <c r="C2179" s="198" t="s">
        <v>5</v>
      </c>
      <c r="D2179" s="292">
        <v>445.37</v>
      </c>
    </row>
    <row r="2180" spans="1:4" ht="13.5">
      <c r="A2180" s="198">
        <v>102930</v>
      </c>
      <c r="B2180" s="198" t="s">
        <v>39508</v>
      </c>
      <c r="C2180" s="198" t="s">
        <v>5</v>
      </c>
      <c r="D2180" s="292">
        <v>0</v>
      </c>
    </row>
    <row r="2181" spans="1:4" ht="13.5">
      <c r="A2181" s="198">
        <v>102931</v>
      </c>
      <c r="B2181" s="198" t="s">
        <v>39509</v>
      </c>
      <c r="C2181" s="198" t="s">
        <v>5</v>
      </c>
      <c r="D2181" s="292">
        <v>0</v>
      </c>
    </row>
    <row r="2182" spans="1:4" ht="13.5">
      <c r="A2182" s="198">
        <v>102932</v>
      </c>
      <c r="B2182" s="198" t="s">
        <v>39510</v>
      </c>
      <c r="C2182" s="198" t="s">
        <v>5</v>
      </c>
      <c r="D2182" s="292">
        <v>0</v>
      </c>
    </row>
    <row r="2183" spans="1:4" ht="13.5">
      <c r="A2183" s="198">
        <v>102933</v>
      </c>
      <c r="B2183" s="198" t="s">
        <v>5626</v>
      </c>
      <c r="C2183" s="198" t="s">
        <v>5</v>
      </c>
      <c r="D2183" s="292">
        <v>0.8</v>
      </c>
    </row>
    <row r="2184" spans="1:4" ht="13.5">
      <c r="A2184" s="198">
        <v>93411</v>
      </c>
      <c r="B2184" s="198" t="s">
        <v>2186</v>
      </c>
      <c r="C2184" s="198" t="s">
        <v>5</v>
      </c>
      <c r="D2184" s="292">
        <v>0.38</v>
      </c>
    </row>
    <row r="2185" spans="1:4" ht="13.5">
      <c r="A2185" s="198">
        <v>93412</v>
      </c>
      <c r="B2185" s="198" t="s">
        <v>2187</v>
      </c>
      <c r="C2185" s="198" t="s">
        <v>5</v>
      </c>
      <c r="D2185" s="292">
        <v>0.13</v>
      </c>
    </row>
    <row r="2186" spans="1:4" ht="13.5">
      <c r="A2186" s="198">
        <v>93413</v>
      </c>
      <c r="B2186" s="198" t="s">
        <v>2188</v>
      </c>
      <c r="C2186" s="198" t="s">
        <v>5</v>
      </c>
      <c r="D2186" s="292">
        <v>0.34</v>
      </c>
    </row>
    <row r="2187" spans="1:4" ht="13.5">
      <c r="A2187" s="198">
        <v>93414</v>
      </c>
      <c r="B2187" s="198" t="s">
        <v>2189</v>
      </c>
      <c r="C2187" s="198" t="s">
        <v>5</v>
      </c>
      <c r="D2187" s="292">
        <v>11.19</v>
      </c>
    </row>
    <row r="2188" spans="1:4" ht="13.5">
      <c r="A2188" s="198">
        <v>88855</v>
      </c>
      <c r="B2188" s="198" t="s">
        <v>39511</v>
      </c>
      <c r="C2188" s="198" t="s">
        <v>5</v>
      </c>
      <c r="D2188" s="292">
        <v>3.33</v>
      </c>
    </row>
    <row r="2189" spans="1:4" ht="13.5">
      <c r="A2189" s="198">
        <v>88856</v>
      </c>
      <c r="B2189" s="198" t="s">
        <v>39512</v>
      </c>
      <c r="C2189" s="198" t="s">
        <v>5</v>
      </c>
      <c r="D2189" s="292">
        <v>0.91</v>
      </c>
    </row>
    <row r="2190" spans="1:4" ht="13.5">
      <c r="A2190" s="198">
        <v>5658</v>
      </c>
      <c r="B2190" s="198" t="s">
        <v>39513</v>
      </c>
      <c r="C2190" s="198" t="s">
        <v>5</v>
      </c>
      <c r="D2190" s="292">
        <v>2.31</v>
      </c>
    </row>
    <row r="2191" spans="1:4" ht="13.5">
      <c r="A2191" s="198">
        <v>53840</v>
      </c>
      <c r="B2191" s="198" t="s">
        <v>1905</v>
      </c>
      <c r="C2191" s="198" t="s">
        <v>5</v>
      </c>
      <c r="D2191" s="292">
        <v>2.61</v>
      </c>
    </row>
    <row r="2192" spans="1:4" ht="13.5">
      <c r="A2192" s="198">
        <v>87026</v>
      </c>
      <c r="B2192" s="198" t="s">
        <v>1927</v>
      </c>
      <c r="C2192" s="198" t="s">
        <v>5</v>
      </c>
      <c r="D2192" s="292">
        <v>0.71</v>
      </c>
    </row>
    <row r="2193" spans="1:4" ht="13.5">
      <c r="A2193" s="198">
        <v>53841</v>
      </c>
      <c r="B2193" s="198" t="s">
        <v>1906</v>
      </c>
      <c r="C2193" s="198" t="s">
        <v>5</v>
      </c>
      <c r="D2193" s="292">
        <v>1.81</v>
      </c>
    </row>
    <row r="2194" spans="1:4" ht="13.5">
      <c r="A2194" s="198">
        <v>95209</v>
      </c>
      <c r="B2194" s="198" t="s">
        <v>39514</v>
      </c>
      <c r="C2194" s="198" t="s">
        <v>5</v>
      </c>
      <c r="D2194" s="292">
        <v>12.42</v>
      </c>
    </row>
    <row r="2195" spans="1:4" ht="13.5">
      <c r="A2195" s="198">
        <v>95210</v>
      </c>
      <c r="B2195" s="198" t="s">
        <v>39515</v>
      </c>
      <c r="C2195" s="198" t="s">
        <v>5</v>
      </c>
      <c r="D2195" s="292">
        <v>58.74</v>
      </c>
    </row>
    <row r="2196" spans="1:4" ht="13.5">
      <c r="A2196" s="198">
        <v>95211</v>
      </c>
      <c r="B2196" s="198" t="s">
        <v>39516</v>
      </c>
      <c r="C2196" s="198" t="s">
        <v>5</v>
      </c>
      <c r="D2196" s="292">
        <v>8.0399999999999991</v>
      </c>
    </row>
    <row r="2197" spans="1:4" ht="13.5">
      <c r="A2197" s="198">
        <v>93267</v>
      </c>
      <c r="B2197" s="198" t="s">
        <v>39517</v>
      </c>
      <c r="C2197" s="198" t="s">
        <v>5</v>
      </c>
      <c r="D2197" s="292">
        <v>26.66</v>
      </c>
    </row>
    <row r="2198" spans="1:4" ht="13.5">
      <c r="A2198" s="198">
        <v>93269</v>
      </c>
      <c r="B2198" s="198" t="s">
        <v>39518</v>
      </c>
      <c r="C2198" s="198" t="s">
        <v>5</v>
      </c>
      <c r="D2198" s="292">
        <v>10</v>
      </c>
    </row>
    <row r="2199" spans="1:4" ht="13.5">
      <c r="A2199" s="198">
        <v>93270</v>
      </c>
      <c r="B2199" s="198" t="s">
        <v>39519</v>
      </c>
      <c r="C2199" s="198" t="s">
        <v>5</v>
      </c>
      <c r="D2199" s="292">
        <v>25.92</v>
      </c>
    </row>
    <row r="2200" spans="1:4" ht="13.5">
      <c r="A2200" s="198">
        <v>93271</v>
      </c>
      <c r="B2200" s="198" t="s">
        <v>39520</v>
      </c>
      <c r="C2200" s="198" t="s">
        <v>5</v>
      </c>
      <c r="D2200" s="292">
        <v>8.0399999999999991</v>
      </c>
    </row>
    <row r="2201" spans="1:4" ht="13.5">
      <c r="A2201" s="198">
        <v>95208</v>
      </c>
      <c r="B2201" s="198" t="s">
        <v>39521</v>
      </c>
      <c r="C2201" s="198" t="s">
        <v>5</v>
      </c>
      <c r="D2201" s="292">
        <v>53.71</v>
      </c>
    </row>
    <row r="2202" spans="1:4" ht="13.5">
      <c r="A2202" s="198">
        <v>83761</v>
      </c>
      <c r="B2202" s="198" t="s">
        <v>1923</v>
      </c>
      <c r="C2202" s="198" t="s">
        <v>5</v>
      </c>
      <c r="D2202" s="292">
        <v>10.57</v>
      </c>
    </row>
    <row r="2203" spans="1:4" ht="13.5">
      <c r="A2203" s="198">
        <v>83764</v>
      </c>
      <c r="B2203" s="198" t="s">
        <v>1926</v>
      </c>
      <c r="C2203" s="198" t="s">
        <v>5</v>
      </c>
      <c r="D2203" s="292">
        <v>3.72</v>
      </c>
    </row>
    <row r="2204" spans="1:4" ht="13.5">
      <c r="A2204" s="198">
        <v>83762</v>
      </c>
      <c r="B2204" s="198" t="s">
        <v>1924</v>
      </c>
      <c r="C2204" s="198" t="s">
        <v>5</v>
      </c>
      <c r="D2204" s="292">
        <v>9.43</v>
      </c>
    </row>
    <row r="2205" spans="1:4" ht="13.5">
      <c r="A2205" s="198">
        <v>83763</v>
      </c>
      <c r="B2205" s="198" t="s">
        <v>1925</v>
      </c>
      <c r="C2205" s="198" t="s">
        <v>5</v>
      </c>
      <c r="D2205" s="292">
        <v>50.59</v>
      </c>
    </row>
    <row r="2206" spans="1:4" ht="13.5">
      <c r="A2206" s="198">
        <v>95874</v>
      </c>
      <c r="B2206" s="198" t="s">
        <v>2243</v>
      </c>
      <c r="C2206" s="198" t="s">
        <v>5</v>
      </c>
      <c r="D2206" s="292">
        <v>11.29</v>
      </c>
    </row>
    <row r="2207" spans="1:4" ht="13.5">
      <c r="A2207" s="198">
        <v>95869</v>
      </c>
      <c r="B2207" s="198" t="s">
        <v>2240</v>
      </c>
      <c r="C2207" s="198" t="s">
        <v>5</v>
      </c>
      <c r="D2207" s="292">
        <v>3.98</v>
      </c>
    </row>
    <row r="2208" spans="1:4" ht="13.5">
      <c r="A2208" s="198">
        <v>95870</v>
      </c>
      <c r="B2208" s="198" t="s">
        <v>2241</v>
      </c>
      <c r="C2208" s="198" t="s">
        <v>5</v>
      </c>
      <c r="D2208" s="292">
        <v>10.07</v>
      </c>
    </row>
    <row r="2209" spans="1:4" ht="13.5">
      <c r="A2209" s="198">
        <v>95871</v>
      </c>
      <c r="B2209" s="198" t="s">
        <v>2242</v>
      </c>
      <c r="C2209" s="198" t="s">
        <v>5</v>
      </c>
      <c r="D2209" s="292">
        <v>275.2</v>
      </c>
    </row>
    <row r="2210" spans="1:4" ht="13.5">
      <c r="A2210" s="198">
        <v>104684</v>
      </c>
      <c r="B2210" s="198" t="s">
        <v>39522</v>
      </c>
      <c r="C2210" s="198" t="s">
        <v>5</v>
      </c>
      <c r="D2210" s="292">
        <v>0</v>
      </c>
    </row>
    <row r="2211" spans="1:4" ht="13.5">
      <c r="A2211" s="198">
        <v>104685</v>
      </c>
      <c r="B2211" s="198" t="s">
        <v>39523</v>
      </c>
      <c r="C2211" s="198" t="s">
        <v>5</v>
      </c>
      <c r="D2211" s="292">
        <v>0</v>
      </c>
    </row>
    <row r="2212" spans="1:4" ht="13.5">
      <c r="A2212" s="198">
        <v>104686</v>
      </c>
      <c r="B2212" s="198" t="s">
        <v>39524</v>
      </c>
      <c r="C2212" s="198" t="s">
        <v>5</v>
      </c>
      <c r="D2212" s="292">
        <v>0</v>
      </c>
    </row>
    <row r="2213" spans="1:4" ht="13.5">
      <c r="A2213" s="198">
        <v>104687</v>
      </c>
      <c r="B2213" s="198" t="s">
        <v>39525</v>
      </c>
      <c r="C2213" s="198" t="s">
        <v>5</v>
      </c>
      <c r="D2213" s="292">
        <v>452.97</v>
      </c>
    </row>
    <row r="2214" spans="1:4" ht="13.5">
      <c r="A2214" s="198">
        <v>73303</v>
      </c>
      <c r="B2214" s="198" t="s">
        <v>1915</v>
      </c>
      <c r="C2214" s="198" t="s">
        <v>5</v>
      </c>
      <c r="D2214" s="292">
        <v>7.93</v>
      </c>
    </row>
    <row r="2215" spans="1:4" ht="13.5">
      <c r="A2215" s="198">
        <v>93235</v>
      </c>
      <c r="B2215" s="198" t="s">
        <v>2169</v>
      </c>
      <c r="C2215" s="198" t="s">
        <v>5</v>
      </c>
      <c r="D2215" s="292">
        <v>2.79</v>
      </c>
    </row>
    <row r="2216" spans="1:4" ht="13.5">
      <c r="A2216" s="198">
        <v>73307</v>
      </c>
      <c r="B2216" s="198" t="s">
        <v>1916</v>
      </c>
      <c r="C2216" s="198" t="s">
        <v>5</v>
      </c>
      <c r="D2216" s="292">
        <v>7.08</v>
      </c>
    </row>
    <row r="2217" spans="1:4" ht="13.5">
      <c r="A2217" s="198">
        <v>73311</v>
      </c>
      <c r="B2217" s="198" t="s">
        <v>1918</v>
      </c>
      <c r="C2217" s="198" t="s">
        <v>5</v>
      </c>
      <c r="D2217" s="292">
        <v>179.51</v>
      </c>
    </row>
    <row r="2218" spans="1:4" ht="13.5">
      <c r="A2218" s="198">
        <v>93423</v>
      </c>
      <c r="B2218" s="198" t="s">
        <v>2194</v>
      </c>
      <c r="C2218" s="198" t="s">
        <v>5</v>
      </c>
      <c r="D2218" s="292">
        <v>7.06</v>
      </c>
    </row>
    <row r="2219" spans="1:4" ht="13.5">
      <c r="A2219" s="198">
        <v>93424</v>
      </c>
      <c r="B2219" s="198" t="s">
        <v>2195</v>
      </c>
      <c r="C2219" s="198" t="s">
        <v>5</v>
      </c>
      <c r="D2219" s="292">
        <v>2.4900000000000002</v>
      </c>
    </row>
    <row r="2220" spans="1:4" ht="13.5">
      <c r="A2220" s="198">
        <v>93425</v>
      </c>
      <c r="B2220" s="198" t="s">
        <v>2196</v>
      </c>
      <c r="C2220" s="198" t="s">
        <v>5</v>
      </c>
      <c r="D2220" s="292">
        <v>6.3</v>
      </c>
    </row>
    <row r="2221" spans="1:4" ht="13.5">
      <c r="A2221" s="198">
        <v>93426</v>
      </c>
      <c r="B2221" s="198" t="s">
        <v>2197</v>
      </c>
      <c r="C2221" s="198" t="s">
        <v>5</v>
      </c>
      <c r="D2221" s="292">
        <v>161.54</v>
      </c>
    </row>
    <row r="2222" spans="1:4" ht="13.5">
      <c r="A2222" s="198">
        <v>93417</v>
      </c>
      <c r="B2222" s="198" t="s">
        <v>2190</v>
      </c>
      <c r="C2222" s="198" t="s">
        <v>5</v>
      </c>
      <c r="D2222" s="292">
        <v>4.99</v>
      </c>
    </row>
    <row r="2223" spans="1:4" ht="13.5">
      <c r="A2223" s="198">
        <v>93418</v>
      </c>
      <c r="B2223" s="198" t="s">
        <v>2191</v>
      </c>
      <c r="C2223" s="198" t="s">
        <v>5</v>
      </c>
      <c r="D2223" s="292">
        <v>1.76</v>
      </c>
    </row>
    <row r="2224" spans="1:4" ht="13.5">
      <c r="A2224" s="198">
        <v>93419</v>
      </c>
      <c r="B2224" s="198" t="s">
        <v>2192</v>
      </c>
      <c r="C2224" s="198" t="s">
        <v>5</v>
      </c>
      <c r="D2224" s="292">
        <v>4.45</v>
      </c>
    </row>
    <row r="2225" spans="1:4" ht="13.5">
      <c r="A2225" s="198">
        <v>93420</v>
      </c>
      <c r="B2225" s="198" t="s">
        <v>2193</v>
      </c>
      <c r="C2225" s="198" t="s">
        <v>5</v>
      </c>
      <c r="D2225" s="292">
        <v>67.59</v>
      </c>
    </row>
    <row r="2226" spans="1:4" ht="13.5">
      <c r="A2226" s="198">
        <v>93277</v>
      </c>
      <c r="B2226" s="198" t="s">
        <v>2173</v>
      </c>
      <c r="C2226" s="198" t="s">
        <v>5</v>
      </c>
      <c r="D2226" s="292">
        <v>0.23</v>
      </c>
    </row>
    <row r="2227" spans="1:4" ht="13.5">
      <c r="A2227" s="198">
        <v>93278</v>
      </c>
      <c r="B2227" s="198" t="s">
        <v>2174</v>
      </c>
      <c r="C2227" s="198" t="s">
        <v>5</v>
      </c>
      <c r="D2227" s="292">
        <v>0.05</v>
      </c>
    </row>
    <row r="2228" spans="1:4" ht="13.5">
      <c r="A2228" s="198">
        <v>93279</v>
      </c>
      <c r="B2228" s="198" t="s">
        <v>2175</v>
      </c>
      <c r="C2228" s="198" t="s">
        <v>5</v>
      </c>
      <c r="D2228" s="292">
        <v>0.22</v>
      </c>
    </row>
    <row r="2229" spans="1:4" ht="13.5">
      <c r="A2229" s="198">
        <v>93280</v>
      </c>
      <c r="B2229" s="198" t="s">
        <v>2176</v>
      </c>
      <c r="C2229" s="198" t="s">
        <v>5</v>
      </c>
      <c r="D2229" s="292">
        <v>0.67</v>
      </c>
    </row>
    <row r="2230" spans="1:4" ht="13.5">
      <c r="A2230" s="198">
        <v>104909</v>
      </c>
      <c r="B2230" s="198" t="s">
        <v>39526</v>
      </c>
      <c r="C2230" s="198" t="s">
        <v>5</v>
      </c>
      <c r="D2230" s="292">
        <v>0</v>
      </c>
    </row>
    <row r="2231" spans="1:4" ht="13.5">
      <c r="A2231" s="198">
        <v>104910</v>
      </c>
      <c r="B2231" s="198" t="s">
        <v>39527</v>
      </c>
      <c r="C2231" s="198" t="s">
        <v>5</v>
      </c>
      <c r="D2231" s="292">
        <v>0</v>
      </c>
    </row>
    <row r="2232" spans="1:4" ht="13.5">
      <c r="A2232" s="198">
        <v>104911</v>
      </c>
      <c r="B2232" s="198" t="s">
        <v>39528</v>
      </c>
      <c r="C2232" s="198" t="s">
        <v>5</v>
      </c>
      <c r="D2232" s="292">
        <v>0</v>
      </c>
    </row>
    <row r="2233" spans="1:4" ht="13.5">
      <c r="A2233" s="198">
        <v>104912</v>
      </c>
      <c r="B2233" s="198" t="s">
        <v>39529</v>
      </c>
      <c r="C2233" s="198" t="s">
        <v>5</v>
      </c>
      <c r="D2233" s="292">
        <v>32.89</v>
      </c>
    </row>
    <row r="2234" spans="1:4" ht="13.5">
      <c r="A2234" s="198">
        <v>102840</v>
      </c>
      <c r="B2234" s="198" t="s">
        <v>39530</v>
      </c>
      <c r="C2234" s="198" t="s">
        <v>5</v>
      </c>
      <c r="D2234" s="292">
        <v>0</v>
      </c>
    </row>
    <row r="2235" spans="1:4" ht="13.5">
      <c r="A2235" s="198">
        <v>102841</v>
      </c>
      <c r="B2235" s="198" t="s">
        <v>39531</v>
      </c>
      <c r="C2235" s="198" t="s">
        <v>5</v>
      </c>
      <c r="D2235" s="292">
        <v>0</v>
      </c>
    </row>
    <row r="2236" spans="1:4" ht="13.5">
      <c r="A2236" s="198">
        <v>102842</v>
      </c>
      <c r="B2236" s="198" t="s">
        <v>39532</v>
      </c>
      <c r="C2236" s="198" t="s">
        <v>5</v>
      </c>
      <c r="D2236" s="292">
        <v>0</v>
      </c>
    </row>
    <row r="2237" spans="1:4" ht="13.5">
      <c r="A2237" s="198">
        <v>102843</v>
      </c>
      <c r="B2237" s="198" t="s">
        <v>5619</v>
      </c>
      <c r="C2237" s="198" t="s">
        <v>5</v>
      </c>
      <c r="D2237" s="292">
        <v>135.66999999999999</v>
      </c>
    </row>
    <row r="2238" spans="1:4" ht="13.5">
      <c r="A2238" s="198">
        <v>89267</v>
      </c>
      <c r="B2238" s="198" t="s">
        <v>2004</v>
      </c>
      <c r="C2238" s="198" t="s">
        <v>5</v>
      </c>
      <c r="D2238" s="292">
        <v>51.81</v>
      </c>
    </row>
    <row r="2239" spans="1:4" ht="13.5">
      <c r="A2239" s="198">
        <v>89269</v>
      </c>
      <c r="B2239" s="198" t="s">
        <v>2006</v>
      </c>
      <c r="C2239" s="198" t="s">
        <v>5</v>
      </c>
      <c r="D2239" s="292">
        <v>7.38</v>
      </c>
    </row>
    <row r="2240" spans="1:4" ht="13.5">
      <c r="A2240" s="198">
        <v>89268</v>
      </c>
      <c r="B2240" s="198" t="s">
        <v>2005</v>
      </c>
      <c r="C2240" s="198" t="s">
        <v>5</v>
      </c>
      <c r="D2240" s="292">
        <v>18.260000000000002</v>
      </c>
    </row>
    <row r="2241" spans="1:4" ht="13.5">
      <c r="A2241" s="198">
        <v>89270</v>
      </c>
      <c r="B2241" s="198" t="s">
        <v>2007</v>
      </c>
      <c r="C2241" s="198" t="s">
        <v>5</v>
      </c>
      <c r="D2241" s="292">
        <v>83.29</v>
      </c>
    </row>
    <row r="2242" spans="1:4" ht="13.5">
      <c r="A2242" s="198">
        <v>89271</v>
      </c>
      <c r="B2242" s="198" t="s">
        <v>2008</v>
      </c>
      <c r="C2242" s="198" t="s">
        <v>5</v>
      </c>
      <c r="D2242" s="292">
        <v>29.24</v>
      </c>
    </row>
    <row r="2243" spans="1:4" ht="13.5">
      <c r="A2243" s="198">
        <v>93283</v>
      </c>
      <c r="B2243" s="198" t="s">
        <v>2177</v>
      </c>
      <c r="C2243" s="198" t="s">
        <v>5</v>
      </c>
      <c r="D2243" s="292">
        <v>99.64</v>
      </c>
    </row>
    <row r="2244" spans="1:4" ht="13.5">
      <c r="A2244" s="198">
        <v>93296</v>
      </c>
      <c r="B2244" s="198" t="s">
        <v>2181</v>
      </c>
      <c r="C2244" s="198" t="s">
        <v>5</v>
      </c>
      <c r="D2244" s="292">
        <v>14.19</v>
      </c>
    </row>
    <row r="2245" spans="1:4" ht="13.5">
      <c r="A2245" s="198">
        <v>93284</v>
      </c>
      <c r="B2245" s="198" t="s">
        <v>2178</v>
      </c>
      <c r="C2245" s="198" t="s">
        <v>5</v>
      </c>
      <c r="D2245" s="292">
        <v>35.119999999999997</v>
      </c>
    </row>
    <row r="2246" spans="1:4" ht="13.5">
      <c r="A2246" s="198">
        <v>93285</v>
      </c>
      <c r="B2246" s="198" t="s">
        <v>2179</v>
      </c>
      <c r="C2246" s="198" t="s">
        <v>5</v>
      </c>
      <c r="D2246" s="292">
        <v>160.16999999999999</v>
      </c>
    </row>
    <row r="2247" spans="1:4" ht="13.5">
      <c r="A2247" s="198">
        <v>93286</v>
      </c>
      <c r="B2247" s="198" t="s">
        <v>2180</v>
      </c>
      <c r="C2247" s="198" t="s">
        <v>5</v>
      </c>
      <c r="D2247" s="292">
        <v>11.18</v>
      </c>
    </row>
    <row r="2248" spans="1:4" ht="13.5">
      <c r="A2248" s="198">
        <v>104706</v>
      </c>
      <c r="B2248" s="198" t="s">
        <v>39533</v>
      </c>
      <c r="C2248" s="198" t="s">
        <v>5</v>
      </c>
      <c r="D2248" s="292">
        <v>0</v>
      </c>
    </row>
    <row r="2249" spans="1:4" ht="13.5">
      <c r="A2249" s="198">
        <v>104707</v>
      </c>
      <c r="B2249" s="198" t="s">
        <v>39534</v>
      </c>
      <c r="C2249" s="198" t="s">
        <v>5</v>
      </c>
      <c r="D2249" s="292">
        <v>0</v>
      </c>
    </row>
    <row r="2250" spans="1:4" ht="13.5">
      <c r="A2250" s="198">
        <v>104708</v>
      </c>
      <c r="B2250" s="198" t="s">
        <v>39535</v>
      </c>
      <c r="C2250" s="198" t="s">
        <v>5</v>
      </c>
      <c r="D2250" s="292">
        <v>0</v>
      </c>
    </row>
    <row r="2251" spans="1:4" ht="13.5">
      <c r="A2251" s="198">
        <v>104709</v>
      </c>
      <c r="B2251" s="198" t="s">
        <v>39536</v>
      </c>
      <c r="C2251" s="198" t="s">
        <v>5</v>
      </c>
      <c r="D2251" s="292">
        <v>1178.8599999999999</v>
      </c>
    </row>
    <row r="2252" spans="1:4" ht="13.5">
      <c r="A2252" s="198">
        <v>104903</v>
      </c>
      <c r="B2252" s="198" t="s">
        <v>39537</v>
      </c>
      <c r="C2252" s="198" t="s">
        <v>5</v>
      </c>
      <c r="D2252" s="292">
        <v>0</v>
      </c>
    </row>
    <row r="2253" spans="1:4" ht="13.5">
      <c r="A2253" s="198">
        <v>104904</v>
      </c>
      <c r="B2253" s="198" t="s">
        <v>39538</v>
      </c>
      <c r="C2253" s="198" t="s">
        <v>5</v>
      </c>
      <c r="D2253" s="292">
        <v>0</v>
      </c>
    </row>
    <row r="2254" spans="1:4" ht="13.5">
      <c r="A2254" s="198">
        <v>104905</v>
      </c>
      <c r="B2254" s="198" t="s">
        <v>39539</v>
      </c>
      <c r="C2254" s="198" t="s">
        <v>5</v>
      </c>
      <c r="D2254" s="292">
        <v>0</v>
      </c>
    </row>
    <row r="2255" spans="1:4" ht="13.5">
      <c r="A2255" s="198">
        <v>104906</v>
      </c>
      <c r="B2255" s="198" t="s">
        <v>39540</v>
      </c>
      <c r="C2255" s="198" t="s">
        <v>5</v>
      </c>
      <c r="D2255" s="292">
        <v>99.49</v>
      </c>
    </row>
    <row r="2256" spans="1:4" ht="13.5">
      <c r="A2256" s="198">
        <v>102846</v>
      </c>
      <c r="B2256" s="198" t="s">
        <v>39541</v>
      </c>
      <c r="C2256" s="198" t="s">
        <v>5</v>
      </c>
      <c r="D2256" s="292">
        <v>0</v>
      </c>
    </row>
    <row r="2257" spans="1:4" ht="13.5">
      <c r="A2257" s="198">
        <v>102847</v>
      </c>
      <c r="B2257" s="198" t="s">
        <v>39542</v>
      </c>
      <c r="C2257" s="198" t="s">
        <v>5</v>
      </c>
      <c r="D2257" s="292">
        <v>0</v>
      </c>
    </row>
    <row r="2258" spans="1:4" ht="13.5">
      <c r="A2258" s="198">
        <v>102848</v>
      </c>
      <c r="B2258" s="198" t="s">
        <v>39543</v>
      </c>
      <c r="C2258" s="198" t="s">
        <v>5</v>
      </c>
      <c r="D2258" s="292">
        <v>0</v>
      </c>
    </row>
    <row r="2259" spans="1:4" ht="13.5">
      <c r="A2259" s="198">
        <v>102849</v>
      </c>
      <c r="B2259" s="198" t="s">
        <v>5620</v>
      </c>
      <c r="C2259" s="198" t="s">
        <v>5</v>
      </c>
      <c r="D2259" s="292">
        <v>66.33</v>
      </c>
    </row>
    <row r="2260" spans="1:4" ht="13.5">
      <c r="A2260" s="198">
        <v>102852</v>
      </c>
      <c r="B2260" s="198" t="s">
        <v>39544</v>
      </c>
      <c r="C2260" s="198" t="s">
        <v>5</v>
      </c>
      <c r="D2260" s="292">
        <v>0</v>
      </c>
    </row>
    <row r="2261" spans="1:4" ht="13.5">
      <c r="A2261" s="198">
        <v>102853</v>
      </c>
      <c r="B2261" s="198" t="s">
        <v>39545</v>
      </c>
      <c r="C2261" s="198" t="s">
        <v>5</v>
      </c>
      <c r="D2261" s="292">
        <v>0</v>
      </c>
    </row>
    <row r="2262" spans="1:4" ht="13.5">
      <c r="A2262" s="198">
        <v>102854</v>
      </c>
      <c r="B2262" s="198" t="s">
        <v>39546</v>
      </c>
      <c r="C2262" s="198" t="s">
        <v>5</v>
      </c>
      <c r="D2262" s="292">
        <v>0</v>
      </c>
    </row>
    <row r="2263" spans="1:4" ht="13.5">
      <c r="A2263" s="198">
        <v>102855</v>
      </c>
      <c r="B2263" s="198" t="s">
        <v>5621</v>
      </c>
      <c r="C2263" s="198" t="s">
        <v>5</v>
      </c>
      <c r="D2263" s="292">
        <v>66.33</v>
      </c>
    </row>
    <row r="2264" spans="1:4" ht="13.5">
      <c r="A2264" s="198">
        <v>93397</v>
      </c>
      <c r="B2264" s="198" t="s">
        <v>2182</v>
      </c>
      <c r="C2264" s="198" t="s">
        <v>5</v>
      </c>
      <c r="D2264" s="292">
        <v>25.03</v>
      </c>
    </row>
    <row r="2265" spans="1:4" ht="13.5">
      <c r="A2265" s="198">
        <v>93399</v>
      </c>
      <c r="B2265" s="198" t="s">
        <v>39547</v>
      </c>
      <c r="C2265" s="198" t="s">
        <v>5</v>
      </c>
      <c r="D2265" s="292">
        <v>3.81</v>
      </c>
    </row>
    <row r="2266" spans="1:4" ht="13.5">
      <c r="A2266" s="198">
        <v>93398</v>
      </c>
      <c r="B2266" s="198" t="s">
        <v>2183</v>
      </c>
      <c r="C2266" s="198" t="s">
        <v>5</v>
      </c>
      <c r="D2266" s="292">
        <v>9.44</v>
      </c>
    </row>
    <row r="2267" spans="1:4" ht="13.5">
      <c r="A2267" s="198">
        <v>93400</v>
      </c>
      <c r="B2267" s="198" t="s">
        <v>2184</v>
      </c>
      <c r="C2267" s="198" t="s">
        <v>5</v>
      </c>
      <c r="D2267" s="292">
        <v>43.42</v>
      </c>
    </row>
    <row r="2268" spans="1:4" ht="13.5">
      <c r="A2268" s="198">
        <v>93401</v>
      </c>
      <c r="B2268" s="198" t="s">
        <v>2185</v>
      </c>
      <c r="C2268" s="198" t="s">
        <v>5</v>
      </c>
      <c r="D2268" s="292">
        <v>159.37</v>
      </c>
    </row>
    <row r="2269" spans="1:4" ht="13.5">
      <c r="A2269" s="198">
        <v>89259</v>
      </c>
      <c r="B2269" s="198" t="s">
        <v>1998</v>
      </c>
      <c r="C2269" s="198" t="s">
        <v>5</v>
      </c>
      <c r="D2269" s="292">
        <v>27.32</v>
      </c>
    </row>
    <row r="2270" spans="1:4" ht="13.5">
      <c r="A2270" s="198">
        <v>91466</v>
      </c>
      <c r="B2270" s="198" t="s">
        <v>2121</v>
      </c>
      <c r="C2270" s="198" t="s">
        <v>5</v>
      </c>
      <c r="D2270" s="292">
        <v>4.05</v>
      </c>
    </row>
    <row r="2271" spans="1:4" ht="13.5">
      <c r="A2271" s="198">
        <v>89260</v>
      </c>
      <c r="B2271" s="198" t="s">
        <v>1999</v>
      </c>
      <c r="C2271" s="198" t="s">
        <v>5</v>
      </c>
      <c r="D2271" s="292">
        <v>10.039999999999999</v>
      </c>
    </row>
    <row r="2272" spans="1:4" ht="13.5">
      <c r="A2272" s="198">
        <v>89262</v>
      </c>
      <c r="B2272" s="198" t="s">
        <v>2000</v>
      </c>
      <c r="C2272" s="198" t="s">
        <v>5</v>
      </c>
      <c r="D2272" s="292">
        <v>46.28</v>
      </c>
    </row>
    <row r="2273" spans="1:4" ht="13.5">
      <c r="A2273" s="198">
        <v>91467</v>
      </c>
      <c r="B2273" s="198" t="s">
        <v>2122</v>
      </c>
      <c r="C2273" s="198" t="s">
        <v>5</v>
      </c>
      <c r="D2273" s="292">
        <v>159.37</v>
      </c>
    </row>
    <row r="2274" spans="1:4" ht="13.5">
      <c r="A2274" s="198">
        <v>105839</v>
      </c>
      <c r="B2274" s="198" t="s">
        <v>39548</v>
      </c>
      <c r="C2274" s="198" t="s">
        <v>5</v>
      </c>
      <c r="D2274" s="292">
        <v>0</v>
      </c>
    </row>
    <row r="2275" spans="1:4" ht="13.5">
      <c r="A2275" s="198">
        <v>105842</v>
      </c>
      <c r="B2275" s="198" t="s">
        <v>39549</v>
      </c>
      <c r="C2275" s="198" t="s">
        <v>5</v>
      </c>
      <c r="D2275" s="292">
        <v>0</v>
      </c>
    </row>
    <row r="2276" spans="1:4" ht="13.5">
      <c r="A2276" s="198">
        <v>105840</v>
      </c>
      <c r="B2276" s="198" t="s">
        <v>39550</v>
      </c>
      <c r="C2276" s="198" t="s">
        <v>5</v>
      </c>
      <c r="D2276" s="292">
        <v>0</v>
      </c>
    </row>
    <row r="2277" spans="1:4" ht="13.5">
      <c r="A2277" s="198">
        <v>105841</v>
      </c>
      <c r="B2277" s="198" t="s">
        <v>39551</v>
      </c>
      <c r="C2277" s="198" t="s">
        <v>5</v>
      </c>
      <c r="D2277" s="292">
        <v>0</v>
      </c>
    </row>
    <row r="2278" spans="1:4" ht="13.5">
      <c r="A2278" s="198">
        <v>105843</v>
      </c>
      <c r="B2278" s="198" t="s">
        <v>39552</v>
      </c>
      <c r="C2278" s="198" t="s">
        <v>5</v>
      </c>
      <c r="D2278" s="292">
        <v>83.87</v>
      </c>
    </row>
    <row r="2279" spans="1:4" ht="13.5">
      <c r="A2279" s="198">
        <v>91629</v>
      </c>
      <c r="B2279" s="198" t="s">
        <v>2127</v>
      </c>
      <c r="C2279" s="198" t="s">
        <v>5</v>
      </c>
      <c r="D2279" s="292">
        <v>21.64</v>
      </c>
    </row>
    <row r="2280" spans="1:4" ht="13.5">
      <c r="A2280" s="198">
        <v>91631</v>
      </c>
      <c r="B2280" s="198" t="s">
        <v>2129</v>
      </c>
      <c r="C2280" s="198" t="s">
        <v>5</v>
      </c>
      <c r="D2280" s="292">
        <v>3.25</v>
      </c>
    </row>
    <row r="2281" spans="1:4" ht="13.5">
      <c r="A2281" s="198">
        <v>91630</v>
      </c>
      <c r="B2281" s="198" t="s">
        <v>2128</v>
      </c>
      <c r="C2281" s="198" t="s">
        <v>5</v>
      </c>
      <c r="D2281" s="292">
        <v>8.0500000000000007</v>
      </c>
    </row>
    <row r="2282" spans="1:4" ht="13.5">
      <c r="A2282" s="198">
        <v>91632</v>
      </c>
      <c r="B2282" s="198" t="s">
        <v>2130</v>
      </c>
      <c r="C2282" s="198" t="s">
        <v>5</v>
      </c>
      <c r="D2282" s="292">
        <v>37.06</v>
      </c>
    </row>
    <row r="2283" spans="1:4" ht="13.5">
      <c r="A2283" s="198">
        <v>91633</v>
      </c>
      <c r="B2283" s="198" t="s">
        <v>2131</v>
      </c>
      <c r="C2283" s="198" t="s">
        <v>5</v>
      </c>
      <c r="D2283" s="292">
        <v>134.88999999999999</v>
      </c>
    </row>
    <row r="2284" spans="1:4" ht="13.5">
      <c r="A2284" s="198">
        <v>105979</v>
      </c>
      <c r="B2284" s="198" t="s">
        <v>39553</v>
      </c>
      <c r="C2284" s="198" t="s">
        <v>5</v>
      </c>
      <c r="D2284" s="292">
        <v>43.87</v>
      </c>
    </row>
    <row r="2285" spans="1:4" ht="13.5">
      <c r="A2285" s="198">
        <v>105982</v>
      </c>
      <c r="B2285" s="198" t="s">
        <v>39554</v>
      </c>
      <c r="C2285" s="198" t="s">
        <v>5</v>
      </c>
      <c r="D2285" s="292">
        <v>6.05</v>
      </c>
    </row>
    <row r="2286" spans="1:4" ht="13.5">
      <c r="A2286" s="198">
        <v>105980</v>
      </c>
      <c r="B2286" s="198" t="s">
        <v>39555</v>
      </c>
      <c r="C2286" s="198" t="s">
        <v>5</v>
      </c>
      <c r="D2286" s="292">
        <v>14.96</v>
      </c>
    </row>
    <row r="2287" spans="1:4" ht="13.5">
      <c r="A2287" s="198">
        <v>105981</v>
      </c>
      <c r="B2287" s="198" t="s">
        <v>39556</v>
      </c>
      <c r="C2287" s="198" t="s">
        <v>5</v>
      </c>
      <c r="D2287" s="292">
        <v>69.34</v>
      </c>
    </row>
    <row r="2288" spans="1:4" ht="13.5">
      <c r="A2288" s="198">
        <v>105983</v>
      </c>
      <c r="B2288" s="198" t="s">
        <v>39557</v>
      </c>
      <c r="C2288" s="198" t="s">
        <v>5</v>
      </c>
      <c r="D2288" s="292">
        <v>159.07</v>
      </c>
    </row>
    <row r="2289" spans="1:4" ht="13.5">
      <c r="A2289" s="198">
        <v>98760</v>
      </c>
      <c r="B2289" s="198" t="s">
        <v>2270</v>
      </c>
      <c r="C2289" s="198" t="s">
        <v>5</v>
      </c>
      <c r="D2289" s="292">
        <v>0.06</v>
      </c>
    </row>
    <row r="2290" spans="1:4" ht="13.5">
      <c r="A2290" s="198">
        <v>98761</v>
      </c>
      <c r="B2290" s="198" t="s">
        <v>2271</v>
      </c>
      <c r="C2290" s="198" t="s">
        <v>5</v>
      </c>
      <c r="D2290" s="292">
        <v>0.01</v>
      </c>
    </row>
    <row r="2291" spans="1:4" ht="13.5">
      <c r="A2291" s="198">
        <v>98762</v>
      </c>
      <c r="B2291" s="198" t="s">
        <v>2272</v>
      </c>
      <c r="C2291" s="198" t="s">
        <v>5</v>
      </c>
      <c r="D2291" s="292">
        <v>7.0000000000000007E-2</v>
      </c>
    </row>
    <row r="2292" spans="1:4" ht="13.5">
      <c r="A2292" s="198">
        <v>98763</v>
      </c>
      <c r="B2292" s="198" t="s">
        <v>2273</v>
      </c>
      <c r="C2292" s="198" t="s">
        <v>5</v>
      </c>
      <c r="D2292" s="292">
        <v>3.94</v>
      </c>
    </row>
    <row r="2293" spans="1:4" ht="13.5">
      <c r="A2293" s="198">
        <v>99829</v>
      </c>
      <c r="B2293" s="198" t="s">
        <v>39558</v>
      </c>
      <c r="C2293" s="198" t="s">
        <v>5</v>
      </c>
      <c r="D2293" s="292">
        <v>0.16</v>
      </c>
    </row>
    <row r="2294" spans="1:4" ht="13.5">
      <c r="A2294" s="198">
        <v>99830</v>
      </c>
      <c r="B2294" s="198" t="s">
        <v>39559</v>
      </c>
      <c r="C2294" s="198" t="s">
        <v>5</v>
      </c>
      <c r="D2294" s="292">
        <v>0.03</v>
      </c>
    </row>
    <row r="2295" spans="1:4" ht="13.5">
      <c r="A2295" s="198">
        <v>99831</v>
      </c>
      <c r="B2295" s="198" t="s">
        <v>39560</v>
      </c>
      <c r="C2295" s="198" t="s">
        <v>5</v>
      </c>
      <c r="D2295" s="292">
        <v>0.11</v>
      </c>
    </row>
    <row r="2296" spans="1:4" ht="13.5">
      <c r="A2296" s="198">
        <v>99832</v>
      </c>
      <c r="B2296" s="198" t="s">
        <v>39561</v>
      </c>
      <c r="C2296" s="198" t="s">
        <v>5</v>
      </c>
      <c r="D2296" s="292">
        <v>3.8</v>
      </c>
    </row>
    <row r="2297" spans="1:4" ht="13.5">
      <c r="A2297" s="198">
        <v>104516</v>
      </c>
      <c r="B2297" s="198" t="s">
        <v>39562</v>
      </c>
      <c r="C2297" s="198" t="s">
        <v>5</v>
      </c>
      <c r="D2297" s="292">
        <v>0</v>
      </c>
    </row>
    <row r="2298" spans="1:4" ht="13.5">
      <c r="A2298" s="198">
        <v>104517</v>
      </c>
      <c r="B2298" s="198" t="s">
        <v>39563</v>
      </c>
      <c r="C2298" s="198" t="s">
        <v>5</v>
      </c>
      <c r="D2298" s="292">
        <v>0</v>
      </c>
    </row>
    <row r="2299" spans="1:4" ht="13.5">
      <c r="A2299" s="198">
        <v>104518</v>
      </c>
      <c r="B2299" s="198" t="s">
        <v>39564</v>
      </c>
      <c r="C2299" s="198" t="s">
        <v>5</v>
      </c>
      <c r="D2299" s="292">
        <v>0</v>
      </c>
    </row>
    <row r="2300" spans="1:4" ht="13.5">
      <c r="A2300" s="198">
        <v>104519</v>
      </c>
      <c r="B2300" s="198" t="s">
        <v>8189</v>
      </c>
      <c r="C2300" s="198" t="s">
        <v>5</v>
      </c>
      <c r="D2300" s="292">
        <v>0.55000000000000004</v>
      </c>
    </row>
    <row r="2301" spans="1:4" ht="13.5">
      <c r="A2301" s="198">
        <v>90682</v>
      </c>
      <c r="B2301" s="198" t="s">
        <v>39565</v>
      </c>
      <c r="C2301" s="198" t="s">
        <v>5</v>
      </c>
      <c r="D2301" s="292">
        <v>39.94</v>
      </c>
    </row>
    <row r="2302" spans="1:4" ht="13.5">
      <c r="A2302" s="198">
        <v>90683</v>
      </c>
      <c r="B2302" s="198" t="s">
        <v>39566</v>
      </c>
      <c r="C2302" s="198" t="s">
        <v>5</v>
      </c>
      <c r="D2302" s="292">
        <v>9.23</v>
      </c>
    </row>
    <row r="2303" spans="1:4" ht="13.5">
      <c r="A2303" s="198">
        <v>90684</v>
      </c>
      <c r="B2303" s="198" t="s">
        <v>39567</v>
      </c>
      <c r="C2303" s="198" t="s">
        <v>5</v>
      </c>
      <c r="D2303" s="292">
        <v>43.68</v>
      </c>
    </row>
    <row r="2304" spans="1:4" ht="13.5">
      <c r="A2304" s="198">
        <v>90685</v>
      </c>
      <c r="B2304" s="198" t="s">
        <v>39568</v>
      </c>
      <c r="C2304" s="198" t="s">
        <v>5</v>
      </c>
      <c r="D2304" s="292">
        <v>57.34</v>
      </c>
    </row>
    <row r="2305" spans="1:4" ht="13.5">
      <c r="A2305" s="198">
        <v>95114</v>
      </c>
      <c r="B2305" s="198" t="s">
        <v>2198</v>
      </c>
      <c r="C2305" s="198" t="s">
        <v>5</v>
      </c>
      <c r="D2305" s="292">
        <v>1.56</v>
      </c>
    </row>
    <row r="2306" spans="1:4" ht="13.5">
      <c r="A2306" s="198">
        <v>95115</v>
      </c>
      <c r="B2306" s="198" t="s">
        <v>2199</v>
      </c>
      <c r="C2306" s="198" t="s">
        <v>5</v>
      </c>
      <c r="D2306" s="292">
        <v>0.36</v>
      </c>
    </row>
    <row r="2307" spans="1:4" ht="13.5">
      <c r="A2307" s="198">
        <v>53863</v>
      </c>
      <c r="B2307" s="198" t="s">
        <v>1911</v>
      </c>
      <c r="C2307" s="198" t="s">
        <v>5</v>
      </c>
      <c r="D2307" s="292">
        <v>1.95</v>
      </c>
    </row>
    <row r="2308" spans="1:4" ht="13.5">
      <c r="A2308" s="198">
        <v>104652</v>
      </c>
      <c r="B2308" s="198" t="s">
        <v>39569</v>
      </c>
      <c r="C2308" s="198" t="s">
        <v>5</v>
      </c>
      <c r="D2308" s="292">
        <v>0</v>
      </c>
    </row>
    <row r="2309" spans="1:4" ht="13.5">
      <c r="A2309" s="198">
        <v>104653</v>
      </c>
      <c r="B2309" s="198" t="s">
        <v>39570</v>
      </c>
      <c r="C2309" s="198" t="s">
        <v>5</v>
      </c>
      <c r="D2309" s="292">
        <v>0</v>
      </c>
    </row>
    <row r="2310" spans="1:4" ht="13.5">
      <c r="A2310" s="198">
        <v>104654</v>
      </c>
      <c r="B2310" s="198" t="s">
        <v>39571</v>
      </c>
      <c r="C2310" s="198" t="s">
        <v>5</v>
      </c>
      <c r="D2310" s="292">
        <v>0</v>
      </c>
    </row>
    <row r="2311" spans="1:4" ht="13.5">
      <c r="A2311" s="198">
        <v>104655</v>
      </c>
      <c r="B2311" s="198" t="s">
        <v>39572</v>
      </c>
      <c r="C2311" s="198" t="s">
        <v>5</v>
      </c>
      <c r="D2311" s="292">
        <v>0.57999999999999996</v>
      </c>
    </row>
    <row r="2312" spans="1:4" ht="13.5">
      <c r="A2312" s="198">
        <v>102270</v>
      </c>
      <c r="B2312" s="198" t="s">
        <v>4328</v>
      </c>
      <c r="C2312" s="198" t="s">
        <v>5</v>
      </c>
      <c r="D2312" s="292">
        <v>0.68</v>
      </c>
    </row>
    <row r="2313" spans="1:4" ht="13.5">
      <c r="A2313" s="198">
        <v>102271</v>
      </c>
      <c r="B2313" s="198" t="s">
        <v>4329</v>
      </c>
      <c r="C2313" s="198" t="s">
        <v>5</v>
      </c>
      <c r="D2313" s="292">
        <v>0.15</v>
      </c>
    </row>
    <row r="2314" spans="1:4" ht="13.5">
      <c r="A2314" s="198">
        <v>102272</v>
      </c>
      <c r="B2314" s="198" t="s">
        <v>4330</v>
      </c>
      <c r="C2314" s="198" t="s">
        <v>5</v>
      </c>
      <c r="D2314" s="292">
        <v>0.85</v>
      </c>
    </row>
    <row r="2315" spans="1:4" ht="13.5">
      <c r="A2315" s="198">
        <v>102273</v>
      </c>
      <c r="B2315" s="198" t="s">
        <v>4331</v>
      </c>
      <c r="C2315" s="198" t="s">
        <v>5</v>
      </c>
      <c r="D2315" s="292">
        <v>1.46</v>
      </c>
    </row>
    <row r="2316" spans="1:4" ht="13.5">
      <c r="A2316" s="198">
        <v>95255</v>
      </c>
      <c r="B2316" s="198" t="s">
        <v>2215</v>
      </c>
      <c r="C2316" s="198" t="s">
        <v>5</v>
      </c>
      <c r="D2316" s="292">
        <v>1.38</v>
      </c>
    </row>
    <row r="2317" spans="1:4" ht="13.5">
      <c r="A2317" s="198">
        <v>95256</v>
      </c>
      <c r="B2317" s="198" t="s">
        <v>2216</v>
      </c>
      <c r="C2317" s="198" t="s">
        <v>5</v>
      </c>
      <c r="D2317" s="292">
        <v>0.32</v>
      </c>
    </row>
    <row r="2318" spans="1:4" ht="13.5">
      <c r="A2318" s="198">
        <v>95257</v>
      </c>
      <c r="B2318" s="198" t="s">
        <v>2217</v>
      </c>
      <c r="C2318" s="198" t="s">
        <v>5</v>
      </c>
      <c r="D2318" s="292">
        <v>1.73</v>
      </c>
    </row>
    <row r="2319" spans="1:4" ht="13.5">
      <c r="A2319" s="198">
        <v>105913</v>
      </c>
      <c r="B2319" s="198" t="s">
        <v>39573</v>
      </c>
      <c r="C2319" s="198" t="s">
        <v>5</v>
      </c>
      <c r="D2319" s="292">
        <v>0</v>
      </c>
    </row>
    <row r="2320" spans="1:4" ht="13.5">
      <c r="A2320" s="198">
        <v>105914</v>
      </c>
      <c r="B2320" s="198" t="s">
        <v>39574</v>
      </c>
      <c r="C2320" s="198" t="s">
        <v>5</v>
      </c>
      <c r="D2320" s="292">
        <v>0</v>
      </c>
    </row>
    <row r="2321" spans="1:4" ht="13.5">
      <c r="A2321" s="198">
        <v>105915</v>
      </c>
      <c r="B2321" s="198" t="s">
        <v>39575</v>
      </c>
      <c r="C2321" s="198" t="s">
        <v>5</v>
      </c>
      <c r="D2321" s="292">
        <v>0</v>
      </c>
    </row>
    <row r="2322" spans="1:4" ht="13.5">
      <c r="A2322" s="198">
        <v>92963</v>
      </c>
      <c r="B2322" s="198" t="s">
        <v>2163</v>
      </c>
      <c r="C2322" s="198" t="s">
        <v>5</v>
      </c>
      <c r="D2322" s="292">
        <v>1.6</v>
      </c>
    </row>
    <row r="2323" spans="1:4" ht="13.5">
      <c r="A2323" s="198">
        <v>92964</v>
      </c>
      <c r="B2323" s="198" t="s">
        <v>2164</v>
      </c>
      <c r="C2323" s="198" t="s">
        <v>5</v>
      </c>
      <c r="D2323" s="292">
        <v>0.37</v>
      </c>
    </row>
    <row r="2324" spans="1:4" ht="13.5">
      <c r="A2324" s="198">
        <v>92965</v>
      </c>
      <c r="B2324" s="198" t="s">
        <v>2165</v>
      </c>
      <c r="C2324" s="198" t="s">
        <v>5</v>
      </c>
      <c r="D2324" s="292">
        <v>2.0099999999999998</v>
      </c>
    </row>
    <row r="2325" spans="1:4" ht="13.5">
      <c r="A2325" s="198">
        <v>103792</v>
      </c>
      <c r="B2325" s="198" t="s">
        <v>39576</v>
      </c>
      <c r="C2325" s="198" t="s">
        <v>5</v>
      </c>
      <c r="D2325" s="292">
        <v>4.0199999999999996</v>
      </c>
    </row>
    <row r="2326" spans="1:4" ht="13.5">
      <c r="A2326" s="198">
        <v>103789</v>
      </c>
      <c r="B2326" s="198" t="s">
        <v>39577</v>
      </c>
      <c r="C2326" s="198" t="s">
        <v>5</v>
      </c>
      <c r="D2326" s="292">
        <v>0</v>
      </c>
    </row>
    <row r="2327" spans="1:4" ht="13.5">
      <c r="A2327" s="198">
        <v>103790</v>
      </c>
      <c r="B2327" s="198" t="s">
        <v>39578</v>
      </c>
      <c r="C2327" s="198" t="s">
        <v>5</v>
      </c>
      <c r="D2327" s="292">
        <v>0</v>
      </c>
    </row>
    <row r="2328" spans="1:4" ht="13.5">
      <c r="A2328" s="198">
        <v>103791</v>
      </c>
      <c r="B2328" s="198" t="s">
        <v>39579</v>
      </c>
      <c r="C2328" s="198" t="s">
        <v>5</v>
      </c>
      <c r="D2328" s="292">
        <v>0</v>
      </c>
    </row>
    <row r="2329" spans="1:4" ht="13.5">
      <c r="A2329" s="198">
        <v>96054</v>
      </c>
      <c r="B2329" s="198" t="s">
        <v>2262</v>
      </c>
      <c r="C2329" s="198" t="s">
        <v>5</v>
      </c>
      <c r="D2329" s="292">
        <v>28.64</v>
      </c>
    </row>
    <row r="2330" spans="1:4" ht="13.5">
      <c r="A2330" s="198">
        <v>96060</v>
      </c>
      <c r="B2330" s="198" t="s">
        <v>2266</v>
      </c>
      <c r="C2330" s="198" t="s">
        <v>5</v>
      </c>
      <c r="D2330" s="292">
        <v>5.9</v>
      </c>
    </row>
    <row r="2331" spans="1:4" ht="13.5">
      <c r="A2331" s="198">
        <v>96061</v>
      </c>
      <c r="B2331" s="198" t="s">
        <v>2267</v>
      </c>
      <c r="C2331" s="198" t="s">
        <v>5</v>
      </c>
      <c r="D2331" s="292">
        <v>35.799999999999997</v>
      </c>
    </row>
    <row r="2332" spans="1:4" ht="13.5">
      <c r="A2332" s="198">
        <v>96062</v>
      </c>
      <c r="B2332" s="198" t="s">
        <v>2268</v>
      </c>
      <c r="C2332" s="198" t="s">
        <v>5</v>
      </c>
      <c r="D2332" s="292">
        <v>40.15</v>
      </c>
    </row>
    <row r="2333" spans="1:4" ht="13.5">
      <c r="A2333" s="198">
        <v>90688</v>
      </c>
      <c r="B2333" s="198" t="s">
        <v>2061</v>
      </c>
      <c r="C2333" s="198" t="s">
        <v>5</v>
      </c>
      <c r="D2333" s="292">
        <v>24.8</v>
      </c>
    </row>
    <row r="2334" spans="1:4" ht="13.5">
      <c r="A2334" s="198">
        <v>90689</v>
      </c>
      <c r="B2334" s="198" t="s">
        <v>2062</v>
      </c>
      <c r="C2334" s="198" t="s">
        <v>5</v>
      </c>
      <c r="D2334" s="292">
        <v>4.8899999999999997</v>
      </c>
    </row>
    <row r="2335" spans="1:4" ht="13.5">
      <c r="A2335" s="198">
        <v>90690</v>
      </c>
      <c r="B2335" s="198" t="s">
        <v>2063</v>
      </c>
      <c r="C2335" s="198" t="s">
        <v>5</v>
      </c>
      <c r="D2335" s="292">
        <v>31</v>
      </c>
    </row>
    <row r="2336" spans="1:4" ht="13.5">
      <c r="A2336" s="198">
        <v>90691</v>
      </c>
      <c r="B2336" s="198" t="s">
        <v>2064</v>
      </c>
      <c r="C2336" s="198" t="s">
        <v>5</v>
      </c>
      <c r="D2336" s="292">
        <v>40.15</v>
      </c>
    </row>
    <row r="2337" spans="1:4" ht="13.5">
      <c r="A2337" s="198">
        <v>96241</v>
      </c>
      <c r="B2337" s="198" t="s">
        <v>39580</v>
      </c>
      <c r="C2337" s="198" t="s">
        <v>5</v>
      </c>
      <c r="D2337" s="292">
        <v>26.35</v>
      </c>
    </row>
    <row r="2338" spans="1:4" ht="13.5">
      <c r="A2338" s="198">
        <v>96242</v>
      </c>
      <c r="B2338" s="198" t="s">
        <v>39581</v>
      </c>
      <c r="C2338" s="198" t="s">
        <v>5</v>
      </c>
      <c r="D2338" s="292">
        <v>6.96</v>
      </c>
    </row>
    <row r="2339" spans="1:4" ht="13.5">
      <c r="A2339" s="198">
        <v>96243</v>
      </c>
      <c r="B2339" s="198" t="s">
        <v>39582</v>
      </c>
      <c r="C2339" s="198" t="s">
        <v>5</v>
      </c>
      <c r="D2339" s="292">
        <v>32.94</v>
      </c>
    </row>
    <row r="2340" spans="1:4" ht="13.5">
      <c r="A2340" s="198">
        <v>96244</v>
      </c>
      <c r="B2340" s="198" t="s">
        <v>39583</v>
      </c>
      <c r="C2340" s="198" t="s">
        <v>5</v>
      </c>
      <c r="D2340" s="292">
        <v>17.54</v>
      </c>
    </row>
    <row r="2341" spans="1:4" ht="13.5">
      <c r="A2341" s="198">
        <v>88400</v>
      </c>
      <c r="B2341" s="198" t="s">
        <v>39584</v>
      </c>
      <c r="C2341" s="198" t="s">
        <v>5</v>
      </c>
      <c r="D2341" s="292">
        <v>0.73</v>
      </c>
    </row>
    <row r="2342" spans="1:4" ht="13.5">
      <c r="A2342" s="198">
        <v>88401</v>
      </c>
      <c r="B2342" s="198" t="s">
        <v>39585</v>
      </c>
      <c r="C2342" s="198" t="s">
        <v>5</v>
      </c>
      <c r="D2342" s="292">
        <v>0.17</v>
      </c>
    </row>
    <row r="2343" spans="1:4" ht="13.5">
      <c r="A2343" s="198">
        <v>88402</v>
      </c>
      <c r="B2343" s="198" t="s">
        <v>39586</v>
      </c>
      <c r="C2343" s="198" t="s">
        <v>5</v>
      </c>
      <c r="D2343" s="292">
        <v>0.8</v>
      </c>
    </row>
    <row r="2344" spans="1:4" ht="13.5">
      <c r="A2344" s="198">
        <v>88403</v>
      </c>
      <c r="B2344" s="198" t="s">
        <v>39587</v>
      </c>
      <c r="C2344" s="198" t="s">
        <v>5</v>
      </c>
      <c r="D2344" s="292">
        <v>1.61</v>
      </c>
    </row>
    <row r="2345" spans="1:4" ht="13.5">
      <c r="A2345" s="198">
        <v>88387</v>
      </c>
      <c r="B2345" s="198" t="s">
        <v>39588</v>
      </c>
      <c r="C2345" s="198" t="s">
        <v>5</v>
      </c>
      <c r="D2345" s="292">
        <v>0.78</v>
      </c>
    </row>
    <row r="2346" spans="1:4" ht="13.5">
      <c r="A2346" s="198">
        <v>88389</v>
      </c>
      <c r="B2346" s="198" t="s">
        <v>39589</v>
      </c>
      <c r="C2346" s="198" t="s">
        <v>5</v>
      </c>
      <c r="D2346" s="292">
        <v>0.18</v>
      </c>
    </row>
    <row r="2347" spans="1:4" ht="13.5">
      <c r="A2347" s="198">
        <v>88390</v>
      </c>
      <c r="B2347" s="198" t="s">
        <v>39590</v>
      </c>
      <c r="C2347" s="198" t="s">
        <v>5</v>
      </c>
      <c r="D2347" s="292">
        <v>0.85</v>
      </c>
    </row>
    <row r="2348" spans="1:4" ht="13.5">
      <c r="A2348" s="198">
        <v>88391</v>
      </c>
      <c r="B2348" s="198" t="s">
        <v>39591</v>
      </c>
      <c r="C2348" s="198" t="s">
        <v>5</v>
      </c>
      <c r="D2348" s="292">
        <v>2.69</v>
      </c>
    </row>
    <row r="2349" spans="1:4" ht="13.5">
      <c r="A2349" s="198">
        <v>88394</v>
      </c>
      <c r="B2349" s="198" t="s">
        <v>39592</v>
      </c>
      <c r="C2349" s="198" t="s">
        <v>5</v>
      </c>
      <c r="D2349" s="292">
        <v>0.92</v>
      </c>
    </row>
    <row r="2350" spans="1:4" ht="13.5">
      <c r="A2350" s="198">
        <v>88395</v>
      </c>
      <c r="B2350" s="198" t="s">
        <v>39593</v>
      </c>
      <c r="C2350" s="198" t="s">
        <v>5</v>
      </c>
      <c r="D2350" s="292">
        <v>0.21</v>
      </c>
    </row>
    <row r="2351" spans="1:4" ht="13.5">
      <c r="A2351" s="198">
        <v>88396</v>
      </c>
      <c r="B2351" s="198" t="s">
        <v>39594</v>
      </c>
      <c r="C2351" s="198" t="s">
        <v>5</v>
      </c>
      <c r="D2351" s="292">
        <v>1.01</v>
      </c>
    </row>
    <row r="2352" spans="1:4" ht="13.5">
      <c r="A2352" s="198">
        <v>88397</v>
      </c>
      <c r="B2352" s="198" t="s">
        <v>39595</v>
      </c>
      <c r="C2352" s="198" t="s">
        <v>5</v>
      </c>
      <c r="D2352" s="292">
        <v>4.03</v>
      </c>
    </row>
    <row r="2353" spans="1:4" ht="13.5">
      <c r="A2353" s="198">
        <v>90633</v>
      </c>
      <c r="B2353" s="198" t="s">
        <v>2033</v>
      </c>
      <c r="C2353" s="198" t="s">
        <v>5</v>
      </c>
      <c r="D2353" s="292">
        <v>3.69</v>
      </c>
    </row>
    <row r="2354" spans="1:4" ht="13.5">
      <c r="A2354" s="198">
        <v>90634</v>
      </c>
      <c r="B2354" s="198" t="s">
        <v>2034</v>
      </c>
      <c r="C2354" s="198" t="s">
        <v>5</v>
      </c>
      <c r="D2354" s="292">
        <v>0.85</v>
      </c>
    </row>
    <row r="2355" spans="1:4" ht="13.5">
      <c r="A2355" s="198">
        <v>90635</v>
      </c>
      <c r="B2355" s="198" t="s">
        <v>2035</v>
      </c>
      <c r="C2355" s="198" t="s">
        <v>5</v>
      </c>
      <c r="D2355" s="292">
        <v>4.03</v>
      </c>
    </row>
    <row r="2356" spans="1:4" ht="13.5">
      <c r="A2356" s="198">
        <v>90636</v>
      </c>
      <c r="B2356" s="198" t="s">
        <v>2036</v>
      </c>
      <c r="C2356" s="198" t="s">
        <v>5</v>
      </c>
      <c r="D2356" s="292">
        <v>5.38</v>
      </c>
    </row>
    <row r="2357" spans="1:4" ht="13.5">
      <c r="A2357" s="198">
        <v>103238</v>
      </c>
      <c r="B2357" s="198" t="s">
        <v>39596</v>
      </c>
      <c r="C2357" s="198" t="s">
        <v>5</v>
      </c>
      <c r="D2357" s="292">
        <v>0</v>
      </c>
    </row>
    <row r="2358" spans="1:4" ht="13.5">
      <c r="A2358" s="198">
        <v>103239</v>
      </c>
      <c r="B2358" s="198" t="s">
        <v>39597</v>
      </c>
      <c r="C2358" s="198" t="s">
        <v>5</v>
      </c>
      <c r="D2358" s="292">
        <v>0</v>
      </c>
    </row>
    <row r="2359" spans="1:4" ht="13.5">
      <c r="A2359" s="198">
        <v>103240</v>
      </c>
      <c r="B2359" s="198" t="s">
        <v>39598</v>
      </c>
      <c r="C2359" s="198" t="s">
        <v>5</v>
      </c>
      <c r="D2359" s="292">
        <v>0</v>
      </c>
    </row>
    <row r="2360" spans="1:4" ht="13.5">
      <c r="A2360" s="198">
        <v>103241</v>
      </c>
      <c r="B2360" s="198" t="s">
        <v>39599</v>
      </c>
      <c r="C2360" s="198" t="s">
        <v>5</v>
      </c>
      <c r="D2360" s="292">
        <v>10.08</v>
      </c>
    </row>
    <row r="2361" spans="1:4" ht="13.5">
      <c r="A2361" s="198">
        <v>88853</v>
      </c>
      <c r="B2361" s="198" t="s">
        <v>1944</v>
      </c>
      <c r="C2361" s="198" t="s">
        <v>5</v>
      </c>
      <c r="D2361" s="292">
        <v>0.23</v>
      </c>
    </row>
    <row r="2362" spans="1:4" ht="13.5">
      <c r="A2362" s="198">
        <v>88854</v>
      </c>
      <c r="B2362" s="198" t="s">
        <v>1945</v>
      </c>
      <c r="C2362" s="198" t="s">
        <v>5</v>
      </c>
      <c r="D2362" s="292">
        <v>0.05</v>
      </c>
    </row>
    <row r="2363" spans="1:4" ht="13.5">
      <c r="A2363" s="198">
        <v>5692</v>
      </c>
      <c r="B2363" s="198" t="s">
        <v>1840</v>
      </c>
      <c r="C2363" s="198" t="s">
        <v>5</v>
      </c>
      <c r="D2363" s="292">
        <v>0.25</v>
      </c>
    </row>
    <row r="2364" spans="1:4" ht="13.5">
      <c r="A2364" s="198">
        <v>5693</v>
      </c>
      <c r="B2364" s="198" t="s">
        <v>1841</v>
      </c>
      <c r="C2364" s="198" t="s">
        <v>5</v>
      </c>
      <c r="D2364" s="292">
        <v>21.15</v>
      </c>
    </row>
    <row r="2365" spans="1:4" ht="13.5">
      <c r="A2365" s="198">
        <v>7044</v>
      </c>
      <c r="B2365" s="198" t="s">
        <v>1875</v>
      </c>
      <c r="C2365" s="198" t="s">
        <v>5</v>
      </c>
      <c r="D2365" s="292">
        <v>0.28999999999999998</v>
      </c>
    </row>
    <row r="2366" spans="1:4" ht="13.5">
      <c r="A2366" s="198">
        <v>7045</v>
      </c>
      <c r="B2366" s="198" t="s">
        <v>1876</v>
      </c>
      <c r="C2366" s="198" t="s">
        <v>5</v>
      </c>
      <c r="D2366" s="292">
        <v>0.06</v>
      </c>
    </row>
    <row r="2367" spans="1:4" ht="13.5">
      <c r="A2367" s="198">
        <v>7046</v>
      </c>
      <c r="B2367" s="198" t="s">
        <v>1877</v>
      </c>
      <c r="C2367" s="198" t="s">
        <v>5</v>
      </c>
      <c r="D2367" s="292">
        <v>0.31</v>
      </c>
    </row>
    <row r="2368" spans="1:4" ht="13.5">
      <c r="A2368" s="198">
        <v>7047</v>
      </c>
      <c r="B2368" s="198" t="s">
        <v>1878</v>
      </c>
      <c r="C2368" s="198" t="s">
        <v>5</v>
      </c>
      <c r="D2368" s="292">
        <v>24.96</v>
      </c>
    </row>
    <row r="2369" spans="1:4" ht="13.5">
      <c r="A2369" s="198">
        <v>89228</v>
      </c>
      <c r="B2369" s="198" t="s">
        <v>1978</v>
      </c>
      <c r="C2369" s="198" t="s">
        <v>5</v>
      </c>
      <c r="D2369" s="292">
        <v>54.6</v>
      </c>
    </row>
    <row r="2370" spans="1:4" ht="13.5">
      <c r="A2370" s="198">
        <v>89229</v>
      </c>
      <c r="B2370" s="198" t="s">
        <v>1979</v>
      </c>
      <c r="C2370" s="198" t="s">
        <v>5</v>
      </c>
      <c r="D2370" s="292">
        <v>19.239999999999998</v>
      </c>
    </row>
    <row r="2371" spans="1:4" ht="13.5">
      <c r="A2371" s="198">
        <v>5779</v>
      </c>
      <c r="B2371" s="198" t="s">
        <v>1869</v>
      </c>
      <c r="C2371" s="198" t="s">
        <v>5</v>
      </c>
      <c r="D2371" s="292">
        <v>87.76</v>
      </c>
    </row>
    <row r="2372" spans="1:4" ht="13.5">
      <c r="A2372" s="198">
        <v>53849</v>
      </c>
      <c r="B2372" s="198" t="s">
        <v>1907</v>
      </c>
      <c r="C2372" s="198" t="s">
        <v>5</v>
      </c>
      <c r="D2372" s="292">
        <v>84.35</v>
      </c>
    </row>
    <row r="2373" spans="1:4" ht="13.5">
      <c r="A2373" s="198">
        <v>95129</v>
      </c>
      <c r="B2373" s="198" t="s">
        <v>2208</v>
      </c>
      <c r="C2373" s="198" t="s">
        <v>5</v>
      </c>
      <c r="D2373" s="292">
        <v>47.9</v>
      </c>
    </row>
    <row r="2374" spans="1:4" ht="13.5">
      <c r="A2374" s="198">
        <v>95130</v>
      </c>
      <c r="B2374" s="198" t="s">
        <v>2209</v>
      </c>
      <c r="C2374" s="198" t="s">
        <v>5</v>
      </c>
      <c r="D2374" s="292">
        <v>17.36</v>
      </c>
    </row>
    <row r="2375" spans="1:4" ht="13.5">
      <c r="A2375" s="198">
        <v>95131</v>
      </c>
      <c r="B2375" s="198" t="s">
        <v>2210</v>
      </c>
      <c r="C2375" s="198" t="s">
        <v>5</v>
      </c>
      <c r="D2375" s="292">
        <v>56.38</v>
      </c>
    </row>
    <row r="2376" spans="1:4" ht="13.5">
      <c r="A2376" s="198">
        <v>95132</v>
      </c>
      <c r="B2376" s="198" t="s">
        <v>2211</v>
      </c>
      <c r="C2376" s="198" t="s">
        <v>5</v>
      </c>
      <c r="D2376" s="292">
        <v>32.5</v>
      </c>
    </row>
    <row r="2377" spans="1:4" ht="13.5">
      <c r="A2377" s="198">
        <v>102982</v>
      </c>
      <c r="B2377" s="198" t="s">
        <v>39600</v>
      </c>
      <c r="C2377" s="198" t="s">
        <v>5</v>
      </c>
      <c r="D2377" s="292">
        <v>0</v>
      </c>
    </row>
    <row r="2378" spans="1:4" ht="13.5">
      <c r="A2378" s="198">
        <v>102983</v>
      </c>
      <c r="B2378" s="198" t="s">
        <v>39601</v>
      </c>
      <c r="C2378" s="198" t="s">
        <v>5</v>
      </c>
      <c r="D2378" s="292">
        <v>0</v>
      </c>
    </row>
    <row r="2379" spans="1:4" ht="13.5">
      <c r="A2379" s="198">
        <v>102984</v>
      </c>
      <c r="B2379" s="198" t="s">
        <v>39602</v>
      </c>
      <c r="C2379" s="198" t="s">
        <v>5</v>
      </c>
      <c r="D2379" s="292">
        <v>0</v>
      </c>
    </row>
    <row r="2380" spans="1:4" ht="13.5">
      <c r="A2380" s="198">
        <v>102985</v>
      </c>
      <c r="B2380" s="198" t="s">
        <v>5628</v>
      </c>
      <c r="C2380" s="198" t="s">
        <v>5</v>
      </c>
      <c r="D2380" s="292">
        <v>15.07</v>
      </c>
    </row>
    <row r="2381" spans="1:4" ht="13.5">
      <c r="A2381" s="198">
        <v>92956</v>
      </c>
      <c r="B2381" s="198" t="s">
        <v>2159</v>
      </c>
      <c r="C2381" s="198" t="s">
        <v>5</v>
      </c>
      <c r="D2381" s="292">
        <v>4.26</v>
      </c>
    </row>
    <row r="2382" spans="1:4" ht="13.5">
      <c r="A2382" s="198">
        <v>92957</v>
      </c>
      <c r="B2382" s="198" t="s">
        <v>2160</v>
      </c>
      <c r="C2382" s="198" t="s">
        <v>5</v>
      </c>
      <c r="D2382" s="292">
        <v>0.98</v>
      </c>
    </row>
    <row r="2383" spans="1:4" ht="13.5">
      <c r="A2383" s="198">
        <v>92958</v>
      </c>
      <c r="B2383" s="198" t="s">
        <v>2161</v>
      </c>
      <c r="C2383" s="198" t="s">
        <v>5</v>
      </c>
      <c r="D2383" s="292">
        <v>4.66</v>
      </c>
    </row>
    <row r="2384" spans="1:4" ht="13.5">
      <c r="A2384" s="198">
        <v>92959</v>
      </c>
      <c r="B2384" s="198" t="s">
        <v>2162</v>
      </c>
      <c r="C2384" s="198" t="s">
        <v>5</v>
      </c>
      <c r="D2384" s="292">
        <v>9.34</v>
      </c>
    </row>
    <row r="2385" spans="1:4" ht="13.5">
      <c r="A2385" s="198">
        <v>102858</v>
      </c>
      <c r="B2385" s="198" t="s">
        <v>39603</v>
      </c>
      <c r="C2385" s="198" t="s">
        <v>5</v>
      </c>
      <c r="D2385" s="292">
        <v>0</v>
      </c>
    </row>
    <row r="2386" spans="1:4" ht="13.5">
      <c r="A2386" s="198">
        <v>102859</v>
      </c>
      <c r="B2386" s="198" t="s">
        <v>39604</v>
      </c>
      <c r="C2386" s="198" t="s">
        <v>5</v>
      </c>
      <c r="D2386" s="292">
        <v>0</v>
      </c>
    </row>
    <row r="2387" spans="1:4" ht="13.5">
      <c r="A2387" s="198">
        <v>102860</v>
      </c>
      <c r="B2387" s="198" t="s">
        <v>39605</v>
      </c>
      <c r="C2387" s="198" t="s">
        <v>5</v>
      </c>
      <c r="D2387" s="292">
        <v>0</v>
      </c>
    </row>
    <row r="2388" spans="1:4" ht="13.5">
      <c r="A2388" s="198">
        <v>102861</v>
      </c>
      <c r="B2388" s="198" t="s">
        <v>39606</v>
      </c>
      <c r="C2388" s="198" t="s">
        <v>5</v>
      </c>
      <c r="D2388" s="292">
        <v>1.07</v>
      </c>
    </row>
    <row r="2389" spans="1:4" ht="13.5">
      <c r="A2389" s="198">
        <v>93404</v>
      </c>
      <c r="B2389" s="198" t="s">
        <v>39607</v>
      </c>
      <c r="C2389" s="198" t="s">
        <v>5</v>
      </c>
      <c r="D2389" s="292">
        <v>7.33</v>
      </c>
    </row>
    <row r="2390" spans="1:4" ht="13.5">
      <c r="A2390" s="198">
        <v>93405</v>
      </c>
      <c r="B2390" s="198" t="s">
        <v>39608</v>
      </c>
      <c r="C2390" s="198" t="s">
        <v>5</v>
      </c>
      <c r="D2390" s="292">
        <v>1.87</v>
      </c>
    </row>
    <row r="2391" spans="1:4" ht="13.5">
      <c r="A2391" s="198">
        <v>93406</v>
      </c>
      <c r="B2391" s="198" t="s">
        <v>39609</v>
      </c>
      <c r="C2391" s="198" t="s">
        <v>5</v>
      </c>
      <c r="D2391" s="353">
        <v>8.8000000000000007</v>
      </c>
    </row>
    <row r="2392" spans="1:4" ht="13.5">
      <c r="A2392" s="198">
        <v>93407</v>
      </c>
      <c r="B2392" s="198" t="s">
        <v>39610</v>
      </c>
      <c r="C2392" s="198" t="s">
        <v>5</v>
      </c>
      <c r="D2392" s="353">
        <v>47.51</v>
      </c>
    </row>
    <row r="2393" spans="1:4" ht="13.5">
      <c r="A2393" s="198">
        <v>102936</v>
      </c>
      <c r="B2393" s="198" t="s">
        <v>39611</v>
      </c>
      <c r="C2393" s="198" t="s">
        <v>5</v>
      </c>
      <c r="D2393" s="353">
        <v>0</v>
      </c>
    </row>
    <row r="2394" spans="1:4" ht="13.5">
      <c r="A2394" s="198">
        <v>102937</v>
      </c>
      <c r="B2394" s="198" t="s">
        <v>39612</v>
      </c>
      <c r="C2394" s="198" t="s">
        <v>5</v>
      </c>
      <c r="D2394" s="353">
        <v>0</v>
      </c>
    </row>
    <row r="2395" spans="1:4" ht="13.5">
      <c r="A2395" s="198">
        <v>102938</v>
      </c>
      <c r="B2395" s="198" t="s">
        <v>39613</v>
      </c>
      <c r="C2395" s="198" t="s">
        <v>5</v>
      </c>
      <c r="D2395" s="353">
        <v>0</v>
      </c>
    </row>
    <row r="2396" spans="1:4" ht="13.5">
      <c r="A2396" s="198">
        <v>102939</v>
      </c>
      <c r="B2396" s="198" t="s">
        <v>39614</v>
      </c>
      <c r="C2396" s="198" t="s">
        <v>5</v>
      </c>
      <c r="D2396" s="353">
        <v>8.0399999999999991</v>
      </c>
    </row>
    <row r="2397" spans="1:4" ht="13.5">
      <c r="A2397" s="198">
        <v>103159</v>
      </c>
      <c r="B2397" s="198" t="s">
        <v>39615</v>
      </c>
      <c r="C2397" s="198" t="s">
        <v>5</v>
      </c>
      <c r="D2397" s="353">
        <v>0</v>
      </c>
    </row>
    <row r="2398" spans="1:4" ht="13.5">
      <c r="A2398" s="198">
        <v>103160</v>
      </c>
      <c r="B2398" s="198" t="s">
        <v>39616</v>
      </c>
      <c r="C2398" s="198" t="s">
        <v>5</v>
      </c>
      <c r="D2398" s="353">
        <v>0</v>
      </c>
    </row>
    <row r="2399" spans="1:4" ht="13.5">
      <c r="A2399" s="198">
        <v>103161</v>
      </c>
      <c r="B2399" s="198" t="s">
        <v>39617</v>
      </c>
      <c r="C2399" s="198" t="s">
        <v>5</v>
      </c>
      <c r="D2399" s="292">
        <v>0</v>
      </c>
    </row>
    <row r="2400" spans="1:4" ht="13.5">
      <c r="A2400" s="198">
        <v>103162</v>
      </c>
      <c r="B2400" s="198" t="s">
        <v>39618</v>
      </c>
      <c r="C2400" s="198" t="s">
        <v>5</v>
      </c>
      <c r="D2400" s="292">
        <v>0.56999999999999995</v>
      </c>
    </row>
    <row r="2401" spans="1:4" ht="13.5">
      <c r="A2401" s="198">
        <v>103153</v>
      </c>
      <c r="B2401" s="198" t="s">
        <v>39619</v>
      </c>
      <c r="C2401" s="198" t="s">
        <v>5</v>
      </c>
      <c r="D2401" s="292">
        <v>0</v>
      </c>
    </row>
    <row r="2402" spans="1:4" ht="13.5">
      <c r="A2402" s="198">
        <v>103154</v>
      </c>
      <c r="B2402" s="198" t="s">
        <v>39620</v>
      </c>
      <c r="C2402" s="198" t="s">
        <v>5</v>
      </c>
      <c r="D2402" s="292">
        <v>0</v>
      </c>
    </row>
    <row r="2403" spans="1:4" ht="13.5">
      <c r="A2403" s="198">
        <v>103155</v>
      </c>
      <c r="B2403" s="198" t="s">
        <v>39621</v>
      </c>
      <c r="C2403" s="198" t="s">
        <v>5</v>
      </c>
      <c r="D2403" s="292">
        <v>0</v>
      </c>
    </row>
    <row r="2404" spans="1:4" ht="13.5">
      <c r="A2404" s="198">
        <v>103156</v>
      </c>
      <c r="B2404" s="198" t="s">
        <v>39622</v>
      </c>
      <c r="C2404" s="198" t="s">
        <v>5</v>
      </c>
      <c r="D2404" s="292">
        <v>2.04</v>
      </c>
    </row>
    <row r="2405" spans="1:4" ht="13.5">
      <c r="A2405" s="198">
        <v>103171</v>
      </c>
      <c r="B2405" s="198" t="s">
        <v>39623</v>
      </c>
      <c r="C2405" s="198" t="s">
        <v>5</v>
      </c>
      <c r="D2405" s="292">
        <v>0</v>
      </c>
    </row>
    <row r="2406" spans="1:4" ht="13.5">
      <c r="A2406" s="198">
        <v>103172</v>
      </c>
      <c r="B2406" s="198" t="s">
        <v>39624</v>
      </c>
      <c r="C2406" s="198" t="s">
        <v>5</v>
      </c>
      <c r="D2406" s="292">
        <v>0</v>
      </c>
    </row>
    <row r="2407" spans="1:4" ht="13.5">
      <c r="A2407" s="198">
        <v>103173</v>
      </c>
      <c r="B2407" s="198" t="s">
        <v>39625</v>
      </c>
      <c r="C2407" s="198" t="s">
        <v>5</v>
      </c>
      <c r="D2407" s="292">
        <v>0</v>
      </c>
    </row>
    <row r="2408" spans="1:4" ht="13.5">
      <c r="A2408" s="198">
        <v>103174</v>
      </c>
      <c r="B2408" s="198" t="s">
        <v>39626</v>
      </c>
      <c r="C2408" s="198" t="s">
        <v>5</v>
      </c>
      <c r="D2408" s="292">
        <v>1.63</v>
      </c>
    </row>
    <row r="2409" spans="1:4" ht="13.5">
      <c r="A2409" s="198">
        <v>103177</v>
      </c>
      <c r="B2409" s="198" t="s">
        <v>39627</v>
      </c>
      <c r="C2409" s="198" t="s">
        <v>5</v>
      </c>
      <c r="D2409" s="292">
        <v>0</v>
      </c>
    </row>
    <row r="2410" spans="1:4" ht="13.5">
      <c r="A2410" s="198">
        <v>103178</v>
      </c>
      <c r="B2410" s="198" t="s">
        <v>39628</v>
      </c>
      <c r="C2410" s="198" t="s">
        <v>5</v>
      </c>
      <c r="D2410" s="292">
        <v>0</v>
      </c>
    </row>
    <row r="2411" spans="1:4" ht="13.5">
      <c r="A2411" s="198">
        <v>103179</v>
      </c>
      <c r="B2411" s="198" t="s">
        <v>39629</v>
      </c>
      <c r="C2411" s="198" t="s">
        <v>5</v>
      </c>
      <c r="D2411" s="292">
        <v>0</v>
      </c>
    </row>
    <row r="2412" spans="1:4" ht="13.5">
      <c r="A2412" s="198">
        <v>103180</v>
      </c>
      <c r="B2412" s="198" t="s">
        <v>39630</v>
      </c>
      <c r="C2412" s="198" t="s">
        <v>5</v>
      </c>
      <c r="D2412" s="292">
        <v>3.75</v>
      </c>
    </row>
    <row r="2413" spans="1:4" ht="13.5">
      <c r="A2413" s="198">
        <v>103165</v>
      </c>
      <c r="B2413" s="198" t="s">
        <v>39631</v>
      </c>
      <c r="C2413" s="198" t="s">
        <v>5</v>
      </c>
      <c r="D2413" s="292">
        <v>0</v>
      </c>
    </row>
    <row r="2414" spans="1:4" ht="13.5">
      <c r="A2414" s="198">
        <v>103166</v>
      </c>
      <c r="B2414" s="198" t="s">
        <v>39632</v>
      </c>
      <c r="C2414" s="198" t="s">
        <v>5</v>
      </c>
      <c r="D2414" s="292">
        <v>0</v>
      </c>
    </row>
    <row r="2415" spans="1:4" ht="13.5">
      <c r="A2415" s="198">
        <v>103167</v>
      </c>
      <c r="B2415" s="198" t="s">
        <v>39633</v>
      </c>
      <c r="C2415" s="198" t="s">
        <v>5</v>
      </c>
      <c r="D2415" s="292">
        <v>0</v>
      </c>
    </row>
    <row r="2416" spans="1:4" ht="13.5">
      <c r="A2416" s="198">
        <v>103168</v>
      </c>
      <c r="B2416" s="198" t="s">
        <v>39634</v>
      </c>
      <c r="C2416" s="198" t="s">
        <v>5</v>
      </c>
      <c r="D2416" s="292">
        <v>0.65</v>
      </c>
    </row>
    <row r="2417" spans="1:4" ht="13.5">
      <c r="A2417" s="198">
        <v>102864</v>
      </c>
      <c r="B2417" s="198" t="s">
        <v>39635</v>
      </c>
      <c r="C2417" s="198" t="s">
        <v>5</v>
      </c>
      <c r="D2417" s="292">
        <v>0</v>
      </c>
    </row>
    <row r="2418" spans="1:4" ht="13.5">
      <c r="A2418" s="198">
        <v>102865</v>
      </c>
      <c r="B2418" s="198" t="s">
        <v>39636</v>
      </c>
      <c r="C2418" s="198" t="s">
        <v>5</v>
      </c>
      <c r="D2418" s="292">
        <v>0</v>
      </c>
    </row>
    <row r="2419" spans="1:4" ht="13.5">
      <c r="A2419" s="198">
        <v>102866</v>
      </c>
      <c r="B2419" s="198" t="s">
        <v>39637</v>
      </c>
      <c r="C2419" s="198" t="s">
        <v>5</v>
      </c>
      <c r="D2419" s="292">
        <v>0</v>
      </c>
    </row>
    <row r="2420" spans="1:4" ht="13.5">
      <c r="A2420" s="198">
        <v>102867</v>
      </c>
      <c r="B2420" s="198" t="s">
        <v>39638</v>
      </c>
      <c r="C2420" s="198" t="s">
        <v>5</v>
      </c>
      <c r="D2420" s="292">
        <v>0.57999999999999996</v>
      </c>
    </row>
    <row r="2421" spans="1:4" ht="13.5">
      <c r="A2421" s="198">
        <v>92108</v>
      </c>
      <c r="B2421" s="198" t="s">
        <v>39639</v>
      </c>
      <c r="C2421" s="198" t="s">
        <v>5</v>
      </c>
      <c r="D2421" s="292">
        <v>0.86</v>
      </c>
    </row>
    <row r="2422" spans="1:4" ht="13.5">
      <c r="A2422" s="198">
        <v>92109</v>
      </c>
      <c r="B2422" s="198" t="s">
        <v>39640</v>
      </c>
      <c r="C2422" s="198" t="s">
        <v>5</v>
      </c>
      <c r="D2422" s="292">
        <v>0.19</v>
      </c>
    </row>
    <row r="2423" spans="1:4" ht="13.5">
      <c r="A2423" s="198">
        <v>92110</v>
      </c>
      <c r="B2423" s="198" t="s">
        <v>39641</v>
      </c>
      <c r="C2423" s="198" t="s">
        <v>5</v>
      </c>
      <c r="D2423" s="292">
        <v>1.07</v>
      </c>
    </row>
    <row r="2424" spans="1:4" ht="13.5">
      <c r="A2424" s="198">
        <v>92111</v>
      </c>
      <c r="B2424" s="198" t="s">
        <v>39642</v>
      </c>
      <c r="C2424" s="198" t="s">
        <v>5</v>
      </c>
      <c r="D2424" s="292">
        <v>1.07</v>
      </c>
    </row>
    <row r="2425" spans="1:4" ht="13.5">
      <c r="A2425" s="198">
        <v>90670</v>
      </c>
      <c r="B2425" s="198" t="s">
        <v>2053</v>
      </c>
      <c r="C2425" s="198" t="s">
        <v>5</v>
      </c>
      <c r="D2425" s="292">
        <v>257.27999999999997</v>
      </c>
    </row>
    <row r="2426" spans="1:4" ht="13.5">
      <c r="A2426" s="198">
        <v>90671</v>
      </c>
      <c r="B2426" s="198" t="s">
        <v>2054</v>
      </c>
      <c r="C2426" s="198" t="s">
        <v>5</v>
      </c>
      <c r="D2426" s="292">
        <v>69.02</v>
      </c>
    </row>
    <row r="2427" spans="1:4" ht="13.5">
      <c r="A2427" s="198">
        <v>90672</v>
      </c>
      <c r="B2427" s="198" t="s">
        <v>2055</v>
      </c>
      <c r="C2427" s="198" t="s">
        <v>5</v>
      </c>
      <c r="D2427" s="292">
        <v>321.97000000000003</v>
      </c>
    </row>
    <row r="2428" spans="1:4" ht="13.5">
      <c r="A2428" s="198">
        <v>90673</v>
      </c>
      <c r="B2428" s="198" t="s">
        <v>2056</v>
      </c>
      <c r="C2428" s="198" t="s">
        <v>5</v>
      </c>
      <c r="D2428" s="292">
        <v>120.53</v>
      </c>
    </row>
    <row r="2429" spans="1:4" ht="13.5">
      <c r="A2429" s="198">
        <v>93220</v>
      </c>
      <c r="B2429" s="198" t="s">
        <v>2166</v>
      </c>
      <c r="C2429" s="198" t="s">
        <v>5</v>
      </c>
      <c r="D2429" s="292">
        <v>394.5</v>
      </c>
    </row>
    <row r="2430" spans="1:4" ht="13.5">
      <c r="A2430" s="198">
        <v>93221</v>
      </c>
      <c r="B2430" s="198" t="s">
        <v>2167</v>
      </c>
      <c r="C2430" s="198" t="s">
        <v>5</v>
      </c>
      <c r="D2430" s="292">
        <v>105.84</v>
      </c>
    </row>
    <row r="2431" spans="1:4" ht="13.5">
      <c r="A2431" s="198">
        <v>93222</v>
      </c>
      <c r="B2431" s="198" t="s">
        <v>2168</v>
      </c>
      <c r="C2431" s="198" t="s">
        <v>5</v>
      </c>
      <c r="D2431" s="292">
        <v>493.69</v>
      </c>
    </row>
    <row r="2432" spans="1:4" ht="13.5">
      <c r="A2432" s="198">
        <v>93223</v>
      </c>
      <c r="B2432" s="198" t="s">
        <v>39643</v>
      </c>
      <c r="C2432" s="198" t="s">
        <v>5</v>
      </c>
      <c r="D2432" s="292">
        <v>157.44</v>
      </c>
    </row>
    <row r="2433" spans="1:4" ht="13.5">
      <c r="A2433" s="198">
        <v>104691</v>
      </c>
      <c r="B2433" s="198" t="s">
        <v>39644</v>
      </c>
      <c r="C2433" s="198" t="s">
        <v>5</v>
      </c>
      <c r="D2433" s="292">
        <v>1.02</v>
      </c>
    </row>
    <row r="2434" spans="1:4" ht="13.5">
      <c r="A2434" s="198">
        <v>104692</v>
      </c>
      <c r="B2434" s="198" t="s">
        <v>39645</v>
      </c>
      <c r="C2434" s="198" t="s">
        <v>5</v>
      </c>
      <c r="D2434" s="292">
        <v>0.23</v>
      </c>
    </row>
    <row r="2435" spans="1:4" ht="13.5">
      <c r="A2435" s="198">
        <v>104693</v>
      </c>
      <c r="B2435" s="198" t="s">
        <v>39646</v>
      </c>
      <c r="C2435" s="198" t="s">
        <v>5</v>
      </c>
      <c r="D2435" s="292">
        <v>1.28</v>
      </c>
    </row>
    <row r="2436" spans="1:4" ht="13.5">
      <c r="A2436" s="198">
        <v>104694</v>
      </c>
      <c r="B2436" s="198" t="s">
        <v>39647</v>
      </c>
      <c r="C2436" s="198" t="s">
        <v>5</v>
      </c>
      <c r="D2436" s="292">
        <v>1.83</v>
      </c>
    </row>
    <row r="2437" spans="1:4" ht="13.5">
      <c r="A2437" s="198">
        <v>90676</v>
      </c>
      <c r="B2437" s="198" t="s">
        <v>2057</v>
      </c>
      <c r="C2437" s="198" t="s">
        <v>5</v>
      </c>
      <c r="D2437" s="292">
        <v>103.45</v>
      </c>
    </row>
    <row r="2438" spans="1:4" ht="13.5">
      <c r="A2438" s="198">
        <v>91021</v>
      </c>
      <c r="B2438" s="198" t="s">
        <v>2083</v>
      </c>
      <c r="C2438" s="198" t="s">
        <v>5</v>
      </c>
      <c r="D2438" s="292">
        <v>12.59</v>
      </c>
    </row>
    <row r="2439" spans="1:4" ht="13.5">
      <c r="A2439" s="198">
        <v>90677</v>
      </c>
      <c r="B2439" s="198" t="s">
        <v>2058</v>
      </c>
      <c r="C2439" s="198" t="s">
        <v>5</v>
      </c>
      <c r="D2439" s="292">
        <v>31.08</v>
      </c>
    </row>
    <row r="2440" spans="1:4" ht="13.5">
      <c r="A2440" s="198">
        <v>90678</v>
      </c>
      <c r="B2440" s="198" t="s">
        <v>2059</v>
      </c>
      <c r="C2440" s="198" t="s">
        <v>5</v>
      </c>
      <c r="D2440" s="292">
        <v>143.93</v>
      </c>
    </row>
    <row r="2441" spans="1:4" ht="13.5">
      <c r="A2441" s="198">
        <v>90679</v>
      </c>
      <c r="B2441" s="198" t="s">
        <v>2060</v>
      </c>
      <c r="C2441" s="198" t="s">
        <v>5</v>
      </c>
      <c r="D2441" s="292">
        <v>92.43</v>
      </c>
    </row>
    <row r="2442" spans="1:4" ht="13.5">
      <c r="A2442" s="198">
        <v>102870</v>
      </c>
      <c r="B2442" s="198" t="s">
        <v>39648</v>
      </c>
      <c r="C2442" s="198" t="s">
        <v>5</v>
      </c>
      <c r="D2442" s="292">
        <v>375.22</v>
      </c>
    </row>
    <row r="2443" spans="1:4" ht="13.5">
      <c r="A2443" s="198">
        <v>102871</v>
      </c>
      <c r="B2443" s="198" t="s">
        <v>39649</v>
      </c>
      <c r="C2443" s="198" t="s">
        <v>5</v>
      </c>
      <c r="D2443" s="292">
        <v>101.37</v>
      </c>
    </row>
    <row r="2444" spans="1:4" ht="13.5">
      <c r="A2444" s="198">
        <v>102872</v>
      </c>
      <c r="B2444" s="198" t="s">
        <v>39650</v>
      </c>
      <c r="C2444" s="198" t="s">
        <v>5</v>
      </c>
      <c r="D2444" s="292">
        <v>469.55</v>
      </c>
    </row>
    <row r="2445" spans="1:4" ht="13.5">
      <c r="A2445" s="198">
        <v>102873</v>
      </c>
      <c r="B2445" s="198" t="s">
        <v>5622</v>
      </c>
      <c r="C2445" s="198" t="s">
        <v>5</v>
      </c>
      <c r="D2445" s="292">
        <v>120.53</v>
      </c>
    </row>
    <row r="2446" spans="1:4" ht="13.5">
      <c r="A2446" s="198">
        <v>102960</v>
      </c>
      <c r="B2446" s="198" t="s">
        <v>39651</v>
      </c>
      <c r="C2446" s="198" t="s">
        <v>5</v>
      </c>
      <c r="D2446" s="292">
        <v>182.1</v>
      </c>
    </row>
    <row r="2447" spans="1:4" ht="13.5">
      <c r="A2447" s="198">
        <v>102961</v>
      </c>
      <c r="B2447" s="198" t="s">
        <v>39652</v>
      </c>
      <c r="C2447" s="198" t="s">
        <v>5</v>
      </c>
      <c r="D2447" s="292">
        <v>49.19</v>
      </c>
    </row>
    <row r="2448" spans="1:4" ht="13.5">
      <c r="A2448" s="198">
        <v>102962</v>
      </c>
      <c r="B2448" s="198" t="s">
        <v>39653</v>
      </c>
      <c r="C2448" s="198" t="s">
        <v>5</v>
      </c>
      <c r="D2448" s="292">
        <v>170.82</v>
      </c>
    </row>
    <row r="2449" spans="1:4" ht="13.5">
      <c r="A2449" s="198">
        <v>102963</v>
      </c>
      <c r="B2449" s="198" t="s">
        <v>5627</v>
      </c>
      <c r="C2449" s="198" t="s">
        <v>5</v>
      </c>
      <c r="D2449" s="292">
        <v>85.44</v>
      </c>
    </row>
    <row r="2450" spans="1:4" ht="13.5">
      <c r="A2450" s="198">
        <v>95698</v>
      </c>
      <c r="B2450" s="198" t="s">
        <v>2232</v>
      </c>
      <c r="C2450" s="198" t="s">
        <v>5</v>
      </c>
      <c r="D2450" s="292">
        <v>4.6100000000000003</v>
      </c>
    </row>
    <row r="2451" spans="1:4" ht="13.5">
      <c r="A2451" s="198">
        <v>95699</v>
      </c>
      <c r="B2451" s="198" t="s">
        <v>2233</v>
      </c>
      <c r="C2451" s="198" t="s">
        <v>5</v>
      </c>
      <c r="D2451" s="292">
        <v>1.06</v>
      </c>
    </row>
    <row r="2452" spans="1:4" ht="13.5">
      <c r="A2452" s="198">
        <v>95700</v>
      </c>
      <c r="B2452" s="198" t="s">
        <v>2234</v>
      </c>
      <c r="C2452" s="198" t="s">
        <v>5</v>
      </c>
      <c r="D2452" s="292">
        <v>5.77</v>
      </c>
    </row>
    <row r="2453" spans="1:4" ht="13.5">
      <c r="A2453" s="198">
        <v>95701</v>
      </c>
      <c r="B2453" s="198" t="s">
        <v>2235</v>
      </c>
      <c r="C2453" s="198" t="s">
        <v>5</v>
      </c>
      <c r="D2453" s="292">
        <v>2.69</v>
      </c>
    </row>
    <row r="2454" spans="1:4" ht="13.5">
      <c r="A2454" s="198">
        <v>90621</v>
      </c>
      <c r="B2454" s="198" t="s">
        <v>2025</v>
      </c>
      <c r="C2454" s="198" t="s">
        <v>5</v>
      </c>
      <c r="D2454" s="292">
        <v>2.08</v>
      </c>
    </row>
    <row r="2455" spans="1:4" ht="13.5">
      <c r="A2455" s="198">
        <v>90622</v>
      </c>
      <c r="B2455" s="198" t="s">
        <v>2026</v>
      </c>
      <c r="C2455" s="198" t="s">
        <v>5</v>
      </c>
      <c r="D2455" s="292">
        <v>0.48</v>
      </c>
    </row>
    <row r="2456" spans="1:4" ht="13.5">
      <c r="A2456" s="198">
        <v>90623</v>
      </c>
      <c r="B2456" s="198" t="s">
        <v>2027</v>
      </c>
      <c r="C2456" s="198" t="s">
        <v>5</v>
      </c>
      <c r="D2456" s="292">
        <v>2.6</v>
      </c>
    </row>
    <row r="2457" spans="1:4" ht="13.5">
      <c r="A2457" s="198">
        <v>90624</v>
      </c>
      <c r="B2457" s="198" t="s">
        <v>2028</v>
      </c>
      <c r="C2457" s="198" t="s">
        <v>5</v>
      </c>
      <c r="D2457" s="292">
        <v>2.69</v>
      </c>
    </row>
    <row r="2458" spans="1:4" ht="13.5">
      <c r="A2458" s="198">
        <v>102876</v>
      </c>
      <c r="B2458" s="198" t="s">
        <v>39654</v>
      </c>
      <c r="C2458" s="198" t="s">
        <v>5</v>
      </c>
      <c r="D2458" s="292">
        <v>521.42999999999995</v>
      </c>
    </row>
    <row r="2459" spans="1:4" ht="13.5">
      <c r="A2459" s="198">
        <v>102877</v>
      </c>
      <c r="B2459" s="198" t="s">
        <v>39655</v>
      </c>
      <c r="C2459" s="198" t="s">
        <v>5</v>
      </c>
      <c r="D2459" s="292">
        <v>140.87</v>
      </c>
    </row>
    <row r="2460" spans="1:4" ht="13.5">
      <c r="A2460" s="198">
        <v>102878</v>
      </c>
      <c r="B2460" s="198" t="s">
        <v>39656</v>
      </c>
      <c r="C2460" s="198" t="s">
        <v>5</v>
      </c>
      <c r="D2460" s="292">
        <v>652.53</v>
      </c>
    </row>
    <row r="2461" spans="1:4" ht="13.5">
      <c r="A2461" s="198">
        <v>102879</v>
      </c>
      <c r="B2461" s="198" t="s">
        <v>5623</v>
      </c>
      <c r="C2461" s="198" t="s">
        <v>5</v>
      </c>
      <c r="D2461" s="292">
        <v>180.9</v>
      </c>
    </row>
    <row r="2462" spans="1:4" ht="13.5">
      <c r="A2462" s="198">
        <v>103220</v>
      </c>
      <c r="B2462" s="198" t="s">
        <v>39657</v>
      </c>
      <c r="C2462" s="198" t="s">
        <v>5</v>
      </c>
      <c r="D2462" s="292">
        <v>159.46</v>
      </c>
    </row>
    <row r="2463" spans="1:4" ht="13.5">
      <c r="A2463" s="198">
        <v>103221</v>
      </c>
      <c r="B2463" s="198" t="s">
        <v>39658</v>
      </c>
      <c r="C2463" s="198" t="s">
        <v>5</v>
      </c>
      <c r="D2463" s="292">
        <v>43.08</v>
      </c>
    </row>
    <row r="2464" spans="1:4" ht="13.5">
      <c r="A2464" s="198">
        <v>103222</v>
      </c>
      <c r="B2464" s="198" t="s">
        <v>39659</v>
      </c>
      <c r="C2464" s="198" t="s">
        <v>5</v>
      </c>
      <c r="D2464" s="292">
        <v>199.55</v>
      </c>
    </row>
    <row r="2465" spans="1:4" ht="13.5">
      <c r="A2465" s="198">
        <v>103223</v>
      </c>
      <c r="B2465" s="198" t="s">
        <v>39660</v>
      </c>
      <c r="C2465" s="198" t="s">
        <v>5</v>
      </c>
      <c r="D2465" s="292">
        <v>35.33</v>
      </c>
    </row>
    <row r="2466" spans="1:4" ht="13.5">
      <c r="A2466" s="198">
        <v>103232</v>
      </c>
      <c r="B2466" s="198" t="s">
        <v>39661</v>
      </c>
      <c r="C2466" s="198" t="s">
        <v>5</v>
      </c>
      <c r="D2466" s="292">
        <v>500.3</v>
      </c>
    </row>
    <row r="2467" spans="1:4" ht="13.5">
      <c r="A2467" s="198">
        <v>103233</v>
      </c>
      <c r="B2467" s="198" t="s">
        <v>39662</v>
      </c>
      <c r="C2467" s="198" t="s">
        <v>5</v>
      </c>
      <c r="D2467" s="292">
        <v>135.16</v>
      </c>
    </row>
    <row r="2468" spans="1:4" ht="13.5">
      <c r="A2468" s="198">
        <v>103234</v>
      </c>
      <c r="B2468" s="198" t="s">
        <v>39663</v>
      </c>
      <c r="C2468" s="198" t="s">
        <v>5</v>
      </c>
      <c r="D2468" s="292">
        <v>657.06</v>
      </c>
    </row>
    <row r="2469" spans="1:4" ht="13.5">
      <c r="A2469" s="198">
        <v>103235</v>
      </c>
      <c r="B2469" s="198" t="s">
        <v>39664</v>
      </c>
      <c r="C2469" s="198" t="s">
        <v>5</v>
      </c>
      <c r="D2469" s="292">
        <v>103.46</v>
      </c>
    </row>
    <row r="2470" spans="1:4" ht="13.5">
      <c r="A2470" s="198">
        <v>103228</v>
      </c>
      <c r="B2470" s="198" t="s">
        <v>39665</v>
      </c>
      <c r="C2470" s="198" t="s">
        <v>5</v>
      </c>
      <c r="D2470" s="292">
        <v>457.82</v>
      </c>
    </row>
    <row r="2471" spans="1:4" ht="13.5">
      <c r="A2471" s="198">
        <v>103226</v>
      </c>
      <c r="B2471" s="198" t="s">
        <v>39666</v>
      </c>
      <c r="C2471" s="198" t="s">
        <v>5</v>
      </c>
      <c r="D2471" s="292">
        <v>365.84</v>
      </c>
    </row>
    <row r="2472" spans="1:4" ht="13.5">
      <c r="A2472" s="198">
        <v>103227</v>
      </c>
      <c r="B2472" s="198" t="s">
        <v>39667</v>
      </c>
      <c r="C2472" s="198" t="s">
        <v>5</v>
      </c>
      <c r="D2472" s="292">
        <v>98.84</v>
      </c>
    </row>
    <row r="2473" spans="1:4" ht="13.5">
      <c r="A2473" s="198">
        <v>103229</v>
      </c>
      <c r="B2473" s="198" t="s">
        <v>39668</v>
      </c>
      <c r="C2473" s="198" t="s">
        <v>5</v>
      </c>
      <c r="D2473" s="292">
        <v>87.73</v>
      </c>
    </row>
    <row r="2474" spans="1:4" ht="13.5">
      <c r="A2474" s="198">
        <v>95617</v>
      </c>
      <c r="B2474" s="198" t="s">
        <v>2225</v>
      </c>
      <c r="C2474" s="198" t="s">
        <v>5</v>
      </c>
      <c r="D2474" s="292">
        <v>1.1299999999999999</v>
      </c>
    </row>
    <row r="2475" spans="1:4" ht="13.5">
      <c r="A2475" s="198">
        <v>95618</v>
      </c>
      <c r="B2475" s="198" t="s">
        <v>2226</v>
      </c>
      <c r="C2475" s="198" t="s">
        <v>5</v>
      </c>
      <c r="D2475" s="292">
        <v>0.26</v>
      </c>
    </row>
    <row r="2476" spans="1:4" ht="13.5">
      <c r="A2476" s="198">
        <v>95619</v>
      </c>
      <c r="B2476" s="198" t="s">
        <v>2227</v>
      </c>
      <c r="C2476" s="198" t="s">
        <v>5</v>
      </c>
      <c r="D2476" s="292">
        <v>1.42</v>
      </c>
    </row>
    <row r="2477" spans="1:4" ht="13.5">
      <c r="A2477" s="198">
        <v>102972</v>
      </c>
      <c r="B2477" s="198" t="s">
        <v>39669</v>
      </c>
      <c r="C2477" s="198" t="s">
        <v>5</v>
      </c>
      <c r="D2477" s="292">
        <v>97.19</v>
      </c>
    </row>
    <row r="2478" spans="1:4" ht="13.5">
      <c r="A2478" s="198">
        <v>102973</v>
      </c>
      <c r="B2478" s="198" t="s">
        <v>39670</v>
      </c>
      <c r="C2478" s="198" t="s">
        <v>5</v>
      </c>
      <c r="D2478" s="292">
        <v>26.98</v>
      </c>
    </row>
    <row r="2479" spans="1:4" ht="13.5">
      <c r="A2479" s="198">
        <v>102974</v>
      </c>
      <c r="B2479" s="198" t="s">
        <v>39671</v>
      </c>
      <c r="C2479" s="198" t="s">
        <v>5</v>
      </c>
      <c r="D2479" s="292">
        <v>91.18</v>
      </c>
    </row>
    <row r="2480" spans="1:4" ht="13.5">
      <c r="A2480" s="198">
        <v>96301</v>
      </c>
      <c r="B2480" s="198" t="s">
        <v>2269</v>
      </c>
      <c r="C2480" s="198" t="s">
        <v>5</v>
      </c>
      <c r="D2480" s="292">
        <v>49.5</v>
      </c>
    </row>
    <row r="2481" spans="1:4" ht="13.5">
      <c r="A2481" s="198">
        <v>90627</v>
      </c>
      <c r="B2481" s="198" t="s">
        <v>2029</v>
      </c>
      <c r="C2481" s="198" t="s">
        <v>5</v>
      </c>
      <c r="D2481" s="292">
        <v>57.03</v>
      </c>
    </row>
    <row r="2482" spans="1:4" ht="13.5">
      <c r="A2482" s="198">
        <v>90628</v>
      </c>
      <c r="B2482" s="198" t="s">
        <v>2030</v>
      </c>
      <c r="C2482" s="198" t="s">
        <v>5</v>
      </c>
      <c r="D2482" s="292">
        <v>15.3</v>
      </c>
    </row>
    <row r="2483" spans="1:4" ht="13.5">
      <c r="A2483" s="198">
        <v>90629</v>
      </c>
      <c r="B2483" s="198" t="s">
        <v>2031</v>
      </c>
      <c r="C2483" s="198" t="s">
        <v>5</v>
      </c>
      <c r="D2483" s="292">
        <v>71.37</v>
      </c>
    </row>
    <row r="2484" spans="1:4" ht="13.5">
      <c r="A2484" s="198">
        <v>90630</v>
      </c>
      <c r="B2484" s="198" t="s">
        <v>2032</v>
      </c>
      <c r="C2484" s="198" t="s">
        <v>5</v>
      </c>
      <c r="D2484" s="292">
        <v>1.28</v>
      </c>
    </row>
    <row r="2485" spans="1:4" ht="13.5">
      <c r="A2485" s="198">
        <v>95704</v>
      </c>
      <c r="B2485" s="198" t="s">
        <v>39672</v>
      </c>
      <c r="C2485" s="198" t="s">
        <v>5</v>
      </c>
      <c r="D2485" s="292">
        <v>57.59</v>
      </c>
    </row>
    <row r="2486" spans="1:4" ht="13.5">
      <c r="A2486" s="198">
        <v>95705</v>
      </c>
      <c r="B2486" s="198" t="s">
        <v>39673</v>
      </c>
      <c r="C2486" s="198" t="s">
        <v>5</v>
      </c>
      <c r="D2486" s="292">
        <v>15.45</v>
      </c>
    </row>
    <row r="2487" spans="1:4" ht="13.5">
      <c r="A2487" s="198">
        <v>95706</v>
      </c>
      <c r="B2487" s="198" t="s">
        <v>39674</v>
      </c>
      <c r="C2487" s="198" t="s">
        <v>5</v>
      </c>
      <c r="D2487" s="292">
        <v>72.06</v>
      </c>
    </row>
    <row r="2488" spans="1:4" ht="13.5">
      <c r="A2488" s="198">
        <v>95707</v>
      </c>
      <c r="B2488" s="198" t="s">
        <v>39675</v>
      </c>
      <c r="C2488" s="198" t="s">
        <v>5</v>
      </c>
      <c r="D2488" s="292">
        <v>3.52</v>
      </c>
    </row>
    <row r="2489" spans="1:4" ht="13.5">
      <c r="A2489" s="198">
        <v>91273</v>
      </c>
      <c r="B2489" s="198" t="s">
        <v>2089</v>
      </c>
      <c r="C2489" s="198" t="s">
        <v>5</v>
      </c>
      <c r="D2489" s="292">
        <v>0.56999999999999995</v>
      </c>
    </row>
    <row r="2490" spans="1:4" ht="13.5">
      <c r="A2490" s="198">
        <v>91274</v>
      </c>
      <c r="B2490" s="198" t="s">
        <v>2090</v>
      </c>
      <c r="C2490" s="198" t="s">
        <v>5</v>
      </c>
      <c r="D2490" s="292">
        <v>0.15</v>
      </c>
    </row>
    <row r="2491" spans="1:4" ht="13.5">
      <c r="A2491" s="198">
        <v>91275</v>
      </c>
      <c r="B2491" s="198" t="s">
        <v>2091</v>
      </c>
      <c r="C2491" s="198" t="s">
        <v>5</v>
      </c>
      <c r="D2491" s="292">
        <v>0.71</v>
      </c>
    </row>
    <row r="2492" spans="1:4" ht="13.5">
      <c r="A2492" s="198">
        <v>91276</v>
      </c>
      <c r="B2492" s="198" t="s">
        <v>2092</v>
      </c>
      <c r="C2492" s="198" t="s">
        <v>5</v>
      </c>
      <c r="D2492" s="292">
        <v>8.85</v>
      </c>
    </row>
    <row r="2493" spans="1:4" ht="13.5">
      <c r="A2493" s="198">
        <v>102882</v>
      </c>
      <c r="B2493" s="198" t="s">
        <v>39676</v>
      </c>
      <c r="C2493" s="198" t="s">
        <v>5</v>
      </c>
      <c r="D2493" s="292">
        <v>0</v>
      </c>
    </row>
    <row r="2494" spans="1:4" ht="13.5">
      <c r="A2494" s="198">
        <v>102883</v>
      </c>
      <c r="B2494" s="198" t="s">
        <v>39677</v>
      </c>
      <c r="C2494" s="198" t="s">
        <v>5</v>
      </c>
      <c r="D2494" s="292">
        <v>0</v>
      </c>
    </row>
    <row r="2495" spans="1:4" ht="13.5">
      <c r="A2495" s="198">
        <v>102884</v>
      </c>
      <c r="B2495" s="198" t="s">
        <v>39678</v>
      </c>
      <c r="C2495" s="198" t="s">
        <v>5</v>
      </c>
      <c r="D2495" s="292">
        <v>0</v>
      </c>
    </row>
    <row r="2496" spans="1:4" ht="13.5">
      <c r="A2496" s="198">
        <v>102885</v>
      </c>
      <c r="B2496" s="198" t="s">
        <v>5624</v>
      </c>
      <c r="C2496" s="198" t="s">
        <v>5</v>
      </c>
      <c r="D2496" s="292">
        <v>1.1000000000000001</v>
      </c>
    </row>
    <row r="2497" spans="1:4" ht="13.5">
      <c r="A2497" s="198">
        <v>95272</v>
      </c>
      <c r="B2497" s="198" t="s">
        <v>39679</v>
      </c>
      <c r="C2497" s="198" t="s">
        <v>5</v>
      </c>
      <c r="D2497" s="292">
        <v>0.55000000000000004</v>
      </c>
    </row>
    <row r="2498" spans="1:4" ht="13.5">
      <c r="A2498" s="198">
        <v>95273</v>
      </c>
      <c r="B2498" s="198" t="s">
        <v>39680</v>
      </c>
      <c r="C2498" s="198" t="s">
        <v>5</v>
      </c>
      <c r="D2498" s="292">
        <v>0.12</v>
      </c>
    </row>
    <row r="2499" spans="1:4" ht="13.5">
      <c r="A2499" s="198">
        <v>95274</v>
      </c>
      <c r="B2499" s="198" t="s">
        <v>39681</v>
      </c>
      <c r="C2499" s="198" t="s">
        <v>5</v>
      </c>
      <c r="D2499" s="292">
        <v>0.43</v>
      </c>
    </row>
    <row r="2500" spans="1:4" ht="13.5">
      <c r="A2500" s="198">
        <v>95275</v>
      </c>
      <c r="B2500" s="198" t="s">
        <v>39682</v>
      </c>
      <c r="C2500" s="198" t="s">
        <v>5</v>
      </c>
      <c r="D2500" s="292">
        <v>2.1800000000000002</v>
      </c>
    </row>
    <row r="2501" spans="1:4" ht="13.5">
      <c r="A2501" s="198">
        <v>88419</v>
      </c>
      <c r="B2501" s="198" t="s">
        <v>1928</v>
      </c>
      <c r="C2501" s="198" t="s">
        <v>5</v>
      </c>
      <c r="D2501" s="292">
        <v>4.8</v>
      </c>
    </row>
    <row r="2502" spans="1:4" ht="13.5">
      <c r="A2502" s="198">
        <v>88422</v>
      </c>
      <c r="B2502" s="198" t="s">
        <v>1929</v>
      </c>
      <c r="C2502" s="198" t="s">
        <v>5</v>
      </c>
      <c r="D2502" s="292">
        <v>1.1100000000000001</v>
      </c>
    </row>
    <row r="2503" spans="1:4" ht="13.5">
      <c r="A2503" s="198">
        <v>88425</v>
      </c>
      <c r="B2503" s="198" t="s">
        <v>1930</v>
      </c>
      <c r="C2503" s="198" t="s">
        <v>5</v>
      </c>
      <c r="D2503" s="292">
        <v>6</v>
      </c>
    </row>
    <row r="2504" spans="1:4" ht="13.5">
      <c r="A2504" s="198">
        <v>88427</v>
      </c>
      <c r="B2504" s="198" t="s">
        <v>1931</v>
      </c>
      <c r="C2504" s="198" t="s">
        <v>5</v>
      </c>
      <c r="D2504" s="292">
        <v>0.91</v>
      </c>
    </row>
    <row r="2505" spans="1:4" ht="13.5">
      <c r="A2505" s="198">
        <v>88434</v>
      </c>
      <c r="B2505" s="198" t="s">
        <v>1932</v>
      </c>
      <c r="C2505" s="198" t="s">
        <v>5</v>
      </c>
      <c r="D2505" s="292">
        <v>6.36</v>
      </c>
    </row>
    <row r="2506" spans="1:4" ht="13.5">
      <c r="A2506" s="198">
        <v>88435</v>
      </c>
      <c r="B2506" s="198" t="s">
        <v>1933</v>
      </c>
      <c r="C2506" s="198" t="s">
        <v>5</v>
      </c>
      <c r="D2506" s="292">
        <v>1.47</v>
      </c>
    </row>
    <row r="2507" spans="1:4" ht="13.5">
      <c r="A2507" s="198">
        <v>88436</v>
      </c>
      <c r="B2507" s="198" t="s">
        <v>1934</v>
      </c>
      <c r="C2507" s="198" t="s">
        <v>5</v>
      </c>
      <c r="D2507" s="292">
        <v>7.95</v>
      </c>
    </row>
    <row r="2508" spans="1:4" ht="13.5">
      <c r="A2508" s="198">
        <v>88437</v>
      </c>
      <c r="B2508" s="198" t="s">
        <v>1935</v>
      </c>
      <c r="C2508" s="198" t="s">
        <v>5</v>
      </c>
      <c r="D2508" s="292">
        <v>0.91</v>
      </c>
    </row>
    <row r="2509" spans="1:4" ht="13.5">
      <c r="A2509" s="198">
        <v>90664</v>
      </c>
      <c r="B2509" s="198" t="s">
        <v>39683</v>
      </c>
      <c r="C2509" s="198" t="s">
        <v>5</v>
      </c>
      <c r="D2509" s="292">
        <v>6.68</v>
      </c>
    </row>
    <row r="2510" spans="1:4" ht="13.5">
      <c r="A2510" s="198">
        <v>90665</v>
      </c>
      <c r="B2510" s="198" t="s">
        <v>39684</v>
      </c>
      <c r="C2510" s="198" t="s">
        <v>5</v>
      </c>
      <c r="D2510" s="292">
        <v>1.78</v>
      </c>
    </row>
    <row r="2511" spans="1:4" ht="13.5">
      <c r="A2511" s="198">
        <v>90666</v>
      </c>
      <c r="B2511" s="198" t="s">
        <v>39685</v>
      </c>
      <c r="C2511" s="198" t="s">
        <v>5</v>
      </c>
      <c r="D2511" s="292">
        <v>8.35</v>
      </c>
    </row>
    <row r="2512" spans="1:4" ht="13.5">
      <c r="A2512" s="198">
        <v>90667</v>
      </c>
      <c r="B2512" s="198" t="s">
        <v>39686</v>
      </c>
      <c r="C2512" s="198" t="s">
        <v>5</v>
      </c>
      <c r="D2512" s="292">
        <v>15.07</v>
      </c>
    </row>
    <row r="2513" spans="1:4" ht="13.5">
      <c r="A2513" s="198">
        <v>102977</v>
      </c>
      <c r="B2513" s="198" t="s">
        <v>39687</v>
      </c>
      <c r="C2513" s="198" t="s">
        <v>5</v>
      </c>
      <c r="D2513" s="292">
        <v>0</v>
      </c>
    </row>
    <row r="2514" spans="1:4" ht="13.5">
      <c r="A2514" s="198">
        <v>102978</v>
      </c>
      <c r="B2514" s="198" t="s">
        <v>39688</v>
      </c>
      <c r="C2514" s="198" t="s">
        <v>5</v>
      </c>
      <c r="D2514" s="353">
        <v>0</v>
      </c>
    </row>
    <row r="2515" spans="1:4" ht="13.5">
      <c r="A2515" s="198">
        <v>102979</v>
      </c>
      <c r="B2515" s="198" t="s">
        <v>39689</v>
      </c>
      <c r="C2515" s="198" t="s">
        <v>5</v>
      </c>
      <c r="D2515" s="292">
        <v>0</v>
      </c>
    </row>
    <row r="2516" spans="1:4" ht="13.5">
      <c r="A2516" s="198">
        <v>95217</v>
      </c>
      <c r="B2516" s="198" t="s">
        <v>39690</v>
      </c>
      <c r="C2516" s="198" t="s">
        <v>5</v>
      </c>
      <c r="D2516" s="292">
        <v>0.54</v>
      </c>
    </row>
    <row r="2517" spans="1:4" ht="13.5">
      <c r="A2517" s="198">
        <v>89130</v>
      </c>
      <c r="B2517" s="198" t="s">
        <v>1970</v>
      </c>
      <c r="C2517" s="198" t="s">
        <v>5</v>
      </c>
      <c r="D2517" s="292">
        <v>55.03</v>
      </c>
    </row>
    <row r="2518" spans="1:4" ht="13.5">
      <c r="A2518" s="198">
        <v>89131</v>
      </c>
      <c r="B2518" s="198" t="s">
        <v>1971</v>
      </c>
      <c r="C2518" s="198" t="s">
        <v>5</v>
      </c>
      <c r="D2518" s="292">
        <v>14.54</v>
      </c>
    </row>
    <row r="2519" spans="1:4" ht="13.5">
      <c r="A2519" s="198">
        <v>53861</v>
      </c>
      <c r="B2519" s="198" t="s">
        <v>1910</v>
      </c>
      <c r="C2519" s="198" t="s">
        <v>5</v>
      </c>
      <c r="D2519" s="292">
        <v>68.790000000000006</v>
      </c>
    </row>
    <row r="2520" spans="1:4" ht="13.5">
      <c r="A2520" s="198">
        <v>5787</v>
      </c>
      <c r="B2520" s="198" t="s">
        <v>1870</v>
      </c>
      <c r="C2520" s="198" t="s">
        <v>5</v>
      </c>
      <c r="D2520" s="292">
        <v>70.91</v>
      </c>
    </row>
    <row r="2521" spans="1:4" ht="13.5">
      <c r="A2521" s="198">
        <v>89128</v>
      </c>
      <c r="B2521" s="198" t="s">
        <v>1968</v>
      </c>
      <c r="C2521" s="198" t="s">
        <v>5</v>
      </c>
      <c r="D2521" s="292">
        <v>39.69</v>
      </c>
    </row>
    <row r="2522" spans="1:4" ht="13.5">
      <c r="A2522" s="198">
        <v>89129</v>
      </c>
      <c r="B2522" s="198" t="s">
        <v>1969</v>
      </c>
      <c r="C2522" s="198" t="s">
        <v>5</v>
      </c>
      <c r="D2522" s="292">
        <v>10.48</v>
      </c>
    </row>
    <row r="2523" spans="1:4" ht="13.5">
      <c r="A2523" s="198">
        <v>53857</v>
      </c>
      <c r="B2523" s="198" t="s">
        <v>1908</v>
      </c>
      <c r="C2523" s="198" t="s">
        <v>5</v>
      </c>
      <c r="D2523" s="292">
        <v>49.61</v>
      </c>
    </row>
    <row r="2524" spans="1:4" ht="13.5">
      <c r="A2524" s="198">
        <v>53858</v>
      </c>
      <c r="B2524" s="198" t="s">
        <v>1909</v>
      </c>
      <c r="C2524" s="198" t="s">
        <v>5</v>
      </c>
      <c r="D2524" s="292">
        <v>46.06</v>
      </c>
    </row>
    <row r="2525" spans="1:4" ht="13.5">
      <c r="A2525" s="198">
        <v>102888</v>
      </c>
      <c r="B2525" s="198" t="s">
        <v>39691</v>
      </c>
      <c r="C2525" s="198" t="s">
        <v>5</v>
      </c>
      <c r="D2525" s="292">
        <v>0</v>
      </c>
    </row>
    <row r="2526" spans="1:4" ht="13.5">
      <c r="A2526" s="198">
        <v>102889</v>
      </c>
      <c r="B2526" s="198" t="s">
        <v>39692</v>
      </c>
      <c r="C2526" s="198" t="s">
        <v>5</v>
      </c>
      <c r="D2526" s="292">
        <v>0</v>
      </c>
    </row>
    <row r="2527" spans="1:4" ht="13.5">
      <c r="A2527" s="198">
        <v>102890</v>
      </c>
      <c r="B2527" s="198" t="s">
        <v>39693</v>
      </c>
      <c r="C2527" s="198" t="s">
        <v>5</v>
      </c>
      <c r="D2527" s="292">
        <v>0</v>
      </c>
    </row>
    <row r="2528" spans="1:4" ht="13.5">
      <c r="A2528" s="198">
        <v>102891</v>
      </c>
      <c r="B2528" s="198" t="s">
        <v>39694</v>
      </c>
      <c r="C2528" s="198" t="s">
        <v>5</v>
      </c>
      <c r="D2528" s="292">
        <v>1.1000000000000001</v>
      </c>
    </row>
    <row r="2529" spans="1:4" ht="13.5">
      <c r="A2529" s="198">
        <v>89246</v>
      </c>
      <c r="B2529" s="198" t="s">
        <v>1990</v>
      </c>
      <c r="C2529" s="198" t="s">
        <v>5</v>
      </c>
      <c r="D2529" s="292">
        <v>227.2</v>
      </c>
    </row>
    <row r="2530" spans="1:4" ht="13.5">
      <c r="A2530" s="198">
        <v>89247</v>
      </c>
      <c r="B2530" s="198" t="s">
        <v>1991</v>
      </c>
      <c r="C2530" s="198" t="s">
        <v>5</v>
      </c>
      <c r="D2530" s="292">
        <v>69.569999999999993</v>
      </c>
    </row>
    <row r="2531" spans="1:4" ht="13.5">
      <c r="A2531" s="198">
        <v>89248</v>
      </c>
      <c r="B2531" s="198" t="s">
        <v>1992</v>
      </c>
      <c r="C2531" s="198" t="s">
        <v>5</v>
      </c>
      <c r="D2531" s="292">
        <v>405.27</v>
      </c>
    </row>
    <row r="2532" spans="1:4" ht="13.5">
      <c r="A2532" s="198">
        <v>89249</v>
      </c>
      <c r="B2532" s="198" t="s">
        <v>1993</v>
      </c>
      <c r="C2532" s="198" t="s">
        <v>5</v>
      </c>
      <c r="D2532" s="292">
        <v>379.64</v>
      </c>
    </row>
    <row r="2533" spans="1:4" ht="13.5">
      <c r="A2533" s="198">
        <v>102954</v>
      </c>
      <c r="B2533" s="198" t="s">
        <v>39695</v>
      </c>
      <c r="C2533" s="198" t="s">
        <v>5</v>
      </c>
      <c r="D2533" s="292">
        <v>0</v>
      </c>
    </row>
    <row r="2534" spans="1:4" ht="13.5">
      <c r="A2534" s="198">
        <v>104727</v>
      </c>
      <c r="B2534" s="198" t="s">
        <v>39696</v>
      </c>
      <c r="C2534" s="198" t="s">
        <v>5</v>
      </c>
      <c r="D2534" s="292">
        <v>0</v>
      </c>
    </row>
    <row r="2535" spans="1:4" ht="13.5">
      <c r="A2535" s="198">
        <v>102956</v>
      </c>
      <c r="B2535" s="198" t="s">
        <v>39697</v>
      </c>
      <c r="C2535" s="198" t="s">
        <v>5</v>
      </c>
      <c r="D2535" s="292">
        <v>0</v>
      </c>
    </row>
    <row r="2536" spans="1:4" ht="13.5">
      <c r="A2536" s="198">
        <v>102957</v>
      </c>
      <c r="B2536" s="198" t="s">
        <v>39698</v>
      </c>
      <c r="C2536" s="198" t="s">
        <v>5</v>
      </c>
      <c r="D2536" s="292">
        <v>39.61</v>
      </c>
    </row>
    <row r="2537" spans="1:4" ht="13.5">
      <c r="A2537" s="198">
        <v>88859</v>
      </c>
      <c r="B2537" s="198" t="s">
        <v>1948</v>
      </c>
      <c r="C2537" s="198" t="s">
        <v>5</v>
      </c>
      <c r="D2537" s="292">
        <v>24.26</v>
      </c>
    </row>
    <row r="2538" spans="1:4" ht="13.5">
      <c r="A2538" s="198">
        <v>88860</v>
      </c>
      <c r="B2538" s="198" t="s">
        <v>1949</v>
      </c>
      <c r="C2538" s="198" t="s">
        <v>5</v>
      </c>
      <c r="D2538" s="292">
        <v>6.41</v>
      </c>
    </row>
    <row r="2539" spans="1:4" ht="13.5">
      <c r="A2539" s="198">
        <v>5667</v>
      </c>
      <c r="B2539" s="198" t="s">
        <v>1837</v>
      </c>
      <c r="C2539" s="198" t="s">
        <v>5</v>
      </c>
      <c r="D2539" s="292">
        <v>30.33</v>
      </c>
    </row>
    <row r="2540" spans="1:4" ht="13.5">
      <c r="A2540" s="198">
        <v>5668</v>
      </c>
      <c r="B2540" s="198" t="s">
        <v>1838</v>
      </c>
      <c r="C2540" s="198" t="s">
        <v>5</v>
      </c>
      <c r="D2540" s="292">
        <v>46.18</v>
      </c>
    </row>
    <row r="2541" spans="1:4" ht="13.5">
      <c r="A2541" s="198">
        <v>89011</v>
      </c>
      <c r="B2541" s="198" t="s">
        <v>1956</v>
      </c>
      <c r="C2541" s="198" t="s">
        <v>5</v>
      </c>
      <c r="D2541" s="292">
        <v>26.32</v>
      </c>
    </row>
    <row r="2542" spans="1:4" ht="13.5">
      <c r="A2542" s="198">
        <v>89012</v>
      </c>
      <c r="B2542" s="198" t="s">
        <v>1957</v>
      </c>
      <c r="C2542" s="198" t="s">
        <v>5</v>
      </c>
      <c r="D2542" s="292">
        <v>6.95</v>
      </c>
    </row>
    <row r="2543" spans="1:4" ht="13.5">
      <c r="A2543" s="198">
        <v>5735</v>
      </c>
      <c r="B2543" s="198" t="s">
        <v>1857</v>
      </c>
      <c r="C2543" s="198" t="s">
        <v>5</v>
      </c>
      <c r="D2543" s="292">
        <v>32.9</v>
      </c>
    </row>
    <row r="2544" spans="1:4" ht="13.5">
      <c r="A2544" s="198">
        <v>5736</v>
      </c>
      <c r="B2544" s="198" t="s">
        <v>1858</v>
      </c>
      <c r="C2544" s="198" t="s">
        <v>5</v>
      </c>
      <c r="D2544" s="292">
        <v>42.08</v>
      </c>
    </row>
    <row r="2545" spans="1:4" ht="13.5">
      <c r="A2545" s="198">
        <v>88857</v>
      </c>
      <c r="B2545" s="198" t="s">
        <v>1946</v>
      </c>
      <c r="C2545" s="198" t="s">
        <v>5</v>
      </c>
      <c r="D2545" s="292">
        <v>27.28</v>
      </c>
    </row>
    <row r="2546" spans="1:4" ht="13.5">
      <c r="A2546" s="198">
        <v>88858</v>
      </c>
      <c r="B2546" s="198" t="s">
        <v>1947</v>
      </c>
      <c r="C2546" s="198" t="s">
        <v>5</v>
      </c>
      <c r="D2546" s="292">
        <v>7.21</v>
      </c>
    </row>
    <row r="2547" spans="1:4" ht="13.5">
      <c r="A2547" s="198">
        <v>5664</v>
      </c>
      <c r="B2547" s="198" t="s">
        <v>1836</v>
      </c>
      <c r="C2547" s="198" t="s">
        <v>5</v>
      </c>
      <c r="D2547" s="292">
        <v>34.1</v>
      </c>
    </row>
    <row r="2548" spans="1:4" ht="13.5">
      <c r="A2548" s="198">
        <v>53786</v>
      </c>
      <c r="B2548" s="198" t="s">
        <v>1891</v>
      </c>
      <c r="C2548" s="198" t="s">
        <v>5</v>
      </c>
      <c r="D2548" s="292">
        <v>51.43</v>
      </c>
    </row>
    <row r="2549" spans="1:4" ht="13.5">
      <c r="A2549" s="198">
        <v>7038</v>
      </c>
      <c r="B2549" s="198" t="s">
        <v>1872</v>
      </c>
      <c r="C2549" s="198" t="s">
        <v>5</v>
      </c>
      <c r="D2549" s="292">
        <v>50.1</v>
      </c>
    </row>
    <row r="2550" spans="1:4" ht="13.5">
      <c r="A2550" s="198">
        <v>7039</v>
      </c>
      <c r="B2550" s="198" t="s">
        <v>1873</v>
      </c>
      <c r="C2550" s="198" t="s">
        <v>5</v>
      </c>
      <c r="D2550" s="292">
        <v>13.44</v>
      </c>
    </row>
    <row r="2551" spans="1:4" ht="13.5">
      <c r="A2551" s="198">
        <v>7040</v>
      </c>
      <c r="B2551" s="198" t="s">
        <v>1874</v>
      </c>
      <c r="C2551" s="198" t="s">
        <v>5</v>
      </c>
      <c r="D2551" s="292">
        <v>62.69</v>
      </c>
    </row>
    <row r="2552" spans="1:4" ht="13.5">
      <c r="A2552" s="198">
        <v>55263</v>
      </c>
      <c r="B2552" s="198" t="s">
        <v>1914</v>
      </c>
      <c r="C2552" s="198" t="s">
        <v>5</v>
      </c>
      <c r="D2552" s="292">
        <v>64.94</v>
      </c>
    </row>
    <row r="2553" spans="1:4" ht="13.5">
      <c r="A2553" s="198">
        <v>96460</v>
      </c>
      <c r="B2553" s="198" t="s">
        <v>39699</v>
      </c>
      <c r="C2553" s="198" t="s">
        <v>5</v>
      </c>
      <c r="D2553" s="292">
        <v>53.18</v>
      </c>
    </row>
    <row r="2554" spans="1:4" ht="13.5">
      <c r="A2554" s="198">
        <v>96459</v>
      </c>
      <c r="B2554" s="198" t="s">
        <v>39700</v>
      </c>
      <c r="C2554" s="198" t="s">
        <v>5</v>
      </c>
      <c r="D2554" s="292">
        <v>14.26</v>
      </c>
    </row>
    <row r="2555" spans="1:4" ht="13.5">
      <c r="A2555" s="198">
        <v>96458</v>
      </c>
      <c r="B2555" s="198" t="s">
        <v>39701</v>
      </c>
      <c r="C2555" s="198" t="s">
        <v>5</v>
      </c>
      <c r="D2555" s="292">
        <v>66.55</v>
      </c>
    </row>
    <row r="2556" spans="1:4" ht="13.5">
      <c r="A2556" s="198">
        <v>96457</v>
      </c>
      <c r="B2556" s="198" t="s">
        <v>39702</v>
      </c>
      <c r="C2556" s="198" t="s">
        <v>5</v>
      </c>
      <c r="D2556" s="292">
        <v>64.34</v>
      </c>
    </row>
    <row r="2557" spans="1:4" ht="13.5">
      <c r="A2557" s="198">
        <v>7051</v>
      </c>
      <c r="B2557" s="198" t="s">
        <v>1879</v>
      </c>
      <c r="C2557" s="198" t="s">
        <v>5</v>
      </c>
      <c r="D2557" s="292">
        <v>44.43</v>
      </c>
    </row>
    <row r="2558" spans="1:4" ht="13.5">
      <c r="A2558" s="198">
        <v>7052</v>
      </c>
      <c r="B2558" s="198" t="s">
        <v>1880</v>
      </c>
      <c r="C2558" s="198" t="s">
        <v>5</v>
      </c>
      <c r="D2558" s="292">
        <v>12</v>
      </c>
    </row>
    <row r="2559" spans="1:4" ht="13.5">
      <c r="A2559" s="198">
        <v>7053</v>
      </c>
      <c r="B2559" s="198" t="s">
        <v>1881</v>
      </c>
      <c r="C2559" s="198" t="s">
        <v>5</v>
      </c>
      <c r="D2559" s="292">
        <v>55.61</v>
      </c>
    </row>
    <row r="2560" spans="1:4" ht="13.5">
      <c r="A2560" s="198">
        <v>7054</v>
      </c>
      <c r="B2560" s="198" t="s">
        <v>1882</v>
      </c>
      <c r="C2560" s="198" t="s">
        <v>5</v>
      </c>
      <c r="D2560" s="292">
        <v>89.96</v>
      </c>
    </row>
    <row r="2561" spans="1:4" ht="13.5">
      <c r="A2561" s="198">
        <v>95627</v>
      </c>
      <c r="B2561" s="198" t="s">
        <v>2228</v>
      </c>
      <c r="C2561" s="198" t="s">
        <v>5</v>
      </c>
      <c r="D2561" s="292">
        <v>47.95</v>
      </c>
    </row>
    <row r="2562" spans="1:4" ht="13.5">
      <c r="A2562" s="198">
        <v>95628</v>
      </c>
      <c r="B2562" s="198" t="s">
        <v>2229</v>
      </c>
      <c r="C2562" s="198" t="s">
        <v>5</v>
      </c>
      <c r="D2562" s="292">
        <v>12.86</v>
      </c>
    </row>
    <row r="2563" spans="1:4" ht="13.5">
      <c r="A2563" s="198">
        <v>95629</v>
      </c>
      <c r="B2563" s="198" t="s">
        <v>2230</v>
      </c>
      <c r="C2563" s="198" t="s">
        <v>5</v>
      </c>
      <c r="D2563" s="292">
        <v>60.01</v>
      </c>
    </row>
    <row r="2564" spans="1:4" ht="13.5">
      <c r="A2564" s="198">
        <v>95630</v>
      </c>
      <c r="B2564" s="198" t="s">
        <v>2231</v>
      </c>
      <c r="C2564" s="198" t="s">
        <v>5</v>
      </c>
      <c r="D2564" s="292">
        <v>89.96</v>
      </c>
    </row>
    <row r="2565" spans="1:4" ht="13.5">
      <c r="A2565" s="198">
        <v>89210</v>
      </c>
      <c r="B2565" s="198" t="s">
        <v>1972</v>
      </c>
      <c r="C2565" s="198" t="s">
        <v>5</v>
      </c>
      <c r="D2565" s="292">
        <v>32.049999999999997</v>
      </c>
    </row>
    <row r="2566" spans="1:4" ht="13.5">
      <c r="A2566" s="198">
        <v>89211</v>
      </c>
      <c r="B2566" s="198" t="s">
        <v>1973</v>
      </c>
      <c r="C2566" s="198" t="s">
        <v>5</v>
      </c>
      <c r="D2566" s="292">
        <v>8.6</v>
      </c>
    </row>
    <row r="2567" spans="1:4" ht="13.5">
      <c r="A2567" s="198">
        <v>5674</v>
      </c>
      <c r="B2567" s="198" t="s">
        <v>1839</v>
      </c>
      <c r="C2567" s="198" t="s">
        <v>5</v>
      </c>
      <c r="D2567" s="292">
        <v>40.11</v>
      </c>
    </row>
    <row r="2568" spans="1:4" ht="13.5">
      <c r="A2568" s="198">
        <v>53788</v>
      </c>
      <c r="B2568" s="198" t="s">
        <v>1892</v>
      </c>
      <c r="C2568" s="198" t="s">
        <v>5</v>
      </c>
      <c r="D2568" s="292">
        <v>57.58</v>
      </c>
    </row>
    <row r="2569" spans="1:4" ht="13.5">
      <c r="A2569" s="198">
        <v>73309</v>
      </c>
      <c r="B2569" s="198" t="s">
        <v>1917</v>
      </c>
      <c r="C2569" s="198" t="s">
        <v>5</v>
      </c>
      <c r="D2569" s="292">
        <v>33.33</v>
      </c>
    </row>
    <row r="2570" spans="1:4" ht="13.5">
      <c r="A2570" s="198">
        <v>73313</v>
      </c>
      <c r="B2570" s="198" t="s">
        <v>1919</v>
      </c>
      <c r="C2570" s="198" t="s">
        <v>5</v>
      </c>
      <c r="D2570" s="292">
        <v>9</v>
      </c>
    </row>
    <row r="2571" spans="1:4" ht="13.5">
      <c r="A2571" s="198">
        <v>5089</v>
      </c>
      <c r="B2571" s="198" t="s">
        <v>1831</v>
      </c>
      <c r="C2571" s="198" t="s">
        <v>5</v>
      </c>
      <c r="D2571" s="292">
        <v>41.71</v>
      </c>
    </row>
    <row r="2572" spans="1:4" ht="13.5">
      <c r="A2572" s="198">
        <v>73315</v>
      </c>
      <c r="B2572" s="198" t="s">
        <v>1920</v>
      </c>
      <c r="C2572" s="198" t="s">
        <v>5</v>
      </c>
      <c r="D2572" s="292">
        <v>57.58</v>
      </c>
    </row>
    <row r="2573" spans="1:4" ht="13.5">
      <c r="A2573" s="198">
        <v>5738</v>
      </c>
      <c r="B2573" s="198" t="s">
        <v>1859</v>
      </c>
      <c r="C2573" s="198" t="s">
        <v>5</v>
      </c>
      <c r="D2573" s="292">
        <v>43.8</v>
      </c>
    </row>
    <row r="2574" spans="1:4" ht="13.5">
      <c r="A2574" s="198">
        <v>93239</v>
      </c>
      <c r="B2574" s="198" t="s">
        <v>2171</v>
      </c>
      <c r="C2574" s="198" t="s">
        <v>5</v>
      </c>
      <c r="D2574" s="292">
        <v>11.75</v>
      </c>
    </row>
    <row r="2575" spans="1:4" ht="13.5">
      <c r="A2575" s="198">
        <v>5739</v>
      </c>
      <c r="B2575" s="198" t="s">
        <v>1860</v>
      </c>
      <c r="C2575" s="198" t="s">
        <v>5</v>
      </c>
      <c r="D2575" s="292">
        <v>54.81</v>
      </c>
    </row>
    <row r="2576" spans="1:4" ht="13.5">
      <c r="A2576" s="198">
        <v>93240</v>
      </c>
      <c r="B2576" s="198" t="s">
        <v>2172</v>
      </c>
      <c r="C2576" s="198" t="s">
        <v>5</v>
      </c>
      <c r="D2576" s="292">
        <v>12.06</v>
      </c>
    </row>
    <row r="2577" spans="1:4" ht="13.5">
      <c r="A2577" s="198">
        <v>53818</v>
      </c>
      <c r="B2577" s="198" t="s">
        <v>1901</v>
      </c>
      <c r="C2577" s="198" t="s">
        <v>5</v>
      </c>
      <c r="D2577" s="292">
        <v>9.67</v>
      </c>
    </row>
    <row r="2578" spans="1:4" ht="13.5">
      <c r="A2578" s="198">
        <v>93238</v>
      </c>
      <c r="B2578" s="198" t="s">
        <v>2170</v>
      </c>
      <c r="C2578" s="198" t="s">
        <v>5</v>
      </c>
      <c r="D2578" s="292">
        <v>2.59</v>
      </c>
    </row>
    <row r="2579" spans="1:4" ht="13.5">
      <c r="A2579" s="198">
        <v>5727</v>
      </c>
      <c r="B2579" s="198" t="s">
        <v>1854</v>
      </c>
      <c r="C2579" s="198" t="s">
        <v>5</v>
      </c>
      <c r="D2579" s="292">
        <v>12.1</v>
      </c>
    </row>
    <row r="2580" spans="1:4" ht="13.5">
      <c r="A2580" s="198">
        <v>89280</v>
      </c>
      <c r="B2580" s="198" t="s">
        <v>2009</v>
      </c>
      <c r="C2580" s="198" t="s">
        <v>5</v>
      </c>
      <c r="D2580" s="292">
        <v>39.36</v>
      </c>
    </row>
    <row r="2581" spans="1:4" ht="13.5">
      <c r="A2581" s="198">
        <v>89281</v>
      </c>
      <c r="B2581" s="198" t="s">
        <v>2010</v>
      </c>
      <c r="C2581" s="198" t="s">
        <v>5</v>
      </c>
      <c r="D2581" s="292">
        <v>10.56</v>
      </c>
    </row>
    <row r="2582" spans="1:4" ht="13.5">
      <c r="A2582" s="198">
        <v>5729</v>
      </c>
      <c r="B2582" s="198" t="s">
        <v>1855</v>
      </c>
      <c r="C2582" s="198" t="s">
        <v>5</v>
      </c>
      <c r="D2582" s="292">
        <v>49.26</v>
      </c>
    </row>
    <row r="2583" spans="1:4" ht="13.5">
      <c r="A2583" s="198">
        <v>5730</v>
      </c>
      <c r="B2583" s="198" t="s">
        <v>1856</v>
      </c>
      <c r="C2583" s="198" t="s">
        <v>5</v>
      </c>
      <c r="D2583" s="292">
        <v>41.18</v>
      </c>
    </row>
    <row r="2584" spans="1:4" ht="13.5">
      <c r="A2584" s="198">
        <v>95266</v>
      </c>
      <c r="B2584" s="198" t="s">
        <v>2222</v>
      </c>
      <c r="C2584" s="198" t="s">
        <v>5</v>
      </c>
      <c r="D2584" s="353">
        <v>0.56000000000000005</v>
      </c>
    </row>
    <row r="2585" spans="1:4" ht="13.5">
      <c r="A2585" s="198">
        <v>95267</v>
      </c>
      <c r="B2585" s="198" t="s">
        <v>2223</v>
      </c>
      <c r="C2585" s="198" t="s">
        <v>5</v>
      </c>
      <c r="D2585" s="292">
        <v>0.11</v>
      </c>
    </row>
    <row r="2586" spans="1:4" ht="13.5">
      <c r="A2586" s="198">
        <v>95268</v>
      </c>
      <c r="B2586" s="198" t="s">
        <v>2224</v>
      </c>
      <c r="C2586" s="198" t="s">
        <v>5</v>
      </c>
      <c r="D2586" s="292">
        <v>0.55000000000000004</v>
      </c>
    </row>
    <row r="2587" spans="1:4" ht="13.5">
      <c r="A2587" s="198">
        <v>95269</v>
      </c>
      <c r="B2587" s="198" t="s">
        <v>39703</v>
      </c>
      <c r="C2587" s="198" t="s">
        <v>5</v>
      </c>
      <c r="D2587" s="292">
        <v>8.85</v>
      </c>
    </row>
    <row r="2588" spans="1:4" ht="13.5">
      <c r="A2588" s="198">
        <v>91688</v>
      </c>
      <c r="B2588" s="198" t="s">
        <v>2137</v>
      </c>
      <c r="C2588" s="198" t="s">
        <v>5</v>
      </c>
      <c r="D2588" s="353">
        <v>0.1</v>
      </c>
    </row>
    <row r="2589" spans="1:4" ht="13.5">
      <c r="A2589" s="198">
        <v>91689</v>
      </c>
      <c r="B2589" s="198" t="s">
        <v>2138</v>
      </c>
      <c r="C2589" s="198" t="s">
        <v>5</v>
      </c>
      <c r="D2589" s="292">
        <v>0.02</v>
      </c>
    </row>
    <row r="2590" spans="1:4" ht="13.5">
      <c r="A2590" s="198">
        <v>91690</v>
      </c>
      <c r="B2590" s="198" t="s">
        <v>2139</v>
      </c>
      <c r="C2590" s="198" t="s">
        <v>5</v>
      </c>
      <c r="D2590" s="292">
        <v>7.0000000000000007E-2</v>
      </c>
    </row>
    <row r="2591" spans="1:4" ht="13.5">
      <c r="A2591" s="198">
        <v>91691</v>
      </c>
      <c r="B2591" s="198" t="s">
        <v>2140</v>
      </c>
      <c r="C2591" s="198" t="s">
        <v>5</v>
      </c>
      <c r="D2591" s="292">
        <v>1.1599999999999999</v>
      </c>
    </row>
    <row r="2592" spans="1:4" ht="13.5">
      <c r="A2592" s="198">
        <v>102924</v>
      </c>
      <c r="B2592" s="198" t="s">
        <v>39704</v>
      </c>
      <c r="C2592" s="198" t="s">
        <v>5</v>
      </c>
      <c r="D2592" s="292">
        <v>0</v>
      </c>
    </row>
    <row r="2593" spans="1:4" ht="13.5">
      <c r="A2593" s="198">
        <v>102925</v>
      </c>
      <c r="B2593" s="198" t="s">
        <v>39705</v>
      </c>
      <c r="C2593" s="198" t="s">
        <v>5</v>
      </c>
      <c r="D2593" s="292">
        <v>0</v>
      </c>
    </row>
    <row r="2594" spans="1:4" ht="13.5">
      <c r="A2594" s="198">
        <v>102926</v>
      </c>
      <c r="B2594" s="198" t="s">
        <v>39706</v>
      </c>
      <c r="C2594" s="198" t="s">
        <v>5</v>
      </c>
      <c r="D2594" s="292">
        <v>0</v>
      </c>
    </row>
    <row r="2595" spans="1:4" ht="13.5">
      <c r="A2595" s="198">
        <v>102927</v>
      </c>
      <c r="B2595" s="198" t="s">
        <v>39707</v>
      </c>
      <c r="C2595" s="198" t="s">
        <v>5</v>
      </c>
      <c r="D2595" s="292">
        <v>0.8</v>
      </c>
    </row>
    <row r="2596" spans="1:4" ht="13.5">
      <c r="A2596" s="198">
        <v>95136</v>
      </c>
      <c r="B2596" s="198" t="s">
        <v>2212</v>
      </c>
      <c r="C2596" s="198" t="s">
        <v>5</v>
      </c>
      <c r="D2596" s="292">
        <v>0.02</v>
      </c>
    </row>
    <row r="2597" spans="1:4" ht="13.5">
      <c r="A2597" s="198">
        <v>95137</v>
      </c>
      <c r="B2597" s="198" t="s">
        <v>2213</v>
      </c>
      <c r="C2597" s="198" t="s">
        <v>5</v>
      </c>
      <c r="D2597" s="292">
        <v>0.01</v>
      </c>
    </row>
    <row r="2598" spans="1:4" ht="13.5">
      <c r="A2598" s="198">
        <v>95138</v>
      </c>
      <c r="B2598" s="198" t="s">
        <v>2214</v>
      </c>
      <c r="C2598" s="198" t="s">
        <v>5</v>
      </c>
      <c r="D2598" s="292">
        <v>0.02</v>
      </c>
    </row>
    <row r="2599" spans="1:4" ht="13.5">
      <c r="A2599" s="198">
        <v>89023</v>
      </c>
      <c r="B2599" s="198" t="s">
        <v>39708</v>
      </c>
      <c r="C2599" s="198" t="s">
        <v>5</v>
      </c>
      <c r="D2599" s="292">
        <v>3.82</v>
      </c>
    </row>
    <row r="2600" spans="1:4" ht="13.5">
      <c r="A2600" s="198">
        <v>89024</v>
      </c>
      <c r="B2600" s="198" t="s">
        <v>39709</v>
      </c>
      <c r="C2600" s="198" t="s">
        <v>5</v>
      </c>
      <c r="D2600" s="292">
        <v>1.32</v>
      </c>
    </row>
    <row r="2601" spans="1:4" ht="13.5">
      <c r="A2601" s="198">
        <v>89025</v>
      </c>
      <c r="B2601" s="198" t="s">
        <v>39710</v>
      </c>
      <c r="C2601" s="198" t="s">
        <v>5</v>
      </c>
      <c r="D2601" s="292">
        <v>4.78</v>
      </c>
    </row>
    <row r="2602" spans="1:4" ht="13.5">
      <c r="A2602" s="198">
        <v>89026</v>
      </c>
      <c r="B2602" s="198" t="s">
        <v>39711</v>
      </c>
      <c r="C2602" s="198" t="s">
        <v>5</v>
      </c>
      <c r="D2602" s="292">
        <v>172.3</v>
      </c>
    </row>
    <row r="2603" spans="1:4" ht="13.5">
      <c r="A2603" s="198">
        <v>7032</v>
      </c>
      <c r="B2603" s="198" t="s">
        <v>39712</v>
      </c>
      <c r="C2603" s="198" t="s">
        <v>5</v>
      </c>
      <c r="D2603" s="292">
        <v>4.7</v>
      </c>
    </row>
    <row r="2604" spans="1:4" ht="13.5">
      <c r="A2604" s="198">
        <v>7033</v>
      </c>
      <c r="B2604" s="198" t="s">
        <v>39713</v>
      </c>
      <c r="C2604" s="198" t="s">
        <v>5</v>
      </c>
      <c r="D2604" s="292">
        <v>1.63</v>
      </c>
    </row>
    <row r="2605" spans="1:4" ht="13.5">
      <c r="A2605" s="198">
        <v>7034</v>
      </c>
      <c r="B2605" s="198" t="s">
        <v>39714</v>
      </c>
      <c r="C2605" s="198" t="s">
        <v>5</v>
      </c>
      <c r="D2605" s="292">
        <v>5.88</v>
      </c>
    </row>
    <row r="2606" spans="1:4" ht="13.5">
      <c r="A2606" s="198">
        <v>7035</v>
      </c>
      <c r="B2606" s="198" t="s">
        <v>39715</v>
      </c>
      <c r="C2606" s="198" t="s">
        <v>5</v>
      </c>
      <c r="D2606" s="292">
        <v>258.45</v>
      </c>
    </row>
    <row r="2607" spans="1:4" ht="13.5">
      <c r="A2607" s="198">
        <v>102942</v>
      </c>
      <c r="B2607" s="198" t="s">
        <v>39716</v>
      </c>
      <c r="C2607" s="198" t="s">
        <v>5</v>
      </c>
      <c r="D2607" s="292">
        <v>0</v>
      </c>
    </row>
    <row r="2608" spans="1:4" ht="13.5">
      <c r="A2608" s="198">
        <v>102943</v>
      </c>
      <c r="B2608" s="198" t="s">
        <v>39717</v>
      </c>
      <c r="C2608" s="198" t="s">
        <v>5</v>
      </c>
      <c r="D2608" s="292">
        <v>0</v>
      </c>
    </row>
    <row r="2609" spans="1:4" ht="13.5">
      <c r="A2609" s="198">
        <v>102944</v>
      </c>
      <c r="B2609" s="198" t="s">
        <v>39718</v>
      </c>
      <c r="C2609" s="198" t="s">
        <v>5</v>
      </c>
      <c r="D2609" s="292">
        <v>0</v>
      </c>
    </row>
    <row r="2610" spans="1:4" ht="13.5">
      <c r="A2610" s="198">
        <v>102945</v>
      </c>
      <c r="B2610" s="198" t="s">
        <v>39719</v>
      </c>
      <c r="C2610" s="198" t="s">
        <v>5</v>
      </c>
      <c r="D2610" s="292">
        <v>0.01</v>
      </c>
    </row>
    <row r="2611" spans="1:4" ht="13.5">
      <c r="A2611" s="198">
        <v>104087</v>
      </c>
      <c r="B2611" s="198" t="s">
        <v>7796</v>
      </c>
      <c r="C2611" s="198" t="s">
        <v>5</v>
      </c>
      <c r="D2611" s="292">
        <v>0.06</v>
      </c>
    </row>
    <row r="2612" spans="1:4" ht="13.5">
      <c r="A2612" s="198">
        <v>104088</v>
      </c>
      <c r="B2612" s="198" t="s">
        <v>7797</v>
      </c>
      <c r="C2612" s="198" t="s">
        <v>5</v>
      </c>
      <c r="D2612" s="292">
        <v>0.01</v>
      </c>
    </row>
    <row r="2613" spans="1:4" ht="13.5">
      <c r="A2613" s="198">
        <v>104089</v>
      </c>
      <c r="B2613" s="198" t="s">
        <v>7798</v>
      </c>
      <c r="C2613" s="198" t="s">
        <v>5</v>
      </c>
      <c r="D2613" s="292">
        <v>0.08</v>
      </c>
    </row>
    <row r="2614" spans="1:4" ht="13.5">
      <c r="A2614" s="198">
        <v>104090</v>
      </c>
      <c r="B2614" s="198" t="s">
        <v>7799</v>
      </c>
      <c r="C2614" s="198" t="s">
        <v>5</v>
      </c>
      <c r="D2614" s="292">
        <v>0.57999999999999996</v>
      </c>
    </row>
    <row r="2615" spans="1:4" ht="13.5">
      <c r="A2615" s="198">
        <v>104093</v>
      </c>
      <c r="B2615" s="198" t="s">
        <v>7800</v>
      </c>
      <c r="C2615" s="198" t="s">
        <v>5</v>
      </c>
      <c r="D2615" s="292">
        <v>0.09</v>
      </c>
    </row>
    <row r="2616" spans="1:4" ht="13.5">
      <c r="A2616" s="198">
        <v>104094</v>
      </c>
      <c r="B2616" s="198" t="s">
        <v>7801</v>
      </c>
      <c r="C2616" s="198" t="s">
        <v>5</v>
      </c>
      <c r="D2616" s="292">
        <v>0.02</v>
      </c>
    </row>
    <row r="2617" spans="1:4" ht="13.5">
      <c r="A2617" s="198">
        <v>104095</v>
      </c>
      <c r="B2617" s="198" t="s">
        <v>7802</v>
      </c>
      <c r="C2617" s="198" t="s">
        <v>5</v>
      </c>
      <c r="D2617" s="292">
        <v>0.11</v>
      </c>
    </row>
    <row r="2618" spans="1:4" ht="13.5">
      <c r="A2618" s="198">
        <v>104096</v>
      </c>
      <c r="B2618" s="198" t="s">
        <v>7803</v>
      </c>
      <c r="C2618" s="198" t="s">
        <v>5</v>
      </c>
      <c r="D2618" s="292">
        <v>0.8</v>
      </c>
    </row>
    <row r="2619" spans="1:4" ht="13.5">
      <c r="A2619" s="198">
        <v>102900</v>
      </c>
      <c r="B2619" s="198" t="s">
        <v>39720</v>
      </c>
      <c r="C2619" s="198" t="s">
        <v>5</v>
      </c>
      <c r="D2619" s="292">
        <v>0</v>
      </c>
    </row>
    <row r="2620" spans="1:4" ht="13.5">
      <c r="A2620" s="198">
        <v>102901</v>
      </c>
      <c r="B2620" s="198" t="s">
        <v>39721</v>
      </c>
      <c r="C2620" s="198" t="s">
        <v>5</v>
      </c>
      <c r="D2620" s="292">
        <v>0</v>
      </c>
    </row>
    <row r="2621" spans="1:4" ht="13.5">
      <c r="A2621" s="198">
        <v>102902</v>
      </c>
      <c r="B2621" s="198" t="s">
        <v>39722</v>
      </c>
      <c r="C2621" s="198" t="s">
        <v>5</v>
      </c>
      <c r="D2621" s="353">
        <v>0</v>
      </c>
    </row>
    <row r="2622" spans="1:4" ht="13.5">
      <c r="A2622" s="198">
        <v>102903</v>
      </c>
      <c r="B2622" s="198" t="s">
        <v>39723</v>
      </c>
      <c r="C2622" s="198" t="s">
        <v>5</v>
      </c>
      <c r="D2622" s="353">
        <v>11.75</v>
      </c>
    </row>
    <row r="2623" spans="1:4" ht="13.5">
      <c r="A2623" s="198">
        <v>89029</v>
      </c>
      <c r="B2623" s="198" t="s">
        <v>1964</v>
      </c>
      <c r="C2623" s="198" t="s">
        <v>5</v>
      </c>
      <c r="D2623" s="353">
        <v>33.58</v>
      </c>
    </row>
    <row r="2624" spans="1:4" ht="13.5">
      <c r="A2624" s="198">
        <v>89030</v>
      </c>
      <c r="B2624" s="198" t="s">
        <v>1965</v>
      </c>
      <c r="C2624" s="198" t="s">
        <v>5</v>
      </c>
      <c r="D2624" s="353">
        <v>14.79</v>
      </c>
    </row>
    <row r="2625" spans="1:4" ht="13.5">
      <c r="A2625" s="198">
        <v>5724</v>
      </c>
      <c r="B2625" s="198" t="s">
        <v>1853</v>
      </c>
      <c r="C2625" s="198" t="s">
        <v>5</v>
      </c>
      <c r="D2625" s="353">
        <v>60.04</v>
      </c>
    </row>
    <row r="2626" spans="1:4" ht="13.5">
      <c r="A2626" s="198">
        <v>53817</v>
      </c>
      <c r="B2626" s="198" t="s">
        <v>1900</v>
      </c>
      <c r="C2626" s="198" t="s">
        <v>5</v>
      </c>
      <c r="D2626" s="353">
        <v>62.95</v>
      </c>
    </row>
    <row r="2627" spans="1:4" ht="13.5">
      <c r="A2627" s="198">
        <v>88839</v>
      </c>
      <c r="B2627" s="198" t="s">
        <v>1938</v>
      </c>
      <c r="C2627" s="198" t="s">
        <v>5</v>
      </c>
      <c r="D2627" s="353">
        <v>35.15</v>
      </c>
    </row>
    <row r="2628" spans="1:4" ht="13.5">
      <c r="A2628" s="198">
        <v>88840</v>
      </c>
      <c r="B2628" s="198" t="s">
        <v>1939</v>
      </c>
      <c r="C2628" s="198" t="s">
        <v>5</v>
      </c>
      <c r="D2628" s="353">
        <v>15.48</v>
      </c>
    </row>
    <row r="2629" spans="1:4" ht="13.5">
      <c r="A2629" s="198">
        <v>88841</v>
      </c>
      <c r="B2629" s="198" t="s">
        <v>1940</v>
      </c>
      <c r="C2629" s="198" t="s">
        <v>5</v>
      </c>
      <c r="D2629" s="292">
        <v>62.84</v>
      </c>
    </row>
    <row r="2630" spans="1:4" ht="13.5">
      <c r="A2630" s="198">
        <v>88842</v>
      </c>
      <c r="B2630" s="198" t="s">
        <v>1941</v>
      </c>
      <c r="C2630" s="198" t="s">
        <v>5</v>
      </c>
      <c r="D2630" s="292">
        <v>78.75</v>
      </c>
    </row>
    <row r="2631" spans="1:4" ht="13.5">
      <c r="A2631" s="198">
        <v>89009</v>
      </c>
      <c r="B2631" s="198" t="s">
        <v>1954</v>
      </c>
      <c r="C2631" s="198" t="s">
        <v>5</v>
      </c>
      <c r="D2631" s="292">
        <v>43.54</v>
      </c>
    </row>
    <row r="2632" spans="1:4" ht="13.5">
      <c r="A2632" s="198">
        <v>89010</v>
      </c>
      <c r="B2632" s="198" t="s">
        <v>1955</v>
      </c>
      <c r="C2632" s="198" t="s">
        <v>5</v>
      </c>
      <c r="D2632" s="292">
        <v>19.18</v>
      </c>
    </row>
    <row r="2633" spans="1:4" ht="13.5">
      <c r="A2633" s="198">
        <v>53810</v>
      </c>
      <c r="B2633" s="198" t="s">
        <v>1898</v>
      </c>
      <c r="C2633" s="198" t="s">
        <v>5</v>
      </c>
      <c r="D2633" s="292">
        <v>77.84</v>
      </c>
    </row>
    <row r="2634" spans="1:4" ht="13.5">
      <c r="A2634" s="198">
        <v>5721</v>
      </c>
      <c r="B2634" s="198" t="s">
        <v>1851</v>
      </c>
      <c r="C2634" s="198" t="s">
        <v>5</v>
      </c>
      <c r="D2634" s="292">
        <v>94.49</v>
      </c>
    </row>
    <row r="2635" spans="1:4" ht="13.5">
      <c r="A2635" s="198">
        <v>89017</v>
      </c>
      <c r="B2635" s="198" t="s">
        <v>1962</v>
      </c>
      <c r="C2635" s="198" t="s">
        <v>5</v>
      </c>
      <c r="D2635" s="292">
        <v>43.27</v>
      </c>
    </row>
    <row r="2636" spans="1:4" ht="13.5">
      <c r="A2636" s="198">
        <v>89018</v>
      </c>
      <c r="B2636" s="198" t="s">
        <v>1963</v>
      </c>
      <c r="C2636" s="198" t="s">
        <v>5</v>
      </c>
      <c r="D2636" s="292">
        <v>19.059999999999999</v>
      </c>
    </row>
    <row r="2637" spans="1:4" ht="13.5">
      <c r="A2637" s="198">
        <v>53806</v>
      </c>
      <c r="B2637" s="198" t="s">
        <v>1897</v>
      </c>
      <c r="C2637" s="198" t="s">
        <v>5</v>
      </c>
      <c r="D2637" s="292">
        <v>77.36</v>
      </c>
    </row>
    <row r="2638" spans="1:4" ht="13.5">
      <c r="A2638" s="198">
        <v>5718</v>
      </c>
      <c r="B2638" s="198" t="s">
        <v>1850</v>
      </c>
      <c r="C2638" s="198" t="s">
        <v>5</v>
      </c>
      <c r="D2638" s="292">
        <v>107.09</v>
      </c>
    </row>
    <row r="2639" spans="1:4" ht="13.5">
      <c r="A2639" s="198">
        <v>89013</v>
      </c>
      <c r="B2639" s="198" t="s">
        <v>1958</v>
      </c>
      <c r="C2639" s="198" t="s">
        <v>5</v>
      </c>
      <c r="D2639" s="292">
        <v>142.61000000000001</v>
      </c>
    </row>
    <row r="2640" spans="1:4" ht="13.5">
      <c r="A2640" s="198">
        <v>89014</v>
      </c>
      <c r="B2640" s="198" t="s">
        <v>1959</v>
      </c>
      <c r="C2640" s="198" t="s">
        <v>5</v>
      </c>
      <c r="D2640" s="292">
        <v>62.82</v>
      </c>
    </row>
    <row r="2641" spans="1:4" ht="13.5">
      <c r="A2641" s="198">
        <v>53814</v>
      </c>
      <c r="B2641" s="198" t="s">
        <v>1899</v>
      </c>
      <c r="C2641" s="198" t="s">
        <v>5</v>
      </c>
      <c r="D2641" s="292">
        <v>254.96</v>
      </c>
    </row>
    <row r="2642" spans="1:4" ht="13.5">
      <c r="A2642" s="198">
        <v>5722</v>
      </c>
      <c r="B2642" s="198" t="s">
        <v>1852</v>
      </c>
      <c r="C2642" s="198" t="s">
        <v>5</v>
      </c>
      <c r="D2642" s="292">
        <v>218.52</v>
      </c>
    </row>
    <row r="2643" spans="1:4" ht="13.5">
      <c r="A2643" s="198">
        <v>96015</v>
      </c>
      <c r="B2643" s="198" t="s">
        <v>2248</v>
      </c>
      <c r="C2643" s="198" t="s">
        <v>5</v>
      </c>
      <c r="D2643" s="292">
        <v>22.72</v>
      </c>
    </row>
    <row r="2644" spans="1:4" ht="13.5">
      <c r="A2644" s="198">
        <v>96016</v>
      </c>
      <c r="B2644" s="198" t="s">
        <v>2249</v>
      </c>
      <c r="C2644" s="198" t="s">
        <v>5</v>
      </c>
      <c r="D2644" s="292">
        <v>6.09</v>
      </c>
    </row>
    <row r="2645" spans="1:4" ht="13.5">
      <c r="A2645" s="198">
        <v>96018</v>
      </c>
      <c r="B2645" s="198" t="s">
        <v>2250</v>
      </c>
      <c r="C2645" s="198" t="s">
        <v>5</v>
      </c>
      <c r="D2645" s="292">
        <v>24.85</v>
      </c>
    </row>
    <row r="2646" spans="1:4" ht="13.5">
      <c r="A2646" s="198">
        <v>96019</v>
      </c>
      <c r="B2646" s="198" t="s">
        <v>2251</v>
      </c>
      <c r="C2646" s="198" t="s">
        <v>5</v>
      </c>
      <c r="D2646" s="292">
        <v>97.44</v>
      </c>
    </row>
    <row r="2647" spans="1:4" ht="13.5">
      <c r="A2647" s="198">
        <v>96008</v>
      </c>
      <c r="B2647" s="198" t="s">
        <v>2244</v>
      </c>
      <c r="C2647" s="198" t="s">
        <v>5</v>
      </c>
      <c r="D2647" s="292">
        <v>22.93</v>
      </c>
    </row>
    <row r="2648" spans="1:4" ht="13.5">
      <c r="A2648" s="198">
        <v>96009</v>
      </c>
      <c r="B2648" s="198" t="s">
        <v>2245</v>
      </c>
      <c r="C2648" s="198" t="s">
        <v>5</v>
      </c>
      <c r="D2648" s="292">
        <v>6.15</v>
      </c>
    </row>
    <row r="2649" spans="1:4" ht="13.5">
      <c r="A2649" s="198">
        <v>96011</v>
      </c>
      <c r="B2649" s="198" t="s">
        <v>2246</v>
      </c>
      <c r="C2649" s="198" t="s">
        <v>5</v>
      </c>
      <c r="D2649" s="292">
        <v>25.08</v>
      </c>
    </row>
    <row r="2650" spans="1:4" ht="13.5">
      <c r="A2650" s="198">
        <v>96012</v>
      </c>
      <c r="B2650" s="198" t="s">
        <v>2247</v>
      </c>
      <c r="C2650" s="198" t="s">
        <v>5</v>
      </c>
      <c r="D2650" s="292">
        <v>97.44</v>
      </c>
    </row>
    <row r="2651" spans="1:4" ht="13.5">
      <c r="A2651" s="198">
        <v>96023</v>
      </c>
      <c r="B2651" s="198" t="s">
        <v>2252</v>
      </c>
      <c r="C2651" s="198" t="s">
        <v>5</v>
      </c>
      <c r="D2651" s="292">
        <v>17.57</v>
      </c>
    </row>
    <row r="2652" spans="1:4" ht="13.5">
      <c r="A2652" s="198">
        <v>96024</v>
      </c>
      <c r="B2652" s="198" t="s">
        <v>2253</v>
      </c>
      <c r="C2652" s="198" t="s">
        <v>5</v>
      </c>
      <c r="D2652" s="292">
        <v>4.7</v>
      </c>
    </row>
    <row r="2653" spans="1:4" ht="13.5">
      <c r="A2653" s="198">
        <v>96026</v>
      </c>
      <c r="B2653" s="198" t="s">
        <v>2254</v>
      </c>
      <c r="C2653" s="198" t="s">
        <v>5</v>
      </c>
      <c r="D2653" s="292">
        <v>19.21</v>
      </c>
    </row>
    <row r="2654" spans="1:4" ht="13.5">
      <c r="A2654" s="198">
        <v>96027</v>
      </c>
      <c r="B2654" s="198" t="s">
        <v>2255</v>
      </c>
      <c r="C2654" s="198" t="s">
        <v>5</v>
      </c>
      <c r="D2654" s="292">
        <v>67.89</v>
      </c>
    </row>
    <row r="2655" spans="1:4" ht="13.5">
      <c r="A2655" s="198">
        <v>96053</v>
      </c>
      <c r="B2655" s="198" t="s">
        <v>2261</v>
      </c>
      <c r="C2655" s="198" t="s">
        <v>5</v>
      </c>
      <c r="D2655" s="292">
        <v>17.78</v>
      </c>
    </row>
    <row r="2656" spans="1:4" ht="13.5">
      <c r="A2656" s="198">
        <v>96055</v>
      </c>
      <c r="B2656" s="198" t="s">
        <v>2263</v>
      </c>
      <c r="C2656" s="198" t="s">
        <v>5</v>
      </c>
      <c r="D2656" s="292">
        <v>4.76</v>
      </c>
    </row>
    <row r="2657" spans="1:4" ht="13.5">
      <c r="A2657" s="198">
        <v>96056</v>
      </c>
      <c r="B2657" s="198" t="s">
        <v>2264</v>
      </c>
      <c r="C2657" s="198" t="s">
        <v>5</v>
      </c>
      <c r="D2657" s="292">
        <v>19.440000000000001</v>
      </c>
    </row>
    <row r="2658" spans="1:4" ht="13.5">
      <c r="A2658" s="198">
        <v>96057</v>
      </c>
      <c r="B2658" s="198" t="s">
        <v>2265</v>
      </c>
      <c r="C2658" s="198" t="s">
        <v>5</v>
      </c>
      <c r="D2658" s="292">
        <v>67.89</v>
      </c>
    </row>
    <row r="2659" spans="1:4" ht="13.5">
      <c r="A2659" s="198">
        <v>7063</v>
      </c>
      <c r="B2659" s="198" t="s">
        <v>1887</v>
      </c>
      <c r="C2659" s="198" t="s">
        <v>5</v>
      </c>
      <c r="D2659" s="292">
        <v>19.27</v>
      </c>
    </row>
    <row r="2660" spans="1:4" ht="13.5">
      <c r="A2660" s="198">
        <v>7064</v>
      </c>
      <c r="B2660" s="198" t="s">
        <v>1888</v>
      </c>
      <c r="C2660" s="198" t="s">
        <v>5</v>
      </c>
      <c r="D2660" s="292">
        <v>5.2</v>
      </c>
    </row>
    <row r="2661" spans="1:4" ht="13.5">
      <c r="A2661" s="198">
        <v>7065</v>
      </c>
      <c r="B2661" s="198" t="s">
        <v>1889</v>
      </c>
      <c r="C2661" s="198" t="s">
        <v>5</v>
      </c>
      <c r="D2661" s="292">
        <v>21.08</v>
      </c>
    </row>
    <row r="2662" spans="1:4" ht="13.5">
      <c r="A2662" s="198">
        <v>7066</v>
      </c>
      <c r="B2662" s="198" t="s">
        <v>1890</v>
      </c>
      <c r="C2662" s="198" t="s">
        <v>5</v>
      </c>
      <c r="D2662" s="292">
        <v>97.44</v>
      </c>
    </row>
    <row r="2663" spans="1:4" ht="13.5">
      <c r="A2663" s="198">
        <v>89033</v>
      </c>
      <c r="B2663" s="198" t="s">
        <v>1966</v>
      </c>
      <c r="C2663" s="198" t="s">
        <v>5</v>
      </c>
      <c r="D2663" s="292">
        <v>14.12</v>
      </c>
    </row>
    <row r="2664" spans="1:4" ht="13.5">
      <c r="A2664" s="198">
        <v>89034</v>
      </c>
      <c r="B2664" s="198" t="s">
        <v>1967</v>
      </c>
      <c r="C2664" s="198" t="s">
        <v>5</v>
      </c>
      <c r="D2664" s="292">
        <v>3.78</v>
      </c>
    </row>
    <row r="2665" spans="1:4" ht="13.5">
      <c r="A2665" s="198">
        <v>5714</v>
      </c>
      <c r="B2665" s="198" t="s">
        <v>1848</v>
      </c>
      <c r="C2665" s="198" t="s">
        <v>5</v>
      </c>
      <c r="D2665" s="292">
        <v>15.44</v>
      </c>
    </row>
    <row r="2666" spans="1:4" ht="13.5">
      <c r="A2666" s="198">
        <v>5715</v>
      </c>
      <c r="B2666" s="198" t="s">
        <v>1849</v>
      </c>
      <c r="C2666" s="198" t="s">
        <v>5</v>
      </c>
      <c r="D2666" s="292">
        <v>67.89</v>
      </c>
    </row>
    <row r="2667" spans="1:4" ht="13.5">
      <c r="A2667" s="198">
        <v>102906</v>
      </c>
      <c r="B2667" s="198" t="s">
        <v>39724</v>
      </c>
      <c r="C2667" s="198" t="s">
        <v>5</v>
      </c>
      <c r="D2667" s="292">
        <v>0</v>
      </c>
    </row>
    <row r="2668" spans="1:4" ht="13.5">
      <c r="A2668" s="198">
        <v>102907</v>
      </c>
      <c r="B2668" s="198" t="s">
        <v>39725</v>
      </c>
      <c r="C2668" s="198" t="s">
        <v>5</v>
      </c>
      <c r="D2668" s="292">
        <v>0</v>
      </c>
    </row>
    <row r="2669" spans="1:4" ht="13.5">
      <c r="A2669" s="198">
        <v>102908</v>
      </c>
      <c r="B2669" s="198" t="s">
        <v>39726</v>
      </c>
      <c r="C2669" s="198" t="s">
        <v>5</v>
      </c>
      <c r="D2669" s="292">
        <v>0</v>
      </c>
    </row>
    <row r="2670" spans="1:4" ht="13.5">
      <c r="A2670" s="198">
        <v>102909</v>
      </c>
      <c r="B2670" s="198" t="s">
        <v>39727</v>
      </c>
      <c r="C2670" s="198" t="s">
        <v>5</v>
      </c>
      <c r="D2670" s="292">
        <v>3.5</v>
      </c>
    </row>
    <row r="2671" spans="1:4" ht="13.5">
      <c r="A2671" s="198">
        <v>93435</v>
      </c>
      <c r="B2671" s="198" t="s">
        <v>39728</v>
      </c>
      <c r="C2671" s="198" t="s">
        <v>5</v>
      </c>
      <c r="D2671" s="292">
        <v>9.3000000000000007</v>
      </c>
    </row>
    <row r="2672" spans="1:4" ht="13.5">
      <c r="A2672" s="198">
        <v>93436</v>
      </c>
      <c r="B2672" s="198" t="s">
        <v>39729</v>
      </c>
      <c r="C2672" s="198" t="s">
        <v>5</v>
      </c>
      <c r="D2672" s="292">
        <v>2.86</v>
      </c>
    </row>
    <row r="2673" spans="1:4" ht="13.5">
      <c r="A2673" s="198">
        <v>93437</v>
      </c>
      <c r="B2673" s="198" t="s">
        <v>39730</v>
      </c>
      <c r="C2673" s="198" t="s">
        <v>5</v>
      </c>
      <c r="D2673" s="292">
        <v>10.17</v>
      </c>
    </row>
    <row r="2674" spans="1:4" ht="13.5">
      <c r="A2674" s="198">
        <v>93438</v>
      </c>
      <c r="B2674" s="198" t="s">
        <v>39731</v>
      </c>
      <c r="C2674" s="198" t="s">
        <v>5</v>
      </c>
      <c r="D2674" s="292">
        <v>113.18</v>
      </c>
    </row>
    <row r="2675" spans="1:4" ht="13.5">
      <c r="A2675" s="198">
        <v>100643</v>
      </c>
      <c r="B2675" s="198" t="s">
        <v>2278</v>
      </c>
      <c r="C2675" s="198" t="s">
        <v>5</v>
      </c>
      <c r="D2675" s="353">
        <v>416.95</v>
      </c>
    </row>
    <row r="2676" spans="1:4" ht="13.5">
      <c r="A2676" s="198">
        <v>100644</v>
      </c>
      <c r="B2676" s="198" t="s">
        <v>2279</v>
      </c>
      <c r="C2676" s="198" t="s">
        <v>5</v>
      </c>
      <c r="D2676" s="353">
        <v>146.97</v>
      </c>
    </row>
    <row r="2677" spans="1:4" ht="13.5">
      <c r="A2677" s="198">
        <v>100645</v>
      </c>
      <c r="B2677" s="198" t="s">
        <v>2280</v>
      </c>
      <c r="C2677" s="198" t="s">
        <v>5</v>
      </c>
      <c r="D2677" s="292">
        <v>670.24</v>
      </c>
    </row>
    <row r="2678" spans="1:4" ht="13.5">
      <c r="A2678" s="198">
        <v>100646</v>
      </c>
      <c r="B2678" s="198" t="s">
        <v>2281</v>
      </c>
      <c r="C2678" s="198" t="s">
        <v>5</v>
      </c>
      <c r="D2678" s="353">
        <v>5427</v>
      </c>
    </row>
    <row r="2679" spans="1:4" ht="13.5">
      <c r="A2679" s="198">
        <v>95116</v>
      </c>
      <c r="B2679" s="198" t="s">
        <v>2200</v>
      </c>
      <c r="C2679" s="198" t="s">
        <v>5</v>
      </c>
      <c r="D2679" s="292">
        <v>32.549999999999997</v>
      </c>
    </row>
    <row r="2680" spans="1:4" ht="13.5">
      <c r="A2680" s="198">
        <v>95117</v>
      </c>
      <c r="B2680" s="198" t="s">
        <v>2201</v>
      </c>
      <c r="C2680" s="198" t="s">
        <v>5</v>
      </c>
      <c r="D2680" s="292">
        <v>10.039999999999999</v>
      </c>
    </row>
    <row r="2681" spans="1:4" ht="13.5">
      <c r="A2681" s="198">
        <v>53794</v>
      </c>
      <c r="B2681" s="198" t="s">
        <v>1894</v>
      </c>
      <c r="C2681" s="198" t="s">
        <v>5</v>
      </c>
      <c r="D2681" s="292">
        <v>35.619999999999997</v>
      </c>
    </row>
    <row r="2682" spans="1:4" ht="13.5">
      <c r="A2682" s="198">
        <v>5703</v>
      </c>
      <c r="B2682" s="198" t="s">
        <v>1843</v>
      </c>
      <c r="C2682" s="198" t="s">
        <v>5</v>
      </c>
      <c r="D2682" s="353">
        <v>20.46</v>
      </c>
    </row>
    <row r="2683" spans="1:4" ht="13.5">
      <c r="A2683" s="198">
        <v>88847</v>
      </c>
      <c r="B2683" s="198" t="s">
        <v>1942</v>
      </c>
      <c r="C2683" s="198" t="s">
        <v>5</v>
      </c>
      <c r="D2683" s="292">
        <v>22.82</v>
      </c>
    </row>
    <row r="2684" spans="1:4" ht="13.5">
      <c r="A2684" s="198">
        <v>88848</v>
      </c>
      <c r="B2684" s="198" t="s">
        <v>1943</v>
      </c>
      <c r="C2684" s="198" t="s">
        <v>5</v>
      </c>
      <c r="D2684" s="292">
        <v>9.3800000000000008</v>
      </c>
    </row>
    <row r="2685" spans="1:4" ht="13.5">
      <c r="A2685" s="198">
        <v>5741</v>
      </c>
      <c r="B2685" s="198" t="s">
        <v>1861</v>
      </c>
      <c r="C2685" s="198" t="s">
        <v>5</v>
      </c>
      <c r="D2685" s="292">
        <v>42.78</v>
      </c>
    </row>
    <row r="2686" spans="1:4" ht="13.5">
      <c r="A2686" s="198">
        <v>5742</v>
      </c>
      <c r="B2686" s="198" t="s">
        <v>1862</v>
      </c>
      <c r="C2686" s="198" t="s">
        <v>5</v>
      </c>
      <c r="D2686" s="292">
        <v>27.79</v>
      </c>
    </row>
    <row r="2687" spans="1:4" ht="13.5">
      <c r="A2687" s="198">
        <v>100637</v>
      </c>
      <c r="B2687" s="198" t="s">
        <v>2274</v>
      </c>
      <c r="C2687" s="198" t="s">
        <v>5</v>
      </c>
      <c r="D2687" s="292">
        <v>203.49</v>
      </c>
    </row>
    <row r="2688" spans="1:4" ht="13.5">
      <c r="A2688" s="198">
        <v>100638</v>
      </c>
      <c r="B2688" s="198" t="s">
        <v>2275</v>
      </c>
      <c r="C2688" s="198" t="s">
        <v>5</v>
      </c>
      <c r="D2688" s="292">
        <v>62.55</v>
      </c>
    </row>
    <row r="2689" spans="1:4" ht="13.5">
      <c r="A2689" s="198">
        <v>100639</v>
      </c>
      <c r="B2689" s="198" t="s">
        <v>2276</v>
      </c>
      <c r="C2689" s="198" t="s">
        <v>5</v>
      </c>
      <c r="D2689" s="292">
        <v>254.56</v>
      </c>
    </row>
    <row r="2690" spans="1:4" ht="13.5">
      <c r="A2690" s="198">
        <v>100640</v>
      </c>
      <c r="B2690" s="198" t="s">
        <v>2277</v>
      </c>
      <c r="C2690" s="198" t="s">
        <v>5</v>
      </c>
      <c r="D2690" s="353">
        <v>4341.6000000000004</v>
      </c>
    </row>
    <row r="2691" spans="1:4" ht="13.5">
      <c r="A2691" s="198">
        <v>93429</v>
      </c>
      <c r="B2691" s="198" t="s">
        <v>39732</v>
      </c>
      <c r="C2691" s="198" t="s">
        <v>5</v>
      </c>
      <c r="D2691" s="353">
        <v>165.66</v>
      </c>
    </row>
    <row r="2692" spans="1:4" ht="13.5">
      <c r="A2692" s="198">
        <v>93430</v>
      </c>
      <c r="B2692" s="198" t="s">
        <v>39733</v>
      </c>
      <c r="C2692" s="198" t="s">
        <v>5</v>
      </c>
      <c r="D2692" s="353">
        <v>50.92</v>
      </c>
    </row>
    <row r="2693" spans="1:4" ht="13.5">
      <c r="A2693" s="198">
        <v>93431</v>
      </c>
      <c r="B2693" s="198" t="s">
        <v>39734</v>
      </c>
      <c r="C2693" s="198" t="s">
        <v>5</v>
      </c>
      <c r="D2693" s="353">
        <v>207.24</v>
      </c>
    </row>
    <row r="2694" spans="1:4" ht="13.5">
      <c r="A2694" s="198">
        <v>93432</v>
      </c>
      <c r="B2694" s="198" t="s">
        <v>39735</v>
      </c>
      <c r="C2694" s="198" t="s">
        <v>5</v>
      </c>
      <c r="D2694" s="353">
        <v>2170.8000000000002</v>
      </c>
    </row>
    <row r="2695" spans="1:4" ht="13.5">
      <c r="A2695" s="198">
        <v>95118</v>
      </c>
      <c r="B2695" s="198" t="s">
        <v>2202</v>
      </c>
      <c r="C2695" s="198" t="s">
        <v>5</v>
      </c>
      <c r="D2695" s="353">
        <v>75.98</v>
      </c>
    </row>
    <row r="2696" spans="1:4" ht="13.5">
      <c r="A2696" s="198">
        <v>95119</v>
      </c>
      <c r="B2696" s="198" t="s">
        <v>2203</v>
      </c>
      <c r="C2696" s="198" t="s">
        <v>5</v>
      </c>
      <c r="D2696" s="353">
        <v>23.44</v>
      </c>
    </row>
    <row r="2697" spans="1:4" ht="13.5">
      <c r="A2697" s="198">
        <v>5707</v>
      </c>
      <c r="B2697" s="198" t="s">
        <v>1845</v>
      </c>
      <c r="C2697" s="198" t="s">
        <v>5</v>
      </c>
      <c r="D2697" s="353">
        <v>83.12</v>
      </c>
    </row>
    <row r="2698" spans="1:4" ht="13.5">
      <c r="A2698" s="198">
        <v>95120</v>
      </c>
      <c r="B2698" s="198" t="s">
        <v>2204</v>
      </c>
      <c r="C2698" s="198" t="s">
        <v>5</v>
      </c>
      <c r="D2698" s="292">
        <v>54.82</v>
      </c>
    </row>
    <row r="2699" spans="1:4" ht="13.5">
      <c r="A2699" s="198">
        <v>103657</v>
      </c>
      <c r="B2699" s="198" t="s">
        <v>39736</v>
      </c>
      <c r="C2699" s="198" t="s">
        <v>5</v>
      </c>
      <c r="D2699" s="292">
        <v>0</v>
      </c>
    </row>
    <row r="2700" spans="1:4" ht="13.5">
      <c r="A2700" s="198">
        <v>103658</v>
      </c>
      <c r="B2700" s="198" t="s">
        <v>39737</v>
      </c>
      <c r="C2700" s="198" t="s">
        <v>5</v>
      </c>
      <c r="D2700" s="292">
        <v>0</v>
      </c>
    </row>
    <row r="2701" spans="1:4" ht="13.5">
      <c r="A2701" s="198">
        <v>103659</v>
      </c>
      <c r="B2701" s="198" t="s">
        <v>39738</v>
      </c>
      <c r="C2701" s="198" t="s">
        <v>5</v>
      </c>
      <c r="D2701" s="292">
        <v>0</v>
      </c>
    </row>
    <row r="2702" spans="1:4" ht="13.5">
      <c r="A2702" s="198">
        <v>103660</v>
      </c>
      <c r="B2702" s="198" t="s">
        <v>39739</v>
      </c>
      <c r="C2702" s="198" t="s">
        <v>5</v>
      </c>
      <c r="D2702" s="292">
        <v>11.93</v>
      </c>
    </row>
    <row r="2703" spans="1:4" ht="13.5">
      <c r="A2703" s="198">
        <v>89015</v>
      </c>
      <c r="B2703" s="198" t="s">
        <v>1960</v>
      </c>
      <c r="C2703" s="198" t="s">
        <v>5</v>
      </c>
      <c r="D2703" s="292">
        <v>3.84</v>
      </c>
    </row>
    <row r="2704" spans="1:4" ht="13.5">
      <c r="A2704" s="198">
        <v>89016</v>
      </c>
      <c r="B2704" s="198" t="s">
        <v>1961</v>
      </c>
      <c r="C2704" s="198" t="s">
        <v>5</v>
      </c>
      <c r="D2704" s="292">
        <v>1.01</v>
      </c>
    </row>
    <row r="2705" spans="1:4" ht="13.5">
      <c r="A2705" s="198">
        <v>53804</v>
      </c>
      <c r="B2705" s="198" t="s">
        <v>1896</v>
      </c>
      <c r="C2705" s="198" t="s">
        <v>5</v>
      </c>
      <c r="D2705" s="292">
        <v>4.8</v>
      </c>
    </row>
    <row r="2706" spans="1:4" ht="13.5">
      <c r="A2706" s="198">
        <v>90582</v>
      </c>
      <c r="B2706" s="198" t="s">
        <v>2021</v>
      </c>
      <c r="C2706" s="198" t="s">
        <v>5</v>
      </c>
      <c r="D2706" s="292">
        <v>0.43</v>
      </c>
    </row>
    <row r="2707" spans="1:4" ht="13.5">
      <c r="A2707" s="198">
        <v>90583</v>
      </c>
      <c r="B2707" s="198" t="s">
        <v>2022</v>
      </c>
      <c r="C2707" s="198" t="s">
        <v>5</v>
      </c>
      <c r="D2707" s="292">
        <v>0.1</v>
      </c>
    </row>
    <row r="2708" spans="1:4" ht="13.5">
      <c r="A2708" s="198">
        <v>90584</v>
      </c>
      <c r="B2708" s="198" t="s">
        <v>2023</v>
      </c>
      <c r="C2708" s="198" t="s">
        <v>5</v>
      </c>
      <c r="D2708" s="292">
        <v>0.33</v>
      </c>
    </row>
    <row r="2709" spans="1:4" ht="13.5">
      <c r="A2709" s="198">
        <v>90585</v>
      </c>
      <c r="B2709" s="198" t="s">
        <v>2024</v>
      </c>
      <c r="C2709" s="198" t="s">
        <v>5</v>
      </c>
      <c r="D2709" s="292">
        <v>0.44</v>
      </c>
    </row>
    <row r="2710" spans="1:4" ht="13.5">
      <c r="A2710" s="198">
        <v>89240</v>
      </c>
      <c r="B2710" s="198" t="s">
        <v>1988</v>
      </c>
      <c r="C2710" s="198" t="s">
        <v>5</v>
      </c>
      <c r="D2710" s="292">
        <v>80.239999999999995</v>
      </c>
    </row>
    <row r="2711" spans="1:4" ht="13.5">
      <c r="A2711" s="198">
        <v>89241</v>
      </c>
      <c r="B2711" s="198" t="s">
        <v>1989</v>
      </c>
      <c r="C2711" s="198" t="s">
        <v>5</v>
      </c>
      <c r="D2711" s="292">
        <v>28.28</v>
      </c>
    </row>
    <row r="2712" spans="1:4" ht="13.5">
      <c r="A2712" s="198">
        <v>5710</v>
      </c>
      <c r="B2712" s="198" t="s">
        <v>1846</v>
      </c>
      <c r="C2712" s="198" t="s">
        <v>5</v>
      </c>
      <c r="D2712" s="292">
        <v>128.99</v>
      </c>
    </row>
    <row r="2713" spans="1:4" ht="13.5">
      <c r="A2713" s="198">
        <v>5711</v>
      </c>
      <c r="B2713" s="198" t="s">
        <v>1847</v>
      </c>
      <c r="C2713" s="198" t="s">
        <v>5</v>
      </c>
      <c r="D2713" s="292">
        <v>89.72</v>
      </c>
    </row>
    <row r="2714" spans="1:4" ht="13.5">
      <c r="A2714" s="198">
        <v>89253</v>
      </c>
      <c r="B2714" s="198" t="s">
        <v>1994</v>
      </c>
      <c r="C2714" s="198" t="s">
        <v>5</v>
      </c>
      <c r="D2714" s="292">
        <v>65.75</v>
      </c>
    </row>
    <row r="2715" spans="1:4" ht="13.5">
      <c r="A2715" s="198">
        <v>89254</v>
      </c>
      <c r="B2715" s="198" t="s">
        <v>1995</v>
      </c>
      <c r="C2715" s="198" t="s">
        <v>5</v>
      </c>
      <c r="D2715" s="292">
        <v>23.18</v>
      </c>
    </row>
    <row r="2716" spans="1:4" ht="13.5">
      <c r="A2716" s="198">
        <v>89255</v>
      </c>
      <c r="B2716" s="198" t="s">
        <v>1996</v>
      </c>
      <c r="C2716" s="198" t="s">
        <v>5</v>
      </c>
      <c r="D2716" s="292">
        <v>105.7</v>
      </c>
    </row>
    <row r="2717" spans="1:4" ht="13.5">
      <c r="A2717" s="198">
        <v>89256</v>
      </c>
      <c r="B2717" s="198" t="s">
        <v>1997</v>
      </c>
      <c r="C2717" s="198" t="s">
        <v>5</v>
      </c>
      <c r="D2717" s="292">
        <v>85.44</v>
      </c>
    </row>
    <row r="2718" spans="1:4" ht="13.5">
      <c r="A2718" s="198">
        <v>103797</v>
      </c>
      <c r="B2718" s="198" t="s">
        <v>39740</v>
      </c>
      <c r="C2718" s="198" t="s">
        <v>3</v>
      </c>
      <c r="D2718" s="292">
        <v>18.78</v>
      </c>
    </row>
    <row r="2719" spans="1:4" ht="13.5">
      <c r="A2719" s="198">
        <v>103930</v>
      </c>
      <c r="B2719" s="198" t="s">
        <v>8244</v>
      </c>
      <c r="C2719" s="198" t="s">
        <v>7</v>
      </c>
      <c r="D2719" s="292">
        <v>807.08</v>
      </c>
    </row>
    <row r="2720" spans="1:4" ht="13.5">
      <c r="A2720" s="198">
        <v>103931</v>
      </c>
      <c r="B2720" s="198" t="s">
        <v>8245</v>
      </c>
      <c r="C2720" s="198" t="s">
        <v>7</v>
      </c>
      <c r="D2720" s="292">
        <v>605.61</v>
      </c>
    </row>
    <row r="2721" spans="1:4" ht="13.5">
      <c r="A2721" s="198">
        <v>103932</v>
      </c>
      <c r="B2721" s="198" t="s">
        <v>8246</v>
      </c>
      <c r="C2721" s="198" t="s">
        <v>7</v>
      </c>
      <c r="D2721" s="292">
        <v>576.1</v>
      </c>
    </row>
    <row r="2722" spans="1:4" ht="13.5">
      <c r="A2722" s="198">
        <v>103929</v>
      </c>
      <c r="B2722" s="198" t="s">
        <v>8243</v>
      </c>
      <c r="C2722" s="198" t="s">
        <v>7</v>
      </c>
      <c r="D2722" s="292">
        <v>1263.83</v>
      </c>
    </row>
    <row r="2723" spans="1:4" ht="13.5">
      <c r="A2723" s="198">
        <v>103928</v>
      </c>
      <c r="B2723" s="198" t="s">
        <v>8242</v>
      </c>
      <c r="C2723" s="198" t="s">
        <v>7</v>
      </c>
      <c r="D2723" s="292">
        <v>543.79999999999995</v>
      </c>
    </row>
    <row r="2724" spans="1:4" ht="13.5">
      <c r="A2724" s="198">
        <v>103798</v>
      </c>
      <c r="B2724" s="198" t="s">
        <v>8238</v>
      </c>
      <c r="C2724" s="198" t="s">
        <v>7</v>
      </c>
      <c r="D2724" s="292">
        <v>767.88</v>
      </c>
    </row>
    <row r="2725" spans="1:4" ht="13.5">
      <c r="A2725" s="198">
        <v>103801</v>
      </c>
      <c r="B2725" s="198" t="s">
        <v>8241</v>
      </c>
      <c r="C2725" s="198" t="s">
        <v>7</v>
      </c>
      <c r="D2725" s="292">
        <v>654.97</v>
      </c>
    </row>
    <row r="2726" spans="1:4" ht="13.5">
      <c r="A2726" s="198">
        <v>103933</v>
      </c>
      <c r="B2726" s="198" t="s">
        <v>8247</v>
      </c>
      <c r="C2726" s="198" t="s">
        <v>7</v>
      </c>
      <c r="D2726" s="292">
        <v>1733.93</v>
      </c>
    </row>
    <row r="2727" spans="1:4" ht="13.5">
      <c r="A2727" s="198">
        <v>103925</v>
      </c>
      <c r="B2727" s="198" t="s">
        <v>39741</v>
      </c>
      <c r="C2727" s="198" t="s">
        <v>7</v>
      </c>
      <c r="D2727" s="292">
        <v>1953.29</v>
      </c>
    </row>
    <row r="2728" spans="1:4" ht="13.5">
      <c r="A2728" s="198">
        <v>103926</v>
      </c>
      <c r="B2728" s="198" t="s">
        <v>39742</v>
      </c>
      <c r="C2728" s="198" t="s">
        <v>7</v>
      </c>
      <c r="D2728" s="292">
        <v>1584.74</v>
      </c>
    </row>
    <row r="2729" spans="1:4" ht="13.5">
      <c r="A2729" s="198">
        <v>103796</v>
      </c>
      <c r="B2729" s="198" t="s">
        <v>8237</v>
      </c>
      <c r="C2729" s="198" t="s">
        <v>4</v>
      </c>
      <c r="D2729" s="292">
        <v>60.88</v>
      </c>
    </row>
    <row r="2730" spans="1:4" ht="13.5">
      <c r="A2730" s="198">
        <v>103795</v>
      </c>
      <c r="B2730" s="198" t="s">
        <v>8236</v>
      </c>
      <c r="C2730" s="198" t="s">
        <v>4</v>
      </c>
      <c r="D2730" s="292">
        <v>95.67</v>
      </c>
    </row>
    <row r="2731" spans="1:4" ht="13.5">
      <c r="A2731" s="198">
        <v>103800</v>
      </c>
      <c r="B2731" s="198" t="s">
        <v>8240</v>
      </c>
      <c r="C2731" s="198" t="s">
        <v>7</v>
      </c>
      <c r="D2731" s="292">
        <v>543.79999999999995</v>
      </c>
    </row>
    <row r="2732" spans="1:4" ht="13.5">
      <c r="A2732" s="198">
        <v>103799</v>
      </c>
      <c r="B2732" s="198" t="s">
        <v>8239</v>
      </c>
      <c r="C2732" s="198" t="s">
        <v>7</v>
      </c>
      <c r="D2732" s="292">
        <v>471.37</v>
      </c>
    </row>
    <row r="2733" spans="1:4" ht="13.5">
      <c r="A2733" s="198">
        <v>104950</v>
      </c>
      <c r="B2733" s="198" t="s">
        <v>39743</v>
      </c>
      <c r="C2733" s="198" t="s">
        <v>7</v>
      </c>
      <c r="D2733" s="292">
        <v>0</v>
      </c>
    </row>
    <row r="2734" spans="1:4" ht="13.5">
      <c r="A2734" s="198">
        <v>104948</v>
      </c>
      <c r="B2734" s="198" t="s">
        <v>39744</v>
      </c>
      <c r="C2734" s="198" t="s">
        <v>7</v>
      </c>
      <c r="D2734" s="292">
        <v>5.73</v>
      </c>
    </row>
    <row r="2735" spans="1:4" ht="13.5">
      <c r="A2735" s="198">
        <v>104949</v>
      </c>
      <c r="B2735" s="198" t="s">
        <v>39745</v>
      </c>
      <c r="C2735" s="198" t="s">
        <v>7</v>
      </c>
      <c r="D2735" s="292">
        <v>10.65</v>
      </c>
    </row>
    <row r="2736" spans="1:4" ht="13.5">
      <c r="A2736" s="198">
        <v>104947</v>
      </c>
      <c r="B2736" s="198" t="s">
        <v>39746</v>
      </c>
      <c r="C2736" s="198" t="s">
        <v>7</v>
      </c>
      <c r="D2736" s="292">
        <v>13.16</v>
      </c>
    </row>
    <row r="2737" spans="1:4" ht="13.5">
      <c r="A2737" s="198">
        <v>104325</v>
      </c>
      <c r="B2737" s="198" t="s">
        <v>39747</v>
      </c>
      <c r="C2737" s="198" t="s">
        <v>2</v>
      </c>
      <c r="D2737" s="292">
        <v>0</v>
      </c>
    </row>
    <row r="2738" spans="1:4" ht="13.5">
      <c r="A2738" s="198">
        <v>104318</v>
      </c>
      <c r="B2738" s="198" t="s">
        <v>8466</v>
      </c>
      <c r="C2738" s="198" t="s">
        <v>2</v>
      </c>
      <c r="D2738" s="292">
        <v>8.51</v>
      </c>
    </row>
    <row r="2739" spans="1:4" ht="13.5">
      <c r="A2739" s="198">
        <v>89867</v>
      </c>
      <c r="B2739" s="198" t="s">
        <v>8447</v>
      </c>
      <c r="C2739" s="198" t="s">
        <v>2</v>
      </c>
      <c r="D2739" s="292">
        <v>9.57</v>
      </c>
    </row>
    <row r="2740" spans="1:4" ht="13.5">
      <c r="A2740" s="198">
        <v>104320</v>
      </c>
      <c r="B2740" s="198" t="s">
        <v>8468</v>
      </c>
      <c r="C2740" s="198" t="s">
        <v>2</v>
      </c>
      <c r="D2740" s="292">
        <v>13.96</v>
      </c>
    </row>
    <row r="2741" spans="1:4" ht="13.5">
      <c r="A2741" s="198">
        <v>104317</v>
      </c>
      <c r="B2741" s="198" t="s">
        <v>8465</v>
      </c>
      <c r="C2741" s="198" t="s">
        <v>2</v>
      </c>
      <c r="D2741" s="292">
        <v>7.79</v>
      </c>
    </row>
    <row r="2742" spans="1:4" ht="13.5">
      <c r="A2742" s="198">
        <v>89866</v>
      </c>
      <c r="B2742" s="198" t="s">
        <v>8446</v>
      </c>
      <c r="C2742" s="198" t="s">
        <v>2</v>
      </c>
      <c r="D2742" s="292">
        <v>8.5399999999999991</v>
      </c>
    </row>
    <row r="2743" spans="1:4" ht="13.5">
      <c r="A2743" s="198">
        <v>104319</v>
      </c>
      <c r="B2743" s="198" t="s">
        <v>8467</v>
      </c>
      <c r="C2743" s="198" t="s">
        <v>2</v>
      </c>
      <c r="D2743" s="292">
        <v>11.68</v>
      </c>
    </row>
    <row r="2744" spans="1:4" ht="13.5">
      <c r="A2744" s="198">
        <v>104321</v>
      </c>
      <c r="B2744" s="198" t="s">
        <v>8469</v>
      </c>
      <c r="C2744" s="198" t="s">
        <v>2</v>
      </c>
      <c r="D2744" s="292">
        <v>6.01</v>
      </c>
    </row>
    <row r="2745" spans="1:4" ht="13.5">
      <c r="A2745" s="198">
        <v>89868</v>
      </c>
      <c r="B2745" s="198" t="s">
        <v>8448</v>
      </c>
      <c r="C2745" s="198" t="s">
        <v>2</v>
      </c>
      <c r="D2745" s="292">
        <v>6.55</v>
      </c>
    </row>
    <row r="2746" spans="1:4" ht="13.5">
      <c r="A2746" s="198">
        <v>104322</v>
      </c>
      <c r="B2746" s="198" t="s">
        <v>8470</v>
      </c>
      <c r="C2746" s="198" t="s">
        <v>2</v>
      </c>
      <c r="D2746" s="292">
        <v>8.85</v>
      </c>
    </row>
    <row r="2747" spans="1:4" ht="13.5">
      <c r="A2747" s="198">
        <v>104323</v>
      </c>
      <c r="B2747" s="198" t="s">
        <v>8471</v>
      </c>
      <c r="C2747" s="198" t="s">
        <v>2</v>
      </c>
      <c r="D2747" s="292">
        <v>10.93</v>
      </c>
    </row>
    <row r="2748" spans="1:4" ht="13.5">
      <c r="A2748" s="198">
        <v>89869</v>
      </c>
      <c r="B2748" s="198" t="s">
        <v>8449</v>
      </c>
      <c r="C2748" s="198" t="s">
        <v>2</v>
      </c>
      <c r="D2748" s="292">
        <v>11.92</v>
      </c>
    </row>
    <row r="2749" spans="1:4" ht="13.5">
      <c r="A2749" s="198">
        <v>104324</v>
      </c>
      <c r="B2749" s="198" t="s">
        <v>8472</v>
      </c>
      <c r="C2749" s="198" t="s">
        <v>2</v>
      </c>
      <c r="D2749" s="292">
        <v>16.579999999999998</v>
      </c>
    </row>
    <row r="2750" spans="1:4" ht="13.5">
      <c r="A2750" s="198">
        <v>104315</v>
      </c>
      <c r="B2750" s="198" t="s">
        <v>39748</v>
      </c>
      <c r="C2750" s="198" t="s">
        <v>1</v>
      </c>
      <c r="D2750" s="292">
        <v>19.13</v>
      </c>
    </row>
    <row r="2751" spans="1:4" ht="13.5">
      <c r="A2751" s="198">
        <v>89865</v>
      </c>
      <c r="B2751" s="198" t="s">
        <v>39749</v>
      </c>
      <c r="C2751" s="198" t="s">
        <v>1</v>
      </c>
      <c r="D2751" s="292">
        <v>20.53</v>
      </c>
    </row>
    <row r="2752" spans="1:4" ht="13.5">
      <c r="A2752" s="198">
        <v>104316</v>
      </c>
      <c r="B2752" s="198" t="s">
        <v>39750</v>
      </c>
      <c r="C2752" s="198" t="s">
        <v>1</v>
      </c>
      <c r="D2752" s="292">
        <v>28.27</v>
      </c>
    </row>
    <row r="2753" spans="1:4" ht="13.5">
      <c r="A2753" s="198">
        <v>102724</v>
      </c>
      <c r="B2753" s="198" t="s">
        <v>5276</v>
      </c>
      <c r="C2753" s="198" t="s">
        <v>2</v>
      </c>
      <c r="D2753" s="292">
        <v>36.049999999999997</v>
      </c>
    </row>
    <row r="2754" spans="1:4" ht="13.5">
      <c r="A2754" s="198">
        <v>102726</v>
      </c>
      <c r="B2754" s="198" t="s">
        <v>5278</v>
      </c>
      <c r="C2754" s="198" t="s">
        <v>2</v>
      </c>
      <c r="D2754" s="292">
        <v>32.770000000000003</v>
      </c>
    </row>
    <row r="2755" spans="1:4" ht="13.5">
      <c r="A2755" s="198">
        <v>102725</v>
      </c>
      <c r="B2755" s="198" t="s">
        <v>5277</v>
      </c>
      <c r="C2755" s="198" t="s">
        <v>2</v>
      </c>
      <c r="D2755" s="292">
        <v>35.25</v>
      </c>
    </row>
    <row r="2756" spans="1:4" ht="13.5">
      <c r="A2756" s="198">
        <v>102722</v>
      </c>
      <c r="B2756" s="198" t="s">
        <v>5275</v>
      </c>
      <c r="C2756" s="198" t="s">
        <v>1</v>
      </c>
      <c r="D2756" s="292">
        <v>63</v>
      </c>
    </row>
    <row r="2757" spans="1:4" ht="13.5">
      <c r="A2757" s="198">
        <v>102721</v>
      </c>
      <c r="B2757" s="198" t="s">
        <v>39751</v>
      </c>
      <c r="C2757" s="198" t="s">
        <v>1</v>
      </c>
      <c r="D2757" s="292">
        <v>0</v>
      </c>
    </row>
    <row r="2758" spans="1:4" ht="13.5">
      <c r="A2758" s="198">
        <v>102723</v>
      </c>
      <c r="B2758" s="198" t="s">
        <v>39752</v>
      </c>
      <c r="C2758" s="198" t="s">
        <v>1</v>
      </c>
      <c r="D2758" s="292">
        <v>131</v>
      </c>
    </row>
    <row r="2759" spans="1:4" ht="13.5">
      <c r="A2759" s="198">
        <v>102690</v>
      </c>
      <c r="B2759" s="198" t="s">
        <v>5264</v>
      </c>
      <c r="C2759" s="198" t="s">
        <v>1</v>
      </c>
      <c r="D2759" s="292">
        <v>78.19</v>
      </c>
    </row>
    <row r="2760" spans="1:4" ht="13.5">
      <c r="A2760" s="198">
        <v>102688</v>
      </c>
      <c r="B2760" s="198" t="s">
        <v>39753</v>
      </c>
      <c r="C2760" s="198" t="s">
        <v>1</v>
      </c>
      <c r="D2760" s="292">
        <v>42.85</v>
      </c>
    </row>
    <row r="2761" spans="1:4" ht="13.5">
      <c r="A2761" s="198">
        <v>102689</v>
      </c>
      <c r="B2761" s="198" t="s">
        <v>39754</v>
      </c>
      <c r="C2761" s="198" t="s">
        <v>1</v>
      </c>
      <c r="D2761" s="292">
        <v>112.23</v>
      </c>
    </row>
    <row r="2762" spans="1:4" ht="13.5">
      <c r="A2762" s="198">
        <v>102693</v>
      </c>
      <c r="B2762" s="198" t="s">
        <v>39755</v>
      </c>
      <c r="C2762" s="198" t="s">
        <v>1</v>
      </c>
      <c r="D2762" s="292">
        <v>147.57</v>
      </c>
    </row>
    <row r="2763" spans="1:4" ht="13.5">
      <c r="A2763" s="198">
        <v>102694</v>
      </c>
      <c r="B2763" s="198" t="s">
        <v>39756</v>
      </c>
      <c r="C2763" s="198" t="s">
        <v>1</v>
      </c>
      <c r="D2763" s="292">
        <v>77.38</v>
      </c>
    </row>
    <row r="2764" spans="1:4" ht="13.5">
      <c r="A2764" s="198">
        <v>102697</v>
      </c>
      <c r="B2764" s="198" t="s">
        <v>39757</v>
      </c>
      <c r="C2764" s="198" t="s">
        <v>1</v>
      </c>
      <c r="D2764" s="292">
        <v>136.63999999999999</v>
      </c>
    </row>
    <row r="2765" spans="1:4" ht="13.5">
      <c r="A2765" s="198">
        <v>102696</v>
      </c>
      <c r="B2765" s="198" t="s">
        <v>39758</v>
      </c>
      <c r="C2765" s="198" t="s">
        <v>1</v>
      </c>
      <c r="D2765" s="292">
        <v>146.58000000000001</v>
      </c>
    </row>
    <row r="2766" spans="1:4" ht="13.5">
      <c r="A2766" s="198">
        <v>102703</v>
      </c>
      <c r="B2766" s="198" t="s">
        <v>39759</v>
      </c>
      <c r="C2766" s="198" t="s">
        <v>1</v>
      </c>
      <c r="D2766" s="292">
        <v>205.85</v>
      </c>
    </row>
    <row r="2767" spans="1:4" ht="13.5">
      <c r="A2767" s="198">
        <v>102678</v>
      </c>
      <c r="B2767" s="198" t="s">
        <v>5258</v>
      </c>
      <c r="C2767" s="198" t="s">
        <v>1</v>
      </c>
      <c r="D2767" s="292">
        <v>174.53</v>
      </c>
    </row>
    <row r="2768" spans="1:4" ht="13.5">
      <c r="A2768" s="198">
        <v>102679</v>
      </c>
      <c r="B2768" s="198" t="s">
        <v>5259</v>
      </c>
      <c r="C2768" s="198" t="s">
        <v>1</v>
      </c>
      <c r="D2768" s="292">
        <v>192.85</v>
      </c>
    </row>
    <row r="2769" spans="1:4" ht="13.5">
      <c r="A2769" s="198">
        <v>102673</v>
      </c>
      <c r="B2769" s="198" t="s">
        <v>5255</v>
      </c>
      <c r="C2769" s="198" t="s">
        <v>1</v>
      </c>
      <c r="D2769" s="292">
        <v>172.49</v>
      </c>
    </row>
    <row r="2770" spans="1:4" ht="13.5">
      <c r="A2770" s="198">
        <v>102677</v>
      </c>
      <c r="B2770" s="198" t="s">
        <v>5257</v>
      </c>
      <c r="C2770" s="198" t="s">
        <v>1</v>
      </c>
      <c r="D2770" s="292">
        <v>157.56</v>
      </c>
    </row>
    <row r="2771" spans="1:4" ht="13.5">
      <c r="A2771" s="198">
        <v>102683</v>
      </c>
      <c r="B2771" s="198" t="s">
        <v>5261</v>
      </c>
      <c r="C2771" s="198" t="s">
        <v>1</v>
      </c>
      <c r="D2771" s="292">
        <v>238.92</v>
      </c>
    </row>
    <row r="2772" spans="1:4" ht="13.5">
      <c r="A2772" s="198">
        <v>102687</v>
      </c>
      <c r="B2772" s="198" t="s">
        <v>5263</v>
      </c>
      <c r="C2772" s="198" t="s">
        <v>1</v>
      </c>
      <c r="D2772" s="292">
        <v>252.75</v>
      </c>
    </row>
    <row r="2773" spans="1:4" ht="13.5">
      <c r="A2773" s="198">
        <v>102670</v>
      </c>
      <c r="B2773" s="198" t="s">
        <v>5254</v>
      </c>
      <c r="C2773" s="198" t="s">
        <v>1</v>
      </c>
      <c r="D2773" s="292">
        <v>100.51</v>
      </c>
    </row>
    <row r="2774" spans="1:4" ht="13.5">
      <c r="A2774" s="198">
        <v>102674</v>
      </c>
      <c r="B2774" s="198" t="s">
        <v>5256</v>
      </c>
      <c r="C2774" s="198" t="s">
        <v>1</v>
      </c>
      <c r="D2774" s="292">
        <v>109.28</v>
      </c>
    </row>
    <row r="2775" spans="1:4" ht="13.5">
      <c r="A2775" s="198">
        <v>102680</v>
      </c>
      <c r="B2775" s="198" t="s">
        <v>5260</v>
      </c>
      <c r="C2775" s="198" t="s">
        <v>1</v>
      </c>
      <c r="D2775" s="292">
        <v>187.55</v>
      </c>
    </row>
    <row r="2776" spans="1:4" ht="13.5">
      <c r="A2776" s="198">
        <v>102684</v>
      </c>
      <c r="B2776" s="198" t="s">
        <v>5262</v>
      </c>
      <c r="C2776" s="198" t="s">
        <v>1</v>
      </c>
      <c r="D2776" s="292">
        <v>205.85</v>
      </c>
    </row>
    <row r="2777" spans="1:4" ht="13.5">
      <c r="A2777" s="198">
        <v>102672</v>
      </c>
      <c r="B2777" s="198" t="s">
        <v>8199</v>
      </c>
      <c r="C2777" s="198" t="s">
        <v>1</v>
      </c>
      <c r="D2777" s="292">
        <v>188.24</v>
      </c>
    </row>
    <row r="2778" spans="1:4" ht="13.5">
      <c r="A2778" s="198">
        <v>102676</v>
      </c>
      <c r="B2778" s="198" t="s">
        <v>8200</v>
      </c>
      <c r="C2778" s="198" t="s">
        <v>1</v>
      </c>
      <c r="D2778" s="292">
        <v>185.86</v>
      </c>
    </row>
    <row r="2779" spans="1:4" ht="13.5">
      <c r="A2779" s="198">
        <v>102681</v>
      </c>
      <c r="B2779" s="198" t="s">
        <v>8201</v>
      </c>
      <c r="C2779" s="198" t="s">
        <v>1</v>
      </c>
      <c r="D2779" s="292">
        <v>264.13</v>
      </c>
    </row>
    <row r="2780" spans="1:4" ht="13.5">
      <c r="A2780" s="198">
        <v>102685</v>
      </c>
      <c r="B2780" s="198" t="s">
        <v>8202</v>
      </c>
      <c r="C2780" s="198" t="s">
        <v>1</v>
      </c>
      <c r="D2780" s="292">
        <v>282.42</v>
      </c>
    </row>
    <row r="2781" spans="1:4" ht="13.5">
      <c r="A2781" s="198">
        <v>102664</v>
      </c>
      <c r="B2781" s="198" t="s">
        <v>5250</v>
      </c>
      <c r="C2781" s="198" t="s">
        <v>1</v>
      </c>
      <c r="D2781" s="292">
        <v>59.25</v>
      </c>
    </row>
    <row r="2782" spans="1:4" ht="13.5">
      <c r="A2782" s="198">
        <v>102665</v>
      </c>
      <c r="B2782" s="198" t="s">
        <v>5251</v>
      </c>
      <c r="C2782" s="198" t="s">
        <v>1</v>
      </c>
      <c r="D2782" s="292">
        <v>32.840000000000003</v>
      </c>
    </row>
    <row r="2783" spans="1:4" ht="13.5">
      <c r="A2783" s="198">
        <v>102663</v>
      </c>
      <c r="B2783" s="198" t="s">
        <v>5249</v>
      </c>
      <c r="C2783" s="198" t="s">
        <v>1</v>
      </c>
      <c r="D2783" s="292">
        <v>76.67</v>
      </c>
    </row>
    <row r="2784" spans="1:4" ht="13.5">
      <c r="A2784" s="198">
        <v>102669</v>
      </c>
      <c r="B2784" s="198" t="s">
        <v>5253</v>
      </c>
      <c r="C2784" s="198" t="s">
        <v>1</v>
      </c>
      <c r="D2784" s="292">
        <v>110.62</v>
      </c>
    </row>
    <row r="2785" spans="1:4" ht="13.5">
      <c r="A2785" s="198">
        <v>102661</v>
      </c>
      <c r="B2785" s="198" t="s">
        <v>5248</v>
      </c>
      <c r="C2785" s="198" t="s">
        <v>1</v>
      </c>
      <c r="D2785" s="292">
        <v>35.47</v>
      </c>
    </row>
    <row r="2786" spans="1:4" ht="13.5">
      <c r="A2786" s="198">
        <v>102666</v>
      </c>
      <c r="B2786" s="198" t="s">
        <v>5252</v>
      </c>
      <c r="C2786" s="198" t="s">
        <v>1</v>
      </c>
      <c r="D2786" s="292">
        <v>70.819999999999993</v>
      </c>
    </row>
    <row r="2787" spans="1:4" ht="13.5">
      <c r="A2787" s="198">
        <v>102662</v>
      </c>
      <c r="B2787" s="198" t="s">
        <v>8197</v>
      </c>
      <c r="C2787" s="198" t="s">
        <v>1</v>
      </c>
      <c r="D2787" s="292">
        <v>107.93</v>
      </c>
    </row>
    <row r="2788" spans="1:4" ht="13.5">
      <c r="A2788" s="198">
        <v>102668</v>
      </c>
      <c r="B2788" s="198" t="s">
        <v>8198</v>
      </c>
      <c r="C2788" s="198" t="s">
        <v>1</v>
      </c>
      <c r="D2788" s="292">
        <v>143.28</v>
      </c>
    </row>
    <row r="2789" spans="1:4" ht="13.5">
      <c r="A2789" s="198">
        <v>102718</v>
      </c>
      <c r="B2789" s="198" t="s">
        <v>5273</v>
      </c>
      <c r="C2789" s="198" t="s">
        <v>7</v>
      </c>
      <c r="D2789" s="292">
        <v>137.61000000000001</v>
      </c>
    </row>
    <row r="2790" spans="1:4" ht="13.5">
      <c r="A2790" s="198">
        <v>102716</v>
      </c>
      <c r="B2790" s="198" t="s">
        <v>5271</v>
      </c>
      <c r="C2790" s="198" t="s">
        <v>7</v>
      </c>
      <c r="D2790" s="292">
        <v>125.81</v>
      </c>
    </row>
    <row r="2791" spans="1:4" ht="13.5">
      <c r="A2791" s="198">
        <v>102719</v>
      </c>
      <c r="B2791" s="198" t="s">
        <v>5274</v>
      </c>
      <c r="C2791" s="198" t="s">
        <v>7</v>
      </c>
      <c r="D2791" s="292">
        <v>196.31</v>
      </c>
    </row>
    <row r="2792" spans="1:4" ht="13.5">
      <c r="A2792" s="198">
        <v>102717</v>
      </c>
      <c r="B2792" s="198" t="s">
        <v>5272</v>
      </c>
      <c r="C2792" s="198" t="s">
        <v>7</v>
      </c>
      <c r="D2792" s="292">
        <v>184.51</v>
      </c>
    </row>
    <row r="2793" spans="1:4" ht="13.5">
      <c r="A2793" s="198">
        <v>102720</v>
      </c>
      <c r="B2793" s="198" t="s">
        <v>39760</v>
      </c>
      <c r="C2793" s="198" t="s">
        <v>4</v>
      </c>
      <c r="D2793" s="292">
        <v>0</v>
      </c>
    </row>
    <row r="2794" spans="1:4" ht="13.5">
      <c r="A2794" s="198">
        <v>102713</v>
      </c>
      <c r="B2794" s="198" t="s">
        <v>5269</v>
      </c>
      <c r="C2794" s="198" t="s">
        <v>4</v>
      </c>
      <c r="D2794" s="292">
        <v>14.13</v>
      </c>
    </row>
    <row r="2795" spans="1:4" ht="13.5">
      <c r="A2795" s="198">
        <v>102715</v>
      </c>
      <c r="B2795" s="198" t="s">
        <v>5270</v>
      </c>
      <c r="C2795" s="198" t="s">
        <v>4</v>
      </c>
      <c r="D2795" s="292">
        <v>27.94</v>
      </c>
    </row>
    <row r="2796" spans="1:4" ht="13.5">
      <c r="A2796" s="198">
        <v>103653</v>
      </c>
      <c r="B2796" s="198" t="s">
        <v>5629</v>
      </c>
      <c r="C2796" s="198" t="s">
        <v>4</v>
      </c>
      <c r="D2796" s="292">
        <v>33.369999999999997</v>
      </c>
    </row>
    <row r="2797" spans="1:4" ht="13.5">
      <c r="A2797" s="198">
        <v>102712</v>
      </c>
      <c r="B2797" s="198" t="s">
        <v>5268</v>
      </c>
      <c r="C2797" s="198" t="s">
        <v>4</v>
      </c>
      <c r="D2797" s="292">
        <v>10.28</v>
      </c>
    </row>
    <row r="2798" spans="1:4" ht="13.5">
      <c r="A2798" s="198">
        <v>102711</v>
      </c>
      <c r="B2798" s="198" t="s">
        <v>39761</v>
      </c>
      <c r="C2798" s="198" t="s">
        <v>2</v>
      </c>
      <c r="D2798" s="292">
        <v>96.12</v>
      </c>
    </row>
    <row r="2799" spans="1:4" ht="13.5">
      <c r="A2799" s="198">
        <v>102710</v>
      </c>
      <c r="B2799" s="198" t="s">
        <v>5267</v>
      </c>
      <c r="C2799" s="198" t="s">
        <v>2</v>
      </c>
      <c r="D2799" s="292">
        <v>72.75</v>
      </c>
    </row>
    <row r="2800" spans="1:4" ht="13.5">
      <c r="A2800" s="198">
        <v>102709</v>
      </c>
      <c r="B2800" s="198" t="s">
        <v>39762</v>
      </c>
      <c r="C2800" s="198" t="s">
        <v>2</v>
      </c>
      <c r="D2800" s="292">
        <v>0</v>
      </c>
    </row>
    <row r="2801" spans="1:4" ht="13.5">
      <c r="A2801" s="198">
        <v>102708</v>
      </c>
      <c r="B2801" s="198" t="s">
        <v>39763</v>
      </c>
      <c r="C2801" s="198" t="s">
        <v>2</v>
      </c>
      <c r="D2801" s="292">
        <v>29.24</v>
      </c>
    </row>
    <row r="2802" spans="1:4" ht="13.5">
      <c r="A2802" s="198">
        <v>102707</v>
      </c>
      <c r="B2802" s="198" t="s">
        <v>5266</v>
      </c>
      <c r="C2802" s="198" t="s">
        <v>1</v>
      </c>
      <c r="D2802" s="292">
        <v>57.55</v>
      </c>
    </row>
    <row r="2803" spans="1:4" ht="13.5">
      <c r="A2803" s="198">
        <v>102704</v>
      </c>
      <c r="B2803" s="198" t="s">
        <v>5265</v>
      </c>
      <c r="C2803" s="198" t="s">
        <v>1</v>
      </c>
      <c r="D2803" s="292">
        <v>12.68</v>
      </c>
    </row>
    <row r="2804" spans="1:4" ht="13.5">
      <c r="A2804" s="198">
        <v>102705</v>
      </c>
      <c r="B2804" s="198" t="s">
        <v>8203</v>
      </c>
      <c r="C2804" s="198" t="s">
        <v>1</v>
      </c>
      <c r="D2804" s="292">
        <v>80.680000000000007</v>
      </c>
    </row>
    <row r="2805" spans="1:4" ht="13.5">
      <c r="A2805" s="198">
        <v>98333</v>
      </c>
      <c r="B2805" s="198" t="s">
        <v>39764</v>
      </c>
      <c r="C2805" s="198" t="s">
        <v>4</v>
      </c>
      <c r="D2805" s="292">
        <v>0</v>
      </c>
    </row>
    <row r="2806" spans="1:4" ht="13.5">
      <c r="A2806" s="198">
        <v>98332</v>
      </c>
      <c r="B2806" s="198" t="s">
        <v>39765</v>
      </c>
      <c r="C2806" s="198" t="s">
        <v>4</v>
      </c>
      <c r="D2806" s="292">
        <v>0</v>
      </c>
    </row>
    <row r="2807" spans="1:4" ht="13.5">
      <c r="A2807" s="198">
        <v>98331</v>
      </c>
      <c r="B2807" s="198" t="s">
        <v>39766</v>
      </c>
      <c r="C2807" s="198" t="s">
        <v>4</v>
      </c>
      <c r="D2807" s="292">
        <v>0</v>
      </c>
    </row>
    <row r="2808" spans="1:4" ht="13.5">
      <c r="A2808" s="198">
        <v>98327</v>
      </c>
      <c r="B2808" s="198" t="s">
        <v>39767</v>
      </c>
      <c r="C2808" s="198" t="s">
        <v>4</v>
      </c>
      <c r="D2808" s="292">
        <v>0</v>
      </c>
    </row>
    <row r="2809" spans="1:4" ht="13.5">
      <c r="A2809" s="198">
        <v>98326</v>
      </c>
      <c r="B2809" s="198" t="s">
        <v>39768</v>
      </c>
      <c r="C2809" s="198" t="s">
        <v>4</v>
      </c>
      <c r="D2809" s="292">
        <v>0</v>
      </c>
    </row>
    <row r="2810" spans="1:4" ht="13.5">
      <c r="A2810" s="198">
        <v>98325</v>
      </c>
      <c r="B2810" s="198" t="s">
        <v>39769</v>
      </c>
      <c r="C2810" s="198" t="s">
        <v>4</v>
      </c>
      <c r="D2810" s="292">
        <v>0</v>
      </c>
    </row>
    <row r="2811" spans="1:4" ht="13.5">
      <c r="A2811" s="198">
        <v>98370</v>
      </c>
      <c r="B2811" s="198" t="s">
        <v>39770</v>
      </c>
      <c r="C2811" s="198" t="s">
        <v>4</v>
      </c>
      <c r="D2811" s="292">
        <v>0</v>
      </c>
    </row>
    <row r="2812" spans="1:4" ht="13.5">
      <c r="A2812" s="198">
        <v>98389</v>
      </c>
      <c r="B2812" s="198" t="s">
        <v>39771</v>
      </c>
      <c r="C2812" s="198" t="s">
        <v>2</v>
      </c>
      <c r="D2812" s="292">
        <v>0</v>
      </c>
    </row>
    <row r="2813" spans="1:4" ht="13.5">
      <c r="A2813" s="198">
        <v>98390</v>
      </c>
      <c r="B2813" s="198" t="s">
        <v>39772</v>
      </c>
      <c r="C2813" s="198" t="s">
        <v>2</v>
      </c>
      <c r="D2813" s="292">
        <v>0</v>
      </c>
    </row>
    <row r="2814" spans="1:4" ht="13.5">
      <c r="A2814" s="198">
        <v>98391</v>
      </c>
      <c r="B2814" s="198" t="s">
        <v>39773</v>
      </c>
      <c r="C2814" s="198" t="s">
        <v>2</v>
      </c>
      <c r="D2814" s="292">
        <v>0</v>
      </c>
    </row>
    <row r="2815" spans="1:4" ht="13.5">
      <c r="A2815" s="198">
        <v>98392</v>
      </c>
      <c r="B2815" s="198" t="s">
        <v>39774</v>
      </c>
      <c r="C2815" s="198" t="s">
        <v>2</v>
      </c>
      <c r="D2815" s="292">
        <v>0</v>
      </c>
    </row>
    <row r="2816" spans="1:4" ht="13.5">
      <c r="A2816" s="198">
        <v>98393</v>
      </c>
      <c r="B2816" s="198" t="s">
        <v>39775</v>
      </c>
      <c r="C2816" s="198" t="s">
        <v>2</v>
      </c>
      <c r="D2816" s="292">
        <v>0</v>
      </c>
    </row>
    <row r="2817" spans="1:4" ht="13.5">
      <c r="A2817" s="198">
        <v>98394</v>
      </c>
      <c r="B2817" s="198" t="s">
        <v>39776</v>
      </c>
      <c r="C2817" s="198" t="s">
        <v>2</v>
      </c>
      <c r="D2817" s="292">
        <v>0</v>
      </c>
    </row>
    <row r="2818" spans="1:4" ht="13.5">
      <c r="A2818" s="198">
        <v>98395</v>
      </c>
      <c r="B2818" s="198" t="s">
        <v>39777</v>
      </c>
      <c r="C2818" s="198" t="s">
        <v>2</v>
      </c>
      <c r="D2818" s="292">
        <v>0</v>
      </c>
    </row>
    <row r="2819" spans="1:4" ht="13.5">
      <c r="A2819" s="198">
        <v>98396</v>
      </c>
      <c r="B2819" s="198" t="s">
        <v>39778</v>
      </c>
      <c r="C2819" s="198" t="s">
        <v>2</v>
      </c>
      <c r="D2819" s="292">
        <v>0</v>
      </c>
    </row>
    <row r="2820" spans="1:4" ht="13.5">
      <c r="A2820" s="198">
        <v>98369</v>
      </c>
      <c r="B2820" s="198" t="s">
        <v>39779</v>
      </c>
      <c r="C2820" s="198" t="s">
        <v>4</v>
      </c>
      <c r="D2820" s="292">
        <v>0</v>
      </c>
    </row>
    <row r="2821" spans="1:4" ht="13.5">
      <c r="A2821" s="198">
        <v>98360</v>
      </c>
      <c r="B2821" s="198" t="s">
        <v>39780</v>
      </c>
      <c r="C2821" s="198" t="s">
        <v>4</v>
      </c>
      <c r="D2821" s="292">
        <v>0</v>
      </c>
    </row>
    <row r="2822" spans="1:4" ht="13.5">
      <c r="A2822" s="198">
        <v>98368</v>
      </c>
      <c r="B2822" s="198" t="s">
        <v>39781</v>
      </c>
      <c r="C2822" s="198" t="s">
        <v>4</v>
      </c>
      <c r="D2822" s="292">
        <v>0</v>
      </c>
    </row>
    <row r="2823" spans="1:4" ht="13.5">
      <c r="A2823" s="198">
        <v>98359</v>
      </c>
      <c r="B2823" s="198" t="s">
        <v>39782</v>
      </c>
      <c r="C2823" s="198" t="s">
        <v>4</v>
      </c>
      <c r="D2823" s="292">
        <v>0</v>
      </c>
    </row>
    <row r="2824" spans="1:4" ht="13.5">
      <c r="A2824" s="198">
        <v>98367</v>
      </c>
      <c r="B2824" s="198" t="s">
        <v>39783</v>
      </c>
      <c r="C2824" s="198" t="s">
        <v>4</v>
      </c>
      <c r="D2824" s="292">
        <v>0</v>
      </c>
    </row>
    <row r="2825" spans="1:4" ht="13.5">
      <c r="A2825" s="198">
        <v>98358</v>
      </c>
      <c r="B2825" s="198" t="s">
        <v>39784</v>
      </c>
      <c r="C2825" s="198" t="s">
        <v>4</v>
      </c>
      <c r="D2825" s="292">
        <v>0</v>
      </c>
    </row>
    <row r="2826" spans="1:4" ht="13.5">
      <c r="A2826" s="198">
        <v>98352</v>
      </c>
      <c r="B2826" s="198" t="s">
        <v>39785</v>
      </c>
      <c r="C2826" s="198" t="s">
        <v>4</v>
      </c>
      <c r="D2826" s="292">
        <v>0</v>
      </c>
    </row>
    <row r="2827" spans="1:4" ht="13.5">
      <c r="A2827" s="198">
        <v>98343</v>
      </c>
      <c r="B2827" s="198" t="s">
        <v>39786</v>
      </c>
      <c r="C2827" s="198" t="s">
        <v>4</v>
      </c>
      <c r="D2827" s="292">
        <v>0</v>
      </c>
    </row>
    <row r="2828" spans="1:4" ht="13.5">
      <c r="A2828" s="198">
        <v>98351</v>
      </c>
      <c r="B2828" s="198" t="s">
        <v>39787</v>
      </c>
      <c r="C2828" s="198" t="s">
        <v>4</v>
      </c>
      <c r="D2828" s="292">
        <v>0</v>
      </c>
    </row>
    <row r="2829" spans="1:4" ht="13.5">
      <c r="A2829" s="198">
        <v>98342</v>
      </c>
      <c r="B2829" s="198" t="s">
        <v>39788</v>
      </c>
      <c r="C2829" s="198" t="s">
        <v>4</v>
      </c>
      <c r="D2829" s="292">
        <v>0</v>
      </c>
    </row>
    <row r="2830" spans="1:4" ht="13.5">
      <c r="A2830" s="198">
        <v>98350</v>
      </c>
      <c r="B2830" s="198" t="s">
        <v>39789</v>
      </c>
      <c r="C2830" s="198" t="s">
        <v>4</v>
      </c>
      <c r="D2830" s="292">
        <v>0</v>
      </c>
    </row>
    <row r="2831" spans="1:4" ht="13.5">
      <c r="A2831" s="198">
        <v>98341</v>
      </c>
      <c r="B2831" s="198" t="s">
        <v>39790</v>
      </c>
      <c r="C2831" s="198" t="s">
        <v>4</v>
      </c>
      <c r="D2831" s="292">
        <v>0</v>
      </c>
    </row>
    <row r="2832" spans="1:4" ht="13.5">
      <c r="A2832" s="198">
        <v>98381</v>
      </c>
      <c r="B2832" s="198" t="s">
        <v>39791</v>
      </c>
      <c r="C2832" s="198" t="s">
        <v>1</v>
      </c>
      <c r="D2832" s="292">
        <v>0</v>
      </c>
    </row>
    <row r="2833" spans="1:4" ht="13.5">
      <c r="A2833" s="198">
        <v>98382</v>
      </c>
      <c r="B2833" s="198" t="s">
        <v>39792</v>
      </c>
      <c r="C2833" s="198" t="s">
        <v>1</v>
      </c>
      <c r="D2833" s="292">
        <v>0</v>
      </c>
    </row>
    <row r="2834" spans="1:4" ht="13.5">
      <c r="A2834" s="198">
        <v>98383</v>
      </c>
      <c r="B2834" s="198" t="s">
        <v>39793</v>
      </c>
      <c r="C2834" s="198" t="s">
        <v>1</v>
      </c>
      <c r="D2834" s="292">
        <v>0</v>
      </c>
    </row>
    <row r="2835" spans="1:4" ht="13.5">
      <c r="A2835" s="198">
        <v>98384</v>
      </c>
      <c r="B2835" s="198" t="s">
        <v>39794</v>
      </c>
      <c r="C2835" s="198" t="s">
        <v>1</v>
      </c>
      <c r="D2835" s="292">
        <v>0</v>
      </c>
    </row>
    <row r="2836" spans="1:4" ht="13.5">
      <c r="A2836" s="198">
        <v>98385</v>
      </c>
      <c r="B2836" s="198" t="s">
        <v>39795</v>
      </c>
      <c r="C2836" s="198" t="s">
        <v>1</v>
      </c>
      <c r="D2836" s="292">
        <v>0</v>
      </c>
    </row>
    <row r="2837" spans="1:4" ht="13.5">
      <c r="A2837" s="198">
        <v>98386</v>
      </c>
      <c r="B2837" s="198" t="s">
        <v>39796</v>
      </c>
      <c r="C2837" s="198" t="s">
        <v>1</v>
      </c>
      <c r="D2837" s="292">
        <v>0</v>
      </c>
    </row>
    <row r="2838" spans="1:4" ht="13.5">
      <c r="A2838" s="198">
        <v>98387</v>
      </c>
      <c r="B2838" s="198" t="s">
        <v>39797</v>
      </c>
      <c r="C2838" s="198" t="s">
        <v>1</v>
      </c>
      <c r="D2838" s="292">
        <v>0</v>
      </c>
    </row>
    <row r="2839" spans="1:4" ht="13.5">
      <c r="A2839" s="198">
        <v>98388</v>
      </c>
      <c r="B2839" s="198" t="s">
        <v>39798</v>
      </c>
      <c r="C2839" s="198" t="s">
        <v>1</v>
      </c>
      <c r="D2839" s="292">
        <v>0</v>
      </c>
    </row>
    <row r="2840" spans="1:4" ht="13.5">
      <c r="A2840" s="198">
        <v>98346</v>
      </c>
      <c r="B2840" s="198" t="s">
        <v>39799</v>
      </c>
      <c r="C2840" s="198" t="s">
        <v>4</v>
      </c>
      <c r="D2840" s="292">
        <v>0</v>
      </c>
    </row>
    <row r="2841" spans="1:4" ht="13.5">
      <c r="A2841" s="198">
        <v>98363</v>
      </c>
      <c r="B2841" s="198" t="s">
        <v>39800</v>
      </c>
      <c r="C2841" s="198" t="s">
        <v>4</v>
      </c>
      <c r="D2841" s="292">
        <v>0</v>
      </c>
    </row>
    <row r="2842" spans="1:4" ht="13.5">
      <c r="A2842" s="198">
        <v>98354</v>
      </c>
      <c r="B2842" s="198" t="s">
        <v>39801</v>
      </c>
      <c r="C2842" s="198" t="s">
        <v>4</v>
      </c>
      <c r="D2842" s="292">
        <v>0</v>
      </c>
    </row>
    <row r="2843" spans="1:4" ht="13.5">
      <c r="A2843" s="198">
        <v>98337</v>
      </c>
      <c r="B2843" s="198" t="s">
        <v>39802</v>
      </c>
      <c r="C2843" s="198" t="s">
        <v>4</v>
      </c>
      <c r="D2843" s="292">
        <v>0</v>
      </c>
    </row>
    <row r="2844" spans="1:4" ht="13.5">
      <c r="A2844" s="198">
        <v>98345</v>
      </c>
      <c r="B2844" s="198" t="s">
        <v>39803</v>
      </c>
      <c r="C2844" s="198" t="s">
        <v>4</v>
      </c>
      <c r="D2844" s="292">
        <v>0</v>
      </c>
    </row>
    <row r="2845" spans="1:4" ht="13.5">
      <c r="A2845" s="198">
        <v>98362</v>
      </c>
      <c r="B2845" s="198" t="s">
        <v>39804</v>
      </c>
      <c r="C2845" s="198" t="s">
        <v>4</v>
      </c>
      <c r="D2845" s="292">
        <v>0</v>
      </c>
    </row>
    <row r="2846" spans="1:4" ht="13.5">
      <c r="A2846" s="198">
        <v>98403</v>
      </c>
      <c r="B2846" s="198" t="s">
        <v>39805</v>
      </c>
      <c r="C2846" s="198" t="s">
        <v>4</v>
      </c>
      <c r="D2846" s="292">
        <v>0</v>
      </c>
    </row>
    <row r="2847" spans="1:4" ht="13.5">
      <c r="A2847" s="198">
        <v>98335</v>
      </c>
      <c r="B2847" s="198" t="s">
        <v>39806</v>
      </c>
      <c r="C2847" s="198" t="s">
        <v>4</v>
      </c>
      <c r="D2847" s="292">
        <v>0</v>
      </c>
    </row>
    <row r="2848" spans="1:4" ht="13.5">
      <c r="A2848" s="198">
        <v>98344</v>
      </c>
      <c r="B2848" s="198" t="s">
        <v>39807</v>
      </c>
      <c r="C2848" s="198" t="s">
        <v>4</v>
      </c>
      <c r="D2848" s="292">
        <v>0</v>
      </c>
    </row>
    <row r="2849" spans="1:4" ht="13.5">
      <c r="A2849" s="198">
        <v>98361</v>
      </c>
      <c r="B2849" s="198" t="s">
        <v>39808</v>
      </c>
      <c r="C2849" s="198" t="s">
        <v>4</v>
      </c>
      <c r="D2849" s="292">
        <v>0</v>
      </c>
    </row>
    <row r="2850" spans="1:4" ht="13.5">
      <c r="A2850" s="198">
        <v>98353</v>
      </c>
      <c r="B2850" s="198" t="s">
        <v>39809</v>
      </c>
      <c r="C2850" s="198" t="s">
        <v>4</v>
      </c>
      <c r="D2850" s="292">
        <v>0</v>
      </c>
    </row>
    <row r="2851" spans="1:4" ht="13.5">
      <c r="A2851" s="198">
        <v>98334</v>
      </c>
      <c r="B2851" s="198" t="s">
        <v>39810</v>
      </c>
      <c r="C2851" s="198" t="s">
        <v>4</v>
      </c>
      <c r="D2851" s="292">
        <v>0</v>
      </c>
    </row>
    <row r="2852" spans="1:4" ht="13.5">
      <c r="A2852" s="198">
        <v>98371</v>
      </c>
      <c r="B2852" s="198" t="s">
        <v>39811</v>
      </c>
      <c r="C2852" s="198" t="s">
        <v>4</v>
      </c>
      <c r="D2852" s="292">
        <v>0</v>
      </c>
    </row>
    <row r="2853" spans="1:4" ht="13.5">
      <c r="A2853" s="198">
        <v>98397</v>
      </c>
      <c r="B2853" s="198" t="s">
        <v>39812</v>
      </c>
      <c r="C2853" s="198" t="s">
        <v>4</v>
      </c>
      <c r="D2853" s="292">
        <v>15.02</v>
      </c>
    </row>
    <row r="2854" spans="1:4" ht="13.5">
      <c r="A2854" s="198">
        <v>97280</v>
      </c>
      <c r="B2854" s="198" t="s">
        <v>39813</v>
      </c>
      <c r="C2854" s="198" t="s">
        <v>2</v>
      </c>
      <c r="D2854" s="292">
        <v>0</v>
      </c>
    </row>
    <row r="2855" spans="1:4" ht="13.5">
      <c r="A2855" s="198">
        <v>97275</v>
      </c>
      <c r="B2855" s="198" t="s">
        <v>39814</v>
      </c>
      <c r="C2855" s="198" t="s">
        <v>2</v>
      </c>
      <c r="D2855" s="292">
        <v>0</v>
      </c>
    </row>
    <row r="2856" spans="1:4" ht="13.5">
      <c r="A2856" s="198">
        <v>97279</v>
      </c>
      <c r="B2856" s="198" t="s">
        <v>39815</v>
      </c>
      <c r="C2856" s="198" t="s">
        <v>2</v>
      </c>
      <c r="D2856" s="292">
        <v>0</v>
      </c>
    </row>
    <row r="2857" spans="1:4" ht="13.5">
      <c r="A2857" s="198">
        <v>97285</v>
      </c>
      <c r="B2857" s="198" t="s">
        <v>39816</v>
      </c>
      <c r="C2857" s="198" t="s">
        <v>2</v>
      </c>
      <c r="D2857" s="292">
        <v>0</v>
      </c>
    </row>
    <row r="2858" spans="1:4" ht="13.5">
      <c r="A2858" s="198">
        <v>97286</v>
      </c>
      <c r="B2858" s="198" t="s">
        <v>39817</v>
      </c>
      <c r="C2858" s="198" t="s">
        <v>2</v>
      </c>
      <c r="D2858" s="292">
        <v>0</v>
      </c>
    </row>
    <row r="2859" spans="1:4" ht="13.5">
      <c r="A2859" s="198">
        <v>97291</v>
      </c>
      <c r="B2859" s="198" t="s">
        <v>39818</v>
      </c>
      <c r="C2859" s="198" t="s">
        <v>2</v>
      </c>
      <c r="D2859" s="292">
        <v>0</v>
      </c>
    </row>
    <row r="2860" spans="1:4" ht="13.5">
      <c r="A2860" s="198">
        <v>97292</v>
      </c>
      <c r="B2860" s="198" t="s">
        <v>39819</v>
      </c>
      <c r="C2860" s="198" t="s">
        <v>2</v>
      </c>
      <c r="D2860" s="292">
        <v>0</v>
      </c>
    </row>
    <row r="2861" spans="1:4" ht="13.5">
      <c r="A2861" s="198">
        <v>97297</v>
      </c>
      <c r="B2861" s="198" t="s">
        <v>39820</v>
      </c>
      <c r="C2861" s="198" t="s">
        <v>2</v>
      </c>
      <c r="D2861" s="292">
        <v>0</v>
      </c>
    </row>
    <row r="2862" spans="1:4" ht="13.5">
      <c r="A2862" s="198">
        <v>97298</v>
      </c>
      <c r="B2862" s="198" t="s">
        <v>39821</v>
      </c>
      <c r="C2862" s="198" t="s">
        <v>2</v>
      </c>
      <c r="D2862" s="292">
        <v>0</v>
      </c>
    </row>
    <row r="2863" spans="1:4" ht="13.5">
      <c r="A2863" s="198">
        <v>97303</v>
      </c>
      <c r="B2863" s="198" t="s">
        <v>39822</v>
      </c>
      <c r="C2863" s="198" t="s">
        <v>2</v>
      </c>
      <c r="D2863" s="292">
        <v>0</v>
      </c>
    </row>
    <row r="2864" spans="1:4" ht="13.5">
      <c r="A2864" s="198">
        <v>97304</v>
      </c>
      <c r="B2864" s="198" t="s">
        <v>39823</v>
      </c>
      <c r="C2864" s="198" t="s">
        <v>2</v>
      </c>
      <c r="D2864" s="292">
        <v>0</v>
      </c>
    </row>
    <row r="2865" spans="1:4" ht="13.5">
      <c r="A2865" s="198">
        <v>97309</v>
      </c>
      <c r="B2865" s="198" t="s">
        <v>39824</v>
      </c>
      <c r="C2865" s="198" t="s">
        <v>2</v>
      </c>
      <c r="D2865" s="292">
        <v>0</v>
      </c>
    </row>
    <row r="2866" spans="1:4" ht="13.5">
      <c r="A2866" s="198">
        <v>97310</v>
      </c>
      <c r="B2866" s="198" t="s">
        <v>39825</v>
      </c>
      <c r="C2866" s="198" t="s">
        <v>2</v>
      </c>
      <c r="D2866" s="292">
        <v>0</v>
      </c>
    </row>
    <row r="2867" spans="1:4" ht="13.5">
      <c r="A2867" s="198">
        <v>97282</v>
      </c>
      <c r="B2867" s="198" t="s">
        <v>39826</v>
      </c>
      <c r="C2867" s="198" t="s">
        <v>2</v>
      </c>
      <c r="D2867" s="292">
        <v>0</v>
      </c>
    </row>
    <row r="2868" spans="1:4" ht="13.5">
      <c r="A2868" s="198">
        <v>97276</v>
      </c>
      <c r="B2868" s="198" t="s">
        <v>39827</v>
      </c>
      <c r="C2868" s="198" t="s">
        <v>2</v>
      </c>
      <c r="D2868" s="292">
        <v>0</v>
      </c>
    </row>
    <row r="2869" spans="1:4" ht="13.5">
      <c r="A2869" s="198">
        <v>97281</v>
      </c>
      <c r="B2869" s="198" t="s">
        <v>39828</v>
      </c>
      <c r="C2869" s="198" t="s">
        <v>2</v>
      </c>
      <c r="D2869" s="292">
        <v>0</v>
      </c>
    </row>
    <row r="2870" spans="1:4" ht="13.5">
      <c r="A2870" s="198">
        <v>97287</v>
      </c>
      <c r="B2870" s="198" t="s">
        <v>39829</v>
      </c>
      <c r="C2870" s="198" t="s">
        <v>2</v>
      </c>
      <c r="D2870" s="292">
        <v>0</v>
      </c>
    </row>
    <row r="2871" spans="1:4" ht="13.5">
      <c r="A2871" s="198">
        <v>97288</v>
      </c>
      <c r="B2871" s="198" t="s">
        <v>39830</v>
      </c>
      <c r="C2871" s="198" t="s">
        <v>2</v>
      </c>
      <c r="D2871" s="292">
        <v>0</v>
      </c>
    </row>
    <row r="2872" spans="1:4" ht="13.5">
      <c r="A2872" s="198">
        <v>97293</v>
      </c>
      <c r="B2872" s="198" t="s">
        <v>39831</v>
      </c>
      <c r="C2872" s="198" t="s">
        <v>2</v>
      </c>
      <c r="D2872" s="292">
        <v>0</v>
      </c>
    </row>
    <row r="2873" spans="1:4" ht="13.5">
      <c r="A2873" s="198">
        <v>97294</v>
      </c>
      <c r="B2873" s="198" t="s">
        <v>39832</v>
      </c>
      <c r="C2873" s="198" t="s">
        <v>2</v>
      </c>
      <c r="D2873" s="292">
        <v>0</v>
      </c>
    </row>
    <row r="2874" spans="1:4" ht="13.5">
      <c r="A2874" s="198">
        <v>97299</v>
      </c>
      <c r="B2874" s="198" t="s">
        <v>39833</v>
      </c>
      <c r="C2874" s="198" t="s">
        <v>2</v>
      </c>
      <c r="D2874" s="292">
        <v>0</v>
      </c>
    </row>
    <row r="2875" spans="1:4" ht="13.5">
      <c r="A2875" s="198">
        <v>97300</v>
      </c>
      <c r="B2875" s="198" t="s">
        <v>39834</v>
      </c>
      <c r="C2875" s="198" t="s">
        <v>2</v>
      </c>
      <c r="D2875" s="292">
        <v>0</v>
      </c>
    </row>
    <row r="2876" spans="1:4" ht="13.5">
      <c r="A2876" s="198">
        <v>97305</v>
      </c>
      <c r="B2876" s="198" t="s">
        <v>39835</v>
      </c>
      <c r="C2876" s="198" t="s">
        <v>2</v>
      </c>
      <c r="D2876" s="292">
        <v>0</v>
      </c>
    </row>
    <row r="2877" spans="1:4" ht="13.5">
      <c r="A2877" s="198">
        <v>97306</v>
      </c>
      <c r="B2877" s="198" t="s">
        <v>39836</v>
      </c>
      <c r="C2877" s="198" t="s">
        <v>2</v>
      </c>
      <c r="D2877" s="292">
        <v>0</v>
      </c>
    </row>
    <row r="2878" spans="1:4" ht="13.5">
      <c r="A2878" s="198">
        <v>97311</v>
      </c>
      <c r="B2878" s="198" t="s">
        <v>39837</v>
      </c>
      <c r="C2878" s="198" t="s">
        <v>2</v>
      </c>
      <c r="D2878" s="292">
        <v>0</v>
      </c>
    </row>
    <row r="2879" spans="1:4" ht="13.5">
      <c r="A2879" s="198">
        <v>97312</v>
      </c>
      <c r="B2879" s="198" t="s">
        <v>39838</v>
      </c>
      <c r="C2879" s="198" t="s">
        <v>2</v>
      </c>
      <c r="D2879" s="292">
        <v>0</v>
      </c>
    </row>
    <row r="2880" spans="1:4" ht="13.5">
      <c r="A2880" s="198">
        <v>97278</v>
      </c>
      <c r="B2880" s="198" t="s">
        <v>39839</v>
      </c>
      <c r="C2880" s="198" t="s">
        <v>2</v>
      </c>
      <c r="D2880" s="292">
        <v>0</v>
      </c>
    </row>
    <row r="2881" spans="1:4" ht="13.5">
      <c r="A2881" s="198">
        <v>97274</v>
      </c>
      <c r="B2881" s="198" t="s">
        <v>39840</v>
      </c>
      <c r="C2881" s="198" t="s">
        <v>2</v>
      </c>
      <c r="D2881" s="292">
        <v>0</v>
      </c>
    </row>
    <row r="2882" spans="1:4" ht="13.5">
      <c r="A2882" s="198">
        <v>97283</v>
      </c>
      <c r="B2882" s="198" t="s">
        <v>39841</v>
      </c>
      <c r="C2882" s="198" t="s">
        <v>2</v>
      </c>
      <c r="D2882" s="292">
        <v>0</v>
      </c>
    </row>
    <row r="2883" spans="1:4" ht="13.5">
      <c r="A2883" s="198">
        <v>97284</v>
      </c>
      <c r="B2883" s="198" t="s">
        <v>39842</v>
      </c>
      <c r="C2883" s="198" t="s">
        <v>2</v>
      </c>
      <c r="D2883" s="292">
        <v>0</v>
      </c>
    </row>
    <row r="2884" spans="1:4" ht="13.5">
      <c r="A2884" s="198">
        <v>97289</v>
      </c>
      <c r="B2884" s="198" t="s">
        <v>39843</v>
      </c>
      <c r="C2884" s="198" t="s">
        <v>2</v>
      </c>
      <c r="D2884" s="292">
        <v>0</v>
      </c>
    </row>
    <row r="2885" spans="1:4" ht="13.5">
      <c r="A2885" s="198">
        <v>97290</v>
      </c>
      <c r="B2885" s="198" t="s">
        <v>39844</v>
      </c>
      <c r="C2885" s="198" t="s">
        <v>2</v>
      </c>
      <c r="D2885" s="292">
        <v>0</v>
      </c>
    </row>
    <row r="2886" spans="1:4" ht="13.5">
      <c r="A2886" s="198">
        <v>97295</v>
      </c>
      <c r="B2886" s="198" t="s">
        <v>39845</v>
      </c>
      <c r="C2886" s="198" t="s">
        <v>2</v>
      </c>
      <c r="D2886" s="292">
        <v>0</v>
      </c>
    </row>
    <row r="2887" spans="1:4" ht="13.5">
      <c r="A2887" s="198">
        <v>97296</v>
      </c>
      <c r="B2887" s="198" t="s">
        <v>39846</v>
      </c>
      <c r="C2887" s="198" t="s">
        <v>2</v>
      </c>
      <c r="D2887" s="292">
        <v>0</v>
      </c>
    </row>
    <row r="2888" spans="1:4" ht="13.5">
      <c r="A2888" s="198">
        <v>97301</v>
      </c>
      <c r="B2888" s="198" t="s">
        <v>39847</v>
      </c>
      <c r="C2888" s="198" t="s">
        <v>2</v>
      </c>
      <c r="D2888" s="292">
        <v>0</v>
      </c>
    </row>
    <row r="2889" spans="1:4" ht="13.5">
      <c r="A2889" s="198">
        <v>97302</v>
      </c>
      <c r="B2889" s="198" t="s">
        <v>39848</v>
      </c>
      <c r="C2889" s="198" t="s">
        <v>2</v>
      </c>
      <c r="D2889" s="292">
        <v>0</v>
      </c>
    </row>
    <row r="2890" spans="1:4" ht="13.5">
      <c r="A2890" s="198">
        <v>97307</v>
      </c>
      <c r="B2890" s="198" t="s">
        <v>39849</v>
      </c>
      <c r="C2890" s="198" t="s">
        <v>2</v>
      </c>
      <c r="D2890" s="292">
        <v>0</v>
      </c>
    </row>
    <row r="2891" spans="1:4" ht="13.5">
      <c r="A2891" s="198">
        <v>97277</v>
      </c>
      <c r="B2891" s="198" t="s">
        <v>39850</v>
      </c>
      <c r="C2891" s="198" t="s">
        <v>2</v>
      </c>
      <c r="D2891" s="292">
        <v>0</v>
      </c>
    </row>
    <row r="2892" spans="1:4" ht="13.5">
      <c r="A2892" s="198">
        <v>97308</v>
      </c>
      <c r="B2892" s="198" t="s">
        <v>39851</v>
      </c>
      <c r="C2892" s="198" t="s">
        <v>2</v>
      </c>
      <c r="D2892" s="292">
        <v>0</v>
      </c>
    </row>
    <row r="2893" spans="1:4" ht="13.5">
      <c r="A2893" s="198">
        <v>97238</v>
      </c>
      <c r="B2893" s="198" t="s">
        <v>39852</v>
      </c>
      <c r="C2893" s="198" t="s">
        <v>1</v>
      </c>
      <c r="D2893" s="292">
        <v>0</v>
      </c>
    </row>
    <row r="2894" spans="1:4" ht="13.5">
      <c r="A2894" s="198">
        <v>97239</v>
      </c>
      <c r="B2894" s="198" t="s">
        <v>39853</v>
      </c>
      <c r="C2894" s="198" t="s">
        <v>1</v>
      </c>
      <c r="D2894" s="292">
        <v>0</v>
      </c>
    </row>
    <row r="2895" spans="1:4" ht="13.5">
      <c r="A2895" s="198">
        <v>97240</v>
      </c>
      <c r="B2895" s="198" t="s">
        <v>39854</v>
      </c>
      <c r="C2895" s="198" t="s">
        <v>1</v>
      </c>
      <c r="D2895" s="292">
        <v>0</v>
      </c>
    </row>
    <row r="2896" spans="1:4" ht="13.5">
      <c r="A2896" s="198">
        <v>97241</v>
      </c>
      <c r="B2896" s="198" t="s">
        <v>39855</v>
      </c>
      <c r="C2896" s="198" t="s">
        <v>1</v>
      </c>
      <c r="D2896" s="292">
        <v>0</v>
      </c>
    </row>
    <row r="2897" spans="1:4" ht="13.5">
      <c r="A2897" s="198">
        <v>97242</v>
      </c>
      <c r="B2897" s="198" t="s">
        <v>39856</v>
      </c>
      <c r="C2897" s="198" t="s">
        <v>1</v>
      </c>
      <c r="D2897" s="292">
        <v>0</v>
      </c>
    </row>
    <row r="2898" spans="1:4" ht="13.5">
      <c r="A2898" s="198">
        <v>97243</v>
      </c>
      <c r="B2898" s="198" t="s">
        <v>39857</v>
      </c>
      <c r="C2898" s="198" t="s">
        <v>1</v>
      </c>
      <c r="D2898" s="292">
        <v>0</v>
      </c>
    </row>
    <row r="2899" spans="1:4" ht="13.5">
      <c r="A2899" s="198">
        <v>97244</v>
      </c>
      <c r="B2899" s="198" t="s">
        <v>39858</v>
      </c>
      <c r="C2899" s="198" t="s">
        <v>1</v>
      </c>
      <c r="D2899" s="292">
        <v>0</v>
      </c>
    </row>
    <row r="2900" spans="1:4" ht="13.5">
      <c r="A2900" s="198">
        <v>97245</v>
      </c>
      <c r="B2900" s="198" t="s">
        <v>39859</v>
      </c>
      <c r="C2900" s="198" t="s">
        <v>1</v>
      </c>
      <c r="D2900" s="292">
        <v>0</v>
      </c>
    </row>
    <row r="2901" spans="1:4" ht="13.5">
      <c r="A2901" s="198">
        <v>97236</v>
      </c>
      <c r="B2901" s="198" t="s">
        <v>39860</v>
      </c>
      <c r="C2901" s="198" t="s">
        <v>1</v>
      </c>
      <c r="D2901" s="292">
        <v>0</v>
      </c>
    </row>
    <row r="2902" spans="1:4" ht="13.5">
      <c r="A2902" s="198">
        <v>97246</v>
      </c>
      <c r="B2902" s="198" t="s">
        <v>39861</v>
      </c>
      <c r="C2902" s="198" t="s">
        <v>1</v>
      </c>
      <c r="D2902" s="292">
        <v>0</v>
      </c>
    </row>
    <row r="2903" spans="1:4" ht="13.5">
      <c r="A2903" s="198">
        <v>97247</v>
      </c>
      <c r="B2903" s="198" t="s">
        <v>39862</v>
      </c>
      <c r="C2903" s="198" t="s">
        <v>1</v>
      </c>
      <c r="D2903" s="292">
        <v>0</v>
      </c>
    </row>
    <row r="2904" spans="1:4" ht="13.5">
      <c r="A2904" s="198">
        <v>97237</v>
      </c>
      <c r="B2904" s="198" t="s">
        <v>39863</v>
      </c>
      <c r="C2904" s="198" t="s">
        <v>1</v>
      </c>
      <c r="D2904" s="292">
        <v>0</v>
      </c>
    </row>
    <row r="2905" spans="1:4" ht="13.5">
      <c r="A2905" s="198">
        <v>97248</v>
      </c>
      <c r="B2905" s="198" t="s">
        <v>39864</v>
      </c>
      <c r="C2905" s="198" t="s">
        <v>1</v>
      </c>
      <c r="D2905" s="353">
        <v>0</v>
      </c>
    </row>
    <row r="2906" spans="1:4" ht="13.5">
      <c r="A2906" s="198">
        <v>97251</v>
      </c>
      <c r="B2906" s="198" t="s">
        <v>39865</v>
      </c>
      <c r="C2906" s="198" t="s">
        <v>2</v>
      </c>
      <c r="D2906" s="292">
        <v>0</v>
      </c>
    </row>
    <row r="2907" spans="1:4" ht="13.5">
      <c r="A2907" s="198">
        <v>97254</v>
      </c>
      <c r="B2907" s="198" t="s">
        <v>39866</v>
      </c>
      <c r="C2907" s="198" t="s">
        <v>2</v>
      </c>
      <c r="D2907" s="292">
        <v>0</v>
      </c>
    </row>
    <row r="2908" spans="1:4" ht="13.5">
      <c r="A2908" s="198">
        <v>97255</v>
      </c>
      <c r="B2908" s="198" t="s">
        <v>39867</v>
      </c>
      <c r="C2908" s="198" t="s">
        <v>2</v>
      </c>
      <c r="D2908" s="292">
        <v>0</v>
      </c>
    </row>
    <row r="2909" spans="1:4" ht="13.5">
      <c r="A2909" s="198">
        <v>97249</v>
      </c>
      <c r="B2909" s="198" t="s">
        <v>39868</v>
      </c>
      <c r="C2909" s="198" t="s">
        <v>2</v>
      </c>
      <c r="D2909" s="292">
        <v>0</v>
      </c>
    </row>
    <row r="2910" spans="1:4" ht="13.5">
      <c r="A2910" s="198">
        <v>97250</v>
      </c>
      <c r="B2910" s="198" t="s">
        <v>39869</v>
      </c>
      <c r="C2910" s="198" t="s">
        <v>2</v>
      </c>
      <c r="D2910" s="292">
        <v>0</v>
      </c>
    </row>
    <row r="2911" spans="1:4" ht="13.5">
      <c r="A2911" s="198">
        <v>97258</v>
      </c>
      <c r="B2911" s="198" t="s">
        <v>39870</v>
      </c>
      <c r="C2911" s="198" t="s">
        <v>2</v>
      </c>
      <c r="D2911" s="292">
        <v>0</v>
      </c>
    </row>
    <row r="2912" spans="1:4" ht="13.5">
      <c r="A2912" s="198">
        <v>97259</v>
      </c>
      <c r="B2912" s="198" t="s">
        <v>39871</v>
      </c>
      <c r="C2912" s="198" t="s">
        <v>2</v>
      </c>
      <c r="D2912" s="292">
        <v>0</v>
      </c>
    </row>
    <row r="2913" spans="1:4" ht="13.5">
      <c r="A2913" s="198">
        <v>97262</v>
      </c>
      <c r="B2913" s="198" t="s">
        <v>39872</v>
      </c>
      <c r="C2913" s="198" t="s">
        <v>2</v>
      </c>
      <c r="D2913" s="292">
        <v>0</v>
      </c>
    </row>
    <row r="2914" spans="1:4" ht="13.5">
      <c r="A2914" s="198">
        <v>97263</v>
      </c>
      <c r="B2914" s="198" t="s">
        <v>39873</v>
      </c>
      <c r="C2914" s="198" t="s">
        <v>2</v>
      </c>
      <c r="D2914" s="292">
        <v>0</v>
      </c>
    </row>
    <row r="2915" spans="1:4" ht="13.5">
      <c r="A2915" s="198">
        <v>97266</v>
      </c>
      <c r="B2915" s="198" t="s">
        <v>39874</v>
      </c>
      <c r="C2915" s="198" t="s">
        <v>2</v>
      </c>
      <c r="D2915" s="292">
        <v>0</v>
      </c>
    </row>
    <row r="2916" spans="1:4" ht="13.5">
      <c r="A2916" s="198">
        <v>97267</v>
      </c>
      <c r="B2916" s="198" t="s">
        <v>39875</v>
      </c>
      <c r="C2916" s="198" t="s">
        <v>2</v>
      </c>
      <c r="D2916" s="292">
        <v>0</v>
      </c>
    </row>
    <row r="2917" spans="1:4" ht="13.5">
      <c r="A2917" s="198">
        <v>97270</v>
      </c>
      <c r="B2917" s="198" t="s">
        <v>39876</v>
      </c>
      <c r="C2917" s="198" t="s">
        <v>2</v>
      </c>
      <c r="D2917" s="292">
        <v>0</v>
      </c>
    </row>
    <row r="2918" spans="1:4" ht="13.5">
      <c r="A2918" s="198">
        <v>97271</v>
      </c>
      <c r="B2918" s="198" t="s">
        <v>39877</v>
      </c>
      <c r="C2918" s="198" t="s">
        <v>2</v>
      </c>
      <c r="D2918" s="292">
        <v>0</v>
      </c>
    </row>
    <row r="2919" spans="1:4" ht="13.5">
      <c r="A2919" s="198">
        <v>97252</v>
      </c>
      <c r="B2919" s="198" t="s">
        <v>39878</v>
      </c>
      <c r="C2919" s="198" t="s">
        <v>2</v>
      </c>
      <c r="D2919" s="292">
        <v>0</v>
      </c>
    </row>
    <row r="2920" spans="1:4" ht="13.5">
      <c r="A2920" s="198">
        <v>97257</v>
      </c>
      <c r="B2920" s="198" t="s">
        <v>39879</v>
      </c>
      <c r="C2920" s="198" t="s">
        <v>2</v>
      </c>
      <c r="D2920" s="292">
        <v>0</v>
      </c>
    </row>
    <row r="2921" spans="1:4" ht="13.5">
      <c r="A2921" s="198">
        <v>97256</v>
      </c>
      <c r="B2921" s="198" t="s">
        <v>39880</v>
      </c>
      <c r="C2921" s="198" t="s">
        <v>2</v>
      </c>
      <c r="D2921" s="292">
        <v>0</v>
      </c>
    </row>
    <row r="2922" spans="1:4" ht="13.5">
      <c r="A2922" s="198">
        <v>97253</v>
      </c>
      <c r="B2922" s="198" t="s">
        <v>39881</v>
      </c>
      <c r="C2922" s="198" t="s">
        <v>2</v>
      </c>
      <c r="D2922" s="292">
        <v>0</v>
      </c>
    </row>
    <row r="2923" spans="1:4" ht="13.5">
      <c r="A2923" s="198">
        <v>97261</v>
      </c>
      <c r="B2923" s="198" t="s">
        <v>39882</v>
      </c>
      <c r="C2923" s="198" t="s">
        <v>2</v>
      </c>
      <c r="D2923" s="292">
        <v>0</v>
      </c>
    </row>
    <row r="2924" spans="1:4" ht="13.5">
      <c r="A2924" s="198">
        <v>97260</v>
      </c>
      <c r="B2924" s="198" t="s">
        <v>39883</v>
      </c>
      <c r="C2924" s="198" t="s">
        <v>2</v>
      </c>
      <c r="D2924" s="292">
        <v>0</v>
      </c>
    </row>
    <row r="2925" spans="1:4" ht="13.5">
      <c r="A2925" s="198">
        <v>97265</v>
      </c>
      <c r="B2925" s="198" t="s">
        <v>39884</v>
      </c>
      <c r="C2925" s="198" t="s">
        <v>2</v>
      </c>
      <c r="D2925" s="292">
        <v>0</v>
      </c>
    </row>
    <row r="2926" spans="1:4" ht="13.5">
      <c r="A2926" s="198">
        <v>97264</v>
      </c>
      <c r="B2926" s="198" t="s">
        <v>39885</v>
      </c>
      <c r="C2926" s="198" t="s">
        <v>2</v>
      </c>
      <c r="D2926" s="292">
        <v>0</v>
      </c>
    </row>
    <row r="2927" spans="1:4" ht="13.5">
      <c r="A2927" s="198">
        <v>97269</v>
      </c>
      <c r="B2927" s="198" t="s">
        <v>39886</v>
      </c>
      <c r="C2927" s="198" t="s">
        <v>2</v>
      </c>
      <c r="D2927" s="292">
        <v>0</v>
      </c>
    </row>
    <row r="2928" spans="1:4" ht="13.5">
      <c r="A2928" s="198">
        <v>97268</v>
      </c>
      <c r="B2928" s="198" t="s">
        <v>39887</v>
      </c>
      <c r="C2928" s="198" t="s">
        <v>2</v>
      </c>
      <c r="D2928" s="292">
        <v>0</v>
      </c>
    </row>
    <row r="2929" spans="1:4" ht="13.5">
      <c r="A2929" s="198">
        <v>97273</v>
      </c>
      <c r="B2929" s="198" t="s">
        <v>39888</v>
      </c>
      <c r="C2929" s="198" t="s">
        <v>2</v>
      </c>
      <c r="D2929" s="292">
        <v>0</v>
      </c>
    </row>
    <row r="2930" spans="1:4" ht="13.5">
      <c r="A2930" s="198">
        <v>97272</v>
      </c>
      <c r="B2930" s="198" t="s">
        <v>39889</v>
      </c>
      <c r="C2930" s="198" t="s">
        <v>2</v>
      </c>
      <c r="D2930" s="292">
        <v>0</v>
      </c>
    </row>
    <row r="2931" spans="1:4" ht="13.5">
      <c r="A2931" s="198">
        <v>97315</v>
      </c>
      <c r="B2931" s="198" t="s">
        <v>39890</v>
      </c>
      <c r="C2931" s="198" t="s">
        <v>2</v>
      </c>
      <c r="D2931" s="292">
        <v>0</v>
      </c>
    </row>
    <row r="2932" spans="1:4" ht="13.5">
      <c r="A2932" s="198">
        <v>97316</v>
      </c>
      <c r="B2932" s="198" t="s">
        <v>39891</v>
      </c>
      <c r="C2932" s="198" t="s">
        <v>2</v>
      </c>
      <c r="D2932" s="292">
        <v>0</v>
      </c>
    </row>
    <row r="2933" spans="1:4" ht="13.5">
      <c r="A2933" s="198">
        <v>97317</v>
      </c>
      <c r="B2933" s="198" t="s">
        <v>39892</v>
      </c>
      <c r="C2933" s="198" t="s">
        <v>2</v>
      </c>
      <c r="D2933" s="292">
        <v>0</v>
      </c>
    </row>
    <row r="2934" spans="1:4" ht="13.5">
      <c r="A2934" s="198">
        <v>97318</v>
      </c>
      <c r="B2934" s="198" t="s">
        <v>39893</v>
      </c>
      <c r="C2934" s="198" t="s">
        <v>2</v>
      </c>
      <c r="D2934" s="292">
        <v>0</v>
      </c>
    </row>
    <row r="2935" spans="1:4" ht="13.5">
      <c r="A2935" s="198">
        <v>97319</v>
      </c>
      <c r="B2935" s="198" t="s">
        <v>39894</v>
      </c>
      <c r="C2935" s="198" t="s">
        <v>2</v>
      </c>
      <c r="D2935" s="292">
        <v>0</v>
      </c>
    </row>
    <row r="2936" spans="1:4" ht="13.5">
      <c r="A2936" s="198">
        <v>97320</v>
      </c>
      <c r="B2936" s="198" t="s">
        <v>39895</v>
      </c>
      <c r="C2936" s="198" t="s">
        <v>2</v>
      </c>
      <c r="D2936" s="292">
        <v>0</v>
      </c>
    </row>
    <row r="2937" spans="1:4" ht="13.5">
      <c r="A2937" s="198">
        <v>97321</v>
      </c>
      <c r="B2937" s="198" t="s">
        <v>39896</v>
      </c>
      <c r="C2937" s="198" t="s">
        <v>2</v>
      </c>
      <c r="D2937" s="292">
        <v>0</v>
      </c>
    </row>
    <row r="2938" spans="1:4" ht="13.5">
      <c r="A2938" s="198">
        <v>97322</v>
      </c>
      <c r="B2938" s="198" t="s">
        <v>39897</v>
      </c>
      <c r="C2938" s="198" t="s">
        <v>2</v>
      </c>
      <c r="D2938" s="292">
        <v>0</v>
      </c>
    </row>
    <row r="2939" spans="1:4" ht="13.5">
      <c r="A2939" s="198">
        <v>97313</v>
      </c>
      <c r="B2939" s="198" t="s">
        <v>39898</v>
      </c>
      <c r="C2939" s="198" t="s">
        <v>2</v>
      </c>
      <c r="D2939" s="292">
        <v>0</v>
      </c>
    </row>
    <row r="2940" spans="1:4" ht="13.5">
      <c r="A2940" s="198">
        <v>97323</v>
      </c>
      <c r="B2940" s="198" t="s">
        <v>39899</v>
      </c>
      <c r="C2940" s="198" t="s">
        <v>2</v>
      </c>
      <c r="D2940" s="292">
        <v>0</v>
      </c>
    </row>
    <row r="2941" spans="1:4" ht="13.5">
      <c r="A2941" s="198">
        <v>97324</v>
      </c>
      <c r="B2941" s="198" t="s">
        <v>39900</v>
      </c>
      <c r="C2941" s="198" t="s">
        <v>2</v>
      </c>
      <c r="D2941" s="292">
        <v>0</v>
      </c>
    </row>
    <row r="2942" spans="1:4" ht="13.5">
      <c r="A2942" s="198">
        <v>97314</v>
      </c>
      <c r="B2942" s="198" t="s">
        <v>39901</v>
      </c>
      <c r="C2942" s="198" t="s">
        <v>2</v>
      </c>
      <c r="D2942" s="292">
        <v>0</v>
      </c>
    </row>
    <row r="2943" spans="1:4" ht="13.5">
      <c r="A2943" s="198">
        <v>97325</v>
      </c>
      <c r="B2943" s="198" t="s">
        <v>39902</v>
      </c>
      <c r="C2943" s="198" t="s">
        <v>2</v>
      </c>
      <c r="D2943" s="292">
        <v>0</v>
      </c>
    </row>
    <row r="2944" spans="1:4" ht="13.5">
      <c r="A2944" s="198">
        <v>103517</v>
      </c>
      <c r="B2944" s="198" t="s">
        <v>5671</v>
      </c>
      <c r="C2944" s="198" t="s">
        <v>2</v>
      </c>
      <c r="D2944" s="292">
        <v>3130.15</v>
      </c>
    </row>
    <row r="2945" spans="1:4" ht="13.5">
      <c r="A2945" s="198">
        <v>103518</v>
      </c>
      <c r="B2945" s="198" t="s">
        <v>39903</v>
      </c>
      <c r="C2945" s="198" t="s">
        <v>2</v>
      </c>
      <c r="D2945" s="292">
        <v>0</v>
      </c>
    </row>
    <row r="2946" spans="1:4" ht="13.5">
      <c r="A2946" s="198">
        <v>103519</v>
      </c>
      <c r="B2946" s="198" t="s">
        <v>5672</v>
      </c>
      <c r="C2946" s="198" t="s">
        <v>2</v>
      </c>
      <c r="D2946" s="353">
        <v>11.92</v>
      </c>
    </row>
    <row r="2947" spans="1:4" ht="13.5">
      <c r="A2947" s="198">
        <v>103515</v>
      </c>
      <c r="B2947" s="198" t="s">
        <v>39904</v>
      </c>
      <c r="C2947" s="198" t="s">
        <v>2</v>
      </c>
      <c r="D2947" s="353">
        <v>0</v>
      </c>
    </row>
    <row r="2948" spans="1:4" ht="13.5">
      <c r="A2948" s="198">
        <v>103502</v>
      </c>
      <c r="B2948" s="198" t="s">
        <v>39905</v>
      </c>
      <c r="C2948" s="198" t="s">
        <v>1</v>
      </c>
      <c r="D2948" s="353">
        <v>0</v>
      </c>
    </row>
    <row r="2949" spans="1:4" ht="13.5">
      <c r="A2949" s="198">
        <v>103504</v>
      </c>
      <c r="B2949" s="198" t="s">
        <v>39906</v>
      </c>
      <c r="C2949" s="198" t="s">
        <v>1</v>
      </c>
      <c r="D2949" s="353">
        <v>0</v>
      </c>
    </row>
    <row r="2950" spans="1:4" ht="13.5">
      <c r="A2950" s="198">
        <v>103503</v>
      </c>
      <c r="B2950" s="198" t="s">
        <v>39907</v>
      </c>
      <c r="C2950" s="198" t="s">
        <v>1</v>
      </c>
      <c r="D2950" s="292">
        <v>0</v>
      </c>
    </row>
    <row r="2951" spans="1:4" ht="13.5">
      <c r="A2951" s="198">
        <v>103505</v>
      </c>
      <c r="B2951" s="198" t="s">
        <v>39908</v>
      </c>
      <c r="C2951" s="198" t="s">
        <v>1</v>
      </c>
      <c r="D2951" s="292">
        <v>0</v>
      </c>
    </row>
    <row r="2952" spans="1:4" ht="13.5">
      <c r="A2952" s="198">
        <v>103499</v>
      </c>
      <c r="B2952" s="198" t="s">
        <v>39909</v>
      </c>
      <c r="C2952" s="198" t="s">
        <v>2</v>
      </c>
      <c r="D2952" s="292">
        <v>0</v>
      </c>
    </row>
    <row r="2953" spans="1:4" ht="13.5">
      <c r="A2953" s="198">
        <v>103501</v>
      </c>
      <c r="B2953" s="198" t="s">
        <v>39910</v>
      </c>
      <c r="C2953" s="198" t="s">
        <v>2</v>
      </c>
      <c r="D2953" s="292">
        <v>0</v>
      </c>
    </row>
    <row r="2954" spans="1:4" ht="13.5">
      <c r="A2954" s="198">
        <v>103500</v>
      </c>
      <c r="B2954" s="198" t="s">
        <v>39911</v>
      </c>
      <c r="C2954" s="198" t="s">
        <v>2</v>
      </c>
      <c r="D2954" s="292">
        <v>0</v>
      </c>
    </row>
    <row r="2955" spans="1:4" ht="13.5">
      <c r="A2955" s="198">
        <v>103496</v>
      </c>
      <c r="B2955" s="198" t="s">
        <v>39912</v>
      </c>
      <c r="C2955" s="198" t="s">
        <v>2</v>
      </c>
      <c r="D2955" s="292">
        <v>0</v>
      </c>
    </row>
    <row r="2956" spans="1:4" ht="13.5">
      <c r="A2956" s="198">
        <v>103498</v>
      </c>
      <c r="B2956" s="198" t="s">
        <v>39913</v>
      </c>
      <c r="C2956" s="198" t="s">
        <v>2</v>
      </c>
      <c r="D2956" s="353">
        <v>0</v>
      </c>
    </row>
    <row r="2957" spans="1:4" ht="13.5">
      <c r="A2957" s="198">
        <v>103497</v>
      </c>
      <c r="B2957" s="198" t="s">
        <v>39914</v>
      </c>
      <c r="C2957" s="198" t="s">
        <v>2</v>
      </c>
      <c r="D2957" s="353">
        <v>0</v>
      </c>
    </row>
    <row r="2958" spans="1:4" ht="13.5">
      <c r="A2958" s="198">
        <v>103516</v>
      </c>
      <c r="B2958" s="198" t="s">
        <v>39915</v>
      </c>
      <c r="C2958" s="198" t="s">
        <v>2</v>
      </c>
      <c r="D2958" s="292">
        <v>0</v>
      </c>
    </row>
    <row r="2959" spans="1:4" ht="13.5">
      <c r="A2959" s="198">
        <v>103506</v>
      </c>
      <c r="B2959" s="198" t="s">
        <v>39916</v>
      </c>
      <c r="C2959" s="198" t="s">
        <v>2</v>
      </c>
      <c r="D2959" s="292">
        <v>0</v>
      </c>
    </row>
    <row r="2960" spans="1:4" ht="13.5">
      <c r="A2960" s="198">
        <v>103507</v>
      </c>
      <c r="B2960" s="198" t="s">
        <v>39917</v>
      </c>
      <c r="C2960" s="198" t="s">
        <v>2</v>
      </c>
      <c r="D2960" s="292">
        <v>0</v>
      </c>
    </row>
    <row r="2961" spans="1:4" ht="13.5">
      <c r="A2961" s="198">
        <v>103493</v>
      </c>
      <c r="B2961" s="198" t="s">
        <v>39918</v>
      </c>
      <c r="C2961" s="198" t="s">
        <v>2</v>
      </c>
      <c r="D2961" s="292">
        <v>0</v>
      </c>
    </row>
    <row r="2962" spans="1:4" ht="13.5">
      <c r="A2962" s="198">
        <v>103495</v>
      </c>
      <c r="B2962" s="198" t="s">
        <v>39919</v>
      </c>
      <c r="C2962" s="198" t="s">
        <v>2</v>
      </c>
      <c r="D2962" s="292">
        <v>0</v>
      </c>
    </row>
    <row r="2963" spans="1:4" ht="13.5">
      <c r="A2963" s="198">
        <v>103494</v>
      </c>
      <c r="B2963" s="198" t="s">
        <v>39920</v>
      </c>
      <c r="C2963" s="198" t="s">
        <v>2</v>
      </c>
      <c r="D2963" s="292">
        <v>0</v>
      </c>
    </row>
    <row r="2964" spans="1:4" ht="13.5">
      <c r="A2964" s="198">
        <v>103513</v>
      </c>
      <c r="B2964" s="198" t="s">
        <v>39921</v>
      </c>
      <c r="C2964" s="198" t="s">
        <v>2</v>
      </c>
      <c r="D2964" s="292">
        <v>0</v>
      </c>
    </row>
    <row r="2965" spans="1:4" ht="13.5">
      <c r="A2965" s="198">
        <v>103523</v>
      </c>
      <c r="B2965" s="198" t="s">
        <v>5676</v>
      </c>
      <c r="C2965" s="198" t="s">
        <v>2</v>
      </c>
      <c r="D2965" s="292">
        <v>10467.82</v>
      </c>
    </row>
    <row r="2966" spans="1:4" ht="13.5">
      <c r="A2966" s="198">
        <v>103509</v>
      </c>
      <c r="B2966" s="198" t="s">
        <v>39922</v>
      </c>
      <c r="C2966" s="198" t="s">
        <v>2</v>
      </c>
      <c r="D2966" s="292">
        <v>0</v>
      </c>
    </row>
    <row r="2967" spans="1:4" ht="13.5">
      <c r="A2967" s="198">
        <v>103514</v>
      </c>
      <c r="B2967" s="198" t="s">
        <v>39923</v>
      </c>
      <c r="C2967" s="198" t="s">
        <v>2</v>
      </c>
      <c r="D2967" s="353">
        <v>0</v>
      </c>
    </row>
    <row r="2968" spans="1:4" ht="13.5">
      <c r="A2968" s="198">
        <v>103510</v>
      </c>
      <c r="B2968" s="198" t="s">
        <v>39924</v>
      </c>
      <c r="C2968" s="198" t="s">
        <v>2</v>
      </c>
      <c r="D2968" s="353">
        <v>0</v>
      </c>
    </row>
    <row r="2969" spans="1:4" ht="13.5">
      <c r="A2969" s="198">
        <v>103520</v>
      </c>
      <c r="B2969" s="198" t="s">
        <v>5673</v>
      </c>
      <c r="C2969" s="198" t="s">
        <v>2</v>
      </c>
      <c r="D2969" s="353">
        <v>5121.17</v>
      </c>
    </row>
    <row r="2970" spans="1:4" ht="13.5">
      <c r="A2970" s="198">
        <v>103511</v>
      </c>
      <c r="B2970" s="198" t="s">
        <v>39925</v>
      </c>
      <c r="C2970" s="198" t="s">
        <v>2</v>
      </c>
      <c r="D2970" s="292">
        <v>0</v>
      </c>
    </row>
    <row r="2971" spans="1:4" ht="13.5">
      <c r="A2971" s="198">
        <v>103521</v>
      </c>
      <c r="B2971" s="198" t="s">
        <v>5674</v>
      </c>
      <c r="C2971" s="198" t="s">
        <v>2</v>
      </c>
      <c r="D2971" s="292">
        <v>6800.74</v>
      </c>
    </row>
    <row r="2972" spans="1:4" ht="13.5">
      <c r="A2972" s="198">
        <v>103512</v>
      </c>
      <c r="B2972" s="198" t="s">
        <v>39926</v>
      </c>
      <c r="C2972" s="198" t="s">
        <v>2</v>
      </c>
      <c r="D2972" s="292">
        <v>0</v>
      </c>
    </row>
    <row r="2973" spans="1:4" ht="13.5">
      <c r="A2973" s="198">
        <v>103522</v>
      </c>
      <c r="B2973" s="198" t="s">
        <v>5675</v>
      </c>
      <c r="C2973" s="198" t="s">
        <v>2</v>
      </c>
      <c r="D2973" s="353">
        <v>7010.67</v>
      </c>
    </row>
    <row r="2974" spans="1:4" ht="13.5">
      <c r="A2974" s="198">
        <v>103508</v>
      </c>
      <c r="B2974" s="198" t="s">
        <v>39927</v>
      </c>
      <c r="C2974" s="198" t="s">
        <v>2</v>
      </c>
      <c r="D2974" s="292">
        <v>0</v>
      </c>
    </row>
    <row r="2975" spans="1:4" ht="13.5">
      <c r="A2975" s="198">
        <v>103524</v>
      </c>
      <c r="B2975" s="198" t="s">
        <v>39928</v>
      </c>
      <c r="C2975" s="198" t="s">
        <v>2</v>
      </c>
      <c r="D2975" s="292">
        <v>0</v>
      </c>
    </row>
    <row r="2976" spans="1:4" ht="13.5">
      <c r="A2976" s="198">
        <v>103526</v>
      </c>
      <c r="B2976" s="198" t="s">
        <v>39929</v>
      </c>
      <c r="C2976" s="198" t="s">
        <v>2</v>
      </c>
      <c r="D2976" s="292">
        <v>0</v>
      </c>
    </row>
    <row r="2977" spans="1:4" ht="13.5">
      <c r="A2977" s="198">
        <v>103525</v>
      </c>
      <c r="B2977" s="198" t="s">
        <v>39930</v>
      </c>
      <c r="C2977" s="198" t="s">
        <v>2</v>
      </c>
      <c r="D2977" s="292">
        <v>0</v>
      </c>
    </row>
    <row r="2978" spans="1:4" ht="13.5">
      <c r="A2978" s="198">
        <v>97062</v>
      </c>
      <c r="B2978" s="198" t="s">
        <v>39931</v>
      </c>
      <c r="C2978" s="198" t="s">
        <v>4</v>
      </c>
      <c r="D2978" s="292">
        <v>6.74</v>
      </c>
    </row>
    <row r="2979" spans="1:4" ht="13.5">
      <c r="A2979" s="198">
        <v>97061</v>
      </c>
      <c r="B2979" s="198" t="s">
        <v>39932</v>
      </c>
      <c r="C2979" s="198" t="s">
        <v>4</v>
      </c>
      <c r="D2979" s="292">
        <v>0</v>
      </c>
    </row>
    <row r="2980" spans="1:4" ht="13.5">
      <c r="A2980" s="198">
        <v>104988</v>
      </c>
      <c r="B2980" s="198" t="s">
        <v>39933</v>
      </c>
      <c r="C2980" s="198" t="s">
        <v>4</v>
      </c>
      <c r="D2980" s="292">
        <v>0</v>
      </c>
    </row>
    <row r="2981" spans="1:4" ht="13.5">
      <c r="A2981" s="198">
        <v>104979</v>
      </c>
      <c r="B2981" s="198" t="s">
        <v>39934</v>
      </c>
      <c r="C2981" s="198" t="s">
        <v>4</v>
      </c>
      <c r="D2981" s="292">
        <v>0</v>
      </c>
    </row>
    <row r="2982" spans="1:4" ht="13.5">
      <c r="A2982" s="198">
        <v>97040</v>
      </c>
      <c r="B2982" s="198" t="s">
        <v>39935</v>
      </c>
      <c r="C2982" s="198" t="s">
        <v>4</v>
      </c>
      <c r="D2982" s="292">
        <v>21.11</v>
      </c>
    </row>
    <row r="2983" spans="1:4" ht="13.5">
      <c r="A2983" s="198">
        <v>97041</v>
      </c>
      <c r="B2983" s="198" t="s">
        <v>39936</v>
      </c>
      <c r="C2983" s="198" t="s">
        <v>4</v>
      </c>
      <c r="D2983" s="292">
        <v>149.91999999999999</v>
      </c>
    </row>
    <row r="2984" spans="1:4" ht="13.5">
      <c r="A2984" s="198">
        <v>97039</v>
      </c>
      <c r="B2984" s="198" t="s">
        <v>39937</v>
      </c>
      <c r="C2984" s="198" t="s">
        <v>4</v>
      </c>
      <c r="D2984" s="292">
        <v>90.57</v>
      </c>
    </row>
    <row r="2985" spans="1:4" ht="13.5">
      <c r="A2985" s="198">
        <v>102655</v>
      </c>
      <c r="B2985" s="198" t="s">
        <v>39938</v>
      </c>
      <c r="C2985" s="198" t="s">
        <v>1</v>
      </c>
      <c r="D2985" s="292">
        <v>0</v>
      </c>
    </row>
    <row r="2986" spans="1:4" ht="13.5">
      <c r="A2986" s="198">
        <v>104987</v>
      </c>
      <c r="B2986" s="198" t="s">
        <v>39939</v>
      </c>
      <c r="C2986" s="198" t="s">
        <v>1</v>
      </c>
      <c r="D2986" s="292">
        <v>0</v>
      </c>
    </row>
    <row r="2987" spans="1:4" ht="13.5">
      <c r="A2987" s="198">
        <v>104986</v>
      </c>
      <c r="B2987" s="198" t="s">
        <v>39940</v>
      </c>
      <c r="C2987" s="198" t="s">
        <v>1</v>
      </c>
      <c r="D2987" s="292">
        <v>0</v>
      </c>
    </row>
    <row r="2988" spans="1:4" ht="13.5">
      <c r="A2988" s="198">
        <v>104984</v>
      </c>
      <c r="B2988" s="198" t="s">
        <v>39941</v>
      </c>
      <c r="C2988" s="198" t="s">
        <v>1</v>
      </c>
      <c r="D2988" s="292">
        <v>0</v>
      </c>
    </row>
    <row r="2989" spans="1:4" ht="13.5">
      <c r="A2989" s="198">
        <v>104985</v>
      </c>
      <c r="B2989" s="198" t="s">
        <v>39942</v>
      </c>
      <c r="C2989" s="198" t="s">
        <v>1</v>
      </c>
      <c r="D2989" s="292">
        <v>0</v>
      </c>
    </row>
    <row r="2990" spans="1:4" ht="13.5">
      <c r="A2990" s="198">
        <v>97026</v>
      </c>
      <c r="B2990" s="198" t="s">
        <v>39943</v>
      </c>
      <c r="C2990" s="198" t="s">
        <v>1</v>
      </c>
      <c r="D2990" s="292">
        <v>0</v>
      </c>
    </row>
    <row r="2991" spans="1:4" ht="13.5">
      <c r="A2991" s="198">
        <v>97025</v>
      </c>
      <c r="B2991" s="198" t="s">
        <v>39944</v>
      </c>
      <c r="C2991" s="198" t="s">
        <v>1</v>
      </c>
      <c r="D2991" s="292">
        <v>0</v>
      </c>
    </row>
    <row r="2992" spans="1:4" ht="13.5">
      <c r="A2992" s="198">
        <v>97032</v>
      </c>
      <c r="B2992" s="198" t="s">
        <v>39945</v>
      </c>
      <c r="C2992" s="198" t="s">
        <v>1</v>
      </c>
      <c r="D2992" s="292">
        <v>61.26</v>
      </c>
    </row>
    <row r="2993" spans="1:4" ht="13.5">
      <c r="A2993" s="198">
        <v>97031</v>
      </c>
      <c r="B2993" s="198" t="s">
        <v>39946</v>
      </c>
      <c r="C2993" s="198" t="s">
        <v>1</v>
      </c>
      <c r="D2993" s="292">
        <v>98.2</v>
      </c>
    </row>
    <row r="2994" spans="1:4" ht="13.5">
      <c r="A2994" s="198">
        <v>97036</v>
      </c>
      <c r="B2994" s="198" t="s">
        <v>39947</v>
      </c>
      <c r="C2994" s="198" t="s">
        <v>1</v>
      </c>
      <c r="D2994" s="292">
        <v>0</v>
      </c>
    </row>
    <row r="2995" spans="1:4" ht="13.5">
      <c r="A2995" s="198">
        <v>97035</v>
      </c>
      <c r="B2995" s="198" t="s">
        <v>39948</v>
      </c>
      <c r="C2995" s="198" t="s">
        <v>1</v>
      </c>
      <c r="D2995" s="292">
        <v>0</v>
      </c>
    </row>
    <row r="2996" spans="1:4" ht="13.5">
      <c r="A2996" s="198">
        <v>97034</v>
      </c>
      <c r="B2996" s="198" t="s">
        <v>39949</v>
      </c>
      <c r="C2996" s="198" t="s">
        <v>1</v>
      </c>
      <c r="D2996" s="292">
        <v>62.07</v>
      </c>
    </row>
    <row r="2997" spans="1:4" ht="13.5">
      <c r="A2997" s="198">
        <v>97033</v>
      </c>
      <c r="B2997" s="198" t="s">
        <v>39950</v>
      </c>
      <c r="C2997" s="198" t="s">
        <v>1</v>
      </c>
      <c r="D2997" s="292">
        <v>93.25</v>
      </c>
    </row>
    <row r="2998" spans="1:4" ht="13.5">
      <c r="A2998" s="198">
        <v>97030</v>
      </c>
      <c r="B2998" s="198" t="s">
        <v>39951</v>
      </c>
      <c r="C2998" s="198" t="s">
        <v>1</v>
      </c>
      <c r="D2998" s="292">
        <v>0</v>
      </c>
    </row>
    <row r="2999" spans="1:4" ht="13.5">
      <c r="A2999" s="198">
        <v>97029</v>
      </c>
      <c r="B2999" s="198" t="s">
        <v>39952</v>
      </c>
      <c r="C2999" s="198" t="s">
        <v>1</v>
      </c>
      <c r="D2999" s="292">
        <v>0</v>
      </c>
    </row>
    <row r="3000" spans="1:4" ht="13.5">
      <c r="A3000" s="198">
        <v>97028</v>
      </c>
      <c r="B3000" s="198" t="s">
        <v>39953</v>
      </c>
      <c r="C3000" s="198" t="s">
        <v>1</v>
      </c>
      <c r="D3000" s="292">
        <v>0</v>
      </c>
    </row>
    <row r="3001" spans="1:4" ht="13.5">
      <c r="A3001" s="198">
        <v>97027</v>
      </c>
      <c r="B3001" s="198" t="s">
        <v>39954</v>
      </c>
      <c r="C3001" s="198" t="s">
        <v>1</v>
      </c>
      <c r="D3001" s="292">
        <v>0</v>
      </c>
    </row>
    <row r="3002" spans="1:4" ht="13.5">
      <c r="A3002" s="198">
        <v>97038</v>
      </c>
      <c r="B3002" s="198" t="s">
        <v>39955</v>
      </c>
      <c r="C3002" s="198" t="s">
        <v>1</v>
      </c>
      <c r="D3002" s="292">
        <v>0</v>
      </c>
    </row>
    <row r="3003" spans="1:4" ht="13.5">
      <c r="A3003" s="198">
        <v>97037</v>
      </c>
      <c r="B3003" s="198" t="s">
        <v>39956</v>
      </c>
      <c r="C3003" s="198" t="s">
        <v>1</v>
      </c>
      <c r="D3003" s="292">
        <v>0</v>
      </c>
    </row>
    <row r="3004" spans="1:4" ht="13.5">
      <c r="A3004" s="198">
        <v>97014</v>
      </c>
      <c r="B3004" s="198" t="s">
        <v>39957</v>
      </c>
      <c r="C3004" s="198" t="s">
        <v>1</v>
      </c>
      <c r="D3004" s="292">
        <v>69.41</v>
      </c>
    </row>
    <row r="3005" spans="1:4" ht="13.5">
      <c r="A3005" s="198">
        <v>97015</v>
      </c>
      <c r="B3005" s="198" t="s">
        <v>39958</v>
      </c>
      <c r="C3005" s="198" t="s">
        <v>1</v>
      </c>
      <c r="D3005" s="292">
        <v>57.84</v>
      </c>
    </row>
    <row r="3006" spans="1:4" ht="13.5">
      <c r="A3006" s="198">
        <v>97013</v>
      </c>
      <c r="B3006" s="198" t="s">
        <v>39959</v>
      </c>
      <c r="C3006" s="198" t="s">
        <v>1</v>
      </c>
      <c r="D3006" s="292">
        <v>92.64</v>
      </c>
    </row>
    <row r="3007" spans="1:4" ht="13.5">
      <c r="A3007" s="198">
        <v>97017</v>
      </c>
      <c r="B3007" s="198" t="s">
        <v>39960</v>
      </c>
      <c r="C3007" s="198" t="s">
        <v>1</v>
      </c>
      <c r="D3007" s="292">
        <v>49.88</v>
      </c>
    </row>
    <row r="3008" spans="1:4" ht="13.5">
      <c r="A3008" s="198">
        <v>97018</v>
      </c>
      <c r="B3008" s="198" t="s">
        <v>39961</v>
      </c>
      <c r="C3008" s="198" t="s">
        <v>1</v>
      </c>
      <c r="D3008" s="292">
        <v>41.89</v>
      </c>
    </row>
    <row r="3009" spans="1:4" ht="13.5">
      <c r="A3009" s="198">
        <v>97016</v>
      </c>
      <c r="B3009" s="198" t="s">
        <v>39962</v>
      </c>
      <c r="C3009" s="198" t="s">
        <v>1</v>
      </c>
      <c r="D3009" s="292">
        <v>66.06</v>
      </c>
    </row>
    <row r="3010" spans="1:4" ht="13.5">
      <c r="A3010" s="198">
        <v>97024</v>
      </c>
      <c r="B3010" s="198" t="s">
        <v>39963</v>
      </c>
      <c r="C3010" s="198" t="s">
        <v>1</v>
      </c>
      <c r="D3010" s="292">
        <v>0</v>
      </c>
    </row>
    <row r="3011" spans="1:4" ht="13.5">
      <c r="A3011" s="198">
        <v>97023</v>
      </c>
      <c r="B3011" s="198" t="s">
        <v>39964</v>
      </c>
      <c r="C3011" s="198" t="s">
        <v>1</v>
      </c>
      <c r="D3011" s="292">
        <v>0</v>
      </c>
    </row>
    <row r="3012" spans="1:4" ht="13.5">
      <c r="A3012" s="198">
        <v>105804</v>
      </c>
      <c r="B3012" s="198" t="s">
        <v>39965</v>
      </c>
      <c r="C3012" s="198" t="s">
        <v>1</v>
      </c>
      <c r="D3012" s="292">
        <v>0</v>
      </c>
    </row>
    <row r="3013" spans="1:4" ht="13.5">
      <c r="A3013" s="198">
        <v>104990</v>
      </c>
      <c r="B3013" s="198" t="s">
        <v>39966</v>
      </c>
      <c r="C3013" s="198" t="s">
        <v>1</v>
      </c>
      <c r="D3013" s="292">
        <v>12.6</v>
      </c>
    </row>
    <row r="3014" spans="1:4" ht="13.5">
      <c r="A3014" s="198">
        <v>97052</v>
      </c>
      <c r="B3014" s="198" t="s">
        <v>39967</v>
      </c>
      <c r="C3014" s="198" t="s">
        <v>2</v>
      </c>
      <c r="D3014" s="292">
        <v>0</v>
      </c>
    </row>
    <row r="3015" spans="1:4" ht="13.5">
      <c r="A3015" s="198">
        <v>97054</v>
      </c>
      <c r="B3015" s="198" t="s">
        <v>39968</v>
      </c>
      <c r="C3015" s="198" t="s">
        <v>2</v>
      </c>
      <c r="D3015" s="292">
        <v>28.94</v>
      </c>
    </row>
    <row r="3016" spans="1:4" ht="13.5">
      <c r="A3016" s="198">
        <v>104981</v>
      </c>
      <c r="B3016" s="198" t="s">
        <v>39969</v>
      </c>
      <c r="C3016" s="198" t="s">
        <v>1</v>
      </c>
      <c r="D3016" s="292">
        <v>0</v>
      </c>
    </row>
    <row r="3017" spans="1:4" ht="13.5">
      <c r="A3017" s="198">
        <v>104980</v>
      </c>
      <c r="B3017" s="198" t="s">
        <v>39970</v>
      </c>
      <c r="C3017" s="198" t="s">
        <v>1</v>
      </c>
      <c r="D3017" s="292">
        <v>0</v>
      </c>
    </row>
    <row r="3018" spans="1:4" ht="13.5">
      <c r="A3018" s="198">
        <v>97042</v>
      </c>
      <c r="B3018" s="198" t="s">
        <v>39971</v>
      </c>
      <c r="C3018" s="198" t="s">
        <v>1</v>
      </c>
      <c r="D3018" s="292">
        <v>0</v>
      </c>
    </row>
    <row r="3019" spans="1:4" ht="13.5">
      <c r="A3019" s="198">
        <v>97045</v>
      </c>
      <c r="B3019" s="198" t="s">
        <v>39972</v>
      </c>
      <c r="C3019" s="198" t="s">
        <v>1</v>
      </c>
      <c r="D3019" s="292">
        <v>0</v>
      </c>
    </row>
    <row r="3020" spans="1:4" ht="13.5">
      <c r="A3020" s="198">
        <v>97044</v>
      </c>
      <c r="B3020" s="198" t="s">
        <v>39973</v>
      </c>
      <c r="C3020" s="198" t="s">
        <v>1</v>
      </c>
      <c r="D3020" s="292">
        <v>0</v>
      </c>
    </row>
    <row r="3021" spans="1:4" ht="13.5">
      <c r="A3021" s="198">
        <v>97043</v>
      </c>
      <c r="B3021" s="198" t="s">
        <v>39974</v>
      </c>
      <c r="C3021" s="198" t="s">
        <v>1</v>
      </c>
      <c r="D3021" s="292">
        <v>0</v>
      </c>
    </row>
    <row r="3022" spans="1:4" ht="13.5">
      <c r="A3022" s="198">
        <v>97063</v>
      </c>
      <c r="B3022" s="198" t="s">
        <v>39975</v>
      </c>
      <c r="C3022" s="198" t="s">
        <v>4</v>
      </c>
      <c r="D3022" s="292">
        <v>24.44</v>
      </c>
    </row>
    <row r="3023" spans="1:4" ht="13.5">
      <c r="A3023" s="198">
        <v>97065</v>
      </c>
      <c r="B3023" s="198" t="s">
        <v>39976</v>
      </c>
      <c r="C3023" s="198" t="s">
        <v>7</v>
      </c>
      <c r="D3023" s="292">
        <v>16.059999999999999</v>
      </c>
    </row>
    <row r="3024" spans="1:4" ht="13.5">
      <c r="A3024" s="198">
        <v>97064</v>
      </c>
      <c r="B3024" s="198" t="s">
        <v>39977</v>
      </c>
      <c r="C3024" s="198" t="s">
        <v>1</v>
      </c>
      <c r="D3024" s="292">
        <v>33.71</v>
      </c>
    </row>
    <row r="3025" spans="1:4" ht="13.5">
      <c r="A3025" s="198">
        <v>97049</v>
      </c>
      <c r="B3025" s="198" t="s">
        <v>39978</v>
      </c>
      <c r="C3025" s="198" t="s">
        <v>4</v>
      </c>
      <c r="D3025" s="292">
        <v>0</v>
      </c>
    </row>
    <row r="3026" spans="1:4" ht="13.5">
      <c r="A3026" s="198">
        <v>96997</v>
      </c>
      <c r="B3026" s="198" t="s">
        <v>39979</v>
      </c>
      <c r="C3026" s="198" t="s">
        <v>1</v>
      </c>
      <c r="D3026" s="292">
        <v>0</v>
      </c>
    </row>
    <row r="3027" spans="1:4" ht="13.5">
      <c r="A3027" s="198">
        <v>96999</v>
      </c>
      <c r="B3027" s="198" t="s">
        <v>39980</v>
      </c>
      <c r="C3027" s="198" t="s">
        <v>1</v>
      </c>
      <c r="D3027" s="292">
        <v>0</v>
      </c>
    </row>
    <row r="3028" spans="1:4" ht="13.5">
      <c r="A3028" s="198">
        <v>96996</v>
      </c>
      <c r="B3028" s="198" t="s">
        <v>39981</v>
      </c>
      <c r="C3028" s="198" t="s">
        <v>1</v>
      </c>
      <c r="D3028" s="292">
        <v>0</v>
      </c>
    </row>
    <row r="3029" spans="1:4" ht="13.5">
      <c r="A3029" s="198">
        <v>96998</v>
      </c>
      <c r="B3029" s="198" t="s">
        <v>39982</v>
      </c>
      <c r="C3029" s="198" t="s">
        <v>1</v>
      </c>
      <c r="D3029" s="292">
        <v>0</v>
      </c>
    </row>
    <row r="3030" spans="1:4" ht="13.5">
      <c r="A3030" s="198">
        <v>97067</v>
      </c>
      <c r="B3030" s="198" t="s">
        <v>39983</v>
      </c>
      <c r="C3030" s="198" t="s">
        <v>1</v>
      </c>
      <c r="D3030" s="292">
        <v>695.5</v>
      </c>
    </row>
    <row r="3031" spans="1:4" ht="13.5">
      <c r="A3031" s="198">
        <v>97001</v>
      </c>
      <c r="B3031" s="198" t="s">
        <v>39984</v>
      </c>
      <c r="C3031" s="198" t="s">
        <v>1</v>
      </c>
      <c r="D3031" s="292">
        <v>0</v>
      </c>
    </row>
    <row r="3032" spans="1:4" ht="13.5">
      <c r="A3032" s="198">
        <v>97003</v>
      </c>
      <c r="B3032" s="198" t="s">
        <v>39985</v>
      </c>
      <c r="C3032" s="198" t="s">
        <v>1</v>
      </c>
      <c r="D3032" s="292">
        <v>0</v>
      </c>
    </row>
    <row r="3033" spans="1:4" ht="13.5">
      <c r="A3033" s="198">
        <v>97005</v>
      </c>
      <c r="B3033" s="198" t="s">
        <v>39986</v>
      </c>
      <c r="C3033" s="198" t="s">
        <v>1</v>
      </c>
      <c r="D3033" s="292">
        <v>0</v>
      </c>
    </row>
    <row r="3034" spans="1:4" ht="13.5">
      <c r="A3034" s="198">
        <v>97000</v>
      </c>
      <c r="B3034" s="198" t="s">
        <v>39987</v>
      </c>
      <c r="C3034" s="198" t="s">
        <v>1</v>
      </c>
      <c r="D3034" s="292">
        <v>0</v>
      </c>
    </row>
    <row r="3035" spans="1:4" ht="13.5">
      <c r="A3035" s="198">
        <v>97002</v>
      </c>
      <c r="B3035" s="198" t="s">
        <v>39988</v>
      </c>
      <c r="C3035" s="198" t="s">
        <v>1</v>
      </c>
      <c r="D3035" s="292">
        <v>0</v>
      </c>
    </row>
    <row r="3036" spans="1:4" ht="13.5">
      <c r="A3036" s="198">
        <v>97004</v>
      </c>
      <c r="B3036" s="198" t="s">
        <v>39989</v>
      </c>
      <c r="C3036" s="198" t="s">
        <v>1</v>
      </c>
      <c r="D3036" s="292">
        <v>0</v>
      </c>
    </row>
    <row r="3037" spans="1:4" ht="13.5">
      <c r="A3037" s="198">
        <v>97007</v>
      </c>
      <c r="B3037" s="198" t="s">
        <v>39990</v>
      </c>
      <c r="C3037" s="198" t="s">
        <v>1</v>
      </c>
      <c r="D3037" s="292">
        <v>0</v>
      </c>
    </row>
    <row r="3038" spans="1:4" ht="13.5">
      <c r="A3038" s="198">
        <v>97009</v>
      </c>
      <c r="B3038" s="198" t="s">
        <v>39991</v>
      </c>
      <c r="C3038" s="198" t="s">
        <v>1</v>
      </c>
      <c r="D3038" s="292">
        <v>0</v>
      </c>
    </row>
    <row r="3039" spans="1:4" ht="13.5">
      <c r="A3039" s="198">
        <v>97006</v>
      </c>
      <c r="B3039" s="198" t="s">
        <v>39992</v>
      </c>
      <c r="C3039" s="198" t="s">
        <v>1</v>
      </c>
      <c r="D3039" s="292">
        <v>0</v>
      </c>
    </row>
    <row r="3040" spans="1:4" ht="13.5">
      <c r="A3040" s="198">
        <v>97008</v>
      </c>
      <c r="B3040" s="198" t="s">
        <v>39993</v>
      </c>
      <c r="C3040" s="198" t="s">
        <v>1</v>
      </c>
      <c r="D3040" s="292">
        <v>0</v>
      </c>
    </row>
    <row r="3041" spans="1:4" ht="13.5">
      <c r="A3041" s="198">
        <v>97048</v>
      </c>
      <c r="B3041" s="198" t="s">
        <v>39994</v>
      </c>
      <c r="C3041" s="198" t="s">
        <v>4</v>
      </c>
      <c r="D3041" s="292">
        <v>0.08</v>
      </c>
    </row>
    <row r="3042" spans="1:4" ht="13.5">
      <c r="A3042" s="198">
        <v>97047</v>
      </c>
      <c r="B3042" s="198" t="s">
        <v>39995</v>
      </c>
      <c r="C3042" s="198" t="s">
        <v>4</v>
      </c>
      <c r="D3042" s="292">
        <v>0.11</v>
      </c>
    </row>
    <row r="3043" spans="1:4" ht="13.5">
      <c r="A3043" s="198">
        <v>97046</v>
      </c>
      <c r="B3043" s="198" t="s">
        <v>39996</v>
      </c>
      <c r="C3043" s="198" t="s">
        <v>4</v>
      </c>
      <c r="D3043" s="292">
        <v>0.28999999999999998</v>
      </c>
    </row>
    <row r="3044" spans="1:4" ht="13.5">
      <c r="A3044" s="198">
        <v>104989</v>
      </c>
      <c r="B3044" s="198" t="s">
        <v>39997</v>
      </c>
      <c r="C3044" s="198" t="s">
        <v>2</v>
      </c>
      <c r="D3044" s="292">
        <v>45.91</v>
      </c>
    </row>
    <row r="3045" spans="1:4" ht="13.5">
      <c r="A3045" s="198">
        <v>97066</v>
      </c>
      <c r="B3045" s="198" t="s">
        <v>39998</v>
      </c>
      <c r="C3045" s="198" t="s">
        <v>4</v>
      </c>
      <c r="D3045" s="292">
        <v>405.06</v>
      </c>
    </row>
    <row r="3046" spans="1:4" ht="13.5">
      <c r="A3046" s="198">
        <v>104982</v>
      </c>
      <c r="B3046" s="198" t="s">
        <v>39999</v>
      </c>
      <c r="C3046" s="198" t="s">
        <v>1</v>
      </c>
      <c r="D3046" s="292">
        <v>0</v>
      </c>
    </row>
    <row r="3047" spans="1:4" ht="13.5">
      <c r="A3047" s="198">
        <v>97060</v>
      </c>
      <c r="B3047" s="198" t="s">
        <v>40000</v>
      </c>
      <c r="C3047" s="198" t="s">
        <v>1</v>
      </c>
      <c r="D3047" s="292">
        <v>0</v>
      </c>
    </row>
    <row r="3048" spans="1:4" ht="13.5">
      <c r="A3048" s="198">
        <v>97059</v>
      </c>
      <c r="B3048" s="198" t="s">
        <v>40001</v>
      </c>
      <c r="C3048" s="198" t="s">
        <v>1</v>
      </c>
      <c r="D3048" s="292">
        <v>0</v>
      </c>
    </row>
    <row r="3049" spans="1:4" ht="13.5">
      <c r="A3049" s="198">
        <v>97058</v>
      </c>
      <c r="B3049" s="198" t="s">
        <v>40002</v>
      </c>
      <c r="C3049" s="198" t="s">
        <v>1</v>
      </c>
      <c r="D3049" s="292">
        <v>0</v>
      </c>
    </row>
    <row r="3050" spans="1:4" ht="13.5">
      <c r="A3050" s="198">
        <v>97056</v>
      </c>
      <c r="B3050" s="198" t="s">
        <v>40003</v>
      </c>
      <c r="C3050" s="198" t="s">
        <v>1</v>
      </c>
      <c r="D3050" s="292">
        <v>0</v>
      </c>
    </row>
    <row r="3051" spans="1:4" ht="13.5">
      <c r="A3051" s="198">
        <v>97057</v>
      </c>
      <c r="B3051" s="198" t="s">
        <v>40004</v>
      </c>
      <c r="C3051" s="198" t="s">
        <v>1</v>
      </c>
      <c r="D3051" s="292">
        <v>0</v>
      </c>
    </row>
    <row r="3052" spans="1:4" ht="13.5">
      <c r="A3052" s="198">
        <v>97055</v>
      </c>
      <c r="B3052" s="198" t="s">
        <v>40005</v>
      </c>
      <c r="C3052" s="198" t="s">
        <v>1</v>
      </c>
      <c r="D3052" s="292">
        <v>0</v>
      </c>
    </row>
    <row r="3053" spans="1:4" ht="13.5">
      <c r="A3053" s="198">
        <v>102656</v>
      </c>
      <c r="B3053" s="198" t="s">
        <v>40006</v>
      </c>
      <c r="C3053" s="198" t="s">
        <v>1</v>
      </c>
      <c r="D3053" s="292">
        <v>0</v>
      </c>
    </row>
    <row r="3054" spans="1:4" ht="13.5">
      <c r="A3054" s="198">
        <v>104983</v>
      </c>
      <c r="B3054" s="198" t="s">
        <v>40007</v>
      </c>
      <c r="C3054" s="198" t="s">
        <v>2</v>
      </c>
      <c r="D3054" s="292">
        <v>0</v>
      </c>
    </row>
    <row r="3055" spans="1:4" ht="13.5">
      <c r="A3055" s="198">
        <v>97050</v>
      </c>
      <c r="B3055" s="198" t="s">
        <v>40008</v>
      </c>
      <c r="C3055" s="198" t="s">
        <v>4</v>
      </c>
      <c r="D3055" s="292">
        <v>0</v>
      </c>
    </row>
    <row r="3056" spans="1:4" ht="13.5">
      <c r="A3056" s="198">
        <v>95946</v>
      </c>
      <c r="B3056" s="198" t="s">
        <v>4521</v>
      </c>
      <c r="C3056" s="198" t="s">
        <v>3</v>
      </c>
      <c r="D3056" s="292">
        <v>14.66</v>
      </c>
    </row>
    <row r="3057" spans="1:4" ht="13.5">
      <c r="A3057" s="198">
        <v>95947</v>
      </c>
      <c r="B3057" s="198" t="s">
        <v>4522</v>
      </c>
      <c r="C3057" s="198" t="s">
        <v>3</v>
      </c>
      <c r="D3057" s="292">
        <v>11.24</v>
      </c>
    </row>
    <row r="3058" spans="1:4" ht="13.5">
      <c r="A3058" s="198">
        <v>95948</v>
      </c>
      <c r="B3058" s="198" t="s">
        <v>4523</v>
      </c>
      <c r="C3058" s="198" t="s">
        <v>3</v>
      </c>
      <c r="D3058" s="292">
        <v>9.83</v>
      </c>
    </row>
    <row r="3059" spans="1:4" ht="13.5">
      <c r="A3059" s="198">
        <v>95944</v>
      </c>
      <c r="B3059" s="198" t="s">
        <v>4519</v>
      </c>
      <c r="C3059" s="198" t="s">
        <v>3</v>
      </c>
      <c r="D3059" s="292">
        <v>23.16</v>
      </c>
    </row>
    <row r="3060" spans="1:4" ht="13.5">
      <c r="A3060" s="198">
        <v>95945</v>
      </c>
      <c r="B3060" s="198" t="s">
        <v>4520</v>
      </c>
      <c r="C3060" s="198" t="s">
        <v>3</v>
      </c>
      <c r="D3060" s="292">
        <v>18.559999999999999</v>
      </c>
    </row>
    <row r="3061" spans="1:4" ht="13.5">
      <c r="A3061" s="198">
        <v>95943</v>
      </c>
      <c r="B3061" s="198" t="s">
        <v>4518</v>
      </c>
      <c r="C3061" s="198" t="s">
        <v>3</v>
      </c>
      <c r="D3061" s="292">
        <v>25.65</v>
      </c>
    </row>
    <row r="3062" spans="1:4" ht="13.5">
      <c r="A3062" s="198">
        <v>102077</v>
      </c>
      <c r="B3062" s="198" t="s">
        <v>40009</v>
      </c>
      <c r="C3062" s="198" t="s">
        <v>7</v>
      </c>
      <c r="D3062" s="292">
        <v>5896.16</v>
      </c>
    </row>
    <row r="3063" spans="1:4" ht="13.5">
      <c r="A3063" s="198">
        <v>102073</v>
      </c>
      <c r="B3063" s="198" t="s">
        <v>40010</v>
      </c>
      <c r="C3063" s="198" t="s">
        <v>7</v>
      </c>
      <c r="D3063" s="292">
        <v>4232.2299999999996</v>
      </c>
    </row>
    <row r="3064" spans="1:4" ht="13.5">
      <c r="A3064" s="198">
        <v>102079</v>
      </c>
      <c r="B3064" s="198" t="s">
        <v>40011</v>
      </c>
      <c r="C3064" s="198" t="s">
        <v>7</v>
      </c>
      <c r="D3064" s="292">
        <v>5779.95</v>
      </c>
    </row>
    <row r="3065" spans="1:4" ht="13.5">
      <c r="A3065" s="198">
        <v>102075</v>
      </c>
      <c r="B3065" s="198" t="s">
        <v>40012</v>
      </c>
      <c r="C3065" s="198" t="s">
        <v>7</v>
      </c>
      <c r="D3065" s="292">
        <v>5242.12</v>
      </c>
    </row>
    <row r="3066" spans="1:4" ht="13.5">
      <c r="A3066" s="198">
        <v>102078</v>
      </c>
      <c r="B3066" s="198" t="s">
        <v>40013</v>
      </c>
      <c r="C3066" s="198" t="s">
        <v>7</v>
      </c>
      <c r="D3066" s="292">
        <v>6027.24</v>
      </c>
    </row>
    <row r="3067" spans="1:4" ht="13.5">
      <c r="A3067" s="198">
        <v>102074</v>
      </c>
      <c r="B3067" s="198" t="s">
        <v>40014</v>
      </c>
      <c r="C3067" s="198" t="s">
        <v>7</v>
      </c>
      <c r="D3067" s="292">
        <v>5045.66</v>
      </c>
    </row>
    <row r="3068" spans="1:4" ht="13.5">
      <c r="A3068" s="198">
        <v>102080</v>
      </c>
      <c r="B3068" s="198" t="s">
        <v>40015</v>
      </c>
      <c r="C3068" s="198" t="s">
        <v>7</v>
      </c>
      <c r="D3068" s="292">
        <v>5052.6099999999997</v>
      </c>
    </row>
    <row r="3069" spans="1:4" ht="13.5">
      <c r="A3069" s="198">
        <v>102076</v>
      </c>
      <c r="B3069" s="198" t="s">
        <v>40016</v>
      </c>
      <c r="C3069" s="198" t="s">
        <v>7</v>
      </c>
      <c r="D3069" s="292">
        <v>5367.13</v>
      </c>
    </row>
    <row r="3070" spans="1:4" ht="13.5">
      <c r="A3070" s="198">
        <v>102084</v>
      </c>
      <c r="B3070" s="198" t="s">
        <v>40017</v>
      </c>
      <c r="C3070" s="198" t="s">
        <v>1</v>
      </c>
      <c r="D3070" s="292">
        <v>0</v>
      </c>
    </row>
    <row r="3071" spans="1:4" ht="13.5">
      <c r="A3071" s="198">
        <v>102082</v>
      </c>
      <c r="B3071" s="198" t="s">
        <v>40018</v>
      </c>
      <c r="C3071" s="198" t="s">
        <v>1</v>
      </c>
      <c r="D3071" s="292">
        <v>0</v>
      </c>
    </row>
    <row r="3072" spans="1:4" ht="13.5">
      <c r="A3072" s="198">
        <v>102081</v>
      </c>
      <c r="B3072" s="198" t="s">
        <v>40019</v>
      </c>
      <c r="C3072" s="198" t="s">
        <v>1</v>
      </c>
      <c r="D3072" s="292">
        <v>0</v>
      </c>
    </row>
    <row r="3073" spans="1:4" ht="13.5">
      <c r="A3073" s="198">
        <v>102092</v>
      </c>
      <c r="B3073" s="198" t="s">
        <v>40020</v>
      </c>
      <c r="C3073" s="198" t="s">
        <v>1</v>
      </c>
      <c r="D3073" s="292">
        <v>0</v>
      </c>
    </row>
    <row r="3074" spans="1:4" ht="13.5">
      <c r="A3074" s="198">
        <v>102089</v>
      </c>
      <c r="B3074" s="198" t="s">
        <v>4516</v>
      </c>
      <c r="C3074" s="198" t="s">
        <v>4</v>
      </c>
      <c r="D3074" s="292">
        <v>212.23</v>
      </c>
    </row>
    <row r="3075" spans="1:4" ht="13.5">
      <c r="A3075" s="198">
        <v>102090</v>
      </c>
      <c r="B3075" s="198" t="s">
        <v>4517</v>
      </c>
      <c r="C3075" s="198" t="s">
        <v>4</v>
      </c>
      <c r="D3075" s="292">
        <v>157.41999999999999</v>
      </c>
    </row>
    <row r="3076" spans="1:4" ht="13.5">
      <c r="A3076" s="198">
        <v>102086</v>
      </c>
      <c r="B3076" s="198" t="s">
        <v>4514</v>
      </c>
      <c r="C3076" s="198" t="s">
        <v>4</v>
      </c>
      <c r="D3076" s="292">
        <v>221.51</v>
      </c>
    </row>
    <row r="3077" spans="1:4" ht="13.5">
      <c r="A3077" s="198">
        <v>102087</v>
      </c>
      <c r="B3077" s="198" t="s">
        <v>4515</v>
      </c>
      <c r="C3077" s="198" t="s">
        <v>4</v>
      </c>
      <c r="D3077" s="292">
        <v>173.2</v>
      </c>
    </row>
    <row r="3078" spans="1:4" ht="13.5">
      <c r="A3078" s="198">
        <v>102091</v>
      </c>
      <c r="B3078" s="198" t="s">
        <v>40021</v>
      </c>
      <c r="C3078" s="198" t="s">
        <v>4</v>
      </c>
      <c r="D3078" s="292">
        <v>277.39</v>
      </c>
    </row>
    <row r="3079" spans="1:4" ht="13.5">
      <c r="A3079" s="198">
        <v>102088</v>
      </c>
      <c r="B3079" s="198" t="s">
        <v>40022</v>
      </c>
      <c r="C3079" s="198" t="s">
        <v>4</v>
      </c>
      <c r="D3079" s="292">
        <v>239.35</v>
      </c>
    </row>
    <row r="3080" spans="1:4" ht="13.5">
      <c r="A3080" s="198">
        <v>101997</v>
      </c>
      <c r="B3080" s="198" t="s">
        <v>4462</v>
      </c>
      <c r="C3080" s="198" t="s">
        <v>4</v>
      </c>
      <c r="D3080" s="292">
        <v>224.08</v>
      </c>
    </row>
    <row r="3081" spans="1:4" ht="13.5">
      <c r="A3081" s="198">
        <v>101998</v>
      </c>
      <c r="B3081" s="198" t="s">
        <v>4463</v>
      </c>
      <c r="C3081" s="198" t="s">
        <v>4</v>
      </c>
      <c r="D3081" s="292">
        <v>166.15</v>
      </c>
    </row>
    <row r="3082" spans="1:4" ht="13.5">
      <c r="A3082" s="198">
        <v>101999</v>
      </c>
      <c r="B3082" s="198" t="s">
        <v>4464</v>
      </c>
      <c r="C3082" s="198" t="s">
        <v>4</v>
      </c>
      <c r="D3082" s="292">
        <v>326.39</v>
      </c>
    </row>
    <row r="3083" spans="1:4" ht="13.5">
      <c r="A3083" s="198">
        <v>101994</v>
      </c>
      <c r="B3083" s="198" t="s">
        <v>4459</v>
      </c>
      <c r="C3083" s="198" t="s">
        <v>4</v>
      </c>
      <c r="D3083" s="292">
        <v>230.92</v>
      </c>
    </row>
    <row r="3084" spans="1:4" ht="13.5">
      <c r="A3084" s="198">
        <v>101995</v>
      </c>
      <c r="B3084" s="198" t="s">
        <v>4460</v>
      </c>
      <c r="C3084" s="198" t="s">
        <v>4</v>
      </c>
      <c r="D3084" s="292">
        <v>179.26</v>
      </c>
    </row>
    <row r="3085" spans="1:4" ht="13.5">
      <c r="A3085" s="198">
        <v>101996</v>
      </c>
      <c r="B3085" s="198" t="s">
        <v>4461</v>
      </c>
      <c r="C3085" s="198" t="s">
        <v>4</v>
      </c>
      <c r="D3085" s="292">
        <v>256.45999999999998</v>
      </c>
    </row>
    <row r="3086" spans="1:4" ht="13.5">
      <c r="A3086" s="198">
        <v>101991</v>
      </c>
      <c r="B3086" s="198" t="s">
        <v>4456</v>
      </c>
      <c r="C3086" s="198" t="s">
        <v>4</v>
      </c>
      <c r="D3086" s="292">
        <v>224.07</v>
      </c>
    </row>
    <row r="3087" spans="1:4" ht="13.5">
      <c r="A3087" s="198">
        <v>101992</v>
      </c>
      <c r="B3087" s="198" t="s">
        <v>4457</v>
      </c>
      <c r="C3087" s="198" t="s">
        <v>4</v>
      </c>
      <c r="D3087" s="292">
        <v>167.43</v>
      </c>
    </row>
    <row r="3088" spans="1:4" ht="13.5">
      <c r="A3088" s="198">
        <v>101993</v>
      </c>
      <c r="B3088" s="198" t="s">
        <v>4458</v>
      </c>
      <c r="C3088" s="198" t="s">
        <v>4</v>
      </c>
      <c r="D3088" s="292">
        <v>305.02999999999997</v>
      </c>
    </row>
    <row r="3089" spans="1:4" ht="13.5">
      <c r="A3089" s="198">
        <v>101988</v>
      </c>
      <c r="B3089" s="198" t="s">
        <v>4453</v>
      </c>
      <c r="C3089" s="198" t="s">
        <v>4</v>
      </c>
      <c r="D3089" s="292">
        <v>218.16</v>
      </c>
    </row>
    <row r="3090" spans="1:4" ht="13.5">
      <c r="A3090" s="198">
        <v>101989</v>
      </c>
      <c r="B3090" s="198" t="s">
        <v>4454</v>
      </c>
      <c r="C3090" s="198" t="s">
        <v>4</v>
      </c>
      <c r="D3090" s="292">
        <v>172.14</v>
      </c>
    </row>
    <row r="3091" spans="1:4" ht="13.5">
      <c r="A3091" s="198">
        <v>101990</v>
      </c>
      <c r="B3091" s="198" t="s">
        <v>4455</v>
      </c>
      <c r="C3091" s="198" t="s">
        <v>4</v>
      </c>
      <c r="D3091" s="292">
        <v>239.27</v>
      </c>
    </row>
    <row r="3092" spans="1:4" ht="13.5">
      <c r="A3092" s="198">
        <v>101985</v>
      </c>
      <c r="B3092" s="198" t="s">
        <v>4450</v>
      </c>
      <c r="C3092" s="198" t="s">
        <v>4</v>
      </c>
      <c r="D3092" s="292">
        <v>223.01</v>
      </c>
    </row>
    <row r="3093" spans="1:4" ht="13.5">
      <c r="A3093" s="198">
        <v>101986</v>
      </c>
      <c r="B3093" s="198" t="s">
        <v>4451</v>
      </c>
      <c r="C3093" s="198" t="s">
        <v>4</v>
      </c>
      <c r="D3093" s="292">
        <v>163.77000000000001</v>
      </c>
    </row>
    <row r="3094" spans="1:4" ht="13.5">
      <c r="A3094" s="198">
        <v>101987</v>
      </c>
      <c r="B3094" s="198" t="s">
        <v>4452</v>
      </c>
      <c r="C3094" s="198" t="s">
        <v>4</v>
      </c>
      <c r="D3094" s="292">
        <v>260.57</v>
      </c>
    </row>
    <row r="3095" spans="1:4" ht="13.5">
      <c r="A3095" s="198">
        <v>101969</v>
      </c>
      <c r="B3095" s="198" t="s">
        <v>4441</v>
      </c>
      <c r="C3095" s="198" t="s">
        <v>4</v>
      </c>
      <c r="D3095" s="292">
        <v>209.28</v>
      </c>
    </row>
    <row r="3096" spans="1:4" ht="13.5">
      <c r="A3096" s="198">
        <v>101971</v>
      </c>
      <c r="B3096" s="198" t="s">
        <v>4442</v>
      </c>
      <c r="C3096" s="198" t="s">
        <v>4</v>
      </c>
      <c r="D3096" s="292">
        <v>162.68</v>
      </c>
    </row>
    <row r="3097" spans="1:4" ht="13.5">
      <c r="A3097" s="198">
        <v>101973</v>
      </c>
      <c r="B3097" s="198" t="s">
        <v>4443</v>
      </c>
      <c r="C3097" s="198" t="s">
        <v>4</v>
      </c>
      <c r="D3097" s="292">
        <v>222.24</v>
      </c>
    </row>
    <row r="3098" spans="1:4" ht="13.5">
      <c r="A3098" s="198">
        <v>102072</v>
      </c>
      <c r="B3098" s="198" t="s">
        <v>4513</v>
      </c>
      <c r="C3098" s="198" t="s">
        <v>4</v>
      </c>
      <c r="D3098" s="292">
        <v>206.15</v>
      </c>
    </row>
    <row r="3099" spans="1:4" ht="13.5">
      <c r="A3099" s="198">
        <v>102070</v>
      </c>
      <c r="B3099" s="198" t="s">
        <v>4511</v>
      </c>
      <c r="C3099" s="198" t="s">
        <v>4</v>
      </c>
      <c r="D3099" s="292">
        <v>247.95</v>
      </c>
    </row>
    <row r="3100" spans="1:4" ht="13.5">
      <c r="A3100" s="198">
        <v>102071</v>
      </c>
      <c r="B3100" s="198" t="s">
        <v>4512</v>
      </c>
      <c r="C3100" s="198" t="s">
        <v>4</v>
      </c>
      <c r="D3100" s="292">
        <v>218.95</v>
      </c>
    </row>
    <row r="3101" spans="1:4" ht="13.5">
      <c r="A3101" s="198">
        <v>102068</v>
      </c>
      <c r="B3101" s="198" t="s">
        <v>4509</v>
      </c>
      <c r="C3101" s="198" t="s">
        <v>4</v>
      </c>
      <c r="D3101" s="292">
        <v>309.81</v>
      </c>
    </row>
    <row r="3102" spans="1:4" ht="13.5">
      <c r="A3102" s="198">
        <v>102069</v>
      </c>
      <c r="B3102" s="198" t="s">
        <v>4510</v>
      </c>
      <c r="C3102" s="198" t="s">
        <v>4</v>
      </c>
      <c r="D3102" s="353">
        <v>283.68</v>
      </c>
    </row>
    <row r="3103" spans="1:4" ht="13.5">
      <c r="A3103" s="198">
        <v>102066</v>
      </c>
      <c r="B3103" s="198" t="s">
        <v>4507</v>
      </c>
      <c r="C3103" s="198" t="s">
        <v>4</v>
      </c>
      <c r="D3103" s="353">
        <v>545.69000000000005</v>
      </c>
    </row>
    <row r="3104" spans="1:4" ht="13.5">
      <c r="A3104" s="198">
        <v>102067</v>
      </c>
      <c r="B3104" s="198" t="s">
        <v>4508</v>
      </c>
      <c r="C3104" s="198" t="s">
        <v>4</v>
      </c>
      <c r="D3104" s="353">
        <v>464.37</v>
      </c>
    </row>
    <row r="3105" spans="1:4" ht="13.5">
      <c r="A3105" s="198">
        <v>102065</v>
      </c>
      <c r="B3105" s="198" t="s">
        <v>4506</v>
      </c>
      <c r="C3105" s="198" t="s">
        <v>4</v>
      </c>
      <c r="D3105" s="353">
        <v>214.38</v>
      </c>
    </row>
    <row r="3106" spans="1:4" ht="13.5">
      <c r="A3106" s="198">
        <v>102063</v>
      </c>
      <c r="B3106" s="198" t="s">
        <v>4504</v>
      </c>
      <c r="C3106" s="198" t="s">
        <v>4</v>
      </c>
      <c r="D3106" s="353">
        <v>261.08999999999997</v>
      </c>
    </row>
    <row r="3107" spans="1:4" ht="13.5">
      <c r="A3107" s="198">
        <v>102064</v>
      </c>
      <c r="B3107" s="198" t="s">
        <v>4505</v>
      </c>
      <c r="C3107" s="198" t="s">
        <v>4</v>
      </c>
      <c r="D3107" s="353">
        <v>231.06</v>
      </c>
    </row>
    <row r="3108" spans="1:4" ht="13.5">
      <c r="A3108" s="198">
        <v>102061</v>
      </c>
      <c r="B3108" s="198" t="s">
        <v>4502</v>
      </c>
      <c r="C3108" s="198" t="s">
        <v>4</v>
      </c>
      <c r="D3108" s="353">
        <v>329.28</v>
      </c>
    </row>
    <row r="3109" spans="1:4" ht="13.5">
      <c r="A3109" s="198">
        <v>102062</v>
      </c>
      <c r="B3109" s="198" t="s">
        <v>4503</v>
      </c>
      <c r="C3109" s="198" t="s">
        <v>4</v>
      </c>
      <c r="D3109" s="353">
        <v>303.48</v>
      </c>
    </row>
    <row r="3110" spans="1:4" ht="13.5">
      <c r="A3110" s="198">
        <v>102059</v>
      </c>
      <c r="B3110" s="198" t="s">
        <v>4500</v>
      </c>
      <c r="C3110" s="198" t="s">
        <v>4</v>
      </c>
      <c r="D3110" s="353">
        <v>523.9</v>
      </c>
    </row>
    <row r="3111" spans="1:4" ht="13.5">
      <c r="A3111" s="198">
        <v>102060</v>
      </c>
      <c r="B3111" s="198" t="s">
        <v>4501</v>
      </c>
      <c r="C3111" s="198" t="s">
        <v>4</v>
      </c>
      <c r="D3111" s="353">
        <v>437.63</v>
      </c>
    </row>
    <row r="3112" spans="1:4" ht="13.5">
      <c r="A3112" s="198">
        <v>102052</v>
      </c>
      <c r="B3112" s="198" t="s">
        <v>4499</v>
      </c>
      <c r="C3112" s="198" t="s">
        <v>4</v>
      </c>
      <c r="D3112" s="353">
        <v>214.99</v>
      </c>
    </row>
    <row r="3113" spans="1:4" ht="13.5">
      <c r="A3113" s="198">
        <v>102050</v>
      </c>
      <c r="B3113" s="198" t="s">
        <v>4497</v>
      </c>
      <c r="C3113" s="198" t="s">
        <v>4</v>
      </c>
      <c r="D3113" s="353">
        <v>263.87</v>
      </c>
    </row>
    <row r="3114" spans="1:4" ht="13.5">
      <c r="A3114" s="198">
        <v>102051</v>
      </c>
      <c r="B3114" s="198" t="s">
        <v>4498</v>
      </c>
      <c r="C3114" s="198" t="s">
        <v>4</v>
      </c>
      <c r="D3114" s="353">
        <v>232.48</v>
      </c>
    </row>
    <row r="3115" spans="1:4" ht="13.5">
      <c r="A3115" s="198">
        <v>102048</v>
      </c>
      <c r="B3115" s="198" t="s">
        <v>4495</v>
      </c>
      <c r="C3115" s="198" t="s">
        <v>4</v>
      </c>
      <c r="D3115" s="353">
        <v>338.88</v>
      </c>
    </row>
    <row r="3116" spans="1:4" ht="13.5">
      <c r="A3116" s="198">
        <v>102049</v>
      </c>
      <c r="B3116" s="198" t="s">
        <v>4496</v>
      </c>
      <c r="C3116" s="198" t="s">
        <v>4</v>
      </c>
      <c r="D3116" s="353">
        <v>302.02999999999997</v>
      </c>
    </row>
    <row r="3117" spans="1:4" ht="13.5">
      <c r="A3117" s="198">
        <v>102046</v>
      </c>
      <c r="B3117" s="198" t="s">
        <v>4493</v>
      </c>
      <c r="C3117" s="198" t="s">
        <v>4</v>
      </c>
      <c r="D3117" s="353">
        <v>612.76</v>
      </c>
    </row>
    <row r="3118" spans="1:4" ht="13.5">
      <c r="A3118" s="198">
        <v>102047</v>
      </c>
      <c r="B3118" s="198" t="s">
        <v>4494</v>
      </c>
      <c r="C3118" s="198" t="s">
        <v>4</v>
      </c>
      <c r="D3118" s="353">
        <v>518.92999999999995</v>
      </c>
    </row>
    <row r="3119" spans="1:4" ht="13.5">
      <c r="A3119" s="198">
        <v>102045</v>
      </c>
      <c r="B3119" s="198" t="s">
        <v>4492</v>
      </c>
      <c r="C3119" s="198" t="s">
        <v>4</v>
      </c>
      <c r="D3119" s="353">
        <v>229.27</v>
      </c>
    </row>
    <row r="3120" spans="1:4" ht="13.5">
      <c r="A3120" s="198">
        <v>102043</v>
      </c>
      <c r="B3120" s="198" t="s">
        <v>4490</v>
      </c>
      <c r="C3120" s="198" t="s">
        <v>4</v>
      </c>
      <c r="D3120" s="353">
        <v>277</v>
      </c>
    </row>
    <row r="3121" spans="1:4" ht="13.5">
      <c r="A3121" s="198">
        <v>102044</v>
      </c>
      <c r="B3121" s="198" t="s">
        <v>4491</v>
      </c>
      <c r="C3121" s="198" t="s">
        <v>4</v>
      </c>
      <c r="D3121" s="353">
        <v>247.17</v>
      </c>
    </row>
    <row r="3122" spans="1:4" ht="13.5">
      <c r="A3122" s="198">
        <v>102041</v>
      </c>
      <c r="B3122" s="198" t="s">
        <v>4488</v>
      </c>
      <c r="C3122" s="198" t="s">
        <v>4</v>
      </c>
      <c r="D3122" s="353">
        <v>356.62</v>
      </c>
    </row>
    <row r="3123" spans="1:4" ht="13.5">
      <c r="A3123" s="198">
        <v>102042</v>
      </c>
      <c r="B3123" s="198" t="s">
        <v>4489</v>
      </c>
      <c r="C3123" s="198" t="s">
        <v>4</v>
      </c>
      <c r="D3123" s="353">
        <v>321.02999999999997</v>
      </c>
    </row>
    <row r="3124" spans="1:4" ht="13.5">
      <c r="A3124" s="198">
        <v>102039</v>
      </c>
      <c r="B3124" s="198" t="s">
        <v>4486</v>
      </c>
      <c r="C3124" s="198" t="s">
        <v>4</v>
      </c>
      <c r="D3124" s="353">
        <v>564.44000000000005</v>
      </c>
    </row>
    <row r="3125" spans="1:4" ht="13.5">
      <c r="A3125" s="198">
        <v>102040</v>
      </c>
      <c r="B3125" s="198" t="s">
        <v>4487</v>
      </c>
      <c r="C3125" s="198" t="s">
        <v>4</v>
      </c>
      <c r="D3125" s="353">
        <v>467.54</v>
      </c>
    </row>
    <row r="3126" spans="1:4" ht="13.5">
      <c r="A3126" s="198">
        <v>102038</v>
      </c>
      <c r="B3126" s="198" t="s">
        <v>4485</v>
      </c>
      <c r="C3126" s="198" t="s">
        <v>4</v>
      </c>
      <c r="D3126" s="292">
        <v>225.21</v>
      </c>
    </row>
    <row r="3127" spans="1:4" ht="13.5">
      <c r="A3127" s="198">
        <v>102036</v>
      </c>
      <c r="B3127" s="198" t="s">
        <v>4483</v>
      </c>
      <c r="C3127" s="198" t="s">
        <v>4</v>
      </c>
      <c r="D3127" s="292">
        <v>274.08999999999997</v>
      </c>
    </row>
    <row r="3128" spans="1:4" ht="13.5">
      <c r="A3128" s="198">
        <v>102037</v>
      </c>
      <c r="B3128" s="198" t="s">
        <v>4484</v>
      </c>
      <c r="C3128" s="198" t="s">
        <v>4</v>
      </c>
      <c r="D3128" s="292">
        <v>242.71</v>
      </c>
    </row>
    <row r="3129" spans="1:4" ht="13.5">
      <c r="A3129" s="198">
        <v>102016</v>
      </c>
      <c r="B3129" s="198" t="s">
        <v>4481</v>
      </c>
      <c r="C3129" s="198" t="s">
        <v>4</v>
      </c>
      <c r="D3129" s="353">
        <v>347.2</v>
      </c>
    </row>
    <row r="3130" spans="1:4" ht="13.5">
      <c r="A3130" s="198">
        <v>102017</v>
      </c>
      <c r="B3130" s="198" t="s">
        <v>4482</v>
      </c>
      <c r="C3130" s="198" t="s">
        <v>4</v>
      </c>
      <c r="D3130" s="292">
        <v>314.51</v>
      </c>
    </row>
    <row r="3131" spans="1:4" ht="13.5">
      <c r="A3131" s="198">
        <v>102014</v>
      </c>
      <c r="B3131" s="198" t="s">
        <v>4479</v>
      </c>
      <c r="C3131" s="198" t="s">
        <v>4</v>
      </c>
      <c r="D3131" s="292">
        <v>602.29</v>
      </c>
    </row>
    <row r="3132" spans="1:4" ht="13.5">
      <c r="A3132" s="198">
        <v>102015</v>
      </c>
      <c r="B3132" s="198" t="s">
        <v>4480</v>
      </c>
      <c r="C3132" s="198" t="s">
        <v>4</v>
      </c>
      <c r="D3132" s="292">
        <v>502.1</v>
      </c>
    </row>
    <row r="3133" spans="1:4" ht="13.5">
      <c r="A3133" s="198">
        <v>102013</v>
      </c>
      <c r="B3133" s="198" t="s">
        <v>4478</v>
      </c>
      <c r="C3133" s="198" t="s">
        <v>4</v>
      </c>
      <c r="D3133" s="353">
        <v>230.88</v>
      </c>
    </row>
    <row r="3134" spans="1:4" ht="13.5">
      <c r="A3134" s="198">
        <v>102011</v>
      </c>
      <c r="B3134" s="198" t="s">
        <v>4476</v>
      </c>
      <c r="C3134" s="198" t="s">
        <v>4</v>
      </c>
      <c r="D3134" s="353">
        <v>278.76</v>
      </c>
    </row>
    <row r="3135" spans="1:4" ht="13.5">
      <c r="A3135" s="198">
        <v>102012</v>
      </c>
      <c r="B3135" s="198" t="s">
        <v>4477</v>
      </c>
      <c r="C3135" s="198" t="s">
        <v>4</v>
      </c>
      <c r="D3135" s="353">
        <v>248.02</v>
      </c>
    </row>
    <row r="3136" spans="1:4" ht="13.5">
      <c r="A3136" s="198">
        <v>102009</v>
      </c>
      <c r="B3136" s="198" t="s">
        <v>4474</v>
      </c>
      <c r="C3136" s="198" t="s">
        <v>4</v>
      </c>
      <c r="D3136" s="353">
        <v>356.6</v>
      </c>
    </row>
    <row r="3137" spans="1:4" ht="13.5">
      <c r="A3137" s="198">
        <v>102010</v>
      </c>
      <c r="B3137" s="198" t="s">
        <v>4475</v>
      </c>
      <c r="C3137" s="198" t="s">
        <v>4</v>
      </c>
      <c r="D3137" s="353">
        <v>324.25</v>
      </c>
    </row>
    <row r="3138" spans="1:4" ht="13.5">
      <c r="A3138" s="198">
        <v>102007</v>
      </c>
      <c r="B3138" s="198" t="s">
        <v>4472</v>
      </c>
      <c r="C3138" s="198" t="s">
        <v>4</v>
      </c>
      <c r="D3138" s="353">
        <v>541.72</v>
      </c>
    </row>
    <row r="3139" spans="1:4" ht="13.5">
      <c r="A3139" s="198">
        <v>102008</v>
      </c>
      <c r="B3139" s="198" t="s">
        <v>4473</v>
      </c>
      <c r="C3139" s="198" t="s">
        <v>4</v>
      </c>
      <c r="D3139" s="353">
        <v>449.87</v>
      </c>
    </row>
    <row r="3140" spans="1:4" ht="13.5">
      <c r="A3140" s="198">
        <v>102006</v>
      </c>
      <c r="B3140" s="198" t="s">
        <v>4471</v>
      </c>
      <c r="C3140" s="198" t="s">
        <v>4</v>
      </c>
      <c r="D3140" s="353">
        <v>229.28</v>
      </c>
    </row>
    <row r="3141" spans="1:4" ht="13.5">
      <c r="A3141" s="198">
        <v>102004</v>
      </c>
      <c r="B3141" s="198" t="s">
        <v>4469</v>
      </c>
      <c r="C3141" s="198" t="s">
        <v>4</v>
      </c>
      <c r="D3141" s="353">
        <v>280.20999999999998</v>
      </c>
    </row>
    <row r="3142" spans="1:4" ht="13.5">
      <c r="A3142" s="198">
        <v>102005</v>
      </c>
      <c r="B3142" s="198" t="s">
        <v>4470</v>
      </c>
      <c r="C3142" s="198" t="s">
        <v>4</v>
      </c>
      <c r="D3142" s="353">
        <v>248.94</v>
      </c>
    </row>
    <row r="3143" spans="1:4" ht="13.5">
      <c r="A3143" s="198">
        <v>102002</v>
      </c>
      <c r="B3143" s="198" t="s">
        <v>4467</v>
      </c>
      <c r="C3143" s="198" t="s">
        <v>4</v>
      </c>
      <c r="D3143" s="353">
        <v>348.66</v>
      </c>
    </row>
    <row r="3144" spans="1:4" ht="13.5">
      <c r="A3144" s="198">
        <v>102003</v>
      </c>
      <c r="B3144" s="198" t="s">
        <v>4468</v>
      </c>
      <c r="C3144" s="198" t="s">
        <v>4</v>
      </c>
      <c r="D3144" s="353">
        <v>318.33999999999997</v>
      </c>
    </row>
    <row r="3145" spans="1:4" ht="13.5">
      <c r="A3145" s="198">
        <v>102000</v>
      </c>
      <c r="B3145" s="198" t="s">
        <v>4465</v>
      </c>
      <c r="C3145" s="198" t="s">
        <v>4</v>
      </c>
      <c r="D3145" s="353">
        <v>557.87</v>
      </c>
    </row>
    <row r="3146" spans="1:4" ht="13.5">
      <c r="A3146" s="198">
        <v>102001</v>
      </c>
      <c r="B3146" s="198" t="s">
        <v>4466</v>
      </c>
      <c r="C3146" s="198" t="s">
        <v>4</v>
      </c>
      <c r="D3146" s="353">
        <v>476.77</v>
      </c>
    </row>
    <row r="3147" spans="1:4" ht="13.5">
      <c r="A3147" s="198">
        <v>101983</v>
      </c>
      <c r="B3147" s="198" t="s">
        <v>4449</v>
      </c>
      <c r="C3147" s="198" t="s">
        <v>4</v>
      </c>
      <c r="D3147" s="353">
        <v>233.91</v>
      </c>
    </row>
    <row r="3148" spans="1:4" ht="13.5">
      <c r="A3148" s="198">
        <v>101981</v>
      </c>
      <c r="B3148" s="198" t="s">
        <v>4447</v>
      </c>
      <c r="C3148" s="198" t="s">
        <v>4</v>
      </c>
      <c r="D3148" s="353">
        <v>282.37</v>
      </c>
    </row>
    <row r="3149" spans="1:4" ht="13.5">
      <c r="A3149" s="198">
        <v>101982</v>
      </c>
      <c r="B3149" s="198" t="s">
        <v>4448</v>
      </c>
      <c r="C3149" s="198" t="s">
        <v>4</v>
      </c>
      <c r="D3149" s="353">
        <v>252.61</v>
      </c>
    </row>
    <row r="3150" spans="1:4" ht="13.5">
      <c r="A3150" s="198">
        <v>101977</v>
      </c>
      <c r="B3150" s="198" t="s">
        <v>4445</v>
      </c>
      <c r="C3150" s="198" t="s">
        <v>4</v>
      </c>
      <c r="D3150" s="292">
        <v>354.31</v>
      </c>
    </row>
    <row r="3151" spans="1:4" ht="13.5">
      <c r="A3151" s="198">
        <v>101980</v>
      </c>
      <c r="B3151" s="198" t="s">
        <v>4446</v>
      </c>
      <c r="C3151" s="198" t="s">
        <v>4</v>
      </c>
      <c r="D3151" s="292">
        <v>325.12</v>
      </c>
    </row>
    <row r="3152" spans="1:4" ht="13.5">
      <c r="A3152" s="198">
        <v>101974</v>
      </c>
      <c r="B3152" s="198" t="s">
        <v>4444</v>
      </c>
      <c r="C3152" s="198" t="s">
        <v>4</v>
      </c>
      <c r="D3152" s="292">
        <v>547.26</v>
      </c>
    </row>
    <row r="3153" spans="1:4" ht="13.5">
      <c r="A3153" s="198">
        <v>101975</v>
      </c>
      <c r="B3153" s="198" t="s">
        <v>40023</v>
      </c>
      <c r="C3153" s="198" t="s">
        <v>4</v>
      </c>
      <c r="D3153" s="292">
        <v>462.17</v>
      </c>
    </row>
    <row r="3154" spans="1:4" ht="13.5">
      <c r="A3154" s="198">
        <v>101114</v>
      </c>
      <c r="B3154" s="198" t="s">
        <v>3550</v>
      </c>
      <c r="C3154" s="198" t="s">
        <v>7</v>
      </c>
      <c r="D3154" s="292">
        <v>4.93</v>
      </c>
    </row>
    <row r="3155" spans="1:4" ht="13.5">
      <c r="A3155" s="198">
        <v>101118</v>
      </c>
      <c r="B3155" s="198" t="s">
        <v>3554</v>
      </c>
      <c r="C3155" s="198" t="s">
        <v>7</v>
      </c>
      <c r="D3155" s="292">
        <v>4.22</v>
      </c>
    </row>
    <row r="3156" spans="1:4" ht="13.5">
      <c r="A3156" s="198">
        <v>101115</v>
      </c>
      <c r="B3156" s="198" t="s">
        <v>3551</v>
      </c>
      <c r="C3156" s="198" t="s">
        <v>7</v>
      </c>
      <c r="D3156" s="292">
        <v>4.07</v>
      </c>
    </row>
    <row r="3157" spans="1:4" ht="13.5">
      <c r="A3157" s="198">
        <v>101116</v>
      </c>
      <c r="B3157" s="198" t="s">
        <v>3552</v>
      </c>
      <c r="C3157" s="198" t="s">
        <v>7</v>
      </c>
      <c r="D3157" s="292">
        <v>2.5299999999999998</v>
      </c>
    </row>
    <row r="3158" spans="1:4" ht="13.5">
      <c r="A3158" s="198">
        <v>101117</v>
      </c>
      <c r="B3158" s="198" t="s">
        <v>3553</v>
      </c>
      <c r="C3158" s="198" t="s">
        <v>7</v>
      </c>
      <c r="D3158" s="292">
        <v>3.47</v>
      </c>
    </row>
    <row r="3159" spans="1:4" ht="13.5">
      <c r="A3159" s="198">
        <v>101124</v>
      </c>
      <c r="B3159" s="198" t="s">
        <v>3560</v>
      </c>
      <c r="C3159" s="198" t="s">
        <v>7</v>
      </c>
      <c r="D3159" s="292">
        <v>16.03</v>
      </c>
    </row>
    <row r="3160" spans="1:4" ht="13.5">
      <c r="A3160" s="198">
        <v>101128</v>
      </c>
      <c r="B3160" s="198" t="s">
        <v>3564</v>
      </c>
      <c r="C3160" s="198" t="s">
        <v>7</v>
      </c>
      <c r="D3160" s="292">
        <v>15.32</v>
      </c>
    </row>
    <row r="3161" spans="1:4" ht="13.5">
      <c r="A3161" s="198">
        <v>101125</v>
      </c>
      <c r="B3161" s="198" t="s">
        <v>3561</v>
      </c>
      <c r="C3161" s="198" t="s">
        <v>7</v>
      </c>
      <c r="D3161" s="292">
        <v>15.17</v>
      </c>
    </row>
    <row r="3162" spans="1:4" ht="13.5">
      <c r="A3162" s="198">
        <v>101126</v>
      </c>
      <c r="B3162" s="198" t="s">
        <v>3562</v>
      </c>
      <c r="C3162" s="198" t="s">
        <v>7</v>
      </c>
      <c r="D3162" s="292">
        <v>13.63</v>
      </c>
    </row>
    <row r="3163" spans="1:4" ht="13.5">
      <c r="A3163" s="198">
        <v>101127</v>
      </c>
      <c r="B3163" s="198" t="s">
        <v>3563</v>
      </c>
      <c r="C3163" s="198" t="s">
        <v>7</v>
      </c>
      <c r="D3163" s="292">
        <v>14.57</v>
      </c>
    </row>
    <row r="3164" spans="1:4" ht="13.5">
      <c r="A3164" s="198">
        <v>101134</v>
      </c>
      <c r="B3164" s="198" t="s">
        <v>3570</v>
      </c>
      <c r="C3164" s="198" t="s">
        <v>7</v>
      </c>
      <c r="D3164" s="292">
        <v>16.72</v>
      </c>
    </row>
    <row r="3165" spans="1:4" ht="13.5">
      <c r="A3165" s="198">
        <v>101144</v>
      </c>
      <c r="B3165" s="198" t="s">
        <v>3579</v>
      </c>
      <c r="C3165" s="198" t="s">
        <v>7</v>
      </c>
      <c r="D3165" s="292">
        <v>16.75</v>
      </c>
    </row>
    <row r="3166" spans="1:4" ht="13.5">
      <c r="A3166" s="198">
        <v>101138</v>
      </c>
      <c r="B3166" s="198" t="s">
        <v>3574</v>
      </c>
      <c r="C3166" s="198" t="s">
        <v>7</v>
      </c>
      <c r="D3166" s="292">
        <v>16.010000000000002</v>
      </c>
    </row>
    <row r="3167" spans="1:4" ht="13.5">
      <c r="A3167" s="198">
        <v>101148</v>
      </c>
      <c r="B3167" s="198" t="s">
        <v>3583</v>
      </c>
      <c r="C3167" s="198" t="s">
        <v>7</v>
      </c>
      <c r="D3167" s="292">
        <v>16.04</v>
      </c>
    </row>
    <row r="3168" spans="1:4" ht="13.5">
      <c r="A3168" s="198">
        <v>101135</v>
      </c>
      <c r="B3168" s="198" t="s">
        <v>3571</v>
      </c>
      <c r="C3168" s="198" t="s">
        <v>7</v>
      </c>
      <c r="D3168" s="292">
        <v>15.86</v>
      </c>
    </row>
    <row r="3169" spans="1:4" ht="13.5">
      <c r="A3169" s="198">
        <v>101145</v>
      </c>
      <c r="B3169" s="198" t="s">
        <v>3580</v>
      </c>
      <c r="C3169" s="198" t="s">
        <v>7</v>
      </c>
      <c r="D3169" s="292">
        <v>15.89</v>
      </c>
    </row>
    <row r="3170" spans="1:4" ht="13.5">
      <c r="A3170" s="198">
        <v>101136</v>
      </c>
      <c r="B3170" s="198" t="s">
        <v>3572</v>
      </c>
      <c r="C3170" s="198" t="s">
        <v>7</v>
      </c>
      <c r="D3170" s="292">
        <v>14.32</v>
      </c>
    </row>
    <row r="3171" spans="1:4" ht="13.5">
      <c r="A3171" s="198">
        <v>101146</v>
      </c>
      <c r="B3171" s="198" t="s">
        <v>3581</v>
      </c>
      <c r="C3171" s="198" t="s">
        <v>7</v>
      </c>
      <c r="D3171" s="292">
        <v>14.35</v>
      </c>
    </row>
    <row r="3172" spans="1:4" ht="13.5">
      <c r="A3172" s="198">
        <v>101137</v>
      </c>
      <c r="B3172" s="198" t="s">
        <v>3573</v>
      </c>
      <c r="C3172" s="198" t="s">
        <v>7</v>
      </c>
      <c r="D3172" s="292">
        <v>15.26</v>
      </c>
    </row>
    <row r="3173" spans="1:4" ht="13.5">
      <c r="A3173" s="198">
        <v>101147</v>
      </c>
      <c r="B3173" s="198" t="s">
        <v>3582</v>
      </c>
      <c r="C3173" s="198" t="s">
        <v>7</v>
      </c>
      <c r="D3173" s="292">
        <v>15.29</v>
      </c>
    </row>
    <row r="3174" spans="1:4" ht="13.5">
      <c r="A3174" s="198">
        <v>101119</v>
      </c>
      <c r="B3174" s="198" t="s">
        <v>3555</v>
      </c>
      <c r="C3174" s="198" t="s">
        <v>7</v>
      </c>
      <c r="D3174" s="292">
        <v>9.4</v>
      </c>
    </row>
    <row r="3175" spans="1:4" ht="13.5">
      <c r="A3175" s="198">
        <v>101123</v>
      </c>
      <c r="B3175" s="198" t="s">
        <v>3559</v>
      </c>
      <c r="C3175" s="198" t="s">
        <v>7</v>
      </c>
      <c r="D3175" s="292">
        <v>8.0500000000000007</v>
      </c>
    </row>
    <row r="3176" spans="1:4" ht="13.5">
      <c r="A3176" s="198">
        <v>101120</v>
      </c>
      <c r="B3176" s="198" t="s">
        <v>3556</v>
      </c>
      <c r="C3176" s="198" t="s">
        <v>7</v>
      </c>
      <c r="D3176" s="292">
        <v>7.8</v>
      </c>
    </row>
    <row r="3177" spans="1:4" ht="13.5">
      <c r="A3177" s="198">
        <v>101121</v>
      </c>
      <c r="B3177" s="198" t="s">
        <v>3557</v>
      </c>
      <c r="C3177" s="198" t="s">
        <v>7</v>
      </c>
      <c r="D3177" s="292">
        <v>4.8600000000000003</v>
      </c>
    </row>
    <row r="3178" spans="1:4" ht="13.5">
      <c r="A3178" s="198">
        <v>101122</v>
      </c>
      <c r="B3178" s="198" t="s">
        <v>3558</v>
      </c>
      <c r="C3178" s="198" t="s">
        <v>7</v>
      </c>
      <c r="D3178" s="292">
        <v>6.62</v>
      </c>
    </row>
    <row r="3179" spans="1:4" ht="13.5">
      <c r="A3179" s="198">
        <v>101129</v>
      </c>
      <c r="B3179" s="198" t="s">
        <v>3565</v>
      </c>
      <c r="C3179" s="198" t="s">
        <v>7</v>
      </c>
      <c r="D3179" s="292">
        <v>20.94</v>
      </c>
    </row>
    <row r="3180" spans="1:4" ht="13.5">
      <c r="A3180" s="198">
        <v>101133</v>
      </c>
      <c r="B3180" s="198" t="s">
        <v>3569</v>
      </c>
      <c r="C3180" s="198" t="s">
        <v>7</v>
      </c>
      <c r="D3180" s="292">
        <v>19.59</v>
      </c>
    </row>
    <row r="3181" spans="1:4" ht="13.5">
      <c r="A3181" s="198">
        <v>101130</v>
      </c>
      <c r="B3181" s="198" t="s">
        <v>3566</v>
      </c>
      <c r="C3181" s="198" t="s">
        <v>7</v>
      </c>
      <c r="D3181" s="292">
        <v>19.34</v>
      </c>
    </row>
    <row r="3182" spans="1:4" ht="13.5">
      <c r="A3182" s="198">
        <v>101131</v>
      </c>
      <c r="B3182" s="198" t="s">
        <v>3567</v>
      </c>
      <c r="C3182" s="198" t="s">
        <v>7</v>
      </c>
      <c r="D3182" s="292">
        <v>16.399999999999999</v>
      </c>
    </row>
    <row r="3183" spans="1:4" ht="13.5">
      <c r="A3183" s="198">
        <v>101132</v>
      </c>
      <c r="B3183" s="198" t="s">
        <v>3568</v>
      </c>
      <c r="C3183" s="198" t="s">
        <v>7</v>
      </c>
      <c r="D3183" s="292">
        <v>18.16</v>
      </c>
    </row>
    <row r="3184" spans="1:4" ht="13.5">
      <c r="A3184" s="198">
        <v>101139</v>
      </c>
      <c r="B3184" s="198" t="s">
        <v>40024</v>
      </c>
      <c r="C3184" s="198" t="s">
        <v>7</v>
      </c>
      <c r="D3184" s="292">
        <v>21.65</v>
      </c>
    </row>
    <row r="3185" spans="1:4" ht="13.5">
      <c r="A3185" s="198">
        <v>101149</v>
      </c>
      <c r="B3185" s="198" t="s">
        <v>3584</v>
      </c>
      <c r="C3185" s="198" t="s">
        <v>7</v>
      </c>
      <c r="D3185" s="292">
        <v>21.69</v>
      </c>
    </row>
    <row r="3186" spans="1:4" ht="13.5">
      <c r="A3186" s="198">
        <v>101143</v>
      </c>
      <c r="B3186" s="198" t="s">
        <v>3578</v>
      </c>
      <c r="C3186" s="198" t="s">
        <v>7</v>
      </c>
      <c r="D3186" s="292">
        <v>20.3</v>
      </c>
    </row>
    <row r="3187" spans="1:4" ht="13.5">
      <c r="A3187" s="198">
        <v>101153</v>
      </c>
      <c r="B3187" s="198" t="s">
        <v>3588</v>
      </c>
      <c r="C3187" s="198" t="s">
        <v>7</v>
      </c>
      <c r="D3187" s="292">
        <v>20.34</v>
      </c>
    </row>
    <row r="3188" spans="1:4" ht="13.5">
      <c r="A3188" s="198">
        <v>101140</v>
      </c>
      <c r="B3188" s="198" t="s">
        <v>3575</v>
      </c>
      <c r="C3188" s="198" t="s">
        <v>7</v>
      </c>
      <c r="D3188" s="292">
        <v>20.05</v>
      </c>
    </row>
    <row r="3189" spans="1:4" ht="13.5">
      <c r="A3189" s="198">
        <v>101150</v>
      </c>
      <c r="B3189" s="198" t="s">
        <v>3585</v>
      </c>
      <c r="C3189" s="198" t="s">
        <v>7</v>
      </c>
      <c r="D3189" s="292">
        <v>20.09</v>
      </c>
    </row>
    <row r="3190" spans="1:4" ht="13.5">
      <c r="A3190" s="198">
        <v>101141</v>
      </c>
      <c r="B3190" s="198" t="s">
        <v>3576</v>
      </c>
      <c r="C3190" s="198" t="s">
        <v>7</v>
      </c>
      <c r="D3190" s="292">
        <v>17.11</v>
      </c>
    </row>
    <row r="3191" spans="1:4" ht="13.5">
      <c r="A3191" s="198">
        <v>101151</v>
      </c>
      <c r="B3191" s="198" t="s">
        <v>3586</v>
      </c>
      <c r="C3191" s="198" t="s">
        <v>7</v>
      </c>
      <c r="D3191" s="292">
        <v>17.149999999999999</v>
      </c>
    </row>
    <row r="3192" spans="1:4" ht="13.5">
      <c r="A3192" s="198">
        <v>101142</v>
      </c>
      <c r="B3192" s="198" t="s">
        <v>3577</v>
      </c>
      <c r="C3192" s="198" t="s">
        <v>7</v>
      </c>
      <c r="D3192" s="292">
        <v>18.87</v>
      </c>
    </row>
    <row r="3193" spans="1:4" ht="13.5">
      <c r="A3193" s="198">
        <v>101152</v>
      </c>
      <c r="B3193" s="198" t="s">
        <v>3587</v>
      </c>
      <c r="C3193" s="198" t="s">
        <v>7</v>
      </c>
      <c r="D3193" s="292">
        <v>18.91</v>
      </c>
    </row>
    <row r="3194" spans="1:4" ht="13.5">
      <c r="A3194" s="198">
        <v>101207</v>
      </c>
      <c r="B3194" s="198" t="s">
        <v>40025</v>
      </c>
      <c r="C3194" s="198" t="s">
        <v>7</v>
      </c>
      <c r="D3194" s="292">
        <v>11.42</v>
      </c>
    </row>
    <row r="3195" spans="1:4" ht="13.5">
      <c r="A3195" s="198">
        <v>101206</v>
      </c>
      <c r="B3195" s="198" t="s">
        <v>40026</v>
      </c>
      <c r="C3195" s="198" t="s">
        <v>7</v>
      </c>
      <c r="D3195" s="292">
        <v>13.26</v>
      </c>
    </row>
    <row r="3196" spans="1:4" ht="13.5">
      <c r="A3196" s="198">
        <v>101210</v>
      </c>
      <c r="B3196" s="198" t="s">
        <v>40027</v>
      </c>
      <c r="C3196" s="198" t="s">
        <v>7</v>
      </c>
      <c r="D3196" s="292">
        <v>18.41</v>
      </c>
    </row>
    <row r="3197" spans="1:4" ht="13.5">
      <c r="A3197" s="198">
        <v>101211</v>
      </c>
      <c r="B3197" s="198" t="s">
        <v>40028</v>
      </c>
      <c r="C3197" s="198" t="s">
        <v>7</v>
      </c>
      <c r="D3197" s="292">
        <v>19.73</v>
      </c>
    </row>
    <row r="3198" spans="1:4" ht="13.5">
      <c r="A3198" s="198">
        <v>101215</v>
      </c>
      <c r="B3198" s="198" t="s">
        <v>40029</v>
      </c>
      <c r="C3198" s="198" t="s">
        <v>7</v>
      </c>
      <c r="D3198" s="292">
        <v>17.71</v>
      </c>
    </row>
    <row r="3199" spans="1:4" ht="13.5">
      <c r="A3199" s="198">
        <v>101216</v>
      </c>
      <c r="B3199" s="198" t="s">
        <v>40030</v>
      </c>
      <c r="C3199" s="198" t="s">
        <v>7</v>
      </c>
      <c r="D3199" s="292">
        <v>18.54</v>
      </c>
    </row>
    <row r="3200" spans="1:4" ht="13.5">
      <c r="A3200" s="198">
        <v>101212</v>
      </c>
      <c r="B3200" s="198" t="s">
        <v>40031</v>
      </c>
      <c r="C3200" s="198" t="s">
        <v>7</v>
      </c>
      <c r="D3200" s="292">
        <v>23.03</v>
      </c>
    </row>
    <row r="3201" spans="1:4" ht="13.5">
      <c r="A3201" s="198">
        <v>101217</v>
      </c>
      <c r="B3201" s="198" t="s">
        <v>40032</v>
      </c>
      <c r="C3201" s="198" t="s">
        <v>7</v>
      </c>
      <c r="D3201" s="292">
        <v>21.59</v>
      </c>
    </row>
    <row r="3202" spans="1:4" ht="13.5">
      <c r="A3202" s="198">
        <v>101218</v>
      </c>
      <c r="B3202" s="198" t="s">
        <v>40033</v>
      </c>
      <c r="C3202" s="198" t="s">
        <v>7</v>
      </c>
      <c r="D3202" s="292">
        <v>22.81</v>
      </c>
    </row>
    <row r="3203" spans="1:4" ht="13.5">
      <c r="A3203" s="198">
        <v>101213</v>
      </c>
      <c r="B3203" s="198" t="s">
        <v>40034</v>
      </c>
      <c r="C3203" s="198" t="s">
        <v>7</v>
      </c>
      <c r="D3203" s="292">
        <v>25.75</v>
      </c>
    </row>
    <row r="3204" spans="1:4" ht="13.5">
      <c r="A3204" s="198">
        <v>101219</v>
      </c>
      <c r="B3204" s="198" t="s">
        <v>40035</v>
      </c>
      <c r="C3204" s="198" t="s">
        <v>7</v>
      </c>
      <c r="D3204" s="292">
        <v>27.61</v>
      </c>
    </row>
    <row r="3205" spans="1:4" ht="13.5">
      <c r="A3205" s="198">
        <v>101214</v>
      </c>
      <c r="B3205" s="198" t="s">
        <v>40036</v>
      </c>
      <c r="C3205" s="198" t="s">
        <v>7</v>
      </c>
      <c r="D3205" s="353">
        <v>31.06</v>
      </c>
    </row>
    <row r="3206" spans="1:4" ht="13.5">
      <c r="A3206" s="198">
        <v>101254</v>
      </c>
      <c r="B3206" s="198" t="s">
        <v>40037</v>
      </c>
      <c r="C3206" s="198" t="s">
        <v>7</v>
      </c>
      <c r="D3206" s="292">
        <v>13.4</v>
      </c>
    </row>
    <row r="3207" spans="1:4" ht="13.5">
      <c r="A3207" s="198">
        <v>101256</v>
      </c>
      <c r="B3207" s="198" t="s">
        <v>40038</v>
      </c>
      <c r="C3207" s="198" t="s">
        <v>7</v>
      </c>
      <c r="D3207" s="292">
        <v>20.54</v>
      </c>
    </row>
    <row r="3208" spans="1:4" ht="13.5">
      <c r="A3208" s="198">
        <v>101257</v>
      </c>
      <c r="B3208" s="198" t="s">
        <v>40039</v>
      </c>
      <c r="C3208" s="198" t="s">
        <v>7</v>
      </c>
      <c r="D3208" s="292">
        <v>21.62</v>
      </c>
    </row>
    <row r="3209" spans="1:4" ht="13.5">
      <c r="A3209" s="198">
        <v>101258</v>
      </c>
      <c r="B3209" s="198" t="s">
        <v>40040</v>
      </c>
      <c r="C3209" s="198" t="s">
        <v>7</v>
      </c>
      <c r="D3209" s="292">
        <v>25.04</v>
      </c>
    </row>
    <row r="3210" spans="1:4" ht="13.5">
      <c r="A3210" s="198">
        <v>101259</v>
      </c>
      <c r="B3210" s="198" t="s">
        <v>40041</v>
      </c>
      <c r="C3210" s="198" t="s">
        <v>7</v>
      </c>
      <c r="D3210" s="292">
        <v>27.81</v>
      </c>
    </row>
    <row r="3211" spans="1:4" ht="13.5">
      <c r="A3211" s="198">
        <v>101260</v>
      </c>
      <c r="B3211" s="198" t="s">
        <v>40042</v>
      </c>
      <c r="C3211" s="198" t="s">
        <v>7</v>
      </c>
      <c r="D3211" s="292">
        <v>34.72</v>
      </c>
    </row>
    <row r="3212" spans="1:4" ht="13.5">
      <c r="A3212" s="198">
        <v>101208</v>
      </c>
      <c r="B3212" s="198" t="s">
        <v>40043</v>
      </c>
      <c r="C3212" s="198" t="s">
        <v>7</v>
      </c>
      <c r="D3212" s="292">
        <v>11.18</v>
      </c>
    </row>
    <row r="3213" spans="1:4" ht="13.5">
      <c r="A3213" s="198">
        <v>101209</v>
      </c>
      <c r="B3213" s="198" t="s">
        <v>40044</v>
      </c>
      <c r="C3213" s="198" t="s">
        <v>7</v>
      </c>
      <c r="D3213" s="292">
        <v>10.38</v>
      </c>
    </row>
    <row r="3214" spans="1:4" ht="13.5">
      <c r="A3214" s="198">
        <v>101220</v>
      </c>
      <c r="B3214" s="198" t="s">
        <v>40045</v>
      </c>
      <c r="C3214" s="198" t="s">
        <v>7</v>
      </c>
      <c r="D3214" s="292">
        <v>17.36</v>
      </c>
    </row>
    <row r="3215" spans="1:4" ht="13.5">
      <c r="A3215" s="198">
        <v>101221</v>
      </c>
      <c r="B3215" s="198" t="s">
        <v>40046</v>
      </c>
      <c r="C3215" s="198" t="s">
        <v>7</v>
      </c>
      <c r="D3215" s="292">
        <v>18.329999999999998</v>
      </c>
    </row>
    <row r="3216" spans="1:4" ht="13.5">
      <c r="A3216" s="198">
        <v>101225</v>
      </c>
      <c r="B3216" s="198" t="s">
        <v>40047</v>
      </c>
      <c r="C3216" s="198" t="s">
        <v>7</v>
      </c>
      <c r="D3216" s="292">
        <v>15.94</v>
      </c>
    </row>
    <row r="3217" spans="1:4" ht="13.5">
      <c r="A3217" s="198">
        <v>101226</v>
      </c>
      <c r="B3217" s="198" t="s">
        <v>40048</v>
      </c>
      <c r="C3217" s="198" t="s">
        <v>7</v>
      </c>
      <c r="D3217" s="292">
        <v>16.78</v>
      </c>
    </row>
    <row r="3218" spans="1:4" ht="13.5">
      <c r="A3218" s="198">
        <v>101222</v>
      </c>
      <c r="B3218" s="198" t="s">
        <v>40049</v>
      </c>
      <c r="C3218" s="198" t="s">
        <v>7</v>
      </c>
      <c r="D3218" s="292">
        <v>21.29</v>
      </c>
    </row>
    <row r="3219" spans="1:4" ht="13.5">
      <c r="A3219" s="198">
        <v>101227</v>
      </c>
      <c r="B3219" s="198" t="s">
        <v>40050</v>
      </c>
      <c r="C3219" s="198" t="s">
        <v>7</v>
      </c>
      <c r="D3219" s="292">
        <v>19.45</v>
      </c>
    </row>
    <row r="3220" spans="1:4" ht="13.5">
      <c r="A3220" s="198">
        <v>101228</v>
      </c>
      <c r="B3220" s="198" t="s">
        <v>40051</v>
      </c>
      <c r="C3220" s="198" t="s">
        <v>7</v>
      </c>
      <c r="D3220" s="292">
        <v>20.71</v>
      </c>
    </row>
    <row r="3221" spans="1:4" ht="13.5">
      <c r="A3221" s="198">
        <v>101223</v>
      </c>
      <c r="B3221" s="198" t="s">
        <v>40052</v>
      </c>
      <c r="C3221" s="198" t="s">
        <v>7</v>
      </c>
      <c r="D3221" s="292">
        <v>23.69</v>
      </c>
    </row>
    <row r="3222" spans="1:4" ht="13.5">
      <c r="A3222" s="198">
        <v>101229</v>
      </c>
      <c r="B3222" s="198" t="s">
        <v>40053</v>
      </c>
      <c r="C3222" s="198" t="s">
        <v>7</v>
      </c>
      <c r="D3222" s="292">
        <v>26.09</v>
      </c>
    </row>
    <row r="3223" spans="1:4" ht="13.5">
      <c r="A3223" s="198">
        <v>101224</v>
      </c>
      <c r="B3223" s="198" t="s">
        <v>40054</v>
      </c>
      <c r="C3223" s="198" t="s">
        <v>7</v>
      </c>
      <c r="D3223" s="292">
        <v>29.67</v>
      </c>
    </row>
    <row r="3224" spans="1:4" ht="13.5">
      <c r="A3224" s="198">
        <v>101265</v>
      </c>
      <c r="B3224" s="198" t="s">
        <v>40055</v>
      </c>
      <c r="C3224" s="198" t="s">
        <v>7</v>
      </c>
      <c r="D3224" s="292">
        <v>32.590000000000003</v>
      </c>
    </row>
    <row r="3225" spans="1:4" ht="13.5">
      <c r="A3225" s="198">
        <v>101255</v>
      </c>
      <c r="B3225" s="198" t="s">
        <v>40056</v>
      </c>
      <c r="C3225" s="198" t="s">
        <v>7</v>
      </c>
      <c r="D3225" s="292">
        <v>11.82</v>
      </c>
    </row>
    <row r="3226" spans="1:4" ht="13.5">
      <c r="A3226" s="198">
        <v>101261</v>
      </c>
      <c r="B3226" s="198" t="s">
        <v>40057</v>
      </c>
      <c r="C3226" s="198" t="s">
        <v>7</v>
      </c>
      <c r="D3226" s="292">
        <v>19.43</v>
      </c>
    </row>
    <row r="3227" spans="1:4" ht="13.5">
      <c r="A3227" s="198">
        <v>101262</v>
      </c>
      <c r="B3227" s="198" t="s">
        <v>40058</v>
      </c>
      <c r="C3227" s="198" t="s">
        <v>7</v>
      </c>
      <c r="D3227" s="292">
        <v>20.47</v>
      </c>
    </row>
    <row r="3228" spans="1:4" ht="13.5">
      <c r="A3228" s="198">
        <v>101263</v>
      </c>
      <c r="B3228" s="198" t="s">
        <v>40059</v>
      </c>
      <c r="C3228" s="198" t="s">
        <v>7</v>
      </c>
      <c r="D3228" s="292">
        <v>23.65</v>
      </c>
    </row>
    <row r="3229" spans="1:4" ht="13.5">
      <c r="A3229" s="198">
        <v>101264</v>
      </c>
      <c r="B3229" s="198" t="s">
        <v>40060</v>
      </c>
      <c r="C3229" s="198" t="s">
        <v>7</v>
      </c>
      <c r="D3229" s="292">
        <v>26.2</v>
      </c>
    </row>
    <row r="3230" spans="1:4" ht="13.5">
      <c r="A3230" s="198">
        <v>101230</v>
      </c>
      <c r="B3230" s="198" t="s">
        <v>40061</v>
      </c>
      <c r="C3230" s="198" t="s">
        <v>7</v>
      </c>
      <c r="D3230" s="292">
        <v>11.67</v>
      </c>
    </row>
    <row r="3231" spans="1:4" ht="13.5">
      <c r="A3231" s="198">
        <v>101231</v>
      </c>
      <c r="B3231" s="198" t="s">
        <v>40062</v>
      </c>
      <c r="C3231" s="198" t="s">
        <v>7</v>
      </c>
      <c r="D3231" s="353">
        <v>11.11</v>
      </c>
    </row>
    <row r="3232" spans="1:4" ht="13.5">
      <c r="A3232" s="198">
        <v>101272</v>
      </c>
      <c r="B3232" s="198" t="s">
        <v>40063</v>
      </c>
      <c r="C3232" s="198" t="s">
        <v>7</v>
      </c>
      <c r="D3232" s="353">
        <v>33.11</v>
      </c>
    </row>
    <row r="3233" spans="1:4" ht="13.5">
      <c r="A3233" s="198">
        <v>101266</v>
      </c>
      <c r="B3233" s="198" t="s">
        <v>40064</v>
      </c>
      <c r="C3233" s="198" t="s">
        <v>7</v>
      </c>
      <c r="D3233" s="353">
        <v>11.88</v>
      </c>
    </row>
    <row r="3234" spans="1:4" ht="13.5">
      <c r="A3234" s="198">
        <v>101239</v>
      </c>
      <c r="B3234" s="198" t="s">
        <v>40065</v>
      </c>
      <c r="C3234" s="198" t="s">
        <v>7</v>
      </c>
      <c r="D3234" s="292">
        <v>15.85</v>
      </c>
    </row>
    <row r="3235" spans="1:4" ht="13.5">
      <c r="A3235" s="198">
        <v>101240</v>
      </c>
      <c r="B3235" s="198" t="s">
        <v>40066</v>
      </c>
      <c r="C3235" s="198" t="s">
        <v>7</v>
      </c>
      <c r="D3235" s="292">
        <v>16.7</v>
      </c>
    </row>
    <row r="3236" spans="1:4" ht="13.5">
      <c r="A3236" s="198">
        <v>101268</v>
      </c>
      <c r="B3236" s="198" t="s">
        <v>40067</v>
      </c>
      <c r="C3236" s="198" t="s">
        <v>7</v>
      </c>
      <c r="D3236" s="292">
        <v>18.62</v>
      </c>
    </row>
    <row r="3237" spans="1:4" ht="13.5">
      <c r="A3237" s="198">
        <v>101234</v>
      </c>
      <c r="B3237" s="198" t="s">
        <v>40068</v>
      </c>
      <c r="C3237" s="198" t="s">
        <v>7</v>
      </c>
      <c r="D3237" s="292">
        <v>18.07</v>
      </c>
    </row>
    <row r="3238" spans="1:4" ht="13.5">
      <c r="A3238" s="198">
        <v>101235</v>
      </c>
      <c r="B3238" s="198" t="s">
        <v>40069</v>
      </c>
      <c r="C3238" s="198" t="s">
        <v>7</v>
      </c>
      <c r="D3238" s="353">
        <v>19</v>
      </c>
    </row>
    <row r="3239" spans="1:4" ht="13.5">
      <c r="A3239" s="198">
        <v>101241</v>
      </c>
      <c r="B3239" s="198" t="s">
        <v>40070</v>
      </c>
      <c r="C3239" s="198" t="s">
        <v>7</v>
      </c>
      <c r="D3239" s="292">
        <v>19.52</v>
      </c>
    </row>
    <row r="3240" spans="1:4" ht="13.5">
      <c r="A3240" s="198">
        <v>101269</v>
      </c>
      <c r="B3240" s="198" t="s">
        <v>40071</v>
      </c>
      <c r="C3240" s="198" t="s">
        <v>7</v>
      </c>
      <c r="D3240" s="292">
        <v>20.73</v>
      </c>
    </row>
    <row r="3241" spans="1:4" ht="13.5">
      <c r="A3241" s="198">
        <v>101236</v>
      </c>
      <c r="B3241" s="198" t="s">
        <v>40072</v>
      </c>
      <c r="C3241" s="198" t="s">
        <v>7</v>
      </c>
      <c r="D3241" s="353">
        <v>22.12</v>
      </c>
    </row>
    <row r="3242" spans="1:4" ht="13.5">
      <c r="A3242" s="198">
        <v>101237</v>
      </c>
      <c r="B3242" s="198" t="s">
        <v>40073</v>
      </c>
      <c r="C3242" s="198" t="s">
        <v>7</v>
      </c>
      <c r="D3242" s="292">
        <v>23.52</v>
      </c>
    </row>
    <row r="3243" spans="1:4" ht="13.5">
      <c r="A3243" s="198">
        <v>101242</v>
      </c>
      <c r="B3243" s="198" t="s">
        <v>40074</v>
      </c>
      <c r="C3243" s="198" t="s">
        <v>7</v>
      </c>
      <c r="D3243" s="353">
        <v>21.82</v>
      </c>
    </row>
    <row r="3244" spans="1:4" ht="13.5">
      <c r="A3244" s="198">
        <v>101270</v>
      </c>
      <c r="B3244" s="198" t="s">
        <v>40075</v>
      </c>
      <c r="C3244" s="198" t="s">
        <v>7</v>
      </c>
      <c r="D3244" s="353">
        <v>23.97</v>
      </c>
    </row>
    <row r="3245" spans="1:4" ht="13.5">
      <c r="A3245" s="198">
        <v>101243</v>
      </c>
      <c r="B3245" s="198" t="s">
        <v>40076</v>
      </c>
      <c r="C3245" s="198" t="s">
        <v>7</v>
      </c>
      <c r="D3245" s="292">
        <v>26.39</v>
      </c>
    </row>
    <row r="3246" spans="1:4" ht="13.5">
      <c r="A3246" s="198">
        <v>101271</v>
      </c>
      <c r="B3246" s="198" t="s">
        <v>40077</v>
      </c>
      <c r="C3246" s="198" t="s">
        <v>7</v>
      </c>
      <c r="D3246" s="292">
        <v>26.57</v>
      </c>
    </row>
    <row r="3247" spans="1:4" ht="13.5">
      <c r="A3247" s="198">
        <v>101238</v>
      </c>
      <c r="B3247" s="198" t="s">
        <v>40078</v>
      </c>
      <c r="C3247" s="198" t="s">
        <v>7</v>
      </c>
      <c r="D3247" s="353">
        <v>29.73</v>
      </c>
    </row>
    <row r="3248" spans="1:4" ht="13.5">
      <c r="A3248" s="198">
        <v>101232</v>
      </c>
      <c r="B3248" s="198" t="s">
        <v>40079</v>
      </c>
      <c r="C3248" s="198" t="s">
        <v>7</v>
      </c>
      <c r="D3248" s="353">
        <v>9.9600000000000009</v>
      </c>
    </row>
    <row r="3249" spans="1:4" ht="13.5">
      <c r="A3249" s="198">
        <v>101233</v>
      </c>
      <c r="B3249" s="198" t="s">
        <v>40080</v>
      </c>
      <c r="C3249" s="198" t="s">
        <v>7</v>
      </c>
      <c r="D3249" s="292">
        <v>9.1999999999999993</v>
      </c>
    </row>
    <row r="3250" spans="1:4" ht="13.5">
      <c r="A3250" s="198">
        <v>101248</v>
      </c>
      <c r="B3250" s="198" t="s">
        <v>40081</v>
      </c>
      <c r="C3250" s="198" t="s">
        <v>7</v>
      </c>
      <c r="D3250" s="353">
        <v>28.37</v>
      </c>
    </row>
    <row r="3251" spans="1:4" ht="13.5">
      <c r="A3251" s="198">
        <v>101277</v>
      </c>
      <c r="B3251" s="198" t="s">
        <v>40082</v>
      </c>
      <c r="C3251" s="198" t="s">
        <v>7</v>
      </c>
      <c r="D3251" s="353">
        <v>32.04</v>
      </c>
    </row>
    <row r="3252" spans="1:4" ht="13.5">
      <c r="A3252" s="198">
        <v>101267</v>
      </c>
      <c r="B3252" s="198" t="s">
        <v>40083</v>
      </c>
      <c r="C3252" s="198" t="s">
        <v>7</v>
      </c>
      <c r="D3252" s="353">
        <v>11.43</v>
      </c>
    </row>
    <row r="3253" spans="1:4" ht="13.5">
      <c r="A3253" s="198">
        <v>101249</v>
      </c>
      <c r="B3253" s="198" t="s">
        <v>40084</v>
      </c>
      <c r="C3253" s="198" t="s">
        <v>7</v>
      </c>
      <c r="D3253" s="353">
        <v>14.48</v>
      </c>
    </row>
    <row r="3254" spans="1:4" ht="13.5">
      <c r="A3254" s="198">
        <v>101273</v>
      </c>
      <c r="B3254" s="198" t="s">
        <v>40085</v>
      </c>
      <c r="C3254" s="198" t="s">
        <v>7</v>
      </c>
      <c r="D3254" s="292">
        <v>17.79</v>
      </c>
    </row>
    <row r="3255" spans="1:4" ht="13.5">
      <c r="A3255" s="198">
        <v>101245</v>
      </c>
      <c r="B3255" s="198" t="s">
        <v>40086</v>
      </c>
      <c r="C3255" s="198" t="s">
        <v>7</v>
      </c>
      <c r="D3255" s="353">
        <v>17.62</v>
      </c>
    </row>
    <row r="3256" spans="1:4" ht="13.5">
      <c r="A3256" s="198">
        <v>101250</v>
      </c>
      <c r="B3256" s="198" t="s">
        <v>40087</v>
      </c>
      <c r="C3256" s="198" t="s">
        <v>7</v>
      </c>
      <c r="D3256" s="353">
        <v>16.09</v>
      </c>
    </row>
    <row r="3257" spans="1:4" ht="13.5">
      <c r="A3257" s="198">
        <v>101251</v>
      </c>
      <c r="B3257" s="198" t="s">
        <v>40088</v>
      </c>
      <c r="C3257" s="198" t="s">
        <v>7</v>
      </c>
      <c r="D3257" s="353">
        <v>18.32</v>
      </c>
    </row>
    <row r="3258" spans="1:4" ht="13.5">
      <c r="A3258" s="198">
        <v>101274</v>
      </c>
      <c r="B3258" s="198" t="s">
        <v>40089</v>
      </c>
      <c r="C3258" s="198" t="s">
        <v>7</v>
      </c>
      <c r="D3258" s="353">
        <v>19.649999999999999</v>
      </c>
    </row>
    <row r="3259" spans="1:4" ht="13.5">
      <c r="A3259" s="198">
        <v>101246</v>
      </c>
      <c r="B3259" s="198" t="s">
        <v>40090</v>
      </c>
      <c r="C3259" s="198" t="s">
        <v>7</v>
      </c>
      <c r="D3259" s="292">
        <v>20.45</v>
      </c>
    </row>
    <row r="3260" spans="1:4" ht="13.5">
      <c r="A3260" s="198">
        <v>101252</v>
      </c>
      <c r="B3260" s="198" t="s">
        <v>40091</v>
      </c>
      <c r="C3260" s="198" t="s">
        <v>7</v>
      </c>
      <c r="D3260" s="292">
        <v>19.84</v>
      </c>
    </row>
    <row r="3261" spans="1:4" ht="13.5">
      <c r="A3261" s="198">
        <v>101275</v>
      </c>
      <c r="B3261" s="198" t="s">
        <v>40092</v>
      </c>
      <c r="C3261" s="198" t="s">
        <v>7</v>
      </c>
      <c r="D3261" s="292">
        <v>22.72</v>
      </c>
    </row>
    <row r="3262" spans="1:4" ht="13.5">
      <c r="A3262" s="198">
        <v>101247</v>
      </c>
      <c r="B3262" s="198" t="s">
        <v>40093</v>
      </c>
      <c r="C3262" s="198" t="s">
        <v>7</v>
      </c>
      <c r="D3262" s="292">
        <v>22.7</v>
      </c>
    </row>
    <row r="3263" spans="1:4" ht="13.5">
      <c r="A3263" s="198">
        <v>101276</v>
      </c>
      <c r="B3263" s="198" t="s">
        <v>40094</v>
      </c>
      <c r="C3263" s="198" t="s">
        <v>7</v>
      </c>
      <c r="D3263" s="292">
        <v>25.09</v>
      </c>
    </row>
    <row r="3264" spans="1:4" ht="13.5">
      <c r="A3264" s="198">
        <v>101253</v>
      </c>
      <c r="B3264" s="198" t="s">
        <v>40095</v>
      </c>
      <c r="C3264" s="198" t="s">
        <v>7</v>
      </c>
      <c r="D3264" s="292">
        <v>24.96</v>
      </c>
    </row>
    <row r="3265" spans="1:4" ht="13.5">
      <c r="A3265" s="198">
        <v>101244</v>
      </c>
      <c r="B3265" s="198" t="s">
        <v>40096</v>
      </c>
      <c r="C3265" s="198" t="s">
        <v>7</v>
      </c>
      <c r="D3265" s="353">
        <v>16.670000000000002</v>
      </c>
    </row>
    <row r="3266" spans="1:4" ht="13.5">
      <c r="A3266" s="198">
        <v>93358</v>
      </c>
      <c r="B3266" s="198" t="s">
        <v>40097</v>
      </c>
      <c r="C3266" s="198" t="s">
        <v>7</v>
      </c>
      <c r="D3266" s="353">
        <v>99.64</v>
      </c>
    </row>
    <row r="3267" spans="1:4" ht="13.5">
      <c r="A3267" s="198">
        <v>90082</v>
      </c>
      <c r="B3267" s="198" t="s">
        <v>40098</v>
      </c>
      <c r="C3267" s="198" t="s">
        <v>7</v>
      </c>
      <c r="D3267" s="353">
        <v>10.46</v>
      </c>
    </row>
    <row r="3268" spans="1:4" ht="13.5">
      <c r="A3268" s="198">
        <v>90091</v>
      </c>
      <c r="B3268" s="198" t="s">
        <v>40099</v>
      </c>
      <c r="C3268" s="198" t="s">
        <v>7</v>
      </c>
      <c r="D3268" s="353">
        <v>6.59</v>
      </c>
    </row>
    <row r="3269" spans="1:4" ht="13.5">
      <c r="A3269" s="198">
        <v>102307</v>
      </c>
      <c r="B3269" s="198" t="s">
        <v>40100</v>
      </c>
      <c r="C3269" s="198" t="s">
        <v>7</v>
      </c>
      <c r="D3269" s="353">
        <v>13.09</v>
      </c>
    </row>
    <row r="3270" spans="1:4" ht="13.5">
      <c r="A3270" s="198">
        <v>102315</v>
      </c>
      <c r="B3270" s="198" t="s">
        <v>40101</v>
      </c>
      <c r="C3270" s="198" t="s">
        <v>7</v>
      </c>
      <c r="D3270" s="353">
        <v>8.24</v>
      </c>
    </row>
    <row r="3271" spans="1:4" ht="13.5">
      <c r="A3271" s="198">
        <v>102283</v>
      </c>
      <c r="B3271" s="198" t="s">
        <v>40102</v>
      </c>
      <c r="C3271" s="198" t="s">
        <v>7</v>
      </c>
      <c r="D3271" s="353">
        <v>13.69</v>
      </c>
    </row>
    <row r="3272" spans="1:4" ht="13.5">
      <c r="A3272" s="198">
        <v>102291</v>
      </c>
      <c r="B3272" s="198" t="s">
        <v>40103</v>
      </c>
      <c r="C3272" s="198" t="s">
        <v>7</v>
      </c>
      <c r="D3272" s="292">
        <v>8.6199999999999992</v>
      </c>
    </row>
    <row r="3273" spans="1:4" ht="13.5">
      <c r="A3273" s="198">
        <v>102276</v>
      </c>
      <c r="B3273" s="198" t="s">
        <v>40104</v>
      </c>
      <c r="C3273" s="198" t="s">
        <v>7</v>
      </c>
      <c r="D3273" s="292">
        <v>11.79</v>
      </c>
    </row>
    <row r="3274" spans="1:4" ht="13.5">
      <c r="A3274" s="198">
        <v>102306</v>
      </c>
      <c r="B3274" s="198" t="s">
        <v>40105</v>
      </c>
      <c r="C3274" s="198" t="s">
        <v>7</v>
      </c>
      <c r="D3274" s="353">
        <v>14.74</v>
      </c>
    </row>
    <row r="3275" spans="1:4" ht="13.5">
      <c r="A3275" s="198">
        <v>102279</v>
      </c>
      <c r="B3275" s="198" t="s">
        <v>40106</v>
      </c>
      <c r="C3275" s="198" t="s">
        <v>7</v>
      </c>
      <c r="D3275" s="353">
        <v>7.42</v>
      </c>
    </row>
    <row r="3276" spans="1:4" ht="13.5">
      <c r="A3276" s="198">
        <v>102282</v>
      </c>
      <c r="B3276" s="198" t="s">
        <v>40107</v>
      </c>
      <c r="C3276" s="198" t="s">
        <v>7</v>
      </c>
      <c r="D3276" s="353">
        <v>15.42</v>
      </c>
    </row>
    <row r="3277" spans="1:4" ht="13.5">
      <c r="A3277" s="198">
        <v>102290</v>
      </c>
      <c r="B3277" s="198" t="s">
        <v>40108</v>
      </c>
      <c r="C3277" s="198" t="s">
        <v>7</v>
      </c>
      <c r="D3277" s="292">
        <v>9.7200000000000006</v>
      </c>
    </row>
    <row r="3278" spans="1:4" ht="13.5">
      <c r="A3278" s="198">
        <v>90100</v>
      </c>
      <c r="B3278" s="198" t="s">
        <v>40109</v>
      </c>
      <c r="C3278" s="198" t="s">
        <v>7</v>
      </c>
      <c r="D3278" s="292">
        <v>14.37</v>
      </c>
    </row>
    <row r="3279" spans="1:4" ht="13.5">
      <c r="A3279" s="198">
        <v>102323</v>
      </c>
      <c r="B3279" s="198" t="s">
        <v>40110</v>
      </c>
      <c r="C3279" s="198" t="s">
        <v>7</v>
      </c>
      <c r="D3279" s="292">
        <v>17.96</v>
      </c>
    </row>
    <row r="3280" spans="1:4" ht="13.5">
      <c r="A3280" s="198">
        <v>102327</v>
      </c>
      <c r="B3280" s="198" t="s">
        <v>40111</v>
      </c>
      <c r="C3280" s="198" t="s">
        <v>7</v>
      </c>
      <c r="D3280" s="292">
        <v>11.31</v>
      </c>
    </row>
    <row r="3281" spans="1:4" ht="13.5">
      <c r="A3281" s="198">
        <v>102299</v>
      </c>
      <c r="B3281" s="198" t="s">
        <v>40112</v>
      </c>
      <c r="C3281" s="198" t="s">
        <v>7</v>
      </c>
      <c r="D3281" s="292">
        <v>18.8</v>
      </c>
    </row>
    <row r="3282" spans="1:4" ht="13.5">
      <c r="A3282" s="198">
        <v>102303</v>
      </c>
      <c r="B3282" s="198" t="s">
        <v>40113</v>
      </c>
      <c r="C3282" s="198" t="s">
        <v>7</v>
      </c>
      <c r="D3282" s="292">
        <v>11.85</v>
      </c>
    </row>
    <row r="3283" spans="1:4" ht="13.5">
      <c r="A3283" s="198">
        <v>90099</v>
      </c>
      <c r="B3283" s="198" t="s">
        <v>40114</v>
      </c>
      <c r="C3283" s="198" t="s">
        <v>7</v>
      </c>
      <c r="D3283" s="292">
        <v>16.760000000000002</v>
      </c>
    </row>
    <row r="3284" spans="1:4" ht="13.5">
      <c r="A3284" s="198">
        <v>102322</v>
      </c>
      <c r="B3284" s="198" t="s">
        <v>40115</v>
      </c>
      <c r="C3284" s="198" t="s">
        <v>7</v>
      </c>
      <c r="D3284" s="292">
        <v>20.95</v>
      </c>
    </row>
    <row r="3285" spans="1:4" ht="13.5">
      <c r="A3285" s="198">
        <v>102298</v>
      </c>
      <c r="B3285" s="198" t="s">
        <v>40116</v>
      </c>
      <c r="C3285" s="198" t="s">
        <v>7</v>
      </c>
      <c r="D3285" s="292">
        <v>21.94</v>
      </c>
    </row>
    <row r="3286" spans="1:4" ht="13.5">
      <c r="A3286" s="198">
        <v>102302</v>
      </c>
      <c r="B3286" s="198" t="s">
        <v>40117</v>
      </c>
      <c r="C3286" s="198" t="s">
        <v>7</v>
      </c>
      <c r="D3286" s="292">
        <v>13.82</v>
      </c>
    </row>
    <row r="3287" spans="1:4" ht="13.5">
      <c r="A3287" s="198">
        <v>102326</v>
      </c>
      <c r="B3287" s="198" t="s">
        <v>40118</v>
      </c>
      <c r="C3287" s="198" t="s">
        <v>7</v>
      </c>
      <c r="D3287" s="292">
        <v>13.2</v>
      </c>
    </row>
    <row r="3288" spans="1:4" ht="13.5">
      <c r="A3288" s="198">
        <v>102314</v>
      </c>
      <c r="B3288" s="198" t="s">
        <v>40119</v>
      </c>
      <c r="C3288" s="198" t="s">
        <v>7</v>
      </c>
      <c r="D3288" s="292">
        <v>9.2799999999999994</v>
      </c>
    </row>
    <row r="3289" spans="1:4" ht="13.5">
      <c r="A3289" s="198">
        <v>102312</v>
      </c>
      <c r="B3289" s="198" t="s">
        <v>40120</v>
      </c>
      <c r="C3289" s="198" t="s">
        <v>7</v>
      </c>
      <c r="D3289" s="292">
        <v>11.72</v>
      </c>
    </row>
    <row r="3290" spans="1:4" ht="13.5">
      <c r="A3290" s="198">
        <v>102288</v>
      </c>
      <c r="B3290" s="198" t="s">
        <v>40121</v>
      </c>
      <c r="C3290" s="198" t="s">
        <v>7</v>
      </c>
      <c r="D3290" s="292">
        <v>12.28</v>
      </c>
    </row>
    <row r="3291" spans="1:4" ht="13.5">
      <c r="A3291" s="198">
        <v>90087</v>
      </c>
      <c r="B3291" s="198" t="s">
        <v>40122</v>
      </c>
      <c r="C3291" s="198" t="s">
        <v>7</v>
      </c>
      <c r="D3291" s="292">
        <v>9.3800000000000008</v>
      </c>
    </row>
    <row r="3292" spans="1:4" ht="13.5">
      <c r="A3292" s="198">
        <v>102308</v>
      </c>
      <c r="B3292" s="198" t="s">
        <v>40123</v>
      </c>
      <c r="C3292" s="198" t="s">
        <v>7</v>
      </c>
      <c r="D3292" s="292">
        <v>12.67</v>
      </c>
    </row>
    <row r="3293" spans="1:4" ht="13.5">
      <c r="A3293" s="198">
        <v>90084</v>
      </c>
      <c r="B3293" s="198" t="s">
        <v>40124</v>
      </c>
      <c r="C3293" s="198" t="s">
        <v>7</v>
      </c>
      <c r="D3293" s="292">
        <v>10.130000000000001</v>
      </c>
    </row>
    <row r="3294" spans="1:4" ht="13.5">
      <c r="A3294" s="198">
        <v>102284</v>
      </c>
      <c r="B3294" s="198" t="s">
        <v>40125</v>
      </c>
      <c r="C3294" s="198" t="s">
        <v>7</v>
      </c>
      <c r="D3294" s="292">
        <v>13.26</v>
      </c>
    </row>
    <row r="3295" spans="1:4" ht="13.5">
      <c r="A3295" s="198">
        <v>102325</v>
      </c>
      <c r="B3295" s="198" t="s">
        <v>40126</v>
      </c>
      <c r="C3295" s="198" t="s">
        <v>7</v>
      </c>
      <c r="D3295" s="292">
        <v>16.25</v>
      </c>
    </row>
    <row r="3296" spans="1:4" ht="13.5">
      <c r="A3296" s="198">
        <v>102329</v>
      </c>
      <c r="B3296" s="198" t="s">
        <v>40127</v>
      </c>
      <c r="C3296" s="198" t="s">
        <v>7</v>
      </c>
      <c r="D3296" s="292">
        <v>10.24</v>
      </c>
    </row>
    <row r="3297" spans="1:4" ht="13.5">
      <c r="A3297" s="198">
        <v>102301</v>
      </c>
      <c r="B3297" s="198" t="s">
        <v>40128</v>
      </c>
      <c r="C3297" s="198" t="s">
        <v>7</v>
      </c>
      <c r="D3297" s="292">
        <v>17</v>
      </c>
    </row>
    <row r="3298" spans="1:4" ht="13.5">
      <c r="A3298" s="198">
        <v>102305</v>
      </c>
      <c r="B3298" s="198" t="s">
        <v>40129</v>
      </c>
      <c r="C3298" s="198" t="s">
        <v>7</v>
      </c>
      <c r="D3298" s="292">
        <v>10.71</v>
      </c>
    </row>
    <row r="3299" spans="1:4" ht="13.5">
      <c r="A3299" s="198">
        <v>90101</v>
      </c>
      <c r="B3299" s="198" t="s">
        <v>40130</v>
      </c>
      <c r="C3299" s="198" t="s">
        <v>7</v>
      </c>
      <c r="D3299" s="292">
        <v>14.19</v>
      </c>
    </row>
    <row r="3300" spans="1:4" ht="13.5">
      <c r="A3300" s="198">
        <v>102324</v>
      </c>
      <c r="B3300" s="198" t="s">
        <v>40131</v>
      </c>
      <c r="C3300" s="198" t="s">
        <v>7</v>
      </c>
      <c r="D3300" s="292">
        <v>17.739999999999998</v>
      </c>
    </row>
    <row r="3301" spans="1:4" ht="13.5">
      <c r="A3301" s="198">
        <v>102300</v>
      </c>
      <c r="B3301" s="198" t="s">
        <v>40132</v>
      </c>
      <c r="C3301" s="198" t="s">
        <v>7</v>
      </c>
      <c r="D3301" s="292">
        <v>18.579999999999998</v>
      </c>
    </row>
    <row r="3302" spans="1:4" ht="13.5">
      <c r="A3302" s="198">
        <v>90102</v>
      </c>
      <c r="B3302" s="198" t="s">
        <v>40133</v>
      </c>
      <c r="C3302" s="198" t="s">
        <v>7</v>
      </c>
      <c r="D3302" s="353">
        <v>13</v>
      </c>
    </row>
    <row r="3303" spans="1:4" ht="13.5">
      <c r="A3303" s="198">
        <v>102328</v>
      </c>
      <c r="B3303" s="198" t="s">
        <v>40134</v>
      </c>
      <c r="C3303" s="198" t="s">
        <v>7</v>
      </c>
      <c r="D3303" s="292">
        <v>11.18</v>
      </c>
    </row>
    <row r="3304" spans="1:4" ht="13.5">
      <c r="A3304" s="198">
        <v>102304</v>
      </c>
      <c r="B3304" s="198" t="s">
        <v>40135</v>
      </c>
      <c r="C3304" s="198" t="s">
        <v>7</v>
      </c>
      <c r="D3304" s="353">
        <v>11.7</v>
      </c>
    </row>
    <row r="3305" spans="1:4" ht="13.5">
      <c r="A3305" s="198">
        <v>102295</v>
      </c>
      <c r="B3305" s="198" t="s">
        <v>40136</v>
      </c>
      <c r="C3305" s="198" t="s">
        <v>7</v>
      </c>
      <c r="D3305" s="292">
        <v>8.0399999999999991</v>
      </c>
    </row>
    <row r="3306" spans="1:4" ht="13.5">
      <c r="A3306" s="198">
        <v>102281</v>
      </c>
      <c r="B3306" s="198" t="s">
        <v>40137</v>
      </c>
      <c r="C3306" s="198" t="s">
        <v>7</v>
      </c>
      <c r="D3306" s="292">
        <v>6.14</v>
      </c>
    </row>
    <row r="3307" spans="1:4" ht="13.5">
      <c r="A3307" s="198">
        <v>102311</v>
      </c>
      <c r="B3307" s="198" t="s">
        <v>40138</v>
      </c>
      <c r="C3307" s="198" t="s">
        <v>7</v>
      </c>
      <c r="D3307" s="292">
        <v>12.21</v>
      </c>
    </row>
    <row r="3308" spans="1:4" ht="13.5">
      <c r="A3308" s="198">
        <v>102319</v>
      </c>
      <c r="B3308" s="198" t="s">
        <v>40139</v>
      </c>
      <c r="C3308" s="198" t="s">
        <v>7</v>
      </c>
      <c r="D3308" s="292">
        <v>7.68</v>
      </c>
    </row>
    <row r="3309" spans="1:4" ht="13.5">
      <c r="A3309" s="198">
        <v>102287</v>
      </c>
      <c r="B3309" s="198" t="s">
        <v>40140</v>
      </c>
      <c r="C3309" s="198" t="s">
        <v>7</v>
      </c>
      <c r="D3309" s="292">
        <v>12.77</v>
      </c>
    </row>
    <row r="3310" spans="1:4" ht="13.5">
      <c r="A3310" s="198">
        <v>102316</v>
      </c>
      <c r="B3310" s="198" t="s">
        <v>40141</v>
      </c>
      <c r="C3310" s="198" t="s">
        <v>7</v>
      </c>
      <c r="D3310" s="292">
        <v>7.99</v>
      </c>
    </row>
    <row r="3311" spans="1:4" ht="13.5">
      <c r="A3311" s="198">
        <v>102292</v>
      </c>
      <c r="B3311" s="198" t="s">
        <v>40142</v>
      </c>
      <c r="C3311" s="198" t="s">
        <v>7</v>
      </c>
      <c r="D3311" s="292">
        <v>8.36</v>
      </c>
    </row>
    <row r="3312" spans="1:4" ht="13.5">
      <c r="A3312" s="198">
        <v>90092</v>
      </c>
      <c r="B3312" s="198" t="s">
        <v>40143</v>
      </c>
      <c r="C3312" s="198" t="s">
        <v>7</v>
      </c>
      <c r="D3312" s="353">
        <v>6.38</v>
      </c>
    </row>
    <row r="3313" spans="1:4" ht="13.5">
      <c r="A3313" s="198">
        <v>102278</v>
      </c>
      <c r="B3313" s="198" t="s">
        <v>40144</v>
      </c>
      <c r="C3313" s="198" t="s">
        <v>7</v>
      </c>
      <c r="D3313" s="292">
        <v>9.75</v>
      </c>
    </row>
    <row r="3314" spans="1:4" ht="13.5">
      <c r="A3314" s="198">
        <v>90094</v>
      </c>
      <c r="B3314" s="198" t="s">
        <v>40145</v>
      </c>
      <c r="C3314" s="198" t="s">
        <v>7</v>
      </c>
      <c r="D3314" s="292">
        <v>6.04</v>
      </c>
    </row>
    <row r="3315" spans="1:4" ht="13.5">
      <c r="A3315" s="198">
        <v>102309</v>
      </c>
      <c r="B3315" s="198" t="s">
        <v>40146</v>
      </c>
      <c r="C3315" s="198" t="s">
        <v>7</v>
      </c>
      <c r="D3315" s="292">
        <v>11.99</v>
      </c>
    </row>
    <row r="3316" spans="1:4" ht="13.5">
      <c r="A3316" s="198">
        <v>102285</v>
      </c>
      <c r="B3316" s="198" t="s">
        <v>40147</v>
      </c>
      <c r="C3316" s="198" t="s">
        <v>7</v>
      </c>
      <c r="D3316" s="353">
        <v>12.55</v>
      </c>
    </row>
    <row r="3317" spans="1:4" ht="13.5">
      <c r="A3317" s="198">
        <v>90095</v>
      </c>
      <c r="B3317" s="198" t="s">
        <v>40148</v>
      </c>
      <c r="C3317" s="198" t="s">
        <v>7</v>
      </c>
      <c r="D3317" s="292">
        <v>5.91</v>
      </c>
    </row>
    <row r="3318" spans="1:4" ht="13.5">
      <c r="A3318" s="198">
        <v>102320</v>
      </c>
      <c r="B3318" s="198" t="s">
        <v>40149</v>
      </c>
      <c r="C3318" s="198" t="s">
        <v>7</v>
      </c>
      <c r="D3318" s="292">
        <v>7.39</v>
      </c>
    </row>
    <row r="3319" spans="1:4" ht="13.5">
      <c r="A3319" s="198">
        <v>102296</v>
      </c>
      <c r="B3319" s="198" t="s">
        <v>40150</v>
      </c>
      <c r="C3319" s="198" t="s">
        <v>7</v>
      </c>
      <c r="D3319" s="292">
        <v>7.73</v>
      </c>
    </row>
    <row r="3320" spans="1:4" ht="13.5">
      <c r="A3320" s="198">
        <v>90086</v>
      </c>
      <c r="B3320" s="198" t="s">
        <v>40151</v>
      </c>
      <c r="C3320" s="198" t="s">
        <v>7</v>
      </c>
      <c r="D3320" s="292">
        <v>9.58</v>
      </c>
    </row>
    <row r="3321" spans="1:4" ht="13.5">
      <c r="A3321" s="198">
        <v>102277</v>
      </c>
      <c r="B3321" s="198" t="s">
        <v>40152</v>
      </c>
      <c r="C3321" s="198" t="s">
        <v>7</v>
      </c>
      <c r="D3321" s="292">
        <v>9.32</v>
      </c>
    </row>
    <row r="3322" spans="1:4" ht="13.5">
      <c r="A3322" s="198">
        <v>102286</v>
      </c>
      <c r="B3322" s="198" t="s">
        <v>40153</v>
      </c>
      <c r="C3322" s="198" t="s">
        <v>7</v>
      </c>
      <c r="D3322" s="292">
        <v>12.19</v>
      </c>
    </row>
    <row r="3323" spans="1:4" ht="13.5">
      <c r="A3323" s="198">
        <v>90098</v>
      </c>
      <c r="B3323" s="198" t="s">
        <v>40154</v>
      </c>
      <c r="C3323" s="198" t="s">
        <v>7</v>
      </c>
      <c r="D3323" s="292">
        <v>5.79</v>
      </c>
    </row>
    <row r="3324" spans="1:4" ht="13.5">
      <c r="A3324" s="198">
        <v>102313</v>
      </c>
      <c r="B3324" s="198" t="s">
        <v>40155</v>
      </c>
      <c r="C3324" s="198" t="s">
        <v>7</v>
      </c>
      <c r="D3324" s="292">
        <v>11.49</v>
      </c>
    </row>
    <row r="3325" spans="1:4" ht="13.5">
      <c r="A3325" s="198">
        <v>102321</v>
      </c>
      <c r="B3325" s="198" t="s">
        <v>40156</v>
      </c>
      <c r="C3325" s="198" t="s">
        <v>7</v>
      </c>
      <c r="D3325" s="292">
        <v>7.24</v>
      </c>
    </row>
    <row r="3326" spans="1:4" ht="13.5">
      <c r="A3326" s="198">
        <v>102289</v>
      </c>
      <c r="B3326" s="198" t="s">
        <v>40157</v>
      </c>
      <c r="C3326" s="198" t="s">
        <v>7</v>
      </c>
      <c r="D3326" s="292">
        <v>12.03</v>
      </c>
    </row>
    <row r="3327" spans="1:4" ht="13.5">
      <c r="A3327" s="198">
        <v>102297</v>
      </c>
      <c r="B3327" s="198" t="s">
        <v>40158</v>
      </c>
      <c r="C3327" s="198" t="s">
        <v>7</v>
      </c>
      <c r="D3327" s="292">
        <v>7.58</v>
      </c>
    </row>
    <row r="3328" spans="1:4" ht="13.5">
      <c r="A3328" s="198">
        <v>102280</v>
      </c>
      <c r="B3328" s="198" t="s">
        <v>40159</v>
      </c>
      <c r="C3328" s="198" t="s">
        <v>7</v>
      </c>
      <c r="D3328" s="292">
        <v>5.87</v>
      </c>
    </row>
    <row r="3329" spans="1:4" ht="13.5">
      <c r="A3329" s="198">
        <v>102294</v>
      </c>
      <c r="B3329" s="198" t="s">
        <v>40160</v>
      </c>
      <c r="C3329" s="198" t="s">
        <v>7</v>
      </c>
      <c r="D3329" s="292">
        <v>7.68</v>
      </c>
    </row>
    <row r="3330" spans="1:4" ht="13.5">
      <c r="A3330" s="198">
        <v>90090</v>
      </c>
      <c r="B3330" s="198" t="s">
        <v>40161</v>
      </c>
      <c r="C3330" s="198" t="s">
        <v>7</v>
      </c>
      <c r="D3330" s="292">
        <v>9.19</v>
      </c>
    </row>
    <row r="3331" spans="1:4" ht="13.5">
      <c r="A3331" s="198">
        <v>102317</v>
      </c>
      <c r="B3331" s="198" t="s">
        <v>40162</v>
      </c>
      <c r="C3331" s="198" t="s">
        <v>7</v>
      </c>
      <c r="D3331" s="292">
        <v>7.55</v>
      </c>
    </row>
    <row r="3332" spans="1:4" ht="13.5">
      <c r="A3332" s="198">
        <v>102293</v>
      </c>
      <c r="B3332" s="198" t="s">
        <v>40163</v>
      </c>
      <c r="C3332" s="198" t="s">
        <v>7</v>
      </c>
      <c r="D3332" s="292">
        <v>7.9</v>
      </c>
    </row>
    <row r="3333" spans="1:4" ht="13.5">
      <c r="A3333" s="198">
        <v>102310</v>
      </c>
      <c r="B3333" s="198" t="s">
        <v>40164</v>
      </c>
      <c r="C3333" s="198" t="s">
        <v>7</v>
      </c>
      <c r="D3333" s="292">
        <v>11.64</v>
      </c>
    </row>
    <row r="3334" spans="1:4" ht="13.5">
      <c r="A3334" s="198">
        <v>102318</v>
      </c>
      <c r="B3334" s="198" t="s">
        <v>40165</v>
      </c>
      <c r="C3334" s="198" t="s">
        <v>7</v>
      </c>
      <c r="D3334" s="292">
        <v>7.34</v>
      </c>
    </row>
    <row r="3335" spans="1:4" ht="13.5">
      <c r="A3335" s="198">
        <v>90106</v>
      </c>
      <c r="B3335" s="198" t="s">
        <v>40166</v>
      </c>
      <c r="C3335" s="198" t="s">
        <v>7</v>
      </c>
      <c r="D3335" s="292">
        <v>9.0500000000000007</v>
      </c>
    </row>
    <row r="3336" spans="1:4" ht="13.5">
      <c r="A3336" s="198">
        <v>90105</v>
      </c>
      <c r="B3336" s="198" t="s">
        <v>40167</v>
      </c>
      <c r="C3336" s="198" t="s">
        <v>7</v>
      </c>
      <c r="D3336" s="292">
        <v>9.94</v>
      </c>
    </row>
    <row r="3337" spans="1:4" ht="13.5">
      <c r="A3337" s="198">
        <v>90108</v>
      </c>
      <c r="B3337" s="198" t="s">
        <v>40168</v>
      </c>
      <c r="C3337" s="198" t="s">
        <v>7</v>
      </c>
      <c r="D3337" s="292">
        <v>8.18</v>
      </c>
    </row>
    <row r="3338" spans="1:4" ht="13.5">
      <c r="A3338" s="198">
        <v>90107</v>
      </c>
      <c r="B3338" s="198" t="s">
        <v>40169</v>
      </c>
      <c r="C3338" s="198" t="s">
        <v>7</v>
      </c>
      <c r="D3338" s="292">
        <v>8.94</v>
      </c>
    </row>
    <row r="3339" spans="1:4" ht="13.5">
      <c r="A3339" s="198">
        <v>102354</v>
      </c>
      <c r="B3339" s="198" t="s">
        <v>40170</v>
      </c>
      <c r="C3339" s="198" t="s">
        <v>7</v>
      </c>
      <c r="D3339" s="292">
        <v>168.78</v>
      </c>
    </row>
    <row r="3340" spans="1:4" ht="13.5">
      <c r="A3340" s="198">
        <v>102355</v>
      </c>
      <c r="B3340" s="198" t="s">
        <v>40171</v>
      </c>
      <c r="C3340" s="198" t="s">
        <v>7</v>
      </c>
      <c r="D3340" s="292">
        <v>200.28</v>
      </c>
    </row>
    <row r="3341" spans="1:4" ht="13.5">
      <c r="A3341" s="198">
        <v>102356</v>
      </c>
      <c r="B3341" s="198" t="s">
        <v>40172</v>
      </c>
      <c r="C3341" s="198" t="s">
        <v>7</v>
      </c>
      <c r="D3341" s="292">
        <v>0</v>
      </c>
    </row>
    <row r="3342" spans="1:4" ht="13.5">
      <c r="A3342" s="198">
        <v>102357</v>
      </c>
      <c r="B3342" s="198" t="s">
        <v>40173</v>
      </c>
      <c r="C3342" s="198" t="s">
        <v>7</v>
      </c>
      <c r="D3342" s="292">
        <v>0</v>
      </c>
    </row>
    <row r="3343" spans="1:4" ht="13.5">
      <c r="A3343" s="198">
        <v>102358</v>
      </c>
      <c r="B3343" s="198" t="s">
        <v>40174</v>
      </c>
      <c r="C3343" s="198" t="s">
        <v>7</v>
      </c>
      <c r="D3343" s="292">
        <v>0</v>
      </c>
    </row>
    <row r="3344" spans="1:4" ht="13.5">
      <c r="A3344" s="198">
        <v>102359</v>
      </c>
      <c r="B3344" s="198" t="s">
        <v>40175</v>
      </c>
      <c r="C3344" s="198" t="s">
        <v>7</v>
      </c>
      <c r="D3344" s="292">
        <v>0</v>
      </c>
    </row>
    <row r="3345" spans="1:4" ht="13.5">
      <c r="A3345" s="198">
        <v>102348</v>
      </c>
      <c r="B3345" s="198" t="s">
        <v>40176</v>
      </c>
      <c r="C3345" s="198" t="s">
        <v>7</v>
      </c>
      <c r="D3345" s="292">
        <v>0</v>
      </c>
    </row>
    <row r="3346" spans="1:4" ht="13.5">
      <c r="A3346" s="198">
        <v>102346</v>
      </c>
      <c r="B3346" s="198" t="s">
        <v>40177</v>
      </c>
      <c r="C3346" s="198" t="s">
        <v>7</v>
      </c>
      <c r="D3346" s="292">
        <v>0</v>
      </c>
    </row>
    <row r="3347" spans="1:4" ht="13.5">
      <c r="A3347" s="198">
        <v>102347</v>
      </c>
      <c r="B3347" s="198" t="s">
        <v>40178</v>
      </c>
      <c r="C3347" s="198" t="s">
        <v>7</v>
      </c>
      <c r="D3347" s="292">
        <v>0</v>
      </c>
    </row>
    <row r="3348" spans="1:4" ht="13.5">
      <c r="A3348" s="198">
        <v>102350</v>
      </c>
      <c r="B3348" s="198" t="s">
        <v>40179</v>
      </c>
      <c r="C3348" s="198" t="s">
        <v>7</v>
      </c>
      <c r="D3348" s="292">
        <v>0</v>
      </c>
    </row>
    <row r="3349" spans="1:4" ht="13.5">
      <c r="A3349" s="198">
        <v>102351</v>
      </c>
      <c r="B3349" s="198" t="s">
        <v>40180</v>
      </c>
      <c r="C3349" s="198" t="s">
        <v>7</v>
      </c>
      <c r="D3349" s="292">
        <v>0</v>
      </c>
    </row>
    <row r="3350" spans="1:4" ht="13.5">
      <c r="A3350" s="198">
        <v>102352</v>
      </c>
      <c r="B3350" s="198" t="s">
        <v>40181</v>
      </c>
      <c r="C3350" s="198" t="s">
        <v>7</v>
      </c>
      <c r="D3350" s="292">
        <v>0</v>
      </c>
    </row>
    <row r="3351" spans="1:4" ht="13.5">
      <c r="A3351" s="198">
        <v>102353</v>
      </c>
      <c r="B3351" s="198" t="s">
        <v>40182</v>
      </c>
      <c r="C3351" s="198" t="s">
        <v>7</v>
      </c>
      <c r="D3351" s="292">
        <v>0</v>
      </c>
    </row>
    <row r="3352" spans="1:4" ht="13.5">
      <c r="A3352" s="198">
        <v>102349</v>
      </c>
      <c r="B3352" s="198" t="s">
        <v>40183</v>
      </c>
      <c r="C3352" s="198" t="s">
        <v>7</v>
      </c>
      <c r="D3352" s="292">
        <v>0</v>
      </c>
    </row>
    <row r="3353" spans="1:4" ht="13.5">
      <c r="A3353" s="198">
        <v>102360</v>
      </c>
      <c r="B3353" s="198" t="s">
        <v>5103</v>
      </c>
      <c r="C3353" s="198" t="s">
        <v>7</v>
      </c>
      <c r="D3353" s="292">
        <v>27.64</v>
      </c>
    </row>
    <row r="3354" spans="1:4" ht="13.5">
      <c r="A3354" s="198">
        <v>102361</v>
      </c>
      <c r="B3354" s="198" t="s">
        <v>5104</v>
      </c>
      <c r="C3354" s="198" t="s">
        <v>7</v>
      </c>
      <c r="D3354" s="292">
        <v>42.01</v>
      </c>
    </row>
    <row r="3355" spans="1:4" ht="13.5">
      <c r="A3355" s="198">
        <v>101595</v>
      </c>
      <c r="B3355" s="198" t="s">
        <v>40184</v>
      </c>
      <c r="C3355" s="198" t="s">
        <v>4</v>
      </c>
      <c r="D3355" s="292">
        <v>0</v>
      </c>
    </row>
    <row r="3356" spans="1:4" ht="13.5">
      <c r="A3356" s="198">
        <v>101601</v>
      </c>
      <c r="B3356" s="198" t="s">
        <v>3756</v>
      </c>
      <c r="C3356" s="198" t="s">
        <v>4</v>
      </c>
      <c r="D3356" s="292">
        <v>29.08</v>
      </c>
    </row>
    <row r="3357" spans="1:4" ht="13.5">
      <c r="A3357" s="198">
        <v>101594</v>
      </c>
      <c r="B3357" s="198" t="s">
        <v>40185</v>
      </c>
      <c r="C3357" s="198" t="s">
        <v>4</v>
      </c>
      <c r="D3357" s="292">
        <v>0</v>
      </c>
    </row>
    <row r="3358" spans="1:4" ht="13.5">
      <c r="A3358" s="198">
        <v>101600</v>
      </c>
      <c r="B3358" s="198" t="s">
        <v>3755</v>
      </c>
      <c r="C3358" s="198" t="s">
        <v>4</v>
      </c>
      <c r="D3358" s="292">
        <v>19.64</v>
      </c>
    </row>
    <row r="3359" spans="1:4" ht="13.5">
      <c r="A3359" s="198">
        <v>101597</v>
      </c>
      <c r="B3359" s="198" t="s">
        <v>40186</v>
      </c>
      <c r="C3359" s="198" t="s">
        <v>4</v>
      </c>
      <c r="D3359" s="292">
        <v>0</v>
      </c>
    </row>
    <row r="3360" spans="1:4" ht="13.5">
      <c r="A3360" s="198">
        <v>101603</v>
      </c>
      <c r="B3360" s="198" t="s">
        <v>3758</v>
      </c>
      <c r="C3360" s="198" t="s">
        <v>4</v>
      </c>
      <c r="D3360" s="292">
        <v>24</v>
      </c>
    </row>
    <row r="3361" spans="1:4" ht="13.5">
      <c r="A3361" s="198">
        <v>101596</v>
      </c>
      <c r="B3361" s="198" t="s">
        <v>40187</v>
      </c>
      <c r="C3361" s="198" t="s">
        <v>4</v>
      </c>
      <c r="D3361" s="292">
        <v>0</v>
      </c>
    </row>
    <row r="3362" spans="1:4" ht="13.5">
      <c r="A3362" s="198">
        <v>101602</v>
      </c>
      <c r="B3362" s="198" t="s">
        <v>3757</v>
      </c>
      <c r="C3362" s="198" t="s">
        <v>4</v>
      </c>
      <c r="D3362" s="292">
        <v>14.57</v>
      </c>
    </row>
    <row r="3363" spans="1:4" ht="13.5">
      <c r="A3363" s="198">
        <v>101599</v>
      </c>
      <c r="B3363" s="198" t="s">
        <v>40188</v>
      </c>
      <c r="C3363" s="198" t="s">
        <v>4</v>
      </c>
      <c r="D3363" s="292">
        <v>0</v>
      </c>
    </row>
    <row r="3364" spans="1:4" ht="13.5">
      <c r="A3364" s="198">
        <v>101605</v>
      </c>
      <c r="B3364" s="198" t="s">
        <v>3760</v>
      </c>
      <c r="C3364" s="198" t="s">
        <v>4</v>
      </c>
      <c r="D3364" s="353">
        <v>18.96</v>
      </c>
    </row>
    <row r="3365" spans="1:4" ht="13.5">
      <c r="A3365" s="198">
        <v>101598</v>
      </c>
      <c r="B3365" s="198" t="s">
        <v>40189</v>
      </c>
      <c r="C3365" s="198" t="s">
        <v>4</v>
      </c>
      <c r="D3365" s="353">
        <v>0</v>
      </c>
    </row>
    <row r="3366" spans="1:4" ht="13.5">
      <c r="A3366" s="198">
        <v>101604</v>
      </c>
      <c r="B3366" s="198" t="s">
        <v>3759</v>
      </c>
      <c r="C3366" s="198" t="s">
        <v>4</v>
      </c>
      <c r="D3366" s="353">
        <v>9.5299999999999994</v>
      </c>
    </row>
    <row r="3367" spans="1:4" ht="13.5">
      <c r="A3367" s="198">
        <v>101588</v>
      </c>
      <c r="B3367" s="198" t="s">
        <v>3749</v>
      </c>
      <c r="C3367" s="198" t="s">
        <v>4</v>
      </c>
      <c r="D3367" s="353">
        <v>104.23</v>
      </c>
    </row>
    <row r="3368" spans="1:4" ht="13.5">
      <c r="A3368" s="198">
        <v>101591</v>
      </c>
      <c r="B3368" s="198" t="s">
        <v>3752</v>
      </c>
      <c r="C3368" s="198" t="s">
        <v>4</v>
      </c>
      <c r="D3368" s="353">
        <v>126.73</v>
      </c>
    </row>
    <row r="3369" spans="1:4" ht="13.5">
      <c r="A3369" s="198">
        <v>101590</v>
      </c>
      <c r="B3369" s="198" t="s">
        <v>3751</v>
      </c>
      <c r="C3369" s="198" t="s">
        <v>4</v>
      </c>
      <c r="D3369" s="353">
        <v>78.78</v>
      </c>
    </row>
    <row r="3370" spans="1:4" ht="13.5">
      <c r="A3370" s="198">
        <v>101593</v>
      </c>
      <c r="B3370" s="198" t="s">
        <v>3754</v>
      </c>
      <c r="C3370" s="198" t="s">
        <v>4</v>
      </c>
      <c r="D3370" s="353">
        <v>103.15</v>
      </c>
    </row>
    <row r="3371" spans="1:4" ht="13.5">
      <c r="A3371" s="198">
        <v>101592</v>
      </c>
      <c r="B3371" s="198" t="s">
        <v>3753</v>
      </c>
      <c r="C3371" s="198" t="s">
        <v>4</v>
      </c>
      <c r="D3371" s="353">
        <v>55.03</v>
      </c>
    </row>
    <row r="3372" spans="1:4" ht="13.5">
      <c r="A3372" s="198">
        <v>101583</v>
      </c>
      <c r="B3372" s="198" t="s">
        <v>3744</v>
      </c>
      <c r="C3372" s="198" t="s">
        <v>4</v>
      </c>
      <c r="D3372" s="353">
        <v>97.73</v>
      </c>
    </row>
    <row r="3373" spans="1:4" ht="13.5">
      <c r="A3373" s="198">
        <v>101582</v>
      </c>
      <c r="B3373" s="198" t="s">
        <v>3743</v>
      </c>
      <c r="C3373" s="198" t="s">
        <v>4</v>
      </c>
      <c r="D3373" s="353">
        <v>76.94</v>
      </c>
    </row>
    <row r="3374" spans="1:4" ht="13.5">
      <c r="A3374" s="198">
        <v>101585</v>
      </c>
      <c r="B3374" s="198" t="s">
        <v>3746</v>
      </c>
      <c r="C3374" s="198" t="s">
        <v>4</v>
      </c>
      <c r="D3374" s="353">
        <v>83.39</v>
      </c>
    </row>
    <row r="3375" spans="1:4" ht="13.5">
      <c r="A3375" s="198">
        <v>101584</v>
      </c>
      <c r="B3375" s="198" t="s">
        <v>3745</v>
      </c>
      <c r="C3375" s="198" t="s">
        <v>4</v>
      </c>
      <c r="D3375" s="353">
        <v>62.59</v>
      </c>
    </row>
    <row r="3376" spans="1:4" ht="13.5">
      <c r="A3376" s="198">
        <v>101587</v>
      </c>
      <c r="B3376" s="198" t="s">
        <v>3748</v>
      </c>
      <c r="C3376" s="198" t="s">
        <v>4</v>
      </c>
      <c r="D3376" s="353">
        <v>73.83</v>
      </c>
    </row>
    <row r="3377" spans="1:4" ht="13.5">
      <c r="A3377" s="198">
        <v>101586</v>
      </c>
      <c r="B3377" s="198" t="s">
        <v>3747</v>
      </c>
      <c r="C3377" s="198" t="s">
        <v>4</v>
      </c>
      <c r="D3377" s="353">
        <v>52.85</v>
      </c>
    </row>
    <row r="3378" spans="1:4" ht="13.5">
      <c r="A3378" s="198">
        <v>101577</v>
      </c>
      <c r="B3378" s="198" t="s">
        <v>3738</v>
      </c>
      <c r="C3378" s="198" t="s">
        <v>4</v>
      </c>
      <c r="D3378" s="353">
        <v>60.42</v>
      </c>
    </row>
    <row r="3379" spans="1:4" ht="13.5">
      <c r="A3379" s="198">
        <v>101576</v>
      </c>
      <c r="B3379" s="198" t="s">
        <v>3737</v>
      </c>
      <c r="C3379" s="198" t="s">
        <v>4</v>
      </c>
      <c r="D3379" s="353">
        <v>47.07</v>
      </c>
    </row>
    <row r="3380" spans="1:4" ht="13.5">
      <c r="A3380" s="198">
        <v>101579</v>
      </c>
      <c r="B3380" s="198" t="s">
        <v>3740</v>
      </c>
      <c r="C3380" s="198" t="s">
        <v>4</v>
      </c>
      <c r="D3380" s="353">
        <v>51.82</v>
      </c>
    </row>
    <row r="3381" spans="1:4" ht="13.5">
      <c r="A3381" s="198">
        <v>101578</v>
      </c>
      <c r="B3381" s="198" t="s">
        <v>3739</v>
      </c>
      <c r="C3381" s="198" t="s">
        <v>4</v>
      </c>
      <c r="D3381" s="353">
        <v>38.47</v>
      </c>
    </row>
    <row r="3382" spans="1:4" ht="13.5">
      <c r="A3382" s="198">
        <v>101581</v>
      </c>
      <c r="B3382" s="198" t="s">
        <v>3742</v>
      </c>
      <c r="C3382" s="198" t="s">
        <v>4</v>
      </c>
      <c r="D3382" s="353">
        <v>46.74</v>
      </c>
    </row>
    <row r="3383" spans="1:4" ht="13.5">
      <c r="A3383" s="198">
        <v>101580</v>
      </c>
      <c r="B3383" s="198" t="s">
        <v>3741</v>
      </c>
      <c r="C3383" s="198" t="s">
        <v>4</v>
      </c>
      <c r="D3383" s="353">
        <v>33.21</v>
      </c>
    </row>
    <row r="3384" spans="1:4" ht="13.5">
      <c r="A3384" s="198">
        <v>101606</v>
      </c>
      <c r="B3384" s="198" t="s">
        <v>40190</v>
      </c>
      <c r="C3384" s="198" t="s">
        <v>4</v>
      </c>
      <c r="D3384" s="353">
        <v>0</v>
      </c>
    </row>
    <row r="3385" spans="1:4" ht="13.5">
      <c r="A3385" s="198">
        <v>101607</v>
      </c>
      <c r="B3385" s="198" t="s">
        <v>40191</v>
      </c>
      <c r="C3385" s="198" t="s">
        <v>4</v>
      </c>
      <c r="D3385" s="353">
        <v>0</v>
      </c>
    </row>
    <row r="3386" spans="1:4" ht="13.5">
      <c r="A3386" s="198">
        <v>101608</v>
      </c>
      <c r="B3386" s="198" t="s">
        <v>40192</v>
      </c>
      <c r="C3386" s="198" t="s">
        <v>4</v>
      </c>
      <c r="D3386" s="353">
        <v>0</v>
      </c>
    </row>
    <row r="3387" spans="1:4" ht="13.5">
      <c r="A3387" s="198">
        <v>101571</v>
      </c>
      <c r="B3387" s="198" t="s">
        <v>3732</v>
      </c>
      <c r="C3387" s="198" t="s">
        <v>4</v>
      </c>
      <c r="D3387" s="353">
        <v>37.9</v>
      </c>
    </row>
    <row r="3388" spans="1:4" ht="13.5">
      <c r="A3388" s="198">
        <v>101570</v>
      </c>
      <c r="B3388" s="198" t="s">
        <v>3731</v>
      </c>
      <c r="C3388" s="198" t="s">
        <v>4</v>
      </c>
      <c r="D3388" s="353">
        <v>27.48</v>
      </c>
    </row>
    <row r="3389" spans="1:4" ht="13.5">
      <c r="A3389" s="198">
        <v>101573</v>
      </c>
      <c r="B3389" s="198" t="s">
        <v>3734</v>
      </c>
      <c r="C3389" s="198" t="s">
        <v>4</v>
      </c>
      <c r="D3389" s="353">
        <v>31.86</v>
      </c>
    </row>
    <row r="3390" spans="1:4" ht="13.5">
      <c r="A3390" s="198">
        <v>101572</v>
      </c>
      <c r="B3390" s="198" t="s">
        <v>3733</v>
      </c>
      <c r="C3390" s="198" t="s">
        <v>4</v>
      </c>
      <c r="D3390" s="353">
        <v>21.44</v>
      </c>
    </row>
    <row r="3391" spans="1:4" ht="13.5">
      <c r="A3391" s="198">
        <v>101575</v>
      </c>
      <c r="B3391" s="198" t="s">
        <v>3736</v>
      </c>
      <c r="C3391" s="198" t="s">
        <v>4</v>
      </c>
      <c r="D3391" s="353">
        <v>26.76</v>
      </c>
    </row>
    <row r="3392" spans="1:4" ht="13.5">
      <c r="A3392" s="198">
        <v>101574</v>
      </c>
      <c r="B3392" s="198" t="s">
        <v>3735</v>
      </c>
      <c r="C3392" s="198" t="s">
        <v>4</v>
      </c>
      <c r="D3392" s="353">
        <v>16.149999999999999</v>
      </c>
    </row>
    <row r="3393" spans="1:4" ht="13.5">
      <c r="A3393" s="198">
        <v>101589</v>
      </c>
      <c r="B3393" s="198" t="s">
        <v>3750</v>
      </c>
      <c r="C3393" s="198" t="s">
        <v>4</v>
      </c>
      <c r="D3393" s="353">
        <v>152.19</v>
      </c>
    </row>
    <row r="3394" spans="1:4" ht="13.5">
      <c r="A3394" s="198">
        <v>101610</v>
      </c>
      <c r="B3394" s="198" t="s">
        <v>40193</v>
      </c>
      <c r="C3394" s="198" t="s">
        <v>2</v>
      </c>
      <c r="D3394" s="353">
        <v>0</v>
      </c>
    </row>
    <row r="3395" spans="1:4" ht="13.5">
      <c r="A3395" s="198">
        <v>101613</v>
      </c>
      <c r="B3395" s="198" t="s">
        <v>40194</v>
      </c>
      <c r="C3395" s="198" t="s">
        <v>2</v>
      </c>
      <c r="D3395" s="353">
        <v>0</v>
      </c>
    </row>
    <row r="3396" spans="1:4" ht="13.5">
      <c r="A3396" s="198">
        <v>101611</v>
      </c>
      <c r="B3396" s="198" t="s">
        <v>40195</v>
      </c>
      <c r="C3396" s="198" t="s">
        <v>2</v>
      </c>
      <c r="D3396" s="353">
        <v>0</v>
      </c>
    </row>
    <row r="3397" spans="1:4" ht="13.5">
      <c r="A3397" s="198">
        <v>101614</v>
      </c>
      <c r="B3397" s="198" t="s">
        <v>40196</v>
      </c>
      <c r="C3397" s="198" t="s">
        <v>2</v>
      </c>
      <c r="D3397" s="353">
        <v>0</v>
      </c>
    </row>
    <row r="3398" spans="1:4" ht="13.5">
      <c r="A3398" s="198">
        <v>101612</v>
      </c>
      <c r="B3398" s="198" t="s">
        <v>40197</v>
      </c>
      <c r="C3398" s="198" t="s">
        <v>2</v>
      </c>
      <c r="D3398" s="353">
        <v>0</v>
      </c>
    </row>
    <row r="3399" spans="1:4" ht="13.5">
      <c r="A3399" s="198">
        <v>101615</v>
      </c>
      <c r="B3399" s="198" t="s">
        <v>40198</v>
      </c>
      <c r="C3399" s="198" t="s">
        <v>2</v>
      </c>
      <c r="D3399" s="292">
        <v>0</v>
      </c>
    </row>
    <row r="3400" spans="1:4" ht="13.5">
      <c r="A3400" s="198">
        <v>101617</v>
      </c>
      <c r="B3400" s="198" t="s">
        <v>4215</v>
      </c>
      <c r="C3400" s="198" t="s">
        <v>4</v>
      </c>
      <c r="D3400" s="292">
        <v>3.69</v>
      </c>
    </row>
    <row r="3401" spans="1:4" ht="13.5">
      <c r="A3401" s="198">
        <v>101620</v>
      </c>
      <c r="B3401" s="198" t="s">
        <v>4218</v>
      </c>
      <c r="C3401" s="198" t="s">
        <v>7</v>
      </c>
      <c r="D3401" s="292">
        <v>214.22</v>
      </c>
    </row>
    <row r="3402" spans="1:4" ht="13.5">
      <c r="A3402" s="198">
        <v>101625</v>
      </c>
      <c r="B3402" s="198" t="s">
        <v>4223</v>
      </c>
      <c r="C3402" s="198" t="s">
        <v>7</v>
      </c>
      <c r="D3402" s="292">
        <v>162.71</v>
      </c>
    </row>
    <row r="3403" spans="1:4" ht="13.5">
      <c r="A3403" s="198">
        <v>101621</v>
      </c>
      <c r="B3403" s="198" t="s">
        <v>4219</v>
      </c>
      <c r="C3403" s="198" t="s">
        <v>7</v>
      </c>
      <c r="D3403" s="292">
        <v>330.54</v>
      </c>
    </row>
    <row r="3404" spans="1:4" ht="13.5">
      <c r="A3404" s="198">
        <v>101624</v>
      </c>
      <c r="B3404" s="198" t="s">
        <v>4222</v>
      </c>
      <c r="C3404" s="198" t="s">
        <v>7</v>
      </c>
      <c r="D3404" s="353">
        <v>264.17</v>
      </c>
    </row>
    <row r="3405" spans="1:4" ht="13.5">
      <c r="A3405" s="198">
        <v>101616</v>
      </c>
      <c r="B3405" s="198" t="s">
        <v>4214</v>
      </c>
      <c r="C3405" s="198" t="s">
        <v>4</v>
      </c>
      <c r="D3405" s="353">
        <v>7.48</v>
      </c>
    </row>
    <row r="3406" spans="1:4" ht="13.5">
      <c r="A3406" s="198">
        <v>101618</v>
      </c>
      <c r="B3406" s="198" t="s">
        <v>4216</v>
      </c>
      <c r="C3406" s="198" t="s">
        <v>7</v>
      </c>
      <c r="D3406" s="292">
        <v>244.68</v>
      </c>
    </row>
    <row r="3407" spans="1:4" ht="13.5">
      <c r="A3407" s="198">
        <v>101622</v>
      </c>
      <c r="B3407" s="198" t="s">
        <v>4220</v>
      </c>
      <c r="C3407" s="198" t="s">
        <v>7</v>
      </c>
      <c r="D3407" s="292">
        <v>209.54</v>
      </c>
    </row>
    <row r="3408" spans="1:4" ht="13.5">
      <c r="A3408" s="198">
        <v>101619</v>
      </c>
      <c r="B3408" s="198" t="s">
        <v>4217</v>
      </c>
      <c r="C3408" s="198" t="s">
        <v>7</v>
      </c>
      <c r="D3408" s="292">
        <v>361</v>
      </c>
    </row>
    <row r="3409" spans="1:4" ht="13.5">
      <c r="A3409" s="198">
        <v>101623</v>
      </c>
      <c r="B3409" s="198" t="s">
        <v>4221</v>
      </c>
      <c r="C3409" s="198" t="s">
        <v>7</v>
      </c>
      <c r="D3409" s="292">
        <v>317.68</v>
      </c>
    </row>
    <row r="3410" spans="1:4" ht="13.5">
      <c r="A3410" s="198">
        <v>104482</v>
      </c>
      <c r="B3410" s="198" t="s">
        <v>8192</v>
      </c>
      <c r="C3410" s="198" t="s">
        <v>5</v>
      </c>
      <c r="D3410" s="292">
        <v>39.880000000000003</v>
      </c>
    </row>
    <row r="3411" spans="1:4" ht="13.5">
      <c r="A3411" s="198">
        <v>104189</v>
      </c>
      <c r="B3411" s="198" t="s">
        <v>8195</v>
      </c>
      <c r="C3411" s="198" t="s">
        <v>7</v>
      </c>
      <c r="D3411" s="292">
        <v>143.41</v>
      </c>
    </row>
    <row r="3412" spans="1:4" ht="13.5">
      <c r="A3412" s="198">
        <v>104465</v>
      </c>
      <c r="B3412" s="198" t="s">
        <v>40199</v>
      </c>
      <c r="C3412" s="198" t="s">
        <v>1</v>
      </c>
      <c r="D3412" s="292">
        <v>0</v>
      </c>
    </row>
    <row r="3413" spans="1:4" ht="13.5">
      <c r="A3413" s="198">
        <v>104188</v>
      </c>
      <c r="B3413" s="198" t="s">
        <v>40200</v>
      </c>
      <c r="C3413" s="198" t="s">
        <v>1</v>
      </c>
      <c r="D3413" s="353">
        <v>0</v>
      </c>
    </row>
    <row r="3414" spans="1:4" ht="13.5">
      <c r="A3414" s="198">
        <v>104185</v>
      </c>
      <c r="B3414" s="198" t="s">
        <v>8194</v>
      </c>
      <c r="C3414" s="198" t="s">
        <v>2</v>
      </c>
      <c r="D3414" s="353">
        <v>33.44</v>
      </c>
    </row>
    <row r="3415" spans="1:4" ht="13.5">
      <c r="A3415" s="198">
        <v>104182</v>
      </c>
      <c r="B3415" s="198" t="s">
        <v>40201</v>
      </c>
      <c r="C3415" s="198" t="s">
        <v>1</v>
      </c>
      <c r="D3415" s="353">
        <v>0</v>
      </c>
    </row>
    <row r="3416" spans="1:4" ht="13.5">
      <c r="A3416" s="198">
        <v>104184</v>
      </c>
      <c r="B3416" s="198" t="s">
        <v>8193</v>
      </c>
      <c r="C3416" s="198" t="s">
        <v>2</v>
      </c>
      <c r="D3416" s="353">
        <v>39.44</v>
      </c>
    </row>
    <row r="3417" spans="1:4" ht="13.5">
      <c r="A3417" s="198">
        <v>104190</v>
      </c>
      <c r="B3417" s="198" t="s">
        <v>8196</v>
      </c>
      <c r="C3417" s="198" t="s">
        <v>2</v>
      </c>
      <c r="D3417" s="292">
        <v>848.42</v>
      </c>
    </row>
    <row r="3418" spans="1:4" ht="13.5">
      <c r="A3418" s="198">
        <v>104463</v>
      </c>
      <c r="B3418" s="198" t="s">
        <v>40202</v>
      </c>
      <c r="C3418" s="198" t="s">
        <v>2</v>
      </c>
      <c r="D3418" s="292">
        <v>0</v>
      </c>
    </row>
    <row r="3419" spans="1:4" ht="13.5">
      <c r="A3419" s="198">
        <v>104464</v>
      </c>
      <c r="B3419" s="198" t="s">
        <v>40203</v>
      </c>
      <c r="C3419" s="198" t="s">
        <v>2</v>
      </c>
      <c r="D3419" s="292">
        <v>0</v>
      </c>
    </row>
    <row r="3420" spans="1:4" ht="13.5">
      <c r="A3420" s="198">
        <v>104183</v>
      </c>
      <c r="B3420" s="198" t="s">
        <v>40204</v>
      </c>
      <c r="C3420" s="198" t="s">
        <v>1</v>
      </c>
      <c r="D3420" s="353">
        <v>0</v>
      </c>
    </row>
    <row r="3421" spans="1:4" ht="13.5">
      <c r="A3421" s="198">
        <v>104187</v>
      </c>
      <c r="B3421" s="198" t="s">
        <v>40205</v>
      </c>
      <c r="C3421" s="198" t="s">
        <v>1</v>
      </c>
      <c r="D3421" s="292">
        <v>1699.96</v>
      </c>
    </row>
    <row r="3422" spans="1:4" ht="13.5">
      <c r="A3422" s="198">
        <v>104186</v>
      </c>
      <c r="B3422" s="198" t="s">
        <v>40206</v>
      </c>
      <c r="C3422" s="198" t="s">
        <v>1</v>
      </c>
      <c r="D3422" s="292">
        <v>301.37</v>
      </c>
    </row>
    <row r="3423" spans="1:4" ht="13.5">
      <c r="A3423" s="198">
        <v>104180</v>
      </c>
      <c r="B3423" s="198" t="s">
        <v>40207</v>
      </c>
      <c r="C3423" s="198" t="s">
        <v>1</v>
      </c>
      <c r="D3423" s="353">
        <v>0</v>
      </c>
    </row>
    <row r="3424" spans="1:4" ht="13.5">
      <c r="A3424" s="198">
        <v>104181</v>
      </c>
      <c r="B3424" s="198" t="s">
        <v>40208</v>
      </c>
      <c r="C3424" s="198" t="s">
        <v>1</v>
      </c>
      <c r="D3424" s="292">
        <v>0</v>
      </c>
    </row>
    <row r="3425" spans="1:4" ht="13.5">
      <c r="A3425" s="198">
        <v>100674</v>
      </c>
      <c r="B3425" s="198" t="s">
        <v>40209</v>
      </c>
      <c r="C3425" s="198" t="s">
        <v>4</v>
      </c>
      <c r="D3425" s="292">
        <v>544.78</v>
      </c>
    </row>
    <row r="3426" spans="1:4" ht="13.5">
      <c r="A3426" s="198">
        <v>100664</v>
      </c>
      <c r="B3426" s="198" t="s">
        <v>40210</v>
      </c>
      <c r="C3426" s="198" t="s">
        <v>4</v>
      </c>
      <c r="D3426" s="292">
        <v>0</v>
      </c>
    </row>
    <row r="3427" spans="1:4" ht="13.5">
      <c r="A3427" s="198">
        <v>94589</v>
      </c>
      <c r="B3427" s="198" t="s">
        <v>40211</v>
      </c>
      <c r="C3427" s="198" t="s">
        <v>1</v>
      </c>
      <c r="D3427" s="292">
        <v>19.850000000000001</v>
      </c>
    </row>
    <row r="3428" spans="1:4" ht="13.5">
      <c r="A3428" s="198">
        <v>94590</v>
      </c>
      <c r="B3428" s="198" t="s">
        <v>40212</v>
      </c>
      <c r="C3428" s="198" t="s">
        <v>1</v>
      </c>
      <c r="D3428" s="292">
        <v>26.88</v>
      </c>
    </row>
    <row r="3429" spans="1:4" ht="13.5">
      <c r="A3429" s="198">
        <v>94587</v>
      </c>
      <c r="B3429" s="198" t="s">
        <v>40213</v>
      </c>
      <c r="C3429" s="198" t="s">
        <v>1</v>
      </c>
      <c r="D3429" s="292">
        <v>69</v>
      </c>
    </row>
    <row r="3430" spans="1:4" ht="13.5">
      <c r="A3430" s="198">
        <v>94588</v>
      </c>
      <c r="B3430" s="198" t="s">
        <v>40214</v>
      </c>
      <c r="C3430" s="198" t="s">
        <v>1</v>
      </c>
      <c r="D3430" s="292">
        <v>80.98</v>
      </c>
    </row>
    <row r="3431" spans="1:4" ht="13.5">
      <c r="A3431" s="198">
        <v>105812</v>
      </c>
      <c r="B3431" s="198" t="s">
        <v>40215</v>
      </c>
      <c r="C3431" s="198" t="s">
        <v>1</v>
      </c>
      <c r="D3431" s="292">
        <v>22.39</v>
      </c>
    </row>
    <row r="3432" spans="1:4" ht="13.5">
      <c r="A3432" s="198">
        <v>94571</v>
      </c>
      <c r="B3432" s="198" t="s">
        <v>40216</v>
      </c>
      <c r="C3432" s="198" t="s">
        <v>4</v>
      </c>
      <c r="D3432" s="292">
        <v>0</v>
      </c>
    </row>
    <row r="3433" spans="1:4" ht="13.5">
      <c r="A3433" s="198">
        <v>94570</v>
      </c>
      <c r="B3433" s="198" t="s">
        <v>40217</v>
      </c>
      <c r="C3433" s="198" t="s">
        <v>4</v>
      </c>
      <c r="D3433" s="292">
        <v>250.6</v>
      </c>
    </row>
    <row r="3434" spans="1:4" ht="13.5">
      <c r="A3434" s="198">
        <v>105811</v>
      </c>
      <c r="B3434" s="198" t="s">
        <v>40218</v>
      </c>
      <c r="C3434" s="198" t="s">
        <v>4</v>
      </c>
      <c r="D3434" s="292">
        <v>0</v>
      </c>
    </row>
    <row r="3435" spans="1:4" ht="13.5">
      <c r="A3435" s="198">
        <v>94572</v>
      </c>
      <c r="B3435" s="198" t="s">
        <v>40219</v>
      </c>
      <c r="C3435" s="198" t="s">
        <v>4</v>
      </c>
      <c r="D3435" s="292">
        <v>357.43</v>
      </c>
    </row>
    <row r="3436" spans="1:4" ht="13.5">
      <c r="A3436" s="198">
        <v>94573</v>
      </c>
      <c r="B3436" s="198" t="s">
        <v>40220</v>
      </c>
      <c r="C3436" s="198" t="s">
        <v>4</v>
      </c>
      <c r="D3436" s="292">
        <v>277.74</v>
      </c>
    </row>
    <row r="3437" spans="1:4" ht="13.5">
      <c r="A3437" s="198">
        <v>105809</v>
      </c>
      <c r="B3437" s="198" t="s">
        <v>40221</v>
      </c>
      <c r="C3437" s="198" t="s">
        <v>4</v>
      </c>
      <c r="D3437" s="292">
        <v>0</v>
      </c>
    </row>
    <row r="3438" spans="1:4" ht="13.5">
      <c r="A3438" s="198">
        <v>94569</v>
      </c>
      <c r="B3438" s="198" t="s">
        <v>40222</v>
      </c>
      <c r="C3438" s="198" t="s">
        <v>4</v>
      </c>
      <c r="D3438" s="292">
        <v>481.27</v>
      </c>
    </row>
    <row r="3439" spans="1:4" ht="13.5">
      <c r="A3439" s="198">
        <v>105810</v>
      </c>
      <c r="B3439" s="198" t="s">
        <v>40223</v>
      </c>
      <c r="C3439" s="198" t="s">
        <v>4</v>
      </c>
      <c r="D3439" s="292">
        <v>0</v>
      </c>
    </row>
    <row r="3440" spans="1:4" ht="13.5">
      <c r="A3440" s="198">
        <v>94561</v>
      </c>
      <c r="B3440" s="198" t="s">
        <v>40224</v>
      </c>
      <c r="C3440" s="198" t="s">
        <v>4</v>
      </c>
      <c r="D3440" s="292">
        <v>0</v>
      </c>
    </row>
    <row r="3441" spans="1:4" ht="13.5">
      <c r="A3441" s="198">
        <v>94562</v>
      </c>
      <c r="B3441" s="198" t="s">
        <v>40225</v>
      </c>
      <c r="C3441" s="198" t="s">
        <v>4</v>
      </c>
      <c r="D3441" s="292">
        <v>641.54999999999995</v>
      </c>
    </row>
    <row r="3442" spans="1:4" ht="13.5">
      <c r="A3442" s="198">
        <v>105813</v>
      </c>
      <c r="B3442" s="198" t="s">
        <v>40226</v>
      </c>
      <c r="C3442" s="198" t="s">
        <v>4</v>
      </c>
      <c r="D3442" s="292">
        <v>1090.75</v>
      </c>
    </row>
    <row r="3443" spans="1:4" ht="13.5">
      <c r="A3443" s="198">
        <v>94559</v>
      </c>
      <c r="B3443" s="198" t="s">
        <v>40227</v>
      </c>
      <c r="C3443" s="198" t="s">
        <v>4</v>
      </c>
      <c r="D3443" s="292">
        <v>763.13</v>
      </c>
    </row>
    <row r="3444" spans="1:4" ht="13.5">
      <c r="A3444" s="198">
        <v>100668</v>
      </c>
      <c r="B3444" s="198" t="s">
        <v>40228</v>
      </c>
      <c r="C3444" s="198" t="s">
        <v>4</v>
      </c>
      <c r="D3444" s="292">
        <v>1307.26</v>
      </c>
    </row>
    <row r="3445" spans="1:4" ht="13.5">
      <c r="A3445" s="198">
        <v>100670</v>
      </c>
      <c r="B3445" s="198" t="s">
        <v>40229</v>
      </c>
      <c r="C3445" s="198" t="s">
        <v>4</v>
      </c>
      <c r="D3445" s="292">
        <v>985.03</v>
      </c>
    </row>
    <row r="3446" spans="1:4" ht="13.5">
      <c r="A3446" s="198">
        <v>100665</v>
      </c>
      <c r="B3446" s="198" t="s">
        <v>40230</v>
      </c>
      <c r="C3446" s="198" t="s">
        <v>4</v>
      </c>
      <c r="D3446" s="292">
        <v>824.02</v>
      </c>
    </row>
    <row r="3447" spans="1:4" ht="13.5">
      <c r="A3447" s="198">
        <v>100924</v>
      </c>
      <c r="B3447" s="198" t="s">
        <v>40231</v>
      </c>
      <c r="C3447" s="198" t="s">
        <v>4</v>
      </c>
      <c r="D3447" s="292">
        <v>0</v>
      </c>
    </row>
    <row r="3448" spans="1:4" ht="13.5">
      <c r="A3448" s="198">
        <v>100671</v>
      </c>
      <c r="B3448" s="198" t="s">
        <v>40232</v>
      </c>
      <c r="C3448" s="198" t="s">
        <v>4</v>
      </c>
      <c r="D3448" s="292">
        <v>1212.44</v>
      </c>
    </row>
    <row r="3449" spans="1:4" ht="13.5">
      <c r="A3449" s="198">
        <v>100667</v>
      </c>
      <c r="B3449" s="198" t="s">
        <v>40233</v>
      </c>
      <c r="C3449" s="198" t="s">
        <v>4</v>
      </c>
      <c r="D3449" s="292">
        <v>1047.8900000000001</v>
      </c>
    </row>
    <row r="3450" spans="1:4" ht="13.5">
      <c r="A3450" s="198">
        <v>100669</v>
      </c>
      <c r="B3450" s="198" t="s">
        <v>40234</v>
      </c>
      <c r="C3450" s="198" t="s">
        <v>4</v>
      </c>
      <c r="D3450" s="292">
        <v>966.63</v>
      </c>
    </row>
    <row r="3451" spans="1:4" ht="13.5">
      <c r="A3451" s="198">
        <v>100672</v>
      </c>
      <c r="B3451" s="198" t="s">
        <v>40235</v>
      </c>
      <c r="C3451" s="198" t="s">
        <v>4</v>
      </c>
      <c r="D3451" s="292">
        <v>797.25</v>
      </c>
    </row>
    <row r="3452" spans="1:4" ht="13.5">
      <c r="A3452" s="198">
        <v>100666</v>
      </c>
      <c r="B3452" s="198" t="s">
        <v>40236</v>
      </c>
      <c r="C3452" s="198" t="s">
        <v>4</v>
      </c>
      <c r="D3452" s="292">
        <v>665.67</v>
      </c>
    </row>
    <row r="3453" spans="1:4" ht="13.5">
      <c r="A3453" s="198">
        <v>100663</v>
      </c>
      <c r="B3453" s="198" t="s">
        <v>40237</v>
      </c>
      <c r="C3453" s="198" t="s">
        <v>4</v>
      </c>
      <c r="D3453" s="292">
        <v>0</v>
      </c>
    </row>
    <row r="3454" spans="1:4" ht="13.5">
      <c r="A3454" s="198">
        <v>100662</v>
      </c>
      <c r="B3454" s="198" t="s">
        <v>40238</v>
      </c>
      <c r="C3454" s="198" t="s">
        <v>4</v>
      </c>
      <c r="D3454" s="292">
        <v>0</v>
      </c>
    </row>
    <row r="3455" spans="1:4" ht="13.5">
      <c r="A3455" s="198">
        <v>100661</v>
      </c>
      <c r="B3455" s="198" t="s">
        <v>40239</v>
      </c>
      <c r="C3455" s="198" t="s">
        <v>4</v>
      </c>
      <c r="D3455" s="292">
        <v>0</v>
      </c>
    </row>
    <row r="3456" spans="1:4" ht="13.5">
      <c r="A3456" s="198">
        <v>100659</v>
      </c>
      <c r="B3456" s="198" t="s">
        <v>2466</v>
      </c>
      <c r="C3456" s="198" t="s">
        <v>1</v>
      </c>
      <c r="D3456" s="292">
        <v>11.52</v>
      </c>
    </row>
    <row r="3457" spans="1:4" ht="13.5">
      <c r="A3457" s="198">
        <v>100660</v>
      </c>
      <c r="B3457" s="198" t="s">
        <v>2467</v>
      </c>
      <c r="C3457" s="198" t="s">
        <v>1</v>
      </c>
      <c r="D3457" s="292">
        <v>8.19</v>
      </c>
    </row>
    <row r="3458" spans="1:4" ht="13.5">
      <c r="A3458" s="198">
        <v>100711</v>
      </c>
      <c r="B3458" s="198" t="s">
        <v>40240</v>
      </c>
      <c r="C3458" s="198" t="s">
        <v>1</v>
      </c>
      <c r="D3458" s="292">
        <v>0</v>
      </c>
    </row>
    <row r="3459" spans="1:4" ht="13.5">
      <c r="A3459" s="198">
        <v>100676</v>
      </c>
      <c r="B3459" s="198" t="s">
        <v>2469</v>
      </c>
      <c r="C3459" s="198" t="s">
        <v>2</v>
      </c>
      <c r="D3459" s="292">
        <v>206.25</v>
      </c>
    </row>
    <row r="3460" spans="1:4" ht="13.5">
      <c r="A3460" s="198">
        <v>90806</v>
      </c>
      <c r="B3460" s="198" t="s">
        <v>7805</v>
      </c>
      <c r="C3460" s="198" t="s">
        <v>2</v>
      </c>
      <c r="D3460" s="292">
        <v>429.98</v>
      </c>
    </row>
    <row r="3461" spans="1:4" ht="13.5">
      <c r="A3461" s="198">
        <v>91292</v>
      </c>
      <c r="B3461" s="198" t="s">
        <v>7806</v>
      </c>
      <c r="C3461" s="198" t="s">
        <v>2</v>
      </c>
      <c r="D3461" s="292">
        <v>356.2</v>
      </c>
    </row>
    <row r="3462" spans="1:4" ht="13.5">
      <c r="A3462" s="198">
        <v>90801</v>
      </c>
      <c r="B3462" s="198" t="s">
        <v>2409</v>
      </c>
      <c r="C3462" s="198" t="s">
        <v>2</v>
      </c>
      <c r="D3462" s="292">
        <v>323.06</v>
      </c>
    </row>
    <row r="3463" spans="1:4" ht="13.5">
      <c r="A3463" s="198">
        <v>91287</v>
      </c>
      <c r="B3463" s="198" t="s">
        <v>2434</v>
      </c>
      <c r="C3463" s="198" t="s">
        <v>2</v>
      </c>
      <c r="D3463" s="292">
        <v>249.28</v>
      </c>
    </row>
    <row r="3464" spans="1:4" ht="13.5">
      <c r="A3464" s="198">
        <v>100706</v>
      </c>
      <c r="B3464" s="198" t="s">
        <v>2507</v>
      </c>
      <c r="C3464" s="198" t="s">
        <v>2</v>
      </c>
      <c r="D3464" s="292">
        <v>81.99</v>
      </c>
    </row>
    <row r="3465" spans="1:4" ht="13.5">
      <c r="A3465" s="198">
        <v>100709</v>
      </c>
      <c r="B3465" s="198" t="s">
        <v>2510</v>
      </c>
      <c r="C3465" s="198" t="s">
        <v>2</v>
      </c>
      <c r="D3465" s="292">
        <v>55.97</v>
      </c>
    </row>
    <row r="3466" spans="1:4" ht="13.5">
      <c r="A3466" s="198">
        <v>100710</v>
      </c>
      <c r="B3466" s="198" t="s">
        <v>2511</v>
      </c>
      <c r="C3466" s="198" t="s">
        <v>2</v>
      </c>
      <c r="D3466" s="292">
        <v>127.53</v>
      </c>
    </row>
    <row r="3467" spans="1:4" ht="13.5">
      <c r="A3467" s="198">
        <v>90830</v>
      </c>
      <c r="B3467" s="198" t="s">
        <v>2416</v>
      </c>
      <c r="C3467" s="198" t="s">
        <v>2</v>
      </c>
      <c r="D3467" s="292">
        <v>153.97999999999999</v>
      </c>
    </row>
    <row r="3468" spans="1:4" ht="13.5">
      <c r="A3468" s="198">
        <v>91304</v>
      </c>
      <c r="B3468" s="198" t="s">
        <v>2440</v>
      </c>
      <c r="C3468" s="198" t="s">
        <v>2</v>
      </c>
      <c r="D3468" s="292">
        <v>100.9</v>
      </c>
    </row>
    <row r="3469" spans="1:4" ht="13.5">
      <c r="A3469" s="198">
        <v>90831</v>
      </c>
      <c r="B3469" s="198" t="s">
        <v>2417</v>
      </c>
      <c r="C3469" s="198" t="s">
        <v>2</v>
      </c>
      <c r="D3469" s="292">
        <v>132.97999999999999</v>
      </c>
    </row>
    <row r="3470" spans="1:4" ht="13.5">
      <c r="A3470" s="198">
        <v>91305</v>
      </c>
      <c r="B3470" s="198" t="s">
        <v>2441</v>
      </c>
      <c r="C3470" s="198" t="s">
        <v>2</v>
      </c>
      <c r="D3470" s="292">
        <v>96.46</v>
      </c>
    </row>
    <row r="3471" spans="1:4" ht="13.5">
      <c r="A3471" s="198">
        <v>91306</v>
      </c>
      <c r="B3471" s="198" t="s">
        <v>2442</v>
      </c>
      <c r="C3471" s="198" t="s">
        <v>2</v>
      </c>
      <c r="D3471" s="292">
        <v>132.97999999999999</v>
      </c>
    </row>
    <row r="3472" spans="1:4" ht="13.5">
      <c r="A3472" s="198">
        <v>91307</v>
      </c>
      <c r="B3472" s="198" t="s">
        <v>2443</v>
      </c>
      <c r="C3472" s="198" t="s">
        <v>2</v>
      </c>
      <c r="D3472" s="292">
        <v>84.14</v>
      </c>
    </row>
    <row r="3473" spans="1:4" ht="13.5">
      <c r="A3473" s="198">
        <v>100707</v>
      </c>
      <c r="B3473" s="198" t="s">
        <v>2508</v>
      </c>
      <c r="C3473" s="198" t="s">
        <v>2</v>
      </c>
      <c r="D3473" s="292">
        <v>153.74</v>
      </c>
    </row>
    <row r="3474" spans="1:4" ht="13.5">
      <c r="A3474" s="198">
        <v>100708</v>
      </c>
      <c r="B3474" s="198" t="s">
        <v>2509</v>
      </c>
      <c r="C3474" s="198" t="s">
        <v>2</v>
      </c>
      <c r="D3474" s="292">
        <v>190.63</v>
      </c>
    </row>
    <row r="3475" spans="1:4" ht="13.5">
      <c r="A3475" s="198">
        <v>91328</v>
      </c>
      <c r="B3475" s="198" t="s">
        <v>2456</v>
      </c>
      <c r="C3475" s="198" t="s">
        <v>2</v>
      </c>
      <c r="D3475" s="292">
        <v>887.52</v>
      </c>
    </row>
    <row r="3476" spans="1:4" ht="13.5">
      <c r="A3476" s="198">
        <v>100687</v>
      </c>
      <c r="B3476" s="198" t="s">
        <v>2479</v>
      </c>
      <c r="C3476" s="198" t="s">
        <v>2</v>
      </c>
      <c r="D3476" s="292">
        <v>1020.5</v>
      </c>
    </row>
    <row r="3477" spans="1:4" ht="13.5">
      <c r="A3477" s="198">
        <v>100681</v>
      </c>
      <c r="B3477" s="198" t="s">
        <v>2473</v>
      </c>
      <c r="C3477" s="198" t="s">
        <v>2</v>
      </c>
      <c r="D3477" s="292">
        <v>1047.82</v>
      </c>
    </row>
    <row r="3478" spans="1:4" ht="13.5">
      <c r="A3478" s="198">
        <v>91330</v>
      </c>
      <c r="B3478" s="198" t="s">
        <v>2458</v>
      </c>
      <c r="C3478" s="198" t="s">
        <v>2</v>
      </c>
      <c r="D3478" s="292">
        <v>914.84</v>
      </c>
    </row>
    <row r="3479" spans="1:4" ht="13.5">
      <c r="A3479" s="198">
        <v>100689</v>
      </c>
      <c r="B3479" s="198" t="s">
        <v>2481</v>
      </c>
      <c r="C3479" s="198" t="s">
        <v>2</v>
      </c>
      <c r="D3479" s="292">
        <v>1107.8</v>
      </c>
    </row>
    <row r="3480" spans="1:4" ht="13.5">
      <c r="A3480" s="198">
        <v>91332</v>
      </c>
      <c r="B3480" s="198" t="s">
        <v>2460</v>
      </c>
      <c r="C3480" s="198" t="s">
        <v>2</v>
      </c>
      <c r="D3480" s="292">
        <v>953.82</v>
      </c>
    </row>
    <row r="3481" spans="1:4" ht="13.5">
      <c r="A3481" s="198">
        <v>100688</v>
      </c>
      <c r="B3481" s="198" t="s">
        <v>2480</v>
      </c>
      <c r="C3481" s="198" t="s">
        <v>2</v>
      </c>
      <c r="D3481" s="292">
        <v>878.23</v>
      </c>
    </row>
    <row r="3482" spans="1:4" ht="13.5">
      <c r="A3482" s="198">
        <v>91329</v>
      </c>
      <c r="B3482" s="198" t="s">
        <v>2457</v>
      </c>
      <c r="C3482" s="198" t="s">
        <v>2</v>
      </c>
      <c r="D3482" s="292">
        <v>781.77</v>
      </c>
    </row>
    <row r="3483" spans="1:4" ht="13.5">
      <c r="A3483" s="198">
        <v>100682</v>
      </c>
      <c r="B3483" s="198" t="s">
        <v>2474</v>
      </c>
      <c r="C3483" s="198" t="s">
        <v>2</v>
      </c>
      <c r="D3483" s="292">
        <v>892.57</v>
      </c>
    </row>
    <row r="3484" spans="1:4" ht="13.5">
      <c r="A3484" s="198">
        <v>91331</v>
      </c>
      <c r="B3484" s="198" t="s">
        <v>2459</v>
      </c>
      <c r="C3484" s="198" t="s">
        <v>2</v>
      </c>
      <c r="D3484" s="292">
        <v>808.43</v>
      </c>
    </row>
    <row r="3485" spans="1:4" ht="13.5">
      <c r="A3485" s="198">
        <v>100690</v>
      </c>
      <c r="B3485" s="198" t="s">
        <v>2482</v>
      </c>
      <c r="C3485" s="198" t="s">
        <v>2</v>
      </c>
      <c r="D3485" s="292">
        <v>947.64</v>
      </c>
    </row>
    <row r="3486" spans="1:4" ht="13.5">
      <c r="A3486" s="198">
        <v>91333</v>
      </c>
      <c r="B3486" s="198" t="s">
        <v>2461</v>
      </c>
      <c r="C3486" s="198" t="s">
        <v>2</v>
      </c>
      <c r="D3486" s="292">
        <v>846.74</v>
      </c>
    </row>
    <row r="3487" spans="1:4" ht="13.5">
      <c r="A3487" s="198">
        <v>90841</v>
      </c>
      <c r="B3487" s="198" t="s">
        <v>2418</v>
      </c>
      <c r="C3487" s="198" t="s">
        <v>2</v>
      </c>
      <c r="D3487" s="292">
        <v>1000.54</v>
      </c>
    </row>
    <row r="3488" spans="1:4" ht="13.5">
      <c r="A3488" s="198">
        <v>90847</v>
      </c>
      <c r="B3488" s="198" t="s">
        <v>2422</v>
      </c>
      <c r="C3488" s="198" t="s">
        <v>2</v>
      </c>
      <c r="D3488" s="292">
        <v>867.56</v>
      </c>
    </row>
    <row r="3489" spans="1:4" ht="13.5">
      <c r="A3489" s="198">
        <v>90842</v>
      </c>
      <c r="B3489" s="198" t="s">
        <v>2419</v>
      </c>
      <c r="C3489" s="198" t="s">
        <v>2</v>
      </c>
      <c r="D3489" s="292">
        <v>1010.73</v>
      </c>
    </row>
    <row r="3490" spans="1:4" ht="13.5">
      <c r="A3490" s="198">
        <v>90848</v>
      </c>
      <c r="B3490" s="198" t="s">
        <v>2423</v>
      </c>
      <c r="C3490" s="198" t="s">
        <v>2</v>
      </c>
      <c r="D3490" s="292">
        <v>877.75</v>
      </c>
    </row>
    <row r="3491" spans="1:4" ht="13.5">
      <c r="A3491" s="198">
        <v>90843</v>
      </c>
      <c r="B3491" s="198" t="s">
        <v>2420</v>
      </c>
      <c r="C3491" s="198" t="s">
        <v>2</v>
      </c>
      <c r="D3491" s="292">
        <v>1058.19</v>
      </c>
    </row>
    <row r="3492" spans="1:4" ht="13.5">
      <c r="A3492" s="198">
        <v>90849</v>
      </c>
      <c r="B3492" s="198" t="s">
        <v>2424</v>
      </c>
      <c r="C3492" s="198" t="s">
        <v>2</v>
      </c>
      <c r="D3492" s="292">
        <v>904.21</v>
      </c>
    </row>
    <row r="3493" spans="1:4" ht="13.5">
      <c r="A3493" s="198">
        <v>90844</v>
      </c>
      <c r="B3493" s="198" t="s">
        <v>2421</v>
      </c>
      <c r="C3493" s="198" t="s">
        <v>2</v>
      </c>
      <c r="D3493" s="292">
        <v>1138.07</v>
      </c>
    </row>
    <row r="3494" spans="1:4" ht="13.5">
      <c r="A3494" s="198">
        <v>90850</v>
      </c>
      <c r="B3494" s="198" t="s">
        <v>2425</v>
      </c>
      <c r="C3494" s="198" t="s">
        <v>2</v>
      </c>
      <c r="D3494" s="292">
        <v>984.09</v>
      </c>
    </row>
    <row r="3495" spans="1:4" ht="13.5">
      <c r="A3495" s="198">
        <v>91312</v>
      </c>
      <c r="B3495" s="198" t="s">
        <v>2444</v>
      </c>
      <c r="C3495" s="198" t="s">
        <v>2</v>
      </c>
      <c r="D3495" s="292">
        <v>858.27</v>
      </c>
    </row>
    <row r="3496" spans="1:4" ht="13.5">
      <c r="A3496" s="198">
        <v>91318</v>
      </c>
      <c r="B3496" s="198" t="s">
        <v>2448</v>
      </c>
      <c r="C3496" s="198" t="s">
        <v>2</v>
      </c>
      <c r="D3496" s="292">
        <v>761.81</v>
      </c>
    </row>
    <row r="3497" spans="1:4" ht="13.5">
      <c r="A3497" s="198">
        <v>91313</v>
      </c>
      <c r="B3497" s="198" t="s">
        <v>2445</v>
      </c>
      <c r="C3497" s="198" t="s">
        <v>2</v>
      </c>
      <c r="D3497" s="292">
        <v>855.48</v>
      </c>
    </row>
    <row r="3498" spans="1:4" ht="13.5">
      <c r="A3498" s="198">
        <v>91319</v>
      </c>
      <c r="B3498" s="198" t="s">
        <v>2449</v>
      </c>
      <c r="C3498" s="198" t="s">
        <v>2</v>
      </c>
      <c r="D3498" s="292">
        <v>771.34</v>
      </c>
    </row>
    <row r="3499" spans="1:4" ht="13.5">
      <c r="A3499" s="198">
        <v>91314</v>
      </c>
      <c r="B3499" s="198" t="s">
        <v>2446</v>
      </c>
      <c r="C3499" s="198" t="s">
        <v>2</v>
      </c>
      <c r="D3499" s="292">
        <v>898.03</v>
      </c>
    </row>
    <row r="3500" spans="1:4" ht="13.5">
      <c r="A3500" s="198">
        <v>91320</v>
      </c>
      <c r="B3500" s="198" t="s">
        <v>2450</v>
      </c>
      <c r="C3500" s="198" t="s">
        <v>2</v>
      </c>
      <c r="D3500" s="292">
        <v>797.13</v>
      </c>
    </row>
    <row r="3501" spans="1:4" ht="13.5">
      <c r="A3501" s="198">
        <v>91315</v>
      </c>
      <c r="B3501" s="198" t="s">
        <v>2447</v>
      </c>
      <c r="C3501" s="198" t="s">
        <v>2</v>
      </c>
      <c r="D3501" s="292">
        <v>977.24</v>
      </c>
    </row>
    <row r="3502" spans="1:4" ht="13.5">
      <c r="A3502" s="198">
        <v>91321</v>
      </c>
      <c r="B3502" s="198" t="s">
        <v>2451</v>
      </c>
      <c r="C3502" s="198" t="s">
        <v>2</v>
      </c>
      <c r="D3502" s="292">
        <v>876.34</v>
      </c>
    </row>
    <row r="3503" spans="1:4" ht="13.5">
      <c r="A3503" s="198">
        <v>90845</v>
      </c>
      <c r="B3503" s="198" t="s">
        <v>3521</v>
      </c>
      <c r="C3503" s="198" t="s">
        <v>2</v>
      </c>
      <c r="D3503" s="292">
        <v>1316.83</v>
      </c>
    </row>
    <row r="3504" spans="1:4" ht="13.5">
      <c r="A3504" s="198">
        <v>90851</v>
      </c>
      <c r="B3504" s="198" t="s">
        <v>3523</v>
      </c>
      <c r="C3504" s="198" t="s">
        <v>2</v>
      </c>
      <c r="D3504" s="292">
        <v>1162.8499999999999</v>
      </c>
    </row>
    <row r="3505" spans="1:4" ht="13.5">
      <c r="A3505" s="198">
        <v>90846</v>
      </c>
      <c r="B3505" s="198" t="s">
        <v>3522</v>
      </c>
      <c r="C3505" s="198" t="s">
        <v>2</v>
      </c>
      <c r="D3505" s="292">
        <v>1387.7</v>
      </c>
    </row>
    <row r="3506" spans="1:4" ht="13.5">
      <c r="A3506" s="198">
        <v>90852</v>
      </c>
      <c r="B3506" s="198" t="s">
        <v>3524</v>
      </c>
      <c r="C3506" s="198" t="s">
        <v>2</v>
      </c>
      <c r="D3506" s="292">
        <v>1233.72</v>
      </c>
    </row>
    <row r="3507" spans="1:4" ht="13.5">
      <c r="A3507" s="198">
        <v>91316</v>
      </c>
      <c r="B3507" s="198" t="s">
        <v>3525</v>
      </c>
      <c r="C3507" s="198" t="s">
        <v>2</v>
      </c>
      <c r="D3507" s="292">
        <v>1156.67</v>
      </c>
    </row>
    <row r="3508" spans="1:4" ht="13.5">
      <c r="A3508" s="198">
        <v>91322</v>
      </c>
      <c r="B3508" s="198" t="s">
        <v>3527</v>
      </c>
      <c r="C3508" s="198" t="s">
        <v>2</v>
      </c>
      <c r="D3508" s="292">
        <v>1055.77</v>
      </c>
    </row>
    <row r="3509" spans="1:4" ht="13.5">
      <c r="A3509" s="198">
        <v>91317</v>
      </c>
      <c r="B3509" s="198" t="s">
        <v>3526</v>
      </c>
      <c r="C3509" s="198" t="s">
        <v>2</v>
      </c>
      <c r="D3509" s="292">
        <v>1226.8699999999999</v>
      </c>
    </row>
    <row r="3510" spans="1:4" ht="13.5">
      <c r="A3510" s="198">
        <v>91323</v>
      </c>
      <c r="B3510" s="198" t="s">
        <v>3528</v>
      </c>
      <c r="C3510" s="198" t="s">
        <v>2</v>
      </c>
      <c r="D3510" s="292">
        <v>1125.97</v>
      </c>
    </row>
    <row r="3511" spans="1:4" ht="13.5">
      <c r="A3511" s="198">
        <v>100678</v>
      </c>
      <c r="B3511" s="198" t="s">
        <v>2470</v>
      </c>
      <c r="C3511" s="198" t="s">
        <v>2</v>
      </c>
      <c r="D3511" s="292">
        <v>1011.24</v>
      </c>
    </row>
    <row r="3512" spans="1:4" ht="13.5">
      <c r="A3512" s="198">
        <v>91013</v>
      </c>
      <c r="B3512" s="198" t="s">
        <v>2430</v>
      </c>
      <c r="C3512" s="198" t="s">
        <v>2</v>
      </c>
      <c r="D3512" s="292">
        <v>878.26</v>
      </c>
    </row>
    <row r="3513" spans="1:4" ht="13.5">
      <c r="A3513" s="198">
        <v>100680</v>
      </c>
      <c r="B3513" s="198" t="s">
        <v>2472</v>
      </c>
      <c r="C3513" s="198" t="s">
        <v>2</v>
      </c>
      <c r="D3513" s="292">
        <v>1021.94</v>
      </c>
    </row>
    <row r="3514" spans="1:4" ht="13.5">
      <c r="A3514" s="198">
        <v>91014</v>
      </c>
      <c r="B3514" s="198" t="s">
        <v>2431</v>
      </c>
      <c r="C3514" s="198" t="s">
        <v>2</v>
      </c>
      <c r="D3514" s="292">
        <v>888.96</v>
      </c>
    </row>
    <row r="3515" spans="1:4" ht="13.5">
      <c r="A3515" s="198">
        <v>100683</v>
      </c>
      <c r="B3515" s="198" t="s">
        <v>2475</v>
      </c>
      <c r="C3515" s="198" t="s">
        <v>2</v>
      </c>
      <c r="D3515" s="292">
        <v>1101.6199999999999</v>
      </c>
    </row>
    <row r="3516" spans="1:4" ht="13.5">
      <c r="A3516" s="198">
        <v>91015</v>
      </c>
      <c r="B3516" s="198" t="s">
        <v>2432</v>
      </c>
      <c r="C3516" s="198" t="s">
        <v>2</v>
      </c>
      <c r="D3516" s="292">
        <v>947.64</v>
      </c>
    </row>
    <row r="3517" spans="1:4" ht="13.5">
      <c r="A3517" s="198">
        <v>100685</v>
      </c>
      <c r="B3517" s="198" t="s">
        <v>2477</v>
      </c>
      <c r="C3517" s="198" t="s">
        <v>2</v>
      </c>
      <c r="D3517" s="292">
        <v>1147.56</v>
      </c>
    </row>
    <row r="3518" spans="1:4" ht="13.5">
      <c r="A3518" s="198">
        <v>91016</v>
      </c>
      <c r="B3518" s="198" t="s">
        <v>2433</v>
      </c>
      <c r="C3518" s="198" t="s">
        <v>2</v>
      </c>
      <c r="D3518" s="292">
        <v>993.58</v>
      </c>
    </row>
    <row r="3519" spans="1:4" ht="13.5">
      <c r="A3519" s="198">
        <v>100679</v>
      </c>
      <c r="B3519" s="198" t="s">
        <v>2471</v>
      </c>
      <c r="C3519" s="198" t="s">
        <v>2</v>
      </c>
      <c r="D3519" s="292">
        <v>868.97</v>
      </c>
    </row>
    <row r="3520" spans="1:4" ht="13.5">
      <c r="A3520" s="198">
        <v>91324</v>
      </c>
      <c r="B3520" s="198" t="s">
        <v>2452</v>
      </c>
      <c r="C3520" s="198" t="s">
        <v>2</v>
      </c>
      <c r="D3520" s="292">
        <v>772.51</v>
      </c>
    </row>
    <row r="3521" spans="1:4" ht="13.5">
      <c r="A3521" s="198">
        <v>100712</v>
      </c>
      <c r="B3521" s="198" t="s">
        <v>2493</v>
      </c>
      <c r="C3521" s="198" t="s">
        <v>2</v>
      </c>
      <c r="D3521" s="292">
        <v>866.69</v>
      </c>
    </row>
    <row r="3522" spans="1:4" ht="13.5">
      <c r="A3522" s="198">
        <v>91325</v>
      </c>
      <c r="B3522" s="198" t="s">
        <v>2453</v>
      </c>
      <c r="C3522" s="198" t="s">
        <v>2</v>
      </c>
      <c r="D3522" s="292">
        <v>782.55</v>
      </c>
    </row>
    <row r="3523" spans="1:4" ht="13.5">
      <c r="A3523" s="198">
        <v>100684</v>
      </c>
      <c r="B3523" s="198" t="s">
        <v>2476</v>
      </c>
      <c r="C3523" s="198" t="s">
        <v>2</v>
      </c>
      <c r="D3523" s="292">
        <v>941.46</v>
      </c>
    </row>
    <row r="3524" spans="1:4" ht="13.5">
      <c r="A3524" s="198">
        <v>91326</v>
      </c>
      <c r="B3524" s="198" t="s">
        <v>2454</v>
      </c>
      <c r="C3524" s="198" t="s">
        <v>2</v>
      </c>
      <c r="D3524" s="292">
        <v>840.56</v>
      </c>
    </row>
    <row r="3525" spans="1:4" ht="13.5">
      <c r="A3525" s="198">
        <v>91327</v>
      </c>
      <c r="B3525" s="198" t="s">
        <v>2455</v>
      </c>
      <c r="C3525" s="198" t="s">
        <v>2</v>
      </c>
      <c r="D3525" s="292">
        <v>885.83</v>
      </c>
    </row>
    <row r="3526" spans="1:4" ht="13.5">
      <c r="A3526" s="198">
        <v>100686</v>
      </c>
      <c r="B3526" s="198" t="s">
        <v>2478</v>
      </c>
      <c r="C3526" s="198" t="s">
        <v>2</v>
      </c>
      <c r="D3526" s="292">
        <v>986.73</v>
      </c>
    </row>
    <row r="3527" spans="1:4" ht="13.5">
      <c r="A3527" s="198">
        <v>100693</v>
      </c>
      <c r="B3527" s="198" t="s">
        <v>2485</v>
      </c>
      <c r="C3527" s="198" t="s">
        <v>2</v>
      </c>
      <c r="D3527" s="292">
        <v>1969.61</v>
      </c>
    </row>
    <row r="3528" spans="1:4" ht="13.5">
      <c r="A3528" s="198">
        <v>91336</v>
      </c>
      <c r="B3528" s="198" t="s">
        <v>2464</v>
      </c>
      <c r="C3528" s="198" t="s">
        <v>2</v>
      </c>
      <c r="D3528" s="292">
        <v>1815.63</v>
      </c>
    </row>
    <row r="3529" spans="1:4" ht="13.5">
      <c r="A3529" s="198">
        <v>100694</v>
      </c>
      <c r="B3529" s="198" t="s">
        <v>2486</v>
      </c>
      <c r="C3529" s="198" t="s">
        <v>2</v>
      </c>
      <c r="D3529" s="292">
        <v>1809.45</v>
      </c>
    </row>
    <row r="3530" spans="1:4" ht="13.5">
      <c r="A3530" s="198">
        <v>91337</v>
      </c>
      <c r="B3530" s="198" t="s">
        <v>2465</v>
      </c>
      <c r="C3530" s="198" t="s">
        <v>2</v>
      </c>
      <c r="D3530" s="292">
        <v>1708.55</v>
      </c>
    </row>
    <row r="3531" spans="1:4" ht="13.5">
      <c r="A3531" s="198">
        <v>100691</v>
      </c>
      <c r="B3531" s="198" t="s">
        <v>2483</v>
      </c>
      <c r="C3531" s="198" t="s">
        <v>2</v>
      </c>
      <c r="D3531" s="292">
        <v>1607.19</v>
      </c>
    </row>
    <row r="3532" spans="1:4" ht="13.5">
      <c r="A3532" s="198">
        <v>100692</v>
      </c>
      <c r="B3532" s="198" t="s">
        <v>2484</v>
      </c>
      <c r="C3532" s="198" t="s">
        <v>2</v>
      </c>
      <c r="D3532" s="292">
        <v>1447.03</v>
      </c>
    </row>
    <row r="3533" spans="1:4" ht="13.5">
      <c r="A3533" s="198">
        <v>91334</v>
      </c>
      <c r="B3533" s="198" t="s">
        <v>2462</v>
      </c>
      <c r="C3533" s="198" t="s">
        <v>2</v>
      </c>
      <c r="D3533" s="292">
        <v>1453.21</v>
      </c>
    </row>
    <row r="3534" spans="1:4" ht="13.5">
      <c r="A3534" s="198">
        <v>91335</v>
      </c>
      <c r="B3534" s="198" t="s">
        <v>2463</v>
      </c>
      <c r="C3534" s="198" t="s">
        <v>2</v>
      </c>
      <c r="D3534" s="292">
        <v>1346.13</v>
      </c>
    </row>
    <row r="3535" spans="1:4" ht="13.5">
      <c r="A3535" s="198">
        <v>90788</v>
      </c>
      <c r="B3535" s="198" t="s">
        <v>2406</v>
      </c>
      <c r="C3535" s="198" t="s">
        <v>2</v>
      </c>
      <c r="D3535" s="292">
        <v>790.67</v>
      </c>
    </row>
    <row r="3536" spans="1:4" ht="13.5">
      <c r="A3536" s="198">
        <v>90789</v>
      </c>
      <c r="B3536" s="198" t="s">
        <v>2407</v>
      </c>
      <c r="C3536" s="198" t="s">
        <v>2</v>
      </c>
      <c r="D3536" s="292">
        <v>792.9</v>
      </c>
    </row>
    <row r="3537" spans="1:4" ht="13.5">
      <c r="A3537" s="198">
        <v>90790</v>
      </c>
      <c r="B3537" s="198" t="s">
        <v>2408</v>
      </c>
      <c r="C3537" s="198" t="s">
        <v>2</v>
      </c>
      <c r="D3537" s="292">
        <v>818.24</v>
      </c>
    </row>
    <row r="3538" spans="1:4" ht="13.5">
      <c r="A3538" s="198">
        <v>100675</v>
      </c>
      <c r="B3538" s="198" t="s">
        <v>2468</v>
      </c>
      <c r="C3538" s="198" t="s">
        <v>2</v>
      </c>
      <c r="D3538" s="292">
        <v>902.9</v>
      </c>
    </row>
    <row r="3539" spans="1:4" ht="13.5">
      <c r="A3539" s="198">
        <v>90794</v>
      </c>
      <c r="B3539" s="198" t="s">
        <v>3763</v>
      </c>
      <c r="C3539" s="198" t="s">
        <v>2</v>
      </c>
      <c r="D3539" s="292">
        <v>697.22</v>
      </c>
    </row>
    <row r="3540" spans="1:4" ht="13.5">
      <c r="A3540" s="198">
        <v>90795</v>
      </c>
      <c r="B3540" s="198" t="s">
        <v>3764</v>
      </c>
      <c r="C3540" s="198" t="s">
        <v>2</v>
      </c>
      <c r="D3540" s="292">
        <v>706.16</v>
      </c>
    </row>
    <row r="3541" spans="1:4" ht="13.5">
      <c r="A3541" s="198">
        <v>90796</v>
      </c>
      <c r="B3541" s="198" t="s">
        <v>3765</v>
      </c>
      <c r="C3541" s="198" t="s">
        <v>2</v>
      </c>
      <c r="D3541" s="292">
        <v>715.08</v>
      </c>
    </row>
    <row r="3542" spans="1:4" ht="13.5">
      <c r="A3542" s="198">
        <v>90797</v>
      </c>
      <c r="B3542" s="198" t="s">
        <v>3766</v>
      </c>
      <c r="C3542" s="198" t="s">
        <v>2</v>
      </c>
      <c r="D3542" s="292">
        <v>724.01</v>
      </c>
    </row>
    <row r="3543" spans="1:4" ht="13.5">
      <c r="A3543" s="198">
        <v>90791</v>
      </c>
      <c r="B3543" s="198" t="s">
        <v>3761</v>
      </c>
      <c r="C3543" s="198" t="s">
        <v>2</v>
      </c>
      <c r="D3543" s="292">
        <v>960.41</v>
      </c>
    </row>
    <row r="3544" spans="1:4" ht="13.5">
      <c r="A3544" s="198">
        <v>90793</v>
      </c>
      <c r="B3544" s="198" t="s">
        <v>3762</v>
      </c>
      <c r="C3544" s="198" t="s">
        <v>2</v>
      </c>
      <c r="D3544" s="292">
        <v>1015.53</v>
      </c>
    </row>
    <row r="3545" spans="1:4" ht="13.5">
      <c r="A3545" s="198">
        <v>90798</v>
      </c>
      <c r="B3545" s="198" t="s">
        <v>3767</v>
      </c>
      <c r="C3545" s="198" t="s">
        <v>2</v>
      </c>
      <c r="D3545" s="292">
        <v>1039.53</v>
      </c>
    </row>
    <row r="3546" spans="1:4" ht="13.5">
      <c r="A3546" s="198">
        <v>90799</v>
      </c>
      <c r="B3546" s="198" t="s">
        <v>3768</v>
      </c>
      <c r="C3546" s="198" t="s">
        <v>2</v>
      </c>
      <c r="D3546" s="292">
        <v>1074.3399999999999</v>
      </c>
    </row>
    <row r="3547" spans="1:4" ht="13.5">
      <c r="A3547" s="198">
        <v>100704</v>
      </c>
      <c r="B3547" s="198" t="s">
        <v>2505</v>
      </c>
      <c r="C3547" s="198" t="s">
        <v>2</v>
      </c>
      <c r="D3547" s="292">
        <v>72.650000000000006</v>
      </c>
    </row>
    <row r="3548" spans="1:4" ht="13.5">
      <c r="A3548" s="198">
        <v>90838</v>
      </c>
      <c r="B3548" s="198" t="s">
        <v>2497</v>
      </c>
      <c r="C3548" s="198" t="s">
        <v>2</v>
      </c>
      <c r="D3548" s="292">
        <v>1850.51</v>
      </c>
    </row>
    <row r="3549" spans="1:4" ht="13.5">
      <c r="A3549" s="198">
        <v>91338</v>
      </c>
      <c r="B3549" s="198" t="s">
        <v>2498</v>
      </c>
      <c r="C3549" s="198" t="s">
        <v>4</v>
      </c>
      <c r="D3549" s="292">
        <v>753.65</v>
      </c>
    </row>
    <row r="3550" spans="1:4" ht="13.5">
      <c r="A3550" s="198">
        <v>94805</v>
      </c>
      <c r="B3550" s="198" t="s">
        <v>2500</v>
      </c>
      <c r="C3550" s="198" t="s">
        <v>2</v>
      </c>
      <c r="D3550" s="292">
        <v>791.71</v>
      </c>
    </row>
    <row r="3551" spans="1:4" ht="13.5">
      <c r="A3551" s="198">
        <v>100702</v>
      </c>
      <c r="B3551" s="198" t="s">
        <v>2503</v>
      </c>
      <c r="C3551" s="198" t="s">
        <v>4</v>
      </c>
      <c r="D3551" s="292">
        <v>428.67</v>
      </c>
    </row>
    <row r="3552" spans="1:4" ht="13.5">
      <c r="A3552" s="198">
        <v>100701</v>
      </c>
      <c r="B3552" s="198" t="s">
        <v>2494</v>
      </c>
      <c r="C3552" s="198" t="s">
        <v>4</v>
      </c>
      <c r="D3552" s="292">
        <v>734.73</v>
      </c>
    </row>
    <row r="3553" spans="1:4" ht="13.5">
      <c r="A3553" s="198">
        <v>100700</v>
      </c>
      <c r="B3553" s="198" t="s">
        <v>2492</v>
      </c>
      <c r="C3553" s="198" t="s">
        <v>2</v>
      </c>
      <c r="D3553" s="292">
        <v>853.94</v>
      </c>
    </row>
    <row r="3554" spans="1:4" ht="13.5">
      <c r="A3554" s="198">
        <v>91295</v>
      </c>
      <c r="B3554" s="198" t="s">
        <v>2435</v>
      </c>
      <c r="C3554" s="198" t="s">
        <v>2</v>
      </c>
      <c r="D3554" s="292">
        <v>346.95</v>
      </c>
    </row>
    <row r="3555" spans="1:4" ht="13.5">
      <c r="A3555" s="198">
        <v>91296</v>
      </c>
      <c r="B3555" s="198" t="s">
        <v>2436</v>
      </c>
      <c r="C3555" s="198" t="s">
        <v>2</v>
      </c>
      <c r="D3555" s="292">
        <v>371.97</v>
      </c>
    </row>
    <row r="3556" spans="1:4" ht="13.5">
      <c r="A3556" s="198">
        <v>91297</v>
      </c>
      <c r="B3556" s="198" t="s">
        <v>2437</v>
      </c>
      <c r="C3556" s="198" t="s">
        <v>2</v>
      </c>
      <c r="D3556" s="292">
        <v>408.64</v>
      </c>
    </row>
    <row r="3557" spans="1:4" ht="13.5">
      <c r="A3557" s="198">
        <v>90820</v>
      </c>
      <c r="B3557" s="198" t="s">
        <v>2410</v>
      </c>
      <c r="C3557" s="198" t="s">
        <v>2</v>
      </c>
      <c r="D3557" s="292">
        <v>326.99</v>
      </c>
    </row>
    <row r="3558" spans="1:4" ht="13.5">
      <c r="A3558" s="198">
        <v>90821</v>
      </c>
      <c r="B3558" s="198" t="s">
        <v>2411</v>
      </c>
      <c r="C3558" s="198" t="s">
        <v>2</v>
      </c>
      <c r="D3558" s="292">
        <v>334.88</v>
      </c>
    </row>
    <row r="3559" spans="1:4" ht="13.5">
      <c r="A3559" s="198">
        <v>90822</v>
      </c>
      <c r="B3559" s="198" t="s">
        <v>2412</v>
      </c>
      <c r="C3559" s="198" t="s">
        <v>2</v>
      </c>
      <c r="D3559" s="292">
        <v>359.03</v>
      </c>
    </row>
    <row r="3560" spans="1:4" ht="13.5">
      <c r="A3560" s="198">
        <v>90823</v>
      </c>
      <c r="B3560" s="198" t="s">
        <v>2413</v>
      </c>
      <c r="C3560" s="198" t="s">
        <v>2</v>
      </c>
      <c r="D3560" s="292">
        <v>436.61</v>
      </c>
    </row>
    <row r="3561" spans="1:4" ht="13.5">
      <c r="A3561" s="198">
        <v>90824</v>
      </c>
      <c r="B3561" s="198" t="s">
        <v>2414</v>
      </c>
      <c r="C3561" s="198" t="s">
        <v>2</v>
      </c>
      <c r="D3561" s="292">
        <v>617.66999999999996</v>
      </c>
    </row>
    <row r="3562" spans="1:4" ht="13.5">
      <c r="A3562" s="198">
        <v>91009</v>
      </c>
      <c r="B3562" s="198" t="s">
        <v>2426</v>
      </c>
      <c r="C3562" s="198" t="s">
        <v>2</v>
      </c>
      <c r="D3562" s="292">
        <v>337.69</v>
      </c>
    </row>
    <row r="3563" spans="1:4" ht="13.5">
      <c r="A3563" s="198">
        <v>91010</v>
      </c>
      <c r="B3563" s="198" t="s">
        <v>2427</v>
      </c>
      <c r="C3563" s="198" t="s">
        <v>2</v>
      </c>
      <c r="D3563" s="292">
        <v>346.09</v>
      </c>
    </row>
    <row r="3564" spans="1:4" ht="13.5">
      <c r="A3564" s="198">
        <v>91011</v>
      </c>
      <c r="B3564" s="198" t="s">
        <v>2428</v>
      </c>
      <c r="C3564" s="198" t="s">
        <v>2</v>
      </c>
      <c r="D3564" s="292">
        <v>402.46</v>
      </c>
    </row>
    <row r="3565" spans="1:4" ht="13.5">
      <c r="A3565" s="198">
        <v>91012</v>
      </c>
      <c r="B3565" s="198" t="s">
        <v>2429</v>
      </c>
      <c r="C3565" s="198" t="s">
        <v>2</v>
      </c>
      <c r="D3565" s="292">
        <v>446.1</v>
      </c>
    </row>
    <row r="3566" spans="1:4" ht="13.5">
      <c r="A3566" s="198">
        <v>91298</v>
      </c>
      <c r="B3566" s="198" t="s">
        <v>2438</v>
      </c>
      <c r="C3566" s="198" t="s">
        <v>2</v>
      </c>
      <c r="D3566" s="292">
        <v>908.03</v>
      </c>
    </row>
    <row r="3567" spans="1:4" ht="13.5">
      <c r="A3567" s="198">
        <v>90825</v>
      </c>
      <c r="B3567" s="198" t="s">
        <v>2415</v>
      </c>
      <c r="C3567" s="198" t="s">
        <v>2</v>
      </c>
      <c r="D3567" s="292">
        <v>686.24</v>
      </c>
    </row>
    <row r="3568" spans="1:4" ht="13.5">
      <c r="A3568" s="198">
        <v>91299</v>
      </c>
      <c r="B3568" s="198" t="s">
        <v>2439</v>
      </c>
      <c r="C3568" s="198" t="s">
        <v>2</v>
      </c>
      <c r="D3568" s="292">
        <v>1270.45</v>
      </c>
    </row>
    <row r="3569" spans="1:4" ht="13.5">
      <c r="A3569" s="198">
        <v>91341</v>
      </c>
      <c r="B3569" s="198" t="s">
        <v>2499</v>
      </c>
      <c r="C3569" s="198" t="s">
        <v>4</v>
      </c>
      <c r="D3569" s="292">
        <v>577.84</v>
      </c>
    </row>
    <row r="3570" spans="1:4" ht="13.5">
      <c r="A3570" s="198">
        <v>94806</v>
      </c>
      <c r="B3570" s="198" t="s">
        <v>2501</v>
      </c>
      <c r="C3570" s="198" t="s">
        <v>2</v>
      </c>
      <c r="D3570" s="292">
        <v>846.01</v>
      </c>
    </row>
    <row r="3571" spans="1:4" ht="13.5">
      <c r="A3571" s="198">
        <v>94807</v>
      </c>
      <c r="B3571" s="198" t="s">
        <v>2502</v>
      </c>
      <c r="C3571" s="198" t="s">
        <v>2</v>
      </c>
      <c r="D3571" s="292">
        <v>769.88</v>
      </c>
    </row>
    <row r="3572" spans="1:4" ht="13.5">
      <c r="A3572" s="198">
        <v>100703</v>
      </c>
      <c r="B3572" s="198" t="s">
        <v>2504</v>
      </c>
      <c r="C3572" s="198" t="s">
        <v>2</v>
      </c>
      <c r="D3572" s="292">
        <v>35.21</v>
      </c>
    </row>
    <row r="3573" spans="1:4" ht="13.5">
      <c r="A3573" s="198">
        <v>100695</v>
      </c>
      <c r="B3573" s="198" t="s">
        <v>2487</v>
      </c>
      <c r="C3573" s="198" t="s">
        <v>2</v>
      </c>
      <c r="D3573" s="292">
        <v>74.849999999999994</v>
      </c>
    </row>
    <row r="3574" spans="1:4" ht="13.5">
      <c r="A3574" s="198">
        <v>100696</v>
      </c>
      <c r="B3574" s="198" t="s">
        <v>2488</v>
      </c>
      <c r="C3574" s="198" t="s">
        <v>2</v>
      </c>
      <c r="D3574" s="292">
        <v>83.24</v>
      </c>
    </row>
    <row r="3575" spans="1:4" ht="13.5">
      <c r="A3575" s="198">
        <v>100697</v>
      </c>
      <c r="B3575" s="198" t="s">
        <v>2489</v>
      </c>
      <c r="C3575" s="198" t="s">
        <v>2</v>
      </c>
      <c r="D3575" s="292">
        <v>91.68</v>
      </c>
    </row>
    <row r="3576" spans="1:4" ht="13.5">
      <c r="A3576" s="198">
        <v>100698</v>
      </c>
      <c r="B3576" s="198" t="s">
        <v>2490</v>
      </c>
      <c r="C3576" s="198" t="s">
        <v>2</v>
      </c>
      <c r="D3576" s="292">
        <v>100.1</v>
      </c>
    </row>
    <row r="3577" spans="1:4" ht="13.5">
      <c r="A3577" s="198">
        <v>100699</v>
      </c>
      <c r="B3577" s="198" t="s">
        <v>2491</v>
      </c>
      <c r="C3577" s="198" t="s">
        <v>2</v>
      </c>
      <c r="D3577" s="292">
        <v>119.56</v>
      </c>
    </row>
    <row r="3578" spans="1:4" ht="13.5">
      <c r="A3578" s="198">
        <v>100705</v>
      </c>
      <c r="B3578" s="198" t="s">
        <v>2506</v>
      </c>
      <c r="C3578" s="198" t="s">
        <v>2</v>
      </c>
      <c r="D3578" s="292">
        <v>87.15</v>
      </c>
    </row>
    <row r="3579" spans="1:4" ht="13.5">
      <c r="A3579" s="198">
        <v>101173</v>
      </c>
      <c r="B3579" s="198" t="s">
        <v>3361</v>
      </c>
      <c r="C3579" s="198" t="s">
        <v>1</v>
      </c>
      <c r="D3579" s="292">
        <v>66.239999999999995</v>
      </c>
    </row>
    <row r="3580" spans="1:4" ht="13.5">
      <c r="A3580" s="198">
        <v>101174</v>
      </c>
      <c r="B3580" s="198" t="s">
        <v>3362</v>
      </c>
      <c r="C3580" s="198" t="s">
        <v>1</v>
      </c>
      <c r="D3580" s="292">
        <v>93.32</v>
      </c>
    </row>
    <row r="3581" spans="1:4" ht="13.5">
      <c r="A3581" s="198">
        <v>101175</v>
      </c>
      <c r="B3581" s="198" t="s">
        <v>3363</v>
      </c>
      <c r="C3581" s="198" t="s">
        <v>1</v>
      </c>
      <c r="D3581" s="292">
        <v>127.38</v>
      </c>
    </row>
    <row r="3582" spans="1:4" ht="13.5">
      <c r="A3582" s="198">
        <v>101176</v>
      </c>
      <c r="B3582" s="198" t="s">
        <v>3364</v>
      </c>
      <c r="C3582" s="198" t="s">
        <v>1</v>
      </c>
      <c r="D3582" s="292">
        <v>159.30000000000001</v>
      </c>
    </row>
    <row r="3583" spans="1:4" ht="13.5">
      <c r="A3583" s="198">
        <v>101183</v>
      </c>
      <c r="B3583" s="198" t="s">
        <v>40241</v>
      </c>
      <c r="C3583" s="198" t="s">
        <v>1</v>
      </c>
      <c r="D3583" s="292">
        <v>0</v>
      </c>
    </row>
    <row r="3584" spans="1:4" ht="13.5">
      <c r="A3584" s="198">
        <v>101184</v>
      </c>
      <c r="B3584" s="198" t="s">
        <v>40242</v>
      </c>
      <c r="C3584" s="198" t="s">
        <v>1</v>
      </c>
      <c r="D3584" s="292">
        <v>0</v>
      </c>
    </row>
    <row r="3585" spans="1:4" ht="13.5">
      <c r="A3585" s="198">
        <v>101182</v>
      </c>
      <c r="B3585" s="198" t="s">
        <v>40243</v>
      </c>
      <c r="C3585" s="198" t="s">
        <v>1</v>
      </c>
      <c r="D3585" s="292">
        <v>0</v>
      </c>
    </row>
    <row r="3586" spans="1:4" ht="13.5">
      <c r="A3586" s="198">
        <v>101185</v>
      </c>
      <c r="B3586" s="198" t="s">
        <v>40244</v>
      </c>
      <c r="C3586" s="198" t="s">
        <v>1</v>
      </c>
      <c r="D3586" s="292">
        <v>0</v>
      </c>
    </row>
    <row r="3587" spans="1:4" ht="13.5">
      <c r="A3587" s="198">
        <v>101186</v>
      </c>
      <c r="B3587" s="198" t="s">
        <v>40245</v>
      </c>
      <c r="C3587" s="198" t="s">
        <v>1</v>
      </c>
      <c r="D3587" s="292">
        <v>0</v>
      </c>
    </row>
    <row r="3588" spans="1:4" ht="13.5">
      <c r="A3588" s="198">
        <v>101187</v>
      </c>
      <c r="B3588" s="198" t="s">
        <v>40246</v>
      </c>
      <c r="C3588" s="198" t="s">
        <v>1</v>
      </c>
      <c r="D3588" s="292">
        <v>0</v>
      </c>
    </row>
    <row r="3589" spans="1:4" ht="13.5">
      <c r="A3589" s="198">
        <v>101177</v>
      </c>
      <c r="B3589" s="198" t="s">
        <v>40247</v>
      </c>
      <c r="C3589" s="198" t="s">
        <v>1</v>
      </c>
      <c r="D3589" s="292">
        <v>0</v>
      </c>
    </row>
    <row r="3590" spans="1:4" ht="13.5">
      <c r="A3590" s="198">
        <v>101178</v>
      </c>
      <c r="B3590" s="198" t="s">
        <v>40248</v>
      </c>
      <c r="C3590" s="198" t="s">
        <v>1</v>
      </c>
      <c r="D3590" s="292">
        <v>0</v>
      </c>
    </row>
    <row r="3591" spans="1:4" ht="13.5">
      <c r="A3591" s="198">
        <v>101180</v>
      </c>
      <c r="B3591" s="198" t="s">
        <v>40249</v>
      </c>
      <c r="C3591" s="198" t="s">
        <v>1</v>
      </c>
      <c r="D3591" s="292">
        <v>0</v>
      </c>
    </row>
    <row r="3592" spans="1:4" ht="13.5">
      <c r="A3592" s="198">
        <v>101179</v>
      </c>
      <c r="B3592" s="198" t="s">
        <v>40250</v>
      </c>
      <c r="C3592" s="198" t="s">
        <v>1</v>
      </c>
      <c r="D3592" s="292">
        <v>0</v>
      </c>
    </row>
    <row r="3593" spans="1:4" ht="13.5">
      <c r="A3593" s="198">
        <v>101181</v>
      </c>
      <c r="B3593" s="198" t="s">
        <v>40251</v>
      </c>
      <c r="C3593" s="198" t="s">
        <v>1</v>
      </c>
      <c r="D3593" s="292">
        <v>0</v>
      </c>
    </row>
    <row r="3594" spans="1:4" ht="13.5">
      <c r="A3594" s="198">
        <v>100899</v>
      </c>
      <c r="B3594" s="198" t="s">
        <v>2523</v>
      </c>
      <c r="C3594" s="198" t="s">
        <v>1</v>
      </c>
      <c r="D3594" s="292">
        <v>98.36</v>
      </c>
    </row>
    <row r="3595" spans="1:4" ht="13.5">
      <c r="A3595" s="198">
        <v>100896</v>
      </c>
      <c r="B3595" s="198" t="s">
        <v>2520</v>
      </c>
      <c r="C3595" s="198" t="s">
        <v>1</v>
      </c>
      <c r="D3595" s="292">
        <v>69.95</v>
      </c>
    </row>
    <row r="3596" spans="1:4" ht="13.5">
      <c r="A3596" s="198">
        <v>100897</v>
      </c>
      <c r="B3596" s="198" t="s">
        <v>2521</v>
      </c>
      <c r="C3596" s="198" t="s">
        <v>1</v>
      </c>
      <c r="D3596" s="292">
        <v>137.88</v>
      </c>
    </row>
    <row r="3597" spans="1:4" ht="13.5">
      <c r="A3597" s="198">
        <v>100900</v>
      </c>
      <c r="B3597" s="198" t="s">
        <v>40252</v>
      </c>
      <c r="C3597" s="198" t="s">
        <v>1</v>
      </c>
      <c r="D3597" s="292">
        <v>308.83999999999997</v>
      </c>
    </row>
    <row r="3598" spans="1:4" ht="13.5">
      <c r="A3598" s="198">
        <v>100898</v>
      </c>
      <c r="B3598" s="198" t="s">
        <v>2522</v>
      </c>
      <c r="C3598" s="198" t="s">
        <v>1</v>
      </c>
      <c r="D3598" s="292">
        <v>268.04000000000002</v>
      </c>
    </row>
    <row r="3599" spans="1:4" ht="13.5">
      <c r="A3599" s="198">
        <v>100892</v>
      </c>
      <c r="B3599" s="198" t="s">
        <v>2517</v>
      </c>
      <c r="C3599" s="198" t="s">
        <v>3</v>
      </c>
      <c r="D3599" s="292">
        <v>12.65</v>
      </c>
    </row>
    <row r="3600" spans="1:4" ht="13.5">
      <c r="A3600" s="198">
        <v>100893</v>
      </c>
      <c r="B3600" s="198" t="s">
        <v>2518</v>
      </c>
      <c r="C3600" s="198" t="s">
        <v>3</v>
      </c>
      <c r="D3600" s="292">
        <v>12.44</v>
      </c>
    </row>
    <row r="3601" spans="1:4" ht="13.5">
      <c r="A3601" s="198">
        <v>100894</v>
      </c>
      <c r="B3601" s="198" t="s">
        <v>2519</v>
      </c>
      <c r="C3601" s="198" t="s">
        <v>3</v>
      </c>
      <c r="D3601" s="292">
        <v>12.27</v>
      </c>
    </row>
    <row r="3602" spans="1:4" ht="13.5">
      <c r="A3602" s="198">
        <v>100889</v>
      </c>
      <c r="B3602" s="198" t="s">
        <v>2515</v>
      </c>
      <c r="C3602" s="198" t="s">
        <v>3</v>
      </c>
      <c r="D3602" s="292">
        <v>12.12</v>
      </c>
    </row>
    <row r="3603" spans="1:4" ht="13.5">
      <c r="A3603" s="198">
        <v>100891</v>
      </c>
      <c r="B3603" s="198" t="s">
        <v>40253</v>
      </c>
      <c r="C3603" s="198" t="s">
        <v>3</v>
      </c>
      <c r="D3603" s="292">
        <v>0</v>
      </c>
    </row>
    <row r="3604" spans="1:4" ht="13.5">
      <c r="A3604" s="198">
        <v>100890</v>
      </c>
      <c r="B3604" s="198" t="s">
        <v>2516</v>
      </c>
      <c r="C3604" s="198" t="s">
        <v>3</v>
      </c>
      <c r="D3604" s="292">
        <v>11.9</v>
      </c>
    </row>
    <row r="3605" spans="1:4" ht="13.5">
      <c r="A3605" s="198">
        <v>100658</v>
      </c>
      <c r="B3605" s="198" t="s">
        <v>2514</v>
      </c>
      <c r="C3605" s="198" t="s">
        <v>1</v>
      </c>
      <c r="D3605" s="292">
        <v>369.69</v>
      </c>
    </row>
    <row r="3606" spans="1:4" ht="13.5">
      <c r="A3606" s="198">
        <v>100657</v>
      </c>
      <c r="B3606" s="198" t="s">
        <v>2513</v>
      </c>
      <c r="C3606" s="198" t="s">
        <v>1</v>
      </c>
      <c r="D3606" s="292">
        <v>161.16</v>
      </c>
    </row>
    <row r="3607" spans="1:4" ht="13.5">
      <c r="A3607" s="198">
        <v>100656</v>
      </c>
      <c r="B3607" s="198" t="s">
        <v>2512</v>
      </c>
      <c r="C3607" s="198" t="s">
        <v>1</v>
      </c>
      <c r="D3607" s="292">
        <v>125.37</v>
      </c>
    </row>
    <row r="3608" spans="1:4" ht="13.5">
      <c r="A3608" s="198">
        <v>102649</v>
      </c>
      <c r="B3608" s="198" t="s">
        <v>40254</v>
      </c>
      <c r="C3608" s="198" t="s">
        <v>1</v>
      </c>
      <c r="D3608" s="292">
        <v>0</v>
      </c>
    </row>
    <row r="3609" spans="1:4" ht="13.5">
      <c r="A3609" s="198">
        <v>102645</v>
      </c>
      <c r="B3609" s="198" t="s">
        <v>40255</v>
      </c>
      <c r="C3609" s="198" t="s">
        <v>1</v>
      </c>
      <c r="D3609" s="292">
        <v>0</v>
      </c>
    </row>
    <row r="3610" spans="1:4" ht="13.5">
      <c r="A3610" s="198">
        <v>102650</v>
      </c>
      <c r="B3610" s="198" t="s">
        <v>40256</v>
      </c>
      <c r="C3610" s="198" t="s">
        <v>1</v>
      </c>
      <c r="D3610" s="292">
        <v>0</v>
      </c>
    </row>
    <row r="3611" spans="1:4" ht="13.5">
      <c r="A3611" s="198">
        <v>102646</v>
      </c>
      <c r="B3611" s="198" t="s">
        <v>40257</v>
      </c>
      <c r="C3611" s="198" t="s">
        <v>1</v>
      </c>
      <c r="D3611" s="292">
        <v>0</v>
      </c>
    </row>
    <row r="3612" spans="1:4" ht="13.5">
      <c r="A3612" s="198">
        <v>102651</v>
      </c>
      <c r="B3612" s="198" t="s">
        <v>40258</v>
      </c>
      <c r="C3612" s="198" t="s">
        <v>1</v>
      </c>
      <c r="D3612" s="292">
        <v>0</v>
      </c>
    </row>
    <row r="3613" spans="1:4" ht="13.5">
      <c r="A3613" s="198">
        <v>102647</v>
      </c>
      <c r="B3613" s="198" t="s">
        <v>40259</v>
      </c>
      <c r="C3613" s="198" t="s">
        <v>1</v>
      </c>
      <c r="D3613" s="292">
        <v>0</v>
      </c>
    </row>
    <row r="3614" spans="1:4" ht="13.5">
      <c r="A3614" s="198">
        <v>102652</v>
      </c>
      <c r="B3614" s="198" t="s">
        <v>40260</v>
      </c>
      <c r="C3614" s="198" t="s">
        <v>1</v>
      </c>
      <c r="D3614" s="292">
        <v>0</v>
      </c>
    </row>
    <row r="3615" spans="1:4" ht="13.5">
      <c r="A3615" s="198">
        <v>102648</v>
      </c>
      <c r="B3615" s="198" t="s">
        <v>40261</v>
      </c>
      <c r="C3615" s="198" t="s">
        <v>1</v>
      </c>
      <c r="D3615" s="292">
        <v>0</v>
      </c>
    </row>
    <row r="3616" spans="1:4" ht="13.5">
      <c r="A3616" s="198">
        <v>100651</v>
      </c>
      <c r="B3616" s="198" t="s">
        <v>40262</v>
      </c>
      <c r="C3616" s="198" t="s">
        <v>1</v>
      </c>
      <c r="D3616" s="292">
        <v>161.55000000000001</v>
      </c>
    </row>
    <row r="3617" spans="1:4" ht="13.5">
      <c r="A3617" s="198">
        <v>100652</v>
      </c>
      <c r="B3617" s="198" t="s">
        <v>40263</v>
      </c>
      <c r="C3617" s="198" t="s">
        <v>1</v>
      </c>
      <c r="D3617" s="292">
        <v>309.27</v>
      </c>
    </row>
    <row r="3618" spans="1:4" ht="13.5">
      <c r="A3618" s="198">
        <v>100653</v>
      </c>
      <c r="B3618" s="198" t="s">
        <v>40264</v>
      </c>
      <c r="C3618" s="198" t="s">
        <v>1</v>
      </c>
      <c r="D3618" s="292">
        <v>514.25</v>
      </c>
    </row>
    <row r="3619" spans="1:4" ht="13.5">
      <c r="A3619" s="198">
        <v>100654</v>
      </c>
      <c r="B3619" s="198" t="s">
        <v>40265</v>
      </c>
      <c r="C3619" s="198" t="s">
        <v>1</v>
      </c>
      <c r="D3619" s="292">
        <v>686.22</v>
      </c>
    </row>
    <row r="3620" spans="1:4" ht="13.5">
      <c r="A3620" s="198">
        <v>100655</v>
      </c>
      <c r="B3620" s="198" t="s">
        <v>40266</v>
      </c>
      <c r="C3620" s="198" t="s">
        <v>1</v>
      </c>
      <c r="D3620" s="292">
        <v>797.44</v>
      </c>
    </row>
    <row r="3621" spans="1:4" ht="13.5">
      <c r="A3621" s="198">
        <v>100364</v>
      </c>
      <c r="B3621" s="198" t="s">
        <v>2389</v>
      </c>
      <c r="C3621" s="198" t="s">
        <v>2</v>
      </c>
      <c r="D3621" s="292">
        <v>3422.12</v>
      </c>
    </row>
    <row r="3622" spans="1:4" ht="13.5">
      <c r="A3622" s="198">
        <v>100374</v>
      </c>
      <c r="B3622" s="198" t="s">
        <v>2399</v>
      </c>
      <c r="C3622" s="198" t="s">
        <v>2</v>
      </c>
      <c r="D3622" s="292">
        <v>3201.92</v>
      </c>
    </row>
    <row r="3623" spans="1:4" ht="13.5">
      <c r="A3623" s="198">
        <v>100365</v>
      </c>
      <c r="B3623" s="198" t="s">
        <v>2390</v>
      </c>
      <c r="C3623" s="198" t="s">
        <v>2</v>
      </c>
      <c r="D3623" s="292">
        <v>3956.09</v>
      </c>
    </row>
    <row r="3624" spans="1:4" ht="13.5">
      <c r="A3624" s="198">
        <v>100375</v>
      </c>
      <c r="B3624" s="198" t="s">
        <v>2400</v>
      </c>
      <c r="C3624" s="198" t="s">
        <v>2</v>
      </c>
      <c r="D3624" s="292">
        <v>3628.39</v>
      </c>
    </row>
    <row r="3625" spans="1:4" ht="13.5">
      <c r="A3625" s="198">
        <v>100366</v>
      </c>
      <c r="B3625" s="198" t="s">
        <v>2391</v>
      </c>
      <c r="C3625" s="198" t="s">
        <v>2</v>
      </c>
      <c r="D3625" s="292">
        <v>4208.76</v>
      </c>
    </row>
    <row r="3626" spans="1:4" ht="13.5">
      <c r="A3626" s="198">
        <v>100376</v>
      </c>
      <c r="B3626" s="198" t="s">
        <v>2401</v>
      </c>
      <c r="C3626" s="198" t="s">
        <v>2</v>
      </c>
      <c r="D3626" s="292">
        <v>3557.56</v>
      </c>
    </row>
    <row r="3627" spans="1:4" ht="13.5">
      <c r="A3627" s="198">
        <v>100357</v>
      </c>
      <c r="B3627" s="198" t="s">
        <v>2382</v>
      </c>
      <c r="C3627" s="198" t="s">
        <v>2</v>
      </c>
      <c r="D3627" s="292">
        <v>1192.07</v>
      </c>
    </row>
    <row r="3628" spans="1:4" ht="13.5">
      <c r="A3628" s="198">
        <v>100367</v>
      </c>
      <c r="B3628" s="198" t="s">
        <v>2392</v>
      </c>
      <c r="C3628" s="198" t="s">
        <v>2</v>
      </c>
      <c r="D3628" s="292">
        <v>1162.67</v>
      </c>
    </row>
    <row r="3629" spans="1:4" ht="13.5">
      <c r="A3629" s="198">
        <v>100358</v>
      </c>
      <c r="B3629" s="198" t="s">
        <v>2383</v>
      </c>
      <c r="C3629" s="198" t="s">
        <v>2</v>
      </c>
      <c r="D3629" s="292">
        <v>1636.13</v>
      </c>
    </row>
    <row r="3630" spans="1:4" ht="13.5">
      <c r="A3630" s="198">
        <v>100368</v>
      </c>
      <c r="B3630" s="198" t="s">
        <v>2393</v>
      </c>
      <c r="C3630" s="198" t="s">
        <v>2</v>
      </c>
      <c r="D3630" s="292">
        <v>1599.87</v>
      </c>
    </row>
    <row r="3631" spans="1:4" ht="13.5">
      <c r="A3631" s="198">
        <v>100359</v>
      </c>
      <c r="B3631" s="198" t="s">
        <v>2384</v>
      </c>
      <c r="C3631" s="198" t="s">
        <v>2</v>
      </c>
      <c r="D3631" s="292">
        <v>1713.19</v>
      </c>
    </row>
    <row r="3632" spans="1:4" ht="13.5">
      <c r="A3632" s="198">
        <v>100369</v>
      </c>
      <c r="B3632" s="198" t="s">
        <v>2394</v>
      </c>
      <c r="C3632" s="198" t="s">
        <v>2</v>
      </c>
      <c r="D3632" s="292">
        <v>1676.93</v>
      </c>
    </row>
    <row r="3633" spans="1:4" ht="13.5">
      <c r="A3633" s="198">
        <v>100360</v>
      </c>
      <c r="B3633" s="198" t="s">
        <v>2385</v>
      </c>
      <c r="C3633" s="198" t="s">
        <v>2</v>
      </c>
      <c r="D3633" s="292">
        <v>1898.84</v>
      </c>
    </row>
    <row r="3634" spans="1:4" ht="13.5">
      <c r="A3634" s="198">
        <v>100370</v>
      </c>
      <c r="B3634" s="198" t="s">
        <v>2395</v>
      </c>
      <c r="C3634" s="198" t="s">
        <v>2</v>
      </c>
      <c r="D3634" s="292">
        <v>1974.93</v>
      </c>
    </row>
    <row r="3635" spans="1:4" ht="13.5">
      <c r="A3635" s="198">
        <v>100361</v>
      </c>
      <c r="B3635" s="198" t="s">
        <v>2386</v>
      </c>
      <c r="C3635" s="198" t="s">
        <v>2</v>
      </c>
      <c r="D3635" s="292">
        <v>2375.4899999999998</v>
      </c>
    </row>
    <row r="3636" spans="1:4" ht="13.5">
      <c r="A3636" s="198">
        <v>100371</v>
      </c>
      <c r="B3636" s="198" t="s">
        <v>2396</v>
      </c>
      <c r="C3636" s="198" t="s">
        <v>2</v>
      </c>
      <c r="D3636" s="292">
        <v>2278.79</v>
      </c>
    </row>
    <row r="3637" spans="1:4" ht="13.5">
      <c r="A3637" s="198">
        <v>100362</v>
      </c>
      <c r="B3637" s="198" t="s">
        <v>2387</v>
      </c>
      <c r="C3637" s="198" t="s">
        <v>2</v>
      </c>
      <c r="D3637" s="292">
        <v>3050.5</v>
      </c>
    </row>
    <row r="3638" spans="1:4" ht="13.5">
      <c r="A3638" s="198">
        <v>100372</v>
      </c>
      <c r="B3638" s="198" t="s">
        <v>2397</v>
      </c>
      <c r="C3638" s="198" t="s">
        <v>2</v>
      </c>
      <c r="D3638" s="292">
        <v>2884.81</v>
      </c>
    </row>
    <row r="3639" spans="1:4" ht="13.5">
      <c r="A3639" s="198">
        <v>100363</v>
      </c>
      <c r="B3639" s="198" t="s">
        <v>2388</v>
      </c>
      <c r="C3639" s="198" t="s">
        <v>2</v>
      </c>
      <c r="D3639" s="292">
        <v>3145.06</v>
      </c>
    </row>
    <row r="3640" spans="1:4" ht="13.5">
      <c r="A3640" s="198">
        <v>100373</v>
      </c>
      <c r="B3640" s="198" t="s">
        <v>2398</v>
      </c>
      <c r="C3640" s="198" t="s">
        <v>2</v>
      </c>
      <c r="D3640" s="292">
        <v>2978.14</v>
      </c>
    </row>
    <row r="3641" spans="1:4" ht="13.5">
      <c r="A3641" s="198">
        <v>100381</v>
      </c>
      <c r="B3641" s="198" t="s">
        <v>2314</v>
      </c>
      <c r="C3641" s="198" t="s">
        <v>4</v>
      </c>
      <c r="D3641" s="292">
        <v>64.86</v>
      </c>
    </row>
    <row r="3642" spans="1:4" ht="13.5">
      <c r="A3642" s="198">
        <v>100380</v>
      </c>
      <c r="B3642" s="198" t="s">
        <v>2313</v>
      </c>
      <c r="C3642" s="198" t="s">
        <v>4</v>
      </c>
      <c r="D3642" s="292">
        <v>57.34</v>
      </c>
    </row>
    <row r="3643" spans="1:4" ht="13.5">
      <c r="A3643" s="198">
        <v>100379</v>
      </c>
      <c r="B3643" s="198" t="s">
        <v>2312</v>
      </c>
      <c r="C3643" s="198" t="s">
        <v>4</v>
      </c>
      <c r="D3643" s="292">
        <v>42.83</v>
      </c>
    </row>
    <row r="3644" spans="1:4" ht="13.5">
      <c r="A3644" s="198">
        <v>100384</v>
      </c>
      <c r="B3644" s="198" t="s">
        <v>2316</v>
      </c>
      <c r="C3644" s="198" t="s">
        <v>4</v>
      </c>
      <c r="D3644" s="292">
        <v>29.73</v>
      </c>
    </row>
    <row r="3645" spans="1:4" ht="13.5">
      <c r="A3645" s="198">
        <v>100383</v>
      </c>
      <c r="B3645" s="198" t="s">
        <v>2315</v>
      </c>
      <c r="C3645" s="198" t="s">
        <v>4</v>
      </c>
      <c r="D3645" s="292">
        <v>28.03</v>
      </c>
    </row>
    <row r="3646" spans="1:4" ht="13.5">
      <c r="A3646" s="198">
        <v>100382</v>
      </c>
      <c r="B3646" s="198" t="s">
        <v>2404</v>
      </c>
      <c r="C3646" s="198" t="s">
        <v>4</v>
      </c>
      <c r="D3646" s="292">
        <v>25.78</v>
      </c>
    </row>
    <row r="3647" spans="1:4" ht="13.5">
      <c r="A3647" s="198">
        <v>100387</v>
      </c>
      <c r="B3647" s="198" t="s">
        <v>2319</v>
      </c>
      <c r="C3647" s="198" t="s">
        <v>4</v>
      </c>
      <c r="D3647" s="292">
        <v>60.33</v>
      </c>
    </row>
    <row r="3648" spans="1:4" ht="13.5">
      <c r="A3648" s="198">
        <v>100386</v>
      </c>
      <c r="B3648" s="198" t="s">
        <v>2318</v>
      </c>
      <c r="C3648" s="198" t="s">
        <v>4</v>
      </c>
      <c r="D3648" s="292">
        <v>49.21</v>
      </c>
    </row>
    <row r="3649" spans="1:4" ht="13.5">
      <c r="A3649" s="198">
        <v>100385</v>
      </c>
      <c r="B3649" s="198" t="s">
        <v>2317</v>
      </c>
      <c r="C3649" s="198" t="s">
        <v>4</v>
      </c>
      <c r="D3649" s="292">
        <v>37.99</v>
      </c>
    </row>
    <row r="3650" spans="1:4" ht="13.5">
      <c r="A3650" s="198">
        <v>100377</v>
      </c>
      <c r="B3650" s="198" t="s">
        <v>2402</v>
      </c>
      <c r="C3650" s="198" t="s">
        <v>3</v>
      </c>
      <c r="D3650" s="292">
        <v>12.13</v>
      </c>
    </row>
    <row r="3651" spans="1:4" ht="13.5">
      <c r="A3651" s="198">
        <v>100378</v>
      </c>
      <c r="B3651" s="198" t="s">
        <v>2403</v>
      </c>
      <c r="C3651" s="198" t="s">
        <v>3</v>
      </c>
      <c r="D3651" s="292">
        <v>11.22</v>
      </c>
    </row>
    <row r="3652" spans="1:4" ht="13.5">
      <c r="A3652" s="198">
        <v>92596</v>
      </c>
      <c r="B3652" s="198" t="s">
        <v>40267</v>
      </c>
      <c r="C3652" s="198" t="s">
        <v>2</v>
      </c>
      <c r="D3652" s="292">
        <v>1991.67</v>
      </c>
    </row>
    <row r="3653" spans="1:4" ht="13.5">
      <c r="A3653" s="198">
        <v>92616</v>
      </c>
      <c r="B3653" s="198" t="s">
        <v>40268</v>
      </c>
      <c r="C3653" s="198" t="s">
        <v>2</v>
      </c>
      <c r="D3653" s="292">
        <v>1903.61</v>
      </c>
    </row>
    <row r="3654" spans="1:4" ht="13.5">
      <c r="A3654" s="198">
        <v>92598</v>
      </c>
      <c r="B3654" s="198" t="s">
        <v>40269</v>
      </c>
      <c r="C3654" s="198" t="s">
        <v>2</v>
      </c>
      <c r="D3654" s="292">
        <v>2107.7199999999998</v>
      </c>
    </row>
    <row r="3655" spans="1:4" ht="13.5">
      <c r="A3655" s="198">
        <v>92618</v>
      </c>
      <c r="B3655" s="198" t="s">
        <v>40270</v>
      </c>
      <c r="C3655" s="198" t="s">
        <v>2</v>
      </c>
      <c r="D3655" s="292">
        <v>2019.66</v>
      </c>
    </row>
    <row r="3656" spans="1:4" ht="13.5">
      <c r="A3656" s="198">
        <v>92600</v>
      </c>
      <c r="B3656" s="198" t="s">
        <v>40271</v>
      </c>
      <c r="C3656" s="198" t="s">
        <v>2</v>
      </c>
      <c r="D3656" s="292">
        <v>2253.13</v>
      </c>
    </row>
    <row r="3657" spans="1:4" ht="13.5">
      <c r="A3657" s="198">
        <v>92620</v>
      </c>
      <c r="B3657" s="198" t="s">
        <v>40272</v>
      </c>
      <c r="C3657" s="198" t="s">
        <v>2</v>
      </c>
      <c r="D3657" s="292">
        <v>2135.71</v>
      </c>
    </row>
    <row r="3658" spans="1:4" ht="13.5">
      <c r="A3658" s="198">
        <v>92582</v>
      </c>
      <c r="B3658" s="198" t="s">
        <v>40273</v>
      </c>
      <c r="C3658" s="198" t="s">
        <v>2</v>
      </c>
      <c r="D3658" s="292">
        <v>744.7</v>
      </c>
    </row>
    <row r="3659" spans="1:4" ht="13.5">
      <c r="A3659" s="198">
        <v>92602</v>
      </c>
      <c r="B3659" s="198" t="s">
        <v>40274</v>
      </c>
      <c r="C3659" s="198" t="s">
        <v>2</v>
      </c>
      <c r="D3659" s="292">
        <v>744.7</v>
      </c>
    </row>
    <row r="3660" spans="1:4" ht="13.5">
      <c r="A3660" s="198">
        <v>92584</v>
      </c>
      <c r="B3660" s="198" t="s">
        <v>40275</v>
      </c>
      <c r="C3660" s="198" t="s">
        <v>2</v>
      </c>
      <c r="D3660" s="292">
        <v>860.76</v>
      </c>
    </row>
    <row r="3661" spans="1:4" ht="13.5">
      <c r="A3661" s="198">
        <v>92604</v>
      </c>
      <c r="B3661" s="198" t="s">
        <v>40276</v>
      </c>
      <c r="C3661" s="198" t="s">
        <v>2</v>
      </c>
      <c r="D3661" s="292">
        <v>831.4</v>
      </c>
    </row>
    <row r="3662" spans="1:4" ht="13.5">
      <c r="A3662" s="198">
        <v>92586</v>
      </c>
      <c r="B3662" s="198" t="s">
        <v>40277</v>
      </c>
      <c r="C3662" s="198" t="s">
        <v>2</v>
      </c>
      <c r="D3662" s="292">
        <v>976.81</v>
      </c>
    </row>
    <row r="3663" spans="1:4" ht="13.5">
      <c r="A3663" s="198">
        <v>92606</v>
      </c>
      <c r="B3663" s="198" t="s">
        <v>40278</v>
      </c>
      <c r="C3663" s="198" t="s">
        <v>2</v>
      </c>
      <c r="D3663" s="292">
        <v>947.46</v>
      </c>
    </row>
    <row r="3664" spans="1:4" ht="13.5">
      <c r="A3664" s="198">
        <v>92588</v>
      </c>
      <c r="B3664" s="198" t="s">
        <v>40279</v>
      </c>
      <c r="C3664" s="198" t="s">
        <v>2</v>
      </c>
      <c r="D3664" s="292">
        <v>1245.24</v>
      </c>
    </row>
    <row r="3665" spans="1:4" ht="13.5">
      <c r="A3665" s="198">
        <v>92608</v>
      </c>
      <c r="B3665" s="198" t="s">
        <v>40280</v>
      </c>
      <c r="C3665" s="198" t="s">
        <v>2</v>
      </c>
      <c r="D3665" s="292">
        <v>1186.53</v>
      </c>
    </row>
    <row r="3666" spans="1:4" ht="13.5">
      <c r="A3666" s="198">
        <v>92590</v>
      </c>
      <c r="B3666" s="198" t="s">
        <v>40281</v>
      </c>
      <c r="C3666" s="198" t="s">
        <v>2</v>
      </c>
      <c r="D3666" s="292">
        <v>1361.29</v>
      </c>
    </row>
    <row r="3667" spans="1:4" ht="13.5">
      <c r="A3667" s="198">
        <v>92610</v>
      </c>
      <c r="B3667" s="198" t="s">
        <v>40282</v>
      </c>
      <c r="C3667" s="198" t="s">
        <v>2</v>
      </c>
      <c r="D3667" s="292">
        <v>1302.5899999999999</v>
      </c>
    </row>
    <row r="3668" spans="1:4" ht="13.5">
      <c r="A3668" s="198">
        <v>92592</v>
      </c>
      <c r="B3668" s="198" t="s">
        <v>40283</v>
      </c>
      <c r="C3668" s="198" t="s">
        <v>2</v>
      </c>
      <c r="D3668" s="292">
        <v>1537.24</v>
      </c>
    </row>
    <row r="3669" spans="1:4" ht="13.5">
      <c r="A3669" s="198">
        <v>92612</v>
      </c>
      <c r="B3669" s="198" t="s">
        <v>40284</v>
      </c>
      <c r="C3669" s="198" t="s">
        <v>2</v>
      </c>
      <c r="D3669" s="292">
        <v>1478.53</v>
      </c>
    </row>
    <row r="3670" spans="1:4" ht="13.5">
      <c r="A3670" s="198">
        <v>92594</v>
      </c>
      <c r="B3670" s="198" t="s">
        <v>40285</v>
      </c>
      <c r="C3670" s="198" t="s">
        <v>2</v>
      </c>
      <c r="D3670" s="292">
        <v>1774.31</v>
      </c>
    </row>
    <row r="3671" spans="1:4" ht="13.5">
      <c r="A3671" s="198">
        <v>92614</v>
      </c>
      <c r="B3671" s="198" t="s">
        <v>40286</v>
      </c>
      <c r="C3671" s="198" t="s">
        <v>2</v>
      </c>
      <c r="D3671" s="292">
        <v>1656.9</v>
      </c>
    </row>
    <row r="3672" spans="1:4" ht="13.5">
      <c r="A3672" s="198">
        <v>92552</v>
      </c>
      <c r="B3672" s="198" t="s">
        <v>2299</v>
      </c>
      <c r="C3672" s="198" t="s">
        <v>2</v>
      </c>
      <c r="D3672" s="292">
        <v>2867.34</v>
      </c>
    </row>
    <row r="3673" spans="1:4" ht="13.5">
      <c r="A3673" s="198">
        <v>92562</v>
      </c>
      <c r="B3673" s="198" t="s">
        <v>2309</v>
      </c>
      <c r="C3673" s="198" t="s">
        <v>2</v>
      </c>
      <c r="D3673" s="292">
        <v>2805.32</v>
      </c>
    </row>
    <row r="3674" spans="1:4" ht="13.5">
      <c r="A3674" s="198">
        <v>92553</v>
      </c>
      <c r="B3674" s="198" t="s">
        <v>2300</v>
      </c>
      <c r="C3674" s="198" t="s">
        <v>2</v>
      </c>
      <c r="D3674" s="292">
        <v>3316.4</v>
      </c>
    </row>
    <row r="3675" spans="1:4" ht="13.5">
      <c r="A3675" s="198">
        <v>92563</v>
      </c>
      <c r="B3675" s="198" t="s">
        <v>2310</v>
      </c>
      <c r="C3675" s="198" t="s">
        <v>2</v>
      </c>
      <c r="D3675" s="292">
        <v>3243.88</v>
      </c>
    </row>
    <row r="3676" spans="1:4" ht="13.5">
      <c r="A3676" s="198">
        <v>92554</v>
      </c>
      <c r="B3676" s="198" t="s">
        <v>2301</v>
      </c>
      <c r="C3676" s="198" t="s">
        <v>2</v>
      </c>
      <c r="D3676" s="292">
        <v>3427.56</v>
      </c>
    </row>
    <row r="3677" spans="1:4" ht="13.5">
      <c r="A3677" s="198">
        <v>92564</v>
      </c>
      <c r="B3677" s="198" t="s">
        <v>2311</v>
      </c>
      <c r="C3677" s="198" t="s">
        <v>2</v>
      </c>
      <c r="D3677" s="292">
        <v>3338.73</v>
      </c>
    </row>
    <row r="3678" spans="1:4" ht="13.5">
      <c r="A3678" s="198">
        <v>92545</v>
      </c>
      <c r="B3678" s="198" t="s">
        <v>2292</v>
      </c>
      <c r="C3678" s="198" t="s">
        <v>2</v>
      </c>
      <c r="D3678" s="292">
        <v>1150.8800000000001</v>
      </c>
    </row>
    <row r="3679" spans="1:4" ht="13.5">
      <c r="A3679" s="198">
        <v>92555</v>
      </c>
      <c r="B3679" s="198" t="s">
        <v>2302</v>
      </c>
      <c r="C3679" s="198" t="s">
        <v>2</v>
      </c>
      <c r="D3679" s="292">
        <v>1136.18</v>
      </c>
    </row>
    <row r="3680" spans="1:4" ht="13.5">
      <c r="A3680" s="198">
        <v>92546</v>
      </c>
      <c r="B3680" s="198" t="s">
        <v>2293</v>
      </c>
      <c r="C3680" s="198" t="s">
        <v>2</v>
      </c>
      <c r="D3680" s="292">
        <v>1420.94</v>
      </c>
    </row>
    <row r="3681" spans="1:4" ht="13.5">
      <c r="A3681" s="198">
        <v>92556</v>
      </c>
      <c r="B3681" s="198" t="s">
        <v>2303</v>
      </c>
      <c r="C3681" s="198" t="s">
        <v>2</v>
      </c>
      <c r="D3681" s="292">
        <v>1395.18</v>
      </c>
    </row>
    <row r="3682" spans="1:4" ht="13.5">
      <c r="A3682" s="198">
        <v>92547</v>
      </c>
      <c r="B3682" s="198" t="s">
        <v>2294</v>
      </c>
      <c r="C3682" s="198" t="s">
        <v>2</v>
      </c>
      <c r="D3682" s="292">
        <v>1496.39</v>
      </c>
    </row>
    <row r="3683" spans="1:4" ht="13.5">
      <c r="A3683" s="198">
        <v>92557</v>
      </c>
      <c r="B3683" s="198" t="s">
        <v>2304</v>
      </c>
      <c r="C3683" s="198" t="s">
        <v>2</v>
      </c>
      <c r="D3683" s="292">
        <v>1470.63</v>
      </c>
    </row>
    <row r="3684" spans="1:4" ht="13.5">
      <c r="A3684" s="198">
        <v>92548</v>
      </c>
      <c r="B3684" s="198" t="s">
        <v>2295</v>
      </c>
      <c r="C3684" s="198" t="s">
        <v>2</v>
      </c>
      <c r="D3684" s="292">
        <v>1666.74</v>
      </c>
    </row>
    <row r="3685" spans="1:4" ht="13.5">
      <c r="A3685" s="198">
        <v>92558</v>
      </c>
      <c r="B3685" s="198" t="s">
        <v>2305</v>
      </c>
      <c r="C3685" s="198" t="s">
        <v>2</v>
      </c>
      <c r="D3685" s="292">
        <v>1652.04</v>
      </c>
    </row>
    <row r="3686" spans="1:4" ht="13.5">
      <c r="A3686" s="198">
        <v>92549</v>
      </c>
      <c r="B3686" s="198" t="s">
        <v>2296</v>
      </c>
      <c r="C3686" s="198" t="s">
        <v>2</v>
      </c>
      <c r="D3686" s="292">
        <v>2105.52</v>
      </c>
    </row>
    <row r="3687" spans="1:4" ht="13.5">
      <c r="A3687" s="198">
        <v>92559</v>
      </c>
      <c r="B3687" s="198" t="s">
        <v>2306</v>
      </c>
      <c r="C3687" s="198" t="s">
        <v>2</v>
      </c>
      <c r="D3687" s="292">
        <v>2078.15</v>
      </c>
    </row>
    <row r="3688" spans="1:4" ht="13.5">
      <c r="A3688" s="198">
        <v>92550</v>
      </c>
      <c r="B3688" s="198" t="s">
        <v>2297</v>
      </c>
      <c r="C3688" s="198" t="s">
        <v>2</v>
      </c>
      <c r="D3688" s="292">
        <v>2533.4899999999998</v>
      </c>
    </row>
    <row r="3689" spans="1:4" ht="13.5">
      <c r="A3689" s="198">
        <v>92560</v>
      </c>
      <c r="B3689" s="198" t="s">
        <v>2307</v>
      </c>
      <c r="C3689" s="198" t="s">
        <v>2</v>
      </c>
      <c r="D3689" s="292">
        <v>2496.21</v>
      </c>
    </row>
    <row r="3690" spans="1:4" ht="13.5">
      <c r="A3690" s="198">
        <v>92551</v>
      </c>
      <c r="B3690" s="198" t="s">
        <v>2298</v>
      </c>
      <c r="C3690" s="198" t="s">
        <v>2</v>
      </c>
      <c r="D3690" s="292">
        <v>2630.46</v>
      </c>
    </row>
    <row r="3691" spans="1:4" ht="13.5">
      <c r="A3691" s="198">
        <v>92561</v>
      </c>
      <c r="B3691" s="198" t="s">
        <v>2308</v>
      </c>
      <c r="C3691" s="198" t="s">
        <v>2</v>
      </c>
      <c r="D3691" s="292">
        <v>2594.1999999999998</v>
      </c>
    </row>
    <row r="3692" spans="1:4" ht="13.5">
      <c r="A3692" s="198">
        <v>92262</v>
      </c>
      <c r="B3692" s="198" t="s">
        <v>2285</v>
      </c>
      <c r="C3692" s="198" t="s">
        <v>2</v>
      </c>
      <c r="D3692" s="292">
        <v>801.81</v>
      </c>
    </row>
    <row r="3693" spans="1:4" ht="13.5">
      <c r="A3693" s="198">
        <v>92259</v>
      </c>
      <c r="B3693" s="198" t="s">
        <v>2282</v>
      </c>
      <c r="C3693" s="198" t="s">
        <v>2</v>
      </c>
      <c r="D3693" s="292">
        <v>518.63</v>
      </c>
    </row>
    <row r="3694" spans="1:4" ht="13.5">
      <c r="A3694" s="198">
        <v>92260</v>
      </c>
      <c r="B3694" s="198" t="s">
        <v>2283</v>
      </c>
      <c r="C3694" s="198" t="s">
        <v>2</v>
      </c>
      <c r="D3694" s="292">
        <v>598.84</v>
      </c>
    </row>
    <row r="3695" spans="1:4" ht="13.5">
      <c r="A3695" s="198">
        <v>92261</v>
      </c>
      <c r="B3695" s="198" t="s">
        <v>2284</v>
      </c>
      <c r="C3695" s="198" t="s">
        <v>2</v>
      </c>
      <c r="D3695" s="292">
        <v>676.61</v>
      </c>
    </row>
    <row r="3696" spans="1:4" ht="13.5">
      <c r="A3696" s="198">
        <v>92258</v>
      </c>
      <c r="B3696" s="198" t="s">
        <v>2367</v>
      </c>
      <c r="C3696" s="198" t="s">
        <v>2</v>
      </c>
      <c r="D3696" s="292">
        <v>446.45</v>
      </c>
    </row>
    <row r="3697" spans="1:4" ht="13.5">
      <c r="A3697" s="198">
        <v>92255</v>
      </c>
      <c r="B3697" s="198" t="s">
        <v>2364</v>
      </c>
      <c r="C3697" s="198" t="s">
        <v>2</v>
      </c>
      <c r="D3697" s="292">
        <v>229.49</v>
      </c>
    </row>
    <row r="3698" spans="1:4" ht="13.5">
      <c r="A3698" s="198">
        <v>92256</v>
      </c>
      <c r="B3698" s="198" t="s">
        <v>2365</v>
      </c>
      <c r="C3698" s="198" t="s">
        <v>2</v>
      </c>
      <c r="D3698" s="292">
        <v>290.22000000000003</v>
      </c>
    </row>
    <row r="3699" spans="1:4" ht="13.5">
      <c r="A3699" s="198">
        <v>92257</v>
      </c>
      <c r="B3699" s="198" t="s">
        <v>2366</v>
      </c>
      <c r="C3699" s="198" t="s">
        <v>2</v>
      </c>
      <c r="D3699" s="292">
        <v>350.11</v>
      </c>
    </row>
    <row r="3700" spans="1:4" ht="13.5">
      <c r="A3700" s="198">
        <v>100393</v>
      </c>
      <c r="B3700" s="198" t="s">
        <v>2325</v>
      </c>
      <c r="C3700" s="198" t="s">
        <v>4</v>
      </c>
      <c r="D3700" s="292">
        <v>23.35</v>
      </c>
    </row>
    <row r="3701" spans="1:4" ht="13.5">
      <c r="A3701" s="198">
        <v>100389</v>
      </c>
      <c r="B3701" s="198" t="s">
        <v>2321</v>
      </c>
      <c r="C3701" s="198" t="s">
        <v>4</v>
      </c>
      <c r="D3701" s="292">
        <v>20.420000000000002</v>
      </c>
    </row>
    <row r="3702" spans="1:4" ht="13.5">
      <c r="A3702" s="198">
        <v>100395</v>
      </c>
      <c r="B3702" s="198" t="s">
        <v>2327</v>
      </c>
      <c r="C3702" s="198" t="s">
        <v>4</v>
      </c>
      <c r="D3702" s="292">
        <v>28.09</v>
      </c>
    </row>
    <row r="3703" spans="1:4" ht="13.5">
      <c r="A3703" s="198">
        <v>100391</v>
      </c>
      <c r="B3703" s="198" t="s">
        <v>2323</v>
      </c>
      <c r="C3703" s="198" t="s">
        <v>4</v>
      </c>
      <c r="D3703" s="292">
        <v>23.54</v>
      </c>
    </row>
    <row r="3704" spans="1:4" ht="13.5">
      <c r="A3704" s="198">
        <v>100392</v>
      </c>
      <c r="B3704" s="198" t="s">
        <v>2324</v>
      </c>
      <c r="C3704" s="198" t="s">
        <v>4</v>
      </c>
      <c r="D3704" s="292">
        <v>17.600000000000001</v>
      </c>
    </row>
    <row r="3705" spans="1:4" ht="13.5">
      <c r="A3705" s="198">
        <v>100388</v>
      </c>
      <c r="B3705" s="198" t="s">
        <v>2320</v>
      </c>
      <c r="C3705" s="198" t="s">
        <v>4</v>
      </c>
      <c r="D3705" s="292">
        <v>22.35</v>
      </c>
    </row>
    <row r="3706" spans="1:4" ht="13.5">
      <c r="A3706" s="198">
        <v>100394</v>
      </c>
      <c r="B3706" s="198" t="s">
        <v>2326</v>
      </c>
      <c r="C3706" s="198" t="s">
        <v>4</v>
      </c>
      <c r="D3706" s="292">
        <v>21.32</v>
      </c>
    </row>
    <row r="3707" spans="1:4" ht="13.5">
      <c r="A3707" s="198">
        <v>100390</v>
      </c>
      <c r="B3707" s="198" t="s">
        <v>2322</v>
      </c>
      <c r="C3707" s="198" t="s">
        <v>4</v>
      </c>
      <c r="D3707" s="292">
        <v>27.08</v>
      </c>
    </row>
    <row r="3708" spans="1:4" ht="13.5">
      <c r="A3708" s="198">
        <v>92575</v>
      </c>
      <c r="B3708" s="198" t="s">
        <v>2375</v>
      </c>
      <c r="C3708" s="198" t="s">
        <v>4</v>
      </c>
      <c r="D3708" s="292">
        <v>64.88</v>
      </c>
    </row>
    <row r="3709" spans="1:4" ht="13.5">
      <c r="A3709" s="198">
        <v>92569</v>
      </c>
      <c r="B3709" s="198" t="s">
        <v>2369</v>
      </c>
      <c r="C3709" s="198" t="s">
        <v>4</v>
      </c>
      <c r="D3709" s="292">
        <v>70.69</v>
      </c>
    </row>
    <row r="3710" spans="1:4" ht="13.5">
      <c r="A3710" s="198">
        <v>92578</v>
      </c>
      <c r="B3710" s="198" t="s">
        <v>2378</v>
      </c>
      <c r="C3710" s="198" t="s">
        <v>4</v>
      </c>
      <c r="D3710" s="292">
        <v>71.41</v>
      </c>
    </row>
    <row r="3711" spans="1:4" ht="13.5">
      <c r="A3711" s="198">
        <v>92572</v>
      </c>
      <c r="B3711" s="198" t="s">
        <v>2372</v>
      </c>
      <c r="C3711" s="198" t="s">
        <v>4</v>
      </c>
      <c r="D3711" s="292">
        <v>82.82</v>
      </c>
    </row>
    <row r="3712" spans="1:4" ht="13.5">
      <c r="A3712" s="198">
        <v>92576</v>
      </c>
      <c r="B3712" s="198" t="s">
        <v>2376</v>
      </c>
      <c r="C3712" s="198" t="s">
        <v>4</v>
      </c>
      <c r="D3712" s="292">
        <v>35.26</v>
      </c>
    </row>
    <row r="3713" spans="1:4" ht="13.5">
      <c r="A3713" s="198">
        <v>92570</v>
      </c>
      <c r="B3713" s="198" t="s">
        <v>2370</v>
      </c>
      <c r="C3713" s="198" t="s">
        <v>4</v>
      </c>
      <c r="D3713" s="292">
        <v>44.59</v>
      </c>
    </row>
    <row r="3714" spans="1:4" ht="13.5">
      <c r="A3714" s="198">
        <v>92579</v>
      </c>
      <c r="B3714" s="198" t="s">
        <v>2379</v>
      </c>
      <c r="C3714" s="198" t="s">
        <v>4</v>
      </c>
      <c r="D3714" s="292">
        <v>39.159999999999997</v>
      </c>
    </row>
    <row r="3715" spans="1:4" ht="13.5">
      <c r="A3715" s="198">
        <v>92573</v>
      </c>
      <c r="B3715" s="198" t="s">
        <v>2373</v>
      </c>
      <c r="C3715" s="198" t="s">
        <v>4</v>
      </c>
      <c r="D3715" s="292">
        <v>49.46</v>
      </c>
    </row>
    <row r="3716" spans="1:4" ht="13.5">
      <c r="A3716" s="198">
        <v>92574</v>
      </c>
      <c r="B3716" s="198" t="s">
        <v>2374</v>
      </c>
      <c r="C3716" s="198" t="s">
        <v>4</v>
      </c>
      <c r="D3716" s="292">
        <v>130.24</v>
      </c>
    </row>
    <row r="3717" spans="1:4" ht="13.5">
      <c r="A3717" s="198">
        <v>92568</v>
      </c>
      <c r="B3717" s="198" t="s">
        <v>2368</v>
      </c>
      <c r="C3717" s="198" t="s">
        <v>4</v>
      </c>
      <c r="D3717" s="292">
        <v>127.73</v>
      </c>
    </row>
    <row r="3718" spans="1:4" ht="13.5">
      <c r="A3718" s="198">
        <v>92577</v>
      </c>
      <c r="B3718" s="198" t="s">
        <v>2377</v>
      </c>
      <c r="C3718" s="198" t="s">
        <v>4</v>
      </c>
      <c r="D3718" s="292">
        <v>141.87</v>
      </c>
    </row>
    <row r="3719" spans="1:4" ht="13.5">
      <c r="A3719" s="198">
        <v>92571</v>
      </c>
      <c r="B3719" s="198" t="s">
        <v>2371</v>
      </c>
      <c r="C3719" s="198" t="s">
        <v>4</v>
      </c>
      <c r="D3719" s="292">
        <v>139.02000000000001</v>
      </c>
    </row>
    <row r="3720" spans="1:4" ht="13.5">
      <c r="A3720" s="198">
        <v>92581</v>
      </c>
      <c r="B3720" s="198" t="s">
        <v>2381</v>
      </c>
      <c r="C3720" s="198" t="s">
        <v>4</v>
      </c>
      <c r="D3720" s="292">
        <v>51.16</v>
      </c>
    </row>
    <row r="3721" spans="1:4" ht="13.5">
      <c r="A3721" s="198">
        <v>104314</v>
      </c>
      <c r="B3721" s="198" t="s">
        <v>8191</v>
      </c>
      <c r="C3721" s="198" t="s">
        <v>3</v>
      </c>
      <c r="D3721" s="292">
        <v>11.41</v>
      </c>
    </row>
    <row r="3722" spans="1:4" ht="13.5">
      <c r="A3722" s="198">
        <v>92580</v>
      </c>
      <c r="B3722" s="198" t="s">
        <v>2380</v>
      </c>
      <c r="C3722" s="198" t="s">
        <v>4</v>
      </c>
      <c r="D3722" s="292">
        <v>49.52</v>
      </c>
    </row>
    <row r="3723" spans="1:4" ht="13.5">
      <c r="A3723" s="198">
        <v>92541</v>
      </c>
      <c r="B3723" s="198" t="s">
        <v>2288</v>
      </c>
      <c r="C3723" s="198" t="s">
        <v>4</v>
      </c>
      <c r="D3723" s="292">
        <v>91.64</v>
      </c>
    </row>
    <row r="3724" spans="1:4" ht="13.5">
      <c r="A3724" s="198">
        <v>92539</v>
      </c>
      <c r="B3724" s="198" t="s">
        <v>2286</v>
      </c>
      <c r="C3724" s="198" t="s">
        <v>4</v>
      </c>
      <c r="D3724" s="292">
        <v>85.15</v>
      </c>
    </row>
    <row r="3725" spans="1:4" ht="13.5">
      <c r="A3725" s="198">
        <v>92542</v>
      </c>
      <c r="B3725" s="198" t="s">
        <v>2289</v>
      </c>
      <c r="C3725" s="198" t="s">
        <v>4</v>
      </c>
      <c r="D3725" s="292">
        <v>112.32</v>
      </c>
    </row>
    <row r="3726" spans="1:4" ht="13.5">
      <c r="A3726" s="198">
        <v>92540</v>
      </c>
      <c r="B3726" s="198" t="s">
        <v>2287</v>
      </c>
      <c r="C3726" s="198" t="s">
        <v>4</v>
      </c>
      <c r="D3726" s="292">
        <v>97.02</v>
      </c>
    </row>
    <row r="3727" spans="1:4" ht="13.5">
      <c r="A3727" s="198">
        <v>92544</v>
      </c>
      <c r="B3727" s="198" t="s">
        <v>2291</v>
      </c>
      <c r="C3727" s="198" t="s">
        <v>4</v>
      </c>
      <c r="D3727" s="292">
        <v>20.18</v>
      </c>
    </row>
    <row r="3728" spans="1:4" ht="13.5">
      <c r="A3728" s="198">
        <v>92543</v>
      </c>
      <c r="B3728" s="198" t="s">
        <v>2290</v>
      </c>
      <c r="C3728" s="198" t="s">
        <v>4</v>
      </c>
      <c r="D3728" s="292">
        <v>25.33</v>
      </c>
    </row>
    <row r="3729" spans="1:4" ht="13.5">
      <c r="A3729" s="198">
        <v>97725</v>
      </c>
      <c r="B3729" s="198" t="s">
        <v>40287</v>
      </c>
      <c r="C3729" s="198" t="s">
        <v>7</v>
      </c>
      <c r="D3729" s="292">
        <v>0</v>
      </c>
    </row>
    <row r="3730" spans="1:4" ht="13.5">
      <c r="A3730" s="198">
        <v>97721</v>
      </c>
      <c r="B3730" s="198" t="s">
        <v>40288</v>
      </c>
      <c r="C3730" s="198" t="s">
        <v>7</v>
      </c>
      <c r="D3730" s="292">
        <v>0</v>
      </c>
    </row>
    <row r="3731" spans="1:4" ht="13.5">
      <c r="A3731" s="198">
        <v>97722</v>
      </c>
      <c r="B3731" s="198" t="s">
        <v>40289</v>
      </c>
      <c r="C3731" s="198" t="s">
        <v>7</v>
      </c>
      <c r="D3731" s="292">
        <v>0</v>
      </c>
    </row>
    <row r="3732" spans="1:4" ht="13.5">
      <c r="A3732" s="198">
        <v>97724</v>
      </c>
      <c r="B3732" s="198" t="s">
        <v>40290</v>
      </c>
      <c r="C3732" s="198" t="s">
        <v>7</v>
      </c>
      <c r="D3732" s="292">
        <v>0</v>
      </c>
    </row>
    <row r="3733" spans="1:4" ht="13.5">
      <c r="A3733" s="198">
        <v>97719</v>
      </c>
      <c r="B3733" s="198" t="s">
        <v>40291</v>
      </c>
      <c r="C3733" s="198" t="s">
        <v>7</v>
      </c>
      <c r="D3733" s="292">
        <v>0</v>
      </c>
    </row>
    <row r="3734" spans="1:4" ht="13.5">
      <c r="A3734" s="198">
        <v>97723</v>
      </c>
      <c r="B3734" s="198" t="s">
        <v>40292</v>
      </c>
      <c r="C3734" s="198" t="s">
        <v>7</v>
      </c>
      <c r="D3734" s="292">
        <v>0</v>
      </c>
    </row>
    <row r="3735" spans="1:4" ht="13.5">
      <c r="A3735" s="198">
        <v>104946</v>
      </c>
      <c r="B3735" s="198" t="s">
        <v>40293</v>
      </c>
      <c r="C3735" s="198" t="s">
        <v>7</v>
      </c>
      <c r="D3735" s="292">
        <v>0</v>
      </c>
    </row>
    <row r="3736" spans="1:4" ht="13.5">
      <c r="A3736" s="198">
        <v>104944</v>
      </c>
      <c r="B3736" s="198" t="s">
        <v>40294</v>
      </c>
      <c r="C3736" s="198" t="s">
        <v>7</v>
      </c>
      <c r="D3736" s="292">
        <v>0</v>
      </c>
    </row>
    <row r="3737" spans="1:4" ht="13.5">
      <c r="A3737" s="198">
        <v>104945</v>
      </c>
      <c r="B3737" s="198" t="s">
        <v>40295</v>
      </c>
      <c r="C3737" s="198" t="s">
        <v>7</v>
      </c>
      <c r="D3737" s="292">
        <v>0</v>
      </c>
    </row>
    <row r="3738" spans="1:4" ht="13.5">
      <c r="A3738" s="198">
        <v>97720</v>
      </c>
      <c r="B3738" s="198" t="s">
        <v>40296</v>
      </c>
      <c r="C3738" s="198" t="s">
        <v>7</v>
      </c>
      <c r="D3738" s="292">
        <v>0</v>
      </c>
    </row>
    <row r="3739" spans="1:4" ht="13.5">
      <c r="A3739" s="198">
        <v>97740</v>
      </c>
      <c r="B3739" s="198" t="s">
        <v>40297</v>
      </c>
      <c r="C3739" s="198" t="s">
        <v>7</v>
      </c>
      <c r="D3739" s="292">
        <v>2194.5100000000002</v>
      </c>
    </row>
    <row r="3740" spans="1:4" ht="13.5">
      <c r="A3740" s="198">
        <v>97738</v>
      </c>
      <c r="B3740" s="198" t="s">
        <v>40298</v>
      </c>
      <c r="C3740" s="198" t="s">
        <v>7</v>
      </c>
      <c r="D3740" s="292">
        <v>4470.83</v>
      </c>
    </row>
    <row r="3741" spans="1:4" ht="13.5">
      <c r="A3741" s="198">
        <v>97739</v>
      </c>
      <c r="B3741" s="198" t="s">
        <v>40299</v>
      </c>
      <c r="C3741" s="198" t="s">
        <v>7</v>
      </c>
      <c r="D3741" s="292">
        <v>3182.48</v>
      </c>
    </row>
    <row r="3742" spans="1:4" ht="13.5">
      <c r="A3742" s="198">
        <v>97736</v>
      </c>
      <c r="B3742" s="198" t="s">
        <v>40300</v>
      </c>
      <c r="C3742" s="198" t="s">
        <v>7</v>
      </c>
      <c r="D3742" s="292">
        <v>1561.59</v>
      </c>
    </row>
    <row r="3743" spans="1:4" ht="13.5">
      <c r="A3743" s="198">
        <v>97734</v>
      </c>
      <c r="B3743" s="198" t="s">
        <v>40301</v>
      </c>
      <c r="C3743" s="198" t="s">
        <v>7</v>
      </c>
      <c r="D3743" s="292">
        <v>3311.69</v>
      </c>
    </row>
    <row r="3744" spans="1:4" ht="13.5">
      <c r="A3744" s="198">
        <v>97735</v>
      </c>
      <c r="B3744" s="198" t="s">
        <v>40302</v>
      </c>
      <c r="C3744" s="198" t="s">
        <v>7</v>
      </c>
      <c r="D3744" s="292">
        <v>2679.37</v>
      </c>
    </row>
    <row r="3745" spans="1:4" ht="13.5">
      <c r="A3745" s="198">
        <v>97737</v>
      </c>
      <c r="B3745" s="198" t="s">
        <v>40303</v>
      </c>
      <c r="C3745" s="198" t="s">
        <v>7</v>
      </c>
      <c r="D3745" s="292">
        <v>3554.76</v>
      </c>
    </row>
    <row r="3746" spans="1:4" ht="13.5">
      <c r="A3746" s="198">
        <v>97733</v>
      </c>
      <c r="B3746" s="198" t="s">
        <v>40304</v>
      </c>
      <c r="C3746" s="198" t="s">
        <v>7</v>
      </c>
      <c r="D3746" s="292">
        <v>3805.38</v>
      </c>
    </row>
    <row r="3747" spans="1:4" ht="13.5">
      <c r="A3747" s="198">
        <v>98616</v>
      </c>
      <c r="B3747" s="198" t="s">
        <v>40305</v>
      </c>
      <c r="C3747" s="198" t="s">
        <v>4</v>
      </c>
      <c r="D3747" s="292">
        <v>297.93</v>
      </c>
    </row>
    <row r="3748" spans="1:4" ht="13.5">
      <c r="A3748" s="198">
        <v>98619</v>
      </c>
      <c r="B3748" s="198" t="s">
        <v>40306</v>
      </c>
      <c r="C3748" s="198" t="s">
        <v>4</v>
      </c>
      <c r="D3748" s="292">
        <v>325.74</v>
      </c>
    </row>
    <row r="3749" spans="1:4" ht="13.5">
      <c r="A3749" s="198">
        <v>98622</v>
      </c>
      <c r="B3749" s="198" t="s">
        <v>40307</v>
      </c>
      <c r="C3749" s="198" t="s">
        <v>4</v>
      </c>
      <c r="D3749" s="292">
        <v>507.71</v>
      </c>
    </row>
    <row r="3750" spans="1:4" ht="13.5">
      <c r="A3750" s="198">
        <v>98625</v>
      </c>
      <c r="B3750" s="198" t="s">
        <v>40308</v>
      </c>
      <c r="C3750" s="198" t="s">
        <v>4</v>
      </c>
      <c r="D3750" s="292">
        <v>534.23</v>
      </c>
    </row>
    <row r="3751" spans="1:4" ht="13.5">
      <c r="A3751" s="198">
        <v>105918</v>
      </c>
      <c r="B3751" s="198" t="s">
        <v>40309</v>
      </c>
      <c r="C3751" s="198" t="s">
        <v>4</v>
      </c>
      <c r="D3751" s="292">
        <v>0</v>
      </c>
    </row>
    <row r="3752" spans="1:4" ht="13.5">
      <c r="A3752" s="198">
        <v>98631</v>
      </c>
      <c r="B3752" s="198" t="s">
        <v>40310</v>
      </c>
      <c r="C3752" s="198" t="s">
        <v>4</v>
      </c>
      <c r="D3752" s="292">
        <v>0</v>
      </c>
    </row>
    <row r="3753" spans="1:4" ht="13.5">
      <c r="A3753" s="198">
        <v>98637</v>
      </c>
      <c r="B3753" s="198" t="s">
        <v>40311</v>
      </c>
      <c r="C3753" s="198" t="s">
        <v>7</v>
      </c>
      <c r="D3753" s="292">
        <v>0</v>
      </c>
    </row>
    <row r="3754" spans="1:4" ht="13.5">
      <c r="A3754" s="198">
        <v>98641</v>
      </c>
      <c r="B3754" s="198" t="s">
        <v>40312</v>
      </c>
      <c r="C3754" s="198" t="s">
        <v>7</v>
      </c>
      <c r="D3754" s="292">
        <v>0</v>
      </c>
    </row>
    <row r="3755" spans="1:4" ht="13.5">
      <c r="A3755" s="198">
        <v>98645</v>
      </c>
      <c r="B3755" s="198" t="s">
        <v>40313</v>
      </c>
      <c r="C3755" s="198" t="s">
        <v>7</v>
      </c>
      <c r="D3755" s="292">
        <v>0</v>
      </c>
    </row>
    <row r="3756" spans="1:4" ht="13.5">
      <c r="A3756" s="198">
        <v>98649</v>
      </c>
      <c r="B3756" s="198" t="s">
        <v>40314</v>
      </c>
      <c r="C3756" s="198" t="s">
        <v>7</v>
      </c>
      <c r="D3756" s="292">
        <v>0</v>
      </c>
    </row>
    <row r="3757" spans="1:4" ht="13.5">
      <c r="A3757" s="198">
        <v>98653</v>
      </c>
      <c r="B3757" s="198" t="s">
        <v>40315</v>
      </c>
      <c r="C3757" s="198" t="s">
        <v>7</v>
      </c>
      <c r="D3757" s="292">
        <v>0</v>
      </c>
    </row>
    <row r="3758" spans="1:4" ht="13.5">
      <c r="A3758" s="198">
        <v>98657</v>
      </c>
      <c r="B3758" s="198" t="s">
        <v>40316</v>
      </c>
      <c r="C3758" s="198" t="s">
        <v>1</v>
      </c>
      <c r="D3758" s="292">
        <v>763.47</v>
      </c>
    </row>
    <row r="3759" spans="1:4" ht="13.5">
      <c r="A3759" s="198">
        <v>100344</v>
      </c>
      <c r="B3759" s="198" t="s">
        <v>40317</v>
      </c>
      <c r="C3759" s="198" t="s">
        <v>3</v>
      </c>
      <c r="D3759" s="292">
        <v>14.25</v>
      </c>
    </row>
    <row r="3760" spans="1:4" ht="13.5">
      <c r="A3760" s="198">
        <v>100345</v>
      </c>
      <c r="B3760" s="198" t="s">
        <v>40318</v>
      </c>
      <c r="C3760" s="198" t="s">
        <v>3</v>
      </c>
      <c r="D3760" s="292">
        <v>11.15</v>
      </c>
    </row>
    <row r="3761" spans="1:4" ht="13.5">
      <c r="A3761" s="198">
        <v>100346</v>
      </c>
      <c r="B3761" s="198" t="s">
        <v>40319</v>
      </c>
      <c r="C3761" s="198" t="s">
        <v>3</v>
      </c>
      <c r="D3761" s="292">
        <v>10.68</v>
      </c>
    </row>
    <row r="3762" spans="1:4" ht="13.5">
      <c r="A3762" s="198">
        <v>100347</v>
      </c>
      <c r="B3762" s="198" t="s">
        <v>40320</v>
      </c>
      <c r="C3762" s="198" t="s">
        <v>3</v>
      </c>
      <c r="D3762" s="292">
        <v>12</v>
      </c>
    </row>
    <row r="3763" spans="1:4" ht="13.5">
      <c r="A3763" s="198">
        <v>100348</v>
      </c>
      <c r="B3763" s="198" t="s">
        <v>40321</v>
      </c>
      <c r="C3763" s="198" t="s">
        <v>3</v>
      </c>
      <c r="D3763" s="292">
        <v>11.8</v>
      </c>
    </row>
    <row r="3764" spans="1:4" ht="13.5">
      <c r="A3764" s="198">
        <v>100342</v>
      </c>
      <c r="B3764" s="198" t="s">
        <v>40322</v>
      </c>
      <c r="C3764" s="198" t="s">
        <v>3</v>
      </c>
      <c r="D3764" s="292">
        <v>19.489999999999998</v>
      </c>
    </row>
    <row r="3765" spans="1:4" ht="13.5">
      <c r="A3765" s="198">
        <v>100343</v>
      </c>
      <c r="B3765" s="198" t="s">
        <v>40323</v>
      </c>
      <c r="C3765" s="198" t="s">
        <v>3</v>
      </c>
      <c r="D3765" s="292">
        <v>17.27</v>
      </c>
    </row>
    <row r="3766" spans="1:4" ht="13.5">
      <c r="A3766" s="198">
        <v>100349</v>
      </c>
      <c r="B3766" s="198" t="s">
        <v>40324</v>
      </c>
      <c r="C3766" s="198" t="s">
        <v>7</v>
      </c>
      <c r="D3766" s="292">
        <v>772.46</v>
      </c>
    </row>
    <row r="3767" spans="1:4" ht="13.5">
      <c r="A3767" s="198">
        <v>100336</v>
      </c>
      <c r="B3767" s="198" t="s">
        <v>40325</v>
      </c>
      <c r="C3767" s="198" t="s">
        <v>4</v>
      </c>
      <c r="D3767" s="292">
        <v>0</v>
      </c>
    </row>
    <row r="3768" spans="1:4" ht="13.5">
      <c r="A3768" s="198">
        <v>100337</v>
      </c>
      <c r="B3768" s="198" t="s">
        <v>40326</v>
      </c>
      <c r="C3768" s="198" t="s">
        <v>4</v>
      </c>
      <c r="D3768" s="292">
        <v>0</v>
      </c>
    </row>
    <row r="3769" spans="1:4" ht="13.5">
      <c r="A3769" s="198">
        <v>100339</v>
      </c>
      <c r="B3769" s="198" t="s">
        <v>40327</v>
      </c>
      <c r="C3769" s="198" t="s">
        <v>4</v>
      </c>
      <c r="D3769" s="292">
        <v>0</v>
      </c>
    </row>
    <row r="3770" spans="1:4" ht="13.5">
      <c r="A3770" s="198">
        <v>100340</v>
      </c>
      <c r="B3770" s="198" t="s">
        <v>40328</v>
      </c>
      <c r="C3770" s="198" t="s">
        <v>4</v>
      </c>
      <c r="D3770" s="292">
        <v>0</v>
      </c>
    </row>
    <row r="3771" spans="1:4" ht="13.5">
      <c r="A3771" s="198">
        <v>105805</v>
      </c>
      <c r="B3771" s="198" t="s">
        <v>40329</v>
      </c>
      <c r="C3771" s="198" t="s">
        <v>4</v>
      </c>
      <c r="D3771" s="292">
        <v>0</v>
      </c>
    </row>
    <row r="3772" spans="1:4" ht="13.5">
      <c r="A3772" s="198">
        <v>105806</v>
      </c>
      <c r="B3772" s="198" t="s">
        <v>40330</v>
      </c>
      <c r="C3772" s="198" t="s">
        <v>4</v>
      </c>
      <c r="D3772" s="292">
        <v>0</v>
      </c>
    </row>
    <row r="3773" spans="1:4" ht="13.5">
      <c r="A3773" s="198">
        <v>105807</v>
      </c>
      <c r="B3773" s="198" t="s">
        <v>40331</v>
      </c>
      <c r="C3773" s="198" t="s">
        <v>4</v>
      </c>
      <c r="D3773" s="292">
        <v>0</v>
      </c>
    </row>
    <row r="3774" spans="1:4" ht="13.5">
      <c r="A3774" s="198">
        <v>105808</v>
      </c>
      <c r="B3774" s="198" t="s">
        <v>40332</v>
      </c>
      <c r="C3774" s="198" t="s">
        <v>4</v>
      </c>
      <c r="D3774" s="292">
        <v>0</v>
      </c>
    </row>
    <row r="3775" spans="1:4" ht="13.5">
      <c r="A3775" s="198">
        <v>100341</v>
      </c>
      <c r="B3775" s="198" t="s">
        <v>40333</v>
      </c>
      <c r="C3775" s="198" t="s">
        <v>4</v>
      </c>
      <c r="D3775" s="292">
        <v>46.04</v>
      </c>
    </row>
    <row r="3776" spans="1:4" ht="13.5">
      <c r="A3776" s="198">
        <v>100351</v>
      </c>
      <c r="B3776" s="198" t="s">
        <v>40334</v>
      </c>
      <c r="C3776" s="198" t="s">
        <v>4</v>
      </c>
      <c r="D3776" s="292">
        <v>0</v>
      </c>
    </row>
    <row r="3777" spans="1:4" ht="13.5">
      <c r="A3777" s="198">
        <v>100353</v>
      </c>
      <c r="B3777" s="198" t="s">
        <v>40335</v>
      </c>
      <c r="C3777" s="198" t="s">
        <v>4</v>
      </c>
      <c r="D3777" s="292">
        <v>0</v>
      </c>
    </row>
    <row r="3778" spans="1:4" ht="13.5">
      <c r="A3778" s="198">
        <v>100350</v>
      </c>
      <c r="B3778" s="198" t="s">
        <v>40336</v>
      </c>
      <c r="C3778" s="198" t="s">
        <v>4</v>
      </c>
      <c r="D3778" s="292">
        <v>0</v>
      </c>
    </row>
    <row r="3779" spans="1:4" ht="13.5">
      <c r="A3779" s="198">
        <v>105043</v>
      </c>
      <c r="B3779" s="198" t="s">
        <v>40337</v>
      </c>
      <c r="C3779" s="198" t="s">
        <v>1</v>
      </c>
      <c r="D3779" s="292">
        <v>0</v>
      </c>
    </row>
    <row r="3780" spans="1:4" ht="13.5">
      <c r="A3780" s="198">
        <v>105047</v>
      </c>
      <c r="B3780" s="198" t="s">
        <v>40338</v>
      </c>
      <c r="C3780" s="198" t="s">
        <v>1</v>
      </c>
      <c r="D3780" s="292">
        <v>0</v>
      </c>
    </row>
    <row r="3781" spans="1:4" ht="13.5">
      <c r="A3781" s="198">
        <v>105044</v>
      </c>
      <c r="B3781" s="198" t="s">
        <v>40339</v>
      </c>
      <c r="C3781" s="198" t="s">
        <v>1</v>
      </c>
      <c r="D3781" s="292">
        <v>0</v>
      </c>
    </row>
    <row r="3782" spans="1:4" ht="13.5">
      <c r="A3782" s="198">
        <v>105094</v>
      </c>
      <c r="B3782" s="198" t="s">
        <v>40340</v>
      </c>
      <c r="C3782" s="198" t="s">
        <v>1</v>
      </c>
      <c r="D3782" s="292">
        <v>0</v>
      </c>
    </row>
    <row r="3783" spans="1:4" ht="13.5">
      <c r="A3783" s="198">
        <v>105096</v>
      </c>
      <c r="B3783" s="198" t="s">
        <v>40341</v>
      </c>
      <c r="C3783" s="198" t="s">
        <v>1</v>
      </c>
      <c r="D3783" s="292">
        <v>0</v>
      </c>
    </row>
    <row r="3784" spans="1:4" ht="13.5">
      <c r="A3784" s="198">
        <v>105048</v>
      </c>
      <c r="B3784" s="198" t="s">
        <v>40342</v>
      </c>
      <c r="C3784" s="198" t="s">
        <v>1</v>
      </c>
      <c r="D3784" s="292">
        <v>0</v>
      </c>
    </row>
    <row r="3785" spans="1:4" ht="13.5">
      <c r="A3785" s="198">
        <v>105097</v>
      </c>
      <c r="B3785" s="198" t="s">
        <v>40343</v>
      </c>
      <c r="C3785" s="198" t="s">
        <v>1</v>
      </c>
      <c r="D3785" s="292">
        <v>0</v>
      </c>
    </row>
    <row r="3786" spans="1:4" ht="13.5">
      <c r="A3786" s="198">
        <v>105049</v>
      </c>
      <c r="B3786" s="198" t="s">
        <v>40344</v>
      </c>
      <c r="C3786" s="198" t="s">
        <v>1</v>
      </c>
      <c r="D3786" s="292">
        <v>0</v>
      </c>
    </row>
    <row r="3787" spans="1:4" ht="13.5">
      <c r="A3787" s="198">
        <v>105051</v>
      </c>
      <c r="B3787" s="198" t="s">
        <v>40345</v>
      </c>
      <c r="C3787" s="198" t="s">
        <v>1</v>
      </c>
      <c r="D3787" s="292">
        <v>0</v>
      </c>
    </row>
    <row r="3788" spans="1:4" ht="13.5">
      <c r="A3788" s="198">
        <v>105054</v>
      </c>
      <c r="B3788" s="198" t="s">
        <v>40346</v>
      </c>
      <c r="C3788" s="198" t="s">
        <v>1</v>
      </c>
      <c r="D3788" s="292">
        <v>0</v>
      </c>
    </row>
    <row r="3789" spans="1:4" ht="13.5">
      <c r="A3789" s="198">
        <v>105052</v>
      </c>
      <c r="B3789" s="198" t="s">
        <v>40347</v>
      </c>
      <c r="C3789" s="198" t="s">
        <v>1</v>
      </c>
      <c r="D3789" s="292">
        <v>0</v>
      </c>
    </row>
    <row r="3790" spans="1:4" ht="13.5">
      <c r="A3790" s="198">
        <v>105055</v>
      </c>
      <c r="B3790" s="198" t="s">
        <v>40348</v>
      </c>
      <c r="C3790" s="198" t="s">
        <v>1</v>
      </c>
      <c r="D3790" s="292">
        <v>0</v>
      </c>
    </row>
    <row r="3791" spans="1:4" ht="13.5">
      <c r="A3791" s="198">
        <v>105065</v>
      </c>
      <c r="B3791" s="198" t="s">
        <v>40349</v>
      </c>
      <c r="C3791" s="198" t="s">
        <v>1</v>
      </c>
      <c r="D3791" s="292">
        <v>0</v>
      </c>
    </row>
    <row r="3792" spans="1:4" ht="13.5">
      <c r="A3792" s="198">
        <v>105059</v>
      </c>
      <c r="B3792" s="198" t="s">
        <v>40350</v>
      </c>
      <c r="C3792" s="198" t="s">
        <v>1</v>
      </c>
      <c r="D3792" s="292">
        <v>0</v>
      </c>
    </row>
    <row r="3793" spans="1:4" ht="13.5">
      <c r="A3793" s="198">
        <v>105057</v>
      </c>
      <c r="B3793" s="198" t="s">
        <v>40351</v>
      </c>
      <c r="C3793" s="198" t="s">
        <v>1</v>
      </c>
      <c r="D3793" s="292">
        <v>0</v>
      </c>
    </row>
    <row r="3794" spans="1:4" ht="13.5">
      <c r="A3794" s="198">
        <v>105060</v>
      </c>
      <c r="B3794" s="198" t="s">
        <v>40352</v>
      </c>
      <c r="C3794" s="198" t="s">
        <v>1</v>
      </c>
      <c r="D3794" s="292">
        <v>0</v>
      </c>
    </row>
    <row r="3795" spans="1:4" ht="13.5">
      <c r="A3795" s="198">
        <v>105042</v>
      </c>
      <c r="B3795" s="198" t="s">
        <v>40353</v>
      </c>
      <c r="C3795" s="198" t="s">
        <v>1</v>
      </c>
      <c r="D3795" s="292">
        <v>70.42</v>
      </c>
    </row>
    <row r="3796" spans="1:4" ht="13.5">
      <c r="A3796" s="198">
        <v>105046</v>
      </c>
      <c r="B3796" s="198" t="s">
        <v>40354</v>
      </c>
      <c r="C3796" s="198" t="s">
        <v>1</v>
      </c>
      <c r="D3796" s="292">
        <v>58.22</v>
      </c>
    </row>
    <row r="3797" spans="1:4" ht="13.5">
      <c r="A3797" s="198">
        <v>105095</v>
      </c>
      <c r="B3797" s="198" t="s">
        <v>40355</v>
      </c>
      <c r="C3797" s="198" t="s">
        <v>1</v>
      </c>
      <c r="D3797" s="292">
        <v>103.2</v>
      </c>
    </row>
    <row r="3798" spans="1:4" ht="13.5">
      <c r="A3798" s="198">
        <v>105098</v>
      </c>
      <c r="B3798" s="198" t="s">
        <v>40356</v>
      </c>
      <c r="C3798" s="198" t="s">
        <v>1</v>
      </c>
      <c r="D3798" s="292">
        <v>91.02</v>
      </c>
    </row>
    <row r="3799" spans="1:4" ht="13.5">
      <c r="A3799" s="198">
        <v>105050</v>
      </c>
      <c r="B3799" s="198" t="s">
        <v>40357</v>
      </c>
      <c r="C3799" s="198" t="s">
        <v>1</v>
      </c>
      <c r="D3799" s="292">
        <v>210.38</v>
      </c>
    </row>
    <row r="3800" spans="1:4" ht="13.5">
      <c r="A3800" s="198">
        <v>105053</v>
      </c>
      <c r="B3800" s="198" t="s">
        <v>40358</v>
      </c>
      <c r="C3800" s="198" t="s">
        <v>1</v>
      </c>
      <c r="D3800" s="292">
        <v>198.35</v>
      </c>
    </row>
    <row r="3801" spans="1:4" ht="13.5">
      <c r="A3801" s="198">
        <v>105056</v>
      </c>
      <c r="B3801" s="198" t="s">
        <v>40359</v>
      </c>
      <c r="C3801" s="198" t="s">
        <v>1</v>
      </c>
      <c r="D3801" s="292">
        <v>289.27999999999997</v>
      </c>
    </row>
    <row r="3802" spans="1:4" ht="13.5">
      <c r="A3802" s="198">
        <v>105058</v>
      </c>
      <c r="B3802" s="198" t="s">
        <v>40360</v>
      </c>
      <c r="C3802" s="198" t="s">
        <v>1</v>
      </c>
      <c r="D3802" s="292">
        <v>278.08</v>
      </c>
    </row>
    <row r="3803" spans="1:4" ht="13.5">
      <c r="A3803" s="198">
        <v>105062</v>
      </c>
      <c r="B3803" s="198" t="s">
        <v>40361</v>
      </c>
      <c r="C3803" s="198" t="s">
        <v>1</v>
      </c>
      <c r="D3803" s="292">
        <v>0</v>
      </c>
    </row>
    <row r="3804" spans="1:4" ht="13.5">
      <c r="A3804" s="198">
        <v>105066</v>
      </c>
      <c r="B3804" s="198" t="s">
        <v>40362</v>
      </c>
      <c r="C3804" s="198" t="s">
        <v>1</v>
      </c>
      <c r="D3804" s="292">
        <v>0</v>
      </c>
    </row>
    <row r="3805" spans="1:4" ht="13.5">
      <c r="A3805" s="198">
        <v>105063</v>
      </c>
      <c r="B3805" s="198" t="s">
        <v>40363</v>
      </c>
      <c r="C3805" s="198" t="s">
        <v>1</v>
      </c>
      <c r="D3805" s="292">
        <v>0</v>
      </c>
    </row>
    <row r="3806" spans="1:4" ht="13.5">
      <c r="A3806" s="198">
        <v>105067</v>
      </c>
      <c r="B3806" s="198" t="s">
        <v>40364</v>
      </c>
      <c r="C3806" s="198" t="s">
        <v>1</v>
      </c>
      <c r="D3806" s="292">
        <v>0</v>
      </c>
    </row>
    <row r="3807" spans="1:4" ht="13.5">
      <c r="A3807" s="198">
        <v>105069</v>
      </c>
      <c r="B3807" s="198" t="s">
        <v>40365</v>
      </c>
      <c r="C3807" s="198" t="s">
        <v>1</v>
      </c>
      <c r="D3807" s="292">
        <v>0</v>
      </c>
    </row>
    <row r="3808" spans="1:4" ht="13.5">
      <c r="A3808" s="198">
        <v>105072</v>
      </c>
      <c r="B3808" s="198" t="s">
        <v>40366</v>
      </c>
      <c r="C3808" s="198" t="s">
        <v>1</v>
      </c>
      <c r="D3808" s="292">
        <v>0</v>
      </c>
    </row>
    <row r="3809" spans="1:4" ht="13.5">
      <c r="A3809" s="198">
        <v>105070</v>
      </c>
      <c r="B3809" s="198" t="s">
        <v>40367</v>
      </c>
      <c r="C3809" s="198" t="s">
        <v>1</v>
      </c>
      <c r="D3809" s="292">
        <v>0</v>
      </c>
    </row>
    <row r="3810" spans="1:4" ht="13.5">
      <c r="A3810" s="198">
        <v>105073</v>
      </c>
      <c r="B3810" s="198" t="s">
        <v>40368</v>
      </c>
      <c r="C3810" s="198" t="s">
        <v>1</v>
      </c>
      <c r="D3810" s="292">
        <v>0</v>
      </c>
    </row>
    <row r="3811" spans="1:4" ht="13.5">
      <c r="A3811" s="198">
        <v>105075</v>
      </c>
      <c r="B3811" s="198" t="s">
        <v>40369</v>
      </c>
      <c r="C3811" s="198" t="s">
        <v>1</v>
      </c>
      <c r="D3811" s="292">
        <v>0</v>
      </c>
    </row>
    <row r="3812" spans="1:4" ht="13.5">
      <c r="A3812" s="198">
        <v>105078</v>
      </c>
      <c r="B3812" s="198" t="s">
        <v>40370</v>
      </c>
      <c r="C3812" s="198" t="s">
        <v>1</v>
      </c>
      <c r="D3812" s="292">
        <v>0</v>
      </c>
    </row>
    <row r="3813" spans="1:4" ht="13.5">
      <c r="A3813" s="198">
        <v>105076</v>
      </c>
      <c r="B3813" s="198" t="s">
        <v>40371</v>
      </c>
      <c r="C3813" s="198" t="s">
        <v>1</v>
      </c>
      <c r="D3813" s="292">
        <v>0</v>
      </c>
    </row>
    <row r="3814" spans="1:4" ht="13.5">
      <c r="A3814" s="198">
        <v>105079</v>
      </c>
      <c r="B3814" s="198" t="s">
        <v>40372</v>
      </c>
      <c r="C3814" s="198" t="s">
        <v>1</v>
      </c>
      <c r="D3814" s="292">
        <v>0</v>
      </c>
    </row>
    <row r="3815" spans="1:4" ht="13.5">
      <c r="A3815" s="198">
        <v>105061</v>
      </c>
      <c r="B3815" s="198" t="s">
        <v>40373</v>
      </c>
      <c r="C3815" s="198" t="s">
        <v>1</v>
      </c>
      <c r="D3815" s="292">
        <v>102.91</v>
      </c>
    </row>
    <row r="3816" spans="1:4" ht="13.5">
      <c r="A3816" s="198">
        <v>105064</v>
      </c>
      <c r="B3816" s="198" t="s">
        <v>40374</v>
      </c>
      <c r="C3816" s="198" t="s">
        <v>1</v>
      </c>
      <c r="D3816" s="292">
        <v>87.29</v>
      </c>
    </row>
    <row r="3817" spans="1:4" ht="13.5">
      <c r="A3817" s="198">
        <v>105068</v>
      </c>
      <c r="B3817" s="198" t="s">
        <v>40375</v>
      </c>
      <c r="C3817" s="198" t="s">
        <v>1</v>
      </c>
      <c r="D3817" s="292">
        <v>167.87</v>
      </c>
    </row>
    <row r="3818" spans="1:4" ht="13.5">
      <c r="A3818" s="198">
        <v>105071</v>
      </c>
      <c r="B3818" s="198" t="s">
        <v>40376</v>
      </c>
      <c r="C3818" s="198" t="s">
        <v>1</v>
      </c>
      <c r="D3818" s="292">
        <v>152.27000000000001</v>
      </c>
    </row>
    <row r="3819" spans="1:4" ht="13.5">
      <c r="A3819" s="198">
        <v>105074</v>
      </c>
      <c r="B3819" s="198" t="s">
        <v>40377</v>
      </c>
      <c r="C3819" s="198" t="s">
        <v>1</v>
      </c>
      <c r="D3819" s="292">
        <v>258.77</v>
      </c>
    </row>
    <row r="3820" spans="1:4" ht="13.5">
      <c r="A3820" s="198">
        <v>105077</v>
      </c>
      <c r="B3820" s="198" t="s">
        <v>40378</v>
      </c>
      <c r="C3820" s="198" t="s">
        <v>1</v>
      </c>
      <c r="D3820" s="292">
        <v>243.25</v>
      </c>
    </row>
    <row r="3821" spans="1:4" ht="13.5">
      <c r="A3821" s="198">
        <v>105090</v>
      </c>
      <c r="B3821" s="198" t="s">
        <v>40379</v>
      </c>
      <c r="C3821" s="198" t="s">
        <v>4</v>
      </c>
      <c r="D3821" s="292">
        <v>335.75</v>
      </c>
    </row>
    <row r="3822" spans="1:4" ht="13.5">
      <c r="A3822" s="198">
        <v>105099</v>
      </c>
      <c r="B3822" s="198" t="s">
        <v>40380</v>
      </c>
      <c r="C3822" s="198" t="s">
        <v>1</v>
      </c>
      <c r="D3822" s="292">
        <v>87.27</v>
      </c>
    </row>
    <row r="3823" spans="1:4" ht="13.5">
      <c r="A3823" s="198">
        <v>105100</v>
      </c>
      <c r="B3823" s="198" t="s">
        <v>40381</v>
      </c>
      <c r="C3823" s="198" t="s">
        <v>1</v>
      </c>
      <c r="D3823" s="292">
        <v>123.33</v>
      </c>
    </row>
    <row r="3824" spans="1:4" ht="13.5">
      <c r="A3824" s="198">
        <v>105101</v>
      </c>
      <c r="B3824" s="198" t="s">
        <v>40382</v>
      </c>
      <c r="C3824" s="198" t="s">
        <v>1</v>
      </c>
      <c r="D3824" s="292">
        <v>237.39</v>
      </c>
    </row>
    <row r="3825" spans="1:4" ht="13.5">
      <c r="A3825" s="198">
        <v>105102</v>
      </c>
      <c r="B3825" s="198" t="s">
        <v>40383</v>
      </c>
      <c r="C3825" s="198" t="s">
        <v>1</v>
      </c>
      <c r="D3825" s="292">
        <v>325.20999999999998</v>
      </c>
    </row>
    <row r="3826" spans="1:4" ht="13.5">
      <c r="A3826" s="198">
        <v>105080</v>
      </c>
      <c r="B3826" s="198" t="s">
        <v>40384</v>
      </c>
      <c r="C3826" s="198" t="s">
        <v>1</v>
      </c>
      <c r="D3826" s="292">
        <v>68.739999999999995</v>
      </c>
    </row>
    <row r="3827" spans="1:4" ht="13.5">
      <c r="A3827" s="198">
        <v>105081</v>
      </c>
      <c r="B3827" s="198" t="s">
        <v>40385</v>
      </c>
      <c r="C3827" s="198" t="s">
        <v>1</v>
      </c>
      <c r="D3827" s="292">
        <v>79.12</v>
      </c>
    </row>
    <row r="3828" spans="1:4" ht="13.5">
      <c r="A3828" s="198">
        <v>105091</v>
      </c>
      <c r="B3828" s="198" t="s">
        <v>40386</v>
      </c>
      <c r="C3828" s="198" t="s">
        <v>1</v>
      </c>
      <c r="D3828" s="292">
        <v>135.79</v>
      </c>
    </row>
    <row r="3829" spans="1:4" ht="13.5">
      <c r="A3829" s="198">
        <v>105089</v>
      </c>
      <c r="B3829" s="198" t="s">
        <v>40387</v>
      </c>
      <c r="C3829" s="198" t="s">
        <v>1</v>
      </c>
      <c r="D3829" s="292">
        <v>170.63</v>
      </c>
    </row>
    <row r="3830" spans="1:4" ht="13.5">
      <c r="A3830" s="198">
        <v>105082</v>
      </c>
      <c r="B3830" s="198" t="s">
        <v>40388</v>
      </c>
      <c r="C3830" s="198" t="s">
        <v>1</v>
      </c>
      <c r="D3830" s="292">
        <v>71.510000000000005</v>
      </c>
    </row>
    <row r="3831" spans="1:4" ht="13.5">
      <c r="A3831" s="198">
        <v>105083</v>
      </c>
      <c r="B3831" s="198" t="s">
        <v>40389</v>
      </c>
      <c r="C3831" s="198" t="s">
        <v>1</v>
      </c>
      <c r="D3831" s="292">
        <v>80.39</v>
      </c>
    </row>
    <row r="3832" spans="1:4" ht="13.5">
      <c r="A3832" s="198">
        <v>105084</v>
      </c>
      <c r="B3832" s="198" t="s">
        <v>40390</v>
      </c>
      <c r="C3832" s="198" t="s">
        <v>1</v>
      </c>
      <c r="D3832" s="292">
        <v>99.13</v>
      </c>
    </row>
    <row r="3833" spans="1:4" ht="13.5">
      <c r="A3833" s="198">
        <v>105086</v>
      </c>
      <c r="B3833" s="198" t="s">
        <v>40391</v>
      </c>
      <c r="C3833" s="198" t="s">
        <v>1</v>
      </c>
      <c r="D3833" s="292">
        <v>92.5</v>
      </c>
    </row>
    <row r="3834" spans="1:4" ht="13.5">
      <c r="A3834" s="198">
        <v>105087</v>
      </c>
      <c r="B3834" s="198" t="s">
        <v>40392</v>
      </c>
      <c r="C3834" s="198" t="s">
        <v>1</v>
      </c>
      <c r="D3834" s="292">
        <v>103.58</v>
      </c>
    </row>
    <row r="3835" spans="1:4" ht="13.5">
      <c r="A3835" s="198">
        <v>105088</v>
      </c>
      <c r="B3835" s="198" t="s">
        <v>40393</v>
      </c>
      <c r="C3835" s="198" t="s">
        <v>1</v>
      </c>
      <c r="D3835" s="292">
        <v>184.54</v>
      </c>
    </row>
    <row r="3836" spans="1:4" ht="13.5">
      <c r="A3836" s="198">
        <v>105092</v>
      </c>
      <c r="B3836" s="198" t="s">
        <v>40394</v>
      </c>
      <c r="C3836" s="198" t="s">
        <v>1</v>
      </c>
      <c r="D3836" s="292">
        <v>147.37</v>
      </c>
    </row>
    <row r="3837" spans="1:4" ht="13.5">
      <c r="A3837" s="198">
        <v>105085</v>
      </c>
      <c r="B3837" s="198" t="s">
        <v>40395</v>
      </c>
      <c r="C3837" s="198" t="s">
        <v>1</v>
      </c>
      <c r="D3837" s="292">
        <v>103.5</v>
      </c>
    </row>
    <row r="3838" spans="1:4" ht="13.5">
      <c r="A3838" s="198">
        <v>105093</v>
      </c>
      <c r="B3838" s="198" t="s">
        <v>40396</v>
      </c>
      <c r="C3838" s="198" t="s">
        <v>1</v>
      </c>
      <c r="D3838" s="292">
        <v>149.76</v>
      </c>
    </row>
    <row r="3839" spans="1:4" ht="13.5">
      <c r="A3839" s="198">
        <v>105041</v>
      </c>
      <c r="B3839" s="198" t="s">
        <v>40397</v>
      </c>
      <c r="C3839" s="198" t="s">
        <v>1</v>
      </c>
      <c r="D3839" s="292">
        <v>56.4</v>
      </c>
    </row>
    <row r="3840" spans="1:4" ht="13.5">
      <c r="A3840" s="198">
        <v>105045</v>
      </c>
      <c r="B3840" s="198" t="s">
        <v>40398</v>
      </c>
      <c r="C3840" s="198" t="s">
        <v>1</v>
      </c>
      <c r="D3840" s="292">
        <v>64.09</v>
      </c>
    </row>
    <row r="3841" spans="1:4" ht="13.5">
      <c r="A3841" s="198">
        <v>93961</v>
      </c>
      <c r="B3841" s="198" t="s">
        <v>40399</v>
      </c>
      <c r="C3841" s="198" t="s">
        <v>1</v>
      </c>
      <c r="D3841" s="292">
        <v>280.36</v>
      </c>
    </row>
    <row r="3842" spans="1:4" ht="13.5">
      <c r="A3842" s="198">
        <v>93971</v>
      </c>
      <c r="B3842" s="198" t="s">
        <v>40400</v>
      </c>
      <c r="C3842" s="198" t="s">
        <v>1</v>
      </c>
      <c r="D3842" s="292">
        <v>233.52</v>
      </c>
    </row>
    <row r="3843" spans="1:4" ht="13.5">
      <c r="A3843" s="198">
        <v>93959</v>
      </c>
      <c r="B3843" s="198" t="s">
        <v>40401</v>
      </c>
      <c r="C3843" s="198" t="s">
        <v>1</v>
      </c>
      <c r="D3843" s="292">
        <v>312.12</v>
      </c>
    </row>
    <row r="3844" spans="1:4" ht="13.5">
      <c r="A3844" s="198">
        <v>93969</v>
      </c>
      <c r="B3844" s="198" t="s">
        <v>40402</v>
      </c>
      <c r="C3844" s="198" t="s">
        <v>1</v>
      </c>
      <c r="D3844" s="292">
        <v>259.17</v>
      </c>
    </row>
    <row r="3845" spans="1:4" ht="13.5">
      <c r="A3845" s="198">
        <v>93957</v>
      </c>
      <c r="B3845" s="198" t="s">
        <v>40403</v>
      </c>
      <c r="C3845" s="198" t="s">
        <v>1</v>
      </c>
      <c r="D3845" s="292">
        <v>387.82</v>
      </c>
    </row>
    <row r="3846" spans="1:4" ht="13.5">
      <c r="A3846" s="198">
        <v>93967</v>
      </c>
      <c r="B3846" s="198" t="s">
        <v>40404</v>
      </c>
      <c r="C3846" s="198" t="s">
        <v>1</v>
      </c>
      <c r="D3846" s="292">
        <v>322.39</v>
      </c>
    </row>
    <row r="3847" spans="1:4" ht="13.5">
      <c r="A3847" s="198">
        <v>104878</v>
      </c>
      <c r="B3847" s="198" t="s">
        <v>40405</v>
      </c>
      <c r="C3847" s="198" t="s">
        <v>2</v>
      </c>
      <c r="D3847" s="292">
        <v>2322.81</v>
      </c>
    </row>
    <row r="3848" spans="1:4" ht="13.5">
      <c r="A3848" s="198">
        <v>104877</v>
      </c>
      <c r="B3848" s="198" t="s">
        <v>40406</v>
      </c>
      <c r="C3848" s="198" t="s">
        <v>2</v>
      </c>
      <c r="D3848" s="292">
        <v>620.41</v>
      </c>
    </row>
    <row r="3849" spans="1:4" ht="13.5">
      <c r="A3849" s="198">
        <v>104841</v>
      </c>
      <c r="B3849" s="198" t="s">
        <v>40407</v>
      </c>
      <c r="C3849" s="198" t="s">
        <v>1</v>
      </c>
      <c r="D3849" s="292">
        <v>88.15</v>
      </c>
    </row>
    <row r="3850" spans="1:4" ht="13.5">
      <c r="A3850" s="198">
        <v>104849</v>
      </c>
      <c r="B3850" s="198" t="s">
        <v>40408</v>
      </c>
      <c r="C3850" s="198" t="s">
        <v>1</v>
      </c>
      <c r="D3850" s="292">
        <v>58.32</v>
      </c>
    </row>
    <row r="3851" spans="1:4" ht="13.5">
      <c r="A3851" s="198">
        <v>104887</v>
      </c>
      <c r="B3851" s="198" t="s">
        <v>40409</v>
      </c>
      <c r="C3851" s="198" t="s">
        <v>1</v>
      </c>
      <c r="D3851" s="292">
        <v>45.37</v>
      </c>
    </row>
    <row r="3852" spans="1:4" ht="13.5">
      <c r="A3852" s="198">
        <v>104844</v>
      </c>
      <c r="B3852" s="198" t="s">
        <v>40410</v>
      </c>
      <c r="C3852" s="198" t="s">
        <v>1</v>
      </c>
      <c r="D3852" s="292">
        <v>97.62</v>
      </c>
    </row>
    <row r="3853" spans="1:4" ht="13.5">
      <c r="A3853" s="198">
        <v>104852</v>
      </c>
      <c r="B3853" s="198" t="s">
        <v>40411</v>
      </c>
      <c r="C3853" s="198" t="s">
        <v>1</v>
      </c>
      <c r="D3853" s="292">
        <v>64.459999999999994</v>
      </c>
    </row>
    <row r="3854" spans="1:4" ht="13.5">
      <c r="A3854" s="198">
        <v>104846</v>
      </c>
      <c r="B3854" s="198" t="s">
        <v>40412</v>
      </c>
      <c r="C3854" s="198" t="s">
        <v>1</v>
      </c>
      <c r="D3854" s="292">
        <v>111.7</v>
      </c>
    </row>
    <row r="3855" spans="1:4" ht="13.5">
      <c r="A3855" s="198">
        <v>104854</v>
      </c>
      <c r="B3855" s="198" t="s">
        <v>40413</v>
      </c>
      <c r="C3855" s="198" t="s">
        <v>1</v>
      </c>
      <c r="D3855" s="292">
        <v>73.63</v>
      </c>
    </row>
    <row r="3856" spans="1:4" ht="13.5">
      <c r="A3856" s="198">
        <v>104890</v>
      </c>
      <c r="B3856" s="198" t="s">
        <v>40414</v>
      </c>
      <c r="C3856" s="198" t="s">
        <v>1</v>
      </c>
      <c r="D3856" s="292">
        <v>52.5</v>
      </c>
    </row>
    <row r="3857" spans="1:4" ht="13.5">
      <c r="A3857" s="198">
        <v>104842</v>
      </c>
      <c r="B3857" s="198" t="s">
        <v>40415</v>
      </c>
      <c r="C3857" s="198" t="s">
        <v>1</v>
      </c>
      <c r="D3857" s="292">
        <v>74.86</v>
      </c>
    </row>
    <row r="3858" spans="1:4" ht="13.5">
      <c r="A3858" s="198">
        <v>104850</v>
      </c>
      <c r="B3858" s="198" t="s">
        <v>40416</v>
      </c>
      <c r="C3858" s="198" t="s">
        <v>1</v>
      </c>
      <c r="D3858" s="292">
        <v>51.65</v>
      </c>
    </row>
    <row r="3859" spans="1:4" ht="13.5">
      <c r="A3859" s="198">
        <v>104888</v>
      </c>
      <c r="B3859" s="198" t="s">
        <v>40417</v>
      </c>
      <c r="C3859" s="198" t="s">
        <v>1</v>
      </c>
      <c r="D3859" s="292">
        <v>40.89</v>
      </c>
    </row>
    <row r="3860" spans="1:4" ht="13.5">
      <c r="A3860" s="198">
        <v>104879</v>
      </c>
      <c r="B3860" s="198" t="s">
        <v>40418</v>
      </c>
      <c r="C3860" s="198" t="s">
        <v>1</v>
      </c>
      <c r="D3860" s="292">
        <v>82.78</v>
      </c>
    </row>
    <row r="3861" spans="1:4" ht="13.5">
      <c r="A3861" s="198">
        <v>104853</v>
      </c>
      <c r="B3861" s="198" t="s">
        <v>40419</v>
      </c>
      <c r="C3861" s="198" t="s">
        <v>1</v>
      </c>
      <c r="D3861" s="292">
        <v>56.81</v>
      </c>
    </row>
    <row r="3862" spans="1:4" ht="13.5">
      <c r="A3862" s="198">
        <v>104847</v>
      </c>
      <c r="B3862" s="198" t="s">
        <v>40420</v>
      </c>
      <c r="C3862" s="198" t="s">
        <v>1</v>
      </c>
      <c r="D3862" s="292">
        <v>94.52</v>
      </c>
    </row>
    <row r="3863" spans="1:4" ht="13.5">
      <c r="A3863" s="198">
        <v>104855</v>
      </c>
      <c r="B3863" s="198" t="s">
        <v>40421</v>
      </c>
      <c r="C3863" s="198" t="s">
        <v>1</v>
      </c>
      <c r="D3863" s="292">
        <v>64.430000000000007</v>
      </c>
    </row>
    <row r="3864" spans="1:4" ht="13.5">
      <c r="A3864" s="198">
        <v>104891</v>
      </c>
      <c r="B3864" s="198" t="s">
        <v>40422</v>
      </c>
      <c r="C3864" s="198" t="s">
        <v>1</v>
      </c>
      <c r="D3864" s="292">
        <v>46.91</v>
      </c>
    </row>
    <row r="3865" spans="1:4" ht="13.5">
      <c r="A3865" s="198">
        <v>104892</v>
      </c>
      <c r="B3865" s="198" t="s">
        <v>40423</v>
      </c>
      <c r="C3865" s="198" t="s">
        <v>1</v>
      </c>
      <c r="D3865" s="292">
        <v>110.31</v>
      </c>
    </row>
    <row r="3866" spans="1:4" ht="13.5">
      <c r="A3866" s="198">
        <v>104848</v>
      </c>
      <c r="B3866" s="198" t="s">
        <v>40424</v>
      </c>
      <c r="C3866" s="198" t="s">
        <v>1</v>
      </c>
      <c r="D3866" s="292">
        <v>68.25</v>
      </c>
    </row>
    <row r="3867" spans="1:4" ht="13.5">
      <c r="A3867" s="198">
        <v>104886</v>
      </c>
      <c r="B3867" s="198" t="s">
        <v>40425</v>
      </c>
      <c r="C3867" s="198" t="s">
        <v>1</v>
      </c>
      <c r="D3867" s="292">
        <v>52</v>
      </c>
    </row>
    <row r="3868" spans="1:4" ht="13.5">
      <c r="A3868" s="198">
        <v>104843</v>
      </c>
      <c r="B3868" s="198" t="s">
        <v>40426</v>
      </c>
      <c r="C3868" s="198" t="s">
        <v>1</v>
      </c>
      <c r="D3868" s="292">
        <v>122.14</v>
      </c>
    </row>
    <row r="3869" spans="1:4" ht="13.5">
      <c r="A3869" s="198">
        <v>104851</v>
      </c>
      <c r="B3869" s="198" t="s">
        <v>40427</v>
      </c>
      <c r="C3869" s="198" t="s">
        <v>1</v>
      </c>
      <c r="D3869" s="292">
        <v>75.92</v>
      </c>
    </row>
    <row r="3870" spans="1:4" ht="13.5">
      <c r="A3870" s="198">
        <v>104845</v>
      </c>
      <c r="B3870" s="198" t="s">
        <v>40428</v>
      </c>
      <c r="C3870" s="198" t="s">
        <v>1</v>
      </c>
      <c r="D3870" s="292">
        <v>139.66999999999999</v>
      </c>
    </row>
    <row r="3871" spans="1:4" ht="13.5">
      <c r="A3871" s="198">
        <v>104880</v>
      </c>
      <c r="B3871" s="198" t="s">
        <v>40429</v>
      </c>
      <c r="C3871" s="198" t="s">
        <v>1</v>
      </c>
      <c r="D3871" s="292">
        <v>87.32</v>
      </c>
    </row>
    <row r="3872" spans="1:4" ht="13.5">
      <c r="A3872" s="198">
        <v>104889</v>
      </c>
      <c r="B3872" s="198" t="s">
        <v>40430</v>
      </c>
      <c r="C3872" s="198" t="s">
        <v>1</v>
      </c>
      <c r="D3872" s="292">
        <v>60.84</v>
      </c>
    </row>
    <row r="3873" spans="1:4" ht="13.5">
      <c r="A3873" s="198">
        <v>95108</v>
      </c>
      <c r="B3873" s="198" t="s">
        <v>40431</v>
      </c>
      <c r="C3873" s="198" t="s">
        <v>2</v>
      </c>
      <c r="D3873" s="292">
        <v>41.8</v>
      </c>
    </row>
    <row r="3874" spans="1:4" ht="13.5">
      <c r="A3874" s="198">
        <v>104857</v>
      </c>
      <c r="B3874" s="198" t="s">
        <v>40432</v>
      </c>
      <c r="C3874" s="198" t="s">
        <v>1</v>
      </c>
      <c r="D3874" s="292">
        <v>0</v>
      </c>
    </row>
    <row r="3875" spans="1:4" ht="13.5">
      <c r="A3875" s="198">
        <v>104859</v>
      </c>
      <c r="B3875" s="198" t="s">
        <v>40433</v>
      </c>
      <c r="C3875" s="198" t="s">
        <v>1</v>
      </c>
      <c r="D3875" s="292">
        <v>0</v>
      </c>
    </row>
    <row r="3876" spans="1:4" ht="13.5">
      <c r="A3876" s="198">
        <v>104861</v>
      </c>
      <c r="B3876" s="198" t="s">
        <v>40434</v>
      </c>
      <c r="C3876" s="198" t="s">
        <v>1</v>
      </c>
      <c r="D3876" s="292">
        <v>0</v>
      </c>
    </row>
    <row r="3877" spans="1:4" ht="13.5">
      <c r="A3877" s="198">
        <v>104856</v>
      </c>
      <c r="B3877" s="198" t="s">
        <v>40435</v>
      </c>
      <c r="C3877" s="198" t="s">
        <v>1</v>
      </c>
      <c r="D3877" s="292">
        <v>0</v>
      </c>
    </row>
    <row r="3878" spans="1:4" ht="13.5">
      <c r="A3878" s="198">
        <v>104858</v>
      </c>
      <c r="B3878" s="198" t="s">
        <v>40436</v>
      </c>
      <c r="C3878" s="198" t="s">
        <v>1</v>
      </c>
      <c r="D3878" s="292">
        <v>0</v>
      </c>
    </row>
    <row r="3879" spans="1:4" ht="13.5">
      <c r="A3879" s="198">
        <v>104860</v>
      </c>
      <c r="B3879" s="198" t="s">
        <v>40437</v>
      </c>
      <c r="C3879" s="198" t="s">
        <v>1</v>
      </c>
      <c r="D3879" s="292">
        <v>0</v>
      </c>
    </row>
    <row r="3880" spans="1:4" ht="13.5">
      <c r="A3880" s="198">
        <v>104871</v>
      </c>
      <c r="B3880" s="198" t="s">
        <v>40438</v>
      </c>
      <c r="C3880" s="198" t="s">
        <v>1</v>
      </c>
      <c r="D3880" s="292">
        <v>0</v>
      </c>
    </row>
    <row r="3881" spans="1:4" ht="13.5">
      <c r="A3881" s="198">
        <v>104883</v>
      </c>
      <c r="B3881" s="198" t="s">
        <v>40439</v>
      </c>
      <c r="C3881" s="198" t="s">
        <v>1</v>
      </c>
      <c r="D3881" s="292">
        <v>0</v>
      </c>
    </row>
    <row r="3882" spans="1:4" ht="13.5">
      <c r="A3882" s="198">
        <v>104865</v>
      </c>
      <c r="B3882" s="198" t="s">
        <v>40440</v>
      </c>
      <c r="C3882" s="198" t="s">
        <v>1</v>
      </c>
      <c r="D3882" s="292">
        <v>0</v>
      </c>
    </row>
    <row r="3883" spans="1:4" ht="13.5">
      <c r="A3883" s="198">
        <v>104872</v>
      </c>
      <c r="B3883" s="198" t="s">
        <v>40441</v>
      </c>
      <c r="C3883" s="198" t="s">
        <v>1</v>
      </c>
      <c r="D3883" s="292">
        <v>0</v>
      </c>
    </row>
    <row r="3884" spans="1:4" ht="13.5">
      <c r="A3884" s="198">
        <v>104884</v>
      </c>
      <c r="B3884" s="198" t="s">
        <v>40442</v>
      </c>
      <c r="C3884" s="198" t="s">
        <v>1</v>
      </c>
      <c r="D3884" s="292">
        <v>0</v>
      </c>
    </row>
    <row r="3885" spans="1:4" ht="13.5">
      <c r="A3885" s="198">
        <v>104866</v>
      </c>
      <c r="B3885" s="198" t="s">
        <v>40443</v>
      </c>
      <c r="C3885" s="198" t="s">
        <v>1</v>
      </c>
      <c r="D3885" s="292">
        <v>0</v>
      </c>
    </row>
    <row r="3886" spans="1:4" ht="13.5">
      <c r="A3886" s="198">
        <v>104873</v>
      </c>
      <c r="B3886" s="198" t="s">
        <v>40444</v>
      </c>
      <c r="C3886" s="198" t="s">
        <v>1</v>
      </c>
      <c r="D3886" s="292">
        <v>0</v>
      </c>
    </row>
    <row r="3887" spans="1:4" ht="13.5">
      <c r="A3887" s="198">
        <v>104885</v>
      </c>
      <c r="B3887" s="198" t="s">
        <v>40445</v>
      </c>
      <c r="C3887" s="198" t="s">
        <v>1</v>
      </c>
      <c r="D3887" s="292">
        <v>0</v>
      </c>
    </row>
    <row r="3888" spans="1:4" ht="13.5">
      <c r="A3888" s="198">
        <v>104867</v>
      </c>
      <c r="B3888" s="198" t="s">
        <v>40446</v>
      </c>
      <c r="C3888" s="198" t="s">
        <v>1</v>
      </c>
      <c r="D3888" s="292">
        <v>0</v>
      </c>
    </row>
    <row r="3889" spans="1:4" ht="13.5">
      <c r="A3889" s="198">
        <v>104868</v>
      </c>
      <c r="B3889" s="198" t="s">
        <v>40447</v>
      </c>
      <c r="C3889" s="198" t="s">
        <v>1</v>
      </c>
      <c r="D3889" s="292">
        <v>0</v>
      </c>
    </row>
    <row r="3890" spans="1:4" ht="13.5">
      <c r="A3890" s="198">
        <v>104874</v>
      </c>
      <c r="B3890" s="198" t="s">
        <v>40448</v>
      </c>
      <c r="C3890" s="198" t="s">
        <v>1</v>
      </c>
      <c r="D3890" s="292">
        <v>0</v>
      </c>
    </row>
    <row r="3891" spans="1:4" ht="13.5">
      <c r="A3891" s="198">
        <v>104862</v>
      </c>
      <c r="B3891" s="198" t="s">
        <v>40449</v>
      </c>
      <c r="C3891" s="198" t="s">
        <v>1</v>
      </c>
      <c r="D3891" s="292">
        <v>0</v>
      </c>
    </row>
    <row r="3892" spans="1:4" ht="13.5">
      <c r="A3892" s="198">
        <v>104869</v>
      </c>
      <c r="B3892" s="198" t="s">
        <v>40450</v>
      </c>
      <c r="C3892" s="198" t="s">
        <v>1</v>
      </c>
      <c r="D3892" s="292">
        <v>0</v>
      </c>
    </row>
    <row r="3893" spans="1:4" ht="13.5">
      <c r="A3893" s="198">
        <v>104881</v>
      </c>
      <c r="B3893" s="198" t="s">
        <v>40451</v>
      </c>
      <c r="C3893" s="198" t="s">
        <v>1</v>
      </c>
      <c r="D3893" s="292">
        <v>0</v>
      </c>
    </row>
    <row r="3894" spans="1:4" ht="13.5">
      <c r="A3894" s="198">
        <v>104863</v>
      </c>
      <c r="B3894" s="198" t="s">
        <v>40452</v>
      </c>
      <c r="C3894" s="198" t="s">
        <v>1</v>
      </c>
      <c r="D3894" s="292">
        <v>0</v>
      </c>
    </row>
    <row r="3895" spans="1:4" ht="13.5">
      <c r="A3895" s="198">
        <v>104870</v>
      </c>
      <c r="B3895" s="198" t="s">
        <v>40453</v>
      </c>
      <c r="C3895" s="198" t="s">
        <v>1</v>
      </c>
      <c r="D3895" s="292">
        <v>0</v>
      </c>
    </row>
    <row r="3896" spans="1:4" ht="13.5">
      <c r="A3896" s="198">
        <v>104882</v>
      </c>
      <c r="B3896" s="198" t="s">
        <v>40454</v>
      </c>
      <c r="C3896" s="198" t="s">
        <v>1</v>
      </c>
      <c r="D3896" s="292">
        <v>0</v>
      </c>
    </row>
    <row r="3897" spans="1:4" ht="13.5">
      <c r="A3897" s="198">
        <v>104864</v>
      </c>
      <c r="B3897" s="198" t="s">
        <v>40455</v>
      </c>
      <c r="C3897" s="198" t="s">
        <v>1</v>
      </c>
      <c r="D3897" s="292">
        <v>0</v>
      </c>
    </row>
    <row r="3898" spans="1:4" ht="13.5">
      <c r="A3898" s="198">
        <v>104876</v>
      </c>
      <c r="B3898" s="198" t="s">
        <v>40456</v>
      </c>
      <c r="C3898" s="198" t="s">
        <v>2</v>
      </c>
      <c r="D3898" s="292">
        <v>28.21</v>
      </c>
    </row>
    <row r="3899" spans="1:4" ht="13.5">
      <c r="A3899" s="198">
        <v>104875</v>
      </c>
      <c r="B3899" s="198" t="s">
        <v>40457</v>
      </c>
      <c r="C3899" s="198" t="s">
        <v>1</v>
      </c>
      <c r="D3899" s="292">
        <v>154.74</v>
      </c>
    </row>
    <row r="3900" spans="1:4" ht="13.5">
      <c r="A3900" s="198">
        <v>105942</v>
      </c>
      <c r="B3900" s="198" t="s">
        <v>40458</v>
      </c>
      <c r="C3900" s="198" t="s">
        <v>1</v>
      </c>
      <c r="D3900" s="292">
        <v>0</v>
      </c>
    </row>
    <row r="3901" spans="1:4" ht="13.5">
      <c r="A3901" s="198">
        <v>105943</v>
      </c>
      <c r="B3901" s="198" t="s">
        <v>40459</v>
      </c>
      <c r="C3901" s="198" t="s">
        <v>1</v>
      </c>
      <c r="D3901" s="292">
        <v>0</v>
      </c>
    </row>
    <row r="3902" spans="1:4" ht="13.5">
      <c r="A3902" s="198">
        <v>105941</v>
      </c>
      <c r="B3902" s="198" t="s">
        <v>40460</v>
      </c>
      <c r="C3902" s="198" t="s">
        <v>4</v>
      </c>
      <c r="D3902" s="292">
        <v>0</v>
      </c>
    </row>
    <row r="3903" spans="1:4" ht="13.5">
      <c r="A3903" s="198">
        <v>105940</v>
      </c>
      <c r="B3903" s="198" t="s">
        <v>40461</v>
      </c>
      <c r="C3903" s="198" t="s">
        <v>4</v>
      </c>
      <c r="D3903" s="292">
        <v>0</v>
      </c>
    </row>
    <row r="3904" spans="1:4" ht="13.5">
      <c r="A3904" s="198">
        <v>105938</v>
      </c>
      <c r="B3904" s="198" t="s">
        <v>40462</v>
      </c>
      <c r="C3904" s="198" t="s">
        <v>4</v>
      </c>
      <c r="D3904" s="292">
        <v>0</v>
      </c>
    </row>
    <row r="3905" spans="1:4" ht="13.5">
      <c r="A3905" s="198">
        <v>105939</v>
      </c>
      <c r="B3905" s="198" t="s">
        <v>40463</v>
      </c>
      <c r="C3905" s="198" t="s">
        <v>4</v>
      </c>
      <c r="D3905" s="292">
        <v>0</v>
      </c>
    </row>
    <row r="3906" spans="1:4" ht="13.5">
      <c r="A3906" s="198">
        <v>96120</v>
      </c>
      <c r="B3906" s="198" t="s">
        <v>40464</v>
      </c>
      <c r="C3906" s="198" t="s">
        <v>1</v>
      </c>
      <c r="D3906" s="292">
        <v>3.01</v>
      </c>
    </row>
    <row r="3907" spans="1:4" ht="13.5">
      <c r="A3907" s="198">
        <v>96123</v>
      </c>
      <c r="B3907" s="198" t="s">
        <v>40465</v>
      </c>
      <c r="C3907" s="198" t="s">
        <v>1</v>
      </c>
      <c r="D3907" s="292">
        <v>29.07</v>
      </c>
    </row>
    <row r="3908" spans="1:4" ht="13.5">
      <c r="A3908" s="198">
        <v>96122</v>
      </c>
      <c r="B3908" s="198" t="s">
        <v>40466</v>
      </c>
      <c r="C3908" s="198" t="s">
        <v>1</v>
      </c>
      <c r="D3908" s="292">
        <v>49.88</v>
      </c>
    </row>
    <row r="3909" spans="1:4" ht="13.5">
      <c r="A3909" s="198">
        <v>96121</v>
      </c>
      <c r="B3909" s="198" t="s">
        <v>40467</v>
      </c>
      <c r="C3909" s="198" t="s">
        <v>1</v>
      </c>
      <c r="D3909" s="292">
        <v>13.39</v>
      </c>
    </row>
    <row r="3910" spans="1:4" ht="13.5">
      <c r="A3910" s="198">
        <v>99054</v>
      </c>
      <c r="B3910" s="198" t="s">
        <v>40468</v>
      </c>
      <c r="C3910" s="198" t="s">
        <v>4</v>
      </c>
      <c r="D3910" s="292">
        <v>59.35</v>
      </c>
    </row>
    <row r="3911" spans="1:4" ht="13.5">
      <c r="A3911" s="198">
        <v>96110</v>
      </c>
      <c r="B3911" s="198" t="s">
        <v>40469</v>
      </c>
      <c r="C3911" s="198" t="s">
        <v>4</v>
      </c>
      <c r="D3911" s="292">
        <v>76.94</v>
      </c>
    </row>
    <row r="3912" spans="1:4" ht="13.5">
      <c r="A3912" s="198">
        <v>96114</v>
      </c>
      <c r="B3912" s="198" t="s">
        <v>40470</v>
      </c>
      <c r="C3912" s="198" t="s">
        <v>4</v>
      </c>
      <c r="D3912" s="292">
        <v>75.680000000000007</v>
      </c>
    </row>
    <row r="3913" spans="1:4" ht="13.5">
      <c r="A3913" s="198">
        <v>104757</v>
      </c>
      <c r="B3913" s="198" t="s">
        <v>40471</v>
      </c>
      <c r="C3913" s="198" t="s">
        <v>4</v>
      </c>
      <c r="D3913" s="292">
        <v>0</v>
      </c>
    </row>
    <row r="3914" spans="1:4" ht="13.5">
      <c r="A3914" s="198">
        <v>104756</v>
      </c>
      <c r="B3914" s="198" t="s">
        <v>40472</v>
      </c>
      <c r="C3914" s="198" t="s">
        <v>4</v>
      </c>
      <c r="D3914" s="292">
        <v>214.23</v>
      </c>
    </row>
    <row r="3915" spans="1:4" ht="13.5">
      <c r="A3915" s="198">
        <v>96112</v>
      </c>
      <c r="B3915" s="198" t="s">
        <v>40473</v>
      </c>
      <c r="C3915" s="198" t="s">
        <v>4</v>
      </c>
      <c r="D3915" s="292">
        <v>165.48</v>
      </c>
    </row>
    <row r="3916" spans="1:4" ht="13.5">
      <c r="A3916" s="198">
        <v>96113</v>
      </c>
      <c r="B3916" s="198" t="s">
        <v>40474</v>
      </c>
      <c r="C3916" s="198" t="s">
        <v>4</v>
      </c>
      <c r="D3916" s="292">
        <v>46.79</v>
      </c>
    </row>
    <row r="3917" spans="1:4" ht="13.5">
      <c r="A3917" s="198">
        <v>96109</v>
      </c>
      <c r="B3917" s="198" t="s">
        <v>40475</v>
      </c>
      <c r="C3917" s="198" t="s">
        <v>4</v>
      </c>
      <c r="D3917" s="292">
        <v>51.86</v>
      </c>
    </row>
    <row r="3918" spans="1:4" ht="13.5">
      <c r="A3918" s="198">
        <v>96116</v>
      </c>
      <c r="B3918" s="198" t="s">
        <v>40476</v>
      </c>
      <c r="C3918" s="198" t="s">
        <v>4</v>
      </c>
      <c r="D3918" s="292">
        <v>63.6</v>
      </c>
    </row>
    <row r="3919" spans="1:4" ht="13.5">
      <c r="A3919" s="198">
        <v>96111</v>
      </c>
      <c r="B3919" s="198" t="s">
        <v>40477</v>
      </c>
      <c r="C3919" s="198" t="s">
        <v>4</v>
      </c>
      <c r="D3919" s="292">
        <v>63.39</v>
      </c>
    </row>
    <row r="3920" spans="1:4" ht="13.5">
      <c r="A3920" s="198">
        <v>96486</v>
      </c>
      <c r="B3920" s="198" t="s">
        <v>40478</v>
      </c>
      <c r="C3920" s="198" t="s">
        <v>4</v>
      </c>
      <c r="D3920" s="292">
        <v>72.58</v>
      </c>
    </row>
    <row r="3921" spans="1:4" ht="13.5">
      <c r="A3921" s="198">
        <v>96485</v>
      </c>
      <c r="B3921" s="198" t="s">
        <v>40479</v>
      </c>
      <c r="C3921" s="198" t="s">
        <v>4</v>
      </c>
      <c r="D3921" s="292">
        <v>72.37</v>
      </c>
    </row>
    <row r="3922" spans="1:4" ht="13.5">
      <c r="A3922" s="198">
        <v>97557</v>
      </c>
      <c r="B3922" s="198" t="s">
        <v>40480</v>
      </c>
      <c r="C3922" s="198" t="s">
        <v>4</v>
      </c>
      <c r="D3922" s="292">
        <v>0</v>
      </c>
    </row>
    <row r="3923" spans="1:4" ht="13.5">
      <c r="A3923" s="198">
        <v>101807</v>
      </c>
      <c r="B3923" s="198" t="s">
        <v>8205</v>
      </c>
      <c r="C3923" s="198" t="s">
        <v>2</v>
      </c>
      <c r="D3923" s="292">
        <v>541.47</v>
      </c>
    </row>
    <row r="3924" spans="1:4" ht="13.5">
      <c r="A3924" s="198">
        <v>101806</v>
      </c>
      <c r="B3924" s="198" t="s">
        <v>8204</v>
      </c>
      <c r="C3924" s="198" t="s">
        <v>2</v>
      </c>
      <c r="D3924" s="292">
        <v>566.15</v>
      </c>
    </row>
    <row r="3925" spans="1:4" ht="13.5">
      <c r="A3925" s="198">
        <v>101808</v>
      </c>
      <c r="B3925" s="198" t="s">
        <v>8206</v>
      </c>
      <c r="C3925" s="198" t="s">
        <v>2</v>
      </c>
      <c r="D3925" s="292">
        <v>562.65</v>
      </c>
    </row>
    <row r="3926" spans="1:4" ht="13.5">
      <c r="A3926" s="198">
        <v>98058</v>
      </c>
      <c r="B3926" s="198" t="s">
        <v>40481</v>
      </c>
      <c r="C3926" s="198" t="s">
        <v>2</v>
      </c>
      <c r="D3926" s="292">
        <v>1860.25</v>
      </c>
    </row>
    <row r="3927" spans="1:4" ht="13.5">
      <c r="A3927" s="198">
        <v>98059</v>
      </c>
      <c r="B3927" s="198" t="s">
        <v>40482</v>
      </c>
      <c r="C3927" s="198" t="s">
        <v>2</v>
      </c>
      <c r="D3927" s="292">
        <v>3994.27</v>
      </c>
    </row>
    <row r="3928" spans="1:4" ht="13.5">
      <c r="A3928" s="198">
        <v>98060</v>
      </c>
      <c r="B3928" s="198" t="s">
        <v>40483</v>
      </c>
      <c r="C3928" s="198" t="s">
        <v>2</v>
      </c>
      <c r="D3928" s="292">
        <v>5604.19</v>
      </c>
    </row>
    <row r="3929" spans="1:4" ht="13.5">
      <c r="A3929" s="198">
        <v>98061</v>
      </c>
      <c r="B3929" s="198" t="s">
        <v>40484</v>
      </c>
      <c r="C3929" s="198" t="s">
        <v>2</v>
      </c>
      <c r="D3929" s="292">
        <v>7828.1</v>
      </c>
    </row>
    <row r="3930" spans="1:4" ht="13.5">
      <c r="A3930" s="198">
        <v>98088</v>
      </c>
      <c r="B3930" s="198" t="s">
        <v>8518</v>
      </c>
      <c r="C3930" s="198" t="s">
        <v>2</v>
      </c>
      <c r="D3930" s="292">
        <v>3418.38</v>
      </c>
    </row>
    <row r="3931" spans="1:4" ht="13.5">
      <c r="A3931" s="198">
        <v>98089</v>
      </c>
      <c r="B3931" s="198" t="s">
        <v>8519</v>
      </c>
      <c r="C3931" s="198" t="s">
        <v>2</v>
      </c>
      <c r="D3931" s="292">
        <v>5442.18</v>
      </c>
    </row>
    <row r="3932" spans="1:4" ht="13.5">
      <c r="A3932" s="198">
        <v>98090</v>
      </c>
      <c r="B3932" s="198" t="s">
        <v>8520</v>
      </c>
      <c r="C3932" s="198" t="s">
        <v>2</v>
      </c>
      <c r="D3932" s="292">
        <v>8602.9500000000007</v>
      </c>
    </row>
    <row r="3933" spans="1:4" ht="13.5">
      <c r="A3933" s="198">
        <v>98091</v>
      </c>
      <c r="B3933" s="198" t="s">
        <v>8521</v>
      </c>
      <c r="C3933" s="198" t="s">
        <v>2</v>
      </c>
      <c r="D3933" s="292">
        <v>11267.09</v>
      </c>
    </row>
    <row r="3934" spans="1:4" ht="13.5">
      <c r="A3934" s="198">
        <v>98092</v>
      </c>
      <c r="B3934" s="198" t="s">
        <v>8522</v>
      </c>
      <c r="C3934" s="198" t="s">
        <v>2</v>
      </c>
      <c r="D3934" s="292">
        <v>13117</v>
      </c>
    </row>
    <row r="3935" spans="1:4" ht="13.5">
      <c r="A3935" s="198">
        <v>98093</v>
      </c>
      <c r="B3935" s="198" t="s">
        <v>8523</v>
      </c>
      <c r="C3935" s="198" t="s">
        <v>2</v>
      </c>
      <c r="D3935" s="292">
        <v>15503.69</v>
      </c>
    </row>
    <row r="3936" spans="1:4" ht="13.5">
      <c r="A3936" s="198">
        <v>98072</v>
      </c>
      <c r="B3936" s="198" t="s">
        <v>8502</v>
      </c>
      <c r="C3936" s="198" t="s">
        <v>2</v>
      </c>
      <c r="D3936" s="292">
        <v>3921.16</v>
      </c>
    </row>
    <row r="3937" spans="1:4" ht="13.5">
      <c r="A3937" s="198">
        <v>98073</v>
      </c>
      <c r="B3937" s="198" t="s">
        <v>8503</v>
      </c>
      <c r="C3937" s="198" t="s">
        <v>2</v>
      </c>
      <c r="D3937" s="292">
        <v>6232.15</v>
      </c>
    </row>
    <row r="3938" spans="1:4" ht="13.5">
      <c r="A3938" s="198">
        <v>98074</v>
      </c>
      <c r="B3938" s="198" t="s">
        <v>8504</v>
      </c>
      <c r="C3938" s="198" t="s">
        <v>2</v>
      </c>
      <c r="D3938" s="292">
        <v>9813.57</v>
      </c>
    </row>
    <row r="3939" spans="1:4" ht="13.5">
      <c r="A3939" s="198">
        <v>98075</v>
      </c>
      <c r="B3939" s="198" t="s">
        <v>8505</v>
      </c>
      <c r="C3939" s="198" t="s">
        <v>2</v>
      </c>
      <c r="D3939" s="292">
        <v>12831.94</v>
      </c>
    </row>
    <row r="3940" spans="1:4" ht="13.5">
      <c r="A3940" s="198">
        <v>98076</v>
      </c>
      <c r="B3940" s="198" t="s">
        <v>8506</v>
      </c>
      <c r="C3940" s="198" t="s">
        <v>2</v>
      </c>
      <c r="D3940" s="292">
        <v>14873.58</v>
      </c>
    </row>
    <row r="3941" spans="1:4" ht="13.5">
      <c r="A3941" s="198">
        <v>98077</v>
      </c>
      <c r="B3941" s="198" t="s">
        <v>8507</v>
      </c>
      <c r="C3941" s="198" t="s">
        <v>2</v>
      </c>
      <c r="D3941" s="292">
        <v>17560.310000000001</v>
      </c>
    </row>
    <row r="3942" spans="1:4" ht="13.5">
      <c r="A3942" s="198">
        <v>98062</v>
      </c>
      <c r="B3942" s="198" t="s">
        <v>40485</v>
      </c>
      <c r="C3942" s="198" t="s">
        <v>2</v>
      </c>
      <c r="D3942" s="292">
        <v>3124.48</v>
      </c>
    </row>
    <row r="3943" spans="1:4" ht="13.5">
      <c r="A3943" s="198">
        <v>98063</v>
      </c>
      <c r="B3943" s="198" t="s">
        <v>40486</v>
      </c>
      <c r="C3943" s="198" t="s">
        <v>2</v>
      </c>
      <c r="D3943" s="292">
        <v>4772.0600000000004</v>
      </c>
    </row>
    <row r="3944" spans="1:4" ht="13.5">
      <c r="A3944" s="198">
        <v>98064</v>
      </c>
      <c r="B3944" s="198" t="s">
        <v>40487</v>
      </c>
      <c r="C3944" s="198" t="s">
        <v>2</v>
      </c>
      <c r="D3944" s="292">
        <v>5513.99</v>
      </c>
    </row>
    <row r="3945" spans="1:4" ht="13.5">
      <c r="A3945" s="198">
        <v>98065</v>
      </c>
      <c r="B3945" s="198" t="s">
        <v>40488</v>
      </c>
      <c r="C3945" s="198" t="s">
        <v>2</v>
      </c>
      <c r="D3945" s="292">
        <v>7658.29</v>
      </c>
    </row>
    <row r="3946" spans="1:4" ht="13.5">
      <c r="A3946" s="198">
        <v>98094</v>
      </c>
      <c r="B3946" s="198" t="s">
        <v>8524</v>
      </c>
      <c r="C3946" s="198" t="s">
        <v>2</v>
      </c>
      <c r="D3946" s="292">
        <v>2834.95</v>
      </c>
    </row>
    <row r="3947" spans="1:4" ht="13.5">
      <c r="A3947" s="198">
        <v>98099</v>
      </c>
      <c r="B3947" s="198" t="s">
        <v>8525</v>
      </c>
      <c r="C3947" s="198" t="s">
        <v>2</v>
      </c>
      <c r="D3947" s="292">
        <v>4858.26</v>
      </c>
    </row>
    <row r="3948" spans="1:4" ht="13.5">
      <c r="A3948" s="198">
        <v>98100</v>
      </c>
      <c r="B3948" s="198" t="s">
        <v>8526</v>
      </c>
      <c r="C3948" s="198" t="s">
        <v>2</v>
      </c>
      <c r="D3948" s="292">
        <v>6389.52</v>
      </c>
    </row>
    <row r="3949" spans="1:4" ht="13.5">
      <c r="A3949" s="198">
        <v>98101</v>
      </c>
      <c r="B3949" s="198" t="s">
        <v>8527</v>
      </c>
      <c r="C3949" s="198" t="s">
        <v>2</v>
      </c>
      <c r="D3949" s="292">
        <v>9465.25</v>
      </c>
    </row>
    <row r="3950" spans="1:4" ht="13.5">
      <c r="A3950" s="198">
        <v>98078</v>
      </c>
      <c r="B3950" s="198" t="s">
        <v>8508</v>
      </c>
      <c r="C3950" s="198" t="s">
        <v>2</v>
      </c>
      <c r="D3950" s="292">
        <v>4009.85</v>
      </c>
    </row>
    <row r="3951" spans="1:4" ht="13.5">
      <c r="A3951" s="198">
        <v>98079</v>
      </c>
      <c r="B3951" s="198" t="s">
        <v>8509</v>
      </c>
      <c r="C3951" s="198" t="s">
        <v>2</v>
      </c>
      <c r="D3951" s="292">
        <v>7076.7</v>
      </c>
    </row>
    <row r="3952" spans="1:4" ht="13.5">
      <c r="A3952" s="198">
        <v>98080</v>
      </c>
      <c r="B3952" s="198" t="s">
        <v>8510</v>
      </c>
      <c r="C3952" s="198" t="s">
        <v>2</v>
      </c>
      <c r="D3952" s="292">
        <v>9187.7800000000007</v>
      </c>
    </row>
    <row r="3953" spans="1:4" ht="13.5">
      <c r="A3953" s="198">
        <v>98081</v>
      </c>
      <c r="B3953" s="198" t="s">
        <v>8511</v>
      </c>
      <c r="C3953" s="198" t="s">
        <v>2</v>
      </c>
      <c r="D3953" s="292">
        <v>13679.46</v>
      </c>
    </row>
    <row r="3954" spans="1:4" ht="13.5">
      <c r="A3954" s="198">
        <v>98052</v>
      </c>
      <c r="B3954" s="198" t="s">
        <v>40489</v>
      </c>
      <c r="C3954" s="198" t="s">
        <v>2</v>
      </c>
      <c r="D3954" s="292">
        <v>2115.36</v>
      </c>
    </row>
    <row r="3955" spans="1:4" ht="13.5">
      <c r="A3955" s="198">
        <v>98053</v>
      </c>
      <c r="B3955" s="198" t="s">
        <v>40490</v>
      </c>
      <c r="C3955" s="198" t="s">
        <v>2</v>
      </c>
      <c r="D3955" s="292">
        <v>2910.58</v>
      </c>
    </row>
    <row r="3956" spans="1:4" ht="13.5">
      <c r="A3956" s="198">
        <v>98054</v>
      </c>
      <c r="B3956" s="198" t="s">
        <v>40491</v>
      </c>
      <c r="C3956" s="198" t="s">
        <v>2</v>
      </c>
      <c r="D3956" s="292">
        <v>4694.1000000000004</v>
      </c>
    </row>
    <row r="3957" spans="1:4" ht="13.5">
      <c r="A3957" s="198">
        <v>98055</v>
      </c>
      <c r="B3957" s="198" t="s">
        <v>40492</v>
      </c>
      <c r="C3957" s="198" t="s">
        <v>2</v>
      </c>
      <c r="D3957" s="292">
        <v>6384.43</v>
      </c>
    </row>
    <row r="3958" spans="1:4" ht="13.5">
      <c r="A3958" s="198">
        <v>98056</v>
      </c>
      <c r="B3958" s="198" t="s">
        <v>40493</v>
      </c>
      <c r="C3958" s="198" t="s">
        <v>2</v>
      </c>
      <c r="D3958" s="292">
        <v>7447.68</v>
      </c>
    </row>
    <row r="3959" spans="1:4" ht="13.5">
      <c r="A3959" s="198">
        <v>98057</v>
      </c>
      <c r="B3959" s="198" t="s">
        <v>40494</v>
      </c>
      <c r="C3959" s="198" t="s">
        <v>2</v>
      </c>
      <c r="D3959" s="292">
        <v>8869.67</v>
      </c>
    </row>
    <row r="3960" spans="1:4" ht="13.5">
      <c r="A3960" s="198">
        <v>98082</v>
      </c>
      <c r="B3960" s="198" t="s">
        <v>8512</v>
      </c>
      <c r="C3960" s="198" t="s">
        <v>2</v>
      </c>
      <c r="D3960" s="292">
        <v>3927.03</v>
      </c>
    </row>
    <row r="3961" spans="1:4" ht="13.5">
      <c r="A3961" s="198">
        <v>98083</v>
      </c>
      <c r="B3961" s="198" t="s">
        <v>8513</v>
      </c>
      <c r="C3961" s="198" t="s">
        <v>2</v>
      </c>
      <c r="D3961" s="292">
        <v>5179.07</v>
      </c>
    </row>
    <row r="3962" spans="1:4" ht="13.5">
      <c r="A3962" s="198">
        <v>98084</v>
      </c>
      <c r="B3962" s="198" t="s">
        <v>8514</v>
      </c>
      <c r="C3962" s="198" t="s">
        <v>2</v>
      </c>
      <c r="D3962" s="292">
        <v>7263.74</v>
      </c>
    </row>
    <row r="3963" spans="1:4" ht="13.5">
      <c r="A3963" s="198">
        <v>98085</v>
      </c>
      <c r="B3963" s="198" t="s">
        <v>8515</v>
      </c>
      <c r="C3963" s="198" t="s">
        <v>2</v>
      </c>
      <c r="D3963" s="292">
        <v>9860.5</v>
      </c>
    </row>
    <row r="3964" spans="1:4" ht="13.5">
      <c r="A3964" s="198">
        <v>98087</v>
      </c>
      <c r="B3964" s="198" t="s">
        <v>8517</v>
      </c>
      <c r="C3964" s="198" t="s">
        <v>2</v>
      </c>
      <c r="D3964" s="292">
        <v>11854.18</v>
      </c>
    </row>
    <row r="3965" spans="1:4" ht="13.5">
      <c r="A3965" s="198">
        <v>98086</v>
      </c>
      <c r="B3965" s="198" t="s">
        <v>8516</v>
      </c>
      <c r="C3965" s="198" t="s">
        <v>2</v>
      </c>
      <c r="D3965" s="292">
        <v>11123.09</v>
      </c>
    </row>
    <row r="3966" spans="1:4" ht="13.5">
      <c r="A3966" s="198">
        <v>98066</v>
      </c>
      <c r="B3966" s="198" t="s">
        <v>8496</v>
      </c>
      <c r="C3966" s="198" t="s">
        <v>2</v>
      </c>
      <c r="D3966" s="292">
        <v>4593.84</v>
      </c>
    </row>
    <row r="3967" spans="1:4" ht="13.5">
      <c r="A3967" s="198">
        <v>98067</v>
      </c>
      <c r="B3967" s="198" t="s">
        <v>8497</v>
      </c>
      <c r="C3967" s="198" t="s">
        <v>2</v>
      </c>
      <c r="D3967" s="292">
        <v>6114.57</v>
      </c>
    </row>
    <row r="3968" spans="1:4" ht="13.5">
      <c r="A3968" s="198">
        <v>98068</v>
      </c>
      <c r="B3968" s="198" t="s">
        <v>8498</v>
      </c>
      <c r="C3968" s="198" t="s">
        <v>2</v>
      </c>
      <c r="D3968" s="292">
        <v>8637.86</v>
      </c>
    </row>
    <row r="3969" spans="1:4" ht="13.5">
      <c r="A3969" s="198">
        <v>98069</v>
      </c>
      <c r="B3969" s="198" t="s">
        <v>8499</v>
      </c>
      <c r="C3969" s="198" t="s">
        <v>2</v>
      </c>
      <c r="D3969" s="292">
        <v>11675.52</v>
      </c>
    </row>
    <row r="3970" spans="1:4" ht="13.5">
      <c r="A3970" s="198">
        <v>98071</v>
      </c>
      <c r="B3970" s="198" t="s">
        <v>8501</v>
      </c>
      <c r="C3970" s="198" t="s">
        <v>2</v>
      </c>
      <c r="D3970" s="292">
        <v>14386.85</v>
      </c>
    </row>
    <row r="3971" spans="1:4" ht="13.5">
      <c r="A3971" s="198">
        <v>98070</v>
      </c>
      <c r="B3971" s="198" t="s">
        <v>8500</v>
      </c>
      <c r="C3971" s="198" t="s">
        <v>2</v>
      </c>
      <c r="D3971" s="292">
        <v>13289.54</v>
      </c>
    </row>
    <row r="3972" spans="1:4" ht="13.5">
      <c r="A3972" s="198">
        <v>104915</v>
      </c>
      <c r="B3972" s="198" t="s">
        <v>40495</v>
      </c>
      <c r="C3972" s="198" t="s">
        <v>3</v>
      </c>
      <c r="D3972" s="292">
        <v>11.64</v>
      </c>
    </row>
    <row r="3973" spans="1:4" ht="13.5">
      <c r="A3973" s="198">
        <v>96546</v>
      </c>
      <c r="B3973" s="198" t="s">
        <v>40496</v>
      </c>
      <c r="C3973" s="198" t="s">
        <v>3</v>
      </c>
      <c r="D3973" s="292">
        <v>16.18</v>
      </c>
    </row>
    <row r="3974" spans="1:4" ht="13.5">
      <c r="A3974" s="198">
        <v>96544</v>
      </c>
      <c r="B3974" s="198" t="s">
        <v>40497</v>
      </c>
      <c r="C3974" s="198" t="s">
        <v>3</v>
      </c>
      <c r="D3974" s="292">
        <v>20.66</v>
      </c>
    </row>
    <row r="3975" spans="1:4" ht="13.5">
      <c r="A3975" s="198">
        <v>96545</v>
      </c>
      <c r="B3975" s="198" t="s">
        <v>40498</v>
      </c>
      <c r="C3975" s="198" t="s">
        <v>3</v>
      </c>
      <c r="D3975" s="292">
        <v>18.54</v>
      </c>
    </row>
    <row r="3976" spans="1:4" ht="13.5">
      <c r="A3976" s="198">
        <v>96543</v>
      </c>
      <c r="B3976" s="198" t="s">
        <v>40499</v>
      </c>
      <c r="C3976" s="198" t="s">
        <v>3</v>
      </c>
      <c r="D3976" s="292">
        <v>23.04</v>
      </c>
    </row>
    <row r="3977" spans="1:4" ht="13.5">
      <c r="A3977" s="198">
        <v>104922</v>
      </c>
      <c r="B3977" s="198" t="s">
        <v>40500</v>
      </c>
      <c r="C3977" s="198" t="s">
        <v>3</v>
      </c>
      <c r="D3977" s="292">
        <v>12.83</v>
      </c>
    </row>
    <row r="3978" spans="1:4" ht="13.5">
      <c r="A3978" s="198">
        <v>104920</v>
      </c>
      <c r="B3978" s="198" t="s">
        <v>40501</v>
      </c>
      <c r="C3978" s="198" t="s">
        <v>3</v>
      </c>
      <c r="D3978" s="292">
        <v>12.45</v>
      </c>
    </row>
    <row r="3979" spans="1:4" ht="13.5">
      <c r="A3979" s="198">
        <v>104921</v>
      </c>
      <c r="B3979" s="198" t="s">
        <v>40502</v>
      </c>
      <c r="C3979" s="198" t="s">
        <v>3</v>
      </c>
      <c r="D3979" s="292">
        <v>11.7</v>
      </c>
    </row>
    <row r="3980" spans="1:4" ht="13.5">
      <c r="A3980" s="198">
        <v>104919</v>
      </c>
      <c r="B3980" s="198" t="s">
        <v>40503</v>
      </c>
      <c r="C3980" s="198" t="s">
        <v>3</v>
      </c>
      <c r="D3980" s="292">
        <v>14.67</v>
      </c>
    </row>
    <row r="3981" spans="1:4" ht="13.5">
      <c r="A3981" s="198">
        <v>104917</v>
      </c>
      <c r="B3981" s="198" t="s">
        <v>40504</v>
      </c>
      <c r="C3981" s="198" t="s">
        <v>3</v>
      </c>
      <c r="D3981" s="292">
        <v>17.84</v>
      </c>
    </row>
    <row r="3982" spans="1:4" ht="13.5">
      <c r="A3982" s="198">
        <v>104918</v>
      </c>
      <c r="B3982" s="198" t="s">
        <v>40505</v>
      </c>
      <c r="C3982" s="198" t="s">
        <v>3</v>
      </c>
      <c r="D3982" s="292">
        <v>16.48</v>
      </c>
    </row>
    <row r="3983" spans="1:4" ht="13.5">
      <c r="A3983" s="198">
        <v>104916</v>
      </c>
      <c r="B3983" s="198" t="s">
        <v>40506</v>
      </c>
      <c r="C3983" s="198" t="s">
        <v>3</v>
      </c>
      <c r="D3983" s="292">
        <v>19.309999999999999</v>
      </c>
    </row>
    <row r="3984" spans="1:4" ht="13.5">
      <c r="A3984" s="198">
        <v>96557</v>
      </c>
      <c r="B3984" s="198" t="s">
        <v>40507</v>
      </c>
      <c r="C3984" s="198" t="s">
        <v>7</v>
      </c>
      <c r="D3984" s="292">
        <v>846.24</v>
      </c>
    </row>
    <row r="3985" spans="1:4" ht="13.5">
      <c r="A3985" s="198">
        <v>96555</v>
      </c>
      <c r="B3985" s="198" t="s">
        <v>40508</v>
      </c>
      <c r="C3985" s="198" t="s">
        <v>7</v>
      </c>
      <c r="D3985" s="292">
        <v>720.56</v>
      </c>
    </row>
    <row r="3986" spans="1:4" ht="13.5">
      <c r="A3986" s="198">
        <v>104924</v>
      </c>
      <c r="B3986" s="198" t="s">
        <v>40509</v>
      </c>
      <c r="C3986" s="198" t="s">
        <v>7</v>
      </c>
      <c r="D3986" s="292">
        <v>873.81</v>
      </c>
    </row>
    <row r="3987" spans="1:4" ht="13.5">
      <c r="A3987" s="198">
        <v>104923</v>
      </c>
      <c r="B3987" s="198" t="s">
        <v>40510</v>
      </c>
      <c r="C3987" s="198" t="s">
        <v>7</v>
      </c>
      <c r="D3987" s="292">
        <v>781.53</v>
      </c>
    </row>
    <row r="3988" spans="1:4" ht="13.5">
      <c r="A3988" s="198">
        <v>96558</v>
      </c>
      <c r="B3988" s="198" t="s">
        <v>40511</v>
      </c>
      <c r="C3988" s="198" t="s">
        <v>7</v>
      </c>
      <c r="D3988" s="292">
        <v>884.23</v>
      </c>
    </row>
    <row r="3989" spans="1:4" ht="13.5">
      <c r="A3989" s="198">
        <v>96556</v>
      </c>
      <c r="B3989" s="198" t="s">
        <v>40512</v>
      </c>
      <c r="C3989" s="198" t="s">
        <v>7</v>
      </c>
      <c r="D3989" s="292">
        <v>894.44</v>
      </c>
    </row>
    <row r="3990" spans="1:4" ht="13.5">
      <c r="A3990" s="198">
        <v>96523</v>
      </c>
      <c r="B3990" s="198" t="s">
        <v>40513</v>
      </c>
      <c r="C3990" s="198" t="s">
        <v>7</v>
      </c>
      <c r="D3990" s="292">
        <v>110.18</v>
      </c>
    </row>
    <row r="3991" spans="1:4" ht="13.5">
      <c r="A3991" s="198">
        <v>96522</v>
      </c>
      <c r="B3991" s="198" t="s">
        <v>40514</v>
      </c>
      <c r="C3991" s="198" t="s">
        <v>7</v>
      </c>
      <c r="D3991" s="292">
        <v>166.64</v>
      </c>
    </row>
    <row r="3992" spans="1:4" ht="13.5">
      <c r="A3992" s="198">
        <v>96527</v>
      </c>
      <c r="B3992" s="198" t="s">
        <v>40515</v>
      </c>
      <c r="C3992" s="198" t="s">
        <v>7</v>
      </c>
      <c r="D3992" s="292">
        <v>121.22</v>
      </c>
    </row>
    <row r="3993" spans="1:4" ht="13.5">
      <c r="A3993" s="198">
        <v>96526</v>
      </c>
      <c r="B3993" s="198" t="s">
        <v>40516</v>
      </c>
      <c r="C3993" s="198" t="s">
        <v>7</v>
      </c>
      <c r="D3993" s="292">
        <v>238.48</v>
      </c>
    </row>
    <row r="3994" spans="1:4" ht="13.5">
      <c r="A3994" s="198">
        <v>96521</v>
      </c>
      <c r="B3994" s="198" t="s">
        <v>40517</v>
      </c>
      <c r="C3994" s="198" t="s">
        <v>7</v>
      </c>
      <c r="D3994" s="292">
        <v>45.14</v>
      </c>
    </row>
    <row r="3995" spans="1:4" ht="13.5">
      <c r="A3995" s="198">
        <v>96520</v>
      </c>
      <c r="B3995" s="198" t="s">
        <v>40518</v>
      </c>
      <c r="C3995" s="198" t="s">
        <v>7</v>
      </c>
      <c r="D3995" s="292">
        <v>102.43</v>
      </c>
    </row>
    <row r="3996" spans="1:4" ht="13.5">
      <c r="A3996" s="198">
        <v>96525</v>
      </c>
      <c r="B3996" s="198" t="s">
        <v>40519</v>
      </c>
      <c r="C3996" s="198" t="s">
        <v>7</v>
      </c>
      <c r="D3996" s="292">
        <v>58.28</v>
      </c>
    </row>
    <row r="3997" spans="1:4" ht="13.5">
      <c r="A3997" s="198">
        <v>96524</v>
      </c>
      <c r="B3997" s="198" t="s">
        <v>40520</v>
      </c>
      <c r="C3997" s="198" t="s">
        <v>7</v>
      </c>
      <c r="D3997" s="292">
        <v>169.5</v>
      </c>
    </row>
    <row r="3998" spans="1:4" ht="13.5">
      <c r="A3998" s="198">
        <v>96537</v>
      </c>
      <c r="B3998" s="198" t="s">
        <v>40521</v>
      </c>
      <c r="C3998" s="198" t="s">
        <v>4</v>
      </c>
      <c r="D3998" s="292">
        <v>205.48</v>
      </c>
    </row>
    <row r="3999" spans="1:4" ht="13.5">
      <c r="A3999" s="198">
        <v>96540</v>
      </c>
      <c r="B3999" s="198" t="s">
        <v>40522</v>
      </c>
      <c r="C3999" s="198" t="s">
        <v>4</v>
      </c>
      <c r="D3999" s="292">
        <v>147.4</v>
      </c>
    </row>
    <row r="4000" spans="1:4" ht="13.5">
      <c r="A4000" s="198">
        <v>96528</v>
      </c>
      <c r="B4000" s="198" t="s">
        <v>40523</v>
      </c>
      <c r="C4000" s="198" t="s">
        <v>4</v>
      </c>
      <c r="D4000" s="292">
        <v>168.47</v>
      </c>
    </row>
    <row r="4001" spans="1:4" ht="13.5">
      <c r="A4001" s="198">
        <v>96531</v>
      </c>
      <c r="B4001" s="198" t="s">
        <v>40524</v>
      </c>
      <c r="C4001" s="198" t="s">
        <v>4</v>
      </c>
      <c r="D4001" s="292">
        <v>115.38</v>
      </c>
    </row>
    <row r="4002" spans="1:4" ht="13.5">
      <c r="A4002" s="198">
        <v>96534</v>
      </c>
      <c r="B4002" s="198" t="s">
        <v>40525</v>
      </c>
      <c r="C4002" s="198" t="s">
        <v>4</v>
      </c>
      <c r="D4002" s="292">
        <v>87.72</v>
      </c>
    </row>
    <row r="4003" spans="1:4" ht="13.5">
      <c r="A4003" s="198">
        <v>104928</v>
      </c>
      <c r="B4003" s="198" t="s">
        <v>40526</v>
      </c>
      <c r="C4003" s="198" t="s">
        <v>4</v>
      </c>
      <c r="D4003" s="292">
        <v>169.15</v>
      </c>
    </row>
    <row r="4004" spans="1:4" ht="13.5">
      <c r="A4004" s="198">
        <v>104929</v>
      </c>
      <c r="B4004" s="198" t="s">
        <v>40527</v>
      </c>
      <c r="C4004" s="198" t="s">
        <v>4</v>
      </c>
      <c r="D4004" s="292">
        <v>104.63</v>
      </c>
    </row>
    <row r="4005" spans="1:4" ht="13.5">
      <c r="A4005" s="198">
        <v>104925</v>
      </c>
      <c r="B4005" s="198" t="s">
        <v>40528</v>
      </c>
      <c r="C4005" s="198" t="s">
        <v>4</v>
      </c>
      <c r="D4005" s="292">
        <v>172.63</v>
      </c>
    </row>
    <row r="4006" spans="1:4" ht="13.5">
      <c r="A4006" s="198">
        <v>104926</v>
      </c>
      <c r="B4006" s="198" t="s">
        <v>40529</v>
      </c>
      <c r="C4006" s="198" t="s">
        <v>4</v>
      </c>
      <c r="D4006" s="292">
        <v>112.66</v>
      </c>
    </row>
    <row r="4007" spans="1:4" ht="13.5">
      <c r="A4007" s="198">
        <v>104927</v>
      </c>
      <c r="B4007" s="198" t="s">
        <v>40530</v>
      </c>
      <c r="C4007" s="198" t="s">
        <v>4</v>
      </c>
      <c r="D4007" s="292">
        <v>81.489999999999995</v>
      </c>
    </row>
    <row r="4008" spans="1:4" ht="13.5">
      <c r="A4008" s="198">
        <v>96538</v>
      </c>
      <c r="B4008" s="198" t="s">
        <v>40531</v>
      </c>
      <c r="C4008" s="198" t="s">
        <v>4</v>
      </c>
      <c r="D4008" s="292">
        <v>282.11</v>
      </c>
    </row>
    <row r="4009" spans="1:4" ht="13.5">
      <c r="A4009" s="198">
        <v>96541</v>
      </c>
      <c r="B4009" s="198" t="s">
        <v>40532</v>
      </c>
      <c r="C4009" s="198" t="s">
        <v>4</v>
      </c>
      <c r="D4009" s="292">
        <v>209.27</v>
      </c>
    </row>
    <row r="4010" spans="1:4" ht="13.5">
      <c r="A4010" s="198">
        <v>96529</v>
      </c>
      <c r="B4010" s="198" t="s">
        <v>40533</v>
      </c>
      <c r="C4010" s="198" t="s">
        <v>4</v>
      </c>
      <c r="D4010" s="292">
        <v>293.33999999999997</v>
      </c>
    </row>
    <row r="4011" spans="1:4" ht="13.5">
      <c r="A4011" s="198">
        <v>96532</v>
      </c>
      <c r="B4011" s="198" t="s">
        <v>40534</v>
      </c>
      <c r="C4011" s="198" t="s">
        <v>4</v>
      </c>
      <c r="D4011" s="292">
        <v>201.11</v>
      </c>
    </row>
    <row r="4012" spans="1:4" ht="13.5">
      <c r="A4012" s="198">
        <v>96535</v>
      </c>
      <c r="B4012" s="198" t="s">
        <v>40535</v>
      </c>
      <c r="C4012" s="198" t="s">
        <v>4</v>
      </c>
      <c r="D4012" s="292">
        <v>153.12</v>
      </c>
    </row>
    <row r="4013" spans="1:4" ht="13.5">
      <c r="A4013" s="198">
        <v>96539</v>
      </c>
      <c r="B4013" s="198" t="s">
        <v>40536</v>
      </c>
      <c r="C4013" s="198" t="s">
        <v>4</v>
      </c>
      <c r="D4013" s="292">
        <v>147.49</v>
      </c>
    </row>
    <row r="4014" spans="1:4" ht="13.5">
      <c r="A4014" s="198">
        <v>96542</v>
      </c>
      <c r="B4014" s="198" t="s">
        <v>40537</v>
      </c>
      <c r="C4014" s="198" t="s">
        <v>4</v>
      </c>
      <c r="D4014" s="292">
        <v>111.03</v>
      </c>
    </row>
    <row r="4015" spans="1:4" ht="13.5">
      <c r="A4015" s="198">
        <v>96530</v>
      </c>
      <c r="B4015" s="198" t="s">
        <v>40538</v>
      </c>
      <c r="C4015" s="198" t="s">
        <v>4</v>
      </c>
      <c r="D4015" s="292">
        <v>153.85</v>
      </c>
    </row>
    <row r="4016" spans="1:4" ht="13.5">
      <c r="A4016" s="198">
        <v>96533</v>
      </c>
      <c r="B4016" s="198" t="s">
        <v>40539</v>
      </c>
      <c r="C4016" s="198" t="s">
        <v>4</v>
      </c>
      <c r="D4016" s="292">
        <v>102.56</v>
      </c>
    </row>
    <row r="4017" spans="1:4" ht="13.5">
      <c r="A4017" s="198">
        <v>96536</v>
      </c>
      <c r="B4017" s="198" t="s">
        <v>40540</v>
      </c>
      <c r="C4017" s="198" t="s">
        <v>4</v>
      </c>
      <c r="D4017" s="292">
        <v>75.83</v>
      </c>
    </row>
    <row r="4018" spans="1:4" ht="13.5">
      <c r="A4018" s="198">
        <v>105518</v>
      </c>
      <c r="B4018" s="198" t="s">
        <v>40541</v>
      </c>
      <c r="C4018" s="198" t="s">
        <v>4</v>
      </c>
      <c r="D4018" s="292">
        <v>0</v>
      </c>
    </row>
    <row r="4019" spans="1:4" ht="13.5">
      <c r="A4019" s="198">
        <v>105517</v>
      </c>
      <c r="B4019" s="198" t="s">
        <v>40542</v>
      </c>
      <c r="C4019" s="198" t="s">
        <v>4</v>
      </c>
      <c r="D4019" s="292">
        <v>0</v>
      </c>
    </row>
    <row r="4020" spans="1:4" ht="13.5">
      <c r="A4020" s="198">
        <v>105520</v>
      </c>
      <c r="B4020" s="198" t="s">
        <v>40543</v>
      </c>
      <c r="C4020" s="198" t="s">
        <v>4</v>
      </c>
      <c r="D4020" s="292">
        <v>0</v>
      </c>
    </row>
    <row r="4021" spans="1:4" ht="13.5">
      <c r="A4021" s="198">
        <v>105519</v>
      </c>
      <c r="B4021" s="198" t="s">
        <v>40544</v>
      </c>
      <c r="C4021" s="198" t="s">
        <v>4</v>
      </c>
      <c r="D4021" s="292">
        <v>0</v>
      </c>
    </row>
    <row r="4022" spans="1:4" ht="13.5">
      <c r="A4022" s="198">
        <v>101793</v>
      </c>
      <c r="B4022" s="198" t="s">
        <v>3863</v>
      </c>
      <c r="C4022" s="198" t="s">
        <v>7</v>
      </c>
      <c r="D4022" s="292">
        <v>27.78</v>
      </c>
    </row>
    <row r="4023" spans="1:4" ht="13.5">
      <c r="A4023" s="198">
        <v>101792</v>
      </c>
      <c r="B4023" s="198" t="s">
        <v>3862</v>
      </c>
      <c r="C4023" s="198" t="s">
        <v>7</v>
      </c>
      <c r="D4023" s="292">
        <v>18.559999999999999</v>
      </c>
    </row>
    <row r="4024" spans="1:4" ht="13.5">
      <c r="A4024" s="198">
        <v>92272</v>
      </c>
      <c r="B4024" s="198" t="s">
        <v>3778</v>
      </c>
      <c r="C4024" s="198" t="s">
        <v>1</v>
      </c>
      <c r="D4024" s="292">
        <v>40.049999999999997</v>
      </c>
    </row>
    <row r="4025" spans="1:4" ht="13.5">
      <c r="A4025" s="198">
        <v>101791</v>
      </c>
      <c r="B4025" s="198" t="s">
        <v>3861</v>
      </c>
      <c r="C4025" s="198" t="s">
        <v>1</v>
      </c>
      <c r="D4025" s="292">
        <v>26.08</v>
      </c>
    </row>
    <row r="4026" spans="1:4" ht="13.5">
      <c r="A4026" s="198">
        <v>92273</v>
      </c>
      <c r="B4026" s="198" t="s">
        <v>3779</v>
      </c>
      <c r="C4026" s="198" t="s">
        <v>1</v>
      </c>
      <c r="D4026" s="292">
        <v>16.09</v>
      </c>
    </row>
    <row r="4027" spans="1:4" ht="13.5">
      <c r="A4027" s="198">
        <v>92268</v>
      </c>
      <c r="B4027" s="198" t="s">
        <v>3774</v>
      </c>
      <c r="C4027" s="198" t="s">
        <v>4</v>
      </c>
      <c r="D4027" s="292">
        <v>101.1</v>
      </c>
    </row>
    <row r="4028" spans="1:4" ht="13.5">
      <c r="A4028" s="198">
        <v>92267</v>
      </c>
      <c r="B4028" s="198" t="s">
        <v>3773</v>
      </c>
      <c r="C4028" s="198" t="s">
        <v>4</v>
      </c>
      <c r="D4028" s="292">
        <v>60.26</v>
      </c>
    </row>
    <row r="4029" spans="1:4" ht="13.5">
      <c r="A4029" s="198">
        <v>92271</v>
      </c>
      <c r="B4029" s="198" t="s">
        <v>3777</v>
      </c>
      <c r="C4029" s="198" t="s">
        <v>4</v>
      </c>
      <c r="D4029" s="292">
        <v>111.23</v>
      </c>
    </row>
    <row r="4030" spans="1:4" ht="13.5">
      <c r="A4030" s="198">
        <v>92264</v>
      </c>
      <c r="B4030" s="198" t="s">
        <v>3770</v>
      </c>
      <c r="C4030" s="198" t="s">
        <v>4</v>
      </c>
      <c r="D4030" s="292">
        <v>235.13</v>
      </c>
    </row>
    <row r="4031" spans="1:4" ht="13.5">
      <c r="A4031" s="198">
        <v>92263</v>
      </c>
      <c r="B4031" s="198" t="s">
        <v>3769</v>
      </c>
      <c r="C4031" s="198" t="s">
        <v>4</v>
      </c>
      <c r="D4031" s="292">
        <v>183.16</v>
      </c>
    </row>
    <row r="4032" spans="1:4" ht="13.5">
      <c r="A4032" s="198">
        <v>92269</v>
      </c>
      <c r="B4032" s="198" t="s">
        <v>3775</v>
      </c>
      <c r="C4032" s="198" t="s">
        <v>4</v>
      </c>
      <c r="D4032" s="292">
        <v>135.58000000000001</v>
      </c>
    </row>
    <row r="4033" spans="1:4" ht="13.5">
      <c r="A4033" s="198">
        <v>92270</v>
      </c>
      <c r="B4033" s="198" t="s">
        <v>3776</v>
      </c>
      <c r="C4033" s="198" t="s">
        <v>4</v>
      </c>
      <c r="D4033" s="292">
        <v>184.97</v>
      </c>
    </row>
    <row r="4034" spans="1:4" ht="13.5">
      <c r="A4034" s="198">
        <v>92266</v>
      </c>
      <c r="B4034" s="198" t="s">
        <v>3772</v>
      </c>
      <c r="C4034" s="198" t="s">
        <v>4</v>
      </c>
      <c r="D4034" s="292">
        <v>180.82</v>
      </c>
    </row>
    <row r="4035" spans="1:4" ht="13.5">
      <c r="A4035" s="198">
        <v>92265</v>
      </c>
      <c r="B4035" s="198" t="s">
        <v>3771</v>
      </c>
      <c r="C4035" s="198" t="s">
        <v>4</v>
      </c>
      <c r="D4035" s="292">
        <v>136.24</v>
      </c>
    </row>
    <row r="4036" spans="1:4" ht="13.5">
      <c r="A4036" s="198">
        <v>92524</v>
      </c>
      <c r="B4036" s="198" t="s">
        <v>5630</v>
      </c>
      <c r="C4036" s="198" t="s">
        <v>4</v>
      </c>
      <c r="D4036" s="292">
        <v>84.57</v>
      </c>
    </row>
    <row r="4037" spans="1:4" ht="13.5">
      <c r="A4037" s="198">
        <v>92528</v>
      </c>
      <c r="B4037" s="198" t="s">
        <v>3855</v>
      </c>
      <c r="C4037" s="198" t="s">
        <v>4</v>
      </c>
      <c r="D4037" s="292">
        <v>80.599999999999994</v>
      </c>
    </row>
    <row r="4038" spans="1:4" ht="13.5">
      <c r="A4038" s="198">
        <v>92532</v>
      </c>
      <c r="B4038" s="198" t="s">
        <v>3857</v>
      </c>
      <c r="C4038" s="198" t="s">
        <v>4</v>
      </c>
      <c r="D4038" s="292">
        <v>77.16</v>
      </c>
    </row>
    <row r="4039" spans="1:4" ht="13.5">
      <c r="A4039" s="198">
        <v>92536</v>
      </c>
      <c r="B4039" s="198" t="s">
        <v>3859</v>
      </c>
      <c r="C4039" s="198" t="s">
        <v>4</v>
      </c>
      <c r="D4039" s="292">
        <v>70.53</v>
      </c>
    </row>
    <row r="4040" spans="1:4" ht="13.5">
      <c r="A4040" s="198">
        <v>92508</v>
      </c>
      <c r="B4040" s="198" t="s">
        <v>3846</v>
      </c>
      <c r="C4040" s="198" t="s">
        <v>4</v>
      </c>
      <c r="D4040" s="292">
        <v>118.08</v>
      </c>
    </row>
    <row r="4041" spans="1:4" ht="13.5">
      <c r="A4041" s="198">
        <v>92512</v>
      </c>
      <c r="B4041" s="198" t="s">
        <v>3848</v>
      </c>
      <c r="C4041" s="198" t="s">
        <v>4</v>
      </c>
      <c r="D4041" s="292">
        <v>100.37</v>
      </c>
    </row>
    <row r="4042" spans="1:4" ht="13.5">
      <c r="A4042" s="198">
        <v>92515</v>
      </c>
      <c r="B4042" s="198" t="s">
        <v>3850</v>
      </c>
      <c r="C4042" s="198" t="s">
        <v>4</v>
      </c>
      <c r="D4042" s="292">
        <v>91.37</v>
      </c>
    </row>
    <row r="4043" spans="1:4" ht="13.5">
      <c r="A4043" s="198">
        <v>92520</v>
      </c>
      <c r="B4043" s="198" t="s">
        <v>3852</v>
      </c>
      <c r="C4043" s="198" t="s">
        <v>4</v>
      </c>
      <c r="D4043" s="292">
        <v>85.38</v>
      </c>
    </row>
    <row r="4044" spans="1:4" ht="13.5">
      <c r="A4044" s="198">
        <v>92526</v>
      </c>
      <c r="B4044" s="198" t="s">
        <v>3854</v>
      </c>
      <c r="C4044" s="198" t="s">
        <v>4</v>
      </c>
      <c r="D4044" s="292">
        <v>47.01</v>
      </c>
    </row>
    <row r="4045" spans="1:4" ht="13.5">
      <c r="A4045" s="198">
        <v>92530</v>
      </c>
      <c r="B4045" s="198" t="s">
        <v>3856</v>
      </c>
      <c r="C4045" s="198" t="s">
        <v>4</v>
      </c>
      <c r="D4045" s="292">
        <v>44.12</v>
      </c>
    </row>
    <row r="4046" spans="1:4" ht="13.5">
      <c r="A4046" s="198">
        <v>92534</v>
      </c>
      <c r="B4046" s="198" t="s">
        <v>3858</v>
      </c>
      <c r="C4046" s="198" t="s">
        <v>4</v>
      </c>
      <c r="D4046" s="292">
        <v>41.66</v>
      </c>
    </row>
    <row r="4047" spans="1:4" ht="13.5">
      <c r="A4047" s="198">
        <v>92538</v>
      </c>
      <c r="B4047" s="198" t="s">
        <v>3860</v>
      </c>
      <c r="C4047" s="198" t="s">
        <v>4</v>
      </c>
      <c r="D4047" s="292">
        <v>36.78</v>
      </c>
    </row>
    <row r="4048" spans="1:4" ht="13.5">
      <c r="A4048" s="198">
        <v>103760</v>
      </c>
      <c r="B4048" s="198" t="s">
        <v>5906</v>
      </c>
      <c r="C4048" s="198" t="s">
        <v>4</v>
      </c>
      <c r="D4048" s="292">
        <v>130.19999999999999</v>
      </c>
    </row>
    <row r="4049" spans="1:4" ht="13.5">
      <c r="A4049" s="198">
        <v>103761</v>
      </c>
      <c r="B4049" s="198" t="s">
        <v>5907</v>
      </c>
      <c r="C4049" s="198" t="s">
        <v>4</v>
      </c>
      <c r="D4049" s="292">
        <v>89.91</v>
      </c>
    </row>
    <row r="4050" spans="1:4" ht="13.5">
      <c r="A4050" s="198">
        <v>103762</v>
      </c>
      <c r="B4050" s="198" t="s">
        <v>5908</v>
      </c>
      <c r="C4050" s="198" t="s">
        <v>4</v>
      </c>
      <c r="D4050" s="292">
        <v>76.98</v>
      </c>
    </row>
    <row r="4051" spans="1:4" ht="13.5">
      <c r="A4051" s="198">
        <v>103763</v>
      </c>
      <c r="B4051" s="198" t="s">
        <v>5909</v>
      </c>
      <c r="C4051" s="198" t="s">
        <v>4</v>
      </c>
      <c r="D4051" s="292">
        <v>68.010000000000005</v>
      </c>
    </row>
    <row r="4052" spans="1:4" ht="13.5">
      <c r="A4052" s="198">
        <v>92510</v>
      </c>
      <c r="B4052" s="198" t="s">
        <v>3847</v>
      </c>
      <c r="C4052" s="198" t="s">
        <v>4</v>
      </c>
      <c r="D4052" s="292">
        <v>75.260000000000005</v>
      </c>
    </row>
    <row r="4053" spans="1:4" ht="13.5">
      <c r="A4053" s="198">
        <v>92514</v>
      </c>
      <c r="B4053" s="198" t="s">
        <v>3849</v>
      </c>
      <c r="C4053" s="198" t="s">
        <v>4</v>
      </c>
      <c r="D4053" s="292">
        <v>59</v>
      </c>
    </row>
    <row r="4054" spans="1:4" ht="13.5">
      <c r="A4054" s="198">
        <v>92518</v>
      </c>
      <c r="B4054" s="198" t="s">
        <v>3851</v>
      </c>
      <c r="C4054" s="198" t="s">
        <v>4</v>
      </c>
      <c r="D4054" s="292">
        <v>51.38</v>
      </c>
    </row>
    <row r="4055" spans="1:4" ht="13.5">
      <c r="A4055" s="198">
        <v>92522</v>
      </c>
      <c r="B4055" s="198" t="s">
        <v>3853</v>
      </c>
      <c r="C4055" s="198" t="s">
        <v>4</v>
      </c>
      <c r="D4055" s="292">
        <v>46.63</v>
      </c>
    </row>
    <row r="4056" spans="1:4" ht="13.5">
      <c r="A4056" s="198">
        <v>92482</v>
      </c>
      <c r="B4056" s="198" t="s">
        <v>3833</v>
      </c>
      <c r="C4056" s="198" t="s">
        <v>4</v>
      </c>
      <c r="D4056" s="292">
        <v>366.97</v>
      </c>
    </row>
    <row r="4057" spans="1:4" ht="13.5">
      <c r="A4057" s="198">
        <v>92484</v>
      </c>
      <c r="B4057" s="198" t="s">
        <v>3834</v>
      </c>
      <c r="C4057" s="198" t="s">
        <v>4</v>
      </c>
      <c r="D4057" s="292">
        <v>257</v>
      </c>
    </row>
    <row r="4058" spans="1:4" ht="13.5">
      <c r="A4058" s="198">
        <v>92486</v>
      </c>
      <c r="B4058" s="198" t="s">
        <v>3835</v>
      </c>
      <c r="C4058" s="198" t="s">
        <v>4</v>
      </c>
      <c r="D4058" s="292">
        <v>185.95</v>
      </c>
    </row>
    <row r="4059" spans="1:4" ht="13.5">
      <c r="A4059" s="198">
        <v>92492</v>
      </c>
      <c r="B4059" s="198" t="s">
        <v>3838</v>
      </c>
      <c r="C4059" s="198" t="s">
        <v>4</v>
      </c>
      <c r="D4059" s="292">
        <v>114.19</v>
      </c>
    </row>
    <row r="4060" spans="1:4" ht="13.5">
      <c r="A4060" s="198">
        <v>92496</v>
      </c>
      <c r="B4060" s="198" t="s">
        <v>3840</v>
      </c>
      <c r="C4060" s="198" t="s">
        <v>4</v>
      </c>
      <c r="D4060" s="292">
        <v>108.55</v>
      </c>
    </row>
    <row r="4061" spans="1:4" ht="13.5">
      <c r="A4061" s="198">
        <v>92500</v>
      </c>
      <c r="B4061" s="198" t="s">
        <v>3842</v>
      </c>
      <c r="C4061" s="198" t="s">
        <v>4</v>
      </c>
      <c r="D4061" s="292">
        <v>103.97</v>
      </c>
    </row>
    <row r="4062" spans="1:4" ht="13.5">
      <c r="A4062" s="198">
        <v>92504</v>
      </c>
      <c r="B4062" s="198" t="s">
        <v>3844</v>
      </c>
      <c r="C4062" s="198" t="s">
        <v>4</v>
      </c>
      <c r="D4062" s="292">
        <v>95.67</v>
      </c>
    </row>
    <row r="4063" spans="1:4" ht="13.5">
      <c r="A4063" s="198">
        <v>92488</v>
      </c>
      <c r="B4063" s="198" t="s">
        <v>3836</v>
      </c>
      <c r="C4063" s="198" t="s">
        <v>4</v>
      </c>
      <c r="D4063" s="292">
        <v>120.92</v>
      </c>
    </row>
    <row r="4064" spans="1:4" ht="13.5">
      <c r="A4064" s="198">
        <v>92494</v>
      </c>
      <c r="B4064" s="198" t="s">
        <v>3839</v>
      </c>
      <c r="C4064" s="198" t="s">
        <v>4</v>
      </c>
      <c r="D4064" s="292">
        <v>75.05</v>
      </c>
    </row>
    <row r="4065" spans="1:4" ht="13.5">
      <c r="A4065" s="198">
        <v>92498</v>
      </c>
      <c r="B4065" s="198" t="s">
        <v>3841</v>
      </c>
      <c r="C4065" s="198" t="s">
        <v>4</v>
      </c>
      <c r="D4065" s="292">
        <v>70.56</v>
      </c>
    </row>
    <row r="4066" spans="1:4" ht="13.5">
      <c r="A4066" s="198">
        <v>92502</v>
      </c>
      <c r="B4066" s="198" t="s">
        <v>3843</v>
      </c>
      <c r="C4066" s="198" t="s">
        <v>4</v>
      </c>
      <c r="D4066" s="292">
        <v>67.099999999999994</v>
      </c>
    </row>
    <row r="4067" spans="1:4" ht="13.5">
      <c r="A4067" s="198">
        <v>92506</v>
      </c>
      <c r="B4067" s="198" t="s">
        <v>3845</v>
      </c>
      <c r="C4067" s="198" t="s">
        <v>4</v>
      </c>
      <c r="D4067" s="292">
        <v>60.74</v>
      </c>
    </row>
    <row r="4068" spans="1:4" ht="13.5">
      <c r="A4068" s="198">
        <v>92490</v>
      </c>
      <c r="B4068" s="198" t="s">
        <v>3837</v>
      </c>
      <c r="C4068" s="198" t="s">
        <v>4</v>
      </c>
      <c r="D4068" s="292">
        <v>80.44</v>
      </c>
    </row>
    <row r="4069" spans="1:4" ht="13.5">
      <c r="A4069" s="198">
        <v>92433</v>
      </c>
      <c r="B4069" s="198" t="s">
        <v>3792</v>
      </c>
      <c r="C4069" s="198" t="s">
        <v>4</v>
      </c>
      <c r="D4069" s="292">
        <v>85.5</v>
      </c>
    </row>
    <row r="4070" spans="1:4" ht="13.5">
      <c r="A4070" s="198">
        <v>92437</v>
      </c>
      <c r="B4070" s="198" t="s">
        <v>3794</v>
      </c>
      <c r="C4070" s="198" t="s">
        <v>4</v>
      </c>
      <c r="D4070" s="292">
        <v>81.459999999999994</v>
      </c>
    </row>
    <row r="4071" spans="1:4" ht="13.5">
      <c r="A4071" s="198">
        <v>92441</v>
      </c>
      <c r="B4071" s="198" t="s">
        <v>3796</v>
      </c>
      <c r="C4071" s="198" t="s">
        <v>4</v>
      </c>
      <c r="D4071" s="292">
        <v>78.569999999999993</v>
      </c>
    </row>
    <row r="4072" spans="1:4" ht="13.5">
      <c r="A4072" s="198">
        <v>92445</v>
      </c>
      <c r="B4072" s="198" t="s">
        <v>3798</v>
      </c>
      <c r="C4072" s="198" t="s">
        <v>4</v>
      </c>
      <c r="D4072" s="292">
        <v>72.69</v>
      </c>
    </row>
    <row r="4073" spans="1:4" ht="13.5">
      <c r="A4073" s="198">
        <v>92417</v>
      </c>
      <c r="B4073" s="198" t="s">
        <v>3784</v>
      </c>
      <c r="C4073" s="198" t="s">
        <v>4</v>
      </c>
      <c r="D4073" s="292">
        <v>186.7</v>
      </c>
    </row>
    <row r="4074" spans="1:4" ht="13.5">
      <c r="A4074" s="198">
        <v>92421</v>
      </c>
      <c r="B4074" s="198" t="s">
        <v>3786</v>
      </c>
      <c r="C4074" s="198" t="s">
        <v>4</v>
      </c>
      <c r="D4074" s="292">
        <v>122.07</v>
      </c>
    </row>
    <row r="4075" spans="1:4" ht="13.5">
      <c r="A4075" s="198">
        <v>92425</v>
      </c>
      <c r="B4075" s="198" t="s">
        <v>3788</v>
      </c>
      <c r="C4075" s="198" t="s">
        <v>4</v>
      </c>
      <c r="D4075" s="292">
        <v>101.08</v>
      </c>
    </row>
    <row r="4076" spans="1:4" ht="13.5">
      <c r="A4076" s="198">
        <v>92429</v>
      </c>
      <c r="B4076" s="198" t="s">
        <v>3790</v>
      </c>
      <c r="C4076" s="198" t="s">
        <v>4</v>
      </c>
      <c r="D4076" s="292">
        <v>90.51</v>
      </c>
    </row>
    <row r="4077" spans="1:4" ht="13.5">
      <c r="A4077" s="198">
        <v>92431</v>
      </c>
      <c r="B4077" s="198" t="s">
        <v>3791</v>
      </c>
      <c r="C4077" s="198" t="s">
        <v>4</v>
      </c>
      <c r="D4077" s="292">
        <v>68.92</v>
      </c>
    </row>
    <row r="4078" spans="1:4" ht="13.5">
      <c r="A4078" s="198">
        <v>92435</v>
      </c>
      <c r="B4078" s="198" t="s">
        <v>3793</v>
      </c>
      <c r="C4078" s="198" t="s">
        <v>4</v>
      </c>
      <c r="D4078" s="292">
        <v>65.45</v>
      </c>
    </row>
    <row r="4079" spans="1:4" ht="13.5">
      <c r="A4079" s="198">
        <v>92439</v>
      </c>
      <c r="B4079" s="198" t="s">
        <v>3795</v>
      </c>
      <c r="C4079" s="198" t="s">
        <v>4</v>
      </c>
      <c r="D4079" s="292">
        <v>62.94</v>
      </c>
    </row>
    <row r="4080" spans="1:4" ht="13.5">
      <c r="A4080" s="198">
        <v>92443</v>
      </c>
      <c r="B4080" s="198" t="s">
        <v>3797</v>
      </c>
      <c r="C4080" s="198" t="s">
        <v>4</v>
      </c>
      <c r="D4080" s="292">
        <v>57.62</v>
      </c>
    </row>
    <row r="4081" spans="1:4" ht="13.5">
      <c r="A4081" s="198">
        <v>92415</v>
      </c>
      <c r="B4081" s="198" t="s">
        <v>3783</v>
      </c>
      <c r="C4081" s="198" t="s">
        <v>4</v>
      </c>
      <c r="D4081" s="292">
        <v>158.44</v>
      </c>
    </row>
    <row r="4082" spans="1:4" ht="13.5">
      <c r="A4082" s="198">
        <v>92419</v>
      </c>
      <c r="B4082" s="198" t="s">
        <v>3785</v>
      </c>
      <c r="C4082" s="198" t="s">
        <v>4</v>
      </c>
      <c r="D4082" s="292">
        <v>100.4</v>
      </c>
    </row>
    <row r="4083" spans="1:4" ht="13.5">
      <c r="A4083" s="198">
        <v>92423</v>
      </c>
      <c r="B4083" s="198" t="s">
        <v>3787</v>
      </c>
      <c r="C4083" s="198" t="s">
        <v>4</v>
      </c>
      <c r="D4083" s="292">
        <v>82.24</v>
      </c>
    </row>
    <row r="4084" spans="1:4" ht="13.5">
      <c r="A4084" s="198">
        <v>92427</v>
      </c>
      <c r="B4084" s="198" t="s">
        <v>3789</v>
      </c>
      <c r="C4084" s="198" t="s">
        <v>4</v>
      </c>
      <c r="D4084" s="292">
        <v>73.05</v>
      </c>
    </row>
    <row r="4085" spans="1:4" ht="13.5">
      <c r="A4085" s="198">
        <v>92409</v>
      </c>
      <c r="B4085" s="198" t="s">
        <v>3780</v>
      </c>
      <c r="C4085" s="198" t="s">
        <v>4</v>
      </c>
      <c r="D4085" s="292">
        <v>256.48</v>
      </c>
    </row>
    <row r="4086" spans="1:4" ht="13.5">
      <c r="A4086" s="198">
        <v>92411</v>
      </c>
      <c r="B4086" s="198" t="s">
        <v>3781</v>
      </c>
      <c r="C4086" s="198" t="s">
        <v>4</v>
      </c>
      <c r="D4086" s="292">
        <v>176.25</v>
      </c>
    </row>
    <row r="4087" spans="1:4" ht="13.5">
      <c r="A4087" s="198">
        <v>92413</v>
      </c>
      <c r="B4087" s="198" t="s">
        <v>3782</v>
      </c>
      <c r="C4087" s="198" t="s">
        <v>4</v>
      </c>
      <c r="D4087" s="292">
        <v>117.75</v>
      </c>
    </row>
    <row r="4088" spans="1:4" ht="13.5">
      <c r="A4088" s="198">
        <v>92465</v>
      </c>
      <c r="B4088" s="198" t="s">
        <v>3817</v>
      </c>
      <c r="C4088" s="198" t="s">
        <v>4</v>
      </c>
      <c r="D4088" s="292">
        <v>170.67</v>
      </c>
    </row>
    <row r="4089" spans="1:4" ht="13.5">
      <c r="A4089" s="198">
        <v>92469</v>
      </c>
      <c r="B4089" s="198" t="s">
        <v>3821</v>
      </c>
      <c r="C4089" s="198" t="s">
        <v>4</v>
      </c>
      <c r="D4089" s="292">
        <v>155.44999999999999</v>
      </c>
    </row>
    <row r="4090" spans="1:4" ht="13.5">
      <c r="A4090" s="198">
        <v>92473</v>
      </c>
      <c r="B4090" s="198" t="s">
        <v>3825</v>
      </c>
      <c r="C4090" s="198" t="s">
        <v>4</v>
      </c>
      <c r="D4090" s="292">
        <v>143.1</v>
      </c>
    </row>
    <row r="4091" spans="1:4" ht="13.5">
      <c r="A4091" s="198">
        <v>92477</v>
      </c>
      <c r="B4091" s="198" t="s">
        <v>3829</v>
      </c>
      <c r="C4091" s="198" t="s">
        <v>4</v>
      </c>
      <c r="D4091" s="292">
        <v>116.8</v>
      </c>
    </row>
    <row r="4092" spans="1:4" ht="13.5">
      <c r="A4092" s="198">
        <v>92449</v>
      </c>
      <c r="B4092" s="198" t="s">
        <v>3802</v>
      </c>
      <c r="C4092" s="198" t="s">
        <v>4</v>
      </c>
      <c r="D4092" s="292">
        <v>310.08</v>
      </c>
    </row>
    <row r="4093" spans="1:4" ht="13.5">
      <c r="A4093" s="198">
        <v>92453</v>
      </c>
      <c r="B4093" s="198" t="s">
        <v>3806</v>
      </c>
      <c r="C4093" s="198" t="s">
        <v>4</v>
      </c>
      <c r="D4093" s="292">
        <v>265.16000000000003</v>
      </c>
    </row>
    <row r="4094" spans="1:4" ht="13.5">
      <c r="A4094" s="198">
        <v>92457</v>
      </c>
      <c r="B4094" s="198" t="s">
        <v>3810</v>
      </c>
      <c r="C4094" s="198" t="s">
        <v>4</v>
      </c>
      <c r="D4094" s="292">
        <v>230.44</v>
      </c>
    </row>
    <row r="4095" spans="1:4" ht="13.5">
      <c r="A4095" s="198">
        <v>92461</v>
      </c>
      <c r="B4095" s="198" t="s">
        <v>3813</v>
      </c>
      <c r="C4095" s="198" t="s">
        <v>4</v>
      </c>
      <c r="D4095" s="292">
        <v>212.45</v>
      </c>
    </row>
    <row r="4096" spans="1:4" ht="13.5">
      <c r="A4096" s="198">
        <v>92467</v>
      </c>
      <c r="B4096" s="198" t="s">
        <v>3819</v>
      </c>
      <c r="C4096" s="198" t="s">
        <v>4</v>
      </c>
      <c r="D4096" s="292">
        <v>110.82</v>
      </c>
    </row>
    <row r="4097" spans="1:4" ht="13.5">
      <c r="A4097" s="198">
        <v>92471</v>
      </c>
      <c r="B4097" s="198" t="s">
        <v>3823</v>
      </c>
      <c r="C4097" s="198" t="s">
        <v>4</v>
      </c>
      <c r="D4097" s="292">
        <v>101.06</v>
      </c>
    </row>
    <row r="4098" spans="1:4" ht="13.5">
      <c r="A4098" s="198">
        <v>92475</v>
      </c>
      <c r="B4098" s="198" t="s">
        <v>3827</v>
      </c>
      <c r="C4098" s="198" t="s">
        <v>4</v>
      </c>
      <c r="D4098" s="292">
        <v>93.13</v>
      </c>
    </row>
    <row r="4099" spans="1:4" ht="13.5">
      <c r="A4099" s="198">
        <v>92479</v>
      </c>
      <c r="B4099" s="198" t="s">
        <v>3831</v>
      </c>
      <c r="C4099" s="198" t="s">
        <v>4</v>
      </c>
      <c r="D4099" s="292">
        <v>76.19</v>
      </c>
    </row>
    <row r="4100" spans="1:4" ht="13.5">
      <c r="A4100" s="198">
        <v>92451</v>
      </c>
      <c r="B4100" s="198" t="s">
        <v>3804</v>
      </c>
      <c r="C4100" s="198" t="s">
        <v>4</v>
      </c>
      <c r="D4100" s="292">
        <v>212.08</v>
      </c>
    </row>
    <row r="4101" spans="1:4" ht="13.5">
      <c r="A4101" s="198">
        <v>92455</v>
      </c>
      <c r="B4101" s="198" t="s">
        <v>3808</v>
      </c>
      <c r="C4101" s="198" t="s">
        <v>4</v>
      </c>
      <c r="D4101" s="292">
        <v>173.56</v>
      </c>
    </row>
    <row r="4102" spans="1:4" ht="13.5">
      <c r="A4102" s="198">
        <v>92459</v>
      </c>
      <c r="B4102" s="198" t="s">
        <v>3811</v>
      </c>
      <c r="C4102" s="198" t="s">
        <v>4</v>
      </c>
      <c r="D4102" s="292">
        <v>147.44999999999999</v>
      </c>
    </row>
    <row r="4103" spans="1:4" ht="13.5">
      <c r="A4103" s="198">
        <v>92463</v>
      </c>
      <c r="B4103" s="198" t="s">
        <v>3815</v>
      </c>
      <c r="C4103" s="198" t="s">
        <v>4</v>
      </c>
      <c r="D4103" s="292">
        <v>133.55000000000001</v>
      </c>
    </row>
    <row r="4104" spans="1:4" ht="13.5">
      <c r="A4104" s="198">
        <v>92446</v>
      </c>
      <c r="B4104" s="198" t="s">
        <v>3799</v>
      </c>
      <c r="C4104" s="198" t="s">
        <v>4</v>
      </c>
      <c r="D4104" s="292">
        <v>331.78</v>
      </c>
    </row>
    <row r="4105" spans="1:4" ht="13.5">
      <c r="A4105" s="198">
        <v>92447</v>
      </c>
      <c r="B4105" s="198" t="s">
        <v>3800</v>
      </c>
      <c r="C4105" s="198" t="s">
        <v>4</v>
      </c>
      <c r="D4105" s="292">
        <v>232</v>
      </c>
    </row>
    <row r="4106" spans="1:4" ht="13.5">
      <c r="A4106" s="198">
        <v>92448</v>
      </c>
      <c r="B4106" s="198" t="s">
        <v>3801</v>
      </c>
      <c r="C4106" s="198" t="s">
        <v>4</v>
      </c>
      <c r="D4106" s="292">
        <v>181.4</v>
      </c>
    </row>
    <row r="4107" spans="1:4" ht="13.5">
      <c r="A4107" s="198">
        <v>92466</v>
      </c>
      <c r="B4107" s="198" t="s">
        <v>3818</v>
      </c>
      <c r="C4107" s="198" t="s">
        <v>4</v>
      </c>
      <c r="D4107" s="292">
        <v>266</v>
      </c>
    </row>
    <row r="4108" spans="1:4" ht="13.5">
      <c r="A4108" s="198">
        <v>92470</v>
      </c>
      <c r="B4108" s="198" t="s">
        <v>3822</v>
      </c>
      <c r="C4108" s="198" t="s">
        <v>4</v>
      </c>
      <c r="D4108" s="292">
        <v>257.87</v>
      </c>
    </row>
    <row r="4109" spans="1:4" ht="13.5">
      <c r="A4109" s="198">
        <v>92474</v>
      </c>
      <c r="B4109" s="198" t="s">
        <v>3826</v>
      </c>
      <c r="C4109" s="198" t="s">
        <v>4</v>
      </c>
      <c r="D4109" s="292">
        <v>250.86</v>
      </c>
    </row>
    <row r="4110" spans="1:4" ht="13.5">
      <c r="A4110" s="198">
        <v>92478</v>
      </c>
      <c r="B4110" s="198" t="s">
        <v>3830</v>
      </c>
      <c r="C4110" s="198" t="s">
        <v>4</v>
      </c>
      <c r="D4110" s="292">
        <v>237.06</v>
      </c>
    </row>
    <row r="4111" spans="1:4" ht="13.5">
      <c r="A4111" s="198">
        <v>92450</v>
      </c>
      <c r="B4111" s="198" t="s">
        <v>3803</v>
      </c>
      <c r="C4111" s="198" t="s">
        <v>4</v>
      </c>
      <c r="D4111" s="292">
        <v>346.2</v>
      </c>
    </row>
    <row r="4112" spans="1:4" ht="13.5">
      <c r="A4112" s="198">
        <v>92454</v>
      </c>
      <c r="B4112" s="198" t="s">
        <v>3807</v>
      </c>
      <c r="C4112" s="198" t="s">
        <v>4</v>
      </c>
      <c r="D4112" s="292">
        <v>310.42</v>
      </c>
    </row>
    <row r="4113" spans="1:4" ht="13.5">
      <c r="A4113" s="198">
        <v>92458</v>
      </c>
      <c r="B4113" s="198" t="s">
        <v>40545</v>
      </c>
      <c r="C4113" s="198" t="s">
        <v>4</v>
      </c>
      <c r="D4113" s="292">
        <v>288.05</v>
      </c>
    </row>
    <row r="4114" spans="1:4" ht="13.5">
      <c r="A4114" s="198">
        <v>92462</v>
      </c>
      <c r="B4114" s="198" t="s">
        <v>3814</v>
      </c>
      <c r="C4114" s="198" t="s">
        <v>4</v>
      </c>
      <c r="D4114" s="292">
        <v>273.8</v>
      </c>
    </row>
    <row r="4115" spans="1:4" ht="13.5">
      <c r="A4115" s="198">
        <v>92468</v>
      </c>
      <c r="B4115" s="198" t="s">
        <v>3820</v>
      </c>
      <c r="C4115" s="198" t="s">
        <v>4</v>
      </c>
      <c r="D4115" s="292">
        <v>129.13999999999999</v>
      </c>
    </row>
    <row r="4116" spans="1:4" ht="13.5">
      <c r="A4116" s="198">
        <v>92472</v>
      </c>
      <c r="B4116" s="198" t="s">
        <v>3824</v>
      </c>
      <c r="C4116" s="198" t="s">
        <v>4</v>
      </c>
      <c r="D4116" s="292">
        <v>122.1</v>
      </c>
    </row>
    <row r="4117" spans="1:4" ht="13.5">
      <c r="A4117" s="198">
        <v>92476</v>
      </c>
      <c r="B4117" s="198" t="s">
        <v>3828</v>
      </c>
      <c r="C4117" s="198" t="s">
        <v>4</v>
      </c>
      <c r="D4117" s="292">
        <v>116.1</v>
      </c>
    </row>
    <row r="4118" spans="1:4" ht="13.5">
      <c r="A4118" s="198">
        <v>92480</v>
      </c>
      <c r="B4118" s="198" t="s">
        <v>3832</v>
      </c>
      <c r="C4118" s="198" t="s">
        <v>4</v>
      </c>
      <c r="D4118" s="292">
        <v>104.12</v>
      </c>
    </row>
    <row r="4119" spans="1:4" ht="13.5">
      <c r="A4119" s="198">
        <v>92452</v>
      </c>
      <c r="B4119" s="198" t="s">
        <v>3805</v>
      </c>
      <c r="C4119" s="198" t="s">
        <v>4</v>
      </c>
      <c r="D4119" s="292">
        <v>207.34</v>
      </c>
    </row>
    <row r="4120" spans="1:4" ht="13.5">
      <c r="A4120" s="198">
        <v>92456</v>
      </c>
      <c r="B4120" s="198" t="s">
        <v>3809</v>
      </c>
      <c r="C4120" s="198" t="s">
        <v>4</v>
      </c>
      <c r="D4120" s="292">
        <v>171.61</v>
      </c>
    </row>
    <row r="4121" spans="1:4" ht="13.5">
      <c r="A4121" s="198">
        <v>92460</v>
      </c>
      <c r="B4121" s="198" t="s">
        <v>3812</v>
      </c>
      <c r="C4121" s="198" t="s">
        <v>4</v>
      </c>
      <c r="D4121" s="292">
        <v>144.13999999999999</v>
      </c>
    </row>
    <row r="4122" spans="1:4" ht="13.5">
      <c r="A4122" s="198">
        <v>92464</v>
      </c>
      <c r="B4122" s="198" t="s">
        <v>3816</v>
      </c>
      <c r="C4122" s="198" t="s">
        <v>4</v>
      </c>
      <c r="D4122" s="292">
        <v>136.31</v>
      </c>
    </row>
    <row r="4123" spans="1:4" ht="13.5">
      <c r="A4123" s="198">
        <v>105403</v>
      </c>
      <c r="B4123" s="198" t="s">
        <v>40546</v>
      </c>
      <c r="C4123" s="198" t="s">
        <v>4</v>
      </c>
      <c r="D4123" s="292">
        <v>203.22</v>
      </c>
    </row>
    <row r="4124" spans="1:4" ht="13.5">
      <c r="A4124" s="198">
        <v>96252</v>
      </c>
      <c r="B4124" s="198" t="s">
        <v>40547</v>
      </c>
      <c r="C4124" s="198" t="s">
        <v>4</v>
      </c>
      <c r="D4124" s="292">
        <v>166.97</v>
      </c>
    </row>
    <row r="4125" spans="1:4" ht="13.5">
      <c r="A4125" s="198">
        <v>96254</v>
      </c>
      <c r="B4125" s="198" t="s">
        <v>40548</v>
      </c>
      <c r="C4125" s="198" t="s">
        <v>1</v>
      </c>
      <c r="D4125" s="292">
        <v>0</v>
      </c>
    </row>
    <row r="4126" spans="1:4" ht="13.5">
      <c r="A4126" s="198">
        <v>96253</v>
      </c>
      <c r="B4126" s="198" t="s">
        <v>40549</v>
      </c>
      <c r="C4126" s="198" t="s">
        <v>1</v>
      </c>
      <c r="D4126" s="292">
        <v>0</v>
      </c>
    </row>
    <row r="4127" spans="1:4" ht="13.5">
      <c r="A4127" s="198">
        <v>105406</v>
      </c>
      <c r="B4127" s="198" t="s">
        <v>40550</v>
      </c>
      <c r="C4127" s="198" t="s">
        <v>4</v>
      </c>
      <c r="D4127" s="292">
        <v>221.59</v>
      </c>
    </row>
    <row r="4128" spans="1:4" ht="13.5">
      <c r="A4128" s="198">
        <v>96264</v>
      </c>
      <c r="B4128" s="198" t="s">
        <v>40551</v>
      </c>
      <c r="C4128" s="198" t="s">
        <v>4</v>
      </c>
      <c r="D4128" s="292">
        <v>0</v>
      </c>
    </row>
    <row r="4129" spans="1:4" ht="13.5">
      <c r="A4129" s="198">
        <v>105405</v>
      </c>
      <c r="B4129" s="198" t="s">
        <v>40552</v>
      </c>
      <c r="C4129" s="198" t="s">
        <v>4</v>
      </c>
      <c r="D4129" s="292">
        <v>0</v>
      </c>
    </row>
    <row r="4130" spans="1:4" ht="13.5">
      <c r="A4130" s="198">
        <v>96258</v>
      </c>
      <c r="B4130" s="198" t="s">
        <v>40553</v>
      </c>
      <c r="C4130" s="198" t="s">
        <v>4</v>
      </c>
      <c r="D4130" s="292">
        <v>161.12</v>
      </c>
    </row>
    <row r="4131" spans="1:4" ht="13.5">
      <c r="A4131" s="198">
        <v>96262</v>
      </c>
      <c r="B4131" s="198" t="s">
        <v>40554</v>
      </c>
      <c r="C4131" s="198" t="s">
        <v>4</v>
      </c>
      <c r="D4131" s="292">
        <v>0</v>
      </c>
    </row>
    <row r="4132" spans="1:4" ht="13.5">
      <c r="A4132" s="198">
        <v>105404</v>
      </c>
      <c r="B4132" s="198" t="s">
        <v>40555</v>
      </c>
      <c r="C4132" s="198" t="s">
        <v>4</v>
      </c>
      <c r="D4132" s="292">
        <v>0</v>
      </c>
    </row>
    <row r="4133" spans="1:4" ht="13.5">
      <c r="A4133" s="198">
        <v>92751</v>
      </c>
      <c r="B4133" s="198" t="s">
        <v>40556</v>
      </c>
      <c r="C4133" s="198" t="s">
        <v>7</v>
      </c>
      <c r="D4133" s="292">
        <v>2543.1799999999998</v>
      </c>
    </row>
    <row r="4134" spans="1:4" ht="13.5">
      <c r="A4134" s="198">
        <v>92752</v>
      </c>
      <c r="B4134" s="198" t="s">
        <v>40557</v>
      </c>
      <c r="C4134" s="198" t="s">
        <v>7</v>
      </c>
      <c r="D4134" s="292">
        <v>3028.49</v>
      </c>
    </row>
    <row r="4135" spans="1:4" ht="13.5">
      <c r="A4135" s="198">
        <v>92750</v>
      </c>
      <c r="B4135" s="198" t="s">
        <v>40558</v>
      </c>
      <c r="C4135" s="198" t="s">
        <v>7</v>
      </c>
      <c r="D4135" s="292">
        <v>2055.0700000000002</v>
      </c>
    </row>
    <row r="4136" spans="1:4" ht="13.5">
      <c r="A4136" s="198">
        <v>92749</v>
      </c>
      <c r="B4136" s="198" t="s">
        <v>40559</v>
      </c>
      <c r="C4136" s="198" t="s">
        <v>7</v>
      </c>
      <c r="D4136" s="292">
        <v>1220.8699999999999</v>
      </c>
    </row>
    <row r="4137" spans="1:4" ht="13.5">
      <c r="A4137" s="198">
        <v>92745</v>
      </c>
      <c r="B4137" s="198" t="s">
        <v>40560</v>
      </c>
      <c r="C4137" s="198" t="s">
        <v>7</v>
      </c>
      <c r="D4137" s="292">
        <v>1032.82</v>
      </c>
    </row>
    <row r="4138" spans="1:4" ht="13.5">
      <c r="A4138" s="198">
        <v>92747</v>
      </c>
      <c r="B4138" s="198" t="s">
        <v>40561</v>
      </c>
      <c r="C4138" s="198" t="s">
        <v>7</v>
      </c>
      <c r="D4138" s="292">
        <v>1146.73</v>
      </c>
    </row>
    <row r="4139" spans="1:4" ht="13.5">
      <c r="A4139" s="198">
        <v>92743</v>
      </c>
      <c r="B4139" s="198" t="s">
        <v>40562</v>
      </c>
      <c r="C4139" s="198" t="s">
        <v>7</v>
      </c>
      <c r="D4139" s="292">
        <v>847.6</v>
      </c>
    </row>
    <row r="4140" spans="1:4" ht="13.5">
      <c r="A4140" s="198">
        <v>92746</v>
      </c>
      <c r="B4140" s="198" t="s">
        <v>40563</v>
      </c>
      <c r="C4140" s="198" t="s">
        <v>7</v>
      </c>
      <c r="D4140" s="292">
        <v>959.46</v>
      </c>
    </row>
    <row r="4141" spans="1:4" ht="13.5">
      <c r="A4141" s="198">
        <v>92748</v>
      </c>
      <c r="B4141" s="198" t="s">
        <v>40564</v>
      </c>
      <c r="C4141" s="198" t="s">
        <v>7</v>
      </c>
      <c r="D4141" s="292">
        <v>1046.68</v>
      </c>
    </row>
    <row r="4142" spans="1:4" ht="13.5">
      <c r="A4142" s="198">
        <v>92744</v>
      </c>
      <c r="B4142" s="198" t="s">
        <v>40565</v>
      </c>
      <c r="C4142" s="198" t="s">
        <v>7</v>
      </c>
      <c r="D4142" s="292">
        <v>814.05</v>
      </c>
    </row>
    <row r="4143" spans="1:4" ht="13.5">
      <c r="A4143" s="198">
        <v>92754</v>
      </c>
      <c r="B4143" s="198" t="s">
        <v>40566</v>
      </c>
      <c r="C4143" s="198" t="s">
        <v>7</v>
      </c>
      <c r="D4143" s="292">
        <v>759.67</v>
      </c>
    </row>
    <row r="4144" spans="1:4" ht="13.5">
      <c r="A4144" s="198">
        <v>92753</v>
      </c>
      <c r="B4144" s="198" t="s">
        <v>40567</v>
      </c>
      <c r="C4144" s="198" t="s">
        <v>7</v>
      </c>
      <c r="D4144" s="292">
        <v>781.76</v>
      </c>
    </row>
    <row r="4145" spans="1:4" ht="13.5">
      <c r="A4145" s="198">
        <v>92755</v>
      </c>
      <c r="B4145" s="198" t="s">
        <v>40568</v>
      </c>
      <c r="C4145" s="198" t="s">
        <v>4</v>
      </c>
      <c r="D4145" s="292">
        <v>310.01</v>
      </c>
    </row>
    <row r="4146" spans="1:4" ht="13.5">
      <c r="A4146" s="198">
        <v>92756</v>
      </c>
      <c r="B4146" s="198" t="s">
        <v>40569</v>
      </c>
      <c r="C4146" s="198" t="s">
        <v>4</v>
      </c>
      <c r="D4146" s="292">
        <v>354.79</v>
      </c>
    </row>
    <row r="4147" spans="1:4" ht="13.5">
      <c r="A4147" s="198">
        <v>92757</v>
      </c>
      <c r="B4147" s="198" t="s">
        <v>40570</v>
      </c>
      <c r="C4147" s="198" t="s">
        <v>4</v>
      </c>
      <c r="D4147" s="292">
        <v>408.61</v>
      </c>
    </row>
    <row r="4148" spans="1:4" ht="13.5">
      <c r="A4148" s="198">
        <v>92758</v>
      </c>
      <c r="B4148" s="198" t="s">
        <v>40571</v>
      </c>
      <c r="C4148" s="198" t="s">
        <v>7</v>
      </c>
      <c r="D4148" s="292">
        <v>911.11</v>
      </c>
    </row>
    <row r="4149" spans="1:4" ht="13.5">
      <c r="A4149" s="198">
        <v>104500</v>
      </c>
      <c r="B4149" s="198" t="s">
        <v>40572</v>
      </c>
      <c r="C4149" s="198" t="s">
        <v>1</v>
      </c>
      <c r="D4149" s="292">
        <v>0</v>
      </c>
    </row>
    <row r="4150" spans="1:4" ht="13.5">
      <c r="A4150" s="198">
        <v>104503</v>
      </c>
      <c r="B4150" s="198" t="s">
        <v>40573</v>
      </c>
      <c r="C4150" s="198" t="s">
        <v>1</v>
      </c>
      <c r="D4150" s="292">
        <v>0</v>
      </c>
    </row>
    <row r="4151" spans="1:4" ht="13.5">
      <c r="A4151" s="198">
        <v>104504</v>
      </c>
      <c r="B4151" s="198" t="s">
        <v>40574</v>
      </c>
      <c r="C4151" s="198" t="s">
        <v>1</v>
      </c>
      <c r="D4151" s="292">
        <v>0</v>
      </c>
    </row>
    <row r="4152" spans="1:4" ht="13.5">
      <c r="A4152" s="198">
        <v>104507</v>
      </c>
      <c r="B4152" s="198" t="s">
        <v>40575</v>
      </c>
      <c r="C4152" s="198" t="s">
        <v>1</v>
      </c>
      <c r="D4152" s="292">
        <v>0</v>
      </c>
    </row>
    <row r="4153" spans="1:4" ht="13.5">
      <c r="A4153" s="198">
        <v>104508</v>
      </c>
      <c r="B4153" s="198" t="s">
        <v>40576</v>
      </c>
      <c r="C4153" s="198" t="s">
        <v>1</v>
      </c>
      <c r="D4153" s="292">
        <v>0</v>
      </c>
    </row>
    <row r="4154" spans="1:4" ht="13.5">
      <c r="A4154" s="198">
        <v>104509</v>
      </c>
      <c r="B4154" s="198" t="s">
        <v>40577</v>
      </c>
      <c r="C4154" s="198" t="s">
        <v>1</v>
      </c>
      <c r="D4154" s="292">
        <v>0</v>
      </c>
    </row>
    <row r="4155" spans="1:4" ht="13.5">
      <c r="A4155" s="198">
        <v>104512</v>
      </c>
      <c r="B4155" s="198" t="s">
        <v>40578</v>
      </c>
      <c r="C4155" s="198" t="s">
        <v>1</v>
      </c>
      <c r="D4155" s="292">
        <v>0</v>
      </c>
    </row>
    <row r="4156" spans="1:4" ht="13.5">
      <c r="A4156" s="198">
        <v>104513</v>
      </c>
      <c r="B4156" s="198" t="s">
        <v>40579</v>
      </c>
      <c r="C4156" s="198" t="s">
        <v>1</v>
      </c>
      <c r="D4156" s="292">
        <v>0</v>
      </c>
    </row>
    <row r="4157" spans="1:4" ht="13.5">
      <c r="A4157" s="198">
        <v>104514</v>
      </c>
      <c r="B4157" s="198" t="s">
        <v>40580</v>
      </c>
      <c r="C4157" s="198" t="s">
        <v>1</v>
      </c>
      <c r="D4157" s="292">
        <v>0</v>
      </c>
    </row>
    <row r="4158" spans="1:4" ht="13.5">
      <c r="A4158" s="198">
        <v>104501</v>
      </c>
      <c r="B4158" s="198" t="s">
        <v>40581</v>
      </c>
      <c r="C4158" s="198" t="s">
        <v>1</v>
      </c>
      <c r="D4158" s="292">
        <v>0</v>
      </c>
    </row>
    <row r="4159" spans="1:4" ht="13.5">
      <c r="A4159" s="198">
        <v>104502</v>
      </c>
      <c r="B4159" s="198" t="s">
        <v>40582</v>
      </c>
      <c r="C4159" s="198" t="s">
        <v>1</v>
      </c>
      <c r="D4159" s="292">
        <v>0</v>
      </c>
    </row>
    <row r="4160" spans="1:4" ht="13.5">
      <c r="A4160" s="198">
        <v>104505</v>
      </c>
      <c r="B4160" s="198" t="s">
        <v>40583</v>
      </c>
      <c r="C4160" s="198" t="s">
        <v>1</v>
      </c>
      <c r="D4160" s="292">
        <v>0</v>
      </c>
    </row>
    <row r="4161" spans="1:4" ht="13.5">
      <c r="A4161" s="198">
        <v>104506</v>
      </c>
      <c r="B4161" s="198" t="s">
        <v>40584</v>
      </c>
      <c r="C4161" s="198" t="s">
        <v>1</v>
      </c>
      <c r="D4161" s="292">
        <v>0</v>
      </c>
    </row>
    <row r="4162" spans="1:4" ht="13.5">
      <c r="A4162" s="198">
        <v>104510</v>
      </c>
      <c r="B4162" s="198" t="s">
        <v>40585</v>
      </c>
      <c r="C4162" s="198" t="s">
        <v>1</v>
      </c>
      <c r="D4162" s="292">
        <v>0</v>
      </c>
    </row>
    <row r="4163" spans="1:4" ht="13.5">
      <c r="A4163" s="198">
        <v>104511</v>
      </c>
      <c r="B4163" s="198" t="s">
        <v>40586</v>
      </c>
      <c r="C4163" s="198" t="s">
        <v>1</v>
      </c>
      <c r="D4163" s="292">
        <v>0</v>
      </c>
    </row>
    <row r="4164" spans="1:4" ht="13.5">
      <c r="A4164" s="198">
        <v>104491</v>
      </c>
      <c r="B4164" s="198" t="s">
        <v>40587</v>
      </c>
      <c r="C4164" s="198" t="s">
        <v>1</v>
      </c>
      <c r="D4164" s="292">
        <v>4039.18</v>
      </c>
    </row>
    <row r="4165" spans="1:4" ht="13.5">
      <c r="A4165" s="198">
        <v>104492</v>
      </c>
      <c r="B4165" s="198" t="s">
        <v>40588</v>
      </c>
      <c r="C4165" s="198" t="s">
        <v>1</v>
      </c>
      <c r="D4165" s="292">
        <v>5049.6899999999996</v>
      </c>
    </row>
    <row r="4166" spans="1:4" ht="13.5">
      <c r="A4166" s="198">
        <v>104493</v>
      </c>
      <c r="B4166" s="198" t="s">
        <v>40589</v>
      </c>
      <c r="C4166" s="198" t="s">
        <v>1</v>
      </c>
      <c r="D4166" s="292">
        <v>0</v>
      </c>
    </row>
    <row r="4167" spans="1:4" ht="13.5">
      <c r="A4167" s="198">
        <v>104494</v>
      </c>
      <c r="B4167" s="198" t="s">
        <v>40590</v>
      </c>
      <c r="C4167" s="198" t="s">
        <v>1</v>
      </c>
      <c r="D4167" s="292">
        <v>6819.06</v>
      </c>
    </row>
    <row r="4168" spans="1:4" ht="13.5">
      <c r="A4168" s="198">
        <v>104495</v>
      </c>
      <c r="B4168" s="198" t="s">
        <v>40591</v>
      </c>
      <c r="C4168" s="198" t="s">
        <v>1</v>
      </c>
      <c r="D4168" s="292">
        <v>0</v>
      </c>
    </row>
    <row r="4169" spans="1:4" ht="13.5">
      <c r="A4169" s="198">
        <v>104496</v>
      </c>
      <c r="B4169" s="198" t="s">
        <v>40592</v>
      </c>
      <c r="C4169" s="198" t="s">
        <v>1</v>
      </c>
      <c r="D4169" s="292">
        <v>0</v>
      </c>
    </row>
    <row r="4170" spans="1:4" ht="13.5">
      <c r="A4170" s="198">
        <v>104497</v>
      </c>
      <c r="B4170" s="198" t="s">
        <v>40593</v>
      </c>
      <c r="C4170" s="198" t="s">
        <v>1</v>
      </c>
      <c r="D4170" s="292">
        <v>8182.07</v>
      </c>
    </row>
    <row r="4171" spans="1:4" ht="13.5">
      <c r="A4171" s="198">
        <v>104498</v>
      </c>
      <c r="B4171" s="198" t="s">
        <v>40594</v>
      </c>
      <c r="C4171" s="198" t="s">
        <v>1</v>
      </c>
      <c r="D4171" s="292">
        <v>0</v>
      </c>
    </row>
    <row r="4172" spans="1:4" ht="13.5">
      <c r="A4172" s="198">
        <v>104499</v>
      </c>
      <c r="B4172" s="198" t="s">
        <v>40595</v>
      </c>
      <c r="C4172" s="198" t="s">
        <v>1</v>
      </c>
      <c r="D4172" s="292">
        <v>0</v>
      </c>
    </row>
    <row r="4173" spans="1:4" ht="13.5">
      <c r="A4173" s="198">
        <v>104515</v>
      </c>
      <c r="B4173" s="198" t="s">
        <v>31631</v>
      </c>
      <c r="C4173" s="198" t="s">
        <v>4</v>
      </c>
      <c r="D4173" s="292">
        <v>28.83</v>
      </c>
    </row>
    <row r="4174" spans="1:4" ht="13.5">
      <c r="A4174" s="198">
        <v>87430</v>
      </c>
      <c r="B4174" s="198" t="s">
        <v>40596</v>
      </c>
      <c r="C4174" s="198" t="s">
        <v>4</v>
      </c>
      <c r="D4174" s="292">
        <v>19.18</v>
      </c>
    </row>
    <row r="4175" spans="1:4" ht="13.5">
      <c r="A4175" s="198">
        <v>87433</v>
      </c>
      <c r="B4175" s="198" t="s">
        <v>40597</v>
      </c>
      <c r="C4175" s="198" t="s">
        <v>4</v>
      </c>
      <c r="D4175" s="292">
        <v>27.92</v>
      </c>
    </row>
    <row r="4176" spans="1:4" ht="13.5">
      <c r="A4176" s="198">
        <v>87436</v>
      </c>
      <c r="B4176" s="198" t="s">
        <v>40598</v>
      </c>
      <c r="C4176" s="198" t="s">
        <v>4</v>
      </c>
      <c r="D4176" s="292">
        <v>31.62</v>
      </c>
    </row>
    <row r="4177" spans="1:4" ht="13.5">
      <c r="A4177" s="198">
        <v>87439</v>
      </c>
      <c r="B4177" s="198" t="s">
        <v>40599</v>
      </c>
      <c r="C4177" s="198" t="s">
        <v>4</v>
      </c>
      <c r="D4177" s="292">
        <v>38.81</v>
      </c>
    </row>
    <row r="4178" spans="1:4" ht="13.5">
      <c r="A4178" s="198">
        <v>104633</v>
      </c>
      <c r="B4178" s="198" t="s">
        <v>40600</v>
      </c>
      <c r="C4178" s="198" t="s">
        <v>4</v>
      </c>
      <c r="D4178" s="292">
        <v>25.89</v>
      </c>
    </row>
    <row r="4179" spans="1:4" ht="13.5">
      <c r="A4179" s="198">
        <v>104634</v>
      </c>
      <c r="B4179" s="198" t="s">
        <v>40601</v>
      </c>
      <c r="C4179" s="198" t="s">
        <v>4</v>
      </c>
      <c r="D4179" s="292">
        <v>38.200000000000003</v>
      </c>
    </row>
    <row r="4180" spans="1:4" ht="13.5">
      <c r="A4180" s="198">
        <v>87418</v>
      </c>
      <c r="B4180" s="198" t="s">
        <v>40602</v>
      </c>
      <c r="C4180" s="198" t="s">
        <v>4</v>
      </c>
      <c r="D4180" s="292">
        <v>18.82</v>
      </c>
    </row>
    <row r="4181" spans="1:4" ht="13.5">
      <c r="A4181" s="198">
        <v>87421</v>
      </c>
      <c r="B4181" s="198" t="s">
        <v>40603</v>
      </c>
      <c r="C4181" s="198" t="s">
        <v>4</v>
      </c>
      <c r="D4181" s="292">
        <v>28.78</v>
      </c>
    </row>
    <row r="4182" spans="1:4" ht="13.5">
      <c r="A4182" s="198">
        <v>104628</v>
      </c>
      <c r="B4182" s="198" t="s">
        <v>40604</v>
      </c>
      <c r="C4182" s="198" t="s">
        <v>4</v>
      </c>
      <c r="D4182" s="292">
        <v>29.35</v>
      </c>
    </row>
    <row r="4183" spans="1:4" ht="13.5">
      <c r="A4183" s="198">
        <v>104631</v>
      </c>
      <c r="B4183" s="198" t="s">
        <v>40605</v>
      </c>
      <c r="C4183" s="198" t="s">
        <v>4</v>
      </c>
      <c r="D4183" s="292">
        <v>40.06</v>
      </c>
    </row>
    <row r="4184" spans="1:4" ht="13.5">
      <c r="A4184" s="198">
        <v>104627</v>
      </c>
      <c r="B4184" s="198" t="s">
        <v>40606</v>
      </c>
      <c r="C4184" s="198" t="s">
        <v>4</v>
      </c>
      <c r="D4184" s="292">
        <v>18.8</v>
      </c>
    </row>
    <row r="4185" spans="1:4" ht="13.5">
      <c r="A4185" s="198">
        <v>104630</v>
      </c>
      <c r="B4185" s="198" t="s">
        <v>40607</v>
      </c>
      <c r="C4185" s="198" t="s">
        <v>4</v>
      </c>
      <c r="D4185" s="292">
        <v>29.5</v>
      </c>
    </row>
    <row r="4186" spans="1:4" ht="13.5">
      <c r="A4186" s="198">
        <v>104629</v>
      </c>
      <c r="B4186" s="198" t="s">
        <v>40608</v>
      </c>
      <c r="C4186" s="198" t="s">
        <v>4</v>
      </c>
      <c r="D4186" s="292">
        <v>35.42</v>
      </c>
    </row>
    <row r="4187" spans="1:4" ht="13.5">
      <c r="A4187" s="198">
        <v>104632</v>
      </c>
      <c r="B4187" s="198" t="s">
        <v>40609</v>
      </c>
      <c r="C4187" s="198" t="s">
        <v>4</v>
      </c>
      <c r="D4187" s="292">
        <v>46.13</v>
      </c>
    </row>
    <row r="4188" spans="1:4" ht="13.5">
      <c r="A4188" s="198">
        <v>87412</v>
      </c>
      <c r="B4188" s="198" t="s">
        <v>40610</v>
      </c>
      <c r="C4188" s="198" t="s">
        <v>4</v>
      </c>
      <c r="D4188" s="292">
        <v>24.37</v>
      </c>
    </row>
    <row r="4189" spans="1:4" ht="13.5">
      <c r="A4189" s="198">
        <v>87415</v>
      </c>
      <c r="B4189" s="198" t="s">
        <v>40611</v>
      </c>
      <c r="C4189" s="198" t="s">
        <v>4</v>
      </c>
      <c r="D4189" s="292">
        <v>33.96</v>
      </c>
    </row>
    <row r="4190" spans="1:4" ht="13.5">
      <c r="A4190" s="198">
        <v>87411</v>
      </c>
      <c r="B4190" s="198" t="s">
        <v>40612</v>
      </c>
      <c r="C4190" s="198" t="s">
        <v>4</v>
      </c>
      <c r="D4190" s="292">
        <v>16.239999999999998</v>
      </c>
    </row>
    <row r="4191" spans="1:4" ht="13.5">
      <c r="A4191" s="198">
        <v>87414</v>
      </c>
      <c r="B4191" s="198" t="s">
        <v>40613</v>
      </c>
      <c r="C4191" s="198" t="s">
        <v>4</v>
      </c>
      <c r="D4191" s="292">
        <v>25.83</v>
      </c>
    </row>
    <row r="4192" spans="1:4" ht="13.5">
      <c r="A4192" s="198">
        <v>87413</v>
      </c>
      <c r="B4192" s="198" t="s">
        <v>40614</v>
      </c>
      <c r="C4192" s="198" t="s">
        <v>4</v>
      </c>
      <c r="D4192" s="292">
        <v>29.05</v>
      </c>
    </row>
    <row r="4193" spans="1:4" ht="13.5">
      <c r="A4193" s="198">
        <v>87416</v>
      </c>
      <c r="B4193" s="198" t="s">
        <v>40615</v>
      </c>
      <c r="C4193" s="198" t="s">
        <v>4</v>
      </c>
      <c r="D4193" s="292">
        <v>38.64</v>
      </c>
    </row>
    <row r="4194" spans="1:4" ht="13.5">
      <c r="A4194" s="198">
        <v>104635</v>
      </c>
      <c r="B4194" s="198" t="s">
        <v>40616</v>
      </c>
      <c r="C4194" s="198" t="s">
        <v>4</v>
      </c>
      <c r="D4194" s="292">
        <v>52.9</v>
      </c>
    </row>
    <row r="4195" spans="1:4" ht="13.5">
      <c r="A4195" s="198">
        <v>104636</v>
      </c>
      <c r="B4195" s="198" t="s">
        <v>40617</v>
      </c>
      <c r="C4195" s="198" t="s">
        <v>4</v>
      </c>
      <c r="D4195" s="292">
        <v>61.48</v>
      </c>
    </row>
    <row r="4196" spans="1:4" ht="13.5">
      <c r="A4196" s="198">
        <v>87424</v>
      </c>
      <c r="B4196" s="198" t="s">
        <v>40618</v>
      </c>
      <c r="C4196" s="198" t="s">
        <v>4</v>
      </c>
      <c r="D4196" s="292">
        <v>37.869999999999997</v>
      </c>
    </row>
    <row r="4197" spans="1:4" ht="13.5">
      <c r="A4197" s="198">
        <v>87427</v>
      </c>
      <c r="B4197" s="198" t="s">
        <v>40619</v>
      </c>
      <c r="C4197" s="198" t="s">
        <v>4</v>
      </c>
      <c r="D4197" s="292">
        <v>44.81</v>
      </c>
    </row>
    <row r="4198" spans="1:4" ht="13.5">
      <c r="A4198" s="198">
        <v>89998</v>
      </c>
      <c r="B4198" s="198" t="s">
        <v>5383</v>
      </c>
      <c r="C4198" s="198" t="s">
        <v>3</v>
      </c>
      <c r="D4198" s="292">
        <v>11.55</v>
      </c>
    </row>
    <row r="4199" spans="1:4" ht="13.5">
      <c r="A4199" s="198">
        <v>102920</v>
      </c>
      <c r="B4199" s="198" t="s">
        <v>5386</v>
      </c>
      <c r="C4199" s="198" t="s">
        <v>3</v>
      </c>
      <c r="D4199" s="292">
        <v>9.4499999999999993</v>
      </c>
    </row>
    <row r="4200" spans="1:4" ht="13.5">
      <c r="A4200" s="198">
        <v>102923</v>
      </c>
      <c r="B4200" s="198" t="s">
        <v>5389</v>
      </c>
      <c r="C4200" s="198" t="s">
        <v>3</v>
      </c>
      <c r="D4200" s="292">
        <v>8.83</v>
      </c>
    </row>
    <row r="4201" spans="1:4" ht="13.5">
      <c r="A4201" s="198">
        <v>90000</v>
      </c>
      <c r="B4201" s="198" t="s">
        <v>5385</v>
      </c>
      <c r="C4201" s="198" t="s">
        <v>3</v>
      </c>
      <c r="D4201" s="292">
        <v>14.88</v>
      </c>
    </row>
    <row r="4202" spans="1:4" ht="13.5">
      <c r="A4202" s="198">
        <v>103088</v>
      </c>
      <c r="B4202" s="198" t="s">
        <v>5390</v>
      </c>
      <c r="C4202" s="198" t="s">
        <v>3</v>
      </c>
      <c r="D4202" s="292">
        <v>11.58</v>
      </c>
    </row>
    <row r="4203" spans="1:4" ht="13.5">
      <c r="A4203" s="198">
        <v>102922</v>
      </c>
      <c r="B4203" s="198" t="s">
        <v>5388</v>
      </c>
      <c r="C4203" s="198" t="s">
        <v>3</v>
      </c>
      <c r="D4203" s="292">
        <v>10.14</v>
      </c>
    </row>
    <row r="4204" spans="1:4" ht="13.5">
      <c r="A4204" s="198">
        <v>89999</v>
      </c>
      <c r="B4204" s="198" t="s">
        <v>5384</v>
      </c>
      <c r="C4204" s="198" t="s">
        <v>3</v>
      </c>
      <c r="D4204" s="292">
        <v>18.690000000000001</v>
      </c>
    </row>
    <row r="4205" spans="1:4" ht="13.5">
      <c r="A4205" s="198">
        <v>89996</v>
      </c>
      <c r="B4205" s="198" t="s">
        <v>5381</v>
      </c>
      <c r="C4205" s="198" t="s">
        <v>3</v>
      </c>
      <c r="D4205" s="292">
        <v>12.19</v>
      </c>
    </row>
    <row r="4206" spans="1:4" ht="13.5">
      <c r="A4206" s="198">
        <v>89997</v>
      </c>
      <c r="B4206" s="198" t="s">
        <v>5382</v>
      </c>
      <c r="C4206" s="198" t="s">
        <v>3</v>
      </c>
      <c r="D4206" s="292">
        <v>9.86</v>
      </c>
    </row>
    <row r="4207" spans="1:4" ht="13.5">
      <c r="A4207" s="198">
        <v>102921</v>
      </c>
      <c r="B4207" s="198" t="s">
        <v>5387</v>
      </c>
      <c r="C4207" s="198" t="s">
        <v>3</v>
      </c>
      <c r="D4207" s="292">
        <v>9.08</v>
      </c>
    </row>
    <row r="4208" spans="1:4" ht="13.5">
      <c r="A4208" s="198">
        <v>90278</v>
      </c>
      <c r="B4208" s="198" t="s">
        <v>5394</v>
      </c>
      <c r="C4208" s="198" t="s">
        <v>7</v>
      </c>
      <c r="D4208" s="292">
        <v>509.28</v>
      </c>
    </row>
    <row r="4209" spans="1:4" ht="13.5">
      <c r="A4209" s="198">
        <v>90282</v>
      </c>
      <c r="B4209" s="198" t="s">
        <v>5398</v>
      </c>
      <c r="C4209" s="198" t="s">
        <v>7</v>
      </c>
      <c r="D4209" s="292">
        <v>494.78</v>
      </c>
    </row>
    <row r="4210" spans="1:4" ht="13.5">
      <c r="A4210" s="198">
        <v>90279</v>
      </c>
      <c r="B4210" s="198" t="s">
        <v>5395</v>
      </c>
      <c r="C4210" s="198" t="s">
        <v>7</v>
      </c>
      <c r="D4210" s="292">
        <v>557.57000000000005</v>
      </c>
    </row>
    <row r="4211" spans="1:4" ht="13.5">
      <c r="A4211" s="198">
        <v>90283</v>
      </c>
      <c r="B4211" s="198" t="s">
        <v>5399</v>
      </c>
      <c r="C4211" s="198" t="s">
        <v>7</v>
      </c>
      <c r="D4211" s="292">
        <v>542.20000000000005</v>
      </c>
    </row>
    <row r="4212" spans="1:4" ht="13.5">
      <c r="A4212" s="198">
        <v>90280</v>
      </c>
      <c r="B4212" s="198" t="s">
        <v>5396</v>
      </c>
      <c r="C4212" s="198" t="s">
        <v>7</v>
      </c>
      <c r="D4212" s="292">
        <v>607.19000000000005</v>
      </c>
    </row>
    <row r="4213" spans="1:4" ht="13.5">
      <c r="A4213" s="198">
        <v>90284</v>
      </c>
      <c r="B4213" s="198" t="s">
        <v>5400</v>
      </c>
      <c r="C4213" s="198" t="s">
        <v>7</v>
      </c>
      <c r="D4213" s="292">
        <v>596.27</v>
      </c>
    </row>
    <row r="4214" spans="1:4" ht="13.5">
      <c r="A4214" s="198">
        <v>90281</v>
      </c>
      <c r="B4214" s="198" t="s">
        <v>5397</v>
      </c>
      <c r="C4214" s="198" t="s">
        <v>7</v>
      </c>
      <c r="D4214" s="292">
        <v>691.44</v>
      </c>
    </row>
    <row r="4215" spans="1:4" ht="13.5">
      <c r="A4215" s="198">
        <v>90285</v>
      </c>
      <c r="B4215" s="198" t="s">
        <v>5401</v>
      </c>
      <c r="C4215" s="198" t="s">
        <v>7</v>
      </c>
      <c r="D4215" s="292">
        <v>684.87</v>
      </c>
    </row>
    <row r="4216" spans="1:4" ht="13.5">
      <c r="A4216" s="198">
        <v>89994</v>
      </c>
      <c r="B4216" s="198" t="s">
        <v>5392</v>
      </c>
      <c r="C4216" s="198" t="s">
        <v>7</v>
      </c>
      <c r="D4216" s="292">
        <v>909.9</v>
      </c>
    </row>
    <row r="4217" spans="1:4" ht="13.5">
      <c r="A4217" s="198">
        <v>89995</v>
      </c>
      <c r="B4217" s="198" t="s">
        <v>5393</v>
      </c>
      <c r="C4217" s="198" t="s">
        <v>7</v>
      </c>
      <c r="D4217" s="292">
        <v>1036.6099999999999</v>
      </c>
    </row>
    <row r="4218" spans="1:4" ht="13.5">
      <c r="A4218" s="198">
        <v>89993</v>
      </c>
      <c r="B4218" s="198" t="s">
        <v>5391</v>
      </c>
      <c r="C4218" s="198" t="s">
        <v>7</v>
      </c>
      <c r="D4218" s="292">
        <v>1080.1500000000001</v>
      </c>
    </row>
    <row r="4219" spans="1:4" ht="13.5">
      <c r="A4219" s="198">
        <v>99860</v>
      </c>
      <c r="B4219" s="198" t="s">
        <v>40620</v>
      </c>
      <c r="C4219" s="198" t="s">
        <v>1</v>
      </c>
      <c r="D4219" s="292">
        <v>0</v>
      </c>
    </row>
    <row r="4220" spans="1:4" ht="13.5">
      <c r="A4220" s="198">
        <v>99858</v>
      </c>
      <c r="B4220" s="198" t="s">
        <v>40621</v>
      </c>
      <c r="C4220" s="198" t="s">
        <v>1</v>
      </c>
      <c r="D4220" s="292">
        <v>0</v>
      </c>
    </row>
    <row r="4221" spans="1:4" ht="13.5">
      <c r="A4221" s="198">
        <v>99859</v>
      </c>
      <c r="B4221" s="198" t="s">
        <v>40622</v>
      </c>
      <c r="C4221" s="198" t="s">
        <v>1</v>
      </c>
      <c r="D4221" s="292">
        <v>0</v>
      </c>
    </row>
    <row r="4222" spans="1:4" ht="13.5">
      <c r="A4222" s="198">
        <v>99857</v>
      </c>
      <c r="B4222" s="198" t="s">
        <v>40623</v>
      </c>
      <c r="C4222" s="198" t="s">
        <v>1</v>
      </c>
      <c r="D4222" s="292">
        <v>109.28</v>
      </c>
    </row>
    <row r="4223" spans="1:4" ht="13.5">
      <c r="A4223" s="198">
        <v>99855</v>
      </c>
      <c r="B4223" s="198" t="s">
        <v>40624</v>
      </c>
      <c r="C4223" s="198" t="s">
        <v>1</v>
      </c>
      <c r="D4223" s="292">
        <v>136.57</v>
      </c>
    </row>
    <row r="4224" spans="1:4" ht="13.5">
      <c r="A4224" s="198">
        <v>99856</v>
      </c>
      <c r="B4224" s="198" t="s">
        <v>40625</v>
      </c>
      <c r="C4224" s="198" t="s">
        <v>1</v>
      </c>
      <c r="D4224" s="292">
        <v>0</v>
      </c>
    </row>
    <row r="4225" spans="1:4" ht="13.5">
      <c r="A4225" s="198">
        <v>99862</v>
      </c>
      <c r="B4225" s="198" t="s">
        <v>2496</v>
      </c>
      <c r="C4225" s="198" t="s">
        <v>4</v>
      </c>
      <c r="D4225" s="292">
        <v>717.49</v>
      </c>
    </row>
    <row r="4226" spans="1:4" ht="13.5">
      <c r="A4226" s="198">
        <v>99861</v>
      </c>
      <c r="B4226" s="198" t="s">
        <v>2495</v>
      </c>
      <c r="C4226" s="198" t="s">
        <v>4</v>
      </c>
      <c r="D4226" s="292">
        <v>729</v>
      </c>
    </row>
    <row r="4227" spans="1:4" ht="13.5">
      <c r="A4227" s="198">
        <v>99839</v>
      </c>
      <c r="B4227" s="198" t="s">
        <v>40626</v>
      </c>
      <c r="C4227" s="198" t="s">
        <v>1</v>
      </c>
      <c r="D4227" s="292">
        <v>605.51</v>
      </c>
    </row>
    <row r="4228" spans="1:4" ht="13.5">
      <c r="A4228" s="198">
        <v>99849</v>
      </c>
      <c r="B4228" s="198" t="s">
        <v>40627</v>
      </c>
      <c r="C4228" s="198" t="s">
        <v>1</v>
      </c>
      <c r="D4228" s="292">
        <v>0</v>
      </c>
    </row>
    <row r="4229" spans="1:4" ht="13.5">
      <c r="A4229" s="198">
        <v>99853</v>
      </c>
      <c r="B4229" s="198" t="s">
        <v>40628</v>
      </c>
      <c r="C4229" s="198" t="s">
        <v>1</v>
      </c>
      <c r="D4229" s="292">
        <v>0</v>
      </c>
    </row>
    <row r="4230" spans="1:4" ht="13.5">
      <c r="A4230" s="198">
        <v>99847</v>
      </c>
      <c r="B4230" s="198" t="s">
        <v>40629</v>
      </c>
      <c r="C4230" s="198" t="s">
        <v>1</v>
      </c>
      <c r="D4230" s="292">
        <v>0</v>
      </c>
    </row>
    <row r="4231" spans="1:4" ht="13.5">
      <c r="A4231" s="198">
        <v>99851</v>
      </c>
      <c r="B4231" s="198" t="s">
        <v>40630</v>
      </c>
      <c r="C4231" s="198" t="s">
        <v>1</v>
      </c>
      <c r="D4231" s="292">
        <v>0</v>
      </c>
    </row>
    <row r="4232" spans="1:4" ht="13.5">
      <c r="A4232" s="198">
        <v>99850</v>
      </c>
      <c r="B4232" s="198" t="s">
        <v>40631</v>
      </c>
      <c r="C4232" s="198" t="s">
        <v>1</v>
      </c>
      <c r="D4232" s="292">
        <v>0</v>
      </c>
    </row>
    <row r="4233" spans="1:4" ht="13.5">
      <c r="A4233" s="198">
        <v>99854</v>
      </c>
      <c r="B4233" s="198" t="s">
        <v>40632</v>
      </c>
      <c r="C4233" s="198" t="s">
        <v>1</v>
      </c>
      <c r="D4233" s="292">
        <v>0</v>
      </c>
    </row>
    <row r="4234" spans="1:4" ht="13.5">
      <c r="A4234" s="198">
        <v>99848</v>
      </c>
      <c r="B4234" s="198" t="s">
        <v>40633</v>
      </c>
      <c r="C4234" s="198" t="s">
        <v>1</v>
      </c>
      <c r="D4234" s="292">
        <v>0</v>
      </c>
    </row>
    <row r="4235" spans="1:4" ht="13.5">
      <c r="A4235" s="198">
        <v>99852</v>
      </c>
      <c r="B4235" s="198" t="s">
        <v>40634</v>
      </c>
      <c r="C4235" s="198" t="s">
        <v>1</v>
      </c>
      <c r="D4235" s="292">
        <v>0</v>
      </c>
    </row>
    <row r="4236" spans="1:4" ht="13.5">
      <c r="A4236" s="198">
        <v>99844</v>
      </c>
      <c r="B4236" s="198" t="s">
        <v>40635</v>
      </c>
      <c r="C4236" s="198" t="s">
        <v>1</v>
      </c>
      <c r="D4236" s="292">
        <v>0</v>
      </c>
    </row>
    <row r="4237" spans="1:4" ht="13.5">
      <c r="A4237" s="198">
        <v>99842</v>
      </c>
      <c r="B4237" s="198" t="s">
        <v>40636</v>
      </c>
      <c r="C4237" s="198" t="s">
        <v>1</v>
      </c>
      <c r="D4237" s="292">
        <v>0</v>
      </c>
    </row>
    <row r="4238" spans="1:4" ht="13.5">
      <c r="A4238" s="198">
        <v>99837</v>
      </c>
      <c r="B4238" s="198" t="s">
        <v>40637</v>
      </c>
      <c r="C4238" s="198" t="s">
        <v>1</v>
      </c>
      <c r="D4238" s="292">
        <v>752.4</v>
      </c>
    </row>
    <row r="4239" spans="1:4" ht="13.5">
      <c r="A4239" s="198">
        <v>99840</v>
      </c>
      <c r="B4239" s="198" t="s">
        <v>40638</v>
      </c>
      <c r="C4239" s="198" t="s">
        <v>1</v>
      </c>
      <c r="D4239" s="292">
        <v>0</v>
      </c>
    </row>
    <row r="4240" spans="1:4" ht="13.5">
      <c r="A4240" s="198">
        <v>99845</v>
      </c>
      <c r="B4240" s="198" t="s">
        <v>40639</v>
      </c>
      <c r="C4240" s="198" t="s">
        <v>1</v>
      </c>
      <c r="D4240" s="292">
        <v>0</v>
      </c>
    </row>
    <row r="4241" spans="1:4" ht="13.5">
      <c r="A4241" s="198">
        <v>99843</v>
      </c>
      <c r="B4241" s="198" t="s">
        <v>40640</v>
      </c>
      <c r="C4241" s="198" t="s">
        <v>1</v>
      </c>
      <c r="D4241" s="292">
        <v>0</v>
      </c>
    </row>
    <row r="4242" spans="1:4" ht="13.5">
      <c r="A4242" s="198">
        <v>99838</v>
      </c>
      <c r="B4242" s="198" t="s">
        <v>40641</v>
      </c>
      <c r="C4242" s="198" t="s">
        <v>1</v>
      </c>
      <c r="D4242" s="292">
        <v>0</v>
      </c>
    </row>
    <row r="4243" spans="1:4" ht="13.5">
      <c r="A4243" s="198">
        <v>99846</v>
      </c>
      <c r="B4243" s="198" t="s">
        <v>40642</v>
      </c>
      <c r="C4243" s="198" t="s">
        <v>1</v>
      </c>
      <c r="D4243" s="292">
        <v>0</v>
      </c>
    </row>
    <row r="4244" spans="1:4" ht="13.5">
      <c r="A4244" s="198">
        <v>99841</v>
      </c>
      <c r="B4244" s="198" t="s">
        <v>8207</v>
      </c>
      <c r="C4244" s="198" t="s">
        <v>1</v>
      </c>
      <c r="D4244" s="292">
        <v>1142.3</v>
      </c>
    </row>
    <row r="4245" spans="1:4" ht="13.5">
      <c r="A4245" s="198">
        <v>94276</v>
      </c>
      <c r="B4245" s="198" t="s">
        <v>40643</v>
      </c>
      <c r="C4245" s="198" t="s">
        <v>1</v>
      </c>
      <c r="D4245" s="292">
        <v>55.19</v>
      </c>
    </row>
    <row r="4246" spans="1:4" ht="13.5">
      <c r="A4246" s="198">
        <v>94274</v>
      </c>
      <c r="B4246" s="198" t="s">
        <v>40644</v>
      </c>
      <c r="C4246" s="198" t="s">
        <v>1</v>
      </c>
      <c r="D4246" s="292">
        <v>60.39</v>
      </c>
    </row>
    <row r="4247" spans="1:4" ht="13.5">
      <c r="A4247" s="198">
        <v>94280</v>
      </c>
      <c r="B4247" s="198" t="s">
        <v>40645</v>
      </c>
      <c r="C4247" s="198" t="s">
        <v>1</v>
      </c>
      <c r="D4247" s="292">
        <v>58.57</v>
      </c>
    </row>
    <row r="4248" spans="1:4" ht="13.5">
      <c r="A4248" s="198">
        <v>94278</v>
      </c>
      <c r="B4248" s="198" t="s">
        <v>40646</v>
      </c>
      <c r="C4248" s="198" t="s">
        <v>1</v>
      </c>
      <c r="D4248" s="292">
        <v>48.88</v>
      </c>
    </row>
    <row r="4249" spans="1:4" ht="13.5">
      <c r="A4249" s="198">
        <v>94275</v>
      </c>
      <c r="B4249" s="198" t="s">
        <v>40647</v>
      </c>
      <c r="C4249" s="198" t="s">
        <v>1</v>
      </c>
      <c r="D4249" s="292">
        <v>51.94</v>
      </c>
    </row>
    <row r="4250" spans="1:4" ht="13.5">
      <c r="A4250" s="198">
        <v>94273</v>
      </c>
      <c r="B4250" s="198" t="s">
        <v>40648</v>
      </c>
      <c r="C4250" s="198" t="s">
        <v>1</v>
      </c>
      <c r="D4250" s="292">
        <v>57.14</v>
      </c>
    </row>
    <row r="4251" spans="1:4" ht="13.5">
      <c r="A4251" s="198">
        <v>94279</v>
      </c>
      <c r="B4251" s="198" t="s">
        <v>40649</v>
      </c>
      <c r="C4251" s="198" t="s">
        <v>1</v>
      </c>
      <c r="D4251" s="292">
        <v>55.33</v>
      </c>
    </row>
    <row r="4252" spans="1:4" ht="13.5">
      <c r="A4252" s="198">
        <v>94277</v>
      </c>
      <c r="B4252" s="198" t="s">
        <v>40650</v>
      </c>
      <c r="C4252" s="198" t="s">
        <v>1</v>
      </c>
      <c r="D4252" s="292">
        <v>45.62</v>
      </c>
    </row>
    <row r="4253" spans="1:4" ht="13.5">
      <c r="A4253" s="198">
        <v>104930</v>
      </c>
      <c r="B4253" s="198" t="s">
        <v>40651</v>
      </c>
      <c r="C4253" s="198" t="s">
        <v>1</v>
      </c>
      <c r="D4253" s="292">
        <v>0</v>
      </c>
    </row>
    <row r="4254" spans="1:4" ht="13.5">
      <c r="A4254" s="198">
        <v>104931</v>
      </c>
      <c r="B4254" s="198" t="s">
        <v>40652</v>
      </c>
      <c r="C4254" s="198" t="s">
        <v>1</v>
      </c>
      <c r="D4254" s="292">
        <v>0</v>
      </c>
    </row>
    <row r="4255" spans="1:4" ht="13.5">
      <c r="A4255" s="198">
        <v>94294</v>
      </c>
      <c r="B4255" s="198" t="s">
        <v>40653</v>
      </c>
      <c r="C4255" s="198" t="s">
        <v>1</v>
      </c>
      <c r="D4255" s="292">
        <v>8.09</v>
      </c>
    </row>
    <row r="4256" spans="1:4" ht="13.5">
      <c r="A4256" s="198">
        <v>94288</v>
      </c>
      <c r="B4256" s="198" t="s">
        <v>40654</v>
      </c>
      <c r="C4256" s="198" t="s">
        <v>1</v>
      </c>
      <c r="D4256" s="292">
        <v>45.49</v>
      </c>
    </row>
    <row r="4257" spans="1:4" ht="13.5">
      <c r="A4257" s="198">
        <v>94282</v>
      </c>
      <c r="B4257" s="198" t="s">
        <v>40655</v>
      </c>
      <c r="C4257" s="198" t="s">
        <v>1</v>
      </c>
      <c r="D4257" s="292">
        <v>58.91</v>
      </c>
    </row>
    <row r="4258" spans="1:4" ht="13.5">
      <c r="A4258" s="198">
        <v>94290</v>
      </c>
      <c r="B4258" s="198" t="s">
        <v>40656</v>
      </c>
      <c r="C4258" s="198" t="s">
        <v>1</v>
      </c>
      <c r="D4258" s="292">
        <v>57.13</v>
      </c>
    </row>
    <row r="4259" spans="1:4" ht="13.5">
      <c r="A4259" s="198">
        <v>94284</v>
      </c>
      <c r="B4259" s="198" t="s">
        <v>40657</v>
      </c>
      <c r="C4259" s="198" t="s">
        <v>1</v>
      </c>
      <c r="D4259" s="292">
        <v>77.36</v>
      </c>
    </row>
    <row r="4260" spans="1:4" ht="13.5">
      <c r="A4260" s="198">
        <v>94292</v>
      </c>
      <c r="B4260" s="198" t="s">
        <v>40658</v>
      </c>
      <c r="C4260" s="198" t="s">
        <v>1</v>
      </c>
      <c r="D4260" s="292">
        <v>69.36</v>
      </c>
    </row>
    <row r="4261" spans="1:4" ht="13.5">
      <c r="A4261" s="198">
        <v>94286</v>
      </c>
      <c r="B4261" s="198" t="s">
        <v>40659</v>
      </c>
      <c r="C4261" s="198" t="s">
        <v>1</v>
      </c>
      <c r="D4261" s="292">
        <v>98.48</v>
      </c>
    </row>
    <row r="4262" spans="1:4" ht="13.5">
      <c r="A4262" s="198">
        <v>94287</v>
      </c>
      <c r="B4262" s="198" t="s">
        <v>40660</v>
      </c>
      <c r="C4262" s="198" t="s">
        <v>1</v>
      </c>
      <c r="D4262" s="292">
        <v>37.840000000000003</v>
      </c>
    </row>
    <row r="4263" spans="1:4" ht="13.5">
      <c r="A4263" s="198">
        <v>94281</v>
      </c>
      <c r="B4263" s="198" t="s">
        <v>40661</v>
      </c>
      <c r="C4263" s="198" t="s">
        <v>1</v>
      </c>
      <c r="D4263" s="292">
        <v>50.31</v>
      </c>
    </row>
    <row r="4264" spans="1:4" ht="13.5">
      <c r="A4264" s="198">
        <v>94289</v>
      </c>
      <c r="B4264" s="198" t="s">
        <v>40662</v>
      </c>
      <c r="C4264" s="198" t="s">
        <v>1</v>
      </c>
      <c r="D4264" s="292">
        <v>49.48</v>
      </c>
    </row>
    <row r="4265" spans="1:4" ht="13.5">
      <c r="A4265" s="198">
        <v>94283</v>
      </c>
      <c r="B4265" s="198" t="s">
        <v>40663</v>
      </c>
      <c r="C4265" s="198" t="s">
        <v>1</v>
      </c>
      <c r="D4265" s="292">
        <v>68.760000000000005</v>
      </c>
    </row>
    <row r="4266" spans="1:4" ht="13.5">
      <c r="A4266" s="198">
        <v>94291</v>
      </c>
      <c r="B4266" s="198" t="s">
        <v>40664</v>
      </c>
      <c r="C4266" s="198" t="s">
        <v>1</v>
      </c>
      <c r="D4266" s="292">
        <v>61.71</v>
      </c>
    </row>
    <row r="4267" spans="1:4" ht="13.5">
      <c r="A4267" s="198">
        <v>94285</v>
      </c>
      <c r="B4267" s="198" t="s">
        <v>40665</v>
      </c>
      <c r="C4267" s="198" t="s">
        <v>1</v>
      </c>
      <c r="D4267" s="292">
        <v>89.88</v>
      </c>
    </row>
    <row r="4268" spans="1:4" ht="13.5">
      <c r="A4268" s="198">
        <v>94293</v>
      </c>
      <c r="B4268" s="198" t="s">
        <v>40666</v>
      </c>
      <c r="C4268" s="198" t="s">
        <v>1</v>
      </c>
      <c r="D4268" s="292">
        <v>201.18</v>
      </c>
    </row>
    <row r="4269" spans="1:4" ht="13.5">
      <c r="A4269" s="198">
        <v>94264</v>
      </c>
      <c r="B4269" s="198" t="s">
        <v>40667</v>
      </c>
      <c r="C4269" s="198" t="s">
        <v>1</v>
      </c>
      <c r="D4269" s="292">
        <v>44.72</v>
      </c>
    </row>
    <row r="4270" spans="1:4" ht="13.5">
      <c r="A4270" s="198">
        <v>94266</v>
      </c>
      <c r="B4270" s="198" t="s">
        <v>40668</v>
      </c>
      <c r="C4270" s="198" t="s">
        <v>1</v>
      </c>
      <c r="D4270" s="292">
        <v>60</v>
      </c>
    </row>
    <row r="4271" spans="1:4" ht="13.5">
      <c r="A4271" s="198">
        <v>94263</v>
      </c>
      <c r="B4271" s="198" t="s">
        <v>40669</v>
      </c>
      <c r="C4271" s="198" t="s">
        <v>1</v>
      </c>
      <c r="D4271" s="292">
        <v>39.49</v>
      </c>
    </row>
    <row r="4272" spans="1:4" ht="13.5">
      <c r="A4272" s="198">
        <v>94265</v>
      </c>
      <c r="B4272" s="198" t="s">
        <v>40670</v>
      </c>
      <c r="C4272" s="198" t="s">
        <v>1</v>
      </c>
      <c r="D4272" s="292">
        <v>54.03</v>
      </c>
    </row>
    <row r="4273" spans="1:4" ht="13.5">
      <c r="A4273" s="198">
        <v>94268</v>
      </c>
      <c r="B4273" s="198" t="s">
        <v>40671</v>
      </c>
      <c r="C4273" s="198" t="s">
        <v>1</v>
      </c>
      <c r="D4273" s="292">
        <v>71.28</v>
      </c>
    </row>
    <row r="4274" spans="1:4" ht="13.5">
      <c r="A4274" s="198">
        <v>94270</v>
      </c>
      <c r="B4274" s="198" t="s">
        <v>40672</v>
      </c>
      <c r="C4274" s="198" t="s">
        <v>1</v>
      </c>
      <c r="D4274" s="292">
        <v>102.35</v>
      </c>
    </row>
    <row r="4275" spans="1:4" ht="13.5">
      <c r="A4275" s="198">
        <v>94272</v>
      </c>
      <c r="B4275" s="198" t="s">
        <v>40673</v>
      </c>
      <c r="C4275" s="198" t="s">
        <v>1</v>
      </c>
      <c r="D4275" s="292">
        <v>126.19</v>
      </c>
    </row>
    <row r="4276" spans="1:4" ht="13.5">
      <c r="A4276" s="198">
        <v>94267</v>
      </c>
      <c r="B4276" s="198" t="s">
        <v>40674</v>
      </c>
      <c r="C4276" s="198" t="s">
        <v>1</v>
      </c>
      <c r="D4276" s="292">
        <v>64.72</v>
      </c>
    </row>
    <row r="4277" spans="1:4" ht="13.5">
      <c r="A4277" s="198">
        <v>94269</v>
      </c>
      <c r="B4277" s="198" t="s">
        <v>40675</v>
      </c>
      <c r="C4277" s="198" t="s">
        <v>1</v>
      </c>
      <c r="D4277" s="292">
        <v>93.19</v>
      </c>
    </row>
    <row r="4278" spans="1:4" ht="13.5">
      <c r="A4278" s="198">
        <v>94271</v>
      </c>
      <c r="B4278" s="198" t="s">
        <v>40676</v>
      </c>
      <c r="C4278" s="198" t="s">
        <v>1</v>
      </c>
      <c r="D4278" s="292">
        <v>113.99</v>
      </c>
    </row>
    <row r="4279" spans="1:4" ht="13.5">
      <c r="A4279" s="198">
        <v>105555</v>
      </c>
      <c r="B4279" s="198" t="s">
        <v>40677</v>
      </c>
      <c r="C4279" s="198" t="s">
        <v>2</v>
      </c>
      <c r="D4279" s="292">
        <v>0</v>
      </c>
    </row>
    <row r="4280" spans="1:4" ht="13.5">
      <c r="A4280" s="198">
        <v>97603</v>
      </c>
      <c r="B4280" s="198" t="s">
        <v>40678</v>
      </c>
      <c r="C4280" s="198" t="s">
        <v>2</v>
      </c>
      <c r="D4280" s="292">
        <v>0</v>
      </c>
    </row>
    <row r="4281" spans="1:4" ht="13.5">
      <c r="A4281" s="198">
        <v>97602</v>
      </c>
      <c r="B4281" s="198" t="s">
        <v>40679</v>
      </c>
      <c r="C4281" s="198" t="s">
        <v>2</v>
      </c>
      <c r="D4281" s="292">
        <v>0</v>
      </c>
    </row>
    <row r="4282" spans="1:4" ht="13.5">
      <c r="A4282" s="198">
        <v>97604</v>
      </c>
      <c r="B4282" s="198" t="s">
        <v>40680</v>
      </c>
      <c r="C4282" s="198" t="s">
        <v>2</v>
      </c>
      <c r="D4282" s="292">
        <v>0</v>
      </c>
    </row>
    <row r="4283" spans="1:4" ht="13.5">
      <c r="A4283" s="198">
        <v>105553</v>
      </c>
      <c r="B4283" s="198" t="s">
        <v>40681</v>
      </c>
      <c r="C4283" s="198" t="s">
        <v>2</v>
      </c>
      <c r="D4283" s="292">
        <v>0</v>
      </c>
    </row>
    <row r="4284" spans="1:4" ht="13.5">
      <c r="A4284" s="198">
        <v>105552</v>
      </c>
      <c r="B4284" s="198" t="s">
        <v>40682</v>
      </c>
      <c r="C4284" s="198" t="s">
        <v>2</v>
      </c>
      <c r="D4284" s="292">
        <v>0</v>
      </c>
    </row>
    <row r="4285" spans="1:4" ht="13.5">
      <c r="A4285" s="198">
        <v>105550</v>
      </c>
      <c r="B4285" s="198" t="s">
        <v>40683</v>
      </c>
      <c r="C4285" s="198" t="s">
        <v>2</v>
      </c>
      <c r="D4285" s="292">
        <v>0</v>
      </c>
    </row>
    <row r="4286" spans="1:4" ht="13.5">
      <c r="A4286" s="198">
        <v>105551</v>
      </c>
      <c r="B4286" s="198" t="s">
        <v>40684</v>
      </c>
      <c r="C4286" s="198" t="s">
        <v>2</v>
      </c>
      <c r="D4286" s="292">
        <v>0</v>
      </c>
    </row>
    <row r="4287" spans="1:4" ht="13.5">
      <c r="A4287" s="198">
        <v>105549</v>
      </c>
      <c r="B4287" s="198" t="s">
        <v>40685</v>
      </c>
      <c r="C4287" s="198" t="s">
        <v>2</v>
      </c>
      <c r="D4287" s="292">
        <v>0</v>
      </c>
    </row>
    <row r="4288" spans="1:4" ht="13.5">
      <c r="A4288" s="198">
        <v>105547</v>
      </c>
      <c r="B4288" s="198" t="s">
        <v>40686</v>
      </c>
      <c r="C4288" s="198" t="s">
        <v>1</v>
      </c>
      <c r="D4288" s="292">
        <v>0</v>
      </c>
    </row>
    <row r="4289" spans="1:4" ht="13.5">
      <c r="A4289" s="198">
        <v>97605</v>
      </c>
      <c r="B4289" s="198" t="s">
        <v>40687</v>
      </c>
      <c r="C4289" s="198" t="s">
        <v>2</v>
      </c>
      <c r="D4289" s="353">
        <v>88</v>
      </c>
    </row>
    <row r="4290" spans="1:4" ht="13.5">
      <c r="A4290" s="198">
        <v>97607</v>
      </c>
      <c r="B4290" s="198" t="s">
        <v>40688</v>
      </c>
      <c r="C4290" s="198" t="s">
        <v>2</v>
      </c>
      <c r="D4290" s="292">
        <v>112.73</v>
      </c>
    </row>
    <row r="4291" spans="1:4" ht="13.5">
      <c r="A4291" s="198">
        <v>97599</v>
      </c>
      <c r="B4291" s="198" t="s">
        <v>40689</v>
      </c>
      <c r="C4291" s="198" t="s">
        <v>2</v>
      </c>
      <c r="D4291" s="292">
        <v>21.33</v>
      </c>
    </row>
    <row r="4292" spans="1:4" ht="13.5">
      <c r="A4292" s="198">
        <v>105542</v>
      </c>
      <c r="B4292" s="198" t="s">
        <v>40690</v>
      </c>
      <c r="C4292" s="198" t="s">
        <v>2</v>
      </c>
      <c r="D4292" s="353">
        <v>0</v>
      </c>
    </row>
    <row r="4293" spans="1:4" ht="13.5">
      <c r="A4293" s="198">
        <v>105543</v>
      </c>
      <c r="B4293" s="198" t="s">
        <v>40691</v>
      </c>
      <c r="C4293" s="198" t="s">
        <v>2</v>
      </c>
      <c r="D4293" s="292">
        <v>0</v>
      </c>
    </row>
    <row r="4294" spans="1:4" ht="13.5">
      <c r="A4294" s="198">
        <v>105544</v>
      </c>
      <c r="B4294" s="198" t="s">
        <v>40692</v>
      </c>
      <c r="C4294" s="198" t="s">
        <v>2</v>
      </c>
      <c r="D4294" s="292">
        <v>0</v>
      </c>
    </row>
    <row r="4295" spans="1:4" ht="13.5">
      <c r="A4295" s="198">
        <v>100913</v>
      </c>
      <c r="B4295" s="198" t="s">
        <v>40693</v>
      </c>
      <c r="C4295" s="198" t="s">
        <v>2</v>
      </c>
      <c r="D4295" s="292">
        <v>0</v>
      </c>
    </row>
    <row r="4296" spans="1:4" ht="13.5">
      <c r="A4296" s="198">
        <v>100916</v>
      </c>
      <c r="B4296" s="198" t="s">
        <v>40694</v>
      </c>
      <c r="C4296" s="198" t="s">
        <v>2</v>
      </c>
      <c r="D4296" s="292">
        <v>0</v>
      </c>
    </row>
    <row r="4297" spans="1:4" ht="13.5">
      <c r="A4297" s="198">
        <v>100918</v>
      </c>
      <c r="B4297" s="198" t="s">
        <v>40695</v>
      </c>
      <c r="C4297" s="198" t="s">
        <v>2</v>
      </c>
      <c r="D4297" s="292">
        <v>0</v>
      </c>
    </row>
    <row r="4298" spans="1:4" ht="13.5">
      <c r="A4298" s="198">
        <v>100914</v>
      </c>
      <c r="B4298" s="198" t="s">
        <v>40696</v>
      </c>
      <c r="C4298" s="198" t="s">
        <v>2</v>
      </c>
      <c r="D4298" s="292">
        <v>0</v>
      </c>
    </row>
    <row r="4299" spans="1:4" ht="13.5">
      <c r="A4299" s="198">
        <v>100917</v>
      </c>
      <c r="B4299" s="198" t="s">
        <v>40697</v>
      </c>
      <c r="C4299" s="198" t="s">
        <v>2</v>
      </c>
      <c r="D4299" s="292">
        <v>0</v>
      </c>
    </row>
    <row r="4300" spans="1:4" ht="13.5">
      <c r="A4300" s="198">
        <v>100907</v>
      </c>
      <c r="B4300" s="198" t="s">
        <v>40698</v>
      </c>
      <c r="C4300" s="198" t="s">
        <v>2</v>
      </c>
      <c r="D4300" s="292">
        <v>0</v>
      </c>
    </row>
    <row r="4301" spans="1:4" ht="13.5">
      <c r="A4301" s="198">
        <v>102467</v>
      </c>
      <c r="B4301" s="198" t="s">
        <v>40699</v>
      </c>
      <c r="C4301" s="198" t="s">
        <v>2</v>
      </c>
      <c r="D4301" s="292">
        <v>0</v>
      </c>
    </row>
    <row r="4302" spans="1:4" ht="13.5">
      <c r="A4302" s="198">
        <v>100910</v>
      </c>
      <c r="B4302" s="198" t="s">
        <v>40700</v>
      </c>
      <c r="C4302" s="198" t="s">
        <v>2</v>
      </c>
      <c r="D4302" s="292">
        <v>0</v>
      </c>
    </row>
    <row r="4303" spans="1:4" ht="13.5">
      <c r="A4303" s="198">
        <v>105541</v>
      </c>
      <c r="B4303" s="198" t="s">
        <v>40701</v>
      </c>
      <c r="C4303" s="198" t="s">
        <v>2</v>
      </c>
      <c r="D4303" s="292">
        <v>0</v>
      </c>
    </row>
    <row r="4304" spans="1:4" ht="13.5">
      <c r="A4304" s="198">
        <v>100908</v>
      </c>
      <c r="B4304" s="198" t="s">
        <v>40702</v>
      </c>
      <c r="C4304" s="198" t="s">
        <v>2</v>
      </c>
      <c r="D4304" s="292">
        <v>0</v>
      </c>
    </row>
    <row r="4305" spans="1:4" ht="13.5">
      <c r="A4305" s="198">
        <v>100911</v>
      </c>
      <c r="B4305" s="198" t="s">
        <v>40703</v>
      </c>
      <c r="C4305" s="198" t="s">
        <v>2</v>
      </c>
      <c r="D4305" s="292">
        <v>0</v>
      </c>
    </row>
    <row r="4306" spans="1:4" ht="13.5">
      <c r="A4306" s="198">
        <v>103782</v>
      </c>
      <c r="B4306" s="198" t="s">
        <v>40704</v>
      </c>
      <c r="C4306" s="198" t="s">
        <v>2</v>
      </c>
      <c r="D4306" s="292">
        <v>34.840000000000003</v>
      </c>
    </row>
    <row r="4307" spans="1:4" ht="13.5">
      <c r="A4307" s="198">
        <v>103786</v>
      </c>
      <c r="B4307" s="198" t="s">
        <v>40705</v>
      </c>
      <c r="C4307" s="198" t="s">
        <v>2</v>
      </c>
      <c r="D4307" s="292">
        <v>0</v>
      </c>
    </row>
    <row r="4308" spans="1:4" ht="13.5">
      <c r="A4308" s="198">
        <v>103787</v>
      </c>
      <c r="B4308" s="198" t="s">
        <v>40706</v>
      </c>
      <c r="C4308" s="198" t="s">
        <v>2</v>
      </c>
      <c r="D4308" s="292">
        <v>0</v>
      </c>
    </row>
    <row r="4309" spans="1:4" ht="13.5">
      <c r="A4309" s="198">
        <v>103788</v>
      </c>
      <c r="B4309" s="198" t="s">
        <v>40707</v>
      </c>
      <c r="C4309" s="198" t="s">
        <v>2</v>
      </c>
      <c r="D4309" s="292">
        <v>0</v>
      </c>
    </row>
    <row r="4310" spans="1:4" ht="13.5">
      <c r="A4310" s="198">
        <v>103783</v>
      </c>
      <c r="B4310" s="198" t="s">
        <v>40708</v>
      </c>
      <c r="C4310" s="198" t="s">
        <v>2</v>
      </c>
      <c r="D4310" s="292">
        <v>0</v>
      </c>
    </row>
    <row r="4311" spans="1:4" ht="13.5">
      <c r="A4311" s="198">
        <v>103784</v>
      </c>
      <c r="B4311" s="198" t="s">
        <v>40709</v>
      </c>
      <c r="C4311" s="198" t="s">
        <v>2</v>
      </c>
      <c r="D4311" s="292">
        <v>0</v>
      </c>
    </row>
    <row r="4312" spans="1:4" ht="13.5">
      <c r="A4312" s="198">
        <v>103785</v>
      </c>
      <c r="B4312" s="198" t="s">
        <v>40710</v>
      </c>
      <c r="C4312" s="198" t="s">
        <v>2</v>
      </c>
      <c r="D4312" s="292">
        <v>0</v>
      </c>
    </row>
    <row r="4313" spans="1:4" ht="13.5">
      <c r="A4313" s="198">
        <v>105546</v>
      </c>
      <c r="B4313" s="198" t="s">
        <v>40711</v>
      </c>
      <c r="C4313" s="198" t="s">
        <v>2</v>
      </c>
      <c r="D4313" s="292">
        <v>0</v>
      </c>
    </row>
    <row r="4314" spans="1:4" ht="13.5">
      <c r="A4314" s="198">
        <v>105545</v>
      </c>
      <c r="B4314" s="198" t="s">
        <v>40712</v>
      </c>
      <c r="C4314" s="198" t="s">
        <v>2</v>
      </c>
      <c r="D4314" s="292">
        <v>0</v>
      </c>
    </row>
    <row r="4315" spans="1:4" ht="13.5">
      <c r="A4315" s="198">
        <v>97610</v>
      </c>
      <c r="B4315" s="198" t="s">
        <v>40713</v>
      </c>
      <c r="C4315" s="198" t="s">
        <v>2</v>
      </c>
      <c r="D4315" s="292">
        <v>15.89</v>
      </c>
    </row>
    <row r="4316" spans="1:4" ht="13.5">
      <c r="A4316" s="198">
        <v>97609</v>
      </c>
      <c r="B4316" s="198" t="s">
        <v>40714</v>
      </c>
      <c r="C4316" s="198" t="s">
        <v>2</v>
      </c>
      <c r="D4316" s="292">
        <v>15.21</v>
      </c>
    </row>
    <row r="4317" spans="1:4" ht="13.5">
      <c r="A4317" s="198">
        <v>105554</v>
      </c>
      <c r="B4317" s="198" t="s">
        <v>40715</v>
      </c>
      <c r="C4317" s="198" t="s">
        <v>2</v>
      </c>
      <c r="D4317" s="292">
        <v>18.27</v>
      </c>
    </row>
    <row r="4318" spans="1:4" ht="13.5">
      <c r="A4318" s="198">
        <v>100903</v>
      </c>
      <c r="B4318" s="198" t="s">
        <v>40716</v>
      </c>
      <c r="C4318" s="198" t="s">
        <v>2</v>
      </c>
      <c r="D4318" s="292">
        <v>34.9</v>
      </c>
    </row>
    <row r="4319" spans="1:4" ht="13.5">
      <c r="A4319" s="198">
        <v>100902</v>
      </c>
      <c r="B4319" s="198" t="s">
        <v>40717</v>
      </c>
      <c r="C4319" s="198" t="s">
        <v>2</v>
      </c>
      <c r="D4319" s="292">
        <v>31.91</v>
      </c>
    </row>
    <row r="4320" spans="1:4" ht="13.5">
      <c r="A4320" s="198">
        <v>105548</v>
      </c>
      <c r="B4320" s="198" t="s">
        <v>40718</v>
      </c>
      <c r="C4320" s="198" t="s">
        <v>1</v>
      </c>
      <c r="D4320" s="292">
        <v>0</v>
      </c>
    </row>
    <row r="4321" spans="1:4" ht="13.5">
      <c r="A4321" s="198">
        <v>97595</v>
      </c>
      <c r="B4321" s="198" t="s">
        <v>40719</v>
      </c>
      <c r="C4321" s="198" t="s">
        <v>2</v>
      </c>
      <c r="D4321" s="292">
        <v>108.26</v>
      </c>
    </row>
    <row r="4322" spans="1:4" ht="13.5">
      <c r="A4322" s="198">
        <v>97597</v>
      </c>
      <c r="B4322" s="198" t="s">
        <v>40720</v>
      </c>
      <c r="C4322" s="198" t="s">
        <v>2</v>
      </c>
      <c r="D4322" s="292">
        <v>76.48</v>
      </c>
    </row>
    <row r="4323" spans="1:4" ht="13.5">
      <c r="A4323" s="198">
        <v>97596</v>
      </c>
      <c r="B4323" s="198" t="s">
        <v>40721</v>
      </c>
      <c r="C4323" s="198" t="s">
        <v>2</v>
      </c>
      <c r="D4323" s="292">
        <v>78.37</v>
      </c>
    </row>
    <row r="4324" spans="1:4" ht="13.5">
      <c r="A4324" s="198">
        <v>97598</v>
      </c>
      <c r="B4324" s="198" t="s">
        <v>40722</v>
      </c>
      <c r="C4324" s="198" t="s">
        <v>2</v>
      </c>
      <c r="D4324" s="292">
        <v>72.66</v>
      </c>
    </row>
    <row r="4325" spans="1:4" ht="13.5">
      <c r="A4325" s="198">
        <v>98549</v>
      </c>
      <c r="B4325" s="198" t="s">
        <v>40723</v>
      </c>
      <c r="C4325" s="198" t="s">
        <v>4</v>
      </c>
      <c r="D4325" s="292">
        <v>0</v>
      </c>
    </row>
    <row r="4326" spans="1:4" ht="13.5">
      <c r="A4326" s="198">
        <v>98562</v>
      </c>
      <c r="B4326" s="198" t="s">
        <v>40724</v>
      </c>
      <c r="C4326" s="198" t="s">
        <v>4</v>
      </c>
      <c r="D4326" s="292">
        <v>53.02</v>
      </c>
    </row>
    <row r="4327" spans="1:4" ht="13.5">
      <c r="A4327" s="198">
        <v>98555</v>
      </c>
      <c r="B4327" s="198" t="s">
        <v>40725</v>
      </c>
      <c r="C4327" s="198" t="s">
        <v>4</v>
      </c>
      <c r="D4327" s="292">
        <v>31.8</v>
      </c>
    </row>
    <row r="4328" spans="1:4" ht="13.5">
      <c r="A4328" s="198">
        <v>98556</v>
      </c>
      <c r="B4328" s="198" t="s">
        <v>40726</v>
      </c>
      <c r="C4328" s="198" t="s">
        <v>4</v>
      </c>
      <c r="D4328" s="292">
        <v>60.36</v>
      </c>
    </row>
    <row r="4329" spans="1:4" ht="13.5">
      <c r="A4329" s="198">
        <v>98557</v>
      </c>
      <c r="B4329" s="198" t="s">
        <v>40727</v>
      </c>
      <c r="C4329" s="198" t="s">
        <v>4</v>
      </c>
      <c r="D4329" s="292">
        <v>42.28</v>
      </c>
    </row>
    <row r="4330" spans="1:4" ht="13.5">
      <c r="A4330" s="198">
        <v>98548</v>
      </c>
      <c r="B4330" s="198" t="s">
        <v>40728</v>
      </c>
      <c r="C4330" s="198" t="s">
        <v>4</v>
      </c>
      <c r="D4330" s="292">
        <v>0</v>
      </c>
    </row>
    <row r="4331" spans="1:4" ht="13.5">
      <c r="A4331" s="198">
        <v>98547</v>
      </c>
      <c r="B4331" s="198" t="s">
        <v>40729</v>
      </c>
      <c r="C4331" s="198" t="s">
        <v>4</v>
      </c>
      <c r="D4331" s="292">
        <v>229.66</v>
      </c>
    </row>
    <row r="4332" spans="1:4" ht="13.5">
      <c r="A4332" s="198">
        <v>98546</v>
      </c>
      <c r="B4332" s="198" t="s">
        <v>40730</v>
      </c>
      <c r="C4332" s="198" t="s">
        <v>4</v>
      </c>
      <c r="D4332" s="292">
        <v>135.26</v>
      </c>
    </row>
    <row r="4333" spans="1:4" ht="13.5">
      <c r="A4333" s="198">
        <v>98552</v>
      </c>
      <c r="B4333" s="198" t="s">
        <v>40731</v>
      </c>
      <c r="C4333" s="198" t="s">
        <v>4</v>
      </c>
      <c r="D4333" s="292">
        <v>0</v>
      </c>
    </row>
    <row r="4334" spans="1:4" ht="13.5">
      <c r="A4334" s="198">
        <v>98553</v>
      </c>
      <c r="B4334" s="198" t="s">
        <v>40732</v>
      </c>
      <c r="C4334" s="198" t="s">
        <v>4</v>
      </c>
      <c r="D4334" s="292">
        <v>162.69999999999999</v>
      </c>
    </row>
    <row r="4335" spans="1:4" ht="13.5">
      <c r="A4335" s="198">
        <v>98554</v>
      </c>
      <c r="B4335" s="198" t="s">
        <v>40733</v>
      </c>
      <c r="C4335" s="198" t="s">
        <v>4</v>
      </c>
      <c r="D4335" s="292">
        <v>44.7</v>
      </c>
    </row>
    <row r="4336" spans="1:4" ht="13.5">
      <c r="A4336" s="198">
        <v>98565</v>
      </c>
      <c r="B4336" s="198" t="s">
        <v>40734</v>
      </c>
      <c r="C4336" s="198" t="s">
        <v>4</v>
      </c>
      <c r="D4336" s="292">
        <v>55.69</v>
      </c>
    </row>
    <row r="4337" spans="1:4" ht="13.5">
      <c r="A4337" s="198">
        <v>98567</v>
      </c>
      <c r="B4337" s="198" t="s">
        <v>40735</v>
      </c>
      <c r="C4337" s="198" t="s">
        <v>4</v>
      </c>
      <c r="D4337" s="292">
        <v>71.63</v>
      </c>
    </row>
    <row r="4338" spans="1:4" ht="13.5">
      <c r="A4338" s="198">
        <v>98569</v>
      </c>
      <c r="B4338" s="198" t="s">
        <v>40736</v>
      </c>
      <c r="C4338" s="198" t="s">
        <v>4</v>
      </c>
      <c r="D4338" s="292">
        <v>88.33</v>
      </c>
    </row>
    <row r="4339" spans="1:4" ht="13.5">
      <c r="A4339" s="198">
        <v>98571</v>
      </c>
      <c r="B4339" s="198" t="s">
        <v>40737</v>
      </c>
      <c r="C4339" s="198" t="s">
        <v>4</v>
      </c>
      <c r="D4339" s="292">
        <v>52.6</v>
      </c>
    </row>
    <row r="4340" spans="1:4" ht="13.5">
      <c r="A4340" s="198">
        <v>98572</v>
      </c>
      <c r="B4340" s="198" t="s">
        <v>40738</v>
      </c>
      <c r="C4340" s="198" t="s">
        <v>4</v>
      </c>
      <c r="D4340" s="292">
        <v>64.540000000000006</v>
      </c>
    </row>
    <row r="4341" spans="1:4" ht="13.5">
      <c r="A4341" s="198">
        <v>98563</v>
      </c>
      <c r="B4341" s="198" t="s">
        <v>40739</v>
      </c>
      <c r="C4341" s="198" t="s">
        <v>4</v>
      </c>
      <c r="D4341" s="292">
        <v>38.99</v>
      </c>
    </row>
    <row r="4342" spans="1:4" ht="13.5">
      <c r="A4342" s="198">
        <v>98564</v>
      </c>
      <c r="B4342" s="198" t="s">
        <v>40740</v>
      </c>
      <c r="C4342" s="198" t="s">
        <v>4</v>
      </c>
      <c r="D4342" s="292">
        <v>52.32</v>
      </c>
    </row>
    <row r="4343" spans="1:4" ht="13.5">
      <c r="A4343" s="198">
        <v>98566</v>
      </c>
      <c r="B4343" s="198" t="s">
        <v>40741</v>
      </c>
      <c r="C4343" s="198" t="s">
        <v>4</v>
      </c>
      <c r="D4343" s="292">
        <v>69.03</v>
      </c>
    </row>
    <row r="4344" spans="1:4" ht="13.5">
      <c r="A4344" s="198">
        <v>98568</v>
      </c>
      <c r="B4344" s="198" t="s">
        <v>40742</v>
      </c>
      <c r="C4344" s="198" t="s">
        <v>4</v>
      </c>
      <c r="D4344" s="292">
        <v>84.96</v>
      </c>
    </row>
    <row r="4345" spans="1:4" ht="13.5">
      <c r="A4345" s="198">
        <v>98570</v>
      </c>
      <c r="B4345" s="198" t="s">
        <v>40743</v>
      </c>
      <c r="C4345" s="198" t="s">
        <v>4</v>
      </c>
      <c r="D4345" s="292">
        <v>101.66</v>
      </c>
    </row>
    <row r="4346" spans="1:4" ht="13.5">
      <c r="A4346" s="198">
        <v>98573</v>
      </c>
      <c r="B4346" s="198" t="s">
        <v>40744</v>
      </c>
      <c r="C4346" s="198" t="s">
        <v>4</v>
      </c>
      <c r="D4346" s="292">
        <v>77.22</v>
      </c>
    </row>
    <row r="4347" spans="1:4" ht="13.5">
      <c r="A4347" s="198">
        <v>98576</v>
      </c>
      <c r="B4347" s="198" t="s">
        <v>40745</v>
      </c>
      <c r="C4347" s="198" t="s">
        <v>1</v>
      </c>
      <c r="D4347" s="292">
        <v>25.76</v>
      </c>
    </row>
    <row r="4348" spans="1:4" ht="13.5">
      <c r="A4348" s="198">
        <v>98575</v>
      </c>
      <c r="B4348" s="198" t="s">
        <v>40746</v>
      </c>
      <c r="C4348" s="198" t="s">
        <v>1</v>
      </c>
      <c r="D4348" s="292">
        <v>72.739999999999995</v>
      </c>
    </row>
    <row r="4349" spans="1:4" ht="13.5">
      <c r="A4349" s="198">
        <v>98577</v>
      </c>
      <c r="B4349" s="198" t="s">
        <v>40747</v>
      </c>
      <c r="C4349" s="198" t="s">
        <v>1</v>
      </c>
      <c r="D4349" s="292">
        <v>51.86</v>
      </c>
    </row>
    <row r="4350" spans="1:4" ht="13.5">
      <c r="A4350" s="198">
        <v>98558</v>
      </c>
      <c r="B4350" s="198" t="s">
        <v>40748</v>
      </c>
      <c r="C4350" s="198" t="s">
        <v>2</v>
      </c>
      <c r="D4350" s="292">
        <v>10.02</v>
      </c>
    </row>
    <row r="4351" spans="1:4" ht="13.5">
      <c r="A4351" s="198">
        <v>98550</v>
      </c>
      <c r="B4351" s="198" t="s">
        <v>40749</v>
      </c>
      <c r="C4351" s="198" t="s">
        <v>4</v>
      </c>
      <c r="D4351" s="292">
        <v>0</v>
      </c>
    </row>
    <row r="4352" spans="1:4" ht="13.5">
      <c r="A4352" s="198">
        <v>98551</v>
      </c>
      <c r="B4352" s="198" t="s">
        <v>40750</v>
      </c>
      <c r="C4352" s="198" t="s">
        <v>1</v>
      </c>
      <c r="D4352" s="292">
        <v>0</v>
      </c>
    </row>
    <row r="4353" spans="1:4" ht="13.5">
      <c r="A4353" s="198">
        <v>98559</v>
      </c>
      <c r="B4353" s="198" t="s">
        <v>40751</v>
      </c>
      <c r="C4353" s="198" t="s">
        <v>1</v>
      </c>
      <c r="D4353" s="292">
        <v>5.58</v>
      </c>
    </row>
    <row r="4354" spans="1:4" ht="13.5">
      <c r="A4354" s="198">
        <v>91925</v>
      </c>
      <c r="B4354" s="198" t="s">
        <v>40752</v>
      </c>
      <c r="C4354" s="198" t="s">
        <v>1</v>
      </c>
      <c r="D4354" s="292">
        <v>4.17</v>
      </c>
    </row>
    <row r="4355" spans="1:4" ht="13.5">
      <c r="A4355" s="198">
        <v>91924</v>
      </c>
      <c r="B4355" s="198" t="s">
        <v>40753</v>
      </c>
      <c r="C4355" s="198" t="s">
        <v>1</v>
      </c>
      <c r="D4355" s="292">
        <v>3.49</v>
      </c>
    </row>
    <row r="4356" spans="1:4" ht="13.5">
      <c r="A4356" s="198">
        <v>91933</v>
      </c>
      <c r="B4356" s="198" t="s">
        <v>40754</v>
      </c>
      <c r="C4356" s="198" t="s">
        <v>1</v>
      </c>
      <c r="D4356" s="292">
        <v>18.41</v>
      </c>
    </row>
    <row r="4357" spans="1:4" ht="13.5">
      <c r="A4357" s="198">
        <v>91932</v>
      </c>
      <c r="B4357" s="198" t="s">
        <v>40755</v>
      </c>
      <c r="C4357" s="198" t="s">
        <v>1</v>
      </c>
      <c r="D4357" s="292">
        <v>19.07</v>
      </c>
    </row>
    <row r="4358" spans="1:4" ht="13.5">
      <c r="A4358" s="198">
        <v>91935</v>
      </c>
      <c r="B4358" s="198" t="s">
        <v>40756</v>
      </c>
      <c r="C4358" s="198" t="s">
        <v>1</v>
      </c>
      <c r="D4358" s="292">
        <v>28.84</v>
      </c>
    </row>
    <row r="4359" spans="1:4" ht="13.5">
      <c r="A4359" s="198">
        <v>91934</v>
      </c>
      <c r="B4359" s="198" t="s">
        <v>40757</v>
      </c>
      <c r="C4359" s="198" t="s">
        <v>1</v>
      </c>
      <c r="D4359" s="292">
        <v>27.58</v>
      </c>
    </row>
    <row r="4360" spans="1:4" ht="13.5">
      <c r="A4360" s="198">
        <v>91927</v>
      </c>
      <c r="B4360" s="198" t="s">
        <v>40758</v>
      </c>
      <c r="C4360" s="198" t="s">
        <v>1</v>
      </c>
      <c r="D4360" s="292">
        <v>5.61</v>
      </c>
    </row>
    <row r="4361" spans="1:4" ht="13.5">
      <c r="A4361" s="198">
        <v>91926</v>
      </c>
      <c r="B4361" s="198" t="s">
        <v>40759</v>
      </c>
      <c r="C4361" s="198" t="s">
        <v>1</v>
      </c>
      <c r="D4361" s="292">
        <v>5.04</v>
      </c>
    </row>
    <row r="4362" spans="1:4" ht="13.5">
      <c r="A4362" s="198">
        <v>91929</v>
      </c>
      <c r="B4362" s="198" t="s">
        <v>40760</v>
      </c>
      <c r="C4362" s="198" t="s">
        <v>1</v>
      </c>
      <c r="D4362" s="292">
        <v>8.2100000000000009</v>
      </c>
    </row>
    <row r="4363" spans="1:4" ht="13.5">
      <c r="A4363" s="198">
        <v>91928</v>
      </c>
      <c r="B4363" s="198" t="s">
        <v>40761</v>
      </c>
      <c r="C4363" s="198" t="s">
        <v>1</v>
      </c>
      <c r="D4363" s="292">
        <v>7.71</v>
      </c>
    </row>
    <row r="4364" spans="1:4" ht="13.5">
      <c r="A4364" s="198">
        <v>91931</v>
      </c>
      <c r="B4364" s="198" t="s">
        <v>40762</v>
      </c>
      <c r="C4364" s="198" t="s">
        <v>1</v>
      </c>
      <c r="D4364" s="292">
        <v>11.56</v>
      </c>
    </row>
    <row r="4365" spans="1:4" ht="13.5">
      <c r="A4365" s="198">
        <v>91930</v>
      </c>
      <c r="B4365" s="198" t="s">
        <v>40763</v>
      </c>
      <c r="C4365" s="198" t="s">
        <v>1</v>
      </c>
      <c r="D4365" s="292">
        <v>10.74</v>
      </c>
    </row>
    <row r="4366" spans="1:4" ht="13.5">
      <c r="A4366" s="198">
        <v>104620</v>
      </c>
      <c r="B4366" s="198" t="s">
        <v>40764</v>
      </c>
      <c r="C4366" s="198" t="s">
        <v>2</v>
      </c>
      <c r="D4366" s="292">
        <v>0</v>
      </c>
    </row>
    <row r="4367" spans="1:4" ht="13.5">
      <c r="A4367" s="198">
        <v>104624</v>
      </c>
      <c r="B4367" s="198" t="s">
        <v>40765</v>
      </c>
      <c r="C4367" s="198" t="s">
        <v>2</v>
      </c>
      <c r="D4367" s="292">
        <v>0</v>
      </c>
    </row>
    <row r="4368" spans="1:4" ht="13.5">
      <c r="A4368" s="198">
        <v>104622</v>
      </c>
      <c r="B4368" s="198" t="s">
        <v>40766</v>
      </c>
      <c r="C4368" s="198" t="s">
        <v>2</v>
      </c>
      <c r="D4368" s="292">
        <v>0</v>
      </c>
    </row>
    <row r="4369" spans="1:4" ht="13.5">
      <c r="A4369" s="198">
        <v>104621</v>
      </c>
      <c r="B4369" s="198" t="s">
        <v>40767</v>
      </c>
      <c r="C4369" s="198" t="s">
        <v>2</v>
      </c>
      <c r="D4369" s="292">
        <v>0</v>
      </c>
    </row>
    <row r="4370" spans="1:4" ht="13.5">
      <c r="A4370" s="198">
        <v>104625</v>
      </c>
      <c r="B4370" s="198" t="s">
        <v>40768</v>
      </c>
      <c r="C4370" s="198" t="s">
        <v>2</v>
      </c>
      <c r="D4370" s="292">
        <v>0</v>
      </c>
    </row>
    <row r="4371" spans="1:4" ht="13.5">
      <c r="A4371" s="198">
        <v>104623</v>
      </c>
      <c r="B4371" s="198" t="s">
        <v>40769</v>
      </c>
      <c r="C4371" s="198" t="s">
        <v>2</v>
      </c>
      <c r="D4371" s="292">
        <v>0</v>
      </c>
    </row>
    <row r="4372" spans="1:4" ht="13.5">
      <c r="A4372" s="198">
        <v>91937</v>
      </c>
      <c r="B4372" s="198" t="s">
        <v>40770</v>
      </c>
      <c r="C4372" s="198" t="s">
        <v>2</v>
      </c>
      <c r="D4372" s="292">
        <v>19.27</v>
      </c>
    </row>
    <row r="4373" spans="1:4" ht="13.5">
      <c r="A4373" s="198">
        <v>92865</v>
      </c>
      <c r="B4373" s="198" t="s">
        <v>40771</v>
      </c>
      <c r="C4373" s="198" t="s">
        <v>2</v>
      </c>
      <c r="D4373" s="353">
        <v>17.760000000000002</v>
      </c>
    </row>
    <row r="4374" spans="1:4" ht="13.5">
      <c r="A4374" s="198">
        <v>91936</v>
      </c>
      <c r="B4374" s="198" t="s">
        <v>40772</v>
      </c>
      <c r="C4374" s="198" t="s">
        <v>2</v>
      </c>
      <c r="D4374" s="292">
        <v>21.26</v>
      </c>
    </row>
    <row r="4375" spans="1:4" ht="13.5">
      <c r="A4375" s="198">
        <v>92867</v>
      </c>
      <c r="B4375" s="198" t="s">
        <v>40773</v>
      </c>
      <c r="C4375" s="198" t="s">
        <v>2</v>
      </c>
      <c r="D4375" s="292">
        <v>38.61</v>
      </c>
    </row>
    <row r="4376" spans="1:4" ht="13.5">
      <c r="A4376" s="198">
        <v>91939</v>
      </c>
      <c r="B4376" s="198" t="s">
        <v>40774</v>
      </c>
      <c r="C4376" s="198" t="s">
        <v>2</v>
      </c>
      <c r="D4376" s="292">
        <v>39.71</v>
      </c>
    </row>
    <row r="4377" spans="1:4" ht="13.5">
      <c r="A4377" s="198">
        <v>92869</v>
      </c>
      <c r="B4377" s="198" t="s">
        <v>40775</v>
      </c>
      <c r="C4377" s="198" t="s">
        <v>2</v>
      </c>
      <c r="D4377" s="292">
        <v>12.87</v>
      </c>
    </row>
    <row r="4378" spans="1:4" ht="13.5">
      <c r="A4378" s="198">
        <v>91941</v>
      </c>
      <c r="B4378" s="198" t="s">
        <v>40776</v>
      </c>
      <c r="C4378" s="198" t="s">
        <v>2</v>
      </c>
      <c r="D4378" s="292">
        <v>13.97</v>
      </c>
    </row>
    <row r="4379" spans="1:4" ht="13.5">
      <c r="A4379" s="198">
        <v>92868</v>
      </c>
      <c r="B4379" s="198" t="s">
        <v>40777</v>
      </c>
      <c r="C4379" s="198" t="s">
        <v>2</v>
      </c>
      <c r="D4379" s="292">
        <v>21.35</v>
      </c>
    </row>
    <row r="4380" spans="1:4" ht="13.5">
      <c r="A4380" s="198">
        <v>91940</v>
      </c>
      <c r="B4380" s="198" t="s">
        <v>40778</v>
      </c>
      <c r="C4380" s="198" t="s">
        <v>2</v>
      </c>
      <c r="D4380" s="292">
        <v>22.45</v>
      </c>
    </row>
    <row r="4381" spans="1:4" ht="13.5">
      <c r="A4381" s="198">
        <v>92870</v>
      </c>
      <c r="B4381" s="198" t="s">
        <v>40779</v>
      </c>
      <c r="C4381" s="198" t="s">
        <v>2</v>
      </c>
      <c r="D4381" s="292">
        <v>41.63</v>
      </c>
    </row>
    <row r="4382" spans="1:4" ht="13.5">
      <c r="A4382" s="198">
        <v>91942</v>
      </c>
      <c r="B4382" s="198" t="s">
        <v>40780</v>
      </c>
      <c r="C4382" s="198" t="s">
        <v>2</v>
      </c>
      <c r="D4382" s="292">
        <v>43.64</v>
      </c>
    </row>
    <row r="4383" spans="1:4" ht="13.5">
      <c r="A4383" s="198">
        <v>92872</v>
      </c>
      <c r="B4383" s="198" t="s">
        <v>40781</v>
      </c>
      <c r="C4383" s="198" t="s">
        <v>2</v>
      </c>
      <c r="D4383" s="292">
        <v>14.96</v>
      </c>
    </row>
    <row r="4384" spans="1:4" ht="13.5">
      <c r="A4384" s="198">
        <v>91944</v>
      </c>
      <c r="B4384" s="198" t="s">
        <v>40782</v>
      </c>
      <c r="C4384" s="198" t="s">
        <v>2</v>
      </c>
      <c r="D4384" s="292">
        <v>16.97</v>
      </c>
    </row>
    <row r="4385" spans="1:4" ht="13.5">
      <c r="A4385" s="198">
        <v>92871</v>
      </c>
      <c r="B4385" s="198" t="s">
        <v>40783</v>
      </c>
      <c r="C4385" s="198" t="s">
        <v>2</v>
      </c>
      <c r="D4385" s="292">
        <v>23.76</v>
      </c>
    </row>
    <row r="4386" spans="1:4" ht="13.5">
      <c r="A4386" s="198">
        <v>91943</v>
      </c>
      <c r="B4386" s="198" t="s">
        <v>40784</v>
      </c>
      <c r="C4386" s="198" t="s">
        <v>2</v>
      </c>
      <c r="D4386" s="292">
        <v>25.77</v>
      </c>
    </row>
    <row r="4387" spans="1:4" ht="13.5">
      <c r="A4387" s="198">
        <v>92866</v>
      </c>
      <c r="B4387" s="198" t="s">
        <v>40785</v>
      </c>
      <c r="C4387" s="198" t="s">
        <v>2</v>
      </c>
      <c r="D4387" s="292">
        <v>16.149999999999999</v>
      </c>
    </row>
    <row r="4388" spans="1:4" ht="13.5">
      <c r="A4388" s="198">
        <v>91987</v>
      </c>
      <c r="B4388" s="198" t="s">
        <v>40786</v>
      </c>
      <c r="C4388" s="198" t="s">
        <v>2</v>
      </c>
      <c r="D4388" s="292">
        <v>60.67</v>
      </c>
    </row>
    <row r="4389" spans="1:4" ht="13.5">
      <c r="A4389" s="198">
        <v>91986</v>
      </c>
      <c r="B4389" s="198" t="s">
        <v>40787</v>
      </c>
      <c r="C4389" s="198" t="s">
        <v>2</v>
      </c>
      <c r="D4389" s="292">
        <v>46.7</v>
      </c>
    </row>
    <row r="4390" spans="1:4" ht="13.5">
      <c r="A4390" s="198">
        <v>97559</v>
      </c>
      <c r="B4390" s="198" t="s">
        <v>40788</v>
      </c>
      <c r="C4390" s="198" t="s">
        <v>2</v>
      </c>
      <c r="D4390" s="292">
        <v>16.39</v>
      </c>
    </row>
    <row r="4391" spans="1:4" ht="13.5">
      <c r="A4391" s="198">
        <v>97562</v>
      </c>
      <c r="B4391" s="198" t="s">
        <v>40789</v>
      </c>
      <c r="C4391" s="198" t="s">
        <v>2</v>
      </c>
      <c r="D4391" s="292">
        <v>13.45</v>
      </c>
    </row>
    <row r="4392" spans="1:4" ht="13.5">
      <c r="A4392" s="198">
        <v>97564</v>
      </c>
      <c r="B4392" s="198" t="s">
        <v>40790</v>
      </c>
      <c r="C4392" s="198" t="s">
        <v>2</v>
      </c>
      <c r="D4392" s="292">
        <v>22.32</v>
      </c>
    </row>
    <row r="4393" spans="1:4" ht="13.5">
      <c r="A4393" s="198">
        <v>91889</v>
      </c>
      <c r="B4393" s="198" t="s">
        <v>40791</v>
      </c>
      <c r="C4393" s="198" t="s">
        <v>2</v>
      </c>
      <c r="D4393" s="292">
        <v>14.67</v>
      </c>
    </row>
    <row r="4394" spans="1:4" ht="13.5">
      <c r="A4394" s="198">
        <v>91901</v>
      </c>
      <c r="B4394" s="198" t="s">
        <v>40792</v>
      </c>
      <c r="C4394" s="198" t="s">
        <v>2</v>
      </c>
      <c r="D4394" s="292">
        <v>11.74</v>
      </c>
    </row>
    <row r="4395" spans="1:4" ht="13.5">
      <c r="A4395" s="198">
        <v>91913</v>
      </c>
      <c r="B4395" s="198" t="s">
        <v>40793</v>
      </c>
      <c r="C4395" s="198" t="s">
        <v>2</v>
      </c>
      <c r="D4395" s="292">
        <v>20.68</v>
      </c>
    </row>
    <row r="4396" spans="1:4" ht="13.5">
      <c r="A4396" s="198">
        <v>91892</v>
      </c>
      <c r="B4396" s="198" t="s">
        <v>40794</v>
      </c>
      <c r="C4396" s="198" t="s">
        <v>2</v>
      </c>
      <c r="D4396" s="292">
        <v>18.7</v>
      </c>
    </row>
    <row r="4397" spans="1:4" ht="13.5">
      <c r="A4397" s="198">
        <v>91904</v>
      </c>
      <c r="B4397" s="198" t="s">
        <v>40795</v>
      </c>
      <c r="C4397" s="198" t="s">
        <v>2</v>
      </c>
      <c r="D4397" s="292">
        <v>15.76</v>
      </c>
    </row>
    <row r="4398" spans="1:4" ht="13.5">
      <c r="A4398" s="198">
        <v>91916</v>
      </c>
      <c r="B4398" s="198" t="s">
        <v>40796</v>
      </c>
      <c r="C4398" s="198" t="s">
        <v>2</v>
      </c>
      <c r="D4398" s="292">
        <v>24.63</v>
      </c>
    </row>
    <row r="4399" spans="1:4" ht="13.5">
      <c r="A4399" s="198">
        <v>91895</v>
      </c>
      <c r="B4399" s="198" t="s">
        <v>40797</v>
      </c>
      <c r="C4399" s="198" t="s">
        <v>2</v>
      </c>
      <c r="D4399" s="292">
        <v>22.49</v>
      </c>
    </row>
    <row r="4400" spans="1:4" ht="13.5">
      <c r="A4400" s="198">
        <v>91907</v>
      </c>
      <c r="B4400" s="198" t="s">
        <v>40798</v>
      </c>
      <c r="C4400" s="198" t="s">
        <v>2</v>
      </c>
      <c r="D4400" s="292">
        <v>19.55</v>
      </c>
    </row>
    <row r="4401" spans="1:4" ht="13.5">
      <c r="A4401" s="198">
        <v>91919</v>
      </c>
      <c r="B4401" s="198" t="s">
        <v>40799</v>
      </c>
      <c r="C4401" s="198" t="s">
        <v>2</v>
      </c>
      <c r="D4401" s="292">
        <v>28.35</v>
      </c>
    </row>
    <row r="4402" spans="1:4" ht="13.5">
      <c r="A4402" s="198">
        <v>91898</v>
      </c>
      <c r="B4402" s="198" t="s">
        <v>40800</v>
      </c>
      <c r="C4402" s="198" t="s">
        <v>2</v>
      </c>
      <c r="D4402" s="292">
        <v>25.74</v>
      </c>
    </row>
    <row r="4403" spans="1:4" ht="13.5">
      <c r="A4403" s="198">
        <v>91910</v>
      </c>
      <c r="B4403" s="198" t="s">
        <v>40801</v>
      </c>
      <c r="C4403" s="198" t="s">
        <v>2</v>
      </c>
      <c r="D4403" s="292">
        <v>22.87</v>
      </c>
    </row>
    <row r="4404" spans="1:4" ht="13.5">
      <c r="A4404" s="198">
        <v>91922</v>
      </c>
      <c r="B4404" s="198" t="s">
        <v>40802</v>
      </c>
      <c r="C4404" s="198" t="s">
        <v>2</v>
      </c>
      <c r="D4404" s="292">
        <v>31.53</v>
      </c>
    </row>
    <row r="4405" spans="1:4" ht="13.5">
      <c r="A4405" s="198">
        <v>91887</v>
      </c>
      <c r="B4405" s="198" t="s">
        <v>40803</v>
      </c>
      <c r="C4405" s="198" t="s">
        <v>2</v>
      </c>
      <c r="D4405" s="292">
        <v>14.98</v>
      </c>
    </row>
    <row r="4406" spans="1:4" ht="13.5">
      <c r="A4406" s="198">
        <v>91899</v>
      </c>
      <c r="B4406" s="198" t="s">
        <v>40804</v>
      </c>
      <c r="C4406" s="198" t="s">
        <v>2</v>
      </c>
      <c r="D4406" s="292">
        <v>12.05</v>
      </c>
    </row>
    <row r="4407" spans="1:4" ht="13.5">
      <c r="A4407" s="198">
        <v>91911</v>
      </c>
      <c r="B4407" s="198" t="s">
        <v>40805</v>
      </c>
      <c r="C4407" s="198" t="s">
        <v>2</v>
      </c>
      <c r="D4407" s="292">
        <v>20.99</v>
      </c>
    </row>
    <row r="4408" spans="1:4" ht="13.5">
      <c r="A4408" s="198">
        <v>91890</v>
      </c>
      <c r="B4408" s="198" t="s">
        <v>40806</v>
      </c>
      <c r="C4408" s="198" t="s">
        <v>2</v>
      </c>
      <c r="D4408" s="292">
        <v>16.63</v>
      </c>
    </row>
    <row r="4409" spans="1:4" ht="13.5">
      <c r="A4409" s="198">
        <v>91902</v>
      </c>
      <c r="B4409" s="198" t="s">
        <v>40807</v>
      </c>
      <c r="C4409" s="198" t="s">
        <v>2</v>
      </c>
      <c r="D4409" s="292">
        <v>13.69</v>
      </c>
    </row>
    <row r="4410" spans="1:4" ht="13.5">
      <c r="A4410" s="198">
        <v>91914</v>
      </c>
      <c r="B4410" s="198" t="s">
        <v>40808</v>
      </c>
      <c r="C4410" s="198" t="s">
        <v>2</v>
      </c>
      <c r="D4410" s="292">
        <v>22.56</v>
      </c>
    </row>
    <row r="4411" spans="1:4" ht="13.5">
      <c r="A4411" s="198">
        <v>91893</v>
      </c>
      <c r="B4411" s="198" t="s">
        <v>40809</v>
      </c>
      <c r="C4411" s="198" t="s">
        <v>2</v>
      </c>
      <c r="D4411" s="292">
        <v>20.39</v>
      </c>
    </row>
    <row r="4412" spans="1:4" ht="13.5">
      <c r="A4412" s="198">
        <v>91905</v>
      </c>
      <c r="B4412" s="198" t="s">
        <v>40810</v>
      </c>
      <c r="C4412" s="198" t="s">
        <v>2</v>
      </c>
      <c r="D4412" s="292">
        <v>17.45</v>
      </c>
    </row>
    <row r="4413" spans="1:4" ht="13.5">
      <c r="A4413" s="198">
        <v>91917</v>
      </c>
      <c r="B4413" s="198" t="s">
        <v>40811</v>
      </c>
      <c r="C4413" s="198" t="s">
        <v>2</v>
      </c>
      <c r="D4413" s="292">
        <v>26.25</v>
      </c>
    </row>
    <row r="4414" spans="1:4" ht="13.5">
      <c r="A4414" s="198">
        <v>91896</v>
      </c>
      <c r="B4414" s="198" t="s">
        <v>40812</v>
      </c>
      <c r="C4414" s="198" t="s">
        <v>2</v>
      </c>
      <c r="D4414" s="292">
        <v>23.48</v>
      </c>
    </row>
    <row r="4415" spans="1:4" ht="13.5">
      <c r="A4415" s="198">
        <v>91908</v>
      </c>
      <c r="B4415" s="198" t="s">
        <v>40813</v>
      </c>
      <c r="C4415" s="198" t="s">
        <v>2</v>
      </c>
      <c r="D4415" s="292">
        <v>20.61</v>
      </c>
    </row>
    <row r="4416" spans="1:4" ht="13.5">
      <c r="A4416" s="198">
        <v>91920</v>
      </c>
      <c r="B4416" s="198" t="s">
        <v>40814</v>
      </c>
      <c r="C4416" s="198" t="s">
        <v>2</v>
      </c>
      <c r="D4416" s="292">
        <v>29.27</v>
      </c>
    </row>
    <row r="4417" spans="1:4" ht="13.5">
      <c r="A4417" s="198">
        <v>91983</v>
      </c>
      <c r="B4417" s="198" t="s">
        <v>40815</v>
      </c>
      <c r="C4417" s="198" t="s">
        <v>2</v>
      </c>
      <c r="D4417" s="292">
        <v>123.48</v>
      </c>
    </row>
    <row r="4418" spans="1:4" ht="13.5">
      <c r="A4418" s="198">
        <v>91982</v>
      </c>
      <c r="B4418" s="198" t="s">
        <v>40816</v>
      </c>
      <c r="C4418" s="198" t="s">
        <v>2</v>
      </c>
      <c r="D4418" s="292">
        <v>109.51</v>
      </c>
    </row>
    <row r="4419" spans="1:4" ht="13.5">
      <c r="A4419" s="198">
        <v>91833</v>
      </c>
      <c r="B4419" s="198" t="s">
        <v>40817</v>
      </c>
      <c r="C4419" s="198" t="s">
        <v>1</v>
      </c>
      <c r="D4419" s="292">
        <v>19.440000000000001</v>
      </c>
    </row>
    <row r="4420" spans="1:4" ht="13.5">
      <c r="A4420" s="198">
        <v>91843</v>
      </c>
      <c r="B4420" s="198" t="s">
        <v>40818</v>
      </c>
      <c r="C4420" s="198" t="s">
        <v>1</v>
      </c>
      <c r="D4420" s="292">
        <v>6.87</v>
      </c>
    </row>
    <row r="4421" spans="1:4" ht="13.5">
      <c r="A4421" s="198">
        <v>91853</v>
      </c>
      <c r="B4421" s="198" t="s">
        <v>40819</v>
      </c>
      <c r="C4421" s="198" t="s">
        <v>1</v>
      </c>
      <c r="D4421" s="292">
        <v>10.83</v>
      </c>
    </row>
    <row r="4422" spans="1:4" ht="13.5">
      <c r="A4422" s="198">
        <v>91835</v>
      </c>
      <c r="B4422" s="198" t="s">
        <v>40820</v>
      </c>
      <c r="C4422" s="198" t="s">
        <v>1</v>
      </c>
      <c r="D4422" s="292">
        <v>21.14</v>
      </c>
    </row>
    <row r="4423" spans="1:4" ht="13.5">
      <c r="A4423" s="198">
        <v>91845</v>
      </c>
      <c r="B4423" s="198" t="s">
        <v>40821</v>
      </c>
      <c r="C4423" s="198" t="s">
        <v>1</v>
      </c>
      <c r="D4423" s="292">
        <v>8.5299999999999994</v>
      </c>
    </row>
    <row r="4424" spans="1:4" ht="13.5">
      <c r="A4424" s="198">
        <v>91855</v>
      </c>
      <c r="B4424" s="198" t="s">
        <v>40822</v>
      </c>
      <c r="C4424" s="198" t="s">
        <v>1</v>
      </c>
      <c r="D4424" s="292">
        <v>12.39</v>
      </c>
    </row>
    <row r="4425" spans="1:4" ht="13.5">
      <c r="A4425" s="198">
        <v>91837</v>
      </c>
      <c r="B4425" s="198" t="s">
        <v>40823</v>
      </c>
      <c r="C4425" s="198" t="s">
        <v>1</v>
      </c>
      <c r="D4425" s="292">
        <v>25.55</v>
      </c>
    </row>
    <row r="4426" spans="1:4" ht="13.5">
      <c r="A4426" s="198">
        <v>91847</v>
      </c>
      <c r="B4426" s="198" t="s">
        <v>40824</v>
      </c>
      <c r="C4426" s="198" t="s">
        <v>1</v>
      </c>
      <c r="D4426" s="292">
        <v>13.01</v>
      </c>
    </row>
    <row r="4427" spans="1:4" ht="13.5">
      <c r="A4427" s="198">
        <v>91857</v>
      </c>
      <c r="B4427" s="198" t="s">
        <v>40825</v>
      </c>
      <c r="C4427" s="198" t="s">
        <v>1</v>
      </c>
      <c r="D4427" s="292">
        <v>16.62</v>
      </c>
    </row>
    <row r="4428" spans="1:4" ht="13.5">
      <c r="A4428" s="198">
        <v>91838</v>
      </c>
      <c r="B4428" s="198" t="s">
        <v>40826</v>
      </c>
      <c r="C4428" s="198" t="s">
        <v>1</v>
      </c>
      <c r="D4428" s="292">
        <v>0</v>
      </c>
    </row>
    <row r="4429" spans="1:4" ht="13.5">
      <c r="A4429" s="198">
        <v>91848</v>
      </c>
      <c r="B4429" s="198" t="s">
        <v>40827</v>
      </c>
      <c r="C4429" s="198" t="s">
        <v>1</v>
      </c>
      <c r="D4429" s="292">
        <v>0</v>
      </c>
    </row>
    <row r="4430" spans="1:4" ht="13.5">
      <c r="A4430" s="198">
        <v>91858</v>
      </c>
      <c r="B4430" s="198" t="s">
        <v>40828</v>
      </c>
      <c r="C4430" s="198" t="s">
        <v>1</v>
      </c>
      <c r="D4430" s="292">
        <v>0</v>
      </c>
    </row>
    <row r="4431" spans="1:4" ht="13.5">
      <c r="A4431" s="198">
        <v>91840</v>
      </c>
      <c r="B4431" s="198" t="s">
        <v>40829</v>
      </c>
      <c r="C4431" s="198" t="s">
        <v>1</v>
      </c>
      <c r="D4431" s="292">
        <v>24.53</v>
      </c>
    </row>
    <row r="4432" spans="1:4" ht="13.5">
      <c r="A4432" s="198">
        <v>91850</v>
      </c>
      <c r="B4432" s="198" t="s">
        <v>40830</v>
      </c>
      <c r="C4432" s="198" t="s">
        <v>1</v>
      </c>
      <c r="D4432" s="292">
        <v>11.93</v>
      </c>
    </row>
    <row r="4433" spans="1:4" ht="13.5">
      <c r="A4433" s="198">
        <v>91860</v>
      </c>
      <c r="B4433" s="198" t="s">
        <v>40831</v>
      </c>
      <c r="C4433" s="198" t="s">
        <v>1</v>
      </c>
      <c r="D4433" s="292">
        <v>15.69</v>
      </c>
    </row>
    <row r="4434" spans="1:4" ht="13.5">
      <c r="A4434" s="198">
        <v>91831</v>
      </c>
      <c r="B4434" s="198" t="s">
        <v>40832</v>
      </c>
      <c r="C4434" s="198" t="s">
        <v>1</v>
      </c>
      <c r="D4434" s="292">
        <v>18.93</v>
      </c>
    </row>
    <row r="4435" spans="1:4" ht="13.5">
      <c r="A4435" s="198">
        <v>91852</v>
      </c>
      <c r="B4435" s="198" t="s">
        <v>40833</v>
      </c>
      <c r="C4435" s="198" t="s">
        <v>1</v>
      </c>
      <c r="D4435" s="292">
        <v>10.36</v>
      </c>
    </row>
    <row r="4436" spans="1:4" ht="13.5">
      <c r="A4436" s="198">
        <v>91834</v>
      </c>
      <c r="B4436" s="198" t="s">
        <v>40834</v>
      </c>
      <c r="C4436" s="198" t="s">
        <v>1</v>
      </c>
      <c r="D4436" s="292">
        <v>19.84</v>
      </c>
    </row>
    <row r="4437" spans="1:4" ht="13.5">
      <c r="A4437" s="198">
        <v>91854</v>
      </c>
      <c r="B4437" s="198" t="s">
        <v>40835</v>
      </c>
      <c r="C4437" s="198" t="s">
        <v>1</v>
      </c>
      <c r="D4437" s="292">
        <v>11.19</v>
      </c>
    </row>
    <row r="4438" spans="1:4" ht="13.5">
      <c r="A4438" s="198">
        <v>91836</v>
      </c>
      <c r="B4438" s="198" t="s">
        <v>40836</v>
      </c>
      <c r="C4438" s="198" t="s">
        <v>1</v>
      </c>
      <c r="D4438" s="292">
        <v>22.54</v>
      </c>
    </row>
    <row r="4439" spans="1:4" ht="13.5">
      <c r="A4439" s="198">
        <v>91856</v>
      </c>
      <c r="B4439" s="198" t="s">
        <v>40837</v>
      </c>
      <c r="C4439" s="198" t="s">
        <v>1</v>
      </c>
      <c r="D4439" s="292">
        <v>13.83</v>
      </c>
    </row>
    <row r="4440" spans="1:4" ht="13.5">
      <c r="A4440" s="198">
        <v>91839</v>
      </c>
      <c r="B4440" s="198" t="s">
        <v>40838</v>
      </c>
      <c r="C4440" s="198" t="s">
        <v>1</v>
      </c>
      <c r="D4440" s="292">
        <v>21.63</v>
      </c>
    </row>
    <row r="4441" spans="1:4" ht="13.5">
      <c r="A4441" s="198">
        <v>91849</v>
      </c>
      <c r="B4441" s="198" t="s">
        <v>40839</v>
      </c>
      <c r="C4441" s="198" t="s">
        <v>1</v>
      </c>
      <c r="D4441" s="292">
        <v>9.09</v>
      </c>
    </row>
    <row r="4442" spans="1:4" ht="13.5">
      <c r="A4442" s="198">
        <v>91859</v>
      </c>
      <c r="B4442" s="198" t="s">
        <v>40840</v>
      </c>
      <c r="C4442" s="198" t="s">
        <v>1</v>
      </c>
      <c r="D4442" s="353">
        <v>12.99</v>
      </c>
    </row>
    <row r="4443" spans="1:4" ht="13.5">
      <c r="A4443" s="198">
        <v>91841</v>
      </c>
      <c r="B4443" s="198" t="s">
        <v>40841</v>
      </c>
      <c r="C4443" s="198" t="s">
        <v>1</v>
      </c>
      <c r="D4443" s="292">
        <v>23.77</v>
      </c>
    </row>
    <row r="4444" spans="1:4" ht="13.5">
      <c r="A4444" s="198">
        <v>91851</v>
      </c>
      <c r="B4444" s="198" t="s">
        <v>40842</v>
      </c>
      <c r="C4444" s="198" t="s">
        <v>1</v>
      </c>
      <c r="D4444" s="292">
        <v>11.17</v>
      </c>
    </row>
    <row r="4445" spans="1:4" ht="13.5">
      <c r="A4445" s="198">
        <v>91861</v>
      </c>
      <c r="B4445" s="198" t="s">
        <v>40843</v>
      </c>
      <c r="C4445" s="198" t="s">
        <v>1</v>
      </c>
      <c r="D4445" s="292">
        <v>14.99</v>
      </c>
    </row>
    <row r="4446" spans="1:4" ht="13.5">
      <c r="A4446" s="198">
        <v>91862</v>
      </c>
      <c r="B4446" s="198" t="s">
        <v>40844</v>
      </c>
      <c r="C4446" s="198" t="s">
        <v>1</v>
      </c>
      <c r="D4446" s="292">
        <v>10.47</v>
      </c>
    </row>
    <row r="4447" spans="1:4" ht="13.5">
      <c r="A4447" s="198">
        <v>91866</v>
      </c>
      <c r="B4447" s="198" t="s">
        <v>40845</v>
      </c>
      <c r="C4447" s="198" t="s">
        <v>1</v>
      </c>
      <c r="D4447" s="292">
        <v>8.85</v>
      </c>
    </row>
    <row r="4448" spans="1:4" ht="13.5">
      <c r="A4448" s="198">
        <v>91870</v>
      </c>
      <c r="B4448" s="198" t="s">
        <v>40846</v>
      </c>
      <c r="C4448" s="198" t="s">
        <v>1</v>
      </c>
      <c r="D4448" s="292">
        <v>14.34</v>
      </c>
    </row>
    <row r="4449" spans="1:4" ht="13.5">
      <c r="A4449" s="198">
        <v>91863</v>
      </c>
      <c r="B4449" s="198" t="s">
        <v>40847</v>
      </c>
      <c r="C4449" s="198" t="s">
        <v>1</v>
      </c>
      <c r="D4449" s="292">
        <v>12.27</v>
      </c>
    </row>
    <row r="4450" spans="1:4" ht="13.5">
      <c r="A4450" s="198">
        <v>91867</v>
      </c>
      <c r="B4450" s="198" t="s">
        <v>40848</v>
      </c>
      <c r="C4450" s="198" t="s">
        <v>1</v>
      </c>
      <c r="D4450" s="292">
        <v>10.65</v>
      </c>
    </row>
    <row r="4451" spans="1:4" ht="13.5">
      <c r="A4451" s="198">
        <v>91871</v>
      </c>
      <c r="B4451" s="198" t="s">
        <v>40849</v>
      </c>
      <c r="C4451" s="198" t="s">
        <v>1</v>
      </c>
      <c r="D4451" s="292">
        <v>16.13</v>
      </c>
    </row>
    <row r="4452" spans="1:4" ht="13.5">
      <c r="A4452" s="198">
        <v>91864</v>
      </c>
      <c r="B4452" s="198" t="s">
        <v>40850</v>
      </c>
      <c r="C4452" s="198" t="s">
        <v>1</v>
      </c>
      <c r="D4452" s="292">
        <v>16.04</v>
      </c>
    </row>
    <row r="4453" spans="1:4" ht="13.5">
      <c r="A4453" s="198">
        <v>91868</v>
      </c>
      <c r="B4453" s="198" t="s">
        <v>40851</v>
      </c>
      <c r="C4453" s="198" t="s">
        <v>1</v>
      </c>
      <c r="D4453" s="292">
        <v>14.43</v>
      </c>
    </row>
    <row r="4454" spans="1:4" ht="13.5">
      <c r="A4454" s="198">
        <v>91872</v>
      </c>
      <c r="B4454" s="198" t="s">
        <v>40852</v>
      </c>
      <c r="C4454" s="198" t="s">
        <v>1</v>
      </c>
      <c r="D4454" s="292">
        <v>19.91</v>
      </c>
    </row>
    <row r="4455" spans="1:4" ht="13.5">
      <c r="A4455" s="198">
        <v>91865</v>
      </c>
      <c r="B4455" s="198" t="s">
        <v>40853</v>
      </c>
      <c r="C4455" s="198" t="s">
        <v>1</v>
      </c>
      <c r="D4455" s="292">
        <v>19.82</v>
      </c>
    </row>
    <row r="4456" spans="1:4" ht="13.5">
      <c r="A4456" s="198">
        <v>91869</v>
      </c>
      <c r="B4456" s="198" t="s">
        <v>40854</v>
      </c>
      <c r="C4456" s="198" t="s">
        <v>1</v>
      </c>
      <c r="D4456" s="292">
        <v>18.149999999999999</v>
      </c>
    </row>
    <row r="4457" spans="1:4" ht="13.5">
      <c r="A4457" s="198">
        <v>91873</v>
      </c>
      <c r="B4457" s="198" t="s">
        <v>40855</v>
      </c>
      <c r="C4457" s="198" t="s">
        <v>1</v>
      </c>
      <c r="D4457" s="292">
        <v>23.62</v>
      </c>
    </row>
    <row r="4458" spans="1:4" ht="13.5">
      <c r="A4458" s="198">
        <v>91981</v>
      </c>
      <c r="B4458" s="198" t="s">
        <v>40856</v>
      </c>
      <c r="C4458" s="198" t="s">
        <v>2</v>
      </c>
      <c r="D4458" s="292">
        <v>62.66</v>
      </c>
    </row>
    <row r="4459" spans="1:4" ht="13.5">
      <c r="A4459" s="198">
        <v>91980</v>
      </c>
      <c r="B4459" s="198" t="s">
        <v>40857</v>
      </c>
      <c r="C4459" s="198" t="s">
        <v>2</v>
      </c>
      <c r="D4459" s="292">
        <v>48.69</v>
      </c>
    </row>
    <row r="4460" spans="1:4" ht="13.5">
      <c r="A4460" s="198">
        <v>91979</v>
      </c>
      <c r="B4460" s="198" t="s">
        <v>40858</v>
      </c>
      <c r="C4460" s="198" t="s">
        <v>2</v>
      </c>
      <c r="D4460" s="292">
        <v>64.150000000000006</v>
      </c>
    </row>
    <row r="4461" spans="1:4" ht="13.5">
      <c r="A4461" s="198">
        <v>91978</v>
      </c>
      <c r="B4461" s="198" t="s">
        <v>40859</v>
      </c>
      <c r="C4461" s="198" t="s">
        <v>2</v>
      </c>
      <c r="D4461" s="292">
        <v>50.18</v>
      </c>
    </row>
    <row r="4462" spans="1:4" ht="13.5">
      <c r="A4462" s="198">
        <v>92029</v>
      </c>
      <c r="B4462" s="198" t="s">
        <v>40860</v>
      </c>
      <c r="C4462" s="198" t="s">
        <v>2</v>
      </c>
      <c r="D4462" s="292">
        <v>72.72</v>
      </c>
    </row>
    <row r="4463" spans="1:4" ht="13.5">
      <c r="A4463" s="198">
        <v>92028</v>
      </c>
      <c r="B4463" s="198" t="s">
        <v>40861</v>
      </c>
      <c r="C4463" s="198" t="s">
        <v>2</v>
      </c>
      <c r="D4463" s="292">
        <v>58.75</v>
      </c>
    </row>
    <row r="4464" spans="1:4" ht="13.5">
      <c r="A4464" s="198">
        <v>92031</v>
      </c>
      <c r="B4464" s="198" t="s">
        <v>40862</v>
      </c>
      <c r="C4464" s="198" t="s">
        <v>2</v>
      </c>
      <c r="D4464" s="292">
        <v>99.27</v>
      </c>
    </row>
    <row r="4465" spans="1:4" ht="13.5">
      <c r="A4465" s="198">
        <v>92030</v>
      </c>
      <c r="B4465" s="198" t="s">
        <v>40863</v>
      </c>
      <c r="C4465" s="198" t="s">
        <v>2</v>
      </c>
      <c r="D4465" s="292">
        <v>85.3</v>
      </c>
    </row>
    <row r="4466" spans="1:4" ht="13.5">
      <c r="A4466" s="198">
        <v>91955</v>
      </c>
      <c r="B4466" s="198" t="s">
        <v>40864</v>
      </c>
      <c r="C4466" s="198" t="s">
        <v>2</v>
      </c>
      <c r="D4466" s="292">
        <v>46.11</v>
      </c>
    </row>
    <row r="4467" spans="1:4" ht="13.5">
      <c r="A4467" s="198">
        <v>91954</v>
      </c>
      <c r="B4467" s="198" t="s">
        <v>40865</v>
      </c>
      <c r="C4467" s="198" t="s">
        <v>2</v>
      </c>
      <c r="D4467" s="292">
        <v>32.14</v>
      </c>
    </row>
    <row r="4468" spans="1:4" ht="13.5">
      <c r="A4468" s="198">
        <v>92033</v>
      </c>
      <c r="B4468" s="198" t="s">
        <v>40866</v>
      </c>
      <c r="C4468" s="198" t="s">
        <v>2</v>
      </c>
      <c r="D4468" s="292">
        <v>100.67</v>
      </c>
    </row>
    <row r="4469" spans="1:4" ht="13.5">
      <c r="A4469" s="198">
        <v>92032</v>
      </c>
      <c r="B4469" s="198" t="s">
        <v>40867</v>
      </c>
      <c r="C4469" s="198" t="s">
        <v>2</v>
      </c>
      <c r="D4469" s="292">
        <v>86.7</v>
      </c>
    </row>
    <row r="4470" spans="1:4" ht="13.5">
      <c r="A4470" s="198">
        <v>91961</v>
      </c>
      <c r="B4470" s="198" t="s">
        <v>40868</v>
      </c>
      <c r="C4470" s="198" t="s">
        <v>2</v>
      </c>
      <c r="D4470" s="292">
        <v>74.12</v>
      </c>
    </row>
    <row r="4471" spans="1:4" ht="13.5">
      <c r="A4471" s="198">
        <v>91960</v>
      </c>
      <c r="B4471" s="198" t="s">
        <v>40869</v>
      </c>
      <c r="C4471" s="198" t="s">
        <v>2</v>
      </c>
      <c r="D4471" s="292">
        <v>60.15</v>
      </c>
    </row>
    <row r="4472" spans="1:4" ht="13.5">
      <c r="A4472" s="198">
        <v>91969</v>
      </c>
      <c r="B4472" s="198" t="s">
        <v>40870</v>
      </c>
      <c r="C4472" s="198" t="s">
        <v>2</v>
      </c>
      <c r="D4472" s="292">
        <v>102.07</v>
      </c>
    </row>
    <row r="4473" spans="1:4" ht="13.5">
      <c r="A4473" s="198">
        <v>91968</v>
      </c>
      <c r="B4473" s="198" t="s">
        <v>40871</v>
      </c>
      <c r="C4473" s="198" t="s">
        <v>2</v>
      </c>
      <c r="D4473" s="292">
        <v>88.1</v>
      </c>
    </row>
    <row r="4474" spans="1:4" ht="13.5">
      <c r="A4474" s="198">
        <v>91985</v>
      </c>
      <c r="B4474" s="198" t="s">
        <v>40872</v>
      </c>
      <c r="C4474" s="198" t="s">
        <v>2</v>
      </c>
      <c r="D4474" s="292">
        <v>36.51</v>
      </c>
    </row>
    <row r="4475" spans="1:4" ht="13.5">
      <c r="A4475" s="198">
        <v>91984</v>
      </c>
      <c r="B4475" s="198" t="s">
        <v>40873</v>
      </c>
      <c r="C4475" s="198" t="s">
        <v>2</v>
      </c>
      <c r="D4475" s="292">
        <v>22.54</v>
      </c>
    </row>
    <row r="4476" spans="1:4" ht="13.5">
      <c r="A4476" s="198">
        <v>91989</v>
      </c>
      <c r="B4476" s="198" t="s">
        <v>40874</v>
      </c>
      <c r="C4476" s="198" t="s">
        <v>2</v>
      </c>
      <c r="D4476" s="292">
        <v>41.48</v>
      </c>
    </row>
    <row r="4477" spans="1:4" ht="13.5">
      <c r="A4477" s="198">
        <v>91988</v>
      </c>
      <c r="B4477" s="198" t="s">
        <v>40875</v>
      </c>
      <c r="C4477" s="198" t="s">
        <v>2</v>
      </c>
      <c r="D4477" s="292">
        <v>27.51</v>
      </c>
    </row>
    <row r="4478" spans="1:4" ht="13.5">
      <c r="A4478" s="198">
        <v>92023</v>
      </c>
      <c r="B4478" s="198" t="s">
        <v>40876</v>
      </c>
      <c r="C4478" s="198" t="s">
        <v>2</v>
      </c>
      <c r="D4478" s="292">
        <v>64.42</v>
      </c>
    </row>
    <row r="4479" spans="1:4" ht="13.5">
      <c r="A4479" s="198">
        <v>92022</v>
      </c>
      <c r="B4479" s="198" t="s">
        <v>40877</v>
      </c>
      <c r="C4479" s="198" t="s">
        <v>2</v>
      </c>
      <c r="D4479" s="292">
        <v>50.45</v>
      </c>
    </row>
    <row r="4480" spans="1:4" ht="13.5">
      <c r="A4480" s="198">
        <v>92025</v>
      </c>
      <c r="B4480" s="198" t="s">
        <v>40878</v>
      </c>
      <c r="C4480" s="198" t="s">
        <v>2</v>
      </c>
      <c r="D4480" s="292">
        <v>91.04</v>
      </c>
    </row>
    <row r="4481" spans="1:4" ht="13.5">
      <c r="A4481" s="198">
        <v>92024</v>
      </c>
      <c r="B4481" s="198" t="s">
        <v>40879</v>
      </c>
      <c r="C4481" s="198" t="s">
        <v>2</v>
      </c>
      <c r="D4481" s="292">
        <v>77.069999999999993</v>
      </c>
    </row>
    <row r="4482" spans="1:4" ht="13.5">
      <c r="A4482" s="198">
        <v>91957</v>
      </c>
      <c r="B4482" s="198" t="s">
        <v>40880</v>
      </c>
      <c r="C4482" s="198" t="s">
        <v>2</v>
      </c>
      <c r="D4482" s="292">
        <v>65.819999999999993</v>
      </c>
    </row>
    <row r="4483" spans="1:4" ht="13.5">
      <c r="A4483" s="198">
        <v>91956</v>
      </c>
      <c r="B4483" s="198" t="s">
        <v>40881</v>
      </c>
      <c r="C4483" s="198" t="s">
        <v>2</v>
      </c>
      <c r="D4483" s="292">
        <v>51.85</v>
      </c>
    </row>
    <row r="4484" spans="1:4" ht="13.5">
      <c r="A4484" s="198">
        <v>91963</v>
      </c>
      <c r="B4484" s="198" t="s">
        <v>40882</v>
      </c>
      <c r="C4484" s="198" t="s">
        <v>2</v>
      </c>
      <c r="D4484" s="292">
        <v>93.84</v>
      </c>
    </row>
    <row r="4485" spans="1:4" ht="13.5">
      <c r="A4485" s="198">
        <v>91962</v>
      </c>
      <c r="B4485" s="198" t="s">
        <v>40883</v>
      </c>
      <c r="C4485" s="198" t="s">
        <v>2</v>
      </c>
      <c r="D4485" s="292">
        <v>79.87</v>
      </c>
    </row>
    <row r="4486" spans="1:4" ht="13.5">
      <c r="A4486" s="198">
        <v>91953</v>
      </c>
      <c r="B4486" s="198" t="s">
        <v>40884</v>
      </c>
      <c r="C4486" s="198" t="s">
        <v>2</v>
      </c>
      <c r="D4486" s="292">
        <v>37.880000000000003</v>
      </c>
    </row>
    <row r="4487" spans="1:4" ht="13.5">
      <c r="A4487" s="198">
        <v>91952</v>
      </c>
      <c r="B4487" s="198" t="s">
        <v>40885</v>
      </c>
      <c r="C4487" s="198" t="s">
        <v>2</v>
      </c>
      <c r="D4487" s="292">
        <v>23.91</v>
      </c>
    </row>
    <row r="4488" spans="1:4" ht="13.5">
      <c r="A4488" s="198">
        <v>92035</v>
      </c>
      <c r="B4488" s="198" t="s">
        <v>40886</v>
      </c>
      <c r="C4488" s="198" t="s">
        <v>2</v>
      </c>
      <c r="D4488" s="292">
        <v>92.44</v>
      </c>
    </row>
    <row r="4489" spans="1:4" ht="13.5">
      <c r="A4489" s="198">
        <v>92034</v>
      </c>
      <c r="B4489" s="198" t="s">
        <v>40887</v>
      </c>
      <c r="C4489" s="198" t="s">
        <v>2</v>
      </c>
      <c r="D4489" s="292">
        <v>78.47</v>
      </c>
    </row>
    <row r="4490" spans="1:4" ht="13.5">
      <c r="A4490" s="198">
        <v>92027</v>
      </c>
      <c r="B4490" s="198" t="s">
        <v>40888</v>
      </c>
      <c r="C4490" s="198" t="s">
        <v>2</v>
      </c>
      <c r="D4490" s="292">
        <v>84.22</v>
      </c>
    </row>
    <row r="4491" spans="1:4" ht="13.5">
      <c r="A4491" s="198">
        <v>92026</v>
      </c>
      <c r="B4491" s="198" t="s">
        <v>40889</v>
      </c>
      <c r="C4491" s="198" t="s">
        <v>2</v>
      </c>
      <c r="D4491" s="292">
        <v>70.25</v>
      </c>
    </row>
    <row r="4492" spans="1:4" ht="13.5">
      <c r="A4492" s="198">
        <v>91965</v>
      </c>
      <c r="B4492" s="198" t="s">
        <v>40890</v>
      </c>
      <c r="C4492" s="198" t="s">
        <v>2</v>
      </c>
      <c r="D4492" s="292">
        <v>85.62</v>
      </c>
    </row>
    <row r="4493" spans="1:4" ht="13.5">
      <c r="A4493" s="198">
        <v>91964</v>
      </c>
      <c r="B4493" s="198" t="s">
        <v>40891</v>
      </c>
      <c r="C4493" s="198" t="s">
        <v>2</v>
      </c>
      <c r="D4493" s="292">
        <v>71.650000000000006</v>
      </c>
    </row>
    <row r="4494" spans="1:4" ht="13.5">
      <c r="A4494" s="198">
        <v>91973</v>
      </c>
      <c r="B4494" s="198" t="s">
        <v>40892</v>
      </c>
      <c r="C4494" s="198" t="s">
        <v>2</v>
      </c>
      <c r="D4494" s="292">
        <v>120.5</v>
      </c>
    </row>
    <row r="4495" spans="1:4" ht="13.5">
      <c r="A4495" s="198">
        <v>91972</v>
      </c>
      <c r="B4495" s="198" t="s">
        <v>40893</v>
      </c>
      <c r="C4495" s="198" t="s">
        <v>2</v>
      </c>
      <c r="D4495" s="292">
        <v>100.19</v>
      </c>
    </row>
    <row r="4496" spans="1:4" ht="13.5">
      <c r="A4496" s="198">
        <v>91959</v>
      </c>
      <c r="B4496" s="198" t="s">
        <v>40894</v>
      </c>
      <c r="C4496" s="198" t="s">
        <v>2</v>
      </c>
      <c r="D4496" s="292">
        <v>57.67</v>
      </c>
    </row>
    <row r="4497" spans="1:4" ht="13.5">
      <c r="A4497" s="198">
        <v>91958</v>
      </c>
      <c r="B4497" s="198" t="s">
        <v>40895</v>
      </c>
      <c r="C4497" s="198" t="s">
        <v>2</v>
      </c>
      <c r="D4497" s="292">
        <v>43.7</v>
      </c>
    </row>
    <row r="4498" spans="1:4" ht="13.5">
      <c r="A4498" s="198">
        <v>91971</v>
      </c>
      <c r="B4498" s="198" t="s">
        <v>40896</v>
      </c>
      <c r="C4498" s="198" t="s">
        <v>2</v>
      </c>
      <c r="D4498" s="292">
        <v>112.2</v>
      </c>
    </row>
    <row r="4499" spans="1:4" ht="13.5">
      <c r="A4499" s="198">
        <v>91970</v>
      </c>
      <c r="B4499" s="198" t="s">
        <v>40897</v>
      </c>
      <c r="C4499" s="198" t="s">
        <v>2</v>
      </c>
      <c r="D4499" s="292">
        <v>91.89</v>
      </c>
    </row>
    <row r="4500" spans="1:4" ht="13.5">
      <c r="A4500" s="198">
        <v>91967</v>
      </c>
      <c r="B4500" s="198" t="s">
        <v>40898</v>
      </c>
      <c r="C4500" s="198" t="s">
        <v>2</v>
      </c>
      <c r="D4500" s="292">
        <v>77.45</v>
      </c>
    </row>
    <row r="4501" spans="1:4" ht="13.5">
      <c r="A4501" s="198">
        <v>91966</v>
      </c>
      <c r="B4501" s="198" t="s">
        <v>40899</v>
      </c>
      <c r="C4501" s="198" t="s">
        <v>2</v>
      </c>
      <c r="D4501" s="292">
        <v>63.48</v>
      </c>
    </row>
    <row r="4502" spans="1:4" ht="13.5">
      <c r="A4502" s="198">
        <v>91975</v>
      </c>
      <c r="B4502" s="198" t="s">
        <v>40900</v>
      </c>
      <c r="C4502" s="198" t="s">
        <v>2</v>
      </c>
      <c r="D4502" s="292">
        <v>103.97</v>
      </c>
    </row>
    <row r="4503" spans="1:4" ht="13.5">
      <c r="A4503" s="198">
        <v>91974</v>
      </c>
      <c r="B4503" s="198" t="s">
        <v>40901</v>
      </c>
      <c r="C4503" s="198" t="s">
        <v>2</v>
      </c>
      <c r="D4503" s="292">
        <v>83.66</v>
      </c>
    </row>
    <row r="4504" spans="1:4" ht="13.5">
      <c r="A4504" s="198">
        <v>91977</v>
      </c>
      <c r="B4504" s="198" t="s">
        <v>40902</v>
      </c>
      <c r="C4504" s="198" t="s">
        <v>2</v>
      </c>
      <c r="D4504" s="292">
        <v>143.62</v>
      </c>
    </row>
    <row r="4505" spans="1:4" ht="13.5">
      <c r="A4505" s="198">
        <v>91976</v>
      </c>
      <c r="B4505" s="198" t="s">
        <v>40903</v>
      </c>
      <c r="C4505" s="198" t="s">
        <v>2</v>
      </c>
      <c r="D4505" s="292">
        <v>123.31</v>
      </c>
    </row>
    <row r="4506" spans="1:4" ht="13.5">
      <c r="A4506" s="198">
        <v>91874</v>
      </c>
      <c r="B4506" s="198" t="s">
        <v>40904</v>
      </c>
      <c r="C4506" s="198" t="s">
        <v>2</v>
      </c>
      <c r="D4506" s="292">
        <v>8.91</v>
      </c>
    </row>
    <row r="4507" spans="1:4" ht="13.5">
      <c r="A4507" s="198">
        <v>91878</v>
      </c>
      <c r="B4507" s="198" t="s">
        <v>40905</v>
      </c>
      <c r="C4507" s="198" t="s">
        <v>2</v>
      </c>
      <c r="D4507" s="292">
        <v>6.97</v>
      </c>
    </row>
    <row r="4508" spans="1:4" ht="13.5">
      <c r="A4508" s="198">
        <v>91882</v>
      </c>
      <c r="B4508" s="198" t="s">
        <v>40906</v>
      </c>
      <c r="C4508" s="198" t="s">
        <v>2</v>
      </c>
      <c r="D4508" s="292">
        <v>12.91</v>
      </c>
    </row>
    <row r="4509" spans="1:4" ht="13.5">
      <c r="A4509" s="198">
        <v>91875</v>
      </c>
      <c r="B4509" s="198" t="s">
        <v>40907</v>
      </c>
      <c r="C4509" s="198" t="s">
        <v>2</v>
      </c>
      <c r="D4509" s="292">
        <v>10.39</v>
      </c>
    </row>
    <row r="4510" spans="1:4" ht="13.5">
      <c r="A4510" s="198">
        <v>91879</v>
      </c>
      <c r="B4510" s="198" t="s">
        <v>40908</v>
      </c>
      <c r="C4510" s="198" t="s">
        <v>2</v>
      </c>
      <c r="D4510" s="292">
        <v>8.4499999999999993</v>
      </c>
    </row>
    <row r="4511" spans="1:4" ht="13.5">
      <c r="A4511" s="198">
        <v>91884</v>
      </c>
      <c r="B4511" s="198" t="s">
        <v>40909</v>
      </c>
      <c r="C4511" s="198" t="s">
        <v>2</v>
      </c>
      <c r="D4511" s="292">
        <v>14.39</v>
      </c>
    </row>
    <row r="4512" spans="1:4" ht="13.5">
      <c r="A4512" s="198">
        <v>91876</v>
      </c>
      <c r="B4512" s="198" t="s">
        <v>40910</v>
      </c>
      <c r="C4512" s="198" t="s">
        <v>2</v>
      </c>
      <c r="D4512" s="292">
        <v>12.41</v>
      </c>
    </row>
    <row r="4513" spans="1:4" ht="13.5">
      <c r="A4513" s="198">
        <v>91880</v>
      </c>
      <c r="B4513" s="198" t="s">
        <v>40911</v>
      </c>
      <c r="C4513" s="198" t="s">
        <v>2</v>
      </c>
      <c r="D4513" s="292">
        <v>10.48</v>
      </c>
    </row>
    <row r="4514" spans="1:4" ht="13.5">
      <c r="A4514" s="198">
        <v>91885</v>
      </c>
      <c r="B4514" s="198" t="s">
        <v>40912</v>
      </c>
      <c r="C4514" s="198" t="s">
        <v>2</v>
      </c>
      <c r="D4514" s="292">
        <v>16.34</v>
      </c>
    </row>
    <row r="4515" spans="1:4" ht="13.5">
      <c r="A4515" s="198">
        <v>91877</v>
      </c>
      <c r="B4515" s="198" t="s">
        <v>40913</v>
      </c>
      <c r="C4515" s="198" t="s">
        <v>2</v>
      </c>
      <c r="D4515" s="292">
        <v>15.11</v>
      </c>
    </row>
    <row r="4516" spans="1:4" ht="13.5">
      <c r="A4516" s="198">
        <v>91881</v>
      </c>
      <c r="B4516" s="198" t="s">
        <v>40914</v>
      </c>
      <c r="C4516" s="198" t="s">
        <v>2</v>
      </c>
      <c r="D4516" s="292">
        <v>13.18</v>
      </c>
    </row>
    <row r="4517" spans="1:4" ht="13.5">
      <c r="A4517" s="198">
        <v>91886</v>
      </c>
      <c r="B4517" s="198" t="s">
        <v>40915</v>
      </c>
      <c r="C4517" s="198" t="s">
        <v>2</v>
      </c>
      <c r="D4517" s="292">
        <v>18.98</v>
      </c>
    </row>
    <row r="4518" spans="1:4" ht="13.5">
      <c r="A4518" s="198">
        <v>91945</v>
      </c>
      <c r="B4518" s="198" t="s">
        <v>40916</v>
      </c>
      <c r="C4518" s="198" t="s">
        <v>2</v>
      </c>
      <c r="D4518" s="292">
        <v>17.899999999999999</v>
      </c>
    </row>
    <row r="4519" spans="1:4" ht="13.5">
      <c r="A4519" s="198">
        <v>91947</v>
      </c>
      <c r="B4519" s="198" t="s">
        <v>40917</v>
      </c>
      <c r="C4519" s="198" t="s">
        <v>2</v>
      </c>
      <c r="D4519" s="292">
        <v>11.49</v>
      </c>
    </row>
    <row r="4520" spans="1:4" ht="13.5">
      <c r="A4520" s="198">
        <v>91946</v>
      </c>
      <c r="B4520" s="198" t="s">
        <v>40918</v>
      </c>
      <c r="C4520" s="198" t="s">
        <v>2</v>
      </c>
      <c r="D4520" s="292">
        <v>13.97</v>
      </c>
    </row>
    <row r="4521" spans="1:4" ht="13.5">
      <c r="A4521" s="198">
        <v>91949</v>
      </c>
      <c r="B4521" s="198" t="s">
        <v>40919</v>
      </c>
      <c r="C4521" s="198" t="s">
        <v>2</v>
      </c>
      <c r="D4521" s="292">
        <v>25.11</v>
      </c>
    </row>
    <row r="4522" spans="1:4" ht="13.5">
      <c r="A4522" s="198">
        <v>91951</v>
      </c>
      <c r="B4522" s="198" t="s">
        <v>40920</v>
      </c>
      <c r="C4522" s="198" t="s">
        <v>2</v>
      </c>
      <c r="D4522" s="292">
        <v>17.440000000000001</v>
      </c>
    </row>
    <row r="4523" spans="1:4" ht="13.5">
      <c r="A4523" s="198">
        <v>91950</v>
      </c>
      <c r="B4523" s="198" t="s">
        <v>40921</v>
      </c>
      <c r="C4523" s="198" t="s">
        <v>2</v>
      </c>
      <c r="D4523" s="292">
        <v>20.309999999999999</v>
      </c>
    </row>
    <row r="4524" spans="1:4" ht="13.5">
      <c r="A4524" s="198">
        <v>91992</v>
      </c>
      <c r="B4524" s="198" t="s">
        <v>40922</v>
      </c>
      <c r="C4524" s="198" t="s">
        <v>2</v>
      </c>
      <c r="D4524" s="292">
        <v>57.64</v>
      </c>
    </row>
    <row r="4525" spans="1:4" ht="13.5">
      <c r="A4525" s="198">
        <v>91990</v>
      </c>
      <c r="B4525" s="198" t="s">
        <v>40923</v>
      </c>
      <c r="C4525" s="198" t="s">
        <v>2</v>
      </c>
      <c r="D4525" s="292">
        <v>43.67</v>
      </c>
    </row>
    <row r="4526" spans="1:4" ht="13.5">
      <c r="A4526" s="198">
        <v>91993</v>
      </c>
      <c r="B4526" s="198" t="s">
        <v>40924</v>
      </c>
      <c r="C4526" s="198" t="s">
        <v>2</v>
      </c>
      <c r="D4526" s="292">
        <v>60.33</v>
      </c>
    </row>
    <row r="4527" spans="1:4" ht="13.5">
      <c r="A4527" s="198">
        <v>91991</v>
      </c>
      <c r="B4527" s="198" t="s">
        <v>40925</v>
      </c>
      <c r="C4527" s="198" t="s">
        <v>2</v>
      </c>
      <c r="D4527" s="292">
        <v>46.36</v>
      </c>
    </row>
    <row r="4528" spans="1:4" ht="13.5">
      <c r="A4528" s="198">
        <v>92000</v>
      </c>
      <c r="B4528" s="198" t="s">
        <v>40926</v>
      </c>
      <c r="C4528" s="198" t="s">
        <v>2</v>
      </c>
      <c r="D4528" s="292">
        <v>39.71</v>
      </c>
    </row>
    <row r="4529" spans="1:4" ht="13.5">
      <c r="A4529" s="198">
        <v>91998</v>
      </c>
      <c r="B4529" s="198" t="s">
        <v>40927</v>
      </c>
      <c r="C4529" s="198" t="s">
        <v>2</v>
      </c>
      <c r="D4529" s="292">
        <v>25.74</v>
      </c>
    </row>
    <row r="4530" spans="1:4" ht="13.5">
      <c r="A4530" s="198">
        <v>92001</v>
      </c>
      <c r="B4530" s="198" t="s">
        <v>40928</v>
      </c>
      <c r="C4530" s="198" t="s">
        <v>2</v>
      </c>
      <c r="D4530" s="292">
        <v>42.4</v>
      </c>
    </row>
    <row r="4531" spans="1:4" ht="13.5">
      <c r="A4531" s="198">
        <v>91999</v>
      </c>
      <c r="B4531" s="198" t="s">
        <v>40929</v>
      </c>
      <c r="C4531" s="198" t="s">
        <v>2</v>
      </c>
      <c r="D4531" s="292">
        <v>28.43</v>
      </c>
    </row>
    <row r="4532" spans="1:4" ht="13.5">
      <c r="A4532" s="198">
        <v>92008</v>
      </c>
      <c r="B4532" s="198" t="s">
        <v>40930</v>
      </c>
      <c r="C4532" s="198" t="s">
        <v>2</v>
      </c>
      <c r="D4532" s="292">
        <v>61.25</v>
      </c>
    </row>
    <row r="4533" spans="1:4" ht="13.5">
      <c r="A4533" s="198">
        <v>92006</v>
      </c>
      <c r="B4533" s="198" t="s">
        <v>40931</v>
      </c>
      <c r="C4533" s="198" t="s">
        <v>2</v>
      </c>
      <c r="D4533" s="292">
        <v>47.28</v>
      </c>
    </row>
    <row r="4534" spans="1:4" ht="13.5">
      <c r="A4534" s="198">
        <v>92009</v>
      </c>
      <c r="B4534" s="198" t="s">
        <v>40932</v>
      </c>
      <c r="C4534" s="198" t="s">
        <v>2</v>
      </c>
      <c r="D4534" s="292">
        <v>66.63</v>
      </c>
    </row>
    <row r="4535" spans="1:4" ht="13.5">
      <c r="A4535" s="198">
        <v>92007</v>
      </c>
      <c r="B4535" s="198" t="s">
        <v>40933</v>
      </c>
      <c r="C4535" s="198" t="s">
        <v>2</v>
      </c>
      <c r="D4535" s="292">
        <v>52.66</v>
      </c>
    </row>
    <row r="4536" spans="1:4" ht="13.5">
      <c r="A4536" s="198">
        <v>92016</v>
      </c>
      <c r="B4536" s="198" t="s">
        <v>40934</v>
      </c>
      <c r="C4536" s="198" t="s">
        <v>2</v>
      </c>
      <c r="D4536" s="292">
        <v>82.8</v>
      </c>
    </row>
    <row r="4537" spans="1:4" ht="13.5">
      <c r="A4537" s="198">
        <v>92014</v>
      </c>
      <c r="B4537" s="198" t="s">
        <v>40935</v>
      </c>
      <c r="C4537" s="198" t="s">
        <v>2</v>
      </c>
      <c r="D4537" s="292">
        <v>68.83</v>
      </c>
    </row>
    <row r="4538" spans="1:4" ht="13.5">
      <c r="A4538" s="198">
        <v>92017</v>
      </c>
      <c r="B4538" s="198" t="s">
        <v>40936</v>
      </c>
      <c r="C4538" s="198" t="s">
        <v>2</v>
      </c>
      <c r="D4538" s="292">
        <v>90.87</v>
      </c>
    </row>
    <row r="4539" spans="1:4" ht="13.5">
      <c r="A4539" s="198">
        <v>92015</v>
      </c>
      <c r="B4539" s="198" t="s">
        <v>40937</v>
      </c>
      <c r="C4539" s="198" t="s">
        <v>2</v>
      </c>
      <c r="D4539" s="292">
        <v>76.900000000000006</v>
      </c>
    </row>
    <row r="4540" spans="1:4" ht="13.5">
      <c r="A4540" s="198">
        <v>92019</v>
      </c>
      <c r="B4540" s="198" t="s">
        <v>40938</v>
      </c>
      <c r="C4540" s="198" t="s">
        <v>2</v>
      </c>
      <c r="D4540" s="292">
        <v>111.41</v>
      </c>
    </row>
    <row r="4541" spans="1:4" ht="13.5">
      <c r="A4541" s="198">
        <v>92018</v>
      </c>
      <c r="B4541" s="198" t="s">
        <v>40939</v>
      </c>
      <c r="C4541" s="198" t="s">
        <v>2</v>
      </c>
      <c r="D4541" s="292">
        <v>91.1</v>
      </c>
    </row>
    <row r="4542" spans="1:4" ht="13.5">
      <c r="A4542" s="198">
        <v>92021</v>
      </c>
      <c r="B4542" s="198" t="s">
        <v>40940</v>
      </c>
      <c r="C4542" s="198" t="s">
        <v>2</v>
      </c>
      <c r="D4542" s="292">
        <v>154.84</v>
      </c>
    </row>
    <row r="4543" spans="1:4" ht="13.5">
      <c r="A4543" s="198">
        <v>92020</v>
      </c>
      <c r="B4543" s="198" t="s">
        <v>40941</v>
      </c>
      <c r="C4543" s="198" t="s">
        <v>2</v>
      </c>
      <c r="D4543" s="292">
        <v>134.53</v>
      </c>
    </row>
    <row r="4544" spans="1:4" ht="13.5">
      <c r="A4544" s="198">
        <v>91996</v>
      </c>
      <c r="B4544" s="198" t="s">
        <v>40942</v>
      </c>
      <c r="C4544" s="198" t="s">
        <v>2</v>
      </c>
      <c r="D4544" s="292">
        <v>44.71</v>
      </c>
    </row>
    <row r="4545" spans="1:4" ht="13.5">
      <c r="A4545" s="198">
        <v>91994</v>
      </c>
      <c r="B4545" s="198" t="s">
        <v>40943</v>
      </c>
      <c r="C4545" s="198" t="s">
        <v>2</v>
      </c>
      <c r="D4545" s="292">
        <v>30.74</v>
      </c>
    </row>
    <row r="4546" spans="1:4" ht="13.5">
      <c r="A4546" s="198">
        <v>91997</v>
      </c>
      <c r="B4546" s="198" t="s">
        <v>40944</v>
      </c>
      <c r="C4546" s="198" t="s">
        <v>2</v>
      </c>
      <c r="D4546" s="292">
        <v>47.4</v>
      </c>
    </row>
    <row r="4547" spans="1:4" ht="13.5">
      <c r="A4547" s="198">
        <v>91995</v>
      </c>
      <c r="B4547" s="198" t="s">
        <v>40945</v>
      </c>
      <c r="C4547" s="198" t="s">
        <v>2</v>
      </c>
      <c r="D4547" s="292">
        <v>33.43</v>
      </c>
    </row>
    <row r="4548" spans="1:4" ht="13.5">
      <c r="A4548" s="198">
        <v>92004</v>
      </c>
      <c r="B4548" s="198" t="s">
        <v>40946</v>
      </c>
      <c r="C4548" s="198" t="s">
        <v>2</v>
      </c>
      <c r="D4548" s="292">
        <v>71.319999999999993</v>
      </c>
    </row>
    <row r="4549" spans="1:4" ht="13.5">
      <c r="A4549" s="198">
        <v>92002</v>
      </c>
      <c r="B4549" s="198" t="s">
        <v>40947</v>
      </c>
      <c r="C4549" s="198" t="s">
        <v>2</v>
      </c>
      <c r="D4549" s="292">
        <v>57.35</v>
      </c>
    </row>
    <row r="4550" spans="1:4" ht="13.5">
      <c r="A4550" s="198">
        <v>92005</v>
      </c>
      <c r="B4550" s="198" t="s">
        <v>40948</v>
      </c>
      <c r="C4550" s="198" t="s">
        <v>2</v>
      </c>
      <c r="D4550" s="292">
        <v>76.7</v>
      </c>
    </row>
    <row r="4551" spans="1:4" ht="13.5">
      <c r="A4551" s="198">
        <v>92003</v>
      </c>
      <c r="B4551" s="198" t="s">
        <v>40949</v>
      </c>
      <c r="C4551" s="198" t="s">
        <v>2</v>
      </c>
      <c r="D4551" s="292">
        <v>62.73</v>
      </c>
    </row>
    <row r="4552" spans="1:4" ht="13.5">
      <c r="A4552" s="198">
        <v>92012</v>
      </c>
      <c r="B4552" s="198" t="s">
        <v>40950</v>
      </c>
      <c r="C4552" s="198" t="s">
        <v>2</v>
      </c>
      <c r="D4552" s="292">
        <v>97.87</v>
      </c>
    </row>
    <row r="4553" spans="1:4" ht="13.5">
      <c r="A4553" s="198">
        <v>92010</v>
      </c>
      <c r="B4553" s="198" t="s">
        <v>40951</v>
      </c>
      <c r="C4553" s="198" t="s">
        <v>2</v>
      </c>
      <c r="D4553" s="292">
        <v>83.9</v>
      </c>
    </row>
    <row r="4554" spans="1:4" ht="13.5">
      <c r="A4554" s="198">
        <v>92013</v>
      </c>
      <c r="B4554" s="198" t="s">
        <v>40952</v>
      </c>
      <c r="C4554" s="198" t="s">
        <v>2</v>
      </c>
      <c r="D4554" s="292">
        <v>105.94</v>
      </c>
    </row>
    <row r="4555" spans="1:4" ht="13.5">
      <c r="A4555" s="198">
        <v>92011</v>
      </c>
      <c r="B4555" s="198" t="s">
        <v>40953</v>
      </c>
      <c r="C4555" s="198" t="s">
        <v>2</v>
      </c>
      <c r="D4555" s="292">
        <v>91.97</v>
      </c>
    </row>
    <row r="4556" spans="1:4" ht="13.5">
      <c r="A4556" s="198">
        <v>95777</v>
      </c>
      <c r="B4556" s="198" t="s">
        <v>8249</v>
      </c>
      <c r="C4556" s="198" t="s">
        <v>2</v>
      </c>
      <c r="D4556" s="292">
        <v>30.3</v>
      </c>
    </row>
    <row r="4557" spans="1:4" ht="13.5">
      <c r="A4557" s="198">
        <v>95780</v>
      </c>
      <c r="B4557" s="198" t="s">
        <v>8252</v>
      </c>
      <c r="C4557" s="198" t="s">
        <v>2</v>
      </c>
      <c r="D4557" s="292">
        <v>36.049999999999997</v>
      </c>
    </row>
    <row r="4558" spans="1:4" ht="13.5">
      <c r="A4558" s="198">
        <v>95783</v>
      </c>
      <c r="B4558" s="198" t="s">
        <v>40954</v>
      </c>
      <c r="C4558" s="198" t="s">
        <v>2</v>
      </c>
      <c r="D4558" s="292">
        <v>0</v>
      </c>
    </row>
    <row r="4559" spans="1:4" ht="13.5">
      <c r="A4559" s="198">
        <v>95778</v>
      </c>
      <c r="B4559" s="198" t="s">
        <v>8250</v>
      </c>
      <c r="C4559" s="198" t="s">
        <v>2</v>
      </c>
      <c r="D4559" s="292">
        <v>34.01</v>
      </c>
    </row>
    <row r="4560" spans="1:4" ht="13.5">
      <c r="A4560" s="198">
        <v>95781</v>
      </c>
      <c r="B4560" s="198" t="s">
        <v>8253</v>
      </c>
      <c r="C4560" s="198" t="s">
        <v>2</v>
      </c>
      <c r="D4560" s="292">
        <v>41.21</v>
      </c>
    </row>
    <row r="4561" spans="1:4" ht="13.5">
      <c r="A4561" s="198">
        <v>95784</v>
      </c>
      <c r="B4561" s="198" t="s">
        <v>40955</v>
      </c>
      <c r="C4561" s="198" t="s">
        <v>2</v>
      </c>
      <c r="D4561" s="292">
        <v>0</v>
      </c>
    </row>
    <row r="4562" spans="1:4" ht="13.5">
      <c r="A4562" s="198">
        <v>95782</v>
      </c>
      <c r="B4562" s="198" t="s">
        <v>8254</v>
      </c>
      <c r="C4562" s="198" t="s">
        <v>2</v>
      </c>
      <c r="D4562" s="292">
        <v>38.4</v>
      </c>
    </row>
    <row r="4563" spans="1:4" ht="13.5">
      <c r="A4563" s="198">
        <v>95779</v>
      </c>
      <c r="B4563" s="198" t="s">
        <v>8251</v>
      </c>
      <c r="C4563" s="198" t="s">
        <v>2</v>
      </c>
      <c r="D4563" s="292">
        <v>28.24</v>
      </c>
    </row>
    <row r="4564" spans="1:4" ht="13.5">
      <c r="A4564" s="198">
        <v>95785</v>
      </c>
      <c r="B4564" s="198" t="s">
        <v>8255</v>
      </c>
      <c r="C4564" s="198" t="s">
        <v>2</v>
      </c>
      <c r="D4564" s="292">
        <v>45.47</v>
      </c>
    </row>
    <row r="4565" spans="1:4" ht="13.5">
      <c r="A4565" s="198">
        <v>95792</v>
      </c>
      <c r="B4565" s="198" t="s">
        <v>40956</v>
      </c>
      <c r="C4565" s="198" t="s">
        <v>2</v>
      </c>
      <c r="D4565" s="292">
        <v>0</v>
      </c>
    </row>
    <row r="4566" spans="1:4" ht="13.5">
      <c r="A4566" s="198">
        <v>95793</v>
      </c>
      <c r="B4566" s="198" t="s">
        <v>40957</v>
      </c>
      <c r="C4566" s="198" t="s">
        <v>2</v>
      </c>
      <c r="D4566" s="292">
        <v>0</v>
      </c>
    </row>
    <row r="4567" spans="1:4" ht="13.5">
      <c r="A4567" s="198">
        <v>95794</v>
      </c>
      <c r="B4567" s="198" t="s">
        <v>40958</v>
      </c>
      <c r="C4567" s="198" t="s">
        <v>2</v>
      </c>
      <c r="D4567" s="292">
        <v>0</v>
      </c>
    </row>
    <row r="4568" spans="1:4" ht="13.5">
      <c r="A4568" s="198">
        <v>95786</v>
      </c>
      <c r="B4568" s="198" t="s">
        <v>40959</v>
      </c>
      <c r="C4568" s="198" t="s">
        <v>2</v>
      </c>
      <c r="D4568" s="292">
        <v>0</v>
      </c>
    </row>
    <row r="4569" spans="1:4" ht="13.5">
      <c r="A4569" s="198">
        <v>95788</v>
      </c>
      <c r="B4569" s="198" t="s">
        <v>40960</v>
      </c>
      <c r="C4569" s="198" t="s">
        <v>2</v>
      </c>
      <c r="D4569" s="292">
        <v>0</v>
      </c>
    </row>
    <row r="4570" spans="1:4" ht="13.5">
      <c r="A4570" s="198">
        <v>95790</v>
      </c>
      <c r="B4570" s="198" t="s">
        <v>40961</v>
      </c>
      <c r="C4570" s="198" t="s">
        <v>2</v>
      </c>
      <c r="D4570" s="292">
        <v>0</v>
      </c>
    </row>
    <row r="4571" spans="1:4" ht="13.5">
      <c r="A4571" s="198">
        <v>95787</v>
      </c>
      <c r="B4571" s="198" t="s">
        <v>8256</v>
      </c>
      <c r="C4571" s="198" t="s">
        <v>2</v>
      </c>
      <c r="D4571" s="292">
        <v>34.340000000000003</v>
      </c>
    </row>
    <row r="4572" spans="1:4" ht="13.5">
      <c r="A4572" s="198">
        <v>95789</v>
      </c>
      <c r="B4572" s="198" t="s">
        <v>8257</v>
      </c>
      <c r="C4572" s="198" t="s">
        <v>2</v>
      </c>
      <c r="D4572" s="292">
        <v>46.72</v>
      </c>
    </row>
    <row r="4573" spans="1:4" ht="13.5">
      <c r="A4573" s="198">
        <v>95791</v>
      </c>
      <c r="B4573" s="198" t="s">
        <v>8258</v>
      </c>
      <c r="C4573" s="198" t="s">
        <v>2</v>
      </c>
      <c r="D4573" s="292">
        <v>64.84</v>
      </c>
    </row>
    <row r="4574" spans="1:4" ht="13.5">
      <c r="A4574" s="198">
        <v>95795</v>
      </c>
      <c r="B4574" s="198" t="s">
        <v>8259</v>
      </c>
      <c r="C4574" s="198" t="s">
        <v>2</v>
      </c>
      <c r="D4574" s="292">
        <v>39.159999999999997</v>
      </c>
    </row>
    <row r="4575" spans="1:4" ht="13.5">
      <c r="A4575" s="198">
        <v>95796</v>
      </c>
      <c r="B4575" s="198" t="s">
        <v>8260</v>
      </c>
      <c r="C4575" s="198" t="s">
        <v>2</v>
      </c>
      <c r="D4575" s="292">
        <v>54.91</v>
      </c>
    </row>
    <row r="4576" spans="1:4" ht="13.5">
      <c r="A4576" s="198">
        <v>95797</v>
      </c>
      <c r="B4576" s="198" t="s">
        <v>8261</v>
      </c>
      <c r="C4576" s="198" t="s">
        <v>2</v>
      </c>
      <c r="D4576" s="292">
        <v>75.88</v>
      </c>
    </row>
    <row r="4577" spans="1:4" ht="13.5">
      <c r="A4577" s="198">
        <v>95798</v>
      </c>
      <c r="B4577" s="198" t="s">
        <v>40962</v>
      </c>
      <c r="C4577" s="198" t="s">
        <v>2</v>
      </c>
      <c r="D4577" s="292">
        <v>0</v>
      </c>
    </row>
    <row r="4578" spans="1:4" ht="13.5">
      <c r="A4578" s="198">
        <v>95799</v>
      </c>
      <c r="B4578" s="198" t="s">
        <v>40963</v>
      </c>
      <c r="C4578" s="198" t="s">
        <v>2</v>
      </c>
      <c r="D4578" s="292">
        <v>0</v>
      </c>
    </row>
    <row r="4579" spans="1:4" ht="13.5">
      <c r="A4579" s="198">
        <v>95800</v>
      </c>
      <c r="B4579" s="198" t="s">
        <v>40964</v>
      </c>
      <c r="C4579" s="198" t="s">
        <v>2</v>
      </c>
      <c r="D4579" s="292">
        <v>0</v>
      </c>
    </row>
    <row r="4580" spans="1:4" ht="13.5">
      <c r="A4580" s="198">
        <v>95801</v>
      </c>
      <c r="B4580" s="198" t="s">
        <v>8262</v>
      </c>
      <c r="C4580" s="198" t="s">
        <v>2</v>
      </c>
      <c r="D4580" s="292">
        <v>46.79</v>
      </c>
    </row>
    <row r="4581" spans="1:4" ht="13.5">
      <c r="A4581" s="198">
        <v>95802</v>
      </c>
      <c r="B4581" s="198" t="s">
        <v>8263</v>
      </c>
      <c r="C4581" s="198" t="s">
        <v>2</v>
      </c>
      <c r="D4581" s="292">
        <v>58.39</v>
      </c>
    </row>
    <row r="4582" spans="1:4" ht="13.5">
      <c r="A4582" s="198">
        <v>95803</v>
      </c>
      <c r="B4582" s="198" t="s">
        <v>8264</v>
      </c>
      <c r="C4582" s="198" t="s">
        <v>2</v>
      </c>
      <c r="D4582" s="292">
        <v>84.76</v>
      </c>
    </row>
    <row r="4583" spans="1:4" ht="13.5">
      <c r="A4583" s="198">
        <v>95804</v>
      </c>
      <c r="B4583" s="198" t="s">
        <v>8265</v>
      </c>
      <c r="C4583" s="198" t="s">
        <v>2</v>
      </c>
      <c r="D4583" s="292">
        <v>25.22</v>
      </c>
    </row>
    <row r="4584" spans="1:4" ht="13.5">
      <c r="A4584" s="198">
        <v>95805</v>
      </c>
      <c r="B4584" s="198" t="s">
        <v>8266</v>
      </c>
      <c r="C4584" s="198" t="s">
        <v>2</v>
      </c>
      <c r="D4584" s="292">
        <v>26.89</v>
      </c>
    </row>
    <row r="4585" spans="1:4" ht="13.5">
      <c r="A4585" s="198">
        <v>95806</v>
      </c>
      <c r="B4585" s="198" t="s">
        <v>8267</v>
      </c>
      <c r="C4585" s="198" t="s">
        <v>2</v>
      </c>
      <c r="D4585" s="292">
        <v>29.69</v>
      </c>
    </row>
    <row r="4586" spans="1:4" ht="13.5">
      <c r="A4586" s="198">
        <v>104401</v>
      </c>
      <c r="B4586" s="198" t="s">
        <v>8284</v>
      </c>
      <c r="C4586" s="198" t="s">
        <v>2</v>
      </c>
      <c r="D4586" s="292">
        <v>28.1</v>
      </c>
    </row>
    <row r="4587" spans="1:4" ht="13.5">
      <c r="A4587" s="198">
        <v>104402</v>
      </c>
      <c r="B4587" s="198" t="s">
        <v>8285</v>
      </c>
      <c r="C4587" s="198" t="s">
        <v>2</v>
      </c>
      <c r="D4587" s="292">
        <v>30.14</v>
      </c>
    </row>
    <row r="4588" spans="1:4" ht="13.5">
      <c r="A4588" s="198">
        <v>104403</v>
      </c>
      <c r="B4588" s="198" t="s">
        <v>8286</v>
      </c>
      <c r="C4588" s="198" t="s">
        <v>2</v>
      </c>
      <c r="D4588" s="292">
        <v>37.44</v>
      </c>
    </row>
    <row r="4589" spans="1:4" ht="13.5">
      <c r="A4589" s="198">
        <v>104395</v>
      </c>
      <c r="B4589" s="198" t="s">
        <v>8248</v>
      </c>
      <c r="C4589" s="198" t="s">
        <v>2</v>
      </c>
      <c r="D4589" s="292">
        <v>24.74</v>
      </c>
    </row>
    <row r="4590" spans="1:4" ht="13.5">
      <c r="A4590" s="198">
        <v>104396</v>
      </c>
      <c r="B4590" s="198" t="s">
        <v>8279</v>
      </c>
      <c r="C4590" s="198" t="s">
        <v>2</v>
      </c>
      <c r="D4590" s="292">
        <v>25.6</v>
      </c>
    </row>
    <row r="4591" spans="1:4" ht="13.5">
      <c r="A4591" s="198">
        <v>104397</v>
      </c>
      <c r="B4591" s="198" t="s">
        <v>8280</v>
      </c>
      <c r="C4591" s="198" t="s">
        <v>2</v>
      </c>
      <c r="D4591" s="292">
        <v>30.3</v>
      </c>
    </row>
    <row r="4592" spans="1:4" ht="13.5">
      <c r="A4592" s="198">
        <v>95810</v>
      </c>
      <c r="B4592" s="198" t="s">
        <v>8271</v>
      </c>
      <c r="C4592" s="198" t="s">
        <v>2</v>
      </c>
      <c r="D4592" s="292">
        <v>17.05</v>
      </c>
    </row>
    <row r="4593" spans="1:4" ht="13.5">
      <c r="A4593" s="198">
        <v>95811</v>
      </c>
      <c r="B4593" s="198" t="s">
        <v>8272</v>
      </c>
      <c r="C4593" s="198" t="s">
        <v>2</v>
      </c>
      <c r="D4593" s="292">
        <v>22.04</v>
      </c>
    </row>
    <row r="4594" spans="1:4" ht="13.5">
      <c r="A4594" s="198">
        <v>95812</v>
      </c>
      <c r="B4594" s="198" t="s">
        <v>8273</v>
      </c>
      <c r="C4594" s="198" t="s">
        <v>2</v>
      </c>
      <c r="D4594" s="292">
        <v>30.9</v>
      </c>
    </row>
    <row r="4595" spans="1:4" ht="13.5">
      <c r="A4595" s="198">
        <v>95807</v>
      </c>
      <c r="B4595" s="198" t="s">
        <v>8268</v>
      </c>
      <c r="C4595" s="198" t="s">
        <v>2</v>
      </c>
      <c r="D4595" s="292">
        <v>29.94</v>
      </c>
    </row>
    <row r="4596" spans="1:4" ht="13.5">
      <c r="A4596" s="198">
        <v>95808</v>
      </c>
      <c r="B4596" s="198" t="s">
        <v>8269</v>
      </c>
      <c r="C4596" s="198" t="s">
        <v>2</v>
      </c>
      <c r="D4596" s="292">
        <v>34.93</v>
      </c>
    </row>
    <row r="4597" spans="1:4" ht="13.5">
      <c r="A4597" s="198">
        <v>95809</v>
      </c>
      <c r="B4597" s="198" t="s">
        <v>8270</v>
      </c>
      <c r="C4597" s="198" t="s">
        <v>2</v>
      </c>
      <c r="D4597" s="292">
        <v>43.8</v>
      </c>
    </row>
    <row r="4598" spans="1:4" ht="13.5">
      <c r="A4598" s="198">
        <v>104398</v>
      </c>
      <c r="B4598" s="198" t="s">
        <v>8281</v>
      </c>
      <c r="C4598" s="198" t="s">
        <v>2</v>
      </c>
      <c r="D4598" s="292">
        <v>29.92</v>
      </c>
    </row>
    <row r="4599" spans="1:4" ht="13.5">
      <c r="A4599" s="198">
        <v>104399</v>
      </c>
      <c r="B4599" s="198" t="s">
        <v>8282</v>
      </c>
      <c r="C4599" s="198" t="s">
        <v>2</v>
      </c>
      <c r="D4599" s="292">
        <v>33.630000000000003</v>
      </c>
    </row>
    <row r="4600" spans="1:4" ht="13.5">
      <c r="A4600" s="198">
        <v>104400</v>
      </c>
      <c r="B4600" s="198" t="s">
        <v>8283</v>
      </c>
      <c r="C4600" s="198" t="s">
        <v>2</v>
      </c>
      <c r="D4600" s="292">
        <v>43.25</v>
      </c>
    </row>
    <row r="4601" spans="1:4" ht="13.5">
      <c r="A4601" s="198">
        <v>104404</v>
      </c>
      <c r="B4601" s="198" t="s">
        <v>8287</v>
      </c>
      <c r="C4601" s="198" t="s">
        <v>2</v>
      </c>
      <c r="D4601" s="292">
        <v>39.200000000000003</v>
      </c>
    </row>
    <row r="4602" spans="1:4" ht="13.5">
      <c r="A4602" s="198">
        <v>104405</v>
      </c>
      <c r="B4602" s="198" t="s">
        <v>8288</v>
      </c>
      <c r="C4602" s="198" t="s">
        <v>2</v>
      </c>
      <c r="D4602" s="292">
        <v>52.98</v>
      </c>
    </row>
    <row r="4603" spans="1:4" ht="13.5">
      <c r="A4603" s="198">
        <v>95813</v>
      </c>
      <c r="B4603" s="198" t="s">
        <v>8274</v>
      </c>
      <c r="C4603" s="198" t="s">
        <v>2</v>
      </c>
      <c r="D4603" s="292">
        <v>20.07</v>
      </c>
    </row>
    <row r="4604" spans="1:4" ht="13.5">
      <c r="A4604" s="198">
        <v>95814</v>
      </c>
      <c r="B4604" s="198" t="s">
        <v>8275</v>
      </c>
      <c r="C4604" s="198" t="s">
        <v>2</v>
      </c>
      <c r="D4604" s="292">
        <v>26.72</v>
      </c>
    </row>
    <row r="4605" spans="1:4" ht="13.5">
      <c r="A4605" s="198">
        <v>95815</v>
      </c>
      <c r="B4605" s="198" t="s">
        <v>8276</v>
      </c>
      <c r="C4605" s="198" t="s">
        <v>2</v>
      </c>
      <c r="D4605" s="292">
        <v>40.090000000000003</v>
      </c>
    </row>
    <row r="4606" spans="1:4" ht="13.5">
      <c r="A4606" s="198">
        <v>95816</v>
      </c>
      <c r="B4606" s="198" t="s">
        <v>8277</v>
      </c>
      <c r="C4606" s="198" t="s">
        <v>2</v>
      </c>
      <c r="D4606" s="292">
        <v>36.24</v>
      </c>
    </row>
    <row r="4607" spans="1:4" ht="13.5">
      <c r="A4607" s="198">
        <v>95817</v>
      </c>
      <c r="B4607" s="198" t="s">
        <v>40965</v>
      </c>
      <c r="C4607" s="198" t="s">
        <v>2</v>
      </c>
      <c r="D4607" s="292">
        <v>44.08</v>
      </c>
    </row>
    <row r="4608" spans="1:4" ht="13.5">
      <c r="A4608" s="198">
        <v>95818</v>
      </c>
      <c r="B4608" s="198" t="s">
        <v>8278</v>
      </c>
      <c r="C4608" s="198" t="s">
        <v>2</v>
      </c>
      <c r="D4608" s="292">
        <v>61.19</v>
      </c>
    </row>
    <row r="4609" spans="1:4" ht="13.5">
      <c r="A4609" s="198">
        <v>104391</v>
      </c>
      <c r="B4609" s="198" t="s">
        <v>40966</v>
      </c>
      <c r="C4609" s="198" t="s">
        <v>2</v>
      </c>
      <c r="D4609" s="292">
        <v>0</v>
      </c>
    </row>
    <row r="4610" spans="1:4" ht="13.5">
      <c r="A4610" s="198">
        <v>104392</v>
      </c>
      <c r="B4610" s="198" t="s">
        <v>40967</v>
      </c>
      <c r="C4610" s="198" t="s">
        <v>2</v>
      </c>
      <c r="D4610" s="292">
        <v>0</v>
      </c>
    </row>
    <row r="4611" spans="1:4" ht="13.5">
      <c r="A4611" s="198">
        <v>104393</v>
      </c>
      <c r="B4611" s="198" t="s">
        <v>40968</v>
      </c>
      <c r="C4611" s="198" t="s">
        <v>2</v>
      </c>
      <c r="D4611" s="292">
        <v>0</v>
      </c>
    </row>
    <row r="4612" spans="1:4" ht="13.5">
      <c r="A4612" s="198">
        <v>104394</v>
      </c>
      <c r="B4612" s="198" t="s">
        <v>40969</v>
      </c>
      <c r="C4612" s="198" t="s">
        <v>2</v>
      </c>
      <c r="D4612" s="292">
        <v>0</v>
      </c>
    </row>
    <row r="4613" spans="1:4" ht="13.5">
      <c r="A4613" s="198">
        <v>95761</v>
      </c>
      <c r="B4613" s="198" t="s">
        <v>40970</v>
      </c>
      <c r="C4613" s="198" t="s">
        <v>2</v>
      </c>
      <c r="D4613" s="292">
        <v>0</v>
      </c>
    </row>
    <row r="4614" spans="1:4" ht="13.5">
      <c r="A4614" s="198">
        <v>95763</v>
      </c>
      <c r="B4614" s="198" t="s">
        <v>40971</v>
      </c>
      <c r="C4614" s="198" t="s">
        <v>2</v>
      </c>
      <c r="D4614" s="292">
        <v>0</v>
      </c>
    </row>
    <row r="4615" spans="1:4" ht="13.5">
      <c r="A4615" s="198">
        <v>95765</v>
      </c>
      <c r="B4615" s="198" t="s">
        <v>40972</v>
      </c>
      <c r="C4615" s="198" t="s">
        <v>2</v>
      </c>
      <c r="D4615" s="292">
        <v>0</v>
      </c>
    </row>
    <row r="4616" spans="1:4" ht="13.5">
      <c r="A4616" s="198">
        <v>95767</v>
      </c>
      <c r="B4616" s="198" t="s">
        <v>40973</v>
      </c>
      <c r="C4616" s="198" t="s">
        <v>2</v>
      </c>
      <c r="D4616" s="292">
        <v>0</v>
      </c>
    </row>
    <row r="4617" spans="1:4" ht="13.5">
      <c r="A4617" s="198">
        <v>95762</v>
      </c>
      <c r="B4617" s="198" t="s">
        <v>40974</v>
      </c>
      <c r="C4617" s="198" t="s">
        <v>2</v>
      </c>
      <c r="D4617" s="292">
        <v>0</v>
      </c>
    </row>
    <row r="4618" spans="1:4" ht="13.5">
      <c r="A4618" s="198">
        <v>95764</v>
      </c>
      <c r="B4618" s="198" t="s">
        <v>40975</v>
      </c>
      <c r="C4618" s="198" t="s">
        <v>2</v>
      </c>
      <c r="D4618" s="292">
        <v>0</v>
      </c>
    </row>
    <row r="4619" spans="1:4" ht="13.5">
      <c r="A4619" s="198">
        <v>95766</v>
      </c>
      <c r="B4619" s="198" t="s">
        <v>40976</v>
      </c>
      <c r="C4619" s="198" t="s">
        <v>2</v>
      </c>
      <c r="D4619" s="292">
        <v>0</v>
      </c>
    </row>
    <row r="4620" spans="1:4" ht="13.5">
      <c r="A4620" s="198">
        <v>95768</v>
      </c>
      <c r="B4620" s="198" t="s">
        <v>40977</v>
      </c>
      <c r="C4620" s="198" t="s">
        <v>2</v>
      </c>
      <c r="D4620" s="292">
        <v>0</v>
      </c>
    </row>
    <row r="4621" spans="1:4" ht="13.5">
      <c r="A4621" s="198">
        <v>95739</v>
      </c>
      <c r="B4621" s="198" t="s">
        <v>40978</v>
      </c>
      <c r="C4621" s="198" t="s">
        <v>2</v>
      </c>
      <c r="D4621" s="292">
        <v>0</v>
      </c>
    </row>
    <row r="4622" spans="1:4" ht="13.5">
      <c r="A4622" s="198">
        <v>95740</v>
      </c>
      <c r="B4622" s="198" t="s">
        <v>40979</v>
      </c>
      <c r="C4622" s="198" t="s">
        <v>2</v>
      </c>
      <c r="D4622" s="292">
        <v>0</v>
      </c>
    </row>
    <row r="4623" spans="1:4" ht="13.5">
      <c r="A4623" s="198">
        <v>95741</v>
      </c>
      <c r="B4623" s="198" t="s">
        <v>40980</v>
      </c>
      <c r="C4623" s="198" t="s">
        <v>2</v>
      </c>
      <c r="D4623" s="292">
        <v>0</v>
      </c>
    </row>
    <row r="4624" spans="1:4" ht="13.5">
      <c r="A4624" s="198">
        <v>104409</v>
      </c>
      <c r="B4624" s="198" t="s">
        <v>40981</v>
      </c>
      <c r="C4624" s="198" t="s">
        <v>1</v>
      </c>
      <c r="D4624" s="292">
        <v>0</v>
      </c>
    </row>
    <row r="4625" spans="1:4" ht="13.5">
      <c r="A4625" s="198">
        <v>104408</v>
      </c>
      <c r="B4625" s="198" t="s">
        <v>40982</v>
      </c>
      <c r="C4625" s="198" t="s">
        <v>1</v>
      </c>
      <c r="D4625" s="292">
        <v>0</v>
      </c>
    </row>
    <row r="4626" spans="1:4" ht="13.5">
      <c r="A4626" s="198">
        <v>104407</v>
      </c>
      <c r="B4626" s="198" t="s">
        <v>40983</v>
      </c>
      <c r="C4626" s="198" t="s">
        <v>1</v>
      </c>
      <c r="D4626" s="292">
        <v>0</v>
      </c>
    </row>
    <row r="4627" spans="1:4" ht="13.5">
      <c r="A4627" s="198">
        <v>104406</v>
      </c>
      <c r="B4627" s="198" t="s">
        <v>40984</v>
      </c>
      <c r="C4627" s="198" t="s">
        <v>1</v>
      </c>
      <c r="D4627" s="292">
        <v>0</v>
      </c>
    </row>
    <row r="4628" spans="1:4" ht="13.5">
      <c r="A4628" s="198">
        <v>95726</v>
      </c>
      <c r="B4628" s="198" t="s">
        <v>40985</v>
      </c>
      <c r="C4628" s="198" t="s">
        <v>1</v>
      </c>
      <c r="D4628" s="292">
        <v>17.68</v>
      </c>
    </row>
    <row r="4629" spans="1:4" ht="13.5">
      <c r="A4629" s="198">
        <v>95727</v>
      </c>
      <c r="B4629" s="198" t="s">
        <v>40986</v>
      </c>
      <c r="C4629" s="198" t="s">
        <v>1</v>
      </c>
      <c r="D4629" s="292">
        <v>22.07</v>
      </c>
    </row>
    <row r="4630" spans="1:4" ht="13.5">
      <c r="A4630" s="198">
        <v>95728</v>
      </c>
      <c r="B4630" s="198" t="s">
        <v>40987</v>
      </c>
      <c r="C4630" s="198" t="s">
        <v>1</v>
      </c>
      <c r="D4630" s="292">
        <v>28.9</v>
      </c>
    </row>
    <row r="4631" spans="1:4" ht="13.5">
      <c r="A4631" s="198">
        <v>104452</v>
      </c>
      <c r="B4631" s="198" t="s">
        <v>40988</v>
      </c>
      <c r="C4631" s="198" t="s">
        <v>2</v>
      </c>
      <c r="D4631" s="292">
        <v>0</v>
      </c>
    </row>
    <row r="4632" spans="1:4" ht="13.5">
      <c r="A4632" s="198">
        <v>104448</v>
      </c>
      <c r="B4632" s="198" t="s">
        <v>40989</v>
      </c>
      <c r="C4632" s="198" t="s">
        <v>2</v>
      </c>
      <c r="D4632" s="292">
        <v>0</v>
      </c>
    </row>
    <row r="4633" spans="1:4" ht="13.5">
      <c r="A4633" s="198">
        <v>104449</v>
      </c>
      <c r="B4633" s="198" t="s">
        <v>40990</v>
      </c>
      <c r="C4633" s="198" t="s">
        <v>2</v>
      </c>
      <c r="D4633" s="292">
        <v>0</v>
      </c>
    </row>
    <row r="4634" spans="1:4" ht="13.5">
      <c r="A4634" s="198">
        <v>104450</v>
      </c>
      <c r="B4634" s="198" t="s">
        <v>40991</v>
      </c>
      <c r="C4634" s="198" t="s">
        <v>2</v>
      </c>
      <c r="D4634" s="292">
        <v>0</v>
      </c>
    </row>
    <row r="4635" spans="1:4" ht="13.5">
      <c r="A4635" s="198">
        <v>104445</v>
      </c>
      <c r="B4635" s="198" t="s">
        <v>40992</v>
      </c>
      <c r="C4635" s="198" t="s">
        <v>2</v>
      </c>
      <c r="D4635" s="292">
        <v>0</v>
      </c>
    </row>
    <row r="4636" spans="1:4" ht="13.5">
      <c r="A4636" s="198">
        <v>104446</v>
      </c>
      <c r="B4636" s="198" t="s">
        <v>40993</v>
      </c>
      <c r="C4636" s="198" t="s">
        <v>2</v>
      </c>
      <c r="D4636" s="292">
        <v>0</v>
      </c>
    </row>
    <row r="4637" spans="1:4" ht="13.5">
      <c r="A4637" s="198">
        <v>104447</v>
      </c>
      <c r="B4637" s="198" t="s">
        <v>40994</v>
      </c>
      <c r="C4637" s="198" t="s">
        <v>2</v>
      </c>
      <c r="D4637" s="292">
        <v>0</v>
      </c>
    </row>
    <row r="4638" spans="1:4" ht="13.5">
      <c r="A4638" s="198">
        <v>92980</v>
      </c>
      <c r="B4638" s="198" t="s">
        <v>40995</v>
      </c>
      <c r="C4638" s="198" t="s">
        <v>1</v>
      </c>
      <c r="D4638" s="292">
        <v>11.62</v>
      </c>
    </row>
    <row r="4639" spans="1:4" ht="13.5">
      <c r="A4639" s="198">
        <v>92979</v>
      </c>
      <c r="B4639" s="198" t="s">
        <v>40996</v>
      </c>
      <c r="C4639" s="198" t="s">
        <v>1</v>
      </c>
      <c r="D4639" s="292">
        <v>12.17</v>
      </c>
    </row>
    <row r="4640" spans="1:4" ht="13.5">
      <c r="A4640" s="198">
        <v>92982</v>
      </c>
      <c r="B4640" s="198" t="s">
        <v>40997</v>
      </c>
      <c r="C4640" s="198" t="s">
        <v>1</v>
      </c>
      <c r="D4640" s="292">
        <v>18.41</v>
      </c>
    </row>
    <row r="4641" spans="1:4" ht="13.5">
      <c r="A4641" s="198">
        <v>92981</v>
      </c>
      <c r="B4641" s="198" t="s">
        <v>40998</v>
      </c>
      <c r="C4641" s="198" t="s">
        <v>1</v>
      </c>
      <c r="D4641" s="292">
        <v>17.37</v>
      </c>
    </row>
    <row r="4642" spans="1:4" ht="13.5">
      <c r="A4642" s="198">
        <v>101885</v>
      </c>
      <c r="B4642" s="198" t="s">
        <v>3865</v>
      </c>
      <c r="C4642" s="198" t="s">
        <v>1</v>
      </c>
      <c r="D4642" s="292">
        <v>11.27</v>
      </c>
    </row>
    <row r="4643" spans="1:4" ht="13.5">
      <c r="A4643" s="198">
        <v>101884</v>
      </c>
      <c r="B4643" s="198" t="s">
        <v>3864</v>
      </c>
      <c r="C4643" s="198" t="s">
        <v>1</v>
      </c>
      <c r="D4643" s="292">
        <v>11.82</v>
      </c>
    </row>
    <row r="4644" spans="1:4" ht="13.5">
      <c r="A4644" s="198">
        <v>101887</v>
      </c>
      <c r="B4644" s="198" t="s">
        <v>3867</v>
      </c>
      <c r="C4644" s="198" t="s">
        <v>1</v>
      </c>
      <c r="D4644" s="292">
        <v>18.02</v>
      </c>
    </row>
    <row r="4645" spans="1:4" ht="13.5">
      <c r="A4645" s="198">
        <v>101886</v>
      </c>
      <c r="B4645" s="198" t="s">
        <v>3866</v>
      </c>
      <c r="C4645" s="198" t="s">
        <v>1</v>
      </c>
      <c r="D4645" s="292">
        <v>16.98</v>
      </c>
    </row>
    <row r="4646" spans="1:4" ht="13.5">
      <c r="A4646" s="198">
        <v>101889</v>
      </c>
      <c r="B4646" s="198" t="s">
        <v>3869</v>
      </c>
      <c r="C4646" s="198" t="s">
        <v>1</v>
      </c>
      <c r="D4646" s="292">
        <v>27.98</v>
      </c>
    </row>
    <row r="4647" spans="1:4" ht="13.5">
      <c r="A4647" s="198">
        <v>101888</v>
      </c>
      <c r="B4647" s="198" t="s">
        <v>3868</v>
      </c>
      <c r="C4647" s="198" t="s">
        <v>1</v>
      </c>
      <c r="D4647" s="292">
        <v>26.63</v>
      </c>
    </row>
    <row r="4648" spans="1:4" ht="13.5">
      <c r="A4648" s="198">
        <v>101938</v>
      </c>
      <c r="B4648" s="198" t="s">
        <v>4540</v>
      </c>
      <c r="C4648" s="198" t="s">
        <v>2</v>
      </c>
      <c r="D4648" s="292">
        <v>117.87</v>
      </c>
    </row>
    <row r="4649" spans="1:4" ht="13.5">
      <c r="A4649" s="198">
        <v>101904</v>
      </c>
      <c r="B4649" s="198" t="s">
        <v>3912</v>
      </c>
      <c r="C4649" s="198" t="s">
        <v>2</v>
      </c>
      <c r="D4649" s="292">
        <v>1313.63</v>
      </c>
    </row>
    <row r="4650" spans="1:4" ht="13.5">
      <c r="A4650" s="198">
        <v>101901</v>
      </c>
      <c r="B4650" s="198" t="s">
        <v>3909</v>
      </c>
      <c r="C4650" s="198" t="s">
        <v>2</v>
      </c>
      <c r="D4650" s="292">
        <v>140.36000000000001</v>
      </c>
    </row>
    <row r="4651" spans="1:4" ht="13.5">
      <c r="A4651" s="198">
        <v>101902</v>
      </c>
      <c r="B4651" s="198" t="s">
        <v>3910</v>
      </c>
      <c r="C4651" s="198" t="s">
        <v>2</v>
      </c>
      <c r="D4651" s="292">
        <v>173.96</v>
      </c>
    </row>
    <row r="4652" spans="1:4" ht="13.5">
      <c r="A4652" s="198">
        <v>101903</v>
      </c>
      <c r="B4652" s="198" t="s">
        <v>3911</v>
      </c>
      <c r="C4652" s="198" t="s">
        <v>2</v>
      </c>
      <c r="D4652" s="292">
        <v>361.94</v>
      </c>
    </row>
    <row r="4653" spans="1:4" ht="13.5">
      <c r="A4653" s="198">
        <v>97400</v>
      </c>
      <c r="B4653" s="198" t="s">
        <v>40999</v>
      </c>
      <c r="C4653" s="198" t="s">
        <v>2</v>
      </c>
      <c r="D4653" s="292">
        <v>0</v>
      </c>
    </row>
    <row r="4654" spans="1:4" ht="13.5">
      <c r="A4654" s="198">
        <v>97401</v>
      </c>
      <c r="B4654" s="198" t="s">
        <v>41000</v>
      </c>
      <c r="C4654" s="198" t="s">
        <v>2</v>
      </c>
      <c r="D4654" s="292">
        <v>0</v>
      </c>
    </row>
    <row r="4655" spans="1:4" ht="13.5">
      <c r="A4655" s="198">
        <v>97403</v>
      </c>
      <c r="B4655" s="198" t="s">
        <v>41001</v>
      </c>
      <c r="C4655" s="198" t="s">
        <v>2</v>
      </c>
      <c r="D4655" s="292">
        <v>0</v>
      </c>
    </row>
    <row r="4656" spans="1:4" ht="13.5">
      <c r="A4656" s="198">
        <v>97404</v>
      </c>
      <c r="B4656" s="198" t="s">
        <v>41002</v>
      </c>
      <c r="C4656" s="198" t="s">
        <v>2</v>
      </c>
      <c r="D4656" s="292">
        <v>0</v>
      </c>
    </row>
    <row r="4657" spans="1:4" ht="13.5">
      <c r="A4657" s="198">
        <v>97406</v>
      </c>
      <c r="B4657" s="198" t="s">
        <v>41003</v>
      </c>
      <c r="C4657" s="198" t="s">
        <v>2</v>
      </c>
      <c r="D4657" s="292">
        <v>0</v>
      </c>
    </row>
    <row r="4658" spans="1:4" ht="13.5">
      <c r="A4658" s="198">
        <v>97393</v>
      </c>
      <c r="B4658" s="198" t="s">
        <v>41004</v>
      </c>
      <c r="C4658" s="198" t="s">
        <v>2</v>
      </c>
      <c r="D4658" s="292">
        <v>0</v>
      </c>
    </row>
    <row r="4659" spans="1:4" ht="13.5">
      <c r="A4659" s="198">
        <v>97407</v>
      </c>
      <c r="B4659" s="198" t="s">
        <v>41005</v>
      </c>
      <c r="C4659" s="198" t="s">
        <v>2</v>
      </c>
      <c r="D4659" s="292">
        <v>0</v>
      </c>
    </row>
    <row r="4660" spans="1:4" ht="13.5">
      <c r="A4660" s="198">
        <v>97408</v>
      </c>
      <c r="B4660" s="198" t="s">
        <v>41006</v>
      </c>
      <c r="C4660" s="198" t="s">
        <v>2</v>
      </c>
      <c r="D4660" s="292">
        <v>0</v>
      </c>
    </row>
    <row r="4661" spans="1:4" ht="13.5">
      <c r="A4661" s="198">
        <v>97394</v>
      </c>
      <c r="B4661" s="198" t="s">
        <v>41007</v>
      </c>
      <c r="C4661" s="198" t="s">
        <v>2</v>
      </c>
      <c r="D4661" s="292">
        <v>0</v>
      </c>
    </row>
    <row r="4662" spans="1:4" ht="13.5">
      <c r="A4662" s="198">
        <v>97395</v>
      </c>
      <c r="B4662" s="198" t="s">
        <v>41008</v>
      </c>
      <c r="C4662" s="198" t="s">
        <v>2</v>
      </c>
      <c r="D4662" s="292">
        <v>0</v>
      </c>
    </row>
    <row r="4663" spans="1:4" ht="13.5">
      <c r="A4663" s="198">
        <v>97398</v>
      </c>
      <c r="B4663" s="198" t="s">
        <v>41009</v>
      </c>
      <c r="C4663" s="198" t="s">
        <v>2</v>
      </c>
      <c r="D4663" s="292">
        <v>0</v>
      </c>
    </row>
    <row r="4664" spans="1:4" ht="13.5">
      <c r="A4664" s="198">
        <v>97399</v>
      </c>
      <c r="B4664" s="198" t="s">
        <v>41010</v>
      </c>
      <c r="C4664" s="198" t="s">
        <v>2</v>
      </c>
      <c r="D4664" s="292">
        <v>0</v>
      </c>
    </row>
    <row r="4665" spans="1:4" ht="13.5">
      <c r="A4665" s="198">
        <v>97414</v>
      </c>
      <c r="B4665" s="198" t="s">
        <v>41011</v>
      </c>
      <c r="C4665" s="198" t="s">
        <v>2</v>
      </c>
      <c r="D4665" s="292">
        <v>0</v>
      </c>
    </row>
    <row r="4666" spans="1:4" ht="13.5">
      <c r="A4666" s="198">
        <v>97415</v>
      </c>
      <c r="B4666" s="198" t="s">
        <v>41012</v>
      </c>
      <c r="C4666" s="198" t="s">
        <v>2</v>
      </c>
      <c r="D4666" s="292">
        <v>0</v>
      </c>
    </row>
    <row r="4667" spans="1:4" ht="13.5">
      <c r="A4667" s="198">
        <v>97416</v>
      </c>
      <c r="B4667" s="198" t="s">
        <v>41013</v>
      </c>
      <c r="C4667" s="198" t="s">
        <v>2</v>
      </c>
      <c r="D4667" s="292">
        <v>0</v>
      </c>
    </row>
    <row r="4668" spans="1:4" ht="13.5">
      <c r="A4668" s="198">
        <v>97417</v>
      </c>
      <c r="B4668" s="198" t="s">
        <v>41014</v>
      </c>
      <c r="C4668" s="198" t="s">
        <v>2</v>
      </c>
      <c r="D4668" s="292">
        <v>0</v>
      </c>
    </row>
    <row r="4669" spans="1:4" ht="13.5">
      <c r="A4669" s="198">
        <v>97418</v>
      </c>
      <c r="B4669" s="198" t="s">
        <v>41015</v>
      </c>
      <c r="C4669" s="198" t="s">
        <v>2</v>
      </c>
      <c r="D4669" s="292">
        <v>0</v>
      </c>
    </row>
    <row r="4670" spans="1:4" ht="13.5">
      <c r="A4670" s="198">
        <v>97409</v>
      </c>
      <c r="B4670" s="198" t="s">
        <v>41016</v>
      </c>
      <c r="C4670" s="198" t="s">
        <v>2</v>
      </c>
      <c r="D4670" s="292">
        <v>0</v>
      </c>
    </row>
    <row r="4671" spans="1:4" ht="13.5">
      <c r="A4671" s="198">
        <v>97419</v>
      </c>
      <c r="B4671" s="198" t="s">
        <v>41017</v>
      </c>
      <c r="C4671" s="198" t="s">
        <v>2</v>
      </c>
      <c r="D4671" s="292">
        <v>0</v>
      </c>
    </row>
    <row r="4672" spans="1:4" ht="13.5">
      <c r="A4672" s="198">
        <v>97420</v>
      </c>
      <c r="B4672" s="198" t="s">
        <v>41018</v>
      </c>
      <c r="C4672" s="198" t="s">
        <v>2</v>
      </c>
      <c r="D4672" s="292">
        <v>0</v>
      </c>
    </row>
    <row r="4673" spans="1:4" ht="13.5">
      <c r="A4673" s="198">
        <v>97410</v>
      </c>
      <c r="B4673" s="198" t="s">
        <v>41019</v>
      </c>
      <c r="C4673" s="198" t="s">
        <v>2</v>
      </c>
      <c r="D4673" s="292">
        <v>0</v>
      </c>
    </row>
    <row r="4674" spans="1:4" ht="13.5">
      <c r="A4674" s="198">
        <v>97411</v>
      </c>
      <c r="B4674" s="198" t="s">
        <v>41020</v>
      </c>
      <c r="C4674" s="198" t="s">
        <v>2</v>
      </c>
      <c r="D4674" s="292">
        <v>0</v>
      </c>
    </row>
    <row r="4675" spans="1:4" ht="13.5">
      <c r="A4675" s="198">
        <v>97412</v>
      </c>
      <c r="B4675" s="198" t="s">
        <v>41021</v>
      </c>
      <c r="C4675" s="198" t="s">
        <v>2</v>
      </c>
      <c r="D4675" s="292">
        <v>0</v>
      </c>
    </row>
    <row r="4676" spans="1:4" ht="13.5">
      <c r="A4676" s="198">
        <v>97413</v>
      </c>
      <c r="B4676" s="198" t="s">
        <v>41022</v>
      </c>
      <c r="C4676" s="198" t="s">
        <v>2</v>
      </c>
      <c r="D4676" s="292">
        <v>0</v>
      </c>
    </row>
    <row r="4677" spans="1:4" ht="13.5">
      <c r="A4677" s="198">
        <v>101900</v>
      </c>
      <c r="B4677" s="198" t="s">
        <v>41023</v>
      </c>
      <c r="C4677" s="198" t="s">
        <v>2</v>
      </c>
      <c r="D4677" s="292">
        <v>4319.82</v>
      </c>
    </row>
    <row r="4678" spans="1:4" ht="13.5">
      <c r="A4678" s="198">
        <v>93660</v>
      </c>
      <c r="B4678" s="198" t="s">
        <v>3877</v>
      </c>
      <c r="C4678" s="198" t="s">
        <v>2</v>
      </c>
      <c r="D4678" s="292">
        <v>55.6</v>
      </c>
    </row>
    <row r="4679" spans="1:4" ht="13.5">
      <c r="A4679" s="198">
        <v>93661</v>
      </c>
      <c r="B4679" s="198" t="s">
        <v>3878</v>
      </c>
      <c r="C4679" s="198" t="s">
        <v>2</v>
      </c>
      <c r="D4679" s="292">
        <v>57.26</v>
      </c>
    </row>
    <row r="4680" spans="1:4" ht="13.5">
      <c r="A4680" s="198">
        <v>93662</v>
      </c>
      <c r="B4680" s="198" t="s">
        <v>3879</v>
      </c>
      <c r="C4680" s="198" t="s">
        <v>2</v>
      </c>
      <c r="D4680" s="292">
        <v>60.44</v>
      </c>
    </row>
    <row r="4681" spans="1:4" ht="13.5">
      <c r="A4681" s="198">
        <v>93663</v>
      </c>
      <c r="B4681" s="198" t="s">
        <v>3880</v>
      </c>
      <c r="C4681" s="198" t="s">
        <v>2</v>
      </c>
      <c r="D4681" s="292">
        <v>60.44</v>
      </c>
    </row>
    <row r="4682" spans="1:4" ht="13.5">
      <c r="A4682" s="198">
        <v>93664</v>
      </c>
      <c r="B4682" s="198" t="s">
        <v>3881</v>
      </c>
      <c r="C4682" s="198" t="s">
        <v>2</v>
      </c>
      <c r="D4682" s="292">
        <v>64.33</v>
      </c>
    </row>
    <row r="4683" spans="1:4" ht="13.5">
      <c r="A4683" s="198">
        <v>93665</v>
      </c>
      <c r="B4683" s="198" t="s">
        <v>3882</v>
      </c>
      <c r="C4683" s="198" t="s">
        <v>2</v>
      </c>
      <c r="D4683" s="292">
        <v>69.760000000000005</v>
      </c>
    </row>
    <row r="4684" spans="1:4" ht="13.5">
      <c r="A4684" s="198">
        <v>93666</v>
      </c>
      <c r="B4684" s="198" t="s">
        <v>3883</v>
      </c>
      <c r="C4684" s="198" t="s">
        <v>2</v>
      </c>
      <c r="D4684" s="292">
        <v>77.680000000000007</v>
      </c>
    </row>
    <row r="4685" spans="1:4" ht="13.5">
      <c r="A4685" s="198">
        <v>93674</v>
      </c>
      <c r="B4685" s="198" t="s">
        <v>41024</v>
      </c>
      <c r="C4685" s="198" t="s">
        <v>2</v>
      </c>
      <c r="D4685" s="292">
        <v>0</v>
      </c>
    </row>
    <row r="4686" spans="1:4" ht="13.5">
      <c r="A4686" s="198">
        <v>93675</v>
      </c>
      <c r="B4686" s="198" t="s">
        <v>41025</v>
      </c>
      <c r="C4686" s="198" t="s">
        <v>2</v>
      </c>
      <c r="D4686" s="292">
        <v>0</v>
      </c>
    </row>
    <row r="4687" spans="1:4" ht="13.5">
      <c r="A4687" s="198">
        <v>101892</v>
      </c>
      <c r="B4687" s="198" t="s">
        <v>3906</v>
      </c>
      <c r="C4687" s="198" t="s">
        <v>2</v>
      </c>
      <c r="D4687" s="292">
        <v>70.94</v>
      </c>
    </row>
    <row r="4688" spans="1:4" ht="13.5">
      <c r="A4688" s="198">
        <v>93653</v>
      </c>
      <c r="B4688" s="198" t="s">
        <v>3870</v>
      </c>
      <c r="C4688" s="198" t="s">
        <v>2</v>
      </c>
      <c r="D4688" s="292">
        <v>11.96</v>
      </c>
    </row>
    <row r="4689" spans="1:4" ht="13.5">
      <c r="A4689" s="198">
        <v>93654</v>
      </c>
      <c r="B4689" s="198" t="s">
        <v>3871</v>
      </c>
      <c r="C4689" s="198" t="s">
        <v>2</v>
      </c>
      <c r="D4689" s="292">
        <v>12.78</v>
      </c>
    </row>
    <row r="4690" spans="1:4" ht="13.5">
      <c r="A4690" s="198">
        <v>93655</v>
      </c>
      <c r="B4690" s="198" t="s">
        <v>3872</v>
      </c>
      <c r="C4690" s="198" t="s">
        <v>2</v>
      </c>
      <c r="D4690" s="292">
        <v>14.38</v>
      </c>
    </row>
    <row r="4691" spans="1:4" ht="13.5">
      <c r="A4691" s="198">
        <v>93656</v>
      </c>
      <c r="B4691" s="198" t="s">
        <v>3873</v>
      </c>
      <c r="C4691" s="198" t="s">
        <v>2</v>
      </c>
      <c r="D4691" s="292">
        <v>14.38</v>
      </c>
    </row>
    <row r="4692" spans="1:4" ht="13.5">
      <c r="A4692" s="198">
        <v>93657</v>
      </c>
      <c r="B4692" s="198" t="s">
        <v>3874</v>
      </c>
      <c r="C4692" s="198" t="s">
        <v>2</v>
      </c>
      <c r="D4692" s="292">
        <v>16.32</v>
      </c>
    </row>
    <row r="4693" spans="1:4" ht="13.5">
      <c r="A4693" s="198">
        <v>93658</v>
      </c>
      <c r="B4693" s="198" t="s">
        <v>3875</v>
      </c>
      <c r="C4693" s="198" t="s">
        <v>2</v>
      </c>
      <c r="D4693" s="292">
        <v>23.51</v>
      </c>
    </row>
    <row r="4694" spans="1:4" ht="13.5">
      <c r="A4694" s="198">
        <v>93659</v>
      </c>
      <c r="B4694" s="198" t="s">
        <v>3876</v>
      </c>
      <c r="C4694" s="198" t="s">
        <v>2</v>
      </c>
      <c r="D4694" s="292">
        <v>27.47</v>
      </c>
    </row>
    <row r="4695" spans="1:4" ht="13.5">
      <c r="A4695" s="198">
        <v>101890</v>
      </c>
      <c r="B4695" s="198" t="s">
        <v>3904</v>
      </c>
      <c r="C4695" s="198" t="s">
        <v>2</v>
      </c>
      <c r="D4695" s="292">
        <v>16.89</v>
      </c>
    </row>
    <row r="4696" spans="1:4" ht="13.5">
      <c r="A4696" s="198">
        <v>101891</v>
      </c>
      <c r="B4696" s="198" t="s">
        <v>3905</v>
      </c>
      <c r="C4696" s="198" t="s">
        <v>2</v>
      </c>
      <c r="D4696" s="292">
        <v>29.36</v>
      </c>
    </row>
    <row r="4697" spans="1:4" ht="13.5">
      <c r="A4697" s="198">
        <v>101895</v>
      </c>
      <c r="B4697" s="198" t="s">
        <v>41026</v>
      </c>
      <c r="C4697" s="198" t="s">
        <v>2</v>
      </c>
      <c r="D4697" s="292">
        <v>431.79</v>
      </c>
    </row>
    <row r="4698" spans="1:4" ht="13.5">
      <c r="A4698" s="198">
        <v>101896</v>
      </c>
      <c r="B4698" s="198" t="s">
        <v>41027</v>
      </c>
      <c r="C4698" s="198" t="s">
        <v>2</v>
      </c>
      <c r="D4698" s="292">
        <v>634.16</v>
      </c>
    </row>
    <row r="4699" spans="1:4" ht="13.5">
      <c r="A4699" s="198">
        <v>101897</v>
      </c>
      <c r="B4699" s="198" t="s">
        <v>41028</v>
      </c>
      <c r="C4699" s="198" t="s">
        <v>2</v>
      </c>
      <c r="D4699" s="292">
        <v>994.82</v>
      </c>
    </row>
    <row r="4700" spans="1:4" ht="13.5">
      <c r="A4700" s="198">
        <v>101898</v>
      </c>
      <c r="B4700" s="198" t="s">
        <v>41029</v>
      </c>
      <c r="C4700" s="198" t="s">
        <v>2</v>
      </c>
      <c r="D4700" s="292">
        <v>1318.64</v>
      </c>
    </row>
    <row r="4701" spans="1:4" ht="13.5">
      <c r="A4701" s="198">
        <v>101899</v>
      </c>
      <c r="B4701" s="198" t="s">
        <v>41030</v>
      </c>
      <c r="C4701" s="198" t="s">
        <v>2</v>
      </c>
      <c r="D4701" s="292">
        <v>2088.87</v>
      </c>
    </row>
    <row r="4702" spans="1:4" ht="13.5">
      <c r="A4702" s="198">
        <v>93676</v>
      </c>
      <c r="B4702" s="198" t="s">
        <v>41031</v>
      </c>
      <c r="C4702" s="198" t="s">
        <v>2</v>
      </c>
      <c r="D4702" s="292">
        <v>0</v>
      </c>
    </row>
    <row r="4703" spans="1:4" ht="13.5">
      <c r="A4703" s="198">
        <v>97711</v>
      </c>
      <c r="B4703" s="198" t="s">
        <v>41032</v>
      </c>
      <c r="C4703" s="198" t="s">
        <v>2</v>
      </c>
      <c r="D4703" s="292">
        <v>0</v>
      </c>
    </row>
    <row r="4704" spans="1:4" ht="13.5">
      <c r="A4704" s="198">
        <v>93667</v>
      </c>
      <c r="B4704" s="198" t="s">
        <v>3884</v>
      </c>
      <c r="C4704" s="198" t="s">
        <v>2</v>
      </c>
      <c r="D4704" s="292">
        <v>70.03</v>
      </c>
    </row>
    <row r="4705" spans="1:4" ht="13.5">
      <c r="A4705" s="198">
        <v>93668</v>
      </c>
      <c r="B4705" s="198" t="s">
        <v>3885</v>
      </c>
      <c r="C4705" s="198" t="s">
        <v>2</v>
      </c>
      <c r="D4705" s="292">
        <v>72.53</v>
      </c>
    </row>
    <row r="4706" spans="1:4" ht="13.5">
      <c r="A4706" s="198">
        <v>93669</v>
      </c>
      <c r="B4706" s="198" t="s">
        <v>3886</v>
      </c>
      <c r="C4706" s="198" t="s">
        <v>2</v>
      </c>
      <c r="D4706" s="292">
        <v>77.31</v>
      </c>
    </row>
    <row r="4707" spans="1:4" ht="13.5">
      <c r="A4707" s="198">
        <v>93670</v>
      </c>
      <c r="B4707" s="198" t="s">
        <v>3887</v>
      </c>
      <c r="C4707" s="198" t="s">
        <v>2</v>
      </c>
      <c r="D4707" s="292">
        <v>77.31</v>
      </c>
    </row>
    <row r="4708" spans="1:4" ht="13.5">
      <c r="A4708" s="198">
        <v>93671</v>
      </c>
      <c r="B4708" s="198" t="s">
        <v>3888</v>
      </c>
      <c r="C4708" s="198" t="s">
        <v>2</v>
      </c>
      <c r="D4708" s="292">
        <v>83.12</v>
      </c>
    </row>
    <row r="4709" spans="1:4" ht="13.5">
      <c r="A4709" s="198">
        <v>93672</v>
      </c>
      <c r="B4709" s="198" t="s">
        <v>3889</v>
      </c>
      <c r="C4709" s="198" t="s">
        <v>2</v>
      </c>
      <c r="D4709" s="292">
        <v>92.39</v>
      </c>
    </row>
    <row r="4710" spans="1:4" ht="13.5">
      <c r="A4710" s="198">
        <v>93673</v>
      </c>
      <c r="B4710" s="198" t="s">
        <v>3890</v>
      </c>
      <c r="C4710" s="198" t="s">
        <v>2</v>
      </c>
      <c r="D4710" s="292">
        <v>104.27</v>
      </c>
    </row>
    <row r="4711" spans="1:4" ht="13.5">
      <c r="A4711" s="198">
        <v>101893</v>
      </c>
      <c r="B4711" s="198" t="s">
        <v>3907</v>
      </c>
      <c r="C4711" s="198" t="s">
        <v>2</v>
      </c>
      <c r="D4711" s="292">
        <v>91.49</v>
      </c>
    </row>
    <row r="4712" spans="1:4" ht="13.5">
      <c r="A4712" s="198">
        <v>101894</v>
      </c>
      <c r="B4712" s="198" t="s">
        <v>3908</v>
      </c>
      <c r="C4712" s="198" t="s">
        <v>2</v>
      </c>
      <c r="D4712" s="292">
        <v>165.59</v>
      </c>
    </row>
    <row r="4713" spans="1:4" ht="13.5">
      <c r="A4713" s="198">
        <v>97421</v>
      </c>
      <c r="B4713" s="198" t="s">
        <v>41033</v>
      </c>
      <c r="C4713" s="198" t="s">
        <v>2</v>
      </c>
      <c r="D4713" s="292">
        <v>0</v>
      </c>
    </row>
    <row r="4714" spans="1:4" ht="13.5">
      <c r="A4714" s="198">
        <v>97373</v>
      </c>
      <c r="B4714" s="198" t="s">
        <v>41034</v>
      </c>
      <c r="C4714" s="198" t="s">
        <v>1</v>
      </c>
      <c r="D4714" s="292">
        <v>0</v>
      </c>
    </row>
    <row r="4715" spans="1:4" ht="13.5">
      <c r="A4715" s="198">
        <v>97374</v>
      </c>
      <c r="B4715" s="198" t="s">
        <v>41035</v>
      </c>
      <c r="C4715" s="198" t="s">
        <v>1</v>
      </c>
      <c r="D4715" s="292">
        <v>0</v>
      </c>
    </row>
    <row r="4716" spans="1:4" ht="13.5">
      <c r="A4716" s="198">
        <v>97375</v>
      </c>
      <c r="B4716" s="198" t="s">
        <v>41036</v>
      </c>
      <c r="C4716" s="198" t="s">
        <v>1</v>
      </c>
      <c r="D4716" s="292">
        <v>0</v>
      </c>
    </row>
    <row r="4717" spans="1:4" ht="13.5">
      <c r="A4717" s="198">
        <v>97376</v>
      </c>
      <c r="B4717" s="198" t="s">
        <v>41037</v>
      </c>
      <c r="C4717" s="198" t="s">
        <v>1</v>
      </c>
      <c r="D4717" s="292">
        <v>0</v>
      </c>
    </row>
    <row r="4718" spans="1:4" ht="13.5">
      <c r="A4718" s="198">
        <v>97377</v>
      </c>
      <c r="B4718" s="198" t="s">
        <v>41038</v>
      </c>
      <c r="C4718" s="198" t="s">
        <v>1</v>
      </c>
      <c r="D4718" s="292">
        <v>0</v>
      </c>
    </row>
    <row r="4719" spans="1:4" ht="13.5">
      <c r="A4719" s="198">
        <v>97368</v>
      </c>
      <c r="B4719" s="198" t="s">
        <v>41039</v>
      </c>
      <c r="C4719" s="198" t="s">
        <v>1</v>
      </c>
      <c r="D4719" s="292">
        <v>0</v>
      </c>
    </row>
    <row r="4720" spans="1:4" ht="13.5">
      <c r="A4720" s="198">
        <v>97369</v>
      </c>
      <c r="B4720" s="198" t="s">
        <v>41040</v>
      </c>
      <c r="C4720" s="198" t="s">
        <v>1</v>
      </c>
      <c r="D4720" s="292">
        <v>0</v>
      </c>
    </row>
    <row r="4721" spans="1:4" ht="13.5">
      <c r="A4721" s="198">
        <v>97370</v>
      </c>
      <c r="B4721" s="198" t="s">
        <v>41041</v>
      </c>
      <c r="C4721" s="198" t="s">
        <v>1</v>
      </c>
      <c r="D4721" s="292">
        <v>0</v>
      </c>
    </row>
    <row r="4722" spans="1:4" ht="13.5">
      <c r="A4722" s="198">
        <v>97371</v>
      </c>
      <c r="B4722" s="198" t="s">
        <v>41042</v>
      </c>
      <c r="C4722" s="198" t="s">
        <v>1</v>
      </c>
      <c r="D4722" s="292">
        <v>0</v>
      </c>
    </row>
    <row r="4723" spans="1:4" ht="13.5">
      <c r="A4723" s="198">
        <v>97372</v>
      </c>
      <c r="B4723" s="198" t="s">
        <v>41043</v>
      </c>
      <c r="C4723" s="198" t="s">
        <v>1</v>
      </c>
      <c r="D4723" s="292">
        <v>0</v>
      </c>
    </row>
    <row r="4724" spans="1:4" ht="13.5">
      <c r="A4724" s="198">
        <v>101875</v>
      </c>
      <c r="B4724" s="198" t="s">
        <v>3895</v>
      </c>
      <c r="C4724" s="198" t="s">
        <v>2</v>
      </c>
      <c r="D4724" s="292">
        <v>358.06</v>
      </c>
    </row>
    <row r="4725" spans="1:4" ht="13.5">
      <c r="A4725" s="198">
        <v>101883</v>
      </c>
      <c r="B4725" s="198" t="s">
        <v>3903</v>
      </c>
      <c r="C4725" s="198" t="s">
        <v>2</v>
      </c>
      <c r="D4725" s="292">
        <v>490.32</v>
      </c>
    </row>
    <row r="4726" spans="1:4" ht="13.5">
      <c r="A4726" s="198">
        <v>101879</v>
      </c>
      <c r="B4726" s="198" t="s">
        <v>3899</v>
      </c>
      <c r="C4726" s="198" t="s">
        <v>2</v>
      </c>
      <c r="D4726" s="292">
        <v>513.76</v>
      </c>
    </row>
    <row r="4727" spans="1:4" ht="13.5">
      <c r="A4727" s="198">
        <v>101880</v>
      </c>
      <c r="B4727" s="198" t="s">
        <v>3900</v>
      </c>
      <c r="C4727" s="198" t="s">
        <v>2</v>
      </c>
      <c r="D4727" s="292">
        <v>592.44000000000005</v>
      </c>
    </row>
    <row r="4728" spans="1:4" ht="13.5">
      <c r="A4728" s="198">
        <v>101882</v>
      </c>
      <c r="B4728" s="198" t="s">
        <v>3902</v>
      </c>
      <c r="C4728" s="198" t="s">
        <v>2</v>
      </c>
      <c r="D4728" s="292">
        <v>1189.17</v>
      </c>
    </row>
    <row r="4729" spans="1:4" ht="13.5">
      <c r="A4729" s="198">
        <v>101881</v>
      </c>
      <c r="B4729" s="198" t="s">
        <v>3901</v>
      </c>
      <c r="C4729" s="198" t="s">
        <v>2</v>
      </c>
      <c r="D4729" s="292">
        <v>843.41</v>
      </c>
    </row>
    <row r="4730" spans="1:4" ht="13.5">
      <c r="A4730" s="198">
        <v>101878</v>
      </c>
      <c r="B4730" s="198" t="s">
        <v>3898</v>
      </c>
      <c r="C4730" s="198" t="s">
        <v>2</v>
      </c>
      <c r="D4730" s="292">
        <v>513.79999999999995</v>
      </c>
    </row>
    <row r="4731" spans="1:4" ht="13.5">
      <c r="A4731" s="198">
        <v>101877</v>
      </c>
      <c r="B4731" s="198" t="s">
        <v>3897</v>
      </c>
      <c r="C4731" s="198" t="s">
        <v>2</v>
      </c>
      <c r="D4731" s="292">
        <v>62</v>
      </c>
    </row>
    <row r="4732" spans="1:4" ht="13.5">
      <c r="A4732" s="198">
        <v>101876</v>
      </c>
      <c r="B4732" s="198" t="s">
        <v>3896</v>
      </c>
      <c r="C4732" s="198" t="s">
        <v>2</v>
      </c>
      <c r="D4732" s="292">
        <v>88.3</v>
      </c>
    </row>
    <row r="4733" spans="1:4" ht="13.5">
      <c r="A4733" s="198">
        <v>101873</v>
      </c>
      <c r="B4733" s="198" t="s">
        <v>41044</v>
      </c>
      <c r="C4733" s="198" t="s">
        <v>2</v>
      </c>
      <c r="D4733" s="292">
        <v>0</v>
      </c>
    </row>
    <row r="4734" spans="1:4" ht="13.5">
      <c r="A4734" s="198">
        <v>101874</v>
      </c>
      <c r="B4734" s="198" t="s">
        <v>41045</v>
      </c>
      <c r="C4734" s="198" t="s">
        <v>2</v>
      </c>
      <c r="D4734" s="292">
        <v>0</v>
      </c>
    </row>
    <row r="4735" spans="1:4" ht="13.5">
      <c r="A4735" s="198">
        <v>101871</v>
      </c>
      <c r="B4735" s="198" t="s">
        <v>41046</v>
      </c>
      <c r="C4735" s="198" t="s">
        <v>2</v>
      </c>
      <c r="D4735" s="292">
        <v>0</v>
      </c>
    </row>
    <row r="4736" spans="1:4" ht="13.5">
      <c r="A4736" s="198">
        <v>101872</v>
      </c>
      <c r="B4736" s="198" t="s">
        <v>41047</v>
      </c>
      <c r="C4736" s="198" t="s">
        <v>2</v>
      </c>
      <c r="D4736" s="292">
        <v>0</v>
      </c>
    </row>
    <row r="4737" spans="1:4" ht="13.5">
      <c r="A4737" s="198">
        <v>97360</v>
      </c>
      <c r="B4737" s="198" t="s">
        <v>3892</v>
      </c>
      <c r="C4737" s="198" t="s">
        <v>2</v>
      </c>
      <c r="D4737" s="292">
        <v>7212.45</v>
      </c>
    </row>
    <row r="4738" spans="1:4" ht="13.5">
      <c r="A4738" s="198">
        <v>97361</v>
      </c>
      <c r="B4738" s="198" t="s">
        <v>3893</v>
      </c>
      <c r="C4738" s="198" t="s">
        <v>2</v>
      </c>
      <c r="D4738" s="292">
        <v>9616.6</v>
      </c>
    </row>
    <row r="4739" spans="1:4" ht="13.5">
      <c r="A4739" s="198">
        <v>97359</v>
      </c>
      <c r="B4739" s="198" t="s">
        <v>3891</v>
      </c>
      <c r="C4739" s="198" t="s">
        <v>2</v>
      </c>
      <c r="D4739" s="292">
        <v>3755</v>
      </c>
    </row>
    <row r="4740" spans="1:4" ht="13.5">
      <c r="A4740" s="198">
        <v>101946</v>
      </c>
      <c r="B4740" s="198" t="s">
        <v>4541</v>
      </c>
      <c r="C4740" s="198" t="s">
        <v>2</v>
      </c>
      <c r="D4740" s="292">
        <v>187.93</v>
      </c>
    </row>
    <row r="4741" spans="1:4" ht="13.5">
      <c r="A4741" s="198">
        <v>97362</v>
      </c>
      <c r="B4741" s="198" t="s">
        <v>3894</v>
      </c>
      <c r="C4741" s="198" t="s">
        <v>2</v>
      </c>
      <c r="D4741" s="292">
        <v>1625.31</v>
      </c>
    </row>
    <row r="4742" spans="1:4" ht="13.5">
      <c r="A4742" s="198">
        <v>101553</v>
      </c>
      <c r="B4742" s="198" t="s">
        <v>41048</v>
      </c>
      <c r="C4742" s="198" t="s">
        <v>2</v>
      </c>
      <c r="D4742" s="292">
        <v>20.329999999999998</v>
      </c>
    </row>
    <row r="4743" spans="1:4" ht="13.5">
      <c r="A4743" s="198">
        <v>101554</v>
      </c>
      <c r="B4743" s="198" t="s">
        <v>41049</v>
      </c>
      <c r="C4743" s="198" t="s">
        <v>2</v>
      </c>
      <c r="D4743" s="292">
        <v>14.88</v>
      </c>
    </row>
    <row r="4744" spans="1:4" ht="13.5">
      <c r="A4744" s="198">
        <v>101555</v>
      </c>
      <c r="B4744" s="198" t="s">
        <v>41050</v>
      </c>
      <c r="C4744" s="198" t="s">
        <v>2</v>
      </c>
      <c r="D4744" s="292">
        <v>9.92</v>
      </c>
    </row>
    <row r="4745" spans="1:4" ht="13.5">
      <c r="A4745" s="198">
        <v>101556</v>
      </c>
      <c r="B4745" s="198" t="s">
        <v>41051</v>
      </c>
      <c r="C4745" s="198" t="s">
        <v>2</v>
      </c>
      <c r="D4745" s="292">
        <v>9.1300000000000008</v>
      </c>
    </row>
    <row r="4746" spans="1:4" ht="13.5">
      <c r="A4746" s="198">
        <v>101537</v>
      </c>
      <c r="B4746" s="198" t="s">
        <v>3529</v>
      </c>
      <c r="C4746" s="198" t="s">
        <v>2</v>
      </c>
      <c r="D4746" s="292">
        <v>112.98</v>
      </c>
    </row>
    <row r="4747" spans="1:4" ht="13.5">
      <c r="A4747" s="198">
        <v>101538</v>
      </c>
      <c r="B4747" s="198" t="s">
        <v>3530</v>
      </c>
      <c r="C4747" s="198" t="s">
        <v>2</v>
      </c>
      <c r="D4747" s="292">
        <v>57.12</v>
      </c>
    </row>
    <row r="4748" spans="1:4" ht="13.5">
      <c r="A4748" s="198">
        <v>101542</v>
      </c>
      <c r="B4748" s="198" t="s">
        <v>3534</v>
      </c>
      <c r="C4748" s="198" t="s">
        <v>2</v>
      </c>
      <c r="D4748" s="292">
        <v>43.29</v>
      </c>
    </row>
    <row r="4749" spans="1:4" ht="13.5">
      <c r="A4749" s="198">
        <v>101539</v>
      </c>
      <c r="B4749" s="198" t="s">
        <v>3531</v>
      </c>
      <c r="C4749" s="198" t="s">
        <v>2</v>
      </c>
      <c r="D4749" s="292">
        <v>95.07</v>
      </c>
    </row>
    <row r="4750" spans="1:4" ht="13.5">
      <c r="A4750" s="198">
        <v>101543</v>
      </c>
      <c r="B4750" s="198" t="s">
        <v>3535</v>
      </c>
      <c r="C4750" s="198" t="s">
        <v>2</v>
      </c>
      <c r="D4750" s="292">
        <v>77.290000000000006</v>
      </c>
    </row>
    <row r="4751" spans="1:4" ht="13.5">
      <c r="A4751" s="198">
        <v>101540</v>
      </c>
      <c r="B4751" s="198" t="s">
        <v>3532</v>
      </c>
      <c r="C4751" s="198" t="s">
        <v>2</v>
      </c>
      <c r="D4751" s="292">
        <v>159.66999999999999</v>
      </c>
    </row>
    <row r="4752" spans="1:4" ht="13.5">
      <c r="A4752" s="198">
        <v>101544</v>
      </c>
      <c r="B4752" s="198" t="s">
        <v>3536</v>
      </c>
      <c r="C4752" s="198" t="s">
        <v>2</v>
      </c>
      <c r="D4752" s="292">
        <v>123.34</v>
      </c>
    </row>
    <row r="4753" spans="1:4" ht="13.5">
      <c r="A4753" s="198">
        <v>101541</v>
      </c>
      <c r="B4753" s="198" t="s">
        <v>3533</v>
      </c>
      <c r="C4753" s="198" t="s">
        <v>2</v>
      </c>
      <c r="D4753" s="292">
        <v>208.4</v>
      </c>
    </row>
    <row r="4754" spans="1:4" ht="13.5">
      <c r="A4754" s="198">
        <v>101545</v>
      </c>
      <c r="B4754" s="198" t="s">
        <v>3537</v>
      </c>
      <c r="C4754" s="198" t="s">
        <v>2</v>
      </c>
      <c r="D4754" s="292">
        <v>178.44</v>
      </c>
    </row>
    <row r="4755" spans="1:4" ht="13.5">
      <c r="A4755" s="198">
        <v>101560</v>
      </c>
      <c r="B4755" s="198" t="s">
        <v>3542</v>
      </c>
      <c r="C4755" s="198" t="s">
        <v>1</v>
      </c>
      <c r="D4755" s="292">
        <v>11.24</v>
      </c>
    </row>
    <row r="4756" spans="1:4" ht="13.5">
      <c r="A4756" s="198">
        <v>101568</v>
      </c>
      <c r="B4756" s="198" t="s">
        <v>3549</v>
      </c>
      <c r="C4756" s="198" t="s">
        <v>1</v>
      </c>
      <c r="D4756" s="292">
        <v>136.68</v>
      </c>
    </row>
    <row r="4757" spans="1:4" ht="13.5">
      <c r="A4757" s="198">
        <v>101561</v>
      </c>
      <c r="B4757" s="198" t="s">
        <v>3543</v>
      </c>
      <c r="C4757" s="198" t="s">
        <v>1</v>
      </c>
      <c r="D4757" s="292">
        <v>17.850000000000001</v>
      </c>
    </row>
    <row r="4758" spans="1:4" ht="13.5">
      <c r="A4758" s="198">
        <v>101562</v>
      </c>
      <c r="B4758" s="198" t="s">
        <v>3544</v>
      </c>
      <c r="C4758" s="198" t="s">
        <v>1</v>
      </c>
      <c r="D4758" s="292">
        <v>27.62</v>
      </c>
    </row>
    <row r="4759" spans="1:4" ht="13.5">
      <c r="A4759" s="198">
        <v>101563</v>
      </c>
      <c r="B4759" s="198" t="s">
        <v>3545</v>
      </c>
      <c r="C4759" s="198" t="s">
        <v>1</v>
      </c>
      <c r="D4759" s="292">
        <v>38.979999999999997</v>
      </c>
    </row>
    <row r="4760" spans="1:4" ht="13.5">
      <c r="A4760" s="198">
        <v>101564</v>
      </c>
      <c r="B4760" s="198" t="s">
        <v>3546</v>
      </c>
      <c r="C4760" s="198" t="s">
        <v>1</v>
      </c>
      <c r="D4760" s="292">
        <v>57.6</v>
      </c>
    </row>
    <row r="4761" spans="1:4" ht="13.5">
      <c r="A4761" s="198">
        <v>101565</v>
      </c>
      <c r="B4761" s="198" t="s">
        <v>3547</v>
      </c>
      <c r="C4761" s="198" t="s">
        <v>1</v>
      </c>
      <c r="D4761" s="292">
        <v>80.55</v>
      </c>
    </row>
    <row r="4762" spans="1:4" ht="13.5">
      <c r="A4762" s="198">
        <v>101567</v>
      </c>
      <c r="B4762" s="198" t="s">
        <v>3548</v>
      </c>
      <c r="C4762" s="198" t="s">
        <v>1</v>
      </c>
      <c r="D4762" s="292">
        <v>104.55</v>
      </c>
    </row>
    <row r="4763" spans="1:4" ht="13.5">
      <c r="A4763" s="198">
        <v>101551</v>
      </c>
      <c r="B4763" s="198" t="s">
        <v>41052</v>
      </c>
      <c r="C4763" s="198" t="s">
        <v>2</v>
      </c>
      <c r="D4763" s="292">
        <v>0</v>
      </c>
    </row>
    <row r="4764" spans="1:4" ht="13.5">
      <c r="A4764" s="198">
        <v>101552</v>
      </c>
      <c r="B4764" s="198" t="s">
        <v>41053</v>
      </c>
      <c r="C4764" s="198" t="s">
        <v>2</v>
      </c>
      <c r="D4764" s="292">
        <v>0</v>
      </c>
    </row>
    <row r="4765" spans="1:4" ht="13.5">
      <c r="A4765" s="198">
        <v>101550</v>
      </c>
      <c r="B4765" s="198" t="s">
        <v>41054</v>
      </c>
      <c r="C4765" s="198" t="s">
        <v>2</v>
      </c>
      <c r="D4765" s="292">
        <v>0</v>
      </c>
    </row>
    <row r="4766" spans="1:4" ht="13.5">
      <c r="A4766" s="198">
        <v>101501</v>
      </c>
      <c r="B4766" s="198" t="s">
        <v>8301</v>
      </c>
      <c r="C4766" s="198" t="s">
        <v>2</v>
      </c>
      <c r="D4766" s="292">
        <v>1946.54</v>
      </c>
    </row>
    <row r="4767" spans="1:4" ht="13.5">
      <c r="A4767" s="198">
        <v>101502</v>
      </c>
      <c r="B4767" s="198" t="s">
        <v>8302</v>
      </c>
      <c r="C4767" s="198" t="s">
        <v>2</v>
      </c>
      <c r="D4767" s="292">
        <v>2120.1999999999998</v>
      </c>
    </row>
    <row r="4768" spans="1:4" ht="13.5">
      <c r="A4768" s="198">
        <v>101503</v>
      </c>
      <c r="B4768" s="198" t="s">
        <v>8303</v>
      </c>
      <c r="C4768" s="198" t="s">
        <v>2</v>
      </c>
      <c r="D4768" s="292">
        <v>2154.83</v>
      </c>
    </row>
    <row r="4769" spans="1:4" ht="13.5">
      <c r="A4769" s="198">
        <v>101504</v>
      </c>
      <c r="B4769" s="198" t="s">
        <v>8304</v>
      </c>
      <c r="C4769" s="198" t="s">
        <v>2</v>
      </c>
      <c r="D4769" s="292">
        <v>2380.6</v>
      </c>
    </row>
    <row r="4770" spans="1:4" ht="13.5">
      <c r="A4770" s="198">
        <v>101497</v>
      </c>
      <c r="B4770" s="198" t="s">
        <v>8297</v>
      </c>
      <c r="C4770" s="198" t="s">
        <v>2</v>
      </c>
      <c r="D4770" s="292">
        <v>1960.92</v>
      </c>
    </row>
    <row r="4771" spans="1:4" ht="13.5">
      <c r="A4771" s="198">
        <v>101498</v>
      </c>
      <c r="B4771" s="198" t="s">
        <v>8298</v>
      </c>
      <c r="C4771" s="198" t="s">
        <v>2</v>
      </c>
      <c r="D4771" s="292">
        <v>2134.58</v>
      </c>
    </row>
    <row r="4772" spans="1:4" ht="13.5">
      <c r="A4772" s="198">
        <v>101499</v>
      </c>
      <c r="B4772" s="198" t="s">
        <v>8299</v>
      </c>
      <c r="C4772" s="198" t="s">
        <v>2</v>
      </c>
      <c r="D4772" s="292">
        <v>2169.21</v>
      </c>
    </row>
    <row r="4773" spans="1:4" ht="13.5">
      <c r="A4773" s="198">
        <v>101500</v>
      </c>
      <c r="B4773" s="198" t="s">
        <v>8300</v>
      </c>
      <c r="C4773" s="198" t="s">
        <v>2</v>
      </c>
      <c r="D4773" s="292">
        <v>2394.98</v>
      </c>
    </row>
    <row r="4774" spans="1:4" ht="13.5">
      <c r="A4774" s="198">
        <v>101493</v>
      </c>
      <c r="B4774" s="198" t="s">
        <v>8293</v>
      </c>
      <c r="C4774" s="198" t="s">
        <v>2</v>
      </c>
      <c r="D4774" s="292">
        <v>1666.23</v>
      </c>
    </row>
    <row r="4775" spans="1:4" ht="13.5">
      <c r="A4775" s="198">
        <v>101494</v>
      </c>
      <c r="B4775" s="198" t="s">
        <v>8294</v>
      </c>
      <c r="C4775" s="198" t="s">
        <v>2</v>
      </c>
      <c r="D4775" s="292">
        <v>1780.96</v>
      </c>
    </row>
    <row r="4776" spans="1:4" ht="13.5">
      <c r="A4776" s="198">
        <v>101495</v>
      </c>
      <c r="B4776" s="198" t="s">
        <v>8295</v>
      </c>
      <c r="C4776" s="198" t="s">
        <v>2</v>
      </c>
      <c r="D4776" s="292">
        <v>1803.84</v>
      </c>
    </row>
    <row r="4777" spans="1:4" ht="13.5">
      <c r="A4777" s="198">
        <v>101496</v>
      </c>
      <c r="B4777" s="198" t="s">
        <v>8296</v>
      </c>
      <c r="C4777" s="198" t="s">
        <v>2</v>
      </c>
      <c r="D4777" s="292">
        <v>1963.61</v>
      </c>
    </row>
    <row r="4778" spans="1:4" ht="13.5">
      <c r="A4778" s="198">
        <v>101489</v>
      </c>
      <c r="B4778" s="198" t="s">
        <v>8289</v>
      </c>
      <c r="C4778" s="198" t="s">
        <v>2</v>
      </c>
      <c r="D4778" s="292">
        <v>1689.3</v>
      </c>
    </row>
    <row r="4779" spans="1:4" ht="13.5">
      <c r="A4779" s="198">
        <v>101490</v>
      </c>
      <c r="B4779" s="198" t="s">
        <v>8290</v>
      </c>
      <c r="C4779" s="198" t="s">
        <v>2</v>
      </c>
      <c r="D4779" s="292">
        <v>1804.03</v>
      </c>
    </row>
    <row r="4780" spans="1:4" ht="13.5">
      <c r="A4780" s="198">
        <v>101491</v>
      </c>
      <c r="B4780" s="198" t="s">
        <v>8291</v>
      </c>
      <c r="C4780" s="198" t="s">
        <v>2</v>
      </c>
      <c r="D4780" s="292">
        <v>1826.91</v>
      </c>
    </row>
    <row r="4781" spans="1:4" ht="13.5">
      <c r="A4781" s="198">
        <v>101492</v>
      </c>
      <c r="B4781" s="198" t="s">
        <v>8292</v>
      </c>
      <c r="C4781" s="198" t="s">
        <v>2</v>
      </c>
      <c r="D4781" s="292">
        <v>1986.68</v>
      </c>
    </row>
    <row r="4782" spans="1:4" ht="13.5">
      <c r="A4782" s="198">
        <v>101509</v>
      </c>
      <c r="B4782" s="198" t="s">
        <v>41055</v>
      </c>
      <c r="C4782" s="198" t="s">
        <v>2</v>
      </c>
      <c r="D4782" s="292">
        <v>2112.13</v>
      </c>
    </row>
    <row r="4783" spans="1:4" ht="13.5">
      <c r="A4783" s="198">
        <v>101510</v>
      </c>
      <c r="B4783" s="198" t="s">
        <v>41056</v>
      </c>
      <c r="C4783" s="198" t="s">
        <v>2</v>
      </c>
      <c r="D4783" s="292">
        <v>2343.67</v>
      </c>
    </row>
    <row r="4784" spans="1:4" ht="13.5">
      <c r="A4784" s="198">
        <v>101511</v>
      </c>
      <c r="B4784" s="198" t="s">
        <v>41057</v>
      </c>
      <c r="C4784" s="198" t="s">
        <v>2</v>
      </c>
      <c r="D4784" s="292">
        <v>2389.85</v>
      </c>
    </row>
    <row r="4785" spans="1:4" ht="13.5">
      <c r="A4785" s="198">
        <v>101512</v>
      </c>
      <c r="B4785" s="198" t="s">
        <v>41058</v>
      </c>
      <c r="C4785" s="198" t="s">
        <v>2</v>
      </c>
      <c r="D4785" s="292">
        <v>2680.44</v>
      </c>
    </row>
    <row r="4786" spans="1:4" ht="13.5">
      <c r="A4786" s="198">
        <v>101505</v>
      </c>
      <c r="B4786" s="198" t="s">
        <v>8305</v>
      </c>
      <c r="C4786" s="198" t="s">
        <v>2</v>
      </c>
      <c r="D4786" s="292">
        <v>2089.69</v>
      </c>
    </row>
    <row r="4787" spans="1:4" ht="13.5">
      <c r="A4787" s="198">
        <v>101506</v>
      </c>
      <c r="B4787" s="198" t="s">
        <v>8306</v>
      </c>
      <c r="C4787" s="198" t="s">
        <v>2</v>
      </c>
      <c r="D4787" s="292">
        <v>2321.23</v>
      </c>
    </row>
    <row r="4788" spans="1:4" ht="13.5">
      <c r="A4788" s="198">
        <v>101507</v>
      </c>
      <c r="B4788" s="198" t="s">
        <v>8307</v>
      </c>
      <c r="C4788" s="198" t="s">
        <v>2</v>
      </c>
      <c r="D4788" s="292">
        <v>2367.41</v>
      </c>
    </row>
    <row r="4789" spans="1:4" ht="13.5">
      <c r="A4789" s="198">
        <v>101508</v>
      </c>
      <c r="B4789" s="198" t="s">
        <v>8308</v>
      </c>
      <c r="C4789" s="198" t="s">
        <v>2</v>
      </c>
      <c r="D4789" s="292">
        <v>2658</v>
      </c>
    </row>
    <row r="4790" spans="1:4" ht="13.5">
      <c r="A4790" s="198">
        <v>101525</v>
      </c>
      <c r="B4790" s="198" t="s">
        <v>8321</v>
      </c>
      <c r="C4790" s="198" t="s">
        <v>2</v>
      </c>
      <c r="D4790" s="292">
        <v>1142.6199999999999</v>
      </c>
    </row>
    <row r="4791" spans="1:4" ht="13.5">
      <c r="A4791" s="198">
        <v>101526</v>
      </c>
      <c r="B4791" s="198" t="s">
        <v>8322</v>
      </c>
      <c r="C4791" s="198" t="s">
        <v>2</v>
      </c>
      <c r="D4791" s="292">
        <v>1349.14</v>
      </c>
    </row>
    <row r="4792" spans="1:4" ht="13.5">
      <c r="A4792" s="198">
        <v>101527</v>
      </c>
      <c r="B4792" s="198" t="s">
        <v>8323</v>
      </c>
      <c r="C4792" s="198" t="s">
        <v>2</v>
      </c>
      <c r="D4792" s="292">
        <v>1390.32</v>
      </c>
    </row>
    <row r="4793" spans="1:4" ht="13.5">
      <c r="A4793" s="198">
        <v>101528</v>
      </c>
      <c r="B4793" s="198" t="s">
        <v>8324</v>
      </c>
      <c r="C4793" s="198" t="s">
        <v>2</v>
      </c>
      <c r="D4793" s="292">
        <v>1621.59</v>
      </c>
    </row>
    <row r="4794" spans="1:4" ht="13.5">
      <c r="A4794" s="198">
        <v>101521</v>
      </c>
      <c r="B4794" s="198" t="s">
        <v>8317</v>
      </c>
      <c r="C4794" s="198" t="s">
        <v>2</v>
      </c>
      <c r="D4794" s="292">
        <v>1156.99</v>
      </c>
    </row>
    <row r="4795" spans="1:4" ht="13.5">
      <c r="A4795" s="198">
        <v>101522</v>
      </c>
      <c r="B4795" s="198" t="s">
        <v>8318</v>
      </c>
      <c r="C4795" s="198" t="s">
        <v>2</v>
      </c>
      <c r="D4795" s="292">
        <v>1363.51</v>
      </c>
    </row>
    <row r="4796" spans="1:4" ht="13.5">
      <c r="A4796" s="198">
        <v>101523</v>
      </c>
      <c r="B4796" s="198" t="s">
        <v>8319</v>
      </c>
      <c r="C4796" s="198" t="s">
        <v>2</v>
      </c>
      <c r="D4796" s="292">
        <v>1404.69</v>
      </c>
    </row>
    <row r="4797" spans="1:4" ht="13.5">
      <c r="A4797" s="198">
        <v>101524</v>
      </c>
      <c r="B4797" s="198" t="s">
        <v>8320</v>
      </c>
      <c r="C4797" s="198" t="s">
        <v>2</v>
      </c>
      <c r="D4797" s="292">
        <v>1635.96</v>
      </c>
    </row>
    <row r="4798" spans="1:4" ht="13.5">
      <c r="A4798" s="198">
        <v>101517</v>
      </c>
      <c r="B4798" s="198" t="s">
        <v>8313</v>
      </c>
      <c r="C4798" s="198" t="s">
        <v>2</v>
      </c>
      <c r="D4798" s="292">
        <v>844.81</v>
      </c>
    </row>
    <row r="4799" spans="1:4" ht="13.5">
      <c r="A4799" s="198">
        <v>101518</v>
      </c>
      <c r="B4799" s="198" t="s">
        <v>8314</v>
      </c>
      <c r="C4799" s="198" t="s">
        <v>2</v>
      </c>
      <c r="D4799" s="292">
        <v>982.48</v>
      </c>
    </row>
    <row r="4800" spans="1:4" ht="13.5">
      <c r="A4800" s="198">
        <v>101519</v>
      </c>
      <c r="B4800" s="198" t="s">
        <v>8315</v>
      </c>
      <c r="C4800" s="198" t="s">
        <v>2</v>
      </c>
      <c r="D4800" s="292">
        <v>1009.94</v>
      </c>
    </row>
    <row r="4801" spans="1:4" ht="13.5">
      <c r="A4801" s="198">
        <v>101520</v>
      </c>
      <c r="B4801" s="198" t="s">
        <v>8316</v>
      </c>
      <c r="C4801" s="198" t="s">
        <v>2</v>
      </c>
      <c r="D4801" s="292">
        <v>1164.1199999999999</v>
      </c>
    </row>
    <row r="4802" spans="1:4" ht="13.5">
      <c r="A4802" s="198">
        <v>101513</v>
      </c>
      <c r="B4802" s="198" t="s">
        <v>8309</v>
      </c>
      <c r="C4802" s="198" t="s">
        <v>2</v>
      </c>
      <c r="D4802" s="292">
        <v>867.88</v>
      </c>
    </row>
    <row r="4803" spans="1:4" ht="13.5">
      <c r="A4803" s="198">
        <v>101514</v>
      </c>
      <c r="B4803" s="198" t="s">
        <v>8310</v>
      </c>
      <c r="C4803" s="198" t="s">
        <v>2</v>
      </c>
      <c r="D4803" s="292">
        <v>1005.55</v>
      </c>
    </row>
    <row r="4804" spans="1:4" ht="13.5">
      <c r="A4804" s="198">
        <v>101515</v>
      </c>
      <c r="B4804" s="198" t="s">
        <v>8311</v>
      </c>
      <c r="C4804" s="198" t="s">
        <v>2</v>
      </c>
      <c r="D4804" s="292">
        <v>1033.01</v>
      </c>
    </row>
    <row r="4805" spans="1:4" ht="13.5">
      <c r="A4805" s="198">
        <v>101516</v>
      </c>
      <c r="B4805" s="198" t="s">
        <v>8312</v>
      </c>
      <c r="C4805" s="198" t="s">
        <v>2</v>
      </c>
      <c r="D4805" s="292">
        <v>1187.19</v>
      </c>
    </row>
    <row r="4806" spans="1:4" ht="13.5">
      <c r="A4806" s="198">
        <v>101533</v>
      </c>
      <c r="B4806" s="198" t="s">
        <v>41059</v>
      </c>
      <c r="C4806" s="198" t="s">
        <v>2</v>
      </c>
      <c r="D4806" s="292">
        <v>1327.54</v>
      </c>
    </row>
    <row r="4807" spans="1:4" ht="13.5">
      <c r="A4807" s="198">
        <v>101534</v>
      </c>
      <c r="B4807" s="198" t="s">
        <v>41060</v>
      </c>
      <c r="C4807" s="198" t="s">
        <v>2</v>
      </c>
      <c r="D4807" s="292">
        <v>1602.89</v>
      </c>
    </row>
    <row r="4808" spans="1:4" ht="13.5">
      <c r="A4808" s="198">
        <v>101535</v>
      </c>
      <c r="B4808" s="198" t="s">
        <v>41061</v>
      </c>
      <c r="C4808" s="198" t="s">
        <v>2</v>
      </c>
      <c r="D4808" s="292">
        <v>1657.8</v>
      </c>
    </row>
    <row r="4809" spans="1:4" ht="13.5">
      <c r="A4809" s="198">
        <v>101536</v>
      </c>
      <c r="B4809" s="198" t="s">
        <v>41062</v>
      </c>
      <c r="C4809" s="198" t="s">
        <v>2</v>
      </c>
      <c r="D4809" s="292">
        <v>1966.16</v>
      </c>
    </row>
    <row r="4810" spans="1:4" ht="13.5">
      <c r="A4810" s="198">
        <v>101529</v>
      </c>
      <c r="B4810" s="198" t="s">
        <v>8325</v>
      </c>
      <c r="C4810" s="198" t="s">
        <v>2</v>
      </c>
      <c r="D4810" s="292">
        <v>1305.0899999999999</v>
      </c>
    </row>
    <row r="4811" spans="1:4" ht="13.5">
      <c r="A4811" s="198">
        <v>101530</v>
      </c>
      <c r="B4811" s="198" t="s">
        <v>8326</v>
      </c>
      <c r="C4811" s="198" t="s">
        <v>2</v>
      </c>
      <c r="D4811" s="292">
        <v>1580.44</v>
      </c>
    </row>
    <row r="4812" spans="1:4" ht="13.5">
      <c r="A4812" s="198">
        <v>101531</v>
      </c>
      <c r="B4812" s="198" t="s">
        <v>8327</v>
      </c>
      <c r="C4812" s="198" t="s">
        <v>2</v>
      </c>
      <c r="D4812" s="292">
        <v>1635.35</v>
      </c>
    </row>
    <row r="4813" spans="1:4" ht="13.5">
      <c r="A4813" s="198">
        <v>101532</v>
      </c>
      <c r="B4813" s="198" t="s">
        <v>8328</v>
      </c>
      <c r="C4813" s="198" t="s">
        <v>2</v>
      </c>
      <c r="D4813" s="292">
        <v>1943.71</v>
      </c>
    </row>
    <row r="4814" spans="1:4" ht="13.5">
      <c r="A4814" s="198">
        <v>101549</v>
      </c>
      <c r="B4814" s="198" t="s">
        <v>3541</v>
      </c>
      <c r="C4814" s="198" t="s">
        <v>2</v>
      </c>
      <c r="D4814" s="292">
        <v>20.96</v>
      </c>
    </row>
    <row r="4815" spans="1:4" ht="13.5">
      <c r="A4815" s="198">
        <v>101547</v>
      </c>
      <c r="B4815" s="198" t="s">
        <v>3539</v>
      </c>
      <c r="C4815" s="198" t="s">
        <v>2</v>
      </c>
      <c r="D4815" s="292">
        <v>119.85</v>
      </c>
    </row>
    <row r="4816" spans="1:4" ht="13.5">
      <c r="A4816" s="198">
        <v>101546</v>
      </c>
      <c r="B4816" s="198" t="s">
        <v>3538</v>
      </c>
      <c r="C4816" s="198" t="s">
        <v>2</v>
      </c>
      <c r="D4816" s="292">
        <v>38.49</v>
      </c>
    </row>
    <row r="4817" spans="1:4" ht="13.5">
      <c r="A4817" s="198">
        <v>101548</v>
      </c>
      <c r="B4817" s="198" t="s">
        <v>3540</v>
      </c>
      <c r="C4817" s="198" t="s">
        <v>2</v>
      </c>
      <c r="D4817" s="292">
        <v>9.7899999999999991</v>
      </c>
    </row>
    <row r="4818" spans="1:4" ht="13.5">
      <c r="A4818" s="198">
        <v>94764</v>
      </c>
      <c r="B4818" s="198" t="s">
        <v>41063</v>
      </c>
      <c r="C4818" s="198" t="s">
        <v>2</v>
      </c>
      <c r="D4818" s="292">
        <v>43.69</v>
      </c>
    </row>
    <row r="4819" spans="1:4" ht="13.5">
      <c r="A4819" s="198">
        <v>94765</v>
      </c>
      <c r="B4819" s="198" t="s">
        <v>41064</v>
      </c>
      <c r="C4819" s="198" t="s">
        <v>2</v>
      </c>
      <c r="D4819" s="292">
        <v>48.18</v>
      </c>
    </row>
    <row r="4820" spans="1:4" ht="13.5">
      <c r="A4820" s="198">
        <v>94766</v>
      </c>
      <c r="B4820" s="198" t="s">
        <v>41065</v>
      </c>
      <c r="C4820" s="198" t="s">
        <v>2</v>
      </c>
      <c r="D4820" s="292">
        <v>53.91</v>
      </c>
    </row>
    <row r="4821" spans="1:4" ht="13.5">
      <c r="A4821" s="198">
        <v>94767</v>
      </c>
      <c r="B4821" s="198" t="s">
        <v>41066</v>
      </c>
      <c r="C4821" s="198" t="s">
        <v>2</v>
      </c>
      <c r="D4821" s="292">
        <v>80.34</v>
      </c>
    </row>
    <row r="4822" spans="1:4" ht="13.5">
      <c r="A4822" s="198">
        <v>94768</v>
      </c>
      <c r="B4822" s="198" t="s">
        <v>41067</v>
      </c>
      <c r="C4822" s="198" t="s">
        <v>2</v>
      </c>
      <c r="D4822" s="292">
        <v>91.09</v>
      </c>
    </row>
    <row r="4823" spans="1:4" ht="13.5">
      <c r="A4823" s="198">
        <v>94769</v>
      </c>
      <c r="B4823" s="198" t="s">
        <v>41068</v>
      </c>
      <c r="C4823" s="198" t="s">
        <v>2</v>
      </c>
      <c r="D4823" s="292">
        <v>121.91</v>
      </c>
    </row>
    <row r="4824" spans="1:4" ht="13.5">
      <c r="A4824" s="198">
        <v>94783</v>
      </c>
      <c r="B4824" s="198" t="s">
        <v>41069</v>
      </c>
      <c r="C4824" s="198" t="s">
        <v>2</v>
      </c>
      <c r="D4824" s="292">
        <v>22.98</v>
      </c>
    </row>
    <row r="4825" spans="1:4" ht="13.5">
      <c r="A4825" s="198">
        <v>94703</v>
      </c>
      <c r="B4825" s="198" t="s">
        <v>41070</v>
      </c>
      <c r="C4825" s="198" t="s">
        <v>2</v>
      </c>
      <c r="D4825" s="292">
        <v>24.62</v>
      </c>
    </row>
    <row r="4826" spans="1:4" ht="13.5">
      <c r="A4826" s="198">
        <v>94704</v>
      </c>
      <c r="B4826" s="198" t="s">
        <v>41071</v>
      </c>
      <c r="C4826" s="198" t="s">
        <v>2</v>
      </c>
      <c r="D4826" s="292">
        <v>33.29</v>
      </c>
    </row>
    <row r="4827" spans="1:4" ht="13.5">
      <c r="A4827" s="198">
        <v>94705</v>
      </c>
      <c r="B4827" s="198" t="s">
        <v>41072</v>
      </c>
      <c r="C4827" s="198" t="s">
        <v>2</v>
      </c>
      <c r="D4827" s="292">
        <v>45.97</v>
      </c>
    </row>
    <row r="4828" spans="1:4" ht="13.5">
      <c r="A4828" s="198">
        <v>94706</v>
      </c>
      <c r="B4828" s="198" t="s">
        <v>41073</v>
      </c>
      <c r="C4828" s="198" t="s">
        <v>2</v>
      </c>
      <c r="D4828" s="292">
        <v>44.78</v>
      </c>
    </row>
    <row r="4829" spans="1:4" ht="13.5">
      <c r="A4829" s="198">
        <v>94707</v>
      </c>
      <c r="B4829" s="198" t="s">
        <v>41074</v>
      </c>
      <c r="C4829" s="198" t="s">
        <v>2</v>
      </c>
      <c r="D4829" s="292">
        <v>71.569999999999993</v>
      </c>
    </row>
    <row r="4830" spans="1:4" ht="13.5">
      <c r="A4830" s="198">
        <v>94715</v>
      </c>
      <c r="B4830" s="198" t="s">
        <v>41075</v>
      </c>
      <c r="C4830" s="198" t="s">
        <v>2</v>
      </c>
      <c r="D4830" s="292">
        <v>376.59</v>
      </c>
    </row>
    <row r="4831" spans="1:4" ht="13.5">
      <c r="A4831" s="198">
        <v>94713</v>
      </c>
      <c r="B4831" s="198" t="s">
        <v>41076</v>
      </c>
      <c r="C4831" s="198" t="s">
        <v>2</v>
      </c>
      <c r="D4831" s="292">
        <v>301.67</v>
      </c>
    </row>
    <row r="4832" spans="1:4" ht="13.5">
      <c r="A4832" s="198">
        <v>94714</v>
      </c>
      <c r="B4832" s="198" t="s">
        <v>41077</v>
      </c>
      <c r="C4832" s="198" t="s">
        <v>2</v>
      </c>
      <c r="D4832" s="292">
        <v>424.54</v>
      </c>
    </row>
    <row r="4833" spans="1:4" ht="13.5">
      <c r="A4833" s="198">
        <v>94670</v>
      </c>
      <c r="B4833" s="198" t="s">
        <v>41078</v>
      </c>
      <c r="C4833" s="198" t="s">
        <v>2</v>
      </c>
      <c r="D4833" s="292">
        <v>84.57</v>
      </c>
    </row>
    <row r="4834" spans="1:4" ht="13.5">
      <c r="A4834" s="198">
        <v>94656</v>
      </c>
      <c r="B4834" s="198" t="s">
        <v>41079</v>
      </c>
      <c r="C4834" s="198" t="s">
        <v>2</v>
      </c>
      <c r="D4834" s="292">
        <v>4.08</v>
      </c>
    </row>
    <row r="4835" spans="1:4" ht="13.5">
      <c r="A4835" s="198">
        <v>94658</v>
      </c>
      <c r="B4835" s="198" t="s">
        <v>41080</v>
      </c>
      <c r="C4835" s="198" t="s">
        <v>2</v>
      </c>
      <c r="D4835" s="292">
        <v>6.19</v>
      </c>
    </row>
    <row r="4836" spans="1:4" ht="13.5">
      <c r="A4836" s="198">
        <v>94660</v>
      </c>
      <c r="B4836" s="198" t="s">
        <v>41081</v>
      </c>
      <c r="C4836" s="198" t="s">
        <v>2</v>
      </c>
      <c r="D4836" s="292">
        <v>9.9499999999999993</v>
      </c>
    </row>
    <row r="4837" spans="1:4" ht="13.5">
      <c r="A4837" s="198">
        <v>94662</v>
      </c>
      <c r="B4837" s="198" t="s">
        <v>41082</v>
      </c>
      <c r="C4837" s="198" t="s">
        <v>2</v>
      </c>
      <c r="D4837" s="292">
        <v>13.02</v>
      </c>
    </row>
    <row r="4838" spans="1:4" ht="13.5">
      <c r="A4838" s="198">
        <v>94664</v>
      </c>
      <c r="B4838" s="198" t="s">
        <v>41083</v>
      </c>
      <c r="C4838" s="198" t="s">
        <v>2</v>
      </c>
      <c r="D4838" s="292">
        <v>24.34</v>
      </c>
    </row>
    <row r="4839" spans="1:4" ht="13.5">
      <c r="A4839" s="198">
        <v>94666</v>
      </c>
      <c r="B4839" s="198" t="s">
        <v>41084</v>
      </c>
      <c r="C4839" s="198" t="s">
        <v>2</v>
      </c>
      <c r="D4839" s="292">
        <v>39.82</v>
      </c>
    </row>
    <row r="4840" spans="1:4" ht="13.5">
      <c r="A4840" s="198">
        <v>94668</v>
      </c>
      <c r="B4840" s="198" t="s">
        <v>41085</v>
      </c>
      <c r="C4840" s="198" t="s">
        <v>2</v>
      </c>
      <c r="D4840" s="292">
        <v>53.11</v>
      </c>
    </row>
    <row r="4841" spans="1:4" ht="13.5">
      <c r="A4841" s="198">
        <v>105215</v>
      </c>
      <c r="B4841" s="198" t="s">
        <v>41086</v>
      </c>
      <c r="C4841" s="198" t="s">
        <v>2</v>
      </c>
      <c r="D4841" s="292">
        <v>10.87</v>
      </c>
    </row>
    <row r="4842" spans="1:4" ht="13.5">
      <c r="A4842" s="198">
        <v>105216</v>
      </c>
      <c r="B4842" s="198" t="s">
        <v>41087</v>
      </c>
      <c r="C4842" s="198" t="s">
        <v>2</v>
      </c>
      <c r="D4842" s="292">
        <v>41.84</v>
      </c>
    </row>
    <row r="4843" spans="1:4" ht="13.5">
      <c r="A4843" s="198">
        <v>105217</v>
      </c>
      <c r="B4843" s="198" t="s">
        <v>41088</v>
      </c>
      <c r="C4843" s="198" t="s">
        <v>2</v>
      </c>
      <c r="D4843" s="292">
        <v>47.2</v>
      </c>
    </row>
    <row r="4844" spans="1:4" ht="13.5">
      <c r="A4844" s="198">
        <v>105214</v>
      </c>
      <c r="B4844" s="198" t="s">
        <v>41089</v>
      </c>
      <c r="C4844" s="198" t="s">
        <v>2</v>
      </c>
      <c r="D4844" s="292">
        <v>49.19</v>
      </c>
    </row>
    <row r="4845" spans="1:4" ht="13.5">
      <c r="A4845" s="198">
        <v>105218</v>
      </c>
      <c r="B4845" s="198" t="s">
        <v>41090</v>
      </c>
      <c r="C4845" s="198" t="s">
        <v>2</v>
      </c>
      <c r="D4845" s="292">
        <v>82.02</v>
      </c>
    </row>
    <row r="4846" spans="1:4" ht="13.5">
      <c r="A4846" s="198">
        <v>105213</v>
      </c>
      <c r="B4846" s="198" t="s">
        <v>41091</v>
      </c>
      <c r="C4846" s="198" t="s">
        <v>2</v>
      </c>
      <c r="D4846" s="292">
        <v>195.22</v>
      </c>
    </row>
    <row r="4847" spans="1:4" ht="13.5">
      <c r="A4847" s="198">
        <v>105233</v>
      </c>
      <c r="B4847" s="198" t="s">
        <v>41092</v>
      </c>
      <c r="C4847" s="198" t="s">
        <v>2</v>
      </c>
      <c r="D4847" s="292">
        <v>9.5399999999999991</v>
      </c>
    </row>
    <row r="4848" spans="1:4" ht="13.5">
      <c r="A4848" s="198">
        <v>105234</v>
      </c>
      <c r="B4848" s="198" t="s">
        <v>41093</v>
      </c>
      <c r="C4848" s="198" t="s">
        <v>2</v>
      </c>
      <c r="D4848" s="292">
        <v>11.61</v>
      </c>
    </row>
    <row r="4849" spans="1:4" ht="13.5">
      <c r="A4849" s="198">
        <v>105228</v>
      </c>
      <c r="B4849" s="198" t="s">
        <v>41094</v>
      </c>
      <c r="C4849" s="198" t="s">
        <v>2</v>
      </c>
      <c r="D4849" s="292">
        <v>14.1</v>
      </c>
    </row>
    <row r="4850" spans="1:4" ht="13.5">
      <c r="A4850" s="198">
        <v>105138</v>
      </c>
      <c r="B4850" s="198" t="s">
        <v>41095</v>
      </c>
      <c r="C4850" s="198" t="s">
        <v>2</v>
      </c>
      <c r="D4850" s="292">
        <v>20.93</v>
      </c>
    </row>
    <row r="4851" spans="1:4" ht="13.5">
      <c r="A4851" s="198">
        <v>105139</v>
      </c>
      <c r="B4851" s="198" t="s">
        <v>41096</v>
      </c>
      <c r="C4851" s="198" t="s">
        <v>2</v>
      </c>
      <c r="D4851" s="292">
        <v>24.75</v>
      </c>
    </row>
    <row r="4852" spans="1:4" ht="13.5">
      <c r="A4852" s="198">
        <v>105140</v>
      </c>
      <c r="B4852" s="198" t="s">
        <v>41097</v>
      </c>
      <c r="C4852" s="198" t="s">
        <v>2</v>
      </c>
      <c r="D4852" s="292">
        <v>31.85</v>
      </c>
    </row>
    <row r="4853" spans="1:4" ht="13.5">
      <c r="A4853" s="198">
        <v>105141</v>
      </c>
      <c r="B4853" s="198" t="s">
        <v>41098</v>
      </c>
      <c r="C4853" s="198" t="s">
        <v>2</v>
      </c>
      <c r="D4853" s="292">
        <v>37.75</v>
      </c>
    </row>
    <row r="4854" spans="1:4" ht="13.5">
      <c r="A4854" s="198">
        <v>105172</v>
      </c>
      <c r="B4854" s="198" t="s">
        <v>41099</v>
      </c>
      <c r="C4854" s="198" t="s">
        <v>2</v>
      </c>
      <c r="D4854" s="292">
        <v>95.87</v>
      </c>
    </row>
    <row r="4855" spans="1:4" ht="13.5">
      <c r="A4855" s="198">
        <v>105169</v>
      </c>
      <c r="B4855" s="198" t="s">
        <v>41100</v>
      </c>
      <c r="C4855" s="198" t="s">
        <v>2</v>
      </c>
      <c r="D4855" s="292">
        <v>95.79</v>
      </c>
    </row>
    <row r="4856" spans="1:4" ht="13.5">
      <c r="A4856" s="198">
        <v>105230</v>
      </c>
      <c r="B4856" s="198" t="s">
        <v>41101</v>
      </c>
      <c r="C4856" s="198" t="s">
        <v>2</v>
      </c>
      <c r="D4856" s="292">
        <v>7.83</v>
      </c>
    </row>
    <row r="4857" spans="1:4" ht="13.5">
      <c r="A4857" s="198">
        <v>105231</v>
      </c>
      <c r="B4857" s="198" t="s">
        <v>41102</v>
      </c>
      <c r="C4857" s="198" t="s">
        <v>2</v>
      </c>
      <c r="D4857" s="292">
        <v>9.17</v>
      </c>
    </row>
    <row r="4858" spans="1:4" ht="13.5">
      <c r="A4858" s="198">
        <v>105232</v>
      </c>
      <c r="B4858" s="198" t="s">
        <v>41103</v>
      </c>
      <c r="C4858" s="198" t="s">
        <v>2</v>
      </c>
      <c r="D4858" s="292">
        <v>16.96</v>
      </c>
    </row>
    <row r="4859" spans="1:4" ht="13.5">
      <c r="A4859" s="198">
        <v>105229</v>
      </c>
      <c r="B4859" s="198" t="s">
        <v>41104</v>
      </c>
      <c r="C4859" s="198" t="s">
        <v>2</v>
      </c>
      <c r="D4859" s="292">
        <v>26.56</v>
      </c>
    </row>
    <row r="4860" spans="1:4" ht="13.5">
      <c r="A4860" s="198">
        <v>105146</v>
      </c>
      <c r="B4860" s="198" t="s">
        <v>41105</v>
      </c>
      <c r="C4860" s="198" t="s">
        <v>2</v>
      </c>
      <c r="D4860" s="292">
        <v>21.67</v>
      </c>
    </row>
    <row r="4861" spans="1:4" ht="13.5">
      <c r="A4861" s="198">
        <v>94613</v>
      </c>
      <c r="B4861" s="198" t="s">
        <v>41106</v>
      </c>
      <c r="C4861" s="198" t="s">
        <v>2</v>
      </c>
      <c r="D4861" s="292">
        <v>0</v>
      </c>
    </row>
    <row r="4862" spans="1:4" ht="13.5">
      <c r="A4862" s="198">
        <v>94607</v>
      </c>
      <c r="B4862" s="198" t="s">
        <v>41107</v>
      </c>
      <c r="C4862" s="198" t="s">
        <v>2</v>
      </c>
      <c r="D4862" s="292">
        <v>0</v>
      </c>
    </row>
    <row r="4863" spans="1:4" ht="13.5">
      <c r="A4863" s="198">
        <v>94609</v>
      </c>
      <c r="B4863" s="198" t="s">
        <v>41108</v>
      </c>
      <c r="C4863" s="198" t="s">
        <v>2</v>
      </c>
      <c r="D4863" s="292">
        <v>0</v>
      </c>
    </row>
    <row r="4864" spans="1:4" ht="13.5">
      <c r="A4864" s="198">
        <v>94611</v>
      </c>
      <c r="B4864" s="198" t="s">
        <v>41109</v>
      </c>
      <c r="C4864" s="198" t="s">
        <v>2</v>
      </c>
      <c r="D4864" s="292">
        <v>0</v>
      </c>
    </row>
    <row r="4865" spans="1:4" ht="13.5">
      <c r="A4865" s="198">
        <v>96738</v>
      </c>
      <c r="B4865" s="198" t="s">
        <v>41110</v>
      </c>
      <c r="C4865" s="198" t="s">
        <v>2</v>
      </c>
      <c r="D4865" s="292">
        <v>22.13</v>
      </c>
    </row>
    <row r="4866" spans="1:4" ht="13.5">
      <c r="A4866" s="198">
        <v>96740</v>
      </c>
      <c r="B4866" s="198" t="s">
        <v>41111</v>
      </c>
      <c r="C4866" s="198" t="s">
        <v>2</v>
      </c>
      <c r="D4866" s="292">
        <v>30.5</v>
      </c>
    </row>
    <row r="4867" spans="1:4" ht="13.5">
      <c r="A4867" s="198">
        <v>94738</v>
      </c>
      <c r="B4867" s="198" t="s">
        <v>41112</v>
      </c>
      <c r="C4867" s="198" t="s">
        <v>2</v>
      </c>
      <c r="D4867" s="292">
        <v>1972.95</v>
      </c>
    </row>
    <row r="4868" spans="1:4" ht="13.5">
      <c r="A4868" s="198">
        <v>94724</v>
      </c>
      <c r="B4868" s="198" t="s">
        <v>41113</v>
      </c>
      <c r="C4868" s="198" t="s">
        <v>2</v>
      </c>
      <c r="D4868" s="292">
        <v>31</v>
      </c>
    </row>
    <row r="4869" spans="1:4" ht="13.5">
      <c r="A4869" s="198">
        <v>94726</v>
      </c>
      <c r="B4869" s="198" t="s">
        <v>41114</v>
      </c>
      <c r="C4869" s="198" t="s">
        <v>2</v>
      </c>
      <c r="D4869" s="292">
        <v>39.950000000000003</v>
      </c>
    </row>
    <row r="4870" spans="1:4" ht="13.5">
      <c r="A4870" s="198">
        <v>94728</v>
      </c>
      <c r="B4870" s="198" t="s">
        <v>41115</v>
      </c>
      <c r="C4870" s="198" t="s">
        <v>2</v>
      </c>
      <c r="D4870" s="292">
        <v>62.44</v>
      </c>
    </row>
    <row r="4871" spans="1:4" ht="13.5">
      <c r="A4871" s="198">
        <v>94730</v>
      </c>
      <c r="B4871" s="198" t="s">
        <v>41116</v>
      </c>
      <c r="C4871" s="198" t="s">
        <v>2</v>
      </c>
      <c r="D4871" s="292">
        <v>76.56</v>
      </c>
    </row>
    <row r="4872" spans="1:4" ht="13.5">
      <c r="A4872" s="198">
        <v>94732</v>
      </c>
      <c r="B4872" s="198" t="s">
        <v>41117</v>
      </c>
      <c r="C4872" s="198" t="s">
        <v>2</v>
      </c>
      <c r="D4872" s="292">
        <v>122.9</v>
      </c>
    </row>
    <row r="4873" spans="1:4" ht="13.5">
      <c r="A4873" s="198">
        <v>94734</v>
      </c>
      <c r="B4873" s="198" t="s">
        <v>41118</v>
      </c>
      <c r="C4873" s="198" t="s">
        <v>2</v>
      </c>
      <c r="D4873" s="292">
        <v>450</v>
      </c>
    </row>
    <row r="4874" spans="1:4" ht="13.5">
      <c r="A4874" s="198">
        <v>94736</v>
      </c>
      <c r="B4874" s="198" t="s">
        <v>41119</v>
      </c>
      <c r="C4874" s="198" t="s">
        <v>2</v>
      </c>
      <c r="D4874" s="292">
        <v>654.20000000000005</v>
      </c>
    </row>
    <row r="4875" spans="1:4" ht="13.5">
      <c r="A4875" s="198">
        <v>94483</v>
      </c>
      <c r="B4875" s="198" t="s">
        <v>41120</v>
      </c>
      <c r="C4875" s="198" t="s">
        <v>2</v>
      </c>
      <c r="D4875" s="292">
        <v>1312.24</v>
      </c>
    </row>
    <row r="4876" spans="1:4" ht="13.5">
      <c r="A4876" s="198">
        <v>94482</v>
      </c>
      <c r="B4876" s="198" t="s">
        <v>41121</v>
      </c>
      <c r="C4876" s="198" t="s">
        <v>2</v>
      </c>
      <c r="D4876" s="292">
        <v>1568.77</v>
      </c>
    </row>
    <row r="4877" spans="1:4" ht="13.5">
      <c r="A4877" s="198">
        <v>94481</v>
      </c>
      <c r="B4877" s="198" t="s">
        <v>41122</v>
      </c>
      <c r="C4877" s="198" t="s">
        <v>2</v>
      </c>
      <c r="D4877" s="292">
        <v>1999.09</v>
      </c>
    </row>
    <row r="4878" spans="1:4" ht="13.5">
      <c r="A4878" s="198">
        <v>94480</v>
      </c>
      <c r="B4878" s="198" t="s">
        <v>41123</v>
      </c>
      <c r="C4878" s="198" t="s">
        <v>2</v>
      </c>
      <c r="D4878" s="292">
        <v>2849.69</v>
      </c>
    </row>
    <row r="4879" spans="1:4" ht="13.5">
      <c r="A4879" s="198">
        <v>94472</v>
      </c>
      <c r="B4879" s="198" t="s">
        <v>41124</v>
      </c>
      <c r="C4879" s="198" t="s">
        <v>2</v>
      </c>
      <c r="D4879" s="292">
        <v>86</v>
      </c>
    </row>
    <row r="4880" spans="1:4" ht="13.5">
      <c r="A4880" s="198">
        <v>94474</v>
      </c>
      <c r="B4880" s="198" t="s">
        <v>41125</v>
      </c>
      <c r="C4880" s="198" t="s">
        <v>2</v>
      </c>
      <c r="D4880" s="292">
        <v>145.1</v>
      </c>
    </row>
    <row r="4881" spans="1:4" ht="13.5">
      <c r="A4881" s="198">
        <v>94476</v>
      </c>
      <c r="B4881" s="198" t="s">
        <v>41126</v>
      </c>
      <c r="C4881" s="198" t="s">
        <v>2</v>
      </c>
      <c r="D4881" s="292">
        <v>202.97</v>
      </c>
    </row>
    <row r="4882" spans="1:4" ht="13.5">
      <c r="A4882" s="198">
        <v>94471</v>
      </c>
      <c r="B4882" s="198" t="s">
        <v>41127</v>
      </c>
      <c r="C4882" s="198" t="s">
        <v>2</v>
      </c>
      <c r="D4882" s="292">
        <v>83.45</v>
      </c>
    </row>
    <row r="4883" spans="1:4" ht="13.5">
      <c r="A4883" s="198">
        <v>94473</v>
      </c>
      <c r="B4883" s="198" t="s">
        <v>41128</v>
      </c>
      <c r="C4883" s="198" t="s">
        <v>2</v>
      </c>
      <c r="D4883" s="292">
        <v>133.87</v>
      </c>
    </row>
    <row r="4884" spans="1:4" ht="13.5">
      <c r="A4884" s="198">
        <v>94475</v>
      </c>
      <c r="B4884" s="198" t="s">
        <v>41129</v>
      </c>
      <c r="C4884" s="198" t="s">
        <v>2</v>
      </c>
      <c r="D4884" s="292">
        <v>181.33</v>
      </c>
    </row>
    <row r="4885" spans="1:4" ht="13.5">
      <c r="A4885" s="198">
        <v>105194</v>
      </c>
      <c r="B4885" s="198" t="s">
        <v>41130</v>
      </c>
      <c r="C4885" s="198" t="s">
        <v>2</v>
      </c>
      <c r="D4885" s="292">
        <v>93</v>
      </c>
    </row>
    <row r="4886" spans="1:4" ht="13.5">
      <c r="A4886" s="198">
        <v>105195</v>
      </c>
      <c r="B4886" s="198" t="s">
        <v>41131</v>
      </c>
      <c r="C4886" s="198" t="s">
        <v>2</v>
      </c>
      <c r="D4886" s="292">
        <v>239.42</v>
      </c>
    </row>
    <row r="4887" spans="1:4" ht="13.5">
      <c r="A4887" s="198">
        <v>105178</v>
      </c>
      <c r="B4887" s="198" t="s">
        <v>41132</v>
      </c>
      <c r="C4887" s="198" t="s">
        <v>2</v>
      </c>
      <c r="D4887" s="292">
        <v>150.44</v>
      </c>
    </row>
    <row r="4888" spans="1:4" ht="13.5">
      <c r="A4888" s="198">
        <v>94620</v>
      </c>
      <c r="B4888" s="198" t="s">
        <v>41133</v>
      </c>
      <c r="C4888" s="198" t="s">
        <v>2</v>
      </c>
      <c r="D4888" s="292">
        <v>896.03</v>
      </c>
    </row>
    <row r="4889" spans="1:4" ht="13.5">
      <c r="A4889" s="198">
        <v>94614</v>
      </c>
      <c r="B4889" s="198" t="s">
        <v>41134</v>
      </c>
      <c r="C4889" s="198" t="s">
        <v>2</v>
      </c>
      <c r="D4889" s="292">
        <v>144.99</v>
      </c>
    </row>
    <row r="4890" spans="1:4" ht="13.5">
      <c r="A4890" s="198">
        <v>94616</v>
      </c>
      <c r="B4890" s="198" t="s">
        <v>41135</v>
      </c>
      <c r="C4890" s="198" t="s">
        <v>2</v>
      </c>
      <c r="D4890" s="292">
        <v>401.04</v>
      </c>
    </row>
    <row r="4891" spans="1:4" ht="13.5">
      <c r="A4891" s="198">
        <v>94618</v>
      </c>
      <c r="B4891" s="198" t="s">
        <v>41136</v>
      </c>
      <c r="C4891" s="198" t="s">
        <v>2</v>
      </c>
      <c r="D4891" s="292">
        <v>390.04</v>
      </c>
    </row>
    <row r="4892" spans="1:4" ht="13.5">
      <c r="A4892" s="198">
        <v>105193</v>
      </c>
      <c r="B4892" s="198" t="s">
        <v>41137</v>
      </c>
      <c r="C4892" s="198" t="s">
        <v>2</v>
      </c>
      <c r="D4892" s="292">
        <v>164.7</v>
      </c>
    </row>
    <row r="4893" spans="1:4" ht="13.5">
      <c r="A4893" s="198">
        <v>105197</v>
      </c>
      <c r="B4893" s="198" t="s">
        <v>41138</v>
      </c>
      <c r="C4893" s="198" t="s">
        <v>2</v>
      </c>
      <c r="D4893" s="292">
        <v>176.07</v>
      </c>
    </row>
    <row r="4894" spans="1:4" ht="13.5">
      <c r="A4894" s="198">
        <v>105196</v>
      </c>
      <c r="B4894" s="198" t="s">
        <v>41139</v>
      </c>
      <c r="C4894" s="198" t="s">
        <v>2</v>
      </c>
      <c r="D4894" s="292">
        <v>255.94</v>
      </c>
    </row>
    <row r="4895" spans="1:4" ht="13.5">
      <c r="A4895" s="198">
        <v>105198</v>
      </c>
      <c r="B4895" s="198" t="s">
        <v>41140</v>
      </c>
      <c r="C4895" s="198" t="s">
        <v>2</v>
      </c>
      <c r="D4895" s="292">
        <v>363.31</v>
      </c>
    </row>
    <row r="4896" spans="1:4" ht="13.5">
      <c r="A4896" s="198">
        <v>105200</v>
      </c>
      <c r="B4896" s="198" t="s">
        <v>41141</v>
      </c>
      <c r="C4896" s="198" t="s">
        <v>2</v>
      </c>
      <c r="D4896" s="292">
        <v>138.69</v>
      </c>
    </row>
    <row r="4897" spans="1:4" ht="13.5">
      <c r="A4897" s="198">
        <v>105199</v>
      </c>
      <c r="B4897" s="198" t="s">
        <v>41142</v>
      </c>
      <c r="C4897" s="198" t="s">
        <v>2</v>
      </c>
      <c r="D4897" s="292">
        <v>232.51</v>
      </c>
    </row>
    <row r="4898" spans="1:4" ht="13.5">
      <c r="A4898" s="198">
        <v>105201</v>
      </c>
      <c r="B4898" s="198" t="s">
        <v>41143</v>
      </c>
      <c r="C4898" s="198" t="s">
        <v>2</v>
      </c>
      <c r="D4898" s="292">
        <v>318.39999999999998</v>
      </c>
    </row>
    <row r="4899" spans="1:4" ht="13.5">
      <c r="A4899" s="198">
        <v>94755</v>
      </c>
      <c r="B4899" s="198" t="s">
        <v>41144</v>
      </c>
      <c r="C4899" s="198" t="s">
        <v>2</v>
      </c>
      <c r="D4899" s="292">
        <v>0</v>
      </c>
    </row>
    <row r="4900" spans="1:4" ht="13.5">
      <c r="A4900" s="198">
        <v>94741</v>
      </c>
      <c r="B4900" s="198" t="s">
        <v>41145</v>
      </c>
      <c r="C4900" s="198" t="s">
        <v>2</v>
      </c>
      <c r="D4900" s="292">
        <v>14.95</v>
      </c>
    </row>
    <row r="4901" spans="1:4" ht="13.5">
      <c r="A4901" s="198">
        <v>94743</v>
      </c>
      <c r="B4901" s="198" t="s">
        <v>41146</v>
      </c>
      <c r="C4901" s="198" t="s">
        <v>2</v>
      </c>
      <c r="D4901" s="292">
        <v>24.55</v>
      </c>
    </row>
    <row r="4902" spans="1:4" ht="13.5">
      <c r="A4902" s="198">
        <v>94745</v>
      </c>
      <c r="B4902" s="198" t="s">
        <v>41147</v>
      </c>
      <c r="C4902" s="198" t="s">
        <v>2</v>
      </c>
      <c r="D4902" s="292">
        <v>0</v>
      </c>
    </row>
    <row r="4903" spans="1:4" ht="13.5">
      <c r="A4903" s="198">
        <v>94747</v>
      </c>
      <c r="B4903" s="198" t="s">
        <v>41148</v>
      </c>
      <c r="C4903" s="198" t="s">
        <v>2</v>
      </c>
      <c r="D4903" s="292">
        <v>0</v>
      </c>
    </row>
    <row r="4904" spans="1:4" ht="13.5">
      <c r="A4904" s="198">
        <v>94749</v>
      </c>
      <c r="B4904" s="198" t="s">
        <v>41149</v>
      </c>
      <c r="C4904" s="198" t="s">
        <v>2</v>
      </c>
      <c r="D4904" s="292">
        <v>0</v>
      </c>
    </row>
    <row r="4905" spans="1:4" ht="13.5">
      <c r="A4905" s="198">
        <v>94751</v>
      </c>
      <c r="B4905" s="198" t="s">
        <v>41150</v>
      </c>
      <c r="C4905" s="198" t="s">
        <v>2</v>
      </c>
      <c r="D4905" s="292">
        <v>0</v>
      </c>
    </row>
    <row r="4906" spans="1:4" ht="13.5">
      <c r="A4906" s="198">
        <v>94753</v>
      </c>
      <c r="B4906" s="198" t="s">
        <v>41151</v>
      </c>
      <c r="C4906" s="198" t="s">
        <v>2</v>
      </c>
      <c r="D4906" s="292">
        <v>0</v>
      </c>
    </row>
    <row r="4907" spans="1:4" ht="13.5">
      <c r="A4907" s="198">
        <v>105209</v>
      </c>
      <c r="B4907" s="198" t="s">
        <v>41152</v>
      </c>
      <c r="C4907" s="198" t="s">
        <v>2</v>
      </c>
      <c r="D4907" s="292">
        <v>170.47</v>
      </c>
    </row>
    <row r="4908" spans="1:4" ht="13.5">
      <c r="A4908" s="198">
        <v>105208</v>
      </c>
      <c r="B4908" s="198" t="s">
        <v>41153</v>
      </c>
      <c r="C4908" s="198" t="s">
        <v>2</v>
      </c>
      <c r="D4908" s="292">
        <v>351.46</v>
      </c>
    </row>
    <row r="4909" spans="1:4" ht="13.5">
      <c r="A4909" s="198">
        <v>105210</v>
      </c>
      <c r="B4909" s="198" t="s">
        <v>41154</v>
      </c>
      <c r="C4909" s="198" t="s">
        <v>2</v>
      </c>
      <c r="D4909" s="292">
        <v>453.77</v>
      </c>
    </row>
    <row r="4910" spans="1:4" ht="13.5">
      <c r="A4910" s="198">
        <v>105203</v>
      </c>
      <c r="B4910" s="198" t="s">
        <v>41155</v>
      </c>
      <c r="C4910" s="198" t="s">
        <v>2</v>
      </c>
      <c r="D4910" s="292">
        <v>175.29</v>
      </c>
    </row>
    <row r="4911" spans="1:4" ht="13.5">
      <c r="A4911" s="198">
        <v>105202</v>
      </c>
      <c r="B4911" s="198" t="s">
        <v>41156</v>
      </c>
      <c r="C4911" s="198" t="s">
        <v>2</v>
      </c>
      <c r="D4911" s="292">
        <v>288.54000000000002</v>
      </c>
    </row>
    <row r="4912" spans="1:4" ht="13.5">
      <c r="A4912" s="198">
        <v>105204</v>
      </c>
      <c r="B4912" s="198" t="s">
        <v>41157</v>
      </c>
      <c r="C4912" s="198" t="s">
        <v>2</v>
      </c>
      <c r="D4912" s="292">
        <v>383.97</v>
      </c>
    </row>
    <row r="4913" spans="1:4" ht="13.5">
      <c r="A4913" s="198">
        <v>105206</v>
      </c>
      <c r="B4913" s="198" t="s">
        <v>41158</v>
      </c>
      <c r="C4913" s="198" t="s">
        <v>2</v>
      </c>
      <c r="D4913" s="292">
        <v>166.99</v>
      </c>
    </row>
    <row r="4914" spans="1:4" ht="13.5">
      <c r="A4914" s="198">
        <v>105205</v>
      </c>
      <c r="B4914" s="198" t="s">
        <v>41159</v>
      </c>
      <c r="C4914" s="198" t="s">
        <v>2</v>
      </c>
      <c r="D4914" s="292">
        <v>266.43</v>
      </c>
    </row>
    <row r="4915" spans="1:4" ht="13.5">
      <c r="A4915" s="198">
        <v>105207</v>
      </c>
      <c r="B4915" s="198" t="s">
        <v>41160</v>
      </c>
      <c r="C4915" s="198" t="s">
        <v>2</v>
      </c>
      <c r="D4915" s="292">
        <v>372.91</v>
      </c>
    </row>
    <row r="4916" spans="1:4" ht="13.5">
      <c r="A4916" s="198">
        <v>94687</v>
      </c>
      <c r="B4916" s="198" t="s">
        <v>41161</v>
      </c>
      <c r="C4916" s="198" t="s">
        <v>2</v>
      </c>
      <c r="D4916" s="292">
        <v>286.14999999999998</v>
      </c>
    </row>
    <row r="4917" spans="1:4" ht="13.5">
      <c r="A4917" s="198">
        <v>94673</v>
      </c>
      <c r="B4917" s="198" t="s">
        <v>41162</v>
      </c>
      <c r="C4917" s="198" t="s">
        <v>2</v>
      </c>
      <c r="D4917" s="292">
        <v>8.48</v>
      </c>
    </row>
    <row r="4918" spans="1:4" ht="13.5">
      <c r="A4918" s="198">
        <v>94675</v>
      </c>
      <c r="B4918" s="198" t="s">
        <v>41163</v>
      </c>
      <c r="C4918" s="198" t="s">
        <v>2</v>
      </c>
      <c r="D4918" s="292">
        <v>14.54</v>
      </c>
    </row>
    <row r="4919" spans="1:4" ht="13.5">
      <c r="A4919" s="198">
        <v>94677</v>
      </c>
      <c r="B4919" s="198" t="s">
        <v>41164</v>
      </c>
      <c r="C4919" s="198" t="s">
        <v>2</v>
      </c>
      <c r="D4919" s="292">
        <v>23.81</v>
      </c>
    </row>
    <row r="4920" spans="1:4" ht="13.5">
      <c r="A4920" s="198">
        <v>94679</v>
      </c>
      <c r="B4920" s="198" t="s">
        <v>41165</v>
      </c>
      <c r="C4920" s="198" t="s">
        <v>2</v>
      </c>
      <c r="D4920" s="292">
        <v>28.52</v>
      </c>
    </row>
    <row r="4921" spans="1:4" ht="13.5">
      <c r="A4921" s="198">
        <v>94681</v>
      </c>
      <c r="B4921" s="198" t="s">
        <v>41166</v>
      </c>
      <c r="C4921" s="198" t="s">
        <v>2</v>
      </c>
      <c r="D4921" s="292">
        <v>60.24</v>
      </c>
    </row>
    <row r="4922" spans="1:4" ht="13.5">
      <c r="A4922" s="198">
        <v>94683</v>
      </c>
      <c r="B4922" s="198" t="s">
        <v>41167</v>
      </c>
      <c r="C4922" s="198" t="s">
        <v>2</v>
      </c>
      <c r="D4922" s="292">
        <v>91.66</v>
      </c>
    </row>
    <row r="4923" spans="1:4" ht="13.5">
      <c r="A4923" s="198">
        <v>94685</v>
      </c>
      <c r="B4923" s="198" t="s">
        <v>41168</v>
      </c>
      <c r="C4923" s="198" t="s">
        <v>2</v>
      </c>
      <c r="D4923" s="292">
        <v>116.8</v>
      </c>
    </row>
    <row r="4924" spans="1:4" ht="13.5">
      <c r="A4924" s="198">
        <v>94621</v>
      </c>
      <c r="B4924" s="198" t="s">
        <v>41169</v>
      </c>
      <c r="C4924" s="198" t="s">
        <v>2</v>
      </c>
      <c r="D4924" s="292">
        <v>0</v>
      </c>
    </row>
    <row r="4925" spans="1:4" ht="13.5">
      <c r="A4925" s="198">
        <v>94615</v>
      </c>
      <c r="B4925" s="198" t="s">
        <v>41170</v>
      </c>
      <c r="C4925" s="198" t="s">
        <v>2</v>
      </c>
      <c r="D4925" s="292">
        <v>164.21</v>
      </c>
    </row>
    <row r="4926" spans="1:4" ht="13.5">
      <c r="A4926" s="198">
        <v>94617</v>
      </c>
      <c r="B4926" s="198" t="s">
        <v>41171</v>
      </c>
      <c r="C4926" s="198" t="s">
        <v>2</v>
      </c>
      <c r="D4926" s="292">
        <v>334.21</v>
      </c>
    </row>
    <row r="4927" spans="1:4" ht="13.5">
      <c r="A4927" s="198">
        <v>94619</v>
      </c>
      <c r="B4927" s="198" t="s">
        <v>41172</v>
      </c>
      <c r="C4927" s="198" t="s">
        <v>2</v>
      </c>
      <c r="D4927" s="292">
        <v>0</v>
      </c>
    </row>
    <row r="4928" spans="1:4" ht="13.5">
      <c r="A4928" s="198">
        <v>105147</v>
      </c>
      <c r="B4928" s="198" t="s">
        <v>41173</v>
      </c>
      <c r="C4928" s="198" t="s">
        <v>2</v>
      </c>
      <c r="D4928" s="292">
        <v>15.31</v>
      </c>
    </row>
    <row r="4929" spans="1:4" ht="13.5">
      <c r="A4929" s="198">
        <v>105148</v>
      </c>
      <c r="B4929" s="198" t="s">
        <v>41174</v>
      </c>
      <c r="C4929" s="198" t="s">
        <v>2</v>
      </c>
      <c r="D4929" s="292">
        <v>21.65</v>
      </c>
    </row>
    <row r="4930" spans="1:4" ht="13.5">
      <c r="A4930" s="198">
        <v>105154</v>
      </c>
      <c r="B4930" s="198" t="s">
        <v>41175</v>
      </c>
      <c r="C4930" s="198" t="s">
        <v>2</v>
      </c>
      <c r="D4930" s="292">
        <v>7.78</v>
      </c>
    </row>
    <row r="4931" spans="1:4" ht="13.5">
      <c r="A4931" s="198">
        <v>105155</v>
      </c>
      <c r="B4931" s="198" t="s">
        <v>41176</v>
      </c>
      <c r="C4931" s="198" t="s">
        <v>2</v>
      </c>
      <c r="D4931" s="292">
        <v>11.91</v>
      </c>
    </row>
    <row r="4932" spans="1:4" ht="13.5">
      <c r="A4932" s="198">
        <v>105156</v>
      </c>
      <c r="B4932" s="198" t="s">
        <v>41177</v>
      </c>
      <c r="C4932" s="198" t="s">
        <v>2</v>
      </c>
      <c r="D4932" s="292">
        <v>15.07</v>
      </c>
    </row>
    <row r="4933" spans="1:4" ht="13.5">
      <c r="A4933" s="198">
        <v>105157</v>
      </c>
      <c r="B4933" s="198" t="s">
        <v>41178</v>
      </c>
      <c r="C4933" s="198" t="s">
        <v>2</v>
      </c>
      <c r="D4933" s="292">
        <v>23.52</v>
      </c>
    </row>
    <row r="4934" spans="1:4" ht="13.5">
      <c r="A4934" s="198">
        <v>105158</v>
      </c>
      <c r="B4934" s="198" t="s">
        <v>41179</v>
      </c>
      <c r="C4934" s="198" t="s">
        <v>2</v>
      </c>
      <c r="D4934" s="292">
        <v>34.909999999999997</v>
      </c>
    </row>
    <row r="4935" spans="1:4" ht="13.5">
      <c r="A4935" s="198">
        <v>105159</v>
      </c>
      <c r="B4935" s="198" t="s">
        <v>41180</v>
      </c>
      <c r="C4935" s="198" t="s">
        <v>2</v>
      </c>
      <c r="D4935" s="292">
        <v>63.33</v>
      </c>
    </row>
    <row r="4936" spans="1:4" ht="13.5">
      <c r="A4936" s="198">
        <v>105160</v>
      </c>
      <c r="B4936" s="198" t="s">
        <v>41181</v>
      </c>
      <c r="C4936" s="198" t="s">
        <v>2</v>
      </c>
      <c r="D4936" s="292">
        <v>78.03</v>
      </c>
    </row>
    <row r="4937" spans="1:4" ht="13.5">
      <c r="A4937" s="198">
        <v>94634</v>
      </c>
      <c r="B4937" s="198" t="s">
        <v>41182</v>
      </c>
      <c r="C4937" s="198" t="s">
        <v>2</v>
      </c>
      <c r="D4937" s="292">
        <v>0</v>
      </c>
    </row>
    <row r="4938" spans="1:4" ht="13.5">
      <c r="A4938" s="198">
        <v>94631</v>
      </c>
      <c r="B4938" s="198" t="s">
        <v>41183</v>
      </c>
      <c r="C4938" s="198" t="s">
        <v>2</v>
      </c>
      <c r="D4938" s="292">
        <v>0</v>
      </c>
    </row>
    <row r="4939" spans="1:4" ht="13.5">
      <c r="A4939" s="198">
        <v>94632</v>
      </c>
      <c r="B4939" s="198" t="s">
        <v>41184</v>
      </c>
      <c r="C4939" s="198" t="s">
        <v>2</v>
      </c>
      <c r="D4939" s="292">
        <v>0</v>
      </c>
    </row>
    <row r="4940" spans="1:4" ht="13.5">
      <c r="A4940" s="198">
        <v>94633</v>
      </c>
      <c r="B4940" s="198" t="s">
        <v>41185</v>
      </c>
      <c r="C4940" s="198" t="s">
        <v>2</v>
      </c>
      <c r="D4940" s="292">
        <v>0</v>
      </c>
    </row>
    <row r="4941" spans="1:4" ht="13.5">
      <c r="A4941" s="198">
        <v>94672</v>
      </c>
      <c r="B4941" s="198" t="s">
        <v>41186</v>
      </c>
      <c r="C4941" s="198" t="s">
        <v>2</v>
      </c>
      <c r="D4941" s="292">
        <v>7.22</v>
      </c>
    </row>
    <row r="4942" spans="1:4" ht="13.5">
      <c r="A4942" s="198">
        <v>94754</v>
      </c>
      <c r="B4942" s="198" t="s">
        <v>41187</v>
      </c>
      <c r="C4942" s="198" t="s">
        <v>2</v>
      </c>
      <c r="D4942" s="292">
        <v>339.42</v>
      </c>
    </row>
    <row r="4943" spans="1:4" ht="13.5">
      <c r="A4943" s="198">
        <v>94740</v>
      </c>
      <c r="B4943" s="198" t="s">
        <v>41188</v>
      </c>
      <c r="C4943" s="198" t="s">
        <v>2</v>
      </c>
      <c r="D4943" s="292">
        <v>11.4</v>
      </c>
    </row>
    <row r="4944" spans="1:4" ht="13.5">
      <c r="A4944" s="198">
        <v>94742</v>
      </c>
      <c r="B4944" s="198" t="s">
        <v>41189</v>
      </c>
      <c r="C4944" s="198" t="s">
        <v>2</v>
      </c>
      <c r="D4944" s="292">
        <v>19.22</v>
      </c>
    </row>
    <row r="4945" spans="1:4" ht="13.5">
      <c r="A4945" s="198">
        <v>94744</v>
      </c>
      <c r="B4945" s="198" t="s">
        <v>41190</v>
      </c>
      <c r="C4945" s="198" t="s">
        <v>2</v>
      </c>
      <c r="D4945" s="292">
        <v>30.54</v>
      </c>
    </row>
    <row r="4946" spans="1:4" ht="13.5">
      <c r="A4946" s="198">
        <v>94746</v>
      </c>
      <c r="B4946" s="198" t="s">
        <v>41191</v>
      </c>
      <c r="C4946" s="198" t="s">
        <v>2</v>
      </c>
      <c r="D4946" s="292">
        <v>44.02</v>
      </c>
    </row>
    <row r="4947" spans="1:4" ht="13.5">
      <c r="A4947" s="198">
        <v>94748</v>
      </c>
      <c r="B4947" s="198" t="s">
        <v>41192</v>
      </c>
      <c r="C4947" s="198" t="s">
        <v>2</v>
      </c>
      <c r="D4947" s="292">
        <v>97.61</v>
      </c>
    </row>
    <row r="4948" spans="1:4" ht="13.5">
      <c r="A4948" s="198">
        <v>94750</v>
      </c>
      <c r="B4948" s="198" t="s">
        <v>41193</v>
      </c>
      <c r="C4948" s="198" t="s">
        <v>2</v>
      </c>
      <c r="D4948" s="292">
        <v>198.04</v>
      </c>
    </row>
    <row r="4949" spans="1:4" ht="13.5">
      <c r="A4949" s="198">
        <v>94752</v>
      </c>
      <c r="B4949" s="198" t="s">
        <v>41194</v>
      </c>
      <c r="C4949" s="198" t="s">
        <v>2</v>
      </c>
      <c r="D4949" s="292">
        <v>237.37</v>
      </c>
    </row>
    <row r="4950" spans="1:4" ht="13.5">
      <c r="A4950" s="198">
        <v>96755</v>
      </c>
      <c r="B4950" s="198" t="s">
        <v>41195</v>
      </c>
      <c r="C4950" s="198" t="s">
        <v>2</v>
      </c>
      <c r="D4950" s="292">
        <v>314.83999999999997</v>
      </c>
    </row>
    <row r="4951" spans="1:4" ht="13.5">
      <c r="A4951" s="198">
        <v>96747</v>
      </c>
      <c r="B4951" s="198" t="s">
        <v>41196</v>
      </c>
      <c r="C4951" s="198" t="s">
        <v>2</v>
      </c>
      <c r="D4951" s="292">
        <v>7.59</v>
      </c>
    </row>
    <row r="4952" spans="1:4" ht="13.5">
      <c r="A4952" s="198">
        <v>96748</v>
      </c>
      <c r="B4952" s="198" t="s">
        <v>41197</v>
      </c>
      <c r="C4952" s="198" t="s">
        <v>2</v>
      </c>
      <c r="D4952" s="292">
        <v>8.77</v>
      </c>
    </row>
    <row r="4953" spans="1:4" ht="13.5">
      <c r="A4953" s="198">
        <v>96749</v>
      </c>
      <c r="B4953" s="198" t="s">
        <v>41198</v>
      </c>
      <c r="C4953" s="198" t="s">
        <v>2</v>
      </c>
      <c r="D4953" s="292">
        <v>11.01</v>
      </c>
    </row>
    <row r="4954" spans="1:4" ht="13.5">
      <c r="A4954" s="198">
        <v>96750</v>
      </c>
      <c r="B4954" s="198" t="s">
        <v>41199</v>
      </c>
      <c r="C4954" s="198" t="s">
        <v>2</v>
      </c>
      <c r="D4954" s="292">
        <v>16.940000000000001</v>
      </c>
    </row>
    <row r="4955" spans="1:4" ht="13.5">
      <c r="A4955" s="198">
        <v>96751</v>
      </c>
      <c r="B4955" s="198" t="s">
        <v>41200</v>
      </c>
      <c r="C4955" s="198" t="s">
        <v>2</v>
      </c>
      <c r="D4955" s="292">
        <v>24.53</v>
      </c>
    </row>
    <row r="4956" spans="1:4" ht="13.5">
      <c r="A4956" s="198">
        <v>96752</v>
      </c>
      <c r="B4956" s="198" t="s">
        <v>41201</v>
      </c>
      <c r="C4956" s="198" t="s">
        <v>2</v>
      </c>
      <c r="D4956" s="292">
        <v>36.549999999999997</v>
      </c>
    </row>
    <row r="4957" spans="1:4" ht="13.5">
      <c r="A4957" s="198">
        <v>96753</v>
      </c>
      <c r="B4957" s="198" t="s">
        <v>41202</v>
      </c>
      <c r="C4957" s="198" t="s">
        <v>2</v>
      </c>
      <c r="D4957" s="292">
        <v>81.87</v>
      </c>
    </row>
    <row r="4958" spans="1:4" ht="13.5">
      <c r="A4958" s="198">
        <v>96754</v>
      </c>
      <c r="B4958" s="198" t="s">
        <v>41203</v>
      </c>
      <c r="C4958" s="198" t="s">
        <v>2</v>
      </c>
      <c r="D4958" s="292">
        <v>105.15</v>
      </c>
    </row>
    <row r="4959" spans="1:4" ht="13.5">
      <c r="A4959" s="198">
        <v>94686</v>
      </c>
      <c r="B4959" s="198" t="s">
        <v>41204</v>
      </c>
      <c r="C4959" s="198" t="s">
        <v>2</v>
      </c>
      <c r="D4959" s="292">
        <v>316.92</v>
      </c>
    </row>
    <row r="4960" spans="1:4" ht="13.5">
      <c r="A4960" s="198">
        <v>94674</v>
      </c>
      <c r="B4960" s="198" t="s">
        <v>41205</v>
      </c>
      <c r="C4960" s="198" t="s">
        <v>2</v>
      </c>
      <c r="D4960" s="292">
        <v>9.1999999999999993</v>
      </c>
    </row>
    <row r="4961" spans="1:4" ht="13.5">
      <c r="A4961" s="198">
        <v>94676</v>
      </c>
      <c r="B4961" s="198" t="s">
        <v>41206</v>
      </c>
      <c r="C4961" s="198" t="s">
        <v>2</v>
      </c>
      <c r="D4961" s="292">
        <v>15.71</v>
      </c>
    </row>
    <row r="4962" spans="1:4" ht="13.5">
      <c r="A4962" s="198">
        <v>94678</v>
      </c>
      <c r="B4962" s="198" t="s">
        <v>41207</v>
      </c>
      <c r="C4962" s="198" t="s">
        <v>2</v>
      </c>
      <c r="D4962" s="292">
        <v>17.850000000000001</v>
      </c>
    </row>
    <row r="4963" spans="1:4" ht="13.5">
      <c r="A4963" s="198">
        <v>94680</v>
      </c>
      <c r="B4963" s="198" t="s">
        <v>41208</v>
      </c>
      <c r="C4963" s="198" t="s">
        <v>2</v>
      </c>
      <c r="D4963" s="292">
        <v>53.43</v>
      </c>
    </row>
    <row r="4964" spans="1:4" ht="13.5">
      <c r="A4964" s="198">
        <v>94682</v>
      </c>
      <c r="B4964" s="198" t="s">
        <v>41209</v>
      </c>
      <c r="C4964" s="198" t="s">
        <v>2</v>
      </c>
      <c r="D4964" s="292">
        <v>135.38999999999999</v>
      </c>
    </row>
    <row r="4965" spans="1:4" ht="13.5">
      <c r="A4965" s="198">
        <v>94684</v>
      </c>
      <c r="B4965" s="198" t="s">
        <v>41210</v>
      </c>
      <c r="C4965" s="198" t="s">
        <v>2</v>
      </c>
      <c r="D4965" s="292">
        <v>163.15</v>
      </c>
    </row>
    <row r="4966" spans="1:4" ht="13.5">
      <c r="A4966" s="198">
        <v>105219</v>
      </c>
      <c r="B4966" s="198" t="s">
        <v>41211</v>
      </c>
      <c r="C4966" s="198" t="s">
        <v>2</v>
      </c>
      <c r="D4966" s="292">
        <v>13.38</v>
      </c>
    </row>
    <row r="4967" spans="1:4" ht="13.5">
      <c r="A4967" s="198">
        <v>105220</v>
      </c>
      <c r="B4967" s="198" t="s">
        <v>41212</v>
      </c>
      <c r="C4967" s="198" t="s">
        <v>2</v>
      </c>
      <c r="D4967" s="292">
        <v>18.41</v>
      </c>
    </row>
    <row r="4968" spans="1:4" ht="13.5">
      <c r="A4968" s="198">
        <v>105221</v>
      </c>
      <c r="B4968" s="198" t="s">
        <v>41213</v>
      </c>
      <c r="C4968" s="198" t="s">
        <v>2</v>
      </c>
      <c r="D4968" s="292">
        <v>28.52</v>
      </c>
    </row>
    <row r="4969" spans="1:4" ht="13.5">
      <c r="A4969" s="198">
        <v>105166</v>
      </c>
      <c r="B4969" s="198" t="s">
        <v>41214</v>
      </c>
      <c r="C4969" s="198" t="s">
        <v>2</v>
      </c>
      <c r="D4969" s="292">
        <v>43.52</v>
      </c>
    </row>
    <row r="4970" spans="1:4" ht="13.5">
      <c r="A4970" s="198">
        <v>105222</v>
      </c>
      <c r="B4970" s="198" t="s">
        <v>41215</v>
      </c>
      <c r="C4970" s="198" t="s">
        <v>2</v>
      </c>
      <c r="D4970" s="292">
        <v>82.92</v>
      </c>
    </row>
    <row r="4971" spans="1:4" ht="13.5">
      <c r="A4971" s="198">
        <v>105223</v>
      </c>
      <c r="B4971" s="198" t="s">
        <v>41216</v>
      </c>
      <c r="C4971" s="198" t="s">
        <v>2</v>
      </c>
      <c r="D4971" s="292">
        <v>191.39</v>
      </c>
    </row>
    <row r="4972" spans="1:4" ht="13.5">
      <c r="A4972" s="198">
        <v>105224</v>
      </c>
      <c r="B4972" s="198" t="s">
        <v>41217</v>
      </c>
      <c r="C4972" s="198" t="s">
        <v>2</v>
      </c>
      <c r="D4972" s="292">
        <v>278.73</v>
      </c>
    </row>
    <row r="4973" spans="1:4" ht="13.5">
      <c r="A4973" s="198">
        <v>105149</v>
      </c>
      <c r="B4973" s="198" t="s">
        <v>41218</v>
      </c>
      <c r="C4973" s="198" t="s">
        <v>2</v>
      </c>
      <c r="D4973" s="292">
        <v>7.81</v>
      </c>
    </row>
    <row r="4974" spans="1:4" ht="13.5">
      <c r="A4974" s="198">
        <v>105150</v>
      </c>
      <c r="B4974" s="198" t="s">
        <v>41219</v>
      </c>
      <c r="C4974" s="198" t="s">
        <v>2</v>
      </c>
      <c r="D4974" s="292">
        <v>9.1300000000000008</v>
      </c>
    </row>
    <row r="4975" spans="1:4" ht="13.5">
      <c r="A4975" s="198">
        <v>105151</v>
      </c>
      <c r="B4975" s="198" t="s">
        <v>41220</v>
      </c>
      <c r="C4975" s="198" t="s">
        <v>2</v>
      </c>
      <c r="D4975" s="292">
        <v>21.9</v>
      </c>
    </row>
    <row r="4976" spans="1:4" ht="13.5">
      <c r="A4976" s="198">
        <v>105152</v>
      </c>
      <c r="B4976" s="198" t="s">
        <v>41221</v>
      </c>
      <c r="C4976" s="198" t="s">
        <v>2</v>
      </c>
      <c r="D4976" s="292">
        <v>32.380000000000003</v>
      </c>
    </row>
    <row r="4977" spans="1:4" ht="13.5">
      <c r="A4977" s="198">
        <v>105153</v>
      </c>
      <c r="B4977" s="198" t="s">
        <v>41222</v>
      </c>
      <c r="C4977" s="198" t="s">
        <v>2</v>
      </c>
      <c r="D4977" s="292">
        <v>50.57</v>
      </c>
    </row>
    <row r="4978" spans="1:4" ht="13.5">
      <c r="A4978" s="198">
        <v>105161</v>
      </c>
      <c r="B4978" s="198" t="s">
        <v>41223</v>
      </c>
      <c r="C4978" s="198" t="s">
        <v>2</v>
      </c>
      <c r="D4978" s="292">
        <v>90.42</v>
      </c>
    </row>
    <row r="4979" spans="1:4" ht="13.5">
      <c r="A4979" s="198">
        <v>105162</v>
      </c>
      <c r="B4979" s="198" t="s">
        <v>41224</v>
      </c>
      <c r="C4979" s="198" t="s">
        <v>2</v>
      </c>
      <c r="D4979" s="292">
        <v>153.62</v>
      </c>
    </row>
    <row r="4980" spans="1:4" ht="13.5">
      <c r="A4980" s="198">
        <v>105163</v>
      </c>
      <c r="B4980" s="198" t="s">
        <v>41225</v>
      </c>
      <c r="C4980" s="198" t="s">
        <v>2</v>
      </c>
      <c r="D4980" s="292">
        <v>14.06</v>
      </c>
    </row>
    <row r="4981" spans="1:4" ht="13.5">
      <c r="A4981" s="198">
        <v>105170</v>
      </c>
      <c r="B4981" s="198" t="s">
        <v>41226</v>
      </c>
      <c r="C4981" s="198" t="s">
        <v>2</v>
      </c>
      <c r="D4981" s="292">
        <v>6.52</v>
      </c>
    </row>
    <row r="4982" spans="1:4" ht="13.5">
      <c r="A4982" s="198">
        <v>105179</v>
      </c>
      <c r="B4982" s="198" t="s">
        <v>41227</v>
      </c>
      <c r="C4982" s="198" t="s">
        <v>2</v>
      </c>
      <c r="D4982" s="292">
        <v>11.48</v>
      </c>
    </row>
    <row r="4983" spans="1:4" ht="13.5">
      <c r="A4983" s="198">
        <v>105180</v>
      </c>
      <c r="B4983" s="198" t="s">
        <v>41228</v>
      </c>
      <c r="C4983" s="198" t="s">
        <v>2</v>
      </c>
      <c r="D4983" s="292">
        <v>15.78</v>
      </c>
    </row>
    <row r="4984" spans="1:4" ht="13.5">
      <c r="A4984" s="198">
        <v>105181</v>
      </c>
      <c r="B4984" s="198" t="s">
        <v>41229</v>
      </c>
      <c r="C4984" s="198" t="s">
        <v>2</v>
      </c>
      <c r="D4984" s="292">
        <v>21.15</v>
      </c>
    </row>
    <row r="4985" spans="1:4" ht="13.5">
      <c r="A4985" s="198">
        <v>105182</v>
      </c>
      <c r="B4985" s="198" t="s">
        <v>41230</v>
      </c>
      <c r="C4985" s="198" t="s">
        <v>2</v>
      </c>
      <c r="D4985" s="292">
        <v>51.11</v>
      </c>
    </row>
    <row r="4986" spans="1:4" ht="13.5">
      <c r="A4986" s="198">
        <v>105183</v>
      </c>
      <c r="B4986" s="198" t="s">
        <v>41231</v>
      </c>
      <c r="C4986" s="198" t="s">
        <v>2</v>
      </c>
      <c r="D4986" s="292">
        <v>108.7</v>
      </c>
    </row>
    <row r="4987" spans="1:4" ht="13.5">
      <c r="A4987" s="198">
        <v>105184</v>
      </c>
      <c r="B4987" s="198" t="s">
        <v>41232</v>
      </c>
      <c r="C4987" s="198" t="s">
        <v>2</v>
      </c>
      <c r="D4987" s="292">
        <v>134.57</v>
      </c>
    </row>
    <row r="4988" spans="1:4" ht="13.5">
      <c r="A4988" s="198">
        <v>94612</v>
      </c>
      <c r="B4988" s="198" t="s">
        <v>41233</v>
      </c>
      <c r="C4988" s="198" t="s">
        <v>2</v>
      </c>
      <c r="D4988" s="292">
        <v>435.8</v>
      </c>
    </row>
    <row r="4989" spans="1:4" ht="13.5">
      <c r="A4989" s="198">
        <v>105142</v>
      </c>
      <c r="B4989" s="198" t="s">
        <v>41234</v>
      </c>
      <c r="C4989" s="198" t="s">
        <v>2</v>
      </c>
      <c r="D4989" s="292">
        <v>8.11</v>
      </c>
    </row>
    <row r="4990" spans="1:4" ht="13.5">
      <c r="A4990" s="198">
        <v>105143</v>
      </c>
      <c r="B4990" s="198" t="s">
        <v>41235</v>
      </c>
      <c r="C4990" s="198" t="s">
        <v>2</v>
      </c>
      <c r="D4990" s="292">
        <v>12.28</v>
      </c>
    </row>
    <row r="4991" spans="1:4" ht="13.5">
      <c r="A4991" s="198">
        <v>105144</v>
      </c>
      <c r="B4991" s="198" t="s">
        <v>41236</v>
      </c>
      <c r="C4991" s="198" t="s">
        <v>2</v>
      </c>
      <c r="D4991" s="292">
        <v>26.19</v>
      </c>
    </row>
    <row r="4992" spans="1:4" ht="13.5">
      <c r="A4992" s="198">
        <v>105173</v>
      </c>
      <c r="B4992" s="198" t="s">
        <v>41237</v>
      </c>
      <c r="C4992" s="198" t="s">
        <v>2</v>
      </c>
      <c r="D4992" s="292">
        <v>96.72</v>
      </c>
    </row>
    <row r="4993" spans="1:4" ht="13.5">
      <c r="A4993" s="198">
        <v>105175</v>
      </c>
      <c r="B4993" s="198" t="s">
        <v>41238</v>
      </c>
      <c r="C4993" s="198" t="s">
        <v>2</v>
      </c>
      <c r="D4993" s="292">
        <v>138.69</v>
      </c>
    </row>
    <row r="4994" spans="1:4" ht="13.5">
      <c r="A4994" s="198">
        <v>105174</v>
      </c>
      <c r="B4994" s="198" t="s">
        <v>41239</v>
      </c>
      <c r="C4994" s="198" t="s">
        <v>2</v>
      </c>
      <c r="D4994" s="292">
        <v>140.30000000000001</v>
      </c>
    </row>
    <row r="4995" spans="1:4" ht="13.5">
      <c r="A4995" s="198">
        <v>105145</v>
      </c>
      <c r="B4995" s="198" t="s">
        <v>41240</v>
      </c>
      <c r="C4995" s="198" t="s">
        <v>2</v>
      </c>
      <c r="D4995" s="292">
        <v>14.23</v>
      </c>
    </row>
    <row r="4996" spans="1:4" ht="13.5">
      <c r="A4996" s="198">
        <v>94606</v>
      </c>
      <c r="B4996" s="198" t="s">
        <v>41241</v>
      </c>
      <c r="C4996" s="198" t="s">
        <v>2</v>
      </c>
      <c r="D4996" s="292">
        <v>85.22</v>
      </c>
    </row>
    <row r="4997" spans="1:4" ht="13.5">
      <c r="A4997" s="198">
        <v>94608</v>
      </c>
      <c r="B4997" s="198" t="s">
        <v>41242</v>
      </c>
      <c r="C4997" s="198" t="s">
        <v>2</v>
      </c>
      <c r="D4997" s="292">
        <v>210.6</v>
      </c>
    </row>
    <row r="4998" spans="1:4" ht="13.5">
      <c r="A4998" s="198">
        <v>94610</v>
      </c>
      <c r="B4998" s="198" t="s">
        <v>41243</v>
      </c>
      <c r="C4998" s="198" t="s">
        <v>2</v>
      </c>
      <c r="D4998" s="292">
        <v>307.16000000000003</v>
      </c>
    </row>
    <row r="4999" spans="1:4" ht="13.5">
      <c r="A4999" s="198">
        <v>94657</v>
      </c>
      <c r="B4999" s="198" t="s">
        <v>41244</v>
      </c>
      <c r="C4999" s="198" t="s">
        <v>2</v>
      </c>
      <c r="D4999" s="292">
        <v>4.5199999999999996</v>
      </c>
    </row>
    <row r="5000" spans="1:4" ht="13.5">
      <c r="A5000" s="198">
        <v>94659</v>
      </c>
      <c r="B5000" s="198" t="s">
        <v>41245</v>
      </c>
      <c r="C5000" s="198" t="s">
        <v>2</v>
      </c>
      <c r="D5000" s="292">
        <v>7.2</v>
      </c>
    </row>
    <row r="5001" spans="1:4" ht="13.5">
      <c r="A5001" s="198">
        <v>94739</v>
      </c>
      <c r="B5001" s="198" t="s">
        <v>41246</v>
      </c>
      <c r="C5001" s="198" t="s">
        <v>2</v>
      </c>
      <c r="D5001" s="292">
        <v>277.23</v>
      </c>
    </row>
    <row r="5002" spans="1:4" ht="13.5">
      <c r="A5002" s="198">
        <v>94725</v>
      </c>
      <c r="B5002" s="198" t="s">
        <v>41247</v>
      </c>
      <c r="C5002" s="198" t="s">
        <v>2</v>
      </c>
      <c r="D5002" s="292">
        <v>8.0299999999999994</v>
      </c>
    </row>
    <row r="5003" spans="1:4" ht="13.5">
      <c r="A5003" s="198">
        <v>94727</v>
      </c>
      <c r="B5003" s="198" t="s">
        <v>41248</v>
      </c>
      <c r="C5003" s="198" t="s">
        <v>2</v>
      </c>
      <c r="D5003" s="292">
        <v>13.21</v>
      </c>
    </row>
    <row r="5004" spans="1:4" ht="13.5">
      <c r="A5004" s="198">
        <v>94729</v>
      </c>
      <c r="B5004" s="198" t="s">
        <v>41249</v>
      </c>
      <c r="C5004" s="198" t="s">
        <v>2</v>
      </c>
      <c r="D5004" s="292">
        <v>23.08</v>
      </c>
    </row>
    <row r="5005" spans="1:4" ht="13.5">
      <c r="A5005" s="198">
        <v>94731</v>
      </c>
      <c r="B5005" s="198" t="s">
        <v>41250</v>
      </c>
      <c r="C5005" s="198" t="s">
        <v>2</v>
      </c>
      <c r="D5005" s="292">
        <v>30.66</v>
      </c>
    </row>
    <row r="5006" spans="1:4" ht="13.5">
      <c r="A5006" s="198">
        <v>94733</v>
      </c>
      <c r="B5006" s="198" t="s">
        <v>41251</v>
      </c>
      <c r="C5006" s="198" t="s">
        <v>2</v>
      </c>
      <c r="D5006" s="292">
        <v>54.11</v>
      </c>
    </row>
    <row r="5007" spans="1:4" ht="13.5">
      <c r="A5007" s="198">
        <v>94863</v>
      </c>
      <c r="B5007" s="198" t="s">
        <v>41252</v>
      </c>
      <c r="C5007" s="198" t="s">
        <v>2</v>
      </c>
      <c r="D5007" s="292">
        <v>190.3</v>
      </c>
    </row>
    <row r="5008" spans="1:4" ht="13.5">
      <c r="A5008" s="198">
        <v>94737</v>
      </c>
      <c r="B5008" s="198" t="s">
        <v>41253</v>
      </c>
      <c r="C5008" s="198" t="s">
        <v>2</v>
      </c>
      <c r="D5008" s="292">
        <v>226.31</v>
      </c>
    </row>
    <row r="5009" spans="1:4" ht="13.5">
      <c r="A5009" s="198">
        <v>94465</v>
      </c>
      <c r="B5009" s="198" t="s">
        <v>41254</v>
      </c>
      <c r="C5009" s="198" t="s">
        <v>2</v>
      </c>
      <c r="D5009" s="353">
        <v>57.93</v>
      </c>
    </row>
    <row r="5010" spans="1:4" ht="13.5">
      <c r="A5010" s="198">
        <v>94467</v>
      </c>
      <c r="B5010" s="198" t="s">
        <v>41255</v>
      </c>
      <c r="C5010" s="198" t="s">
        <v>2</v>
      </c>
      <c r="D5010" s="292">
        <v>93.47</v>
      </c>
    </row>
    <row r="5011" spans="1:4" ht="13.5">
      <c r="A5011" s="198">
        <v>94469</v>
      </c>
      <c r="B5011" s="198" t="s">
        <v>41256</v>
      </c>
      <c r="C5011" s="198" t="s">
        <v>2</v>
      </c>
      <c r="D5011" s="292">
        <v>133.81</v>
      </c>
    </row>
    <row r="5012" spans="1:4" ht="13.5">
      <c r="A5012" s="198">
        <v>96746</v>
      </c>
      <c r="B5012" s="198" t="s">
        <v>41257</v>
      </c>
      <c r="C5012" s="198" t="s">
        <v>2</v>
      </c>
      <c r="D5012" s="292">
        <v>105.6</v>
      </c>
    </row>
    <row r="5013" spans="1:4" ht="13.5">
      <c r="A5013" s="198">
        <v>96736</v>
      </c>
      <c r="B5013" s="198" t="s">
        <v>41258</v>
      </c>
      <c r="C5013" s="198" t="s">
        <v>2</v>
      </c>
      <c r="D5013" s="353">
        <v>6.09</v>
      </c>
    </row>
    <row r="5014" spans="1:4" ht="13.5">
      <c r="A5014" s="198">
        <v>96737</v>
      </c>
      <c r="B5014" s="198" t="s">
        <v>41259</v>
      </c>
      <c r="C5014" s="198" t="s">
        <v>2</v>
      </c>
      <c r="D5014" s="353">
        <v>6.27</v>
      </c>
    </row>
    <row r="5015" spans="1:4" ht="13.5">
      <c r="A5015" s="198">
        <v>96739</v>
      </c>
      <c r="B5015" s="198" t="s">
        <v>41260</v>
      </c>
      <c r="C5015" s="198" t="s">
        <v>2</v>
      </c>
      <c r="D5015" s="353">
        <v>8.5399999999999991</v>
      </c>
    </row>
    <row r="5016" spans="1:4" ht="13.5">
      <c r="A5016" s="198">
        <v>96741</v>
      </c>
      <c r="B5016" s="198" t="s">
        <v>41261</v>
      </c>
      <c r="C5016" s="198" t="s">
        <v>2</v>
      </c>
      <c r="D5016" s="292">
        <v>16.14</v>
      </c>
    </row>
    <row r="5017" spans="1:4" ht="13.5">
      <c r="A5017" s="198">
        <v>96742</v>
      </c>
      <c r="B5017" s="198" t="s">
        <v>41262</v>
      </c>
      <c r="C5017" s="198" t="s">
        <v>2</v>
      </c>
      <c r="D5017" s="292">
        <v>19.86</v>
      </c>
    </row>
    <row r="5018" spans="1:4" ht="13.5">
      <c r="A5018" s="198">
        <v>96743</v>
      </c>
      <c r="B5018" s="198" t="s">
        <v>41263</v>
      </c>
      <c r="C5018" s="198" t="s">
        <v>2</v>
      </c>
      <c r="D5018" s="292">
        <v>30.77</v>
      </c>
    </row>
    <row r="5019" spans="1:4" ht="13.5">
      <c r="A5019" s="198">
        <v>96744</v>
      </c>
      <c r="B5019" s="198" t="s">
        <v>41264</v>
      </c>
      <c r="C5019" s="198" t="s">
        <v>2</v>
      </c>
      <c r="D5019" s="292">
        <v>51.39</v>
      </c>
    </row>
    <row r="5020" spans="1:4" ht="13.5">
      <c r="A5020" s="198">
        <v>96745</v>
      </c>
      <c r="B5020" s="198" t="s">
        <v>41265</v>
      </c>
      <c r="C5020" s="198" t="s">
        <v>2</v>
      </c>
      <c r="D5020" s="292">
        <v>80.180000000000007</v>
      </c>
    </row>
    <row r="5021" spans="1:4" ht="13.5">
      <c r="A5021" s="198">
        <v>94671</v>
      </c>
      <c r="B5021" s="198" t="s">
        <v>41266</v>
      </c>
      <c r="C5021" s="198" t="s">
        <v>2</v>
      </c>
      <c r="D5021" s="292">
        <v>130.83000000000001</v>
      </c>
    </row>
    <row r="5022" spans="1:4" ht="13.5">
      <c r="A5022" s="198">
        <v>94661</v>
      </c>
      <c r="B5022" s="198" t="s">
        <v>41267</v>
      </c>
      <c r="C5022" s="198" t="s">
        <v>2</v>
      </c>
      <c r="D5022" s="292">
        <v>11.6</v>
      </c>
    </row>
    <row r="5023" spans="1:4" ht="13.5">
      <c r="A5023" s="198">
        <v>94663</v>
      </c>
      <c r="B5023" s="198" t="s">
        <v>41268</v>
      </c>
      <c r="C5023" s="198" t="s">
        <v>2</v>
      </c>
      <c r="D5023" s="292">
        <v>14.33</v>
      </c>
    </row>
    <row r="5024" spans="1:4" ht="13.5">
      <c r="A5024" s="198">
        <v>94665</v>
      </c>
      <c r="B5024" s="198" t="s">
        <v>41269</v>
      </c>
      <c r="C5024" s="198" t="s">
        <v>2</v>
      </c>
      <c r="D5024" s="292">
        <v>29.15</v>
      </c>
    </row>
    <row r="5025" spans="1:4" ht="13.5">
      <c r="A5025" s="198">
        <v>94667</v>
      </c>
      <c r="B5025" s="198" t="s">
        <v>41270</v>
      </c>
      <c r="C5025" s="198" t="s">
        <v>2</v>
      </c>
      <c r="D5025" s="292">
        <v>42.86</v>
      </c>
    </row>
    <row r="5026" spans="1:4" ht="13.5">
      <c r="A5026" s="198">
        <v>94669</v>
      </c>
      <c r="B5026" s="198" t="s">
        <v>41271</v>
      </c>
      <c r="C5026" s="198" t="s">
        <v>2</v>
      </c>
      <c r="D5026" s="292">
        <v>79.37</v>
      </c>
    </row>
    <row r="5027" spans="1:4" ht="13.5">
      <c r="A5027" s="198">
        <v>105177</v>
      </c>
      <c r="B5027" s="198" t="s">
        <v>41272</v>
      </c>
      <c r="C5027" s="198" t="s">
        <v>2</v>
      </c>
      <c r="D5027" s="292">
        <v>156.5</v>
      </c>
    </row>
    <row r="5028" spans="1:4" ht="13.5">
      <c r="A5028" s="198">
        <v>105176</v>
      </c>
      <c r="B5028" s="198" t="s">
        <v>41273</v>
      </c>
      <c r="C5028" s="198" t="s">
        <v>2</v>
      </c>
      <c r="D5028" s="292">
        <v>175.86</v>
      </c>
    </row>
    <row r="5029" spans="1:4" ht="13.5">
      <c r="A5029" s="198">
        <v>94466</v>
      </c>
      <c r="B5029" s="198" t="s">
        <v>41274</v>
      </c>
      <c r="C5029" s="198" t="s">
        <v>2</v>
      </c>
      <c r="D5029" s="292">
        <v>57.96</v>
      </c>
    </row>
    <row r="5030" spans="1:4" ht="13.5">
      <c r="A5030" s="198">
        <v>94468</v>
      </c>
      <c r="B5030" s="198" t="s">
        <v>41275</v>
      </c>
      <c r="C5030" s="198" t="s">
        <v>2</v>
      </c>
      <c r="D5030" s="292">
        <v>82</v>
      </c>
    </row>
    <row r="5031" spans="1:4" ht="13.5">
      <c r="A5031" s="198">
        <v>94470</v>
      </c>
      <c r="B5031" s="198" t="s">
        <v>41276</v>
      </c>
      <c r="C5031" s="198" t="s">
        <v>2</v>
      </c>
      <c r="D5031" s="292">
        <v>123.6</v>
      </c>
    </row>
    <row r="5032" spans="1:4" ht="13.5">
      <c r="A5032" s="198">
        <v>105225</v>
      </c>
      <c r="B5032" s="198" t="s">
        <v>41277</v>
      </c>
      <c r="C5032" s="198" t="s">
        <v>2</v>
      </c>
      <c r="D5032" s="292">
        <v>19.8</v>
      </c>
    </row>
    <row r="5033" spans="1:4" ht="13.5">
      <c r="A5033" s="198">
        <v>105226</v>
      </c>
      <c r="B5033" s="198" t="s">
        <v>41278</v>
      </c>
      <c r="C5033" s="198" t="s">
        <v>2</v>
      </c>
      <c r="D5033" s="292">
        <v>47.24</v>
      </c>
    </row>
    <row r="5034" spans="1:4" ht="13.5">
      <c r="A5034" s="198">
        <v>105227</v>
      </c>
      <c r="B5034" s="198" t="s">
        <v>41279</v>
      </c>
      <c r="C5034" s="198" t="s">
        <v>2</v>
      </c>
      <c r="D5034" s="292">
        <v>67.81</v>
      </c>
    </row>
    <row r="5035" spans="1:4" ht="13.5">
      <c r="A5035" s="198">
        <v>105212</v>
      </c>
      <c r="B5035" s="198" t="s">
        <v>41280</v>
      </c>
      <c r="C5035" s="198" t="s">
        <v>2</v>
      </c>
      <c r="D5035" s="292">
        <v>265.19</v>
      </c>
    </row>
    <row r="5036" spans="1:4" ht="13.5">
      <c r="A5036" s="198">
        <v>105211</v>
      </c>
      <c r="B5036" s="198" t="s">
        <v>41281</v>
      </c>
      <c r="C5036" s="198" t="s">
        <v>2</v>
      </c>
      <c r="D5036" s="292">
        <v>267.32</v>
      </c>
    </row>
    <row r="5037" spans="1:4" ht="13.5">
      <c r="A5037" s="198">
        <v>105189</v>
      </c>
      <c r="B5037" s="198" t="s">
        <v>41282</v>
      </c>
      <c r="C5037" s="198" t="s">
        <v>2</v>
      </c>
      <c r="D5037" s="292">
        <v>25.89</v>
      </c>
    </row>
    <row r="5038" spans="1:4" ht="13.5">
      <c r="A5038" s="198">
        <v>105190</v>
      </c>
      <c r="B5038" s="198" t="s">
        <v>41283</v>
      </c>
      <c r="C5038" s="198" t="s">
        <v>2</v>
      </c>
      <c r="D5038" s="292">
        <v>32.68</v>
      </c>
    </row>
    <row r="5039" spans="1:4" ht="13.5">
      <c r="A5039" s="198">
        <v>94625</v>
      </c>
      <c r="B5039" s="198" t="s">
        <v>41284</v>
      </c>
      <c r="C5039" s="198" t="s">
        <v>2</v>
      </c>
      <c r="D5039" s="292">
        <v>1559.3</v>
      </c>
    </row>
    <row r="5040" spans="1:4" ht="13.5">
      <c r="A5040" s="198">
        <v>94622</v>
      </c>
      <c r="B5040" s="198" t="s">
        <v>41285</v>
      </c>
      <c r="C5040" s="198" t="s">
        <v>2</v>
      </c>
      <c r="D5040" s="292">
        <v>211.11</v>
      </c>
    </row>
    <row r="5041" spans="1:4" ht="13.5">
      <c r="A5041" s="198">
        <v>94623</v>
      </c>
      <c r="B5041" s="198" t="s">
        <v>41286</v>
      </c>
      <c r="C5041" s="198" t="s">
        <v>2</v>
      </c>
      <c r="D5041" s="292">
        <v>497.01</v>
      </c>
    </row>
    <row r="5042" spans="1:4" ht="13.5">
      <c r="A5042" s="198">
        <v>94624</v>
      </c>
      <c r="B5042" s="198" t="s">
        <v>41287</v>
      </c>
      <c r="C5042" s="198" t="s">
        <v>2</v>
      </c>
      <c r="D5042" s="292">
        <v>746.63</v>
      </c>
    </row>
    <row r="5043" spans="1:4" ht="13.5">
      <c r="A5043" s="198">
        <v>94763</v>
      </c>
      <c r="B5043" s="198" t="s">
        <v>41288</v>
      </c>
      <c r="C5043" s="198" t="s">
        <v>2</v>
      </c>
      <c r="D5043" s="292">
        <v>422.21</v>
      </c>
    </row>
    <row r="5044" spans="1:4" ht="13.5">
      <c r="A5044" s="198">
        <v>94756</v>
      </c>
      <c r="B5044" s="198" t="s">
        <v>41289</v>
      </c>
      <c r="C5044" s="198" t="s">
        <v>2</v>
      </c>
      <c r="D5044" s="292">
        <v>14.63</v>
      </c>
    </row>
    <row r="5045" spans="1:4" ht="13.5">
      <c r="A5045" s="198">
        <v>94757</v>
      </c>
      <c r="B5045" s="198" t="s">
        <v>41290</v>
      </c>
      <c r="C5045" s="198" t="s">
        <v>2</v>
      </c>
      <c r="D5045" s="292">
        <v>23.24</v>
      </c>
    </row>
    <row r="5046" spans="1:4" ht="13.5">
      <c r="A5046" s="198">
        <v>94758</v>
      </c>
      <c r="B5046" s="198" t="s">
        <v>41291</v>
      </c>
      <c r="C5046" s="198" t="s">
        <v>2</v>
      </c>
      <c r="D5046" s="292">
        <v>60.22</v>
      </c>
    </row>
    <row r="5047" spans="1:4" ht="13.5">
      <c r="A5047" s="198">
        <v>94759</v>
      </c>
      <c r="B5047" s="198" t="s">
        <v>41292</v>
      </c>
      <c r="C5047" s="198" t="s">
        <v>2</v>
      </c>
      <c r="D5047" s="292">
        <v>76.709999999999994</v>
      </c>
    </row>
    <row r="5048" spans="1:4" ht="13.5">
      <c r="A5048" s="198">
        <v>94760</v>
      </c>
      <c r="B5048" s="198" t="s">
        <v>41293</v>
      </c>
      <c r="C5048" s="198" t="s">
        <v>2</v>
      </c>
      <c r="D5048" s="292">
        <v>122.55</v>
      </c>
    </row>
    <row r="5049" spans="1:4" ht="13.5">
      <c r="A5049" s="198">
        <v>94761</v>
      </c>
      <c r="B5049" s="198" t="s">
        <v>41294</v>
      </c>
      <c r="C5049" s="198" t="s">
        <v>2</v>
      </c>
      <c r="D5049" s="292">
        <v>266.37</v>
      </c>
    </row>
    <row r="5050" spans="1:4" ht="13.5">
      <c r="A5050" s="198">
        <v>94762</v>
      </c>
      <c r="B5050" s="198" t="s">
        <v>41295</v>
      </c>
      <c r="C5050" s="198" t="s">
        <v>2</v>
      </c>
      <c r="D5050" s="292">
        <v>322.27999999999997</v>
      </c>
    </row>
    <row r="5051" spans="1:4" ht="13.5">
      <c r="A5051" s="198">
        <v>94462</v>
      </c>
      <c r="B5051" s="198" t="s">
        <v>41296</v>
      </c>
      <c r="C5051" s="198" t="s">
        <v>1</v>
      </c>
      <c r="D5051" s="292">
        <v>124.32</v>
      </c>
    </row>
    <row r="5052" spans="1:4" ht="13.5">
      <c r="A5052" s="198">
        <v>94463</v>
      </c>
      <c r="B5052" s="198" t="s">
        <v>41297</v>
      </c>
      <c r="C5052" s="198" t="s">
        <v>1</v>
      </c>
      <c r="D5052" s="292">
        <v>152.69999999999999</v>
      </c>
    </row>
    <row r="5053" spans="1:4" ht="13.5">
      <c r="A5053" s="198">
        <v>94464</v>
      </c>
      <c r="B5053" s="198" t="s">
        <v>41298</v>
      </c>
      <c r="C5053" s="198" t="s">
        <v>1</v>
      </c>
      <c r="D5053" s="292">
        <v>201.27</v>
      </c>
    </row>
    <row r="5054" spans="1:4" ht="13.5">
      <c r="A5054" s="198">
        <v>94605</v>
      </c>
      <c r="B5054" s="198" t="s">
        <v>41299</v>
      </c>
      <c r="C5054" s="198" t="s">
        <v>1</v>
      </c>
      <c r="D5054" s="292">
        <v>662.96</v>
      </c>
    </row>
    <row r="5055" spans="1:4" ht="13.5">
      <c r="A5055" s="198">
        <v>94602</v>
      </c>
      <c r="B5055" s="198" t="s">
        <v>41300</v>
      </c>
      <c r="C5055" s="198" t="s">
        <v>1</v>
      </c>
      <c r="D5055" s="292">
        <v>235.76</v>
      </c>
    </row>
    <row r="5056" spans="1:4" ht="13.5">
      <c r="A5056" s="198">
        <v>94603</v>
      </c>
      <c r="B5056" s="198" t="s">
        <v>41301</v>
      </c>
      <c r="C5056" s="198" t="s">
        <v>1</v>
      </c>
      <c r="D5056" s="292">
        <v>321.70999999999998</v>
      </c>
    </row>
    <row r="5057" spans="1:4" ht="13.5">
      <c r="A5057" s="198">
        <v>94604</v>
      </c>
      <c r="B5057" s="198" t="s">
        <v>41302</v>
      </c>
      <c r="C5057" s="198" t="s">
        <v>1</v>
      </c>
      <c r="D5057" s="292">
        <v>457.87</v>
      </c>
    </row>
    <row r="5058" spans="1:4" ht="13.5">
      <c r="A5058" s="198">
        <v>94723</v>
      </c>
      <c r="B5058" s="198" t="s">
        <v>41303</v>
      </c>
      <c r="C5058" s="198" t="s">
        <v>1</v>
      </c>
      <c r="D5058" s="292">
        <v>548.59</v>
      </c>
    </row>
    <row r="5059" spans="1:4" ht="13.5">
      <c r="A5059" s="198">
        <v>94716</v>
      </c>
      <c r="B5059" s="198" t="s">
        <v>41304</v>
      </c>
      <c r="C5059" s="198" t="s">
        <v>1</v>
      </c>
      <c r="D5059" s="292">
        <v>26.82</v>
      </c>
    </row>
    <row r="5060" spans="1:4" ht="13.5">
      <c r="A5060" s="198">
        <v>94717</v>
      </c>
      <c r="B5060" s="198" t="s">
        <v>41305</v>
      </c>
      <c r="C5060" s="198" t="s">
        <v>1</v>
      </c>
      <c r="D5060" s="292">
        <v>45.1</v>
      </c>
    </row>
    <row r="5061" spans="1:4" ht="13.5">
      <c r="A5061" s="198">
        <v>94718</v>
      </c>
      <c r="B5061" s="198" t="s">
        <v>41306</v>
      </c>
      <c r="C5061" s="198" t="s">
        <v>1</v>
      </c>
      <c r="D5061" s="292">
        <v>58.9</v>
      </c>
    </row>
    <row r="5062" spans="1:4" ht="13.5">
      <c r="A5062" s="198">
        <v>94719</v>
      </c>
      <c r="B5062" s="198" t="s">
        <v>41307</v>
      </c>
      <c r="C5062" s="198" t="s">
        <v>1</v>
      </c>
      <c r="D5062" s="292">
        <v>78.64</v>
      </c>
    </row>
    <row r="5063" spans="1:4" ht="13.5">
      <c r="A5063" s="198">
        <v>94720</v>
      </c>
      <c r="B5063" s="198" t="s">
        <v>41308</v>
      </c>
      <c r="C5063" s="198" t="s">
        <v>1</v>
      </c>
      <c r="D5063" s="292">
        <v>115.13</v>
      </c>
    </row>
    <row r="5064" spans="1:4" ht="13.5">
      <c r="A5064" s="198">
        <v>94721</v>
      </c>
      <c r="B5064" s="198" t="s">
        <v>41309</v>
      </c>
      <c r="C5064" s="198" t="s">
        <v>1</v>
      </c>
      <c r="D5064" s="292">
        <v>186.57</v>
      </c>
    </row>
    <row r="5065" spans="1:4" ht="13.5">
      <c r="A5065" s="198">
        <v>94722</v>
      </c>
      <c r="B5065" s="198" t="s">
        <v>41310</v>
      </c>
      <c r="C5065" s="198" t="s">
        <v>1</v>
      </c>
      <c r="D5065" s="292">
        <v>291.14</v>
      </c>
    </row>
    <row r="5066" spans="1:4" ht="13.5">
      <c r="A5066" s="198">
        <v>96726</v>
      </c>
      <c r="B5066" s="198" t="s">
        <v>41311</v>
      </c>
      <c r="C5066" s="198" t="s">
        <v>1</v>
      </c>
      <c r="D5066" s="292">
        <v>155.43</v>
      </c>
    </row>
    <row r="5067" spans="1:4" ht="13.5">
      <c r="A5067" s="198">
        <v>96735</v>
      </c>
      <c r="B5067" s="198" t="s">
        <v>41312</v>
      </c>
      <c r="C5067" s="198" t="s">
        <v>1</v>
      </c>
      <c r="D5067" s="292">
        <v>291.14999999999998</v>
      </c>
    </row>
    <row r="5068" spans="1:4" ht="13.5">
      <c r="A5068" s="198">
        <v>96718</v>
      </c>
      <c r="B5068" s="198" t="s">
        <v>41313</v>
      </c>
      <c r="C5068" s="198" t="s">
        <v>1</v>
      </c>
      <c r="D5068" s="292">
        <v>14.24</v>
      </c>
    </row>
    <row r="5069" spans="1:4" ht="13.5">
      <c r="A5069" s="198">
        <v>96727</v>
      </c>
      <c r="B5069" s="198" t="s">
        <v>41314</v>
      </c>
      <c r="C5069" s="198" t="s">
        <v>1</v>
      </c>
      <c r="D5069" s="292">
        <v>16.27</v>
      </c>
    </row>
    <row r="5070" spans="1:4" ht="13.5">
      <c r="A5070" s="198">
        <v>96719</v>
      </c>
      <c r="B5070" s="198" t="s">
        <v>41315</v>
      </c>
      <c r="C5070" s="198" t="s">
        <v>1</v>
      </c>
      <c r="D5070" s="292">
        <v>18.09</v>
      </c>
    </row>
    <row r="5071" spans="1:4" ht="13.5">
      <c r="A5071" s="198">
        <v>96728</v>
      </c>
      <c r="B5071" s="198" t="s">
        <v>41316</v>
      </c>
      <c r="C5071" s="198" t="s">
        <v>1</v>
      </c>
      <c r="D5071" s="292">
        <v>20.85</v>
      </c>
    </row>
    <row r="5072" spans="1:4" ht="13.5">
      <c r="A5072" s="198">
        <v>96720</v>
      </c>
      <c r="B5072" s="198" t="s">
        <v>41317</v>
      </c>
      <c r="C5072" s="198" t="s">
        <v>1</v>
      </c>
      <c r="D5072" s="292">
        <v>16.61</v>
      </c>
    </row>
    <row r="5073" spans="1:4" ht="13.5">
      <c r="A5073" s="198">
        <v>96729</v>
      </c>
      <c r="B5073" s="198" t="s">
        <v>41318</v>
      </c>
      <c r="C5073" s="198" t="s">
        <v>1</v>
      </c>
      <c r="D5073" s="292">
        <v>26.77</v>
      </c>
    </row>
    <row r="5074" spans="1:4" ht="13.5">
      <c r="A5074" s="198">
        <v>96721</v>
      </c>
      <c r="B5074" s="198" t="s">
        <v>41319</v>
      </c>
      <c r="C5074" s="198" t="s">
        <v>1</v>
      </c>
      <c r="D5074" s="292">
        <v>21.49</v>
      </c>
    </row>
    <row r="5075" spans="1:4" ht="13.5">
      <c r="A5075" s="198">
        <v>96730</v>
      </c>
      <c r="B5075" s="198" t="s">
        <v>41320</v>
      </c>
      <c r="C5075" s="198" t="s">
        <v>1</v>
      </c>
      <c r="D5075" s="292">
        <v>36.82</v>
      </c>
    </row>
    <row r="5076" spans="1:4" ht="13.5">
      <c r="A5076" s="198">
        <v>96722</v>
      </c>
      <c r="B5076" s="198" t="s">
        <v>41321</v>
      </c>
      <c r="C5076" s="198" t="s">
        <v>1</v>
      </c>
      <c r="D5076" s="292">
        <v>32.67</v>
      </c>
    </row>
    <row r="5077" spans="1:4" ht="13.5">
      <c r="A5077" s="198">
        <v>96731</v>
      </c>
      <c r="B5077" s="198" t="s">
        <v>41322</v>
      </c>
      <c r="C5077" s="198" t="s">
        <v>1</v>
      </c>
      <c r="D5077" s="292">
        <v>55.32</v>
      </c>
    </row>
    <row r="5078" spans="1:4" ht="13.5">
      <c r="A5078" s="198">
        <v>96723</v>
      </c>
      <c r="B5078" s="198" t="s">
        <v>41323</v>
      </c>
      <c r="C5078" s="198" t="s">
        <v>1</v>
      </c>
      <c r="D5078" s="292">
        <v>50.47</v>
      </c>
    </row>
    <row r="5079" spans="1:4" ht="13.5">
      <c r="A5079" s="198">
        <v>96732</v>
      </c>
      <c r="B5079" s="198" t="s">
        <v>41324</v>
      </c>
      <c r="C5079" s="198" t="s">
        <v>1</v>
      </c>
      <c r="D5079" s="292">
        <v>92.64</v>
      </c>
    </row>
    <row r="5080" spans="1:4" ht="13.5">
      <c r="A5080" s="198">
        <v>96724</v>
      </c>
      <c r="B5080" s="198" t="s">
        <v>41325</v>
      </c>
      <c r="C5080" s="198" t="s">
        <v>1</v>
      </c>
      <c r="D5080" s="292">
        <v>64.760000000000005</v>
      </c>
    </row>
    <row r="5081" spans="1:4" ht="13.5">
      <c r="A5081" s="198">
        <v>96733</v>
      </c>
      <c r="B5081" s="198" t="s">
        <v>41326</v>
      </c>
      <c r="C5081" s="198" t="s">
        <v>1</v>
      </c>
      <c r="D5081" s="292">
        <v>126.08</v>
      </c>
    </row>
    <row r="5082" spans="1:4" ht="13.5">
      <c r="A5082" s="198">
        <v>96725</v>
      </c>
      <c r="B5082" s="198" t="s">
        <v>41327</v>
      </c>
      <c r="C5082" s="198" t="s">
        <v>1</v>
      </c>
      <c r="D5082" s="292">
        <v>105.32</v>
      </c>
    </row>
    <row r="5083" spans="1:4" ht="13.5">
      <c r="A5083" s="198">
        <v>96734</v>
      </c>
      <c r="B5083" s="198" t="s">
        <v>41328</v>
      </c>
      <c r="C5083" s="198" t="s">
        <v>1</v>
      </c>
      <c r="D5083" s="292">
        <v>209.32</v>
      </c>
    </row>
    <row r="5084" spans="1:4" ht="13.5">
      <c r="A5084" s="198">
        <v>94655</v>
      </c>
      <c r="B5084" s="198" t="s">
        <v>41329</v>
      </c>
      <c r="C5084" s="198" t="s">
        <v>1</v>
      </c>
      <c r="D5084" s="292">
        <v>153.53</v>
      </c>
    </row>
    <row r="5085" spans="1:4" ht="13.5">
      <c r="A5085" s="198">
        <v>94648</v>
      </c>
      <c r="B5085" s="198" t="s">
        <v>41330</v>
      </c>
      <c r="C5085" s="198" t="s">
        <v>1</v>
      </c>
      <c r="D5085" s="292">
        <v>8.44</v>
      </c>
    </row>
    <row r="5086" spans="1:4" ht="13.5">
      <c r="A5086" s="198">
        <v>94649</v>
      </c>
      <c r="B5086" s="198" t="s">
        <v>41331</v>
      </c>
      <c r="C5086" s="198" t="s">
        <v>1</v>
      </c>
      <c r="D5086" s="353">
        <v>15.94</v>
      </c>
    </row>
    <row r="5087" spans="1:4" ht="13.5">
      <c r="A5087" s="198">
        <v>94650</v>
      </c>
      <c r="B5087" s="198" t="s">
        <v>41332</v>
      </c>
      <c r="C5087" s="198" t="s">
        <v>1</v>
      </c>
      <c r="D5087" s="292">
        <v>24.22</v>
      </c>
    </row>
    <row r="5088" spans="1:4" ht="13.5">
      <c r="A5088" s="198">
        <v>94651</v>
      </c>
      <c r="B5088" s="198" t="s">
        <v>41333</v>
      </c>
      <c r="C5088" s="198" t="s">
        <v>1</v>
      </c>
      <c r="D5088" s="292">
        <v>27.96</v>
      </c>
    </row>
    <row r="5089" spans="1:4" ht="13.5">
      <c r="A5089" s="198">
        <v>94652</v>
      </c>
      <c r="B5089" s="198" t="s">
        <v>41334</v>
      </c>
      <c r="C5089" s="198" t="s">
        <v>1</v>
      </c>
      <c r="D5089" s="292">
        <v>44.06</v>
      </c>
    </row>
    <row r="5090" spans="1:4" ht="13.5">
      <c r="A5090" s="198">
        <v>94653</v>
      </c>
      <c r="B5090" s="198" t="s">
        <v>41335</v>
      </c>
      <c r="C5090" s="198" t="s">
        <v>1</v>
      </c>
      <c r="D5090" s="353">
        <v>71.400000000000006</v>
      </c>
    </row>
    <row r="5091" spans="1:4" ht="13.5">
      <c r="A5091" s="198">
        <v>94654</v>
      </c>
      <c r="B5091" s="198" t="s">
        <v>41336</v>
      </c>
      <c r="C5091" s="198" t="s">
        <v>1</v>
      </c>
      <c r="D5091" s="292">
        <v>97.57</v>
      </c>
    </row>
    <row r="5092" spans="1:4" ht="13.5">
      <c r="A5092" s="198">
        <v>94689</v>
      </c>
      <c r="B5092" s="198" t="s">
        <v>41337</v>
      </c>
      <c r="C5092" s="198" t="s">
        <v>2</v>
      </c>
      <c r="D5092" s="292">
        <v>11.32</v>
      </c>
    </row>
    <row r="5093" spans="1:4" ht="13.5">
      <c r="A5093" s="198">
        <v>94702</v>
      </c>
      <c r="B5093" s="198" t="s">
        <v>41338</v>
      </c>
      <c r="C5093" s="198" t="s">
        <v>2</v>
      </c>
      <c r="D5093" s="292">
        <v>234.95</v>
      </c>
    </row>
    <row r="5094" spans="1:4" ht="13.5">
      <c r="A5094" s="198">
        <v>94691</v>
      </c>
      <c r="B5094" s="198" t="s">
        <v>41339</v>
      </c>
      <c r="C5094" s="198" t="s">
        <v>2</v>
      </c>
      <c r="D5094" s="292">
        <v>16.36</v>
      </c>
    </row>
    <row r="5095" spans="1:4" ht="13.5">
      <c r="A5095" s="198">
        <v>94693</v>
      </c>
      <c r="B5095" s="198" t="s">
        <v>41340</v>
      </c>
      <c r="C5095" s="198" t="s">
        <v>2</v>
      </c>
      <c r="D5095" s="292">
        <v>21.39</v>
      </c>
    </row>
    <row r="5096" spans="1:4" ht="13.5">
      <c r="A5096" s="198">
        <v>94695</v>
      </c>
      <c r="B5096" s="198" t="s">
        <v>41341</v>
      </c>
      <c r="C5096" s="198" t="s">
        <v>2</v>
      </c>
      <c r="D5096" s="292">
        <v>37.93</v>
      </c>
    </row>
    <row r="5097" spans="1:4" ht="13.5">
      <c r="A5097" s="198">
        <v>94698</v>
      </c>
      <c r="B5097" s="198" t="s">
        <v>41342</v>
      </c>
      <c r="C5097" s="198" t="s">
        <v>2</v>
      </c>
      <c r="D5097" s="292">
        <v>82.12</v>
      </c>
    </row>
    <row r="5098" spans="1:4" ht="13.5">
      <c r="A5098" s="198">
        <v>94700</v>
      </c>
      <c r="B5098" s="198" t="s">
        <v>41343</v>
      </c>
      <c r="C5098" s="198" t="s">
        <v>2</v>
      </c>
      <c r="D5098" s="292">
        <v>163.05000000000001</v>
      </c>
    </row>
    <row r="5099" spans="1:4" ht="13.5">
      <c r="A5099" s="198">
        <v>94477</v>
      </c>
      <c r="B5099" s="198" t="s">
        <v>41344</v>
      </c>
      <c r="C5099" s="198" t="s">
        <v>2</v>
      </c>
      <c r="D5099" s="292">
        <v>111.19</v>
      </c>
    </row>
    <row r="5100" spans="1:4" ht="13.5">
      <c r="A5100" s="198">
        <v>94478</v>
      </c>
      <c r="B5100" s="198" t="s">
        <v>41345</v>
      </c>
      <c r="C5100" s="198" t="s">
        <v>2</v>
      </c>
      <c r="D5100" s="292">
        <v>184.11</v>
      </c>
    </row>
    <row r="5101" spans="1:4" ht="13.5">
      <c r="A5101" s="198">
        <v>94479</v>
      </c>
      <c r="B5101" s="198" t="s">
        <v>41346</v>
      </c>
      <c r="C5101" s="198" t="s">
        <v>2</v>
      </c>
      <c r="D5101" s="292">
        <v>239.64</v>
      </c>
    </row>
    <row r="5102" spans="1:4" ht="13.5">
      <c r="A5102" s="198">
        <v>96764</v>
      </c>
      <c r="B5102" s="198" t="s">
        <v>41347</v>
      </c>
      <c r="C5102" s="198" t="s">
        <v>2</v>
      </c>
      <c r="D5102" s="292">
        <v>288.98</v>
      </c>
    </row>
    <row r="5103" spans="1:4" ht="13.5">
      <c r="A5103" s="198">
        <v>105164</v>
      </c>
      <c r="B5103" s="198" t="s">
        <v>41348</v>
      </c>
      <c r="C5103" s="198" t="s">
        <v>2</v>
      </c>
      <c r="D5103" s="292">
        <v>11.13</v>
      </c>
    </row>
    <row r="5104" spans="1:4" ht="13.5">
      <c r="A5104" s="198">
        <v>105165</v>
      </c>
      <c r="B5104" s="198" t="s">
        <v>41349</v>
      </c>
      <c r="C5104" s="198" t="s">
        <v>2</v>
      </c>
      <c r="D5104" s="292">
        <v>11.43</v>
      </c>
    </row>
    <row r="5105" spans="1:4" ht="13.5">
      <c r="A5105" s="198">
        <v>96758</v>
      </c>
      <c r="B5105" s="198" t="s">
        <v>41350</v>
      </c>
      <c r="C5105" s="198" t="s">
        <v>2</v>
      </c>
      <c r="D5105" s="292">
        <v>17.07</v>
      </c>
    </row>
    <row r="5106" spans="1:4" ht="13.5">
      <c r="A5106" s="198">
        <v>96759</v>
      </c>
      <c r="B5106" s="198" t="s">
        <v>41351</v>
      </c>
      <c r="C5106" s="198" t="s">
        <v>2</v>
      </c>
      <c r="D5106" s="292">
        <v>24.89</v>
      </c>
    </row>
    <row r="5107" spans="1:4" ht="13.5">
      <c r="A5107" s="198">
        <v>96760</v>
      </c>
      <c r="B5107" s="198" t="s">
        <v>41352</v>
      </c>
      <c r="C5107" s="198" t="s">
        <v>2</v>
      </c>
      <c r="D5107" s="292">
        <v>39.99</v>
      </c>
    </row>
    <row r="5108" spans="1:4" ht="13.5">
      <c r="A5108" s="198">
        <v>96761</v>
      </c>
      <c r="B5108" s="198" t="s">
        <v>41353</v>
      </c>
      <c r="C5108" s="198" t="s">
        <v>2</v>
      </c>
      <c r="D5108" s="292">
        <v>59.32</v>
      </c>
    </row>
    <row r="5109" spans="1:4" ht="13.5">
      <c r="A5109" s="198">
        <v>96762</v>
      </c>
      <c r="B5109" s="198" t="s">
        <v>41354</v>
      </c>
      <c r="C5109" s="198" t="s">
        <v>2</v>
      </c>
      <c r="D5109" s="353">
        <v>110.11</v>
      </c>
    </row>
    <row r="5110" spans="1:4" ht="13.5">
      <c r="A5110" s="198">
        <v>96763</v>
      </c>
      <c r="B5110" s="198" t="s">
        <v>41355</v>
      </c>
      <c r="C5110" s="198" t="s">
        <v>2</v>
      </c>
      <c r="D5110" s="292">
        <v>147.44999999999999</v>
      </c>
    </row>
    <row r="5111" spans="1:4" ht="13.5">
      <c r="A5111" s="198">
        <v>94701</v>
      </c>
      <c r="B5111" s="198" t="s">
        <v>41356</v>
      </c>
      <c r="C5111" s="198" t="s">
        <v>2</v>
      </c>
      <c r="D5111" s="292">
        <v>281.19</v>
      </c>
    </row>
    <row r="5112" spans="1:4" ht="13.5">
      <c r="A5112" s="198">
        <v>94688</v>
      </c>
      <c r="B5112" s="198" t="s">
        <v>41357</v>
      </c>
      <c r="C5112" s="198" t="s">
        <v>2</v>
      </c>
      <c r="D5112" s="292">
        <v>7.85</v>
      </c>
    </row>
    <row r="5113" spans="1:4" ht="13.5">
      <c r="A5113" s="198">
        <v>94690</v>
      </c>
      <c r="B5113" s="198" t="s">
        <v>41358</v>
      </c>
      <c r="C5113" s="198" t="s">
        <v>2</v>
      </c>
      <c r="D5113" s="292">
        <v>13.28</v>
      </c>
    </row>
    <row r="5114" spans="1:4" ht="13.5">
      <c r="A5114" s="198">
        <v>94692</v>
      </c>
      <c r="B5114" s="198" t="s">
        <v>41359</v>
      </c>
      <c r="C5114" s="198" t="s">
        <v>2</v>
      </c>
      <c r="D5114" s="292">
        <v>23.09</v>
      </c>
    </row>
    <row r="5115" spans="1:4" ht="13.5">
      <c r="A5115" s="198">
        <v>94694</v>
      </c>
      <c r="B5115" s="198" t="s">
        <v>41360</v>
      </c>
      <c r="C5115" s="198" t="s">
        <v>2</v>
      </c>
      <c r="D5115" s="292">
        <v>28.27</v>
      </c>
    </row>
    <row r="5116" spans="1:4" ht="13.5">
      <c r="A5116" s="198">
        <v>94696</v>
      </c>
      <c r="B5116" s="198" t="s">
        <v>41361</v>
      </c>
      <c r="C5116" s="198" t="s">
        <v>2</v>
      </c>
      <c r="D5116" s="292">
        <v>61.82</v>
      </c>
    </row>
    <row r="5117" spans="1:4" ht="13.5">
      <c r="A5117" s="198">
        <v>94697</v>
      </c>
      <c r="B5117" s="198" t="s">
        <v>41362</v>
      </c>
      <c r="C5117" s="198" t="s">
        <v>2</v>
      </c>
      <c r="D5117" s="292">
        <v>106.87</v>
      </c>
    </row>
    <row r="5118" spans="1:4" ht="13.5">
      <c r="A5118" s="198">
        <v>94699</v>
      </c>
      <c r="B5118" s="198" t="s">
        <v>41363</v>
      </c>
      <c r="C5118" s="198" t="s">
        <v>2</v>
      </c>
      <c r="D5118" s="292">
        <v>142.04</v>
      </c>
    </row>
    <row r="5119" spans="1:4" ht="13.5">
      <c r="A5119" s="198">
        <v>105167</v>
      </c>
      <c r="B5119" s="198" t="s">
        <v>41364</v>
      </c>
      <c r="C5119" s="198" t="s">
        <v>2</v>
      </c>
      <c r="D5119" s="292">
        <v>210.26</v>
      </c>
    </row>
    <row r="5120" spans="1:4" ht="13.5">
      <c r="A5120" s="198">
        <v>105168</v>
      </c>
      <c r="B5120" s="198" t="s">
        <v>41365</v>
      </c>
      <c r="C5120" s="198" t="s">
        <v>2</v>
      </c>
      <c r="D5120" s="292">
        <v>0</v>
      </c>
    </row>
    <row r="5121" spans="1:4" ht="13.5">
      <c r="A5121" s="198">
        <v>105171</v>
      </c>
      <c r="B5121" s="198" t="s">
        <v>41366</v>
      </c>
      <c r="C5121" s="198" t="s">
        <v>2</v>
      </c>
      <c r="D5121" s="292">
        <v>0</v>
      </c>
    </row>
    <row r="5122" spans="1:4" ht="13.5">
      <c r="A5122" s="198">
        <v>105191</v>
      </c>
      <c r="B5122" s="198" t="s">
        <v>41367</v>
      </c>
      <c r="C5122" s="198" t="s">
        <v>2</v>
      </c>
      <c r="D5122" s="292">
        <v>0</v>
      </c>
    </row>
    <row r="5123" spans="1:4" ht="13.5">
      <c r="A5123" s="198">
        <v>105192</v>
      </c>
      <c r="B5123" s="198" t="s">
        <v>41368</v>
      </c>
      <c r="C5123" s="198" t="s">
        <v>2</v>
      </c>
      <c r="D5123" s="292">
        <v>0</v>
      </c>
    </row>
    <row r="5124" spans="1:4" ht="13.5">
      <c r="A5124" s="198">
        <v>96809</v>
      </c>
      <c r="B5124" s="198" t="s">
        <v>31643</v>
      </c>
      <c r="C5124" s="198" t="s">
        <v>2</v>
      </c>
      <c r="D5124" s="292">
        <v>20.010000000000002</v>
      </c>
    </row>
    <row r="5125" spans="1:4" ht="13.5">
      <c r="A5125" s="198">
        <v>96812</v>
      </c>
      <c r="B5125" s="198" t="s">
        <v>31646</v>
      </c>
      <c r="C5125" s="198" t="s">
        <v>2</v>
      </c>
      <c r="D5125" s="292">
        <v>20.87</v>
      </c>
    </row>
    <row r="5126" spans="1:4" ht="13.5">
      <c r="A5126" s="198">
        <v>96813</v>
      </c>
      <c r="B5126" s="198" t="s">
        <v>31647</v>
      </c>
      <c r="C5126" s="198" t="s">
        <v>2</v>
      </c>
      <c r="D5126" s="292">
        <v>23.79</v>
      </c>
    </row>
    <row r="5127" spans="1:4" ht="13.5">
      <c r="A5127" s="198">
        <v>96817</v>
      </c>
      <c r="B5127" s="198" t="s">
        <v>31651</v>
      </c>
      <c r="C5127" s="198" t="s">
        <v>2</v>
      </c>
      <c r="D5127" s="292">
        <v>35.75</v>
      </c>
    </row>
    <row r="5128" spans="1:4" ht="13.5">
      <c r="A5128" s="198">
        <v>96816</v>
      </c>
      <c r="B5128" s="198" t="s">
        <v>31650</v>
      </c>
      <c r="C5128" s="198" t="s">
        <v>2</v>
      </c>
      <c r="D5128" s="292">
        <v>26.84</v>
      </c>
    </row>
    <row r="5129" spans="1:4" ht="13.5">
      <c r="A5129" s="198">
        <v>96821</v>
      </c>
      <c r="B5129" s="198" t="s">
        <v>31655</v>
      </c>
      <c r="C5129" s="198" t="s">
        <v>2</v>
      </c>
      <c r="D5129" s="292">
        <v>39.78</v>
      </c>
    </row>
    <row r="5130" spans="1:4" ht="13.5">
      <c r="A5130" s="198">
        <v>96824</v>
      </c>
      <c r="B5130" s="198" t="s">
        <v>31658</v>
      </c>
      <c r="C5130" s="198" t="s">
        <v>2</v>
      </c>
      <c r="D5130" s="353">
        <v>18.75</v>
      </c>
    </row>
    <row r="5131" spans="1:4" ht="13.5">
      <c r="A5131" s="198">
        <v>96827</v>
      </c>
      <c r="B5131" s="198" t="s">
        <v>31660</v>
      </c>
      <c r="C5131" s="198" t="s">
        <v>2</v>
      </c>
      <c r="D5131" s="292">
        <v>20.41</v>
      </c>
    </row>
    <row r="5132" spans="1:4" ht="13.5">
      <c r="A5132" s="198">
        <v>96828</v>
      </c>
      <c r="B5132" s="198" t="s">
        <v>31661</v>
      </c>
      <c r="C5132" s="198" t="s">
        <v>2</v>
      </c>
      <c r="D5132" s="353">
        <v>25.15</v>
      </c>
    </row>
    <row r="5133" spans="1:4" ht="13.5">
      <c r="A5133" s="198">
        <v>96832</v>
      </c>
      <c r="B5133" s="198" t="s">
        <v>31664</v>
      </c>
      <c r="C5133" s="198" t="s">
        <v>2</v>
      </c>
      <c r="D5133" s="353">
        <v>31.57</v>
      </c>
    </row>
    <row r="5134" spans="1:4" ht="13.5">
      <c r="A5134" s="198">
        <v>104525</v>
      </c>
      <c r="B5134" s="198" t="s">
        <v>41369</v>
      </c>
      <c r="C5134" s="198" t="s">
        <v>2</v>
      </c>
      <c r="D5134" s="353">
        <v>0</v>
      </c>
    </row>
    <row r="5135" spans="1:4" ht="13.5">
      <c r="A5135" s="198">
        <v>104563</v>
      </c>
      <c r="B5135" s="198" t="s">
        <v>41370</v>
      </c>
      <c r="C5135" s="198" t="s">
        <v>2</v>
      </c>
      <c r="D5135" s="353">
        <v>0</v>
      </c>
    </row>
    <row r="5136" spans="1:4" ht="13.5">
      <c r="A5136" s="198">
        <v>104531</v>
      </c>
      <c r="B5136" s="198" t="s">
        <v>41371</v>
      </c>
      <c r="C5136" s="198" t="s">
        <v>2</v>
      </c>
      <c r="D5136" s="353">
        <v>0</v>
      </c>
    </row>
    <row r="5137" spans="1:4" ht="13.5">
      <c r="A5137" s="198">
        <v>104527</v>
      </c>
      <c r="B5137" s="198" t="s">
        <v>41372</v>
      </c>
      <c r="C5137" s="198" t="s">
        <v>2</v>
      </c>
      <c r="D5137" s="353">
        <v>0</v>
      </c>
    </row>
    <row r="5138" spans="1:4" ht="13.5">
      <c r="A5138" s="198">
        <v>104529</v>
      </c>
      <c r="B5138" s="198" t="s">
        <v>41373</v>
      </c>
      <c r="C5138" s="198" t="s">
        <v>2</v>
      </c>
      <c r="D5138" s="353">
        <v>0</v>
      </c>
    </row>
    <row r="5139" spans="1:4" ht="13.5">
      <c r="A5139" s="198">
        <v>104564</v>
      </c>
      <c r="B5139" s="198" t="s">
        <v>41374</v>
      </c>
      <c r="C5139" s="198" t="s">
        <v>2</v>
      </c>
      <c r="D5139" s="353">
        <v>0</v>
      </c>
    </row>
    <row r="5140" spans="1:4" ht="13.5">
      <c r="A5140" s="198">
        <v>104533</v>
      </c>
      <c r="B5140" s="198" t="s">
        <v>41375</v>
      </c>
      <c r="C5140" s="198" t="s">
        <v>2</v>
      </c>
      <c r="D5140" s="353">
        <v>0</v>
      </c>
    </row>
    <row r="5141" spans="1:4" ht="13.5">
      <c r="A5141" s="198">
        <v>104535</v>
      </c>
      <c r="B5141" s="198" t="s">
        <v>41376</v>
      </c>
      <c r="C5141" s="198" t="s">
        <v>2</v>
      </c>
      <c r="D5141" s="353">
        <v>0</v>
      </c>
    </row>
    <row r="5142" spans="1:4" ht="13.5">
      <c r="A5142" s="198">
        <v>96810</v>
      </c>
      <c r="B5142" s="198" t="s">
        <v>31644</v>
      </c>
      <c r="C5142" s="198" t="s">
        <v>2</v>
      </c>
      <c r="D5142" s="353">
        <v>21.74</v>
      </c>
    </row>
    <row r="5143" spans="1:4" ht="13.5">
      <c r="A5143" s="198">
        <v>104524</v>
      </c>
      <c r="B5143" s="198" t="s">
        <v>41377</v>
      </c>
      <c r="C5143" s="198" t="s">
        <v>2</v>
      </c>
      <c r="D5143" s="353">
        <v>0</v>
      </c>
    </row>
    <row r="5144" spans="1:4" ht="13.5">
      <c r="A5144" s="198">
        <v>104530</v>
      </c>
      <c r="B5144" s="198" t="s">
        <v>41378</v>
      </c>
      <c r="C5144" s="198" t="s">
        <v>2</v>
      </c>
      <c r="D5144" s="353">
        <v>0</v>
      </c>
    </row>
    <row r="5145" spans="1:4" ht="13.5">
      <c r="A5145" s="198">
        <v>104526</v>
      </c>
      <c r="B5145" s="198" t="s">
        <v>41379</v>
      </c>
      <c r="C5145" s="198" t="s">
        <v>2</v>
      </c>
      <c r="D5145" s="353">
        <v>0</v>
      </c>
    </row>
    <row r="5146" spans="1:4" ht="13.5">
      <c r="A5146" s="198">
        <v>104528</v>
      </c>
      <c r="B5146" s="198" t="s">
        <v>41380</v>
      </c>
      <c r="C5146" s="198" t="s">
        <v>2</v>
      </c>
      <c r="D5146" s="353">
        <v>0</v>
      </c>
    </row>
    <row r="5147" spans="1:4" ht="13.5">
      <c r="A5147" s="198">
        <v>104532</v>
      </c>
      <c r="B5147" s="198" t="s">
        <v>41381</v>
      </c>
      <c r="C5147" s="198" t="s">
        <v>2</v>
      </c>
      <c r="D5147" s="353">
        <v>0</v>
      </c>
    </row>
    <row r="5148" spans="1:4" ht="13.5">
      <c r="A5148" s="198">
        <v>104534</v>
      </c>
      <c r="B5148" s="198" t="s">
        <v>41382</v>
      </c>
      <c r="C5148" s="198" t="s">
        <v>2</v>
      </c>
      <c r="D5148" s="353">
        <v>0</v>
      </c>
    </row>
    <row r="5149" spans="1:4" ht="13.5">
      <c r="A5149" s="198">
        <v>96873</v>
      </c>
      <c r="B5149" s="198" t="s">
        <v>31698</v>
      </c>
      <c r="C5149" s="198" t="s">
        <v>2</v>
      </c>
      <c r="D5149" s="353">
        <v>67.34</v>
      </c>
    </row>
    <row r="5150" spans="1:4" ht="13.5">
      <c r="A5150" s="198">
        <v>96872</v>
      </c>
      <c r="B5150" s="198" t="s">
        <v>31697</v>
      </c>
      <c r="C5150" s="198" t="s">
        <v>2</v>
      </c>
      <c r="D5150" s="353">
        <v>50.65</v>
      </c>
    </row>
    <row r="5151" spans="1:4" ht="13.5">
      <c r="A5151" s="198">
        <v>96876</v>
      </c>
      <c r="B5151" s="198" t="s">
        <v>31701</v>
      </c>
      <c r="C5151" s="198" t="s">
        <v>2</v>
      </c>
      <c r="D5151" s="353">
        <v>186.66</v>
      </c>
    </row>
    <row r="5152" spans="1:4" ht="13.5">
      <c r="A5152" s="198">
        <v>96878</v>
      </c>
      <c r="B5152" s="198" t="s">
        <v>31702</v>
      </c>
      <c r="C5152" s="198" t="s">
        <v>2</v>
      </c>
      <c r="D5152" s="353">
        <v>209.45</v>
      </c>
    </row>
    <row r="5153" spans="1:4" ht="13.5">
      <c r="A5153" s="198">
        <v>96875</v>
      </c>
      <c r="B5153" s="198" t="s">
        <v>31700</v>
      </c>
      <c r="C5153" s="198" t="s">
        <v>2</v>
      </c>
      <c r="D5153" s="353">
        <v>80.650000000000006</v>
      </c>
    </row>
    <row r="5154" spans="1:4" ht="13.5">
      <c r="A5154" s="198">
        <v>96874</v>
      </c>
      <c r="B5154" s="198" t="s">
        <v>31699</v>
      </c>
      <c r="C5154" s="198" t="s">
        <v>2</v>
      </c>
      <c r="D5154" s="353">
        <v>61.57</v>
      </c>
    </row>
    <row r="5155" spans="1:4" ht="13.5">
      <c r="A5155" s="198">
        <v>96879</v>
      </c>
      <c r="B5155" s="198" t="s">
        <v>31703</v>
      </c>
      <c r="C5155" s="198" t="s">
        <v>2</v>
      </c>
      <c r="D5155" s="353">
        <v>203.01</v>
      </c>
    </row>
    <row r="5156" spans="1:4" ht="13.5">
      <c r="A5156" s="198">
        <v>96881</v>
      </c>
      <c r="B5156" s="198" t="s">
        <v>31704</v>
      </c>
      <c r="C5156" s="198" t="s">
        <v>2</v>
      </c>
      <c r="D5156" s="353">
        <v>240.63</v>
      </c>
    </row>
    <row r="5157" spans="1:4" ht="13.5">
      <c r="A5157" s="198">
        <v>96837</v>
      </c>
      <c r="B5157" s="198" t="s">
        <v>31668</v>
      </c>
      <c r="C5157" s="198" t="s">
        <v>2</v>
      </c>
      <c r="D5157" s="353">
        <v>22.3</v>
      </c>
    </row>
    <row r="5158" spans="1:4" ht="13.5">
      <c r="A5158" s="198">
        <v>96840</v>
      </c>
      <c r="B5158" s="198" t="s">
        <v>31671</v>
      </c>
      <c r="C5158" s="198" t="s">
        <v>2</v>
      </c>
      <c r="D5158" s="353">
        <v>26.9</v>
      </c>
    </row>
    <row r="5159" spans="1:4" ht="13.5">
      <c r="A5159" s="198">
        <v>96845</v>
      </c>
      <c r="B5159" s="198" t="s">
        <v>31676</v>
      </c>
      <c r="C5159" s="198" t="s">
        <v>2</v>
      </c>
      <c r="D5159" s="353">
        <v>42.21</v>
      </c>
    </row>
    <row r="5160" spans="1:4" ht="13.5">
      <c r="A5160" s="198">
        <v>96848</v>
      </c>
      <c r="B5160" s="198" t="s">
        <v>31679</v>
      </c>
      <c r="C5160" s="198" t="s">
        <v>2</v>
      </c>
      <c r="D5160" s="353">
        <v>55.98</v>
      </c>
    </row>
    <row r="5161" spans="1:4" ht="13.5">
      <c r="A5161" s="198">
        <v>96849</v>
      </c>
      <c r="B5161" s="198" t="s">
        <v>31680</v>
      </c>
      <c r="C5161" s="198" t="s">
        <v>2</v>
      </c>
      <c r="D5161" s="353">
        <v>17.739999999999998</v>
      </c>
    </row>
    <row r="5162" spans="1:4" ht="13.5">
      <c r="A5162" s="198">
        <v>96852</v>
      </c>
      <c r="B5162" s="198" t="s">
        <v>31682</v>
      </c>
      <c r="C5162" s="198" t="s">
        <v>2</v>
      </c>
      <c r="D5162" s="353">
        <v>22.56</v>
      </c>
    </row>
    <row r="5163" spans="1:4" ht="13.5">
      <c r="A5163" s="198">
        <v>96855</v>
      </c>
      <c r="B5163" s="198" t="s">
        <v>31685</v>
      </c>
      <c r="C5163" s="198" t="s">
        <v>2</v>
      </c>
      <c r="D5163" s="353">
        <v>35.29</v>
      </c>
    </row>
    <row r="5164" spans="1:4" ht="13.5">
      <c r="A5164" s="198">
        <v>96838</v>
      </c>
      <c r="B5164" s="198" t="s">
        <v>31669</v>
      </c>
      <c r="C5164" s="198" t="s">
        <v>2</v>
      </c>
      <c r="D5164" s="353">
        <v>26.89</v>
      </c>
    </row>
    <row r="5165" spans="1:4" ht="13.5">
      <c r="A5165" s="198">
        <v>96841</v>
      </c>
      <c r="B5165" s="198" t="s">
        <v>31672</v>
      </c>
      <c r="C5165" s="198" t="s">
        <v>2</v>
      </c>
      <c r="D5165" s="353">
        <v>29.83</v>
      </c>
    </row>
    <row r="5166" spans="1:4" ht="13.5">
      <c r="A5166" s="198">
        <v>96842</v>
      </c>
      <c r="B5166" s="198" t="s">
        <v>31673</v>
      </c>
      <c r="C5166" s="198" t="s">
        <v>2</v>
      </c>
      <c r="D5166" s="353">
        <v>34.15</v>
      </c>
    </row>
    <row r="5167" spans="1:4" ht="13.5">
      <c r="A5167" s="198">
        <v>96846</v>
      </c>
      <c r="B5167" s="198" t="s">
        <v>31677</v>
      </c>
      <c r="C5167" s="198" t="s">
        <v>2</v>
      </c>
      <c r="D5167" s="353">
        <v>39.770000000000003</v>
      </c>
    </row>
    <row r="5168" spans="1:4" ht="13.5">
      <c r="A5168" s="198">
        <v>96850</v>
      </c>
      <c r="B5168" s="198" t="s">
        <v>31681</v>
      </c>
      <c r="C5168" s="198" t="s">
        <v>2</v>
      </c>
      <c r="D5168" s="353">
        <v>25.06</v>
      </c>
    </row>
    <row r="5169" spans="1:4" ht="13.5">
      <c r="A5169" s="198">
        <v>96853</v>
      </c>
      <c r="B5169" s="198" t="s">
        <v>31683</v>
      </c>
      <c r="C5169" s="198" t="s">
        <v>2</v>
      </c>
      <c r="D5169" s="353">
        <v>26.92</v>
      </c>
    </row>
    <row r="5170" spans="1:4" ht="13.5">
      <c r="A5170" s="198">
        <v>96854</v>
      </c>
      <c r="B5170" s="198" t="s">
        <v>31684</v>
      </c>
      <c r="C5170" s="198" t="s">
        <v>2</v>
      </c>
      <c r="D5170" s="353">
        <v>33.119999999999997</v>
      </c>
    </row>
    <row r="5171" spans="1:4" ht="13.5">
      <c r="A5171" s="198">
        <v>104571</v>
      </c>
      <c r="B5171" s="198" t="s">
        <v>41383</v>
      </c>
      <c r="C5171" s="198" t="s">
        <v>2</v>
      </c>
      <c r="D5171" s="353">
        <v>0</v>
      </c>
    </row>
    <row r="5172" spans="1:4" ht="13.5">
      <c r="A5172" s="198">
        <v>96856</v>
      </c>
      <c r="B5172" s="198" t="s">
        <v>31686</v>
      </c>
      <c r="C5172" s="198" t="s">
        <v>2</v>
      </c>
      <c r="D5172" s="353">
        <v>37.869999999999997</v>
      </c>
    </row>
    <row r="5173" spans="1:4" ht="13.5">
      <c r="A5173" s="198">
        <v>104566</v>
      </c>
      <c r="B5173" s="198" t="s">
        <v>41384</v>
      </c>
      <c r="C5173" s="198" t="s">
        <v>2</v>
      </c>
      <c r="D5173" s="353">
        <v>0</v>
      </c>
    </row>
    <row r="5174" spans="1:4" ht="13.5">
      <c r="A5174" s="198">
        <v>104536</v>
      </c>
      <c r="B5174" s="198" t="s">
        <v>41385</v>
      </c>
      <c r="C5174" s="198" t="s">
        <v>2</v>
      </c>
      <c r="D5174" s="353">
        <v>0</v>
      </c>
    </row>
    <row r="5175" spans="1:4" ht="13.5">
      <c r="A5175" s="198">
        <v>104537</v>
      </c>
      <c r="B5175" s="198" t="s">
        <v>41386</v>
      </c>
      <c r="C5175" s="198" t="s">
        <v>2</v>
      </c>
      <c r="D5175" s="353">
        <v>0</v>
      </c>
    </row>
    <row r="5176" spans="1:4" ht="13.5">
      <c r="A5176" s="198">
        <v>104572</v>
      </c>
      <c r="B5176" s="198" t="s">
        <v>41387</v>
      </c>
      <c r="C5176" s="198" t="s">
        <v>2</v>
      </c>
      <c r="D5176" s="353">
        <v>0</v>
      </c>
    </row>
    <row r="5177" spans="1:4" ht="13.5">
      <c r="A5177" s="198">
        <v>104568</v>
      </c>
      <c r="B5177" s="198" t="s">
        <v>41388</v>
      </c>
      <c r="C5177" s="198" t="s">
        <v>2</v>
      </c>
      <c r="D5177" s="353">
        <v>0</v>
      </c>
    </row>
    <row r="5178" spans="1:4" ht="13.5">
      <c r="A5178" s="198">
        <v>104538</v>
      </c>
      <c r="B5178" s="198" t="s">
        <v>41389</v>
      </c>
      <c r="C5178" s="198" t="s">
        <v>2</v>
      </c>
      <c r="D5178" s="292">
        <v>0</v>
      </c>
    </row>
    <row r="5179" spans="1:4" ht="13.5">
      <c r="A5179" s="198">
        <v>104570</v>
      </c>
      <c r="B5179" s="198" t="s">
        <v>41390</v>
      </c>
      <c r="C5179" s="198" t="s">
        <v>2</v>
      </c>
      <c r="D5179" s="292">
        <v>0</v>
      </c>
    </row>
    <row r="5180" spans="1:4" ht="13.5">
      <c r="A5180" s="198">
        <v>104565</v>
      </c>
      <c r="B5180" s="198" t="s">
        <v>41391</v>
      </c>
      <c r="C5180" s="198" t="s">
        <v>2</v>
      </c>
      <c r="D5180" s="292">
        <v>0</v>
      </c>
    </row>
    <row r="5181" spans="1:4" ht="13.5">
      <c r="A5181" s="198">
        <v>104567</v>
      </c>
      <c r="B5181" s="198" t="s">
        <v>41392</v>
      </c>
      <c r="C5181" s="198" t="s">
        <v>2</v>
      </c>
      <c r="D5181" s="292">
        <v>0</v>
      </c>
    </row>
    <row r="5182" spans="1:4" ht="13.5">
      <c r="A5182" s="198">
        <v>104569</v>
      </c>
      <c r="B5182" s="198" t="s">
        <v>41393</v>
      </c>
      <c r="C5182" s="198" t="s">
        <v>2</v>
      </c>
      <c r="D5182" s="292">
        <v>0</v>
      </c>
    </row>
    <row r="5183" spans="1:4" ht="13.5">
      <c r="A5183" s="198">
        <v>96843</v>
      </c>
      <c r="B5183" s="198" t="s">
        <v>31674</v>
      </c>
      <c r="C5183" s="198" t="s">
        <v>2</v>
      </c>
      <c r="D5183" s="292">
        <v>31.05</v>
      </c>
    </row>
    <row r="5184" spans="1:4" ht="13.5">
      <c r="A5184" s="198">
        <v>96847</v>
      </c>
      <c r="B5184" s="198" t="s">
        <v>31678</v>
      </c>
      <c r="C5184" s="198" t="s">
        <v>2</v>
      </c>
      <c r="D5184" s="292">
        <v>39.24</v>
      </c>
    </row>
    <row r="5185" spans="1:4" ht="13.5">
      <c r="A5185" s="198">
        <v>96844</v>
      </c>
      <c r="B5185" s="198" t="s">
        <v>31675</v>
      </c>
      <c r="C5185" s="198" t="s">
        <v>2</v>
      </c>
      <c r="D5185" s="292">
        <v>35.729999999999997</v>
      </c>
    </row>
    <row r="5186" spans="1:4" ht="13.5">
      <c r="A5186" s="198">
        <v>96839</v>
      </c>
      <c r="B5186" s="198" t="s">
        <v>31670</v>
      </c>
      <c r="C5186" s="198" t="s">
        <v>2</v>
      </c>
      <c r="D5186" s="292">
        <v>27.79</v>
      </c>
    </row>
    <row r="5187" spans="1:4" ht="13.5">
      <c r="A5187" s="198">
        <v>104574</v>
      </c>
      <c r="B5187" s="198" t="s">
        <v>41394</v>
      </c>
      <c r="C5187" s="198" t="s">
        <v>2</v>
      </c>
      <c r="D5187" s="292">
        <v>0</v>
      </c>
    </row>
    <row r="5188" spans="1:4" ht="13.5">
      <c r="A5188" s="198">
        <v>104575</v>
      </c>
      <c r="B5188" s="198" t="s">
        <v>41395</v>
      </c>
      <c r="C5188" s="198" t="s">
        <v>2</v>
      </c>
      <c r="D5188" s="292">
        <v>0</v>
      </c>
    </row>
    <row r="5189" spans="1:4" ht="13.5">
      <c r="A5189" s="198">
        <v>104573</v>
      </c>
      <c r="B5189" s="198" t="s">
        <v>41396</v>
      </c>
      <c r="C5189" s="198" t="s">
        <v>2</v>
      </c>
      <c r="D5189" s="292">
        <v>0</v>
      </c>
    </row>
    <row r="5190" spans="1:4" ht="13.5">
      <c r="A5190" s="198">
        <v>96805</v>
      </c>
      <c r="B5190" s="198" t="s">
        <v>31639</v>
      </c>
      <c r="C5190" s="198" t="s">
        <v>2</v>
      </c>
      <c r="D5190" s="292">
        <v>227.69</v>
      </c>
    </row>
    <row r="5191" spans="1:4" ht="13.5">
      <c r="A5191" s="198">
        <v>96802</v>
      </c>
      <c r="B5191" s="198" t="s">
        <v>31636</v>
      </c>
      <c r="C5191" s="198" t="s">
        <v>2</v>
      </c>
      <c r="D5191" s="292">
        <v>439.57</v>
      </c>
    </row>
    <row r="5192" spans="1:4" ht="13.5">
      <c r="A5192" s="198">
        <v>96806</v>
      </c>
      <c r="B5192" s="198" t="s">
        <v>31640</v>
      </c>
      <c r="C5192" s="198" t="s">
        <v>2</v>
      </c>
      <c r="D5192" s="292">
        <v>88.03</v>
      </c>
    </row>
    <row r="5193" spans="1:4" ht="13.5">
      <c r="A5193" s="198">
        <v>96803</v>
      </c>
      <c r="B5193" s="198" t="s">
        <v>31637</v>
      </c>
      <c r="C5193" s="198" t="s">
        <v>2</v>
      </c>
      <c r="D5193" s="292">
        <v>80.45</v>
      </c>
    </row>
    <row r="5194" spans="1:4" ht="13.5">
      <c r="A5194" s="198">
        <v>96807</v>
      </c>
      <c r="B5194" s="198" t="s">
        <v>31641</v>
      </c>
      <c r="C5194" s="198" t="s">
        <v>2</v>
      </c>
      <c r="D5194" s="292">
        <v>141.6</v>
      </c>
    </row>
    <row r="5195" spans="1:4" ht="13.5">
      <c r="A5195" s="198">
        <v>96804</v>
      </c>
      <c r="B5195" s="198" t="s">
        <v>31638</v>
      </c>
      <c r="C5195" s="198" t="s">
        <v>2</v>
      </c>
      <c r="D5195" s="292">
        <v>129.91</v>
      </c>
    </row>
    <row r="5196" spans="1:4" ht="13.5">
      <c r="A5196" s="198">
        <v>96829</v>
      </c>
      <c r="B5196" s="198" t="s">
        <v>31662</v>
      </c>
      <c r="C5196" s="198" t="s">
        <v>2</v>
      </c>
      <c r="D5196" s="292">
        <v>19.440000000000001</v>
      </c>
    </row>
    <row r="5197" spans="1:4" ht="13.5">
      <c r="A5197" s="198">
        <v>96833</v>
      </c>
      <c r="B5197" s="198" t="s">
        <v>31665</v>
      </c>
      <c r="C5197" s="198" t="s">
        <v>2</v>
      </c>
      <c r="D5197" s="292">
        <v>24.77</v>
      </c>
    </row>
    <row r="5198" spans="1:4" ht="13.5">
      <c r="A5198" s="198">
        <v>96836</v>
      </c>
      <c r="B5198" s="198" t="s">
        <v>31667</v>
      </c>
      <c r="C5198" s="198" t="s">
        <v>2</v>
      </c>
      <c r="D5198" s="292">
        <v>35.44</v>
      </c>
    </row>
    <row r="5199" spans="1:4" ht="13.5">
      <c r="A5199" s="198">
        <v>104576</v>
      </c>
      <c r="B5199" s="198" t="s">
        <v>41397</v>
      </c>
      <c r="C5199" s="198" t="s">
        <v>2</v>
      </c>
      <c r="D5199" s="292">
        <v>17.100000000000001</v>
      </c>
    </row>
    <row r="5200" spans="1:4" ht="13.5">
      <c r="A5200" s="198">
        <v>104577</v>
      </c>
      <c r="B5200" s="198" t="s">
        <v>41398</v>
      </c>
      <c r="C5200" s="198" t="s">
        <v>2</v>
      </c>
      <c r="D5200" s="292">
        <v>22.93</v>
      </c>
    </row>
    <row r="5201" spans="1:4" ht="13.5">
      <c r="A5201" s="198">
        <v>104578</v>
      </c>
      <c r="B5201" s="198" t="s">
        <v>41399</v>
      </c>
      <c r="C5201" s="198" t="s">
        <v>2</v>
      </c>
      <c r="D5201" s="292">
        <v>24.58</v>
      </c>
    </row>
    <row r="5202" spans="1:4" ht="13.5">
      <c r="A5202" s="198">
        <v>104580</v>
      </c>
      <c r="B5202" s="198" t="s">
        <v>41400</v>
      </c>
      <c r="C5202" s="198" t="s">
        <v>2</v>
      </c>
      <c r="D5202" s="292">
        <v>0</v>
      </c>
    </row>
    <row r="5203" spans="1:4" ht="13.5">
      <c r="A5203" s="198">
        <v>104579</v>
      </c>
      <c r="B5203" s="198" t="s">
        <v>41401</v>
      </c>
      <c r="C5203" s="198" t="s">
        <v>2</v>
      </c>
      <c r="D5203" s="292">
        <v>32.26</v>
      </c>
    </row>
    <row r="5204" spans="1:4" ht="13.5">
      <c r="A5204" s="198">
        <v>96823</v>
      </c>
      <c r="B5204" s="198" t="s">
        <v>31657</v>
      </c>
      <c r="C5204" s="198" t="s">
        <v>2</v>
      </c>
      <c r="D5204" s="292">
        <v>12.01</v>
      </c>
    </row>
    <row r="5205" spans="1:4" ht="13.5">
      <c r="A5205" s="198">
        <v>96826</v>
      </c>
      <c r="B5205" s="198" t="s">
        <v>31659</v>
      </c>
      <c r="C5205" s="198" t="s">
        <v>2</v>
      </c>
      <c r="D5205" s="292">
        <v>13.93</v>
      </c>
    </row>
    <row r="5206" spans="1:4" ht="13.5">
      <c r="A5206" s="198">
        <v>96830</v>
      </c>
      <c r="B5206" s="198" t="s">
        <v>31663</v>
      </c>
      <c r="C5206" s="198" t="s">
        <v>2</v>
      </c>
      <c r="D5206" s="292">
        <v>21.89</v>
      </c>
    </row>
    <row r="5207" spans="1:4" ht="13.5">
      <c r="A5207" s="198">
        <v>96834</v>
      </c>
      <c r="B5207" s="198" t="s">
        <v>31666</v>
      </c>
      <c r="C5207" s="198" t="s">
        <v>2</v>
      </c>
      <c r="D5207" s="292">
        <v>29.62</v>
      </c>
    </row>
    <row r="5208" spans="1:4" ht="13.5">
      <c r="A5208" s="198">
        <v>104581</v>
      </c>
      <c r="B5208" s="198" t="s">
        <v>41402</v>
      </c>
      <c r="C5208" s="198" t="s">
        <v>2</v>
      </c>
      <c r="D5208" s="292">
        <v>15.61</v>
      </c>
    </row>
    <row r="5209" spans="1:4" ht="13.5">
      <c r="A5209" s="198">
        <v>104582</v>
      </c>
      <c r="B5209" s="198" t="s">
        <v>41403</v>
      </c>
      <c r="C5209" s="198" t="s">
        <v>2</v>
      </c>
      <c r="D5209" s="292">
        <v>19.91</v>
      </c>
    </row>
    <row r="5210" spans="1:4" ht="13.5">
      <c r="A5210" s="198">
        <v>104583</v>
      </c>
      <c r="B5210" s="198" t="s">
        <v>41404</v>
      </c>
      <c r="C5210" s="198" t="s">
        <v>2</v>
      </c>
      <c r="D5210" s="292">
        <v>31.86</v>
      </c>
    </row>
    <row r="5211" spans="1:4" ht="13.5">
      <c r="A5211" s="198">
        <v>104584</v>
      </c>
      <c r="B5211" s="198" t="s">
        <v>41405</v>
      </c>
      <c r="C5211" s="198" t="s">
        <v>2</v>
      </c>
      <c r="D5211" s="292">
        <v>38.22</v>
      </c>
    </row>
    <row r="5212" spans="1:4" ht="13.5">
      <c r="A5212" s="198">
        <v>104585</v>
      </c>
      <c r="B5212" s="198" t="s">
        <v>41406</v>
      </c>
      <c r="C5212" s="198" t="s">
        <v>2</v>
      </c>
      <c r="D5212" s="292">
        <v>0</v>
      </c>
    </row>
    <row r="5213" spans="1:4" ht="13.5">
      <c r="A5213" s="198">
        <v>104587</v>
      </c>
      <c r="B5213" s="198" t="s">
        <v>41407</v>
      </c>
      <c r="C5213" s="198" t="s">
        <v>2</v>
      </c>
      <c r="D5213" s="292">
        <v>0</v>
      </c>
    </row>
    <row r="5214" spans="1:4" ht="13.5">
      <c r="A5214" s="198">
        <v>104586</v>
      </c>
      <c r="B5214" s="198" t="s">
        <v>41408</v>
      </c>
      <c r="C5214" s="198" t="s">
        <v>2</v>
      </c>
      <c r="D5214" s="292">
        <v>0</v>
      </c>
    </row>
    <row r="5215" spans="1:4" ht="13.5">
      <c r="A5215" s="198">
        <v>96798</v>
      </c>
      <c r="B5215" s="198" t="s">
        <v>31632</v>
      </c>
      <c r="C5215" s="198" t="s">
        <v>1</v>
      </c>
      <c r="D5215" s="292">
        <v>8.16</v>
      </c>
    </row>
    <row r="5216" spans="1:4" ht="13.5">
      <c r="A5216" s="198">
        <v>96799</v>
      </c>
      <c r="B5216" s="198" t="s">
        <v>31633</v>
      </c>
      <c r="C5216" s="198" t="s">
        <v>1</v>
      </c>
      <c r="D5216" s="292">
        <v>10.44</v>
      </c>
    </row>
    <row r="5217" spans="1:4" ht="13.5">
      <c r="A5217" s="198">
        <v>96800</v>
      </c>
      <c r="B5217" s="198" t="s">
        <v>31634</v>
      </c>
      <c r="C5217" s="198" t="s">
        <v>1</v>
      </c>
      <c r="D5217" s="292">
        <v>14.15</v>
      </c>
    </row>
    <row r="5218" spans="1:4" ht="13.5">
      <c r="A5218" s="198">
        <v>96801</v>
      </c>
      <c r="B5218" s="198" t="s">
        <v>31635</v>
      </c>
      <c r="C5218" s="198" t="s">
        <v>1</v>
      </c>
      <c r="D5218" s="292">
        <v>21.28</v>
      </c>
    </row>
    <row r="5219" spans="1:4" ht="13.5">
      <c r="A5219" s="198">
        <v>104539</v>
      </c>
      <c r="B5219" s="198" t="s">
        <v>41409</v>
      </c>
      <c r="C5219" s="198" t="s">
        <v>2</v>
      </c>
      <c r="D5219" s="292">
        <v>0</v>
      </c>
    </row>
    <row r="5220" spans="1:4" ht="13.5">
      <c r="A5220" s="198">
        <v>104541</v>
      </c>
      <c r="B5220" s="198" t="s">
        <v>41410</v>
      </c>
      <c r="C5220" s="198" t="s">
        <v>2</v>
      </c>
      <c r="D5220" s="292">
        <v>0</v>
      </c>
    </row>
    <row r="5221" spans="1:4" ht="13.5">
      <c r="A5221" s="198">
        <v>104540</v>
      </c>
      <c r="B5221" s="198" t="s">
        <v>41411</v>
      </c>
      <c r="C5221" s="198" t="s">
        <v>2</v>
      </c>
      <c r="D5221" s="292">
        <v>0</v>
      </c>
    </row>
    <row r="5222" spans="1:4" ht="13.5">
      <c r="A5222" s="198">
        <v>104543</v>
      </c>
      <c r="B5222" s="198" t="s">
        <v>41412</v>
      </c>
      <c r="C5222" s="198" t="s">
        <v>2</v>
      </c>
      <c r="D5222" s="292">
        <v>0</v>
      </c>
    </row>
    <row r="5223" spans="1:4" ht="13.5">
      <c r="A5223" s="198">
        <v>104544</v>
      </c>
      <c r="B5223" s="198" t="s">
        <v>41413</v>
      </c>
      <c r="C5223" s="198" t="s">
        <v>2</v>
      </c>
      <c r="D5223" s="292">
        <v>0</v>
      </c>
    </row>
    <row r="5224" spans="1:4" ht="13.5">
      <c r="A5224" s="198">
        <v>104545</v>
      </c>
      <c r="B5224" s="198" t="s">
        <v>41414</v>
      </c>
      <c r="C5224" s="198" t="s">
        <v>2</v>
      </c>
      <c r="D5224" s="292">
        <v>0</v>
      </c>
    </row>
    <row r="5225" spans="1:4" ht="13.5">
      <c r="A5225" s="198">
        <v>104542</v>
      </c>
      <c r="B5225" s="198" t="s">
        <v>41415</v>
      </c>
      <c r="C5225" s="198" t="s">
        <v>2</v>
      </c>
      <c r="D5225" s="292">
        <v>0</v>
      </c>
    </row>
    <row r="5226" spans="1:4" ht="13.5">
      <c r="A5226" s="198">
        <v>104592</v>
      </c>
      <c r="B5226" s="198" t="s">
        <v>41416</v>
      </c>
      <c r="C5226" s="198" t="s">
        <v>2</v>
      </c>
      <c r="D5226" s="292">
        <v>0</v>
      </c>
    </row>
    <row r="5227" spans="1:4" ht="13.5">
      <c r="A5227" s="198">
        <v>104548</v>
      </c>
      <c r="B5227" s="198" t="s">
        <v>41417</v>
      </c>
      <c r="C5227" s="198" t="s">
        <v>2</v>
      </c>
      <c r="D5227" s="292">
        <v>0</v>
      </c>
    </row>
    <row r="5228" spans="1:4" ht="13.5">
      <c r="A5228" s="198">
        <v>104546</v>
      </c>
      <c r="B5228" s="198" t="s">
        <v>41418</v>
      </c>
      <c r="C5228" s="198" t="s">
        <v>2</v>
      </c>
      <c r="D5228" s="292">
        <v>0</v>
      </c>
    </row>
    <row r="5229" spans="1:4" ht="13.5">
      <c r="A5229" s="198">
        <v>104549</v>
      </c>
      <c r="B5229" s="198" t="s">
        <v>41419</v>
      </c>
      <c r="C5229" s="198" t="s">
        <v>2</v>
      </c>
      <c r="D5229" s="292">
        <v>0</v>
      </c>
    </row>
    <row r="5230" spans="1:4" ht="13.5">
      <c r="A5230" s="198">
        <v>104550</v>
      </c>
      <c r="B5230" s="198" t="s">
        <v>41420</v>
      </c>
      <c r="C5230" s="198" t="s">
        <v>2</v>
      </c>
      <c r="D5230" s="292">
        <v>0</v>
      </c>
    </row>
    <row r="5231" spans="1:4" ht="13.5">
      <c r="A5231" s="198">
        <v>104552</v>
      </c>
      <c r="B5231" s="198" t="s">
        <v>41421</v>
      </c>
      <c r="C5231" s="198" t="s">
        <v>2</v>
      </c>
      <c r="D5231" s="292">
        <v>0</v>
      </c>
    </row>
    <row r="5232" spans="1:4" ht="13.5">
      <c r="A5232" s="198">
        <v>104551</v>
      </c>
      <c r="B5232" s="198" t="s">
        <v>41422</v>
      </c>
      <c r="C5232" s="198" t="s">
        <v>2</v>
      </c>
      <c r="D5232" s="292">
        <v>0</v>
      </c>
    </row>
    <row r="5233" spans="1:4" ht="13.5">
      <c r="A5233" s="198">
        <v>104553</v>
      </c>
      <c r="B5233" s="198" t="s">
        <v>41423</v>
      </c>
      <c r="C5233" s="198" t="s">
        <v>2</v>
      </c>
      <c r="D5233" s="292">
        <v>0</v>
      </c>
    </row>
    <row r="5234" spans="1:4" ht="13.5">
      <c r="A5234" s="198">
        <v>104554</v>
      </c>
      <c r="B5234" s="198" t="s">
        <v>41424</v>
      </c>
      <c r="C5234" s="198" t="s">
        <v>2</v>
      </c>
      <c r="D5234" s="292">
        <v>0</v>
      </c>
    </row>
    <row r="5235" spans="1:4" ht="13.5">
      <c r="A5235" s="198">
        <v>104555</v>
      </c>
      <c r="B5235" s="198" t="s">
        <v>41425</v>
      </c>
      <c r="C5235" s="198" t="s">
        <v>2</v>
      </c>
      <c r="D5235" s="292">
        <v>0</v>
      </c>
    </row>
    <row r="5236" spans="1:4" ht="13.5">
      <c r="A5236" s="198">
        <v>104556</v>
      </c>
      <c r="B5236" s="198" t="s">
        <v>41426</v>
      </c>
      <c r="C5236" s="198" t="s">
        <v>2</v>
      </c>
      <c r="D5236" s="292">
        <v>0</v>
      </c>
    </row>
    <row r="5237" spans="1:4" ht="13.5">
      <c r="A5237" s="198">
        <v>104558</v>
      </c>
      <c r="B5237" s="198" t="s">
        <v>41427</v>
      </c>
      <c r="C5237" s="198" t="s">
        <v>2</v>
      </c>
      <c r="D5237" s="292">
        <v>0</v>
      </c>
    </row>
    <row r="5238" spans="1:4" ht="13.5">
      <c r="A5238" s="198">
        <v>104559</v>
      </c>
      <c r="B5238" s="198" t="s">
        <v>41428</v>
      </c>
      <c r="C5238" s="198" t="s">
        <v>2</v>
      </c>
      <c r="D5238" s="292">
        <v>0</v>
      </c>
    </row>
    <row r="5239" spans="1:4" ht="13.5">
      <c r="A5239" s="198">
        <v>104560</v>
      </c>
      <c r="B5239" s="198" t="s">
        <v>41429</v>
      </c>
      <c r="C5239" s="198" t="s">
        <v>2</v>
      </c>
      <c r="D5239" s="292">
        <v>0</v>
      </c>
    </row>
    <row r="5240" spans="1:4" ht="13.5">
      <c r="A5240" s="198">
        <v>104557</v>
      </c>
      <c r="B5240" s="198" t="s">
        <v>41430</v>
      </c>
      <c r="C5240" s="198" t="s">
        <v>2</v>
      </c>
      <c r="D5240" s="292">
        <v>0</v>
      </c>
    </row>
    <row r="5241" spans="1:4" ht="13.5">
      <c r="A5241" s="198">
        <v>104561</v>
      </c>
      <c r="B5241" s="198" t="s">
        <v>41431</v>
      </c>
      <c r="C5241" s="198" t="s">
        <v>2</v>
      </c>
      <c r="D5241" s="292">
        <v>0</v>
      </c>
    </row>
    <row r="5242" spans="1:4" ht="13.5">
      <c r="A5242" s="198">
        <v>104562</v>
      </c>
      <c r="B5242" s="198" t="s">
        <v>41432</v>
      </c>
      <c r="C5242" s="198" t="s">
        <v>2</v>
      </c>
      <c r="D5242" s="292">
        <v>0</v>
      </c>
    </row>
    <row r="5243" spans="1:4" ht="13.5">
      <c r="A5243" s="198">
        <v>96860</v>
      </c>
      <c r="B5243" s="198" t="s">
        <v>31687</v>
      </c>
      <c r="C5243" s="198" t="s">
        <v>2</v>
      </c>
      <c r="D5243" s="292">
        <v>31.85</v>
      </c>
    </row>
    <row r="5244" spans="1:4" ht="13.5">
      <c r="A5244" s="198">
        <v>96862</v>
      </c>
      <c r="B5244" s="198" t="s">
        <v>31688</v>
      </c>
      <c r="C5244" s="198" t="s">
        <v>2</v>
      </c>
      <c r="D5244" s="292">
        <v>39.15</v>
      </c>
    </row>
    <row r="5245" spans="1:4" ht="13.5">
      <c r="A5245" s="198">
        <v>96864</v>
      </c>
      <c r="B5245" s="198" t="s">
        <v>31690</v>
      </c>
      <c r="C5245" s="198" t="s">
        <v>2</v>
      </c>
      <c r="D5245" s="292">
        <v>55.19</v>
      </c>
    </row>
    <row r="5246" spans="1:4" ht="13.5">
      <c r="A5246" s="198">
        <v>96866</v>
      </c>
      <c r="B5246" s="198" t="s">
        <v>31692</v>
      </c>
      <c r="C5246" s="198" t="s">
        <v>2</v>
      </c>
      <c r="D5246" s="292">
        <v>71.739999999999995</v>
      </c>
    </row>
    <row r="5247" spans="1:4" ht="13.5">
      <c r="A5247" s="198">
        <v>96868</v>
      </c>
      <c r="B5247" s="198" t="s">
        <v>31693</v>
      </c>
      <c r="C5247" s="198" t="s">
        <v>2</v>
      </c>
      <c r="D5247" s="292">
        <v>20.83</v>
      </c>
    </row>
    <row r="5248" spans="1:4" ht="13.5">
      <c r="A5248" s="198">
        <v>96869</v>
      </c>
      <c r="B5248" s="198" t="s">
        <v>31694</v>
      </c>
      <c r="C5248" s="198" t="s">
        <v>2</v>
      </c>
      <c r="D5248" s="292">
        <v>31.81</v>
      </c>
    </row>
    <row r="5249" spans="1:4" ht="13.5">
      <c r="A5249" s="198">
        <v>96870</v>
      </c>
      <c r="B5249" s="198" t="s">
        <v>31695</v>
      </c>
      <c r="C5249" s="198" t="s">
        <v>2</v>
      </c>
      <c r="D5249" s="292">
        <v>47.65</v>
      </c>
    </row>
    <row r="5250" spans="1:4" ht="13.5">
      <c r="A5250" s="198">
        <v>96871</v>
      </c>
      <c r="B5250" s="198" t="s">
        <v>31696</v>
      </c>
      <c r="C5250" s="198" t="s">
        <v>2</v>
      </c>
      <c r="D5250" s="292">
        <v>54.5</v>
      </c>
    </row>
    <row r="5251" spans="1:4" ht="13.5">
      <c r="A5251" s="198">
        <v>96861</v>
      </c>
      <c r="B5251" s="198" t="s">
        <v>41433</v>
      </c>
      <c r="C5251" s="198" t="s">
        <v>2</v>
      </c>
      <c r="D5251" s="292">
        <v>40.25</v>
      </c>
    </row>
    <row r="5252" spans="1:4" ht="13.5">
      <c r="A5252" s="198">
        <v>96863</v>
      </c>
      <c r="B5252" s="198" t="s">
        <v>31689</v>
      </c>
      <c r="C5252" s="198" t="s">
        <v>2</v>
      </c>
      <c r="D5252" s="292">
        <v>41.28</v>
      </c>
    </row>
    <row r="5253" spans="1:4" ht="13.5">
      <c r="A5253" s="198">
        <v>96865</v>
      </c>
      <c r="B5253" s="198" t="s">
        <v>31691</v>
      </c>
      <c r="C5253" s="198" t="s">
        <v>2</v>
      </c>
      <c r="D5253" s="292">
        <v>48.73</v>
      </c>
    </row>
    <row r="5254" spans="1:4" ht="13.5">
      <c r="A5254" s="198">
        <v>96814</v>
      </c>
      <c r="B5254" s="198" t="s">
        <v>31648</v>
      </c>
      <c r="C5254" s="198" t="s">
        <v>2</v>
      </c>
      <c r="D5254" s="292">
        <v>17.100000000000001</v>
      </c>
    </row>
    <row r="5255" spans="1:4" ht="13.5">
      <c r="A5255" s="198">
        <v>96818</v>
      </c>
      <c r="B5255" s="198" t="s">
        <v>31652</v>
      </c>
      <c r="C5255" s="198" t="s">
        <v>2</v>
      </c>
      <c r="D5255" s="292">
        <v>22.93</v>
      </c>
    </row>
    <row r="5256" spans="1:4" ht="13.5">
      <c r="A5256" s="198">
        <v>96819</v>
      </c>
      <c r="B5256" s="198" t="s">
        <v>31653</v>
      </c>
      <c r="C5256" s="198" t="s">
        <v>2</v>
      </c>
      <c r="D5256" s="292">
        <v>24.58</v>
      </c>
    </row>
    <row r="5257" spans="1:4" ht="13.5">
      <c r="A5257" s="198">
        <v>96822</v>
      </c>
      <c r="B5257" s="198" t="s">
        <v>31656</v>
      </c>
      <c r="C5257" s="198" t="s">
        <v>2</v>
      </c>
      <c r="D5257" s="292">
        <v>32.26</v>
      </c>
    </row>
    <row r="5258" spans="1:4" ht="13.5">
      <c r="A5258" s="198">
        <v>96808</v>
      </c>
      <c r="B5258" s="198" t="s">
        <v>31642</v>
      </c>
      <c r="C5258" s="198" t="s">
        <v>2</v>
      </c>
      <c r="D5258" s="292">
        <v>18.16</v>
      </c>
    </row>
    <row r="5259" spans="1:4" ht="13.5">
      <c r="A5259" s="198">
        <v>96811</v>
      </c>
      <c r="B5259" s="198" t="s">
        <v>31645</v>
      </c>
      <c r="C5259" s="198" t="s">
        <v>2</v>
      </c>
      <c r="D5259" s="292">
        <v>22.93</v>
      </c>
    </row>
    <row r="5260" spans="1:4" ht="13.5">
      <c r="A5260" s="198">
        <v>96815</v>
      </c>
      <c r="B5260" s="198" t="s">
        <v>31649</v>
      </c>
      <c r="C5260" s="198" t="s">
        <v>2</v>
      </c>
      <c r="D5260" s="292">
        <v>35.47</v>
      </c>
    </row>
    <row r="5261" spans="1:4" ht="13.5">
      <c r="A5261" s="198">
        <v>96820</v>
      </c>
      <c r="B5261" s="198" t="s">
        <v>31654</v>
      </c>
      <c r="C5261" s="198" t="s">
        <v>2</v>
      </c>
      <c r="D5261" s="292">
        <v>42.66</v>
      </c>
    </row>
    <row r="5262" spans="1:4" ht="13.5">
      <c r="A5262" s="198">
        <v>96702</v>
      </c>
      <c r="B5262" s="198" t="s">
        <v>41434</v>
      </c>
      <c r="C5262" s="198" t="s">
        <v>2</v>
      </c>
      <c r="D5262" s="292">
        <v>12</v>
      </c>
    </row>
    <row r="5263" spans="1:4" ht="13.5">
      <c r="A5263" s="198">
        <v>96662</v>
      </c>
      <c r="B5263" s="198" t="s">
        <v>41435</v>
      </c>
      <c r="C5263" s="198" t="s">
        <v>2</v>
      </c>
      <c r="D5263" s="292">
        <v>9.49</v>
      </c>
    </row>
    <row r="5264" spans="1:4" ht="13.5">
      <c r="A5264" s="198">
        <v>96704</v>
      </c>
      <c r="B5264" s="198" t="s">
        <v>41436</v>
      </c>
      <c r="C5264" s="198" t="s">
        <v>2</v>
      </c>
      <c r="D5264" s="292">
        <v>20.13</v>
      </c>
    </row>
    <row r="5265" spans="1:4" ht="13.5">
      <c r="A5265" s="198">
        <v>96664</v>
      </c>
      <c r="B5265" s="198" t="s">
        <v>41437</v>
      </c>
      <c r="C5265" s="198" t="s">
        <v>2</v>
      </c>
      <c r="D5265" s="292">
        <v>16.91</v>
      </c>
    </row>
    <row r="5266" spans="1:4" ht="13.5">
      <c r="A5266" s="198">
        <v>104191</v>
      </c>
      <c r="B5266" s="198" t="s">
        <v>8455</v>
      </c>
      <c r="C5266" s="198" t="s">
        <v>2</v>
      </c>
      <c r="D5266" s="292">
        <v>10.9</v>
      </c>
    </row>
    <row r="5267" spans="1:4" ht="13.5">
      <c r="A5267" s="198">
        <v>96700</v>
      </c>
      <c r="B5267" s="198" t="s">
        <v>41438</v>
      </c>
      <c r="C5267" s="198" t="s">
        <v>2</v>
      </c>
      <c r="D5267" s="292">
        <v>16.66</v>
      </c>
    </row>
    <row r="5268" spans="1:4" ht="13.5">
      <c r="A5268" s="198">
        <v>96658</v>
      </c>
      <c r="B5268" s="198" t="s">
        <v>41439</v>
      </c>
      <c r="C5268" s="198" t="s">
        <v>2</v>
      </c>
      <c r="D5268" s="292">
        <v>14.77</v>
      </c>
    </row>
    <row r="5269" spans="1:4" ht="13.5">
      <c r="A5269" s="198">
        <v>96641</v>
      </c>
      <c r="B5269" s="198" t="s">
        <v>41440</v>
      </c>
      <c r="C5269" s="198" t="s">
        <v>2</v>
      </c>
      <c r="D5269" s="292">
        <v>17.12</v>
      </c>
    </row>
    <row r="5270" spans="1:4" ht="13.5">
      <c r="A5270" s="198">
        <v>96661</v>
      </c>
      <c r="B5270" s="198" t="s">
        <v>41441</v>
      </c>
      <c r="C5270" s="198" t="s">
        <v>2</v>
      </c>
      <c r="D5270" s="292">
        <v>30.13</v>
      </c>
    </row>
    <row r="5271" spans="1:4" ht="13.5">
      <c r="A5271" s="198">
        <v>96699</v>
      </c>
      <c r="B5271" s="198" t="s">
        <v>41442</v>
      </c>
      <c r="C5271" s="198" t="s">
        <v>2</v>
      </c>
      <c r="D5271" s="292">
        <v>24.5</v>
      </c>
    </row>
    <row r="5272" spans="1:4" ht="13.5">
      <c r="A5272" s="198">
        <v>96657</v>
      </c>
      <c r="B5272" s="198" t="s">
        <v>41443</v>
      </c>
      <c r="C5272" s="198" t="s">
        <v>2</v>
      </c>
      <c r="D5272" s="292">
        <v>22.61</v>
      </c>
    </row>
    <row r="5273" spans="1:4" ht="13.5">
      <c r="A5273" s="198">
        <v>96640</v>
      </c>
      <c r="B5273" s="198" t="s">
        <v>41444</v>
      </c>
      <c r="C5273" s="198" t="s">
        <v>2</v>
      </c>
      <c r="D5273" s="292">
        <v>24.96</v>
      </c>
    </row>
    <row r="5274" spans="1:4" ht="13.5">
      <c r="A5274" s="198">
        <v>96660</v>
      </c>
      <c r="B5274" s="198" t="s">
        <v>41445</v>
      </c>
      <c r="C5274" s="198" t="s">
        <v>2</v>
      </c>
      <c r="D5274" s="292">
        <v>30.41</v>
      </c>
    </row>
    <row r="5275" spans="1:4" ht="13.5">
      <c r="A5275" s="198">
        <v>104196</v>
      </c>
      <c r="B5275" s="198" t="s">
        <v>8458</v>
      </c>
      <c r="C5275" s="198" t="s">
        <v>2</v>
      </c>
      <c r="D5275" s="292">
        <v>15.8</v>
      </c>
    </row>
    <row r="5276" spans="1:4" ht="13.5">
      <c r="A5276" s="198">
        <v>104197</v>
      </c>
      <c r="B5276" s="198" t="s">
        <v>8459</v>
      </c>
      <c r="C5276" s="198" t="s">
        <v>2</v>
      </c>
      <c r="D5276" s="292">
        <v>30.34</v>
      </c>
    </row>
    <row r="5277" spans="1:4" ht="13.5">
      <c r="A5277" s="198">
        <v>104198</v>
      </c>
      <c r="B5277" s="198" t="s">
        <v>8460</v>
      </c>
      <c r="C5277" s="198" t="s">
        <v>2</v>
      </c>
      <c r="D5277" s="292">
        <v>8.3000000000000007</v>
      </c>
    </row>
    <row r="5278" spans="1:4" ht="13.5">
      <c r="A5278" s="198">
        <v>96685</v>
      </c>
      <c r="B5278" s="198" t="s">
        <v>41446</v>
      </c>
      <c r="C5278" s="198" t="s">
        <v>2</v>
      </c>
      <c r="D5278" s="292">
        <v>12.75</v>
      </c>
    </row>
    <row r="5279" spans="1:4" ht="13.5">
      <c r="A5279" s="198">
        <v>96651</v>
      </c>
      <c r="B5279" s="198" t="s">
        <v>41447</v>
      </c>
      <c r="C5279" s="198" t="s">
        <v>2</v>
      </c>
      <c r="D5279" s="292">
        <v>9.9</v>
      </c>
    </row>
    <row r="5280" spans="1:4" ht="13.5">
      <c r="A5280" s="198">
        <v>96638</v>
      </c>
      <c r="B5280" s="198" t="s">
        <v>41448</v>
      </c>
      <c r="C5280" s="198" t="s">
        <v>2</v>
      </c>
      <c r="D5280" s="292">
        <v>17.82</v>
      </c>
    </row>
    <row r="5281" spans="1:4" ht="13.5">
      <c r="A5281" s="198">
        <v>96687</v>
      </c>
      <c r="B5281" s="198" t="s">
        <v>41449</v>
      </c>
      <c r="C5281" s="198" t="s">
        <v>2</v>
      </c>
      <c r="D5281" s="292">
        <v>18.88</v>
      </c>
    </row>
    <row r="5282" spans="1:4" ht="13.5">
      <c r="A5282" s="198">
        <v>96653</v>
      </c>
      <c r="B5282" s="198" t="s">
        <v>8452</v>
      </c>
      <c r="C5282" s="198" t="s">
        <v>2</v>
      </c>
      <c r="D5282" s="292">
        <v>14.18</v>
      </c>
    </row>
    <row r="5283" spans="1:4" ht="13.5">
      <c r="A5283" s="198">
        <v>96689</v>
      </c>
      <c r="B5283" s="198" t="s">
        <v>41450</v>
      </c>
      <c r="C5283" s="198" t="s">
        <v>2</v>
      </c>
      <c r="D5283" s="292">
        <v>27.77</v>
      </c>
    </row>
    <row r="5284" spans="1:4" ht="13.5">
      <c r="A5284" s="198">
        <v>96655</v>
      </c>
      <c r="B5284" s="198" t="s">
        <v>8454</v>
      </c>
      <c r="C5284" s="198" t="s">
        <v>2</v>
      </c>
      <c r="D5284" s="292">
        <v>20.98</v>
      </c>
    </row>
    <row r="5285" spans="1:4" ht="13.5">
      <c r="A5285" s="198">
        <v>96691</v>
      </c>
      <c r="B5285" s="198" t="s">
        <v>41451</v>
      </c>
      <c r="C5285" s="198" t="s">
        <v>2</v>
      </c>
      <c r="D5285" s="292">
        <v>39.1</v>
      </c>
    </row>
    <row r="5286" spans="1:4" ht="13.5">
      <c r="A5286" s="198">
        <v>96693</v>
      </c>
      <c r="B5286" s="198" t="s">
        <v>41452</v>
      </c>
      <c r="C5286" s="198" t="s">
        <v>2</v>
      </c>
      <c r="D5286" s="292">
        <v>57.63</v>
      </c>
    </row>
    <row r="5287" spans="1:4" ht="13.5">
      <c r="A5287" s="198">
        <v>96695</v>
      </c>
      <c r="B5287" s="198" t="s">
        <v>41453</v>
      </c>
      <c r="C5287" s="198" t="s">
        <v>2</v>
      </c>
      <c r="D5287" s="292">
        <v>97.06</v>
      </c>
    </row>
    <row r="5288" spans="1:4" ht="13.5">
      <c r="A5288" s="198">
        <v>104193</v>
      </c>
      <c r="B5288" s="198" t="s">
        <v>8457</v>
      </c>
      <c r="C5288" s="198" t="s">
        <v>2</v>
      </c>
      <c r="D5288" s="292">
        <v>158.65</v>
      </c>
    </row>
    <row r="5289" spans="1:4" ht="13.5">
      <c r="A5289" s="198">
        <v>96697</v>
      </c>
      <c r="B5289" s="198" t="s">
        <v>41454</v>
      </c>
      <c r="C5289" s="198" t="s">
        <v>2</v>
      </c>
      <c r="D5289" s="292">
        <v>315.93</v>
      </c>
    </row>
    <row r="5290" spans="1:4" ht="13.5">
      <c r="A5290" s="198">
        <v>104199</v>
      </c>
      <c r="B5290" s="198" t="s">
        <v>8461</v>
      </c>
      <c r="C5290" s="198" t="s">
        <v>2</v>
      </c>
      <c r="D5290" s="353">
        <v>8.08</v>
      </c>
    </row>
    <row r="5291" spans="1:4" ht="13.5">
      <c r="A5291" s="198">
        <v>96684</v>
      </c>
      <c r="B5291" s="198" t="s">
        <v>41455</v>
      </c>
      <c r="C5291" s="198" t="s">
        <v>2</v>
      </c>
      <c r="D5291" s="353">
        <v>12.39</v>
      </c>
    </row>
    <row r="5292" spans="1:4" ht="13.5">
      <c r="A5292" s="198">
        <v>96650</v>
      </c>
      <c r="B5292" s="198" t="s">
        <v>41456</v>
      </c>
      <c r="C5292" s="198" t="s">
        <v>2</v>
      </c>
      <c r="D5292" s="353">
        <v>9.5399999999999991</v>
      </c>
    </row>
    <row r="5293" spans="1:4" ht="13.5">
      <c r="A5293" s="198">
        <v>96637</v>
      </c>
      <c r="B5293" s="198" t="s">
        <v>41457</v>
      </c>
      <c r="C5293" s="198" t="s">
        <v>2</v>
      </c>
      <c r="D5293" s="292">
        <v>17.46</v>
      </c>
    </row>
    <row r="5294" spans="1:4" ht="13.5">
      <c r="A5294" s="198">
        <v>96686</v>
      </c>
      <c r="B5294" s="198" t="s">
        <v>41458</v>
      </c>
      <c r="C5294" s="198" t="s">
        <v>2</v>
      </c>
      <c r="D5294" s="353">
        <v>15.83</v>
      </c>
    </row>
    <row r="5295" spans="1:4" ht="13.5">
      <c r="A5295" s="198">
        <v>96652</v>
      </c>
      <c r="B5295" s="198" t="s">
        <v>8451</v>
      </c>
      <c r="C5295" s="198" t="s">
        <v>2</v>
      </c>
      <c r="D5295" s="353">
        <v>11.13</v>
      </c>
    </row>
    <row r="5296" spans="1:4" ht="13.5">
      <c r="A5296" s="198">
        <v>96688</v>
      </c>
      <c r="B5296" s="198" t="s">
        <v>41459</v>
      </c>
      <c r="C5296" s="198" t="s">
        <v>2</v>
      </c>
      <c r="D5296" s="353">
        <v>22.81</v>
      </c>
    </row>
    <row r="5297" spans="1:4" ht="13.5">
      <c r="A5297" s="198">
        <v>96654</v>
      </c>
      <c r="B5297" s="198" t="s">
        <v>8453</v>
      </c>
      <c r="C5297" s="198" t="s">
        <v>2</v>
      </c>
      <c r="D5297" s="292">
        <v>16.02</v>
      </c>
    </row>
    <row r="5298" spans="1:4" ht="13.5">
      <c r="A5298" s="198">
        <v>96690</v>
      </c>
      <c r="B5298" s="198" t="s">
        <v>41460</v>
      </c>
      <c r="C5298" s="198" t="s">
        <v>2</v>
      </c>
      <c r="D5298" s="292">
        <v>31.25</v>
      </c>
    </row>
    <row r="5299" spans="1:4" ht="13.5">
      <c r="A5299" s="198">
        <v>96692</v>
      </c>
      <c r="B5299" s="198" t="s">
        <v>41461</v>
      </c>
      <c r="C5299" s="198" t="s">
        <v>2</v>
      </c>
      <c r="D5299" s="292">
        <v>43.61</v>
      </c>
    </row>
    <row r="5300" spans="1:4" ht="13.5">
      <c r="A5300" s="198">
        <v>96694</v>
      </c>
      <c r="B5300" s="198" t="s">
        <v>41462</v>
      </c>
      <c r="C5300" s="198" t="s">
        <v>2</v>
      </c>
      <c r="D5300" s="292">
        <v>88.51</v>
      </c>
    </row>
    <row r="5301" spans="1:4" ht="13.5">
      <c r="A5301" s="198">
        <v>96696</v>
      </c>
      <c r="B5301" s="198" t="s">
        <v>41463</v>
      </c>
      <c r="C5301" s="198" t="s">
        <v>2</v>
      </c>
      <c r="D5301" s="292">
        <v>110.18</v>
      </c>
    </row>
    <row r="5302" spans="1:4" ht="13.5">
      <c r="A5302" s="198">
        <v>96709</v>
      </c>
      <c r="B5302" s="198" t="s">
        <v>41464</v>
      </c>
      <c r="C5302" s="198" t="s">
        <v>2</v>
      </c>
      <c r="D5302" s="292">
        <v>106.32</v>
      </c>
    </row>
    <row r="5303" spans="1:4" ht="13.5">
      <c r="A5303" s="198">
        <v>104200</v>
      </c>
      <c r="B5303" s="198" t="s">
        <v>8462</v>
      </c>
      <c r="C5303" s="198" t="s">
        <v>2</v>
      </c>
      <c r="D5303" s="292">
        <v>6.41</v>
      </c>
    </row>
    <row r="5304" spans="1:4" ht="13.5">
      <c r="A5304" s="198">
        <v>96698</v>
      </c>
      <c r="B5304" s="198" t="s">
        <v>41465</v>
      </c>
      <c r="C5304" s="198" t="s">
        <v>2</v>
      </c>
      <c r="D5304" s="353">
        <v>8.69</v>
      </c>
    </row>
    <row r="5305" spans="1:4" ht="13.5">
      <c r="A5305" s="198">
        <v>96656</v>
      </c>
      <c r="B5305" s="198" t="s">
        <v>41466</v>
      </c>
      <c r="C5305" s="198" t="s">
        <v>2</v>
      </c>
      <c r="D5305" s="292">
        <v>6.8</v>
      </c>
    </row>
    <row r="5306" spans="1:4" ht="13.5">
      <c r="A5306" s="198">
        <v>96639</v>
      </c>
      <c r="B5306" s="198" t="s">
        <v>41467</v>
      </c>
      <c r="C5306" s="198" t="s">
        <v>2</v>
      </c>
      <c r="D5306" s="292">
        <v>12.07</v>
      </c>
    </row>
    <row r="5307" spans="1:4" ht="13.5">
      <c r="A5307" s="198">
        <v>96701</v>
      </c>
      <c r="B5307" s="198" t="s">
        <v>41468</v>
      </c>
      <c r="C5307" s="198" t="s">
        <v>2</v>
      </c>
      <c r="D5307" s="292">
        <v>11.77</v>
      </c>
    </row>
    <row r="5308" spans="1:4" ht="13.5">
      <c r="A5308" s="198">
        <v>96659</v>
      </c>
      <c r="B5308" s="198" t="s">
        <v>41469</v>
      </c>
      <c r="C5308" s="198" t="s">
        <v>2</v>
      </c>
      <c r="D5308" s="292">
        <v>8.6300000000000008</v>
      </c>
    </row>
    <row r="5309" spans="1:4" ht="13.5">
      <c r="A5309" s="198">
        <v>96703</v>
      </c>
      <c r="B5309" s="198" t="s">
        <v>41470</v>
      </c>
      <c r="C5309" s="198" t="s">
        <v>2</v>
      </c>
      <c r="D5309" s="292">
        <v>20.05</v>
      </c>
    </row>
    <row r="5310" spans="1:4" ht="13.5">
      <c r="A5310" s="198">
        <v>96663</v>
      </c>
      <c r="B5310" s="198" t="s">
        <v>41471</v>
      </c>
      <c r="C5310" s="198" t="s">
        <v>2</v>
      </c>
      <c r="D5310" s="292">
        <v>15.53</v>
      </c>
    </row>
    <row r="5311" spans="1:4" ht="13.5">
      <c r="A5311" s="198">
        <v>96705</v>
      </c>
      <c r="B5311" s="198" t="s">
        <v>41472</v>
      </c>
      <c r="C5311" s="198" t="s">
        <v>2</v>
      </c>
      <c r="D5311" s="292">
        <v>24.34</v>
      </c>
    </row>
    <row r="5312" spans="1:4" ht="13.5">
      <c r="A5312" s="198">
        <v>96706</v>
      </c>
      <c r="B5312" s="198" t="s">
        <v>41473</v>
      </c>
      <c r="C5312" s="198" t="s">
        <v>2</v>
      </c>
      <c r="D5312" s="353">
        <v>35.479999999999997</v>
      </c>
    </row>
    <row r="5313" spans="1:4" ht="13.5">
      <c r="A5313" s="198">
        <v>96707</v>
      </c>
      <c r="B5313" s="198" t="s">
        <v>41474</v>
      </c>
      <c r="C5313" s="198" t="s">
        <v>2</v>
      </c>
      <c r="D5313" s="292">
        <v>55.82</v>
      </c>
    </row>
    <row r="5314" spans="1:4" ht="13.5">
      <c r="A5314" s="198">
        <v>96708</v>
      </c>
      <c r="B5314" s="198" t="s">
        <v>41475</v>
      </c>
      <c r="C5314" s="198" t="s">
        <v>2</v>
      </c>
      <c r="D5314" s="292">
        <v>83.53</v>
      </c>
    </row>
    <row r="5315" spans="1:4" ht="13.5">
      <c r="A5315" s="198">
        <v>96675</v>
      </c>
      <c r="B5315" s="198" t="s">
        <v>41476</v>
      </c>
      <c r="C5315" s="198" t="s">
        <v>1</v>
      </c>
      <c r="D5315" s="292">
        <v>147.07</v>
      </c>
    </row>
    <row r="5316" spans="1:4" ht="13.5">
      <c r="A5316" s="198">
        <v>96683</v>
      </c>
      <c r="B5316" s="198" t="s">
        <v>41477</v>
      </c>
      <c r="C5316" s="198" t="s">
        <v>1</v>
      </c>
      <c r="D5316" s="292">
        <v>283.66000000000003</v>
      </c>
    </row>
    <row r="5317" spans="1:4" ht="13.5">
      <c r="A5317" s="198">
        <v>104194</v>
      </c>
      <c r="B5317" s="198" t="s">
        <v>8379</v>
      </c>
      <c r="C5317" s="198" t="s">
        <v>1</v>
      </c>
      <c r="D5317" s="292">
        <v>22.66</v>
      </c>
    </row>
    <row r="5318" spans="1:4" ht="13.5">
      <c r="A5318" s="198">
        <v>104195</v>
      </c>
      <c r="B5318" s="198" t="s">
        <v>8380</v>
      </c>
      <c r="C5318" s="198" t="s">
        <v>1</v>
      </c>
      <c r="D5318" s="292">
        <v>23.99</v>
      </c>
    </row>
    <row r="5319" spans="1:4" ht="13.5">
      <c r="A5319" s="198">
        <v>96668</v>
      </c>
      <c r="B5319" s="198" t="s">
        <v>41478</v>
      </c>
      <c r="C5319" s="198" t="s">
        <v>1</v>
      </c>
      <c r="D5319" s="292">
        <v>17.170000000000002</v>
      </c>
    </row>
    <row r="5320" spans="1:4" ht="13.5">
      <c r="A5320" s="198">
        <v>96644</v>
      </c>
      <c r="B5320" s="198" t="s">
        <v>41479</v>
      </c>
      <c r="C5320" s="198" t="s">
        <v>1</v>
      </c>
      <c r="D5320" s="292">
        <v>22.84</v>
      </c>
    </row>
    <row r="5321" spans="1:4" ht="13.5">
      <c r="A5321" s="198">
        <v>96635</v>
      </c>
      <c r="B5321" s="198" t="s">
        <v>41480</v>
      </c>
      <c r="C5321" s="198" t="s">
        <v>1</v>
      </c>
      <c r="D5321" s="292">
        <v>44.2</v>
      </c>
    </row>
    <row r="5322" spans="1:4" ht="13.5">
      <c r="A5322" s="198">
        <v>96636</v>
      </c>
      <c r="B5322" s="198" t="s">
        <v>41481</v>
      </c>
      <c r="C5322" s="198" t="s">
        <v>1</v>
      </c>
      <c r="D5322" s="292">
        <v>46.69</v>
      </c>
    </row>
    <row r="5323" spans="1:4" ht="13.5">
      <c r="A5323" s="198">
        <v>96676</v>
      </c>
      <c r="B5323" s="198" t="s">
        <v>41482</v>
      </c>
      <c r="C5323" s="198" t="s">
        <v>1</v>
      </c>
      <c r="D5323" s="292">
        <v>22.11</v>
      </c>
    </row>
    <row r="5324" spans="1:4" ht="13.5">
      <c r="A5324" s="198">
        <v>96647</v>
      </c>
      <c r="B5324" s="198" t="s">
        <v>41483</v>
      </c>
      <c r="C5324" s="198" t="s">
        <v>1</v>
      </c>
      <c r="D5324" s="292">
        <v>24.71</v>
      </c>
    </row>
    <row r="5325" spans="1:4" ht="13.5">
      <c r="A5325" s="198">
        <v>96669</v>
      </c>
      <c r="B5325" s="198" t="s">
        <v>41484</v>
      </c>
      <c r="C5325" s="198" t="s">
        <v>1</v>
      </c>
      <c r="D5325" s="292">
        <v>17.41</v>
      </c>
    </row>
    <row r="5326" spans="1:4" ht="13.5">
      <c r="A5326" s="198">
        <v>96645</v>
      </c>
      <c r="B5326" s="198" t="s">
        <v>41485</v>
      </c>
      <c r="C5326" s="198" t="s">
        <v>1</v>
      </c>
      <c r="D5326" s="292">
        <v>20.440000000000001</v>
      </c>
    </row>
    <row r="5327" spans="1:4" ht="13.5">
      <c r="A5327" s="198">
        <v>96677</v>
      </c>
      <c r="B5327" s="198" t="s">
        <v>41486</v>
      </c>
      <c r="C5327" s="198" t="s">
        <v>1</v>
      </c>
      <c r="D5327" s="292">
        <v>28.7</v>
      </c>
    </row>
    <row r="5328" spans="1:4" ht="13.5">
      <c r="A5328" s="198">
        <v>96648</v>
      </c>
      <c r="B5328" s="198" t="s">
        <v>41487</v>
      </c>
      <c r="C5328" s="198" t="s">
        <v>1</v>
      </c>
      <c r="D5328" s="292">
        <v>30.15</v>
      </c>
    </row>
    <row r="5329" spans="1:4" ht="13.5">
      <c r="A5329" s="198">
        <v>96670</v>
      </c>
      <c r="B5329" s="198" t="s">
        <v>41488</v>
      </c>
      <c r="C5329" s="198" t="s">
        <v>1</v>
      </c>
      <c r="D5329" s="292">
        <v>22.52</v>
      </c>
    </row>
    <row r="5330" spans="1:4" ht="13.5">
      <c r="A5330" s="198">
        <v>96646</v>
      </c>
      <c r="B5330" s="198" t="s">
        <v>41489</v>
      </c>
      <c r="C5330" s="198" t="s">
        <v>1</v>
      </c>
      <c r="D5330" s="292">
        <v>24.69</v>
      </c>
    </row>
    <row r="5331" spans="1:4" ht="13.5">
      <c r="A5331" s="198">
        <v>96678</v>
      </c>
      <c r="B5331" s="198" t="s">
        <v>41490</v>
      </c>
      <c r="C5331" s="198" t="s">
        <v>1</v>
      </c>
      <c r="D5331" s="292">
        <v>39.200000000000003</v>
      </c>
    </row>
    <row r="5332" spans="1:4" ht="13.5">
      <c r="A5332" s="198">
        <v>96649</v>
      </c>
      <c r="B5332" s="198" t="s">
        <v>41491</v>
      </c>
      <c r="C5332" s="198" t="s">
        <v>1</v>
      </c>
      <c r="D5332" s="292">
        <v>39.35</v>
      </c>
    </row>
    <row r="5333" spans="1:4" ht="13.5">
      <c r="A5333" s="198">
        <v>96671</v>
      </c>
      <c r="B5333" s="198" t="s">
        <v>41492</v>
      </c>
      <c r="C5333" s="198" t="s">
        <v>1</v>
      </c>
      <c r="D5333" s="292">
        <v>33.6</v>
      </c>
    </row>
    <row r="5334" spans="1:4" ht="13.5">
      <c r="A5334" s="198">
        <v>96679</v>
      </c>
      <c r="B5334" s="198" t="s">
        <v>41493</v>
      </c>
      <c r="C5334" s="198" t="s">
        <v>1</v>
      </c>
      <c r="D5334" s="292">
        <v>57.82</v>
      </c>
    </row>
    <row r="5335" spans="1:4" ht="13.5">
      <c r="A5335" s="198">
        <v>96672</v>
      </c>
      <c r="B5335" s="198" t="s">
        <v>41494</v>
      </c>
      <c r="C5335" s="198" t="s">
        <v>1</v>
      </c>
      <c r="D5335" s="292">
        <v>50.64</v>
      </c>
    </row>
    <row r="5336" spans="1:4" ht="13.5">
      <c r="A5336" s="198">
        <v>96680</v>
      </c>
      <c r="B5336" s="198" t="s">
        <v>41495</v>
      </c>
      <c r="C5336" s="198" t="s">
        <v>1</v>
      </c>
      <c r="D5336" s="292">
        <v>94.53</v>
      </c>
    </row>
    <row r="5337" spans="1:4" ht="13.5">
      <c r="A5337" s="198">
        <v>96673</v>
      </c>
      <c r="B5337" s="198" t="s">
        <v>41496</v>
      </c>
      <c r="C5337" s="198" t="s">
        <v>1</v>
      </c>
      <c r="D5337" s="292">
        <v>63.64</v>
      </c>
    </row>
    <row r="5338" spans="1:4" ht="13.5">
      <c r="A5338" s="198">
        <v>96681</v>
      </c>
      <c r="B5338" s="198" t="s">
        <v>41497</v>
      </c>
      <c r="C5338" s="198" t="s">
        <v>1</v>
      </c>
      <c r="D5338" s="292">
        <v>126.65</v>
      </c>
    </row>
    <row r="5339" spans="1:4" ht="13.5">
      <c r="A5339" s="198">
        <v>96674</v>
      </c>
      <c r="B5339" s="198" t="s">
        <v>41498</v>
      </c>
      <c r="C5339" s="198" t="s">
        <v>1</v>
      </c>
      <c r="D5339" s="292">
        <v>101.71</v>
      </c>
    </row>
    <row r="5340" spans="1:4" ht="13.5">
      <c r="A5340" s="198">
        <v>96682</v>
      </c>
      <c r="B5340" s="198" t="s">
        <v>41499</v>
      </c>
      <c r="C5340" s="198" t="s">
        <v>1</v>
      </c>
      <c r="D5340" s="292">
        <v>207.19</v>
      </c>
    </row>
    <row r="5341" spans="1:4" ht="13.5">
      <c r="A5341" s="198">
        <v>96643</v>
      </c>
      <c r="B5341" s="198" t="s">
        <v>41500</v>
      </c>
      <c r="C5341" s="198" t="s">
        <v>2</v>
      </c>
      <c r="D5341" s="292">
        <v>44.11</v>
      </c>
    </row>
    <row r="5342" spans="1:4" ht="13.5">
      <c r="A5342" s="198">
        <v>104201</v>
      </c>
      <c r="B5342" s="198" t="s">
        <v>8463</v>
      </c>
      <c r="C5342" s="198" t="s">
        <v>2</v>
      </c>
      <c r="D5342" s="292">
        <v>19.63</v>
      </c>
    </row>
    <row r="5343" spans="1:4" ht="13.5">
      <c r="A5343" s="198">
        <v>104192</v>
      </c>
      <c r="B5343" s="198" t="s">
        <v>8456</v>
      </c>
      <c r="C5343" s="198" t="s">
        <v>2</v>
      </c>
      <c r="D5343" s="292">
        <v>29.27</v>
      </c>
    </row>
    <row r="5344" spans="1:4" ht="13.5">
      <c r="A5344" s="198">
        <v>104202</v>
      </c>
      <c r="B5344" s="198" t="s">
        <v>8464</v>
      </c>
      <c r="C5344" s="198" t="s">
        <v>2</v>
      </c>
      <c r="D5344" s="292">
        <v>11.79</v>
      </c>
    </row>
    <row r="5345" spans="1:4" ht="13.5">
      <c r="A5345" s="198">
        <v>96717</v>
      </c>
      <c r="B5345" s="198" t="s">
        <v>41501</v>
      </c>
      <c r="C5345" s="198" t="s">
        <v>2</v>
      </c>
      <c r="D5345" s="292">
        <v>290.45</v>
      </c>
    </row>
    <row r="5346" spans="1:4" ht="13.5">
      <c r="A5346" s="198">
        <v>96710</v>
      </c>
      <c r="B5346" s="198" t="s">
        <v>41502</v>
      </c>
      <c r="C5346" s="198" t="s">
        <v>2</v>
      </c>
      <c r="D5346" s="292">
        <v>16.27</v>
      </c>
    </row>
    <row r="5347" spans="1:4" ht="13.5">
      <c r="A5347" s="198">
        <v>96665</v>
      </c>
      <c r="B5347" s="198" t="s">
        <v>41503</v>
      </c>
      <c r="C5347" s="198" t="s">
        <v>2</v>
      </c>
      <c r="D5347" s="292">
        <v>12.46</v>
      </c>
    </row>
    <row r="5348" spans="1:4" ht="13.5">
      <c r="A5348" s="198">
        <v>96642</v>
      </c>
      <c r="B5348" s="198" t="s">
        <v>41504</v>
      </c>
      <c r="C5348" s="198" t="s">
        <v>2</v>
      </c>
      <c r="D5348" s="292">
        <v>23.03</v>
      </c>
    </row>
    <row r="5349" spans="1:4" ht="13.5">
      <c r="A5349" s="198">
        <v>96711</v>
      </c>
      <c r="B5349" s="198" t="s">
        <v>41505</v>
      </c>
      <c r="C5349" s="198" t="s">
        <v>2</v>
      </c>
      <c r="D5349" s="292">
        <v>23.49</v>
      </c>
    </row>
    <row r="5350" spans="1:4" ht="13.5">
      <c r="A5350" s="198">
        <v>96666</v>
      </c>
      <c r="B5350" s="198" t="s">
        <v>41506</v>
      </c>
      <c r="C5350" s="198" t="s">
        <v>2</v>
      </c>
      <c r="D5350" s="292">
        <v>17.23</v>
      </c>
    </row>
    <row r="5351" spans="1:4" ht="13.5">
      <c r="A5351" s="198">
        <v>96712</v>
      </c>
      <c r="B5351" s="198" t="s">
        <v>41507</v>
      </c>
      <c r="C5351" s="198" t="s">
        <v>2</v>
      </c>
      <c r="D5351" s="292">
        <v>32.700000000000003</v>
      </c>
    </row>
    <row r="5352" spans="1:4" ht="13.5">
      <c r="A5352" s="198">
        <v>96667</v>
      </c>
      <c r="B5352" s="198" t="s">
        <v>41508</v>
      </c>
      <c r="C5352" s="198" t="s">
        <v>2</v>
      </c>
      <c r="D5352" s="292">
        <v>23.67</v>
      </c>
    </row>
    <row r="5353" spans="1:4" ht="13.5">
      <c r="A5353" s="198">
        <v>96713</v>
      </c>
      <c r="B5353" s="198" t="s">
        <v>41509</v>
      </c>
      <c r="C5353" s="198" t="s">
        <v>2</v>
      </c>
      <c r="D5353" s="292">
        <v>48.95</v>
      </c>
    </row>
    <row r="5354" spans="1:4" ht="13.5">
      <c r="A5354" s="198">
        <v>96714</v>
      </c>
      <c r="B5354" s="198" t="s">
        <v>41510</v>
      </c>
      <c r="C5354" s="198" t="s">
        <v>2</v>
      </c>
      <c r="D5354" s="292">
        <v>68.75</v>
      </c>
    </row>
    <row r="5355" spans="1:4" ht="13.5">
      <c r="A5355" s="198">
        <v>96715</v>
      </c>
      <c r="B5355" s="198" t="s">
        <v>41511</v>
      </c>
      <c r="C5355" s="198" t="s">
        <v>2</v>
      </c>
      <c r="D5355" s="292">
        <v>118.98</v>
      </c>
    </row>
    <row r="5356" spans="1:4" ht="13.5">
      <c r="A5356" s="198">
        <v>96716</v>
      </c>
      <c r="B5356" s="198" t="s">
        <v>41512</v>
      </c>
      <c r="C5356" s="198" t="s">
        <v>2</v>
      </c>
      <c r="D5356" s="292">
        <v>154.16999999999999</v>
      </c>
    </row>
    <row r="5357" spans="1:4" ht="13.5">
      <c r="A5357" s="198">
        <v>104328</v>
      </c>
      <c r="B5357" s="198" t="s">
        <v>8494</v>
      </c>
      <c r="C5357" s="198" t="s">
        <v>2</v>
      </c>
      <c r="D5357" s="292">
        <v>76.95</v>
      </c>
    </row>
    <row r="5358" spans="1:4" ht="13.5">
      <c r="A5358" s="198">
        <v>104329</v>
      </c>
      <c r="B5358" s="198" t="s">
        <v>8495</v>
      </c>
      <c r="C5358" s="198" t="s">
        <v>2</v>
      </c>
      <c r="D5358" s="292">
        <v>86.51</v>
      </c>
    </row>
    <row r="5359" spans="1:4" ht="13.5">
      <c r="A5359" s="198">
        <v>89707</v>
      </c>
      <c r="B5359" s="198" t="s">
        <v>8488</v>
      </c>
      <c r="C5359" s="198" t="s">
        <v>2</v>
      </c>
      <c r="D5359" s="292">
        <v>53.87</v>
      </c>
    </row>
    <row r="5360" spans="1:4" ht="13.5">
      <c r="A5360" s="198">
        <v>89708</v>
      </c>
      <c r="B5360" s="198" t="s">
        <v>8489</v>
      </c>
      <c r="C5360" s="198" t="s">
        <v>2</v>
      </c>
      <c r="D5360" s="292">
        <v>112.87</v>
      </c>
    </row>
    <row r="5361" spans="1:4" ht="13.5">
      <c r="A5361" s="198">
        <v>104330</v>
      </c>
      <c r="B5361" s="198" t="s">
        <v>41513</v>
      </c>
      <c r="C5361" s="198" t="s">
        <v>2</v>
      </c>
      <c r="D5361" s="292">
        <v>0</v>
      </c>
    </row>
    <row r="5362" spans="1:4" ht="13.5">
      <c r="A5362" s="198">
        <v>104326</v>
      </c>
      <c r="B5362" s="198" t="s">
        <v>8492</v>
      </c>
      <c r="C5362" s="198" t="s">
        <v>2</v>
      </c>
      <c r="D5362" s="292">
        <v>22.06</v>
      </c>
    </row>
    <row r="5363" spans="1:4" ht="13.5">
      <c r="A5363" s="198">
        <v>89710</v>
      </c>
      <c r="B5363" s="198" t="s">
        <v>8491</v>
      </c>
      <c r="C5363" s="198" t="s">
        <v>2</v>
      </c>
      <c r="D5363" s="292">
        <v>20.399999999999999</v>
      </c>
    </row>
    <row r="5364" spans="1:4" ht="13.5">
      <c r="A5364" s="198">
        <v>104327</v>
      </c>
      <c r="B5364" s="198" t="s">
        <v>8493</v>
      </c>
      <c r="C5364" s="198" t="s">
        <v>2</v>
      </c>
      <c r="D5364" s="292">
        <v>21.08</v>
      </c>
    </row>
    <row r="5365" spans="1:4" ht="13.5">
      <c r="A5365" s="198">
        <v>89709</v>
      </c>
      <c r="B5365" s="198" t="s">
        <v>8490</v>
      </c>
      <c r="C5365" s="198" t="s">
        <v>2</v>
      </c>
      <c r="D5365" s="292">
        <v>23.08</v>
      </c>
    </row>
    <row r="5366" spans="1:4" ht="13.5">
      <c r="A5366" s="198">
        <v>104341</v>
      </c>
      <c r="B5366" s="198" t="s">
        <v>8473</v>
      </c>
      <c r="C5366" s="198" t="s">
        <v>2</v>
      </c>
      <c r="D5366" s="292">
        <v>12.67</v>
      </c>
    </row>
    <row r="5367" spans="1:4" ht="13.5">
      <c r="A5367" s="198">
        <v>104357</v>
      </c>
      <c r="B5367" s="198" t="s">
        <v>8487</v>
      </c>
      <c r="C5367" s="198" t="s">
        <v>2</v>
      </c>
      <c r="D5367" s="292">
        <v>22.85</v>
      </c>
    </row>
    <row r="5368" spans="1:4" ht="13.5">
      <c r="A5368" s="198">
        <v>89811</v>
      </c>
      <c r="B5368" s="198" t="s">
        <v>8422</v>
      </c>
      <c r="C5368" s="198" t="s">
        <v>2</v>
      </c>
      <c r="D5368" s="292">
        <v>52.83</v>
      </c>
    </row>
    <row r="5369" spans="1:4" ht="13.5">
      <c r="A5369" s="198">
        <v>89748</v>
      </c>
      <c r="B5369" s="198" t="s">
        <v>8395</v>
      </c>
      <c r="C5369" s="198" t="s">
        <v>2</v>
      </c>
      <c r="D5369" s="292">
        <v>51.4</v>
      </c>
    </row>
    <row r="5370" spans="1:4" ht="13.5">
      <c r="A5370" s="198">
        <v>89852</v>
      </c>
      <c r="B5370" s="198" t="s">
        <v>8438</v>
      </c>
      <c r="C5370" s="198" t="s">
        <v>2</v>
      </c>
      <c r="D5370" s="292">
        <v>56.29</v>
      </c>
    </row>
    <row r="5371" spans="1:4" ht="13.5">
      <c r="A5371" s="198">
        <v>89728</v>
      </c>
      <c r="B5371" s="198" t="s">
        <v>8383</v>
      </c>
      <c r="C5371" s="198" t="s">
        <v>2</v>
      </c>
      <c r="D5371" s="292">
        <v>15.93</v>
      </c>
    </row>
    <row r="5372" spans="1:4" ht="13.5">
      <c r="A5372" s="198">
        <v>89803</v>
      </c>
      <c r="B5372" s="198" t="s">
        <v>8414</v>
      </c>
      <c r="C5372" s="198" t="s">
        <v>2</v>
      </c>
      <c r="D5372" s="292">
        <v>22.08</v>
      </c>
    </row>
    <row r="5373" spans="1:4" ht="13.5">
      <c r="A5373" s="198">
        <v>89733</v>
      </c>
      <c r="B5373" s="198" t="s">
        <v>8387</v>
      </c>
      <c r="C5373" s="198" t="s">
        <v>2</v>
      </c>
      <c r="D5373" s="292">
        <v>28.05</v>
      </c>
    </row>
    <row r="5374" spans="1:4" ht="13.5">
      <c r="A5374" s="198">
        <v>89807</v>
      </c>
      <c r="B5374" s="198" t="s">
        <v>8418</v>
      </c>
      <c r="C5374" s="198" t="s">
        <v>2</v>
      </c>
      <c r="D5374" s="292">
        <v>46.12</v>
      </c>
    </row>
    <row r="5375" spans="1:4" ht="13.5">
      <c r="A5375" s="198">
        <v>89742</v>
      </c>
      <c r="B5375" s="198" t="s">
        <v>8391</v>
      </c>
      <c r="C5375" s="198" t="s">
        <v>2</v>
      </c>
      <c r="D5375" s="353">
        <v>48.39</v>
      </c>
    </row>
    <row r="5376" spans="1:4" ht="13.5">
      <c r="A5376" s="198">
        <v>89812</v>
      </c>
      <c r="B5376" s="198" t="s">
        <v>8423</v>
      </c>
      <c r="C5376" s="198" t="s">
        <v>2</v>
      </c>
      <c r="D5376" s="353">
        <v>98.59</v>
      </c>
    </row>
    <row r="5377" spans="1:4" ht="13.5">
      <c r="A5377" s="198">
        <v>89750</v>
      </c>
      <c r="B5377" s="198" t="s">
        <v>8396</v>
      </c>
      <c r="C5377" s="198" t="s">
        <v>2</v>
      </c>
      <c r="D5377" s="353">
        <v>97.16</v>
      </c>
    </row>
    <row r="5378" spans="1:4" ht="13.5">
      <c r="A5378" s="198">
        <v>89853</v>
      </c>
      <c r="B5378" s="198" t="s">
        <v>8439</v>
      </c>
      <c r="C5378" s="198" t="s">
        <v>2</v>
      </c>
      <c r="D5378" s="353">
        <v>102.05</v>
      </c>
    </row>
    <row r="5379" spans="1:4" ht="13.5">
      <c r="A5379" s="198">
        <v>89730</v>
      </c>
      <c r="B5379" s="198" t="s">
        <v>8384</v>
      </c>
      <c r="C5379" s="198" t="s">
        <v>2</v>
      </c>
      <c r="D5379" s="292">
        <v>18.420000000000002</v>
      </c>
    </row>
    <row r="5380" spans="1:4" ht="13.5">
      <c r="A5380" s="198">
        <v>89804</v>
      </c>
      <c r="B5380" s="198" t="s">
        <v>8415</v>
      </c>
      <c r="C5380" s="198" t="s">
        <v>2</v>
      </c>
      <c r="D5380" s="292">
        <v>24.93</v>
      </c>
    </row>
    <row r="5381" spans="1:4" ht="13.5">
      <c r="A5381" s="198">
        <v>89735</v>
      </c>
      <c r="B5381" s="198" t="s">
        <v>8388</v>
      </c>
      <c r="C5381" s="198" t="s">
        <v>2</v>
      </c>
      <c r="D5381" s="292">
        <v>30.9</v>
      </c>
    </row>
    <row r="5382" spans="1:4" ht="13.5">
      <c r="A5382" s="198">
        <v>89808</v>
      </c>
      <c r="B5382" s="198" t="s">
        <v>8419</v>
      </c>
      <c r="C5382" s="198" t="s">
        <v>2</v>
      </c>
      <c r="D5382" s="292">
        <v>73</v>
      </c>
    </row>
    <row r="5383" spans="1:4" ht="13.5">
      <c r="A5383" s="198">
        <v>89743</v>
      </c>
      <c r="B5383" s="198" t="s">
        <v>8392</v>
      </c>
      <c r="C5383" s="198" t="s">
        <v>2</v>
      </c>
      <c r="D5383" s="292">
        <v>75.27</v>
      </c>
    </row>
    <row r="5384" spans="1:4" ht="13.5">
      <c r="A5384" s="198">
        <v>89810</v>
      </c>
      <c r="B5384" s="198" t="s">
        <v>8421</v>
      </c>
      <c r="C5384" s="198" t="s">
        <v>2</v>
      </c>
      <c r="D5384" s="292">
        <v>34.28</v>
      </c>
    </row>
    <row r="5385" spans="1:4" ht="13.5">
      <c r="A5385" s="198">
        <v>89746</v>
      </c>
      <c r="B5385" s="198" t="s">
        <v>8394</v>
      </c>
      <c r="C5385" s="198" t="s">
        <v>2</v>
      </c>
      <c r="D5385" s="353">
        <v>32.85</v>
      </c>
    </row>
    <row r="5386" spans="1:4" ht="13.5">
      <c r="A5386" s="198">
        <v>89851</v>
      </c>
      <c r="B5386" s="198" t="s">
        <v>8437</v>
      </c>
      <c r="C5386" s="198" t="s">
        <v>2</v>
      </c>
      <c r="D5386" s="353">
        <v>37.74</v>
      </c>
    </row>
    <row r="5387" spans="1:4" ht="13.5">
      <c r="A5387" s="198">
        <v>89855</v>
      </c>
      <c r="B5387" s="198" t="s">
        <v>8441</v>
      </c>
      <c r="C5387" s="198" t="s">
        <v>2</v>
      </c>
      <c r="D5387" s="353">
        <v>133.59</v>
      </c>
    </row>
    <row r="5388" spans="1:4" ht="13.5">
      <c r="A5388" s="198">
        <v>89726</v>
      </c>
      <c r="B5388" s="198" t="s">
        <v>8382</v>
      </c>
      <c r="C5388" s="198" t="s">
        <v>2</v>
      </c>
      <c r="D5388" s="353">
        <v>12.42</v>
      </c>
    </row>
    <row r="5389" spans="1:4" ht="13.5">
      <c r="A5389" s="198">
        <v>89802</v>
      </c>
      <c r="B5389" s="198" t="s">
        <v>8413</v>
      </c>
      <c r="C5389" s="198" t="s">
        <v>2</v>
      </c>
      <c r="D5389" s="353">
        <v>11.99</v>
      </c>
    </row>
    <row r="5390" spans="1:4" ht="13.5">
      <c r="A5390" s="198">
        <v>89732</v>
      </c>
      <c r="B5390" s="198" t="s">
        <v>8386</v>
      </c>
      <c r="C5390" s="198" t="s">
        <v>2</v>
      </c>
      <c r="D5390" s="292">
        <v>17.96</v>
      </c>
    </row>
    <row r="5391" spans="1:4" ht="13.5">
      <c r="A5391" s="198">
        <v>89806</v>
      </c>
      <c r="B5391" s="198" t="s">
        <v>8417</v>
      </c>
      <c r="C5391" s="198" t="s">
        <v>2</v>
      </c>
      <c r="D5391" s="292">
        <v>25.1</v>
      </c>
    </row>
    <row r="5392" spans="1:4" ht="13.5">
      <c r="A5392" s="198">
        <v>89739</v>
      </c>
      <c r="B5392" s="198" t="s">
        <v>8390</v>
      </c>
      <c r="C5392" s="198" t="s">
        <v>2</v>
      </c>
      <c r="D5392" s="353">
        <v>27.37</v>
      </c>
    </row>
    <row r="5393" spans="1:4" ht="13.5">
      <c r="A5393" s="198">
        <v>89809</v>
      </c>
      <c r="B5393" s="198" t="s">
        <v>8420</v>
      </c>
      <c r="C5393" s="198" t="s">
        <v>2</v>
      </c>
      <c r="D5393" s="292">
        <v>33.19</v>
      </c>
    </row>
    <row r="5394" spans="1:4" ht="13.5">
      <c r="A5394" s="198">
        <v>89744</v>
      </c>
      <c r="B5394" s="198" t="s">
        <v>8393</v>
      </c>
      <c r="C5394" s="198" t="s">
        <v>2</v>
      </c>
      <c r="D5394" s="353">
        <v>31.76</v>
      </c>
    </row>
    <row r="5395" spans="1:4" ht="13.5">
      <c r="A5395" s="198">
        <v>89850</v>
      </c>
      <c r="B5395" s="198" t="s">
        <v>8436</v>
      </c>
      <c r="C5395" s="198" t="s">
        <v>2</v>
      </c>
      <c r="D5395" s="353">
        <v>36.65</v>
      </c>
    </row>
    <row r="5396" spans="1:4" ht="13.5">
      <c r="A5396" s="198">
        <v>89854</v>
      </c>
      <c r="B5396" s="198" t="s">
        <v>8440</v>
      </c>
      <c r="C5396" s="198" t="s">
        <v>2</v>
      </c>
      <c r="D5396" s="292">
        <v>126.78</v>
      </c>
    </row>
    <row r="5397" spans="1:4" ht="13.5">
      <c r="A5397" s="198">
        <v>89724</v>
      </c>
      <c r="B5397" s="198" t="s">
        <v>8381</v>
      </c>
      <c r="C5397" s="198" t="s">
        <v>2</v>
      </c>
      <c r="D5397" s="353">
        <v>12.12</v>
      </c>
    </row>
    <row r="5398" spans="1:4" ht="13.5">
      <c r="A5398" s="198">
        <v>89801</v>
      </c>
      <c r="B5398" s="198" t="s">
        <v>8412</v>
      </c>
      <c r="C5398" s="198" t="s">
        <v>2</v>
      </c>
      <c r="D5398" s="292">
        <v>11.03</v>
      </c>
    </row>
    <row r="5399" spans="1:4" ht="13.5">
      <c r="A5399" s="198">
        <v>89731</v>
      </c>
      <c r="B5399" s="198" t="s">
        <v>8385</v>
      </c>
      <c r="C5399" s="198" t="s">
        <v>2</v>
      </c>
      <c r="D5399" s="292">
        <v>17</v>
      </c>
    </row>
    <row r="5400" spans="1:4" ht="13.5">
      <c r="A5400" s="198">
        <v>89805</v>
      </c>
      <c r="B5400" s="198" t="s">
        <v>8416</v>
      </c>
      <c r="C5400" s="198" t="s">
        <v>2</v>
      </c>
      <c r="D5400" s="353">
        <v>23.83</v>
      </c>
    </row>
    <row r="5401" spans="1:4" ht="13.5">
      <c r="A5401" s="198">
        <v>89737</v>
      </c>
      <c r="B5401" s="198" t="s">
        <v>8389</v>
      </c>
      <c r="C5401" s="198" t="s">
        <v>2</v>
      </c>
      <c r="D5401" s="292">
        <v>26.1</v>
      </c>
    </row>
    <row r="5402" spans="1:4" ht="13.5">
      <c r="A5402" s="198">
        <v>104355</v>
      </c>
      <c r="B5402" s="198" t="s">
        <v>8485</v>
      </c>
      <c r="C5402" s="198" t="s">
        <v>2</v>
      </c>
      <c r="D5402" s="292">
        <v>56.92</v>
      </c>
    </row>
    <row r="5403" spans="1:4" ht="13.5">
      <c r="A5403" s="198">
        <v>104347</v>
      </c>
      <c r="B5403" s="198" t="s">
        <v>8478</v>
      </c>
      <c r="C5403" s="198" t="s">
        <v>2</v>
      </c>
      <c r="D5403" s="292">
        <v>56.68</v>
      </c>
    </row>
    <row r="5404" spans="1:4" ht="13.5">
      <c r="A5404" s="198">
        <v>104353</v>
      </c>
      <c r="B5404" s="198" t="s">
        <v>8483</v>
      </c>
      <c r="C5404" s="198" t="s">
        <v>2</v>
      </c>
      <c r="D5404" s="292">
        <v>49.29</v>
      </c>
    </row>
    <row r="5405" spans="1:4" ht="13.5">
      <c r="A5405" s="198">
        <v>104345</v>
      </c>
      <c r="B5405" s="198" t="s">
        <v>8476</v>
      </c>
      <c r="C5405" s="198" t="s">
        <v>2</v>
      </c>
      <c r="D5405" s="353">
        <v>50.68</v>
      </c>
    </row>
    <row r="5406" spans="1:4" ht="13.5">
      <c r="A5406" s="198">
        <v>104350</v>
      </c>
      <c r="B5406" s="198" t="s">
        <v>8480</v>
      </c>
      <c r="C5406" s="198" t="s">
        <v>2</v>
      </c>
      <c r="D5406" s="292">
        <v>35.17</v>
      </c>
    </row>
    <row r="5407" spans="1:4" ht="13.5">
      <c r="A5407" s="198">
        <v>104343</v>
      </c>
      <c r="B5407" s="198" t="s">
        <v>8474</v>
      </c>
      <c r="C5407" s="198" t="s">
        <v>2</v>
      </c>
      <c r="D5407" s="353">
        <v>39.86</v>
      </c>
    </row>
    <row r="5408" spans="1:4" ht="13.5">
      <c r="A5408" s="198">
        <v>89834</v>
      </c>
      <c r="B5408" s="198" t="s">
        <v>8435</v>
      </c>
      <c r="C5408" s="198" t="s">
        <v>2</v>
      </c>
      <c r="D5408" s="353">
        <v>62.82</v>
      </c>
    </row>
    <row r="5409" spans="1:4" ht="13.5">
      <c r="A5409" s="198">
        <v>89797</v>
      </c>
      <c r="B5409" s="198" t="s">
        <v>8411</v>
      </c>
      <c r="C5409" s="198" t="s">
        <v>2</v>
      </c>
      <c r="D5409" s="353">
        <v>60.92</v>
      </c>
    </row>
    <row r="5410" spans="1:4" ht="13.5">
      <c r="A5410" s="198">
        <v>89861</v>
      </c>
      <c r="B5410" s="198" t="s">
        <v>8445</v>
      </c>
      <c r="C5410" s="198" t="s">
        <v>2</v>
      </c>
      <c r="D5410" s="353">
        <v>67.44</v>
      </c>
    </row>
    <row r="5411" spans="1:4" ht="13.5">
      <c r="A5411" s="198">
        <v>89783</v>
      </c>
      <c r="B5411" s="198" t="s">
        <v>8405</v>
      </c>
      <c r="C5411" s="198" t="s">
        <v>2</v>
      </c>
      <c r="D5411" s="292">
        <v>17.77</v>
      </c>
    </row>
    <row r="5412" spans="1:4" ht="13.5">
      <c r="A5412" s="198">
        <v>89827</v>
      </c>
      <c r="B5412" s="198" t="s">
        <v>8431</v>
      </c>
      <c r="C5412" s="198" t="s">
        <v>2</v>
      </c>
      <c r="D5412" s="292">
        <v>23.12</v>
      </c>
    </row>
    <row r="5413" spans="1:4" ht="13.5">
      <c r="A5413" s="198">
        <v>89785</v>
      </c>
      <c r="B5413" s="198" t="s">
        <v>8407</v>
      </c>
      <c r="C5413" s="198" t="s">
        <v>2</v>
      </c>
      <c r="D5413" s="292">
        <v>31.09</v>
      </c>
    </row>
    <row r="5414" spans="1:4" ht="13.5">
      <c r="A5414" s="198">
        <v>89830</v>
      </c>
      <c r="B5414" s="198" t="s">
        <v>8433</v>
      </c>
      <c r="C5414" s="198" t="s">
        <v>2</v>
      </c>
      <c r="D5414" s="292">
        <v>45.32</v>
      </c>
    </row>
    <row r="5415" spans="1:4" ht="13.5">
      <c r="A5415" s="198">
        <v>89795</v>
      </c>
      <c r="B5415" s="198" t="s">
        <v>8409</v>
      </c>
      <c r="C5415" s="198" t="s">
        <v>2</v>
      </c>
      <c r="D5415" s="292">
        <v>48.36</v>
      </c>
    </row>
    <row r="5416" spans="1:4" ht="13.5">
      <c r="A5416" s="198">
        <v>89823</v>
      </c>
      <c r="B5416" s="198" t="s">
        <v>8429</v>
      </c>
      <c r="C5416" s="198" t="s">
        <v>2</v>
      </c>
      <c r="D5416" s="292">
        <v>42.28</v>
      </c>
    </row>
    <row r="5417" spans="1:4" ht="13.5">
      <c r="A5417" s="198">
        <v>89779</v>
      </c>
      <c r="B5417" s="198" t="s">
        <v>8403</v>
      </c>
      <c r="C5417" s="198" t="s">
        <v>2</v>
      </c>
      <c r="D5417" s="292">
        <v>41.33</v>
      </c>
    </row>
    <row r="5418" spans="1:4" ht="13.5">
      <c r="A5418" s="198">
        <v>89857</v>
      </c>
      <c r="B5418" s="198" t="s">
        <v>8443</v>
      </c>
      <c r="C5418" s="198" t="s">
        <v>2</v>
      </c>
      <c r="D5418" s="292">
        <v>44.59</v>
      </c>
    </row>
    <row r="5419" spans="1:4" ht="13.5">
      <c r="A5419" s="198">
        <v>89814</v>
      </c>
      <c r="B5419" s="198" t="s">
        <v>8425</v>
      </c>
      <c r="C5419" s="198" t="s">
        <v>2</v>
      </c>
      <c r="D5419" s="292">
        <v>21.08</v>
      </c>
    </row>
    <row r="5420" spans="1:4" ht="13.5">
      <c r="A5420" s="198">
        <v>89754</v>
      </c>
      <c r="B5420" s="198" t="s">
        <v>8399</v>
      </c>
      <c r="C5420" s="198" t="s">
        <v>2</v>
      </c>
      <c r="D5420" s="292">
        <v>25.07</v>
      </c>
    </row>
    <row r="5421" spans="1:4" ht="13.5">
      <c r="A5421" s="198">
        <v>89819</v>
      </c>
      <c r="B5421" s="198" t="s">
        <v>8427</v>
      </c>
      <c r="C5421" s="198" t="s">
        <v>2</v>
      </c>
      <c r="D5421" s="292">
        <v>28.66</v>
      </c>
    </row>
    <row r="5422" spans="1:4" ht="13.5">
      <c r="A5422" s="198">
        <v>89776</v>
      </c>
      <c r="B5422" s="198" t="s">
        <v>8401</v>
      </c>
      <c r="C5422" s="198" t="s">
        <v>2</v>
      </c>
      <c r="D5422" s="292">
        <v>30.18</v>
      </c>
    </row>
    <row r="5423" spans="1:4" ht="13.5">
      <c r="A5423" s="198">
        <v>89821</v>
      </c>
      <c r="B5423" s="198" t="s">
        <v>8428</v>
      </c>
      <c r="C5423" s="198" t="s">
        <v>2</v>
      </c>
      <c r="D5423" s="292">
        <v>22.23</v>
      </c>
    </row>
    <row r="5424" spans="1:4" ht="13.5">
      <c r="A5424" s="198">
        <v>89778</v>
      </c>
      <c r="B5424" s="198" t="s">
        <v>8402</v>
      </c>
      <c r="C5424" s="198" t="s">
        <v>2</v>
      </c>
      <c r="D5424" s="292">
        <v>21.28</v>
      </c>
    </row>
    <row r="5425" spans="1:4" ht="13.5">
      <c r="A5425" s="198">
        <v>89856</v>
      </c>
      <c r="B5425" s="198" t="s">
        <v>8442</v>
      </c>
      <c r="C5425" s="198" t="s">
        <v>2</v>
      </c>
      <c r="D5425" s="292">
        <v>24.54</v>
      </c>
    </row>
    <row r="5426" spans="1:4" ht="13.5">
      <c r="A5426" s="198">
        <v>89752</v>
      </c>
      <c r="B5426" s="198" t="s">
        <v>8397</v>
      </c>
      <c r="C5426" s="198" t="s">
        <v>2</v>
      </c>
      <c r="D5426" s="292">
        <v>9.01</v>
      </c>
    </row>
    <row r="5427" spans="1:4" ht="13.5">
      <c r="A5427" s="198">
        <v>89813</v>
      </c>
      <c r="B5427" s="198" t="s">
        <v>8424</v>
      </c>
      <c r="C5427" s="198" t="s">
        <v>2</v>
      </c>
      <c r="D5427" s="292">
        <v>7.13</v>
      </c>
    </row>
    <row r="5428" spans="1:4" ht="13.5">
      <c r="A5428" s="198">
        <v>89753</v>
      </c>
      <c r="B5428" s="198" t="s">
        <v>8398</v>
      </c>
      <c r="C5428" s="198" t="s">
        <v>2</v>
      </c>
      <c r="D5428" s="292">
        <v>11.2</v>
      </c>
    </row>
    <row r="5429" spans="1:4" ht="13.5">
      <c r="A5429" s="198">
        <v>89817</v>
      </c>
      <c r="B5429" s="198" t="s">
        <v>8426</v>
      </c>
      <c r="C5429" s="198" t="s">
        <v>2</v>
      </c>
      <c r="D5429" s="292">
        <v>17.16</v>
      </c>
    </row>
    <row r="5430" spans="1:4" ht="13.5">
      <c r="A5430" s="198">
        <v>89774</v>
      </c>
      <c r="B5430" s="198" t="s">
        <v>8400</v>
      </c>
      <c r="C5430" s="198" t="s">
        <v>2</v>
      </c>
      <c r="D5430" s="292">
        <v>18.72</v>
      </c>
    </row>
    <row r="5431" spans="1:4" ht="13.5">
      <c r="A5431" s="198">
        <v>95693</v>
      </c>
      <c r="B5431" s="198" t="s">
        <v>8450</v>
      </c>
      <c r="C5431" s="198" t="s">
        <v>2</v>
      </c>
      <c r="D5431" s="292">
        <v>63.4</v>
      </c>
    </row>
    <row r="5432" spans="1:4" ht="13.5">
      <c r="A5432" s="198">
        <v>89833</v>
      </c>
      <c r="B5432" s="198" t="s">
        <v>8434</v>
      </c>
      <c r="C5432" s="198" t="s">
        <v>2</v>
      </c>
      <c r="D5432" s="292">
        <v>52.32</v>
      </c>
    </row>
    <row r="5433" spans="1:4" ht="13.5">
      <c r="A5433" s="198">
        <v>89796</v>
      </c>
      <c r="B5433" s="198" t="s">
        <v>8410</v>
      </c>
      <c r="C5433" s="198" t="s">
        <v>2</v>
      </c>
      <c r="D5433" s="292">
        <v>50.42</v>
      </c>
    </row>
    <row r="5434" spans="1:4" ht="13.5">
      <c r="A5434" s="198">
        <v>89860</v>
      </c>
      <c r="B5434" s="198" t="s">
        <v>8444</v>
      </c>
      <c r="C5434" s="198" t="s">
        <v>2</v>
      </c>
      <c r="D5434" s="292">
        <v>56.94</v>
      </c>
    </row>
    <row r="5435" spans="1:4" ht="13.5">
      <c r="A5435" s="198">
        <v>89782</v>
      </c>
      <c r="B5435" s="198" t="s">
        <v>8404</v>
      </c>
      <c r="C5435" s="198" t="s">
        <v>2</v>
      </c>
      <c r="D5435" s="292">
        <v>17.63</v>
      </c>
    </row>
    <row r="5436" spans="1:4" ht="13.5">
      <c r="A5436" s="198">
        <v>89825</v>
      </c>
      <c r="B5436" s="198" t="s">
        <v>8430</v>
      </c>
      <c r="C5436" s="198" t="s">
        <v>2</v>
      </c>
      <c r="D5436" s="292">
        <v>20.05</v>
      </c>
    </row>
    <row r="5437" spans="1:4" ht="13.5">
      <c r="A5437" s="198">
        <v>89784</v>
      </c>
      <c r="B5437" s="198" t="s">
        <v>8406</v>
      </c>
      <c r="C5437" s="198" t="s">
        <v>2</v>
      </c>
      <c r="D5437" s="292">
        <v>28.02</v>
      </c>
    </row>
    <row r="5438" spans="1:4" ht="13.5">
      <c r="A5438" s="198">
        <v>89829</v>
      </c>
      <c r="B5438" s="198" t="s">
        <v>8432</v>
      </c>
      <c r="C5438" s="198" t="s">
        <v>2</v>
      </c>
      <c r="D5438" s="292">
        <v>42.61</v>
      </c>
    </row>
    <row r="5439" spans="1:4" ht="13.5">
      <c r="A5439" s="198">
        <v>89786</v>
      </c>
      <c r="B5439" s="198" t="s">
        <v>8408</v>
      </c>
      <c r="C5439" s="198" t="s">
        <v>2</v>
      </c>
      <c r="D5439" s="292">
        <v>45.65</v>
      </c>
    </row>
    <row r="5440" spans="1:4" ht="13.5">
      <c r="A5440" s="198">
        <v>104352</v>
      </c>
      <c r="B5440" s="198" t="s">
        <v>8482</v>
      </c>
      <c r="C5440" s="198" t="s">
        <v>2</v>
      </c>
      <c r="D5440" s="292">
        <v>46.58</v>
      </c>
    </row>
    <row r="5441" spans="1:4" ht="13.5">
      <c r="A5441" s="198">
        <v>104344</v>
      </c>
      <c r="B5441" s="198" t="s">
        <v>8475</v>
      </c>
      <c r="C5441" s="198" t="s">
        <v>2</v>
      </c>
      <c r="D5441" s="292">
        <v>47.97</v>
      </c>
    </row>
    <row r="5442" spans="1:4" ht="13.5">
      <c r="A5442" s="198">
        <v>104354</v>
      </c>
      <c r="B5442" s="198" t="s">
        <v>8484</v>
      </c>
      <c r="C5442" s="198" t="s">
        <v>2</v>
      </c>
      <c r="D5442" s="292">
        <v>53.43</v>
      </c>
    </row>
    <row r="5443" spans="1:4" ht="13.5">
      <c r="A5443" s="198">
        <v>104346</v>
      </c>
      <c r="B5443" s="198" t="s">
        <v>8477</v>
      </c>
      <c r="C5443" s="198" t="s">
        <v>2</v>
      </c>
      <c r="D5443" s="292">
        <v>53.19</v>
      </c>
    </row>
    <row r="5444" spans="1:4" ht="13.5">
      <c r="A5444" s="198">
        <v>104356</v>
      </c>
      <c r="B5444" s="198" t="s">
        <v>8486</v>
      </c>
      <c r="C5444" s="198" t="s">
        <v>2</v>
      </c>
      <c r="D5444" s="292">
        <v>38.17</v>
      </c>
    </row>
    <row r="5445" spans="1:4" ht="13.5">
      <c r="A5445" s="198">
        <v>104348</v>
      </c>
      <c r="B5445" s="198" t="s">
        <v>8479</v>
      </c>
      <c r="C5445" s="198" t="s">
        <v>2</v>
      </c>
      <c r="D5445" s="292">
        <v>14.09</v>
      </c>
    </row>
    <row r="5446" spans="1:4" ht="13.5">
      <c r="A5446" s="198">
        <v>104351</v>
      </c>
      <c r="B5446" s="198" t="s">
        <v>8481</v>
      </c>
      <c r="C5446" s="198" t="s">
        <v>2</v>
      </c>
      <c r="D5446" s="292">
        <v>28.92</v>
      </c>
    </row>
    <row r="5447" spans="1:4" ht="13.5">
      <c r="A5447" s="198">
        <v>89800</v>
      </c>
      <c r="B5447" s="198" t="s">
        <v>8375</v>
      </c>
      <c r="C5447" s="198" t="s">
        <v>1</v>
      </c>
      <c r="D5447" s="292">
        <v>35.76</v>
      </c>
    </row>
    <row r="5448" spans="1:4" ht="13.5">
      <c r="A5448" s="198">
        <v>89714</v>
      </c>
      <c r="B5448" s="198" t="s">
        <v>8372</v>
      </c>
      <c r="C5448" s="198" t="s">
        <v>1</v>
      </c>
      <c r="D5448" s="292">
        <v>46.24</v>
      </c>
    </row>
    <row r="5449" spans="1:4" ht="13.5">
      <c r="A5449" s="198">
        <v>89848</v>
      </c>
      <c r="B5449" s="198" t="s">
        <v>8376</v>
      </c>
      <c r="C5449" s="198" t="s">
        <v>1</v>
      </c>
      <c r="D5449" s="292">
        <v>34.4</v>
      </c>
    </row>
    <row r="5450" spans="1:4" ht="13.5">
      <c r="A5450" s="198">
        <v>89849</v>
      </c>
      <c r="B5450" s="198" t="s">
        <v>8377</v>
      </c>
      <c r="C5450" s="198" t="s">
        <v>1</v>
      </c>
      <c r="D5450" s="292">
        <v>71.75</v>
      </c>
    </row>
    <row r="5451" spans="1:4" ht="13.5">
      <c r="A5451" s="198">
        <v>89711</v>
      </c>
      <c r="B5451" s="198" t="s">
        <v>8369</v>
      </c>
      <c r="C5451" s="198" t="s">
        <v>1</v>
      </c>
      <c r="D5451" s="292">
        <v>25.91</v>
      </c>
    </row>
    <row r="5452" spans="1:4" ht="13.5">
      <c r="A5452" s="198">
        <v>89798</v>
      </c>
      <c r="B5452" s="198" t="s">
        <v>8373</v>
      </c>
      <c r="C5452" s="198" t="s">
        <v>1</v>
      </c>
      <c r="D5452" s="292">
        <v>17.27</v>
      </c>
    </row>
    <row r="5453" spans="1:4" ht="13.5">
      <c r="A5453" s="198">
        <v>89712</v>
      </c>
      <c r="B5453" s="198" t="s">
        <v>8370</v>
      </c>
      <c r="C5453" s="198" t="s">
        <v>1</v>
      </c>
      <c r="D5453" s="292">
        <v>33.22</v>
      </c>
    </row>
    <row r="5454" spans="1:4" ht="13.5">
      <c r="A5454" s="198">
        <v>89799</v>
      </c>
      <c r="B5454" s="198" t="s">
        <v>8374</v>
      </c>
      <c r="C5454" s="198" t="s">
        <v>1</v>
      </c>
      <c r="D5454" s="292">
        <v>28.27</v>
      </c>
    </row>
    <row r="5455" spans="1:4" ht="13.5">
      <c r="A5455" s="198">
        <v>89713</v>
      </c>
      <c r="B5455" s="198" t="s">
        <v>8371</v>
      </c>
      <c r="C5455" s="198" t="s">
        <v>1</v>
      </c>
      <c r="D5455" s="292">
        <v>41.49</v>
      </c>
    </row>
    <row r="5456" spans="1:4" ht="13.5">
      <c r="A5456" s="198">
        <v>89376</v>
      </c>
      <c r="B5456" s="198" t="s">
        <v>41514</v>
      </c>
      <c r="C5456" s="198" t="s">
        <v>2</v>
      </c>
      <c r="D5456" s="292">
        <v>6.64</v>
      </c>
    </row>
    <row r="5457" spans="1:4" ht="13.5">
      <c r="A5457" s="198">
        <v>89429</v>
      </c>
      <c r="B5457" s="198" t="s">
        <v>41515</v>
      </c>
      <c r="C5457" s="198" t="s">
        <v>2</v>
      </c>
      <c r="D5457" s="292">
        <v>7.14</v>
      </c>
    </row>
    <row r="5458" spans="1:4" ht="13.5">
      <c r="A5458" s="198">
        <v>89383</v>
      </c>
      <c r="B5458" s="198" t="s">
        <v>41516</v>
      </c>
      <c r="C5458" s="198" t="s">
        <v>2</v>
      </c>
      <c r="D5458" s="353">
        <v>7.72</v>
      </c>
    </row>
    <row r="5459" spans="1:4" ht="13.5">
      <c r="A5459" s="198">
        <v>89553</v>
      </c>
      <c r="B5459" s="198" t="s">
        <v>41517</v>
      </c>
      <c r="C5459" s="198" t="s">
        <v>2</v>
      </c>
      <c r="D5459" s="292">
        <v>6.83</v>
      </c>
    </row>
    <row r="5460" spans="1:4" ht="13.5">
      <c r="A5460" s="198">
        <v>89436</v>
      </c>
      <c r="B5460" s="198" t="s">
        <v>41518</v>
      </c>
      <c r="C5460" s="198" t="s">
        <v>2</v>
      </c>
      <c r="D5460" s="292">
        <v>9.61</v>
      </c>
    </row>
    <row r="5461" spans="1:4" ht="13.5">
      <c r="A5461" s="198">
        <v>89391</v>
      </c>
      <c r="B5461" s="198" t="s">
        <v>41519</v>
      </c>
      <c r="C5461" s="198" t="s">
        <v>2</v>
      </c>
      <c r="D5461" s="292">
        <v>10.29</v>
      </c>
    </row>
    <row r="5462" spans="1:4" ht="13.5">
      <c r="A5462" s="198">
        <v>103994</v>
      </c>
      <c r="B5462" s="198" t="s">
        <v>41520</v>
      </c>
      <c r="C5462" s="198" t="s">
        <v>2</v>
      </c>
      <c r="D5462" s="292">
        <v>17.07</v>
      </c>
    </row>
    <row r="5463" spans="1:4" ht="13.5">
      <c r="A5463" s="198">
        <v>89570</v>
      </c>
      <c r="B5463" s="198" t="s">
        <v>41521</v>
      </c>
      <c r="C5463" s="198" t="s">
        <v>2</v>
      </c>
      <c r="D5463" s="292">
        <v>13.93</v>
      </c>
    </row>
    <row r="5464" spans="1:4" ht="13.5">
      <c r="A5464" s="198">
        <v>103992</v>
      </c>
      <c r="B5464" s="198" t="s">
        <v>41522</v>
      </c>
      <c r="C5464" s="198" t="s">
        <v>2</v>
      </c>
      <c r="D5464" s="292">
        <v>13.66</v>
      </c>
    </row>
    <row r="5465" spans="1:4" ht="13.5">
      <c r="A5465" s="198">
        <v>89572</v>
      </c>
      <c r="B5465" s="198" t="s">
        <v>41523</v>
      </c>
      <c r="C5465" s="198" t="s">
        <v>2</v>
      </c>
      <c r="D5465" s="292">
        <v>10.46</v>
      </c>
    </row>
    <row r="5466" spans="1:4" ht="13.5">
      <c r="A5466" s="198">
        <v>104001</v>
      </c>
      <c r="B5466" s="198" t="s">
        <v>41524</v>
      </c>
      <c r="C5466" s="198" t="s">
        <v>2</v>
      </c>
      <c r="D5466" s="292">
        <v>16.37</v>
      </c>
    </row>
    <row r="5467" spans="1:4" ht="13.5">
      <c r="A5467" s="198">
        <v>89596</v>
      </c>
      <c r="B5467" s="198" t="s">
        <v>41525</v>
      </c>
      <c r="C5467" s="198" t="s">
        <v>2</v>
      </c>
      <c r="D5467" s="292">
        <v>12.54</v>
      </c>
    </row>
    <row r="5468" spans="1:4" ht="13.5">
      <c r="A5468" s="198">
        <v>104002</v>
      </c>
      <c r="B5468" s="198" t="s">
        <v>41526</v>
      </c>
      <c r="C5468" s="198" t="s">
        <v>2</v>
      </c>
      <c r="D5468" s="292">
        <v>21.15</v>
      </c>
    </row>
    <row r="5469" spans="1:4" ht="13.5">
      <c r="A5469" s="198">
        <v>89595</v>
      </c>
      <c r="B5469" s="198" t="s">
        <v>41527</v>
      </c>
      <c r="C5469" s="198" t="s">
        <v>2</v>
      </c>
      <c r="D5469" s="292">
        <v>17.649999999999999</v>
      </c>
    </row>
    <row r="5470" spans="1:4" ht="13.5">
      <c r="A5470" s="198">
        <v>89610</v>
      </c>
      <c r="B5470" s="198" t="s">
        <v>41528</v>
      </c>
      <c r="C5470" s="198" t="s">
        <v>2</v>
      </c>
      <c r="D5470" s="292">
        <v>23.81</v>
      </c>
    </row>
    <row r="5471" spans="1:4" ht="13.5">
      <c r="A5471" s="198">
        <v>89613</v>
      </c>
      <c r="B5471" s="198" t="s">
        <v>41529</v>
      </c>
      <c r="C5471" s="198" t="s">
        <v>2</v>
      </c>
      <c r="D5471" s="292">
        <v>37.43</v>
      </c>
    </row>
    <row r="5472" spans="1:4" ht="13.5">
      <c r="A5472" s="198">
        <v>89616</v>
      </c>
      <c r="B5472" s="198" t="s">
        <v>41530</v>
      </c>
      <c r="C5472" s="198" t="s">
        <v>2</v>
      </c>
      <c r="D5472" s="292">
        <v>50.1</v>
      </c>
    </row>
    <row r="5473" spans="1:4" ht="13.5">
      <c r="A5473" s="198">
        <v>103952</v>
      </c>
      <c r="B5473" s="198" t="s">
        <v>8085</v>
      </c>
      <c r="C5473" s="198" t="s">
        <v>2</v>
      </c>
      <c r="D5473" s="292">
        <v>6.74</v>
      </c>
    </row>
    <row r="5474" spans="1:4" ht="13.5">
      <c r="A5474" s="198">
        <v>103947</v>
      </c>
      <c r="B5474" s="198" t="s">
        <v>8080</v>
      </c>
      <c r="C5474" s="198" t="s">
        <v>2</v>
      </c>
      <c r="D5474" s="292">
        <v>7.32</v>
      </c>
    </row>
    <row r="5475" spans="1:4" ht="13.5">
      <c r="A5475" s="198">
        <v>103957</v>
      </c>
      <c r="B5475" s="198" t="s">
        <v>8090</v>
      </c>
      <c r="C5475" s="198" t="s">
        <v>2</v>
      </c>
      <c r="D5475" s="292">
        <v>5.72</v>
      </c>
    </row>
    <row r="5476" spans="1:4" ht="13.5">
      <c r="A5476" s="198">
        <v>103953</v>
      </c>
      <c r="B5476" s="198" t="s">
        <v>8086</v>
      </c>
      <c r="C5476" s="198" t="s">
        <v>2</v>
      </c>
      <c r="D5476" s="292">
        <v>8.5</v>
      </c>
    </row>
    <row r="5477" spans="1:4" ht="13.5">
      <c r="A5477" s="198">
        <v>103948</v>
      </c>
      <c r="B5477" s="198" t="s">
        <v>8081</v>
      </c>
      <c r="C5477" s="198" t="s">
        <v>2</v>
      </c>
      <c r="D5477" s="292">
        <v>9.18</v>
      </c>
    </row>
    <row r="5478" spans="1:4" ht="13.5">
      <c r="A5478" s="198">
        <v>103958</v>
      </c>
      <c r="B5478" s="198" t="s">
        <v>8091</v>
      </c>
      <c r="C5478" s="198" t="s">
        <v>2</v>
      </c>
      <c r="D5478" s="292">
        <v>11.92</v>
      </c>
    </row>
    <row r="5479" spans="1:4" ht="13.5">
      <c r="A5479" s="198">
        <v>104009</v>
      </c>
      <c r="B5479" s="198" t="s">
        <v>8123</v>
      </c>
      <c r="C5479" s="198" t="s">
        <v>2</v>
      </c>
      <c r="D5479" s="292">
        <v>15.65</v>
      </c>
    </row>
    <row r="5480" spans="1:4" ht="13.5">
      <c r="A5480" s="198">
        <v>103959</v>
      </c>
      <c r="B5480" s="198" t="s">
        <v>8092</v>
      </c>
      <c r="C5480" s="198" t="s">
        <v>2</v>
      </c>
      <c r="D5480" s="292">
        <v>18.05</v>
      </c>
    </row>
    <row r="5481" spans="1:4" ht="13.5">
      <c r="A5481" s="198">
        <v>103962</v>
      </c>
      <c r="B5481" s="198" t="s">
        <v>8093</v>
      </c>
      <c r="C5481" s="198" t="s">
        <v>2</v>
      </c>
      <c r="D5481" s="292">
        <v>7.75</v>
      </c>
    </row>
    <row r="5482" spans="1:4" ht="13.5">
      <c r="A5482" s="198">
        <v>103954</v>
      </c>
      <c r="B5482" s="198" t="s">
        <v>8087</v>
      </c>
      <c r="C5482" s="198" t="s">
        <v>2</v>
      </c>
      <c r="D5482" s="292">
        <v>10.41</v>
      </c>
    </row>
    <row r="5483" spans="1:4" ht="13.5">
      <c r="A5483" s="198">
        <v>103949</v>
      </c>
      <c r="B5483" s="198" t="s">
        <v>8082</v>
      </c>
      <c r="C5483" s="198" t="s">
        <v>2</v>
      </c>
      <c r="D5483" s="292">
        <v>11.06</v>
      </c>
    </row>
    <row r="5484" spans="1:4" ht="13.5">
      <c r="A5484" s="198">
        <v>103964</v>
      </c>
      <c r="B5484" s="198" t="s">
        <v>8094</v>
      </c>
      <c r="C5484" s="198" t="s">
        <v>2</v>
      </c>
      <c r="D5484" s="292">
        <v>9.86</v>
      </c>
    </row>
    <row r="5485" spans="1:4" ht="13.5">
      <c r="A5485" s="198">
        <v>104014</v>
      </c>
      <c r="B5485" s="198" t="s">
        <v>8126</v>
      </c>
      <c r="C5485" s="198" t="s">
        <v>2</v>
      </c>
      <c r="D5485" s="292">
        <v>12.86</v>
      </c>
    </row>
    <row r="5486" spans="1:4" ht="13.5">
      <c r="A5486" s="198">
        <v>103966</v>
      </c>
      <c r="B5486" s="198" t="s">
        <v>8095</v>
      </c>
      <c r="C5486" s="198" t="s">
        <v>2</v>
      </c>
      <c r="D5486" s="292">
        <v>11.62</v>
      </c>
    </row>
    <row r="5487" spans="1:4" ht="13.5">
      <c r="A5487" s="198">
        <v>103999</v>
      </c>
      <c r="B5487" s="198" t="s">
        <v>8117</v>
      </c>
      <c r="C5487" s="198" t="s">
        <v>2</v>
      </c>
      <c r="D5487" s="292">
        <v>14.91</v>
      </c>
    </row>
    <row r="5488" spans="1:4" ht="13.5">
      <c r="A5488" s="198">
        <v>103967</v>
      </c>
      <c r="B5488" s="198" t="s">
        <v>41531</v>
      </c>
      <c r="C5488" s="198" t="s">
        <v>2</v>
      </c>
      <c r="D5488" s="292">
        <v>14.06</v>
      </c>
    </row>
    <row r="5489" spans="1:4" ht="13.5">
      <c r="A5489" s="198">
        <v>104003</v>
      </c>
      <c r="B5489" s="198" t="s">
        <v>41532</v>
      </c>
      <c r="C5489" s="198" t="s">
        <v>2</v>
      </c>
      <c r="D5489" s="292">
        <v>17.559999999999999</v>
      </c>
    </row>
    <row r="5490" spans="1:4" ht="13.5">
      <c r="A5490" s="198">
        <v>103968</v>
      </c>
      <c r="B5490" s="198" t="s">
        <v>8096</v>
      </c>
      <c r="C5490" s="198" t="s">
        <v>2</v>
      </c>
      <c r="D5490" s="292">
        <v>20.440000000000001</v>
      </c>
    </row>
    <row r="5491" spans="1:4" ht="13.5">
      <c r="A5491" s="198">
        <v>103969</v>
      </c>
      <c r="B5491" s="198" t="s">
        <v>8097</v>
      </c>
      <c r="C5491" s="198" t="s">
        <v>2</v>
      </c>
      <c r="D5491" s="292">
        <v>24.24</v>
      </c>
    </row>
    <row r="5492" spans="1:4" ht="13.5">
      <c r="A5492" s="198">
        <v>103971</v>
      </c>
      <c r="B5492" s="198" t="s">
        <v>8098</v>
      </c>
      <c r="C5492" s="198" t="s">
        <v>2</v>
      </c>
      <c r="D5492" s="292">
        <v>30.87</v>
      </c>
    </row>
    <row r="5493" spans="1:4" ht="13.5">
      <c r="A5493" s="198">
        <v>103972</v>
      </c>
      <c r="B5493" s="198" t="s">
        <v>8099</v>
      </c>
      <c r="C5493" s="198" t="s">
        <v>2</v>
      </c>
      <c r="D5493" s="292">
        <v>35.68</v>
      </c>
    </row>
    <row r="5494" spans="1:4" ht="13.5">
      <c r="A5494" s="198">
        <v>103993</v>
      </c>
      <c r="B5494" s="198" t="s">
        <v>8113</v>
      </c>
      <c r="C5494" s="198" t="s">
        <v>2</v>
      </c>
      <c r="D5494" s="292">
        <v>11.54</v>
      </c>
    </row>
    <row r="5495" spans="1:4" ht="13.5">
      <c r="A5495" s="198">
        <v>89407</v>
      </c>
      <c r="B5495" s="198" t="s">
        <v>7909</v>
      </c>
      <c r="C5495" s="198" t="s">
        <v>2</v>
      </c>
      <c r="D5495" s="292">
        <v>10.57</v>
      </c>
    </row>
    <row r="5496" spans="1:4" ht="13.5">
      <c r="A5496" s="198">
        <v>89361</v>
      </c>
      <c r="B5496" s="198" t="s">
        <v>7881</v>
      </c>
      <c r="C5496" s="198" t="s">
        <v>2</v>
      </c>
      <c r="D5496" s="292">
        <v>11.38</v>
      </c>
    </row>
    <row r="5497" spans="1:4" ht="13.5">
      <c r="A5497" s="198">
        <v>89490</v>
      </c>
      <c r="B5497" s="198" t="s">
        <v>7937</v>
      </c>
      <c r="C5497" s="198" t="s">
        <v>2</v>
      </c>
      <c r="D5497" s="292">
        <v>8.5399999999999991</v>
      </c>
    </row>
    <row r="5498" spans="1:4" ht="13.5">
      <c r="A5498" s="198">
        <v>89411</v>
      </c>
      <c r="B5498" s="198" t="s">
        <v>7913</v>
      </c>
      <c r="C5498" s="198" t="s">
        <v>2</v>
      </c>
      <c r="D5498" s="292">
        <v>12.36</v>
      </c>
    </row>
    <row r="5499" spans="1:4" ht="13.5">
      <c r="A5499" s="198">
        <v>89365</v>
      </c>
      <c r="B5499" s="198" t="s">
        <v>7885</v>
      </c>
      <c r="C5499" s="198" t="s">
        <v>2</v>
      </c>
      <c r="D5499" s="292">
        <v>13.3</v>
      </c>
    </row>
    <row r="5500" spans="1:4" ht="13.5">
      <c r="A5500" s="198">
        <v>89496</v>
      </c>
      <c r="B5500" s="198" t="s">
        <v>7941</v>
      </c>
      <c r="C5500" s="198" t="s">
        <v>2</v>
      </c>
      <c r="D5500" s="292">
        <v>12.55</v>
      </c>
    </row>
    <row r="5501" spans="1:4" ht="13.5">
      <c r="A5501" s="198">
        <v>89416</v>
      </c>
      <c r="B5501" s="198" t="s">
        <v>7917</v>
      </c>
      <c r="C5501" s="198" t="s">
        <v>2</v>
      </c>
      <c r="D5501" s="292">
        <v>16.989999999999998</v>
      </c>
    </row>
    <row r="5502" spans="1:4" ht="13.5">
      <c r="A5502" s="198">
        <v>89370</v>
      </c>
      <c r="B5502" s="198" t="s">
        <v>7889</v>
      </c>
      <c r="C5502" s="198" t="s">
        <v>2</v>
      </c>
      <c r="D5502" s="292">
        <v>18.100000000000001</v>
      </c>
    </row>
    <row r="5503" spans="1:4" ht="13.5">
      <c r="A5503" s="198">
        <v>89500</v>
      </c>
      <c r="B5503" s="198" t="s">
        <v>7945</v>
      </c>
      <c r="C5503" s="198" t="s">
        <v>2</v>
      </c>
      <c r="D5503" s="292">
        <v>15.33</v>
      </c>
    </row>
    <row r="5504" spans="1:4" ht="13.5">
      <c r="A5504" s="198">
        <v>103983</v>
      </c>
      <c r="B5504" s="198" t="s">
        <v>8106</v>
      </c>
      <c r="C5504" s="198" t="s">
        <v>2</v>
      </c>
      <c r="D5504" s="292">
        <v>20.43</v>
      </c>
    </row>
    <row r="5505" spans="1:4" ht="13.5">
      <c r="A5505" s="198">
        <v>89504</v>
      </c>
      <c r="B5505" s="198" t="s">
        <v>7949</v>
      </c>
      <c r="C5505" s="198" t="s">
        <v>2</v>
      </c>
      <c r="D5505" s="292">
        <v>22.77</v>
      </c>
    </row>
    <row r="5506" spans="1:4" ht="13.5">
      <c r="A5506" s="198">
        <v>103987</v>
      </c>
      <c r="B5506" s="198" t="s">
        <v>8110</v>
      </c>
      <c r="C5506" s="198" t="s">
        <v>2</v>
      </c>
      <c r="D5506" s="292">
        <v>28.75</v>
      </c>
    </row>
    <row r="5507" spans="1:4" ht="13.5">
      <c r="A5507" s="198">
        <v>89510</v>
      </c>
      <c r="B5507" s="198" t="s">
        <v>7953</v>
      </c>
      <c r="C5507" s="198" t="s">
        <v>2</v>
      </c>
      <c r="D5507" s="292">
        <v>32.72</v>
      </c>
    </row>
    <row r="5508" spans="1:4" ht="13.5">
      <c r="A5508" s="198">
        <v>89519</v>
      </c>
      <c r="B5508" s="198" t="s">
        <v>7960</v>
      </c>
      <c r="C5508" s="198" t="s">
        <v>2</v>
      </c>
      <c r="D5508" s="292">
        <v>57.96</v>
      </c>
    </row>
    <row r="5509" spans="1:4" ht="13.5">
      <c r="A5509" s="198">
        <v>89527</v>
      </c>
      <c r="B5509" s="198" t="s">
        <v>7968</v>
      </c>
      <c r="C5509" s="198" t="s">
        <v>2</v>
      </c>
      <c r="D5509" s="292">
        <v>69.89</v>
      </c>
    </row>
    <row r="5510" spans="1:4" ht="13.5">
      <c r="A5510" s="198">
        <v>89406</v>
      </c>
      <c r="B5510" s="198" t="s">
        <v>7908</v>
      </c>
      <c r="C5510" s="198" t="s">
        <v>2</v>
      </c>
      <c r="D5510" s="292">
        <v>10.47</v>
      </c>
    </row>
    <row r="5511" spans="1:4" ht="13.5">
      <c r="A5511" s="198">
        <v>89360</v>
      </c>
      <c r="B5511" s="198" t="s">
        <v>7880</v>
      </c>
      <c r="C5511" s="198" t="s">
        <v>2</v>
      </c>
      <c r="D5511" s="292">
        <v>11.28</v>
      </c>
    </row>
    <row r="5512" spans="1:4" ht="13.5">
      <c r="A5512" s="198">
        <v>89489</v>
      </c>
      <c r="B5512" s="198" t="s">
        <v>7936</v>
      </c>
      <c r="C5512" s="198" t="s">
        <v>2</v>
      </c>
      <c r="D5512" s="292">
        <v>9.24</v>
      </c>
    </row>
    <row r="5513" spans="1:4" ht="13.5">
      <c r="A5513" s="198">
        <v>89410</v>
      </c>
      <c r="B5513" s="198" t="s">
        <v>7912</v>
      </c>
      <c r="C5513" s="198" t="s">
        <v>2</v>
      </c>
      <c r="D5513" s="292">
        <v>13.06</v>
      </c>
    </row>
    <row r="5514" spans="1:4" ht="13.5">
      <c r="A5514" s="198">
        <v>89364</v>
      </c>
      <c r="B5514" s="198" t="s">
        <v>7884</v>
      </c>
      <c r="C5514" s="198" t="s">
        <v>2</v>
      </c>
      <c r="D5514" s="292">
        <v>14</v>
      </c>
    </row>
    <row r="5515" spans="1:4" ht="13.5">
      <c r="A5515" s="198">
        <v>89494</v>
      </c>
      <c r="B5515" s="198" t="s">
        <v>7940</v>
      </c>
      <c r="C5515" s="198" t="s">
        <v>2</v>
      </c>
      <c r="D5515" s="292">
        <v>15.18</v>
      </c>
    </row>
    <row r="5516" spans="1:4" ht="13.5">
      <c r="A5516" s="198">
        <v>89415</v>
      </c>
      <c r="B5516" s="198" t="s">
        <v>7916</v>
      </c>
      <c r="C5516" s="198" t="s">
        <v>2</v>
      </c>
      <c r="D5516" s="292">
        <v>19.62</v>
      </c>
    </row>
    <row r="5517" spans="1:4" ht="13.5">
      <c r="A5517" s="198">
        <v>89369</v>
      </c>
      <c r="B5517" s="198" t="s">
        <v>7888</v>
      </c>
      <c r="C5517" s="198" t="s">
        <v>2</v>
      </c>
      <c r="D5517" s="292">
        <v>20.73</v>
      </c>
    </row>
    <row r="5518" spans="1:4" ht="13.5">
      <c r="A5518" s="198">
        <v>89499</v>
      </c>
      <c r="B5518" s="198" t="s">
        <v>7944</v>
      </c>
      <c r="C5518" s="198" t="s">
        <v>2</v>
      </c>
      <c r="D5518" s="292">
        <v>24.07</v>
      </c>
    </row>
    <row r="5519" spans="1:4" ht="13.5">
      <c r="A5519" s="198">
        <v>103982</v>
      </c>
      <c r="B5519" s="198" t="s">
        <v>8105</v>
      </c>
      <c r="C5519" s="198" t="s">
        <v>2</v>
      </c>
      <c r="D5519" s="292">
        <v>29.17</v>
      </c>
    </row>
    <row r="5520" spans="1:4" ht="13.5">
      <c r="A5520" s="198">
        <v>89503</v>
      </c>
      <c r="B5520" s="198" t="s">
        <v>7948</v>
      </c>
      <c r="C5520" s="198" t="s">
        <v>2</v>
      </c>
      <c r="D5520" s="292">
        <v>27.77</v>
      </c>
    </row>
    <row r="5521" spans="1:4" ht="13.5">
      <c r="A5521" s="198">
        <v>103986</v>
      </c>
      <c r="B5521" s="198" t="s">
        <v>8109</v>
      </c>
      <c r="C5521" s="198" t="s">
        <v>2</v>
      </c>
      <c r="D5521" s="292">
        <v>33.75</v>
      </c>
    </row>
    <row r="5522" spans="1:4" ht="13.5">
      <c r="A5522" s="198">
        <v>89507</v>
      </c>
      <c r="B5522" s="198" t="s">
        <v>7952</v>
      </c>
      <c r="C5522" s="198" t="s">
        <v>2</v>
      </c>
      <c r="D5522" s="292">
        <v>58.05</v>
      </c>
    </row>
    <row r="5523" spans="1:4" ht="13.5">
      <c r="A5523" s="198">
        <v>89517</v>
      </c>
      <c r="B5523" s="198" t="s">
        <v>7958</v>
      </c>
      <c r="C5523" s="198" t="s">
        <v>2</v>
      </c>
      <c r="D5523" s="292">
        <v>86.29</v>
      </c>
    </row>
    <row r="5524" spans="1:4" ht="13.5">
      <c r="A5524" s="198">
        <v>89525</v>
      </c>
      <c r="B5524" s="198" t="s">
        <v>7966</v>
      </c>
      <c r="C5524" s="198" t="s">
        <v>2</v>
      </c>
      <c r="D5524" s="292">
        <v>108.66</v>
      </c>
    </row>
    <row r="5525" spans="1:4" ht="13.5">
      <c r="A5525" s="198">
        <v>89423</v>
      </c>
      <c r="B5525" s="198" t="s">
        <v>41533</v>
      </c>
      <c r="C5525" s="198" t="s">
        <v>2</v>
      </c>
      <c r="D5525" s="292">
        <v>11.94</v>
      </c>
    </row>
    <row r="5526" spans="1:4" ht="13.5">
      <c r="A5526" s="198">
        <v>89377</v>
      </c>
      <c r="B5526" s="198" t="s">
        <v>7895</v>
      </c>
      <c r="C5526" s="198" t="s">
        <v>2</v>
      </c>
      <c r="D5526" s="292">
        <v>12.48</v>
      </c>
    </row>
    <row r="5527" spans="1:4" ht="13.5">
      <c r="A5527" s="198">
        <v>89540</v>
      </c>
      <c r="B5527" s="198" t="s">
        <v>41534</v>
      </c>
      <c r="C5527" s="198" t="s">
        <v>2</v>
      </c>
      <c r="D5527" s="292">
        <v>12.78</v>
      </c>
    </row>
    <row r="5528" spans="1:4" ht="13.5">
      <c r="A5528" s="198">
        <v>89430</v>
      </c>
      <c r="B5528" s="198" t="s">
        <v>41535</v>
      </c>
      <c r="C5528" s="198" t="s">
        <v>2</v>
      </c>
      <c r="D5528" s="292">
        <v>15.34</v>
      </c>
    </row>
    <row r="5529" spans="1:4" ht="13.5">
      <c r="A5529" s="198">
        <v>89384</v>
      </c>
      <c r="B5529" s="198" t="s">
        <v>41536</v>
      </c>
      <c r="C5529" s="198" t="s">
        <v>2</v>
      </c>
      <c r="D5529" s="292">
        <v>15.97</v>
      </c>
    </row>
    <row r="5530" spans="1:4" ht="13.5">
      <c r="A5530" s="198">
        <v>89555</v>
      </c>
      <c r="B5530" s="198" t="s">
        <v>41537</v>
      </c>
      <c r="C5530" s="198" t="s">
        <v>2</v>
      </c>
      <c r="D5530" s="292">
        <v>26.84</v>
      </c>
    </row>
    <row r="5531" spans="1:4" ht="13.5">
      <c r="A5531" s="198">
        <v>89437</v>
      </c>
      <c r="B5531" s="198" t="s">
        <v>41538</v>
      </c>
      <c r="C5531" s="198" t="s">
        <v>2</v>
      </c>
      <c r="D5531" s="292">
        <v>29.81</v>
      </c>
    </row>
    <row r="5532" spans="1:4" ht="13.5">
      <c r="A5532" s="198">
        <v>89392</v>
      </c>
      <c r="B5532" s="198" t="s">
        <v>41539</v>
      </c>
      <c r="C5532" s="198" t="s">
        <v>2</v>
      </c>
      <c r="D5532" s="292">
        <v>30.55</v>
      </c>
    </row>
    <row r="5533" spans="1:4" ht="13.5">
      <c r="A5533" s="198">
        <v>89405</v>
      </c>
      <c r="B5533" s="198" t="s">
        <v>7907</v>
      </c>
      <c r="C5533" s="198" t="s">
        <v>2</v>
      </c>
      <c r="D5533" s="292">
        <v>9.17</v>
      </c>
    </row>
    <row r="5534" spans="1:4" ht="13.5">
      <c r="A5534" s="198">
        <v>89359</v>
      </c>
      <c r="B5534" s="198" t="s">
        <v>7879</v>
      </c>
      <c r="C5534" s="198" t="s">
        <v>2</v>
      </c>
      <c r="D5534" s="292">
        <v>9.98</v>
      </c>
    </row>
    <row r="5535" spans="1:4" ht="13.5">
      <c r="A5535" s="198">
        <v>89485</v>
      </c>
      <c r="B5535" s="198" t="s">
        <v>7935</v>
      </c>
      <c r="C5535" s="198" t="s">
        <v>2</v>
      </c>
      <c r="D5535" s="292">
        <v>7.28</v>
      </c>
    </row>
    <row r="5536" spans="1:4" ht="13.5">
      <c r="A5536" s="198">
        <v>89409</v>
      </c>
      <c r="B5536" s="198" t="s">
        <v>7911</v>
      </c>
      <c r="C5536" s="198" t="s">
        <v>2</v>
      </c>
      <c r="D5536" s="292">
        <v>11.1</v>
      </c>
    </row>
    <row r="5537" spans="1:4" ht="13.5">
      <c r="A5537" s="198">
        <v>89363</v>
      </c>
      <c r="B5537" s="198" t="s">
        <v>7883</v>
      </c>
      <c r="C5537" s="198" t="s">
        <v>2</v>
      </c>
      <c r="D5537" s="292">
        <v>12.04</v>
      </c>
    </row>
    <row r="5538" spans="1:4" ht="13.5">
      <c r="A5538" s="198">
        <v>89493</v>
      </c>
      <c r="B5538" s="198" t="s">
        <v>7939</v>
      </c>
      <c r="C5538" s="198" t="s">
        <v>2</v>
      </c>
      <c r="D5538" s="292">
        <v>12.12</v>
      </c>
    </row>
    <row r="5539" spans="1:4" ht="13.5">
      <c r="A5539" s="198">
        <v>89414</v>
      </c>
      <c r="B5539" s="198" t="s">
        <v>7915</v>
      </c>
      <c r="C5539" s="198" t="s">
        <v>2</v>
      </c>
      <c r="D5539" s="292">
        <v>16.559999999999999</v>
      </c>
    </row>
    <row r="5540" spans="1:4" ht="13.5">
      <c r="A5540" s="198">
        <v>89368</v>
      </c>
      <c r="B5540" s="198" t="s">
        <v>7887</v>
      </c>
      <c r="C5540" s="198" t="s">
        <v>2</v>
      </c>
      <c r="D5540" s="292">
        <v>17.670000000000002</v>
      </c>
    </row>
    <row r="5541" spans="1:4" ht="13.5">
      <c r="A5541" s="198">
        <v>89498</v>
      </c>
      <c r="B5541" s="198" t="s">
        <v>7943</v>
      </c>
      <c r="C5541" s="198" t="s">
        <v>2</v>
      </c>
      <c r="D5541" s="292">
        <v>16.04</v>
      </c>
    </row>
    <row r="5542" spans="1:4" ht="13.5">
      <c r="A5542" s="198">
        <v>103981</v>
      </c>
      <c r="B5542" s="198" t="s">
        <v>8104</v>
      </c>
      <c r="C5542" s="198" t="s">
        <v>2</v>
      </c>
      <c r="D5542" s="292">
        <v>21.14</v>
      </c>
    </row>
    <row r="5543" spans="1:4" ht="13.5">
      <c r="A5543" s="198">
        <v>89502</v>
      </c>
      <c r="B5543" s="198" t="s">
        <v>7947</v>
      </c>
      <c r="C5543" s="198" t="s">
        <v>2</v>
      </c>
      <c r="D5543" s="292">
        <v>20.399999999999999</v>
      </c>
    </row>
    <row r="5544" spans="1:4" ht="13.5">
      <c r="A5544" s="198">
        <v>103985</v>
      </c>
      <c r="B5544" s="198" t="s">
        <v>8108</v>
      </c>
      <c r="C5544" s="198" t="s">
        <v>2</v>
      </c>
      <c r="D5544" s="292">
        <v>26.38</v>
      </c>
    </row>
    <row r="5545" spans="1:4" ht="13.5">
      <c r="A5545" s="198">
        <v>89506</v>
      </c>
      <c r="B5545" s="198" t="s">
        <v>7951</v>
      </c>
      <c r="C5545" s="198" t="s">
        <v>2</v>
      </c>
      <c r="D5545" s="292">
        <v>48.92</v>
      </c>
    </row>
    <row r="5546" spans="1:4" ht="13.5">
      <c r="A5546" s="198">
        <v>89515</v>
      </c>
      <c r="B5546" s="198" t="s">
        <v>7956</v>
      </c>
      <c r="C5546" s="198" t="s">
        <v>2</v>
      </c>
      <c r="D5546" s="292">
        <v>103.33</v>
      </c>
    </row>
    <row r="5547" spans="1:4" ht="13.5">
      <c r="A5547" s="198">
        <v>89523</v>
      </c>
      <c r="B5547" s="198" t="s">
        <v>7964</v>
      </c>
      <c r="C5547" s="198" t="s">
        <v>2</v>
      </c>
      <c r="D5547" s="292">
        <v>126.43</v>
      </c>
    </row>
    <row r="5548" spans="1:4" ht="13.5">
      <c r="A5548" s="198">
        <v>90373</v>
      </c>
      <c r="B5548" s="198" t="s">
        <v>41540</v>
      </c>
      <c r="C5548" s="198" t="s">
        <v>2</v>
      </c>
      <c r="D5548" s="292">
        <v>15.75</v>
      </c>
    </row>
    <row r="5549" spans="1:4" ht="13.5">
      <c r="A5549" s="198">
        <v>89366</v>
      </c>
      <c r="B5549" s="198" t="s">
        <v>41541</v>
      </c>
      <c r="C5549" s="198" t="s">
        <v>2</v>
      </c>
      <c r="D5549" s="292">
        <v>19.95</v>
      </c>
    </row>
    <row r="5550" spans="1:4" ht="13.5">
      <c r="A5550" s="198">
        <v>89404</v>
      </c>
      <c r="B5550" s="198" t="s">
        <v>7906</v>
      </c>
      <c r="C5550" s="198" t="s">
        <v>2</v>
      </c>
      <c r="D5550" s="292">
        <v>8.4499999999999993</v>
      </c>
    </row>
    <row r="5551" spans="1:4" ht="13.5">
      <c r="A5551" s="198">
        <v>89358</v>
      </c>
      <c r="B5551" s="198" t="s">
        <v>7878</v>
      </c>
      <c r="C5551" s="198" t="s">
        <v>2</v>
      </c>
      <c r="D5551" s="292">
        <v>9.26</v>
      </c>
    </row>
    <row r="5552" spans="1:4" ht="13.5">
      <c r="A5552" s="198">
        <v>89481</v>
      </c>
      <c r="B5552" s="198" t="s">
        <v>7934</v>
      </c>
      <c r="C5552" s="198" t="s">
        <v>2</v>
      </c>
      <c r="D5552" s="292">
        <v>6.25</v>
      </c>
    </row>
    <row r="5553" spans="1:4" ht="13.5">
      <c r="A5553" s="198">
        <v>89408</v>
      </c>
      <c r="B5553" s="198" t="s">
        <v>7910</v>
      </c>
      <c r="C5553" s="198" t="s">
        <v>2</v>
      </c>
      <c r="D5553" s="292">
        <v>10.07</v>
      </c>
    </row>
    <row r="5554" spans="1:4" ht="13.5">
      <c r="A5554" s="198">
        <v>89362</v>
      </c>
      <c r="B5554" s="198" t="s">
        <v>7882</v>
      </c>
      <c r="C5554" s="198" t="s">
        <v>2</v>
      </c>
      <c r="D5554" s="292">
        <v>11.01</v>
      </c>
    </row>
    <row r="5555" spans="1:4" ht="13.5">
      <c r="A5555" s="198">
        <v>89412</v>
      </c>
      <c r="B5555" s="198" t="s">
        <v>41542</v>
      </c>
      <c r="C5555" s="198" t="s">
        <v>2</v>
      </c>
      <c r="D5555" s="292">
        <v>11.61</v>
      </c>
    </row>
    <row r="5556" spans="1:4" ht="13.5">
      <c r="A5556" s="198">
        <v>89492</v>
      </c>
      <c r="B5556" s="198" t="s">
        <v>7938</v>
      </c>
      <c r="C5556" s="198" t="s">
        <v>2</v>
      </c>
      <c r="D5556" s="292">
        <v>9.84</v>
      </c>
    </row>
    <row r="5557" spans="1:4" ht="13.5">
      <c r="A5557" s="198">
        <v>89413</v>
      </c>
      <c r="B5557" s="198" t="s">
        <v>7914</v>
      </c>
      <c r="C5557" s="198" t="s">
        <v>2</v>
      </c>
      <c r="D5557" s="292">
        <v>14.28</v>
      </c>
    </row>
    <row r="5558" spans="1:4" ht="13.5">
      <c r="A5558" s="198">
        <v>89367</v>
      </c>
      <c r="B5558" s="198" t="s">
        <v>7886</v>
      </c>
      <c r="C5558" s="198" t="s">
        <v>2</v>
      </c>
      <c r="D5558" s="292">
        <v>15.39</v>
      </c>
    </row>
    <row r="5559" spans="1:4" ht="13.5">
      <c r="A5559" s="198">
        <v>89497</v>
      </c>
      <c r="B5559" s="198" t="s">
        <v>7942</v>
      </c>
      <c r="C5559" s="198" t="s">
        <v>2</v>
      </c>
      <c r="D5559" s="292">
        <v>15.97</v>
      </c>
    </row>
    <row r="5560" spans="1:4" ht="13.5">
      <c r="A5560" s="198">
        <v>103980</v>
      </c>
      <c r="B5560" s="198" t="s">
        <v>8103</v>
      </c>
      <c r="C5560" s="198" t="s">
        <v>2</v>
      </c>
      <c r="D5560" s="292">
        <v>21.07</v>
      </c>
    </row>
    <row r="5561" spans="1:4" ht="13.5">
      <c r="A5561" s="198">
        <v>89501</v>
      </c>
      <c r="B5561" s="198" t="s">
        <v>7946</v>
      </c>
      <c r="C5561" s="198" t="s">
        <v>2</v>
      </c>
      <c r="D5561" s="292">
        <v>17.100000000000001</v>
      </c>
    </row>
    <row r="5562" spans="1:4" ht="13.5">
      <c r="A5562" s="198">
        <v>103984</v>
      </c>
      <c r="B5562" s="198" t="s">
        <v>8107</v>
      </c>
      <c r="C5562" s="198" t="s">
        <v>2</v>
      </c>
      <c r="D5562" s="292">
        <v>23.08</v>
      </c>
    </row>
    <row r="5563" spans="1:4" ht="13.5">
      <c r="A5563" s="198">
        <v>89505</v>
      </c>
      <c r="B5563" s="198" t="s">
        <v>7950</v>
      </c>
      <c r="C5563" s="198" t="s">
        <v>2</v>
      </c>
      <c r="D5563" s="292">
        <v>51.24</v>
      </c>
    </row>
    <row r="5564" spans="1:4" ht="13.5">
      <c r="A5564" s="198">
        <v>89513</v>
      </c>
      <c r="B5564" s="198" t="s">
        <v>7954</v>
      </c>
      <c r="C5564" s="198" t="s">
        <v>2</v>
      </c>
      <c r="D5564" s="292">
        <v>130.02000000000001</v>
      </c>
    </row>
    <row r="5565" spans="1:4" ht="13.5">
      <c r="A5565" s="198">
        <v>89521</v>
      </c>
      <c r="B5565" s="198" t="s">
        <v>7962</v>
      </c>
      <c r="C5565" s="198" t="s">
        <v>2</v>
      </c>
      <c r="D5565" s="292">
        <v>155.01</v>
      </c>
    </row>
    <row r="5566" spans="1:4" ht="13.5">
      <c r="A5566" s="198">
        <v>103955</v>
      </c>
      <c r="B5566" s="198" t="s">
        <v>8088</v>
      </c>
      <c r="C5566" s="198" t="s">
        <v>2</v>
      </c>
      <c r="D5566" s="292">
        <v>12.01</v>
      </c>
    </row>
    <row r="5567" spans="1:4" ht="13.5">
      <c r="A5567" s="198">
        <v>103950</v>
      </c>
      <c r="B5567" s="198" t="s">
        <v>8083</v>
      </c>
      <c r="C5567" s="198" t="s">
        <v>2</v>
      </c>
      <c r="D5567" s="292">
        <v>12.88</v>
      </c>
    </row>
    <row r="5568" spans="1:4" ht="13.5">
      <c r="A5568" s="198">
        <v>103974</v>
      </c>
      <c r="B5568" s="198" t="s">
        <v>8100</v>
      </c>
      <c r="C5568" s="198" t="s">
        <v>2</v>
      </c>
      <c r="D5568" s="292">
        <v>12.81</v>
      </c>
    </row>
    <row r="5569" spans="1:4" ht="13.5">
      <c r="A5569" s="198">
        <v>103956</v>
      </c>
      <c r="B5569" s="198" t="s">
        <v>8089</v>
      </c>
      <c r="C5569" s="198" t="s">
        <v>2</v>
      </c>
      <c r="D5569" s="292">
        <v>16.95</v>
      </c>
    </row>
    <row r="5570" spans="1:4" ht="13.5">
      <c r="A5570" s="198">
        <v>103951</v>
      </c>
      <c r="B5570" s="198" t="s">
        <v>8084</v>
      </c>
      <c r="C5570" s="198" t="s">
        <v>2</v>
      </c>
      <c r="D5570" s="292">
        <v>17.98</v>
      </c>
    </row>
    <row r="5571" spans="1:4" ht="13.5">
      <c r="A5571" s="198">
        <v>89374</v>
      </c>
      <c r="B5571" s="198" t="s">
        <v>7893</v>
      </c>
      <c r="C5571" s="198" t="s">
        <v>2</v>
      </c>
      <c r="D5571" s="292">
        <v>12.4</v>
      </c>
    </row>
    <row r="5572" spans="1:4" ht="13.5">
      <c r="A5572" s="198">
        <v>89427</v>
      </c>
      <c r="B5572" s="198" t="s">
        <v>41543</v>
      </c>
      <c r="C5572" s="198" t="s">
        <v>2</v>
      </c>
      <c r="D5572" s="292">
        <v>14.66</v>
      </c>
    </row>
    <row r="5573" spans="1:4" ht="13.5">
      <c r="A5573" s="198">
        <v>89381</v>
      </c>
      <c r="B5573" s="198" t="s">
        <v>41544</v>
      </c>
      <c r="C5573" s="198" t="s">
        <v>2</v>
      </c>
      <c r="D5573" s="292">
        <v>15.24</v>
      </c>
    </row>
    <row r="5574" spans="1:4" ht="13.5">
      <c r="A5574" s="198">
        <v>95237</v>
      </c>
      <c r="B5574" s="198" t="s">
        <v>41545</v>
      </c>
      <c r="C5574" s="198" t="s">
        <v>2</v>
      </c>
      <c r="D5574" s="292">
        <v>30.25</v>
      </c>
    </row>
    <row r="5575" spans="1:4" ht="13.5">
      <c r="A5575" s="198">
        <v>89979</v>
      </c>
      <c r="B5575" s="198" t="s">
        <v>41546</v>
      </c>
      <c r="C5575" s="198" t="s">
        <v>2</v>
      </c>
      <c r="D5575" s="292">
        <v>30.93</v>
      </c>
    </row>
    <row r="5576" spans="1:4" ht="13.5">
      <c r="A5576" s="198">
        <v>103991</v>
      </c>
      <c r="B5576" s="198" t="s">
        <v>41547</v>
      </c>
      <c r="C5576" s="198" t="s">
        <v>2</v>
      </c>
      <c r="D5576" s="292">
        <v>22.42</v>
      </c>
    </row>
    <row r="5577" spans="1:4" ht="13.5">
      <c r="A5577" s="198">
        <v>89564</v>
      </c>
      <c r="B5577" s="198" t="s">
        <v>41548</v>
      </c>
      <c r="C5577" s="198" t="s">
        <v>2</v>
      </c>
      <c r="D5577" s="292">
        <v>19.22</v>
      </c>
    </row>
    <row r="5578" spans="1:4" ht="13.5">
      <c r="A5578" s="198">
        <v>104000</v>
      </c>
      <c r="B5578" s="198" t="s">
        <v>41549</v>
      </c>
      <c r="C5578" s="198" t="s">
        <v>2</v>
      </c>
      <c r="D5578" s="292">
        <v>34.659999999999997</v>
      </c>
    </row>
    <row r="5579" spans="1:4" ht="13.5">
      <c r="A5579" s="198">
        <v>89593</v>
      </c>
      <c r="B5579" s="198" t="s">
        <v>41550</v>
      </c>
      <c r="C5579" s="198" t="s">
        <v>2</v>
      </c>
      <c r="D5579" s="292">
        <v>30.83</v>
      </c>
    </row>
    <row r="5580" spans="1:4" ht="13.5">
      <c r="A5580" s="198">
        <v>89418</v>
      </c>
      <c r="B5580" s="198" t="s">
        <v>7919</v>
      </c>
      <c r="C5580" s="198" t="s">
        <v>2</v>
      </c>
      <c r="D5580" s="292">
        <v>19.46</v>
      </c>
    </row>
    <row r="5581" spans="1:4" ht="13.5">
      <c r="A5581" s="198">
        <v>89372</v>
      </c>
      <c r="B5581" s="198" t="s">
        <v>7891</v>
      </c>
      <c r="C5581" s="198" t="s">
        <v>2</v>
      </c>
      <c r="D5581" s="292">
        <v>20</v>
      </c>
    </row>
    <row r="5582" spans="1:4" ht="13.5">
      <c r="A5582" s="198">
        <v>89530</v>
      </c>
      <c r="B5582" s="198" t="s">
        <v>7971</v>
      </c>
      <c r="C5582" s="198" t="s">
        <v>2</v>
      </c>
      <c r="D5582" s="292">
        <v>20.27</v>
      </c>
    </row>
    <row r="5583" spans="1:4" ht="13.5">
      <c r="A5583" s="198">
        <v>89425</v>
      </c>
      <c r="B5583" s="198" t="s">
        <v>7923</v>
      </c>
      <c r="C5583" s="198" t="s">
        <v>2</v>
      </c>
      <c r="D5583" s="292">
        <v>22.83</v>
      </c>
    </row>
    <row r="5584" spans="1:4" ht="13.5">
      <c r="A5584" s="198">
        <v>89379</v>
      </c>
      <c r="B5584" s="198" t="s">
        <v>2591</v>
      </c>
      <c r="C5584" s="198" t="s">
        <v>2</v>
      </c>
      <c r="D5584" s="292">
        <v>23.46</v>
      </c>
    </row>
    <row r="5585" spans="1:4" ht="13.5">
      <c r="A5585" s="198">
        <v>89542</v>
      </c>
      <c r="B5585" s="198" t="s">
        <v>7977</v>
      </c>
      <c r="C5585" s="198" t="s">
        <v>2</v>
      </c>
      <c r="D5585" s="292">
        <v>34.01</v>
      </c>
    </row>
    <row r="5586" spans="1:4" ht="13.5">
      <c r="A5586" s="198">
        <v>89432</v>
      </c>
      <c r="B5586" s="198" t="s">
        <v>41551</v>
      </c>
      <c r="C5586" s="198" t="s">
        <v>2</v>
      </c>
      <c r="D5586" s="292">
        <v>36.979999999999997</v>
      </c>
    </row>
    <row r="5587" spans="1:4" ht="13.5">
      <c r="A5587" s="198">
        <v>89387</v>
      </c>
      <c r="B5587" s="198" t="s">
        <v>41552</v>
      </c>
      <c r="C5587" s="198" t="s">
        <v>2</v>
      </c>
      <c r="D5587" s="292">
        <v>37.72</v>
      </c>
    </row>
    <row r="5588" spans="1:4" ht="13.5">
      <c r="A5588" s="198">
        <v>89560</v>
      </c>
      <c r="B5588" s="198" t="s">
        <v>41553</v>
      </c>
      <c r="C5588" s="198" t="s">
        <v>2</v>
      </c>
      <c r="D5588" s="292">
        <v>43.63</v>
      </c>
    </row>
    <row r="5589" spans="1:4" ht="13.5">
      <c r="A5589" s="198">
        <v>104159</v>
      </c>
      <c r="B5589" s="198" t="s">
        <v>41554</v>
      </c>
      <c r="C5589" s="198" t="s">
        <v>2</v>
      </c>
      <c r="D5589" s="292">
        <v>47.07</v>
      </c>
    </row>
    <row r="5590" spans="1:4" ht="13.5">
      <c r="A5590" s="198">
        <v>89577</v>
      </c>
      <c r="B5590" s="198" t="s">
        <v>8003</v>
      </c>
      <c r="C5590" s="198" t="s">
        <v>2</v>
      </c>
      <c r="D5590" s="292">
        <v>45.87</v>
      </c>
    </row>
    <row r="5591" spans="1:4" ht="13.5">
      <c r="A5591" s="198">
        <v>103996</v>
      </c>
      <c r="B5591" s="198" t="s">
        <v>8115</v>
      </c>
      <c r="C5591" s="198" t="s">
        <v>2</v>
      </c>
      <c r="D5591" s="292">
        <v>49.89</v>
      </c>
    </row>
    <row r="5592" spans="1:4" ht="13.5">
      <c r="A5592" s="198">
        <v>89598</v>
      </c>
      <c r="B5592" s="198" t="s">
        <v>41555</v>
      </c>
      <c r="C5592" s="198" t="s">
        <v>2</v>
      </c>
      <c r="D5592" s="292">
        <v>61.97</v>
      </c>
    </row>
    <row r="5593" spans="1:4" ht="13.5">
      <c r="A5593" s="198">
        <v>89419</v>
      </c>
      <c r="B5593" s="198" t="s">
        <v>7920</v>
      </c>
      <c r="C5593" s="198" t="s">
        <v>2</v>
      </c>
      <c r="D5593" s="292">
        <v>7.82</v>
      </c>
    </row>
    <row r="5594" spans="1:4" ht="13.5">
      <c r="A5594" s="198">
        <v>89373</v>
      </c>
      <c r="B5594" s="198" t="s">
        <v>7892</v>
      </c>
      <c r="C5594" s="198" t="s">
        <v>2</v>
      </c>
      <c r="D5594" s="292">
        <v>8.4</v>
      </c>
    </row>
    <row r="5595" spans="1:4" ht="13.5">
      <c r="A5595" s="198">
        <v>89532</v>
      </c>
      <c r="B5595" s="198" t="s">
        <v>7973</v>
      </c>
      <c r="C5595" s="198" t="s">
        <v>2</v>
      </c>
      <c r="D5595" s="292">
        <v>8.57</v>
      </c>
    </row>
    <row r="5596" spans="1:4" ht="13.5">
      <c r="A5596" s="198">
        <v>89426</v>
      </c>
      <c r="B5596" s="198" t="s">
        <v>7924</v>
      </c>
      <c r="C5596" s="198" t="s">
        <v>2</v>
      </c>
      <c r="D5596" s="292">
        <v>11.35</v>
      </c>
    </row>
    <row r="5597" spans="1:4" ht="13.5">
      <c r="A5597" s="198">
        <v>89380</v>
      </c>
      <c r="B5597" s="198" t="s">
        <v>7897</v>
      </c>
      <c r="C5597" s="198" t="s">
        <v>2</v>
      </c>
      <c r="D5597" s="292">
        <v>12.03</v>
      </c>
    </row>
    <row r="5598" spans="1:4" ht="13.5">
      <c r="A5598" s="198">
        <v>89562</v>
      </c>
      <c r="B5598" s="198" t="s">
        <v>7992</v>
      </c>
      <c r="C5598" s="198" t="s">
        <v>2</v>
      </c>
      <c r="D5598" s="292">
        <v>12.57</v>
      </c>
    </row>
    <row r="5599" spans="1:4" ht="13.5">
      <c r="A5599" s="198">
        <v>89433</v>
      </c>
      <c r="B5599" s="198" t="s">
        <v>7927</v>
      </c>
      <c r="C5599" s="198" t="s">
        <v>2</v>
      </c>
      <c r="D5599" s="292">
        <v>15.77</v>
      </c>
    </row>
    <row r="5600" spans="1:4" ht="13.5">
      <c r="A5600" s="198">
        <v>89579</v>
      </c>
      <c r="B5600" s="198" t="s">
        <v>41556</v>
      </c>
      <c r="C5600" s="198" t="s">
        <v>2</v>
      </c>
      <c r="D5600" s="292">
        <v>14.24</v>
      </c>
    </row>
    <row r="5601" spans="1:4" ht="13.5">
      <c r="A5601" s="198">
        <v>103998</v>
      </c>
      <c r="B5601" s="198" t="s">
        <v>41557</v>
      </c>
      <c r="C5601" s="198" t="s">
        <v>2</v>
      </c>
      <c r="D5601" s="292">
        <v>17.53</v>
      </c>
    </row>
    <row r="5602" spans="1:4" ht="13.5">
      <c r="A5602" s="198">
        <v>89605</v>
      </c>
      <c r="B5602" s="198" t="s">
        <v>8017</v>
      </c>
      <c r="C5602" s="198" t="s">
        <v>2</v>
      </c>
      <c r="D5602" s="292">
        <v>25.21</v>
      </c>
    </row>
    <row r="5603" spans="1:4" ht="13.5">
      <c r="A5603" s="198">
        <v>89981</v>
      </c>
      <c r="B5603" s="198" t="s">
        <v>41558</v>
      </c>
      <c r="C5603" s="198" t="s">
        <v>2</v>
      </c>
      <c r="D5603" s="292">
        <v>27.47</v>
      </c>
    </row>
    <row r="5604" spans="1:4" ht="13.5">
      <c r="A5604" s="198">
        <v>89385</v>
      </c>
      <c r="B5604" s="198" t="s">
        <v>41559</v>
      </c>
      <c r="C5604" s="198" t="s">
        <v>2</v>
      </c>
      <c r="D5604" s="292">
        <v>8.5500000000000007</v>
      </c>
    </row>
    <row r="5605" spans="1:4" ht="13.5">
      <c r="A5605" s="198">
        <v>89551</v>
      </c>
      <c r="B5605" s="198" t="s">
        <v>41560</v>
      </c>
      <c r="C5605" s="198" t="s">
        <v>2</v>
      </c>
      <c r="D5605" s="292">
        <v>10.43</v>
      </c>
    </row>
    <row r="5606" spans="1:4" ht="13.5">
      <c r="A5606" s="198">
        <v>89434</v>
      </c>
      <c r="B5606" s="198" t="s">
        <v>41561</v>
      </c>
      <c r="C5606" s="198" t="s">
        <v>2</v>
      </c>
      <c r="D5606" s="292">
        <v>13.21</v>
      </c>
    </row>
    <row r="5607" spans="1:4" ht="13.5">
      <c r="A5607" s="198">
        <v>89389</v>
      </c>
      <c r="B5607" s="198" t="s">
        <v>41562</v>
      </c>
      <c r="C5607" s="198" t="s">
        <v>2</v>
      </c>
      <c r="D5607" s="292">
        <v>13.89</v>
      </c>
    </row>
    <row r="5608" spans="1:4" ht="13.5">
      <c r="A5608" s="198">
        <v>89417</v>
      </c>
      <c r="B5608" s="198" t="s">
        <v>7918</v>
      </c>
      <c r="C5608" s="198" t="s">
        <v>2</v>
      </c>
      <c r="D5608" s="292">
        <v>6.44</v>
      </c>
    </row>
    <row r="5609" spans="1:4" ht="13.5">
      <c r="A5609" s="198">
        <v>89371</v>
      </c>
      <c r="B5609" s="198" t="s">
        <v>7890</v>
      </c>
      <c r="C5609" s="198" t="s">
        <v>2</v>
      </c>
      <c r="D5609" s="292">
        <v>6.98</v>
      </c>
    </row>
    <row r="5610" spans="1:4" ht="13.5">
      <c r="A5610" s="198">
        <v>89528</v>
      </c>
      <c r="B5610" s="198" t="s">
        <v>7969</v>
      </c>
      <c r="C5610" s="198" t="s">
        <v>2</v>
      </c>
      <c r="D5610" s="292">
        <v>5.0199999999999996</v>
      </c>
    </row>
    <row r="5611" spans="1:4" ht="13.5">
      <c r="A5611" s="198">
        <v>89424</v>
      </c>
      <c r="B5611" s="198" t="s">
        <v>7922</v>
      </c>
      <c r="C5611" s="198" t="s">
        <v>2</v>
      </c>
      <c r="D5611" s="292">
        <v>7.58</v>
      </c>
    </row>
    <row r="5612" spans="1:4" ht="13.5">
      <c r="A5612" s="198">
        <v>89378</v>
      </c>
      <c r="B5612" s="198" t="s">
        <v>7896</v>
      </c>
      <c r="C5612" s="198" t="s">
        <v>2</v>
      </c>
      <c r="D5612" s="292">
        <v>8.2100000000000009</v>
      </c>
    </row>
    <row r="5613" spans="1:4" ht="13.5">
      <c r="A5613" s="198">
        <v>89541</v>
      </c>
      <c r="B5613" s="198" t="s">
        <v>7976</v>
      </c>
      <c r="C5613" s="198" t="s">
        <v>2</v>
      </c>
      <c r="D5613" s="292">
        <v>7.64</v>
      </c>
    </row>
    <row r="5614" spans="1:4" ht="13.5">
      <c r="A5614" s="198">
        <v>89431</v>
      </c>
      <c r="B5614" s="198" t="s">
        <v>7926</v>
      </c>
      <c r="C5614" s="198" t="s">
        <v>2</v>
      </c>
      <c r="D5614" s="292">
        <v>10.61</v>
      </c>
    </row>
    <row r="5615" spans="1:4" ht="13.5">
      <c r="A5615" s="198">
        <v>89386</v>
      </c>
      <c r="B5615" s="198" t="s">
        <v>7899</v>
      </c>
      <c r="C5615" s="198" t="s">
        <v>2</v>
      </c>
      <c r="D5615" s="292">
        <v>11.35</v>
      </c>
    </row>
    <row r="5616" spans="1:4" ht="13.5">
      <c r="A5616" s="198">
        <v>89558</v>
      </c>
      <c r="B5616" s="198" t="s">
        <v>7989</v>
      </c>
      <c r="C5616" s="198" t="s">
        <v>2</v>
      </c>
      <c r="D5616" s="292">
        <v>11.76</v>
      </c>
    </row>
    <row r="5617" spans="1:4" ht="13.5">
      <c r="A5617" s="198">
        <v>103988</v>
      </c>
      <c r="B5617" s="198" t="s">
        <v>8111</v>
      </c>
      <c r="C5617" s="198" t="s">
        <v>2</v>
      </c>
      <c r="D5617" s="292">
        <v>15.2</v>
      </c>
    </row>
    <row r="5618" spans="1:4" ht="13.5">
      <c r="A5618" s="198">
        <v>89575</v>
      </c>
      <c r="B5618" s="198" t="s">
        <v>8002</v>
      </c>
      <c r="C5618" s="198" t="s">
        <v>2</v>
      </c>
      <c r="D5618" s="292">
        <v>13.83</v>
      </c>
    </row>
    <row r="5619" spans="1:4" ht="13.5">
      <c r="A5619" s="198">
        <v>103995</v>
      </c>
      <c r="B5619" s="198" t="s">
        <v>8114</v>
      </c>
      <c r="C5619" s="198" t="s">
        <v>2</v>
      </c>
      <c r="D5619" s="292">
        <v>17.850000000000001</v>
      </c>
    </row>
    <row r="5620" spans="1:4" ht="13.5">
      <c r="A5620" s="198">
        <v>89597</v>
      </c>
      <c r="B5620" s="198" t="s">
        <v>8014</v>
      </c>
      <c r="C5620" s="198" t="s">
        <v>2</v>
      </c>
      <c r="D5620" s="292">
        <v>27.67</v>
      </c>
    </row>
    <row r="5621" spans="1:4" ht="13.5">
      <c r="A5621" s="198">
        <v>89611</v>
      </c>
      <c r="B5621" s="198" t="s">
        <v>8019</v>
      </c>
      <c r="C5621" s="198" t="s">
        <v>2</v>
      </c>
      <c r="D5621" s="292">
        <v>39.24</v>
      </c>
    </row>
    <row r="5622" spans="1:4" ht="13.5">
      <c r="A5622" s="198">
        <v>89614</v>
      </c>
      <c r="B5622" s="198" t="s">
        <v>8021</v>
      </c>
      <c r="C5622" s="198" t="s">
        <v>2</v>
      </c>
      <c r="D5622" s="292">
        <v>73.92</v>
      </c>
    </row>
    <row r="5623" spans="1:4" ht="13.5">
      <c r="A5623" s="198">
        <v>103975</v>
      </c>
      <c r="B5623" s="198" t="s">
        <v>8101</v>
      </c>
      <c r="C5623" s="198" t="s">
        <v>2</v>
      </c>
      <c r="D5623" s="292">
        <v>21.55</v>
      </c>
    </row>
    <row r="5624" spans="1:4" ht="13.5">
      <c r="A5624" s="198">
        <v>104007</v>
      </c>
      <c r="B5624" s="198" t="s">
        <v>8121</v>
      </c>
      <c r="C5624" s="198" t="s">
        <v>2</v>
      </c>
      <c r="D5624" s="292">
        <v>26.4</v>
      </c>
    </row>
    <row r="5625" spans="1:4" ht="13.5">
      <c r="A5625" s="198">
        <v>103976</v>
      </c>
      <c r="B5625" s="198" t="s">
        <v>8102</v>
      </c>
      <c r="C5625" s="198" t="s">
        <v>2</v>
      </c>
      <c r="D5625" s="292">
        <v>31.45</v>
      </c>
    </row>
    <row r="5626" spans="1:4" ht="13.5">
      <c r="A5626" s="198">
        <v>104008</v>
      </c>
      <c r="B5626" s="198" t="s">
        <v>8122</v>
      </c>
      <c r="C5626" s="198" t="s">
        <v>2</v>
      </c>
      <c r="D5626" s="292">
        <v>38.39</v>
      </c>
    </row>
    <row r="5627" spans="1:4" ht="13.5">
      <c r="A5627" s="198">
        <v>89630</v>
      </c>
      <c r="B5627" s="198" t="s">
        <v>8033</v>
      </c>
      <c r="C5627" s="198" t="s">
        <v>2</v>
      </c>
      <c r="D5627" s="292">
        <v>75.510000000000005</v>
      </c>
    </row>
    <row r="5628" spans="1:4" ht="13.5">
      <c r="A5628" s="198">
        <v>89632</v>
      </c>
      <c r="B5628" s="198" t="s">
        <v>8035</v>
      </c>
      <c r="C5628" s="198" t="s">
        <v>2</v>
      </c>
      <c r="D5628" s="292">
        <v>153.18</v>
      </c>
    </row>
    <row r="5629" spans="1:4" ht="13.5">
      <c r="A5629" s="198">
        <v>89438</v>
      </c>
      <c r="B5629" s="198" t="s">
        <v>7929</v>
      </c>
      <c r="C5629" s="198" t="s">
        <v>2</v>
      </c>
      <c r="D5629" s="292">
        <v>11.8</v>
      </c>
    </row>
    <row r="5630" spans="1:4" ht="13.5">
      <c r="A5630" s="198">
        <v>89393</v>
      </c>
      <c r="B5630" s="198" t="s">
        <v>7901</v>
      </c>
      <c r="C5630" s="198" t="s">
        <v>2</v>
      </c>
      <c r="D5630" s="292">
        <v>12.88</v>
      </c>
    </row>
    <row r="5631" spans="1:4" ht="13.5">
      <c r="A5631" s="198">
        <v>89617</v>
      </c>
      <c r="B5631" s="198" t="s">
        <v>8023</v>
      </c>
      <c r="C5631" s="198" t="s">
        <v>2</v>
      </c>
      <c r="D5631" s="292">
        <v>8.8699999999999992</v>
      </c>
    </row>
    <row r="5632" spans="1:4" ht="13.5">
      <c r="A5632" s="198">
        <v>89440</v>
      </c>
      <c r="B5632" s="198" t="s">
        <v>7930</v>
      </c>
      <c r="C5632" s="198" t="s">
        <v>2</v>
      </c>
      <c r="D5632" s="292">
        <v>13.97</v>
      </c>
    </row>
    <row r="5633" spans="1:4" ht="13.5">
      <c r="A5633" s="198">
        <v>89395</v>
      </c>
      <c r="B5633" s="198" t="s">
        <v>7902</v>
      </c>
      <c r="C5633" s="198" t="s">
        <v>2</v>
      </c>
      <c r="D5633" s="292">
        <v>15.21</v>
      </c>
    </row>
    <row r="5634" spans="1:4" ht="13.5">
      <c r="A5634" s="198">
        <v>89620</v>
      </c>
      <c r="B5634" s="198" t="s">
        <v>8024</v>
      </c>
      <c r="C5634" s="198" t="s">
        <v>2</v>
      </c>
      <c r="D5634" s="292">
        <v>14.16</v>
      </c>
    </row>
    <row r="5635" spans="1:4" ht="13.5">
      <c r="A5635" s="198">
        <v>89443</v>
      </c>
      <c r="B5635" s="198" t="s">
        <v>7932</v>
      </c>
      <c r="C5635" s="198" t="s">
        <v>2</v>
      </c>
      <c r="D5635" s="292">
        <v>20.059999999999999</v>
      </c>
    </row>
    <row r="5636" spans="1:4" ht="13.5">
      <c r="A5636" s="198">
        <v>89398</v>
      </c>
      <c r="B5636" s="198" t="s">
        <v>7904</v>
      </c>
      <c r="C5636" s="198" t="s">
        <v>2</v>
      </c>
      <c r="D5636" s="292">
        <v>21.54</v>
      </c>
    </row>
    <row r="5637" spans="1:4" ht="13.5">
      <c r="A5637" s="198">
        <v>89623</v>
      </c>
      <c r="B5637" s="198" t="s">
        <v>8026</v>
      </c>
      <c r="C5637" s="198" t="s">
        <v>2</v>
      </c>
      <c r="D5637" s="292">
        <v>23.46</v>
      </c>
    </row>
    <row r="5638" spans="1:4" ht="13.5">
      <c r="A5638" s="198">
        <v>104011</v>
      </c>
      <c r="B5638" s="198" t="s">
        <v>8124</v>
      </c>
      <c r="C5638" s="198" t="s">
        <v>2</v>
      </c>
      <c r="D5638" s="292">
        <v>30.25</v>
      </c>
    </row>
    <row r="5639" spans="1:4" ht="13.5">
      <c r="A5639" s="198">
        <v>89625</v>
      </c>
      <c r="B5639" s="198" t="s">
        <v>8028</v>
      </c>
      <c r="C5639" s="198" t="s">
        <v>2</v>
      </c>
      <c r="D5639" s="292">
        <v>27.29</v>
      </c>
    </row>
    <row r="5640" spans="1:4" ht="13.5">
      <c r="A5640" s="198">
        <v>104004</v>
      </c>
      <c r="B5640" s="198" t="s">
        <v>8118</v>
      </c>
      <c r="C5640" s="198" t="s">
        <v>2</v>
      </c>
      <c r="D5640" s="292">
        <v>35.270000000000003</v>
      </c>
    </row>
    <row r="5641" spans="1:4" ht="13.5">
      <c r="A5641" s="198">
        <v>89628</v>
      </c>
      <c r="B5641" s="198" t="s">
        <v>8031</v>
      </c>
      <c r="C5641" s="198" t="s">
        <v>2</v>
      </c>
      <c r="D5641" s="292">
        <v>58.88</v>
      </c>
    </row>
    <row r="5642" spans="1:4" ht="13.5">
      <c r="A5642" s="198">
        <v>89629</v>
      </c>
      <c r="B5642" s="198" t="s">
        <v>8032</v>
      </c>
      <c r="C5642" s="198" t="s">
        <v>2</v>
      </c>
      <c r="D5642" s="292">
        <v>99.71</v>
      </c>
    </row>
    <row r="5643" spans="1:4" ht="13.5">
      <c r="A5643" s="198">
        <v>89631</v>
      </c>
      <c r="B5643" s="198" t="s">
        <v>8034</v>
      </c>
      <c r="C5643" s="198" t="s">
        <v>2</v>
      </c>
      <c r="D5643" s="292">
        <v>131.19999999999999</v>
      </c>
    </row>
    <row r="5644" spans="1:4" ht="13.5">
      <c r="A5644" s="198">
        <v>89401</v>
      </c>
      <c r="B5644" s="198" t="s">
        <v>41563</v>
      </c>
      <c r="C5644" s="198" t="s">
        <v>1</v>
      </c>
      <c r="D5644" s="292">
        <v>13.05</v>
      </c>
    </row>
    <row r="5645" spans="1:4" ht="13.5">
      <c r="A5645" s="198">
        <v>89355</v>
      </c>
      <c r="B5645" s="198" t="s">
        <v>41564</v>
      </c>
      <c r="C5645" s="198" t="s">
        <v>1</v>
      </c>
      <c r="D5645" s="292">
        <v>24.19</v>
      </c>
    </row>
    <row r="5646" spans="1:4" ht="13.5">
      <c r="A5646" s="198">
        <v>89446</v>
      </c>
      <c r="B5646" s="198" t="s">
        <v>41565</v>
      </c>
      <c r="C5646" s="198" t="s">
        <v>1</v>
      </c>
      <c r="D5646" s="292">
        <v>6.89</v>
      </c>
    </row>
    <row r="5647" spans="1:4" ht="13.5">
      <c r="A5647" s="198">
        <v>89402</v>
      </c>
      <c r="B5647" s="198" t="s">
        <v>41566</v>
      </c>
      <c r="C5647" s="198" t="s">
        <v>1</v>
      </c>
      <c r="D5647" s="292">
        <v>14.99</v>
      </c>
    </row>
    <row r="5648" spans="1:4" ht="13.5">
      <c r="A5648" s="198">
        <v>89356</v>
      </c>
      <c r="B5648" s="198" t="s">
        <v>41567</v>
      </c>
      <c r="C5648" s="198" t="s">
        <v>1</v>
      </c>
      <c r="D5648" s="292">
        <v>27.88</v>
      </c>
    </row>
    <row r="5649" spans="1:4" ht="13.5">
      <c r="A5649" s="198">
        <v>89447</v>
      </c>
      <c r="B5649" s="198" t="s">
        <v>41568</v>
      </c>
      <c r="C5649" s="198" t="s">
        <v>1</v>
      </c>
      <c r="D5649" s="292">
        <v>13.8</v>
      </c>
    </row>
    <row r="5650" spans="1:4" ht="13.5">
      <c r="A5650" s="198">
        <v>89403</v>
      </c>
      <c r="B5650" s="198" t="s">
        <v>41569</v>
      </c>
      <c r="C5650" s="198" t="s">
        <v>1</v>
      </c>
      <c r="D5650" s="292">
        <v>23.45</v>
      </c>
    </row>
    <row r="5651" spans="1:4" ht="13.5">
      <c r="A5651" s="198">
        <v>89357</v>
      </c>
      <c r="B5651" s="198" t="s">
        <v>41570</v>
      </c>
      <c r="C5651" s="198" t="s">
        <v>1</v>
      </c>
      <c r="D5651" s="292">
        <v>38.81</v>
      </c>
    </row>
    <row r="5652" spans="1:4" ht="13.5">
      <c r="A5652" s="198">
        <v>89448</v>
      </c>
      <c r="B5652" s="198" t="s">
        <v>41571</v>
      </c>
      <c r="C5652" s="198" t="s">
        <v>1</v>
      </c>
      <c r="D5652" s="292">
        <v>21.18</v>
      </c>
    </row>
    <row r="5653" spans="1:4" ht="13.5">
      <c r="A5653" s="198">
        <v>103978</v>
      </c>
      <c r="B5653" s="198" t="s">
        <v>41572</v>
      </c>
      <c r="C5653" s="198" t="s">
        <v>1</v>
      </c>
      <c r="D5653" s="292">
        <v>32.520000000000003</v>
      </c>
    </row>
    <row r="5654" spans="1:4" ht="13.5">
      <c r="A5654" s="198">
        <v>89449</v>
      </c>
      <c r="B5654" s="198" t="s">
        <v>41573</v>
      </c>
      <c r="C5654" s="198" t="s">
        <v>1</v>
      </c>
      <c r="D5654" s="292">
        <v>23.4</v>
      </c>
    </row>
    <row r="5655" spans="1:4" ht="13.5">
      <c r="A5655" s="198">
        <v>103979</v>
      </c>
      <c r="B5655" s="198" t="s">
        <v>41574</v>
      </c>
      <c r="C5655" s="198" t="s">
        <v>1</v>
      </c>
      <c r="D5655" s="292">
        <v>36.93</v>
      </c>
    </row>
    <row r="5656" spans="1:4" ht="13.5">
      <c r="A5656" s="198">
        <v>89450</v>
      </c>
      <c r="B5656" s="198" t="s">
        <v>41575</v>
      </c>
      <c r="C5656" s="198" t="s">
        <v>1</v>
      </c>
      <c r="D5656" s="292">
        <v>37.590000000000003</v>
      </c>
    </row>
    <row r="5657" spans="1:4" ht="13.5">
      <c r="A5657" s="198">
        <v>89451</v>
      </c>
      <c r="B5657" s="198" t="s">
        <v>41576</v>
      </c>
      <c r="C5657" s="198" t="s">
        <v>1</v>
      </c>
      <c r="D5657" s="292">
        <v>61.33</v>
      </c>
    </row>
    <row r="5658" spans="1:4" ht="13.5">
      <c r="A5658" s="198">
        <v>89452</v>
      </c>
      <c r="B5658" s="198" t="s">
        <v>41577</v>
      </c>
      <c r="C5658" s="198" t="s">
        <v>1</v>
      </c>
      <c r="D5658" s="292">
        <v>84.57</v>
      </c>
    </row>
    <row r="5659" spans="1:4" ht="13.5">
      <c r="A5659" s="198">
        <v>89394</v>
      </c>
      <c r="B5659" s="198" t="s">
        <v>41578</v>
      </c>
      <c r="C5659" s="198" t="s">
        <v>2</v>
      </c>
      <c r="D5659" s="292">
        <v>22.79</v>
      </c>
    </row>
    <row r="5660" spans="1:4" ht="13.5">
      <c r="A5660" s="198">
        <v>89396</v>
      </c>
      <c r="B5660" s="198" t="s">
        <v>41579</v>
      </c>
      <c r="C5660" s="198" t="s">
        <v>2</v>
      </c>
      <c r="D5660" s="292">
        <v>24.99</v>
      </c>
    </row>
    <row r="5661" spans="1:4" ht="13.5">
      <c r="A5661" s="198">
        <v>90374</v>
      </c>
      <c r="B5661" s="198" t="s">
        <v>41580</v>
      </c>
      <c r="C5661" s="198" t="s">
        <v>2</v>
      </c>
      <c r="D5661" s="292">
        <v>27.13</v>
      </c>
    </row>
    <row r="5662" spans="1:4" ht="13.5">
      <c r="A5662" s="198">
        <v>89444</v>
      </c>
      <c r="B5662" s="198" t="s">
        <v>41581</v>
      </c>
      <c r="C5662" s="198" t="s">
        <v>2</v>
      </c>
      <c r="D5662" s="292">
        <v>29.72</v>
      </c>
    </row>
    <row r="5663" spans="1:4" ht="13.5">
      <c r="A5663" s="198">
        <v>89399</v>
      </c>
      <c r="B5663" s="198" t="s">
        <v>41582</v>
      </c>
      <c r="C5663" s="198" t="s">
        <v>2</v>
      </c>
      <c r="D5663" s="292">
        <v>30.44</v>
      </c>
    </row>
    <row r="5664" spans="1:4" ht="13.5">
      <c r="A5664" s="198">
        <v>89442</v>
      </c>
      <c r="B5664" s="198" t="s">
        <v>7931</v>
      </c>
      <c r="C5664" s="198" t="s">
        <v>2</v>
      </c>
      <c r="D5664" s="292">
        <v>16.47</v>
      </c>
    </row>
    <row r="5665" spans="1:4" ht="13.5">
      <c r="A5665" s="198">
        <v>89397</v>
      </c>
      <c r="B5665" s="198" t="s">
        <v>7903</v>
      </c>
      <c r="C5665" s="198" t="s">
        <v>2</v>
      </c>
      <c r="D5665" s="292">
        <v>17.62</v>
      </c>
    </row>
    <row r="5666" spans="1:4" ht="13.5">
      <c r="A5666" s="198">
        <v>89622</v>
      </c>
      <c r="B5666" s="198" t="s">
        <v>8025</v>
      </c>
      <c r="C5666" s="198" t="s">
        <v>2</v>
      </c>
      <c r="D5666" s="292">
        <v>17.09</v>
      </c>
    </row>
    <row r="5667" spans="1:4" ht="13.5">
      <c r="A5667" s="198">
        <v>89445</v>
      </c>
      <c r="B5667" s="198" t="s">
        <v>7933</v>
      </c>
      <c r="C5667" s="198" t="s">
        <v>2</v>
      </c>
      <c r="D5667" s="292">
        <v>22.58</v>
      </c>
    </row>
    <row r="5668" spans="1:4" ht="13.5">
      <c r="A5668" s="198">
        <v>89400</v>
      </c>
      <c r="B5668" s="198" t="s">
        <v>7905</v>
      </c>
      <c r="C5668" s="198" t="s">
        <v>2</v>
      </c>
      <c r="D5668" s="292">
        <v>23.96</v>
      </c>
    </row>
    <row r="5669" spans="1:4" ht="13.5">
      <c r="A5669" s="198">
        <v>89624</v>
      </c>
      <c r="B5669" s="198" t="s">
        <v>8027</v>
      </c>
      <c r="C5669" s="198" t="s">
        <v>2</v>
      </c>
      <c r="D5669" s="292">
        <v>21.69</v>
      </c>
    </row>
    <row r="5670" spans="1:4" ht="13.5">
      <c r="A5670" s="198">
        <v>104012</v>
      </c>
      <c r="B5670" s="198" t="s">
        <v>8125</v>
      </c>
      <c r="C5670" s="198" t="s">
        <v>2</v>
      </c>
      <c r="D5670" s="292">
        <v>28.03</v>
      </c>
    </row>
    <row r="5671" spans="1:4" ht="13.5">
      <c r="A5671" s="198">
        <v>89627</v>
      </c>
      <c r="B5671" s="198" t="s">
        <v>8030</v>
      </c>
      <c r="C5671" s="198" t="s">
        <v>2</v>
      </c>
      <c r="D5671" s="292">
        <v>24.39</v>
      </c>
    </row>
    <row r="5672" spans="1:4" ht="13.5">
      <c r="A5672" s="198">
        <v>104006</v>
      </c>
      <c r="B5672" s="198" t="s">
        <v>8120</v>
      </c>
      <c r="C5672" s="198" t="s">
        <v>2</v>
      </c>
      <c r="D5672" s="292">
        <v>30.22</v>
      </c>
    </row>
    <row r="5673" spans="1:4" ht="13.5">
      <c r="A5673" s="198">
        <v>89626</v>
      </c>
      <c r="B5673" s="198" t="s">
        <v>8029</v>
      </c>
      <c r="C5673" s="198" t="s">
        <v>2</v>
      </c>
      <c r="D5673" s="292">
        <v>36.85</v>
      </c>
    </row>
    <row r="5674" spans="1:4" ht="13.5">
      <c r="A5674" s="198">
        <v>104005</v>
      </c>
      <c r="B5674" s="198" t="s">
        <v>8119</v>
      </c>
      <c r="C5674" s="198" t="s">
        <v>2</v>
      </c>
      <c r="D5674" s="292">
        <v>44.24</v>
      </c>
    </row>
    <row r="5675" spans="1:4" ht="13.5">
      <c r="A5675" s="198">
        <v>89439</v>
      </c>
      <c r="B5675" s="198" t="s">
        <v>41583</v>
      </c>
      <c r="C5675" s="198" t="s">
        <v>2</v>
      </c>
      <c r="D5675" s="292">
        <v>13.75</v>
      </c>
    </row>
    <row r="5676" spans="1:4" ht="13.5">
      <c r="A5676" s="198">
        <v>89421</v>
      </c>
      <c r="B5676" s="198" t="s">
        <v>7921</v>
      </c>
      <c r="C5676" s="198" t="s">
        <v>2</v>
      </c>
      <c r="D5676" s="292">
        <v>14.2</v>
      </c>
    </row>
    <row r="5677" spans="1:4" ht="13.5">
      <c r="A5677" s="198">
        <v>89375</v>
      </c>
      <c r="B5677" s="198" t="s">
        <v>7894</v>
      </c>
      <c r="C5677" s="198" t="s">
        <v>2</v>
      </c>
      <c r="D5677" s="292">
        <v>14.74</v>
      </c>
    </row>
    <row r="5678" spans="1:4" ht="13.5">
      <c r="A5678" s="198">
        <v>89536</v>
      </c>
      <c r="B5678" s="198" t="s">
        <v>7975</v>
      </c>
      <c r="C5678" s="198" t="s">
        <v>2</v>
      </c>
      <c r="D5678" s="292">
        <v>14.51</v>
      </c>
    </row>
    <row r="5679" spans="1:4" ht="13.5">
      <c r="A5679" s="198">
        <v>89428</v>
      </c>
      <c r="B5679" s="198" t="s">
        <v>7925</v>
      </c>
      <c r="C5679" s="198" t="s">
        <v>2</v>
      </c>
      <c r="D5679" s="292">
        <v>17.07</v>
      </c>
    </row>
    <row r="5680" spans="1:4" ht="13.5">
      <c r="A5680" s="198">
        <v>89382</v>
      </c>
      <c r="B5680" s="198" t="s">
        <v>7898</v>
      </c>
      <c r="C5680" s="198" t="s">
        <v>2</v>
      </c>
      <c r="D5680" s="292">
        <v>17.7</v>
      </c>
    </row>
    <row r="5681" spans="1:4" ht="13.5">
      <c r="A5681" s="198">
        <v>89552</v>
      </c>
      <c r="B5681" s="198" t="s">
        <v>7985</v>
      </c>
      <c r="C5681" s="198" t="s">
        <v>2</v>
      </c>
      <c r="D5681" s="292">
        <v>22.81</v>
      </c>
    </row>
    <row r="5682" spans="1:4" ht="13.5">
      <c r="A5682" s="198">
        <v>89435</v>
      </c>
      <c r="B5682" s="198" t="s">
        <v>7928</v>
      </c>
      <c r="C5682" s="198" t="s">
        <v>2</v>
      </c>
      <c r="D5682" s="292">
        <v>25.78</v>
      </c>
    </row>
    <row r="5683" spans="1:4" ht="13.5">
      <c r="A5683" s="198">
        <v>89390</v>
      </c>
      <c r="B5683" s="198" t="s">
        <v>7900</v>
      </c>
      <c r="C5683" s="198" t="s">
        <v>2</v>
      </c>
      <c r="D5683" s="292">
        <v>26.52</v>
      </c>
    </row>
    <row r="5684" spans="1:4" ht="13.5">
      <c r="A5684" s="198">
        <v>89568</v>
      </c>
      <c r="B5684" s="198" t="s">
        <v>7997</v>
      </c>
      <c r="C5684" s="198" t="s">
        <v>2</v>
      </c>
      <c r="D5684" s="292">
        <v>40.39</v>
      </c>
    </row>
    <row r="5685" spans="1:4" ht="13.5">
      <c r="A5685" s="198">
        <v>103990</v>
      </c>
      <c r="B5685" s="198" t="s">
        <v>8112</v>
      </c>
      <c r="C5685" s="198" t="s">
        <v>2</v>
      </c>
      <c r="D5685" s="292">
        <v>43.83</v>
      </c>
    </row>
    <row r="5686" spans="1:4" ht="13.5">
      <c r="A5686" s="198">
        <v>89594</v>
      </c>
      <c r="B5686" s="198" t="s">
        <v>8013</v>
      </c>
      <c r="C5686" s="198" t="s">
        <v>2</v>
      </c>
      <c r="D5686" s="292">
        <v>44.65</v>
      </c>
    </row>
    <row r="5687" spans="1:4" ht="13.5">
      <c r="A5687" s="198">
        <v>103997</v>
      </c>
      <c r="B5687" s="198" t="s">
        <v>8116</v>
      </c>
      <c r="C5687" s="198" t="s">
        <v>2</v>
      </c>
      <c r="D5687" s="292">
        <v>48.67</v>
      </c>
    </row>
    <row r="5688" spans="1:4" ht="13.5">
      <c r="A5688" s="198">
        <v>89609</v>
      </c>
      <c r="B5688" s="198" t="s">
        <v>8018</v>
      </c>
      <c r="C5688" s="198" t="s">
        <v>2</v>
      </c>
      <c r="D5688" s="292">
        <v>105.2</v>
      </c>
    </row>
    <row r="5689" spans="1:4" ht="13.5">
      <c r="A5689" s="198">
        <v>89612</v>
      </c>
      <c r="B5689" s="198" t="s">
        <v>8020</v>
      </c>
      <c r="C5689" s="198" t="s">
        <v>2</v>
      </c>
      <c r="D5689" s="292">
        <v>207.28</v>
      </c>
    </row>
    <row r="5690" spans="1:4" ht="13.5">
      <c r="A5690" s="198">
        <v>89615</v>
      </c>
      <c r="B5690" s="198" t="s">
        <v>8022</v>
      </c>
      <c r="C5690" s="198" t="s">
        <v>2</v>
      </c>
      <c r="D5690" s="292">
        <v>244.79</v>
      </c>
    </row>
    <row r="5691" spans="1:4" ht="13.5">
      <c r="A5691" s="198">
        <v>89747</v>
      </c>
      <c r="B5691" s="198" t="s">
        <v>41584</v>
      </c>
      <c r="C5691" s="198" t="s">
        <v>2</v>
      </c>
      <c r="D5691" s="292">
        <v>36.01</v>
      </c>
    </row>
    <row r="5692" spans="1:4" ht="13.5">
      <c r="A5692" s="198">
        <v>89656</v>
      </c>
      <c r="B5692" s="198" t="s">
        <v>41585</v>
      </c>
      <c r="C5692" s="198" t="s">
        <v>2</v>
      </c>
      <c r="D5692" s="292">
        <v>27.3</v>
      </c>
    </row>
    <row r="5693" spans="1:4" ht="13.5">
      <c r="A5693" s="198">
        <v>89663</v>
      </c>
      <c r="B5693" s="198" t="s">
        <v>41586</v>
      </c>
      <c r="C5693" s="198" t="s">
        <v>2</v>
      </c>
      <c r="D5693" s="292">
        <v>36.58</v>
      </c>
    </row>
    <row r="5694" spans="1:4" ht="13.5">
      <c r="A5694" s="198">
        <v>89759</v>
      </c>
      <c r="B5694" s="198" t="s">
        <v>8067</v>
      </c>
      <c r="C5694" s="198" t="s">
        <v>2</v>
      </c>
      <c r="D5694" s="292">
        <v>13.87</v>
      </c>
    </row>
    <row r="5695" spans="1:4" ht="13.5">
      <c r="A5695" s="198">
        <v>89832</v>
      </c>
      <c r="B5695" s="198" t="s">
        <v>8077</v>
      </c>
      <c r="C5695" s="198" t="s">
        <v>2</v>
      </c>
      <c r="D5695" s="292">
        <v>50.38</v>
      </c>
    </row>
    <row r="5696" spans="1:4" ht="13.5">
      <c r="A5696" s="198">
        <v>89666</v>
      </c>
      <c r="B5696" s="198" t="s">
        <v>41587</v>
      </c>
      <c r="C5696" s="198" t="s">
        <v>2</v>
      </c>
      <c r="D5696" s="292">
        <v>8.83</v>
      </c>
    </row>
    <row r="5697" spans="1:4" ht="13.5">
      <c r="A5697" s="198">
        <v>89678</v>
      </c>
      <c r="B5697" s="198" t="s">
        <v>41588</v>
      </c>
      <c r="C5697" s="198" t="s">
        <v>2</v>
      </c>
      <c r="D5697" s="292">
        <v>14.5</v>
      </c>
    </row>
    <row r="5698" spans="1:4" ht="13.5">
      <c r="A5698" s="198">
        <v>89764</v>
      </c>
      <c r="B5698" s="198" t="s">
        <v>8071</v>
      </c>
      <c r="C5698" s="198" t="s">
        <v>2</v>
      </c>
      <c r="D5698" s="292">
        <v>45.14</v>
      </c>
    </row>
    <row r="5699" spans="1:4" ht="13.5">
      <c r="A5699" s="198">
        <v>89689</v>
      </c>
      <c r="B5699" s="198" t="s">
        <v>41589</v>
      </c>
      <c r="C5699" s="198" t="s">
        <v>2</v>
      </c>
      <c r="D5699" s="292">
        <v>45.88</v>
      </c>
    </row>
    <row r="5700" spans="1:4" ht="13.5">
      <c r="A5700" s="198">
        <v>89655</v>
      </c>
      <c r="B5700" s="198" t="s">
        <v>41590</v>
      </c>
      <c r="C5700" s="198" t="s">
        <v>2</v>
      </c>
      <c r="D5700" s="292">
        <v>29.31</v>
      </c>
    </row>
    <row r="5701" spans="1:4" ht="13.5">
      <c r="A5701" s="198">
        <v>89662</v>
      </c>
      <c r="B5701" s="198" t="s">
        <v>41591</v>
      </c>
      <c r="C5701" s="198" t="s">
        <v>2</v>
      </c>
      <c r="D5701" s="292">
        <v>37.99</v>
      </c>
    </row>
    <row r="5702" spans="1:4" ht="13.5">
      <c r="A5702" s="198">
        <v>89758</v>
      </c>
      <c r="B5702" s="198" t="s">
        <v>41592</v>
      </c>
      <c r="C5702" s="198" t="s">
        <v>2</v>
      </c>
      <c r="D5702" s="292">
        <v>44.88</v>
      </c>
    </row>
    <row r="5703" spans="1:4" ht="13.5">
      <c r="A5703" s="198">
        <v>89676</v>
      </c>
      <c r="B5703" s="198" t="s">
        <v>41593</v>
      </c>
      <c r="C5703" s="198" t="s">
        <v>2</v>
      </c>
      <c r="D5703" s="292">
        <v>45</v>
      </c>
    </row>
    <row r="5704" spans="1:4" ht="13.5">
      <c r="A5704" s="198">
        <v>89818</v>
      </c>
      <c r="B5704" s="198" t="s">
        <v>41594</v>
      </c>
      <c r="C5704" s="198" t="s">
        <v>2</v>
      </c>
      <c r="D5704" s="292">
        <v>65.12</v>
      </c>
    </row>
    <row r="5705" spans="1:4" ht="13.5">
      <c r="A5705" s="198">
        <v>89763</v>
      </c>
      <c r="B5705" s="198" t="s">
        <v>41595</v>
      </c>
      <c r="C5705" s="198" t="s">
        <v>2</v>
      </c>
      <c r="D5705" s="292">
        <v>68.12</v>
      </c>
    </row>
    <row r="5706" spans="1:4" ht="13.5">
      <c r="A5706" s="198">
        <v>89686</v>
      </c>
      <c r="B5706" s="198" t="s">
        <v>41596</v>
      </c>
      <c r="C5706" s="198" t="s">
        <v>2</v>
      </c>
      <c r="D5706" s="292">
        <v>68.88</v>
      </c>
    </row>
    <row r="5707" spans="1:4" ht="13.5">
      <c r="A5707" s="198">
        <v>104029</v>
      </c>
      <c r="B5707" s="198" t="s">
        <v>41597</v>
      </c>
      <c r="C5707" s="198" t="s">
        <v>2</v>
      </c>
      <c r="D5707" s="292">
        <v>82.03</v>
      </c>
    </row>
    <row r="5708" spans="1:4" ht="13.5">
      <c r="A5708" s="198">
        <v>89831</v>
      </c>
      <c r="B5708" s="198" t="s">
        <v>41598</v>
      </c>
      <c r="C5708" s="198" t="s">
        <v>2</v>
      </c>
      <c r="D5708" s="292">
        <v>78.760000000000005</v>
      </c>
    </row>
    <row r="5709" spans="1:4" ht="13.5">
      <c r="A5709" s="198">
        <v>89668</v>
      </c>
      <c r="B5709" s="198" t="s">
        <v>41599</v>
      </c>
      <c r="C5709" s="198" t="s">
        <v>2</v>
      </c>
      <c r="D5709" s="292">
        <v>35.700000000000003</v>
      </c>
    </row>
    <row r="5710" spans="1:4" ht="13.5">
      <c r="A5710" s="198">
        <v>89639</v>
      </c>
      <c r="B5710" s="198" t="s">
        <v>8038</v>
      </c>
      <c r="C5710" s="198" t="s">
        <v>2</v>
      </c>
      <c r="D5710" s="292">
        <v>14.68</v>
      </c>
    </row>
    <row r="5711" spans="1:4" ht="13.5">
      <c r="A5711" s="198">
        <v>89721</v>
      </c>
      <c r="B5711" s="198" t="s">
        <v>8066</v>
      </c>
      <c r="C5711" s="198" t="s">
        <v>2</v>
      </c>
      <c r="D5711" s="292">
        <v>19.170000000000002</v>
      </c>
    </row>
    <row r="5712" spans="1:4" ht="13.5">
      <c r="A5712" s="198">
        <v>89643</v>
      </c>
      <c r="B5712" s="198" t="s">
        <v>8041</v>
      </c>
      <c r="C5712" s="198" t="s">
        <v>2</v>
      </c>
      <c r="D5712" s="292">
        <v>20.02</v>
      </c>
    </row>
    <row r="5713" spans="1:4" ht="13.5">
      <c r="A5713" s="198">
        <v>89727</v>
      </c>
      <c r="B5713" s="198" t="s">
        <v>41600</v>
      </c>
      <c r="C5713" s="198" t="s">
        <v>2</v>
      </c>
      <c r="D5713" s="292">
        <v>29.3</v>
      </c>
    </row>
    <row r="5714" spans="1:4" ht="13.5">
      <c r="A5714" s="198">
        <v>89648</v>
      </c>
      <c r="B5714" s="198" t="s">
        <v>41601</v>
      </c>
      <c r="C5714" s="198" t="s">
        <v>2</v>
      </c>
      <c r="D5714" s="292">
        <v>30.3</v>
      </c>
    </row>
    <row r="5715" spans="1:4" ht="13.5">
      <c r="A5715" s="198">
        <v>89749</v>
      </c>
      <c r="B5715" s="198" t="s">
        <v>41602</v>
      </c>
      <c r="C5715" s="198" t="s">
        <v>2</v>
      </c>
      <c r="D5715" s="292">
        <v>20.21</v>
      </c>
    </row>
    <row r="5716" spans="1:4" ht="13.5">
      <c r="A5716" s="198">
        <v>89657</v>
      </c>
      <c r="B5716" s="198" t="s">
        <v>41603</v>
      </c>
      <c r="C5716" s="198" t="s">
        <v>2</v>
      </c>
      <c r="D5716" s="292">
        <v>16.84</v>
      </c>
    </row>
    <row r="5717" spans="1:4" ht="13.5">
      <c r="A5717" s="198">
        <v>89664</v>
      </c>
      <c r="B5717" s="198" t="s">
        <v>41604</v>
      </c>
      <c r="C5717" s="198" t="s">
        <v>2</v>
      </c>
      <c r="D5717" s="292">
        <v>20.78</v>
      </c>
    </row>
    <row r="5718" spans="1:4" ht="13.5">
      <c r="A5718" s="198">
        <v>89638</v>
      </c>
      <c r="B5718" s="198" t="s">
        <v>8037</v>
      </c>
      <c r="C5718" s="198" t="s">
        <v>2</v>
      </c>
      <c r="D5718" s="292">
        <v>13.88</v>
      </c>
    </row>
    <row r="5719" spans="1:4" ht="13.5">
      <c r="A5719" s="198">
        <v>89720</v>
      </c>
      <c r="B5719" s="198" t="s">
        <v>41605</v>
      </c>
      <c r="C5719" s="198" t="s">
        <v>2</v>
      </c>
      <c r="D5719" s="292">
        <v>17.600000000000001</v>
      </c>
    </row>
    <row r="5720" spans="1:4" ht="13.5">
      <c r="A5720" s="198">
        <v>89642</v>
      </c>
      <c r="B5720" s="198" t="s">
        <v>8040</v>
      </c>
      <c r="C5720" s="198" t="s">
        <v>2</v>
      </c>
      <c r="D5720" s="292">
        <v>18.45</v>
      </c>
    </row>
    <row r="5721" spans="1:4" ht="13.5">
      <c r="A5721" s="198">
        <v>89725</v>
      </c>
      <c r="B5721" s="198" t="s">
        <v>41606</v>
      </c>
      <c r="C5721" s="198" t="s">
        <v>2</v>
      </c>
      <c r="D5721" s="292">
        <v>23.16</v>
      </c>
    </row>
    <row r="5722" spans="1:4" ht="13.5">
      <c r="A5722" s="198">
        <v>89647</v>
      </c>
      <c r="B5722" s="198" t="s">
        <v>41607</v>
      </c>
      <c r="C5722" s="198" t="s">
        <v>2</v>
      </c>
      <c r="D5722" s="292">
        <v>24.16</v>
      </c>
    </row>
    <row r="5723" spans="1:4" ht="13.5">
      <c r="A5723" s="198">
        <v>89780</v>
      </c>
      <c r="B5723" s="198" t="s">
        <v>8076</v>
      </c>
      <c r="C5723" s="198" t="s">
        <v>2</v>
      </c>
      <c r="D5723" s="292">
        <v>29.03</v>
      </c>
    </row>
    <row r="5724" spans="1:4" ht="13.5">
      <c r="A5724" s="198">
        <v>89734</v>
      </c>
      <c r="B5724" s="198" t="s">
        <v>41608</v>
      </c>
      <c r="C5724" s="198" t="s">
        <v>2</v>
      </c>
      <c r="D5724" s="292">
        <v>33.68</v>
      </c>
    </row>
    <row r="5725" spans="1:4" ht="13.5">
      <c r="A5725" s="198">
        <v>89650</v>
      </c>
      <c r="B5725" s="198" t="s">
        <v>41609</v>
      </c>
      <c r="C5725" s="198" t="s">
        <v>2</v>
      </c>
      <c r="D5725" s="292">
        <v>34.85</v>
      </c>
    </row>
    <row r="5726" spans="1:4" ht="13.5">
      <c r="A5726" s="198">
        <v>89787</v>
      </c>
      <c r="B5726" s="198" t="s">
        <v>41610</v>
      </c>
      <c r="C5726" s="198" t="s">
        <v>2</v>
      </c>
      <c r="D5726" s="292">
        <v>43.62</v>
      </c>
    </row>
    <row r="5727" spans="1:4" ht="13.5">
      <c r="A5727" s="198">
        <v>104024</v>
      </c>
      <c r="B5727" s="198" t="s">
        <v>41611</v>
      </c>
      <c r="C5727" s="198" t="s">
        <v>2</v>
      </c>
      <c r="D5727" s="292">
        <v>48.81</v>
      </c>
    </row>
    <row r="5728" spans="1:4" ht="13.5">
      <c r="A5728" s="198">
        <v>89789</v>
      </c>
      <c r="B5728" s="198" t="s">
        <v>41612</v>
      </c>
      <c r="C5728" s="198" t="s">
        <v>2</v>
      </c>
      <c r="D5728" s="292">
        <v>81.66</v>
      </c>
    </row>
    <row r="5729" spans="1:4" ht="13.5">
      <c r="A5729" s="198">
        <v>89791</v>
      </c>
      <c r="B5729" s="198" t="s">
        <v>41613</v>
      </c>
      <c r="C5729" s="198" t="s">
        <v>2</v>
      </c>
      <c r="D5729" s="292">
        <v>186.51</v>
      </c>
    </row>
    <row r="5730" spans="1:4" ht="13.5">
      <c r="A5730" s="198">
        <v>89793</v>
      </c>
      <c r="B5730" s="198" t="s">
        <v>41614</v>
      </c>
      <c r="C5730" s="198" t="s">
        <v>2</v>
      </c>
      <c r="D5730" s="292">
        <v>269.38</v>
      </c>
    </row>
    <row r="5731" spans="1:4" ht="13.5">
      <c r="A5731" s="198">
        <v>89637</v>
      </c>
      <c r="B5731" s="198" t="s">
        <v>8036</v>
      </c>
      <c r="C5731" s="198" t="s">
        <v>2</v>
      </c>
      <c r="D5731" s="292">
        <v>12.76</v>
      </c>
    </row>
    <row r="5732" spans="1:4" ht="13.5">
      <c r="A5732" s="198">
        <v>89719</v>
      </c>
      <c r="B5732" s="198" t="s">
        <v>41615</v>
      </c>
      <c r="C5732" s="198" t="s">
        <v>2</v>
      </c>
      <c r="D5732" s="292">
        <v>15.62</v>
      </c>
    </row>
    <row r="5733" spans="1:4" ht="13.5">
      <c r="A5733" s="198">
        <v>89641</v>
      </c>
      <c r="B5733" s="198" t="s">
        <v>8039</v>
      </c>
      <c r="C5733" s="198" t="s">
        <v>2</v>
      </c>
      <c r="D5733" s="292">
        <v>16.47</v>
      </c>
    </row>
    <row r="5734" spans="1:4" ht="13.5">
      <c r="A5734" s="198">
        <v>89723</v>
      </c>
      <c r="B5734" s="198" t="s">
        <v>41616</v>
      </c>
      <c r="C5734" s="198" t="s">
        <v>2</v>
      </c>
      <c r="D5734" s="292">
        <v>23.97</v>
      </c>
    </row>
    <row r="5735" spans="1:4" ht="13.5">
      <c r="A5735" s="198">
        <v>89646</v>
      </c>
      <c r="B5735" s="198" t="s">
        <v>8042</v>
      </c>
      <c r="C5735" s="198" t="s">
        <v>2</v>
      </c>
      <c r="D5735" s="292">
        <v>24.97</v>
      </c>
    </row>
    <row r="5736" spans="1:4" ht="13.5">
      <c r="A5736" s="198">
        <v>89777</v>
      </c>
      <c r="B5736" s="198" t="s">
        <v>41617</v>
      </c>
      <c r="C5736" s="198" t="s">
        <v>2</v>
      </c>
      <c r="D5736" s="292">
        <v>31.05</v>
      </c>
    </row>
    <row r="5737" spans="1:4" ht="13.5">
      <c r="A5737" s="198">
        <v>89729</v>
      </c>
      <c r="B5737" s="198" t="s">
        <v>41618</v>
      </c>
      <c r="C5737" s="198" t="s">
        <v>2</v>
      </c>
      <c r="D5737" s="292">
        <v>35.700000000000003</v>
      </c>
    </row>
    <row r="5738" spans="1:4" ht="13.5">
      <c r="A5738" s="198">
        <v>89649</v>
      </c>
      <c r="B5738" s="198" t="s">
        <v>41619</v>
      </c>
      <c r="C5738" s="198" t="s">
        <v>2</v>
      </c>
      <c r="D5738" s="292">
        <v>36.869999999999997</v>
      </c>
    </row>
    <row r="5739" spans="1:4" ht="13.5">
      <c r="A5739" s="198">
        <v>89781</v>
      </c>
      <c r="B5739" s="198" t="s">
        <v>41620</v>
      </c>
      <c r="C5739" s="198" t="s">
        <v>2</v>
      </c>
      <c r="D5739" s="292">
        <v>44.12</v>
      </c>
    </row>
    <row r="5740" spans="1:4" ht="13.5">
      <c r="A5740" s="198">
        <v>104023</v>
      </c>
      <c r="B5740" s="198" t="s">
        <v>41621</v>
      </c>
      <c r="C5740" s="198" t="s">
        <v>2</v>
      </c>
      <c r="D5740" s="292">
        <v>49.31</v>
      </c>
    </row>
    <row r="5741" spans="1:4" ht="13.5">
      <c r="A5741" s="198">
        <v>89788</v>
      </c>
      <c r="B5741" s="198" t="s">
        <v>41622</v>
      </c>
      <c r="C5741" s="198" t="s">
        <v>2</v>
      </c>
      <c r="D5741" s="292">
        <v>96.35</v>
      </c>
    </row>
    <row r="5742" spans="1:4" ht="13.5">
      <c r="A5742" s="198">
        <v>89790</v>
      </c>
      <c r="B5742" s="198" t="s">
        <v>41623</v>
      </c>
      <c r="C5742" s="198" t="s">
        <v>2</v>
      </c>
      <c r="D5742" s="292">
        <v>193.16</v>
      </c>
    </row>
    <row r="5743" spans="1:4" ht="13.5">
      <c r="A5743" s="198">
        <v>89792</v>
      </c>
      <c r="B5743" s="198" t="s">
        <v>41624</v>
      </c>
      <c r="C5743" s="198" t="s">
        <v>2</v>
      </c>
      <c r="D5743" s="292">
        <v>228.02</v>
      </c>
    </row>
    <row r="5744" spans="1:4" ht="13.5">
      <c r="A5744" s="198">
        <v>89640</v>
      </c>
      <c r="B5744" s="198" t="s">
        <v>41625</v>
      </c>
      <c r="C5744" s="198" t="s">
        <v>2</v>
      </c>
      <c r="D5744" s="292">
        <v>23.19</v>
      </c>
    </row>
    <row r="5745" spans="1:4" ht="13.5">
      <c r="A5745" s="198">
        <v>89644</v>
      </c>
      <c r="B5745" s="198" t="s">
        <v>41626</v>
      </c>
      <c r="C5745" s="198" t="s">
        <v>2</v>
      </c>
      <c r="D5745" s="292">
        <v>28.31</v>
      </c>
    </row>
    <row r="5746" spans="1:4" ht="13.5">
      <c r="A5746" s="198">
        <v>89645</v>
      </c>
      <c r="B5746" s="198" t="s">
        <v>41627</v>
      </c>
      <c r="C5746" s="198" t="s">
        <v>2</v>
      </c>
      <c r="D5746" s="292">
        <v>39.619999999999997</v>
      </c>
    </row>
    <row r="5747" spans="1:4" ht="13.5">
      <c r="A5747" s="198">
        <v>89652</v>
      </c>
      <c r="B5747" s="198" t="s">
        <v>41628</v>
      </c>
      <c r="C5747" s="198" t="s">
        <v>2</v>
      </c>
      <c r="D5747" s="292">
        <v>14.83</v>
      </c>
    </row>
    <row r="5748" spans="1:4" ht="13.5">
      <c r="A5748" s="198">
        <v>89738</v>
      </c>
      <c r="B5748" s="198" t="s">
        <v>41629</v>
      </c>
      <c r="C5748" s="198" t="s">
        <v>2</v>
      </c>
      <c r="D5748" s="292">
        <v>20.29</v>
      </c>
    </row>
    <row r="5749" spans="1:4" ht="13.5">
      <c r="A5749" s="198">
        <v>89659</v>
      </c>
      <c r="B5749" s="198" t="s">
        <v>41630</v>
      </c>
      <c r="C5749" s="198" t="s">
        <v>2</v>
      </c>
      <c r="D5749" s="292">
        <v>20.86</v>
      </c>
    </row>
    <row r="5750" spans="1:4" ht="13.5">
      <c r="A5750" s="198">
        <v>89756</v>
      </c>
      <c r="B5750" s="198" t="s">
        <v>41631</v>
      </c>
      <c r="C5750" s="198" t="s">
        <v>2</v>
      </c>
      <c r="D5750" s="292">
        <v>28.13</v>
      </c>
    </row>
    <row r="5751" spans="1:4" ht="13.5">
      <c r="A5751" s="198">
        <v>89672</v>
      </c>
      <c r="B5751" s="198" t="s">
        <v>41632</v>
      </c>
      <c r="C5751" s="198" t="s">
        <v>2</v>
      </c>
      <c r="D5751" s="292">
        <v>28.79</v>
      </c>
    </row>
    <row r="5752" spans="1:4" ht="13.5">
      <c r="A5752" s="198">
        <v>89815</v>
      </c>
      <c r="B5752" s="198" t="s">
        <v>41633</v>
      </c>
      <c r="C5752" s="198" t="s">
        <v>2</v>
      </c>
      <c r="D5752" s="292">
        <v>34.53</v>
      </c>
    </row>
    <row r="5753" spans="1:4" ht="13.5">
      <c r="A5753" s="198">
        <v>89761</v>
      </c>
      <c r="B5753" s="198" t="s">
        <v>8069</v>
      </c>
      <c r="C5753" s="198" t="s">
        <v>2</v>
      </c>
      <c r="D5753" s="292">
        <v>37.58</v>
      </c>
    </row>
    <row r="5754" spans="1:4" ht="13.5">
      <c r="A5754" s="198">
        <v>89682</v>
      </c>
      <c r="B5754" s="198" t="s">
        <v>41634</v>
      </c>
      <c r="C5754" s="198" t="s">
        <v>2</v>
      </c>
      <c r="D5754" s="292">
        <v>38.380000000000003</v>
      </c>
    </row>
    <row r="5755" spans="1:4" ht="13.5">
      <c r="A5755" s="198">
        <v>89824</v>
      </c>
      <c r="B5755" s="198" t="s">
        <v>41635</v>
      </c>
      <c r="C5755" s="198" t="s">
        <v>2</v>
      </c>
      <c r="D5755" s="292">
        <v>47.01</v>
      </c>
    </row>
    <row r="5756" spans="1:4" ht="13.5">
      <c r="A5756" s="198">
        <v>104026</v>
      </c>
      <c r="B5756" s="198" t="s">
        <v>41636</v>
      </c>
      <c r="C5756" s="198" t="s">
        <v>2</v>
      </c>
      <c r="D5756" s="292">
        <v>50.48</v>
      </c>
    </row>
    <row r="5757" spans="1:4" ht="13.5">
      <c r="A5757" s="198">
        <v>89740</v>
      </c>
      <c r="B5757" s="198" t="s">
        <v>41637</v>
      </c>
      <c r="C5757" s="198" t="s">
        <v>2</v>
      </c>
      <c r="D5757" s="292">
        <v>11.03</v>
      </c>
    </row>
    <row r="5758" spans="1:4" ht="13.5">
      <c r="A5758" s="198">
        <v>89836</v>
      </c>
      <c r="B5758" s="198" t="s">
        <v>41638</v>
      </c>
      <c r="C5758" s="198" t="s">
        <v>2</v>
      </c>
      <c r="D5758" s="292">
        <v>244.09</v>
      </c>
    </row>
    <row r="5759" spans="1:4" ht="13.5">
      <c r="A5759" s="198">
        <v>89653</v>
      </c>
      <c r="B5759" s="198" t="s">
        <v>41639</v>
      </c>
      <c r="C5759" s="198" t="s">
        <v>2</v>
      </c>
      <c r="D5759" s="292">
        <v>21.18</v>
      </c>
    </row>
    <row r="5760" spans="1:4" ht="13.5">
      <c r="A5760" s="198">
        <v>89660</v>
      </c>
      <c r="B5760" s="198" t="s">
        <v>8044</v>
      </c>
      <c r="C5760" s="198" t="s">
        <v>2</v>
      </c>
      <c r="D5760" s="292">
        <v>11.63</v>
      </c>
    </row>
    <row r="5761" spans="1:4" ht="13.5">
      <c r="A5761" s="198">
        <v>104028</v>
      </c>
      <c r="B5761" s="198" t="s">
        <v>41640</v>
      </c>
      <c r="C5761" s="198" t="s">
        <v>2</v>
      </c>
      <c r="D5761" s="292">
        <v>158.41</v>
      </c>
    </row>
    <row r="5762" spans="1:4" ht="13.5">
      <c r="A5762" s="198">
        <v>89826</v>
      </c>
      <c r="B5762" s="198" t="s">
        <v>41641</v>
      </c>
      <c r="C5762" s="198" t="s">
        <v>2</v>
      </c>
      <c r="D5762" s="292">
        <v>155.13999999999999</v>
      </c>
    </row>
    <row r="5763" spans="1:4" ht="13.5">
      <c r="A5763" s="198">
        <v>89651</v>
      </c>
      <c r="B5763" s="198" t="s">
        <v>8043</v>
      </c>
      <c r="C5763" s="198" t="s">
        <v>2</v>
      </c>
      <c r="D5763" s="292">
        <v>8.58</v>
      </c>
    </row>
    <row r="5764" spans="1:4" ht="13.5">
      <c r="A5764" s="198">
        <v>89736</v>
      </c>
      <c r="B5764" s="198" t="s">
        <v>41642</v>
      </c>
      <c r="C5764" s="198" t="s">
        <v>2</v>
      </c>
      <c r="D5764" s="292">
        <v>10.85</v>
      </c>
    </row>
    <row r="5765" spans="1:4" ht="13.5">
      <c r="A5765" s="198">
        <v>89658</v>
      </c>
      <c r="B5765" s="198" t="s">
        <v>41643</v>
      </c>
      <c r="C5765" s="198" t="s">
        <v>2</v>
      </c>
      <c r="D5765" s="292">
        <v>11.42</v>
      </c>
    </row>
    <row r="5766" spans="1:4" ht="13.5">
      <c r="A5766" s="198">
        <v>89755</v>
      </c>
      <c r="B5766" s="198" t="s">
        <v>41644</v>
      </c>
      <c r="C5766" s="198" t="s">
        <v>2</v>
      </c>
      <c r="D5766" s="292">
        <v>16.39</v>
      </c>
    </row>
    <row r="5767" spans="1:4" ht="13.5">
      <c r="A5767" s="198">
        <v>89670</v>
      </c>
      <c r="B5767" s="198" t="s">
        <v>41645</v>
      </c>
      <c r="C5767" s="198" t="s">
        <v>2</v>
      </c>
      <c r="D5767" s="292">
        <v>17.05</v>
      </c>
    </row>
    <row r="5768" spans="1:4" ht="13.5">
      <c r="A5768" s="198">
        <v>89794</v>
      </c>
      <c r="B5768" s="198" t="s">
        <v>41646</v>
      </c>
      <c r="C5768" s="198" t="s">
        <v>2</v>
      </c>
      <c r="D5768" s="292">
        <v>23.45</v>
      </c>
    </row>
    <row r="5769" spans="1:4" ht="13.5">
      <c r="A5769" s="198">
        <v>89760</v>
      </c>
      <c r="B5769" s="198" t="s">
        <v>8068</v>
      </c>
      <c r="C5769" s="198" t="s">
        <v>2</v>
      </c>
      <c r="D5769" s="292">
        <v>26.5</v>
      </c>
    </row>
    <row r="5770" spans="1:4" ht="13.5">
      <c r="A5770" s="198">
        <v>89680</v>
      </c>
      <c r="B5770" s="198" t="s">
        <v>41647</v>
      </c>
      <c r="C5770" s="198" t="s">
        <v>2</v>
      </c>
      <c r="D5770" s="292">
        <v>27.3</v>
      </c>
    </row>
    <row r="5771" spans="1:4" ht="13.5">
      <c r="A5771" s="198">
        <v>89822</v>
      </c>
      <c r="B5771" s="198" t="s">
        <v>41648</v>
      </c>
      <c r="C5771" s="198" t="s">
        <v>2</v>
      </c>
      <c r="D5771" s="292">
        <v>30.72</v>
      </c>
    </row>
    <row r="5772" spans="1:4" ht="13.5">
      <c r="A5772" s="198">
        <v>104025</v>
      </c>
      <c r="B5772" s="198" t="s">
        <v>41649</v>
      </c>
      <c r="C5772" s="198" t="s">
        <v>2</v>
      </c>
      <c r="D5772" s="292">
        <v>34.19</v>
      </c>
    </row>
    <row r="5773" spans="1:4" ht="13.5">
      <c r="A5773" s="198">
        <v>89835</v>
      </c>
      <c r="B5773" s="198" t="s">
        <v>41650</v>
      </c>
      <c r="C5773" s="198" t="s">
        <v>2</v>
      </c>
      <c r="D5773" s="292">
        <v>53.24</v>
      </c>
    </row>
    <row r="5774" spans="1:4" ht="13.5">
      <c r="A5774" s="198">
        <v>89838</v>
      </c>
      <c r="B5774" s="198" t="s">
        <v>41651</v>
      </c>
      <c r="C5774" s="198" t="s">
        <v>2</v>
      </c>
      <c r="D5774" s="292">
        <v>187.04</v>
      </c>
    </row>
    <row r="5775" spans="1:4" ht="13.5">
      <c r="A5775" s="198">
        <v>89840</v>
      </c>
      <c r="B5775" s="198" t="s">
        <v>41652</v>
      </c>
      <c r="C5775" s="198" t="s">
        <v>2</v>
      </c>
      <c r="D5775" s="292">
        <v>220.1</v>
      </c>
    </row>
    <row r="5776" spans="1:4" ht="13.5">
      <c r="A5776" s="198">
        <v>104015</v>
      </c>
      <c r="B5776" s="198" t="s">
        <v>8127</v>
      </c>
      <c r="C5776" s="198" t="s">
        <v>2</v>
      </c>
      <c r="D5776" s="292">
        <v>19.760000000000002</v>
      </c>
    </row>
    <row r="5777" spans="1:4" ht="13.5">
      <c r="A5777" s="198">
        <v>104018</v>
      </c>
      <c r="B5777" s="198" t="s">
        <v>41653</v>
      </c>
      <c r="C5777" s="198" t="s">
        <v>2</v>
      </c>
      <c r="D5777" s="292">
        <v>25.37</v>
      </c>
    </row>
    <row r="5778" spans="1:4" ht="13.5">
      <c r="A5778" s="198">
        <v>104016</v>
      </c>
      <c r="B5778" s="198" t="s">
        <v>8128</v>
      </c>
      <c r="C5778" s="198" t="s">
        <v>2</v>
      </c>
      <c r="D5778" s="292">
        <v>26.61</v>
      </c>
    </row>
    <row r="5779" spans="1:4" ht="13.5">
      <c r="A5779" s="198">
        <v>104019</v>
      </c>
      <c r="B5779" s="198" t="s">
        <v>8130</v>
      </c>
      <c r="C5779" s="198" t="s">
        <v>2</v>
      </c>
      <c r="D5779" s="292">
        <v>53.33</v>
      </c>
    </row>
    <row r="5780" spans="1:4" ht="13.5">
      <c r="A5780" s="198">
        <v>104017</v>
      </c>
      <c r="B5780" s="198" t="s">
        <v>8129</v>
      </c>
      <c r="C5780" s="198" t="s">
        <v>2</v>
      </c>
      <c r="D5780" s="292">
        <v>54.78</v>
      </c>
    </row>
    <row r="5781" spans="1:4" ht="13.5">
      <c r="A5781" s="198">
        <v>104020</v>
      </c>
      <c r="B5781" s="198" t="s">
        <v>8131</v>
      </c>
      <c r="C5781" s="198" t="s">
        <v>2</v>
      </c>
      <c r="D5781" s="292">
        <v>67.680000000000007</v>
      </c>
    </row>
    <row r="5782" spans="1:4" ht="13.5">
      <c r="A5782" s="198">
        <v>104030</v>
      </c>
      <c r="B5782" s="198" t="s">
        <v>8132</v>
      </c>
      <c r="C5782" s="198" t="s">
        <v>2</v>
      </c>
      <c r="D5782" s="292">
        <v>74.209999999999994</v>
      </c>
    </row>
    <row r="5783" spans="1:4" ht="13.5">
      <c r="A5783" s="198">
        <v>89694</v>
      </c>
      <c r="B5783" s="198" t="s">
        <v>41654</v>
      </c>
      <c r="C5783" s="198" t="s">
        <v>2</v>
      </c>
      <c r="D5783" s="292">
        <v>24.43</v>
      </c>
    </row>
    <row r="5784" spans="1:4" ht="13.5">
      <c r="A5784" s="198">
        <v>89700</v>
      </c>
      <c r="B5784" s="198" t="s">
        <v>41655</v>
      </c>
      <c r="C5784" s="198" t="s">
        <v>2</v>
      </c>
      <c r="D5784" s="292">
        <v>27.93</v>
      </c>
    </row>
    <row r="5785" spans="1:4" ht="13.5">
      <c r="A5785" s="198">
        <v>89703</v>
      </c>
      <c r="B5785" s="198" t="s">
        <v>41656</v>
      </c>
      <c r="C5785" s="198" t="s">
        <v>2</v>
      </c>
      <c r="D5785" s="292">
        <v>58.34</v>
      </c>
    </row>
    <row r="5786" spans="1:4" ht="13.5">
      <c r="A5786" s="198">
        <v>89691</v>
      </c>
      <c r="B5786" s="198" t="s">
        <v>8057</v>
      </c>
      <c r="C5786" s="198" t="s">
        <v>2</v>
      </c>
      <c r="D5786" s="292">
        <v>16.399999999999999</v>
      </c>
    </row>
    <row r="5787" spans="1:4" ht="13.5">
      <c r="A5787" s="198">
        <v>89765</v>
      </c>
      <c r="B5787" s="198" t="s">
        <v>8072</v>
      </c>
      <c r="C5787" s="198" t="s">
        <v>2</v>
      </c>
      <c r="D5787" s="292">
        <v>20.27</v>
      </c>
    </row>
    <row r="5788" spans="1:4" ht="13.5">
      <c r="A5788" s="198">
        <v>89697</v>
      </c>
      <c r="B5788" s="198" t="s">
        <v>8061</v>
      </c>
      <c r="C5788" s="198" t="s">
        <v>2</v>
      </c>
      <c r="D5788" s="292">
        <v>21.4</v>
      </c>
    </row>
    <row r="5789" spans="1:4" ht="13.5">
      <c r="A5789" s="198">
        <v>89844</v>
      </c>
      <c r="B5789" s="198" t="s">
        <v>41657</v>
      </c>
      <c r="C5789" s="198" t="s">
        <v>2</v>
      </c>
      <c r="D5789" s="292">
        <v>76.84</v>
      </c>
    </row>
    <row r="5790" spans="1:4" ht="13.5">
      <c r="A5790" s="198">
        <v>104022</v>
      </c>
      <c r="B5790" s="198" t="s">
        <v>41658</v>
      </c>
      <c r="C5790" s="198" t="s">
        <v>2</v>
      </c>
      <c r="D5790" s="292">
        <v>83.77</v>
      </c>
    </row>
    <row r="5791" spans="1:4" ht="13.5">
      <c r="A5791" s="198">
        <v>89633</v>
      </c>
      <c r="B5791" s="198" t="s">
        <v>7872</v>
      </c>
      <c r="C5791" s="198" t="s">
        <v>1</v>
      </c>
      <c r="D5791" s="292">
        <v>31.19</v>
      </c>
    </row>
    <row r="5792" spans="1:4" ht="13.5">
      <c r="A5792" s="198">
        <v>89716</v>
      </c>
      <c r="B5792" s="198" t="s">
        <v>7875</v>
      </c>
      <c r="C5792" s="198" t="s">
        <v>1</v>
      </c>
      <c r="D5792" s="292">
        <v>32.82</v>
      </c>
    </row>
    <row r="5793" spans="1:4" ht="13.5">
      <c r="A5793" s="198">
        <v>89634</v>
      </c>
      <c r="B5793" s="198" t="s">
        <v>7873</v>
      </c>
      <c r="C5793" s="198" t="s">
        <v>1</v>
      </c>
      <c r="D5793" s="292">
        <v>44.54</v>
      </c>
    </row>
    <row r="5794" spans="1:4" ht="13.5">
      <c r="A5794" s="198">
        <v>89717</v>
      </c>
      <c r="B5794" s="198" t="s">
        <v>7876</v>
      </c>
      <c r="C5794" s="198" t="s">
        <v>1</v>
      </c>
      <c r="D5794" s="292">
        <v>51.99</v>
      </c>
    </row>
    <row r="5795" spans="1:4" ht="13.5">
      <c r="A5795" s="198">
        <v>89635</v>
      </c>
      <c r="B5795" s="198" t="s">
        <v>7874</v>
      </c>
      <c r="C5795" s="198" t="s">
        <v>1</v>
      </c>
      <c r="D5795" s="292">
        <v>65.81</v>
      </c>
    </row>
    <row r="5796" spans="1:4" ht="13.5">
      <c r="A5796" s="198">
        <v>89770</v>
      </c>
      <c r="B5796" s="198" t="s">
        <v>41659</v>
      </c>
      <c r="C5796" s="198" t="s">
        <v>1</v>
      </c>
      <c r="D5796" s="292">
        <v>56.42</v>
      </c>
    </row>
    <row r="5797" spans="1:4" ht="13.5">
      <c r="A5797" s="198">
        <v>89718</v>
      </c>
      <c r="B5797" s="198" t="s">
        <v>41660</v>
      </c>
      <c r="C5797" s="198" t="s">
        <v>1</v>
      </c>
      <c r="D5797" s="292">
        <v>66.66</v>
      </c>
    </row>
    <row r="5798" spans="1:4" ht="13.5">
      <c r="A5798" s="198">
        <v>89636</v>
      </c>
      <c r="B5798" s="198" t="s">
        <v>41661</v>
      </c>
      <c r="C5798" s="198" t="s">
        <v>1</v>
      </c>
      <c r="D5798" s="292">
        <v>82.92</v>
      </c>
    </row>
    <row r="5799" spans="1:4" ht="13.5">
      <c r="A5799" s="198">
        <v>89771</v>
      </c>
      <c r="B5799" s="198" t="s">
        <v>41662</v>
      </c>
      <c r="C5799" s="198" t="s">
        <v>1</v>
      </c>
      <c r="D5799" s="292">
        <v>75.34</v>
      </c>
    </row>
    <row r="5800" spans="1:4" ht="13.5">
      <c r="A5800" s="198">
        <v>104021</v>
      </c>
      <c r="B5800" s="198" t="s">
        <v>8378</v>
      </c>
      <c r="C5800" s="198" t="s">
        <v>1</v>
      </c>
      <c r="D5800" s="292">
        <v>87.06</v>
      </c>
    </row>
    <row r="5801" spans="1:4" ht="13.5">
      <c r="A5801" s="198">
        <v>89772</v>
      </c>
      <c r="B5801" s="198" t="s">
        <v>41663</v>
      </c>
      <c r="C5801" s="198" t="s">
        <v>1</v>
      </c>
      <c r="D5801" s="292">
        <v>109.89</v>
      </c>
    </row>
    <row r="5802" spans="1:4" ht="13.5">
      <c r="A5802" s="198">
        <v>89773</v>
      </c>
      <c r="B5802" s="198" t="s">
        <v>41664</v>
      </c>
      <c r="C5802" s="198" t="s">
        <v>1</v>
      </c>
      <c r="D5802" s="292">
        <v>177.07</v>
      </c>
    </row>
    <row r="5803" spans="1:4" ht="13.5">
      <c r="A5803" s="198">
        <v>89775</v>
      </c>
      <c r="B5803" s="198" t="s">
        <v>41665</v>
      </c>
      <c r="C5803" s="198" t="s">
        <v>1</v>
      </c>
      <c r="D5803" s="292">
        <v>276.89</v>
      </c>
    </row>
    <row r="5804" spans="1:4" ht="13.5">
      <c r="A5804" s="198">
        <v>89767</v>
      </c>
      <c r="B5804" s="198" t="s">
        <v>8073</v>
      </c>
      <c r="C5804" s="198" t="s">
        <v>2</v>
      </c>
      <c r="D5804" s="292">
        <v>25.53</v>
      </c>
    </row>
    <row r="5805" spans="1:4" ht="13.5">
      <c r="A5805" s="198">
        <v>89695</v>
      </c>
      <c r="B5805" s="198" t="s">
        <v>41666</v>
      </c>
      <c r="C5805" s="198" t="s">
        <v>2</v>
      </c>
      <c r="D5805" s="292">
        <v>20.73</v>
      </c>
    </row>
    <row r="5806" spans="1:4" ht="13.5">
      <c r="A5806" s="198">
        <v>89702</v>
      </c>
      <c r="B5806" s="198" t="s">
        <v>41667</v>
      </c>
      <c r="C5806" s="198" t="s">
        <v>2</v>
      </c>
      <c r="D5806" s="292">
        <v>26.66</v>
      </c>
    </row>
    <row r="5807" spans="1:4" ht="13.5">
      <c r="A5807" s="198">
        <v>89768</v>
      </c>
      <c r="B5807" s="198" t="s">
        <v>8074</v>
      </c>
      <c r="C5807" s="198" t="s">
        <v>2</v>
      </c>
      <c r="D5807" s="292">
        <v>29.6</v>
      </c>
    </row>
    <row r="5808" spans="1:4" ht="13.5">
      <c r="A5808" s="198">
        <v>89842</v>
      </c>
      <c r="B5808" s="198" t="s">
        <v>41668</v>
      </c>
      <c r="C5808" s="198" t="s">
        <v>2</v>
      </c>
      <c r="D5808" s="292">
        <v>60.96</v>
      </c>
    </row>
    <row r="5809" spans="1:4" ht="13.5">
      <c r="A5809" s="198">
        <v>89845</v>
      </c>
      <c r="B5809" s="198" t="s">
        <v>41669</v>
      </c>
      <c r="C5809" s="198" t="s">
        <v>2</v>
      </c>
      <c r="D5809" s="292">
        <v>120.89</v>
      </c>
    </row>
    <row r="5810" spans="1:4" ht="13.5">
      <c r="A5810" s="198">
        <v>89846</v>
      </c>
      <c r="B5810" s="198" t="s">
        <v>41670</v>
      </c>
      <c r="C5810" s="198" t="s">
        <v>2</v>
      </c>
      <c r="D5810" s="292">
        <v>259.86</v>
      </c>
    </row>
    <row r="5811" spans="1:4" ht="13.5">
      <c r="A5811" s="198">
        <v>89847</v>
      </c>
      <c r="B5811" s="198" t="s">
        <v>41671</v>
      </c>
      <c r="C5811" s="198" t="s">
        <v>2</v>
      </c>
      <c r="D5811" s="292">
        <v>309.8</v>
      </c>
    </row>
    <row r="5812" spans="1:4" ht="13.5">
      <c r="A5812" s="198">
        <v>89705</v>
      </c>
      <c r="B5812" s="198" t="s">
        <v>41672</v>
      </c>
      <c r="C5812" s="198" t="s">
        <v>2</v>
      </c>
      <c r="D5812" s="292">
        <v>30.92</v>
      </c>
    </row>
    <row r="5813" spans="1:4" ht="13.5">
      <c r="A5813" s="198">
        <v>89769</v>
      </c>
      <c r="B5813" s="198" t="s">
        <v>8075</v>
      </c>
      <c r="C5813" s="198" t="s">
        <v>2</v>
      </c>
      <c r="D5813" s="292">
        <v>67.099999999999994</v>
      </c>
    </row>
    <row r="5814" spans="1:4" ht="13.5">
      <c r="A5814" s="198">
        <v>89706</v>
      </c>
      <c r="B5814" s="198" t="s">
        <v>41673</v>
      </c>
      <c r="C5814" s="198" t="s">
        <v>2</v>
      </c>
      <c r="D5814" s="292">
        <v>68.66</v>
      </c>
    </row>
    <row r="5815" spans="1:4" ht="13.5">
      <c r="A5815" s="198">
        <v>89741</v>
      </c>
      <c r="B5815" s="198" t="s">
        <v>41674</v>
      </c>
      <c r="C5815" s="198" t="s">
        <v>2</v>
      </c>
      <c r="D5815" s="292">
        <v>28.04</v>
      </c>
    </row>
    <row r="5816" spans="1:4" ht="13.5">
      <c r="A5816" s="198">
        <v>89757</v>
      </c>
      <c r="B5816" s="198" t="s">
        <v>41675</v>
      </c>
      <c r="C5816" s="198" t="s">
        <v>2</v>
      </c>
      <c r="D5816" s="292">
        <v>36.619999999999997</v>
      </c>
    </row>
    <row r="5817" spans="1:4" ht="13.5">
      <c r="A5817" s="198">
        <v>104027</v>
      </c>
      <c r="B5817" s="198" t="s">
        <v>41676</v>
      </c>
      <c r="C5817" s="198" t="s">
        <v>2</v>
      </c>
      <c r="D5817" s="292">
        <v>77.040000000000006</v>
      </c>
    </row>
    <row r="5818" spans="1:4" ht="13.5">
      <c r="A5818" s="198">
        <v>89837</v>
      </c>
      <c r="B5818" s="198" t="s">
        <v>41677</v>
      </c>
      <c r="C5818" s="198" t="s">
        <v>2</v>
      </c>
      <c r="D5818" s="292">
        <v>163.37</v>
      </c>
    </row>
    <row r="5819" spans="1:4" ht="13.5">
      <c r="A5819" s="198">
        <v>89839</v>
      </c>
      <c r="B5819" s="198" t="s">
        <v>41678</v>
      </c>
      <c r="C5819" s="198" t="s">
        <v>2</v>
      </c>
      <c r="D5819" s="292">
        <v>212.25</v>
      </c>
    </row>
    <row r="5820" spans="1:4" ht="13.5">
      <c r="A5820" s="198">
        <v>89841</v>
      </c>
      <c r="B5820" s="198" t="s">
        <v>41679</v>
      </c>
      <c r="C5820" s="198" t="s">
        <v>2</v>
      </c>
      <c r="D5820" s="292">
        <v>322.37</v>
      </c>
    </row>
    <row r="5821" spans="1:4" ht="13.5">
      <c r="A5821" s="198">
        <v>89654</v>
      </c>
      <c r="B5821" s="198" t="s">
        <v>41680</v>
      </c>
      <c r="C5821" s="198" t="s">
        <v>2</v>
      </c>
      <c r="D5821" s="292">
        <v>24.56</v>
      </c>
    </row>
    <row r="5822" spans="1:4" ht="13.5">
      <c r="A5822" s="198">
        <v>89661</v>
      </c>
      <c r="B5822" s="198" t="s">
        <v>41681</v>
      </c>
      <c r="C5822" s="198" t="s">
        <v>2</v>
      </c>
      <c r="D5822" s="292">
        <v>28.61</v>
      </c>
    </row>
    <row r="5823" spans="1:4" ht="13.5">
      <c r="A5823" s="198">
        <v>89674</v>
      </c>
      <c r="B5823" s="198" t="s">
        <v>41682</v>
      </c>
      <c r="C5823" s="198" t="s">
        <v>2</v>
      </c>
      <c r="D5823" s="292">
        <v>37.28</v>
      </c>
    </row>
    <row r="5824" spans="1:4" ht="13.5">
      <c r="A5824" s="198">
        <v>89816</v>
      </c>
      <c r="B5824" s="198" t="s">
        <v>41683</v>
      </c>
      <c r="C5824" s="198" t="s">
        <v>2</v>
      </c>
      <c r="D5824" s="292">
        <v>50.4</v>
      </c>
    </row>
    <row r="5825" spans="1:4" ht="13.5">
      <c r="A5825" s="198">
        <v>89762</v>
      </c>
      <c r="B5825" s="198" t="s">
        <v>8070</v>
      </c>
      <c r="C5825" s="198" t="s">
        <v>2</v>
      </c>
      <c r="D5825" s="292">
        <v>53.45</v>
      </c>
    </row>
    <row r="5826" spans="1:4" ht="13.5">
      <c r="A5826" s="198">
        <v>89684</v>
      </c>
      <c r="B5826" s="198" t="s">
        <v>41684</v>
      </c>
      <c r="C5826" s="198" t="s">
        <v>2</v>
      </c>
      <c r="D5826" s="292">
        <v>54.25</v>
      </c>
    </row>
    <row r="5827" spans="1:4" ht="13.5">
      <c r="A5827" s="198">
        <v>89828</v>
      </c>
      <c r="B5827" s="198" t="s">
        <v>41685</v>
      </c>
      <c r="C5827" s="198" t="s">
        <v>2</v>
      </c>
      <c r="D5827" s="292">
        <v>73.569999999999993</v>
      </c>
    </row>
    <row r="5828" spans="1:4" ht="13.5">
      <c r="A5828" s="198">
        <v>89546</v>
      </c>
      <c r="B5828" s="198" t="s">
        <v>7980</v>
      </c>
      <c r="C5828" s="198" t="s">
        <v>2</v>
      </c>
      <c r="D5828" s="292">
        <v>13.13</v>
      </c>
    </row>
    <row r="5829" spans="1:4" ht="13.5">
      <c r="A5829" s="198">
        <v>89482</v>
      </c>
      <c r="B5829" s="198" t="s">
        <v>8146</v>
      </c>
      <c r="C5829" s="198" t="s">
        <v>2</v>
      </c>
      <c r="D5829" s="292">
        <v>43.41</v>
      </c>
    </row>
    <row r="5830" spans="1:4" ht="13.5">
      <c r="A5830" s="198">
        <v>89491</v>
      </c>
      <c r="B5830" s="198" t="s">
        <v>8147</v>
      </c>
      <c r="C5830" s="198" t="s">
        <v>2</v>
      </c>
      <c r="D5830" s="292">
        <v>108.47</v>
      </c>
    </row>
    <row r="5831" spans="1:4" ht="13.5">
      <c r="A5831" s="198">
        <v>104178</v>
      </c>
      <c r="B5831" s="198" t="s">
        <v>8144</v>
      </c>
      <c r="C5831" s="198" t="s">
        <v>2</v>
      </c>
      <c r="D5831" s="292">
        <v>25.99</v>
      </c>
    </row>
    <row r="5832" spans="1:4" ht="13.5">
      <c r="A5832" s="198">
        <v>104179</v>
      </c>
      <c r="B5832" s="198" t="s">
        <v>8145</v>
      </c>
      <c r="C5832" s="198" t="s">
        <v>2</v>
      </c>
      <c r="D5832" s="292">
        <v>101.77</v>
      </c>
    </row>
    <row r="5833" spans="1:4" ht="13.5">
      <c r="A5833" s="198">
        <v>89587</v>
      </c>
      <c r="B5833" s="198" t="s">
        <v>8009</v>
      </c>
      <c r="C5833" s="198" t="s">
        <v>2</v>
      </c>
      <c r="D5833" s="292">
        <v>59.09</v>
      </c>
    </row>
    <row r="5834" spans="1:4" ht="13.5">
      <c r="A5834" s="198">
        <v>89535</v>
      </c>
      <c r="B5834" s="198" t="s">
        <v>7974</v>
      </c>
      <c r="C5834" s="198" t="s">
        <v>2</v>
      </c>
      <c r="D5834" s="292">
        <v>50.79</v>
      </c>
    </row>
    <row r="5835" spans="1:4" ht="13.5">
      <c r="A5835" s="198">
        <v>89592</v>
      </c>
      <c r="B5835" s="198" t="s">
        <v>8012</v>
      </c>
      <c r="C5835" s="198" t="s">
        <v>2</v>
      </c>
      <c r="D5835" s="292">
        <v>190.6</v>
      </c>
    </row>
    <row r="5836" spans="1:4" ht="13.5">
      <c r="A5836" s="198">
        <v>104169</v>
      </c>
      <c r="B5836" s="198" t="s">
        <v>8135</v>
      </c>
      <c r="C5836" s="198" t="s">
        <v>2</v>
      </c>
      <c r="D5836" s="292">
        <v>178.43</v>
      </c>
    </row>
    <row r="5837" spans="1:4" ht="13.5">
      <c r="A5837" s="198">
        <v>89583</v>
      </c>
      <c r="B5837" s="198" t="s">
        <v>8006</v>
      </c>
      <c r="C5837" s="198" t="s">
        <v>2</v>
      </c>
      <c r="D5837" s="292">
        <v>51.57</v>
      </c>
    </row>
    <row r="5838" spans="1:4" ht="13.5">
      <c r="A5838" s="198">
        <v>89526</v>
      </c>
      <c r="B5838" s="198" t="s">
        <v>7967</v>
      </c>
      <c r="C5838" s="198" t="s">
        <v>2</v>
      </c>
      <c r="D5838" s="292">
        <v>46.97</v>
      </c>
    </row>
    <row r="5839" spans="1:4" ht="13.5">
      <c r="A5839" s="198">
        <v>95695</v>
      </c>
      <c r="B5839" s="198" t="s">
        <v>8079</v>
      </c>
      <c r="C5839" s="198" t="s">
        <v>2</v>
      </c>
      <c r="D5839" s="292">
        <v>73</v>
      </c>
    </row>
    <row r="5840" spans="1:4" ht="13.5">
      <c r="A5840" s="198">
        <v>95694</v>
      </c>
      <c r="B5840" s="198" t="s">
        <v>8078</v>
      </c>
      <c r="C5840" s="198" t="s">
        <v>2</v>
      </c>
      <c r="D5840" s="292">
        <v>64.7</v>
      </c>
    </row>
    <row r="5841" spans="1:4" ht="13.5">
      <c r="A5841" s="198">
        <v>89585</v>
      </c>
      <c r="B5841" s="198" t="s">
        <v>8008</v>
      </c>
      <c r="C5841" s="198" t="s">
        <v>2</v>
      </c>
      <c r="D5841" s="292">
        <v>53.33</v>
      </c>
    </row>
    <row r="5842" spans="1:4" ht="13.5">
      <c r="A5842" s="198">
        <v>89531</v>
      </c>
      <c r="B5842" s="198" t="s">
        <v>7972</v>
      </c>
      <c r="C5842" s="198" t="s">
        <v>2</v>
      </c>
      <c r="D5842" s="292">
        <v>45.03</v>
      </c>
    </row>
    <row r="5843" spans="1:4" ht="13.5">
      <c r="A5843" s="198">
        <v>89591</v>
      </c>
      <c r="B5843" s="198" t="s">
        <v>8011</v>
      </c>
      <c r="C5843" s="198" t="s">
        <v>2</v>
      </c>
      <c r="D5843" s="292">
        <v>154.54</v>
      </c>
    </row>
    <row r="5844" spans="1:4" ht="13.5">
      <c r="A5844" s="198">
        <v>104168</v>
      </c>
      <c r="B5844" s="198" t="s">
        <v>8134</v>
      </c>
      <c r="C5844" s="198" t="s">
        <v>2</v>
      </c>
      <c r="D5844" s="292">
        <v>142.37</v>
      </c>
    </row>
    <row r="5845" spans="1:4" ht="13.5">
      <c r="A5845" s="198">
        <v>89516</v>
      </c>
      <c r="B5845" s="198" t="s">
        <v>7957</v>
      </c>
      <c r="C5845" s="198" t="s">
        <v>2</v>
      </c>
      <c r="D5845" s="292">
        <v>10.09</v>
      </c>
    </row>
    <row r="5846" spans="1:4" ht="13.5">
      <c r="A5846" s="198">
        <v>89520</v>
      </c>
      <c r="B5846" s="198" t="s">
        <v>7961</v>
      </c>
      <c r="C5846" s="198" t="s">
        <v>2</v>
      </c>
      <c r="D5846" s="292">
        <v>18.43</v>
      </c>
    </row>
    <row r="5847" spans="1:4" ht="13.5">
      <c r="A5847" s="198">
        <v>89582</v>
      </c>
      <c r="B5847" s="198" t="s">
        <v>8005</v>
      </c>
      <c r="C5847" s="198" t="s">
        <v>2</v>
      </c>
      <c r="D5847" s="292">
        <v>40.56</v>
      </c>
    </row>
    <row r="5848" spans="1:4" ht="13.5">
      <c r="A5848" s="198">
        <v>89524</v>
      </c>
      <c r="B5848" s="198" t="s">
        <v>7965</v>
      </c>
      <c r="C5848" s="198" t="s">
        <v>2</v>
      </c>
      <c r="D5848" s="292">
        <v>35.96</v>
      </c>
    </row>
    <row r="5849" spans="1:4" ht="13.5">
      <c r="A5849" s="198">
        <v>89584</v>
      </c>
      <c r="B5849" s="198" t="s">
        <v>8007</v>
      </c>
      <c r="C5849" s="198" t="s">
        <v>2</v>
      </c>
      <c r="D5849" s="292">
        <v>51.99</v>
      </c>
    </row>
    <row r="5850" spans="1:4" ht="13.5">
      <c r="A5850" s="198">
        <v>89529</v>
      </c>
      <c r="B5850" s="198" t="s">
        <v>7970</v>
      </c>
      <c r="C5850" s="198" t="s">
        <v>2</v>
      </c>
      <c r="D5850" s="292">
        <v>43.69</v>
      </c>
    </row>
    <row r="5851" spans="1:4" ht="13.5">
      <c r="A5851" s="198">
        <v>89590</v>
      </c>
      <c r="B5851" s="198" t="s">
        <v>8010</v>
      </c>
      <c r="C5851" s="198" t="s">
        <v>2</v>
      </c>
      <c r="D5851" s="292">
        <v>158.63999999999999</v>
      </c>
    </row>
    <row r="5852" spans="1:4" ht="13.5">
      <c r="A5852" s="198">
        <v>104167</v>
      </c>
      <c r="B5852" s="198" t="s">
        <v>8133</v>
      </c>
      <c r="C5852" s="198" t="s">
        <v>2</v>
      </c>
      <c r="D5852" s="292">
        <v>146.47</v>
      </c>
    </row>
    <row r="5853" spans="1:4" ht="13.5">
      <c r="A5853" s="198">
        <v>89514</v>
      </c>
      <c r="B5853" s="198" t="s">
        <v>7955</v>
      </c>
      <c r="C5853" s="198" t="s">
        <v>2</v>
      </c>
      <c r="D5853" s="292">
        <v>9.98</v>
      </c>
    </row>
    <row r="5854" spans="1:4" ht="13.5">
      <c r="A5854" s="198">
        <v>89518</v>
      </c>
      <c r="B5854" s="198" t="s">
        <v>7959</v>
      </c>
      <c r="C5854" s="198" t="s">
        <v>2</v>
      </c>
      <c r="D5854" s="292">
        <v>17.489999999999998</v>
      </c>
    </row>
    <row r="5855" spans="1:4" ht="13.5">
      <c r="A5855" s="198">
        <v>89581</v>
      </c>
      <c r="B5855" s="198" t="s">
        <v>8004</v>
      </c>
      <c r="C5855" s="198" t="s">
        <v>2</v>
      </c>
      <c r="D5855" s="292">
        <v>39.97</v>
      </c>
    </row>
    <row r="5856" spans="1:4" ht="13.5">
      <c r="A5856" s="198">
        <v>89522</v>
      </c>
      <c r="B5856" s="198" t="s">
        <v>7963</v>
      </c>
      <c r="C5856" s="198" t="s">
        <v>2</v>
      </c>
      <c r="D5856" s="292">
        <v>35.369999999999997</v>
      </c>
    </row>
    <row r="5857" spans="1:4" ht="13.5">
      <c r="A5857" s="198">
        <v>89574</v>
      </c>
      <c r="B5857" s="198" t="s">
        <v>8001</v>
      </c>
      <c r="C5857" s="198" t="s">
        <v>2</v>
      </c>
      <c r="D5857" s="292">
        <v>190</v>
      </c>
    </row>
    <row r="5858" spans="1:4" ht="13.5">
      <c r="A5858" s="198">
        <v>89690</v>
      </c>
      <c r="B5858" s="198" t="s">
        <v>8056</v>
      </c>
      <c r="C5858" s="198" t="s">
        <v>2</v>
      </c>
      <c r="D5858" s="292">
        <v>108.16</v>
      </c>
    </row>
    <row r="5859" spans="1:4" ht="13.5">
      <c r="A5859" s="198">
        <v>89567</v>
      </c>
      <c r="B5859" s="198" t="s">
        <v>7996</v>
      </c>
      <c r="C5859" s="198" t="s">
        <v>2</v>
      </c>
      <c r="D5859" s="292">
        <v>97.09</v>
      </c>
    </row>
    <row r="5860" spans="1:4" ht="13.5">
      <c r="A5860" s="198">
        <v>89692</v>
      </c>
      <c r="B5860" s="198" t="s">
        <v>8058</v>
      </c>
      <c r="C5860" s="198" t="s">
        <v>2</v>
      </c>
      <c r="D5860" s="292">
        <v>123.95</v>
      </c>
    </row>
    <row r="5861" spans="1:4" ht="13.5">
      <c r="A5861" s="198">
        <v>89569</v>
      </c>
      <c r="B5861" s="198" t="s">
        <v>7998</v>
      </c>
      <c r="C5861" s="198" t="s">
        <v>2</v>
      </c>
      <c r="D5861" s="292">
        <v>114.53</v>
      </c>
    </row>
    <row r="5862" spans="1:4" ht="13.5">
      <c r="A5862" s="198">
        <v>89699</v>
      </c>
      <c r="B5862" s="198" t="s">
        <v>8063</v>
      </c>
      <c r="C5862" s="198" t="s">
        <v>2</v>
      </c>
      <c r="D5862" s="292">
        <v>242.16</v>
      </c>
    </row>
    <row r="5863" spans="1:4" ht="13.5">
      <c r="A5863" s="198">
        <v>104174</v>
      </c>
      <c r="B5863" s="198" t="s">
        <v>8140</v>
      </c>
      <c r="C5863" s="198" t="s">
        <v>2</v>
      </c>
      <c r="D5863" s="292">
        <v>229.34</v>
      </c>
    </row>
    <row r="5864" spans="1:4" ht="13.5">
      <c r="A5864" s="198">
        <v>89698</v>
      </c>
      <c r="B5864" s="198" t="s">
        <v>8062</v>
      </c>
      <c r="C5864" s="198" t="s">
        <v>2</v>
      </c>
      <c r="D5864" s="292">
        <v>321.31</v>
      </c>
    </row>
    <row r="5865" spans="1:4" ht="13.5">
      <c r="A5865" s="198">
        <v>104176</v>
      </c>
      <c r="B5865" s="198" t="s">
        <v>8142</v>
      </c>
      <c r="C5865" s="198" t="s">
        <v>2</v>
      </c>
      <c r="D5865" s="292">
        <v>305.07</v>
      </c>
    </row>
    <row r="5866" spans="1:4" ht="13.5">
      <c r="A5866" s="198">
        <v>89561</v>
      </c>
      <c r="B5866" s="198" t="s">
        <v>7991</v>
      </c>
      <c r="C5866" s="198" t="s">
        <v>2</v>
      </c>
      <c r="D5866" s="292">
        <v>18</v>
      </c>
    </row>
    <row r="5867" spans="1:4" ht="13.5">
      <c r="A5867" s="198">
        <v>89563</v>
      </c>
      <c r="B5867" s="198" t="s">
        <v>7993</v>
      </c>
      <c r="C5867" s="198" t="s">
        <v>2</v>
      </c>
      <c r="D5867" s="292">
        <v>41.38</v>
      </c>
    </row>
    <row r="5868" spans="1:4" ht="13.5">
      <c r="A5868" s="198">
        <v>89685</v>
      </c>
      <c r="B5868" s="198" t="s">
        <v>8054</v>
      </c>
      <c r="C5868" s="198" t="s">
        <v>2</v>
      </c>
      <c r="D5868" s="292">
        <v>73.56</v>
      </c>
    </row>
    <row r="5869" spans="1:4" ht="13.5">
      <c r="A5869" s="198">
        <v>89565</v>
      </c>
      <c r="B5869" s="198" t="s">
        <v>7994</v>
      </c>
      <c r="C5869" s="198" t="s">
        <v>2</v>
      </c>
      <c r="D5869" s="292">
        <v>67.44</v>
      </c>
    </row>
    <row r="5870" spans="1:4" ht="13.5">
      <c r="A5870" s="198">
        <v>89671</v>
      </c>
      <c r="B5870" s="198" t="s">
        <v>8047</v>
      </c>
      <c r="C5870" s="198" t="s">
        <v>2</v>
      </c>
      <c r="D5870" s="292">
        <v>53.41</v>
      </c>
    </row>
    <row r="5871" spans="1:4" ht="13.5">
      <c r="A5871" s="198">
        <v>89556</v>
      </c>
      <c r="B5871" s="198" t="s">
        <v>7987</v>
      </c>
      <c r="C5871" s="198" t="s">
        <v>2</v>
      </c>
      <c r="D5871" s="292">
        <v>47.87</v>
      </c>
    </row>
    <row r="5872" spans="1:4" ht="13.5">
      <c r="A5872" s="198">
        <v>89679</v>
      </c>
      <c r="B5872" s="198" t="s">
        <v>8051</v>
      </c>
      <c r="C5872" s="198" t="s">
        <v>2</v>
      </c>
      <c r="D5872" s="292">
        <v>146.66</v>
      </c>
    </row>
    <row r="5873" spans="1:4" ht="13.5">
      <c r="A5873" s="198">
        <v>104171</v>
      </c>
      <c r="B5873" s="198" t="s">
        <v>8137</v>
      </c>
      <c r="C5873" s="198" t="s">
        <v>2</v>
      </c>
      <c r="D5873" s="292">
        <v>118.79</v>
      </c>
    </row>
    <row r="5874" spans="1:4" ht="13.5">
      <c r="A5874" s="198">
        <v>89600</v>
      </c>
      <c r="B5874" s="198" t="s">
        <v>8016</v>
      </c>
      <c r="C5874" s="198" t="s">
        <v>2</v>
      </c>
      <c r="D5874" s="292">
        <v>29.99</v>
      </c>
    </row>
    <row r="5875" spans="1:4" ht="13.5">
      <c r="A5875" s="198">
        <v>89548</v>
      </c>
      <c r="B5875" s="198" t="s">
        <v>7982</v>
      </c>
      <c r="C5875" s="198" t="s">
        <v>2</v>
      </c>
      <c r="D5875" s="292">
        <v>26.94</v>
      </c>
    </row>
    <row r="5876" spans="1:4" ht="13.5">
      <c r="A5876" s="198">
        <v>89669</v>
      </c>
      <c r="B5876" s="198" t="s">
        <v>8046</v>
      </c>
      <c r="C5876" s="198" t="s">
        <v>2</v>
      </c>
      <c r="D5876" s="292">
        <v>39.090000000000003</v>
      </c>
    </row>
    <row r="5877" spans="1:4" ht="13.5">
      <c r="A5877" s="198">
        <v>89554</v>
      </c>
      <c r="B5877" s="198" t="s">
        <v>7986</v>
      </c>
      <c r="C5877" s="198" t="s">
        <v>2</v>
      </c>
      <c r="D5877" s="292">
        <v>33.51</v>
      </c>
    </row>
    <row r="5878" spans="1:4" ht="13.5">
      <c r="A5878" s="198">
        <v>89677</v>
      </c>
      <c r="B5878" s="198" t="s">
        <v>8050</v>
      </c>
      <c r="C5878" s="198" t="s">
        <v>2</v>
      </c>
      <c r="D5878" s="292">
        <v>91.46</v>
      </c>
    </row>
    <row r="5879" spans="1:4" ht="13.5">
      <c r="A5879" s="198">
        <v>104170</v>
      </c>
      <c r="B5879" s="198" t="s">
        <v>8136</v>
      </c>
      <c r="C5879" s="198" t="s">
        <v>2</v>
      </c>
      <c r="D5879" s="292">
        <v>83.14</v>
      </c>
    </row>
    <row r="5880" spans="1:4" ht="13.5">
      <c r="A5880" s="198">
        <v>89544</v>
      </c>
      <c r="B5880" s="198" t="s">
        <v>7978</v>
      </c>
      <c r="C5880" s="198" t="s">
        <v>2</v>
      </c>
      <c r="D5880" s="292">
        <v>10.35</v>
      </c>
    </row>
    <row r="5881" spans="1:4" ht="13.5">
      <c r="A5881" s="198">
        <v>89545</v>
      </c>
      <c r="B5881" s="198" t="s">
        <v>7979</v>
      </c>
      <c r="C5881" s="198" t="s">
        <v>2</v>
      </c>
      <c r="D5881" s="353">
        <v>20.18</v>
      </c>
    </row>
    <row r="5882" spans="1:4" ht="13.5">
      <c r="A5882" s="198">
        <v>89599</v>
      </c>
      <c r="B5882" s="198" t="s">
        <v>8015</v>
      </c>
      <c r="C5882" s="198" t="s">
        <v>2</v>
      </c>
      <c r="D5882" s="292">
        <v>29.65</v>
      </c>
    </row>
    <row r="5883" spans="1:4" ht="13.5">
      <c r="A5883" s="198">
        <v>89547</v>
      </c>
      <c r="B5883" s="198" t="s">
        <v>7981</v>
      </c>
      <c r="C5883" s="198" t="s">
        <v>2</v>
      </c>
      <c r="D5883" s="292">
        <v>26.59</v>
      </c>
    </row>
    <row r="5884" spans="1:4" ht="13.5">
      <c r="A5884" s="198">
        <v>89495</v>
      </c>
      <c r="B5884" s="198" t="s">
        <v>8148</v>
      </c>
      <c r="C5884" s="198" t="s">
        <v>2</v>
      </c>
      <c r="D5884" s="292">
        <v>19.96</v>
      </c>
    </row>
    <row r="5885" spans="1:4" ht="13.5">
      <c r="A5885" s="198">
        <v>89673</v>
      </c>
      <c r="B5885" s="198" t="s">
        <v>8048</v>
      </c>
      <c r="C5885" s="198" t="s">
        <v>2</v>
      </c>
      <c r="D5885" s="292">
        <v>42.08</v>
      </c>
    </row>
    <row r="5886" spans="1:4" ht="13.5">
      <c r="A5886" s="198">
        <v>89557</v>
      </c>
      <c r="B5886" s="198" t="s">
        <v>7988</v>
      </c>
      <c r="C5886" s="198" t="s">
        <v>2</v>
      </c>
      <c r="D5886" s="292">
        <v>37.79</v>
      </c>
    </row>
    <row r="5887" spans="1:4" ht="13.5">
      <c r="A5887" s="198">
        <v>89681</v>
      </c>
      <c r="B5887" s="198" t="s">
        <v>8052</v>
      </c>
      <c r="C5887" s="198" t="s">
        <v>2</v>
      </c>
      <c r="D5887" s="292">
        <v>107.34</v>
      </c>
    </row>
    <row r="5888" spans="1:4" ht="13.5">
      <c r="A5888" s="198">
        <v>104173</v>
      </c>
      <c r="B5888" s="198" t="s">
        <v>8139</v>
      </c>
      <c r="C5888" s="198" t="s">
        <v>2</v>
      </c>
      <c r="D5888" s="292">
        <v>101.79</v>
      </c>
    </row>
    <row r="5889" spans="1:4" ht="13.5">
      <c r="A5889" s="198">
        <v>89549</v>
      </c>
      <c r="B5889" s="198" t="s">
        <v>7983</v>
      </c>
      <c r="C5889" s="198" t="s">
        <v>2</v>
      </c>
      <c r="D5889" s="292">
        <v>22.2</v>
      </c>
    </row>
    <row r="5890" spans="1:4" ht="13.5">
      <c r="A5890" s="198">
        <v>89578</v>
      </c>
      <c r="B5890" s="198" t="s">
        <v>7870</v>
      </c>
      <c r="C5890" s="198" t="s">
        <v>1</v>
      </c>
      <c r="D5890" s="292">
        <v>42.47</v>
      </c>
    </row>
    <row r="5891" spans="1:4" ht="13.5">
      <c r="A5891" s="198">
        <v>89512</v>
      </c>
      <c r="B5891" s="198" t="s">
        <v>7868</v>
      </c>
      <c r="C5891" s="198" t="s">
        <v>1</v>
      </c>
      <c r="D5891" s="292">
        <v>61.25</v>
      </c>
    </row>
    <row r="5892" spans="1:4" ht="13.5">
      <c r="A5892" s="198">
        <v>89580</v>
      </c>
      <c r="B5892" s="198" t="s">
        <v>7871</v>
      </c>
      <c r="C5892" s="198" t="s">
        <v>1</v>
      </c>
      <c r="D5892" s="292">
        <v>88.01</v>
      </c>
    </row>
    <row r="5893" spans="1:4" ht="13.5">
      <c r="A5893" s="198">
        <v>104166</v>
      </c>
      <c r="B5893" s="198" t="s">
        <v>7877</v>
      </c>
      <c r="C5893" s="198" t="s">
        <v>1</v>
      </c>
      <c r="D5893" s="292">
        <v>94.92</v>
      </c>
    </row>
    <row r="5894" spans="1:4" ht="13.5">
      <c r="A5894" s="198">
        <v>89508</v>
      </c>
      <c r="B5894" s="198" t="s">
        <v>7865</v>
      </c>
      <c r="C5894" s="198" t="s">
        <v>1</v>
      </c>
      <c r="D5894" s="292">
        <v>20.89</v>
      </c>
    </row>
    <row r="5895" spans="1:4" ht="13.5">
      <c r="A5895" s="198">
        <v>89509</v>
      </c>
      <c r="B5895" s="198" t="s">
        <v>7866</v>
      </c>
      <c r="C5895" s="198" t="s">
        <v>1</v>
      </c>
      <c r="D5895" s="292">
        <v>28.3</v>
      </c>
    </row>
    <row r="5896" spans="1:4" ht="13.5">
      <c r="A5896" s="198">
        <v>89576</v>
      </c>
      <c r="B5896" s="198" t="s">
        <v>7869</v>
      </c>
      <c r="C5896" s="198" t="s">
        <v>1</v>
      </c>
      <c r="D5896" s="292">
        <v>34.32</v>
      </c>
    </row>
    <row r="5897" spans="1:4" ht="13.5">
      <c r="A5897" s="198">
        <v>89511</v>
      </c>
      <c r="B5897" s="198" t="s">
        <v>7867</v>
      </c>
      <c r="C5897" s="198" t="s">
        <v>1</v>
      </c>
      <c r="D5897" s="292">
        <v>48.46</v>
      </c>
    </row>
    <row r="5898" spans="1:4" ht="13.5">
      <c r="A5898" s="198">
        <v>89675</v>
      </c>
      <c r="B5898" s="198" t="s">
        <v>8049</v>
      </c>
      <c r="C5898" s="198" t="s">
        <v>2</v>
      </c>
      <c r="D5898" s="292">
        <v>87.5</v>
      </c>
    </row>
    <row r="5899" spans="1:4" ht="13.5">
      <c r="A5899" s="198">
        <v>89559</v>
      </c>
      <c r="B5899" s="198" t="s">
        <v>7990</v>
      </c>
      <c r="C5899" s="198" t="s">
        <v>2</v>
      </c>
      <c r="D5899" s="292">
        <v>81.96</v>
      </c>
    </row>
    <row r="5900" spans="1:4" ht="13.5">
      <c r="A5900" s="198">
        <v>104172</v>
      </c>
      <c r="B5900" s="198" t="s">
        <v>8138</v>
      </c>
      <c r="C5900" s="198" t="s">
        <v>2</v>
      </c>
      <c r="D5900" s="292">
        <v>340.82</v>
      </c>
    </row>
    <row r="5901" spans="1:4" ht="13.5">
      <c r="A5901" s="198">
        <v>89683</v>
      </c>
      <c r="B5901" s="198" t="s">
        <v>8053</v>
      </c>
      <c r="C5901" s="198" t="s">
        <v>2</v>
      </c>
      <c r="D5901" s="292">
        <v>348.93</v>
      </c>
    </row>
    <row r="5902" spans="1:4" ht="13.5">
      <c r="A5902" s="198">
        <v>89667</v>
      </c>
      <c r="B5902" s="198" t="s">
        <v>8045</v>
      </c>
      <c r="C5902" s="198" t="s">
        <v>2</v>
      </c>
      <c r="D5902" s="292">
        <v>53.05</v>
      </c>
    </row>
    <row r="5903" spans="1:4" ht="13.5">
      <c r="A5903" s="198">
        <v>89550</v>
      </c>
      <c r="B5903" s="198" t="s">
        <v>7984</v>
      </c>
      <c r="C5903" s="198" t="s">
        <v>2</v>
      </c>
      <c r="D5903" s="292">
        <v>50</v>
      </c>
    </row>
    <row r="5904" spans="1:4" ht="13.5">
      <c r="A5904" s="198">
        <v>89693</v>
      </c>
      <c r="B5904" s="198" t="s">
        <v>8059</v>
      </c>
      <c r="C5904" s="198" t="s">
        <v>2</v>
      </c>
      <c r="D5904" s="292">
        <v>94.55</v>
      </c>
    </row>
    <row r="5905" spans="1:4" ht="13.5">
      <c r="A5905" s="198">
        <v>89571</v>
      </c>
      <c r="B5905" s="198" t="s">
        <v>7999</v>
      </c>
      <c r="C5905" s="198" t="s">
        <v>2</v>
      </c>
      <c r="D5905" s="292">
        <v>83.48</v>
      </c>
    </row>
    <row r="5906" spans="1:4" ht="13.5">
      <c r="A5906" s="198">
        <v>89696</v>
      </c>
      <c r="B5906" s="198" t="s">
        <v>8060</v>
      </c>
      <c r="C5906" s="198" t="s">
        <v>2</v>
      </c>
      <c r="D5906" s="292">
        <v>101.91</v>
      </c>
    </row>
    <row r="5907" spans="1:4" ht="13.5">
      <c r="A5907" s="198">
        <v>89573</v>
      </c>
      <c r="B5907" s="198" t="s">
        <v>8000</v>
      </c>
      <c r="C5907" s="198" t="s">
        <v>2</v>
      </c>
      <c r="D5907" s="292">
        <v>92.49</v>
      </c>
    </row>
    <row r="5908" spans="1:4" ht="13.5">
      <c r="A5908" s="198">
        <v>89704</v>
      </c>
      <c r="B5908" s="198" t="s">
        <v>8065</v>
      </c>
      <c r="C5908" s="198" t="s">
        <v>2</v>
      </c>
      <c r="D5908" s="292">
        <v>180.52</v>
      </c>
    </row>
    <row r="5909" spans="1:4" ht="13.5">
      <c r="A5909" s="198">
        <v>104175</v>
      </c>
      <c r="B5909" s="198" t="s">
        <v>8141</v>
      </c>
      <c r="C5909" s="198" t="s">
        <v>2</v>
      </c>
      <c r="D5909" s="292">
        <v>167.7</v>
      </c>
    </row>
    <row r="5910" spans="1:4" ht="13.5">
      <c r="A5910" s="198">
        <v>89701</v>
      </c>
      <c r="B5910" s="198" t="s">
        <v>8064</v>
      </c>
      <c r="C5910" s="198" t="s">
        <v>2</v>
      </c>
      <c r="D5910" s="292">
        <v>233.88</v>
      </c>
    </row>
    <row r="5911" spans="1:4" ht="13.5">
      <c r="A5911" s="198">
        <v>104177</v>
      </c>
      <c r="B5911" s="198" t="s">
        <v>8143</v>
      </c>
      <c r="C5911" s="198" t="s">
        <v>2</v>
      </c>
      <c r="D5911" s="292">
        <v>217.64</v>
      </c>
    </row>
    <row r="5912" spans="1:4" ht="13.5">
      <c r="A5912" s="198">
        <v>89566</v>
      </c>
      <c r="B5912" s="198" t="s">
        <v>7995</v>
      </c>
      <c r="C5912" s="198" t="s">
        <v>2</v>
      </c>
      <c r="D5912" s="292">
        <v>56.63</v>
      </c>
    </row>
    <row r="5913" spans="1:4" ht="13.5">
      <c r="A5913" s="198">
        <v>89687</v>
      </c>
      <c r="B5913" s="198" t="s">
        <v>8055</v>
      </c>
      <c r="C5913" s="198" t="s">
        <v>2</v>
      </c>
      <c r="D5913" s="292">
        <v>62.75</v>
      </c>
    </row>
    <row r="5914" spans="1:4" ht="13.5">
      <c r="A5914" s="198">
        <v>102237</v>
      </c>
      <c r="B5914" s="198" t="s">
        <v>41686</v>
      </c>
      <c r="C5914" s="198" t="s">
        <v>4</v>
      </c>
      <c r="D5914" s="292">
        <v>0</v>
      </c>
    </row>
    <row r="5915" spans="1:4" ht="13.5">
      <c r="A5915" s="198">
        <v>102450</v>
      </c>
      <c r="B5915" s="198" t="s">
        <v>41687</v>
      </c>
      <c r="C5915" s="198" t="s">
        <v>4</v>
      </c>
      <c r="D5915" s="292">
        <v>0</v>
      </c>
    </row>
    <row r="5916" spans="1:4" ht="13.5">
      <c r="A5916" s="198">
        <v>102250</v>
      </c>
      <c r="B5916" s="198" t="s">
        <v>41688</v>
      </c>
      <c r="C5916" s="198" t="s">
        <v>4</v>
      </c>
      <c r="D5916" s="292">
        <v>0</v>
      </c>
    </row>
    <row r="5917" spans="1:4" ht="13.5">
      <c r="A5917" s="198">
        <v>102240</v>
      </c>
      <c r="B5917" s="198" t="s">
        <v>41689</v>
      </c>
      <c r="C5917" s="198" t="s">
        <v>4</v>
      </c>
      <c r="D5917" s="292">
        <v>0</v>
      </c>
    </row>
    <row r="5918" spans="1:4" ht="13.5">
      <c r="A5918" s="198">
        <v>102449</v>
      </c>
      <c r="B5918" s="198" t="s">
        <v>41690</v>
      </c>
      <c r="C5918" s="198" t="s">
        <v>4</v>
      </c>
      <c r="D5918" s="292">
        <v>0</v>
      </c>
    </row>
    <row r="5919" spans="1:4" ht="13.5">
      <c r="A5919" s="198">
        <v>102249</v>
      </c>
      <c r="B5919" s="198" t="s">
        <v>41691</v>
      </c>
      <c r="C5919" s="198" t="s">
        <v>4</v>
      </c>
      <c r="D5919" s="292">
        <v>0</v>
      </c>
    </row>
    <row r="5920" spans="1:4" ht="13.5">
      <c r="A5920" s="198">
        <v>102238</v>
      </c>
      <c r="B5920" s="198" t="s">
        <v>41692</v>
      </c>
      <c r="C5920" s="198" t="s">
        <v>4</v>
      </c>
      <c r="D5920" s="292">
        <v>0</v>
      </c>
    </row>
    <row r="5921" spans="1:4" ht="13.5">
      <c r="A5921" s="198">
        <v>102448</v>
      </c>
      <c r="B5921" s="198" t="s">
        <v>41693</v>
      </c>
      <c r="C5921" s="198" t="s">
        <v>4</v>
      </c>
      <c r="D5921" s="292">
        <v>0</v>
      </c>
    </row>
    <row r="5922" spans="1:4" ht="13.5">
      <c r="A5922" s="198">
        <v>102248</v>
      </c>
      <c r="B5922" s="198" t="s">
        <v>41694</v>
      </c>
      <c r="C5922" s="198" t="s">
        <v>4</v>
      </c>
      <c r="D5922" s="292">
        <v>0</v>
      </c>
    </row>
    <row r="5923" spans="1:4" ht="13.5">
      <c r="A5923" s="198">
        <v>102253</v>
      </c>
      <c r="B5923" s="198" t="s">
        <v>4606</v>
      </c>
      <c r="C5923" s="198" t="s">
        <v>4</v>
      </c>
      <c r="D5923" s="292">
        <v>560.69000000000005</v>
      </c>
    </row>
    <row r="5924" spans="1:4" ht="13.5">
      <c r="A5924" s="198">
        <v>102254</v>
      </c>
      <c r="B5924" s="198" t="s">
        <v>4607</v>
      </c>
      <c r="C5924" s="198" t="s">
        <v>4</v>
      </c>
      <c r="D5924" s="292">
        <v>447.6</v>
      </c>
    </row>
    <row r="5925" spans="1:4" ht="13.5">
      <c r="A5925" s="198">
        <v>102257</v>
      </c>
      <c r="B5925" s="198" t="s">
        <v>4610</v>
      </c>
      <c r="C5925" s="198" t="s">
        <v>4</v>
      </c>
      <c r="D5925" s="292">
        <v>359.49</v>
      </c>
    </row>
    <row r="5926" spans="1:4" ht="13.5">
      <c r="A5926" s="198">
        <v>102239</v>
      </c>
      <c r="B5926" s="198" t="s">
        <v>41695</v>
      </c>
      <c r="C5926" s="198" t="s">
        <v>4</v>
      </c>
      <c r="D5926" s="292">
        <v>0</v>
      </c>
    </row>
    <row r="5927" spans="1:4" ht="13.5">
      <c r="A5927" s="198">
        <v>102236</v>
      </c>
      <c r="B5927" s="198" t="s">
        <v>41696</v>
      </c>
      <c r="C5927" s="198" t="s">
        <v>4</v>
      </c>
      <c r="D5927" s="292">
        <v>0</v>
      </c>
    </row>
    <row r="5928" spans="1:4" ht="13.5">
      <c r="A5928" s="198">
        <v>102235</v>
      </c>
      <c r="B5928" s="198" t="s">
        <v>41697</v>
      </c>
      <c r="C5928" s="198" t="s">
        <v>4</v>
      </c>
      <c r="D5928" s="292">
        <v>586.76</v>
      </c>
    </row>
    <row r="5929" spans="1:4" ht="13.5">
      <c r="A5929" s="198">
        <v>102260</v>
      </c>
      <c r="B5929" s="198" t="s">
        <v>41698</v>
      </c>
      <c r="C5929" s="198" t="s">
        <v>4</v>
      </c>
      <c r="D5929" s="292">
        <v>0</v>
      </c>
    </row>
    <row r="5930" spans="1:4" ht="13.5">
      <c r="A5930" s="198">
        <v>102259</v>
      </c>
      <c r="B5930" s="198" t="s">
        <v>41699</v>
      </c>
      <c r="C5930" s="198" t="s">
        <v>4</v>
      </c>
      <c r="D5930" s="292">
        <v>0</v>
      </c>
    </row>
    <row r="5931" spans="1:4" ht="13.5">
      <c r="A5931" s="198">
        <v>102262</v>
      </c>
      <c r="B5931" s="198" t="s">
        <v>41700</v>
      </c>
      <c r="C5931" s="198" t="s">
        <v>2</v>
      </c>
      <c r="D5931" s="292">
        <v>0</v>
      </c>
    </row>
    <row r="5932" spans="1:4" ht="13.5">
      <c r="A5932" s="198">
        <v>102242</v>
      </c>
      <c r="B5932" s="198" t="s">
        <v>41701</v>
      </c>
      <c r="C5932" s="198" t="s">
        <v>4</v>
      </c>
      <c r="D5932" s="292">
        <v>0</v>
      </c>
    </row>
    <row r="5933" spans="1:4" ht="13.5">
      <c r="A5933" s="198">
        <v>102246</v>
      </c>
      <c r="B5933" s="198" t="s">
        <v>41702</v>
      </c>
      <c r="C5933" s="198" t="s">
        <v>4</v>
      </c>
      <c r="D5933" s="292">
        <v>0</v>
      </c>
    </row>
    <row r="5934" spans="1:4" ht="13.5">
      <c r="A5934" s="198">
        <v>102251</v>
      </c>
      <c r="B5934" s="198" t="s">
        <v>41703</v>
      </c>
      <c r="C5934" s="198" t="s">
        <v>4</v>
      </c>
      <c r="D5934" s="292">
        <v>0</v>
      </c>
    </row>
    <row r="5935" spans="1:4" ht="13.5">
      <c r="A5935" s="198">
        <v>102241</v>
      </c>
      <c r="B5935" s="198" t="s">
        <v>41704</v>
      </c>
      <c r="C5935" s="198" t="s">
        <v>4</v>
      </c>
      <c r="D5935" s="292">
        <v>0</v>
      </c>
    </row>
    <row r="5936" spans="1:4" ht="13.5">
      <c r="A5936" s="198">
        <v>102247</v>
      </c>
      <c r="B5936" s="198" t="s">
        <v>41705</v>
      </c>
      <c r="C5936" s="198" t="s">
        <v>4</v>
      </c>
      <c r="D5936" s="292">
        <v>0</v>
      </c>
    </row>
    <row r="5937" spans="1:4" ht="13.5">
      <c r="A5937" s="198">
        <v>102252</v>
      </c>
      <c r="B5937" s="198" t="s">
        <v>41706</v>
      </c>
      <c r="C5937" s="198" t="s">
        <v>4</v>
      </c>
      <c r="D5937" s="292">
        <v>0</v>
      </c>
    </row>
    <row r="5938" spans="1:4" ht="13.5">
      <c r="A5938" s="198">
        <v>102255</v>
      </c>
      <c r="B5938" s="198" t="s">
        <v>4608</v>
      </c>
      <c r="C5938" s="198" t="s">
        <v>4</v>
      </c>
      <c r="D5938" s="292">
        <v>631.95000000000005</v>
      </c>
    </row>
    <row r="5939" spans="1:4" ht="13.5">
      <c r="A5939" s="198">
        <v>102256</v>
      </c>
      <c r="B5939" s="198" t="s">
        <v>4609</v>
      </c>
      <c r="C5939" s="198" t="s">
        <v>4</v>
      </c>
      <c r="D5939" s="292">
        <v>524.24</v>
      </c>
    </row>
    <row r="5940" spans="1:4" ht="13.5">
      <c r="A5940" s="198">
        <v>102258</v>
      </c>
      <c r="B5940" s="198" t="s">
        <v>4611</v>
      </c>
      <c r="C5940" s="198" t="s">
        <v>4</v>
      </c>
      <c r="D5940" s="292">
        <v>430.41</v>
      </c>
    </row>
    <row r="5941" spans="1:4" ht="13.5">
      <c r="A5941" s="198">
        <v>101912</v>
      </c>
      <c r="B5941" s="198" t="s">
        <v>3914</v>
      </c>
      <c r="C5941" s="198" t="s">
        <v>2</v>
      </c>
      <c r="D5941" s="292">
        <v>2059.67</v>
      </c>
    </row>
    <row r="5942" spans="1:4" ht="13.5">
      <c r="A5942" s="198">
        <v>96765</v>
      </c>
      <c r="B5942" s="198" t="s">
        <v>3913</v>
      </c>
      <c r="C5942" s="198" t="s">
        <v>2</v>
      </c>
      <c r="D5942" s="292">
        <v>1650.34</v>
      </c>
    </row>
    <row r="5943" spans="1:4" ht="13.5">
      <c r="A5943" s="198">
        <v>97430</v>
      </c>
      <c r="B5943" s="198" t="s">
        <v>4120</v>
      </c>
      <c r="C5943" s="198" t="s">
        <v>2</v>
      </c>
      <c r="D5943" s="292">
        <v>41.33</v>
      </c>
    </row>
    <row r="5944" spans="1:4" ht="13.5">
      <c r="A5944" s="198">
        <v>97431</v>
      </c>
      <c r="B5944" s="198" t="s">
        <v>4121</v>
      </c>
      <c r="C5944" s="198" t="s">
        <v>2</v>
      </c>
      <c r="D5944" s="292">
        <v>46.31</v>
      </c>
    </row>
    <row r="5945" spans="1:4" ht="13.5">
      <c r="A5945" s="198">
        <v>97432</v>
      </c>
      <c r="B5945" s="198" t="s">
        <v>4122</v>
      </c>
      <c r="C5945" s="198" t="s">
        <v>2</v>
      </c>
      <c r="D5945" s="292">
        <v>52.29</v>
      </c>
    </row>
    <row r="5946" spans="1:4" ht="13.5">
      <c r="A5946" s="198">
        <v>101913</v>
      </c>
      <c r="B5946" s="198" t="s">
        <v>3915</v>
      </c>
      <c r="C5946" s="198" t="s">
        <v>2</v>
      </c>
      <c r="D5946" s="292">
        <v>442.68</v>
      </c>
    </row>
    <row r="5947" spans="1:4" ht="13.5">
      <c r="A5947" s="198">
        <v>101914</v>
      </c>
      <c r="B5947" s="198" t="s">
        <v>3916</v>
      </c>
      <c r="C5947" s="198" t="s">
        <v>2</v>
      </c>
      <c r="D5947" s="292">
        <v>562.47</v>
      </c>
    </row>
    <row r="5948" spans="1:4" ht="13.5">
      <c r="A5948" s="198">
        <v>101915</v>
      </c>
      <c r="B5948" s="198" t="s">
        <v>3917</v>
      </c>
      <c r="C5948" s="198" t="s">
        <v>2</v>
      </c>
      <c r="D5948" s="292">
        <v>418.48</v>
      </c>
    </row>
    <row r="5949" spans="1:4" ht="13.5">
      <c r="A5949" s="198">
        <v>97433</v>
      </c>
      <c r="B5949" s="198" t="s">
        <v>4123</v>
      </c>
      <c r="C5949" s="198" t="s">
        <v>2</v>
      </c>
      <c r="D5949" s="292">
        <v>90.29</v>
      </c>
    </row>
    <row r="5950" spans="1:4" ht="13.5">
      <c r="A5950" s="198">
        <v>97435</v>
      </c>
      <c r="B5950" s="198" t="s">
        <v>4125</v>
      </c>
      <c r="C5950" s="198" t="s">
        <v>2</v>
      </c>
      <c r="D5950" s="292">
        <v>105.49</v>
      </c>
    </row>
    <row r="5951" spans="1:4" ht="13.5">
      <c r="A5951" s="198">
        <v>97437</v>
      </c>
      <c r="B5951" s="198" t="s">
        <v>41707</v>
      </c>
      <c r="C5951" s="198" t="s">
        <v>2</v>
      </c>
      <c r="D5951" s="292">
        <v>120.64</v>
      </c>
    </row>
    <row r="5952" spans="1:4" ht="13.5">
      <c r="A5952" s="198">
        <v>97546</v>
      </c>
      <c r="B5952" s="198" t="s">
        <v>4205</v>
      </c>
      <c r="C5952" s="198" t="s">
        <v>2</v>
      </c>
      <c r="D5952" s="292">
        <v>33.1</v>
      </c>
    </row>
    <row r="5953" spans="1:4" ht="13.5">
      <c r="A5953" s="198">
        <v>97548</v>
      </c>
      <c r="B5953" s="198" t="s">
        <v>4207</v>
      </c>
      <c r="C5953" s="198" t="s">
        <v>2</v>
      </c>
      <c r="D5953" s="292">
        <v>50.19</v>
      </c>
    </row>
    <row r="5954" spans="1:4" ht="13.5">
      <c r="A5954" s="198">
        <v>97550</v>
      </c>
      <c r="B5954" s="198" t="s">
        <v>4209</v>
      </c>
      <c r="C5954" s="198" t="s">
        <v>2</v>
      </c>
      <c r="D5954" s="292">
        <v>85.75</v>
      </c>
    </row>
    <row r="5955" spans="1:4" ht="13.5">
      <c r="A5955" s="198">
        <v>97479</v>
      </c>
      <c r="B5955" s="198" t="s">
        <v>4154</v>
      </c>
      <c r="C5955" s="198" t="s">
        <v>2</v>
      </c>
      <c r="D5955" s="292">
        <v>53.28</v>
      </c>
    </row>
    <row r="5956" spans="1:4" ht="13.5">
      <c r="A5956" s="198">
        <v>97517</v>
      </c>
      <c r="B5956" s="198" t="s">
        <v>4182</v>
      </c>
      <c r="C5956" s="198" t="s">
        <v>2</v>
      </c>
      <c r="D5956" s="292">
        <v>48.51</v>
      </c>
    </row>
    <row r="5957" spans="1:4" ht="13.5">
      <c r="A5957" s="198">
        <v>97481</v>
      </c>
      <c r="B5957" s="198" t="s">
        <v>4156</v>
      </c>
      <c r="C5957" s="198" t="s">
        <v>2</v>
      </c>
      <c r="D5957" s="292">
        <v>76.11</v>
      </c>
    </row>
    <row r="5958" spans="1:4" ht="13.5">
      <c r="A5958" s="198">
        <v>97519</v>
      </c>
      <c r="B5958" s="198" t="s">
        <v>4184</v>
      </c>
      <c r="C5958" s="198" t="s">
        <v>2</v>
      </c>
      <c r="D5958" s="292">
        <v>67.69</v>
      </c>
    </row>
    <row r="5959" spans="1:4" ht="13.5">
      <c r="A5959" s="198">
        <v>97483</v>
      </c>
      <c r="B5959" s="198" t="s">
        <v>4158</v>
      </c>
      <c r="C5959" s="198" t="s">
        <v>2</v>
      </c>
      <c r="D5959" s="292">
        <v>105.33</v>
      </c>
    </row>
    <row r="5960" spans="1:4" ht="13.5">
      <c r="A5960" s="198">
        <v>97521</v>
      </c>
      <c r="B5960" s="198" t="s">
        <v>4186</v>
      </c>
      <c r="C5960" s="198" t="s">
        <v>2</v>
      </c>
      <c r="D5960" s="292">
        <v>92.8</v>
      </c>
    </row>
    <row r="5961" spans="1:4" ht="13.5">
      <c r="A5961" s="198">
        <v>97452</v>
      </c>
      <c r="B5961" s="198" t="s">
        <v>4136</v>
      </c>
      <c r="C5961" s="198" t="s">
        <v>2</v>
      </c>
      <c r="D5961" s="292">
        <v>173.5</v>
      </c>
    </row>
    <row r="5962" spans="1:4" ht="13.5">
      <c r="A5962" s="198">
        <v>97485</v>
      </c>
      <c r="B5962" s="198" t="s">
        <v>4160</v>
      </c>
      <c r="C5962" s="198" t="s">
        <v>2</v>
      </c>
      <c r="D5962" s="292">
        <v>143.91999999999999</v>
      </c>
    </row>
    <row r="5963" spans="1:4" ht="13.5">
      <c r="A5963" s="198">
        <v>97523</v>
      </c>
      <c r="B5963" s="198" t="s">
        <v>4188</v>
      </c>
      <c r="C5963" s="198" t="s">
        <v>2</v>
      </c>
      <c r="D5963" s="292">
        <v>126.23</v>
      </c>
    </row>
    <row r="5964" spans="1:4" ht="13.5">
      <c r="A5964" s="198">
        <v>97454</v>
      </c>
      <c r="B5964" s="198" t="s">
        <v>4138</v>
      </c>
      <c r="C5964" s="198" t="s">
        <v>2</v>
      </c>
      <c r="D5964" s="292">
        <v>282.45999999999998</v>
      </c>
    </row>
    <row r="5965" spans="1:4" ht="13.5">
      <c r="A5965" s="198">
        <v>97487</v>
      </c>
      <c r="B5965" s="198" t="s">
        <v>4162</v>
      </c>
      <c r="C5965" s="198" t="s">
        <v>2</v>
      </c>
      <c r="D5965" s="353">
        <v>257.95999999999998</v>
      </c>
    </row>
    <row r="5966" spans="1:4" ht="13.5">
      <c r="A5966" s="198">
        <v>97525</v>
      </c>
      <c r="B5966" s="198" t="s">
        <v>4190</v>
      </c>
      <c r="C5966" s="198" t="s">
        <v>2</v>
      </c>
      <c r="D5966" s="353">
        <v>232.4</v>
      </c>
    </row>
    <row r="5967" spans="1:4" ht="13.5">
      <c r="A5967" s="198">
        <v>97456</v>
      </c>
      <c r="B5967" s="198" t="s">
        <v>4140</v>
      </c>
      <c r="C5967" s="198" t="s">
        <v>2</v>
      </c>
      <c r="D5967" s="292">
        <v>611.88</v>
      </c>
    </row>
    <row r="5968" spans="1:4" ht="13.5">
      <c r="A5968" s="198">
        <v>97489</v>
      </c>
      <c r="B5968" s="198" t="s">
        <v>4164</v>
      </c>
      <c r="C5968" s="198" t="s">
        <v>2</v>
      </c>
      <c r="D5968" s="292">
        <v>592.32000000000005</v>
      </c>
    </row>
    <row r="5969" spans="1:4" ht="13.5">
      <c r="A5969" s="198">
        <v>97527</v>
      </c>
      <c r="B5969" s="198" t="s">
        <v>4192</v>
      </c>
      <c r="C5969" s="198" t="s">
        <v>2</v>
      </c>
      <c r="D5969" s="292">
        <v>559.01</v>
      </c>
    </row>
    <row r="5970" spans="1:4" ht="13.5">
      <c r="A5970" s="198">
        <v>97434</v>
      </c>
      <c r="B5970" s="198" t="s">
        <v>4124</v>
      </c>
      <c r="C5970" s="198" t="s">
        <v>2</v>
      </c>
      <c r="D5970" s="292">
        <v>91.83</v>
      </c>
    </row>
    <row r="5971" spans="1:4" ht="13.5">
      <c r="A5971" s="198">
        <v>97436</v>
      </c>
      <c r="B5971" s="198" t="s">
        <v>4126</v>
      </c>
      <c r="C5971" s="198" t="s">
        <v>2</v>
      </c>
      <c r="D5971" s="292">
        <v>108.47</v>
      </c>
    </row>
    <row r="5972" spans="1:4" ht="13.5">
      <c r="A5972" s="198">
        <v>97438</v>
      </c>
      <c r="B5972" s="198" t="s">
        <v>4127</v>
      </c>
      <c r="C5972" s="198" t="s">
        <v>2</v>
      </c>
      <c r="D5972" s="292">
        <v>123.83</v>
      </c>
    </row>
    <row r="5973" spans="1:4" ht="13.5">
      <c r="A5973" s="198">
        <v>97547</v>
      </c>
      <c r="B5973" s="198" t="s">
        <v>4206</v>
      </c>
      <c r="C5973" s="198" t="s">
        <v>2</v>
      </c>
      <c r="D5973" s="292">
        <v>33.1</v>
      </c>
    </row>
    <row r="5974" spans="1:4" ht="13.5">
      <c r="A5974" s="198">
        <v>97549</v>
      </c>
      <c r="B5974" s="198" t="s">
        <v>4208</v>
      </c>
      <c r="C5974" s="198" t="s">
        <v>2</v>
      </c>
      <c r="D5974" s="292">
        <v>50.19</v>
      </c>
    </row>
    <row r="5975" spans="1:4" ht="13.5">
      <c r="A5975" s="198">
        <v>97551</v>
      </c>
      <c r="B5975" s="198" t="s">
        <v>4210</v>
      </c>
      <c r="C5975" s="198" t="s">
        <v>2</v>
      </c>
      <c r="D5975" s="292">
        <v>85.75</v>
      </c>
    </row>
    <row r="5976" spans="1:4" ht="13.5">
      <c r="A5976" s="198">
        <v>97480</v>
      </c>
      <c r="B5976" s="198" t="s">
        <v>4155</v>
      </c>
      <c r="C5976" s="198" t="s">
        <v>2</v>
      </c>
      <c r="D5976" s="292">
        <v>53.28</v>
      </c>
    </row>
    <row r="5977" spans="1:4" ht="13.5">
      <c r="A5977" s="198">
        <v>97518</v>
      </c>
      <c r="B5977" s="198" t="s">
        <v>4183</v>
      </c>
      <c r="C5977" s="198" t="s">
        <v>2</v>
      </c>
      <c r="D5977" s="292">
        <v>48.51</v>
      </c>
    </row>
    <row r="5978" spans="1:4" ht="13.5">
      <c r="A5978" s="198">
        <v>97482</v>
      </c>
      <c r="B5978" s="198" t="s">
        <v>4157</v>
      </c>
      <c r="C5978" s="198" t="s">
        <v>2</v>
      </c>
      <c r="D5978" s="292">
        <v>76.11</v>
      </c>
    </row>
    <row r="5979" spans="1:4" ht="13.5">
      <c r="A5979" s="198">
        <v>97520</v>
      </c>
      <c r="B5979" s="198" t="s">
        <v>4185</v>
      </c>
      <c r="C5979" s="198" t="s">
        <v>2</v>
      </c>
      <c r="D5979" s="292">
        <v>67.69</v>
      </c>
    </row>
    <row r="5980" spans="1:4" ht="13.5">
      <c r="A5980" s="198">
        <v>97484</v>
      </c>
      <c r="B5980" s="198" t="s">
        <v>4159</v>
      </c>
      <c r="C5980" s="198" t="s">
        <v>2</v>
      </c>
      <c r="D5980" s="292">
        <v>105.33</v>
      </c>
    </row>
    <row r="5981" spans="1:4" ht="13.5">
      <c r="A5981" s="198">
        <v>97522</v>
      </c>
      <c r="B5981" s="198" t="s">
        <v>4187</v>
      </c>
      <c r="C5981" s="198" t="s">
        <v>2</v>
      </c>
      <c r="D5981" s="292">
        <v>92.8</v>
      </c>
    </row>
    <row r="5982" spans="1:4" ht="13.5">
      <c r="A5982" s="198">
        <v>97453</v>
      </c>
      <c r="B5982" s="198" t="s">
        <v>4137</v>
      </c>
      <c r="C5982" s="198" t="s">
        <v>2</v>
      </c>
      <c r="D5982" s="292">
        <v>182.84</v>
      </c>
    </row>
    <row r="5983" spans="1:4" ht="13.5">
      <c r="A5983" s="198">
        <v>97486</v>
      </c>
      <c r="B5983" s="198" t="s">
        <v>4161</v>
      </c>
      <c r="C5983" s="198" t="s">
        <v>2</v>
      </c>
      <c r="D5983" s="292">
        <v>153.26</v>
      </c>
    </row>
    <row r="5984" spans="1:4" ht="13.5">
      <c r="A5984" s="198">
        <v>97524</v>
      </c>
      <c r="B5984" s="198" t="s">
        <v>4189</v>
      </c>
      <c r="C5984" s="198" t="s">
        <v>2</v>
      </c>
      <c r="D5984" s="292">
        <v>135.57</v>
      </c>
    </row>
    <row r="5985" spans="1:4" ht="13.5">
      <c r="A5985" s="198">
        <v>97455</v>
      </c>
      <c r="B5985" s="198" t="s">
        <v>4139</v>
      </c>
      <c r="C5985" s="198" t="s">
        <v>2</v>
      </c>
      <c r="D5985" s="292">
        <v>297.39999999999998</v>
      </c>
    </row>
    <row r="5986" spans="1:4" ht="13.5">
      <c r="A5986" s="198">
        <v>97488</v>
      </c>
      <c r="B5986" s="198" t="s">
        <v>4163</v>
      </c>
      <c r="C5986" s="198" t="s">
        <v>2</v>
      </c>
      <c r="D5986" s="292">
        <v>272.89999999999998</v>
      </c>
    </row>
    <row r="5987" spans="1:4" ht="13.5">
      <c r="A5987" s="198">
        <v>97526</v>
      </c>
      <c r="B5987" s="198" t="s">
        <v>4191</v>
      </c>
      <c r="C5987" s="198" t="s">
        <v>2</v>
      </c>
      <c r="D5987" s="292">
        <v>247.34</v>
      </c>
    </row>
    <row r="5988" spans="1:4" ht="13.5">
      <c r="A5988" s="198">
        <v>97457</v>
      </c>
      <c r="B5988" s="198" t="s">
        <v>4141</v>
      </c>
      <c r="C5988" s="198" t="s">
        <v>2</v>
      </c>
      <c r="D5988" s="292">
        <v>544.85</v>
      </c>
    </row>
    <row r="5989" spans="1:4" ht="13.5">
      <c r="A5989" s="198">
        <v>97490</v>
      </c>
      <c r="B5989" s="198" t="s">
        <v>4165</v>
      </c>
      <c r="C5989" s="198" t="s">
        <v>2</v>
      </c>
      <c r="D5989" s="292">
        <v>525.29</v>
      </c>
    </row>
    <row r="5990" spans="1:4" ht="13.5">
      <c r="A5990" s="198">
        <v>97528</v>
      </c>
      <c r="B5990" s="198" t="s">
        <v>4193</v>
      </c>
      <c r="C5990" s="198" t="s">
        <v>2</v>
      </c>
      <c r="D5990" s="292">
        <v>491.98</v>
      </c>
    </row>
    <row r="5991" spans="1:4" ht="13.5">
      <c r="A5991" s="198">
        <v>101906</v>
      </c>
      <c r="B5991" s="198" t="s">
        <v>8330</v>
      </c>
      <c r="C5991" s="198" t="s">
        <v>2</v>
      </c>
      <c r="D5991" s="292">
        <v>695.14</v>
      </c>
    </row>
    <row r="5992" spans="1:4" ht="13.5">
      <c r="A5992" s="198">
        <v>101907</v>
      </c>
      <c r="B5992" s="198" t="s">
        <v>8331</v>
      </c>
      <c r="C5992" s="198" t="s">
        <v>2</v>
      </c>
      <c r="D5992" s="292">
        <v>750.76</v>
      </c>
    </row>
    <row r="5993" spans="1:4" ht="13.5">
      <c r="A5993" s="198">
        <v>101911</v>
      </c>
      <c r="B5993" s="198" t="s">
        <v>8335</v>
      </c>
      <c r="C5993" s="198" t="s">
        <v>2</v>
      </c>
      <c r="D5993" s="292">
        <v>361.45</v>
      </c>
    </row>
    <row r="5994" spans="1:4" ht="13.5">
      <c r="A5994" s="198">
        <v>101908</v>
      </c>
      <c r="B5994" s="198" t="s">
        <v>8332</v>
      </c>
      <c r="C5994" s="198" t="s">
        <v>2</v>
      </c>
      <c r="D5994" s="292">
        <v>231.68</v>
      </c>
    </row>
    <row r="5995" spans="1:4" ht="13.5">
      <c r="A5995" s="198">
        <v>101909</v>
      </c>
      <c r="B5995" s="198" t="s">
        <v>8333</v>
      </c>
      <c r="C5995" s="198" t="s">
        <v>2</v>
      </c>
      <c r="D5995" s="292">
        <v>268.76</v>
      </c>
    </row>
    <row r="5996" spans="1:4" ht="13.5">
      <c r="A5996" s="198">
        <v>101910</v>
      </c>
      <c r="B5996" s="198" t="s">
        <v>8334</v>
      </c>
      <c r="C5996" s="198" t="s">
        <v>2</v>
      </c>
      <c r="D5996" s="292">
        <v>315.10000000000002</v>
      </c>
    </row>
    <row r="5997" spans="1:4" ht="13.5">
      <c r="A5997" s="198">
        <v>101905</v>
      </c>
      <c r="B5997" s="198" t="s">
        <v>8329</v>
      </c>
      <c r="C5997" s="198" t="s">
        <v>2</v>
      </c>
      <c r="D5997" s="292">
        <v>238.63</v>
      </c>
    </row>
    <row r="5998" spans="1:4" ht="13.5">
      <c r="A5998" s="198">
        <v>101916</v>
      </c>
      <c r="B5998" s="198" t="s">
        <v>3918</v>
      </c>
      <c r="C5998" s="198" t="s">
        <v>2</v>
      </c>
      <c r="D5998" s="292">
        <v>3300.48</v>
      </c>
    </row>
    <row r="5999" spans="1:4" ht="13.5">
      <c r="A5999" s="198">
        <v>101936</v>
      </c>
      <c r="B5999" s="198" t="s">
        <v>41708</v>
      </c>
      <c r="C5999" s="198" t="s">
        <v>2</v>
      </c>
      <c r="D5999" s="292">
        <v>9665.17</v>
      </c>
    </row>
    <row r="6000" spans="1:4" ht="13.5">
      <c r="A6000" s="198">
        <v>101937</v>
      </c>
      <c r="B6000" s="198" t="s">
        <v>41709</v>
      </c>
      <c r="C6000" s="198" t="s">
        <v>2</v>
      </c>
      <c r="D6000" s="292">
        <v>17473.900000000001</v>
      </c>
    </row>
    <row r="6001" spans="1:4" ht="13.5">
      <c r="A6001" s="198">
        <v>92698</v>
      </c>
      <c r="B6001" s="198" t="s">
        <v>4053</v>
      </c>
      <c r="C6001" s="198" t="s">
        <v>2</v>
      </c>
      <c r="D6001" s="292">
        <v>24.38</v>
      </c>
    </row>
    <row r="6002" spans="1:4" ht="13.5">
      <c r="A6002" s="198">
        <v>92700</v>
      </c>
      <c r="B6002" s="198" t="s">
        <v>4055</v>
      </c>
      <c r="C6002" s="198" t="s">
        <v>2</v>
      </c>
      <c r="D6002" s="292">
        <v>39.78</v>
      </c>
    </row>
    <row r="6003" spans="1:4" ht="13.5">
      <c r="A6003" s="198">
        <v>92702</v>
      </c>
      <c r="B6003" s="198" t="s">
        <v>4057</v>
      </c>
      <c r="C6003" s="198" t="s">
        <v>2</v>
      </c>
      <c r="D6003" s="292">
        <v>62.22</v>
      </c>
    </row>
    <row r="6004" spans="1:4" ht="13.5">
      <c r="A6004" s="198">
        <v>92669</v>
      </c>
      <c r="B6004" s="198" t="s">
        <v>4029</v>
      </c>
      <c r="C6004" s="198" t="s">
        <v>2</v>
      </c>
      <c r="D6004" s="292">
        <v>46.48</v>
      </c>
    </row>
    <row r="6005" spans="1:4" ht="13.5">
      <c r="A6005" s="198">
        <v>92671</v>
      </c>
      <c r="B6005" s="198" t="s">
        <v>4031</v>
      </c>
      <c r="C6005" s="198" t="s">
        <v>2</v>
      </c>
      <c r="D6005" s="292">
        <v>60.67</v>
      </c>
    </row>
    <row r="6006" spans="1:4" ht="13.5">
      <c r="A6006" s="198">
        <v>92673</v>
      </c>
      <c r="B6006" s="198" t="s">
        <v>4033</v>
      </c>
      <c r="C6006" s="198" t="s">
        <v>2</v>
      </c>
      <c r="D6006" s="292">
        <v>69.7</v>
      </c>
    </row>
    <row r="6007" spans="1:4" ht="13.5">
      <c r="A6007" s="198">
        <v>92675</v>
      </c>
      <c r="B6007" s="198" t="s">
        <v>4035</v>
      </c>
      <c r="C6007" s="198" t="s">
        <v>2</v>
      </c>
      <c r="D6007" s="292">
        <v>90.24</v>
      </c>
    </row>
    <row r="6008" spans="1:4" ht="13.5">
      <c r="A6008" s="198">
        <v>92677</v>
      </c>
      <c r="B6008" s="198" t="s">
        <v>4037</v>
      </c>
      <c r="C6008" s="198" t="s">
        <v>2</v>
      </c>
      <c r="D6008" s="292">
        <v>147.91999999999999</v>
      </c>
    </row>
    <row r="6009" spans="1:4" ht="13.5">
      <c r="A6009" s="198">
        <v>92635</v>
      </c>
      <c r="B6009" s="198" t="s">
        <v>4009</v>
      </c>
      <c r="C6009" s="198" t="s">
        <v>2</v>
      </c>
      <c r="D6009" s="292">
        <v>237.2</v>
      </c>
    </row>
    <row r="6010" spans="1:4" ht="13.5">
      <c r="A6010" s="198">
        <v>92679</v>
      </c>
      <c r="B6010" s="198" t="s">
        <v>4039</v>
      </c>
      <c r="C6010" s="198" t="s">
        <v>2</v>
      </c>
      <c r="D6010" s="292">
        <v>203.24</v>
      </c>
    </row>
    <row r="6011" spans="1:4" ht="13.5">
      <c r="A6011" s="198">
        <v>92381</v>
      </c>
      <c r="B6011" s="198" t="s">
        <v>3999</v>
      </c>
      <c r="C6011" s="198" t="s">
        <v>2</v>
      </c>
      <c r="D6011" s="292">
        <v>62.85</v>
      </c>
    </row>
    <row r="6012" spans="1:4" ht="13.5">
      <c r="A6012" s="198">
        <v>92383</v>
      </c>
      <c r="B6012" s="198" t="s">
        <v>4001</v>
      </c>
      <c r="C6012" s="198" t="s">
        <v>2</v>
      </c>
      <c r="D6012" s="292">
        <v>79.239999999999995</v>
      </c>
    </row>
    <row r="6013" spans="1:4" ht="13.5">
      <c r="A6013" s="198">
        <v>92385</v>
      </c>
      <c r="B6013" s="198" t="s">
        <v>4003</v>
      </c>
      <c r="C6013" s="198" t="s">
        <v>2</v>
      </c>
      <c r="D6013" s="292">
        <v>90.86</v>
      </c>
    </row>
    <row r="6014" spans="1:4" ht="13.5">
      <c r="A6014" s="198">
        <v>92350</v>
      </c>
      <c r="B6014" s="198" t="s">
        <v>3978</v>
      </c>
      <c r="C6014" s="198" t="s">
        <v>2</v>
      </c>
      <c r="D6014" s="292">
        <v>114.69</v>
      </c>
    </row>
    <row r="6015" spans="1:4" ht="13.5">
      <c r="A6015" s="198">
        <v>92387</v>
      </c>
      <c r="B6015" s="198" t="s">
        <v>4005</v>
      </c>
      <c r="C6015" s="198" t="s">
        <v>2</v>
      </c>
      <c r="D6015" s="292">
        <v>114.57</v>
      </c>
    </row>
    <row r="6016" spans="1:4" ht="13.5">
      <c r="A6016" s="198">
        <v>92352</v>
      </c>
      <c r="B6016" s="198" t="s">
        <v>3980</v>
      </c>
      <c r="C6016" s="198" t="s">
        <v>2</v>
      </c>
      <c r="D6016" s="292">
        <v>174.09</v>
      </c>
    </row>
    <row r="6017" spans="1:4" ht="13.5">
      <c r="A6017" s="198">
        <v>92389</v>
      </c>
      <c r="B6017" s="198" t="s">
        <v>4007</v>
      </c>
      <c r="C6017" s="198" t="s">
        <v>2</v>
      </c>
      <c r="D6017" s="292">
        <v>177.09</v>
      </c>
    </row>
    <row r="6018" spans="1:4" ht="13.5">
      <c r="A6018" s="198">
        <v>92354</v>
      </c>
      <c r="B6018" s="198" t="s">
        <v>3982</v>
      </c>
      <c r="C6018" s="198" t="s">
        <v>2</v>
      </c>
      <c r="D6018" s="292">
        <v>231.15</v>
      </c>
    </row>
    <row r="6019" spans="1:4" ht="13.5">
      <c r="A6019" s="198">
        <v>92699</v>
      </c>
      <c r="B6019" s="198" t="s">
        <v>4054</v>
      </c>
      <c r="C6019" s="198" t="s">
        <v>2</v>
      </c>
      <c r="D6019" s="292">
        <v>22.89</v>
      </c>
    </row>
    <row r="6020" spans="1:4" ht="13.5">
      <c r="A6020" s="198">
        <v>92701</v>
      </c>
      <c r="B6020" s="198" t="s">
        <v>4056</v>
      </c>
      <c r="C6020" s="198" t="s">
        <v>2</v>
      </c>
      <c r="D6020" s="292">
        <v>37.56</v>
      </c>
    </row>
    <row r="6021" spans="1:4" ht="13.5">
      <c r="A6021" s="198">
        <v>92703</v>
      </c>
      <c r="B6021" s="198" t="s">
        <v>4058</v>
      </c>
      <c r="C6021" s="198" t="s">
        <v>2</v>
      </c>
      <c r="D6021" s="292">
        <v>59.48</v>
      </c>
    </row>
    <row r="6022" spans="1:4" ht="13.5">
      <c r="A6022" s="198">
        <v>92670</v>
      </c>
      <c r="B6022" s="198" t="s">
        <v>4030</v>
      </c>
      <c r="C6022" s="198" t="s">
        <v>2</v>
      </c>
      <c r="D6022" s="292">
        <v>43.74</v>
      </c>
    </row>
    <row r="6023" spans="1:4" ht="13.5">
      <c r="A6023" s="198">
        <v>92672</v>
      </c>
      <c r="B6023" s="198" t="s">
        <v>4032</v>
      </c>
      <c r="C6023" s="198" t="s">
        <v>2</v>
      </c>
      <c r="D6023" s="292">
        <v>55.22</v>
      </c>
    </row>
    <row r="6024" spans="1:4" ht="13.5">
      <c r="A6024" s="198">
        <v>92674</v>
      </c>
      <c r="B6024" s="198" t="s">
        <v>4034</v>
      </c>
      <c r="C6024" s="198" t="s">
        <v>2</v>
      </c>
      <c r="D6024" s="292">
        <v>65.94</v>
      </c>
    </row>
    <row r="6025" spans="1:4" ht="13.5">
      <c r="A6025" s="198">
        <v>92676</v>
      </c>
      <c r="B6025" s="198" t="s">
        <v>4036</v>
      </c>
      <c r="C6025" s="198" t="s">
        <v>2</v>
      </c>
      <c r="D6025" s="292">
        <v>87.69</v>
      </c>
    </row>
    <row r="6026" spans="1:4" ht="13.5">
      <c r="A6026" s="198">
        <v>92678</v>
      </c>
      <c r="B6026" s="198" t="s">
        <v>4038</v>
      </c>
      <c r="C6026" s="198" t="s">
        <v>2</v>
      </c>
      <c r="D6026" s="292">
        <v>136.69</v>
      </c>
    </row>
    <row r="6027" spans="1:4" ht="13.5">
      <c r="A6027" s="198">
        <v>92636</v>
      </c>
      <c r="B6027" s="198" t="s">
        <v>4010</v>
      </c>
      <c r="C6027" s="198" t="s">
        <v>2</v>
      </c>
      <c r="D6027" s="292">
        <v>215.56</v>
      </c>
    </row>
    <row r="6028" spans="1:4" ht="13.5">
      <c r="A6028" s="198">
        <v>92680</v>
      </c>
      <c r="B6028" s="198" t="s">
        <v>4040</v>
      </c>
      <c r="C6028" s="198" t="s">
        <v>2</v>
      </c>
      <c r="D6028" s="292">
        <v>181.6</v>
      </c>
    </row>
    <row r="6029" spans="1:4" ht="13.5">
      <c r="A6029" s="198">
        <v>92382</v>
      </c>
      <c r="B6029" s="198" t="s">
        <v>4000</v>
      </c>
      <c r="C6029" s="198" t="s">
        <v>2</v>
      </c>
      <c r="D6029" s="292">
        <v>60.11</v>
      </c>
    </row>
    <row r="6030" spans="1:4" ht="13.5">
      <c r="A6030" s="198">
        <v>92384</v>
      </c>
      <c r="B6030" s="198" t="s">
        <v>4002</v>
      </c>
      <c r="C6030" s="198" t="s">
        <v>2</v>
      </c>
      <c r="D6030" s="292">
        <v>73.790000000000006</v>
      </c>
    </row>
    <row r="6031" spans="1:4" ht="13.5">
      <c r="A6031" s="198">
        <v>92386</v>
      </c>
      <c r="B6031" s="198" t="s">
        <v>4004</v>
      </c>
      <c r="C6031" s="198" t="s">
        <v>2</v>
      </c>
      <c r="D6031" s="292">
        <v>87.1</v>
      </c>
    </row>
    <row r="6032" spans="1:4" ht="13.5">
      <c r="A6032" s="198">
        <v>92351</v>
      </c>
      <c r="B6032" s="198" t="s">
        <v>3979</v>
      </c>
      <c r="C6032" s="198" t="s">
        <v>2</v>
      </c>
      <c r="D6032" s="292">
        <v>112.14</v>
      </c>
    </row>
    <row r="6033" spans="1:4" ht="13.5">
      <c r="A6033" s="198">
        <v>92388</v>
      </c>
      <c r="B6033" s="198" t="s">
        <v>4006</v>
      </c>
      <c r="C6033" s="198" t="s">
        <v>2</v>
      </c>
      <c r="D6033" s="292">
        <v>112.02</v>
      </c>
    </row>
    <row r="6034" spans="1:4" ht="13.5">
      <c r="A6034" s="198">
        <v>92353</v>
      </c>
      <c r="B6034" s="198" t="s">
        <v>3981</v>
      </c>
      <c r="C6034" s="198" t="s">
        <v>2</v>
      </c>
      <c r="D6034" s="292">
        <v>162.86000000000001</v>
      </c>
    </row>
    <row r="6035" spans="1:4" ht="13.5">
      <c r="A6035" s="198">
        <v>92390</v>
      </c>
      <c r="B6035" s="198" t="s">
        <v>4008</v>
      </c>
      <c r="C6035" s="198" t="s">
        <v>2</v>
      </c>
      <c r="D6035" s="292">
        <v>165.86</v>
      </c>
    </row>
    <row r="6036" spans="1:4" ht="13.5">
      <c r="A6036" s="198">
        <v>92355</v>
      </c>
      <c r="B6036" s="198" t="s">
        <v>3983</v>
      </c>
      <c r="C6036" s="198" t="s">
        <v>2</v>
      </c>
      <c r="D6036" s="292">
        <v>209.51</v>
      </c>
    </row>
    <row r="6037" spans="1:4" ht="13.5">
      <c r="A6037" s="198">
        <v>101925</v>
      </c>
      <c r="B6037" s="198" t="s">
        <v>3961</v>
      </c>
      <c r="C6037" s="198" t="s">
        <v>2</v>
      </c>
      <c r="D6037" s="292">
        <v>345.72</v>
      </c>
    </row>
    <row r="6038" spans="1:4" ht="13.5">
      <c r="A6038" s="198">
        <v>101934</v>
      </c>
      <c r="B6038" s="198" t="s">
        <v>3970</v>
      </c>
      <c r="C6038" s="198" t="s">
        <v>2</v>
      </c>
      <c r="D6038" s="292">
        <v>355.75</v>
      </c>
    </row>
    <row r="6039" spans="1:4" ht="13.5">
      <c r="A6039" s="198">
        <v>97541</v>
      </c>
      <c r="B6039" s="198" t="s">
        <v>4202</v>
      </c>
      <c r="C6039" s="198" t="s">
        <v>2</v>
      </c>
      <c r="D6039" s="292">
        <v>28.7</v>
      </c>
    </row>
    <row r="6040" spans="1:4" ht="13.5">
      <c r="A6040" s="198">
        <v>97462</v>
      </c>
      <c r="B6040" s="198" t="s">
        <v>41710</v>
      </c>
      <c r="C6040" s="198" t="s">
        <v>2</v>
      </c>
      <c r="D6040" s="292">
        <v>28.54</v>
      </c>
    </row>
    <row r="6041" spans="1:4" ht="13.5">
      <c r="A6041" s="198">
        <v>97544</v>
      </c>
      <c r="B6041" s="198" t="s">
        <v>4204</v>
      </c>
      <c r="C6041" s="198" t="s">
        <v>2</v>
      </c>
      <c r="D6041" s="292">
        <v>50.16</v>
      </c>
    </row>
    <row r="6042" spans="1:4" ht="13.5">
      <c r="A6042" s="198">
        <v>97500</v>
      </c>
      <c r="B6042" s="198" t="s">
        <v>4173</v>
      </c>
      <c r="C6042" s="198" t="s">
        <v>2</v>
      </c>
      <c r="D6042" s="292">
        <v>25.37</v>
      </c>
    </row>
    <row r="6043" spans="1:4" ht="13.5">
      <c r="A6043" s="198">
        <v>97465</v>
      </c>
      <c r="B6043" s="198" t="s">
        <v>41711</v>
      </c>
      <c r="C6043" s="198" t="s">
        <v>2</v>
      </c>
      <c r="D6043" s="292">
        <v>55.42</v>
      </c>
    </row>
    <row r="6044" spans="1:4" ht="13.5">
      <c r="A6044" s="198">
        <v>97503</v>
      </c>
      <c r="B6044" s="198" t="s">
        <v>41712</v>
      </c>
      <c r="C6044" s="198" t="s">
        <v>2</v>
      </c>
      <c r="D6044" s="292">
        <v>49.81</v>
      </c>
    </row>
    <row r="6045" spans="1:4" ht="13.5">
      <c r="A6045" s="198">
        <v>97468</v>
      </c>
      <c r="B6045" s="198" t="s">
        <v>41713</v>
      </c>
      <c r="C6045" s="198" t="s">
        <v>2</v>
      </c>
      <c r="D6045" s="292">
        <v>70.31</v>
      </c>
    </row>
    <row r="6046" spans="1:4" ht="13.5">
      <c r="A6046" s="198">
        <v>97506</v>
      </c>
      <c r="B6046" s="198" t="s">
        <v>41714</v>
      </c>
      <c r="C6046" s="198" t="s">
        <v>2</v>
      </c>
      <c r="D6046" s="292">
        <v>61.98</v>
      </c>
    </row>
    <row r="6047" spans="1:4" ht="13.5">
      <c r="A6047" s="198">
        <v>97444</v>
      </c>
      <c r="B6047" s="198" t="s">
        <v>41715</v>
      </c>
      <c r="C6047" s="198" t="s">
        <v>2</v>
      </c>
      <c r="D6047" s="292">
        <v>123.12</v>
      </c>
    </row>
    <row r="6048" spans="1:4" ht="13.5">
      <c r="A6048" s="198">
        <v>97471</v>
      </c>
      <c r="B6048" s="198" t="s">
        <v>4149</v>
      </c>
      <c r="C6048" s="198" t="s">
        <v>2</v>
      </c>
      <c r="D6048" s="292">
        <v>103.36</v>
      </c>
    </row>
    <row r="6049" spans="1:4" ht="13.5">
      <c r="A6049" s="198">
        <v>97509</v>
      </c>
      <c r="B6049" s="198" t="s">
        <v>4177</v>
      </c>
      <c r="C6049" s="198" t="s">
        <v>2</v>
      </c>
      <c r="D6049" s="292">
        <v>91.58</v>
      </c>
    </row>
    <row r="6050" spans="1:4" ht="13.5">
      <c r="A6050" s="198">
        <v>97447</v>
      </c>
      <c r="B6050" s="198" t="s">
        <v>4133</v>
      </c>
      <c r="C6050" s="198" t="s">
        <v>2</v>
      </c>
      <c r="D6050" s="292">
        <v>204.05</v>
      </c>
    </row>
    <row r="6051" spans="1:4" ht="13.5">
      <c r="A6051" s="198">
        <v>97475</v>
      </c>
      <c r="B6051" s="198" t="s">
        <v>4151</v>
      </c>
      <c r="C6051" s="198" t="s">
        <v>2</v>
      </c>
      <c r="D6051" s="292">
        <v>187.67</v>
      </c>
    </row>
    <row r="6052" spans="1:4" ht="13.5">
      <c r="A6052" s="198">
        <v>97512</v>
      </c>
      <c r="B6052" s="198" t="s">
        <v>4179</v>
      </c>
      <c r="C6052" s="198" t="s">
        <v>2</v>
      </c>
      <c r="D6052" s="292">
        <v>170.73</v>
      </c>
    </row>
    <row r="6053" spans="1:4" ht="13.5">
      <c r="A6053" s="198">
        <v>97450</v>
      </c>
      <c r="B6053" s="198" t="s">
        <v>4135</v>
      </c>
      <c r="C6053" s="198" t="s">
        <v>2</v>
      </c>
      <c r="D6053" s="292">
        <v>262.39999999999998</v>
      </c>
    </row>
    <row r="6054" spans="1:4" ht="13.5">
      <c r="A6054" s="198">
        <v>97478</v>
      </c>
      <c r="B6054" s="198" t="s">
        <v>4153</v>
      </c>
      <c r="C6054" s="198" t="s">
        <v>2</v>
      </c>
      <c r="D6054" s="292">
        <v>249.4</v>
      </c>
    </row>
    <row r="6055" spans="1:4" ht="13.5">
      <c r="A6055" s="198">
        <v>97515</v>
      </c>
      <c r="B6055" s="198" t="s">
        <v>4181</v>
      </c>
      <c r="C6055" s="198" t="s">
        <v>2</v>
      </c>
      <c r="D6055" s="292">
        <v>227.13</v>
      </c>
    </row>
    <row r="6056" spans="1:4" ht="13.5">
      <c r="A6056" s="198">
        <v>92928</v>
      </c>
      <c r="B6056" s="198" t="s">
        <v>4093</v>
      </c>
      <c r="C6056" s="198" t="s">
        <v>2</v>
      </c>
      <c r="D6056" s="292">
        <v>61.3</v>
      </c>
    </row>
    <row r="6057" spans="1:4" ht="13.5">
      <c r="A6057" s="198">
        <v>92943</v>
      </c>
      <c r="B6057" s="198" t="s">
        <v>4108</v>
      </c>
      <c r="C6057" s="198" t="s">
        <v>2</v>
      </c>
      <c r="D6057" s="292">
        <v>47.18</v>
      </c>
    </row>
    <row r="6058" spans="1:4" ht="13.5">
      <c r="A6058" s="198">
        <v>92929</v>
      </c>
      <c r="B6058" s="198" t="s">
        <v>4094</v>
      </c>
      <c r="C6058" s="198" t="s">
        <v>2</v>
      </c>
      <c r="D6058" s="292">
        <v>61.3</v>
      </c>
    </row>
    <row r="6059" spans="1:4" ht="13.5">
      <c r="A6059" s="198">
        <v>92944</v>
      </c>
      <c r="B6059" s="198" t="s">
        <v>4109</v>
      </c>
      <c r="C6059" s="198" t="s">
        <v>2</v>
      </c>
      <c r="D6059" s="292">
        <v>47.18</v>
      </c>
    </row>
    <row r="6060" spans="1:4" ht="13.5">
      <c r="A6060" s="198">
        <v>92930</v>
      </c>
      <c r="B6060" s="198" t="s">
        <v>4095</v>
      </c>
      <c r="C6060" s="198" t="s">
        <v>2</v>
      </c>
      <c r="D6060" s="292">
        <v>61.3</v>
      </c>
    </row>
    <row r="6061" spans="1:4" ht="13.5">
      <c r="A6061" s="198">
        <v>92945</v>
      </c>
      <c r="B6061" s="198" t="s">
        <v>4110</v>
      </c>
      <c r="C6061" s="198" t="s">
        <v>2</v>
      </c>
      <c r="D6061" s="292">
        <v>47.18</v>
      </c>
    </row>
    <row r="6062" spans="1:4" ht="13.5">
      <c r="A6062" s="198">
        <v>92925</v>
      </c>
      <c r="B6062" s="198" t="s">
        <v>4090</v>
      </c>
      <c r="C6062" s="198" t="s">
        <v>2</v>
      </c>
      <c r="D6062" s="292">
        <v>53.64</v>
      </c>
    </row>
    <row r="6063" spans="1:4" ht="13.5">
      <c r="A6063" s="198">
        <v>92940</v>
      </c>
      <c r="B6063" s="198" t="s">
        <v>4105</v>
      </c>
      <c r="C6063" s="198" t="s">
        <v>2</v>
      </c>
      <c r="D6063" s="292">
        <v>41.25</v>
      </c>
    </row>
    <row r="6064" spans="1:4" ht="13.5">
      <c r="A6064" s="198">
        <v>92926</v>
      </c>
      <c r="B6064" s="198" t="s">
        <v>4091</v>
      </c>
      <c r="C6064" s="198" t="s">
        <v>2</v>
      </c>
      <c r="D6064" s="292">
        <v>53.63</v>
      </c>
    </row>
    <row r="6065" spans="1:4" ht="13.5">
      <c r="A6065" s="198">
        <v>92941</v>
      </c>
      <c r="B6065" s="198" t="s">
        <v>4106</v>
      </c>
      <c r="C6065" s="198" t="s">
        <v>2</v>
      </c>
      <c r="D6065" s="292">
        <v>41.24</v>
      </c>
    </row>
    <row r="6066" spans="1:4" ht="13.5">
      <c r="A6066" s="198">
        <v>92927</v>
      </c>
      <c r="B6066" s="198" t="s">
        <v>4092</v>
      </c>
      <c r="C6066" s="198" t="s">
        <v>2</v>
      </c>
      <c r="D6066" s="292">
        <v>53.63</v>
      </c>
    </row>
    <row r="6067" spans="1:4" ht="13.5">
      <c r="A6067" s="198">
        <v>92942</v>
      </c>
      <c r="B6067" s="198" t="s">
        <v>4107</v>
      </c>
      <c r="C6067" s="198" t="s">
        <v>2</v>
      </c>
      <c r="D6067" s="292">
        <v>41.24</v>
      </c>
    </row>
    <row r="6068" spans="1:4" ht="13.5">
      <c r="A6068" s="198">
        <v>92918</v>
      </c>
      <c r="B6068" s="198" t="s">
        <v>4088</v>
      </c>
      <c r="C6068" s="198" t="s">
        <v>2</v>
      </c>
      <c r="D6068" s="292">
        <v>43.39</v>
      </c>
    </row>
    <row r="6069" spans="1:4" ht="13.5">
      <c r="A6069" s="198">
        <v>92938</v>
      </c>
      <c r="B6069" s="198" t="s">
        <v>4103</v>
      </c>
      <c r="C6069" s="198" t="s">
        <v>2</v>
      </c>
      <c r="D6069" s="292">
        <v>32.49</v>
      </c>
    </row>
    <row r="6070" spans="1:4" ht="13.5">
      <c r="A6070" s="198">
        <v>92920</v>
      </c>
      <c r="B6070" s="198" t="s">
        <v>4089</v>
      </c>
      <c r="C6070" s="198" t="s">
        <v>2</v>
      </c>
      <c r="D6070" s="292">
        <v>43.68</v>
      </c>
    </row>
    <row r="6071" spans="1:4" ht="13.5">
      <c r="A6071" s="198">
        <v>92939</v>
      </c>
      <c r="B6071" s="198" t="s">
        <v>4104</v>
      </c>
      <c r="C6071" s="198" t="s">
        <v>2</v>
      </c>
      <c r="D6071" s="292">
        <v>32.78</v>
      </c>
    </row>
    <row r="6072" spans="1:4" ht="13.5">
      <c r="A6072" s="198">
        <v>92910</v>
      </c>
      <c r="B6072" s="198" t="s">
        <v>4083</v>
      </c>
      <c r="C6072" s="198" t="s">
        <v>2</v>
      </c>
      <c r="D6072" s="292">
        <v>117.69</v>
      </c>
    </row>
    <row r="6073" spans="1:4" ht="13.5">
      <c r="A6073" s="198">
        <v>92934</v>
      </c>
      <c r="B6073" s="198" t="s">
        <v>4099</v>
      </c>
      <c r="C6073" s="198" t="s">
        <v>2</v>
      </c>
      <c r="D6073" s="292">
        <v>119.65</v>
      </c>
    </row>
    <row r="6074" spans="1:4" ht="13.5">
      <c r="A6074" s="198">
        <v>92949</v>
      </c>
      <c r="B6074" s="198" t="s">
        <v>4114</v>
      </c>
      <c r="C6074" s="198" t="s">
        <v>2</v>
      </c>
      <c r="D6074" s="292">
        <v>100.17</v>
      </c>
    </row>
    <row r="6075" spans="1:4" ht="13.5">
      <c r="A6075" s="198">
        <v>92911</v>
      </c>
      <c r="B6075" s="198" t="s">
        <v>4084</v>
      </c>
      <c r="C6075" s="198" t="s">
        <v>2</v>
      </c>
      <c r="D6075" s="292">
        <v>117.69</v>
      </c>
    </row>
    <row r="6076" spans="1:4" ht="13.5">
      <c r="A6076" s="198">
        <v>92935</v>
      </c>
      <c r="B6076" s="198" t="s">
        <v>4100</v>
      </c>
      <c r="C6076" s="198" t="s">
        <v>2</v>
      </c>
      <c r="D6076" s="292">
        <v>119.65</v>
      </c>
    </row>
    <row r="6077" spans="1:4" ht="13.5">
      <c r="A6077" s="198">
        <v>92950</v>
      </c>
      <c r="B6077" s="198" t="s">
        <v>4115</v>
      </c>
      <c r="C6077" s="198" t="s">
        <v>2</v>
      </c>
      <c r="D6077" s="292">
        <v>100.17</v>
      </c>
    </row>
    <row r="6078" spans="1:4" ht="13.5">
      <c r="A6078" s="198">
        <v>92907</v>
      </c>
      <c r="B6078" s="198" t="s">
        <v>4080</v>
      </c>
      <c r="C6078" s="198" t="s">
        <v>2</v>
      </c>
      <c r="D6078" s="292">
        <v>81.41</v>
      </c>
    </row>
    <row r="6079" spans="1:4" ht="13.5">
      <c r="A6079" s="198">
        <v>92931</v>
      </c>
      <c r="B6079" s="198" t="s">
        <v>4096</v>
      </c>
      <c r="C6079" s="198" t="s">
        <v>2</v>
      </c>
      <c r="D6079" s="292">
        <v>81.349999999999994</v>
      </c>
    </row>
    <row r="6080" spans="1:4" ht="13.5">
      <c r="A6080" s="198">
        <v>92946</v>
      </c>
      <c r="B6080" s="198" t="s">
        <v>4111</v>
      </c>
      <c r="C6080" s="198" t="s">
        <v>2</v>
      </c>
      <c r="D6080" s="292">
        <v>65.099999999999994</v>
      </c>
    </row>
    <row r="6081" spans="1:4" ht="13.5">
      <c r="A6081" s="198">
        <v>92908</v>
      </c>
      <c r="B6081" s="198" t="s">
        <v>4081</v>
      </c>
      <c r="C6081" s="198" t="s">
        <v>2</v>
      </c>
      <c r="D6081" s="292">
        <v>81.41</v>
      </c>
    </row>
    <row r="6082" spans="1:4" ht="13.5">
      <c r="A6082" s="198">
        <v>92932</v>
      </c>
      <c r="B6082" s="198" t="s">
        <v>4097</v>
      </c>
      <c r="C6082" s="198" t="s">
        <v>2</v>
      </c>
      <c r="D6082" s="292">
        <v>81.349999999999994</v>
      </c>
    </row>
    <row r="6083" spans="1:4" ht="13.5">
      <c r="A6083" s="198">
        <v>92947</v>
      </c>
      <c r="B6083" s="198" t="s">
        <v>4112</v>
      </c>
      <c r="C6083" s="198" t="s">
        <v>2</v>
      </c>
      <c r="D6083" s="292">
        <v>65.099999999999994</v>
      </c>
    </row>
    <row r="6084" spans="1:4" ht="13.5">
      <c r="A6084" s="198">
        <v>92909</v>
      </c>
      <c r="B6084" s="198" t="s">
        <v>4082</v>
      </c>
      <c r="C6084" s="198" t="s">
        <v>2</v>
      </c>
      <c r="D6084" s="292">
        <v>81.41</v>
      </c>
    </row>
    <row r="6085" spans="1:4" ht="13.5">
      <c r="A6085" s="198">
        <v>92933</v>
      </c>
      <c r="B6085" s="198" t="s">
        <v>4098</v>
      </c>
      <c r="C6085" s="198" t="s">
        <v>2</v>
      </c>
      <c r="D6085" s="292">
        <v>81.349999999999994</v>
      </c>
    </row>
    <row r="6086" spans="1:4" ht="13.5">
      <c r="A6086" s="198">
        <v>92948</v>
      </c>
      <c r="B6086" s="198" t="s">
        <v>4113</v>
      </c>
      <c r="C6086" s="198" t="s">
        <v>2</v>
      </c>
      <c r="D6086" s="292">
        <v>65.099999999999994</v>
      </c>
    </row>
    <row r="6087" spans="1:4" ht="13.5">
      <c r="A6087" s="198">
        <v>92912</v>
      </c>
      <c r="B6087" s="198" t="s">
        <v>4085</v>
      </c>
      <c r="C6087" s="198" t="s">
        <v>2</v>
      </c>
      <c r="D6087" s="292">
        <v>157.68</v>
      </c>
    </row>
    <row r="6088" spans="1:4" ht="13.5">
      <c r="A6088" s="198">
        <v>92913</v>
      </c>
      <c r="B6088" s="198" t="s">
        <v>4086</v>
      </c>
      <c r="C6088" s="198" t="s">
        <v>2</v>
      </c>
      <c r="D6088" s="292">
        <v>161.05000000000001</v>
      </c>
    </row>
    <row r="6089" spans="1:4" ht="13.5">
      <c r="A6089" s="198">
        <v>92936</v>
      </c>
      <c r="B6089" s="198" t="s">
        <v>4101</v>
      </c>
      <c r="C6089" s="198" t="s">
        <v>2</v>
      </c>
      <c r="D6089" s="292">
        <v>165.08</v>
      </c>
    </row>
    <row r="6090" spans="1:4" ht="13.5">
      <c r="A6090" s="198">
        <v>92951</v>
      </c>
      <c r="B6090" s="198" t="s">
        <v>4116</v>
      </c>
      <c r="C6090" s="198" t="s">
        <v>2</v>
      </c>
      <c r="D6090" s="292">
        <v>142.43</v>
      </c>
    </row>
    <row r="6091" spans="1:4" ht="13.5">
      <c r="A6091" s="198">
        <v>92914</v>
      </c>
      <c r="B6091" s="198" t="s">
        <v>4087</v>
      </c>
      <c r="C6091" s="198" t="s">
        <v>2</v>
      </c>
      <c r="D6091" s="292">
        <v>161.05000000000001</v>
      </c>
    </row>
    <row r="6092" spans="1:4" ht="13.5">
      <c r="A6092" s="198">
        <v>92937</v>
      </c>
      <c r="B6092" s="198" t="s">
        <v>4102</v>
      </c>
      <c r="C6092" s="198" t="s">
        <v>2</v>
      </c>
      <c r="D6092" s="292">
        <v>165.08</v>
      </c>
    </row>
    <row r="6093" spans="1:4" ht="13.5">
      <c r="A6093" s="198">
        <v>92952</v>
      </c>
      <c r="B6093" s="198" t="s">
        <v>4117</v>
      </c>
      <c r="C6093" s="198" t="s">
        <v>2</v>
      </c>
      <c r="D6093" s="292">
        <v>142.43</v>
      </c>
    </row>
    <row r="6094" spans="1:4" ht="13.5">
      <c r="A6094" s="198">
        <v>92953</v>
      </c>
      <c r="B6094" s="198" t="s">
        <v>4118</v>
      </c>
      <c r="C6094" s="198" t="s">
        <v>2</v>
      </c>
      <c r="D6094" s="292">
        <v>28.13</v>
      </c>
    </row>
    <row r="6095" spans="1:4" ht="13.5">
      <c r="A6095" s="198">
        <v>101921</v>
      </c>
      <c r="B6095" s="198" t="s">
        <v>3957</v>
      </c>
      <c r="C6095" s="198" t="s">
        <v>2</v>
      </c>
      <c r="D6095" s="292">
        <v>250.57</v>
      </c>
    </row>
    <row r="6096" spans="1:4" ht="13.5">
      <c r="A6096" s="198">
        <v>101930</v>
      </c>
      <c r="B6096" s="198" t="s">
        <v>3966</v>
      </c>
      <c r="C6096" s="198" t="s">
        <v>2</v>
      </c>
      <c r="D6096" s="292">
        <v>257.24</v>
      </c>
    </row>
    <row r="6097" spans="1:4" ht="13.5">
      <c r="A6097" s="198">
        <v>101922</v>
      </c>
      <c r="B6097" s="198" t="s">
        <v>3958</v>
      </c>
      <c r="C6097" s="198" t="s">
        <v>2</v>
      </c>
      <c r="D6097" s="292">
        <v>250.57</v>
      </c>
    </row>
    <row r="6098" spans="1:4" ht="13.5">
      <c r="A6098" s="198">
        <v>101931</v>
      </c>
      <c r="B6098" s="198" t="s">
        <v>3967</v>
      </c>
      <c r="C6098" s="198" t="s">
        <v>2</v>
      </c>
      <c r="D6098" s="292">
        <v>257.24</v>
      </c>
    </row>
    <row r="6099" spans="1:4" ht="13.5">
      <c r="A6099" s="198">
        <v>101923</v>
      </c>
      <c r="B6099" s="198" t="s">
        <v>3959</v>
      </c>
      <c r="C6099" s="198" t="s">
        <v>2</v>
      </c>
      <c r="D6099" s="292">
        <v>250.57</v>
      </c>
    </row>
    <row r="6100" spans="1:4" ht="13.5">
      <c r="A6100" s="198">
        <v>101932</v>
      </c>
      <c r="B6100" s="198" t="s">
        <v>3968</v>
      </c>
      <c r="C6100" s="198" t="s">
        <v>2</v>
      </c>
      <c r="D6100" s="292">
        <v>257.24</v>
      </c>
    </row>
    <row r="6101" spans="1:4" ht="13.5">
      <c r="A6101" s="198">
        <v>97537</v>
      </c>
      <c r="B6101" s="198" t="s">
        <v>4200</v>
      </c>
      <c r="C6101" s="198" t="s">
        <v>2</v>
      </c>
      <c r="D6101" s="292">
        <v>23.4</v>
      </c>
    </row>
    <row r="6102" spans="1:4" ht="13.5">
      <c r="A6102" s="198">
        <v>97540</v>
      </c>
      <c r="B6102" s="198" t="s">
        <v>4201</v>
      </c>
      <c r="C6102" s="198" t="s">
        <v>2</v>
      </c>
      <c r="D6102" s="292">
        <v>32.69</v>
      </c>
    </row>
    <row r="6103" spans="1:4" ht="13.5">
      <c r="A6103" s="198">
        <v>97543</v>
      </c>
      <c r="B6103" s="198" t="s">
        <v>4203</v>
      </c>
      <c r="C6103" s="198" t="s">
        <v>2</v>
      </c>
      <c r="D6103" s="292">
        <v>54.95</v>
      </c>
    </row>
    <row r="6104" spans="1:4" ht="13.5">
      <c r="A6104" s="198">
        <v>97461</v>
      </c>
      <c r="B6104" s="198" t="s">
        <v>4145</v>
      </c>
      <c r="C6104" s="198" t="s">
        <v>2</v>
      </c>
      <c r="D6104" s="292">
        <v>33.33</v>
      </c>
    </row>
    <row r="6105" spans="1:4" ht="13.5">
      <c r="A6105" s="198">
        <v>97499</v>
      </c>
      <c r="B6105" s="198" t="s">
        <v>4172</v>
      </c>
      <c r="C6105" s="198" t="s">
        <v>2</v>
      </c>
      <c r="D6105" s="292">
        <v>30.16</v>
      </c>
    </row>
    <row r="6106" spans="1:4" ht="13.5">
      <c r="A6106" s="198">
        <v>97464</v>
      </c>
      <c r="B6106" s="198" t="s">
        <v>4146</v>
      </c>
      <c r="C6106" s="198" t="s">
        <v>2</v>
      </c>
      <c r="D6106" s="292">
        <v>47.33</v>
      </c>
    </row>
    <row r="6107" spans="1:4" ht="13.5">
      <c r="A6107" s="198">
        <v>97502</v>
      </c>
      <c r="B6107" s="198" t="s">
        <v>4174</v>
      </c>
      <c r="C6107" s="198" t="s">
        <v>2</v>
      </c>
      <c r="D6107" s="292">
        <v>41.44</v>
      </c>
    </row>
    <row r="6108" spans="1:4" ht="13.5">
      <c r="A6108" s="198">
        <v>97467</v>
      </c>
      <c r="B6108" s="198" t="s">
        <v>4147</v>
      </c>
      <c r="C6108" s="198" t="s">
        <v>2</v>
      </c>
      <c r="D6108" s="292">
        <v>59.96</v>
      </c>
    </row>
    <row r="6109" spans="1:4" ht="13.5">
      <c r="A6109" s="198">
        <v>97505</v>
      </c>
      <c r="B6109" s="198" t="s">
        <v>4175</v>
      </c>
      <c r="C6109" s="198" t="s">
        <v>2</v>
      </c>
      <c r="D6109" s="292">
        <v>51.63</v>
      </c>
    </row>
    <row r="6110" spans="1:4" ht="13.5">
      <c r="A6110" s="198">
        <v>97443</v>
      </c>
      <c r="B6110" s="198" t="s">
        <v>4131</v>
      </c>
      <c r="C6110" s="198" t="s">
        <v>2</v>
      </c>
      <c r="D6110" s="292">
        <v>106.75</v>
      </c>
    </row>
    <row r="6111" spans="1:4" ht="13.5">
      <c r="A6111" s="198">
        <v>97470</v>
      </c>
      <c r="B6111" s="198" t="s">
        <v>4148</v>
      </c>
      <c r="C6111" s="198" t="s">
        <v>2</v>
      </c>
      <c r="D6111" s="292">
        <v>86.99</v>
      </c>
    </row>
    <row r="6112" spans="1:4" ht="13.5">
      <c r="A6112" s="198">
        <v>97508</v>
      </c>
      <c r="B6112" s="198" t="s">
        <v>4176</v>
      </c>
      <c r="C6112" s="198" t="s">
        <v>2</v>
      </c>
      <c r="D6112" s="292">
        <v>75.209999999999994</v>
      </c>
    </row>
    <row r="6113" spans="1:4" ht="13.5">
      <c r="A6113" s="198">
        <v>97446</v>
      </c>
      <c r="B6113" s="198" t="s">
        <v>4132</v>
      </c>
      <c r="C6113" s="198" t="s">
        <v>2</v>
      </c>
      <c r="D6113" s="292">
        <v>204.05</v>
      </c>
    </row>
    <row r="6114" spans="1:4" ht="13.5">
      <c r="A6114" s="198">
        <v>97474</v>
      </c>
      <c r="B6114" s="198" t="s">
        <v>4150</v>
      </c>
      <c r="C6114" s="198" t="s">
        <v>2</v>
      </c>
      <c r="D6114" s="292">
        <v>154.59</v>
      </c>
    </row>
    <row r="6115" spans="1:4" ht="13.5">
      <c r="A6115" s="198">
        <v>97511</v>
      </c>
      <c r="B6115" s="198" t="s">
        <v>4178</v>
      </c>
      <c r="C6115" s="198" t="s">
        <v>2</v>
      </c>
      <c r="D6115" s="292">
        <v>137.65</v>
      </c>
    </row>
    <row r="6116" spans="1:4" ht="13.5">
      <c r="A6116" s="198">
        <v>97449</v>
      </c>
      <c r="B6116" s="198" t="s">
        <v>4134</v>
      </c>
      <c r="C6116" s="198" t="s">
        <v>2</v>
      </c>
      <c r="D6116" s="292">
        <v>217.84</v>
      </c>
    </row>
    <row r="6117" spans="1:4" ht="13.5">
      <c r="A6117" s="198">
        <v>97477</v>
      </c>
      <c r="B6117" s="198" t="s">
        <v>4152</v>
      </c>
      <c r="C6117" s="198" t="s">
        <v>2</v>
      </c>
      <c r="D6117" s="292">
        <v>204.84</v>
      </c>
    </row>
    <row r="6118" spans="1:4" ht="13.5">
      <c r="A6118" s="198">
        <v>97514</v>
      </c>
      <c r="B6118" s="198" t="s">
        <v>4180</v>
      </c>
      <c r="C6118" s="198" t="s">
        <v>2</v>
      </c>
      <c r="D6118" s="292">
        <v>182.57</v>
      </c>
    </row>
    <row r="6119" spans="1:4" ht="13.5">
      <c r="A6119" s="198">
        <v>101920</v>
      </c>
      <c r="B6119" s="198" t="s">
        <v>3956</v>
      </c>
      <c r="C6119" s="198" t="s">
        <v>2</v>
      </c>
      <c r="D6119" s="292">
        <v>219.8</v>
      </c>
    </row>
    <row r="6120" spans="1:4" ht="13.5">
      <c r="A6120" s="198">
        <v>101929</v>
      </c>
      <c r="B6120" s="198" t="s">
        <v>3965</v>
      </c>
      <c r="C6120" s="198" t="s">
        <v>2</v>
      </c>
      <c r="D6120" s="292">
        <v>226.47</v>
      </c>
    </row>
    <row r="6121" spans="1:4" ht="13.5">
      <c r="A6121" s="198">
        <v>92693</v>
      </c>
      <c r="B6121" s="198" t="s">
        <v>4048</v>
      </c>
      <c r="C6121" s="198" t="s">
        <v>2</v>
      </c>
      <c r="D6121" s="292">
        <v>16.96</v>
      </c>
    </row>
    <row r="6122" spans="1:4" ht="13.5">
      <c r="A6122" s="198">
        <v>92695</v>
      </c>
      <c r="B6122" s="198" t="s">
        <v>4050</v>
      </c>
      <c r="C6122" s="198" t="s">
        <v>2</v>
      </c>
      <c r="D6122" s="292">
        <v>26.64</v>
      </c>
    </row>
    <row r="6123" spans="1:4" ht="13.5">
      <c r="A6123" s="198">
        <v>92697</v>
      </c>
      <c r="B6123" s="198" t="s">
        <v>4052</v>
      </c>
      <c r="C6123" s="198" t="s">
        <v>2</v>
      </c>
      <c r="D6123" s="292">
        <v>43.1</v>
      </c>
    </row>
    <row r="6124" spans="1:4" ht="13.5">
      <c r="A6124" s="198">
        <v>92658</v>
      </c>
      <c r="B6124" s="198" t="s">
        <v>4018</v>
      </c>
      <c r="C6124" s="198" t="s">
        <v>2</v>
      </c>
      <c r="D6124" s="292">
        <v>32.659999999999997</v>
      </c>
    </row>
    <row r="6125" spans="1:4" ht="13.5">
      <c r="A6125" s="198">
        <v>92660</v>
      </c>
      <c r="B6125" s="198" t="s">
        <v>4020</v>
      </c>
      <c r="C6125" s="198" t="s">
        <v>2</v>
      </c>
      <c r="D6125" s="292">
        <v>39.72</v>
      </c>
    </row>
    <row r="6126" spans="1:4" ht="13.5">
      <c r="A6126" s="198">
        <v>92662</v>
      </c>
      <c r="B6126" s="198" t="s">
        <v>4022</v>
      </c>
      <c r="C6126" s="198" t="s">
        <v>2</v>
      </c>
      <c r="D6126" s="292">
        <v>45.58</v>
      </c>
    </row>
    <row r="6127" spans="1:4" ht="13.5">
      <c r="A6127" s="198">
        <v>92664</v>
      </c>
      <c r="B6127" s="198" t="s">
        <v>4024</v>
      </c>
      <c r="C6127" s="198" t="s">
        <v>2</v>
      </c>
      <c r="D6127" s="292">
        <v>60.77</v>
      </c>
    </row>
    <row r="6128" spans="1:4" ht="13.5">
      <c r="A6128" s="198">
        <v>92666</v>
      </c>
      <c r="B6128" s="198" t="s">
        <v>4026</v>
      </c>
      <c r="C6128" s="198" t="s">
        <v>2</v>
      </c>
      <c r="D6128" s="292">
        <v>95.32</v>
      </c>
    </row>
    <row r="6129" spans="1:4" ht="13.5">
      <c r="A6129" s="198">
        <v>92668</v>
      </c>
      <c r="B6129" s="198" t="s">
        <v>4028</v>
      </c>
      <c r="C6129" s="198" t="s">
        <v>2</v>
      </c>
      <c r="D6129" s="292">
        <v>133.97</v>
      </c>
    </row>
    <row r="6130" spans="1:4" ht="13.5">
      <c r="A6130" s="198">
        <v>92370</v>
      </c>
      <c r="B6130" s="198" t="s">
        <v>3988</v>
      </c>
      <c r="C6130" s="198" t="s">
        <v>2</v>
      </c>
      <c r="D6130" s="292">
        <v>43.56</v>
      </c>
    </row>
    <row r="6131" spans="1:4" ht="13.5">
      <c r="A6131" s="198">
        <v>92372</v>
      </c>
      <c r="B6131" s="198" t="s">
        <v>3990</v>
      </c>
      <c r="C6131" s="198" t="s">
        <v>2</v>
      </c>
      <c r="D6131" s="292">
        <v>52.11</v>
      </c>
    </row>
    <row r="6132" spans="1:4" ht="13.5">
      <c r="A6132" s="198">
        <v>92374</v>
      </c>
      <c r="B6132" s="198" t="s">
        <v>3992</v>
      </c>
      <c r="C6132" s="198" t="s">
        <v>2</v>
      </c>
      <c r="D6132" s="292">
        <v>59.7</v>
      </c>
    </row>
    <row r="6133" spans="1:4" ht="13.5">
      <c r="A6133" s="198">
        <v>92345</v>
      </c>
      <c r="B6133" s="198" t="s">
        <v>3973</v>
      </c>
      <c r="C6133" s="198" t="s">
        <v>2</v>
      </c>
      <c r="D6133" s="292">
        <v>77.08</v>
      </c>
    </row>
    <row r="6134" spans="1:4" ht="13.5">
      <c r="A6134" s="198">
        <v>92376</v>
      </c>
      <c r="B6134" s="198" t="s">
        <v>3994</v>
      </c>
      <c r="C6134" s="198" t="s">
        <v>2</v>
      </c>
      <c r="D6134" s="292">
        <v>77.02</v>
      </c>
    </row>
    <row r="6135" spans="1:4" ht="13.5">
      <c r="A6135" s="198">
        <v>92347</v>
      </c>
      <c r="B6135" s="198" t="s">
        <v>3975</v>
      </c>
      <c r="C6135" s="198" t="s">
        <v>2</v>
      </c>
      <c r="D6135" s="292">
        <v>112.84</v>
      </c>
    </row>
    <row r="6136" spans="1:4" ht="13.5">
      <c r="A6136" s="198">
        <v>92378</v>
      </c>
      <c r="B6136" s="198" t="s">
        <v>3996</v>
      </c>
      <c r="C6136" s="198" t="s">
        <v>2</v>
      </c>
      <c r="D6136" s="292">
        <v>114.8</v>
      </c>
    </row>
    <row r="6137" spans="1:4" ht="13.5">
      <c r="A6137" s="198">
        <v>92349</v>
      </c>
      <c r="B6137" s="198" t="s">
        <v>3977</v>
      </c>
      <c r="C6137" s="198" t="s">
        <v>2</v>
      </c>
      <c r="D6137" s="292">
        <v>152.59</v>
      </c>
    </row>
    <row r="6138" spans="1:4" ht="13.5">
      <c r="A6138" s="198">
        <v>92380</v>
      </c>
      <c r="B6138" s="198" t="s">
        <v>3998</v>
      </c>
      <c r="C6138" s="198" t="s">
        <v>2</v>
      </c>
      <c r="D6138" s="292">
        <v>156.62</v>
      </c>
    </row>
    <row r="6139" spans="1:4" ht="13.5">
      <c r="A6139" s="198">
        <v>101917</v>
      </c>
      <c r="B6139" s="198" t="s">
        <v>3919</v>
      </c>
      <c r="C6139" s="198" t="s">
        <v>2</v>
      </c>
      <c r="D6139" s="292">
        <v>182.29</v>
      </c>
    </row>
    <row r="6140" spans="1:4" ht="13.5">
      <c r="A6140" s="198">
        <v>101924</v>
      </c>
      <c r="B6140" s="198" t="s">
        <v>3960</v>
      </c>
      <c r="C6140" s="198" t="s">
        <v>2</v>
      </c>
      <c r="D6140" s="292">
        <v>206.92</v>
      </c>
    </row>
    <row r="6141" spans="1:4" ht="13.5">
      <c r="A6141" s="198">
        <v>101933</v>
      </c>
      <c r="B6141" s="198" t="s">
        <v>3969</v>
      </c>
      <c r="C6141" s="198" t="s">
        <v>2</v>
      </c>
      <c r="D6141" s="292">
        <v>213.59</v>
      </c>
    </row>
    <row r="6142" spans="1:4" ht="13.5">
      <c r="A6142" s="198">
        <v>92692</v>
      </c>
      <c r="B6142" s="198" t="s">
        <v>4047</v>
      </c>
      <c r="C6142" s="198" t="s">
        <v>2</v>
      </c>
      <c r="D6142" s="292">
        <v>16.5</v>
      </c>
    </row>
    <row r="6143" spans="1:4" ht="13.5">
      <c r="A6143" s="198">
        <v>92694</v>
      </c>
      <c r="B6143" s="198" t="s">
        <v>4049</v>
      </c>
      <c r="C6143" s="198" t="s">
        <v>2</v>
      </c>
      <c r="D6143" s="292">
        <v>26.18</v>
      </c>
    </row>
    <row r="6144" spans="1:4" ht="13.5">
      <c r="A6144" s="198">
        <v>92696</v>
      </c>
      <c r="B6144" s="198" t="s">
        <v>4051</v>
      </c>
      <c r="C6144" s="198" t="s">
        <v>2</v>
      </c>
      <c r="D6144" s="292">
        <v>41.04</v>
      </c>
    </row>
    <row r="6145" spans="1:4" ht="13.5">
      <c r="A6145" s="198">
        <v>92657</v>
      </c>
      <c r="B6145" s="198" t="s">
        <v>4017</v>
      </c>
      <c r="C6145" s="198" t="s">
        <v>2</v>
      </c>
      <c r="D6145" s="292">
        <v>30.6</v>
      </c>
    </row>
    <row r="6146" spans="1:4" ht="13.5">
      <c r="A6146" s="198">
        <v>92659</v>
      </c>
      <c r="B6146" s="198" t="s">
        <v>4019</v>
      </c>
      <c r="C6146" s="198" t="s">
        <v>2</v>
      </c>
      <c r="D6146" s="292">
        <v>37.79</v>
      </c>
    </row>
    <row r="6147" spans="1:4" ht="13.5">
      <c r="A6147" s="198">
        <v>92661</v>
      </c>
      <c r="B6147" s="198" t="s">
        <v>4021</v>
      </c>
      <c r="C6147" s="198" t="s">
        <v>2</v>
      </c>
      <c r="D6147" s="292">
        <v>45.21</v>
      </c>
    </row>
    <row r="6148" spans="1:4" ht="13.5">
      <c r="A6148" s="198">
        <v>92663</v>
      </c>
      <c r="B6148" s="198" t="s">
        <v>4023</v>
      </c>
      <c r="C6148" s="198" t="s">
        <v>2</v>
      </c>
      <c r="D6148" s="292">
        <v>60.8</v>
      </c>
    </row>
    <row r="6149" spans="1:4" ht="13.5">
      <c r="A6149" s="198">
        <v>92665</v>
      </c>
      <c r="B6149" s="198" t="s">
        <v>4025</v>
      </c>
      <c r="C6149" s="198" t="s">
        <v>2</v>
      </c>
      <c r="D6149" s="292">
        <v>83.85</v>
      </c>
    </row>
    <row r="6150" spans="1:4" ht="13.5">
      <c r="A6150" s="198">
        <v>92667</v>
      </c>
      <c r="B6150" s="198" t="s">
        <v>4027</v>
      </c>
      <c r="C6150" s="198" t="s">
        <v>2</v>
      </c>
      <c r="D6150" s="292">
        <v>123.76</v>
      </c>
    </row>
    <row r="6151" spans="1:4" ht="13.5">
      <c r="A6151" s="198">
        <v>92369</v>
      </c>
      <c r="B6151" s="198" t="s">
        <v>3987</v>
      </c>
      <c r="C6151" s="198" t="s">
        <v>2</v>
      </c>
      <c r="D6151" s="292">
        <v>41.5</v>
      </c>
    </row>
    <row r="6152" spans="1:4" ht="13.5">
      <c r="A6152" s="198">
        <v>92371</v>
      </c>
      <c r="B6152" s="198" t="s">
        <v>3989</v>
      </c>
      <c r="C6152" s="198" t="s">
        <v>2</v>
      </c>
      <c r="D6152" s="292">
        <v>50.18</v>
      </c>
    </row>
    <row r="6153" spans="1:4" ht="13.5">
      <c r="A6153" s="198">
        <v>92373</v>
      </c>
      <c r="B6153" s="198" t="s">
        <v>3991</v>
      </c>
      <c r="C6153" s="198" t="s">
        <v>2</v>
      </c>
      <c r="D6153" s="292">
        <v>59.33</v>
      </c>
    </row>
    <row r="6154" spans="1:4" ht="13.5">
      <c r="A6154" s="198">
        <v>92344</v>
      </c>
      <c r="B6154" s="198" t="s">
        <v>3972</v>
      </c>
      <c r="C6154" s="198" t="s">
        <v>2</v>
      </c>
      <c r="D6154" s="292">
        <v>77.11</v>
      </c>
    </row>
    <row r="6155" spans="1:4" ht="13.5">
      <c r="A6155" s="198">
        <v>92375</v>
      </c>
      <c r="B6155" s="198" t="s">
        <v>3993</v>
      </c>
      <c r="C6155" s="198" t="s">
        <v>2</v>
      </c>
      <c r="D6155" s="292">
        <v>77.05</v>
      </c>
    </row>
    <row r="6156" spans="1:4" ht="13.5">
      <c r="A6156" s="198">
        <v>92346</v>
      </c>
      <c r="B6156" s="198" t="s">
        <v>3974</v>
      </c>
      <c r="C6156" s="198" t="s">
        <v>2</v>
      </c>
      <c r="D6156" s="292">
        <v>101.37</v>
      </c>
    </row>
    <row r="6157" spans="1:4" ht="13.5">
      <c r="A6157" s="198">
        <v>92377</v>
      </c>
      <c r="B6157" s="198" t="s">
        <v>3995</v>
      </c>
      <c r="C6157" s="198" t="s">
        <v>2</v>
      </c>
      <c r="D6157" s="292">
        <v>103.33</v>
      </c>
    </row>
    <row r="6158" spans="1:4" ht="13.5">
      <c r="A6158" s="198">
        <v>92348</v>
      </c>
      <c r="B6158" s="198" t="s">
        <v>3976</v>
      </c>
      <c r="C6158" s="198" t="s">
        <v>2</v>
      </c>
      <c r="D6158" s="292">
        <v>142.38</v>
      </c>
    </row>
    <row r="6159" spans="1:4" ht="13.5">
      <c r="A6159" s="198">
        <v>92379</v>
      </c>
      <c r="B6159" s="198" t="s">
        <v>3997</v>
      </c>
      <c r="C6159" s="198" t="s">
        <v>2</v>
      </c>
      <c r="D6159" s="292">
        <v>146.41</v>
      </c>
    </row>
    <row r="6160" spans="1:4" ht="13.5">
      <c r="A6160" s="198">
        <v>95696</v>
      </c>
      <c r="B6160" s="198" t="s">
        <v>4119</v>
      </c>
      <c r="C6160" s="198" t="s">
        <v>2</v>
      </c>
      <c r="D6160" s="292">
        <v>44.23</v>
      </c>
    </row>
    <row r="6161" spans="1:4" ht="13.5">
      <c r="A6161" s="198">
        <v>92335</v>
      </c>
      <c r="B6161" s="198" t="s">
        <v>3920</v>
      </c>
      <c r="C6161" s="198" t="s">
        <v>1</v>
      </c>
      <c r="D6161" s="292">
        <v>117.81</v>
      </c>
    </row>
    <row r="6162" spans="1:4" ht="13.5">
      <c r="A6162" s="198">
        <v>92336</v>
      </c>
      <c r="B6162" s="198" t="s">
        <v>3921</v>
      </c>
      <c r="C6162" s="198" t="s">
        <v>1</v>
      </c>
      <c r="D6162" s="292">
        <v>144.85</v>
      </c>
    </row>
    <row r="6163" spans="1:4" ht="13.5">
      <c r="A6163" s="198">
        <v>92337</v>
      </c>
      <c r="B6163" s="198" t="s">
        <v>3922</v>
      </c>
      <c r="C6163" s="198" t="s">
        <v>1</v>
      </c>
      <c r="D6163" s="292">
        <v>191.13</v>
      </c>
    </row>
    <row r="6164" spans="1:4" ht="13.5">
      <c r="A6164" s="198">
        <v>92687</v>
      </c>
      <c r="B6164" s="198" t="s">
        <v>3947</v>
      </c>
      <c r="C6164" s="198" t="s">
        <v>1</v>
      </c>
      <c r="D6164" s="292">
        <v>35.83</v>
      </c>
    </row>
    <row r="6165" spans="1:4" ht="13.5">
      <c r="A6165" s="198">
        <v>92688</v>
      </c>
      <c r="B6165" s="198" t="s">
        <v>3948</v>
      </c>
      <c r="C6165" s="198" t="s">
        <v>1</v>
      </c>
      <c r="D6165" s="292">
        <v>49.8</v>
      </c>
    </row>
    <row r="6166" spans="1:4" ht="13.5">
      <c r="A6166" s="198">
        <v>97536</v>
      </c>
      <c r="B6166" s="198" t="s">
        <v>41716</v>
      </c>
      <c r="C6166" s="198" t="s">
        <v>1</v>
      </c>
      <c r="D6166" s="292">
        <v>76.349999999999994</v>
      </c>
    </row>
    <row r="6167" spans="1:4" ht="13.5">
      <c r="A6167" s="198">
        <v>97535</v>
      </c>
      <c r="B6167" s="198" t="s">
        <v>3953</v>
      </c>
      <c r="C6167" s="198" t="s">
        <v>1</v>
      </c>
      <c r="D6167" s="292">
        <v>63.5</v>
      </c>
    </row>
    <row r="6168" spans="1:4" ht="13.5">
      <c r="A6168" s="198">
        <v>92652</v>
      </c>
      <c r="B6168" s="198" t="s">
        <v>3942</v>
      </c>
      <c r="C6168" s="198" t="s">
        <v>1</v>
      </c>
      <c r="D6168" s="292">
        <v>77.040000000000006</v>
      </c>
    </row>
    <row r="6169" spans="1:4" ht="13.5">
      <c r="A6169" s="198">
        <v>92653</v>
      </c>
      <c r="B6169" s="198" t="s">
        <v>3943</v>
      </c>
      <c r="C6169" s="198" t="s">
        <v>1</v>
      </c>
      <c r="D6169" s="292">
        <v>87.9</v>
      </c>
    </row>
    <row r="6170" spans="1:4" ht="13.5">
      <c r="A6170" s="198">
        <v>92654</v>
      </c>
      <c r="B6170" s="198" t="s">
        <v>3944</v>
      </c>
      <c r="C6170" s="198" t="s">
        <v>1</v>
      </c>
      <c r="D6170" s="292">
        <v>120.54</v>
      </c>
    </row>
    <row r="6171" spans="1:4" ht="13.5">
      <c r="A6171" s="198">
        <v>92655</v>
      </c>
      <c r="B6171" s="198" t="s">
        <v>3945</v>
      </c>
      <c r="C6171" s="198" t="s">
        <v>1</v>
      </c>
      <c r="D6171" s="292">
        <v>147.1</v>
      </c>
    </row>
    <row r="6172" spans="1:4" ht="13.5">
      <c r="A6172" s="198">
        <v>92656</v>
      </c>
      <c r="B6172" s="198" t="s">
        <v>3946</v>
      </c>
      <c r="C6172" s="198" t="s">
        <v>1</v>
      </c>
      <c r="D6172" s="292">
        <v>192.86</v>
      </c>
    </row>
    <row r="6173" spans="1:4" ht="13.5">
      <c r="A6173" s="198">
        <v>101918</v>
      </c>
      <c r="B6173" s="198" t="s">
        <v>3954</v>
      </c>
      <c r="C6173" s="198" t="s">
        <v>1</v>
      </c>
      <c r="D6173" s="292">
        <v>271.61</v>
      </c>
    </row>
    <row r="6174" spans="1:4" ht="13.5">
      <c r="A6174" s="198">
        <v>101927</v>
      </c>
      <c r="B6174" s="198" t="s">
        <v>3963</v>
      </c>
      <c r="C6174" s="198" t="s">
        <v>1</v>
      </c>
      <c r="D6174" s="292">
        <v>254.16</v>
      </c>
    </row>
    <row r="6175" spans="1:4" ht="13.5">
      <c r="A6175" s="198">
        <v>97498</v>
      </c>
      <c r="B6175" s="198" t="s">
        <v>3952</v>
      </c>
      <c r="C6175" s="198" t="s">
        <v>1</v>
      </c>
      <c r="D6175" s="292">
        <v>57.91</v>
      </c>
    </row>
    <row r="6176" spans="1:4" ht="13.5">
      <c r="A6176" s="198">
        <v>92364</v>
      </c>
      <c r="B6176" s="198" t="s">
        <v>3932</v>
      </c>
      <c r="C6176" s="198" t="s">
        <v>1</v>
      </c>
      <c r="D6176" s="292">
        <v>71.44</v>
      </c>
    </row>
    <row r="6177" spans="1:4" ht="13.5">
      <c r="A6177" s="198">
        <v>92365</v>
      </c>
      <c r="B6177" s="198" t="s">
        <v>3933</v>
      </c>
      <c r="C6177" s="198" t="s">
        <v>1</v>
      </c>
      <c r="D6177" s="292">
        <v>82.26</v>
      </c>
    </row>
    <row r="6178" spans="1:4" ht="13.5">
      <c r="A6178" s="198">
        <v>92341</v>
      </c>
      <c r="B6178" s="198" t="s">
        <v>3925</v>
      </c>
      <c r="C6178" s="198" t="s">
        <v>1</v>
      </c>
      <c r="D6178" s="292">
        <v>130.06</v>
      </c>
    </row>
    <row r="6179" spans="1:4" ht="13.5">
      <c r="A6179" s="198">
        <v>92366</v>
      </c>
      <c r="B6179" s="198" t="s">
        <v>3934</v>
      </c>
      <c r="C6179" s="198" t="s">
        <v>1</v>
      </c>
      <c r="D6179" s="292">
        <v>114.9</v>
      </c>
    </row>
    <row r="6180" spans="1:4" ht="13.5">
      <c r="A6180" s="198">
        <v>92342</v>
      </c>
      <c r="B6180" s="198" t="s">
        <v>3926</v>
      </c>
      <c r="C6180" s="198" t="s">
        <v>1</v>
      </c>
      <c r="D6180" s="292">
        <v>157.19</v>
      </c>
    </row>
    <row r="6181" spans="1:4" ht="13.5">
      <c r="A6181" s="198">
        <v>92367</v>
      </c>
      <c r="B6181" s="198" t="s">
        <v>3935</v>
      </c>
      <c r="C6181" s="198" t="s">
        <v>1</v>
      </c>
      <c r="D6181" s="292">
        <v>141.34</v>
      </c>
    </row>
    <row r="6182" spans="1:4" ht="13.5">
      <c r="A6182" s="198">
        <v>92343</v>
      </c>
      <c r="B6182" s="198" t="s">
        <v>3927</v>
      </c>
      <c r="C6182" s="198" t="s">
        <v>1</v>
      </c>
      <c r="D6182" s="292">
        <v>203.58</v>
      </c>
    </row>
    <row r="6183" spans="1:4" ht="13.5">
      <c r="A6183" s="198">
        <v>92368</v>
      </c>
      <c r="B6183" s="198" t="s">
        <v>3936</v>
      </c>
      <c r="C6183" s="198" t="s">
        <v>1</v>
      </c>
      <c r="D6183" s="292">
        <v>187.09</v>
      </c>
    </row>
    <row r="6184" spans="1:4" ht="13.5">
      <c r="A6184" s="198">
        <v>92689</v>
      </c>
      <c r="B6184" s="198" t="s">
        <v>3949</v>
      </c>
      <c r="C6184" s="198" t="s">
        <v>1</v>
      </c>
      <c r="D6184" s="292">
        <v>56.72</v>
      </c>
    </row>
    <row r="6185" spans="1:4" ht="13.5">
      <c r="A6185" s="198">
        <v>92690</v>
      </c>
      <c r="B6185" s="198" t="s">
        <v>3950</v>
      </c>
      <c r="C6185" s="198" t="s">
        <v>1</v>
      </c>
      <c r="D6185" s="292">
        <v>81.180000000000007</v>
      </c>
    </row>
    <row r="6186" spans="1:4" ht="13.5">
      <c r="A6186" s="198">
        <v>92691</v>
      </c>
      <c r="B6186" s="198" t="s">
        <v>41717</v>
      </c>
      <c r="C6186" s="198" t="s">
        <v>1</v>
      </c>
      <c r="D6186" s="292">
        <v>106.47</v>
      </c>
    </row>
    <row r="6187" spans="1:4" ht="13.5">
      <c r="A6187" s="198">
        <v>92359</v>
      </c>
      <c r="B6187" s="198" t="s">
        <v>3928</v>
      </c>
      <c r="C6187" s="198" t="s">
        <v>1</v>
      </c>
      <c r="D6187" s="292">
        <v>75.400000000000006</v>
      </c>
    </row>
    <row r="6188" spans="1:4" ht="13.5">
      <c r="A6188" s="198">
        <v>92645</v>
      </c>
      <c r="B6188" s="198" t="s">
        <v>3937</v>
      </c>
      <c r="C6188" s="198" t="s">
        <v>1</v>
      </c>
      <c r="D6188" s="292">
        <v>80.08</v>
      </c>
    </row>
    <row r="6189" spans="1:4" ht="13.5">
      <c r="A6189" s="198">
        <v>92360</v>
      </c>
      <c r="B6189" s="198" t="s">
        <v>3929</v>
      </c>
      <c r="C6189" s="198" t="s">
        <v>1</v>
      </c>
      <c r="D6189" s="292">
        <v>100.76</v>
      </c>
    </row>
    <row r="6190" spans="1:4" ht="13.5">
      <c r="A6190" s="198">
        <v>92646</v>
      </c>
      <c r="B6190" s="198" t="s">
        <v>3938</v>
      </c>
      <c r="C6190" s="198" t="s">
        <v>1</v>
      </c>
      <c r="D6190" s="292">
        <v>105.44</v>
      </c>
    </row>
    <row r="6191" spans="1:4" ht="13.5">
      <c r="A6191" s="198">
        <v>95697</v>
      </c>
      <c r="B6191" s="198" t="s">
        <v>3951</v>
      </c>
      <c r="C6191" s="198" t="s">
        <v>1</v>
      </c>
      <c r="D6191" s="292">
        <v>110.77</v>
      </c>
    </row>
    <row r="6192" spans="1:4" ht="13.5">
      <c r="A6192" s="198">
        <v>92648</v>
      </c>
      <c r="B6192" s="198" t="s">
        <v>3939</v>
      </c>
      <c r="C6192" s="198" t="s">
        <v>1</v>
      </c>
      <c r="D6192" s="292">
        <v>115.45</v>
      </c>
    </row>
    <row r="6193" spans="1:4" ht="13.5">
      <c r="A6193" s="198">
        <v>92338</v>
      </c>
      <c r="B6193" s="198" t="s">
        <v>3923</v>
      </c>
      <c r="C6193" s="198" t="s">
        <v>1</v>
      </c>
      <c r="D6193" s="292">
        <v>162.12</v>
      </c>
    </row>
    <row r="6194" spans="1:4" ht="13.5">
      <c r="A6194" s="198">
        <v>92361</v>
      </c>
      <c r="B6194" s="198" t="s">
        <v>3930</v>
      </c>
      <c r="C6194" s="198" t="s">
        <v>1</v>
      </c>
      <c r="D6194" s="292">
        <v>136.1</v>
      </c>
    </row>
    <row r="6195" spans="1:4" ht="13.5">
      <c r="A6195" s="198">
        <v>92649</v>
      </c>
      <c r="B6195" s="198" t="s">
        <v>3940</v>
      </c>
      <c r="C6195" s="198" t="s">
        <v>1</v>
      </c>
      <c r="D6195" s="292">
        <v>140.77000000000001</v>
      </c>
    </row>
    <row r="6196" spans="1:4" ht="13.5">
      <c r="A6196" s="198">
        <v>92339</v>
      </c>
      <c r="B6196" s="198" t="s">
        <v>3924</v>
      </c>
      <c r="C6196" s="198" t="s">
        <v>1</v>
      </c>
      <c r="D6196" s="292">
        <v>244.58</v>
      </c>
    </row>
    <row r="6197" spans="1:4" ht="13.5">
      <c r="A6197" s="198">
        <v>92362</v>
      </c>
      <c r="B6197" s="198" t="s">
        <v>3931</v>
      </c>
      <c r="C6197" s="198" t="s">
        <v>1</v>
      </c>
      <c r="D6197" s="292">
        <v>217.53</v>
      </c>
    </row>
    <row r="6198" spans="1:4" ht="13.5">
      <c r="A6198" s="198">
        <v>92650</v>
      </c>
      <c r="B6198" s="198" t="s">
        <v>3941</v>
      </c>
      <c r="C6198" s="198" t="s">
        <v>1</v>
      </c>
      <c r="D6198" s="292">
        <v>222.2</v>
      </c>
    </row>
    <row r="6199" spans="1:4" ht="13.5">
      <c r="A6199" s="198">
        <v>97439</v>
      </c>
      <c r="B6199" s="198" t="s">
        <v>4128</v>
      </c>
      <c r="C6199" s="198" t="s">
        <v>2</v>
      </c>
      <c r="D6199" s="292">
        <v>135.21</v>
      </c>
    </row>
    <row r="6200" spans="1:4" ht="13.5">
      <c r="A6200" s="198">
        <v>97440</v>
      </c>
      <c r="B6200" s="198" t="s">
        <v>4129</v>
      </c>
      <c r="C6200" s="198" t="s">
        <v>2</v>
      </c>
      <c r="D6200" s="292">
        <v>161.63999999999999</v>
      </c>
    </row>
    <row r="6201" spans="1:4" ht="13.5">
      <c r="A6201" s="198">
        <v>97442</v>
      </c>
      <c r="B6201" s="198" t="s">
        <v>4130</v>
      </c>
      <c r="C6201" s="198" t="s">
        <v>2</v>
      </c>
      <c r="D6201" s="292">
        <v>178.79</v>
      </c>
    </row>
    <row r="6202" spans="1:4" ht="13.5">
      <c r="A6202" s="198">
        <v>97552</v>
      </c>
      <c r="B6202" s="198" t="s">
        <v>4211</v>
      </c>
      <c r="C6202" s="198" t="s">
        <v>2</v>
      </c>
      <c r="D6202" s="292">
        <v>47.59</v>
      </c>
    </row>
    <row r="6203" spans="1:4" ht="13.5">
      <c r="A6203" s="198">
        <v>97553</v>
      </c>
      <c r="B6203" s="198" t="s">
        <v>4212</v>
      </c>
      <c r="C6203" s="198" t="s">
        <v>2</v>
      </c>
      <c r="D6203" s="292">
        <v>70.39</v>
      </c>
    </row>
    <row r="6204" spans="1:4" ht="13.5">
      <c r="A6204" s="198">
        <v>97554</v>
      </c>
      <c r="B6204" s="198" t="s">
        <v>4213</v>
      </c>
      <c r="C6204" s="198" t="s">
        <v>2</v>
      </c>
      <c r="D6204" s="292">
        <v>124.33</v>
      </c>
    </row>
    <row r="6205" spans="1:4" ht="13.5">
      <c r="A6205" s="198">
        <v>97491</v>
      </c>
      <c r="B6205" s="198" t="s">
        <v>4166</v>
      </c>
      <c r="C6205" s="198" t="s">
        <v>2</v>
      </c>
      <c r="D6205" s="292">
        <v>80.91</v>
      </c>
    </row>
    <row r="6206" spans="1:4" ht="13.5">
      <c r="A6206" s="198">
        <v>97529</v>
      </c>
      <c r="B6206" s="198" t="s">
        <v>4194</v>
      </c>
      <c r="C6206" s="198" t="s">
        <v>2</v>
      </c>
      <c r="D6206" s="292">
        <v>74.63</v>
      </c>
    </row>
    <row r="6207" spans="1:4" ht="13.5">
      <c r="A6207" s="198">
        <v>97492</v>
      </c>
      <c r="B6207" s="198" t="s">
        <v>4167</v>
      </c>
      <c r="C6207" s="198" t="s">
        <v>2</v>
      </c>
      <c r="D6207" s="292">
        <v>117.11</v>
      </c>
    </row>
    <row r="6208" spans="1:4" ht="13.5">
      <c r="A6208" s="198">
        <v>97530</v>
      </c>
      <c r="B6208" s="198" t="s">
        <v>4195</v>
      </c>
      <c r="C6208" s="198" t="s">
        <v>2</v>
      </c>
      <c r="D6208" s="292">
        <v>105.88</v>
      </c>
    </row>
    <row r="6209" spans="1:4" ht="13.5">
      <c r="A6209" s="198">
        <v>97493</v>
      </c>
      <c r="B6209" s="198" t="s">
        <v>4168</v>
      </c>
      <c r="C6209" s="198" t="s">
        <v>2</v>
      </c>
      <c r="D6209" s="292">
        <v>150.57</v>
      </c>
    </row>
    <row r="6210" spans="1:4" ht="13.5">
      <c r="A6210" s="198">
        <v>97531</v>
      </c>
      <c r="B6210" s="198" t="s">
        <v>4196</v>
      </c>
      <c r="C6210" s="198" t="s">
        <v>2</v>
      </c>
      <c r="D6210" s="292">
        <v>133.82</v>
      </c>
    </row>
    <row r="6211" spans="1:4" ht="13.5">
      <c r="A6211" s="198">
        <v>97458</v>
      </c>
      <c r="B6211" s="198" t="s">
        <v>4142</v>
      </c>
      <c r="C6211" s="198" t="s">
        <v>2</v>
      </c>
      <c r="D6211" s="292">
        <v>268.89</v>
      </c>
    </row>
    <row r="6212" spans="1:4" ht="13.5">
      <c r="A6212" s="198">
        <v>97494</v>
      </c>
      <c r="B6212" s="198" t="s">
        <v>4169</v>
      </c>
      <c r="C6212" s="198" t="s">
        <v>2</v>
      </c>
      <c r="D6212" s="292">
        <v>229.39</v>
      </c>
    </row>
    <row r="6213" spans="1:4" ht="13.5">
      <c r="A6213" s="198">
        <v>97532</v>
      </c>
      <c r="B6213" s="198" t="s">
        <v>4197</v>
      </c>
      <c r="C6213" s="198" t="s">
        <v>2</v>
      </c>
      <c r="D6213" s="292">
        <v>205.81</v>
      </c>
    </row>
    <row r="6214" spans="1:4" ht="13.5">
      <c r="A6214" s="198">
        <v>97459</v>
      </c>
      <c r="B6214" s="198" t="s">
        <v>4143</v>
      </c>
      <c r="C6214" s="198" t="s">
        <v>2</v>
      </c>
      <c r="D6214" s="292">
        <v>443.76</v>
      </c>
    </row>
    <row r="6215" spans="1:4" ht="13.5">
      <c r="A6215" s="198">
        <v>97495</v>
      </c>
      <c r="B6215" s="198" t="s">
        <v>4170</v>
      </c>
      <c r="C6215" s="198" t="s">
        <v>2</v>
      </c>
      <c r="D6215" s="292">
        <v>411.02</v>
      </c>
    </row>
    <row r="6216" spans="1:4" ht="13.5">
      <c r="A6216" s="198">
        <v>97533</v>
      </c>
      <c r="B6216" s="198" t="s">
        <v>4198</v>
      </c>
      <c r="C6216" s="198" t="s">
        <v>2</v>
      </c>
      <c r="D6216" s="292">
        <v>382</v>
      </c>
    </row>
    <row r="6217" spans="1:4" ht="13.5">
      <c r="A6217" s="198">
        <v>97460</v>
      </c>
      <c r="B6217" s="198" t="s">
        <v>4144</v>
      </c>
      <c r="C6217" s="198" t="s">
        <v>2</v>
      </c>
      <c r="D6217" s="292">
        <v>667.97</v>
      </c>
    </row>
    <row r="6218" spans="1:4" ht="13.5">
      <c r="A6218" s="198">
        <v>97496</v>
      </c>
      <c r="B6218" s="198" t="s">
        <v>4171</v>
      </c>
      <c r="C6218" s="198" t="s">
        <v>2</v>
      </c>
      <c r="D6218" s="292">
        <v>641.96</v>
      </c>
    </row>
    <row r="6219" spans="1:4" ht="13.5">
      <c r="A6219" s="198">
        <v>97534</v>
      </c>
      <c r="B6219" s="198" t="s">
        <v>4199</v>
      </c>
      <c r="C6219" s="198" t="s">
        <v>2</v>
      </c>
      <c r="D6219" s="292">
        <v>597.51</v>
      </c>
    </row>
    <row r="6220" spans="1:4" ht="13.5">
      <c r="A6220" s="198">
        <v>101926</v>
      </c>
      <c r="B6220" s="198" t="s">
        <v>3962</v>
      </c>
      <c r="C6220" s="198" t="s">
        <v>2</v>
      </c>
      <c r="D6220" s="292">
        <v>445.84</v>
      </c>
    </row>
    <row r="6221" spans="1:4" ht="13.5">
      <c r="A6221" s="198">
        <v>101935</v>
      </c>
      <c r="B6221" s="198" t="s">
        <v>3971</v>
      </c>
      <c r="C6221" s="198" t="s">
        <v>2</v>
      </c>
      <c r="D6221" s="292">
        <v>459.2</v>
      </c>
    </row>
    <row r="6222" spans="1:4" ht="13.5">
      <c r="A6222" s="198">
        <v>92704</v>
      </c>
      <c r="B6222" s="198" t="s">
        <v>4059</v>
      </c>
      <c r="C6222" s="198" t="s">
        <v>2</v>
      </c>
      <c r="D6222" s="292">
        <v>30.82</v>
      </c>
    </row>
    <row r="6223" spans="1:4" ht="13.5">
      <c r="A6223" s="198">
        <v>92705</v>
      </c>
      <c r="B6223" s="198" t="s">
        <v>4060</v>
      </c>
      <c r="C6223" s="198" t="s">
        <v>2</v>
      </c>
      <c r="D6223" s="292">
        <v>49.62</v>
      </c>
    </row>
    <row r="6224" spans="1:4" ht="13.5">
      <c r="A6224" s="198">
        <v>92706</v>
      </c>
      <c r="B6224" s="198" t="s">
        <v>4061</v>
      </c>
      <c r="C6224" s="198" t="s">
        <v>2</v>
      </c>
      <c r="D6224" s="292">
        <v>80.31</v>
      </c>
    </row>
    <row r="6225" spans="1:4" ht="13.5">
      <c r="A6225" s="198">
        <v>92637</v>
      </c>
      <c r="B6225" s="198" t="s">
        <v>4011</v>
      </c>
      <c r="C6225" s="198" t="s">
        <v>2</v>
      </c>
      <c r="D6225" s="292">
        <v>81.180000000000007</v>
      </c>
    </row>
    <row r="6226" spans="1:4" ht="13.5">
      <c r="A6226" s="198">
        <v>92681</v>
      </c>
      <c r="B6226" s="198" t="s">
        <v>4041</v>
      </c>
      <c r="C6226" s="198" t="s">
        <v>2</v>
      </c>
      <c r="D6226" s="292">
        <v>59.33</v>
      </c>
    </row>
    <row r="6227" spans="1:4" ht="13.5">
      <c r="A6227" s="198">
        <v>92638</v>
      </c>
      <c r="B6227" s="198" t="s">
        <v>4012</v>
      </c>
      <c r="C6227" s="198" t="s">
        <v>2</v>
      </c>
      <c r="D6227" s="292">
        <v>99.05</v>
      </c>
    </row>
    <row r="6228" spans="1:4" ht="13.5">
      <c r="A6228" s="198">
        <v>92682</v>
      </c>
      <c r="B6228" s="198" t="s">
        <v>4042</v>
      </c>
      <c r="C6228" s="198" t="s">
        <v>2</v>
      </c>
      <c r="D6228" s="292">
        <v>74.2</v>
      </c>
    </row>
    <row r="6229" spans="1:4" ht="13.5">
      <c r="A6229" s="198">
        <v>92639</v>
      </c>
      <c r="B6229" s="198" t="s">
        <v>4013</v>
      </c>
      <c r="C6229" s="198" t="s">
        <v>2</v>
      </c>
      <c r="D6229" s="292">
        <v>114.68</v>
      </c>
    </row>
    <row r="6230" spans="1:4" ht="13.5">
      <c r="A6230" s="198">
        <v>92683</v>
      </c>
      <c r="B6230" s="198" t="s">
        <v>4043</v>
      </c>
      <c r="C6230" s="198" t="s">
        <v>2</v>
      </c>
      <c r="D6230" s="292">
        <v>86.48</v>
      </c>
    </row>
    <row r="6231" spans="1:4" ht="13.5">
      <c r="A6231" s="198">
        <v>92640</v>
      </c>
      <c r="B6231" s="198" t="s">
        <v>4014</v>
      </c>
      <c r="C6231" s="198" t="s">
        <v>2</v>
      </c>
      <c r="D6231" s="292">
        <v>149.31</v>
      </c>
    </row>
    <row r="6232" spans="1:4" ht="13.5">
      <c r="A6232" s="198">
        <v>92684</v>
      </c>
      <c r="B6232" s="198" t="s">
        <v>4044</v>
      </c>
      <c r="C6232" s="198" t="s">
        <v>2</v>
      </c>
      <c r="D6232" s="292">
        <v>116.85</v>
      </c>
    </row>
    <row r="6233" spans="1:4" ht="13.5">
      <c r="A6233" s="198">
        <v>92642</v>
      </c>
      <c r="B6233" s="198" t="s">
        <v>4015</v>
      </c>
      <c r="C6233" s="198" t="s">
        <v>2</v>
      </c>
      <c r="D6233" s="292">
        <v>226.71</v>
      </c>
    </row>
    <row r="6234" spans="1:4" ht="13.5">
      <c r="A6234" s="198">
        <v>92685</v>
      </c>
      <c r="B6234" s="198" t="s">
        <v>4045</v>
      </c>
      <c r="C6234" s="198" t="s">
        <v>2</v>
      </c>
      <c r="D6234" s="292">
        <v>187.85</v>
      </c>
    </row>
    <row r="6235" spans="1:4" ht="13.5">
      <c r="A6235" s="198">
        <v>92644</v>
      </c>
      <c r="B6235" s="198" t="s">
        <v>4016</v>
      </c>
      <c r="C6235" s="198" t="s">
        <v>2</v>
      </c>
      <c r="D6235" s="292">
        <v>285.33</v>
      </c>
    </row>
    <row r="6236" spans="1:4" ht="13.5">
      <c r="A6236" s="198">
        <v>92686</v>
      </c>
      <c r="B6236" s="198" t="s">
        <v>4046</v>
      </c>
      <c r="C6236" s="198" t="s">
        <v>2</v>
      </c>
      <c r="D6236" s="292">
        <v>240.03</v>
      </c>
    </row>
    <row r="6237" spans="1:4" ht="13.5">
      <c r="A6237" s="198">
        <v>92356</v>
      </c>
      <c r="B6237" s="198" t="s">
        <v>3984</v>
      </c>
      <c r="C6237" s="198" t="s">
        <v>2</v>
      </c>
      <c r="D6237" s="292">
        <v>149.47999999999999</v>
      </c>
    </row>
    <row r="6238" spans="1:4" ht="13.5">
      <c r="A6238" s="198">
        <v>92357</v>
      </c>
      <c r="B6238" s="198" t="s">
        <v>3985</v>
      </c>
      <c r="C6238" s="198" t="s">
        <v>2</v>
      </c>
      <c r="D6238" s="292">
        <v>222.79</v>
      </c>
    </row>
    <row r="6239" spans="1:4" ht="13.5">
      <c r="A6239" s="198">
        <v>92358</v>
      </c>
      <c r="B6239" s="198" t="s">
        <v>3986</v>
      </c>
      <c r="C6239" s="198" t="s">
        <v>2</v>
      </c>
      <c r="D6239" s="292">
        <v>277.27</v>
      </c>
    </row>
    <row r="6240" spans="1:4" ht="13.5">
      <c r="A6240" s="198">
        <v>101919</v>
      </c>
      <c r="B6240" s="198" t="s">
        <v>3955</v>
      </c>
      <c r="C6240" s="198" t="s">
        <v>2</v>
      </c>
      <c r="D6240" s="292">
        <v>458.77</v>
      </c>
    </row>
    <row r="6241" spans="1:4" ht="13.5">
      <c r="A6241" s="198">
        <v>101928</v>
      </c>
      <c r="B6241" s="198" t="s">
        <v>3964</v>
      </c>
      <c r="C6241" s="198" t="s">
        <v>2</v>
      </c>
      <c r="D6241" s="292">
        <v>465.44</v>
      </c>
    </row>
    <row r="6242" spans="1:4" ht="13.5">
      <c r="A6242" s="198">
        <v>92904</v>
      </c>
      <c r="B6242" s="198" t="s">
        <v>4077</v>
      </c>
      <c r="C6242" s="198" t="s">
        <v>2</v>
      </c>
      <c r="D6242" s="292">
        <v>37.31</v>
      </c>
    </row>
    <row r="6243" spans="1:4" ht="13.5">
      <c r="A6243" s="198">
        <v>92905</v>
      </c>
      <c r="B6243" s="198" t="s">
        <v>4078</v>
      </c>
      <c r="C6243" s="198" t="s">
        <v>2</v>
      </c>
      <c r="D6243" s="292">
        <v>53.34</v>
      </c>
    </row>
    <row r="6244" spans="1:4" ht="13.5">
      <c r="A6244" s="198">
        <v>92906</v>
      </c>
      <c r="B6244" s="198" t="s">
        <v>4079</v>
      </c>
      <c r="C6244" s="198" t="s">
        <v>2</v>
      </c>
      <c r="D6244" s="292">
        <v>65.27</v>
      </c>
    </row>
    <row r="6245" spans="1:4" ht="13.5">
      <c r="A6245" s="198">
        <v>92898</v>
      </c>
      <c r="B6245" s="198" t="s">
        <v>4071</v>
      </c>
      <c r="C6245" s="198" t="s">
        <v>2</v>
      </c>
      <c r="D6245" s="292">
        <v>54.83</v>
      </c>
    </row>
    <row r="6246" spans="1:4" ht="13.5">
      <c r="A6246" s="198">
        <v>92899</v>
      </c>
      <c r="B6246" s="198" t="s">
        <v>4072</v>
      </c>
      <c r="C6246" s="198" t="s">
        <v>2</v>
      </c>
      <c r="D6246" s="292">
        <v>80.930000000000007</v>
      </c>
    </row>
    <row r="6247" spans="1:4" ht="13.5">
      <c r="A6247" s="198">
        <v>92900</v>
      </c>
      <c r="B6247" s="198" t="s">
        <v>4073</v>
      </c>
      <c r="C6247" s="198" t="s">
        <v>2</v>
      </c>
      <c r="D6247" s="292">
        <v>97.3</v>
      </c>
    </row>
    <row r="6248" spans="1:4" ht="13.5">
      <c r="A6248" s="198">
        <v>92901</v>
      </c>
      <c r="B6248" s="198" t="s">
        <v>4074</v>
      </c>
      <c r="C6248" s="198" t="s">
        <v>2</v>
      </c>
      <c r="D6248" s="292">
        <v>135.26</v>
      </c>
    </row>
    <row r="6249" spans="1:4" ht="13.5">
      <c r="A6249" s="198">
        <v>92902</v>
      </c>
      <c r="B6249" s="198" t="s">
        <v>4075</v>
      </c>
      <c r="C6249" s="198" t="s">
        <v>2</v>
      </c>
      <c r="D6249" s="292">
        <v>211.91</v>
      </c>
    </row>
    <row r="6250" spans="1:4" ht="13.5">
      <c r="A6250" s="198">
        <v>92903</v>
      </c>
      <c r="B6250" s="198" t="s">
        <v>4076</v>
      </c>
      <c r="C6250" s="198" t="s">
        <v>2</v>
      </c>
      <c r="D6250" s="292">
        <v>317.51</v>
      </c>
    </row>
    <row r="6251" spans="1:4" ht="13.5">
      <c r="A6251" s="198">
        <v>92892</v>
      </c>
      <c r="B6251" s="198" t="s">
        <v>4065</v>
      </c>
      <c r="C6251" s="198" t="s">
        <v>2</v>
      </c>
      <c r="D6251" s="292">
        <v>65.73</v>
      </c>
    </row>
    <row r="6252" spans="1:4" ht="13.5">
      <c r="A6252" s="198">
        <v>92893</v>
      </c>
      <c r="B6252" s="198" t="s">
        <v>4066</v>
      </c>
      <c r="C6252" s="198" t="s">
        <v>2</v>
      </c>
      <c r="D6252" s="292">
        <v>93.32</v>
      </c>
    </row>
    <row r="6253" spans="1:4" ht="13.5">
      <c r="A6253" s="198">
        <v>92894</v>
      </c>
      <c r="B6253" s="198" t="s">
        <v>4067</v>
      </c>
      <c r="C6253" s="198" t="s">
        <v>2</v>
      </c>
      <c r="D6253" s="292">
        <v>111.42</v>
      </c>
    </row>
    <row r="6254" spans="1:4" ht="13.5">
      <c r="A6254" s="198">
        <v>92889</v>
      </c>
      <c r="B6254" s="198" t="s">
        <v>4062</v>
      </c>
      <c r="C6254" s="198" t="s">
        <v>2</v>
      </c>
      <c r="D6254" s="292">
        <v>151.57</v>
      </c>
    </row>
    <row r="6255" spans="1:4" ht="13.5">
      <c r="A6255" s="198">
        <v>92895</v>
      </c>
      <c r="B6255" s="198" t="s">
        <v>4068</v>
      </c>
      <c r="C6255" s="198" t="s">
        <v>2</v>
      </c>
      <c r="D6255" s="292">
        <v>151.51</v>
      </c>
    </row>
    <row r="6256" spans="1:4" ht="13.5">
      <c r="A6256" s="198">
        <v>92890</v>
      </c>
      <c r="B6256" s="198" t="s">
        <v>4063</v>
      </c>
      <c r="C6256" s="198" t="s">
        <v>2</v>
      </c>
      <c r="D6256" s="292">
        <v>229.43</v>
      </c>
    </row>
    <row r="6257" spans="1:4" ht="13.5">
      <c r="A6257" s="198">
        <v>92896</v>
      </c>
      <c r="B6257" s="198" t="s">
        <v>4069</v>
      </c>
      <c r="C6257" s="198" t="s">
        <v>2</v>
      </c>
      <c r="D6257" s="292">
        <v>231.39</v>
      </c>
    </row>
    <row r="6258" spans="1:4" ht="13.5">
      <c r="A6258" s="198">
        <v>92891</v>
      </c>
      <c r="B6258" s="198" t="s">
        <v>4064</v>
      </c>
      <c r="C6258" s="198" t="s">
        <v>2</v>
      </c>
      <c r="D6258" s="292">
        <v>336.13</v>
      </c>
    </row>
    <row r="6259" spans="1:4" ht="13.5">
      <c r="A6259" s="198">
        <v>92897</v>
      </c>
      <c r="B6259" s="198" t="s">
        <v>4070</v>
      </c>
      <c r="C6259" s="198" t="s">
        <v>2</v>
      </c>
      <c r="D6259" s="292">
        <v>340.16</v>
      </c>
    </row>
    <row r="6260" spans="1:4" ht="13.5">
      <c r="A6260" s="198">
        <v>100822</v>
      </c>
      <c r="B6260" s="198" t="s">
        <v>41718</v>
      </c>
      <c r="C6260" s="198" t="s">
        <v>2</v>
      </c>
      <c r="D6260" s="292">
        <v>0</v>
      </c>
    </row>
    <row r="6261" spans="1:4" ht="13.5">
      <c r="A6261" s="198">
        <v>100823</v>
      </c>
      <c r="B6261" s="198" t="s">
        <v>41719</v>
      </c>
      <c r="C6261" s="198" t="s">
        <v>2</v>
      </c>
      <c r="D6261" s="292">
        <v>0</v>
      </c>
    </row>
    <row r="6262" spans="1:4" ht="13.5">
      <c r="A6262" s="198">
        <v>100824</v>
      </c>
      <c r="B6262" s="198" t="s">
        <v>41720</v>
      </c>
      <c r="C6262" s="198" t="s">
        <v>2</v>
      </c>
      <c r="D6262" s="292">
        <v>0</v>
      </c>
    </row>
    <row r="6263" spans="1:4" ht="13.5">
      <c r="A6263" s="198">
        <v>100825</v>
      </c>
      <c r="B6263" s="198" t="s">
        <v>41721</v>
      </c>
      <c r="C6263" s="198" t="s">
        <v>2</v>
      </c>
      <c r="D6263" s="292">
        <v>0</v>
      </c>
    </row>
    <row r="6264" spans="1:4" ht="13.5">
      <c r="A6264" s="198">
        <v>100818</v>
      </c>
      <c r="B6264" s="198" t="s">
        <v>41722</v>
      </c>
      <c r="C6264" s="198" t="s">
        <v>2</v>
      </c>
      <c r="D6264" s="292">
        <v>0</v>
      </c>
    </row>
    <row r="6265" spans="1:4" ht="13.5">
      <c r="A6265" s="198">
        <v>100819</v>
      </c>
      <c r="B6265" s="198" t="s">
        <v>41723</v>
      </c>
      <c r="C6265" s="198" t="s">
        <v>2</v>
      </c>
      <c r="D6265" s="292">
        <v>0</v>
      </c>
    </row>
    <row r="6266" spans="1:4" ht="13.5">
      <c r="A6266" s="198">
        <v>100820</v>
      </c>
      <c r="B6266" s="198" t="s">
        <v>41724</v>
      </c>
      <c r="C6266" s="198" t="s">
        <v>2</v>
      </c>
      <c r="D6266" s="292">
        <v>0</v>
      </c>
    </row>
    <row r="6267" spans="1:4" ht="13.5">
      <c r="A6267" s="198">
        <v>100821</v>
      </c>
      <c r="B6267" s="198" t="s">
        <v>41725</v>
      </c>
      <c r="C6267" s="198" t="s">
        <v>2</v>
      </c>
      <c r="D6267" s="292">
        <v>0</v>
      </c>
    </row>
    <row r="6268" spans="1:4" ht="13.5">
      <c r="A6268" s="198">
        <v>100846</v>
      </c>
      <c r="B6268" s="198" t="s">
        <v>41726</v>
      </c>
      <c r="C6268" s="198" t="s">
        <v>2</v>
      </c>
      <c r="D6268" s="292">
        <v>0</v>
      </c>
    </row>
    <row r="6269" spans="1:4" ht="13.5">
      <c r="A6269" s="198">
        <v>100834</v>
      </c>
      <c r="B6269" s="198" t="s">
        <v>41727</v>
      </c>
      <c r="C6269" s="198" t="s">
        <v>2</v>
      </c>
      <c r="D6269" s="292">
        <v>0</v>
      </c>
    </row>
    <row r="6270" spans="1:4" ht="13.5">
      <c r="A6270" s="198">
        <v>100835</v>
      </c>
      <c r="B6270" s="198" t="s">
        <v>41728</v>
      </c>
      <c r="C6270" s="198" t="s">
        <v>2</v>
      </c>
      <c r="D6270" s="292">
        <v>0</v>
      </c>
    </row>
    <row r="6271" spans="1:4" ht="13.5">
      <c r="A6271" s="198">
        <v>100836</v>
      </c>
      <c r="B6271" s="198" t="s">
        <v>41729</v>
      </c>
      <c r="C6271" s="198" t="s">
        <v>2</v>
      </c>
      <c r="D6271" s="292">
        <v>0</v>
      </c>
    </row>
    <row r="6272" spans="1:4" ht="13.5">
      <c r="A6272" s="198">
        <v>100837</v>
      </c>
      <c r="B6272" s="198" t="s">
        <v>41730</v>
      </c>
      <c r="C6272" s="198" t="s">
        <v>2</v>
      </c>
      <c r="D6272" s="292">
        <v>0</v>
      </c>
    </row>
    <row r="6273" spans="1:4" ht="13.5">
      <c r="A6273" s="198">
        <v>100826</v>
      </c>
      <c r="B6273" s="198" t="s">
        <v>41731</v>
      </c>
      <c r="C6273" s="198" t="s">
        <v>2</v>
      </c>
      <c r="D6273" s="292">
        <v>0</v>
      </c>
    </row>
    <row r="6274" spans="1:4" ht="13.5">
      <c r="A6274" s="198">
        <v>100827</v>
      </c>
      <c r="B6274" s="198" t="s">
        <v>41732</v>
      </c>
      <c r="C6274" s="198" t="s">
        <v>2</v>
      </c>
      <c r="D6274" s="292">
        <v>0</v>
      </c>
    </row>
    <row r="6275" spans="1:4" ht="13.5">
      <c r="A6275" s="198">
        <v>100828</v>
      </c>
      <c r="B6275" s="198" t="s">
        <v>41733</v>
      </c>
      <c r="C6275" s="198" t="s">
        <v>2</v>
      </c>
      <c r="D6275" s="292">
        <v>0</v>
      </c>
    </row>
    <row r="6276" spans="1:4" ht="13.5">
      <c r="A6276" s="198">
        <v>100829</v>
      </c>
      <c r="B6276" s="198" t="s">
        <v>41734</v>
      </c>
      <c r="C6276" s="198" t="s">
        <v>2</v>
      </c>
      <c r="D6276" s="292">
        <v>0</v>
      </c>
    </row>
    <row r="6277" spans="1:4" ht="13.5">
      <c r="A6277" s="198">
        <v>100830</v>
      </c>
      <c r="B6277" s="198" t="s">
        <v>41735</v>
      </c>
      <c r="C6277" s="198" t="s">
        <v>2</v>
      </c>
      <c r="D6277" s="292">
        <v>0</v>
      </c>
    </row>
    <row r="6278" spans="1:4" ht="13.5">
      <c r="A6278" s="198">
        <v>100831</v>
      </c>
      <c r="B6278" s="198" t="s">
        <v>41736</v>
      </c>
      <c r="C6278" s="198" t="s">
        <v>2</v>
      </c>
      <c r="D6278" s="292">
        <v>0</v>
      </c>
    </row>
    <row r="6279" spans="1:4" ht="13.5">
      <c r="A6279" s="198">
        <v>100832</v>
      </c>
      <c r="B6279" s="198" t="s">
        <v>41737</v>
      </c>
      <c r="C6279" s="198" t="s">
        <v>2</v>
      </c>
      <c r="D6279" s="292">
        <v>0</v>
      </c>
    </row>
    <row r="6280" spans="1:4" ht="13.5">
      <c r="A6280" s="198">
        <v>100833</v>
      </c>
      <c r="B6280" s="198" t="s">
        <v>41738</v>
      </c>
      <c r="C6280" s="198" t="s">
        <v>2</v>
      </c>
      <c r="D6280" s="292">
        <v>0</v>
      </c>
    </row>
    <row r="6281" spans="1:4" ht="13.5">
      <c r="A6281" s="198">
        <v>100790</v>
      </c>
      <c r="B6281" s="198" t="s">
        <v>41739</v>
      </c>
      <c r="C6281" s="198" t="s">
        <v>2</v>
      </c>
      <c r="D6281" s="292">
        <v>0</v>
      </c>
    </row>
    <row r="6282" spans="1:4" ht="13.5">
      <c r="A6282" s="198">
        <v>100789</v>
      </c>
      <c r="B6282" s="198" t="s">
        <v>41740</v>
      </c>
      <c r="C6282" s="198" t="s">
        <v>2</v>
      </c>
      <c r="D6282" s="292">
        <v>0</v>
      </c>
    </row>
    <row r="6283" spans="1:4" ht="13.5">
      <c r="A6283" s="198">
        <v>100788</v>
      </c>
      <c r="B6283" s="198" t="s">
        <v>2582</v>
      </c>
      <c r="C6283" s="198" t="s">
        <v>2</v>
      </c>
      <c r="D6283" s="292">
        <v>840.46</v>
      </c>
    </row>
    <row r="6284" spans="1:4" ht="13.5">
      <c r="A6284" s="198">
        <v>100811</v>
      </c>
      <c r="B6284" s="198" t="s">
        <v>41741</v>
      </c>
      <c r="C6284" s="198" t="s">
        <v>2</v>
      </c>
      <c r="D6284" s="292">
        <v>0</v>
      </c>
    </row>
    <row r="6285" spans="1:4" ht="13.5">
      <c r="A6285" s="198">
        <v>100812</v>
      </c>
      <c r="B6285" s="198" t="s">
        <v>41742</v>
      </c>
      <c r="C6285" s="198" t="s">
        <v>2</v>
      </c>
      <c r="D6285" s="292">
        <v>0</v>
      </c>
    </row>
    <row r="6286" spans="1:4" ht="13.5">
      <c r="A6286" s="198">
        <v>100813</v>
      </c>
      <c r="B6286" s="198" t="s">
        <v>41743</v>
      </c>
      <c r="C6286" s="198" t="s">
        <v>2</v>
      </c>
      <c r="D6286" s="292">
        <v>0</v>
      </c>
    </row>
    <row r="6287" spans="1:4" ht="13.5">
      <c r="A6287" s="198">
        <v>100814</v>
      </c>
      <c r="B6287" s="198" t="s">
        <v>41744</v>
      </c>
      <c r="C6287" s="198" t="s">
        <v>2</v>
      </c>
      <c r="D6287" s="292">
        <v>0</v>
      </c>
    </row>
    <row r="6288" spans="1:4" ht="13.5">
      <c r="A6288" s="198">
        <v>100815</v>
      </c>
      <c r="B6288" s="198" t="s">
        <v>41745</v>
      </c>
      <c r="C6288" s="198" t="s">
        <v>2</v>
      </c>
      <c r="D6288" s="292">
        <v>0</v>
      </c>
    </row>
    <row r="6289" spans="1:4" ht="13.5">
      <c r="A6289" s="198">
        <v>100816</v>
      </c>
      <c r="B6289" s="198" t="s">
        <v>41746</v>
      </c>
      <c r="C6289" s="198" t="s">
        <v>2</v>
      </c>
      <c r="D6289" s="292">
        <v>0</v>
      </c>
    </row>
    <row r="6290" spans="1:4" ht="13.5">
      <c r="A6290" s="198">
        <v>100817</v>
      </c>
      <c r="B6290" s="198" t="s">
        <v>41747</v>
      </c>
      <c r="C6290" s="198" t="s">
        <v>2</v>
      </c>
      <c r="D6290" s="292">
        <v>0</v>
      </c>
    </row>
    <row r="6291" spans="1:4" ht="13.5">
      <c r="A6291" s="198">
        <v>100795</v>
      </c>
      <c r="B6291" s="198" t="s">
        <v>41748</v>
      </c>
      <c r="C6291" s="198" t="s">
        <v>1</v>
      </c>
      <c r="D6291" s="292">
        <v>0</v>
      </c>
    </row>
    <row r="6292" spans="1:4" ht="13.5">
      <c r="A6292" s="198">
        <v>100842</v>
      </c>
      <c r="B6292" s="198" t="s">
        <v>41749</v>
      </c>
      <c r="C6292" s="198" t="s">
        <v>1</v>
      </c>
      <c r="D6292" s="292">
        <v>0</v>
      </c>
    </row>
    <row r="6293" spans="1:4" ht="13.5">
      <c r="A6293" s="198">
        <v>100796</v>
      </c>
      <c r="B6293" s="198" t="s">
        <v>41750</v>
      </c>
      <c r="C6293" s="198" t="s">
        <v>1</v>
      </c>
      <c r="D6293" s="292">
        <v>0</v>
      </c>
    </row>
    <row r="6294" spans="1:4" ht="13.5">
      <c r="A6294" s="198">
        <v>100843</v>
      </c>
      <c r="B6294" s="198" t="s">
        <v>41751</v>
      </c>
      <c r="C6294" s="198" t="s">
        <v>1</v>
      </c>
      <c r="D6294" s="292">
        <v>0</v>
      </c>
    </row>
    <row r="6295" spans="1:4" ht="13.5">
      <c r="A6295" s="198">
        <v>100844</v>
      </c>
      <c r="B6295" s="198" t="s">
        <v>41752</v>
      </c>
      <c r="C6295" s="198" t="s">
        <v>1</v>
      </c>
      <c r="D6295" s="292">
        <v>0</v>
      </c>
    </row>
    <row r="6296" spans="1:4" ht="13.5">
      <c r="A6296" s="198">
        <v>100797</v>
      </c>
      <c r="B6296" s="198" t="s">
        <v>41753</v>
      </c>
      <c r="C6296" s="198" t="s">
        <v>1</v>
      </c>
      <c r="D6296" s="292">
        <v>0</v>
      </c>
    </row>
    <row r="6297" spans="1:4" ht="13.5">
      <c r="A6297" s="198">
        <v>100798</v>
      </c>
      <c r="B6297" s="198" t="s">
        <v>41754</v>
      </c>
      <c r="C6297" s="198" t="s">
        <v>1</v>
      </c>
      <c r="D6297" s="292">
        <v>0</v>
      </c>
    </row>
    <row r="6298" spans="1:4" ht="13.5">
      <c r="A6298" s="198">
        <v>100845</v>
      </c>
      <c r="B6298" s="198" t="s">
        <v>41755</v>
      </c>
      <c r="C6298" s="198" t="s">
        <v>1</v>
      </c>
      <c r="D6298" s="292">
        <v>0</v>
      </c>
    </row>
    <row r="6299" spans="1:4" ht="13.5">
      <c r="A6299" s="198">
        <v>100799</v>
      </c>
      <c r="B6299" s="198" t="s">
        <v>5064</v>
      </c>
      <c r="C6299" s="198" t="s">
        <v>1</v>
      </c>
      <c r="D6299" s="292">
        <v>18.45</v>
      </c>
    </row>
    <row r="6300" spans="1:4" ht="13.5">
      <c r="A6300" s="198">
        <v>100807</v>
      </c>
      <c r="B6300" s="198" t="s">
        <v>5068</v>
      </c>
      <c r="C6300" s="198" t="s">
        <v>1</v>
      </c>
      <c r="D6300" s="292">
        <v>25.03</v>
      </c>
    </row>
    <row r="6301" spans="1:4" ht="13.5">
      <c r="A6301" s="198">
        <v>100800</v>
      </c>
      <c r="B6301" s="198" t="s">
        <v>5065</v>
      </c>
      <c r="C6301" s="198" t="s">
        <v>1</v>
      </c>
      <c r="D6301" s="292">
        <v>25.86</v>
      </c>
    </row>
    <row r="6302" spans="1:4" ht="13.5">
      <c r="A6302" s="198">
        <v>100808</v>
      </c>
      <c r="B6302" s="198" t="s">
        <v>5069</v>
      </c>
      <c r="C6302" s="198" t="s">
        <v>1</v>
      </c>
      <c r="D6302" s="292">
        <v>33.67</v>
      </c>
    </row>
    <row r="6303" spans="1:4" ht="13.5">
      <c r="A6303" s="198">
        <v>100801</v>
      </c>
      <c r="B6303" s="198" t="s">
        <v>5066</v>
      </c>
      <c r="C6303" s="198" t="s">
        <v>1</v>
      </c>
      <c r="D6303" s="292">
        <v>33.6</v>
      </c>
    </row>
    <row r="6304" spans="1:4" ht="13.5">
      <c r="A6304" s="198">
        <v>100809</v>
      </c>
      <c r="B6304" s="198" t="s">
        <v>5070</v>
      </c>
      <c r="C6304" s="198" t="s">
        <v>1</v>
      </c>
      <c r="D6304" s="292">
        <v>42.95</v>
      </c>
    </row>
    <row r="6305" spans="1:4" ht="13.5">
      <c r="A6305" s="198">
        <v>100802</v>
      </c>
      <c r="B6305" s="198" t="s">
        <v>5067</v>
      </c>
      <c r="C6305" s="198" t="s">
        <v>1</v>
      </c>
      <c r="D6305" s="292">
        <v>44.57</v>
      </c>
    </row>
    <row r="6306" spans="1:4" ht="13.5">
      <c r="A6306" s="198">
        <v>100810</v>
      </c>
      <c r="B6306" s="198" t="s">
        <v>5071</v>
      </c>
      <c r="C6306" s="198" t="s">
        <v>1</v>
      </c>
      <c r="D6306" s="292">
        <v>56.05</v>
      </c>
    </row>
    <row r="6307" spans="1:4" ht="13.5">
      <c r="A6307" s="198">
        <v>100791</v>
      </c>
      <c r="B6307" s="198" t="s">
        <v>2583</v>
      </c>
      <c r="C6307" s="198" t="s">
        <v>1</v>
      </c>
      <c r="D6307" s="292">
        <v>17.89</v>
      </c>
    </row>
    <row r="6308" spans="1:4" ht="13.5">
      <c r="A6308" s="198">
        <v>100803</v>
      </c>
      <c r="B6308" s="198" t="s">
        <v>2587</v>
      </c>
      <c r="C6308" s="198" t="s">
        <v>1</v>
      </c>
      <c r="D6308" s="292">
        <v>16.73</v>
      </c>
    </row>
    <row r="6309" spans="1:4" ht="13.5">
      <c r="A6309" s="198">
        <v>100792</v>
      </c>
      <c r="B6309" s="198" t="s">
        <v>2584</v>
      </c>
      <c r="C6309" s="198" t="s">
        <v>1</v>
      </c>
      <c r="D6309" s="292">
        <v>25.3</v>
      </c>
    </row>
    <row r="6310" spans="1:4" ht="13.5">
      <c r="A6310" s="198">
        <v>100804</v>
      </c>
      <c r="B6310" s="198" t="s">
        <v>2588</v>
      </c>
      <c r="C6310" s="198" t="s">
        <v>1</v>
      </c>
      <c r="D6310" s="292">
        <v>23.92</v>
      </c>
    </row>
    <row r="6311" spans="1:4" ht="13.5">
      <c r="A6311" s="198">
        <v>100793</v>
      </c>
      <c r="B6311" s="198" t="s">
        <v>2585</v>
      </c>
      <c r="C6311" s="198" t="s">
        <v>1</v>
      </c>
      <c r="D6311" s="292">
        <v>33.04</v>
      </c>
    </row>
    <row r="6312" spans="1:4" ht="13.5">
      <c r="A6312" s="198">
        <v>100805</v>
      </c>
      <c r="B6312" s="198" t="s">
        <v>2589</v>
      </c>
      <c r="C6312" s="198" t="s">
        <v>1</v>
      </c>
      <c r="D6312" s="292">
        <v>31.4</v>
      </c>
    </row>
    <row r="6313" spans="1:4" ht="13.5">
      <c r="A6313" s="198">
        <v>100794</v>
      </c>
      <c r="B6313" s="198" t="s">
        <v>2586</v>
      </c>
      <c r="C6313" s="198" t="s">
        <v>1</v>
      </c>
      <c r="D6313" s="292">
        <v>44</v>
      </c>
    </row>
    <row r="6314" spans="1:4" ht="13.5">
      <c r="A6314" s="198">
        <v>100806</v>
      </c>
      <c r="B6314" s="198" t="s">
        <v>2590</v>
      </c>
      <c r="C6314" s="198" t="s">
        <v>1</v>
      </c>
      <c r="D6314" s="292">
        <v>41.99</v>
      </c>
    </row>
    <row r="6315" spans="1:4" ht="13.5">
      <c r="A6315" s="198">
        <v>100838</v>
      </c>
      <c r="B6315" s="198" t="s">
        <v>41756</v>
      </c>
      <c r="C6315" s="198" t="s">
        <v>2</v>
      </c>
      <c r="D6315" s="292">
        <v>0</v>
      </c>
    </row>
    <row r="6316" spans="1:4" ht="13.5">
      <c r="A6316" s="198">
        <v>100839</v>
      </c>
      <c r="B6316" s="198" t="s">
        <v>41757</v>
      </c>
      <c r="C6316" s="198" t="s">
        <v>2</v>
      </c>
      <c r="D6316" s="292">
        <v>0</v>
      </c>
    </row>
    <row r="6317" spans="1:4" ht="13.5">
      <c r="A6317" s="198">
        <v>100840</v>
      </c>
      <c r="B6317" s="198" t="s">
        <v>41758</v>
      </c>
      <c r="C6317" s="198" t="s">
        <v>2</v>
      </c>
      <c r="D6317" s="292">
        <v>0</v>
      </c>
    </row>
    <row r="6318" spans="1:4" ht="13.5">
      <c r="A6318" s="198">
        <v>100841</v>
      </c>
      <c r="B6318" s="198" t="s">
        <v>41759</v>
      </c>
      <c r="C6318" s="198" t="s">
        <v>2</v>
      </c>
      <c r="D6318" s="292">
        <v>0</v>
      </c>
    </row>
    <row r="6319" spans="1:4" ht="13.5">
      <c r="A6319" s="198">
        <v>103283</v>
      </c>
      <c r="B6319" s="198" t="s">
        <v>41760</v>
      </c>
      <c r="C6319" s="198" t="s">
        <v>2</v>
      </c>
      <c r="D6319" s="292">
        <v>0</v>
      </c>
    </row>
    <row r="6320" spans="1:4" ht="13.5">
      <c r="A6320" s="198">
        <v>103284</v>
      </c>
      <c r="B6320" s="198" t="s">
        <v>41761</v>
      </c>
      <c r="C6320" s="198" t="s">
        <v>2</v>
      </c>
      <c r="D6320" s="292">
        <v>0</v>
      </c>
    </row>
    <row r="6321" spans="1:4" ht="13.5">
      <c r="A6321" s="198">
        <v>103282</v>
      </c>
      <c r="B6321" s="198" t="s">
        <v>41762</v>
      </c>
      <c r="C6321" s="198" t="s">
        <v>2</v>
      </c>
      <c r="D6321" s="292">
        <v>0</v>
      </c>
    </row>
    <row r="6322" spans="1:4" ht="13.5">
      <c r="A6322" s="198">
        <v>103279</v>
      </c>
      <c r="B6322" s="198" t="s">
        <v>41763</v>
      </c>
      <c r="C6322" s="198" t="s">
        <v>2</v>
      </c>
      <c r="D6322" s="292">
        <v>0</v>
      </c>
    </row>
    <row r="6323" spans="1:4" ht="13.5">
      <c r="A6323" s="198">
        <v>103280</v>
      </c>
      <c r="B6323" s="198" t="s">
        <v>41764</v>
      </c>
      <c r="C6323" s="198" t="s">
        <v>2</v>
      </c>
      <c r="D6323" s="292">
        <v>0</v>
      </c>
    </row>
    <row r="6324" spans="1:4" ht="13.5">
      <c r="A6324" s="198">
        <v>103281</v>
      </c>
      <c r="B6324" s="198" t="s">
        <v>41765</v>
      </c>
      <c r="C6324" s="198" t="s">
        <v>2</v>
      </c>
      <c r="D6324" s="292">
        <v>0</v>
      </c>
    </row>
    <row r="6325" spans="1:4" ht="13.5">
      <c r="A6325" s="198">
        <v>103247</v>
      </c>
      <c r="B6325" s="198" t="s">
        <v>8339</v>
      </c>
      <c r="C6325" s="198" t="s">
        <v>2</v>
      </c>
      <c r="D6325" s="292">
        <v>2680.66</v>
      </c>
    </row>
    <row r="6326" spans="1:4" ht="13.5">
      <c r="A6326" s="198">
        <v>103250</v>
      </c>
      <c r="B6326" s="198" t="s">
        <v>8342</v>
      </c>
      <c r="C6326" s="198" t="s">
        <v>2</v>
      </c>
      <c r="D6326" s="292">
        <v>3890.5</v>
      </c>
    </row>
    <row r="6327" spans="1:4" ht="13.5">
      <c r="A6327" s="198">
        <v>103253</v>
      </c>
      <c r="B6327" s="198" t="s">
        <v>8345</v>
      </c>
      <c r="C6327" s="198" t="s">
        <v>2</v>
      </c>
      <c r="D6327" s="292">
        <v>5300.16</v>
      </c>
    </row>
    <row r="6328" spans="1:4" ht="13.5">
      <c r="A6328" s="198">
        <v>103244</v>
      </c>
      <c r="B6328" s="198" t="s">
        <v>8336</v>
      </c>
      <c r="C6328" s="198" t="s">
        <v>2</v>
      </c>
      <c r="D6328" s="292">
        <v>2416.21</v>
      </c>
    </row>
    <row r="6329" spans="1:4" ht="13.5">
      <c r="A6329" s="198">
        <v>103256</v>
      </c>
      <c r="B6329" s="198" t="s">
        <v>41766</v>
      </c>
      <c r="C6329" s="198" t="s">
        <v>2</v>
      </c>
      <c r="D6329" s="292">
        <v>9840.57</v>
      </c>
    </row>
    <row r="6330" spans="1:4" ht="13.5">
      <c r="A6330" s="198">
        <v>103258</v>
      </c>
      <c r="B6330" s="198" t="s">
        <v>41767</v>
      </c>
      <c r="C6330" s="198" t="s">
        <v>2</v>
      </c>
      <c r="D6330" s="292">
        <v>10999.77</v>
      </c>
    </row>
    <row r="6331" spans="1:4" ht="13.5">
      <c r="A6331" s="198">
        <v>103260</v>
      </c>
      <c r="B6331" s="198" t="s">
        <v>41768</v>
      </c>
      <c r="C6331" s="198" t="s">
        <v>2</v>
      </c>
      <c r="D6331" s="292">
        <v>6098.01</v>
      </c>
    </row>
    <row r="6332" spans="1:4" ht="13.5">
      <c r="A6332" s="198">
        <v>103261</v>
      </c>
      <c r="B6332" s="198" t="s">
        <v>41769</v>
      </c>
      <c r="C6332" s="198" t="s">
        <v>2</v>
      </c>
      <c r="D6332" s="292">
        <v>12408.69</v>
      </c>
    </row>
    <row r="6333" spans="1:4" ht="13.5">
      <c r="A6333" s="198">
        <v>103263</v>
      </c>
      <c r="B6333" s="198" t="s">
        <v>8348</v>
      </c>
      <c r="C6333" s="198" t="s">
        <v>2</v>
      </c>
      <c r="D6333" s="292">
        <v>17263.61</v>
      </c>
    </row>
    <row r="6334" spans="1:4" ht="13.5">
      <c r="A6334" s="198">
        <v>103265</v>
      </c>
      <c r="B6334" s="198" t="s">
        <v>8350</v>
      </c>
      <c r="C6334" s="198" t="s">
        <v>2</v>
      </c>
      <c r="D6334" s="292">
        <v>20798.91</v>
      </c>
    </row>
    <row r="6335" spans="1:4" ht="13.5">
      <c r="A6335" s="198">
        <v>103268</v>
      </c>
      <c r="B6335" s="198" t="s">
        <v>8353</v>
      </c>
      <c r="C6335" s="198" t="s">
        <v>2</v>
      </c>
      <c r="D6335" s="292">
        <v>7303.08</v>
      </c>
    </row>
    <row r="6336" spans="1:4" ht="13.5">
      <c r="A6336" s="198">
        <v>103270</v>
      </c>
      <c r="B6336" s="198" t="s">
        <v>8355</v>
      </c>
      <c r="C6336" s="198" t="s">
        <v>2</v>
      </c>
      <c r="D6336" s="292">
        <v>7848.81</v>
      </c>
    </row>
    <row r="6337" spans="1:4" ht="13.5">
      <c r="A6337" s="198">
        <v>103272</v>
      </c>
      <c r="B6337" s="198" t="s">
        <v>8357</v>
      </c>
      <c r="C6337" s="198" t="s">
        <v>2</v>
      </c>
      <c r="D6337" s="292">
        <v>11479.83</v>
      </c>
    </row>
    <row r="6338" spans="1:4" ht="13.5">
      <c r="A6338" s="198">
        <v>103274</v>
      </c>
      <c r="B6338" s="198" t="s">
        <v>8359</v>
      </c>
      <c r="C6338" s="198" t="s">
        <v>2</v>
      </c>
      <c r="D6338" s="292">
        <v>13565.15</v>
      </c>
    </row>
    <row r="6339" spans="1:4" ht="13.5">
      <c r="A6339" s="198">
        <v>103276</v>
      </c>
      <c r="B6339" s="198" t="s">
        <v>8361</v>
      </c>
      <c r="C6339" s="198" t="s">
        <v>2</v>
      </c>
      <c r="D6339" s="292">
        <v>14158.29</v>
      </c>
    </row>
    <row r="6340" spans="1:4" ht="13.5">
      <c r="A6340" s="198">
        <v>103267</v>
      </c>
      <c r="B6340" s="198" t="s">
        <v>8352</v>
      </c>
      <c r="C6340" s="198" t="s">
        <v>2</v>
      </c>
      <c r="D6340" s="292">
        <v>6155.53</v>
      </c>
    </row>
    <row r="6341" spans="1:4" ht="13.5">
      <c r="A6341" s="198">
        <v>103269</v>
      </c>
      <c r="B6341" s="198" t="s">
        <v>8354</v>
      </c>
      <c r="C6341" s="198" t="s">
        <v>2</v>
      </c>
      <c r="D6341" s="292">
        <v>7562.13</v>
      </c>
    </row>
    <row r="6342" spans="1:4" ht="13.5">
      <c r="A6342" s="198">
        <v>103271</v>
      </c>
      <c r="B6342" s="198" t="s">
        <v>8356</v>
      </c>
      <c r="C6342" s="198" t="s">
        <v>2</v>
      </c>
      <c r="D6342" s="292">
        <v>11115.27</v>
      </c>
    </row>
    <row r="6343" spans="1:4" ht="13.5">
      <c r="A6343" s="198">
        <v>103273</v>
      </c>
      <c r="B6343" s="198" t="s">
        <v>8358</v>
      </c>
      <c r="C6343" s="198" t="s">
        <v>2</v>
      </c>
      <c r="D6343" s="292">
        <v>11850.59</v>
      </c>
    </row>
    <row r="6344" spans="1:4" ht="13.5">
      <c r="A6344" s="198">
        <v>103275</v>
      </c>
      <c r="B6344" s="198" t="s">
        <v>8360</v>
      </c>
      <c r="C6344" s="198" t="s">
        <v>2</v>
      </c>
      <c r="D6344" s="292">
        <v>13495.15</v>
      </c>
    </row>
    <row r="6345" spans="1:4" ht="13.5">
      <c r="A6345" s="198">
        <v>103248</v>
      </c>
      <c r="B6345" s="198" t="s">
        <v>8340</v>
      </c>
      <c r="C6345" s="198" t="s">
        <v>2</v>
      </c>
      <c r="D6345" s="292">
        <v>2192.31</v>
      </c>
    </row>
    <row r="6346" spans="1:4" ht="13.5">
      <c r="A6346" s="198">
        <v>103249</v>
      </c>
      <c r="B6346" s="198" t="s">
        <v>8341</v>
      </c>
      <c r="C6346" s="198" t="s">
        <v>2</v>
      </c>
      <c r="D6346" s="292">
        <v>2354.58</v>
      </c>
    </row>
    <row r="6347" spans="1:4" ht="13.5">
      <c r="A6347" s="198">
        <v>103251</v>
      </c>
      <c r="B6347" s="198" t="s">
        <v>8343</v>
      </c>
      <c r="C6347" s="198" t="s">
        <v>2</v>
      </c>
      <c r="D6347" s="292">
        <v>3074.87</v>
      </c>
    </row>
    <row r="6348" spans="1:4" ht="13.5">
      <c r="A6348" s="198">
        <v>103252</v>
      </c>
      <c r="B6348" s="198" t="s">
        <v>8344</v>
      </c>
      <c r="C6348" s="198" t="s">
        <v>2</v>
      </c>
      <c r="D6348" s="292">
        <v>3403.79</v>
      </c>
    </row>
    <row r="6349" spans="1:4" ht="13.5">
      <c r="A6349" s="198">
        <v>103254</v>
      </c>
      <c r="B6349" s="198" t="s">
        <v>8346</v>
      </c>
      <c r="C6349" s="198" t="s">
        <v>2</v>
      </c>
      <c r="D6349" s="292">
        <v>3966.71</v>
      </c>
    </row>
    <row r="6350" spans="1:4" ht="13.5">
      <c r="A6350" s="198">
        <v>103255</v>
      </c>
      <c r="B6350" s="198" t="s">
        <v>8347</v>
      </c>
      <c r="C6350" s="198" t="s">
        <v>2</v>
      </c>
      <c r="D6350" s="292">
        <v>4437.1899999999996</v>
      </c>
    </row>
    <row r="6351" spans="1:4" ht="13.5">
      <c r="A6351" s="198">
        <v>103245</v>
      </c>
      <c r="B6351" s="198" t="s">
        <v>8337</v>
      </c>
      <c r="C6351" s="198" t="s">
        <v>2</v>
      </c>
      <c r="D6351" s="292">
        <v>1907.78</v>
      </c>
    </row>
    <row r="6352" spans="1:4" ht="13.5">
      <c r="A6352" s="198">
        <v>103246</v>
      </c>
      <c r="B6352" s="198" t="s">
        <v>8338</v>
      </c>
      <c r="C6352" s="198" t="s">
        <v>2</v>
      </c>
      <c r="D6352" s="292">
        <v>2079.73</v>
      </c>
    </row>
    <row r="6353" spans="1:4" ht="13.5">
      <c r="A6353" s="198">
        <v>103257</v>
      </c>
      <c r="B6353" s="198" t="s">
        <v>41770</v>
      </c>
      <c r="C6353" s="198" t="s">
        <v>2</v>
      </c>
      <c r="D6353" s="292">
        <v>5630.84</v>
      </c>
    </row>
    <row r="6354" spans="1:4" ht="13.5">
      <c r="A6354" s="198">
        <v>103259</v>
      </c>
      <c r="B6354" s="198" t="s">
        <v>41771</v>
      </c>
      <c r="C6354" s="198" t="s">
        <v>2</v>
      </c>
      <c r="D6354" s="292">
        <v>5936.9</v>
      </c>
    </row>
    <row r="6355" spans="1:4" ht="13.5">
      <c r="A6355" s="198">
        <v>103262</v>
      </c>
      <c r="B6355" s="198" t="s">
        <v>41772</v>
      </c>
      <c r="C6355" s="198" t="s">
        <v>2</v>
      </c>
      <c r="D6355" s="292">
        <v>7795.73</v>
      </c>
    </row>
    <row r="6356" spans="1:4" ht="13.5">
      <c r="A6356" s="198">
        <v>103264</v>
      </c>
      <c r="B6356" s="198" t="s">
        <v>8349</v>
      </c>
      <c r="C6356" s="198" t="s">
        <v>2</v>
      </c>
      <c r="D6356" s="292">
        <v>9710.8700000000008</v>
      </c>
    </row>
    <row r="6357" spans="1:4" ht="13.5">
      <c r="A6357" s="198">
        <v>103266</v>
      </c>
      <c r="B6357" s="198" t="s">
        <v>8351</v>
      </c>
      <c r="C6357" s="198" t="s">
        <v>2</v>
      </c>
      <c r="D6357" s="292">
        <v>10837.47</v>
      </c>
    </row>
    <row r="6358" spans="1:4" ht="13.5">
      <c r="A6358" s="198">
        <v>103277</v>
      </c>
      <c r="B6358" s="198" t="s">
        <v>8362</v>
      </c>
      <c r="C6358" s="198" t="s">
        <v>2</v>
      </c>
      <c r="D6358" s="292">
        <v>26124.77</v>
      </c>
    </row>
    <row r="6359" spans="1:4" ht="13.5">
      <c r="A6359" s="198">
        <v>103278</v>
      </c>
      <c r="B6359" s="198" t="s">
        <v>8363</v>
      </c>
      <c r="C6359" s="198" t="s">
        <v>2</v>
      </c>
      <c r="D6359" s="292">
        <v>33411.480000000003</v>
      </c>
    </row>
    <row r="6360" spans="1:4" ht="13.5">
      <c r="A6360" s="198">
        <v>103285</v>
      </c>
      <c r="B6360" s="198" t="s">
        <v>41773</v>
      </c>
      <c r="C6360" s="198" t="s">
        <v>2</v>
      </c>
      <c r="D6360" s="292">
        <v>0</v>
      </c>
    </row>
    <row r="6361" spans="1:4" ht="13.5">
      <c r="A6361" s="198">
        <v>103286</v>
      </c>
      <c r="B6361" s="198" t="s">
        <v>41774</v>
      </c>
      <c r="C6361" s="198" t="s">
        <v>2</v>
      </c>
      <c r="D6361" s="292">
        <v>0</v>
      </c>
    </row>
    <row r="6362" spans="1:4" ht="13.5">
      <c r="A6362" s="198">
        <v>103287</v>
      </c>
      <c r="B6362" s="198" t="s">
        <v>41775</v>
      </c>
      <c r="C6362" s="198" t="s">
        <v>2</v>
      </c>
      <c r="D6362" s="292">
        <v>0</v>
      </c>
    </row>
    <row r="6363" spans="1:4" ht="13.5">
      <c r="A6363" s="198">
        <v>103288</v>
      </c>
      <c r="B6363" s="198" t="s">
        <v>5664</v>
      </c>
      <c r="C6363" s="198" t="s">
        <v>2</v>
      </c>
      <c r="D6363" s="292">
        <v>16.690000000000001</v>
      </c>
    </row>
    <row r="6364" spans="1:4" ht="13.5">
      <c r="A6364" s="198">
        <v>103291</v>
      </c>
      <c r="B6364" s="198" t="s">
        <v>5667</v>
      </c>
      <c r="C6364" s="198" t="s">
        <v>1</v>
      </c>
      <c r="D6364" s="292">
        <v>64.02</v>
      </c>
    </row>
    <row r="6365" spans="1:4" ht="13.5">
      <c r="A6365" s="198">
        <v>103289</v>
      </c>
      <c r="B6365" s="198" t="s">
        <v>5665</v>
      </c>
      <c r="C6365" s="198" t="s">
        <v>1</v>
      </c>
      <c r="D6365" s="292">
        <v>33.28</v>
      </c>
    </row>
    <row r="6366" spans="1:4" ht="13.5">
      <c r="A6366" s="198">
        <v>103290</v>
      </c>
      <c r="B6366" s="198" t="s">
        <v>5666</v>
      </c>
      <c r="C6366" s="198" t="s">
        <v>1</v>
      </c>
      <c r="D6366" s="292">
        <v>51.12</v>
      </c>
    </row>
    <row r="6367" spans="1:4" ht="13.5">
      <c r="A6367" s="198">
        <v>103292</v>
      </c>
      <c r="B6367" s="198" t="s">
        <v>5668</v>
      </c>
      <c r="C6367" s="198" t="s">
        <v>1</v>
      </c>
      <c r="D6367" s="292">
        <v>77.14</v>
      </c>
    </row>
    <row r="6368" spans="1:4" ht="13.5">
      <c r="A6368" s="198">
        <v>97333</v>
      </c>
      <c r="B6368" s="198" t="s">
        <v>41776</v>
      </c>
      <c r="C6368" s="198" t="s">
        <v>1</v>
      </c>
      <c r="D6368" s="292">
        <v>59.23</v>
      </c>
    </row>
    <row r="6369" spans="1:4" ht="13.5">
      <c r="A6369" s="198">
        <v>97329</v>
      </c>
      <c r="B6369" s="198" t="s">
        <v>41777</v>
      </c>
      <c r="C6369" s="198" t="s">
        <v>1</v>
      </c>
      <c r="D6369" s="292">
        <v>58.65</v>
      </c>
    </row>
    <row r="6370" spans="1:4" ht="13.5">
      <c r="A6370" s="198">
        <v>97331</v>
      </c>
      <c r="B6370" s="198" t="s">
        <v>41778</v>
      </c>
      <c r="C6370" s="198" t="s">
        <v>1</v>
      </c>
      <c r="D6370" s="292">
        <v>28.49</v>
      </c>
    </row>
    <row r="6371" spans="1:4" ht="13.5">
      <c r="A6371" s="198">
        <v>97327</v>
      </c>
      <c r="B6371" s="198" t="s">
        <v>41779</v>
      </c>
      <c r="C6371" s="198" t="s">
        <v>1</v>
      </c>
      <c r="D6371" s="292">
        <v>28.09</v>
      </c>
    </row>
    <row r="6372" spans="1:4" ht="13.5">
      <c r="A6372" s="198">
        <v>97332</v>
      </c>
      <c r="B6372" s="198" t="s">
        <v>41780</v>
      </c>
      <c r="C6372" s="198" t="s">
        <v>1</v>
      </c>
      <c r="D6372" s="292">
        <v>46.33</v>
      </c>
    </row>
    <row r="6373" spans="1:4" ht="13.5">
      <c r="A6373" s="198">
        <v>97328</v>
      </c>
      <c r="B6373" s="198" t="s">
        <v>41781</v>
      </c>
      <c r="C6373" s="198" t="s">
        <v>1</v>
      </c>
      <c r="D6373" s="292">
        <v>45.86</v>
      </c>
    </row>
    <row r="6374" spans="1:4" ht="13.5">
      <c r="A6374" s="198">
        <v>97334</v>
      </c>
      <c r="B6374" s="198" t="s">
        <v>41782</v>
      </c>
      <c r="C6374" s="198" t="s">
        <v>1</v>
      </c>
      <c r="D6374" s="292">
        <v>72.349999999999994</v>
      </c>
    </row>
    <row r="6375" spans="1:4" ht="13.5">
      <c r="A6375" s="198">
        <v>97330</v>
      </c>
      <c r="B6375" s="198" t="s">
        <v>41783</v>
      </c>
      <c r="C6375" s="198" t="s">
        <v>1</v>
      </c>
      <c r="D6375" s="292">
        <v>71.72</v>
      </c>
    </row>
    <row r="6376" spans="1:4" ht="13.5">
      <c r="A6376" s="198">
        <v>93085</v>
      </c>
      <c r="B6376" s="198" t="s">
        <v>6053</v>
      </c>
      <c r="C6376" s="198" t="s">
        <v>2</v>
      </c>
      <c r="D6376" s="292">
        <v>16.920000000000002</v>
      </c>
    </row>
    <row r="6377" spans="1:4" ht="13.5">
      <c r="A6377" s="198">
        <v>103892</v>
      </c>
      <c r="B6377" s="198" t="s">
        <v>6166</v>
      </c>
      <c r="C6377" s="198" t="s">
        <v>2</v>
      </c>
      <c r="D6377" s="292">
        <v>18.09</v>
      </c>
    </row>
    <row r="6378" spans="1:4" ht="13.5">
      <c r="A6378" s="198">
        <v>103823</v>
      </c>
      <c r="B6378" s="198" t="s">
        <v>6112</v>
      </c>
      <c r="C6378" s="198" t="s">
        <v>2</v>
      </c>
      <c r="D6378" s="292">
        <v>20.440000000000001</v>
      </c>
    </row>
    <row r="6379" spans="1:4" ht="13.5">
      <c r="A6379" s="198">
        <v>103856</v>
      </c>
      <c r="B6379" s="198" t="s">
        <v>6136</v>
      </c>
      <c r="C6379" s="198" t="s">
        <v>2</v>
      </c>
      <c r="D6379" s="292">
        <v>18.07</v>
      </c>
    </row>
    <row r="6380" spans="1:4" ht="13.5">
      <c r="A6380" s="198">
        <v>93108</v>
      </c>
      <c r="B6380" s="198" t="s">
        <v>6074</v>
      </c>
      <c r="C6380" s="198" t="s">
        <v>2</v>
      </c>
      <c r="D6380" s="292">
        <v>15.13</v>
      </c>
    </row>
    <row r="6381" spans="1:4" ht="13.5">
      <c r="A6381" s="198">
        <v>93091</v>
      </c>
      <c r="B6381" s="198" t="s">
        <v>6059</v>
      </c>
      <c r="C6381" s="198" t="s">
        <v>2</v>
      </c>
      <c r="D6381" s="292">
        <v>18.39</v>
      </c>
    </row>
    <row r="6382" spans="1:4" ht="13.5">
      <c r="A6382" s="198">
        <v>103900</v>
      </c>
      <c r="B6382" s="198" t="s">
        <v>6174</v>
      </c>
      <c r="C6382" s="198" t="s">
        <v>2</v>
      </c>
      <c r="D6382" s="292">
        <v>23.26</v>
      </c>
    </row>
    <row r="6383" spans="1:4" ht="13.5">
      <c r="A6383" s="198">
        <v>103831</v>
      </c>
      <c r="B6383" s="198" t="s">
        <v>6118</v>
      </c>
      <c r="C6383" s="198" t="s">
        <v>2</v>
      </c>
      <c r="D6383" s="292">
        <v>30.49</v>
      </c>
    </row>
    <row r="6384" spans="1:4" ht="13.5">
      <c r="A6384" s="198">
        <v>103864</v>
      </c>
      <c r="B6384" s="198" t="s">
        <v>6144</v>
      </c>
      <c r="C6384" s="198" t="s">
        <v>2</v>
      </c>
      <c r="D6384" s="292">
        <v>24.61</v>
      </c>
    </row>
    <row r="6385" spans="1:4" ht="13.5">
      <c r="A6385" s="198">
        <v>93133</v>
      </c>
      <c r="B6385" s="198" t="s">
        <v>6091</v>
      </c>
      <c r="C6385" s="198" t="s">
        <v>2</v>
      </c>
      <c r="D6385" s="292">
        <v>21.76</v>
      </c>
    </row>
    <row r="6386" spans="1:4" ht="13.5">
      <c r="A6386" s="198">
        <v>93057</v>
      </c>
      <c r="B6386" s="198" t="s">
        <v>6025</v>
      </c>
      <c r="C6386" s="198" t="s">
        <v>2</v>
      </c>
      <c r="D6386" s="292">
        <v>15.27</v>
      </c>
    </row>
    <row r="6387" spans="1:4" ht="13.5">
      <c r="A6387" s="198">
        <v>93062</v>
      </c>
      <c r="B6387" s="198" t="s">
        <v>6030</v>
      </c>
      <c r="C6387" s="198" t="s">
        <v>2</v>
      </c>
      <c r="D6387" s="292">
        <v>29.13</v>
      </c>
    </row>
    <row r="6388" spans="1:4" ht="13.5">
      <c r="A6388" s="198">
        <v>93065</v>
      </c>
      <c r="B6388" s="198" t="s">
        <v>6033</v>
      </c>
      <c r="C6388" s="198" t="s">
        <v>2</v>
      </c>
      <c r="D6388" s="292">
        <v>47.42</v>
      </c>
    </row>
    <row r="6389" spans="1:4" ht="13.5">
      <c r="A6389" s="198">
        <v>93068</v>
      </c>
      <c r="B6389" s="198" t="s">
        <v>6036</v>
      </c>
      <c r="C6389" s="198" t="s">
        <v>2</v>
      </c>
      <c r="D6389" s="292">
        <v>66.680000000000007</v>
      </c>
    </row>
    <row r="6390" spans="1:4" ht="13.5">
      <c r="A6390" s="198">
        <v>93071</v>
      </c>
      <c r="B6390" s="198" t="s">
        <v>6040</v>
      </c>
      <c r="C6390" s="198" t="s">
        <v>2</v>
      </c>
      <c r="D6390" s="292">
        <v>180.94</v>
      </c>
    </row>
    <row r="6391" spans="1:4" ht="13.5">
      <c r="A6391" s="198">
        <v>93081</v>
      </c>
      <c r="B6391" s="198" t="s">
        <v>6049</v>
      </c>
      <c r="C6391" s="198" t="s">
        <v>2</v>
      </c>
      <c r="D6391" s="292">
        <v>20.239999999999998</v>
      </c>
    </row>
    <row r="6392" spans="1:4" ht="13.5">
      <c r="A6392" s="198">
        <v>103887</v>
      </c>
      <c r="B6392" s="198" t="s">
        <v>6161</v>
      </c>
      <c r="C6392" s="198" t="s">
        <v>2</v>
      </c>
      <c r="D6392" s="292">
        <v>22.08</v>
      </c>
    </row>
    <row r="6393" spans="1:4" ht="13.5">
      <c r="A6393" s="198">
        <v>103818</v>
      </c>
      <c r="B6393" s="198" t="s">
        <v>41784</v>
      </c>
      <c r="C6393" s="198" t="s">
        <v>2</v>
      </c>
      <c r="D6393" s="292">
        <v>22.08</v>
      </c>
    </row>
    <row r="6394" spans="1:4" ht="13.5">
      <c r="A6394" s="198">
        <v>103851</v>
      </c>
      <c r="B6394" s="198" t="s">
        <v>41785</v>
      </c>
      <c r="C6394" s="198" t="s">
        <v>2</v>
      </c>
      <c r="D6394" s="292">
        <v>21.8</v>
      </c>
    </row>
    <row r="6395" spans="1:4" ht="13.5">
      <c r="A6395" s="198">
        <v>93104</v>
      </c>
      <c r="B6395" s="198" t="s">
        <v>6070</v>
      </c>
      <c r="C6395" s="198" t="s">
        <v>2</v>
      </c>
      <c r="D6395" s="292">
        <v>20.350000000000001</v>
      </c>
    </row>
    <row r="6396" spans="1:4" ht="13.5">
      <c r="A6396" s="198">
        <v>98602</v>
      </c>
      <c r="B6396" s="198" t="s">
        <v>6097</v>
      </c>
      <c r="C6396" s="198" t="s">
        <v>2</v>
      </c>
      <c r="D6396" s="292">
        <v>19.600000000000001</v>
      </c>
    </row>
    <row r="6397" spans="1:4" ht="13.5">
      <c r="A6397" s="198">
        <v>93087</v>
      </c>
      <c r="B6397" s="198" t="s">
        <v>6055</v>
      </c>
      <c r="C6397" s="198" t="s">
        <v>2</v>
      </c>
      <c r="D6397" s="292">
        <v>21.24</v>
      </c>
    </row>
    <row r="6398" spans="1:4" ht="13.5">
      <c r="A6398" s="198">
        <v>103893</v>
      </c>
      <c r="B6398" s="198" t="s">
        <v>6167</v>
      </c>
      <c r="C6398" s="198" t="s">
        <v>2</v>
      </c>
      <c r="D6398" s="292">
        <v>23.49</v>
      </c>
    </row>
    <row r="6399" spans="1:4" ht="13.5">
      <c r="A6399" s="198">
        <v>103824</v>
      </c>
      <c r="B6399" s="198" t="s">
        <v>41786</v>
      </c>
      <c r="C6399" s="198" t="s">
        <v>2</v>
      </c>
      <c r="D6399" s="292">
        <v>26.02</v>
      </c>
    </row>
    <row r="6400" spans="1:4" ht="13.5">
      <c r="A6400" s="198">
        <v>103857</v>
      </c>
      <c r="B6400" s="198" t="s">
        <v>6137</v>
      </c>
      <c r="C6400" s="198" t="s">
        <v>2</v>
      </c>
      <c r="D6400" s="292">
        <v>23.83</v>
      </c>
    </row>
    <row r="6401" spans="1:4" ht="13.5">
      <c r="A6401" s="198">
        <v>93110</v>
      </c>
      <c r="B6401" s="198" t="s">
        <v>6076</v>
      </c>
      <c r="C6401" s="198" t="s">
        <v>2</v>
      </c>
      <c r="D6401" s="292">
        <v>22.43</v>
      </c>
    </row>
    <row r="6402" spans="1:4" ht="13.5">
      <c r="A6402" s="198">
        <v>93054</v>
      </c>
      <c r="B6402" s="198" t="s">
        <v>6022</v>
      </c>
      <c r="C6402" s="198" t="s">
        <v>2</v>
      </c>
      <c r="D6402" s="292">
        <v>24.33</v>
      </c>
    </row>
    <row r="6403" spans="1:4" ht="13.5">
      <c r="A6403" s="198">
        <v>93088</v>
      </c>
      <c r="B6403" s="198" t="s">
        <v>6056</v>
      </c>
      <c r="C6403" s="198" t="s">
        <v>2</v>
      </c>
      <c r="D6403" s="292">
        <v>26.29</v>
      </c>
    </row>
    <row r="6404" spans="1:4" ht="13.5">
      <c r="A6404" s="198">
        <v>103894</v>
      </c>
      <c r="B6404" s="198" t="s">
        <v>6168</v>
      </c>
      <c r="C6404" s="198" t="s">
        <v>2</v>
      </c>
      <c r="D6404" s="292">
        <v>28.22</v>
      </c>
    </row>
    <row r="6405" spans="1:4" ht="13.5">
      <c r="A6405" s="198">
        <v>103825</v>
      </c>
      <c r="B6405" s="198" t="s">
        <v>41787</v>
      </c>
      <c r="C6405" s="198" t="s">
        <v>2</v>
      </c>
      <c r="D6405" s="292">
        <v>30.74</v>
      </c>
    </row>
    <row r="6406" spans="1:4" ht="13.5">
      <c r="A6406" s="198">
        <v>103858</v>
      </c>
      <c r="B6406" s="198" t="s">
        <v>6138</v>
      </c>
      <c r="C6406" s="198" t="s">
        <v>2</v>
      </c>
      <c r="D6406" s="292">
        <v>28.55</v>
      </c>
    </row>
    <row r="6407" spans="1:4" ht="13.5">
      <c r="A6407" s="198">
        <v>93111</v>
      </c>
      <c r="B6407" s="198" t="s">
        <v>6077</v>
      </c>
      <c r="C6407" s="198" t="s">
        <v>2</v>
      </c>
      <c r="D6407" s="292">
        <v>27.16</v>
      </c>
    </row>
    <row r="6408" spans="1:4" ht="13.5">
      <c r="A6408" s="198">
        <v>93059</v>
      </c>
      <c r="B6408" s="198" t="s">
        <v>6027</v>
      </c>
      <c r="C6408" s="198" t="s">
        <v>2</v>
      </c>
      <c r="D6408" s="292">
        <v>31.55</v>
      </c>
    </row>
    <row r="6409" spans="1:4" ht="13.5">
      <c r="A6409" s="198">
        <v>93093</v>
      </c>
      <c r="B6409" s="198" t="s">
        <v>6061</v>
      </c>
      <c r="C6409" s="198" t="s">
        <v>2</v>
      </c>
      <c r="D6409" s="292">
        <v>33.049999999999997</v>
      </c>
    </row>
    <row r="6410" spans="1:4" ht="13.5">
      <c r="A6410" s="198">
        <v>103899</v>
      </c>
      <c r="B6410" s="198" t="s">
        <v>6173</v>
      </c>
      <c r="C6410" s="198" t="s">
        <v>2</v>
      </c>
      <c r="D6410" s="292">
        <v>35.67</v>
      </c>
    </row>
    <row r="6411" spans="1:4" ht="13.5">
      <c r="A6411" s="198">
        <v>103830</v>
      </c>
      <c r="B6411" s="198" t="s">
        <v>41788</v>
      </c>
      <c r="C6411" s="198" t="s">
        <v>2</v>
      </c>
      <c r="D6411" s="292">
        <v>40.130000000000003</v>
      </c>
    </row>
    <row r="6412" spans="1:4" ht="13.5">
      <c r="A6412" s="198">
        <v>103863</v>
      </c>
      <c r="B6412" s="198" t="s">
        <v>6143</v>
      </c>
      <c r="C6412" s="198" t="s">
        <v>2</v>
      </c>
      <c r="D6412" s="292">
        <v>36.549999999999997</v>
      </c>
    </row>
    <row r="6413" spans="1:4" ht="13.5">
      <c r="A6413" s="198">
        <v>93114</v>
      </c>
      <c r="B6413" s="198" t="s">
        <v>6079</v>
      </c>
      <c r="C6413" s="198" t="s">
        <v>2</v>
      </c>
      <c r="D6413" s="292">
        <v>35.22</v>
      </c>
    </row>
    <row r="6414" spans="1:4" ht="13.5">
      <c r="A6414" s="198">
        <v>93075</v>
      </c>
      <c r="B6414" s="198" t="s">
        <v>6043</v>
      </c>
      <c r="C6414" s="198" t="s">
        <v>2</v>
      </c>
      <c r="D6414" s="292">
        <v>21.59</v>
      </c>
    </row>
    <row r="6415" spans="1:4" ht="13.5">
      <c r="A6415" s="198">
        <v>103876</v>
      </c>
      <c r="B6415" s="198" t="s">
        <v>6150</v>
      </c>
      <c r="C6415" s="198" t="s">
        <v>2</v>
      </c>
      <c r="D6415" s="292">
        <v>24.34</v>
      </c>
    </row>
    <row r="6416" spans="1:4" ht="13.5">
      <c r="A6416" s="198">
        <v>103807</v>
      </c>
      <c r="B6416" s="198" t="s">
        <v>41789</v>
      </c>
      <c r="C6416" s="198" t="s">
        <v>2</v>
      </c>
      <c r="D6416" s="292">
        <v>24.31</v>
      </c>
    </row>
    <row r="6417" spans="1:4" ht="13.5">
      <c r="A6417" s="198">
        <v>103840</v>
      </c>
      <c r="B6417" s="198" t="s">
        <v>41790</v>
      </c>
      <c r="C6417" s="198" t="s">
        <v>2</v>
      </c>
      <c r="D6417" s="292">
        <v>23.89</v>
      </c>
    </row>
    <row r="6418" spans="1:4" ht="13.5">
      <c r="A6418" s="198">
        <v>93098</v>
      </c>
      <c r="B6418" s="198" t="s">
        <v>6064</v>
      </c>
      <c r="C6418" s="198" t="s">
        <v>2</v>
      </c>
      <c r="D6418" s="292">
        <v>21.74</v>
      </c>
    </row>
    <row r="6419" spans="1:4" ht="13.5">
      <c r="A6419" s="198">
        <v>93120</v>
      </c>
      <c r="B6419" s="198" t="s">
        <v>6085</v>
      </c>
      <c r="C6419" s="198" t="s">
        <v>2</v>
      </c>
      <c r="D6419" s="292">
        <v>27.9</v>
      </c>
    </row>
    <row r="6420" spans="1:4" ht="13.5">
      <c r="A6420" s="198">
        <v>93077</v>
      </c>
      <c r="B6420" s="198" t="s">
        <v>6045</v>
      </c>
      <c r="C6420" s="198" t="s">
        <v>2</v>
      </c>
      <c r="D6420" s="292">
        <v>30.33</v>
      </c>
    </row>
    <row r="6421" spans="1:4" ht="13.5">
      <c r="A6421" s="198">
        <v>103879</v>
      </c>
      <c r="B6421" s="198" t="s">
        <v>6153</v>
      </c>
      <c r="C6421" s="198" t="s">
        <v>2</v>
      </c>
      <c r="D6421" s="292">
        <v>33.72</v>
      </c>
    </row>
    <row r="6422" spans="1:4" ht="13.5">
      <c r="A6422" s="198">
        <v>103810</v>
      </c>
      <c r="B6422" s="198" t="s">
        <v>41791</v>
      </c>
      <c r="C6422" s="198" t="s">
        <v>2</v>
      </c>
      <c r="D6422" s="292">
        <v>37.46</v>
      </c>
    </row>
    <row r="6423" spans="1:4" ht="13.5">
      <c r="A6423" s="198">
        <v>103843</v>
      </c>
      <c r="B6423" s="198" t="s">
        <v>41792</v>
      </c>
      <c r="C6423" s="198" t="s">
        <v>2</v>
      </c>
      <c r="D6423" s="292">
        <v>34.200000000000003</v>
      </c>
    </row>
    <row r="6424" spans="1:4" ht="13.5">
      <c r="A6424" s="198">
        <v>93100</v>
      </c>
      <c r="B6424" s="198" t="s">
        <v>6066</v>
      </c>
      <c r="C6424" s="198" t="s">
        <v>2</v>
      </c>
      <c r="D6424" s="292">
        <v>32.119999999999997</v>
      </c>
    </row>
    <row r="6425" spans="1:4" ht="13.5">
      <c r="A6425" s="198">
        <v>93121</v>
      </c>
      <c r="B6425" s="198" t="s">
        <v>6086</v>
      </c>
      <c r="C6425" s="198" t="s">
        <v>2</v>
      </c>
      <c r="D6425" s="292">
        <v>31.72</v>
      </c>
    </row>
    <row r="6426" spans="1:4" ht="13.5">
      <c r="A6426" s="198">
        <v>93078</v>
      </c>
      <c r="B6426" s="198" t="s">
        <v>6046</v>
      </c>
      <c r="C6426" s="198" t="s">
        <v>2</v>
      </c>
      <c r="D6426" s="292">
        <v>34.15</v>
      </c>
    </row>
    <row r="6427" spans="1:4" ht="13.5">
      <c r="A6427" s="198">
        <v>103880</v>
      </c>
      <c r="B6427" s="198" t="s">
        <v>6154</v>
      </c>
      <c r="C6427" s="198" t="s">
        <v>2</v>
      </c>
      <c r="D6427" s="292">
        <v>37.53</v>
      </c>
    </row>
    <row r="6428" spans="1:4" ht="13.5">
      <c r="A6428" s="198">
        <v>103811</v>
      </c>
      <c r="B6428" s="198" t="s">
        <v>41793</v>
      </c>
      <c r="C6428" s="198" t="s">
        <v>2</v>
      </c>
      <c r="D6428" s="292">
        <v>41.28</v>
      </c>
    </row>
    <row r="6429" spans="1:4" ht="13.5">
      <c r="A6429" s="198">
        <v>103844</v>
      </c>
      <c r="B6429" s="198" t="s">
        <v>41794</v>
      </c>
      <c r="C6429" s="198" t="s">
        <v>2</v>
      </c>
      <c r="D6429" s="292">
        <v>38.01</v>
      </c>
    </row>
    <row r="6430" spans="1:4" ht="13.5">
      <c r="A6430" s="198">
        <v>93101</v>
      </c>
      <c r="B6430" s="198" t="s">
        <v>6067</v>
      </c>
      <c r="C6430" s="198" t="s">
        <v>2</v>
      </c>
      <c r="D6430" s="292">
        <v>35.950000000000003</v>
      </c>
    </row>
    <row r="6431" spans="1:4" ht="13.5">
      <c r="A6431" s="198">
        <v>92311</v>
      </c>
      <c r="B6431" s="198" t="s">
        <v>41795</v>
      </c>
      <c r="C6431" s="198" t="s">
        <v>2</v>
      </c>
      <c r="D6431" s="292">
        <v>14.55</v>
      </c>
    </row>
    <row r="6432" spans="1:4" ht="13.5">
      <c r="A6432" s="198">
        <v>103874</v>
      </c>
      <c r="B6432" s="198" t="s">
        <v>6148</v>
      </c>
      <c r="C6432" s="198" t="s">
        <v>2</v>
      </c>
      <c r="D6432" s="292">
        <v>20.62</v>
      </c>
    </row>
    <row r="6433" spans="1:4" ht="13.5">
      <c r="A6433" s="198">
        <v>103805</v>
      </c>
      <c r="B6433" s="198" t="s">
        <v>6098</v>
      </c>
      <c r="C6433" s="198" t="s">
        <v>2</v>
      </c>
      <c r="D6433" s="292">
        <v>20.56</v>
      </c>
    </row>
    <row r="6434" spans="1:4" ht="13.5">
      <c r="A6434" s="198">
        <v>103838</v>
      </c>
      <c r="B6434" s="198" t="s">
        <v>6122</v>
      </c>
      <c r="C6434" s="198" t="s">
        <v>2</v>
      </c>
      <c r="D6434" s="292">
        <v>19.72</v>
      </c>
    </row>
    <row r="6435" spans="1:4" ht="13.5">
      <c r="A6435" s="198">
        <v>92326</v>
      </c>
      <c r="B6435" s="198" t="s">
        <v>6009</v>
      </c>
      <c r="C6435" s="198" t="s">
        <v>2</v>
      </c>
      <c r="D6435" s="292">
        <v>15.39</v>
      </c>
    </row>
    <row r="6436" spans="1:4" ht="13.5">
      <c r="A6436" s="198">
        <v>92287</v>
      </c>
      <c r="B6436" s="198" t="s">
        <v>5983</v>
      </c>
      <c r="C6436" s="198" t="s">
        <v>2</v>
      </c>
      <c r="D6436" s="292">
        <v>19.12</v>
      </c>
    </row>
    <row r="6437" spans="1:4" ht="13.5">
      <c r="A6437" s="198">
        <v>92312</v>
      </c>
      <c r="B6437" s="198" t="s">
        <v>6001</v>
      </c>
      <c r="C6437" s="198" t="s">
        <v>2</v>
      </c>
      <c r="D6437" s="292">
        <v>23.98</v>
      </c>
    </row>
    <row r="6438" spans="1:4" ht="13.5">
      <c r="A6438" s="198">
        <v>103877</v>
      </c>
      <c r="B6438" s="198" t="s">
        <v>6151</v>
      </c>
      <c r="C6438" s="198" t="s">
        <v>2</v>
      </c>
      <c r="D6438" s="292">
        <v>30.75</v>
      </c>
    </row>
    <row r="6439" spans="1:4" ht="13.5">
      <c r="A6439" s="198">
        <v>103808</v>
      </c>
      <c r="B6439" s="198" t="s">
        <v>6100</v>
      </c>
      <c r="C6439" s="198" t="s">
        <v>2</v>
      </c>
      <c r="D6439" s="292">
        <v>38.24</v>
      </c>
    </row>
    <row r="6440" spans="1:4" ht="13.5">
      <c r="A6440" s="198">
        <v>103841</v>
      </c>
      <c r="B6440" s="198" t="s">
        <v>6124</v>
      </c>
      <c r="C6440" s="198" t="s">
        <v>2</v>
      </c>
      <c r="D6440" s="292">
        <v>31.71</v>
      </c>
    </row>
    <row r="6441" spans="1:4" ht="13.5">
      <c r="A6441" s="198">
        <v>92327</v>
      </c>
      <c r="B6441" s="198" t="s">
        <v>6010</v>
      </c>
      <c r="C6441" s="198" t="s">
        <v>2</v>
      </c>
      <c r="D6441" s="292">
        <v>27.57</v>
      </c>
    </row>
    <row r="6442" spans="1:4" ht="13.5">
      <c r="A6442" s="198">
        <v>92288</v>
      </c>
      <c r="B6442" s="198" t="s">
        <v>5984</v>
      </c>
      <c r="C6442" s="198" t="s">
        <v>2</v>
      </c>
      <c r="D6442" s="292">
        <v>30.04</v>
      </c>
    </row>
    <row r="6443" spans="1:4" ht="13.5">
      <c r="A6443" s="198">
        <v>92313</v>
      </c>
      <c r="B6443" s="198" t="s">
        <v>6002</v>
      </c>
      <c r="C6443" s="198" t="s">
        <v>2</v>
      </c>
      <c r="D6443" s="292">
        <v>34.53</v>
      </c>
    </row>
    <row r="6444" spans="1:4" ht="13.5">
      <c r="A6444" s="198">
        <v>103881</v>
      </c>
      <c r="B6444" s="198" t="s">
        <v>6155</v>
      </c>
      <c r="C6444" s="198" t="s">
        <v>2</v>
      </c>
      <c r="D6444" s="292">
        <v>42.36</v>
      </c>
    </row>
    <row r="6445" spans="1:4" ht="13.5">
      <c r="A6445" s="198">
        <v>103812</v>
      </c>
      <c r="B6445" s="198" t="s">
        <v>6102</v>
      </c>
      <c r="C6445" s="198" t="s">
        <v>2</v>
      </c>
      <c r="D6445" s="292">
        <v>56.33</v>
      </c>
    </row>
    <row r="6446" spans="1:4" ht="13.5">
      <c r="A6446" s="198">
        <v>103845</v>
      </c>
      <c r="B6446" s="198" t="s">
        <v>6126</v>
      </c>
      <c r="C6446" s="198" t="s">
        <v>2</v>
      </c>
      <c r="D6446" s="292">
        <v>44.91</v>
      </c>
    </row>
    <row r="6447" spans="1:4" ht="13.5">
      <c r="A6447" s="198">
        <v>92328</v>
      </c>
      <c r="B6447" s="198" t="s">
        <v>6012</v>
      </c>
      <c r="C6447" s="198" t="s">
        <v>2</v>
      </c>
      <c r="D6447" s="292">
        <v>40.94</v>
      </c>
    </row>
    <row r="6448" spans="1:4" ht="13.5">
      <c r="A6448" s="198">
        <v>92289</v>
      </c>
      <c r="B6448" s="198" t="s">
        <v>5985</v>
      </c>
      <c r="C6448" s="198" t="s">
        <v>2</v>
      </c>
      <c r="D6448" s="292">
        <v>52.97</v>
      </c>
    </row>
    <row r="6449" spans="1:4" ht="13.5">
      <c r="A6449" s="198">
        <v>92290</v>
      </c>
      <c r="B6449" s="198" t="s">
        <v>5986</v>
      </c>
      <c r="C6449" s="198" t="s">
        <v>2</v>
      </c>
      <c r="D6449" s="292">
        <v>80.06</v>
      </c>
    </row>
    <row r="6450" spans="1:4" ht="13.5">
      <c r="A6450" s="198">
        <v>92291</v>
      </c>
      <c r="B6450" s="198" t="s">
        <v>5987</v>
      </c>
      <c r="C6450" s="198" t="s">
        <v>2</v>
      </c>
      <c r="D6450" s="292">
        <v>123.81</v>
      </c>
    </row>
    <row r="6451" spans="1:4" ht="13.5">
      <c r="A6451" s="198">
        <v>92292</v>
      </c>
      <c r="B6451" s="198" t="s">
        <v>5988</v>
      </c>
      <c r="C6451" s="198" t="s">
        <v>2</v>
      </c>
      <c r="D6451" s="292">
        <v>381.67</v>
      </c>
    </row>
    <row r="6452" spans="1:4" ht="13.5">
      <c r="A6452" s="198">
        <v>93082</v>
      </c>
      <c r="B6452" s="198" t="s">
        <v>6050</v>
      </c>
      <c r="C6452" s="198" t="s">
        <v>2</v>
      </c>
      <c r="D6452" s="292">
        <v>26.13</v>
      </c>
    </row>
    <row r="6453" spans="1:4" ht="13.5">
      <c r="A6453" s="198">
        <v>103885</v>
      </c>
      <c r="B6453" s="198" t="s">
        <v>6159</v>
      </c>
      <c r="C6453" s="198" t="s">
        <v>2</v>
      </c>
      <c r="D6453" s="292">
        <v>29.82</v>
      </c>
    </row>
    <row r="6454" spans="1:4" ht="13.5">
      <c r="A6454" s="198">
        <v>103816</v>
      </c>
      <c r="B6454" s="198" t="s">
        <v>6106</v>
      </c>
      <c r="C6454" s="198" t="s">
        <v>2</v>
      </c>
      <c r="D6454" s="292">
        <v>29.8</v>
      </c>
    </row>
    <row r="6455" spans="1:4" ht="13.5">
      <c r="A6455" s="198">
        <v>103849</v>
      </c>
      <c r="B6455" s="198" t="s">
        <v>6130</v>
      </c>
      <c r="C6455" s="198" t="s">
        <v>2</v>
      </c>
      <c r="D6455" s="292">
        <v>29.24</v>
      </c>
    </row>
    <row r="6456" spans="1:4" ht="13.5">
      <c r="A6456" s="198">
        <v>93105</v>
      </c>
      <c r="B6456" s="198" t="s">
        <v>6071</v>
      </c>
      <c r="C6456" s="198" t="s">
        <v>2</v>
      </c>
      <c r="D6456" s="292">
        <v>26.33</v>
      </c>
    </row>
    <row r="6457" spans="1:4" ht="13.5">
      <c r="A6457" s="198">
        <v>93055</v>
      </c>
      <c r="B6457" s="198" t="s">
        <v>6023</v>
      </c>
      <c r="C6457" s="198" t="s">
        <v>2</v>
      </c>
      <c r="D6457" s="292">
        <v>48.14</v>
      </c>
    </row>
    <row r="6458" spans="1:4" ht="13.5">
      <c r="A6458" s="198">
        <v>93089</v>
      </c>
      <c r="B6458" s="198" t="s">
        <v>6057</v>
      </c>
      <c r="C6458" s="198" t="s">
        <v>2</v>
      </c>
      <c r="D6458" s="292">
        <v>51.4</v>
      </c>
    </row>
    <row r="6459" spans="1:4" ht="13.5">
      <c r="A6459" s="198">
        <v>103891</v>
      </c>
      <c r="B6459" s="198" t="s">
        <v>6165</v>
      </c>
      <c r="C6459" s="198" t="s">
        <v>2</v>
      </c>
      <c r="D6459" s="292">
        <v>55.91</v>
      </c>
    </row>
    <row r="6460" spans="1:4" ht="13.5">
      <c r="A6460" s="198">
        <v>103822</v>
      </c>
      <c r="B6460" s="198" t="s">
        <v>6111</v>
      </c>
      <c r="C6460" s="198" t="s">
        <v>2</v>
      </c>
      <c r="D6460" s="292">
        <v>60.96</v>
      </c>
    </row>
    <row r="6461" spans="1:4" ht="13.5">
      <c r="A6461" s="198">
        <v>103855</v>
      </c>
      <c r="B6461" s="198" t="s">
        <v>6135</v>
      </c>
      <c r="C6461" s="198" t="s">
        <v>2</v>
      </c>
      <c r="D6461" s="292">
        <v>56.59</v>
      </c>
    </row>
    <row r="6462" spans="1:4" ht="13.5">
      <c r="A6462" s="198">
        <v>93112</v>
      </c>
      <c r="B6462" s="198" t="s">
        <v>6078</v>
      </c>
      <c r="C6462" s="198" t="s">
        <v>2</v>
      </c>
      <c r="D6462" s="292">
        <v>53.81</v>
      </c>
    </row>
    <row r="6463" spans="1:4" ht="13.5">
      <c r="A6463" s="198">
        <v>93060</v>
      </c>
      <c r="B6463" s="198" t="s">
        <v>6028</v>
      </c>
      <c r="C6463" s="198" t="s">
        <v>2</v>
      </c>
      <c r="D6463" s="292">
        <v>84.22</v>
      </c>
    </row>
    <row r="6464" spans="1:4" ht="13.5">
      <c r="A6464" s="198">
        <v>93094</v>
      </c>
      <c r="B6464" s="198" t="s">
        <v>6062</v>
      </c>
      <c r="C6464" s="198" t="s">
        <v>2</v>
      </c>
      <c r="D6464" s="292">
        <v>87.22</v>
      </c>
    </row>
    <row r="6465" spans="1:4" ht="13.5">
      <c r="A6465" s="198">
        <v>103897</v>
      </c>
      <c r="B6465" s="198" t="s">
        <v>6171</v>
      </c>
      <c r="C6465" s="198" t="s">
        <v>2</v>
      </c>
      <c r="D6465" s="292">
        <v>92.45</v>
      </c>
    </row>
    <row r="6466" spans="1:4" ht="13.5">
      <c r="A6466" s="198">
        <v>103828</v>
      </c>
      <c r="B6466" s="198" t="s">
        <v>6115</v>
      </c>
      <c r="C6466" s="198" t="s">
        <v>2</v>
      </c>
      <c r="D6466" s="292">
        <v>101.35</v>
      </c>
    </row>
    <row r="6467" spans="1:4" ht="13.5">
      <c r="A6467" s="198">
        <v>103861</v>
      </c>
      <c r="B6467" s="198" t="s">
        <v>6141</v>
      </c>
      <c r="C6467" s="198" t="s">
        <v>2</v>
      </c>
      <c r="D6467" s="292">
        <v>94.2</v>
      </c>
    </row>
    <row r="6468" spans="1:4" ht="13.5">
      <c r="A6468" s="198">
        <v>93115</v>
      </c>
      <c r="B6468" s="198" t="s">
        <v>6080</v>
      </c>
      <c r="C6468" s="198" t="s">
        <v>2</v>
      </c>
      <c r="D6468" s="292">
        <v>91.53</v>
      </c>
    </row>
    <row r="6469" spans="1:4" ht="13.5">
      <c r="A6469" s="198">
        <v>93074</v>
      </c>
      <c r="B6469" s="198" t="s">
        <v>6042</v>
      </c>
      <c r="C6469" s="198" t="s">
        <v>2</v>
      </c>
      <c r="D6469" s="292">
        <v>15.07</v>
      </c>
    </row>
    <row r="6470" spans="1:4" ht="13.5">
      <c r="A6470" s="198">
        <v>103875</v>
      </c>
      <c r="B6470" s="198" t="s">
        <v>6149</v>
      </c>
      <c r="C6470" s="198" t="s">
        <v>2</v>
      </c>
      <c r="D6470" s="292">
        <v>20.59</v>
      </c>
    </row>
    <row r="6471" spans="1:4" ht="13.5">
      <c r="A6471" s="198">
        <v>103806</v>
      </c>
      <c r="B6471" s="198" t="s">
        <v>6099</v>
      </c>
      <c r="C6471" s="198" t="s">
        <v>2</v>
      </c>
      <c r="D6471" s="292">
        <v>20.53</v>
      </c>
    </row>
    <row r="6472" spans="1:4" ht="13.5">
      <c r="A6472" s="198">
        <v>103839</v>
      </c>
      <c r="B6472" s="198" t="s">
        <v>6123</v>
      </c>
      <c r="C6472" s="198" t="s">
        <v>2</v>
      </c>
      <c r="D6472" s="292">
        <v>19.690000000000001</v>
      </c>
    </row>
    <row r="6473" spans="1:4" ht="13.5">
      <c r="A6473" s="198">
        <v>93097</v>
      </c>
      <c r="B6473" s="198" t="s">
        <v>6063</v>
      </c>
      <c r="C6473" s="198" t="s">
        <v>2</v>
      </c>
      <c r="D6473" s="292">
        <v>15.37</v>
      </c>
    </row>
    <row r="6474" spans="1:4" ht="13.5">
      <c r="A6474" s="198">
        <v>93119</v>
      </c>
      <c r="B6474" s="198" t="s">
        <v>6084</v>
      </c>
      <c r="C6474" s="198" t="s">
        <v>2</v>
      </c>
      <c r="D6474" s="292">
        <v>18.809999999999999</v>
      </c>
    </row>
    <row r="6475" spans="1:4" ht="13.5">
      <c r="A6475" s="198">
        <v>93076</v>
      </c>
      <c r="B6475" s="198" t="s">
        <v>6044</v>
      </c>
      <c r="C6475" s="198" t="s">
        <v>2</v>
      </c>
      <c r="D6475" s="292">
        <v>23.67</v>
      </c>
    </row>
    <row r="6476" spans="1:4" ht="13.5">
      <c r="A6476" s="198">
        <v>103878</v>
      </c>
      <c r="B6476" s="198" t="s">
        <v>6152</v>
      </c>
      <c r="C6476" s="198" t="s">
        <v>2</v>
      </c>
      <c r="D6476" s="292">
        <v>30.44</v>
      </c>
    </row>
    <row r="6477" spans="1:4" ht="13.5">
      <c r="A6477" s="198">
        <v>103809</v>
      </c>
      <c r="B6477" s="198" t="s">
        <v>6101</v>
      </c>
      <c r="C6477" s="198" t="s">
        <v>2</v>
      </c>
      <c r="D6477" s="292">
        <v>37.93</v>
      </c>
    </row>
    <row r="6478" spans="1:4" ht="13.5">
      <c r="A6478" s="198">
        <v>103842</v>
      </c>
      <c r="B6478" s="198" t="s">
        <v>6125</v>
      </c>
      <c r="C6478" s="198" t="s">
        <v>2</v>
      </c>
      <c r="D6478" s="292">
        <v>31.4</v>
      </c>
    </row>
    <row r="6479" spans="1:4" ht="13.5">
      <c r="A6479" s="198">
        <v>93099</v>
      </c>
      <c r="B6479" s="198" t="s">
        <v>6065</v>
      </c>
      <c r="C6479" s="198" t="s">
        <v>2</v>
      </c>
      <c r="D6479" s="292">
        <v>27.26</v>
      </c>
    </row>
    <row r="6480" spans="1:4" ht="13.5">
      <c r="A6480" s="198">
        <v>93122</v>
      </c>
      <c r="B6480" s="198" t="s">
        <v>6087</v>
      </c>
      <c r="C6480" s="198" t="s">
        <v>2</v>
      </c>
      <c r="D6480" s="292">
        <v>28.16</v>
      </c>
    </row>
    <row r="6481" spans="1:4" ht="13.5">
      <c r="A6481" s="198">
        <v>93079</v>
      </c>
      <c r="B6481" s="198" t="s">
        <v>6047</v>
      </c>
      <c r="C6481" s="198" t="s">
        <v>2</v>
      </c>
      <c r="D6481" s="292">
        <v>32.65</v>
      </c>
    </row>
    <row r="6482" spans="1:4" ht="13.5">
      <c r="A6482" s="198">
        <v>103882</v>
      </c>
      <c r="B6482" s="198" t="s">
        <v>6156</v>
      </c>
      <c r="C6482" s="198" t="s">
        <v>2</v>
      </c>
      <c r="D6482" s="292">
        <v>40.479999999999997</v>
      </c>
    </row>
    <row r="6483" spans="1:4" ht="13.5">
      <c r="A6483" s="198">
        <v>103813</v>
      </c>
      <c r="B6483" s="198" t="s">
        <v>6103</v>
      </c>
      <c r="C6483" s="198" t="s">
        <v>2</v>
      </c>
      <c r="D6483" s="292">
        <v>54.45</v>
      </c>
    </row>
    <row r="6484" spans="1:4" ht="13.5">
      <c r="A6484" s="198">
        <v>103846</v>
      </c>
      <c r="B6484" s="198" t="s">
        <v>6127</v>
      </c>
      <c r="C6484" s="198" t="s">
        <v>2</v>
      </c>
      <c r="D6484" s="292">
        <v>43.03</v>
      </c>
    </row>
    <row r="6485" spans="1:4" ht="13.5">
      <c r="A6485" s="198">
        <v>93102</v>
      </c>
      <c r="B6485" s="198" t="s">
        <v>6068</v>
      </c>
      <c r="C6485" s="198" t="s">
        <v>2</v>
      </c>
      <c r="D6485" s="292">
        <v>39.06</v>
      </c>
    </row>
    <row r="6486" spans="1:4" ht="13.5">
      <c r="A6486" s="198">
        <v>93123</v>
      </c>
      <c r="B6486" s="198" t="s">
        <v>41796</v>
      </c>
      <c r="C6486" s="198" t="s">
        <v>2</v>
      </c>
      <c r="D6486" s="292">
        <v>62.21</v>
      </c>
    </row>
    <row r="6487" spans="1:4" ht="13.5">
      <c r="A6487" s="198">
        <v>93124</v>
      </c>
      <c r="B6487" s="198" t="s">
        <v>6088</v>
      </c>
      <c r="C6487" s="198" t="s">
        <v>2</v>
      </c>
      <c r="D6487" s="292">
        <v>97.41</v>
      </c>
    </row>
    <row r="6488" spans="1:4" ht="13.5">
      <c r="A6488" s="198">
        <v>93125</v>
      </c>
      <c r="B6488" s="198" t="s">
        <v>6089</v>
      </c>
      <c r="C6488" s="198" t="s">
        <v>2</v>
      </c>
      <c r="D6488" s="292">
        <v>143.03</v>
      </c>
    </row>
    <row r="6489" spans="1:4" ht="13.5">
      <c r="A6489" s="198">
        <v>93126</v>
      </c>
      <c r="B6489" s="198" t="s">
        <v>6090</v>
      </c>
      <c r="C6489" s="198" t="s">
        <v>2</v>
      </c>
      <c r="D6489" s="292">
        <v>314.83999999999997</v>
      </c>
    </row>
    <row r="6490" spans="1:4" ht="13.5">
      <c r="A6490" s="198">
        <v>93063</v>
      </c>
      <c r="B6490" s="198" t="s">
        <v>6031</v>
      </c>
      <c r="C6490" s="198" t="s">
        <v>2</v>
      </c>
      <c r="D6490" s="292">
        <v>697.74</v>
      </c>
    </row>
    <row r="6491" spans="1:4" ht="13.5">
      <c r="A6491" s="198">
        <v>93066</v>
      </c>
      <c r="B6491" s="198" t="s">
        <v>6034</v>
      </c>
      <c r="C6491" s="198" t="s">
        <v>2</v>
      </c>
      <c r="D6491" s="292">
        <v>875.61</v>
      </c>
    </row>
    <row r="6492" spans="1:4" ht="13.5">
      <c r="A6492" s="198">
        <v>93069</v>
      </c>
      <c r="B6492" s="198" t="s">
        <v>6038</v>
      </c>
      <c r="C6492" s="198" t="s">
        <v>2</v>
      </c>
      <c r="D6492" s="292">
        <v>1213.6600000000001</v>
      </c>
    </row>
    <row r="6493" spans="1:4" ht="13.5">
      <c r="A6493" s="198">
        <v>93072</v>
      </c>
      <c r="B6493" s="198" t="s">
        <v>6041</v>
      </c>
      <c r="C6493" s="198" t="s">
        <v>2</v>
      </c>
      <c r="D6493" s="292">
        <v>1601.65</v>
      </c>
    </row>
    <row r="6494" spans="1:4" ht="13.5">
      <c r="A6494" s="198">
        <v>93083</v>
      </c>
      <c r="B6494" s="198" t="s">
        <v>6051</v>
      </c>
      <c r="C6494" s="198" t="s">
        <v>2</v>
      </c>
      <c r="D6494" s="292">
        <v>479.46</v>
      </c>
    </row>
    <row r="6495" spans="1:4" ht="13.5">
      <c r="A6495" s="198">
        <v>103886</v>
      </c>
      <c r="B6495" s="198" t="s">
        <v>6160</v>
      </c>
      <c r="C6495" s="198" t="s">
        <v>2</v>
      </c>
      <c r="D6495" s="292">
        <v>483.15</v>
      </c>
    </row>
    <row r="6496" spans="1:4" ht="13.5">
      <c r="A6496" s="198">
        <v>103817</v>
      </c>
      <c r="B6496" s="198" t="s">
        <v>6107</v>
      </c>
      <c r="C6496" s="198" t="s">
        <v>2</v>
      </c>
      <c r="D6496" s="292">
        <v>483.13</v>
      </c>
    </row>
    <row r="6497" spans="1:4" ht="13.5">
      <c r="A6497" s="198">
        <v>103850</v>
      </c>
      <c r="B6497" s="198" t="s">
        <v>6131</v>
      </c>
      <c r="C6497" s="198" t="s">
        <v>2</v>
      </c>
      <c r="D6497" s="292">
        <v>482.57</v>
      </c>
    </row>
    <row r="6498" spans="1:4" ht="13.5">
      <c r="A6498" s="198">
        <v>93106</v>
      </c>
      <c r="B6498" s="198" t="s">
        <v>6072</v>
      </c>
      <c r="C6498" s="198" t="s">
        <v>2</v>
      </c>
      <c r="D6498" s="292">
        <v>479.66</v>
      </c>
    </row>
    <row r="6499" spans="1:4" ht="13.5">
      <c r="A6499" s="198">
        <v>93052</v>
      </c>
      <c r="B6499" s="198" t="s">
        <v>6021</v>
      </c>
      <c r="C6499" s="198" t="s">
        <v>2</v>
      </c>
      <c r="D6499" s="292">
        <v>553.37</v>
      </c>
    </row>
    <row r="6500" spans="1:4" ht="13.5">
      <c r="A6500" s="198">
        <v>93086</v>
      </c>
      <c r="B6500" s="198" t="s">
        <v>6054</v>
      </c>
      <c r="C6500" s="198" t="s">
        <v>2</v>
      </c>
      <c r="D6500" s="292">
        <v>556.63</v>
      </c>
    </row>
    <row r="6501" spans="1:4" ht="13.5">
      <c r="A6501" s="198">
        <v>103890</v>
      </c>
      <c r="B6501" s="198" t="s">
        <v>6164</v>
      </c>
      <c r="C6501" s="198" t="s">
        <v>2</v>
      </c>
      <c r="D6501" s="292">
        <v>561.14</v>
      </c>
    </row>
    <row r="6502" spans="1:4" ht="13.5">
      <c r="A6502" s="198">
        <v>103821</v>
      </c>
      <c r="B6502" s="198" t="s">
        <v>6110</v>
      </c>
      <c r="C6502" s="198" t="s">
        <v>2</v>
      </c>
      <c r="D6502" s="292">
        <v>566.19000000000005</v>
      </c>
    </row>
    <row r="6503" spans="1:4" ht="13.5">
      <c r="A6503" s="198">
        <v>103854</v>
      </c>
      <c r="B6503" s="198" t="s">
        <v>6134</v>
      </c>
      <c r="C6503" s="198" t="s">
        <v>2</v>
      </c>
      <c r="D6503" s="292">
        <v>561.82000000000005</v>
      </c>
    </row>
    <row r="6504" spans="1:4" ht="13.5">
      <c r="A6504" s="198">
        <v>93109</v>
      </c>
      <c r="B6504" s="198" t="s">
        <v>6075</v>
      </c>
      <c r="C6504" s="198" t="s">
        <v>2</v>
      </c>
      <c r="D6504" s="292">
        <v>559.04</v>
      </c>
    </row>
    <row r="6505" spans="1:4" ht="13.5">
      <c r="A6505" s="198">
        <v>93058</v>
      </c>
      <c r="B6505" s="198" t="s">
        <v>6026</v>
      </c>
      <c r="C6505" s="198" t="s">
        <v>2</v>
      </c>
      <c r="D6505" s="292">
        <v>608.85</v>
      </c>
    </row>
    <row r="6506" spans="1:4" ht="13.5">
      <c r="A6506" s="198">
        <v>93092</v>
      </c>
      <c r="B6506" s="198" t="s">
        <v>6060</v>
      </c>
      <c r="C6506" s="198" t="s">
        <v>2</v>
      </c>
      <c r="D6506" s="292">
        <v>611.85</v>
      </c>
    </row>
    <row r="6507" spans="1:4" ht="13.5">
      <c r="A6507" s="198">
        <v>103898</v>
      </c>
      <c r="B6507" s="198" t="s">
        <v>6172</v>
      </c>
      <c r="C6507" s="198" t="s">
        <v>2</v>
      </c>
      <c r="D6507" s="292">
        <v>617.08000000000004</v>
      </c>
    </row>
    <row r="6508" spans="1:4" ht="13.5">
      <c r="A6508" s="198">
        <v>103829</v>
      </c>
      <c r="B6508" s="198" t="s">
        <v>6116</v>
      </c>
      <c r="C6508" s="198" t="s">
        <v>2</v>
      </c>
      <c r="D6508" s="292">
        <v>625.98</v>
      </c>
    </row>
    <row r="6509" spans="1:4" ht="13.5">
      <c r="A6509" s="198">
        <v>103862</v>
      </c>
      <c r="B6509" s="198" t="s">
        <v>6142</v>
      </c>
      <c r="C6509" s="198" t="s">
        <v>2</v>
      </c>
      <c r="D6509" s="292">
        <v>618.83000000000004</v>
      </c>
    </row>
    <row r="6510" spans="1:4" ht="13.5">
      <c r="A6510" s="198">
        <v>93116</v>
      </c>
      <c r="B6510" s="198" t="s">
        <v>6081</v>
      </c>
      <c r="C6510" s="198" t="s">
        <v>2</v>
      </c>
      <c r="D6510" s="292">
        <v>616.16</v>
      </c>
    </row>
    <row r="6511" spans="1:4" ht="13.5">
      <c r="A6511" s="198">
        <v>92314</v>
      </c>
      <c r="B6511" s="198" t="s">
        <v>6003</v>
      </c>
      <c r="C6511" s="198" t="s">
        <v>2</v>
      </c>
      <c r="D6511" s="292">
        <v>9.7899999999999991</v>
      </c>
    </row>
    <row r="6512" spans="1:4" ht="13.5">
      <c r="A6512" s="198">
        <v>103883</v>
      </c>
      <c r="B6512" s="198" t="s">
        <v>6157</v>
      </c>
      <c r="C6512" s="198" t="s">
        <v>2</v>
      </c>
      <c r="D6512" s="292">
        <v>13.48</v>
      </c>
    </row>
    <row r="6513" spans="1:4" ht="13.5">
      <c r="A6513" s="198">
        <v>103814</v>
      </c>
      <c r="B6513" s="198" t="s">
        <v>6104</v>
      </c>
      <c r="C6513" s="198" t="s">
        <v>2</v>
      </c>
      <c r="D6513" s="292">
        <v>13.46</v>
      </c>
    </row>
    <row r="6514" spans="1:4" ht="13.5">
      <c r="A6514" s="198">
        <v>103847</v>
      </c>
      <c r="B6514" s="198" t="s">
        <v>6128</v>
      </c>
      <c r="C6514" s="198" t="s">
        <v>2</v>
      </c>
      <c r="D6514" s="292">
        <v>12.9</v>
      </c>
    </row>
    <row r="6515" spans="1:4" ht="13.5">
      <c r="A6515" s="198">
        <v>92329</v>
      </c>
      <c r="B6515" s="198" t="s">
        <v>6013</v>
      </c>
      <c r="C6515" s="198" t="s">
        <v>2</v>
      </c>
      <c r="D6515" s="292">
        <v>9.99</v>
      </c>
    </row>
    <row r="6516" spans="1:4" ht="13.5">
      <c r="A6516" s="198">
        <v>92293</v>
      </c>
      <c r="B6516" s="198" t="s">
        <v>5989</v>
      </c>
      <c r="C6516" s="198" t="s">
        <v>2</v>
      </c>
      <c r="D6516" s="292">
        <v>10.9</v>
      </c>
    </row>
    <row r="6517" spans="1:4" ht="13.5">
      <c r="A6517" s="198">
        <v>92315</v>
      </c>
      <c r="B6517" s="198" t="s">
        <v>6004</v>
      </c>
      <c r="C6517" s="198" t="s">
        <v>2</v>
      </c>
      <c r="D6517" s="292">
        <v>14.16</v>
      </c>
    </row>
    <row r="6518" spans="1:4" ht="13.5">
      <c r="A6518" s="198">
        <v>103888</v>
      </c>
      <c r="B6518" s="198" t="s">
        <v>6162</v>
      </c>
      <c r="C6518" s="198" t="s">
        <v>2</v>
      </c>
      <c r="D6518" s="292">
        <v>18.670000000000002</v>
      </c>
    </row>
    <row r="6519" spans="1:4" ht="13.5">
      <c r="A6519" s="198">
        <v>103819</v>
      </c>
      <c r="B6519" s="198" t="s">
        <v>6108</v>
      </c>
      <c r="C6519" s="198" t="s">
        <v>2</v>
      </c>
      <c r="D6519" s="292">
        <v>23.72</v>
      </c>
    </row>
    <row r="6520" spans="1:4" ht="13.5">
      <c r="A6520" s="198">
        <v>103852</v>
      </c>
      <c r="B6520" s="198" t="s">
        <v>6132</v>
      </c>
      <c r="C6520" s="198" t="s">
        <v>2</v>
      </c>
      <c r="D6520" s="292">
        <v>19.350000000000001</v>
      </c>
    </row>
    <row r="6521" spans="1:4" ht="13.5">
      <c r="A6521" s="198">
        <v>92330</v>
      </c>
      <c r="B6521" s="198" t="s">
        <v>6014</v>
      </c>
      <c r="C6521" s="198" t="s">
        <v>2</v>
      </c>
      <c r="D6521" s="292">
        <v>16.57</v>
      </c>
    </row>
    <row r="6522" spans="1:4" ht="13.5">
      <c r="A6522" s="198">
        <v>92294</v>
      </c>
      <c r="B6522" s="198" t="s">
        <v>5990</v>
      </c>
      <c r="C6522" s="198" t="s">
        <v>2</v>
      </c>
      <c r="D6522" s="292">
        <v>18.34</v>
      </c>
    </row>
    <row r="6523" spans="1:4" ht="13.5">
      <c r="A6523" s="198">
        <v>92316</v>
      </c>
      <c r="B6523" s="198" t="s">
        <v>6005</v>
      </c>
      <c r="C6523" s="198" t="s">
        <v>2</v>
      </c>
      <c r="D6523" s="292">
        <v>21.34</v>
      </c>
    </row>
    <row r="6524" spans="1:4" ht="13.5">
      <c r="A6524" s="198">
        <v>103895</v>
      </c>
      <c r="B6524" s="198" t="s">
        <v>6169</v>
      </c>
      <c r="C6524" s="198" t="s">
        <v>2</v>
      </c>
      <c r="D6524" s="292">
        <v>26.57</v>
      </c>
    </row>
    <row r="6525" spans="1:4" ht="13.5">
      <c r="A6525" s="198">
        <v>103826</v>
      </c>
      <c r="B6525" s="198" t="s">
        <v>6113</v>
      </c>
      <c r="C6525" s="198" t="s">
        <v>2</v>
      </c>
      <c r="D6525" s="292">
        <v>35.47</v>
      </c>
    </row>
    <row r="6526" spans="1:4" ht="13.5">
      <c r="A6526" s="198">
        <v>103859</v>
      </c>
      <c r="B6526" s="198" t="s">
        <v>6139</v>
      </c>
      <c r="C6526" s="198" t="s">
        <v>2</v>
      </c>
      <c r="D6526" s="292">
        <v>28.32</v>
      </c>
    </row>
    <row r="6527" spans="1:4" ht="13.5">
      <c r="A6527" s="198">
        <v>92331</v>
      </c>
      <c r="B6527" s="198" t="s">
        <v>6015</v>
      </c>
      <c r="C6527" s="198" t="s">
        <v>2</v>
      </c>
      <c r="D6527" s="292">
        <v>25.65</v>
      </c>
    </row>
    <row r="6528" spans="1:4" ht="13.5">
      <c r="A6528" s="198">
        <v>92295</v>
      </c>
      <c r="B6528" s="198" t="s">
        <v>5991</v>
      </c>
      <c r="C6528" s="198" t="s">
        <v>2</v>
      </c>
      <c r="D6528" s="292">
        <v>34.36</v>
      </c>
    </row>
    <row r="6529" spans="1:4" ht="13.5">
      <c r="A6529" s="198">
        <v>92296</v>
      </c>
      <c r="B6529" s="198" t="s">
        <v>5992</v>
      </c>
      <c r="C6529" s="198" t="s">
        <v>2</v>
      </c>
      <c r="D6529" s="292">
        <v>45.48</v>
      </c>
    </row>
    <row r="6530" spans="1:4" ht="13.5">
      <c r="A6530" s="198">
        <v>92297</v>
      </c>
      <c r="B6530" s="198" t="s">
        <v>5993</v>
      </c>
      <c r="C6530" s="198" t="s">
        <v>2</v>
      </c>
      <c r="D6530" s="292">
        <v>70.42</v>
      </c>
    </row>
    <row r="6531" spans="1:4" ht="13.5">
      <c r="A6531" s="198">
        <v>92298</v>
      </c>
      <c r="B6531" s="198" t="s">
        <v>5994</v>
      </c>
      <c r="C6531" s="198" t="s">
        <v>2</v>
      </c>
      <c r="D6531" s="292">
        <v>196.82</v>
      </c>
    </row>
    <row r="6532" spans="1:4" ht="13.5">
      <c r="A6532" s="198">
        <v>93080</v>
      </c>
      <c r="B6532" s="198" t="s">
        <v>6048</v>
      </c>
      <c r="C6532" s="198" t="s">
        <v>2</v>
      </c>
      <c r="D6532" s="292">
        <v>9.82</v>
      </c>
    </row>
    <row r="6533" spans="1:4" ht="13.5">
      <c r="A6533" s="198">
        <v>103884</v>
      </c>
      <c r="B6533" s="198" t="s">
        <v>6158</v>
      </c>
      <c r="C6533" s="198" t="s">
        <v>2</v>
      </c>
      <c r="D6533" s="292">
        <v>13.51</v>
      </c>
    </row>
    <row r="6534" spans="1:4" ht="13.5">
      <c r="A6534" s="198">
        <v>103815</v>
      </c>
      <c r="B6534" s="198" t="s">
        <v>6105</v>
      </c>
      <c r="C6534" s="198" t="s">
        <v>2</v>
      </c>
      <c r="D6534" s="292">
        <v>13.49</v>
      </c>
    </row>
    <row r="6535" spans="1:4" ht="13.5">
      <c r="A6535" s="198">
        <v>103848</v>
      </c>
      <c r="B6535" s="198" t="s">
        <v>6129</v>
      </c>
      <c r="C6535" s="198" t="s">
        <v>2</v>
      </c>
      <c r="D6535" s="292">
        <v>12.93</v>
      </c>
    </row>
    <row r="6536" spans="1:4" ht="13.5">
      <c r="A6536" s="198">
        <v>93103</v>
      </c>
      <c r="B6536" s="198" t="s">
        <v>6069</v>
      </c>
      <c r="C6536" s="198" t="s">
        <v>2</v>
      </c>
      <c r="D6536" s="292">
        <v>10.02</v>
      </c>
    </row>
    <row r="6537" spans="1:4" ht="13.5">
      <c r="A6537" s="198">
        <v>93050</v>
      </c>
      <c r="B6537" s="198" t="s">
        <v>6019</v>
      </c>
      <c r="C6537" s="198" t="s">
        <v>2</v>
      </c>
      <c r="D6537" s="292">
        <v>12.3</v>
      </c>
    </row>
    <row r="6538" spans="1:4" ht="13.5">
      <c r="A6538" s="198">
        <v>93084</v>
      </c>
      <c r="B6538" s="198" t="s">
        <v>6052</v>
      </c>
      <c r="C6538" s="198" t="s">
        <v>2</v>
      </c>
      <c r="D6538" s="292">
        <v>15.56</v>
      </c>
    </row>
    <row r="6539" spans="1:4" ht="13.5">
      <c r="A6539" s="198">
        <v>103889</v>
      </c>
      <c r="B6539" s="198" t="s">
        <v>6163</v>
      </c>
      <c r="C6539" s="198" t="s">
        <v>2</v>
      </c>
      <c r="D6539" s="292">
        <v>20.07</v>
      </c>
    </row>
    <row r="6540" spans="1:4" ht="13.5">
      <c r="A6540" s="198">
        <v>103820</v>
      </c>
      <c r="B6540" s="198" t="s">
        <v>6109</v>
      </c>
      <c r="C6540" s="198" t="s">
        <v>2</v>
      </c>
      <c r="D6540" s="292">
        <v>25.12</v>
      </c>
    </row>
    <row r="6541" spans="1:4" ht="13.5">
      <c r="A6541" s="198">
        <v>103853</v>
      </c>
      <c r="B6541" s="198" t="s">
        <v>6133</v>
      </c>
      <c r="C6541" s="198" t="s">
        <v>2</v>
      </c>
      <c r="D6541" s="292">
        <v>20.75</v>
      </c>
    </row>
    <row r="6542" spans="1:4" ht="13.5">
      <c r="A6542" s="198">
        <v>93107</v>
      </c>
      <c r="B6542" s="198" t="s">
        <v>6073</v>
      </c>
      <c r="C6542" s="198" t="s">
        <v>2</v>
      </c>
      <c r="D6542" s="292">
        <v>17.97</v>
      </c>
    </row>
    <row r="6543" spans="1:4" ht="13.5">
      <c r="A6543" s="198">
        <v>93056</v>
      </c>
      <c r="B6543" s="198" t="s">
        <v>6024</v>
      </c>
      <c r="C6543" s="198" t="s">
        <v>2</v>
      </c>
      <c r="D6543" s="292">
        <v>18.34</v>
      </c>
    </row>
    <row r="6544" spans="1:4" ht="13.5">
      <c r="A6544" s="198">
        <v>93090</v>
      </c>
      <c r="B6544" s="198" t="s">
        <v>6058</v>
      </c>
      <c r="C6544" s="198" t="s">
        <v>2</v>
      </c>
      <c r="D6544" s="292">
        <v>21.34</v>
      </c>
    </row>
    <row r="6545" spans="1:4" ht="13.5">
      <c r="A6545" s="198">
        <v>103896</v>
      </c>
      <c r="B6545" s="198" t="s">
        <v>6170</v>
      </c>
      <c r="C6545" s="198" t="s">
        <v>2</v>
      </c>
      <c r="D6545" s="292">
        <v>26.57</v>
      </c>
    </row>
    <row r="6546" spans="1:4" ht="13.5">
      <c r="A6546" s="198">
        <v>103827</v>
      </c>
      <c r="B6546" s="198" t="s">
        <v>6114</v>
      </c>
      <c r="C6546" s="198" t="s">
        <v>2</v>
      </c>
      <c r="D6546" s="292">
        <v>35.47</v>
      </c>
    </row>
    <row r="6547" spans="1:4" ht="13.5">
      <c r="A6547" s="198">
        <v>103860</v>
      </c>
      <c r="B6547" s="198" t="s">
        <v>6140</v>
      </c>
      <c r="C6547" s="198" t="s">
        <v>2</v>
      </c>
      <c r="D6547" s="292">
        <v>28.32</v>
      </c>
    </row>
    <row r="6548" spans="1:4" ht="13.5">
      <c r="A6548" s="198">
        <v>93113</v>
      </c>
      <c r="B6548" s="198" t="s">
        <v>41797</v>
      </c>
      <c r="C6548" s="198" t="s">
        <v>2</v>
      </c>
      <c r="D6548" s="292">
        <v>25.65</v>
      </c>
    </row>
    <row r="6549" spans="1:4" ht="13.5">
      <c r="A6549" s="198">
        <v>93061</v>
      </c>
      <c r="B6549" s="198" t="s">
        <v>6029</v>
      </c>
      <c r="C6549" s="198" t="s">
        <v>2</v>
      </c>
      <c r="D6549" s="292">
        <v>34.5</v>
      </c>
    </row>
    <row r="6550" spans="1:4" ht="13.5">
      <c r="A6550" s="198">
        <v>93064</v>
      </c>
      <c r="B6550" s="198" t="s">
        <v>6032</v>
      </c>
      <c r="C6550" s="198" t="s">
        <v>2</v>
      </c>
      <c r="D6550" s="292">
        <v>52.79</v>
      </c>
    </row>
    <row r="6551" spans="1:4" ht="13.5">
      <c r="A6551" s="198">
        <v>93067</v>
      </c>
      <c r="B6551" s="198" t="s">
        <v>6035</v>
      </c>
      <c r="C6551" s="198" t="s">
        <v>2</v>
      </c>
      <c r="D6551" s="292">
        <v>78.38</v>
      </c>
    </row>
    <row r="6552" spans="1:4" ht="13.5">
      <c r="A6552" s="198">
        <v>93070</v>
      </c>
      <c r="B6552" s="198" t="s">
        <v>6039</v>
      </c>
      <c r="C6552" s="198" t="s">
        <v>2</v>
      </c>
      <c r="D6552" s="292">
        <v>196.82</v>
      </c>
    </row>
    <row r="6553" spans="1:4" ht="13.5">
      <c r="A6553" s="198">
        <v>93117</v>
      </c>
      <c r="B6553" s="198" t="s">
        <v>6082</v>
      </c>
      <c r="C6553" s="198" t="s">
        <v>2</v>
      </c>
      <c r="D6553" s="292">
        <v>62.57</v>
      </c>
    </row>
    <row r="6554" spans="1:4" ht="13.5">
      <c r="A6554" s="198">
        <v>93118</v>
      </c>
      <c r="B6554" s="198" t="s">
        <v>6083</v>
      </c>
      <c r="C6554" s="198" t="s">
        <v>2</v>
      </c>
      <c r="D6554" s="292">
        <v>92.26</v>
      </c>
    </row>
    <row r="6555" spans="1:4" ht="13.5">
      <c r="A6555" s="198">
        <v>92317</v>
      </c>
      <c r="B6555" s="198" t="s">
        <v>6006</v>
      </c>
      <c r="C6555" s="198" t="s">
        <v>2</v>
      </c>
      <c r="D6555" s="292">
        <v>20.46</v>
      </c>
    </row>
    <row r="6556" spans="1:4" ht="13.5">
      <c r="A6556" s="198">
        <v>92332</v>
      </c>
      <c r="B6556" s="198" t="s">
        <v>6016</v>
      </c>
      <c r="C6556" s="198" t="s">
        <v>2</v>
      </c>
      <c r="D6556" s="292">
        <v>20.87</v>
      </c>
    </row>
    <row r="6557" spans="1:4" ht="13.5">
      <c r="A6557" s="198">
        <v>92299</v>
      </c>
      <c r="B6557" s="198" t="s">
        <v>5995</v>
      </c>
      <c r="C6557" s="198" t="s">
        <v>2</v>
      </c>
      <c r="D6557" s="292">
        <v>25.18</v>
      </c>
    </row>
    <row r="6558" spans="1:4" ht="13.5">
      <c r="A6558" s="198">
        <v>92318</v>
      </c>
      <c r="B6558" s="198" t="s">
        <v>6007</v>
      </c>
      <c r="C6558" s="198" t="s">
        <v>2</v>
      </c>
      <c r="D6558" s="292">
        <v>31.66</v>
      </c>
    </row>
    <row r="6559" spans="1:4" ht="13.5">
      <c r="A6559" s="198">
        <v>103833</v>
      </c>
      <c r="B6559" s="198" t="s">
        <v>6120</v>
      </c>
      <c r="C6559" s="198" t="s">
        <v>2</v>
      </c>
      <c r="D6559" s="292">
        <v>50.7</v>
      </c>
    </row>
    <row r="6560" spans="1:4" ht="13.5">
      <c r="A6560" s="198">
        <v>92333</v>
      </c>
      <c r="B6560" s="198" t="s">
        <v>6017</v>
      </c>
      <c r="C6560" s="198" t="s">
        <v>2</v>
      </c>
      <c r="D6560" s="292">
        <v>36.46</v>
      </c>
    </row>
    <row r="6561" spans="1:4" ht="13.5">
      <c r="A6561" s="198">
        <v>92300</v>
      </c>
      <c r="B6561" s="198" t="s">
        <v>5996</v>
      </c>
      <c r="C6561" s="198" t="s">
        <v>2</v>
      </c>
      <c r="D6561" s="292">
        <v>38.22</v>
      </c>
    </row>
    <row r="6562" spans="1:4" ht="13.5">
      <c r="A6562" s="198">
        <v>92319</v>
      </c>
      <c r="B6562" s="198" t="s">
        <v>6008</v>
      </c>
      <c r="C6562" s="198" t="s">
        <v>2</v>
      </c>
      <c r="D6562" s="292">
        <v>44.21</v>
      </c>
    </row>
    <row r="6563" spans="1:4" ht="13.5">
      <c r="A6563" s="198">
        <v>92334</v>
      </c>
      <c r="B6563" s="198" t="s">
        <v>6018</v>
      </c>
      <c r="C6563" s="198" t="s">
        <v>2</v>
      </c>
      <c r="D6563" s="353">
        <v>52.78</v>
      </c>
    </row>
    <row r="6564" spans="1:4" ht="13.5">
      <c r="A6564" s="198">
        <v>92301</v>
      </c>
      <c r="B6564" s="198" t="s">
        <v>5997</v>
      </c>
      <c r="C6564" s="198" t="s">
        <v>2</v>
      </c>
      <c r="D6564" s="353">
        <v>75.16</v>
      </c>
    </row>
    <row r="6565" spans="1:4" ht="13.5">
      <c r="A6565" s="198">
        <v>92302</v>
      </c>
      <c r="B6565" s="198" t="s">
        <v>5998</v>
      </c>
      <c r="C6565" s="198" t="s">
        <v>2</v>
      </c>
      <c r="D6565" s="353">
        <v>99.21</v>
      </c>
    </row>
    <row r="6566" spans="1:4" ht="13.5">
      <c r="A6566" s="198">
        <v>92303</v>
      </c>
      <c r="B6566" s="198" t="s">
        <v>5999</v>
      </c>
      <c r="C6566" s="198" t="s">
        <v>2</v>
      </c>
      <c r="D6566" s="353">
        <v>181.54</v>
      </c>
    </row>
    <row r="6567" spans="1:4" ht="13.5">
      <c r="A6567" s="198">
        <v>92304</v>
      </c>
      <c r="B6567" s="198" t="s">
        <v>6000</v>
      </c>
      <c r="C6567" s="198" t="s">
        <v>2</v>
      </c>
      <c r="D6567" s="353">
        <v>469.44</v>
      </c>
    </row>
    <row r="6568" spans="1:4" ht="13.5">
      <c r="A6568" s="198">
        <v>103835</v>
      </c>
      <c r="B6568" s="198" t="s">
        <v>5970</v>
      </c>
      <c r="C6568" s="198" t="s">
        <v>1</v>
      </c>
      <c r="D6568" s="353">
        <v>68.42</v>
      </c>
    </row>
    <row r="6569" spans="1:4" ht="13.5">
      <c r="A6569" s="198">
        <v>92308</v>
      </c>
      <c r="B6569" s="198" t="s">
        <v>5949</v>
      </c>
      <c r="C6569" s="198" t="s">
        <v>1</v>
      </c>
      <c r="D6569" s="292">
        <v>56.88</v>
      </c>
    </row>
    <row r="6570" spans="1:4" ht="13.5">
      <c r="A6570" s="198">
        <v>103871</v>
      </c>
      <c r="B6570" s="198" t="s">
        <v>5977</v>
      </c>
      <c r="C6570" s="198" t="s">
        <v>1</v>
      </c>
      <c r="D6570" s="292">
        <v>67.63</v>
      </c>
    </row>
    <row r="6571" spans="1:4" ht="13.5">
      <c r="A6571" s="198">
        <v>92323</v>
      </c>
      <c r="B6571" s="198" t="s">
        <v>5955</v>
      </c>
      <c r="C6571" s="198" t="s">
        <v>1</v>
      </c>
      <c r="D6571" s="292">
        <v>67.03</v>
      </c>
    </row>
    <row r="6572" spans="1:4" ht="13.5">
      <c r="A6572" s="198">
        <v>92305</v>
      </c>
      <c r="B6572" s="198" t="s">
        <v>5946</v>
      </c>
      <c r="C6572" s="198" t="s">
        <v>1</v>
      </c>
      <c r="D6572" s="292">
        <v>41.2</v>
      </c>
    </row>
    <row r="6573" spans="1:4" ht="13.5">
      <c r="A6573" s="198">
        <v>103868</v>
      </c>
      <c r="B6573" s="198" t="s">
        <v>5974</v>
      </c>
      <c r="C6573" s="198" t="s">
        <v>1</v>
      </c>
      <c r="D6573" s="292">
        <v>55.28</v>
      </c>
    </row>
    <row r="6574" spans="1:4" ht="13.5">
      <c r="A6574" s="198">
        <v>103802</v>
      </c>
      <c r="B6574" s="198" t="s">
        <v>5967</v>
      </c>
      <c r="C6574" s="198" t="s">
        <v>1</v>
      </c>
      <c r="D6574" s="292">
        <v>43.75</v>
      </c>
    </row>
    <row r="6575" spans="1:4" ht="13.5">
      <c r="A6575" s="198">
        <v>92320</v>
      </c>
      <c r="B6575" s="198" t="s">
        <v>5952</v>
      </c>
      <c r="C6575" s="198" t="s">
        <v>1</v>
      </c>
      <c r="D6575" s="292">
        <v>54.56</v>
      </c>
    </row>
    <row r="6576" spans="1:4" ht="13.5">
      <c r="A6576" s="198">
        <v>97335</v>
      </c>
      <c r="B6576" s="198" t="s">
        <v>5961</v>
      </c>
      <c r="C6576" s="198" t="s">
        <v>1</v>
      </c>
      <c r="D6576" s="292">
        <v>86.13</v>
      </c>
    </row>
    <row r="6577" spans="1:4" ht="13.5">
      <c r="A6577" s="198">
        <v>103836</v>
      </c>
      <c r="B6577" s="198" t="s">
        <v>5971</v>
      </c>
      <c r="C6577" s="198" t="s">
        <v>1</v>
      </c>
      <c r="D6577" s="292">
        <v>105.94</v>
      </c>
    </row>
    <row r="6578" spans="1:4" ht="13.5">
      <c r="A6578" s="198">
        <v>92281</v>
      </c>
      <c r="B6578" s="198" t="s">
        <v>5940</v>
      </c>
      <c r="C6578" s="198" t="s">
        <v>1</v>
      </c>
      <c r="D6578" s="292">
        <v>116.72</v>
      </c>
    </row>
    <row r="6579" spans="1:4" ht="13.5">
      <c r="A6579" s="198">
        <v>92309</v>
      </c>
      <c r="B6579" s="198" t="s">
        <v>5950</v>
      </c>
      <c r="C6579" s="198" t="s">
        <v>1</v>
      </c>
      <c r="D6579" s="292">
        <v>126.47</v>
      </c>
    </row>
    <row r="6580" spans="1:4" ht="13.5">
      <c r="A6580" s="198">
        <v>103872</v>
      </c>
      <c r="B6580" s="198" t="s">
        <v>5978</v>
      </c>
      <c r="C6580" s="198" t="s">
        <v>1</v>
      </c>
      <c r="D6580" s="292">
        <v>139.97</v>
      </c>
    </row>
    <row r="6581" spans="1:4" ht="13.5">
      <c r="A6581" s="198">
        <v>92324</v>
      </c>
      <c r="B6581" s="198" t="s">
        <v>5956</v>
      </c>
      <c r="C6581" s="198" t="s">
        <v>1</v>
      </c>
      <c r="D6581" s="292">
        <v>146.26</v>
      </c>
    </row>
    <row r="6582" spans="1:4" ht="13.5">
      <c r="A6582" s="198">
        <v>92275</v>
      </c>
      <c r="B6582" s="198" t="s">
        <v>5934</v>
      </c>
      <c r="C6582" s="198" t="s">
        <v>1</v>
      </c>
      <c r="D6582" s="292">
        <v>59.94</v>
      </c>
    </row>
    <row r="6583" spans="1:4" ht="13.5">
      <c r="A6583" s="198">
        <v>92306</v>
      </c>
      <c r="B6583" s="198" t="s">
        <v>5947</v>
      </c>
      <c r="C6583" s="198" t="s">
        <v>1</v>
      </c>
      <c r="D6583" s="292">
        <v>66.430000000000007</v>
      </c>
    </row>
    <row r="6584" spans="1:4" ht="13.5">
      <c r="A6584" s="198">
        <v>103869</v>
      </c>
      <c r="B6584" s="198" t="s">
        <v>5975</v>
      </c>
      <c r="C6584" s="198" t="s">
        <v>1</v>
      </c>
      <c r="D6584" s="292">
        <v>83.29</v>
      </c>
    </row>
    <row r="6585" spans="1:4" ht="13.5">
      <c r="A6585" s="198">
        <v>103803</v>
      </c>
      <c r="B6585" s="198" t="s">
        <v>5968</v>
      </c>
      <c r="C6585" s="198" t="s">
        <v>1</v>
      </c>
      <c r="D6585" s="292">
        <v>75.209999999999994</v>
      </c>
    </row>
    <row r="6586" spans="1:4" ht="13.5">
      <c r="A6586" s="198">
        <v>92321</v>
      </c>
      <c r="B6586" s="198" t="s">
        <v>5953</v>
      </c>
      <c r="C6586" s="198" t="s">
        <v>1</v>
      </c>
      <c r="D6586" s="292">
        <v>89.45</v>
      </c>
    </row>
    <row r="6587" spans="1:4" ht="13.5">
      <c r="A6587" s="198">
        <v>97336</v>
      </c>
      <c r="B6587" s="198" t="s">
        <v>5962</v>
      </c>
      <c r="C6587" s="198" t="s">
        <v>1</v>
      </c>
      <c r="D6587" s="292">
        <v>109.62</v>
      </c>
    </row>
    <row r="6588" spans="1:4" ht="13.5">
      <c r="A6588" s="198">
        <v>103837</v>
      </c>
      <c r="B6588" s="198" t="s">
        <v>5972</v>
      </c>
      <c r="C6588" s="198" t="s">
        <v>1</v>
      </c>
      <c r="D6588" s="292">
        <v>133.47999999999999</v>
      </c>
    </row>
    <row r="6589" spans="1:4" ht="13.5">
      <c r="A6589" s="198">
        <v>92282</v>
      </c>
      <c r="B6589" s="198" t="s">
        <v>5941</v>
      </c>
      <c r="C6589" s="198" t="s">
        <v>1</v>
      </c>
      <c r="D6589" s="292">
        <v>135.19999999999999</v>
      </c>
    </row>
    <row r="6590" spans="1:4" ht="13.5">
      <c r="A6590" s="198">
        <v>92310</v>
      </c>
      <c r="B6590" s="198" t="s">
        <v>5951</v>
      </c>
      <c r="C6590" s="198" t="s">
        <v>1</v>
      </c>
      <c r="D6590" s="292">
        <v>145.24</v>
      </c>
    </row>
    <row r="6591" spans="1:4" ht="13.5">
      <c r="A6591" s="198">
        <v>103873</v>
      </c>
      <c r="B6591" s="198" t="s">
        <v>5979</v>
      </c>
      <c r="C6591" s="198" t="s">
        <v>1</v>
      </c>
      <c r="D6591" s="292">
        <v>161.12</v>
      </c>
    </row>
    <row r="6592" spans="1:4" ht="13.5">
      <c r="A6592" s="198">
        <v>92325</v>
      </c>
      <c r="B6592" s="198" t="s">
        <v>5957</v>
      </c>
      <c r="C6592" s="198" t="s">
        <v>1</v>
      </c>
      <c r="D6592" s="292">
        <v>173.32</v>
      </c>
    </row>
    <row r="6593" spans="1:4" ht="13.5">
      <c r="A6593" s="198">
        <v>92276</v>
      </c>
      <c r="B6593" s="198" t="s">
        <v>5935</v>
      </c>
      <c r="C6593" s="198" t="s">
        <v>1</v>
      </c>
      <c r="D6593" s="292">
        <v>76.12</v>
      </c>
    </row>
    <row r="6594" spans="1:4" ht="13.5">
      <c r="A6594" s="198">
        <v>92307</v>
      </c>
      <c r="B6594" s="198" t="s">
        <v>5948</v>
      </c>
      <c r="C6594" s="198" t="s">
        <v>1</v>
      </c>
      <c r="D6594" s="292">
        <v>82.92</v>
      </c>
    </row>
    <row r="6595" spans="1:4" ht="13.5">
      <c r="A6595" s="198">
        <v>103870</v>
      </c>
      <c r="B6595" s="198" t="s">
        <v>5976</v>
      </c>
      <c r="C6595" s="198" t="s">
        <v>1</v>
      </c>
      <c r="D6595" s="292">
        <v>102.14</v>
      </c>
    </row>
    <row r="6596" spans="1:4" ht="13.5">
      <c r="A6596" s="198">
        <v>103804</v>
      </c>
      <c r="B6596" s="198" t="s">
        <v>5969</v>
      </c>
      <c r="C6596" s="198" t="s">
        <v>1</v>
      </c>
      <c r="D6596" s="292">
        <v>90.66</v>
      </c>
    </row>
    <row r="6597" spans="1:4" ht="13.5">
      <c r="A6597" s="198">
        <v>92322</v>
      </c>
      <c r="B6597" s="198" t="s">
        <v>5954</v>
      </c>
      <c r="C6597" s="198" t="s">
        <v>1</v>
      </c>
      <c r="D6597" s="292">
        <v>114.2</v>
      </c>
    </row>
    <row r="6598" spans="1:4" ht="13.5">
      <c r="A6598" s="198">
        <v>97337</v>
      </c>
      <c r="B6598" s="198" t="s">
        <v>5963</v>
      </c>
      <c r="C6598" s="198" t="s">
        <v>1</v>
      </c>
      <c r="D6598" s="292">
        <v>164.75</v>
      </c>
    </row>
    <row r="6599" spans="1:4" ht="13.5">
      <c r="A6599" s="198">
        <v>92283</v>
      </c>
      <c r="B6599" s="198" t="s">
        <v>5942</v>
      </c>
      <c r="C6599" s="198" t="s">
        <v>1</v>
      </c>
      <c r="D6599" s="292">
        <v>184.45</v>
      </c>
    </row>
    <row r="6600" spans="1:4" ht="13.5">
      <c r="A6600" s="198">
        <v>92277</v>
      </c>
      <c r="B6600" s="198" t="s">
        <v>5936</v>
      </c>
      <c r="C6600" s="198" t="s">
        <v>1</v>
      </c>
      <c r="D6600" s="353">
        <v>109.91</v>
      </c>
    </row>
    <row r="6601" spans="1:4" ht="13.5">
      <c r="A6601" s="198">
        <v>97338</v>
      </c>
      <c r="B6601" s="198" t="s">
        <v>5964</v>
      </c>
      <c r="C6601" s="198" t="s">
        <v>1</v>
      </c>
      <c r="D6601" s="353">
        <v>198.24</v>
      </c>
    </row>
    <row r="6602" spans="1:4" ht="13.5">
      <c r="A6602" s="198">
        <v>92284</v>
      </c>
      <c r="B6602" s="198" t="s">
        <v>5943</v>
      </c>
      <c r="C6602" s="198" t="s">
        <v>1</v>
      </c>
      <c r="D6602" s="353">
        <v>232.76</v>
      </c>
    </row>
    <row r="6603" spans="1:4" ht="13.5">
      <c r="A6603" s="198">
        <v>92278</v>
      </c>
      <c r="B6603" s="198" t="s">
        <v>5937</v>
      </c>
      <c r="C6603" s="198" t="s">
        <v>1</v>
      </c>
      <c r="D6603" s="353">
        <v>147.85</v>
      </c>
    </row>
    <row r="6604" spans="1:4" ht="13.5">
      <c r="A6604" s="198">
        <v>97339</v>
      </c>
      <c r="B6604" s="198" t="s">
        <v>5965</v>
      </c>
      <c r="C6604" s="198" t="s">
        <v>1</v>
      </c>
      <c r="D6604" s="353">
        <v>213.65</v>
      </c>
    </row>
    <row r="6605" spans="1:4" ht="13.5">
      <c r="A6605" s="198">
        <v>92285</v>
      </c>
      <c r="B6605" s="198" t="s">
        <v>5944</v>
      </c>
      <c r="C6605" s="198" t="s">
        <v>1</v>
      </c>
      <c r="D6605" s="353">
        <v>315.02</v>
      </c>
    </row>
    <row r="6606" spans="1:4" ht="13.5">
      <c r="A6606" s="198">
        <v>92279</v>
      </c>
      <c r="B6606" s="198" t="s">
        <v>5938</v>
      </c>
      <c r="C6606" s="198" t="s">
        <v>1</v>
      </c>
      <c r="D6606" s="353">
        <v>213.65</v>
      </c>
    </row>
    <row r="6607" spans="1:4" ht="13.5">
      <c r="A6607" s="198">
        <v>97340</v>
      </c>
      <c r="B6607" s="198" t="s">
        <v>5966</v>
      </c>
      <c r="C6607" s="198" t="s">
        <v>1</v>
      </c>
      <c r="D6607" s="292">
        <v>215.12</v>
      </c>
    </row>
    <row r="6608" spans="1:4" ht="13.5">
      <c r="A6608" s="198">
        <v>92286</v>
      </c>
      <c r="B6608" s="198" t="s">
        <v>5945</v>
      </c>
      <c r="C6608" s="198" t="s">
        <v>1</v>
      </c>
      <c r="D6608" s="292">
        <v>402.62</v>
      </c>
    </row>
    <row r="6609" spans="1:4" ht="13.5">
      <c r="A6609" s="198">
        <v>92280</v>
      </c>
      <c r="B6609" s="198" t="s">
        <v>5939</v>
      </c>
      <c r="C6609" s="198" t="s">
        <v>1</v>
      </c>
      <c r="D6609" s="292">
        <v>299.83</v>
      </c>
    </row>
    <row r="6610" spans="1:4" ht="13.5">
      <c r="A6610" s="198">
        <v>103901</v>
      </c>
      <c r="B6610" s="198" t="s">
        <v>6175</v>
      </c>
      <c r="C6610" s="198" t="s">
        <v>2</v>
      </c>
      <c r="D6610" s="292">
        <v>27.84</v>
      </c>
    </row>
    <row r="6611" spans="1:4" ht="13.5">
      <c r="A6611" s="198">
        <v>103832</v>
      </c>
      <c r="B6611" s="198" t="s">
        <v>6119</v>
      </c>
      <c r="C6611" s="198" t="s">
        <v>2</v>
      </c>
      <c r="D6611" s="292">
        <v>27.76</v>
      </c>
    </row>
    <row r="6612" spans="1:4" ht="13.5">
      <c r="A6612" s="198">
        <v>103865</v>
      </c>
      <c r="B6612" s="198" t="s">
        <v>6145</v>
      </c>
      <c r="C6612" s="198" t="s">
        <v>2</v>
      </c>
      <c r="D6612" s="292">
        <v>26.64</v>
      </c>
    </row>
    <row r="6613" spans="1:4" ht="13.5">
      <c r="A6613" s="198">
        <v>103902</v>
      </c>
      <c r="B6613" s="198" t="s">
        <v>6176</v>
      </c>
      <c r="C6613" s="198" t="s">
        <v>2</v>
      </c>
      <c r="D6613" s="292">
        <v>40.69</v>
      </c>
    </row>
    <row r="6614" spans="1:4" ht="13.5">
      <c r="A6614" s="198">
        <v>103866</v>
      </c>
      <c r="B6614" s="198" t="s">
        <v>6146</v>
      </c>
      <c r="C6614" s="198" t="s">
        <v>2</v>
      </c>
      <c r="D6614" s="292">
        <v>41.98</v>
      </c>
    </row>
    <row r="6615" spans="1:4" ht="13.5">
      <c r="A6615" s="198">
        <v>103903</v>
      </c>
      <c r="B6615" s="198" t="s">
        <v>6177</v>
      </c>
      <c r="C6615" s="198" t="s">
        <v>2</v>
      </c>
      <c r="D6615" s="292">
        <v>54.66</v>
      </c>
    </row>
    <row r="6616" spans="1:4" ht="13.5">
      <c r="A6616" s="198">
        <v>103834</v>
      </c>
      <c r="B6616" s="198" t="s">
        <v>6121</v>
      </c>
      <c r="C6616" s="198" t="s">
        <v>2</v>
      </c>
      <c r="D6616" s="292">
        <v>73.34</v>
      </c>
    </row>
    <row r="6617" spans="1:4" ht="13.5">
      <c r="A6617" s="198">
        <v>103867</v>
      </c>
      <c r="B6617" s="198" t="s">
        <v>6147</v>
      </c>
      <c r="C6617" s="198" t="s">
        <v>2</v>
      </c>
      <c r="D6617" s="292">
        <v>58.09</v>
      </c>
    </row>
    <row r="6618" spans="1:4" ht="13.5">
      <c r="A6618" s="198">
        <v>105113</v>
      </c>
      <c r="B6618" s="198" t="s">
        <v>41798</v>
      </c>
      <c r="C6618" s="198" t="s">
        <v>2</v>
      </c>
      <c r="D6618" s="292">
        <v>8172.69</v>
      </c>
    </row>
    <row r="6619" spans="1:4" ht="13.5">
      <c r="A6619" s="198">
        <v>98461</v>
      </c>
      <c r="B6619" s="198" t="s">
        <v>41799</v>
      </c>
      <c r="C6619" s="198" t="s">
        <v>2</v>
      </c>
      <c r="D6619" s="292">
        <v>6178.27</v>
      </c>
    </row>
    <row r="6620" spans="1:4" ht="13.5">
      <c r="A6620" s="198">
        <v>98462</v>
      </c>
      <c r="B6620" s="198" t="s">
        <v>41800</v>
      </c>
      <c r="C6620" s="198" t="s">
        <v>2</v>
      </c>
      <c r="D6620" s="292">
        <v>10560.61</v>
      </c>
    </row>
    <row r="6621" spans="1:4" ht="13.5">
      <c r="A6621" s="198">
        <v>105130</v>
      </c>
      <c r="B6621" s="198" t="s">
        <v>41801</v>
      </c>
      <c r="C6621" s="198" t="s">
        <v>1</v>
      </c>
      <c r="D6621" s="353">
        <v>31.36</v>
      </c>
    </row>
    <row r="6622" spans="1:4" ht="13.5">
      <c r="A6622" s="198">
        <v>105114</v>
      </c>
      <c r="B6622" s="198" t="s">
        <v>41802</v>
      </c>
      <c r="C6622" s="198" t="s">
        <v>7</v>
      </c>
      <c r="D6622" s="353">
        <v>1889.35</v>
      </c>
    </row>
    <row r="6623" spans="1:4" ht="13.5">
      <c r="A6623" s="198">
        <v>105129</v>
      </c>
      <c r="B6623" s="198" t="s">
        <v>41803</v>
      </c>
      <c r="C6623" s="198" t="s">
        <v>2</v>
      </c>
      <c r="D6623" s="353">
        <v>0</v>
      </c>
    </row>
    <row r="6624" spans="1:4" ht="13.5">
      <c r="A6624" s="198">
        <v>105127</v>
      </c>
      <c r="B6624" s="198" t="s">
        <v>41804</v>
      </c>
      <c r="C6624" s="198" t="s">
        <v>1</v>
      </c>
      <c r="D6624" s="353">
        <v>37.64</v>
      </c>
    </row>
    <row r="6625" spans="1:4" ht="13.5">
      <c r="A6625" s="198">
        <v>105128</v>
      </c>
      <c r="B6625" s="198" t="s">
        <v>41805</v>
      </c>
      <c r="C6625" s="198" t="s">
        <v>1</v>
      </c>
      <c r="D6625" s="353">
        <v>121.63</v>
      </c>
    </row>
    <row r="6626" spans="1:4" ht="13.5">
      <c r="A6626" s="198">
        <v>105126</v>
      </c>
      <c r="B6626" s="198" t="s">
        <v>41806</v>
      </c>
      <c r="C6626" s="198" t="s">
        <v>1</v>
      </c>
      <c r="D6626" s="353">
        <v>41.87</v>
      </c>
    </row>
    <row r="6627" spans="1:4" ht="13.5">
      <c r="A6627" s="198">
        <v>105116</v>
      </c>
      <c r="B6627" s="198" t="s">
        <v>41807</v>
      </c>
      <c r="C6627" s="198" t="s">
        <v>2</v>
      </c>
      <c r="D6627" s="353">
        <v>13.97</v>
      </c>
    </row>
    <row r="6628" spans="1:4" ht="13.5">
      <c r="A6628" s="198">
        <v>105115</v>
      </c>
      <c r="B6628" s="198" t="s">
        <v>41808</v>
      </c>
      <c r="C6628" s="198" t="s">
        <v>2</v>
      </c>
      <c r="D6628" s="353">
        <v>137.61000000000001</v>
      </c>
    </row>
    <row r="6629" spans="1:4" ht="13.5">
      <c r="A6629" s="198">
        <v>98453</v>
      </c>
      <c r="B6629" s="198" t="s">
        <v>41809</v>
      </c>
      <c r="C6629" s="198" t="s">
        <v>4</v>
      </c>
      <c r="D6629" s="353">
        <v>172</v>
      </c>
    </row>
    <row r="6630" spans="1:4" ht="13.5">
      <c r="A6630" s="198">
        <v>98454</v>
      </c>
      <c r="B6630" s="198" t="s">
        <v>41810</v>
      </c>
      <c r="C6630" s="198" t="s">
        <v>4</v>
      </c>
      <c r="D6630" s="353">
        <v>215.27</v>
      </c>
    </row>
    <row r="6631" spans="1:4" ht="13.5">
      <c r="A6631" s="198">
        <v>98449</v>
      </c>
      <c r="B6631" s="198" t="s">
        <v>41811</v>
      </c>
      <c r="C6631" s="198" t="s">
        <v>4</v>
      </c>
      <c r="D6631" s="353">
        <v>149.07</v>
      </c>
    </row>
    <row r="6632" spans="1:4" ht="13.5">
      <c r="A6632" s="198">
        <v>98455</v>
      </c>
      <c r="B6632" s="198" t="s">
        <v>41812</v>
      </c>
      <c r="C6632" s="198" t="s">
        <v>4</v>
      </c>
      <c r="D6632" s="353">
        <v>139.91</v>
      </c>
    </row>
    <row r="6633" spans="1:4" ht="13.5">
      <c r="A6633" s="198">
        <v>98456</v>
      </c>
      <c r="B6633" s="198" t="s">
        <v>41813</v>
      </c>
      <c r="C6633" s="198" t="s">
        <v>4</v>
      </c>
      <c r="D6633" s="353">
        <v>176.48</v>
      </c>
    </row>
    <row r="6634" spans="1:4" ht="13.5">
      <c r="A6634" s="198">
        <v>98451</v>
      </c>
      <c r="B6634" s="198" t="s">
        <v>41814</v>
      </c>
      <c r="C6634" s="198" t="s">
        <v>4</v>
      </c>
      <c r="D6634" s="353">
        <v>121.88</v>
      </c>
    </row>
    <row r="6635" spans="1:4" ht="13.5">
      <c r="A6635" s="198">
        <v>98445</v>
      </c>
      <c r="B6635" s="198" t="s">
        <v>41815</v>
      </c>
      <c r="C6635" s="198" t="s">
        <v>4</v>
      </c>
      <c r="D6635" s="353">
        <v>123.58</v>
      </c>
    </row>
    <row r="6636" spans="1:4" ht="13.5">
      <c r="A6636" s="198">
        <v>98446</v>
      </c>
      <c r="B6636" s="198" t="s">
        <v>41816</v>
      </c>
      <c r="C6636" s="198" t="s">
        <v>4</v>
      </c>
      <c r="D6636" s="353">
        <v>157.72999999999999</v>
      </c>
    </row>
    <row r="6637" spans="1:4" ht="13.5">
      <c r="A6637" s="198">
        <v>98441</v>
      </c>
      <c r="B6637" s="198" t="s">
        <v>41817</v>
      </c>
      <c r="C6637" s="198" t="s">
        <v>4</v>
      </c>
      <c r="D6637" s="353">
        <v>105.41</v>
      </c>
    </row>
    <row r="6638" spans="1:4" ht="13.5">
      <c r="A6638" s="198">
        <v>98447</v>
      </c>
      <c r="B6638" s="198" t="s">
        <v>41818</v>
      </c>
      <c r="C6638" s="198" t="s">
        <v>4</v>
      </c>
      <c r="D6638" s="353">
        <v>95.75</v>
      </c>
    </row>
    <row r="6639" spans="1:4" ht="13.5">
      <c r="A6639" s="198">
        <v>98448</v>
      </c>
      <c r="B6639" s="198" t="s">
        <v>41819</v>
      </c>
      <c r="C6639" s="198" t="s">
        <v>4</v>
      </c>
      <c r="D6639" s="353">
        <v>122.72</v>
      </c>
    </row>
    <row r="6640" spans="1:4" ht="13.5">
      <c r="A6640" s="198">
        <v>98443</v>
      </c>
      <c r="B6640" s="198" t="s">
        <v>41820</v>
      </c>
      <c r="C6640" s="198" t="s">
        <v>4</v>
      </c>
      <c r="D6640" s="353">
        <v>81.53</v>
      </c>
    </row>
    <row r="6641" spans="1:4" ht="13.5">
      <c r="A6641" s="198">
        <v>105122</v>
      </c>
      <c r="B6641" s="198" t="s">
        <v>41821</v>
      </c>
      <c r="C6641" s="198" t="s">
        <v>4</v>
      </c>
      <c r="D6641" s="353">
        <v>0</v>
      </c>
    </row>
    <row r="6642" spans="1:4" ht="13.5">
      <c r="A6642" s="198">
        <v>105125</v>
      </c>
      <c r="B6642" s="198" t="s">
        <v>41822</v>
      </c>
      <c r="C6642" s="198" t="s">
        <v>4</v>
      </c>
      <c r="D6642" s="353">
        <v>0</v>
      </c>
    </row>
    <row r="6643" spans="1:4" ht="13.5">
      <c r="A6643" s="198">
        <v>105133</v>
      </c>
      <c r="B6643" s="198" t="s">
        <v>41823</v>
      </c>
      <c r="C6643" s="198" t="s">
        <v>4</v>
      </c>
      <c r="D6643" s="353">
        <v>0</v>
      </c>
    </row>
    <row r="6644" spans="1:4" ht="13.5">
      <c r="A6644" s="198">
        <v>105123</v>
      </c>
      <c r="B6644" s="198" t="s">
        <v>41824</v>
      </c>
      <c r="C6644" s="198" t="s">
        <v>4</v>
      </c>
      <c r="D6644" s="353">
        <v>0</v>
      </c>
    </row>
    <row r="6645" spans="1:4" ht="13.5">
      <c r="A6645" s="198">
        <v>105124</v>
      </c>
      <c r="B6645" s="198" t="s">
        <v>41825</v>
      </c>
      <c r="C6645" s="198" t="s">
        <v>4</v>
      </c>
      <c r="D6645" s="353">
        <v>0</v>
      </c>
    </row>
    <row r="6646" spans="1:4" ht="13.5">
      <c r="A6646" s="198">
        <v>105134</v>
      </c>
      <c r="B6646" s="198" t="s">
        <v>41826</v>
      </c>
      <c r="C6646" s="198" t="s">
        <v>4</v>
      </c>
      <c r="D6646" s="353">
        <v>0</v>
      </c>
    </row>
    <row r="6647" spans="1:4" ht="13.5">
      <c r="A6647" s="198">
        <v>105117</v>
      </c>
      <c r="B6647" s="198" t="s">
        <v>41827</v>
      </c>
      <c r="C6647" s="198" t="s">
        <v>4</v>
      </c>
      <c r="D6647" s="292">
        <v>0</v>
      </c>
    </row>
    <row r="6648" spans="1:4" ht="13.5">
      <c r="A6648" s="198">
        <v>105119</v>
      </c>
      <c r="B6648" s="198" t="s">
        <v>41828</v>
      </c>
      <c r="C6648" s="198" t="s">
        <v>4</v>
      </c>
      <c r="D6648" s="292">
        <v>0</v>
      </c>
    </row>
    <row r="6649" spans="1:4" ht="13.5">
      <c r="A6649" s="198">
        <v>105131</v>
      </c>
      <c r="B6649" s="198" t="s">
        <v>41829</v>
      </c>
      <c r="C6649" s="198" t="s">
        <v>4</v>
      </c>
      <c r="D6649" s="292">
        <v>0</v>
      </c>
    </row>
    <row r="6650" spans="1:4" ht="13.5">
      <c r="A6650" s="198">
        <v>105120</v>
      </c>
      <c r="B6650" s="198" t="s">
        <v>41830</v>
      </c>
      <c r="C6650" s="198" t="s">
        <v>4</v>
      </c>
      <c r="D6650" s="292">
        <v>0</v>
      </c>
    </row>
    <row r="6651" spans="1:4" ht="13.5">
      <c r="A6651" s="198">
        <v>105121</v>
      </c>
      <c r="B6651" s="198" t="s">
        <v>41831</v>
      </c>
      <c r="C6651" s="198" t="s">
        <v>4</v>
      </c>
      <c r="D6651" s="292">
        <v>0</v>
      </c>
    </row>
    <row r="6652" spans="1:4" ht="13.5">
      <c r="A6652" s="198">
        <v>105132</v>
      </c>
      <c r="B6652" s="198" t="s">
        <v>41832</v>
      </c>
      <c r="C6652" s="198" t="s">
        <v>4</v>
      </c>
      <c r="D6652" s="292">
        <v>0</v>
      </c>
    </row>
    <row r="6653" spans="1:4" ht="13.5">
      <c r="A6653" s="198">
        <v>98460</v>
      </c>
      <c r="B6653" s="198" t="s">
        <v>41833</v>
      </c>
      <c r="C6653" s="198" t="s">
        <v>4</v>
      </c>
      <c r="D6653" s="292">
        <v>71.83</v>
      </c>
    </row>
    <row r="6654" spans="1:4" ht="13.5">
      <c r="A6654" s="198">
        <v>98457</v>
      </c>
      <c r="B6654" s="198" t="s">
        <v>41834</v>
      </c>
      <c r="C6654" s="198" t="s">
        <v>4</v>
      </c>
      <c r="D6654" s="292">
        <v>0</v>
      </c>
    </row>
    <row r="6655" spans="1:4" ht="13.5">
      <c r="A6655" s="198">
        <v>98458</v>
      </c>
      <c r="B6655" s="198" t="s">
        <v>41835</v>
      </c>
      <c r="C6655" s="198" t="s">
        <v>4</v>
      </c>
      <c r="D6655" s="292">
        <v>104.93</v>
      </c>
    </row>
    <row r="6656" spans="1:4" ht="13.5">
      <c r="A6656" s="198">
        <v>98459</v>
      </c>
      <c r="B6656" s="198" t="s">
        <v>41836</v>
      </c>
      <c r="C6656" s="198" t="s">
        <v>4</v>
      </c>
      <c r="D6656" s="292">
        <v>94.13</v>
      </c>
    </row>
    <row r="6657" spans="1:4" ht="13.5">
      <c r="A6657" s="198">
        <v>105118</v>
      </c>
      <c r="B6657" s="198" t="s">
        <v>41837</v>
      </c>
      <c r="C6657" s="198" t="s">
        <v>4</v>
      </c>
      <c r="D6657" s="292">
        <v>0</v>
      </c>
    </row>
    <row r="6658" spans="1:4" ht="13.5">
      <c r="A6658" s="198">
        <v>101956</v>
      </c>
      <c r="B6658" s="198" t="s">
        <v>41838</v>
      </c>
      <c r="C6658" s="198" t="s">
        <v>4</v>
      </c>
      <c r="D6658" s="292">
        <v>0</v>
      </c>
    </row>
    <row r="6659" spans="1:4" ht="13.5">
      <c r="A6659" s="198">
        <v>104690</v>
      </c>
      <c r="B6659" s="198" t="s">
        <v>41839</v>
      </c>
      <c r="C6659" s="198" t="s">
        <v>4</v>
      </c>
      <c r="D6659" s="292">
        <v>0</v>
      </c>
    </row>
    <row r="6660" spans="1:4" ht="13.5">
      <c r="A6660" s="198">
        <v>101958</v>
      </c>
      <c r="B6660" s="198" t="s">
        <v>41840</v>
      </c>
      <c r="C6660" s="198" t="s">
        <v>4</v>
      </c>
      <c r="D6660" s="292">
        <v>0</v>
      </c>
    </row>
    <row r="6661" spans="1:4" ht="13.5">
      <c r="A6661" s="198">
        <v>101955</v>
      </c>
      <c r="B6661" s="198" t="s">
        <v>41841</v>
      </c>
      <c r="C6661" s="198" t="s">
        <v>4</v>
      </c>
      <c r="D6661" s="292">
        <v>0</v>
      </c>
    </row>
    <row r="6662" spans="1:4" ht="13.5">
      <c r="A6662" s="198">
        <v>101948</v>
      </c>
      <c r="B6662" s="198" t="s">
        <v>41842</v>
      </c>
      <c r="C6662" s="198" t="s">
        <v>4</v>
      </c>
      <c r="D6662" s="292">
        <v>0</v>
      </c>
    </row>
    <row r="6663" spans="1:4" ht="13.5">
      <c r="A6663" s="198">
        <v>101949</v>
      </c>
      <c r="B6663" s="198" t="s">
        <v>41843</v>
      </c>
      <c r="C6663" s="198" t="s">
        <v>4</v>
      </c>
      <c r="D6663" s="292">
        <v>0</v>
      </c>
    </row>
    <row r="6664" spans="1:4" ht="13.5">
      <c r="A6664" s="198">
        <v>101950</v>
      </c>
      <c r="B6664" s="198" t="s">
        <v>41844</v>
      </c>
      <c r="C6664" s="198" t="s">
        <v>4</v>
      </c>
      <c r="D6664" s="292">
        <v>0</v>
      </c>
    </row>
    <row r="6665" spans="1:4" ht="13.5">
      <c r="A6665" s="198">
        <v>101947</v>
      </c>
      <c r="B6665" s="198" t="s">
        <v>41845</v>
      </c>
      <c r="C6665" s="198" t="s">
        <v>4</v>
      </c>
      <c r="D6665" s="292">
        <v>0</v>
      </c>
    </row>
    <row r="6666" spans="1:4" ht="13.5">
      <c r="A6666" s="198">
        <v>101960</v>
      </c>
      <c r="B6666" s="198" t="s">
        <v>41846</v>
      </c>
      <c r="C6666" s="198" t="s">
        <v>4</v>
      </c>
      <c r="D6666" s="292">
        <v>0</v>
      </c>
    </row>
    <row r="6667" spans="1:4" ht="13.5">
      <c r="A6667" s="198">
        <v>101961</v>
      </c>
      <c r="B6667" s="198" t="s">
        <v>41847</v>
      </c>
      <c r="C6667" s="198" t="s">
        <v>4</v>
      </c>
      <c r="D6667" s="292">
        <v>0</v>
      </c>
    </row>
    <row r="6668" spans="1:4" ht="13.5">
      <c r="A6668" s="198">
        <v>101962</v>
      </c>
      <c r="B6668" s="198" t="s">
        <v>41848</v>
      </c>
      <c r="C6668" s="198" t="s">
        <v>4</v>
      </c>
      <c r="D6668" s="292">
        <v>0</v>
      </c>
    </row>
    <row r="6669" spans="1:4" ht="13.5">
      <c r="A6669" s="198">
        <v>101959</v>
      </c>
      <c r="B6669" s="198" t="s">
        <v>41849</v>
      </c>
      <c r="C6669" s="198" t="s">
        <v>4</v>
      </c>
      <c r="D6669" s="292">
        <v>0</v>
      </c>
    </row>
    <row r="6670" spans="1:4" ht="13.5">
      <c r="A6670" s="198">
        <v>101952</v>
      </c>
      <c r="B6670" s="198" t="s">
        <v>41850</v>
      </c>
      <c r="C6670" s="198" t="s">
        <v>4</v>
      </c>
      <c r="D6670" s="292">
        <v>0</v>
      </c>
    </row>
    <row r="6671" spans="1:4" ht="13.5">
      <c r="A6671" s="198">
        <v>101953</v>
      </c>
      <c r="B6671" s="198" t="s">
        <v>41851</v>
      </c>
      <c r="C6671" s="198" t="s">
        <v>4</v>
      </c>
      <c r="D6671" s="292">
        <v>0</v>
      </c>
    </row>
    <row r="6672" spans="1:4" ht="13.5">
      <c r="A6672" s="198">
        <v>101954</v>
      </c>
      <c r="B6672" s="198" t="s">
        <v>41852</v>
      </c>
      <c r="C6672" s="198" t="s">
        <v>4</v>
      </c>
      <c r="D6672" s="292">
        <v>0</v>
      </c>
    </row>
    <row r="6673" spans="1:4" ht="13.5">
      <c r="A6673" s="198">
        <v>101951</v>
      </c>
      <c r="B6673" s="198" t="s">
        <v>41853</v>
      </c>
      <c r="C6673" s="198" t="s">
        <v>4</v>
      </c>
      <c r="D6673" s="292">
        <v>0</v>
      </c>
    </row>
    <row r="6674" spans="1:4" ht="13.5">
      <c r="A6674" s="198">
        <v>101964</v>
      </c>
      <c r="B6674" s="198" t="s">
        <v>4525</v>
      </c>
      <c r="C6674" s="198" t="s">
        <v>4</v>
      </c>
      <c r="D6674" s="292">
        <v>180.54</v>
      </c>
    </row>
    <row r="6675" spans="1:4" ht="13.5">
      <c r="A6675" s="198">
        <v>101963</v>
      </c>
      <c r="B6675" s="198" t="s">
        <v>4524</v>
      </c>
      <c r="C6675" s="198" t="s">
        <v>4</v>
      </c>
      <c r="D6675" s="292">
        <v>194.22</v>
      </c>
    </row>
    <row r="6676" spans="1:4" ht="13.5">
      <c r="A6676" s="198">
        <v>100323</v>
      </c>
      <c r="B6676" s="198" t="s">
        <v>41854</v>
      </c>
      <c r="C6676" s="198" t="s">
        <v>7</v>
      </c>
      <c r="D6676" s="292">
        <v>171.82</v>
      </c>
    </row>
    <row r="6677" spans="1:4" ht="13.5">
      <c r="A6677" s="198">
        <v>100324</v>
      </c>
      <c r="B6677" s="198" t="s">
        <v>41855</v>
      </c>
      <c r="C6677" s="198" t="s">
        <v>7</v>
      </c>
      <c r="D6677" s="292">
        <v>236.23</v>
      </c>
    </row>
    <row r="6678" spans="1:4" ht="13.5">
      <c r="A6678" s="198">
        <v>96624</v>
      </c>
      <c r="B6678" s="198" t="s">
        <v>41856</v>
      </c>
      <c r="C6678" s="198" t="s">
        <v>7</v>
      </c>
      <c r="D6678" s="292">
        <v>236.68</v>
      </c>
    </row>
    <row r="6679" spans="1:4" ht="13.5">
      <c r="A6679" s="198">
        <v>100322</v>
      </c>
      <c r="B6679" s="198" t="s">
        <v>41857</v>
      </c>
      <c r="C6679" s="198" t="s">
        <v>7</v>
      </c>
      <c r="D6679" s="292">
        <v>226.48</v>
      </c>
    </row>
    <row r="6680" spans="1:4" ht="13.5">
      <c r="A6680" s="198">
        <v>96623</v>
      </c>
      <c r="B6680" s="198" t="s">
        <v>41858</v>
      </c>
      <c r="C6680" s="198" t="s">
        <v>7</v>
      </c>
      <c r="D6680" s="292">
        <v>253.59</v>
      </c>
    </row>
    <row r="6681" spans="1:4" ht="13.5">
      <c r="A6681" s="198">
        <v>96622</v>
      </c>
      <c r="B6681" s="198" t="s">
        <v>41859</v>
      </c>
      <c r="C6681" s="198" t="s">
        <v>7</v>
      </c>
      <c r="D6681" s="292">
        <v>278.77999999999997</v>
      </c>
    </row>
    <row r="6682" spans="1:4" ht="13.5">
      <c r="A6682" s="198">
        <v>96621</v>
      </c>
      <c r="B6682" s="198" t="s">
        <v>41860</v>
      </c>
      <c r="C6682" s="198" t="s">
        <v>7</v>
      </c>
      <c r="D6682" s="292">
        <v>295.69</v>
      </c>
    </row>
    <row r="6683" spans="1:4" ht="13.5">
      <c r="A6683" s="198">
        <v>96617</v>
      </c>
      <c r="B6683" s="198" t="s">
        <v>41861</v>
      </c>
      <c r="C6683" s="198" t="s">
        <v>4</v>
      </c>
      <c r="D6683" s="292">
        <v>20.61</v>
      </c>
    </row>
    <row r="6684" spans="1:4" ht="13.5">
      <c r="A6684" s="198">
        <v>96619</v>
      </c>
      <c r="B6684" s="198" t="s">
        <v>41862</v>
      </c>
      <c r="C6684" s="198" t="s">
        <v>4</v>
      </c>
      <c r="D6684" s="292">
        <v>41.14</v>
      </c>
    </row>
    <row r="6685" spans="1:4" ht="13.5">
      <c r="A6685" s="198">
        <v>96616</v>
      </c>
      <c r="B6685" s="198" t="s">
        <v>41863</v>
      </c>
      <c r="C6685" s="198" t="s">
        <v>7</v>
      </c>
      <c r="D6685" s="292">
        <v>823.23</v>
      </c>
    </row>
    <row r="6686" spans="1:4" ht="13.5">
      <c r="A6686" s="198">
        <v>95240</v>
      </c>
      <c r="B6686" s="198" t="s">
        <v>41864</v>
      </c>
      <c r="C6686" s="198" t="s">
        <v>4</v>
      </c>
      <c r="D6686" s="292">
        <v>19.690000000000001</v>
      </c>
    </row>
    <row r="6687" spans="1:4" ht="13.5">
      <c r="A6687" s="198">
        <v>95241</v>
      </c>
      <c r="B6687" s="198" t="s">
        <v>41865</v>
      </c>
      <c r="C6687" s="198" t="s">
        <v>4</v>
      </c>
      <c r="D6687" s="292">
        <v>37.61</v>
      </c>
    </row>
    <row r="6688" spans="1:4" ht="13.5">
      <c r="A6688" s="198">
        <v>96620</v>
      </c>
      <c r="B6688" s="198" t="s">
        <v>41866</v>
      </c>
      <c r="C6688" s="198" t="s">
        <v>7</v>
      </c>
      <c r="D6688" s="292">
        <v>752.46</v>
      </c>
    </row>
    <row r="6689" spans="1:4" ht="13.5">
      <c r="A6689" s="198">
        <v>104043</v>
      </c>
      <c r="B6689" s="198" t="s">
        <v>8157</v>
      </c>
      <c r="C6689" s="198" t="s">
        <v>2</v>
      </c>
      <c r="D6689" s="292">
        <v>8.94</v>
      </c>
    </row>
    <row r="6690" spans="1:4" ht="13.5">
      <c r="A6690" s="198">
        <v>104044</v>
      </c>
      <c r="B6690" s="198" t="s">
        <v>8158</v>
      </c>
      <c r="C6690" s="198" t="s">
        <v>2</v>
      </c>
      <c r="D6690" s="292">
        <v>9.6300000000000008</v>
      </c>
    </row>
    <row r="6691" spans="1:4" ht="13.5">
      <c r="A6691" s="198">
        <v>104045</v>
      </c>
      <c r="B6691" s="198" t="s">
        <v>8159</v>
      </c>
      <c r="C6691" s="198" t="s">
        <v>2</v>
      </c>
      <c r="D6691" s="292">
        <v>14.59</v>
      </c>
    </row>
    <row r="6692" spans="1:4" ht="13.5">
      <c r="A6692" s="198">
        <v>104049</v>
      </c>
      <c r="B6692" s="198" t="s">
        <v>8163</v>
      </c>
      <c r="C6692" s="198" t="s">
        <v>2</v>
      </c>
      <c r="D6692" s="292">
        <v>6.95</v>
      </c>
    </row>
    <row r="6693" spans="1:4" ht="13.5">
      <c r="A6693" s="198">
        <v>104050</v>
      </c>
      <c r="B6693" s="198" t="s">
        <v>8164</v>
      </c>
      <c r="C6693" s="198" t="s">
        <v>2</v>
      </c>
      <c r="D6693" s="292">
        <v>10.5</v>
      </c>
    </row>
    <row r="6694" spans="1:4" ht="13.5">
      <c r="A6694" s="198">
        <v>104084</v>
      </c>
      <c r="B6694" s="198" t="s">
        <v>8183</v>
      </c>
      <c r="C6694" s="198" t="s">
        <v>2</v>
      </c>
      <c r="D6694" s="353">
        <v>102.41</v>
      </c>
    </row>
    <row r="6695" spans="1:4" ht="13.5">
      <c r="A6695" s="198">
        <v>104037</v>
      </c>
      <c r="B6695" s="198" t="s">
        <v>41867</v>
      </c>
      <c r="C6695" s="198" t="s">
        <v>2</v>
      </c>
      <c r="D6695" s="353">
        <v>0</v>
      </c>
    </row>
    <row r="6696" spans="1:4" ht="13.5">
      <c r="A6696" s="198">
        <v>104035</v>
      </c>
      <c r="B6696" s="198" t="s">
        <v>8154</v>
      </c>
      <c r="C6696" s="198" t="s">
        <v>2</v>
      </c>
      <c r="D6696" s="292">
        <v>40.78</v>
      </c>
    </row>
    <row r="6697" spans="1:4" ht="13.5">
      <c r="A6697" s="198">
        <v>104036</v>
      </c>
      <c r="B6697" s="198" t="s">
        <v>8155</v>
      </c>
      <c r="C6697" s="198" t="s">
        <v>2</v>
      </c>
      <c r="D6697" s="292">
        <v>42.1</v>
      </c>
    </row>
    <row r="6698" spans="1:4" ht="13.5">
      <c r="A6698" s="198">
        <v>104034</v>
      </c>
      <c r="B6698" s="198" t="s">
        <v>8153</v>
      </c>
      <c r="C6698" s="198" t="s">
        <v>2</v>
      </c>
      <c r="D6698" s="292">
        <v>32.54</v>
      </c>
    </row>
    <row r="6699" spans="1:4" ht="13.5">
      <c r="A6699" s="198">
        <v>104031</v>
      </c>
      <c r="B6699" s="198" t="s">
        <v>8150</v>
      </c>
      <c r="C6699" s="198" t="s">
        <v>2</v>
      </c>
      <c r="D6699" s="292">
        <v>22.05</v>
      </c>
    </row>
    <row r="6700" spans="1:4" ht="13.5">
      <c r="A6700" s="198">
        <v>104032</v>
      </c>
      <c r="B6700" s="198" t="s">
        <v>8151</v>
      </c>
      <c r="C6700" s="198" t="s">
        <v>2</v>
      </c>
      <c r="D6700" s="292">
        <v>27.5</v>
      </c>
    </row>
    <row r="6701" spans="1:4" ht="13.5">
      <c r="A6701" s="198">
        <v>104033</v>
      </c>
      <c r="B6701" s="198" t="s">
        <v>8152</v>
      </c>
      <c r="C6701" s="198" t="s">
        <v>2</v>
      </c>
      <c r="D6701" s="292">
        <v>25.19</v>
      </c>
    </row>
    <row r="6702" spans="1:4" ht="13.5">
      <c r="A6702" s="198">
        <v>104038</v>
      </c>
      <c r="B6702" s="198" t="s">
        <v>41868</v>
      </c>
      <c r="C6702" s="198" t="s">
        <v>2</v>
      </c>
      <c r="D6702" s="292">
        <v>0</v>
      </c>
    </row>
    <row r="6703" spans="1:4" ht="13.5">
      <c r="A6703" s="198">
        <v>104051</v>
      </c>
      <c r="B6703" s="198" t="s">
        <v>8165</v>
      </c>
      <c r="C6703" s="198" t="s">
        <v>2</v>
      </c>
      <c r="D6703" s="292">
        <v>8.01</v>
      </c>
    </row>
    <row r="6704" spans="1:4" ht="13.5">
      <c r="A6704" s="198">
        <v>104052</v>
      </c>
      <c r="B6704" s="198" t="s">
        <v>8166</v>
      </c>
      <c r="C6704" s="198" t="s">
        <v>2</v>
      </c>
      <c r="D6704" s="292">
        <v>11.18</v>
      </c>
    </row>
    <row r="6705" spans="1:4" ht="13.5">
      <c r="A6705" s="198">
        <v>104046</v>
      </c>
      <c r="B6705" s="198" t="s">
        <v>8160</v>
      </c>
      <c r="C6705" s="198" t="s">
        <v>2</v>
      </c>
      <c r="D6705" s="292">
        <v>8.59</v>
      </c>
    </row>
    <row r="6706" spans="1:4" ht="13.5">
      <c r="A6706" s="198">
        <v>104047</v>
      </c>
      <c r="B6706" s="198" t="s">
        <v>8161</v>
      </c>
      <c r="C6706" s="198" t="s">
        <v>2</v>
      </c>
      <c r="D6706" s="292">
        <v>9.99</v>
      </c>
    </row>
    <row r="6707" spans="1:4" ht="13.5">
      <c r="A6707" s="198">
        <v>104048</v>
      </c>
      <c r="B6707" s="198" t="s">
        <v>8162</v>
      </c>
      <c r="C6707" s="198" t="s">
        <v>2</v>
      </c>
      <c r="D6707" s="292">
        <v>14.27</v>
      </c>
    </row>
    <row r="6708" spans="1:4" ht="13.5">
      <c r="A6708" s="198">
        <v>104063</v>
      </c>
      <c r="B6708" s="198" t="s">
        <v>8176</v>
      </c>
      <c r="C6708" s="198" t="s">
        <v>2</v>
      </c>
      <c r="D6708" s="292">
        <v>86.57</v>
      </c>
    </row>
    <row r="6709" spans="1:4" ht="13.5">
      <c r="A6709" s="198">
        <v>104065</v>
      </c>
      <c r="B6709" s="198" t="s">
        <v>8178</v>
      </c>
      <c r="C6709" s="198" t="s">
        <v>2</v>
      </c>
      <c r="D6709" s="292">
        <v>187.89</v>
      </c>
    </row>
    <row r="6710" spans="1:4" ht="13.5">
      <c r="A6710" s="198">
        <v>104062</v>
      </c>
      <c r="B6710" s="198" t="s">
        <v>8175</v>
      </c>
      <c r="C6710" s="198" t="s">
        <v>2</v>
      </c>
      <c r="D6710" s="292">
        <v>91.18</v>
      </c>
    </row>
    <row r="6711" spans="1:4" ht="13.5">
      <c r="A6711" s="198">
        <v>104064</v>
      </c>
      <c r="B6711" s="198" t="s">
        <v>8177</v>
      </c>
      <c r="C6711" s="198" t="s">
        <v>2</v>
      </c>
      <c r="D6711" s="292">
        <v>222.58</v>
      </c>
    </row>
    <row r="6712" spans="1:4" ht="13.5">
      <c r="A6712" s="198">
        <v>104059</v>
      </c>
      <c r="B6712" s="198" t="s">
        <v>8172</v>
      </c>
      <c r="C6712" s="198" t="s">
        <v>2</v>
      </c>
      <c r="D6712" s="292">
        <v>13.28</v>
      </c>
    </row>
    <row r="6713" spans="1:4" ht="13.5">
      <c r="A6713" s="198">
        <v>104058</v>
      </c>
      <c r="B6713" s="198" t="s">
        <v>8171</v>
      </c>
      <c r="C6713" s="198" t="s">
        <v>2</v>
      </c>
      <c r="D6713" s="292">
        <v>8.59</v>
      </c>
    </row>
    <row r="6714" spans="1:4" ht="13.5">
      <c r="A6714" s="198">
        <v>104082</v>
      </c>
      <c r="B6714" s="198" t="s">
        <v>8181</v>
      </c>
      <c r="C6714" s="198" t="s">
        <v>2</v>
      </c>
      <c r="D6714" s="292">
        <v>36.93</v>
      </c>
    </row>
    <row r="6715" spans="1:4" ht="13.5">
      <c r="A6715" s="198">
        <v>104083</v>
      </c>
      <c r="B6715" s="198" t="s">
        <v>8182</v>
      </c>
      <c r="C6715" s="198" t="s">
        <v>2</v>
      </c>
      <c r="D6715" s="292">
        <v>89.33</v>
      </c>
    </row>
    <row r="6716" spans="1:4" ht="13.5">
      <c r="A6716" s="198">
        <v>104057</v>
      </c>
      <c r="B6716" s="198" t="s">
        <v>41869</v>
      </c>
      <c r="C6716" s="198" t="s">
        <v>2</v>
      </c>
      <c r="D6716" s="292">
        <v>0</v>
      </c>
    </row>
    <row r="6717" spans="1:4" ht="13.5">
      <c r="A6717" s="198">
        <v>104056</v>
      </c>
      <c r="B6717" s="198" t="s">
        <v>8170</v>
      </c>
      <c r="C6717" s="198" t="s">
        <v>2</v>
      </c>
      <c r="D6717" s="292">
        <v>30.15</v>
      </c>
    </row>
    <row r="6718" spans="1:4" ht="13.5">
      <c r="A6718" s="198">
        <v>104055</v>
      </c>
      <c r="B6718" s="198" t="s">
        <v>8169</v>
      </c>
      <c r="C6718" s="198" t="s">
        <v>2</v>
      </c>
      <c r="D6718" s="292">
        <v>19.98</v>
      </c>
    </row>
    <row r="6719" spans="1:4" ht="13.5">
      <c r="A6719" s="198">
        <v>104076</v>
      </c>
      <c r="B6719" s="198" t="s">
        <v>8180</v>
      </c>
      <c r="C6719" s="198" t="s">
        <v>2</v>
      </c>
      <c r="D6719" s="292">
        <v>57.76</v>
      </c>
    </row>
    <row r="6720" spans="1:4" ht="13.5">
      <c r="A6720" s="198">
        <v>104060</v>
      </c>
      <c r="B6720" s="198" t="s">
        <v>8173</v>
      </c>
      <c r="C6720" s="198" t="s">
        <v>1</v>
      </c>
      <c r="D6720" s="292">
        <v>9.7899999999999991</v>
      </c>
    </row>
    <row r="6721" spans="1:4" ht="13.5">
      <c r="A6721" s="198">
        <v>104061</v>
      </c>
      <c r="B6721" s="198" t="s">
        <v>8174</v>
      </c>
      <c r="C6721" s="198" t="s">
        <v>1</v>
      </c>
      <c r="D6721" s="292">
        <v>17.420000000000002</v>
      </c>
    </row>
    <row r="6722" spans="1:4" ht="13.5">
      <c r="A6722" s="198">
        <v>104085</v>
      </c>
      <c r="B6722" s="198" t="s">
        <v>8184</v>
      </c>
      <c r="C6722" s="198" t="s">
        <v>1</v>
      </c>
      <c r="D6722" s="292">
        <v>68.64</v>
      </c>
    </row>
    <row r="6723" spans="1:4" ht="13.5">
      <c r="A6723" s="198">
        <v>104086</v>
      </c>
      <c r="B6723" s="198" t="s">
        <v>8185</v>
      </c>
      <c r="C6723" s="198" t="s">
        <v>1</v>
      </c>
      <c r="D6723" s="292">
        <v>123.5</v>
      </c>
    </row>
    <row r="6724" spans="1:4" ht="13.5">
      <c r="A6724" s="198">
        <v>104073</v>
      </c>
      <c r="B6724" s="198" t="s">
        <v>41870</v>
      </c>
      <c r="C6724" s="198" t="s">
        <v>2</v>
      </c>
      <c r="D6724" s="292">
        <v>0</v>
      </c>
    </row>
    <row r="6725" spans="1:4" ht="13.5">
      <c r="A6725" s="198">
        <v>104074</v>
      </c>
      <c r="B6725" s="198" t="s">
        <v>41871</v>
      </c>
      <c r="C6725" s="198" t="s">
        <v>2</v>
      </c>
      <c r="D6725" s="292">
        <v>0</v>
      </c>
    </row>
    <row r="6726" spans="1:4" ht="13.5">
      <c r="A6726" s="198">
        <v>104075</v>
      </c>
      <c r="B6726" s="198" t="s">
        <v>41872</v>
      </c>
      <c r="C6726" s="198" t="s">
        <v>2</v>
      </c>
      <c r="D6726" s="292">
        <v>0</v>
      </c>
    </row>
    <row r="6727" spans="1:4" ht="13.5">
      <c r="A6727" s="198">
        <v>104039</v>
      </c>
      <c r="B6727" s="198" t="s">
        <v>8156</v>
      </c>
      <c r="C6727" s="198" t="s">
        <v>2</v>
      </c>
      <c r="D6727" s="292">
        <v>73.739999999999995</v>
      </c>
    </row>
    <row r="6728" spans="1:4" ht="13.5">
      <c r="A6728" s="198">
        <v>104040</v>
      </c>
      <c r="B6728" s="198" t="s">
        <v>41873</v>
      </c>
      <c r="C6728" s="198" t="s">
        <v>2</v>
      </c>
      <c r="D6728" s="292">
        <v>0</v>
      </c>
    </row>
    <row r="6729" spans="1:4" ht="13.5">
      <c r="A6729" s="198">
        <v>104041</v>
      </c>
      <c r="B6729" s="198" t="s">
        <v>41874</v>
      </c>
      <c r="C6729" s="198" t="s">
        <v>2</v>
      </c>
      <c r="D6729" s="292">
        <v>0</v>
      </c>
    </row>
    <row r="6730" spans="1:4" ht="13.5">
      <c r="A6730" s="198">
        <v>104042</v>
      </c>
      <c r="B6730" s="198" t="s">
        <v>41875</v>
      </c>
      <c r="C6730" s="198" t="s">
        <v>2</v>
      </c>
      <c r="D6730" s="292">
        <v>0</v>
      </c>
    </row>
    <row r="6731" spans="1:4" ht="13.5">
      <c r="A6731" s="198">
        <v>104072</v>
      </c>
      <c r="B6731" s="198" t="s">
        <v>8179</v>
      </c>
      <c r="C6731" s="198" t="s">
        <v>2</v>
      </c>
      <c r="D6731" s="292">
        <v>338.06</v>
      </c>
    </row>
    <row r="6732" spans="1:4" ht="13.5">
      <c r="A6732" s="198">
        <v>104053</v>
      </c>
      <c r="B6732" s="198" t="s">
        <v>8167</v>
      </c>
      <c r="C6732" s="198" t="s">
        <v>2</v>
      </c>
      <c r="D6732" s="292">
        <v>9.17</v>
      </c>
    </row>
    <row r="6733" spans="1:4" ht="13.5">
      <c r="A6733" s="198">
        <v>104054</v>
      </c>
      <c r="B6733" s="198" t="s">
        <v>8168</v>
      </c>
      <c r="C6733" s="198" t="s">
        <v>2</v>
      </c>
      <c r="D6733" s="292">
        <v>17.559999999999999</v>
      </c>
    </row>
    <row r="6734" spans="1:4" ht="13.5">
      <c r="A6734" s="198">
        <v>99818</v>
      </c>
      <c r="B6734" s="198" t="s">
        <v>5542</v>
      </c>
      <c r="C6734" s="198" t="s">
        <v>2</v>
      </c>
      <c r="D6734" s="292">
        <v>5.92</v>
      </c>
    </row>
    <row r="6735" spans="1:4" ht="13.5">
      <c r="A6735" s="198">
        <v>99819</v>
      </c>
      <c r="B6735" s="198" t="s">
        <v>5543</v>
      </c>
      <c r="C6735" s="198" t="s">
        <v>4</v>
      </c>
      <c r="D6735" s="292">
        <v>19.760000000000002</v>
      </c>
    </row>
    <row r="6736" spans="1:4" ht="13.5">
      <c r="A6736" s="198">
        <v>99811</v>
      </c>
      <c r="B6736" s="198" t="s">
        <v>2918</v>
      </c>
      <c r="C6736" s="198" t="s">
        <v>4</v>
      </c>
      <c r="D6736" s="292">
        <v>4.1500000000000004</v>
      </c>
    </row>
    <row r="6737" spans="1:4" ht="13.5">
      <c r="A6737" s="198">
        <v>99826</v>
      </c>
      <c r="B6737" s="198" t="s">
        <v>2922</v>
      </c>
      <c r="C6737" s="198" t="s">
        <v>4</v>
      </c>
      <c r="D6737" s="292">
        <v>1.81</v>
      </c>
    </row>
    <row r="6738" spans="1:4" ht="13.5">
      <c r="A6738" s="198">
        <v>99821</v>
      </c>
      <c r="B6738" s="198" t="s">
        <v>5545</v>
      </c>
      <c r="C6738" s="198" t="s">
        <v>4</v>
      </c>
      <c r="D6738" s="292">
        <v>3.38</v>
      </c>
    </row>
    <row r="6739" spans="1:4" ht="13.5">
      <c r="A6739" s="198">
        <v>99820</v>
      </c>
      <c r="B6739" s="198" t="s">
        <v>5544</v>
      </c>
      <c r="C6739" s="198" t="s">
        <v>4</v>
      </c>
      <c r="D6739" s="292">
        <v>2.19</v>
      </c>
    </row>
    <row r="6740" spans="1:4" ht="13.5">
      <c r="A6740" s="198">
        <v>99812</v>
      </c>
      <c r="B6740" s="198" t="s">
        <v>2919</v>
      </c>
      <c r="C6740" s="198" t="s">
        <v>4</v>
      </c>
      <c r="D6740" s="292">
        <v>1.33</v>
      </c>
    </row>
    <row r="6741" spans="1:4" ht="13.5">
      <c r="A6741" s="198">
        <v>99817</v>
      </c>
      <c r="B6741" s="198" t="s">
        <v>5541</v>
      </c>
      <c r="C6741" s="198" t="s">
        <v>2</v>
      </c>
      <c r="D6741" s="292">
        <v>5.92</v>
      </c>
    </row>
    <row r="6742" spans="1:4" ht="13.5">
      <c r="A6742" s="198">
        <v>99813</v>
      </c>
      <c r="B6742" s="198" t="s">
        <v>5538</v>
      </c>
      <c r="C6742" s="198" t="s">
        <v>4</v>
      </c>
      <c r="D6742" s="292">
        <v>1.1200000000000001</v>
      </c>
    </row>
    <row r="6743" spans="1:4" ht="13.5">
      <c r="A6743" s="198">
        <v>99815</v>
      </c>
      <c r="B6743" s="198" t="s">
        <v>5539</v>
      </c>
      <c r="C6743" s="198" t="s">
        <v>2</v>
      </c>
      <c r="D6743" s="292">
        <v>9.67</v>
      </c>
    </row>
    <row r="6744" spans="1:4" ht="13.5">
      <c r="A6744" s="198">
        <v>99805</v>
      </c>
      <c r="B6744" s="198" t="s">
        <v>2914</v>
      </c>
      <c r="C6744" s="198" t="s">
        <v>4</v>
      </c>
      <c r="D6744" s="292">
        <v>13.07</v>
      </c>
    </row>
    <row r="6745" spans="1:4" ht="13.5">
      <c r="A6745" s="198">
        <v>99803</v>
      </c>
      <c r="B6745" s="198" t="s">
        <v>2913</v>
      </c>
      <c r="C6745" s="198" t="s">
        <v>4</v>
      </c>
      <c r="D6745" s="292">
        <v>2.44</v>
      </c>
    </row>
    <row r="6746" spans="1:4" ht="13.5">
      <c r="A6746" s="198">
        <v>99802</v>
      </c>
      <c r="B6746" s="198" t="s">
        <v>2912</v>
      </c>
      <c r="C6746" s="198" t="s">
        <v>4</v>
      </c>
      <c r="D6746" s="292">
        <v>0.62</v>
      </c>
    </row>
    <row r="6747" spans="1:4" ht="13.5">
      <c r="A6747" s="198">
        <v>99804</v>
      </c>
      <c r="B6747" s="198" t="s">
        <v>5535</v>
      </c>
      <c r="C6747" s="198" t="s">
        <v>4</v>
      </c>
      <c r="D6747" s="292">
        <v>6.31</v>
      </c>
    </row>
    <row r="6748" spans="1:4" ht="13.5">
      <c r="A6748" s="198">
        <v>99809</v>
      </c>
      <c r="B6748" s="198" t="s">
        <v>2917</v>
      </c>
      <c r="C6748" s="198" t="s">
        <v>4</v>
      </c>
      <c r="D6748" s="292">
        <v>6.95</v>
      </c>
    </row>
    <row r="6749" spans="1:4" ht="13.5">
      <c r="A6749" s="198">
        <v>99810</v>
      </c>
      <c r="B6749" s="198" t="s">
        <v>5537</v>
      </c>
      <c r="C6749" s="198" t="s">
        <v>4</v>
      </c>
      <c r="D6749" s="292">
        <v>8.6300000000000008</v>
      </c>
    </row>
    <row r="6750" spans="1:4" ht="13.5">
      <c r="A6750" s="198">
        <v>99801</v>
      </c>
      <c r="B6750" s="198" t="s">
        <v>41876</v>
      </c>
      <c r="C6750" s="198" t="s">
        <v>4</v>
      </c>
      <c r="D6750" s="292">
        <v>0</v>
      </c>
    </row>
    <row r="6751" spans="1:4" ht="13.5">
      <c r="A6751" s="198">
        <v>99822</v>
      </c>
      <c r="B6751" s="198" t="s">
        <v>2921</v>
      </c>
      <c r="C6751" s="198" t="s">
        <v>4</v>
      </c>
      <c r="D6751" s="292">
        <v>1.18</v>
      </c>
    </row>
    <row r="6752" spans="1:4" ht="13.5">
      <c r="A6752" s="198">
        <v>99825</v>
      </c>
      <c r="B6752" s="198" t="s">
        <v>5548</v>
      </c>
      <c r="C6752" s="198" t="s">
        <v>4</v>
      </c>
      <c r="D6752" s="292">
        <v>3.99</v>
      </c>
    </row>
    <row r="6753" spans="1:4" ht="13.5">
      <c r="A6753" s="198">
        <v>99824</v>
      </c>
      <c r="B6753" s="198" t="s">
        <v>5547</v>
      </c>
      <c r="C6753" s="198" t="s">
        <v>4</v>
      </c>
      <c r="D6753" s="292">
        <v>2.87</v>
      </c>
    </row>
    <row r="6754" spans="1:4" ht="13.5">
      <c r="A6754" s="198">
        <v>99823</v>
      </c>
      <c r="B6754" s="198" t="s">
        <v>5546</v>
      </c>
      <c r="C6754" s="198" t="s">
        <v>4</v>
      </c>
      <c r="D6754" s="292">
        <v>2.6</v>
      </c>
    </row>
    <row r="6755" spans="1:4" ht="13.5">
      <c r="A6755" s="198">
        <v>99806</v>
      </c>
      <c r="B6755" s="198" t="s">
        <v>2915</v>
      </c>
      <c r="C6755" s="198" t="s">
        <v>4</v>
      </c>
      <c r="D6755" s="292">
        <v>1</v>
      </c>
    </row>
    <row r="6756" spans="1:4" ht="13.5">
      <c r="A6756" s="198">
        <v>99807</v>
      </c>
      <c r="B6756" s="198" t="s">
        <v>5536</v>
      </c>
      <c r="C6756" s="198" t="s">
        <v>4</v>
      </c>
      <c r="D6756" s="292">
        <v>1.9</v>
      </c>
    </row>
    <row r="6757" spans="1:4" ht="13.5">
      <c r="A6757" s="198">
        <v>99808</v>
      </c>
      <c r="B6757" s="198" t="s">
        <v>2916</v>
      </c>
      <c r="C6757" s="198" t="s">
        <v>4</v>
      </c>
      <c r="D6757" s="292">
        <v>4.51</v>
      </c>
    </row>
    <row r="6758" spans="1:4" ht="13.5">
      <c r="A6758" s="198">
        <v>99814</v>
      </c>
      <c r="B6758" s="198" t="s">
        <v>2920</v>
      </c>
      <c r="C6758" s="198" t="s">
        <v>4</v>
      </c>
      <c r="D6758" s="292">
        <v>2.2999999999999998</v>
      </c>
    </row>
    <row r="6759" spans="1:4" ht="13.5">
      <c r="A6759" s="198">
        <v>99816</v>
      </c>
      <c r="B6759" s="198" t="s">
        <v>5540</v>
      </c>
      <c r="C6759" s="198" t="s">
        <v>2</v>
      </c>
      <c r="D6759" s="292">
        <v>10.3</v>
      </c>
    </row>
    <row r="6760" spans="1:4" ht="13.5">
      <c r="A6760" s="198">
        <v>88238</v>
      </c>
      <c r="B6760" s="198" t="s">
        <v>2925</v>
      </c>
      <c r="C6760" s="198" t="s">
        <v>5</v>
      </c>
      <c r="D6760" s="292">
        <v>27.2</v>
      </c>
    </row>
    <row r="6761" spans="1:4" ht="13.5">
      <c r="A6761" s="198">
        <v>101374</v>
      </c>
      <c r="B6761" s="198" t="s">
        <v>2925</v>
      </c>
      <c r="C6761" s="198" t="s">
        <v>3012</v>
      </c>
      <c r="D6761" s="292">
        <v>4897.9799999999996</v>
      </c>
    </row>
    <row r="6762" spans="1:4" ht="13.5">
      <c r="A6762" s="198">
        <v>88239</v>
      </c>
      <c r="B6762" s="198" t="s">
        <v>2926</v>
      </c>
      <c r="C6762" s="198" t="s">
        <v>5</v>
      </c>
      <c r="D6762" s="292">
        <v>27.04</v>
      </c>
    </row>
    <row r="6763" spans="1:4" ht="13.5">
      <c r="A6763" s="198">
        <v>101375</v>
      </c>
      <c r="B6763" s="198" t="s">
        <v>3483</v>
      </c>
      <c r="C6763" s="198" t="s">
        <v>3012</v>
      </c>
      <c r="D6763" s="292">
        <v>4961.07</v>
      </c>
    </row>
    <row r="6764" spans="1:4" ht="13.5">
      <c r="A6764" s="198">
        <v>88240</v>
      </c>
      <c r="B6764" s="198" t="s">
        <v>2927</v>
      </c>
      <c r="C6764" s="198" t="s">
        <v>5</v>
      </c>
      <c r="D6764" s="292">
        <v>26.01</v>
      </c>
    </row>
    <row r="6765" spans="1:4" ht="13.5">
      <c r="A6765" s="198">
        <v>101376</v>
      </c>
      <c r="B6765" s="198" t="s">
        <v>3484</v>
      </c>
      <c r="C6765" s="198" t="s">
        <v>3012</v>
      </c>
      <c r="D6765" s="292">
        <v>4670.96</v>
      </c>
    </row>
    <row r="6766" spans="1:4" ht="13.5">
      <c r="A6766" s="198">
        <v>88241</v>
      </c>
      <c r="B6766" s="198" t="s">
        <v>2928</v>
      </c>
      <c r="C6766" s="198" t="s">
        <v>5</v>
      </c>
      <c r="D6766" s="292">
        <v>25.57</v>
      </c>
    </row>
    <row r="6767" spans="1:4" ht="13.5">
      <c r="A6767" s="198">
        <v>101377</v>
      </c>
      <c r="B6767" s="198" t="s">
        <v>2928</v>
      </c>
      <c r="C6767" s="198" t="s">
        <v>3012</v>
      </c>
      <c r="D6767" s="292">
        <v>4615.43</v>
      </c>
    </row>
    <row r="6768" spans="1:4" ht="13.5">
      <c r="A6768" s="198">
        <v>88242</v>
      </c>
      <c r="B6768" s="198" t="s">
        <v>2929</v>
      </c>
      <c r="C6768" s="198" t="s">
        <v>5</v>
      </c>
      <c r="D6768" s="292">
        <v>27.26</v>
      </c>
    </row>
    <row r="6769" spans="1:4" ht="13.5">
      <c r="A6769" s="198">
        <v>100301</v>
      </c>
      <c r="B6769" s="198" t="s">
        <v>3122</v>
      </c>
      <c r="C6769" s="198" t="s">
        <v>5</v>
      </c>
      <c r="D6769" s="292">
        <v>29.07</v>
      </c>
    </row>
    <row r="6770" spans="1:4" ht="13.5">
      <c r="A6770" s="198">
        <v>101378</v>
      </c>
      <c r="B6770" s="198" t="s">
        <v>3122</v>
      </c>
      <c r="C6770" s="198" t="s">
        <v>3012</v>
      </c>
      <c r="D6770" s="292">
        <v>5246.04</v>
      </c>
    </row>
    <row r="6771" spans="1:4" ht="13.5">
      <c r="A6771" s="198">
        <v>101379</v>
      </c>
      <c r="B6771" s="198" t="s">
        <v>3485</v>
      </c>
      <c r="C6771" s="198" t="s">
        <v>3012</v>
      </c>
      <c r="D6771" s="292">
        <v>4897.9799999999996</v>
      </c>
    </row>
    <row r="6772" spans="1:4" ht="13.5">
      <c r="A6772" s="198">
        <v>88243</v>
      </c>
      <c r="B6772" s="198" t="s">
        <v>2930</v>
      </c>
      <c r="C6772" s="198" t="s">
        <v>5</v>
      </c>
      <c r="D6772" s="292">
        <v>25.48</v>
      </c>
    </row>
    <row r="6773" spans="1:4" ht="13.5">
      <c r="A6773" s="198">
        <v>101380</v>
      </c>
      <c r="B6773" s="198" t="s">
        <v>2930</v>
      </c>
      <c r="C6773" s="198" t="s">
        <v>3012</v>
      </c>
      <c r="D6773" s="292">
        <v>4597.1499999999996</v>
      </c>
    </row>
    <row r="6774" spans="1:4" ht="13.5">
      <c r="A6774" s="198">
        <v>90766</v>
      </c>
      <c r="B6774" s="198" t="s">
        <v>2998</v>
      </c>
      <c r="C6774" s="198" t="s">
        <v>5</v>
      </c>
      <c r="D6774" s="292">
        <v>24.78</v>
      </c>
    </row>
    <row r="6775" spans="1:4" ht="13.5">
      <c r="A6775" s="198">
        <v>93563</v>
      </c>
      <c r="B6775" s="198" t="s">
        <v>2998</v>
      </c>
      <c r="C6775" s="198" t="s">
        <v>3012</v>
      </c>
      <c r="D6775" s="292">
        <v>4377.0600000000004</v>
      </c>
    </row>
    <row r="6776" spans="1:4" ht="13.5">
      <c r="A6776" s="198">
        <v>90767</v>
      </c>
      <c r="B6776" s="198" t="s">
        <v>2999</v>
      </c>
      <c r="C6776" s="198" t="s">
        <v>5</v>
      </c>
      <c r="D6776" s="292">
        <v>25.54</v>
      </c>
    </row>
    <row r="6777" spans="1:4" ht="13.5">
      <c r="A6777" s="198">
        <v>93564</v>
      </c>
      <c r="B6777" s="198" t="s">
        <v>2999</v>
      </c>
      <c r="C6777" s="198" t="s">
        <v>3012</v>
      </c>
      <c r="D6777" s="292">
        <v>4495.04</v>
      </c>
    </row>
    <row r="6778" spans="1:4" ht="13.5">
      <c r="A6778" s="198">
        <v>88245</v>
      </c>
      <c r="B6778" s="198" t="s">
        <v>2931</v>
      </c>
      <c r="C6778" s="198" t="s">
        <v>5</v>
      </c>
      <c r="D6778" s="292">
        <v>32.33</v>
      </c>
    </row>
    <row r="6779" spans="1:4" ht="13.5">
      <c r="A6779" s="198">
        <v>101381</v>
      </c>
      <c r="B6779" s="198" t="s">
        <v>2931</v>
      </c>
      <c r="C6779" s="198" t="s">
        <v>3012</v>
      </c>
      <c r="D6779" s="292">
        <v>5794.61</v>
      </c>
    </row>
    <row r="6780" spans="1:4" ht="13.5">
      <c r="A6780" s="198">
        <v>90768</v>
      </c>
      <c r="B6780" s="198" t="s">
        <v>3000</v>
      </c>
      <c r="C6780" s="198" t="s">
        <v>5</v>
      </c>
      <c r="D6780" s="292">
        <v>117.42</v>
      </c>
    </row>
    <row r="6781" spans="1:4" ht="13.5">
      <c r="A6781" s="198">
        <v>90769</v>
      </c>
      <c r="B6781" s="198" t="s">
        <v>3001</v>
      </c>
      <c r="C6781" s="198" t="s">
        <v>5</v>
      </c>
      <c r="D6781" s="292">
        <v>133.37</v>
      </c>
    </row>
    <row r="6782" spans="1:4" ht="13.5">
      <c r="A6782" s="198">
        <v>90770</v>
      </c>
      <c r="B6782" s="198" t="s">
        <v>3002</v>
      </c>
      <c r="C6782" s="198" t="s">
        <v>5</v>
      </c>
      <c r="D6782" s="292">
        <v>137.52000000000001</v>
      </c>
    </row>
    <row r="6783" spans="1:4" ht="13.5">
      <c r="A6783" s="198">
        <v>93569</v>
      </c>
      <c r="B6783" s="198" t="s">
        <v>3013</v>
      </c>
      <c r="C6783" s="198" t="s">
        <v>3012</v>
      </c>
      <c r="D6783" s="292">
        <v>20593.91</v>
      </c>
    </row>
    <row r="6784" spans="1:4" ht="13.5">
      <c r="A6784" s="198">
        <v>93570</v>
      </c>
      <c r="B6784" s="198" t="s">
        <v>3014</v>
      </c>
      <c r="C6784" s="198" t="s">
        <v>3012</v>
      </c>
      <c r="D6784" s="292">
        <v>23386.16</v>
      </c>
    </row>
    <row r="6785" spans="1:4" ht="13.5">
      <c r="A6785" s="198">
        <v>93571</v>
      </c>
      <c r="B6785" s="198" t="s">
        <v>3015</v>
      </c>
      <c r="C6785" s="198" t="s">
        <v>3012</v>
      </c>
      <c r="D6785" s="292">
        <v>24111.3</v>
      </c>
    </row>
    <row r="6786" spans="1:4" ht="13.5">
      <c r="A6786" s="198">
        <v>101382</v>
      </c>
      <c r="B6786" s="198" t="s">
        <v>3486</v>
      </c>
      <c r="C6786" s="198" t="s">
        <v>3012</v>
      </c>
      <c r="D6786" s="292">
        <v>5154.3900000000003</v>
      </c>
    </row>
    <row r="6787" spans="1:4" ht="13.5">
      <c r="A6787" s="198">
        <v>88246</v>
      </c>
      <c r="B6787" s="198" t="s">
        <v>2932</v>
      </c>
      <c r="C6787" s="198" t="s">
        <v>5</v>
      </c>
      <c r="D6787" s="292">
        <v>28.8</v>
      </c>
    </row>
    <row r="6788" spans="1:4" ht="13.5">
      <c r="A6788" s="198">
        <v>100303</v>
      </c>
      <c r="B6788" s="198" t="s">
        <v>3123</v>
      </c>
      <c r="C6788" s="198" t="s">
        <v>5</v>
      </c>
      <c r="D6788" s="292">
        <v>23.93</v>
      </c>
    </row>
    <row r="6789" spans="1:4" ht="13.5">
      <c r="A6789" s="198">
        <v>101383</v>
      </c>
      <c r="B6789" s="198" t="s">
        <v>3123</v>
      </c>
      <c r="C6789" s="198" t="s">
        <v>3012</v>
      </c>
      <c r="D6789" s="292">
        <v>4323.2</v>
      </c>
    </row>
    <row r="6790" spans="1:4" ht="13.5">
      <c r="A6790" s="198">
        <v>88247</v>
      </c>
      <c r="B6790" s="198" t="s">
        <v>2933</v>
      </c>
      <c r="C6790" s="198" t="s">
        <v>5</v>
      </c>
      <c r="D6790" s="292">
        <v>27.67</v>
      </c>
    </row>
    <row r="6791" spans="1:4" ht="13.5">
      <c r="A6791" s="198">
        <v>88248</v>
      </c>
      <c r="B6791" s="198" t="s">
        <v>2934</v>
      </c>
      <c r="C6791" s="198" t="s">
        <v>5</v>
      </c>
      <c r="D6791" s="292">
        <v>26.66</v>
      </c>
    </row>
    <row r="6792" spans="1:4" ht="13.5">
      <c r="A6792" s="198">
        <v>101384</v>
      </c>
      <c r="B6792" s="198" t="s">
        <v>2934</v>
      </c>
      <c r="C6792" s="198" t="s">
        <v>3012</v>
      </c>
      <c r="D6792" s="292">
        <v>4789.0200000000004</v>
      </c>
    </row>
    <row r="6793" spans="1:4" ht="13.5">
      <c r="A6793" s="198">
        <v>90772</v>
      </c>
      <c r="B6793" s="198" t="s">
        <v>3003</v>
      </c>
      <c r="C6793" s="198" t="s">
        <v>5</v>
      </c>
      <c r="D6793" s="292">
        <v>18.739999999999998</v>
      </c>
    </row>
    <row r="6794" spans="1:4" ht="13.5">
      <c r="A6794" s="198">
        <v>93566</v>
      </c>
      <c r="B6794" s="198" t="s">
        <v>3003</v>
      </c>
      <c r="C6794" s="198" t="s">
        <v>3012</v>
      </c>
      <c r="D6794" s="292">
        <v>3321.06</v>
      </c>
    </row>
    <row r="6795" spans="1:4" ht="13.5">
      <c r="A6795" s="198">
        <v>101385</v>
      </c>
      <c r="B6795" s="198" t="s">
        <v>3487</v>
      </c>
      <c r="C6795" s="198" t="s">
        <v>3012</v>
      </c>
      <c r="D6795" s="292">
        <v>5249.64</v>
      </c>
    </row>
    <row r="6796" spans="1:4" ht="13.5">
      <c r="A6796" s="198">
        <v>88249</v>
      </c>
      <c r="B6796" s="198" t="s">
        <v>2935</v>
      </c>
      <c r="C6796" s="198" t="s">
        <v>5</v>
      </c>
      <c r="D6796" s="292">
        <v>29.77</v>
      </c>
    </row>
    <row r="6797" spans="1:4" ht="13.5">
      <c r="A6797" s="198">
        <v>88250</v>
      </c>
      <c r="B6797" s="198" t="s">
        <v>2936</v>
      </c>
      <c r="C6797" s="198" t="s">
        <v>5</v>
      </c>
      <c r="D6797" s="292">
        <v>26.01</v>
      </c>
    </row>
    <row r="6798" spans="1:4" ht="13.5">
      <c r="A6798" s="198">
        <v>101386</v>
      </c>
      <c r="B6798" s="198" t="s">
        <v>2936</v>
      </c>
      <c r="C6798" s="198" t="s">
        <v>3012</v>
      </c>
      <c r="D6798" s="292">
        <v>4670.96</v>
      </c>
    </row>
    <row r="6799" spans="1:4" ht="13.5">
      <c r="A6799" s="198">
        <v>101387</v>
      </c>
      <c r="B6799" s="198" t="s">
        <v>3488</v>
      </c>
      <c r="C6799" s="198" t="s">
        <v>3012</v>
      </c>
      <c r="D6799" s="292">
        <v>4905.2700000000004</v>
      </c>
    </row>
    <row r="6800" spans="1:4" ht="13.5">
      <c r="A6800" s="198">
        <v>88251</v>
      </c>
      <c r="B6800" s="198" t="s">
        <v>2937</v>
      </c>
      <c r="C6800" s="198" t="s">
        <v>5</v>
      </c>
      <c r="D6800" s="292">
        <v>27.2</v>
      </c>
    </row>
    <row r="6801" spans="1:4" ht="13.5">
      <c r="A6801" s="198">
        <v>88252</v>
      </c>
      <c r="B6801" s="198" t="s">
        <v>2938</v>
      </c>
      <c r="C6801" s="198" t="s">
        <v>5</v>
      </c>
      <c r="D6801" s="292">
        <v>25.05</v>
      </c>
    </row>
    <row r="6802" spans="1:4" ht="13.5">
      <c r="A6802" s="198">
        <v>101388</v>
      </c>
      <c r="B6802" s="198" t="s">
        <v>2938</v>
      </c>
      <c r="C6802" s="198" t="s">
        <v>3012</v>
      </c>
      <c r="D6802" s="292">
        <v>4517.47</v>
      </c>
    </row>
    <row r="6803" spans="1:4" ht="13.5">
      <c r="A6803" s="198">
        <v>88253</v>
      </c>
      <c r="B6803" s="198" t="s">
        <v>2939</v>
      </c>
      <c r="C6803" s="198" t="s">
        <v>5</v>
      </c>
      <c r="D6803" s="292">
        <v>11.52</v>
      </c>
    </row>
    <row r="6804" spans="1:4" ht="13.5">
      <c r="A6804" s="198">
        <v>101389</v>
      </c>
      <c r="B6804" s="198" t="s">
        <v>2939</v>
      </c>
      <c r="C6804" s="198" t="s">
        <v>3012</v>
      </c>
      <c r="D6804" s="292">
        <v>2052.7600000000002</v>
      </c>
    </row>
    <row r="6805" spans="1:4" ht="13.5">
      <c r="A6805" s="198">
        <v>101390</v>
      </c>
      <c r="B6805" s="198" t="s">
        <v>3489</v>
      </c>
      <c r="C6805" s="198" t="s">
        <v>3012</v>
      </c>
      <c r="D6805" s="292">
        <v>8583.5300000000007</v>
      </c>
    </row>
    <row r="6806" spans="1:4" ht="13.5">
      <c r="A6806" s="198">
        <v>88255</v>
      </c>
      <c r="B6806" s="198" t="s">
        <v>2940</v>
      </c>
      <c r="C6806" s="198" t="s">
        <v>5</v>
      </c>
      <c r="D6806" s="292">
        <v>48.82</v>
      </c>
    </row>
    <row r="6807" spans="1:4" ht="13.5">
      <c r="A6807" s="198">
        <v>101391</v>
      </c>
      <c r="B6807" s="198" t="s">
        <v>3490</v>
      </c>
      <c r="C6807" s="198" t="s">
        <v>3012</v>
      </c>
      <c r="D6807" s="292">
        <v>5804.64</v>
      </c>
    </row>
    <row r="6808" spans="1:4" ht="13.5">
      <c r="A6808" s="198">
        <v>88256</v>
      </c>
      <c r="B6808" s="198" t="s">
        <v>2941</v>
      </c>
      <c r="C6808" s="198" t="s">
        <v>5</v>
      </c>
      <c r="D6808" s="292">
        <v>32.4</v>
      </c>
    </row>
    <row r="6809" spans="1:4" ht="13.5">
      <c r="A6809" s="198">
        <v>88257</v>
      </c>
      <c r="B6809" s="198" t="s">
        <v>2942</v>
      </c>
      <c r="C6809" s="198" t="s">
        <v>5</v>
      </c>
      <c r="D6809" s="292">
        <v>32.17</v>
      </c>
    </row>
    <row r="6810" spans="1:4" ht="13.5">
      <c r="A6810" s="198">
        <v>101392</v>
      </c>
      <c r="B6810" s="198" t="s">
        <v>3491</v>
      </c>
      <c r="C6810" s="198" t="s">
        <v>3012</v>
      </c>
      <c r="D6810" s="292">
        <v>5742.44</v>
      </c>
    </row>
    <row r="6811" spans="1:4" ht="13.5">
      <c r="A6811" s="198">
        <v>88260</v>
      </c>
      <c r="B6811" s="198" t="s">
        <v>2943</v>
      </c>
      <c r="C6811" s="198" t="s">
        <v>5</v>
      </c>
      <c r="D6811" s="292">
        <v>28.91</v>
      </c>
    </row>
    <row r="6812" spans="1:4" ht="13.5">
      <c r="A6812" s="198">
        <v>101394</v>
      </c>
      <c r="B6812" s="198" t="s">
        <v>2943</v>
      </c>
      <c r="C6812" s="198" t="s">
        <v>3012</v>
      </c>
      <c r="D6812" s="292">
        <v>5199.7299999999996</v>
      </c>
    </row>
    <row r="6813" spans="1:4" ht="13.5">
      <c r="A6813" s="198">
        <v>101395</v>
      </c>
      <c r="B6813" s="198" t="s">
        <v>3492</v>
      </c>
      <c r="C6813" s="198" t="s">
        <v>3012</v>
      </c>
      <c r="D6813" s="292">
        <v>4863.1099999999997</v>
      </c>
    </row>
    <row r="6814" spans="1:4" ht="13.5">
      <c r="A6814" s="198">
        <v>88261</v>
      </c>
      <c r="B6814" s="198" t="s">
        <v>2944</v>
      </c>
      <c r="C6814" s="198" t="s">
        <v>5</v>
      </c>
      <c r="D6814" s="292">
        <v>33.97</v>
      </c>
    </row>
    <row r="6815" spans="1:4" ht="13.5">
      <c r="A6815" s="198">
        <v>101396</v>
      </c>
      <c r="B6815" s="198" t="s">
        <v>3493</v>
      </c>
      <c r="C6815" s="198" t="s">
        <v>3012</v>
      </c>
      <c r="D6815" s="292">
        <v>6073.53</v>
      </c>
    </row>
    <row r="6816" spans="1:4" ht="13.5">
      <c r="A6816" s="198">
        <v>88262</v>
      </c>
      <c r="B6816" s="198" t="s">
        <v>2945</v>
      </c>
      <c r="C6816" s="198" t="s">
        <v>5</v>
      </c>
      <c r="D6816" s="292">
        <v>33.89</v>
      </c>
    </row>
    <row r="6817" spans="1:4" ht="13.5">
      <c r="A6817" s="198">
        <v>101397</v>
      </c>
      <c r="B6817" s="198" t="s">
        <v>2945</v>
      </c>
      <c r="C6817" s="198" t="s">
        <v>3012</v>
      </c>
      <c r="D6817" s="292">
        <v>6063.32</v>
      </c>
    </row>
    <row r="6818" spans="1:4" ht="13.5">
      <c r="A6818" s="198">
        <v>101398</v>
      </c>
      <c r="B6818" s="198" t="s">
        <v>3494</v>
      </c>
      <c r="C6818" s="198" t="s">
        <v>3012</v>
      </c>
      <c r="D6818" s="292">
        <v>4308.7299999999996</v>
      </c>
    </row>
    <row r="6819" spans="1:4" ht="13.5">
      <c r="A6819" s="198">
        <v>88263</v>
      </c>
      <c r="B6819" s="198" t="s">
        <v>2946</v>
      </c>
      <c r="C6819" s="198" t="s">
        <v>5</v>
      </c>
      <c r="D6819" s="292">
        <v>23.95</v>
      </c>
    </row>
    <row r="6820" spans="1:4" ht="13.5">
      <c r="A6820" s="198">
        <v>95308</v>
      </c>
      <c r="B6820" s="198" t="s">
        <v>3017</v>
      </c>
      <c r="C6820" s="198" t="s">
        <v>5</v>
      </c>
      <c r="D6820" s="292">
        <v>0.19</v>
      </c>
    </row>
    <row r="6821" spans="1:4" ht="13.5">
      <c r="A6821" s="198">
        <v>101286</v>
      </c>
      <c r="B6821" s="198" t="s">
        <v>3407</v>
      </c>
      <c r="C6821" s="198" t="s">
        <v>3012</v>
      </c>
      <c r="D6821" s="292">
        <v>26.1</v>
      </c>
    </row>
    <row r="6822" spans="1:4" ht="13.5">
      <c r="A6822" s="198">
        <v>95309</v>
      </c>
      <c r="B6822" s="198" t="s">
        <v>3018</v>
      </c>
      <c r="C6822" s="198" t="s">
        <v>5</v>
      </c>
      <c r="D6822" s="292">
        <v>0.25</v>
      </c>
    </row>
    <row r="6823" spans="1:4" ht="13.5">
      <c r="A6823" s="198">
        <v>101287</v>
      </c>
      <c r="B6823" s="198" t="s">
        <v>3408</v>
      </c>
      <c r="C6823" s="198" t="s">
        <v>3012</v>
      </c>
      <c r="D6823" s="292">
        <v>84.42</v>
      </c>
    </row>
    <row r="6824" spans="1:4" ht="13.5">
      <c r="A6824" s="198">
        <v>95310</v>
      </c>
      <c r="B6824" s="198" t="s">
        <v>3019</v>
      </c>
      <c r="C6824" s="198" t="s">
        <v>5</v>
      </c>
      <c r="D6824" s="292">
        <v>0.19</v>
      </c>
    </row>
    <row r="6825" spans="1:4" ht="13.5">
      <c r="A6825" s="198">
        <v>101288</v>
      </c>
      <c r="B6825" s="198" t="s">
        <v>3409</v>
      </c>
      <c r="C6825" s="198" t="s">
        <v>3012</v>
      </c>
      <c r="D6825" s="292">
        <v>26.1</v>
      </c>
    </row>
    <row r="6826" spans="1:4" ht="13.5">
      <c r="A6826" s="198">
        <v>95311</v>
      </c>
      <c r="B6826" s="198" t="s">
        <v>3020</v>
      </c>
      <c r="C6826" s="198" t="s">
        <v>5</v>
      </c>
      <c r="D6826" s="292">
        <v>0.17</v>
      </c>
    </row>
    <row r="6827" spans="1:4" ht="13.5">
      <c r="A6827" s="198">
        <v>101289</v>
      </c>
      <c r="B6827" s="198" t="s">
        <v>3410</v>
      </c>
      <c r="C6827" s="198" t="s">
        <v>3012</v>
      </c>
      <c r="D6827" s="292">
        <v>23.66</v>
      </c>
    </row>
    <row r="6828" spans="1:4" ht="13.5">
      <c r="A6828" s="198">
        <v>95312</v>
      </c>
      <c r="B6828" s="198" t="s">
        <v>3021</v>
      </c>
      <c r="C6828" s="198" t="s">
        <v>5</v>
      </c>
      <c r="D6828" s="292">
        <v>0.25</v>
      </c>
    </row>
    <row r="6829" spans="1:4" ht="13.5">
      <c r="A6829" s="198">
        <v>100291</v>
      </c>
      <c r="B6829" s="198" t="s">
        <v>3117</v>
      </c>
      <c r="C6829" s="198" t="s">
        <v>5</v>
      </c>
      <c r="D6829" s="292">
        <v>0.25</v>
      </c>
    </row>
    <row r="6830" spans="1:4" ht="13.5">
      <c r="A6830" s="198">
        <v>101290</v>
      </c>
      <c r="B6830" s="198" t="s">
        <v>3411</v>
      </c>
      <c r="C6830" s="198" t="s">
        <v>3012</v>
      </c>
      <c r="D6830" s="292">
        <v>33.39</v>
      </c>
    </row>
    <row r="6831" spans="1:4" ht="13.5">
      <c r="A6831" s="198">
        <v>101291</v>
      </c>
      <c r="B6831" s="198" t="s">
        <v>3412</v>
      </c>
      <c r="C6831" s="198" t="s">
        <v>3012</v>
      </c>
      <c r="D6831" s="292">
        <v>26.1</v>
      </c>
    </row>
    <row r="6832" spans="1:4" ht="13.5">
      <c r="A6832" s="198">
        <v>95313</v>
      </c>
      <c r="B6832" s="198" t="s">
        <v>3022</v>
      </c>
      <c r="C6832" s="198" t="s">
        <v>5</v>
      </c>
      <c r="D6832" s="292">
        <v>0.17</v>
      </c>
    </row>
    <row r="6833" spans="1:4" ht="13.5">
      <c r="A6833" s="198">
        <v>101292</v>
      </c>
      <c r="B6833" s="198" t="s">
        <v>3413</v>
      </c>
      <c r="C6833" s="198" t="s">
        <v>3012</v>
      </c>
      <c r="D6833" s="292">
        <v>23.66</v>
      </c>
    </row>
    <row r="6834" spans="1:4" ht="13.5">
      <c r="A6834" s="198">
        <v>95392</v>
      </c>
      <c r="B6834" s="198" t="s">
        <v>3089</v>
      </c>
      <c r="C6834" s="198" t="s">
        <v>5</v>
      </c>
      <c r="D6834" s="292">
        <v>0.11</v>
      </c>
    </row>
    <row r="6835" spans="1:4" ht="13.5">
      <c r="A6835" s="198">
        <v>95413</v>
      </c>
      <c r="B6835" s="198" t="s">
        <v>3103</v>
      </c>
      <c r="C6835" s="198" t="s">
        <v>3012</v>
      </c>
      <c r="D6835" s="292">
        <v>14.98</v>
      </c>
    </row>
    <row r="6836" spans="1:4" ht="13.5">
      <c r="A6836" s="198">
        <v>95393</v>
      </c>
      <c r="B6836" s="198" t="s">
        <v>3090</v>
      </c>
      <c r="C6836" s="198" t="s">
        <v>5</v>
      </c>
      <c r="D6836" s="292">
        <v>0.48</v>
      </c>
    </row>
    <row r="6837" spans="1:4" ht="13.5">
      <c r="A6837" s="198">
        <v>95414</v>
      </c>
      <c r="B6837" s="198" t="s">
        <v>3104</v>
      </c>
      <c r="C6837" s="198" t="s">
        <v>3012</v>
      </c>
      <c r="D6837" s="292">
        <v>63.57</v>
      </c>
    </row>
    <row r="6838" spans="1:4" ht="13.5">
      <c r="A6838" s="198">
        <v>95314</v>
      </c>
      <c r="B6838" s="198" t="s">
        <v>3023</v>
      </c>
      <c r="C6838" s="198" t="s">
        <v>5</v>
      </c>
      <c r="D6838" s="292">
        <v>0.25</v>
      </c>
    </row>
    <row r="6839" spans="1:4" ht="13.5">
      <c r="A6839" s="198">
        <v>101293</v>
      </c>
      <c r="B6839" s="198" t="s">
        <v>3414</v>
      </c>
      <c r="C6839" s="198" t="s">
        <v>3012</v>
      </c>
      <c r="D6839" s="292">
        <v>33.82</v>
      </c>
    </row>
    <row r="6840" spans="1:4" ht="13.5">
      <c r="A6840" s="198">
        <v>95394</v>
      </c>
      <c r="B6840" s="198" t="s">
        <v>3091</v>
      </c>
      <c r="C6840" s="198" t="s">
        <v>5</v>
      </c>
      <c r="D6840" s="292">
        <v>0.94</v>
      </c>
    </row>
    <row r="6841" spans="1:4" ht="13.5">
      <c r="A6841" s="198">
        <v>95395</v>
      </c>
      <c r="B6841" s="198" t="s">
        <v>3092</v>
      </c>
      <c r="C6841" s="198" t="s">
        <v>5</v>
      </c>
      <c r="D6841" s="292">
        <v>1.08</v>
      </c>
    </row>
    <row r="6842" spans="1:4" ht="13.5">
      <c r="A6842" s="198">
        <v>95396</v>
      </c>
      <c r="B6842" s="198" t="s">
        <v>3093</v>
      </c>
      <c r="C6842" s="198" t="s">
        <v>5</v>
      </c>
      <c r="D6842" s="292">
        <v>1.1100000000000001</v>
      </c>
    </row>
    <row r="6843" spans="1:4" ht="13.5">
      <c r="A6843" s="198">
        <v>95419</v>
      </c>
      <c r="B6843" s="198" t="s">
        <v>3109</v>
      </c>
      <c r="C6843" s="198" t="s">
        <v>3012</v>
      </c>
      <c r="D6843" s="292">
        <v>125.41</v>
      </c>
    </row>
    <row r="6844" spans="1:4" ht="13.5">
      <c r="A6844" s="198">
        <v>95420</v>
      </c>
      <c r="B6844" s="198" t="s">
        <v>3110</v>
      </c>
      <c r="C6844" s="198" t="s">
        <v>3012</v>
      </c>
      <c r="D6844" s="292">
        <v>142.78</v>
      </c>
    </row>
    <row r="6845" spans="1:4" ht="13.5">
      <c r="A6845" s="198">
        <v>95421</v>
      </c>
      <c r="B6845" s="198" t="s">
        <v>3111</v>
      </c>
      <c r="C6845" s="198" t="s">
        <v>3012</v>
      </c>
      <c r="D6845" s="292">
        <v>147.29</v>
      </c>
    </row>
    <row r="6846" spans="1:4" ht="13.5">
      <c r="A6846" s="198">
        <v>101294</v>
      </c>
      <c r="B6846" s="198" t="s">
        <v>3415</v>
      </c>
      <c r="C6846" s="198" t="s">
        <v>3012</v>
      </c>
      <c r="D6846" s="292">
        <v>38.630000000000003</v>
      </c>
    </row>
    <row r="6847" spans="1:4" ht="13.5">
      <c r="A6847" s="198">
        <v>95315</v>
      </c>
      <c r="B6847" s="198" t="s">
        <v>3024</v>
      </c>
      <c r="C6847" s="198" t="s">
        <v>5</v>
      </c>
      <c r="D6847" s="292">
        <v>0.28999999999999998</v>
      </c>
    </row>
    <row r="6848" spans="1:4" ht="13.5">
      <c r="A6848" s="198">
        <v>100293</v>
      </c>
      <c r="B6848" s="198" t="s">
        <v>3118</v>
      </c>
      <c r="C6848" s="198" t="s">
        <v>5</v>
      </c>
      <c r="D6848" s="292">
        <v>0.2</v>
      </c>
    </row>
    <row r="6849" spans="1:4" ht="13.5">
      <c r="A6849" s="198">
        <v>101295</v>
      </c>
      <c r="B6849" s="198" t="s">
        <v>3416</v>
      </c>
      <c r="C6849" s="198" t="s">
        <v>3012</v>
      </c>
      <c r="D6849" s="292">
        <v>26.99</v>
      </c>
    </row>
    <row r="6850" spans="1:4" ht="13.5">
      <c r="A6850" s="198">
        <v>95316</v>
      </c>
      <c r="B6850" s="198" t="s">
        <v>3025</v>
      </c>
      <c r="C6850" s="198" t="s">
        <v>5</v>
      </c>
      <c r="D6850" s="292">
        <v>0.63</v>
      </c>
    </row>
    <row r="6851" spans="1:4" ht="13.5">
      <c r="A6851" s="198">
        <v>95317</v>
      </c>
      <c r="B6851" s="198" t="s">
        <v>3026</v>
      </c>
      <c r="C6851" s="198" t="s">
        <v>5</v>
      </c>
      <c r="D6851" s="292">
        <v>0.3</v>
      </c>
    </row>
    <row r="6852" spans="1:4" ht="13.5">
      <c r="A6852" s="198">
        <v>101296</v>
      </c>
      <c r="B6852" s="198" t="s">
        <v>3417</v>
      </c>
      <c r="C6852" s="198" t="s">
        <v>3012</v>
      </c>
      <c r="D6852" s="292">
        <v>40.659999999999997</v>
      </c>
    </row>
    <row r="6853" spans="1:4" ht="13.5">
      <c r="A6853" s="198">
        <v>95398</v>
      </c>
      <c r="B6853" s="198" t="s">
        <v>3094</v>
      </c>
      <c r="C6853" s="198" t="s">
        <v>5</v>
      </c>
      <c r="D6853" s="292">
        <v>0.08</v>
      </c>
    </row>
    <row r="6854" spans="1:4" ht="13.5">
      <c r="A6854" s="198">
        <v>95416</v>
      </c>
      <c r="B6854" s="198" t="s">
        <v>3106</v>
      </c>
      <c r="C6854" s="198" t="s">
        <v>3012</v>
      </c>
      <c r="D6854" s="292">
        <v>10.95</v>
      </c>
    </row>
    <row r="6855" spans="1:4" ht="13.5">
      <c r="A6855" s="198">
        <v>101297</v>
      </c>
      <c r="B6855" s="198" t="s">
        <v>3418</v>
      </c>
      <c r="C6855" s="198" t="s">
        <v>3012</v>
      </c>
      <c r="D6855" s="292">
        <v>29.85</v>
      </c>
    </row>
    <row r="6856" spans="1:4" ht="13.5">
      <c r="A6856" s="198">
        <v>95318</v>
      </c>
      <c r="B6856" s="198" t="s">
        <v>3027</v>
      </c>
      <c r="C6856" s="198" t="s">
        <v>5</v>
      </c>
      <c r="D6856" s="292">
        <v>0.22</v>
      </c>
    </row>
    <row r="6857" spans="1:4" ht="13.5">
      <c r="A6857" s="198">
        <v>101298</v>
      </c>
      <c r="B6857" s="198" t="s">
        <v>3419</v>
      </c>
      <c r="C6857" s="198" t="s">
        <v>3012</v>
      </c>
      <c r="D6857" s="292">
        <v>26.1</v>
      </c>
    </row>
    <row r="6858" spans="1:4" ht="13.5">
      <c r="A6858" s="198">
        <v>95319</v>
      </c>
      <c r="B6858" s="198" t="s">
        <v>3028</v>
      </c>
      <c r="C6858" s="198" t="s">
        <v>5</v>
      </c>
      <c r="D6858" s="292">
        <v>0.19</v>
      </c>
    </row>
    <row r="6859" spans="1:4" ht="13.5">
      <c r="A6859" s="198">
        <v>101299</v>
      </c>
      <c r="B6859" s="198" t="s">
        <v>3420</v>
      </c>
      <c r="C6859" s="198" t="s">
        <v>3012</v>
      </c>
      <c r="D6859" s="292">
        <v>33.39</v>
      </c>
    </row>
    <row r="6860" spans="1:4" ht="13.5">
      <c r="A6860" s="198">
        <v>95320</v>
      </c>
      <c r="B6860" s="198" t="s">
        <v>3029</v>
      </c>
      <c r="C6860" s="198" t="s">
        <v>5</v>
      </c>
      <c r="D6860" s="292">
        <v>0.19</v>
      </c>
    </row>
    <row r="6861" spans="1:4" ht="13.5">
      <c r="A6861" s="198">
        <v>95321</v>
      </c>
      <c r="B6861" s="198" t="s">
        <v>3030</v>
      </c>
      <c r="C6861" s="198" t="s">
        <v>5</v>
      </c>
      <c r="D6861" s="292">
        <v>0.17</v>
      </c>
    </row>
    <row r="6862" spans="1:4" ht="13.5">
      <c r="A6862" s="198">
        <v>101300</v>
      </c>
      <c r="B6862" s="198" t="s">
        <v>3421</v>
      </c>
      <c r="C6862" s="198" t="s">
        <v>3012</v>
      </c>
      <c r="D6862" s="292">
        <v>22.97</v>
      </c>
    </row>
    <row r="6863" spans="1:4" ht="13.5">
      <c r="A6863" s="198">
        <v>95322</v>
      </c>
      <c r="B6863" s="198" t="s">
        <v>3031</v>
      </c>
      <c r="C6863" s="198" t="s">
        <v>5</v>
      </c>
      <c r="D6863" s="292">
        <v>7.0000000000000007E-2</v>
      </c>
    </row>
    <row r="6864" spans="1:4" ht="13.5">
      <c r="A6864" s="198">
        <v>101301</v>
      </c>
      <c r="B6864" s="198" t="s">
        <v>3422</v>
      </c>
      <c r="C6864" s="198" t="s">
        <v>3012</v>
      </c>
      <c r="D6864" s="292">
        <v>10.06</v>
      </c>
    </row>
    <row r="6865" spans="1:4" ht="13.5">
      <c r="A6865" s="198">
        <v>95323</v>
      </c>
      <c r="B6865" s="198" t="s">
        <v>3032</v>
      </c>
      <c r="C6865" s="198" t="s">
        <v>5</v>
      </c>
      <c r="D6865" s="292">
        <v>0.38</v>
      </c>
    </row>
    <row r="6866" spans="1:4" ht="13.5">
      <c r="A6866" s="198">
        <v>101302</v>
      </c>
      <c r="B6866" s="198" t="s">
        <v>3423</v>
      </c>
      <c r="C6866" s="198" t="s">
        <v>3012</v>
      </c>
      <c r="D6866" s="292">
        <v>50.69</v>
      </c>
    </row>
    <row r="6867" spans="1:4" ht="13.5">
      <c r="A6867" s="198">
        <v>95324</v>
      </c>
      <c r="B6867" s="198" t="s">
        <v>3033</v>
      </c>
      <c r="C6867" s="198" t="s">
        <v>5</v>
      </c>
      <c r="D6867" s="292">
        <v>0.32</v>
      </c>
    </row>
    <row r="6868" spans="1:4" ht="13.5">
      <c r="A6868" s="198">
        <v>101304</v>
      </c>
      <c r="B6868" s="198" t="s">
        <v>3425</v>
      </c>
      <c r="C6868" s="198" t="s">
        <v>3012</v>
      </c>
      <c r="D6868" s="292">
        <v>43.28</v>
      </c>
    </row>
    <row r="6869" spans="1:4" ht="13.5">
      <c r="A6869" s="198">
        <v>95325</v>
      </c>
      <c r="B6869" s="198" t="s">
        <v>3034</v>
      </c>
      <c r="C6869" s="198" t="s">
        <v>5</v>
      </c>
      <c r="D6869" s="292">
        <v>0.41</v>
      </c>
    </row>
    <row r="6870" spans="1:4" ht="13.5">
      <c r="A6870" s="198">
        <v>101305</v>
      </c>
      <c r="B6870" s="198" t="s">
        <v>3426</v>
      </c>
      <c r="C6870" s="198" t="s">
        <v>3012</v>
      </c>
      <c r="D6870" s="292">
        <v>54.78</v>
      </c>
    </row>
    <row r="6871" spans="1:4" ht="13.5">
      <c r="A6871" s="198">
        <v>95328</v>
      </c>
      <c r="B6871" s="198" t="s">
        <v>3035</v>
      </c>
      <c r="C6871" s="198" t="s">
        <v>5</v>
      </c>
      <c r="D6871" s="292">
        <v>0.21</v>
      </c>
    </row>
    <row r="6872" spans="1:4" ht="13.5">
      <c r="A6872" s="198">
        <v>101307</v>
      </c>
      <c r="B6872" s="198" t="s">
        <v>3427</v>
      </c>
      <c r="C6872" s="198" t="s">
        <v>3012</v>
      </c>
      <c r="D6872" s="292">
        <v>28.7</v>
      </c>
    </row>
    <row r="6873" spans="1:4" ht="13.5">
      <c r="A6873" s="198">
        <v>101309</v>
      </c>
      <c r="B6873" s="198" t="s">
        <v>3429</v>
      </c>
      <c r="C6873" s="198" t="s">
        <v>3012</v>
      </c>
      <c r="D6873" s="292">
        <v>33.39</v>
      </c>
    </row>
    <row r="6874" spans="1:4" ht="13.5">
      <c r="A6874" s="198">
        <v>95329</v>
      </c>
      <c r="B6874" s="198" t="s">
        <v>3036</v>
      </c>
      <c r="C6874" s="198" t="s">
        <v>5</v>
      </c>
      <c r="D6874" s="292">
        <v>0.35</v>
      </c>
    </row>
    <row r="6875" spans="1:4" ht="13.5">
      <c r="A6875" s="198">
        <v>101310</v>
      </c>
      <c r="B6875" s="198" t="s">
        <v>3430</v>
      </c>
      <c r="C6875" s="198" t="s">
        <v>3012</v>
      </c>
      <c r="D6875" s="292">
        <v>46.71</v>
      </c>
    </row>
    <row r="6876" spans="1:4" ht="13.5">
      <c r="A6876" s="198">
        <v>101311</v>
      </c>
      <c r="B6876" s="198" t="s">
        <v>3431</v>
      </c>
      <c r="C6876" s="198" t="s">
        <v>3012</v>
      </c>
      <c r="D6876" s="292">
        <v>36.5</v>
      </c>
    </row>
    <row r="6877" spans="1:4" ht="13.5">
      <c r="A6877" s="198">
        <v>95330</v>
      </c>
      <c r="B6877" s="198" t="s">
        <v>3037</v>
      </c>
      <c r="C6877" s="198" t="s">
        <v>5</v>
      </c>
      <c r="D6877" s="292">
        <v>0.27</v>
      </c>
    </row>
    <row r="6878" spans="1:4" ht="13.5">
      <c r="A6878" s="198">
        <v>101312</v>
      </c>
      <c r="B6878" s="198" t="s">
        <v>3432</v>
      </c>
      <c r="C6878" s="198" t="s">
        <v>3012</v>
      </c>
      <c r="D6878" s="292">
        <v>22.97</v>
      </c>
    </row>
    <row r="6879" spans="1:4" ht="13.5">
      <c r="A6879" s="198">
        <v>95331</v>
      </c>
      <c r="B6879" s="198" t="s">
        <v>3038</v>
      </c>
      <c r="C6879" s="198" t="s">
        <v>5</v>
      </c>
      <c r="D6879" s="292">
        <v>0.17</v>
      </c>
    </row>
    <row r="6880" spans="1:4" ht="13.5">
      <c r="A6880" s="198">
        <v>95400</v>
      </c>
      <c r="B6880" s="198" t="s">
        <v>3095</v>
      </c>
      <c r="C6880" s="198" t="s">
        <v>5</v>
      </c>
      <c r="D6880" s="292">
        <v>0.06</v>
      </c>
    </row>
    <row r="6881" spans="1:4" ht="13.5">
      <c r="A6881" s="198">
        <v>95411</v>
      </c>
      <c r="B6881" s="198" t="s">
        <v>3102</v>
      </c>
      <c r="C6881" s="198" t="s">
        <v>3012</v>
      </c>
      <c r="D6881" s="292">
        <v>8.6</v>
      </c>
    </row>
    <row r="6882" spans="1:4" ht="13.5">
      <c r="A6882" s="198">
        <v>95332</v>
      </c>
      <c r="B6882" s="198" t="s">
        <v>3039</v>
      </c>
      <c r="C6882" s="198" t="s">
        <v>5</v>
      </c>
      <c r="D6882" s="292">
        <v>1.04</v>
      </c>
    </row>
    <row r="6883" spans="1:4" ht="13.5">
      <c r="A6883" s="198">
        <v>101313</v>
      </c>
      <c r="B6883" s="198" t="s">
        <v>3433</v>
      </c>
      <c r="C6883" s="198" t="s">
        <v>3012</v>
      </c>
      <c r="D6883" s="292">
        <v>138.29</v>
      </c>
    </row>
    <row r="6884" spans="1:4" ht="13.5">
      <c r="A6884" s="198">
        <v>95334</v>
      </c>
      <c r="B6884" s="198" t="s">
        <v>3040</v>
      </c>
      <c r="C6884" s="198" t="s">
        <v>5</v>
      </c>
      <c r="D6884" s="292">
        <v>0.99</v>
      </c>
    </row>
    <row r="6885" spans="1:4" ht="13.5">
      <c r="A6885" s="198">
        <v>101315</v>
      </c>
      <c r="B6885" s="198" t="s">
        <v>3434</v>
      </c>
      <c r="C6885" s="198" t="s">
        <v>3012</v>
      </c>
      <c r="D6885" s="292">
        <v>131.52000000000001</v>
      </c>
    </row>
    <row r="6886" spans="1:4" ht="13.5">
      <c r="A6886" s="198">
        <v>95335</v>
      </c>
      <c r="B6886" s="198" t="s">
        <v>3041</v>
      </c>
      <c r="C6886" s="198" t="s">
        <v>5</v>
      </c>
      <c r="D6886" s="292">
        <v>0.38</v>
      </c>
    </row>
    <row r="6887" spans="1:4" ht="13.5">
      <c r="A6887" s="198">
        <v>101316</v>
      </c>
      <c r="B6887" s="198" t="s">
        <v>3435</v>
      </c>
      <c r="C6887" s="198" t="s">
        <v>3012</v>
      </c>
      <c r="D6887" s="292">
        <v>50.74</v>
      </c>
    </row>
    <row r="6888" spans="1:4" ht="13.5">
      <c r="A6888" s="198">
        <v>95401</v>
      </c>
      <c r="B6888" s="198" t="s">
        <v>3096</v>
      </c>
      <c r="C6888" s="198" t="s">
        <v>5</v>
      </c>
      <c r="D6888" s="292">
        <v>0.75</v>
      </c>
    </row>
    <row r="6889" spans="1:4" ht="13.5">
      <c r="A6889" s="198">
        <v>95422</v>
      </c>
      <c r="B6889" s="198" t="s">
        <v>3112</v>
      </c>
      <c r="C6889" s="198" t="s">
        <v>3012</v>
      </c>
      <c r="D6889" s="292">
        <v>99.41</v>
      </c>
    </row>
    <row r="6890" spans="1:4" ht="13.5">
      <c r="A6890" s="198">
        <v>95402</v>
      </c>
      <c r="B6890" s="198" t="s">
        <v>3097</v>
      </c>
      <c r="C6890" s="198" t="s">
        <v>5</v>
      </c>
      <c r="D6890" s="292">
        <v>1.87</v>
      </c>
    </row>
    <row r="6891" spans="1:4" ht="13.5">
      <c r="A6891" s="198">
        <v>95415</v>
      </c>
      <c r="B6891" s="198" t="s">
        <v>3105</v>
      </c>
      <c r="C6891" s="198" t="s">
        <v>3012</v>
      </c>
      <c r="D6891" s="292">
        <v>248.15</v>
      </c>
    </row>
    <row r="6892" spans="1:4" ht="13.5">
      <c r="A6892" s="198">
        <v>95403</v>
      </c>
      <c r="B6892" s="198" t="s">
        <v>3098</v>
      </c>
      <c r="C6892" s="198" t="s">
        <v>5</v>
      </c>
      <c r="D6892" s="292">
        <v>2.0099999999999998</v>
      </c>
    </row>
    <row r="6893" spans="1:4" ht="13.5">
      <c r="A6893" s="198">
        <v>95417</v>
      </c>
      <c r="B6893" s="198" t="s">
        <v>3107</v>
      </c>
      <c r="C6893" s="198" t="s">
        <v>3012</v>
      </c>
      <c r="D6893" s="292">
        <v>266.60000000000002</v>
      </c>
    </row>
    <row r="6894" spans="1:4" ht="13.5">
      <c r="A6894" s="198">
        <v>95404</v>
      </c>
      <c r="B6894" s="198" t="s">
        <v>3099</v>
      </c>
      <c r="C6894" s="198" t="s">
        <v>5</v>
      </c>
      <c r="D6894" s="292">
        <v>2.35</v>
      </c>
    </row>
    <row r="6895" spans="1:4" ht="13.5">
      <c r="A6895" s="198">
        <v>95418</v>
      </c>
      <c r="B6895" s="198" t="s">
        <v>3108</v>
      </c>
      <c r="C6895" s="198" t="s">
        <v>3012</v>
      </c>
      <c r="D6895" s="292">
        <v>311.73</v>
      </c>
    </row>
    <row r="6896" spans="1:4" ht="13.5">
      <c r="A6896" s="198">
        <v>95337</v>
      </c>
      <c r="B6896" s="198" t="s">
        <v>3042</v>
      </c>
      <c r="C6896" s="198" t="s">
        <v>5</v>
      </c>
      <c r="D6896" s="292">
        <v>0.18</v>
      </c>
    </row>
    <row r="6897" spans="1:4" ht="13.5">
      <c r="A6897" s="198">
        <v>101322</v>
      </c>
      <c r="B6897" s="198" t="s">
        <v>3437</v>
      </c>
      <c r="C6897" s="198" t="s">
        <v>3012</v>
      </c>
      <c r="D6897" s="292">
        <v>24.24</v>
      </c>
    </row>
    <row r="6898" spans="1:4" ht="13.5">
      <c r="A6898" s="198">
        <v>95338</v>
      </c>
      <c r="B6898" s="198" t="s">
        <v>3043</v>
      </c>
      <c r="C6898" s="198" t="s">
        <v>5</v>
      </c>
      <c r="D6898" s="292">
        <v>0.43</v>
      </c>
    </row>
    <row r="6899" spans="1:4" ht="13.5">
      <c r="A6899" s="198">
        <v>101323</v>
      </c>
      <c r="B6899" s="198" t="s">
        <v>3438</v>
      </c>
      <c r="C6899" s="198" t="s">
        <v>3012</v>
      </c>
      <c r="D6899" s="292">
        <v>56.99</v>
      </c>
    </row>
    <row r="6900" spans="1:4" ht="13.5">
      <c r="A6900" s="198">
        <v>102918</v>
      </c>
      <c r="B6900" s="198" t="s">
        <v>41877</v>
      </c>
      <c r="C6900" s="198" t="s">
        <v>5</v>
      </c>
      <c r="D6900" s="292">
        <v>0</v>
      </c>
    </row>
    <row r="6901" spans="1:4" ht="13.5">
      <c r="A6901" s="198">
        <v>101325</v>
      </c>
      <c r="B6901" s="198" t="s">
        <v>3440</v>
      </c>
      <c r="C6901" s="198" t="s">
        <v>3012</v>
      </c>
      <c r="D6901" s="292">
        <v>58.49</v>
      </c>
    </row>
    <row r="6902" spans="1:4" ht="13.5">
      <c r="A6902" s="198">
        <v>95390</v>
      </c>
      <c r="B6902" s="198" t="s">
        <v>3088</v>
      </c>
      <c r="C6902" s="198" t="s">
        <v>5</v>
      </c>
      <c r="D6902" s="292">
        <v>0.08</v>
      </c>
    </row>
    <row r="6903" spans="1:4" ht="13.5">
      <c r="A6903" s="198">
        <v>101326</v>
      </c>
      <c r="B6903" s="198" t="s">
        <v>3441</v>
      </c>
      <c r="C6903" s="198" t="s">
        <v>3012</v>
      </c>
      <c r="D6903" s="292">
        <v>11.46</v>
      </c>
    </row>
    <row r="6904" spans="1:4" ht="13.5">
      <c r="A6904" s="198">
        <v>95340</v>
      </c>
      <c r="B6904" s="198" t="s">
        <v>3045</v>
      </c>
      <c r="C6904" s="198" t="s">
        <v>5</v>
      </c>
      <c r="D6904" s="292">
        <v>0.34</v>
      </c>
    </row>
    <row r="6905" spans="1:4" ht="13.5">
      <c r="A6905" s="198">
        <v>101330</v>
      </c>
      <c r="B6905" s="198" t="s">
        <v>3444</v>
      </c>
      <c r="C6905" s="198" t="s">
        <v>3012</v>
      </c>
      <c r="D6905" s="292">
        <v>45.65</v>
      </c>
    </row>
    <row r="6906" spans="1:4" ht="13.5">
      <c r="A6906" s="198">
        <v>101331</v>
      </c>
      <c r="B6906" s="198" t="s">
        <v>3445</v>
      </c>
      <c r="C6906" s="198" t="s">
        <v>3012</v>
      </c>
      <c r="D6906" s="292">
        <v>43.61</v>
      </c>
    </row>
    <row r="6907" spans="1:4" ht="13.5">
      <c r="A6907" s="198">
        <v>95341</v>
      </c>
      <c r="B6907" s="198" t="s">
        <v>3046</v>
      </c>
      <c r="C6907" s="198" t="s">
        <v>5</v>
      </c>
      <c r="D6907" s="292">
        <v>0.32</v>
      </c>
    </row>
    <row r="6908" spans="1:4" ht="13.5">
      <c r="A6908" s="198">
        <v>95339</v>
      </c>
      <c r="B6908" s="198" t="s">
        <v>3044</v>
      </c>
      <c r="C6908" s="198" t="s">
        <v>5</v>
      </c>
      <c r="D6908" s="292">
        <v>0.43</v>
      </c>
    </row>
    <row r="6909" spans="1:4" ht="13.5">
      <c r="A6909" s="198">
        <v>101329</v>
      </c>
      <c r="B6909" s="198" t="s">
        <v>3443</v>
      </c>
      <c r="C6909" s="198" t="s">
        <v>3012</v>
      </c>
      <c r="D6909" s="292">
        <v>57.45</v>
      </c>
    </row>
    <row r="6910" spans="1:4" ht="13.5">
      <c r="A6910" s="198">
        <v>95342</v>
      </c>
      <c r="B6910" s="198" t="s">
        <v>3047</v>
      </c>
      <c r="C6910" s="198" t="s">
        <v>5</v>
      </c>
      <c r="D6910" s="292">
        <v>0.28000000000000003</v>
      </c>
    </row>
    <row r="6911" spans="1:4" ht="13.5">
      <c r="A6911" s="198">
        <v>101333</v>
      </c>
      <c r="B6911" s="198" t="s">
        <v>3447</v>
      </c>
      <c r="C6911" s="198" t="s">
        <v>3012</v>
      </c>
      <c r="D6911" s="292">
        <v>37.58</v>
      </c>
    </row>
    <row r="6912" spans="1:4" ht="13.5">
      <c r="A6912" s="198">
        <v>100298</v>
      </c>
      <c r="B6912" s="198" t="s">
        <v>3120</v>
      </c>
      <c r="C6912" s="198" t="s">
        <v>5</v>
      </c>
      <c r="D6912" s="292">
        <v>0.65</v>
      </c>
    </row>
    <row r="6913" spans="1:4" ht="13.5">
      <c r="A6913" s="198">
        <v>101334</v>
      </c>
      <c r="B6913" s="198" t="s">
        <v>3448</v>
      </c>
      <c r="C6913" s="198" t="s">
        <v>3012</v>
      </c>
      <c r="D6913" s="292">
        <v>87.17</v>
      </c>
    </row>
    <row r="6914" spans="1:4" ht="13.5">
      <c r="A6914" s="198">
        <v>95405</v>
      </c>
      <c r="B6914" s="198" t="s">
        <v>3100</v>
      </c>
      <c r="C6914" s="198" t="s">
        <v>5</v>
      </c>
      <c r="D6914" s="292">
        <v>1.22</v>
      </c>
    </row>
    <row r="6915" spans="1:4" ht="13.5">
      <c r="A6915" s="198">
        <v>95423</v>
      </c>
      <c r="B6915" s="198" t="s">
        <v>3113</v>
      </c>
      <c r="C6915" s="198" t="s">
        <v>3012</v>
      </c>
      <c r="D6915" s="292">
        <v>162.16</v>
      </c>
    </row>
    <row r="6916" spans="1:4" ht="13.5">
      <c r="A6916" s="198">
        <v>100295</v>
      </c>
      <c r="B6916" s="198" t="s">
        <v>3119</v>
      </c>
      <c r="C6916" s="198" t="s">
        <v>5</v>
      </c>
      <c r="D6916" s="292">
        <v>0.81</v>
      </c>
    </row>
    <row r="6917" spans="1:4" ht="13.5">
      <c r="A6917" s="198">
        <v>101303</v>
      </c>
      <c r="B6917" s="198" t="s">
        <v>3424</v>
      </c>
      <c r="C6917" s="198" t="s">
        <v>3012</v>
      </c>
      <c r="D6917" s="292">
        <v>107.88</v>
      </c>
    </row>
    <row r="6918" spans="1:4" ht="13.5">
      <c r="A6918" s="198">
        <v>95344</v>
      </c>
      <c r="B6918" s="198" t="s">
        <v>3048</v>
      </c>
      <c r="C6918" s="198" t="s">
        <v>5</v>
      </c>
      <c r="D6918" s="292">
        <v>0.28999999999999998</v>
      </c>
    </row>
    <row r="6919" spans="1:4" ht="13.5">
      <c r="A6919" s="198">
        <v>101308</v>
      </c>
      <c r="B6919" s="198" t="s">
        <v>3428</v>
      </c>
      <c r="C6919" s="198" t="s">
        <v>3012</v>
      </c>
      <c r="D6919" s="292">
        <v>39.119999999999997</v>
      </c>
    </row>
    <row r="6920" spans="1:4" ht="13.5">
      <c r="A6920" s="198">
        <v>105536</v>
      </c>
      <c r="B6920" s="198" t="s">
        <v>41878</v>
      </c>
      <c r="C6920" s="198" t="s">
        <v>5</v>
      </c>
      <c r="D6920" s="292">
        <v>0</v>
      </c>
    </row>
    <row r="6921" spans="1:4" ht="13.5">
      <c r="A6921" s="198">
        <v>101320</v>
      </c>
      <c r="B6921" s="198" t="s">
        <v>3436</v>
      </c>
      <c r="C6921" s="198" t="s">
        <v>3012</v>
      </c>
      <c r="D6921" s="292">
        <v>37.58</v>
      </c>
    </row>
    <row r="6922" spans="1:4" ht="13.5">
      <c r="A6922" s="198">
        <v>95343</v>
      </c>
      <c r="B6922" s="198" t="s">
        <v>41879</v>
      </c>
      <c r="C6922" s="198" t="s">
        <v>5</v>
      </c>
      <c r="D6922" s="292">
        <v>0.44</v>
      </c>
    </row>
    <row r="6923" spans="1:4" ht="13.5">
      <c r="A6923" s="198">
        <v>95345</v>
      </c>
      <c r="B6923" s="198" t="s">
        <v>3049</v>
      </c>
      <c r="C6923" s="198" t="s">
        <v>5</v>
      </c>
      <c r="D6923" s="292">
        <v>1.05</v>
      </c>
    </row>
    <row r="6924" spans="1:4" ht="13.5">
      <c r="A6924" s="198">
        <v>95346</v>
      </c>
      <c r="B6924" s="198" t="s">
        <v>3050</v>
      </c>
      <c r="C6924" s="198" t="s">
        <v>5</v>
      </c>
      <c r="D6924" s="292">
        <v>0.11</v>
      </c>
    </row>
    <row r="6925" spans="1:4" ht="13.5">
      <c r="A6925" s="198">
        <v>101324</v>
      </c>
      <c r="B6925" s="198" t="s">
        <v>3439</v>
      </c>
      <c r="C6925" s="198" t="s">
        <v>3012</v>
      </c>
      <c r="D6925" s="292">
        <v>15.49</v>
      </c>
    </row>
    <row r="6926" spans="1:4" ht="13.5">
      <c r="A6926" s="198">
        <v>101328</v>
      </c>
      <c r="B6926" s="198" t="s">
        <v>3442</v>
      </c>
      <c r="C6926" s="198" t="s">
        <v>3012</v>
      </c>
      <c r="D6926" s="292">
        <v>18.54</v>
      </c>
    </row>
    <row r="6927" spans="1:4" ht="13.5">
      <c r="A6927" s="198">
        <v>95347</v>
      </c>
      <c r="B6927" s="198" t="s">
        <v>3051</v>
      </c>
      <c r="C6927" s="198" t="s">
        <v>5</v>
      </c>
      <c r="D6927" s="292">
        <v>0.11</v>
      </c>
    </row>
    <row r="6928" spans="1:4" ht="13.5">
      <c r="A6928" s="198">
        <v>95408</v>
      </c>
      <c r="B6928" s="198" t="s">
        <v>41880</v>
      </c>
      <c r="C6928" s="198" t="s">
        <v>3012</v>
      </c>
      <c r="D6928" s="292">
        <v>14.9</v>
      </c>
    </row>
    <row r="6929" spans="1:4" ht="13.5">
      <c r="A6929" s="198">
        <v>95348</v>
      </c>
      <c r="B6929" s="198" t="s">
        <v>3052</v>
      </c>
      <c r="C6929" s="198" t="s">
        <v>5</v>
      </c>
      <c r="D6929" s="292">
        <v>0.14000000000000001</v>
      </c>
    </row>
    <row r="6930" spans="1:4" ht="13.5">
      <c r="A6930" s="198">
        <v>101332</v>
      </c>
      <c r="B6930" s="198" t="s">
        <v>3446</v>
      </c>
      <c r="C6930" s="198" t="s">
        <v>3012</v>
      </c>
      <c r="D6930" s="292">
        <v>12.41</v>
      </c>
    </row>
    <row r="6931" spans="1:4" ht="13.5">
      <c r="A6931" s="198">
        <v>95349</v>
      </c>
      <c r="B6931" s="198" t="s">
        <v>3053</v>
      </c>
      <c r="C6931" s="198" t="s">
        <v>5</v>
      </c>
      <c r="D6931" s="292">
        <v>0.09</v>
      </c>
    </row>
    <row r="6932" spans="1:4" ht="13.5">
      <c r="A6932" s="198">
        <v>101336</v>
      </c>
      <c r="B6932" s="198" t="s">
        <v>3449</v>
      </c>
      <c r="C6932" s="198" t="s">
        <v>3012</v>
      </c>
      <c r="D6932" s="292">
        <v>52.04</v>
      </c>
    </row>
    <row r="6933" spans="1:4" ht="13.5">
      <c r="A6933" s="198">
        <v>95351</v>
      </c>
      <c r="B6933" s="198" t="s">
        <v>3054</v>
      </c>
      <c r="C6933" s="198" t="s">
        <v>5</v>
      </c>
      <c r="D6933" s="292">
        <v>0.39</v>
      </c>
    </row>
    <row r="6934" spans="1:4" ht="13.5">
      <c r="A6934" s="198">
        <v>95352</v>
      </c>
      <c r="B6934" s="198" t="s">
        <v>3055</v>
      </c>
      <c r="C6934" s="198" t="s">
        <v>5</v>
      </c>
      <c r="D6934" s="292">
        <v>0.14000000000000001</v>
      </c>
    </row>
    <row r="6935" spans="1:4" ht="13.5">
      <c r="A6935" s="198">
        <v>101337</v>
      </c>
      <c r="B6935" s="198" t="s">
        <v>3450</v>
      </c>
      <c r="C6935" s="198" t="s">
        <v>3012</v>
      </c>
      <c r="D6935" s="292">
        <v>18.8</v>
      </c>
    </row>
    <row r="6936" spans="1:4" ht="13.5">
      <c r="A6936" s="198">
        <v>101338</v>
      </c>
      <c r="B6936" s="198" t="s">
        <v>3451</v>
      </c>
      <c r="C6936" s="198" t="s">
        <v>3012</v>
      </c>
      <c r="D6936" s="292">
        <v>32.049999999999997</v>
      </c>
    </row>
    <row r="6937" spans="1:4" ht="13.5">
      <c r="A6937" s="198">
        <v>95354</v>
      </c>
      <c r="B6937" s="198" t="s">
        <v>3056</v>
      </c>
      <c r="C6937" s="198" t="s">
        <v>5</v>
      </c>
      <c r="D6937" s="292">
        <v>0.22</v>
      </c>
    </row>
    <row r="6938" spans="1:4" ht="13.5">
      <c r="A6938" s="198">
        <v>101339</v>
      </c>
      <c r="B6938" s="198" t="s">
        <v>3452</v>
      </c>
      <c r="C6938" s="198" t="s">
        <v>3012</v>
      </c>
      <c r="D6938" s="292">
        <v>29.91</v>
      </c>
    </row>
    <row r="6939" spans="1:4" ht="13.5">
      <c r="A6939" s="198">
        <v>101340</v>
      </c>
      <c r="B6939" s="198" t="s">
        <v>3453</v>
      </c>
      <c r="C6939" s="198" t="s">
        <v>3012</v>
      </c>
      <c r="D6939" s="292">
        <v>25.56</v>
      </c>
    </row>
    <row r="6940" spans="1:4" ht="13.5">
      <c r="A6940" s="198">
        <v>95389</v>
      </c>
      <c r="B6940" s="198" t="s">
        <v>3087</v>
      </c>
      <c r="C6940" s="198" t="s">
        <v>5</v>
      </c>
      <c r="D6940" s="292">
        <v>0.19</v>
      </c>
    </row>
    <row r="6941" spans="1:4" ht="13.5">
      <c r="A6941" s="198">
        <v>101341</v>
      </c>
      <c r="B6941" s="198" t="s">
        <v>3454</v>
      </c>
      <c r="C6941" s="198" t="s">
        <v>3012</v>
      </c>
      <c r="D6941" s="292">
        <v>18.170000000000002</v>
      </c>
    </row>
    <row r="6942" spans="1:4" ht="13.5">
      <c r="A6942" s="198">
        <v>95355</v>
      </c>
      <c r="B6942" s="198" t="s">
        <v>3057</v>
      </c>
      <c r="C6942" s="198" t="s">
        <v>5</v>
      </c>
      <c r="D6942" s="292">
        <v>0.13</v>
      </c>
    </row>
    <row r="6943" spans="1:4" ht="13.5">
      <c r="A6943" s="198">
        <v>95356</v>
      </c>
      <c r="B6943" s="198" t="s">
        <v>3058</v>
      </c>
      <c r="C6943" s="198" t="s">
        <v>5</v>
      </c>
      <c r="D6943" s="292">
        <v>0.22</v>
      </c>
    </row>
    <row r="6944" spans="1:4" ht="13.5">
      <c r="A6944" s="198">
        <v>101342</v>
      </c>
      <c r="B6944" s="198" t="s">
        <v>3455</v>
      </c>
      <c r="C6944" s="198" t="s">
        <v>3012</v>
      </c>
      <c r="D6944" s="292">
        <v>29.91</v>
      </c>
    </row>
    <row r="6945" spans="1:4" ht="13.5">
      <c r="A6945" s="198">
        <v>95357</v>
      </c>
      <c r="B6945" s="198" t="s">
        <v>3059</v>
      </c>
      <c r="C6945" s="198" t="s">
        <v>5</v>
      </c>
      <c r="D6945" s="292">
        <v>0.34</v>
      </c>
    </row>
    <row r="6946" spans="1:4" ht="13.5">
      <c r="A6946" s="198">
        <v>101343</v>
      </c>
      <c r="B6946" s="198" t="s">
        <v>3456</v>
      </c>
      <c r="C6946" s="198" t="s">
        <v>3012</v>
      </c>
      <c r="D6946" s="292">
        <v>45.49</v>
      </c>
    </row>
    <row r="6947" spans="1:4" ht="13.5">
      <c r="A6947" s="198">
        <v>95358</v>
      </c>
      <c r="B6947" s="198" t="s">
        <v>3060</v>
      </c>
      <c r="C6947" s="198" t="s">
        <v>5</v>
      </c>
      <c r="D6947" s="292">
        <v>0.37</v>
      </c>
    </row>
    <row r="6948" spans="1:4" ht="13.5">
      <c r="A6948" s="198">
        <v>101344</v>
      </c>
      <c r="B6948" s="198" t="s">
        <v>3457</v>
      </c>
      <c r="C6948" s="198" t="s">
        <v>3012</v>
      </c>
      <c r="D6948" s="292">
        <v>49.05</v>
      </c>
    </row>
    <row r="6949" spans="1:4" ht="13.5">
      <c r="A6949" s="198">
        <v>95359</v>
      </c>
      <c r="B6949" s="198" t="s">
        <v>3061</v>
      </c>
      <c r="C6949" s="198" t="s">
        <v>5</v>
      </c>
      <c r="D6949" s="292">
        <v>0.65</v>
      </c>
    </row>
    <row r="6950" spans="1:4" ht="13.5">
      <c r="A6950" s="198">
        <v>101345</v>
      </c>
      <c r="B6950" s="198" t="s">
        <v>3458</v>
      </c>
      <c r="C6950" s="198" t="s">
        <v>3012</v>
      </c>
      <c r="D6950" s="292">
        <v>86.14</v>
      </c>
    </row>
    <row r="6951" spans="1:4" ht="13.5">
      <c r="A6951" s="198">
        <v>101346</v>
      </c>
      <c r="B6951" s="198" t="s">
        <v>3459</v>
      </c>
      <c r="C6951" s="198" t="s">
        <v>3012</v>
      </c>
      <c r="D6951" s="292">
        <v>27.01</v>
      </c>
    </row>
    <row r="6952" spans="1:4" ht="13.5">
      <c r="A6952" s="198">
        <v>101347</v>
      </c>
      <c r="B6952" s="198" t="s">
        <v>3460</v>
      </c>
      <c r="C6952" s="198" t="s">
        <v>3012</v>
      </c>
      <c r="D6952" s="292">
        <v>47.45</v>
      </c>
    </row>
    <row r="6953" spans="1:4" ht="13.5">
      <c r="A6953" s="198">
        <v>95361</v>
      </c>
      <c r="B6953" s="198" t="s">
        <v>3063</v>
      </c>
      <c r="C6953" s="198" t="s">
        <v>5</v>
      </c>
      <c r="D6953" s="292">
        <v>0.16</v>
      </c>
    </row>
    <row r="6954" spans="1:4" ht="13.5">
      <c r="A6954" s="198">
        <v>101348</v>
      </c>
      <c r="B6954" s="198" t="s">
        <v>3461</v>
      </c>
      <c r="C6954" s="198" t="s">
        <v>3012</v>
      </c>
      <c r="D6954" s="292">
        <v>22.37</v>
      </c>
    </row>
    <row r="6955" spans="1:4" ht="13.5">
      <c r="A6955" s="198">
        <v>101349</v>
      </c>
      <c r="B6955" s="198" t="s">
        <v>3462</v>
      </c>
      <c r="C6955" s="198" t="s">
        <v>3012</v>
      </c>
      <c r="D6955" s="292">
        <v>39.99</v>
      </c>
    </row>
    <row r="6956" spans="1:4" ht="13.5">
      <c r="A6956" s="198">
        <v>95362</v>
      </c>
      <c r="B6956" s="198" t="s">
        <v>3064</v>
      </c>
      <c r="C6956" s="198" t="s">
        <v>5</v>
      </c>
      <c r="D6956" s="292">
        <v>0.3</v>
      </c>
    </row>
    <row r="6957" spans="1:4" ht="13.5">
      <c r="A6957" s="198">
        <v>95363</v>
      </c>
      <c r="B6957" s="198" t="s">
        <v>3065</v>
      </c>
      <c r="C6957" s="198" t="s">
        <v>5</v>
      </c>
      <c r="D6957" s="292">
        <v>0.3</v>
      </c>
    </row>
    <row r="6958" spans="1:4" ht="13.5">
      <c r="A6958" s="198">
        <v>101350</v>
      </c>
      <c r="B6958" s="198" t="s">
        <v>3463</v>
      </c>
      <c r="C6958" s="198" t="s">
        <v>3012</v>
      </c>
      <c r="D6958" s="292">
        <v>39.99</v>
      </c>
    </row>
    <row r="6959" spans="1:4" ht="13.5">
      <c r="A6959" s="198">
        <v>95360</v>
      </c>
      <c r="B6959" s="198" t="s">
        <v>3062</v>
      </c>
      <c r="C6959" s="198" t="s">
        <v>5</v>
      </c>
      <c r="D6959" s="292">
        <v>0.35</v>
      </c>
    </row>
    <row r="6960" spans="1:4" ht="13.5">
      <c r="A6960" s="198">
        <v>101351</v>
      </c>
      <c r="B6960" s="198" t="s">
        <v>3464</v>
      </c>
      <c r="C6960" s="198" t="s">
        <v>3012</v>
      </c>
      <c r="D6960" s="292">
        <v>29.91</v>
      </c>
    </row>
    <row r="6961" spans="1:4" ht="13.5">
      <c r="A6961" s="198">
        <v>95365</v>
      </c>
      <c r="B6961" s="198" t="s">
        <v>3067</v>
      </c>
      <c r="C6961" s="198" t="s">
        <v>5</v>
      </c>
      <c r="D6961" s="292">
        <v>0.22</v>
      </c>
    </row>
    <row r="6962" spans="1:4" ht="13.5">
      <c r="A6962" s="198">
        <v>101352</v>
      </c>
      <c r="B6962" s="198" t="s">
        <v>3465</v>
      </c>
      <c r="C6962" s="198" t="s">
        <v>3012</v>
      </c>
      <c r="D6962" s="292">
        <v>29.91</v>
      </c>
    </row>
    <row r="6963" spans="1:4" ht="13.5">
      <c r="A6963" s="198">
        <v>95364</v>
      </c>
      <c r="B6963" s="198" t="s">
        <v>3066</v>
      </c>
      <c r="C6963" s="198" t="s">
        <v>5</v>
      </c>
      <c r="D6963" s="292">
        <v>0.22</v>
      </c>
    </row>
    <row r="6964" spans="1:4" ht="13.5">
      <c r="A6964" s="198">
        <v>95366</v>
      </c>
      <c r="B6964" s="198" t="s">
        <v>3068</v>
      </c>
      <c r="C6964" s="198" t="s">
        <v>5</v>
      </c>
      <c r="D6964" s="292">
        <v>0.18</v>
      </c>
    </row>
    <row r="6965" spans="1:4" ht="13.5">
      <c r="A6965" s="198">
        <v>101353</v>
      </c>
      <c r="B6965" s="198" t="s">
        <v>3466</v>
      </c>
      <c r="C6965" s="198" t="s">
        <v>3012</v>
      </c>
      <c r="D6965" s="292">
        <v>24.48</v>
      </c>
    </row>
    <row r="6966" spans="1:4" ht="13.5">
      <c r="A6966" s="198">
        <v>95367</v>
      </c>
      <c r="B6966" s="198" t="s">
        <v>3069</v>
      </c>
      <c r="C6966" s="198" t="s">
        <v>5</v>
      </c>
      <c r="D6966" s="292">
        <v>0.3</v>
      </c>
    </row>
    <row r="6967" spans="1:4" ht="13.5">
      <c r="A6967" s="198">
        <v>101355</v>
      </c>
      <c r="B6967" s="198" t="s">
        <v>3467</v>
      </c>
      <c r="C6967" s="198" t="s">
        <v>3012</v>
      </c>
      <c r="D6967" s="292">
        <v>39.99</v>
      </c>
    </row>
    <row r="6968" spans="1:4" ht="13.5">
      <c r="A6968" s="198">
        <v>95368</v>
      </c>
      <c r="B6968" s="198" t="s">
        <v>3070</v>
      </c>
      <c r="C6968" s="198" t="s">
        <v>5</v>
      </c>
      <c r="D6968" s="292">
        <v>0.2</v>
      </c>
    </row>
    <row r="6969" spans="1:4" ht="13.5">
      <c r="A6969" s="198">
        <v>95369</v>
      </c>
      <c r="B6969" s="198" t="s">
        <v>3071</v>
      </c>
      <c r="C6969" s="198" t="s">
        <v>5</v>
      </c>
      <c r="D6969" s="292">
        <v>0.24</v>
      </c>
    </row>
    <row r="6970" spans="1:4" ht="13.5">
      <c r="A6970" s="198">
        <v>95370</v>
      </c>
      <c r="B6970" s="198" t="s">
        <v>3072</v>
      </c>
      <c r="C6970" s="198" t="s">
        <v>5</v>
      </c>
      <c r="D6970" s="292">
        <v>0.32</v>
      </c>
    </row>
    <row r="6971" spans="1:4" ht="13.5">
      <c r="A6971" s="198">
        <v>101356</v>
      </c>
      <c r="B6971" s="198" t="s">
        <v>3468</v>
      </c>
      <c r="C6971" s="198" t="s">
        <v>3012</v>
      </c>
      <c r="D6971" s="292">
        <v>43.28</v>
      </c>
    </row>
    <row r="6972" spans="1:4" ht="13.5">
      <c r="A6972" s="198">
        <v>95371</v>
      </c>
      <c r="B6972" s="198" t="s">
        <v>3073</v>
      </c>
      <c r="C6972" s="198" t="s">
        <v>5</v>
      </c>
      <c r="D6972" s="292">
        <v>0.47</v>
      </c>
    </row>
    <row r="6973" spans="1:4" ht="13.5">
      <c r="A6973" s="198">
        <v>101357</v>
      </c>
      <c r="B6973" s="198" t="s">
        <v>3469</v>
      </c>
      <c r="C6973" s="198" t="s">
        <v>3012</v>
      </c>
      <c r="D6973" s="292">
        <v>62.16</v>
      </c>
    </row>
    <row r="6974" spans="1:4" ht="13.5">
      <c r="A6974" s="198">
        <v>95372</v>
      </c>
      <c r="B6974" s="198" t="s">
        <v>3074</v>
      </c>
      <c r="C6974" s="198" t="s">
        <v>5</v>
      </c>
      <c r="D6974" s="292">
        <v>0.32</v>
      </c>
    </row>
    <row r="6975" spans="1:4" ht="13.5">
      <c r="A6975" s="198">
        <v>101358</v>
      </c>
      <c r="B6975" s="198" t="s">
        <v>3470</v>
      </c>
      <c r="C6975" s="198" t="s">
        <v>3012</v>
      </c>
      <c r="D6975" s="292">
        <v>43.19</v>
      </c>
    </row>
    <row r="6976" spans="1:4" ht="13.5">
      <c r="A6976" s="198">
        <v>95373</v>
      </c>
      <c r="B6976" s="198" t="s">
        <v>3075</v>
      </c>
      <c r="C6976" s="198" t="s">
        <v>5</v>
      </c>
      <c r="D6976" s="292">
        <v>0.3</v>
      </c>
    </row>
    <row r="6977" spans="1:4" ht="13.5">
      <c r="A6977" s="198">
        <v>101359</v>
      </c>
      <c r="B6977" s="198" t="s">
        <v>3471</v>
      </c>
      <c r="C6977" s="198" t="s">
        <v>3012</v>
      </c>
      <c r="D6977" s="292">
        <v>39.83</v>
      </c>
    </row>
    <row r="6978" spans="1:4" ht="13.5">
      <c r="A6978" s="198">
        <v>101360</v>
      </c>
      <c r="B6978" s="198" t="s">
        <v>3472</v>
      </c>
      <c r="C6978" s="198" t="s">
        <v>3012</v>
      </c>
      <c r="D6978" s="292">
        <v>43.19</v>
      </c>
    </row>
    <row r="6979" spans="1:4" ht="13.5">
      <c r="A6979" s="198">
        <v>95374</v>
      </c>
      <c r="B6979" s="198" t="s">
        <v>3076</v>
      </c>
      <c r="C6979" s="198" t="s">
        <v>5</v>
      </c>
      <c r="D6979" s="292">
        <v>0.32</v>
      </c>
    </row>
    <row r="6980" spans="1:4" ht="13.5">
      <c r="A6980" s="198">
        <v>95375</v>
      </c>
      <c r="B6980" s="198" t="s">
        <v>3077</v>
      </c>
      <c r="C6980" s="198" t="s">
        <v>5</v>
      </c>
      <c r="D6980" s="292">
        <v>0.45</v>
      </c>
    </row>
    <row r="6981" spans="1:4" ht="13.5">
      <c r="A6981" s="198">
        <v>101361</v>
      </c>
      <c r="B6981" s="198" t="s">
        <v>3473</v>
      </c>
      <c r="C6981" s="198" t="s">
        <v>3012</v>
      </c>
      <c r="D6981" s="292">
        <v>60.1</v>
      </c>
    </row>
    <row r="6982" spans="1:4" ht="13.5">
      <c r="A6982" s="198">
        <v>95376</v>
      </c>
      <c r="B6982" s="198" t="s">
        <v>3078</v>
      </c>
      <c r="C6982" s="198" t="s">
        <v>5</v>
      </c>
      <c r="D6982" s="292">
        <v>0.09</v>
      </c>
    </row>
    <row r="6983" spans="1:4" ht="13.5">
      <c r="A6983" s="198">
        <v>95377</v>
      </c>
      <c r="B6983" s="198" t="s">
        <v>3079</v>
      </c>
      <c r="C6983" s="198" t="s">
        <v>5</v>
      </c>
      <c r="D6983" s="292">
        <v>0.3</v>
      </c>
    </row>
    <row r="6984" spans="1:4" ht="13.5">
      <c r="A6984" s="198">
        <v>101363</v>
      </c>
      <c r="B6984" s="198" t="s">
        <v>3474</v>
      </c>
      <c r="C6984" s="198" t="s">
        <v>3012</v>
      </c>
      <c r="D6984" s="292">
        <v>39.83</v>
      </c>
    </row>
    <row r="6985" spans="1:4" ht="13.5">
      <c r="A6985" s="198">
        <v>95378</v>
      </c>
      <c r="B6985" s="198" t="s">
        <v>3080</v>
      </c>
      <c r="C6985" s="198" t="s">
        <v>5</v>
      </c>
      <c r="D6985" s="292">
        <v>0.31</v>
      </c>
    </row>
    <row r="6986" spans="1:4" ht="13.5">
      <c r="A6986" s="198">
        <v>101364</v>
      </c>
      <c r="B6986" s="198" t="s">
        <v>3475</v>
      </c>
      <c r="C6986" s="198" t="s">
        <v>3012</v>
      </c>
      <c r="D6986" s="292">
        <v>42.23</v>
      </c>
    </row>
    <row r="6987" spans="1:4" ht="13.5">
      <c r="A6987" s="198">
        <v>95379</v>
      </c>
      <c r="B6987" s="198" t="s">
        <v>3081</v>
      </c>
      <c r="C6987" s="198" t="s">
        <v>5</v>
      </c>
      <c r="D6987" s="292">
        <v>0.28000000000000003</v>
      </c>
    </row>
    <row r="6988" spans="1:4" ht="13.5">
      <c r="A6988" s="198">
        <v>101365</v>
      </c>
      <c r="B6988" s="198" t="s">
        <v>3476</v>
      </c>
      <c r="C6988" s="198" t="s">
        <v>3012</v>
      </c>
      <c r="D6988" s="292">
        <v>37.82</v>
      </c>
    </row>
    <row r="6989" spans="1:4" ht="13.5">
      <c r="A6989" s="198">
        <v>95380</v>
      </c>
      <c r="B6989" s="198" t="s">
        <v>41881</v>
      </c>
      <c r="C6989" s="198" t="s">
        <v>5</v>
      </c>
      <c r="D6989" s="292">
        <v>0.33</v>
      </c>
    </row>
    <row r="6990" spans="1:4" ht="13.5">
      <c r="A6990" s="198">
        <v>101366</v>
      </c>
      <c r="B6990" s="198" t="s">
        <v>3477</v>
      </c>
      <c r="C6990" s="198" t="s">
        <v>3012</v>
      </c>
      <c r="D6990" s="292">
        <v>44.45</v>
      </c>
    </row>
    <row r="6991" spans="1:4" ht="13.5">
      <c r="A6991" s="198">
        <v>100535</v>
      </c>
      <c r="B6991" s="198" t="s">
        <v>3129</v>
      </c>
      <c r="C6991" s="198" t="s">
        <v>5</v>
      </c>
      <c r="D6991" s="292">
        <v>0.28000000000000003</v>
      </c>
    </row>
    <row r="6992" spans="1:4" ht="13.5">
      <c r="A6992" s="198">
        <v>100536</v>
      </c>
      <c r="B6992" s="198" t="s">
        <v>3130</v>
      </c>
      <c r="C6992" s="198" t="s">
        <v>3012</v>
      </c>
      <c r="D6992" s="292">
        <v>38.22</v>
      </c>
    </row>
    <row r="6993" spans="1:4" ht="13.5">
      <c r="A6993" s="198">
        <v>101368</v>
      </c>
      <c r="B6993" s="198" t="s">
        <v>3478</v>
      </c>
      <c r="C6993" s="198" t="s">
        <v>3012</v>
      </c>
      <c r="D6993" s="292">
        <v>50.18</v>
      </c>
    </row>
    <row r="6994" spans="1:4" ht="13.5">
      <c r="A6994" s="198">
        <v>101369</v>
      </c>
      <c r="B6994" s="198" t="s">
        <v>3479</v>
      </c>
      <c r="C6994" s="198" t="s">
        <v>3012</v>
      </c>
      <c r="D6994" s="292">
        <v>78.87</v>
      </c>
    </row>
    <row r="6995" spans="1:4" ht="13.5">
      <c r="A6995" s="198">
        <v>95385</v>
      </c>
      <c r="B6995" s="198" t="s">
        <v>3084</v>
      </c>
      <c r="C6995" s="198" t="s">
        <v>5</v>
      </c>
      <c r="D6995" s="292">
        <v>0.27</v>
      </c>
    </row>
    <row r="6996" spans="1:4" ht="13.5">
      <c r="A6996" s="198">
        <v>101370</v>
      </c>
      <c r="B6996" s="198" t="s">
        <v>3480</v>
      </c>
      <c r="C6996" s="198" t="s">
        <v>3012</v>
      </c>
      <c r="D6996" s="292">
        <v>36.06</v>
      </c>
    </row>
    <row r="6997" spans="1:4" ht="13.5">
      <c r="A6997" s="198">
        <v>95406</v>
      </c>
      <c r="B6997" s="198" t="s">
        <v>3101</v>
      </c>
      <c r="C6997" s="198" t="s">
        <v>5</v>
      </c>
      <c r="D6997" s="292">
        <v>0.16</v>
      </c>
    </row>
    <row r="6998" spans="1:4" ht="13.5">
      <c r="A6998" s="198">
        <v>95424</v>
      </c>
      <c r="B6998" s="198" t="s">
        <v>3114</v>
      </c>
      <c r="C6998" s="198" t="s">
        <v>3012</v>
      </c>
      <c r="D6998" s="292">
        <v>22.36</v>
      </c>
    </row>
    <row r="6999" spans="1:4" ht="13.5">
      <c r="A6999" s="198">
        <v>95386</v>
      </c>
      <c r="B6999" s="198" t="s">
        <v>3085</v>
      </c>
      <c r="C6999" s="198" t="s">
        <v>5</v>
      </c>
      <c r="D6999" s="292">
        <v>0.35</v>
      </c>
    </row>
    <row r="7000" spans="1:4" ht="13.5">
      <c r="A7000" s="198">
        <v>95383</v>
      </c>
      <c r="B7000" s="198" t="s">
        <v>3082</v>
      </c>
      <c r="C7000" s="198" t="s">
        <v>5</v>
      </c>
      <c r="D7000" s="292">
        <v>0.37</v>
      </c>
    </row>
    <row r="7001" spans="1:4" ht="13.5">
      <c r="A7001" s="198">
        <v>95384</v>
      </c>
      <c r="B7001" s="198" t="s">
        <v>3083</v>
      </c>
      <c r="C7001" s="198" t="s">
        <v>5</v>
      </c>
      <c r="D7001" s="292">
        <v>0.59</v>
      </c>
    </row>
    <row r="7002" spans="1:4" ht="13.5">
      <c r="A7002" s="198">
        <v>100299</v>
      </c>
      <c r="B7002" s="198" t="s">
        <v>3121</v>
      </c>
      <c r="C7002" s="198" t="s">
        <v>5</v>
      </c>
      <c r="D7002" s="292">
        <v>0.57999999999999996</v>
      </c>
    </row>
    <row r="7003" spans="1:4" ht="13.5">
      <c r="A7003" s="198">
        <v>100315</v>
      </c>
      <c r="B7003" s="198" t="s">
        <v>3126</v>
      </c>
      <c r="C7003" s="198" t="s">
        <v>3012</v>
      </c>
      <c r="D7003" s="292">
        <v>77.06</v>
      </c>
    </row>
    <row r="7004" spans="1:4" ht="13.5">
      <c r="A7004" s="198">
        <v>95387</v>
      </c>
      <c r="B7004" s="198" t="s">
        <v>3086</v>
      </c>
      <c r="C7004" s="198" t="s">
        <v>5</v>
      </c>
      <c r="D7004" s="292">
        <v>0.27</v>
      </c>
    </row>
    <row r="7005" spans="1:4" ht="13.5">
      <c r="A7005" s="198">
        <v>101371</v>
      </c>
      <c r="B7005" s="198" t="s">
        <v>3481</v>
      </c>
      <c r="C7005" s="198" t="s">
        <v>3012</v>
      </c>
      <c r="D7005" s="292">
        <v>35.96</v>
      </c>
    </row>
    <row r="7006" spans="1:4" ht="13.5">
      <c r="A7006" s="198">
        <v>100288</v>
      </c>
      <c r="B7006" s="198" t="s">
        <v>3115</v>
      </c>
      <c r="C7006" s="198" t="s">
        <v>5</v>
      </c>
      <c r="D7006" s="292">
        <v>7.0000000000000007E-2</v>
      </c>
    </row>
    <row r="7007" spans="1:4" ht="13.5">
      <c r="A7007" s="198">
        <v>101372</v>
      </c>
      <c r="B7007" s="198" t="s">
        <v>3482</v>
      </c>
      <c r="C7007" s="198" t="s">
        <v>3012</v>
      </c>
      <c r="D7007" s="292">
        <v>10.11</v>
      </c>
    </row>
    <row r="7008" spans="1:4" ht="13.5">
      <c r="A7008" s="198">
        <v>90775</v>
      </c>
      <c r="B7008" s="198" t="s">
        <v>3004</v>
      </c>
      <c r="C7008" s="198" t="s">
        <v>5</v>
      </c>
      <c r="D7008" s="292">
        <v>15.15</v>
      </c>
    </row>
    <row r="7009" spans="1:4" ht="13.5">
      <c r="A7009" s="198">
        <v>93561</v>
      </c>
      <c r="B7009" s="198" t="s">
        <v>3004</v>
      </c>
      <c r="C7009" s="198" t="s">
        <v>3012</v>
      </c>
      <c r="D7009" s="292">
        <v>2691.11</v>
      </c>
    </row>
    <row r="7010" spans="1:4" ht="13.5">
      <c r="A7010" s="198">
        <v>88264</v>
      </c>
      <c r="B7010" s="198" t="s">
        <v>2947</v>
      </c>
      <c r="C7010" s="198" t="s">
        <v>5</v>
      </c>
      <c r="D7010" s="292">
        <v>39.01</v>
      </c>
    </row>
    <row r="7011" spans="1:4" ht="13.5">
      <c r="A7011" s="198">
        <v>101399</v>
      </c>
      <c r="B7011" s="198" t="s">
        <v>2947</v>
      </c>
      <c r="C7011" s="198" t="s">
        <v>3012</v>
      </c>
      <c r="D7011" s="292">
        <v>6931.17</v>
      </c>
    </row>
    <row r="7012" spans="1:4" ht="13.5">
      <c r="A7012" s="198">
        <v>88266</v>
      </c>
      <c r="B7012" s="198" t="s">
        <v>2948</v>
      </c>
      <c r="C7012" s="198" t="s">
        <v>5</v>
      </c>
      <c r="D7012" s="292">
        <v>43.14</v>
      </c>
    </row>
    <row r="7013" spans="1:4" ht="13.5">
      <c r="A7013" s="198">
        <v>101401</v>
      </c>
      <c r="B7013" s="198" t="s">
        <v>2948</v>
      </c>
      <c r="C7013" s="198" t="s">
        <v>3012</v>
      </c>
      <c r="D7013" s="292">
        <v>7661.76</v>
      </c>
    </row>
    <row r="7014" spans="1:4" ht="13.5">
      <c r="A7014" s="198">
        <v>88267</v>
      </c>
      <c r="B7014" s="198" t="s">
        <v>2949</v>
      </c>
      <c r="C7014" s="198" t="s">
        <v>5</v>
      </c>
      <c r="D7014" s="292">
        <v>30.99</v>
      </c>
    </row>
    <row r="7015" spans="1:4" ht="13.5">
      <c r="A7015" s="198">
        <v>101402</v>
      </c>
      <c r="B7015" s="198" t="s">
        <v>2949</v>
      </c>
      <c r="C7015" s="198" t="s">
        <v>3012</v>
      </c>
      <c r="D7015" s="292">
        <v>5543.42</v>
      </c>
    </row>
    <row r="7016" spans="1:4" ht="13.5">
      <c r="A7016" s="198">
        <v>90776</v>
      </c>
      <c r="B7016" s="198" t="s">
        <v>3005</v>
      </c>
      <c r="C7016" s="198" t="s">
        <v>5</v>
      </c>
      <c r="D7016" s="292">
        <v>39.1</v>
      </c>
    </row>
    <row r="7017" spans="1:4" ht="13.5">
      <c r="A7017" s="198">
        <v>93572</v>
      </c>
      <c r="B7017" s="198" t="s">
        <v>3016</v>
      </c>
      <c r="C7017" s="198" t="s">
        <v>3012</v>
      </c>
      <c r="D7017" s="292">
        <v>6867.64</v>
      </c>
    </row>
    <row r="7018" spans="1:4" ht="13.5">
      <c r="A7018" s="198">
        <v>90777</v>
      </c>
      <c r="B7018" s="198" t="s">
        <v>3006</v>
      </c>
      <c r="C7018" s="198" t="s">
        <v>5</v>
      </c>
      <c r="D7018" s="292">
        <v>131.36000000000001</v>
      </c>
    </row>
    <row r="7019" spans="1:4" ht="13.5">
      <c r="A7019" s="198">
        <v>93565</v>
      </c>
      <c r="B7019" s="198" t="s">
        <v>3006</v>
      </c>
      <c r="C7019" s="198" t="s">
        <v>3012</v>
      </c>
      <c r="D7019" s="292">
        <v>22998.2</v>
      </c>
    </row>
    <row r="7020" spans="1:4" ht="13.5">
      <c r="A7020" s="198">
        <v>90778</v>
      </c>
      <c r="B7020" s="198" t="s">
        <v>3007</v>
      </c>
      <c r="C7020" s="198" t="s">
        <v>5</v>
      </c>
      <c r="D7020" s="292">
        <v>140.96</v>
      </c>
    </row>
    <row r="7021" spans="1:4" ht="13.5">
      <c r="A7021" s="198">
        <v>93567</v>
      </c>
      <c r="B7021" s="198" t="s">
        <v>3007</v>
      </c>
      <c r="C7021" s="198" t="s">
        <v>3012</v>
      </c>
      <c r="D7021" s="292">
        <v>24675.95</v>
      </c>
    </row>
    <row r="7022" spans="1:4" ht="13.5">
      <c r="A7022" s="198">
        <v>90779</v>
      </c>
      <c r="B7022" s="198" t="s">
        <v>3008</v>
      </c>
      <c r="C7022" s="198" t="s">
        <v>5</v>
      </c>
      <c r="D7022" s="292">
        <v>164.42</v>
      </c>
    </row>
    <row r="7023" spans="1:4" ht="13.5">
      <c r="A7023" s="198">
        <v>93568</v>
      </c>
      <c r="B7023" s="198" t="s">
        <v>3008</v>
      </c>
      <c r="C7023" s="198" t="s">
        <v>3012</v>
      </c>
      <c r="D7023" s="292">
        <v>28779.77</v>
      </c>
    </row>
    <row r="7024" spans="1:4" ht="13.5">
      <c r="A7024" s="198">
        <v>88269</v>
      </c>
      <c r="B7024" s="198" t="s">
        <v>2950</v>
      </c>
      <c r="C7024" s="198" t="s">
        <v>5</v>
      </c>
      <c r="D7024" s="292">
        <v>25.97</v>
      </c>
    </row>
    <row r="7025" spans="1:4" ht="13.5">
      <c r="A7025" s="198">
        <v>101407</v>
      </c>
      <c r="B7025" s="198" t="s">
        <v>2950</v>
      </c>
      <c r="C7025" s="198" t="s">
        <v>3012</v>
      </c>
      <c r="D7025" s="292">
        <v>4682.49</v>
      </c>
    </row>
    <row r="7026" spans="1:4" ht="13.5">
      <c r="A7026" s="198">
        <v>88270</v>
      </c>
      <c r="B7026" s="198" t="s">
        <v>2951</v>
      </c>
      <c r="C7026" s="198" t="s">
        <v>5</v>
      </c>
      <c r="D7026" s="292">
        <v>30.65</v>
      </c>
    </row>
    <row r="7027" spans="1:4" ht="13.5">
      <c r="A7027" s="198">
        <v>101408</v>
      </c>
      <c r="B7027" s="198" t="s">
        <v>2951</v>
      </c>
      <c r="C7027" s="198" t="s">
        <v>3012</v>
      </c>
      <c r="D7027" s="292">
        <v>5494.27</v>
      </c>
    </row>
    <row r="7028" spans="1:4" ht="13.5">
      <c r="A7028" s="198">
        <v>102919</v>
      </c>
      <c r="B7028" s="198" t="s">
        <v>41882</v>
      </c>
      <c r="C7028" s="198" t="s">
        <v>5</v>
      </c>
      <c r="D7028" s="292">
        <v>0</v>
      </c>
    </row>
    <row r="7029" spans="1:4" ht="13.5">
      <c r="A7029" s="198">
        <v>101409</v>
      </c>
      <c r="B7029" s="198" t="s">
        <v>3495</v>
      </c>
      <c r="C7029" s="198" t="s">
        <v>3012</v>
      </c>
      <c r="D7029" s="292">
        <v>6960.47</v>
      </c>
    </row>
    <row r="7030" spans="1:4" ht="13.5">
      <c r="A7030" s="198">
        <v>88441</v>
      </c>
      <c r="B7030" s="198" t="s">
        <v>2997</v>
      </c>
      <c r="C7030" s="198" t="s">
        <v>5</v>
      </c>
      <c r="D7030" s="292">
        <v>27.02</v>
      </c>
    </row>
    <row r="7031" spans="1:4" ht="13.5">
      <c r="A7031" s="198">
        <v>101410</v>
      </c>
      <c r="B7031" s="198" t="s">
        <v>2997</v>
      </c>
      <c r="C7031" s="198" t="s">
        <v>3012</v>
      </c>
      <c r="D7031" s="292">
        <v>4872.6000000000004</v>
      </c>
    </row>
    <row r="7032" spans="1:4" ht="13.5">
      <c r="A7032" s="198">
        <v>88272</v>
      </c>
      <c r="B7032" s="198" t="s">
        <v>2952</v>
      </c>
      <c r="C7032" s="198" t="s">
        <v>5</v>
      </c>
      <c r="D7032" s="292">
        <v>35.450000000000003</v>
      </c>
    </row>
    <row r="7033" spans="1:4" ht="13.5">
      <c r="A7033" s="198">
        <v>88273</v>
      </c>
      <c r="B7033" s="198" t="s">
        <v>2953</v>
      </c>
      <c r="C7033" s="198" t="s">
        <v>5</v>
      </c>
      <c r="D7033" s="292">
        <v>33.42</v>
      </c>
    </row>
    <row r="7034" spans="1:4" ht="13.5">
      <c r="A7034" s="198">
        <v>101413</v>
      </c>
      <c r="B7034" s="198" t="s">
        <v>2953</v>
      </c>
      <c r="C7034" s="198" t="s">
        <v>3012</v>
      </c>
      <c r="D7034" s="292">
        <v>5977.42</v>
      </c>
    </row>
    <row r="7035" spans="1:4" ht="13.5">
      <c r="A7035" s="198">
        <v>101414</v>
      </c>
      <c r="B7035" s="198" t="s">
        <v>3497</v>
      </c>
      <c r="C7035" s="198" t="s">
        <v>3012</v>
      </c>
      <c r="D7035" s="292">
        <v>5833.85</v>
      </c>
    </row>
    <row r="7036" spans="1:4" ht="13.5">
      <c r="A7036" s="198">
        <v>88274</v>
      </c>
      <c r="B7036" s="198" t="s">
        <v>2954</v>
      </c>
      <c r="C7036" s="198" t="s">
        <v>5</v>
      </c>
      <c r="D7036" s="292">
        <v>32.549999999999997</v>
      </c>
    </row>
    <row r="7037" spans="1:4" ht="13.5">
      <c r="A7037" s="198">
        <v>101412</v>
      </c>
      <c r="B7037" s="198" t="s">
        <v>3496</v>
      </c>
      <c r="C7037" s="198" t="s">
        <v>3012</v>
      </c>
      <c r="D7037" s="292">
        <v>6345.87</v>
      </c>
    </row>
    <row r="7038" spans="1:4" ht="13.5">
      <c r="A7038" s="198">
        <v>101415</v>
      </c>
      <c r="B7038" s="198" t="s">
        <v>3498</v>
      </c>
      <c r="C7038" s="198" t="s">
        <v>3012</v>
      </c>
      <c r="D7038" s="292">
        <v>7682.89</v>
      </c>
    </row>
    <row r="7039" spans="1:4" ht="13.5">
      <c r="A7039" s="198">
        <v>100308</v>
      </c>
      <c r="B7039" s="198" t="s">
        <v>3125</v>
      </c>
      <c r="C7039" s="198" t="s">
        <v>5</v>
      </c>
      <c r="D7039" s="292">
        <v>34.43</v>
      </c>
    </row>
    <row r="7040" spans="1:4" ht="13.5">
      <c r="A7040" s="198">
        <v>101416</v>
      </c>
      <c r="B7040" s="198" t="s">
        <v>3125</v>
      </c>
      <c r="C7040" s="198" t="s">
        <v>3012</v>
      </c>
      <c r="D7040" s="292">
        <v>6147.54</v>
      </c>
    </row>
    <row r="7041" spans="1:4" ht="13.5">
      <c r="A7041" s="198">
        <v>88275</v>
      </c>
      <c r="B7041" s="198" t="s">
        <v>2955</v>
      </c>
      <c r="C7041" s="198" t="s">
        <v>5</v>
      </c>
      <c r="D7041" s="292">
        <v>43.19</v>
      </c>
    </row>
    <row r="7042" spans="1:4" ht="13.5">
      <c r="A7042" s="198">
        <v>90780</v>
      </c>
      <c r="B7042" s="198" t="s">
        <v>3009</v>
      </c>
      <c r="C7042" s="198" t="s">
        <v>5</v>
      </c>
      <c r="D7042" s="292">
        <v>61.95</v>
      </c>
    </row>
    <row r="7043" spans="1:4" ht="13.5">
      <c r="A7043" s="198">
        <v>94295</v>
      </c>
      <c r="B7043" s="198" t="s">
        <v>3009</v>
      </c>
      <c r="C7043" s="198" t="s">
        <v>3012</v>
      </c>
      <c r="D7043" s="292">
        <v>10859.75</v>
      </c>
    </row>
    <row r="7044" spans="1:4" ht="13.5">
      <c r="A7044" s="198">
        <v>88277</v>
      </c>
      <c r="B7044" s="198" t="s">
        <v>2956</v>
      </c>
      <c r="C7044" s="198" t="s">
        <v>5</v>
      </c>
      <c r="D7044" s="292">
        <v>39.119999999999997</v>
      </c>
    </row>
    <row r="7045" spans="1:4" ht="13.5">
      <c r="A7045" s="198">
        <v>101417</v>
      </c>
      <c r="B7045" s="198" t="s">
        <v>3499</v>
      </c>
      <c r="C7045" s="198" t="s">
        <v>3012</v>
      </c>
      <c r="D7045" s="292">
        <v>6621.38</v>
      </c>
    </row>
    <row r="7046" spans="1:4" ht="13.5">
      <c r="A7046" s="198">
        <v>100307</v>
      </c>
      <c r="B7046" s="198" t="s">
        <v>3124</v>
      </c>
      <c r="C7046" s="198" t="s">
        <v>5</v>
      </c>
      <c r="D7046" s="292">
        <v>37.17</v>
      </c>
    </row>
    <row r="7047" spans="1:4" ht="13.5">
      <c r="A7047" s="198">
        <v>88278</v>
      </c>
      <c r="B7047" s="198" t="s">
        <v>2957</v>
      </c>
      <c r="C7047" s="198" t="s">
        <v>5</v>
      </c>
      <c r="D7047" s="292">
        <v>34.65</v>
      </c>
    </row>
    <row r="7048" spans="1:4" ht="13.5">
      <c r="A7048" s="198">
        <v>101418</v>
      </c>
      <c r="B7048" s="198" t="s">
        <v>3500</v>
      </c>
      <c r="C7048" s="198" t="s">
        <v>3012</v>
      </c>
      <c r="D7048" s="353">
        <v>6182.43</v>
      </c>
    </row>
    <row r="7049" spans="1:4" ht="13.5">
      <c r="A7049" s="198">
        <v>105535</v>
      </c>
      <c r="B7049" s="198" t="s">
        <v>41883</v>
      </c>
      <c r="C7049" s="198" t="s">
        <v>5</v>
      </c>
      <c r="D7049" s="353">
        <v>0</v>
      </c>
    </row>
    <row r="7050" spans="1:4" ht="13.5">
      <c r="A7050" s="198">
        <v>101419</v>
      </c>
      <c r="B7050" s="198" t="s">
        <v>3501</v>
      </c>
      <c r="C7050" s="198" t="s">
        <v>3012</v>
      </c>
      <c r="D7050" s="353">
        <v>7914.08</v>
      </c>
    </row>
    <row r="7051" spans="1:4" ht="13.5">
      <c r="A7051" s="198">
        <v>88279</v>
      </c>
      <c r="B7051" s="198" t="s">
        <v>2958</v>
      </c>
      <c r="C7051" s="198" t="s">
        <v>5</v>
      </c>
      <c r="D7051" s="353">
        <v>45.18</v>
      </c>
    </row>
    <row r="7052" spans="1:4" ht="13.5">
      <c r="A7052" s="198">
        <v>88281</v>
      </c>
      <c r="B7052" s="198" t="s">
        <v>2959</v>
      </c>
      <c r="C7052" s="198" t="s">
        <v>5</v>
      </c>
      <c r="D7052" s="353">
        <v>31.87</v>
      </c>
    </row>
    <row r="7053" spans="1:4" ht="13.5">
      <c r="A7053" s="198">
        <v>93558</v>
      </c>
      <c r="B7053" s="198" t="s">
        <v>3011</v>
      </c>
      <c r="C7053" s="198" t="s">
        <v>3012</v>
      </c>
      <c r="D7053" s="353">
        <v>5548.67</v>
      </c>
    </row>
    <row r="7054" spans="1:4" ht="13.5">
      <c r="A7054" s="198">
        <v>101420</v>
      </c>
      <c r="B7054" s="198" t="s">
        <v>3502</v>
      </c>
      <c r="C7054" s="198" t="s">
        <v>3012</v>
      </c>
      <c r="D7054" s="353">
        <v>5701.85</v>
      </c>
    </row>
    <row r="7055" spans="1:4" ht="13.5">
      <c r="A7055" s="198">
        <v>101421</v>
      </c>
      <c r="B7055" s="198" t="s">
        <v>3503</v>
      </c>
      <c r="C7055" s="198" t="s">
        <v>3012</v>
      </c>
      <c r="D7055" s="353">
        <v>6501.35</v>
      </c>
    </row>
    <row r="7056" spans="1:4" ht="13.5">
      <c r="A7056" s="198">
        <v>88282</v>
      </c>
      <c r="B7056" s="198" t="s">
        <v>2960</v>
      </c>
      <c r="C7056" s="198" t="s">
        <v>5</v>
      </c>
      <c r="D7056" s="353">
        <v>31</v>
      </c>
    </row>
    <row r="7057" spans="1:4" ht="13.5">
      <c r="A7057" s="198">
        <v>88283</v>
      </c>
      <c r="B7057" s="198" t="s">
        <v>2961</v>
      </c>
      <c r="C7057" s="198" t="s">
        <v>5</v>
      </c>
      <c r="D7057" s="353">
        <v>36.43</v>
      </c>
    </row>
    <row r="7058" spans="1:4" ht="13.5">
      <c r="A7058" s="198">
        <v>101422</v>
      </c>
      <c r="B7058" s="198" t="s">
        <v>3504</v>
      </c>
      <c r="C7058" s="198" t="s">
        <v>3012</v>
      </c>
      <c r="D7058" s="353">
        <v>4896.04</v>
      </c>
    </row>
    <row r="7059" spans="1:4" ht="13.5">
      <c r="A7059" s="198">
        <v>88284</v>
      </c>
      <c r="B7059" s="198" t="s">
        <v>41884</v>
      </c>
      <c r="C7059" s="198" t="s">
        <v>5</v>
      </c>
      <c r="D7059" s="353">
        <v>27.27</v>
      </c>
    </row>
    <row r="7060" spans="1:4" ht="13.5">
      <c r="A7060" s="198">
        <v>101424</v>
      </c>
      <c r="B7060" s="198" t="s">
        <v>3505</v>
      </c>
      <c r="C7060" s="198" t="s">
        <v>3012</v>
      </c>
      <c r="D7060" s="353">
        <v>5914.74</v>
      </c>
    </row>
    <row r="7061" spans="1:4" ht="13.5">
      <c r="A7061" s="198">
        <v>88286</v>
      </c>
      <c r="B7061" s="198" t="s">
        <v>2962</v>
      </c>
      <c r="C7061" s="198" t="s">
        <v>5</v>
      </c>
      <c r="D7061" s="353">
        <v>33.15</v>
      </c>
    </row>
    <row r="7062" spans="1:4" ht="13.5">
      <c r="A7062" s="198">
        <v>88288</v>
      </c>
      <c r="B7062" s="198" t="s">
        <v>2963</v>
      </c>
      <c r="C7062" s="198" t="s">
        <v>5</v>
      </c>
      <c r="D7062" s="353">
        <v>19.55</v>
      </c>
    </row>
    <row r="7063" spans="1:4" ht="13.5">
      <c r="A7063" s="198">
        <v>101425</v>
      </c>
      <c r="B7063" s="198" t="s">
        <v>2963</v>
      </c>
      <c r="C7063" s="198" t="s">
        <v>3012</v>
      </c>
      <c r="D7063" s="353">
        <v>3457.14</v>
      </c>
    </row>
    <row r="7064" spans="1:4" ht="13.5">
      <c r="A7064" s="198">
        <v>101426</v>
      </c>
      <c r="B7064" s="198" t="s">
        <v>3506</v>
      </c>
      <c r="C7064" s="198" t="s">
        <v>3012</v>
      </c>
      <c r="D7064" s="353">
        <v>6794.7</v>
      </c>
    </row>
    <row r="7065" spans="1:4" ht="13.5">
      <c r="A7065" s="198">
        <v>88291</v>
      </c>
      <c r="B7065" s="198" t="s">
        <v>2964</v>
      </c>
      <c r="C7065" s="198" t="s">
        <v>5</v>
      </c>
      <c r="D7065" s="353">
        <v>36.17</v>
      </c>
    </row>
    <row r="7066" spans="1:4" ht="13.5">
      <c r="A7066" s="198">
        <v>101427</v>
      </c>
      <c r="B7066" s="198" t="s">
        <v>2964</v>
      </c>
      <c r="C7066" s="198" t="s">
        <v>3012</v>
      </c>
      <c r="D7066" s="353">
        <v>6450.67</v>
      </c>
    </row>
    <row r="7067" spans="1:4" ht="13.5">
      <c r="A7067" s="198">
        <v>101428</v>
      </c>
      <c r="B7067" s="198" t="s">
        <v>3507</v>
      </c>
      <c r="C7067" s="198" t="s">
        <v>3012</v>
      </c>
      <c r="D7067" s="353">
        <v>5751.56</v>
      </c>
    </row>
    <row r="7068" spans="1:4" ht="13.5">
      <c r="A7068" s="198">
        <v>88377</v>
      </c>
      <c r="B7068" s="198" t="s">
        <v>2996</v>
      </c>
      <c r="C7068" s="198" t="s">
        <v>5</v>
      </c>
      <c r="D7068" s="292">
        <v>32.17</v>
      </c>
    </row>
    <row r="7069" spans="1:4" ht="13.5">
      <c r="A7069" s="198">
        <v>101429</v>
      </c>
      <c r="B7069" s="198" t="s">
        <v>3508</v>
      </c>
      <c r="C7069" s="198" t="s">
        <v>3012</v>
      </c>
      <c r="D7069" s="292">
        <v>4563.42</v>
      </c>
    </row>
    <row r="7070" spans="1:4" ht="13.5">
      <c r="A7070" s="198">
        <v>88292</v>
      </c>
      <c r="B7070" s="198" t="s">
        <v>2965</v>
      </c>
      <c r="C7070" s="198" t="s">
        <v>5</v>
      </c>
      <c r="D7070" s="353">
        <v>25.38</v>
      </c>
    </row>
    <row r="7071" spans="1:4" ht="13.5">
      <c r="A7071" s="198">
        <v>88293</v>
      </c>
      <c r="B7071" s="198" t="s">
        <v>2966</v>
      </c>
      <c r="C7071" s="198" t="s">
        <v>5</v>
      </c>
      <c r="D7071" s="292">
        <v>36.17</v>
      </c>
    </row>
    <row r="7072" spans="1:4" ht="13.5">
      <c r="A7072" s="198">
        <v>101430</v>
      </c>
      <c r="B7072" s="198" t="s">
        <v>3509</v>
      </c>
      <c r="C7072" s="198" t="s">
        <v>3012</v>
      </c>
      <c r="D7072" s="292">
        <v>6450.67</v>
      </c>
    </row>
    <row r="7073" spans="1:4" ht="13.5">
      <c r="A7073" s="198">
        <v>88294</v>
      </c>
      <c r="B7073" s="198" t="s">
        <v>2967</v>
      </c>
      <c r="C7073" s="198" t="s">
        <v>5</v>
      </c>
      <c r="D7073" s="292">
        <v>38.89</v>
      </c>
    </row>
    <row r="7074" spans="1:4" ht="13.5">
      <c r="A7074" s="198">
        <v>101431</v>
      </c>
      <c r="B7074" s="198" t="s">
        <v>2967</v>
      </c>
      <c r="C7074" s="198" t="s">
        <v>3012</v>
      </c>
      <c r="D7074" s="292">
        <v>6922.39</v>
      </c>
    </row>
    <row r="7075" spans="1:4" ht="13.5">
      <c r="A7075" s="198">
        <v>88295</v>
      </c>
      <c r="B7075" s="198" t="s">
        <v>2968</v>
      </c>
      <c r="C7075" s="198" t="s">
        <v>5</v>
      </c>
      <c r="D7075" s="292">
        <v>31.74</v>
      </c>
    </row>
    <row r="7076" spans="1:4" ht="13.5">
      <c r="A7076" s="198">
        <v>101432</v>
      </c>
      <c r="B7076" s="198" t="s">
        <v>3510</v>
      </c>
      <c r="C7076" s="198" t="s">
        <v>3012</v>
      </c>
      <c r="D7076" s="292">
        <v>5668.65</v>
      </c>
    </row>
    <row r="7077" spans="1:4" ht="13.5">
      <c r="A7077" s="198">
        <v>88296</v>
      </c>
      <c r="B7077" s="198" t="s">
        <v>2969</v>
      </c>
      <c r="C7077" s="198" t="s">
        <v>5</v>
      </c>
      <c r="D7077" s="292">
        <v>49.18</v>
      </c>
    </row>
    <row r="7078" spans="1:4" ht="13.5">
      <c r="A7078" s="198">
        <v>101433</v>
      </c>
      <c r="B7078" s="198" t="s">
        <v>2969</v>
      </c>
      <c r="C7078" s="198" t="s">
        <v>3012</v>
      </c>
      <c r="D7078" s="292">
        <v>8714.4500000000007</v>
      </c>
    </row>
    <row r="7079" spans="1:4" ht="13.5">
      <c r="A7079" s="198">
        <v>101434</v>
      </c>
      <c r="B7079" s="198" t="s">
        <v>3511</v>
      </c>
      <c r="C7079" s="198" t="s">
        <v>3012</v>
      </c>
      <c r="D7079" s="292">
        <v>4777.2299999999996</v>
      </c>
    </row>
    <row r="7080" spans="1:4" ht="13.5">
      <c r="A7080" s="198">
        <v>88298</v>
      </c>
      <c r="B7080" s="198" t="s">
        <v>2971</v>
      </c>
      <c r="C7080" s="198" t="s">
        <v>5</v>
      </c>
      <c r="D7080" s="292">
        <v>29.23</v>
      </c>
    </row>
    <row r="7081" spans="1:4" ht="13.5">
      <c r="A7081" s="198">
        <v>101436</v>
      </c>
      <c r="B7081" s="198" t="s">
        <v>2971</v>
      </c>
      <c r="C7081" s="198" t="s">
        <v>3012</v>
      </c>
      <c r="D7081" s="353">
        <v>5238.07</v>
      </c>
    </row>
    <row r="7082" spans="1:4" ht="13.5">
      <c r="A7082" s="198">
        <v>101437</v>
      </c>
      <c r="B7082" s="198" t="s">
        <v>3513</v>
      </c>
      <c r="C7082" s="198" t="s">
        <v>3012</v>
      </c>
      <c r="D7082" s="292">
        <v>8070.52</v>
      </c>
    </row>
    <row r="7083" spans="1:4" ht="13.5">
      <c r="A7083" s="198">
        <v>88299</v>
      </c>
      <c r="B7083" s="198" t="s">
        <v>2972</v>
      </c>
      <c r="C7083" s="198" t="s">
        <v>5</v>
      </c>
      <c r="D7083" s="292">
        <v>45.42</v>
      </c>
    </row>
    <row r="7084" spans="1:4" ht="13.5">
      <c r="A7084" s="198">
        <v>88300</v>
      </c>
      <c r="B7084" s="198" t="s">
        <v>2973</v>
      </c>
      <c r="C7084" s="198" t="s">
        <v>5</v>
      </c>
      <c r="D7084" s="292">
        <v>45.42</v>
      </c>
    </row>
    <row r="7085" spans="1:4" ht="13.5">
      <c r="A7085" s="198">
        <v>101438</v>
      </c>
      <c r="B7085" s="198" t="s">
        <v>2973</v>
      </c>
      <c r="C7085" s="198" t="s">
        <v>3012</v>
      </c>
      <c r="D7085" s="292">
        <v>8070.52</v>
      </c>
    </row>
    <row r="7086" spans="1:4" ht="13.5">
      <c r="A7086" s="198">
        <v>88297</v>
      </c>
      <c r="B7086" s="198" t="s">
        <v>2970</v>
      </c>
      <c r="C7086" s="198" t="s">
        <v>5</v>
      </c>
      <c r="D7086" s="292">
        <v>40.18</v>
      </c>
    </row>
    <row r="7087" spans="1:4" ht="13.5">
      <c r="A7087" s="198">
        <v>101435</v>
      </c>
      <c r="B7087" s="198" t="s">
        <v>3512</v>
      </c>
      <c r="C7087" s="198" t="s">
        <v>3012</v>
      </c>
      <c r="D7087" s="292">
        <v>7149.11</v>
      </c>
    </row>
    <row r="7088" spans="1:4" ht="13.5">
      <c r="A7088" s="198">
        <v>101440</v>
      </c>
      <c r="B7088" s="198" t="s">
        <v>3514</v>
      </c>
      <c r="C7088" s="198" t="s">
        <v>3012</v>
      </c>
      <c r="D7088" s="292">
        <v>6450.67</v>
      </c>
    </row>
    <row r="7089" spans="1:4" ht="13.5">
      <c r="A7089" s="198">
        <v>88302</v>
      </c>
      <c r="B7089" s="198" t="s">
        <v>2975</v>
      </c>
      <c r="C7089" s="198" t="s">
        <v>5</v>
      </c>
      <c r="D7089" s="292">
        <v>36.17</v>
      </c>
    </row>
    <row r="7090" spans="1:4" ht="13.5">
      <c r="A7090" s="198">
        <v>88301</v>
      </c>
      <c r="B7090" s="198" t="s">
        <v>2974</v>
      </c>
      <c r="C7090" s="198" t="s">
        <v>5</v>
      </c>
      <c r="D7090" s="292">
        <v>36.17</v>
      </c>
    </row>
    <row r="7091" spans="1:4" ht="13.5">
      <c r="A7091" s="198">
        <v>101439</v>
      </c>
      <c r="B7091" s="198" t="s">
        <v>2974</v>
      </c>
      <c r="C7091" s="198" t="s">
        <v>3012</v>
      </c>
      <c r="D7091" s="292">
        <v>6450.67</v>
      </c>
    </row>
    <row r="7092" spans="1:4" ht="13.5">
      <c r="A7092" s="198">
        <v>88303</v>
      </c>
      <c r="B7092" s="198" t="s">
        <v>2976</v>
      </c>
      <c r="C7092" s="198" t="s">
        <v>5</v>
      </c>
      <c r="D7092" s="292">
        <v>31.18</v>
      </c>
    </row>
    <row r="7093" spans="1:4" ht="13.5">
      <c r="A7093" s="198">
        <v>101441</v>
      </c>
      <c r="B7093" s="198" t="s">
        <v>2976</v>
      </c>
      <c r="C7093" s="198" t="s">
        <v>3012</v>
      </c>
      <c r="D7093" s="292">
        <v>5577.57</v>
      </c>
    </row>
    <row r="7094" spans="1:4" ht="13.5">
      <c r="A7094" s="198">
        <v>88304</v>
      </c>
      <c r="B7094" s="198" t="s">
        <v>2977</v>
      </c>
      <c r="C7094" s="198" t="s">
        <v>5</v>
      </c>
      <c r="D7094" s="292">
        <v>45.42</v>
      </c>
    </row>
    <row r="7095" spans="1:4" ht="13.5">
      <c r="A7095" s="198">
        <v>101443</v>
      </c>
      <c r="B7095" s="198" t="s">
        <v>2977</v>
      </c>
      <c r="C7095" s="198" t="s">
        <v>3012</v>
      </c>
      <c r="D7095" s="292">
        <v>8070.52</v>
      </c>
    </row>
    <row r="7096" spans="1:4" ht="13.5">
      <c r="A7096" s="198">
        <v>88306</v>
      </c>
      <c r="B7096" s="198" t="s">
        <v>2978</v>
      </c>
      <c r="C7096" s="198" t="s">
        <v>5</v>
      </c>
      <c r="D7096" s="292">
        <v>26.62</v>
      </c>
    </row>
    <row r="7097" spans="1:4" ht="13.5">
      <c r="A7097" s="198">
        <v>88307</v>
      </c>
      <c r="B7097" s="198" t="s">
        <v>2979</v>
      </c>
      <c r="C7097" s="198" t="s">
        <v>5</v>
      </c>
      <c r="D7097" s="292">
        <v>38.119999999999997</v>
      </c>
    </row>
    <row r="7098" spans="1:4" ht="13.5">
      <c r="A7098" s="198">
        <v>88308</v>
      </c>
      <c r="B7098" s="198" t="s">
        <v>2980</v>
      </c>
      <c r="C7098" s="198" t="s">
        <v>5</v>
      </c>
      <c r="D7098" s="292">
        <v>32.4</v>
      </c>
    </row>
    <row r="7099" spans="1:4" ht="13.5">
      <c r="A7099" s="198">
        <v>101444</v>
      </c>
      <c r="B7099" s="198" t="s">
        <v>2980</v>
      </c>
      <c r="C7099" s="198" t="s">
        <v>3012</v>
      </c>
      <c r="D7099" s="292">
        <v>5804.64</v>
      </c>
    </row>
    <row r="7100" spans="1:4" ht="13.5">
      <c r="A7100" s="198">
        <v>88309</v>
      </c>
      <c r="B7100" s="198" t="s">
        <v>2981</v>
      </c>
      <c r="C7100" s="198" t="s">
        <v>5</v>
      </c>
      <c r="D7100" s="292">
        <v>32.549999999999997</v>
      </c>
    </row>
    <row r="7101" spans="1:4" ht="13.5">
      <c r="A7101" s="198">
        <v>101445</v>
      </c>
      <c r="B7101" s="198" t="s">
        <v>2981</v>
      </c>
      <c r="C7101" s="198" t="s">
        <v>3012</v>
      </c>
      <c r="D7101" s="292">
        <v>5822.95</v>
      </c>
    </row>
    <row r="7102" spans="1:4" ht="13.5">
      <c r="A7102" s="198">
        <v>88310</v>
      </c>
      <c r="B7102" s="198" t="s">
        <v>2982</v>
      </c>
      <c r="C7102" s="198" t="s">
        <v>5</v>
      </c>
      <c r="D7102" s="292">
        <v>34.17</v>
      </c>
    </row>
    <row r="7103" spans="1:4" ht="13.5">
      <c r="A7103" s="198">
        <v>101446</v>
      </c>
      <c r="B7103" s="198" t="s">
        <v>2982</v>
      </c>
      <c r="C7103" s="198" t="s">
        <v>3012</v>
      </c>
      <c r="D7103" s="292">
        <v>6137.14</v>
      </c>
    </row>
    <row r="7104" spans="1:4" ht="13.5">
      <c r="A7104" s="198">
        <v>88311</v>
      </c>
      <c r="B7104" s="198" t="s">
        <v>2983</v>
      </c>
      <c r="C7104" s="198" t="s">
        <v>5</v>
      </c>
      <c r="D7104" s="292">
        <v>32.409999999999997</v>
      </c>
    </row>
    <row r="7105" spans="1:4" ht="13.5">
      <c r="A7105" s="198">
        <v>101447</v>
      </c>
      <c r="B7105" s="198" t="s">
        <v>2983</v>
      </c>
      <c r="C7105" s="198" t="s">
        <v>3012</v>
      </c>
      <c r="D7105" s="292">
        <v>5831.57</v>
      </c>
    </row>
    <row r="7106" spans="1:4" ht="13.5">
      <c r="A7106" s="198">
        <v>88312</v>
      </c>
      <c r="B7106" s="198" t="s">
        <v>2984</v>
      </c>
      <c r="C7106" s="198" t="s">
        <v>5</v>
      </c>
      <c r="D7106" s="292">
        <v>34.17</v>
      </c>
    </row>
    <row r="7107" spans="1:4" ht="13.5">
      <c r="A7107" s="198">
        <v>101448</v>
      </c>
      <c r="B7107" s="198" t="s">
        <v>2984</v>
      </c>
      <c r="C7107" s="198" t="s">
        <v>3012</v>
      </c>
      <c r="D7107" s="292">
        <v>6137.14</v>
      </c>
    </row>
    <row r="7108" spans="1:4" ht="13.5">
      <c r="A7108" s="198">
        <v>101449</v>
      </c>
      <c r="B7108" s="198" t="s">
        <v>3515</v>
      </c>
      <c r="C7108" s="198" t="s">
        <v>3012</v>
      </c>
      <c r="D7108" s="292">
        <v>5465.31</v>
      </c>
    </row>
    <row r="7109" spans="1:4" ht="13.5">
      <c r="A7109" s="198">
        <v>88313</v>
      </c>
      <c r="B7109" s="198" t="s">
        <v>2985</v>
      </c>
      <c r="C7109" s="198" t="s">
        <v>5</v>
      </c>
      <c r="D7109" s="292">
        <v>30.61</v>
      </c>
    </row>
    <row r="7110" spans="1:4" ht="13.5">
      <c r="A7110" s="198">
        <v>88314</v>
      </c>
      <c r="B7110" s="198" t="s">
        <v>2986</v>
      </c>
      <c r="C7110" s="198" t="s">
        <v>5</v>
      </c>
      <c r="D7110" s="292">
        <v>27.6</v>
      </c>
    </row>
    <row r="7111" spans="1:4" ht="13.5">
      <c r="A7111" s="198">
        <v>88315</v>
      </c>
      <c r="B7111" s="198" t="s">
        <v>2987</v>
      </c>
      <c r="C7111" s="198" t="s">
        <v>5</v>
      </c>
      <c r="D7111" s="292">
        <v>36.31</v>
      </c>
    </row>
    <row r="7112" spans="1:4" ht="13.5">
      <c r="A7112" s="198">
        <v>101451</v>
      </c>
      <c r="B7112" s="198" t="s">
        <v>2987</v>
      </c>
      <c r="C7112" s="198" t="s">
        <v>3012</v>
      </c>
      <c r="D7112" s="292">
        <v>6492.12</v>
      </c>
    </row>
    <row r="7113" spans="1:4" ht="13.5">
      <c r="A7113" s="198">
        <v>88316</v>
      </c>
      <c r="B7113" s="198" t="s">
        <v>2988</v>
      </c>
      <c r="C7113" s="198" t="s">
        <v>5</v>
      </c>
      <c r="D7113" s="292">
        <v>25.19</v>
      </c>
    </row>
    <row r="7114" spans="1:4" ht="13.5">
      <c r="A7114" s="198">
        <v>101452</v>
      </c>
      <c r="B7114" s="198" t="s">
        <v>3516</v>
      </c>
      <c r="C7114" s="198" t="s">
        <v>3012</v>
      </c>
      <c r="D7114" s="292">
        <v>4536.7299999999996</v>
      </c>
    </row>
    <row r="7115" spans="1:4" ht="13.5">
      <c r="A7115" s="198">
        <v>95967</v>
      </c>
      <c r="B7115" s="198" t="s">
        <v>2923</v>
      </c>
      <c r="C7115" s="198" t="s">
        <v>5</v>
      </c>
      <c r="D7115" s="292">
        <v>180.06</v>
      </c>
    </row>
    <row r="7116" spans="1:4" ht="13.5">
      <c r="A7116" s="198">
        <v>88318</v>
      </c>
      <c r="B7116" s="198" t="s">
        <v>2990</v>
      </c>
      <c r="C7116" s="198" t="s">
        <v>5</v>
      </c>
      <c r="D7116" s="292">
        <v>40.32</v>
      </c>
    </row>
    <row r="7117" spans="1:4" ht="13.5">
      <c r="A7117" s="198">
        <v>88317</v>
      </c>
      <c r="B7117" s="198" t="s">
        <v>2989</v>
      </c>
      <c r="C7117" s="198" t="s">
        <v>5</v>
      </c>
      <c r="D7117" s="292">
        <v>35.93</v>
      </c>
    </row>
    <row r="7118" spans="1:4" ht="13.5">
      <c r="A7118" s="198">
        <v>101453</v>
      </c>
      <c r="B7118" s="198" t="s">
        <v>2989</v>
      </c>
      <c r="C7118" s="198" t="s">
        <v>3012</v>
      </c>
      <c r="D7118" s="292">
        <v>6435.77</v>
      </c>
    </row>
    <row r="7119" spans="1:4" ht="13.5">
      <c r="A7119" s="198">
        <v>101454</v>
      </c>
      <c r="B7119" s="198" t="s">
        <v>3517</v>
      </c>
      <c r="C7119" s="198" t="s">
        <v>3012</v>
      </c>
      <c r="D7119" s="292">
        <v>7204.7</v>
      </c>
    </row>
    <row r="7120" spans="1:4" ht="13.5">
      <c r="A7120" s="198">
        <v>100533</v>
      </c>
      <c r="B7120" s="198" t="s">
        <v>3128</v>
      </c>
      <c r="C7120" s="198" t="s">
        <v>5</v>
      </c>
      <c r="D7120" s="292">
        <v>18.649999999999999</v>
      </c>
    </row>
    <row r="7121" spans="1:4" ht="13.5">
      <c r="A7121" s="198">
        <v>100534</v>
      </c>
      <c r="B7121" s="198" t="s">
        <v>3128</v>
      </c>
      <c r="C7121" s="198" t="s">
        <v>3012</v>
      </c>
      <c r="D7121" s="292">
        <v>3311.82</v>
      </c>
    </row>
    <row r="7122" spans="1:4" ht="13.5">
      <c r="A7122" s="198">
        <v>88323</v>
      </c>
      <c r="B7122" s="198" t="s">
        <v>2993</v>
      </c>
      <c r="C7122" s="198" t="s">
        <v>5</v>
      </c>
      <c r="D7122" s="292">
        <v>33.590000000000003</v>
      </c>
    </row>
    <row r="7123" spans="1:4" ht="13.5">
      <c r="A7123" s="198">
        <v>101458</v>
      </c>
      <c r="B7123" s="198" t="s">
        <v>3520</v>
      </c>
      <c r="C7123" s="198" t="s">
        <v>3012</v>
      </c>
      <c r="D7123" s="292">
        <v>6012.95</v>
      </c>
    </row>
    <row r="7124" spans="1:4" ht="13.5">
      <c r="A7124" s="198">
        <v>90781</v>
      </c>
      <c r="B7124" s="198" t="s">
        <v>3010</v>
      </c>
      <c r="C7124" s="198" t="s">
        <v>5</v>
      </c>
      <c r="D7124" s="292">
        <v>22.82</v>
      </c>
    </row>
    <row r="7125" spans="1:4" ht="13.5">
      <c r="A7125" s="198">
        <v>94296</v>
      </c>
      <c r="B7125" s="198" t="s">
        <v>3010</v>
      </c>
      <c r="C7125" s="198" t="s">
        <v>3012</v>
      </c>
      <c r="D7125" s="292">
        <v>4030</v>
      </c>
    </row>
    <row r="7126" spans="1:4" ht="13.5">
      <c r="A7126" s="198">
        <v>88324</v>
      </c>
      <c r="B7126" s="198" t="s">
        <v>2994</v>
      </c>
      <c r="C7126" s="198" t="s">
        <v>5</v>
      </c>
      <c r="D7126" s="292">
        <v>40.18</v>
      </c>
    </row>
    <row r="7127" spans="1:4" ht="13.5">
      <c r="A7127" s="198">
        <v>88321</v>
      </c>
      <c r="B7127" s="198" t="s">
        <v>2991</v>
      </c>
      <c r="C7127" s="198" t="s">
        <v>5</v>
      </c>
      <c r="D7127" s="292">
        <v>48.44</v>
      </c>
    </row>
    <row r="7128" spans="1:4" ht="13.5">
      <c r="A7128" s="198">
        <v>101456</v>
      </c>
      <c r="B7128" s="198" t="s">
        <v>3518</v>
      </c>
      <c r="C7128" s="198" t="s">
        <v>3012</v>
      </c>
      <c r="D7128" s="292">
        <v>8518.0400000000009</v>
      </c>
    </row>
    <row r="7129" spans="1:4" ht="13.5">
      <c r="A7129" s="198">
        <v>88322</v>
      </c>
      <c r="B7129" s="198" t="s">
        <v>2992</v>
      </c>
      <c r="C7129" s="198" t="s">
        <v>5</v>
      </c>
      <c r="D7129" s="292">
        <v>54.72</v>
      </c>
    </row>
    <row r="7130" spans="1:4" ht="13.5">
      <c r="A7130" s="198">
        <v>100309</v>
      </c>
      <c r="B7130" s="198" t="s">
        <v>3127</v>
      </c>
      <c r="C7130" s="198" t="s">
        <v>5</v>
      </c>
      <c r="D7130" s="292">
        <v>35.380000000000003</v>
      </c>
    </row>
    <row r="7131" spans="1:4" ht="13.5">
      <c r="A7131" s="198">
        <v>100321</v>
      </c>
      <c r="B7131" s="198" t="s">
        <v>3127</v>
      </c>
      <c r="C7131" s="198" t="s">
        <v>3012</v>
      </c>
      <c r="D7131" s="292">
        <v>6219.45</v>
      </c>
    </row>
    <row r="7132" spans="1:4" ht="13.5">
      <c r="A7132" s="198">
        <v>101457</v>
      </c>
      <c r="B7132" s="198" t="s">
        <v>3519</v>
      </c>
      <c r="C7132" s="198" t="s">
        <v>3012</v>
      </c>
      <c r="D7132" s="292">
        <v>10797.28</v>
      </c>
    </row>
    <row r="7133" spans="1:4" ht="13.5">
      <c r="A7133" s="198">
        <v>88325</v>
      </c>
      <c r="B7133" s="198" t="s">
        <v>2995</v>
      </c>
      <c r="C7133" s="198" t="s">
        <v>5</v>
      </c>
      <c r="D7133" s="292">
        <v>28.58</v>
      </c>
    </row>
    <row r="7134" spans="1:4" ht="13.5">
      <c r="A7134" s="198">
        <v>101459</v>
      </c>
      <c r="B7134" s="198" t="s">
        <v>2995</v>
      </c>
      <c r="C7134" s="198" t="s">
        <v>3012</v>
      </c>
      <c r="D7134" s="292">
        <v>5138.4799999999996</v>
      </c>
    </row>
    <row r="7135" spans="1:4" ht="13.5">
      <c r="A7135" s="198">
        <v>100289</v>
      </c>
      <c r="B7135" s="198" t="s">
        <v>3116</v>
      </c>
      <c r="C7135" s="198" t="s">
        <v>5</v>
      </c>
      <c r="D7135" s="292">
        <v>24.93</v>
      </c>
    </row>
    <row r="7136" spans="1:4" ht="13.5">
      <c r="A7136" s="198">
        <v>101460</v>
      </c>
      <c r="B7136" s="198" t="s">
        <v>3116</v>
      </c>
      <c r="C7136" s="198" t="s">
        <v>3012</v>
      </c>
      <c r="D7136" s="292">
        <v>4501.96</v>
      </c>
    </row>
    <row r="7137" spans="1:4" ht="13.5">
      <c r="A7137" s="198">
        <v>105011</v>
      </c>
      <c r="B7137" s="198" t="s">
        <v>41885</v>
      </c>
      <c r="C7137" s="198" t="s">
        <v>1</v>
      </c>
      <c r="D7137" s="292">
        <v>0.63</v>
      </c>
    </row>
    <row r="7138" spans="1:4" ht="13.5">
      <c r="A7138" s="198">
        <v>99061</v>
      </c>
      <c r="B7138" s="198" t="s">
        <v>41886</v>
      </c>
      <c r="C7138" s="198" t="s">
        <v>2</v>
      </c>
      <c r="D7138" s="292">
        <v>133.19999999999999</v>
      </c>
    </row>
    <row r="7139" spans="1:4" ht="13.5">
      <c r="A7139" s="198">
        <v>99060</v>
      </c>
      <c r="B7139" s="198" t="s">
        <v>41887</v>
      </c>
      <c r="C7139" s="198" t="s">
        <v>2</v>
      </c>
      <c r="D7139" s="292">
        <v>214.98</v>
      </c>
    </row>
    <row r="7140" spans="1:4" ht="13.5">
      <c r="A7140" s="198">
        <v>105008</v>
      </c>
      <c r="B7140" s="198" t="s">
        <v>41888</v>
      </c>
      <c r="C7140" s="198" t="s">
        <v>2</v>
      </c>
      <c r="D7140" s="292">
        <v>0</v>
      </c>
    </row>
    <row r="7141" spans="1:4" ht="13.5">
      <c r="A7141" s="198">
        <v>105009</v>
      </c>
      <c r="B7141" s="198" t="s">
        <v>41889</v>
      </c>
      <c r="C7141" s="198" t="s">
        <v>1</v>
      </c>
      <c r="D7141" s="292">
        <v>88.59</v>
      </c>
    </row>
    <row r="7142" spans="1:4" ht="13.5">
      <c r="A7142" s="198">
        <v>99059</v>
      </c>
      <c r="B7142" s="198" t="s">
        <v>41890</v>
      </c>
      <c r="C7142" s="198" t="s">
        <v>1</v>
      </c>
      <c r="D7142" s="292">
        <v>72.14</v>
      </c>
    </row>
    <row r="7143" spans="1:4" ht="13.5">
      <c r="A7143" s="198">
        <v>105137</v>
      </c>
      <c r="B7143" s="198" t="s">
        <v>41891</v>
      </c>
      <c r="C7143" s="198" t="s">
        <v>1</v>
      </c>
      <c r="D7143" s="292">
        <v>0</v>
      </c>
    </row>
    <row r="7144" spans="1:4" ht="13.5">
      <c r="A7144" s="198">
        <v>105136</v>
      </c>
      <c r="B7144" s="198" t="s">
        <v>41892</v>
      </c>
      <c r="C7144" s="198" t="s">
        <v>2</v>
      </c>
      <c r="D7144" s="292">
        <v>0</v>
      </c>
    </row>
    <row r="7145" spans="1:4" ht="13.5">
      <c r="A7145" s="198">
        <v>105007</v>
      </c>
      <c r="B7145" s="198" t="s">
        <v>41893</v>
      </c>
      <c r="C7145" s="198" t="s">
        <v>2</v>
      </c>
      <c r="D7145" s="292">
        <v>45.05</v>
      </c>
    </row>
    <row r="7146" spans="1:4" ht="13.5">
      <c r="A7146" s="198">
        <v>99063</v>
      </c>
      <c r="B7146" s="198" t="s">
        <v>41894</v>
      </c>
      <c r="C7146" s="198" t="s">
        <v>1</v>
      </c>
      <c r="D7146" s="292">
        <v>10.68</v>
      </c>
    </row>
    <row r="7147" spans="1:4" ht="13.5">
      <c r="A7147" s="198">
        <v>105010</v>
      </c>
      <c r="B7147" s="198" t="s">
        <v>41895</v>
      </c>
      <c r="C7147" s="198" t="s">
        <v>2</v>
      </c>
      <c r="D7147" s="292">
        <v>0</v>
      </c>
    </row>
    <row r="7148" spans="1:4" ht="13.5">
      <c r="A7148" s="198">
        <v>99062</v>
      </c>
      <c r="B7148" s="198" t="s">
        <v>41896</v>
      </c>
      <c r="C7148" s="198" t="s">
        <v>2</v>
      </c>
      <c r="D7148" s="292">
        <v>2.4500000000000002</v>
      </c>
    </row>
    <row r="7149" spans="1:4" ht="13.5">
      <c r="A7149" s="198">
        <v>100857</v>
      </c>
      <c r="B7149" s="198" t="s">
        <v>41897</v>
      </c>
      <c r="C7149" s="198" t="s">
        <v>2</v>
      </c>
      <c r="D7149" s="292">
        <v>401.76</v>
      </c>
    </row>
    <row r="7150" spans="1:4" ht="13.5">
      <c r="A7150" s="198">
        <v>86905</v>
      </c>
      <c r="B7150" s="198" t="s">
        <v>2601</v>
      </c>
      <c r="C7150" s="198" t="s">
        <v>2</v>
      </c>
      <c r="D7150" s="292">
        <v>312.39</v>
      </c>
    </row>
    <row r="7151" spans="1:4" ht="13.5">
      <c r="A7151" s="198">
        <v>86908</v>
      </c>
      <c r="B7151" s="198" t="s">
        <v>2602</v>
      </c>
      <c r="C7151" s="198" t="s">
        <v>2</v>
      </c>
      <c r="D7151" s="292">
        <v>369.33</v>
      </c>
    </row>
    <row r="7152" spans="1:4" ht="13.5">
      <c r="A7152" s="198">
        <v>100849</v>
      </c>
      <c r="B7152" s="198" t="s">
        <v>2635</v>
      </c>
      <c r="C7152" s="198" t="s">
        <v>2</v>
      </c>
      <c r="D7152" s="292">
        <v>44.92</v>
      </c>
    </row>
    <row r="7153" spans="1:4" ht="13.5">
      <c r="A7153" s="198">
        <v>100851</v>
      </c>
      <c r="B7153" s="198" t="s">
        <v>2636</v>
      </c>
      <c r="C7153" s="198" t="s">
        <v>2</v>
      </c>
      <c r="D7153" s="292">
        <v>88.86</v>
      </c>
    </row>
    <row r="7154" spans="1:4" ht="13.5">
      <c r="A7154" s="198">
        <v>100850</v>
      </c>
      <c r="B7154" s="198" t="s">
        <v>41898</v>
      </c>
      <c r="C7154" s="198" t="s">
        <v>2</v>
      </c>
      <c r="D7154" s="292">
        <v>0</v>
      </c>
    </row>
    <row r="7155" spans="1:4" ht="13.5">
      <c r="A7155" s="198">
        <v>86895</v>
      </c>
      <c r="B7155" s="198" t="s">
        <v>3370</v>
      </c>
      <c r="C7155" s="198" t="s">
        <v>2</v>
      </c>
      <c r="D7155" s="292">
        <v>275.12</v>
      </c>
    </row>
    <row r="7156" spans="1:4" ht="13.5">
      <c r="A7156" s="198">
        <v>86889</v>
      </c>
      <c r="B7156" s="198" t="s">
        <v>3367</v>
      </c>
      <c r="C7156" s="198" t="s">
        <v>2</v>
      </c>
      <c r="D7156" s="292">
        <v>498.8</v>
      </c>
    </row>
    <row r="7157" spans="1:4" ht="13.5">
      <c r="A7157" s="198">
        <v>86899</v>
      </c>
      <c r="B7157" s="198" t="s">
        <v>3371</v>
      </c>
      <c r="C7157" s="198" t="s">
        <v>2</v>
      </c>
      <c r="D7157" s="292">
        <v>226.12</v>
      </c>
    </row>
    <row r="7158" spans="1:4" ht="13.5">
      <c r="A7158" s="198">
        <v>86893</v>
      </c>
      <c r="B7158" s="198" t="s">
        <v>3368</v>
      </c>
      <c r="C7158" s="198" t="s">
        <v>2</v>
      </c>
      <c r="D7158" s="292">
        <v>368.2</v>
      </c>
    </row>
    <row r="7159" spans="1:4" ht="13.5">
      <c r="A7159" s="198">
        <v>86934</v>
      </c>
      <c r="B7159" s="198" t="s">
        <v>2616</v>
      </c>
      <c r="C7159" s="198" t="s">
        <v>2</v>
      </c>
      <c r="D7159" s="292">
        <v>360.65</v>
      </c>
    </row>
    <row r="7160" spans="1:4" ht="13.5">
      <c r="A7160" s="198">
        <v>86933</v>
      </c>
      <c r="B7160" s="198" t="s">
        <v>2615</v>
      </c>
      <c r="C7160" s="198" t="s">
        <v>2</v>
      </c>
      <c r="D7160" s="292">
        <v>370.43</v>
      </c>
    </row>
    <row r="7161" spans="1:4" ht="13.5">
      <c r="A7161" s="198">
        <v>86894</v>
      </c>
      <c r="B7161" s="198" t="s">
        <v>3369</v>
      </c>
      <c r="C7161" s="198" t="s">
        <v>2</v>
      </c>
      <c r="D7161" s="292">
        <v>255.75</v>
      </c>
    </row>
    <row r="7162" spans="1:4" ht="13.5">
      <c r="A7162" s="198">
        <v>93441</v>
      </c>
      <c r="B7162" s="198" t="s">
        <v>41899</v>
      </c>
      <c r="C7162" s="198" t="s">
        <v>2</v>
      </c>
      <c r="D7162" s="292">
        <v>918.24</v>
      </c>
    </row>
    <row r="7163" spans="1:4" ht="13.5">
      <c r="A7163" s="198">
        <v>93396</v>
      </c>
      <c r="B7163" s="198" t="s">
        <v>41900</v>
      </c>
      <c r="C7163" s="198" t="s">
        <v>2</v>
      </c>
      <c r="D7163" s="292">
        <v>600.36</v>
      </c>
    </row>
    <row r="7164" spans="1:4" ht="13.5">
      <c r="A7164" s="198">
        <v>93442</v>
      </c>
      <c r="B7164" s="198" t="s">
        <v>41901</v>
      </c>
      <c r="C7164" s="198" t="s">
        <v>2</v>
      </c>
      <c r="D7164" s="292">
        <v>1037.8499999999999</v>
      </c>
    </row>
    <row r="7165" spans="1:4" ht="13.5">
      <c r="A7165" s="198">
        <v>86947</v>
      </c>
      <c r="B7165" s="198" t="s">
        <v>2626</v>
      </c>
      <c r="C7165" s="198" t="s">
        <v>2</v>
      </c>
      <c r="D7165" s="292">
        <v>1133.8699999999999</v>
      </c>
    </row>
    <row r="7166" spans="1:4" ht="13.5">
      <c r="A7166" s="198">
        <v>100875</v>
      </c>
      <c r="B7166" s="198" t="s">
        <v>2646</v>
      </c>
      <c r="C7166" s="198" t="s">
        <v>2</v>
      </c>
      <c r="D7166" s="292">
        <v>1173.83</v>
      </c>
    </row>
    <row r="7167" spans="1:4" ht="13.5">
      <c r="A7167" s="198">
        <v>100863</v>
      </c>
      <c r="B7167" s="198" t="s">
        <v>2641</v>
      </c>
      <c r="C7167" s="198" t="s">
        <v>2</v>
      </c>
      <c r="D7167" s="292">
        <v>654.39</v>
      </c>
    </row>
    <row r="7168" spans="1:4" ht="13.5">
      <c r="A7168" s="198">
        <v>100864</v>
      </c>
      <c r="B7168" s="198" t="s">
        <v>2642</v>
      </c>
      <c r="C7168" s="198" t="s">
        <v>2</v>
      </c>
      <c r="D7168" s="292">
        <v>718.27</v>
      </c>
    </row>
    <row r="7169" spans="1:4" ht="13.5">
      <c r="A7169" s="198">
        <v>100865</v>
      </c>
      <c r="B7169" s="198" t="s">
        <v>2643</v>
      </c>
      <c r="C7169" s="198" t="s">
        <v>2</v>
      </c>
      <c r="D7169" s="292">
        <v>635.74</v>
      </c>
    </row>
    <row r="7170" spans="1:4" ht="13.5">
      <c r="A7170" s="198">
        <v>100866</v>
      </c>
      <c r="B7170" s="198" t="s">
        <v>2644</v>
      </c>
      <c r="C7170" s="198" t="s">
        <v>2</v>
      </c>
      <c r="D7170" s="292">
        <v>338.31</v>
      </c>
    </row>
    <row r="7171" spans="1:4" ht="13.5">
      <c r="A7171" s="198">
        <v>100867</v>
      </c>
      <c r="B7171" s="198" t="s">
        <v>41902</v>
      </c>
      <c r="C7171" s="198" t="s">
        <v>2</v>
      </c>
      <c r="D7171" s="292">
        <v>359.37</v>
      </c>
    </row>
    <row r="7172" spans="1:4" ht="13.5">
      <c r="A7172" s="198">
        <v>100868</v>
      </c>
      <c r="B7172" s="198" t="s">
        <v>41903</v>
      </c>
      <c r="C7172" s="198" t="s">
        <v>2</v>
      </c>
      <c r="D7172" s="292">
        <v>373.39</v>
      </c>
    </row>
    <row r="7173" spans="1:4" ht="13.5">
      <c r="A7173" s="198">
        <v>100869</v>
      </c>
      <c r="B7173" s="198" t="s">
        <v>41904</v>
      </c>
      <c r="C7173" s="198" t="s">
        <v>2</v>
      </c>
      <c r="D7173" s="292">
        <v>384.14</v>
      </c>
    </row>
    <row r="7174" spans="1:4" ht="13.5">
      <c r="A7174" s="198">
        <v>100870</v>
      </c>
      <c r="B7174" s="198" t="s">
        <v>41905</v>
      </c>
      <c r="C7174" s="198" t="s">
        <v>2</v>
      </c>
      <c r="D7174" s="292">
        <v>255.01</v>
      </c>
    </row>
    <row r="7175" spans="1:4" ht="13.5">
      <c r="A7175" s="198">
        <v>100871</v>
      </c>
      <c r="B7175" s="198" t="s">
        <v>41906</v>
      </c>
      <c r="C7175" s="198" t="s">
        <v>2</v>
      </c>
      <c r="D7175" s="292">
        <v>270.72000000000003</v>
      </c>
    </row>
    <row r="7176" spans="1:4" ht="13.5">
      <c r="A7176" s="198">
        <v>100872</v>
      </c>
      <c r="B7176" s="198" t="s">
        <v>41907</v>
      </c>
      <c r="C7176" s="198" t="s">
        <v>2</v>
      </c>
      <c r="D7176" s="292">
        <v>280.76</v>
      </c>
    </row>
    <row r="7177" spans="1:4" ht="13.5">
      <c r="A7177" s="198">
        <v>100873</v>
      </c>
      <c r="B7177" s="198" t="s">
        <v>41908</v>
      </c>
      <c r="C7177" s="198" t="s">
        <v>2</v>
      </c>
      <c r="D7177" s="292">
        <v>287.02</v>
      </c>
    </row>
    <row r="7178" spans="1:4" ht="13.5">
      <c r="A7178" s="198">
        <v>100860</v>
      </c>
      <c r="B7178" s="198" t="s">
        <v>41909</v>
      </c>
      <c r="C7178" s="198" t="s">
        <v>2</v>
      </c>
      <c r="D7178" s="292">
        <v>102.42</v>
      </c>
    </row>
    <row r="7179" spans="1:4" ht="13.5">
      <c r="A7179" s="198">
        <v>86936</v>
      </c>
      <c r="B7179" s="198" t="s">
        <v>2618</v>
      </c>
      <c r="C7179" s="198" t="s">
        <v>2</v>
      </c>
      <c r="D7179" s="353">
        <v>557.92999999999995</v>
      </c>
    </row>
    <row r="7180" spans="1:4" ht="13.5">
      <c r="A7180" s="198">
        <v>86935</v>
      </c>
      <c r="B7180" s="198" t="s">
        <v>2617</v>
      </c>
      <c r="C7180" s="198" t="s">
        <v>2</v>
      </c>
      <c r="D7180" s="353">
        <v>340.47</v>
      </c>
    </row>
    <row r="7181" spans="1:4" ht="13.5">
      <c r="A7181" s="198">
        <v>86901</v>
      </c>
      <c r="B7181" s="198" t="s">
        <v>2597</v>
      </c>
      <c r="C7181" s="198" t="s">
        <v>2</v>
      </c>
      <c r="D7181" s="353">
        <v>168.62</v>
      </c>
    </row>
    <row r="7182" spans="1:4" ht="13.5">
      <c r="A7182" s="198">
        <v>86938</v>
      </c>
      <c r="B7182" s="198" t="s">
        <v>2620</v>
      </c>
      <c r="C7182" s="198" t="s">
        <v>2</v>
      </c>
      <c r="D7182" s="353">
        <v>473.64</v>
      </c>
    </row>
    <row r="7183" spans="1:4" ht="13.5">
      <c r="A7183" s="198">
        <v>86937</v>
      </c>
      <c r="B7183" s="198" t="s">
        <v>2619</v>
      </c>
      <c r="C7183" s="198" t="s">
        <v>2</v>
      </c>
      <c r="D7183" s="353">
        <v>256.18</v>
      </c>
    </row>
    <row r="7184" spans="1:4" ht="13.5">
      <c r="A7184" s="198">
        <v>86900</v>
      </c>
      <c r="B7184" s="198" t="s">
        <v>2596</v>
      </c>
      <c r="C7184" s="198" t="s">
        <v>2</v>
      </c>
      <c r="D7184" s="353">
        <v>247.03</v>
      </c>
    </row>
    <row r="7185" spans="1:4" ht="13.5">
      <c r="A7185" s="198">
        <v>100852</v>
      </c>
      <c r="B7185" s="198" t="s">
        <v>2637</v>
      </c>
      <c r="C7185" s="198" t="s">
        <v>2</v>
      </c>
      <c r="D7185" s="353">
        <v>270.36</v>
      </c>
    </row>
    <row r="7186" spans="1:4" ht="13.5">
      <c r="A7186" s="198">
        <v>86886</v>
      </c>
      <c r="B7186" s="198" t="s">
        <v>41910</v>
      </c>
      <c r="C7186" s="198" t="s">
        <v>2</v>
      </c>
      <c r="D7186" s="353">
        <v>56.13</v>
      </c>
    </row>
    <row r="7187" spans="1:4" ht="13.5">
      <c r="A7187" s="198">
        <v>86887</v>
      </c>
      <c r="B7187" s="198" t="s">
        <v>41911</v>
      </c>
      <c r="C7187" s="198" t="s">
        <v>2</v>
      </c>
      <c r="D7187" s="353">
        <v>60.86</v>
      </c>
    </row>
    <row r="7188" spans="1:4" ht="13.5">
      <c r="A7188" s="198">
        <v>86884</v>
      </c>
      <c r="B7188" s="198" t="s">
        <v>41912</v>
      </c>
      <c r="C7188" s="198" t="s">
        <v>2</v>
      </c>
      <c r="D7188" s="353">
        <v>11.1</v>
      </c>
    </row>
    <row r="7189" spans="1:4" ht="13.5">
      <c r="A7189" s="198">
        <v>86885</v>
      </c>
      <c r="B7189" s="198" t="s">
        <v>41913</v>
      </c>
      <c r="C7189" s="198" t="s">
        <v>2</v>
      </c>
      <c r="D7189" s="353">
        <v>12.43</v>
      </c>
    </row>
    <row r="7190" spans="1:4" ht="13.5">
      <c r="A7190" s="198">
        <v>95546</v>
      </c>
      <c r="B7190" s="198" t="s">
        <v>2632</v>
      </c>
      <c r="C7190" s="198" t="s">
        <v>2</v>
      </c>
      <c r="D7190" s="353">
        <v>191.46</v>
      </c>
    </row>
    <row r="7191" spans="1:4" ht="13.5">
      <c r="A7191" s="198">
        <v>86902</v>
      </c>
      <c r="B7191" s="198" t="s">
        <v>2598</v>
      </c>
      <c r="C7191" s="198" t="s">
        <v>2</v>
      </c>
      <c r="D7191" s="353">
        <v>351.7</v>
      </c>
    </row>
    <row r="7192" spans="1:4" ht="13.5">
      <c r="A7192" s="198">
        <v>86939</v>
      </c>
      <c r="B7192" s="198" t="s">
        <v>2621</v>
      </c>
      <c r="C7192" s="198" t="s">
        <v>2</v>
      </c>
      <c r="D7192" s="353">
        <v>442.46</v>
      </c>
    </row>
    <row r="7193" spans="1:4" ht="13.5">
      <c r="A7193" s="198">
        <v>86903</v>
      </c>
      <c r="B7193" s="198" t="s">
        <v>2599</v>
      </c>
      <c r="C7193" s="198" t="s">
        <v>2</v>
      </c>
      <c r="D7193" s="353">
        <v>399.47</v>
      </c>
    </row>
    <row r="7194" spans="1:4" ht="13.5">
      <c r="A7194" s="198">
        <v>86940</v>
      </c>
      <c r="B7194" s="198" t="s">
        <v>2622</v>
      </c>
      <c r="C7194" s="198" t="s">
        <v>2</v>
      </c>
      <c r="D7194" s="353">
        <v>1138.5999999999999</v>
      </c>
    </row>
    <row r="7195" spans="1:4" ht="13.5">
      <c r="A7195" s="198">
        <v>86941</v>
      </c>
      <c r="B7195" s="198" t="s">
        <v>2623</v>
      </c>
      <c r="C7195" s="198" t="s">
        <v>2</v>
      </c>
      <c r="D7195" s="353">
        <v>875</v>
      </c>
    </row>
    <row r="7196" spans="1:4" ht="13.5">
      <c r="A7196" s="198">
        <v>86904</v>
      </c>
      <c r="B7196" s="198" t="s">
        <v>2600</v>
      </c>
      <c r="C7196" s="198" t="s">
        <v>2</v>
      </c>
      <c r="D7196" s="292">
        <v>167.45</v>
      </c>
    </row>
    <row r="7197" spans="1:4" ht="13.5">
      <c r="A7197" s="198">
        <v>86943</v>
      </c>
      <c r="B7197" s="198" t="s">
        <v>2625</v>
      </c>
      <c r="C7197" s="198" t="s">
        <v>2</v>
      </c>
      <c r="D7197" s="292">
        <v>258.20999999999998</v>
      </c>
    </row>
    <row r="7198" spans="1:4" ht="13.5">
      <c r="A7198" s="198">
        <v>86942</v>
      </c>
      <c r="B7198" s="198" t="s">
        <v>2624</v>
      </c>
      <c r="C7198" s="198" t="s">
        <v>2</v>
      </c>
      <c r="D7198" s="292">
        <v>267.99</v>
      </c>
    </row>
    <row r="7199" spans="1:4" ht="13.5">
      <c r="A7199" s="198">
        <v>100856</v>
      </c>
      <c r="B7199" s="198" t="s">
        <v>41914</v>
      </c>
      <c r="C7199" s="198" t="s">
        <v>2</v>
      </c>
      <c r="D7199" s="292">
        <v>30.07</v>
      </c>
    </row>
    <row r="7200" spans="1:4" ht="13.5">
      <c r="A7200" s="198">
        <v>100858</v>
      </c>
      <c r="B7200" s="198" t="s">
        <v>41915</v>
      </c>
      <c r="C7200" s="198" t="s">
        <v>2</v>
      </c>
      <c r="D7200" s="292">
        <v>770.78</v>
      </c>
    </row>
    <row r="7201" spans="1:4" ht="13.5">
      <c r="A7201" s="198">
        <v>100859</v>
      </c>
      <c r="B7201" s="198" t="s">
        <v>41916</v>
      </c>
      <c r="C7201" s="198" t="s">
        <v>2</v>
      </c>
      <c r="D7201" s="292">
        <v>1181.24</v>
      </c>
    </row>
    <row r="7202" spans="1:4" ht="13.5">
      <c r="A7202" s="198">
        <v>95544</v>
      </c>
      <c r="B7202" s="198" t="s">
        <v>2630</v>
      </c>
      <c r="C7202" s="198" t="s">
        <v>2</v>
      </c>
      <c r="D7202" s="292">
        <v>58.06</v>
      </c>
    </row>
    <row r="7203" spans="1:4" ht="13.5">
      <c r="A7203" s="198">
        <v>95543</v>
      </c>
      <c r="B7203" s="198" t="s">
        <v>2629</v>
      </c>
      <c r="C7203" s="198" t="s">
        <v>2</v>
      </c>
      <c r="D7203" s="292">
        <v>79.05</v>
      </c>
    </row>
    <row r="7204" spans="1:4" ht="13.5">
      <c r="A7204" s="198">
        <v>95542</v>
      </c>
      <c r="B7204" s="198" t="s">
        <v>2628</v>
      </c>
      <c r="C7204" s="198" t="s">
        <v>2</v>
      </c>
      <c r="D7204" s="292">
        <v>47.25</v>
      </c>
    </row>
    <row r="7205" spans="1:4" ht="13.5">
      <c r="A7205" s="198">
        <v>100874</v>
      </c>
      <c r="B7205" s="198" t="s">
        <v>2645</v>
      </c>
      <c r="C7205" s="198" t="s">
        <v>2</v>
      </c>
      <c r="D7205" s="292">
        <v>338.31</v>
      </c>
    </row>
    <row r="7206" spans="1:4" ht="13.5">
      <c r="A7206" s="198">
        <v>95545</v>
      </c>
      <c r="B7206" s="198" t="s">
        <v>2631</v>
      </c>
      <c r="C7206" s="198" t="s">
        <v>2</v>
      </c>
      <c r="D7206" s="292">
        <v>56.91</v>
      </c>
    </row>
    <row r="7207" spans="1:4" ht="13.5">
      <c r="A7207" s="198">
        <v>95547</v>
      </c>
      <c r="B7207" s="198" t="s">
        <v>2633</v>
      </c>
      <c r="C7207" s="198" t="s">
        <v>2</v>
      </c>
      <c r="D7207" s="292">
        <v>76.2</v>
      </c>
    </row>
    <row r="7208" spans="1:4" ht="13.5">
      <c r="A7208" s="198">
        <v>86883</v>
      </c>
      <c r="B7208" s="198" t="s">
        <v>41917</v>
      </c>
      <c r="C7208" s="198" t="s">
        <v>2</v>
      </c>
      <c r="D7208" s="292">
        <v>11.83</v>
      </c>
    </row>
    <row r="7209" spans="1:4" ht="13.5">
      <c r="A7209" s="198">
        <v>86881</v>
      </c>
      <c r="B7209" s="198" t="s">
        <v>41918</v>
      </c>
      <c r="C7209" s="198" t="s">
        <v>2</v>
      </c>
      <c r="D7209" s="292">
        <v>229.29</v>
      </c>
    </row>
    <row r="7210" spans="1:4" ht="13.5">
      <c r="A7210" s="198">
        <v>86882</v>
      </c>
      <c r="B7210" s="198" t="s">
        <v>41919</v>
      </c>
      <c r="C7210" s="198" t="s">
        <v>2</v>
      </c>
      <c r="D7210" s="292">
        <v>21.61</v>
      </c>
    </row>
    <row r="7211" spans="1:4" ht="13.5">
      <c r="A7211" s="198">
        <v>100862</v>
      </c>
      <c r="B7211" s="198" t="s">
        <v>2640</v>
      </c>
      <c r="C7211" s="198" t="s">
        <v>2</v>
      </c>
      <c r="D7211" s="292">
        <v>40.549999999999997</v>
      </c>
    </row>
    <row r="7212" spans="1:4" ht="13.5">
      <c r="A7212" s="198">
        <v>100861</v>
      </c>
      <c r="B7212" s="198" t="s">
        <v>2639</v>
      </c>
      <c r="C7212" s="198" t="s">
        <v>2</v>
      </c>
      <c r="D7212" s="292">
        <v>37.14</v>
      </c>
    </row>
    <row r="7213" spans="1:4" ht="13.5">
      <c r="A7213" s="198">
        <v>86872</v>
      </c>
      <c r="B7213" s="198" t="s">
        <v>2592</v>
      </c>
      <c r="C7213" s="198" t="s">
        <v>2</v>
      </c>
      <c r="D7213" s="292">
        <v>829.28</v>
      </c>
    </row>
    <row r="7214" spans="1:4" ht="13.5">
      <c r="A7214" s="198">
        <v>86919</v>
      </c>
      <c r="B7214" s="198" t="s">
        <v>2603</v>
      </c>
      <c r="C7214" s="198" t="s">
        <v>2</v>
      </c>
      <c r="D7214" s="292">
        <v>993.37</v>
      </c>
    </row>
    <row r="7215" spans="1:4" ht="13.5">
      <c r="A7215" s="198">
        <v>86920</v>
      </c>
      <c r="B7215" s="198" t="s">
        <v>2604</v>
      </c>
      <c r="C7215" s="198" t="s">
        <v>2</v>
      </c>
      <c r="D7215" s="292">
        <v>894.65</v>
      </c>
    </row>
    <row r="7216" spans="1:4" ht="13.5">
      <c r="A7216" s="198">
        <v>86921</v>
      </c>
      <c r="B7216" s="198" t="s">
        <v>2605</v>
      </c>
      <c r="C7216" s="198" t="s">
        <v>2</v>
      </c>
      <c r="D7216" s="292">
        <v>873.15</v>
      </c>
    </row>
    <row r="7217" spans="1:4" ht="13.5">
      <c r="A7217" s="198">
        <v>86874</v>
      </c>
      <c r="B7217" s="198" t="s">
        <v>2593</v>
      </c>
      <c r="C7217" s="198" t="s">
        <v>2</v>
      </c>
      <c r="D7217" s="292">
        <v>580.99</v>
      </c>
    </row>
    <row r="7218" spans="1:4" ht="13.5">
      <c r="A7218" s="198">
        <v>86922</v>
      </c>
      <c r="B7218" s="198" t="s">
        <v>2606</v>
      </c>
      <c r="C7218" s="198" t="s">
        <v>2</v>
      </c>
      <c r="D7218" s="292">
        <v>962.54</v>
      </c>
    </row>
    <row r="7219" spans="1:4" ht="13.5">
      <c r="A7219" s="198">
        <v>86923</v>
      </c>
      <c r="B7219" s="198" t="s">
        <v>2607</v>
      </c>
      <c r="C7219" s="198" t="s">
        <v>2</v>
      </c>
      <c r="D7219" s="292">
        <v>656.14</v>
      </c>
    </row>
    <row r="7220" spans="1:4" ht="13.5">
      <c r="A7220" s="198">
        <v>86924</v>
      </c>
      <c r="B7220" s="198" t="s">
        <v>2608</v>
      </c>
      <c r="C7220" s="198" t="s">
        <v>2</v>
      </c>
      <c r="D7220" s="292">
        <v>634.64</v>
      </c>
    </row>
    <row r="7221" spans="1:4" ht="13.5">
      <c r="A7221" s="198">
        <v>86875</v>
      </c>
      <c r="B7221" s="198" t="s">
        <v>41920</v>
      </c>
      <c r="C7221" s="198" t="s">
        <v>2</v>
      </c>
      <c r="D7221" s="292">
        <v>454.51</v>
      </c>
    </row>
    <row r="7222" spans="1:4" ht="13.5">
      <c r="A7222" s="198">
        <v>86925</v>
      </c>
      <c r="B7222" s="198" t="s">
        <v>2609</v>
      </c>
      <c r="C7222" s="198" t="s">
        <v>2</v>
      </c>
      <c r="D7222" s="292">
        <v>519.88</v>
      </c>
    </row>
    <row r="7223" spans="1:4" ht="13.5">
      <c r="A7223" s="198">
        <v>86926</v>
      </c>
      <c r="B7223" s="198" t="s">
        <v>2610</v>
      </c>
      <c r="C7223" s="198" t="s">
        <v>2</v>
      </c>
      <c r="D7223" s="292">
        <v>498.38</v>
      </c>
    </row>
    <row r="7224" spans="1:4" ht="13.5">
      <c r="A7224" s="198">
        <v>86876</v>
      </c>
      <c r="B7224" s="198" t="s">
        <v>2594</v>
      </c>
      <c r="C7224" s="198" t="s">
        <v>2</v>
      </c>
      <c r="D7224" s="292">
        <v>265.06</v>
      </c>
    </row>
    <row r="7225" spans="1:4" ht="13.5">
      <c r="A7225" s="198">
        <v>86929</v>
      </c>
      <c r="B7225" s="198" t="s">
        <v>2613</v>
      </c>
      <c r="C7225" s="198" t="s">
        <v>2</v>
      </c>
      <c r="D7225" s="292">
        <v>330.43</v>
      </c>
    </row>
    <row r="7226" spans="1:4" ht="13.5">
      <c r="A7226" s="198">
        <v>86930</v>
      </c>
      <c r="B7226" s="198" t="s">
        <v>2614</v>
      </c>
      <c r="C7226" s="198" t="s">
        <v>2</v>
      </c>
      <c r="D7226" s="292">
        <v>308.93</v>
      </c>
    </row>
    <row r="7227" spans="1:4" ht="13.5">
      <c r="A7227" s="198">
        <v>86927</v>
      </c>
      <c r="B7227" s="198" t="s">
        <v>2611</v>
      </c>
      <c r="C7227" s="198" t="s">
        <v>2</v>
      </c>
      <c r="D7227" s="292">
        <v>340.21</v>
      </c>
    </row>
    <row r="7228" spans="1:4" ht="13.5">
      <c r="A7228" s="198">
        <v>86928</v>
      </c>
      <c r="B7228" s="198" t="s">
        <v>2612</v>
      </c>
      <c r="C7228" s="198" t="s">
        <v>2</v>
      </c>
      <c r="D7228" s="292">
        <v>318.70999999999998</v>
      </c>
    </row>
    <row r="7229" spans="1:4" ht="13.5">
      <c r="A7229" s="198">
        <v>86914</v>
      </c>
      <c r="B7229" s="198" t="s">
        <v>41921</v>
      </c>
      <c r="C7229" s="198" t="s">
        <v>2</v>
      </c>
      <c r="D7229" s="292">
        <v>76.53</v>
      </c>
    </row>
    <row r="7230" spans="1:4" ht="13.5">
      <c r="A7230" s="198">
        <v>86913</v>
      </c>
      <c r="B7230" s="198" t="s">
        <v>41922</v>
      </c>
      <c r="C7230" s="198" t="s">
        <v>2</v>
      </c>
      <c r="D7230" s="292">
        <v>43.67</v>
      </c>
    </row>
    <row r="7231" spans="1:4" ht="13.5">
      <c r="A7231" s="198">
        <v>100853</v>
      </c>
      <c r="B7231" s="198" t="s">
        <v>5404</v>
      </c>
      <c r="C7231" s="198" t="s">
        <v>2</v>
      </c>
      <c r="D7231" s="292">
        <v>266.5</v>
      </c>
    </row>
    <row r="7232" spans="1:4" ht="13.5">
      <c r="A7232" s="198">
        <v>100854</v>
      </c>
      <c r="B7232" s="198" t="s">
        <v>2638</v>
      </c>
      <c r="C7232" s="198" t="s">
        <v>2</v>
      </c>
      <c r="D7232" s="292">
        <v>1363.26</v>
      </c>
    </row>
    <row r="7233" spans="1:4" ht="13.5">
      <c r="A7233" s="198">
        <v>86915</v>
      </c>
      <c r="B7233" s="198" t="s">
        <v>41923</v>
      </c>
      <c r="C7233" s="198" t="s">
        <v>2</v>
      </c>
      <c r="D7233" s="292">
        <v>109.65</v>
      </c>
    </row>
    <row r="7234" spans="1:4" ht="13.5">
      <c r="A7234" s="198">
        <v>86906</v>
      </c>
      <c r="B7234" s="198" t="s">
        <v>41924</v>
      </c>
      <c r="C7234" s="198" t="s">
        <v>2</v>
      </c>
      <c r="D7234" s="292">
        <v>57.96</v>
      </c>
    </row>
    <row r="7235" spans="1:4" ht="13.5">
      <c r="A7235" s="198">
        <v>86911</v>
      </c>
      <c r="B7235" s="198" t="s">
        <v>41925</v>
      </c>
      <c r="C7235" s="198" t="s">
        <v>2</v>
      </c>
      <c r="D7235" s="292">
        <v>67.87</v>
      </c>
    </row>
    <row r="7236" spans="1:4" ht="13.5">
      <c r="A7236" s="198">
        <v>86909</v>
      </c>
      <c r="B7236" s="198" t="s">
        <v>41926</v>
      </c>
      <c r="C7236" s="198" t="s">
        <v>2</v>
      </c>
      <c r="D7236" s="292">
        <v>100.62</v>
      </c>
    </row>
    <row r="7237" spans="1:4" ht="13.5">
      <c r="A7237" s="198">
        <v>86910</v>
      </c>
      <c r="B7237" s="198" t="s">
        <v>41927</v>
      </c>
      <c r="C7237" s="198" t="s">
        <v>2</v>
      </c>
      <c r="D7237" s="292">
        <v>98.37</v>
      </c>
    </row>
    <row r="7238" spans="1:4" ht="13.5">
      <c r="A7238" s="198">
        <v>86916</v>
      </c>
      <c r="B7238" s="198" t="s">
        <v>41928</v>
      </c>
      <c r="C7238" s="198" t="s">
        <v>2</v>
      </c>
      <c r="D7238" s="292">
        <v>22.17</v>
      </c>
    </row>
    <row r="7239" spans="1:4" ht="13.5">
      <c r="A7239" s="198">
        <v>95469</v>
      </c>
      <c r="B7239" s="198" t="s">
        <v>41929</v>
      </c>
      <c r="C7239" s="198" t="s">
        <v>2</v>
      </c>
      <c r="D7239" s="292">
        <v>339.19</v>
      </c>
    </row>
    <row r="7240" spans="1:4" ht="13.5">
      <c r="A7240" s="198">
        <v>95470</v>
      </c>
      <c r="B7240" s="198" t="s">
        <v>41930</v>
      </c>
      <c r="C7240" s="198" t="s">
        <v>2</v>
      </c>
      <c r="D7240" s="292">
        <v>348.74</v>
      </c>
    </row>
    <row r="7241" spans="1:4" ht="13.5">
      <c r="A7241" s="198">
        <v>95471</v>
      </c>
      <c r="B7241" s="198" t="s">
        <v>41931</v>
      </c>
      <c r="C7241" s="198" t="s">
        <v>2</v>
      </c>
      <c r="D7241" s="292">
        <v>890.55</v>
      </c>
    </row>
    <row r="7242" spans="1:4" ht="13.5">
      <c r="A7242" s="198">
        <v>95472</v>
      </c>
      <c r="B7242" s="198" t="s">
        <v>2627</v>
      </c>
      <c r="C7242" s="198" t="s">
        <v>2</v>
      </c>
      <c r="D7242" s="292">
        <v>900.1</v>
      </c>
    </row>
    <row r="7243" spans="1:4" ht="13.5">
      <c r="A7243" s="198">
        <v>100848</v>
      </c>
      <c r="B7243" s="198" t="s">
        <v>2634</v>
      </c>
      <c r="C7243" s="198" t="s">
        <v>2</v>
      </c>
      <c r="D7243" s="292">
        <v>637.04999999999995</v>
      </c>
    </row>
    <row r="7244" spans="1:4" ht="13.5">
      <c r="A7244" s="198">
        <v>86888</v>
      </c>
      <c r="B7244" s="198" t="s">
        <v>2595</v>
      </c>
      <c r="C7244" s="198" t="s">
        <v>2</v>
      </c>
      <c r="D7244" s="292">
        <v>563.13</v>
      </c>
    </row>
    <row r="7245" spans="1:4" ht="13.5">
      <c r="A7245" s="198">
        <v>86932</v>
      </c>
      <c r="B7245" s="198" t="s">
        <v>41932</v>
      </c>
      <c r="C7245" s="198" t="s">
        <v>2</v>
      </c>
      <c r="D7245" s="292">
        <v>623.99</v>
      </c>
    </row>
    <row r="7246" spans="1:4" ht="13.5">
      <c r="A7246" s="198">
        <v>86931</v>
      </c>
      <c r="B7246" s="198" t="s">
        <v>41933</v>
      </c>
      <c r="C7246" s="198" t="s">
        <v>2</v>
      </c>
      <c r="D7246" s="292">
        <v>575.55999999999995</v>
      </c>
    </row>
    <row r="7247" spans="1:4" ht="13.5">
      <c r="A7247" s="198">
        <v>100878</v>
      </c>
      <c r="B7247" s="198" t="s">
        <v>5405</v>
      </c>
      <c r="C7247" s="198" t="s">
        <v>2</v>
      </c>
      <c r="D7247" s="292">
        <v>759.85</v>
      </c>
    </row>
    <row r="7248" spans="1:4" ht="13.5">
      <c r="A7248" s="198">
        <v>86877</v>
      </c>
      <c r="B7248" s="198" t="s">
        <v>41934</v>
      </c>
      <c r="C7248" s="198" t="s">
        <v>2</v>
      </c>
      <c r="D7248" s="292">
        <v>75.73</v>
      </c>
    </row>
    <row r="7249" spans="1:4" ht="13.5">
      <c r="A7249" s="198">
        <v>86878</v>
      </c>
      <c r="B7249" s="198" t="s">
        <v>41935</v>
      </c>
      <c r="C7249" s="198" t="s">
        <v>2</v>
      </c>
      <c r="D7249" s="292">
        <v>81.61</v>
      </c>
    </row>
    <row r="7250" spans="1:4" ht="13.5">
      <c r="A7250" s="198">
        <v>86879</v>
      </c>
      <c r="B7250" s="198" t="s">
        <v>41936</v>
      </c>
      <c r="C7250" s="198" t="s">
        <v>2</v>
      </c>
      <c r="D7250" s="292">
        <v>9.8699999999999992</v>
      </c>
    </row>
    <row r="7251" spans="1:4" ht="13.5">
      <c r="A7251" s="198">
        <v>86880</v>
      </c>
      <c r="B7251" s="198" t="s">
        <v>41937</v>
      </c>
      <c r="C7251" s="198" t="s">
        <v>2</v>
      </c>
      <c r="D7251" s="292">
        <v>25.2</v>
      </c>
    </row>
    <row r="7252" spans="1:4" ht="13.5">
      <c r="A7252" s="198">
        <v>101663</v>
      </c>
      <c r="B7252" s="198" t="s">
        <v>41938</v>
      </c>
      <c r="C7252" s="198" t="s">
        <v>2</v>
      </c>
      <c r="D7252" s="292">
        <v>29.87</v>
      </c>
    </row>
    <row r="7253" spans="1:4" ht="13.5">
      <c r="A7253" s="198">
        <v>101664</v>
      </c>
      <c r="B7253" s="198" t="s">
        <v>41939</v>
      </c>
      <c r="C7253" s="198" t="s">
        <v>2</v>
      </c>
      <c r="D7253" s="292">
        <v>31.13</v>
      </c>
    </row>
    <row r="7254" spans="1:4" ht="13.5">
      <c r="A7254" s="198">
        <v>101665</v>
      </c>
      <c r="B7254" s="198" t="s">
        <v>41940</v>
      </c>
      <c r="C7254" s="198" t="s">
        <v>2</v>
      </c>
      <c r="D7254" s="292">
        <v>36.51</v>
      </c>
    </row>
    <row r="7255" spans="1:4" ht="13.5">
      <c r="A7255" s="198">
        <v>101634</v>
      </c>
      <c r="B7255" s="198" t="s">
        <v>41941</v>
      </c>
      <c r="C7255" s="198" t="s">
        <v>2</v>
      </c>
      <c r="D7255" s="292">
        <v>0</v>
      </c>
    </row>
    <row r="7256" spans="1:4" ht="13.5">
      <c r="A7256" s="198">
        <v>101635</v>
      </c>
      <c r="B7256" s="198" t="s">
        <v>41942</v>
      </c>
      <c r="C7256" s="198" t="s">
        <v>2</v>
      </c>
      <c r="D7256" s="292">
        <v>0</v>
      </c>
    </row>
    <row r="7257" spans="1:4" ht="13.5">
      <c r="A7257" s="198">
        <v>101636</v>
      </c>
      <c r="B7257" s="198" t="s">
        <v>41943</v>
      </c>
      <c r="C7257" s="198" t="s">
        <v>2</v>
      </c>
      <c r="D7257" s="292">
        <v>152.26</v>
      </c>
    </row>
    <row r="7258" spans="1:4" ht="13.5">
      <c r="A7258" s="198">
        <v>101637</v>
      </c>
      <c r="B7258" s="198" t="s">
        <v>41944</v>
      </c>
      <c r="C7258" s="198" t="s">
        <v>2</v>
      </c>
      <c r="D7258" s="292">
        <v>146.4</v>
      </c>
    </row>
    <row r="7259" spans="1:4" ht="13.5">
      <c r="A7259" s="198">
        <v>101638</v>
      </c>
      <c r="B7259" s="198" t="s">
        <v>41945</v>
      </c>
      <c r="C7259" s="198" t="s">
        <v>2</v>
      </c>
      <c r="D7259" s="292">
        <v>0</v>
      </c>
    </row>
    <row r="7260" spans="1:4" ht="13.5">
      <c r="A7260" s="198">
        <v>101639</v>
      </c>
      <c r="B7260" s="198" t="s">
        <v>41946</v>
      </c>
      <c r="C7260" s="198" t="s">
        <v>2</v>
      </c>
      <c r="D7260" s="292">
        <v>0</v>
      </c>
    </row>
    <row r="7261" spans="1:4" ht="13.5">
      <c r="A7261" s="198">
        <v>105919</v>
      </c>
      <c r="B7261" s="198" t="s">
        <v>41947</v>
      </c>
      <c r="C7261" s="198" t="s">
        <v>2</v>
      </c>
      <c r="D7261" s="292">
        <v>0</v>
      </c>
    </row>
    <row r="7262" spans="1:4" ht="13.5">
      <c r="A7262" s="198">
        <v>101658</v>
      </c>
      <c r="B7262" s="198" t="s">
        <v>41948</v>
      </c>
      <c r="C7262" s="198" t="s">
        <v>2</v>
      </c>
      <c r="D7262" s="292">
        <v>515.76</v>
      </c>
    </row>
    <row r="7263" spans="1:4" ht="13.5">
      <c r="A7263" s="198">
        <v>101659</v>
      </c>
      <c r="B7263" s="198" t="s">
        <v>41949</v>
      </c>
      <c r="C7263" s="198" t="s">
        <v>2</v>
      </c>
      <c r="D7263" s="292">
        <v>587.12</v>
      </c>
    </row>
    <row r="7264" spans="1:4" ht="13.5">
      <c r="A7264" s="198">
        <v>101660</v>
      </c>
      <c r="B7264" s="198" t="s">
        <v>41950</v>
      </c>
      <c r="C7264" s="198" t="s">
        <v>2</v>
      </c>
      <c r="D7264" s="292">
        <v>923.95</v>
      </c>
    </row>
    <row r="7265" spans="1:4" ht="13.5">
      <c r="A7265" s="198">
        <v>101654</v>
      </c>
      <c r="B7265" s="198" t="s">
        <v>41951</v>
      </c>
      <c r="C7265" s="198" t="s">
        <v>2</v>
      </c>
      <c r="D7265" s="292">
        <v>206.87</v>
      </c>
    </row>
    <row r="7266" spans="1:4" ht="13.5">
      <c r="A7266" s="198">
        <v>101655</v>
      </c>
      <c r="B7266" s="198" t="s">
        <v>41952</v>
      </c>
      <c r="C7266" s="198" t="s">
        <v>2</v>
      </c>
      <c r="D7266" s="292">
        <v>319.05</v>
      </c>
    </row>
    <row r="7267" spans="1:4" ht="13.5">
      <c r="A7267" s="198">
        <v>101656</v>
      </c>
      <c r="B7267" s="198" t="s">
        <v>41953</v>
      </c>
      <c r="C7267" s="198" t="s">
        <v>2</v>
      </c>
      <c r="D7267" s="292">
        <v>345.24</v>
      </c>
    </row>
    <row r="7268" spans="1:4" ht="13.5">
      <c r="A7268" s="198">
        <v>101657</v>
      </c>
      <c r="B7268" s="198" t="s">
        <v>41954</v>
      </c>
      <c r="C7268" s="198" t="s">
        <v>2</v>
      </c>
      <c r="D7268" s="292">
        <v>401.04</v>
      </c>
    </row>
    <row r="7269" spans="1:4" ht="13.5">
      <c r="A7269" s="198">
        <v>105923</v>
      </c>
      <c r="B7269" s="198" t="s">
        <v>41955</v>
      </c>
      <c r="C7269" s="198" t="s">
        <v>2</v>
      </c>
      <c r="D7269" s="292">
        <v>0</v>
      </c>
    </row>
    <row r="7270" spans="1:4" ht="13.5">
      <c r="A7270" s="198">
        <v>105921</v>
      </c>
      <c r="B7270" s="198" t="s">
        <v>41956</v>
      </c>
      <c r="C7270" s="198" t="s">
        <v>2</v>
      </c>
      <c r="D7270" s="292">
        <v>0</v>
      </c>
    </row>
    <row r="7271" spans="1:4" ht="13.5">
      <c r="A7271" s="198">
        <v>105920</v>
      </c>
      <c r="B7271" s="198" t="s">
        <v>41957</v>
      </c>
      <c r="C7271" s="198" t="s">
        <v>2</v>
      </c>
      <c r="D7271" s="292">
        <v>0</v>
      </c>
    </row>
    <row r="7272" spans="1:4" ht="13.5">
      <c r="A7272" s="198">
        <v>105922</v>
      </c>
      <c r="B7272" s="198" t="s">
        <v>41958</v>
      </c>
      <c r="C7272" s="198" t="s">
        <v>2</v>
      </c>
      <c r="D7272" s="292">
        <v>0</v>
      </c>
    </row>
    <row r="7273" spans="1:4" ht="13.5">
      <c r="A7273" s="198">
        <v>101632</v>
      </c>
      <c r="B7273" s="198" t="s">
        <v>41959</v>
      </c>
      <c r="C7273" s="198" t="s">
        <v>2</v>
      </c>
      <c r="D7273" s="292">
        <v>36.51</v>
      </c>
    </row>
    <row r="7274" spans="1:4" ht="13.5">
      <c r="A7274" s="198">
        <v>101661</v>
      </c>
      <c r="B7274" s="198" t="s">
        <v>41960</v>
      </c>
      <c r="C7274" s="198" t="s">
        <v>2</v>
      </c>
      <c r="D7274" s="292">
        <v>141.61000000000001</v>
      </c>
    </row>
    <row r="7275" spans="1:4" ht="13.5">
      <c r="A7275" s="198">
        <v>105924</v>
      </c>
      <c r="B7275" s="198" t="s">
        <v>41961</v>
      </c>
      <c r="C7275" s="198" t="s">
        <v>2</v>
      </c>
      <c r="D7275" s="292">
        <v>15.46</v>
      </c>
    </row>
    <row r="7276" spans="1:4" ht="13.5">
      <c r="A7276" s="198">
        <v>101651</v>
      </c>
      <c r="B7276" s="198" t="s">
        <v>41962</v>
      </c>
      <c r="C7276" s="198" t="s">
        <v>2</v>
      </c>
      <c r="D7276" s="292">
        <v>63.71</v>
      </c>
    </row>
    <row r="7277" spans="1:4" ht="13.5">
      <c r="A7277" s="198">
        <v>101630</v>
      </c>
      <c r="B7277" s="198" t="s">
        <v>41963</v>
      </c>
      <c r="C7277" s="198" t="s">
        <v>2</v>
      </c>
      <c r="D7277" s="292">
        <v>76.41</v>
      </c>
    </row>
    <row r="7278" spans="1:4" ht="13.5">
      <c r="A7278" s="198">
        <v>101633</v>
      </c>
      <c r="B7278" s="198" t="s">
        <v>41964</v>
      </c>
      <c r="C7278" s="198" t="s">
        <v>2</v>
      </c>
      <c r="D7278" s="292">
        <v>97.27</v>
      </c>
    </row>
    <row r="7279" spans="1:4" ht="13.5">
      <c r="A7279" s="198">
        <v>104219</v>
      </c>
      <c r="B7279" s="198" t="s">
        <v>8640</v>
      </c>
      <c r="C7279" s="198" t="s">
        <v>4</v>
      </c>
      <c r="D7279" s="292">
        <v>87.11</v>
      </c>
    </row>
    <row r="7280" spans="1:4" ht="13.5">
      <c r="A7280" s="198">
        <v>104223</v>
      </c>
      <c r="B7280" s="198" t="s">
        <v>8644</v>
      </c>
      <c r="C7280" s="198" t="s">
        <v>4</v>
      </c>
      <c r="D7280" s="292">
        <v>113.82</v>
      </c>
    </row>
    <row r="7281" spans="1:4" ht="13.5">
      <c r="A7281" s="198">
        <v>104227</v>
      </c>
      <c r="B7281" s="198" t="s">
        <v>8648</v>
      </c>
      <c r="C7281" s="198" t="s">
        <v>4</v>
      </c>
      <c r="D7281" s="292">
        <v>131.69999999999999</v>
      </c>
    </row>
    <row r="7282" spans="1:4" ht="13.5">
      <c r="A7282" s="198">
        <v>104231</v>
      </c>
      <c r="B7282" s="198" t="s">
        <v>8652</v>
      </c>
      <c r="C7282" s="198" t="s">
        <v>4</v>
      </c>
      <c r="D7282" s="292">
        <v>145.16</v>
      </c>
    </row>
    <row r="7283" spans="1:4" ht="13.5">
      <c r="A7283" s="198">
        <v>104235</v>
      </c>
      <c r="B7283" s="198" t="s">
        <v>8656</v>
      </c>
      <c r="C7283" s="198" t="s">
        <v>4</v>
      </c>
      <c r="D7283" s="292">
        <v>71.44</v>
      </c>
    </row>
    <row r="7284" spans="1:4" ht="13.5">
      <c r="A7284" s="198">
        <v>104239</v>
      </c>
      <c r="B7284" s="198" t="s">
        <v>8660</v>
      </c>
      <c r="C7284" s="198" t="s">
        <v>4</v>
      </c>
      <c r="D7284" s="292">
        <v>97.05</v>
      </c>
    </row>
    <row r="7285" spans="1:4" ht="13.5">
      <c r="A7285" s="198">
        <v>104243</v>
      </c>
      <c r="B7285" s="198" t="s">
        <v>8664</v>
      </c>
      <c r="C7285" s="198" t="s">
        <v>4</v>
      </c>
      <c r="D7285" s="292">
        <v>113.75</v>
      </c>
    </row>
    <row r="7286" spans="1:4" ht="13.5">
      <c r="A7286" s="198">
        <v>104247</v>
      </c>
      <c r="B7286" s="198" t="s">
        <v>8668</v>
      </c>
      <c r="C7286" s="198" t="s">
        <v>4</v>
      </c>
      <c r="D7286" s="292">
        <v>121.41</v>
      </c>
    </row>
    <row r="7287" spans="1:4" ht="13.5">
      <c r="A7287" s="198">
        <v>87795</v>
      </c>
      <c r="B7287" s="198" t="s">
        <v>8598</v>
      </c>
      <c r="C7287" s="198" t="s">
        <v>4</v>
      </c>
      <c r="D7287" s="292">
        <v>73.930000000000007</v>
      </c>
    </row>
    <row r="7288" spans="1:4" ht="13.5">
      <c r="A7288" s="198">
        <v>87800</v>
      </c>
      <c r="B7288" s="198" t="s">
        <v>8601</v>
      </c>
      <c r="C7288" s="198" t="s">
        <v>4</v>
      </c>
      <c r="D7288" s="292">
        <v>100.62</v>
      </c>
    </row>
    <row r="7289" spans="1:4" ht="13.5">
      <c r="A7289" s="198">
        <v>87804</v>
      </c>
      <c r="B7289" s="198" t="s">
        <v>8604</v>
      </c>
      <c r="C7289" s="198" t="s">
        <v>4</v>
      </c>
      <c r="D7289" s="292">
        <v>117.32</v>
      </c>
    </row>
    <row r="7290" spans="1:4" ht="13.5">
      <c r="A7290" s="198">
        <v>87808</v>
      </c>
      <c r="B7290" s="198" t="s">
        <v>8607</v>
      </c>
      <c r="C7290" s="198" t="s">
        <v>4</v>
      </c>
      <c r="D7290" s="292">
        <v>124.87</v>
      </c>
    </row>
    <row r="7291" spans="1:4" ht="13.5">
      <c r="A7291" s="198">
        <v>87778</v>
      </c>
      <c r="B7291" s="198" t="s">
        <v>8587</v>
      </c>
      <c r="C7291" s="198" t="s">
        <v>4</v>
      </c>
      <c r="D7291" s="292">
        <v>91.16</v>
      </c>
    </row>
    <row r="7292" spans="1:4" ht="13.5">
      <c r="A7292" s="198">
        <v>87783</v>
      </c>
      <c r="B7292" s="198" t="s">
        <v>8590</v>
      </c>
      <c r="C7292" s="198" t="s">
        <v>4</v>
      </c>
      <c r="D7292" s="292">
        <v>119.07</v>
      </c>
    </row>
    <row r="7293" spans="1:4" ht="13.5">
      <c r="A7293" s="198">
        <v>87787</v>
      </c>
      <c r="B7293" s="198" t="s">
        <v>8593</v>
      </c>
      <c r="C7293" s="198" t="s">
        <v>4</v>
      </c>
      <c r="D7293" s="292">
        <v>136.94999999999999</v>
      </c>
    </row>
    <row r="7294" spans="1:4" ht="13.5">
      <c r="A7294" s="198">
        <v>87791</v>
      </c>
      <c r="B7294" s="198" t="s">
        <v>8595</v>
      </c>
      <c r="C7294" s="198" t="s">
        <v>4</v>
      </c>
      <c r="D7294" s="292">
        <v>150.94</v>
      </c>
    </row>
    <row r="7295" spans="1:4" ht="13.5">
      <c r="A7295" s="198">
        <v>87832</v>
      </c>
      <c r="B7295" s="198" t="s">
        <v>8624</v>
      </c>
      <c r="C7295" s="198" t="s">
        <v>4</v>
      </c>
      <c r="D7295" s="292">
        <v>143.38</v>
      </c>
    </row>
    <row r="7296" spans="1:4" ht="13.5">
      <c r="A7296" s="198">
        <v>87812</v>
      </c>
      <c r="B7296" s="198" t="s">
        <v>8610</v>
      </c>
      <c r="C7296" s="198" t="s">
        <v>4</v>
      </c>
      <c r="D7296" s="292">
        <v>112.72</v>
      </c>
    </row>
    <row r="7297" spans="1:4" ht="13.5">
      <c r="A7297" s="198">
        <v>87816</v>
      </c>
      <c r="B7297" s="198" t="s">
        <v>8613</v>
      </c>
      <c r="C7297" s="198" t="s">
        <v>4</v>
      </c>
      <c r="D7297" s="292">
        <v>139.47999999999999</v>
      </c>
    </row>
    <row r="7298" spans="1:4" ht="13.5">
      <c r="A7298" s="198">
        <v>87820</v>
      </c>
      <c r="B7298" s="198" t="s">
        <v>8616</v>
      </c>
      <c r="C7298" s="198" t="s">
        <v>4</v>
      </c>
      <c r="D7298" s="292">
        <v>156.18</v>
      </c>
    </row>
    <row r="7299" spans="1:4" ht="13.5">
      <c r="A7299" s="198">
        <v>87824</v>
      </c>
      <c r="B7299" s="198" t="s">
        <v>8618</v>
      </c>
      <c r="C7299" s="198" t="s">
        <v>4</v>
      </c>
      <c r="D7299" s="292">
        <v>181.74</v>
      </c>
    </row>
    <row r="7300" spans="1:4" ht="13.5">
      <c r="A7300" s="198">
        <v>87828</v>
      </c>
      <c r="B7300" s="198" t="s">
        <v>8621</v>
      </c>
      <c r="C7300" s="198" t="s">
        <v>4</v>
      </c>
      <c r="D7300" s="292">
        <v>114.45</v>
      </c>
    </row>
    <row r="7301" spans="1:4" ht="13.5">
      <c r="A7301" s="198">
        <v>104251</v>
      </c>
      <c r="B7301" s="198" t="s">
        <v>41965</v>
      </c>
      <c r="C7301" s="198" t="s">
        <v>4</v>
      </c>
      <c r="D7301" s="292">
        <v>105.45</v>
      </c>
    </row>
    <row r="7302" spans="1:4" ht="13.5">
      <c r="A7302" s="198">
        <v>104255</v>
      </c>
      <c r="B7302" s="198" t="s">
        <v>41966</v>
      </c>
      <c r="C7302" s="198" t="s">
        <v>4</v>
      </c>
      <c r="D7302" s="292">
        <v>131.05000000000001</v>
      </c>
    </row>
    <row r="7303" spans="1:4" ht="13.5">
      <c r="A7303" s="198">
        <v>104259</v>
      </c>
      <c r="B7303" s="198" t="s">
        <v>41967</v>
      </c>
      <c r="C7303" s="198" t="s">
        <v>4</v>
      </c>
      <c r="D7303" s="292">
        <v>147.75</v>
      </c>
    </row>
    <row r="7304" spans="1:4" ht="13.5">
      <c r="A7304" s="198">
        <v>104263</v>
      </c>
      <c r="B7304" s="198" t="s">
        <v>41968</v>
      </c>
      <c r="C7304" s="198" t="s">
        <v>4</v>
      </c>
      <c r="D7304" s="292">
        <v>171.35</v>
      </c>
    </row>
    <row r="7305" spans="1:4" ht="13.5">
      <c r="A7305" s="198">
        <v>87794</v>
      </c>
      <c r="B7305" s="198" t="s">
        <v>8597</v>
      </c>
      <c r="C7305" s="198" t="s">
        <v>4</v>
      </c>
      <c r="D7305" s="292">
        <v>48.13</v>
      </c>
    </row>
    <row r="7306" spans="1:4" ht="13.5">
      <c r="A7306" s="198">
        <v>87799</v>
      </c>
      <c r="B7306" s="198" t="s">
        <v>8600</v>
      </c>
      <c r="C7306" s="198" t="s">
        <v>4</v>
      </c>
      <c r="D7306" s="292">
        <v>66.319999999999993</v>
      </c>
    </row>
    <row r="7307" spans="1:4" ht="13.5">
      <c r="A7307" s="198">
        <v>87803</v>
      </c>
      <c r="B7307" s="198" t="s">
        <v>8603</v>
      </c>
      <c r="C7307" s="198" t="s">
        <v>4</v>
      </c>
      <c r="D7307" s="292">
        <v>73.489999999999995</v>
      </c>
    </row>
    <row r="7308" spans="1:4" ht="13.5">
      <c r="A7308" s="198">
        <v>87807</v>
      </c>
      <c r="B7308" s="198" t="s">
        <v>8606</v>
      </c>
      <c r="C7308" s="198" t="s">
        <v>4</v>
      </c>
      <c r="D7308" s="292">
        <v>80.239999999999995</v>
      </c>
    </row>
    <row r="7309" spans="1:4" ht="13.5">
      <c r="A7309" s="198">
        <v>104218</v>
      </c>
      <c r="B7309" s="198" t="s">
        <v>8639</v>
      </c>
      <c r="C7309" s="198" t="s">
        <v>4</v>
      </c>
      <c r="D7309" s="292">
        <v>60.28</v>
      </c>
    </row>
    <row r="7310" spans="1:4" ht="13.5">
      <c r="A7310" s="198">
        <v>87777</v>
      </c>
      <c r="B7310" s="198" t="s">
        <v>8586</v>
      </c>
      <c r="C7310" s="198" t="s">
        <v>4</v>
      </c>
      <c r="D7310" s="292">
        <v>64.790000000000006</v>
      </c>
    </row>
    <row r="7311" spans="1:4" ht="13.5">
      <c r="A7311" s="198">
        <v>104222</v>
      </c>
      <c r="B7311" s="198" t="s">
        <v>8643</v>
      </c>
      <c r="C7311" s="198" t="s">
        <v>4</v>
      </c>
      <c r="D7311" s="292">
        <v>77.66</v>
      </c>
    </row>
    <row r="7312" spans="1:4" ht="13.5">
      <c r="A7312" s="198">
        <v>87781</v>
      </c>
      <c r="B7312" s="198" t="s">
        <v>8589</v>
      </c>
      <c r="C7312" s="198" t="s">
        <v>4</v>
      </c>
      <c r="D7312" s="292">
        <v>83.43</v>
      </c>
    </row>
    <row r="7313" spans="1:4" ht="13.5">
      <c r="A7313" s="198">
        <v>104226</v>
      </c>
      <c r="B7313" s="198" t="s">
        <v>8647</v>
      </c>
      <c r="C7313" s="198" t="s">
        <v>4</v>
      </c>
      <c r="D7313" s="292">
        <v>85.32</v>
      </c>
    </row>
    <row r="7314" spans="1:4" ht="13.5">
      <c r="A7314" s="198">
        <v>87786</v>
      </c>
      <c r="B7314" s="198" t="s">
        <v>8592</v>
      </c>
      <c r="C7314" s="198" t="s">
        <v>4</v>
      </c>
      <c r="D7314" s="292">
        <v>91.09</v>
      </c>
    </row>
    <row r="7315" spans="1:4" ht="13.5">
      <c r="A7315" s="198">
        <v>104230</v>
      </c>
      <c r="B7315" s="198" t="s">
        <v>8651</v>
      </c>
      <c r="C7315" s="198" t="s">
        <v>4</v>
      </c>
      <c r="D7315" s="292">
        <v>100.2</v>
      </c>
    </row>
    <row r="7316" spans="1:4" ht="13.5">
      <c r="A7316" s="198">
        <v>104234</v>
      </c>
      <c r="B7316" s="198" t="s">
        <v>8655</v>
      </c>
      <c r="C7316" s="198" t="s">
        <v>4</v>
      </c>
      <c r="D7316" s="292">
        <v>45.47</v>
      </c>
    </row>
    <row r="7317" spans="1:4" ht="13.5">
      <c r="A7317" s="198">
        <v>104238</v>
      </c>
      <c r="B7317" s="198" t="s">
        <v>8659</v>
      </c>
      <c r="C7317" s="198" t="s">
        <v>4</v>
      </c>
      <c r="D7317" s="292">
        <v>62.39</v>
      </c>
    </row>
    <row r="7318" spans="1:4" ht="13.5">
      <c r="A7318" s="198">
        <v>104242</v>
      </c>
      <c r="B7318" s="198" t="s">
        <v>8663</v>
      </c>
      <c r="C7318" s="198" t="s">
        <v>4</v>
      </c>
      <c r="D7318" s="292">
        <v>69.56</v>
      </c>
    </row>
    <row r="7319" spans="1:4" ht="13.5">
      <c r="A7319" s="198">
        <v>104246</v>
      </c>
      <c r="B7319" s="198" t="s">
        <v>8667</v>
      </c>
      <c r="C7319" s="198" t="s">
        <v>4</v>
      </c>
      <c r="D7319" s="292">
        <v>75.91</v>
      </c>
    </row>
    <row r="7320" spans="1:4" ht="13.5">
      <c r="A7320" s="198">
        <v>104250</v>
      </c>
      <c r="B7320" s="198" t="s">
        <v>8671</v>
      </c>
      <c r="C7320" s="198" t="s">
        <v>4</v>
      </c>
      <c r="D7320" s="292">
        <v>83.11</v>
      </c>
    </row>
    <row r="7321" spans="1:4" ht="13.5">
      <c r="A7321" s="198">
        <v>87811</v>
      </c>
      <c r="B7321" s="198" t="s">
        <v>8609</v>
      </c>
      <c r="C7321" s="198" t="s">
        <v>4</v>
      </c>
      <c r="D7321" s="292">
        <v>91.2</v>
      </c>
    </row>
    <row r="7322" spans="1:4" ht="13.5">
      <c r="A7322" s="198">
        <v>104254</v>
      </c>
      <c r="B7322" s="198" t="s">
        <v>8674</v>
      </c>
      <c r="C7322" s="198" t="s">
        <v>4</v>
      </c>
      <c r="D7322" s="292">
        <v>100.03</v>
      </c>
    </row>
    <row r="7323" spans="1:4" ht="13.5">
      <c r="A7323" s="198">
        <v>87815</v>
      </c>
      <c r="B7323" s="198" t="s">
        <v>8612</v>
      </c>
      <c r="C7323" s="198" t="s">
        <v>4</v>
      </c>
      <c r="D7323" s="292">
        <v>109.38</v>
      </c>
    </row>
    <row r="7324" spans="1:4" ht="13.5">
      <c r="A7324" s="198">
        <v>104258</v>
      </c>
      <c r="B7324" s="198" t="s">
        <v>8677</v>
      </c>
      <c r="C7324" s="198" t="s">
        <v>4</v>
      </c>
      <c r="D7324" s="292">
        <v>107.2</v>
      </c>
    </row>
    <row r="7325" spans="1:4" ht="13.5">
      <c r="A7325" s="198">
        <v>87819</v>
      </c>
      <c r="B7325" s="198" t="s">
        <v>8615</v>
      </c>
      <c r="C7325" s="198" t="s">
        <v>4</v>
      </c>
      <c r="D7325" s="292">
        <v>116.55</v>
      </c>
    </row>
    <row r="7326" spans="1:4" ht="13.5">
      <c r="A7326" s="198">
        <v>104262</v>
      </c>
      <c r="B7326" s="198" t="s">
        <v>8680</v>
      </c>
      <c r="C7326" s="198" t="s">
        <v>4</v>
      </c>
      <c r="D7326" s="292">
        <v>138.38</v>
      </c>
    </row>
    <row r="7327" spans="1:4" ht="13.5">
      <c r="A7327" s="198">
        <v>87823</v>
      </c>
      <c r="B7327" s="198" t="s">
        <v>41969</v>
      </c>
      <c r="C7327" s="198" t="s">
        <v>4</v>
      </c>
      <c r="D7327" s="292">
        <v>151.13</v>
      </c>
    </row>
    <row r="7328" spans="1:4" ht="13.5">
      <c r="A7328" s="198">
        <v>87827</v>
      </c>
      <c r="B7328" s="198" t="s">
        <v>8620</v>
      </c>
      <c r="C7328" s="198" t="s">
        <v>4</v>
      </c>
      <c r="D7328" s="292">
        <v>85.59</v>
      </c>
    </row>
    <row r="7329" spans="1:4" ht="13.5">
      <c r="A7329" s="198">
        <v>87831</v>
      </c>
      <c r="B7329" s="198" t="s">
        <v>8623</v>
      </c>
      <c r="C7329" s="198" t="s">
        <v>4</v>
      </c>
      <c r="D7329" s="292">
        <v>103.74</v>
      </c>
    </row>
    <row r="7330" spans="1:4" ht="13.5">
      <c r="A7330" s="198">
        <v>104220</v>
      </c>
      <c r="B7330" s="198" t="s">
        <v>8641</v>
      </c>
      <c r="C7330" s="198" t="s">
        <v>4</v>
      </c>
      <c r="D7330" s="292">
        <v>59.56</v>
      </c>
    </row>
    <row r="7331" spans="1:4" ht="13.5">
      <c r="A7331" s="198">
        <v>104203</v>
      </c>
      <c r="B7331" s="198" t="s">
        <v>8625</v>
      </c>
      <c r="C7331" s="198" t="s">
        <v>4</v>
      </c>
      <c r="D7331" s="292">
        <v>64.2</v>
      </c>
    </row>
    <row r="7332" spans="1:4" ht="13.5">
      <c r="A7332" s="198">
        <v>104224</v>
      </c>
      <c r="B7332" s="198" t="s">
        <v>8645</v>
      </c>
      <c r="C7332" s="198" t="s">
        <v>4</v>
      </c>
      <c r="D7332" s="292">
        <v>76.709999999999994</v>
      </c>
    </row>
    <row r="7333" spans="1:4" ht="13.5">
      <c r="A7333" s="198">
        <v>104204</v>
      </c>
      <c r="B7333" s="198" t="s">
        <v>8626</v>
      </c>
      <c r="C7333" s="198" t="s">
        <v>4</v>
      </c>
      <c r="D7333" s="292">
        <v>82.73</v>
      </c>
    </row>
    <row r="7334" spans="1:4" ht="13.5">
      <c r="A7334" s="198">
        <v>104228</v>
      </c>
      <c r="B7334" s="198" t="s">
        <v>8649</v>
      </c>
      <c r="C7334" s="198" t="s">
        <v>4</v>
      </c>
      <c r="D7334" s="292">
        <v>83.73</v>
      </c>
    </row>
    <row r="7335" spans="1:4" ht="13.5">
      <c r="A7335" s="198">
        <v>104205</v>
      </c>
      <c r="B7335" s="198" t="s">
        <v>8627</v>
      </c>
      <c r="C7335" s="198" t="s">
        <v>4</v>
      </c>
      <c r="D7335" s="292">
        <v>89.75</v>
      </c>
    </row>
    <row r="7336" spans="1:4" ht="13.5">
      <c r="A7336" s="198">
        <v>104232</v>
      </c>
      <c r="B7336" s="198" t="s">
        <v>8653</v>
      </c>
      <c r="C7336" s="198" t="s">
        <v>4</v>
      </c>
      <c r="D7336" s="292">
        <v>92.48</v>
      </c>
    </row>
    <row r="7337" spans="1:4" ht="13.5">
      <c r="A7337" s="198">
        <v>104206</v>
      </c>
      <c r="B7337" s="198" t="s">
        <v>8628</v>
      </c>
      <c r="C7337" s="198" t="s">
        <v>4</v>
      </c>
      <c r="D7337" s="353">
        <v>99.11</v>
      </c>
    </row>
    <row r="7338" spans="1:4" ht="13.5">
      <c r="A7338" s="198">
        <v>104236</v>
      </c>
      <c r="B7338" s="198" t="s">
        <v>8657</v>
      </c>
      <c r="C7338" s="198" t="s">
        <v>4</v>
      </c>
      <c r="D7338" s="353">
        <v>44.32</v>
      </c>
    </row>
    <row r="7339" spans="1:4" ht="13.5">
      <c r="A7339" s="198">
        <v>104207</v>
      </c>
      <c r="B7339" s="198" t="s">
        <v>8629</v>
      </c>
      <c r="C7339" s="198" t="s">
        <v>4</v>
      </c>
      <c r="D7339" s="353">
        <v>47.17</v>
      </c>
    </row>
    <row r="7340" spans="1:4" ht="13.5">
      <c r="A7340" s="198">
        <v>104240</v>
      </c>
      <c r="B7340" s="198" t="s">
        <v>8661</v>
      </c>
      <c r="C7340" s="198" t="s">
        <v>4</v>
      </c>
      <c r="D7340" s="353">
        <v>61.12</v>
      </c>
    </row>
    <row r="7341" spans="1:4" ht="13.5">
      <c r="A7341" s="198">
        <v>104208</v>
      </c>
      <c r="B7341" s="198" t="s">
        <v>8630</v>
      </c>
      <c r="C7341" s="198" t="s">
        <v>4</v>
      </c>
      <c r="D7341" s="353">
        <v>65.209999999999994</v>
      </c>
    </row>
    <row r="7342" spans="1:4" ht="13.5">
      <c r="A7342" s="198">
        <v>104244</v>
      </c>
      <c r="B7342" s="198" t="s">
        <v>8665</v>
      </c>
      <c r="C7342" s="198" t="s">
        <v>4</v>
      </c>
      <c r="D7342" s="353">
        <v>67.709999999999994</v>
      </c>
    </row>
    <row r="7343" spans="1:4" ht="13.5">
      <c r="A7343" s="198">
        <v>104209</v>
      </c>
      <c r="B7343" s="198" t="s">
        <v>8631</v>
      </c>
      <c r="C7343" s="198" t="s">
        <v>4</v>
      </c>
      <c r="D7343" s="292">
        <v>71.81</v>
      </c>
    </row>
    <row r="7344" spans="1:4" ht="13.5">
      <c r="A7344" s="198">
        <v>104248</v>
      </c>
      <c r="B7344" s="198" t="s">
        <v>8669</v>
      </c>
      <c r="C7344" s="198" t="s">
        <v>4</v>
      </c>
      <c r="D7344" s="353">
        <v>70.22</v>
      </c>
    </row>
    <row r="7345" spans="1:4" ht="13.5">
      <c r="A7345" s="198">
        <v>104210</v>
      </c>
      <c r="B7345" s="198" t="s">
        <v>8632</v>
      </c>
      <c r="C7345" s="198" t="s">
        <v>4</v>
      </c>
      <c r="D7345" s="292">
        <v>74.19</v>
      </c>
    </row>
    <row r="7346" spans="1:4" ht="13.5">
      <c r="A7346" s="198">
        <v>104252</v>
      </c>
      <c r="B7346" s="198" t="s">
        <v>8672</v>
      </c>
      <c r="C7346" s="198" t="s">
        <v>4</v>
      </c>
      <c r="D7346" s="292">
        <v>83.83</v>
      </c>
    </row>
    <row r="7347" spans="1:4" ht="13.5">
      <c r="A7347" s="198">
        <v>104211</v>
      </c>
      <c r="B7347" s="198" t="s">
        <v>8633</v>
      </c>
      <c r="C7347" s="198" t="s">
        <v>4</v>
      </c>
      <c r="D7347" s="292">
        <v>92.16</v>
      </c>
    </row>
    <row r="7348" spans="1:4" ht="13.5">
      <c r="A7348" s="198">
        <v>104212</v>
      </c>
      <c r="B7348" s="198" t="s">
        <v>8634</v>
      </c>
      <c r="C7348" s="198" t="s">
        <v>4</v>
      </c>
      <c r="D7348" s="292">
        <v>110.28</v>
      </c>
    </row>
    <row r="7349" spans="1:4" ht="13.5">
      <c r="A7349" s="198">
        <v>104213</v>
      </c>
      <c r="B7349" s="198" t="s">
        <v>8635</v>
      </c>
      <c r="C7349" s="198" t="s">
        <v>4</v>
      </c>
      <c r="D7349" s="292">
        <v>116.88</v>
      </c>
    </row>
    <row r="7350" spans="1:4" ht="13.5">
      <c r="A7350" s="198">
        <v>104214</v>
      </c>
      <c r="B7350" s="198" t="s">
        <v>8636</v>
      </c>
      <c r="C7350" s="198" t="s">
        <v>4</v>
      </c>
      <c r="D7350" s="292">
        <v>139.91</v>
      </c>
    </row>
    <row r="7351" spans="1:4" ht="13.5">
      <c r="A7351" s="198">
        <v>104215</v>
      </c>
      <c r="B7351" s="198" t="s">
        <v>41970</v>
      </c>
      <c r="C7351" s="198" t="s">
        <v>4</v>
      </c>
      <c r="D7351" s="292">
        <v>85.41</v>
      </c>
    </row>
    <row r="7352" spans="1:4" ht="13.5">
      <c r="A7352" s="198">
        <v>104216</v>
      </c>
      <c r="B7352" s="198" t="s">
        <v>8637</v>
      </c>
      <c r="C7352" s="198" t="s">
        <v>4</v>
      </c>
      <c r="D7352" s="292">
        <v>103.11</v>
      </c>
    </row>
    <row r="7353" spans="1:4" ht="13.5">
      <c r="A7353" s="198">
        <v>104217</v>
      </c>
      <c r="B7353" s="198" t="s">
        <v>8638</v>
      </c>
      <c r="C7353" s="198" t="s">
        <v>4</v>
      </c>
      <c r="D7353" s="292">
        <v>56.38</v>
      </c>
    </row>
    <row r="7354" spans="1:4" ht="13.5">
      <c r="A7354" s="198">
        <v>104221</v>
      </c>
      <c r="B7354" s="198" t="s">
        <v>8642</v>
      </c>
      <c r="C7354" s="198" t="s">
        <v>4</v>
      </c>
      <c r="D7354" s="292">
        <v>72.430000000000007</v>
      </c>
    </row>
    <row r="7355" spans="1:4" ht="13.5">
      <c r="A7355" s="198">
        <v>104225</v>
      </c>
      <c r="B7355" s="198" t="s">
        <v>8646</v>
      </c>
      <c r="C7355" s="198" t="s">
        <v>4</v>
      </c>
      <c r="D7355" s="292">
        <v>78.77</v>
      </c>
    </row>
    <row r="7356" spans="1:4" ht="13.5">
      <c r="A7356" s="198">
        <v>104229</v>
      </c>
      <c r="B7356" s="198" t="s">
        <v>8650</v>
      </c>
      <c r="C7356" s="198" t="s">
        <v>4</v>
      </c>
      <c r="D7356" s="292">
        <v>92.98</v>
      </c>
    </row>
    <row r="7357" spans="1:4" ht="13.5">
      <c r="A7357" s="198">
        <v>104233</v>
      </c>
      <c r="B7357" s="198" t="s">
        <v>8654</v>
      </c>
      <c r="C7357" s="198" t="s">
        <v>4</v>
      </c>
      <c r="D7357" s="292">
        <v>41.83</v>
      </c>
    </row>
    <row r="7358" spans="1:4" ht="13.5">
      <c r="A7358" s="198">
        <v>104237</v>
      </c>
      <c r="B7358" s="198" t="s">
        <v>8658</v>
      </c>
      <c r="C7358" s="198" t="s">
        <v>4</v>
      </c>
      <c r="D7358" s="292">
        <v>57.51</v>
      </c>
    </row>
    <row r="7359" spans="1:4" ht="13.5">
      <c r="A7359" s="198">
        <v>104241</v>
      </c>
      <c r="B7359" s="198" t="s">
        <v>8662</v>
      </c>
      <c r="C7359" s="198" t="s">
        <v>4</v>
      </c>
      <c r="D7359" s="292">
        <v>63.43</v>
      </c>
    </row>
    <row r="7360" spans="1:4" ht="13.5">
      <c r="A7360" s="198">
        <v>104245</v>
      </c>
      <c r="B7360" s="198" t="s">
        <v>8666</v>
      </c>
      <c r="C7360" s="198" t="s">
        <v>4</v>
      </c>
      <c r="D7360" s="292">
        <v>69.16</v>
      </c>
    </row>
    <row r="7361" spans="1:4" ht="13.5">
      <c r="A7361" s="198">
        <v>104249</v>
      </c>
      <c r="B7361" s="198" t="s">
        <v>8670</v>
      </c>
      <c r="C7361" s="198" t="s">
        <v>4</v>
      </c>
      <c r="D7361" s="292">
        <v>79.47</v>
      </c>
    </row>
    <row r="7362" spans="1:4" ht="13.5">
      <c r="A7362" s="198">
        <v>104253</v>
      </c>
      <c r="B7362" s="198" t="s">
        <v>8673</v>
      </c>
      <c r="C7362" s="198" t="s">
        <v>4</v>
      </c>
      <c r="D7362" s="292">
        <v>95.15</v>
      </c>
    </row>
    <row r="7363" spans="1:4" ht="13.5">
      <c r="A7363" s="198">
        <v>104256</v>
      </c>
      <c r="B7363" s="198" t="s">
        <v>8675</v>
      </c>
      <c r="C7363" s="198" t="s">
        <v>4</v>
      </c>
      <c r="D7363" s="292">
        <v>100.62</v>
      </c>
    </row>
    <row r="7364" spans="1:4" ht="13.5">
      <c r="A7364" s="198">
        <v>104260</v>
      </c>
      <c r="B7364" s="198" t="s">
        <v>8678</v>
      </c>
      <c r="C7364" s="198" t="s">
        <v>4</v>
      </c>
      <c r="D7364" s="292">
        <v>107.21</v>
      </c>
    </row>
    <row r="7365" spans="1:4" ht="13.5">
      <c r="A7365" s="198">
        <v>104264</v>
      </c>
      <c r="B7365" s="198" t="s">
        <v>8681</v>
      </c>
      <c r="C7365" s="198" t="s">
        <v>4</v>
      </c>
      <c r="D7365" s="292">
        <v>127.99</v>
      </c>
    </row>
    <row r="7366" spans="1:4" ht="13.5">
      <c r="A7366" s="198">
        <v>87792</v>
      </c>
      <c r="B7366" s="198" t="s">
        <v>8596</v>
      </c>
      <c r="C7366" s="198" t="s">
        <v>4</v>
      </c>
      <c r="D7366" s="292">
        <v>44.49</v>
      </c>
    </row>
    <row r="7367" spans="1:4" ht="13.5">
      <c r="A7367" s="198">
        <v>87797</v>
      </c>
      <c r="B7367" s="198" t="s">
        <v>8599</v>
      </c>
      <c r="C7367" s="198" t="s">
        <v>4</v>
      </c>
      <c r="D7367" s="292">
        <v>61.44</v>
      </c>
    </row>
    <row r="7368" spans="1:4" ht="13.5">
      <c r="A7368" s="198">
        <v>87801</v>
      </c>
      <c r="B7368" s="198" t="s">
        <v>8602</v>
      </c>
      <c r="C7368" s="198" t="s">
        <v>4</v>
      </c>
      <c r="D7368" s="292">
        <v>67.36</v>
      </c>
    </row>
    <row r="7369" spans="1:4" ht="13.5">
      <c r="A7369" s="198">
        <v>87805</v>
      </c>
      <c r="B7369" s="198" t="s">
        <v>8605</v>
      </c>
      <c r="C7369" s="198" t="s">
        <v>4</v>
      </c>
      <c r="D7369" s="292">
        <v>73.489999999999995</v>
      </c>
    </row>
    <row r="7370" spans="1:4" ht="13.5">
      <c r="A7370" s="198">
        <v>87775</v>
      </c>
      <c r="B7370" s="198" t="s">
        <v>8585</v>
      </c>
      <c r="C7370" s="198" t="s">
        <v>4</v>
      </c>
      <c r="D7370" s="292">
        <v>60.89</v>
      </c>
    </row>
    <row r="7371" spans="1:4" ht="13.5">
      <c r="A7371" s="198">
        <v>87779</v>
      </c>
      <c r="B7371" s="198" t="s">
        <v>8588</v>
      </c>
      <c r="C7371" s="198" t="s">
        <v>4</v>
      </c>
      <c r="D7371" s="292">
        <v>78.2</v>
      </c>
    </row>
    <row r="7372" spans="1:4" ht="13.5">
      <c r="A7372" s="198">
        <v>87784</v>
      </c>
      <c r="B7372" s="198" t="s">
        <v>8591</v>
      </c>
      <c r="C7372" s="198" t="s">
        <v>4</v>
      </c>
      <c r="D7372" s="292">
        <v>84.54</v>
      </c>
    </row>
    <row r="7373" spans="1:4" ht="13.5">
      <c r="A7373" s="198">
        <v>87788</v>
      </c>
      <c r="B7373" s="198" t="s">
        <v>8594</v>
      </c>
      <c r="C7373" s="198" t="s">
        <v>4</v>
      </c>
      <c r="D7373" s="292">
        <v>100.14</v>
      </c>
    </row>
    <row r="7374" spans="1:4" ht="13.5">
      <c r="A7374" s="198">
        <v>87809</v>
      </c>
      <c r="B7374" s="198" t="s">
        <v>8608</v>
      </c>
      <c r="C7374" s="198" t="s">
        <v>4</v>
      </c>
      <c r="D7374" s="292">
        <v>87.56</v>
      </c>
    </row>
    <row r="7375" spans="1:4" ht="13.5">
      <c r="A7375" s="198">
        <v>87813</v>
      </c>
      <c r="B7375" s="198" t="s">
        <v>8611</v>
      </c>
      <c r="C7375" s="198" t="s">
        <v>4</v>
      </c>
      <c r="D7375" s="292">
        <v>104.5</v>
      </c>
    </row>
    <row r="7376" spans="1:4" ht="13.5">
      <c r="A7376" s="198">
        <v>104257</v>
      </c>
      <c r="B7376" s="198" t="s">
        <v>8676</v>
      </c>
      <c r="C7376" s="198" t="s">
        <v>4</v>
      </c>
      <c r="D7376" s="292">
        <v>101.07</v>
      </c>
    </row>
    <row r="7377" spans="1:4" ht="13.5">
      <c r="A7377" s="198">
        <v>87817</v>
      </c>
      <c r="B7377" s="198" t="s">
        <v>8614</v>
      </c>
      <c r="C7377" s="198" t="s">
        <v>4</v>
      </c>
      <c r="D7377" s="292">
        <v>110.42</v>
      </c>
    </row>
    <row r="7378" spans="1:4" ht="13.5">
      <c r="A7378" s="198">
        <v>104261</v>
      </c>
      <c r="B7378" s="198" t="s">
        <v>8679</v>
      </c>
      <c r="C7378" s="198" t="s">
        <v>4</v>
      </c>
      <c r="D7378" s="292">
        <v>131.63</v>
      </c>
    </row>
    <row r="7379" spans="1:4" ht="13.5">
      <c r="A7379" s="198">
        <v>87821</v>
      </c>
      <c r="B7379" s="198" t="s">
        <v>8617</v>
      </c>
      <c r="C7379" s="198" t="s">
        <v>4</v>
      </c>
      <c r="D7379" s="292">
        <v>144.38</v>
      </c>
    </row>
    <row r="7380" spans="1:4" ht="13.5">
      <c r="A7380" s="198">
        <v>87825</v>
      </c>
      <c r="B7380" s="198" t="s">
        <v>8619</v>
      </c>
      <c r="C7380" s="198" t="s">
        <v>4</v>
      </c>
      <c r="D7380" s="292">
        <v>81.13</v>
      </c>
    </row>
    <row r="7381" spans="1:4" ht="13.5">
      <c r="A7381" s="198">
        <v>87829</v>
      </c>
      <c r="B7381" s="198" t="s">
        <v>8622</v>
      </c>
      <c r="C7381" s="198" t="s">
        <v>4</v>
      </c>
      <c r="D7381" s="292">
        <v>97.76</v>
      </c>
    </row>
    <row r="7382" spans="1:4" ht="13.5">
      <c r="A7382" s="198">
        <v>87557</v>
      </c>
      <c r="B7382" s="198" t="s">
        <v>41971</v>
      </c>
      <c r="C7382" s="198" t="s">
        <v>4</v>
      </c>
      <c r="D7382" s="292">
        <v>43.01</v>
      </c>
    </row>
    <row r="7383" spans="1:4" ht="13.5">
      <c r="A7383" s="198">
        <v>87539</v>
      </c>
      <c r="B7383" s="198" t="s">
        <v>41972</v>
      </c>
      <c r="C7383" s="198" t="s">
        <v>4</v>
      </c>
      <c r="D7383" s="292">
        <v>64.709999999999994</v>
      </c>
    </row>
    <row r="7384" spans="1:4" ht="13.5">
      <c r="A7384" s="198">
        <v>104972</v>
      </c>
      <c r="B7384" s="198" t="s">
        <v>41973</v>
      </c>
      <c r="C7384" s="198" t="s">
        <v>4</v>
      </c>
      <c r="D7384" s="292">
        <v>38.130000000000003</v>
      </c>
    </row>
    <row r="7385" spans="1:4" ht="13.5">
      <c r="A7385" s="198">
        <v>104954</v>
      </c>
      <c r="B7385" s="198" t="s">
        <v>41974</v>
      </c>
      <c r="C7385" s="198" t="s">
        <v>4</v>
      </c>
      <c r="D7385" s="292">
        <v>52.56</v>
      </c>
    </row>
    <row r="7386" spans="1:4" ht="13.5">
      <c r="A7386" s="198">
        <v>104976</v>
      </c>
      <c r="B7386" s="198" t="s">
        <v>41975</v>
      </c>
      <c r="C7386" s="198" t="s">
        <v>4</v>
      </c>
      <c r="D7386" s="292">
        <v>33.5</v>
      </c>
    </row>
    <row r="7387" spans="1:4" ht="13.5">
      <c r="A7387" s="198">
        <v>104966</v>
      </c>
      <c r="B7387" s="198" t="s">
        <v>41976</v>
      </c>
      <c r="C7387" s="198" t="s">
        <v>4</v>
      </c>
      <c r="D7387" s="292">
        <v>47.92</v>
      </c>
    </row>
    <row r="7388" spans="1:4" ht="13.5">
      <c r="A7388" s="198">
        <v>104968</v>
      </c>
      <c r="B7388" s="198" t="s">
        <v>41977</v>
      </c>
      <c r="C7388" s="198" t="s">
        <v>4</v>
      </c>
      <c r="D7388" s="292">
        <v>45.91</v>
      </c>
    </row>
    <row r="7389" spans="1:4" ht="13.5">
      <c r="A7389" s="198">
        <v>104962</v>
      </c>
      <c r="B7389" s="198" t="s">
        <v>41978</v>
      </c>
      <c r="C7389" s="198" t="s">
        <v>4</v>
      </c>
      <c r="D7389" s="292">
        <v>60.35</v>
      </c>
    </row>
    <row r="7390" spans="1:4" ht="13.5">
      <c r="A7390" s="198">
        <v>87550</v>
      </c>
      <c r="B7390" s="198" t="s">
        <v>41979</v>
      </c>
      <c r="C7390" s="198" t="s">
        <v>4</v>
      </c>
      <c r="D7390" s="292">
        <v>29.53</v>
      </c>
    </row>
    <row r="7391" spans="1:4" ht="13.5">
      <c r="A7391" s="198">
        <v>87532</v>
      </c>
      <c r="B7391" s="198" t="s">
        <v>41980</v>
      </c>
      <c r="C7391" s="198" t="s">
        <v>4</v>
      </c>
      <c r="D7391" s="292">
        <v>41.64</v>
      </c>
    </row>
    <row r="7392" spans="1:4" ht="13.5">
      <c r="A7392" s="198">
        <v>87554</v>
      </c>
      <c r="B7392" s="198" t="s">
        <v>41981</v>
      </c>
      <c r="C7392" s="198" t="s">
        <v>4</v>
      </c>
      <c r="D7392" s="292">
        <v>26.55</v>
      </c>
    </row>
    <row r="7393" spans="1:4" ht="13.5">
      <c r="A7393" s="198">
        <v>87536</v>
      </c>
      <c r="B7393" s="198" t="s">
        <v>41982</v>
      </c>
      <c r="C7393" s="198" t="s">
        <v>4</v>
      </c>
      <c r="D7393" s="292">
        <v>38.659999999999997</v>
      </c>
    </row>
    <row r="7394" spans="1:4" ht="13.5">
      <c r="A7394" s="198">
        <v>87528</v>
      </c>
      <c r="B7394" s="198" t="s">
        <v>41983</v>
      </c>
      <c r="C7394" s="198" t="s">
        <v>4</v>
      </c>
      <c r="D7394" s="292">
        <v>46.66</v>
      </c>
    </row>
    <row r="7395" spans="1:4" ht="13.5">
      <c r="A7395" s="198">
        <v>87546</v>
      </c>
      <c r="B7395" s="198" t="s">
        <v>41984</v>
      </c>
      <c r="C7395" s="198" t="s">
        <v>4</v>
      </c>
      <c r="D7395" s="292">
        <v>34.549999999999997</v>
      </c>
    </row>
    <row r="7396" spans="1:4" ht="13.5">
      <c r="A7396" s="198">
        <v>104971</v>
      </c>
      <c r="B7396" s="198" t="s">
        <v>41985</v>
      </c>
      <c r="C7396" s="198" t="s">
        <v>4</v>
      </c>
      <c r="D7396" s="292">
        <v>35.72</v>
      </c>
    </row>
    <row r="7397" spans="1:4" ht="13.5">
      <c r="A7397" s="198">
        <v>104965</v>
      </c>
      <c r="B7397" s="198" t="s">
        <v>41986</v>
      </c>
      <c r="C7397" s="198" t="s">
        <v>4</v>
      </c>
      <c r="D7397" s="292">
        <v>48.78</v>
      </c>
    </row>
    <row r="7398" spans="1:4" ht="13.5">
      <c r="A7398" s="198">
        <v>104975</v>
      </c>
      <c r="B7398" s="198" t="s">
        <v>41987</v>
      </c>
      <c r="C7398" s="198" t="s">
        <v>4</v>
      </c>
      <c r="D7398" s="292">
        <v>31.09</v>
      </c>
    </row>
    <row r="7399" spans="1:4" ht="13.5">
      <c r="A7399" s="198">
        <v>104957</v>
      </c>
      <c r="B7399" s="198" t="s">
        <v>41988</v>
      </c>
      <c r="C7399" s="198" t="s">
        <v>4</v>
      </c>
      <c r="D7399" s="292">
        <v>44.14</v>
      </c>
    </row>
    <row r="7400" spans="1:4" ht="13.5">
      <c r="A7400" s="198">
        <v>104967</v>
      </c>
      <c r="B7400" s="198" t="s">
        <v>41989</v>
      </c>
      <c r="C7400" s="198" t="s">
        <v>4</v>
      </c>
      <c r="D7400" s="292">
        <v>43.5</v>
      </c>
    </row>
    <row r="7401" spans="1:4" ht="13.5">
      <c r="A7401" s="198">
        <v>104961</v>
      </c>
      <c r="B7401" s="198" t="s">
        <v>41990</v>
      </c>
      <c r="C7401" s="198" t="s">
        <v>4</v>
      </c>
      <c r="D7401" s="292">
        <v>56.57</v>
      </c>
    </row>
    <row r="7402" spans="1:4" ht="13.5">
      <c r="A7402" s="198">
        <v>87549</v>
      </c>
      <c r="B7402" s="198" t="s">
        <v>41991</v>
      </c>
      <c r="C7402" s="198" t="s">
        <v>4</v>
      </c>
      <c r="D7402" s="292">
        <v>27.12</v>
      </c>
    </row>
    <row r="7403" spans="1:4" ht="13.5">
      <c r="A7403" s="198">
        <v>87531</v>
      </c>
      <c r="B7403" s="198" t="s">
        <v>41992</v>
      </c>
      <c r="C7403" s="198" t="s">
        <v>4</v>
      </c>
      <c r="D7403" s="292">
        <v>37.86</v>
      </c>
    </row>
    <row r="7404" spans="1:4" ht="13.5">
      <c r="A7404" s="198">
        <v>87553</v>
      </c>
      <c r="B7404" s="198" t="s">
        <v>41993</v>
      </c>
      <c r="C7404" s="198" t="s">
        <v>4</v>
      </c>
      <c r="D7404" s="292">
        <v>24.14</v>
      </c>
    </row>
    <row r="7405" spans="1:4" ht="13.5">
      <c r="A7405" s="198">
        <v>87535</v>
      </c>
      <c r="B7405" s="198" t="s">
        <v>41994</v>
      </c>
      <c r="C7405" s="198" t="s">
        <v>4</v>
      </c>
      <c r="D7405" s="292">
        <v>34.880000000000003</v>
      </c>
    </row>
    <row r="7406" spans="1:4" ht="13.5">
      <c r="A7406" s="198">
        <v>87527</v>
      </c>
      <c r="B7406" s="198" t="s">
        <v>41995</v>
      </c>
      <c r="C7406" s="198" t="s">
        <v>4</v>
      </c>
      <c r="D7406" s="292">
        <v>42.88</v>
      </c>
    </row>
    <row r="7407" spans="1:4" ht="13.5">
      <c r="A7407" s="198">
        <v>87545</v>
      </c>
      <c r="B7407" s="198" t="s">
        <v>41996</v>
      </c>
      <c r="C7407" s="198" t="s">
        <v>4</v>
      </c>
      <c r="D7407" s="292">
        <v>32.14</v>
      </c>
    </row>
    <row r="7408" spans="1:4" ht="13.5">
      <c r="A7408" s="198">
        <v>104960</v>
      </c>
      <c r="B7408" s="198" t="s">
        <v>41997</v>
      </c>
      <c r="C7408" s="198" t="s">
        <v>4</v>
      </c>
      <c r="D7408" s="292">
        <v>41.23</v>
      </c>
    </row>
    <row r="7409" spans="1:4" ht="13.5">
      <c r="A7409" s="198">
        <v>87561</v>
      </c>
      <c r="B7409" s="198" t="s">
        <v>41998</v>
      </c>
      <c r="C7409" s="198" t="s">
        <v>4</v>
      </c>
      <c r="D7409" s="292">
        <v>42.35</v>
      </c>
    </row>
    <row r="7410" spans="1:4" ht="13.5">
      <c r="A7410" s="198">
        <v>104953</v>
      </c>
      <c r="B7410" s="198" t="s">
        <v>41999</v>
      </c>
      <c r="C7410" s="198" t="s">
        <v>4</v>
      </c>
      <c r="D7410" s="292">
        <v>62.94</v>
      </c>
    </row>
    <row r="7411" spans="1:4" ht="13.5">
      <c r="A7411" s="198">
        <v>87543</v>
      </c>
      <c r="B7411" s="198" t="s">
        <v>42000</v>
      </c>
      <c r="C7411" s="198" t="s">
        <v>4</v>
      </c>
      <c r="D7411" s="292">
        <v>25.13</v>
      </c>
    </row>
    <row r="7412" spans="1:4" ht="13.5">
      <c r="A7412" s="198">
        <v>104959</v>
      </c>
      <c r="B7412" s="198" t="s">
        <v>42001</v>
      </c>
      <c r="C7412" s="198" t="s">
        <v>4</v>
      </c>
      <c r="D7412" s="292">
        <v>27.3</v>
      </c>
    </row>
    <row r="7413" spans="1:4" ht="13.5">
      <c r="A7413" s="198">
        <v>104958</v>
      </c>
      <c r="B7413" s="198" t="s">
        <v>42002</v>
      </c>
      <c r="C7413" s="198" t="s">
        <v>4</v>
      </c>
      <c r="D7413" s="292">
        <v>24.89</v>
      </c>
    </row>
    <row r="7414" spans="1:4" ht="13.5">
      <c r="A7414" s="198">
        <v>104970</v>
      </c>
      <c r="B7414" s="198" t="s">
        <v>42003</v>
      </c>
      <c r="C7414" s="198" t="s">
        <v>4</v>
      </c>
      <c r="D7414" s="292">
        <v>40.39</v>
      </c>
    </row>
    <row r="7415" spans="1:4" ht="13.5">
      <c r="A7415" s="198">
        <v>104964</v>
      </c>
      <c r="B7415" s="198" t="s">
        <v>42004</v>
      </c>
      <c r="C7415" s="198" t="s">
        <v>4</v>
      </c>
      <c r="D7415" s="292">
        <v>54.81</v>
      </c>
    </row>
    <row r="7416" spans="1:4" ht="13.5">
      <c r="A7416" s="198">
        <v>104956</v>
      </c>
      <c r="B7416" s="198" t="s">
        <v>42005</v>
      </c>
      <c r="C7416" s="198" t="s">
        <v>4</v>
      </c>
      <c r="D7416" s="292">
        <v>49.08</v>
      </c>
    </row>
    <row r="7417" spans="1:4" ht="13.5">
      <c r="A7417" s="198">
        <v>104974</v>
      </c>
      <c r="B7417" s="198" t="s">
        <v>42006</v>
      </c>
      <c r="C7417" s="198" t="s">
        <v>4</v>
      </c>
      <c r="D7417" s="292">
        <v>34.659999999999997</v>
      </c>
    </row>
    <row r="7418" spans="1:4" ht="13.5">
      <c r="A7418" s="198">
        <v>87548</v>
      </c>
      <c r="B7418" s="198" t="s">
        <v>42007</v>
      </c>
      <c r="C7418" s="198" t="s">
        <v>4</v>
      </c>
      <c r="D7418" s="292">
        <v>30.99</v>
      </c>
    </row>
    <row r="7419" spans="1:4" ht="13.5">
      <c r="A7419" s="198">
        <v>87530</v>
      </c>
      <c r="B7419" s="198" t="s">
        <v>42008</v>
      </c>
      <c r="C7419" s="198" t="s">
        <v>4</v>
      </c>
      <c r="D7419" s="292">
        <v>43.09</v>
      </c>
    </row>
    <row r="7420" spans="1:4" ht="13.5">
      <c r="A7420" s="198">
        <v>104952</v>
      </c>
      <c r="B7420" s="198" t="s">
        <v>42009</v>
      </c>
      <c r="C7420" s="198" t="s">
        <v>4</v>
      </c>
      <c r="D7420" s="292">
        <v>39.4</v>
      </c>
    </row>
    <row r="7421" spans="1:4" ht="13.5">
      <c r="A7421" s="198">
        <v>104969</v>
      </c>
      <c r="B7421" s="198" t="s">
        <v>42010</v>
      </c>
      <c r="C7421" s="198" t="s">
        <v>4</v>
      </c>
      <c r="D7421" s="292">
        <v>37.979999999999997</v>
      </c>
    </row>
    <row r="7422" spans="1:4" ht="13.5">
      <c r="A7422" s="198">
        <v>104963</v>
      </c>
      <c r="B7422" s="198" t="s">
        <v>42011</v>
      </c>
      <c r="C7422" s="198" t="s">
        <v>4</v>
      </c>
      <c r="D7422" s="292">
        <v>51.03</v>
      </c>
    </row>
    <row r="7423" spans="1:4" ht="13.5">
      <c r="A7423" s="198">
        <v>104955</v>
      </c>
      <c r="B7423" s="198" t="s">
        <v>42012</v>
      </c>
      <c r="C7423" s="198" t="s">
        <v>4</v>
      </c>
      <c r="D7423" s="292">
        <v>45.3</v>
      </c>
    </row>
    <row r="7424" spans="1:4" ht="13.5">
      <c r="A7424" s="198">
        <v>104973</v>
      </c>
      <c r="B7424" s="198" t="s">
        <v>42013</v>
      </c>
      <c r="C7424" s="198" t="s">
        <v>4</v>
      </c>
      <c r="D7424" s="292">
        <v>32.25</v>
      </c>
    </row>
    <row r="7425" spans="1:4" ht="13.5">
      <c r="A7425" s="198">
        <v>87547</v>
      </c>
      <c r="B7425" s="198" t="s">
        <v>42014</v>
      </c>
      <c r="C7425" s="198" t="s">
        <v>4</v>
      </c>
      <c r="D7425" s="292">
        <v>28.58</v>
      </c>
    </row>
    <row r="7426" spans="1:4" ht="13.5">
      <c r="A7426" s="198">
        <v>87529</v>
      </c>
      <c r="B7426" s="198" t="s">
        <v>42015</v>
      </c>
      <c r="C7426" s="198" t="s">
        <v>4</v>
      </c>
      <c r="D7426" s="292">
        <v>39.31</v>
      </c>
    </row>
    <row r="7427" spans="1:4" ht="13.5">
      <c r="A7427" s="198">
        <v>104951</v>
      </c>
      <c r="B7427" s="198" t="s">
        <v>42016</v>
      </c>
      <c r="C7427" s="198" t="s">
        <v>4</v>
      </c>
      <c r="D7427" s="292">
        <v>35.619999999999997</v>
      </c>
    </row>
    <row r="7428" spans="1:4" ht="13.5">
      <c r="A7428" s="198">
        <v>104978</v>
      </c>
      <c r="B7428" s="198" t="s">
        <v>42017</v>
      </c>
      <c r="C7428" s="198" t="s">
        <v>4</v>
      </c>
      <c r="D7428" s="292">
        <v>40.81</v>
      </c>
    </row>
    <row r="7429" spans="1:4" ht="13.5">
      <c r="A7429" s="198">
        <v>104977</v>
      </c>
      <c r="B7429" s="198" t="s">
        <v>42018</v>
      </c>
      <c r="C7429" s="198" t="s">
        <v>4</v>
      </c>
      <c r="D7429" s="292">
        <v>53.67</v>
      </c>
    </row>
    <row r="7430" spans="1:4" ht="13.5">
      <c r="A7430" s="198">
        <v>90408</v>
      </c>
      <c r="B7430" s="198" t="s">
        <v>42019</v>
      </c>
      <c r="C7430" s="198" t="s">
        <v>4</v>
      </c>
      <c r="D7430" s="292">
        <v>35.51</v>
      </c>
    </row>
    <row r="7431" spans="1:4" ht="13.5">
      <c r="A7431" s="198">
        <v>90406</v>
      </c>
      <c r="B7431" s="198" t="s">
        <v>42020</v>
      </c>
      <c r="C7431" s="198" t="s">
        <v>4</v>
      </c>
      <c r="D7431" s="292">
        <v>47.22</v>
      </c>
    </row>
    <row r="7432" spans="1:4" ht="13.5">
      <c r="A7432" s="198">
        <v>103313</v>
      </c>
      <c r="B7432" s="198" t="s">
        <v>42021</v>
      </c>
      <c r="C7432" s="198" t="s">
        <v>2</v>
      </c>
      <c r="D7432" s="292">
        <v>0</v>
      </c>
    </row>
    <row r="7433" spans="1:4" ht="13.5">
      <c r="A7433" s="198">
        <v>103309</v>
      </c>
      <c r="B7433" s="198" t="s">
        <v>42022</v>
      </c>
      <c r="C7433" s="198" t="s">
        <v>2</v>
      </c>
      <c r="D7433" s="292">
        <v>0</v>
      </c>
    </row>
    <row r="7434" spans="1:4" ht="13.5">
      <c r="A7434" s="198">
        <v>103312</v>
      </c>
      <c r="B7434" s="198" t="s">
        <v>42023</v>
      </c>
      <c r="C7434" s="198" t="s">
        <v>2</v>
      </c>
      <c r="D7434" s="292">
        <v>0</v>
      </c>
    </row>
    <row r="7435" spans="1:4" ht="13.5">
      <c r="A7435" s="198">
        <v>103296</v>
      </c>
      <c r="B7435" s="198" t="s">
        <v>42024</v>
      </c>
      <c r="C7435" s="198" t="s">
        <v>2</v>
      </c>
      <c r="D7435" s="353">
        <v>0</v>
      </c>
    </row>
    <row r="7436" spans="1:4" ht="13.5">
      <c r="A7436" s="198">
        <v>103300</v>
      </c>
      <c r="B7436" s="198" t="s">
        <v>42025</v>
      </c>
      <c r="C7436" s="198" t="s">
        <v>2</v>
      </c>
      <c r="D7436" s="353">
        <v>0</v>
      </c>
    </row>
    <row r="7437" spans="1:4" ht="13.5">
      <c r="A7437" s="198">
        <v>103301</v>
      </c>
      <c r="B7437" s="198" t="s">
        <v>42026</v>
      </c>
      <c r="C7437" s="198" t="s">
        <v>2</v>
      </c>
      <c r="D7437" s="353">
        <v>0</v>
      </c>
    </row>
    <row r="7438" spans="1:4" ht="13.5">
      <c r="A7438" s="198">
        <v>103304</v>
      </c>
      <c r="B7438" s="198" t="s">
        <v>5727</v>
      </c>
      <c r="C7438" s="198" t="s">
        <v>2</v>
      </c>
      <c r="D7438" s="353">
        <v>1255.68</v>
      </c>
    </row>
    <row r="7439" spans="1:4" ht="13.5">
      <c r="A7439" s="198">
        <v>103305</v>
      </c>
      <c r="B7439" s="198" t="s">
        <v>42027</v>
      </c>
      <c r="C7439" s="198" t="s">
        <v>2</v>
      </c>
      <c r="D7439" s="353">
        <v>0</v>
      </c>
    </row>
    <row r="7440" spans="1:4" ht="13.5">
      <c r="A7440" s="198">
        <v>103294</v>
      </c>
      <c r="B7440" s="198" t="s">
        <v>42028</v>
      </c>
      <c r="C7440" s="198" t="s">
        <v>2</v>
      </c>
      <c r="D7440" s="353">
        <v>0</v>
      </c>
    </row>
    <row r="7441" spans="1:4" ht="13.5">
      <c r="A7441" s="198">
        <v>103298</v>
      </c>
      <c r="B7441" s="198" t="s">
        <v>42029</v>
      </c>
      <c r="C7441" s="198" t="s">
        <v>2</v>
      </c>
      <c r="D7441" s="353">
        <v>0</v>
      </c>
    </row>
    <row r="7442" spans="1:4" ht="13.5">
      <c r="A7442" s="198">
        <v>103293</v>
      </c>
      <c r="B7442" s="198" t="s">
        <v>42030</v>
      </c>
      <c r="C7442" s="198" t="s">
        <v>2</v>
      </c>
      <c r="D7442" s="353">
        <v>0</v>
      </c>
    </row>
    <row r="7443" spans="1:4" ht="13.5">
      <c r="A7443" s="198">
        <v>103297</v>
      </c>
      <c r="B7443" s="198" t="s">
        <v>42031</v>
      </c>
      <c r="C7443" s="198" t="s">
        <v>2</v>
      </c>
      <c r="D7443" s="353">
        <v>0</v>
      </c>
    </row>
    <row r="7444" spans="1:4" ht="13.5">
      <c r="A7444" s="198">
        <v>103311</v>
      </c>
      <c r="B7444" s="198" t="s">
        <v>42032</v>
      </c>
      <c r="C7444" s="198" t="s">
        <v>2</v>
      </c>
      <c r="D7444" s="353">
        <v>0</v>
      </c>
    </row>
    <row r="7445" spans="1:4" ht="13.5">
      <c r="A7445" s="198">
        <v>103306</v>
      </c>
      <c r="B7445" s="198" t="s">
        <v>42033</v>
      </c>
      <c r="C7445" s="198" t="s">
        <v>2</v>
      </c>
      <c r="D7445" s="353">
        <v>0</v>
      </c>
    </row>
    <row r="7446" spans="1:4" ht="13.5">
      <c r="A7446" s="198">
        <v>103308</v>
      </c>
      <c r="B7446" s="198" t="s">
        <v>42034</v>
      </c>
      <c r="C7446" s="198" t="s">
        <v>2</v>
      </c>
      <c r="D7446" s="353">
        <v>0</v>
      </c>
    </row>
    <row r="7447" spans="1:4" ht="13.5">
      <c r="A7447" s="198">
        <v>103295</v>
      </c>
      <c r="B7447" s="198" t="s">
        <v>42035</v>
      </c>
      <c r="C7447" s="198" t="s">
        <v>2</v>
      </c>
      <c r="D7447" s="353">
        <v>0</v>
      </c>
    </row>
    <row r="7448" spans="1:4" ht="13.5">
      <c r="A7448" s="198">
        <v>103299</v>
      </c>
      <c r="B7448" s="198" t="s">
        <v>42036</v>
      </c>
      <c r="C7448" s="198" t="s">
        <v>2</v>
      </c>
      <c r="D7448" s="353">
        <v>0</v>
      </c>
    </row>
    <row r="7449" spans="1:4" ht="13.5">
      <c r="A7449" s="198">
        <v>103302</v>
      </c>
      <c r="B7449" s="198" t="s">
        <v>42037</v>
      </c>
      <c r="C7449" s="198" t="s">
        <v>2</v>
      </c>
      <c r="D7449" s="353">
        <v>0</v>
      </c>
    </row>
    <row r="7450" spans="1:4" ht="13.5">
      <c r="A7450" s="198">
        <v>103307</v>
      </c>
      <c r="B7450" s="198" t="s">
        <v>5728</v>
      </c>
      <c r="C7450" s="198" t="s">
        <v>2</v>
      </c>
      <c r="D7450" s="353">
        <v>1354</v>
      </c>
    </row>
    <row r="7451" spans="1:4" ht="13.5">
      <c r="A7451" s="198">
        <v>103310</v>
      </c>
      <c r="B7451" s="198" t="s">
        <v>5729</v>
      </c>
      <c r="C7451" s="198" t="s">
        <v>2</v>
      </c>
      <c r="D7451" s="353">
        <v>1294.1500000000001</v>
      </c>
    </row>
    <row r="7452" spans="1:4" ht="13.5">
      <c r="A7452" s="198">
        <v>103303</v>
      </c>
      <c r="B7452" s="198" t="s">
        <v>42038</v>
      </c>
      <c r="C7452" s="198" t="s">
        <v>2</v>
      </c>
      <c r="D7452" s="353">
        <v>0</v>
      </c>
    </row>
    <row r="7453" spans="1:4" ht="13.5">
      <c r="A7453" s="198">
        <v>103314</v>
      </c>
      <c r="B7453" s="198" t="s">
        <v>5730</v>
      </c>
      <c r="C7453" s="198" t="s">
        <v>4</v>
      </c>
      <c r="D7453" s="353">
        <v>280.66000000000003</v>
      </c>
    </row>
    <row r="7454" spans="1:4" ht="13.5">
      <c r="A7454" s="198">
        <v>103315</v>
      </c>
      <c r="B7454" s="198" t="s">
        <v>5731</v>
      </c>
      <c r="C7454" s="198" t="s">
        <v>4</v>
      </c>
      <c r="D7454" s="353">
        <v>270.58999999999997</v>
      </c>
    </row>
    <row r="7455" spans="1:4" ht="13.5">
      <c r="A7455" s="198">
        <v>105188</v>
      </c>
      <c r="B7455" s="198" t="s">
        <v>42039</v>
      </c>
      <c r="C7455" s="198" t="s">
        <v>4</v>
      </c>
      <c r="D7455" s="353">
        <v>142.58000000000001</v>
      </c>
    </row>
    <row r="7456" spans="1:4" ht="13.5">
      <c r="A7456" s="198">
        <v>87841</v>
      </c>
      <c r="B7456" s="198" t="s">
        <v>42040</v>
      </c>
      <c r="C7456" s="198" t="s">
        <v>4</v>
      </c>
      <c r="D7456" s="353">
        <v>129.55000000000001</v>
      </c>
    </row>
    <row r="7457" spans="1:4" ht="13.5">
      <c r="A7457" s="198">
        <v>87853</v>
      </c>
      <c r="B7457" s="198" t="s">
        <v>42041</v>
      </c>
      <c r="C7457" s="198" t="s">
        <v>4</v>
      </c>
      <c r="D7457" s="353">
        <v>145.06</v>
      </c>
    </row>
    <row r="7458" spans="1:4" ht="13.5">
      <c r="A7458" s="198">
        <v>105187</v>
      </c>
      <c r="B7458" s="198" t="s">
        <v>42042</v>
      </c>
      <c r="C7458" s="198" t="s">
        <v>4</v>
      </c>
      <c r="D7458" s="353">
        <v>194.17</v>
      </c>
    </row>
    <row r="7459" spans="1:4" ht="13.5">
      <c r="A7459" s="198">
        <v>87840</v>
      </c>
      <c r="B7459" s="198" t="s">
        <v>42043</v>
      </c>
      <c r="C7459" s="198" t="s">
        <v>4</v>
      </c>
      <c r="D7459" s="353">
        <v>181.15</v>
      </c>
    </row>
    <row r="7460" spans="1:4" ht="13.5">
      <c r="A7460" s="198">
        <v>87852</v>
      </c>
      <c r="B7460" s="198" t="s">
        <v>42044</v>
      </c>
      <c r="C7460" s="198" t="s">
        <v>4</v>
      </c>
      <c r="D7460" s="353">
        <v>196.65</v>
      </c>
    </row>
    <row r="7461" spans="1:4" ht="13.5">
      <c r="A7461" s="198">
        <v>105186</v>
      </c>
      <c r="B7461" s="198" t="s">
        <v>42045</v>
      </c>
      <c r="C7461" s="198" t="s">
        <v>4</v>
      </c>
      <c r="D7461" s="353">
        <v>149</v>
      </c>
    </row>
    <row r="7462" spans="1:4" ht="13.5">
      <c r="A7462" s="198">
        <v>87839</v>
      </c>
      <c r="B7462" s="198" t="s">
        <v>42046</v>
      </c>
      <c r="C7462" s="198" t="s">
        <v>4</v>
      </c>
      <c r="D7462" s="353">
        <v>136.19999999999999</v>
      </c>
    </row>
    <row r="7463" spans="1:4" ht="13.5">
      <c r="A7463" s="198">
        <v>87851</v>
      </c>
      <c r="B7463" s="198" t="s">
        <v>42047</v>
      </c>
      <c r="C7463" s="198" t="s">
        <v>4</v>
      </c>
      <c r="D7463" s="353">
        <v>152.22999999999999</v>
      </c>
    </row>
    <row r="7464" spans="1:4" ht="13.5">
      <c r="A7464" s="198">
        <v>105185</v>
      </c>
      <c r="B7464" s="198" t="s">
        <v>42048</v>
      </c>
      <c r="C7464" s="198" t="s">
        <v>4</v>
      </c>
      <c r="D7464" s="353">
        <v>200.82</v>
      </c>
    </row>
    <row r="7465" spans="1:4" ht="13.5">
      <c r="A7465" s="198">
        <v>87838</v>
      </c>
      <c r="B7465" s="198" t="s">
        <v>42049</v>
      </c>
      <c r="C7465" s="198" t="s">
        <v>4</v>
      </c>
      <c r="D7465" s="353">
        <v>188.08</v>
      </c>
    </row>
    <row r="7466" spans="1:4" ht="13.5">
      <c r="A7466" s="198">
        <v>87850</v>
      </c>
      <c r="B7466" s="198" t="s">
        <v>42050</v>
      </c>
      <c r="C7466" s="198" t="s">
        <v>4</v>
      </c>
      <c r="D7466" s="353">
        <v>204.11</v>
      </c>
    </row>
    <row r="7467" spans="1:4" ht="13.5">
      <c r="A7467" s="198">
        <v>105110</v>
      </c>
      <c r="B7467" s="198" t="s">
        <v>42051</v>
      </c>
      <c r="C7467" s="198" t="s">
        <v>1</v>
      </c>
      <c r="D7467" s="353">
        <v>245.6</v>
      </c>
    </row>
    <row r="7468" spans="1:4" ht="13.5">
      <c r="A7468" s="198">
        <v>105105</v>
      </c>
      <c r="B7468" s="198" t="s">
        <v>42052</v>
      </c>
      <c r="C7468" s="198" t="s">
        <v>1</v>
      </c>
      <c r="D7468" s="353">
        <v>81.97</v>
      </c>
    </row>
    <row r="7469" spans="1:4" ht="13.5">
      <c r="A7469" s="198">
        <v>105103</v>
      </c>
      <c r="B7469" s="198" t="s">
        <v>42053</v>
      </c>
      <c r="C7469" s="198" t="s">
        <v>1</v>
      </c>
      <c r="D7469" s="353">
        <v>116.74</v>
      </c>
    </row>
    <row r="7470" spans="1:4" ht="13.5">
      <c r="A7470" s="198">
        <v>105112</v>
      </c>
      <c r="B7470" s="198" t="s">
        <v>42054</v>
      </c>
      <c r="C7470" s="198" t="s">
        <v>1</v>
      </c>
      <c r="D7470" s="353">
        <v>205.12</v>
      </c>
    </row>
    <row r="7471" spans="1:4" ht="13.5">
      <c r="A7471" s="198">
        <v>105109</v>
      </c>
      <c r="B7471" s="198" t="s">
        <v>42055</v>
      </c>
      <c r="C7471" s="198" t="s">
        <v>2</v>
      </c>
      <c r="D7471" s="353">
        <v>0</v>
      </c>
    </row>
    <row r="7472" spans="1:4" ht="13.5">
      <c r="A7472" s="198">
        <v>105108</v>
      </c>
      <c r="B7472" s="198" t="s">
        <v>42056</v>
      </c>
      <c r="C7472" s="198" t="s">
        <v>2</v>
      </c>
      <c r="D7472" s="353">
        <v>0</v>
      </c>
    </row>
    <row r="7473" spans="1:4" ht="13.5">
      <c r="A7473" s="198">
        <v>105104</v>
      </c>
      <c r="B7473" s="198" t="s">
        <v>42057</v>
      </c>
      <c r="C7473" s="198" t="s">
        <v>2</v>
      </c>
      <c r="D7473" s="353">
        <v>5078.5200000000004</v>
      </c>
    </row>
    <row r="7474" spans="1:4" ht="13.5">
      <c r="A7474" s="198">
        <v>105107</v>
      </c>
      <c r="B7474" s="198" t="s">
        <v>42058</v>
      </c>
      <c r="C7474" s="198" t="s">
        <v>2</v>
      </c>
      <c r="D7474" s="353">
        <v>3923.75</v>
      </c>
    </row>
    <row r="7475" spans="1:4" ht="13.5">
      <c r="A7475" s="198">
        <v>105106</v>
      </c>
      <c r="B7475" s="198" t="s">
        <v>42059</v>
      </c>
      <c r="C7475" s="198" t="s">
        <v>2</v>
      </c>
      <c r="D7475" s="353">
        <v>2657.3</v>
      </c>
    </row>
    <row r="7476" spans="1:4" ht="13.5">
      <c r="A7476" s="198">
        <v>105111</v>
      </c>
      <c r="B7476" s="198" t="s">
        <v>42060</v>
      </c>
      <c r="C7476" s="198" t="s">
        <v>2</v>
      </c>
      <c r="D7476" s="353">
        <v>20006.12</v>
      </c>
    </row>
    <row r="7477" spans="1:4" ht="13.5">
      <c r="A7477" s="198">
        <v>98520</v>
      </c>
      <c r="B7477" s="198" t="s">
        <v>42061</v>
      </c>
      <c r="C7477" s="198" t="s">
        <v>4</v>
      </c>
      <c r="D7477" s="353">
        <v>5.98</v>
      </c>
    </row>
    <row r="7478" spans="1:4" ht="13.5">
      <c r="A7478" s="198">
        <v>98521</v>
      </c>
      <c r="B7478" s="198" t="s">
        <v>42062</v>
      </c>
      <c r="C7478" s="198" t="s">
        <v>4</v>
      </c>
      <c r="D7478" s="353">
        <v>0.4</v>
      </c>
    </row>
    <row r="7479" spans="1:4" ht="13.5">
      <c r="A7479" s="198">
        <v>105521</v>
      </c>
      <c r="B7479" s="198" t="s">
        <v>42063</v>
      </c>
      <c r="C7479" s="198" t="s">
        <v>4</v>
      </c>
      <c r="D7479" s="353">
        <v>4.0999999999999996</v>
      </c>
    </row>
    <row r="7480" spans="1:4" ht="13.5">
      <c r="A7480" s="198">
        <v>98509</v>
      </c>
      <c r="B7480" s="198" t="s">
        <v>42064</v>
      </c>
      <c r="C7480" s="198" t="s">
        <v>2</v>
      </c>
      <c r="D7480" s="353">
        <v>57.77</v>
      </c>
    </row>
    <row r="7481" spans="1:4" ht="13.5">
      <c r="A7481" s="198">
        <v>98507</v>
      </c>
      <c r="B7481" s="198" t="s">
        <v>42065</v>
      </c>
      <c r="C7481" s="198" t="s">
        <v>2</v>
      </c>
      <c r="D7481" s="353">
        <v>0</v>
      </c>
    </row>
    <row r="7482" spans="1:4" ht="13.5">
      <c r="A7482" s="198">
        <v>98508</v>
      </c>
      <c r="B7482" s="198" t="s">
        <v>42066</v>
      </c>
      <c r="C7482" s="198" t="s">
        <v>2</v>
      </c>
      <c r="D7482" s="353">
        <v>0</v>
      </c>
    </row>
    <row r="7483" spans="1:4" ht="13.5">
      <c r="A7483" s="198">
        <v>98506</v>
      </c>
      <c r="B7483" s="198" t="s">
        <v>42067</v>
      </c>
      <c r="C7483" s="198" t="s">
        <v>2</v>
      </c>
      <c r="D7483" s="353">
        <v>0</v>
      </c>
    </row>
    <row r="7484" spans="1:4" ht="13.5">
      <c r="A7484" s="198">
        <v>98505</v>
      </c>
      <c r="B7484" s="198" t="s">
        <v>42068</v>
      </c>
      <c r="C7484" s="198" t="s">
        <v>4</v>
      </c>
      <c r="D7484" s="353">
        <v>86.49</v>
      </c>
    </row>
    <row r="7485" spans="1:4" ht="13.5">
      <c r="A7485" s="198">
        <v>98504</v>
      </c>
      <c r="B7485" s="198" t="s">
        <v>42069</v>
      </c>
      <c r="C7485" s="198" t="s">
        <v>4</v>
      </c>
      <c r="D7485" s="353">
        <v>14.81</v>
      </c>
    </row>
    <row r="7486" spans="1:4" ht="13.5">
      <c r="A7486" s="198">
        <v>98503</v>
      </c>
      <c r="B7486" s="198" t="s">
        <v>42070</v>
      </c>
      <c r="C7486" s="198" t="s">
        <v>4</v>
      </c>
      <c r="D7486" s="353">
        <v>23.06</v>
      </c>
    </row>
    <row r="7487" spans="1:4" ht="13.5">
      <c r="A7487" s="198">
        <v>103946</v>
      </c>
      <c r="B7487" s="198" t="s">
        <v>42071</v>
      </c>
      <c r="C7487" s="198" t="s">
        <v>4</v>
      </c>
      <c r="D7487" s="353">
        <v>19.05</v>
      </c>
    </row>
    <row r="7488" spans="1:4" ht="13.5">
      <c r="A7488" s="198">
        <v>98517</v>
      </c>
      <c r="B7488" s="198" t="s">
        <v>42072</v>
      </c>
      <c r="C7488" s="198" t="s">
        <v>2</v>
      </c>
      <c r="D7488" s="353">
        <v>0</v>
      </c>
    </row>
    <row r="7489" spans="1:4" ht="13.5">
      <c r="A7489" s="198">
        <v>98518</v>
      </c>
      <c r="B7489" s="198" t="s">
        <v>42073</v>
      </c>
      <c r="C7489" s="198" t="s">
        <v>2</v>
      </c>
      <c r="D7489" s="353">
        <v>0</v>
      </c>
    </row>
    <row r="7490" spans="1:4" ht="13.5">
      <c r="A7490" s="198">
        <v>98516</v>
      </c>
      <c r="B7490" s="198" t="s">
        <v>42074</v>
      </c>
      <c r="C7490" s="198" t="s">
        <v>2</v>
      </c>
      <c r="D7490" s="353">
        <v>346.19</v>
      </c>
    </row>
    <row r="7491" spans="1:4" ht="13.5">
      <c r="A7491" s="198">
        <v>98514</v>
      </c>
      <c r="B7491" s="198" t="s">
        <v>42075</v>
      </c>
      <c r="C7491" s="198" t="s">
        <v>2</v>
      </c>
      <c r="D7491" s="353">
        <v>0</v>
      </c>
    </row>
    <row r="7492" spans="1:4" ht="13.5">
      <c r="A7492" s="198">
        <v>98515</v>
      </c>
      <c r="B7492" s="198" t="s">
        <v>42076</v>
      </c>
      <c r="C7492" s="198" t="s">
        <v>2</v>
      </c>
      <c r="D7492" s="353">
        <v>0</v>
      </c>
    </row>
    <row r="7493" spans="1:4" ht="13.5">
      <c r="A7493" s="198">
        <v>98513</v>
      </c>
      <c r="B7493" s="198" t="s">
        <v>42077</v>
      </c>
      <c r="C7493" s="198" t="s">
        <v>2</v>
      </c>
      <c r="D7493" s="353">
        <v>0</v>
      </c>
    </row>
    <row r="7494" spans="1:4" ht="13.5">
      <c r="A7494" s="198">
        <v>98511</v>
      </c>
      <c r="B7494" s="198" t="s">
        <v>42078</v>
      </c>
      <c r="C7494" s="198" t="s">
        <v>2</v>
      </c>
      <c r="D7494" s="353">
        <v>174.6</v>
      </c>
    </row>
    <row r="7495" spans="1:4" ht="13.5">
      <c r="A7495" s="198">
        <v>98512</v>
      </c>
      <c r="B7495" s="198" t="s">
        <v>42079</v>
      </c>
      <c r="C7495" s="198" t="s">
        <v>2</v>
      </c>
      <c r="D7495" s="353">
        <v>0</v>
      </c>
    </row>
    <row r="7496" spans="1:4" ht="13.5">
      <c r="A7496" s="198">
        <v>98510</v>
      </c>
      <c r="B7496" s="198" t="s">
        <v>42080</v>
      </c>
      <c r="C7496" s="198" t="s">
        <v>2</v>
      </c>
      <c r="D7496" s="353">
        <v>99.36</v>
      </c>
    </row>
    <row r="7497" spans="1:4" ht="13.5">
      <c r="A7497" s="198">
        <v>98519</v>
      </c>
      <c r="B7497" s="198" t="s">
        <v>42081</v>
      </c>
      <c r="C7497" s="198" t="s">
        <v>4</v>
      </c>
      <c r="D7497" s="353">
        <v>4.2699999999999996</v>
      </c>
    </row>
    <row r="7498" spans="1:4" ht="13.5">
      <c r="A7498" s="198">
        <v>91599</v>
      </c>
      <c r="B7498" s="198" t="s">
        <v>42082</v>
      </c>
      <c r="C7498" s="198" t="s">
        <v>3</v>
      </c>
      <c r="D7498" s="353">
        <v>10.119999999999999</v>
      </c>
    </row>
    <row r="7499" spans="1:4" ht="13.5">
      <c r="A7499" s="198">
        <v>100065</v>
      </c>
      <c r="B7499" s="198" t="s">
        <v>42083</v>
      </c>
      <c r="C7499" s="198" t="s">
        <v>3</v>
      </c>
      <c r="D7499" s="353">
        <v>0</v>
      </c>
    </row>
    <row r="7500" spans="1:4" ht="13.5">
      <c r="A7500" s="198">
        <v>100069</v>
      </c>
      <c r="B7500" s="198" t="s">
        <v>42084</v>
      </c>
      <c r="C7500" s="198" t="s">
        <v>3</v>
      </c>
      <c r="D7500" s="353">
        <v>0</v>
      </c>
    </row>
    <row r="7501" spans="1:4" ht="13.5">
      <c r="A7501" s="198">
        <v>100063</v>
      </c>
      <c r="B7501" s="198" t="s">
        <v>42085</v>
      </c>
      <c r="C7501" s="198" t="s">
        <v>3</v>
      </c>
      <c r="D7501" s="353">
        <v>0</v>
      </c>
    </row>
    <row r="7502" spans="1:4" ht="13.5">
      <c r="A7502" s="198">
        <v>91597</v>
      </c>
      <c r="B7502" s="198" t="s">
        <v>42086</v>
      </c>
      <c r="C7502" s="198" t="s">
        <v>3</v>
      </c>
      <c r="D7502" s="353">
        <v>9.7799999999999994</v>
      </c>
    </row>
    <row r="7503" spans="1:4" ht="13.5">
      <c r="A7503" s="198">
        <v>91598</v>
      </c>
      <c r="B7503" s="198" t="s">
        <v>42087</v>
      </c>
      <c r="C7503" s="198" t="s">
        <v>3</v>
      </c>
      <c r="D7503" s="353">
        <v>13.02</v>
      </c>
    </row>
    <row r="7504" spans="1:4" ht="13.5">
      <c r="A7504" s="198">
        <v>91596</v>
      </c>
      <c r="B7504" s="198" t="s">
        <v>42088</v>
      </c>
      <c r="C7504" s="198" t="s">
        <v>3</v>
      </c>
      <c r="D7504" s="353">
        <v>13.45</v>
      </c>
    </row>
    <row r="7505" spans="1:4" ht="13.5">
      <c r="A7505" s="198">
        <v>100064</v>
      </c>
      <c r="B7505" s="198" t="s">
        <v>42089</v>
      </c>
      <c r="C7505" s="198" t="s">
        <v>3</v>
      </c>
      <c r="D7505" s="353">
        <v>13.39</v>
      </c>
    </row>
    <row r="7506" spans="1:4" ht="13.5">
      <c r="A7506" s="198">
        <v>100066</v>
      </c>
      <c r="B7506" s="198" t="s">
        <v>42090</v>
      </c>
      <c r="C7506" s="198" t="s">
        <v>3</v>
      </c>
      <c r="D7506" s="353">
        <v>13.45</v>
      </c>
    </row>
    <row r="7507" spans="1:4" ht="13.5">
      <c r="A7507" s="198">
        <v>91603</v>
      </c>
      <c r="B7507" s="198" t="s">
        <v>42091</v>
      </c>
      <c r="C7507" s="198" t="s">
        <v>3</v>
      </c>
      <c r="D7507" s="353">
        <v>11.55</v>
      </c>
    </row>
    <row r="7508" spans="1:4" ht="13.5">
      <c r="A7508" s="198">
        <v>100068</v>
      </c>
      <c r="B7508" s="198" t="s">
        <v>42092</v>
      </c>
      <c r="C7508" s="198" t="s">
        <v>3</v>
      </c>
      <c r="D7508" s="353">
        <v>9.93</v>
      </c>
    </row>
    <row r="7509" spans="1:4" ht="13.5">
      <c r="A7509" s="198">
        <v>100067</v>
      </c>
      <c r="B7509" s="198" t="s">
        <v>42093</v>
      </c>
      <c r="C7509" s="198" t="s">
        <v>3</v>
      </c>
      <c r="D7509" s="353">
        <v>13.63</v>
      </c>
    </row>
    <row r="7510" spans="1:4" ht="13.5">
      <c r="A7510" s="198">
        <v>91601</v>
      </c>
      <c r="B7510" s="198" t="s">
        <v>42094</v>
      </c>
      <c r="C7510" s="198" t="s">
        <v>3</v>
      </c>
      <c r="D7510" s="353">
        <v>13.98</v>
      </c>
    </row>
    <row r="7511" spans="1:4" ht="13.5">
      <c r="A7511" s="198">
        <v>91602</v>
      </c>
      <c r="B7511" s="198" t="s">
        <v>42095</v>
      </c>
      <c r="C7511" s="198" t="s">
        <v>3</v>
      </c>
      <c r="D7511" s="353">
        <v>12.96</v>
      </c>
    </row>
    <row r="7512" spans="1:4" ht="13.5">
      <c r="A7512" s="198">
        <v>91593</v>
      </c>
      <c r="B7512" s="198" t="s">
        <v>42096</v>
      </c>
      <c r="C7512" s="198" t="s">
        <v>3</v>
      </c>
      <c r="D7512" s="353">
        <v>13.56</v>
      </c>
    </row>
    <row r="7513" spans="1:4" ht="13.5">
      <c r="A7513" s="198">
        <v>105814</v>
      </c>
      <c r="B7513" s="198" t="s">
        <v>42097</v>
      </c>
      <c r="C7513" s="198" t="s">
        <v>3</v>
      </c>
      <c r="D7513" s="353">
        <v>13.28</v>
      </c>
    </row>
    <row r="7514" spans="1:4" ht="13.5">
      <c r="A7514" s="198">
        <v>91594</v>
      </c>
      <c r="B7514" s="198" t="s">
        <v>42098</v>
      </c>
      <c r="C7514" s="198" t="s">
        <v>3</v>
      </c>
      <c r="D7514" s="353">
        <v>13.54</v>
      </c>
    </row>
    <row r="7515" spans="1:4" ht="13.5">
      <c r="A7515" s="198">
        <v>91595</v>
      </c>
      <c r="B7515" s="198" t="s">
        <v>42099</v>
      </c>
      <c r="C7515" s="198" t="s">
        <v>3</v>
      </c>
      <c r="D7515" s="353">
        <v>13.76</v>
      </c>
    </row>
    <row r="7516" spans="1:4" ht="13.5">
      <c r="A7516" s="198">
        <v>105815</v>
      </c>
      <c r="B7516" s="198" t="s">
        <v>42100</v>
      </c>
      <c r="C7516" s="198" t="s">
        <v>3</v>
      </c>
      <c r="D7516" s="353">
        <v>0</v>
      </c>
    </row>
    <row r="7517" spans="1:4" ht="13.5">
      <c r="A7517" s="198">
        <v>91600</v>
      </c>
      <c r="B7517" s="198" t="s">
        <v>42101</v>
      </c>
      <c r="C7517" s="198" t="s">
        <v>3</v>
      </c>
      <c r="D7517" s="353">
        <v>14.83</v>
      </c>
    </row>
    <row r="7518" spans="1:4" ht="13.5">
      <c r="A7518" s="198">
        <v>99235</v>
      </c>
      <c r="B7518" s="198" t="s">
        <v>42102</v>
      </c>
      <c r="C7518" s="198" t="s">
        <v>7</v>
      </c>
      <c r="D7518" s="353">
        <v>772.05</v>
      </c>
    </row>
    <row r="7519" spans="1:4" ht="13.5">
      <c r="A7519" s="198">
        <v>105539</v>
      </c>
      <c r="B7519" s="198" t="s">
        <v>42103</v>
      </c>
      <c r="C7519" s="198" t="s">
        <v>7</v>
      </c>
      <c r="D7519" s="353">
        <v>0</v>
      </c>
    </row>
    <row r="7520" spans="1:4">
      <c r="A7520" s="298">
        <v>99439</v>
      </c>
      <c r="B7520" s="142" t="s">
        <v>42104</v>
      </c>
      <c r="C7520" s="143" t="s">
        <v>7</v>
      </c>
      <c r="D7520" s="144">
        <v>850.12</v>
      </c>
    </row>
    <row r="7521" spans="1:4">
      <c r="A7521" s="298">
        <v>105540</v>
      </c>
      <c r="B7521" s="142" t="s">
        <v>42105</v>
      </c>
      <c r="C7521" s="143" t="s">
        <v>7</v>
      </c>
      <c r="D7521" s="144">
        <v>0</v>
      </c>
    </row>
    <row r="7522" spans="1:4">
      <c r="A7522" s="298">
        <v>103184</v>
      </c>
      <c r="B7522" s="142" t="s">
        <v>42106</v>
      </c>
      <c r="C7522" s="143" t="s">
        <v>7</v>
      </c>
      <c r="D7522" s="144">
        <v>796.46</v>
      </c>
    </row>
    <row r="7523" spans="1:4">
      <c r="A7523" s="298">
        <v>103183</v>
      </c>
      <c r="B7523" s="142" t="s">
        <v>42107</v>
      </c>
      <c r="C7523" s="143" t="s">
        <v>7</v>
      </c>
      <c r="D7523" s="144">
        <v>934.44</v>
      </c>
    </row>
    <row r="7524" spans="1:4">
      <c r="A7524" s="298">
        <v>99434</v>
      </c>
      <c r="B7524" s="142" t="s">
        <v>42108</v>
      </c>
      <c r="C7524" s="143" t="s">
        <v>7</v>
      </c>
      <c r="D7524" s="144">
        <v>864.98</v>
      </c>
    </row>
    <row r="7525" spans="1:4">
      <c r="A7525" s="298">
        <v>99431</v>
      </c>
      <c r="B7525" s="142" t="s">
        <v>42109</v>
      </c>
      <c r="C7525" s="143" t="s">
        <v>7</v>
      </c>
      <c r="D7525" s="144">
        <v>860.74</v>
      </c>
    </row>
    <row r="7526" spans="1:4">
      <c r="A7526" s="298">
        <v>99435</v>
      </c>
      <c r="B7526" s="142" t="s">
        <v>42110</v>
      </c>
      <c r="C7526" s="143" t="s">
        <v>7</v>
      </c>
      <c r="D7526" s="144">
        <v>844.4</v>
      </c>
    </row>
    <row r="7527" spans="1:4">
      <c r="A7527" s="298">
        <v>99432</v>
      </c>
      <c r="B7527" s="142" t="s">
        <v>42111</v>
      </c>
      <c r="C7527" s="143" t="s">
        <v>7</v>
      </c>
      <c r="D7527" s="144">
        <v>841.37</v>
      </c>
    </row>
    <row r="7528" spans="1:4">
      <c r="A7528" s="298">
        <v>99438</v>
      </c>
      <c r="B7528" s="142" t="s">
        <v>42112</v>
      </c>
      <c r="C7528" s="143" t="s">
        <v>7</v>
      </c>
      <c r="D7528" s="144">
        <v>829.11</v>
      </c>
    </row>
    <row r="7529" spans="1:4">
      <c r="A7529" s="298">
        <v>105538</v>
      </c>
      <c r="B7529" s="142" t="s">
        <v>42113</v>
      </c>
      <c r="C7529" s="143" t="s">
        <v>7</v>
      </c>
      <c r="D7529" s="144">
        <v>0</v>
      </c>
    </row>
    <row r="7530" spans="1:4">
      <c r="A7530" s="298">
        <v>99436</v>
      </c>
      <c r="B7530" s="142" t="s">
        <v>42114</v>
      </c>
      <c r="C7530" s="143" t="s">
        <v>7</v>
      </c>
      <c r="D7530" s="144">
        <v>936.54</v>
      </c>
    </row>
    <row r="7531" spans="1:4">
      <c r="A7531" s="298">
        <v>99437</v>
      </c>
      <c r="B7531" s="142" t="s">
        <v>42115</v>
      </c>
      <c r="C7531" s="143" t="s">
        <v>7</v>
      </c>
      <c r="D7531" s="144">
        <v>821.07</v>
      </c>
    </row>
    <row r="7532" spans="1:4">
      <c r="A7532" s="298">
        <v>105537</v>
      </c>
      <c r="B7532" s="142" t="s">
        <v>42116</v>
      </c>
      <c r="C7532" s="143" t="s">
        <v>7</v>
      </c>
      <c r="D7532" s="144">
        <v>0</v>
      </c>
    </row>
    <row r="7533" spans="1:4">
      <c r="A7533" s="298">
        <v>99433</v>
      </c>
      <c r="B7533" s="142" t="s">
        <v>42117</v>
      </c>
      <c r="C7533" s="143" t="s">
        <v>7</v>
      </c>
      <c r="D7533" s="144">
        <v>912.33</v>
      </c>
    </row>
    <row r="7534" spans="1:4">
      <c r="A7534" s="298">
        <v>104422</v>
      </c>
      <c r="B7534" s="142" t="s">
        <v>42118</v>
      </c>
      <c r="C7534" s="143" t="s">
        <v>4</v>
      </c>
      <c r="D7534" s="144">
        <v>10.78</v>
      </c>
    </row>
    <row r="7535" spans="1:4">
      <c r="A7535" s="298">
        <v>105824</v>
      </c>
      <c r="B7535" s="142" t="s">
        <v>42119</v>
      </c>
      <c r="C7535" s="143" t="s">
        <v>4</v>
      </c>
      <c r="D7535" s="144">
        <v>12.91</v>
      </c>
    </row>
    <row r="7536" spans="1:4">
      <c r="A7536" s="298">
        <v>105825</v>
      </c>
      <c r="B7536" s="142" t="s">
        <v>42120</v>
      </c>
      <c r="C7536" s="143" t="s">
        <v>4</v>
      </c>
      <c r="D7536" s="144">
        <v>7.37</v>
      </c>
    </row>
    <row r="7537" spans="1:4">
      <c r="A7537" s="298">
        <v>104421</v>
      </c>
      <c r="B7537" s="142" t="s">
        <v>42121</v>
      </c>
      <c r="C7537" s="143" t="s">
        <v>4</v>
      </c>
      <c r="D7537" s="144">
        <v>16.79</v>
      </c>
    </row>
    <row r="7538" spans="1:4">
      <c r="A7538" s="298">
        <v>105822</v>
      </c>
      <c r="B7538" s="142" t="s">
        <v>42122</v>
      </c>
      <c r="C7538" s="143" t="s">
        <v>4</v>
      </c>
      <c r="D7538" s="144">
        <v>18.920000000000002</v>
      </c>
    </row>
    <row r="7539" spans="1:4">
      <c r="A7539" s="298">
        <v>105823</v>
      </c>
      <c r="B7539" s="142" t="s">
        <v>42123</v>
      </c>
      <c r="C7539" s="143" t="s">
        <v>4</v>
      </c>
      <c r="D7539" s="144">
        <v>13.38</v>
      </c>
    </row>
    <row r="7540" spans="1:4">
      <c r="A7540" s="298">
        <v>104423</v>
      </c>
      <c r="B7540" s="142" t="s">
        <v>42124</v>
      </c>
      <c r="C7540" s="143" t="s">
        <v>4</v>
      </c>
      <c r="D7540" s="144">
        <v>14.99</v>
      </c>
    </row>
    <row r="7541" spans="1:4">
      <c r="A7541" s="298">
        <v>105826</v>
      </c>
      <c r="B7541" s="142" t="s">
        <v>42125</v>
      </c>
      <c r="C7541" s="143" t="s">
        <v>4</v>
      </c>
      <c r="D7541" s="144">
        <v>17.12</v>
      </c>
    </row>
    <row r="7542" spans="1:4">
      <c r="A7542" s="298">
        <v>105827</v>
      </c>
      <c r="B7542" s="142" t="s">
        <v>42126</v>
      </c>
      <c r="C7542" s="143" t="s">
        <v>4</v>
      </c>
      <c r="D7542" s="144">
        <v>11.58</v>
      </c>
    </row>
    <row r="7543" spans="1:4">
      <c r="A7543" s="298">
        <v>104425</v>
      </c>
      <c r="B7543" s="142" t="s">
        <v>42127</v>
      </c>
      <c r="C7543" s="143" t="s">
        <v>4</v>
      </c>
      <c r="D7543" s="144">
        <v>8.9700000000000006</v>
      </c>
    </row>
    <row r="7544" spans="1:4">
      <c r="A7544" s="298">
        <v>105828</v>
      </c>
      <c r="B7544" s="142" t="s">
        <v>42128</v>
      </c>
      <c r="C7544" s="143" t="s">
        <v>4</v>
      </c>
      <c r="D7544" s="144">
        <v>11.1</v>
      </c>
    </row>
    <row r="7545" spans="1:4">
      <c r="A7545" s="298">
        <v>105829</v>
      </c>
      <c r="B7545" s="142" t="s">
        <v>42129</v>
      </c>
      <c r="C7545" s="143" t="s">
        <v>4</v>
      </c>
      <c r="D7545" s="144">
        <v>5.56</v>
      </c>
    </row>
    <row r="7546" spans="1:4">
      <c r="A7546" s="298">
        <v>91525</v>
      </c>
      <c r="B7546" s="142" t="s">
        <v>42130</v>
      </c>
      <c r="C7546" s="143" t="s">
        <v>4</v>
      </c>
      <c r="D7546" s="144">
        <v>7.68</v>
      </c>
    </row>
    <row r="7547" spans="1:4">
      <c r="A7547" s="298">
        <v>105818</v>
      </c>
      <c r="B7547" s="142" t="s">
        <v>42131</v>
      </c>
      <c r="C7547" s="143" t="s">
        <v>4</v>
      </c>
      <c r="D7547" s="144">
        <v>11.39</v>
      </c>
    </row>
    <row r="7548" spans="1:4">
      <c r="A7548" s="298">
        <v>105819</v>
      </c>
      <c r="B7548" s="142" t="s">
        <v>42132</v>
      </c>
      <c r="C7548" s="143" t="s">
        <v>4</v>
      </c>
      <c r="D7548" s="144">
        <v>5.91</v>
      </c>
    </row>
    <row r="7549" spans="1:4">
      <c r="A7549" s="298">
        <v>104414</v>
      </c>
      <c r="B7549" s="142" t="s">
        <v>42133</v>
      </c>
      <c r="C7549" s="143" t="s">
        <v>4</v>
      </c>
      <c r="D7549" s="144">
        <v>6.74</v>
      </c>
    </row>
    <row r="7550" spans="1:4">
      <c r="A7550" s="298">
        <v>105816</v>
      </c>
      <c r="B7550" s="142" t="s">
        <v>42134</v>
      </c>
      <c r="C7550" s="143" t="s">
        <v>4</v>
      </c>
      <c r="D7550" s="144">
        <v>10.45</v>
      </c>
    </row>
    <row r="7551" spans="1:4">
      <c r="A7551" s="298">
        <v>105817</v>
      </c>
      <c r="B7551" s="142" t="s">
        <v>42135</v>
      </c>
      <c r="C7551" s="143" t="s">
        <v>4</v>
      </c>
      <c r="D7551" s="144">
        <v>4.97</v>
      </c>
    </row>
    <row r="7552" spans="1:4">
      <c r="A7552" s="298">
        <v>104415</v>
      </c>
      <c r="B7552" s="142" t="s">
        <v>42136</v>
      </c>
      <c r="C7552" s="143" t="s">
        <v>4</v>
      </c>
      <c r="D7552" s="144">
        <v>12.65</v>
      </c>
    </row>
    <row r="7553" spans="1:4">
      <c r="A7553" s="298">
        <v>105820</v>
      </c>
      <c r="B7553" s="142" t="s">
        <v>42137</v>
      </c>
      <c r="C7553" s="143" t="s">
        <v>4</v>
      </c>
      <c r="D7553" s="144">
        <v>16.36</v>
      </c>
    </row>
    <row r="7554" spans="1:4">
      <c r="A7554" s="298">
        <v>105821</v>
      </c>
      <c r="B7554" s="142" t="s">
        <v>42138</v>
      </c>
      <c r="C7554" s="143" t="s">
        <v>4</v>
      </c>
      <c r="D7554" s="144">
        <v>10.88</v>
      </c>
    </row>
    <row r="7555" spans="1:4">
      <c r="A7555" s="298">
        <v>104418</v>
      </c>
      <c r="B7555" s="142" t="s">
        <v>42139</v>
      </c>
      <c r="C7555" s="143" t="s">
        <v>4</v>
      </c>
      <c r="D7555" s="144">
        <v>3</v>
      </c>
    </row>
    <row r="7556" spans="1:4">
      <c r="A7556" s="298">
        <v>91515</v>
      </c>
      <c r="B7556" s="142" t="s">
        <v>42140</v>
      </c>
      <c r="C7556" s="143" t="s">
        <v>4</v>
      </c>
      <c r="D7556" s="144">
        <v>5.5</v>
      </c>
    </row>
    <row r="7557" spans="1:4">
      <c r="A7557" s="298">
        <v>104419</v>
      </c>
      <c r="B7557" s="142" t="s">
        <v>42141</v>
      </c>
      <c r="C7557" s="143" t="s">
        <v>4</v>
      </c>
      <c r="D7557" s="144">
        <v>4.76</v>
      </c>
    </row>
    <row r="7558" spans="1:4">
      <c r="A7558" s="298">
        <v>91519</v>
      </c>
      <c r="B7558" s="142" t="s">
        <v>42142</v>
      </c>
      <c r="C7558" s="143" t="s">
        <v>4</v>
      </c>
      <c r="D7558" s="144">
        <v>2.2799999999999998</v>
      </c>
    </row>
    <row r="7559" spans="1:4">
      <c r="A7559" s="298">
        <v>91520</v>
      </c>
      <c r="B7559" s="142" t="s">
        <v>42143</v>
      </c>
      <c r="C7559" s="143" t="s">
        <v>4</v>
      </c>
      <c r="D7559" s="144">
        <v>2.31</v>
      </c>
    </row>
    <row r="7560" spans="1:4">
      <c r="A7560" s="298">
        <v>104416</v>
      </c>
      <c r="B7560" s="142" t="s">
        <v>42144</v>
      </c>
      <c r="C7560" s="143" t="s">
        <v>4</v>
      </c>
      <c r="D7560" s="144">
        <v>1.92</v>
      </c>
    </row>
    <row r="7561" spans="1:4">
      <c r="A7561" s="298">
        <v>104417</v>
      </c>
      <c r="B7561" s="142" t="s">
        <v>42145</v>
      </c>
      <c r="C7561" s="143" t="s">
        <v>4</v>
      </c>
      <c r="D7561" s="144">
        <v>4.3499999999999996</v>
      </c>
    </row>
    <row r="7562" spans="1:4">
      <c r="A7562" s="298">
        <v>91522</v>
      </c>
      <c r="B7562" s="142" t="s">
        <v>42146</v>
      </c>
      <c r="C7562" s="143" t="s">
        <v>4</v>
      </c>
      <c r="D7562" s="144">
        <v>3.91</v>
      </c>
    </row>
    <row r="7563" spans="1:4">
      <c r="A7563" s="298">
        <v>104412</v>
      </c>
      <c r="B7563" s="142" t="s">
        <v>42147</v>
      </c>
      <c r="C7563" s="143" t="s">
        <v>4</v>
      </c>
      <c r="D7563" s="144">
        <v>3.5</v>
      </c>
    </row>
    <row r="7564" spans="1:4">
      <c r="A7564" s="298">
        <v>104413</v>
      </c>
      <c r="B7564" s="142" t="s">
        <v>42148</v>
      </c>
      <c r="C7564" s="143" t="s">
        <v>4</v>
      </c>
      <c r="D7564" s="144">
        <v>5.98</v>
      </c>
    </row>
    <row r="7565" spans="1:4">
      <c r="A7565" s="298">
        <v>102569</v>
      </c>
      <c r="B7565" s="142" t="s">
        <v>42149</v>
      </c>
      <c r="C7565" s="143" t="s">
        <v>4</v>
      </c>
      <c r="D7565" s="144">
        <v>0</v>
      </c>
    </row>
    <row r="7566" spans="1:4">
      <c r="A7566" s="298">
        <v>102574</v>
      </c>
      <c r="B7566" s="142" t="s">
        <v>42150</v>
      </c>
      <c r="C7566" s="143" t="s">
        <v>4</v>
      </c>
      <c r="D7566" s="144">
        <v>0</v>
      </c>
    </row>
    <row r="7567" spans="1:4">
      <c r="A7567" s="298">
        <v>102573</v>
      </c>
      <c r="B7567" s="142" t="s">
        <v>42151</v>
      </c>
      <c r="C7567" s="143" t="s">
        <v>4</v>
      </c>
      <c r="D7567" s="144">
        <v>0</v>
      </c>
    </row>
    <row r="7568" spans="1:4">
      <c r="A7568" s="298">
        <v>102577</v>
      </c>
      <c r="B7568" s="142" t="s">
        <v>42152</v>
      </c>
      <c r="C7568" s="143" t="s">
        <v>4</v>
      </c>
      <c r="D7568" s="144">
        <v>0</v>
      </c>
    </row>
    <row r="7569" spans="1:4">
      <c r="A7569" s="298">
        <v>102576</v>
      </c>
      <c r="B7569" s="142" t="s">
        <v>42153</v>
      </c>
      <c r="C7569" s="143" t="s">
        <v>4</v>
      </c>
      <c r="D7569" s="144">
        <v>0</v>
      </c>
    </row>
    <row r="7570" spans="1:4">
      <c r="A7570" s="298">
        <v>103083</v>
      </c>
      <c r="B7570" s="142" t="s">
        <v>42154</v>
      </c>
      <c r="C7570" s="143" t="s">
        <v>4</v>
      </c>
      <c r="D7570" s="144">
        <v>0</v>
      </c>
    </row>
    <row r="7571" spans="1:4">
      <c r="A7571" s="298">
        <v>103081</v>
      </c>
      <c r="B7571" s="142" t="s">
        <v>42155</v>
      </c>
      <c r="C7571" s="143" t="s">
        <v>4</v>
      </c>
      <c r="D7571" s="144">
        <v>0</v>
      </c>
    </row>
    <row r="7572" spans="1:4">
      <c r="A7572" s="298">
        <v>103082</v>
      </c>
      <c r="B7572" s="142" t="s">
        <v>42156</v>
      </c>
      <c r="C7572" s="143" t="s">
        <v>4</v>
      </c>
      <c r="D7572" s="144">
        <v>0</v>
      </c>
    </row>
    <row r="7573" spans="1:4">
      <c r="A7573" s="298">
        <v>103086</v>
      </c>
      <c r="B7573" s="142" t="s">
        <v>42157</v>
      </c>
      <c r="C7573" s="143" t="s">
        <v>4</v>
      </c>
      <c r="D7573" s="144">
        <v>0</v>
      </c>
    </row>
    <row r="7574" spans="1:4">
      <c r="A7574" s="298">
        <v>103085</v>
      </c>
      <c r="B7574" s="142" t="s">
        <v>42158</v>
      </c>
      <c r="C7574" s="143" t="s">
        <v>4</v>
      </c>
      <c r="D7574" s="144">
        <v>0</v>
      </c>
    </row>
    <row r="7575" spans="1:4">
      <c r="A7575" s="298">
        <v>104726</v>
      </c>
      <c r="B7575" s="142" t="s">
        <v>42159</v>
      </c>
      <c r="C7575" s="143" t="s">
        <v>4</v>
      </c>
      <c r="D7575" s="144">
        <v>0</v>
      </c>
    </row>
    <row r="7576" spans="1:4">
      <c r="A7576" s="298">
        <v>104725</v>
      </c>
      <c r="B7576" s="142" t="s">
        <v>42160</v>
      </c>
      <c r="C7576" s="143" t="s">
        <v>4</v>
      </c>
      <c r="D7576" s="144">
        <v>0</v>
      </c>
    </row>
    <row r="7577" spans="1:4">
      <c r="A7577" s="298">
        <v>96374</v>
      </c>
      <c r="B7577" s="142" t="s">
        <v>42161</v>
      </c>
      <c r="C7577" s="143" t="s">
        <v>1</v>
      </c>
      <c r="D7577" s="144">
        <v>31.85</v>
      </c>
    </row>
    <row r="7578" spans="1:4">
      <c r="A7578" s="298">
        <v>96373</v>
      </c>
      <c r="B7578" s="142" t="s">
        <v>42162</v>
      </c>
      <c r="C7578" s="143" t="s">
        <v>1</v>
      </c>
      <c r="D7578" s="144">
        <v>10.46</v>
      </c>
    </row>
    <row r="7579" spans="1:4">
      <c r="A7579" s="298">
        <v>96368</v>
      </c>
      <c r="B7579" s="142" t="s">
        <v>42163</v>
      </c>
      <c r="C7579" s="143" t="s">
        <v>4</v>
      </c>
      <c r="D7579" s="144">
        <v>170.01</v>
      </c>
    </row>
    <row r="7580" spans="1:4">
      <c r="A7580" s="298">
        <v>96364</v>
      </c>
      <c r="B7580" s="142" t="s">
        <v>42164</v>
      </c>
      <c r="C7580" s="143" t="s">
        <v>4</v>
      </c>
      <c r="D7580" s="144">
        <v>142.44</v>
      </c>
    </row>
    <row r="7581" spans="1:4">
      <c r="A7581" s="298">
        <v>96369</v>
      </c>
      <c r="B7581" s="142" t="s">
        <v>42165</v>
      </c>
      <c r="C7581" s="143" t="s">
        <v>4</v>
      </c>
      <c r="D7581" s="144">
        <v>189.98</v>
      </c>
    </row>
    <row r="7582" spans="1:4">
      <c r="A7582" s="298">
        <v>104723</v>
      </c>
      <c r="B7582" s="142" t="s">
        <v>42166</v>
      </c>
      <c r="C7582" s="143" t="s">
        <v>4</v>
      </c>
      <c r="D7582" s="144">
        <v>225.93</v>
      </c>
    </row>
    <row r="7583" spans="1:4">
      <c r="A7583" s="298">
        <v>96367</v>
      </c>
      <c r="B7583" s="142" t="s">
        <v>42167</v>
      </c>
      <c r="C7583" s="143" t="s">
        <v>4</v>
      </c>
      <c r="D7583" s="144">
        <v>157.76</v>
      </c>
    </row>
    <row r="7584" spans="1:4">
      <c r="A7584" s="298">
        <v>104722</v>
      </c>
      <c r="B7584" s="142" t="s">
        <v>42168</v>
      </c>
      <c r="C7584" s="143" t="s">
        <v>4</v>
      </c>
      <c r="D7584" s="144">
        <v>179.24</v>
      </c>
    </row>
    <row r="7585" spans="1:4">
      <c r="A7585" s="298">
        <v>96366</v>
      </c>
      <c r="B7585" s="142" t="s">
        <v>42169</v>
      </c>
      <c r="C7585" s="143" t="s">
        <v>4</v>
      </c>
      <c r="D7585" s="144">
        <v>146.24</v>
      </c>
    </row>
    <row r="7586" spans="1:4">
      <c r="A7586" s="298">
        <v>96361</v>
      </c>
      <c r="B7586" s="142" t="s">
        <v>42170</v>
      </c>
      <c r="C7586" s="143" t="s">
        <v>4</v>
      </c>
      <c r="D7586" s="144">
        <v>133.32</v>
      </c>
    </row>
    <row r="7587" spans="1:4">
      <c r="A7587" s="298">
        <v>104719</v>
      </c>
      <c r="B7587" s="142" t="s">
        <v>42171</v>
      </c>
      <c r="C7587" s="143" t="s">
        <v>4</v>
      </c>
      <c r="D7587" s="144">
        <v>166.18</v>
      </c>
    </row>
    <row r="7588" spans="1:4">
      <c r="A7588" s="298">
        <v>96360</v>
      </c>
      <c r="B7588" s="142" t="s">
        <v>42172</v>
      </c>
      <c r="C7588" s="143" t="s">
        <v>4</v>
      </c>
      <c r="D7588" s="144">
        <v>114.89</v>
      </c>
    </row>
    <row r="7589" spans="1:4">
      <c r="A7589" s="298">
        <v>96359</v>
      </c>
      <c r="B7589" s="142" t="s">
        <v>42173</v>
      </c>
      <c r="C7589" s="143" t="s">
        <v>4</v>
      </c>
      <c r="D7589" s="144">
        <v>101.12</v>
      </c>
    </row>
    <row r="7590" spans="1:4">
      <c r="A7590" s="298">
        <v>104718</v>
      </c>
      <c r="B7590" s="142" t="s">
        <v>42174</v>
      </c>
      <c r="C7590" s="143" t="s">
        <v>4</v>
      </c>
      <c r="D7590" s="144">
        <v>119.49</v>
      </c>
    </row>
    <row r="7591" spans="1:4">
      <c r="A7591" s="298">
        <v>96358</v>
      </c>
      <c r="B7591" s="142" t="s">
        <v>42175</v>
      </c>
      <c r="C7591" s="143" t="s">
        <v>4</v>
      </c>
      <c r="D7591" s="144">
        <v>91.14</v>
      </c>
    </row>
    <row r="7592" spans="1:4">
      <c r="A7592" s="298">
        <v>96371</v>
      </c>
      <c r="B7592" s="142" t="s">
        <v>42176</v>
      </c>
      <c r="C7592" s="143" t="s">
        <v>4</v>
      </c>
      <c r="D7592" s="144">
        <v>68.209999999999994</v>
      </c>
    </row>
    <row r="7593" spans="1:4">
      <c r="A7593" s="298">
        <v>104724</v>
      </c>
      <c r="B7593" s="142" t="s">
        <v>42177</v>
      </c>
      <c r="C7593" s="143" t="s">
        <v>4</v>
      </c>
      <c r="D7593" s="144">
        <v>85.03</v>
      </c>
    </row>
    <row r="7594" spans="1:4">
      <c r="A7594" s="298">
        <v>96370</v>
      </c>
      <c r="B7594" s="142" t="s">
        <v>42178</v>
      </c>
      <c r="C7594" s="143" t="s">
        <v>4</v>
      </c>
      <c r="D7594" s="144">
        <v>59.04</v>
      </c>
    </row>
    <row r="7595" spans="1:4">
      <c r="A7595" s="298">
        <v>96365</v>
      </c>
      <c r="B7595" s="142" t="s">
        <v>42179</v>
      </c>
      <c r="C7595" s="143" t="s">
        <v>4</v>
      </c>
      <c r="D7595" s="144">
        <v>161.66999999999999</v>
      </c>
    </row>
    <row r="7596" spans="1:4">
      <c r="A7596" s="298">
        <v>104721</v>
      </c>
      <c r="B7596" s="142" t="s">
        <v>42180</v>
      </c>
      <c r="C7596" s="143" t="s">
        <v>4</v>
      </c>
      <c r="D7596" s="144">
        <v>196.05</v>
      </c>
    </row>
    <row r="7597" spans="1:4">
      <c r="A7597" s="298">
        <v>96363</v>
      </c>
      <c r="B7597" s="142" t="s">
        <v>42181</v>
      </c>
      <c r="C7597" s="143" t="s">
        <v>4</v>
      </c>
      <c r="D7597" s="144">
        <v>129.44</v>
      </c>
    </row>
    <row r="7598" spans="1:4">
      <c r="A7598" s="298">
        <v>104720</v>
      </c>
      <c r="B7598" s="142" t="s">
        <v>42182</v>
      </c>
      <c r="C7598" s="143" t="s">
        <v>4</v>
      </c>
      <c r="D7598" s="144">
        <v>149.36000000000001</v>
      </c>
    </row>
    <row r="7599" spans="1:4">
      <c r="A7599" s="298">
        <v>96362</v>
      </c>
      <c r="B7599" s="142" t="s">
        <v>42183</v>
      </c>
      <c r="C7599" s="143" t="s">
        <v>4</v>
      </c>
      <c r="D7599" s="144">
        <v>118.69</v>
      </c>
    </row>
    <row r="7600" spans="1:4">
      <c r="A7600" s="298">
        <v>103191</v>
      </c>
      <c r="B7600" s="142" t="s">
        <v>5716</v>
      </c>
      <c r="C7600" s="143" t="s">
        <v>2</v>
      </c>
      <c r="D7600" s="144">
        <v>2395.86</v>
      </c>
    </row>
    <row r="7601" spans="1:4">
      <c r="A7601" s="298">
        <v>103206</v>
      </c>
      <c r="B7601" s="142" t="s">
        <v>5722</v>
      </c>
      <c r="C7601" s="143" t="s">
        <v>2</v>
      </c>
      <c r="D7601" s="144">
        <v>2414.15</v>
      </c>
    </row>
    <row r="7602" spans="1:4">
      <c r="A7602" s="298">
        <v>103211</v>
      </c>
      <c r="B7602" s="142" t="s">
        <v>42184</v>
      </c>
      <c r="C7602" s="143" t="s">
        <v>2</v>
      </c>
      <c r="D7602" s="144">
        <v>0</v>
      </c>
    </row>
    <row r="7603" spans="1:4">
      <c r="A7603" s="298">
        <v>103196</v>
      </c>
      <c r="B7603" s="142" t="s">
        <v>42185</v>
      </c>
      <c r="C7603" s="143" t="s">
        <v>2</v>
      </c>
      <c r="D7603" s="144">
        <v>0</v>
      </c>
    </row>
    <row r="7604" spans="1:4">
      <c r="A7604" s="298">
        <v>103212</v>
      </c>
      <c r="B7604" s="142" t="s">
        <v>42186</v>
      </c>
      <c r="C7604" s="143" t="s">
        <v>2</v>
      </c>
      <c r="D7604" s="144">
        <v>0</v>
      </c>
    </row>
    <row r="7605" spans="1:4">
      <c r="A7605" s="298">
        <v>103197</v>
      </c>
      <c r="B7605" s="142" t="s">
        <v>42187</v>
      </c>
      <c r="C7605" s="143" t="s">
        <v>2</v>
      </c>
      <c r="D7605" s="144">
        <v>0</v>
      </c>
    </row>
    <row r="7606" spans="1:4">
      <c r="A7606" s="298">
        <v>103217</v>
      </c>
      <c r="B7606" s="142" t="s">
        <v>42188</v>
      </c>
      <c r="C7606" s="143" t="s">
        <v>2</v>
      </c>
      <c r="D7606" s="144">
        <v>0</v>
      </c>
    </row>
    <row r="7607" spans="1:4">
      <c r="A7607" s="298">
        <v>103202</v>
      </c>
      <c r="B7607" s="142" t="s">
        <v>42189</v>
      </c>
      <c r="C7607" s="143" t="s">
        <v>2</v>
      </c>
      <c r="D7607" s="144">
        <v>0</v>
      </c>
    </row>
    <row r="7608" spans="1:4">
      <c r="A7608" s="298">
        <v>103215</v>
      </c>
      <c r="B7608" s="142" t="s">
        <v>42190</v>
      </c>
      <c r="C7608" s="143" t="s">
        <v>2</v>
      </c>
      <c r="D7608" s="144">
        <v>0</v>
      </c>
    </row>
    <row r="7609" spans="1:4">
      <c r="A7609" s="298">
        <v>103200</v>
      </c>
      <c r="B7609" s="142" t="s">
        <v>42191</v>
      </c>
      <c r="C7609" s="143" t="s">
        <v>2</v>
      </c>
      <c r="D7609" s="144">
        <v>0</v>
      </c>
    </row>
    <row r="7610" spans="1:4">
      <c r="A7610" s="298">
        <v>103216</v>
      </c>
      <c r="B7610" s="142" t="s">
        <v>42192</v>
      </c>
      <c r="C7610" s="143" t="s">
        <v>2</v>
      </c>
      <c r="D7610" s="144">
        <v>0</v>
      </c>
    </row>
    <row r="7611" spans="1:4">
      <c r="A7611" s="298">
        <v>103201</v>
      </c>
      <c r="B7611" s="142" t="s">
        <v>42193</v>
      </c>
      <c r="C7611" s="143" t="s">
        <v>2</v>
      </c>
      <c r="D7611" s="144">
        <v>0</v>
      </c>
    </row>
    <row r="7612" spans="1:4">
      <c r="A7612" s="298">
        <v>103185</v>
      </c>
      <c r="B7612" s="142" t="s">
        <v>5710</v>
      </c>
      <c r="C7612" s="143" t="s">
        <v>2</v>
      </c>
      <c r="D7612" s="144">
        <v>6176.45</v>
      </c>
    </row>
    <row r="7613" spans="1:4">
      <c r="A7613" s="298">
        <v>103218</v>
      </c>
      <c r="B7613" s="142" t="s">
        <v>42194</v>
      </c>
      <c r="C7613" s="143" t="s">
        <v>2</v>
      </c>
      <c r="D7613" s="144">
        <v>0</v>
      </c>
    </row>
    <row r="7614" spans="1:4">
      <c r="A7614" s="298">
        <v>103203</v>
      </c>
      <c r="B7614" s="142" t="s">
        <v>42195</v>
      </c>
      <c r="C7614" s="143" t="s">
        <v>2</v>
      </c>
      <c r="D7614" s="144">
        <v>0</v>
      </c>
    </row>
    <row r="7615" spans="1:4">
      <c r="A7615" s="298">
        <v>103213</v>
      </c>
      <c r="B7615" s="142" t="s">
        <v>42196</v>
      </c>
      <c r="C7615" s="143" t="s">
        <v>2</v>
      </c>
      <c r="D7615" s="144">
        <v>0</v>
      </c>
    </row>
    <row r="7616" spans="1:4">
      <c r="A7616" s="298">
        <v>103198</v>
      </c>
      <c r="B7616" s="142" t="s">
        <v>42197</v>
      </c>
      <c r="C7616" s="143" t="s">
        <v>2</v>
      </c>
      <c r="D7616" s="144">
        <v>0</v>
      </c>
    </row>
    <row r="7617" spans="1:4">
      <c r="A7617" s="298">
        <v>103214</v>
      </c>
      <c r="B7617" s="142" t="s">
        <v>42198</v>
      </c>
      <c r="C7617" s="143" t="s">
        <v>2</v>
      </c>
      <c r="D7617" s="144">
        <v>0</v>
      </c>
    </row>
    <row r="7618" spans="1:4">
      <c r="A7618" s="298">
        <v>103199</v>
      </c>
      <c r="B7618" s="142" t="s">
        <v>42199</v>
      </c>
      <c r="C7618" s="143" t="s">
        <v>2</v>
      </c>
      <c r="D7618" s="144">
        <v>0</v>
      </c>
    </row>
    <row r="7619" spans="1:4">
      <c r="A7619" s="298">
        <v>103219</v>
      </c>
      <c r="B7619" s="142" t="s">
        <v>42200</v>
      </c>
      <c r="C7619" s="143" t="s">
        <v>2</v>
      </c>
      <c r="D7619" s="144">
        <v>0</v>
      </c>
    </row>
    <row r="7620" spans="1:4">
      <c r="A7620" s="298">
        <v>103204</v>
      </c>
      <c r="B7620" s="142" t="s">
        <v>42201</v>
      </c>
      <c r="C7620" s="143" t="s">
        <v>2</v>
      </c>
      <c r="D7620" s="144">
        <v>0</v>
      </c>
    </row>
    <row r="7621" spans="1:4">
      <c r="A7621" s="298">
        <v>103186</v>
      </c>
      <c r="B7621" s="142" t="s">
        <v>5711</v>
      </c>
      <c r="C7621" s="143" t="s">
        <v>2</v>
      </c>
      <c r="D7621" s="144">
        <v>6496.23</v>
      </c>
    </row>
    <row r="7622" spans="1:4">
      <c r="A7622" s="298">
        <v>103210</v>
      </c>
      <c r="B7622" s="142" t="s">
        <v>5726</v>
      </c>
      <c r="C7622" s="143" t="s">
        <v>2</v>
      </c>
      <c r="D7622" s="144">
        <v>2333.67</v>
      </c>
    </row>
    <row r="7623" spans="1:4">
      <c r="A7623" s="298">
        <v>103195</v>
      </c>
      <c r="B7623" s="142" t="s">
        <v>5720</v>
      </c>
      <c r="C7623" s="143" t="s">
        <v>2</v>
      </c>
      <c r="D7623" s="144">
        <v>2210.21</v>
      </c>
    </row>
    <row r="7624" spans="1:4">
      <c r="A7624" s="298">
        <v>103205</v>
      </c>
      <c r="B7624" s="142" t="s">
        <v>5721</v>
      </c>
      <c r="C7624" s="143" t="s">
        <v>2</v>
      </c>
      <c r="D7624" s="144">
        <v>4119.8900000000003</v>
      </c>
    </row>
    <row r="7625" spans="1:4">
      <c r="A7625" s="298">
        <v>103190</v>
      </c>
      <c r="B7625" s="142" t="s">
        <v>5715</v>
      </c>
      <c r="C7625" s="143" t="s">
        <v>2</v>
      </c>
      <c r="D7625" s="144">
        <v>4101.6000000000004</v>
      </c>
    </row>
    <row r="7626" spans="1:4">
      <c r="A7626" s="298">
        <v>103207</v>
      </c>
      <c r="B7626" s="142" t="s">
        <v>5723</v>
      </c>
      <c r="C7626" s="143" t="s">
        <v>2</v>
      </c>
      <c r="D7626" s="144">
        <v>2567.79</v>
      </c>
    </row>
    <row r="7627" spans="1:4">
      <c r="A7627" s="298">
        <v>103192</v>
      </c>
      <c r="B7627" s="142" t="s">
        <v>5717</v>
      </c>
      <c r="C7627" s="143" t="s">
        <v>2</v>
      </c>
      <c r="D7627" s="144">
        <v>2549.5</v>
      </c>
    </row>
    <row r="7628" spans="1:4">
      <c r="A7628" s="298">
        <v>103208</v>
      </c>
      <c r="B7628" s="142" t="s">
        <v>5724</v>
      </c>
      <c r="C7628" s="143" t="s">
        <v>2</v>
      </c>
      <c r="D7628" s="144">
        <v>1986.52</v>
      </c>
    </row>
    <row r="7629" spans="1:4">
      <c r="A7629" s="298">
        <v>103193</v>
      </c>
      <c r="B7629" s="142" t="s">
        <v>5718</v>
      </c>
      <c r="C7629" s="143" t="s">
        <v>2</v>
      </c>
      <c r="D7629" s="144">
        <v>1968.23</v>
      </c>
    </row>
    <row r="7630" spans="1:4">
      <c r="A7630" s="298">
        <v>103187</v>
      </c>
      <c r="B7630" s="142" t="s">
        <v>5712</v>
      </c>
      <c r="C7630" s="143" t="s">
        <v>2</v>
      </c>
      <c r="D7630" s="144">
        <v>4892.71</v>
      </c>
    </row>
    <row r="7631" spans="1:4">
      <c r="A7631" s="298">
        <v>103188</v>
      </c>
      <c r="B7631" s="142" t="s">
        <v>5713</v>
      </c>
      <c r="C7631" s="143" t="s">
        <v>2</v>
      </c>
      <c r="D7631" s="144">
        <v>5255.02</v>
      </c>
    </row>
    <row r="7632" spans="1:4">
      <c r="A7632" s="298">
        <v>103189</v>
      </c>
      <c r="B7632" s="142" t="s">
        <v>5714</v>
      </c>
      <c r="C7632" s="143" t="s">
        <v>2</v>
      </c>
      <c r="D7632" s="144">
        <v>2636.48</v>
      </c>
    </row>
    <row r="7633" spans="1:4">
      <c r="A7633" s="298">
        <v>103209</v>
      </c>
      <c r="B7633" s="142" t="s">
        <v>5725</v>
      </c>
      <c r="C7633" s="143" t="s">
        <v>2</v>
      </c>
      <c r="D7633" s="144">
        <v>2844.49</v>
      </c>
    </row>
    <row r="7634" spans="1:4">
      <c r="A7634" s="298">
        <v>103194</v>
      </c>
      <c r="B7634" s="142" t="s">
        <v>5719</v>
      </c>
      <c r="C7634" s="143" t="s">
        <v>2</v>
      </c>
      <c r="D7634" s="144">
        <v>2826.2</v>
      </c>
    </row>
    <row r="7635" spans="1:4">
      <c r="A7635" s="298">
        <v>95001</v>
      </c>
      <c r="B7635" s="142" t="s">
        <v>42202</v>
      </c>
      <c r="C7635" s="143" t="s">
        <v>4</v>
      </c>
      <c r="D7635" s="144">
        <v>0</v>
      </c>
    </row>
    <row r="7636" spans="1:4">
      <c r="A7636" s="298">
        <v>95000</v>
      </c>
      <c r="B7636" s="142" t="s">
        <v>42203</v>
      </c>
      <c r="C7636" s="143" t="s">
        <v>4</v>
      </c>
      <c r="D7636" s="144">
        <v>0</v>
      </c>
    </row>
    <row r="7637" spans="1:4">
      <c r="A7637" s="298">
        <v>95005</v>
      </c>
      <c r="B7637" s="142" t="s">
        <v>42204</v>
      </c>
      <c r="C7637" s="143" t="s">
        <v>4</v>
      </c>
      <c r="D7637" s="144">
        <v>0</v>
      </c>
    </row>
    <row r="7638" spans="1:4">
      <c r="A7638" s="298">
        <v>95004</v>
      </c>
      <c r="B7638" s="142" t="s">
        <v>42205</v>
      </c>
      <c r="C7638" s="143" t="s">
        <v>4</v>
      </c>
      <c r="D7638" s="144">
        <v>0</v>
      </c>
    </row>
    <row r="7639" spans="1:4">
      <c r="A7639" s="298">
        <v>95003</v>
      </c>
      <c r="B7639" s="142" t="s">
        <v>42206</v>
      </c>
      <c r="C7639" s="143" t="s">
        <v>4</v>
      </c>
      <c r="D7639" s="144">
        <v>0</v>
      </c>
    </row>
    <row r="7640" spans="1:4">
      <c r="A7640" s="298">
        <v>95002</v>
      </c>
      <c r="B7640" s="142" t="s">
        <v>42207</v>
      </c>
      <c r="C7640" s="143" t="s">
        <v>4</v>
      </c>
      <c r="D7640" s="144">
        <v>0</v>
      </c>
    </row>
    <row r="7641" spans="1:4">
      <c r="A7641" s="298">
        <v>95007</v>
      </c>
      <c r="B7641" s="142" t="s">
        <v>42208</v>
      </c>
      <c r="C7641" s="143" t="s">
        <v>4</v>
      </c>
      <c r="D7641" s="144">
        <v>0</v>
      </c>
    </row>
    <row r="7642" spans="1:4">
      <c r="A7642" s="298">
        <v>95006</v>
      </c>
      <c r="B7642" s="142" t="s">
        <v>42209</v>
      </c>
      <c r="C7642" s="143" t="s">
        <v>4</v>
      </c>
      <c r="D7642" s="144">
        <v>0</v>
      </c>
    </row>
    <row r="7643" spans="1:4">
      <c r="A7643" s="298">
        <v>104313</v>
      </c>
      <c r="B7643" s="142" t="s">
        <v>42210</v>
      </c>
      <c r="C7643" s="143" t="s">
        <v>4</v>
      </c>
      <c r="D7643" s="144">
        <v>0</v>
      </c>
    </row>
    <row r="7644" spans="1:4">
      <c r="A7644" s="298">
        <v>104312</v>
      </c>
      <c r="B7644" s="142" t="s">
        <v>42211</v>
      </c>
      <c r="C7644" s="143" t="s">
        <v>4</v>
      </c>
      <c r="D7644" s="144">
        <v>0</v>
      </c>
    </row>
    <row r="7645" spans="1:4">
      <c r="A7645" s="298">
        <v>94992</v>
      </c>
      <c r="B7645" s="142" t="s">
        <v>8571</v>
      </c>
      <c r="C7645" s="143" t="s">
        <v>4</v>
      </c>
      <c r="D7645" s="144">
        <v>88.29</v>
      </c>
    </row>
    <row r="7646" spans="1:4">
      <c r="A7646" s="298">
        <v>94994</v>
      </c>
      <c r="B7646" s="142" t="s">
        <v>8573</v>
      </c>
      <c r="C7646" s="143" t="s">
        <v>4</v>
      </c>
      <c r="D7646" s="144">
        <v>104.46</v>
      </c>
    </row>
    <row r="7647" spans="1:4">
      <c r="A7647" s="298">
        <v>94990</v>
      </c>
      <c r="B7647" s="142" t="s">
        <v>8570</v>
      </c>
      <c r="C7647" s="143" t="s">
        <v>7</v>
      </c>
      <c r="D7647" s="144">
        <v>786.07</v>
      </c>
    </row>
    <row r="7648" spans="1:4">
      <c r="A7648" s="298">
        <v>94991</v>
      </c>
      <c r="B7648" s="142" t="s">
        <v>42212</v>
      </c>
      <c r="C7648" s="143" t="s">
        <v>7</v>
      </c>
      <c r="D7648" s="144">
        <v>848.35</v>
      </c>
    </row>
    <row r="7649" spans="1:4">
      <c r="A7649" s="298">
        <v>104626</v>
      </c>
      <c r="B7649" s="142" t="s">
        <v>42213</v>
      </c>
      <c r="C7649" s="143" t="s">
        <v>7</v>
      </c>
      <c r="D7649" s="144">
        <v>868.56</v>
      </c>
    </row>
    <row r="7650" spans="1:4">
      <c r="A7650" s="298">
        <v>94993</v>
      </c>
      <c r="B7650" s="142" t="s">
        <v>8572</v>
      </c>
      <c r="C7650" s="143" t="s">
        <v>4</v>
      </c>
      <c r="D7650" s="144">
        <v>92.03</v>
      </c>
    </row>
    <row r="7651" spans="1:4">
      <c r="A7651" s="298">
        <v>94995</v>
      </c>
      <c r="B7651" s="142" t="s">
        <v>8574</v>
      </c>
      <c r="C7651" s="143" t="s">
        <v>4</v>
      </c>
      <c r="D7651" s="144">
        <v>109.45</v>
      </c>
    </row>
    <row r="7652" spans="1:4">
      <c r="A7652" s="298">
        <v>101169</v>
      </c>
      <c r="B7652" s="142" t="s">
        <v>3381</v>
      </c>
      <c r="C7652" s="143" t="s">
        <v>4</v>
      </c>
      <c r="D7652" s="144">
        <v>226.22</v>
      </c>
    </row>
    <row r="7653" spans="1:4">
      <c r="A7653" s="298">
        <v>104383</v>
      </c>
      <c r="B7653" s="142" t="s">
        <v>42214</v>
      </c>
      <c r="C7653" s="143" t="s">
        <v>4</v>
      </c>
      <c r="D7653" s="144">
        <v>0</v>
      </c>
    </row>
    <row r="7654" spans="1:4">
      <c r="A7654" s="298">
        <v>101167</v>
      </c>
      <c r="B7654" s="142" t="s">
        <v>3380</v>
      </c>
      <c r="C7654" s="143" t="s">
        <v>4</v>
      </c>
      <c r="D7654" s="144">
        <v>212.84</v>
      </c>
    </row>
    <row r="7655" spans="1:4">
      <c r="A7655" s="298">
        <v>101172</v>
      </c>
      <c r="B7655" s="142" t="s">
        <v>3383</v>
      </c>
      <c r="C7655" s="143" t="s">
        <v>4</v>
      </c>
      <c r="D7655" s="144">
        <v>77.239999999999995</v>
      </c>
    </row>
    <row r="7656" spans="1:4">
      <c r="A7656" s="298">
        <v>104384</v>
      </c>
      <c r="B7656" s="142" t="s">
        <v>42215</v>
      </c>
      <c r="C7656" s="143" t="s">
        <v>4</v>
      </c>
      <c r="D7656" s="144">
        <v>0</v>
      </c>
    </row>
    <row r="7657" spans="1:4">
      <c r="A7657" s="298">
        <v>101170</v>
      </c>
      <c r="B7657" s="142" t="s">
        <v>3382</v>
      </c>
      <c r="C7657" s="143" t="s">
        <v>4</v>
      </c>
      <c r="D7657" s="144">
        <v>54.85</v>
      </c>
    </row>
    <row r="7658" spans="1:4">
      <c r="A7658" s="298">
        <v>104438</v>
      </c>
      <c r="B7658" s="142" t="s">
        <v>42216</v>
      </c>
      <c r="C7658" s="143" t="s">
        <v>4</v>
      </c>
      <c r="D7658" s="144">
        <v>0</v>
      </c>
    </row>
    <row r="7659" spans="1:4">
      <c r="A7659" s="298">
        <v>92402</v>
      </c>
      <c r="B7659" s="142" t="s">
        <v>8545</v>
      </c>
      <c r="C7659" s="143" t="s">
        <v>4</v>
      </c>
      <c r="D7659" s="144">
        <v>96.35</v>
      </c>
    </row>
    <row r="7660" spans="1:4">
      <c r="A7660" s="298">
        <v>104429</v>
      </c>
      <c r="B7660" s="142" t="s">
        <v>42217</v>
      </c>
      <c r="C7660" s="143" t="s">
        <v>4</v>
      </c>
      <c r="D7660" s="144">
        <v>0</v>
      </c>
    </row>
    <row r="7661" spans="1:4">
      <c r="A7661" s="298">
        <v>104426</v>
      </c>
      <c r="B7661" s="142" t="s">
        <v>42218</v>
      </c>
      <c r="C7661" s="143" t="s">
        <v>4</v>
      </c>
      <c r="D7661" s="144">
        <v>0</v>
      </c>
    </row>
    <row r="7662" spans="1:4">
      <c r="A7662" s="298">
        <v>104436</v>
      </c>
      <c r="B7662" s="142" t="s">
        <v>42219</v>
      </c>
      <c r="C7662" s="143" t="s">
        <v>4</v>
      </c>
      <c r="D7662" s="144">
        <v>0</v>
      </c>
    </row>
    <row r="7663" spans="1:4">
      <c r="A7663" s="298">
        <v>104434</v>
      </c>
      <c r="B7663" s="142" t="s">
        <v>42220</v>
      </c>
      <c r="C7663" s="143" t="s">
        <v>4</v>
      </c>
      <c r="D7663" s="144">
        <v>0</v>
      </c>
    </row>
    <row r="7664" spans="1:4">
      <c r="A7664" s="298">
        <v>104432</v>
      </c>
      <c r="B7664" s="142" t="s">
        <v>42221</v>
      </c>
      <c r="C7664" s="143" t="s">
        <v>4</v>
      </c>
      <c r="D7664" s="144">
        <v>121.5</v>
      </c>
    </row>
    <row r="7665" spans="1:4">
      <c r="A7665" s="298">
        <v>93679</v>
      </c>
      <c r="B7665" s="142" t="s">
        <v>8549</v>
      </c>
      <c r="C7665" s="143" t="s">
        <v>4</v>
      </c>
      <c r="D7665" s="144">
        <v>117.5</v>
      </c>
    </row>
    <row r="7666" spans="1:4">
      <c r="A7666" s="298">
        <v>92396</v>
      </c>
      <c r="B7666" s="142" t="s">
        <v>8541</v>
      </c>
      <c r="C7666" s="143" t="s">
        <v>4</v>
      </c>
      <c r="D7666" s="144">
        <v>98.7</v>
      </c>
    </row>
    <row r="7667" spans="1:4">
      <c r="A7667" s="298">
        <v>104439</v>
      </c>
      <c r="B7667" s="142" t="s">
        <v>42222</v>
      </c>
      <c r="C7667" s="143" t="s">
        <v>4</v>
      </c>
      <c r="D7667" s="144">
        <v>0</v>
      </c>
    </row>
    <row r="7668" spans="1:4">
      <c r="A7668" s="298">
        <v>104440</v>
      </c>
      <c r="B7668" s="142" t="s">
        <v>42223</v>
      </c>
      <c r="C7668" s="143" t="s">
        <v>4</v>
      </c>
      <c r="D7668" s="144">
        <v>0</v>
      </c>
    </row>
    <row r="7669" spans="1:4">
      <c r="A7669" s="298">
        <v>92406</v>
      </c>
      <c r="B7669" s="142" t="s">
        <v>8548</v>
      </c>
      <c r="C7669" s="143" t="s">
        <v>4</v>
      </c>
      <c r="D7669" s="144">
        <v>168.69</v>
      </c>
    </row>
    <row r="7670" spans="1:4">
      <c r="A7670" s="298">
        <v>92403</v>
      </c>
      <c r="B7670" s="142" t="s">
        <v>8546</v>
      </c>
      <c r="C7670" s="143" t="s">
        <v>4</v>
      </c>
      <c r="D7670" s="144">
        <v>84.29</v>
      </c>
    </row>
    <row r="7671" spans="1:4">
      <c r="A7671" s="298">
        <v>92404</v>
      </c>
      <c r="B7671" s="142" t="s">
        <v>8547</v>
      </c>
      <c r="C7671" s="143" t="s">
        <v>4</v>
      </c>
      <c r="D7671" s="144">
        <v>97.47</v>
      </c>
    </row>
    <row r="7672" spans="1:4">
      <c r="A7672" s="298">
        <v>104430</v>
      </c>
      <c r="B7672" s="142" t="s">
        <v>42224</v>
      </c>
      <c r="C7672" s="143" t="s">
        <v>4</v>
      </c>
      <c r="D7672" s="144">
        <v>0</v>
      </c>
    </row>
    <row r="7673" spans="1:4">
      <c r="A7673" s="298">
        <v>104431</v>
      </c>
      <c r="B7673" s="142" t="s">
        <v>42225</v>
      </c>
      <c r="C7673" s="143" t="s">
        <v>4</v>
      </c>
      <c r="D7673" s="144">
        <v>0</v>
      </c>
    </row>
    <row r="7674" spans="1:4">
      <c r="A7674" s="298">
        <v>104427</v>
      </c>
      <c r="B7674" s="142" t="s">
        <v>42226</v>
      </c>
      <c r="C7674" s="143" t="s">
        <v>4</v>
      </c>
      <c r="D7674" s="144">
        <v>0</v>
      </c>
    </row>
    <row r="7675" spans="1:4">
      <c r="A7675" s="298">
        <v>104428</v>
      </c>
      <c r="B7675" s="142" t="s">
        <v>42227</v>
      </c>
      <c r="C7675" s="143" t="s">
        <v>4</v>
      </c>
      <c r="D7675" s="144">
        <v>0</v>
      </c>
    </row>
    <row r="7676" spans="1:4">
      <c r="A7676" s="298">
        <v>92391</v>
      </c>
      <c r="B7676" s="142" t="s">
        <v>8536</v>
      </c>
      <c r="C7676" s="143" t="s">
        <v>4</v>
      </c>
      <c r="D7676" s="144">
        <v>91.76</v>
      </c>
    </row>
    <row r="7677" spans="1:4">
      <c r="A7677" s="298">
        <v>92392</v>
      </c>
      <c r="B7677" s="142" t="s">
        <v>8537</v>
      </c>
      <c r="C7677" s="143" t="s">
        <v>4</v>
      </c>
      <c r="D7677" s="144">
        <v>100.56</v>
      </c>
    </row>
    <row r="7678" spans="1:4">
      <c r="A7678" s="298">
        <v>104437</v>
      </c>
      <c r="B7678" s="142" t="s">
        <v>42228</v>
      </c>
      <c r="C7678" s="143" t="s">
        <v>4</v>
      </c>
      <c r="D7678" s="144">
        <v>0</v>
      </c>
    </row>
    <row r="7679" spans="1:4">
      <c r="A7679" s="298">
        <v>104435</v>
      </c>
      <c r="B7679" s="142" t="s">
        <v>42229</v>
      </c>
      <c r="C7679" s="143" t="s">
        <v>4</v>
      </c>
      <c r="D7679" s="144">
        <v>0</v>
      </c>
    </row>
    <row r="7680" spans="1:4">
      <c r="A7680" s="298">
        <v>104433</v>
      </c>
      <c r="B7680" s="142" t="s">
        <v>42230</v>
      </c>
      <c r="C7680" s="143" t="s">
        <v>4</v>
      </c>
      <c r="D7680" s="144">
        <v>107.97</v>
      </c>
    </row>
    <row r="7681" spans="1:4">
      <c r="A7681" s="298">
        <v>93680</v>
      </c>
      <c r="B7681" s="142" t="s">
        <v>8550</v>
      </c>
      <c r="C7681" s="143" t="s">
        <v>4</v>
      </c>
      <c r="D7681" s="144">
        <v>105.38</v>
      </c>
    </row>
    <row r="7682" spans="1:4">
      <c r="A7682" s="298">
        <v>93681</v>
      </c>
      <c r="B7682" s="142" t="s">
        <v>8551</v>
      </c>
      <c r="C7682" s="143" t="s">
        <v>4</v>
      </c>
      <c r="D7682" s="144">
        <v>125.91</v>
      </c>
    </row>
    <row r="7683" spans="1:4">
      <c r="A7683" s="298">
        <v>92397</v>
      </c>
      <c r="B7683" s="142" t="s">
        <v>8542</v>
      </c>
      <c r="C7683" s="143" t="s">
        <v>4</v>
      </c>
      <c r="D7683" s="144">
        <v>87.05</v>
      </c>
    </row>
    <row r="7684" spans="1:4">
      <c r="A7684" s="298">
        <v>92398</v>
      </c>
      <c r="B7684" s="142" t="s">
        <v>8543</v>
      </c>
      <c r="C7684" s="143" t="s">
        <v>4</v>
      </c>
      <c r="D7684" s="144">
        <v>100.25</v>
      </c>
    </row>
    <row r="7685" spans="1:4">
      <c r="A7685" s="298">
        <v>92400</v>
      </c>
      <c r="B7685" s="142" t="s">
        <v>8544</v>
      </c>
      <c r="C7685" s="143" t="s">
        <v>4</v>
      </c>
      <c r="D7685" s="144">
        <v>117.09</v>
      </c>
    </row>
    <row r="7686" spans="1:4">
      <c r="A7686" s="298">
        <v>92395</v>
      </c>
      <c r="B7686" s="142" t="s">
        <v>8540</v>
      </c>
      <c r="C7686" s="143" t="s">
        <v>4</v>
      </c>
      <c r="D7686" s="144">
        <v>144.53</v>
      </c>
    </row>
    <row r="7687" spans="1:4">
      <c r="A7687" s="298">
        <v>92393</v>
      </c>
      <c r="B7687" s="142" t="s">
        <v>8538</v>
      </c>
      <c r="C7687" s="143" t="s">
        <v>4</v>
      </c>
      <c r="D7687" s="144">
        <v>92.14</v>
      </c>
    </row>
    <row r="7688" spans="1:4">
      <c r="A7688" s="298">
        <v>92394</v>
      </c>
      <c r="B7688" s="142" t="s">
        <v>8539</v>
      </c>
      <c r="C7688" s="143" t="s">
        <v>4</v>
      </c>
      <c r="D7688" s="144">
        <v>110.46</v>
      </c>
    </row>
    <row r="7689" spans="1:4">
      <c r="A7689" s="298">
        <v>97115</v>
      </c>
      <c r="B7689" s="142" t="s">
        <v>6195</v>
      </c>
      <c r="C7689" s="143" t="s">
        <v>3</v>
      </c>
      <c r="D7689" s="144">
        <v>61.18</v>
      </c>
    </row>
    <row r="7690" spans="1:4">
      <c r="A7690" s="298">
        <v>97113</v>
      </c>
      <c r="B7690" s="142" t="s">
        <v>6193</v>
      </c>
      <c r="C7690" s="143" t="s">
        <v>4</v>
      </c>
      <c r="D7690" s="144">
        <v>2.02</v>
      </c>
    </row>
    <row r="7691" spans="1:4">
      <c r="A7691" s="298">
        <v>97120</v>
      </c>
      <c r="B7691" s="142" t="s">
        <v>42231</v>
      </c>
      <c r="C7691" s="143" t="s">
        <v>3</v>
      </c>
      <c r="D7691" s="144">
        <v>10.97</v>
      </c>
    </row>
    <row r="7692" spans="1:4">
      <c r="A7692" s="298">
        <v>97116</v>
      </c>
      <c r="B7692" s="142" t="s">
        <v>42232</v>
      </c>
      <c r="C7692" s="143" t="s">
        <v>3</v>
      </c>
      <c r="D7692" s="144">
        <v>26.64</v>
      </c>
    </row>
    <row r="7693" spans="1:4">
      <c r="A7693" s="298">
        <v>97117</v>
      </c>
      <c r="B7693" s="142" t="s">
        <v>42233</v>
      </c>
      <c r="C7693" s="143" t="s">
        <v>3</v>
      </c>
      <c r="D7693" s="144">
        <v>23.04</v>
      </c>
    </row>
    <row r="7694" spans="1:4">
      <c r="A7694" s="298">
        <v>97118</v>
      </c>
      <c r="B7694" s="142" t="s">
        <v>42234</v>
      </c>
      <c r="C7694" s="143" t="s">
        <v>3</v>
      </c>
      <c r="D7694" s="144">
        <v>18.989999999999998</v>
      </c>
    </row>
    <row r="7695" spans="1:4">
      <c r="A7695" s="298">
        <v>97119</v>
      </c>
      <c r="B7695" s="142" t="s">
        <v>42235</v>
      </c>
      <c r="C7695" s="143" t="s">
        <v>3</v>
      </c>
      <c r="D7695" s="144">
        <v>17.010000000000002</v>
      </c>
    </row>
    <row r="7696" spans="1:4">
      <c r="A7696" s="298">
        <v>97114</v>
      </c>
      <c r="B7696" s="142" t="s">
        <v>6194</v>
      </c>
      <c r="C7696" s="143" t="s">
        <v>1</v>
      </c>
      <c r="D7696" s="144">
        <v>0.44</v>
      </c>
    </row>
    <row r="7697" spans="1:4">
      <c r="A7697" s="298">
        <v>97111</v>
      </c>
      <c r="B7697" s="142" t="s">
        <v>6191</v>
      </c>
      <c r="C7697" s="143" t="s">
        <v>4</v>
      </c>
      <c r="D7697" s="144">
        <v>254.79</v>
      </c>
    </row>
    <row r="7698" spans="1:4">
      <c r="A7698" s="298">
        <v>97112</v>
      </c>
      <c r="B7698" s="142" t="s">
        <v>6192</v>
      </c>
      <c r="C7698" s="143" t="s">
        <v>4</v>
      </c>
      <c r="D7698" s="144">
        <v>262.27999999999997</v>
      </c>
    </row>
    <row r="7699" spans="1:4">
      <c r="A7699" s="298">
        <v>103904</v>
      </c>
      <c r="B7699" s="142" t="s">
        <v>6196</v>
      </c>
      <c r="C7699" s="143" t="s">
        <v>4</v>
      </c>
      <c r="D7699" s="144">
        <v>147.75</v>
      </c>
    </row>
    <row r="7700" spans="1:4">
      <c r="A7700" s="298">
        <v>103905</v>
      </c>
      <c r="B7700" s="142" t="s">
        <v>6197</v>
      </c>
      <c r="C7700" s="143" t="s">
        <v>4</v>
      </c>
      <c r="D7700" s="144">
        <v>156.04</v>
      </c>
    </row>
    <row r="7701" spans="1:4">
      <c r="A7701" s="298">
        <v>103907</v>
      </c>
      <c r="B7701" s="142" t="s">
        <v>6199</v>
      </c>
      <c r="C7701" s="143" t="s">
        <v>4</v>
      </c>
      <c r="D7701" s="144">
        <v>165.39</v>
      </c>
    </row>
    <row r="7702" spans="1:4">
      <c r="A7702" s="298">
        <v>103911</v>
      </c>
      <c r="B7702" s="142" t="s">
        <v>6202</v>
      </c>
      <c r="C7702" s="143" t="s">
        <v>4</v>
      </c>
      <c r="D7702" s="144">
        <v>241.76</v>
      </c>
    </row>
    <row r="7703" spans="1:4">
      <c r="A7703" s="298">
        <v>97104</v>
      </c>
      <c r="B7703" s="142" t="s">
        <v>6185</v>
      </c>
      <c r="C7703" s="143" t="s">
        <v>4</v>
      </c>
      <c r="D7703" s="144">
        <v>152.13</v>
      </c>
    </row>
    <row r="7704" spans="1:4">
      <c r="A7704" s="298">
        <v>103906</v>
      </c>
      <c r="B7704" s="142" t="s">
        <v>6198</v>
      </c>
      <c r="C7704" s="143" t="s">
        <v>4</v>
      </c>
      <c r="D7704" s="144">
        <v>186.91</v>
      </c>
    </row>
    <row r="7705" spans="1:4">
      <c r="A7705" s="298">
        <v>97105</v>
      </c>
      <c r="B7705" s="142" t="s">
        <v>6186</v>
      </c>
      <c r="C7705" s="143" t="s">
        <v>4</v>
      </c>
      <c r="D7705" s="144">
        <v>172.43</v>
      </c>
    </row>
    <row r="7706" spans="1:4">
      <c r="A7706" s="298">
        <v>97106</v>
      </c>
      <c r="B7706" s="142" t="s">
        <v>6187</v>
      </c>
      <c r="C7706" s="143" t="s">
        <v>4</v>
      </c>
      <c r="D7706" s="144">
        <v>191.87</v>
      </c>
    </row>
    <row r="7707" spans="1:4">
      <c r="A7707" s="298">
        <v>97107</v>
      </c>
      <c r="B7707" s="142" t="s">
        <v>6188</v>
      </c>
      <c r="C7707" s="143" t="s">
        <v>4</v>
      </c>
      <c r="D7707" s="144">
        <v>218.51</v>
      </c>
    </row>
    <row r="7708" spans="1:4">
      <c r="A7708" s="298">
        <v>97108</v>
      </c>
      <c r="B7708" s="142" t="s">
        <v>6189</v>
      </c>
      <c r="C7708" s="143" t="s">
        <v>4</v>
      </c>
      <c r="D7708" s="144">
        <v>249.07</v>
      </c>
    </row>
    <row r="7709" spans="1:4">
      <c r="A7709" s="298">
        <v>97109</v>
      </c>
      <c r="B7709" s="142" t="s">
        <v>6190</v>
      </c>
      <c r="C7709" s="143" t="s">
        <v>4</v>
      </c>
      <c r="D7709" s="144">
        <v>275.43</v>
      </c>
    </row>
    <row r="7710" spans="1:4">
      <c r="A7710" s="298">
        <v>103913</v>
      </c>
      <c r="B7710" s="142" t="s">
        <v>6204</v>
      </c>
      <c r="C7710" s="143" t="s">
        <v>4</v>
      </c>
      <c r="D7710" s="144">
        <v>143.16</v>
      </c>
    </row>
    <row r="7711" spans="1:4">
      <c r="A7711" s="298">
        <v>103914</v>
      </c>
      <c r="B7711" s="142" t="s">
        <v>6205</v>
      </c>
      <c r="C7711" s="143" t="s">
        <v>4</v>
      </c>
      <c r="D7711" s="144">
        <v>166.89</v>
      </c>
    </row>
    <row r="7712" spans="1:4">
      <c r="A7712" s="298">
        <v>103915</v>
      </c>
      <c r="B7712" s="142" t="s">
        <v>6206</v>
      </c>
      <c r="C7712" s="143" t="s">
        <v>4</v>
      </c>
      <c r="D7712" s="144">
        <v>182.54</v>
      </c>
    </row>
    <row r="7713" spans="1:4">
      <c r="A7713" s="298">
        <v>103916</v>
      </c>
      <c r="B7713" s="142" t="s">
        <v>6207</v>
      </c>
      <c r="C7713" s="143" t="s">
        <v>4</v>
      </c>
      <c r="D7713" s="144">
        <v>209.15</v>
      </c>
    </row>
    <row r="7714" spans="1:4">
      <c r="A7714" s="298">
        <v>103917</v>
      </c>
      <c r="B7714" s="142" t="s">
        <v>6208</v>
      </c>
      <c r="C7714" s="143" t="s">
        <v>4</v>
      </c>
      <c r="D7714" s="144">
        <v>241.52</v>
      </c>
    </row>
    <row r="7715" spans="1:4">
      <c r="A7715" s="298">
        <v>103918</v>
      </c>
      <c r="B7715" s="142" t="s">
        <v>6209</v>
      </c>
      <c r="C7715" s="143" t="s">
        <v>4</v>
      </c>
      <c r="D7715" s="144">
        <v>255.48</v>
      </c>
    </row>
    <row r="7716" spans="1:4">
      <c r="A7716" s="298">
        <v>103919</v>
      </c>
      <c r="B7716" s="142" t="s">
        <v>42236</v>
      </c>
      <c r="C7716" s="143" t="s">
        <v>4</v>
      </c>
      <c r="D7716" s="144">
        <v>0</v>
      </c>
    </row>
    <row r="7717" spans="1:4">
      <c r="A7717" s="298">
        <v>103920</v>
      </c>
      <c r="B7717" s="142" t="s">
        <v>42237</v>
      </c>
      <c r="C7717" s="143" t="s">
        <v>4</v>
      </c>
      <c r="D7717" s="144">
        <v>0</v>
      </c>
    </row>
    <row r="7718" spans="1:4">
      <c r="A7718" s="298">
        <v>103921</v>
      </c>
      <c r="B7718" s="142" t="s">
        <v>42238</v>
      </c>
      <c r="C7718" s="143" t="s">
        <v>4</v>
      </c>
      <c r="D7718" s="144">
        <v>0</v>
      </c>
    </row>
    <row r="7719" spans="1:4">
      <c r="A7719" s="298">
        <v>103922</v>
      </c>
      <c r="B7719" s="142" t="s">
        <v>42239</v>
      </c>
      <c r="C7719" s="143" t="s">
        <v>4</v>
      </c>
      <c r="D7719" s="144">
        <v>0</v>
      </c>
    </row>
    <row r="7720" spans="1:4">
      <c r="A7720" s="298">
        <v>103923</v>
      </c>
      <c r="B7720" s="142" t="s">
        <v>42240</v>
      </c>
      <c r="C7720" s="143" t="s">
        <v>4</v>
      </c>
      <c r="D7720" s="144">
        <v>0</v>
      </c>
    </row>
    <row r="7721" spans="1:4">
      <c r="A7721" s="298">
        <v>103908</v>
      </c>
      <c r="B7721" s="142" t="s">
        <v>6200</v>
      </c>
      <c r="C7721" s="143" t="s">
        <v>4</v>
      </c>
      <c r="D7721" s="144">
        <v>186.02</v>
      </c>
    </row>
    <row r="7722" spans="1:4">
      <c r="A7722" s="298">
        <v>103909</v>
      </c>
      <c r="B7722" s="142" t="s">
        <v>6201</v>
      </c>
      <c r="C7722" s="143" t="s">
        <v>4</v>
      </c>
      <c r="D7722" s="144">
        <v>211.94</v>
      </c>
    </row>
    <row r="7723" spans="1:4">
      <c r="A7723" s="298">
        <v>103912</v>
      </c>
      <c r="B7723" s="142" t="s">
        <v>6203</v>
      </c>
      <c r="C7723" s="143" t="s">
        <v>4</v>
      </c>
      <c r="D7723" s="144">
        <v>267.39</v>
      </c>
    </row>
    <row r="7724" spans="1:4">
      <c r="A7724" s="298">
        <v>101979</v>
      </c>
      <c r="B7724" s="142" t="s">
        <v>4641</v>
      </c>
      <c r="C7724" s="143" t="s">
        <v>1</v>
      </c>
      <c r="D7724" s="144">
        <v>40.479999999999997</v>
      </c>
    </row>
    <row r="7725" spans="1:4">
      <c r="A7725" s="298">
        <v>101970</v>
      </c>
      <c r="B7725" s="142" t="s">
        <v>42241</v>
      </c>
      <c r="C7725" s="143" t="s">
        <v>1</v>
      </c>
      <c r="D7725" s="144">
        <v>0</v>
      </c>
    </row>
    <row r="7726" spans="1:4">
      <c r="A7726" s="298">
        <v>101972</v>
      </c>
      <c r="B7726" s="142" t="s">
        <v>42242</v>
      </c>
      <c r="C7726" s="143" t="s">
        <v>1</v>
      </c>
      <c r="D7726" s="144">
        <v>0</v>
      </c>
    </row>
    <row r="7727" spans="1:4">
      <c r="A7727" s="298">
        <v>101966</v>
      </c>
      <c r="B7727" s="142" t="s">
        <v>4640</v>
      </c>
      <c r="C7727" s="143" t="s">
        <v>1</v>
      </c>
      <c r="D7727" s="144">
        <v>88.16</v>
      </c>
    </row>
    <row r="7728" spans="1:4">
      <c r="A7728" s="298">
        <v>101976</v>
      </c>
      <c r="B7728" s="142" t="s">
        <v>42243</v>
      </c>
      <c r="C7728" s="143" t="s">
        <v>1</v>
      </c>
      <c r="D7728" s="144">
        <v>0</v>
      </c>
    </row>
    <row r="7729" spans="1:4">
      <c r="A7729" s="298">
        <v>101978</v>
      </c>
      <c r="B7729" s="142" t="s">
        <v>42244</v>
      </c>
      <c r="C7729" s="143" t="s">
        <v>1</v>
      </c>
      <c r="D7729" s="144">
        <v>0</v>
      </c>
    </row>
    <row r="7730" spans="1:4">
      <c r="A7730" s="298">
        <v>101967</v>
      </c>
      <c r="B7730" s="142" t="s">
        <v>42245</v>
      </c>
      <c r="C7730" s="143" t="s">
        <v>1</v>
      </c>
      <c r="D7730" s="144">
        <v>0</v>
      </c>
    </row>
    <row r="7731" spans="1:4">
      <c r="A7731" s="298">
        <v>101968</v>
      </c>
      <c r="B7731" s="142" t="s">
        <v>42246</v>
      </c>
      <c r="C7731" s="143" t="s">
        <v>1</v>
      </c>
      <c r="D7731" s="144">
        <v>0</v>
      </c>
    </row>
    <row r="7732" spans="1:4">
      <c r="A7732" s="298">
        <v>101965</v>
      </c>
      <c r="B7732" s="142" t="s">
        <v>42247</v>
      </c>
      <c r="C7732" s="143" t="s">
        <v>1</v>
      </c>
      <c r="D7732" s="144">
        <v>85.07</v>
      </c>
    </row>
    <row r="7733" spans="1:4">
      <c r="A7733" s="298">
        <v>104100</v>
      </c>
      <c r="B7733" s="142" t="s">
        <v>42248</v>
      </c>
      <c r="C7733" s="143" t="s">
        <v>4</v>
      </c>
      <c r="D7733" s="144">
        <v>0</v>
      </c>
    </row>
    <row r="7734" spans="1:4">
      <c r="A7734" s="298">
        <v>104099</v>
      </c>
      <c r="B7734" s="142" t="s">
        <v>42249</v>
      </c>
      <c r="C7734" s="143" t="s">
        <v>4</v>
      </c>
      <c r="D7734" s="144">
        <v>0</v>
      </c>
    </row>
    <row r="7735" spans="1:4">
      <c r="A7735" s="298">
        <v>104102</v>
      </c>
      <c r="B7735" s="142" t="s">
        <v>42250</v>
      </c>
      <c r="C7735" s="143" t="s">
        <v>4</v>
      </c>
      <c r="D7735" s="144">
        <v>0</v>
      </c>
    </row>
    <row r="7736" spans="1:4">
      <c r="A7736" s="298">
        <v>104101</v>
      </c>
      <c r="B7736" s="142" t="s">
        <v>42251</v>
      </c>
      <c r="C7736" s="143" t="s">
        <v>4</v>
      </c>
      <c r="D7736" s="144">
        <v>0</v>
      </c>
    </row>
    <row r="7737" spans="1:4">
      <c r="A7737" s="298">
        <v>104103</v>
      </c>
      <c r="B7737" s="142" t="s">
        <v>42252</v>
      </c>
      <c r="C7737" s="143" t="s">
        <v>4</v>
      </c>
      <c r="D7737" s="144">
        <v>0</v>
      </c>
    </row>
    <row r="7738" spans="1:4">
      <c r="A7738" s="298">
        <v>92123</v>
      </c>
      <c r="B7738" s="142" t="s">
        <v>2814</v>
      </c>
      <c r="C7738" s="143" t="s">
        <v>7</v>
      </c>
      <c r="D7738" s="144">
        <v>67.66</v>
      </c>
    </row>
    <row r="7739" spans="1:4">
      <c r="A7739" s="298">
        <v>92121</v>
      </c>
      <c r="B7739" s="142" t="s">
        <v>2812</v>
      </c>
      <c r="C7739" s="143" t="s">
        <v>7</v>
      </c>
      <c r="D7739" s="144">
        <v>35.53</v>
      </c>
    </row>
    <row r="7740" spans="1:4">
      <c r="A7740" s="298">
        <v>92122</v>
      </c>
      <c r="B7740" s="142" t="s">
        <v>2813</v>
      </c>
      <c r="C7740" s="143" t="s">
        <v>7</v>
      </c>
      <c r="D7740" s="144">
        <v>60.4</v>
      </c>
    </row>
    <row r="7741" spans="1:4">
      <c r="A7741" s="298">
        <v>103615</v>
      </c>
      <c r="B7741" s="142" t="s">
        <v>42253</v>
      </c>
      <c r="C7741" s="143" t="s">
        <v>1</v>
      </c>
      <c r="D7741" s="144">
        <v>0</v>
      </c>
    </row>
    <row r="7742" spans="1:4">
      <c r="A7742" s="298">
        <v>103637</v>
      </c>
      <c r="B7742" s="142" t="s">
        <v>42254</v>
      </c>
      <c r="C7742" s="143" t="s">
        <v>1</v>
      </c>
      <c r="D7742" s="144">
        <v>0</v>
      </c>
    </row>
    <row r="7743" spans="1:4">
      <c r="A7743" s="298">
        <v>103593</v>
      </c>
      <c r="B7743" s="142" t="s">
        <v>42255</v>
      </c>
      <c r="C7743" s="143" t="s">
        <v>1</v>
      </c>
      <c r="D7743" s="144">
        <v>0</v>
      </c>
    </row>
    <row r="7744" spans="1:4">
      <c r="A7744" s="298">
        <v>103616</v>
      </c>
      <c r="B7744" s="142" t="s">
        <v>42256</v>
      </c>
      <c r="C7744" s="143" t="s">
        <v>1</v>
      </c>
      <c r="D7744" s="144">
        <v>0</v>
      </c>
    </row>
    <row r="7745" spans="1:4">
      <c r="A7745" s="298">
        <v>103638</v>
      </c>
      <c r="B7745" s="142" t="s">
        <v>42257</v>
      </c>
      <c r="C7745" s="143" t="s">
        <v>1</v>
      </c>
      <c r="D7745" s="144">
        <v>0</v>
      </c>
    </row>
    <row r="7746" spans="1:4">
      <c r="A7746" s="298">
        <v>103594</v>
      </c>
      <c r="B7746" s="142" t="s">
        <v>42258</v>
      </c>
      <c r="C7746" s="143" t="s">
        <v>1</v>
      </c>
      <c r="D7746" s="144">
        <v>0</v>
      </c>
    </row>
    <row r="7747" spans="1:4">
      <c r="A7747" s="298">
        <v>103617</v>
      </c>
      <c r="B7747" s="142" t="s">
        <v>42259</v>
      </c>
      <c r="C7747" s="143" t="s">
        <v>1</v>
      </c>
      <c r="D7747" s="144">
        <v>0</v>
      </c>
    </row>
    <row r="7748" spans="1:4">
      <c r="A7748" s="298">
        <v>103639</v>
      </c>
      <c r="B7748" s="142" t="s">
        <v>42260</v>
      </c>
      <c r="C7748" s="143" t="s">
        <v>1</v>
      </c>
      <c r="D7748" s="144">
        <v>0</v>
      </c>
    </row>
    <row r="7749" spans="1:4">
      <c r="A7749" s="298">
        <v>103595</v>
      </c>
      <c r="B7749" s="142" t="s">
        <v>42261</v>
      </c>
      <c r="C7749" s="143" t="s">
        <v>1</v>
      </c>
      <c r="D7749" s="144">
        <v>0</v>
      </c>
    </row>
    <row r="7750" spans="1:4">
      <c r="A7750" s="298">
        <v>103609</v>
      </c>
      <c r="B7750" s="142" t="s">
        <v>42262</v>
      </c>
      <c r="C7750" s="143" t="s">
        <v>1</v>
      </c>
      <c r="D7750" s="144">
        <v>0</v>
      </c>
    </row>
    <row r="7751" spans="1:4">
      <c r="A7751" s="298">
        <v>103631</v>
      </c>
      <c r="B7751" s="142" t="s">
        <v>42263</v>
      </c>
      <c r="C7751" s="143" t="s">
        <v>1</v>
      </c>
      <c r="D7751" s="144">
        <v>0</v>
      </c>
    </row>
    <row r="7752" spans="1:4">
      <c r="A7752" s="298">
        <v>103587</v>
      </c>
      <c r="B7752" s="142" t="s">
        <v>42264</v>
      </c>
      <c r="C7752" s="143" t="s">
        <v>1</v>
      </c>
      <c r="D7752" s="144">
        <v>0</v>
      </c>
    </row>
    <row r="7753" spans="1:4">
      <c r="A7753" s="298">
        <v>103618</v>
      </c>
      <c r="B7753" s="142" t="s">
        <v>42265</v>
      </c>
      <c r="C7753" s="143" t="s">
        <v>1</v>
      </c>
      <c r="D7753" s="144">
        <v>0</v>
      </c>
    </row>
    <row r="7754" spans="1:4">
      <c r="A7754" s="298">
        <v>103640</v>
      </c>
      <c r="B7754" s="142" t="s">
        <v>42266</v>
      </c>
      <c r="C7754" s="143" t="s">
        <v>1</v>
      </c>
      <c r="D7754" s="144">
        <v>0</v>
      </c>
    </row>
    <row r="7755" spans="1:4">
      <c r="A7755" s="298">
        <v>103596</v>
      </c>
      <c r="B7755" s="142" t="s">
        <v>42267</v>
      </c>
      <c r="C7755" s="143" t="s">
        <v>1</v>
      </c>
      <c r="D7755" s="144">
        <v>0</v>
      </c>
    </row>
    <row r="7756" spans="1:4">
      <c r="A7756" s="298">
        <v>103619</v>
      </c>
      <c r="B7756" s="142" t="s">
        <v>42268</v>
      </c>
      <c r="C7756" s="143" t="s">
        <v>1</v>
      </c>
      <c r="D7756" s="144">
        <v>0</v>
      </c>
    </row>
    <row r="7757" spans="1:4">
      <c r="A7757" s="298">
        <v>103641</v>
      </c>
      <c r="B7757" s="142" t="s">
        <v>42269</v>
      </c>
      <c r="C7757" s="143" t="s">
        <v>1</v>
      </c>
      <c r="D7757" s="144">
        <v>0</v>
      </c>
    </row>
    <row r="7758" spans="1:4">
      <c r="A7758" s="298">
        <v>103597</v>
      </c>
      <c r="B7758" s="142" t="s">
        <v>42270</v>
      </c>
      <c r="C7758" s="143" t="s">
        <v>1</v>
      </c>
      <c r="D7758" s="144">
        <v>0</v>
      </c>
    </row>
    <row r="7759" spans="1:4">
      <c r="A7759" s="298">
        <v>103620</v>
      </c>
      <c r="B7759" s="142" t="s">
        <v>42271</v>
      </c>
      <c r="C7759" s="143" t="s">
        <v>1</v>
      </c>
      <c r="D7759" s="144">
        <v>0</v>
      </c>
    </row>
    <row r="7760" spans="1:4">
      <c r="A7760" s="298">
        <v>103642</v>
      </c>
      <c r="B7760" s="142" t="s">
        <v>42272</v>
      </c>
      <c r="C7760" s="143" t="s">
        <v>1</v>
      </c>
      <c r="D7760" s="144">
        <v>0</v>
      </c>
    </row>
    <row r="7761" spans="1:4">
      <c r="A7761" s="298">
        <v>103598</v>
      </c>
      <c r="B7761" s="142" t="s">
        <v>42273</v>
      </c>
      <c r="C7761" s="143" t="s">
        <v>1</v>
      </c>
      <c r="D7761" s="144">
        <v>0</v>
      </c>
    </row>
    <row r="7762" spans="1:4">
      <c r="A7762" s="298">
        <v>103621</v>
      </c>
      <c r="B7762" s="142" t="s">
        <v>42274</v>
      </c>
      <c r="C7762" s="143" t="s">
        <v>1</v>
      </c>
      <c r="D7762" s="144">
        <v>0</v>
      </c>
    </row>
    <row r="7763" spans="1:4">
      <c r="A7763" s="298">
        <v>103643</v>
      </c>
      <c r="B7763" s="142" t="s">
        <v>42275</v>
      </c>
      <c r="C7763" s="143" t="s">
        <v>1</v>
      </c>
      <c r="D7763" s="144">
        <v>0</v>
      </c>
    </row>
    <row r="7764" spans="1:4">
      <c r="A7764" s="298">
        <v>103599</v>
      </c>
      <c r="B7764" s="142" t="s">
        <v>42276</v>
      </c>
      <c r="C7764" s="143" t="s">
        <v>1</v>
      </c>
      <c r="D7764" s="144">
        <v>0</v>
      </c>
    </row>
    <row r="7765" spans="1:4">
      <c r="A7765" s="298">
        <v>103622</v>
      </c>
      <c r="B7765" s="142" t="s">
        <v>42277</v>
      </c>
      <c r="C7765" s="143" t="s">
        <v>1</v>
      </c>
      <c r="D7765" s="144">
        <v>0</v>
      </c>
    </row>
    <row r="7766" spans="1:4">
      <c r="A7766" s="298">
        <v>103644</v>
      </c>
      <c r="B7766" s="142" t="s">
        <v>42278</v>
      </c>
      <c r="C7766" s="143" t="s">
        <v>1</v>
      </c>
      <c r="D7766" s="144">
        <v>0</v>
      </c>
    </row>
    <row r="7767" spans="1:4">
      <c r="A7767" s="298">
        <v>103600</v>
      </c>
      <c r="B7767" s="142" t="s">
        <v>42279</v>
      </c>
      <c r="C7767" s="143" t="s">
        <v>1</v>
      </c>
      <c r="D7767" s="144">
        <v>0</v>
      </c>
    </row>
    <row r="7768" spans="1:4">
      <c r="A7768" s="298">
        <v>103610</v>
      </c>
      <c r="B7768" s="142" t="s">
        <v>42280</v>
      </c>
      <c r="C7768" s="143" t="s">
        <v>1</v>
      </c>
      <c r="D7768" s="144">
        <v>0</v>
      </c>
    </row>
    <row r="7769" spans="1:4">
      <c r="A7769" s="298">
        <v>103632</v>
      </c>
      <c r="B7769" s="142" t="s">
        <v>42281</v>
      </c>
      <c r="C7769" s="143" t="s">
        <v>1</v>
      </c>
      <c r="D7769" s="144">
        <v>0</v>
      </c>
    </row>
    <row r="7770" spans="1:4">
      <c r="A7770" s="298">
        <v>103588</v>
      </c>
      <c r="B7770" s="142" t="s">
        <v>42282</v>
      </c>
      <c r="C7770" s="143" t="s">
        <v>1</v>
      </c>
      <c r="D7770" s="144">
        <v>0</v>
      </c>
    </row>
    <row r="7771" spans="1:4">
      <c r="A7771" s="298">
        <v>103623</v>
      </c>
      <c r="B7771" s="142" t="s">
        <v>42283</v>
      </c>
      <c r="C7771" s="143" t="s">
        <v>1</v>
      </c>
      <c r="D7771" s="144">
        <v>0</v>
      </c>
    </row>
    <row r="7772" spans="1:4">
      <c r="A7772" s="298">
        <v>103645</v>
      </c>
      <c r="B7772" s="142" t="s">
        <v>42284</v>
      </c>
      <c r="C7772" s="143" t="s">
        <v>1</v>
      </c>
      <c r="D7772" s="144">
        <v>0</v>
      </c>
    </row>
    <row r="7773" spans="1:4">
      <c r="A7773" s="298">
        <v>103601</v>
      </c>
      <c r="B7773" s="142" t="s">
        <v>42285</v>
      </c>
      <c r="C7773" s="143" t="s">
        <v>1</v>
      </c>
      <c r="D7773" s="144">
        <v>0</v>
      </c>
    </row>
    <row r="7774" spans="1:4">
      <c r="A7774" s="298">
        <v>103624</v>
      </c>
      <c r="B7774" s="142" t="s">
        <v>42286</v>
      </c>
      <c r="C7774" s="143" t="s">
        <v>1</v>
      </c>
      <c r="D7774" s="144">
        <v>0</v>
      </c>
    </row>
    <row r="7775" spans="1:4">
      <c r="A7775" s="298">
        <v>103646</v>
      </c>
      <c r="B7775" s="142" t="s">
        <v>42287</v>
      </c>
      <c r="C7775" s="143" t="s">
        <v>1</v>
      </c>
      <c r="D7775" s="144">
        <v>0</v>
      </c>
    </row>
    <row r="7776" spans="1:4">
      <c r="A7776" s="298">
        <v>103602</v>
      </c>
      <c r="B7776" s="142" t="s">
        <v>42288</v>
      </c>
      <c r="C7776" s="143" t="s">
        <v>1</v>
      </c>
      <c r="D7776" s="144">
        <v>0</v>
      </c>
    </row>
    <row r="7777" spans="1:4">
      <c r="A7777" s="298">
        <v>103625</v>
      </c>
      <c r="B7777" s="142" t="s">
        <v>42289</v>
      </c>
      <c r="C7777" s="143" t="s">
        <v>1</v>
      </c>
      <c r="D7777" s="144">
        <v>0</v>
      </c>
    </row>
    <row r="7778" spans="1:4">
      <c r="A7778" s="298">
        <v>103647</v>
      </c>
      <c r="B7778" s="142" t="s">
        <v>42290</v>
      </c>
      <c r="C7778" s="143" t="s">
        <v>1</v>
      </c>
      <c r="D7778" s="144">
        <v>0</v>
      </c>
    </row>
    <row r="7779" spans="1:4">
      <c r="A7779" s="298">
        <v>103603</v>
      </c>
      <c r="B7779" s="142" t="s">
        <v>42291</v>
      </c>
      <c r="C7779" s="143" t="s">
        <v>1</v>
      </c>
      <c r="D7779" s="144">
        <v>0</v>
      </c>
    </row>
    <row r="7780" spans="1:4">
      <c r="A7780" s="298">
        <v>103611</v>
      </c>
      <c r="B7780" s="142" t="s">
        <v>42292</v>
      </c>
      <c r="C7780" s="143" t="s">
        <v>1</v>
      </c>
      <c r="D7780" s="144">
        <v>0</v>
      </c>
    </row>
    <row r="7781" spans="1:4">
      <c r="A7781" s="298">
        <v>103633</v>
      </c>
      <c r="B7781" s="142" t="s">
        <v>42293</v>
      </c>
      <c r="C7781" s="143" t="s">
        <v>1</v>
      </c>
      <c r="D7781" s="144">
        <v>0</v>
      </c>
    </row>
    <row r="7782" spans="1:4">
      <c r="A7782" s="298">
        <v>103589</v>
      </c>
      <c r="B7782" s="142" t="s">
        <v>42294</v>
      </c>
      <c r="C7782" s="143" t="s">
        <v>1</v>
      </c>
      <c r="D7782" s="144">
        <v>0</v>
      </c>
    </row>
    <row r="7783" spans="1:4">
      <c r="A7783" s="298">
        <v>103626</v>
      </c>
      <c r="B7783" s="142" t="s">
        <v>42295</v>
      </c>
      <c r="C7783" s="143" t="s">
        <v>1</v>
      </c>
      <c r="D7783" s="144">
        <v>0</v>
      </c>
    </row>
    <row r="7784" spans="1:4">
      <c r="A7784" s="298">
        <v>103648</v>
      </c>
      <c r="B7784" s="142" t="s">
        <v>42296</v>
      </c>
      <c r="C7784" s="143" t="s">
        <v>1</v>
      </c>
      <c r="D7784" s="144">
        <v>0</v>
      </c>
    </row>
    <row r="7785" spans="1:4">
      <c r="A7785" s="298">
        <v>103604</v>
      </c>
      <c r="B7785" s="142" t="s">
        <v>42297</v>
      </c>
      <c r="C7785" s="143" t="s">
        <v>1</v>
      </c>
      <c r="D7785" s="144">
        <v>0</v>
      </c>
    </row>
    <row r="7786" spans="1:4">
      <c r="A7786" s="298">
        <v>103627</v>
      </c>
      <c r="B7786" s="142" t="s">
        <v>42298</v>
      </c>
      <c r="C7786" s="143" t="s">
        <v>1</v>
      </c>
      <c r="D7786" s="144">
        <v>0</v>
      </c>
    </row>
    <row r="7787" spans="1:4">
      <c r="A7787" s="298">
        <v>103649</v>
      </c>
      <c r="B7787" s="142" t="s">
        <v>42299</v>
      </c>
      <c r="C7787" s="143" t="s">
        <v>1</v>
      </c>
      <c r="D7787" s="144">
        <v>0</v>
      </c>
    </row>
    <row r="7788" spans="1:4">
      <c r="A7788" s="298">
        <v>103605</v>
      </c>
      <c r="B7788" s="142" t="s">
        <v>42300</v>
      </c>
      <c r="C7788" s="143" t="s">
        <v>1</v>
      </c>
      <c r="D7788" s="144">
        <v>0</v>
      </c>
    </row>
    <row r="7789" spans="1:4">
      <c r="A7789" s="298">
        <v>103612</v>
      </c>
      <c r="B7789" s="142" t="s">
        <v>42301</v>
      </c>
      <c r="C7789" s="143" t="s">
        <v>1</v>
      </c>
      <c r="D7789" s="144">
        <v>0</v>
      </c>
    </row>
    <row r="7790" spans="1:4">
      <c r="A7790" s="298">
        <v>103634</v>
      </c>
      <c r="B7790" s="142" t="s">
        <v>42302</v>
      </c>
      <c r="C7790" s="143" t="s">
        <v>1</v>
      </c>
      <c r="D7790" s="144">
        <v>0</v>
      </c>
    </row>
    <row r="7791" spans="1:4">
      <c r="A7791" s="298">
        <v>103590</v>
      </c>
      <c r="B7791" s="142" t="s">
        <v>42303</v>
      </c>
      <c r="C7791" s="143" t="s">
        <v>1</v>
      </c>
      <c r="D7791" s="144">
        <v>0</v>
      </c>
    </row>
    <row r="7792" spans="1:4">
      <c r="A7792" s="298">
        <v>103628</v>
      </c>
      <c r="B7792" s="142" t="s">
        <v>42304</v>
      </c>
      <c r="C7792" s="143" t="s">
        <v>1</v>
      </c>
      <c r="D7792" s="144">
        <v>0</v>
      </c>
    </row>
    <row r="7793" spans="1:4">
      <c r="A7793" s="298">
        <v>103650</v>
      </c>
      <c r="B7793" s="142" t="s">
        <v>42305</v>
      </c>
      <c r="C7793" s="143" t="s">
        <v>1</v>
      </c>
      <c r="D7793" s="144">
        <v>0</v>
      </c>
    </row>
    <row r="7794" spans="1:4">
      <c r="A7794" s="298">
        <v>103606</v>
      </c>
      <c r="B7794" s="142" t="s">
        <v>42306</v>
      </c>
      <c r="C7794" s="143" t="s">
        <v>1</v>
      </c>
      <c r="D7794" s="144">
        <v>0</v>
      </c>
    </row>
    <row r="7795" spans="1:4">
      <c r="A7795" s="298">
        <v>103629</v>
      </c>
      <c r="B7795" s="142" t="s">
        <v>42307</v>
      </c>
      <c r="C7795" s="143" t="s">
        <v>1</v>
      </c>
      <c r="D7795" s="144">
        <v>0</v>
      </c>
    </row>
    <row r="7796" spans="1:4">
      <c r="A7796" s="298">
        <v>103651</v>
      </c>
      <c r="B7796" s="142" t="s">
        <v>42308</v>
      </c>
      <c r="C7796" s="143" t="s">
        <v>1</v>
      </c>
      <c r="D7796" s="144">
        <v>0</v>
      </c>
    </row>
    <row r="7797" spans="1:4">
      <c r="A7797" s="298">
        <v>103607</v>
      </c>
      <c r="B7797" s="142" t="s">
        <v>42309</v>
      </c>
      <c r="C7797" s="143" t="s">
        <v>1</v>
      </c>
      <c r="D7797" s="144">
        <v>0</v>
      </c>
    </row>
    <row r="7798" spans="1:4">
      <c r="A7798" s="298">
        <v>103613</v>
      </c>
      <c r="B7798" s="142" t="s">
        <v>42310</v>
      </c>
      <c r="C7798" s="143" t="s">
        <v>1</v>
      </c>
      <c r="D7798" s="144">
        <v>0</v>
      </c>
    </row>
    <row r="7799" spans="1:4">
      <c r="A7799" s="298">
        <v>103635</v>
      </c>
      <c r="B7799" s="142" t="s">
        <v>42311</v>
      </c>
      <c r="C7799" s="143" t="s">
        <v>1</v>
      </c>
      <c r="D7799" s="144">
        <v>0</v>
      </c>
    </row>
    <row r="7800" spans="1:4">
      <c r="A7800" s="298">
        <v>103591</v>
      </c>
      <c r="B7800" s="142" t="s">
        <v>42312</v>
      </c>
      <c r="C7800" s="143" t="s">
        <v>1</v>
      </c>
      <c r="D7800" s="144">
        <v>0</v>
      </c>
    </row>
    <row r="7801" spans="1:4">
      <c r="A7801" s="298">
        <v>103630</v>
      </c>
      <c r="B7801" s="142" t="s">
        <v>42313</v>
      </c>
      <c r="C7801" s="143" t="s">
        <v>1</v>
      </c>
      <c r="D7801" s="144">
        <v>0</v>
      </c>
    </row>
    <row r="7802" spans="1:4">
      <c r="A7802" s="298">
        <v>103652</v>
      </c>
      <c r="B7802" s="142" t="s">
        <v>42314</v>
      </c>
      <c r="C7802" s="143" t="s">
        <v>1</v>
      </c>
      <c r="D7802" s="144">
        <v>0</v>
      </c>
    </row>
    <row r="7803" spans="1:4">
      <c r="A7803" s="298">
        <v>103608</v>
      </c>
      <c r="B7803" s="142" t="s">
        <v>42315</v>
      </c>
      <c r="C7803" s="143" t="s">
        <v>1</v>
      </c>
      <c r="D7803" s="144">
        <v>0</v>
      </c>
    </row>
    <row r="7804" spans="1:4">
      <c r="A7804" s="298">
        <v>103614</v>
      </c>
      <c r="B7804" s="142" t="s">
        <v>42316</v>
      </c>
      <c r="C7804" s="143" t="s">
        <v>1</v>
      </c>
      <c r="D7804" s="144">
        <v>0</v>
      </c>
    </row>
    <row r="7805" spans="1:4">
      <c r="A7805" s="298">
        <v>103636</v>
      </c>
      <c r="B7805" s="142" t="s">
        <v>42317</v>
      </c>
      <c r="C7805" s="143" t="s">
        <v>1</v>
      </c>
      <c r="D7805" s="144">
        <v>0</v>
      </c>
    </row>
    <row r="7806" spans="1:4">
      <c r="A7806" s="298">
        <v>103592</v>
      </c>
      <c r="B7806" s="142" t="s">
        <v>42318</v>
      </c>
      <c r="C7806" s="143" t="s">
        <v>1</v>
      </c>
      <c r="D7806" s="144">
        <v>0</v>
      </c>
    </row>
    <row r="7807" spans="1:4">
      <c r="A7807" s="298">
        <v>88412</v>
      </c>
      <c r="B7807" s="142" t="s">
        <v>42319</v>
      </c>
      <c r="C7807" s="143" t="s">
        <v>4</v>
      </c>
      <c r="D7807" s="144">
        <v>4.8899999999999997</v>
      </c>
    </row>
    <row r="7808" spans="1:4">
      <c r="A7808" s="298">
        <v>88411</v>
      </c>
      <c r="B7808" s="142" t="s">
        <v>42320</v>
      </c>
      <c r="C7808" s="143" t="s">
        <v>4</v>
      </c>
      <c r="D7808" s="144">
        <v>5.92</v>
      </c>
    </row>
    <row r="7809" spans="1:4">
      <c r="A7809" s="298">
        <v>88415</v>
      </c>
      <c r="B7809" s="142" t="s">
        <v>42321</v>
      </c>
      <c r="C7809" s="143" t="s">
        <v>4</v>
      </c>
      <c r="D7809" s="144">
        <v>5.99</v>
      </c>
    </row>
    <row r="7810" spans="1:4">
      <c r="A7810" s="298">
        <v>88413</v>
      </c>
      <c r="B7810" s="142" t="s">
        <v>42322</v>
      </c>
      <c r="C7810" s="143" t="s">
        <v>4</v>
      </c>
      <c r="D7810" s="144">
        <v>7.16</v>
      </c>
    </row>
    <row r="7811" spans="1:4">
      <c r="A7811" s="298">
        <v>88414</v>
      </c>
      <c r="B7811" s="142" t="s">
        <v>42323</v>
      </c>
      <c r="C7811" s="143" t="s">
        <v>4</v>
      </c>
      <c r="D7811" s="144">
        <v>8.5299999999999994</v>
      </c>
    </row>
    <row r="7812" spans="1:4">
      <c r="A7812" s="298">
        <v>96131</v>
      </c>
      <c r="B7812" s="142" t="s">
        <v>42324</v>
      </c>
      <c r="C7812" s="143" t="s">
        <v>4</v>
      </c>
      <c r="D7812" s="144">
        <v>34.06</v>
      </c>
    </row>
    <row r="7813" spans="1:4">
      <c r="A7813" s="298">
        <v>96126</v>
      </c>
      <c r="B7813" s="142" t="s">
        <v>42325</v>
      </c>
      <c r="C7813" s="143" t="s">
        <v>4</v>
      </c>
      <c r="D7813" s="144">
        <v>21.47</v>
      </c>
    </row>
    <row r="7814" spans="1:4">
      <c r="A7814" s="298">
        <v>96132</v>
      </c>
      <c r="B7814" s="142" t="s">
        <v>42326</v>
      </c>
      <c r="C7814" s="143" t="s">
        <v>4</v>
      </c>
      <c r="D7814" s="144">
        <v>23.08</v>
      </c>
    </row>
    <row r="7815" spans="1:4">
      <c r="A7815" s="298">
        <v>96127</v>
      </c>
      <c r="B7815" s="142" t="s">
        <v>42327</v>
      </c>
      <c r="C7815" s="143" t="s">
        <v>4</v>
      </c>
      <c r="D7815" s="144">
        <v>14.12</v>
      </c>
    </row>
    <row r="7816" spans="1:4">
      <c r="A7816" s="298">
        <v>96135</v>
      </c>
      <c r="B7816" s="142" t="s">
        <v>42328</v>
      </c>
      <c r="C7816" s="143" t="s">
        <v>4</v>
      </c>
      <c r="D7816" s="144">
        <v>36.369999999999997</v>
      </c>
    </row>
    <row r="7817" spans="1:4">
      <c r="A7817" s="298">
        <v>96130</v>
      </c>
      <c r="B7817" s="142" t="s">
        <v>42329</v>
      </c>
      <c r="C7817" s="143" t="s">
        <v>4</v>
      </c>
      <c r="D7817" s="144">
        <v>23.1</v>
      </c>
    </row>
    <row r="7818" spans="1:4">
      <c r="A7818" s="298">
        <v>96133</v>
      </c>
      <c r="B7818" s="142" t="s">
        <v>42330</v>
      </c>
      <c r="C7818" s="143" t="s">
        <v>4</v>
      </c>
      <c r="D7818" s="144">
        <v>53.4</v>
      </c>
    </row>
    <row r="7819" spans="1:4">
      <c r="A7819" s="298">
        <v>96128</v>
      </c>
      <c r="B7819" s="142" t="s">
        <v>42331</v>
      </c>
      <c r="C7819" s="143" t="s">
        <v>4</v>
      </c>
      <c r="D7819" s="144">
        <v>34.78</v>
      </c>
    </row>
    <row r="7820" spans="1:4">
      <c r="A7820" s="298">
        <v>96134</v>
      </c>
      <c r="B7820" s="142" t="s">
        <v>42332</v>
      </c>
      <c r="C7820" s="143" t="s">
        <v>4</v>
      </c>
      <c r="D7820" s="144">
        <v>62.98</v>
      </c>
    </row>
    <row r="7821" spans="1:4">
      <c r="A7821" s="298">
        <v>96129</v>
      </c>
      <c r="B7821" s="142" t="s">
        <v>42333</v>
      </c>
      <c r="C7821" s="143" t="s">
        <v>4</v>
      </c>
      <c r="D7821" s="144">
        <v>40.92</v>
      </c>
    </row>
    <row r="7822" spans="1:4">
      <c r="A7822" s="298">
        <v>88432</v>
      </c>
      <c r="B7822" s="142" t="s">
        <v>42334</v>
      </c>
      <c r="C7822" s="143" t="s">
        <v>4</v>
      </c>
      <c r="D7822" s="144">
        <v>32.81</v>
      </c>
    </row>
    <row r="7823" spans="1:4">
      <c r="A7823" s="298">
        <v>88426</v>
      </c>
      <c r="B7823" s="142" t="s">
        <v>42335</v>
      </c>
      <c r="C7823" s="143" t="s">
        <v>4</v>
      </c>
      <c r="D7823" s="144">
        <v>19.39</v>
      </c>
    </row>
    <row r="7824" spans="1:4">
      <c r="A7824" s="298">
        <v>88417</v>
      </c>
      <c r="B7824" s="142" t="s">
        <v>42336</v>
      </c>
      <c r="C7824" s="143" t="s">
        <v>4</v>
      </c>
      <c r="D7824" s="144">
        <v>17.2</v>
      </c>
    </row>
    <row r="7825" spans="1:4">
      <c r="A7825" s="298">
        <v>88424</v>
      </c>
      <c r="B7825" s="142" t="s">
        <v>42337</v>
      </c>
      <c r="C7825" s="143" t="s">
        <v>4</v>
      </c>
      <c r="D7825" s="144">
        <v>24.7</v>
      </c>
    </row>
    <row r="7826" spans="1:4">
      <c r="A7826" s="298">
        <v>88416</v>
      </c>
      <c r="B7826" s="142" t="s">
        <v>42338</v>
      </c>
      <c r="C7826" s="143" t="s">
        <v>4</v>
      </c>
      <c r="D7826" s="144">
        <v>20.64</v>
      </c>
    </row>
    <row r="7827" spans="1:4">
      <c r="A7827" s="298">
        <v>88431</v>
      </c>
      <c r="B7827" s="142" t="s">
        <v>42339</v>
      </c>
      <c r="C7827" s="143" t="s">
        <v>4</v>
      </c>
      <c r="D7827" s="144">
        <v>25.33</v>
      </c>
    </row>
    <row r="7828" spans="1:4">
      <c r="A7828" s="298">
        <v>88423</v>
      </c>
      <c r="B7828" s="142" t="s">
        <v>42340</v>
      </c>
      <c r="C7828" s="143" t="s">
        <v>4</v>
      </c>
      <c r="D7828" s="144">
        <v>20.77</v>
      </c>
    </row>
    <row r="7829" spans="1:4">
      <c r="A7829" s="298">
        <v>88428</v>
      </c>
      <c r="B7829" s="142" t="s">
        <v>42341</v>
      </c>
      <c r="C7829" s="143" t="s">
        <v>4</v>
      </c>
      <c r="D7829" s="144">
        <v>32.159999999999997</v>
      </c>
    </row>
    <row r="7830" spans="1:4">
      <c r="A7830" s="298">
        <v>88420</v>
      </c>
      <c r="B7830" s="142" t="s">
        <v>42342</v>
      </c>
      <c r="C7830" s="143" t="s">
        <v>4</v>
      </c>
      <c r="D7830" s="144">
        <v>24.38</v>
      </c>
    </row>
    <row r="7831" spans="1:4">
      <c r="A7831" s="298">
        <v>88429</v>
      </c>
      <c r="B7831" s="142" t="s">
        <v>42343</v>
      </c>
      <c r="C7831" s="143" t="s">
        <v>4</v>
      </c>
      <c r="D7831" s="144">
        <v>38.4</v>
      </c>
    </row>
    <row r="7832" spans="1:4">
      <c r="A7832" s="298">
        <v>88421</v>
      </c>
      <c r="B7832" s="142" t="s">
        <v>42344</v>
      </c>
      <c r="C7832" s="143" t="s">
        <v>4</v>
      </c>
      <c r="D7832" s="144">
        <v>29.34</v>
      </c>
    </row>
    <row r="7833" spans="1:4">
      <c r="A7833" s="298">
        <v>95622</v>
      </c>
      <c r="B7833" s="142" t="s">
        <v>42345</v>
      </c>
      <c r="C7833" s="143" t="s">
        <v>4</v>
      </c>
      <c r="D7833" s="144">
        <v>15.63</v>
      </c>
    </row>
    <row r="7834" spans="1:4">
      <c r="A7834" s="298">
        <v>95623</v>
      </c>
      <c r="B7834" s="142" t="s">
        <v>42346</v>
      </c>
      <c r="C7834" s="143" t="s">
        <v>4</v>
      </c>
      <c r="D7834" s="144">
        <v>10.66</v>
      </c>
    </row>
    <row r="7835" spans="1:4">
      <c r="A7835" s="298">
        <v>95626</v>
      </c>
      <c r="B7835" s="142" t="s">
        <v>42347</v>
      </c>
      <c r="C7835" s="143" t="s">
        <v>4</v>
      </c>
      <c r="D7835" s="144">
        <v>16.670000000000002</v>
      </c>
    </row>
    <row r="7836" spans="1:4">
      <c r="A7836" s="298">
        <v>95624</v>
      </c>
      <c r="B7836" s="142" t="s">
        <v>42348</v>
      </c>
      <c r="C7836" s="143" t="s">
        <v>4</v>
      </c>
      <c r="D7836" s="144">
        <v>24.36</v>
      </c>
    </row>
    <row r="7837" spans="1:4">
      <c r="A7837" s="298">
        <v>95625</v>
      </c>
      <c r="B7837" s="142" t="s">
        <v>42349</v>
      </c>
      <c r="C7837" s="143" t="s">
        <v>4</v>
      </c>
      <c r="D7837" s="144">
        <v>28.76</v>
      </c>
    </row>
    <row r="7838" spans="1:4">
      <c r="A7838" s="298">
        <v>88497</v>
      </c>
      <c r="B7838" s="142" t="s">
        <v>42350</v>
      </c>
      <c r="C7838" s="143" t="s">
        <v>4</v>
      </c>
      <c r="D7838" s="144">
        <v>21.9</v>
      </c>
    </row>
    <row r="7839" spans="1:4">
      <c r="A7839" s="298">
        <v>104648</v>
      </c>
      <c r="B7839" s="142" t="s">
        <v>42351</v>
      </c>
      <c r="C7839" s="143" t="s">
        <v>4</v>
      </c>
      <c r="D7839" s="144">
        <v>0</v>
      </c>
    </row>
    <row r="7840" spans="1:4">
      <c r="A7840" s="298">
        <v>88495</v>
      </c>
      <c r="B7840" s="142" t="s">
        <v>42352</v>
      </c>
      <c r="C7840" s="143" t="s">
        <v>4</v>
      </c>
      <c r="D7840" s="144">
        <v>14.01</v>
      </c>
    </row>
    <row r="7841" spans="1:4">
      <c r="A7841" s="298">
        <v>104646</v>
      </c>
      <c r="B7841" s="142" t="s">
        <v>42353</v>
      </c>
      <c r="C7841" s="143" t="s">
        <v>4</v>
      </c>
      <c r="D7841" s="144">
        <v>0</v>
      </c>
    </row>
    <row r="7842" spans="1:4">
      <c r="A7842" s="298">
        <v>88496</v>
      </c>
      <c r="B7842" s="142" t="s">
        <v>42354</v>
      </c>
      <c r="C7842" s="143" t="s">
        <v>4</v>
      </c>
      <c r="D7842" s="144">
        <v>38.11</v>
      </c>
    </row>
    <row r="7843" spans="1:4">
      <c r="A7843" s="298">
        <v>104647</v>
      </c>
      <c r="B7843" s="142" t="s">
        <v>42355</v>
      </c>
      <c r="C7843" s="143" t="s">
        <v>4</v>
      </c>
      <c r="D7843" s="144">
        <v>0</v>
      </c>
    </row>
    <row r="7844" spans="1:4">
      <c r="A7844" s="298">
        <v>88494</v>
      </c>
      <c r="B7844" s="142" t="s">
        <v>42356</v>
      </c>
      <c r="C7844" s="143" t="s">
        <v>4</v>
      </c>
      <c r="D7844" s="144">
        <v>25.05</v>
      </c>
    </row>
    <row r="7845" spans="1:4">
      <c r="A7845" s="298">
        <v>104645</v>
      </c>
      <c r="B7845" s="142" t="s">
        <v>42357</v>
      </c>
      <c r="C7845" s="143" t="s">
        <v>4</v>
      </c>
      <c r="D7845" s="144">
        <v>0</v>
      </c>
    </row>
    <row r="7846" spans="1:4">
      <c r="A7846" s="298">
        <v>88485</v>
      </c>
      <c r="B7846" s="142" t="s">
        <v>42358</v>
      </c>
      <c r="C7846" s="143" t="s">
        <v>4</v>
      </c>
      <c r="D7846" s="144">
        <v>4.9800000000000004</v>
      </c>
    </row>
    <row r="7847" spans="1:4">
      <c r="A7847" s="298">
        <v>88484</v>
      </c>
      <c r="B7847" s="142" t="s">
        <v>42359</v>
      </c>
      <c r="C7847" s="143" t="s">
        <v>4</v>
      </c>
      <c r="D7847" s="144">
        <v>6.09</v>
      </c>
    </row>
    <row r="7848" spans="1:4">
      <c r="A7848" s="298">
        <v>104638</v>
      </c>
      <c r="B7848" s="142" t="s">
        <v>42360</v>
      </c>
      <c r="C7848" s="143" t="s">
        <v>4</v>
      </c>
      <c r="D7848" s="144">
        <v>0</v>
      </c>
    </row>
    <row r="7849" spans="1:4">
      <c r="A7849" s="298">
        <v>104637</v>
      </c>
      <c r="B7849" s="142" t="s">
        <v>42361</v>
      </c>
      <c r="C7849" s="143" t="s">
        <v>4</v>
      </c>
      <c r="D7849" s="144">
        <v>0</v>
      </c>
    </row>
    <row r="7850" spans="1:4">
      <c r="A7850" s="298">
        <v>104641</v>
      </c>
      <c r="B7850" s="142" t="s">
        <v>42362</v>
      </c>
      <c r="C7850" s="143" t="s">
        <v>4</v>
      </c>
      <c r="D7850" s="144">
        <v>10.029999999999999</v>
      </c>
    </row>
    <row r="7851" spans="1:4">
      <c r="A7851" s="298">
        <v>104639</v>
      </c>
      <c r="B7851" s="142" t="s">
        <v>42363</v>
      </c>
      <c r="C7851" s="143" t="s">
        <v>4</v>
      </c>
      <c r="D7851" s="144">
        <v>12.74</v>
      </c>
    </row>
    <row r="7852" spans="1:4">
      <c r="A7852" s="298">
        <v>104644</v>
      </c>
      <c r="B7852" s="142" t="s">
        <v>42364</v>
      </c>
      <c r="C7852" s="143" t="s">
        <v>4</v>
      </c>
      <c r="D7852" s="144">
        <v>0</v>
      </c>
    </row>
    <row r="7853" spans="1:4">
      <c r="A7853" s="298">
        <v>104643</v>
      </c>
      <c r="B7853" s="142" t="s">
        <v>42365</v>
      </c>
      <c r="C7853" s="143" t="s">
        <v>4</v>
      </c>
      <c r="D7853" s="144">
        <v>0</v>
      </c>
    </row>
    <row r="7854" spans="1:4">
      <c r="A7854" s="298">
        <v>88489</v>
      </c>
      <c r="B7854" s="142" t="s">
        <v>42366</v>
      </c>
      <c r="C7854" s="143" t="s">
        <v>4</v>
      </c>
      <c r="D7854" s="144">
        <v>13.27</v>
      </c>
    </row>
    <row r="7855" spans="1:4">
      <c r="A7855" s="298">
        <v>88488</v>
      </c>
      <c r="B7855" s="142" t="s">
        <v>42367</v>
      </c>
      <c r="C7855" s="143" t="s">
        <v>4</v>
      </c>
      <c r="D7855" s="144">
        <v>15.98</v>
      </c>
    </row>
    <row r="7856" spans="1:4">
      <c r="A7856" s="298">
        <v>104642</v>
      </c>
      <c r="B7856" s="142" t="s">
        <v>42368</v>
      </c>
      <c r="C7856" s="143" t="s">
        <v>4</v>
      </c>
      <c r="D7856" s="144">
        <v>11.23</v>
      </c>
    </row>
    <row r="7857" spans="1:4">
      <c r="A7857" s="298">
        <v>104640</v>
      </c>
      <c r="B7857" s="142" t="s">
        <v>42369</v>
      </c>
      <c r="C7857" s="143" t="s">
        <v>4</v>
      </c>
      <c r="D7857" s="144">
        <v>13.94</v>
      </c>
    </row>
    <row r="7858" spans="1:4">
      <c r="A7858" s="298">
        <v>95305</v>
      </c>
      <c r="B7858" s="142" t="s">
        <v>42370</v>
      </c>
      <c r="C7858" s="143" t="s">
        <v>4</v>
      </c>
      <c r="D7858" s="144">
        <v>13.86</v>
      </c>
    </row>
    <row r="7859" spans="1:4">
      <c r="A7859" s="298">
        <v>95306</v>
      </c>
      <c r="B7859" s="142" t="s">
        <v>42371</v>
      </c>
      <c r="C7859" s="143" t="s">
        <v>4</v>
      </c>
      <c r="D7859" s="144">
        <v>16.43</v>
      </c>
    </row>
    <row r="7860" spans="1:4">
      <c r="A7860" s="298">
        <v>102201</v>
      </c>
      <c r="B7860" s="142" t="s">
        <v>5709</v>
      </c>
      <c r="C7860" s="143" t="s">
        <v>4</v>
      </c>
      <c r="D7860" s="144">
        <v>23.51</v>
      </c>
    </row>
    <row r="7861" spans="1:4">
      <c r="A7861" s="298">
        <v>102200</v>
      </c>
      <c r="B7861" s="142" t="s">
        <v>4615</v>
      </c>
      <c r="C7861" s="143" t="s">
        <v>4</v>
      </c>
      <c r="D7861" s="144">
        <v>26.2</v>
      </c>
    </row>
    <row r="7862" spans="1:4">
      <c r="A7862" s="298">
        <v>102202</v>
      </c>
      <c r="B7862" s="142" t="s">
        <v>4616</v>
      </c>
      <c r="C7862" s="143" t="s">
        <v>4</v>
      </c>
      <c r="D7862" s="144">
        <v>66.459999999999994</v>
      </c>
    </row>
    <row r="7863" spans="1:4">
      <c r="A7863" s="298">
        <v>102193</v>
      </c>
      <c r="B7863" s="142" t="s">
        <v>4612</v>
      </c>
      <c r="C7863" s="143" t="s">
        <v>4</v>
      </c>
      <c r="D7863" s="144">
        <v>2.48</v>
      </c>
    </row>
    <row r="7864" spans="1:4">
      <c r="A7864" s="298">
        <v>102194</v>
      </c>
      <c r="B7864" s="142" t="s">
        <v>4613</v>
      </c>
      <c r="C7864" s="143" t="s">
        <v>4</v>
      </c>
      <c r="D7864" s="144">
        <v>9.7100000000000009</v>
      </c>
    </row>
    <row r="7865" spans="1:4">
      <c r="A7865" s="298">
        <v>102198</v>
      </c>
      <c r="B7865" s="142" t="s">
        <v>42372</v>
      </c>
      <c r="C7865" s="143" t="s">
        <v>4</v>
      </c>
      <c r="D7865" s="144">
        <v>0</v>
      </c>
    </row>
    <row r="7866" spans="1:4">
      <c r="A7866" s="298">
        <v>102197</v>
      </c>
      <c r="B7866" s="142" t="s">
        <v>4614</v>
      </c>
      <c r="C7866" s="143" t="s">
        <v>4</v>
      </c>
      <c r="D7866" s="144">
        <v>34.19</v>
      </c>
    </row>
    <row r="7867" spans="1:4">
      <c r="A7867" s="298">
        <v>102195</v>
      </c>
      <c r="B7867" s="142" t="s">
        <v>42373</v>
      </c>
      <c r="C7867" s="143" t="s">
        <v>4</v>
      </c>
      <c r="D7867" s="144">
        <v>0</v>
      </c>
    </row>
    <row r="7868" spans="1:4">
      <c r="A7868" s="298">
        <v>102199</v>
      </c>
      <c r="B7868" s="142" t="s">
        <v>42374</v>
      </c>
      <c r="C7868" s="143" t="s">
        <v>4</v>
      </c>
      <c r="D7868" s="144">
        <v>0</v>
      </c>
    </row>
    <row r="7869" spans="1:4">
      <c r="A7869" s="298">
        <v>102196</v>
      </c>
      <c r="B7869" s="142" t="s">
        <v>42375</v>
      </c>
      <c r="C7869" s="143" t="s">
        <v>4</v>
      </c>
      <c r="D7869" s="144">
        <v>0</v>
      </c>
    </row>
    <row r="7870" spans="1:4">
      <c r="A7870" s="298">
        <v>102233</v>
      </c>
      <c r="B7870" s="142" t="s">
        <v>4638</v>
      </c>
      <c r="C7870" s="143" t="s">
        <v>4</v>
      </c>
      <c r="D7870" s="144">
        <v>12.1</v>
      </c>
    </row>
    <row r="7871" spans="1:4">
      <c r="A7871" s="298">
        <v>102234</v>
      </c>
      <c r="B7871" s="142" t="s">
        <v>4639</v>
      </c>
      <c r="C7871" s="143" t="s">
        <v>4</v>
      </c>
      <c r="D7871" s="144">
        <v>24.21</v>
      </c>
    </row>
    <row r="7872" spans="1:4">
      <c r="A7872" s="298">
        <v>102207</v>
      </c>
      <c r="B7872" s="142" t="s">
        <v>4620</v>
      </c>
      <c r="C7872" s="143" t="s">
        <v>4</v>
      </c>
      <c r="D7872" s="144">
        <v>10</v>
      </c>
    </row>
    <row r="7873" spans="1:4">
      <c r="A7873" s="298">
        <v>102217</v>
      </c>
      <c r="B7873" s="142" t="s">
        <v>4627</v>
      </c>
      <c r="C7873" s="143" t="s">
        <v>4</v>
      </c>
      <c r="D7873" s="144">
        <v>20.010000000000002</v>
      </c>
    </row>
    <row r="7874" spans="1:4">
      <c r="A7874" s="298">
        <v>102227</v>
      </c>
      <c r="B7874" s="142" t="s">
        <v>4634</v>
      </c>
      <c r="C7874" s="143" t="s">
        <v>4</v>
      </c>
      <c r="D7874" s="144">
        <v>30.01</v>
      </c>
    </row>
    <row r="7875" spans="1:4">
      <c r="A7875" s="298">
        <v>102211</v>
      </c>
      <c r="B7875" s="142" t="s">
        <v>42376</v>
      </c>
      <c r="C7875" s="143" t="s">
        <v>4</v>
      </c>
      <c r="D7875" s="144">
        <v>0</v>
      </c>
    </row>
    <row r="7876" spans="1:4">
      <c r="A7876" s="298">
        <v>102221</v>
      </c>
      <c r="B7876" s="142" t="s">
        <v>42377</v>
      </c>
      <c r="C7876" s="143" t="s">
        <v>4</v>
      </c>
      <c r="D7876" s="144">
        <v>0</v>
      </c>
    </row>
    <row r="7877" spans="1:4">
      <c r="A7877" s="298">
        <v>102231</v>
      </c>
      <c r="B7877" s="142" t="s">
        <v>42378</v>
      </c>
      <c r="C7877" s="143" t="s">
        <v>4</v>
      </c>
      <c r="D7877" s="144">
        <v>0</v>
      </c>
    </row>
    <row r="7878" spans="1:4">
      <c r="A7878" s="298">
        <v>102209</v>
      </c>
      <c r="B7878" s="142" t="s">
        <v>4622</v>
      </c>
      <c r="C7878" s="143" t="s">
        <v>4</v>
      </c>
      <c r="D7878" s="144">
        <v>9.86</v>
      </c>
    </row>
    <row r="7879" spans="1:4">
      <c r="A7879" s="298">
        <v>102219</v>
      </c>
      <c r="B7879" s="142" t="s">
        <v>4629</v>
      </c>
      <c r="C7879" s="143" t="s">
        <v>4</v>
      </c>
      <c r="D7879" s="144">
        <v>19.72</v>
      </c>
    </row>
    <row r="7880" spans="1:4">
      <c r="A7880" s="298">
        <v>102229</v>
      </c>
      <c r="B7880" s="142" t="s">
        <v>4636</v>
      </c>
      <c r="C7880" s="143" t="s">
        <v>4</v>
      </c>
      <c r="D7880" s="144">
        <v>29.58</v>
      </c>
    </row>
    <row r="7881" spans="1:4">
      <c r="A7881" s="298">
        <v>102210</v>
      </c>
      <c r="B7881" s="142" t="s">
        <v>4623</v>
      </c>
      <c r="C7881" s="143" t="s">
        <v>4</v>
      </c>
      <c r="D7881" s="144">
        <v>9.4</v>
      </c>
    </row>
    <row r="7882" spans="1:4">
      <c r="A7882" s="298">
        <v>102220</v>
      </c>
      <c r="B7882" s="142" t="s">
        <v>4630</v>
      </c>
      <c r="C7882" s="143" t="s">
        <v>4</v>
      </c>
      <c r="D7882" s="144">
        <v>18.82</v>
      </c>
    </row>
    <row r="7883" spans="1:4">
      <c r="A7883" s="298">
        <v>102230</v>
      </c>
      <c r="B7883" s="142" t="s">
        <v>4637</v>
      </c>
      <c r="C7883" s="143" t="s">
        <v>4</v>
      </c>
      <c r="D7883" s="144">
        <v>28.22</v>
      </c>
    </row>
    <row r="7884" spans="1:4">
      <c r="A7884" s="298">
        <v>102208</v>
      </c>
      <c r="B7884" s="142" t="s">
        <v>4621</v>
      </c>
      <c r="C7884" s="143" t="s">
        <v>4</v>
      </c>
      <c r="D7884" s="144">
        <v>9.56</v>
      </c>
    </row>
    <row r="7885" spans="1:4">
      <c r="A7885" s="298">
        <v>102218</v>
      </c>
      <c r="B7885" s="142" t="s">
        <v>4628</v>
      </c>
      <c r="C7885" s="143" t="s">
        <v>4</v>
      </c>
      <c r="D7885" s="144">
        <v>19.11</v>
      </c>
    </row>
    <row r="7886" spans="1:4">
      <c r="A7886" s="298">
        <v>102228</v>
      </c>
      <c r="B7886" s="142" t="s">
        <v>4635</v>
      </c>
      <c r="C7886" s="143" t="s">
        <v>4</v>
      </c>
      <c r="D7886" s="144">
        <v>28.69</v>
      </c>
    </row>
    <row r="7887" spans="1:4">
      <c r="A7887" s="298">
        <v>102212</v>
      </c>
      <c r="B7887" s="142" t="s">
        <v>42379</v>
      </c>
      <c r="C7887" s="143" t="s">
        <v>4</v>
      </c>
      <c r="D7887" s="144">
        <v>0</v>
      </c>
    </row>
    <row r="7888" spans="1:4">
      <c r="A7888" s="298">
        <v>102222</v>
      </c>
      <c r="B7888" s="142" t="s">
        <v>42380</v>
      </c>
      <c r="C7888" s="143" t="s">
        <v>4</v>
      </c>
      <c r="D7888" s="144">
        <v>0</v>
      </c>
    </row>
    <row r="7889" spans="1:4">
      <c r="A7889" s="298">
        <v>102232</v>
      </c>
      <c r="B7889" s="142" t="s">
        <v>42381</v>
      </c>
      <c r="C7889" s="143" t="s">
        <v>4</v>
      </c>
      <c r="D7889" s="144">
        <v>0</v>
      </c>
    </row>
    <row r="7890" spans="1:4">
      <c r="A7890" s="298">
        <v>102203</v>
      </c>
      <c r="B7890" s="142" t="s">
        <v>4617</v>
      </c>
      <c r="C7890" s="143" t="s">
        <v>4</v>
      </c>
      <c r="D7890" s="144">
        <v>11.59</v>
      </c>
    </row>
    <row r="7891" spans="1:4">
      <c r="A7891" s="298">
        <v>102213</v>
      </c>
      <c r="B7891" s="142" t="s">
        <v>4624</v>
      </c>
      <c r="C7891" s="143" t="s">
        <v>4</v>
      </c>
      <c r="D7891" s="144">
        <v>23.19</v>
      </c>
    </row>
    <row r="7892" spans="1:4">
      <c r="A7892" s="298">
        <v>102223</v>
      </c>
      <c r="B7892" s="142" t="s">
        <v>4631</v>
      </c>
      <c r="C7892" s="143" t="s">
        <v>4</v>
      </c>
      <c r="D7892" s="144">
        <v>34.770000000000003</v>
      </c>
    </row>
    <row r="7893" spans="1:4">
      <c r="A7893" s="298">
        <v>102204</v>
      </c>
      <c r="B7893" s="142" t="s">
        <v>4618</v>
      </c>
      <c r="C7893" s="143" t="s">
        <v>4</v>
      </c>
      <c r="D7893" s="144">
        <v>11.91</v>
      </c>
    </row>
    <row r="7894" spans="1:4">
      <c r="A7894" s="298">
        <v>102214</v>
      </c>
      <c r="B7894" s="142" t="s">
        <v>4625</v>
      </c>
      <c r="C7894" s="143" t="s">
        <v>4</v>
      </c>
      <c r="D7894" s="144">
        <v>23.83</v>
      </c>
    </row>
    <row r="7895" spans="1:4">
      <c r="A7895" s="298">
        <v>102224</v>
      </c>
      <c r="B7895" s="142" t="s">
        <v>4632</v>
      </c>
      <c r="C7895" s="143" t="s">
        <v>4</v>
      </c>
      <c r="D7895" s="144">
        <v>35.74</v>
      </c>
    </row>
    <row r="7896" spans="1:4">
      <c r="A7896" s="298">
        <v>102205</v>
      </c>
      <c r="B7896" s="142" t="s">
        <v>4619</v>
      </c>
      <c r="C7896" s="143" t="s">
        <v>4</v>
      </c>
      <c r="D7896" s="144">
        <v>10.89</v>
      </c>
    </row>
    <row r="7897" spans="1:4">
      <c r="A7897" s="298">
        <v>102215</v>
      </c>
      <c r="B7897" s="142" t="s">
        <v>4626</v>
      </c>
      <c r="C7897" s="143" t="s">
        <v>4</v>
      </c>
      <c r="D7897" s="144">
        <v>21.78</v>
      </c>
    </row>
    <row r="7898" spans="1:4">
      <c r="A7898" s="298">
        <v>102225</v>
      </c>
      <c r="B7898" s="142" t="s">
        <v>4633</v>
      </c>
      <c r="C7898" s="143" t="s">
        <v>4</v>
      </c>
      <c r="D7898" s="144">
        <v>32.659999999999997</v>
      </c>
    </row>
    <row r="7899" spans="1:4">
      <c r="A7899" s="298">
        <v>102206</v>
      </c>
      <c r="B7899" s="142" t="s">
        <v>42382</v>
      </c>
      <c r="C7899" s="143" t="s">
        <v>4</v>
      </c>
      <c r="D7899" s="144">
        <v>0</v>
      </c>
    </row>
    <row r="7900" spans="1:4">
      <c r="A7900" s="298">
        <v>102216</v>
      </c>
      <c r="B7900" s="142" t="s">
        <v>42383</v>
      </c>
      <c r="C7900" s="143" t="s">
        <v>4</v>
      </c>
      <c r="D7900" s="144">
        <v>0</v>
      </c>
    </row>
    <row r="7901" spans="1:4">
      <c r="A7901" s="298">
        <v>102226</v>
      </c>
      <c r="B7901" s="142" t="s">
        <v>42384</v>
      </c>
      <c r="C7901" s="143" t="s">
        <v>4</v>
      </c>
      <c r="D7901" s="144">
        <v>0</v>
      </c>
    </row>
    <row r="7902" spans="1:4">
      <c r="A7902" s="298">
        <v>100718</v>
      </c>
      <c r="B7902" s="142" t="s">
        <v>2655</v>
      </c>
      <c r="C7902" s="143" t="s">
        <v>1</v>
      </c>
      <c r="D7902" s="144">
        <v>1.6</v>
      </c>
    </row>
    <row r="7903" spans="1:4">
      <c r="A7903" s="298">
        <v>100716</v>
      </c>
      <c r="B7903" s="142" t="s">
        <v>2653</v>
      </c>
      <c r="C7903" s="143" t="s">
        <v>4</v>
      </c>
      <c r="D7903" s="144">
        <v>24.73</v>
      </c>
    </row>
    <row r="7904" spans="1:4">
      <c r="A7904" s="298">
        <v>100717</v>
      </c>
      <c r="B7904" s="142" t="s">
        <v>2654</v>
      </c>
      <c r="C7904" s="143" t="s">
        <v>4</v>
      </c>
      <c r="D7904" s="144">
        <v>11.65</v>
      </c>
    </row>
    <row r="7905" spans="1:4">
      <c r="A7905" s="298">
        <v>100754</v>
      </c>
      <c r="B7905" s="142" t="s">
        <v>2671</v>
      </c>
      <c r="C7905" s="143" t="s">
        <v>4</v>
      </c>
      <c r="D7905" s="144">
        <v>34.83</v>
      </c>
    </row>
    <row r="7906" spans="1:4">
      <c r="A7906" s="298">
        <v>100736</v>
      </c>
      <c r="B7906" s="142" t="s">
        <v>2663</v>
      </c>
      <c r="C7906" s="143" t="s">
        <v>4</v>
      </c>
      <c r="D7906" s="144">
        <v>17.41</v>
      </c>
    </row>
    <row r="7907" spans="1:4">
      <c r="A7907" s="298">
        <v>100753</v>
      </c>
      <c r="B7907" s="142" t="s">
        <v>8565</v>
      </c>
      <c r="C7907" s="143" t="s">
        <v>4</v>
      </c>
      <c r="D7907" s="144">
        <v>26.18</v>
      </c>
    </row>
    <row r="7908" spans="1:4">
      <c r="A7908" s="298">
        <v>100735</v>
      </c>
      <c r="B7908" s="142" t="s">
        <v>8559</v>
      </c>
      <c r="C7908" s="143" t="s">
        <v>4</v>
      </c>
      <c r="D7908" s="144">
        <v>13.08</v>
      </c>
    </row>
    <row r="7909" spans="1:4">
      <c r="A7909" s="298">
        <v>100734</v>
      </c>
      <c r="B7909" s="142" t="s">
        <v>2662</v>
      </c>
      <c r="C7909" s="143" t="s">
        <v>4</v>
      </c>
      <c r="D7909" s="144">
        <v>19.14</v>
      </c>
    </row>
    <row r="7910" spans="1:4">
      <c r="A7910" s="298">
        <v>100733</v>
      </c>
      <c r="B7910" s="142" t="s">
        <v>8558</v>
      </c>
      <c r="C7910" s="143" t="s">
        <v>4</v>
      </c>
      <c r="D7910" s="144">
        <v>15.18</v>
      </c>
    </row>
    <row r="7911" spans="1:4">
      <c r="A7911" s="298">
        <v>100740</v>
      </c>
      <c r="B7911" s="142" t="s">
        <v>2664</v>
      </c>
      <c r="C7911" s="143" t="s">
        <v>4</v>
      </c>
      <c r="D7911" s="144">
        <v>13.28</v>
      </c>
    </row>
    <row r="7912" spans="1:4">
      <c r="A7912" s="298">
        <v>100758</v>
      </c>
      <c r="B7912" s="142" t="s">
        <v>2672</v>
      </c>
      <c r="C7912" s="143" t="s">
        <v>4</v>
      </c>
      <c r="D7912" s="144">
        <v>58.54</v>
      </c>
    </row>
    <row r="7913" spans="1:4">
      <c r="A7913" s="298">
        <v>100742</v>
      </c>
      <c r="B7913" s="142" t="s">
        <v>2665</v>
      </c>
      <c r="C7913" s="143" t="s">
        <v>4</v>
      </c>
      <c r="D7913" s="144">
        <v>29.26</v>
      </c>
    </row>
    <row r="7914" spans="1:4">
      <c r="A7914" s="298">
        <v>100739</v>
      </c>
      <c r="B7914" s="142" t="s">
        <v>8560</v>
      </c>
      <c r="C7914" s="143" t="s">
        <v>4</v>
      </c>
      <c r="D7914" s="144">
        <v>12.25</v>
      </c>
    </row>
    <row r="7915" spans="1:4">
      <c r="A7915" s="298">
        <v>100757</v>
      </c>
      <c r="B7915" s="142" t="s">
        <v>8566</v>
      </c>
      <c r="C7915" s="143" t="s">
        <v>4</v>
      </c>
      <c r="D7915" s="144">
        <v>57.44</v>
      </c>
    </row>
    <row r="7916" spans="1:4">
      <c r="A7916" s="298">
        <v>100741</v>
      </c>
      <c r="B7916" s="142" t="s">
        <v>8561</v>
      </c>
      <c r="C7916" s="143" t="s">
        <v>4</v>
      </c>
      <c r="D7916" s="144">
        <v>28.72</v>
      </c>
    </row>
    <row r="7917" spans="1:4">
      <c r="A7917" s="298">
        <v>100744</v>
      </c>
      <c r="B7917" s="142" t="s">
        <v>2666</v>
      </c>
      <c r="C7917" s="143" t="s">
        <v>4</v>
      </c>
      <c r="D7917" s="144">
        <v>13.1</v>
      </c>
    </row>
    <row r="7918" spans="1:4">
      <c r="A7918" s="298">
        <v>100760</v>
      </c>
      <c r="B7918" s="142" t="s">
        <v>2673</v>
      </c>
      <c r="C7918" s="143" t="s">
        <v>4</v>
      </c>
      <c r="D7918" s="144">
        <v>58.17</v>
      </c>
    </row>
    <row r="7919" spans="1:4">
      <c r="A7919" s="298">
        <v>100746</v>
      </c>
      <c r="B7919" s="142" t="s">
        <v>2667</v>
      </c>
      <c r="C7919" s="143" t="s">
        <v>4</v>
      </c>
      <c r="D7919" s="144">
        <v>29.07</v>
      </c>
    </row>
    <row r="7920" spans="1:4">
      <c r="A7920" s="298">
        <v>100743</v>
      </c>
      <c r="B7920" s="142" t="s">
        <v>42385</v>
      </c>
      <c r="C7920" s="143" t="s">
        <v>4</v>
      </c>
      <c r="D7920" s="144">
        <v>11.96</v>
      </c>
    </row>
    <row r="7921" spans="1:4">
      <c r="A7921" s="298">
        <v>100759</v>
      </c>
      <c r="B7921" s="142" t="s">
        <v>8567</v>
      </c>
      <c r="C7921" s="143" t="s">
        <v>4</v>
      </c>
      <c r="D7921" s="144">
        <v>56.83</v>
      </c>
    </row>
    <row r="7922" spans="1:4">
      <c r="A7922" s="298">
        <v>100745</v>
      </c>
      <c r="B7922" s="142" t="s">
        <v>42386</v>
      </c>
      <c r="C7922" s="143" t="s">
        <v>4</v>
      </c>
      <c r="D7922" s="144">
        <v>28.41</v>
      </c>
    </row>
    <row r="7923" spans="1:4">
      <c r="A7923" s="298">
        <v>100748</v>
      </c>
      <c r="B7923" s="142" t="s">
        <v>2668</v>
      </c>
      <c r="C7923" s="143" t="s">
        <v>4</v>
      </c>
      <c r="D7923" s="144">
        <v>13.17</v>
      </c>
    </row>
    <row r="7924" spans="1:4">
      <c r="A7924" s="298">
        <v>100762</v>
      </c>
      <c r="B7924" s="142" t="s">
        <v>2674</v>
      </c>
      <c r="C7924" s="143" t="s">
        <v>4</v>
      </c>
      <c r="D7924" s="144">
        <v>58.32</v>
      </c>
    </row>
    <row r="7925" spans="1:4">
      <c r="A7925" s="298">
        <v>100750</v>
      </c>
      <c r="B7925" s="142" t="s">
        <v>2669</v>
      </c>
      <c r="C7925" s="143" t="s">
        <v>4</v>
      </c>
      <c r="D7925" s="144">
        <v>29.15</v>
      </c>
    </row>
    <row r="7926" spans="1:4">
      <c r="A7926" s="298">
        <v>100747</v>
      </c>
      <c r="B7926" s="142" t="s">
        <v>8562</v>
      </c>
      <c r="C7926" s="143" t="s">
        <v>4</v>
      </c>
      <c r="D7926" s="144">
        <v>12.08</v>
      </c>
    </row>
    <row r="7927" spans="1:4">
      <c r="A7927" s="298">
        <v>100761</v>
      </c>
      <c r="B7927" s="142" t="s">
        <v>8568</v>
      </c>
      <c r="C7927" s="143" t="s">
        <v>4</v>
      </c>
      <c r="D7927" s="144">
        <v>57.09</v>
      </c>
    </row>
    <row r="7928" spans="1:4">
      <c r="A7928" s="298">
        <v>100749</v>
      </c>
      <c r="B7928" s="142" t="s">
        <v>8563</v>
      </c>
      <c r="C7928" s="143" t="s">
        <v>4</v>
      </c>
      <c r="D7928" s="144">
        <v>28.54</v>
      </c>
    </row>
    <row r="7929" spans="1:4">
      <c r="A7929" s="298">
        <v>100720</v>
      </c>
      <c r="B7929" s="142" t="s">
        <v>2656</v>
      </c>
      <c r="C7929" s="143" t="s">
        <v>4</v>
      </c>
      <c r="D7929" s="144">
        <v>12.64</v>
      </c>
    </row>
    <row r="7930" spans="1:4">
      <c r="A7930" s="298">
        <v>100722</v>
      </c>
      <c r="B7930" s="142" t="s">
        <v>2657</v>
      </c>
      <c r="C7930" s="143" t="s">
        <v>4</v>
      </c>
      <c r="D7930" s="144">
        <v>28.64</v>
      </c>
    </row>
    <row r="7931" spans="1:4">
      <c r="A7931" s="298">
        <v>100719</v>
      </c>
      <c r="B7931" s="142" t="s">
        <v>8552</v>
      </c>
      <c r="C7931" s="143" t="s">
        <v>4</v>
      </c>
      <c r="D7931" s="144">
        <v>12.46</v>
      </c>
    </row>
    <row r="7932" spans="1:4">
      <c r="A7932" s="298">
        <v>100721</v>
      </c>
      <c r="B7932" s="142" t="s">
        <v>8553</v>
      </c>
      <c r="C7932" s="143" t="s">
        <v>4</v>
      </c>
      <c r="D7932" s="144">
        <v>29.14</v>
      </c>
    </row>
    <row r="7933" spans="1:4">
      <c r="A7933" s="298">
        <v>100724</v>
      </c>
      <c r="B7933" s="142" t="s">
        <v>2658</v>
      </c>
      <c r="C7933" s="143" t="s">
        <v>4</v>
      </c>
      <c r="D7933" s="144">
        <v>16.36</v>
      </c>
    </row>
    <row r="7934" spans="1:4">
      <c r="A7934" s="298">
        <v>100726</v>
      </c>
      <c r="B7934" s="142" t="s">
        <v>2659</v>
      </c>
      <c r="C7934" s="143" t="s">
        <v>4</v>
      </c>
      <c r="D7934" s="144">
        <v>32.24</v>
      </c>
    </row>
    <row r="7935" spans="1:4">
      <c r="A7935" s="298">
        <v>100723</v>
      </c>
      <c r="B7935" s="142" t="s">
        <v>8554</v>
      </c>
      <c r="C7935" s="143" t="s">
        <v>4</v>
      </c>
      <c r="D7935" s="144">
        <v>13.37</v>
      </c>
    </row>
    <row r="7936" spans="1:4">
      <c r="A7936" s="298">
        <v>100725</v>
      </c>
      <c r="B7936" s="142" t="s">
        <v>8555</v>
      </c>
      <c r="C7936" s="143" t="s">
        <v>4</v>
      </c>
      <c r="D7936" s="144">
        <v>29.44</v>
      </c>
    </row>
    <row r="7937" spans="1:4">
      <c r="A7937" s="298">
        <v>100752</v>
      </c>
      <c r="B7937" s="142" t="s">
        <v>2670</v>
      </c>
      <c r="C7937" s="143" t="s">
        <v>4</v>
      </c>
      <c r="D7937" s="144">
        <v>54.48</v>
      </c>
    </row>
    <row r="7938" spans="1:4">
      <c r="A7938" s="298">
        <v>100730</v>
      </c>
      <c r="B7938" s="142" t="s">
        <v>2661</v>
      </c>
      <c r="C7938" s="143" t="s">
        <v>4</v>
      </c>
      <c r="D7938" s="144">
        <v>27.24</v>
      </c>
    </row>
    <row r="7939" spans="1:4">
      <c r="A7939" s="298">
        <v>100751</v>
      </c>
      <c r="B7939" s="142" t="s">
        <v>8564</v>
      </c>
      <c r="C7939" s="143" t="s">
        <v>4</v>
      </c>
      <c r="D7939" s="144">
        <v>46.16</v>
      </c>
    </row>
    <row r="7940" spans="1:4">
      <c r="A7940" s="298">
        <v>100729</v>
      </c>
      <c r="B7940" s="142" t="s">
        <v>8557</v>
      </c>
      <c r="C7940" s="143" t="s">
        <v>4</v>
      </c>
      <c r="D7940" s="144">
        <v>23.08</v>
      </c>
    </row>
    <row r="7941" spans="1:4">
      <c r="A7941" s="298">
        <v>100728</v>
      </c>
      <c r="B7941" s="142" t="s">
        <v>2660</v>
      </c>
      <c r="C7941" s="143" t="s">
        <v>4</v>
      </c>
      <c r="D7941" s="144">
        <v>27.79</v>
      </c>
    </row>
    <row r="7942" spans="1:4">
      <c r="A7942" s="298">
        <v>100732</v>
      </c>
      <c r="B7942" s="142" t="s">
        <v>42387</v>
      </c>
      <c r="C7942" s="143" t="s">
        <v>4</v>
      </c>
      <c r="D7942" s="144">
        <v>0</v>
      </c>
    </row>
    <row r="7943" spans="1:4">
      <c r="A7943" s="298">
        <v>100731</v>
      </c>
      <c r="B7943" s="142" t="s">
        <v>42388</v>
      </c>
      <c r="C7943" s="143" t="s">
        <v>4</v>
      </c>
      <c r="D7943" s="144">
        <v>0</v>
      </c>
    </row>
    <row r="7944" spans="1:4">
      <c r="A7944" s="298">
        <v>100727</v>
      </c>
      <c r="B7944" s="142" t="s">
        <v>8556</v>
      </c>
      <c r="C7944" s="143" t="s">
        <v>4</v>
      </c>
      <c r="D7944" s="144">
        <v>30.74</v>
      </c>
    </row>
    <row r="7945" spans="1:4">
      <c r="A7945" s="298">
        <v>100756</v>
      </c>
      <c r="B7945" s="142" t="s">
        <v>42389</v>
      </c>
      <c r="C7945" s="143" t="s">
        <v>4</v>
      </c>
      <c r="D7945" s="144">
        <v>0</v>
      </c>
    </row>
    <row r="7946" spans="1:4">
      <c r="A7946" s="298">
        <v>100738</v>
      </c>
      <c r="B7946" s="142" t="s">
        <v>42390</v>
      </c>
      <c r="C7946" s="143" t="s">
        <v>4</v>
      </c>
      <c r="D7946" s="144">
        <v>0</v>
      </c>
    </row>
    <row r="7947" spans="1:4">
      <c r="A7947" s="298">
        <v>100755</v>
      </c>
      <c r="B7947" s="142" t="s">
        <v>42391</v>
      </c>
      <c r="C7947" s="143" t="s">
        <v>4</v>
      </c>
      <c r="D7947" s="144">
        <v>0</v>
      </c>
    </row>
    <row r="7948" spans="1:4">
      <c r="A7948" s="298">
        <v>100737</v>
      </c>
      <c r="B7948" s="142" t="s">
        <v>42392</v>
      </c>
      <c r="C7948" s="143" t="s">
        <v>4</v>
      </c>
      <c r="D7948" s="144">
        <v>0</v>
      </c>
    </row>
    <row r="7949" spans="1:4">
      <c r="A7949" s="298">
        <v>102499</v>
      </c>
      <c r="B7949" s="142" t="s">
        <v>5157</v>
      </c>
      <c r="C7949" s="143" t="s">
        <v>4</v>
      </c>
      <c r="D7949" s="144">
        <v>3.42</v>
      </c>
    </row>
    <row r="7950" spans="1:4">
      <c r="A7950" s="298">
        <v>102505</v>
      </c>
      <c r="B7950" s="142" t="s">
        <v>5160</v>
      </c>
      <c r="C7950" s="143" t="s">
        <v>1</v>
      </c>
      <c r="D7950" s="144">
        <v>12.21</v>
      </c>
    </row>
    <row r="7951" spans="1:4">
      <c r="A7951" s="298">
        <v>102504</v>
      </c>
      <c r="B7951" s="142" t="s">
        <v>5159</v>
      </c>
      <c r="C7951" s="143" t="s">
        <v>1</v>
      </c>
      <c r="D7951" s="144">
        <v>11.46</v>
      </c>
    </row>
    <row r="7952" spans="1:4">
      <c r="A7952" s="298">
        <v>102506</v>
      </c>
      <c r="B7952" s="142" t="s">
        <v>5161</v>
      </c>
      <c r="C7952" s="143" t="s">
        <v>1</v>
      </c>
      <c r="D7952" s="144">
        <v>12.66</v>
      </c>
    </row>
    <row r="7953" spans="1:4">
      <c r="A7953" s="298">
        <v>102500</v>
      </c>
      <c r="B7953" s="142" t="s">
        <v>5158</v>
      </c>
      <c r="C7953" s="143" t="s">
        <v>1</v>
      </c>
      <c r="D7953" s="144">
        <v>4.9000000000000004</v>
      </c>
    </row>
    <row r="7954" spans="1:4">
      <c r="A7954" s="298">
        <v>102502</v>
      </c>
      <c r="B7954" s="142" t="s">
        <v>42393</v>
      </c>
      <c r="C7954" s="143" t="s">
        <v>1</v>
      </c>
      <c r="D7954" s="144">
        <v>0</v>
      </c>
    </row>
    <row r="7955" spans="1:4">
      <c r="A7955" s="298">
        <v>102507</v>
      </c>
      <c r="B7955" s="142" t="s">
        <v>5162</v>
      </c>
      <c r="C7955" s="143" t="s">
        <v>1</v>
      </c>
      <c r="D7955" s="144">
        <v>7.31</v>
      </c>
    </row>
    <row r="7956" spans="1:4">
      <c r="A7956" s="298">
        <v>102510</v>
      </c>
      <c r="B7956" s="142" t="s">
        <v>42394</v>
      </c>
      <c r="C7956" s="143" t="s">
        <v>1</v>
      </c>
      <c r="D7956" s="144">
        <v>0</v>
      </c>
    </row>
    <row r="7957" spans="1:4">
      <c r="A7957" s="298">
        <v>102512</v>
      </c>
      <c r="B7957" s="142" t="s">
        <v>42395</v>
      </c>
      <c r="C7957" s="143" t="s">
        <v>1</v>
      </c>
      <c r="D7957" s="144">
        <v>7.14</v>
      </c>
    </row>
    <row r="7958" spans="1:4">
      <c r="A7958" s="298">
        <v>102501</v>
      </c>
      <c r="B7958" s="142" t="s">
        <v>42396</v>
      </c>
      <c r="C7958" s="143" t="s">
        <v>4</v>
      </c>
      <c r="D7958" s="144">
        <v>27.34</v>
      </c>
    </row>
    <row r="7959" spans="1:4">
      <c r="A7959" s="298">
        <v>102503</v>
      </c>
      <c r="B7959" s="142" t="s">
        <v>42397</v>
      </c>
      <c r="C7959" s="143" t="s">
        <v>4</v>
      </c>
      <c r="D7959" s="144">
        <v>0</v>
      </c>
    </row>
    <row r="7960" spans="1:4">
      <c r="A7960" s="298">
        <v>102508</v>
      </c>
      <c r="B7960" s="142" t="s">
        <v>42398</v>
      </c>
      <c r="C7960" s="143" t="s">
        <v>4</v>
      </c>
      <c r="D7960" s="144">
        <v>51.85</v>
      </c>
    </row>
    <row r="7961" spans="1:4">
      <c r="A7961" s="298">
        <v>102511</v>
      </c>
      <c r="B7961" s="142" t="s">
        <v>42399</v>
      </c>
      <c r="C7961" s="143" t="s">
        <v>4</v>
      </c>
      <c r="D7961" s="144">
        <v>0</v>
      </c>
    </row>
    <row r="7962" spans="1:4">
      <c r="A7962" s="298">
        <v>102509</v>
      </c>
      <c r="B7962" s="142" t="s">
        <v>5163</v>
      </c>
      <c r="C7962" s="143" t="s">
        <v>4</v>
      </c>
      <c r="D7962" s="144">
        <v>38.32</v>
      </c>
    </row>
    <row r="7963" spans="1:4">
      <c r="A7963" s="298">
        <v>102498</v>
      </c>
      <c r="B7963" s="142" t="s">
        <v>5156</v>
      </c>
      <c r="C7963" s="143" t="s">
        <v>1</v>
      </c>
      <c r="D7963" s="144">
        <v>1.88</v>
      </c>
    </row>
    <row r="7964" spans="1:4">
      <c r="A7964" s="298">
        <v>102519</v>
      </c>
      <c r="B7964" s="142" t="s">
        <v>42400</v>
      </c>
      <c r="C7964" s="143" t="s">
        <v>2</v>
      </c>
      <c r="D7964" s="144">
        <v>0</v>
      </c>
    </row>
    <row r="7965" spans="1:4">
      <c r="A7965" s="298">
        <v>102491</v>
      </c>
      <c r="B7965" s="142" t="s">
        <v>5151</v>
      </c>
      <c r="C7965" s="143" t="s">
        <v>4</v>
      </c>
      <c r="D7965" s="144">
        <v>22.39</v>
      </c>
    </row>
    <row r="7966" spans="1:4">
      <c r="A7966" s="298">
        <v>102492</v>
      </c>
      <c r="B7966" s="142" t="s">
        <v>5152</v>
      </c>
      <c r="C7966" s="143" t="s">
        <v>4</v>
      </c>
      <c r="D7966" s="144">
        <v>28.39</v>
      </c>
    </row>
    <row r="7967" spans="1:4">
      <c r="A7967" s="298">
        <v>102804</v>
      </c>
      <c r="B7967" s="142" t="s">
        <v>42401</v>
      </c>
      <c r="C7967" s="143" t="s">
        <v>4</v>
      </c>
      <c r="D7967" s="144">
        <v>0</v>
      </c>
    </row>
    <row r="7968" spans="1:4">
      <c r="A7968" s="298">
        <v>102494</v>
      </c>
      <c r="B7968" s="142" t="s">
        <v>5153</v>
      </c>
      <c r="C7968" s="143" t="s">
        <v>4</v>
      </c>
      <c r="D7968" s="144">
        <v>72.66</v>
      </c>
    </row>
    <row r="7969" spans="1:4">
      <c r="A7969" s="298">
        <v>102805</v>
      </c>
      <c r="B7969" s="142" t="s">
        <v>42402</v>
      </c>
      <c r="C7969" s="143" t="s">
        <v>4</v>
      </c>
      <c r="D7969" s="144">
        <v>0</v>
      </c>
    </row>
    <row r="7970" spans="1:4">
      <c r="A7970" s="298">
        <v>102490</v>
      </c>
      <c r="B7970" s="142" t="s">
        <v>42403</v>
      </c>
      <c r="C7970" s="143" t="s">
        <v>4</v>
      </c>
      <c r="D7970" s="144">
        <v>0</v>
      </c>
    </row>
    <row r="7971" spans="1:4">
      <c r="A7971" s="298">
        <v>102496</v>
      </c>
      <c r="B7971" s="142" t="s">
        <v>5154</v>
      </c>
      <c r="C7971" s="143" t="s">
        <v>1</v>
      </c>
      <c r="D7971" s="144">
        <v>15.33</v>
      </c>
    </row>
    <row r="7972" spans="1:4">
      <c r="A7972" s="298">
        <v>102497</v>
      </c>
      <c r="B7972" s="142" t="s">
        <v>5155</v>
      </c>
      <c r="C7972" s="143" t="s">
        <v>1</v>
      </c>
      <c r="D7972" s="144">
        <v>5.57</v>
      </c>
    </row>
    <row r="7973" spans="1:4">
      <c r="A7973" s="298">
        <v>102520</v>
      </c>
      <c r="B7973" s="142" t="s">
        <v>5165</v>
      </c>
      <c r="C7973" s="143" t="s">
        <v>4</v>
      </c>
      <c r="D7973" s="144">
        <v>92.9</v>
      </c>
    </row>
    <row r="7974" spans="1:4">
      <c r="A7974" s="298">
        <v>102518</v>
      </c>
      <c r="B7974" s="142" t="s">
        <v>42404</v>
      </c>
      <c r="C7974" s="143" t="s">
        <v>2</v>
      </c>
      <c r="D7974" s="144">
        <v>0</v>
      </c>
    </row>
    <row r="7975" spans="1:4">
      <c r="A7975" s="298">
        <v>102514</v>
      </c>
      <c r="B7975" s="142" t="s">
        <v>42405</v>
      </c>
      <c r="C7975" s="143" t="s">
        <v>2</v>
      </c>
      <c r="D7975" s="144">
        <v>0</v>
      </c>
    </row>
    <row r="7976" spans="1:4">
      <c r="A7976" s="298">
        <v>102516</v>
      </c>
      <c r="B7976" s="142" t="s">
        <v>42406</v>
      </c>
      <c r="C7976" s="143" t="s">
        <v>2</v>
      </c>
      <c r="D7976" s="144">
        <v>0</v>
      </c>
    </row>
    <row r="7977" spans="1:4">
      <c r="A7977" s="298">
        <v>102515</v>
      </c>
      <c r="B7977" s="142" t="s">
        <v>42407</v>
      </c>
      <c r="C7977" s="143" t="s">
        <v>2</v>
      </c>
      <c r="D7977" s="144">
        <v>0</v>
      </c>
    </row>
    <row r="7978" spans="1:4">
      <c r="A7978" s="298">
        <v>102517</v>
      </c>
      <c r="B7978" s="142" t="s">
        <v>42408</v>
      </c>
      <c r="C7978" s="143" t="s">
        <v>2</v>
      </c>
      <c r="D7978" s="144">
        <v>0</v>
      </c>
    </row>
    <row r="7979" spans="1:4">
      <c r="A7979" s="298">
        <v>102513</v>
      </c>
      <c r="B7979" s="142" t="s">
        <v>5164</v>
      </c>
      <c r="C7979" s="143" t="s">
        <v>4</v>
      </c>
      <c r="D7979" s="144">
        <v>53.12</v>
      </c>
    </row>
    <row r="7980" spans="1:4">
      <c r="A7980" s="298">
        <v>102489</v>
      </c>
      <c r="B7980" s="142" t="s">
        <v>5150</v>
      </c>
      <c r="C7980" s="143" t="s">
        <v>4</v>
      </c>
      <c r="D7980" s="144">
        <v>28.23</v>
      </c>
    </row>
    <row r="7981" spans="1:4">
      <c r="A7981" s="298">
        <v>102488</v>
      </c>
      <c r="B7981" s="142" t="s">
        <v>5149</v>
      </c>
      <c r="C7981" s="143" t="s">
        <v>4</v>
      </c>
      <c r="D7981" s="144">
        <v>4.2</v>
      </c>
    </row>
    <row r="7982" spans="1:4">
      <c r="A7982" s="298">
        <v>101730</v>
      </c>
      <c r="B7982" s="142" t="s">
        <v>42409</v>
      </c>
      <c r="C7982" s="143" t="s">
        <v>4</v>
      </c>
      <c r="D7982" s="144">
        <v>0</v>
      </c>
    </row>
    <row r="7983" spans="1:4">
      <c r="A7983" s="298">
        <v>101746</v>
      </c>
      <c r="B7983" s="142" t="s">
        <v>4227</v>
      </c>
      <c r="C7983" s="143" t="s">
        <v>4</v>
      </c>
      <c r="D7983" s="144">
        <v>298.97000000000003</v>
      </c>
    </row>
    <row r="7984" spans="1:4">
      <c r="A7984" s="298">
        <v>98679</v>
      </c>
      <c r="B7984" s="142" t="s">
        <v>4232</v>
      </c>
      <c r="C7984" s="143" t="s">
        <v>4</v>
      </c>
      <c r="D7984" s="144">
        <v>37.83</v>
      </c>
    </row>
    <row r="7985" spans="1:4">
      <c r="A7985" s="298">
        <v>98680</v>
      </c>
      <c r="B7985" s="142" t="s">
        <v>4233</v>
      </c>
      <c r="C7985" s="143" t="s">
        <v>4</v>
      </c>
      <c r="D7985" s="144">
        <v>46.97</v>
      </c>
    </row>
    <row r="7986" spans="1:4">
      <c r="A7986" s="298">
        <v>101749</v>
      </c>
      <c r="B7986" s="142" t="s">
        <v>4224</v>
      </c>
      <c r="C7986" s="143" t="s">
        <v>4</v>
      </c>
      <c r="D7986" s="144">
        <v>54.43</v>
      </c>
    </row>
    <row r="7987" spans="1:4">
      <c r="A7987" s="298">
        <v>98681</v>
      </c>
      <c r="B7987" s="142" t="s">
        <v>4234</v>
      </c>
      <c r="C7987" s="143" t="s">
        <v>4</v>
      </c>
      <c r="D7987" s="144">
        <v>34.979999999999997</v>
      </c>
    </row>
    <row r="7988" spans="1:4">
      <c r="A7988" s="298">
        <v>98682</v>
      </c>
      <c r="B7988" s="142" t="s">
        <v>4235</v>
      </c>
      <c r="C7988" s="143" t="s">
        <v>4</v>
      </c>
      <c r="D7988" s="144">
        <v>44.11</v>
      </c>
    </row>
    <row r="7989" spans="1:4">
      <c r="A7989" s="298">
        <v>101750</v>
      </c>
      <c r="B7989" s="142" t="s">
        <v>4225</v>
      </c>
      <c r="C7989" s="143" t="s">
        <v>4</v>
      </c>
      <c r="D7989" s="144">
        <v>51.58</v>
      </c>
    </row>
    <row r="7990" spans="1:4">
      <c r="A7990" s="298">
        <v>101737</v>
      </c>
      <c r="B7990" s="142" t="s">
        <v>4248</v>
      </c>
      <c r="C7990" s="143" t="s">
        <v>4</v>
      </c>
      <c r="D7990" s="144">
        <v>126.87</v>
      </c>
    </row>
    <row r="7991" spans="1:4">
      <c r="A7991" s="298">
        <v>101735</v>
      </c>
      <c r="B7991" s="142" t="s">
        <v>4246</v>
      </c>
      <c r="C7991" s="143" t="s">
        <v>4</v>
      </c>
      <c r="D7991" s="144">
        <v>384.41</v>
      </c>
    </row>
    <row r="7992" spans="1:4">
      <c r="A7992" s="298">
        <v>101734</v>
      </c>
      <c r="B7992" s="142" t="s">
        <v>4245</v>
      </c>
      <c r="C7992" s="143" t="s">
        <v>4</v>
      </c>
      <c r="D7992" s="144">
        <v>375.41</v>
      </c>
    </row>
    <row r="7993" spans="1:4">
      <c r="A7993" s="298">
        <v>101736</v>
      </c>
      <c r="B7993" s="142" t="s">
        <v>4247</v>
      </c>
      <c r="C7993" s="143" t="s">
        <v>4</v>
      </c>
      <c r="D7993" s="144">
        <v>109.05</v>
      </c>
    </row>
    <row r="7994" spans="1:4">
      <c r="A7994" s="298">
        <v>101733</v>
      </c>
      <c r="B7994" s="142" t="s">
        <v>4244</v>
      </c>
      <c r="C7994" s="143" t="s">
        <v>4</v>
      </c>
      <c r="D7994" s="144">
        <v>251.24</v>
      </c>
    </row>
    <row r="7995" spans="1:4">
      <c r="A7995" s="298">
        <v>98678</v>
      </c>
      <c r="B7995" s="142" t="s">
        <v>4231</v>
      </c>
      <c r="C7995" s="143" t="s">
        <v>4</v>
      </c>
      <c r="D7995" s="144">
        <v>372.62</v>
      </c>
    </row>
    <row r="7996" spans="1:4">
      <c r="A7996" s="298">
        <v>98677</v>
      </c>
      <c r="B7996" s="142" t="s">
        <v>42410</v>
      </c>
      <c r="C7996" s="143" t="s">
        <v>4</v>
      </c>
      <c r="D7996" s="144">
        <v>0</v>
      </c>
    </row>
    <row r="7997" spans="1:4">
      <c r="A7997" s="298">
        <v>98676</v>
      </c>
      <c r="B7997" s="142" t="s">
        <v>42411</v>
      </c>
      <c r="C7997" s="143" t="s">
        <v>4</v>
      </c>
      <c r="D7997" s="144">
        <v>0</v>
      </c>
    </row>
    <row r="7998" spans="1:4">
      <c r="A7998" s="298">
        <v>98675</v>
      </c>
      <c r="B7998" s="142" t="s">
        <v>42412</v>
      </c>
      <c r="C7998" s="143" t="s">
        <v>4</v>
      </c>
      <c r="D7998" s="144">
        <v>0</v>
      </c>
    </row>
    <row r="7999" spans="1:4">
      <c r="A7999" s="298">
        <v>101747</v>
      </c>
      <c r="B7999" s="142" t="s">
        <v>4256</v>
      </c>
      <c r="C7999" s="143" t="s">
        <v>4</v>
      </c>
      <c r="D7999" s="144">
        <v>82.81</v>
      </c>
    </row>
    <row r="8000" spans="1:4">
      <c r="A8000" s="298">
        <v>104162</v>
      </c>
      <c r="B8000" s="142" t="s">
        <v>8186</v>
      </c>
      <c r="C8000" s="143" t="s">
        <v>4</v>
      </c>
      <c r="D8000" s="144">
        <v>91.34</v>
      </c>
    </row>
    <row r="8001" spans="1:4">
      <c r="A8001" s="298">
        <v>98671</v>
      </c>
      <c r="B8001" s="142" t="s">
        <v>4229</v>
      </c>
      <c r="C8001" s="143" t="s">
        <v>4</v>
      </c>
      <c r="D8001" s="144">
        <v>281.95999999999998</v>
      </c>
    </row>
    <row r="8002" spans="1:4">
      <c r="A8002" s="298">
        <v>101092</v>
      </c>
      <c r="B8002" s="142" t="s">
        <v>3389</v>
      </c>
      <c r="C8002" s="143" t="s">
        <v>4</v>
      </c>
      <c r="D8002" s="144">
        <v>294.94</v>
      </c>
    </row>
    <row r="8003" spans="1:4">
      <c r="A8003" s="298">
        <v>101091</v>
      </c>
      <c r="B8003" s="142" t="s">
        <v>3388</v>
      </c>
      <c r="C8003" s="143" t="s">
        <v>4</v>
      </c>
      <c r="D8003" s="144">
        <v>182.76</v>
      </c>
    </row>
    <row r="8004" spans="1:4">
      <c r="A8004" s="298">
        <v>101726</v>
      </c>
      <c r="B8004" s="142" t="s">
        <v>4241</v>
      </c>
      <c r="C8004" s="143" t="s">
        <v>4</v>
      </c>
      <c r="D8004" s="144">
        <v>230.68</v>
      </c>
    </row>
    <row r="8005" spans="1:4">
      <c r="A8005" s="298">
        <v>101725</v>
      </c>
      <c r="B8005" s="142" t="s">
        <v>4240</v>
      </c>
      <c r="C8005" s="143" t="s">
        <v>4</v>
      </c>
      <c r="D8005" s="144">
        <v>338.44</v>
      </c>
    </row>
    <row r="8006" spans="1:4">
      <c r="A8006" s="298">
        <v>98672</v>
      </c>
      <c r="B8006" s="142" t="s">
        <v>4230</v>
      </c>
      <c r="C8006" s="143" t="s">
        <v>4</v>
      </c>
      <c r="D8006" s="144">
        <v>294.45</v>
      </c>
    </row>
    <row r="8007" spans="1:4">
      <c r="A8007" s="298">
        <v>101093</v>
      </c>
      <c r="B8007" s="142" t="s">
        <v>3390</v>
      </c>
      <c r="C8007" s="143" t="s">
        <v>4</v>
      </c>
      <c r="D8007" s="144">
        <v>307.43</v>
      </c>
    </row>
    <row r="8008" spans="1:4">
      <c r="A8008" s="298">
        <v>101732</v>
      </c>
      <c r="B8008" s="142" t="s">
        <v>4242</v>
      </c>
      <c r="C8008" s="143" t="s">
        <v>4</v>
      </c>
      <c r="D8008" s="144">
        <v>106.28</v>
      </c>
    </row>
    <row r="8009" spans="1:4">
      <c r="A8009" s="298">
        <v>101731</v>
      </c>
      <c r="B8009" s="142" t="s">
        <v>42413</v>
      </c>
      <c r="C8009" s="143" t="s">
        <v>4</v>
      </c>
      <c r="D8009" s="144">
        <v>351.87</v>
      </c>
    </row>
    <row r="8010" spans="1:4">
      <c r="A8010" s="298">
        <v>101090</v>
      </c>
      <c r="B8010" s="142" t="s">
        <v>3387</v>
      </c>
      <c r="C8010" s="143" t="s">
        <v>4</v>
      </c>
      <c r="D8010" s="144">
        <v>229.8</v>
      </c>
    </row>
    <row r="8011" spans="1:4">
      <c r="A8011" s="298">
        <v>101751</v>
      </c>
      <c r="B8011" s="142" t="s">
        <v>4228</v>
      </c>
      <c r="C8011" s="143" t="s">
        <v>4</v>
      </c>
      <c r="D8011" s="144">
        <v>207.02</v>
      </c>
    </row>
    <row r="8012" spans="1:4">
      <c r="A8012" s="298">
        <v>101729</v>
      </c>
      <c r="B8012" s="142" t="s">
        <v>4226</v>
      </c>
      <c r="C8012" s="143" t="s">
        <v>4</v>
      </c>
      <c r="D8012" s="144">
        <v>199.07</v>
      </c>
    </row>
    <row r="8013" spans="1:4">
      <c r="A8013" s="298">
        <v>98683</v>
      </c>
      <c r="B8013" s="142" t="s">
        <v>42414</v>
      </c>
      <c r="C8013" s="143" t="s">
        <v>4</v>
      </c>
      <c r="D8013" s="144">
        <v>0</v>
      </c>
    </row>
    <row r="8014" spans="1:4">
      <c r="A8014" s="298">
        <v>101094</v>
      </c>
      <c r="B8014" s="142" t="s">
        <v>8569</v>
      </c>
      <c r="C8014" s="143" t="s">
        <v>1</v>
      </c>
      <c r="D8014" s="144">
        <v>154.88</v>
      </c>
    </row>
    <row r="8015" spans="1:4">
      <c r="A8015" s="298">
        <v>101095</v>
      </c>
      <c r="B8015" s="142" t="s">
        <v>42415</v>
      </c>
      <c r="C8015" s="143" t="s">
        <v>1</v>
      </c>
      <c r="D8015" s="144">
        <v>0</v>
      </c>
    </row>
    <row r="8016" spans="1:4">
      <c r="A8016" s="298">
        <v>101728</v>
      </c>
      <c r="B8016" s="142" t="s">
        <v>42416</v>
      </c>
      <c r="C8016" s="143" t="s">
        <v>4</v>
      </c>
      <c r="D8016" s="144">
        <v>0</v>
      </c>
    </row>
    <row r="8017" spans="1:4">
      <c r="A8017" s="298">
        <v>101727</v>
      </c>
      <c r="B8017" s="142" t="s">
        <v>4243</v>
      </c>
      <c r="C8017" s="143" t="s">
        <v>4</v>
      </c>
      <c r="D8017" s="144">
        <v>179.76</v>
      </c>
    </row>
    <row r="8018" spans="1:4">
      <c r="A8018" s="298">
        <v>101748</v>
      </c>
      <c r="B8018" s="142" t="s">
        <v>4249</v>
      </c>
      <c r="C8018" s="143" t="s">
        <v>4</v>
      </c>
      <c r="D8018" s="144">
        <v>4.2</v>
      </c>
    </row>
    <row r="8019" spans="1:4">
      <c r="A8019" s="298">
        <v>101742</v>
      </c>
      <c r="B8019" s="142" t="s">
        <v>4257</v>
      </c>
      <c r="C8019" s="143" t="s">
        <v>1</v>
      </c>
      <c r="D8019" s="144">
        <v>60.64</v>
      </c>
    </row>
    <row r="8020" spans="1:4">
      <c r="A8020" s="298">
        <v>101740</v>
      </c>
      <c r="B8020" s="142" t="s">
        <v>4254</v>
      </c>
      <c r="C8020" s="143" t="s">
        <v>1</v>
      </c>
      <c r="D8020" s="144">
        <v>56.34</v>
      </c>
    </row>
    <row r="8021" spans="1:4">
      <c r="A8021" s="298">
        <v>98685</v>
      </c>
      <c r="B8021" s="142" t="s">
        <v>4236</v>
      </c>
      <c r="C8021" s="143" t="s">
        <v>1</v>
      </c>
      <c r="D8021" s="144">
        <v>52.76</v>
      </c>
    </row>
    <row r="8022" spans="1:4">
      <c r="A8022" s="298">
        <v>98686</v>
      </c>
      <c r="B8022" s="142" t="s">
        <v>4237</v>
      </c>
      <c r="C8022" s="143" t="s">
        <v>1</v>
      </c>
      <c r="D8022" s="144">
        <v>51.72</v>
      </c>
    </row>
    <row r="8023" spans="1:4">
      <c r="A8023" s="298">
        <v>101739</v>
      </c>
      <c r="B8023" s="142" t="s">
        <v>4253</v>
      </c>
      <c r="C8023" s="143" t="s">
        <v>1</v>
      </c>
      <c r="D8023" s="144">
        <v>35.89</v>
      </c>
    </row>
    <row r="8024" spans="1:4">
      <c r="A8024" s="298">
        <v>101738</v>
      </c>
      <c r="B8024" s="142" t="s">
        <v>4252</v>
      </c>
      <c r="C8024" s="143" t="s">
        <v>1</v>
      </c>
      <c r="D8024" s="144">
        <v>32.520000000000003</v>
      </c>
    </row>
    <row r="8025" spans="1:4">
      <c r="A8025" s="298">
        <v>101741</v>
      </c>
      <c r="B8025" s="142" t="s">
        <v>4255</v>
      </c>
      <c r="C8025" s="143" t="s">
        <v>1</v>
      </c>
      <c r="D8025" s="144">
        <v>26.77</v>
      </c>
    </row>
    <row r="8026" spans="1:4">
      <c r="A8026" s="298">
        <v>98697</v>
      </c>
      <c r="B8026" s="142" t="s">
        <v>4251</v>
      </c>
      <c r="C8026" s="143" t="s">
        <v>1</v>
      </c>
      <c r="D8026" s="144">
        <v>38.76</v>
      </c>
    </row>
    <row r="8027" spans="1:4">
      <c r="A8027" s="298">
        <v>98688</v>
      </c>
      <c r="B8027" s="142" t="s">
        <v>4238</v>
      </c>
      <c r="C8027" s="143" t="s">
        <v>1</v>
      </c>
      <c r="D8027" s="144">
        <v>72.099999999999994</v>
      </c>
    </row>
    <row r="8028" spans="1:4">
      <c r="A8028" s="298">
        <v>98687</v>
      </c>
      <c r="B8028" s="142" t="s">
        <v>42417</v>
      </c>
      <c r="C8028" s="143" t="s">
        <v>1</v>
      </c>
      <c r="D8028" s="144">
        <v>0</v>
      </c>
    </row>
    <row r="8029" spans="1:4">
      <c r="A8029" s="298">
        <v>98689</v>
      </c>
      <c r="B8029" s="142" t="s">
        <v>4239</v>
      </c>
      <c r="C8029" s="143" t="s">
        <v>1</v>
      </c>
      <c r="D8029" s="144">
        <v>77.66</v>
      </c>
    </row>
    <row r="8030" spans="1:4">
      <c r="A8030" s="298">
        <v>98695</v>
      </c>
      <c r="B8030" s="142" t="s">
        <v>4250</v>
      </c>
      <c r="C8030" s="143" t="s">
        <v>1</v>
      </c>
      <c r="D8030" s="144">
        <v>61.39</v>
      </c>
    </row>
    <row r="8031" spans="1:4">
      <c r="A8031" s="298">
        <v>100606</v>
      </c>
      <c r="B8031" s="142" t="s">
        <v>42418</v>
      </c>
      <c r="C8031" s="143" t="s">
        <v>2</v>
      </c>
      <c r="D8031" s="144">
        <v>1748</v>
      </c>
    </row>
    <row r="8032" spans="1:4">
      <c r="A8032" s="298">
        <v>100604</v>
      </c>
      <c r="B8032" s="142" t="s">
        <v>42419</v>
      </c>
      <c r="C8032" s="143" t="s">
        <v>2</v>
      </c>
      <c r="D8032" s="144">
        <v>809.02</v>
      </c>
    </row>
    <row r="8033" spans="1:4">
      <c r="A8033" s="298">
        <v>100605</v>
      </c>
      <c r="B8033" s="142" t="s">
        <v>42420</v>
      </c>
      <c r="C8033" s="143" t="s">
        <v>2</v>
      </c>
      <c r="D8033" s="144">
        <v>1195.83</v>
      </c>
    </row>
    <row r="8034" spans="1:4">
      <c r="A8034" s="298">
        <v>100580</v>
      </c>
      <c r="B8034" s="142" t="s">
        <v>42421</v>
      </c>
      <c r="C8034" s="143" t="s">
        <v>2</v>
      </c>
      <c r="D8034" s="144">
        <v>758.72</v>
      </c>
    </row>
    <row r="8035" spans="1:4">
      <c r="A8035" s="298">
        <v>100579</v>
      </c>
      <c r="B8035" s="142" t="s">
        <v>42422</v>
      </c>
      <c r="C8035" s="143" t="s">
        <v>2</v>
      </c>
      <c r="D8035" s="144">
        <v>700.67</v>
      </c>
    </row>
    <row r="8036" spans="1:4">
      <c r="A8036" s="298">
        <v>100609</v>
      </c>
      <c r="B8036" s="142" t="s">
        <v>42423</v>
      </c>
      <c r="C8036" s="143" t="s">
        <v>2</v>
      </c>
      <c r="D8036" s="144">
        <v>1783.04</v>
      </c>
    </row>
    <row r="8037" spans="1:4">
      <c r="A8037" s="298">
        <v>100607</v>
      </c>
      <c r="B8037" s="142" t="s">
        <v>42424</v>
      </c>
      <c r="C8037" s="143" t="s">
        <v>2</v>
      </c>
      <c r="D8037" s="144">
        <v>830.36</v>
      </c>
    </row>
    <row r="8038" spans="1:4">
      <c r="A8038" s="298">
        <v>100608</v>
      </c>
      <c r="B8038" s="142" t="s">
        <v>42425</v>
      </c>
      <c r="C8038" s="143" t="s">
        <v>2</v>
      </c>
      <c r="D8038" s="144">
        <v>1222.21</v>
      </c>
    </row>
    <row r="8039" spans="1:4">
      <c r="A8039" s="298">
        <v>100582</v>
      </c>
      <c r="B8039" s="142" t="s">
        <v>42426</v>
      </c>
      <c r="C8039" s="143" t="s">
        <v>2</v>
      </c>
      <c r="D8039" s="144">
        <v>830.45</v>
      </c>
    </row>
    <row r="8040" spans="1:4">
      <c r="A8040" s="298">
        <v>100581</v>
      </c>
      <c r="B8040" s="142" t="s">
        <v>42427</v>
      </c>
      <c r="C8040" s="143" t="s">
        <v>2</v>
      </c>
      <c r="D8040" s="144">
        <v>727.32</v>
      </c>
    </row>
    <row r="8041" spans="1:4">
      <c r="A8041" s="298">
        <v>100613</v>
      </c>
      <c r="B8041" s="142" t="s">
        <v>42428</v>
      </c>
      <c r="C8041" s="143" t="s">
        <v>2</v>
      </c>
      <c r="D8041" s="144">
        <v>1817.88</v>
      </c>
    </row>
    <row r="8042" spans="1:4">
      <c r="A8042" s="298">
        <v>100610</v>
      </c>
      <c r="B8042" s="142" t="s">
        <v>42429</v>
      </c>
      <c r="C8042" s="143" t="s">
        <v>2</v>
      </c>
      <c r="D8042" s="144">
        <v>851.27</v>
      </c>
    </row>
    <row r="8043" spans="1:4">
      <c r="A8043" s="298">
        <v>100611</v>
      </c>
      <c r="B8043" s="142" t="s">
        <v>42430</v>
      </c>
      <c r="C8043" s="143" t="s">
        <v>2</v>
      </c>
      <c r="D8043" s="144">
        <v>1027.67</v>
      </c>
    </row>
    <row r="8044" spans="1:4">
      <c r="A8044" s="298">
        <v>100612</v>
      </c>
      <c r="B8044" s="142" t="s">
        <v>42431</v>
      </c>
      <c r="C8044" s="143" t="s">
        <v>2</v>
      </c>
      <c r="D8044" s="144">
        <v>1248.17</v>
      </c>
    </row>
    <row r="8045" spans="1:4">
      <c r="A8045" s="298">
        <v>100584</v>
      </c>
      <c r="B8045" s="142" t="s">
        <v>42432</v>
      </c>
      <c r="C8045" s="143" t="s">
        <v>2</v>
      </c>
      <c r="D8045" s="144">
        <v>818.66</v>
      </c>
    </row>
    <row r="8046" spans="1:4">
      <c r="A8046" s="298">
        <v>100583</v>
      </c>
      <c r="B8046" s="142" t="s">
        <v>42433</v>
      </c>
      <c r="C8046" s="143" t="s">
        <v>2</v>
      </c>
      <c r="D8046" s="144">
        <v>755.71</v>
      </c>
    </row>
    <row r="8047" spans="1:4">
      <c r="A8047" s="298">
        <v>100616</v>
      </c>
      <c r="B8047" s="142" t="s">
        <v>42434</v>
      </c>
      <c r="C8047" s="143" t="s">
        <v>2</v>
      </c>
      <c r="D8047" s="144">
        <v>1890.87</v>
      </c>
    </row>
    <row r="8048" spans="1:4">
      <c r="A8048" s="298">
        <v>100614</v>
      </c>
      <c r="B8048" s="142" t="s">
        <v>42435</v>
      </c>
      <c r="C8048" s="143" t="s">
        <v>2</v>
      </c>
      <c r="D8048" s="144">
        <v>1073.9100000000001</v>
      </c>
    </row>
    <row r="8049" spans="1:4">
      <c r="A8049" s="298">
        <v>100615</v>
      </c>
      <c r="B8049" s="142" t="s">
        <v>42436</v>
      </c>
      <c r="C8049" s="143" t="s">
        <v>2</v>
      </c>
      <c r="D8049" s="144">
        <v>1300.03</v>
      </c>
    </row>
    <row r="8050" spans="1:4">
      <c r="A8050" s="298">
        <v>100586</v>
      </c>
      <c r="B8050" s="142" t="s">
        <v>42437</v>
      </c>
      <c r="C8050" s="143" t="s">
        <v>2</v>
      </c>
      <c r="D8050" s="144">
        <v>911.47</v>
      </c>
    </row>
    <row r="8051" spans="1:4">
      <c r="A8051" s="298">
        <v>100585</v>
      </c>
      <c r="B8051" s="142" t="s">
        <v>42438</v>
      </c>
      <c r="C8051" s="143" t="s">
        <v>2</v>
      </c>
      <c r="D8051" s="144">
        <v>811.01</v>
      </c>
    </row>
    <row r="8052" spans="1:4">
      <c r="A8052" s="298">
        <v>100618</v>
      </c>
      <c r="B8052" s="142" t="s">
        <v>42439</v>
      </c>
      <c r="C8052" s="143" t="s">
        <v>2</v>
      </c>
      <c r="D8052" s="144">
        <v>1966.86</v>
      </c>
    </row>
    <row r="8053" spans="1:4">
      <c r="A8053" s="298">
        <v>100617</v>
      </c>
      <c r="B8053" s="142" t="s">
        <v>42440</v>
      </c>
      <c r="C8053" s="143" t="s">
        <v>2</v>
      </c>
      <c r="D8053" s="144">
        <v>1351.91</v>
      </c>
    </row>
    <row r="8054" spans="1:4">
      <c r="A8054" s="298">
        <v>100588</v>
      </c>
      <c r="B8054" s="142" t="s">
        <v>42441</v>
      </c>
      <c r="C8054" s="143" t="s">
        <v>2</v>
      </c>
      <c r="D8054" s="144">
        <v>946.37</v>
      </c>
    </row>
    <row r="8055" spans="1:4">
      <c r="A8055" s="298">
        <v>100587</v>
      </c>
      <c r="B8055" s="142" t="s">
        <v>42442</v>
      </c>
      <c r="C8055" s="143" t="s">
        <v>2</v>
      </c>
      <c r="D8055" s="144">
        <v>868.41</v>
      </c>
    </row>
    <row r="8056" spans="1:4">
      <c r="A8056" s="298">
        <v>100590</v>
      </c>
      <c r="B8056" s="142" t="s">
        <v>42443</v>
      </c>
      <c r="C8056" s="143" t="s">
        <v>2</v>
      </c>
      <c r="D8056" s="144">
        <v>1027.23</v>
      </c>
    </row>
    <row r="8057" spans="1:4">
      <c r="A8057" s="298">
        <v>100589</v>
      </c>
      <c r="B8057" s="142" t="s">
        <v>42444</v>
      </c>
      <c r="C8057" s="143" t="s">
        <v>2</v>
      </c>
      <c r="D8057" s="144">
        <v>949.54</v>
      </c>
    </row>
    <row r="8058" spans="1:4">
      <c r="A8058" s="298">
        <v>100592</v>
      </c>
      <c r="B8058" s="142" t="s">
        <v>42445</v>
      </c>
      <c r="C8058" s="143" t="s">
        <v>2</v>
      </c>
      <c r="D8058" s="144">
        <v>1010.3</v>
      </c>
    </row>
    <row r="8059" spans="1:4">
      <c r="A8059" s="298">
        <v>100591</v>
      </c>
      <c r="B8059" s="142" t="s">
        <v>42446</v>
      </c>
      <c r="C8059" s="143" t="s">
        <v>2</v>
      </c>
      <c r="D8059" s="144">
        <v>927.13</v>
      </c>
    </row>
    <row r="8060" spans="1:4">
      <c r="A8060" s="298">
        <v>100594</v>
      </c>
      <c r="B8060" s="142" t="s">
        <v>42447</v>
      </c>
      <c r="C8060" s="143" t="s">
        <v>2</v>
      </c>
      <c r="D8060" s="144">
        <v>1115.6199999999999</v>
      </c>
    </row>
    <row r="8061" spans="1:4">
      <c r="A8061" s="298">
        <v>100593</v>
      </c>
      <c r="B8061" s="142" t="s">
        <v>42448</v>
      </c>
      <c r="C8061" s="143" t="s">
        <v>2</v>
      </c>
      <c r="D8061" s="144">
        <v>1006.66</v>
      </c>
    </row>
    <row r="8062" spans="1:4">
      <c r="A8062" s="298">
        <v>100596</v>
      </c>
      <c r="B8062" s="142" t="s">
        <v>42449</v>
      </c>
      <c r="C8062" s="143" t="s">
        <v>2</v>
      </c>
      <c r="D8062" s="144">
        <v>1336.53</v>
      </c>
    </row>
    <row r="8063" spans="1:4">
      <c r="A8063" s="298">
        <v>100595</v>
      </c>
      <c r="B8063" s="142" t="s">
        <v>42450</v>
      </c>
      <c r="C8063" s="143" t="s">
        <v>2</v>
      </c>
      <c r="D8063" s="144">
        <v>1189.54</v>
      </c>
    </row>
    <row r="8064" spans="1:4">
      <c r="A8064" s="298">
        <v>100598</v>
      </c>
      <c r="B8064" s="142" t="s">
        <v>42451</v>
      </c>
      <c r="C8064" s="143" t="s">
        <v>2</v>
      </c>
      <c r="D8064" s="144">
        <v>1483.05</v>
      </c>
    </row>
    <row r="8065" spans="1:4">
      <c r="A8065" s="298">
        <v>100597</v>
      </c>
      <c r="B8065" s="142" t="s">
        <v>42452</v>
      </c>
      <c r="C8065" s="143" t="s">
        <v>2</v>
      </c>
      <c r="D8065" s="144">
        <v>1361.61</v>
      </c>
    </row>
    <row r="8066" spans="1:4">
      <c r="A8066" s="298">
        <v>100603</v>
      </c>
      <c r="B8066" s="142" t="s">
        <v>42453</v>
      </c>
      <c r="C8066" s="143" t="s">
        <v>2</v>
      </c>
      <c r="D8066" s="144">
        <v>1681.94</v>
      </c>
    </row>
    <row r="8067" spans="1:4">
      <c r="A8067" s="298">
        <v>100599</v>
      </c>
      <c r="B8067" s="142" t="s">
        <v>42454</v>
      </c>
      <c r="C8067" s="143" t="s">
        <v>2</v>
      </c>
      <c r="D8067" s="144">
        <v>663.63</v>
      </c>
    </row>
    <row r="8068" spans="1:4">
      <c r="A8068" s="298">
        <v>100600</v>
      </c>
      <c r="B8068" s="142" t="s">
        <v>42455</v>
      </c>
      <c r="C8068" s="143" t="s">
        <v>2</v>
      </c>
      <c r="D8068" s="144">
        <v>765.68</v>
      </c>
    </row>
    <row r="8069" spans="1:4">
      <c r="A8069" s="298">
        <v>100601</v>
      </c>
      <c r="B8069" s="142" t="s">
        <v>42456</v>
      </c>
      <c r="C8069" s="143" t="s">
        <v>2</v>
      </c>
      <c r="D8069" s="144">
        <v>933.1</v>
      </c>
    </row>
    <row r="8070" spans="1:4">
      <c r="A8070" s="298">
        <v>100602</v>
      </c>
      <c r="B8070" s="142" t="s">
        <v>42457</v>
      </c>
      <c r="C8070" s="143" t="s">
        <v>2</v>
      </c>
      <c r="D8070" s="144">
        <v>1142.3699999999999</v>
      </c>
    </row>
    <row r="8071" spans="1:4">
      <c r="A8071" s="298">
        <v>100578</v>
      </c>
      <c r="B8071" s="142" t="s">
        <v>42458</v>
      </c>
      <c r="C8071" s="143" t="s">
        <v>2</v>
      </c>
      <c r="D8071" s="144">
        <v>647.16</v>
      </c>
    </row>
    <row r="8072" spans="1:4">
      <c r="A8072" s="298">
        <v>105975</v>
      </c>
      <c r="B8072" s="142" t="s">
        <v>42459</v>
      </c>
      <c r="C8072" s="143" t="s">
        <v>1</v>
      </c>
      <c r="D8072" s="144">
        <v>0</v>
      </c>
    </row>
    <row r="8073" spans="1:4">
      <c r="A8073" s="298">
        <v>105976</v>
      </c>
      <c r="B8073" s="142" t="s">
        <v>42460</v>
      </c>
      <c r="C8073" s="143" t="s">
        <v>1</v>
      </c>
      <c r="D8073" s="144">
        <v>0</v>
      </c>
    </row>
    <row r="8074" spans="1:4">
      <c r="A8074" s="298">
        <v>105977</v>
      </c>
      <c r="B8074" s="142" t="s">
        <v>42461</v>
      </c>
      <c r="C8074" s="143" t="s">
        <v>1</v>
      </c>
      <c r="D8074" s="144">
        <v>0</v>
      </c>
    </row>
    <row r="8075" spans="1:4">
      <c r="A8075" s="298">
        <v>105978</v>
      </c>
      <c r="B8075" s="142" t="s">
        <v>42462</v>
      </c>
      <c r="C8075" s="143" t="s">
        <v>1</v>
      </c>
      <c r="D8075" s="144">
        <v>0</v>
      </c>
    </row>
    <row r="8076" spans="1:4">
      <c r="A8076" s="298">
        <v>105970</v>
      </c>
      <c r="B8076" s="142" t="s">
        <v>42463</v>
      </c>
      <c r="C8076" s="143" t="s">
        <v>2</v>
      </c>
      <c r="D8076" s="144">
        <v>0</v>
      </c>
    </row>
    <row r="8077" spans="1:4">
      <c r="A8077" s="298">
        <v>105972</v>
      </c>
      <c r="B8077" s="142" t="s">
        <v>42464</v>
      </c>
      <c r="C8077" s="143" t="s">
        <v>2</v>
      </c>
      <c r="D8077" s="144">
        <v>0</v>
      </c>
    </row>
    <row r="8078" spans="1:4">
      <c r="A8078" s="298">
        <v>105973</v>
      </c>
      <c r="B8078" s="142" t="s">
        <v>42465</v>
      </c>
      <c r="C8078" s="143" t="s">
        <v>2</v>
      </c>
      <c r="D8078" s="144">
        <v>0</v>
      </c>
    </row>
    <row r="8079" spans="1:4">
      <c r="A8079" s="298">
        <v>105974</v>
      </c>
      <c r="B8079" s="142" t="s">
        <v>42466</v>
      </c>
      <c r="C8079" s="143" t="s">
        <v>2</v>
      </c>
      <c r="D8079" s="144">
        <v>0</v>
      </c>
    </row>
    <row r="8080" spans="1:4">
      <c r="A8080" s="298">
        <v>105971</v>
      </c>
      <c r="B8080" s="142" t="s">
        <v>42467</v>
      </c>
      <c r="C8080" s="143" t="s">
        <v>2</v>
      </c>
      <c r="D8080" s="144">
        <v>0</v>
      </c>
    </row>
    <row r="8081" spans="1:4">
      <c r="A8081" s="298">
        <v>105967</v>
      </c>
      <c r="B8081" s="142" t="s">
        <v>42468</v>
      </c>
      <c r="C8081" s="143" t="s">
        <v>2</v>
      </c>
      <c r="D8081" s="144">
        <v>0</v>
      </c>
    </row>
    <row r="8082" spans="1:4">
      <c r="A8082" s="298">
        <v>105968</v>
      </c>
      <c r="B8082" s="142" t="s">
        <v>42469</v>
      </c>
      <c r="C8082" s="143" t="s">
        <v>2</v>
      </c>
      <c r="D8082" s="144">
        <v>0</v>
      </c>
    </row>
    <row r="8083" spans="1:4">
      <c r="A8083" s="298">
        <v>105969</v>
      </c>
      <c r="B8083" s="142" t="s">
        <v>42470</v>
      </c>
      <c r="C8083" s="143" t="s">
        <v>2</v>
      </c>
      <c r="D8083" s="144">
        <v>0</v>
      </c>
    </row>
    <row r="8084" spans="1:4">
      <c r="A8084" s="298">
        <v>100623</v>
      </c>
      <c r="B8084" s="142" t="s">
        <v>42471</v>
      </c>
      <c r="C8084" s="143" t="s">
        <v>2</v>
      </c>
      <c r="D8084" s="144">
        <v>2331.38</v>
      </c>
    </row>
    <row r="8085" spans="1:4">
      <c r="A8085" s="298">
        <v>105964</v>
      </c>
      <c r="B8085" s="142" t="s">
        <v>42472</v>
      </c>
      <c r="C8085" s="143" t="s">
        <v>2</v>
      </c>
      <c r="D8085" s="144">
        <v>0</v>
      </c>
    </row>
    <row r="8086" spans="1:4">
      <c r="A8086" s="298">
        <v>105965</v>
      </c>
      <c r="B8086" s="142" t="s">
        <v>42473</v>
      </c>
      <c r="C8086" s="143" t="s">
        <v>2</v>
      </c>
      <c r="D8086" s="144">
        <v>0</v>
      </c>
    </row>
    <row r="8087" spans="1:4">
      <c r="A8087" s="298">
        <v>105966</v>
      </c>
      <c r="B8087" s="142" t="s">
        <v>42474</v>
      </c>
      <c r="C8087" s="143" t="s">
        <v>2</v>
      </c>
      <c r="D8087" s="144">
        <v>0</v>
      </c>
    </row>
    <row r="8088" spans="1:4">
      <c r="A8088" s="298">
        <v>100621</v>
      </c>
      <c r="B8088" s="142" t="s">
        <v>42475</v>
      </c>
      <c r="C8088" s="143" t="s">
        <v>2</v>
      </c>
      <c r="D8088" s="144">
        <v>2865</v>
      </c>
    </row>
    <row r="8089" spans="1:4">
      <c r="A8089" s="298">
        <v>105960</v>
      </c>
      <c r="B8089" s="142" t="s">
        <v>42476</v>
      </c>
      <c r="C8089" s="143" t="s">
        <v>2</v>
      </c>
      <c r="D8089" s="144">
        <v>0</v>
      </c>
    </row>
    <row r="8090" spans="1:4">
      <c r="A8090" s="298">
        <v>105961</v>
      </c>
      <c r="B8090" s="142" t="s">
        <v>42477</v>
      </c>
      <c r="C8090" s="143" t="s">
        <v>2</v>
      </c>
      <c r="D8090" s="144">
        <v>0</v>
      </c>
    </row>
    <row r="8091" spans="1:4">
      <c r="A8091" s="298">
        <v>105962</v>
      </c>
      <c r="B8091" s="142" t="s">
        <v>42478</v>
      </c>
      <c r="C8091" s="143" t="s">
        <v>2</v>
      </c>
      <c r="D8091" s="144">
        <v>0</v>
      </c>
    </row>
    <row r="8092" spans="1:4">
      <c r="A8092" s="298">
        <v>105963</v>
      </c>
      <c r="B8092" s="142" t="s">
        <v>42479</v>
      </c>
      <c r="C8092" s="143" t="s">
        <v>2</v>
      </c>
      <c r="D8092" s="144">
        <v>0</v>
      </c>
    </row>
    <row r="8093" spans="1:4">
      <c r="A8093" s="298">
        <v>100622</v>
      </c>
      <c r="B8093" s="142" t="s">
        <v>42480</v>
      </c>
      <c r="C8093" s="143" t="s">
        <v>2</v>
      </c>
      <c r="D8093" s="144">
        <v>2268.37</v>
      </c>
    </row>
    <row r="8094" spans="1:4">
      <c r="A8094" s="298">
        <v>105956</v>
      </c>
      <c r="B8094" s="142" t="s">
        <v>42481</v>
      </c>
      <c r="C8094" s="143" t="s">
        <v>2</v>
      </c>
      <c r="D8094" s="144">
        <v>0</v>
      </c>
    </row>
    <row r="8095" spans="1:4">
      <c r="A8095" s="298">
        <v>105957</v>
      </c>
      <c r="B8095" s="142" t="s">
        <v>42482</v>
      </c>
      <c r="C8095" s="143" t="s">
        <v>2</v>
      </c>
      <c r="D8095" s="144">
        <v>0</v>
      </c>
    </row>
    <row r="8096" spans="1:4">
      <c r="A8096" s="298">
        <v>105958</v>
      </c>
      <c r="B8096" s="142" t="s">
        <v>42483</v>
      </c>
      <c r="C8096" s="143" t="s">
        <v>2</v>
      </c>
      <c r="D8096" s="144">
        <v>2011.69</v>
      </c>
    </row>
    <row r="8097" spans="1:4">
      <c r="A8097" s="298">
        <v>105959</v>
      </c>
      <c r="B8097" s="142" t="s">
        <v>42484</v>
      </c>
      <c r="C8097" s="143" t="s">
        <v>2</v>
      </c>
      <c r="D8097" s="144">
        <v>0</v>
      </c>
    </row>
    <row r="8098" spans="1:4">
      <c r="A8098" s="298">
        <v>100620</v>
      </c>
      <c r="B8098" s="142" t="s">
        <v>42485</v>
      </c>
      <c r="C8098" s="143" t="s">
        <v>2</v>
      </c>
      <c r="D8098" s="144">
        <v>2565.16</v>
      </c>
    </row>
    <row r="8099" spans="1:4">
      <c r="A8099" s="298">
        <v>105951</v>
      </c>
      <c r="B8099" s="142" t="s">
        <v>42486</v>
      </c>
      <c r="C8099" s="143" t="s">
        <v>2</v>
      </c>
      <c r="D8099" s="144">
        <v>0</v>
      </c>
    </row>
    <row r="8100" spans="1:4">
      <c r="A8100" s="298">
        <v>105952</v>
      </c>
      <c r="B8100" s="142" t="s">
        <v>42487</v>
      </c>
      <c r="C8100" s="143" t="s">
        <v>2</v>
      </c>
      <c r="D8100" s="144">
        <v>0</v>
      </c>
    </row>
    <row r="8101" spans="1:4">
      <c r="A8101" s="298">
        <v>105953</v>
      </c>
      <c r="B8101" s="142" t="s">
        <v>42488</v>
      </c>
      <c r="C8101" s="143" t="s">
        <v>2</v>
      </c>
      <c r="D8101" s="144">
        <v>1772.57</v>
      </c>
    </row>
    <row r="8102" spans="1:4">
      <c r="A8102" s="298">
        <v>105954</v>
      </c>
      <c r="B8102" s="142" t="s">
        <v>42489</v>
      </c>
      <c r="C8102" s="143" t="s">
        <v>2</v>
      </c>
      <c r="D8102" s="144">
        <v>0</v>
      </c>
    </row>
    <row r="8103" spans="1:4">
      <c r="A8103" s="298">
        <v>105955</v>
      </c>
      <c r="B8103" s="142" t="s">
        <v>42490</v>
      </c>
      <c r="C8103" s="143" t="s">
        <v>2</v>
      </c>
      <c r="D8103" s="144">
        <v>2351.2800000000002</v>
      </c>
    </row>
    <row r="8104" spans="1:4">
      <c r="A8104" s="298">
        <v>105946</v>
      </c>
      <c r="B8104" s="142" t="s">
        <v>42491</v>
      </c>
      <c r="C8104" s="143" t="s">
        <v>2</v>
      </c>
      <c r="D8104" s="144">
        <v>0</v>
      </c>
    </row>
    <row r="8105" spans="1:4">
      <c r="A8105" s="298">
        <v>105947</v>
      </c>
      <c r="B8105" s="142" t="s">
        <v>42492</v>
      </c>
      <c r="C8105" s="143" t="s">
        <v>2</v>
      </c>
      <c r="D8105" s="144">
        <v>0</v>
      </c>
    </row>
    <row r="8106" spans="1:4">
      <c r="A8106" s="298">
        <v>105948</v>
      </c>
      <c r="B8106" s="142" t="s">
        <v>42493</v>
      </c>
      <c r="C8106" s="143" t="s">
        <v>2</v>
      </c>
      <c r="D8106" s="144">
        <v>0</v>
      </c>
    </row>
    <row r="8107" spans="1:4">
      <c r="A8107" s="298">
        <v>105949</v>
      </c>
      <c r="B8107" s="142" t="s">
        <v>42494</v>
      </c>
      <c r="C8107" s="143" t="s">
        <v>2</v>
      </c>
      <c r="D8107" s="144">
        <v>0</v>
      </c>
    </row>
    <row r="8108" spans="1:4">
      <c r="A8108" s="298">
        <v>105950</v>
      </c>
      <c r="B8108" s="142" t="s">
        <v>42495</v>
      </c>
      <c r="C8108" s="143" t="s">
        <v>2</v>
      </c>
      <c r="D8108" s="144">
        <v>0</v>
      </c>
    </row>
    <row r="8109" spans="1:4">
      <c r="A8109" s="298">
        <v>100619</v>
      </c>
      <c r="B8109" s="142" t="s">
        <v>42496</v>
      </c>
      <c r="C8109" s="143" t="s">
        <v>2</v>
      </c>
      <c r="D8109" s="144">
        <v>616.84</v>
      </c>
    </row>
    <row r="8110" spans="1:4">
      <c r="A8110" s="298">
        <v>99283</v>
      </c>
      <c r="B8110" s="142" t="s">
        <v>4398</v>
      </c>
      <c r="C8110" s="143" t="s">
        <v>1</v>
      </c>
      <c r="D8110" s="144">
        <v>1121.45</v>
      </c>
    </row>
    <row r="8111" spans="1:4">
      <c r="A8111" s="298">
        <v>99293</v>
      </c>
      <c r="B8111" s="142" t="s">
        <v>4402</v>
      </c>
      <c r="C8111" s="143" t="s">
        <v>1</v>
      </c>
      <c r="D8111" s="144">
        <v>1357.15</v>
      </c>
    </row>
    <row r="8112" spans="1:4">
      <c r="A8112" s="298">
        <v>99243</v>
      </c>
      <c r="B8112" s="142" t="s">
        <v>4384</v>
      </c>
      <c r="C8112" s="143" t="s">
        <v>1</v>
      </c>
      <c r="D8112" s="144">
        <v>1592.81</v>
      </c>
    </row>
    <row r="8113" spans="1:4">
      <c r="A8113" s="298">
        <v>99249</v>
      </c>
      <c r="B8113" s="142" t="s">
        <v>4387</v>
      </c>
      <c r="C8113" s="143" t="s">
        <v>1</v>
      </c>
      <c r="D8113" s="144">
        <v>1946.38</v>
      </c>
    </row>
    <row r="8114" spans="1:4">
      <c r="A8114" s="298">
        <v>99278</v>
      </c>
      <c r="B8114" s="142" t="s">
        <v>4395</v>
      </c>
      <c r="C8114" s="143" t="s">
        <v>1</v>
      </c>
      <c r="D8114" s="144">
        <v>406.94</v>
      </c>
    </row>
    <row r="8115" spans="1:4">
      <c r="A8115" s="298">
        <v>99288</v>
      </c>
      <c r="B8115" s="142" t="s">
        <v>4399</v>
      </c>
      <c r="C8115" s="143" t="s">
        <v>1</v>
      </c>
      <c r="D8115" s="144">
        <v>536.29</v>
      </c>
    </row>
    <row r="8116" spans="1:4">
      <c r="A8116" s="298">
        <v>99240</v>
      </c>
      <c r="B8116" s="142" t="s">
        <v>4382</v>
      </c>
      <c r="C8116" s="143" t="s">
        <v>1</v>
      </c>
      <c r="D8116" s="144">
        <v>712.64</v>
      </c>
    </row>
    <row r="8117" spans="1:4">
      <c r="A8117" s="298">
        <v>99246</v>
      </c>
      <c r="B8117" s="142" t="s">
        <v>4385</v>
      </c>
      <c r="C8117" s="143" t="s">
        <v>1</v>
      </c>
      <c r="D8117" s="144">
        <v>975.88</v>
      </c>
    </row>
    <row r="8118" spans="1:4">
      <c r="A8118" s="298">
        <v>97981</v>
      </c>
      <c r="B8118" s="142" t="s">
        <v>4347</v>
      </c>
      <c r="C8118" s="143" t="s">
        <v>1</v>
      </c>
      <c r="D8118" s="144">
        <v>1186.47</v>
      </c>
    </row>
    <row r="8119" spans="1:4">
      <c r="A8119" s="298">
        <v>97985</v>
      </c>
      <c r="B8119" s="142" t="s">
        <v>42497</v>
      </c>
      <c r="C8119" s="143" t="s">
        <v>1</v>
      </c>
      <c r="D8119" s="144">
        <v>1430.67</v>
      </c>
    </row>
    <row r="8120" spans="1:4">
      <c r="A8120" s="298">
        <v>97989</v>
      </c>
      <c r="B8120" s="142" t="s">
        <v>4350</v>
      </c>
      <c r="C8120" s="143" t="s">
        <v>1</v>
      </c>
      <c r="D8120" s="144">
        <v>1674.84</v>
      </c>
    </row>
    <row r="8121" spans="1:4">
      <c r="A8121" s="298">
        <v>97993</v>
      </c>
      <c r="B8121" s="142" t="s">
        <v>42498</v>
      </c>
      <c r="C8121" s="143" t="s">
        <v>1</v>
      </c>
      <c r="D8121" s="144">
        <v>2041.18</v>
      </c>
    </row>
    <row r="8122" spans="1:4">
      <c r="A8122" s="298">
        <v>98409</v>
      </c>
      <c r="B8122" s="142" t="s">
        <v>4381</v>
      </c>
      <c r="C8122" s="143" t="s">
        <v>1</v>
      </c>
      <c r="D8122" s="144">
        <v>408.78</v>
      </c>
    </row>
    <row r="8123" spans="1:4">
      <c r="A8123" s="298">
        <v>97983</v>
      </c>
      <c r="B8123" s="142" t="s">
        <v>4348</v>
      </c>
      <c r="C8123" s="143" t="s">
        <v>1</v>
      </c>
      <c r="D8123" s="144">
        <v>538.71</v>
      </c>
    </row>
    <row r="8124" spans="1:4">
      <c r="A8124" s="298">
        <v>97987</v>
      </c>
      <c r="B8124" s="142" t="s">
        <v>4349</v>
      </c>
      <c r="C8124" s="143" t="s">
        <v>1</v>
      </c>
      <c r="D8124" s="144">
        <v>715.67</v>
      </c>
    </row>
    <row r="8125" spans="1:4">
      <c r="A8125" s="298">
        <v>97991</v>
      </c>
      <c r="B8125" s="142" t="s">
        <v>42499</v>
      </c>
      <c r="C8125" s="143" t="s">
        <v>1</v>
      </c>
      <c r="D8125" s="144">
        <v>980.02</v>
      </c>
    </row>
    <row r="8126" spans="1:4">
      <c r="A8126" s="298">
        <v>99241</v>
      </c>
      <c r="B8126" s="142" t="s">
        <v>4383</v>
      </c>
      <c r="C8126" s="143" t="s">
        <v>1</v>
      </c>
      <c r="D8126" s="144">
        <v>1922.27</v>
      </c>
    </row>
    <row r="8127" spans="1:4">
      <c r="A8127" s="298">
        <v>99247</v>
      </c>
      <c r="B8127" s="142" t="s">
        <v>4386</v>
      </c>
      <c r="C8127" s="143" t="s">
        <v>1</v>
      </c>
      <c r="D8127" s="144">
        <v>2191.91</v>
      </c>
    </row>
    <row r="8128" spans="1:4">
      <c r="A8128" s="298">
        <v>99263</v>
      </c>
      <c r="B8128" s="142" t="s">
        <v>4390</v>
      </c>
      <c r="C8128" s="143" t="s">
        <v>1</v>
      </c>
      <c r="D8128" s="144">
        <v>2461.59</v>
      </c>
    </row>
    <row r="8129" spans="1:4">
      <c r="A8129" s="298">
        <v>99276</v>
      </c>
      <c r="B8129" s="142" t="s">
        <v>4393</v>
      </c>
      <c r="C8129" s="143" t="s">
        <v>1</v>
      </c>
      <c r="D8129" s="144">
        <v>2731.29</v>
      </c>
    </row>
    <row r="8130" spans="1:4">
      <c r="A8130" s="298">
        <v>99291</v>
      </c>
      <c r="B8130" s="142" t="s">
        <v>4401</v>
      </c>
      <c r="C8130" s="143" t="s">
        <v>1</v>
      </c>
      <c r="D8130" s="144">
        <v>3000.93</v>
      </c>
    </row>
    <row r="8131" spans="1:4">
      <c r="A8131" s="298">
        <v>99297</v>
      </c>
      <c r="B8131" s="142" t="s">
        <v>4404</v>
      </c>
      <c r="C8131" s="143" t="s">
        <v>1</v>
      </c>
      <c r="D8131" s="144">
        <v>3291.68</v>
      </c>
    </row>
    <row r="8132" spans="1:4">
      <c r="A8132" s="298">
        <v>99254</v>
      </c>
      <c r="B8132" s="142" t="s">
        <v>4388</v>
      </c>
      <c r="C8132" s="143" t="s">
        <v>1</v>
      </c>
      <c r="D8132" s="144">
        <v>1382.96</v>
      </c>
    </row>
    <row r="8133" spans="1:4">
      <c r="A8133" s="298">
        <v>99261</v>
      </c>
      <c r="B8133" s="142" t="s">
        <v>4389</v>
      </c>
      <c r="C8133" s="143" t="s">
        <v>1</v>
      </c>
      <c r="D8133" s="144">
        <v>1652.59</v>
      </c>
    </row>
    <row r="8134" spans="1:4">
      <c r="A8134" s="298">
        <v>99266</v>
      </c>
      <c r="B8134" s="142" t="s">
        <v>4391</v>
      </c>
      <c r="C8134" s="143" t="s">
        <v>1</v>
      </c>
      <c r="D8134" s="144">
        <v>1922.27</v>
      </c>
    </row>
    <row r="8135" spans="1:4">
      <c r="A8135" s="298">
        <v>99269</v>
      </c>
      <c r="B8135" s="142" t="s">
        <v>4392</v>
      </c>
      <c r="C8135" s="143" t="s">
        <v>1</v>
      </c>
      <c r="D8135" s="144">
        <v>2191.91</v>
      </c>
    </row>
    <row r="8136" spans="1:4">
      <c r="A8136" s="298">
        <v>99277</v>
      </c>
      <c r="B8136" s="142" t="s">
        <v>4394</v>
      </c>
      <c r="C8136" s="143" t="s">
        <v>1</v>
      </c>
      <c r="D8136" s="144">
        <v>2461.59</v>
      </c>
    </row>
    <row r="8137" spans="1:4">
      <c r="A8137" s="298">
        <v>99281</v>
      </c>
      <c r="B8137" s="142" t="s">
        <v>4396</v>
      </c>
      <c r="C8137" s="143" t="s">
        <v>1</v>
      </c>
      <c r="D8137" s="144">
        <v>2731.29</v>
      </c>
    </row>
    <row r="8138" spans="1:4">
      <c r="A8138" s="298">
        <v>99289</v>
      </c>
      <c r="B8138" s="142" t="s">
        <v>4400</v>
      </c>
      <c r="C8138" s="143" t="s">
        <v>1</v>
      </c>
      <c r="D8138" s="144">
        <v>3000.93</v>
      </c>
    </row>
    <row r="8139" spans="1:4">
      <c r="A8139" s="298">
        <v>99282</v>
      </c>
      <c r="B8139" s="142" t="s">
        <v>4397</v>
      </c>
      <c r="C8139" s="143" t="s">
        <v>1</v>
      </c>
      <c r="D8139" s="144">
        <v>3026.46</v>
      </c>
    </row>
    <row r="8140" spans="1:4">
      <c r="A8140" s="298">
        <v>99296</v>
      </c>
      <c r="B8140" s="142" t="s">
        <v>4403</v>
      </c>
      <c r="C8140" s="143" t="s">
        <v>1</v>
      </c>
      <c r="D8140" s="144">
        <v>3296.08</v>
      </c>
    </row>
    <row r="8141" spans="1:4">
      <c r="A8141" s="298">
        <v>99299</v>
      </c>
      <c r="B8141" s="142" t="s">
        <v>4405</v>
      </c>
      <c r="C8141" s="143" t="s">
        <v>1</v>
      </c>
      <c r="D8141" s="144">
        <v>3565.66</v>
      </c>
    </row>
    <row r="8142" spans="1:4">
      <c r="A8142" s="298">
        <v>99302</v>
      </c>
      <c r="B8142" s="142" t="s">
        <v>4406</v>
      </c>
      <c r="C8142" s="143" t="s">
        <v>1</v>
      </c>
      <c r="D8142" s="144">
        <v>3839.7</v>
      </c>
    </row>
    <row r="8143" spans="1:4">
      <c r="A8143" s="298">
        <v>99307</v>
      </c>
      <c r="B8143" s="142" t="s">
        <v>4409</v>
      </c>
      <c r="C8143" s="143" t="s">
        <v>1</v>
      </c>
      <c r="D8143" s="144">
        <v>2482.7199999999998</v>
      </c>
    </row>
    <row r="8144" spans="1:4">
      <c r="A8144" s="298">
        <v>99317</v>
      </c>
      <c r="B8144" s="142" t="s">
        <v>4413</v>
      </c>
      <c r="C8144" s="143" t="s">
        <v>1</v>
      </c>
      <c r="D8144" s="144">
        <v>2752.35</v>
      </c>
    </row>
    <row r="8145" spans="1:4">
      <c r="A8145" s="298">
        <v>99321</v>
      </c>
      <c r="B8145" s="142" t="s">
        <v>4416</v>
      </c>
      <c r="C8145" s="143" t="s">
        <v>1</v>
      </c>
      <c r="D8145" s="144">
        <v>3022.05</v>
      </c>
    </row>
    <row r="8146" spans="1:4">
      <c r="A8146" s="298">
        <v>99323</v>
      </c>
      <c r="B8146" s="142" t="s">
        <v>4417</v>
      </c>
      <c r="C8146" s="143" t="s">
        <v>1</v>
      </c>
      <c r="D8146" s="144">
        <v>3291.68</v>
      </c>
    </row>
    <row r="8147" spans="1:4">
      <c r="A8147" s="298">
        <v>99325</v>
      </c>
      <c r="B8147" s="142" t="s">
        <v>4418</v>
      </c>
      <c r="C8147" s="143" t="s">
        <v>1</v>
      </c>
      <c r="D8147" s="144">
        <v>3565.66</v>
      </c>
    </row>
    <row r="8148" spans="1:4">
      <c r="A8148" s="298">
        <v>99311</v>
      </c>
      <c r="B8148" s="142" t="s">
        <v>4411</v>
      </c>
      <c r="C8148" s="143" t="s">
        <v>1</v>
      </c>
      <c r="D8148" s="144">
        <v>4113.79</v>
      </c>
    </row>
    <row r="8149" spans="1:4">
      <c r="A8149" s="298">
        <v>99314</v>
      </c>
      <c r="B8149" s="142" t="s">
        <v>4412</v>
      </c>
      <c r="C8149" s="143" t="s">
        <v>1</v>
      </c>
      <c r="D8149" s="144">
        <v>4387.82</v>
      </c>
    </row>
    <row r="8150" spans="1:4">
      <c r="A8150" s="298">
        <v>99304</v>
      </c>
      <c r="B8150" s="142" t="s">
        <v>4407</v>
      </c>
      <c r="C8150" s="143" t="s">
        <v>1</v>
      </c>
      <c r="D8150" s="144">
        <v>3570.07</v>
      </c>
    </row>
    <row r="8151" spans="1:4">
      <c r="A8151" s="298">
        <v>99306</v>
      </c>
      <c r="B8151" s="142" t="s">
        <v>4408</v>
      </c>
      <c r="C8151" s="143" t="s">
        <v>1</v>
      </c>
      <c r="D8151" s="144">
        <v>3839.7</v>
      </c>
    </row>
    <row r="8152" spans="1:4">
      <c r="A8152" s="298">
        <v>99309</v>
      </c>
      <c r="B8152" s="142" t="s">
        <v>4410</v>
      </c>
      <c r="C8152" s="143" t="s">
        <v>1</v>
      </c>
      <c r="D8152" s="144">
        <v>4113.79</v>
      </c>
    </row>
    <row r="8153" spans="1:4">
      <c r="A8153" s="298">
        <v>99327</v>
      </c>
      <c r="B8153" s="142" t="s">
        <v>4419</v>
      </c>
      <c r="C8153" s="143" t="s">
        <v>1</v>
      </c>
      <c r="D8153" s="144">
        <v>4618.84</v>
      </c>
    </row>
    <row r="8154" spans="1:4">
      <c r="A8154" s="298">
        <v>98009</v>
      </c>
      <c r="B8154" s="142" t="s">
        <v>4358</v>
      </c>
      <c r="C8154" s="143" t="s">
        <v>1</v>
      </c>
      <c r="D8154" s="144">
        <v>1985.96</v>
      </c>
    </row>
    <row r="8155" spans="1:4">
      <c r="A8155" s="298">
        <v>98011</v>
      </c>
      <c r="B8155" s="142" t="s">
        <v>4359</v>
      </c>
      <c r="C8155" s="143" t="s">
        <v>1</v>
      </c>
      <c r="D8155" s="144">
        <v>2264.9699999999998</v>
      </c>
    </row>
    <row r="8156" spans="1:4">
      <c r="A8156" s="298">
        <v>98013</v>
      </c>
      <c r="B8156" s="142" t="s">
        <v>4360</v>
      </c>
      <c r="C8156" s="143" t="s">
        <v>1</v>
      </c>
      <c r="D8156" s="144">
        <v>2544.02</v>
      </c>
    </row>
    <row r="8157" spans="1:4">
      <c r="A8157" s="298">
        <v>98015</v>
      </c>
      <c r="B8157" s="142" t="s">
        <v>4361</v>
      </c>
      <c r="C8157" s="143" t="s">
        <v>1</v>
      </c>
      <c r="D8157" s="144">
        <v>2823.09</v>
      </c>
    </row>
    <row r="8158" spans="1:4">
      <c r="A8158" s="298">
        <v>98017</v>
      </c>
      <c r="B8158" s="142" t="s">
        <v>4362</v>
      </c>
      <c r="C8158" s="143" t="s">
        <v>1</v>
      </c>
      <c r="D8158" s="144">
        <v>3102.09</v>
      </c>
    </row>
    <row r="8159" spans="1:4">
      <c r="A8159" s="298">
        <v>98019</v>
      </c>
      <c r="B8159" s="142" t="s">
        <v>4363</v>
      </c>
      <c r="C8159" s="143" t="s">
        <v>1</v>
      </c>
      <c r="D8159" s="144">
        <v>3405.02</v>
      </c>
    </row>
    <row r="8160" spans="1:4">
      <c r="A8160" s="298">
        <v>97995</v>
      </c>
      <c r="B8160" s="142" t="s">
        <v>4351</v>
      </c>
      <c r="C8160" s="143" t="s">
        <v>1</v>
      </c>
      <c r="D8160" s="144">
        <v>1427.92</v>
      </c>
    </row>
    <row r="8161" spans="1:4">
      <c r="A8161" s="298">
        <v>97997</v>
      </c>
      <c r="B8161" s="142" t="s">
        <v>4352</v>
      </c>
      <c r="C8161" s="143" t="s">
        <v>1</v>
      </c>
      <c r="D8161" s="144">
        <v>1706.91</v>
      </c>
    </row>
    <row r="8162" spans="1:4">
      <c r="A8162" s="298">
        <v>97999</v>
      </c>
      <c r="B8162" s="142" t="s">
        <v>4353</v>
      </c>
      <c r="C8162" s="143" t="s">
        <v>1</v>
      </c>
      <c r="D8162" s="144">
        <v>1985.96</v>
      </c>
    </row>
    <row r="8163" spans="1:4">
      <c r="A8163" s="298">
        <v>98001</v>
      </c>
      <c r="B8163" s="142" t="s">
        <v>4354</v>
      </c>
      <c r="C8163" s="143" t="s">
        <v>1</v>
      </c>
      <c r="D8163" s="144">
        <v>2264.9699999999998</v>
      </c>
    </row>
    <row r="8164" spans="1:4">
      <c r="A8164" s="298">
        <v>98003</v>
      </c>
      <c r="B8164" s="142" t="s">
        <v>4355</v>
      </c>
      <c r="C8164" s="143" t="s">
        <v>1</v>
      </c>
      <c r="D8164" s="144">
        <v>2544.02</v>
      </c>
    </row>
    <row r="8165" spans="1:4">
      <c r="A8165" s="298">
        <v>98005</v>
      </c>
      <c r="B8165" s="142" t="s">
        <v>4356</v>
      </c>
      <c r="C8165" s="143" t="s">
        <v>1</v>
      </c>
      <c r="D8165" s="144">
        <v>2823.09</v>
      </c>
    </row>
    <row r="8166" spans="1:4">
      <c r="A8166" s="298">
        <v>98007</v>
      </c>
      <c r="B8166" s="142" t="s">
        <v>4357</v>
      </c>
      <c r="C8166" s="143" t="s">
        <v>1</v>
      </c>
      <c r="D8166" s="144">
        <v>3102.09</v>
      </c>
    </row>
    <row r="8167" spans="1:4">
      <c r="A8167" s="298">
        <v>98031</v>
      </c>
      <c r="B8167" s="142" t="s">
        <v>4369</v>
      </c>
      <c r="C8167" s="143" t="s">
        <v>1</v>
      </c>
      <c r="D8167" s="144">
        <v>3131.02</v>
      </c>
    </row>
    <row r="8168" spans="1:4">
      <c r="A8168" s="298">
        <v>98033</v>
      </c>
      <c r="B8168" s="142" t="s">
        <v>4370</v>
      </c>
      <c r="C8168" s="143" t="s">
        <v>1</v>
      </c>
      <c r="D8168" s="144">
        <v>3410.01</v>
      </c>
    </row>
    <row r="8169" spans="1:4">
      <c r="A8169" s="298">
        <v>98035</v>
      </c>
      <c r="B8169" s="142" t="s">
        <v>4371</v>
      </c>
      <c r="C8169" s="143" t="s">
        <v>1</v>
      </c>
      <c r="D8169" s="144">
        <v>3688.96</v>
      </c>
    </row>
    <row r="8170" spans="1:4">
      <c r="A8170" s="298">
        <v>98037</v>
      </c>
      <c r="B8170" s="142" t="s">
        <v>4372</v>
      </c>
      <c r="C8170" s="143" t="s">
        <v>1</v>
      </c>
      <c r="D8170" s="144">
        <v>3972.95</v>
      </c>
    </row>
    <row r="8171" spans="1:4">
      <c r="A8171" s="298">
        <v>98021</v>
      </c>
      <c r="B8171" s="142" t="s">
        <v>4364</v>
      </c>
      <c r="C8171" s="143" t="s">
        <v>1</v>
      </c>
      <c r="D8171" s="144">
        <v>2567.96</v>
      </c>
    </row>
    <row r="8172" spans="1:4">
      <c r="A8172" s="298">
        <v>98023</v>
      </c>
      <c r="B8172" s="142" t="s">
        <v>4365</v>
      </c>
      <c r="C8172" s="143" t="s">
        <v>1</v>
      </c>
      <c r="D8172" s="144">
        <v>2846.96</v>
      </c>
    </row>
    <row r="8173" spans="1:4">
      <c r="A8173" s="298">
        <v>98025</v>
      </c>
      <c r="B8173" s="142" t="s">
        <v>4366</v>
      </c>
      <c r="C8173" s="143" t="s">
        <v>1</v>
      </c>
      <c r="D8173" s="144">
        <v>3126.03</v>
      </c>
    </row>
    <row r="8174" spans="1:4">
      <c r="A8174" s="298">
        <v>98027</v>
      </c>
      <c r="B8174" s="142" t="s">
        <v>4367</v>
      </c>
      <c r="C8174" s="143" t="s">
        <v>1</v>
      </c>
      <c r="D8174" s="144">
        <v>3405.02</v>
      </c>
    </row>
    <row r="8175" spans="1:4">
      <c r="A8175" s="298">
        <v>98029</v>
      </c>
      <c r="B8175" s="142" t="s">
        <v>4368</v>
      </c>
      <c r="C8175" s="143" t="s">
        <v>1</v>
      </c>
      <c r="D8175" s="144">
        <v>3688.96</v>
      </c>
    </row>
    <row r="8176" spans="1:4">
      <c r="A8176" s="298">
        <v>98045</v>
      </c>
      <c r="B8176" s="142" t="s">
        <v>4376</v>
      </c>
      <c r="C8176" s="143" t="s">
        <v>1</v>
      </c>
      <c r="D8176" s="144">
        <v>4256.99</v>
      </c>
    </row>
    <row r="8177" spans="1:4">
      <c r="A8177" s="298">
        <v>98047</v>
      </c>
      <c r="B8177" s="142" t="s">
        <v>4377</v>
      </c>
      <c r="C8177" s="143" t="s">
        <v>1</v>
      </c>
      <c r="D8177" s="144">
        <v>4540.97</v>
      </c>
    </row>
    <row r="8178" spans="1:4">
      <c r="A8178" s="298">
        <v>98039</v>
      </c>
      <c r="B8178" s="142" t="s">
        <v>4373</v>
      </c>
      <c r="C8178" s="143" t="s">
        <v>1</v>
      </c>
      <c r="D8178" s="144">
        <v>3693.95</v>
      </c>
    </row>
    <row r="8179" spans="1:4">
      <c r="A8179" s="298">
        <v>98041</v>
      </c>
      <c r="B8179" s="142" t="s">
        <v>4374</v>
      </c>
      <c r="C8179" s="143" t="s">
        <v>1</v>
      </c>
      <c r="D8179" s="144">
        <v>3972.95</v>
      </c>
    </row>
    <row r="8180" spans="1:4">
      <c r="A8180" s="298">
        <v>98043</v>
      </c>
      <c r="B8180" s="142" t="s">
        <v>4375</v>
      </c>
      <c r="C8180" s="143" t="s">
        <v>1</v>
      </c>
      <c r="D8180" s="144">
        <v>4256.99</v>
      </c>
    </row>
    <row r="8181" spans="1:4">
      <c r="A8181" s="298">
        <v>98049</v>
      </c>
      <c r="B8181" s="142" t="s">
        <v>4378</v>
      </c>
      <c r="C8181" s="143" t="s">
        <v>1</v>
      </c>
      <c r="D8181" s="144">
        <v>4776.2</v>
      </c>
    </row>
    <row r="8182" spans="1:4">
      <c r="A8182" s="298">
        <v>101809</v>
      </c>
      <c r="B8182" s="142" t="s">
        <v>42500</v>
      </c>
      <c r="C8182" s="143" t="s">
        <v>2</v>
      </c>
      <c r="D8182" s="144">
        <v>3042.22</v>
      </c>
    </row>
    <row r="8183" spans="1:4">
      <c r="A8183" s="298">
        <v>99280</v>
      </c>
      <c r="B8183" s="142" t="s">
        <v>42501</v>
      </c>
      <c r="C8183" s="143" t="s">
        <v>2</v>
      </c>
      <c r="D8183" s="144">
        <v>2064.5500000000002</v>
      </c>
    </row>
    <row r="8184" spans="1:4">
      <c r="A8184" s="298">
        <v>99292</v>
      </c>
      <c r="B8184" s="142" t="s">
        <v>42502</v>
      </c>
      <c r="C8184" s="143" t="s">
        <v>2</v>
      </c>
      <c r="D8184" s="144">
        <v>2547.7399999999998</v>
      </c>
    </row>
    <row r="8185" spans="1:4">
      <c r="A8185" s="298">
        <v>99242</v>
      </c>
      <c r="B8185" s="142" t="s">
        <v>42503</v>
      </c>
      <c r="C8185" s="143" t="s">
        <v>2</v>
      </c>
      <c r="D8185" s="144">
        <v>3032.2</v>
      </c>
    </row>
    <row r="8186" spans="1:4">
      <c r="A8186" s="298">
        <v>99248</v>
      </c>
      <c r="B8186" s="142" t="s">
        <v>42504</v>
      </c>
      <c r="C8186" s="143" t="s">
        <v>2</v>
      </c>
      <c r="D8186" s="144">
        <v>3878.5</v>
      </c>
    </row>
    <row r="8187" spans="1:4">
      <c r="A8187" s="298">
        <v>99275</v>
      </c>
      <c r="B8187" s="142" t="s">
        <v>42505</v>
      </c>
      <c r="C8187" s="143" t="s">
        <v>2</v>
      </c>
      <c r="D8187" s="144">
        <v>1021.99</v>
      </c>
    </row>
    <row r="8188" spans="1:4">
      <c r="A8188" s="298">
        <v>99285</v>
      </c>
      <c r="B8188" s="142" t="s">
        <v>42506</v>
      </c>
      <c r="C8188" s="143" t="s">
        <v>2</v>
      </c>
      <c r="D8188" s="144">
        <v>1340.15</v>
      </c>
    </row>
    <row r="8189" spans="1:4">
      <c r="A8189" s="298">
        <v>102457</v>
      </c>
      <c r="B8189" s="142" t="s">
        <v>42507</v>
      </c>
      <c r="C8189" s="143" t="s">
        <v>2</v>
      </c>
      <c r="D8189" s="144">
        <v>1674.69</v>
      </c>
    </row>
    <row r="8190" spans="1:4">
      <c r="A8190" s="298">
        <v>102142</v>
      </c>
      <c r="B8190" s="142" t="s">
        <v>42508</v>
      </c>
      <c r="C8190" s="143" t="s">
        <v>2</v>
      </c>
      <c r="D8190" s="144">
        <v>2678.72</v>
      </c>
    </row>
    <row r="8191" spans="1:4">
      <c r="A8191" s="298">
        <v>97980</v>
      </c>
      <c r="B8191" s="142" t="s">
        <v>42509</v>
      </c>
      <c r="C8191" s="143" t="s">
        <v>2</v>
      </c>
      <c r="D8191" s="144">
        <v>2132.86</v>
      </c>
    </row>
    <row r="8192" spans="1:4">
      <c r="A8192" s="298">
        <v>98405</v>
      </c>
      <c r="B8192" s="142" t="s">
        <v>42510</v>
      </c>
      <c r="C8192" s="143" t="s">
        <v>2</v>
      </c>
      <c r="D8192" s="144">
        <v>2625.62</v>
      </c>
    </row>
    <row r="8193" spans="1:4">
      <c r="A8193" s="298">
        <v>97988</v>
      </c>
      <c r="B8193" s="142" t="s">
        <v>42511</v>
      </c>
      <c r="C8193" s="143" t="s">
        <v>2</v>
      </c>
      <c r="D8193" s="144">
        <v>3118.81</v>
      </c>
    </row>
    <row r="8194" spans="1:4">
      <c r="A8194" s="298">
        <v>97992</v>
      </c>
      <c r="B8194" s="142" t="s">
        <v>42512</v>
      </c>
      <c r="C8194" s="143" t="s">
        <v>2</v>
      </c>
      <c r="D8194" s="144">
        <v>3983.03</v>
      </c>
    </row>
    <row r="8195" spans="1:4">
      <c r="A8195" s="298">
        <v>97978</v>
      </c>
      <c r="B8195" s="142" t="s">
        <v>42513</v>
      </c>
      <c r="C8195" s="143" t="s">
        <v>2</v>
      </c>
      <c r="D8195" s="144">
        <v>1029.5899999999999</v>
      </c>
    </row>
    <row r="8196" spans="1:4">
      <c r="A8196" s="298">
        <v>98410</v>
      </c>
      <c r="B8196" s="142" t="s">
        <v>42514</v>
      </c>
      <c r="C8196" s="143" t="s">
        <v>2</v>
      </c>
      <c r="D8196" s="144">
        <v>1297.32</v>
      </c>
    </row>
    <row r="8197" spans="1:4">
      <c r="A8197" s="298">
        <v>102139</v>
      </c>
      <c r="B8197" s="142" t="s">
        <v>42515</v>
      </c>
      <c r="C8197" s="143" t="s">
        <v>2</v>
      </c>
      <c r="D8197" s="144">
        <v>1772.33</v>
      </c>
    </row>
    <row r="8198" spans="1:4">
      <c r="A8198" s="298">
        <v>102141</v>
      </c>
      <c r="B8198" s="142" t="s">
        <v>42516</v>
      </c>
      <c r="C8198" s="143" t="s">
        <v>2</v>
      </c>
      <c r="D8198" s="144">
        <v>2713.08</v>
      </c>
    </row>
    <row r="8199" spans="1:4">
      <c r="A8199" s="298">
        <v>99290</v>
      </c>
      <c r="B8199" s="142" t="s">
        <v>42517</v>
      </c>
      <c r="C8199" s="143" t="s">
        <v>2</v>
      </c>
      <c r="D8199" s="144">
        <v>4299.38</v>
      </c>
    </row>
    <row r="8200" spans="1:4">
      <c r="A8200" s="298">
        <v>99244</v>
      </c>
      <c r="B8200" s="142" t="s">
        <v>42518</v>
      </c>
      <c r="C8200" s="143" t="s">
        <v>2</v>
      </c>
      <c r="D8200" s="144">
        <v>5245.78</v>
      </c>
    </row>
    <row r="8201" spans="1:4">
      <c r="A8201" s="298">
        <v>99256</v>
      </c>
      <c r="B8201" s="142" t="s">
        <v>42519</v>
      </c>
      <c r="C8201" s="143" t="s">
        <v>2</v>
      </c>
      <c r="D8201" s="144">
        <v>6162.04</v>
      </c>
    </row>
    <row r="8202" spans="1:4">
      <c r="A8202" s="298">
        <v>99271</v>
      </c>
      <c r="B8202" s="142" t="s">
        <v>42520</v>
      </c>
      <c r="C8202" s="143" t="s">
        <v>2</v>
      </c>
      <c r="D8202" s="144">
        <v>7078.18</v>
      </c>
    </row>
    <row r="8203" spans="1:4">
      <c r="A8203" s="298">
        <v>99284</v>
      </c>
      <c r="B8203" s="142" t="s">
        <v>42521</v>
      </c>
      <c r="C8203" s="143" t="s">
        <v>2</v>
      </c>
      <c r="D8203" s="144">
        <v>7994.52</v>
      </c>
    </row>
    <row r="8204" spans="1:4">
      <c r="A8204" s="298">
        <v>99294</v>
      </c>
      <c r="B8204" s="142" t="s">
        <v>42522</v>
      </c>
      <c r="C8204" s="143" t="s">
        <v>2</v>
      </c>
      <c r="D8204" s="144">
        <v>8910.7199999999993</v>
      </c>
    </row>
    <row r="8205" spans="1:4">
      <c r="A8205" s="298">
        <v>99252</v>
      </c>
      <c r="B8205" s="142" t="s">
        <v>42523</v>
      </c>
      <c r="C8205" s="143" t="s">
        <v>2</v>
      </c>
      <c r="D8205" s="144">
        <v>2750.78</v>
      </c>
    </row>
    <row r="8206" spans="1:4">
      <c r="A8206" s="298">
        <v>99259</v>
      </c>
      <c r="B8206" s="142" t="s">
        <v>42524</v>
      </c>
      <c r="C8206" s="143" t="s">
        <v>2</v>
      </c>
      <c r="D8206" s="144">
        <v>3477.99</v>
      </c>
    </row>
    <row r="8207" spans="1:4">
      <c r="A8207" s="298">
        <v>99265</v>
      </c>
      <c r="B8207" s="142" t="s">
        <v>42525</v>
      </c>
      <c r="C8207" s="143" t="s">
        <v>2</v>
      </c>
      <c r="D8207" s="144">
        <v>4205.08</v>
      </c>
    </row>
    <row r="8208" spans="1:4">
      <c r="A8208" s="298">
        <v>99267</v>
      </c>
      <c r="B8208" s="142" t="s">
        <v>42526</v>
      </c>
      <c r="C8208" s="143" t="s">
        <v>2</v>
      </c>
      <c r="D8208" s="144">
        <v>4932.2700000000004</v>
      </c>
    </row>
    <row r="8209" spans="1:4">
      <c r="A8209" s="298">
        <v>99274</v>
      </c>
      <c r="B8209" s="142" t="s">
        <v>42527</v>
      </c>
      <c r="C8209" s="143" t="s">
        <v>2</v>
      </c>
      <c r="D8209" s="144">
        <v>5697.53</v>
      </c>
    </row>
    <row r="8210" spans="1:4">
      <c r="A8210" s="298">
        <v>99279</v>
      </c>
      <c r="B8210" s="142" t="s">
        <v>42528</v>
      </c>
      <c r="C8210" s="143" t="s">
        <v>2</v>
      </c>
      <c r="D8210" s="144">
        <v>6429.46</v>
      </c>
    </row>
    <row r="8211" spans="1:4">
      <c r="A8211" s="298">
        <v>99286</v>
      </c>
      <c r="B8211" s="142" t="s">
        <v>42529</v>
      </c>
      <c r="C8211" s="143" t="s">
        <v>2</v>
      </c>
      <c r="D8211" s="144">
        <v>7161.47</v>
      </c>
    </row>
    <row r="8212" spans="1:4">
      <c r="A8212" s="298">
        <v>99326</v>
      </c>
      <c r="B8212" s="142" t="s">
        <v>42530</v>
      </c>
      <c r="C8212" s="143" t="s">
        <v>2</v>
      </c>
      <c r="D8212" s="144">
        <v>8762.92</v>
      </c>
    </row>
    <row r="8213" spans="1:4">
      <c r="A8213" s="298">
        <v>99287</v>
      </c>
      <c r="B8213" s="142" t="s">
        <v>42531</v>
      </c>
      <c r="C8213" s="143" t="s">
        <v>2</v>
      </c>
      <c r="D8213" s="144">
        <v>10080.16</v>
      </c>
    </row>
    <row r="8214" spans="1:4">
      <c r="A8214" s="298">
        <v>99298</v>
      </c>
      <c r="B8214" s="142" t="s">
        <v>42532</v>
      </c>
      <c r="C8214" s="143" t="s">
        <v>2</v>
      </c>
      <c r="D8214" s="144">
        <v>11397.41</v>
      </c>
    </row>
    <row r="8215" spans="1:4">
      <c r="A8215" s="298">
        <v>99300</v>
      </c>
      <c r="B8215" s="142" t="s">
        <v>42533</v>
      </c>
      <c r="C8215" s="143" t="s">
        <v>2</v>
      </c>
      <c r="D8215" s="144">
        <v>12714.64</v>
      </c>
    </row>
    <row r="8216" spans="1:4">
      <c r="A8216" s="298">
        <v>99301</v>
      </c>
      <c r="B8216" s="142" t="s">
        <v>42534</v>
      </c>
      <c r="C8216" s="143" t="s">
        <v>2</v>
      </c>
      <c r="D8216" s="144">
        <v>6331.42</v>
      </c>
    </row>
    <row r="8217" spans="1:4">
      <c r="A8217" s="298">
        <v>99312</v>
      </c>
      <c r="B8217" s="142" t="s">
        <v>42535</v>
      </c>
      <c r="C8217" s="143" t="s">
        <v>2</v>
      </c>
      <c r="D8217" s="144">
        <v>7418.58</v>
      </c>
    </row>
    <row r="8218" spans="1:4">
      <c r="A8218" s="298">
        <v>99320</v>
      </c>
      <c r="B8218" s="142" t="s">
        <v>42536</v>
      </c>
      <c r="C8218" s="143" t="s">
        <v>2</v>
      </c>
      <c r="D8218" s="144">
        <v>8572.5300000000007</v>
      </c>
    </row>
    <row r="8219" spans="1:4">
      <c r="A8219" s="298">
        <v>99322</v>
      </c>
      <c r="B8219" s="142" t="s">
        <v>42537</v>
      </c>
      <c r="C8219" s="143" t="s">
        <v>2</v>
      </c>
      <c r="D8219" s="144">
        <v>9668.1299999999992</v>
      </c>
    </row>
    <row r="8220" spans="1:4">
      <c r="A8220" s="298">
        <v>99324</v>
      </c>
      <c r="B8220" s="142" t="s">
        <v>42538</v>
      </c>
      <c r="C8220" s="143" t="s">
        <v>2</v>
      </c>
      <c r="D8220" s="144">
        <v>10763.75</v>
      </c>
    </row>
    <row r="8221" spans="1:4">
      <c r="A8221" s="298">
        <v>99310</v>
      </c>
      <c r="B8221" s="142" t="s">
        <v>42539</v>
      </c>
      <c r="C8221" s="143" t="s">
        <v>2</v>
      </c>
      <c r="D8221" s="144">
        <v>14901.36</v>
      </c>
    </row>
    <row r="8222" spans="1:4">
      <c r="A8222" s="298">
        <v>99313</v>
      </c>
      <c r="B8222" s="142" t="s">
        <v>42540</v>
      </c>
      <c r="C8222" s="143" t="s">
        <v>2</v>
      </c>
      <c r="D8222" s="144">
        <v>16609.439999999999</v>
      </c>
    </row>
    <row r="8223" spans="1:4">
      <c r="A8223" s="298">
        <v>99303</v>
      </c>
      <c r="B8223" s="142" t="s">
        <v>42541</v>
      </c>
      <c r="C8223" s="143" t="s">
        <v>2</v>
      </c>
      <c r="D8223" s="144">
        <v>11636.61</v>
      </c>
    </row>
    <row r="8224" spans="1:4">
      <c r="A8224" s="298">
        <v>99305</v>
      </c>
      <c r="B8224" s="142" t="s">
        <v>42542</v>
      </c>
      <c r="C8224" s="143" t="s">
        <v>2</v>
      </c>
      <c r="D8224" s="144">
        <v>13149.32</v>
      </c>
    </row>
    <row r="8225" spans="1:4">
      <c r="A8225" s="298">
        <v>99308</v>
      </c>
      <c r="B8225" s="142" t="s">
        <v>42543</v>
      </c>
      <c r="C8225" s="143" t="s">
        <v>2</v>
      </c>
      <c r="D8225" s="144">
        <v>14662.11</v>
      </c>
    </row>
    <row r="8226" spans="1:4">
      <c r="A8226" s="298">
        <v>99315</v>
      </c>
      <c r="B8226" s="142" t="s">
        <v>42544</v>
      </c>
      <c r="C8226" s="143" t="s">
        <v>2</v>
      </c>
      <c r="D8226" s="144">
        <v>18556.91</v>
      </c>
    </row>
    <row r="8227" spans="1:4">
      <c r="A8227" s="298">
        <v>98008</v>
      </c>
      <c r="B8227" s="142" t="s">
        <v>42545</v>
      </c>
      <c r="C8227" s="143" t="s">
        <v>2</v>
      </c>
      <c r="D8227" s="144">
        <v>4384.67</v>
      </c>
    </row>
    <row r="8228" spans="1:4">
      <c r="A8228" s="298">
        <v>98010</v>
      </c>
      <c r="B8228" s="142" t="s">
        <v>42546</v>
      </c>
      <c r="C8228" s="143" t="s">
        <v>2</v>
      </c>
      <c r="D8228" s="144">
        <v>5349.84</v>
      </c>
    </row>
    <row r="8229" spans="1:4">
      <c r="A8229" s="298">
        <v>98012</v>
      </c>
      <c r="B8229" s="142" t="s">
        <v>42547</v>
      </c>
      <c r="C8229" s="143" t="s">
        <v>2</v>
      </c>
      <c r="D8229" s="144">
        <v>6284.86</v>
      </c>
    </row>
    <row r="8230" spans="1:4">
      <c r="A8230" s="298">
        <v>98014</v>
      </c>
      <c r="B8230" s="142" t="s">
        <v>42548</v>
      </c>
      <c r="C8230" s="143" t="s">
        <v>2</v>
      </c>
      <c r="D8230" s="144">
        <v>7219.77</v>
      </c>
    </row>
    <row r="8231" spans="1:4">
      <c r="A8231" s="298">
        <v>98016</v>
      </c>
      <c r="B8231" s="142" t="s">
        <v>42549</v>
      </c>
      <c r="C8231" s="143" t="s">
        <v>2</v>
      </c>
      <c r="D8231" s="144">
        <v>8154.88</v>
      </c>
    </row>
    <row r="8232" spans="1:4">
      <c r="A8232" s="298">
        <v>98018</v>
      </c>
      <c r="B8232" s="142" t="s">
        <v>42550</v>
      </c>
      <c r="C8232" s="143" t="s">
        <v>2</v>
      </c>
      <c r="D8232" s="144">
        <v>9089.84</v>
      </c>
    </row>
    <row r="8233" spans="1:4">
      <c r="A8233" s="298">
        <v>97994</v>
      </c>
      <c r="B8233" s="142" t="s">
        <v>42551</v>
      </c>
      <c r="C8233" s="143" t="s">
        <v>2</v>
      </c>
      <c r="D8233" s="144">
        <v>2805.03</v>
      </c>
    </row>
    <row r="8234" spans="1:4">
      <c r="A8234" s="298">
        <v>97996</v>
      </c>
      <c r="B8234" s="142" t="s">
        <v>42552</v>
      </c>
      <c r="C8234" s="143" t="s">
        <v>2</v>
      </c>
      <c r="D8234" s="144">
        <v>3547.21</v>
      </c>
    </row>
    <row r="8235" spans="1:4">
      <c r="A8235" s="298">
        <v>98407</v>
      </c>
      <c r="B8235" s="142" t="s">
        <v>42553</v>
      </c>
      <c r="C8235" s="143" t="s">
        <v>2</v>
      </c>
      <c r="D8235" s="144">
        <v>4289.26</v>
      </c>
    </row>
    <row r="8236" spans="1:4">
      <c r="A8236" s="298">
        <v>98408</v>
      </c>
      <c r="B8236" s="142" t="s">
        <v>42554</v>
      </c>
      <c r="C8236" s="143" t="s">
        <v>2</v>
      </c>
      <c r="D8236" s="144">
        <v>5031.42</v>
      </c>
    </row>
    <row r="8237" spans="1:4">
      <c r="A8237" s="298">
        <v>98002</v>
      </c>
      <c r="B8237" s="142" t="s">
        <v>42555</v>
      </c>
      <c r="C8237" s="143" t="s">
        <v>2</v>
      </c>
      <c r="D8237" s="144">
        <v>5811.65</v>
      </c>
    </row>
    <row r="8238" spans="1:4">
      <c r="A8238" s="298">
        <v>98406</v>
      </c>
      <c r="B8238" s="142" t="s">
        <v>42556</v>
      </c>
      <c r="C8238" s="143" t="s">
        <v>2</v>
      </c>
      <c r="D8238" s="144">
        <v>6558.55</v>
      </c>
    </row>
    <row r="8239" spans="1:4">
      <c r="A8239" s="298">
        <v>98006</v>
      </c>
      <c r="B8239" s="142" t="s">
        <v>42557</v>
      </c>
      <c r="C8239" s="143" t="s">
        <v>2</v>
      </c>
      <c r="D8239" s="144">
        <v>7305.52</v>
      </c>
    </row>
    <row r="8240" spans="1:4">
      <c r="A8240" s="298">
        <v>98030</v>
      </c>
      <c r="B8240" s="142" t="s">
        <v>42558</v>
      </c>
      <c r="C8240" s="143" t="s">
        <v>2</v>
      </c>
      <c r="D8240" s="144">
        <v>8939.59</v>
      </c>
    </row>
    <row r="8241" spans="1:4">
      <c r="A8241" s="298">
        <v>98032</v>
      </c>
      <c r="B8241" s="142" t="s">
        <v>42559</v>
      </c>
      <c r="C8241" s="143" t="s">
        <v>2</v>
      </c>
      <c r="D8241" s="144">
        <v>10284.25</v>
      </c>
    </row>
    <row r="8242" spans="1:4">
      <c r="A8242" s="298">
        <v>98034</v>
      </c>
      <c r="B8242" s="142" t="s">
        <v>42560</v>
      </c>
      <c r="C8242" s="143" t="s">
        <v>2</v>
      </c>
      <c r="D8242" s="144">
        <v>11628.93</v>
      </c>
    </row>
    <row r="8243" spans="1:4">
      <c r="A8243" s="298">
        <v>98036</v>
      </c>
      <c r="B8243" s="142" t="s">
        <v>42561</v>
      </c>
      <c r="C8243" s="143" t="s">
        <v>2</v>
      </c>
      <c r="D8243" s="144">
        <v>12973.58</v>
      </c>
    </row>
    <row r="8244" spans="1:4">
      <c r="A8244" s="298">
        <v>98020</v>
      </c>
      <c r="B8244" s="142" t="s">
        <v>42562</v>
      </c>
      <c r="C8244" s="143" t="s">
        <v>2</v>
      </c>
      <c r="D8244" s="144">
        <v>6458.18</v>
      </c>
    </row>
    <row r="8245" spans="1:4">
      <c r="A8245" s="298">
        <v>98022</v>
      </c>
      <c r="B8245" s="142" t="s">
        <v>42563</v>
      </c>
      <c r="C8245" s="143" t="s">
        <v>2</v>
      </c>
      <c r="D8245" s="144">
        <v>7567.44</v>
      </c>
    </row>
    <row r="8246" spans="1:4">
      <c r="A8246" s="298">
        <v>98024</v>
      </c>
      <c r="B8246" s="142" t="s">
        <v>42564</v>
      </c>
      <c r="C8246" s="143" t="s">
        <v>2</v>
      </c>
      <c r="D8246" s="144">
        <v>8743.5</v>
      </c>
    </row>
    <row r="8247" spans="1:4">
      <c r="A8247" s="298">
        <v>98026</v>
      </c>
      <c r="B8247" s="142" t="s">
        <v>42565</v>
      </c>
      <c r="C8247" s="143" t="s">
        <v>2</v>
      </c>
      <c r="D8247" s="144">
        <v>9861.2000000000007</v>
      </c>
    </row>
    <row r="8248" spans="1:4">
      <c r="A8248" s="298">
        <v>98028</v>
      </c>
      <c r="B8248" s="142" t="s">
        <v>42566</v>
      </c>
      <c r="C8248" s="143" t="s">
        <v>2</v>
      </c>
      <c r="D8248" s="144">
        <v>10978.94</v>
      </c>
    </row>
    <row r="8249" spans="1:4">
      <c r="A8249" s="298">
        <v>98044</v>
      </c>
      <c r="B8249" s="142" t="s">
        <v>42567</v>
      </c>
      <c r="C8249" s="143" t="s">
        <v>2</v>
      </c>
      <c r="D8249" s="144">
        <v>15206.21</v>
      </c>
    </row>
    <row r="8250" spans="1:4">
      <c r="A8250" s="298">
        <v>98046</v>
      </c>
      <c r="B8250" s="142" t="s">
        <v>42568</v>
      </c>
      <c r="C8250" s="143" t="s">
        <v>2</v>
      </c>
      <c r="D8250" s="144">
        <v>16949.689999999999</v>
      </c>
    </row>
    <row r="8251" spans="1:4">
      <c r="A8251" s="298">
        <v>98038</v>
      </c>
      <c r="B8251" s="142" t="s">
        <v>42569</v>
      </c>
      <c r="C8251" s="143" t="s">
        <v>2</v>
      </c>
      <c r="D8251" s="144">
        <v>11873.37</v>
      </c>
    </row>
    <row r="8252" spans="1:4">
      <c r="A8252" s="298">
        <v>98040</v>
      </c>
      <c r="B8252" s="142" t="s">
        <v>42570</v>
      </c>
      <c r="C8252" s="143" t="s">
        <v>2</v>
      </c>
      <c r="D8252" s="144">
        <v>13417.5</v>
      </c>
    </row>
    <row r="8253" spans="1:4">
      <c r="A8253" s="298">
        <v>98042</v>
      </c>
      <c r="B8253" s="142" t="s">
        <v>42571</v>
      </c>
      <c r="C8253" s="143" t="s">
        <v>2</v>
      </c>
      <c r="D8253" s="144">
        <v>14961.7</v>
      </c>
    </row>
    <row r="8254" spans="1:4">
      <c r="A8254" s="298">
        <v>98048</v>
      </c>
      <c r="B8254" s="142" t="s">
        <v>42572</v>
      </c>
      <c r="C8254" s="143" t="s">
        <v>2</v>
      </c>
      <c r="D8254" s="144">
        <v>18937.830000000002</v>
      </c>
    </row>
    <row r="8255" spans="1:4">
      <c r="A8255" s="298">
        <v>97955</v>
      </c>
      <c r="B8255" s="142" t="s">
        <v>4342</v>
      </c>
      <c r="C8255" s="143" t="s">
        <v>2</v>
      </c>
      <c r="D8255" s="144">
        <v>3111.56</v>
      </c>
    </row>
    <row r="8256" spans="1:4">
      <c r="A8256" s="298">
        <v>97948</v>
      </c>
      <c r="B8256" s="142" t="s">
        <v>4336</v>
      </c>
      <c r="C8256" s="143" t="s">
        <v>2</v>
      </c>
      <c r="D8256" s="144">
        <v>3280.07</v>
      </c>
    </row>
    <row r="8257" spans="1:4">
      <c r="A8257" s="298">
        <v>97934</v>
      </c>
      <c r="B8257" s="142" t="s">
        <v>7804</v>
      </c>
      <c r="C8257" s="143" t="s">
        <v>2</v>
      </c>
      <c r="D8257" s="144">
        <v>2463.59</v>
      </c>
    </row>
    <row r="8258" spans="1:4">
      <c r="A8258" s="298">
        <v>97953</v>
      </c>
      <c r="B8258" s="142" t="s">
        <v>4341</v>
      </c>
      <c r="C8258" s="143" t="s">
        <v>2</v>
      </c>
      <c r="D8258" s="144">
        <v>1456.25</v>
      </c>
    </row>
    <row r="8259" spans="1:4">
      <c r="A8259" s="298">
        <v>97947</v>
      </c>
      <c r="B8259" s="142" t="s">
        <v>4335</v>
      </c>
      <c r="C8259" s="143" t="s">
        <v>2</v>
      </c>
      <c r="D8259" s="144">
        <v>1766.46</v>
      </c>
    </row>
    <row r="8260" spans="1:4">
      <c r="A8260" s="298">
        <v>97933</v>
      </c>
      <c r="B8260" s="142" t="s">
        <v>4332</v>
      </c>
      <c r="C8260" s="143" t="s">
        <v>2</v>
      </c>
      <c r="D8260" s="144">
        <v>1112.49</v>
      </c>
    </row>
    <row r="8261" spans="1:4">
      <c r="A8261" s="298">
        <v>97961</v>
      </c>
      <c r="B8261" s="142" t="s">
        <v>4345</v>
      </c>
      <c r="C8261" s="143" t="s">
        <v>2</v>
      </c>
      <c r="D8261" s="144">
        <v>2538.94</v>
      </c>
    </row>
    <row r="8262" spans="1:4">
      <c r="A8262" s="298">
        <v>97951</v>
      </c>
      <c r="B8262" s="142" t="s">
        <v>4339</v>
      </c>
      <c r="C8262" s="143" t="s">
        <v>2</v>
      </c>
      <c r="D8262" s="144">
        <v>2862.43</v>
      </c>
    </row>
    <row r="8263" spans="1:4">
      <c r="A8263" s="298">
        <v>97973</v>
      </c>
      <c r="B8263" s="142" t="s">
        <v>4346</v>
      </c>
      <c r="C8263" s="143" t="s">
        <v>2</v>
      </c>
      <c r="D8263" s="144">
        <v>4728.01</v>
      </c>
    </row>
    <row r="8264" spans="1:4">
      <c r="A8264" s="298">
        <v>97952</v>
      </c>
      <c r="B8264" s="142" t="s">
        <v>4340</v>
      </c>
      <c r="C8264" s="143" t="s">
        <v>2</v>
      </c>
      <c r="D8264" s="144">
        <v>5007.07</v>
      </c>
    </row>
    <row r="8265" spans="1:4">
      <c r="A8265" s="298">
        <v>97957</v>
      </c>
      <c r="B8265" s="142" t="s">
        <v>4344</v>
      </c>
      <c r="C8265" s="143" t="s">
        <v>2</v>
      </c>
      <c r="D8265" s="144">
        <v>2809.81</v>
      </c>
    </row>
    <row r="8266" spans="1:4">
      <c r="A8266" s="298">
        <v>97950</v>
      </c>
      <c r="B8266" s="142" t="s">
        <v>4338</v>
      </c>
      <c r="C8266" s="143" t="s">
        <v>2</v>
      </c>
      <c r="D8266" s="144">
        <v>3143.78</v>
      </c>
    </row>
    <row r="8267" spans="1:4">
      <c r="A8267" s="298">
        <v>97936</v>
      </c>
      <c r="B8267" s="142" t="s">
        <v>4334</v>
      </c>
      <c r="C8267" s="143" t="s">
        <v>2</v>
      </c>
      <c r="D8267" s="144">
        <v>2120.62</v>
      </c>
    </row>
    <row r="8268" spans="1:4">
      <c r="A8268" s="298">
        <v>97956</v>
      </c>
      <c r="B8268" s="142" t="s">
        <v>4343</v>
      </c>
      <c r="C8268" s="143" t="s">
        <v>2</v>
      </c>
      <c r="D8268" s="144">
        <v>1566.25</v>
      </c>
    </row>
    <row r="8269" spans="1:4">
      <c r="A8269" s="298">
        <v>97949</v>
      </c>
      <c r="B8269" s="142" t="s">
        <v>4337</v>
      </c>
      <c r="C8269" s="143" t="s">
        <v>2</v>
      </c>
      <c r="D8269" s="144">
        <v>1771.3</v>
      </c>
    </row>
    <row r="8270" spans="1:4">
      <c r="A8270" s="298">
        <v>97935</v>
      </c>
      <c r="B8270" s="142" t="s">
        <v>4333</v>
      </c>
      <c r="C8270" s="143" t="s">
        <v>2</v>
      </c>
      <c r="D8270" s="144">
        <v>922.93</v>
      </c>
    </row>
    <row r="8271" spans="1:4">
      <c r="A8271" s="298">
        <v>99319</v>
      </c>
      <c r="B8271" s="142" t="s">
        <v>4415</v>
      </c>
      <c r="C8271" s="143" t="s">
        <v>1</v>
      </c>
      <c r="D8271" s="144">
        <v>897.63</v>
      </c>
    </row>
    <row r="8272" spans="1:4">
      <c r="A8272" s="298">
        <v>99318</v>
      </c>
      <c r="B8272" s="142" t="s">
        <v>4414</v>
      </c>
      <c r="C8272" s="143" t="s">
        <v>1</v>
      </c>
      <c r="D8272" s="144">
        <v>297.24</v>
      </c>
    </row>
    <row r="8273" spans="1:4">
      <c r="A8273" s="298">
        <v>98051</v>
      </c>
      <c r="B8273" s="142" t="s">
        <v>4380</v>
      </c>
      <c r="C8273" s="143" t="s">
        <v>1</v>
      </c>
      <c r="D8273" s="144">
        <v>952.02</v>
      </c>
    </row>
    <row r="8274" spans="1:4">
      <c r="A8274" s="298">
        <v>98050</v>
      </c>
      <c r="B8274" s="142" t="s">
        <v>4379</v>
      </c>
      <c r="C8274" s="143" t="s">
        <v>1</v>
      </c>
      <c r="D8274" s="144">
        <v>298.07</v>
      </c>
    </row>
    <row r="8275" spans="1:4">
      <c r="A8275" s="298">
        <v>99272</v>
      </c>
      <c r="B8275" s="142" t="s">
        <v>42573</v>
      </c>
      <c r="C8275" s="143" t="s">
        <v>2</v>
      </c>
      <c r="D8275" s="144">
        <v>1124.3</v>
      </c>
    </row>
    <row r="8276" spans="1:4">
      <c r="A8276" s="298">
        <v>99273</v>
      </c>
      <c r="B8276" s="142" t="s">
        <v>42574</v>
      </c>
      <c r="C8276" s="143" t="s">
        <v>2</v>
      </c>
      <c r="D8276" s="144">
        <v>1572.1</v>
      </c>
    </row>
    <row r="8277" spans="1:4">
      <c r="A8277" s="298">
        <v>99268</v>
      </c>
      <c r="B8277" s="142" t="s">
        <v>42575</v>
      </c>
      <c r="C8277" s="143" t="s">
        <v>2</v>
      </c>
      <c r="D8277" s="144">
        <v>509.86</v>
      </c>
    </row>
    <row r="8278" spans="1:4">
      <c r="A8278" s="298">
        <v>99270</v>
      </c>
      <c r="B8278" s="142" t="s">
        <v>42576</v>
      </c>
      <c r="C8278" s="143" t="s">
        <v>2</v>
      </c>
      <c r="D8278" s="144">
        <v>662.18</v>
      </c>
    </row>
    <row r="8279" spans="1:4">
      <c r="A8279" s="298">
        <v>97976</v>
      </c>
      <c r="B8279" s="142" t="s">
        <v>42577</v>
      </c>
      <c r="C8279" s="143" t="s">
        <v>2</v>
      </c>
      <c r="D8279" s="144">
        <v>1163.29</v>
      </c>
    </row>
    <row r="8280" spans="1:4">
      <c r="A8280" s="298">
        <v>97977</v>
      </c>
      <c r="B8280" s="142" t="s">
        <v>42578</v>
      </c>
      <c r="C8280" s="143" t="s">
        <v>2</v>
      </c>
      <c r="D8280" s="144">
        <v>1641.21</v>
      </c>
    </row>
    <row r="8281" spans="1:4">
      <c r="A8281" s="298">
        <v>97974</v>
      </c>
      <c r="B8281" s="142" t="s">
        <v>42579</v>
      </c>
      <c r="C8281" s="143" t="s">
        <v>2</v>
      </c>
      <c r="D8281" s="144">
        <v>513.74</v>
      </c>
    </row>
    <row r="8282" spans="1:4">
      <c r="A8282" s="298">
        <v>97975</v>
      </c>
      <c r="B8282" s="142" t="s">
        <v>42580</v>
      </c>
      <c r="C8282" s="143" t="s">
        <v>2</v>
      </c>
      <c r="D8282" s="144">
        <v>666.71</v>
      </c>
    </row>
    <row r="8283" spans="1:4">
      <c r="A8283" s="298">
        <v>101798</v>
      </c>
      <c r="B8283" s="142" t="s">
        <v>4552</v>
      </c>
      <c r="C8283" s="143" t="s">
        <v>2</v>
      </c>
      <c r="D8283" s="144">
        <v>340.38</v>
      </c>
    </row>
    <row r="8284" spans="1:4">
      <c r="A8284" s="298">
        <v>101799</v>
      </c>
      <c r="B8284" s="142" t="s">
        <v>4553</v>
      </c>
      <c r="C8284" s="143" t="s">
        <v>2</v>
      </c>
      <c r="D8284" s="144">
        <v>814.77</v>
      </c>
    </row>
    <row r="8285" spans="1:4">
      <c r="A8285" s="298">
        <v>102487</v>
      </c>
      <c r="B8285" s="142" t="s">
        <v>5063</v>
      </c>
      <c r="C8285" s="143" t="s">
        <v>7</v>
      </c>
      <c r="D8285" s="144">
        <v>627.91</v>
      </c>
    </row>
    <row r="8286" spans="1:4">
      <c r="A8286" s="298">
        <v>102486</v>
      </c>
      <c r="B8286" s="142" t="s">
        <v>5062</v>
      </c>
      <c r="C8286" s="143" t="s">
        <v>7</v>
      </c>
      <c r="D8286" s="144">
        <v>687.58</v>
      </c>
    </row>
    <row r="8287" spans="1:4">
      <c r="A8287" s="298">
        <v>102474</v>
      </c>
      <c r="B8287" s="142" t="s">
        <v>5050</v>
      </c>
      <c r="C8287" s="143" t="s">
        <v>7</v>
      </c>
      <c r="D8287" s="144">
        <v>631.26</v>
      </c>
    </row>
    <row r="8288" spans="1:4">
      <c r="A8288" s="298">
        <v>102480</v>
      </c>
      <c r="B8288" s="142" t="s">
        <v>5056</v>
      </c>
      <c r="C8288" s="143" t="s">
        <v>7</v>
      </c>
      <c r="D8288" s="144">
        <v>622.12</v>
      </c>
    </row>
    <row r="8289" spans="1:4">
      <c r="A8289" s="298">
        <v>94975</v>
      </c>
      <c r="B8289" s="142" t="s">
        <v>5048</v>
      </c>
      <c r="C8289" s="143" t="s">
        <v>7</v>
      </c>
      <c r="D8289" s="144">
        <v>489.03</v>
      </c>
    </row>
    <row r="8290" spans="1:4">
      <c r="A8290" s="298">
        <v>94963</v>
      </c>
      <c r="B8290" s="142" t="s">
        <v>5036</v>
      </c>
      <c r="C8290" s="143" t="s">
        <v>7</v>
      </c>
      <c r="D8290" s="144">
        <v>434.41</v>
      </c>
    </row>
    <row r="8291" spans="1:4">
      <c r="A8291" s="298">
        <v>94969</v>
      </c>
      <c r="B8291" s="142" t="s">
        <v>5042</v>
      </c>
      <c r="C8291" s="143" t="s">
        <v>7</v>
      </c>
      <c r="D8291" s="144">
        <v>424.59</v>
      </c>
    </row>
    <row r="8292" spans="1:4">
      <c r="A8292" s="298">
        <v>102475</v>
      </c>
      <c r="B8292" s="142" t="s">
        <v>5051</v>
      </c>
      <c r="C8292" s="143" t="s">
        <v>7</v>
      </c>
      <c r="D8292" s="144">
        <v>676.25</v>
      </c>
    </row>
    <row r="8293" spans="1:4">
      <c r="A8293" s="298">
        <v>102481</v>
      </c>
      <c r="B8293" s="142" t="s">
        <v>5057</v>
      </c>
      <c r="C8293" s="143" t="s">
        <v>7</v>
      </c>
      <c r="D8293" s="144">
        <v>658.49</v>
      </c>
    </row>
    <row r="8294" spans="1:4">
      <c r="A8294" s="298">
        <v>94964</v>
      </c>
      <c r="B8294" s="142" t="s">
        <v>5037</v>
      </c>
      <c r="C8294" s="143" t="s">
        <v>7</v>
      </c>
      <c r="D8294" s="144">
        <v>472.89</v>
      </c>
    </row>
    <row r="8295" spans="1:4">
      <c r="A8295" s="298">
        <v>94970</v>
      </c>
      <c r="B8295" s="142" t="s">
        <v>5043</v>
      </c>
      <c r="C8295" s="143" t="s">
        <v>7</v>
      </c>
      <c r="D8295" s="144">
        <v>454.41</v>
      </c>
    </row>
    <row r="8296" spans="1:4">
      <c r="A8296" s="298">
        <v>102476</v>
      </c>
      <c r="B8296" s="142" t="s">
        <v>5052</v>
      </c>
      <c r="C8296" s="143" t="s">
        <v>7</v>
      </c>
      <c r="D8296" s="144">
        <v>685.32</v>
      </c>
    </row>
    <row r="8297" spans="1:4">
      <c r="A8297" s="298">
        <v>102482</v>
      </c>
      <c r="B8297" s="142" t="s">
        <v>5058</v>
      </c>
      <c r="C8297" s="143" t="s">
        <v>7</v>
      </c>
      <c r="D8297" s="144">
        <v>680.14</v>
      </c>
    </row>
    <row r="8298" spans="1:4">
      <c r="A8298" s="298">
        <v>94965</v>
      </c>
      <c r="B8298" s="142" t="s">
        <v>5038</v>
      </c>
      <c r="C8298" s="143" t="s">
        <v>7</v>
      </c>
      <c r="D8298" s="144">
        <v>486.02</v>
      </c>
    </row>
    <row r="8299" spans="1:4">
      <c r="A8299" s="298">
        <v>94971</v>
      </c>
      <c r="B8299" s="142" t="s">
        <v>5044</v>
      </c>
      <c r="C8299" s="143" t="s">
        <v>7</v>
      </c>
      <c r="D8299" s="144">
        <v>475.65</v>
      </c>
    </row>
    <row r="8300" spans="1:4">
      <c r="A8300" s="298">
        <v>102477</v>
      </c>
      <c r="B8300" s="142" t="s">
        <v>5053</v>
      </c>
      <c r="C8300" s="143" t="s">
        <v>7</v>
      </c>
      <c r="D8300" s="144">
        <v>720.9</v>
      </c>
    </row>
    <row r="8301" spans="1:4">
      <c r="A8301" s="298">
        <v>102483</v>
      </c>
      <c r="B8301" s="142" t="s">
        <v>5059</v>
      </c>
      <c r="C8301" s="143" t="s">
        <v>7</v>
      </c>
      <c r="D8301" s="144">
        <v>709.85</v>
      </c>
    </row>
    <row r="8302" spans="1:4">
      <c r="A8302" s="298">
        <v>94966</v>
      </c>
      <c r="B8302" s="142" t="s">
        <v>5039</v>
      </c>
      <c r="C8302" s="143" t="s">
        <v>7</v>
      </c>
      <c r="D8302" s="144">
        <v>500</v>
      </c>
    </row>
    <row r="8303" spans="1:4">
      <c r="A8303" s="298">
        <v>94972</v>
      </c>
      <c r="B8303" s="142" t="s">
        <v>5045</v>
      </c>
      <c r="C8303" s="143" t="s">
        <v>7</v>
      </c>
      <c r="D8303" s="144">
        <v>489.68</v>
      </c>
    </row>
    <row r="8304" spans="1:4">
      <c r="A8304" s="298">
        <v>102478</v>
      </c>
      <c r="B8304" s="142" t="s">
        <v>5054</v>
      </c>
      <c r="C8304" s="143" t="s">
        <v>7</v>
      </c>
      <c r="D8304" s="144">
        <v>758.82</v>
      </c>
    </row>
    <row r="8305" spans="1:4">
      <c r="A8305" s="298">
        <v>102484</v>
      </c>
      <c r="B8305" s="142" t="s">
        <v>5060</v>
      </c>
      <c r="C8305" s="143" t="s">
        <v>7</v>
      </c>
      <c r="D8305" s="144">
        <v>755.98</v>
      </c>
    </row>
    <row r="8306" spans="1:4">
      <c r="A8306" s="298">
        <v>94967</v>
      </c>
      <c r="B8306" s="142" t="s">
        <v>5040</v>
      </c>
      <c r="C8306" s="143" t="s">
        <v>7</v>
      </c>
      <c r="D8306" s="144">
        <v>562.48</v>
      </c>
    </row>
    <row r="8307" spans="1:4">
      <c r="A8307" s="298">
        <v>94973</v>
      </c>
      <c r="B8307" s="142" t="s">
        <v>5046</v>
      </c>
      <c r="C8307" s="143" t="s">
        <v>7</v>
      </c>
      <c r="D8307" s="144">
        <v>549.35</v>
      </c>
    </row>
    <row r="8308" spans="1:4">
      <c r="A8308" s="298">
        <v>94974</v>
      </c>
      <c r="B8308" s="142" t="s">
        <v>5047</v>
      </c>
      <c r="C8308" s="143" t="s">
        <v>7</v>
      </c>
      <c r="D8308" s="144">
        <v>457.48</v>
      </c>
    </row>
    <row r="8309" spans="1:4">
      <c r="A8309" s="298">
        <v>94962</v>
      </c>
      <c r="B8309" s="142" t="s">
        <v>5035</v>
      </c>
      <c r="C8309" s="143" t="s">
        <v>7</v>
      </c>
      <c r="D8309" s="144">
        <v>397.94</v>
      </c>
    </row>
    <row r="8310" spans="1:4">
      <c r="A8310" s="298">
        <v>94968</v>
      </c>
      <c r="B8310" s="142" t="s">
        <v>5041</v>
      </c>
      <c r="C8310" s="143" t="s">
        <v>7</v>
      </c>
      <c r="D8310" s="144">
        <v>391.83</v>
      </c>
    </row>
    <row r="8311" spans="1:4">
      <c r="A8311" s="298">
        <v>102485</v>
      </c>
      <c r="B8311" s="142" t="s">
        <v>5061</v>
      </c>
      <c r="C8311" s="143" t="s">
        <v>7</v>
      </c>
      <c r="D8311" s="144">
        <v>664.23</v>
      </c>
    </row>
    <row r="8312" spans="1:4">
      <c r="A8312" s="298">
        <v>102473</v>
      </c>
      <c r="B8312" s="142" t="s">
        <v>5049</v>
      </c>
      <c r="C8312" s="143" t="s">
        <v>7</v>
      </c>
      <c r="D8312" s="144">
        <v>600.16999999999996</v>
      </c>
    </row>
    <row r="8313" spans="1:4">
      <c r="A8313" s="298">
        <v>102479</v>
      </c>
      <c r="B8313" s="142" t="s">
        <v>5055</v>
      </c>
      <c r="C8313" s="143" t="s">
        <v>7</v>
      </c>
      <c r="D8313" s="144">
        <v>594.95000000000005</v>
      </c>
    </row>
    <row r="8314" spans="1:4">
      <c r="A8314" s="298">
        <v>104835</v>
      </c>
      <c r="B8314" s="142" t="s">
        <v>42581</v>
      </c>
      <c r="C8314" s="143" t="s">
        <v>7</v>
      </c>
      <c r="D8314" s="144">
        <v>0</v>
      </c>
    </row>
    <row r="8315" spans="1:4">
      <c r="A8315" s="298">
        <v>104833</v>
      </c>
      <c r="B8315" s="142" t="s">
        <v>42582</v>
      </c>
      <c r="C8315" s="143" t="s">
        <v>7</v>
      </c>
      <c r="D8315" s="144">
        <v>0</v>
      </c>
    </row>
    <row r="8316" spans="1:4">
      <c r="A8316" s="298">
        <v>104834</v>
      </c>
      <c r="B8316" s="142" t="s">
        <v>42583</v>
      </c>
      <c r="C8316" s="143" t="s">
        <v>7</v>
      </c>
      <c r="D8316" s="144">
        <v>0</v>
      </c>
    </row>
    <row r="8317" spans="1:4">
      <c r="A8317" s="298">
        <v>104836</v>
      </c>
      <c r="B8317" s="142" t="s">
        <v>42584</v>
      </c>
      <c r="C8317" s="143" t="s">
        <v>7</v>
      </c>
      <c r="D8317" s="144">
        <v>0</v>
      </c>
    </row>
    <row r="8318" spans="1:4">
      <c r="A8318" s="298">
        <v>104837</v>
      </c>
      <c r="B8318" s="142" t="s">
        <v>42585</v>
      </c>
      <c r="C8318" s="143" t="s">
        <v>7</v>
      </c>
      <c r="D8318" s="144">
        <v>0</v>
      </c>
    </row>
    <row r="8319" spans="1:4">
      <c r="A8319" s="298">
        <v>104838</v>
      </c>
      <c r="B8319" s="142" t="s">
        <v>42586</v>
      </c>
      <c r="C8319" s="143" t="s">
        <v>7</v>
      </c>
      <c r="D8319" s="144">
        <v>0</v>
      </c>
    </row>
    <row r="8320" spans="1:4">
      <c r="A8320" s="298">
        <v>104839</v>
      </c>
      <c r="B8320" s="142" t="s">
        <v>42587</v>
      </c>
      <c r="C8320" s="143" t="s">
        <v>7</v>
      </c>
      <c r="D8320" s="144">
        <v>0</v>
      </c>
    </row>
    <row r="8321" spans="1:4">
      <c r="A8321" s="298">
        <v>104840</v>
      </c>
      <c r="B8321" s="142" t="s">
        <v>42588</v>
      </c>
      <c r="C8321" s="143" t="s">
        <v>7</v>
      </c>
      <c r="D8321" s="144">
        <v>0</v>
      </c>
    </row>
    <row r="8322" spans="1:4">
      <c r="A8322" s="298">
        <v>104830</v>
      </c>
      <c r="B8322" s="142" t="s">
        <v>42589</v>
      </c>
      <c r="C8322" s="143" t="s">
        <v>7</v>
      </c>
      <c r="D8322" s="144">
        <v>0</v>
      </c>
    </row>
    <row r="8323" spans="1:4">
      <c r="A8323" s="298">
        <v>104829</v>
      </c>
      <c r="B8323" s="142" t="s">
        <v>42590</v>
      </c>
      <c r="C8323" s="143" t="s">
        <v>7</v>
      </c>
      <c r="D8323" s="144">
        <v>0</v>
      </c>
    </row>
    <row r="8324" spans="1:4">
      <c r="A8324" s="298">
        <v>104832</v>
      </c>
      <c r="B8324" s="142" t="s">
        <v>42591</v>
      </c>
      <c r="C8324" s="143" t="s">
        <v>7</v>
      </c>
      <c r="D8324" s="144">
        <v>0</v>
      </c>
    </row>
    <row r="8325" spans="1:4">
      <c r="A8325" s="298">
        <v>104831</v>
      </c>
      <c r="B8325" s="142" t="s">
        <v>42592</v>
      </c>
      <c r="C8325" s="143" t="s">
        <v>7</v>
      </c>
      <c r="D8325" s="144">
        <v>0</v>
      </c>
    </row>
    <row r="8326" spans="1:4">
      <c r="A8326" s="298">
        <v>103773</v>
      </c>
      <c r="B8326" s="142" t="s">
        <v>42593</v>
      </c>
      <c r="C8326" s="143" t="s">
        <v>2</v>
      </c>
      <c r="D8326" s="144">
        <v>0</v>
      </c>
    </row>
    <row r="8327" spans="1:4">
      <c r="A8327" s="298">
        <v>103772</v>
      </c>
      <c r="B8327" s="142" t="s">
        <v>42594</v>
      </c>
      <c r="C8327" s="143" t="s">
        <v>2</v>
      </c>
      <c r="D8327" s="144">
        <v>0</v>
      </c>
    </row>
    <row r="8328" spans="1:4">
      <c r="A8328" s="298">
        <v>103768</v>
      </c>
      <c r="B8328" s="142" t="s">
        <v>42595</v>
      </c>
      <c r="C8328" s="143" t="s">
        <v>2</v>
      </c>
      <c r="D8328" s="144">
        <v>0</v>
      </c>
    </row>
    <row r="8329" spans="1:4">
      <c r="A8329" s="298">
        <v>103767</v>
      </c>
      <c r="B8329" s="142" t="s">
        <v>42596</v>
      </c>
      <c r="C8329" s="143" t="s">
        <v>2</v>
      </c>
      <c r="D8329" s="144">
        <v>0</v>
      </c>
    </row>
    <row r="8330" spans="1:4">
      <c r="A8330" s="298">
        <v>103766</v>
      </c>
      <c r="B8330" s="142" t="s">
        <v>42597</v>
      </c>
      <c r="C8330" s="143" t="s">
        <v>2</v>
      </c>
      <c r="D8330" s="144">
        <v>0</v>
      </c>
    </row>
    <row r="8331" spans="1:4">
      <c r="A8331" s="298">
        <v>103765</v>
      </c>
      <c r="B8331" s="142" t="s">
        <v>42598</v>
      </c>
      <c r="C8331" s="143" t="s">
        <v>2</v>
      </c>
      <c r="D8331" s="144">
        <v>0</v>
      </c>
    </row>
    <row r="8332" spans="1:4">
      <c r="A8332" s="298">
        <v>103771</v>
      </c>
      <c r="B8332" s="142" t="s">
        <v>42599</v>
      </c>
      <c r="C8332" s="143" t="s">
        <v>2</v>
      </c>
      <c r="D8332" s="144">
        <v>0</v>
      </c>
    </row>
    <row r="8333" spans="1:4">
      <c r="A8333" s="298">
        <v>103769</v>
      </c>
      <c r="B8333" s="142" t="s">
        <v>6218</v>
      </c>
      <c r="C8333" s="143" t="s">
        <v>2</v>
      </c>
      <c r="D8333" s="144">
        <v>4012.42</v>
      </c>
    </row>
    <row r="8334" spans="1:4">
      <c r="A8334" s="298">
        <v>103770</v>
      </c>
      <c r="B8334" s="142" t="s">
        <v>42600</v>
      </c>
      <c r="C8334" s="143" t="s">
        <v>2</v>
      </c>
      <c r="D8334" s="144">
        <v>0</v>
      </c>
    </row>
    <row r="8335" spans="1:4">
      <c r="A8335" s="298">
        <v>103764</v>
      </c>
      <c r="B8335" s="142" t="s">
        <v>42601</v>
      </c>
      <c r="C8335" s="143" t="s">
        <v>2</v>
      </c>
      <c r="D8335" s="144">
        <v>0</v>
      </c>
    </row>
    <row r="8336" spans="1:4">
      <c r="A8336" s="298">
        <v>103780</v>
      </c>
      <c r="B8336" s="142" t="s">
        <v>42602</v>
      </c>
      <c r="C8336" s="143" t="s">
        <v>4</v>
      </c>
      <c r="D8336" s="144">
        <v>0</v>
      </c>
    </row>
    <row r="8337" spans="1:4">
      <c r="A8337" s="298">
        <v>103781</v>
      </c>
      <c r="B8337" s="142" t="s">
        <v>42603</v>
      </c>
      <c r="C8337" s="143" t="s">
        <v>4</v>
      </c>
      <c r="D8337" s="144">
        <v>0</v>
      </c>
    </row>
    <row r="8338" spans="1:4">
      <c r="A8338" s="298">
        <v>103779</v>
      </c>
      <c r="B8338" s="142" t="s">
        <v>42604</v>
      </c>
      <c r="C8338" s="143" t="s">
        <v>4</v>
      </c>
      <c r="D8338" s="144">
        <v>0</v>
      </c>
    </row>
    <row r="8339" spans="1:4">
      <c r="A8339" s="298">
        <v>103778</v>
      </c>
      <c r="B8339" s="142" t="s">
        <v>42605</v>
      </c>
      <c r="C8339" s="143" t="s">
        <v>4</v>
      </c>
      <c r="D8339" s="144">
        <v>0</v>
      </c>
    </row>
    <row r="8340" spans="1:4">
      <c r="A8340" s="298">
        <v>103924</v>
      </c>
      <c r="B8340" s="142" t="s">
        <v>42606</v>
      </c>
      <c r="C8340" s="143" t="s">
        <v>4</v>
      </c>
      <c r="D8340" s="144">
        <v>0</v>
      </c>
    </row>
    <row r="8341" spans="1:4">
      <c r="A8341" s="298">
        <v>103776</v>
      </c>
      <c r="B8341" s="142" t="s">
        <v>42607</v>
      </c>
      <c r="C8341" s="143" t="s">
        <v>4</v>
      </c>
      <c r="D8341" s="144">
        <v>0</v>
      </c>
    </row>
    <row r="8342" spans="1:4">
      <c r="A8342" s="298">
        <v>103774</v>
      </c>
      <c r="B8342" s="142" t="s">
        <v>42608</v>
      </c>
      <c r="C8342" s="143" t="s">
        <v>4</v>
      </c>
      <c r="D8342" s="144">
        <v>0</v>
      </c>
    </row>
    <row r="8343" spans="1:4">
      <c r="A8343" s="298">
        <v>103775</v>
      </c>
      <c r="B8343" s="142" t="s">
        <v>42609</v>
      </c>
      <c r="C8343" s="143" t="s">
        <v>4</v>
      </c>
      <c r="D8343" s="144">
        <v>0</v>
      </c>
    </row>
    <row r="8344" spans="1:4">
      <c r="A8344" s="298">
        <v>97097</v>
      </c>
      <c r="B8344" s="142" t="s">
        <v>5368</v>
      </c>
      <c r="C8344" s="143" t="s">
        <v>4</v>
      </c>
      <c r="D8344" s="144">
        <v>33.450000000000003</v>
      </c>
    </row>
    <row r="8345" spans="1:4">
      <c r="A8345" s="298">
        <v>97089</v>
      </c>
      <c r="B8345" s="142" t="s">
        <v>5362</v>
      </c>
      <c r="C8345" s="143" t="s">
        <v>3</v>
      </c>
      <c r="D8345" s="144">
        <v>18.899999999999999</v>
      </c>
    </row>
    <row r="8346" spans="1:4">
      <c r="A8346" s="298">
        <v>97090</v>
      </c>
      <c r="B8346" s="142" t="s">
        <v>5363</v>
      </c>
      <c r="C8346" s="143" t="s">
        <v>3</v>
      </c>
      <c r="D8346" s="144">
        <v>18.54</v>
      </c>
    </row>
    <row r="8347" spans="1:4">
      <c r="A8347" s="298">
        <v>97091</v>
      </c>
      <c r="B8347" s="142" t="s">
        <v>5364</v>
      </c>
      <c r="C8347" s="143" t="s">
        <v>3</v>
      </c>
      <c r="D8347" s="144">
        <v>17.95</v>
      </c>
    </row>
    <row r="8348" spans="1:4">
      <c r="A8348" s="298">
        <v>97092</v>
      </c>
      <c r="B8348" s="142" t="s">
        <v>5365</v>
      </c>
      <c r="C8348" s="143" t="s">
        <v>3</v>
      </c>
      <c r="D8348" s="144">
        <v>17.36</v>
      </c>
    </row>
    <row r="8349" spans="1:4">
      <c r="A8349" s="298">
        <v>103053</v>
      </c>
      <c r="B8349" s="142" t="s">
        <v>42610</v>
      </c>
      <c r="C8349" s="143" t="s">
        <v>3</v>
      </c>
      <c r="D8349" s="144">
        <v>0</v>
      </c>
    </row>
    <row r="8350" spans="1:4">
      <c r="A8350" s="298">
        <v>97093</v>
      </c>
      <c r="B8350" s="142" t="s">
        <v>5366</v>
      </c>
      <c r="C8350" s="143" t="s">
        <v>3</v>
      </c>
      <c r="D8350" s="144">
        <v>16.27</v>
      </c>
    </row>
    <row r="8351" spans="1:4">
      <c r="A8351" s="298">
        <v>103054</v>
      </c>
      <c r="B8351" s="142" t="s">
        <v>42611</v>
      </c>
      <c r="C8351" s="143" t="s">
        <v>3</v>
      </c>
      <c r="D8351" s="144">
        <v>0</v>
      </c>
    </row>
    <row r="8352" spans="1:4">
      <c r="A8352" s="298">
        <v>97088</v>
      </c>
      <c r="B8352" s="142" t="s">
        <v>5361</v>
      </c>
      <c r="C8352" s="143" t="s">
        <v>3</v>
      </c>
      <c r="D8352" s="144">
        <v>20.69</v>
      </c>
    </row>
    <row r="8353" spans="1:4">
      <c r="A8353" s="298">
        <v>97087</v>
      </c>
      <c r="B8353" s="142" t="s">
        <v>5360</v>
      </c>
      <c r="C8353" s="143" t="s">
        <v>4</v>
      </c>
      <c r="D8353" s="144">
        <v>2.17</v>
      </c>
    </row>
    <row r="8354" spans="1:4">
      <c r="A8354" s="298">
        <v>97083</v>
      </c>
      <c r="B8354" s="142" t="s">
        <v>5357</v>
      </c>
      <c r="C8354" s="143" t="s">
        <v>4</v>
      </c>
      <c r="D8354" s="144">
        <v>3.89</v>
      </c>
    </row>
    <row r="8355" spans="1:4">
      <c r="A8355" s="298">
        <v>97084</v>
      </c>
      <c r="B8355" s="142" t="s">
        <v>5358</v>
      </c>
      <c r="C8355" s="143" t="s">
        <v>4</v>
      </c>
      <c r="D8355" s="144">
        <v>0.81</v>
      </c>
    </row>
    <row r="8356" spans="1:4">
      <c r="A8356" s="298">
        <v>97096</v>
      </c>
      <c r="B8356" s="142" t="s">
        <v>5367</v>
      </c>
      <c r="C8356" s="143" t="s">
        <v>7</v>
      </c>
      <c r="D8356" s="144">
        <v>732.71</v>
      </c>
    </row>
    <row r="8357" spans="1:4">
      <c r="A8357" s="298">
        <v>97082</v>
      </c>
      <c r="B8357" s="142" t="s">
        <v>5356</v>
      </c>
      <c r="C8357" s="143" t="s">
        <v>7</v>
      </c>
      <c r="D8357" s="144">
        <v>73.150000000000006</v>
      </c>
    </row>
    <row r="8358" spans="1:4">
      <c r="A8358" s="298">
        <v>103076</v>
      </c>
      <c r="B8358" s="142" t="s">
        <v>5376</v>
      </c>
      <c r="C8358" s="143" t="s">
        <v>4</v>
      </c>
      <c r="D8358" s="144">
        <v>183.2</v>
      </c>
    </row>
    <row r="8359" spans="1:4">
      <c r="A8359" s="298">
        <v>103067</v>
      </c>
      <c r="B8359" s="142" t="s">
        <v>42612</v>
      </c>
      <c r="C8359" s="143" t="s">
        <v>4</v>
      </c>
      <c r="D8359" s="144">
        <v>0</v>
      </c>
    </row>
    <row r="8360" spans="1:4">
      <c r="A8360" s="298">
        <v>103077</v>
      </c>
      <c r="B8360" s="142" t="s">
        <v>5377</v>
      </c>
      <c r="C8360" s="143" t="s">
        <v>4</v>
      </c>
      <c r="D8360" s="144">
        <v>236.41</v>
      </c>
    </row>
    <row r="8361" spans="1:4">
      <c r="A8361" s="298">
        <v>103068</v>
      </c>
      <c r="B8361" s="142" t="s">
        <v>42613</v>
      </c>
      <c r="C8361" s="143" t="s">
        <v>4</v>
      </c>
      <c r="D8361" s="144">
        <v>0</v>
      </c>
    </row>
    <row r="8362" spans="1:4">
      <c r="A8362" s="298">
        <v>103078</v>
      </c>
      <c r="B8362" s="142" t="s">
        <v>5378</v>
      </c>
      <c r="C8362" s="143" t="s">
        <v>4</v>
      </c>
      <c r="D8362" s="144">
        <v>284.98</v>
      </c>
    </row>
    <row r="8363" spans="1:4">
      <c r="A8363" s="298">
        <v>103069</v>
      </c>
      <c r="B8363" s="142" t="s">
        <v>42614</v>
      </c>
      <c r="C8363" s="143" t="s">
        <v>4</v>
      </c>
      <c r="D8363" s="144">
        <v>0</v>
      </c>
    </row>
    <row r="8364" spans="1:4">
      <c r="A8364" s="298">
        <v>103079</v>
      </c>
      <c r="B8364" s="142" t="s">
        <v>5379</v>
      </c>
      <c r="C8364" s="143" t="s">
        <v>4</v>
      </c>
      <c r="D8364" s="144">
        <v>342.17</v>
      </c>
    </row>
    <row r="8365" spans="1:4">
      <c r="A8365" s="298">
        <v>103070</v>
      </c>
      <c r="B8365" s="142" t="s">
        <v>42615</v>
      </c>
      <c r="C8365" s="143" t="s">
        <v>4</v>
      </c>
      <c r="D8365" s="144">
        <v>0</v>
      </c>
    </row>
    <row r="8366" spans="1:4">
      <c r="A8366" s="298">
        <v>103080</v>
      </c>
      <c r="B8366" s="142" t="s">
        <v>5380</v>
      </c>
      <c r="C8366" s="143" t="s">
        <v>4</v>
      </c>
      <c r="D8366" s="144">
        <v>419.65</v>
      </c>
    </row>
    <row r="8367" spans="1:4">
      <c r="A8367" s="298">
        <v>103071</v>
      </c>
      <c r="B8367" s="142" t="s">
        <v>42616</v>
      </c>
      <c r="C8367" s="143" t="s">
        <v>4</v>
      </c>
      <c r="D8367" s="144">
        <v>0</v>
      </c>
    </row>
    <row r="8368" spans="1:4">
      <c r="A8368" s="298">
        <v>103075</v>
      </c>
      <c r="B8368" s="142" t="s">
        <v>5375</v>
      </c>
      <c r="C8368" s="143" t="s">
        <v>4</v>
      </c>
      <c r="D8368" s="144">
        <v>242.27</v>
      </c>
    </row>
    <row r="8369" spans="1:4">
      <c r="A8369" s="298">
        <v>103062</v>
      </c>
      <c r="B8369" s="142" t="s">
        <v>42617</v>
      </c>
      <c r="C8369" s="143" t="s">
        <v>4</v>
      </c>
      <c r="D8369" s="144">
        <v>0</v>
      </c>
    </row>
    <row r="8370" spans="1:4">
      <c r="A8370" s="298">
        <v>103065</v>
      </c>
      <c r="B8370" s="142" t="s">
        <v>42618</v>
      </c>
      <c r="C8370" s="143" t="s">
        <v>4</v>
      </c>
      <c r="D8370" s="144">
        <v>0</v>
      </c>
    </row>
    <row r="8371" spans="1:4">
      <c r="A8371" s="298">
        <v>103063</v>
      </c>
      <c r="B8371" s="142" t="s">
        <v>42619</v>
      </c>
      <c r="C8371" s="143" t="s">
        <v>4</v>
      </c>
      <c r="D8371" s="144">
        <v>0</v>
      </c>
    </row>
    <row r="8372" spans="1:4">
      <c r="A8372" s="298">
        <v>103066</v>
      </c>
      <c r="B8372" s="142" t="s">
        <v>42620</v>
      </c>
      <c r="C8372" s="143" t="s">
        <v>4</v>
      </c>
      <c r="D8372" s="144">
        <v>0</v>
      </c>
    </row>
    <row r="8373" spans="1:4">
      <c r="A8373" s="298">
        <v>103064</v>
      </c>
      <c r="B8373" s="142" t="s">
        <v>42621</v>
      </c>
      <c r="C8373" s="143" t="s">
        <v>4</v>
      </c>
      <c r="D8373" s="144">
        <v>0</v>
      </c>
    </row>
    <row r="8374" spans="1:4">
      <c r="A8374" s="298">
        <v>103074</v>
      </c>
      <c r="B8374" s="142" t="s">
        <v>5374</v>
      </c>
      <c r="C8374" s="143" t="s">
        <v>4</v>
      </c>
      <c r="D8374" s="144">
        <v>208.82</v>
      </c>
    </row>
    <row r="8375" spans="1:4">
      <c r="A8375" s="298">
        <v>103057</v>
      </c>
      <c r="B8375" s="142" t="s">
        <v>42622</v>
      </c>
      <c r="C8375" s="143" t="s">
        <v>4</v>
      </c>
      <c r="D8375" s="144">
        <v>0</v>
      </c>
    </row>
    <row r="8376" spans="1:4">
      <c r="A8376" s="298">
        <v>103060</v>
      </c>
      <c r="B8376" s="142" t="s">
        <v>42623</v>
      </c>
      <c r="C8376" s="143" t="s">
        <v>4</v>
      </c>
      <c r="D8376" s="144">
        <v>0</v>
      </c>
    </row>
    <row r="8377" spans="1:4">
      <c r="A8377" s="298">
        <v>103058</v>
      </c>
      <c r="B8377" s="142" t="s">
        <v>42624</v>
      </c>
      <c r="C8377" s="143" t="s">
        <v>4</v>
      </c>
      <c r="D8377" s="144">
        <v>0</v>
      </c>
    </row>
    <row r="8378" spans="1:4">
      <c r="A8378" s="298">
        <v>103061</v>
      </c>
      <c r="B8378" s="142" t="s">
        <v>42625</v>
      </c>
      <c r="C8378" s="143" t="s">
        <v>4</v>
      </c>
      <c r="D8378" s="144">
        <v>0</v>
      </c>
    </row>
    <row r="8379" spans="1:4">
      <c r="A8379" s="298">
        <v>103059</v>
      </c>
      <c r="B8379" s="142" t="s">
        <v>42626</v>
      </c>
      <c r="C8379" s="143" t="s">
        <v>4</v>
      </c>
      <c r="D8379" s="144">
        <v>0</v>
      </c>
    </row>
    <row r="8380" spans="1:4">
      <c r="A8380" s="298">
        <v>97101</v>
      </c>
      <c r="B8380" s="142" t="s">
        <v>5369</v>
      </c>
      <c r="C8380" s="143" t="s">
        <v>4</v>
      </c>
      <c r="D8380" s="144">
        <v>211.92</v>
      </c>
    </row>
    <row r="8381" spans="1:4">
      <c r="A8381" s="298">
        <v>97098</v>
      </c>
      <c r="B8381" s="142" t="s">
        <v>42627</v>
      </c>
      <c r="C8381" s="143" t="s">
        <v>4</v>
      </c>
      <c r="D8381" s="144">
        <v>0</v>
      </c>
    </row>
    <row r="8382" spans="1:4">
      <c r="A8382" s="298">
        <v>97102</v>
      </c>
      <c r="B8382" s="142" t="s">
        <v>5370</v>
      </c>
      <c r="C8382" s="143" t="s">
        <v>4</v>
      </c>
      <c r="D8382" s="144">
        <v>265.14</v>
      </c>
    </row>
    <row r="8383" spans="1:4">
      <c r="A8383" s="298">
        <v>97099</v>
      </c>
      <c r="B8383" s="142" t="s">
        <v>42628</v>
      </c>
      <c r="C8383" s="143" t="s">
        <v>4</v>
      </c>
      <c r="D8383" s="144">
        <v>0</v>
      </c>
    </row>
    <row r="8384" spans="1:4">
      <c r="A8384" s="298">
        <v>97103</v>
      </c>
      <c r="B8384" s="142" t="s">
        <v>5371</v>
      </c>
      <c r="C8384" s="143" t="s">
        <v>4</v>
      </c>
      <c r="D8384" s="144">
        <v>313.7</v>
      </c>
    </row>
    <row r="8385" spans="1:4">
      <c r="A8385" s="298">
        <v>97100</v>
      </c>
      <c r="B8385" s="142" t="s">
        <v>42629</v>
      </c>
      <c r="C8385" s="143" t="s">
        <v>4</v>
      </c>
      <c r="D8385" s="144">
        <v>0</v>
      </c>
    </row>
    <row r="8386" spans="1:4">
      <c r="A8386" s="298">
        <v>103072</v>
      </c>
      <c r="B8386" s="142" t="s">
        <v>5372</v>
      </c>
      <c r="C8386" s="143" t="s">
        <v>4</v>
      </c>
      <c r="D8386" s="144">
        <v>370.9</v>
      </c>
    </row>
    <row r="8387" spans="1:4">
      <c r="A8387" s="298">
        <v>103055</v>
      </c>
      <c r="B8387" s="142" t="s">
        <v>42630</v>
      </c>
      <c r="C8387" s="143" t="s">
        <v>4</v>
      </c>
      <c r="D8387" s="144">
        <v>0</v>
      </c>
    </row>
    <row r="8388" spans="1:4">
      <c r="A8388" s="298">
        <v>103073</v>
      </c>
      <c r="B8388" s="142" t="s">
        <v>5373</v>
      </c>
      <c r="C8388" s="143" t="s">
        <v>4</v>
      </c>
      <c r="D8388" s="144">
        <v>448.37</v>
      </c>
    </row>
    <row r="8389" spans="1:4">
      <c r="A8389" s="298">
        <v>103056</v>
      </c>
      <c r="B8389" s="142" t="s">
        <v>42631</v>
      </c>
      <c r="C8389" s="143" t="s">
        <v>4</v>
      </c>
      <c r="D8389" s="144">
        <v>0</v>
      </c>
    </row>
    <row r="8390" spans="1:4">
      <c r="A8390" s="298">
        <v>97086</v>
      </c>
      <c r="B8390" s="142" t="s">
        <v>5359</v>
      </c>
      <c r="C8390" s="143" t="s">
        <v>4</v>
      </c>
      <c r="D8390" s="144">
        <v>152.22999999999999</v>
      </c>
    </row>
    <row r="8391" spans="1:4">
      <c r="A8391" s="298">
        <v>97085</v>
      </c>
      <c r="B8391" s="142" t="s">
        <v>42632</v>
      </c>
      <c r="C8391" s="143" t="s">
        <v>4</v>
      </c>
      <c r="D8391" s="144">
        <v>0</v>
      </c>
    </row>
    <row r="8392" spans="1:4">
      <c r="A8392" s="298">
        <v>104766</v>
      </c>
      <c r="B8392" s="142" t="s">
        <v>42633</v>
      </c>
      <c r="C8392" s="143" t="s">
        <v>1</v>
      </c>
      <c r="D8392" s="144">
        <v>19.670000000000002</v>
      </c>
    </row>
    <row r="8393" spans="1:4">
      <c r="A8393" s="298">
        <v>90467</v>
      </c>
      <c r="B8393" s="142" t="s">
        <v>42634</v>
      </c>
      <c r="C8393" s="143" t="s">
        <v>1</v>
      </c>
      <c r="D8393" s="144">
        <v>25.02</v>
      </c>
    </row>
    <row r="8394" spans="1:4">
      <c r="A8394" s="298">
        <v>90466</v>
      </c>
      <c r="B8394" s="142" t="s">
        <v>42635</v>
      </c>
      <c r="C8394" s="143" t="s">
        <v>1</v>
      </c>
      <c r="D8394" s="144">
        <v>16.670000000000002</v>
      </c>
    </row>
    <row r="8395" spans="1:4">
      <c r="A8395" s="298">
        <v>90469</v>
      </c>
      <c r="B8395" s="142" t="s">
        <v>42636</v>
      </c>
      <c r="C8395" s="143" t="s">
        <v>1</v>
      </c>
      <c r="D8395" s="144">
        <v>11.93</v>
      </c>
    </row>
    <row r="8396" spans="1:4">
      <c r="A8396" s="298">
        <v>90470</v>
      </c>
      <c r="B8396" s="142" t="s">
        <v>42637</v>
      </c>
      <c r="C8396" s="143" t="s">
        <v>1</v>
      </c>
      <c r="D8396" s="144">
        <v>15.73</v>
      </c>
    </row>
    <row r="8397" spans="1:4">
      <c r="A8397" s="298">
        <v>90468</v>
      </c>
      <c r="B8397" s="142" t="s">
        <v>42638</v>
      </c>
      <c r="C8397" s="143" t="s">
        <v>1</v>
      </c>
      <c r="D8397" s="144">
        <v>7.87</v>
      </c>
    </row>
    <row r="8398" spans="1:4">
      <c r="A8398" s="298">
        <v>91188</v>
      </c>
      <c r="B8398" s="142" t="s">
        <v>42639</v>
      </c>
      <c r="C8398" s="143" t="s">
        <v>2</v>
      </c>
      <c r="D8398" s="144">
        <v>14.17</v>
      </c>
    </row>
    <row r="8399" spans="1:4">
      <c r="A8399" s="298">
        <v>91189</v>
      </c>
      <c r="B8399" s="142" t="s">
        <v>42640</v>
      </c>
      <c r="C8399" s="143" t="s">
        <v>2</v>
      </c>
      <c r="D8399" s="144">
        <v>75.08</v>
      </c>
    </row>
    <row r="8400" spans="1:4">
      <c r="A8400" s="298">
        <v>91192</v>
      </c>
      <c r="B8400" s="142" t="s">
        <v>42641</v>
      </c>
      <c r="C8400" s="143" t="s">
        <v>2</v>
      </c>
      <c r="D8400" s="144">
        <v>21.83</v>
      </c>
    </row>
    <row r="8401" spans="1:4">
      <c r="A8401" s="298">
        <v>91190</v>
      </c>
      <c r="B8401" s="142" t="s">
        <v>42642</v>
      </c>
      <c r="C8401" s="143" t="s">
        <v>2</v>
      </c>
      <c r="D8401" s="144">
        <v>11.12</v>
      </c>
    </row>
    <row r="8402" spans="1:4">
      <c r="A8402" s="298">
        <v>91191</v>
      </c>
      <c r="B8402" s="142" t="s">
        <v>42643</v>
      </c>
      <c r="C8402" s="143" t="s">
        <v>2</v>
      </c>
      <c r="D8402" s="144">
        <v>14.96</v>
      </c>
    </row>
    <row r="8403" spans="1:4">
      <c r="A8403" s="298">
        <v>95541</v>
      </c>
      <c r="B8403" s="142" t="s">
        <v>42644</v>
      </c>
      <c r="C8403" s="143" t="s">
        <v>2</v>
      </c>
      <c r="D8403" s="144">
        <v>27.74</v>
      </c>
    </row>
    <row r="8404" spans="1:4">
      <c r="A8404" s="298">
        <v>96564</v>
      </c>
      <c r="B8404" s="142" t="s">
        <v>42645</v>
      </c>
      <c r="C8404" s="143" t="s">
        <v>1</v>
      </c>
      <c r="D8404" s="144">
        <v>0</v>
      </c>
    </row>
    <row r="8405" spans="1:4">
      <c r="A8405" s="298">
        <v>104785</v>
      </c>
      <c r="B8405" s="142" t="s">
        <v>42646</v>
      </c>
      <c r="C8405" s="143" t="s">
        <v>1</v>
      </c>
      <c r="D8405" s="144">
        <v>14.59</v>
      </c>
    </row>
    <row r="8406" spans="1:4">
      <c r="A8406" s="298">
        <v>91166</v>
      </c>
      <c r="B8406" s="142" t="s">
        <v>42647</v>
      </c>
      <c r="C8406" s="143" t="s">
        <v>1</v>
      </c>
      <c r="D8406" s="144">
        <v>4.79</v>
      </c>
    </row>
    <row r="8407" spans="1:4">
      <c r="A8407" s="298">
        <v>91167</v>
      </c>
      <c r="B8407" s="142" t="s">
        <v>42648</v>
      </c>
      <c r="C8407" s="143" t="s">
        <v>1</v>
      </c>
      <c r="D8407" s="144">
        <v>11.33</v>
      </c>
    </row>
    <row r="8408" spans="1:4">
      <c r="A8408" s="298">
        <v>91176</v>
      </c>
      <c r="B8408" s="142" t="s">
        <v>42649</v>
      </c>
      <c r="C8408" s="143" t="s">
        <v>1</v>
      </c>
      <c r="D8408" s="144">
        <v>18.559999999999999</v>
      </c>
    </row>
    <row r="8409" spans="1:4">
      <c r="A8409" s="298">
        <v>91182</v>
      </c>
      <c r="B8409" s="142" t="s">
        <v>42650</v>
      </c>
      <c r="C8409" s="143" t="s">
        <v>1</v>
      </c>
      <c r="D8409" s="144">
        <v>27.74</v>
      </c>
    </row>
    <row r="8410" spans="1:4">
      <c r="A8410" s="298">
        <v>91186</v>
      </c>
      <c r="B8410" s="142" t="s">
        <v>42651</v>
      </c>
      <c r="C8410" s="143" t="s">
        <v>1</v>
      </c>
      <c r="D8410" s="144">
        <v>30.56</v>
      </c>
    </row>
    <row r="8411" spans="1:4">
      <c r="A8411" s="298">
        <v>91171</v>
      </c>
      <c r="B8411" s="142" t="s">
        <v>42652</v>
      </c>
      <c r="C8411" s="143" t="s">
        <v>1</v>
      </c>
      <c r="D8411" s="144">
        <v>18.38</v>
      </c>
    </row>
    <row r="8412" spans="1:4">
      <c r="A8412" s="298">
        <v>91187</v>
      </c>
      <c r="B8412" s="142" t="s">
        <v>42653</v>
      </c>
      <c r="C8412" s="143" t="s">
        <v>1</v>
      </c>
      <c r="D8412" s="144">
        <v>27.48</v>
      </c>
    </row>
    <row r="8413" spans="1:4">
      <c r="A8413" s="298">
        <v>91172</v>
      </c>
      <c r="B8413" s="142" t="s">
        <v>42654</v>
      </c>
      <c r="C8413" s="143" t="s">
        <v>1</v>
      </c>
      <c r="D8413" s="144">
        <v>21.15</v>
      </c>
    </row>
    <row r="8414" spans="1:4">
      <c r="A8414" s="298">
        <v>91185</v>
      </c>
      <c r="B8414" s="142" t="s">
        <v>42655</v>
      </c>
      <c r="C8414" s="143" t="s">
        <v>1</v>
      </c>
      <c r="D8414" s="144">
        <v>27.74</v>
      </c>
    </row>
    <row r="8415" spans="1:4">
      <c r="A8415" s="298">
        <v>91170</v>
      </c>
      <c r="B8415" s="142" t="s">
        <v>42656</v>
      </c>
      <c r="C8415" s="143" t="s">
        <v>1</v>
      </c>
      <c r="D8415" s="144">
        <v>11.33</v>
      </c>
    </row>
    <row r="8416" spans="1:4">
      <c r="A8416" s="298">
        <v>91180</v>
      </c>
      <c r="B8416" s="142" t="s">
        <v>42657</v>
      </c>
      <c r="C8416" s="143" t="s">
        <v>1</v>
      </c>
      <c r="D8416" s="144">
        <v>24.8</v>
      </c>
    </row>
    <row r="8417" spans="1:4">
      <c r="A8417" s="298">
        <v>91181</v>
      </c>
      <c r="B8417" s="142" t="s">
        <v>42658</v>
      </c>
      <c r="C8417" s="143" t="s">
        <v>1</v>
      </c>
      <c r="D8417" s="144">
        <v>26.07</v>
      </c>
    </row>
    <row r="8418" spans="1:4">
      <c r="A8418" s="298">
        <v>91179</v>
      </c>
      <c r="B8418" s="142" t="s">
        <v>42659</v>
      </c>
      <c r="C8418" s="143" t="s">
        <v>1</v>
      </c>
      <c r="D8418" s="144">
        <v>18.559999999999999</v>
      </c>
    </row>
    <row r="8419" spans="1:4">
      <c r="A8419" s="298">
        <v>91174</v>
      </c>
      <c r="B8419" s="142" t="s">
        <v>42660</v>
      </c>
      <c r="C8419" s="143" t="s">
        <v>1</v>
      </c>
      <c r="D8419" s="144">
        <v>7.34</v>
      </c>
    </row>
    <row r="8420" spans="1:4">
      <c r="A8420" s="298">
        <v>91175</v>
      </c>
      <c r="B8420" s="142" t="s">
        <v>42661</v>
      </c>
      <c r="C8420" s="143" t="s">
        <v>1</v>
      </c>
      <c r="D8420" s="144">
        <v>11.42</v>
      </c>
    </row>
    <row r="8421" spans="1:4">
      <c r="A8421" s="298">
        <v>91173</v>
      </c>
      <c r="B8421" s="142" t="s">
        <v>42662</v>
      </c>
      <c r="C8421" s="143" t="s">
        <v>1</v>
      </c>
      <c r="D8421" s="144">
        <v>4.22</v>
      </c>
    </row>
    <row r="8422" spans="1:4">
      <c r="A8422" s="298">
        <v>104759</v>
      </c>
      <c r="B8422" s="142" t="s">
        <v>42663</v>
      </c>
      <c r="C8422" s="143" t="s">
        <v>2</v>
      </c>
      <c r="D8422" s="144">
        <v>54.48</v>
      </c>
    </row>
    <row r="8423" spans="1:4">
      <c r="A8423" s="298">
        <v>104760</v>
      </c>
      <c r="B8423" s="142" t="s">
        <v>42664</v>
      </c>
      <c r="C8423" s="143" t="s">
        <v>2</v>
      </c>
      <c r="D8423" s="144">
        <v>79.569999999999993</v>
      </c>
    </row>
    <row r="8424" spans="1:4">
      <c r="A8424" s="298">
        <v>104758</v>
      </c>
      <c r="B8424" s="142" t="s">
        <v>42665</v>
      </c>
      <c r="C8424" s="143" t="s">
        <v>2</v>
      </c>
      <c r="D8424" s="144">
        <v>20.440000000000001</v>
      </c>
    </row>
    <row r="8425" spans="1:4">
      <c r="A8425" s="298">
        <v>90437</v>
      </c>
      <c r="B8425" s="142" t="s">
        <v>42666</v>
      </c>
      <c r="C8425" s="143" t="s">
        <v>2</v>
      </c>
      <c r="D8425" s="144">
        <v>44.81</v>
      </c>
    </row>
    <row r="8426" spans="1:4">
      <c r="A8426" s="298">
        <v>90438</v>
      </c>
      <c r="B8426" s="142" t="s">
        <v>42667</v>
      </c>
      <c r="C8426" s="143" t="s">
        <v>2</v>
      </c>
      <c r="D8426" s="144">
        <v>65.45</v>
      </c>
    </row>
    <row r="8427" spans="1:4">
      <c r="A8427" s="298">
        <v>90436</v>
      </c>
      <c r="B8427" s="142" t="s">
        <v>42668</v>
      </c>
      <c r="C8427" s="143" t="s">
        <v>2</v>
      </c>
      <c r="D8427" s="144">
        <v>16.809999999999999</v>
      </c>
    </row>
    <row r="8428" spans="1:4">
      <c r="A8428" s="298">
        <v>104770</v>
      </c>
      <c r="B8428" s="142" t="s">
        <v>42669</v>
      </c>
      <c r="C8428" s="143" t="s">
        <v>2</v>
      </c>
      <c r="D8428" s="144">
        <v>2.31</v>
      </c>
    </row>
    <row r="8429" spans="1:4">
      <c r="A8429" s="298">
        <v>104772</v>
      </c>
      <c r="B8429" s="142" t="s">
        <v>42670</v>
      </c>
      <c r="C8429" s="143" t="s">
        <v>2</v>
      </c>
      <c r="D8429" s="144">
        <v>3.38</v>
      </c>
    </row>
    <row r="8430" spans="1:4">
      <c r="A8430" s="298">
        <v>104768</v>
      </c>
      <c r="B8430" s="142" t="s">
        <v>42671</v>
      </c>
      <c r="C8430" s="143" t="s">
        <v>2</v>
      </c>
      <c r="D8430" s="144">
        <v>0.86</v>
      </c>
    </row>
    <row r="8431" spans="1:4">
      <c r="A8431" s="298">
        <v>104769</v>
      </c>
      <c r="B8431" s="142" t="s">
        <v>42672</v>
      </c>
      <c r="C8431" s="143" t="s">
        <v>2</v>
      </c>
      <c r="D8431" s="144">
        <v>1.9</v>
      </c>
    </row>
    <row r="8432" spans="1:4">
      <c r="A8432" s="298">
        <v>104771</v>
      </c>
      <c r="B8432" s="142" t="s">
        <v>42673</v>
      </c>
      <c r="C8432" s="143" t="s">
        <v>2</v>
      </c>
      <c r="D8432" s="144">
        <v>2.78</v>
      </c>
    </row>
    <row r="8433" spans="1:4">
      <c r="A8433" s="298">
        <v>104767</v>
      </c>
      <c r="B8433" s="142" t="s">
        <v>42674</v>
      </c>
      <c r="C8433" s="143" t="s">
        <v>2</v>
      </c>
      <c r="D8433" s="144">
        <v>0.7</v>
      </c>
    </row>
    <row r="8434" spans="1:4">
      <c r="A8434" s="298">
        <v>104762</v>
      </c>
      <c r="B8434" s="142" t="s">
        <v>42675</v>
      </c>
      <c r="C8434" s="143" t="s">
        <v>2</v>
      </c>
      <c r="D8434" s="144">
        <v>30.13</v>
      </c>
    </row>
    <row r="8435" spans="1:4">
      <c r="A8435" s="298">
        <v>104763</v>
      </c>
      <c r="B8435" s="142" t="s">
        <v>42676</v>
      </c>
      <c r="C8435" s="143" t="s">
        <v>2</v>
      </c>
      <c r="D8435" s="144">
        <v>44</v>
      </c>
    </row>
    <row r="8436" spans="1:4">
      <c r="A8436" s="298">
        <v>104761</v>
      </c>
      <c r="B8436" s="142" t="s">
        <v>42677</v>
      </c>
      <c r="C8436" s="143" t="s">
        <v>2</v>
      </c>
      <c r="D8436" s="144">
        <v>11.3</v>
      </c>
    </row>
    <row r="8437" spans="1:4">
      <c r="A8437" s="298">
        <v>90440</v>
      </c>
      <c r="B8437" s="142" t="s">
        <v>42678</v>
      </c>
      <c r="C8437" s="143" t="s">
        <v>2</v>
      </c>
      <c r="D8437" s="144">
        <v>29.9</v>
      </c>
    </row>
    <row r="8438" spans="1:4">
      <c r="A8438" s="298">
        <v>90441</v>
      </c>
      <c r="B8438" s="142" t="s">
        <v>42679</v>
      </c>
      <c r="C8438" s="143" t="s">
        <v>2</v>
      </c>
      <c r="D8438" s="144">
        <v>43.67</v>
      </c>
    </row>
    <row r="8439" spans="1:4">
      <c r="A8439" s="298">
        <v>90439</v>
      </c>
      <c r="B8439" s="142" t="s">
        <v>42680</v>
      </c>
      <c r="C8439" s="143" t="s">
        <v>2</v>
      </c>
      <c r="D8439" s="144">
        <v>11.22</v>
      </c>
    </row>
    <row r="8440" spans="1:4">
      <c r="A8440" s="298">
        <v>104776</v>
      </c>
      <c r="B8440" s="142" t="s">
        <v>42681</v>
      </c>
      <c r="C8440" s="143" t="s">
        <v>2</v>
      </c>
      <c r="D8440" s="144">
        <v>7.77</v>
      </c>
    </row>
    <row r="8441" spans="1:4">
      <c r="A8441" s="298">
        <v>104778</v>
      </c>
      <c r="B8441" s="142" t="s">
        <v>42682</v>
      </c>
      <c r="C8441" s="143" t="s">
        <v>2</v>
      </c>
      <c r="D8441" s="144">
        <v>11.38</v>
      </c>
    </row>
    <row r="8442" spans="1:4">
      <c r="A8442" s="298">
        <v>104774</v>
      </c>
      <c r="B8442" s="142" t="s">
        <v>42683</v>
      </c>
      <c r="C8442" s="143" t="s">
        <v>2</v>
      </c>
      <c r="D8442" s="144">
        <v>2.91</v>
      </c>
    </row>
    <row r="8443" spans="1:4">
      <c r="A8443" s="298">
        <v>104775</v>
      </c>
      <c r="B8443" s="142" t="s">
        <v>42684</v>
      </c>
      <c r="C8443" s="143" t="s">
        <v>2</v>
      </c>
      <c r="D8443" s="144">
        <v>6.49</v>
      </c>
    </row>
    <row r="8444" spans="1:4">
      <c r="A8444" s="298">
        <v>104777</v>
      </c>
      <c r="B8444" s="142" t="s">
        <v>42685</v>
      </c>
      <c r="C8444" s="143" t="s">
        <v>2</v>
      </c>
      <c r="D8444" s="144">
        <v>9.51</v>
      </c>
    </row>
    <row r="8445" spans="1:4">
      <c r="A8445" s="298">
        <v>104773</v>
      </c>
      <c r="B8445" s="142" t="s">
        <v>42686</v>
      </c>
      <c r="C8445" s="143" t="s">
        <v>2</v>
      </c>
      <c r="D8445" s="144">
        <v>2.44</v>
      </c>
    </row>
    <row r="8446" spans="1:4">
      <c r="A8446" s="298">
        <v>104782</v>
      </c>
      <c r="B8446" s="142" t="s">
        <v>42687</v>
      </c>
      <c r="C8446" s="143" t="s">
        <v>2</v>
      </c>
      <c r="D8446" s="144">
        <v>71.790000000000006</v>
      </c>
    </row>
    <row r="8447" spans="1:4">
      <c r="A8447" s="298">
        <v>90451</v>
      </c>
      <c r="B8447" s="142" t="s">
        <v>42688</v>
      </c>
      <c r="C8447" s="143" t="s">
        <v>2</v>
      </c>
      <c r="D8447" s="144">
        <v>6.74</v>
      </c>
    </row>
    <row r="8448" spans="1:4">
      <c r="A8448" s="298">
        <v>90452</v>
      </c>
      <c r="B8448" s="142" t="s">
        <v>42689</v>
      </c>
      <c r="C8448" s="143" t="s">
        <v>2</v>
      </c>
      <c r="D8448" s="144">
        <v>21.75</v>
      </c>
    </row>
    <row r="8449" spans="1:4">
      <c r="A8449" s="298">
        <v>90455</v>
      </c>
      <c r="B8449" s="142" t="s">
        <v>42690</v>
      </c>
      <c r="C8449" s="143" t="s">
        <v>2</v>
      </c>
      <c r="D8449" s="144">
        <v>9.6</v>
      </c>
    </row>
    <row r="8450" spans="1:4">
      <c r="A8450" s="298">
        <v>104784</v>
      </c>
      <c r="B8450" s="142" t="s">
        <v>42691</v>
      </c>
      <c r="C8450" s="143" t="s">
        <v>2</v>
      </c>
      <c r="D8450" s="144">
        <v>16.649999999999999</v>
      </c>
    </row>
    <row r="8451" spans="1:4">
      <c r="A8451" s="298">
        <v>90453</v>
      </c>
      <c r="B8451" s="142" t="s">
        <v>42692</v>
      </c>
      <c r="C8451" s="143" t="s">
        <v>2</v>
      </c>
      <c r="D8451" s="144">
        <v>4.6900000000000004</v>
      </c>
    </row>
    <row r="8452" spans="1:4">
      <c r="A8452" s="298">
        <v>104783</v>
      </c>
      <c r="B8452" s="142" t="s">
        <v>42693</v>
      </c>
      <c r="C8452" s="143" t="s">
        <v>2</v>
      </c>
      <c r="D8452" s="144">
        <v>6</v>
      </c>
    </row>
    <row r="8453" spans="1:4">
      <c r="A8453" s="298">
        <v>90454</v>
      </c>
      <c r="B8453" s="142" t="s">
        <v>42694</v>
      </c>
      <c r="C8453" s="143" t="s">
        <v>2</v>
      </c>
      <c r="D8453" s="144">
        <v>7.58</v>
      </c>
    </row>
    <row r="8454" spans="1:4">
      <c r="A8454" s="298">
        <v>90459</v>
      </c>
      <c r="B8454" s="142" t="s">
        <v>42695</v>
      </c>
      <c r="C8454" s="143" t="s">
        <v>2</v>
      </c>
      <c r="D8454" s="144">
        <v>55.13</v>
      </c>
    </row>
    <row r="8455" spans="1:4">
      <c r="A8455" s="298">
        <v>90456</v>
      </c>
      <c r="B8455" s="142" t="s">
        <v>42696</v>
      </c>
      <c r="C8455" s="143" t="s">
        <v>2</v>
      </c>
      <c r="D8455" s="144">
        <v>7.27</v>
      </c>
    </row>
    <row r="8456" spans="1:4">
      <c r="A8456" s="298">
        <v>90458</v>
      </c>
      <c r="B8456" s="142" t="s">
        <v>42697</v>
      </c>
      <c r="C8456" s="143" t="s">
        <v>2</v>
      </c>
      <c r="D8456" s="144">
        <v>47.35</v>
      </c>
    </row>
    <row r="8457" spans="1:4">
      <c r="A8457" s="298">
        <v>90457</v>
      </c>
      <c r="B8457" s="142" t="s">
        <v>42698</v>
      </c>
      <c r="C8457" s="143" t="s">
        <v>2</v>
      </c>
      <c r="D8457" s="144">
        <v>16.600000000000001</v>
      </c>
    </row>
    <row r="8458" spans="1:4">
      <c r="A8458" s="298">
        <v>90447</v>
      </c>
      <c r="B8458" s="142" t="s">
        <v>42699</v>
      </c>
      <c r="C8458" s="143" t="s">
        <v>1</v>
      </c>
      <c r="D8458" s="144">
        <v>10.97</v>
      </c>
    </row>
    <row r="8459" spans="1:4">
      <c r="A8459" s="298">
        <v>91222</v>
      </c>
      <c r="B8459" s="142" t="s">
        <v>42700</v>
      </c>
      <c r="C8459" s="143" t="s">
        <v>1</v>
      </c>
      <c r="D8459" s="144">
        <v>10.029999999999999</v>
      </c>
    </row>
    <row r="8460" spans="1:4">
      <c r="A8460" s="298">
        <v>90443</v>
      </c>
      <c r="B8460" s="142" t="s">
        <v>42701</v>
      </c>
      <c r="C8460" s="143" t="s">
        <v>1</v>
      </c>
      <c r="D8460" s="144">
        <v>9.02</v>
      </c>
    </row>
    <row r="8461" spans="1:4">
      <c r="A8461" s="298">
        <v>104780</v>
      </c>
      <c r="B8461" s="142" t="s">
        <v>42702</v>
      </c>
      <c r="C8461" s="143" t="s">
        <v>1</v>
      </c>
      <c r="D8461" s="144">
        <v>8.17</v>
      </c>
    </row>
    <row r="8462" spans="1:4">
      <c r="A8462" s="298">
        <v>104781</v>
      </c>
      <c r="B8462" s="142" t="s">
        <v>42703</v>
      </c>
      <c r="C8462" s="143" t="s">
        <v>1</v>
      </c>
      <c r="D8462" s="144">
        <v>9.39</v>
      </c>
    </row>
    <row r="8463" spans="1:4">
      <c r="A8463" s="298">
        <v>104779</v>
      </c>
      <c r="B8463" s="142" t="s">
        <v>42704</v>
      </c>
      <c r="C8463" s="143" t="s">
        <v>1</v>
      </c>
      <c r="D8463" s="144">
        <v>8.1199999999999992</v>
      </c>
    </row>
    <row r="8464" spans="1:4">
      <c r="A8464" s="298">
        <v>104787</v>
      </c>
      <c r="B8464" s="142" t="s">
        <v>42705</v>
      </c>
      <c r="C8464" s="143" t="s">
        <v>1</v>
      </c>
      <c r="D8464" s="144">
        <v>9.89</v>
      </c>
    </row>
    <row r="8465" spans="1:4">
      <c r="A8465" s="298">
        <v>104788</v>
      </c>
      <c r="B8465" s="142" t="s">
        <v>42706</v>
      </c>
      <c r="C8465" s="143" t="s">
        <v>1</v>
      </c>
      <c r="D8465" s="144">
        <v>13.15</v>
      </c>
    </row>
    <row r="8466" spans="1:4">
      <c r="A8466" s="298">
        <v>104786</v>
      </c>
      <c r="B8466" s="142" t="s">
        <v>42707</v>
      </c>
      <c r="C8466" s="143" t="s">
        <v>1</v>
      </c>
      <c r="D8466" s="144">
        <v>7.45</v>
      </c>
    </row>
    <row r="8467" spans="1:4">
      <c r="A8467" s="298">
        <v>90445</v>
      </c>
      <c r="B8467" s="142" t="s">
        <v>42708</v>
      </c>
      <c r="C8467" s="143" t="s">
        <v>1</v>
      </c>
      <c r="D8467" s="144">
        <v>20.53</v>
      </c>
    </row>
    <row r="8468" spans="1:4">
      <c r="A8468" s="298">
        <v>90446</v>
      </c>
      <c r="B8468" s="142" t="s">
        <v>42709</v>
      </c>
      <c r="C8468" s="143" t="s">
        <v>1</v>
      </c>
      <c r="D8468" s="144">
        <v>27.27</v>
      </c>
    </row>
    <row r="8469" spans="1:4">
      <c r="A8469" s="298">
        <v>90444</v>
      </c>
      <c r="B8469" s="142" t="s">
        <v>42710</v>
      </c>
      <c r="C8469" s="143" t="s">
        <v>1</v>
      </c>
      <c r="D8469" s="144">
        <v>15.49</v>
      </c>
    </row>
    <row r="8470" spans="1:4">
      <c r="A8470" s="298">
        <v>104764</v>
      </c>
      <c r="B8470" s="142" t="s">
        <v>42711</v>
      </c>
      <c r="C8470" s="143" t="s">
        <v>1</v>
      </c>
      <c r="D8470" s="144">
        <v>23.4</v>
      </c>
    </row>
    <row r="8471" spans="1:4">
      <c r="A8471" s="298">
        <v>90460</v>
      </c>
      <c r="B8471" s="142" t="s">
        <v>42712</v>
      </c>
      <c r="C8471" s="143" t="s">
        <v>1</v>
      </c>
      <c r="D8471" s="144">
        <v>26.2</v>
      </c>
    </row>
    <row r="8472" spans="1:4">
      <c r="A8472" s="298">
        <v>90462</v>
      </c>
      <c r="B8472" s="142" t="s">
        <v>42713</v>
      </c>
      <c r="C8472" s="143" t="s">
        <v>1</v>
      </c>
      <c r="D8472" s="144">
        <v>4.5999999999999996</v>
      </c>
    </row>
    <row r="8473" spans="1:4">
      <c r="A8473" s="298">
        <v>104765</v>
      </c>
      <c r="B8473" s="142" t="s">
        <v>42714</v>
      </c>
      <c r="C8473" s="143" t="s">
        <v>1</v>
      </c>
      <c r="D8473" s="144">
        <v>19.82</v>
      </c>
    </row>
    <row r="8474" spans="1:4">
      <c r="A8474" s="298">
        <v>90461</v>
      </c>
      <c r="B8474" s="142" t="s">
        <v>42715</v>
      </c>
      <c r="C8474" s="143" t="s">
        <v>1</v>
      </c>
      <c r="D8474" s="144">
        <v>19.95</v>
      </c>
    </row>
    <row r="8475" spans="1:4">
      <c r="A8475" s="298">
        <v>90463</v>
      </c>
      <c r="B8475" s="142" t="s">
        <v>42716</v>
      </c>
      <c r="C8475" s="143" t="s">
        <v>1</v>
      </c>
      <c r="D8475" s="144">
        <v>3.95</v>
      </c>
    </row>
    <row r="8476" spans="1:4">
      <c r="A8476" s="298">
        <v>96560</v>
      </c>
      <c r="B8476" s="142" t="s">
        <v>42717</v>
      </c>
      <c r="C8476" s="143" t="s">
        <v>4</v>
      </c>
      <c r="D8476" s="144">
        <v>34.94</v>
      </c>
    </row>
    <row r="8477" spans="1:4">
      <c r="A8477" s="298">
        <v>96559</v>
      </c>
      <c r="B8477" s="142" t="s">
        <v>42718</v>
      </c>
      <c r="C8477" s="143" t="s">
        <v>4</v>
      </c>
      <c r="D8477" s="144">
        <v>36.22</v>
      </c>
    </row>
    <row r="8478" spans="1:4">
      <c r="A8478" s="298">
        <v>96562</v>
      </c>
      <c r="B8478" s="142" t="s">
        <v>42719</v>
      </c>
      <c r="C8478" s="143" t="s">
        <v>1</v>
      </c>
      <c r="D8478" s="144">
        <v>58.5</v>
      </c>
    </row>
    <row r="8479" spans="1:4">
      <c r="A8479" s="298">
        <v>96563</v>
      </c>
      <c r="B8479" s="142" t="s">
        <v>42720</v>
      </c>
      <c r="C8479" s="143" t="s">
        <v>1</v>
      </c>
      <c r="D8479" s="144">
        <v>63.54</v>
      </c>
    </row>
    <row r="8480" spans="1:4">
      <c r="A8480" s="298">
        <v>102469</v>
      </c>
      <c r="B8480" s="142" t="s">
        <v>42721</v>
      </c>
      <c r="C8480" s="143" t="s">
        <v>4</v>
      </c>
      <c r="D8480" s="144">
        <v>0</v>
      </c>
    </row>
    <row r="8481" spans="1:4">
      <c r="A8481" s="298">
        <v>104388</v>
      </c>
      <c r="B8481" s="142" t="s">
        <v>42722</v>
      </c>
      <c r="C8481" s="143" t="s">
        <v>4</v>
      </c>
      <c r="D8481" s="144">
        <v>0</v>
      </c>
    </row>
    <row r="8482" spans="1:4">
      <c r="A8482" s="298">
        <v>104387</v>
      </c>
      <c r="B8482" s="142" t="s">
        <v>42723</v>
      </c>
      <c r="C8482" s="143" t="s">
        <v>7</v>
      </c>
      <c r="D8482" s="144">
        <v>0</v>
      </c>
    </row>
    <row r="8483" spans="1:4">
      <c r="A8483" s="298">
        <v>104364</v>
      </c>
      <c r="B8483" s="142" t="s">
        <v>42724</v>
      </c>
      <c r="C8483" s="143" t="s">
        <v>7</v>
      </c>
      <c r="D8483" s="144">
        <v>0</v>
      </c>
    </row>
    <row r="8484" spans="1:4">
      <c r="A8484" s="298">
        <v>102097</v>
      </c>
      <c r="B8484" s="142" t="s">
        <v>42725</v>
      </c>
      <c r="C8484" s="143" t="s">
        <v>7</v>
      </c>
      <c r="D8484" s="144">
        <v>0</v>
      </c>
    </row>
    <row r="8485" spans="1:4">
      <c r="A8485" s="298">
        <v>104365</v>
      </c>
      <c r="B8485" s="142" t="s">
        <v>42726</v>
      </c>
      <c r="C8485" s="143" t="s">
        <v>7</v>
      </c>
      <c r="D8485" s="144">
        <v>0</v>
      </c>
    </row>
    <row r="8486" spans="1:4">
      <c r="A8486" s="298">
        <v>101870</v>
      </c>
      <c r="B8486" s="142" t="s">
        <v>5147</v>
      </c>
      <c r="C8486" s="143" t="s">
        <v>4</v>
      </c>
      <c r="D8486" s="144">
        <v>43.37</v>
      </c>
    </row>
    <row r="8487" spans="1:4">
      <c r="A8487" s="298">
        <v>101866</v>
      </c>
      <c r="B8487" s="142" t="s">
        <v>42727</v>
      </c>
      <c r="C8487" s="143" t="s">
        <v>4</v>
      </c>
      <c r="D8487" s="144">
        <v>36.72</v>
      </c>
    </row>
    <row r="8488" spans="1:4">
      <c r="A8488" s="298">
        <v>101867</v>
      </c>
      <c r="B8488" s="142" t="s">
        <v>5144</v>
      </c>
      <c r="C8488" s="143" t="s">
        <v>4</v>
      </c>
      <c r="D8488" s="144">
        <v>41.83</v>
      </c>
    </row>
    <row r="8489" spans="1:4">
      <c r="A8489" s="298">
        <v>101868</v>
      </c>
      <c r="B8489" s="142" t="s">
        <v>5145</v>
      </c>
      <c r="C8489" s="143" t="s">
        <v>4</v>
      </c>
      <c r="D8489" s="144">
        <v>33.159999999999997</v>
      </c>
    </row>
    <row r="8490" spans="1:4">
      <c r="A8490" s="298">
        <v>101869</v>
      </c>
      <c r="B8490" s="142" t="s">
        <v>5146</v>
      </c>
      <c r="C8490" s="143" t="s">
        <v>4</v>
      </c>
      <c r="D8490" s="144">
        <v>38.270000000000003</v>
      </c>
    </row>
    <row r="8491" spans="1:4">
      <c r="A8491" s="298">
        <v>101856</v>
      </c>
      <c r="B8491" s="142" t="s">
        <v>5135</v>
      </c>
      <c r="C8491" s="143" t="s">
        <v>4</v>
      </c>
      <c r="D8491" s="144">
        <v>30</v>
      </c>
    </row>
    <row r="8492" spans="1:4">
      <c r="A8492" s="298">
        <v>101865</v>
      </c>
      <c r="B8492" s="142" t="s">
        <v>5143</v>
      </c>
      <c r="C8492" s="143" t="s">
        <v>4</v>
      </c>
      <c r="D8492" s="144">
        <v>41.32</v>
      </c>
    </row>
    <row r="8493" spans="1:4">
      <c r="A8493" s="298">
        <v>101861</v>
      </c>
      <c r="B8493" s="142" t="s">
        <v>42728</v>
      </c>
      <c r="C8493" s="143" t="s">
        <v>4</v>
      </c>
      <c r="D8493" s="144">
        <v>36.47</v>
      </c>
    </row>
    <row r="8494" spans="1:4">
      <c r="A8494" s="298">
        <v>101862</v>
      </c>
      <c r="B8494" s="142" t="s">
        <v>5140</v>
      </c>
      <c r="C8494" s="143" t="s">
        <v>4</v>
      </c>
      <c r="D8494" s="144">
        <v>39.78</v>
      </c>
    </row>
    <row r="8495" spans="1:4">
      <c r="A8495" s="298">
        <v>101863</v>
      </c>
      <c r="B8495" s="142" t="s">
        <v>5141</v>
      </c>
      <c r="C8495" s="143" t="s">
        <v>4</v>
      </c>
      <c r="D8495" s="144">
        <v>31.1</v>
      </c>
    </row>
    <row r="8496" spans="1:4">
      <c r="A8496" s="298">
        <v>101864</v>
      </c>
      <c r="B8496" s="142" t="s">
        <v>5142</v>
      </c>
      <c r="C8496" s="143" t="s">
        <v>4</v>
      </c>
      <c r="D8496" s="144">
        <v>36.21</v>
      </c>
    </row>
    <row r="8497" spans="1:4">
      <c r="A8497" s="298">
        <v>101860</v>
      </c>
      <c r="B8497" s="142" t="s">
        <v>5139</v>
      </c>
      <c r="C8497" s="143" t="s">
        <v>4</v>
      </c>
      <c r="D8497" s="144">
        <v>39</v>
      </c>
    </row>
    <row r="8498" spans="1:4">
      <c r="A8498" s="298">
        <v>101857</v>
      </c>
      <c r="B8498" s="142" t="s">
        <v>5136</v>
      </c>
      <c r="C8498" s="143" t="s">
        <v>4</v>
      </c>
      <c r="D8498" s="144">
        <v>37.57</v>
      </c>
    </row>
    <row r="8499" spans="1:4">
      <c r="A8499" s="298">
        <v>101858</v>
      </c>
      <c r="B8499" s="142" t="s">
        <v>5137</v>
      </c>
      <c r="C8499" s="143" t="s">
        <v>4</v>
      </c>
      <c r="D8499" s="144">
        <v>30.65</v>
      </c>
    </row>
    <row r="8500" spans="1:4">
      <c r="A8500" s="298">
        <v>101859</v>
      </c>
      <c r="B8500" s="142" t="s">
        <v>5138</v>
      </c>
      <c r="C8500" s="143" t="s">
        <v>4</v>
      </c>
      <c r="D8500" s="144">
        <v>33.9</v>
      </c>
    </row>
    <row r="8501" spans="1:4">
      <c r="A8501" s="298">
        <v>101852</v>
      </c>
      <c r="B8501" s="142" t="s">
        <v>5133</v>
      </c>
      <c r="C8501" s="143" t="s">
        <v>4</v>
      </c>
      <c r="D8501" s="144">
        <v>79.05</v>
      </c>
    </row>
    <row r="8502" spans="1:4">
      <c r="A8502" s="298">
        <v>104385</v>
      </c>
      <c r="B8502" s="142" t="s">
        <v>42729</v>
      </c>
      <c r="C8502" s="143" t="s">
        <v>4</v>
      </c>
      <c r="D8502" s="144">
        <v>0</v>
      </c>
    </row>
    <row r="8503" spans="1:4">
      <c r="A8503" s="298">
        <v>101850</v>
      </c>
      <c r="B8503" s="142" t="s">
        <v>5132</v>
      </c>
      <c r="C8503" s="143" t="s">
        <v>4</v>
      </c>
      <c r="D8503" s="144">
        <v>65.7</v>
      </c>
    </row>
    <row r="8504" spans="1:4">
      <c r="A8504" s="298">
        <v>101855</v>
      </c>
      <c r="B8504" s="142" t="s">
        <v>5134</v>
      </c>
      <c r="C8504" s="143" t="s">
        <v>4</v>
      </c>
      <c r="D8504" s="144">
        <v>81.430000000000007</v>
      </c>
    </row>
    <row r="8505" spans="1:4">
      <c r="A8505" s="298">
        <v>104386</v>
      </c>
      <c r="B8505" s="142" t="s">
        <v>42730</v>
      </c>
      <c r="C8505" s="143" t="s">
        <v>4</v>
      </c>
      <c r="D8505" s="144">
        <v>0</v>
      </c>
    </row>
    <row r="8506" spans="1:4">
      <c r="A8506" s="298">
        <v>101853</v>
      </c>
      <c r="B8506" s="142" t="s">
        <v>42731</v>
      </c>
      <c r="C8506" s="143" t="s">
        <v>4</v>
      </c>
      <c r="D8506" s="144">
        <v>59.15</v>
      </c>
    </row>
    <row r="8507" spans="1:4">
      <c r="A8507" s="298">
        <v>101849</v>
      </c>
      <c r="B8507" s="142" t="s">
        <v>5131</v>
      </c>
      <c r="C8507" s="143" t="s">
        <v>7</v>
      </c>
      <c r="D8507" s="144">
        <v>251.44</v>
      </c>
    </row>
    <row r="8508" spans="1:4">
      <c r="A8508" s="298">
        <v>101841</v>
      </c>
      <c r="B8508" s="142" t="s">
        <v>5126</v>
      </c>
      <c r="C8508" s="143" t="s">
        <v>7</v>
      </c>
      <c r="D8508" s="144">
        <v>145.97</v>
      </c>
    </row>
    <row r="8509" spans="1:4">
      <c r="A8509" s="298">
        <v>101843</v>
      </c>
      <c r="B8509" s="142" t="s">
        <v>5706</v>
      </c>
      <c r="C8509" s="143" t="s">
        <v>7</v>
      </c>
      <c r="D8509" s="144">
        <v>200.84</v>
      </c>
    </row>
    <row r="8510" spans="1:4">
      <c r="A8510" s="298">
        <v>101844</v>
      </c>
      <c r="B8510" s="142" t="s">
        <v>5707</v>
      </c>
      <c r="C8510" s="143" t="s">
        <v>7</v>
      </c>
      <c r="D8510" s="144">
        <v>226.44</v>
      </c>
    </row>
    <row r="8511" spans="1:4">
      <c r="A8511" s="298">
        <v>101845</v>
      </c>
      <c r="B8511" s="142" t="s">
        <v>5708</v>
      </c>
      <c r="C8511" s="143" t="s">
        <v>7</v>
      </c>
      <c r="D8511" s="144">
        <v>251.67</v>
      </c>
    </row>
    <row r="8512" spans="1:4">
      <c r="A8512" s="298">
        <v>101842</v>
      </c>
      <c r="B8512" s="142" t="s">
        <v>5127</v>
      </c>
      <c r="C8512" s="143" t="s">
        <v>7</v>
      </c>
      <c r="D8512" s="144">
        <v>126.55</v>
      </c>
    </row>
    <row r="8513" spans="1:4">
      <c r="A8513" s="298">
        <v>101846</v>
      </c>
      <c r="B8513" s="142" t="s">
        <v>5128</v>
      </c>
      <c r="C8513" s="143" t="s">
        <v>7</v>
      </c>
      <c r="D8513" s="144">
        <v>182.2</v>
      </c>
    </row>
    <row r="8514" spans="1:4">
      <c r="A8514" s="298">
        <v>101847</v>
      </c>
      <c r="B8514" s="142" t="s">
        <v>5129</v>
      </c>
      <c r="C8514" s="143" t="s">
        <v>7</v>
      </c>
      <c r="D8514" s="144">
        <v>208.18</v>
      </c>
    </row>
    <row r="8515" spans="1:4">
      <c r="A8515" s="298">
        <v>101848</v>
      </c>
      <c r="B8515" s="142" t="s">
        <v>5130</v>
      </c>
      <c r="C8515" s="143" t="s">
        <v>7</v>
      </c>
      <c r="D8515" s="144">
        <v>233.8</v>
      </c>
    </row>
    <row r="8516" spans="1:4">
      <c r="A8516" s="298">
        <v>101839</v>
      </c>
      <c r="B8516" s="142" t="s">
        <v>5124</v>
      </c>
      <c r="C8516" s="143" t="s">
        <v>7</v>
      </c>
      <c r="D8516" s="144">
        <v>116.88</v>
      </c>
    </row>
    <row r="8517" spans="1:4">
      <c r="A8517" s="298">
        <v>101840</v>
      </c>
      <c r="B8517" s="142" t="s">
        <v>5125</v>
      </c>
      <c r="C8517" s="143" t="s">
        <v>7</v>
      </c>
      <c r="D8517" s="144">
        <v>200.78</v>
      </c>
    </row>
    <row r="8518" spans="1:4">
      <c r="A8518" s="298">
        <v>101837</v>
      </c>
      <c r="B8518" s="142" t="s">
        <v>5122</v>
      </c>
      <c r="C8518" s="143" t="s">
        <v>7</v>
      </c>
      <c r="D8518" s="144">
        <v>60.25</v>
      </c>
    </row>
    <row r="8519" spans="1:4">
      <c r="A8519" s="298">
        <v>101838</v>
      </c>
      <c r="B8519" s="142" t="s">
        <v>5123</v>
      </c>
      <c r="C8519" s="143" t="s">
        <v>7</v>
      </c>
      <c r="D8519" s="144">
        <v>88.95</v>
      </c>
    </row>
    <row r="8520" spans="1:4">
      <c r="A8520" s="298">
        <v>101836</v>
      </c>
      <c r="B8520" s="142" t="s">
        <v>5121</v>
      </c>
      <c r="C8520" s="143" t="s">
        <v>7</v>
      </c>
      <c r="D8520" s="144">
        <v>29.42</v>
      </c>
    </row>
    <row r="8521" spans="1:4">
      <c r="A8521" s="298">
        <v>101835</v>
      </c>
      <c r="B8521" s="142" t="s">
        <v>5120</v>
      </c>
      <c r="C8521" s="143" t="s">
        <v>7</v>
      </c>
      <c r="D8521" s="144">
        <v>372.62</v>
      </c>
    </row>
    <row r="8522" spans="1:4">
      <c r="A8522" s="298">
        <v>101827</v>
      </c>
      <c r="B8522" s="142" t="s">
        <v>5115</v>
      </c>
      <c r="C8522" s="143" t="s">
        <v>7</v>
      </c>
      <c r="D8522" s="144">
        <v>267.14999999999998</v>
      </c>
    </row>
    <row r="8523" spans="1:4">
      <c r="A8523" s="298">
        <v>101829</v>
      </c>
      <c r="B8523" s="142" t="s">
        <v>5703</v>
      </c>
      <c r="C8523" s="143" t="s">
        <v>7</v>
      </c>
      <c r="D8523" s="144">
        <v>322.02</v>
      </c>
    </row>
    <row r="8524" spans="1:4">
      <c r="A8524" s="298">
        <v>101830</v>
      </c>
      <c r="B8524" s="142" t="s">
        <v>5704</v>
      </c>
      <c r="C8524" s="143" t="s">
        <v>7</v>
      </c>
      <c r="D8524" s="144">
        <v>347.62</v>
      </c>
    </row>
    <row r="8525" spans="1:4">
      <c r="A8525" s="298">
        <v>101831</v>
      </c>
      <c r="B8525" s="142" t="s">
        <v>5705</v>
      </c>
      <c r="C8525" s="143" t="s">
        <v>7</v>
      </c>
      <c r="D8525" s="144">
        <v>372.85</v>
      </c>
    </row>
    <row r="8526" spans="1:4">
      <c r="A8526" s="298">
        <v>101828</v>
      </c>
      <c r="B8526" s="142" t="s">
        <v>5116</v>
      </c>
      <c r="C8526" s="143" t="s">
        <v>7</v>
      </c>
      <c r="D8526" s="144">
        <v>247.73</v>
      </c>
    </row>
    <row r="8527" spans="1:4">
      <c r="A8527" s="298">
        <v>101832</v>
      </c>
      <c r="B8527" s="142" t="s">
        <v>5117</v>
      </c>
      <c r="C8527" s="143" t="s">
        <v>7</v>
      </c>
      <c r="D8527" s="144">
        <v>303.38</v>
      </c>
    </row>
    <row r="8528" spans="1:4">
      <c r="A8528" s="298">
        <v>101833</v>
      </c>
      <c r="B8528" s="142" t="s">
        <v>5118</v>
      </c>
      <c r="C8528" s="143" t="s">
        <v>7</v>
      </c>
      <c r="D8528" s="144">
        <v>329.36</v>
      </c>
    </row>
    <row r="8529" spans="1:4">
      <c r="A8529" s="298">
        <v>101834</v>
      </c>
      <c r="B8529" s="142" t="s">
        <v>5119</v>
      </c>
      <c r="C8529" s="143" t="s">
        <v>7</v>
      </c>
      <c r="D8529" s="144">
        <v>354.98</v>
      </c>
    </row>
    <row r="8530" spans="1:4">
      <c r="A8530" s="298">
        <v>101825</v>
      </c>
      <c r="B8530" s="142" t="s">
        <v>5113</v>
      </c>
      <c r="C8530" s="143" t="s">
        <v>7</v>
      </c>
      <c r="D8530" s="144">
        <v>238.06</v>
      </c>
    </row>
    <row r="8531" spans="1:4">
      <c r="A8531" s="298">
        <v>101826</v>
      </c>
      <c r="B8531" s="142" t="s">
        <v>5114</v>
      </c>
      <c r="C8531" s="143" t="s">
        <v>7</v>
      </c>
      <c r="D8531" s="144">
        <v>265.61</v>
      </c>
    </row>
    <row r="8532" spans="1:4">
      <c r="A8532" s="298">
        <v>101823</v>
      </c>
      <c r="B8532" s="142" t="s">
        <v>5111</v>
      </c>
      <c r="C8532" s="143" t="s">
        <v>7</v>
      </c>
      <c r="D8532" s="144">
        <v>181.43</v>
      </c>
    </row>
    <row r="8533" spans="1:4">
      <c r="A8533" s="298">
        <v>101824</v>
      </c>
      <c r="B8533" s="142" t="s">
        <v>5112</v>
      </c>
      <c r="C8533" s="143" t="s">
        <v>7</v>
      </c>
      <c r="D8533" s="144">
        <v>210.13</v>
      </c>
    </row>
    <row r="8534" spans="1:4">
      <c r="A8534" s="298">
        <v>101822</v>
      </c>
      <c r="B8534" s="142" t="s">
        <v>5110</v>
      </c>
      <c r="C8534" s="143" t="s">
        <v>7</v>
      </c>
      <c r="D8534" s="144">
        <v>150.6</v>
      </c>
    </row>
    <row r="8535" spans="1:4">
      <c r="A8535" s="298">
        <v>101819</v>
      </c>
      <c r="B8535" s="142" t="s">
        <v>5108</v>
      </c>
      <c r="C8535" s="143" t="s">
        <v>4</v>
      </c>
      <c r="D8535" s="144">
        <v>68.94</v>
      </c>
    </row>
    <row r="8536" spans="1:4">
      <c r="A8536" s="298">
        <v>104370</v>
      </c>
      <c r="B8536" s="142" t="s">
        <v>42732</v>
      </c>
      <c r="C8536" s="143" t="s">
        <v>4</v>
      </c>
      <c r="D8536" s="144">
        <v>0</v>
      </c>
    </row>
    <row r="8537" spans="1:4">
      <c r="A8537" s="298">
        <v>101817</v>
      </c>
      <c r="B8537" s="142" t="s">
        <v>5107</v>
      </c>
      <c r="C8537" s="143" t="s">
        <v>4</v>
      </c>
      <c r="D8537" s="144">
        <v>55.98</v>
      </c>
    </row>
    <row r="8538" spans="1:4">
      <c r="A8538" s="298">
        <v>101816</v>
      </c>
      <c r="B8538" s="142" t="s">
        <v>5106</v>
      </c>
      <c r="C8538" s="143" t="s">
        <v>4</v>
      </c>
      <c r="D8538" s="144">
        <v>73.42</v>
      </c>
    </row>
    <row r="8539" spans="1:4">
      <c r="A8539" s="298">
        <v>104369</v>
      </c>
      <c r="B8539" s="142" t="s">
        <v>42733</v>
      </c>
      <c r="C8539" s="143" t="s">
        <v>4</v>
      </c>
      <c r="D8539" s="144">
        <v>0</v>
      </c>
    </row>
    <row r="8540" spans="1:4">
      <c r="A8540" s="298">
        <v>101820</v>
      </c>
      <c r="B8540" s="142" t="s">
        <v>5109</v>
      </c>
      <c r="C8540" s="143" t="s">
        <v>4</v>
      </c>
      <c r="D8540" s="144">
        <v>48.1</v>
      </c>
    </row>
    <row r="8541" spans="1:4">
      <c r="A8541" s="298">
        <v>102988</v>
      </c>
      <c r="B8541" s="142" t="s">
        <v>5476</v>
      </c>
      <c r="C8541" s="143" t="s">
        <v>4</v>
      </c>
      <c r="D8541" s="144">
        <v>64.31</v>
      </c>
    </row>
    <row r="8542" spans="1:4">
      <c r="A8542" s="298">
        <v>101814</v>
      </c>
      <c r="B8542" s="142" t="s">
        <v>5105</v>
      </c>
      <c r="C8542" s="143" t="s">
        <v>4</v>
      </c>
      <c r="D8542" s="144">
        <v>51.46</v>
      </c>
    </row>
    <row r="8543" spans="1:4">
      <c r="A8543" s="298">
        <v>102098</v>
      </c>
      <c r="B8543" s="142" t="s">
        <v>5148</v>
      </c>
      <c r="C8543" s="143" t="s">
        <v>7</v>
      </c>
      <c r="D8543" s="144">
        <v>2496.63</v>
      </c>
    </row>
    <row r="8544" spans="1:4">
      <c r="A8544" s="298">
        <v>104366</v>
      </c>
      <c r="B8544" s="142" t="s">
        <v>42734</v>
      </c>
      <c r="C8544" s="143" t="s">
        <v>7</v>
      </c>
      <c r="D8544" s="144">
        <v>0</v>
      </c>
    </row>
    <row r="8545" spans="1:4">
      <c r="A8545" s="298">
        <v>102099</v>
      </c>
      <c r="B8545" s="142" t="s">
        <v>42735</v>
      </c>
      <c r="C8545" s="143" t="s">
        <v>7</v>
      </c>
      <c r="D8545" s="144">
        <v>0</v>
      </c>
    </row>
    <row r="8546" spans="1:4">
      <c r="A8546" s="298">
        <v>104367</v>
      </c>
      <c r="B8546" s="142" t="s">
        <v>42736</v>
      </c>
      <c r="C8546" s="143" t="s">
        <v>7</v>
      </c>
      <c r="D8546" s="144">
        <v>0</v>
      </c>
    </row>
    <row r="8547" spans="1:4">
      <c r="A8547" s="298">
        <v>92994</v>
      </c>
      <c r="B8547" s="142" t="s">
        <v>5657</v>
      </c>
      <c r="C8547" s="143" t="s">
        <v>1</v>
      </c>
      <c r="D8547" s="144">
        <v>142.94999999999999</v>
      </c>
    </row>
    <row r="8548" spans="1:4">
      <c r="A8548" s="298">
        <v>92996</v>
      </c>
      <c r="B8548" s="142" t="s">
        <v>5658</v>
      </c>
      <c r="C8548" s="143" t="s">
        <v>1</v>
      </c>
      <c r="D8548" s="144">
        <v>172.92</v>
      </c>
    </row>
    <row r="8549" spans="1:4">
      <c r="A8549" s="298">
        <v>92998</v>
      </c>
      <c r="B8549" s="142" t="s">
        <v>5659</v>
      </c>
      <c r="C8549" s="143" t="s">
        <v>1</v>
      </c>
      <c r="D8549" s="144">
        <v>211.84</v>
      </c>
    </row>
    <row r="8550" spans="1:4">
      <c r="A8550" s="298">
        <v>93000</v>
      </c>
      <c r="B8550" s="142" t="s">
        <v>5660</v>
      </c>
      <c r="C8550" s="143" t="s">
        <v>1</v>
      </c>
      <c r="D8550" s="144">
        <v>280.31</v>
      </c>
    </row>
    <row r="8551" spans="1:4">
      <c r="A8551" s="298">
        <v>92984</v>
      </c>
      <c r="B8551" s="142" t="s">
        <v>5652</v>
      </c>
      <c r="C8551" s="143" t="s">
        <v>1</v>
      </c>
      <c r="D8551" s="144">
        <v>30.92</v>
      </c>
    </row>
    <row r="8552" spans="1:4">
      <c r="A8552" s="298">
        <v>93002</v>
      </c>
      <c r="B8552" s="142" t="s">
        <v>5661</v>
      </c>
      <c r="C8552" s="143" t="s">
        <v>1</v>
      </c>
      <c r="D8552" s="144">
        <v>362.26</v>
      </c>
    </row>
    <row r="8553" spans="1:4">
      <c r="A8553" s="298">
        <v>92986</v>
      </c>
      <c r="B8553" s="142" t="s">
        <v>5653</v>
      </c>
      <c r="C8553" s="143" t="s">
        <v>1</v>
      </c>
      <c r="D8553" s="144">
        <v>42.6</v>
      </c>
    </row>
    <row r="8554" spans="1:4">
      <c r="A8554" s="298">
        <v>92988</v>
      </c>
      <c r="B8554" s="142" t="s">
        <v>5654</v>
      </c>
      <c r="C8554" s="143" t="s">
        <v>1</v>
      </c>
      <c r="D8554" s="144">
        <v>61.65</v>
      </c>
    </row>
    <row r="8555" spans="1:4">
      <c r="A8555" s="298">
        <v>92990</v>
      </c>
      <c r="B8555" s="142" t="s">
        <v>5655</v>
      </c>
      <c r="C8555" s="143" t="s">
        <v>1</v>
      </c>
      <c r="D8555" s="144">
        <v>85.21</v>
      </c>
    </row>
    <row r="8556" spans="1:4">
      <c r="A8556" s="298">
        <v>92992</v>
      </c>
      <c r="B8556" s="142" t="s">
        <v>5656</v>
      </c>
      <c r="C8556" s="143" t="s">
        <v>1</v>
      </c>
      <c r="D8556" s="144">
        <v>110.12</v>
      </c>
    </row>
    <row r="8557" spans="1:4">
      <c r="A8557" s="298">
        <v>103491</v>
      </c>
      <c r="B8557" s="142" t="s">
        <v>5663</v>
      </c>
      <c r="C8557" s="143" t="s">
        <v>7</v>
      </c>
      <c r="D8557" s="144">
        <v>641.16</v>
      </c>
    </row>
    <row r="8558" spans="1:4">
      <c r="A8558" s="298">
        <v>93026</v>
      </c>
      <c r="B8558" s="142" t="s">
        <v>5650</v>
      </c>
      <c r="C8558" s="143" t="s">
        <v>2</v>
      </c>
      <c r="D8558" s="144">
        <v>92.62</v>
      </c>
    </row>
    <row r="8559" spans="1:4">
      <c r="A8559" s="298">
        <v>93018</v>
      </c>
      <c r="B8559" s="142" t="s">
        <v>5646</v>
      </c>
      <c r="C8559" s="143" t="s">
        <v>2</v>
      </c>
      <c r="D8559" s="144">
        <v>28.43</v>
      </c>
    </row>
    <row r="8560" spans="1:4">
      <c r="A8560" s="298">
        <v>93020</v>
      </c>
      <c r="B8560" s="142" t="s">
        <v>5647</v>
      </c>
      <c r="C8560" s="143" t="s">
        <v>2</v>
      </c>
      <c r="D8560" s="144">
        <v>35.53</v>
      </c>
    </row>
    <row r="8561" spans="1:4">
      <c r="A8561" s="298">
        <v>93022</v>
      </c>
      <c r="B8561" s="142" t="s">
        <v>5648</v>
      </c>
      <c r="C8561" s="143" t="s">
        <v>2</v>
      </c>
      <c r="D8561" s="144">
        <v>55.69</v>
      </c>
    </row>
    <row r="8562" spans="1:4">
      <c r="A8562" s="298">
        <v>93024</v>
      </c>
      <c r="B8562" s="142" t="s">
        <v>5649</v>
      </c>
      <c r="C8562" s="143" t="s">
        <v>2</v>
      </c>
      <c r="D8562" s="144">
        <v>59.1</v>
      </c>
    </row>
    <row r="8563" spans="1:4">
      <c r="A8563" s="298">
        <v>97670</v>
      </c>
      <c r="B8563" s="142" t="s">
        <v>5640</v>
      </c>
      <c r="C8563" s="143" t="s">
        <v>1</v>
      </c>
      <c r="D8563" s="144">
        <v>27.61</v>
      </c>
    </row>
    <row r="8564" spans="1:4">
      <c r="A8564" s="298">
        <v>103486</v>
      </c>
      <c r="B8564" s="142" t="s">
        <v>42737</v>
      </c>
      <c r="C8564" s="143" t="s">
        <v>1</v>
      </c>
      <c r="D8564" s="144">
        <v>0</v>
      </c>
    </row>
    <row r="8565" spans="1:4">
      <c r="A8565" s="298">
        <v>103487</v>
      </c>
      <c r="B8565" s="142" t="s">
        <v>42738</v>
      </c>
      <c r="C8565" s="143" t="s">
        <v>1</v>
      </c>
      <c r="D8565" s="144">
        <v>0</v>
      </c>
    </row>
    <row r="8566" spans="1:4">
      <c r="A8566" s="298">
        <v>103488</v>
      </c>
      <c r="B8566" s="142" t="s">
        <v>42739</v>
      </c>
      <c r="C8566" s="143" t="s">
        <v>1</v>
      </c>
      <c r="D8566" s="144">
        <v>0</v>
      </c>
    </row>
    <row r="8567" spans="1:4">
      <c r="A8567" s="298">
        <v>103489</v>
      </c>
      <c r="B8567" s="142" t="s">
        <v>42740</v>
      </c>
      <c r="C8567" s="143" t="s">
        <v>1</v>
      </c>
      <c r="D8567" s="144">
        <v>0</v>
      </c>
    </row>
    <row r="8568" spans="1:4">
      <c r="A8568" s="298">
        <v>97667</v>
      </c>
      <c r="B8568" s="142" t="s">
        <v>5637</v>
      </c>
      <c r="C8568" s="143" t="s">
        <v>1</v>
      </c>
      <c r="D8568" s="144">
        <v>10.23</v>
      </c>
    </row>
    <row r="8569" spans="1:4">
      <c r="A8569" s="298">
        <v>97668</v>
      </c>
      <c r="B8569" s="142" t="s">
        <v>5638</v>
      </c>
      <c r="C8569" s="143" t="s">
        <v>1</v>
      </c>
      <c r="D8569" s="144">
        <v>14.56</v>
      </c>
    </row>
    <row r="8570" spans="1:4">
      <c r="A8570" s="298">
        <v>97669</v>
      </c>
      <c r="B8570" s="142" t="s">
        <v>5639</v>
      </c>
      <c r="C8570" s="143" t="s">
        <v>1</v>
      </c>
      <c r="D8570" s="144">
        <v>21.65</v>
      </c>
    </row>
    <row r="8571" spans="1:4">
      <c r="A8571" s="298">
        <v>93012</v>
      </c>
      <c r="B8571" s="142" t="s">
        <v>5636</v>
      </c>
      <c r="C8571" s="143" t="s">
        <v>1</v>
      </c>
      <c r="D8571" s="144">
        <v>64.8</v>
      </c>
    </row>
    <row r="8572" spans="1:4">
      <c r="A8572" s="298">
        <v>93008</v>
      </c>
      <c r="B8572" s="142" t="s">
        <v>5632</v>
      </c>
      <c r="C8572" s="143" t="s">
        <v>1</v>
      </c>
      <c r="D8572" s="144">
        <v>18.2</v>
      </c>
    </row>
    <row r="8573" spans="1:4">
      <c r="A8573" s="298">
        <v>93009</v>
      </c>
      <c r="B8573" s="142" t="s">
        <v>5633</v>
      </c>
      <c r="C8573" s="143" t="s">
        <v>1</v>
      </c>
      <c r="D8573" s="144">
        <v>26.14</v>
      </c>
    </row>
    <row r="8574" spans="1:4">
      <c r="A8574" s="298">
        <v>93010</v>
      </c>
      <c r="B8574" s="142" t="s">
        <v>5634</v>
      </c>
      <c r="C8574" s="143" t="s">
        <v>1</v>
      </c>
      <c r="D8574" s="144">
        <v>35.869999999999997</v>
      </c>
    </row>
    <row r="8575" spans="1:4">
      <c r="A8575" s="298">
        <v>93011</v>
      </c>
      <c r="B8575" s="142" t="s">
        <v>5635</v>
      </c>
      <c r="C8575" s="143" t="s">
        <v>1</v>
      </c>
      <c r="D8575" s="144">
        <v>43.52</v>
      </c>
    </row>
    <row r="8576" spans="1:4">
      <c r="A8576" s="298">
        <v>103492</v>
      </c>
      <c r="B8576" s="142" t="s">
        <v>42741</v>
      </c>
      <c r="C8576" s="143" t="s">
        <v>1</v>
      </c>
      <c r="D8576" s="144">
        <v>0</v>
      </c>
    </row>
    <row r="8577" spans="1:4">
      <c r="A8577" s="298">
        <v>93017</v>
      </c>
      <c r="B8577" s="142" t="s">
        <v>5645</v>
      </c>
      <c r="C8577" s="143" t="s">
        <v>2</v>
      </c>
      <c r="D8577" s="144">
        <v>56.82</v>
      </c>
    </row>
    <row r="8578" spans="1:4">
      <c r="A8578" s="298">
        <v>93013</v>
      </c>
      <c r="B8578" s="142" t="s">
        <v>5641</v>
      </c>
      <c r="C8578" s="143" t="s">
        <v>2</v>
      </c>
      <c r="D8578" s="144">
        <v>18.68</v>
      </c>
    </row>
    <row r="8579" spans="1:4">
      <c r="A8579" s="298">
        <v>93014</v>
      </c>
      <c r="B8579" s="142" t="s">
        <v>5642</v>
      </c>
      <c r="C8579" s="143" t="s">
        <v>2</v>
      </c>
      <c r="D8579" s="144">
        <v>22.61</v>
      </c>
    </row>
    <row r="8580" spans="1:4">
      <c r="A8580" s="298">
        <v>93015</v>
      </c>
      <c r="B8580" s="142" t="s">
        <v>5643</v>
      </c>
      <c r="C8580" s="143" t="s">
        <v>2</v>
      </c>
      <c r="D8580" s="144">
        <v>32.61</v>
      </c>
    </row>
    <row r="8581" spans="1:4">
      <c r="A8581" s="298">
        <v>93016</v>
      </c>
      <c r="B8581" s="142" t="s">
        <v>5644</v>
      </c>
      <c r="C8581" s="143" t="s">
        <v>2</v>
      </c>
      <c r="D8581" s="144">
        <v>38.979999999999997</v>
      </c>
    </row>
    <row r="8582" spans="1:4">
      <c r="A8582" s="298">
        <v>103490</v>
      </c>
      <c r="B8582" s="142" t="s">
        <v>5662</v>
      </c>
      <c r="C8582" s="143" t="s">
        <v>7</v>
      </c>
      <c r="D8582" s="144">
        <v>3515.41</v>
      </c>
    </row>
    <row r="8583" spans="1:4">
      <c r="A8583" s="298">
        <v>98306</v>
      </c>
      <c r="B8583" s="142" t="s">
        <v>7863</v>
      </c>
      <c r="C8583" s="143" t="s">
        <v>2</v>
      </c>
      <c r="D8583" s="144">
        <v>74.11</v>
      </c>
    </row>
    <row r="8584" spans="1:4">
      <c r="A8584" s="298">
        <v>100553</v>
      </c>
      <c r="B8584" s="142" t="s">
        <v>8367</v>
      </c>
      <c r="C8584" s="143" t="s">
        <v>1</v>
      </c>
      <c r="D8584" s="144">
        <v>23.63</v>
      </c>
    </row>
    <row r="8585" spans="1:4">
      <c r="A8585" s="298">
        <v>100554</v>
      </c>
      <c r="B8585" s="142" t="s">
        <v>8368</v>
      </c>
      <c r="C8585" s="143" t="s">
        <v>1</v>
      </c>
      <c r="D8585" s="144">
        <v>6.37</v>
      </c>
    </row>
    <row r="8586" spans="1:4">
      <c r="A8586" s="298">
        <v>98300</v>
      </c>
      <c r="B8586" s="142" t="s">
        <v>8366</v>
      </c>
      <c r="C8586" s="143" t="s">
        <v>1</v>
      </c>
      <c r="D8586" s="144">
        <v>6.7</v>
      </c>
    </row>
    <row r="8587" spans="1:4">
      <c r="A8587" s="298">
        <v>98295</v>
      </c>
      <c r="B8587" s="142" t="s">
        <v>2573</v>
      </c>
      <c r="C8587" s="143" t="s">
        <v>1</v>
      </c>
      <c r="D8587" s="144">
        <v>5.18</v>
      </c>
    </row>
    <row r="8588" spans="1:4">
      <c r="A8588" s="298">
        <v>98294</v>
      </c>
      <c r="B8588" s="142" t="s">
        <v>2572</v>
      </c>
      <c r="C8588" s="143" t="s">
        <v>1</v>
      </c>
      <c r="D8588" s="144">
        <v>6.12</v>
      </c>
    </row>
    <row r="8589" spans="1:4">
      <c r="A8589" s="298">
        <v>98297</v>
      </c>
      <c r="B8589" s="142" t="s">
        <v>2575</v>
      </c>
      <c r="C8589" s="143" t="s">
        <v>1</v>
      </c>
      <c r="D8589" s="144">
        <v>7.51</v>
      </c>
    </row>
    <row r="8590" spans="1:4">
      <c r="A8590" s="298">
        <v>98296</v>
      </c>
      <c r="B8590" s="142" t="s">
        <v>2574</v>
      </c>
      <c r="C8590" s="143" t="s">
        <v>1</v>
      </c>
      <c r="D8590" s="144">
        <v>9</v>
      </c>
    </row>
    <row r="8591" spans="1:4">
      <c r="A8591" s="298">
        <v>98299</v>
      </c>
      <c r="B8591" s="142" t="s">
        <v>8365</v>
      </c>
      <c r="C8591" s="143" t="s">
        <v>1</v>
      </c>
      <c r="D8591" s="144">
        <v>19.39</v>
      </c>
    </row>
    <row r="8592" spans="1:4">
      <c r="A8592" s="298">
        <v>98298</v>
      </c>
      <c r="B8592" s="142" t="s">
        <v>8364</v>
      </c>
      <c r="C8592" s="143" t="s">
        <v>1</v>
      </c>
      <c r="D8592" s="144">
        <v>21.23</v>
      </c>
    </row>
    <row r="8593" spans="1:4">
      <c r="A8593" s="298">
        <v>98261</v>
      </c>
      <c r="B8593" s="142" t="s">
        <v>2530</v>
      </c>
      <c r="C8593" s="143" t="s">
        <v>1</v>
      </c>
      <c r="D8593" s="144">
        <v>4.7300000000000004</v>
      </c>
    </row>
    <row r="8594" spans="1:4">
      <c r="A8594" s="298">
        <v>98287</v>
      </c>
      <c r="B8594" s="142" t="s">
        <v>2556</v>
      </c>
      <c r="C8594" s="143" t="s">
        <v>1</v>
      </c>
      <c r="D8594" s="144">
        <v>1.62</v>
      </c>
    </row>
    <row r="8595" spans="1:4">
      <c r="A8595" s="298">
        <v>98280</v>
      </c>
      <c r="B8595" s="142" t="s">
        <v>2549</v>
      </c>
      <c r="C8595" s="143" t="s">
        <v>1</v>
      </c>
      <c r="D8595" s="144">
        <v>9.9</v>
      </c>
    </row>
    <row r="8596" spans="1:4">
      <c r="A8596" s="298">
        <v>98288</v>
      </c>
      <c r="B8596" s="142" t="s">
        <v>2557</v>
      </c>
      <c r="C8596" s="143" t="s">
        <v>1</v>
      </c>
      <c r="D8596" s="144">
        <v>2.39</v>
      </c>
    </row>
    <row r="8597" spans="1:4">
      <c r="A8597" s="298">
        <v>98281</v>
      </c>
      <c r="B8597" s="142" t="s">
        <v>2550</v>
      </c>
      <c r="C8597" s="143" t="s">
        <v>1</v>
      </c>
      <c r="D8597" s="144">
        <v>10.66</v>
      </c>
    </row>
    <row r="8598" spans="1:4">
      <c r="A8598" s="298">
        <v>98262</v>
      </c>
      <c r="B8598" s="142" t="s">
        <v>2531</v>
      </c>
      <c r="C8598" s="143" t="s">
        <v>1</v>
      </c>
      <c r="D8598" s="144">
        <v>5.5</v>
      </c>
    </row>
    <row r="8599" spans="1:4">
      <c r="A8599" s="298">
        <v>98289</v>
      </c>
      <c r="B8599" s="142" t="s">
        <v>2558</v>
      </c>
      <c r="C8599" s="143" t="s">
        <v>1</v>
      </c>
      <c r="D8599" s="144">
        <v>2.64</v>
      </c>
    </row>
    <row r="8600" spans="1:4">
      <c r="A8600" s="298">
        <v>98282</v>
      </c>
      <c r="B8600" s="142" t="s">
        <v>2551</v>
      </c>
      <c r="C8600" s="143" t="s">
        <v>1</v>
      </c>
      <c r="D8600" s="144">
        <v>10.91</v>
      </c>
    </row>
    <row r="8601" spans="1:4">
      <c r="A8601" s="298">
        <v>98263</v>
      </c>
      <c r="B8601" s="142" t="s">
        <v>2532</v>
      </c>
      <c r="C8601" s="143" t="s">
        <v>1</v>
      </c>
      <c r="D8601" s="144">
        <v>5.74</v>
      </c>
    </row>
    <row r="8602" spans="1:4">
      <c r="A8602" s="298">
        <v>98290</v>
      </c>
      <c r="B8602" s="142" t="s">
        <v>2559</v>
      </c>
      <c r="C8602" s="143" t="s">
        <v>1</v>
      </c>
      <c r="D8602" s="144">
        <v>3.46</v>
      </c>
    </row>
    <row r="8603" spans="1:4">
      <c r="A8603" s="298">
        <v>98283</v>
      </c>
      <c r="B8603" s="142" t="s">
        <v>2552</v>
      </c>
      <c r="C8603" s="143" t="s">
        <v>1</v>
      </c>
      <c r="D8603" s="144">
        <v>11.72</v>
      </c>
    </row>
    <row r="8604" spans="1:4">
      <c r="A8604" s="298">
        <v>98264</v>
      </c>
      <c r="B8604" s="142" t="s">
        <v>2533</v>
      </c>
      <c r="C8604" s="143" t="s">
        <v>1</v>
      </c>
      <c r="D8604" s="144">
        <v>6.55</v>
      </c>
    </row>
    <row r="8605" spans="1:4">
      <c r="A8605" s="298">
        <v>98273</v>
      </c>
      <c r="B8605" s="142" t="s">
        <v>2542</v>
      </c>
      <c r="C8605" s="143" t="s">
        <v>1</v>
      </c>
      <c r="D8605" s="144">
        <v>2.54</v>
      </c>
    </row>
    <row r="8606" spans="1:4">
      <c r="A8606" s="298">
        <v>98291</v>
      </c>
      <c r="B8606" s="142" t="s">
        <v>2560</v>
      </c>
      <c r="C8606" s="143" t="s">
        <v>1</v>
      </c>
      <c r="D8606" s="144">
        <v>4</v>
      </c>
    </row>
    <row r="8607" spans="1:4">
      <c r="A8607" s="298">
        <v>98284</v>
      </c>
      <c r="B8607" s="142" t="s">
        <v>2553</v>
      </c>
      <c r="C8607" s="143" t="s">
        <v>1</v>
      </c>
      <c r="D8607" s="144">
        <v>12.27</v>
      </c>
    </row>
    <row r="8608" spans="1:4">
      <c r="A8608" s="298">
        <v>98265</v>
      </c>
      <c r="B8608" s="142" t="s">
        <v>2534</v>
      </c>
      <c r="C8608" s="143" t="s">
        <v>1</v>
      </c>
      <c r="D8608" s="144">
        <v>7.11</v>
      </c>
    </row>
    <row r="8609" spans="1:4">
      <c r="A8609" s="298">
        <v>98274</v>
      </c>
      <c r="B8609" s="142" t="s">
        <v>2543</v>
      </c>
      <c r="C8609" s="143" t="s">
        <v>1</v>
      </c>
      <c r="D8609" s="144">
        <v>3.09</v>
      </c>
    </row>
    <row r="8610" spans="1:4">
      <c r="A8610" s="298">
        <v>98292</v>
      </c>
      <c r="B8610" s="142" t="s">
        <v>2561</v>
      </c>
      <c r="C8610" s="143" t="s">
        <v>1</v>
      </c>
      <c r="D8610" s="144">
        <v>4.72</v>
      </c>
    </row>
    <row r="8611" spans="1:4">
      <c r="A8611" s="298">
        <v>98285</v>
      </c>
      <c r="B8611" s="142" t="s">
        <v>2554</v>
      </c>
      <c r="C8611" s="143" t="s">
        <v>1</v>
      </c>
      <c r="D8611" s="144">
        <v>12.99</v>
      </c>
    </row>
    <row r="8612" spans="1:4">
      <c r="A8612" s="298">
        <v>98266</v>
      </c>
      <c r="B8612" s="142" t="s">
        <v>2535</v>
      </c>
      <c r="C8612" s="143" t="s">
        <v>1</v>
      </c>
      <c r="D8612" s="144">
        <v>7.82</v>
      </c>
    </row>
    <row r="8613" spans="1:4">
      <c r="A8613" s="298">
        <v>98275</v>
      </c>
      <c r="B8613" s="142" t="s">
        <v>2544</v>
      </c>
      <c r="C8613" s="143" t="s">
        <v>1</v>
      </c>
      <c r="D8613" s="144">
        <v>3.8</v>
      </c>
    </row>
    <row r="8614" spans="1:4">
      <c r="A8614" s="298">
        <v>98293</v>
      </c>
      <c r="B8614" s="142" t="s">
        <v>2562</v>
      </c>
      <c r="C8614" s="143" t="s">
        <v>1</v>
      </c>
      <c r="D8614" s="144">
        <v>8.6999999999999993</v>
      </c>
    </row>
    <row r="8615" spans="1:4">
      <c r="A8615" s="298">
        <v>98286</v>
      </c>
      <c r="B8615" s="142" t="s">
        <v>2555</v>
      </c>
      <c r="C8615" s="143" t="s">
        <v>1</v>
      </c>
      <c r="D8615" s="144">
        <v>16.96</v>
      </c>
    </row>
    <row r="8616" spans="1:4">
      <c r="A8616" s="298">
        <v>98267</v>
      </c>
      <c r="B8616" s="142" t="s">
        <v>2536</v>
      </c>
      <c r="C8616" s="143" t="s">
        <v>1</v>
      </c>
      <c r="D8616" s="144">
        <v>11.8</v>
      </c>
    </row>
    <row r="8617" spans="1:4">
      <c r="A8617" s="298">
        <v>98276</v>
      </c>
      <c r="B8617" s="142" t="s">
        <v>2545</v>
      </c>
      <c r="C8617" s="143" t="s">
        <v>1</v>
      </c>
      <c r="D8617" s="144">
        <v>7.78</v>
      </c>
    </row>
    <row r="8618" spans="1:4">
      <c r="A8618" s="298">
        <v>98268</v>
      </c>
      <c r="B8618" s="142" t="s">
        <v>2537</v>
      </c>
      <c r="C8618" s="143" t="s">
        <v>1</v>
      </c>
      <c r="D8618" s="144">
        <v>17.73</v>
      </c>
    </row>
    <row r="8619" spans="1:4">
      <c r="A8619" s="298">
        <v>98277</v>
      </c>
      <c r="B8619" s="142" t="s">
        <v>2546</v>
      </c>
      <c r="C8619" s="143" t="s">
        <v>1</v>
      </c>
      <c r="D8619" s="144">
        <v>13.71</v>
      </c>
    </row>
    <row r="8620" spans="1:4">
      <c r="A8620" s="298">
        <v>98272</v>
      </c>
      <c r="B8620" s="142" t="s">
        <v>2541</v>
      </c>
      <c r="C8620" s="143" t="s">
        <v>1</v>
      </c>
      <c r="D8620" s="144">
        <v>103.27</v>
      </c>
    </row>
    <row r="8621" spans="1:4">
      <c r="A8621" s="298">
        <v>98269</v>
      </c>
      <c r="B8621" s="142" t="s">
        <v>2538</v>
      </c>
      <c r="C8621" s="143" t="s">
        <v>1</v>
      </c>
      <c r="D8621" s="144">
        <v>23.4</v>
      </c>
    </row>
    <row r="8622" spans="1:4">
      <c r="A8622" s="298">
        <v>98278</v>
      </c>
      <c r="B8622" s="142" t="s">
        <v>2547</v>
      </c>
      <c r="C8622" s="143" t="s">
        <v>1</v>
      </c>
      <c r="D8622" s="144">
        <v>19.39</v>
      </c>
    </row>
    <row r="8623" spans="1:4">
      <c r="A8623" s="298">
        <v>98270</v>
      </c>
      <c r="B8623" s="142" t="s">
        <v>2539</v>
      </c>
      <c r="C8623" s="143" t="s">
        <v>1</v>
      </c>
      <c r="D8623" s="144">
        <v>33.97</v>
      </c>
    </row>
    <row r="8624" spans="1:4">
      <c r="A8624" s="298">
        <v>98279</v>
      </c>
      <c r="B8624" s="142" t="s">
        <v>2548</v>
      </c>
      <c r="C8624" s="143" t="s">
        <v>1</v>
      </c>
      <c r="D8624" s="144">
        <v>29.95</v>
      </c>
    </row>
    <row r="8625" spans="1:4">
      <c r="A8625" s="298">
        <v>98271</v>
      </c>
      <c r="B8625" s="142" t="s">
        <v>2540</v>
      </c>
      <c r="C8625" s="143" t="s">
        <v>1</v>
      </c>
      <c r="D8625" s="144">
        <v>46.64</v>
      </c>
    </row>
    <row r="8626" spans="1:4">
      <c r="A8626" s="298">
        <v>98400</v>
      </c>
      <c r="B8626" s="142" t="s">
        <v>2563</v>
      </c>
      <c r="C8626" s="143" t="s">
        <v>1</v>
      </c>
      <c r="D8626" s="144">
        <v>13.89</v>
      </c>
    </row>
    <row r="8627" spans="1:4">
      <c r="A8627" s="298">
        <v>98401</v>
      </c>
      <c r="B8627" s="142" t="s">
        <v>2564</v>
      </c>
      <c r="C8627" s="143" t="s">
        <v>1</v>
      </c>
      <c r="D8627" s="144">
        <v>20.63</v>
      </c>
    </row>
    <row r="8628" spans="1:4">
      <c r="A8628" s="298">
        <v>98402</v>
      </c>
      <c r="B8628" s="142" t="s">
        <v>2565</v>
      </c>
      <c r="C8628" s="143" t="s">
        <v>1</v>
      </c>
      <c r="D8628" s="144">
        <v>23.85</v>
      </c>
    </row>
    <row r="8629" spans="1:4">
      <c r="A8629" s="298">
        <v>100556</v>
      </c>
      <c r="B8629" s="142" t="s">
        <v>2566</v>
      </c>
      <c r="C8629" s="143" t="s">
        <v>2</v>
      </c>
      <c r="D8629" s="144">
        <v>43.04</v>
      </c>
    </row>
    <row r="8630" spans="1:4">
      <c r="A8630" s="298">
        <v>100557</v>
      </c>
      <c r="B8630" s="142" t="s">
        <v>2567</v>
      </c>
      <c r="C8630" s="143" t="s">
        <v>2</v>
      </c>
      <c r="D8630" s="144">
        <v>442.37</v>
      </c>
    </row>
    <row r="8631" spans="1:4">
      <c r="A8631" s="298">
        <v>98301</v>
      </c>
      <c r="B8631" s="142" t="s">
        <v>2576</v>
      </c>
      <c r="C8631" s="143" t="s">
        <v>2</v>
      </c>
      <c r="D8631" s="144">
        <v>737.13</v>
      </c>
    </row>
    <row r="8632" spans="1:4">
      <c r="A8632" s="298">
        <v>98302</v>
      </c>
      <c r="B8632" s="142" t="s">
        <v>2577</v>
      </c>
      <c r="C8632" s="143" t="s">
        <v>2</v>
      </c>
      <c r="D8632" s="144">
        <v>1280.29</v>
      </c>
    </row>
    <row r="8633" spans="1:4">
      <c r="A8633" s="298">
        <v>98593</v>
      </c>
      <c r="B8633" s="142" t="s">
        <v>2581</v>
      </c>
      <c r="C8633" s="143" t="s">
        <v>2</v>
      </c>
      <c r="D8633" s="144">
        <v>2769.4</v>
      </c>
    </row>
    <row r="8634" spans="1:4">
      <c r="A8634" s="298">
        <v>98304</v>
      </c>
      <c r="B8634" s="142" t="s">
        <v>2578</v>
      </c>
      <c r="C8634" s="143" t="s">
        <v>2</v>
      </c>
      <c r="D8634" s="144">
        <v>3876.92</v>
      </c>
    </row>
    <row r="8635" spans="1:4">
      <c r="A8635" s="298">
        <v>100561</v>
      </c>
      <c r="B8635" s="142" t="s">
        <v>2569</v>
      </c>
      <c r="C8635" s="143" t="s">
        <v>2</v>
      </c>
      <c r="D8635" s="144">
        <v>194.44</v>
      </c>
    </row>
    <row r="8636" spans="1:4">
      <c r="A8636" s="298">
        <v>100562</v>
      </c>
      <c r="B8636" s="142" t="s">
        <v>2570</v>
      </c>
      <c r="C8636" s="143" t="s">
        <v>2</v>
      </c>
      <c r="D8636" s="144">
        <v>289.24</v>
      </c>
    </row>
    <row r="8637" spans="1:4">
      <c r="A8637" s="298">
        <v>100560</v>
      </c>
      <c r="B8637" s="142" t="s">
        <v>2568</v>
      </c>
      <c r="C8637" s="143" t="s">
        <v>2</v>
      </c>
      <c r="D8637" s="144">
        <v>115.98</v>
      </c>
    </row>
    <row r="8638" spans="1:4">
      <c r="A8638" s="298">
        <v>100563</v>
      </c>
      <c r="B8638" s="142" t="s">
        <v>2571</v>
      </c>
      <c r="C8638" s="143" t="s">
        <v>2</v>
      </c>
      <c r="D8638" s="144">
        <v>407.05</v>
      </c>
    </row>
    <row r="8639" spans="1:4">
      <c r="A8639" s="298">
        <v>100555</v>
      </c>
      <c r="B8639" s="142" t="s">
        <v>7864</v>
      </c>
      <c r="C8639" s="143" t="s">
        <v>2</v>
      </c>
      <c r="D8639" s="144">
        <v>1362.88</v>
      </c>
    </row>
    <row r="8640" spans="1:4">
      <c r="A8640" s="298">
        <v>98305</v>
      </c>
      <c r="B8640" s="142" t="s">
        <v>7862</v>
      </c>
      <c r="C8640" s="143" t="s">
        <v>2</v>
      </c>
      <c r="D8640" s="144">
        <v>2702.45</v>
      </c>
    </row>
    <row r="8641" spans="1:4">
      <c r="A8641" s="298">
        <v>98307</v>
      </c>
      <c r="B8641" s="142" t="s">
        <v>2579</v>
      </c>
      <c r="C8641" s="143" t="s">
        <v>2</v>
      </c>
      <c r="D8641" s="144">
        <v>57.69</v>
      </c>
    </row>
    <row r="8642" spans="1:4">
      <c r="A8642" s="298">
        <v>98308</v>
      </c>
      <c r="B8642" s="142" t="s">
        <v>2580</v>
      </c>
      <c r="C8642" s="143" t="s">
        <v>2</v>
      </c>
      <c r="D8642" s="144">
        <v>38.65</v>
      </c>
    </row>
    <row r="8643" spans="1:4">
      <c r="A8643" s="298">
        <v>103401</v>
      </c>
      <c r="B8643" s="142" t="s">
        <v>5571</v>
      </c>
      <c r="C8643" s="143" t="s">
        <v>2</v>
      </c>
      <c r="D8643" s="144">
        <v>25.13</v>
      </c>
    </row>
    <row r="8644" spans="1:4">
      <c r="A8644" s="298">
        <v>103402</v>
      </c>
      <c r="B8644" s="142" t="s">
        <v>5572</v>
      </c>
      <c r="C8644" s="143" t="s">
        <v>2</v>
      </c>
      <c r="D8644" s="144">
        <v>36.57</v>
      </c>
    </row>
    <row r="8645" spans="1:4">
      <c r="A8645" s="298">
        <v>103403</v>
      </c>
      <c r="B8645" s="142" t="s">
        <v>5573</v>
      </c>
      <c r="C8645" s="143" t="s">
        <v>2</v>
      </c>
      <c r="D8645" s="144">
        <v>41.13</v>
      </c>
    </row>
    <row r="8646" spans="1:4">
      <c r="A8646" s="298">
        <v>103397</v>
      </c>
      <c r="B8646" s="142" t="s">
        <v>5567</v>
      </c>
      <c r="C8646" s="143" t="s">
        <v>2</v>
      </c>
      <c r="D8646" s="144">
        <v>4.5599999999999996</v>
      </c>
    </row>
    <row r="8647" spans="1:4">
      <c r="A8647" s="298">
        <v>103404</v>
      </c>
      <c r="B8647" s="142" t="s">
        <v>5574</v>
      </c>
      <c r="C8647" s="143" t="s">
        <v>2</v>
      </c>
      <c r="D8647" s="144">
        <v>45.7</v>
      </c>
    </row>
    <row r="8648" spans="1:4">
      <c r="A8648" s="298">
        <v>103405</v>
      </c>
      <c r="B8648" s="142" t="s">
        <v>5575</v>
      </c>
      <c r="C8648" s="143" t="s">
        <v>2</v>
      </c>
      <c r="D8648" s="144">
        <v>51.42</v>
      </c>
    </row>
    <row r="8649" spans="1:4">
      <c r="A8649" s="298">
        <v>103406</v>
      </c>
      <c r="B8649" s="142" t="s">
        <v>5576</v>
      </c>
      <c r="C8649" s="143" t="s">
        <v>2</v>
      </c>
      <c r="D8649" s="144">
        <v>57.13</v>
      </c>
    </row>
    <row r="8650" spans="1:4">
      <c r="A8650" s="298">
        <v>103407</v>
      </c>
      <c r="B8650" s="142" t="s">
        <v>5577</v>
      </c>
      <c r="C8650" s="143" t="s">
        <v>2</v>
      </c>
      <c r="D8650" s="144">
        <v>63.99</v>
      </c>
    </row>
    <row r="8651" spans="1:4">
      <c r="A8651" s="298">
        <v>103408</v>
      </c>
      <c r="B8651" s="142" t="s">
        <v>5578</v>
      </c>
      <c r="C8651" s="143" t="s">
        <v>2</v>
      </c>
      <c r="D8651" s="144">
        <v>72</v>
      </c>
    </row>
    <row r="8652" spans="1:4">
      <c r="A8652" s="298">
        <v>103398</v>
      </c>
      <c r="B8652" s="142" t="s">
        <v>5568</v>
      </c>
      <c r="C8652" s="143" t="s">
        <v>2</v>
      </c>
      <c r="D8652" s="144">
        <v>7.31</v>
      </c>
    </row>
    <row r="8653" spans="1:4">
      <c r="A8653" s="298">
        <v>103409</v>
      </c>
      <c r="B8653" s="142" t="s">
        <v>5579</v>
      </c>
      <c r="C8653" s="143" t="s">
        <v>2</v>
      </c>
      <c r="D8653" s="144">
        <v>81.14</v>
      </c>
    </row>
    <row r="8654" spans="1:4">
      <c r="A8654" s="298">
        <v>103410</v>
      </c>
      <c r="B8654" s="142" t="s">
        <v>5580</v>
      </c>
      <c r="C8654" s="143" t="s">
        <v>2</v>
      </c>
      <c r="D8654" s="144">
        <v>91.42</v>
      </c>
    </row>
    <row r="8655" spans="1:4">
      <c r="A8655" s="298">
        <v>103399</v>
      </c>
      <c r="B8655" s="142" t="s">
        <v>5569</v>
      </c>
      <c r="C8655" s="143" t="s">
        <v>2</v>
      </c>
      <c r="D8655" s="144">
        <v>14.39</v>
      </c>
    </row>
    <row r="8656" spans="1:4">
      <c r="A8656" s="298">
        <v>103400</v>
      </c>
      <c r="B8656" s="142" t="s">
        <v>5570</v>
      </c>
      <c r="C8656" s="143" t="s">
        <v>2</v>
      </c>
      <c r="D8656" s="144">
        <v>20.56</v>
      </c>
    </row>
    <row r="8657" spans="1:4">
      <c r="A8657" s="298">
        <v>103415</v>
      </c>
      <c r="B8657" s="142" t="s">
        <v>5585</v>
      </c>
      <c r="C8657" s="143" t="s">
        <v>2</v>
      </c>
      <c r="D8657" s="144">
        <v>50.28</v>
      </c>
    </row>
    <row r="8658" spans="1:4">
      <c r="A8658" s="298">
        <v>103416</v>
      </c>
      <c r="B8658" s="142" t="s">
        <v>5586</v>
      </c>
      <c r="C8658" s="143" t="s">
        <v>2</v>
      </c>
      <c r="D8658" s="144">
        <v>73.14</v>
      </c>
    </row>
    <row r="8659" spans="1:4">
      <c r="A8659" s="298">
        <v>103417</v>
      </c>
      <c r="B8659" s="142" t="s">
        <v>5587</v>
      </c>
      <c r="C8659" s="143" t="s">
        <v>2</v>
      </c>
      <c r="D8659" s="144">
        <v>82.28</v>
      </c>
    </row>
    <row r="8660" spans="1:4">
      <c r="A8660" s="298">
        <v>103411</v>
      </c>
      <c r="B8660" s="142" t="s">
        <v>5581</v>
      </c>
      <c r="C8660" s="143" t="s">
        <v>2</v>
      </c>
      <c r="D8660" s="144">
        <v>9.1300000000000008</v>
      </c>
    </row>
    <row r="8661" spans="1:4">
      <c r="A8661" s="298">
        <v>103418</v>
      </c>
      <c r="B8661" s="142" t="s">
        <v>5588</v>
      </c>
      <c r="C8661" s="143" t="s">
        <v>2</v>
      </c>
      <c r="D8661" s="144">
        <v>91.42</v>
      </c>
    </row>
    <row r="8662" spans="1:4">
      <c r="A8662" s="298">
        <v>103419</v>
      </c>
      <c r="B8662" s="142" t="s">
        <v>5589</v>
      </c>
      <c r="C8662" s="143" t="s">
        <v>2</v>
      </c>
      <c r="D8662" s="144">
        <v>102.85</v>
      </c>
    </row>
    <row r="8663" spans="1:4">
      <c r="A8663" s="298">
        <v>103420</v>
      </c>
      <c r="B8663" s="142" t="s">
        <v>5590</v>
      </c>
      <c r="C8663" s="143" t="s">
        <v>2</v>
      </c>
      <c r="D8663" s="144">
        <v>114.27</v>
      </c>
    </row>
    <row r="8664" spans="1:4">
      <c r="A8664" s="298">
        <v>103421</v>
      </c>
      <c r="B8664" s="142" t="s">
        <v>5591</v>
      </c>
      <c r="C8664" s="143" t="s">
        <v>2</v>
      </c>
      <c r="D8664" s="144">
        <v>127.99</v>
      </c>
    </row>
    <row r="8665" spans="1:4">
      <c r="A8665" s="298">
        <v>103422</v>
      </c>
      <c r="B8665" s="142" t="s">
        <v>5592</v>
      </c>
      <c r="C8665" s="143" t="s">
        <v>2</v>
      </c>
      <c r="D8665" s="144">
        <v>143.99</v>
      </c>
    </row>
    <row r="8666" spans="1:4">
      <c r="A8666" s="298">
        <v>103412</v>
      </c>
      <c r="B8666" s="142" t="s">
        <v>5582</v>
      </c>
      <c r="C8666" s="143" t="s">
        <v>2</v>
      </c>
      <c r="D8666" s="144">
        <v>14.62</v>
      </c>
    </row>
    <row r="8667" spans="1:4">
      <c r="A8667" s="298">
        <v>103423</v>
      </c>
      <c r="B8667" s="142" t="s">
        <v>5593</v>
      </c>
      <c r="C8667" s="143" t="s">
        <v>2</v>
      </c>
      <c r="D8667" s="144">
        <v>162.29</v>
      </c>
    </row>
    <row r="8668" spans="1:4">
      <c r="A8668" s="298">
        <v>103424</v>
      </c>
      <c r="B8668" s="142" t="s">
        <v>5594</v>
      </c>
      <c r="C8668" s="143" t="s">
        <v>2</v>
      </c>
      <c r="D8668" s="144">
        <v>182.86</v>
      </c>
    </row>
    <row r="8669" spans="1:4">
      <c r="A8669" s="298">
        <v>103413</v>
      </c>
      <c r="B8669" s="142" t="s">
        <v>5583</v>
      </c>
      <c r="C8669" s="143" t="s">
        <v>2</v>
      </c>
      <c r="D8669" s="144">
        <v>28.79</v>
      </c>
    </row>
    <row r="8670" spans="1:4">
      <c r="A8670" s="298">
        <v>103414</v>
      </c>
      <c r="B8670" s="142" t="s">
        <v>5584</v>
      </c>
      <c r="C8670" s="143" t="s">
        <v>2</v>
      </c>
      <c r="D8670" s="144">
        <v>41.13</v>
      </c>
    </row>
    <row r="8671" spans="1:4">
      <c r="A8671" s="298">
        <v>103432</v>
      </c>
      <c r="B8671" s="142" t="s">
        <v>5602</v>
      </c>
      <c r="C8671" s="143" t="s">
        <v>2</v>
      </c>
      <c r="D8671" s="144">
        <v>1654.54</v>
      </c>
    </row>
    <row r="8672" spans="1:4">
      <c r="A8672" s="298">
        <v>103430</v>
      </c>
      <c r="B8672" s="142" t="s">
        <v>5600</v>
      </c>
      <c r="C8672" s="143" t="s">
        <v>2</v>
      </c>
      <c r="D8672" s="144">
        <v>36.229999999999997</v>
      </c>
    </row>
    <row r="8673" spans="1:4">
      <c r="A8673" s="298">
        <v>103431</v>
      </c>
      <c r="B8673" s="142" t="s">
        <v>5601</v>
      </c>
      <c r="C8673" s="143" t="s">
        <v>2</v>
      </c>
      <c r="D8673" s="144">
        <v>63.75</v>
      </c>
    </row>
    <row r="8674" spans="1:4">
      <c r="A8674" s="298">
        <v>103433</v>
      </c>
      <c r="B8674" s="142" t="s">
        <v>5603</v>
      </c>
      <c r="C8674" s="143" t="s">
        <v>2</v>
      </c>
      <c r="D8674" s="144">
        <v>35.4</v>
      </c>
    </row>
    <row r="8675" spans="1:4">
      <c r="A8675" s="298">
        <v>103434</v>
      </c>
      <c r="B8675" s="142" t="s">
        <v>5604</v>
      </c>
      <c r="C8675" s="143" t="s">
        <v>2</v>
      </c>
      <c r="D8675" s="144">
        <v>49.14</v>
      </c>
    </row>
    <row r="8676" spans="1:4">
      <c r="A8676" s="298">
        <v>103435</v>
      </c>
      <c r="B8676" s="142" t="s">
        <v>5605</v>
      </c>
      <c r="C8676" s="143" t="s">
        <v>2</v>
      </c>
      <c r="D8676" s="144">
        <v>91.55</v>
      </c>
    </row>
    <row r="8677" spans="1:4">
      <c r="A8677" s="298">
        <v>103436</v>
      </c>
      <c r="B8677" s="142" t="s">
        <v>5606</v>
      </c>
      <c r="C8677" s="143" t="s">
        <v>2</v>
      </c>
      <c r="D8677" s="144">
        <v>2340.12</v>
      </c>
    </row>
    <row r="8678" spans="1:4">
      <c r="A8678" s="298">
        <v>103482</v>
      </c>
      <c r="B8678" s="142" t="s">
        <v>42742</v>
      </c>
      <c r="C8678" s="143" t="s">
        <v>2</v>
      </c>
      <c r="D8678" s="144">
        <v>0</v>
      </c>
    </row>
    <row r="8679" spans="1:4">
      <c r="A8679" s="298">
        <v>103465</v>
      </c>
      <c r="B8679" s="142" t="s">
        <v>42743</v>
      </c>
      <c r="C8679" s="143" t="s">
        <v>2</v>
      </c>
      <c r="D8679" s="144">
        <v>0</v>
      </c>
    </row>
    <row r="8680" spans="1:4">
      <c r="A8680" s="298">
        <v>103483</v>
      </c>
      <c r="B8680" s="142" t="s">
        <v>42744</v>
      </c>
      <c r="C8680" s="143" t="s">
        <v>2</v>
      </c>
      <c r="D8680" s="144">
        <v>0</v>
      </c>
    </row>
    <row r="8681" spans="1:4">
      <c r="A8681" s="298">
        <v>103484</v>
      </c>
      <c r="B8681" s="142" t="s">
        <v>42745</v>
      </c>
      <c r="C8681" s="143" t="s">
        <v>2</v>
      </c>
      <c r="D8681" s="144">
        <v>0</v>
      </c>
    </row>
    <row r="8682" spans="1:4">
      <c r="A8682" s="298">
        <v>103466</v>
      </c>
      <c r="B8682" s="142" t="s">
        <v>42746</v>
      </c>
      <c r="C8682" s="143" t="s">
        <v>2</v>
      </c>
      <c r="D8682" s="144">
        <v>0</v>
      </c>
    </row>
    <row r="8683" spans="1:4">
      <c r="A8683" s="298">
        <v>103485</v>
      </c>
      <c r="B8683" s="142" t="s">
        <v>42747</v>
      </c>
      <c r="C8683" s="143" t="s">
        <v>2</v>
      </c>
      <c r="D8683" s="144">
        <v>0</v>
      </c>
    </row>
    <row r="8684" spans="1:4">
      <c r="A8684" s="298">
        <v>103467</v>
      </c>
      <c r="B8684" s="142" t="s">
        <v>42748</v>
      </c>
      <c r="C8684" s="143" t="s">
        <v>2</v>
      </c>
      <c r="D8684" s="144">
        <v>0</v>
      </c>
    </row>
    <row r="8685" spans="1:4">
      <c r="A8685" s="298">
        <v>103461</v>
      </c>
      <c r="B8685" s="142" t="s">
        <v>42749</v>
      </c>
      <c r="C8685" s="143" t="s">
        <v>2</v>
      </c>
      <c r="D8685" s="144">
        <v>0</v>
      </c>
    </row>
    <row r="8686" spans="1:4">
      <c r="A8686" s="298">
        <v>103468</v>
      </c>
      <c r="B8686" s="142" t="s">
        <v>42750</v>
      </c>
      <c r="C8686" s="143" t="s">
        <v>2</v>
      </c>
      <c r="D8686" s="144">
        <v>0</v>
      </c>
    </row>
    <row r="8687" spans="1:4">
      <c r="A8687" s="298">
        <v>103469</v>
      </c>
      <c r="B8687" s="142" t="s">
        <v>42751</v>
      </c>
      <c r="C8687" s="143" t="s">
        <v>2</v>
      </c>
      <c r="D8687" s="144">
        <v>0</v>
      </c>
    </row>
    <row r="8688" spans="1:4">
      <c r="A8688" s="298">
        <v>103470</v>
      </c>
      <c r="B8688" s="142" t="s">
        <v>42752</v>
      </c>
      <c r="C8688" s="143" t="s">
        <v>2</v>
      </c>
      <c r="D8688" s="144">
        <v>0</v>
      </c>
    </row>
    <row r="8689" spans="1:4">
      <c r="A8689" s="298">
        <v>103471</v>
      </c>
      <c r="B8689" s="142" t="s">
        <v>42753</v>
      </c>
      <c r="C8689" s="143" t="s">
        <v>2</v>
      </c>
      <c r="D8689" s="144">
        <v>0</v>
      </c>
    </row>
    <row r="8690" spans="1:4">
      <c r="A8690" s="298">
        <v>103472</v>
      </c>
      <c r="B8690" s="142" t="s">
        <v>42754</v>
      </c>
      <c r="C8690" s="143" t="s">
        <v>2</v>
      </c>
      <c r="D8690" s="144">
        <v>0</v>
      </c>
    </row>
    <row r="8691" spans="1:4">
      <c r="A8691" s="298">
        <v>103462</v>
      </c>
      <c r="B8691" s="142" t="s">
        <v>42755</v>
      </c>
      <c r="C8691" s="143" t="s">
        <v>2</v>
      </c>
      <c r="D8691" s="144">
        <v>0</v>
      </c>
    </row>
    <row r="8692" spans="1:4">
      <c r="A8692" s="298">
        <v>103473</v>
      </c>
      <c r="B8692" s="142" t="s">
        <v>42756</v>
      </c>
      <c r="C8692" s="143" t="s">
        <v>2</v>
      </c>
      <c r="D8692" s="144">
        <v>0</v>
      </c>
    </row>
    <row r="8693" spans="1:4">
      <c r="A8693" s="298">
        <v>103474</v>
      </c>
      <c r="B8693" s="142" t="s">
        <v>42757</v>
      </c>
      <c r="C8693" s="143" t="s">
        <v>2</v>
      </c>
      <c r="D8693" s="144">
        <v>0</v>
      </c>
    </row>
    <row r="8694" spans="1:4">
      <c r="A8694" s="298">
        <v>103475</v>
      </c>
      <c r="B8694" s="142" t="s">
        <v>42758</v>
      </c>
      <c r="C8694" s="143" t="s">
        <v>2</v>
      </c>
      <c r="D8694" s="144">
        <v>0</v>
      </c>
    </row>
    <row r="8695" spans="1:4">
      <c r="A8695" s="298">
        <v>103476</v>
      </c>
      <c r="B8695" s="142" t="s">
        <v>42759</v>
      </c>
      <c r="C8695" s="143" t="s">
        <v>2</v>
      </c>
      <c r="D8695" s="144">
        <v>0</v>
      </c>
    </row>
    <row r="8696" spans="1:4">
      <c r="A8696" s="298">
        <v>103477</v>
      </c>
      <c r="B8696" s="142" t="s">
        <v>42760</v>
      </c>
      <c r="C8696" s="143" t="s">
        <v>2</v>
      </c>
      <c r="D8696" s="144">
        <v>0</v>
      </c>
    </row>
    <row r="8697" spans="1:4">
      <c r="A8697" s="298">
        <v>103463</v>
      </c>
      <c r="B8697" s="142" t="s">
        <v>42761</v>
      </c>
      <c r="C8697" s="143" t="s">
        <v>2</v>
      </c>
      <c r="D8697" s="144">
        <v>0</v>
      </c>
    </row>
    <row r="8698" spans="1:4">
      <c r="A8698" s="298">
        <v>103478</v>
      </c>
      <c r="B8698" s="142" t="s">
        <v>42762</v>
      </c>
      <c r="C8698" s="143" t="s">
        <v>2</v>
      </c>
      <c r="D8698" s="144">
        <v>0</v>
      </c>
    </row>
    <row r="8699" spans="1:4">
      <c r="A8699" s="298">
        <v>103479</v>
      </c>
      <c r="B8699" s="142" t="s">
        <v>42763</v>
      </c>
      <c r="C8699" s="143" t="s">
        <v>2</v>
      </c>
      <c r="D8699" s="144">
        <v>0</v>
      </c>
    </row>
    <row r="8700" spans="1:4">
      <c r="A8700" s="298">
        <v>103480</v>
      </c>
      <c r="B8700" s="142" t="s">
        <v>42764</v>
      </c>
      <c r="C8700" s="143" t="s">
        <v>2</v>
      </c>
      <c r="D8700" s="144">
        <v>0</v>
      </c>
    </row>
    <row r="8701" spans="1:4">
      <c r="A8701" s="298">
        <v>103464</v>
      </c>
      <c r="B8701" s="142" t="s">
        <v>42765</v>
      </c>
      <c r="C8701" s="143" t="s">
        <v>2</v>
      </c>
      <c r="D8701" s="144">
        <v>0</v>
      </c>
    </row>
    <row r="8702" spans="1:4">
      <c r="A8702" s="298">
        <v>103481</v>
      </c>
      <c r="B8702" s="142" t="s">
        <v>42766</v>
      </c>
      <c r="C8702" s="143" t="s">
        <v>2</v>
      </c>
      <c r="D8702" s="144">
        <v>0</v>
      </c>
    </row>
    <row r="8703" spans="1:4">
      <c r="A8703" s="298">
        <v>103459</v>
      </c>
      <c r="B8703" s="142" t="s">
        <v>42767</v>
      </c>
      <c r="C8703" s="143" t="s">
        <v>2</v>
      </c>
      <c r="D8703" s="144">
        <v>0</v>
      </c>
    </row>
    <row r="8704" spans="1:4">
      <c r="A8704" s="298">
        <v>103460</v>
      </c>
      <c r="B8704" s="142" t="s">
        <v>42768</v>
      </c>
      <c r="C8704" s="143" t="s">
        <v>2</v>
      </c>
      <c r="D8704" s="144">
        <v>0</v>
      </c>
    </row>
    <row r="8705" spans="1:4">
      <c r="A8705" s="298">
        <v>103443</v>
      </c>
      <c r="B8705" s="142" t="s">
        <v>42769</v>
      </c>
      <c r="C8705" s="143" t="s">
        <v>2</v>
      </c>
      <c r="D8705" s="144">
        <v>0</v>
      </c>
    </row>
    <row r="8706" spans="1:4">
      <c r="A8706" s="298">
        <v>103444</v>
      </c>
      <c r="B8706" s="142" t="s">
        <v>42770</v>
      </c>
      <c r="C8706" s="143" t="s">
        <v>2</v>
      </c>
      <c r="D8706" s="144">
        <v>0</v>
      </c>
    </row>
    <row r="8707" spans="1:4">
      <c r="A8707" s="298">
        <v>103445</v>
      </c>
      <c r="B8707" s="142" t="s">
        <v>42771</v>
      </c>
      <c r="C8707" s="143" t="s">
        <v>2</v>
      </c>
      <c r="D8707" s="144">
        <v>0</v>
      </c>
    </row>
    <row r="8708" spans="1:4">
      <c r="A8708" s="298">
        <v>103446</v>
      </c>
      <c r="B8708" s="142" t="s">
        <v>42772</v>
      </c>
      <c r="C8708" s="143" t="s">
        <v>2</v>
      </c>
      <c r="D8708" s="144">
        <v>0</v>
      </c>
    </row>
    <row r="8709" spans="1:4">
      <c r="A8709" s="298">
        <v>103447</v>
      </c>
      <c r="B8709" s="142" t="s">
        <v>42773</v>
      </c>
      <c r="C8709" s="143" t="s">
        <v>2</v>
      </c>
      <c r="D8709" s="144">
        <v>0</v>
      </c>
    </row>
    <row r="8710" spans="1:4">
      <c r="A8710" s="298">
        <v>103448</v>
      </c>
      <c r="B8710" s="142" t="s">
        <v>42774</v>
      </c>
      <c r="C8710" s="143" t="s">
        <v>2</v>
      </c>
      <c r="D8710" s="144">
        <v>0</v>
      </c>
    </row>
    <row r="8711" spans="1:4">
      <c r="A8711" s="298">
        <v>103449</v>
      </c>
      <c r="B8711" s="142" t="s">
        <v>42775</v>
      </c>
      <c r="C8711" s="143" t="s">
        <v>2</v>
      </c>
      <c r="D8711" s="144">
        <v>0</v>
      </c>
    </row>
    <row r="8712" spans="1:4">
      <c r="A8712" s="298">
        <v>103450</v>
      </c>
      <c r="B8712" s="142" t="s">
        <v>42776</v>
      </c>
      <c r="C8712" s="143" t="s">
        <v>2</v>
      </c>
      <c r="D8712" s="144">
        <v>0</v>
      </c>
    </row>
    <row r="8713" spans="1:4">
      <c r="A8713" s="298">
        <v>103451</v>
      </c>
      <c r="B8713" s="142" t="s">
        <v>42777</v>
      </c>
      <c r="C8713" s="143" t="s">
        <v>2</v>
      </c>
      <c r="D8713" s="144">
        <v>0</v>
      </c>
    </row>
    <row r="8714" spans="1:4">
      <c r="A8714" s="298">
        <v>103452</v>
      </c>
      <c r="B8714" s="142" t="s">
        <v>42778</v>
      </c>
      <c r="C8714" s="143" t="s">
        <v>2</v>
      </c>
      <c r="D8714" s="144">
        <v>0</v>
      </c>
    </row>
    <row r="8715" spans="1:4">
      <c r="A8715" s="298">
        <v>103453</v>
      </c>
      <c r="B8715" s="142" t="s">
        <v>42779</v>
      </c>
      <c r="C8715" s="143" t="s">
        <v>2</v>
      </c>
      <c r="D8715" s="144">
        <v>0</v>
      </c>
    </row>
    <row r="8716" spans="1:4">
      <c r="A8716" s="298">
        <v>103454</v>
      </c>
      <c r="B8716" s="142" t="s">
        <v>42780</v>
      </c>
      <c r="C8716" s="143" t="s">
        <v>2</v>
      </c>
      <c r="D8716" s="144">
        <v>0</v>
      </c>
    </row>
    <row r="8717" spans="1:4">
      <c r="A8717" s="298">
        <v>103455</v>
      </c>
      <c r="B8717" s="142" t="s">
        <v>42781</v>
      </c>
      <c r="C8717" s="143" t="s">
        <v>2</v>
      </c>
      <c r="D8717" s="144">
        <v>0</v>
      </c>
    </row>
    <row r="8718" spans="1:4">
      <c r="A8718" s="298">
        <v>103456</v>
      </c>
      <c r="B8718" s="142" t="s">
        <v>42782</v>
      </c>
      <c r="C8718" s="143" t="s">
        <v>2</v>
      </c>
      <c r="D8718" s="144">
        <v>0</v>
      </c>
    </row>
    <row r="8719" spans="1:4">
      <c r="A8719" s="298">
        <v>103457</v>
      </c>
      <c r="B8719" s="142" t="s">
        <v>42783</v>
      </c>
      <c r="C8719" s="143" t="s">
        <v>2</v>
      </c>
      <c r="D8719" s="144">
        <v>0</v>
      </c>
    </row>
    <row r="8720" spans="1:4">
      <c r="A8720" s="298">
        <v>103458</v>
      </c>
      <c r="B8720" s="142" t="s">
        <v>42784</v>
      </c>
      <c r="C8720" s="143" t="s">
        <v>2</v>
      </c>
      <c r="D8720" s="144">
        <v>0</v>
      </c>
    </row>
    <row r="8721" spans="1:4">
      <c r="A8721" s="298">
        <v>103425</v>
      </c>
      <c r="B8721" s="142" t="s">
        <v>5595</v>
      </c>
      <c r="C8721" s="143" t="s">
        <v>2</v>
      </c>
      <c r="D8721" s="144">
        <v>17.05</v>
      </c>
    </row>
    <row r="8722" spans="1:4">
      <c r="A8722" s="298">
        <v>103428</v>
      </c>
      <c r="B8722" s="142" t="s">
        <v>5598</v>
      </c>
      <c r="C8722" s="143" t="s">
        <v>2</v>
      </c>
      <c r="D8722" s="144">
        <v>269.08999999999997</v>
      </c>
    </row>
    <row r="8723" spans="1:4">
      <c r="A8723" s="298">
        <v>103426</v>
      </c>
      <c r="B8723" s="142" t="s">
        <v>5596</v>
      </c>
      <c r="C8723" s="143" t="s">
        <v>2</v>
      </c>
      <c r="D8723" s="144">
        <v>20.77</v>
      </c>
    </row>
    <row r="8724" spans="1:4">
      <c r="A8724" s="298">
        <v>103429</v>
      </c>
      <c r="B8724" s="142" t="s">
        <v>5599</v>
      </c>
      <c r="C8724" s="143" t="s">
        <v>2</v>
      </c>
      <c r="D8724" s="144">
        <v>2916.31</v>
      </c>
    </row>
    <row r="8725" spans="1:4">
      <c r="A8725" s="298">
        <v>103427</v>
      </c>
      <c r="B8725" s="142" t="s">
        <v>5597</v>
      </c>
      <c r="C8725" s="143" t="s">
        <v>2</v>
      </c>
      <c r="D8725" s="144">
        <v>41.56</v>
      </c>
    </row>
    <row r="8726" spans="1:4">
      <c r="A8726" s="298">
        <v>103393</v>
      </c>
      <c r="B8726" s="142" t="s">
        <v>5563</v>
      </c>
      <c r="C8726" s="143" t="s">
        <v>1</v>
      </c>
      <c r="D8726" s="144">
        <v>5468.1</v>
      </c>
    </row>
    <row r="8727" spans="1:4">
      <c r="A8727" s="298">
        <v>103376</v>
      </c>
      <c r="B8727" s="142" t="s">
        <v>5554</v>
      </c>
      <c r="C8727" s="143" t="s">
        <v>1</v>
      </c>
      <c r="D8727" s="144">
        <v>134.16</v>
      </c>
    </row>
    <row r="8728" spans="1:4">
      <c r="A8728" s="298">
        <v>104804</v>
      </c>
      <c r="B8728" s="142" t="s">
        <v>5564</v>
      </c>
      <c r="C8728" s="143" t="s">
        <v>1</v>
      </c>
      <c r="D8728" s="144">
        <v>0</v>
      </c>
    </row>
    <row r="8729" spans="1:4">
      <c r="A8729" s="298">
        <v>104805</v>
      </c>
      <c r="B8729" s="142" t="s">
        <v>5565</v>
      </c>
      <c r="C8729" s="143" t="s">
        <v>1</v>
      </c>
      <c r="D8729" s="144">
        <v>0</v>
      </c>
    </row>
    <row r="8730" spans="1:4">
      <c r="A8730" s="298">
        <v>103377</v>
      </c>
      <c r="B8730" s="142" t="s">
        <v>5555</v>
      </c>
      <c r="C8730" s="143" t="s">
        <v>1</v>
      </c>
      <c r="D8730" s="144">
        <v>286.98</v>
      </c>
    </row>
    <row r="8731" spans="1:4">
      <c r="A8731" s="298">
        <v>104806</v>
      </c>
      <c r="B8731" s="142" t="s">
        <v>5566</v>
      </c>
      <c r="C8731" s="143" t="s">
        <v>1</v>
      </c>
      <c r="D8731" s="144">
        <v>0</v>
      </c>
    </row>
    <row r="8732" spans="1:4">
      <c r="A8732" s="298">
        <v>103378</v>
      </c>
      <c r="B8732" s="142" t="s">
        <v>42785</v>
      </c>
      <c r="C8732" s="143" t="s">
        <v>1</v>
      </c>
      <c r="D8732" s="144">
        <v>0</v>
      </c>
    </row>
    <row r="8733" spans="1:4">
      <c r="A8733" s="298">
        <v>103372</v>
      </c>
      <c r="B8733" s="142" t="s">
        <v>5552</v>
      </c>
      <c r="C8733" s="143" t="s">
        <v>1</v>
      </c>
      <c r="D8733" s="144">
        <v>5.77</v>
      </c>
    </row>
    <row r="8734" spans="1:4">
      <c r="A8734" s="298">
        <v>103379</v>
      </c>
      <c r="B8734" s="142" t="s">
        <v>5556</v>
      </c>
      <c r="C8734" s="143" t="s">
        <v>1</v>
      </c>
      <c r="D8734" s="144">
        <v>446.71</v>
      </c>
    </row>
    <row r="8735" spans="1:4">
      <c r="A8735" s="298">
        <v>103380</v>
      </c>
      <c r="B8735" s="142" t="s">
        <v>42786</v>
      </c>
      <c r="C8735" s="143" t="s">
        <v>1</v>
      </c>
      <c r="D8735" s="144">
        <v>0</v>
      </c>
    </row>
    <row r="8736" spans="1:4">
      <c r="A8736" s="298">
        <v>103381</v>
      </c>
      <c r="B8736" s="142" t="s">
        <v>42787</v>
      </c>
      <c r="C8736" s="143" t="s">
        <v>1</v>
      </c>
      <c r="D8736" s="144">
        <v>0</v>
      </c>
    </row>
    <row r="8737" spans="1:4">
      <c r="A8737" s="298">
        <v>103382</v>
      </c>
      <c r="B8737" s="142" t="s">
        <v>42788</v>
      </c>
      <c r="C8737" s="143" t="s">
        <v>1</v>
      </c>
      <c r="D8737" s="144">
        <v>0</v>
      </c>
    </row>
    <row r="8738" spans="1:4">
      <c r="A8738" s="298">
        <v>103383</v>
      </c>
      <c r="B8738" s="142" t="s">
        <v>5557</v>
      </c>
      <c r="C8738" s="143" t="s">
        <v>1</v>
      </c>
      <c r="D8738" s="144">
        <v>1094.4100000000001</v>
      </c>
    </row>
    <row r="8739" spans="1:4">
      <c r="A8739" s="298">
        <v>103373</v>
      </c>
      <c r="B8739" s="142" t="s">
        <v>5553</v>
      </c>
      <c r="C8739" s="143" t="s">
        <v>1</v>
      </c>
      <c r="D8739" s="144">
        <v>11.3</v>
      </c>
    </row>
    <row r="8740" spans="1:4">
      <c r="A8740" s="298">
        <v>103384</v>
      </c>
      <c r="B8740" s="142" t="s">
        <v>42789</v>
      </c>
      <c r="C8740" s="143" t="s">
        <v>1</v>
      </c>
      <c r="D8740" s="144">
        <v>0</v>
      </c>
    </row>
    <row r="8741" spans="1:4">
      <c r="A8741" s="298">
        <v>103385</v>
      </c>
      <c r="B8741" s="142" t="s">
        <v>5558</v>
      </c>
      <c r="C8741" s="143" t="s">
        <v>1</v>
      </c>
      <c r="D8741" s="144">
        <v>1764.64</v>
      </c>
    </row>
    <row r="8742" spans="1:4">
      <c r="A8742" s="298">
        <v>103386</v>
      </c>
      <c r="B8742" s="142" t="s">
        <v>42790</v>
      </c>
      <c r="C8742" s="143" t="s">
        <v>1</v>
      </c>
      <c r="D8742" s="144">
        <v>0</v>
      </c>
    </row>
    <row r="8743" spans="1:4">
      <c r="A8743" s="298">
        <v>103387</v>
      </c>
      <c r="B8743" s="142" t="s">
        <v>5559</v>
      </c>
      <c r="C8743" s="143" t="s">
        <v>1</v>
      </c>
      <c r="D8743" s="144">
        <v>3095.69</v>
      </c>
    </row>
    <row r="8744" spans="1:4">
      <c r="A8744" s="298">
        <v>103388</v>
      </c>
      <c r="B8744" s="142" t="s">
        <v>42791</v>
      </c>
      <c r="C8744" s="143" t="s">
        <v>1</v>
      </c>
      <c r="D8744" s="144">
        <v>0</v>
      </c>
    </row>
    <row r="8745" spans="1:4">
      <c r="A8745" s="298">
        <v>103374</v>
      </c>
      <c r="B8745" s="142" t="s">
        <v>42792</v>
      </c>
      <c r="C8745" s="143" t="s">
        <v>1</v>
      </c>
      <c r="D8745" s="144">
        <v>0</v>
      </c>
    </row>
    <row r="8746" spans="1:4">
      <c r="A8746" s="298">
        <v>103389</v>
      </c>
      <c r="B8746" s="142" t="s">
        <v>5560</v>
      </c>
      <c r="C8746" s="143" t="s">
        <v>1</v>
      </c>
      <c r="D8746" s="144">
        <v>4603.79</v>
      </c>
    </row>
    <row r="8747" spans="1:4">
      <c r="A8747" s="298">
        <v>103390</v>
      </c>
      <c r="B8747" s="142" t="s">
        <v>42793</v>
      </c>
      <c r="C8747" s="143" t="s">
        <v>1</v>
      </c>
      <c r="D8747" s="144">
        <v>0</v>
      </c>
    </row>
    <row r="8748" spans="1:4">
      <c r="A8748" s="298">
        <v>103391</v>
      </c>
      <c r="B8748" s="142" t="s">
        <v>5561</v>
      </c>
      <c r="C8748" s="143" t="s">
        <v>1</v>
      </c>
      <c r="D8748" s="144">
        <v>3033.51</v>
      </c>
    </row>
    <row r="8749" spans="1:4">
      <c r="A8749" s="298">
        <v>103375</v>
      </c>
      <c r="B8749" s="142" t="s">
        <v>42794</v>
      </c>
      <c r="C8749" s="143" t="s">
        <v>1</v>
      </c>
      <c r="D8749" s="144">
        <v>0</v>
      </c>
    </row>
    <row r="8750" spans="1:4">
      <c r="A8750" s="298">
        <v>103392</v>
      </c>
      <c r="B8750" s="142" t="s">
        <v>5562</v>
      </c>
      <c r="C8750" s="143" t="s">
        <v>1</v>
      </c>
      <c r="D8750" s="144">
        <v>4957.62</v>
      </c>
    </row>
    <row r="8751" spans="1:4">
      <c r="A8751" s="298">
        <v>103440</v>
      </c>
      <c r="B8751" s="142" t="s">
        <v>5610</v>
      </c>
      <c r="C8751" s="143" t="s">
        <v>2</v>
      </c>
      <c r="D8751" s="144">
        <v>432.24</v>
      </c>
    </row>
    <row r="8752" spans="1:4">
      <c r="A8752" s="298">
        <v>103441</v>
      </c>
      <c r="B8752" s="142" t="s">
        <v>5611</v>
      </c>
      <c r="C8752" s="143" t="s">
        <v>2</v>
      </c>
      <c r="D8752" s="144">
        <v>437.57</v>
      </c>
    </row>
    <row r="8753" spans="1:4">
      <c r="A8753" s="298">
        <v>103442</v>
      </c>
      <c r="B8753" s="142" t="s">
        <v>5612</v>
      </c>
      <c r="C8753" s="143" t="s">
        <v>2</v>
      </c>
      <c r="D8753" s="144">
        <v>566.22</v>
      </c>
    </row>
    <row r="8754" spans="1:4">
      <c r="A8754" s="298">
        <v>103437</v>
      </c>
      <c r="B8754" s="142" t="s">
        <v>5607</v>
      </c>
      <c r="C8754" s="143" t="s">
        <v>2</v>
      </c>
      <c r="D8754" s="144">
        <v>189.77</v>
      </c>
    </row>
    <row r="8755" spans="1:4">
      <c r="A8755" s="298">
        <v>103438</v>
      </c>
      <c r="B8755" s="142" t="s">
        <v>5608</v>
      </c>
      <c r="C8755" s="143" t="s">
        <v>2</v>
      </c>
      <c r="D8755" s="144">
        <v>189.77</v>
      </c>
    </row>
    <row r="8756" spans="1:4">
      <c r="A8756" s="298">
        <v>103439</v>
      </c>
      <c r="B8756" s="142" t="s">
        <v>5609</v>
      </c>
      <c r="C8756" s="143" t="s">
        <v>2</v>
      </c>
      <c r="D8756" s="144">
        <v>222.68</v>
      </c>
    </row>
    <row r="8757" spans="1:4">
      <c r="A8757" s="298">
        <v>88789</v>
      </c>
      <c r="B8757" s="142" t="s">
        <v>31714</v>
      </c>
      <c r="C8757" s="143" t="s">
        <v>4</v>
      </c>
      <c r="D8757" s="144">
        <v>379.07</v>
      </c>
    </row>
    <row r="8758" spans="1:4">
      <c r="A8758" s="298">
        <v>88788</v>
      </c>
      <c r="B8758" s="142" t="s">
        <v>31713</v>
      </c>
      <c r="C8758" s="143" t="s">
        <v>4</v>
      </c>
      <c r="D8758" s="144">
        <v>316.57</v>
      </c>
    </row>
    <row r="8759" spans="1:4">
      <c r="A8759" s="298">
        <v>87245</v>
      </c>
      <c r="B8759" s="142" t="s">
        <v>31712</v>
      </c>
      <c r="C8759" s="143" t="s">
        <v>4</v>
      </c>
      <c r="D8759" s="144">
        <v>293.29000000000002</v>
      </c>
    </row>
    <row r="8760" spans="1:4">
      <c r="A8760" s="298">
        <v>87244</v>
      </c>
      <c r="B8760" s="142" t="s">
        <v>31711</v>
      </c>
      <c r="C8760" s="143" t="s">
        <v>4</v>
      </c>
      <c r="D8760" s="144">
        <v>245.33</v>
      </c>
    </row>
    <row r="8761" spans="1:4">
      <c r="A8761" s="298">
        <v>104589</v>
      </c>
      <c r="B8761" s="142" t="s">
        <v>42795</v>
      </c>
      <c r="C8761" s="143" t="s">
        <v>4</v>
      </c>
      <c r="D8761" s="144">
        <v>244.91</v>
      </c>
    </row>
    <row r="8762" spans="1:4">
      <c r="A8762" s="298">
        <v>104588</v>
      </c>
      <c r="B8762" s="142" t="s">
        <v>42796</v>
      </c>
      <c r="C8762" s="143" t="s">
        <v>4</v>
      </c>
      <c r="D8762" s="144">
        <v>205.38</v>
      </c>
    </row>
    <row r="8763" spans="1:4">
      <c r="A8763" s="298">
        <v>104591</v>
      </c>
      <c r="B8763" s="142" t="s">
        <v>42797</v>
      </c>
      <c r="C8763" s="143" t="s">
        <v>4</v>
      </c>
      <c r="D8763" s="144">
        <v>270.24</v>
      </c>
    </row>
    <row r="8764" spans="1:4">
      <c r="A8764" s="298">
        <v>104590</v>
      </c>
      <c r="B8764" s="142" t="s">
        <v>42798</v>
      </c>
      <c r="C8764" s="143" t="s">
        <v>4</v>
      </c>
      <c r="D8764" s="144">
        <v>228.19</v>
      </c>
    </row>
    <row r="8765" spans="1:4">
      <c r="A8765" s="298">
        <v>87267</v>
      </c>
      <c r="B8765" s="142" t="s">
        <v>42799</v>
      </c>
      <c r="C8765" s="143" t="s">
        <v>4</v>
      </c>
      <c r="D8765" s="144">
        <v>61.64</v>
      </c>
    </row>
    <row r="8766" spans="1:4">
      <c r="A8766" s="298">
        <v>104614</v>
      </c>
      <c r="B8766" s="142" t="s">
        <v>42800</v>
      </c>
      <c r="C8766" s="143" t="s">
        <v>4</v>
      </c>
      <c r="D8766" s="144">
        <v>67.22</v>
      </c>
    </row>
    <row r="8767" spans="1:4">
      <c r="A8767" s="298">
        <v>104613</v>
      </c>
      <c r="B8767" s="142" t="s">
        <v>42801</v>
      </c>
      <c r="C8767" s="143" t="s">
        <v>4</v>
      </c>
      <c r="D8767" s="144">
        <v>59.59</v>
      </c>
    </row>
    <row r="8768" spans="1:4">
      <c r="A8768" s="298">
        <v>87265</v>
      </c>
      <c r="B8768" s="142" t="s">
        <v>42802</v>
      </c>
      <c r="C8768" s="143" t="s">
        <v>4</v>
      </c>
      <c r="D8768" s="144">
        <v>55.75</v>
      </c>
    </row>
    <row r="8769" spans="1:4">
      <c r="A8769" s="298">
        <v>87271</v>
      </c>
      <c r="B8769" s="142" t="s">
        <v>42803</v>
      </c>
      <c r="C8769" s="143" t="s">
        <v>4</v>
      </c>
      <c r="D8769" s="144">
        <v>66.069999999999993</v>
      </c>
    </row>
    <row r="8770" spans="1:4">
      <c r="A8770" s="298">
        <v>87269</v>
      </c>
      <c r="B8770" s="142" t="s">
        <v>42804</v>
      </c>
      <c r="C8770" s="143" t="s">
        <v>4</v>
      </c>
      <c r="D8770" s="144">
        <v>60.11</v>
      </c>
    </row>
    <row r="8771" spans="1:4">
      <c r="A8771" s="298">
        <v>87275</v>
      </c>
      <c r="B8771" s="142" t="s">
        <v>42805</v>
      </c>
      <c r="C8771" s="143" t="s">
        <v>4</v>
      </c>
      <c r="D8771" s="144">
        <v>71.209999999999994</v>
      </c>
    </row>
    <row r="8772" spans="1:4">
      <c r="A8772" s="298">
        <v>87273</v>
      </c>
      <c r="B8772" s="142" t="s">
        <v>42806</v>
      </c>
      <c r="C8772" s="143" t="s">
        <v>4</v>
      </c>
      <c r="D8772" s="144">
        <v>63.34</v>
      </c>
    </row>
    <row r="8773" spans="1:4">
      <c r="A8773" s="298">
        <v>104612</v>
      </c>
      <c r="B8773" s="142" t="s">
        <v>42807</v>
      </c>
      <c r="C8773" s="143" t="s">
        <v>4</v>
      </c>
      <c r="D8773" s="144">
        <v>86.71</v>
      </c>
    </row>
    <row r="8774" spans="1:4">
      <c r="A8774" s="298">
        <v>104611</v>
      </c>
      <c r="B8774" s="142" t="s">
        <v>42808</v>
      </c>
      <c r="C8774" s="143" t="s">
        <v>4</v>
      </c>
      <c r="D8774" s="144">
        <v>85.75</v>
      </c>
    </row>
    <row r="8775" spans="1:4">
      <c r="A8775" s="298">
        <v>104618</v>
      </c>
      <c r="B8775" s="142" t="s">
        <v>31718</v>
      </c>
      <c r="C8775" s="143" t="s">
        <v>4</v>
      </c>
      <c r="D8775" s="144">
        <v>328.18</v>
      </c>
    </row>
    <row r="8776" spans="1:4">
      <c r="A8776" s="298">
        <v>104616</v>
      </c>
      <c r="B8776" s="142" t="s">
        <v>31716</v>
      </c>
      <c r="C8776" s="143" t="s">
        <v>4</v>
      </c>
      <c r="D8776" s="144">
        <v>316.18</v>
      </c>
    </row>
    <row r="8777" spans="1:4">
      <c r="A8777" s="298">
        <v>104617</v>
      </c>
      <c r="B8777" s="142" t="s">
        <v>31717</v>
      </c>
      <c r="C8777" s="143" t="s">
        <v>4</v>
      </c>
      <c r="D8777" s="144">
        <v>254.35</v>
      </c>
    </row>
    <row r="8778" spans="1:4">
      <c r="A8778" s="298">
        <v>104615</v>
      </c>
      <c r="B8778" s="142" t="s">
        <v>31715</v>
      </c>
      <c r="C8778" s="143" t="s">
        <v>4</v>
      </c>
      <c r="D8778" s="144">
        <v>242.35</v>
      </c>
    </row>
    <row r="8779" spans="1:4">
      <c r="A8779" s="298">
        <v>87247</v>
      </c>
      <c r="B8779" s="142" t="s">
        <v>42809</v>
      </c>
      <c r="C8779" s="143" t="s">
        <v>4</v>
      </c>
      <c r="D8779" s="144">
        <v>55.59</v>
      </c>
    </row>
    <row r="8780" spans="1:4">
      <c r="A8780" s="298">
        <v>87248</v>
      </c>
      <c r="B8780" s="142" t="s">
        <v>42810</v>
      </c>
      <c r="C8780" s="143" t="s">
        <v>4</v>
      </c>
      <c r="D8780" s="144">
        <v>47.12</v>
      </c>
    </row>
    <row r="8781" spans="1:4">
      <c r="A8781" s="298">
        <v>87246</v>
      </c>
      <c r="B8781" s="142" t="s">
        <v>42811</v>
      </c>
      <c r="C8781" s="143" t="s">
        <v>4</v>
      </c>
      <c r="D8781" s="144">
        <v>63.48</v>
      </c>
    </row>
    <row r="8782" spans="1:4">
      <c r="A8782" s="298">
        <v>104601</v>
      </c>
      <c r="B8782" s="142" t="s">
        <v>42812</v>
      </c>
      <c r="C8782" s="143" t="s">
        <v>4</v>
      </c>
      <c r="D8782" s="144">
        <v>60.95</v>
      </c>
    </row>
    <row r="8783" spans="1:4">
      <c r="A8783" s="298">
        <v>104603</v>
      </c>
      <c r="B8783" s="142" t="s">
        <v>42813</v>
      </c>
      <c r="C8783" s="143" t="s">
        <v>4</v>
      </c>
      <c r="D8783" s="144">
        <v>49.78</v>
      </c>
    </row>
    <row r="8784" spans="1:4">
      <c r="A8784" s="298">
        <v>104599</v>
      </c>
      <c r="B8784" s="142" t="s">
        <v>42814</v>
      </c>
      <c r="C8784" s="143" t="s">
        <v>4</v>
      </c>
      <c r="D8784" s="144">
        <v>77.680000000000007</v>
      </c>
    </row>
    <row r="8785" spans="1:4">
      <c r="A8785" s="298">
        <v>87250</v>
      </c>
      <c r="B8785" s="142" t="s">
        <v>42815</v>
      </c>
      <c r="C8785" s="143" t="s">
        <v>4</v>
      </c>
      <c r="D8785" s="144">
        <v>57.05</v>
      </c>
    </row>
    <row r="8786" spans="1:4">
      <c r="A8786" s="298">
        <v>87251</v>
      </c>
      <c r="B8786" s="142" t="s">
        <v>42816</v>
      </c>
      <c r="C8786" s="143" t="s">
        <v>4</v>
      </c>
      <c r="D8786" s="144">
        <v>47.4</v>
      </c>
    </row>
    <row r="8787" spans="1:4">
      <c r="A8787" s="298">
        <v>87249</v>
      </c>
      <c r="B8787" s="142" t="s">
        <v>42817</v>
      </c>
      <c r="C8787" s="143" t="s">
        <v>4</v>
      </c>
      <c r="D8787" s="144">
        <v>68.650000000000006</v>
      </c>
    </row>
    <row r="8788" spans="1:4">
      <c r="A8788" s="298">
        <v>104606</v>
      </c>
      <c r="B8788" s="142" t="s">
        <v>42818</v>
      </c>
      <c r="C8788" s="143" t="s">
        <v>4</v>
      </c>
      <c r="D8788" s="144">
        <v>65.55</v>
      </c>
    </row>
    <row r="8789" spans="1:4">
      <c r="A8789" s="298">
        <v>104607</v>
      </c>
      <c r="B8789" s="142" t="s">
        <v>42819</v>
      </c>
      <c r="C8789" s="143" t="s">
        <v>4</v>
      </c>
      <c r="D8789" s="144">
        <v>51.2</v>
      </c>
    </row>
    <row r="8790" spans="1:4">
      <c r="A8790" s="298">
        <v>104605</v>
      </c>
      <c r="B8790" s="142" t="s">
        <v>42820</v>
      </c>
      <c r="C8790" s="143" t="s">
        <v>4</v>
      </c>
      <c r="D8790" s="144">
        <v>98.69</v>
      </c>
    </row>
    <row r="8791" spans="1:4">
      <c r="A8791" s="298">
        <v>87256</v>
      </c>
      <c r="B8791" s="142" t="s">
        <v>42821</v>
      </c>
      <c r="C8791" s="143" t="s">
        <v>4</v>
      </c>
      <c r="D8791" s="144">
        <v>66.56</v>
      </c>
    </row>
    <row r="8792" spans="1:4">
      <c r="A8792" s="298">
        <v>87257</v>
      </c>
      <c r="B8792" s="142" t="s">
        <v>42822</v>
      </c>
      <c r="C8792" s="143" t="s">
        <v>4</v>
      </c>
      <c r="D8792" s="144">
        <v>55.83</v>
      </c>
    </row>
    <row r="8793" spans="1:4">
      <c r="A8793" s="298">
        <v>87255</v>
      </c>
      <c r="B8793" s="142" t="s">
        <v>42823</v>
      </c>
      <c r="C8793" s="143" t="s">
        <v>4</v>
      </c>
      <c r="D8793" s="144">
        <v>79.22</v>
      </c>
    </row>
    <row r="8794" spans="1:4">
      <c r="A8794" s="298">
        <v>104594</v>
      </c>
      <c r="B8794" s="142" t="s">
        <v>42824</v>
      </c>
      <c r="C8794" s="143" t="s">
        <v>4</v>
      </c>
      <c r="D8794" s="144">
        <v>68.8</v>
      </c>
    </row>
    <row r="8795" spans="1:4">
      <c r="A8795" s="298">
        <v>104595</v>
      </c>
      <c r="B8795" s="142" t="s">
        <v>42825</v>
      </c>
      <c r="C8795" s="143" t="s">
        <v>4</v>
      </c>
      <c r="D8795" s="144">
        <v>56.3</v>
      </c>
    </row>
    <row r="8796" spans="1:4">
      <c r="A8796" s="298">
        <v>104593</v>
      </c>
      <c r="B8796" s="142" t="s">
        <v>42826</v>
      </c>
      <c r="C8796" s="143" t="s">
        <v>4</v>
      </c>
      <c r="D8796" s="144">
        <v>82.89</v>
      </c>
    </row>
    <row r="8797" spans="1:4">
      <c r="A8797" s="298">
        <v>87262</v>
      </c>
      <c r="B8797" s="142" t="s">
        <v>31706</v>
      </c>
      <c r="C8797" s="143" t="s">
        <v>4</v>
      </c>
      <c r="D8797" s="144">
        <v>112.55</v>
      </c>
    </row>
    <row r="8798" spans="1:4">
      <c r="A8798" s="298">
        <v>87263</v>
      </c>
      <c r="B8798" s="142" t="s">
        <v>31707</v>
      </c>
      <c r="C8798" s="143" t="s">
        <v>4</v>
      </c>
      <c r="D8798" s="144">
        <v>101.43</v>
      </c>
    </row>
    <row r="8799" spans="1:4">
      <c r="A8799" s="298">
        <v>87261</v>
      </c>
      <c r="B8799" s="142" t="s">
        <v>31705</v>
      </c>
      <c r="C8799" s="143" t="s">
        <v>4</v>
      </c>
      <c r="D8799" s="144">
        <v>126.22</v>
      </c>
    </row>
    <row r="8800" spans="1:4">
      <c r="A8800" s="298">
        <v>104597</v>
      </c>
      <c r="B8800" s="142" t="s">
        <v>31709</v>
      </c>
      <c r="C8800" s="143" t="s">
        <v>4</v>
      </c>
      <c r="D8800" s="144">
        <v>115.09</v>
      </c>
    </row>
    <row r="8801" spans="1:4">
      <c r="A8801" s="298">
        <v>104598</v>
      </c>
      <c r="B8801" s="142" t="s">
        <v>31710</v>
      </c>
      <c r="C8801" s="143" t="s">
        <v>4</v>
      </c>
      <c r="D8801" s="144">
        <v>102</v>
      </c>
    </row>
    <row r="8802" spans="1:4">
      <c r="A8802" s="298">
        <v>104596</v>
      </c>
      <c r="B8802" s="142" t="s">
        <v>31708</v>
      </c>
      <c r="C8802" s="143" t="s">
        <v>4</v>
      </c>
      <c r="D8802" s="144">
        <v>130.36000000000001</v>
      </c>
    </row>
    <row r="8803" spans="1:4">
      <c r="A8803" s="298">
        <v>88648</v>
      </c>
      <c r="B8803" s="142" t="s">
        <v>42827</v>
      </c>
      <c r="C8803" s="143" t="s">
        <v>1</v>
      </c>
      <c r="D8803" s="144">
        <v>7.2</v>
      </c>
    </row>
    <row r="8804" spans="1:4">
      <c r="A8804" s="298">
        <v>88649</v>
      </c>
      <c r="B8804" s="142" t="s">
        <v>42828</v>
      </c>
      <c r="C8804" s="143" t="s">
        <v>1</v>
      </c>
      <c r="D8804" s="144">
        <v>8.06</v>
      </c>
    </row>
    <row r="8805" spans="1:4">
      <c r="A8805" s="298">
        <v>88650</v>
      </c>
      <c r="B8805" s="142" t="s">
        <v>42829</v>
      </c>
      <c r="C8805" s="143" t="s">
        <v>1</v>
      </c>
      <c r="D8805" s="144">
        <v>10.74</v>
      </c>
    </row>
    <row r="8806" spans="1:4">
      <c r="A8806" s="298">
        <v>104619</v>
      </c>
      <c r="B8806" s="142" t="s">
        <v>42830</v>
      </c>
      <c r="C8806" s="143" t="s">
        <v>1</v>
      </c>
      <c r="D8806" s="144">
        <v>12.59</v>
      </c>
    </row>
    <row r="8807" spans="1:4">
      <c r="A8807" s="298">
        <v>103741</v>
      </c>
      <c r="B8807" s="142" t="s">
        <v>42831</v>
      </c>
      <c r="C8807" s="143" t="s">
        <v>2</v>
      </c>
      <c r="D8807" s="144">
        <v>0</v>
      </c>
    </row>
    <row r="8808" spans="1:4">
      <c r="A8808" s="298">
        <v>103755</v>
      </c>
      <c r="B8808" s="142" t="s">
        <v>42832</v>
      </c>
      <c r="C8808" s="143" t="s">
        <v>1</v>
      </c>
      <c r="D8808" s="144">
        <v>0</v>
      </c>
    </row>
    <row r="8809" spans="1:4">
      <c r="A8809" s="298">
        <v>103753</v>
      </c>
      <c r="B8809" s="142" t="s">
        <v>42833</v>
      </c>
      <c r="C8809" s="143" t="s">
        <v>1</v>
      </c>
      <c r="D8809" s="144">
        <v>0</v>
      </c>
    </row>
    <row r="8810" spans="1:4">
      <c r="A8810" s="298">
        <v>103754</v>
      </c>
      <c r="B8810" s="142" t="s">
        <v>42834</v>
      </c>
      <c r="C8810" s="143" t="s">
        <v>1</v>
      </c>
      <c r="D8810" s="144">
        <v>0</v>
      </c>
    </row>
    <row r="8811" spans="1:4">
      <c r="A8811" s="298">
        <v>103752</v>
      </c>
      <c r="B8811" s="142" t="s">
        <v>42835</v>
      </c>
      <c r="C8811" s="143" t="s">
        <v>1</v>
      </c>
      <c r="D8811" s="144">
        <v>0</v>
      </c>
    </row>
    <row r="8812" spans="1:4">
      <c r="A8812" s="298">
        <v>103759</v>
      </c>
      <c r="B8812" s="142" t="s">
        <v>42836</v>
      </c>
      <c r="C8812" s="143" t="s">
        <v>1</v>
      </c>
      <c r="D8812" s="144">
        <v>0</v>
      </c>
    </row>
    <row r="8813" spans="1:4">
      <c r="A8813" s="298">
        <v>103757</v>
      </c>
      <c r="B8813" s="142" t="s">
        <v>42837</v>
      </c>
      <c r="C8813" s="143" t="s">
        <v>1</v>
      </c>
      <c r="D8813" s="144">
        <v>0</v>
      </c>
    </row>
    <row r="8814" spans="1:4">
      <c r="A8814" s="298">
        <v>103758</v>
      </c>
      <c r="B8814" s="142" t="s">
        <v>42838</v>
      </c>
      <c r="C8814" s="143" t="s">
        <v>1</v>
      </c>
      <c r="D8814" s="144">
        <v>0</v>
      </c>
    </row>
    <row r="8815" spans="1:4">
      <c r="A8815" s="298">
        <v>103756</v>
      </c>
      <c r="B8815" s="142" t="s">
        <v>42839</v>
      </c>
      <c r="C8815" s="143" t="s">
        <v>1</v>
      </c>
      <c r="D8815" s="144">
        <v>0</v>
      </c>
    </row>
    <row r="8816" spans="1:4">
      <c r="A8816" s="298">
        <v>103734</v>
      </c>
      <c r="B8816" s="142" t="s">
        <v>42840</v>
      </c>
      <c r="C8816" s="143" t="s">
        <v>2</v>
      </c>
      <c r="D8816" s="144">
        <v>0</v>
      </c>
    </row>
    <row r="8817" spans="1:4">
      <c r="A8817" s="298">
        <v>103740</v>
      </c>
      <c r="B8817" s="142" t="s">
        <v>42841</v>
      </c>
      <c r="C8817" s="143" t="s">
        <v>2</v>
      </c>
      <c r="D8817" s="144">
        <v>0</v>
      </c>
    </row>
    <row r="8818" spans="1:4">
      <c r="A8818" s="298">
        <v>103747</v>
      </c>
      <c r="B8818" s="142" t="s">
        <v>42842</v>
      </c>
      <c r="C8818" s="143" t="s">
        <v>1</v>
      </c>
      <c r="D8818" s="144">
        <v>0</v>
      </c>
    </row>
    <row r="8819" spans="1:4">
      <c r="A8819" s="298">
        <v>103746</v>
      </c>
      <c r="B8819" s="142" t="s">
        <v>42843</v>
      </c>
      <c r="C8819" s="143" t="s">
        <v>1</v>
      </c>
      <c r="D8819" s="144">
        <v>0</v>
      </c>
    </row>
    <row r="8820" spans="1:4">
      <c r="A8820" s="298">
        <v>103749</v>
      </c>
      <c r="B8820" s="142" t="s">
        <v>42844</v>
      </c>
      <c r="C8820" s="143" t="s">
        <v>1</v>
      </c>
      <c r="D8820" s="144">
        <v>0</v>
      </c>
    </row>
    <row r="8821" spans="1:4">
      <c r="A8821" s="298">
        <v>103744</v>
      </c>
      <c r="B8821" s="142" t="s">
        <v>42845</v>
      </c>
      <c r="C8821" s="143" t="s">
        <v>1</v>
      </c>
      <c r="D8821" s="144">
        <v>0</v>
      </c>
    </row>
    <row r="8822" spans="1:4">
      <c r="A8822" s="298">
        <v>103748</v>
      </c>
      <c r="B8822" s="142" t="s">
        <v>42846</v>
      </c>
      <c r="C8822" s="143" t="s">
        <v>1</v>
      </c>
      <c r="D8822" s="144">
        <v>0</v>
      </c>
    </row>
    <row r="8823" spans="1:4">
      <c r="A8823" s="298">
        <v>103745</v>
      </c>
      <c r="B8823" s="142" t="s">
        <v>42847</v>
      </c>
      <c r="C8823" s="143" t="s">
        <v>1</v>
      </c>
      <c r="D8823" s="144">
        <v>0</v>
      </c>
    </row>
    <row r="8824" spans="1:4">
      <c r="A8824" s="298">
        <v>103751</v>
      </c>
      <c r="B8824" s="142" t="s">
        <v>42848</v>
      </c>
      <c r="C8824" s="143" t="s">
        <v>1</v>
      </c>
      <c r="D8824" s="144">
        <v>0</v>
      </c>
    </row>
    <row r="8825" spans="1:4">
      <c r="A8825" s="298">
        <v>103750</v>
      </c>
      <c r="B8825" s="142" t="s">
        <v>42849</v>
      </c>
      <c r="C8825" s="143" t="s">
        <v>1</v>
      </c>
      <c r="D8825" s="144">
        <v>0</v>
      </c>
    </row>
    <row r="8826" spans="1:4">
      <c r="A8826" s="298">
        <v>103735</v>
      </c>
      <c r="B8826" s="142" t="s">
        <v>42850</v>
      </c>
      <c r="C8826" s="143" t="s">
        <v>2</v>
      </c>
      <c r="D8826" s="144">
        <v>0</v>
      </c>
    </row>
    <row r="8827" spans="1:4">
      <c r="A8827" s="298">
        <v>103738</v>
      </c>
      <c r="B8827" s="142" t="s">
        <v>42851</v>
      </c>
      <c r="C8827" s="143" t="s">
        <v>2</v>
      </c>
      <c r="D8827" s="144">
        <v>0</v>
      </c>
    </row>
    <row r="8828" spans="1:4">
      <c r="A8828" s="298">
        <v>103736</v>
      </c>
      <c r="B8828" s="142" t="s">
        <v>42852</v>
      </c>
      <c r="C8828" s="143" t="s">
        <v>2</v>
      </c>
      <c r="D8828" s="144">
        <v>0</v>
      </c>
    </row>
    <row r="8829" spans="1:4">
      <c r="A8829" s="298">
        <v>103739</v>
      </c>
      <c r="B8829" s="142" t="s">
        <v>42853</v>
      </c>
      <c r="C8829" s="143" t="s">
        <v>2</v>
      </c>
      <c r="D8829" s="144">
        <v>0</v>
      </c>
    </row>
    <row r="8830" spans="1:4">
      <c r="A8830" s="298">
        <v>103737</v>
      </c>
      <c r="B8830" s="142" t="s">
        <v>42854</v>
      </c>
      <c r="C8830" s="143" t="s">
        <v>2</v>
      </c>
      <c r="D8830" s="144">
        <v>0</v>
      </c>
    </row>
    <row r="8831" spans="1:4">
      <c r="A8831" s="298">
        <v>103742</v>
      </c>
      <c r="B8831" s="142" t="s">
        <v>42855</v>
      </c>
      <c r="C8831" s="143" t="s">
        <v>2</v>
      </c>
      <c r="D8831" s="144">
        <v>0</v>
      </c>
    </row>
    <row r="8832" spans="1:4">
      <c r="A8832" s="298">
        <v>103689</v>
      </c>
      <c r="B8832" s="142" t="s">
        <v>42856</v>
      </c>
      <c r="C8832" s="143" t="s">
        <v>4</v>
      </c>
      <c r="D8832" s="144">
        <v>466.65</v>
      </c>
    </row>
    <row r="8833" spans="1:4">
      <c r="A8833" s="298">
        <v>103702</v>
      </c>
      <c r="B8833" s="142" t="s">
        <v>42857</v>
      </c>
      <c r="C8833" s="143" t="s">
        <v>4</v>
      </c>
      <c r="D8833" s="144">
        <v>0</v>
      </c>
    </row>
    <row r="8834" spans="1:4">
      <c r="A8834" s="298">
        <v>103700</v>
      </c>
      <c r="B8834" s="142" t="s">
        <v>42858</v>
      </c>
      <c r="C8834" s="143" t="s">
        <v>4</v>
      </c>
      <c r="D8834" s="144">
        <v>0</v>
      </c>
    </row>
    <row r="8835" spans="1:4">
      <c r="A8835" s="298">
        <v>103698</v>
      </c>
      <c r="B8835" s="142" t="s">
        <v>42859</v>
      </c>
      <c r="C8835" s="143" t="s">
        <v>4</v>
      </c>
      <c r="D8835" s="144">
        <v>0</v>
      </c>
    </row>
    <row r="8836" spans="1:4">
      <c r="A8836" s="298">
        <v>103703</v>
      </c>
      <c r="B8836" s="142" t="s">
        <v>42860</v>
      </c>
      <c r="C8836" s="143" t="s">
        <v>4</v>
      </c>
      <c r="D8836" s="144">
        <v>0</v>
      </c>
    </row>
    <row r="8837" spans="1:4">
      <c r="A8837" s="298">
        <v>103701</v>
      </c>
      <c r="B8837" s="142" t="s">
        <v>42861</v>
      </c>
      <c r="C8837" s="143" t="s">
        <v>4</v>
      </c>
      <c r="D8837" s="144">
        <v>0</v>
      </c>
    </row>
    <row r="8838" spans="1:4">
      <c r="A8838" s="298">
        <v>103699</v>
      </c>
      <c r="B8838" s="142" t="s">
        <v>42862</v>
      </c>
      <c r="C8838" s="143" t="s">
        <v>4</v>
      </c>
      <c r="D8838" s="144">
        <v>0</v>
      </c>
    </row>
    <row r="8839" spans="1:4">
      <c r="A8839" s="298">
        <v>103704</v>
      </c>
      <c r="B8839" s="142" t="s">
        <v>42863</v>
      </c>
      <c r="C8839" s="143" t="s">
        <v>4</v>
      </c>
      <c r="D8839" s="144">
        <v>0</v>
      </c>
    </row>
    <row r="8840" spans="1:4">
      <c r="A8840" s="298">
        <v>103706</v>
      </c>
      <c r="B8840" s="142" t="s">
        <v>42864</v>
      </c>
      <c r="C8840" s="143" t="s">
        <v>2</v>
      </c>
      <c r="D8840" s="144">
        <v>0</v>
      </c>
    </row>
    <row r="8841" spans="1:4">
      <c r="A8841" s="298">
        <v>103707</v>
      </c>
      <c r="B8841" s="142" t="s">
        <v>42865</v>
      </c>
      <c r="C8841" s="143" t="s">
        <v>2</v>
      </c>
      <c r="D8841" s="144">
        <v>0</v>
      </c>
    </row>
    <row r="8842" spans="1:4">
      <c r="A8842" s="298">
        <v>103708</v>
      </c>
      <c r="B8842" s="142" t="s">
        <v>42866</v>
      </c>
      <c r="C8842" s="143" t="s">
        <v>2</v>
      </c>
      <c r="D8842" s="144">
        <v>0</v>
      </c>
    </row>
    <row r="8843" spans="1:4">
      <c r="A8843" s="298">
        <v>103709</v>
      </c>
      <c r="B8843" s="142" t="s">
        <v>42867</v>
      </c>
      <c r="C8843" s="143" t="s">
        <v>2</v>
      </c>
      <c r="D8843" s="144">
        <v>0</v>
      </c>
    </row>
    <row r="8844" spans="1:4">
      <c r="A8844" s="298">
        <v>103710</v>
      </c>
      <c r="B8844" s="142" t="s">
        <v>42868</v>
      </c>
      <c r="C8844" s="143" t="s">
        <v>2</v>
      </c>
      <c r="D8844" s="144">
        <v>0</v>
      </c>
    </row>
    <row r="8845" spans="1:4">
      <c r="A8845" s="298">
        <v>103711</v>
      </c>
      <c r="B8845" s="142" t="s">
        <v>42869</v>
      </c>
      <c r="C8845" s="143" t="s">
        <v>2</v>
      </c>
      <c r="D8845" s="144">
        <v>0</v>
      </c>
    </row>
    <row r="8846" spans="1:4">
      <c r="A8846" s="298">
        <v>103712</v>
      </c>
      <c r="B8846" s="142" t="s">
        <v>42870</v>
      </c>
      <c r="C8846" s="143" t="s">
        <v>2</v>
      </c>
      <c r="D8846" s="144">
        <v>0</v>
      </c>
    </row>
    <row r="8847" spans="1:4">
      <c r="A8847" s="298">
        <v>103713</v>
      </c>
      <c r="B8847" s="142" t="s">
        <v>42871</v>
      </c>
      <c r="C8847" s="143" t="s">
        <v>2</v>
      </c>
      <c r="D8847" s="144">
        <v>0</v>
      </c>
    </row>
    <row r="8848" spans="1:4">
      <c r="A8848" s="298">
        <v>103714</v>
      </c>
      <c r="B8848" s="142" t="s">
        <v>42872</v>
      </c>
      <c r="C8848" s="143" t="s">
        <v>2</v>
      </c>
      <c r="D8848" s="144">
        <v>0</v>
      </c>
    </row>
    <row r="8849" spans="1:4">
      <c r="A8849" s="298">
        <v>103715</v>
      </c>
      <c r="B8849" s="142" t="s">
        <v>42873</v>
      </c>
      <c r="C8849" s="143" t="s">
        <v>2</v>
      </c>
      <c r="D8849" s="144">
        <v>0</v>
      </c>
    </row>
    <row r="8850" spans="1:4">
      <c r="A8850" s="298">
        <v>103716</v>
      </c>
      <c r="B8850" s="142" t="s">
        <v>42874</v>
      </c>
      <c r="C8850" s="143" t="s">
        <v>2</v>
      </c>
      <c r="D8850" s="144">
        <v>0</v>
      </c>
    </row>
    <row r="8851" spans="1:4">
      <c r="A8851" s="298">
        <v>103717</v>
      </c>
      <c r="B8851" s="142" t="s">
        <v>42875</v>
      </c>
      <c r="C8851" s="143" t="s">
        <v>2</v>
      </c>
      <c r="D8851" s="144">
        <v>0</v>
      </c>
    </row>
    <row r="8852" spans="1:4">
      <c r="A8852" s="298">
        <v>103718</v>
      </c>
      <c r="B8852" s="142" t="s">
        <v>42876</v>
      </c>
      <c r="C8852" s="143" t="s">
        <v>2</v>
      </c>
      <c r="D8852" s="144">
        <v>0</v>
      </c>
    </row>
    <row r="8853" spans="1:4">
      <c r="A8853" s="298">
        <v>103719</v>
      </c>
      <c r="B8853" s="142" t="s">
        <v>42877</v>
      </c>
      <c r="C8853" s="143" t="s">
        <v>2</v>
      </c>
      <c r="D8853" s="144">
        <v>0</v>
      </c>
    </row>
    <row r="8854" spans="1:4">
      <c r="A8854" s="298">
        <v>103720</v>
      </c>
      <c r="B8854" s="142" t="s">
        <v>42878</v>
      </c>
      <c r="C8854" s="143" t="s">
        <v>2</v>
      </c>
      <c r="D8854" s="144">
        <v>0</v>
      </c>
    </row>
    <row r="8855" spans="1:4">
      <c r="A8855" s="298">
        <v>103721</v>
      </c>
      <c r="B8855" s="142" t="s">
        <v>42879</v>
      </c>
      <c r="C8855" s="143" t="s">
        <v>2</v>
      </c>
      <c r="D8855" s="144">
        <v>0</v>
      </c>
    </row>
    <row r="8856" spans="1:4">
      <c r="A8856" s="298">
        <v>103705</v>
      </c>
      <c r="B8856" s="142" t="s">
        <v>42880</v>
      </c>
      <c r="C8856" s="143" t="s">
        <v>2</v>
      </c>
      <c r="D8856" s="144">
        <v>0</v>
      </c>
    </row>
    <row r="8857" spans="1:4">
      <c r="A8857" s="298">
        <v>103722</v>
      </c>
      <c r="B8857" s="142" t="s">
        <v>42881</v>
      </c>
      <c r="C8857" s="143" t="s">
        <v>2</v>
      </c>
      <c r="D8857" s="144">
        <v>0</v>
      </c>
    </row>
    <row r="8858" spans="1:4">
      <c r="A8858" s="298">
        <v>103723</v>
      </c>
      <c r="B8858" s="142" t="s">
        <v>42882</v>
      </c>
      <c r="C8858" s="143" t="s">
        <v>2</v>
      </c>
      <c r="D8858" s="144">
        <v>0</v>
      </c>
    </row>
    <row r="8859" spans="1:4">
      <c r="A8859" s="298">
        <v>103724</v>
      </c>
      <c r="B8859" s="142" t="s">
        <v>42883</v>
      </c>
      <c r="C8859" s="143" t="s">
        <v>2</v>
      </c>
      <c r="D8859" s="144">
        <v>0</v>
      </c>
    </row>
    <row r="8860" spans="1:4">
      <c r="A8860" s="298">
        <v>103725</v>
      </c>
      <c r="B8860" s="142" t="s">
        <v>42884</v>
      </c>
      <c r="C8860" s="143" t="s">
        <v>2</v>
      </c>
      <c r="D8860" s="144">
        <v>0</v>
      </c>
    </row>
    <row r="8861" spans="1:4">
      <c r="A8861" s="298">
        <v>103726</v>
      </c>
      <c r="B8861" s="142" t="s">
        <v>42885</v>
      </c>
      <c r="C8861" s="143" t="s">
        <v>2</v>
      </c>
      <c r="D8861" s="144">
        <v>0</v>
      </c>
    </row>
    <row r="8862" spans="1:4">
      <c r="A8862" s="298">
        <v>103727</v>
      </c>
      <c r="B8862" s="142" t="s">
        <v>42886</v>
      </c>
      <c r="C8862" s="143" t="s">
        <v>2</v>
      </c>
      <c r="D8862" s="144">
        <v>0</v>
      </c>
    </row>
    <row r="8863" spans="1:4">
      <c r="A8863" s="298">
        <v>103728</v>
      </c>
      <c r="B8863" s="142" t="s">
        <v>42887</v>
      </c>
      <c r="C8863" s="143" t="s">
        <v>2</v>
      </c>
      <c r="D8863" s="144">
        <v>0</v>
      </c>
    </row>
    <row r="8864" spans="1:4">
      <c r="A8864" s="298">
        <v>103729</v>
      </c>
      <c r="B8864" s="142" t="s">
        <v>42888</v>
      </c>
      <c r="C8864" s="143" t="s">
        <v>2</v>
      </c>
      <c r="D8864" s="144">
        <v>0</v>
      </c>
    </row>
    <row r="8865" spans="1:4">
      <c r="A8865" s="298">
        <v>103730</v>
      </c>
      <c r="B8865" s="142" t="s">
        <v>42889</v>
      </c>
      <c r="C8865" s="143" t="s">
        <v>2</v>
      </c>
      <c r="D8865" s="144">
        <v>0</v>
      </c>
    </row>
    <row r="8866" spans="1:4">
      <c r="A8866" s="298">
        <v>103731</v>
      </c>
      <c r="B8866" s="142" t="s">
        <v>42890</v>
      </c>
      <c r="C8866" s="143" t="s">
        <v>2</v>
      </c>
      <c r="D8866" s="144">
        <v>0</v>
      </c>
    </row>
    <row r="8867" spans="1:4">
      <c r="A8867" s="298">
        <v>103732</v>
      </c>
      <c r="B8867" s="142" t="s">
        <v>42891</v>
      </c>
      <c r="C8867" s="143" t="s">
        <v>2</v>
      </c>
      <c r="D8867" s="144">
        <v>0</v>
      </c>
    </row>
    <row r="8868" spans="1:4">
      <c r="A8868" s="298">
        <v>103733</v>
      </c>
      <c r="B8868" s="142" t="s">
        <v>42892</v>
      </c>
      <c r="C8868" s="143" t="s">
        <v>2</v>
      </c>
      <c r="D8868" s="144">
        <v>0</v>
      </c>
    </row>
    <row r="8869" spans="1:4">
      <c r="A8869" s="298">
        <v>103696</v>
      </c>
      <c r="B8869" s="142" t="s">
        <v>6211</v>
      </c>
      <c r="C8869" s="143" t="s">
        <v>2</v>
      </c>
      <c r="D8869" s="144">
        <v>153.65</v>
      </c>
    </row>
    <row r="8870" spans="1:4">
      <c r="A8870" s="298">
        <v>103697</v>
      </c>
      <c r="B8870" s="142" t="s">
        <v>6212</v>
      </c>
      <c r="C8870" s="143" t="s">
        <v>2</v>
      </c>
      <c r="D8870" s="144">
        <v>141.25</v>
      </c>
    </row>
    <row r="8871" spans="1:4">
      <c r="A8871" s="298">
        <v>103695</v>
      </c>
      <c r="B8871" s="142" t="s">
        <v>6210</v>
      </c>
      <c r="C8871" s="143" t="s">
        <v>2</v>
      </c>
      <c r="D8871" s="144">
        <v>108.25</v>
      </c>
    </row>
    <row r="8872" spans="1:4">
      <c r="A8872" s="298">
        <v>103694</v>
      </c>
      <c r="B8872" s="142" t="s">
        <v>42893</v>
      </c>
      <c r="C8872" s="143" t="s">
        <v>2</v>
      </c>
      <c r="D8872" s="144">
        <v>120.65</v>
      </c>
    </row>
    <row r="8873" spans="1:4">
      <c r="A8873" s="298">
        <v>103690</v>
      </c>
      <c r="B8873" s="142" t="s">
        <v>42894</v>
      </c>
      <c r="C8873" s="143" t="s">
        <v>2</v>
      </c>
      <c r="D8873" s="144">
        <v>0</v>
      </c>
    </row>
    <row r="8874" spans="1:4">
      <c r="A8874" s="298">
        <v>103693</v>
      </c>
      <c r="B8874" s="142" t="s">
        <v>42895</v>
      </c>
      <c r="C8874" s="143" t="s">
        <v>2</v>
      </c>
      <c r="D8874" s="144">
        <v>0</v>
      </c>
    </row>
    <row r="8875" spans="1:4">
      <c r="A8875" s="298">
        <v>103692</v>
      </c>
      <c r="B8875" s="142" t="s">
        <v>42896</v>
      </c>
      <c r="C8875" s="143" t="s">
        <v>2</v>
      </c>
      <c r="D8875" s="144">
        <v>0</v>
      </c>
    </row>
    <row r="8876" spans="1:4">
      <c r="A8876" s="298">
        <v>103691</v>
      </c>
      <c r="B8876" s="142" t="s">
        <v>42897</v>
      </c>
      <c r="C8876" s="143" t="s">
        <v>2</v>
      </c>
      <c r="D8876" s="144">
        <v>0</v>
      </c>
    </row>
    <row r="8877" spans="1:4">
      <c r="A8877" s="298">
        <v>96987</v>
      </c>
      <c r="B8877" s="142" t="s">
        <v>42898</v>
      </c>
      <c r="C8877" s="143" t="s">
        <v>2</v>
      </c>
      <c r="D8877" s="144">
        <v>138.36000000000001</v>
      </c>
    </row>
    <row r="8878" spans="1:4">
      <c r="A8878" s="298">
        <v>96989</v>
      </c>
      <c r="B8878" s="142" t="s">
        <v>42899</v>
      </c>
      <c r="C8878" s="143" t="s">
        <v>2</v>
      </c>
      <c r="D8878" s="144">
        <v>136.47</v>
      </c>
    </row>
    <row r="8879" spans="1:4">
      <c r="A8879" s="298">
        <v>104749</v>
      </c>
      <c r="B8879" s="142" t="s">
        <v>42900</v>
      </c>
      <c r="C8879" s="143" t="s">
        <v>2</v>
      </c>
      <c r="D8879" s="144">
        <v>22.27</v>
      </c>
    </row>
    <row r="8880" spans="1:4">
      <c r="A8880" s="298">
        <v>104750</v>
      </c>
      <c r="B8880" s="142" t="s">
        <v>42901</v>
      </c>
      <c r="C8880" s="143" t="s">
        <v>2</v>
      </c>
      <c r="D8880" s="144">
        <v>18.52</v>
      </c>
    </row>
    <row r="8881" spans="1:4">
      <c r="A8881" s="298">
        <v>104751</v>
      </c>
      <c r="B8881" s="142" t="s">
        <v>42902</v>
      </c>
      <c r="C8881" s="143" t="s">
        <v>2</v>
      </c>
      <c r="D8881" s="144">
        <v>24.95</v>
      </c>
    </row>
    <row r="8882" spans="1:4">
      <c r="A8882" s="298">
        <v>104752</v>
      </c>
      <c r="B8882" s="142" t="s">
        <v>42903</v>
      </c>
      <c r="C8882" s="143" t="s">
        <v>2</v>
      </c>
      <c r="D8882" s="144">
        <v>24.06</v>
      </c>
    </row>
    <row r="8883" spans="1:4">
      <c r="A8883" s="298">
        <v>104753</v>
      </c>
      <c r="B8883" s="142" t="s">
        <v>42904</v>
      </c>
      <c r="C8883" s="143" t="s">
        <v>2</v>
      </c>
      <c r="D8883" s="144">
        <v>28.75</v>
      </c>
    </row>
    <row r="8884" spans="1:4">
      <c r="A8884" s="298">
        <v>104754</v>
      </c>
      <c r="B8884" s="142" t="s">
        <v>42905</v>
      </c>
      <c r="C8884" s="143" t="s">
        <v>2</v>
      </c>
      <c r="D8884" s="144">
        <v>36.799999999999997</v>
      </c>
    </row>
    <row r="8885" spans="1:4">
      <c r="A8885" s="298">
        <v>104755</v>
      </c>
      <c r="B8885" s="142" t="s">
        <v>42906</v>
      </c>
      <c r="C8885" s="143" t="s">
        <v>2</v>
      </c>
      <c r="D8885" s="144">
        <v>49.29</v>
      </c>
    </row>
    <row r="8886" spans="1:4">
      <c r="A8886" s="298">
        <v>96982</v>
      </c>
      <c r="B8886" s="142" t="s">
        <v>42907</v>
      </c>
      <c r="C8886" s="143" t="s">
        <v>2</v>
      </c>
      <c r="D8886" s="144">
        <v>0</v>
      </c>
    </row>
    <row r="8887" spans="1:4">
      <c r="A8887" s="298">
        <v>96993</v>
      </c>
      <c r="B8887" s="142" t="s">
        <v>42908</v>
      </c>
      <c r="C8887" s="143" t="s">
        <v>2</v>
      </c>
      <c r="D8887" s="144">
        <v>0</v>
      </c>
    </row>
    <row r="8888" spans="1:4">
      <c r="A8888" s="298">
        <v>96990</v>
      </c>
      <c r="B8888" s="142" t="s">
        <v>42909</v>
      </c>
      <c r="C8888" s="143" t="s">
        <v>2</v>
      </c>
      <c r="D8888" s="144">
        <v>0</v>
      </c>
    </row>
    <row r="8889" spans="1:4">
      <c r="A8889" s="298">
        <v>96991</v>
      </c>
      <c r="B8889" s="142" t="s">
        <v>42910</v>
      </c>
      <c r="C8889" s="143" t="s">
        <v>2</v>
      </c>
      <c r="D8889" s="144">
        <v>0</v>
      </c>
    </row>
    <row r="8890" spans="1:4">
      <c r="A8890" s="298">
        <v>96992</v>
      </c>
      <c r="B8890" s="142" t="s">
        <v>42911</v>
      </c>
      <c r="C8890" s="143" t="s">
        <v>2</v>
      </c>
      <c r="D8890" s="144">
        <v>0</v>
      </c>
    </row>
    <row r="8891" spans="1:4">
      <c r="A8891" s="298">
        <v>96994</v>
      </c>
      <c r="B8891" s="142" t="s">
        <v>42912</v>
      </c>
      <c r="C8891" s="143" t="s">
        <v>2</v>
      </c>
      <c r="D8891" s="144">
        <v>0</v>
      </c>
    </row>
    <row r="8892" spans="1:4">
      <c r="A8892" s="298">
        <v>96973</v>
      </c>
      <c r="B8892" s="142" t="s">
        <v>42913</v>
      </c>
      <c r="C8892" s="143" t="s">
        <v>1</v>
      </c>
      <c r="D8892" s="144">
        <v>79.510000000000005</v>
      </c>
    </row>
    <row r="8893" spans="1:4">
      <c r="A8893" s="298">
        <v>104743</v>
      </c>
      <c r="B8893" s="142" t="s">
        <v>42914</v>
      </c>
      <c r="C8893" s="143" t="s">
        <v>1</v>
      </c>
      <c r="D8893" s="144">
        <v>0</v>
      </c>
    </row>
    <row r="8894" spans="1:4">
      <c r="A8894" s="298">
        <v>96977</v>
      </c>
      <c r="B8894" s="142" t="s">
        <v>42915</v>
      </c>
      <c r="C8894" s="143" t="s">
        <v>1</v>
      </c>
      <c r="D8894" s="144">
        <v>63.22</v>
      </c>
    </row>
    <row r="8895" spans="1:4">
      <c r="A8895" s="298">
        <v>96974</v>
      </c>
      <c r="B8895" s="142" t="s">
        <v>42916</v>
      </c>
      <c r="C8895" s="143" t="s">
        <v>1</v>
      </c>
      <c r="D8895" s="144">
        <v>102.39</v>
      </c>
    </row>
    <row r="8896" spans="1:4">
      <c r="A8896" s="298">
        <v>104744</v>
      </c>
      <c r="B8896" s="142" t="s">
        <v>42917</v>
      </c>
      <c r="C8896" s="143" t="s">
        <v>1</v>
      </c>
      <c r="D8896" s="144">
        <v>0</v>
      </c>
    </row>
    <row r="8897" spans="1:4">
      <c r="A8897" s="298">
        <v>96978</v>
      </c>
      <c r="B8897" s="142" t="s">
        <v>42918</v>
      </c>
      <c r="C8897" s="143" t="s">
        <v>1</v>
      </c>
      <c r="D8897" s="144">
        <v>83.26</v>
      </c>
    </row>
    <row r="8898" spans="1:4">
      <c r="A8898" s="298">
        <v>96975</v>
      </c>
      <c r="B8898" s="142" t="s">
        <v>42919</v>
      </c>
      <c r="C8898" s="143" t="s">
        <v>1</v>
      </c>
      <c r="D8898" s="144">
        <v>126.4</v>
      </c>
    </row>
    <row r="8899" spans="1:4">
      <c r="A8899" s="298">
        <v>104745</v>
      </c>
      <c r="B8899" s="142" t="s">
        <v>42920</v>
      </c>
      <c r="C8899" s="143" t="s">
        <v>1</v>
      </c>
      <c r="D8899" s="144">
        <v>0</v>
      </c>
    </row>
    <row r="8900" spans="1:4">
      <c r="A8900" s="298">
        <v>96979</v>
      </c>
      <c r="B8900" s="142" t="s">
        <v>42921</v>
      </c>
      <c r="C8900" s="143" t="s">
        <v>1</v>
      </c>
      <c r="D8900" s="144">
        <v>119.02</v>
      </c>
    </row>
    <row r="8901" spans="1:4">
      <c r="A8901" s="298">
        <v>96976</v>
      </c>
      <c r="B8901" s="142" t="s">
        <v>42922</v>
      </c>
      <c r="C8901" s="143" t="s">
        <v>1</v>
      </c>
      <c r="D8901" s="144">
        <v>165.76</v>
      </c>
    </row>
    <row r="8902" spans="1:4">
      <c r="A8902" s="298">
        <v>96984</v>
      </c>
      <c r="B8902" s="142" t="s">
        <v>42923</v>
      </c>
      <c r="C8902" s="143" t="s">
        <v>2</v>
      </c>
      <c r="D8902" s="144">
        <v>65.77</v>
      </c>
    </row>
    <row r="8903" spans="1:4">
      <c r="A8903" s="298">
        <v>96980</v>
      </c>
      <c r="B8903" s="142" t="s">
        <v>42924</v>
      </c>
      <c r="C8903" s="143" t="s">
        <v>1</v>
      </c>
      <c r="D8903" s="144">
        <v>0</v>
      </c>
    </row>
    <row r="8904" spans="1:4">
      <c r="A8904" s="298">
        <v>96986</v>
      </c>
      <c r="B8904" s="142" t="s">
        <v>42925</v>
      </c>
      <c r="C8904" s="143" t="s">
        <v>2</v>
      </c>
      <c r="D8904" s="144">
        <v>121.19</v>
      </c>
    </row>
    <row r="8905" spans="1:4">
      <c r="A8905" s="298">
        <v>96985</v>
      </c>
      <c r="B8905" s="142" t="s">
        <v>42926</v>
      </c>
      <c r="C8905" s="143" t="s">
        <v>2</v>
      </c>
      <c r="D8905" s="144">
        <v>80.97</v>
      </c>
    </row>
    <row r="8906" spans="1:4">
      <c r="A8906" s="298">
        <v>96988</v>
      </c>
      <c r="B8906" s="142" t="s">
        <v>42927</v>
      </c>
      <c r="C8906" s="143" t="s">
        <v>2</v>
      </c>
      <c r="D8906" s="144">
        <v>163.12</v>
      </c>
    </row>
    <row r="8907" spans="1:4">
      <c r="A8907" s="298">
        <v>104746</v>
      </c>
      <c r="B8907" s="142" t="s">
        <v>42928</v>
      </c>
      <c r="C8907" s="143" t="s">
        <v>2</v>
      </c>
      <c r="D8907" s="144">
        <v>29.37</v>
      </c>
    </row>
    <row r="8908" spans="1:4">
      <c r="A8908" s="298">
        <v>104747</v>
      </c>
      <c r="B8908" s="142" t="s">
        <v>42929</v>
      </c>
      <c r="C8908" s="143" t="s">
        <v>2</v>
      </c>
      <c r="D8908" s="144">
        <v>0</v>
      </c>
    </row>
    <row r="8909" spans="1:4">
      <c r="A8909" s="298">
        <v>96983</v>
      </c>
      <c r="B8909" s="142" t="s">
        <v>42930</v>
      </c>
      <c r="C8909" s="143" t="s">
        <v>2</v>
      </c>
      <c r="D8909" s="144">
        <v>0</v>
      </c>
    </row>
    <row r="8910" spans="1:4">
      <c r="A8910" s="298">
        <v>104748</v>
      </c>
      <c r="B8910" s="142" t="s">
        <v>42931</v>
      </c>
      <c r="C8910" s="143" t="s">
        <v>2</v>
      </c>
      <c r="D8910" s="144">
        <v>0</v>
      </c>
    </row>
    <row r="8911" spans="1:4">
      <c r="A8911" s="298">
        <v>98463</v>
      </c>
      <c r="B8911" s="142" t="s">
        <v>42932</v>
      </c>
      <c r="C8911" s="143" t="s">
        <v>2</v>
      </c>
      <c r="D8911" s="144">
        <v>30.17</v>
      </c>
    </row>
    <row r="8912" spans="1:4">
      <c r="A8912" s="298">
        <v>104827</v>
      </c>
      <c r="B8912" s="142" t="s">
        <v>42933</v>
      </c>
      <c r="C8912" s="143" t="s">
        <v>2</v>
      </c>
      <c r="D8912" s="144">
        <v>0</v>
      </c>
    </row>
    <row r="8913" spans="1:4">
      <c r="A8913" s="298">
        <v>104828</v>
      </c>
      <c r="B8913" s="142" t="s">
        <v>42934</v>
      </c>
      <c r="C8913" s="143" t="s">
        <v>2</v>
      </c>
      <c r="D8913" s="144">
        <v>0</v>
      </c>
    </row>
    <row r="8914" spans="1:4">
      <c r="A8914" s="298">
        <v>104824</v>
      </c>
      <c r="B8914" s="142" t="s">
        <v>42935</v>
      </c>
      <c r="C8914" s="143" t="s">
        <v>2</v>
      </c>
      <c r="D8914" s="144">
        <v>0</v>
      </c>
    </row>
    <row r="8915" spans="1:4">
      <c r="A8915" s="298">
        <v>104826</v>
      </c>
      <c r="B8915" s="142" t="s">
        <v>42936</v>
      </c>
      <c r="C8915" s="143" t="s">
        <v>2</v>
      </c>
      <c r="D8915" s="144">
        <v>0</v>
      </c>
    </row>
    <row r="8916" spans="1:4">
      <c r="A8916" s="298">
        <v>104825</v>
      </c>
      <c r="B8916" s="142" t="s">
        <v>42937</v>
      </c>
      <c r="C8916" s="143" t="s">
        <v>2</v>
      </c>
      <c r="D8916" s="144">
        <v>0</v>
      </c>
    </row>
    <row r="8917" spans="1:4">
      <c r="A8917" s="298">
        <v>104993</v>
      </c>
      <c r="B8917" s="142" t="s">
        <v>42938</v>
      </c>
      <c r="C8917" s="143" t="s">
        <v>2</v>
      </c>
      <c r="D8917" s="144">
        <v>0</v>
      </c>
    </row>
    <row r="8918" spans="1:4">
      <c r="A8918" s="298">
        <v>104994</v>
      </c>
      <c r="B8918" s="142" t="s">
        <v>42939</v>
      </c>
      <c r="C8918" s="143" t="s">
        <v>2</v>
      </c>
      <c r="D8918" s="144">
        <v>0</v>
      </c>
    </row>
    <row r="8919" spans="1:4">
      <c r="A8919" s="298">
        <v>104995</v>
      </c>
      <c r="B8919" s="142" t="s">
        <v>42940</v>
      </c>
      <c r="C8919" s="143" t="s">
        <v>2</v>
      </c>
      <c r="D8919" s="144">
        <v>0</v>
      </c>
    </row>
    <row r="8920" spans="1:4">
      <c r="A8920" s="298">
        <v>104996</v>
      </c>
      <c r="B8920" s="142" t="s">
        <v>42941</v>
      </c>
      <c r="C8920" s="143" t="s">
        <v>2</v>
      </c>
      <c r="D8920" s="144">
        <v>0</v>
      </c>
    </row>
    <row r="8921" spans="1:4">
      <c r="A8921" s="298">
        <v>95676</v>
      </c>
      <c r="B8921" s="142" t="s">
        <v>42942</v>
      </c>
      <c r="C8921" s="143" t="s">
        <v>2</v>
      </c>
      <c r="D8921" s="144">
        <v>135.44999999999999</v>
      </c>
    </row>
    <row r="8922" spans="1:4">
      <c r="A8922" s="298">
        <v>95677</v>
      </c>
      <c r="B8922" s="142" t="s">
        <v>42943</v>
      </c>
      <c r="C8922" s="143" t="s">
        <v>2</v>
      </c>
      <c r="D8922" s="144">
        <v>0</v>
      </c>
    </row>
    <row r="8923" spans="1:4">
      <c r="A8923" s="298">
        <v>105135</v>
      </c>
      <c r="B8923" s="142" t="s">
        <v>42944</v>
      </c>
      <c r="C8923" s="143" t="s">
        <v>2</v>
      </c>
      <c r="D8923" s="144">
        <v>981</v>
      </c>
    </row>
    <row r="8924" spans="1:4">
      <c r="A8924" s="298">
        <v>104998</v>
      </c>
      <c r="B8924" s="142" t="s">
        <v>42945</v>
      </c>
      <c r="C8924" s="143" t="s">
        <v>2</v>
      </c>
      <c r="D8924" s="144">
        <v>601.66999999999996</v>
      </c>
    </row>
    <row r="8925" spans="1:4">
      <c r="A8925" s="298">
        <v>104997</v>
      </c>
      <c r="B8925" s="142" t="s">
        <v>42946</v>
      </c>
      <c r="C8925" s="143" t="s">
        <v>2</v>
      </c>
      <c r="D8925" s="144">
        <v>450.73</v>
      </c>
    </row>
    <row r="8926" spans="1:4">
      <c r="A8926" s="298">
        <v>95673</v>
      </c>
      <c r="B8926" s="142" t="s">
        <v>42947</v>
      </c>
      <c r="C8926" s="143" t="s">
        <v>2</v>
      </c>
      <c r="D8926" s="144">
        <v>133.09</v>
      </c>
    </row>
    <row r="8927" spans="1:4">
      <c r="A8927" s="298">
        <v>95674</v>
      </c>
      <c r="B8927" s="142" t="s">
        <v>42948</v>
      </c>
      <c r="C8927" s="143" t="s">
        <v>2</v>
      </c>
      <c r="D8927" s="144">
        <v>141.03</v>
      </c>
    </row>
    <row r="8928" spans="1:4">
      <c r="A8928" s="298">
        <v>104992</v>
      </c>
      <c r="B8928" s="142" t="s">
        <v>42949</v>
      </c>
      <c r="C8928" s="143" t="s">
        <v>2</v>
      </c>
      <c r="D8928" s="144">
        <v>1368.34</v>
      </c>
    </row>
    <row r="8929" spans="1:4">
      <c r="A8929" s="298">
        <v>95675</v>
      </c>
      <c r="B8929" s="142" t="s">
        <v>42950</v>
      </c>
      <c r="C8929" s="143" t="s">
        <v>2</v>
      </c>
      <c r="D8929" s="144">
        <v>174.01</v>
      </c>
    </row>
    <row r="8930" spans="1:4">
      <c r="A8930" s="298">
        <v>95648</v>
      </c>
      <c r="B8930" s="142" t="s">
        <v>42951</v>
      </c>
      <c r="C8930" s="143" t="s">
        <v>2</v>
      </c>
      <c r="D8930" s="144">
        <v>710.53</v>
      </c>
    </row>
    <row r="8931" spans="1:4">
      <c r="A8931" s="298">
        <v>95649</v>
      </c>
      <c r="B8931" s="142" t="s">
        <v>42952</v>
      </c>
      <c r="C8931" s="143" t="s">
        <v>2</v>
      </c>
      <c r="D8931" s="144">
        <v>1227.3800000000001</v>
      </c>
    </row>
    <row r="8932" spans="1:4">
      <c r="A8932" s="298">
        <v>95650</v>
      </c>
      <c r="B8932" s="142" t="s">
        <v>42953</v>
      </c>
      <c r="C8932" s="143" t="s">
        <v>2</v>
      </c>
      <c r="D8932" s="144">
        <v>1793.1</v>
      </c>
    </row>
    <row r="8933" spans="1:4">
      <c r="A8933" s="298">
        <v>95651</v>
      </c>
      <c r="B8933" s="142" t="s">
        <v>42954</v>
      </c>
      <c r="C8933" s="143" t="s">
        <v>2</v>
      </c>
      <c r="D8933" s="144">
        <v>2329.81</v>
      </c>
    </row>
    <row r="8934" spans="1:4">
      <c r="A8934" s="298">
        <v>95652</v>
      </c>
      <c r="B8934" s="142" t="s">
        <v>42955</v>
      </c>
      <c r="C8934" s="143" t="s">
        <v>2</v>
      </c>
      <c r="D8934" s="144">
        <v>879.93</v>
      </c>
    </row>
    <row r="8935" spans="1:4">
      <c r="A8935" s="298">
        <v>95653</v>
      </c>
      <c r="B8935" s="142" t="s">
        <v>42956</v>
      </c>
      <c r="C8935" s="143" t="s">
        <v>2</v>
      </c>
      <c r="D8935" s="144">
        <v>1563.93</v>
      </c>
    </row>
    <row r="8936" spans="1:4">
      <c r="A8936" s="298">
        <v>95654</v>
      </c>
      <c r="B8936" s="142" t="s">
        <v>42957</v>
      </c>
      <c r="C8936" s="143" t="s">
        <v>2</v>
      </c>
      <c r="D8936" s="144">
        <v>2303.52</v>
      </c>
    </row>
    <row r="8937" spans="1:4">
      <c r="A8937" s="298">
        <v>95655</v>
      </c>
      <c r="B8937" s="142" t="s">
        <v>42958</v>
      </c>
      <c r="C8937" s="143" t="s">
        <v>2</v>
      </c>
      <c r="D8937" s="144">
        <v>3005.88</v>
      </c>
    </row>
    <row r="8938" spans="1:4">
      <c r="A8938" s="298">
        <v>95657</v>
      </c>
      <c r="B8938" s="142" t="s">
        <v>42959</v>
      </c>
      <c r="C8938" s="143" t="s">
        <v>2</v>
      </c>
      <c r="D8938" s="144">
        <v>323.08999999999997</v>
      </c>
    </row>
    <row r="8939" spans="1:4">
      <c r="A8939" s="298">
        <v>95658</v>
      </c>
      <c r="B8939" s="142" t="s">
        <v>42960</v>
      </c>
      <c r="C8939" s="143" t="s">
        <v>2</v>
      </c>
      <c r="D8939" s="144">
        <v>588.57000000000005</v>
      </c>
    </row>
    <row r="8940" spans="1:4">
      <c r="A8940" s="298">
        <v>95659</v>
      </c>
      <c r="B8940" s="142" t="s">
        <v>42961</v>
      </c>
      <c r="C8940" s="143" t="s">
        <v>2</v>
      </c>
      <c r="D8940" s="144">
        <v>875.68</v>
      </c>
    </row>
    <row r="8941" spans="1:4">
      <c r="A8941" s="298">
        <v>95660</v>
      </c>
      <c r="B8941" s="142" t="s">
        <v>42962</v>
      </c>
      <c r="C8941" s="143" t="s">
        <v>2</v>
      </c>
      <c r="D8941" s="144">
        <v>1147.95</v>
      </c>
    </row>
    <row r="8942" spans="1:4">
      <c r="A8942" s="298">
        <v>95661</v>
      </c>
      <c r="B8942" s="142" t="s">
        <v>42963</v>
      </c>
      <c r="C8942" s="143" t="s">
        <v>2</v>
      </c>
      <c r="D8942" s="144">
        <v>401.23</v>
      </c>
    </row>
    <row r="8943" spans="1:4">
      <c r="A8943" s="298">
        <v>95662</v>
      </c>
      <c r="B8943" s="142" t="s">
        <v>42964</v>
      </c>
      <c r="C8943" s="143" t="s">
        <v>2</v>
      </c>
      <c r="D8943" s="144">
        <v>743.46</v>
      </c>
    </row>
    <row r="8944" spans="1:4">
      <c r="A8944" s="298">
        <v>95663</v>
      </c>
      <c r="B8944" s="142" t="s">
        <v>42965</v>
      </c>
      <c r="C8944" s="143" t="s">
        <v>2</v>
      </c>
      <c r="D8944" s="144">
        <v>1111.5</v>
      </c>
    </row>
    <row r="8945" spans="1:4">
      <c r="A8945" s="298">
        <v>95664</v>
      </c>
      <c r="B8945" s="142" t="s">
        <v>42966</v>
      </c>
      <c r="C8945" s="143" t="s">
        <v>2</v>
      </c>
      <c r="D8945" s="144">
        <v>1459.57</v>
      </c>
    </row>
    <row r="8946" spans="1:4">
      <c r="A8946" s="298">
        <v>95665</v>
      </c>
      <c r="B8946" s="142" t="s">
        <v>42967</v>
      </c>
      <c r="C8946" s="143" t="s">
        <v>2</v>
      </c>
      <c r="D8946" s="144">
        <v>355.78</v>
      </c>
    </row>
    <row r="8947" spans="1:4">
      <c r="A8947" s="298">
        <v>95666</v>
      </c>
      <c r="B8947" s="142" t="s">
        <v>42968</v>
      </c>
      <c r="C8947" s="143" t="s">
        <v>2</v>
      </c>
      <c r="D8947" s="144">
        <v>631.47</v>
      </c>
    </row>
    <row r="8948" spans="1:4">
      <c r="A8948" s="298">
        <v>95667</v>
      </c>
      <c r="B8948" s="142" t="s">
        <v>42969</v>
      </c>
      <c r="C8948" s="143" t="s">
        <v>2</v>
      </c>
      <c r="D8948" s="144">
        <v>935.38</v>
      </c>
    </row>
    <row r="8949" spans="1:4">
      <c r="A8949" s="298">
        <v>95668</v>
      </c>
      <c r="B8949" s="142" t="s">
        <v>42970</v>
      </c>
      <c r="C8949" s="143" t="s">
        <v>2</v>
      </c>
      <c r="D8949" s="144">
        <v>1222.3499999999999</v>
      </c>
    </row>
    <row r="8950" spans="1:4">
      <c r="A8950" s="298">
        <v>95669</v>
      </c>
      <c r="B8950" s="142" t="s">
        <v>42971</v>
      </c>
      <c r="C8950" s="143" t="s">
        <v>2</v>
      </c>
      <c r="D8950" s="144">
        <v>430.5</v>
      </c>
    </row>
    <row r="8951" spans="1:4">
      <c r="A8951" s="298">
        <v>95670</v>
      </c>
      <c r="B8951" s="142" t="s">
        <v>42972</v>
      </c>
      <c r="C8951" s="143" t="s">
        <v>2</v>
      </c>
      <c r="D8951" s="144">
        <v>779.72</v>
      </c>
    </row>
    <row r="8952" spans="1:4">
      <c r="A8952" s="298">
        <v>95671</v>
      </c>
      <c r="B8952" s="142" t="s">
        <v>42973</v>
      </c>
      <c r="C8952" s="143" t="s">
        <v>2</v>
      </c>
      <c r="D8952" s="144">
        <v>1160.78</v>
      </c>
    </row>
    <row r="8953" spans="1:4">
      <c r="A8953" s="298">
        <v>95672</v>
      </c>
      <c r="B8953" s="142" t="s">
        <v>42974</v>
      </c>
      <c r="C8953" s="143" t="s">
        <v>2</v>
      </c>
      <c r="D8953" s="144">
        <v>1520.49</v>
      </c>
    </row>
    <row r="8954" spans="1:4">
      <c r="A8954" s="298">
        <v>97741</v>
      </c>
      <c r="B8954" s="142" t="s">
        <v>42975</v>
      </c>
      <c r="C8954" s="143" t="s">
        <v>2</v>
      </c>
      <c r="D8954" s="144">
        <v>203.15</v>
      </c>
    </row>
    <row r="8955" spans="1:4">
      <c r="A8955" s="298">
        <v>95641</v>
      </c>
      <c r="B8955" s="142" t="s">
        <v>42976</v>
      </c>
      <c r="C8955" s="143" t="s">
        <v>2</v>
      </c>
      <c r="D8955" s="144">
        <v>361.97</v>
      </c>
    </row>
    <row r="8956" spans="1:4">
      <c r="A8956" s="298">
        <v>95642</v>
      </c>
      <c r="B8956" s="142" t="s">
        <v>42977</v>
      </c>
      <c r="C8956" s="143" t="s">
        <v>2</v>
      </c>
      <c r="D8956" s="144">
        <v>535.48</v>
      </c>
    </row>
    <row r="8957" spans="1:4">
      <c r="A8957" s="298">
        <v>95643</v>
      </c>
      <c r="B8957" s="142" t="s">
        <v>42978</v>
      </c>
      <c r="C8957" s="143" t="s">
        <v>2</v>
      </c>
      <c r="D8957" s="144">
        <v>700.36</v>
      </c>
    </row>
    <row r="8958" spans="1:4">
      <c r="A8958" s="298">
        <v>95644</v>
      </c>
      <c r="B8958" s="142" t="s">
        <v>42979</v>
      </c>
      <c r="C8958" s="143" t="s">
        <v>2</v>
      </c>
      <c r="D8958" s="144">
        <v>267.82</v>
      </c>
    </row>
    <row r="8959" spans="1:4">
      <c r="A8959" s="298">
        <v>95645</v>
      </c>
      <c r="B8959" s="142" t="s">
        <v>42980</v>
      </c>
      <c r="C8959" s="143" t="s">
        <v>2</v>
      </c>
      <c r="D8959" s="144">
        <v>489.99</v>
      </c>
    </row>
    <row r="8960" spans="1:4">
      <c r="A8960" s="298">
        <v>95646</v>
      </c>
      <c r="B8960" s="142" t="s">
        <v>42981</v>
      </c>
      <c r="C8960" s="143" t="s">
        <v>2</v>
      </c>
      <c r="D8960" s="144">
        <v>730.73</v>
      </c>
    </row>
    <row r="8961" spans="1:4">
      <c r="A8961" s="298">
        <v>95647</v>
      </c>
      <c r="B8961" s="142" t="s">
        <v>42982</v>
      </c>
      <c r="C8961" s="143" t="s">
        <v>2</v>
      </c>
      <c r="D8961" s="144">
        <v>958.1</v>
      </c>
    </row>
    <row r="8962" spans="1:4">
      <c r="A8962" s="298">
        <v>95636</v>
      </c>
      <c r="B8962" s="142" t="s">
        <v>42983</v>
      </c>
      <c r="C8962" s="143" t="s">
        <v>2</v>
      </c>
      <c r="D8962" s="144">
        <v>456.42</v>
      </c>
    </row>
    <row r="8963" spans="1:4">
      <c r="A8963" s="298">
        <v>95637</v>
      </c>
      <c r="B8963" s="142" t="s">
        <v>42984</v>
      </c>
      <c r="C8963" s="143" t="s">
        <v>2</v>
      </c>
      <c r="D8963" s="144">
        <v>604.1</v>
      </c>
    </row>
    <row r="8964" spans="1:4">
      <c r="A8964" s="298">
        <v>95638</v>
      </c>
      <c r="B8964" s="142" t="s">
        <v>42985</v>
      </c>
      <c r="C8964" s="143" t="s">
        <v>2</v>
      </c>
      <c r="D8964" s="144">
        <v>745.27</v>
      </c>
    </row>
    <row r="8965" spans="1:4">
      <c r="A8965" s="298">
        <v>95639</v>
      </c>
      <c r="B8965" s="142" t="s">
        <v>42986</v>
      </c>
      <c r="C8965" s="143" t="s">
        <v>2</v>
      </c>
      <c r="D8965" s="144">
        <v>1022.83</v>
      </c>
    </row>
    <row r="8966" spans="1:4">
      <c r="A8966" s="298">
        <v>95634</v>
      </c>
      <c r="B8966" s="142" t="s">
        <v>42987</v>
      </c>
      <c r="C8966" s="143" t="s">
        <v>2</v>
      </c>
      <c r="D8966" s="144">
        <v>259.45</v>
      </c>
    </row>
    <row r="8967" spans="1:4">
      <c r="A8967" s="298">
        <v>95635</v>
      </c>
      <c r="B8967" s="142" t="s">
        <v>42988</v>
      </c>
      <c r="C8967" s="143" t="s">
        <v>2</v>
      </c>
      <c r="D8967" s="144">
        <v>271.64999999999998</v>
      </c>
    </row>
    <row r="8968" spans="1:4">
      <c r="A8968" s="298">
        <v>98751</v>
      </c>
      <c r="B8968" s="142" t="s">
        <v>2527</v>
      </c>
      <c r="C8968" s="143" t="s">
        <v>1</v>
      </c>
      <c r="D8968" s="144">
        <v>133.56</v>
      </c>
    </row>
    <row r="8969" spans="1:4">
      <c r="A8969" s="298">
        <v>98746</v>
      </c>
      <c r="B8969" s="142" t="s">
        <v>2524</v>
      </c>
      <c r="C8969" s="143" t="s">
        <v>1</v>
      </c>
      <c r="D8969" s="144">
        <v>74.05</v>
      </c>
    </row>
    <row r="8970" spans="1:4">
      <c r="A8970" s="298">
        <v>98753</v>
      </c>
      <c r="B8970" s="142" t="s">
        <v>2529</v>
      </c>
      <c r="C8970" s="143" t="s">
        <v>1</v>
      </c>
      <c r="D8970" s="144">
        <v>226.28</v>
      </c>
    </row>
    <row r="8971" spans="1:4">
      <c r="A8971" s="298">
        <v>98750</v>
      </c>
      <c r="B8971" s="142" t="s">
        <v>2526</v>
      </c>
      <c r="C8971" s="143" t="s">
        <v>1</v>
      </c>
      <c r="D8971" s="144">
        <v>98.74</v>
      </c>
    </row>
    <row r="8972" spans="1:4">
      <c r="A8972" s="298">
        <v>98749</v>
      </c>
      <c r="B8972" s="142" t="s">
        <v>2525</v>
      </c>
      <c r="C8972" s="143" t="s">
        <v>1</v>
      </c>
      <c r="D8972" s="144">
        <v>85.35</v>
      </c>
    </row>
    <row r="8973" spans="1:4">
      <c r="A8973" s="298">
        <v>98752</v>
      </c>
      <c r="B8973" s="142" t="s">
        <v>2528</v>
      </c>
      <c r="C8973" s="143" t="s">
        <v>1</v>
      </c>
      <c r="D8973" s="144">
        <v>175.04</v>
      </c>
    </row>
    <row r="8974" spans="1:4">
      <c r="A8974" s="298">
        <v>98529</v>
      </c>
      <c r="B8974" s="142" t="s">
        <v>42989</v>
      </c>
      <c r="C8974" s="143" t="s">
        <v>2</v>
      </c>
      <c r="D8974" s="144">
        <v>85.78</v>
      </c>
    </row>
    <row r="8975" spans="1:4">
      <c r="A8975" s="298">
        <v>98530</v>
      </c>
      <c r="B8975" s="142" t="s">
        <v>42990</v>
      </c>
      <c r="C8975" s="143" t="s">
        <v>2</v>
      </c>
      <c r="D8975" s="144">
        <v>168.38</v>
      </c>
    </row>
    <row r="8976" spans="1:4">
      <c r="A8976" s="298">
        <v>98531</v>
      </c>
      <c r="B8976" s="142" t="s">
        <v>42991</v>
      </c>
      <c r="C8976" s="143" t="s">
        <v>2</v>
      </c>
      <c r="D8976" s="144">
        <v>441.6</v>
      </c>
    </row>
    <row r="8977" spans="1:4">
      <c r="A8977" s="298">
        <v>98524</v>
      </c>
      <c r="B8977" s="142" t="s">
        <v>42992</v>
      </c>
      <c r="C8977" s="143" t="s">
        <v>4</v>
      </c>
      <c r="D8977" s="144">
        <v>5.37</v>
      </c>
    </row>
    <row r="8978" spans="1:4">
      <c r="A8978" s="298">
        <v>98525</v>
      </c>
      <c r="B8978" s="142" t="s">
        <v>42993</v>
      </c>
      <c r="C8978" s="143" t="s">
        <v>4</v>
      </c>
      <c r="D8978" s="144">
        <v>0.72</v>
      </c>
    </row>
    <row r="8979" spans="1:4">
      <c r="A8979" s="298">
        <v>98533</v>
      </c>
      <c r="B8979" s="142" t="s">
        <v>42994</v>
      </c>
      <c r="C8979" s="143" t="s">
        <v>2</v>
      </c>
      <c r="D8979" s="144">
        <v>126.1</v>
      </c>
    </row>
    <row r="8980" spans="1:4">
      <c r="A8980" s="298">
        <v>98534</v>
      </c>
      <c r="B8980" s="142" t="s">
        <v>42995</v>
      </c>
      <c r="C8980" s="143" t="s">
        <v>2</v>
      </c>
      <c r="D8980" s="144">
        <v>348.32</v>
      </c>
    </row>
    <row r="8981" spans="1:4">
      <c r="A8981" s="298">
        <v>98535</v>
      </c>
      <c r="B8981" s="142" t="s">
        <v>42996</v>
      </c>
      <c r="C8981" s="143" t="s">
        <v>2</v>
      </c>
      <c r="D8981" s="144">
        <v>734.81</v>
      </c>
    </row>
    <row r="8982" spans="1:4">
      <c r="A8982" s="298">
        <v>98532</v>
      </c>
      <c r="B8982" s="142" t="s">
        <v>42997</v>
      </c>
      <c r="C8982" s="143" t="s">
        <v>2</v>
      </c>
      <c r="D8982" s="144">
        <v>32.909999999999997</v>
      </c>
    </row>
    <row r="8983" spans="1:4">
      <c r="A8983" s="298">
        <v>98526</v>
      </c>
      <c r="B8983" s="142" t="s">
        <v>42998</v>
      </c>
      <c r="C8983" s="143" t="s">
        <v>2</v>
      </c>
      <c r="D8983" s="144">
        <v>147.21</v>
      </c>
    </row>
    <row r="8984" spans="1:4">
      <c r="A8984" s="298">
        <v>98527</v>
      </c>
      <c r="B8984" s="142" t="s">
        <v>42999</v>
      </c>
      <c r="C8984" s="143" t="s">
        <v>2</v>
      </c>
      <c r="D8984" s="144">
        <v>244.33</v>
      </c>
    </row>
    <row r="8985" spans="1:4">
      <c r="A8985" s="298">
        <v>98528</v>
      </c>
      <c r="B8985" s="142" t="s">
        <v>43000</v>
      </c>
      <c r="C8985" s="143" t="s">
        <v>2</v>
      </c>
      <c r="D8985" s="144">
        <v>322.01</v>
      </c>
    </row>
    <row r="8986" spans="1:4">
      <c r="A8986" s="298">
        <v>94232</v>
      </c>
      <c r="B8986" s="142" t="s">
        <v>2336</v>
      </c>
      <c r="C8986" s="143" t="s">
        <v>2</v>
      </c>
      <c r="D8986" s="144">
        <v>3.62</v>
      </c>
    </row>
    <row r="8987" spans="1:4">
      <c r="A8987" s="298">
        <v>100434</v>
      </c>
      <c r="B8987" s="142" t="s">
        <v>2357</v>
      </c>
      <c r="C8987" s="143" t="s">
        <v>1</v>
      </c>
      <c r="D8987" s="144">
        <v>209.91</v>
      </c>
    </row>
    <row r="8988" spans="1:4">
      <c r="A8988" s="298">
        <v>94229</v>
      </c>
      <c r="B8988" s="142" t="s">
        <v>2361</v>
      </c>
      <c r="C8988" s="143" t="s">
        <v>1</v>
      </c>
      <c r="D8988" s="144">
        <v>154.41999999999999</v>
      </c>
    </row>
    <row r="8989" spans="1:4">
      <c r="A8989" s="298">
        <v>94227</v>
      </c>
      <c r="B8989" s="142" t="s">
        <v>2359</v>
      </c>
      <c r="C8989" s="143" t="s">
        <v>1</v>
      </c>
      <c r="D8989" s="144">
        <v>59.23</v>
      </c>
    </row>
    <row r="8990" spans="1:4">
      <c r="A8990" s="298">
        <v>94228</v>
      </c>
      <c r="B8990" s="142" t="s">
        <v>2360</v>
      </c>
      <c r="C8990" s="143" t="s">
        <v>1</v>
      </c>
      <c r="D8990" s="144">
        <v>80.33</v>
      </c>
    </row>
    <row r="8991" spans="1:4">
      <c r="A8991" s="298">
        <v>94219</v>
      </c>
      <c r="B8991" s="142" t="s">
        <v>2349</v>
      </c>
      <c r="C8991" s="143" t="s">
        <v>1</v>
      </c>
      <c r="D8991" s="144">
        <v>32.799999999999997</v>
      </c>
    </row>
    <row r="8992" spans="1:4">
      <c r="A8992" s="298">
        <v>94220</v>
      </c>
      <c r="B8992" s="142" t="s">
        <v>2350</v>
      </c>
      <c r="C8992" s="143" t="s">
        <v>1</v>
      </c>
      <c r="D8992" s="144">
        <v>60.97</v>
      </c>
    </row>
    <row r="8993" spans="1:4">
      <c r="A8993" s="298">
        <v>100326</v>
      </c>
      <c r="B8993" s="142" t="s">
        <v>43001</v>
      </c>
      <c r="C8993" s="143" t="s">
        <v>1</v>
      </c>
      <c r="D8993" s="144">
        <v>0</v>
      </c>
    </row>
    <row r="8994" spans="1:4">
      <c r="A8994" s="298">
        <v>94221</v>
      </c>
      <c r="B8994" s="142" t="s">
        <v>2351</v>
      </c>
      <c r="C8994" s="143" t="s">
        <v>1</v>
      </c>
      <c r="D8994" s="144">
        <v>24.51</v>
      </c>
    </row>
    <row r="8995" spans="1:4">
      <c r="A8995" s="298">
        <v>94222</v>
      </c>
      <c r="B8995" s="142" t="s">
        <v>2352</v>
      </c>
      <c r="C8995" s="143" t="s">
        <v>1</v>
      </c>
      <c r="D8995" s="144">
        <v>52.68</v>
      </c>
    </row>
    <row r="8996" spans="1:4">
      <c r="A8996" s="298">
        <v>94451</v>
      </c>
      <c r="B8996" s="142" t="s">
        <v>2354</v>
      </c>
      <c r="C8996" s="143" t="s">
        <v>1</v>
      </c>
      <c r="D8996" s="144">
        <v>89.22</v>
      </c>
    </row>
    <row r="8997" spans="1:4">
      <c r="A8997" s="298">
        <v>94223</v>
      </c>
      <c r="B8997" s="142" t="s">
        <v>2353</v>
      </c>
      <c r="C8997" s="143" t="s">
        <v>1</v>
      </c>
      <c r="D8997" s="144">
        <v>80.3</v>
      </c>
    </row>
    <row r="8998" spans="1:4">
      <c r="A8998" s="298">
        <v>100325</v>
      </c>
      <c r="B8998" s="142" t="s">
        <v>2355</v>
      </c>
      <c r="C8998" s="143" t="s">
        <v>1</v>
      </c>
      <c r="D8998" s="144">
        <v>86.5</v>
      </c>
    </row>
    <row r="8999" spans="1:4">
      <c r="A8999" s="298">
        <v>94224</v>
      </c>
      <c r="B8999" s="142" t="s">
        <v>2334</v>
      </c>
      <c r="C8999" s="143" t="s">
        <v>1</v>
      </c>
      <c r="D8999" s="144">
        <v>30.86</v>
      </c>
    </row>
    <row r="9000" spans="1:4">
      <c r="A9000" s="298">
        <v>102653</v>
      </c>
      <c r="B9000" s="142" t="s">
        <v>43002</v>
      </c>
      <c r="C9000" s="143" t="s">
        <v>4</v>
      </c>
      <c r="D9000" s="144">
        <v>0</v>
      </c>
    </row>
    <row r="9001" spans="1:4">
      <c r="A9001" s="298">
        <v>100330</v>
      </c>
      <c r="B9001" s="142" t="s">
        <v>43003</v>
      </c>
      <c r="C9001" s="143" t="s">
        <v>4</v>
      </c>
      <c r="D9001" s="144">
        <v>18.54</v>
      </c>
    </row>
    <row r="9002" spans="1:4">
      <c r="A9002" s="298">
        <v>100331</v>
      </c>
      <c r="B9002" s="142" t="s">
        <v>43004</v>
      </c>
      <c r="C9002" s="143" t="s">
        <v>4</v>
      </c>
      <c r="D9002" s="144">
        <v>25.72</v>
      </c>
    </row>
    <row r="9003" spans="1:4">
      <c r="A9003" s="298">
        <v>100328</v>
      </c>
      <c r="B9003" s="142" t="s">
        <v>43005</v>
      </c>
      <c r="C9003" s="143" t="s">
        <v>4</v>
      </c>
      <c r="D9003" s="144">
        <v>13.71</v>
      </c>
    </row>
    <row r="9004" spans="1:4">
      <c r="A9004" s="298">
        <v>100329</v>
      </c>
      <c r="B9004" s="142" t="s">
        <v>43006</v>
      </c>
      <c r="C9004" s="143" t="s">
        <v>4</v>
      </c>
      <c r="D9004" s="144">
        <v>17.91</v>
      </c>
    </row>
    <row r="9005" spans="1:4">
      <c r="A9005" s="298">
        <v>94231</v>
      </c>
      <c r="B9005" s="142" t="s">
        <v>2362</v>
      </c>
      <c r="C9005" s="143" t="s">
        <v>1</v>
      </c>
      <c r="D9005" s="144">
        <v>47.46</v>
      </c>
    </row>
    <row r="9006" spans="1:4">
      <c r="A9006" s="298">
        <v>100435</v>
      </c>
      <c r="B9006" s="142" t="s">
        <v>2358</v>
      </c>
      <c r="C9006" s="143" t="s">
        <v>1</v>
      </c>
      <c r="D9006" s="144">
        <v>60.73</v>
      </c>
    </row>
    <row r="9007" spans="1:4">
      <c r="A9007" s="298">
        <v>100327</v>
      </c>
      <c r="B9007" s="142" t="s">
        <v>2356</v>
      </c>
      <c r="C9007" s="143" t="s">
        <v>1</v>
      </c>
      <c r="D9007" s="144">
        <v>53.64</v>
      </c>
    </row>
    <row r="9008" spans="1:4">
      <c r="A9008" s="298">
        <v>94226</v>
      </c>
      <c r="B9008" s="142" t="s">
        <v>2335</v>
      </c>
      <c r="C9008" s="143" t="s">
        <v>4</v>
      </c>
      <c r="D9008" s="144">
        <v>19.04</v>
      </c>
    </row>
    <row r="9009" spans="1:4">
      <c r="A9009" s="298">
        <v>94201</v>
      </c>
      <c r="B9009" s="142" t="s">
        <v>2332</v>
      </c>
      <c r="C9009" s="143" t="s">
        <v>4</v>
      </c>
      <c r="D9009" s="144">
        <v>40.75</v>
      </c>
    </row>
    <row r="9010" spans="1:4">
      <c r="A9010" s="298">
        <v>94204</v>
      </c>
      <c r="B9010" s="142" t="s">
        <v>2333</v>
      </c>
      <c r="C9010" s="143" t="s">
        <v>4</v>
      </c>
      <c r="D9010" s="144">
        <v>47.89</v>
      </c>
    </row>
    <row r="9011" spans="1:4">
      <c r="A9011" s="298">
        <v>94447</v>
      </c>
      <c r="B9011" s="142" t="s">
        <v>2343</v>
      </c>
      <c r="C9011" s="143" t="s">
        <v>4</v>
      </c>
      <c r="D9011" s="144">
        <v>40.75</v>
      </c>
    </row>
    <row r="9012" spans="1:4">
      <c r="A9012" s="298">
        <v>94448</v>
      </c>
      <c r="B9012" s="142" t="s">
        <v>2344</v>
      </c>
      <c r="C9012" s="143" t="s">
        <v>4</v>
      </c>
      <c r="D9012" s="144">
        <v>47.89</v>
      </c>
    </row>
    <row r="9013" spans="1:4">
      <c r="A9013" s="298">
        <v>94445</v>
      </c>
      <c r="B9013" s="142" t="s">
        <v>2341</v>
      </c>
      <c r="C9013" s="143" t="s">
        <v>4</v>
      </c>
      <c r="D9013" s="144">
        <v>40.75</v>
      </c>
    </row>
    <row r="9014" spans="1:4">
      <c r="A9014" s="298">
        <v>94446</v>
      </c>
      <c r="B9014" s="142" t="s">
        <v>2342</v>
      </c>
      <c r="C9014" s="143" t="s">
        <v>4</v>
      </c>
      <c r="D9014" s="144">
        <v>47.89</v>
      </c>
    </row>
    <row r="9015" spans="1:4">
      <c r="A9015" s="298">
        <v>94440</v>
      </c>
      <c r="B9015" s="142" t="s">
        <v>2337</v>
      </c>
      <c r="C9015" s="143" t="s">
        <v>4</v>
      </c>
      <c r="D9015" s="144">
        <v>27.99</v>
      </c>
    </row>
    <row r="9016" spans="1:4">
      <c r="A9016" s="298">
        <v>94441</v>
      </c>
      <c r="B9016" s="142" t="s">
        <v>2338</v>
      </c>
      <c r="C9016" s="143" t="s">
        <v>4</v>
      </c>
      <c r="D9016" s="144">
        <v>32.18</v>
      </c>
    </row>
    <row r="9017" spans="1:4">
      <c r="A9017" s="298">
        <v>94195</v>
      </c>
      <c r="B9017" s="142" t="s">
        <v>2330</v>
      </c>
      <c r="C9017" s="143" t="s">
        <v>4</v>
      </c>
      <c r="D9017" s="144">
        <v>27.99</v>
      </c>
    </row>
    <row r="9018" spans="1:4">
      <c r="A9018" s="298">
        <v>94198</v>
      </c>
      <c r="B9018" s="142" t="s">
        <v>2331</v>
      </c>
      <c r="C9018" s="143" t="s">
        <v>4</v>
      </c>
      <c r="D9018" s="144">
        <v>32.18</v>
      </c>
    </row>
    <row r="9019" spans="1:4">
      <c r="A9019" s="298">
        <v>94442</v>
      </c>
      <c r="B9019" s="142" t="s">
        <v>2339</v>
      </c>
      <c r="C9019" s="143" t="s">
        <v>4</v>
      </c>
      <c r="D9019" s="144">
        <v>27.99</v>
      </c>
    </row>
    <row r="9020" spans="1:4">
      <c r="A9020" s="298">
        <v>94443</v>
      </c>
      <c r="B9020" s="142" t="s">
        <v>2340</v>
      </c>
      <c r="C9020" s="143" t="s">
        <v>4</v>
      </c>
      <c r="D9020" s="144">
        <v>32.18</v>
      </c>
    </row>
    <row r="9021" spans="1:4">
      <c r="A9021" s="298">
        <v>94213</v>
      </c>
      <c r="B9021" s="142" t="s">
        <v>2347</v>
      </c>
      <c r="C9021" s="143" t="s">
        <v>4</v>
      </c>
      <c r="D9021" s="144">
        <v>72.41</v>
      </c>
    </row>
    <row r="9022" spans="1:4">
      <c r="A9022" s="298">
        <v>94189</v>
      </c>
      <c r="B9022" s="142" t="s">
        <v>2328</v>
      </c>
      <c r="C9022" s="143" t="s">
        <v>4</v>
      </c>
      <c r="D9022" s="144">
        <v>43.31</v>
      </c>
    </row>
    <row r="9023" spans="1:4">
      <c r="A9023" s="298">
        <v>94192</v>
      </c>
      <c r="B9023" s="142" t="s">
        <v>2329</v>
      </c>
      <c r="C9023" s="143" t="s">
        <v>4</v>
      </c>
      <c r="D9023" s="144">
        <v>46.48</v>
      </c>
    </row>
    <row r="9024" spans="1:4">
      <c r="A9024" s="298">
        <v>94444</v>
      </c>
      <c r="B9024" s="142" t="s">
        <v>2405</v>
      </c>
      <c r="C9024" s="143" t="s">
        <v>4</v>
      </c>
      <c r="D9024" s="144">
        <v>864.33</v>
      </c>
    </row>
    <row r="9025" spans="1:4">
      <c r="A9025" s="298">
        <v>94218</v>
      </c>
      <c r="B9025" s="142" t="s">
        <v>8190</v>
      </c>
      <c r="C9025" s="143" t="s">
        <v>4</v>
      </c>
      <c r="D9025" s="144">
        <v>117.95</v>
      </c>
    </row>
    <row r="9026" spans="1:4">
      <c r="A9026" s="298">
        <v>94216</v>
      </c>
      <c r="B9026" s="142" t="s">
        <v>2348</v>
      </c>
      <c r="C9026" s="143" t="s">
        <v>4</v>
      </c>
      <c r="D9026" s="144">
        <v>203.27</v>
      </c>
    </row>
    <row r="9027" spans="1:4">
      <c r="A9027" s="298">
        <v>94449</v>
      </c>
      <c r="B9027" s="142" t="s">
        <v>2363</v>
      </c>
      <c r="C9027" s="143" t="s">
        <v>4</v>
      </c>
      <c r="D9027" s="144">
        <v>71.260000000000005</v>
      </c>
    </row>
    <row r="9028" spans="1:4">
      <c r="A9028" s="298">
        <v>94210</v>
      </c>
      <c r="B9028" s="142" t="s">
        <v>2346</v>
      </c>
      <c r="C9028" s="143" t="s">
        <v>4</v>
      </c>
      <c r="D9028" s="144">
        <v>50.27</v>
      </c>
    </row>
    <row r="9029" spans="1:4">
      <c r="A9029" s="298">
        <v>94207</v>
      </c>
      <c r="B9029" s="142" t="s">
        <v>2345</v>
      </c>
      <c r="C9029" s="143" t="s">
        <v>4</v>
      </c>
      <c r="D9029" s="144">
        <v>47.29</v>
      </c>
    </row>
    <row r="9030" spans="1:4">
      <c r="A9030" s="298">
        <v>102109</v>
      </c>
      <c r="B9030" s="142" t="s">
        <v>4549</v>
      </c>
      <c r="C9030" s="143" t="s">
        <v>2</v>
      </c>
      <c r="D9030" s="144">
        <v>76.02</v>
      </c>
    </row>
    <row r="9031" spans="1:4">
      <c r="A9031" s="298">
        <v>102110</v>
      </c>
      <c r="B9031" s="142" t="s">
        <v>4550</v>
      </c>
      <c r="C9031" s="143" t="s">
        <v>2</v>
      </c>
      <c r="D9031" s="144">
        <v>232.1</v>
      </c>
    </row>
    <row r="9032" spans="1:4">
      <c r="A9032" s="298">
        <v>103656</v>
      </c>
      <c r="B9032" s="142" t="s">
        <v>5931</v>
      </c>
      <c r="C9032" s="143" t="s">
        <v>2</v>
      </c>
      <c r="D9032" s="144">
        <v>125305.02</v>
      </c>
    </row>
    <row r="9033" spans="1:4">
      <c r="A9033" s="298">
        <v>102105</v>
      </c>
      <c r="B9033" s="142" t="s">
        <v>4545</v>
      </c>
      <c r="C9033" s="143" t="s">
        <v>2</v>
      </c>
      <c r="D9033" s="144">
        <v>19907.32</v>
      </c>
    </row>
    <row r="9034" spans="1:4">
      <c r="A9034" s="298">
        <v>102106</v>
      </c>
      <c r="B9034" s="142" t="s">
        <v>4546</v>
      </c>
      <c r="C9034" s="143" t="s">
        <v>2</v>
      </c>
      <c r="D9034" s="144">
        <v>24942.3</v>
      </c>
    </row>
    <row r="9035" spans="1:4">
      <c r="A9035" s="298">
        <v>102107</v>
      </c>
      <c r="B9035" s="142" t="s">
        <v>4547</v>
      </c>
      <c r="C9035" s="143" t="s">
        <v>2</v>
      </c>
      <c r="D9035" s="144">
        <v>34762.49</v>
      </c>
    </row>
    <row r="9036" spans="1:4">
      <c r="A9036" s="298">
        <v>102102</v>
      </c>
      <c r="B9036" s="142" t="s">
        <v>4542</v>
      </c>
      <c r="C9036" s="143" t="s">
        <v>2</v>
      </c>
      <c r="D9036" s="144">
        <v>11389.93</v>
      </c>
    </row>
    <row r="9037" spans="1:4">
      <c r="A9037" s="298">
        <v>102108</v>
      </c>
      <c r="B9037" s="142" t="s">
        <v>4548</v>
      </c>
      <c r="C9037" s="143" t="s">
        <v>2</v>
      </c>
      <c r="D9037" s="144">
        <v>40463.980000000003</v>
      </c>
    </row>
    <row r="9038" spans="1:4">
      <c r="A9038" s="298">
        <v>102103</v>
      </c>
      <c r="B9038" s="142" t="s">
        <v>4543</v>
      </c>
      <c r="C9038" s="143" t="s">
        <v>2</v>
      </c>
      <c r="D9038" s="144">
        <v>12664.58</v>
      </c>
    </row>
    <row r="9039" spans="1:4">
      <c r="A9039" s="298">
        <v>103654</v>
      </c>
      <c r="B9039" s="142" t="s">
        <v>5929</v>
      </c>
      <c r="C9039" s="143" t="s">
        <v>2</v>
      </c>
      <c r="D9039" s="144">
        <v>65468.3</v>
      </c>
    </row>
    <row r="9040" spans="1:4">
      <c r="A9040" s="298">
        <v>102104</v>
      </c>
      <c r="B9040" s="142" t="s">
        <v>4544</v>
      </c>
      <c r="C9040" s="143" t="s">
        <v>2</v>
      </c>
      <c r="D9040" s="144">
        <v>16216.69</v>
      </c>
    </row>
    <row r="9041" spans="1:4">
      <c r="A9041" s="298">
        <v>103655</v>
      </c>
      <c r="B9041" s="142" t="s">
        <v>5930</v>
      </c>
      <c r="C9041" s="143" t="s">
        <v>2</v>
      </c>
      <c r="D9041" s="144">
        <v>89653.71</v>
      </c>
    </row>
    <row r="9042" spans="1:4">
      <c r="A9042" s="298">
        <v>105473</v>
      </c>
      <c r="B9042" s="142" t="s">
        <v>43007</v>
      </c>
      <c r="C9042" s="143" t="s">
        <v>2648</v>
      </c>
      <c r="D9042" s="144">
        <v>0</v>
      </c>
    </row>
    <row r="9043" spans="1:4">
      <c r="A9043" s="298">
        <v>105414</v>
      </c>
      <c r="B9043" s="142" t="s">
        <v>43008</v>
      </c>
      <c r="C9043" s="143" t="s">
        <v>2648</v>
      </c>
      <c r="D9043" s="144">
        <v>0</v>
      </c>
    </row>
    <row r="9044" spans="1:4">
      <c r="A9044" s="298">
        <v>105424</v>
      </c>
      <c r="B9044" s="142" t="s">
        <v>43009</v>
      </c>
      <c r="C9044" s="143" t="s">
        <v>2648</v>
      </c>
      <c r="D9044" s="144">
        <v>0</v>
      </c>
    </row>
    <row r="9045" spans="1:4">
      <c r="A9045" s="298">
        <v>105448</v>
      </c>
      <c r="B9045" s="142" t="s">
        <v>43010</v>
      </c>
      <c r="C9045" s="143" t="s">
        <v>2648</v>
      </c>
      <c r="D9045" s="144">
        <v>0</v>
      </c>
    </row>
    <row r="9046" spans="1:4">
      <c r="A9046" s="298">
        <v>105409</v>
      </c>
      <c r="B9046" s="142" t="s">
        <v>43011</v>
      </c>
      <c r="C9046" s="143" t="s">
        <v>2648</v>
      </c>
      <c r="D9046" s="144">
        <v>0</v>
      </c>
    </row>
    <row r="9047" spans="1:4">
      <c r="A9047" s="298">
        <v>105415</v>
      </c>
      <c r="B9047" s="142" t="s">
        <v>43012</v>
      </c>
      <c r="C9047" s="143" t="s">
        <v>2648</v>
      </c>
      <c r="D9047" s="144">
        <v>0</v>
      </c>
    </row>
    <row r="9048" spans="1:4">
      <c r="A9048" s="298">
        <v>105487</v>
      </c>
      <c r="B9048" s="142" t="s">
        <v>43013</v>
      </c>
      <c r="C9048" s="143" t="s">
        <v>2648</v>
      </c>
      <c r="D9048" s="144">
        <v>0</v>
      </c>
    </row>
    <row r="9049" spans="1:4">
      <c r="A9049" s="298">
        <v>105451</v>
      </c>
      <c r="B9049" s="142" t="s">
        <v>43014</v>
      </c>
      <c r="C9049" s="143" t="s">
        <v>2648</v>
      </c>
      <c r="D9049" s="144">
        <v>0</v>
      </c>
    </row>
    <row r="9050" spans="1:4">
      <c r="A9050" s="298">
        <v>105454</v>
      </c>
      <c r="B9050" s="142" t="s">
        <v>43015</v>
      </c>
      <c r="C9050" s="143" t="s">
        <v>2648</v>
      </c>
      <c r="D9050" s="144">
        <v>0</v>
      </c>
    </row>
    <row r="9051" spans="1:4">
      <c r="A9051" s="298">
        <v>105411</v>
      </c>
      <c r="B9051" s="142" t="s">
        <v>43016</v>
      </c>
      <c r="C9051" s="143" t="s">
        <v>2648</v>
      </c>
      <c r="D9051" s="144">
        <v>0</v>
      </c>
    </row>
    <row r="9052" spans="1:4">
      <c r="A9052" s="298">
        <v>105419</v>
      </c>
      <c r="B9052" s="142" t="s">
        <v>43017</v>
      </c>
      <c r="C9052" s="143" t="s">
        <v>2648</v>
      </c>
      <c r="D9052" s="144">
        <v>0</v>
      </c>
    </row>
    <row r="9053" spans="1:4">
      <c r="A9053" s="298">
        <v>105443</v>
      </c>
      <c r="B9053" s="142" t="s">
        <v>43018</v>
      </c>
      <c r="C9053" s="143" t="s">
        <v>2648</v>
      </c>
      <c r="D9053" s="144">
        <v>0</v>
      </c>
    </row>
    <row r="9054" spans="1:4">
      <c r="A9054" s="298">
        <v>105455</v>
      </c>
      <c r="B9054" s="142" t="s">
        <v>43019</v>
      </c>
      <c r="C9054" s="143" t="s">
        <v>2648</v>
      </c>
      <c r="D9054" s="144">
        <v>0</v>
      </c>
    </row>
    <row r="9055" spans="1:4">
      <c r="A9055" s="298">
        <v>105412</v>
      </c>
      <c r="B9055" s="142" t="s">
        <v>43020</v>
      </c>
      <c r="C9055" s="143" t="s">
        <v>2648</v>
      </c>
      <c r="D9055" s="144">
        <v>0</v>
      </c>
    </row>
    <row r="9056" spans="1:4">
      <c r="A9056" s="298">
        <v>105420</v>
      </c>
      <c r="B9056" s="142" t="s">
        <v>43021</v>
      </c>
      <c r="C9056" s="143" t="s">
        <v>2648</v>
      </c>
      <c r="D9056" s="144">
        <v>0</v>
      </c>
    </row>
    <row r="9057" spans="1:4">
      <c r="A9057" s="298">
        <v>105444</v>
      </c>
      <c r="B9057" s="142" t="s">
        <v>43022</v>
      </c>
      <c r="C9057" s="143" t="s">
        <v>2648</v>
      </c>
      <c r="D9057" s="144">
        <v>0</v>
      </c>
    </row>
    <row r="9058" spans="1:4">
      <c r="A9058" s="298">
        <v>105456</v>
      </c>
      <c r="B9058" s="142" t="s">
        <v>43023</v>
      </c>
      <c r="C9058" s="143" t="s">
        <v>2648</v>
      </c>
      <c r="D9058" s="144">
        <v>0</v>
      </c>
    </row>
    <row r="9059" spans="1:4">
      <c r="A9059" s="298">
        <v>105478</v>
      </c>
      <c r="B9059" s="142" t="s">
        <v>43024</v>
      </c>
      <c r="C9059" s="143" t="s">
        <v>2648</v>
      </c>
      <c r="D9059" s="144">
        <v>0</v>
      </c>
    </row>
    <row r="9060" spans="1:4">
      <c r="A9060" s="298">
        <v>105421</v>
      </c>
      <c r="B9060" s="142" t="s">
        <v>43025</v>
      </c>
      <c r="C9060" s="143" t="s">
        <v>2648</v>
      </c>
      <c r="D9060" s="144">
        <v>0</v>
      </c>
    </row>
    <row r="9061" spans="1:4">
      <c r="A9061" s="298">
        <v>105445</v>
      </c>
      <c r="B9061" s="142" t="s">
        <v>43026</v>
      </c>
      <c r="C9061" s="143" t="s">
        <v>2648</v>
      </c>
      <c r="D9061" s="144">
        <v>0</v>
      </c>
    </row>
    <row r="9062" spans="1:4">
      <c r="A9062" s="298">
        <v>105453</v>
      </c>
      <c r="B9062" s="142" t="s">
        <v>43027</v>
      </c>
      <c r="C9062" s="143" t="s">
        <v>2648</v>
      </c>
      <c r="D9062" s="144">
        <v>0</v>
      </c>
    </row>
    <row r="9063" spans="1:4">
      <c r="A9063" s="298">
        <v>105497</v>
      </c>
      <c r="B9063" s="142" t="s">
        <v>43028</v>
      </c>
      <c r="C9063" s="143" t="s">
        <v>2648</v>
      </c>
      <c r="D9063" s="144">
        <v>0</v>
      </c>
    </row>
    <row r="9064" spans="1:4">
      <c r="A9064" s="298">
        <v>105418</v>
      </c>
      <c r="B9064" s="142" t="s">
        <v>43029</v>
      </c>
      <c r="C9064" s="143" t="s">
        <v>2648</v>
      </c>
      <c r="D9064" s="144">
        <v>0</v>
      </c>
    </row>
    <row r="9065" spans="1:4">
      <c r="A9065" s="298">
        <v>105442</v>
      </c>
      <c r="B9065" s="142" t="s">
        <v>43030</v>
      </c>
      <c r="C9065" s="143" t="s">
        <v>2648</v>
      </c>
      <c r="D9065" s="144">
        <v>0</v>
      </c>
    </row>
    <row r="9066" spans="1:4">
      <c r="A9066" s="298">
        <v>105410</v>
      </c>
      <c r="B9066" s="142" t="s">
        <v>43031</v>
      </c>
      <c r="C9066" s="143" t="s">
        <v>2648</v>
      </c>
      <c r="D9066" s="144">
        <v>0</v>
      </c>
    </row>
    <row r="9067" spans="1:4">
      <c r="A9067" s="298">
        <v>105416</v>
      </c>
      <c r="B9067" s="142" t="s">
        <v>43032</v>
      </c>
      <c r="C9067" s="143" t="s">
        <v>2648</v>
      </c>
      <c r="D9067" s="144">
        <v>0</v>
      </c>
    </row>
    <row r="9068" spans="1:4">
      <c r="A9068" s="298">
        <v>105488</v>
      </c>
      <c r="B9068" s="142" t="s">
        <v>43033</v>
      </c>
      <c r="C9068" s="143" t="s">
        <v>2648</v>
      </c>
      <c r="D9068" s="144">
        <v>0</v>
      </c>
    </row>
    <row r="9069" spans="1:4">
      <c r="A9069" s="298">
        <v>105452</v>
      </c>
      <c r="B9069" s="142" t="s">
        <v>43034</v>
      </c>
      <c r="C9069" s="143" t="s">
        <v>2648</v>
      </c>
      <c r="D9069" s="144">
        <v>0</v>
      </c>
    </row>
    <row r="9070" spans="1:4">
      <c r="A9070" s="298">
        <v>105475</v>
      </c>
      <c r="B9070" s="142" t="s">
        <v>43035</v>
      </c>
      <c r="C9070" s="143" t="s">
        <v>2648</v>
      </c>
      <c r="D9070" s="144">
        <v>0</v>
      </c>
    </row>
    <row r="9071" spans="1:4">
      <c r="A9071" s="298">
        <v>105498</v>
      </c>
      <c r="B9071" s="142" t="s">
        <v>43036</v>
      </c>
      <c r="C9071" s="143" t="s">
        <v>2648</v>
      </c>
      <c r="D9071" s="144">
        <v>0</v>
      </c>
    </row>
    <row r="9072" spans="1:4">
      <c r="A9072" s="298">
        <v>105486</v>
      </c>
      <c r="B9072" s="142" t="s">
        <v>43037</v>
      </c>
      <c r="C9072" s="143" t="s">
        <v>2648</v>
      </c>
      <c r="D9072" s="144">
        <v>0</v>
      </c>
    </row>
    <row r="9073" spans="1:4">
      <c r="A9073" s="298">
        <v>105450</v>
      </c>
      <c r="B9073" s="142" t="s">
        <v>43038</v>
      </c>
      <c r="C9073" s="143" t="s">
        <v>2648</v>
      </c>
      <c r="D9073" s="144">
        <v>0</v>
      </c>
    </row>
    <row r="9074" spans="1:4">
      <c r="A9074" s="298">
        <v>105438</v>
      </c>
      <c r="B9074" s="142" t="s">
        <v>43039</v>
      </c>
      <c r="C9074" s="143" t="s">
        <v>2648</v>
      </c>
      <c r="D9074" s="144">
        <v>0</v>
      </c>
    </row>
    <row r="9075" spans="1:4">
      <c r="A9075" s="298">
        <v>105463</v>
      </c>
      <c r="B9075" s="142" t="s">
        <v>43040</v>
      </c>
      <c r="C9075" s="143" t="s">
        <v>2648</v>
      </c>
      <c r="D9075" s="144">
        <v>0</v>
      </c>
    </row>
    <row r="9076" spans="1:4">
      <c r="A9076" s="298">
        <v>105485</v>
      </c>
      <c r="B9076" s="142" t="s">
        <v>43041</v>
      </c>
      <c r="C9076" s="143" t="s">
        <v>2648</v>
      </c>
      <c r="D9076" s="144">
        <v>0</v>
      </c>
    </row>
    <row r="9077" spans="1:4">
      <c r="A9077" s="298">
        <v>105428</v>
      </c>
      <c r="B9077" s="142" t="s">
        <v>43042</v>
      </c>
      <c r="C9077" s="143" t="s">
        <v>2648</v>
      </c>
      <c r="D9077" s="144">
        <v>0</v>
      </c>
    </row>
    <row r="9078" spans="1:4">
      <c r="A9078" s="298">
        <v>105426</v>
      </c>
      <c r="B9078" s="142" t="s">
        <v>43043</v>
      </c>
      <c r="C9078" s="143" t="s">
        <v>2648</v>
      </c>
      <c r="D9078" s="144">
        <v>0</v>
      </c>
    </row>
    <row r="9079" spans="1:4">
      <c r="A9079" s="298">
        <v>105491</v>
      </c>
      <c r="B9079" s="142" t="s">
        <v>43044</v>
      </c>
      <c r="C9079" s="143" t="s">
        <v>2648</v>
      </c>
      <c r="D9079" s="144">
        <v>0</v>
      </c>
    </row>
    <row r="9080" spans="1:4">
      <c r="A9080" s="298">
        <v>105495</v>
      </c>
      <c r="B9080" s="142" t="s">
        <v>43045</v>
      </c>
      <c r="C9080" s="143" t="s">
        <v>2648</v>
      </c>
      <c r="D9080" s="144">
        <v>0</v>
      </c>
    </row>
    <row r="9081" spans="1:4">
      <c r="A9081" s="298">
        <v>105407</v>
      </c>
      <c r="B9081" s="142" t="s">
        <v>43046</v>
      </c>
      <c r="C9081" s="143" t="s">
        <v>2648</v>
      </c>
      <c r="D9081" s="144">
        <v>0</v>
      </c>
    </row>
    <row r="9082" spans="1:4">
      <c r="A9082" s="298">
        <v>105427</v>
      </c>
      <c r="B9082" s="142" t="s">
        <v>43047</v>
      </c>
      <c r="C9082" s="143" t="s">
        <v>2648</v>
      </c>
      <c r="D9082" s="144">
        <v>0</v>
      </c>
    </row>
    <row r="9083" spans="1:4">
      <c r="A9083" s="298">
        <v>105492</v>
      </c>
      <c r="B9083" s="142" t="s">
        <v>43048</v>
      </c>
      <c r="C9083" s="143" t="s">
        <v>2648</v>
      </c>
      <c r="D9083" s="144">
        <v>0</v>
      </c>
    </row>
    <row r="9084" spans="1:4">
      <c r="A9084" s="298">
        <v>105496</v>
      </c>
      <c r="B9084" s="142" t="s">
        <v>43049</v>
      </c>
      <c r="C9084" s="143" t="s">
        <v>2648</v>
      </c>
      <c r="D9084" s="144">
        <v>0</v>
      </c>
    </row>
    <row r="9085" spans="1:4">
      <c r="A9085" s="298">
        <v>105425</v>
      </c>
      <c r="B9085" s="142" t="s">
        <v>43050</v>
      </c>
      <c r="C9085" s="143" t="s">
        <v>2648</v>
      </c>
      <c r="D9085" s="144">
        <v>0</v>
      </c>
    </row>
    <row r="9086" spans="1:4">
      <c r="A9086" s="298">
        <v>105477</v>
      </c>
      <c r="B9086" s="142" t="s">
        <v>43051</v>
      </c>
      <c r="C9086" s="143" t="s">
        <v>2648</v>
      </c>
      <c r="D9086" s="144">
        <v>0</v>
      </c>
    </row>
    <row r="9087" spans="1:4">
      <c r="A9087" s="298">
        <v>105490</v>
      </c>
      <c r="B9087" s="142" t="s">
        <v>43052</v>
      </c>
      <c r="C9087" s="143" t="s">
        <v>2648</v>
      </c>
      <c r="D9087" s="144">
        <v>0</v>
      </c>
    </row>
    <row r="9088" spans="1:4">
      <c r="A9088" s="298">
        <v>105494</v>
      </c>
      <c r="B9088" s="142" t="s">
        <v>43053</v>
      </c>
      <c r="C9088" s="143" t="s">
        <v>2648</v>
      </c>
      <c r="D9088" s="144">
        <v>0</v>
      </c>
    </row>
    <row r="9089" spans="1:4">
      <c r="A9089" s="298">
        <v>105417</v>
      </c>
      <c r="B9089" s="142" t="s">
        <v>43054</v>
      </c>
      <c r="C9089" s="143" t="s">
        <v>2648</v>
      </c>
      <c r="D9089" s="144">
        <v>0</v>
      </c>
    </row>
    <row r="9090" spans="1:4">
      <c r="A9090" s="298">
        <v>105461</v>
      </c>
      <c r="B9090" s="142" t="s">
        <v>43055</v>
      </c>
      <c r="C9090" s="143" t="s">
        <v>2648</v>
      </c>
      <c r="D9090" s="144">
        <v>0</v>
      </c>
    </row>
    <row r="9091" spans="1:4">
      <c r="A9091" s="298">
        <v>105436</v>
      </c>
      <c r="B9091" s="142" t="s">
        <v>43056</v>
      </c>
      <c r="C9091" s="143" t="s">
        <v>2648</v>
      </c>
      <c r="D9091" s="144">
        <v>0</v>
      </c>
    </row>
    <row r="9092" spans="1:4">
      <c r="A9092" s="298">
        <v>105483</v>
      </c>
      <c r="B9092" s="142" t="s">
        <v>43057</v>
      </c>
      <c r="C9092" s="143" t="s">
        <v>2648</v>
      </c>
      <c r="D9092" s="144">
        <v>0</v>
      </c>
    </row>
    <row r="9093" spans="1:4">
      <c r="A9093" s="298">
        <v>105505</v>
      </c>
      <c r="B9093" s="142" t="s">
        <v>43058</v>
      </c>
      <c r="C9093" s="143" t="s">
        <v>2648</v>
      </c>
      <c r="D9093" s="144">
        <v>0</v>
      </c>
    </row>
    <row r="9094" spans="1:4">
      <c r="A9094" s="298">
        <v>105435</v>
      </c>
      <c r="B9094" s="142" t="s">
        <v>43059</v>
      </c>
      <c r="C9094" s="143" t="s">
        <v>2648</v>
      </c>
      <c r="D9094" s="144">
        <v>0</v>
      </c>
    </row>
    <row r="9095" spans="1:4">
      <c r="A9095" s="298">
        <v>105460</v>
      </c>
      <c r="B9095" s="142" t="s">
        <v>43060</v>
      </c>
      <c r="C9095" s="143" t="s">
        <v>2648</v>
      </c>
      <c r="D9095" s="144">
        <v>0</v>
      </c>
    </row>
    <row r="9096" spans="1:4">
      <c r="A9096" s="298">
        <v>105470</v>
      </c>
      <c r="B9096" s="142" t="s">
        <v>43061</v>
      </c>
      <c r="C9096" s="143" t="s">
        <v>2648</v>
      </c>
      <c r="D9096" s="144">
        <v>0</v>
      </c>
    </row>
    <row r="9097" spans="1:4">
      <c r="A9097" s="298">
        <v>105504</v>
      </c>
      <c r="B9097" s="142" t="s">
        <v>43062</v>
      </c>
      <c r="C9097" s="143" t="s">
        <v>2648</v>
      </c>
      <c r="D9097" s="144">
        <v>0</v>
      </c>
    </row>
    <row r="9098" spans="1:4">
      <c r="A9098" s="298">
        <v>105476</v>
      </c>
      <c r="B9098" s="142" t="s">
        <v>43063</v>
      </c>
      <c r="C9098" s="143" t="s">
        <v>2648</v>
      </c>
      <c r="D9098" s="144">
        <v>0</v>
      </c>
    </row>
    <row r="9099" spans="1:4">
      <c r="A9099" s="298">
        <v>105471</v>
      </c>
      <c r="B9099" s="142" t="s">
        <v>43064</v>
      </c>
      <c r="C9099" s="143" t="s">
        <v>2648</v>
      </c>
      <c r="D9099" s="144">
        <v>0</v>
      </c>
    </row>
    <row r="9100" spans="1:4">
      <c r="A9100" s="298">
        <v>105493</v>
      </c>
      <c r="B9100" s="142" t="s">
        <v>43065</v>
      </c>
      <c r="C9100" s="143" t="s">
        <v>2648</v>
      </c>
      <c r="D9100" s="144">
        <v>0</v>
      </c>
    </row>
    <row r="9101" spans="1:4">
      <c r="A9101" s="298">
        <v>105482</v>
      </c>
      <c r="B9101" s="142" t="s">
        <v>43066</v>
      </c>
      <c r="C9101" s="143" t="s">
        <v>2648</v>
      </c>
      <c r="D9101" s="144">
        <v>0</v>
      </c>
    </row>
    <row r="9102" spans="1:4">
      <c r="A9102" s="298">
        <v>105430</v>
      </c>
      <c r="B9102" s="142" t="s">
        <v>43067</v>
      </c>
      <c r="C9102" s="143" t="s">
        <v>2648</v>
      </c>
      <c r="D9102" s="144">
        <v>0</v>
      </c>
    </row>
    <row r="9103" spans="1:4">
      <c r="A9103" s="298">
        <v>105440</v>
      </c>
      <c r="B9103" s="142" t="s">
        <v>43068</v>
      </c>
      <c r="C9103" s="143" t="s">
        <v>2648</v>
      </c>
      <c r="D9103" s="144">
        <v>0</v>
      </c>
    </row>
    <row r="9104" spans="1:4">
      <c r="A9104" s="298">
        <v>105465</v>
      </c>
      <c r="B9104" s="142" t="s">
        <v>43069</v>
      </c>
      <c r="C9104" s="143" t="s">
        <v>2648</v>
      </c>
      <c r="D9104" s="144">
        <v>0</v>
      </c>
    </row>
    <row r="9105" spans="1:4">
      <c r="A9105" s="298">
        <v>105499</v>
      </c>
      <c r="B9105" s="142" t="s">
        <v>43070</v>
      </c>
      <c r="C9105" s="143" t="s">
        <v>2648</v>
      </c>
      <c r="D9105" s="144">
        <v>0</v>
      </c>
    </row>
    <row r="9106" spans="1:4">
      <c r="A9106" s="298">
        <v>105431</v>
      </c>
      <c r="B9106" s="142" t="s">
        <v>43071</v>
      </c>
      <c r="C9106" s="143" t="s">
        <v>2648</v>
      </c>
      <c r="D9106" s="144">
        <v>0</v>
      </c>
    </row>
    <row r="9107" spans="1:4">
      <c r="A9107" s="298">
        <v>105441</v>
      </c>
      <c r="B9107" s="142" t="s">
        <v>43072</v>
      </c>
      <c r="C9107" s="143" t="s">
        <v>2648</v>
      </c>
      <c r="D9107" s="144">
        <v>0</v>
      </c>
    </row>
    <row r="9108" spans="1:4">
      <c r="A9108" s="298">
        <v>105466</v>
      </c>
      <c r="B9108" s="142" t="s">
        <v>43073</v>
      </c>
      <c r="C9108" s="143" t="s">
        <v>2648</v>
      </c>
      <c r="D9108" s="144">
        <v>0</v>
      </c>
    </row>
    <row r="9109" spans="1:4">
      <c r="A9109" s="298">
        <v>105500</v>
      </c>
      <c r="B9109" s="142" t="s">
        <v>43074</v>
      </c>
      <c r="C9109" s="143" t="s">
        <v>2648</v>
      </c>
      <c r="D9109" s="144">
        <v>0</v>
      </c>
    </row>
    <row r="9110" spans="1:4">
      <c r="A9110" s="298">
        <v>105429</v>
      </c>
      <c r="B9110" s="142" t="s">
        <v>43075</v>
      </c>
      <c r="C9110" s="143" t="s">
        <v>2648</v>
      </c>
      <c r="D9110" s="144">
        <v>0</v>
      </c>
    </row>
    <row r="9111" spans="1:4">
      <c r="A9111" s="298">
        <v>105439</v>
      </c>
      <c r="B9111" s="142" t="s">
        <v>43076</v>
      </c>
      <c r="C9111" s="143" t="s">
        <v>2648</v>
      </c>
      <c r="D9111" s="144">
        <v>0</v>
      </c>
    </row>
    <row r="9112" spans="1:4">
      <c r="A9112" s="298">
        <v>105464</v>
      </c>
      <c r="B9112" s="142" t="s">
        <v>43077</v>
      </c>
      <c r="C9112" s="143" t="s">
        <v>2648</v>
      </c>
      <c r="D9112" s="144">
        <v>0</v>
      </c>
    </row>
    <row r="9113" spans="1:4">
      <c r="A9113" s="298">
        <v>105489</v>
      </c>
      <c r="B9113" s="142" t="s">
        <v>43078</v>
      </c>
      <c r="C9113" s="143" t="s">
        <v>2648</v>
      </c>
      <c r="D9113" s="144">
        <v>0</v>
      </c>
    </row>
    <row r="9114" spans="1:4">
      <c r="A9114" s="298">
        <v>105437</v>
      </c>
      <c r="B9114" s="142" t="s">
        <v>43079</v>
      </c>
      <c r="C9114" s="143" t="s">
        <v>2648</v>
      </c>
      <c r="D9114" s="144">
        <v>0</v>
      </c>
    </row>
    <row r="9115" spans="1:4">
      <c r="A9115" s="298">
        <v>105462</v>
      </c>
      <c r="B9115" s="142" t="s">
        <v>43080</v>
      </c>
      <c r="C9115" s="143" t="s">
        <v>2648</v>
      </c>
      <c r="D9115" s="144">
        <v>0</v>
      </c>
    </row>
    <row r="9116" spans="1:4">
      <c r="A9116" s="298">
        <v>105484</v>
      </c>
      <c r="B9116" s="142" t="s">
        <v>43081</v>
      </c>
      <c r="C9116" s="143" t="s">
        <v>2648</v>
      </c>
      <c r="D9116" s="144">
        <v>0</v>
      </c>
    </row>
    <row r="9117" spans="1:4">
      <c r="A9117" s="298">
        <v>105506</v>
      </c>
      <c r="B9117" s="142" t="s">
        <v>43082</v>
      </c>
      <c r="C9117" s="143" t="s">
        <v>2648</v>
      </c>
      <c r="D9117" s="144">
        <v>0</v>
      </c>
    </row>
    <row r="9118" spans="1:4">
      <c r="A9118" s="298">
        <v>105432</v>
      </c>
      <c r="B9118" s="142" t="s">
        <v>43083</v>
      </c>
      <c r="C9118" s="143" t="s">
        <v>2648</v>
      </c>
      <c r="D9118" s="144">
        <v>0</v>
      </c>
    </row>
    <row r="9119" spans="1:4">
      <c r="A9119" s="298">
        <v>105457</v>
      </c>
      <c r="B9119" s="142" t="s">
        <v>43084</v>
      </c>
      <c r="C9119" s="143" t="s">
        <v>2648</v>
      </c>
      <c r="D9119" s="144">
        <v>0</v>
      </c>
    </row>
    <row r="9120" spans="1:4">
      <c r="A9120" s="298">
        <v>105467</v>
      </c>
      <c r="B9120" s="142" t="s">
        <v>43085</v>
      </c>
      <c r="C9120" s="143" t="s">
        <v>2648</v>
      </c>
      <c r="D9120" s="144">
        <v>0</v>
      </c>
    </row>
    <row r="9121" spans="1:4">
      <c r="A9121" s="298">
        <v>105501</v>
      </c>
      <c r="B9121" s="142" t="s">
        <v>43086</v>
      </c>
      <c r="C9121" s="143" t="s">
        <v>2648</v>
      </c>
      <c r="D9121" s="144">
        <v>0</v>
      </c>
    </row>
    <row r="9122" spans="1:4">
      <c r="A9122" s="298">
        <v>105433</v>
      </c>
      <c r="B9122" s="142" t="s">
        <v>43087</v>
      </c>
      <c r="C9122" s="143" t="s">
        <v>2648</v>
      </c>
      <c r="D9122" s="144">
        <v>0</v>
      </c>
    </row>
    <row r="9123" spans="1:4">
      <c r="A9123" s="298">
        <v>105458</v>
      </c>
      <c r="B9123" s="142" t="s">
        <v>43088</v>
      </c>
      <c r="C9123" s="143" t="s">
        <v>2648</v>
      </c>
      <c r="D9123" s="144">
        <v>0</v>
      </c>
    </row>
    <row r="9124" spans="1:4">
      <c r="A9124" s="298">
        <v>105468</v>
      </c>
      <c r="B9124" s="142" t="s">
        <v>43089</v>
      </c>
      <c r="C9124" s="143" t="s">
        <v>2648</v>
      </c>
      <c r="D9124" s="144">
        <v>0</v>
      </c>
    </row>
    <row r="9125" spans="1:4">
      <c r="A9125" s="298">
        <v>105502</v>
      </c>
      <c r="B9125" s="142" t="s">
        <v>43090</v>
      </c>
      <c r="C9125" s="143" t="s">
        <v>2648</v>
      </c>
      <c r="D9125" s="144">
        <v>0</v>
      </c>
    </row>
    <row r="9126" spans="1:4">
      <c r="A9126" s="298">
        <v>105434</v>
      </c>
      <c r="B9126" s="142" t="s">
        <v>43091</v>
      </c>
      <c r="C9126" s="143" t="s">
        <v>2648</v>
      </c>
      <c r="D9126" s="144">
        <v>0</v>
      </c>
    </row>
    <row r="9127" spans="1:4">
      <c r="A9127" s="298">
        <v>105459</v>
      </c>
      <c r="B9127" s="142" t="s">
        <v>43092</v>
      </c>
      <c r="C9127" s="143" t="s">
        <v>2648</v>
      </c>
      <c r="D9127" s="144">
        <v>0</v>
      </c>
    </row>
    <row r="9128" spans="1:4">
      <c r="A9128" s="298">
        <v>105469</v>
      </c>
      <c r="B9128" s="142" t="s">
        <v>43093</v>
      </c>
      <c r="C9128" s="143" t="s">
        <v>2648</v>
      </c>
      <c r="D9128" s="144">
        <v>0</v>
      </c>
    </row>
    <row r="9129" spans="1:4">
      <c r="A9129" s="298">
        <v>105503</v>
      </c>
      <c r="B9129" s="142" t="s">
        <v>43094</v>
      </c>
      <c r="C9129" s="143" t="s">
        <v>2648</v>
      </c>
      <c r="D9129" s="144">
        <v>0</v>
      </c>
    </row>
    <row r="9130" spans="1:4">
      <c r="A9130" s="298">
        <v>105472</v>
      </c>
      <c r="B9130" s="142" t="s">
        <v>43095</v>
      </c>
      <c r="C9130" s="143" t="s">
        <v>2648</v>
      </c>
      <c r="D9130" s="144">
        <v>0</v>
      </c>
    </row>
    <row r="9131" spans="1:4">
      <c r="A9131" s="298">
        <v>105413</v>
      </c>
      <c r="B9131" s="142" t="s">
        <v>43096</v>
      </c>
      <c r="C9131" s="143" t="s">
        <v>2648</v>
      </c>
      <c r="D9131" s="144">
        <v>0</v>
      </c>
    </row>
    <row r="9132" spans="1:4">
      <c r="A9132" s="298">
        <v>105423</v>
      </c>
      <c r="B9132" s="142" t="s">
        <v>43097</v>
      </c>
      <c r="C9132" s="143" t="s">
        <v>2648</v>
      </c>
      <c r="D9132" s="144">
        <v>0</v>
      </c>
    </row>
    <row r="9133" spans="1:4">
      <c r="A9133" s="298">
        <v>105447</v>
      </c>
      <c r="B9133" s="142" t="s">
        <v>43098</v>
      </c>
      <c r="C9133" s="143" t="s">
        <v>2648</v>
      </c>
      <c r="D9133" s="144">
        <v>0</v>
      </c>
    </row>
    <row r="9134" spans="1:4">
      <c r="A9134" s="298">
        <v>105408</v>
      </c>
      <c r="B9134" s="142" t="s">
        <v>43099</v>
      </c>
      <c r="C9134" s="143" t="s">
        <v>2648</v>
      </c>
      <c r="D9134" s="144">
        <v>0</v>
      </c>
    </row>
    <row r="9135" spans="1:4">
      <c r="A9135" s="298">
        <v>105479</v>
      </c>
      <c r="B9135" s="142" t="s">
        <v>43100</v>
      </c>
      <c r="C9135" s="143" t="s">
        <v>2648</v>
      </c>
      <c r="D9135" s="144">
        <v>0</v>
      </c>
    </row>
    <row r="9136" spans="1:4">
      <c r="A9136" s="298">
        <v>105422</v>
      </c>
      <c r="B9136" s="142" t="s">
        <v>43101</v>
      </c>
      <c r="C9136" s="143" t="s">
        <v>2648</v>
      </c>
      <c r="D9136" s="144">
        <v>0</v>
      </c>
    </row>
    <row r="9137" spans="1:4">
      <c r="A9137" s="298">
        <v>105446</v>
      </c>
      <c r="B9137" s="142" t="s">
        <v>43102</v>
      </c>
      <c r="C9137" s="143" t="s">
        <v>2648</v>
      </c>
      <c r="D9137" s="144">
        <v>0</v>
      </c>
    </row>
    <row r="9138" spans="1:4">
      <c r="A9138" s="298">
        <v>105474</v>
      </c>
      <c r="B9138" s="142" t="s">
        <v>43103</v>
      </c>
      <c r="C9138" s="143" t="s">
        <v>2648</v>
      </c>
      <c r="D9138" s="144">
        <v>0</v>
      </c>
    </row>
    <row r="9139" spans="1:4">
      <c r="A9139" s="298">
        <v>105480</v>
      </c>
      <c r="B9139" s="142" t="s">
        <v>43104</v>
      </c>
      <c r="C9139" s="143" t="s">
        <v>2648</v>
      </c>
      <c r="D9139" s="144">
        <v>0</v>
      </c>
    </row>
    <row r="9140" spans="1:4">
      <c r="A9140" s="298">
        <v>105481</v>
      </c>
      <c r="B9140" s="142" t="s">
        <v>43105</v>
      </c>
      <c r="C9140" s="143" t="s">
        <v>2648</v>
      </c>
      <c r="D9140" s="144">
        <v>0</v>
      </c>
    </row>
    <row r="9141" spans="1:4">
      <c r="A9141" s="298">
        <v>105449</v>
      </c>
      <c r="B9141" s="142" t="s">
        <v>43106</v>
      </c>
      <c r="C9141" s="143" t="s">
        <v>2648</v>
      </c>
      <c r="D9141" s="144">
        <v>0</v>
      </c>
    </row>
    <row r="9142" spans="1:4">
      <c r="A9142" s="298">
        <v>105511</v>
      </c>
      <c r="B9142" s="142" t="s">
        <v>43107</v>
      </c>
      <c r="C9142" s="143" t="s">
        <v>2647</v>
      </c>
      <c r="D9142" s="144">
        <v>0</v>
      </c>
    </row>
    <row r="9143" spans="1:4">
      <c r="A9143" s="298">
        <v>105507</v>
      </c>
      <c r="B9143" s="142" t="s">
        <v>43108</v>
      </c>
      <c r="C9143" s="143" t="s">
        <v>2647</v>
      </c>
      <c r="D9143" s="144">
        <v>0</v>
      </c>
    </row>
    <row r="9144" spans="1:4">
      <c r="A9144" s="298">
        <v>105512</v>
      </c>
      <c r="B9144" s="142" t="s">
        <v>43109</v>
      </c>
      <c r="C9144" s="143" t="s">
        <v>2647</v>
      </c>
      <c r="D9144" s="144">
        <v>0</v>
      </c>
    </row>
    <row r="9145" spans="1:4">
      <c r="A9145" s="298">
        <v>105508</v>
      </c>
      <c r="B9145" s="142" t="s">
        <v>43110</v>
      </c>
      <c r="C9145" s="143" t="s">
        <v>2647</v>
      </c>
      <c r="D9145" s="144">
        <v>0</v>
      </c>
    </row>
    <row r="9146" spans="1:4">
      <c r="A9146" s="298">
        <v>105513</v>
      </c>
      <c r="B9146" s="142" t="s">
        <v>43111</v>
      </c>
      <c r="C9146" s="143" t="s">
        <v>2647</v>
      </c>
      <c r="D9146" s="144">
        <v>0</v>
      </c>
    </row>
    <row r="9147" spans="1:4">
      <c r="A9147" s="298">
        <v>105509</v>
      </c>
      <c r="B9147" s="142" t="s">
        <v>43112</v>
      </c>
      <c r="C9147" s="143" t="s">
        <v>2647</v>
      </c>
      <c r="D9147" s="144">
        <v>0</v>
      </c>
    </row>
    <row r="9148" spans="1:4">
      <c r="A9148" s="298">
        <v>105514</v>
      </c>
      <c r="B9148" s="142" t="s">
        <v>43113</v>
      </c>
      <c r="C9148" s="143" t="s">
        <v>2647</v>
      </c>
      <c r="D9148" s="144">
        <v>0</v>
      </c>
    </row>
    <row r="9149" spans="1:4">
      <c r="A9149" s="298">
        <v>105510</v>
      </c>
      <c r="B9149" s="142" t="s">
        <v>43114</v>
      </c>
      <c r="C9149" s="143" t="s">
        <v>2647</v>
      </c>
      <c r="D9149" s="144">
        <v>0</v>
      </c>
    </row>
    <row r="9150" spans="1:4">
      <c r="A9150" s="298">
        <v>100207</v>
      </c>
      <c r="B9150" s="142" t="s">
        <v>2828</v>
      </c>
      <c r="C9150" s="143" t="s">
        <v>2649</v>
      </c>
      <c r="D9150" s="144">
        <v>536.98</v>
      </c>
    </row>
    <row r="9151" spans="1:4">
      <c r="A9151" s="298">
        <v>100211</v>
      </c>
      <c r="B9151" s="142" t="s">
        <v>2833</v>
      </c>
      <c r="C9151" s="143" t="s">
        <v>2830</v>
      </c>
      <c r="D9151" s="144">
        <v>8.09</v>
      </c>
    </row>
    <row r="9152" spans="1:4">
      <c r="A9152" s="298">
        <v>100210</v>
      </c>
      <c r="B9152" s="142" t="s">
        <v>2832</v>
      </c>
      <c r="C9152" s="143" t="s">
        <v>2830</v>
      </c>
      <c r="D9152" s="144">
        <v>20.97</v>
      </c>
    </row>
    <row r="9153" spans="1:4">
      <c r="A9153" s="298">
        <v>100221</v>
      </c>
      <c r="B9153" s="142" t="s">
        <v>2844</v>
      </c>
      <c r="C9153" s="143" t="s">
        <v>2843</v>
      </c>
      <c r="D9153" s="144">
        <v>37.06</v>
      </c>
    </row>
    <row r="9154" spans="1:4">
      <c r="A9154" s="298">
        <v>100203</v>
      </c>
      <c r="B9154" s="142" t="s">
        <v>2824</v>
      </c>
      <c r="C9154" s="143" t="s">
        <v>2816</v>
      </c>
      <c r="D9154" s="144">
        <v>1.29</v>
      </c>
    </row>
    <row r="9155" spans="1:4">
      <c r="A9155" s="298">
        <v>100202</v>
      </c>
      <c r="B9155" s="142" t="s">
        <v>2823</v>
      </c>
      <c r="C9155" s="143" t="s">
        <v>2816</v>
      </c>
      <c r="D9155" s="144">
        <v>1.0900000000000001</v>
      </c>
    </row>
    <row r="9156" spans="1:4">
      <c r="A9156" s="298">
        <v>100201</v>
      </c>
      <c r="B9156" s="142" t="s">
        <v>2822</v>
      </c>
      <c r="C9156" s="143" t="s">
        <v>2816</v>
      </c>
      <c r="D9156" s="144">
        <v>0.93</v>
      </c>
    </row>
    <row r="9157" spans="1:4">
      <c r="A9157" s="298">
        <v>100216</v>
      </c>
      <c r="B9157" s="142" t="s">
        <v>2838</v>
      </c>
      <c r="C9157" s="143" t="s">
        <v>2830</v>
      </c>
      <c r="D9157" s="144">
        <v>1.1299999999999999</v>
      </c>
    </row>
    <row r="9158" spans="1:4">
      <c r="A9158" s="298">
        <v>100215</v>
      </c>
      <c r="B9158" s="142" t="s">
        <v>2837</v>
      </c>
      <c r="C9158" s="143" t="s">
        <v>2830</v>
      </c>
      <c r="D9158" s="144">
        <v>4.22</v>
      </c>
    </row>
    <row r="9159" spans="1:4">
      <c r="A9159" s="298">
        <v>100214</v>
      </c>
      <c r="B9159" s="142" t="s">
        <v>2836</v>
      </c>
      <c r="C9159" s="143" t="s">
        <v>2830</v>
      </c>
      <c r="D9159" s="144">
        <v>4.92</v>
      </c>
    </row>
    <row r="9160" spans="1:4">
      <c r="A9160" s="298">
        <v>100223</v>
      </c>
      <c r="B9160" s="142" t="s">
        <v>2846</v>
      </c>
      <c r="C9160" s="143" t="s">
        <v>2843</v>
      </c>
      <c r="D9160" s="144">
        <v>6.57</v>
      </c>
    </row>
    <row r="9161" spans="1:4">
      <c r="A9161" s="298">
        <v>100280</v>
      </c>
      <c r="B9161" s="142" t="s">
        <v>2905</v>
      </c>
      <c r="C9161" s="143" t="s">
        <v>2830</v>
      </c>
      <c r="D9161" s="144">
        <v>21.55</v>
      </c>
    </row>
    <row r="9162" spans="1:4">
      <c r="A9162" s="298">
        <v>100270</v>
      </c>
      <c r="B9162" s="142" t="s">
        <v>2895</v>
      </c>
      <c r="C9162" s="143" t="s">
        <v>2830</v>
      </c>
      <c r="D9162" s="144">
        <v>73.53</v>
      </c>
    </row>
    <row r="9163" spans="1:4">
      <c r="A9163" s="298">
        <v>100286</v>
      </c>
      <c r="B9163" s="142" t="s">
        <v>2911</v>
      </c>
      <c r="C9163" s="143" t="s">
        <v>2861</v>
      </c>
      <c r="D9163" s="144">
        <v>16.09</v>
      </c>
    </row>
    <row r="9164" spans="1:4">
      <c r="A9164" s="298">
        <v>100213</v>
      </c>
      <c r="B9164" s="142" t="s">
        <v>2835</v>
      </c>
      <c r="C9164" s="143" t="s">
        <v>2830</v>
      </c>
      <c r="D9164" s="144">
        <v>3.21</v>
      </c>
    </row>
    <row r="9165" spans="1:4">
      <c r="A9165" s="298">
        <v>100212</v>
      </c>
      <c r="B9165" s="142" t="s">
        <v>2834</v>
      </c>
      <c r="C9165" s="143" t="s">
        <v>2830</v>
      </c>
      <c r="D9165" s="144">
        <v>8.93</v>
      </c>
    </row>
    <row r="9166" spans="1:4">
      <c r="A9166" s="298">
        <v>100222</v>
      </c>
      <c r="B9166" s="142" t="s">
        <v>2845</v>
      </c>
      <c r="C9166" s="143" t="s">
        <v>2843</v>
      </c>
      <c r="D9166" s="144">
        <v>14.04</v>
      </c>
    </row>
    <row r="9167" spans="1:4">
      <c r="A9167" s="298">
        <v>100226</v>
      </c>
      <c r="B9167" s="142" t="s">
        <v>2850</v>
      </c>
      <c r="C9167" s="143" t="s">
        <v>2849</v>
      </c>
      <c r="D9167" s="144">
        <v>0.8</v>
      </c>
    </row>
    <row r="9168" spans="1:4">
      <c r="A9168" s="298">
        <v>100200</v>
      </c>
      <c r="B9168" s="142" t="s">
        <v>2821</v>
      </c>
      <c r="C9168" s="143" t="s">
        <v>2816</v>
      </c>
      <c r="D9168" s="144">
        <v>0.47</v>
      </c>
    </row>
    <row r="9169" spans="1:4">
      <c r="A9169" s="298">
        <v>100199</v>
      </c>
      <c r="B9169" s="142" t="s">
        <v>2820</v>
      </c>
      <c r="C9169" s="143" t="s">
        <v>2816</v>
      </c>
      <c r="D9169" s="144">
        <v>0.38</v>
      </c>
    </row>
    <row r="9170" spans="1:4">
      <c r="A9170" s="298">
        <v>100198</v>
      </c>
      <c r="B9170" s="142" t="s">
        <v>2819</v>
      </c>
      <c r="C9170" s="143" t="s">
        <v>2816</v>
      </c>
      <c r="D9170" s="144">
        <v>0.32</v>
      </c>
    </row>
    <row r="9171" spans="1:4">
      <c r="A9171" s="298">
        <v>100283</v>
      </c>
      <c r="B9171" s="142" t="s">
        <v>2908</v>
      </c>
      <c r="C9171" s="143" t="s">
        <v>2843</v>
      </c>
      <c r="D9171" s="144">
        <v>29.69</v>
      </c>
    </row>
    <row r="9172" spans="1:4">
      <c r="A9172" s="298">
        <v>100227</v>
      </c>
      <c r="B9172" s="142" t="s">
        <v>2851</v>
      </c>
      <c r="C9172" s="143" t="s">
        <v>2849</v>
      </c>
      <c r="D9172" s="144">
        <v>1.19</v>
      </c>
    </row>
    <row r="9173" spans="1:4">
      <c r="A9173" s="298">
        <v>100205</v>
      </c>
      <c r="B9173" s="142" t="s">
        <v>2826</v>
      </c>
      <c r="C9173" s="143" t="s">
        <v>2649</v>
      </c>
      <c r="D9173" s="144">
        <v>1720.64</v>
      </c>
    </row>
    <row r="9174" spans="1:4">
      <c r="A9174" s="298">
        <v>100206</v>
      </c>
      <c r="B9174" s="142" t="s">
        <v>2827</v>
      </c>
      <c r="C9174" s="143" t="s">
        <v>2649</v>
      </c>
      <c r="D9174" s="144">
        <v>1243.73</v>
      </c>
    </row>
    <row r="9175" spans="1:4">
      <c r="A9175" s="298">
        <v>100281</v>
      </c>
      <c r="B9175" s="142" t="s">
        <v>2906</v>
      </c>
      <c r="C9175" s="143" t="s">
        <v>2830</v>
      </c>
      <c r="D9175" s="144">
        <v>4.59</v>
      </c>
    </row>
    <row r="9176" spans="1:4">
      <c r="A9176" s="298">
        <v>100219</v>
      </c>
      <c r="B9176" s="142" t="s">
        <v>2841</v>
      </c>
      <c r="C9176" s="143" t="s">
        <v>2830</v>
      </c>
      <c r="D9176" s="144">
        <v>0.56000000000000005</v>
      </c>
    </row>
    <row r="9177" spans="1:4">
      <c r="A9177" s="298">
        <v>100218</v>
      </c>
      <c r="B9177" s="142" t="s">
        <v>2840</v>
      </c>
      <c r="C9177" s="143" t="s">
        <v>2830</v>
      </c>
      <c r="D9177" s="144">
        <v>2.56</v>
      </c>
    </row>
    <row r="9178" spans="1:4">
      <c r="A9178" s="298">
        <v>100217</v>
      </c>
      <c r="B9178" s="142" t="s">
        <v>2839</v>
      </c>
      <c r="C9178" s="143" t="s">
        <v>2830</v>
      </c>
      <c r="D9178" s="144">
        <v>3.74</v>
      </c>
    </row>
    <row r="9179" spans="1:4">
      <c r="A9179" s="298">
        <v>100224</v>
      </c>
      <c r="B9179" s="142" t="s">
        <v>2847</v>
      </c>
      <c r="C9179" s="143" t="s">
        <v>2843</v>
      </c>
      <c r="D9179" s="144">
        <v>3.74</v>
      </c>
    </row>
    <row r="9180" spans="1:4">
      <c r="A9180" s="298">
        <v>100228</v>
      </c>
      <c r="B9180" s="142" t="s">
        <v>2852</v>
      </c>
      <c r="C9180" s="143" t="s">
        <v>2849</v>
      </c>
      <c r="D9180" s="144">
        <v>0.37</v>
      </c>
    </row>
    <row r="9181" spans="1:4">
      <c r="A9181" s="298">
        <v>100204</v>
      </c>
      <c r="B9181" s="142" t="s">
        <v>2825</v>
      </c>
      <c r="C9181" s="143" t="s">
        <v>2816</v>
      </c>
      <c r="D9181" s="144">
        <v>0.13</v>
      </c>
    </row>
    <row r="9182" spans="1:4">
      <c r="A9182" s="298">
        <v>100284</v>
      </c>
      <c r="B9182" s="142" t="s">
        <v>2909</v>
      </c>
      <c r="C9182" s="143" t="s">
        <v>2843</v>
      </c>
      <c r="D9182" s="144">
        <v>13.43</v>
      </c>
    </row>
    <row r="9183" spans="1:4">
      <c r="A9183" s="298">
        <v>100277</v>
      </c>
      <c r="B9183" s="142" t="s">
        <v>2902</v>
      </c>
      <c r="C9183" s="143" t="s">
        <v>2843</v>
      </c>
      <c r="D9183" s="144">
        <v>2.39</v>
      </c>
    </row>
    <row r="9184" spans="1:4">
      <c r="A9184" s="298">
        <v>100278</v>
      </c>
      <c r="B9184" s="142" t="s">
        <v>2903</v>
      </c>
      <c r="C9184" s="143" t="s">
        <v>2830</v>
      </c>
      <c r="D9184" s="144">
        <v>46.93</v>
      </c>
    </row>
    <row r="9185" spans="1:4">
      <c r="A9185" s="298">
        <v>100268</v>
      </c>
      <c r="B9185" s="142" t="s">
        <v>2893</v>
      </c>
      <c r="C9185" s="143" t="s">
        <v>2830</v>
      </c>
      <c r="D9185" s="144">
        <v>98.1</v>
      </c>
    </row>
    <row r="9186" spans="1:4">
      <c r="A9186" s="298">
        <v>100285</v>
      </c>
      <c r="B9186" s="142" t="s">
        <v>2910</v>
      </c>
      <c r="C9186" s="143" t="s">
        <v>2861</v>
      </c>
      <c r="D9186" s="144">
        <v>49.38</v>
      </c>
    </row>
    <row r="9187" spans="1:4">
      <c r="A9187" s="298">
        <v>100209</v>
      </c>
      <c r="B9187" s="142" t="s">
        <v>2831</v>
      </c>
      <c r="C9187" s="143" t="s">
        <v>2830</v>
      </c>
      <c r="D9187" s="144">
        <v>11.38</v>
      </c>
    </row>
    <row r="9188" spans="1:4">
      <c r="A9188" s="298">
        <v>100208</v>
      </c>
      <c r="B9188" s="142" t="s">
        <v>2829</v>
      </c>
      <c r="C9188" s="143" t="s">
        <v>2830</v>
      </c>
      <c r="D9188" s="144">
        <v>22.76</v>
      </c>
    </row>
    <row r="9189" spans="1:4">
      <c r="A9189" s="298">
        <v>100256</v>
      </c>
      <c r="B9189" s="142" t="s">
        <v>2881</v>
      </c>
      <c r="C9189" s="143" t="s">
        <v>2861</v>
      </c>
      <c r="D9189" s="144">
        <v>10.43</v>
      </c>
    </row>
    <row r="9190" spans="1:4">
      <c r="A9190" s="298">
        <v>100220</v>
      </c>
      <c r="B9190" s="142" t="s">
        <v>2842</v>
      </c>
      <c r="C9190" s="143" t="s">
        <v>2843</v>
      </c>
      <c r="D9190" s="144">
        <v>32.700000000000003</v>
      </c>
    </row>
    <row r="9191" spans="1:4">
      <c r="A9191" s="298">
        <v>100287</v>
      </c>
      <c r="B9191" s="142" t="s">
        <v>43115</v>
      </c>
      <c r="C9191" s="143" t="s">
        <v>2861</v>
      </c>
      <c r="D9191" s="144">
        <v>15.41</v>
      </c>
    </row>
    <row r="9192" spans="1:4">
      <c r="A9192" s="298">
        <v>100274</v>
      </c>
      <c r="B9192" s="142" t="s">
        <v>2899</v>
      </c>
      <c r="C9192" s="143" t="s">
        <v>2843</v>
      </c>
      <c r="D9192" s="144">
        <v>32.71</v>
      </c>
    </row>
    <row r="9193" spans="1:4">
      <c r="A9193" s="298">
        <v>100264</v>
      </c>
      <c r="B9193" s="142" t="s">
        <v>2889</v>
      </c>
      <c r="C9193" s="143" t="s">
        <v>2843</v>
      </c>
      <c r="D9193" s="144">
        <v>46.16</v>
      </c>
    </row>
    <row r="9194" spans="1:4">
      <c r="A9194" s="298">
        <v>100225</v>
      </c>
      <c r="B9194" s="142" t="s">
        <v>2848</v>
      </c>
      <c r="C9194" s="143" t="s">
        <v>2849</v>
      </c>
      <c r="D9194" s="144">
        <v>2.56</v>
      </c>
    </row>
    <row r="9195" spans="1:4">
      <c r="A9195" s="298">
        <v>100266</v>
      </c>
      <c r="B9195" s="142" t="s">
        <v>2891</v>
      </c>
      <c r="C9195" s="143" t="s">
        <v>2830</v>
      </c>
      <c r="D9195" s="144">
        <v>98.1</v>
      </c>
    </row>
    <row r="9196" spans="1:4">
      <c r="A9196" s="298">
        <v>100257</v>
      </c>
      <c r="B9196" s="142" t="s">
        <v>2882</v>
      </c>
      <c r="C9196" s="143" t="s">
        <v>2861</v>
      </c>
      <c r="D9196" s="144">
        <v>6.25</v>
      </c>
    </row>
    <row r="9197" spans="1:4">
      <c r="A9197" s="298">
        <v>100197</v>
      </c>
      <c r="B9197" s="142" t="s">
        <v>2818</v>
      </c>
      <c r="C9197" s="143" t="s">
        <v>2816</v>
      </c>
      <c r="D9197" s="144">
        <v>2.31</v>
      </c>
    </row>
    <row r="9198" spans="1:4">
      <c r="A9198" s="298">
        <v>100196</v>
      </c>
      <c r="B9198" s="142" t="s">
        <v>2817</v>
      </c>
      <c r="C9198" s="143" t="s">
        <v>2816</v>
      </c>
      <c r="D9198" s="144">
        <v>1.54</v>
      </c>
    </row>
    <row r="9199" spans="1:4">
      <c r="A9199" s="298">
        <v>100195</v>
      </c>
      <c r="B9199" s="142" t="s">
        <v>2815</v>
      </c>
      <c r="C9199" s="143" t="s">
        <v>2816</v>
      </c>
      <c r="D9199" s="144">
        <v>0.92</v>
      </c>
    </row>
    <row r="9200" spans="1:4">
      <c r="A9200" s="298">
        <v>100273</v>
      </c>
      <c r="B9200" s="142" t="s">
        <v>2898</v>
      </c>
      <c r="C9200" s="143" t="s">
        <v>2816</v>
      </c>
      <c r="D9200" s="144">
        <v>3.83</v>
      </c>
    </row>
    <row r="9201" spans="1:4">
      <c r="A9201" s="298">
        <v>100282</v>
      </c>
      <c r="B9201" s="142" t="s">
        <v>2907</v>
      </c>
      <c r="C9201" s="143" t="s">
        <v>2843</v>
      </c>
      <c r="D9201" s="144">
        <v>183.8</v>
      </c>
    </row>
    <row r="9202" spans="1:4">
      <c r="A9202" s="298">
        <v>100276</v>
      </c>
      <c r="B9202" s="142" t="s">
        <v>2901</v>
      </c>
      <c r="C9202" s="143" t="s">
        <v>2843</v>
      </c>
      <c r="D9202" s="144">
        <v>38.6</v>
      </c>
    </row>
    <row r="9203" spans="1:4">
      <c r="A9203" s="298">
        <v>100275</v>
      </c>
      <c r="B9203" s="142" t="s">
        <v>2900</v>
      </c>
      <c r="C9203" s="143" t="s">
        <v>2843</v>
      </c>
      <c r="D9203" s="144">
        <v>21.15</v>
      </c>
    </row>
    <row r="9204" spans="1:4">
      <c r="A9204" s="298">
        <v>100254</v>
      </c>
      <c r="B9204" s="142" t="s">
        <v>2879</v>
      </c>
      <c r="C9204" s="143" t="s">
        <v>2861</v>
      </c>
      <c r="D9204" s="144">
        <v>46.23</v>
      </c>
    </row>
    <row r="9205" spans="1:4">
      <c r="A9205" s="298">
        <v>100250</v>
      </c>
      <c r="B9205" s="142" t="s">
        <v>2875</v>
      </c>
      <c r="C9205" s="143" t="s">
        <v>2861</v>
      </c>
      <c r="D9205" s="144">
        <v>5.21</v>
      </c>
    </row>
    <row r="9206" spans="1:4">
      <c r="A9206" s="298">
        <v>100251</v>
      </c>
      <c r="B9206" s="142" t="s">
        <v>2876</v>
      </c>
      <c r="C9206" s="143" t="s">
        <v>2861</v>
      </c>
      <c r="D9206" s="144">
        <v>15.41</v>
      </c>
    </row>
    <row r="9207" spans="1:4">
      <c r="A9207" s="298">
        <v>100252</v>
      </c>
      <c r="B9207" s="142" t="s">
        <v>2877</v>
      </c>
      <c r="C9207" s="143" t="s">
        <v>2861</v>
      </c>
      <c r="D9207" s="144">
        <v>23.11</v>
      </c>
    </row>
    <row r="9208" spans="1:4">
      <c r="A9208" s="298">
        <v>100253</v>
      </c>
      <c r="B9208" s="142" t="s">
        <v>2878</v>
      </c>
      <c r="C9208" s="143" t="s">
        <v>2861</v>
      </c>
      <c r="D9208" s="144">
        <v>30.82</v>
      </c>
    </row>
    <row r="9209" spans="1:4">
      <c r="A9209" s="298">
        <v>100249</v>
      </c>
      <c r="B9209" s="142" t="s">
        <v>2874</v>
      </c>
      <c r="C9209" s="143" t="s">
        <v>2861</v>
      </c>
      <c r="D9209" s="144">
        <v>3.12</v>
      </c>
    </row>
    <row r="9210" spans="1:4">
      <c r="A9210" s="298">
        <v>100244</v>
      </c>
      <c r="B9210" s="142" t="s">
        <v>2869</v>
      </c>
      <c r="C9210" s="143" t="s">
        <v>2861</v>
      </c>
      <c r="D9210" s="144">
        <v>4.6900000000000004</v>
      </c>
    </row>
    <row r="9211" spans="1:4">
      <c r="A9211" s="298">
        <v>100245</v>
      </c>
      <c r="B9211" s="142" t="s">
        <v>2870</v>
      </c>
      <c r="C9211" s="143" t="s">
        <v>2861</v>
      </c>
      <c r="D9211" s="144">
        <v>9.3800000000000008</v>
      </c>
    </row>
    <row r="9212" spans="1:4">
      <c r="A9212" s="298">
        <v>100243</v>
      </c>
      <c r="B9212" s="142" t="s">
        <v>2868</v>
      </c>
      <c r="C9212" s="143" t="s">
        <v>2861</v>
      </c>
      <c r="D9212" s="144">
        <v>3.75</v>
      </c>
    </row>
    <row r="9213" spans="1:4">
      <c r="A9213" s="298">
        <v>100239</v>
      </c>
      <c r="B9213" s="142" t="s">
        <v>2864</v>
      </c>
      <c r="C9213" s="143" t="s">
        <v>2861</v>
      </c>
      <c r="D9213" s="144">
        <v>7.82</v>
      </c>
    </row>
    <row r="9214" spans="1:4">
      <c r="A9214" s="298">
        <v>100238</v>
      </c>
      <c r="B9214" s="142" t="s">
        <v>2863</v>
      </c>
      <c r="C9214" s="143" t="s">
        <v>2861</v>
      </c>
      <c r="D9214" s="144">
        <v>6.25</v>
      </c>
    </row>
    <row r="9215" spans="1:4">
      <c r="A9215" s="298">
        <v>100241</v>
      </c>
      <c r="B9215" s="142" t="s">
        <v>2866</v>
      </c>
      <c r="C9215" s="143" t="s">
        <v>2861</v>
      </c>
      <c r="D9215" s="144">
        <v>7.82</v>
      </c>
    </row>
    <row r="9216" spans="1:4">
      <c r="A9216" s="298">
        <v>100242</v>
      </c>
      <c r="B9216" s="142" t="s">
        <v>2867</v>
      </c>
      <c r="C9216" s="143" t="s">
        <v>2861</v>
      </c>
      <c r="D9216" s="144">
        <v>23.11</v>
      </c>
    </row>
    <row r="9217" spans="1:4">
      <c r="A9217" s="298">
        <v>100240</v>
      </c>
      <c r="B9217" s="142" t="s">
        <v>2865</v>
      </c>
      <c r="C9217" s="143" t="s">
        <v>2861</v>
      </c>
      <c r="D9217" s="144">
        <v>4.6900000000000004</v>
      </c>
    </row>
    <row r="9218" spans="1:4">
      <c r="A9218" s="298">
        <v>100237</v>
      </c>
      <c r="B9218" s="142" t="s">
        <v>2862</v>
      </c>
      <c r="C9218" s="143" t="s">
        <v>2861</v>
      </c>
      <c r="D9218" s="144">
        <v>3.91</v>
      </c>
    </row>
    <row r="9219" spans="1:4">
      <c r="A9219" s="298">
        <v>100236</v>
      </c>
      <c r="B9219" s="142" t="s">
        <v>2860</v>
      </c>
      <c r="C9219" s="143" t="s">
        <v>2861</v>
      </c>
      <c r="D9219" s="144">
        <v>3.26</v>
      </c>
    </row>
    <row r="9220" spans="1:4">
      <c r="A9220" s="298">
        <v>100248</v>
      </c>
      <c r="B9220" s="142" t="s">
        <v>2873</v>
      </c>
      <c r="C9220" s="143" t="s">
        <v>2861</v>
      </c>
      <c r="D9220" s="144">
        <v>15.41</v>
      </c>
    </row>
    <row r="9221" spans="1:4">
      <c r="A9221" s="298">
        <v>100247</v>
      </c>
      <c r="B9221" s="142" t="s">
        <v>2872</v>
      </c>
      <c r="C9221" s="143" t="s">
        <v>2861</v>
      </c>
      <c r="D9221" s="144">
        <v>3.91</v>
      </c>
    </row>
    <row r="9222" spans="1:4">
      <c r="A9222" s="298">
        <v>100246</v>
      </c>
      <c r="B9222" s="142" t="s">
        <v>2871</v>
      </c>
      <c r="C9222" s="143" t="s">
        <v>2861</v>
      </c>
      <c r="D9222" s="144">
        <v>3.12</v>
      </c>
    </row>
    <row r="9223" spans="1:4">
      <c r="A9223" s="298">
        <v>100255</v>
      </c>
      <c r="B9223" s="142" t="s">
        <v>2880</v>
      </c>
      <c r="C9223" s="143" t="s">
        <v>2861</v>
      </c>
      <c r="D9223" s="144">
        <v>15.64</v>
      </c>
    </row>
    <row r="9224" spans="1:4">
      <c r="A9224" s="298">
        <v>100263</v>
      </c>
      <c r="B9224" s="142" t="s">
        <v>2888</v>
      </c>
      <c r="C9224" s="143" t="s">
        <v>2816</v>
      </c>
      <c r="D9224" s="144">
        <v>2.5299999999999998</v>
      </c>
    </row>
    <row r="9225" spans="1:4">
      <c r="A9225" s="298">
        <v>100260</v>
      </c>
      <c r="B9225" s="142" t="s">
        <v>2885</v>
      </c>
      <c r="C9225" s="143" t="s">
        <v>2816</v>
      </c>
      <c r="D9225" s="144">
        <v>10.15</v>
      </c>
    </row>
    <row r="9226" spans="1:4">
      <c r="A9226" s="298">
        <v>100261</v>
      </c>
      <c r="B9226" s="142" t="s">
        <v>2886</v>
      </c>
      <c r="C9226" s="143" t="s">
        <v>2816</v>
      </c>
      <c r="D9226" s="144">
        <v>6.38</v>
      </c>
    </row>
    <row r="9227" spans="1:4">
      <c r="A9227" s="298">
        <v>100262</v>
      </c>
      <c r="B9227" s="142" t="s">
        <v>2887</v>
      </c>
      <c r="C9227" s="143" t="s">
        <v>2816</v>
      </c>
      <c r="D9227" s="144">
        <v>3.95</v>
      </c>
    </row>
    <row r="9228" spans="1:4">
      <c r="A9228" s="298">
        <v>100271</v>
      </c>
      <c r="B9228" s="142" t="s">
        <v>2896</v>
      </c>
      <c r="C9228" s="143" t="s">
        <v>2843</v>
      </c>
      <c r="D9228" s="144">
        <v>73.569999999999993</v>
      </c>
    </row>
    <row r="9229" spans="1:4">
      <c r="A9229" s="298">
        <v>100258</v>
      </c>
      <c r="B9229" s="142" t="s">
        <v>2883</v>
      </c>
      <c r="C9229" s="143" t="s">
        <v>2861</v>
      </c>
      <c r="D9229" s="144">
        <v>15.64</v>
      </c>
    </row>
    <row r="9230" spans="1:4">
      <c r="A9230" s="298">
        <v>100259</v>
      </c>
      <c r="B9230" s="142" t="s">
        <v>2884</v>
      </c>
      <c r="C9230" s="143" t="s">
        <v>2861</v>
      </c>
      <c r="D9230" s="144">
        <v>30.82</v>
      </c>
    </row>
    <row r="9231" spans="1:4">
      <c r="A9231" s="298">
        <v>100279</v>
      </c>
      <c r="B9231" s="142" t="s">
        <v>2904</v>
      </c>
      <c r="C9231" s="143" t="s">
        <v>2</v>
      </c>
      <c r="D9231" s="144">
        <v>0.9</v>
      </c>
    </row>
    <row r="9232" spans="1:4">
      <c r="A9232" s="298">
        <v>100233</v>
      </c>
      <c r="B9232" s="142" t="s">
        <v>2857</v>
      </c>
      <c r="C9232" s="143" t="s">
        <v>2</v>
      </c>
      <c r="D9232" s="144">
        <v>0.21</v>
      </c>
    </row>
    <row r="9233" spans="1:4">
      <c r="A9233" s="298">
        <v>100232</v>
      </c>
      <c r="B9233" s="142" t="s">
        <v>2856</v>
      </c>
      <c r="C9233" s="143" t="s">
        <v>2</v>
      </c>
      <c r="D9233" s="144">
        <v>0.43</v>
      </c>
    </row>
    <row r="9234" spans="1:4">
      <c r="A9234" s="298">
        <v>100234</v>
      </c>
      <c r="B9234" s="142" t="s">
        <v>2858</v>
      </c>
      <c r="C9234" s="143" t="s">
        <v>4</v>
      </c>
      <c r="D9234" s="144">
        <v>0.64</v>
      </c>
    </row>
    <row r="9235" spans="1:4">
      <c r="A9235" s="298">
        <v>100265</v>
      </c>
      <c r="B9235" s="142" t="s">
        <v>2890</v>
      </c>
      <c r="C9235" s="143" t="s">
        <v>4</v>
      </c>
      <c r="D9235" s="144">
        <v>0.96</v>
      </c>
    </row>
    <row r="9236" spans="1:4">
      <c r="A9236" s="298">
        <v>100235</v>
      </c>
      <c r="B9236" s="142" t="s">
        <v>2859</v>
      </c>
      <c r="C9236" s="143" t="s">
        <v>10</v>
      </c>
      <c r="D9236" s="144">
        <v>0.05</v>
      </c>
    </row>
    <row r="9237" spans="1:4">
      <c r="A9237" s="298">
        <v>100267</v>
      </c>
      <c r="B9237" s="142" t="s">
        <v>2892</v>
      </c>
      <c r="C9237" s="143" t="s">
        <v>2</v>
      </c>
      <c r="D9237" s="144">
        <v>1.94</v>
      </c>
    </row>
    <row r="9238" spans="1:4">
      <c r="A9238" s="298">
        <v>100231</v>
      </c>
      <c r="B9238" s="142" t="s">
        <v>2855</v>
      </c>
      <c r="C9238" s="143" t="s">
        <v>3</v>
      </c>
      <c r="D9238" s="144">
        <v>0.04</v>
      </c>
    </row>
    <row r="9239" spans="1:4">
      <c r="A9239" s="298">
        <v>100230</v>
      </c>
      <c r="B9239" s="142" t="s">
        <v>2854</v>
      </c>
      <c r="C9239" s="143" t="s">
        <v>3</v>
      </c>
      <c r="D9239" s="144">
        <v>0.03</v>
      </c>
    </row>
    <row r="9240" spans="1:4">
      <c r="A9240" s="298">
        <v>100229</v>
      </c>
      <c r="B9240" s="142" t="s">
        <v>2853</v>
      </c>
      <c r="C9240" s="143" t="s">
        <v>3</v>
      </c>
      <c r="D9240" s="144">
        <v>0.01</v>
      </c>
    </row>
    <row r="9241" spans="1:4">
      <c r="A9241" s="298">
        <v>100272</v>
      </c>
      <c r="B9241" s="142" t="s">
        <v>2897</v>
      </c>
      <c r="C9241" s="143" t="s">
        <v>4</v>
      </c>
      <c r="D9241" s="144">
        <v>1.45</v>
      </c>
    </row>
    <row r="9242" spans="1:4">
      <c r="A9242" s="298">
        <v>100269</v>
      </c>
      <c r="B9242" s="142" t="s">
        <v>2894</v>
      </c>
      <c r="C9242" s="143" t="s">
        <v>2</v>
      </c>
      <c r="D9242" s="144">
        <v>1.94</v>
      </c>
    </row>
    <row r="9243" spans="1:4">
      <c r="A9243" s="298">
        <v>100986</v>
      </c>
      <c r="B9243" s="142" t="s">
        <v>3660</v>
      </c>
      <c r="C9243" s="143" t="s">
        <v>7</v>
      </c>
      <c r="D9243" s="144">
        <v>9.2799999999999994</v>
      </c>
    </row>
    <row r="9244" spans="1:4">
      <c r="A9244" s="298">
        <v>101002</v>
      </c>
      <c r="B9244" s="142" t="s">
        <v>3672</v>
      </c>
      <c r="C9244" s="143" t="s">
        <v>2648</v>
      </c>
      <c r="D9244" s="144">
        <v>6.18</v>
      </c>
    </row>
    <row r="9245" spans="1:4">
      <c r="A9245" s="298">
        <v>100987</v>
      </c>
      <c r="B9245" s="142" t="s">
        <v>3661</v>
      </c>
      <c r="C9245" s="143" t="s">
        <v>7</v>
      </c>
      <c r="D9245" s="144">
        <v>10.74</v>
      </c>
    </row>
    <row r="9246" spans="1:4">
      <c r="A9246" s="298">
        <v>101003</v>
      </c>
      <c r="B9246" s="142" t="s">
        <v>3673</v>
      </c>
      <c r="C9246" s="143" t="s">
        <v>2648</v>
      </c>
      <c r="D9246" s="144">
        <v>7.15</v>
      </c>
    </row>
    <row r="9247" spans="1:4">
      <c r="A9247" s="298">
        <v>100988</v>
      </c>
      <c r="B9247" s="142" t="s">
        <v>3662</v>
      </c>
      <c r="C9247" s="143" t="s">
        <v>7</v>
      </c>
      <c r="D9247" s="144">
        <v>11.38</v>
      </c>
    </row>
    <row r="9248" spans="1:4">
      <c r="A9248" s="298">
        <v>101004</v>
      </c>
      <c r="B9248" s="142" t="s">
        <v>3674</v>
      </c>
      <c r="C9248" s="143" t="s">
        <v>2648</v>
      </c>
      <c r="D9248" s="144">
        <v>7.58</v>
      </c>
    </row>
    <row r="9249" spans="1:4">
      <c r="A9249" s="298">
        <v>100985</v>
      </c>
      <c r="B9249" s="142" t="s">
        <v>3659</v>
      </c>
      <c r="C9249" s="143" t="s">
        <v>7</v>
      </c>
      <c r="D9249" s="144">
        <v>7.76</v>
      </c>
    </row>
    <row r="9250" spans="1:4">
      <c r="A9250" s="298">
        <v>101001</v>
      </c>
      <c r="B9250" s="142" t="s">
        <v>3671</v>
      </c>
      <c r="C9250" s="143" t="s">
        <v>2648</v>
      </c>
      <c r="D9250" s="144">
        <v>5.17</v>
      </c>
    </row>
    <row r="9251" spans="1:4">
      <c r="A9251" s="298">
        <v>101008</v>
      </c>
      <c r="B9251" s="142" t="s">
        <v>3678</v>
      </c>
      <c r="C9251" s="143" t="s">
        <v>7</v>
      </c>
      <c r="D9251" s="144">
        <v>5.59</v>
      </c>
    </row>
    <row r="9252" spans="1:4">
      <c r="A9252" s="298">
        <v>101007</v>
      </c>
      <c r="B9252" s="142" t="s">
        <v>3677</v>
      </c>
      <c r="C9252" s="143" t="s">
        <v>7</v>
      </c>
      <c r="D9252" s="144">
        <v>5.53</v>
      </c>
    </row>
    <row r="9253" spans="1:4">
      <c r="A9253" s="298">
        <v>100982</v>
      </c>
      <c r="B9253" s="142" t="s">
        <v>43116</v>
      </c>
      <c r="C9253" s="143" t="s">
        <v>7</v>
      </c>
      <c r="D9253" s="144">
        <v>9.44</v>
      </c>
    </row>
    <row r="9254" spans="1:4">
      <c r="A9254" s="298">
        <v>100998</v>
      </c>
      <c r="B9254" s="142" t="s">
        <v>43117</v>
      </c>
      <c r="C9254" s="143" t="s">
        <v>2648</v>
      </c>
      <c r="D9254" s="144">
        <v>6.3</v>
      </c>
    </row>
    <row r="9255" spans="1:4">
      <c r="A9255" s="298">
        <v>100983</v>
      </c>
      <c r="B9255" s="142" t="s">
        <v>43118</v>
      </c>
      <c r="C9255" s="143" t="s">
        <v>7</v>
      </c>
      <c r="D9255" s="144">
        <v>9.49</v>
      </c>
    </row>
    <row r="9256" spans="1:4">
      <c r="A9256" s="298">
        <v>100999</v>
      </c>
      <c r="B9256" s="142" t="s">
        <v>43119</v>
      </c>
      <c r="C9256" s="143" t="s">
        <v>2648</v>
      </c>
      <c r="D9256" s="144">
        <v>6.36</v>
      </c>
    </row>
    <row r="9257" spans="1:4">
      <c r="A9257" s="298">
        <v>100984</v>
      </c>
      <c r="B9257" s="142" t="s">
        <v>43120</v>
      </c>
      <c r="C9257" s="143" t="s">
        <v>7</v>
      </c>
      <c r="D9257" s="144">
        <v>9.2899999999999991</v>
      </c>
    </row>
    <row r="9258" spans="1:4">
      <c r="A9258" s="298">
        <v>101000</v>
      </c>
      <c r="B9258" s="142" t="s">
        <v>43121</v>
      </c>
      <c r="C9258" s="143" t="s">
        <v>2648</v>
      </c>
      <c r="D9258" s="144">
        <v>6.2</v>
      </c>
    </row>
    <row r="9259" spans="1:4">
      <c r="A9259" s="298">
        <v>100981</v>
      </c>
      <c r="B9259" s="142" t="s">
        <v>43122</v>
      </c>
      <c r="C9259" s="143" t="s">
        <v>7</v>
      </c>
      <c r="D9259" s="144">
        <v>9.92</v>
      </c>
    </row>
    <row r="9260" spans="1:4">
      <c r="A9260" s="298">
        <v>100997</v>
      </c>
      <c r="B9260" s="142" t="s">
        <v>43123</v>
      </c>
      <c r="C9260" s="143" t="s">
        <v>2648</v>
      </c>
      <c r="D9260" s="144">
        <v>6.62</v>
      </c>
    </row>
    <row r="9261" spans="1:4">
      <c r="A9261" s="298">
        <v>101010</v>
      </c>
      <c r="B9261" s="142" t="s">
        <v>3680</v>
      </c>
      <c r="C9261" s="143" t="s">
        <v>2648</v>
      </c>
      <c r="D9261" s="144">
        <v>27.65</v>
      </c>
    </row>
    <row r="9262" spans="1:4">
      <c r="A9262" s="298">
        <v>101009</v>
      </c>
      <c r="B9262" s="142" t="s">
        <v>3679</v>
      </c>
      <c r="C9262" s="143" t="s">
        <v>2648</v>
      </c>
      <c r="D9262" s="144">
        <v>43.91</v>
      </c>
    </row>
    <row r="9263" spans="1:4">
      <c r="A9263" s="298">
        <v>100978</v>
      </c>
      <c r="B9263" s="142" t="s">
        <v>3656</v>
      </c>
      <c r="C9263" s="143" t="s">
        <v>7</v>
      </c>
      <c r="D9263" s="144">
        <v>7.31</v>
      </c>
    </row>
    <row r="9264" spans="1:4">
      <c r="A9264" s="298">
        <v>100994</v>
      </c>
      <c r="B9264" s="142" t="s">
        <v>3668</v>
      </c>
      <c r="C9264" s="143" t="s">
        <v>2648</v>
      </c>
      <c r="D9264" s="144">
        <v>4.8499999999999996</v>
      </c>
    </row>
    <row r="9265" spans="1:4">
      <c r="A9265" s="298">
        <v>100974</v>
      </c>
      <c r="B9265" s="142" t="s">
        <v>3645</v>
      </c>
      <c r="C9265" s="143" t="s">
        <v>7</v>
      </c>
      <c r="D9265" s="144">
        <v>8.8800000000000008</v>
      </c>
    </row>
    <row r="9266" spans="1:4">
      <c r="A9266" s="298">
        <v>100990</v>
      </c>
      <c r="B9266" s="142" t="s">
        <v>3664</v>
      </c>
      <c r="C9266" s="143" t="s">
        <v>2648</v>
      </c>
      <c r="D9266" s="144">
        <v>5.92</v>
      </c>
    </row>
    <row r="9267" spans="1:4">
      <c r="A9267" s="298">
        <v>100979</v>
      </c>
      <c r="B9267" s="142" t="s">
        <v>3657</v>
      </c>
      <c r="C9267" s="143" t="s">
        <v>7</v>
      </c>
      <c r="D9267" s="144">
        <v>7.02</v>
      </c>
    </row>
    <row r="9268" spans="1:4">
      <c r="A9268" s="298">
        <v>100995</v>
      </c>
      <c r="B9268" s="142" t="s">
        <v>3669</v>
      </c>
      <c r="C9268" s="143" t="s">
        <v>2648</v>
      </c>
      <c r="D9268" s="144">
        <v>4.7</v>
      </c>
    </row>
    <row r="9269" spans="1:4">
      <c r="A9269" s="298">
        <v>100975</v>
      </c>
      <c r="B9269" s="142" t="s">
        <v>3646</v>
      </c>
      <c r="C9269" s="143" t="s">
        <v>7</v>
      </c>
      <c r="D9269" s="144">
        <v>8.9700000000000006</v>
      </c>
    </row>
    <row r="9270" spans="1:4">
      <c r="A9270" s="298">
        <v>100991</v>
      </c>
      <c r="B9270" s="142" t="s">
        <v>3665</v>
      </c>
      <c r="C9270" s="143" t="s">
        <v>2648</v>
      </c>
      <c r="D9270" s="144">
        <v>6</v>
      </c>
    </row>
    <row r="9271" spans="1:4">
      <c r="A9271" s="298">
        <v>100980</v>
      </c>
      <c r="B9271" s="142" t="s">
        <v>3658</v>
      </c>
      <c r="C9271" s="143" t="s">
        <v>7</v>
      </c>
      <c r="D9271" s="144">
        <v>6.64</v>
      </c>
    </row>
    <row r="9272" spans="1:4">
      <c r="A9272" s="298">
        <v>100996</v>
      </c>
      <c r="B9272" s="142" t="s">
        <v>3670</v>
      </c>
      <c r="C9272" s="143" t="s">
        <v>2648</v>
      </c>
      <c r="D9272" s="144">
        <v>4.42</v>
      </c>
    </row>
    <row r="9273" spans="1:4">
      <c r="A9273" s="298">
        <v>100976</v>
      </c>
      <c r="B9273" s="142" t="s">
        <v>3654</v>
      </c>
      <c r="C9273" s="143" t="s">
        <v>7</v>
      </c>
      <c r="D9273" s="144">
        <v>8.7799999999999994</v>
      </c>
    </row>
    <row r="9274" spans="1:4">
      <c r="A9274" s="298">
        <v>100992</v>
      </c>
      <c r="B9274" s="142" t="s">
        <v>3666</v>
      </c>
      <c r="C9274" s="143" t="s">
        <v>2648</v>
      </c>
      <c r="D9274" s="144">
        <v>5.85</v>
      </c>
    </row>
    <row r="9275" spans="1:4">
      <c r="A9275" s="298">
        <v>100977</v>
      </c>
      <c r="B9275" s="142" t="s">
        <v>3655</v>
      </c>
      <c r="C9275" s="143" t="s">
        <v>7</v>
      </c>
      <c r="D9275" s="144">
        <v>8.16</v>
      </c>
    </row>
    <row r="9276" spans="1:4">
      <c r="A9276" s="298">
        <v>100993</v>
      </c>
      <c r="B9276" s="142" t="s">
        <v>3667</v>
      </c>
      <c r="C9276" s="143" t="s">
        <v>2648</v>
      </c>
      <c r="D9276" s="144">
        <v>5.44</v>
      </c>
    </row>
    <row r="9277" spans="1:4">
      <c r="A9277" s="298">
        <v>100973</v>
      </c>
      <c r="B9277" s="142" t="s">
        <v>3644</v>
      </c>
      <c r="C9277" s="143" t="s">
        <v>7</v>
      </c>
      <c r="D9277" s="144">
        <v>9.2899999999999991</v>
      </c>
    </row>
    <row r="9278" spans="1:4">
      <c r="A9278" s="298">
        <v>100989</v>
      </c>
      <c r="B9278" s="142" t="s">
        <v>3663</v>
      </c>
      <c r="C9278" s="143" t="s">
        <v>2648</v>
      </c>
      <c r="D9278" s="144">
        <v>6.19</v>
      </c>
    </row>
    <row r="9279" spans="1:4">
      <c r="A9279" s="298">
        <v>101467</v>
      </c>
      <c r="B9279" s="142" t="s">
        <v>3691</v>
      </c>
      <c r="C9279" s="143" t="s">
        <v>2648</v>
      </c>
      <c r="D9279" s="144">
        <v>18.93</v>
      </c>
    </row>
    <row r="9280" spans="1:4">
      <c r="A9280" s="298">
        <v>101468</v>
      </c>
      <c r="B9280" s="142" t="s">
        <v>3692</v>
      </c>
      <c r="C9280" s="143" t="s">
        <v>2648</v>
      </c>
      <c r="D9280" s="144">
        <v>17.3</v>
      </c>
    </row>
    <row r="9281" spans="1:4">
      <c r="A9281" s="298">
        <v>101014</v>
      </c>
      <c r="B9281" s="142" t="s">
        <v>3682</v>
      </c>
      <c r="C9281" s="143" t="s">
        <v>2648</v>
      </c>
      <c r="D9281" s="144">
        <v>43.25</v>
      </c>
    </row>
    <row r="9282" spans="1:4">
      <c r="A9282" s="298">
        <v>101015</v>
      </c>
      <c r="B9282" s="142" t="s">
        <v>3683</v>
      </c>
      <c r="C9282" s="143" t="s">
        <v>2648</v>
      </c>
      <c r="D9282" s="144">
        <v>35.53</v>
      </c>
    </row>
    <row r="9283" spans="1:4">
      <c r="A9283" s="298">
        <v>101463</v>
      </c>
      <c r="B9283" s="142" t="s">
        <v>3687</v>
      </c>
      <c r="C9283" s="143" t="s">
        <v>2648</v>
      </c>
      <c r="D9283" s="144">
        <v>47.34</v>
      </c>
    </row>
    <row r="9284" spans="1:4">
      <c r="A9284" s="298">
        <v>101464</v>
      </c>
      <c r="B9284" s="142" t="s">
        <v>3688</v>
      </c>
      <c r="C9284" s="143" t="s">
        <v>2648</v>
      </c>
      <c r="D9284" s="144">
        <v>36.36</v>
      </c>
    </row>
    <row r="9285" spans="1:4">
      <c r="A9285" s="298">
        <v>101465</v>
      </c>
      <c r="B9285" s="142" t="s">
        <v>3689</v>
      </c>
      <c r="C9285" s="143" t="s">
        <v>2648</v>
      </c>
      <c r="D9285" s="144">
        <v>27.8</v>
      </c>
    </row>
    <row r="9286" spans="1:4">
      <c r="A9286" s="298">
        <v>101466</v>
      </c>
      <c r="B9286" s="142" t="s">
        <v>3690</v>
      </c>
      <c r="C9286" s="143" t="s">
        <v>2648</v>
      </c>
      <c r="D9286" s="144">
        <v>22.61</v>
      </c>
    </row>
    <row r="9287" spans="1:4">
      <c r="A9287" s="298">
        <v>101013</v>
      </c>
      <c r="B9287" s="142" t="s">
        <v>3681</v>
      </c>
      <c r="C9287" s="143" t="s">
        <v>2648</v>
      </c>
      <c r="D9287" s="144">
        <v>47.19</v>
      </c>
    </row>
    <row r="9288" spans="1:4">
      <c r="A9288" s="298">
        <v>101477</v>
      </c>
      <c r="B9288" s="142" t="s">
        <v>3701</v>
      </c>
      <c r="C9288" s="143" t="s">
        <v>2648</v>
      </c>
      <c r="D9288" s="144">
        <v>13.71</v>
      </c>
    </row>
    <row r="9289" spans="1:4">
      <c r="A9289" s="298">
        <v>101478</v>
      </c>
      <c r="B9289" s="142" t="s">
        <v>3702</v>
      </c>
      <c r="C9289" s="143" t="s">
        <v>2648</v>
      </c>
      <c r="D9289" s="144">
        <v>11.65</v>
      </c>
    </row>
    <row r="9290" spans="1:4">
      <c r="A9290" s="298">
        <v>101017</v>
      </c>
      <c r="B9290" s="142" t="s">
        <v>3685</v>
      </c>
      <c r="C9290" s="143" t="s">
        <v>2648</v>
      </c>
      <c r="D9290" s="144">
        <v>31.18</v>
      </c>
    </row>
    <row r="9291" spans="1:4">
      <c r="A9291" s="298">
        <v>101018</v>
      </c>
      <c r="B9291" s="142" t="s">
        <v>3686</v>
      </c>
      <c r="C9291" s="143" t="s">
        <v>2648</v>
      </c>
      <c r="D9291" s="144">
        <v>25.62</v>
      </c>
    </row>
    <row r="9292" spans="1:4">
      <c r="A9292" s="298">
        <v>101469</v>
      </c>
      <c r="B9292" s="142" t="s">
        <v>3693</v>
      </c>
      <c r="C9292" s="143" t="s">
        <v>2648</v>
      </c>
      <c r="D9292" s="144">
        <v>38.75</v>
      </c>
    </row>
    <row r="9293" spans="1:4">
      <c r="A9293" s="298">
        <v>101470</v>
      </c>
      <c r="B9293" s="142" t="s">
        <v>3694</v>
      </c>
      <c r="C9293" s="143" t="s">
        <v>2648</v>
      </c>
      <c r="D9293" s="144">
        <v>30.75</v>
      </c>
    </row>
    <row r="9294" spans="1:4">
      <c r="A9294" s="298">
        <v>101471</v>
      </c>
      <c r="B9294" s="142" t="s">
        <v>3695</v>
      </c>
      <c r="C9294" s="143" t="s">
        <v>2648</v>
      </c>
      <c r="D9294" s="144">
        <v>26.38</v>
      </c>
    </row>
    <row r="9295" spans="1:4">
      <c r="A9295" s="298">
        <v>101472</v>
      </c>
      <c r="B9295" s="142" t="s">
        <v>3696</v>
      </c>
      <c r="C9295" s="143" t="s">
        <v>2648</v>
      </c>
      <c r="D9295" s="144">
        <v>20.54</v>
      </c>
    </row>
    <row r="9296" spans="1:4">
      <c r="A9296" s="298">
        <v>101473</v>
      </c>
      <c r="B9296" s="142" t="s">
        <v>3697</v>
      </c>
      <c r="C9296" s="143" t="s">
        <v>2648</v>
      </c>
      <c r="D9296" s="144">
        <v>29.57</v>
      </c>
    </row>
    <row r="9297" spans="1:4">
      <c r="A9297" s="298">
        <v>101474</v>
      </c>
      <c r="B9297" s="142" t="s">
        <v>3698</v>
      </c>
      <c r="C9297" s="143" t="s">
        <v>2648</v>
      </c>
      <c r="D9297" s="144">
        <v>21.14</v>
      </c>
    </row>
    <row r="9298" spans="1:4">
      <c r="A9298" s="298">
        <v>101475</v>
      </c>
      <c r="B9298" s="142" t="s">
        <v>3699</v>
      </c>
      <c r="C9298" s="143" t="s">
        <v>2648</v>
      </c>
      <c r="D9298" s="144">
        <v>18.760000000000002</v>
      </c>
    </row>
    <row r="9299" spans="1:4">
      <c r="A9299" s="298">
        <v>101476</v>
      </c>
      <c r="B9299" s="142" t="s">
        <v>3700</v>
      </c>
      <c r="C9299" s="143" t="s">
        <v>2648</v>
      </c>
      <c r="D9299" s="144">
        <v>16.73</v>
      </c>
    </row>
    <row r="9300" spans="1:4">
      <c r="A9300" s="298">
        <v>101016</v>
      </c>
      <c r="B9300" s="142" t="s">
        <v>3684</v>
      </c>
      <c r="C9300" s="143" t="s">
        <v>2648</v>
      </c>
      <c r="D9300" s="144">
        <v>41.13</v>
      </c>
    </row>
    <row r="9301" spans="1:4">
      <c r="A9301" s="298">
        <v>101487</v>
      </c>
      <c r="B9301" s="142" t="s">
        <v>3709</v>
      </c>
      <c r="C9301" s="143" t="s">
        <v>2648</v>
      </c>
      <c r="D9301" s="144">
        <v>101.86</v>
      </c>
    </row>
    <row r="9302" spans="1:4">
      <c r="A9302" s="298">
        <v>101488</v>
      </c>
      <c r="B9302" s="142" t="s">
        <v>3710</v>
      </c>
      <c r="C9302" s="143" t="s">
        <v>2648</v>
      </c>
      <c r="D9302" s="144">
        <v>88.13</v>
      </c>
    </row>
    <row r="9303" spans="1:4">
      <c r="A9303" s="298">
        <v>101480</v>
      </c>
      <c r="B9303" s="142" t="s">
        <v>3703</v>
      </c>
      <c r="C9303" s="143" t="s">
        <v>2648</v>
      </c>
      <c r="D9303" s="144">
        <v>69.28</v>
      </c>
    </row>
    <row r="9304" spans="1:4">
      <c r="A9304" s="298">
        <v>101481</v>
      </c>
      <c r="B9304" s="142" t="s">
        <v>3704</v>
      </c>
      <c r="C9304" s="143" t="s">
        <v>2648</v>
      </c>
      <c r="D9304" s="144">
        <v>50.05</v>
      </c>
    </row>
    <row r="9305" spans="1:4">
      <c r="A9305" s="298">
        <v>101482</v>
      </c>
      <c r="B9305" s="142" t="s">
        <v>5549</v>
      </c>
      <c r="C9305" s="143" t="s">
        <v>2648</v>
      </c>
      <c r="D9305" s="144">
        <v>37.409999999999997</v>
      </c>
    </row>
    <row r="9306" spans="1:4">
      <c r="A9306" s="298">
        <v>101483</v>
      </c>
      <c r="B9306" s="142" t="s">
        <v>3705</v>
      </c>
      <c r="C9306" s="143" t="s">
        <v>2648</v>
      </c>
      <c r="D9306" s="144">
        <v>38.81</v>
      </c>
    </row>
    <row r="9307" spans="1:4">
      <c r="A9307" s="298">
        <v>101484</v>
      </c>
      <c r="B9307" s="142" t="s">
        <v>3706</v>
      </c>
      <c r="C9307" s="143" t="s">
        <v>2648</v>
      </c>
      <c r="D9307" s="144">
        <v>201.19</v>
      </c>
    </row>
    <row r="9308" spans="1:4">
      <c r="A9308" s="298">
        <v>101485</v>
      </c>
      <c r="B9308" s="142" t="s">
        <v>3707</v>
      </c>
      <c r="C9308" s="143" t="s">
        <v>2648</v>
      </c>
      <c r="D9308" s="144">
        <v>154.44</v>
      </c>
    </row>
    <row r="9309" spans="1:4">
      <c r="A9309" s="298">
        <v>101486</v>
      </c>
      <c r="B9309" s="142" t="s">
        <v>3708</v>
      </c>
      <c r="C9309" s="143" t="s">
        <v>2648</v>
      </c>
      <c r="D9309" s="144">
        <v>139.12</v>
      </c>
    </row>
    <row r="9310" spans="1:4">
      <c r="A9310" s="298">
        <v>101006</v>
      </c>
      <c r="B9310" s="142" t="s">
        <v>3676</v>
      </c>
      <c r="C9310" s="143" t="s">
        <v>7</v>
      </c>
      <c r="D9310" s="144">
        <v>21.14</v>
      </c>
    </row>
    <row r="9311" spans="1:4">
      <c r="A9311" s="298">
        <v>101005</v>
      </c>
      <c r="B9311" s="142" t="s">
        <v>3675</v>
      </c>
      <c r="C9311" s="143" t="s">
        <v>7</v>
      </c>
      <c r="D9311" s="144">
        <v>19.07</v>
      </c>
    </row>
    <row r="9312" spans="1:4">
      <c r="A9312" s="298">
        <v>102568</v>
      </c>
      <c r="B9312" s="142" t="s">
        <v>5166</v>
      </c>
      <c r="C9312" s="143" t="s">
        <v>2648</v>
      </c>
      <c r="D9312" s="144">
        <v>302.98</v>
      </c>
    </row>
    <row r="9313" spans="1:4">
      <c r="A9313" s="298">
        <v>101479</v>
      </c>
      <c r="B9313" s="142" t="s">
        <v>3653</v>
      </c>
      <c r="C9313" s="143" t="s">
        <v>2648</v>
      </c>
      <c r="D9313" s="144">
        <v>177.84</v>
      </c>
    </row>
    <row r="9314" spans="1:4">
      <c r="A9314" s="298">
        <v>101019</v>
      </c>
      <c r="B9314" s="142" t="s">
        <v>3652</v>
      </c>
      <c r="C9314" s="143" t="s">
        <v>2648</v>
      </c>
      <c r="D9314" s="144">
        <v>610.42999999999995</v>
      </c>
    </row>
    <row r="9315" spans="1:4">
      <c r="A9315" s="298">
        <v>100938</v>
      </c>
      <c r="B9315" s="142" t="s">
        <v>3622</v>
      </c>
      <c r="C9315" s="143" t="s">
        <v>2649</v>
      </c>
      <c r="D9315" s="144">
        <v>7.65</v>
      </c>
    </row>
    <row r="9316" spans="1:4">
      <c r="A9316" s="298">
        <v>100942</v>
      </c>
      <c r="B9316" s="142" t="s">
        <v>3626</v>
      </c>
      <c r="C9316" s="143" t="s">
        <v>2647</v>
      </c>
      <c r="D9316" s="144">
        <v>5.0999999999999996</v>
      </c>
    </row>
    <row r="9317" spans="1:4">
      <c r="A9317" s="298">
        <v>93588</v>
      </c>
      <c r="B9317" s="142" t="s">
        <v>3593</v>
      </c>
      <c r="C9317" s="143" t="s">
        <v>2649</v>
      </c>
      <c r="D9317" s="144">
        <v>3.21</v>
      </c>
    </row>
    <row r="9318" spans="1:4">
      <c r="A9318" s="298">
        <v>93594</v>
      </c>
      <c r="B9318" s="142" t="s">
        <v>3599</v>
      </c>
      <c r="C9318" s="143" t="s">
        <v>2647</v>
      </c>
      <c r="D9318" s="144">
        <v>2.14</v>
      </c>
    </row>
    <row r="9319" spans="1:4">
      <c r="A9319" s="298">
        <v>93589</v>
      </c>
      <c r="B9319" s="142" t="s">
        <v>3594</v>
      </c>
      <c r="C9319" s="143" t="s">
        <v>2649</v>
      </c>
      <c r="D9319" s="144">
        <v>2.76</v>
      </c>
    </row>
    <row r="9320" spans="1:4">
      <c r="A9320" s="298">
        <v>93595</v>
      </c>
      <c r="B9320" s="142" t="s">
        <v>3600</v>
      </c>
      <c r="C9320" s="143" t="s">
        <v>2647</v>
      </c>
      <c r="D9320" s="144">
        <v>1.86</v>
      </c>
    </row>
    <row r="9321" spans="1:4">
      <c r="A9321" s="298">
        <v>93590</v>
      </c>
      <c r="B9321" s="142" t="s">
        <v>3595</v>
      </c>
      <c r="C9321" s="143" t="s">
        <v>2649</v>
      </c>
      <c r="D9321" s="144">
        <v>1</v>
      </c>
    </row>
    <row r="9322" spans="1:4">
      <c r="A9322" s="298">
        <v>93596</v>
      </c>
      <c r="B9322" s="142" t="s">
        <v>3601</v>
      </c>
      <c r="C9322" s="143" t="s">
        <v>2647</v>
      </c>
      <c r="D9322" s="144">
        <v>0.67</v>
      </c>
    </row>
    <row r="9323" spans="1:4">
      <c r="A9323" s="298">
        <v>95875</v>
      </c>
      <c r="B9323" s="142" t="s">
        <v>3611</v>
      </c>
      <c r="C9323" s="143" t="s">
        <v>2649</v>
      </c>
      <c r="D9323" s="144">
        <v>2.5299999999999998</v>
      </c>
    </row>
    <row r="9324" spans="1:4">
      <c r="A9324" s="298">
        <v>95878</v>
      </c>
      <c r="B9324" s="142" t="s">
        <v>3614</v>
      </c>
      <c r="C9324" s="143" t="s">
        <v>2647</v>
      </c>
      <c r="D9324" s="144">
        <v>1.71</v>
      </c>
    </row>
    <row r="9325" spans="1:4">
      <c r="A9325" s="298">
        <v>100943</v>
      </c>
      <c r="B9325" s="142" t="s">
        <v>3627</v>
      </c>
      <c r="C9325" s="143" t="s">
        <v>2647</v>
      </c>
      <c r="D9325" s="144">
        <v>4.5</v>
      </c>
    </row>
    <row r="9326" spans="1:4">
      <c r="A9326" s="298">
        <v>100939</v>
      </c>
      <c r="B9326" s="142" t="s">
        <v>3623</v>
      </c>
      <c r="C9326" s="143" t="s">
        <v>2649</v>
      </c>
      <c r="D9326" s="144">
        <v>6.77</v>
      </c>
    </row>
    <row r="9327" spans="1:4">
      <c r="A9327" s="298">
        <v>93591</v>
      </c>
      <c r="B9327" s="142" t="s">
        <v>3596</v>
      </c>
      <c r="C9327" s="143" t="s">
        <v>2649</v>
      </c>
      <c r="D9327" s="144">
        <v>2.83</v>
      </c>
    </row>
    <row r="9328" spans="1:4">
      <c r="A9328" s="298">
        <v>93597</v>
      </c>
      <c r="B9328" s="142" t="s">
        <v>3602</v>
      </c>
      <c r="C9328" s="143" t="s">
        <v>2647</v>
      </c>
      <c r="D9328" s="144">
        <v>1.88</v>
      </c>
    </row>
    <row r="9329" spans="1:4">
      <c r="A9329" s="298">
        <v>93592</v>
      </c>
      <c r="B9329" s="142" t="s">
        <v>3597</v>
      </c>
      <c r="C9329" s="143" t="s">
        <v>2649</v>
      </c>
      <c r="D9329" s="144">
        <v>2.4500000000000002</v>
      </c>
    </row>
    <row r="9330" spans="1:4">
      <c r="A9330" s="298">
        <v>93598</v>
      </c>
      <c r="B9330" s="142" t="s">
        <v>3603</v>
      </c>
      <c r="C9330" s="143" t="s">
        <v>2647</v>
      </c>
      <c r="D9330" s="144">
        <v>1.62</v>
      </c>
    </row>
    <row r="9331" spans="1:4">
      <c r="A9331" s="298">
        <v>93593</v>
      </c>
      <c r="B9331" s="142" t="s">
        <v>3598</v>
      </c>
      <c r="C9331" s="143" t="s">
        <v>2649</v>
      </c>
      <c r="D9331" s="144">
        <v>0.9</v>
      </c>
    </row>
    <row r="9332" spans="1:4">
      <c r="A9332" s="298">
        <v>93599</v>
      </c>
      <c r="B9332" s="142" t="s">
        <v>3604</v>
      </c>
      <c r="C9332" s="143" t="s">
        <v>2647</v>
      </c>
      <c r="D9332" s="144">
        <v>0.6</v>
      </c>
    </row>
    <row r="9333" spans="1:4">
      <c r="A9333" s="298">
        <v>95876</v>
      </c>
      <c r="B9333" s="142" t="s">
        <v>3612</v>
      </c>
      <c r="C9333" s="143" t="s">
        <v>2649</v>
      </c>
      <c r="D9333" s="144">
        <v>2.2200000000000002</v>
      </c>
    </row>
    <row r="9334" spans="1:4">
      <c r="A9334" s="298">
        <v>95879</v>
      </c>
      <c r="B9334" s="142" t="s">
        <v>3615</v>
      </c>
      <c r="C9334" s="143" t="s">
        <v>2647</v>
      </c>
      <c r="D9334" s="144">
        <v>1.5</v>
      </c>
    </row>
    <row r="9335" spans="1:4">
      <c r="A9335" s="298">
        <v>100940</v>
      </c>
      <c r="B9335" s="142" t="s">
        <v>3624</v>
      </c>
      <c r="C9335" s="143" t="s">
        <v>2649</v>
      </c>
      <c r="D9335" s="144">
        <v>5.77</v>
      </c>
    </row>
    <row r="9336" spans="1:4">
      <c r="A9336" s="298">
        <v>100944</v>
      </c>
      <c r="B9336" s="142" t="s">
        <v>3628</v>
      </c>
      <c r="C9336" s="143" t="s">
        <v>2647</v>
      </c>
      <c r="D9336" s="144">
        <v>3.86</v>
      </c>
    </row>
    <row r="9337" spans="1:4">
      <c r="A9337" s="298">
        <v>95425</v>
      </c>
      <c r="B9337" s="142" t="s">
        <v>3605</v>
      </c>
      <c r="C9337" s="143" t="s">
        <v>2649</v>
      </c>
      <c r="D9337" s="144">
        <v>2.41</v>
      </c>
    </row>
    <row r="9338" spans="1:4">
      <c r="A9338" s="298">
        <v>95428</v>
      </c>
      <c r="B9338" s="142" t="s">
        <v>3608</v>
      </c>
      <c r="C9338" s="143" t="s">
        <v>2647</v>
      </c>
      <c r="D9338" s="144">
        <v>1.62</v>
      </c>
    </row>
    <row r="9339" spans="1:4">
      <c r="A9339" s="298">
        <v>95426</v>
      </c>
      <c r="B9339" s="142" t="s">
        <v>3606</v>
      </c>
      <c r="C9339" s="143" t="s">
        <v>2649</v>
      </c>
      <c r="D9339" s="144">
        <v>2.08</v>
      </c>
    </row>
    <row r="9340" spans="1:4">
      <c r="A9340" s="298">
        <v>95429</v>
      </c>
      <c r="B9340" s="142" t="s">
        <v>3609</v>
      </c>
      <c r="C9340" s="143" t="s">
        <v>2647</v>
      </c>
      <c r="D9340" s="144">
        <v>1.4</v>
      </c>
    </row>
    <row r="9341" spans="1:4">
      <c r="A9341" s="298">
        <v>95427</v>
      </c>
      <c r="B9341" s="142" t="s">
        <v>3607</v>
      </c>
      <c r="C9341" s="143" t="s">
        <v>2649</v>
      </c>
      <c r="D9341" s="144">
        <v>0.78</v>
      </c>
    </row>
    <row r="9342" spans="1:4">
      <c r="A9342" s="298">
        <v>95430</v>
      </c>
      <c r="B9342" s="142" t="s">
        <v>3610</v>
      </c>
      <c r="C9342" s="143" t="s">
        <v>2647</v>
      </c>
      <c r="D9342" s="144">
        <v>0.48</v>
      </c>
    </row>
    <row r="9343" spans="1:4">
      <c r="A9343" s="298">
        <v>95877</v>
      </c>
      <c r="B9343" s="142" t="s">
        <v>3613</v>
      </c>
      <c r="C9343" s="143" t="s">
        <v>2649</v>
      </c>
      <c r="D9343" s="144">
        <v>1.91</v>
      </c>
    </row>
    <row r="9344" spans="1:4">
      <c r="A9344" s="298">
        <v>95880</v>
      </c>
      <c r="B9344" s="142" t="s">
        <v>3616</v>
      </c>
      <c r="C9344" s="143" t="s">
        <v>2647</v>
      </c>
      <c r="D9344" s="144">
        <v>1.28</v>
      </c>
    </row>
    <row r="9345" spans="1:4">
      <c r="A9345" s="298">
        <v>100937</v>
      </c>
      <c r="B9345" s="142" t="s">
        <v>3621</v>
      </c>
      <c r="C9345" s="143" t="s">
        <v>2649</v>
      </c>
      <c r="D9345" s="144">
        <v>9.19</v>
      </c>
    </row>
    <row r="9346" spans="1:4">
      <c r="A9346" s="298">
        <v>100941</v>
      </c>
      <c r="B9346" s="142" t="s">
        <v>3625</v>
      </c>
      <c r="C9346" s="143" t="s">
        <v>2647</v>
      </c>
      <c r="D9346" s="144">
        <v>6.12</v>
      </c>
    </row>
    <row r="9347" spans="1:4">
      <c r="A9347" s="298">
        <v>97912</v>
      </c>
      <c r="B9347" s="142" t="s">
        <v>3617</v>
      </c>
      <c r="C9347" s="143" t="s">
        <v>2649</v>
      </c>
      <c r="D9347" s="144">
        <v>3.85</v>
      </c>
    </row>
    <row r="9348" spans="1:4">
      <c r="A9348" s="298">
        <v>97916</v>
      </c>
      <c r="B9348" s="142" t="s">
        <v>3589</v>
      </c>
      <c r="C9348" s="143" t="s">
        <v>2647</v>
      </c>
      <c r="D9348" s="144">
        <v>2.57</v>
      </c>
    </row>
    <row r="9349" spans="1:4">
      <c r="A9349" s="298">
        <v>97913</v>
      </c>
      <c r="B9349" s="142" t="s">
        <v>3618</v>
      </c>
      <c r="C9349" s="143" t="s">
        <v>2649</v>
      </c>
      <c r="D9349" s="144">
        <v>3.34</v>
      </c>
    </row>
    <row r="9350" spans="1:4">
      <c r="A9350" s="298">
        <v>97917</v>
      </c>
      <c r="B9350" s="142" t="s">
        <v>3590</v>
      </c>
      <c r="C9350" s="143" t="s">
        <v>2647</v>
      </c>
      <c r="D9350" s="144">
        <v>2.2200000000000002</v>
      </c>
    </row>
    <row r="9351" spans="1:4">
      <c r="A9351" s="298">
        <v>97915</v>
      </c>
      <c r="B9351" s="142" t="s">
        <v>3620</v>
      </c>
      <c r="C9351" s="143" t="s">
        <v>2649</v>
      </c>
      <c r="D9351" s="144">
        <v>1.23</v>
      </c>
    </row>
    <row r="9352" spans="1:4">
      <c r="A9352" s="298">
        <v>97919</v>
      </c>
      <c r="B9352" s="142" t="s">
        <v>3592</v>
      </c>
      <c r="C9352" s="143" t="s">
        <v>2647</v>
      </c>
      <c r="D9352" s="144">
        <v>0.8</v>
      </c>
    </row>
    <row r="9353" spans="1:4">
      <c r="A9353" s="298">
        <v>97914</v>
      </c>
      <c r="B9353" s="142" t="s">
        <v>3619</v>
      </c>
      <c r="C9353" s="143" t="s">
        <v>2649</v>
      </c>
      <c r="D9353" s="144">
        <v>3.06</v>
      </c>
    </row>
    <row r="9354" spans="1:4">
      <c r="A9354" s="298">
        <v>97918</v>
      </c>
      <c r="B9354" s="142" t="s">
        <v>3591</v>
      </c>
      <c r="C9354" s="143" t="s">
        <v>2647</v>
      </c>
      <c r="D9354" s="144">
        <v>2.0499999999999998</v>
      </c>
    </row>
    <row r="9355" spans="1:4">
      <c r="A9355" s="298">
        <v>100949</v>
      </c>
      <c r="B9355" s="142" t="s">
        <v>3633</v>
      </c>
      <c r="C9355" s="143" t="s">
        <v>2647</v>
      </c>
      <c r="D9355" s="144">
        <v>6.88</v>
      </c>
    </row>
    <row r="9356" spans="1:4">
      <c r="A9356" s="298">
        <v>100945</v>
      </c>
      <c r="B9356" s="142" t="s">
        <v>3629</v>
      </c>
      <c r="C9356" s="143" t="s">
        <v>2647</v>
      </c>
      <c r="D9356" s="144">
        <v>2.89</v>
      </c>
    </row>
    <row r="9357" spans="1:4">
      <c r="A9357" s="298">
        <v>100946</v>
      </c>
      <c r="B9357" s="142" t="s">
        <v>3630</v>
      </c>
      <c r="C9357" s="143" t="s">
        <v>2647</v>
      </c>
      <c r="D9357" s="144">
        <v>2.4900000000000002</v>
      </c>
    </row>
    <row r="9358" spans="1:4">
      <c r="A9358" s="298">
        <v>100948</v>
      </c>
      <c r="B9358" s="142" t="s">
        <v>3632</v>
      </c>
      <c r="C9358" s="143" t="s">
        <v>2647</v>
      </c>
      <c r="D9358" s="144">
        <v>0.91</v>
      </c>
    </row>
    <row r="9359" spans="1:4">
      <c r="A9359" s="298">
        <v>100947</v>
      </c>
      <c r="B9359" s="142" t="s">
        <v>3631</v>
      </c>
      <c r="C9359" s="143" t="s">
        <v>2647</v>
      </c>
      <c r="D9359" s="144">
        <v>2.29</v>
      </c>
    </row>
    <row r="9360" spans="1:4">
      <c r="A9360" s="298">
        <v>100954</v>
      </c>
      <c r="B9360" s="142" t="s">
        <v>43124</v>
      </c>
      <c r="C9360" s="143" t="s">
        <v>2647</v>
      </c>
      <c r="D9360" s="144">
        <v>8.66</v>
      </c>
    </row>
    <row r="9361" spans="1:4">
      <c r="A9361" s="298">
        <v>100950</v>
      </c>
      <c r="B9361" s="142" t="s">
        <v>43125</v>
      </c>
      <c r="C9361" s="143" t="s">
        <v>2647</v>
      </c>
      <c r="D9361" s="144">
        <v>3.64</v>
      </c>
    </row>
    <row r="9362" spans="1:4">
      <c r="A9362" s="298">
        <v>100951</v>
      </c>
      <c r="B9362" s="142" t="s">
        <v>43126</v>
      </c>
      <c r="C9362" s="143" t="s">
        <v>2647</v>
      </c>
      <c r="D9362" s="144">
        <v>3.15</v>
      </c>
    </row>
    <row r="9363" spans="1:4">
      <c r="A9363" s="298">
        <v>100953</v>
      </c>
      <c r="B9363" s="142" t="s">
        <v>43127</v>
      </c>
      <c r="C9363" s="143" t="s">
        <v>2647</v>
      </c>
      <c r="D9363" s="144">
        <v>1.1399999999999999</v>
      </c>
    </row>
    <row r="9364" spans="1:4">
      <c r="A9364" s="298">
        <v>100952</v>
      </c>
      <c r="B9364" s="142" t="s">
        <v>43128</v>
      </c>
      <c r="C9364" s="143" t="s">
        <v>2647</v>
      </c>
      <c r="D9364" s="144">
        <v>2.89</v>
      </c>
    </row>
    <row r="9365" spans="1:4">
      <c r="A9365" s="298">
        <v>100964</v>
      </c>
      <c r="B9365" s="142" t="s">
        <v>3643</v>
      </c>
      <c r="C9365" s="143" t="s">
        <v>2649</v>
      </c>
      <c r="D9365" s="144">
        <v>8.91</v>
      </c>
    </row>
    <row r="9366" spans="1:4">
      <c r="A9366" s="298">
        <v>100960</v>
      </c>
      <c r="B9366" s="142" t="s">
        <v>3639</v>
      </c>
      <c r="C9366" s="143" t="s">
        <v>2649</v>
      </c>
      <c r="D9366" s="144">
        <v>3.71</v>
      </c>
    </row>
    <row r="9367" spans="1:4">
      <c r="A9367" s="298">
        <v>100961</v>
      </c>
      <c r="B9367" s="142" t="s">
        <v>3640</v>
      </c>
      <c r="C9367" s="143" t="s">
        <v>2649</v>
      </c>
      <c r="D9367" s="144">
        <v>3.21</v>
      </c>
    </row>
    <row r="9368" spans="1:4">
      <c r="A9368" s="298">
        <v>100963</v>
      </c>
      <c r="B9368" s="142" t="s">
        <v>3642</v>
      </c>
      <c r="C9368" s="143" t="s">
        <v>2649</v>
      </c>
      <c r="D9368" s="144">
        <v>1.1599999999999999</v>
      </c>
    </row>
    <row r="9369" spans="1:4">
      <c r="A9369" s="298">
        <v>100962</v>
      </c>
      <c r="B9369" s="142" t="s">
        <v>3641</v>
      </c>
      <c r="C9369" s="143" t="s">
        <v>2649</v>
      </c>
      <c r="D9369" s="144">
        <v>2.94</v>
      </c>
    </row>
    <row r="9370" spans="1:4">
      <c r="A9370" s="298">
        <v>100959</v>
      </c>
      <c r="B9370" s="142" t="s">
        <v>3638</v>
      </c>
      <c r="C9370" s="143" t="s">
        <v>2649</v>
      </c>
      <c r="D9370" s="144">
        <v>11.95</v>
      </c>
    </row>
    <row r="9371" spans="1:4">
      <c r="A9371" s="298">
        <v>100955</v>
      </c>
      <c r="B9371" s="142" t="s">
        <v>3634</v>
      </c>
      <c r="C9371" s="143" t="s">
        <v>2649</v>
      </c>
      <c r="D9371" s="144">
        <v>5.01</v>
      </c>
    </row>
    <row r="9372" spans="1:4">
      <c r="A9372" s="298">
        <v>100956</v>
      </c>
      <c r="B9372" s="142" t="s">
        <v>3635</v>
      </c>
      <c r="C9372" s="143" t="s">
        <v>2649</v>
      </c>
      <c r="D9372" s="144">
        <v>4.3499999999999996</v>
      </c>
    </row>
    <row r="9373" spans="1:4">
      <c r="A9373" s="298">
        <v>100958</v>
      </c>
      <c r="B9373" s="142" t="s">
        <v>3637</v>
      </c>
      <c r="C9373" s="143" t="s">
        <v>2649</v>
      </c>
      <c r="D9373" s="144">
        <v>1.6</v>
      </c>
    </row>
    <row r="9374" spans="1:4">
      <c r="A9374" s="298">
        <v>100957</v>
      </c>
      <c r="B9374" s="142" t="s">
        <v>3636</v>
      </c>
      <c r="C9374" s="143" t="s">
        <v>2649</v>
      </c>
      <c r="D9374" s="144">
        <v>3.98</v>
      </c>
    </row>
    <row r="9375" spans="1:4">
      <c r="A9375" s="298">
        <v>100969</v>
      </c>
      <c r="B9375" s="142" t="s">
        <v>3649</v>
      </c>
      <c r="C9375" s="143" t="s">
        <v>2647</v>
      </c>
      <c r="D9375" s="144">
        <v>2.38</v>
      </c>
    </row>
    <row r="9376" spans="1:4">
      <c r="A9376" s="298">
        <v>100970</v>
      </c>
      <c r="B9376" s="142" t="s">
        <v>43129</v>
      </c>
      <c r="C9376" s="143" t="s">
        <v>2647</v>
      </c>
      <c r="D9376" s="144">
        <v>2.0099999999999998</v>
      </c>
    </row>
    <row r="9377" spans="1:4">
      <c r="A9377" s="298">
        <v>102333</v>
      </c>
      <c r="B9377" s="142" t="s">
        <v>3651</v>
      </c>
      <c r="C9377" s="143" t="s">
        <v>2647</v>
      </c>
      <c r="D9377" s="144">
        <v>0.75</v>
      </c>
    </row>
    <row r="9378" spans="1:4">
      <c r="A9378" s="298">
        <v>102332</v>
      </c>
      <c r="B9378" s="142" t="s">
        <v>3650</v>
      </c>
      <c r="C9378" s="143" t="s">
        <v>2647</v>
      </c>
      <c r="D9378" s="144">
        <v>1.87</v>
      </c>
    </row>
    <row r="9379" spans="1:4">
      <c r="A9379" s="298">
        <v>100965</v>
      </c>
      <c r="B9379" s="142" t="s">
        <v>43130</v>
      </c>
      <c r="C9379" s="143" t="s">
        <v>2647</v>
      </c>
      <c r="D9379" s="144">
        <v>1.81</v>
      </c>
    </row>
    <row r="9380" spans="1:4">
      <c r="A9380" s="298">
        <v>100966</v>
      </c>
      <c r="B9380" s="142" t="s">
        <v>43131</v>
      </c>
      <c r="C9380" s="143" t="s">
        <v>2647</v>
      </c>
      <c r="D9380" s="144">
        <v>1.56</v>
      </c>
    </row>
    <row r="9381" spans="1:4">
      <c r="A9381" s="298">
        <v>102331</v>
      </c>
      <c r="B9381" s="142" t="s">
        <v>3648</v>
      </c>
      <c r="C9381" s="143" t="s">
        <v>2647</v>
      </c>
      <c r="D9381" s="144">
        <v>0.56999999999999995</v>
      </c>
    </row>
    <row r="9382" spans="1:4">
      <c r="A9382" s="298">
        <v>102330</v>
      </c>
      <c r="B9382" s="142" t="s">
        <v>3647</v>
      </c>
      <c r="C9382" s="143" t="s">
        <v>2647</v>
      </c>
      <c r="D9382" s="144">
        <v>1.45</v>
      </c>
    </row>
    <row r="9383" spans="1:4">
      <c r="A9383" s="298">
        <v>97804</v>
      </c>
      <c r="B9383" s="142" t="s">
        <v>43132</v>
      </c>
      <c r="C9383" s="143" t="s">
        <v>4</v>
      </c>
      <c r="D9383" s="144">
        <v>0</v>
      </c>
    </row>
    <row r="9384" spans="1:4">
      <c r="A9384" s="298">
        <v>104378</v>
      </c>
      <c r="B9384" s="142" t="s">
        <v>43133</v>
      </c>
      <c r="C9384" s="143" t="s">
        <v>4</v>
      </c>
      <c r="D9384" s="144">
        <v>0</v>
      </c>
    </row>
    <row r="9385" spans="1:4">
      <c r="A9385" s="298">
        <v>104379</v>
      </c>
      <c r="B9385" s="142" t="s">
        <v>43134</v>
      </c>
      <c r="C9385" s="143" t="s">
        <v>4</v>
      </c>
      <c r="D9385" s="144">
        <v>0</v>
      </c>
    </row>
    <row r="9386" spans="1:4">
      <c r="A9386" s="298">
        <v>104389</v>
      </c>
      <c r="B9386" s="142" t="s">
        <v>43135</v>
      </c>
      <c r="C9386" s="143" t="s">
        <v>4</v>
      </c>
      <c r="D9386" s="144">
        <v>0</v>
      </c>
    </row>
    <row r="9387" spans="1:4">
      <c r="A9387" s="298">
        <v>97801</v>
      </c>
      <c r="B9387" s="142" t="s">
        <v>43136</v>
      </c>
      <c r="C9387" s="143" t="s">
        <v>4</v>
      </c>
      <c r="D9387" s="144">
        <v>0</v>
      </c>
    </row>
    <row r="9388" spans="1:4">
      <c r="A9388" s="298">
        <v>104377</v>
      </c>
      <c r="B9388" s="142" t="s">
        <v>43137</v>
      </c>
      <c r="C9388" s="143" t="s">
        <v>4</v>
      </c>
      <c r="D9388" s="144">
        <v>0</v>
      </c>
    </row>
    <row r="9389" spans="1:4">
      <c r="A9389" s="298">
        <v>104376</v>
      </c>
      <c r="B9389" s="142" t="s">
        <v>43138</v>
      </c>
      <c r="C9389" s="143" t="s">
        <v>4</v>
      </c>
      <c r="D9389" s="144">
        <v>0</v>
      </c>
    </row>
    <row r="9390" spans="1:4">
      <c r="A9390" s="298">
        <v>97808</v>
      </c>
      <c r="B9390" s="142" t="s">
        <v>43139</v>
      </c>
      <c r="C9390" s="143" t="s">
        <v>4</v>
      </c>
      <c r="D9390" s="144">
        <v>0</v>
      </c>
    </row>
    <row r="9391" spans="1:4">
      <c r="A9391" s="298">
        <v>104381</v>
      </c>
      <c r="B9391" s="142" t="s">
        <v>43140</v>
      </c>
      <c r="C9391" s="143" t="s">
        <v>4</v>
      </c>
      <c r="D9391" s="144">
        <v>0</v>
      </c>
    </row>
    <row r="9392" spans="1:4">
      <c r="A9392" s="298">
        <v>104382</v>
      </c>
      <c r="B9392" s="142" t="s">
        <v>43141</v>
      </c>
      <c r="C9392" s="143" t="s">
        <v>4</v>
      </c>
      <c r="D9392" s="144">
        <v>0</v>
      </c>
    </row>
    <row r="9393" spans="1:4">
      <c r="A9393" s="298">
        <v>104380</v>
      </c>
      <c r="B9393" s="142" t="s">
        <v>43142</v>
      </c>
      <c r="C9393" s="143" t="s">
        <v>4</v>
      </c>
      <c r="D9393" s="144">
        <v>0</v>
      </c>
    </row>
    <row r="9394" spans="1:4">
      <c r="A9394" s="298">
        <v>103138</v>
      </c>
      <c r="B9394" s="142" t="s">
        <v>43143</v>
      </c>
      <c r="C9394" s="143" t="s">
        <v>2</v>
      </c>
      <c r="D9394" s="144">
        <v>39.93</v>
      </c>
    </row>
    <row r="9395" spans="1:4">
      <c r="A9395" s="298">
        <v>103151</v>
      </c>
      <c r="B9395" s="142" t="s">
        <v>43144</v>
      </c>
      <c r="C9395" s="143" t="s">
        <v>2</v>
      </c>
      <c r="D9395" s="144">
        <v>385.1</v>
      </c>
    </row>
    <row r="9396" spans="1:4">
      <c r="A9396" s="298">
        <v>103152</v>
      </c>
      <c r="B9396" s="142" t="s">
        <v>43145</v>
      </c>
      <c r="C9396" s="143" t="s">
        <v>2</v>
      </c>
      <c r="D9396" s="144">
        <v>459.18</v>
      </c>
    </row>
    <row r="9397" spans="1:4">
      <c r="A9397" s="298">
        <v>103139</v>
      </c>
      <c r="B9397" s="142" t="s">
        <v>43146</v>
      </c>
      <c r="C9397" s="143" t="s">
        <v>2</v>
      </c>
      <c r="D9397" s="144">
        <v>52.53</v>
      </c>
    </row>
    <row r="9398" spans="1:4">
      <c r="A9398" s="298">
        <v>103140</v>
      </c>
      <c r="B9398" s="142" t="s">
        <v>43147</v>
      </c>
      <c r="C9398" s="143" t="s">
        <v>2</v>
      </c>
      <c r="D9398" s="144">
        <v>65.12</v>
      </c>
    </row>
    <row r="9399" spans="1:4">
      <c r="A9399" s="298">
        <v>103141</v>
      </c>
      <c r="B9399" s="142" t="s">
        <v>43148</v>
      </c>
      <c r="C9399" s="143" t="s">
        <v>2</v>
      </c>
      <c r="D9399" s="144">
        <v>101.42</v>
      </c>
    </row>
    <row r="9400" spans="1:4">
      <c r="A9400" s="298">
        <v>103142</v>
      </c>
      <c r="B9400" s="142" t="s">
        <v>43149</v>
      </c>
      <c r="C9400" s="143" t="s">
        <v>2</v>
      </c>
      <c r="D9400" s="144">
        <v>114.01</v>
      </c>
    </row>
    <row r="9401" spans="1:4">
      <c r="A9401" s="298">
        <v>103143</v>
      </c>
      <c r="B9401" s="142" t="s">
        <v>43150</v>
      </c>
      <c r="C9401" s="143" t="s">
        <v>2</v>
      </c>
      <c r="D9401" s="144">
        <v>150.28</v>
      </c>
    </row>
    <row r="9402" spans="1:4">
      <c r="A9402" s="298">
        <v>103144</v>
      </c>
      <c r="B9402" s="142" t="s">
        <v>43151</v>
      </c>
      <c r="C9402" s="143" t="s">
        <v>2</v>
      </c>
      <c r="D9402" s="144">
        <v>162.88</v>
      </c>
    </row>
    <row r="9403" spans="1:4">
      <c r="A9403" s="298">
        <v>103145</v>
      </c>
      <c r="B9403" s="142" t="s">
        <v>43152</v>
      </c>
      <c r="C9403" s="143" t="s">
        <v>2</v>
      </c>
      <c r="D9403" s="144">
        <v>199.17</v>
      </c>
    </row>
    <row r="9404" spans="1:4">
      <c r="A9404" s="298">
        <v>103146</v>
      </c>
      <c r="B9404" s="142" t="s">
        <v>43153</v>
      </c>
      <c r="C9404" s="143" t="s">
        <v>2</v>
      </c>
      <c r="D9404" s="144">
        <v>211.74</v>
      </c>
    </row>
    <row r="9405" spans="1:4">
      <c r="A9405" s="298">
        <v>103147</v>
      </c>
      <c r="B9405" s="142" t="s">
        <v>43154</v>
      </c>
      <c r="C9405" s="143" t="s">
        <v>2</v>
      </c>
      <c r="D9405" s="144">
        <v>236.95</v>
      </c>
    </row>
    <row r="9406" spans="1:4">
      <c r="A9406" s="298">
        <v>103148</v>
      </c>
      <c r="B9406" s="142" t="s">
        <v>43155</v>
      </c>
      <c r="C9406" s="143" t="s">
        <v>2</v>
      </c>
      <c r="D9406" s="144">
        <v>285.83</v>
      </c>
    </row>
    <row r="9407" spans="1:4">
      <c r="A9407" s="298">
        <v>103137</v>
      </c>
      <c r="B9407" s="142" t="s">
        <v>43156</v>
      </c>
      <c r="C9407" s="143" t="s">
        <v>2</v>
      </c>
      <c r="D9407" s="144">
        <v>34.89</v>
      </c>
    </row>
    <row r="9408" spans="1:4">
      <c r="A9408" s="298">
        <v>103149</v>
      </c>
      <c r="B9408" s="142" t="s">
        <v>43157</v>
      </c>
      <c r="C9408" s="143" t="s">
        <v>2</v>
      </c>
      <c r="D9408" s="144">
        <v>311.02999999999997</v>
      </c>
    </row>
    <row r="9409" spans="1:4">
      <c r="A9409" s="298">
        <v>103150</v>
      </c>
      <c r="B9409" s="142" t="s">
        <v>43158</v>
      </c>
      <c r="C9409" s="143" t="s">
        <v>2</v>
      </c>
      <c r="D9409" s="144">
        <v>359.85</v>
      </c>
    </row>
    <row r="9410" spans="1:4">
      <c r="A9410" s="298">
        <v>103106</v>
      </c>
      <c r="B9410" s="142" t="s">
        <v>43159</v>
      </c>
      <c r="C9410" s="143" t="s">
        <v>2</v>
      </c>
      <c r="D9410" s="144">
        <v>61.27</v>
      </c>
    </row>
    <row r="9411" spans="1:4">
      <c r="A9411" s="298">
        <v>103119</v>
      </c>
      <c r="B9411" s="142" t="s">
        <v>43160</v>
      </c>
      <c r="C9411" s="143" t="s">
        <v>2</v>
      </c>
      <c r="D9411" s="144">
        <v>751.63</v>
      </c>
    </row>
    <row r="9412" spans="1:4">
      <c r="A9412" s="298">
        <v>103120</v>
      </c>
      <c r="B9412" s="142" t="s">
        <v>43161</v>
      </c>
      <c r="C9412" s="143" t="s">
        <v>2</v>
      </c>
      <c r="D9412" s="144">
        <v>899.78</v>
      </c>
    </row>
    <row r="9413" spans="1:4">
      <c r="A9413" s="298">
        <v>103107</v>
      </c>
      <c r="B9413" s="142" t="s">
        <v>43162</v>
      </c>
      <c r="C9413" s="143" t="s">
        <v>2</v>
      </c>
      <c r="D9413" s="144">
        <v>86.47</v>
      </c>
    </row>
    <row r="9414" spans="1:4">
      <c r="A9414" s="298">
        <v>103108</v>
      </c>
      <c r="B9414" s="142" t="s">
        <v>43163</v>
      </c>
      <c r="C9414" s="143" t="s">
        <v>2</v>
      </c>
      <c r="D9414" s="144">
        <v>111.68</v>
      </c>
    </row>
    <row r="9415" spans="1:4">
      <c r="A9415" s="298">
        <v>103109</v>
      </c>
      <c r="B9415" s="142" t="s">
        <v>43164</v>
      </c>
      <c r="C9415" s="143" t="s">
        <v>2</v>
      </c>
      <c r="D9415" s="144">
        <v>184.22</v>
      </c>
    </row>
    <row r="9416" spans="1:4">
      <c r="A9416" s="298">
        <v>103110</v>
      </c>
      <c r="B9416" s="142" t="s">
        <v>43165</v>
      </c>
      <c r="C9416" s="143" t="s">
        <v>2</v>
      </c>
      <c r="D9416" s="144">
        <v>209.43</v>
      </c>
    </row>
    <row r="9417" spans="1:4">
      <c r="A9417" s="298">
        <v>103111</v>
      </c>
      <c r="B9417" s="142" t="s">
        <v>43166</v>
      </c>
      <c r="C9417" s="143" t="s">
        <v>2</v>
      </c>
      <c r="D9417" s="144">
        <v>281.98</v>
      </c>
    </row>
    <row r="9418" spans="1:4">
      <c r="A9418" s="298">
        <v>103112</v>
      </c>
      <c r="B9418" s="142" t="s">
        <v>43167</v>
      </c>
      <c r="C9418" s="143" t="s">
        <v>2</v>
      </c>
      <c r="D9418" s="144">
        <v>307.17</v>
      </c>
    </row>
    <row r="9419" spans="1:4">
      <c r="A9419" s="298">
        <v>103113</v>
      </c>
      <c r="B9419" s="142" t="s">
        <v>43168</v>
      </c>
      <c r="C9419" s="143" t="s">
        <v>2</v>
      </c>
      <c r="D9419" s="144">
        <v>379.73</v>
      </c>
    </row>
    <row r="9420" spans="1:4">
      <c r="A9420" s="298">
        <v>103114</v>
      </c>
      <c r="B9420" s="142" t="s">
        <v>43169</v>
      </c>
      <c r="C9420" s="143" t="s">
        <v>2</v>
      </c>
      <c r="D9420" s="144">
        <v>404.92</v>
      </c>
    </row>
    <row r="9421" spans="1:4">
      <c r="A9421" s="298">
        <v>103115</v>
      </c>
      <c r="B9421" s="142" t="s">
        <v>43170</v>
      </c>
      <c r="C9421" s="143" t="s">
        <v>2</v>
      </c>
      <c r="D9421" s="144">
        <v>455.33</v>
      </c>
    </row>
    <row r="9422" spans="1:4">
      <c r="A9422" s="298">
        <v>103116</v>
      </c>
      <c r="B9422" s="142" t="s">
        <v>43171</v>
      </c>
      <c r="C9422" s="143" t="s">
        <v>2</v>
      </c>
      <c r="D9422" s="144">
        <v>553.07000000000005</v>
      </c>
    </row>
    <row r="9423" spans="1:4">
      <c r="A9423" s="298">
        <v>103105</v>
      </c>
      <c r="B9423" s="142" t="s">
        <v>43172</v>
      </c>
      <c r="C9423" s="143" t="s">
        <v>2</v>
      </c>
      <c r="D9423" s="144">
        <v>51.19</v>
      </c>
    </row>
    <row r="9424" spans="1:4">
      <c r="A9424" s="298">
        <v>103117</v>
      </c>
      <c r="B9424" s="142" t="s">
        <v>43173</v>
      </c>
      <c r="C9424" s="143" t="s">
        <v>2</v>
      </c>
      <c r="D9424" s="144">
        <v>603.48</v>
      </c>
    </row>
    <row r="9425" spans="1:4">
      <c r="A9425" s="298">
        <v>103118</v>
      </c>
      <c r="B9425" s="142" t="s">
        <v>43174</v>
      </c>
      <c r="C9425" s="143" t="s">
        <v>2</v>
      </c>
      <c r="D9425" s="144">
        <v>701.23</v>
      </c>
    </row>
    <row r="9426" spans="1:4">
      <c r="A9426" s="298">
        <v>103122</v>
      </c>
      <c r="B9426" s="142" t="s">
        <v>43175</v>
      </c>
      <c r="C9426" s="143" t="s">
        <v>2</v>
      </c>
      <c r="D9426" s="144">
        <v>82.62</v>
      </c>
    </row>
    <row r="9427" spans="1:4">
      <c r="A9427" s="298">
        <v>103135</v>
      </c>
      <c r="B9427" s="142" t="s">
        <v>43176</v>
      </c>
      <c r="C9427" s="143" t="s">
        <v>2</v>
      </c>
      <c r="D9427" s="144">
        <v>1118.1600000000001</v>
      </c>
    </row>
    <row r="9428" spans="1:4">
      <c r="A9428" s="298">
        <v>103136</v>
      </c>
      <c r="B9428" s="142" t="s">
        <v>43177</v>
      </c>
      <c r="C9428" s="143" t="s">
        <v>2</v>
      </c>
      <c r="D9428" s="144">
        <v>1340.4</v>
      </c>
    </row>
    <row r="9429" spans="1:4">
      <c r="A9429" s="298">
        <v>103123</v>
      </c>
      <c r="B9429" s="142" t="s">
        <v>43178</v>
      </c>
      <c r="C9429" s="143" t="s">
        <v>2</v>
      </c>
      <c r="D9429" s="144">
        <v>120.44</v>
      </c>
    </row>
    <row r="9430" spans="1:4">
      <c r="A9430" s="298">
        <v>103124</v>
      </c>
      <c r="B9430" s="142" t="s">
        <v>43179</v>
      </c>
      <c r="C9430" s="143" t="s">
        <v>2</v>
      </c>
      <c r="D9430" s="144">
        <v>158.22</v>
      </c>
    </row>
    <row r="9431" spans="1:4">
      <c r="A9431" s="298">
        <v>103125</v>
      </c>
      <c r="B9431" s="142" t="s">
        <v>43180</v>
      </c>
      <c r="C9431" s="143" t="s">
        <v>2</v>
      </c>
      <c r="D9431" s="144">
        <v>267.06</v>
      </c>
    </row>
    <row r="9432" spans="1:4">
      <c r="A9432" s="298">
        <v>103126</v>
      </c>
      <c r="B9432" s="142" t="s">
        <v>43181</v>
      </c>
      <c r="C9432" s="143" t="s">
        <v>2</v>
      </c>
      <c r="D9432" s="144">
        <v>304.86</v>
      </c>
    </row>
    <row r="9433" spans="1:4">
      <c r="A9433" s="298">
        <v>103127</v>
      </c>
      <c r="B9433" s="142" t="s">
        <v>43182</v>
      </c>
      <c r="C9433" s="143" t="s">
        <v>2</v>
      </c>
      <c r="D9433" s="144">
        <v>413.69</v>
      </c>
    </row>
    <row r="9434" spans="1:4">
      <c r="A9434" s="298">
        <v>103128</v>
      </c>
      <c r="B9434" s="142" t="s">
        <v>43183</v>
      </c>
      <c r="C9434" s="143" t="s">
        <v>2</v>
      </c>
      <c r="D9434" s="144">
        <v>451.48</v>
      </c>
    </row>
    <row r="9435" spans="1:4">
      <c r="A9435" s="298">
        <v>103129</v>
      </c>
      <c r="B9435" s="142" t="s">
        <v>43184</v>
      </c>
      <c r="C9435" s="143" t="s">
        <v>2</v>
      </c>
      <c r="D9435" s="144">
        <v>560.32000000000005</v>
      </c>
    </row>
    <row r="9436" spans="1:4">
      <c r="A9436" s="298">
        <v>103130</v>
      </c>
      <c r="B9436" s="142" t="s">
        <v>43185</v>
      </c>
      <c r="C9436" s="143" t="s">
        <v>2</v>
      </c>
      <c r="D9436" s="144">
        <v>598.12</v>
      </c>
    </row>
    <row r="9437" spans="1:4">
      <c r="A9437" s="298">
        <v>103131</v>
      </c>
      <c r="B9437" s="142" t="s">
        <v>43186</v>
      </c>
      <c r="C9437" s="143" t="s">
        <v>2</v>
      </c>
      <c r="D9437" s="144">
        <v>673.71</v>
      </c>
    </row>
    <row r="9438" spans="1:4">
      <c r="A9438" s="298">
        <v>103132</v>
      </c>
      <c r="B9438" s="142" t="s">
        <v>43187</v>
      </c>
      <c r="C9438" s="143" t="s">
        <v>2</v>
      </c>
      <c r="D9438" s="144">
        <v>820.33</v>
      </c>
    </row>
    <row r="9439" spans="1:4">
      <c r="A9439" s="298">
        <v>103121</v>
      </c>
      <c r="B9439" s="142" t="s">
        <v>43188</v>
      </c>
      <c r="C9439" s="143" t="s">
        <v>2</v>
      </c>
      <c r="D9439" s="144">
        <v>67.510000000000005</v>
      </c>
    </row>
    <row r="9440" spans="1:4">
      <c r="A9440" s="298">
        <v>103133</v>
      </c>
      <c r="B9440" s="142" t="s">
        <v>43189</v>
      </c>
      <c r="C9440" s="143" t="s">
        <v>2</v>
      </c>
      <c r="D9440" s="144">
        <v>895.93</v>
      </c>
    </row>
    <row r="9441" spans="1:4">
      <c r="A9441" s="298">
        <v>103134</v>
      </c>
      <c r="B9441" s="142" t="s">
        <v>43190</v>
      </c>
      <c r="C9441" s="143" t="s">
        <v>2</v>
      </c>
      <c r="D9441" s="144">
        <v>1042.56</v>
      </c>
    </row>
    <row r="9442" spans="1:4">
      <c r="A9442" s="298">
        <v>103090</v>
      </c>
      <c r="B9442" s="142" t="s">
        <v>5232</v>
      </c>
      <c r="C9442" s="143" t="s">
        <v>1</v>
      </c>
      <c r="D9442" s="144">
        <v>14.78</v>
      </c>
    </row>
    <row r="9443" spans="1:4">
      <c r="A9443" s="298">
        <v>103103</v>
      </c>
      <c r="B9443" s="142" t="s">
        <v>5245</v>
      </c>
      <c r="C9443" s="143" t="s">
        <v>1</v>
      </c>
      <c r="D9443" s="144">
        <v>146.02000000000001</v>
      </c>
    </row>
    <row r="9444" spans="1:4">
      <c r="A9444" s="298">
        <v>103104</v>
      </c>
      <c r="B9444" s="142" t="s">
        <v>5246</v>
      </c>
      <c r="C9444" s="143" t="s">
        <v>1</v>
      </c>
      <c r="D9444" s="144">
        <v>174.65</v>
      </c>
    </row>
    <row r="9445" spans="1:4">
      <c r="A9445" s="298">
        <v>103091</v>
      </c>
      <c r="B9445" s="142" t="s">
        <v>5233</v>
      </c>
      <c r="C9445" s="143" t="s">
        <v>1</v>
      </c>
      <c r="D9445" s="144">
        <v>20.82</v>
      </c>
    </row>
    <row r="9446" spans="1:4">
      <c r="A9446" s="298">
        <v>103092</v>
      </c>
      <c r="B9446" s="142" t="s">
        <v>5234</v>
      </c>
      <c r="C9446" s="143" t="s">
        <v>1</v>
      </c>
      <c r="D9446" s="144">
        <v>26.87</v>
      </c>
    </row>
    <row r="9447" spans="1:4">
      <c r="A9447" s="298">
        <v>103093</v>
      </c>
      <c r="B9447" s="142" t="s">
        <v>5235</v>
      </c>
      <c r="C9447" s="143" t="s">
        <v>1</v>
      </c>
      <c r="D9447" s="144">
        <v>41.09</v>
      </c>
    </row>
    <row r="9448" spans="1:4">
      <c r="A9448" s="298">
        <v>103094</v>
      </c>
      <c r="B9448" s="142" t="s">
        <v>5236</v>
      </c>
      <c r="C9448" s="143" t="s">
        <v>1</v>
      </c>
      <c r="D9448" s="144">
        <v>47.17</v>
      </c>
    </row>
    <row r="9449" spans="1:4">
      <c r="A9449" s="298">
        <v>103095</v>
      </c>
      <c r="B9449" s="142" t="s">
        <v>5237</v>
      </c>
      <c r="C9449" s="143" t="s">
        <v>1</v>
      </c>
      <c r="D9449" s="144">
        <v>61.36</v>
      </c>
    </row>
    <row r="9450" spans="1:4">
      <c r="A9450" s="298">
        <v>103096</v>
      </c>
      <c r="B9450" s="142" t="s">
        <v>5238</v>
      </c>
      <c r="C9450" s="143" t="s">
        <v>1</v>
      </c>
      <c r="D9450" s="144">
        <v>67.45</v>
      </c>
    </row>
    <row r="9451" spans="1:4">
      <c r="A9451" s="298">
        <v>103097</v>
      </c>
      <c r="B9451" s="142" t="s">
        <v>5239</v>
      </c>
      <c r="C9451" s="143" t="s">
        <v>1</v>
      </c>
      <c r="D9451" s="144">
        <v>81.66</v>
      </c>
    </row>
    <row r="9452" spans="1:4">
      <c r="A9452" s="298">
        <v>103098</v>
      </c>
      <c r="B9452" s="142" t="s">
        <v>5240</v>
      </c>
      <c r="C9452" s="143" t="s">
        <v>1</v>
      </c>
      <c r="D9452" s="144">
        <v>87.72</v>
      </c>
    </row>
    <row r="9453" spans="1:4">
      <c r="A9453" s="298">
        <v>103099</v>
      </c>
      <c r="B9453" s="142" t="s">
        <v>5241</v>
      </c>
      <c r="C9453" s="143" t="s">
        <v>1</v>
      </c>
      <c r="D9453" s="144">
        <v>99.83</v>
      </c>
    </row>
    <row r="9454" spans="1:4">
      <c r="A9454" s="298">
        <v>103100</v>
      </c>
      <c r="B9454" s="142" t="s">
        <v>5242</v>
      </c>
      <c r="C9454" s="143" t="s">
        <v>1</v>
      </c>
      <c r="D9454" s="144">
        <v>106.57</v>
      </c>
    </row>
    <row r="9455" spans="1:4">
      <c r="A9455" s="298">
        <v>103089</v>
      </c>
      <c r="B9455" s="142" t="s">
        <v>5231</v>
      </c>
      <c r="C9455" s="143" t="s">
        <v>1</v>
      </c>
      <c r="D9455" s="144">
        <v>12.35</v>
      </c>
    </row>
    <row r="9456" spans="1:4">
      <c r="A9456" s="298">
        <v>103101</v>
      </c>
      <c r="B9456" s="142" t="s">
        <v>5243</v>
      </c>
      <c r="C9456" s="143" t="s">
        <v>1</v>
      </c>
      <c r="D9456" s="144">
        <v>117.4</v>
      </c>
    </row>
    <row r="9457" spans="1:4">
      <c r="A9457" s="298">
        <v>103102</v>
      </c>
      <c r="B9457" s="142" t="s">
        <v>5244</v>
      </c>
      <c r="C9457" s="143" t="s">
        <v>1</v>
      </c>
      <c r="D9457" s="144">
        <v>135.19</v>
      </c>
    </row>
    <row r="9458" spans="1:4">
      <c r="A9458" s="298">
        <v>101112</v>
      </c>
      <c r="B9458" s="142" t="s">
        <v>3360</v>
      </c>
      <c r="C9458" s="143" t="s">
        <v>7</v>
      </c>
      <c r="D9458" s="144">
        <v>955.96</v>
      </c>
    </row>
    <row r="9459" spans="1:4">
      <c r="A9459" s="298">
        <v>101113</v>
      </c>
      <c r="B9459" s="142" t="s">
        <v>43191</v>
      </c>
      <c r="C9459" s="143" t="s">
        <v>7</v>
      </c>
      <c r="D9459" s="144">
        <v>1104.97</v>
      </c>
    </row>
    <row r="9460" spans="1:4">
      <c r="A9460" s="298">
        <v>101098</v>
      </c>
      <c r="B9460" s="142" t="s">
        <v>3357</v>
      </c>
      <c r="C9460" s="143" t="s">
        <v>7</v>
      </c>
      <c r="D9460" s="144">
        <v>1197.1600000000001</v>
      </c>
    </row>
    <row r="9461" spans="1:4">
      <c r="A9461" s="298">
        <v>101106</v>
      </c>
      <c r="B9461" s="142" t="s">
        <v>43192</v>
      </c>
      <c r="C9461" s="143" t="s">
        <v>7</v>
      </c>
      <c r="D9461" s="144">
        <v>1333.79</v>
      </c>
    </row>
    <row r="9462" spans="1:4">
      <c r="A9462" s="298">
        <v>101102</v>
      </c>
      <c r="B9462" s="142" t="s">
        <v>43193</v>
      </c>
      <c r="C9462" s="143" t="s">
        <v>7</v>
      </c>
      <c r="D9462" s="144">
        <v>910.79</v>
      </c>
    </row>
    <row r="9463" spans="1:4">
      <c r="A9463" s="298">
        <v>101110</v>
      </c>
      <c r="B9463" s="142" t="s">
        <v>43194</v>
      </c>
      <c r="C9463" s="143" t="s">
        <v>7</v>
      </c>
      <c r="D9463" s="144">
        <v>1042.03</v>
      </c>
    </row>
    <row r="9464" spans="1:4">
      <c r="A9464" s="298">
        <v>101099</v>
      </c>
      <c r="B9464" s="142" t="s">
        <v>3358</v>
      </c>
      <c r="C9464" s="143" t="s">
        <v>7</v>
      </c>
      <c r="D9464" s="144">
        <v>1090.8900000000001</v>
      </c>
    </row>
    <row r="9465" spans="1:4">
      <c r="A9465" s="298">
        <v>101107</v>
      </c>
      <c r="B9465" s="142" t="s">
        <v>43195</v>
      </c>
      <c r="C9465" s="143" t="s">
        <v>7</v>
      </c>
      <c r="D9465" s="144">
        <v>1223.3599999999999</v>
      </c>
    </row>
    <row r="9466" spans="1:4">
      <c r="A9466" s="298">
        <v>101103</v>
      </c>
      <c r="B9466" s="142" t="s">
        <v>43196</v>
      </c>
      <c r="C9466" s="143" t="s">
        <v>7</v>
      </c>
      <c r="D9466" s="144">
        <v>856.04</v>
      </c>
    </row>
    <row r="9467" spans="1:4">
      <c r="A9467" s="298">
        <v>101111</v>
      </c>
      <c r="B9467" s="142" t="s">
        <v>43197</v>
      </c>
      <c r="C9467" s="143" t="s">
        <v>7</v>
      </c>
      <c r="D9467" s="144">
        <v>983.86</v>
      </c>
    </row>
    <row r="9468" spans="1:4">
      <c r="A9468" s="298">
        <v>101096</v>
      </c>
      <c r="B9468" s="142" t="s">
        <v>3355</v>
      </c>
      <c r="C9468" s="143" t="s">
        <v>7</v>
      </c>
      <c r="D9468" s="144">
        <v>1381.81</v>
      </c>
    </row>
    <row r="9469" spans="1:4">
      <c r="A9469" s="298">
        <v>101104</v>
      </c>
      <c r="B9469" s="142" t="s">
        <v>43198</v>
      </c>
      <c r="C9469" s="143" t="s">
        <v>7</v>
      </c>
      <c r="D9469" s="144">
        <v>1523.12</v>
      </c>
    </row>
    <row r="9470" spans="1:4">
      <c r="A9470" s="298">
        <v>101100</v>
      </c>
      <c r="B9470" s="142" t="s">
        <v>3359</v>
      </c>
      <c r="C9470" s="143" t="s">
        <v>7</v>
      </c>
      <c r="D9470" s="144">
        <v>958.56</v>
      </c>
    </row>
    <row r="9471" spans="1:4">
      <c r="A9471" s="298">
        <v>101108</v>
      </c>
      <c r="B9471" s="142" t="s">
        <v>43199</v>
      </c>
      <c r="C9471" s="143" t="s">
        <v>7</v>
      </c>
      <c r="D9471" s="144">
        <v>1093.4100000000001</v>
      </c>
    </row>
    <row r="9472" spans="1:4">
      <c r="A9472" s="298">
        <v>101097</v>
      </c>
      <c r="B9472" s="142" t="s">
        <v>3356</v>
      </c>
      <c r="C9472" s="143" t="s">
        <v>7</v>
      </c>
      <c r="D9472" s="144">
        <v>1301.01</v>
      </c>
    </row>
    <row r="9473" spans="1:4">
      <c r="A9473" s="298">
        <v>101105</v>
      </c>
      <c r="B9473" s="142" t="s">
        <v>43200</v>
      </c>
      <c r="C9473" s="143" t="s">
        <v>7</v>
      </c>
      <c r="D9473" s="144">
        <v>1440.24</v>
      </c>
    </row>
    <row r="9474" spans="1:4">
      <c r="A9474" s="298">
        <v>101101</v>
      </c>
      <c r="B9474" s="142" t="s">
        <v>43201</v>
      </c>
      <c r="C9474" s="143" t="s">
        <v>7</v>
      </c>
      <c r="D9474" s="144">
        <v>935.33</v>
      </c>
    </row>
    <row r="9475" spans="1:4">
      <c r="A9475" s="298">
        <v>101109</v>
      </c>
      <c r="B9475" s="142" t="s">
        <v>43202</v>
      </c>
      <c r="C9475" s="143" t="s">
        <v>7</v>
      </c>
      <c r="D9475" s="144">
        <v>1068.44</v>
      </c>
    </row>
    <row r="9476" spans="1:4">
      <c r="A9476" s="298">
        <v>96393</v>
      </c>
      <c r="B9476" s="142" t="s">
        <v>3384</v>
      </c>
      <c r="C9476" s="143" t="s">
        <v>7</v>
      </c>
      <c r="D9476" s="144">
        <v>222.02</v>
      </c>
    </row>
    <row r="9477" spans="1:4">
      <c r="A9477" s="298">
        <v>96394</v>
      </c>
      <c r="B9477" s="142" t="s">
        <v>3385</v>
      </c>
      <c r="C9477" s="143" t="s">
        <v>7</v>
      </c>
      <c r="D9477" s="144">
        <v>273.76</v>
      </c>
    </row>
    <row r="9478" spans="1:4">
      <c r="A9478" s="298">
        <v>104363</v>
      </c>
      <c r="B9478" s="142" t="s">
        <v>43203</v>
      </c>
      <c r="C9478" s="143" t="s">
        <v>2648</v>
      </c>
      <c r="D9478" s="144">
        <v>0</v>
      </c>
    </row>
    <row r="9479" spans="1:4">
      <c r="A9479" s="298">
        <v>104360</v>
      </c>
      <c r="B9479" s="142" t="s">
        <v>43204</v>
      </c>
      <c r="C9479" s="143" t="s">
        <v>2648</v>
      </c>
      <c r="D9479" s="144">
        <v>0</v>
      </c>
    </row>
    <row r="9480" spans="1:4">
      <c r="A9480" s="298">
        <v>104358</v>
      </c>
      <c r="B9480" s="142" t="s">
        <v>43205</v>
      </c>
      <c r="C9480" s="143" t="s">
        <v>2648</v>
      </c>
      <c r="D9480" s="144">
        <v>0</v>
      </c>
    </row>
    <row r="9481" spans="1:4">
      <c r="A9481" s="298">
        <v>104362</v>
      </c>
      <c r="B9481" s="142" t="s">
        <v>43206</v>
      </c>
      <c r="C9481" s="143" t="s">
        <v>2648</v>
      </c>
      <c r="D9481" s="144">
        <v>0</v>
      </c>
    </row>
    <row r="9482" spans="1:4">
      <c r="A9482" s="298">
        <v>104361</v>
      </c>
      <c r="B9482" s="142" t="s">
        <v>43207</v>
      </c>
      <c r="C9482" s="143" t="s">
        <v>2648</v>
      </c>
      <c r="D9482" s="144">
        <v>0</v>
      </c>
    </row>
    <row r="9483" spans="1:4">
      <c r="A9483" s="298">
        <v>104359</v>
      </c>
      <c r="B9483" s="142" t="s">
        <v>43208</v>
      </c>
      <c r="C9483" s="143" t="s">
        <v>2648</v>
      </c>
      <c r="D9483" s="144">
        <v>0</v>
      </c>
    </row>
    <row r="9484" spans="1:4">
      <c r="A9484" s="298">
        <v>96395</v>
      </c>
      <c r="B9484" s="142" t="s">
        <v>3386</v>
      </c>
      <c r="C9484" s="143" t="s">
        <v>7</v>
      </c>
      <c r="D9484" s="144">
        <v>348.35</v>
      </c>
    </row>
    <row r="9485" spans="1:4">
      <c r="A9485" s="298">
        <v>104373</v>
      </c>
      <c r="B9485" s="142" t="s">
        <v>43209</v>
      </c>
      <c r="C9485" s="143" t="s">
        <v>2648</v>
      </c>
      <c r="D9485" s="144">
        <v>0</v>
      </c>
    </row>
    <row r="9486" spans="1:4">
      <c r="A9486" s="298">
        <v>104374</v>
      </c>
      <c r="B9486" s="142" t="s">
        <v>43210</v>
      </c>
      <c r="C9486" s="143" t="s">
        <v>2648</v>
      </c>
      <c r="D9486" s="144">
        <v>0</v>
      </c>
    </row>
    <row r="9487" spans="1:4">
      <c r="A9487" s="298">
        <v>105034</v>
      </c>
      <c r="B9487" s="142" t="s">
        <v>43211</v>
      </c>
      <c r="C9487" s="143" t="s">
        <v>1</v>
      </c>
      <c r="D9487" s="144">
        <v>43.79</v>
      </c>
    </row>
    <row r="9488" spans="1:4">
      <c r="A9488" s="298">
        <v>105033</v>
      </c>
      <c r="B9488" s="142" t="s">
        <v>43212</v>
      </c>
      <c r="C9488" s="143" t="s">
        <v>1</v>
      </c>
      <c r="D9488" s="144">
        <v>60.33</v>
      </c>
    </row>
    <row r="9489" spans="1:4">
      <c r="A9489" s="298">
        <v>93205</v>
      </c>
      <c r="B9489" s="142" t="s">
        <v>43213</v>
      </c>
      <c r="C9489" s="143" t="s">
        <v>1</v>
      </c>
      <c r="D9489" s="144">
        <v>72.41</v>
      </c>
    </row>
    <row r="9490" spans="1:4">
      <c r="A9490" s="298">
        <v>105032</v>
      </c>
      <c r="B9490" s="142" t="s">
        <v>43214</v>
      </c>
      <c r="C9490" s="143" t="s">
        <v>1</v>
      </c>
      <c r="D9490" s="144">
        <v>33.92</v>
      </c>
    </row>
    <row r="9491" spans="1:4">
      <c r="A9491" s="298">
        <v>105031</v>
      </c>
      <c r="B9491" s="142" t="s">
        <v>43215</v>
      </c>
      <c r="C9491" s="143" t="s">
        <v>1</v>
      </c>
      <c r="D9491" s="144">
        <v>49.14</v>
      </c>
    </row>
    <row r="9492" spans="1:4">
      <c r="A9492" s="298">
        <v>93199</v>
      </c>
      <c r="B9492" s="142" t="s">
        <v>43216</v>
      </c>
      <c r="C9492" s="143" t="s">
        <v>1</v>
      </c>
      <c r="D9492" s="144">
        <v>51.93</v>
      </c>
    </row>
    <row r="9493" spans="1:4">
      <c r="A9493" s="298">
        <v>105030</v>
      </c>
      <c r="B9493" s="142" t="s">
        <v>43217</v>
      </c>
      <c r="C9493" s="143" t="s">
        <v>1</v>
      </c>
      <c r="D9493" s="144">
        <v>43.58</v>
      </c>
    </row>
    <row r="9494" spans="1:4">
      <c r="A9494" s="298">
        <v>105029</v>
      </c>
      <c r="B9494" s="142" t="s">
        <v>43218</v>
      </c>
      <c r="C9494" s="143" t="s">
        <v>1</v>
      </c>
      <c r="D9494" s="144">
        <v>51.53</v>
      </c>
    </row>
    <row r="9495" spans="1:4">
      <c r="A9495" s="298">
        <v>93197</v>
      </c>
      <c r="B9495" s="142" t="s">
        <v>43219</v>
      </c>
      <c r="C9495" s="143" t="s">
        <v>1</v>
      </c>
      <c r="D9495" s="144">
        <v>59.5</v>
      </c>
    </row>
    <row r="9496" spans="1:4">
      <c r="A9496" s="298">
        <v>105040</v>
      </c>
      <c r="B9496" s="142" t="s">
        <v>43220</v>
      </c>
      <c r="C9496" s="143" t="s">
        <v>1</v>
      </c>
      <c r="D9496" s="144">
        <v>35.5</v>
      </c>
    </row>
    <row r="9497" spans="1:4">
      <c r="A9497" s="298">
        <v>105039</v>
      </c>
      <c r="B9497" s="142" t="s">
        <v>43221</v>
      </c>
      <c r="C9497" s="143" t="s">
        <v>1</v>
      </c>
      <c r="D9497" s="144">
        <v>52.48</v>
      </c>
    </row>
    <row r="9498" spans="1:4">
      <c r="A9498" s="298">
        <v>105038</v>
      </c>
      <c r="B9498" s="142" t="s">
        <v>43222</v>
      </c>
      <c r="C9498" s="143" t="s">
        <v>1</v>
      </c>
      <c r="D9498" s="144">
        <v>72.91</v>
      </c>
    </row>
    <row r="9499" spans="1:4">
      <c r="A9499" s="298">
        <v>105028</v>
      </c>
      <c r="B9499" s="142" t="s">
        <v>43223</v>
      </c>
      <c r="C9499" s="143" t="s">
        <v>1</v>
      </c>
      <c r="D9499" s="144">
        <v>22.27</v>
      </c>
    </row>
    <row r="9500" spans="1:4">
      <c r="A9500" s="298">
        <v>105027</v>
      </c>
      <c r="B9500" s="142" t="s">
        <v>43224</v>
      </c>
      <c r="C9500" s="143" t="s">
        <v>1</v>
      </c>
      <c r="D9500" s="144">
        <v>25.27</v>
      </c>
    </row>
    <row r="9501" spans="1:4">
      <c r="A9501" s="298">
        <v>93194</v>
      </c>
      <c r="B9501" s="142" t="s">
        <v>43225</v>
      </c>
      <c r="C9501" s="143" t="s">
        <v>1</v>
      </c>
      <c r="D9501" s="144">
        <v>28.65</v>
      </c>
    </row>
    <row r="9502" spans="1:4">
      <c r="A9502" s="298">
        <v>93200</v>
      </c>
      <c r="B9502" s="142" t="s">
        <v>43226</v>
      </c>
      <c r="C9502" s="143" t="s">
        <v>1</v>
      </c>
      <c r="D9502" s="144">
        <v>13.08</v>
      </c>
    </row>
    <row r="9503" spans="1:4">
      <c r="A9503" s="298">
        <v>93203</v>
      </c>
      <c r="B9503" s="142" t="s">
        <v>43227</v>
      </c>
      <c r="C9503" s="143" t="s">
        <v>1</v>
      </c>
      <c r="D9503" s="144">
        <v>13.52</v>
      </c>
    </row>
    <row r="9504" spans="1:4">
      <c r="A9504" s="298">
        <v>93202</v>
      </c>
      <c r="B9504" s="142" t="s">
        <v>43228</v>
      </c>
      <c r="C9504" s="143" t="s">
        <v>1</v>
      </c>
      <c r="D9504" s="144">
        <v>28.77</v>
      </c>
    </row>
    <row r="9505" spans="1:4">
      <c r="A9505" s="298">
        <v>105026</v>
      </c>
      <c r="B9505" s="142" t="s">
        <v>43229</v>
      </c>
      <c r="C9505" s="143" t="s">
        <v>1</v>
      </c>
      <c r="D9505" s="144">
        <v>43.46</v>
      </c>
    </row>
    <row r="9506" spans="1:4">
      <c r="A9506" s="298">
        <v>105025</v>
      </c>
      <c r="B9506" s="142" t="s">
        <v>43230</v>
      </c>
      <c r="C9506" s="143" t="s">
        <v>1</v>
      </c>
      <c r="D9506" s="144">
        <v>60.88</v>
      </c>
    </row>
    <row r="9507" spans="1:4">
      <c r="A9507" s="298">
        <v>93191</v>
      </c>
      <c r="B9507" s="142" t="s">
        <v>43231</v>
      </c>
      <c r="C9507" s="143" t="s">
        <v>1</v>
      </c>
      <c r="D9507" s="144">
        <v>73.44</v>
      </c>
    </row>
    <row r="9508" spans="1:4">
      <c r="A9508" s="298">
        <v>105024</v>
      </c>
      <c r="B9508" s="142" t="s">
        <v>43232</v>
      </c>
      <c r="C9508" s="143" t="s">
        <v>1</v>
      </c>
      <c r="D9508" s="144">
        <v>56.51</v>
      </c>
    </row>
    <row r="9509" spans="1:4">
      <c r="A9509" s="298">
        <v>105023</v>
      </c>
      <c r="B9509" s="142" t="s">
        <v>43233</v>
      </c>
      <c r="C9509" s="143" t="s">
        <v>1</v>
      </c>
      <c r="D9509" s="144">
        <v>68.59</v>
      </c>
    </row>
    <row r="9510" spans="1:4">
      <c r="A9510" s="298">
        <v>93187</v>
      </c>
      <c r="B9510" s="142" t="s">
        <v>43234</v>
      </c>
      <c r="C9510" s="143" t="s">
        <v>1</v>
      </c>
      <c r="D9510" s="144">
        <v>80.64</v>
      </c>
    </row>
    <row r="9511" spans="1:4">
      <c r="A9511" s="298">
        <v>105037</v>
      </c>
      <c r="B9511" s="142" t="s">
        <v>43235</v>
      </c>
      <c r="C9511" s="143" t="s">
        <v>1</v>
      </c>
      <c r="D9511" s="144">
        <v>35.68</v>
      </c>
    </row>
    <row r="9512" spans="1:4">
      <c r="A9512" s="298">
        <v>105036</v>
      </c>
      <c r="B9512" s="142" t="s">
        <v>43236</v>
      </c>
      <c r="C9512" s="143" t="s">
        <v>1</v>
      </c>
      <c r="D9512" s="144">
        <v>52.71</v>
      </c>
    </row>
    <row r="9513" spans="1:4">
      <c r="A9513" s="298">
        <v>105035</v>
      </c>
      <c r="B9513" s="142" t="s">
        <v>43237</v>
      </c>
      <c r="C9513" s="143" t="s">
        <v>1</v>
      </c>
      <c r="D9513" s="144">
        <v>73.12</v>
      </c>
    </row>
    <row r="9514" spans="1:4">
      <c r="A9514" s="298">
        <v>105022</v>
      </c>
      <c r="B9514" s="142" t="s">
        <v>43238</v>
      </c>
      <c r="C9514" s="143" t="s">
        <v>1</v>
      </c>
      <c r="D9514" s="144">
        <v>22.64</v>
      </c>
    </row>
    <row r="9515" spans="1:4">
      <c r="A9515" s="298">
        <v>105021</v>
      </c>
      <c r="B9515" s="142" t="s">
        <v>43239</v>
      </c>
      <c r="C9515" s="143" t="s">
        <v>1</v>
      </c>
      <c r="D9515" s="144">
        <v>25.66</v>
      </c>
    </row>
    <row r="9516" spans="1:4">
      <c r="A9516" s="298">
        <v>93184</v>
      </c>
      <c r="B9516" s="142" t="s">
        <v>43240</v>
      </c>
      <c r="C9516" s="143" t="s">
        <v>1</v>
      </c>
      <c r="D9516" s="144">
        <v>29.44</v>
      </c>
    </row>
    <row r="9517" spans="1:4">
      <c r="A9517" s="298">
        <v>102149</v>
      </c>
      <c r="B9517" s="142" t="s">
        <v>43241</v>
      </c>
      <c r="C9517" s="143" t="s">
        <v>4</v>
      </c>
      <c r="D9517" s="144">
        <v>0</v>
      </c>
    </row>
    <row r="9518" spans="1:4">
      <c r="A9518" s="298">
        <v>102150</v>
      </c>
      <c r="B9518" s="142" t="s">
        <v>43242</v>
      </c>
      <c r="C9518" s="143" t="s">
        <v>4</v>
      </c>
      <c r="D9518" s="144">
        <v>0</v>
      </c>
    </row>
    <row r="9519" spans="1:4">
      <c r="A9519" s="298">
        <v>102145</v>
      </c>
      <c r="B9519" s="142" t="s">
        <v>43243</v>
      </c>
      <c r="C9519" s="143" t="s">
        <v>4</v>
      </c>
      <c r="D9519" s="144">
        <v>0</v>
      </c>
    </row>
    <row r="9520" spans="1:4">
      <c r="A9520" s="298">
        <v>102146</v>
      </c>
      <c r="B9520" s="142" t="s">
        <v>43244</v>
      </c>
      <c r="C9520" s="143" t="s">
        <v>4</v>
      </c>
      <c r="D9520" s="144">
        <v>0</v>
      </c>
    </row>
    <row r="9521" spans="1:4">
      <c r="A9521" s="298">
        <v>102147</v>
      </c>
      <c r="B9521" s="142" t="s">
        <v>43245</v>
      </c>
      <c r="C9521" s="143" t="s">
        <v>4</v>
      </c>
      <c r="D9521" s="144">
        <v>0</v>
      </c>
    </row>
    <row r="9522" spans="1:4">
      <c r="A9522" s="298">
        <v>102148</v>
      </c>
      <c r="B9522" s="142" t="s">
        <v>43246</v>
      </c>
      <c r="C9522" s="143" t="s">
        <v>4</v>
      </c>
      <c r="D9522" s="144">
        <v>0</v>
      </c>
    </row>
    <row r="9523" spans="1:4">
      <c r="A9523" s="298">
        <v>102143</v>
      </c>
      <c r="B9523" s="142" t="s">
        <v>43247</v>
      </c>
      <c r="C9523" s="143" t="s">
        <v>4</v>
      </c>
      <c r="D9523" s="144">
        <v>0</v>
      </c>
    </row>
    <row r="9524" spans="1:4">
      <c r="A9524" s="298">
        <v>102144</v>
      </c>
      <c r="B9524" s="142" t="s">
        <v>43248</v>
      </c>
      <c r="C9524" s="143" t="s">
        <v>4</v>
      </c>
      <c r="D9524" s="144">
        <v>0</v>
      </c>
    </row>
    <row r="9525" spans="1:4">
      <c r="A9525" s="298">
        <v>102171</v>
      </c>
      <c r="B9525" s="142" t="s">
        <v>8218</v>
      </c>
      <c r="C9525" s="143" t="s">
        <v>4</v>
      </c>
      <c r="D9525" s="144">
        <v>499.31</v>
      </c>
    </row>
    <row r="9526" spans="1:4">
      <c r="A9526" s="298">
        <v>102172</v>
      </c>
      <c r="B9526" s="142" t="s">
        <v>8219</v>
      </c>
      <c r="C9526" s="143" t="s">
        <v>4</v>
      </c>
      <c r="D9526" s="144">
        <v>482.78</v>
      </c>
    </row>
    <row r="9527" spans="1:4">
      <c r="A9527" s="298">
        <v>102170</v>
      </c>
      <c r="B9527" s="142" t="s">
        <v>8217</v>
      </c>
      <c r="C9527" s="143" t="s">
        <v>4</v>
      </c>
      <c r="D9527" s="144">
        <v>280.27</v>
      </c>
    </row>
    <row r="9528" spans="1:4">
      <c r="A9528" s="298">
        <v>102160</v>
      </c>
      <c r="B9528" s="142" t="s">
        <v>4433</v>
      </c>
      <c r="C9528" s="143" t="s">
        <v>4</v>
      </c>
      <c r="D9528" s="144">
        <v>170.27</v>
      </c>
    </row>
    <row r="9529" spans="1:4">
      <c r="A9529" s="298">
        <v>102177</v>
      </c>
      <c r="B9529" s="142" t="s">
        <v>8221</v>
      </c>
      <c r="C9529" s="143" t="s">
        <v>4</v>
      </c>
      <c r="D9529" s="144">
        <v>1779.06</v>
      </c>
    </row>
    <row r="9530" spans="1:4">
      <c r="A9530" s="298">
        <v>102174</v>
      </c>
      <c r="B9530" s="142" t="s">
        <v>43249</v>
      </c>
      <c r="C9530" s="143" t="s">
        <v>4</v>
      </c>
      <c r="D9530" s="144">
        <v>0</v>
      </c>
    </row>
    <row r="9531" spans="1:4">
      <c r="A9531" s="298">
        <v>102178</v>
      </c>
      <c r="B9531" s="142" t="s">
        <v>8222</v>
      </c>
      <c r="C9531" s="143" t="s">
        <v>4</v>
      </c>
      <c r="D9531" s="144">
        <v>2036.32</v>
      </c>
    </row>
    <row r="9532" spans="1:4">
      <c r="A9532" s="298">
        <v>102175</v>
      </c>
      <c r="B9532" s="142" t="s">
        <v>43250</v>
      </c>
      <c r="C9532" s="143" t="s">
        <v>4</v>
      </c>
      <c r="D9532" s="144">
        <v>0</v>
      </c>
    </row>
    <row r="9533" spans="1:4">
      <c r="A9533" s="298">
        <v>102176</v>
      </c>
      <c r="B9533" s="142" t="s">
        <v>8220</v>
      </c>
      <c r="C9533" s="143" t="s">
        <v>4</v>
      </c>
      <c r="D9533" s="144">
        <v>898.79</v>
      </c>
    </row>
    <row r="9534" spans="1:4">
      <c r="A9534" s="298">
        <v>102173</v>
      </c>
      <c r="B9534" s="142" t="s">
        <v>43251</v>
      </c>
      <c r="C9534" s="143" t="s">
        <v>4</v>
      </c>
      <c r="D9534" s="144">
        <v>0</v>
      </c>
    </row>
    <row r="9535" spans="1:4">
      <c r="A9535" s="298">
        <v>102163</v>
      </c>
      <c r="B9535" s="142" t="s">
        <v>8210</v>
      </c>
      <c r="C9535" s="143" t="s">
        <v>4</v>
      </c>
      <c r="D9535" s="144">
        <v>354.77</v>
      </c>
    </row>
    <row r="9536" spans="1:4">
      <c r="A9536" s="298">
        <v>102153</v>
      </c>
      <c r="B9536" s="142" t="s">
        <v>4426</v>
      </c>
      <c r="C9536" s="143" t="s">
        <v>4</v>
      </c>
      <c r="D9536" s="144">
        <v>244.77</v>
      </c>
    </row>
    <row r="9537" spans="1:4">
      <c r="A9537" s="298">
        <v>102165</v>
      </c>
      <c r="B9537" s="142" t="s">
        <v>8212</v>
      </c>
      <c r="C9537" s="143" t="s">
        <v>4</v>
      </c>
      <c r="D9537" s="144">
        <v>341.27</v>
      </c>
    </row>
    <row r="9538" spans="1:4">
      <c r="A9538" s="298">
        <v>102155</v>
      </c>
      <c r="B9538" s="142" t="s">
        <v>4428</v>
      </c>
      <c r="C9538" s="143" t="s">
        <v>4</v>
      </c>
      <c r="D9538" s="144">
        <v>251.5</v>
      </c>
    </row>
    <row r="9539" spans="1:4">
      <c r="A9539" s="298">
        <v>102167</v>
      </c>
      <c r="B9539" s="142" t="s">
        <v>8214</v>
      </c>
      <c r="C9539" s="143" t="s">
        <v>4</v>
      </c>
      <c r="D9539" s="144">
        <v>395.87</v>
      </c>
    </row>
    <row r="9540" spans="1:4">
      <c r="A9540" s="298">
        <v>102157</v>
      </c>
      <c r="B9540" s="142" t="s">
        <v>4430</v>
      </c>
      <c r="C9540" s="143" t="s">
        <v>4</v>
      </c>
      <c r="D9540" s="144">
        <v>326.39</v>
      </c>
    </row>
    <row r="9541" spans="1:4">
      <c r="A9541" s="298">
        <v>102169</v>
      </c>
      <c r="B9541" s="142" t="s">
        <v>8216</v>
      </c>
      <c r="C9541" s="143" t="s">
        <v>4</v>
      </c>
      <c r="D9541" s="144">
        <v>435.81</v>
      </c>
    </row>
    <row r="9542" spans="1:4">
      <c r="A9542" s="298">
        <v>102159</v>
      </c>
      <c r="B9542" s="142" t="s">
        <v>4432</v>
      </c>
      <c r="C9542" s="143" t="s">
        <v>4</v>
      </c>
      <c r="D9542" s="144">
        <v>390.95</v>
      </c>
    </row>
    <row r="9543" spans="1:4">
      <c r="A9543" s="298">
        <v>102161</v>
      </c>
      <c r="B9543" s="142" t="s">
        <v>8208</v>
      </c>
      <c r="C9543" s="143" t="s">
        <v>4</v>
      </c>
      <c r="D9543" s="144">
        <v>286.48</v>
      </c>
    </row>
    <row r="9544" spans="1:4">
      <c r="A9544" s="298">
        <v>102151</v>
      </c>
      <c r="B9544" s="142" t="s">
        <v>4424</v>
      </c>
      <c r="C9544" s="143" t="s">
        <v>4</v>
      </c>
      <c r="D9544" s="144">
        <v>176.48</v>
      </c>
    </row>
    <row r="9545" spans="1:4">
      <c r="A9545" s="298">
        <v>102162</v>
      </c>
      <c r="B9545" s="142" t="s">
        <v>8209</v>
      </c>
      <c r="C9545" s="143" t="s">
        <v>4</v>
      </c>
      <c r="D9545" s="144">
        <v>305.11</v>
      </c>
    </row>
    <row r="9546" spans="1:4">
      <c r="A9546" s="298">
        <v>102164</v>
      </c>
      <c r="B9546" s="142" t="s">
        <v>8211</v>
      </c>
      <c r="C9546" s="143" t="s">
        <v>4</v>
      </c>
      <c r="D9546" s="144">
        <v>300.64</v>
      </c>
    </row>
    <row r="9547" spans="1:4">
      <c r="A9547" s="298">
        <v>102154</v>
      </c>
      <c r="B9547" s="142" t="s">
        <v>4427</v>
      </c>
      <c r="C9547" s="143" t="s">
        <v>4</v>
      </c>
      <c r="D9547" s="144">
        <v>210.87</v>
      </c>
    </row>
    <row r="9548" spans="1:4">
      <c r="A9548" s="298">
        <v>102166</v>
      </c>
      <c r="B9548" s="142" t="s">
        <v>8213</v>
      </c>
      <c r="C9548" s="143" t="s">
        <v>4</v>
      </c>
      <c r="D9548" s="144">
        <v>308.95</v>
      </c>
    </row>
    <row r="9549" spans="1:4">
      <c r="A9549" s="298">
        <v>102156</v>
      </c>
      <c r="B9549" s="142" t="s">
        <v>4429</v>
      </c>
      <c r="C9549" s="143" t="s">
        <v>4</v>
      </c>
      <c r="D9549" s="144">
        <v>239.47</v>
      </c>
    </row>
    <row r="9550" spans="1:4">
      <c r="A9550" s="298">
        <v>102168</v>
      </c>
      <c r="B9550" s="142" t="s">
        <v>8215</v>
      </c>
      <c r="C9550" s="143" t="s">
        <v>4</v>
      </c>
      <c r="D9550" s="144">
        <v>380.52</v>
      </c>
    </row>
    <row r="9551" spans="1:4">
      <c r="A9551" s="298">
        <v>102158</v>
      </c>
      <c r="B9551" s="142" t="s">
        <v>4431</v>
      </c>
      <c r="C9551" s="143" t="s">
        <v>4</v>
      </c>
      <c r="D9551" s="144">
        <v>329.01</v>
      </c>
    </row>
    <row r="9552" spans="1:4">
      <c r="A9552" s="298">
        <v>102152</v>
      </c>
      <c r="B9552" s="142" t="s">
        <v>4425</v>
      </c>
      <c r="C9552" s="143" t="s">
        <v>4</v>
      </c>
      <c r="D9552" s="144">
        <v>195.11</v>
      </c>
    </row>
    <row r="9553" spans="1:4">
      <c r="A9553" s="298">
        <v>102181</v>
      </c>
      <c r="B9553" s="142" t="s">
        <v>8225</v>
      </c>
      <c r="C9553" s="143" t="s">
        <v>4</v>
      </c>
      <c r="D9553" s="144">
        <v>603.98</v>
      </c>
    </row>
    <row r="9554" spans="1:4">
      <c r="A9554" s="298">
        <v>102179</v>
      </c>
      <c r="B9554" s="142" t="s">
        <v>8223</v>
      </c>
      <c r="C9554" s="143" t="s">
        <v>4</v>
      </c>
      <c r="D9554" s="144">
        <v>428.37</v>
      </c>
    </row>
    <row r="9555" spans="1:4">
      <c r="A9555" s="298">
        <v>102180</v>
      </c>
      <c r="B9555" s="142" t="s">
        <v>8224</v>
      </c>
      <c r="C9555" s="143" t="s">
        <v>4</v>
      </c>
      <c r="D9555" s="144">
        <v>503.67</v>
      </c>
    </row>
    <row r="9556" spans="1:4">
      <c r="A9556" s="298">
        <v>102189</v>
      </c>
      <c r="B9556" s="142" t="s">
        <v>4423</v>
      </c>
      <c r="C9556" s="143" t="s">
        <v>2</v>
      </c>
      <c r="D9556" s="144">
        <v>232.27</v>
      </c>
    </row>
    <row r="9557" spans="1:4">
      <c r="A9557" s="298">
        <v>102188</v>
      </c>
      <c r="B9557" s="142" t="s">
        <v>4422</v>
      </c>
      <c r="C9557" s="143" t="s">
        <v>2</v>
      </c>
      <c r="D9557" s="144">
        <v>770.3</v>
      </c>
    </row>
    <row r="9558" spans="1:4">
      <c r="A9558" s="298">
        <v>102185</v>
      </c>
      <c r="B9558" s="142" t="s">
        <v>4437</v>
      </c>
      <c r="C9558" s="143" t="s">
        <v>2</v>
      </c>
      <c r="D9558" s="144">
        <v>3929.61</v>
      </c>
    </row>
    <row r="9559" spans="1:4">
      <c r="A9559" s="298">
        <v>102184</v>
      </c>
      <c r="B9559" s="142" t="s">
        <v>4436</v>
      </c>
      <c r="C9559" s="143" t="s">
        <v>2</v>
      </c>
      <c r="D9559" s="144">
        <v>1958.08</v>
      </c>
    </row>
    <row r="9560" spans="1:4">
      <c r="A9560" s="298">
        <v>102187</v>
      </c>
      <c r="B9560" s="142" t="s">
        <v>43252</v>
      </c>
      <c r="C9560" s="143" t="s">
        <v>2</v>
      </c>
      <c r="D9560" s="144">
        <v>0</v>
      </c>
    </row>
    <row r="9561" spans="1:4">
      <c r="A9561" s="298">
        <v>102186</v>
      </c>
      <c r="B9561" s="142" t="s">
        <v>43253</v>
      </c>
      <c r="C9561" s="143" t="s">
        <v>2</v>
      </c>
      <c r="D9561" s="144">
        <v>0</v>
      </c>
    </row>
    <row r="9562" spans="1:4">
      <c r="A9562" s="298">
        <v>102183</v>
      </c>
      <c r="B9562" s="142" t="s">
        <v>4435</v>
      </c>
      <c r="C9562" s="143" t="s">
        <v>2</v>
      </c>
      <c r="D9562" s="144">
        <v>2440.86</v>
      </c>
    </row>
    <row r="9563" spans="1:4">
      <c r="A9563" s="298">
        <v>102182</v>
      </c>
      <c r="B9563" s="142" t="s">
        <v>4434</v>
      </c>
      <c r="C9563" s="143" t="s">
        <v>2</v>
      </c>
      <c r="D9563" s="144">
        <v>1213.51</v>
      </c>
    </row>
    <row r="9564" spans="1:4">
      <c r="A9564" s="298">
        <v>102191</v>
      </c>
      <c r="B9564" s="142" t="s">
        <v>4439</v>
      </c>
      <c r="C9564" s="143" t="s">
        <v>4</v>
      </c>
      <c r="D9564" s="144">
        <v>25.85</v>
      </c>
    </row>
    <row r="9565" spans="1:4">
      <c r="A9565" s="298">
        <v>102190</v>
      </c>
      <c r="B9565" s="142" t="s">
        <v>4438</v>
      </c>
      <c r="C9565" s="143" t="s">
        <v>4</v>
      </c>
      <c r="D9565" s="144">
        <v>21.28</v>
      </c>
    </row>
    <row r="9566" spans="1:4">
      <c r="A9566" s="298">
        <v>102192</v>
      </c>
      <c r="B9566" s="142" t="s">
        <v>4440</v>
      </c>
      <c r="C9566" s="143" t="s">
        <v>4</v>
      </c>
      <c r="D9566" s="144">
        <v>18.45</v>
      </c>
    </row>
    <row r="9567" spans="1:4">
      <c r="A9567" s="298">
        <v>89354</v>
      </c>
      <c r="B9567" s="142" t="s">
        <v>5409</v>
      </c>
      <c r="C9567" s="143" t="s">
        <v>2</v>
      </c>
      <c r="D9567" s="144">
        <v>424.39</v>
      </c>
    </row>
    <row r="9568" spans="1:4">
      <c r="A9568" s="298">
        <v>103041</v>
      </c>
      <c r="B9568" s="142" t="s">
        <v>5470</v>
      </c>
      <c r="C9568" s="143" t="s">
        <v>2</v>
      </c>
      <c r="D9568" s="144">
        <v>25.22</v>
      </c>
    </row>
    <row r="9569" spans="1:4">
      <c r="A9569" s="298">
        <v>103042</v>
      </c>
      <c r="B9569" s="142" t="s">
        <v>5471</v>
      </c>
      <c r="C9569" s="143" t="s">
        <v>2</v>
      </c>
      <c r="D9569" s="144">
        <v>31.14</v>
      </c>
    </row>
    <row r="9570" spans="1:4">
      <c r="A9570" s="298">
        <v>103043</v>
      </c>
      <c r="B9570" s="142" t="s">
        <v>5472</v>
      </c>
      <c r="C9570" s="143" t="s">
        <v>2</v>
      </c>
      <c r="D9570" s="144">
        <v>29.15</v>
      </c>
    </row>
    <row r="9571" spans="1:4">
      <c r="A9571" s="298">
        <v>103044</v>
      </c>
      <c r="B9571" s="142" t="s">
        <v>5473</v>
      </c>
      <c r="C9571" s="143" t="s">
        <v>2</v>
      </c>
      <c r="D9571" s="144">
        <v>39.31</v>
      </c>
    </row>
    <row r="9572" spans="1:4">
      <c r="A9572" s="298">
        <v>103039</v>
      </c>
      <c r="B9572" s="142" t="s">
        <v>5468</v>
      </c>
      <c r="C9572" s="143" t="s">
        <v>2</v>
      </c>
      <c r="D9572" s="144">
        <v>86.82</v>
      </c>
    </row>
    <row r="9573" spans="1:4">
      <c r="A9573" s="298">
        <v>103038</v>
      </c>
      <c r="B9573" s="142" t="s">
        <v>5467</v>
      </c>
      <c r="C9573" s="143" t="s">
        <v>2</v>
      </c>
      <c r="D9573" s="144">
        <v>79.86</v>
      </c>
    </row>
    <row r="9574" spans="1:4">
      <c r="A9574" s="298">
        <v>103037</v>
      </c>
      <c r="B9574" s="142" t="s">
        <v>5466</v>
      </c>
      <c r="C9574" s="143" t="s">
        <v>2</v>
      </c>
      <c r="D9574" s="144">
        <v>59.66</v>
      </c>
    </row>
    <row r="9575" spans="1:4">
      <c r="A9575" s="298">
        <v>103036</v>
      </c>
      <c r="B9575" s="142" t="s">
        <v>5465</v>
      </c>
      <c r="C9575" s="143" t="s">
        <v>2</v>
      </c>
      <c r="D9575" s="144">
        <v>30.29</v>
      </c>
    </row>
    <row r="9576" spans="1:4">
      <c r="A9576" s="298">
        <v>103040</v>
      </c>
      <c r="B9576" s="142" t="s">
        <v>5469</v>
      </c>
      <c r="C9576" s="143" t="s">
        <v>2</v>
      </c>
      <c r="D9576" s="144">
        <v>129.16999999999999</v>
      </c>
    </row>
    <row r="9577" spans="1:4">
      <c r="A9577" s="298">
        <v>90371</v>
      </c>
      <c r="B9577" s="142" t="s">
        <v>5414</v>
      </c>
      <c r="C9577" s="143" t="s">
        <v>2</v>
      </c>
      <c r="D9577" s="144">
        <v>37.700000000000003</v>
      </c>
    </row>
    <row r="9578" spans="1:4">
      <c r="A9578" s="298">
        <v>103047</v>
      </c>
      <c r="B9578" s="142" t="s">
        <v>43254</v>
      </c>
      <c r="C9578" s="143" t="s">
        <v>2</v>
      </c>
      <c r="D9578" s="144">
        <v>30.82</v>
      </c>
    </row>
    <row r="9579" spans="1:4">
      <c r="A9579" s="298">
        <v>94489</v>
      </c>
      <c r="B9579" s="142" t="s">
        <v>43255</v>
      </c>
      <c r="C9579" s="143" t="s">
        <v>2</v>
      </c>
      <c r="D9579" s="144">
        <v>38</v>
      </c>
    </row>
    <row r="9580" spans="1:4">
      <c r="A9580" s="298">
        <v>94490</v>
      </c>
      <c r="B9580" s="142" t="s">
        <v>43256</v>
      </c>
      <c r="C9580" s="143" t="s">
        <v>2</v>
      </c>
      <c r="D9580" s="144">
        <v>56.58</v>
      </c>
    </row>
    <row r="9581" spans="1:4">
      <c r="A9581" s="298">
        <v>94491</v>
      </c>
      <c r="B9581" s="142" t="s">
        <v>43257</v>
      </c>
      <c r="C9581" s="143" t="s">
        <v>2</v>
      </c>
      <c r="D9581" s="144">
        <v>76.989999999999995</v>
      </c>
    </row>
    <row r="9582" spans="1:4">
      <c r="A9582" s="298">
        <v>94492</v>
      </c>
      <c r="B9582" s="142" t="s">
        <v>43258</v>
      </c>
      <c r="C9582" s="143" t="s">
        <v>2</v>
      </c>
      <c r="D9582" s="144">
        <v>79.19</v>
      </c>
    </row>
    <row r="9583" spans="1:4">
      <c r="A9583" s="298">
        <v>94493</v>
      </c>
      <c r="B9583" s="142" t="s">
        <v>43259</v>
      </c>
      <c r="C9583" s="143" t="s">
        <v>2</v>
      </c>
      <c r="D9583" s="144">
        <v>144.96</v>
      </c>
    </row>
    <row r="9584" spans="1:4">
      <c r="A9584" s="298">
        <v>94497</v>
      </c>
      <c r="B9584" s="142" t="s">
        <v>5417</v>
      </c>
      <c r="C9584" s="143" t="s">
        <v>2</v>
      </c>
      <c r="D9584" s="144">
        <v>130.41</v>
      </c>
    </row>
    <row r="9585" spans="1:4">
      <c r="A9585" s="298">
        <v>94794</v>
      </c>
      <c r="B9585" s="142" t="s">
        <v>5424</v>
      </c>
      <c r="C9585" s="143" t="s">
        <v>2</v>
      </c>
      <c r="D9585" s="144">
        <v>205.65</v>
      </c>
    </row>
    <row r="9586" spans="1:4">
      <c r="A9586" s="298">
        <v>94496</v>
      </c>
      <c r="B9586" s="142" t="s">
        <v>5416</v>
      </c>
      <c r="C9586" s="143" t="s">
        <v>2</v>
      </c>
      <c r="D9586" s="144">
        <v>102.96</v>
      </c>
    </row>
    <row r="9587" spans="1:4">
      <c r="A9587" s="298">
        <v>94793</v>
      </c>
      <c r="B9587" s="142" t="s">
        <v>5423</v>
      </c>
      <c r="C9587" s="143" t="s">
        <v>2</v>
      </c>
      <c r="D9587" s="144">
        <v>194.02</v>
      </c>
    </row>
    <row r="9588" spans="1:4">
      <c r="A9588" s="298">
        <v>94495</v>
      </c>
      <c r="B9588" s="142" t="s">
        <v>5415</v>
      </c>
      <c r="C9588" s="143" t="s">
        <v>2</v>
      </c>
      <c r="D9588" s="144">
        <v>75.569999999999993</v>
      </c>
    </row>
    <row r="9589" spans="1:4">
      <c r="A9589" s="298">
        <v>94792</v>
      </c>
      <c r="B9589" s="142" t="s">
        <v>5422</v>
      </c>
      <c r="C9589" s="143" t="s">
        <v>2</v>
      </c>
      <c r="D9589" s="144">
        <v>141.55000000000001</v>
      </c>
    </row>
    <row r="9590" spans="1:4">
      <c r="A9590" s="298">
        <v>89352</v>
      </c>
      <c r="B9590" s="142" t="s">
        <v>5407</v>
      </c>
      <c r="C9590" s="143" t="s">
        <v>2</v>
      </c>
      <c r="D9590" s="144">
        <v>44.38</v>
      </c>
    </row>
    <row r="9591" spans="1:4">
      <c r="A9591" s="298">
        <v>89986</v>
      </c>
      <c r="B9591" s="142" t="s">
        <v>5412</v>
      </c>
      <c r="C9591" s="143" t="s">
        <v>2</v>
      </c>
      <c r="D9591" s="144">
        <v>102.18</v>
      </c>
    </row>
    <row r="9592" spans="1:4">
      <c r="A9592" s="298">
        <v>94499</v>
      </c>
      <c r="B9592" s="142" t="s">
        <v>5419</v>
      </c>
      <c r="C9592" s="143" t="s">
        <v>2</v>
      </c>
      <c r="D9592" s="144">
        <v>358.68</v>
      </c>
    </row>
    <row r="9593" spans="1:4">
      <c r="A9593" s="298">
        <v>94498</v>
      </c>
      <c r="B9593" s="142" t="s">
        <v>5418</v>
      </c>
      <c r="C9593" s="143" t="s">
        <v>2</v>
      </c>
      <c r="D9593" s="144">
        <v>180.07</v>
      </c>
    </row>
    <row r="9594" spans="1:4">
      <c r="A9594" s="298">
        <v>94500</v>
      </c>
      <c r="B9594" s="142" t="s">
        <v>5420</v>
      </c>
      <c r="C9594" s="143" t="s">
        <v>2</v>
      </c>
      <c r="D9594" s="144">
        <v>435.34</v>
      </c>
    </row>
    <row r="9595" spans="1:4">
      <c r="A9595" s="298">
        <v>89353</v>
      </c>
      <c r="B9595" s="142" t="s">
        <v>5408</v>
      </c>
      <c r="C9595" s="143" t="s">
        <v>2</v>
      </c>
      <c r="D9595" s="144">
        <v>48.83</v>
      </c>
    </row>
    <row r="9596" spans="1:4">
      <c r="A9596" s="298">
        <v>89987</v>
      </c>
      <c r="B9596" s="142" t="s">
        <v>5413</v>
      </c>
      <c r="C9596" s="143" t="s">
        <v>2</v>
      </c>
      <c r="D9596" s="144">
        <v>116.15</v>
      </c>
    </row>
    <row r="9597" spans="1:4">
      <c r="A9597" s="298">
        <v>94501</v>
      </c>
      <c r="B9597" s="142" t="s">
        <v>5421</v>
      </c>
      <c r="C9597" s="143" t="s">
        <v>2</v>
      </c>
      <c r="D9597" s="144">
        <v>879.88</v>
      </c>
    </row>
    <row r="9598" spans="1:4">
      <c r="A9598" s="298">
        <v>89349</v>
      </c>
      <c r="B9598" s="142" t="s">
        <v>5406</v>
      </c>
      <c r="C9598" s="143" t="s">
        <v>2</v>
      </c>
      <c r="D9598" s="144">
        <v>32.700000000000003</v>
      </c>
    </row>
    <row r="9599" spans="1:4">
      <c r="A9599" s="298">
        <v>89984</v>
      </c>
      <c r="B9599" s="142" t="s">
        <v>5410</v>
      </c>
      <c r="C9599" s="143" t="s">
        <v>2</v>
      </c>
      <c r="D9599" s="144">
        <v>104.86</v>
      </c>
    </row>
    <row r="9600" spans="1:4">
      <c r="A9600" s="298">
        <v>89985</v>
      </c>
      <c r="B9600" s="142" t="s">
        <v>5411</v>
      </c>
      <c r="C9600" s="143" t="s">
        <v>2</v>
      </c>
      <c r="D9600" s="144">
        <v>110.28</v>
      </c>
    </row>
    <row r="9601" spans="1:4">
      <c r="A9601" s="298">
        <v>89351</v>
      </c>
      <c r="B9601" s="142" t="s">
        <v>43260</v>
      </c>
      <c r="C9601" s="143" t="s">
        <v>2</v>
      </c>
      <c r="D9601" s="144">
        <v>40.46</v>
      </c>
    </row>
    <row r="9602" spans="1:4">
      <c r="A9602" s="298">
        <v>103045</v>
      </c>
      <c r="B9602" s="142" t="s">
        <v>5474</v>
      </c>
      <c r="C9602" s="143" t="s">
        <v>2</v>
      </c>
      <c r="D9602" s="144">
        <v>12.33</v>
      </c>
    </row>
    <row r="9603" spans="1:4">
      <c r="A9603" s="298">
        <v>103046</v>
      </c>
      <c r="B9603" s="142" t="s">
        <v>5475</v>
      </c>
      <c r="C9603" s="143" t="s">
        <v>2</v>
      </c>
      <c r="D9603" s="144">
        <v>29.49</v>
      </c>
    </row>
    <row r="9604" spans="1:4">
      <c r="A9604" s="298">
        <v>103048</v>
      </c>
      <c r="B9604" s="142" t="s">
        <v>43261</v>
      </c>
      <c r="C9604" s="143" t="s">
        <v>2</v>
      </c>
      <c r="D9604" s="144">
        <v>23.02</v>
      </c>
    </row>
    <row r="9605" spans="1:4">
      <c r="A9605" s="298">
        <v>103049</v>
      </c>
      <c r="B9605" s="142" t="s">
        <v>43262</v>
      </c>
      <c r="C9605" s="143" t="s">
        <v>2</v>
      </c>
      <c r="D9605" s="144">
        <v>25.02</v>
      </c>
    </row>
    <row r="9606" spans="1:4">
      <c r="A9606" s="298">
        <v>103029</v>
      </c>
      <c r="B9606" s="142" t="s">
        <v>5464</v>
      </c>
      <c r="C9606" s="143" t="s">
        <v>2</v>
      </c>
      <c r="D9606" s="144">
        <v>55.82</v>
      </c>
    </row>
    <row r="9607" spans="1:4">
      <c r="A9607" s="298">
        <v>103019</v>
      </c>
      <c r="B9607" s="142" t="s">
        <v>5463</v>
      </c>
      <c r="C9607" s="143" t="s">
        <v>2</v>
      </c>
      <c r="D9607" s="144">
        <v>216.71</v>
      </c>
    </row>
    <row r="9608" spans="1:4">
      <c r="A9608" s="298">
        <v>103050</v>
      </c>
      <c r="B9608" s="142" t="s">
        <v>43263</v>
      </c>
      <c r="C9608" s="143" t="s">
        <v>2</v>
      </c>
      <c r="D9608" s="144">
        <v>29.19</v>
      </c>
    </row>
    <row r="9609" spans="1:4">
      <c r="A9609" s="298">
        <v>103051</v>
      </c>
      <c r="B9609" s="142" t="s">
        <v>43264</v>
      </c>
      <c r="C9609" s="143" t="s">
        <v>2</v>
      </c>
      <c r="D9609" s="144">
        <v>35.21</v>
      </c>
    </row>
    <row r="9610" spans="1:4">
      <c r="A9610" s="298">
        <v>103052</v>
      </c>
      <c r="B9610" s="142" t="s">
        <v>43265</v>
      </c>
      <c r="C9610" s="143" t="s">
        <v>2</v>
      </c>
      <c r="D9610" s="144">
        <v>47.74</v>
      </c>
    </row>
    <row r="9611" spans="1:4">
      <c r="A9611" s="298">
        <v>94799</v>
      </c>
      <c r="B9611" s="142" t="s">
        <v>5429</v>
      </c>
      <c r="C9611" s="143" t="s">
        <v>2</v>
      </c>
      <c r="D9611" s="144">
        <v>183.22</v>
      </c>
    </row>
    <row r="9612" spans="1:4">
      <c r="A9612" s="298">
        <v>94798</v>
      </c>
      <c r="B9612" s="142" t="s">
        <v>5428</v>
      </c>
      <c r="C9612" s="143" t="s">
        <v>2</v>
      </c>
      <c r="D9612" s="144">
        <v>148.93</v>
      </c>
    </row>
    <row r="9613" spans="1:4">
      <c r="A9613" s="298">
        <v>94797</v>
      </c>
      <c r="B9613" s="142" t="s">
        <v>5427</v>
      </c>
      <c r="C9613" s="143" t="s">
        <v>2</v>
      </c>
      <c r="D9613" s="144">
        <v>90.44</v>
      </c>
    </row>
    <row r="9614" spans="1:4">
      <c r="A9614" s="298">
        <v>94795</v>
      </c>
      <c r="B9614" s="142" t="s">
        <v>5425</v>
      </c>
      <c r="C9614" s="143" t="s">
        <v>2</v>
      </c>
      <c r="D9614" s="144">
        <v>38.32</v>
      </c>
    </row>
    <row r="9615" spans="1:4">
      <c r="A9615" s="298">
        <v>94800</v>
      </c>
      <c r="B9615" s="142" t="s">
        <v>5430</v>
      </c>
      <c r="C9615" s="143" t="s">
        <v>2</v>
      </c>
      <c r="D9615" s="144">
        <v>235.28</v>
      </c>
    </row>
    <row r="9616" spans="1:4">
      <c r="A9616" s="298">
        <v>94796</v>
      </c>
      <c r="B9616" s="142" t="s">
        <v>5426</v>
      </c>
      <c r="C9616" s="143" t="s">
        <v>2</v>
      </c>
      <c r="D9616" s="144">
        <v>44.64</v>
      </c>
    </row>
    <row r="9617" spans="1:4">
      <c r="A9617" s="298">
        <v>99635</v>
      </c>
      <c r="B9617" s="142" t="s">
        <v>5451</v>
      </c>
      <c r="C9617" s="143" t="s">
        <v>2</v>
      </c>
      <c r="D9617" s="144">
        <v>353.66</v>
      </c>
    </row>
    <row r="9618" spans="1:4">
      <c r="A9618" s="298">
        <v>103018</v>
      </c>
      <c r="B9618" s="142" t="s">
        <v>5462</v>
      </c>
      <c r="C9618" s="143" t="s">
        <v>2</v>
      </c>
      <c r="D9618" s="144">
        <v>289.58999999999997</v>
      </c>
    </row>
    <row r="9619" spans="1:4">
      <c r="A9619" s="298">
        <v>95252</v>
      </c>
      <c r="B9619" s="142" t="s">
        <v>5435</v>
      </c>
      <c r="C9619" s="143" t="s">
        <v>2</v>
      </c>
      <c r="D9619" s="144">
        <v>183.79</v>
      </c>
    </row>
    <row r="9620" spans="1:4">
      <c r="A9620" s="298">
        <v>95251</v>
      </c>
      <c r="B9620" s="142" t="s">
        <v>5434</v>
      </c>
      <c r="C9620" s="143" t="s">
        <v>2</v>
      </c>
      <c r="D9620" s="144">
        <v>151.6</v>
      </c>
    </row>
    <row r="9621" spans="1:4">
      <c r="A9621" s="298">
        <v>95250</v>
      </c>
      <c r="B9621" s="142" t="s">
        <v>5433</v>
      </c>
      <c r="C9621" s="143" t="s">
        <v>2</v>
      </c>
      <c r="D9621" s="144">
        <v>102.49</v>
      </c>
    </row>
    <row r="9622" spans="1:4">
      <c r="A9622" s="298">
        <v>95248</v>
      </c>
      <c r="B9622" s="142" t="s">
        <v>5431</v>
      </c>
      <c r="C9622" s="143" t="s">
        <v>2</v>
      </c>
      <c r="D9622" s="144">
        <v>64.400000000000006</v>
      </c>
    </row>
    <row r="9623" spans="1:4">
      <c r="A9623" s="298">
        <v>95253</v>
      </c>
      <c r="B9623" s="142" t="s">
        <v>5436</v>
      </c>
      <c r="C9623" s="143" t="s">
        <v>2</v>
      </c>
      <c r="D9623" s="144">
        <v>279.52999999999997</v>
      </c>
    </row>
    <row r="9624" spans="1:4">
      <c r="A9624" s="298">
        <v>95249</v>
      </c>
      <c r="B9624" s="142" t="s">
        <v>5432</v>
      </c>
      <c r="C9624" s="143" t="s">
        <v>2</v>
      </c>
      <c r="D9624" s="144">
        <v>75.930000000000007</v>
      </c>
    </row>
    <row r="9625" spans="1:4">
      <c r="A9625" s="298">
        <v>99622</v>
      </c>
      <c r="B9625" s="142" t="s">
        <v>43266</v>
      </c>
      <c r="C9625" s="143" t="s">
        <v>2</v>
      </c>
      <c r="D9625" s="144">
        <v>218.94</v>
      </c>
    </row>
    <row r="9626" spans="1:4">
      <c r="A9626" s="298">
        <v>99621</v>
      </c>
      <c r="B9626" s="142" t="s">
        <v>5439</v>
      </c>
      <c r="C9626" s="143" t="s">
        <v>2</v>
      </c>
      <c r="D9626" s="144">
        <v>193.98</v>
      </c>
    </row>
    <row r="9627" spans="1:4">
      <c r="A9627" s="298">
        <v>99620</v>
      </c>
      <c r="B9627" s="142" t="s">
        <v>5438</v>
      </c>
      <c r="C9627" s="143" t="s">
        <v>2</v>
      </c>
      <c r="D9627" s="144">
        <v>130.38999999999999</v>
      </c>
    </row>
    <row r="9628" spans="1:4">
      <c r="A9628" s="298">
        <v>103008</v>
      </c>
      <c r="B9628" s="142" t="s">
        <v>5452</v>
      </c>
      <c r="C9628" s="143" t="s">
        <v>2</v>
      </c>
      <c r="D9628" s="144">
        <v>78.099999999999994</v>
      </c>
    </row>
    <row r="9629" spans="1:4">
      <c r="A9629" s="298">
        <v>99624</v>
      </c>
      <c r="B9629" s="142" t="s">
        <v>5440</v>
      </c>
      <c r="C9629" s="143" t="s">
        <v>2</v>
      </c>
      <c r="D9629" s="144">
        <v>434.33</v>
      </c>
    </row>
    <row r="9630" spans="1:4">
      <c r="A9630" s="298">
        <v>99623</v>
      </c>
      <c r="B9630" s="142" t="s">
        <v>43267</v>
      </c>
      <c r="C9630" s="143" t="s">
        <v>2</v>
      </c>
      <c r="D9630" s="144">
        <v>305.04000000000002</v>
      </c>
    </row>
    <row r="9631" spans="1:4">
      <c r="A9631" s="298">
        <v>99625</v>
      </c>
      <c r="B9631" s="142" t="s">
        <v>5441</v>
      </c>
      <c r="C9631" s="143" t="s">
        <v>2</v>
      </c>
      <c r="D9631" s="144">
        <v>596.44000000000005</v>
      </c>
    </row>
    <row r="9632" spans="1:4">
      <c r="A9632" s="298">
        <v>99619</v>
      </c>
      <c r="B9632" s="142" t="s">
        <v>5437</v>
      </c>
      <c r="C9632" s="143" t="s">
        <v>2</v>
      </c>
      <c r="D9632" s="144">
        <v>95.99</v>
      </c>
    </row>
    <row r="9633" spans="1:4">
      <c r="A9633" s="298">
        <v>99626</v>
      </c>
      <c r="B9633" s="142" t="s">
        <v>5442</v>
      </c>
      <c r="C9633" s="143" t="s">
        <v>2</v>
      </c>
      <c r="D9633" s="144">
        <v>915.67</v>
      </c>
    </row>
    <row r="9634" spans="1:4">
      <c r="A9634" s="298">
        <v>99631</v>
      </c>
      <c r="B9634" s="142" t="s">
        <v>5447</v>
      </c>
      <c r="C9634" s="143" t="s">
        <v>2</v>
      </c>
      <c r="D9634" s="144">
        <v>123.8</v>
      </c>
    </row>
    <row r="9635" spans="1:4">
      <c r="A9635" s="298">
        <v>99630</v>
      </c>
      <c r="B9635" s="142" t="s">
        <v>5446</v>
      </c>
      <c r="C9635" s="143" t="s">
        <v>2</v>
      </c>
      <c r="D9635" s="144">
        <v>105.94</v>
      </c>
    </row>
    <row r="9636" spans="1:4">
      <c r="A9636" s="298">
        <v>99629</v>
      </c>
      <c r="B9636" s="142" t="s">
        <v>5445</v>
      </c>
      <c r="C9636" s="143" t="s">
        <v>2</v>
      </c>
      <c r="D9636" s="144">
        <v>71.45</v>
      </c>
    </row>
    <row r="9637" spans="1:4">
      <c r="A9637" s="298">
        <v>99627</v>
      </c>
      <c r="B9637" s="142" t="s">
        <v>5443</v>
      </c>
      <c r="C9637" s="143" t="s">
        <v>2</v>
      </c>
      <c r="D9637" s="144">
        <v>58.02</v>
      </c>
    </row>
    <row r="9638" spans="1:4">
      <c r="A9638" s="298">
        <v>103009</v>
      </c>
      <c r="B9638" s="142" t="s">
        <v>5453</v>
      </c>
      <c r="C9638" s="143" t="s">
        <v>2</v>
      </c>
      <c r="D9638" s="144">
        <v>279.60000000000002</v>
      </c>
    </row>
    <row r="9639" spans="1:4">
      <c r="A9639" s="298">
        <v>99632</v>
      </c>
      <c r="B9639" s="142" t="s">
        <v>5448</v>
      </c>
      <c r="C9639" s="143" t="s">
        <v>2</v>
      </c>
      <c r="D9639" s="144">
        <v>177.82</v>
      </c>
    </row>
    <row r="9640" spans="1:4">
      <c r="A9640" s="298">
        <v>99633</v>
      </c>
      <c r="B9640" s="142" t="s">
        <v>5449</v>
      </c>
      <c r="C9640" s="143" t="s">
        <v>2</v>
      </c>
      <c r="D9640" s="144">
        <v>378.77</v>
      </c>
    </row>
    <row r="9641" spans="1:4">
      <c r="A9641" s="298">
        <v>99628</v>
      </c>
      <c r="B9641" s="142" t="s">
        <v>5444</v>
      </c>
      <c r="C9641" s="143" t="s">
        <v>2</v>
      </c>
      <c r="D9641" s="144">
        <v>63.88</v>
      </c>
    </row>
    <row r="9642" spans="1:4">
      <c r="A9642" s="298">
        <v>99634</v>
      </c>
      <c r="B9642" s="142" t="s">
        <v>5450</v>
      </c>
      <c r="C9642" s="143" t="s">
        <v>2</v>
      </c>
      <c r="D9642" s="144">
        <v>641.79</v>
      </c>
    </row>
    <row r="9643" spans="1:4">
      <c r="A9643" s="298">
        <v>103013</v>
      </c>
      <c r="B9643" s="142" t="s">
        <v>5457</v>
      </c>
      <c r="C9643" s="143" t="s">
        <v>2</v>
      </c>
      <c r="D9643" s="144">
        <v>112.59</v>
      </c>
    </row>
    <row r="9644" spans="1:4">
      <c r="A9644" s="298">
        <v>103012</v>
      </c>
      <c r="B9644" s="142" t="s">
        <v>5456</v>
      </c>
      <c r="C9644" s="143" t="s">
        <v>2</v>
      </c>
      <c r="D9644" s="144">
        <v>104.21</v>
      </c>
    </row>
    <row r="9645" spans="1:4">
      <c r="A9645" s="298">
        <v>103011</v>
      </c>
      <c r="B9645" s="142" t="s">
        <v>5455</v>
      </c>
      <c r="C9645" s="143" t="s">
        <v>2</v>
      </c>
      <c r="D9645" s="144">
        <v>66.27</v>
      </c>
    </row>
    <row r="9646" spans="1:4">
      <c r="A9646" s="298">
        <v>103015</v>
      </c>
      <c r="B9646" s="142" t="s">
        <v>5459</v>
      </c>
      <c r="C9646" s="143" t="s">
        <v>2</v>
      </c>
      <c r="D9646" s="144">
        <v>297.2</v>
      </c>
    </row>
    <row r="9647" spans="1:4">
      <c r="A9647" s="298">
        <v>103014</v>
      </c>
      <c r="B9647" s="142" t="s">
        <v>5458</v>
      </c>
      <c r="C9647" s="143" t="s">
        <v>2</v>
      </c>
      <c r="D9647" s="144">
        <v>168.83</v>
      </c>
    </row>
    <row r="9648" spans="1:4">
      <c r="A9648" s="298">
        <v>103016</v>
      </c>
      <c r="B9648" s="142" t="s">
        <v>5460</v>
      </c>
      <c r="C9648" s="143" t="s">
        <v>2</v>
      </c>
      <c r="D9648" s="144">
        <v>405.84</v>
      </c>
    </row>
    <row r="9649" spans="1:4">
      <c r="A9649" s="298">
        <v>103010</v>
      </c>
      <c r="B9649" s="142" t="s">
        <v>5454</v>
      </c>
      <c r="C9649" s="143" t="s">
        <v>2</v>
      </c>
      <c r="D9649" s="144">
        <v>59.23</v>
      </c>
    </row>
    <row r="9650" spans="1:4">
      <c r="A9650" s="298">
        <v>103017</v>
      </c>
      <c r="B9650" s="142" t="s">
        <v>5461</v>
      </c>
      <c r="C9650" s="143" t="s">
        <v>2</v>
      </c>
      <c r="D9650" s="144">
        <v>706.04</v>
      </c>
    </row>
    <row r="9651" spans="1:4">
      <c r="A9651" s="298">
        <v>103033</v>
      </c>
      <c r="B9651" s="142" t="s">
        <v>43268</v>
      </c>
      <c r="C9651" s="143" t="s">
        <v>2</v>
      </c>
      <c r="D9651" s="144">
        <v>0</v>
      </c>
    </row>
    <row r="9652" spans="1:4">
      <c r="A9652" s="298">
        <v>103032</v>
      </c>
      <c r="B9652" s="142" t="s">
        <v>43269</v>
      </c>
      <c r="C9652" s="143" t="s">
        <v>2</v>
      </c>
      <c r="D9652" s="144">
        <v>0</v>
      </c>
    </row>
    <row r="9653" spans="1:4">
      <c r="A9653" s="298">
        <v>103030</v>
      </c>
      <c r="B9653" s="142" t="s">
        <v>43270</v>
      </c>
      <c r="C9653" s="143" t="s">
        <v>2</v>
      </c>
      <c r="D9653" s="144">
        <v>0</v>
      </c>
    </row>
    <row r="9654" spans="1:4">
      <c r="A9654" s="298">
        <v>103031</v>
      </c>
      <c r="B9654" s="142" t="s">
        <v>43271</v>
      </c>
      <c r="C9654" s="143" t="s">
        <v>2</v>
      </c>
      <c r="D9654" s="144">
        <v>0</v>
      </c>
    </row>
    <row r="9655" spans="1:4">
      <c r="A9655" s="298">
        <v>103035</v>
      </c>
      <c r="B9655" s="142" t="s">
        <v>43272</v>
      </c>
      <c r="C9655" s="143" t="s">
        <v>2</v>
      </c>
      <c r="D9655" s="144">
        <v>0</v>
      </c>
    </row>
    <row r="9656" spans="1:4">
      <c r="A9656" s="298">
        <v>103034</v>
      </c>
      <c r="B9656" s="142" t="s">
        <v>43273</v>
      </c>
      <c r="C9656" s="143" t="s">
        <v>2</v>
      </c>
      <c r="D9656" s="144">
        <v>0</v>
      </c>
    </row>
    <row r="9657" spans="1:4">
      <c r="A9657" s="298">
        <v>103024</v>
      </c>
      <c r="B9657" s="142" t="s">
        <v>43274</v>
      </c>
      <c r="C9657" s="143" t="s">
        <v>2</v>
      </c>
      <c r="D9657" s="144">
        <v>0</v>
      </c>
    </row>
    <row r="9658" spans="1:4">
      <c r="A9658" s="298">
        <v>103023</v>
      </c>
      <c r="B9658" s="142" t="s">
        <v>43275</v>
      </c>
      <c r="C9658" s="143" t="s">
        <v>2</v>
      </c>
      <c r="D9658" s="144">
        <v>0</v>
      </c>
    </row>
    <row r="9659" spans="1:4">
      <c r="A9659" s="298">
        <v>103022</v>
      </c>
      <c r="B9659" s="142" t="s">
        <v>43276</v>
      </c>
      <c r="C9659" s="143" t="s">
        <v>2</v>
      </c>
      <c r="D9659" s="144">
        <v>0</v>
      </c>
    </row>
    <row r="9660" spans="1:4">
      <c r="A9660" s="298">
        <v>103020</v>
      </c>
      <c r="B9660" s="142" t="s">
        <v>43277</v>
      </c>
      <c r="C9660" s="143" t="s">
        <v>2</v>
      </c>
      <c r="D9660" s="144">
        <v>0</v>
      </c>
    </row>
    <row r="9661" spans="1:4">
      <c r="A9661" s="298">
        <v>103026</v>
      </c>
      <c r="B9661" s="142" t="s">
        <v>43278</v>
      </c>
      <c r="C9661" s="143" t="s">
        <v>2</v>
      </c>
      <c r="D9661" s="144">
        <v>0</v>
      </c>
    </row>
    <row r="9662" spans="1:4">
      <c r="A9662" s="298">
        <v>103025</v>
      </c>
      <c r="B9662" s="142" t="s">
        <v>43279</v>
      </c>
      <c r="C9662" s="143" t="s">
        <v>2</v>
      </c>
      <c r="D9662" s="144">
        <v>0</v>
      </c>
    </row>
    <row r="9663" spans="1:4">
      <c r="A9663" s="298">
        <v>103021</v>
      </c>
      <c r="B9663" s="142" t="s">
        <v>43280</v>
      </c>
      <c r="C9663" s="143" t="s">
        <v>2</v>
      </c>
      <c r="D9663" s="144">
        <v>0</v>
      </c>
    </row>
    <row r="9664" spans="1:4">
      <c r="A9664" s="298">
        <v>103027</v>
      </c>
      <c r="B9664" s="142" t="s">
        <v>43281</v>
      </c>
      <c r="C9664" s="143" t="s">
        <v>2</v>
      </c>
      <c r="D9664" s="144">
        <v>0</v>
      </c>
    </row>
    <row r="9665" spans="1:4">
      <c r="A9665" s="298">
        <v>103028</v>
      </c>
      <c r="B9665" s="142" t="s">
        <v>43282</v>
      </c>
      <c r="C9665" s="143" t="s">
        <v>2</v>
      </c>
      <c r="D9665" s="144">
        <v>0</v>
      </c>
    </row>
    <row r="9666" spans="1:4">
      <c r="A9666" s="298">
        <v>103563</v>
      </c>
      <c r="B9666" s="142" t="s">
        <v>43283</v>
      </c>
      <c r="C9666" s="143" t="s">
        <v>2</v>
      </c>
      <c r="D9666" s="144">
        <v>0</v>
      </c>
    </row>
    <row r="9667" spans="1:4">
      <c r="A9667" s="298">
        <v>103564</v>
      </c>
      <c r="B9667" s="142" t="s">
        <v>43284</v>
      </c>
      <c r="C9667" s="143" t="s">
        <v>2</v>
      </c>
      <c r="D9667" s="144">
        <v>0</v>
      </c>
    </row>
    <row r="9668" spans="1:4">
      <c r="A9668" s="298">
        <v>103565</v>
      </c>
      <c r="B9668" s="142" t="s">
        <v>43285</v>
      </c>
      <c r="C9668" s="143" t="s">
        <v>2</v>
      </c>
      <c r="D9668" s="144">
        <v>0</v>
      </c>
    </row>
    <row r="9669" spans="1:4">
      <c r="A9669" s="298">
        <v>103566</v>
      </c>
      <c r="B9669" s="142" t="s">
        <v>43286</v>
      </c>
      <c r="C9669" s="143" t="s">
        <v>2</v>
      </c>
      <c r="D9669" s="144">
        <v>0</v>
      </c>
    </row>
    <row r="9670" spans="1:4">
      <c r="A9670" s="298">
        <v>103567</v>
      </c>
      <c r="B9670" s="142" t="s">
        <v>43287</v>
      </c>
      <c r="C9670" s="143" t="s">
        <v>2</v>
      </c>
      <c r="D9670" s="144">
        <v>0</v>
      </c>
    </row>
    <row r="9671" spans="1:4">
      <c r="A9671" s="298">
        <v>103568</v>
      </c>
      <c r="B9671" s="142" t="s">
        <v>43288</v>
      </c>
      <c r="C9671" s="143" t="s">
        <v>2</v>
      </c>
      <c r="D9671" s="144">
        <v>0</v>
      </c>
    </row>
    <row r="9672" spans="1:4">
      <c r="A9672" s="298">
        <v>103569</v>
      </c>
      <c r="B9672" s="142" t="s">
        <v>43289</v>
      </c>
      <c r="C9672" s="143" t="s">
        <v>2</v>
      </c>
      <c r="D9672" s="144">
        <v>0</v>
      </c>
    </row>
    <row r="9673" spans="1:4">
      <c r="A9673" s="298">
        <v>103570</v>
      </c>
      <c r="B9673" s="142" t="s">
        <v>43290</v>
      </c>
      <c r="C9673" s="143" t="s">
        <v>2</v>
      </c>
      <c r="D9673" s="144">
        <v>0</v>
      </c>
    </row>
    <row r="9674" spans="1:4">
      <c r="A9674" s="298">
        <v>103571</v>
      </c>
      <c r="B9674" s="142" t="s">
        <v>43291</v>
      </c>
      <c r="C9674" s="143" t="s">
        <v>2</v>
      </c>
      <c r="D9674" s="144">
        <v>0</v>
      </c>
    </row>
    <row r="9675" spans="1:4">
      <c r="A9675" s="298">
        <v>103562</v>
      </c>
      <c r="B9675" s="142" t="s">
        <v>43292</v>
      </c>
      <c r="C9675" s="143" t="s">
        <v>2</v>
      </c>
      <c r="D9675" s="144">
        <v>0</v>
      </c>
    </row>
    <row r="9676" spans="1:4">
      <c r="A9676" s="298">
        <v>103573</v>
      </c>
      <c r="B9676" s="142" t="s">
        <v>43293</v>
      </c>
      <c r="C9676" s="143" t="s">
        <v>2</v>
      </c>
      <c r="D9676" s="144">
        <v>0</v>
      </c>
    </row>
    <row r="9677" spans="1:4">
      <c r="A9677" s="298">
        <v>103585</v>
      </c>
      <c r="B9677" s="142" t="s">
        <v>43294</v>
      </c>
      <c r="C9677" s="143" t="s">
        <v>2</v>
      </c>
      <c r="D9677" s="144">
        <v>0</v>
      </c>
    </row>
    <row r="9678" spans="1:4">
      <c r="A9678" s="298">
        <v>103586</v>
      </c>
      <c r="B9678" s="142" t="s">
        <v>43295</v>
      </c>
      <c r="C9678" s="143" t="s">
        <v>2</v>
      </c>
      <c r="D9678" s="144">
        <v>0</v>
      </c>
    </row>
    <row r="9679" spans="1:4">
      <c r="A9679" s="298">
        <v>103574</v>
      </c>
      <c r="B9679" s="142" t="s">
        <v>43296</v>
      </c>
      <c r="C9679" s="143" t="s">
        <v>2</v>
      </c>
      <c r="D9679" s="144">
        <v>0</v>
      </c>
    </row>
    <row r="9680" spans="1:4">
      <c r="A9680" s="298">
        <v>103575</v>
      </c>
      <c r="B9680" s="142" t="s">
        <v>43297</v>
      </c>
      <c r="C9680" s="143" t="s">
        <v>2</v>
      </c>
      <c r="D9680" s="144">
        <v>0</v>
      </c>
    </row>
    <row r="9681" spans="1:4">
      <c r="A9681" s="298">
        <v>103576</v>
      </c>
      <c r="B9681" s="142" t="s">
        <v>43298</v>
      </c>
      <c r="C9681" s="143" t="s">
        <v>2</v>
      </c>
      <c r="D9681" s="144">
        <v>0</v>
      </c>
    </row>
    <row r="9682" spans="1:4">
      <c r="A9682" s="298">
        <v>103577</v>
      </c>
      <c r="B9682" s="142" t="s">
        <v>43299</v>
      </c>
      <c r="C9682" s="143" t="s">
        <v>2</v>
      </c>
      <c r="D9682" s="144">
        <v>0</v>
      </c>
    </row>
    <row r="9683" spans="1:4">
      <c r="A9683" s="298">
        <v>103578</v>
      </c>
      <c r="B9683" s="142" t="s">
        <v>43300</v>
      </c>
      <c r="C9683" s="143" t="s">
        <v>2</v>
      </c>
      <c r="D9683" s="144">
        <v>0</v>
      </c>
    </row>
    <row r="9684" spans="1:4">
      <c r="A9684" s="298">
        <v>103579</v>
      </c>
      <c r="B9684" s="142" t="s">
        <v>43301</v>
      </c>
      <c r="C9684" s="143" t="s">
        <v>2</v>
      </c>
      <c r="D9684" s="144">
        <v>0</v>
      </c>
    </row>
    <row r="9685" spans="1:4">
      <c r="A9685" s="298">
        <v>103580</v>
      </c>
      <c r="B9685" s="142" t="s">
        <v>43302</v>
      </c>
      <c r="C9685" s="143" t="s">
        <v>2</v>
      </c>
      <c r="D9685" s="144">
        <v>0</v>
      </c>
    </row>
    <row r="9686" spans="1:4">
      <c r="A9686" s="298">
        <v>103581</v>
      </c>
      <c r="B9686" s="142" t="s">
        <v>43303</v>
      </c>
      <c r="C9686" s="143" t="s">
        <v>2</v>
      </c>
      <c r="D9686" s="144">
        <v>0</v>
      </c>
    </row>
    <row r="9687" spans="1:4">
      <c r="A9687" s="298">
        <v>103582</v>
      </c>
      <c r="B9687" s="142" t="s">
        <v>43304</v>
      </c>
      <c r="C9687" s="143" t="s">
        <v>2</v>
      </c>
      <c r="D9687" s="144">
        <v>0</v>
      </c>
    </row>
    <row r="9688" spans="1:4">
      <c r="A9688" s="298">
        <v>103572</v>
      </c>
      <c r="B9688" s="142" t="s">
        <v>43305</v>
      </c>
      <c r="C9688" s="143" t="s">
        <v>2</v>
      </c>
      <c r="D9688" s="144">
        <v>0</v>
      </c>
    </row>
    <row r="9689" spans="1:4">
      <c r="A9689" s="298">
        <v>103583</v>
      </c>
      <c r="B9689" s="142" t="s">
        <v>43306</v>
      </c>
      <c r="C9689" s="143" t="s">
        <v>2</v>
      </c>
      <c r="D9689" s="144">
        <v>0</v>
      </c>
    </row>
    <row r="9690" spans="1:4">
      <c r="A9690" s="298">
        <v>103584</v>
      </c>
      <c r="B9690" s="142" t="s">
        <v>43307</v>
      </c>
      <c r="C9690" s="143" t="s">
        <v>2</v>
      </c>
      <c r="D9690" s="144">
        <v>0</v>
      </c>
    </row>
    <row r="9691" spans="1:4">
      <c r="A9691" s="298">
        <v>103557</v>
      </c>
      <c r="B9691" s="142" t="s">
        <v>43308</v>
      </c>
      <c r="C9691" s="143" t="s">
        <v>2</v>
      </c>
      <c r="D9691" s="144">
        <v>0</v>
      </c>
    </row>
    <row r="9692" spans="1:4">
      <c r="A9692" s="298">
        <v>103558</v>
      </c>
      <c r="B9692" s="142" t="s">
        <v>43309</v>
      </c>
      <c r="C9692" s="143" t="s">
        <v>2</v>
      </c>
      <c r="D9692" s="144">
        <v>0</v>
      </c>
    </row>
    <row r="9693" spans="1:4">
      <c r="A9693" s="298">
        <v>103559</v>
      </c>
      <c r="B9693" s="142" t="s">
        <v>43310</v>
      </c>
      <c r="C9693" s="143" t="s">
        <v>2</v>
      </c>
      <c r="D9693" s="144">
        <v>0</v>
      </c>
    </row>
    <row r="9694" spans="1:4">
      <c r="A9694" s="298">
        <v>103560</v>
      </c>
      <c r="B9694" s="142" t="s">
        <v>43311</v>
      </c>
      <c r="C9694" s="143" t="s">
        <v>2</v>
      </c>
      <c r="D9694" s="144">
        <v>0</v>
      </c>
    </row>
    <row r="9695" spans="1:4">
      <c r="A9695" s="298">
        <v>103561</v>
      </c>
      <c r="B9695" s="142" t="s">
        <v>43312</v>
      </c>
      <c r="C9695" s="143" t="s">
        <v>2</v>
      </c>
      <c r="D9695" s="144">
        <v>0</v>
      </c>
    </row>
    <row r="9696" spans="1:4">
      <c r="A9696" s="298">
        <v>103529</v>
      </c>
      <c r="B9696" s="142" t="s">
        <v>43313</v>
      </c>
      <c r="C9696" s="143" t="s">
        <v>2</v>
      </c>
      <c r="D9696" s="144">
        <v>0</v>
      </c>
    </row>
    <row r="9697" spans="1:4">
      <c r="A9697" s="298">
        <v>103530</v>
      </c>
      <c r="B9697" s="142" t="s">
        <v>43314</v>
      </c>
      <c r="C9697" s="143" t="s">
        <v>2</v>
      </c>
      <c r="D9697" s="144">
        <v>0</v>
      </c>
    </row>
    <row r="9698" spans="1:4">
      <c r="A9698" s="298">
        <v>103531</v>
      </c>
      <c r="B9698" s="142" t="s">
        <v>43315</v>
      </c>
      <c r="C9698" s="143" t="s">
        <v>2</v>
      </c>
      <c r="D9698" s="144">
        <v>0</v>
      </c>
    </row>
    <row r="9699" spans="1:4">
      <c r="A9699" s="298">
        <v>103532</v>
      </c>
      <c r="B9699" s="142" t="s">
        <v>43316</v>
      </c>
      <c r="C9699" s="143" t="s">
        <v>2</v>
      </c>
      <c r="D9699" s="144">
        <v>0</v>
      </c>
    </row>
    <row r="9700" spans="1:4">
      <c r="A9700" s="298">
        <v>103533</v>
      </c>
      <c r="B9700" s="142" t="s">
        <v>43317</v>
      </c>
      <c r="C9700" s="143" t="s">
        <v>2</v>
      </c>
      <c r="D9700" s="144">
        <v>0</v>
      </c>
    </row>
    <row r="9701" spans="1:4">
      <c r="A9701" s="298">
        <v>103534</v>
      </c>
      <c r="B9701" s="142" t="s">
        <v>43318</v>
      </c>
      <c r="C9701" s="143" t="s">
        <v>2</v>
      </c>
      <c r="D9701" s="144">
        <v>0</v>
      </c>
    </row>
    <row r="9702" spans="1:4">
      <c r="A9702" s="298">
        <v>103535</v>
      </c>
      <c r="B9702" s="142" t="s">
        <v>43319</v>
      </c>
      <c r="C9702" s="143" t="s">
        <v>2</v>
      </c>
      <c r="D9702" s="144">
        <v>0</v>
      </c>
    </row>
    <row r="9703" spans="1:4">
      <c r="A9703" s="298">
        <v>103527</v>
      </c>
      <c r="B9703" s="142" t="s">
        <v>43320</v>
      </c>
      <c r="C9703" s="143" t="s">
        <v>2</v>
      </c>
      <c r="D9703" s="144">
        <v>0</v>
      </c>
    </row>
    <row r="9704" spans="1:4">
      <c r="A9704" s="298">
        <v>103536</v>
      </c>
      <c r="B9704" s="142" t="s">
        <v>43321</v>
      </c>
      <c r="C9704" s="143" t="s">
        <v>2</v>
      </c>
      <c r="D9704" s="144">
        <v>0</v>
      </c>
    </row>
    <row r="9705" spans="1:4">
      <c r="A9705" s="298">
        <v>103528</v>
      </c>
      <c r="B9705" s="142" t="s">
        <v>43322</v>
      </c>
      <c r="C9705" s="143" t="s">
        <v>2</v>
      </c>
      <c r="D9705" s="144">
        <v>0</v>
      </c>
    </row>
    <row r="9706" spans="1:4">
      <c r="A9706" s="298">
        <v>103541</v>
      </c>
      <c r="B9706" s="142" t="s">
        <v>43323</v>
      </c>
      <c r="C9706" s="143" t="s">
        <v>2</v>
      </c>
      <c r="D9706" s="144">
        <v>0</v>
      </c>
    </row>
    <row r="9707" spans="1:4">
      <c r="A9707" s="298">
        <v>103539</v>
      </c>
      <c r="B9707" s="142" t="s">
        <v>43324</v>
      </c>
      <c r="C9707" s="143" t="s">
        <v>2</v>
      </c>
      <c r="D9707" s="144">
        <v>0</v>
      </c>
    </row>
    <row r="9708" spans="1:4">
      <c r="A9708" s="298">
        <v>103540</v>
      </c>
      <c r="B9708" s="142" t="s">
        <v>43325</v>
      </c>
      <c r="C9708" s="143" t="s">
        <v>2</v>
      </c>
      <c r="D9708" s="144">
        <v>0</v>
      </c>
    </row>
    <row r="9709" spans="1:4">
      <c r="A9709" s="298">
        <v>103542</v>
      </c>
      <c r="B9709" s="142" t="s">
        <v>43326</v>
      </c>
      <c r="C9709" s="143" t="s">
        <v>2</v>
      </c>
      <c r="D9709" s="144">
        <v>0</v>
      </c>
    </row>
    <row r="9710" spans="1:4">
      <c r="A9710" s="298">
        <v>103543</v>
      </c>
      <c r="B9710" s="142" t="s">
        <v>43327</v>
      </c>
      <c r="C9710" s="143" t="s">
        <v>2</v>
      </c>
      <c r="D9710" s="144">
        <v>0</v>
      </c>
    </row>
    <row r="9711" spans="1:4">
      <c r="A9711" s="298">
        <v>103544</v>
      </c>
      <c r="B9711" s="142" t="s">
        <v>43328</v>
      </c>
      <c r="C9711" s="143" t="s">
        <v>2</v>
      </c>
      <c r="D9711" s="144">
        <v>0</v>
      </c>
    </row>
    <row r="9712" spans="1:4">
      <c r="A9712" s="298">
        <v>103545</v>
      </c>
      <c r="B9712" s="142" t="s">
        <v>43329</v>
      </c>
      <c r="C9712" s="143" t="s">
        <v>2</v>
      </c>
      <c r="D9712" s="144">
        <v>0</v>
      </c>
    </row>
    <row r="9713" spans="1:4">
      <c r="A9713" s="298">
        <v>103537</v>
      </c>
      <c r="B9713" s="142" t="s">
        <v>43330</v>
      </c>
      <c r="C9713" s="143" t="s">
        <v>2</v>
      </c>
      <c r="D9713" s="144">
        <v>0</v>
      </c>
    </row>
    <row r="9714" spans="1:4">
      <c r="A9714" s="298">
        <v>103546</v>
      </c>
      <c r="B9714" s="142" t="s">
        <v>43331</v>
      </c>
      <c r="C9714" s="143" t="s">
        <v>2</v>
      </c>
      <c r="D9714" s="144">
        <v>0</v>
      </c>
    </row>
    <row r="9715" spans="1:4">
      <c r="A9715" s="298">
        <v>103538</v>
      </c>
      <c r="B9715" s="142" t="s">
        <v>43332</v>
      </c>
      <c r="C9715" s="143" t="s">
        <v>2</v>
      </c>
      <c r="D9715" s="144">
        <v>0</v>
      </c>
    </row>
    <row r="9716" spans="1:4">
      <c r="A9716" s="298">
        <v>103549</v>
      </c>
      <c r="B9716" s="142" t="s">
        <v>43333</v>
      </c>
      <c r="C9716" s="143" t="s">
        <v>2</v>
      </c>
      <c r="D9716" s="144">
        <v>0</v>
      </c>
    </row>
    <row r="9717" spans="1:4">
      <c r="A9717" s="298">
        <v>103550</v>
      </c>
      <c r="B9717" s="142" t="s">
        <v>43334</v>
      </c>
      <c r="C9717" s="143" t="s">
        <v>2</v>
      </c>
      <c r="D9717" s="144">
        <v>0</v>
      </c>
    </row>
    <row r="9718" spans="1:4">
      <c r="A9718" s="298">
        <v>103551</v>
      </c>
      <c r="B9718" s="142" t="s">
        <v>43335</v>
      </c>
      <c r="C9718" s="143" t="s">
        <v>2</v>
      </c>
      <c r="D9718" s="144">
        <v>0</v>
      </c>
    </row>
    <row r="9719" spans="1:4">
      <c r="A9719" s="298">
        <v>103552</v>
      </c>
      <c r="B9719" s="142" t="s">
        <v>43336</v>
      </c>
      <c r="C9719" s="143" t="s">
        <v>2</v>
      </c>
      <c r="D9719" s="144">
        <v>0</v>
      </c>
    </row>
    <row r="9720" spans="1:4">
      <c r="A9720" s="298">
        <v>103553</v>
      </c>
      <c r="B9720" s="142" t="s">
        <v>43337</v>
      </c>
      <c r="C9720" s="143" t="s">
        <v>2</v>
      </c>
      <c r="D9720" s="144">
        <v>0</v>
      </c>
    </row>
    <row r="9721" spans="1:4">
      <c r="A9721" s="298">
        <v>103554</v>
      </c>
      <c r="B9721" s="142" t="s">
        <v>43338</v>
      </c>
      <c r="C9721" s="143" t="s">
        <v>2</v>
      </c>
      <c r="D9721" s="144">
        <v>0</v>
      </c>
    </row>
    <row r="9722" spans="1:4">
      <c r="A9722" s="298">
        <v>103555</v>
      </c>
      <c r="B9722" s="142" t="s">
        <v>43339</v>
      </c>
      <c r="C9722" s="143" t="s">
        <v>2</v>
      </c>
      <c r="D9722" s="144">
        <v>0</v>
      </c>
    </row>
    <row r="9723" spans="1:4">
      <c r="A9723" s="298">
        <v>103547</v>
      </c>
      <c r="B9723" s="142" t="s">
        <v>43340</v>
      </c>
      <c r="C9723" s="143" t="s">
        <v>2</v>
      </c>
      <c r="D9723" s="144">
        <v>0</v>
      </c>
    </row>
    <row r="9724" spans="1:4">
      <c r="A9724" s="298">
        <v>103556</v>
      </c>
      <c r="B9724" s="142" t="s">
        <v>43341</v>
      </c>
      <c r="C9724" s="143" t="s">
        <v>2</v>
      </c>
      <c r="D9724" s="144">
        <v>0</v>
      </c>
    </row>
    <row r="9725" spans="1:4">
      <c r="A9725" s="298">
        <v>103548</v>
      </c>
      <c r="B9725" s="142" t="s">
        <v>43342</v>
      </c>
      <c r="C9725" s="143" t="s">
        <v>2</v>
      </c>
      <c r="D9725" s="144">
        <v>0</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5234"/>
  <sheetViews>
    <sheetView zoomScaleNormal="100" workbookViewId="0">
      <pane ySplit="2" topLeftCell="A2590" activePane="bottomLeft" state="frozen"/>
      <selection pane="bottomLeft" activeCell="B2625" sqref="B2625"/>
    </sheetView>
  </sheetViews>
  <sheetFormatPr defaultColWidth="0" defaultRowHeight="11.25"/>
  <cols>
    <col min="1" max="1" width="8.75" style="295" bestFit="1" customWidth="1"/>
    <col min="2" max="2" width="106.375" style="149" customWidth="1"/>
    <col min="3" max="4" width="5.625" style="148" customWidth="1"/>
    <col min="5" max="5" width="15.625" style="151" customWidth="1"/>
    <col min="6" max="16384" width="9" style="12" hidden="1"/>
  </cols>
  <sheetData>
    <row r="1" spans="1:5" ht="21" customHeight="1">
      <c r="A1" s="293" t="s">
        <v>1440</v>
      </c>
      <c r="B1" s="146">
        <v>44958</v>
      </c>
      <c r="C1" s="351" t="s">
        <v>1433</v>
      </c>
      <c r="D1" s="351"/>
      <c r="E1" s="351"/>
    </row>
    <row r="2" spans="1:5" ht="21" customHeight="1">
      <c r="A2" s="294" t="s">
        <v>1582</v>
      </c>
      <c r="B2" s="147" t="s">
        <v>667</v>
      </c>
      <c r="C2" s="147" t="s">
        <v>19</v>
      </c>
      <c r="D2" s="147" t="s">
        <v>4264</v>
      </c>
      <c r="E2" s="147" t="s">
        <v>1575</v>
      </c>
    </row>
    <row r="3" spans="1:5" ht="12.75">
      <c r="A3" s="365">
        <v>38605</v>
      </c>
      <c r="B3" s="365" t="s">
        <v>31719</v>
      </c>
      <c r="C3" s="365" t="s">
        <v>1583</v>
      </c>
      <c r="D3" s="365" t="s">
        <v>1584</v>
      </c>
      <c r="E3" s="366">
        <v>70.36</v>
      </c>
    </row>
    <row r="4" spans="1:5" ht="12.75">
      <c r="A4" s="365">
        <v>11270</v>
      </c>
      <c r="B4" s="365" t="s">
        <v>31720</v>
      </c>
      <c r="C4" s="365" t="s">
        <v>1583</v>
      </c>
      <c r="D4" s="365" t="s">
        <v>1586</v>
      </c>
      <c r="E4" s="366">
        <v>2.77</v>
      </c>
    </row>
    <row r="5" spans="1:5" ht="12.75">
      <c r="A5" s="365">
        <v>412</v>
      </c>
      <c r="B5" s="365" t="s">
        <v>31721</v>
      </c>
      <c r="C5" s="365" t="s">
        <v>1583</v>
      </c>
      <c r="D5" s="365" t="s">
        <v>1584</v>
      </c>
      <c r="E5" s="366">
        <v>1.28</v>
      </c>
    </row>
    <row r="6" spans="1:5" ht="12.75">
      <c r="A6" s="365">
        <v>414</v>
      </c>
      <c r="B6" s="365" t="s">
        <v>31722</v>
      </c>
      <c r="C6" s="365" t="s">
        <v>1583</v>
      </c>
      <c r="D6" s="365" t="s">
        <v>1584</v>
      </c>
      <c r="E6" s="366">
        <v>0.08</v>
      </c>
    </row>
    <row r="7" spans="1:5" ht="12.75">
      <c r="A7" s="365">
        <v>410</v>
      </c>
      <c r="B7" s="365" t="s">
        <v>31723</v>
      </c>
      <c r="C7" s="365" t="s">
        <v>1583</v>
      </c>
      <c r="D7" s="365" t="s">
        <v>1584</v>
      </c>
      <c r="E7" s="366">
        <v>0.19</v>
      </c>
    </row>
    <row r="8" spans="1:5" ht="12.75">
      <c r="A8" s="365">
        <v>411</v>
      </c>
      <c r="B8" s="365" t="s">
        <v>31724</v>
      </c>
      <c r="C8" s="365" t="s">
        <v>1583</v>
      </c>
      <c r="D8" s="365" t="s">
        <v>1588</v>
      </c>
      <c r="E8" s="366">
        <v>0.25</v>
      </c>
    </row>
    <row r="9" spans="1:5" ht="12.75">
      <c r="A9" s="365">
        <v>408</v>
      </c>
      <c r="B9" s="365" t="s">
        <v>31725</v>
      </c>
      <c r="C9" s="365" t="s">
        <v>1583</v>
      </c>
      <c r="D9" s="365" t="s">
        <v>1584</v>
      </c>
      <c r="E9" s="366">
        <v>1.24</v>
      </c>
    </row>
    <row r="10" spans="1:5" ht="12.75">
      <c r="A10" s="365">
        <v>39131</v>
      </c>
      <c r="B10" s="365" t="s">
        <v>31726</v>
      </c>
      <c r="C10" s="365" t="s">
        <v>1583</v>
      </c>
      <c r="D10" s="365" t="s">
        <v>1584</v>
      </c>
      <c r="E10" s="366">
        <v>3.71</v>
      </c>
    </row>
    <row r="11" spans="1:5" ht="12.75">
      <c r="A11" s="365">
        <v>394</v>
      </c>
      <c r="B11" s="365" t="s">
        <v>31727</v>
      </c>
      <c r="C11" s="365" t="s">
        <v>1583</v>
      </c>
      <c r="D11" s="365" t="s">
        <v>1584</v>
      </c>
      <c r="E11" s="366">
        <v>3.75</v>
      </c>
    </row>
    <row r="12" spans="1:5" ht="12.75">
      <c r="A12" s="365">
        <v>39130</v>
      </c>
      <c r="B12" s="365" t="s">
        <v>31728</v>
      </c>
      <c r="C12" s="365" t="s">
        <v>1583</v>
      </c>
      <c r="D12" s="365" t="s">
        <v>1584</v>
      </c>
      <c r="E12" s="366">
        <v>3.38</v>
      </c>
    </row>
    <row r="13" spans="1:5" ht="12.75">
      <c r="A13" s="365">
        <v>395</v>
      </c>
      <c r="B13" s="365" t="s">
        <v>31729</v>
      </c>
      <c r="C13" s="365" t="s">
        <v>1583</v>
      </c>
      <c r="D13" s="365" t="s">
        <v>1584</v>
      </c>
      <c r="E13" s="366">
        <v>3.61</v>
      </c>
    </row>
    <row r="14" spans="1:5" ht="12.75">
      <c r="A14" s="365">
        <v>39127</v>
      </c>
      <c r="B14" s="365" t="s">
        <v>31730</v>
      </c>
      <c r="C14" s="365" t="s">
        <v>1583</v>
      </c>
      <c r="D14" s="365" t="s">
        <v>1584</v>
      </c>
      <c r="E14" s="366">
        <v>1.78</v>
      </c>
    </row>
    <row r="15" spans="1:5" ht="12.75">
      <c r="A15" s="365">
        <v>392</v>
      </c>
      <c r="B15" s="365" t="s">
        <v>31731</v>
      </c>
      <c r="C15" s="365" t="s">
        <v>1583</v>
      </c>
      <c r="D15" s="365" t="s">
        <v>1584</v>
      </c>
      <c r="E15" s="366">
        <v>1.83</v>
      </c>
    </row>
    <row r="16" spans="1:5" ht="12.75">
      <c r="A16" s="365">
        <v>39129</v>
      </c>
      <c r="B16" s="365" t="s">
        <v>31732</v>
      </c>
      <c r="C16" s="365" t="s">
        <v>1583</v>
      </c>
      <c r="D16" s="365" t="s">
        <v>1584</v>
      </c>
      <c r="E16" s="366">
        <v>2.08</v>
      </c>
    </row>
    <row r="17" spans="1:5" ht="12.75">
      <c r="A17" s="365">
        <v>393</v>
      </c>
      <c r="B17" s="365" t="s">
        <v>31733</v>
      </c>
      <c r="C17" s="365" t="s">
        <v>1583</v>
      </c>
      <c r="D17" s="365" t="s">
        <v>1588</v>
      </c>
      <c r="E17" s="366">
        <v>2.1800000000000002</v>
      </c>
    </row>
    <row r="18" spans="1:5" ht="12.75">
      <c r="A18" s="365">
        <v>39133</v>
      </c>
      <c r="B18" s="365" t="s">
        <v>31734</v>
      </c>
      <c r="C18" s="365" t="s">
        <v>1583</v>
      </c>
      <c r="D18" s="365" t="s">
        <v>1584</v>
      </c>
      <c r="E18" s="366">
        <v>4.87</v>
      </c>
    </row>
    <row r="19" spans="1:5" ht="12.75">
      <c r="A19" s="365">
        <v>397</v>
      </c>
      <c r="B19" s="365" t="s">
        <v>31735</v>
      </c>
      <c r="C19" s="365" t="s">
        <v>1583</v>
      </c>
      <c r="D19" s="365" t="s">
        <v>1584</v>
      </c>
      <c r="E19" s="366">
        <v>5.38</v>
      </c>
    </row>
    <row r="20" spans="1:5" ht="12.75">
      <c r="A20" s="365">
        <v>39132</v>
      </c>
      <c r="B20" s="365" t="s">
        <v>31736</v>
      </c>
      <c r="C20" s="365" t="s">
        <v>1583</v>
      </c>
      <c r="D20" s="365" t="s">
        <v>1584</v>
      </c>
      <c r="E20" s="366">
        <v>3.89</v>
      </c>
    </row>
    <row r="21" spans="1:5" ht="12.75">
      <c r="A21" s="365">
        <v>396</v>
      </c>
      <c r="B21" s="365" t="s">
        <v>31737</v>
      </c>
      <c r="C21" s="365" t="s">
        <v>1583</v>
      </c>
      <c r="D21" s="365" t="s">
        <v>1584</v>
      </c>
      <c r="E21" s="366">
        <v>4.17</v>
      </c>
    </row>
    <row r="22" spans="1:5" ht="12.75">
      <c r="A22" s="365">
        <v>39135</v>
      </c>
      <c r="B22" s="365" t="s">
        <v>31738</v>
      </c>
      <c r="C22" s="365" t="s">
        <v>1583</v>
      </c>
      <c r="D22" s="365" t="s">
        <v>1584</v>
      </c>
      <c r="E22" s="366">
        <v>7.79</v>
      </c>
    </row>
    <row r="23" spans="1:5" ht="12.75">
      <c r="A23" s="365">
        <v>39128</v>
      </c>
      <c r="B23" s="365" t="s">
        <v>31739</v>
      </c>
      <c r="C23" s="365" t="s">
        <v>1583</v>
      </c>
      <c r="D23" s="365" t="s">
        <v>1584</v>
      </c>
      <c r="E23" s="366">
        <v>1.94</v>
      </c>
    </row>
    <row r="24" spans="1:5" ht="12.75">
      <c r="A24" s="365">
        <v>400</v>
      </c>
      <c r="B24" s="365" t="s">
        <v>31740</v>
      </c>
      <c r="C24" s="365" t="s">
        <v>1583</v>
      </c>
      <c r="D24" s="365" t="s">
        <v>1584</v>
      </c>
      <c r="E24" s="366">
        <v>1.9</v>
      </c>
    </row>
    <row r="25" spans="1:5" ht="12.75">
      <c r="A25" s="365">
        <v>39125</v>
      </c>
      <c r="B25" s="365" t="s">
        <v>31741</v>
      </c>
      <c r="C25" s="365" t="s">
        <v>1583</v>
      </c>
      <c r="D25" s="365" t="s">
        <v>1584</v>
      </c>
      <c r="E25" s="366">
        <v>1.94</v>
      </c>
    </row>
    <row r="26" spans="1:5" ht="12.75">
      <c r="A26" s="365">
        <v>39134</v>
      </c>
      <c r="B26" s="365" t="s">
        <v>31742</v>
      </c>
      <c r="C26" s="365" t="s">
        <v>1583</v>
      </c>
      <c r="D26" s="365" t="s">
        <v>1584</v>
      </c>
      <c r="E26" s="366">
        <v>6.49</v>
      </c>
    </row>
    <row r="27" spans="1:5" ht="12.75">
      <c r="A27" s="365">
        <v>398</v>
      </c>
      <c r="B27" s="365" t="s">
        <v>31743</v>
      </c>
      <c r="C27" s="365" t="s">
        <v>1583</v>
      </c>
      <c r="D27" s="365" t="s">
        <v>1584</v>
      </c>
      <c r="E27" s="366">
        <v>5.98</v>
      </c>
    </row>
    <row r="28" spans="1:5" ht="12.75">
      <c r="A28" s="365">
        <v>39126</v>
      </c>
      <c r="B28" s="365" t="s">
        <v>31744</v>
      </c>
      <c r="C28" s="365" t="s">
        <v>1583</v>
      </c>
      <c r="D28" s="365" t="s">
        <v>1584</v>
      </c>
      <c r="E28" s="366">
        <v>8.76</v>
      </c>
    </row>
    <row r="29" spans="1:5" ht="12.75">
      <c r="A29" s="365">
        <v>399</v>
      </c>
      <c r="B29" s="365" t="s">
        <v>31745</v>
      </c>
      <c r="C29" s="365" t="s">
        <v>1583</v>
      </c>
      <c r="D29" s="365" t="s">
        <v>1584</v>
      </c>
      <c r="E29" s="366">
        <v>7.72</v>
      </c>
    </row>
    <row r="30" spans="1:5" ht="12.75">
      <c r="A30" s="365">
        <v>39158</v>
      </c>
      <c r="B30" s="365" t="s">
        <v>31746</v>
      </c>
      <c r="C30" s="365" t="s">
        <v>1583</v>
      </c>
      <c r="D30" s="365" t="s">
        <v>1584</v>
      </c>
      <c r="E30" s="366">
        <v>20.73</v>
      </c>
    </row>
    <row r="31" spans="1:5" ht="12.75">
      <c r="A31" s="365">
        <v>39141</v>
      </c>
      <c r="B31" s="365" t="s">
        <v>31747</v>
      </c>
      <c r="C31" s="365" t="s">
        <v>1583</v>
      </c>
      <c r="D31" s="365" t="s">
        <v>1584</v>
      </c>
      <c r="E31" s="366">
        <v>1.5</v>
      </c>
    </row>
    <row r="32" spans="1:5" ht="12.75">
      <c r="A32" s="365">
        <v>39140</v>
      </c>
      <c r="B32" s="365" t="s">
        <v>31748</v>
      </c>
      <c r="C32" s="365" t="s">
        <v>1583</v>
      </c>
      <c r="D32" s="365" t="s">
        <v>1584</v>
      </c>
      <c r="E32" s="366">
        <v>1.36</v>
      </c>
    </row>
    <row r="33" spans="1:5" ht="12.75">
      <c r="A33" s="365">
        <v>39137</v>
      </c>
      <c r="B33" s="365" t="s">
        <v>31749</v>
      </c>
      <c r="C33" s="365" t="s">
        <v>1583</v>
      </c>
      <c r="D33" s="365" t="s">
        <v>1584</v>
      </c>
      <c r="E33" s="366">
        <v>0.78</v>
      </c>
    </row>
    <row r="34" spans="1:5" ht="12.75">
      <c r="A34" s="365">
        <v>39139</v>
      </c>
      <c r="B34" s="365" t="s">
        <v>31750</v>
      </c>
      <c r="C34" s="365" t="s">
        <v>1583</v>
      </c>
      <c r="D34" s="365" t="s">
        <v>1584</v>
      </c>
      <c r="E34" s="366">
        <v>1.1299999999999999</v>
      </c>
    </row>
    <row r="35" spans="1:5" ht="12.75">
      <c r="A35" s="365">
        <v>39143</v>
      </c>
      <c r="B35" s="365" t="s">
        <v>31751</v>
      </c>
      <c r="C35" s="365" t="s">
        <v>1583</v>
      </c>
      <c r="D35" s="365" t="s">
        <v>1584</v>
      </c>
      <c r="E35" s="366">
        <v>3.1</v>
      </c>
    </row>
    <row r="36" spans="1:5" ht="12.75">
      <c r="A36" s="365">
        <v>39142</v>
      </c>
      <c r="B36" s="365" t="s">
        <v>31752</v>
      </c>
      <c r="C36" s="365" t="s">
        <v>1583</v>
      </c>
      <c r="D36" s="365" t="s">
        <v>1584</v>
      </c>
      <c r="E36" s="366">
        <v>2.2200000000000002</v>
      </c>
    </row>
    <row r="37" spans="1:5" ht="12.75">
      <c r="A37" s="365">
        <v>39138</v>
      </c>
      <c r="B37" s="365" t="s">
        <v>31753</v>
      </c>
      <c r="C37" s="365" t="s">
        <v>1583</v>
      </c>
      <c r="D37" s="365" t="s">
        <v>1584</v>
      </c>
      <c r="E37" s="366">
        <v>0.83</v>
      </c>
    </row>
    <row r="38" spans="1:5" ht="12.75">
      <c r="A38" s="365">
        <v>39136</v>
      </c>
      <c r="B38" s="365" t="s">
        <v>31754</v>
      </c>
      <c r="C38" s="365" t="s">
        <v>1583</v>
      </c>
      <c r="D38" s="365" t="s">
        <v>1584</v>
      </c>
      <c r="E38" s="366">
        <v>0.55000000000000004</v>
      </c>
    </row>
    <row r="39" spans="1:5" ht="12.75">
      <c r="A39" s="365">
        <v>39144</v>
      </c>
      <c r="B39" s="365" t="s">
        <v>31755</v>
      </c>
      <c r="C39" s="365" t="s">
        <v>1583</v>
      </c>
      <c r="D39" s="365" t="s">
        <v>1584</v>
      </c>
      <c r="E39" s="366">
        <v>3.61</v>
      </c>
    </row>
    <row r="40" spans="1:5" ht="12.75">
      <c r="A40" s="365">
        <v>39145</v>
      </c>
      <c r="B40" s="365" t="s">
        <v>31756</v>
      </c>
      <c r="C40" s="365" t="s">
        <v>1583</v>
      </c>
      <c r="D40" s="365" t="s">
        <v>1584</v>
      </c>
      <c r="E40" s="366">
        <v>5.96</v>
      </c>
    </row>
    <row r="41" spans="1:5" ht="12.75">
      <c r="A41" s="365">
        <v>12615</v>
      </c>
      <c r="B41" s="365" t="s">
        <v>31757</v>
      </c>
      <c r="C41" s="365" t="s">
        <v>1583</v>
      </c>
      <c r="D41" s="365" t="s">
        <v>1584</v>
      </c>
      <c r="E41" s="366">
        <v>19.809999999999999</v>
      </c>
    </row>
    <row r="42" spans="1:5" ht="12.75">
      <c r="A42" s="365">
        <v>11927</v>
      </c>
      <c r="B42" s="365" t="s">
        <v>31758</v>
      </c>
      <c r="C42" s="365" t="s">
        <v>1583</v>
      </c>
      <c r="D42" s="365" t="s">
        <v>1586</v>
      </c>
      <c r="E42" s="366">
        <v>8.27</v>
      </c>
    </row>
    <row r="43" spans="1:5" ht="12.75">
      <c r="A43" s="365">
        <v>11928</v>
      </c>
      <c r="B43" s="365" t="s">
        <v>31759</v>
      </c>
      <c r="C43" s="365" t="s">
        <v>1583</v>
      </c>
      <c r="D43" s="365" t="s">
        <v>1586</v>
      </c>
      <c r="E43" s="366">
        <v>9.48</v>
      </c>
    </row>
    <row r="44" spans="1:5" ht="12.75">
      <c r="A44" s="365">
        <v>11929</v>
      </c>
      <c r="B44" s="365" t="s">
        <v>31760</v>
      </c>
      <c r="C44" s="365" t="s">
        <v>1583</v>
      </c>
      <c r="D44" s="365" t="s">
        <v>1586</v>
      </c>
      <c r="E44" s="366">
        <v>14.66</v>
      </c>
    </row>
    <row r="45" spans="1:5" ht="12.75">
      <c r="A45" s="365">
        <v>36801</v>
      </c>
      <c r="B45" s="365" t="s">
        <v>31761</v>
      </c>
      <c r="C45" s="365" t="s">
        <v>1583</v>
      </c>
      <c r="D45" s="365" t="s">
        <v>1584</v>
      </c>
      <c r="E45" s="366">
        <v>27.31</v>
      </c>
    </row>
    <row r="46" spans="1:5" ht="12.75">
      <c r="A46" s="365">
        <v>36246</v>
      </c>
      <c r="B46" s="365" t="s">
        <v>31762</v>
      </c>
      <c r="C46" s="365" t="s">
        <v>1589</v>
      </c>
      <c r="D46" s="365" t="s">
        <v>1584</v>
      </c>
      <c r="E46" s="366">
        <v>3.95</v>
      </c>
    </row>
    <row r="47" spans="1:5" ht="12.75">
      <c r="A47" s="365">
        <v>37600</v>
      </c>
      <c r="B47" s="365" t="s">
        <v>31763</v>
      </c>
      <c r="C47" s="365" t="s">
        <v>1583</v>
      </c>
      <c r="D47" s="365" t="s">
        <v>1586</v>
      </c>
      <c r="E47" s="366">
        <v>112.99</v>
      </c>
    </row>
    <row r="48" spans="1:5" ht="12.75">
      <c r="A48" s="365">
        <v>37599</v>
      </c>
      <c r="B48" s="365" t="s">
        <v>31764</v>
      </c>
      <c r="C48" s="365" t="s">
        <v>1583</v>
      </c>
      <c r="D48" s="365" t="s">
        <v>1586</v>
      </c>
      <c r="E48" s="366">
        <v>105.16</v>
      </c>
    </row>
    <row r="49" spans="1:5" ht="12.75">
      <c r="A49" s="365">
        <v>1</v>
      </c>
      <c r="B49" s="365" t="s">
        <v>31765</v>
      </c>
      <c r="C49" s="365" t="s">
        <v>1590</v>
      </c>
      <c r="D49" s="365" t="s">
        <v>1588</v>
      </c>
      <c r="E49" s="366">
        <v>95</v>
      </c>
    </row>
    <row r="50" spans="1:5" ht="12.75">
      <c r="A50" s="365">
        <v>3</v>
      </c>
      <c r="B50" s="365" t="s">
        <v>31766</v>
      </c>
      <c r="C50" s="365" t="s">
        <v>1591</v>
      </c>
      <c r="D50" s="365" t="s">
        <v>1584</v>
      </c>
      <c r="E50" s="366">
        <v>16.29</v>
      </c>
    </row>
    <row r="51" spans="1:5" ht="12.75">
      <c r="A51" s="365">
        <v>43054</v>
      </c>
      <c r="B51" s="365" t="s">
        <v>31767</v>
      </c>
      <c r="C51" s="365" t="s">
        <v>1590</v>
      </c>
      <c r="D51" s="365" t="s">
        <v>1584</v>
      </c>
      <c r="E51" s="366">
        <v>12.34</v>
      </c>
    </row>
    <row r="52" spans="1:5" ht="12.75">
      <c r="A52" s="365">
        <v>42402</v>
      </c>
      <c r="B52" s="365" t="s">
        <v>31768</v>
      </c>
      <c r="C52" s="365" t="s">
        <v>1590</v>
      </c>
      <c r="D52" s="365" t="s">
        <v>1584</v>
      </c>
      <c r="E52" s="366">
        <v>11.79</v>
      </c>
    </row>
    <row r="53" spans="1:5" ht="12.75">
      <c r="A53" s="365">
        <v>42403</v>
      </c>
      <c r="B53" s="365" t="s">
        <v>31769</v>
      </c>
      <c r="C53" s="365" t="s">
        <v>1590</v>
      </c>
      <c r="D53" s="365" t="s">
        <v>1584</v>
      </c>
      <c r="E53" s="366">
        <v>15.13</v>
      </c>
    </row>
    <row r="54" spans="1:5" ht="12.75">
      <c r="A54" s="365">
        <v>42404</v>
      </c>
      <c r="B54" s="365" t="s">
        <v>31770</v>
      </c>
      <c r="C54" s="365" t="s">
        <v>1590</v>
      </c>
      <c r="D54" s="365" t="s">
        <v>1584</v>
      </c>
      <c r="E54" s="366">
        <v>15.05</v>
      </c>
    </row>
    <row r="55" spans="1:5" ht="12.75">
      <c r="A55" s="365">
        <v>42405</v>
      </c>
      <c r="B55" s="365" t="s">
        <v>31771</v>
      </c>
      <c r="C55" s="365" t="s">
        <v>1590</v>
      </c>
      <c r="D55" s="365" t="s">
        <v>1584</v>
      </c>
      <c r="E55" s="366">
        <v>16.03</v>
      </c>
    </row>
    <row r="56" spans="1:5" ht="12.75">
      <c r="A56" s="365">
        <v>34341</v>
      </c>
      <c r="B56" s="365" t="s">
        <v>31772</v>
      </c>
      <c r="C56" s="365" t="s">
        <v>1590</v>
      </c>
      <c r="D56" s="365" t="s">
        <v>1584</v>
      </c>
      <c r="E56" s="366">
        <v>13.91</v>
      </c>
    </row>
    <row r="57" spans="1:5" ht="12.75">
      <c r="A57" s="365">
        <v>43053</v>
      </c>
      <c r="B57" s="365" t="s">
        <v>31773</v>
      </c>
      <c r="C57" s="365" t="s">
        <v>1590</v>
      </c>
      <c r="D57" s="365" t="s">
        <v>1584</v>
      </c>
      <c r="E57" s="366">
        <v>11.02</v>
      </c>
    </row>
    <row r="58" spans="1:5" ht="12.75">
      <c r="A58" s="365">
        <v>43058</v>
      </c>
      <c r="B58" s="365" t="s">
        <v>31774</v>
      </c>
      <c r="C58" s="365" t="s">
        <v>1590</v>
      </c>
      <c r="D58" s="365" t="s">
        <v>1584</v>
      </c>
      <c r="E58" s="366">
        <v>11.43</v>
      </c>
    </row>
    <row r="59" spans="1:5" ht="12.75">
      <c r="A59" s="365">
        <v>34</v>
      </c>
      <c r="B59" s="365" t="s">
        <v>31775</v>
      </c>
      <c r="C59" s="365" t="s">
        <v>1590</v>
      </c>
      <c r="D59" s="365" t="s">
        <v>1584</v>
      </c>
      <c r="E59" s="366">
        <v>11.49</v>
      </c>
    </row>
    <row r="60" spans="1:5" ht="12.75">
      <c r="A60" s="365">
        <v>43055</v>
      </c>
      <c r="B60" s="365" t="s">
        <v>31776</v>
      </c>
      <c r="C60" s="365" t="s">
        <v>1590</v>
      </c>
      <c r="D60" s="365" t="s">
        <v>1588</v>
      </c>
      <c r="E60" s="366">
        <v>9.9499999999999993</v>
      </c>
    </row>
    <row r="61" spans="1:5" ht="12.75">
      <c r="A61" s="365">
        <v>43056</v>
      </c>
      <c r="B61" s="365" t="s">
        <v>31777</v>
      </c>
      <c r="C61" s="365" t="s">
        <v>1590</v>
      </c>
      <c r="D61" s="365" t="s">
        <v>1584</v>
      </c>
      <c r="E61" s="366">
        <v>11.47</v>
      </c>
    </row>
    <row r="62" spans="1:5" ht="12.75">
      <c r="A62" s="365">
        <v>43057</v>
      </c>
      <c r="B62" s="365" t="s">
        <v>31778</v>
      </c>
      <c r="C62" s="365" t="s">
        <v>1590</v>
      </c>
      <c r="D62" s="365" t="s">
        <v>1584</v>
      </c>
      <c r="E62" s="366">
        <v>12.61</v>
      </c>
    </row>
    <row r="63" spans="1:5" ht="12.75">
      <c r="A63" s="365">
        <v>34449</v>
      </c>
      <c r="B63" s="365" t="s">
        <v>31779</v>
      </c>
      <c r="C63" s="365" t="s">
        <v>1590</v>
      </c>
      <c r="D63" s="365" t="s">
        <v>1584</v>
      </c>
      <c r="E63" s="366">
        <v>13.48</v>
      </c>
    </row>
    <row r="64" spans="1:5" ht="12.75">
      <c r="A64" s="365">
        <v>32</v>
      </c>
      <c r="B64" s="365" t="s">
        <v>31780</v>
      </c>
      <c r="C64" s="365" t="s">
        <v>1590</v>
      </c>
      <c r="D64" s="365" t="s">
        <v>1584</v>
      </c>
      <c r="E64" s="366">
        <v>12.12</v>
      </c>
    </row>
    <row r="65" spans="1:5" ht="12.75">
      <c r="A65" s="365">
        <v>33</v>
      </c>
      <c r="B65" s="365" t="s">
        <v>31781</v>
      </c>
      <c r="C65" s="365" t="s">
        <v>1590</v>
      </c>
      <c r="D65" s="365" t="s">
        <v>1584</v>
      </c>
      <c r="E65" s="366">
        <v>12.19</v>
      </c>
    </row>
    <row r="66" spans="1:5" ht="12.75">
      <c r="A66" s="365">
        <v>43061</v>
      </c>
      <c r="B66" s="365" t="s">
        <v>31782</v>
      </c>
      <c r="C66" s="365" t="s">
        <v>1590</v>
      </c>
      <c r="D66" s="365" t="s">
        <v>1584</v>
      </c>
      <c r="E66" s="366">
        <v>11.39</v>
      </c>
    </row>
    <row r="67" spans="1:5" ht="12.75">
      <c r="A67" s="365">
        <v>43059</v>
      </c>
      <c r="B67" s="365" t="s">
        <v>31783</v>
      </c>
      <c r="C67" s="365" t="s">
        <v>1590</v>
      </c>
      <c r="D67" s="365" t="s">
        <v>1584</v>
      </c>
      <c r="E67" s="366">
        <v>10.87</v>
      </c>
    </row>
    <row r="68" spans="1:5" ht="12.75">
      <c r="A68" s="365">
        <v>43062</v>
      </c>
      <c r="B68" s="365" t="s">
        <v>31784</v>
      </c>
      <c r="C68" s="365" t="s">
        <v>1590</v>
      </c>
      <c r="D68" s="365" t="s">
        <v>1584</v>
      </c>
      <c r="E68" s="366">
        <v>12.05</v>
      </c>
    </row>
    <row r="69" spans="1:5" ht="12.75">
      <c r="A69" s="365">
        <v>43060</v>
      </c>
      <c r="B69" s="365" t="s">
        <v>31785</v>
      </c>
      <c r="C69" s="365" t="s">
        <v>1590</v>
      </c>
      <c r="D69" s="365" t="s">
        <v>1584</v>
      </c>
      <c r="E69" s="366">
        <v>9.4700000000000006</v>
      </c>
    </row>
    <row r="70" spans="1:5" ht="12.75">
      <c r="A70" s="365">
        <v>40410</v>
      </c>
      <c r="B70" s="365" t="s">
        <v>31786</v>
      </c>
      <c r="C70" s="365" t="s">
        <v>1583</v>
      </c>
      <c r="D70" s="365" t="s">
        <v>1586</v>
      </c>
      <c r="E70" s="366">
        <v>26.72</v>
      </c>
    </row>
    <row r="71" spans="1:5" ht="12.75">
      <c r="A71" s="365">
        <v>40411</v>
      </c>
      <c r="B71" s="365" t="s">
        <v>31787</v>
      </c>
      <c r="C71" s="365" t="s">
        <v>1583</v>
      </c>
      <c r="D71" s="365" t="s">
        <v>1586</v>
      </c>
      <c r="E71" s="366">
        <v>29</v>
      </c>
    </row>
    <row r="72" spans="1:5" ht="12.75">
      <c r="A72" s="365">
        <v>40412</v>
      </c>
      <c r="B72" s="365" t="s">
        <v>31788</v>
      </c>
      <c r="C72" s="365" t="s">
        <v>1583</v>
      </c>
      <c r="D72" s="365" t="s">
        <v>1586</v>
      </c>
      <c r="E72" s="366">
        <v>32.54</v>
      </c>
    </row>
    <row r="73" spans="1:5" ht="12.75">
      <c r="A73" s="365">
        <v>44254</v>
      </c>
      <c r="B73" s="365" t="s">
        <v>31789</v>
      </c>
      <c r="C73" s="365" t="s">
        <v>1583</v>
      </c>
      <c r="D73" s="365" t="s">
        <v>1584</v>
      </c>
      <c r="E73" s="366">
        <v>31.39</v>
      </c>
    </row>
    <row r="74" spans="1:5" ht="12.75">
      <c r="A74" s="365">
        <v>44255</v>
      </c>
      <c r="B74" s="365" t="s">
        <v>31790</v>
      </c>
      <c r="C74" s="365" t="s">
        <v>1583</v>
      </c>
      <c r="D74" s="365" t="s">
        <v>1584</v>
      </c>
      <c r="E74" s="366">
        <v>34.79</v>
      </c>
    </row>
    <row r="75" spans="1:5" ht="12.75">
      <c r="A75" s="365">
        <v>44256</v>
      </c>
      <c r="B75" s="365" t="s">
        <v>31791</v>
      </c>
      <c r="C75" s="365" t="s">
        <v>1583</v>
      </c>
      <c r="D75" s="365" t="s">
        <v>1584</v>
      </c>
      <c r="E75" s="366">
        <v>39.299999999999997</v>
      </c>
    </row>
    <row r="76" spans="1:5" ht="12.75">
      <c r="A76" s="365">
        <v>44257</v>
      </c>
      <c r="B76" s="365" t="s">
        <v>31792</v>
      </c>
      <c r="C76" s="365" t="s">
        <v>1583</v>
      </c>
      <c r="D76" s="365" t="s">
        <v>1584</v>
      </c>
      <c r="E76" s="366">
        <v>62.17</v>
      </c>
    </row>
    <row r="77" spans="1:5" ht="12.75">
      <c r="A77" s="365">
        <v>44258</v>
      </c>
      <c r="B77" s="365" t="s">
        <v>31793</v>
      </c>
      <c r="C77" s="365" t="s">
        <v>1583</v>
      </c>
      <c r="D77" s="365" t="s">
        <v>1584</v>
      </c>
      <c r="E77" s="366">
        <v>71.05</v>
      </c>
    </row>
    <row r="78" spans="1:5" ht="12.75">
      <c r="A78" s="365">
        <v>44259</v>
      </c>
      <c r="B78" s="365" t="s">
        <v>31794</v>
      </c>
      <c r="C78" s="365" t="s">
        <v>1583</v>
      </c>
      <c r="D78" s="365" t="s">
        <v>1584</v>
      </c>
      <c r="E78" s="366">
        <v>97.53</v>
      </c>
    </row>
    <row r="79" spans="1:5" ht="12.75">
      <c r="A79" s="365">
        <v>55</v>
      </c>
      <c r="B79" s="365" t="s">
        <v>31795</v>
      </c>
      <c r="C79" s="365" t="s">
        <v>1583</v>
      </c>
      <c r="D79" s="365" t="s">
        <v>1586</v>
      </c>
      <c r="E79" s="366">
        <v>4.8600000000000003</v>
      </c>
    </row>
    <row r="80" spans="1:5" ht="12.75">
      <c r="A80" s="365">
        <v>61</v>
      </c>
      <c r="B80" s="365" t="s">
        <v>31796</v>
      </c>
      <c r="C80" s="365" t="s">
        <v>1583</v>
      </c>
      <c r="D80" s="365" t="s">
        <v>1586</v>
      </c>
      <c r="E80" s="366">
        <v>4.59</v>
      </c>
    </row>
    <row r="81" spans="1:5" ht="12.75">
      <c r="A81" s="365">
        <v>62</v>
      </c>
      <c r="B81" s="365" t="s">
        <v>31797</v>
      </c>
      <c r="C81" s="365" t="s">
        <v>1583</v>
      </c>
      <c r="D81" s="365" t="s">
        <v>1586</v>
      </c>
      <c r="E81" s="366">
        <v>9.52</v>
      </c>
    </row>
    <row r="82" spans="1:5" ht="12.75">
      <c r="A82" s="365">
        <v>103</v>
      </c>
      <c r="B82" s="365" t="s">
        <v>31798</v>
      </c>
      <c r="C82" s="365" t="s">
        <v>1583</v>
      </c>
      <c r="D82" s="365" t="s">
        <v>1584</v>
      </c>
      <c r="E82" s="366">
        <v>62.39</v>
      </c>
    </row>
    <row r="83" spans="1:5" ht="12.75">
      <c r="A83" s="365">
        <v>107</v>
      </c>
      <c r="B83" s="365" t="s">
        <v>31799</v>
      </c>
      <c r="C83" s="365" t="s">
        <v>1583</v>
      </c>
      <c r="D83" s="365" t="s">
        <v>1584</v>
      </c>
      <c r="E83" s="366">
        <v>1.17</v>
      </c>
    </row>
    <row r="84" spans="1:5" ht="12.75">
      <c r="A84" s="365">
        <v>65</v>
      </c>
      <c r="B84" s="365" t="s">
        <v>31800</v>
      </c>
      <c r="C84" s="365" t="s">
        <v>1583</v>
      </c>
      <c r="D84" s="365" t="s">
        <v>1584</v>
      </c>
      <c r="E84" s="366">
        <v>1.29</v>
      </c>
    </row>
    <row r="85" spans="1:5" ht="12.75">
      <c r="A85" s="365">
        <v>108</v>
      </c>
      <c r="B85" s="365" t="s">
        <v>31801</v>
      </c>
      <c r="C85" s="365" t="s">
        <v>1583</v>
      </c>
      <c r="D85" s="365" t="s">
        <v>1584</v>
      </c>
      <c r="E85" s="366">
        <v>2.59</v>
      </c>
    </row>
    <row r="86" spans="1:5" ht="12.75">
      <c r="A86" s="365">
        <v>110</v>
      </c>
      <c r="B86" s="365" t="s">
        <v>31802</v>
      </c>
      <c r="C86" s="365" t="s">
        <v>1583</v>
      </c>
      <c r="D86" s="365" t="s">
        <v>1584</v>
      </c>
      <c r="E86" s="366">
        <v>8.9700000000000006</v>
      </c>
    </row>
    <row r="87" spans="1:5" ht="12.75">
      <c r="A87" s="365">
        <v>109</v>
      </c>
      <c r="B87" s="365" t="s">
        <v>31803</v>
      </c>
      <c r="C87" s="365" t="s">
        <v>1583</v>
      </c>
      <c r="D87" s="365" t="s">
        <v>1584</v>
      </c>
      <c r="E87" s="366">
        <v>5.35</v>
      </c>
    </row>
    <row r="88" spans="1:5" ht="12.75">
      <c r="A88" s="365">
        <v>111</v>
      </c>
      <c r="B88" s="365" t="s">
        <v>31804</v>
      </c>
      <c r="C88" s="365" t="s">
        <v>1583</v>
      </c>
      <c r="D88" s="365" t="s">
        <v>1584</v>
      </c>
      <c r="E88" s="366">
        <v>12.14</v>
      </c>
    </row>
    <row r="89" spans="1:5" ht="12.75">
      <c r="A89" s="365">
        <v>112</v>
      </c>
      <c r="B89" s="365" t="s">
        <v>31805</v>
      </c>
      <c r="C89" s="365" t="s">
        <v>1583</v>
      </c>
      <c r="D89" s="365" t="s">
        <v>1584</v>
      </c>
      <c r="E89" s="366">
        <v>6.44</v>
      </c>
    </row>
    <row r="90" spans="1:5" ht="12.75">
      <c r="A90" s="365">
        <v>113</v>
      </c>
      <c r="B90" s="365" t="s">
        <v>31806</v>
      </c>
      <c r="C90" s="365" t="s">
        <v>1583</v>
      </c>
      <c r="D90" s="365" t="s">
        <v>1584</v>
      </c>
      <c r="E90" s="366">
        <v>16.11</v>
      </c>
    </row>
    <row r="91" spans="1:5" ht="12.75">
      <c r="A91" s="365">
        <v>104</v>
      </c>
      <c r="B91" s="365" t="s">
        <v>31807</v>
      </c>
      <c r="C91" s="365" t="s">
        <v>1583</v>
      </c>
      <c r="D91" s="365" t="s">
        <v>1584</v>
      </c>
      <c r="E91" s="366">
        <v>28.04</v>
      </c>
    </row>
    <row r="92" spans="1:5" ht="12.75">
      <c r="A92" s="365">
        <v>102</v>
      </c>
      <c r="B92" s="365" t="s">
        <v>31808</v>
      </c>
      <c r="C92" s="365" t="s">
        <v>1583</v>
      </c>
      <c r="D92" s="365" t="s">
        <v>1584</v>
      </c>
      <c r="E92" s="366">
        <v>38.659999999999997</v>
      </c>
    </row>
    <row r="93" spans="1:5" ht="12.75">
      <c r="A93" s="365">
        <v>95</v>
      </c>
      <c r="B93" s="365" t="s">
        <v>31809</v>
      </c>
      <c r="C93" s="365" t="s">
        <v>1583</v>
      </c>
      <c r="D93" s="365" t="s">
        <v>1584</v>
      </c>
      <c r="E93" s="366">
        <v>16.34</v>
      </c>
    </row>
    <row r="94" spans="1:5" ht="12.75">
      <c r="A94" s="365">
        <v>96</v>
      </c>
      <c r="B94" s="365" t="s">
        <v>31810</v>
      </c>
      <c r="C94" s="365" t="s">
        <v>1583</v>
      </c>
      <c r="D94" s="365" t="s">
        <v>1584</v>
      </c>
      <c r="E94" s="366">
        <v>17.77</v>
      </c>
    </row>
    <row r="95" spans="1:5" ht="12.75">
      <c r="A95" s="365">
        <v>97</v>
      </c>
      <c r="B95" s="365" t="s">
        <v>31811</v>
      </c>
      <c r="C95" s="365" t="s">
        <v>1583</v>
      </c>
      <c r="D95" s="365" t="s">
        <v>1584</v>
      </c>
      <c r="E95" s="366">
        <v>26.73</v>
      </c>
    </row>
    <row r="96" spans="1:5" ht="12.75">
      <c r="A96" s="365">
        <v>98</v>
      </c>
      <c r="B96" s="365" t="s">
        <v>31812</v>
      </c>
      <c r="C96" s="365" t="s">
        <v>1583</v>
      </c>
      <c r="D96" s="365" t="s">
        <v>1584</v>
      </c>
      <c r="E96" s="366">
        <v>40.020000000000003</v>
      </c>
    </row>
    <row r="97" spans="1:5" ht="12.75">
      <c r="A97" s="365">
        <v>99</v>
      </c>
      <c r="B97" s="365" t="s">
        <v>31813</v>
      </c>
      <c r="C97" s="365" t="s">
        <v>1583</v>
      </c>
      <c r="D97" s="365" t="s">
        <v>1584</v>
      </c>
      <c r="E97" s="366">
        <v>37.82</v>
      </c>
    </row>
    <row r="98" spans="1:5" ht="12.75">
      <c r="A98" s="365">
        <v>100</v>
      </c>
      <c r="B98" s="365" t="s">
        <v>31814</v>
      </c>
      <c r="C98" s="365" t="s">
        <v>1583</v>
      </c>
      <c r="D98" s="365" t="s">
        <v>1584</v>
      </c>
      <c r="E98" s="366">
        <v>66.08</v>
      </c>
    </row>
    <row r="99" spans="1:5" ht="12.75">
      <c r="A99" s="365">
        <v>75</v>
      </c>
      <c r="B99" s="365" t="s">
        <v>31815</v>
      </c>
      <c r="C99" s="365" t="s">
        <v>1583</v>
      </c>
      <c r="D99" s="365" t="s">
        <v>1584</v>
      </c>
      <c r="E99" s="366">
        <v>385.28</v>
      </c>
    </row>
    <row r="100" spans="1:5" ht="12.75">
      <c r="A100" s="365">
        <v>83</v>
      </c>
      <c r="B100" s="365" t="s">
        <v>31816</v>
      </c>
      <c r="C100" s="365" t="s">
        <v>1583</v>
      </c>
      <c r="D100" s="365" t="s">
        <v>1584</v>
      </c>
      <c r="E100" s="366">
        <v>308.02</v>
      </c>
    </row>
    <row r="101" spans="1:5" ht="12.75">
      <c r="A101" s="365">
        <v>74</v>
      </c>
      <c r="B101" s="365" t="s">
        <v>31817</v>
      </c>
      <c r="C101" s="365" t="s">
        <v>1583</v>
      </c>
      <c r="D101" s="365" t="s">
        <v>1584</v>
      </c>
      <c r="E101" s="366">
        <v>440.38</v>
      </c>
    </row>
    <row r="102" spans="1:5" ht="12.75">
      <c r="A102" s="365">
        <v>106</v>
      </c>
      <c r="B102" s="365" t="s">
        <v>31818</v>
      </c>
      <c r="C102" s="365" t="s">
        <v>1583</v>
      </c>
      <c r="D102" s="365" t="s">
        <v>1584</v>
      </c>
      <c r="E102" s="366">
        <v>556.88</v>
      </c>
    </row>
    <row r="103" spans="1:5" ht="12.75">
      <c r="A103" s="365">
        <v>88</v>
      </c>
      <c r="B103" s="365" t="s">
        <v>31819</v>
      </c>
      <c r="C103" s="365" t="s">
        <v>1583</v>
      </c>
      <c r="D103" s="365" t="s">
        <v>1584</v>
      </c>
      <c r="E103" s="366">
        <v>15.65</v>
      </c>
    </row>
    <row r="104" spans="1:5" ht="12.75">
      <c r="A104" s="365">
        <v>82</v>
      </c>
      <c r="B104" s="365" t="s">
        <v>31820</v>
      </c>
      <c r="C104" s="365" t="s">
        <v>1583</v>
      </c>
      <c r="D104" s="365" t="s">
        <v>1584</v>
      </c>
      <c r="E104" s="366">
        <v>293.05</v>
      </c>
    </row>
    <row r="105" spans="1:5" ht="12.75">
      <c r="A105" s="365">
        <v>105</v>
      </c>
      <c r="B105" s="365" t="s">
        <v>31821</v>
      </c>
      <c r="C105" s="365" t="s">
        <v>1583</v>
      </c>
      <c r="D105" s="365" t="s">
        <v>1584</v>
      </c>
      <c r="E105" s="366">
        <v>415.26</v>
      </c>
    </row>
    <row r="106" spans="1:5" ht="12.75">
      <c r="A106" s="365">
        <v>60</v>
      </c>
      <c r="B106" s="365" t="s">
        <v>31822</v>
      </c>
      <c r="C106" s="365" t="s">
        <v>1583</v>
      </c>
      <c r="D106" s="365" t="s">
        <v>1586</v>
      </c>
      <c r="E106" s="366">
        <v>6.3</v>
      </c>
    </row>
    <row r="107" spans="1:5" ht="12.75">
      <c r="A107" s="365">
        <v>72</v>
      </c>
      <c r="B107" s="365" t="s">
        <v>31823</v>
      </c>
      <c r="C107" s="365" t="s">
        <v>1583</v>
      </c>
      <c r="D107" s="365" t="s">
        <v>1584</v>
      </c>
      <c r="E107" s="366">
        <v>72.540000000000006</v>
      </c>
    </row>
    <row r="108" spans="1:5" ht="12.75">
      <c r="A108" s="365">
        <v>67</v>
      </c>
      <c r="B108" s="365" t="s">
        <v>31824</v>
      </c>
      <c r="C108" s="365" t="s">
        <v>1583</v>
      </c>
      <c r="D108" s="365" t="s">
        <v>1584</v>
      </c>
      <c r="E108" s="366">
        <v>23.45</v>
      </c>
    </row>
    <row r="109" spans="1:5" ht="12.75">
      <c r="A109" s="365">
        <v>71</v>
      </c>
      <c r="B109" s="365" t="s">
        <v>31825</v>
      </c>
      <c r="C109" s="365" t="s">
        <v>1583</v>
      </c>
      <c r="D109" s="365" t="s">
        <v>1584</v>
      </c>
      <c r="E109" s="366">
        <v>44.8</v>
      </c>
    </row>
    <row r="110" spans="1:5" ht="12.75">
      <c r="A110" s="365">
        <v>73</v>
      </c>
      <c r="B110" s="365" t="s">
        <v>31826</v>
      </c>
      <c r="C110" s="365" t="s">
        <v>1583</v>
      </c>
      <c r="D110" s="365" t="s">
        <v>1584</v>
      </c>
      <c r="E110" s="366">
        <v>22.44</v>
      </c>
    </row>
    <row r="111" spans="1:5" ht="12.75">
      <c r="A111" s="365">
        <v>37997</v>
      </c>
      <c r="B111" s="365" t="s">
        <v>31827</v>
      </c>
      <c r="C111" s="365" t="s">
        <v>1583</v>
      </c>
      <c r="D111" s="365" t="s">
        <v>1584</v>
      </c>
      <c r="E111" s="366">
        <v>18.7</v>
      </c>
    </row>
    <row r="112" spans="1:5" ht="12.75">
      <c r="A112" s="365">
        <v>37998</v>
      </c>
      <c r="B112" s="365" t="s">
        <v>31828</v>
      </c>
      <c r="C112" s="365" t="s">
        <v>1583</v>
      </c>
      <c r="D112" s="365" t="s">
        <v>1584</v>
      </c>
      <c r="E112" s="366">
        <v>25.04</v>
      </c>
    </row>
    <row r="113" spans="1:5" ht="12.75">
      <c r="A113" s="365">
        <v>10899</v>
      </c>
      <c r="B113" s="365" t="s">
        <v>31829</v>
      </c>
      <c r="C113" s="365" t="s">
        <v>1583</v>
      </c>
      <c r="D113" s="365" t="s">
        <v>1584</v>
      </c>
      <c r="E113" s="366">
        <v>83.23</v>
      </c>
    </row>
    <row r="114" spans="1:5" ht="12.75">
      <c r="A114" s="365">
        <v>10900</v>
      </c>
      <c r="B114" s="365" t="s">
        <v>31830</v>
      </c>
      <c r="C114" s="365" t="s">
        <v>1583</v>
      </c>
      <c r="D114" s="365" t="s">
        <v>1584</v>
      </c>
      <c r="E114" s="366">
        <v>65.14</v>
      </c>
    </row>
    <row r="115" spans="1:5" ht="12.75">
      <c r="A115" s="365">
        <v>46</v>
      </c>
      <c r="B115" s="365" t="s">
        <v>31831</v>
      </c>
      <c r="C115" s="365" t="s">
        <v>1583</v>
      </c>
      <c r="D115" s="365" t="s">
        <v>1586</v>
      </c>
      <c r="E115" s="366">
        <v>51.81</v>
      </c>
    </row>
    <row r="116" spans="1:5" ht="12.75">
      <c r="A116" s="365">
        <v>47</v>
      </c>
      <c r="B116" s="365" t="s">
        <v>31832</v>
      </c>
      <c r="C116" s="365" t="s">
        <v>1583</v>
      </c>
      <c r="D116" s="365" t="s">
        <v>1586</v>
      </c>
      <c r="E116" s="366">
        <v>88.6</v>
      </c>
    </row>
    <row r="117" spans="1:5" ht="12.75">
      <c r="A117" s="365">
        <v>48</v>
      </c>
      <c r="B117" s="365" t="s">
        <v>31833</v>
      </c>
      <c r="C117" s="365" t="s">
        <v>1583</v>
      </c>
      <c r="D117" s="365" t="s">
        <v>1586</v>
      </c>
      <c r="E117" s="366">
        <v>23.11</v>
      </c>
    </row>
    <row r="118" spans="1:5" ht="12.75">
      <c r="A118" s="365">
        <v>52</v>
      </c>
      <c r="B118" s="365" t="s">
        <v>31834</v>
      </c>
      <c r="C118" s="365" t="s">
        <v>1583</v>
      </c>
      <c r="D118" s="365" t="s">
        <v>1586</v>
      </c>
      <c r="E118" s="366">
        <v>17.559999999999999</v>
      </c>
    </row>
    <row r="119" spans="1:5" ht="12.75">
      <c r="A119" s="365">
        <v>43</v>
      </c>
      <c r="B119" s="365" t="s">
        <v>31835</v>
      </c>
      <c r="C119" s="365" t="s">
        <v>1583</v>
      </c>
      <c r="D119" s="365" t="s">
        <v>1586</v>
      </c>
      <c r="E119" s="366">
        <v>59.25</v>
      </c>
    </row>
    <row r="120" spans="1:5" ht="12.75">
      <c r="A120" s="365">
        <v>39719</v>
      </c>
      <c r="B120" s="365" t="s">
        <v>31836</v>
      </c>
      <c r="C120" s="365" t="s">
        <v>1591</v>
      </c>
      <c r="D120" s="365" t="s">
        <v>1584</v>
      </c>
      <c r="E120" s="366">
        <v>191.35</v>
      </c>
    </row>
    <row r="121" spans="1:5" ht="12.75">
      <c r="A121" s="365">
        <v>3410</v>
      </c>
      <c r="B121" s="365" t="s">
        <v>31837</v>
      </c>
      <c r="C121" s="365" t="s">
        <v>1590</v>
      </c>
      <c r="D121" s="365" t="s">
        <v>1584</v>
      </c>
      <c r="E121" s="366">
        <v>43.04</v>
      </c>
    </row>
    <row r="122" spans="1:5" ht="12.75">
      <c r="A122" s="365">
        <v>4791</v>
      </c>
      <c r="B122" s="365" t="s">
        <v>31838</v>
      </c>
      <c r="C122" s="365" t="s">
        <v>1590</v>
      </c>
      <c r="D122" s="365" t="s">
        <v>1584</v>
      </c>
      <c r="E122" s="366">
        <v>56.26</v>
      </c>
    </row>
    <row r="123" spans="1:5" ht="12.75">
      <c r="A123" s="365">
        <v>157</v>
      </c>
      <c r="B123" s="365" t="s">
        <v>31839</v>
      </c>
      <c r="C123" s="365" t="s">
        <v>1590</v>
      </c>
      <c r="D123" s="365" t="s">
        <v>1584</v>
      </c>
      <c r="E123" s="366">
        <v>136.34</v>
      </c>
    </row>
    <row r="124" spans="1:5" ht="12.75">
      <c r="A124" s="365">
        <v>156</v>
      </c>
      <c r="B124" s="365" t="s">
        <v>31840</v>
      </c>
      <c r="C124" s="365" t="s">
        <v>1590</v>
      </c>
      <c r="D124" s="365" t="s">
        <v>1584</v>
      </c>
      <c r="E124" s="366">
        <v>48.54</v>
      </c>
    </row>
    <row r="125" spans="1:5" ht="12.75">
      <c r="A125" s="365">
        <v>131</v>
      </c>
      <c r="B125" s="365" t="s">
        <v>31841</v>
      </c>
      <c r="C125" s="365" t="s">
        <v>1590</v>
      </c>
      <c r="D125" s="365" t="s">
        <v>1584</v>
      </c>
      <c r="E125" s="366">
        <v>41.51</v>
      </c>
    </row>
    <row r="126" spans="1:5" ht="12.75">
      <c r="A126" s="365">
        <v>21114</v>
      </c>
      <c r="B126" s="365" t="s">
        <v>31842</v>
      </c>
      <c r="C126" s="365" t="s">
        <v>1583</v>
      </c>
      <c r="D126" s="365" t="s">
        <v>1584</v>
      </c>
      <c r="E126" s="366">
        <v>37.72</v>
      </c>
    </row>
    <row r="127" spans="1:5" ht="12.75">
      <c r="A127" s="365">
        <v>119</v>
      </c>
      <c r="B127" s="365" t="s">
        <v>31843</v>
      </c>
      <c r="C127" s="365" t="s">
        <v>1583</v>
      </c>
      <c r="D127" s="365" t="s">
        <v>1588</v>
      </c>
      <c r="E127" s="366">
        <v>9.56</v>
      </c>
    </row>
    <row r="128" spans="1:5" ht="12.75">
      <c r="A128" s="365">
        <v>122</v>
      </c>
      <c r="B128" s="365" t="s">
        <v>31844</v>
      </c>
      <c r="C128" s="365" t="s">
        <v>1583</v>
      </c>
      <c r="D128" s="365" t="s">
        <v>1584</v>
      </c>
      <c r="E128" s="366">
        <v>73.55</v>
      </c>
    </row>
    <row r="129" spans="1:5" ht="12.75">
      <c r="A129" s="365">
        <v>20080</v>
      </c>
      <c r="B129" s="365" t="s">
        <v>31845</v>
      </c>
      <c r="C129" s="365" t="s">
        <v>1583</v>
      </c>
      <c r="D129" s="365" t="s">
        <v>1584</v>
      </c>
      <c r="E129" s="366">
        <v>24.01</v>
      </c>
    </row>
    <row r="130" spans="1:5" ht="12.75">
      <c r="A130" s="365">
        <v>124</v>
      </c>
      <c r="B130" s="365" t="s">
        <v>31846</v>
      </c>
      <c r="C130" s="365" t="s">
        <v>1591</v>
      </c>
      <c r="D130" s="365" t="s">
        <v>1584</v>
      </c>
      <c r="E130" s="366">
        <v>16.010000000000002</v>
      </c>
    </row>
    <row r="131" spans="1:5" ht="12.75">
      <c r="A131" s="365">
        <v>7334</v>
      </c>
      <c r="B131" s="365" t="s">
        <v>31847</v>
      </c>
      <c r="C131" s="365" t="s">
        <v>1591</v>
      </c>
      <c r="D131" s="365" t="s">
        <v>1584</v>
      </c>
      <c r="E131" s="366">
        <v>14.86</v>
      </c>
    </row>
    <row r="132" spans="1:5" ht="12.75">
      <c r="A132" s="365">
        <v>123</v>
      </c>
      <c r="B132" s="365" t="s">
        <v>31848</v>
      </c>
      <c r="C132" s="365" t="s">
        <v>1591</v>
      </c>
      <c r="D132" s="365" t="s">
        <v>1588</v>
      </c>
      <c r="E132" s="366">
        <v>6.55</v>
      </c>
    </row>
    <row r="133" spans="1:5" ht="12.75">
      <c r="A133" s="365">
        <v>127</v>
      </c>
      <c r="B133" s="365" t="s">
        <v>31849</v>
      </c>
      <c r="C133" s="365" t="s">
        <v>1591</v>
      </c>
      <c r="D133" s="365" t="s">
        <v>1584</v>
      </c>
      <c r="E133" s="366">
        <v>15.64</v>
      </c>
    </row>
    <row r="134" spans="1:5" ht="12.75">
      <c r="A134" s="365">
        <v>41373</v>
      </c>
      <c r="B134" s="365" t="s">
        <v>31850</v>
      </c>
      <c r="C134" s="365" t="s">
        <v>1591</v>
      </c>
      <c r="D134" s="365" t="s">
        <v>1584</v>
      </c>
      <c r="E134" s="366">
        <v>21.79</v>
      </c>
    </row>
    <row r="135" spans="1:5" ht="12.75">
      <c r="A135" s="365">
        <v>133</v>
      </c>
      <c r="B135" s="365" t="s">
        <v>31851</v>
      </c>
      <c r="C135" s="365" t="s">
        <v>1591</v>
      </c>
      <c r="D135" s="365" t="s">
        <v>1584</v>
      </c>
      <c r="E135" s="366">
        <v>6.49</v>
      </c>
    </row>
    <row r="136" spans="1:5" ht="12.75">
      <c r="A136" s="365">
        <v>43617</v>
      </c>
      <c r="B136" s="365" t="s">
        <v>31852</v>
      </c>
      <c r="C136" s="365" t="s">
        <v>1591</v>
      </c>
      <c r="D136" s="365" t="s">
        <v>1584</v>
      </c>
      <c r="E136" s="366">
        <v>7.25</v>
      </c>
    </row>
    <row r="137" spans="1:5" ht="12.75">
      <c r="A137" s="365">
        <v>132</v>
      </c>
      <c r="B137" s="365" t="s">
        <v>31853</v>
      </c>
      <c r="C137" s="365" t="s">
        <v>1591</v>
      </c>
      <c r="D137" s="365" t="s">
        <v>1584</v>
      </c>
      <c r="E137" s="366">
        <v>6.73</v>
      </c>
    </row>
    <row r="138" spans="1:5" ht="12.75">
      <c r="A138" s="365">
        <v>43618</v>
      </c>
      <c r="B138" s="365" t="s">
        <v>31854</v>
      </c>
      <c r="C138" s="365" t="s">
        <v>1590</v>
      </c>
      <c r="D138" s="365" t="s">
        <v>1584</v>
      </c>
      <c r="E138" s="366">
        <v>16.95</v>
      </c>
    </row>
    <row r="139" spans="1:5" ht="12.75">
      <c r="A139" s="365">
        <v>37476</v>
      </c>
      <c r="B139" s="365" t="s">
        <v>31855</v>
      </c>
      <c r="C139" s="365" t="s">
        <v>1583</v>
      </c>
      <c r="D139" s="365" t="s">
        <v>1584</v>
      </c>
      <c r="E139" s="364">
        <v>3340.87</v>
      </c>
    </row>
    <row r="140" spans="1:5" ht="12.75">
      <c r="A140" s="365">
        <v>37478</v>
      </c>
      <c r="B140" s="365" t="s">
        <v>31856</v>
      </c>
      <c r="C140" s="365" t="s">
        <v>1583</v>
      </c>
      <c r="D140" s="365" t="s">
        <v>1584</v>
      </c>
      <c r="E140" s="364">
        <v>4184.53</v>
      </c>
    </row>
    <row r="141" spans="1:5" ht="12.75">
      <c r="A141" s="365">
        <v>37477</v>
      </c>
      <c r="B141" s="365" t="s">
        <v>31857</v>
      </c>
      <c r="C141" s="365" t="s">
        <v>1583</v>
      </c>
      <c r="D141" s="365" t="s">
        <v>1584</v>
      </c>
      <c r="E141" s="364">
        <v>5669.36</v>
      </c>
    </row>
    <row r="142" spans="1:5" ht="12.75">
      <c r="A142" s="365">
        <v>37479</v>
      </c>
      <c r="B142" s="365" t="s">
        <v>31858</v>
      </c>
      <c r="C142" s="365" t="s">
        <v>1583</v>
      </c>
      <c r="D142" s="365" t="s">
        <v>1584</v>
      </c>
      <c r="E142" s="364">
        <v>6723.93</v>
      </c>
    </row>
    <row r="143" spans="1:5" ht="12.75">
      <c r="A143" s="365">
        <v>4319</v>
      </c>
      <c r="B143" s="365" t="s">
        <v>31859</v>
      </c>
      <c r="C143" s="365" t="s">
        <v>1583</v>
      </c>
      <c r="D143" s="365" t="s">
        <v>1584</v>
      </c>
      <c r="E143" s="366">
        <v>2.31</v>
      </c>
    </row>
    <row r="144" spans="1:5" ht="12.75">
      <c r="A144" s="365">
        <v>42409</v>
      </c>
      <c r="B144" s="365" t="s">
        <v>31860</v>
      </c>
      <c r="C144" s="365" t="s">
        <v>1590</v>
      </c>
      <c r="D144" s="365" t="s">
        <v>1584</v>
      </c>
      <c r="E144" s="366">
        <v>10.67</v>
      </c>
    </row>
    <row r="145" spans="1:5" ht="12.75">
      <c r="A145" s="365">
        <v>40553</v>
      </c>
      <c r="B145" s="365" t="s">
        <v>31861</v>
      </c>
      <c r="C145" s="365" t="s">
        <v>1592</v>
      </c>
      <c r="D145" s="365" t="s">
        <v>1586</v>
      </c>
      <c r="E145" s="366">
        <v>48.5</v>
      </c>
    </row>
    <row r="146" spans="1:5" ht="12.75">
      <c r="A146" s="365">
        <v>6114</v>
      </c>
      <c r="B146" s="365" t="s">
        <v>31862</v>
      </c>
      <c r="C146" s="365" t="s">
        <v>1587</v>
      </c>
      <c r="D146" s="365" t="s">
        <v>1584</v>
      </c>
      <c r="E146" s="366">
        <v>12.11</v>
      </c>
    </row>
    <row r="147" spans="1:5" ht="12.75">
      <c r="A147" s="365">
        <v>40912</v>
      </c>
      <c r="B147" s="365" t="s">
        <v>31863</v>
      </c>
      <c r="C147" s="365" t="s">
        <v>1593</v>
      </c>
      <c r="D147" s="365" t="s">
        <v>1584</v>
      </c>
      <c r="E147" s="364">
        <v>2128.98</v>
      </c>
    </row>
    <row r="148" spans="1:5" ht="12.75">
      <c r="A148" s="365">
        <v>247</v>
      </c>
      <c r="B148" s="365" t="s">
        <v>31864</v>
      </c>
      <c r="C148" s="365" t="s">
        <v>1587</v>
      </c>
      <c r="D148" s="365" t="s">
        <v>1584</v>
      </c>
      <c r="E148" s="366">
        <v>18.34</v>
      </c>
    </row>
    <row r="149" spans="1:5" ht="12.75">
      <c r="A149" s="365">
        <v>40919</v>
      </c>
      <c r="B149" s="365" t="s">
        <v>31865</v>
      </c>
      <c r="C149" s="365" t="s">
        <v>1593</v>
      </c>
      <c r="D149" s="365" t="s">
        <v>1584</v>
      </c>
      <c r="E149" s="364">
        <v>3223.2</v>
      </c>
    </row>
    <row r="150" spans="1:5" ht="12.75">
      <c r="A150" s="365">
        <v>40984</v>
      </c>
      <c r="B150" s="365" t="s">
        <v>31866</v>
      </c>
      <c r="C150" s="365" t="s">
        <v>1593</v>
      </c>
      <c r="D150" s="365" t="s">
        <v>1584</v>
      </c>
      <c r="E150" s="364">
        <v>2916.18</v>
      </c>
    </row>
    <row r="151" spans="1:5" ht="12.75">
      <c r="A151" s="365">
        <v>44499</v>
      </c>
      <c r="B151" s="365" t="s">
        <v>31867</v>
      </c>
      <c r="C151" s="365" t="s">
        <v>1587</v>
      </c>
      <c r="D151" s="365" t="s">
        <v>1584</v>
      </c>
      <c r="E151" s="366">
        <v>16.61</v>
      </c>
    </row>
    <row r="152" spans="1:5" ht="12.75">
      <c r="A152" s="365">
        <v>248</v>
      </c>
      <c r="B152" s="365" t="s">
        <v>31868</v>
      </c>
      <c r="C152" s="365" t="s">
        <v>1587</v>
      </c>
      <c r="D152" s="365" t="s">
        <v>1584</v>
      </c>
      <c r="E152" s="366">
        <v>13.99</v>
      </c>
    </row>
    <row r="153" spans="1:5" ht="12.75">
      <c r="A153" s="365">
        <v>41086</v>
      </c>
      <c r="B153" s="365" t="s">
        <v>31869</v>
      </c>
      <c r="C153" s="365" t="s">
        <v>1593</v>
      </c>
      <c r="D153" s="365" t="s">
        <v>1584</v>
      </c>
      <c r="E153" s="364">
        <v>2457.0300000000002</v>
      </c>
    </row>
    <row r="154" spans="1:5" ht="12.75">
      <c r="A154" s="365">
        <v>34466</v>
      </c>
      <c r="B154" s="365" t="s">
        <v>31870</v>
      </c>
      <c r="C154" s="365" t="s">
        <v>1587</v>
      </c>
      <c r="D154" s="365" t="s">
        <v>1584</v>
      </c>
      <c r="E154" s="366">
        <v>17.75</v>
      </c>
    </row>
    <row r="155" spans="1:5" ht="12.75">
      <c r="A155" s="365">
        <v>41083</v>
      </c>
      <c r="B155" s="365" t="s">
        <v>31871</v>
      </c>
      <c r="C155" s="365" t="s">
        <v>1593</v>
      </c>
      <c r="D155" s="365" t="s">
        <v>1584</v>
      </c>
      <c r="E155" s="364">
        <v>3117.48</v>
      </c>
    </row>
    <row r="156" spans="1:5" ht="12.75">
      <c r="A156" s="365">
        <v>252</v>
      </c>
      <c r="B156" s="365" t="s">
        <v>31872</v>
      </c>
      <c r="C156" s="365" t="s">
        <v>1587</v>
      </c>
      <c r="D156" s="365" t="s">
        <v>1584</v>
      </c>
      <c r="E156" s="366">
        <v>16.39</v>
      </c>
    </row>
    <row r="157" spans="1:5" ht="12.75">
      <c r="A157" s="365">
        <v>40909</v>
      </c>
      <c r="B157" s="365" t="s">
        <v>31873</v>
      </c>
      <c r="C157" s="365" t="s">
        <v>1593</v>
      </c>
      <c r="D157" s="365" t="s">
        <v>1584</v>
      </c>
      <c r="E157" s="364">
        <v>2880.37</v>
      </c>
    </row>
    <row r="158" spans="1:5" ht="12.75">
      <c r="A158" s="365">
        <v>242</v>
      </c>
      <c r="B158" s="365" t="s">
        <v>31874</v>
      </c>
      <c r="C158" s="365" t="s">
        <v>1587</v>
      </c>
      <c r="D158" s="365" t="s">
        <v>1584</v>
      </c>
      <c r="E158" s="366">
        <v>15.29</v>
      </c>
    </row>
    <row r="159" spans="1:5" ht="12.75">
      <c r="A159" s="365">
        <v>41085</v>
      </c>
      <c r="B159" s="365" t="s">
        <v>31875</v>
      </c>
      <c r="C159" s="365" t="s">
        <v>1593</v>
      </c>
      <c r="D159" s="365" t="s">
        <v>1584</v>
      </c>
      <c r="E159" s="364">
        <v>2685.75</v>
      </c>
    </row>
    <row r="160" spans="1:5" ht="12.75">
      <c r="A160" s="365">
        <v>427</v>
      </c>
      <c r="B160" s="365" t="s">
        <v>31876</v>
      </c>
      <c r="C160" s="365" t="s">
        <v>1583</v>
      </c>
      <c r="D160" s="365" t="s">
        <v>1584</v>
      </c>
      <c r="E160" s="366">
        <v>9.82</v>
      </c>
    </row>
    <row r="161" spans="1:5" ht="12.75">
      <c r="A161" s="365">
        <v>417</v>
      </c>
      <c r="B161" s="365" t="s">
        <v>31877</v>
      </c>
      <c r="C161" s="365" t="s">
        <v>1583</v>
      </c>
      <c r="D161" s="365" t="s">
        <v>1584</v>
      </c>
      <c r="E161" s="366">
        <v>4.63</v>
      </c>
    </row>
    <row r="162" spans="1:5" ht="12.75">
      <c r="A162" s="365">
        <v>11273</v>
      </c>
      <c r="B162" s="365" t="s">
        <v>31878</v>
      </c>
      <c r="C162" s="365" t="s">
        <v>1583</v>
      </c>
      <c r="D162" s="365" t="s">
        <v>1584</v>
      </c>
      <c r="E162" s="366">
        <v>14.37</v>
      </c>
    </row>
    <row r="163" spans="1:5" ht="12.75">
      <c r="A163" s="365">
        <v>11272</v>
      </c>
      <c r="B163" s="365" t="s">
        <v>31879</v>
      </c>
      <c r="C163" s="365" t="s">
        <v>1583</v>
      </c>
      <c r="D163" s="365" t="s">
        <v>1584</v>
      </c>
      <c r="E163" s="366">
        <v>8.67</v>
      </c>
    </row>
    <row r="164" spans="1:5" ht="12.75">
      <c r="A164" s="365">
        <v>11275</v>
      </c>
      <c r="B164" s="365" t="s">
        <v>31880</v>
      </c>
      <c r="C164" s="365" t="s">
        <v>1583</v>
      </c>
      <c r="D164" s="365" t="s">
        <v>1584</v>
      </c>
      <c r="E164" s="366">
        <v>3.48</v>
      </c>
    </row>
    <row r="165" spans="1:5" ht="12.75">
      <c r="A165" s="365">
        <v>11274</v>
      </c>
      <c r="B165" s="365" t="s">
        <v>31881</v>
      </c>
      <c r="C165" s="365" t="s">
        <v>1583</v>
      </c>
      <c r="D165" s="365" t="s">
        <v>1584</v>
      </c>
      <c r="E165" s="366">
        <v>2.65</v>
      </c>
    </row>
    <row r="166" spans="1:5" ht="12.75">
      <c r="A166" s="365">
        <v>38470</v>
      </c>
      <c r="B166" s="365" t="s">
        <v>31882</v>
      </c>
      <c r="C166" s="365" t="s">
        <v>1583</v>
      </c>
      <c r="D166" s="365" t="s">
        <v>1588</v>
      </c>
      <c r="E166" s="366">
        <v>52.15</v>
      </c>
    </row>
    <row r="167" spans="1:5" ht="12.75">
      <c r="A167" s="365">
        <v>38547</v>
      </c>
      <c r="B167" s="365" t="s">
        <v>31883</v>
      </c>
      <c r="C167" s="365" t="s">
        <v>1583</v>
      </c>
      <c r="D167" s="365" t="s">
        <v>1584</v>
      </c>
      <c r="E167" s="366">
        <v>142.31</v>
      </c>
    </row>
    <row r="168" spans="1:5" ht="12.75">
      <c r="A168" s="365">
        <v>38469</v>
      </c>
      <c r="B168" s="365" t="s">
        <v>31884</v>
      </c>
      <c r="C168" s="365" t="s">
        <v>1583</v>
      </c>
      <c r="D168" s="365" t="s">
        <v>1584</v>
      </c>
      <c r="E168" s="366">
        <v>153.02000000000001</v>
      </c>
    </row>
    <row r="169" spans="1:5" ht="12.75">
      <c r="A169" s="365">
        <v>38467</v>
      </c>
      <c r="B169" s="365" t="s">
        <v>31885</v>
      </c>
      <c r="C169" s="365" t="s">
        <v>1583</v>
      </c>
      <c r="D169" s="365" t="s">
        <v>1584</v>
      </c>
      <c r="E169" s="366">
        <v>86.1</v>
      </c>
    </row>
    <row r="170" spans="1:5" ht="12.75">
      <c r="A170" s="365">
        <v>38468</v>
      </c>
      <c r="B170" s="365" t="s">
        <v>31886</v>
      </c>
      <c r="C170" s="365" t="s">
        <v>1583</v>
      </c>
      <c r="D170" s="365" t="s">
        <v>1584</v>
      </c>
      <c r="E170" s="366">
        <v>94.74</v>
      </c>
    </row>
    <row r="171" spans="1:5" ht="12.75">
      <c r="A171" s="365">
        <v>38471</v>
      </c>
      <c r="B171" s="365" t="s">
        <v>31887</v>
      </c>
      <c r="C171" s="365" t="s">
        <v>1583</v>
      </c>
      <c r="D171" s="365" t="s">
        <v>1584</v>
      </c>
      <c r="E171" s="366">
        <v>123.04</v>
      </c>
    </row>
    <row r="172" spans="1:5" ht="12.75">
      <c r="A172" s="365">
        <v>37370</v>
      </c>
      <c r="B172" s="365" t="s">
        <v>31888</v>
      </c>
      <c r="C172" s="365" t="s">
        <v>1587</v>
      </c>
      <c r="D172" s="365" t="s">
        <v>1588</v>
      </c>
      <c r="E172" s="366">
        <v>3.09</v>
      </c>
    </row>
    <row r="173" spans="1:5" ht="12.75">
      <c r="A173" s="365">
        <v>40862</v>
      </c>
      <c r="B173" s="365" t="s">
        <v>31889</v>
      </c>
      <c r="C173" s="365" t="s">
        <v>1593</v>
      </c>
      <c r="D173" s="365" t="s">
        <v>1588</v>
      </c>
      <c r="E173" s="366">
        <v>583.53</v>
      </c>
    </row>
    <row r="174" spans="1:5" ht="12.75">
      <c r="A174" s="365">
        <v>10658</v>
      </c>
      <c r="B174" s="365" t="s">
        <v>31890</v>
      </c>
      <c r="C174" s="365" t="s">
        <v>1583</v>
      </c>
      <c r="D174" s="365" t="s">
        <v>1586</v>
      </c>
      <c r="E174" s="364">
        <v>8364.5</v>
      </c>
    </row>
    <row r="175" spans="1:5" ht="12.75">
      <c r="A175" s="365">
        <v>253</v>
      </c>
      <c r="B175" s="365" t="s">
        <v>31891</v>
      </c>
      <c r="C175" s="365" t="s">
        <v>1587</v>
      </c>
      <c r="D175" s="365" t="s">
        <v>1588</v>
      </c>
      <c r="E175" s="366">
        <v>25.11</v>
      </c>
    </row>
    <row r="176" spans="1:5" ht="12.75">
      <c r="A176" s="365">
        <v>40809</v>
      </c>
      <c r="B176" s="365" t="s">
        <v>31892</v>
      </c>
      <c r="C176" s="365" t="s">
        <v>1593</v>
      </c>
      <c r="D176" s="365" t="s">
        <v>1584</v>
      </c>
      <c r="E176" s="364">
        <v>4408.03</v>
      </c>
    </row>
    <row r="177" spans="1:5" ht="12.75">
      <c r="A177" s="365">
        <v>42428</v>
      </c>
      <c r="B177" s="365" t="s">
        <v>31893</v>
      </c>
      <c r="C177" s="365" t="s">
        <v>1583</v>
      </c>
      <c r="D177" s="365" t="s">
        <v>1586</v>
      </c>
      <c r="E177" s="364">
        <v>2251</v>
      </c>
    </row>
    <row r="178" spans="1:5" ht="12.75">
      <c r="A178" s="365">
        <v>583</v>
      </c>
      <c r="B178" s="365" t="s">
        <v>31894</v>
      </c>
      <c r="C178" s="365" t="s">
        <v>1590</v>
      </c>
      <c r="D178" s="365" t="s">
        <v>1586</v>
      </c>
      <c r="E178" s="366">
        <v>40.53</v>
      </c>
    </row>
    <row r="179" spans="1:5" ht="12.75">
      <c r="A179" s="365">
        <v>301</v>
      </c>
      <c r="B179" s="365" t="s">
        <v>31895</v>
      </c>
      <c r="C179" s="365" t="s">
        <v>1583</v>
      </c>
      <c r="D179" s="365" t="s">
        <v>1588</v>
      </c>
      <c r="E179" s="366">
        <v>3.4</v>
      </c>
    </row>
    <row r="180" spans="1:5" ht="12.75">
      <c r="A180" s="365">
        <v>296</v>
      </c>
      <c r="B180" s="365" t="s">
        <v>31896</v>
      </c>
      <c r="C180" s="365" t="s">
        <v>1583</v>
      </c>
      <c r="D180" s="365" t="s">
        <v>1584</v>
      </c>
      <c r="E180" s="366">
        <v>1.92</v>
      </c>
    </row>
    <row r="181" spans="1:5" ht="12.75">
      <c r="A181" s="365">
        <v>297</v>
      </c>
      <c r="B181" s="365" t="s">
        <v>31897</v>
      </c>
      <c r="C181" s="365" t="s">
        <v>1583</v>
      </c>
      <c r="D181" s="365" t="s">
        <v>1584</v>
      </c>
      <c r="E181" s="366">
        <v>2.82</v>
      </c>
    </row>
    <row r="182" spans="1:5" ht="12.75">
      <c r="A182" s="365">
        <v>299</v>
      </c>
      <c r="B182" s="365" t="s">
        <v>31898</v>
      </c>
      <c r="C182" s="365" t="s">
        <v>1583</v>
      </c>
      <c r="D182" s="365" t="s">
        <v>1584</v>
      </c>
      <c r="E182" s="366">
        <v>3.99</v>
      </c>
    </row>
    <row r="183" spans="1:5" ht="12.75">
      <c r="A183" s="365">
        <v>300</v>
      </c>
      <c r="B183" s="365" t="s">
        <v>31899</v>
      </c>
      <c r="C183" s="365" t="s">
        <v>1583</v>
      </c>
      <c r="D183" s="365" t="s">
        <v>1584</v>
      </c>
      <c r="E183" s="366">
        <v>13.8</v>
      </c>
    </row>
    <row r="184" spans="1:5" ht="12.75">
      <c r="A184" s="365">
        <v>20085</v>
      </c>
      <c r="B184" s="365" t="s">
        <v>31900</v>
      </c>
      <c r="C184" s="365" t="s">
        <v>1583</v>
      </c>
      <c r="D184" s="365" t="s">
        <v>1584</v>
      </c>
      <c r="E184" s="366">
        <v>2.52</v>
      </c>
    </row>
    <row r="185" spans="1:5" ht="12.75">
      <c r="A185" s="365">
        <v>298</v>
      </c>
      <c r="B185" s="365" t="s">
        <v>31901</v>
      </c>
      <c r="C185" s="365" t="s">
        <v>1583</v>
      </c>
      <c r="D185" s="365" t="s">
        <v>1584</v>
      </c>
      <c r="E185" s="366">
        <v>3.06</v>
      </c>
    </row>
    <row r="186" spans="1:5" ht="12.75">
      <c r="A186" s="365">
        <v>311</v>
      </c>
      <c r="B186" s="365" t="s">
        <v>31902</v>
      </c>
      <c r="C186" s="365" t="s">
        <v>1583</v>
      </c>
      <c r="D186" s="365" t="s">
        <v>1584</v>
      </c>
      <c r="E186" s="366">
        <v>11.38</v>
      </c>
    </row>
    <row r="187" spans="1:5" ht="12.75">
      <c r="A187" s="365">
        <v>318</v>
      </c>
      <c r="B187" s="365" t="s">
        <v>31903</v>
      </c>
      <c r="C187" s="365" t="s">
        <v>1583</v>
      </c>
      <c r="D187" s="365" t="s">
        <v>1584</v>
      </c>
      <c r="E187" s="366">
        <v>22.92</v>
      </c>
    </row>
    <row r="188" spans="1:5" ht="12.75">
      <c r="A188" s="365">
        <v>319</v>
      </c>
      <c r="B188" s="365" t="s">
        <v>31904</v>
      </c>
      <c r="C188" s="365" t="s">
        <v>1583</v>
      </c>
      <c r="D188" s="365" t="s">
        <v>1584</v>
      </c>
      <c r="E188" s="366">
        <v>35.94</v>
      </c>
    </row>
    <row r="189" spans="1:5" ht="12.75">
      <c r="A189" s="365">
        <v>303</v>
      </c>
      <c r="B189" s="365" t="s">
        <v>31905</v>
      </c>
      <c r="C189" s="365" t="s">
        <v>1583</v>
      </c>
      <c r="D189" s="365" t="s">
        <v>1584</v>
      </c>
      <c r="E189" s="366">
        <v>3.76</v>
      </c>
    </row>
    <row r="190" spans="1:5" ht="12.75">
      <c r="A190" s="365">
        <v>305</v>
      </c>
      <c r="B190" s="365" t="s">
        <v>31906</v>
      </c>
      <c r="C190" s="365" t="s">
        <v>1583</v>
      </c>
      <c r="D190" s="365" t="s">
        <v>1584</v>
      </c>
      <c r="E190" s="366">
        <v>11.85</v>
      </c>
    </row>
    <row r="191" spans="1:5" ht="12.75">
      <c r="A191" s="365">
        <v>306</v>
      </c>
      <c r="B191" s="365" t="s">
        <v>31907</v>
      </c>
      <c r="C191" s="365" t="s">
        <v>1583</v>
      </c>
      <c r="D191" s="365" t="s">
        <v>1584</v>
      </c>
      <c r="E191" s="366">
        <v>17.97</v>
      </c>
    </row>
    <row r="192" spans="1:5" ht="12.75">
      <c r="A192" s="365">
        <v>307</v>
      </c>
      <c r="B192" s="365" t="s">
        <v>31908</v>
      </c>
      <c r="C192" s="365" t="s">
        <v>1583</v>
      </c>
      <c r="D192" s="365" t="s">
        <v>1584</v>
      </c>
      <c r="E192" s="366">
        <v>45.4</v>
      </c>
    </row>
    <row r="193" spans="1:5" ht="12.75">
      <c r="A193" s="365">
        <v>309</v>
      </c>
      <c r="B193" s="365" t="s">
        <v>31909</v>
      </c>
      <c r="C193" s="365" t="s">
        <v>1583</v>
      </c>
      <c r="D193" s="365" t="s">
        <v>1584</v>
      </c>
      <c r="E193" s="366">
        <v>74.37</v>
      </c>
    </row>
    <row r="194" spans="1:5" ht="12.75">
      <c r="A194" s="365">
        <v>310</v>
      </c>
      <c r="B194" s="365" t="s">
        <v>31910</v>
      </c>
      <c r="C194" s="365" t="s">
        <v>1583</v>
      </c>
      <c r="D194" s="365" t="s">
        <v>1584</v>
      </c>
      <c r="E194" s="366">
        <v>103.07</v>
      </c>
    </row>
    <row r="195" spans="1:5" ht="12.75">
      <c r="A195" s="365">
        <v>328</v>
      </c>
      <c r="B195" s="365" t="s">
        <v>31911</v>
      </c>
      <c r="C195" s="365" t="s">
        <v>1583</v>
      </c>
      <c r="D195" s="365" t="s">
        <v>1584</v>
      </c>
      <c r="E195" s="366">
        <v>9.01</v>
      </c>
    </row>
    <row r="196" spans="1:5" ht="12.75">
      <c r="A196" s="365">
        <v>325</v>
      </c>
      <c r="B196" s="365" t="s">
        <v>31912</v>
      </c>
      <c r="C196" s="365" t="s">
        <v>1583</v>
      </c>
      <c r="D196" s="365" t="s">
        <v>1584</v>
      </c>
      <c r="E196" s="366">
        <v>2.66</v>
      </c>
    </row>
    <row r="197" spans="1:5" ht="12.75">
      <c r="A197" s="365">
        <v>20326</v>
      </c>
      <c r="B197" s="365" t="s">
        <v>31913</v>
      </c>
      <c r="C197" s="365" t="s">
        <v>1583</v>
      </c>
      <c r="D197" s="365" t="s">
        <v>1584</v>
      </c>
      <c r="E197" s="366">
        <v>4.8600000000000003</v>
      </c>
    </row>
    <row r="198" spans="1:5" ht="12.75">
      <c r="A198" s="365">
        <v>329</v>
      </c>
      <c r="B198" s="365" t="s">
        <v>31914</v>
      </c>
      <c r="C198" s="365" t="s">
        <v>1583</v>
      </c>
      <c r="D198" s="365" t="s">
        <v>1584</v>
      </c>
      <c r="E198" s="366">
        <v>7.53</v>
      </c>
    </row>
    <row r="199" spans="1:5" ht="12.75">
      <c r="A199" s="365">
        <v>308</v>
      </c>
      <c r="B199" s="365" t="s">
        <v>31915</v>
      </c>
      <c r="C199" s="365" t="s">
        <v>1583</v>
      </c>
      <c r="D199" s="365" t="s">
        <v>1584</v>
      </c>
      <c r="E199" s="366">
        <v>101.32</v>
      </c>
    </row>
    <row r="200" spans="1:5" ht="12.75">
      <c r="A200" s="365">
        <v>39642</v>
      </c>
      <c r="B200" s="365" t="s">
        <v>31916</v>
      </c>
      <c r="C200" s="365" t="s">
        <v>1583</v>
      </c>
      <c r="D200" s="365" t="s">
        <v>1584</v>
      </c>
      <c r="E200" s="366">
        <v>3.34</v>
      </c>
    </row>
    <row r="201" spans="1:5" ht="12.75">
      <c r="A201" s="365">
        <v>39641</v>
      </c>
      <c r="B201" s="365" t="s">
        <v>31917</v>
      </c>
      <c r="C201" s="365" t="s">
        <v>1583</v>
      </c>
      <c r="D201" s="365" t="s">
        <v>1584</v>
      </c>
      <c r="E201" s="366">
        <v>2.93</v>
      </c>
    </row>
    <row r="202" spans="1:5" ht="12.75">
      <c r="A202" s="365">
        <v>39643</v>
      </c>
      <c r="B202" s="365" t="s">
        <v>31918</v>
      </c>
      <c r="C202" s="365" t="s">
        <v>1583</v>
      </c>
      <c r="D202" s="365" t="s">
        <v>1584</v>
      </c>
      <c r="E202" s="366">
        <v>3.92</v>
      </c>
    </row>
    <row r="203" spans="1:5" ht="12.75">
      <c r="A203" s="365">
        <v>39644</v>
      </c>
      <c r="B203" s="365" t="s">
        <v>31919</v>
      </c>
      <c r="C203" s="365" t="s">
        <v>1583</v>
      </c>
      <c r="D203" s="365" t="s">
        <v>1584</v>
      </c>
      <c r="E203" s="366">
        <v>6.08</v>
      </c>
    </row>
    <row r="204" spans="1:5" ht="12.75">
      <c r="A204" s="365">
        <v>39645</v>
      </c>
      <c r="B204" s="365" t="s">
        <v>31920</v>
      </c>
      <c r="C204" s="365" t="s">
        <v>1583</v>
      </c>
      <c r="D204" s="365" t="s">
        <v>1584</v>
      </c>
      <c r="E204" s="366">
        <v>6.66</v>
      </c>
    </row>
    <row r="205" spans="1:5" ht="12.75">
      <c r="A205" s="365">
        <v>41610</v>
      </c>
      <c r="B205" s="365" t="s">
        <v>31921</v>
      </c>
      <c r="C205" s="365" t="s">
        <v>1583</v>
      </c>
      <c r="D205" s="365" t="s">
        <v>1584</v>
      </c>
      <c r="E205" s="366">
        <v>619.80999999999995</v>
      </c>
    </row>
    <row r="206" spans="1:5" ht="12.75">
      <c r="A206" s="365">
        <v>41611</v>
      </c>
      <c r="B206" s="365" t="s">
        <v>31922</v>
      </c>
      <c r="C206" s="365" t="s">
        <v>1583</v>
      </c>
      <c r="D206" s="365" t="s">
        <v>1584</v>
      </c>
      <c r="E206" s="366">
        <v>976.95</v>
      </c>
    </row>
    <row r="207" spans="1:5" ht="12.75">
      <c r="A207" s="365">
        <v>41612</v>
      </c>
      <c r="B207" s="365" t="s">
        <v>31923</v>
      </c>
      <c r="C207" s="365" t="s">
        <v>1583</v>
      </c>
      <c r="D207" s="365" t="s">
        <v>1584</v>
      </c>
      <c r="E207" s="364">
        <v>1371.78</v>
      </c>
    </row>
    <row r="208" spans="1:5" ht="12.75">
      <c r="A208" s="365">
        <v>41637</v>
      </c>
      <c r="B208" s="365" t="s">
        <v>31924</v>
      </c>
      <c r="C208" s="365" t="s">
        <v>1583</v>
      </c>
      <c r="D208" s="365" t="s">
        <v>1584</v>
      </c>
      <c r="E208" s="366">
        <v>128.22999999999999</v>
      </c>
    </row>
    <row r="209" spans="1:5" ht="12.75">
      <c r="A209" s="365">
        <v>41638</v>
      </c>
      <c r="B209" s="365" t="s">
        <v>31925</v>
      </c>
      <c r="C209" s="365" t="s">
        <v>1583</v>
      </c>
      <c r="D209" s="365" t="s">
        <v>1584</v>
      </c>
      <c r="E209" s="366">
        <v>167.04</v>
      </c>
    </row>
    <row r="210" spans="1:5" ht="12.75">
      <c r="A210" s="365">
        <v>41639</v>
      </c>
      <c r="B210" s="365" t="s">
        <v>31926</v>
      </c>
      <c r="C210" s="365" t="s">
        <v>1583</v>
      </c>
      <c r="D210" s="365" t="s">
        <v>1584</v>
      </c>
      <c r="E210" s="366">
        <v>404.11</v>
      </c>
    </row>
    <row r="211" spans="1:5" ht="12.75">
      <c r="A211" s="365">
        <v>11789</v>
      </c>
      <c r="B211" s="365" t="s">
        <v>31927</v>
      </c>
      <c r="C211" s="365" t="s">
        <v>1583</v>
      </c>
      <c r="D211" s="365" t="s">
        <v>1584</v>
      </c>
      <c r="E211" s="366">
        <v>1.31</v>
      </c>
    </row>
    <row r="212" spans="1:5" ht="12.75">
      <c r="A212" s="365">
        <v>20975</v>
      </c>
      <c r="B212" s="365" t="s">
        <v>31928</v>
      </c>
      <c r="C212" s="365" t="s">
        <v>1583</v>
      </c>
      <c r="D212" s="365" t="s">
        <v>1584</v>
      </c>
      <c r="E212" s="366">
        <v>13.05</v>
      </c>
    </row>
    <row r="213" spans="1:5" ht="12.75">
      <c r="A213" s="365">
        <v>20976</v>
      </c>
      <c r="B213" s="365" t="s">
        <v>31929</v>
      </c>
      <c r="C213" s="365" t="s">
        <v>1583</v>
      </c>
      <c r="D213" s="365" t="s">
        <v>1584</v>
      </c>
      <c r="E213" s="366">
        <v>19.72</v>
      </c>
    </row>
    <row r="214" spans="1:5" ht="12.75">
      <c r="A214" s="365">
        <v>40340</v>
      </c>
      <c r="B214" s="365" t="s">
        <v>31930</v>
      </c>
      <c r="C214" s="365" t="s">
        <v>1583</v>
      </c>
      <c r="D214" s="365" t="s">
        <v>1584</v>
      </c>
      <c r="E214" s="366">
        <v>25.01</v>
      </c>
    </row>
    <row r="215" spans="1:5" ht="12.75">
      <c r="A215" s="365">
        <v>40341</v>
      </c>
      <c r="B215" s="365" t="s">
        <v>31931</v>
      </c>
      <c r="C215" s="365" t="s">
        <v>1583</v>
      </c>
      <c r="D215" s="365" t="s">
        <v>1584</v>
      </c>
      <c r="E215" s="366">
        <v>29.85</v>
      </c>
    </row>
    <row r="216" spans="1:5" ht="12.75">
      <c r="A216" s="365">
        <v>40342</v>
      </c>
      <c r="B216" s="365" t="s">
        <v>31932</v>
      </c>
      <c r="C216" s="365" t="s">
        <v>1583</v>
      </c>
      <c r="D216" s="365" t="s">
        <v>1584</v>
      </c>
      <c r="E216" s="366">
        <v>35.6</v>
      </c>
    </row>
    <row r="217" spans="1:5" ht="12.75">
      <c r="A217" s="365">
        <v>40343</v>
      </c>
      <c r="B217" s="365" t="s">
        <v>31933</v>
      </c>
      <c r="C217" s="365" t="s">
        <v>1583</v>
      </c>
      <c r="D217" s="365" t="s">
        <v>1584</v>
      </c>
      <c r="E217" s="366">
        <v>42.22</v>
      </c>
    </row>
    <row r="218" spans="1:5" ht="12.75">
      <c r="A218" s="365">
        <v>40344</v>
      </c>
      <c r="B218" s="365" t="s">
        <v>31934</v>
      </c>
      <c r="C218" s="365" t="s">
        <v>1583</v>
      </c>
      <c r="D218" s="365" t="s">
        <v>1584</v>
      </c>
      <c r="E218" s="366">
        <v>57.56</v>
      </c>
    </row>
    <row r="219" spans="1:5" ht="12.75">
      <c r="A219" s="365">
        <v>40345</v>
      </c>
      <c r="B219" s="365" t="s">
        <v>31935</v>
      </c>
      <c r="C219" s="365" t="s">
        <v>1583</v>
      </c>
      <c r="D219" s="365" t="s">
        <v>1584</v>
      </c>
      <c r="E219" s="366">
        <v>70.930000000000007</v>
      </c>
    </row>
    <row r="220" spans="1:5" ht="12.75">
      <c r="A220" s="365">
        <v>40346</v>
      </c>
      <c r="B220" s="365" t="s">
        <v>31936</v>
      </c>
      <c r="C220" s="365" t="s">
        <v>1583</v>
      </c>
      <c r="D220" s="365" t="s">
        <v>1584</v>
      </c>
      <c r="E220" s="366">
        <v>82.28</v>
      </c>
    </row>
    <row r="221" spans="1:5" ht="12.75">
      <c r="A221" s="365">
        <v>40347</v>
      </c>
      <c r="B221" s="365" t="s">
        <v>31937</v>
      </c>
      <c r="C221" s="365" t="s">
        <v>1583</v>
      </c>
      <c r="D221" s="365" t="s">
        <v>1584</v>
      </c>
      <c r="E221" s="366">
        <v>103.37</v>
      </c>
    </row>
    <row r="222" spans="1:5" ht="12.75">
      <c r="A222" s="365">
        <v>6138</v>
      </c>
      <c r="B222" s="365" t="s">
        <v>31938</v>
      </c>
      <c r="C222" s="365" t="s">
        <v>1583</v>
      </c>
      <c r="D222" s="365" t="s">
        <v>1584</v>
      </c>
      <c r="E222" s="366">
        <v>14.25</v>
      </c>
    </row>
    <row r="223" spans="1:5" ht="12.75">
      <c r="A223" s="365">
        <v>43424</v>
      </c>
      <c r="B223" s="365" t="s">
        <v>31939</v>
      </c>
      <c r="C223" s="365" t="s">
        <v>1583</v>
      </c>
      <c r="D223" s="365" t="s">
        <v>1584</v>
      </c>
      <c r="E223" s="366">
        <v>519.29999999999995</v>
      </c>
    </row>
    <row r="224" spans="1:5" ht="12.75">
      <c r="A224" s="365">
        <v>43426</v>
      </c>
      <c r="B224" s="365" t="s">
        <v>31940</v>
      </c>
      <c r="C224" s="365" t="s">
        <v>1583</v>
      </c>
      <c r="D224" s="365" t="s">
        <v>1584</v>
      </c>
      <c r="E224" s="364">
        <v>1791.08</v>
      </c>
    </row>
    <row r="225" spans="1:5" ht="12.75">
      <c r="A225" s="365">
        <v>12565</v>
      </c>
      <c r="B225" s="365" t="s">
        <v>31941</v>
      </c>
      <c r="C225" s="365" t="s">
        <v>1583</v>
      </c>
      <c r="D225" s="365" t="s">
        <v>1584</v>
      </c>
      <c r="E225" s="366">
        <v>628.1</v>
      </c>
    </row>
    <row r="226" spans="1:5" ht="12.75">
      <c r="A226" s="365">
        <v>12567</v>
      </c>
      <c r="B226" s="365" t="s">
        <v>31942</v>
      </c>
      <c r="C226" s="365" t="s">
        <v>1583</v>
      </c>
      <c r="D226" s="365" t="s">
        <v>1584</v>
      </c>
      <c r="E226" s="366">
        <v>843.65</v>
      </c>
    </row>
    <row r="227" spans="1:5" ht="12.75">
      <c r="A227" s="365">
        <v>12568</v>
      </c>
      <c r="B227" s="365" t="s">
        <v>31943</v>
      </c>
      <c r="C227" s="365" t="s">
        <v>1583</v>
      </c>
      <c r="D227" s="365" t="s">
        <v>1584</v>
      </c>
      <c r="E227" s="364">
        <v>1181.1099999999999</v>
      </c>
    </row>
    <row r="228" spans="1:5" ht="12.75">
      <c r="A228" s="365">
        <v>43441</v>
      </c>
      <c r="B228" s="365" t="s">
        <v>31944</v>
      </c>
      <c r="C228" s="365" t="s">
        <v>1583</v>
      </c>
      <c r="D228" s="365" t="s">
        <v>1584</v>
      </c>
      <c r="E228" s="366">
        <v>151.85</v>
      </c>
    </row>
    <row r="229" spans="1:5" ht="12.75">
      <c r="A229" s="365">
        <v>43423</v>
      </c>
      <c r="B229" s="365" t="s">
        <v>31945</v>
      </c>
      <c r="C229" s="365" t="s">
        <v>1583</v>
      </c>
      <c r="D229" s="365" t="s">
        <v>1584</v>
      </c>
      <c r="E229" s="366">
        <v>70.86</v>
      </c>
    </row>
    <row r="230" spans="1:5" ht="12.75">
      <c r="A230" s="365">
        <v>12532</v>
      </c>
      <c r="B230" s="365" t="s">
        <v>31946</v>
      </c>
      <c r="C230" s="365" t="s">
        <v>1583</v>
      </c>
      <c r="D230" s="365" t="s">
        <v>1584</v>
      </c>
      <c r="E230" s="366">
        <v>109.29</v>
      </c>
    </row>
    <row r="231" spans="1:5" ht="12.75">
      <c r="A231" s="365">
        <v>43444</v>
      </c>
      <c r="B231" s="365" t="s">
        <v>31947</v>
      </c>
      <c r="C231" s="365" t="s">
        <v>1583</v>
      </c>
      <c r="D231" s="365" t="s">
        <v>1584</v>
      </c>
      <c r="E231" s="366">
        <v>366.99</v>
      </c>
    </row>
    <row r="232" spans="1:5" ht="12.75">
      <c r="A232" s="365">
        <v>12551</v>
      </c>
      <c r="B232" s="365" t="s">
        <v>31948</v>
      </c>
      <c r="C232" s="365" t="s">
        <v>1583</v>
      </c>
      <c r="D232" s="365" t="s">
        <v>1584</v>
      </c>
      <c r="E232" s="366">
        <v>261.83</v>
      </c>
    </row>
    <row r="233" spans="1:5" ht="12.75">
      <c r="A233" s="365">
        <v>43442</v>
      </c>
      <c r="B233" s="365" t="s">
        <v>31949</v>
      </c>
      <c r="C233" s="365" t="s">
        <v>1583</v>
      </c>
      <c r="D233" s="365" t="s">
        <v>1584</v>
      </c>
      <c r="E233" s="366">
        <v>202.47</v>
      </c>
    </row>
    <row r="234" spans="1:5" ht="12.75">
      <c r="A234" s="365">
        <v>43443</v>
      </c>
      <c r="B234" s="365" t="s">
        <v>31950</v>
      </c>
      <c r="C234" s="365" t="s">
        <v>1583</v>
      </c>
      <c r="D234" s="365" t="s">
        <v>1584</v>
      </c>
      <c r="E234" s="366">
        <v>265.75</v>
      </c>
    </row>
    <row r="235" spans="1:5" ht="12.75">
      <c r="A235" s="365">
        <v>12544</v>
      </c>
      <c r="B235" s="365" t="s">
        <v>31951</v>
      </c>
      <c r="C235" s="365" t="s">
        <v>1583</v>
      </c>
      <c r="D235" s="365" t="s">
        <v>1584</v>
      </c>
      <c r="E235" s="366">
        <v>143.41999999999999</v>
      </c>
    </row>
    <row r="236" spans="1:5" ht="12.75">
      <c r="A236" s="365">
        <v>12547</v>
      </c>
      <c r="B236" s="365" t="s">
        <v>31952</v>
      </c>
      <c r="C236" s="365" t="s">
        <v>1583</v>
      </c>
      <c r="D236" s="365" t="s">
        <v>1584</v>
      </c>
      <c r="E236" s="366">
        <v>192.89</v>
      </c>
    </row>
    <row r="237" spans="1:5" ht="12.75">
      <c r="A237" s="365">
        <v>43445</v>
      </c>
      <c r="B237" s="365" t="s">
        <v>31953</v>
      </c>
      <c r="C237" s="365" t="s">
        <v>1583</v>
      </c>
      <c r="D237" s="365" t="s">
        <v>1584</v>
      </c>
      <c r="E237" s="366">
        <v>506.19</v>
      </c>
    </row>
    <row r="238" spans="1:5" ht="12.75">
      <c r="A238" s="365">
        <v>12563</v>
      </c>
      <c r="B238" s="365" t="s">
        <v>31954</v>
      </c>
      <c r="C238" s="365" t="s">
        <v>1583</v>
      </c>
      <c r="D238" s="365" t="s">
        <v>1584</v>
      </c>
      <c r="E238" s="366">
        <v>362.16</v>
      </c>
    </row>
    <row r="239" spans="1:5" ht="12.75">
      <c r="A239" s="365">
        <v>43425</v>
      </c>
      <c r="B239" s="365" t="s">
        <v>31955</v>
      </c>
      <c r="C239" s="365" t="s">
        <v>1583</v>
      </c>
      <c r="D239" s="365" t="s">
        <v>1584</v>
      </c>
      <c r="E239" s="366">
        <v>227.78</v>
      </c>
    </row>
    <row r="240" spans="1:5" ht="12.75">
      <c r="A240" s="365">
        <v>43446</v>
      </c>
      <c r="B240" s="365" t="s">
        <v>31956</v>
      </c>
      <c r="C240" s="365" t="s">
        <v>1583</v>
      </c>
      <c r="D240" s="365" t="s">
        <v>1584</v>
      </c>
      <c r="E240" s="366">
        <v>480.88</v>
      </c>
    </row>
    <row r="241" spans="1:5" ht="12.75">
      <c r="A241" s="365">
        <v>43447</v>
      </c>
      <c r="B241" s="365" t="s">
        <v>31957</v>
      </c>
      <c r="C241" s="365" t="s">
        <v>1583</v>
      </c>
      <c r="D241" s="365" t="s">
        <v>1584</v>
      </c>
      <c r="E241" s="366">
        <v>590.54999999999995</v>
      </c>
    </row>
    <row r="242" spans="1:5" ht="12.75">
      <c r="A242" s="365">
        <v>43448</v>
      </c>
      <c r="B242" s="365" t="s">
        <v>31958</v>
      </c>
      <c r="C242" s="365" t="s">
        <v>1583</v>
      </c>
      <c r="D242" s="365" t="s">
        <v>1584</v>
      </c>
      <c r="E242" s="366">
        <v>826.78</v>
      </c>
    </row>
    <row r="243" spans="1:5" ht="12.75">
      <c r="A243" s="365">
        <v>13761</v>
      </c>
      <c r="B243" s="365" t="s">
        <v>31959</v>
      </c>
      <c r="C243" s="365" t="s">
        <v>1583</v>
      </c>
      <c r="D243" s="365" t="s">
        <v>1586</v>
      </c>
      <c r="E243" s="364">
        <v>2168.4299999999998</v>
      </c>
    </row>
    <row r="244" spans="1:5" ht="12.75">
      <c r="A244" s="365">
        <v>4814</v>
      </c>
      <c r="B244" s="365" t="s">
        <v>31960</v>
      </c>
      <c r="C244" s="365" t="s">
        <v>1583</v>
      </c>
      <c r="D244" s="365" t="s">
        <v>1584</v>
      </c>
      <c r="E244" s="366">
        <v>89.76</v>
      </c>
    </row>
    <row r="245" spans="1:5" ht="12.75">
      <c r="A245" s="365">
        <v>44473</v>
      </c>
      <c r="B245" s="365" t="s">
        <v>31961</v>
      </c>
      <c r="C245" s="365" t="s">
        <v>1583</v>
      </c>
      <c r="D245" s="365" t="s">
        <v>1586</v>
      </c>
      <c r="E245" s="364">
        <v>2847.08</v>
      </c>
    </row>
    <row r="246" spans="1:5" ht="12.75">
      <c r="A246" s="365">
        <v>6122</v>
      </c>
      <c r="B246" s="365" t="s">
        <v>31962</v>
      </c>
      <c r="C246" s="365" t="s">
        <v>1587</v>
      </c>
      <c r="D246" s="365" t="s">
        <v>1584</v>
      </c>
      <c r="E246" s="366">
        <v>25.54</v>
      </c>
    </row>
    <row r="247" spans="1:5" ht="12.75">
      <c r="A247" s="365">
        <v>40810</v>
      </c>
      <c r="B247" s="365" t="s">
        <v>31963</v>
      </c>
      <c r="C247" s="365" t="s">
        <v>1593</v>
      </c>
      <c r="D247" s="365" t="s">
        <v>1584</v>
      </c>
      <c r="E247" s="364">
        <v>4486.2299999999996</v>
      </c>
    </row>
    <row r="248" spans="1:5" ht="12.75">
      <c r="A248" s="365">
        <v>21100</v>
      </c>
      <c r="B248" s="365" t="s">
        <v>31964</v>
      </c>
      <c r="C248" s="365" t="s">
        <v>1583</v>
      </c>
      <c r="D248" s="365" t="s">
        <v>1586</v>
      </c>
      <c r="E248" s="364">
        <v>3563.75</v>
      </c>
    </row>
    <row r="249" spans="1:5" ht="12.75">
      <c r="A249" s="365">
        <v>11816</v>
      </c>
      <c r="B249" s="365" t="s">
        <v>31965</v>
      </c>
      <c r="C249" s="365" t="s">
        <v>1583</v>
      </c>
      <c r="D249" s="365" t="s">
        <v>1586</v>
      </c>
      <c r="E249" s="364">
        <v>3800</v>
      </c>
    </row>
    <row r="250" spans="1:5" ht="12.75">
      <c r="A250" s="365">
        <v>11814</v>
      </c>
      <c r="B250" s="365" t="s">
        <v>31966</v>
      </c>
      <c r="C250" s="365" t="s">
        <v>1583</v>
      </c>
      <c r="D250" s="365" t="s">
        <v>1586</v>
      </c>
      <c r="E250" s="364">
        <v>8271.64</v>
      </c>
    </row>
    <row r="251" spans="1:5" ht="12.75">
      <c r="A251" s="365">
        <v>14186</v>
      </c>
      <c r="B251" s="365" t="s">
        <v>31967</v>
      </c>
      <c r="C251" s="365" t="s">
        <v>1583</v>
      </c>
      <c r="D251" s="365" t="s">
        <v>1586</v>
      </c>
      <c r="E251" s="364">
        <v>10386.17</v>
      </c>
    </row>
    <row r="252" spans="1:5" ht="12.75">
      <c r="A252" s="365">
        <v>14185</v>
      </c>
      <c r="B252" s="365" t="s">
        <v>31968</v>
      </c>
      <c r="C252" s="365" t="s">
        <v>1583</v>
      </c>
      <c r="D252" s="365" t="s">
        <v>1586</v>
      </c>
      <c r="E252" s="364">
        <v>13454.13</v>
      </c>
    </row>
    <row r="253" spans="1:5" ht="12.75">
      <c r="A253" s="365">
        <v>11811</v>
      </c>
      <c r="B253" s="365" t="s">
        <v>31969</v>
      </c>
      <c r="C253" s="365" t="s">
        <v>1583</v>
      </c>
      <c r="D253" s="365" t="s">
        <v>1586</v>
      </c>
      <c r="E253" s="364">
        <v>5144.3500000000004</v>
      </c>
    </row>
    <row r="254" spans="1:5" ht="12.75">
      <c r="A254" s="365">
        <v>44498</v>
      </c>
      <c r="B254" s="365" t="s">
        <v>31970</v>
      </c>
      <c r="C254" s="365" t="s">
        <v>1583</v>
      </c>
      <c r="D254" s="365" t="s">
        <v>1586</v>
      </c>
      <c r="E254" s="364">
        <v>291184.53000000003</v>
      </c>
    </row>
    <row r="255" spans="1:5" ht="12.75">
      <c r="A255" s="365">
        <v>34469</v>
      </c>
      <c r="B255" s="365" t="s">
        <v>31971</v>
      </c>
      <c r="C255" s="365" t="s">
        <v>1583</v>
      </c>
      <c r="D255" s="365" t="s">
        <v>1586</v>
      </c>
      <c r="E255" s="364">
        <v>10372.16</v>
      </c>
    </row>
    <row r="256" spans="1:5" ht="12.75">
      <c r="A256" s="365">
        <v>34476</v>
      </c>
      <c r="B256" s="365" t="s">
        <v>31972</v>
      </c>
      <c r="C256" s="365" t="s">
        <v>1583</v>
      </c>
      <c r="D256" s="365" t="s">
        <v>1586</v>
      </c>
      <c r="E256" s="364">
        <v>5409.52</v>
      </c>
    </row>
    <row r="257" spans="1:5" ht="12.75">
      <c r="A257" s="365">
        <v>34477</v>
      </c>
      <c r="B257" s="365" t="s">
        <v>31973</v>
      </c>
      <c r="C257" s="365" t="s">
        <v>1583</v>
      </c>
      <c r="D257" s="365" t="s">
        <v>1586</v>
      </c>
      <c r="E257" s="364">
        <v>7179.48</v>
      </c>
    </row>
    <row r="258" spans="1:5" ht="12.75">
      <c r="A258" s="365">
        <v>34482</v>
      </c>
      <c r="B258" s="365" t="s">
        <v>31974</v>
      </c>
      <c r="C258" s="365" t="s">
        <v>1583</v>
      </c>
      <c r="D258" s="365" t="s">
        <v>1586</v>
      </c>
      <c r="E258" s="364">
        <v>6705.24</v>
      </c>
    </row>
    <row r="259" spans="1:5" ht="12.75">
      <c r="A259" s="365">
        <v>34472</v>
      </c>
      <c r="B259" s="365" t="s">
        <v>31975</v>
      </c>
      <c r="C259" s="365" t="s">
        <v>1583</v>
      </c>
      <c r="D259" s="365" t="s">
        <v>1586</v>
      </c>
      <c r="E259" s="364">
        <v>3191.19</v>
      </c>
    </row>
    <row r="260" spans="1:5" ht="12.75">
      <c r="A260" s="365">
        <v>42425</v>
      </c>
      <c r="B260" s="365" t="s">
        <v>31976</v>
      </c>
      <c r="C260" s="365" t="s">
        <v>1583</v>
      </c>
      <c r="D260" s="365" t="s">
        <v>1584</v>
      </c>
      <c r="E260" s="364">
        <v>2174.9899999999998</v>
      </c>
    </row>
    <row r="261" spans="1:5" ht="12.75">
      <c r="A261" s="365">
        <v>42422</v>
      </c>
      <c r="B261" s="365" t="s">
        <v>31977</v>
      </c>
      <c r="C261" s="365" t="s">
        <v>1583</v>
      </c>
      <c r="D261" s="365" t="s">
        <v>1588</v>
      </c>
      <c r="E261" s="364">
        <v>3228.85</v>
      </c>
    </row>
    <row r="262" spans="1:5" ht="12.75">
      <c r="A262" s="365">
        <v>43184</v>
      </c>
      <c r="B262" s="365" t="s">
        <v>31978</v>
      </c>
      <c r="C262" s="365" t="s">
        <v>1583</v>
      </c>
      <c r="D262" s="365" t="s">
        <v>1584</v>
      </c>
      <c r="E262" s="364">
        <v>4462.58</v>
      </c>
    </row>
    <row r="263" spans="1:5" ht="12.75">
      <c r="A263" s="365">
        <v>42424</v>
      </c>
      <c r="B263" s="365" t="s">
        <v>31979</v>
      </c>
      <c r="C263" s="365" t="s">
        <v>1583</v>
      </c>
      <c r="D263" s="365" t="s">
        <v>1584</v>
      </c>
      <c r="E263" s="364">
        <v>1942.46</v>
      </c>
    </row>
    <row r="264" spans="1:5" ht="12.75">
      <c r="A264" s="365">
        <v>42421</v>
      </c>
      <c r="B264" s="365" t="s">
        <v>31980</v>
      </c>
      <c r="C264" s="365" t="s">
        <v>1583</v>
      </c>
      <c r="D264" s="365" t="s">
        <v>1584</v>
      </c>
      <c r="E264" s="364">
        <v>17685.87</v>
      </c>
    </row>
    <row r="265" spans="1:5" ht="12.75">
      <c r="A265" s="365">
        <v>42416</v>
      </c>
      <c r="B265" s="365" t="s">
        <v>31981</v>
      </c>
      <c r="C265" s="365" t="s">
        <v>1583</v>
      </c>
      <c r="D265" s="365" t="s">
        <v>1584</v>
      </c>
      <c r="E265" s="364">
        <v>8373.7099999999991</v>
      </c>
    </row>
    <row r="266" spans="1:5" ht="12.75">
      <c r="A266" s="365">
        <v>42417</v>
      </c>
      <c r="B266" s="365" t="s">
        <v>31982</v>
      </c>
      <c r="C266" s="365" t="s">
        <v>1583</v>
      </c>
      <c r="D266" s="365" t="s">
        <v>1584</v>
      </c>
      <c r="E266" s="364">
        <v>9387.6200000000008</v>
      </c>
    </row>
    <row r="267" spans="1:5" ht="12.75">
      <c r="A267" s="365">
        <v>42419</v>
      </c>
      <c r="B267" s="365" t="s">
        <v>31983</v>
      </c>
      <c r="C267" s="365" t="s">
        <v>1583</v>
      </c>
      <c r="D267" s="365" t="s">
        <v>1584</v>
      </c>
      <c r="E267" s="364">
        <v>10606.01</v>
      </c>
    </row>
    <row r="268" spans="1:5" ht="12.75">
      <c r="A268" s="365">
        <v>42420</v>
      </c>
      <c r="B268" s="365" t="s">
        <v>31984</v>
      </c>
      <c r="C268" s="365" t="s">
        <v>1583</v>
      </c>
      <c r="D268" s="365" t="s">
        <v>1584</v>
      </c>
      <c r="E268" s="364">
        <v>14577.18</v>
      </c>
    </row>
    <row r="269" spans="1:5" ht="12.75">
      <c r="A269" s="365">
        <v>43195</v>
      </c>
      <c r="B269" s="365" t="s">
        <v>31985</v>
      </c>
      <c r="C269" s="365" t="s">
        <v>1583</v>
      </c>
      <c r="D269" s="365" t="s">
        <v>1584</v>
      </c>
      <c r="E269" s="364">
        <v>5132.83</v>
      </c>
    </row>
    <row r="270" spans="1:5" ht="12.75">
      <c r="A270" s="365">
        <v>43196</v>
      </c>
      <c r="B270" s="365" t="s">
        <v>31986</v>
      </c>
      <c r="C270" s="365" t="s">
        <v>1583</v>
      </c>
      <c r="D270" s="365" t="s">
        <v>1584</v>
      </c>
      <c r="E270" s="364">
        <v>6361.41</v>
      </c>
    </row>
    <row r="271" spans="1:5" ht="12.75">
      <c r="A271" s="365">
        <v>43198</v>
      </c>
      <c r="B271" s="365" t="s">
        <v>31987</v>
      </c>
      <c r="C271" s="365" t="s">
        <v>1583</v>
      </c>
      <c r="D271" s="365" t="s">
        <v>1584</v>
      </c>
      <c r="E271" s="364">
        <v>9452.9</v>
      </c>
    </row>
    <row r="272" spans="1:5" ht="12.75">
      <c r="A272" s="365">
        <v>43199</v>
      </c>
      <c r="B272" s="365" t="s">
        <v>31988</v>
      </c>
      <c r="C272" s="365" t="s">
        <v>1583</v>
      </c>
      <c r="D272" s="365" t="s">
        <v>1584</v>
      </c>
      <c r="E272" s="364">
        <v>9799.2900000000009</v>
      </c>
    </row>
    <row r="273" spans="1:5" ht="12.75">
      <c r="A273" s="365">
        <v>43200</v>
      </c>
      <c r="B273" s="365" t="s">
        <v>31989</v>
      </c>
      <c r="C273" s="365" t="s">
        <v>1583</v>
      </c>
      <c r="D273" s="365" t="s">
        <v>1584</v>
      </c>
      <c r="E273" s="364">
        <v>11245.4</v>
      </c>
    </row>
    <row r="274" spans="1:5" ht="12.75">
      <c r="A274" s="365">
        <v>39556</v>
      </c>
      <c r="B274" s="365" t="s">
        <v>31990</v>
      </c>
      <c r="C274" s="365" t="s">
        <v>1583</v>
      </c>
      <c r="D274" s="365" t="s">
        <v>1584</v>
      </c>
      <c r="E274" s="364">
        <v>6141.91</v>
      </c>
    </row>
    <row r="275" spans="1:5" ht="12.75">
      <c r="A275" s="365">
        <v>39557</v>
      </c>
      <c r="B275" s="365" t="s">
        <v>31991</v>
      </c>
      <c r="C275" s="365" t="s">
        <v>1583</v>
      </c>
      <c r="D275" s="365" t="s">
        <v>1584</v>
      </c>
      <c r="E275" s="364">
        <v>6613.49</v>
      </c>
    </row>
    <row r="276" spans="1:5" ht="12.75">
      <c r="A276" s="365">
        <v>39559</v>
      </c>
      <c r="B276" s="365" t="s">
        <v>31992</v>
      </c>
      <c r="C276" s="365" t="s">
        <v>1583</v>
      </c>
      <c r="D276" s="365" t="s">
        <v>1584</v>
      </c>
      <c r="E276" s="364">
        <v>9773.4699999999993</v>
      </c>
    </row>
    <row r="277" spans="1:5" ht="12.75">
      <c r="A277" s="365">
        <v>39560</v>
      </c>
      <c r="B277" s="365" t="s">
        <v>31993</v>
      </c>
      <c r="C277" s="365" t="s">
        <v>1583</v>
      </c>
      <c r="D277" s="365" t="s">
        <v>1584</v>
      </c>
      <c r="E277" s="364">
        <v>11306.95</v>
      </c>
    </row>
    <row r="278" spans="1:5" ht="12.75">
      <c r="A278" s="365">
        <v>39561</v>
      </c>
      <c r="B278" s="365" t="s">
        <v>31994</v>
      </c>
      <c r="C278" s="365" t="s">
        <v>1583</v>
      </c>
      <c r="D278" s="365" t="s">
        <v>1584</v>
      </c>
      <c r="E278" s="364">
        <v>11828.51</v>
      </c>
    </row>
    <row r="279" spans="1:5" ht="12.75">
      <c r="A279" s="365">
        <v>43190</v>
      </c>
      <c r="B279" s="365" t="s">
        <v>31995</v>
      </c>
      <c r="C279" s="365" t="s">
        <v>1583</v>
      </c>
      <c r="D279" s="365" t="s">
        <v>1584</v>
      </c>
      <c r="E279" s="364">
        <v>1745.57</v>
      </c>
    </row>
    <row r="280" spans="1:5" ht="12.75">
      <c r="A280" s="365">
        <v>39555</v>
      </c>
      <c r="B280" s="365" t="s">
        <v>31996</v>
      </c>
      <c r="C280" s="365" t="s">
        <v>1583</v>
      </c>
      <c r="D280" s="365" t="s">
        <v>1584</v>
      </c>
      <c r="E280" s="364">
        <v>1888.26</v>
      </c>
    </row>
    <row r="281" spans="1:5" ht="12.75">
      <c r="A281" s="365">
        <v>43191</v>
      </c>
      <c r="B281" s="365" t="s">
        <v>31997</v>
      </c>
      <c r="C281" s="365" t="s">
        <v>1583</v>
      </c>
      <c r="D281" s="365" t="s">
        <v>1584</v>
      </c>
      <c r="E281" s="364">
        <v>2511.65</v>
      </c>
    </row>
    <row r="282" spans="1:5" ht="12.75">
      <c r="A282" s="365">
        <v>39548</v>
      </c>
      <c r="B282" s="365" t="s">
        <v>31998</v>
      </c>
      <c r="C282" s="365" t="s">
        <v>1583</v>
      </c>
      <c r="D282" s="365" t="s">
        <v>1584</v>
      </c>
      <c r="E282" s="364">
        <v>2800.88</v>
      </c>
    </row>
    <row r="283" spans="1:5" ht="12.75">
      <c r="A283" s="365">
        <v>43192</v>
      </c>
      <c r="B283" s="365" t="s">
        <v>31999</v>
      </c>
      <c r="C283" s="365" t="s">
        <v>1583</v>
      </c>
      <c r="D283" s="365" t="s">
        <v>1584</v>
      </c>
      <c r="E283" s="364">
        <v>3290.03</v>
      </c>
    </row>
    <row r="284" spans="1:5" ht="12.75">
      <c r="A284" s="365">
        <v>39554</v>
      </c>
      <c r="B284" s="365" t="s">
        <v>32000</v>
      </c>
      <c r="C284" s="365" t="s">
        <v>1583</v>
      </c>
      <c r="D284" s="365" t="s">
        <v>1584</v>
      </c>
      <c r="E284" s="364">
        <v>3703.74</v>
      </c>
    </row>
    <row r="285" spans="1:5" ht="12.75">
      <c r="A285" s="365">
        <v>43194</v>
      </c>
      <c r="B285" s="365" t="s">
        <v>32001</v>
      </c>
      <c r="C285" s="365" t="s">
        <v>1583</v>
      </c>
      <c r="D285" s="365" t="s">
        <v>1584</v>
      </c>
      <c r="E285" s="364">
        <v>1495.38</v>
      </c>
    </row>
    <row r="286" spans="1:5" ht="12.75">
      <c r="A286" s="365">
        <v>39551</v>
      </c>
      <c r="B286" s="365" t="s">
        <v>32002</v>
      </c>
      <c r="C286" s="365" t="s">
        <v>1583</v>
      </c>
      <c r="D286" s="365" t="s">
        <v>1584</v>
      </c>
      <c r="E286" s="364">
        <v>1646.57</v>
      </c>
    </row>
    <row r="287" spans="1:5" ht="12.75">
      <c r="A287" s="365">
        <v>43185</v>
      </c>
      <c r="B287" s="365" t="s">
        <v>32003</v>
      </c>
      <c r="C287" s="365" t="s">
        <v>1583</v>
      </c>
      <c r="D287" s="365" t="s">
        <v>1584</v>
      </c>
      <c r="E287" s="364">
        <v>4679.2700000000004</v>
      </c>
    </row>
    <row r="288" spans="1:5" ht="12.75">
      <c r="A288" s="365">
        <v>43186</v>
      </c>
      <c r="B288" s="365" t="s">
        <v>32004</v>
      </c>
      <c r="C288" s="365" t="s">
        <v>1583</v>
      </c>
      <c r="D288" s="365" t="s">
        <v>1584</v>
      </c>
      <c r="E288" s="364">
        <v>4935.6899999999996</v>
      </c>
    </row>
    <row r="289" spans="1:5" ht="12.75">
      <c r="A289" s="365">
        <v>43187</v>
      </c>
      <c r="B289" s="365" t="s">
        <v>32005</v>
      </c>
      <c r="C289" s="365" t="s">
        <v>1583</v>
      </c>
      <c r="D289" s="365" t="s">
        <v>1584</v>
      </c>
      <c r="E289" s="364">
        <v>6549.7</v>
      </c>
    </row>
    <row r="290" spans="1:5" ht="12.75">
      <c r="A290" s="365">
        <v>43188</v>
      </c>
      <c r="B290" s="365" t="s">
        <v>32006</v>
      </c>
      <c r="C290" s="365" t="s">
        <v>1583</v>
      </c>
      <c r="D290" s="365" t="s">
        <v>1584</v>
      </c>
      <c r="E290" s="364">
        <v>7935.84</v>
      </c>
    </row>
    <row r="291" spans="1:5" ht="12.75">
      <c r="A291" s="365">
        <v>43189</v>
      </c>
      <c r="B291" s="365" t="s">
        <v>32007</v>
      </c>
      <c r="C291" s="365" t="s">
        <v>1583</v>
      </c>
      <c r="D291" s="365" t="s">
        <v>1584</v>
      </c>
      <c r="E291" s="364">
        <v>8926.49</v>
      </c>
    </row>
    <row r="292" spans="1:5" ht="12.75">
      <c r="A292" s="365">
        <v>39580</v>
      </c>
      <c r="B292" s="365" t="s">
        <v>32008</v>
      </c>
      <c r="C292" s="365" t="s">
        <v>1583</v>
      </c>
      <c r="D292" s="365" t="s">
        <v>1584</v>
      </c>
      <c r="E292" s="364">
        <v>70344.429999999993</v>
      </c>
    </row>
    <row r="293" spans="1:5" ht="12.75">
      <c r="A293" s="365">
        <v>39577</v>
      </c>
      <c r="B293" s="365" t="s">
        <v>32009</v>
      </c>
      <c r="C293" s="365" t="s">
        <v>1583</v>
      </c>
      <c r="D293" s="365" t="s">
        <v>1584</v>
      </c>
      <c r="E293" s="364">
        <v>22017.66</v>
      </c>
    </row>
    <row r="294" spans="1:5" ht="12.75">
      <c r="A294" s="365">
        <v>39578</v>
      </c>
      <c r="B294" s="365" t="s">
        <v>32010</v>
      </c>
      <c r="C294" s="365" t="s">
        <v>1583</v>
      </c>
      <c r="D294" s="365" t="s">
        <v>1584</v>
      </c>
      <c r="E294" s="364">
        <v>28414.22</v>
      </c>
    </row>
    <row r="295" spans="1:5" ht="12.75">
      <c r="A295" s="365">
        <v>39579</v>
      </c>
      <c r="B295" s="365" t="s">
        <v>32011</v>
      </c>
      <c r="C295" s="365" t="s">
        <v>1583</v>
      </c>
      <c r="D295" s="365" t="s">
        <v>1584</v>
      </c>
      <c r="E295" s="364">
        <v>41340.47</v>
      </c>
    </row>
    <row r="296" spans="1:5" ht="12.75">
      <c r="A296" s="365">
        <v>39826</v>
      </c>
      <c r="B296" s="365" t="s">
        <v>32012</v>
      </c>
      <c r="C296" s="365" t="s">
        <v>1583</v>
      </c>
      <c r="D296" s="365" t="s">
        <v>1584</v>
      </c>
      <c r="E296" s="364">
        <v>5077.3599999999997</v>
      </c>
    </row>
    <row r="297" spans="1:5" ht="12.75">
      <c r="A297" s="365">
        <v>10700</v>
      </c>
      <c r="B297" s="365" t="s">
        <v>32013</v>
      </c>
      <c r="C297" s="365" t="s">
        <v>1583</v>
      </c>
      <c r="D297" s="365" t="s">
        <v>1586</v>
      </c>
      <c r="E297" s="364">
        <v>27657.17</v>
      </c>
    </row>
    <row r="298" spans="1:5" ht="12.75">
      <c r="A298" s="365">
        <v>346</v>
      </c>
      <c r="B298" s="365" t="s">
        <v>32014</v>
      </c>
      <c r="C298" s="365" t="s">
        <v>1590</v>
      </c>
      <c r="D298" s="365" t="s">
        <v>1584</v>
      </c>
      <c r="E298" s="366">
        <v>37.17</v>
      </c>
    </row>
    <row r="299" spans="1:5" ht="12.75">
      <c r="A299" s="365">
        <v>3312</v>
      </c>
      <c r="B299" s="365" t="s">
        <v>32015</v>
      </c>
      <c r="C299" s="365" t="s">
        <v>1590</v>
      </c>
      <c r="D299" s="365" t="s">
        <v>1584</v>
      </c>
      <c r="E299" s="366">
        <v>32.92</v>
      </c>
    </row>
    <row r="300" spans="1:5" ht="12.75">
      <c r="A300" s="365">
        <v>339</v>
      </c>
      <c r="B300" s="365" t="s">
        <v>32016</v>
      </c>
      <c r="C300" s="365" t="s">
        <v>1589</v>
      </c>
      <c r="D300" s="365" t="s">
        <v>1584</v>
      </c>
      <c r="E300" s="366">
        <v>1.91</v>
      </c>
    </row>
    <row r="301" spans="1:5" ht="12.75">
      <c r="A301" s="365">
        <v>340</v>
      </c>
      <c r="B301" s="365" t="s">
        <v>32017</v>
      </c>
      <c r="C301" s="365" t="s">
        <v>1589</v>
      </c>
      <c r="D301" s="365" t="s">
        <v>1584</v>
      </c>
      <c r="E301" s="366">
        <v>1.73</v>
      </c>
    </row>
    <row r="302" spans="1:5" ht="12.75">
      <c r="A302" s="365">
        <v>43130</v>
      </c>
      <c r="B302" s="365" t="s">
        <v>32018</v>
      </c>
      <c r="C302" s="365" t="s">
        <v>1590</v>
      </c>
      <c r="D302" s="365" t="s">
        <v>1588</v>
      </c>
      <c r="E302" s="366">
        <v>31.38</v>
      </c>
    </row>
    <row r="303" spans="1:5" ht="12.75">
      <c r="A303" s="365">
        <v>344</v>
      </c>
      <c r="B303" s="365" t="s">
        <v>32019</v>
      </c>
      <c r="C303" s="365" t="s">
        <v>1590</v>
      </c>
      <c r="D303" s="365" t="s">
        <v>1584</v>
      </c>
      <c r="E303" s="366">
        <v>41.25</v>
      </c>
    </row>
    <row r="304" spans="1:5" ht="12.75">
      <c r="A304" s="365">
        <v>345</v>
      </c>
      <c r="B304" s="365" t="s">
        <v>32020</v>
      </c>
      <c r="C304" s="365" t="s">
        <v>1590</v>
      </c>
      <c r="D304" s="365" t="s">
        <v>1584</v>
      </c>
      <c r="E304" s="366">
        <v>44.76</v>
      </c>
    </row>
    <row r="305" spans="1:5" ht="12.75">
      <c r="A305" s="365">
        <v>43131</v>
      </c>
      <c r="B305" s="365" t="s">
        <v>32021</v>
      </c>
      <c r="C305" s="365" t="s">
        <v>1590</v>
      </c>
      <c r="D305" s="365" t="s">
        <v>1584</v>
      </c>
      <c r="E305" s="366">
        <v>36.450000000000003</v>
      </c>
    </row>
    <row r="306" spans="1:5" ht="12.75">
      <c r="A306" s="365">
        <v>3313</v>
      </c>
      <c r="B306" s="365" t="s">
        <v>32022</v>
      </c>
      <c r="C306" s="365" t="s">
        <v>1590</v>
      </c>
      <c r="D306" s="365" t="s">
        <v>1584</v>
      </c>
      <c r="E306" s="366">
        <v>42.37</v>
      </c>
    </row>
    <row r="307" spans="1:5" ht="12.75">
      <c r="A307" s="365">
        <v>43132</v>
      </c>
      <c r="B307" s="365" t="s">
        <v>32023</v>
      </c>
      <c r="C307" s="365" t="s">
        <v>1590</v>
      </c>
      <c r="D307" s="365" t="s">
        <v>1584</v>
      </c>
      <c r="E307" s="366">
        <v>31.38</v>
      </c>
    </row>
    <row r="308" spans="1:5" ht="12.75">
      <c r="A308" s="365">
        <v>366</v>
      </c>
      <c r="B308" s="365" t="s">
        <v>32024</v>
      </c>
      <c r="C308" s="365" t="s">
        <v>1592</v>
      </c>
      <c r="D308" s="365" t="s">
        <v>1588</v>
      </c>
      <c r="E308" s="366">
        <v>75.84</v>
      </c>
    </row>
    <row r="309" spans="1:5" ht="12.75">
      <c r="A309" s="365">
        <v>367</v>
      </c>
      <c r="B309" s="365" t="s">
        <v>32025</v>
      </c>
      <c r="C309" s="365" t="s">
        <v>1592</v>
      </c>
      <c r="D309" s="365" t="s">
        <v>1584</v>
      </c>
      <c r="E309" s="366">
        <v>76.83</v>
      </c>
    </row>
    <row r="310" spans="1:5" ht="12.75">
      <c r="A310" s="365">
        <v>370</v>
      </c>
      <c r="B310" s="365" t="s">
        <v>32026</v>
      </c>
      <c r="C310" s="365" t="s">
        <v>1592</v>
      </c>
      <c r="D310" s="365" t="s">
        <v>1584</v>
      </c>
      <c r="E310" s="366">
        <v>75.84</v>
      </c>
    </row>
    <row r="311" spans="1:5" ht="12.75">
      <c r="A311" s="365">
        <v>368</v>
      </c>
      <c r="B311" s="365" t="s">
        <v>32027</v>
      </c>
      <c r="C311" s="365" t="s">
        <v>1592</v>
      </c>
      <c r="D311" s="365" t="s">
        <v>1584</v>
      </c>
      <c r="E311" s="366">
        <v>37.92</v>
      </c>
    </row>
    <row r="312" spans="1:5" ht="12.75">
      <c r="A312" s="365">
        <v>11075</v>
      </c>
      <c r="B312" s="365" t="s">
        <v>32028</v>
      </c>
      <c r="C312" s="365" t="s">
        <v>1592</v>
      </c>
      <c r="D312" s="365" t="s">
        <v>1584</v>
      </c>
      <c r="E312" s="366">
        <v>870.4</v>
      </c>
    </row>
    <row r="313" spans="1:5" ht="12.75">
      <c r="A313" s="365">
        <v>1381</v>
      </c>
      <c r="B313" s="365" t="s">
        <v>32029</v>
      </c>
      <c r="C313" s="365" t="s">
        <v>1590</v>
      </c>
      <c r="D313" s="365" t="s">
        <v>1588</v>
      </c>
      <c r="E313" s="366">
        <v>0.65</v>
      </c>
    </row>
    <row r="314" spans="1:5" ht="12.75">
      <c r="A314" s="365">
        <v>34353</v>
      </c>
      <c r="B314" s="365" t="s">
        <v>32030</v>
      </c>
      <c r="C314" s="365" t="s">
        <v>1590</v>
      </c>
      <c r="D314" s="365" t="s">
        <v>1584</v>
      </c>
      <c r="E314" s="366">
        <v>1.21</v>
      </c>
    </row>
    <row r="315" spans="1:5" ht="12.75">
      <c r="A315" s="365">
        <v>37595</v>
      </c>
      <c r="B315" s="365" t="s">
        <v>32031</v>
      </c>
      <c r="C315" s="365" t="s">
        <v>1590</v>
      </c>
      <c r="D315" s="365" t="s">
        <v>1584</v>
      </c>
      <c r="E315" s="366">
        <v>1.99</v>
      </c>
    </row>
    <row r="316" spans="1:5" ht="12.75">
      <c r="A316" s="365">
        <v>37596</v>
      </c>
      <c r="B316" s="365" t="s">
        <v>32032</v>
      </c>
      <c r="C316" s="365" t="s">
        <v>1590</v>
      </c>
      <c r="D316" s="365" t="s">
        <v>1584</v>
      </c>
      <c r="E316" s="366">
        <v>2.29</v>
      </c>
    </row>
    <row r="317" spans="1:5" ht="12.75">
      <c r="A317" s="365">
        <v>371</v>
      </c>
      <c r="B317" s="365" t="s">
        <v>32033</v>
      </c>
      <c r="C317" s="365" t="s">
        <v>1590</v>
      </c>
      <c r="D317" s="365" t="s">
        <v>1584</v>
      </c>
      <c r="E317" s="366">
        <v>0.71</v>
      </c>
    </row>
    <row r="318" spans="1:5" ht="12.75">
      <c r="A318" s="365">
        <v>37553</v>
      </c>
      <c r="B318" s="365" t="s">
        <v>32034</v>
      </c>
      <c r="C318" s="365" t="s">
        <v>1590</v>
      </c>
      <c r="D318" s="365" t="s">
        <v>1584</v>
      </c>
      <c r="E318" s="366">
        <v>1.32</v>
      </c>
    </row>
    <row r="319" spans="1:5" ht="12.75">
      <c r="A319" s="365">
        <v>37552</v>
      </c>
      <c r="B319" s="365" t="s">
        <v>32035</v>
      </c>
      <c r="C319" s="365" t="s">
        <v>1590</v>
      </c>
      <c r="D319" s="365" t="s">
        <v>1584</v>
      </c>
      <c r="E319" s="366">
        <v>2.13</v>
      </c>
    </row>
    <row r="320" spans="1:5" ht="12.75">
      <c r="A320" s="365">
        <v>36880</v>
      </c>
      <c r="B320" s="365" t="s">
        <v>32036</v>
      </c>
      <c r="C320" s="365" t="s">
        <v>1590</v>
      </c>
      <c r="D320" s="365" t="s">
        <v>1584</v>
      </c>
      <c r="E320" s="366">
        <v>2.17</v>
      </c>
    </row>
    <row r="321" spans="1:5" ht="12.75">
      <c r="A321" s="365">
        <v>34355</v>
      </c>
      <c r="B321" s="365" t="s">
        <v>32037</v>
      </c>
      <c r="C321" s="365" t="s">
        <v>1590</v>
      </c>
      <c r="D321" s="365" t="s">
        <v>1584</v>
      </c>
      <c r="E321" s="366">
        <v>1.86</v>
      </c>
    </row>
    <row r="322" spans="1:5" ht="12.75">
      <c r="A322" s="365">
        <v>130</v>
      </c>
      <c r="B322" s="365" t="s">
        <v>32038</v>
      </c>
      <c r="C322" s="365" t="s">
        <v>1590</v>
      </c>
      <c r="D322" s="365" t="s">
        <v>1584</v>
      </c>
      <c r="E322" s="366">
        <v>3.73</v>
      </c>
    </row>
    <row r="323" spans="1:5" ht="12.75">
      <c r="A323" s="365">
        <v>135</v>
      </c>
      <c r="B323" s="365" t="s">
        <v>32039</v>
      </c>
      <c r="C323" s="365" t="s">
        <v>1590</v>
      </c>
      <c r="D323" s="365" t="s">
        <v>1584</v>
      </c>
      <c r="E323" s="366">
        <v>3</v>
      </c>
    </row>
    <row r="324" spans="1:5" ht="12.75">
      <c r="A324" s="365">
        <v>36886</v>
      </c>
      <c r="B324" s="365" t="s">
        <v>32040</v>
      </c>
      <c r="C324" s="365" t="s">
        <v>1590</v>
      </c>
      <c r="D324" s="365" t="s">
        <v>1584</v>
      </c>
      <c r="E324" s="366">
        <v>0.67</v>
      </c>
    </row>
    <row r="325" spans="1:5" ht="12.75">
      <c r="A325" s="365">
        <v>38546</v>
      </c>
      <c r="B325" s="365" t="s">
        <v>32041</v>
      </c>
      <c r="C325" s="365" t="s">
        <v>1592</v>
      </c>
      <c r="D325" s="365" t="s">
        <v>1584</v>
      </c>
      <c r="E325" s="366">
        <v>523.75</v>
      </c>
    </row>
    <row r="326" spans="1:5" ht="12.75">
      <c r="A326" s="365">
        <v>34549</v>
      </c>
      <c r="B326" s="365" t="s">
        <v>32042</v>
      </c>
      <c r="C326" s="365" t="s">
        <v>1592</v>
      </c>
      <c r="D326" s="365" t="s">
        <v>1586</v>
      </c>
      <c r="E326" s="366">
        <v>730.33</v>
      </c>
    </row>
    <row r="327" spans="1:5" ht="12.75">
      <c r="A327" s="365">
        <v>6081</v>
      </c>
      <c r="B327" s="365" t="s">
        <v>32043</v>
      </c>
      <c r="C327" s="365" t="s">
        <v>1592</v>
      </c>
      <c r="D327" s="365" t="s">
        <v>1586</v>
      </c>
      <c r="E327" s="366">
        <v>51.12</v>
      </c>
    </row>
    <row r="328" spans="1:5" ht="12.75">
      <c r="A328" s="365">
        <v>6077</v>
      </c>
      <c r="B328" s="365" t="s">
        <v>32044</v>
      </c>
      <c r="C328" s="365" t="s">
        <v>1592</v>
      </c>
      <c r="D328" s="365" t="s">
        <v>1586</v>
      </c>
      <c r="E328" s="366">
        <v>36.51</v>
      </c>
    </row>
    <row r="329" spans="1:5" ht="12.75">
      <c r="A329" s="365">
        <v>6079</v>
      </c>
      <c r="B329" s="365" t="s">
        <v>32045</v>
      </c>
      <c r="C329" s="365" t="s">
        <v>1592</v>
      </c>
      <c r="D329" s="365" t="s">
        <v>1586</v>
      </c>
      <c r="E329" s="366">
        <v>36.51</v>
      </c>
    </row>
    <row r="330" spans="1:5" ht="12.75">
      <c r="A330" s="365">
        <v>1091</v>
      </c>
      <c r="B330" s="365" t="s">
        <v>32046</v>
      </c>
      <c r="C330" s="365" t="s">
        <v>1583</v>
      </c>
      <c r="D330" s="365" t="s">
        <v>1584</v>
      </c>
      <c r="E330" s="366">
        <v>39.119999999999997</v>
      </c>
    </row>
    <row r="331" spans="1:5" ht="12.75">
      <c r="A331" s="365">
        <v>1094</v>
      </c>
      <c r="B331" s="365" t="s">
        <v>32047</v>
      </c>
      <c r="C331" s="365" t="s">
        <v>1583</v>
      </c>
      <c r="D331" s="365" t="s">
        <v>1584</v>
      </c>
      <c r="E331" s="366">
        <v>27.36</v>
      </c>
    </row>
    <row r="332" spans="1:5" ht="12.75">
      <c r="A332" s="365">
        <v>1095</v>
      </c>
      <c r="B332" s="365" t="s">
        <v>32048</v>
      </c>
      <c r="C332" s="365" t="s">
        <v>1583</v>
      </c>
      <c r="D332" s="365" t="s">
        <v>1584</v>
      </c>
      <c r="E332" s="366">
        <v>58.16</v>
      </c>
    </row>
    <row r="333" spans="1:5" ht="12.75">
      <c r="A333" s="365">
        <v>1092</v>
      </c>
      <c r="B333" s="365" t="s">
        <v>32049</v>
      </c>
      <c r="C333" s="365" t="s">
        <v>1583</v>
      </c>
      <c r="D333" s="365" t="s">
        <v>1588</v>
      </c>
      <c r="E333" s="366">
        <v>45</v>
      </c>
    </row>
    <row r="334" spans="1:5" ht="12.75">
      <c r="A334" s="365">
        <v>1093</v>
      </c>
      <c r="B334" s="365" t="s">
        <v>32050</v>
      </c>
      <c r="C334" s="365" t="s">
        <v>1583</v>
      </c>
      <c r="D334" s="365" t="s">
        <v>1584</v>
      </c>
      <c r="E334" s="366">
        <v>105.09</v>
      </c>
    </row>
    <row r="335" spans="1:5" ht="12.75">
      <c r="A335" s="365">
        <v>1090</v>
      </c>
      <c r="B335" s="365" t="s">
        <v>32051</v>
      </c>
      <c r="C335" s="365" t="s">
        <v>1583</v>
      </c>
      <c r="D335" s="365" t="s">
        <v>1584</v>
      </c>
      <c r="E335" s="366">
        <v>75.239999999999995</v>
      </c>
    </row>
    <row r="336" spans="1:5" ht="12.75">
      <c r="A336" s="365">
        <v>1096</v>
      </c>
      <c r="B336" s="365" t="s">
        <v>32052</v>
      </c>
      <c r="C336" s="365" t="s">
        <v>1583</v>
      </c>
      <c r="D336" s="365" t="s">
        <v>1584</v>
      </c>
      <c r="E336" s="366">
        <v>135.41</v>
      </c>
    </row>
    <row r="337" spans="1:5" ht="12.75">
      <c r="A337" s="365">
        <v>1097</v>
      </c>
      <c r="B337" s="365" t="s">
        <v>32053</v>
      </c>
      <c r="C337" s="365" t="s">
        <v>1583</v>
      </c>
      <c r="D337" s="365" t="s">
        <v>1584</v>
      </c>
      <c r="E337" s="366">
        <v>114.94</v>
      </c>
    </row>
    <row r="338" spans="1:5" ht="12.75">
      <c r="A338" s="365">
        <v>378</v>
      </c>
      <c r="B338" s="365" t="s">
        <v>32054</v>
      </c>
      <c r="C338" s="365" t="s">
        <v>1587</v>
      </c>
      <c r="D338" s="365" t="s">
        <v>1584</v>
      </c>
      <c r="E338" s="366">
        <v>19.440000000000001</v>
      </c>
    </row>
    <row r="339" spans="1:5" ht="12.75">
      <c r="A339" s="365">
        <v>40911</v>
      </c>
      <c r="B339" s="365" t="s">
        <v>32055</v>
      </c>
      <c r="C339" s="365" t="s">
        <v>1593</v>
      </c>
      <c r="D339" s="365" t="s">
        <v>1584</v>
      </c>
      <c r="E339" s="364">
        <v>3413.28</v>
      </c>
    </row>
    <row r="340" spans="1:5" ht="12.75">
      <c r="A340" s="365">
        <v>33939</v>
      </c>
      <c r="B340" s="365" t="s">
        <v>32056</v>
      </c>
      <c r="C340" s="365" t="s">
        <v>1587</v>
      </c>
      <c r="D340" s="365" t="s">
        <v>1584</v>
      </c>
      <c r="E340" s="366">
        <v>80.209999999999994</v>
      </c>
    </row>
    <row r="341" spans="1:5" ht="12.75">
      <c r="A341" s="365">
        <v>40815</v>
      </c>
      <c r="B341" s="365" t="s">
        <v>32057</v>
      </c>
      <c r="C341" s="365" t="s">
        <v>1593</v>
      </c>
      <c r="D341" s="365" t="s">
        <v>1584</v>
      </c>
      <c r="E341" s="364">
        <v>14079.71</v>
      </c>
    </row>
    <row r="342" spans="1:5" ht="12.75">
      <c r="A342" s="365">
        <v>34760</v>
      </c>
      <c r="B342" s="365" t="s">
        <v>32058</v>
      </c>
      <c r="C342" s="365" t="s">
        <v>1587</v>
      </c>
      <c r="D342" s="365" t="s">
        <v>1584</v>
      </c>
      <c r="E342" s="366">
        <v>83.69</v>
      </c>
    </row>
    <row r="343" spans="1:5" ht="12.75">
      <c r="A343" s="365">
        <v>40935</v>
      </c>
      <c r="B343" s="365" t="s">
        <v>32059</v>
      </c>
      <c r="C343" s="365" t="s">
        <v>1593</v>
      </c>
      <c r="D343" s="365" t="s">
        <v>1584</v>
      </c>
      <c r="E343" s="364">
        <v>14692.8</v>
      </c>
    </row>
    <row r="344" spans="1:5" ht="12.75">
      <c r="A344" s="365">
        <v>33952</v>
      </c>
      <c r="B344" s="365" t="s">
        <v>32060</v>
      </c>
      <c r="C344" s="365" t="s">
        <v>1587</v>
      </c>
      <c r="D344" s="365" t="s">
        <v>1584</v>
      </c>
      <c r="E344" s="366">
        <v>113.93</v>
      </c>
    </row>
    <row r="345" spans="1:5" ht="12.75">
      <c r="A345" s="365">
        <v>40816</v>
      </c>
      <c r="B345" s="365" t="s">
        <v>32061</v>
      </c>
      <c r="C345" s="365" t="s">
        <v>1593</v>
      </c>
      <c r="D345" s="365" t="s">
        <v>1584</v>
      </c>
      <c r="E345" s="364">
        <v>19999.07</v>
      </c>
    </row>
    <row r="346" spans="1:5" ht="12.75">
      <c r="A346" s="365">
        <v>33953</v>
      </c>
      <c r="B346" s="365" t="s">
        <v>32062</v>
      </c>
      <c r="C346" s="365" t="s">
        <v>1587</v>
      </c>
      <c r="D346" s="365" t="s">
        <v>1584</v>
      </c>
      <c r="E346" s="366">
        <v>150.62</v>
      </c>
    </row>
    <row r="347" spans="1:5" ht="12.75">
      <c r="A347" s="365">
        <v>40817</v>
      </c>
      <c r="B347" s="365" t="s">
        <v>32063</v>
      </c>
      <c r="C347" s="365" t="s">
        <v>1593</v>
      </c>
      <c r="D347" s="365" t="s">
        <v>1584</v>
      </c>
      <c r="E347" s="364">
        <v>26440.55</v>
      </c>
    </row>
    <row r="348" spans="1:5" ht="12.75">
      <c r="A348" s="365">
        <v>13348</v>
      </c>
      <c r="B348" s="365" t="s">
        <v>32064</v>
      </c>
      <c r="C348" s="365" t="s">
        <v>1583</v>
      </c>
      <c r="D348" s="365" t="s">
        <v>1586</v>
      </c>
      <c r="E348" s="366">
        <v>1.79</v>
      </c>
    </row>
    <row r="349" spans="1:5" ht="12.75">
      <c r="A349" s="365">
        <v>39211</v>
      </c>
      <c r="B349" s="365" t="s">
        <v>32065</v>
      </c>
      <c r="C349" s="365" t="s">
        <v>1583</v>
      </c>
      <c r="D349" s="365" t="s">
        <v>1584</v>
      </c>
      <c r="E349" s="366">
        <v>1.67</v>
      </c>
    </row>
    <row r="350" spans="1:5" ht="12.75">
      <c r="A350" s="365">
        <v>39212</v>
      </c>
      <c r="B350" s="365" t="s">
        <v>32066</v>
      </c>
      <c r="C350" s="365" t="s">
        <v>1583</v>
      </c>
      <c r="D350" s="365" t="s">
        <v>1584</v>
      </c>
      <c r="E350" s="366">
        <v>1.86</v>
      </c>
    </row>
    <row r="351" spans="1:5" ht="12.75">
      <c r="A351" s="365">
        <v>39208</v>
      </c>
      <c r="B351" s="365" t="s">
        <v>32067</v>
      </c>
      <c r="C351" s="365" t="s">
        <v>1583</v>
      </c>
      <c r="D351" s="365" t="s">
        <v>1584</v>
      </c>
      <c r="E351" s="366">
        <v>0.51</v>
      </c>
    </row>
    <row r="352" spans="1:5" ht="12.75">
      <c r="A352" s="365">
        <v>39210</v>
      </c>
      <c r="B352" s="365" t="s">
        <v>32068</v>
      </c>
      <c r="C352" s="365" t="s">
        <v>1583</v>
      </c>
      <c r="D352" s="365" t="s">
        <v>1584</v>
      </c>
      <c r="E352" s="366">
        <v>0.93</v>
      </c>
    </row>
    <row r="353" spans="1:5" ht="12.75">
      <c r="A353" s="365">
        <v>39214</v>
      </c>
      <c r="B353" s="365" t="s">
        <v>32069</v>
      </c>
      <c r="C353" s="365" t="s">
        <v>1583</v>
      </c>
      <c r="D353" s="365" t="s">
        <v>1584</v>
      </c>
      <c r="E353" s="366">
        <v>3.46</v>
      </c>
    </row>
    <row r="354" spans="1:5" ht="12.75">
      <c r="A354" s="365">
        <v>39213</v>
      </c>
      <c r="B354" s="365" t="s">
        <v>32070</v>
      </c>
      <c r="C354" s="365" t="s">
        <v>1583</v>
      </c>
      <c r="D354" s="365" t="s">
        <v>1584</v>
      </c>
      <c r="E354" s="366">
        <v>2.44</v>
      </c>
    </row>
    <row r="355" spans="1:5" ht="12.75">
      <c r="A355" s="365">
        <v>39209</v>
      </c>
      <c r="B355" s="365" t="s">
        <v>32071</v>
      </c>
      <c r="C355" s="365" t="s">
        <v>1583</v>
      </c>
      <c r="D355" s="365" t="s">
        <v>1584</v>
      </c>
      <c r="E355" s="366">
        <v>0.6</v>
      </c>
    </row>
    <row r="356" spans="1:5" ht="12.75">
      <c r="A356" s="365">
        <v>39207</v>
      </c>
      <c r="B356" s="365" t="s">
        <v>32072</v>
      </c>
      <c r="C356" s="365" t="s">
        <v>1583</v>
      </c>
      <c r="D356" s="365" t="s">
        <v>1584</v>
      </c>
      <c r="E356" s="366">
        <v>0.93</v>
      </c>
    </row>
    <row r="357" spans="1:5" ht="12.75">
      <c r="A357" s="365">
        <v>39215</v>
      </c>
      <c r="B357" s="365" t="s">
        <v>32073</v>
      </c>
      <c r="C357" s="365" t="s">
        <v>1583</v>
      </c>
      <c r="D357" s="365" t="s">
        <v>1584</v>
      </c>
      <c r="E357" s="366">
        <v>6.3</v>
      </c>
    </row>
    <row r="358" spans="1:5" ht="12.75">
      <c r="A358" s="365">
        <v>39216</v>
      </c>
      <c r="B358" s="365" t="s">
        <v>32074</v>
      </c>
      <c r="C358" s="365" t="s">
        <v>1583</v>
      </c>
      <c r="D358" s="365" t="s">
        <v>1584</v>
      </c>
      <c r="E358" s="366">
        <v>8.7799999999999994</v>
      </c>
    </row>
    <row r="359" spans="1:5" ht="12.75">
      <c r="A359" s="365">
        <v>11267</v>
      </c>
      <c r="B359" s="365" t="s">
        <v>32075</v>
      </c>
      <c r="C359" s="365" t="s">
        <v>1583</v>
      </c>
      <c r="D359" s="365" t="s">
        <v>1586</v>
      </c>
      <c r="E359" s="366">
        <v>1.56</v>
      </c>
    </row>
    <row r="360" spans="1:5" ht="12.75">
      <c r="A360" s="365">
        <v>379</v>
      </c>
      <c r="B360" s="365" t="s">
        <v>32076</v>
      </c>
      <c r="C360" s="365" t="s">
        <v>1583</v>
      </c>
      <c r="D360" s="365" t="s">
        <v>1586</v>
      </c>
      <c r="E360" s="366">
        <v>1.57</v>
      </c>
    </row>
    <row r="361" spans="1:5" ht="12.75">
      <c r="A361" s="365">
        <v>510</v>
      </c>
      <c r="B361" s="365" t="s">
        <v>32077</v>
      </c>
      <c r="C361" s="365" t="s">
        <v>1590</v>
      </c>
      <c r="D361" s="365" t="s">
        <v>1584</v>
      </c>
      <c r="E361" s="366">
        <v>13.68</v>
      </c>
    </row>
    <row r="362" spans="1:5" ht="12.75">
      <c r="A362" s="365">
        <v>516</v>
      </c>
      <c r="B362" s="365" t="s">
        <v>32078</v>
      </c>
      <c r="C362" s="365" t="s">
        <v>1590</v>
      </c>
      <c r="D362" s="365" t="s">
        <v>1584</v>
      </c>
      <c r="E362" s="366">
        <v>16.21</v>
      </c>
    </row>
    <row r="363" spans="1:5" ht="12.75">
      <c r="A363" s="365">
        <v>509</v>
      </c>
      <c r="B363" s="365" t="s">
        <v>32079</v>
      </c>
      <c r="C363" s="365" t="s">
        <v>1590</v>
      </c>
      <c r="D363" s="365" t="s">
        <v>1584</v>
      </c>
      <c r="E363" s="366">
        <v>18.190000000000001</v>
      </c>
    </row>
    <row r="364" spans="1:5" ht="12.75">
      <c r="A364" s="365">
        <v>40331</v>
      </c>
      <c r="B364" s="365" t="s">
        <v>32080</v>
      </c>
      <c r="C364" s="365" t="s">
        <v>1587</v>
      </c>
      <c r="D364" s="365" t="s">
        <v>1584</v>
      </c>
      <c r="E364" s="366">
        <v>24.83</v>
      </c>
    </row>
    <row r="365" spans="1:5" ht="12.75">
      <c r="A365" s="365">
        <v>40930</v>
      </c>
      <c r="B365" s="365" t="s">
        <v>32081</v>
      </c>
      <c r="C365" s="365" t="s">
        <v>1593</v>
      </c>
      <c r="D365" s="365" t="s">
        <v>1584</v>
      </c>
      <c r="E365" s="364">
        <v>4360.63</v>
      </c>
    </row>
    <row r="366" spans="1:5" ht="12.75">
      <c r="A366" s="365">
        <v>11761</v>
      </c>
      <c r="B366" s="365" t="s">
        <v>32082</v>
      </c>
      <c r="C366" s="365" t="s">
        <v>1583</v>
      </c>
      <c r="D366" s="365" t="s">
        <v>1584</v>
      </c>
      <c r="E366" s="366">
        <v>84.91</v>
      </c>
    </row>
    <row r="367" spans="1:5" ht="12.75">
      <c r="A367" s="365">
        <v>377</v>
      </c>
      <c r="B367" s="365" t="s">
        <v>32083</v>
      </c>
      <c r="C367" s="365" t="s">
        <v>1583</v>
      </c>
      <c r="D367" s="365" t="s">
        <v>1588</v>
      </c>
      <c r="E367" s="366">
        <v>39.9</v>
      </c>
    </row>
    <row r="368" spans="1:5" ht="12.75">
      <c r="A368" s="365">
        <v>7588</v>
      </c>
      <c r="B368" s="365" t="s">
        <v>32084</v>
      </c>
      <c r="C368" s="365" t="s">
        <v>1583</v>
      </c>
      <c r="D368" s="365" t="s">
        <v>1588</v>
      </c>
      <c r="E368" s="366">
        <v>46.48</v>
      </c>
    </row>
    <row r="369" spans="1:5" ht="12.75">
      <c r="A369" s="365">
        <v>34392</v>
      </c>
      <c r="B369" s="365" t="s">
        <v>32085</v>
      </c>
      <c r="C369" s="365" t="s">
        <v>1587</v>
      </c>
      <c r="D369" s="365" t="s">
        <v>1584</v>
      </c>
      <c r="E369" s="366">
        <v>20.89</v>
      </c>
    </row>
    <row r="370" spans="1:5" ht="12.75">
      <c r="A370" s="365">
        <v>40908</v>
      </c>
      <c r="B370" s="365" t="s">
        <v>32086</v>
      </c>
      <c r="C370" s="365" t="s">
        <v>1593</v>
      </c>
      <c r="D370" s="365" t="s">
        <v>1584</v>
      </c>
      <c r="E370" s="364">
        <v>3669.62</v>
      </c>
    </row>
    <row r="371" spans="1:5" ht="12.75">
      <c r="A371" s="365">
        <v>34551</v>
      </c>
      <c r="B371" s="365" t="s">
        <v>32087</v>
      </c>
      <c r="C371" s="365" t="s">
        <v>1587</v>
      </c>
      <c r="D371" s="365" t="s">
        <v>1584</v>
      </c>
      <c r="E371" s="366">
        <v>12.11</v>
      </c>
    </row>
    <row r="372" spans="1:5" ht="12.75">
      <c r="A372" s="365">
        <v>41078</v>
      </c>
      <c r="B372" s="365" t="s">
        <v>32088</v>
      </c>
      <c r="C372" s="365" t="s">
        <v>1593</v>
      </c>
      <c r="D372" s="365" t="s">
        <v>1584</v>
      </c>
      <c r="E372" s="364">
        <v>2128.98</v>
      </c>
    </row>
    <row r="373" spans="1:5" ht="12.75">
      <c r="A373" s="365">
        <v>246</v>
      </c>
      <c r="B373" s="365" t="s">
        <v>32089</v>
      </c>
      <c r="C373" s="365" t="s">
        <v>1587</v>
      </c>
      <c r="D373" s="365" t="s">
        <v>1584</v>
      </c>
      <c r="E373" s="366">
        <v>13.17</v>
      </c>
    </row>
    <row r="374" spans="1:5" ht="12.75">
      <c r="A374" s="365">
        <v>40927</v>
      </c>
      <c r="B374" s="365" t="s">
        <v>32090</v>
      </c>
      <c r="C374" s="365" t="s">
        <v>1593</v>
      </c>
      <c r="D374" s="365" t="s">
        <v>1584</v>
      </c>
      <c r="E374" s="364">
        <v>2315.7600000000002</v>
      </c>
    </row>
    <row r="375" spans="1:5" ht="12.75">
      <c r="A375" s="365">
        <v>2350</v>
      </c>
      <c r="B375" s="365" t="s">
        <v>32091</v>
      </c>
      <c r="C375" s="365" t="s">
        <v>1587</v>
      </c>
      <c r="D375" s="365" t="s">
        <v>1584</v>
      </c>
      <c r="E375" s="366">
        <v>18.34</v>
      </c>
    </row>
    <row r="376" spans="1:5" ht="12.75">
      <c r="A376" s="365">
        <v>40812</v>
      </c>
      <c r="B376" s="365" t="s">
        <v>32092</v>
      </c>
      <c r="C376" s="365" t="s">
        <v>1593</v>
      </c>
      <c r="D376" s="365" t="s">
        <v>1584</v>
      </c>
      <c r="E376" s="364">
        <v>3222.51</v>
      </c>
    </row>
    <row r="377" spans="1:5" ht="12.75">
      <c r="A377" s="365">
        <v>245</v>
      </c>
      <c r="B377" s="365" t="s">
        <v>32093</v>
      </c>
      <c r="C377" s="365" t="s">
        <v>1587</v>
      </c>
      <c r="D377" s="365" t="s">
        <v>1584</v>
      </c>
      <c r="E377" s="366">
        <v>30.6</v>
      </c>
    </row>
    <row r="378" spans="1:5" ht="12.75">
      <c r="A378" s="365">
        <v>41090</v>
      </c>
      <c r="B378" s="365" t="s">
        <v>32094</v>
      </c>
      <c r="C378" s="365" t="s">
        <v>1593</v>
      </c>
      <c r="D378" s="365" t="s">
        <v>1584</v>
      </c>
      <c r="E378" s="364">
        <v>5374.64</v>
      </c>
    </row>
    <row r="379" spans="1:5" ht="12.75">
      <c r="A379" s="365">
        <v>251</v>
      </c>
      <c r="B379" s="365" t="s">
        <v>32095</v>
      </c>
      <c r="C379" s="365" t="s">
        <v>1587</v>
      </c>
      <c r="D379" s="365" t="s">
        <v>1584</v>
      </c>
      <c r="E379" s="366">
        <v>17.04</v>
      </c>
    </row>
    <row r="380" spans="1:5" ht="12.75">
      <c r="A380" s="365">
        <v>40975</v>
      </c>
      <c r="B380" s="365" t="s">
        <v>32096</v>
      </c>
      <c r="C380" s="365" t="s">
        <v>1593</v>
      </c>
      <c r="D380" s="365" t="s">
        <v>1584</v>
      </c>
      <c r="E380" s="364">
        <v>2993.27</v>
      </c>
    </row>
    <row r="381" spans="1:5" ht="12.75">
      <c r="A381" s="365">
        <v>6127</v>
      </c>
      <c r="B381" s="365" t="s">
        <v>32097</v>
      </c>
      <c r="C381" s="365" t="s">
        <v>1587</v>
      </c>
      <c r="D381" s="365" t="s">
        <v>1584</v>
      </c>
      <c r="E381" s="366">
        <v>12.11</v>
      </c>
    </row>
    <row r="382" spans="1:5" ht="12.75">
      <c r="A382" s="365">
        <v>41072</v>
      </c>
      <c r="B382" s="365" t="s">
        <v>32098</v>
      </c>
      <c r="C382" s="365" t="s">
        <v>1593</v>
      </c>
      <c r="D382" s="365" t="s">
        <v>1584</v>
      </c>
      <c r="E382" s="364">
        <v>2128.98</v>
      </c>
    </row>
    <row r="383" spans="1:5" ht="12.75">
      <c r="A383" s="365">
        <v>6121</v>
      </c>
      <c r="B383" s="365" t="s">
        <v>32099</v>
      </c>
      <c r="C383" s="365" t="s">
        <v>1587</v>
      </c>
      <c r="D383" s="365" t="s">
        <v>1584</v>
      </c>
      <c r="E383" s="366">
        <v>13.32</v>
      </c>
    </row>
    <row r="384" spans="1:5" ht="12.75">
      <c r="A384" s="365">
        <v>41071</v>
      </c>
      <c r="B384" s="365" t="s">
        <v>32100</v>
      </c>
      <c r="C384" s="365" t="s">
        <v>1593</v>
      </c>
      <c r="D384" s="365" t="s">
        <v>1584</v>
      </c>
      <c r="E384" s="364">
        <v>2338.8000000000002</v>
      </c>
    </row>
    <row r="385" spans="1:5" ht="12.75">
      <c r="A385" s="365">
        <v>244</v>
      </c>
      <c r="B385" s="365" t="s">
        <v>32101</v>
      </c>
      <c r="C385" s="365" t="s">
        <v>1587</v>
      </c>
      <c r="D385" s="365" t="s">
        <v>1584</v>
      </c>
      <c r="E385" s="366">
        <v>12.93</v>
      </c>
    </row>
    <row r="386" spans="1:5" ht="12.75">
      <c r="A386" s="365">
        <v>41093</v>
      </c>
      <c r="B386" s="365" t="s">
        <v>32102</v>
      </c>
      <c r="C386" s="365" t="s">
        <v>1593</v>
      </c>
      <c r="D386" s="365" t="s">
        <v>1584</v>
      </c>
      <c r="E386" s="364">
        <v>2274.1999999999998</v>
      </c>
    </row>
    <row r="387" spans="1:5" ht="12.75">
      <c r="A387" s="365">
        <v>532</v>
      </c>
      <c r="B387" s="365" t="s">
        <v>32103</v>
      </c>
      <c r="C387" s="365" t="s">
        <v>1587</v>
      </c>
      <c r="D387" s="365" t="s">
        <v>1584</v>
      </c>
      <c r="E387" s="366">
        <v>41.33</v>
      </c>
    </row>
    <row r="388" spans="1:5" ht="12.75">
      <c r="A388" s="365">
        <v>40931</v>
      </c>
      <c r="B388" s="365" t="s">
        <v>32104</v>
      </c>
      <c r="C388" s="365" t="s">
        <v>1593</v>
      </c>
      <c r="D388" s="365" t="s">
        <v>1584</v>
      </c>
      <c r="E388" s="364">
        <v>7258.35</v>
      </c>
    </row>
    <row r="389" spans="1:5" ht="12.75">
      <c r="A389" s="365">
        <v>36150</v>
      </c>
      <c r="B389" s="365" t="s">
        <v>32105</v>
      </c>
      <c r="C389" s="365" t="s">
        <v>1583</v>
      </c>
      <c r="D389" s="365" t="s">
        <v>1584</v>
      </c>
      <c r="E389" s="366">
        <v>44.25</v>
      </c>
    </row>
    <row r="390" spans="1:5" ht="12.75">
      <c r="A390" s="365">
        <v>4760</v>
      </c>
      <c r="B390" s="365" t="s">
        <v>32106</v>
      </c>
      <c r="C390" s="365" t="s">
        <v>1587</v>
      </c>
      <c r="D390" s="365" t="s">
        <v>1584</v>
      </c>
      <c r="E390" s="366">
        <v>19.440000000000001</v>
      </c>
    </row>
    <row r="391" spans="1:5" ht="12.75">
      <c r="A391" s="365">
        <v>41069</v>
      </c>
      <c r="B391" s="365" t="s">
        <v>32107</v>
      </c>
      <c r="C391" s="365" t="s">
        <v>1593</v>
      </c>
      <c r="D391" s="365" t="s">
        <v>1584</v>
      </c>
      <c r="E391" s="364">
        <v>3413.78</v>
      </c>
    </row>
    <row r="392" spans="1:5" ht="12.75">
      <c r="A392" s="365">
        <v>10422</v>
      </c>
      <c r="B392" s="365" t="s">
        <v>32108</v>
      </c>
      <c r="C392" s="365" t="s">
        <v>1583</v>
      </c>
      <c r="D392" s="365" t="s">
        <v>1584</v>
      </c>
      <c r="E392" s="366">
        <v>364.31</v>
      </c>
    </row>
    <row r="393" spans="1:5" ht="12.75">
      <c r="A393" s="365">
        <v>44019</v>
      </c>
      <c r="B393" s="365" t="s">
        <v>32109</v>
      </c>
      <c r="C393" s="365" t="s">
        <v>1583</v>
      </c>
      <c r="D393" s="365" t="s">
        <v>1584</v>
      </c>
      <c r="E393" s="366">
        <v>504.29</v>
      </c>
    </row>
    <row r="394" spans="1:5" ht="12.75">
      <c r="A394" s="365">
        <v>36520</v>
      </c>
      <c r="B394" s="365" t="s">
        <v>32110</v>
      </c>
      <c r="C394" s="365" t="s">
        <v>1583</v>
      </c>
      <c r="D394" s="365" t="s">
        <v>1584</v>
      </c>
      <c r="E394" s="366">
        <v>613.16</v>
      </c>
    </row>
    <row r="395" spans="1:5" ht="12.75">
      <c r="A395" s="365">
        <v>42319</v>
      </c>
      <c r="B395" s="365" t="s">
        <v>32111</v>
      </c>
      <c r="C395" s="365" t="s">
        <v>1583</v>
      </c>
      <c r="D395" s="365" t="s">
        <v>1584</v>
      </c>
      <c r="E395" s="366">
        <v>549.41999999999996</v>
      </c>
    </row>
    <row r="396" spans="1:5" ht="12.75">
      <c r="A396" s="365">
        <v>10420</v>
      </c>
      <c r="B396" s="365" t="s">
        <v>32112</v>
      </c>
      <c r="C396" s="365" t="s">
        <v>1583</v>
      </c>
      <c r="D396" s="365" t="s">
        <v>1588</v>
      </c>
      <c r="E396" s="366">
        <v>194.9</v>
      </c>
    </row>
    <row r="397" spans="1:5" ht="12.75">
      <c r="A397" s="365">
        <v>10421</v>
      </c>
      <c r="B397" s="365" t="s">
        <v>32113</v>
      </c>
      <c r="C397" s="365" t="s">
        <v>1583</v>
      </c>
      <c r="D397" s="365" t="s">
        <v>1584</v>
      </c>
      <c r="E397" s="366">
        <v>214.17</v>
      </c>
    </row>
    <row r="398" spans="1:5" ht="12.75">
      <c r="A398" s="365">
        <v>11786</v>
      </c>
      <c r="B398" s="365" t="s">
        <v>32114</v>
      </c>
      <c r="C398" s="365" t="s">
        <v>1583</v>
      </c>
      <c r="D398" s="365" t="s">
        <v>1584</v>
      </c>
      <c r="E398" s="366">
        <v>431.85</v>
      </c>
    </row>
    <row r="399" spans="1:5" ht="12.75">
      <c r="A399" s="365">
        <v>10</v>
      </c>
      <c r="B399" s="365" t="s">
        <v>32115</v>
      </c>
      <c r="C399" s="365" t="s">
        <v>1583</v>
      </c>
      <c r="D399" s="365" t="s">
        <v>1584</v>
      </c>
      <c r="E399" s="366">
        <v>13.74</v>
      </c>
    </row>
    <row r="400" spans="1:5" ht="12.75">
      <c r="A400" s="365">
        <v>4815</v>
      </c>
      <c r="B400" s="365" t="s">
        <v>32116</v>
      </c>
      <c r="C400" s="365" t="s">
        <v>1583</v>
      </c>
      <c r="D400" s="365" t="s">
        <v>1584</v>
      </c>
      <c r="E400" s="366">
        <v>6.25</v>
      </c>
    </row>
    <row r="401" spans="1:5" ht="12.75">
      <c r="A401" s="365">
        <v>541</v>
      </c>
      <c r="B401" s="365" t="s">
        <v>32117</v>
      </c>
      <c r="C401" s="365" t="s">
        <v>1583</v>
      </c>
      <c r="D401" s="365" t="s">
        <v>1588</v>
      </c>
      <c r="E401" s="366">
        <v>135</v>
      </c>
    </row>
    <row r="402" spans="1:5" ht="12.75">
      <c r="A402" s="365">
        <v>542</v>
      </c>
      <c r="B402" s="365" t="s">
        <v>32118</v>
      </c>
      <c r="C402" s="365" t="s">
        <v>1583</v>
      </c>
      <c r="D402" s="365" t="s">
        <v>1584</v>
      </c>
      <c r="E402" s="366">
        <v>169.22</v>
      </c>
    </row>
    <row r="403" spans="1:5" ht="12.75">
      <c r="A403" s="365">
        <v>540</v>
      </c>
      <c r="B403" s="365" t="s">
        <v>32119</v>
      </c>
      <c r="C403" s="365" t="s">
        <v>1583</v>
      </c>
      <c r="D403" s="365" t="s">
        <v>1584</v>
      </c>
      <c r="E403" s="366">
        <v>381.34</v>
      </c>
    </row>
    <row r="404" spans="1:5" ht="12.75">
      <c r="A404" s="365">
        <v>38364</v>
      </c>
      <c r="B404" s="365" t="s">
        <v>32120</v>
      </c>
      <c r="C404" s="365" t="s">
        <v>1583</v>
      </c>
      <c r="D404" s="365" t="s">
        <v>1584</v>
      </c>
      <c r="E404" s="366">
        <v>524.1</v>
      </c>
    </row>
    <row r="405" spans="1:5" ht="12.75">
      <c r="A405" s="365">
        <v>11692</v>
      </c>
      <c r="B405" s="365" t="s">
        <v>32121</v>
      </c>
      <c r="C405" s="365" t="s">
        <v>1585</v>
      </c>
      <c r="D405" s="365" t="s">
        <v>1584</v>
      </c>
      <c r="E405" s="366">
        <v>238.16</v>
      </c>
    </row>
    <row r="406" spans="1:5" ht="12.75">
      <c r="A406" s="365">
        <v>1746</v>
      </c>
      <c r="B406" s="365" t="s">
        <v>32122</v>
      </c>
      <c r="C406" s="365" t="s">
        <v>1583</v>
      </c>
      <c r="D406" s="365" t="s">
        <v>1588</v>
      </c>
      <c r="E406" s="366">
        <v>250</v>
      </c>
    </row>
    <row r="407" spans="1:5" ht="12.75">
      <c r="A407" s="365">
        <v>1748</v>
      </c>
      <c r="B407" s="365" t="s">
        <v>32123</v>
      </c>
      <c r="C407" s="365" t="s">
        <v>1583</v>
      </c>
      <c r="D407" s="365" t="s">
        <v>1584</v>
      </c>
      <c r="E407" s="366">
        <v>332.44</v>
      </c>
    </row>
    <row r="408" spans="1:5" ht="12.75">
      <c r="A408" s="365">
        <v>1749</v>
      </c>
      <c r="B408" s="365" t="s">
        <v>32124</v>
      </c>
      <c r="C408" s="365" t="s">
        <v>1583</v>
      </c>
      <c r="D408" s="365" t="s">
        <v>1584</v>
      </c>
      <c r="E408" s="366">
        <v>481.64</v>
      </c>
    </row>
    <row r="409" spans="1:5" ht="12.75">
      <c r="A409" s="365">
        <v>37412</v>
      </c>
      <c r="B409" s="365" t="s">
        <v>32125</v>
      </c>
      <c r="C409" s="365" t="s">
        <v>1583</v>
      </c>
      <c r="D409" s="365" t="s">
        <v>1584</v>
      </c>
      <c r="E409" s="366">
        <v>244.37</v>
      </c>
    </row>
    <row r="410" spans="1:5" ht="12.75">
      <c r="A410" s="365">
        <v>1745</v>
      </c>
      <c r="B410" s="365" t="s">
        <v>32126</v>
      </c>
      <c r="C410" s="365" t="s">
        <v>1583</v>
      </c>
      <c r="D410" s="365" t="s">
        <v>1584</v>
      </c>
      <c r="E410" s="366">
        <v>290.58999999999997</v>
      </c>
    </row>
    <row r="411" spans="1:5" ht="12.75">
      <c r="A411" s="365">
        <v>1750</v>
      </c>
      <c r="B411" s="365" t="s">
        <v>32127</v>
      </c>
      <c r="C411" s="365" t="s">
        <v>1583</v>
      </c>
      <c r="D411" s="365" t="s">
        <v>1584</v>
      </c>
      <c r="E411" s="366">
        <v>679.07</v>
      </c>
    </row>
    <row r="412" spans="1:5" ht="12.75">
      <c r="A412" s="365">
        <v>11687</v>
      </c>
      <c r="B412" s="365" t="s">
        <v>32128</v>
      </c>
      <c r="C412" s="365" t="s">
        <v>1589</v>
      </c>
      <c r="D412" s="365" t="s">
        <v>1584</v>
      </c>
      <c r="E412" s="364">
        <v>1081.97</v>
      </c>
    </row>
    <row r="413" spans="1:5" ht="12.75">
      <c r="A413" s="365">
        <v>11689</v>
      </c>
      <c r="B413" s="365" t="s">
        <v>32129</v>
      </c>
      <c r="C413" s="365" t="s">
        <v>1589</v>
      </c>
      <c r="D413" s="365" t="s">
        <v>1584</v>
      </c>
      <c r="E413" s="364">
        <v>1355.65</v>
      </c>
    </row>
    <row r="414" spans="1:5" ht="12.75">
      <c r="A414" s="365">
        <v>11693</v>
      </c>
      <c r="B414" s="365" t="s">
        <v>32130</v>
      </c>
      <c r="C414" s="365" t="s">
        <v>1585</v>
      </c>
      <c r="D414" s="365" t="s">
        <v>1584</v>
      </c>
      <c r="E414" s="366">
        <v>149.68</v>
      </c>
    </row>
    <row r="415" spans="1:5" ht="12.75">
      <c r="A415" s="365">
        <v>36215</v>
      </c>
      <c r="B415" s="365" t="s">
        <v>32131</v>
      </c>
      <c r="C415" s="365" t="s">
        <v>1583</v>
      </c>
      <c r="D415" s="365" t="s">
        <v>1586</v>
      </c>
      <c r="E415" s="366">
        <v>883.19</v>
      </c>
    </row>
    <row r="416" spans="1:5" ht="12.75">
      <c r="A416" s="365">
        <v>42439</v>
      </c>
      <c r="B416" s="365" t="s">
        <v>32132</v>
      </c>
      <c r="C416" s="365" t="s">
        <v>1583</v>
      </c>
      <c r="D416" s="365" t="s">
        <v>1586</v>
      </c>
      <c r="E416" s="364">
        <v>1197.21</v>
      </c>
    </row>
    <row r="417" spans="1:5" ht="12.75">
      <c r="A417" s="365">
        <v>38381</v>
      </c>
      <c r="B417" s="365" t="s">
        <v>32133</v>
      </c>
      <c r="C417" s="365" t="s">
        <v>1583</v>
      </c>
      <c r="D417" s="365" t="s">
        <v>1584</v>
      </c>
      <c r="E417" s="366">
        <v>10.33</v>
      </c>
    </row>
    <row r="418" spans="1:5" ht="12.75">
      <c r="A418" s="365">
        <v>39621</v>
      </c>
      <c r="B418" s="365" t="s">
        <v>32134</v>
      </c>
      <c r="C418" s="365" t="s">
        <v>1594</v>
      </c>
      <c r="D418" s="365" t="s">
        <v>1584</v>
      </c>
      <c r="E418" s="366">
        <v>932.85</v>
      </c>
    </row>
    <row r="419" spans="1:5" ht="12.75">
      <c r="A419" s="365">
        <v>39624</v>
      </c>
      <c r="B419" s="365" t="s">
        <v>32135</v>
      </c>
      <c r="C419" s="365" t="s">
        <v>1594</v>
      </c>
      <c r="D419" s="365" t="s">
        <v>1584</v>
      </c>
      <c r="E419" s="364">
        <v>1029.04</v>
      </c>
    </row>
    <row r="420" spans="1:5" ht="12.75">
      <c r="A420" s="365">
        <v>39615</v>
      </c>
      <c r="B420" s="365" t="s">
        <v>32136</v>
      </c>
      <c r="C420" s="365" t="s">
        <v>1583</v>
      </c>
      <c r="D420" s="365" t="s">
        <v>1584</v>
      </c>
      <c r="E420" s="366">
        <v>415.82</v>
      </c>
    </row>
    <row r="421" spans="1:5" ht="12.75">
      <c r="A421" s="365">
        <v>39620</v>
      </c>
      <c r="B421" s="365" t="s">
        <v>32137</v>
      </c>
      <c r="C421" s="365" t="s">
        <v>1583</v>
      </c>
      <c r="D421" s="365" t="s">
        <v>1584</v>
      </c>
      <c r="E421" s="366">
        <v>635.08000000000004</v>
      </c>
    </row>
    <row r="422" spans="1:5" ht="12.75">
      <c r="A422" s="365">
        <v>39623</v>
      </c>
      <c r="B422" s="365" t="s">
        <v>32138</v>
      </c>
      <c r="C422" s="365" t="s">
        <v>1583</v>
      </c>
      <c r="D422" s="365" t="s">
        <v>1584</v>
      </c>
      <c r="E422" s="366">
        <v>680.22</v>
      </c>
    </row>
    <row r="423" spans="1:5" ht="12.75">
      <c r="A423" s="365">
        <v>546</v>
      </c>
      <c r="B423" s="365" t="s">
        <v>32139</v>
      </c>
      <c r="C423" s="365" t="s">
        <v>1590</v>
      </c>
      <c r="D423" s="365" t="s">
        <v>1588</v>
      </c>
      <c r="E423" s="366">
        <v>13.97</v>
      </c>
    </row>
    <row r="424" spans="1:5" ht="12.75">
      <c r="A424" s="365">
        <v>566</v>
      </c>
      <c r="B424" s="365" t="s">
        <v>32140</v>
      </c>
      <c r="C424" s="365" t="s">
        <v>1589</v>
      </c>
      <c r="D424" s="365" t="s">
        <v>1584</v>
      </c>
      <c r="E424" s="366">
        <v>6.63</v>
      </c>
    </row>
    <row r="425" spans="1:5" ht="12.75">
      <c r="A425" s="365">
        <v>565</v>
      </c>
      <c r="B425" s="365" t="s">
        <v>32141</v>
      </c>
      <c r="C425" s="365" t="s">
        <v>1589</v>
      </c>
      <c r="D425" s="365" t="s">
        <v>1584</v>
      </c>
      <c r="E425" s="366">
        <v>24.16</v>
      </c>
    </row>
    <row r="426" spans="1:5" ht="12.75">
      <c r="A426" s="365">
        <v>555</v>
      </c>
      <c r="B426" s="365" t="s">
        <v>32142</v>
      </c>
      <c r="C426" s="365" t="s">
        <v>1589</v>
      </c>
      <c r="D426" s="365" t="s">
        <v>1584</v>
      </c>
      <c r="E426" s="366">
        <v>17.13</v>
      </c>
    </row>
    <row r="427" spans="1:5" ht="12.75">
      <c r="A427" s="365">
        <v>557</v>
      </c>
      <c r="B427" s="365" t="s">
        <v>32143</v>
      </c>
      <c r="C427" s="365" t="s">
        <v>1589</v>
      </c>
      <c r="D427" s="365" t="s">
        <v>1584</v>
      </c>
      <c r="E427" s="366">
        <v>53.75</v>
      </c>
    </row>
    <row r="428" spans="1:5" ht="12.75">
      <c r="A428" s="365">
        <v>552</v>
      </c>
      <c r="B428" s="365" t="s">
        <v>32144</v>
      </c>
      <c r="C428" s="365" t="s">
        <v>1589</v>
      </c>
      <c r="D428" s="365" t="s">
        <v>1584</v>
      </c>
      <c r="E428" s="366">
        <v>26.67</v>
      </c>
    </row>
    <row r="429" spans="1:5" ht="12.75">
      <c r="A429" s="365">
        <v>563</v>
      </c>
      <c r="B429" s="365" t="s">
        <v>32145</v>
      </c>
      <c r="C429" s="365" t="s">
        <v>1589</v>
      </c>
      <c r="D429" s="365" t="s">
        <v>1584</v>
      </c>
      <c r="E429" s="366">
        <v>40.07</v>
      </c>
    </row>
    <row r="430" spans="1:5" ht="12.75">
      <c r="A430" s="365">
        <v>549</v>
      </c>
      <c r="B430" s="365" t="s">
        <v>32146</v>
      </c>
      <c r="C430" s="365" t="s">
        <v>1589</v>
      </c>
      <c r="D430" s="365" t="s">
        <v>1584</v>
      </c>
      <c r="E430" s="366">
        <v>72.13</v>
      </c>
    </row>
    <row r="431" spans="1:5" ht="12.75">
      <c r="A431" s="365">
        <v>551</v>
      </c>
      <c r="B431" s="365" t="s">
        <v>32147</v>
      </c>
      <c r="C431" s="365" t="s">
        <v>1589</v>
      </c>
      <c r="D431" s="365" t="s">
        <v>1584</v>
      </c>
      <c r="E431" s="366">
        <v>142.81</v>
      </c>
    </row>
    <row r="432" spans="1:5" ht="12.75">
      <c r="A432" s="365">
        <v>559</v>
      </c>
      <c r="B432" s="365" t="s">
        <v>32148</v>
      </c>
      <c r="C432" s="365" t="s">
        <v>1589</v>
      </c>
      <c r="D432" s="365" t="s">
        <v>1584</v>
      </c>
      <c r="E432" s="366">
        <v>35.700000000000003</v>
      </c>
    </row>
    <row r="433" spans="1:5" ht="12.75">
      <c r="A433" s="365">
        <v>560</v>
      </c>
      <c r="B433" s="365" t="s">
        <v>32149</v>
      </c>
      <c r="C433" s="365" t="s">
        <v>1589</v>
      </c>
      <c r="D433" s="365" t="s">
        <v>1584</v>
      </c>
      <c r="E433" s="366">
        <v>44.66</v>
      </c>
    </row>
    <row r="434" spans="1:5" ht="12.75">
      <c r="A434" s="365">
        <v>547</v>
      </c>
      <c r="B434" s="365" t="s">
        <v>32150</v>
      </c>
      <c r="C434" s="365" t="s">
        <v>1589</v>
      </c>
      <c r="D434" s="365" t="s">
        <v>1584</v>
      </c>
      <c r="E434" s="366">
        <v>53.48</v>
      </c>
    </row>
    <row r="435" spans="1:5" ht="12.75">
      <c r="A435" s="365">
        <v>36207</v>
      </c>
      <c r="B435" s="365" t="s">
        <v>32151</v>
      </c>
      <c r="C435" s="365" t="s">
        <v>1583</v>
      </c>
      <c r="D435" s="365" t="s">
        <v>1586</v>
      </c>
      <c r="E435" s="366">
        <v>391.19</v>
      </c>
    </row>
    <row r="436" spans="1:5" ht="12.75">
      <c r="A436" s="365">
        <v>36209</v>
      </c>
      <c r="B436" s="365" t="s">
        <v>32152</v>
      </c>
      <c r="C436" s="365" t="s">
        <v>1583</v>
      </c>
      <c r="D436" s="365" t="s">
        <v>1586</v>
      </c>
      <c r="E436" s="366">
        <v>448.95</v>
      </c>
    </row>
    <row r="437" spans="1:5" ht="12.75">
      <c r="A437" s="365">
        <v>36210</v>
      </c>
      <c r="B437" s="365" t="s">
        <v>32153</v>
      </c>
      <c r="C437" s="365" t="s">
        <v>1583</v>
      </c>
      <c r="D437" s="365" t="s">
        <v>1586</v>
      </c>
      <c r="E437" s="366">
        <v>485.75</v>
      </c>
    </row>
    <row r="438" spans="1:5" ht="12.75">
      <c r="A438" s="365">
        <v>36204</v>
      </c>
      <c r="B438" s="365" t="s">
        <v>32154</v>
      </c>
      <c r="C438" s="365" t="s">
        <v>1583</v>
      </c>
      <c r="D438" s="365" t="s">
        <v>1586</v>
      </c>
      <c r="E438" s="366">
        <v>172.23</v>
      </c>
    </row>
    <row r="439" spans="1:5" ht="12.75">
      <c r="A439" s="365">
        <v>36205</v>
      </c>
      <c r="B439" s="365" t="s">
        <v>32155</v>
      </c>
      <c r="C439" s="365" t="s">
        <v>1583</v>
      </c>
      <c r="D439" s="365" t="s">
        <v>1586</v>
      </c>
      <c r="E439" s="366">
        <v>191.28</v>
      </c>
    </row>
    <row r="440" spans="1:5" ht="12.75">
      <c r="A440" s="365">
        <v>36081</v>
      </c>
      <c r="B440" s="365" t="s">
        <v>32156</v>
      </c>
      <c r="C440" s="365" t="s">
        <v>1583</v>
      </c>
      <c r="D440" s="365" t="s">
        <v>1586</v>
      </c>
      <c r="E440" s="366">
        <v>203.95</v>
      </c>
    </row>
    <row r="441" spans="1:5" ht="12.75">
      <c r="A441" s="365">
        <v>36206</v>
      </c>
      <c r="B441" s="365" t="s">
        <v>32157</v>
      </c>
      <c r="C441" s="365" t="s">
        <v>1583</v>
      </c>
      <c r="D441" s="365" t="s">
        <v>1586</v>
      </c>
      <c r="E441" s="366">
        <v>213.67</v>
      </c>
    </row>
    <row r="442" spans="1:5" ht="12.75">
      <c r="A442" s="365">
        <v>36218</v>
      </c>
      <c r="B442" s="365" t="s">
        <v>32158</v>
      </c>
      <c r="C442" s="365" t="s">
        <v>1583</v>
      </c>
      <c r="D442" s="365" t="s">
        <v>1586</v>
      </c>
      <c r="E442" s="366">
        <v>136.26</v>
      </c>
    </row>
    <row r="443" spans="1:5" ht="12.75">
      <c r="A443" s="365">
        <v>36220</v>
      </c>
      <c r="B443" s="365" t="s">
        <v>32159</v>
      </c>
      <c r="C443" s="365" t="s">
        <v>1583</v>
      </c>
      <c r="D443" s="365" t="s">
        <v>1586</v>
      </c>
      <c r="E443" s="366">
        <v>156.24</v>
      </c>
    </row>
    <row r="444" spans="1:5" ht="12.75">
      <c r="A444" s="365">
        <v>36080</v>
      </c>
      <c r="B444" s="365" t="s">
        <v>32160</v>
      </c>
      <c r="C444" s="365" t="s">
        <v>1583</v>
      </c>
      <c r="D444" s="365" t="s">
        <v>1586</v>
      </c>
      <c r="E444" s="366">
        <v>169</v>
      </c>
    </row>
    <row r="445" spans="1:5" ht="12.75">
      <c r="A445" s="365">
        <v>36223</v>
      </c>
      <c r="B445" s="365" t="s">
        <v>32161</v>
      </c>
      <c r="C445" s="365" t="s">
        <v>1583</v>
      </c>
      <c r="D445" s="365" t="s">
        <v>1586</v>
      </c>
      <c r="E445" s="366">
        <v>176.97</v>
      </c>
    </row>
    <row r="446" spans="1:5" ht="12.75">
      <c r="A446" s="365">
        <v>38127</v>
      </c>
      <c r="B446" s="365" t="s">
        <v>32162</v>
      </c>
      <c r="C446" s="365" t="s">
        <v>1583</v>
      </c>
      <c r="D446" s="365" t="s">
        <v>1584</v>
      </c>
      <c r="E446" s="366">
        <v>347.77</v>
      </c>
    </row>
    <row r="447" spans="1:5" ht="12.75">
      <c r="A447" s="365">
        <v>38060</v>
      </c>
      <c r="B447" s="365" t="s">
        <v>32163</v>
      </c>
      <c r="C447" s="365" t="s">
        <v>1583</v>
      </c>
      <c r="D447" s="365" t="s">
        <v>1584</v>
      </c>
      <c r="E447" s="366">
        <v>41.66</v>
      </c>
    </row>
    <row r="448" spans="1:5" ht="12.75">
      <c r="A448" s="365">
        <v>10956</v>
      </c>
      <c r="B448" s="365" t="s">
        <v>32164</v>
      </c>
      <c r="C448" s="365" t="s">
        <v>1583</v>
      </c>
      <c r="D448" s="365" t="s">
        <v>1584</v>
      </c>
      <c r="E448" s="366">
        <v>45.69</v>
      </c>
    </row>
    <row r="449" spans="1:5" ht="12.75">
      <c r="A449" s="365">
        <v>39380</v>
      </c>
      <c r="B449" s="365" t="s">
        <v>32165</v>
      </c>
      <c r="C449" s="365" t="s">
        <v>1583</v>
      </c>
      <c r="D449" s="365" t="s">
        <v>1586</v>
      </c>
      <c r="E449" s="366">
        <v>21.07</v>
      </c>
    </row>
    <row r="450" spans="1:5" ht="12.75">
      <c r="A450" s="365">
        <v>44172</v>
      </c>
      <c r="B450" s="365" t="s">
        <v>32166</v>
      </c>
      <c r="C450" s="365" t="s">
        <v>1583</v>
      </c>
      <c r="D450" s="365" t="s">
        <v>1584</v>
      </c>
      <c r="E450" s="366">
        <v>16.45</v>
      </c>
    </row>
    <row r="451" spans="1:5" ht="12.75">
      <c r="A451" s="365">
        <v>37597</v>
      </c>
      <c r="B451" s="365" t="s">
        <v>32167</v>
      </c>
      <c r="C451" s="365" t="s">
        <v>1583</v>
      </c>
      <c r="D451" s="365" t="s">
        <v>1586</v>
      </c>
      <c r="E451" s="364">
        <v>632675.78</v>
      </c>
    </row>
    <row r="452" spans="1:5" ht="12.75">
      <c r="A452" s="365">
        <v>183</v>
      </c>
      <c r="B452" s="365" t="s">
        <v>32168</v>
      </c>
      <c r="C452" s="365" t="s">
        <v>1595</v>
      </c>
      <c r="D452" s="365" t="s">
        <v>1588</v>
      </c>
      <c r="E452" s="366">
        <v>205</v>
      </c>
    </row>
    <row r="453" spans="1:5" ht="12.75">
      <c r="A453" s="365">
        <v>184</v>
      </c>
      <c r="B453" s="365" t="s">
        <v>32169</v>
      </c>
      <c r="C453" s="365" t="s">
        <v>1595</v>
      </c>
      <c r="D453" s="365" t="s">
        <v>1584</v>
      </c>
      <c r="E453" s="366">
        <v>126.96</v>
      </c>
    </row>
    <row r="454" spans="1:5" ht="12.75">
      <c r="A454" s="365">
        <v>181</v>
      </c>
      <c r="B454" s="365" t="s">
        <v>32170</v>
      </c>
      <c r="C454" s="365" t="s">
        <v>1595</v>
      </c>
      <c r="D454" s="365" t="s">
        <v>1584</v>
      </c>
      <c r="E454" s="366">
        <v>273.77</v>
      </c>
    </row>
    <row r="455" spans="1:5" ht="12.75">
      <c r="A455" s="365">
        <v>20001</v>
      </c>
      <c r="B455" s="365" t="s">
        <v>32171</v>
      </c>
      <c r="C455" s="365" t="s">
        <v>1595</v>
      </c>
      <c r="D455" s="365" t="s">
        <v>1584</v>
      </c>
      <c r="E455" s="366">
        <v>158.69999999999999</v>
      </c>
    </row>
    <row r="456" spans="1:5" ht="12.75">
      <c r="A456" s="365">
        <v>39837</v>
      </c>
      <c r="B456" s="365" t="s">
        <v>32172</v>
      </c>
      <c r="C456" s="365" t="s">
        <v>1595</v>
      </c>
      <c r="D456" s="365" t="s">
        <v>1586</v>
      </c>
      <c r="E456" s="366">
        <v>353.37</v>
      </c>
    </row>
    <row r="457" spans="1:5" ht="12.75">
      <c r="A457" s="365">
        <v>43366</v>
      </c>
      <c r="B457" s="365" t="s">
        <v>32173</v>
      </c>
      <c r="C457" s="365" t="s">
        <v>1590</v>
      </c>
      <c r="D457" s="365" t="s">
        <v>1586</v>
      </c>
      <c r="E457" s="366">
        <v>1.54</v>
      </c>
    </row>
    <row r="458" spans="1:5" ht="12.75">
      <c r="A458" s="365">
        <v>10535</v>
      </c>
      <c r="B458" s="365" t="s">
        <v>32174</v>
      </c>
      <c r="C458" s="365" t="s">
        <v>1583</v>
      </c>
      <c r="D458" s="365" t="s">
        <v>1588</v>
      </c>
      <c r="E458" s="364">
        <v>4825</v>
      </c>
    </row>
    <row r="459" spans="1:5" ht="12.75">
      <c r="A459" s="365">
        <v>10537</v>
      </c>
      <c r="B459" s="365" t="s">
        <v>32175</v>
      </c>
      <c r="C459" s="365" t="s">
        <v>1583</v>
      </c>
      <c r="D459" s="365" t="s">
        <v>1584</v>
      </c>
      <c r="E459" s="364">
        <v>6579.99</v>
      </c>
    </row>
    <row r="460" spans="1:5" ht="12.75">
      <c r="A460" s="365">
        <v>13891</v>
      </c>
      <c r="B460" s="365" t="s">
        <v>32176</v>
      </c>
      <c r="C460" s="365" t="s">
        <v>1583</v>
      </c>
      <c r="D460" s="365" t="s">
        <v>1584</v>
      </c>
      <c r="E460" s="364">
        <v>6035.33</v>
      </c>
    </row>
    <row r="461" spans="1:5" ht="12.75">
      <c r="A461" s="365">
        <v>44492</v>
      </c>
      <c r="B461" s="365" t="s">
        <v>32177</v>
      </c>
      <c r="C461" s="365" t="s">
        <v>1583</v>
      </c>
      <c r="D461" s="365" t="s">
        <v>1584</v>
      </c>
      <c r="E461" s="364">
        <v>26251.27</v>
      </c>
    </row>
    <row r="462" spans="1:5" ht="12.75">
      <c r="A462" s="365">
        <v>36396</v>
      </c>
      <c r="B462" s="365" t="s">
        <v>32178</v>
      </c>
      <c r="C462" s="365" t="s">
        <v>1583</v>
      </c>
      <c r="D462" s="365" t="s">
        <v>1584</v>
      </c>
      <c r="E462" s="364">
        <v>5520.12</v>
      </c>
    </row>
    <row r="463" spans="1:5" ht="12.75">
      <c r="A463" s="365">
        <v>36397</v>
      </c>
      <c r="B463" s="365" t="s">
        <v>32179</v>
      </c>
      <c r="C463" s="365" t="s">
        <v>1583</v>
      </c>
      <c r="D463" s="365" t="s">
        <v>1584</v>
      </c>
      <c r="E463" s="364">
        <v>19627.11</v>
      </c>
    </row>
    <row r="464" spans="1:5" ht="12.75">
      <c r="A464" s="365">
        <v>36398</v>
      </c>
      <c r="B464" s="365" t="s">
        <v>32180</v>
      </c>
      <c r="C464" s="365" t="s">
        <v>1583</v>
      </c>
      <c r="D464" s="365" t="s">
        <v>1584</v>
      </c>
      <c r="E464" s="364">
        <v>23855.119999999999</v>
      </c>
    </row>
    <row r="465" spans="1:5" ht="12.75">
      <c r="A465" s="365">
        <v>647</v>
      </c>
      <c r="B465" s="365" t="s">
        <v>32181</v>
      </c>
      <c r="C465" s="365" t="s">
        <v>1587</v>
      </c>
      <c r="D465" s="365" t="s">
        <v>1584</v>
      </c>
      <c r="E465" s="366">
        <v>22.6</v>
      </c>
    </row>
    <row r="466" spans="1:5" ht="12.75">
      <c r="A466" s="365">
        <v>40920</v>
      </c>
      <c r="B466" s="365" t="s">
        <v>32182</v>
      </c>
      <c r="C466" s="365" t="s">
        <v>1593</v>
      </c>
      <c r="D466" s="365" t="s">
        <v>1584</v>
      </c>
      <c r="E466" s="364">
        <v>3968.85</v>
      </c>
    </row>
    <row r="467" spans="1:5" ht="12.75">
      <c r="A467" s="365">
        <v>715</v>
      </c>
      <c r="B467" s="365" t="s">
        <v>32183</v>
      </c>
      <c r="C467" s="365" t="s">
        <v>1583</v>
      </c>
      <c r="D467" s="365" t="s">
        <v>1588</v>
      </c>
      <c r="E467" s="366">
        <v>23.9</v>
      </c>
    </row>
    <row r="468" spans="1:5" ht="12.75">
      <c r="A468" s="365">
        <v>716</v>
      </c>
      <c r="B468" s="365" t="s">
        <v>32184</v>
      </c>
      <c r="C468" s="365" t="s">
        <v>1583</v>
      </c>
      <c r="D468" s="365" t="s">
        <v>1584</v>
      </c>
      <c r="E468" s="366">
        <v>27.02</v>
      </c>
    </row>
    <row r="469" spans="1:5" ht="12.75">
      <c r="A469" s="365">
        <v>38783</v>
      </c>
      <c r="B469" s="365" t="s">
        <v>32185</v>
      </c>
      <c r="C469" s="365" t="s">
        <v>1583</v>
      </c>
      <c r="D469" s="365" t="s">
        <v>1584</v>
      </c>
      <c r="E469" s="366">
        <v>0.73</v>
      </c>
    </row>
    <row r="470" spans="1:5" ht="12.75">
      <c r="A470" s="365">
        <v>37593</v>
      </c>
      <c r="B470" s="365" t="s">
        <v>32186</v>
      </c>
      <c r="C470" s="365" t="s">
        <v>1583</v>
      </c>
      <c r="D470" s="365" t="s">
        <v>1584</v>
      </c>
      <c r="E470" s="366">
        <v>1.8</v>
      </c>
    </row>
    <row r="471" spans="1:5" ht="12.75">
      <c r="A471" s="365">
        <v>37594</v>
      </c>
      <c r="B471" s="365" t="s">
        <v>32187</v>
      </c>
      <c r="C471" s="365" t="s">
        <v>1583</v>
      </c>
      <c r="D471" s="365" t="s">
        <v>1584</v>
      </c>
      <c r="E471" s="366">
        <v>2.2400000000000002</v>
      </c>
    </row>
    <row r="472" spans="1:5" ht="12.75">
      <c r="A472" s="365">
        <v>37592</v>
      </c>
      <c r="B472" s="365" t="s">
        <v>32188</v>
      </c>
      <c r="C472" s="365" t="s">
        <v>1583</v>
      </c>
      <c r="D472" s="365" t="s">
        <v>1584</v>
      </c>
      <c r="E472" s="366">
        <v>1.42</v>
      </c>
    </row>
    <row r="473" spans="1:5" ht="12.75">
      <c r="A473" s="365">
        <v>7270</v>
      </c>
      <c r="B473" s="365" t="s">
        <v>32189</v>
      </c>
      <c r="C473" s="365" t="s">
        <v>1583</v>
      </c>
      <c r="D473" s="365" t="s">
        <v>1584</v>
      </c>
      <c r="E473" s="366">
        <v>0.63</v>
      </c>
    </row>
    <row r="474" spans="1:5" ht="12.75">
      <c r="A474" s="365">
        <v>7267</v>
      </c>
      <c r="B474" s="365" t="s">
        <v>32190</v>
      </c>
      <c r="C474" s="365" t="s">
        <v>1583</v>
      </c>
      <c r="D474" s="365" t="s">
        <v>1584</v>
      </c>
      <c r="E474" s="366">
        <v>0.5</v>
      </c>
    </row>
    <row r="475" spans="1:5" ht="12.75">
      <c r="A475" s="365">
        <v>7271</v>
      </c>
      <c r="B475" s="365" t="s">
        <v>32191</v>
      </c>
      <c r="C475" s="365" t="s">
        <v>1583</v>
      </c>
      <c r="D475" s="365" t="s">
        <v>1588</v>
      </c>
      <c r="E475" s="366">
        <v>0.55000000000000004</v>
      </c>
    </row>
    <row r="476" spans="1:5" ht="12.75">
      <c r="A476" s="365">
        <v>7268</v>
      </c>
      <c r="B476" s="365" t="s">
        <v>32192</v>
      </c>
      <c r="C476" s="365" t="s">
        <v>1583</v>
      </c>
      <c r="D476" s="365" t="s">
        <v>1584</v>
      </c>
      <c r="E476" s="366">
        <v>0.76</v>
      </c>
    </row>
    <row r="477" spans="1:5" ht="12.75">
      <c r="A477" s="365">
        <v>41372</v>
      </c>
      <c r="B477" s="365" t="s">
        <v>32193</v>
      </c>
      <c r="C477" s="365" t="s">
        <v>1585</v>
      </c>
      <c r="D477" s="365" t="s">
        <v>1586</v>
      </c>
      <c r="E477" s="366">
        <v>90.61</v>
      </c>
    </row>
    <row r="478" spans="1:5" ht="12.75">
      <c r="A478" s="365">
        <v>41371</v>
      </c>
      <c r="B478" s="365" t="s">
        <v>32194</v>
      </c>
      <c r="C478" s="365" t="s">
        <v>1585</v>
      </c>
      <c r="D478" s="365" t="s">
        <v>1586</v>
      </c>
      <c r="E478" s="366">
        <v>53.55</v>
      </c>
    </row>
    <row r="479" spans="1:5" ht="12.75">
      <c r="A479" s="365">
        <v>34556</v>
      </c>
      <c r="B479" s="365" t="s">
        <v>32195</v>
      </c>
      <c r="C479" s="365" t="s">
        <v>1583</v>
      </c>
      <c r="D479" s="365" t="s">
        <v>1584</v>
      </c>
      <c r="E479" s="366">
        <v>4.32</v>
      </c>
    </row>
    <row r="480" spans="1:5" ht="12.75">
      <c r="A480" s="365">
        <v>37873</v>
      </c>
      <c r="B480" s="365" t="s">
        <v>32196</v>
      </c>
      <c r="C480" s="365" t="s">
        <v>1583</v>
      </c>
      <c r="D480" s="365" t="s">
        <v>1584</v>
      </c>
      <c r="E480" s="366">
        <v>4.4000000000000004</v>
      </c>
    </row>
    <row r="481" spans="1:5" ht="12.75">
      <c r="A481" s="365">
        <v>34564</v>
      </c>
      <c r="B481" s="365" t="s">
        <v>32197</v>
      </c>
      <c r="C481" s="365" t="s">
        <v>1583</v>
      </c>
      <c r="D481" s="365" t="s">
        <v>1584</v>
      </c>
      <c r="E481" s="366">
        <v>4.6100000000000003</v>
      </c>
    </row>
    <row r="482" spans="1:5" ht="12.75">
      <c r="A482" s="365">
        <v>34565</v>
      </c>
      <c r="B482" s="365" t="s">
        <v>32198</v>
      </c>
      <c r="C482" s="365" t="s">
        <v>1583</v>
      </c>
      <c r="D482" s="365" t="s">
        <v>1584</v>
      </c>
      <c r="E482" s="366">
        <v>4.87</v>
      </c>
    </row>
    <row r="483" spans="1:5" ht="12.75">
      <c r="A483" s="365">
        <v>38590</v>
      </c>
      <c r="B483" s="365" t="s">
        <v>32199</v>
      </c>
      <c r="C483" s="365" t="s">
        <v>1583</v>
      </c>
      <c r="D483" s="365" t="s">
        <v>1584</v>
      </c>
      <c r="E483" s="366">
        <v>3.6</v>
      </c>
    </row>
    <row r="484" spans="1:5" ht="12.75">
      <c r="A484" s="365">
        <v>34566</v>
      </c>
      <c r="B484" s="365" t="s">
        <v>32200</v>
      </c>
      <c r="C484" s="365" t="s">
        <v>1583</v>
      </c>
      <c r="D484" s="365" t="s">
        <v>1584</v>
      </c>
      <c r="E484" s="366">
        <v>3.78</v>
      </c>
    </row>
    <row r="485" spans="1:5" ht="12.75">
      <c r="A485" s="365">
        <v>34567</v>
      </c>
      <c r="B485" s="365" t="s">
        <v>32201</v>
      </c>
      <c r="C485" s="365" t="s">
        <v>1583</v>
      </c>
      <c r="D485" s="365" t="s">
        <v>1584</v>
      </c>
      <c r="E485" s="366">
        <v>4.01</v>
      </c>
    </row>
    <row r="486" spans="1:5" ht="12.75">
      <c r="A486" s="365">
        <v>38591</v>
      </c>
      <c r="B486" s="365" t="s">
        <v>32202</v>
      </c>
      <c r="C486" s="365" t="s">
        <v>1583</v>
      </c>
      <c r="D486" s="365" t="s">
        <v>1584</v>
      </c>
      <c r="E486" s="366">
        <v>3.64</v>
      </c>
    </row>
    <row r="487" spans="1:5" ht="12.75">
      <c r="A487" s="365">
        <v>34568</v>
      </c>
      <c r="B487" s="365" t="s">
        <v>32203</v>
      </c>
      <c r="C487" s="365" t="s">
        <v>1583</v>
      </c>
      <c r="D487" s="365" t="s">
        <v>1584</v>
      </c>
      <c r="E487" s="366">
        <v>4.74</v>
      </c>
    </row>
    <row r="488" spans="1:5" ht="12.75">
      <c r="A488" s="365">
        <v>34569</v>
      </c>
      <c r="B488" s="365" t="s">
        <v>32204</v>
      </c>
      <c r="C488" s="365" t="s">
        <v>1583</v>
      </c>
      <c r="D488" s="365" t="s">
        <v>1584</v>
      </c>
      <c r="E488" s="366">
        <v>4.87</v>
      </c>
    </row>
    <row r="489" spans="1:5" ht="12.75">
      <c r="A489" s="365">
        <v>34570</v>
      </c>
      <c r="B489" s="365" t="s">
        <v>32205</v>
      </c>
      <c r="C489" s="365" t="s">
        <v>1583</v>
      </c>
      <c r="D489" s="365" t="s">
        <v>1584</v>
      </c>
      <c r="E489" s="366">
        <v>5.29</v>
      </c>
    </row>
    <row r="490" spans="1:5" ht="12.75">
      <c r="A490" s="365">
        <v>25070</v>
      </c>
      <c r="B490" s="365" t="s">
        <v>32206</v>
      </c>
      <c r="C490" s="365" t="s">
        <v>1583</v>
      </c>
      <c r="D490" s="365" t="s">
        <v>1584</v>
      </c>
      <c r="E490" s="366">
        <v>3.98</v>
      </c>
    </row>
    <row r="491" spans="1:5" ht="12.75">
      <c r="A491" s="365">
        <v>34571</v>
      </c>
      <c r="B491" s="365" t="s">
        <v>32207</v>
      </c>
      <c r="C491" s="365" t="s">
        <v>1583</v>
      </c>
      <c r="D491" s="365" t="s">
        <v>1584</v>
      </c>
      <c r="E491" s="366">
        <v>4.0199999999999996</v>
      </c>
    </row>
    <row r="492" spans="1:5" ht="12.75">
      <c r="A492" s="365">
        <v>34573</v>
      </c>
      <c r="B492" s="365" t="s">
        <v>32208</v>
      </c>
      <c r="C492" s="365" t="s">
        <v>1583</v>
      </c>
      <c r="D492" s="365" t="s">
        <v>1584</v>
      </c>
      <c r="E492" s="366">
        <v>4.2300000000000004</v>
      </c>
    </row>
    <row r="493" spans="1:5" ht="12.75">
      <c r="A493" s="365">
        <v>37107</v>
      </c>
      <c r="B493" s="365" t="s">
        <v>32209</v>
      </c>
      <c r="C493" s="365" t="s">
        <v>1583</v>
      </c>
      <c r="D493" s="365" t="s">
        <v>1584</v>
      </c>
      <c r="E493" s="366">
        <v>5.58</v>
      </c>
    </row>
    <row r="494" spans="1:5" ht="12.75">
      <c r="A494" s="365">
        <v>34576</v>
      </c>
      <c r="B494" s="365" t="s">
        <v>32210</v>
      </c>
      <c r="C494" s="365" t="s">
        <v>1583</v>
      </c>
      <c r="D494" s="365" t="s">
        <v>1584</v>
      </c>
      <c r="E494" s="366">
        <v>6.16</v>
      </c>
    </row>
    <row r="495" spans="1:5" ht="12.75">
      <c r="A495" s="365">
        <v>34577</v>
      </c>
      <c r="B495" s="365" t="s">
        <v>32211</v>
      </c>
      <c r="C495" s="365" t="s">
        <v>1583</v>
      </c>
      <c r="D495" s="365" t="s">
        <v>1584</v>
      </c>
      <c r="E495" s="366">
        <v>6.43</v>
      </c>
    </row>
    <row r="496" spans="1:5" ht="12.75">
      <c r="A496" s="365">
        <v>34578</v>
      </c>
      <c r="B496" s="365" t="s">
        <v>32212</v>
      </c>
      <c r="C496" s="365" t="s">
        <v>1583</v>
      </c>
      <c r="D496" s="365" t="s">
        <v>1584</v>
      </c>
      <c r="E496" s="366">
        <v>6.97</v>
      </c>
    </row>
    <row r="497" spans="1:5" ht="12.75">
      <c r="A497" s="365">
        <v>34579</v>
      </c>
      <c r="B497" s="365" t="s">
        <v>32213</v>
      </c>
      <c r="C497" s="365" t="s">
        <v>1583</v>
      </c>
      <c r="D497" s="365" t="s">
        <v>1584</v>
      </c>
      <c r="E497" s="366">
        <v>7.44</v>
      </c>
    </row>
    <row r="498" spans="1:5" ht="12.75">
      <c r="A498" s="365">
        <v>25067</v>
      </c>
      <c r="B498" s="365" t="s">
        <v>32214</v>
      </c>
      <c r="C498" s="365" t="s">
        <v>1583</v>
      </c>
      <c r="D498" s="365" t="s">
        <v>1584</v>
      </c>
      <c r="E498" s="366">
        <v>4.9800000000000004</v>
      </c>
    </row>
    <row r="499" spans="1:5" ht="12.75">
      <c r="A499" s="365">
        <v>34580</v>
      </c>
      <c r="B499" s="365" t="s">
        <v>32215</v>
      </c>
      <c r="C499" s="365" t="s">
        <v>1583</v>
      </c>
      <c r="D499" s="365" t="s">
        <v>1584</v>
      </c>
      <c r="E499" s="366">
        <v>5.56</v>
      </c>
    </row>
    <row r="500" spans="1:5" ht="12.75">
      <c r="A500" s="365">
        <v>25071</v>
      </c>
      <c r="B500" s="365" t="s">
        <v>32216</v>
      </c>
      <c r="C500" s="365" t="s">
        <v>1583</v>
      </c>
      <c r="D500" s="365" t="s">
        <v>1584</v>
      </c>
      <c r="E500" s="366">
        <v>2.77</v>
      </c>
    </row>
    <row r="501" spans="1:5" ht="12.75">
      <c r="A501" s="365">
        <v>44171</v>
      </c>
      <c r="B501" s="365" t="s">
        <v>32217</v>
      </c>
      <c r="C501" s="365" t="s">
        <v>1583</v>
      </c>
      <c r="D501" s="365" t="s">
        <v>1584</v>
      </c>
      <c r="E501" s="366">
        <v>46.93</v>
      </c>
    </row>
    <row r="502" spans="1:5" ht="12.75">
      <c r="A502" s="365">
        <v>38395</v>
      </c>
      <c r="B502" s="365" t="s">
        <v>32218</v>
      </c>
      <c r="C502" s="365" t="s">
        <v>1583</v>
      </c>
      <c r="D502" s="365" t="s">
        <v>1584</v>
      </c>
      <c r="E502" s="366">
        <v>8.6300000000000008</v>
      </c>
    </row>
    <row r="503" spans="1:5" ht="12.75">
      <c r="A503" s="365">
        <v>34583</v>
      </c>
      <c r="B503" s="365" t="s">
        <v>32219</v>
      </c>
      <c r="C503" s="365" t="s">
        <v>1585</v>
      </c>
      <c r="D503" s="365" t="s">
        <v>1584</v>
      </c>
      <c r="E503" s="366">
        <v>59.59</v>
      </c>
    </row>
    <row r="504" spans="1:5" ht="12.75">
      <c r="A504" s="365">
        <v>34584</v>
      </c>
      <c r="B504" s="365" t="s">
        <v>32220</v>
      </c>
      <c r="C504" s="365" t="s">
        <v>1585</v>
      </c>
      <c r="D504" s="365" t="s">
        <v>1584</v>
      </c>
      <c r="E504" s="366">
        <v>43.7</v>
      </c>
    </row>
    <row r="505" spans="1:5" ht="12.75">
      <c r="A505" s="365">
        <v>709</v>
      </c>
      <c r="B505" s="365" t="s">
        <v>32221</v>
      </c>
      <c r="C505" s="365" t="s">
        <v>1585</v>
      </c>
      <c r="D505" s="365" t="s">
        <v>1586</v>
      </c>
      <c r="E505" s="366">
        <v>799.14</v>
      </c>
    </row>
    <row r="506" spans="1:5" ht="12.75">
      <c r="A506" s="365">
        <v>34599</v>
      </c>
      <c r="B506" s="365" t="s">
        <v>32222</v>
      </c>
      <c r="C506" s="365" t="s">
        <v>1583</v>
      </c>
      <c r="D506" s="365" t="s">
        <v>1584</v>
      </c>
      <c r="E506" s="366">
        <v>2.84</v>
      </c>
    </row>
    <row r="507" spans="1:5" ht="12.75">
      <c r="A507" s="365">
        <v>34592</v>
      </c>
      <c r="B507" s="365" t="s">
        <v>32223</v>
      </c>
      <c r="C507" s="365" t="s">
        <v>1583</v>
      </c>
      <c r="D507" s="365" t="s">
        <v>1584</v>
      </c>
      <c r="E507" s="366">
        <v>3.16</v>
      </c>
    </row>
    <row r="508" spans="1:5" ht="12.75">
      <c r="A508" s="365">
        <v>37103</v>
      </c>
      <c r="B508" s="365" t="s">
        <v>32224</v>
      </c>
      <c r="C508" s="365" t="s">
        <v>1583</v>
      </c>
      <c r="D508" s="365" t="s">
        <v>1584</v>
      </c>
      <c r="E508" s="366">
        <v>3.62</v>
      </c>
    </row>
    <row r="509" spans="1:5" ht="12.75">
      <c r="A509" s="365">
        <v>34555</v>
      </c>
      <c r="B509" s="365" t="s">
        <v>32225</v>
      </c>
      <c r="C509" s="365" t="s">
        <v>1583</v>
      </c>
      <c r="D509" s="365" t="s">
        <v>1584</v>
      </c>
      <c r="E509" s="366">
        <v>4.5999999999999996</v>
      </c>
    </row>
    <row r="510" spans="1:5" ht="12.75">
      <c r="A510" s="365">
        <v>674</v>
      </c>
      <c r="B510" s="365" t="s">
        <v>32226</v>
      </c>
      <c r="C510" s="365" t="s">
        <v>1585</v>
      </c>
      <c r="D510" s="365" t="s">
        <v>1586</v>
      </c>
      <c r="E510" s="366">
        <v>64.56</v>
      </c>
    </row>
    <row r="511" spans="1:5" ht="12.75">
      <c r="A511" s="365">
        <v>34600</v>
      </c>
      <c r="B511" s="365" t="s">
        <v>32227</v>
      </c>
      <c r="C511" s="365" t="s">
        <v>1585</v>
      </c>
      <c r="D511" s="365" t="s">
        <v>1586</v>
      </c>
      <c r="E511" s="366">
        <v>94.83</v>
      </c>
    </row>
    <row r="512" spans="1:5" ht="12.75">
      <c r="A512" s="365">
        <v>652</v>
      </c>
      <c r="B512" s="365" t="s">
        <v>32228</v>
      </c>
      <c r="C512" s="365" t="s">
        <v>1585</v>
      </c>
      <c r="D512" s="365" t="s">
        <v>1586</v>
      </c>
      <c r="E512" s="366">
        <v>145.27000000000001</v>
      </c>
    </row>
    <row r="513" spans="1:5" ht="12.75">
      <c r="A513" s="365">
        <v>651</v>
      </c>
      <c r="B513" s="365" t="s">
        <v>32229</v>
      </c>
      <c r="C513" s="365" t="s">
        <v>1583</v>
      </c>
      <c r="D513" s="365" t="s">
        <v>1584</v>
      </c>
      <c r="E513" s="366">
        <v>3.49</v>
      </c>
    </row>
    <row r="514" spans="1:5" ht="12.75">
      <c r="A514" s="365">
        <v>654</v>
      </c>
      <c r="B514" s="365" t="s">
        <v>32230</v>
      </c>
      <c r="C514" s="365" t="s">
        <v>1583</v>
      </c>
      <c r="D514" s="365" t="s">
        <v>1584</v>
      </c>
      <c r="E514" s="366">
        <v>4.32</v>
      </c>
    </row>
    <row r="515" spans="1:5" ht="12.75">
      <c r="A515" s="365">
        <v>650</v>
      </c>
      <c r="B515" s="365" t="s">
        <v>32231</v>
      </c>
      <c r="C515" s="365" t="s">
        <v>1583</v>
      </c>
      <c r="D515" s="365" t="s">
        <v>1588</v>
      </c>
      <c r="E515" s="366">
        <v>2.79</v>
      </c>
    </row>
    <row r="516" spans="1:5" ht="12.75">
      <c r="A516" s="365">
        <v>718</v>
      </c>
      <c r="B516" s="365" t="s">
        <v>32232</v>
      </c>
      <c r="C516" s="365" t="s">
        <v>1583</v>
      </c>
      <c r="D516" s="365" t="s">
        <v>1584</v>
      </c>
      <c r="E516" s="366">
        <v>23.61</v>
      </c>
    </row>
    <row r="517" spans="1:5" ht="12.75">
      <c r="A517" s="365">
        <v>11981</v>
      </c>
      <c r="B517" s="365" t="s">
        <v>32233</v>
      </c>
      <c r="C517" s="365" t="s">
        <v>1583</v>
      </c>
      <c r="D517" s="365" t="s">
        <v>1584</v>
      </c>
      <c r="E517" s="366">
        <v>22.94</v>
      </c>
    </row>
    <row r="518" spans="1:5" ht="12.75">
      <c r="A518" s="365">
        <v>34586</v>
      </c>
      <c r="B518" s="365" t="s">
        <v>32234</v>
      </c>
      <c r="C518" s="365" t="s">
        <v>1583</v>
      </c>
      <c r="D518" s="365" t="s">
        <v>1584</v>
      </c>
      <c r="E518" s="366">
        <v>1.54</v>
      </c>
    </row>
    <row r="519" spans="1:5" ht="12.75">
      <c r="A519" s="365">
        <v>38603</v>
      </c>
      <c r="B519" s="365" t="s">
        <v>32235</v>
      </c>
      <c r="C519" s="365" t="s">
        <v>1583</v>
      </c>
      <c r="D519" s="365" t="s">
        <v>1584</v>
      </c>
      <c r="E519" s="366">
        <v>1.87</v>
      </c>
    </row>
    <row r="520" spans="1:5" ht="12.75">
      <c r="A520" s="365">
        <v>34588</v>
      </c>
      <c r="B520" s="365" t="s">
        <v>32236</v>
      </c>
      <c r="C520" s="365" t="s">
        <v>1583</v>
      </c>
      <c r="D520" s="365" t="s">
        <v>1584</v>
      </c>
      <c r="E520" s="366">
        <v>2.0099999999999998</v>
      </c>
    </row>
    <row r="521" spans="1:5" ht="12.75">
      <c r="A521" s="365">
        <v>34590</v>
      </c>
      <c r="B521" s="365" t="s">
        <v>32237</v>
      </c>
      <c r="C521" s="365" t="s">
        <v>1583</v>
      </c>
      <c r="D521" s="365" t="s">
        <v>1584</v>
      </c>
      <c r="E521" s="366">
        <v>1.84</v>
      </c>
    </row>
    <row r="522" spans="1:5" ht="12.75">
      <c r="A522" s="365">
        <v>34591</v>
      </c>
      <c r="B522" s="365" t="s">
        <v>32238</v>
      </c>
      <c r="C522" s="365" t="s">
        <v>1583</v>
      </c>
      <c r="D522" s="365" t="s">
        <v>1584</v>
      </c>
      <c r="E522" s="366">
        <v>2.4900000000000002</v>
      </c>
    </row>
    <row r="523" spans="1:5" ht="12.75">
      <c r="A523" s="365">
        <v>40517</v>
      </c>
      <c r="B523" s="365" t="s">
        <v>32239</v>
      </c>
      <c r="C523" s="365" t="s">
        <v>1585</v>
      </c>
      <c r="D523" s="365" t="s">
        <v>1584</v>
      </c>
      <c r="E523" s="366">
        <v>57.74</v>
      </c>
    </row>
    <row r="524" spans="1:5" ht="12.75">
      <c r="A524" s="365">
        <v>40515</v>
      </c>
      <c r="B524" s="365" t="s">
        <v>32240</v>
      </c>
      <c r="C524" s="365" t="s">
        <v>1585</v>
      </c>
      <c r="D524" s="365" t="s">
        <v>1584</v>
      </c>
      <c r="E524" s="366">
        <v>129.91999999999999</v>
      </c>
    </row>
    <row r="525" spans="1:5" ht="12.75">
      <c r="A525" s="365">
        <v>40529</v>
      </c>
      <c r="B525" s="365" t="s">
        <v>32241</v>
      </c>
      <c r="C525" s="365" t="s">
        <v>1585</v>
      </c>
      <c r="D525" s="365" t="s">
        <v>1584</v>
      </c>
      <c r="E525" s="366">
        <v>83</v>
      </c>
    </row>
    <row r="526" spans="1:5" ht="12.75">
      <c r="A526" s="365">
        <v>36170</v>
      </c>
      <c r="B526" s="365" t="s">
        <v>32242</v>
      </c>
      <c r="C526" s="365" t="s">
        <v>1585</v>
      </c>
      <c r="D526" s="365" t="s">
        <v>1588</v>
      </c>
      <c r="E526" s="366">
        <v>68.87</v>
      </c>
    </row>
    <row r="527" spans="1:5" ht="12.75">
      <c r="A527" s="365">
        <v>40524</v>
      </c>
      <c r="B527" s="365" t="s">
        <v>32243</v>
      </c>
      <c r="C527" s="365" t="s">
        <v>1585</v>
      </c>
      <c r="D527" s="365" t="s">
        <v>1584</v>
      </c>
      <c r="E527" s="366">
        <v>81.2</v>
      </c>
    </row>
    <row r="528" spans="1:5" ht="12.75">
      <c r="A528" s="365">
        <v>36156</v>
      </c>
      <c r="B528" s="365" t="s">
        <v>32244</v>
      </c>
      <c r="C528" s="365" t="s">
        <v>1585</v>
      </c>
      <c r="D528" s="365" t="s">
        <v>1584</v>
      </c>
      <c r="E528" s="366">
        <v>63.15</v>
      </c>
    </row>
    <row r="529" spans="1:5" ht="12.75">
      <c r="A529" s="365">
        <v>36155</v>
      </c>
      <c r="B529" s="365" t="s">
        <v>32245</v>
      </c>
      <c r="C529" s="365" t="s">
        <v>1585</v>
      </c>
      <c r="D529" s="365" t="s">
        <v>1584</v>
      </c>
      <c r="E529" s="366">
        <v>54.52</v>
      </c>
    </row>
    <row r="530" spans="1:5" ht="12.75">
      <c r="A530" s="365">
        <v>36154</v>
      </c>
      <c r="B530" s="365" t="s">
        <v>32246</v>
      </c>
      <c r="C530" s="365" t="s">
        <v>1585</v>
      </c>
      <c r="D530" s="365" t="s">
        <v>1584</v>
      </c>
      <c r="E530" s="366">
        <v>75.790000000000006</v>
      </c>
    </row>
    <row r="531" spans="1:5" ht="12.75">
      <c r="A531" s="365">
        <v>695</v>
      </c>
      <c r="B531" s="365" t="s">
        <v>32247</v>
      </c>
      <c r="C531" s="365" t="s">
        <v>1585</v>
      </c>
      <c r="D531" s="365" t="s">
        <v>1584</v>
      </c>
      <c r="E531" s="366">
        <v>55.66</v>
      </c>
    </row>
    <row r="532" spans="1:5" ht="12.75">
      <c r="A532" s="365">
        <v>679</v>
      </c>
      <c r="B532" s="365" t="s">
        <v>32248</v>
      </c>
      <c r="C532" s="365" t="s">
        <v>1585</v>
      </c>
      <c r="D532" s="365" t="s">
        <v>1584</v>
      </c>
      <c r="E532" s="366">
        <v>83</v>
      </c>
    </row>
    <row r="533" spans="1:5" ht="12.75">
      <c r="A533" s="365">
        <v>711</v>
      </c>
      <c r="B533" s="365" t="s">
        <v>32249</v>
      </c>
      <c r="C533" s="365" t="s">
        <v>1585</v>
      </c>
      <c r="D533" s="365" t="s">
        <v>1584</v>
      </c>
      <c r="E533" s="366">
        <v>54.91</v>
      </c>
    </row>
    <row r="534" spans="1:5" ht="12.75">
      <c r="A534" s="365">
        <v>712</v>
      </c>
      <c r="B534" s="365" t="s">
        <v>32250</v>
      </c>
      <c r="C534" s="365" t="s">
        <v>1585</v>
      </c>
      <c r="D534" s="365" t="s">
        <v>1584</v>
      </c>
      <c r="E534" s="366">
        <v>69.16</v>
      </c>
    </row>
    <row r="535" spans="1:5" ht="12.75">
      <c r="A535" s="365">
        <v>12614</v>
      </c>
      <c r="B535" s="365" t="s">
        <v>32251</v>
      </c>
      <c r="C535" s="365" t="s">
        <v>1583</v>
      </c>
      <c r="D535" s="365" t="s">
        <v>1584</v>
      </c>
      <c r="E535" s="366">
        <v>85.41</v>
      </c>
    </row>
    <row r="536" spans="1:5" ht="12.75">
      <c r="A536" s="365">
        <v>6140</v>
      </c>
      <c r="B536" s="365" t="s">
        <v>32252</v>
      </c>
      <c r="C536" s="365" t="s">
        <v>1583</v>
      </c>
      <c r="D536" s="365" t="s">
        <v>1584</v>
      </c>
      <c r="E536" s="366">
        <v>4.2300000000000004</v>
      </c>
    </row>
    <row r="537" spans="1:5" ht="12.75">
      <c r="A537" s="365">
        <v>38399</v>
      </c>
      <c r="B537" s="365" t="s">
        <v>32253</v>
      </c>
      <c r="C537" s="365" t="s">
        <v>1583</v>
      </c>
      <c r="D537" s="365" t="s">
        <v>1584</v>
      </c>
      <c r="E537" s="366">
        <v>298.38</v>
      </c>
    </row>
    <row r="538" spans="1:5" ht="12.75">
      <c r="A538" s="365">
        <v>735</v>
      </c>
      <c r="B538" s="365" t="s">
        <v>32254</v>
      </c>
      <c r="C538" s="365" t="s">
        <v>1583</v>
      </c>
      <c r="D538" s="365" t="s">
        <v>1584</v>
      </c>
      <c r="E538" s="364">
        <v>2481.44</v>
      </c>
    </row>
    <row r="539" spans="1:5" ht="12.75">
      <c r="A539" s="365">
        <v>736</v>
      </c>
      <c r="B539" s="365" t="s">
        <v>32255</v>
      </c>
      <c r="C539" s="365" t="s">
        <v>1583</v>
      </c>
      <c r="D539" s="365" t="s">
        <v>1584</v>
      </c>
      <c r="E539" s="364">
        <v>2086.4499999999998</v>
      </c>
    </row>
    <row r="540" spans="1:5" ht="12.75">
      <c r="A540" s="365">
        <v>729</v>
      </c>
      <c r="B540" s="365" t="s">
        <v>32256</v>
      </c>
      <c r="C540" s="365" t="s">
        <v>1583</v>
      </c>
      <c r="D540" s="365" t="s">
        <v>1588</v>
      </c>
      <c r="E540" s="366">
        <v>850.25</v>
      </c>
    </row>
    <row r="541" spans="1:5" ht="12.75">
      <c r="A541" s="365">
        <v>39925</v>
      </c>
      <c r="B541" s="365" t="s">
        <v>32257</v>
      </c>
      <c r="C541" s="365" t="s">
        <v>1583</v>
      </c>
      <c r="D541" s="365" t="s">
        <v>1584</v>
      </c>
      <c r="E541" s="364">
        <v>12286.03</v>
      </c>
    </row>
    <row r="542" spans="1:5" ht="12.75">
      <c r="A542" s="365">
        <v>731</v>
      </c>
      <c r="B542" s="365" t="s">
        <v>32258</v>
      </c>
      <c r="C542" s="365" t="s">
        <v>1583</v>
      </c>
      <c r="D542" s="365" t="s">
        <v>1584</v>
      </c>
      <c r="E542" s="366">
        <v>827.5</v>
      </c>
    </row>
    <row r="543" spans="1:5" ht="12.75">
      <c r="A543" s="365">
        <v>10575</v>
      </c>
      <c r="B543" s="365" t="s">
        <v>32259</v>
      </c>
      <c r="C543" s="365" t="s">
        <v>1583</v>
      </c>
      <c r="D543" s="365" t="s">
        <v>1584</v>
      </c>
      <c r="E543" s="364">
        <v>1291.3800000000001</v>
      </c>
    </row>
    <row r="544" spans="1:5" ht="12.75">
      <c r="A544" s="365">
        <v>733</v>
      </c>
      <c r="B544" s="365" t="s">
        <v>32260</v>
      </c>
      <c r="C544" s="365" t="s">
        <v>1583</v>
      </c>
      <c r="D544" s="365" t="s">
        <v>1584</v>
      </c>
      <c r="E544" s="364">
        <v>1413.9</v>
      </c>
    </row>
    <row r="545" spans="1:5" ht="12.75">
      <c r="A545" s="365">
        <v>732</v>
      </c>
      <c r="B545" s="365" t="s">
        <v>32261</v>
      </c>
      <c r="C545" s="365" t="s">
        <v>1583</v>
      </c>
      <c r="D545" s="365" t="s">
        <v>1584</v>
      </c>
      <c r="E545" s="364">
        <v>1394.89</v>
      </c>
    </row>
    <row r="546" spans="1:5" ht="12.75">
      <c r="A546" s="365">
        <v>737</v>
      </c>
      <c r="B546" s="365" t="s">
        <v>32262</v>
      </c>
      <c r="C546" s="365" t="s">
        <v>1583</v>
      </c>
      <c r="D546" s="365" t="s">
        <v>1584</v>
      </c>
      <c r="E546" s="364">
        <v>7822.16</v>
      </c>
    </row>
    <row r="547" spans="1:5" ht="12.75">
      <c r="A547" s="365">
        <v>738</v>
      </c>
      <c r="B547" s="365" t="s">
        <v>32263</v>
      </c>
      <c r="C547" s="365" t="s">
        <v>1583</v>
      </c>
      <c r="D547" s="365" t="s">
        <v>1584</v>
      </c>
      <c r="E547" s="364">
        <v>3627.08</v>
      </c>
    </row>
    <row r="548" spans="1:5" ht="12.75">
      <c r="A548" s="365">
        <v>740</v>
      </c>
      <c r="B548" s="365" t="s">
        <v>32264</v>
      </c>
      <c r="C548" s="365" t="s">
        <v>1583</v>
      </c>
      <c r="D548" s="365" t="s">
        <v>1584</v>
      </c>
      <c r="E548" s="364">
        <v>7358.59</v>
      </c>
    </row>
    <row r="549" spans="1:5" ht="12.75">
      <c r="A549" s="365">
        <v>734</v>
      </c>
      <c r="B549" s="365" t="s">
        <v>32265</v>
      </c>
      <c r="C549" s="365" t="s">
        <v>1583</v>
      </c>
      <c r="D549" s="365" t="s">
        <v>1584</v>
      </c>
      <c r="E549" s="364">
        <v>1495.32</v>
      </c>
    </row>
    <row r="550" spans="1:5" ht="12.75">
      <c r="A550" s="365">
        <v>39008</v>
      </c>
      <c r="B550" s="365" t="s">
        <v>32266</v>
      </c>
      <c r="C550" s="365" t="s">
        <v>1583</v>
      </c>
      <c r="D550" s="365" t="s">
        <v>1584</v>
      </c>
      <c r="E550" s="364">
        <v>58818.22</v>
      </c>
    </row>
    <row r="551" spans="1:5" ht="12.75">
      <c r="A551" s="365">
        <v>39009</v>
      </c>
      <c r="B551" s="365" t="s">
        <v>32267</v>
      </c>
      <c r="C551" s="365" t="s">
        <v>1583</v>
      </c>
      <c r="D551" s="365" t="s">
        <v>1584</v>
      </c>
      <c r="E551" s="364">
        <v>63016.43</v>
      </c>
    </row>
    <row r="552" spans="1:5" ht="12.75">
      <c r="A552" s="365">
        <v>10587</v>
      </c>
      <c r="B552" s="365" t="s">
        <v>32268</v>
      </c>
      <c r="C552" s="365" t="s">
        <v>1583</v>
      </c>
      <c r="D552" s="365" t="s">
        <v>1586</v>
      </c>
      <c r="E552" s="364">
        <v>3397.88</v>
      </c>
    </row>
    <row r="553" spans="1:5" ht="12.75">
      <c r="A553" s="365">
        <v>759</v>
      </c>
      <c r="B553" s="365" t="s">
        <v>32269</v>
      </c>
      <c r="C553" s="365" t="s">
        <v>1583</v>
      </c>
      <c r="D553" s="365" t="s">
        <v>1586</v>
      </c>
      <c r="E553" s="364">
        <v>4885.4799999999996</v>
      </c>
    </row>
    <row r="554" spans="1:5" ht="12.75">
      <c r="A554" s="365">
        <v>761</v>
      </c>
      <c r="B554" s="365" t="s">
        <v>32270</v>
      </c>
      <c r="C554" s="365" t="s">
        <v>1583</v>
      </c>
      <c r="D554" s="365" t="s">
        <v>1586</v>
      </c>
      <c r="E554" s="364">
        <v>8281.2999999999993</v>
      </c>
    </row>
    <row r="555" spans="1:5" ht="12.75">
      <c r="A555" s="365">
        <v>750</v>
      </c>
      <c r="B555" s="365" t="s">
        <v>32271</v>
      </c>
      <c r="C555" s="365" t="s">
        <v>1583</v>
      </c>
      <c r="D555" s="365" t="s">
        <v>1586</v>
      </c>
      <c r="E555" s="364">
        <v>7862.44</v>
      </c>
    </row>
    <row r="556" spans="1:5" ht="12.75">
      <c r="A556" s="365">
        <v>755</v>
      </c>
      <c r="B556" s="365" t="s">
        <v>32272</v>
      </c>
      <c r="C556" s="365" t="s">
        <v>1583</v>
      </c>
      <c r="D556" s="365" t="s">
        <v>1586</v>
      </c>
      <c r="E556" s="364">
        <v>32263.63</v>
      </c>
    </row>
    <row r="557" spans="1:5" ht="12.75">
      <c r="A557" s="365">
        <v>749</v>
      </c>
      <c r="B557" s="365" t="s">
        <v>32273</v>
      </c>
      <c r="C557" s="365" t="s">
        <v>1583</v>
      </c>
      <c r="D557" s="365" t="s">
        <v>1586</v>
      </c>
      <c r="E557" s="364">
        <v>11865.96</v>
      </c>
    </row>
    <row r="558" spans="1:5" ht="12.75">
      <c r="A558" s="365">
        <v>756</v>
      </c>
      <c r="B558" s="365" t="s">
        <v>32274</v>
      </c>
      <c r="C558" s="365" t="s">
        <v>1583</v>
      </c>
      <c r="D558" s="365" t="s">
        <v>1586</v>
      </c>
      <c r="E558" s="364">
        <v>35187.800000000003</v>
      </c>
    </row>
    <row r="559" spans="1:5" ht="12.75">
      <c r="A559" s="365">
        <v>757</v>
      </c>
      <c r="B559" s="365" t="s">
        <v>32275</v>
      </c>
      <c r="C559" s="365" t="s">
        <v>1583</v>
      </c>
      <c r="D559" s="365" t="s">
        <v>1586</v>
      </c>
      <c r="E559" s="364">
        <v>15977.51</v>
      </c>
    </row>
    <row r="560" spans="1:5" ht="12.75">
      <c r="A560" s="365">
        <v>10588</v>
      </c>
      <c r="B560" s="365" t="s">
        <v>32276</v>
      </c>
      <c r="C560" s="365" t="s">
        <v>1583</v>
      </c>
      <c r="D560" s="365" t="s">
        <v>1586</v>
      </c>
      <c r="E560" s="364">
        <v>3527.43</v>
      </c>
    </row>
    <row r="561" spans="1:5" ht="12.75">
      <c r="A561" s="365">
        <v>10592</v>
      </c>
      <c r="B561" s="365" t="s">
        <v>32277</v>
      </c>
      <c r="C561" s="365" t="s">
        <v>1583</v>
      </c>
      <c r="D561" s="365" t="s">
        <v>1586</v>
      </c>
      <c r="E561" s="364">
        <v>4260.67</v>
      </c>
    </row>
    <row r="562" spans="1:5" ht="12.75">
      <c r="A562" s="365">
        <v>10589</v>
      </c>
      <c r="B562" s="365" t="s">
        <v>32278</v>
      </c>
      <c r="C562" s="365" t="s">
        <v>1583</v>
      </c>
      <c r="D562" s="365" t="s">
        <v>1586</v>
      </c>
      <c r="E562" s="364">
        <v>5723.94</v>
      </c>
    </row>
    <row r="563" spans="1:5" ht="12.75">
      <c r="A563" s="365">
        <v>760</v>
      </c>
      <c r="B563" s="365" t="s">
        <v>32279</v>
      </c>
      <c r="C563" s="365" t="s">
        <v>1583</v>
      </c>
      <c r="D563" s="365" t="s">
        <v>1586</v>
      </c>
      <c r="E563" s="364">
        <v>31955.02</v>
      </c>
    </row>
    <row r="564" spans="1:5" ht="12.75">
      <c r="A564" s="365">
        <v>751</v>
      </c>
      <c r="B564" s="365" t="s">
        <v>32280</v>
      </c>
      <c r="C564" s="365" t="s">
        <v>1583</v>
      </c>
      <c r="D564" s="365" t="s">
        <v>1586</v>
      </c>
      <c r="E564" s="364">
        <v>5032.91</v>
      </c>
    </row>
    <row r="565" spans="1:5" ht="12.75">
      <c r="A565" s="365">
        <v>754</v>
      </c>
      <c r="B565" s="365" t="s">
        <v>32281</v>
      </c>
      <c r="C565" s="365" t="s">
        <v>1583</v>
      </c>
      <c r="D565" s="365" t="s">
        <v>1586</v>
      </c>
      <c r="E565" s="364">
        <v>7988.75</v>
      </c>
    </row>
    <row r="566" spans="1:5" ht="12.75">
      <c r="A566" s="365">
        <v>44489</v>
      </c>
      <c r="B566" s="365" t="s">
        <v>32282</v>
      </c>
      <c r="C566" s="365" t="s">
        <v>1583</v>
      </c>
      <c r="D566" s="365" t="s">
        <v>1584</v>
      </c>
      <c r="E566" s="364">
        <v>211371.77</v>
      </c>
    </row>
    <row r="567" spans="1:5" ht="12.75">
      <c r="A567" s="365">
        <v>39917</v>
      </c>
      <c r="B567" s="365" t="s">
        <v>32283</v>
      </c>
      <c r="C567" s="365" t="s">
        <v>1583</v>
      </c>
      <c r="D567" s="365" t="s">
        <v>1584</v>
      </c>
      <c r="E567" s="364">
        <v>90349.03</v>
      </c>
    </row>
    <row r="568" spans="1:5" ht="12.75">
      <c r="A568" s="365">
        <v>38167</v>
      </c>
      <c r="B568" s="365" t="s">
        <v>32284</v>
      </c>
      <c r="C568" s="365" t="s">
        <v>1594</v>
      </c>
      <c r="D568" s="365" t="s">
        <v>1584</v>
      </c>
      <c r="E568" s="366">
        <v>26.54</v>
      </c>
    </row>
    <row r="569" spans="1:5" ht="12.75">
      <c r="A569" s="365">
        <v>36145</v>
      </c>
      <c r="B569" s="365" t="s">
        <v>32285</v>
      </c>
      <c r="C569" s="365" t="s">
        <v>1594</v>
      </c>
      <c r="D569" s="365" t="s">
        <v>1584</v>
      </c>
      <c r="E569" s="366">
        <v>42.91</v>
      </c>
    </row>
    <row r="570" spans="1:5" ht="12.75">
      <c r="A570" s="365">
        <v>12893</v>
      </c>
      <c r="B570" s="365" t="s">
        <v>32286</v>
      </c>
      <c r="C570" s="365" t="s">
        <v>1594</v>
      </c>
      <c r="D570" s="365" t="s">
        <v>1584</v>
      </c>
      <c r="E570" s="366">
        <v>71.52</v>
      </c>
    </row>
    <row r="571" spans="1:5" ht="12.75">
      <c r="A571" s="365">
        <v>11685</v>
      </c>
      <c r="B571" s="365" t="s">
        <v>32287</v>
      </c>
      <c r="C571" s="365" t="s">
        <v>1583</v>
      </c>
      <c r="D571" s="365" t="s">
        <v>1584</v>
      </c>
      <c r="E571" s="366">
        <v>28.55</v>
      </c>
    </row>
    <row r="572" spans="1:5" ht="12.75">
      <c r="A572" s="365">
        <v>11680</v>
      </c>
      <c r="B572" s="365" t="s">
        <v>32288</v>
      </c>
      <c r="C572" s="365" t="s">
        <v>1583</v>
      </c>
      <c r="D572" s="365" t="s">
        <v>1584</v>
      </c>
      <c r="E572" s="366">
        <v>21.81</v>
      </c>
    </row>
    <row r="573" spans="1:5" ht="12.75">
      <c r="A573" s="365">
        <v>11679</v>
      </c>
      <c r="B573" s="365" t="s">
        <v>32289</v>
      </c>
      <c r="C573" s="365" t="s">
        <v>1583</v>
      </c>
      <c r="D573" s="365" t="s">
        <v>1584</v>
      </c>
      <c r="E573" s="366">
        <v>29.57</v>
      </c>
    </row>
    <row r="574" spans="1:5" ht="12.75">
      <c r="A574" s="365">
        <v>2512</v>
      </c>
      <c r="B574" s="365" t="s">
        <v>32290</v>
      </c>
      <c r="C574" s="365" t="s">
        <v>1583</v>
      </c>
      <c r="D574" s="365" t="s">
        <v>1586</v>
      </c>
      <c r="E574" s="366">
        <v>40.5</v>
      </c>
    </row>
    <row r="575" spans="1:5" ht="12.75">
      <c r="A575" s="365">
        <v>4374</v>
      </c>
      <c r="B575" s="365" t="s">
        <v>32291</v>
      </c>
      <c r="C575" s="365" t="s">
        <v>1583</v>
      </c>
      <c r="D575" s="365" t="s">
        <v>1584</v>
      </c>
      <c r="E575" s="366">
        <v>0.37</v>
      </c>
    </row>
    <row r="576" spans="1:5" ht="12.75">
      <c r="A576" s="365">
        <v>7568</v>
      </c>
      <c r="B576" s="365" t="s">
        <v>32292</v>
      </c>
      <c r="C576" s="365" t="s">
        <v>1583</v>
      </c>
      <c r="D576" s="365" t="s">
        <v>1584</v>
      </c>
      <c r="E576" s="366">
        <v>0.61</v>
      </c>
    </row>
    <row r="577" spans="1:5" ht="12.75">
      <c r="A577" s="365">
        <v>7584</v>
      </c>
      <c r="B577" s="365" t="s">
        <v>32293</v>
      </c>
      <c r="C577" s="365" t="s">
        <v>1583</v>
      </c>
      <c r="D577" s="365" t="s">
        <v>1584</v>
      </c>
      <c r="E577" s="366">
        <v>0.93</v>
      </c>
    </row>
    <row r="578" spans="1:5" ht="12.75">
      <c r="A578" s="365">
        <v>11945</v>
      </c>
      <c r="B578" s="365" t="s">
        <v>32294</v>
      </c>
      <c r="C578" s="365" t="s">
        <v>1583</v>
      </c>
      <c r="D578" s="365" t="s">
        <v>1584</v>
      </c>
      <c r="E578" s="366">
        <v>0.06</v>
      </c>
    </row>
    <row r="579" spans="1:5" ht="12.75">
      <c r="A579" s="365">
        <v>11946</v>
      </c>
      <c r="B579" s="365" t="s">
        <v>32295</v>
      </c>
      <c r="C579" s="365" t="s">
        <v>1583</v>
      </c>
      <c r="D579" s="365" t="s">
        <v>1584</v>
      </c>
      <c r="E579" s="366">
        <v>0.06</v>
      </c>
    </row>
    <row r="580" spans="1:5" ht="12.75">
      <c r="A580" s="365">
        <v>4375</v>
      </c>
      <c r="B580" s="365" t="s">
        <v>32296</v>
      </c>
      <c r="C580" s="365" t="s">
        <v>1583</v>
      </c>
      <c r="D580" s="365" t="s">
        <v>1588</v>
      </c>
      <c r="E580" s="366">
        <v>0.1</v>
      </c>
    </row>
    <row r="581" spans="1:5" ht="12.75">
      <c r="A581" s="365">
        <v>11950</v>
      </c>
      <c r="B581" s="365" t="s">
        <v>32297</v>
      </c>
      <c r="C581" s="365" t="s">
        <v>1583</v>
      </c>
      <c r="D581" s="365" t="s">
        <v>1584</v>
      </c>
      <c r="E581" s="366">
        <v>0.2</v>
      </c>
    </row>
    <row r="582" spans="1:5" ht="12.75">
      <c r="A582" s="365">
        <v>4376</v>
      </c>
      <c r="B582" s="365" t="s">
        <v>32298</v>
      </c>
      <c r="C582" s="365" t="s">
        <v>1583</v>
      </c>
      <c r="D582" s="365" t="s">
        <v>1584</v>
      </c>
      <c r="E582" s="366">
        <v>0.19</v>
      </c>
    </row>
    <row r="583" spans="1:5" ht="12.75">
      <c r="A583" s="365">
        <v>7583</v>
      </c>
      <c r="B583" s="365" t="s">
        <v>32299</v>
      </c>
      <c r="C583" s="365" t="s">
        <v>1583</v>
      </c>
      <c r="D583" s="365" t="s">
        <v>1584</v>
      </c>
      <c r="E583" s="366">
        <v>0.41</v>
      </c>
    </row>
    <row r="584" spans="1:5" ht="12.75">
      <c r="A584" s="365">
        <v>4350</v>
      </c>
      <c r="B584" s="365" t="s">
        <v>32300</v>
      </c>
      <c r="C584" s="365" t="s">
        <v>1583</v>
      </c>
      <c r="D584" s="365" t="s">
        <v>1586</v>
      </c>
      <c r="E584" s="366">
        <v>0.68</v>
      </c>
    </row>
    <row r="585" spans="1:5" ht="12.75">
      <c r="A585" s="365">
        <v>44400</v>
      </c>
      <c r="B585" s="365" t="s">
        <v>32301</v>
      </c>
      <c r="C585" s="365" t="s">
        <v>1583</v>
      </c>
      <c r="D585" s="365" t="s">
        <v>1584</v>
      </c>
      <c r="E585" s="366">
        <v>34.67</v>
      </c>
    </row>
    <row r="586" spans="1:5" ht="12.75">
      <c r="A586" s="365">
        <v>39886</v>
      </c>
      <c r="B586" s="365" t="s">
        <v>32302</v>
      </c>
      <c r="C586" s="365" t="s">
        <v>1583</v>
      </c>
      <c r="D586" s="365" t="s">
        <v>1586</v>
      </c>
      <c r="E586" s="366">
        <v>5.75</v>
      </c>
    </row>
    <row r="587" spans="1:5" ht="12.75">
      <c r="A587" s="365">
        <v>39887</v>
      </c>
      <c r="B587" s="365" t="s">
        <v>32303</v>
      </c>
      <c r="C587" s="365" t="s">
        <v>1583</v>
      </c>
      <c r="D587" s="365" t="s">
        <v>1586</v>
      </c>
      <c r="E587" s="366">
        <v>8.6199999999999992</v>
      </c>
    </row>
    <row r="588" spans="1:5" ht="12.75">
      <c r="A588" s="365">
        <v>39888</v>
      </c>
      <c r="B588" s="365" t="s">
        <v>32304</v>
      </c>
      <c r="C588" s="365" t="s">
        <v>1583</v>
      </c>
      <c r="D588" s="365" t="s">
        <v>1586</v>
      </c>
      <c r="E588" s="366">
        <v>19.72</v>
      </c>
    </row>
    <row r="589" spans="1:5" ht="12.75">
      <c r="A589" s="365">
        <v>39890</v>
      </c>
      <c r="B589" s="365" t="s">
        <v>32305</v>
      </c>
      <c r="C589" s="365" t="s">
        <v>1583</v>
      </c>
      <c r="D589" s="365" t="s">
        <v>1586</v>
      </c>
      <c r="E589" s="366">
        <v>33.67</v>
      </c>
    </row>
    <row r="590" spans="1:5" ht="12.75">
      <c r="A590" s="365">
        <v>39891</v>
      </c>
      <c r="B590" s="365" t="s">
        <v>32306</v>
      </c>
      <c r="C590" s="365" t="s">
        <v>1583</v>
      </c>
      <c r="D590" s="365" t="s">
        <v>1586</v>
      </c>
      <c r="E590" s="366">
        <v>47.47</v>
      </c>
    </row>
    <row r="591" spans="1:5" ht="12.75">
      <c r="A591" s="365">
        <v>39892</v>
      </c>
      <c r="B591" s="365" t="s">
        <v>32307</v>
      </c>
      <c r="C591" s="365" t="s">
        <v>1583</v>
      </c>
      <c r="D591" s="365" t="s">
        <v>1586</v>
      </c>
      <c r="E591" s="366">
        <v>147.97</v>
      </c>
    </row>
    <row r="592" spans="1:5" ht="12.75">
      <c r="A592" s="365">
        <v>790</v>
      </c>
      <c r="B592" s="365" t="s">
        <v>32308</v>
      </c>
      <c r="C592" s="365" t="s">
        <v>1583</v>
      </c>
      <c r="D592" s="365" t="s">
        <v>1586</v>
      </c>
      <c r="E592" s="366">
        <v>21.7</v>
      </c>
    </row>
    <row r="593" spans="1:5" ht="12.75">
      <c r="A593" s="365">
        <v>766</v>
      </c>
      <c r="B593" s="365" t="s">
        <v>32309</v>
      </c>
      <c r="C593" s="365" t="s">
        <v>1583</v>
      </c>
      <c r="D593" s="365" t="s">
        <v>1586</v>
      </c>
      <c r="E593" s="366">
        <v>21.7</v>
      </c>
    </row>
    <row r="594" spans="1:5" ht="12.75">
      <c r="A594" s="365">
        <v>791</v>
      </c>
      <c r="B594" s="365" t="s">
        <v>32310</v>
      </c>
      <c r="C594" s="365" t="s">
        <v>1583</v>
      </c>
      <c r="D594" s="365" t="s">
        <v>1586</v>
      </c>
      <c r="E594" s="366">
        <v>21.7</v>
      </c>
    </row>
    <row r="595" spans="1:5" ht="12.75">
      <c r="A595" s="365">
        <v>767</v>
      </c>
      <c r="B595" s="365" t="s">
        <v>32311</v>
      </c>
      <c r="C595" s="365" t="s">
        <v>1583</v>
      </c>
      <c r="D595" s="365" t="s">
        <v>1586</v>
      </c>
      <c r="E595" s="366">
        <v>21.7</v>
      </c>
    </row>
    <row r="596" spans="1:5" ht="12.75">
      <c r="A596" s="365">
        <v>768</v>
      </c>
      <c r="B596" s="365" t="s">
        <v>32312</v>
      </c>
      <c r="C596" s="365" t="s">
        <v>1583</v>
      </c>
      <c r="D596" s="365" t="s">
        <v>1586</v>
      </c>
      <c r="E596" s="366">
        <v>17.04</v>
      </c>
    </row>
    <row r="597" spans="1:5" ht="12.75">
      <c r="A597" s="365">
        <v>789</v>
      </c>
      <c r="B597" s="365" t="s">
        <v>32313</v>
      </c>
      <c r="C597" s="365" t="s">
        <v>1583</v>
      </c>
      <c r="D597" s="365" t="s">
        <v>1586</v>
      </c>
      <c r="E597" s="366">
        <v>16.68</v>
      </c>
    </row>
    <row r="598" spans="1:5" ht="12.75">
      <c r="A598" s="365">
        <v>769</v>
      </c>
      <c r="B598" s="365" t="s">
        <v>32314</v>
      </c>
      <c r="C598" s="365" t="s">
        <v>1583</v>
      </c>
      <c r="D598" s="365" t="s">
        <v>1586</v>
      </c>
      <c r="E598" s="366">
        <v>17.04</v>
      </c>
    </row>
    <row r="599" spans="1:5" ht="12.75">
      <c r="A599" s="365">
        <v>770</v>
      </c>
      <c r="B599" s="365" t="s">
        <v>32315</v>
      </c>
      <c r="C599" s="365" t="s">
        <v>1583</v>
      </c>
      <c r="D599" s="365" t="s">
        <v>1586</v>
      </c>
      <c r="E599" s="366">
        <v>6.01</v>
      </c>
    </row>
    <row r="600" spans="1:5" ht="12.75">
      <c r="A600" s="365">
        <v>12394</v>
      </c>
      <c r="B600" s="365" t="s">
        <v>32316</v>
      </c>
      <c r="C600" s="365" t="s">
        <v>1583</v>
      </c>
      <c r="D600" s="365" t="s">
        <v>1586</v>
      </c>
      <c r="E600" s="366">
        <v>6.01</v>
      </c>
    </row>
    <row r="601" spans="1:5" ht="12.75">
      <c r="A601" s="365">
        <v>764</v>
      </c>
      <c r="B601" s="365" t="s">
        <v>32317</v>
      </c>
      <c r="C601" s="365" t="s">
        <v>1583</v>
      </c>
      <c r="D601" s="365" t="s">
        <v>1586</v>
      </c>
      <c r="E601" s="366">
        <v>10.49</v>
      </c>
    </row>
    <row r="602" spans="1:5" ht="12.75">
      <c r="A602" s="365">
        <v>765</v>
      </c>
      <c r="B602" s="365" t="s">
        <v>32318</v>
      </c>
      <c r="C602" s="365" t="s">
        <v>1583</v>
      </c>
      <c r="D602" s="365" t="s">
        <v>1586</v>
      </c>
      <c r="E602" s="366">
        <v>10.49</v>
      </c>
    </row>
    <row r="603" spans="1:5" ht="12.75">
      <c r="A603" s="365">
        <v>787</v>
      </c>
      <c r="B603" s="365" t="s">
        <v>32319</v>
      </c>
      <c r="C603" s="365" t="s">
        <v>1583</v>
      </c>
      <c r="D603" s="365" t="s">
        <v>1586</v>
      </c>
      <c r="E603" s="366">
        <v>46.86</v>
      </c>
    </row>
    <row r="604" spans="1:5" ht="12.75">
      <c r="A604" s="365">
        <v>774</v>
      </c>
      <c r="B604" s="365" t="s">
        <v>32320</v>
      </c>
      <c r="C604" s="365" t="s">
        <v>1583</v>
      </c>
      <c r="D604" s="365" t="s">
        <v>1586</v>
      </c>
      <c r="E604" s="366">
        <v>46.86</v>
      </c>
    </row>
    <row r="605" spans="1:5" ht="12.75">
      <c r="A605" s="365">
        <v>773</v>
      </c>
      <c r="B605" s="365" t="s">
        <v>32321</v>
      </c>
      <c r="C605" s="365" t="s">
        <v>1583</v>
      </c>
      <c r="D605" s="365" t="s">
        <v>1586</v>
      </c>
      <c r="E605" s="366">
        <v>46.86</v>
      </c>
    </row>
    <row r="606" spans="1:5" ht="12.75">
      <c r="A606" s="365">
        <v>775</v>
      </c>
      <c r="B606" s="365" t="s">
        <v>32322</v>
      </c>
      <c r="C606" s="365" t="s">
        <v>1583</v>
      </c>
      <c r="D606" s="365" t="s">
        <v>1586</v>
      </c>
      <c r="E606" s="366">
        <v>46.86</v>
      </c>
    </row>
    <row r="607" spans="1:5" ht="12.75">
      <c r="A607" s="365">
        <v>788</v>
      </c>
      <c r="B607" s="365" t="s">
        <v>32323</v>
      </c>
      <c r="C607" s="365" t="s">
        <v>1583</v>
      </c>
      <c r="D607" s="365" t="s">
        <v>1586</v>
      </c>
      <c r="E607" s="366">
        <v>29.12</v>
      </c>
    </row>
    <row r="608" spans="1:5" ht="12.75">
      <c r="A608" s="365">
        <v>772</v>
      </c>
      <c r="B608" s="365" t="s">
        <v>32324</v>
      </c>
      <c r="C608" s="365" t="s">
        <v>1583</v>
      </c>
      <c r="D608" s="365" t="s">
        <v>1586</v>
      </c>
      <c r="E608" s="366">
        <v>29.12</v>
      </c>
    </row>
    <row r="609" spans="1:5" ht="12.75">
      <c r="A609" s="365">
        <v>771</v>
      </c>
      <c r="B609" s="365" t="s">
        <v>32325</v>
      </c>
      <c r="C609" s="365" t="s">
        <v>1583</v>
      </c>
      <c r="D609" s="365" t="s">
        <v>1586</v>
      </c>
      <c r="E609" s="366">
        <v>29.12</v>
      </c>
    </row>
    <row r="610" spans="1:5" ht="12.75">
      <c r="A610" s="365">
        <v>779</v>
      </c>
      <c r="B610" s="365" t="s">
        <v>32326</v>
      </c>
      <c r="C610" s="365" t="s">
        <v>1583</v>
      </c>
      <c r="D610" s="365" t="s">
        <v>1586</v>
      </c>
      <c r="E610" s="366">
        <v>7.24</v>
      </c>
    </row>
    <row r="611" spans="1:5" ht="12.75">
      <c r="A611" s="365">
        <v>776</v>
      </c>
      <c r="B611" s="365" t="s">
        <v>32327</v>
      </c>
      <c r="C611" s="365" t="s">
        <v>1583</v>
      </c>
      <c r="D611" s="365" t="s">
        <v>1586</v>
      </c>
      <c r="E611" s="366">
        <v>69.08</v>
      </c>
    </row>
    <row r="612" spans="1:5" ht="12.75">
      <c r="A612" s="365">
        <v>777</v>
      </c>
      <c r="B612" s="365" t="s">
        <v>32328</v>
      </c>
      <c r="C612" s="365" t="s">
        <v>1583</v>
      </c>
      <c r="D612" s="365" t="s">
        <v>1586</v>
      </c>
      <c r="E612" s="366">
        <v>67.150000000000006</v>
      </c>
    </row>
    <row r="613" spans="1:5" ht="12.75">
      <c r="A613" s="365">
        <v>780</v>
      </c>
      <c r="B613" s="365" t="s">
        <v>32329</v>
      </c>
      <c r="C613" s="365" t="s">
        <v>1583</v>
      </c>
      <c r="D613" s="365" t="s">
        <v>1586</v>
      </c>
      <c r="E613" s="366">
        <v>67.489999999999995</v>
      </c>
    </row>
    <row r="614" spans="1:5" ht="12.75">
      <c r="A614" s="365">
        <v>778</v>
      </c>
      <c r="B614" s="365" t="s">
        <v>32330</v>
      </c>
      <c r="C614" s="365" t="s">
        <v>1583</v>
      </c>
      <c r="D614" s="365" t="s">
        <v>1586</v>
      </c>
      <c r="E614" s="366">
        <v>69.08</v>
      </c>
    </row>
    <row r="615" spans="1:5" ht="12.75">
      <c r="A615" s="365">
        <v>781</v>
      </c>
      <c r="B615" s="365" t="s">
        <v>32331</v>
      </c>
      <c r="C615" s="365" t="s">
        <v>1583</v>
      </c>
      <c r="D615" s="365" t="s">
        <v>1586</v>
      </c>
      <c r="E615" s="366">
        <v>127.63</v>
      </c>
    </row>
    <row r="616" spans="1:5" ht="12.75">
      <c r="A616" s="365">
        <v>786</v>
      </c>
      <c r="B616" s="365" t="s">
        <v>32332</v>
      </c>
      <c r="C616" s="365" t="s">
        <v>1583</v>
      </c>
      <c r="D616" s="365" t="s">
        <v>1586</v>
      </c>
      <c r="E616" s="366">
        <v>127.63</v>
      </c>
    </row>
    <row r="617" spans="1:5" ht="12.75">
      <c r="A617" s="365">
        <v>782</v>
      </c>
      <c r="B617" s="365" t="s">
        <v>32333</v>
      </c>
      <c r="C617" s="365" t="s">
        <v>1583</v>
      </c>
      <c r="D617" s="365" t="s">
        <v>1586</v>
      </c>
      <c r="E617" s="366">
        <v>127.63</v>
      </c>
    </row>
    <row r="618" spans="1:5" ht="12.75">
      <c r="A618" s="365">
        <v>783</v>
      </c>
      <c r="B618" s="365" t="s">
        <v>32334</v>
      </c>
      <c r="C618" s="365" t="s">
        <v>1583</v>
      </c>
      <c r="D618" s="365" t="s">
        <v>1586</v>
      </c>
      <c r="E618" s="366">
        <v>349.3</v>
      </c>
    </row>
    <row r="619" spans="1:5" ht="12.75">
      <c r="A619" s="365">
        <v>785</v>
      </c>
      <c r="B619" s="365" t="s">
        <v>32335</v>
      </c>
      <c r="C619" s="365" t="s">
        <v>1583</v>
      </c>
      <c r="D619" s="365" t="s">
        <v>1586</v>
      </c>
      <c r="E619" s="366">
        <v>369.07</v>
      </c>
    </row>
    <row r="620" spans="1:5" ht="12.75">
      <c r="A620" s="365">
        <v>784</v>
      </c>
      <c r="B620" s="365" t="s">
        <v>32336</v>
      </c>
      <c r="C620" s="365" t="s">
        <v>1583</v>
      </c>
      <c r="D620" s="365" t="s">
        <v>1586</v>
      </c>
      <c r="E620" s="366">
        <v>395.92</v>
      </c>
    </row>
    <row r="621" spans="1:5" ht="12.75">
      <c r="A621" s="365">
        <v>828</v>
      </c>
      <c r="B621" s="365" t="s">
        <v>32337</v>
      </c>
      <c r="C621" s="365" t="s">
        <v>1583</v>
      </c>
      <c r="D621" s="365" t="s">
        <v>1584</v>
      </c>
      <c r="E621" s="366">
        <v>0.86</v>
      </c>
    </row>
    <row r="622" spans="1:5" ht="12.75">
      <c r="A622" s="365">
        <v>829</v>
      </c>
      <c r="B622" s="365" t="s">
        <v>32338</v>
      </c>
      <c r="C622" s="365" t="s">
        <v>1583</v>
      </c>
      <c r="D622" s="365" t="s">
        <v>1584</v>
      </c>
      <c r="E622" s="366">
        <v>1.38</v>
      </c>
    </row>
    <row r="623" spans="1:5" ht="12.75">
      <c r="A623" s="365">
        <v>812</v>
      </c>
      <c r="B623" s="365" t="s">
        <v>32339</v>
      </c>
      <c r="C623" s="365" t="s">
        <v>1583</v>
      </c>
      <c r="D623" s="365" t="s">
        <v>1584</v>
      </c>
      <c r="E623" s="366">
        <v>3.04</v>
      </c>
    </row>
    <row r="624" spans="1:5" ht="12.75">
      <c r="A624" s="365">
        <v>819</v>
      </c>
      <c r="B624" s="365" t="s">
        <v>32340</v>
      </c>
      <c r="C624" s="365" t="s">
        <v>1583</v>
      </c>
      <c r="D624" s="365" t="s">
        <v>1584</v>
      </c>
      <c r="E624" s="366">
        <v>5.27</v>
      </c>
    </row>
    <row r="625" spans="1:5" ht="12.75">
      <c r="A625" s="365">
        <v>818</v>
      </c>
      <c r="B625" s="365" t="s">
        <v>32341</v>
      </c>
      <c r="C625" s="365" t="s">
        <v>1583</v>
      </c>
      <c r="D625" s="365" t="s">
        <v>1584</v>
      </c>
      <c r="E625" s="366">
        <v>9.83</v>
      </c>
    </row>
    <row r="626" spans="1:5" ht="12.75">
      <c r="A626" s="365">
        <v>832</v>
      </c>
      <c r="B626" s="365" t="s">
        <v>32342</v>
      </c>
      <c r="C626" s="365" t="s">
        <v>1583</v>
      </c>
      <c r="D626" s="365" t="s">
        <v>1584</v>
      </c>
      <c r="E626" s="366">
        <v>4.0599999999999996</v>
      </c>
    </row>
    <row r="627" spans="1:5" ht="12.75">
      <c r="A627" s="365">
        <v>834</v>
      </c>
      <c r="B627" s="365" t="s">
        <v>32343</v>
      </c>
      <c r="C627" s="365" t="s">
        <v>1583</v>
      </c>
      <c r="D627" s="365" t="s">
        <v>1584</v>
      </c>
      <c r="E627" s="366">
        <v>5.26</v>
      </c>
    </row>
    <row r="628" spans="1:5" ht="12.75">
      <c r="A628" s="365">
        <v>813</v>
      </c>
      <c r="B628" s="365" t="s">
        <v>32344</v>
      </c>
      <c r="C628" s="365" t="s">
        <v>1583</v>
      </c>
      <c r="D628" s="365" t="s">
        <v>1584</v>
      </c>
      <c r="E628" s="366">
        <v>6.12</v>
      </c>
    </row>
    <row r="629" spans="1:5" ht="12.75">
      <c r="A629" s="365">
        <v>820</v>
      </c>
      <c r="B629" s="365" t="s">
        <v>32345</v>
      </c>
      <c r="C629" s="365" t="s">
        <v>1583</v>
      </c>
      <c r="D629" s="365" t="s">
        <v>1584</v>
      </c>
      <c r="E629" s="366">
        <v>8.24</v>
      </c>
    </row>
    <row r="630" spans="1:5" ht="12.75">
      <c r="A630" s="365">
        <v>816</v>
      </c>
      <c r="B630" s="365" t="s">
        <v>32346</v>
      </c>
      <c r="C630" s="365" t="s">
        <v>1583</v>
      </c>
      <c r="D630" s="365" t="s">
        <v>1584</v>
      </c>
      <c r="E630" s="366">
        <v>14.68</v>
      </c>
    </row>
    <row r="631" spans="1:5" ht="12.75">
      <c r="A631" s="365">
        <v>814</v>
      </c>
      <c r="B631" s="365" t="s">
        <v>32347</v>
      </c>
      <c r="C631" s="365" t="s">
        <v>1583</v>
      </c>
      <c r="D631" s="365" t="s">
        <v>1584</v>
      </c>
      <c r="E631" s="366">
        <v>18.23</v>
      </c>
    </row>
    <row r="632" spans="1:5" ht="12.75">
      <c r="A632" s="365">
        <v>822</v>
      </c>
      <c r="B632" s="365" t="s">
        <v>32348</v>
      </c>
      <c r="C632" s="365" t="s">
        <v>1583</v>
      </c>
      <c r="D632" s="365" t="s">
        <v>1584</v>
      </c>
      <c r="E632" s="366">
        <v>23.8</v>
      </c>
    </row>
    <row r="633" spans="1:5" ht="12.75">
      <c r="A633" s="365">
        <v>821</v>
      </c>
      <c r="B633" s="365" t="s">
        <v>32349</v>
      </c>
      <c r="C633" s="365" t="s">
        <v>1583</v>
      </c>
      <c r="D633" s="365" t="s">
        <v>1584</v>
      </c>
      <c r="E633" s="366">
        <v>27.22</v>
      </c>
    </row>
    <row r="634" spans="1:5" ht="12.75">
      <c r="A634" s="365">
        <v>20086</v>
      </c>
      <c r="B634" s="365" t="s">
        <v>32350</v>
      </c>
      <c r="C634" s="365" t="s">
        <v>1583</v>
      </c>
      <c r="D634" s="365" t="s">
        <v>1584</v>
      </c>
      <c r="E634" s="366">
        <v>4.8899999999999997</v>
      </c>
    </row>
    <row r="635" spans="1:5" ht="12.75">
      <c r="A635" s="365">
        <v>39191</v>
      </c>
      <c r="B635" s="365" t="s">
        <v>32351</v>
      </c>
      <c r="C635" s="365" t="s">
        <v>1583</v>
      </c>
      <c r="D635" s="365" t="s">
        <v>1584</v>
      </c>
      <c r="E635" s="366">
        <v>19.62</v>
      </c>
    </row>
    <row r="636" spans="1:5" ht="12.75">
      <c r="A636" s="365">
        <v>39190</v>
      </c>
      <c r="B636" s="365" t="s">
        <v>32352</v>
      </c>
      <c r="C636" s="365" t="s">
        <v>1583</v>
      </c>
      <c r="D636" s="365" t="s">
        <v>1584</v>
      </c>
      <c r="E636" s="366">
        <v>20.5</v>
      </c>
    </row>
    <row r="637" spans="1:5" ht="12.75">
      <c r="A637" s="365">
        <v>39189</v>
      </c>
      <c r="B637" s="365" t="s">
        <v>32353</v>
      </c>
      <c r="C637" s="365" t="s">
        <v>1583</v>
      </c>
      <c r="D637" s="365" t="s">
        <v>1584</v>
      </c>
      <c r="E637" s="366">
        <v>21.7</v>
      </c>
    </row>
    <row r="638" spans="1:5" ht="12.75">
      <c r="A638" s="365">
        <v>39186</v>
      </c>
      <c r="B638" s="365" t="s">
        <v>32354</v>
      </c>
      <c r="C638" s="365" t="s">
        <v>1583</v>
      </c>
      <c r="D638" s="365" t="s">
        <v>1584</v>
      </c>
      <c r="E638" s="366">
        <v>19.41</v>
      </c>
    </row>
    <row r="639" spans="1:5" ht="12.75">
      <c r="A639" s="365">
        <v>39188</v>
      </c>
      <c r="B639" s="365" t="s">
        <v>32355</v>
      </c>
      <c r="C639" s="365" t="s">
        <v>1583</v>
      </c>
      <c r="D639" s="365" t="s">
        <v>1584</v>
      </c>
      <c r="E639" s="366">
        <v>15.97</v>
      </c>
    </row>
    <row r="640" spans="1:5" ht="12.75">
      <c r="A640" s="365">
        <v>39187</v>
      </c>
      <c r="B640" s="365" t="s">
        <v>32356</v>
      </c>
      <c r="C640" s="365" t="s">
        <v>1583</v>
      </c>
      <c r="D640" s="365" t="s">
        <v>1584</v>
      </c>
      <c r="E640" s="366">
        <v>16.739999999999998</v>
      </c>
    </row>
    <row r="641" spans="1:5" ht="12.75">
      <c r="A641" s="365">
        <v>39184</v>
      </c>
      <c r="B641" s="365" t="s">
        <v>32357</v>
      </c>
      <c r="C641" s="365" t="s">
        <v>1583</v>
      </c>
      <c r="D641" s="365" t="s">
        <v>1584</v>
      </c>
      <c r="E641" s="366">
        <v>6.3</v>
      </c>
    </row>
    <row r="642" spans="1:5" ht="12.75">
      <c r="A642" s="365">
        <v>39185</v>
      </c>
      <c r="B642" s="365" t="s">
        <v>32358</v>
      </c>
      <c r="C642" s="365" t="s">
        <v>1583</v>
      </c>
      <c r="D642" s="365" t="s">
        <v>1584</v>
      </c>
      <c r="E642" s="366">
        <v>5.74</v>
      </c>
    </row>
    <row r="643" spans="1:5" ht="12.75">
      <c r="A643" s="365">
        <v>39198</v>
      </c>
      <c r="B643" s="365" t="s">
        <v>32359</v>
      </c>
      <c r="C643" s="365" t="s">
        <v>1583</v>
      </c>
      <c r="D643" s="365" t="s">
        <v>1584</v>
      </c>
      <c r="E643" s="366">
        <v>64.38</v>
      </c>
    </row>
    <row r="644" spans="1:5" ht="12.75">
      <c r="A644" s="365">
        <v>39197</v>
      </c>
      <c r="B644" s="365" t="s">
        <v>32360</v>
      </c>
      <c r="C644" s="365" t="s">
        <v>1583</v>
      </c>
      <c r="D644" s="365" t="s">
        <v>1584</v>
      </c>
      <c r="E644" s="366">
        <v>67.25</v>
      </c>
    </row>
    <row r="645" spans="1:5" ht="12.75">
      <c r="A645" s="365">
        <v>39196</v>
      </c>
      <c r="B645" s="365" t="s">
        <v>32361</v>
      </c>
      <c r="C645" s="365" t="s">
        <v>1583</v>
      </c>
      <c r="D645" s="365" t="s">
        <v>1584</v>
      </c>
      <c r="E645" s="366">
        <v>69.36</v>
      </c>
    </row>
    <row r="646" spans="1:5" ht="12.75">
      <c r="A646" s="365">
        <v>39199</v>
      </c>
      <c r="B646" s="365" t="s">
        <v>32362</v>
      </c>
      <c r="C646" s="365" t="s">
        <v>1583</v>
      </c>
      <c r="D646" s="365" t="s">
        <v>1584</v>
      </c>
      <c r="E646" s="366">
        <v>61.96</v>
      </c>
    </row>
    <row r="647" spans="1:5" ht="12.75">
      <c r="A647" s="365">
        <v>39195</v>
      </c>
      <c r="B647" s="365" t="s">
        <v>32363</v>
      </c>
      <c r="C647" s="365" t="s">
        <v>1583</v>
      </c>
      <c r="D647" s="365" t="s">
        <v>1584</v>
      </c>
      <c r="E647" s="366">
        <v>35.76</v>
      </c>
    </row>
    <row r="648" spans="1:5" ht="12.75">
      <c r="A648" s="365">
        <v>39194</v>
      </c>
      <c r="B648" s="365" t="s">
        <v>32364</v>
      </c>
      <c r="C648" s="365" t="s">
        <v>1583</v>
      </c>
      <c r="D648" s="365" t="s">
        <v>1584</v>
      </c>
      <c r="E648" s="366">
        <v>38.270000000000003</v>
      </c>
    </row>
    <row r="649" spans="1:5" ht="12.75">
      <c r="A649" s="365">
        <v>39193</v>
      </c>
      <c r="B649" s="365" t="s">
        <v>32365</v>
      </c>
      <c r="C649" s="365" t="s">
        <v>1583</v>
      </c>
      <c r="D649" s="365" t="s">
        <v>1584</v>
      </c>
      <c r="E649" s="366">
        <v>41.94</v>
      </c>
    </row>
    <row r="650" spans="1:5" ht="12.75">
      <c r="A650" s="365">
        <v>39192</v>
      </c>
      <c r="B650" s="365" t="s">
        <v>32366</v>
      </c>
      <c r="C650" s="365" t="s">
        <v>1583</v>
      </c>
      <c r="D650" s="365" t="s">
        <v>1584</v>
      </c>
      <c r="E650" s="366">
        <v>43.63</v>
      </c>
    </row>
    <row r="651" spans="1:5" ht="12.75">
      <c r="A651" s="365">
        <v>39920</v>
      </c>
      <c r="B651" s="365" t="s">
        <v>32367</v>
      </c>
      <c r="C651" s="365" t="s">
        <v>1583</v>
      </c>
      <c r="D651" s="365" t="s">
        <v>1584</v>
      </c>
      <c r="E651" s="366">
        <v>5.28</v>
      </c>
    </row>
    <row r="652" spans="1:5" ht="12.75">
      <c r="A652" s="365">
        <v>39201</v>
      </c>
      <c r="B652" s="365" t="s">
        <v>32368</v>
      </c>
      <c r="C652" s="365" t="s">
        <v>1583</v>
      </c>
      <c r="D652" s="365" t="s">
        <v>1584</v>
      </c>
      <c r="E652" s="366">
        <v>76.97</v>
      </c>
    </row>
    <row r="653" spans="1:5" ht="12.75">
      <c r="A653" s="365">
        <v>39200</v>
      </c>
      <c r="B653" s="365" t="s">
        <v>32369</v>
      </c>
      <c r="C653" s="365" t="s">
        <v>1583</v>
      </c>
      <c r="D653" s="365" t="s">
        <v>1584</v>
      </c>
      <c r="E653" s="366">
        <v>77.59</v>
      </c>
    </row>
    <row r="654" spans="1:5" ht="12.75">
      <c r="A654" s="365">
        <v>39203</v>
      </c>
      <c r="B654" s="365" t="s">
        <v>32370</v>
      </c>
      <c r="C654" s="365" t="s">
        <v>1583</v>
      </c>
      <c r="D654" s="365" t="s">
        <v>1584</v>
      </c>
      <c r="E654" s="366">
        <v>62.65</v>
      </c>
    </row>
    <row r="655" spans="1:5" ht="12.75">
      <c r="A655" s="365">
        <v>39202</v>
      </c>
      <c r="B655" s="365" t="s">
        <v>32371</v>
      </c>
      <c r="C655" s="365" t="s">
        <v>1583</v>
      </c>
      <c r="D655" s="365" t="s">
        <v>1584</v>
      </c>
      <c r="E655" s="366">
        <v>73.599999999999994</v>
      </c>
    </row>
    <row r="656" spans="1:5" ht="12.75">
      <c r="A656" s="365">
        <v>39205</v>
      </c>
      <c r="B656" s="365" t="s">
        <v>32372</v>
      </c>
      <c r="C656" s="365" t="s">
        <v>1583</v>
      </c>
      <c r="D656" s="365" t="s">
        <v>1584</v>
      </c>
      <c r="E656" s="366">
        <v>122.79</v>
      </c>
    </row>
    <row r="657" spans="1:5" ht="12.75">
      <c r="A657" s="365">
        <v>39204</v>
      </c>
      <c r="B657" s="365" t="s">
        <v>32373</v>
      </c>
      <c r="C657" s="365" t="s">
        <v>1583</v>
      </c>
      <c r="D657" s="365" t="s">
        <v>1584</v>
      </c>
      <c r="E657" s="366">
        <v>125.75</v>
      </c>
    </row>
    <row r="658" spans="1:5" ht="12.75">
      <c r="A658" s="365">
        <v>39206</v>
      </c>
      <c r="B658" s="365" t="s">
        <v>32374</v>
      </c>
      <c r="C658" s="365" t="s">
        <v>1583</v>
      </c>
      <c r="D658" s="365" t="s">
        <v>1584</v>
      </c>
      <c r="E658" s="366">
        <v>119.3</v>
      </c>
    </row>
    <row r="659" spans="1:5" ht="12.75">
      <c r="A659" s="365">
        <v>798</v>
      </c>
      <c r="B659" s="365" t="s">
        <v>32375</v>
      </c>
      <c r="C659" s="365" t="s">
        <v>1583</v>
      </c>
      <c r="D659" s="365" t="s">
        <v>1584</v>
      </c>
      <c r="E659" s="366">
        <v>1.69</v>
      </c>
    </row>
    <row r="660" spans="1:5" ht="12.75">
      <c r="A660" s="365">
        <v>797</v>
      </c>
      <c r="B660" s="365" t="s">
        <v>32376</v>
      </c>
      <c r="C660" s="365" t="s">
        <v>1583</v>
      </c>
      <c r="D660" s="365" t="s">
        <v>1584</v>
      </c>
      <c r="E660" s="366">
        <v>12.32</v>
      </c>
    </row>
    <row r="661" spans="1:5" ht="12.75">
      <c r="A661" s="365">
        <v>796</v>
      </c>
      <c r="B661" s="365" t="s">
        <v>32377</v>
      </c>
      <c r="C661" s="365" t="s">
        <v>1583</v>
      </c>
      <c r="D661" s="365" t="s">
        <v>1584</v>
      </c>
      <c r="E661" s="366">
        <v>10.47</v>
      </c>
    </row>
    <row r="662" spans="1:5" ht="12.75">
      <c r="A662" s="365">
        <v>799</v>
      </c>
      <c r="B662" s="365" t="s">
        <v>32378</v>
      </c>
      <c r="C662" s="365" t="s">
        <v>1583</v>
      </c>
      <c r="D662" s="365" t="s">
        <v>1584</v>
      </c>
      <c r="E662" s="366">
        <v>5.0599999999999996</v>
      </c>
    </row>
    <row r="663" spans="1:5" ht="12.75">
      <c r="A663" s="365">
        <v>792</v>
      </c>
      <c r="B663" s="365" t="s">
        <v>32379</v>
      </c>
      <c r="C663" s="365" t="s">
        <v>1583</v>
      </c>
      <c r="D663" s="365" t="s">
        <v>1584</v>
      </c>
      <c r="E663" s="366">
        <v>4.9000000000000004</v>
      </c>
    </row>
    <row r="664" spans="1:5" ht="12.75">
      <c r="A664" s="365">
        <v>38001</v>
      </c>
      <c r="B664" s="365" t="s">
        <v>32380</v>
      </c>
      <c r="C664" s="365" t="s">
        <v>1583</v>
      </c>
      <c r="D664" s="365" t="s">
        <v>1584</v>
      </c>
      <c r="E664" s="366">
        <v>1.28</v>
      </c>
    </row>
    <row r="665" spans="1:5" ht="12.75">
      <c r="A665" s="365">
        <v>38002</v>
      </c>
      <c r="B665" s="365" t="s">
        <v>32381</v>
      </c>
      <c r="C665" s="365" t="s">
        <v>1583</v>
      </c>
      <c r="D665" s="365" t="s">
        <v>1584</v>
      </c>
      <c r="E665" s="366">
        <v>4.47</v>
      </c>
    </row>
    <row r="666" spans="1:5" ht="12.75">
      <c r="A666" s="365">
        <v>38003</v>
      </c>
      <c r="B666" s="365" t="s">
        <v>32382</v>
      </c>
      <c r="C666" s="365" t="s">
        <v>1583</v>
      </c>
      <c r="D666" s="365" t="s">
        <v>1584</v>
      </c>
      <c r="E666" s="366">
        <v>30.57</v>
      </c>
    </row>
    <row r="667" spans="1:5" ht="12.75">
      <c r="A667" s="365">
        <v>38004</v>
      </c>
      <c r="B667" s="365" t="s">
        <v>32383</v>
      </c>
      <c r="C667" s="365" t="s">
        <v>1583</v>
      </c>
      <c r="D667" s="365" t="s">
        <v>1584</v>
      </c>
      <c r="E667" s="366">
        <v>35.15</v>
      </c>
    </row>
    <row r="668" spans="1:5" ht="12.75">
      <c r="A668" s="365">
        <v>44263</v>
      </c>
      <c r="B668" s="365" t="s">
        <v>32384</v>
      </c>
      <c r="C668" s="365" t="s">
        <v>1583</v>
      </c>
      <c r="D668" s="365" t="s">
        <v>1584</v>
      </c>
      <c r="E668" s="366">
        <v>63.11</v>
      </c>
    </row>
    <row r="669" spans="1:5" ht="12.75">
      <c r="A669" s="365">
        <v>36327</v>
      </c>
      <c r="B669" s="365" t="s">
        <v>32385</v>
      </c>
      <c r="C669" s="365" t="s">
        <v>1583</v>
      </c>
      <c r="D669" s="365" t="s">
        <v>1586</v>
      </c>
      <c r="E669" s="366">
        <v>3.89</v>
      </c>
    </row>
    <row r="670" spans="1:5" ht="12.75">
      <c r="A670" s="365">
        <v>38992</v>
      </c>
      <c r="B670" s="365" t="s">
        <v>32386</v>
      </c>
      <c r="C670" s="365" t="s">
        <v>1583</v>
      </c>
      <c r="D670" s="365" t="s">
        <v>1586</v>
      </c>
      <c r="E670" s="366">
        <v>4.7300000000000004</v>
      </c>
    </row>
    <row r="671" spans="1:5" ht="12.75">
      <c r="A671" s="365">
        <v>38993</v>
      </c>
      <c r="B671" s="365" t="s">
        <v>32387</v>
      </c>
      <c r="C671" s="365" t="s">
        <v>1583</v>
      </c>
      <c r="D671" s="365" t="s">
        <v>1586</v>
      </c>
      <c r="E671" s="366">
        <v>12.29</v>
      </c>
    </row>
    <row r="672" spans="1:5" ht="12.75">
      <c r="A672" s="365">
        <v>44175</v>
      </c>
      <c r="B672" s="365" t="s">
        <v>32388</v>
      </c>
      <c r="C672" s="365" t="s">
        <v>1583</v>
      </c>
      <c r="D672" s="365" t="s">
        <v>1586</v>
      </c>
      <c r="E672" s="366">
        <v>21.44</v>
      </c>
    </row>
    <row r="673" spans="1:5" ht="12.75">
      <c r="A673" s="365">
        <v>44177</v>
      </c>
      <c r="B673" s="365" t="s">
        <v>32389</v>
      </c>
      <c r="C673" s="365" t="s">
        <v>1583</v>
      </c>
      <c r="D673" s="365" t="s">
        <v>1586</v>
      </c>
      <c r="E673" s="366">
        <v>16.02</v>
      </c>
    </row>
    <row r="674" spans="1:5" ht="12.75">
      <c r="A674" s="365">
        <v>38418</v>
      </c>
      <c r="B674" s="365" t="s">
        <v>32390</v>
      </c>
      <c r="C674" s="365" t="s">
        <v>1583</v>
      </c>
      <c r="D674" s="365" t="s">
        <v>1584</v>
      </c>
      <c r="E674" s="366">
        <v>8.4</v>
      </c>
    </row>
    <row r="675" spans="1:5" ht="12.75">
      <c r="A675" s="365">
        <v>39178</v>
      </c>
      <c r="B675" s="365" t="s">
        <v>32391</v>
      </c>
      <c r="C675" s="365" t="s">
        <v>1583</v>
      </c>
      <c r="D675" s="365" t="s">
        <v>1584</v>
      </c>
      <c r="E675" s="366">
        <v>2.12</v>
      </c>
    </row>
    <row r="676" spans="1:5" ht="12.75">
      <c r="A676" s="365">
        <v>39177</v>
      </c>
      <c r="B676" s="365" t="s">
        <v>32392</v>
      </c>
      <c r="C676" s="365" t="s">
        <v>1583</v>
      </c>
      <c r="D676" s="365" t="s">
        <v>1584</v>
      </c>
      <c r="E676" s="366">
        <v>1.92</v>
      </c>
    </row>
    <row r="677" spans="1:5" ht="12.75">
      <c r="A677" s="365">
        <v>39174</v>
      </c>
      <c r="B677" s="365" t="s">
        <v>32393</v>
      </c>
      <c r="C677" s="365" t="s">
        <v>1583</v>
      </c>
      <c r="D677" s="365" t="s">
        <v>1584</v>
      </c>
      <c r="E677" s="366">
        <v>0.96</v>
      </c>
    </row>
    <row r="678" spans="1:5" ht="12.75">
      <c r="A678" s="365">
        <v>39176</v>
      </c>
      <c r="B678" s="365" t="s">
        <v>32394</v>
      </c>
      <c r="C678" s="365" t="s">
        <v>1583</v>
      </c>
      <c r="D678" s="365" t="s">
        <v>1584</v>
      </c>
      <c r="E678" s="366">
        <v>1.26</v>
      </c>
    </row>
    <row r="679" spans="1:5" ht="12.75">
      <c r="A679" s="365">
        <v>39180</v>
      </c>
      <c r="B679" s="365" t="s">
        <v>32395</v>
      </c>
      <c r="C679" s="365" t="s">
        <v>1583</v>
      </c>
      <c r="D679" s="365" t="s">
        <v>1584</v>
      </c>
      <c r="E679" s="366">
        <v>5.76</v>
      </c>
    </row>
    <row r="680" spans="1:5" ht="12.75">
      <c r="A680" s="365">
        <v>39179</v>
      </c>
      <c r="B680" s="365" t="s">
        <v>32396</v>
      </c>
      <c r="C680" s="365" t="s">
        <v>1583</v>
      </c>
      <c r="D680" s="365" t="s">
        <v>1584</v>
      </c>
      <c r="E680" s="366">
        <v>5.0999999999999996</v>
      </c>
    </row>
    <row r="681" spans="1:5" ht="12.75">
      <c r="A681" s="365">
        <v>39175</v>
      </c>
      <c r="B681" s="365" t="s">
        <v>32397</v>
      </c>
      <c r="C681" s="365" t="s">
        <v>1583</v>
      </c>
      <c r="D681" s="365" t="s">
        <v>1584</v>
      </c>
      <c r="E681" s="366">
        <v>1.17</v>
      </c>
    </row>
    <row r="682" spans="1:5" ht="12.75">
      <c r="A682" s="365">
        <v>39217</v>
      </c>
      <c r="B682" s="365" t="s">
        <v>32398</v>
      </c>
      <c r="C682" s="365" t="s">
        <v>1583</v>
      </c>
      <c r="D682" s="365" t="s">
        <v>1584</v>
      </c>
      <c r="E682" s="366">
        <v>0.9</v>
      </c>
    </row>
    <row r="683" spans="1:5" ht="12.75">
      <c r="A683" s="365">
        <v>39181</v>
      </c>
      <c r="B683" s="365" t="s">
        <v>32399</v>
      </c>
      <c r="C683" s="365" t="s">
        <v>1583</v>
      </c>
      <c r="D683" s="365" t="s">
        <v>1584</v>
      </c>
      <c r="E683" s="366">
        <v>7.73</v>
      </c>
    </row>
    <row r="684" spans="1:5" ht="12.75">
      <c r="A684" s="365">
        <v>39182</v>
      </c>
      <c r="B684" s="365" t="s">
        <v>32400</v>
      </c>
      <c r="C684" s="365" t="s">
        <v>1583</v>
      </c>
      <c r="D684" s="365" t="s">
        <v>1584</v>
      </c>
      <c r="E684" s="366">
        <v>10.87</v>
      </c>
    </row>
    <row r="685" spans="1:5" ht="12.75">
      <c r="A685" s="365">
        <v>12616</v>
      </c>
      <c r="B685" s="365" t="s">
        <v>32401</v>
      </c>
      <c r="C685" s="365" t="s">
        <v>1583</v>
      </c>
      <c r="D685" s="365" t="s">
        <v>1584</v>
      </c>
      <c r="E685" s="366">
        <v>25.9</v>
      </c>
    </row>
    <row r="686" spans="1:5" ht="12.75">
      <c r="A686" s="365">
        <v>1049</v>
      </c>
      <c r="B686" s="365" t="s">
        <v>32402</v>
      </c>
      <c r="C686" s="365" t="s">
        <v>1583</v>
      </c>
      <c r="D686" s="365" t="s">
        <v>1584</v>
      </c>
      <c r="E686" s="366">
        <v>9.09</v>
      </c>
    </row>
    <row r="687" spans="1:5" ht="12.75">
      <c r="A687" s="365">
        <v>1099</v>
      </c>
      <c r="B687" s="365" t="s">
        <v>32403</v>
      </c>
      <c r="C687" s="365" t="s">
        <v>1583</v>
      </c>
      <c r="D687" s="365" t="s">
        <v>1584</v>
      </c>
      <c r="E687" s="366">
        <v>6.96</v>
      </c>
    </row>
    <row r="688" spans="1:5" ht="12.75">
      <c r="A688" s="365">
        <v>39678</v>
      </c>
      <c r="B688" s="365" t="s">
        <v>32404</v>
      </c>
      <c r="C688" s="365" t="s">
        <v>1583</v>
      </c>
      <c r="D688" s="365" t="s">
        <v>1584</v>
      </c>
      <c r="E688" s="366">
        <v>2.8</v>
      </c>
    </row>
    <row r="689" spans="1:5" ht="12.75">
      <c r="A689" s="365">
        <v>1050</v>
      </c>
      <c r="B689" s="365" t="s">
        <v>32405</v>
      </c>
      <c r="C689" s="365" t="s">
        <v>1583</v>
      </c>
      <c r="D689" s="365" t="s">
        <v>1584</v>
      </c>
      <c r="E689" s="366">
        <v>4.76</v>
      </c>
    </row>
    <row r="690" spans="1:5" ht="12.75">
      <c r="A690" s="365">
        <v>1101</v>
      </c>
      <c r="B690" s="365" t="s">
        <v>32406</v>
      </c>
      <c r="C690" s="365" t="s">
        <v>1583</v>
      </c>
      <c r="D690" s="365" t="s">
        <v>1584</v>
      </c>
      <c r="E690" s="366">
        <v>30</v>
      </c>
    </row>
    <row r="691" spans="1:5" ht="12.75">
      <c r="A691" s="365">
        <v>1100</v>
      </c>
      <c r="B691" s="365" t="s">
        <v>32407</v>
      </c>
      <c r="C691" s="365" t="s">
        <v>1583</v>
      </c>
      <c r="D691" s="365" t="s">
        <v>1584</v>
      </c>
      <c r="E691" s="366">
        <v>15.48</v>
      </c>
    </row>
    <row r="692" spans="1:5" ht="12.75">
      <c r="A692" s="365">
        <v>39679</v>
      </c>
      <c r="B692" s="365" t="s">
        <v>32408</v>
      </c>
      <c r="C692" s="365" t="s">
        <v>1583</v>
      </c>
      <c r="D692" s="365" t="s">
        <v>1584</v>
      </c>
      <c r="E692" s="366">
        <v>59.8</v>
      </c>
    </row>
    <row r="693" spans="1:5" ht="12.75">
      <c r="A693" s="365">
        <v>1098</v>
      </c>
      <c r="B693" s="365" t="s">
        <v>32409</v>
      </c>
      <c r="C693" s="365" t="s">
        <v>1583</v>
      </c>
      <c r="D693" s="365" t="s">
        <v>1584</v>
      </c>
      <c r="E693" s="366">
        <v>3.71</v>
      </c>
    </row>
    <row r="694" spans="1:5" ht="12.75">
      <c r="A694" s="365">
        <v>1102</v>
      </c>
      <c r="B694" s="365" t="s">
        <v>32410</v>
      </c>
      <c r="C694" s="365" t="s">
        <v>1583</v>
      </c>
      <c r="D694" s="365" t="s">
        <v>1584</v>
      </c>
      <c r="E694" s="366">
        <v>44.74</v>
      </c>
    </row>
    <row r="695" spans="1:5" ht="12.75">
      <c r="A695" s="365">
        <v>1051</v>
      </c>
      <c r="B695" s="365" t="s">
        <v>32411</v>
      </c>
      <c r="C695" s="365" t="s">
        <v>1583</v>
      </c>
      <c r="D695" s="365" t="s">
        <v>1584</v>
      </c>
      <c r="E695" s="366">
        <v>65.03</v>
      </c>
    </row>
    <row r="696" spans="1:5" ht="12.75">
      <c r="A696" s="365">
        <v>37399</v>
      </c>
      <c r="B696" s="365" t="s">
        <v>32412</v>
      </c>
      <c r="C696" s="365" t="s">
        <v>1583</v>
      </c>
      <c r="D696" s="365" t="s">
        <v>1584</v>
      </c>
      <c r="E696" s="366">
        <v>19.97</v>
      </c>
    </row>
    <row r="697" spans="1:5" ht="12.75">
      <c r="A697" s="365">
        <v>43834</v>
      </c>
      <c r="B697" s="365" t="s">
        <v>32413</v>
      </c>
      <c r="C697" s="365" t="s">
        <v>1589</v>
      </c>
      <c r="D697" s="365" t="s">
        <v>1584</v>
      </c>
      <c r="E697" s="366">
        <v>12.55</v>
      </c>
    </row>
    <row r="698" spans="1:5" ht="12.75">
      <c r="A698" s="365">
        <v>43835</v>
      </c>
      <c r="B698" s="365" t="s">
        <v>32414</v>
      </c>
      <c r="C698" s="365" t="s">
        <v>1589</v>
      </c>
      <c r="D698" s="365" t="s">
        <v>1584</v>
      </c>
      <c r="E698" s="366">
        <v>1.1200000000000001</v>
      </c>
    </row>
    <row r="699" spans="1:5" ht="12.75">
      <c r="A699" s="365">
        <v>43833</v>
      </c>
      <c r="B699" s="365" t="s">
        <v>32415</v>
      </c>
      <c r="C699" s="365" t="s">
        <v>1589</v>
      </c>
      <c r="D699" s="365" t="s">
        <v>1584</v>
      </c>
      <c r="E699" s="366">
        <v>1.17</v>
      </c>
    </row>
    <row r="700" spans="1:5" ht="12.75">
      <c r="A700" s="365">
        <v>41955</v>
      </c>
      <c r="B700" s="365" t="s">
        <v>32416</v>
      </c>
      <c r="C700" s="365" t="s">
        <v>1590</v>
      </c>
      <c r="D700" s="365" t="s">
        <v>1584</v>
      </c>
      <c r="E700" s="366">
        <v>105.03</v>
      </c>
    </row>
    <row r="701" spans="1:5" ht="12.75">
      <c r="A701" s="365">
        <v>41953</v>
      </c>
      <c r="B701" s="365" t="s">
        <v>32417</v>
      </c>
      <c r="C701" s="365" t="s">
        <v>1590</v>
      </c>
      <c r="D701" s="365" t="s">
        <v>1584</v>
      </c>
      <c r="E701" s="366">
        <v>100.23</v>
      </c>
    </row>
    <row r="702" spans="1:5" ht="12.75">
      <c r="A702" s="365">
        <v>41954</v>
      </c>
      <c r="B702" s="365" t="s">
        <v>32418</v>
      </c>
      <c r="C702" s="365" t="s">
        <v>1590</v>
      </c>
      <c r="D702" s="365" t="s">
        <v>1584</v>
      </c>
      <c r="E702" s="366">
        <v>99.27</v>
      </c>
    </row>
    <row r="703" spans="1:5" ht="12.75">
      <c r="A703" s="365">
        <v>25004</v>
      </c>
      <c r="B703" s="365" t="s">
        <v>32419</v>
      </c>
      <c r="C703" s="365" t="s">
        <v>1590</v>
      </c>
      <c r="D703" s="365" t="s">
        <v>1584</v>
      </c>
      <c r="E703" s="366">
        <v>44.25</v>
      </c>
    </row>
    <row r="704" spans="1:5" ht="12.75">
      <c r="A704" s="365">
        <v>25002</v>
      </c>
      <c r="B704" s="365" t="s">
        <v>32420</v>
      </c>
      <c r="C704" s="365" t="s">
        <v>1590</v>
      </c>
      <c r="D704" s="365" t="s">
        <v>1584</v>
      </c>
      <c r="E704" s="366">
        <v>44.25</v>
      </c>
    </row>
    <row r="705" spans="1:5" ht="12.75">
      <c r="A705" s="365">
        <v>37409</v>
      </c>
      <c r="B705" s="365" t="s">
        <v>32421</v>
      </c>
      <c r="C705" s="365" t="s">
        <v>1590</v>
      </c>
      <c r="D705" s="365" t="s">
        <v>1584</v>
      </c>
      <c r="E705" s="366">
        <v>44.25</v>
      </c>
    </row>
    <row r="706" spans="1:5" ht="12.75">
      <c r="A706" s="365">
        <v>841</v>
      </c>
      <c r="B706" s="365" t="s">
        <v>32422</v>
      </c>
      <c r="C706" s="365" t="s">
        <v>1590</v>
      </c>
      <c r="D706" s="365" t="s">
        <v>1584</v>
      </c>
      <c r="E706" s="366">
        <v>44.79</v>
      </c>
    </row>
    <row r="707" spans="1:5" ht="12.75">
      <c r="A707" s="365">
        <v>25005</v>
      </c>
      <c r="B707" s="365" t="s">
        <v>32423</v>
      </c>
      <c r="C707" s="365" t="s">
        <v>1590</v>
      </c>
      <c r="D707" s="365" t="s">
        <v>1584</v>
      </c>
      <c r="E707" s="366">
        <v>48.55</v>
      </c>
    </row>
    <row r="708" spans="1:5" ht="12.75">
      <c r="A708" s="365">
        <v>25003</v>
      </c>
      <c r="B708" s="365" t="s">
        <v>32424</v>
      </c>
      <c r="C708" s="365" t="s">
        <v>1590</v>
      </c>
      <c r="D708" s="365" t="s">
        <v>1584</v>
      </c>
      <c r="E708" s="366">
        <v>49.28</v>
      </c>
    </row>
    <row r="709" spans="1:5" ht="12.75">
      <c r="A709" s="365">
        <v>37410</v>
      </c>
      <c r="B709" s="365" t="s">
        <v>32425</v>
      </c>
      <c r="C709" s="365" t="s">
        <v>1590</v>
      </c>
      <c r="D709" s="365" t="s">
        <v>1584</v>
      </c>
      <c r="E709" s="366">
        <v>48.55</v>
      </c>
    </row>
    <row r="710" spans="1:5" ht="12.75">
      <c r="A710" s="365">
        <v>842</v>
      </c>
      <c r="B710" s="365" t="s">
        <v>32426</v>
      </c>
      <c r="C710" s="365" t="s">
        <v>1590</v>
      </c>
      <c r="D710" s="365" t="s">
        <v>1584</v>
      </c>
      <c r="E710" s="366">
        <v>49.24</v>
      </c>
    </row>
    <row r="711" spans="1:5" ht="12.75">
      <c r="A711" s="365">
        <v>44391</v>
      </c>
      <c r="B711" s="365" t="s">
        <v>32427</v>
      </c>
      <c r="C711" s="365" t="s">
        <v>1589</v>
      </c>
      <c r="D711" s="365" t="s">
        <v>1584</v>
      </c>
      <c r="E711" s="366">
        <v>104.93</v>
      </c>
    </row>
    <row r="712" spans="1:5" ht="12.75">
      <c r="A712" s="365">
        <v>44388</v>
      </c>
      <c r="B712" s="365" t="s">
        <v>32428</v>
      </c>
      <c r="C712" s="365" t="s">
        <v>1589</v>
      </c>
      <c r="D712" s="365" t="s">
        <v>1584</v>
      </c>
      <c r="E712" s="366">
        <v>2.27</v>
      </c>
    </row>
    <row r="713" spans="1:5" ht="12.75">
      <c r="A713" s="365">
        <v>44392</v>
      </c>
      <c r="B713" s="365" t="s">
        <v>32429</v>
      </c>
      <c r="C713" s="365" t="s">
        <v>1589</v>
      </c>
      <c r="D713" s="365" t="s">
        <v>1584</v>
      </c>
      <c r="E713" s="366">
        <v>208.93</v>
      </c>
    </row>
    <row r="714" spans="1:5" ht="12.75">
      <c r="A714" s="365">
        <v>44390</v>
      </c>
      <c r="B714" s="365" t="s">
        <v>32430</v>
      </c>
      <c r="C714" s="365" t="s">
        <v>1589</v>
      </c>
      <c r="D714" s="365" t="s">
        <v>1584</v>
      </c>
      <c r="E714" s="366">
        <v>44.27</v>
      </c>
    </row>
    <row r="715" spans="1:5" ht="12.75">
      <c r="A715" s="365">
        <v>44389</v>
      </c>
      <c r="B715" s="365" t="s">
        <v>32431</v>
      </c>
      <c r="C715" s="365" t="s">
        <v>1589</v>
      </c>
      <c r="D715" s="365" t="s">
        <v>1584</v>
      </c>
      <c r="E715" s="366">
        <v>5.22</v>
      </c>
    </row>
    <row r="716" spans="1:5" ht="12.75">
      <c r="A716" s="365">
        <v>862</v>
      </c>
      <c r="B716" s="365" t="s">
        <v>32432</v>
      </c>
      <c r="C716" s="365" t="s">
        <v>1589</v>
      </c>
      <c r="D716" s="365" t="s">
        <v>1584</v>
      </c>
      <c r="E716" s="366">
        <v>9.57</v>
      </c>
    </row>
    <row r="717" spans="1:5" ht="12.75">
      <c r="A717" s="365">
        <v>866</v>
      </c>
      <c r="B717" s="365" t="s">
        <v>32433</v>
      </c>
      <c r="C717" s="365" t="s">
        <v>1589</v>
      </c>
      <c r="D717" s="365" t="s">
        <v>1584</v>
      </c>
      <c r="E717" s="366">
        <v>121.66</v>
      </c>
    </row>
    <row r="718" spans="1:5" ht="12.75">
      <c r="A718" s="365">
        <v>892</v>
      </c>
      <c r="B718" s="365" t="s">
        <v>32434</v>
      </c>
      <c r="C718" s="365" t="s">
        <v>1589</v>
      </c>
      <c r="D718" s="365" t="s">
        <v>1584</v>
      </c>
      <c r="E718" s="366">
        <v>147.27000000000001</v>
      </c>
    </row>
    <row r="719" spans="1:5" ht="12.75">
      <c r="A719" s="365">
        <v>857</v>
      </c>
      <c r="B719" s="365" t="s">
        <v>32435</v>
      </c>
      <c r="C719" s="365" t="s">
        <v>1589</v>
      </c>
      <c r="D719" s="365" t="s">
        <v>1584</v>
      </c>
      <c r="E719" s="366">
        <v>16.010000000000002</v>
      </c>
    </row>
    <row r="720" spans="1:5" ht="12.75">
      <c r="A720" s="365">
        <v>37404</v>
      </c>
      <c r="B720" s="365" t="s">
        <v>32436</v>
      </c>
      <c r="C720" s="365" t="s">
        <v>1589</v>
      </c>
      <c r="D720" s="365" t="s">
        <v>1584</v>
      </c>
      <c r="E720" s="366">
        <v>170.39</v>
      </c>
    </row>
    <row r="721" spans="1:5" ht="12.75">
      <c r="A721" s="365">
        <v>868</v>
      </c>
      <c r="B721" s="365" t="s">
        <v>32437</v>
      </c>
      <c r="C721" s="365" t="s">
        <v>1589</v>
      </c>
      <c r="D721" s="365" t="s">
        <v>1584</v>
      </c>
      <c r="E721" s="366">
        <v>22.83</v>
      </c>
    </row>
    <row r="722" spans="1:5" ht="12.75">
      <c r="A722" s="365">
        <v>863</v>
      </c>
      <c r="B722" s="365" t="s">
        <v>32438</v>
      </c>
      <c r="C722" s="365" t="s">
        <v>1589</v>
      </c>
      <c r="D722" s="365" t="s">
        <v>1584</v>
      </c>
      <c r="E722" s="366">
        <v>33.619999999999997</v>
      </c>
    </row>
    <row r="723" spans="1:5" ht="12.75">
      <c r="A723" s="365">
        <v>867</v>
      </c>
      <c r="B723" s="365" t="s">
        <v>32439</v>
      </c>
      <c r="C723" s="365" t="s">
        <v>1589</v>
      </c>
      <c r="D723" s="365" t="s">
        <v>1584</v>
      </c>
      <c r="E723" s="366">
        <v>47.89</v>
      </c>
    </row>
    <row r="724" spans="1:5" ht="12.75">
      <c r="A724" s="365">
        <v>864</v>
      </c>
      <c r="B724" s="365" t="s">
        <v>32440</v>
      </c>
      <c r="C724" s="365" t="s">
        <v>1589</v>
      </c>
      <c r="D724" s="365" t="s">
        <v>1584</v>
      </c>
      <c r="E724" s="366">
        <v>63.26</v>
      </c>
    </row>
    <row r="725" spans="1:5" ht="12.75">
      <c r="A725" s="365">
        <v>865</v>
      </c>
      <c r="B725" s="365" t="s">
        <v>32441</v>
      </c>
      <c r="C725" s="365" t="s">
        <v>1589</v>
      </c>
      <c r="D725" s="365" t="s">
        <v>1584</v>
      </c>
      <c r="E725" s="366">
        <v>90.99</v>
      </c>
    </row>
    <row r="726" spans="1:5" ht="12.75">
      <c r="A726" s="365">
        <v>993</v>
      </c>
      <c r="B726" s="365" t="s">
        <v>32442</v>
      </c>
      <c r="C726" s="365" t="s">
        <v>1589</v>
      </c>
      <c r="D726" s="365" t="s">
        <v>1584</v>
      </c>
      <c r="E726" s="366">
        <v>1.73</v>
      </c>
    </row>
    <row r="727" spans="1:5" ht="12.75">
      <c r="A727" s="365">
        <v>1020</v>
      </c>
      <c r="B727" s="365" t="s">
        <v>32443</v>
      </c>
      <c r="C727" s="365" t="s">
        <v>1589</v>
      </c>
      <c r="D727" s="365" t="s">
        <v>1584</v>
      </c>
      <c r="E727" s="366">
        <v>8.83</v>
      </c>
    </row>
    <row r="728" spans="1:5" ht="12.75">
      <c r="A728" s="365">
        <v>1017</v>
      </c>
      <c r="B728" s="365" t="s">
        <v>32444</v>
      </c>
      <c r="C728" s="365" t="s">
        <v>1589</v>
      </c>
      <c r="D728" s="365" t="s">
        <v>1584</v>
      </c>
      <c r="E728" s="366">
        <v>108.19</v>
      </c>
    </row>
    <row r="729" spans="1:5" ht="12.75">
      <c r="A729" s="365">
        <v>999</v>
      </c>
      <c r="B729" s="365" t="s">
        <v>32445</v>
      </c>
      <c r="C729" s="365" t="s">
        <v>1589</v>
      </c>
      <c r="D729" s="365" t="s">
        <v>1584</v>
      </c>
      <c r="E729" s="366">
        <v>131.07</v>
      </c>
    </row>
    <row r="730" spans="1:5" ht="12.75">
      <c r="A730" s="365">
        <v>995</v>
      </c>
      <c r="B730" s="365" t="s">
        <v>32446</v>
      </c>
      <c r="C730" s="365" t="s">
        <v>1589</v>
      </c>
      <c r="D730" s="365" t="s">
        <v>1584</v>
      </c>
      <c r="E730" s="366">
        <v>14.06</v>
      </c>
    </row>
    <row r="731" spans="1:5" ht="12.75">
      <c r="A731" s="365">
        <v>1000</v>
      </c>
      <c r="B731" s="365" t="s">
        <v>32447</v>
      </c>
      <c r="C731" s="365" t="s">
        <v>1589</v>
      </c>
      <c r="D731" s="365" t="s">
        <v>1584</v>
      </c>
      <c r="E731" s="366">
        <v>161</v>
      </c>
    </row>
    <row r="732" spans="1:5" ht="12.75">
      <c r="A732" s="365">
        <v>1022</v>
      </c>
      <c r="B732" s="365" t="s">
        <v>32448</v>
      </c>
      <c r="C732" s="365" t="s">
        <v>1589</v>
      </c>
      <c r="D732" s="365" t="s">
        <v>1584</v>
      </c>
      <c r="E732" s="366">
        <v>2.41</v>
      </c>
    </row>
    <row r="733" spans="1:5" ht="12.75">
      <c r="A733" s="365">
        <v>1015</v>
      </c>
      <c r="B733" s="365" t="s">
        <v>32449</v>
      </c>
      <c r="C733" s="365" t="s">
        <v>1589</v>
      </c>
      <c r="D733" s="365" t="s">
        <v>1584</v>
      </c>
      <c r="E733" s="366">
        <v>213.94</v>
      </c>
    </row>
    <row r="734" spans="1:5" ht="12.75">
      <c r="A734" s="365">
        <v>996</v>
      </c>
      <c r="B734" s="365" t="s">
        <v>32450</v>
      </c>
      <c r="C734" s="365" t="s">
        <v>1589</v>
      </c>
      <c r="D734" s="365" t="s">
        <v>1584</v>
      </c>
      <c r="E734" s="366">
        <v>21.8</v>
      </c>
    </row>
    <row r="735" spans="1:5" ht="12.75">
      <c r="A735" s="365">
        <v>1001</v>
      </c>
      <c r="B735" s="365" t="s">
        <v>32451</v>
      </c>
      <c r="C735" s="365" t="s">
        <v>1589</v>
      </c>
      <c r="D735" s="365" t="s">
        <v>1584</v>
      </c>
      <c r="E735" s="366">
        <v>277.58</v>
      </c>
    </row>
    <row r="736" spans="1:5" ht="12.75">
      <c r="A736" s="365">
        <v>1019</v>
      </c>
      <c r="B736" s="365" t="s">
        <v>32452</v>
      </c>
      <c r="C736" s="365" t="s">
        <v>1589</v>
      </c>
      <c r="D736" s="365" t="s">
        <v>1584</v>
      </c>
      <c r="E736" s="366">
        <v>30.8</v>
      </c>
    </row>
    <row r="737" spans="1:5" ht="12.75">
      <c r="A737" s="365">
        <v>1021</v>
      </c>
      <c r="B737" s="365" t="s">
        <v>32453</v>
      </c>
      <c r="C737" s="365" t="s">
        <v>1589</v>
      </c>
      <c r="D737" s="365" t="s">
        <v>1584</v>
      </c>
      <c r="E737" s="366">
        <v>3.7</v>
      </c>
    </row>
    <row r="738" spans="1:5" ht="12.75">
      <c r="A738" s="365">
        <v>39249</v>
      </c>
      <c r="B738" s="365" t="s">
        <v>32454</v>
      </c>
      <c r="C738" s="365" t="s">
        <v>1589</v>
      </c>
      <c r="D738" s="365" t="s">
        <v>1584</v>
      </c>
      <c r="E738" s="366">
        <v>373.23</v>
      </c>
    </row>
    <row r="739" spans="1:5" ht="12.75">
      <c r="A739" s="365">
        <v>1018</v>
      </c>
      <c r="B739" s="365" t="s">
        <v>32455</v>
      </c>
      <c r="C739" s="365" t="s">
        <v>1589</v>
      </c>
      <c r="D739" s="365" t="s">
        <v>1584</v>
      </c>
      <c r="E739" s="366">
        <v>45.55</v>
      </c>
    </row>
    <row r="740" spans="1:5" ht="12.75">
      <c r="A740" s="365">
        <v>39250</v>
      </c>
      <c r="B740" s="365" t="s">
        <v>32456</v>
      </c>
      <c r="C740" s="365" t="s">
        <v>1589</v>
      </c>
      <c r="D740" s="365" t="s">
        <v>1584</v>
      </c>
      <c r="E740" s="366">
        <v>446.47</v>
      </c>
    </row>
    <row r="741" spans="1:5" ht="12.75">
      <c r="A741" s="365">
        <v>994</v>
      </c>
      <c r="B741" s="365" t="s">
        <v>32457</v>
      </c>
      <c r="C741" s="365" t="s">
        <v>1589</v>
      </c>
      <c r="D741" s="365" t="s">
        <v>1584</v>
      </c>
      <c r="E741" s="366">
        <v>5.38</v>
      </c>
    </row>
    <row r="742" spans="1:5" ht="12.75">
      <c r="A742" s="365">
        <v>977</v>
      </c>
      <c r="B742" s="365" t="s">
        <v>32458</v>
      </c>
      <c r="C742" s="365" t="s">
        <v>1589</v>
      </c>
      <c r="D742" s="365" t="s">
        <v>1584</v>
      </c>
      <c r="E742" s="366">
        <v>63.72</v>
      </c>
    </row>
    <row r="743" spans="1:5" ht="12.75">
      <c r="A743" s="365">
        <v>998</v>
      </c>
      <c r="B743" s="365" t="s">
        <v>32459</v>
      </c>
      <c r="C743" s="365" t="s">
        <v>1589</v>
      </c>
      <c r="D743" s="365" t="s">
        <v>1584</v>
      </c>
      <c r="E743" s="366">
        <v>82.73</v>
      </c>
    </row>
    <row r="744" spans="1:5" ht="12.75">
      <c r="A744" s="365">
        <v>39251</v>
      </c>
      <c r="B744" s="365" t="s">
        <v>32460</v>
      </c>
      <c r="C744" s="365" t="s">
        <v>1589</v>
      </c>
      <c r="D744" s="365" t="s">
        <v>1584</v>
      </c>
      <c r="E744" s="366">
        <v>0.6</v>
      </c>
    </row>
    <row r="745" spans="1:5" ht="12.75">
      <c r="A745" s="365">
        <v>1011</v>
      </c>
      <c r="B745" s="365" t="s">
        <v>32461</v>
      </c>
      <c r="C745" s="365" t="s">
        <v>1589</v>
      </c>
      <c r="D745" s="365" t="s">
        <v>1584</v>
      </c>
      <c r="E745" s="366">
        <v>0.81</v>
      </c>
    </row>
    <row r="746" spans="1:5" ht="12.75">
      <c r="A746" s="365">
        <v>39252</v>
      </c>
      <c r="B746" s="365" t="s">
        <v>32462</v>
      </c>
      <c r="C746" s="365" t="s">
        <v>1589</v>
      </c>
      <c r="D746" s="365" t="s">
        <v>1584</v>
      </c>
      <c r="E746" s="366">
        <v>1.07</v>
      </c>
    </row>
    <row r="747" spans="1:5" ht="12.75">
      <c r="A747" s="365">
        <v>1013</v>
      </c>
      <c r="B747" s="365" t="s">
        <v>32463</v>
      </c>
      <c r="C747" s="365" t="s">
        <v>1589</v>
      </c>
      <c r="D747" s="365" t="s">
        <v>1584</v>
      </c>
      <c r="E747" s="366">
        <v>1.28</v>
      </c>
    </row>
    <row r="748" spans="1:5" ht="12.75">
      <c r="A748" s="365">
        <v>980</v>
      </c>
      <c r="B748" s="365" t="s">
        <v>32464</v>
      </c>
      <c r="C748" s="365" t="s">
        <v>1589</v>
      </c>
      <c r="D748" s="365" t="s">
        <v>1584</v>
      </c>
      <c r="E748" s="366">
        <v>9.26</v>
      </c>
    </row>
    <row r="749" spans="1:5" ht="12.75">
      <c r="A749" s="365">
        <v>39237</v>
      </c>
      <c r="B749" s="365" t="s">
        <v>32465</v>
      </c>
      <c r="C749" s="365" t="s">
        <v>1589</v>
      </c>
      <c r="D749" s="365" t="s">
        <v>1584</v>
      </c>
      <c r="E749" s="366">
        <v>98.49</v>
      </c>
    </row>
    <row r="750" spans="1:5" ht="12.75">
      <c r="A750" s="365">
        <v>39238</v>
      </c>
      <c r="B750" s="365" t="s">
        <v>32466</v>
      </c>
      <c r="C750" s="365" t="s">
        <v>1589</v>
      </c>
      <c r="D750" s="365" t="s">
        <v>1584</v>
      </c>
      <c r="E750" s="366">
        <v>124.22</v>
      </c>
    </row>
    <row r="751" spans="1:5" ht="12.75">
      <c r="A751" s="365">
        <v>979</v>
      </c>
      <c r="B751" s="365" t="s">
        <v>32467</v>
      </c>
      <c r="C751" s="365" t="s">
        <v>1589</v>
      </c>
      <c r="D751" s="365" t="s">
        <v>1584</v>
      </c>
      <c r="E751" s="366">
        <v>13.23</v>
      </c>
    </row>
    <row r="752" spans="1:5" ht="12.75">
      <c r="A752" s="365">
        <v>39239</v>
      </c>
      <c r="B752" s="365" t="s">
        <v>32468</v>
      </c>
      <c r="C752" s="365" t="s">
        <v>1589</v>
      </c>
      <c r="D752" s="365" t="s">
        <v>1584</v>
      </c>
      <c r="E752" s="366">
        <v>150.07</v>
      </c>
    </row>
    <row r="753" spans="1:5" ht="12.75">
      <c r="A753" s="365">
        <v>1014</v>
      </c>
      <c r="B753" s="365" t="s">
        <v>32469</v>
      </c>
      <c r="C753" s="365" t="s">
        <v>1589</v>
      </c>
      <c r="D753" s="365" t="s">
        <v>1584</v>
      </c>
      <c r="E753" s="366">
        <v>2.0299999999999998</v>
      </c>
    </row>
    <row r="754" spans="1:5" ht="12.75">
      <c r="A754" s="365">
        <v>39240</v>
      </c>
      <c r="B754" s="365" t="s">
        <v>32470</v>
      </c>
      <c r="C754" s="365" t="s">
        <v>1589</v>
      </c>
      <c r="D754" s="365" t="s">
        <v>1584</v>
      </c>
      <c r="E754" s="366">
        <v>197.38</v>
      </c>
    </row>
    <row r="755" spans="1:5" ht="12.75">
      <c r="A755" s="365">
        <v>39232</v>
      </c>
      <c r="B755" s="365" t="s">
        <v>32471</v>
      </c>
      <c r="C755" s="365" t="s">
        <v>1589</v>
      </c>
      <c r="D755" s="365" t="s">
        <v>1584</v>
      </c>
      <c r="E755" s="366">
        <v>20.71</v>
      </c>
    </row>
    <row r="756" spans="1:5" ht="12.75">
      <c r="A756" s="365">
        <v>39233</v>
      </c>
      <c r="B756" s="365" t="s">
        <v>32472</v>
      </c>
      <c r="C756" s="365" t="s">
        <v>1589</v>
      </c>
      <c r="D756" s="365" t="s">
        <v>1584</v>
      </c>
      <c r="E756" s="366">
        <v>30.19</v>
      </c>
    </row>
    <row r="757" spans="1:5" ht="12.75">
      <c r="A757" s="365">
        <v>981</v>
      </c>
      <c r="B757" s="365" t="s">
        <v>32473</v>
      </c>
      <c r="C757" s="365" t="s">
        <v>1589</v>
      </c>
      <c r="D757" s="365" t="s">
        <v>1588</v>
      </c>
      <c r="E757" s="366">
        <v>3.37</v>
      </c>
    </row>
    <row r="758" spans="1:5" ht="12.75">
      <c r="A758" s="365">
        <v>39234</v>
      </c>
      <c r="B758" s="365" t="s">
        <v>32474</v>
      </c>
      <c r="C758" s="365" t="s">
        <v>1589</v>
      </c>
      <c r="D758" s="365" t="s">
        <v>1584</v>
      </c>
      <c r="E758" s="366">
        <v>42.03</v>
      </c>
    </row>
    <row r="759" spans="1:5" ht="12.75">
      <c r="A759" s="365">
        <v>982</v>
      </c>
      <c r="B759" s="365" t="s">
        <v>32475</v>
      </c>
      <c r="C759" s="365" t="s">
        <v>1589</v>
      </c>
      <c r="D759" s="365" t="s">
        <v>1584</v>
      </c>
      <c r="E759" s="366">
        <v>4.84</v>
      </c>
    </row>
    <row r="760" spans="1:5" ht="12.75">
      <c r="A760" s="365">
        <v>39235</v>
      </c>
      <c r="B760" s="365" t="s">
        <v>32476</v>
      </c>
      <c r="C760" s="365" t="s">
        <v>1589</v>
      </c>
      <c r="D760" s="365" t="s">
        <v>1584</v>
      </c>
      <c r="E760" s="366">
        <v>61.99</v>
      </c>
    </row>
    <row r="761" spans="1:5" ht="12.75">
      <c r="A761" s="365">
        <v>39236</v>
      </c>
      <c r="B761" s="365" t="s">
        <v>32477</v>
      </c>
      <c r="C761" s="365" t="s">
        <v>1589</v>
      </c>
      <c r="D761" s="365" t="s">
        <v>1584</v>
      </c>
      <c r="E761" s="366">
        <v>82.15</v>
      </c>
    </row>
    <row r="762" spans="1:5" ht="12.75">
      <c r="A762" s="365">
        <v>990</v>
      </c>
      <c r="B762" s="365" t="s">
        <v>32478</v>
      </c>
      <c r="C762" s="365" t="s">
        <v>1589</v>
      </c>
      <c r="D762" s="365" t="s">
        <v>1584</v>
      </c>
      <c r="E762" s="366">
        <v>145.76</v>
      </c>
    </row>
    <row r="763" spans="1:5" ht="12.75">
      <c r="A763" s="365">
        <v>39241</v>
      </c>
      <c r="B763" s="365" t="s">
        <v>32479</v>
      </c>
      <c r="C763" s="365" t="s">
        <v>1589</v>
      </c>
      <c r="D763" s="365" t="s">
        <v>1584</v>
      </c>
      <c r="E763" s="366">
        <v>14.35</v>
      </c>
    </row>
    <row r="764" spans="1:5" ht="12.75">
      <c r="A764" s="365">
        <v>1005</v>
      </c>
      <c r="B764" s="365" t="s">
        <v>32480</v>
      </c>
      <c r="C764" s="365" t="s">
        <v>1589</v>
      </c>
      <c r="D764" s="365" t="s">
        <v>1584</v>
      </c>
      <c r="E764" s="366">
        <v>181.48</v>
      </c>
    </row>
    <row r="765" spans="1:5" ht="12.75">
      <c r="A765" s="365">
        <v>991</v>
      </c>
      <c r="B765" s="365" t="s">
        <v>32481</v>
      </c>
      <c r="C765" s="365" t="s">
        <v>1589</v>
      </c>
      <c r="D765" s="365" t="s">
        <v>1584</v>
      </c>
      <c r="E765" s="366">
        <v>237.71</v>
      </c>
    </row>
    <row r="766" spans="1:5" ht="12.75">
      <c r="A766" s="365">
        <v>986</v>
      </c>
      <c r="B766" s="365" t="s">
        <v>32482</v>
      </c>
      <c r="C766" s="365" t="s">
        <v>1589</v>
      </c>
      <c r="D766" s="365" t="s">
        <v>1584</v>
      </c>
      <c r="E766" s="366">
        <v>22.67</v>
      </c>
    </row>
    <row r="767" spans="1:5" ht="12.75">
      <c r="A767" s="365">
        <v>987</v>
      </c>
      <c r="B767" s="365" t="s">
        <v>32483</v>
      </c>
      <c r="C767" s="365" t="s">
        <v>1589</v>
      </c>
      <c r="D767" s="365" t="s">
        <v>1584</v>
      </c>
      <c r="E767" s="366">
        <v>31.04</v>
      </c>
    </row>
    <row r="768" spans="1:5" ht="12.75">
      <c r="A768" s="365">
        <v>1007</v>
      </c>
      <c r="B768" s="365" t="s">
        <v>32484</v>
      </c>
      <c r="C768" s="365" t="s">
        <v>1589</v>
      </c>
      <c r="D768" s="365" t="s">
        <v>1584</v>
      </c>
      <c r="E768" s="366">
        <v>42.96</v>
      </c>
    </row>
    <row r="769" spans="1:5" ht="12.75">
      <c r="A769" s="365">
        <v>1008</v>
      </c>
      <c r="B769" s="365" t="s">
        <v>32485</v>
      </c>
      <c r="C769" s="365" t="s">
        <v>1589</v>
      </c>
      <c r="D769" s="365" t="s">
        <v>1584</v>
      </c>
      <c r="E769" s="366">
        <v>5.45</v>
      </c>
    </row>
    <row r="770" spans="1:5" ht="12.75">
      <c r="A770" s="365">
        <v>988</v>
      </c>
      <c r="B770" s="365" t="s">
        <v>32486</v>
      </c>
      <c r="C770" s="365" t="s">
        <v>1589</v>
      </c>
      <c r="D770" s="365" t="s">
        <v>1584</v>
      </c>
      <c r="E770" s="366">
        <v>59.24</v>
      </c>
    </row>
    <row r="771" spans="1:5" ht="12.75">
      <c r="A771" s="365">
        <v>989</v>
      </c>
      <c r="B771" s="365" t="s">
        <v>32487</v>
      </c>
      <c r="C771" s="365" t="s">
        <v>1589</v>
      </c>
      <c r="D771" s="365" t="s">
        <v>1584</v>
      </c>
      <c r="E771" s="366">
        <v>81.77</v>
      </c>
    </row>
    <row r="772" spans="1:5" ht="12.75">
      <c r="A772" s="365">
        <v>1006</v>
      </c>
      <c r="B772" s="365" t="s">
        <v>32488</v>
      </c>
      <c r="C772" s="365" t="s">
        <v>1589</v>
      </c>
      <c r="D772" s="365" t="s">
        <v>1584</v>
      </c>
      <c r="E772" s="366">
        <v>109.62</v>
      </c>
    </row>
    <row r="773" spans="1:5" ht="12.75">
      <c r="A773" s="365">
        <v>43972</v>
      </c>
      <c r="B773" s="365" t="s">
        <v>32489</v>
      </c>
      <c r="C773" s="365" t="s">
        <v>1589</v>
      </c>
      <c r="D773" s="365" t="s">
        <v>1584</v>
      </c>
      <c r="E773" s="366">
        <v>2.39</v>
      </c>
    </row>
    <row r="774" spans="1:5" ht="12.75">
      <c r="A774" s="365">
        <v>43971</v>
      </c>
      <c r="B774" s="365" t="s">
        <v>32490</v>
      </c>
      <c r="C774" s="365" t="s">
        <v>1589</v>
      </c>
      <c r="D774" s="365" t="s">
        <v>1588</v>
      </c>
      <c r="E774" s="366">
        <v>1.83</v>
      </c>
    </row>
    <row r="775" spans="1:5" ht="12.75">
      <c r="A775" s="365">
        <v>39598</v>
      </c>
      <c r="B775" s="365" t="s">
        <v>32491</v>
      </c>
      <c r="C775" s="365" t="s">
        <v>1589</v>
      </c>
      <c r="D775" s="365" t="s">
        <v>1584</v>
      </c>
      <c r="E775" s="366">
        <v>3.39</v>
      </c>
    </row>
    <row r="776" spans="1:5" ht="12.75">
      <c r="A776" s="365">
        <v>43973</v>
      </c>
      <c r="B776" s="365" t="s">
        <v>32492</v>
      </c>
      <c r="C776" s="365" t="s">
        <v>1589</v>
      </c>
      <c r="D776" s="365" t="s">
        <v>1584</v>
      </c>
      <c r="E776" s="366">
        <v>2.5</v>
      </c>
    </row>
    <row r="777" spans="1:5" ht="12.75">
      <c r="A777" s="365">
        <v>39599</v>
      </c>
      <c r="B777" s="365" t="s">
        <v>32493</v>
      </c>
      <c r="C777" s="365" t="s">
        <v>1589</v>
      </c>
      <c r="D777" s="365" t="s">
        <v>1584</v>
      </c>
      <c r="E777" s="366">
        <v>4.88</v>
      </c>
    </row>
    <row r="778" spans="1:5" ht="12.75">
      <c r="A778" s="365">
        <v>43832</v>
      </c>
      <c r="B778" s="365" t="s">
        <v>32494</v>
      </c>
      <c r="C778" s="365" t="s">
        <v>1589</v>
      </c>
      <c r="D778" s="365" t="s">
        <v>1584</v>
      </c>
      <c r="E778" s="366">
        <v>12.86</v>
      </c>
    </row>
    <row r="779" spans="1:5" ht="12.75">
      <c r="A779" s="365">
        <v>34602</v>
      </c>
      <c r="B779" s="365" t="s">
        <v>32495</v>
      </c>
      <c r="C779" s="365" t="s">
        <v>1589</v>
      </c>
      <c r="D779" s="365" t="s">
        <v>1584</v>
      </c>
      <c r="E779" s="366">
        <v>3.75</v>
      </c>
    </row>
    <row r="780" spans="1:5" ht="12.75">
      <c r="A780" s="365">
        <v>34607</v>
      </c>
      <c r="B780" s="365" t="s">
        <v>32496</v>
      </c>
      <c r="C780" s="365" t="s">
        <v>1589</v>
      </c>
      <c r="D780" s="365" t="s">
        <v>1584</v>
      </c>
      <c r="E780" s="366">
        <v>9.19</v>
      </c>
    </row>
    <row r="781" spans="1:5" ht="12.75">
      <c r="A781" s="365">
        <v>34609</v>
      </c>
      <c r="B781" s="365" t="s">
        <v>32497</v>
      </c>
      <c r="C781" s="365" t="s">
        <v>1589</v>
      </c>
      <c r="D781" s="365" t="s">
        <v>1584</v>
      </c>
      <c r="E781" s="366">
        <v>13.37</v>
      </c>
    </row>
    <row r="782" spans="1:5" ht="12.75">
      <c r="A782" s="365">
        <v>34618</v>
      </c>
      <c r="B782" s="365" t="s">
        <v>32498</v>
      </c>
      <c r="C782" s="365" t="s">
        <v>1589</v>
      </c>
      <c r="D782" s="365" t="s">
        <v>1584</v>
      </c>
      <c r="E782" s="366">
        <v>5.1100000000000003</v>
      </c>
    </row>
    <row r="783" spans="1:5" ht="12.75">
      <c r="A783" s="365">
        <v>34621</v>
      </c>
      <c r="B783" s="365" t="s">
        <v>32499</v>
      </c>
      <c r="C783" s="365" t="s">
        <v>1589</v>
      </c>
      <c r="D783" s="365" t="s">
        <v>1584</v>
      </c>
      <c r="E783" s="366">
        <v>12.67</v>
      </c>
    </row>
    <row r="784" spans="1:5" ht="12.75">
      <c r="A784" s="365">
        <v>34622</v>
      </c>
      <c r="B784" s="365" t="s">
        <v>32500</v>
      </c>
      <c r="C784" s="365" t="s">
        <v>1589</v>
      </c>
      <c r="D784" s="365" t="s">
        <v>1584</v>
      </c>
      <c r="E784" s="366">
        <v>18.82</v>
      </c>
    </row>
    <row r="785" spans="1:5" ht="12.75">
      <c r="A785" s="365">
        <v>34624</v>
      </c>
      <c r="B785" s="365" t="s">
        <v>32501</v>
      </c>
      <c r="C785" s="365" t="s">
        <v>1589</v>
      </c>
      <c r="D785" s="365" t="s">
        <v>1584</v>
      </c>
      <c r="E785" s="366">
        <v>6.83</v>
      </c>
    </row>
    <row r="786" spans="1:5" ht="12.75">
      <c r="A786" s="365">
        <v>34627</v>
      </c>
      <c r="B786" s="365" t="s">
        <v>32502</v>
      </c>
      <c r="C786" s="365" t="s">
        <v>1589</v>
      </c>
      <c r="D786" s="365" t="s">
        <v>1584</v>
      </c>
      <c r="E786" s="366">
        <v>16.46</v>
      </c>
    </row>
    <row r="787" spans="1:5" ht="12.75">
      <c r="A787" s="365">
        <v>34629</v>
      </c>
      <c r="B787" s="365" t="s">
        <v>32503</v>
      </c>
      <c r="C787" s="365" t="s">
        <v>1589</v>
      </c>
      <c r="D787" s="365" t="s">
        <v>1584</v>
      </c>
      <c r="E787" s="366">
        <v>25.15</v>
      </c>
    </row>
    <row r="788" spans="1:5" ht="12.75">
      <c r="A788" s="365">
        <v>39257</v>
      </c>
      <c r="B788" s="365" t="s">
        <v>32504</v>
      </c>
      <c r="C788" s="365" t="s">
        <v>1589</v>
      </c>
      <c r="D788" s="365" t="s">
        <v>1584</v>
      </c>
      <c r="E788" s="366">
        <v>5.12</v>
      </c>
    </row>
    <row r="789" spans="1:5" ht="12.75">
      <c r="A789" s="365">
        <v>39261</v>
      </c>
      <c r="B789" s="365" t="s">
        <v>32505</v>
      </c>
      <c r="C789" s="365" t="s">
        <v>1589</v>
      </c>
      <c r="D789" s="365" t="s">
        <v>1584</v>
      </c>
      <c r="E789" s="366">
        <v>29.3</v>
      </c>
    </row>
    <row r="790" spans="1:5" ht="12.75">
      <c r="A790" s="365">
        <v>39268</v>
      </c>
      <c r="B790" s="365" t="s">
        <v>32506</v>
      </c>
      <c r="C790" s="365" t="s">
        <v>1589</v>
      </c>
      <c r="D790" s="365" t="s">
        <v>1584</v>
      </c>
      <c r="E790" s="366">
        <v>458.05</v>
      </c>
    </row>
    <row r="791" spans="1:5" ht="12.75">
      <c r="A791" s="365">
        <v>39262</v>
      </c>
      <c r="B791" s="365" t="s">
        <v>32507</v>
      </c>
      <c r="C791" s="365" t="s">
        <v>1589</v>
      </c>
      <c r="D791" s="365" t="s">
        <v>1584</v>
      </c>
      <c r="E791" s="366">
        <v>46.66</v>
      </c>
    </row>
    <row r="792" spans="1:5" ht="12.75">
      <c r="A792" s="365">
        <v>39258</v>
      </c>
      <c r="B792" s="365" t="s">
        <v>32508</v>
      </c>
      <c r="C792" s="365" t="s">
        <v>1589</v>
      </c>
      <c r="D792" s="365" t="s">
        <v>1584</v>
      </c>
      <c r="E792" s="366">
        <v>7.71</v>
      </c>
    </row>
    <row r="793" spans="1:5" ht="12.75">
      <c r="A793" s="365">
        <v>39263</v>
      </c>
      <c r="B793" s="365" t="s">
        <v>32509</v>
      </c>
      <c r="C793" s="365" t="s">
        <v>1589</v>
      </c>
      <c r="D793" s="365" t="s">
        <v>1584</v>
      </c>
      <c r="E793" s="366">
        <v>80.69</v>
      </c>
    </row>
    <row r="794" spans="1:5" ht="12.75">
      <c r="A794" s="365">
        <v>39264</v>
      </c>
      <c r="B794" s="365" t="s">
        <v>32510</v>
      </c>
      <c r="C794" s="365" t="s">
        <v>1589</v>
      </c>
      <c r="D794" s="365" t="s">
        <v>1584</v>
      </c>
      <c r="E794" s="366">
        <v>111.78</v>
      </c>
    </row>
    <row r="795" spans="1:5" ht="12.75">
      <c r="A795" s="365">
        <v>39259</v>
      </c>
      <c r="B795" s="365" t="s">
        <v>32511</v>
      </c>
      <c r="C795" s="365" t="s">
        <v>1589</v>
      </c>
      <c r="D795" s="365" t="s">
        <v>1584</v>
      </c>
      <c r="E795" s="366">
        <v>11.88</v>
      </c>
    </row>
    <row r="796" spans="1:5" ht="12.75">
      <c r="A796" s="365">
        <v>39265</v>
      </c>
      <c r="B796" s="365" t="s">
        <v>32512</v>
      </c>
      <c r="C796" s="365" t="s">
        <v>1589</v>
      </c>
      <c r="D796" s="365" t="s">
        <v>1584</v>
      </c>
      <c r="E796" s="366">
        <v>151.76</v>
      </c>
    </row>
    <row r="797" spans="1:5" ht="12.75">
      <c r="A797" s="365">
        <v>39260</v>
      </c>
      <c r="B797" s="365" t="s">
        <v>32513</v>
      </c>
      <c r="C797" s="365" t="s">
        <v>1589</v>
      </c>
      <c r="D797" s="365" t="s">
        <v>1584</v>
      </c>
      <c r="E797" s="366">
        <v>18.190000000000001</v>
      </c>
    </row>
    <row r="798" spans="1:5" ht="12.75">
      <c r="A798" s="365">
        <v>39266</v>
      </c>
      <c r="B798" s="365" t="s">
        <v>32514</v>
      </c>
      <c r="C798" s="365" t="s">
        <v>1589</v>
      </c>
      <c r="D798" s="365" t="s">
        <v>1584</v>
      </c>
      <c r="E798" s="366">
        <v>229.01</v>
      </c>
    </row>
    <row r="799" spans="1:5" ht="12.75">
      <c r="A799" s="365">
        <v>39267</v>
      </c>
      <c r="B799" s="365" t="s">
        <v>32515</v>
      </c>
      <c r="C799" s="365" t="s">
        <v>1589</v>
      </c>
      <c r="D799" s="365" t="s">
        <v>1584</v>
      </c>
      <c r="E799" s="366">
        <v>286.32</v>
      </c>
    </row>
    <row r="800" spans="1:5" ht="12.75">
      <c r="A800" s="365">
        <v>11901</v>
      </c>
      <c r="B800" s="365" t="s">
        <v>32516</v>
      </c>
      <c r="C800" s="365" t="s">
        <v>1589</v>
      </c>
      <c r="D800" s="365" t="s">
        <v>1584</v>
      </c>
      <c r="E800" s="366">
        <v>0.44</v>
      </c>
    </row>
    <row r="801" spans="1:5" ht="12.75">
      <c r="A801" s="365">
        <v>11902</v>
      </c>
      <c r="B801" s="365" t="s">
        <v>32517</v>
      </c>
      <c r="C801" s="365" t="s">
        <v>1589</v>
      </c>
      <c r="D801" s="365" t="s">
        <v>1584</v>
      </c>
      <c r="E801" s="366">
        <v>0.84</v>
      </c>
    </row>
    <row r="802" spans="1:5" ht="12.75">
      <c r="A802" s="365">
        <v>11903</v>
      </c>
      <c r="B802" s="365" t="s">
        <v>32518</v>
      </c>
      <c r="C802" s="365" t="s">
        <v>1589</v>
      </c>
      <c r="D802" s="365" t="s">
        <v>1584</v>
      </c>
      <c r="E802" s="366">
        <v>0.89</v>
      </c>
    </row>
    <row r="803" spans="1:5" ht="12.75">
      <c r="A803" s="365">
        <v>11904</v>
      </c>
      <c r="B803" s="365" t="s">
        <v>32519</v>
      </c>
      <c r="C803" s="365" t="s">
        <v>1589</v>
      </c>
      <c r="D803" s="365" t="s">
        <v>1584</v>
      </c>
      <c r="E803" s="366">
        <v>1.35</v>
      </c>
    </row>
    <row r="804" spans="1:5" ht="12.75">
      <c r="A804" s="365">
        <v>11905</v>
      </c>
      <c r="B804" s="365" t="s">
        <v>32520</v>
      </c>
      <c r="C804" s="365" t="s">
        <v>1589</v>
      </c>
      <c r="D804" s="365" t="s">
        <v>1584</v>
      </c>
      <c r="E804" s="366">
        <v>1.64</v>
      </c>
    </row>
    <row r="805" spans="1:5" ht="12.75">
      <c r="A805" s="365">
        <v>11906</v>
      </c>
      <c r="B805" s="365" t="s">
        <v>32521</v>
      </c>
      <c r="C805" s="365" t="s">
        <v>1589</v>
      </c>
      <c r="D805" s="365" t="s">
        <v>1584</v>
      </c>
      <c r="E805" s="366">
        <v>2.09</v>
      </c>
    </row>
    <row r="806" spans="1:5" ht="12.75">
      <c r="A806" s="365">
        <v>11919</v>
      </c>
      <c r="B806" s="365" t="s">
        <v>32522</v>
      </c>
      <c r="C806" s="365" t="s">
        <v>1589</v>
      </c>
      <c r="D806" s="365" t="s">
        <v>1584</v>
      </c>
      <c r="E806" s="366">
        <v>3.84</v>
      </c>
    </row>
    <row r="807" spans="1:5" ht="12.75">
      <c r="A807" s="365">
        <v>11920</v>
      </c>
      <c r="B807" s="365" t="s">
        <v>32523</v>
      </c>
      <c r="C807" s="365" t="s">
        <v>1589</v>
      </c>
      <c r="D807" s="365" t="s">
        <v>1584</v>
      </c>
      <c r="E807" s="366">
        <v>7.29</v>
      </c>
    </row>
    <row r="808" spans="1:5" ht="12.75">
      <c r="A808" s="365">
        <v>11924</v>
      </c>
      <c r="B808" s="365" t="s">
        <v>32524</v>
      </c>
      <c r="C808" s="365" t="s">
        <v>1589</v>
      </c>
      <c r="D808" s="365" t="s">
        <v>1584</v>
      </c>
      <c r="E808" s="366">
        <v>61.22</v>
      </c>
    </row>
    <row r="809" spans="1:5" ht="12.75">
      <c r="A809" s="365">
        <v>11921</v>
      </c>
      <c r="B809" s="365" t="s">
        <v>32525</v>
      </c>
      <c r="C809" s="365" t="s">
        <v>1589</v>
      </c>
      <c r="D809" s="365" t="s">
        <v>1584</v>
      </c>
      <c r="E809" s="366">
        <v>10.67</v>
      </c>
    </row>
    <row r="810" spans="1:5" ht="12.75">
      <c r="A810" s="365">
        <v>11922</v>
      </c>
      <c r="B810" s="365" t="s">
        <v>32526</v>
      </c>
      <c r="C810" s="365" t="s">
        <v>1589</v>
      </c>
      <c r="D810" s="365" t="s">
        <v>1584</v>
      </c>
      <c r="E810" s="366">
        <v>17.25</v>
      </c>
    </row>
    <row r="811" spans="1:5" ht="12.75">
      <c r="A811" s="365">
        <v>11923</v>
      </c>
      <c r="B811" s="365" t="s">
        <v>32527</v>
      </c>
      <c r="C811" s="365" t="s">
        <v>1589</v>
      </c>
      <c r="D811" s="365" t="s">
        <v>1584</v>
      </c>
      <c r="E811" s="366">
        <v>25.26</v>
      </c>
    </row>
    <row r="812" spans="1:5" ht="12.75">
      <c r="A812" s="365">
        <v>11916</v>
      </c>
      <c r="B812" s="365" t="s">
        <v>32528</v>
      </c>
      <c r="C812" s="365" t="s">
        <v>1589</v>
      </c>
      <c r="D812" s="365" t="s">
        <v>1584</v>
      </c>
      <c r="E812" s="366">
        <v>5.25</v>
      </c>
    </row>
    <row r="813" spans="1:5" ht="12.75">
      <c r="A813" s="365">
        <v>11914</v>
      </c>
      <c r="B813" s="365" t="s">
        <v>32529</v>
      </c>
      <c r="C813" s="365" t="s">
        <v>1589</v>
      </c>
      <c r="D813" s="365" t="s">
        <v>1584</v>
      </c>
      <c r="E813" s="366">
        <v>37.840000000000003</v>
      </c>
    </row>
    <row r="814" spans="1:5" ht="12.75">
      <c r="A814" s="365">
        <v>11917</v>
      </c>
      <c r="B814" s="365" t="s">
        <v>32530</v>
      </c>
      <c r="C814" s="365" t="s">
        <v>1589</v>
      </c>
      <c r="D814" s="365" t="s">
        <v>1584</v>
      </c>
      <c r="E814" s="366">
        <v>9.25</v>
      </c>
    </row>
    <row r="815" spans="1:5" ht="12.75">
      <c r="A815" s="365">
        <v>11918</v>
      </c>
      <c r="B815" s="365" t="s">
        <v>32531</v>
      </c>
      <c r="C815" s="365" t="s">
        <v>1589</v>
      </c>
      <c r="D815" s="365" t="s">
        <v>1584</v>
      </c>
      <c r="E815" s="366">
        <v>10.97</v>
      </c>
    </row>
    <row r="816" spans="1:5" ht="12.75">
      <c r="A816" s="365">
        <v>37734</v>
      </c>
      <c r="B816" s="365" t="s">
        <v>32532</v>
      </c>
      <c r="C816" s="365" t="s">
        <v>1583</v>
      </c>
      <c r="D816" s="365" t="s">
        <v>1584</v>
      </c>
      <c r="E816" s="364">
        <v>65425.69</v>
      </c>
    </row>
    <row r="817" spans="1:5" ht="12.75">
      <c r="A817" s="365">
        <v>42251</v>
      </c>
      <c r="B817" s="365" t="s">
        <v>32533</v>
      </c>
      <c r="C817" s="365" t="s">
        <v>1583</v>
      </c>
      <c r="D817" s="365" t="s">
        <v>1584</v>
      </c>
      <c r="E817" s="364">
        <v>74294.87</v>
      </c>
    </row>
    <row r="818" spans="1:5" ht="12.75">
      <c r="A818" s="365">
        <v>37733</v>
      </c>
      <c r="B818" s="365" t="s">
        <v>32534</v>
      </c>
      <c r="C818" s="365" t="s">
        <v>1583</v>
      </c>
      <c r="D818" s="365" t="s">
        <v>1584</v>
      </c>
      <c r="E818" s="364">
        <v>49055.94</v>
      </c>
    </row>
    <row r="819" spans="1:5" ht="12.75">
      <c r="A819" s="365">
        <v>37735</v>
      </c>
      <c r="B819" s="365" t="s">
        <v>32535</v>
      </c>
      <c r="C819" s="365" t="s">
        <v>1583</v>
      </c>
      <c r="D819" s="365" t="s">
        <v>1584</v>
      </c>
      <c r="E819" s="364">
        <v>59112.41</v>
      </c>
    </row>
    <row r="820" spans="1:5" ht="12.75">
      <c r="A820" s="365">
        <v>5090</v>
      </c>
      <c r="B820" s="365" t="s">
        <v>32536</v>
      </c>
      <c r="C820" s="365" t="s">
        <v>1583</v>
      </c>
      <c r="D820" s="365" t="s">
        <v>1588</v>
      </c>
      <c r="E820" s="366">
        <v>19.48</v>
      </c>
    </row>
    <row r="821" spans="1:5" ht="12.75">
      <c r="A821" s="365">
        <v>5085</v>
      </c>
      <c r="B821" s="365" t="s">
        <v>32537</v>
      </c>
      <c r="C821" s="365" t="s">
        <v>1583</v>
      </c>
      <c r="D821" s="365" t="s">
        <v>1584</v>
      </c>
      <c r="E821" s="366">
        <v>29</v>
      </c>
    </row>
    <row r="822" spans="1:5" ht="12.75">
      <c r="A822" s="365">
        <v>43603</v>
      </c>
      <c r="B822" s="365" t="s">
        <v>32538</v>
      </c>
      <c r="C822" s="365" t="s">
        <v>1583</v>
      </c>
      <c r="D822" s="365" t="s">
        <v>1584</v>
      </c>
      <c r="E822" s="366">
        <v>41.43</v>
      </c>
    </row>
    <row r="823" spans="1:5" ht="12.75">
      <c r="A823" s="365">
        <v>38374</v>
      </c>
      <c r="B823" s="365" t="s">
        <v>32539</v>
      </c>
      <c r="C823" s="365" t="s">
        <v>1583</v>
      </c>
      <c r="D823" s="365" t="s">
        <v>1584</v>
      </c>
      <c r="E823" s="364">
        <v>1075.7</v>
      </c>
    </row>
    <row r="824" spans="1:5" ht="12.75">
      <c r="A824" s="365">
        <v>20209</v>
      </c>
      <c r="B824" s="365" t="s">
        <v>32540</v>
      </c>
      <c r="C824" s="365" t="s">
        <v>1589</v>
      </c>
      <c r="D824" s="365" t="s">
        <v>1584</v>
      </c>
      <c r="E824" s="366">
        <v>25.51</v>
      </c>
    </row>
    <row r="825" spans="1:5" ht="12.75">
      <c r="A825" s="365">
        <v>20212</v>
      </c>
      <c r="B825" s="365" t="s">
        <v>32541</v>
      </c>
      <c r="C825" s="365" t="s">
        <v>1589</v>
      </c>
      <c r="D825" s="365" t="s">
        <v>1584</v>
      </c>
      <c r="E825" s="366">
        <v>21.36</v>
      </c>
    </row>
    <row r="826" spans="1:5" ht="12.75">
      <c r="A826" s="365">
        <v>4430</v>
      </c>
      <c r="B826" s="365" t="s">
        <v>32542</v>
      </c>
      <c r="C826" s="365" t="s">
        <v>1589</v>
      </c>
      <c r="D826" s="365" t="s">
        <v>1588</v>
      </c>
      <c r="E826" s="366">
        <v>12.5</v>
      </c>
    </row>
    <row r="827" spans="1:5" ht="12.75">
      <c r="A827" s="365">
        <v>4433</v>
      </c>
      <c r="B827" s="365" t="s">
        <v>32543</v>
      </c>
      <c r="C827" s="365" t="s">
        <v>1589</v>
      </c>
      <c r="D827" s="365" t="s">
        <v>1584</v>
      </c>
      <c r="E827" s="366">
        <v>24.44</v>
      </c>
    </row>
    <row r="828" spans="1:5" ht="12.75">
      <c r="A828" s="365">
        <v>4400</v>
      </c>
      <c r="B828" s="365" t="s">
        <v>32544</v>
      </c>
      <c r="C828" s="365" t="s">
        <v>1589</v>
      </c>
      <c r="D828" s="365" t="s">
        <v>1584</v>
      </c>
      <c r="E828" s="366">
        <v>19.89</v>
      </c>
    </row>
    <row r="829" spans="1:5" ht="12.75">
      <c r="A829" s="365">
        <v>2729</v>
      </c>
      <c r="B829" s="365" t="s">
        <v>32545</v>
      </c>
      <c r="C829" s="365" t="s">
        <v>1583</v>
      </c>
      <c r="D829" s="365" t="s">
        <v>1586</v>
      </c>
      <c r="E829" s="366">
        <v>24.71</v>
      </c>
    </row>
    <row r="830" spans="1:5" ht="12.75">
      <c r="A830" s="365">
        <v>4513</v>
      </c>
      <c r="B830" s="365" t="s">
        <v>32546</v>
      </c>
      <c r="C830" s="365" t="s">
        <v>1589</v>
      </c>
      <c r="D830" s="365" t="s">
        <v>1584</v>
      </c>
      <c r="E830" s="366">
        <v>5.65</v>
      </c>
    </row>
    <row r="831" spans="1:5" ht="12.75">
      <c r="A831" s="365">
        <v>11871</v>
      </c>
      <c r="B831" s="365" t="s">
        <v>32547</v>
      </c>
      <c r="C831" s="365" t="s">
        <v>1583</v>
      </c>
      <c r="D831" s="365" t="s">
        <v>1586</v>
      </c>
      <c r="E831" s="366">
        <v>432</v>
      </c>
    </row>
    <row r="832" spans="1:5" ht="12.75">
      <c r="A832" s="365">
        <v>34636</v>
      </c>
      <c r="B832" s="365" t="s">
        <v>32548</v>
      </c>
      <c r="C832" s="365" t="s">
        <v>1583</v>
      </c>
      <c r="D832" s="365" t="s">
        <v>1588</v>
      </c>
      <c r="E832" s="366">
        <v>461.95</v>
      </c>
    </row>
    <row r="833" spans="1:5" ht="12.75">
      <c r="A833" s="365">
        <v>34639</v>
      </c>
      <c r="B833" s="365" t="s">
        <v>32549</v>
      </c>
      <c r="C833" s="365" t="s">
        <v>1583</v>
      </c>
      <c r="D833" s="365" t="s">
        <v>1584</v>
      </c>
      <c r="E833" s="366">
        <v>938.21</v>
      </c>
    </row>
    <row r="834" spans="1:5" ht="12.75">
      <c r="A834" s="365">
        <v>34640</v>
      </c>
      <c r="B834" s="365" t="s">
        <v>32550</v>
      </c>
      <c r="C834" s="365" t="s">
        <v>1583</v>
      </c>
      <c r="D834" s="365" t="s">
        <v>1584</v>
      </c>
      <c r="E834" s="364">
        <v>1053.8599999999999</v>
      </c>
    </row>
    <row r="835" spans="1:5" ht="12.75">
      <c r="A835" s="365">
        <v>34637</v>
      </c>
      <c r="B835" s="365" t="s">
        <v>32551</v>
      </c>
      <c r="C835" s="365" t="s">
        <v>1583</v>
      </c>
      <c r="D835" s="365" t="s">
        <v>1584</v>
      </c>
      <c r="E835" s="366">
        <v>265.22000000000003</v>
      </c>
    </row>
    <row r="836" spans="1:5" ht="12.75">
      <c r="A836" s="365">
        <v>34638</v>
      </c>
      <c r="B836" s="365" t="s">
        <v>32552</v>
      </c>
      <c r="C836" s="365" t="s">
        <v>1583</v>
      </c>
      <c r="D836" s="365" t="s">
        <v>1584</v>
      </c>
      <c r="E836" s="366">
        <v>454.83</v>
      </c>
    </row>
    <row r="837" spans="1:5" ht="12.75">
      <c r="A837" s="365">
        <v>11868</v>
      </c>
      <c r="B837" s="365" t="s">
        <v>32553</v>
      </c>
      <c r="C837" s="365" t="s">
        <v>1583</v>
      </c>
      <c r="D837" s="365" t="s">
        <v>1586</v>
      </c>
      <c r="E837" s="366">
        <v>593.73</v>
      </c>
    </row>
    <row r="838" spans="1:5" ht="12.75">
      <c r="A838" s="365">
        <v>37106</v>
      </c>
      <c r="B838" s="365" t="s">
        <v>32554</v>
      </c>
      <c r="C838" s="365" t="s">
        <v>1583</v>
      </c>
      <c r="D838" s="365" t="s">
        <v>1586</v>
      </c>
      <c r="E838" s="364">
        <v>5734.71</v>
      </c>
    </row>
    <row r="839" spans="1:5" ht="12.75">
      <c r="A839" s="365">
        <v>11869</v>
      </c>
      <c r="B839" s="365" t="s">
        <v>32555</v>
      </c>
      <c r="C839" s="365" t="s">
        <v>1583</v>
      </c>
      <c r="D839" s="365" t="s">
        <v>1586</v>
      </c>
      <c r="E839" s="366">
        <v>963.31</v>
      </c>
    </row>
    <row r="840" spans="1:5" ht="12.75">
      <c r="A840" s="365">
        <v>37104</v>
      </c>
      <c r="B840" s="365" t="s">
        <v>32556</v>
      </c>
      <c r="C840" s="365" t="s">
        <v>1583</v>
      </c>
      <c r="D840" s="365" t="s">
        <v>1586</v>
      </c>
      <c r="E840" s="364">
        <v>1241.76</v>
      </c>
    </row>
    <row r="841" spans="1:5" ht="12.75">
      <c r="A841" s="365">
        <v>37105</v>
      </c>
      <c r="B841" s="365" t="s">
        <v>32557</v>
      </c>
      <c r="C841" s="365" t="s">
        <v>1583</v>
      </c>
      <c r="D841" s="365" t="s">
        <v>1586</v>
      </c>
      <c r="E841" s="364">
        <v>2765.6</v>
      </c>
    </row>
    <row r="842" spans="1:5" ht="12.75">
      <c r="A842" s="365">
        <v>34641</v>
      </c>
      <c r="B842" s="365" t="s">
        <v>32558</v>
      </c>
      <c r="C842" s="365" t="s">
        <v>1583</v>
      </c>
      <c r="D842" s="365" t="s">
        <v>1584</v>
      </c>
      <c r="E842" s="366">
        <v>93.63</v>
      </c>
    </row>
    <row r="843" spans="1:5" ht="12.75">
      <c r="A843" s="365">
        <v>43434</v>
      </c>
      <c r="B843" s="365" t="s">
        <v>32559</v>
      </c>
      <c r="C843" s="365" t="s">
        <v>1583</v>
      </c>
      <c r="D843" s="365" t="s">
        <v>1584</v>
      </c>
      <c r="E843" s="366">
        <v>101.23</v>
      </c>
    </row>
    <row r="844" spans="1:5" ht="12.75">
      <c r="A844" s="365">
        <v>43435</v>
      </c>
      <c r="B844" s="365" t="s">
        <v>32560</v>
      </c>
      <c r="C844" s="365" t="s">
        <v>1583</v>
      </c>
      <c r="D844" s="365" t="s">
        <v>1584</v>
      </c>
      <c r="E844" s="366">
        <v>185.6</v>
      </c>
    </row>
    <row r="845" spans="1:5" ht="12.75">
      <c r="A845" s="365">
        <v>43436</v>
      </c>
      <c r="B845" s="365" t="s">
        <v>32561</v>
      </c>
      <c r="C845" s="365" t="s">
        <v>1583</v>
      </c>
      <c r="D845" s="365" t="s">
        <v>1584</v>
      </c>
      <c r="E845" s="366">
        <v>324.8</v>
      </c>
    </row>
    <row r="846" spans="1:5" ht="12.75">
      <c r="A846" s="365">
        <v>43437</v>
      </c>
      <c r="B846" s="365" t="s">
        <v>32562</v>
      </c>
      <c r="C846" s="365" t="s">
        <v>1583</v>
      </c>
      <c r="D846" s="365" t="s">
        <v>1584</v>
      </c>
      <c r="E846" s="366">
        <v>588.87</v>
      </c>
    </row>
    <row r="847" spans="1:5" ht="12.75">
      <c r="A847" s="365">
        <v>43438</v>
      </c>
      <c r="B847" s="365" t="s">
        <v>32563</v>
      </c>
      <c r="C847" s="365" t="s">
        <v>1583</v>
      </c>
      <c r="D847" s="365" t="s">
        <v>1584</v>
      </c>
      <c r="E847" s="364">
        <v>1054.56</v>
      </c>
    </row>
    <row r="848" spans="1:5" ht="12.75">
      <c r="A848" s="365">
        <v>41627</v>
      </c>
      <c r="B848" s="365" t="s">
        <v>32564</v>
      </c>
      <c r="C848" s="365" t="s">
        <v>1583</v>
      </c>
      <c r="D848" s="365" t="s">
        <v>1584</v>
      </c>
      <c r="E848" s="366">
        <v>156.07</v>
      </c>
    </row>
    <row r="849" spans="1:5" ht="12.75">
      <c r="A849" s="365">
        <v>41628</v>
      </c>
      <c r="B849" s="365" t="s">
        <v>32565</v>
      </c>
      <c r="C849" s="365" t="s">
        <v>1583</v>
      </c>
      <c r="D849" s="365" t="s">
        <v>1584</v>
      </c>
      <c r="E849" s="366">
        <v>286.83999999999997</v>
      </c>
    </row>
    <row r="850" spans="1:5" ht="12.75">
      <c r="A850" s="365">
        <v>41629</v>
      </c>
      <c r="B850" s="365" t="s">
        <v>32566</v>
      </c>
      <c r="C850" s="365" t="s">
        <v>1583</v>
      </c>
      <c r="D850" s="365" t="s">
        <v>1584</v>
      </c>
      <c r="E850" s="366">
        <v>364.45</v>
      </c>
    </row>
    <row r="851" spans="1:5" ht="12.75">
      <c r="A851" s="365">
        <v>43429</v>
      </c>
      <c r="B851" s="365" t="s">
        <v>32567</v>
      </c>
      <c r="C851" s="365" t="s">
        <v>1583</v>
      </c>
      <c r="D851" s="365" t="s">
        <v>1584</v>
      </c>
      <c r="E851" s="366">
        <v>80.75</v>
      </c>
    </row>
    <row r="852" spans="1:5" ht="12.75">
      <c r="A852" s="365">
        <v>43430</v>
      </c>
      <c r="B852" s="365" t="s">
        <v>32568</v>
      </c>
      <c r="C852" s="365" t="s">
        <v>1583</v>
      </c>
      <c r="D852" s="365" t="s">
        <v>1584</v>
      </c>
      <c r="E852" s="366">
        <v>134.13999999999999</v>
      </c>
    </row>
    <row r="853" spans="1:5" ht="12.75">
      <c r="A853" s="365">
        <v>43431</v>
      </c>
      <c r="B853" s="365" t="s">
        <v>32569</v>
      </c>
      <c r="C853" s="365" t="s">
        <v>1583</v>
      </c>
      <c r="D853" s="365" t="s">
        <v>1584</v>
      </c>
      <c r="E853" s="366">
        <v>259.83999999999997</v>
      </c>
    </row>
    <row r="854" spans="1:5" ht="12.75">
      <c r="A854" s="365">
        <v>43432</v>
      </c>
      <c r="B854" s="365" t="s">
        <v>32570</v>
      </c>
      <c r="C854" s="365" t="s">
        <v>1583</v>
      </c>
      <c r="D854" s="365" t="s">
        <v>1584</v>
      </c>
      <c r="E854" s="366">
        <v>539.92999999999995</v>
      </c>
    </row>
    <row r="855" spans="1:5" ht="12.75">
      <c r="A855" s="365">
        <v>43433</v>
      </c>
      <c r="B855" s="365" t="s">
        <v>32571</v>
      </c>
      <c r="C855" s="365" t="s">
        <v>1583</v>
      </c>
      <c r="D855" s="365" t="s">
        <v>1584</v>
      </c>
      <c r="E855" s="366">
        <v>851.24</v>
      </c>
    </row>
    <row r="856" spans="1:5" ht="12.75">
      <c r="A856" s="365">
        <v>43094</v>
      </c>
      <c r="B856" s="365" t="s">
        <v>32572</v>
      </c>
      <c r="C856" s="365" t="s">
        <v>1583</v>
      </c>
      <c r="D856" s="365" t="s">
        <v>1584</v>
      </c>
      <c r="E856" s="366">
        <v>224.61</v>
      </c>
    </row>
    <row r="857" spans="1:5" ht="12.75">
      <c r="A857" s="365">
        <v>43093</v>
      </c>
      <c r="B857" s="365" t="s">
        <v>32573</v>
      </c>
      <c r="C857" s="365" t="s">
        <v>1583</v>
      </c>
      <c r="D857" s="365" t="s">
        <v>1584</v>
      </c>
      <c r="E857" s="366">
        <v>238.69</v>
      </c>
    </row>
    <row r="858" spans="1:5" ht="12.75">
      <c r="A858" s="365">
        <v>1030</v>
      </c>
      <c r="B858" s="365" t="s">
        <v>32574</v>
      </c>
      <c r="C858" s="365" t="s">
        <v>1583</v>
      </c>
      <c r="D858" s="365" t="s">
        <v>1588</v>
      </c>
      <c r="E858" s="366">
        <v>48.58</v>
      </c>
    </row>
    <row r="859" spans="1:5" ht="12.75">
      <c r="A859" s="365">
        <v>11694</v>
      </c>
      <c r="B859" s="365" t="s">
        <v>32575</v>
      </c>
      <c r="C859" s="365" t="s">
        <v>1583</v>
      </c>
      <c r="D859" s="365" t="s">
        <v>1584</v>
      </c>
      <c r="E859" s="364">
        <v>1073.8699999999999</v>
      </c>
    </row>
    <row r="860" spans="1:5" ht="12.75">
      <c r="A860" s="365">
        <v>11881</v>
      </c>
      <c r="B860" s="365" t="s">
        <v>32576</v>
      </c>
      <c r="C860" s="365" t="s">
        <v>1583</v>
      </c>
      <c r="D860" s="365" t="s">
        <v>1584</v>
      </c>
      <c r="E860" s="366">
        <v>143.41999999999999</v>
      </c>
    </row>
    <row r="861" spans="1:5" ht="12.75">
      <c r="A861" s="365">
        <v>35277</v>
      </c>
      <c r="B861" s="365" t="s">
        <v>32577</v>
      </c>
      <c r="C861" s="365" t="s">
        <v>1583</v>
      </c>
      <c r="D861" s="365" t="s">
        <v>1584</v>
      </c>
      <c r="E861" s="366">
        <v>467.79</v>
      </c>
    </row>
    <row r="862" spans="1:5" ht="12.75">
      <c r="A862" s="365">
        <v>10521</v>
      </c>
      <c r="B862" s="365" t="s">
        <v>32578</v>
      </c>
      <c r="C862" s="365" t="s">
        <v>1583</v>
      </c>
      <c r="D862" s="365" t="s">
        <v>1584</v>
      </c>
      <c r="E862" s="366">
        <v>400.9</v>
      </c>
    </row>
    <row r="863" spans="1:5" ht="12.75">
      <c r="A863" s="365">
        <v>10885</v>
      </c>
      <c r="B863" s="365" t="s">
        <v>32579</v>
      </c>
      <c r="C863" s="365" t="s">
        <v>1583</v>
      </c>
      <c r="D863" s="365" t="s">
        <v>1584</v>
      </c>
      <c r="E863" s="366">
        <v>507.1</v>
      </c>
    </row>
    <row r="864" spans="1:5" ht="12.75">
      <c r="A864" s="365">
        <v>20962</v>
      </c>
      <c r="B864" s="365" t="s">
        <v>32580</v>
      </c>
      <c r="C864" s="365" t="s">
        <v>1583</v>
      </c>
      <c r="D864" s="365" t="s">
        <v>1588</v>
      </c>
      <c r="E864" s="366">
        <v>420</v>
      </c>
    </row>
    <row r="865" spans="1:5" ht="12.75">
      <c r="A865" s="365">
        <v>20963</v>
      </c>
      <c r="B865" s="365" t="s">
        <v>32581</v>
      </c>
      <c r="C865" s="365" t="s">
        <v>1583</v>
      </c>
      <c r="D865" s="365" t="s">
        <v>1584</v>
      </c>
      <c r="E865" s="366">
        <v>513.05999999999995</v>
      </c>
    </row>
    <row r="866" spans="1:5" ht="12.75">
      <c r="A866" s="365">
        <v>34643</v>
      </c>
      <c r="B866" s="365" t="s">
        <v>32582</v>
      </c>
      <c r="C866" s="365" t="s">
        <v>1583</v>
      </c>
      <c r="D866" s="365" t="s">
        <v>1584</v>
      </c>
      <c r="E866" s="366">
        <v>53.87</v>
      </c>
    </row>
    <row r="867" spans="1:5" ht="12.75">
      <c r="A867" s="365">
        <v>41480</v>
      </c>
      <c r="B867" s="365" t="s">
        <v>32583</v>
      </c>
      <c r="C867" s="365" t="s">
        <v>1583</v>
      </c>
      <c r="D867" s="365" t="s">
        <v>1584</v>
      </c>
      <c r="E867" s="366">
        <v>62.46</v>
      </c>
    </row>
    <row r="868" spans="1:5" ht="12.75">
      <c r="A868" s="365">
        <v>41474</v>
      </c>
      <c r="B868" s="365" t="s">
        <v>32584</v>
      </c>
      <c r="C868" s="365" t="s">
        <v>1583</v>
      </c>
      <c r="D868" s="365" t="s">
        <v>1584</v>
      </c>
      <c r="E868" s="366">
        <v>99.78</v>
      </c>
    </row>
    <row r="869" spans="1:5" ht="12.75">
      <c r="A869" s="365">
        <v>41475</v>
      </c>
      <c r="B869" s="365" t="s">
        <v>32585</v>
      </c>
      <c r="C869" s="365" t="s">
        <v>1583</v>
      </c>
      <c r="D869" s="365" t="s">
        <v>1584</v>
      </c>
      <c r="E869" s="366">
        <v>85.14</v>
      </c>
    </row>
    <row r="870" spans="1:5" ht="12.75">
      <c r="A870" s="365">
        <v>41476</v>
      </c>
      <c r="B870" s="365" t="s">
        <v>32586</v>
      </c>
      <c r="C870" s="365" t="s">
        <v>1583</v>
      </c>
      <c r="D870" s="365" t="s">
        <v>1584</v>
      </c>
      <c r="E870" s="366">
        <v>186.42</v>
      </c>
    </row>
    <row r="871" spans="1:5" ht="12.75">
      <c r="A871" s="365">
        <v>2555</v>
      </c>
      <c r="B871" s="365" t="s">
        <v>32587</v>
      </c>
      <c r="C871" s="365" t="s">
        <v>1583</v>
      </c>
      <c r="D871" s="365" t="s">
        <v>1584</v>
      </c>
      <c r="E871" s="366">
        <v>2.2999999999999998</v>
      </c>
    </row>
    <row r="872" spans="1:5" ht="12.75">
      <c r="A872" s="365">
        <v>2556</v>
      </c>
      <c r="B872" s="365" t="s">
        <v>32588</v>
      </c>
      <c r="C872" s="365" t="s">
        <v>1583</v>
      </c>
      <c r="D872" s="365" t="s">
        <v>1584</v>
      </c>
      <c r="E872" s="366">
        <v>2.38</v>
      </c>
    </row>
    <row r="873" spans="1:5" ht="12.75">
      <c r="A873" s="365">
        <v>2557</v>
      </c>
      <c r="B873" s="365" t="s">
        <v>32589</v>
      </c>
      <c r="C873" s="365" t="s">
        <v>1583</v>
      </c>
      <c r="D873" s="365" t="s">
        <v>1584</v>
      </c>
      <c r="E873" s="366">
        <v>5.03</v>
      </c>
    </row>
    <row r="874" spans="1:5" ht="12.75">
      <c r="A874" s="365">
        <v>10569</v>
      </c>
      <c r="B874" s="365" t="s">
        <v>32590</v>
      </c>
      <c r="C874" s="365" t="s">
        <v>1583</v>
      </c>
      <c r="D874" s="365" t="s">
        <v>1584</v>
      </c>
      <c r="E874" s="366">
        <v>5.03</v>
      </c>
    </row>
    <row r="875" spans="1:5" ht="12.75">
      <c r="A875" s="365">
        <v>39810</v>
      </c>
      <c r="B875" s="365" t="s">
        <v>32591</v>
      </c>
      <c r="C875" s="365" t="s">
        <v>1583</v>
      </c>
      <c r="D875" s="365" t="s">
        <v>1584</v>
      </c>
      <c r="E875" s="366">
        <v>30.31</v>
      </c>
    </row>
    <row r="876" spans="1:5" ht="12.75">
      <c r="A876" s="365">
        <v>39811</v>
      </c>
      <c r="B876" s="365" t="s">
        <v>32592</v>
      </c>
      <c r="C876" s="365" t="s">
        <v>1583</v>
      </c>
      <c r="D876" s="365" t="s">
        <v>1584</v>
      </c>
      <c r="E876" s="366">
        <v>37.07</v>
      </c>
    </row>
    <row r="877" spans="1:5" ht="12.75">
      <c r="A877" s="365">
        <v>39812</v>
      </c>
      <c r="B877" s="365" t="s">
        <v>32593</v>
      </c>
      <c r="C877" s="365" t="s">
        <v>1583</v>
      </c>
      <c r="D877" s="365" t="s">
        <v>1584</v>
      </c>
      <c r="E877" s="366">
        <v>60.96</v>
      </c>
    </row>
    <row r="878" spans="1:5" ht="12.75">
      <c r="A878" s="365">
        <v>43096</v>
      </c>
      <c r="B878" s="365" t="s">
        <v>32594</v>
      </c>
      <c r="C878" s="365" t="s">
        <v>1583</v>
      </c>
      <c r="D878" s="365" t="s">
        <v>1584</v>
      </c>
      <c r="E878" s="366">
        <v>202.07</v>
      </c>
    </row>
    <row r="879" spans="1:5" ht="12.75">
      <c r="A879" s="365">
        <v>43102</v>
      </c>
      <c r="B879" s="365" t="s">
        <v>32595</v>
      </c>
      <c r="C879" s="365" t="s">
        <v>1583</v>
      </c>
      <c r="D879" s="365" t="s">
        <v>1584</v>
      </c>
      <c r="E879" s="366">
        <v>122.87</v>
      </c>
    </row>
    <row r="880" spans="1:5" ht="12.75">
      <c r="A880" s="365">
        <v>43103</v>
      </c>
      <c r="B880" s="365" t="s">
        <v>32596</v>
      </c>
      <c r="C880" s="365" t="s">
        <v>1583</v>
      </c>
      <c r="D880" s="365" t="s">
        <v>1584</v>
      </c>
      <c r="E880" s="366">
        <v>180.93</v>
      </c>
    </row>
    <row r="881" spans="1:5" ht="12.75">
      <c r="A881" s="365">
        <v>43098</v>
      </c>
      <c r="B881" s="365" t="s">
        <v>32597</v>
      </c>
      <c r="C881" s="365" t="s">
        <v>1583</v>
      </c>
      <c r="D881" s="365" t="s">
        <v>1584</v>
      </c>
      <c r="E881" s="366">
        <v>68.45</v>
      </c>
    </row>
    <row r="882" spans="1:5" ht="12.75">
      <c r="A882" s="365">
        <v>43097</v>
      </c>
      <c r="B882" s="365" t="s">
        <v>32598</v>
      </c>
      <c r="C882" s="365" t="s">
        <v>1583</v>
      </c>
      <c r="D882" s="365" t="s">
        <v>1584</v>
      </c>
      <c r="E882" s="366">
        <v>40.549999999999997</v>
      </c>
    </row>
    <row r="883" spans="1:5" ht="12.75">
      <c r="A883" s="365">
        <v>43104</v>
      </c>
      <c r="B883" s="365" t="s">
        <v>32599</v>
      </c>
      <c r="C883" s="365" t="s">
        <v>1583</v>
      </c>
      <c r="D883" s="365" t="s">
        <v>1584</v>
      </c>
      <c r="E883" s="366">
        <v>479.7</v>
      </c>
    </row>
    <row r="884" spans="1:5" ht="12.75">
      <c r="A884" s="365">
        <v>39771</v>
      </c>
      <c r="B884" s="365" t="s">
        <v>32600</v>
      </c>
      <c r="C884" s="365" t="s">
        <v>1583</v>
      </c>
      <c r="D884" s="365" t="s">
        <v>1584</v>
      </c>
      <c r="E884" s="366">
        <v>48.33</v>
      </c>
    </row>
    <row r="885" spans="1:5" ht="12.75">
      <c r="A885" s="365">
        <v>39772</v>
      </c>
      <c r="B885" s="365" t="s">
        <v>32601</v>
      </c>
      <c r="C885" s="365" t="s">
        <v>1583</v>
      </c>
      <c r="D885" s="365" t="s">
        <v>1584</v>
      </c>
      <c r="E885" s="366">
        <v>95</v>
      </c>
    </row>
    <row r="886" spans="1:5" ht="12.75">
      <c r="A886" s="365">
        <v>39773</v>
      </c>
      <c r="B886" s="365" t="s">
        <v>32602</v>
      </c>
      <c r="C886" s="365" t="s">
        <v>1583</v>
      </c>
      <c r="D886" s="365" t="s">
        <v>1584</v>
      </c>
      <c r="E886" s="366">
        <v>152.69</v>
      </c>
    </row>
    <row r="887" spans="1:5" ht="12.75">
      <c r="A887" s="365">
        <v>39774</v>
      </c>
      <c r="B887" s="365" t="s">
        <v>32603</v>
      </c>
      <c r="C887" s="365" t="s">
        <v>1583</v>
      </c>
      <c r="D887" s="365" t="s">
        <v>1584</v>
      </c>
      <c r="E887" s="366">
        <v>228.39</v>
      </c>
    </row>
    <row r="888" spans="1:5" ht="12.75">
      <c r="A888" s="365">
        <v>39775</v>
      </c>
      <c r="B888" s="365" t="s">
        <v>32604</v>
      </c>
      <c r="C888" s="365" t="s">
        <v>1583</v>
      </c>
      <c r="D888" s="365" t="s">
        <v>1584</v>
      </c>
      <c r="E888" s="366">
        <v>304.81</v>
      </c>
    </row>
    <row r="889" spans="1:5" ht="12.75">
      <c r="A889" s="365">
        <v>39776</v>
      </c>
      <c r="B889" s="365" t="s">
        <v>32605</v>
      </c>
      <c r="C889" s="365" t="s">
        <v>1583</v>
      </c>
      <c r="D889" s="365" t="s">
        <v>1584</v>
      </c>
      <c r="E889" s="366">
        <v>368.37</v>
      </c>
    </row>
    <row r="890" spans="1:5" ht="12.75">
      <c r="A890" s="365">
        <v>39777</v>
      </c>
      <c r="B890" s="365" t="s">
        <v>32606</v>
      </c>
      <c r="C890" s="365" t="s">
        <v>1583</v>
      </c>
      <c r="D890" s="365" t="s">
        <v>1584</v>
      </c>
      <c r="E890" s="366">
        <v>466.9</v>
      </c>
    </row>
    <row r="891" spans="1:5" ht="12.75">
      <c r="A891" s="365">
        <v>20254</v>
      </c>
      <c r="B891" s="365" t="s">
        <v>32607</v>
      </c>
      <c r="C891" s="365" t="s">
        <v>1583</v>
      </c>
      <c r="D891" s="365" t="s">
        <v>1584</v>
      </c>
      <c r="E891" s="366">
        <v>33.89</v>
      </c>
    </row>
    <row r="892" spans="1:5" ht="12.75">
      <c r="A892" s="365">
        <v>20253</v>
      </c>
      <c r="B892" s="365" t="s">
        <v>32608</v>
      </c>
      <c r="C892" s="365" t="s">
        <v>1583</v>
      </c>
      <c r="D892" s="365" t="s">
        <v>1584</v>
      </c>
      <c r="E892" s="366">
        <v>111.28</v>
      </c>
    </row>
    <row r="893" spans="1:5" ht="12.75">
      <c r="A893" s="365">
        <v>11247</v>
      </c>
      <c r="B893" s="365" t="s">
        <v>32609</v>
      </c>
      <c r="C893" s="365" t="s">
        <v>1583</v>
      </c>
      <c r="D893" s="365" t="s">
        <v>1584</v>
      </c>
      <c r="E893" s="364">
        <v>2139.79</v>
      </c>
    </row>
    <row r="894" spans="1:5" ht="12.75">
      <c r="A894" s="365">
        <v>11250</v>
      </c>
      <c r="B894" s="365" t="s">
        <v>32610</v>
      </c>
      <c r="C894" s="365" t="s">
        <v>1583</v>
      </c>
      <c r="D894" s="365" t="s">
        <v>1584</v>
      </c>
      <c r="E894" s="366">
        <v>92.12</v>
      </c>
    </row>
    <row r="895" spans="1:5" ht="12.75">
      <c r="A895" s="365">
        <v>11249</v>
      </c>
      <c r="B895" s="365" t="s">
        <v>32611</v>
      </c>
      <c r="C895" s="365" t="s">
        <v>1583</v>
      </c>
      <c r="D895" s="365" t="s">
        <v>1584</v>
      </c>
      <c r="E895" s="364">
        <v>4179.76</v>
      </c>
    </row>
    <row r="896" spans="1:5" ht="12.75">
      <c r="A896" s="365">
        <v>11251</v>
      </c>
      <c r="B896" s="365" t="s">
        <v>32612</v>
      </c>
      <c r="C896" s="365" t="s">
        <v>1583</v>
      </c>
      <c r="D896" s="365" t="s">
        <v>1584</v>
      </c>
      <c r="E896" s="366">
        <v>204.05</v>
      </c>
    </row>
    <row r="897" spans="1:5" ht="12.75">
      <c r="A897" s="365">
        <v>11253</v>
      </c>
      <c r="B897" s="365" t="s">
        <v>32613</v>
      </c>
      <c r="C897" s="365" t="s">
        <v>1583</v>
      </c>
      <c r="D897" s="365" t="s">
        <v>1584</v>
      </c>
      <c r="E897" s="366">
        <v>338.13</v>
      </c>
    </row>
    <row r="898" spans="1:5" ht="12.75">
      <c r="A898" s="365">
        <v>11255</v>
      </c>
      <c r="B898" s="365" t="s">
        <v>32614</v>
      </c>
      <c r="C898" s="365" t="s">
        <v>1583</v>
      </c>
      <c r="D898" s="365" t="s">
        <v>1584</v>
      </c>
      <c r="E898" s="366">
        <v>505.51</v>
      </c>
    </row>
    <row r="899" spans="1:5" ht="12.75">
      <c r="A899" s="365">
        <v>14055</v>
      </c>
      <c r="B899" s="365" t="s">
        <v>32615</v>
      </c>
      <c r="C899" s="365" t="s">
        <v>1583</v>
      </c>
      <c r="D899" s="365" t="s">
        <v>1584</v>
      </c>
      <c r="E899" s="364">
        <v>1016.91</v>
      </c>
    </row>
    <row r="900" spans="1:5" ht="12.75">
      <c r="A900" s="365">
        <v>11256</v>
      </c>
      <c r="B900" s="365" t="s">
        <v>32616</v>
      </c>
      <c r="C900" s="365" t="s">
        <v>1583</v>
      </c>
      <c r="D900" s="365" t="s">
        <v>1584</v>
      </c>
      <c r="E900" s="366">
        <v>633.20000000000005</v>
      </c>
    </row>
    <row r="901" spans="1:5" ht="12.75">
      <c r="A901" s="365">
        <v>1872</v>
      </c>
      <c r="B901" s="365" t="s">
        <v>32617</v>
      </c>
      <c r="C901" s="365" t="s">
        <v>1583</v>
      </c>
      <c r="D901" s="365" t="s">
        <v>1584</v>
      </c>
      <c r="E901" s="366">
        <v>2.8</v>
      </c>
    </row>
    <row r="902" spans="1:5" ht="12.75">
      <c r="A902" s="365">
        <v>1873</v>
      </c>
      <c r="B902" s="365" t="s">
        <v>32618</v>
      </c>
      <c r="C902" s="365" t="s">
        <v>1583</v>
      </c>
      <c r="D902" s="365" t="s">
        <v>1584</v>
      </c>
      <c r="E902" s="366">
        <v>5.58</v>
      </c>
    </row>
    <row r="903" spans="1:5" ht="12.75">
      <c r="A903" s="365">
        <v>39693</v>
      </c>
      <c r="B903" s="365" t="s">
        <v>32619</v>
      </c>
      <c r="C903" s="365" t="s">
        <v>1583</v>
      </c>
      <c r="D903" s="365" t="s">
        <v>1584</v>
      </c>
      <c r="E903" s="364">
        <v>3976.8</v>
      </c>
    </row>
    <row r="904" spans="1:5" ht="12.75">
      <c r="A904" s="365">
        <v>39692</v>
      </c>
      <c r="B904" s="365" t="s">
        <v>32620</v>
      </c>
      <c r="C904" s="365" t="s">
        <v>1583</v>
      </c>
      <c r="D904" s="365" t="s">
        <v>1584</v>
      </c>
      <c r="E904" s="364">
        <v>1272.49</v>
      </c>
    </row>
    <row r="905" spans="1:5" ht="12.75">
      <c r="A905" s="365">
        <v>1062</v>
      </c>
      <c r="B905" s="365" t="s">
        <v>32621</v>
      </c>
      <c r="C905" s="365" t="s">
        <v>1583</v>
      </c>
      <c r="D905" s="365" t="s">
        <v>1584</v>
      </c>
      <c r="E905" s="366">
        <v>403.27</v>
      </c>
    </row>
    <row r="906" spans="1:5" ht="12.75">
      <c r="A906" s="365">
        <v>39686</v>
      </c>
      <c r="B906" s="365" t="s">
        <v>32622</v>
      </c>
      <c r="C906" s="365" t="s">
        <v>1583</v>
      </c>
      <c r="D906" s="365" t="s">
        <v>1584</v>
      </c>
      <c r="E906" s="366">
        <v>652.98</v>
      </c>
    </row>
    <row r="907" spans="1:5" ht="12.75">
      <c r="A907" s="365">
        <v>43095</v>
      </c>
      <c r="B907" s="365" t="s">
        <v>32623</v>
      </c>
      <c r="C907" s="365" t="s">
        <v>1583</v>
      </c>
      <c r="D907" s="365" t="s">
        <v>1584</v>
      </c>
      <c r="E907" s="366">
        <v>133.16</v>
      </c>
    </row>
    <row r="908" spans="1:5" ht="12.75">
      <c r="A908" s="365">
        <v>1871</v>
      </c>
      <c r="B908" s="365" t="s">
        <v>32624</v>
      </c>
      <c r="C908" s="365" t="s">
        <v>1583</v>
      </c>
      <c r="D908" s="365" t="s">
        <v>1584</v>
      </c>
      <c r="E908" s="366">
        <v>5.0199999999999996</v>
      </c>
    </row>
    <row r="909" spans="1:5" ht="12.75">
      <c r="A909" s="365">
        <v>12001</v>
      </c>
      <c r="B909" s="365" t="s">
        <v>32625</v>
      </c>
      <c r="C909" s="365" t="s">
        <v>1583</v>
      </c>
      <c r="D909" s="365" t="s">
        <v>1584</v>
      </c>
      <c r="E909" s="366">
        <v>7.25</v>
      </c>
    </row>
    <row r="910" spans="1:5" ht="12.75">
      <c r="A910" s="365">
        <v>11882</v>
      </c>
      <c r="B910" s="365" t="s">
        <v>32626</v>
      </c>
      <c r="C910" s="365" t="s">
        <v>1583</v>
      </c>
      <c r="D910" s="365" t="s">
        <v>1584</v>
      </c>
      <c r="E910" s="366">
        <v>102.92</v>
      </c>
    </row>
    <row r="911" spans="1:5" ht="12.75">
      <c r="A911" s="365">
        <v>1068</v>
      </c>
      <c r="B911" s="365" t="s">
        <v>32627</v>
      </c>
      <c r="C911" s="365" t="s">
        <v>1583</v>
      </c>
      <c r="D911" s="365" t="s">
        <v>1584</v>
      </c>
      <c r="E911" s="364">
        <v>2660</v>
      </c>
    </row>
    <row r="912" spans="1:5" ht="12.75">
      <c r="A912" s="365">
        <v>39690</v>
      </c>
      <c r="B912" s="365" t="s">
        <v>32628</v>
      </c>
      <c r="C912" s="365" t="s">
        <v>1583</v>
      </c>
      <c r="D912" s="365" t="s">
        <v>1584</v>
      </c>
      <c r="E912" s="364">
        <v>4462.6000000000004</v>
      </c>
    </row>
    <row r="913" spans="1:5" ht="12.75">
      <c r="A913" s="365">
        <v>39691</v>
      </c>
      <c r="B913" s="365" t="s">
        <v>32629</v>
      </c>
      <c r="C913" s="365" t="s">
        <v>1583</v>
      </c>
      <c r="D913" s="365" t="s">
        <v>1584</v>
      </c>
      <c r="E913" s="364">
        <v>5612.7</v>
      </c>
    </row>
    <row r="914" spans="1:5" ht="12.75">
      <c r="A914" s="365">
        <v>39808</v>
      </c>
      <c r="B914" s="365" t="s">
        <v>32630</v>
      </c>
      <c r="C914" s="365" t="s">
        <v>1583</v>
      </c>
      <c r="D914" s="365" t="s">
        <v>1584</v>
      </c>
      <c r="E914" s="366">
        <v>69.52</v>
      </c>
    </row>
    <row r="915" spans="1:5" ht="12.75">
      <c r="A915" s="365">
        <v>39809</v>
      </c>
      <c r="B915" s="365" t="s">
        <v>32631</v>
      </c>
      <c r="C915" s="365" t="s">
        <v>1583</v>
      </c>
      <c r="D915" s="365" t="s">
        <v>1584</v>
      </c>
      <c r="E915" s="366">
        <v>164.89</v>
      </c>
    </row>
    <row r="916" spans="1:5" ht="12.75">
      <c r="A916" s="365">
        <v>43439</v>
      </c>
      <c r="B916" s="365" t="s">
        <v>32632</v>
      </c>
      <c r="C916" s="365" t="s">
        <v>1583</v>
      </c>
      <c r="D916" s="365" t="s">
        <v>1584</v>
      </c>
      <c r="E916" s="366">
        <v>472.44</v>
      </c>
    </row>
    <row r="917" spans="1:5" ht="12.75">
      <c r="A917" s="365">
        <v>5103</v>
      </c>
      <c r="B917" s="365" t="s">
        <v>32633</v>
      </c>
      <c r="C917" s="365" t="s">
        <v>1583</v>
      </c>
      <c r="D917" s="365" t="s">
        <v>1584</v>
      </c>
      <c r="E917" s="366">
        <v>29.61</v>
      </c>
    </row>
    <row r="918" spans="1:5" ht="12.75">
      <c r="A918" s="365">
        <v>11880</v>
      </c>
      <c r="B918" s="365" t="s">
        <v>32634</v>
      </c>
      <c r="C918" s="365" t="s">
        <v>1583</v>
      </c>
      <c r="D918" s="365" t="s">
        <v>1584</v>
      </c>
      <c r="E918" s="366">
        <v>124.56</v>
      </c>
    </row>
    <row r="919" spans="1:5" ht="12.75">
      <c r="A919" s="365">
        <v>11714</v>
      </c>
      <c r="B919" s="365" t="s">
        <v>32635</v>
      </c>
      <c r="C919" s="365" t="s">
        <v>1583</v>
      </c>
      <c r="D919" s="365" t="s">
        <v>1584</v>
      </c>
      <c r="E919" s="366">
        <v>84.86</v>
      </c>
    </row>
    <row r="920" spans="1:5" ht="12.75">
      <c r="A920" s="365">
        <v>11712</v>
      </c>
      <c r="B920" s="365" t="s">
        <v>32636</v>
      </c>
      <c r="C920" s="365" t="s">
        <v>1583</v>
      </c>
      <c r="D920" s="365" t="s">
        <v>1588</v>
      </c>
      <c r="E920" s="366">
        <v>55.41</v>
      </c>
    </row>
    <row r="921" spans="1:5" ht="12.75">
      <c r="A921" s="365">
        <v>11717</v>
      </c>
      <c r="B921" s="365" t="s">
        <v>32637</v>
      </c>
      <c r="C921" s="365" t="s">
        <v>1583</v>
      </c>
      <c r="D921" s="365" t="s">
        <v>1584</v>
      </c>
      <c r="E921" s="366">
        <v>66.8</v>
      </c>
    </row>
    <row r="922" spans="1:5" ht="12.75">
      <c r="A922" s="365">
        <v>1106</v>
      </c>
      <c r="B922" s="365" t="s">
        <v>32638</v>
      </c>
      <c r="C922" s="365" t="s">
        <v>1590</v>
      </c>
      <c r="D922" s="365" t="s">
        <v>1588</v>
      </c>
      <c r="E922" s="366">
        <v>1.0900000000000001</v>
      </c>
    </row>
    <row r="923" spans="1:5" ht="12.75">
      <c r="A923" s="365">
        <v>11161</v>
      </c>
      <c r="B923" s="365" t="s">
        <v>32639</v>
      </c>
      <c r="C923" s="365" t="s">
        <v>1590</v>
      </c>
      <c r="D923" s="365" t="s">
        <v>1584</v>
      </c>
      <c r="E923" s="366">
        <v>1.82</v>
      </c>
    </row>
    <row r="924" spans="1:5" ht="12.75">
      <c r="A924" s="365">
        <v>1107</v>
      </c>
      <c r="B924" s="365" t="s">
        <v>32640</v>
      </c>
      <c r="C924" s="365" t="s">
        <v>1590</v>
      </c>
      <c r="D924" s="365" t="s">
        <v>1584</v>
      </c>
      <c r="E924" s="366">
        <v>0.92</v>
      </c>
    </row>
    <row r="925" spans="1:5" ht="12.75">
      <c r="A925" s="365">
        <v>44479</v>
      </c>
      <c r="B925" s="365" t="s">
        <v>32641</v>
      </c>
      <c r="C925" s="365" t="s">
        <v>1590</v>
      </c>
      <c r="D925" s="365" t="s">
        <v>1584</v>
      </c>
      <c r="E925" s="366">
        <v>0.21</v>
      </c>
    </row>
    <row r="926" spans="1:5" ht="12.75">
      <c r="A926" s="365">
        <v>41068</v>
      </c>
      <c r="B926" s="365" t="s">
        <v>32642</v>
      </c>
      <c r="C926" s="365" t="s">
        <v>1593</v>
      </c>
      <c r="D926" s="365" t="s">
        <v>1584</v>
      </c>
      <c r="E926" s="364">
        <v>2896.11</v>
      </c>
    </row>
    <row r="927" spans="1:5" ht="12.75">
      <c r="A927" s="365">
        <v>4759</v>
      </c>
      <c r="B927" s="365" t="s">
        <v>32643</v>
      </c>
      <c r="C927" s="365" t="s">
        <v>1587</v>
      </c>
      <c r="D927" s="365" t="s">
        <v>1584</v>
      </c>
      <c r="E927" s="366">
        <v>16.48</v>
      </c>
    </row>
    <row r="928" spans="1:5" ht="12.75">
      <c r="A928" s="365">
        <v>12618</v>
      </c>
      <c r="B928" s="365" t="s">
        <v>32644</v>
      </c>
      <c r="C928" s="365" t="s">
        <v>1583</v>
      </c>
      <c r="D928" s="365" t="s">
        <v>1584</v>
      </c>
      <c r="E928" s="366">
        <v>264.29000000000002</v>
      </c>
    </row>
    <row r="929" spans="1:5" ht="12.75">
      <c r="A929" s="365">
        <v>1108</v>
      </c>
      <c r="B929" s="365" t="s">
        <v>32645</v>
      </c>
      <c r="C929" s="365" t="s">
        <v>1589</v>
      </c>
      <c r="D929" s="365" t="s">
        <v>1584</v>
      </c>
      <c r="E929" s="366">
        <v>43.38</v>
      </c>
    </row>
    <row r="930" spans="1:5" ht="12.75">
      <c r="A930" s="365">
        <v>1117</v>
      </c>
      <c r="B930" s="365" t="s">
        <v>32646</v>
      </c>
      <c r="C930" s="365" t="s">
        <v>1589</v>
      </c>
      <c r="D930" s="365" t="s">
        <v>1584</v>
      </c>
      <c r="E930" s="366">
        <v>43.72</v>
      </c>
    </row>
    <row r="931" spans="1:5" ht="12.75">
      <c r="A931" s="365">
        <v>1118</v>
      </c>
      <c r="B931" s="365" t="s">
        <v>32647</v>
      </c>
      <c r="C931" s="365" t="s">
        <v>1589</v>
      </c>
      <c r="D931" s="365" t="s">
        <v>1584</v>
      </c>
      <c r="E931" s="366">
        <v>51.67</v>
      </c>
    </row>
    <row r="932" spans="1:5" ht="12.75">
      <c r="A932" s="365">
        <v>1110</v>
      </c>
      <c r="B932" s="365" t="s">
        <v>32648</v>
      </c>
      <c r="C932" s="365" t="s">
        <v>1589</v>
      </c>
      <c r="D932" s="365" t="s">
        <v>1584</v>
      </c>
      <c r="E932" s="366">
        <v>51.67</v>
      </c>
    </row>
    <row r="933" spans="1:5" ht="12.75">
      <c r="A933" s="365">
        <v>40784</v>
      </c>
      <c r="B933" s="365" t="s">
        <v>32649</v>
      </c>
      <c r="C933" s="365" t="s">
        <v>1589</v>
      </c>
      <c r="D933" s="365" t="s">
        <v>1584</v>
      </c>
      <c r="E933" s="366">
        <v>142.52000000000001</v>
      </c>
    </row>
    <row r="934" spans="1:5" ht="12.75">
      <c r="A934" s="365">
        <v>40782</v>
      </c>
      <c r="B934" s="365" t="s">
        <v>32650</v>
      </c>
      <c r="C934" s="365" t="s">
        <v>1589</v>
      </c>
      <c r="D934" s="365" t="s">
        <v>1584</v>
      </c>
      <c r="E934" s="366">
        <v>55.93</v>
      </c>
    </row>
    <row r="935" spans="1:5" ht="12.75">
      <c r="A935" s="365">
        <v>40783</v>
      </c>
      <c r="B935" s="365" t="s">
        <v>32651</v>
      </c>
      <c r="C935" s="365" t="s">
        <v>1589</v>
      </c>
      <c r="D935" s="365" t="s">
        <v>1584</v>
      </c>
      <c r="E935" s="366">
        <v>72.86</v>
      </c>
    </row>
    <row r="936" spans="1:5" ht="12.75">
      <c r="A936" s="365">
        <v>1109</v>
      </c>
      <c r="B936" s="365" t="s">
        <v>32652</v>
      </c>
      <c r="C936" s="365" t="s">
        <v>1589</v>
      </c>
      <c r="D936" s="365" t="s">
        <v>1584</v>
      </c>
      <c r="E936" s="366">
        <v>43.38</v>
      </c>
    </row>
    <row r="937" spans="1:5" ht="12.75">
      <c r="A937" s="365">
        <v>1119</v>
      </c>
      <c r="B937" s="365" t="s">
        <v>32653</v>
      </c>
      <c r="C937" s="365" t="s">
        <v>1589</v>
      </c>
      <c r="D937" s="365" t="s">
        <v>1584</v>
      </c>
      <c r="E937" s="366">
        <v>27.96</v>
      </c>
    </row>
    <row r="938" spans="1:5" ht="12.75">
      <c r="A938" s="365">
        <v>13115</v>
      </c>
      <c r="B938" s="365" t="s">
        <v>32654</v>
      </c>
      <c r="C938" s="365" t="s">
        <v>1589</v>
      </c>
      <c r="D938" s="365" t="s">
        <v>1586</v>
      </c>
      <c r="E938" s="366">
        <v>24.32</v>
      </c>
    </row>
    <row r="939" spans="1:5" ht="12.75">
      <c r="A939" s="365">
        <v>10541</v>
      </c>
      <c r="B939" s="365" t="s">
        <v>32655</v>
      </c>
      <c r="C939" s="365" t="s">
        <v>1589</v>
      </c>
      <c r="D939" s="365" t="s">
        <v>1586</v>
      </c>
      <c r="E939" s="366">
        <v>29.72</v>
      </c>
    </row>
    <row r="940" spans="1:5" ht="12.75">
      <c r="A940" s="365">
        <v>10542</v>
      </c>
      <c r="B940" s="365" t="s">
        <v>32656</v>
      </c>
      <c r="C940" s="365" t="s">
        <v>1589</v>
      </c>
      <c r="D940" s="365" t="s">
        <v>1586</v>
      </c>
      <c r="E940" s="366">
        <v>38.869999999999997</v>
      </c>
    </row>
    <row r="941" spans="1:5" ht="12.75">
      <c r="A941" s="365">
        <v>10543</v>
      </c>
      <c r="B941" s="365" t="s">
        <v>32657</v>
      </c>
      <c r="C941" s="365" t="s">
        <v>1589</v>
      </c>
      <c r="D941" s="365" t="s">
        <v>1586</v>
      </c>
      <c r="E941" s="366">
        <v>63.06</v>
      </c>
    </row>
    <row r="942" spans="1:5" ht="12.75">
      <c r="A942" s="365">
        <v>10544</v>
      </c>
      <c r="B942" s="365" t="s">
        <v>32658</v>
      </c>
      <c r="C942" s="365" t="s">
        <v>1589</v>
      </c>
      <c r="D942" s="365" t="s">
        <v>1586</v>
      </c>
      <c r="E942" s="366">
        <v>81.56</v>
      </c>
    </row>
    <row r="943" spans="1:5" ht="12.75">
      <c r="A943" s="365">
        <v>10545</v>
      </c>
      <c r="B943" s="365" t="s">
        <v>32659</v>
      </c>
      <c r="C943" s="365" t="s">
        <v>1589</v>
      </c>
      <c r="D943" s="365" t="s">
        <v>1586</v>
      </c>
      <c r="E943" s="366">
        <v>152.43</v>
      </c>
    </row>
    <row r="944" spans="1:5" ht="12.75">
      <c r="A944" s="365">
        <v>38365</v>
      </c>
      <c r="B944" s="365" t="s">
        <v>32660</v>
      </c>
      <c r="C944" s="365" t="s">
        <v>1585</v>
      </c>
      <c r="D944" s="365" t="s">
        <v>1584</v>
      </c>
      <c r="E944" s="366">
        <v>2.58</v>
      </c>
    </row>
    <row r="945" spans="1:5" ht="12.75">
      <c r="A945" s="365">
        <v>44056</v>
      </c>
      <c r="B945" s="365" t="s">
        <v>32661</v>
      </c>
      <c r="C945" s="365" t="s">
        <v>1583</v>
      </c>
      <c r="D945" s="365" t="s">
        <v>1584</v>
      </c>
      <c r="E945" s="364">
        <v>398198.18</v>
      </c>
    </row>
    <row r="946" spans="1:5" ht="12.75">
      <c r="A946" s="365">
        <v>44057</v>
      </c>
      <c r="B946" s="365" t="s">
        <v>32662</v>
      </c>
      <c r="C946" s="365" t="s">
        <v>1583</v>
      </c>
      <c r="D946" s="365" t="s">
        <v>1588</v>
      </c>
      <c r="E946" s="364">
        <v>425000</v>
      </c>
    </row>
    <row r="947" spans="1:5" ht="12.75">
      <c r="A947" s="365">
        <v>37754</v>
      </c>
      <c r="B947" s="365" t="s">
        <v>32663</v>
      </c>
      <c r="C947" s="365" t="s">
        <v>1583</v>
      </c>
      <c r="D947" s="365" t="s">
        <v>1584</v>
      </c>
      <c r="E947" s="364">
        <v>439396.4</v>
      </c>
    </row>
    <row r="948" spans="1:5" ht="12.75">
      <c r="A948" s="365">
        <v>37757</v>
      </c>
      <c r="B948" s="365" t="s">
        <v>32664</v>
      </c>
      <c r="C948" s="365" t="s">
        <v>1583</v>
      </c>
      <c r="D948" s="365" t="s">
        <v>1584</v>
      </c>
      <c r="E948" s="364">
        <v>490090.11</v>
      </c>
    </row>
    <row r="949" spans="1:5" ht="12.75">
      <c r="A949" s="365">
        <v>44058</v>
      </c>
      <c r="B949" s="365" t="s">
        <v>32665</v>
      </c>
      <c r="C949" s="365" t="s">
        <v>1583</v>
      </c>
      <c r="D949" s="365" t="s">
        <v>1584</v>
      </c>
      <c r="E949" s="364">
        <v>463288.29</v>
      </c>
    </row>
    <row r="950" spans="1:5" ht="12.75">
      <c r="A950" s="365">
        <v>37752</v>
      </c>
      <c r="B950" s="365" t="s">
        <v>32666</v>
      </c>
      <c r="C950" s="365" t="s">
        <v>1583</v>
      </c>
      <c r="D950" s="365" t="s">
        <v>1584</v>
      </c>
      <c r="E950" s="364">
        <v>482432.41</v>
      </c>
    </row>
    <row r="951" spans="1:5" ht="12.75">
      <c r="A951" s="365">
        <v>44059</v>
      </c>
      <c r="B951" s="365" t="s">
        <v>32667</v>
      </c>
      <c r="C951" s="365" t="s">
        <v>1583</v>
      </c>
      <c r="D951" s="365" t="s">
        <v>1584</v>
      </c>
      <c r="E951" s="364">
        <v>381351.35</v>
      </c>
    </row>
    <row r="952" spans="1:5" ht="12.75">
      <c r="A952" s="365">
        <v>37750</v>
      </c>
      <c r="B952" s="365" t="s">
        <v>32668</v>
      </c>
      <c r="C952" s="365" t="s">
        <v>1583</v>
      </c>
      <c r="D952" s="365" t="s">
        <v>1584</v>
      </c>
      <c r="E952" s="364">
        <v>382117.11</v>
      </c>
    </row>
    <row r="953" spans="1:5" ht="12.75">
      <c r="A953" s="365">
        <v>37758</v>
      </c>
      <c r="B953" s="365" t="s">
        <v>32669</v>
      </c>
      <c r="C953" s="365" t="s">
        <v>1583</v>
      </c>
      <c r="D953" s="365" t="s">
        <v>1584</v>
      </c>
      <c r="E953" s="364">
        <v>608018</v>
      </c>
    </row>
    <row r="954" spans="1:5" ht="12.75">
      <c r="A954" s="365">
        <v>44060</v>
      </c>
      <c r="B954" s="365" t="s">
        <v>32670</v>
      </c>
      <c r="C954" s="365" t="s">
        <v>1583</v>
      </c>
      <c r="D954" s="365" t="s">
        <v>1584</v>
      </c>
      <c r="E954" s="364">
        <v>588108.11</v>
      </c>
    </row>
    <row r="955" spans="1:5" ht="12.75">
      <c r="A955" s="365">
        <v>37749</v>
      </c>
      <c r="B955" s="365" t="s">
        <v>32671</v>
      </c>
      <c r="C955" s="365" t="s">
        <v>1583</v>
      </c>
      <c r="D955" s="365" t="s">
        <v>1584</v>
      </c>
      <c r="E955" s="364">
        <v>627927.93000000005</v>
      </c>
    </row>
    <row r="956" spans="1:5" ht="12.75">
      <c r="A956" s="365">
        <v>44061</v>
      </c>
      <c r="B956" s="365" t="s">
        <v>32672</v>
      </c>
      <c r="C956" s="365" t="s">
        <v>1583</v>
      </c>
      <c r="D956" s="365" t="s">
        <v>1584</v>
      </c>
      <c r="E956" s="364">
        <v>576621.64</v>
      </c>
    </row>
    <row r="957" spans="1:5" ht="12.75">
      <c r="A957" s="365">
        <v>1159</v>
      </c>
      <c r="B957" s="365" t="s">
        <v>32673</v>
      </c>
      <c r="C957" s="365" t="s">
        <v>1583</v>
      </c>
      <c r="D957" s="365" t="s">
        <v>1588</v>
      </c>
      <c r="E957" s="364">
        <v>269386.83</v>
      </c>
    </row>
    <row r="958" spans="1:5" ht="12.75">
      <c r="A958" s="365">
        <v>12114</v>
      </c>
      <c r="B958" s="365" t="s">
        <v>32674</v>
      </c>
      <c r="C958" s="365" t="s">
        <v>1583</v>
      </c>
      <c r="D958" s="365" t="s">
        <v>1584</v>
      </c>
      <c r="E958" s="366">
        <v>159.26</v>
      </c>
    </row>
    <row r="959" spans="1:5" ht="12.75">
      <c r="A959" s="365">
        <v>38106</v>
      </c>
      <c r="B959" s="365" t="s">
        <v>32675</v>
      </c>
      <c r="C959" s="365" t="s">
        <v>1583</v>
      </c>
      <c r="D959" s="365" t="s">
        <v>1584</v>
      </c>
      <c r="E959" s="366">
        <v>21.64</v>
      </c>
    </row>
    <row r="960" spans="1:5" ht="12.75">
      <c r="A960" s="365">
        <v>38085</v>
      </c>
      <c r="B960" s="365" t="s">
        <v>32676</v>
      </c>
      <c r="C960" s="365" t="s">
        <v>1583</v>
      </c>
      <c r="D960" s="365" t="s">
        <v>1584</v>
      </c>
      <c r="E960" s="366">
        <v>25.56</v>
      </c>
    </row>
    <row r="961" spans="1:5" ht="12.75">
      <c r="A961" s="365">
        <v>38599</v>
      </c>
      <c r="B961" s="365" t="s">
        <v>32677</v>
      </c>
      <c r="C961" s="365" t="s">
        <v>1583</v>
      </c>
      <c r="D961" s="365" t="s">
        <v>1584</v>
      </c>
      <c r="E961" s="366">
        <v>5.37</v>
      </c>
    </row>
    <row r="962" spans="1:5" ht="12.75">
      <c r="A962" s="365">
        <v>38596</v>
      </c>
      <c r="B962" s="365" t="s">
        <v>32678</v>
      </c>
      <c r="C962" s="365" t="s">
        <v>1583</v>
      </c>
      <c r="D962" s="365" t="s">
        <v>1584</v>
      </c>
      <c r="E962" s="366">
        <v>4.46</v>
      </c>
    </row>
    <row r="963" spans="1:5" ht="12.75">
      <c r="A963" s="365">
        <v>38600</v>
      </c>
      <c r="B963" s="365" t="s">
        <v>32679</v>
      </c>
      <c r="C963" s="365" t="s">
        <v>1583</v>
      </c>
      <c r="D963" s="365" t="s">
        <v>1584</v>
      </c>
      <c r="E963" s="366">
        <v>5.69</v>
      </c>
    </row>
    <row r="964" spans="1:5" ht="12.75">
      <c r="A964" s="365">
        <v>38597</v>
      </c>
      <c r="B964" s="365" t="s">
        <v>32680</v>
      </c>
      <c r="C964" s="365" t="s">
        <v>1583</v>
      </c>
      <c r="D964" s="365" t="s">
        <v>1584</v>
      </c>
      <c r="E964" s="366">
        <v>4.4800000000000004</v>
      </c>
    </row>
    <row r="965" spans="1:5" ht="12.75">
      <c r="A965" s="365">
        <v>659</v>
      </c>
      <c r="B965" s="365" t="s">
        <v>32681</v>
      </c>
      <c r="C965" s="365" t="s">
        <v>1583</v>
      </c>
      <c r="D965" s="365" t="s">
        <v>1584</v>
      </c>
      <c r="E965" s="366">
        <v>2.58</v>
      </c>
    </row>
    <row r="966" spans="1:5" ht="12.75">
      <c r="A966" s="365">
        <v>660</v>
      </c>
      <c r="B966" s="365" t="s">
        <v>32682</v>
      </c>
      <c r="C966" s="365" t="s">
        <v>1583</v>
      </c>
      <c r="D966" s="365" t="s">
        <v>1584</v>
      </c>
      <c r="E966" s="366">
        <v>3.09</v>
      </c>
    </row>
    <row r="967" spans="1:5" ht="12.75">
      <c r="A967" s="365">
        <v>658</v>
      </c>
      <c r="B967" s="365" t="s">
        <v>32683</v>
      </c>
      <c r="C967" s="365" t="s">
        <v>1583</v>
      </c>
      <c r="D967" s="365" t="s">
        <v>1584</v>
      </c>
      <c r="E967" s="366">
        <v>1.74</v>
      </c>
    </row>
    <row r="968" spans="1:5" ht="12.75">
      <c r="A968" s="365">
        <v>38548</v>
      </c>
      <c r="B968" s="365" t="s">
        <v>32684</v>
      </c>
      <c r="C968" s="365" t="s">
        <v>1583</v>
      </c>
      <c r="D968" s="365" t="s">
        <v>1584</v>
      </c>
      <c r="E968" s="366">
        <v>1.34</v>
      </c>
    </row>
    <row r="969" spans="1:5" ht="12.75">
      <c r="A969" s="365">
        <v>34649</v>
      </c>
      <c r="B969" s="365" t="s">
        <v>32685</v>
      </c>
      <c r="C969" s="365" t="s">
        <v>1583</v>
      </c>
      <c r="D969" s="365" t="s">
        <v>1584</v>
      </c>
      <c r="E969" s="366">
        <v>1.81</v>
      </c>
    </row>
    <row r="970" spans="1:5" ht="12.75">
      <c r="A970" s="365">
        <v>34655</v>
      </c>
      <c r="B970" s="365" t="s">
        <v>32686</v>
      </c>
      <c r="C970" s="365" t="s">
        <v>1583</v>
      </c>
      <c r="D970" s="365" t="s">
        <v>1584</v>
      </c>
      <c r="E970" s="366">
        <v>2.4</v>
      </c>
    </row>
    <row r="971" spans="1:5" ht="12.75">
      <c r="A971" s="365">
        <v>40607</v>
      </c>
      <c r="B971" s="365" t="s">
        <v>32687</v>
      </c>
      <c r="C971" s="365" t="s">
        <v>1583</v>
      </c>
      <c r="D971" s="365" t="s">
        <v>1584</v>
      </c>
      <c r="E971" s="366">
        <v>6.53</v>
      </c>
    </row>
    <row r="972" spans="1:5" ht="12.75">
      <c r="A972" s="365">
        <v>567</v>
      </c>
      <c r="B972" s="365" t="s">
        <v>32688</v>
      </c>
      <c r="C972" s="365" t="s">
        <v>1589</v>
      </c>
      <c r="D972" s="365" t="s">
        <v>1584</v>
      </c>
      <c r="E972" s="366">
        <v>17.72</v>
      </c>
    </row>
    <row r="973" spans="1:5" ht="12.75">
      <c r="A973" s="365">
        <v>574</v>
      </c>
      <c r="B973" s="365" t="s">
        <v>32689</v>
      </c>
      <c r="C973" s="365" t="s">
        <v>1589</v>
      </c>
      <c r="D973" s="365" t="s">
        <v>1584</v>
      </c>
      <c r="E973" s="366">
        <v>46.58</v>
      </c>
    </row>
    <row r="974" spans="1:5" ht="12.75">
      <c r="A974" s="365">
        <v>568</v>
      </c>
      <c r="B974" s="365" t="s">
        <v>32690</v>
      </c>
      <c r="C974" s="365" t="s">
        <v>1589</v>
      </c>
      <c r="D974" s="365" t="s">
        <v>1584</v>
      </c>
      <c r="E974" s="366">
        <v>98.14</v>
      </c>
    </row>
    <row r="975" spans="1:5" ht="12.75">
      <c r="A975" s="365">
        <v>585</v>
      </c>
      <c r="B975" s="365" t="s">
        <v>32691</v>
      </c>
      <c r="C975" s="365" t="s">
        <v>1590</v>
      </c>
      <c r="D975" s="365" t="s">
        <v>1586</v>
      </c>
      <c r="E975" s="366">
        <v>32.89</v>
      </c>
    </row>
    <row r="976" spans="1:5" ht="12.75">
      <c r="A976" s="365">
        <v>4777</v>
      </c>
      <c r="B976" s="365" t="s">
        <v>32692</v>
      </c>
      <c r="C976" s="365" t="s">
        <v>1590</v>
      </c>
      <c r="D976" s="365" t="s">
        <v>1586</v>
      </c>
      <c r="E976" s="366">
        <v>10.69</v>
      </c>
    </row>
    <row r="977" spans="1:5" ht="12.75">
      <c r="A977" s="365">
        <v>587</v>
      </c>
      <c r="B977" s="365" t="s">
        <v>32693</v>
      </c>
      <c r="C977" s="365" t="s">
        <v>1590</v>
      </c>
      <c r="D977" s="365" t="s">
        <v>1586</v>
      </c>
      <c r="E977" s="366">
        <v>35.25</v>
      </c>
    </row>
    <row r="978" spans="1:5" ht="12.75">
      <c r="A978" s="365">
        <v>590</v>
      </c>
      <c r="B978" s="365" t="s">
        <v>32694</v>
      </c>
      <c r="C978" s="365" t="s">
        <v>1590</v>
      </c>
      <c r="D978" s="365" t="s">
        <v>1586</v>
      </c>
      <c r="E978" s="366">
        <v>34.07</v>
      </c>
    </row>
    <row r="979" spans="1:5" ht="12.75">
      <c r="A979" s="365">
        <v>592</v>
      </c>
      <c r="B979" s="365" t="s">
        <v>32695</v>
      </c>
      <c r="C979" s="365" t="s">
        <v>1590</v>
      </c>
      <c r="D979" s="365" t="s">
        <v>1586</v>
      </c>
      <c r="E979" s="366">
        <v>35.25</v>
      </c>
    </row>
    <row r="980" spans="1:5" ht="12.75">
      <c r="A980" s="365">
        <v>586</v>
      </c>
      <c r="B980" s="365" t="s">
        <v>32696</v>
      </c>
      <c r="C980" s="365" t="s">
        <v>1589</v>
      </c>
      <c r="D980" s="365" t="s">
        <v>1586</v>
      </c>
      <c r="E980" s="366">
        <v>20.72</v>
      </c>
    </row>
    <row r="981" spans="1:5" ht="12.75">
      <c r="A981" s="365">
        <v>591</v>
      </c>
      <c r="B981" s="365" t="s">
        <v>32697</v>
      </c>
      <c r="C981" s="365" t="s">
        <v>1590</v>
      </c>
      <c r="D981" s="365" t="s">
        <v>1586</v>
      </c>
      <c r="E981" s="366">
        <v>32.89</v>
      </c>
    </row>
    <row r="982" spans="1:5" ht="12.75">
      <c r="A982" s="365">
        <v>588</v>
      </c>
      <c r="B982" s="365" t="s">
        <v>32698</v>
      </c>
      <c r="C982" s="365" t="s">
        <v>1589</v>
      </c>
      <c r="D982" s="365" t="s">
        <v>1586</v>
      </c>
      <c r="E982" s="366">
        <v>32.78</v>
      </c>
    </row>
    <row r="983" spans="1:5" ht="12.75">
      <c r="A983" s="365">
        <v>589</v>
      </c>
      <c r="B983" s="365" t="s">
        <v>32699</v>
      </c>
      <c r="C983" s="365" t="s">
        <v>1589</v>
      </c>
      <c r="D983" s="365" t="s">
        <v>1586</v>
      </c>
      <c r="E983" s="366">
        <v>55.41</v>
      </c>
    </row>
    <row r="984" spans="1:5" ht="12.75">
      <c r="A984" s="365">
        <v>584</v>
      </c>
      <c r="B984" s="365" t="s">
        <v>32700</v>
      </c>
      <c r="C984" s="365" t="s">
        <v>1589</v>
      </c>
      <c r="D984" s="365" t="s">
        <v>1586</v>
      </c>
      <c r="E984" s="366">
        <v>35.01</v>
      </c>
    </row>
    <row r="985" spans="1:5" ht="12.75">
      <c r="A985" s="365">
        <v>1165</v>
      </c>
      <c r="B985" s="365" t="s">
        <v>32701</v>
      </c>
      <c r="C985" s="365" t="s">
        <v>1583</v>
      </c>
      <c r="D985" s="365" t="s">
        <v>1586</v>
      </c>
      <c r="E985" s="366">
        <v>20.11</v>
      </c>
    </row>
    <row r="986" spans="1:5" ht="12.75">
      <c r="A986" s="365">
        <v>1164</v>
      </c>
      <c r="B986" s="365" t="s">
        <v>32702</v>
      </c>
      <c r="C986" s="365" t="s">
        <v>1583</v>
      </c>
      <c r="D986" s="365" t="s">
        <v>1586</v>
      </c>
      <c r="E986" s="366">
        <v>16.29</v>
      </c>
    </row>
    <row r="987" spans="1:5" ht="12.75">
      <c r="A987" s="365">
        <v>1162</v>
      </c>
      <c r="B987" s="365" t="s">
        <v>32703</v>
      </c>
      <c r="C987" s="365" t="s">
        <v>1583</v>
      </c>
      <c r="D987" s="365" t="s">
        <v>1586</v>
      </c>
      <c r="E987" s="366">
        <v>5.66</v>
      </c>
    </row>
    <row r="988" spans="1:5" ht="12.75">
      <c r="A988" s="365">
        <v>12395</v>
      </c>
      <c r="B988" s="365" t="s">
        <v>32704</v>
      </c>
      <c r="C988" s="365" t="s">
        <v>1583</v>
      </c>
      <c r="D988" s="365" t="s">
        <v>1586</v>
      </c>
      <c r="E988" s="366">
        <v>5.5</v>
      </c>
    </row>
    <row r="989" spans="1:5" ht="12.75">
      <c r="A989" s="365">
        <v>1170</v>
      </c>
      <c r="B989" s="365" t="s">
        <v>32705</v>
      </c>
      <c r="C989" s="365" t="s">
        <v>1583</v>
      </c>
      <c r="D989" s="365" t="s">
        <v>1586</v>
      </c>
      <c r="E989" s="366">
        <v>10.67</v>
      </c>
    </row>
    <row r="990" spans="1:5" ht="12.75">
      <c r="A990" s="365">
        <v>1169</v>
      </c>
      <c r="B990" s="365" t="s">
        <v>32706</v>
      </c>
      <c r="C990" s="365" t="s">
        <v>1583</v>
      </c>
      <c r="D990" s="365" t="s">
        <v>1586</v>
      </c>
      <c r="E990" s="366">
        <v>52.4</v>
      </c>
    </row>
    <row r="991" spans="1:5" ht="12.75">
      <c r="A991" s="365">
        <v>1166</v>
      </c>
      <c r="B991" s="365" t="s">
        <v>32707</v>
      </c>
      <c r="C991" s="365" t="s">
        <v>1583</v>
      </c>
      <c r="D991" s="365" t="s">
        <v>1586</v>
      </c>
      <c r="E991" s="366">
        <v>29.05</v>
      </c>
    </row>
    <row r="992" spans="1:5" ht="12.75">
      <c r="A992" s="365">
        <v>1163</v>
      </c>
      <c r="B992" s="365" t="s">
        <v>32708</v>
      </c>
      <c r="C992" s="365" t="s">
        <v>1583</v>
      </c>
      <c r="D992" s="365" t="s">
        <v>1586</v>
      </c>
      <c r="E992" s="366">
        <v>7.32</v>
      </c>
    </row>
    <row r="993" spans="1:5" ht="12.75">
      <c r="A993" s="365">
        <v>12396</v>
      </c>
      <c r="B993" s="365" t="s">
        <v>32709</v>
      </c>
      <c r="C993" s="365" t="s">
        <v>1583</v>
      </c>
      <c r="D993" s="365" t="s">
        <v>1586</v>
      </c>
      <c r="E993" s="366">
        <v>5.5</v>
      </c>
    </row>
    <row r="994" spans="1:5" ht="12.75">
      <c r="A994" s="365">
        <v>1168</v>
      </c>
      <c r="B994" s="365" t="s">
        <v>32710</v>
      </c>
      <c r="C994" s="365" t="s">
        <v>1583</v>
      </c>
      <c r="D994" s="365" t="s">
        <v>1586</v>
      </c>
      <c r="E994" s="366">
        <v>74.7</v>
      </c>
    </row>
    <row r="995" spans="1:5" ht="12.75">
      <c r="A995" s="365">
        <v>1167</v>
      </c>
      <c r="B995" s="365" t="s">
        <v>32711</v>
      </c>
      <c r="C995" s="365" t="s">
        <v>1583</v>
      </c>
      <c r="D995" s="365" t="s">
        <v>1586</v>
      </c>
      <c r="E995" s="366">
        <v>124.96</v>
      </c>
    </row>
    <row r="996" spans="1:5" ht="12.75">
      <c r="A996" s="365">
        <v>36331</v>
      </c>
      <c r="B996" s="365" t="s">
        <v>32712</v>
      </c>
      <c r="C996" s="365" t="s">
        <v>1583</v>
      </c>
      <c r="D996" s="365" t="s">
        <v>1586</v>
      </c>
      <c r="E996" s="366">
        <v>2.2999999999999998</v>
      </c>
    </row>
    <row r="997" spans="1:5" ht="12.75">
      <c r="A997" s="365">
        <v>36346</v>
      </c>
      <c r="B997" s="365" t="s">
        <v>32713</v>
      </c>
      <c r="C997" s="365" t="s">
        <v>1583</v>
      </c>
      <c r="D997" s="365" t="s">
        <v>1586</v>
      </c>
      <c r="E997" s="366">
        <v>3.44</v>
      </c>
    </row>
    <row r="998" spans="1:5" ht="12.75">
      <c r="A998" s="365">
        <v>1197</v>
      </c>
      <c r="B998" s="365" t="s">
        <v>32714</v>
      </c>
      <c r="C998" s="365" t="s">
        <v>1583</v>
      </c>
      <c r="D998" s="365" t="s">
        <v>1584</v>
      </c>
      <c r="E998" s="366">
        <v>2.5299999999999998</v>
      </c>
    </row>
    <row r="999" spans="1:5" ht="12.75">
      <c r="A999" s="365">
        <v>1202</v>
      </c>
      <c r="B999" s="365" t="s">
        <v>32715</v>
      </c>
      <c r="C999" s="365" t="s">
        <v>1583</v>
      </c>
      <c r="D999" s="365" t="s">
        <v>1584</v>
      </c>
      <c r="E999" s="366">
        <v>7.17</v>
      </c>
    </row>
    <row r="1000" spans="1:5" ht="12.75">
      <c r="A1000" s="365">
        <v>1198</v>
      </c>
      <c r="B1000" s="365" t="s">
        <v>32716</v>
      </c>
      <c r="C1000" s="365" t="s">
        <v>1583</v>
      </c>
      <c r="D1000" s="365" t="s">
        <v>1584</v>
      </c>
      <c r="E1000" s="366">
        <v>3.31</v>
      </c>
    </row>
    <row r="1001" spans="1:5" ht="12.75">
      <c r="A1001" s="365">
        <v>20088</v>
      </c>
      <c r="B1001" s="365" t="s">
        <v>32717</v>
      </c>
      <c r="C1001" s="365" t="s">
        <v>1583</v>
      </c>
      <c r="D1001" s="365" t="s">
        <v>1584</v>
      </c>
      <c r="E1001" s="366">
        <v>20.34</v>
      </c>
    </row>
    <row r="1002" spans="1:5" ht="12.75">
      <c r="A1002" s="365">
        <v>20089</v>
      </c>
      <c r="B1002" s="365" t="s">
        <v>32718</v>
      </c>
      <c r="C1002" s="365" t="s">
        <v>1583</v>
      </c>
      <c r="D1002" s="365" t="s">
        <v>1584</v>
      </c>
      <c r="E1002" s="366">
        <v>99.69</v>
      </c>
    </row>
    <row r="1003" spans="1:5" ht="12.75">
      <c r="A1003" s="365">
        <v>20087</v>
      </c>
      <c r="B1003" s="365" t="s">
        <v>32719</v>
      </c>
      <c r="C1003" s="365" t="s">
        <v>1583</v>
      </c>
      <c r="D1003" s="365" t="s">
        <v>1584</v>
      </c>
      <c r="E1003" s="366">
        <v>16.82</v>
      </c>
    </row>
    <row r="1004" spans="1:5" ht="12.75">
      <c r="A1004" s="365">
        <v>1200</v>
      </c>
      <c r="B1004" s="365" t="s">
        <v>32720</v>
      </c>
      <c r="C1004" s="365" t="s">
        <v>1583</v>
      </c>
      <c r="D1004" s="365" t="s">
        <v>1584</v>
      </c>
      <c r="E1004" s="366">
        <v>15.28</v>
      </c>
    </row>
    <row r="1005" spans="1:5" ht="12.75">
      <c r="A1005" s="365">
        <v>12909</v>
      </c>
      <c r="B1005" s="365" t="s">
        <v>32721</v>
      </c>
      <c r="C1005" s="365" t="s">
        <v>1583</v>
      </c>
      <c r="D1005" s="365" t="s">
        <v>1584</v>
      </c>
      <c r="E1005" s="366">
        <v>7.09</v>
      </c>
    </row>
    <row r="1006" spans="1:5" ht="12.75">
      <c r="A1006" s="365">
        <v>12910</v>
      </c>
      <c r="B1006" s="365" t="s">
        <v>32722</v>
      </c>
      <c r="C1006" s="365" t="s">
        <v>1583</v>
      </c>
      <c r="D1006" s="365" t="s">
        <v>1584</v>
      </c>
      <c r="E1006" s="366">
        <v>12.74</v>
      </c>
    </row>
    <row r="1007" spans="1:5" ht="12.75">
      <c r="A1007" s="365">
        <v>1191</v>
      </c>
      <c r="B1007" s="365" t="s">
        <v>32723</v>
      </c>
      <c r="C1007" s="365" t="s">
        <v>1583</v>
      </c>
      <c r="D1007" s="365" t="s">
        <v>1584</v>
      </c>
      <c r="E1007" s="366">
        <v>1.8</v>
      </c>
    </row>
    <row r="1008" spans="1:5" ht="12.75">
      <c r="A1008" s="365">
        <v>1185</v>
      </c>
      <c r="B1008" s="365" t="s">
        <v>32724</v>
      </c>
      <c r="C1008" s="365" t="s">
        <v>1583</v>
      </c>
      <c r="D1008" s="365" t="s">
        <v>1584</v>
      </c>
      <c r="E1008" s="366">
        <v>1.8</v>
      </c>
    </row>
    <row r="1009" spans="1:5" ht="12.75">
      <c r="A1009" s="365">
        <v>1189</v>
      </c>
      <c r="B1009" s="365" t="s">
        <v>32725</v>
      </c>
      <c r="C1009" s="365" t="s">
        <v>1583</v>
      </c>
      <c r="D1009" s="365" t="s">
        <v>1584</v>
      </c>
      <c r="E1009" s="366">
        <v>2.95</v>
      </c>
    </row>
    <row r="1010" spans="1:5" ht="12.75">
      <c r="A1010" s="365">
        <v>1193</v>
      </c>
      <c r="B1010" s="365" t="s">
        <v>32726</v>
      </c>
      <c r="C1010" s="365" t="s">
        <v>1583</v>
      </c>
      <c r="D1010" s="365" t="s">
        <v>1584</v>
      </c>
      <c r="E1010" s="366">
        <v>5.67</v>
      </c>
    </row>
    <row r="1011" spans="1:5" ht="12.75">
      <c r="A1011" s="365">
        <v>1194</v>
      </c>
      <c r="B1011" s="365" t="s">
        <v>32727</v>
      </c>
      <c r="C1011" s="365" t="s">
        <v>1583</v>
      </c>
      <c r="D1011" s="365" t="s">
        <v>1584</v>
      </c>
      <c r="E1011" s="366">
        <v>10.23</v>
      </c>
    </row>
    <row r="1012" spans="1:5" ht="12.75">
      <c r="A1012" s="365">
        <v>1195</v>
      </c>
      <c r="B1012" s="365" t="s">
        <v>32728</v>
      </c>
      <c r="C1012" s="365" t="s">
        <v>1583</v>
      </c>
      <c r="D1012" s="365" t="s">
        <v>1584</v>
      </c>
      <c r="E1012" s="366">
        <v>17.22</v>
      </c>
    </row>
    <row r="1013" spans="1:5" ht="12.75">
      <c r="A1013" s="365">
        <v>1204</v>
      </c>
      <c r="B1013" s="365" t="s">
        <v>32729</v>
      </c>
      <c r="C1013" s="365" t="s">
        <v>1583</v>
      </c>
      <c r="D1013" s="365" t="s">
        <v>1584</v>
      </c>
      <c r="E1013" s="366">
        <v>30.13</v>
      </c>
    </row>
    <row r="1014" spans="1:5" ht="12.75">
      <c r="A1014" s="365">
        <v>1207</v>
      </c>
      <c r="B1014" s="365" t="s">
        <v>32730</v>
      </c>
      <c r="C1014" s="365" t="s">
        <v>1583</v>
      </c>
      <c r="D1014" s="365" t="s">
        <v>1586</v>
      </c>
      <c r="E1014" s="366">
        <v>36.29</v>
      </c>
    </row>
    <row r="1015" spans="1:5" ht="12.75">
      <c r="A1015" s="365">
        <v>1206</v>
      </c>
      <c r="B1015" s="365" t="s">
        <v>32731</v>
      </c>
      <c r="C1015" s="365" t="s">
        <v>1583</v>
      </c>
      <c r="D1015" s="365" t="s">
        <v>1586</v>
      </c>
      <c r="E1015" s="366">
        <v>9.1</v>
      </c>
    </row>
    <row r="1016" spans="1:5" ht="12.75">
      <c r="A1016" s="365">
        <v>1183</v>
      </c>
      <c r="B1016" s="365" t="s">
        <v>32732</v>
      </c>
      <c r="C1016" s="365" t="s">
        <v>1583</v>
      </c>
      <c r="D1016" s="365" t="s">
        <v>1586</v>
      </c>
      <c r="E1016" s="366">
        <v>23.7</v>
      </c>
    </row>
    <row r="1017" spans="1:5" ht="12.75">
      <c r="A1017" s="365">
        <v>42685</v>
      </c>
      <c r="B1017" s="365" t="s">
        <v>32733</v>
      </c>
      <c r="C1017" s="365" t="s">
        <v>1583</v>
      </c>
      <c r="D1017" s="365" t="s">
        <v>1584</v>
      </c>
      <c r="E1017" s="366">
        <v>103.31</v>
      </c>
    </row>
    <row r="1018" spans="1:5" ht="12.75">
      <c r="A1018" s="365">
        <v>42686</v>
      </c>
      <c r="B1018" s="365" t="s">
        <v>32734</v>
      </c>
      <c r="C1018" s="365" t="s">
        <v>1583</v>
      </c>
      <c r="D1018" s="365" t="s">
        <v>1584</v>
      </c>
      <c r="E1018" s="366">
        <v>113.78</v>
      </c>
    </row>
    <row r="1019" spans="1:5" ht="12.75">
      <c r="A1019" s="365">
        <v>12894</v>
      </c>
      <c r="B1019" s="365" t="s">
        <v>32735</v>
      </c>
      <c r="C1019" s="365" t="s">
        <v>1583</v>
      </c>
      <c r="D1019" s="365" t="s">
        <v>1584</v>
      </c>
      <c r="E1019" s="366">
        <v>19.37</v>
      </c>
    </row>
    <row r="1020" spans="1:5" ht="12.75">
      <c r="A1020" s="365">
        <v>12895</v>
      </c>
      <c r="B1020" s="365" t="s">
        <v>32736</v>
      </c>
      <c r="C1020" s="365" t="s">
        <v>1583</v>
      </c>
      <c r="D1020" s="365" t="s">
        <v>1588</v>
      </c>
      <c r="E1020" s="366">
        <v>14.9</v>
      </c>
    </row>
    <row r="1021" spans="1:5" ht="12.75">
      <c r="A1021" s="365">
        <v>1631</v>
      </c>
      <c r="B1021" s="365" t="s">
        <v>32737</v>
      </c>
      <c r="C1021" s="365" t="s">
        <v>1583</v>
      </c>
      <c r="D1021" s="365" t="s">
        <v>1584</v>
      </c>
      <c r="E1021" s="366">
        <v>189.87</v>
      </c>
    </row>
    <row r="1022" spans="1:5" ht="12.75">
      <c r="A1022" s="365">
        <v>1633</v>
      </c>
      <c r="B1022" s="365" t="s">
        <v>32738</v>
      </c>
      <c r="C1022" s="365" t="s">
        <v>1583</v>
      </c>
      <c r="D1022" s="365" t="s">
        <v>1584</v>
      </c>
      <c r="E1022" s="366">
        <v>322.60000000000002</v>
      </c>
    </row>
    <row r="1023" spans="1:5" ht="12.75">
      <c r="A1023" s="365">
        <v>10818</v>
      </c>
      <c r="B1023" s="365" t="s">
        <v>32739</v>
      </c>
      <c r="C1023" s="365" t="s">
        <v>1590</v>
      </c>
      <c r="D1023" s="365" t="s">
        <v>1584</v>
      </c>
      <c r="E1023" s="366">
        <v>45.67</v>
      </c>
    </row>
    <row r="1024" spans="1:5" ht="12.75">
      <c r="A1024" s="365">
        <v>41410</v>
      </c>
      <c r="B1024" s="365" t="s">
        <v>32740</v>
      </c>
      <c r="C1024" s="365" t="s">
        <v>1583</v>
      </c>
      <c r="D1024" s="365" t="s">
        <v>1584</v>
      </c>
      <c r="E1024" s="366">
        <v>58.88</v>
      </c>
    </row>
    <row r="1025" spans="1:5" ht="12.75">
      <c r="A1025" s="365">
        <v>41411</v>
      </c>
      <c r="B1025" s="365" t="s">
        <v>32741</v>
      </c>
      <c r="C1025" s="365" t="s">
        <v>1583</v>
      </c>
      <c r="D1025" s="365" t="s">
        <v>1584</v>
      </c>
      <c r="E1025" s="366">
        <v>53.38</v>
      </c>
    </row>
    <row r="1026" spans="1:5" ht="12.75">
      <c r="A1026" s="365">
        <v>41412</v>
      </c>
      <c r="B1026" s="365" t="s">
        <v>32742</v>
      </c>
      <c r="C1026" s="365" t="s">
        <v>1583</v>
      </c>
      <c r="D1026" s="365" t="s">
        <v>1584</v>
      </c>
      <c r="E1026" s="366">
        <v>103.25</v>
      </c>
    </row>
    <row r="1027" spans="1:5" ht="12.75">
      <c r="A1027" s="365">
        <v>41413</v>
      </c>
      <c r="B1027" s="365" t="s">
        <v>32743</v>
      </c>
      <c r="C1027" s="365" t="s">
        <v>1583</v>
      </c>
      <c r="D1027" s="365" t="s">
        <v>1584</v>
      </c>
      <c r="E1027" s="366">
        <v>92.91</v>
      </c>
    </row>
    <row r="1028" spans="1:5" ht="12.75">
      <c r="A1028" s="365">
        <v>39359</v>
      </c>
      <c r="B1028" s="365" t="s">
        <v>32744</v>
      </c>
      <c r="C1028" s="365" t="s">
        <v>1583</v>
      </c>
      <c r="D1028" s="365" t="s">
        <v>1586</v>
      </c>
      <c r="E1028" s="366">
        <v>24.72</v>
      </c>
    </row>
    <row r="1029" spans="1:5" ht="12.75">
      <c r="A1029" s="365">
        <v>39360</v>
      </c>
      <c r="B1029" s="365" t="s">
        <v>32745</v>
      </c>
      <c r="C1029" s="365" t="s">
        <v>1583</v>
      </c>
      <c r="D1029" s="365" t="s">
        <v>1586</v>
      </c>
      <c r="E1029" s="366">
        <v>22.47</v>
      </c>
    </row>
    <row r="1030" spans="1:5" ht="12.75">
      <c r="A1030" s="365">
        <v>10710</v>
      </c>
      <c r="B1030" s="365" t="s">
        <v>32746</v>
      </c>
      <c r="C1030" s="365" t="s">
        <v>1585</v>
      </c>
      <c r="D1030" s="365" t="s">
        <v>1586</v>
      </c>
      <c r="E1030" s="366">
        <v>145</v>
      </c>
    </row>
    <row r="1031" spans="1:5" ht="12.75">
      <c r="A1031" s="365">
        <v>10709</v>
      </c>
      <c r="B1031" s="365" t="s">
        <v>32747</v>
      </c>
      <c r="C1031" s="365" t="s">
        <v>1585</v>
      </c>
      <c r="D1031" s="365" t="s">
        <v>1586</v>
      </c>
      <c r="E1031" s="366">
        <v>178.14</v>
      </c>
    </row>
    <row r="1032" spans="1:5" ht="12.75">
      <c r="A1032" s="365">
        <v>39636</v>
      </c>
      <c r="B1032" s="365" t="s">
        <v>32748</v>
      </c>
      <c r="C1032" s="365" t="s">
        <v>1585</v>
      </c>
      <c r="D1032" s="365" t="s">
        <v>1586</v>
      </c>
      <c r="E1032" s="366">
        <v>181.9</v>
      </c>
    </row>
    <row r="1033" spans="1:5" ht="12.75">
      <c r="A1033" s="365">
        <v>10708</v>
      </c>
      <c r="B1033" s="365" t="s">
        <v>32749</v>
      </c>
      <c r="C1033" s="365" t="s">
        <v>1585</v>
      </c>
      <c r="D1033" s="365" t="s">
        <v>1586</v>
      </c>
      <c r="E1033" s="366">
        <v>56.13</v>
      </c>
    </row>
    <row r="1034" spans="1:5" ht="12.75">
      <c r="A1034" s="365">
        <v>39635</v>
      </c>
      <c r="B1034" s="365" t="s">
        <v>32750</v>
      </c>
      <c r="C1034" s="365" t="s">
        <v>1585</v>
      </c>
      <c r="D1034" s="365" t="s">
        <v>1586</v>
      </c>
      <c r="E1034" s="366">
        <v>95.56</v>
      </c>
    </row>
    <row r="1035" spans="1:5" ht="12.75">
      <c r="A1035" s="365">
        <v>6117</v>
      </c>
      <c r="B1035" s="365" t="s">
        <v>32751</v>
      </c>
      <c r="C1035" s="365" t="s">
        <v>1587</v>
      </c>
      <c r="D1035" s="365" t="s">
        <v>1584</v>
      </c>
      <c r="E1035" s="366">
        <v>17.84</v>
      </c>
    </row>
    <row r="1036" spans="1:5" ht="12.75">
      <c r="A1036" s="365">
        <v>40913</v>
      </c>
      <c r="B1036" s="365" t="s">
        <v>32752</v>
      </c>
      <c r="C1036" s="365" t="s">
        <v>1593</v>
      </c>
      <c r="D1036" s="365" t="s">
        <v>1584</v>
      </c>
      <c r="E1036" s="364">
        <v>3133.5</v>
      </c>
    </row>
    <row r="1037" spans="1:5" ht="12.75">
      <c r="A1037" s="365">
        <v>1214</v>
      </c>
      <c r="B1037" s="365" t="s">
        <v>32753</v>
      </c>
      <c r="C1037" s="365" t="s">
        <v>1587</v>
      </c>
      <c r="D1037" s="365" t="s">
        <v>1584</v>
      </c>
      <c r="E1037" s="366">
        <v>21.15</v>
      </c>
    </row>
    <row r="1038" spans="1:5" ht="12.75">
      <c r="A1038" s="365">
        <v>40915</v>
      </c>
      <c r="B1038" s="365" t="s">
        <v>32754</v>
      </c>
      <c r="C1038" s="365" t="s">
        <v>1593</v>
      </c>
      <c r="D1038" s="365" t="s">
        <v>1584</v>
      </c>
      <c r="E1038" s="364">
        <v>3713.23</v>
      </c>
    </row>
    <row r="1039" spans="1:5" ht="12.75">
      <c r="A1039" s="365">
        <v>1213</v>
      </c>
      <c r="B1039" s="365" t="s">
        <v>32755</v>
      </c>
      <c r="C1039" s="365" t="s">
        <v>1587</v>
      </c>
      <c r="D1039" s="365" t="s">
        <v>1588</v>
      </c>
      <c r="E1039" s="366">
        <v>21.15</v>
      </c>
    </row>
    <row r="1040" spans="1:5" ht="12.75">
      <c r="A1040" s="365">
        <v>40914</v>
      </c>
      <c r="B1040" s="365" t="s">
        <v>32756</v>
      </c>
      <c r="C1040" s="365" t="s">
        <v>1593</v>
      </c>
      <c r="D1040" s="365" t="s">
        <v>1584</v>
      </c>
      <c r="E1040" s="364">
        <v>3713.23</v>
      </c>
    </row>
    <row r="1041" spans="1:5" ht="12.75">
      <c r="A1041" s="365">
        <v>5091</v>
      </c>
      <c r="B1041" s="365" t="s">
        <v>32757</v>
      </c>
      <c r="C1041" s="365" t="s">
        <v>1583</v>
      </c>
      <c r="D1041" s="365" t="s">
        <v>1584</v>
      </c>
      <c r="E1041" s="366">
        <v>19.02</v>
      </c>
    </row>
    <row r="1042" spans="1:5" ht="12.75">
      <c r="A1042" s="365">
        <v>14615</v>
      </c>
      <c r="B1042" s="365" t="s">
        <v>32758</v>
      </c>
      <c r="C1042" s="365" t="s">
        <v>1583</v>
      </c>
      <c r="D1042" s="365" t="s">
        <v>1586</v>
      </c>
      <c r="E1042" s="364">
        <v>3697.7</v>
      </c>
    </row>
    <row r="1043" spans="1:5" ht="12.75">
      <c r="A1043" s="365">
        <v>2711</v>
      </c>
      <c r="B1043" s="365" t="s">
        <v>32759</v>
      </c>
      <c r="C1043" s="365" t="s">
        <v>1583</v>
      </c>
      <c r="D1043" s="365" t="s">
        <v>1588</v>
      </c>
      <c r="E1043" s="366">
        <v>241.46</v>
      </c>
    </row>
    <row r="1044" spans="1:5" ht="12.75">
      <c r="A1044" s="365">
        <v>37727</v>
      </c>
      <c r="B1044" s="365" t="s">
        <v>32760</v>
      </c>
      <c r="C1044" s="365" t="s">
        <v>1583</v>
      </c>
      <c r="D1044" s="365" t="s">
        <v>1588</v>
      </c>
      <c r="E1044" s="364">
        <v>15250</v>
      </c>
    </row>
    <row r="1045" spans="1:5" ht="12.75">
      <c r="A1045" s="365">
        <v>37728</v>
      </c>
      <c r="B1045" s="365" t="s">
        <v>32761</v>
      </c>
      <c r="C1045" s="365" t="s">
        <v>1583</v>
      </c>
      <c r="D1045" s="365" t="s">
        <v>1584</v>
      </c>
      <c r="E1045" s="364">
        <v>20688.810000000001</v>
      </c>
    </row>
    <row r="1046" spans="1:5" ht="12.75">
      <c r="A1046" s="365">
        <v>37729</v>
      </c>
      <c r="B1046" s="365" t="s">
        <v>32762</v>
      </c>
      <c r="C1046" s="365" t="s">
        <v>1583</v>
      </c>
      <c r="D1046" s="365" t="s">
        <v>1584</v>
      </c>
      <c r="E1046" s="364">
        <v>22395.1</v>
      </c>
    </row>
    <row r="1047" spans="1:5" ht="12.75">
      <c r="A1047" s="365">
        <v>37730</v>
      </c>
      <c r="B1047" s="365" t="s">
        <v>32763</v>
      </c>
      <c r="C1047" s="365" t="s">
        <v>1583</v>
      </c>
      <c r="D1047" s="365" t="s">
        <v>1584</v>
      </c>
      <c r="E1047" s="364">
        <v>24101.39</v>
      </c>
    </row>
    <row r="1048" spans="1:5" ht="12.75">
      <c r="A1048" s="365">
        <v>37731</v>
      </c>
      <c r="B1048" s="365" t="s">
        <v>32764</v>
      </c>
      <c r="C1048" s="365" t="s">
        <v>1583</v>
      </c>
      <c r="D1048" s="365" t="s">
        <v>1584</v>
      </c>
      <c r="E1048" s="364">
        <v>25807.69</v>
      </c>
    </row>
    <row r="1049" spans="1:5" ht="12.75">
      <c r="A1049" s="365">
        <v>37732</v>
      </c>
      <c r="B1049" s="365" t="s">
        <v>32765</v>
      </c>
      <c r="C1049" s="365" t="s">
        <v>1583</v>
      </c>
      <c r="D1049" s="365" t="s">
        <v>1584</v>
      </c>
      <c r="E1049" s="364">
        <v>29433.56</v>
      </c>
    </row>
    <row r="1050" spans="1:5" ht="12.75">
      <c r="A1050" s="365">
        <v>42256</v>
      </c>
      <c r="B1050" s="365" t="s">
        <v>32766</v>
      </c>
      <c r="C1050" s="365" t="s">
        <v>1590</v>
      </c>
      <c r="D1050" s="365" t="s">
        <v>1584</v>
      </c>
      <c r="E1050" s="366">
        <v>10.39</v>
      </c>
    </row>
    <row r="1051" spans="1:5" ht="12.75">
      <c r="A1051" s="365">
        <v>42250</v>
      </c>
      <c r="B1051" s="365" t="s">
        <v>32767</v>
      </c>
      <c r="C1051" s="365" t="s">
        <v>1597</v>
      </c>
      <c r="D1051" s="365" t="s">
        <v>1584</v>
      </c>
      <c r="E1051" s="364">
        <v>4673.8100000000004</v>
      </c>
    </row>
    <row r="1052" spans="1:5" ht="12.75">
      <c r="A1052" s="365">
        <v>4743</v>
      </c>
      <c r="B1052" s="365" t="s">
        <v>32768</v>
      </c>
      <c r="C1052" s="365" t="s">
        <v>1592</v>
      </c>
      <c r="D1052" s="365" t="s">
        <v>1584</v>
      </c>
      <c r="E1052" s="366">
        <v>80.040000000000006</v>
      </c>
    </row>
    <row r="1053" spans="1:5" ht="12.75">
      <c r="A1053" s="365">
        <v>4744</v>
      </c>
      <c r="B1053" s="365" t="s">
        <v>32769</v>
      </c>
      <c r="C1053" s="365" t="s">
        <v>1592</v>
      </c>
      <c r="D1053" s="365" t="s">
        <v>1584</v>
      </c>
      <c r="E1053" s="366">
        <v>128.07</v>
      </c>
    </row>
    <row r="1054" spans="1:5" ht="12.75">
      <c r="A1054" s="365">
        <v>4745</v>
      </c>
      <c r="B1054" s="365" t="s">
        <v>32770</v>
      </c>
      <c r="C1054" s="365" t="s">
        <v>1592</v>
      </c>
      <c r="D1054" s="365" t="s">
        <v>1584</v>
      </c>
      <c r="E1054" s="366">
        <v>153.6</v>
      </c>
    </row>
    <row r="1055" spans="1:5" ht="12.75">
      <c r="A1055" s="365">
        <v>36496</v>
      </c>
      <c r="B1055" s="365" t="s">
        <v>32771</v>
      </c>
      <c r="C1055" s="365" t="s">
        <v>1583</v>
      </c>
      <c r="D1055" s="365" t="s">
        <v>1586</v>
      </c>
      <c r="E1055" s="364">
        <v>9388.39</v>
      </c>
    </row>
    <row r="1056" spans="1:5" ht="12.75">
      <c r="A1056" s="365">
        <v>10630</v>
      </c>
      <c r="B1056" s="365" t="s">
        <v>32772</v>
      </c>
      <c r="C1056" s="365" t="s">
        <v>1583</v>
      </c>
      <c r="D1056" s="365" t="s">
        <v>1584</v>
      </c>
      <c r="E1056" s="364">
        <v>678956.95</v>
      </c>
    </row>
    <row r="1057" spans="1:5" ht="12.75">
      <c r="A1057" s="365">
        <v>37762</v>
      </c>
      <c r="B1057" s="365" t="s">
        <v>32773</v>
      </c>
      <c r="C1057" s="365" t="s">
        <v>1583</v>
      </c>
      <c r="D1057" s="365" t="s">
        <v>1584</v>
      </c>
      <c r="E1057" s="364">
        <v>582300</v>
      </c>
    </row>
    <row r="1058" spans="1:5" ht="12.75">
      <c r="A1058" s="365">
        <v>37763</v>
      </c>
      <c r="B1058" s="365" t="s">
        <v>32774</v>
      </c>
      <c r="C1058" s="365" t="s">
        <v>1583</v>
      </c>
      <c r="D1058" s="365" t="s">
        <v>1584</v>
      </c>
      <c r="E1058" s="364">
        <v>589372.37</v>
      </c>
    </row>
    <row r="1059" spans="1:5" ht="12.75">
      <c r="A1059" s="365">
        <v>41992</v>
      </c>
      <c r="B1059" s="365" t="s">
        <v>32775</v>
      </c>
      <c r="C1059" s="365" t="s">
        <v>1583</v>
      </c>
      <c r="D1059" s="365" t="s">
        <v>1588</v>
      </c>
      <c r="E1059" s="364">
        <v>669998.6</v>
      </c>
    </row>
    <row r="1060" spans="1:5" ht="12.75">
      <c r="A1060" s="365">
        <v>13215</v>
      </c>
      <c r="B1060" s="365" t="s">
        <v>32776</v>
      </c>
      <c r="C1060" s="365" t="s">
        <v>1583</v>
      </c>
      <c r="D1060" s="365" t="s">
        <v>1584</v>
      </c>
      <c r="E1060" s="364">
        <v>821585.11</v>
      </c>
    </row>
    <row r="1061" spans="1:5" ht="12.75">
      <c r="A1061" s="365">
        <v>4235</v>
      </c>
      <c r="B1061" s="365" t="s">
        <v>32777</v>
      </c>
      <c r="C1061" s="365" t="s">
        <v>1587</v>
      </c>
      <c r="D1061" s="365" t="s">
        <v>1584</v>
      </c>
      <c r="E1061" s="366">
        <v>16</v>
      </c>
    </row>
    <row r="1062" spans="1:5" ht="12.75">
      <c r="A1062" s="365">
        <v>40976</v>
      </c>
      <c r="B1062" s="365" t="s">
        <v>32778</v>
      </c>
      <c r="C1062" s="365" t="s">
        <v>1593</v>
      </c>
      <c r="D1062" s="365" t="s">
        <v>1584</v>
      </c>
      <c r="E1062" s="364">
        <v>2813.01</v>
      </c>
    </row>
    <row r="1063" spans="1:5" ht="12.75">
      <c r="A1063" s="365">
        <v>43091</v>
      </c>
      <c r="B1063" s="365" t="s">
        <v>32779</v>
      </c>
      <c r="C1063" s="365" t="s">
        <v>1583</v>
      </c>
      <c r="D1063" s="365" t="s">
        <v>1584</v>
      </c>
      <c r="E1063" s="364">
        <v>5561.8</v>
      </c>
    </row>
    <row r="1064" spans="1:5" ht="12.75">
      <c r="A1064" s="365">
        <v>43092</v>
      </c>
      <c r="B1064" s="365" t="s">
        <v>32780</v>
      </c>
      <c r="C1064" s="365" t="s">
        <v>1583</v>
      </c>
      <c r="D1064" s="365" t="s">
        <v>1584</v>
      </c>
      <c r="E1064" s="364">
        <v>7415.74</v>
      </c>
    </row>
    <row r="1065" spans="1:5" ht="12.75">
      <c r="A1065" s="365">
        <v>43089</v>
      </c>
      <c r="B1065" s="365" t="s">
        <v>32781</v>
      </c>
      <c r="C1065" s="365" t="s">
        <v>1583</v>
      </c>
      <c r="D1065" s="365" t="s">
        <v>1584</v>
      </c>
      <c r="E1065" s="364">
        <v>1292.4000000000001</v>
      </c>
    </row>
    <row r="1066" spans="1:5" ht="12.75">
      <c r="A1066" s="365">
        <v>43090</v>
      </c>
      <c r="B1066" s="365" t="s">
        <v>32782</v>
      </c>
      <c r="C1066" s="365" t="s">
        <v>1583</v>
      </c>
      <c r="D1066" s="365" t="s">
        <v>1584</v>
      </c>
      <c r="E1066" s="364">
        <v>2852.2</v>
      </c>
    </row>
    <row r="1067" spans="1:5" ht="12.75">
      <c r="A1067" s="365">
        <v>41967</v>
      </c>
      <c r="B1067" s="365" t="s">
        <v>32783</v>
      </c>
      <c r="C1067" s="365" t="s">
        <v>1591</v>
      </c>
      <c r="D1067" s="365" t="s">
        <v>1584</v>
      </c>
      <c r="E1067" s="366">
        <v>22.4</v>
      </c>
    </row>
    <row r="1068" spans="1:5" ht="12.75">
      <c r="A1068" s="365">
        <v>12760</v>
      </c>
      <c r="B1068" s="365" t="s">
        <v>32784</v>
      </c>
      <c r="C1068" s="365" t="s">
        <v>1585</v>
      </c>
      <c r="D1068" s="365" t="s">
        <v>1584</v>
      </c>
      <c r="E1068" s="364">
        <v>1453.75</v>
      </c>
    </row>
    <row r="1069" spans="1:5" ht="12.75">
      <c r="A1069" s="365">
        <v>12759</v>
      </c>
      <c r="B1069" s="365" t="s">
        <v>32785</v>
      </c>
      <c r="C1069" s="365" t="s">
        <v>1585</v>
      </c>
      <c r="D1069" s="365" t="s">
        <v>1584</v>
      </c>
      <c r="E1069" s="366">
        <v>969.15</v>
      </c>
    </row>
    <row r="1070" spans="1:5" ht="12.75">
      <c r="A1070" s="365">
        <v>43105</v>
      </c>
      <c r="B1070" s="365" t="s">
        <v>32786</v>
      </c>
      <c r="C1070" s="365" t="s">
        <v>1590</v>
      </c>
      <c r="D1070" s="365" t="s">
        <v>1584</v>
      </c>
      <c r="E1070" s="366">
        <v>56.41</v>
      </c>
    </row>
    <row r="1071" spans="1:5" ht="12.75">
      <c r="A1071" s="365">
        <v>40424</v>
      </c>
      <c r="B1071" s="365" t="s">
        <v>32787</v>
      </c>
      <c r="C1071" s="365" t="s">
        <v>1590</v>
      </c>
      <c r="D1071" s="365" t="s">
        <v>1584</v>
      </c>
      <c r="E1071" s="366">
        <v>14.33</v>
      </c>
    </row>
    <row r="1072" spans="1:5" ht="12.75">
      <c r="A1072" s="365">
        <v>1325</v>
      </c>
      <c r="B1072" s="365" t="s">
        <v>32788</v>
      </c>
      <c r="C1072" s="365" t="s">
        <v>1590</v>
      </c>
      <c r="D1072" s="365" t="s">
        <v>1584</v>
      </c>
      <c r="E1072" s="366">
        <v>15.7</v>
      </c>
    </row>
    <row r="1073" spans="1:5" ht="12.75">
      <c r="A1073" s="365">
        <v>1327</v>
      </c>
      <c r="B1073" s="365" t="s">
        <v>32789</v>
      </c>
      <c r="C1073" s="365" t="s">
        <v>1590</v>
      </c>
      <c r="D1073" s="365" t="s">
        <v>1584</v>
      </c>
      <c r="E1073" s="366">
        <v>16.72</v>
      </c>
    </row>
    <row r="1074" spans="1:5" ht="12.75">
      <c r="A1074" s="365">
        <v>1328</v>
      </c>
      <c r="B1074" s="365" t="s">
        <v>32790</v>
      </c>
      <c r="C1074" s="365" t="s">
        <v>1590</v>
      </c>
      <c r="D1074" s="365" t="s">
        <v>1584</v>
      </c>
      <c r="E1074" s="366">
        <v>15.74</v>
      </c>
    </row>
    <row r="1075" spans="1:5" ht="12.75">
      <c r="A1075" s="365">
        <v>1321</v>
      </c>
      <c r="B1075" s="365" t="s">
        <v>32791</v>
      </c>
      <c r="C1075" s="365" t="s">
        <v>1590</v>
      </c>
      <c r="D1075" s="365" t="s">
        <v>1584</v>
      </c>
      <c r="E1075" s="366">
        <v>14.57</v>
      </c>
    </row>
    <row r="1076" spans="1:5" ht="12.75">
      <c r="A1076" s="365">
        <v>1318</v>
      </c>
      <c r="B1076" s="365" t="s">
        <v>32792</v>
      </c>
      <c r="C1076" s="365" t="s">
        <v>1590</v>
      </c>
      <c r="D1076" s="365" t="s">
        <v>1584</v>
      </c>
      <c r="E1076" s="366">
        <v>14.58</v>
      </c>
    </row>
    <row r="1077" spans="1:5" ht="12.75">
      <c r="A1077" s="365">
        <v>1322</v>
      </c>
      <c r="B1077" s="365" t="s">
        <v>32793</v>
      </c>
      <c r="C1077" s="365" t="s">
        <v>1590</v>
      </c>
      <c r="D1077" s="365" t="s">
        <v>1584</v>
      </c>
      <c r="E1077" s="366">
        <v>15.4</v>
      </c>
    </row>
    <row r="1078" spans="1:5" ht="12.75">
      <c r="A1078" s="365">
        <v>1323</v>
      </c>
      <c r="B1078" s="365" t="s">
        <v>32794</v>
      </c>
      <c r="C1078" s="365" t="s">
        <v>1590</v>
      </c>
      <c r="D1078" s="365" t="s">
        <v>1584</v>
      </c>
      <c r="E1078" s="366">
        <v>15.4</v>
      </c>
    </row>
    <row r="1079" spans="1:5" ht="12.75">
      <c r="A1079" s="365">
        <v>1319</v>
      </c>
      <c r="B1079" s="365" t="s">
        <v>32795</v>
      </c>
      <c r="C1079" s="365" t="s">
        <v>1590</v>
      </c>
      <c r="D1079" s="365" t="s">
        <v>1584</v>
      </c>
      <c r="E1079" s="366">
        <v>12.98</v>
      </c>
    </row>
    <row r="1080" spans="1:5" ht="12.75">
      <c r="A1080" s="365">
        <v>11026</v>
      </c>
      <c r="B1080" s="365" t="s">
        <v>32796</v>
      </c>
      <c r="C1080" s="365" t="s">
        <v>1590</v>
      </c>
      <c r="D1080" s="365" t="s">
        <v>1584</v>
      </c>
      <c r="E1080" s="366">
        <v>17.86</v>
      </c>
    </row>
    <row r="1081" spans="1:5" ht="12.75">
      <c r="A1081" s="365">
        <v>11027</v>
      </c>
      <c r="B1081" s="365" t="s">
        <v>32797</v>
      </c>
      <c r="C1081" s="365" t="s">
        <v>1590</v>
      </c>
      <c r="D1081" s="365" t="s">
        <v>1584</v>
      </c>
      <c r="E1081" s="366">
        <v>18.579999999999998</v>
      </c>
    </row>
    <row r="1082" spans="1:5" ht="12.75">
      <c r="A1082" s="365">
        <v>11046</v>
      </c>
      <c r="B1082" s="365" t="s">
        <v>32798</v>
      </c>
      <c r="C1082" s="365" t="s">
        <v>1590</v>
      </c>
      <c r="D1082" s="365" t="s">
        <v>1584</v>
      </c>
      <c r="E1082" s="366">
        <v>17.8</v>
      </c>
    </row>
    <row r="1083" spans="1:5" ht="12.75">
      <c r="A1083" s="365">
        <v>11047</v>
      </c>
      <c r="B1083" s="365" t="s">
        <v>32799</v>
      </c>
      <c r="C1083" s="365" t="s">
        <v>1590</v>
      </c>
      <c r="D1083" s="365" t="s">
        <v>1584</v>
      </c>
      <c r="E1083" s="366">
        <v>19.41</v>
      </c>
    </row>
    <row r="1084" spans="1:5" ht="12.75">
      <c r="A1084" s="365">
        <v>43668</v>
      </c>
      <c r="B1084" s="365" t="s">
        <v>32800</v>
      </c>
      <c r="C1084" s="365" t="s">
        <v>1590</v>
      </c>
      <c r="D1084" s="365" t="s">
        <v>1584</v>
      </c>
      <c r="E1084" s="366">
        <v>17.13</v>
      </c>
    </row>
    <row r="1085" spans="1:5" ht="12.75">
      <c r="A1085" s="365">
        <v>11049</v>
      </c>
      <c r="B1085" s="365" t="s">
        <v>32801</v>
      </c>
      <c r="C1085" s="365" t="s">
        <v>1590</v>
      </c>
      <c r="D1085" s="365" t="s">
        <v>1588</v>
      </c>
      <c r="E1085" s="366">
        <v>18.55</v>
      </c>
    </row>
    <row r="1086" spans="1:5" ht="12.75">
      <c r="A1086" s="365">
        <v>43106</v>
      </c>
      <c r="B1086" s="365" t="s">
        <v>32802</v>
      </c>
      <c r="C1086" s="365" t="s">
        <v>1590</v>
      </c>
      <c r="D1086" s="365" t="s">
        <v>1584</v>
      </c>
      <c r="E1086" s="366">
        <v>18.66</v>
      </c>
    </row>
    <row r="1087" spans="1:5" ht="12.75">
      <c r="A1087" s="365">
        <v>11051</v>
      </c>
      <c r="B1087" s="365" t="s">
        <v>32803</v>
      </c>
      <c r="C1087" s="365" t="s">
        <v>1590</v>
      </c>
      <c r="D1087" s="365" t="s">
        <v>1584</v>
      </c>
      <c r="E1087" s="366">
        <v>19.47</v>
      </c>
    </row>
    <row r="1088" spans="1:5" ht="12.75">
      <c r="A1088" s="365">
        <v>11061</v>
      </c>
      <c r="B1088" s="365" t="s">
        <v>32804</v>
      </c>
      <c r="C1088" s="365" t="s">
        <v>1590</v>
      </c>
      <c r="D1088" s="365" t="s">
        <v>1584</v>
      </c>
      <c r="E1088" s="366">
        <v>23.37</v>
      </c>
    </row>
    <row r="1089" spans="1:5" ht="12.75">
      <c r="A1089" s="365">
        <v>43667</v>
      </c>
      <c r="B1089" s="365" t="s">
        <v>32805</v>
      </c>
      <c r="C1089" s="365" t="s">
        <v>1590</v>
      </c>
      <c r="D1089" s="365" t="s">
        <v>1584</v>
      </c>
      <c r="E1089" s="366">
        <v>16.98</v>
      </c>
    </row>
    <row r="1090" spans="1:5" ht="12.75">
      <c r="A1090" s="365">
        <v>1333</v>
      </c>
      <c r="B1090" s="365" t="s">
        <v>32806</v>
      </c>
      <c r="C1090" s="365" t="s">
        <v>1590</v>
      </c>
      <c r="D1090" s="365" t="s">
        <v>1584</v>
      </c>
      <c r="E1090" s="366">
        <v>14.15</v>
      </c>
    </row>
    <row r="1091" spans="1:5" ht="12.75">
      <c r="A1091" s="365">
        <v>1330</v>
      </c>
      <c r="B1091" s="365" t="s">
        <v>32807</v>
      </c>
      <c r="C1091" s="365" t="s">
        <v>1590</v>
      </c>
      <c r="D1091" s="365" t="s">
        <v>1584</v>
      </c>
      <c r="E1091" s="366">
        <v>14.01</v>
      </c>
    </row>
    <row r="1092" spans="1:5" ht="12.75">
      <c r="A1092" s="365">
        <v>10957</v>
      </c>
      <c r="B1092" s="365" t="s">
        <v>32808</v>
      </c>
      <c r="C1092" s="365" t="s">
        <v>1590</v>
      </c>
      <c r="D1092" s="365" t="s">
        <v>1584</v>
      </c>
      <c r="E1092" s="366">
        <v>16.16</v>
      </c>
    </row>
    <row r="1093" spans="1:5" ht="12.75">
      <c r="A1093" s="365">
        <v>1332</v>
      </c>
      <c r="B1093" s="365" t="s">
        <v>32809</v>
      </c>
      <c r="C1093" s="365" t="s">
        <v>1590</v>
      </c>
      <c r="D1093" s="365" t="s">
        <v>1584</v>
      </c>
      <c r="E1093" s="366">
        <v>14.37</v>
      </c>
    </row>
    <row r="1094" spans="1:5" ht="12.75">
      <c r="A1094" s="365">
        <v>1334</v>
      </c>
      <c r="B1094" s="365" t="s">
        <v>32810</v>
      </c>
      <c r="C1094" s="365" t="s">
        <v>1590</v>
      </c>
      <c r="D1094" s="365" t="s">
        <v>1584</v>
      </c>
      <c r="E1094" s="366">
        <v>15.93</v>
      </c>
    </row>
    <row r="1095" spans="1:5" ht="12.75">
      <c r="A1095" s="365">
        <v>1335</v>
      </c>
      <c r="B1095" s="365" t="s">
        <v>32811</v>
      </c>
      <c r="C1095" s="365" t="s">
        <v>1590</v>
      </c>
      <c r="D1095" s="365" t="s">
        <v>1584</v>
      </c>
      <c r="E1095" s="366">
        <v>16.46</v>
      </c>
    </row>
    <row r="1096" spans="1:5" ht="12.75">
      <c r="A1096" s="365">
        <v>40425</v>
      </c>
      <c r="B1096" s="365" t="s">
        <v>32812</v>
      </c>
      <c r="C1096" s="365" t="s">
        <v>1590</v>
      </c>
      <c r="D1096" s="365" t="s">
        <v>1584</v>
      </c>
      <c r="E1096" s="366">
        <v>14.09</v>
      </c>
    </row>
    <row r="1097" spans="1:5" ht="12.75">
      <c r="A1097" s="365">
        <v>1337</v>
      </c>
      <c r="B1097" s="365" t="s">
        <v>32813</v>
      </c>
      <c r="C1097" s="365" t="s">
        <v>1590</v>
      </c>
      <c r="D1097" s="365" t="s">
        <v>1584</v>
      </c>
      <c r="E1097" s="366">
        <v>16.16</v>
      </c>
    </row>
    <row r="1098" spans="1:5" ht="12.75">
      <c r="A1098" s="365">
        <v>1338</v>
      </c>
      <c r="B1098" s="365" t="s">
        <v>32814</v>
      </c>
      <c r="C1098" s="365" t="s">
        <v>1585</v>
      </c>
      <c r="D1098" s="365" t="s">
        <v>1588</v>
      </c>
      <c r="E1098" s="366">
        <v>47.84</v>
      </c>
    </row>
    <row r="1099" spans="1:5" ht="12.75">
      <c r="A1099" s="365">
        <v>1340</v>
      </c>
      <c r="B1099" s="365" t="s">
        <v>32815</v>
      </c>
      <c r="C1099" s="365" t="s">
        <v>1585</v>
      </c>
      <c r="D1099" s="365" t="s">
        <v>1584</v>
      </c>
      <c r="E1099" s="366">
        <v>55.31</v>
      </c>
    </row>
    <row r="1100" spans="1:5" ht="12.75">
      <c r="A1100" s="365">
        <v>1341</v>
      </c>
      <c r="B1100" s="365" t="s">
        <v>32816</v>
      </c>
      <c r="C1100" s="365" t="s">
        <v>1585</v>
      </c>
      <c r="D1100" s="365" t="s">
        <v>1584</v>
      </c>
      <c r="E1100" s="366">
        <v>53.27</v>
      </c>
    </row>
    <row r="1101" spans="1:5" ht="12.75">
      <c r="A1101" s="365">
        <v>34659</v>
      </c>
      <c r="B1101" s="365" t="s">
        <v>32817</v>
      </c>
      <c r="C1101" s="365" t="s">
        <v>1585</v>
      </c>
      <c r="D1101" s="365" t="s">
        <v>1586</v>
      </c>
      <c r="E1101" s="366">
        <v>42.58</v>
      </c>
    </row>
    <row r="1102" spans="1:5" ht="12.75">
      <c r="A1102" s="365">
        <v>34514</v>
      </c>
      <c r="B1102" s="365" t="s">
        <v>32818</v>
      </c>
      <c r="C1102" s="365" t="s">
        <v>1585</v>
      </c>
      <c r="D1102" s="365" t="s">
        <v>1586</v>
      </c>
      <c r="E1102" s="366">
        <v>47.16</v>
      </c>
    </row>
    <row r="1103" spans="1:5" ht="12.75">
      <c r="A1103" s="365">
        <v>34660</v>
      </c>
      <c r="B1103" s="365" t="s">
        <v>32819</v>
      </c>
      <c r="C1103" s="365" t="s">
        <v>1585</v>
      </c>
      <c r="D1103" s="365" t="s">
        <v>1586</v>
      </c>
      <c r="E1103" s="366">
        <v>59.85</v>
      </c>
    </row>
    <row r="1104" spans="1:5" ht="12.75">
      <c r="A1104" s="365">
        <v>34661</v>
      </c>
      <c r="B1104" s="365" t="s">
        <v>32820</v>
      </c>
      <c r="C1104" s="365" t="s">
        <v>1585</v>
      </c>
      <c r="D1104" s="365" t="s">
        <v>1586</v>
      </c>
      <c r="E1104" s="366">
        <v>85.96</v>
      </c>
    </row>
    <row r="1105" spans="1:5" ht="12.75">
      <c r="A1105" s="365">
        <v>34667</v>
      </c>
      <c r="B1105" s="365" t="s">
        <v>32821</v>
      </c>
      <c r="C1105" s="365" t="s">
        <v>1585</v>
      </c>
      <c r="D1105" s="365" t="s">
        <v>1586</v>
      </c>
      <c r="E1105" s="366">
        <v>31.13</v>
      </c>
    </row>
    <row r="1106" spans="1:5" ht="12.75">
      <c r="A1106" s="365">
        <v>34668</v>
      </c>
      <c r="B1106" s="365" t="s">
        <v>32822</v>
      </c>
      <c r="C1106" s="365" t="s">
        <v>1585</v>
      </c>
      <c r="D1106" s="365" t="s">
        <v>1586</v>
      </c>
      <c r="E1106" s="366">
        <v>40.68</v>
      </c>
    </row>
    <row r="1107" spans="1:5" ht="12.75">
      <c r="A1107" s="365">
        <v>34741</v>
      </c>
      <c r="B1107" s="365" t="s">
        <v>32823</v>
      </c>
      <c r="C1107" s="365" t="s">
        <v>1585</v>
      </c>
      <c r="D1107" s="365" t="s">
        <v>1586</v>
      </c>
      <c r="E1107" s="366">
        <v>44.76</v>
      </c>
    </row>
    <row r="1108" spans="1:5" ht="12.75">
      <c r="A1108" s="365">
        <v>34664</v>
      </c>
      <c r="B1108" s="365" t="s">
        <v>32824</v>
      </c>
      <c r="C1108" s="365" t="s">
        <v>1585</v>
      </c>
      <c r="D1108" s="365" t="s">
        <v>1586</v>
      </c>
      <c r="E1108" s="366">
        <v>48.84</v>
      </c>
    </row>
    <row r="1109" spans="1:5" ht="12.75">
      <c r="A1109" s="365">
        <v>34665</v>
      </c>
      <c r="B1109" s="365" t="s">
        <v>32825</v>
      </c>
      <c r="C1109" s="365" t="s">
        <v>1585</v>
      </c>
      <c r="D1109" s="365" t="s">
        <v>1586</v>
      </c>
      <c r="E1109" s="366">
        <v>60.63</v>
      </c>
    </row>
    <row r="1110" spans="1:5" ht="12.75">
      <c r="A1110" s="365">
        <v>34666</v>
      </c>
      <c r="B1110" s="365" t="s">
        <v>32826</v>
      </c>
      <c r="C1110" s="365" t="s">
        <v>1585</v>
      </c>
      <c r="D1110" s="365" t="s">
        <v>1586</v>
      </c>
      <c r="E1110" s="366">
        <v>91.58</v>
      </c>
    </row>
    <row r="1111" spans="1:5" ht="12.75">
      <c r="A1111" s="365">
        <v>34669</v>
      </c>
      <c r="B1111" s="365" t="s">
        <v>32827</v>
      </c>
      <c r="C1111" s="365" t="s">
        <v>1585</v>
      </c>
      <c r="D1111" s="365" t="s">
        <v>1586</v>
      </c>
      <c r="E1111" s="366">
        <v>33.58</v>
      </c>
    </row>
    <row r="1112" spans="1:5" ht="12.75">
      <c r="A1112" s="365">
        <v>34670</v>
      </c>
      <c r="B1112" s="365" t="s">
        <v>32828</v>
      </c>
      <c r="C1112" s="365" t="s">
        <v>1585</v>
      </c>
      <c r="D1112" s="365" t="s">
        <v>1586</v>
      </c>
      <c r="E1112" s="366">
        <v>41.07</v>
      </c>
    </row>
    <row r="1113" spans="1:5" ht="12.75">
      <c r="A1113" s="365">
        <v>34671</v>
      </c>
      <c r="B1113" s="365" t="s">
        <v>32829</v>
      </c>
      <c r="C1113" s="365" t="s">
        <v>1585</v>
      </c>
      <c r="D1113" s="365" t="s">
        <v>1586</v>
      </c>
      <c r="E1113" s="366">
        <v>34.28</v>
      </c>
    </row>
    <row r="1114" spans="1:5" ht="12.75">
      <c r="A1114" s="365">
        <v>34672</v>
      </c>
      <c r="B1114" s="365" t="s">
        <v>32830</v>
      </c>
      <c r="C1114" s="365" t="s">
        <v>1585</v>
      </c>
      <c r="D1114" s="365" t="s">
        <v>1586</v>
      </c>
      <c r="E1114" s="366">
        <v>36.15</v>
      </c>
    </row>
    <row r="1115" spans="1:5" ht="12.75">
      <c r="A1115" s="365">
        <v>34673</v>
      </c>
      <c r="B1115" s="365" t="s">
        <v>32831</v>
      </c>
      <c r="C1115" s="365" t="s">
        <v>1585</v>
      </c>
      <c r="D1115" s="365" t="s">
        <v>1586</v>
      </c>
      <c r="E1115" s="366">
        <v>44.11</v>
      </c>
    </row>
    <row r="1116" spans="1:5" ht="12.75">
      <c r="A1116" s="365">
        <v>34674</v>
      </c>
      <c r="B1116" s="365" t="s">
        <v>32832</v>
      </c>
      <c r="C1116" s="365" t="s">
        <v>1585</v>
      </c>
      <c r="D1116" s="365" t="s">
        <v>1586</v>
      </c>
      <c r="E1116" s="366">
        <v>58.64</v>
      </c>
    </row>
    <row r="1117" spans="1:5" ht="12.75">
      <c r="A1117" s="365">
        <v>34675</v>
      </c>
      <c r="B1117" s="365" t="s">
        <v>32833</v>
      </c>
      <c r="C1117" s="365" t="s">
        <v>1585</v>
      </c>
      <c r="D1117" s="365" t="s">
        <v>1586</v>
      </c>
      <c r="E1117" s="366">
        <v>71.5</v>
      </c>
    </row>
    <row r="1118" spans="1:5" ht="12.75">
      <c r="A1118" s="365">
        <v>34676</v>
      </c>
      <c r="B1118" s="365" t="s">
        <v>32834</v>
      </c>
      <c r="C1118" s="365" t="s">
        <v>1585</v>
      </c>
      <c r="D1118" s="365" t="s">
        <v>1586</v>
      </c>
      <c r="E1118" s="366">
        <v>20.58</v>
      </c>
    </row>
    <row r="1119" spans="1:5" ht="12.75">
      <c r="A1119" s="365">
        <v>34677</v>
      </c>
      <c r="B1119" s="365" t="s">
        <v>32835</v>
      </c>
      <c r="C1119" s="365" t="s">
        <v>1585</v>
      </c>
      <c r="D1119" s="365" t="s">
        <v>1586</v>
      </c>
      <c r="E1119" s="366">
        <v>27.67</v>
      </c>
    </row>
    <row r="1120" spans="1:5" ht="12.75">
      <c r="A1120" s="365">
        <v>43126</v>
      </c>
      <c r="B1120" s="365" t="s">
        <v>32836</v>
      </c>
      <c r="C1120" s="365" t="s">
        <v>1585</v>
      </c>
      <c r="D1120" s="365" t="s">
        <v>1586</v>
      </c>
      <c r="E1120" s="366">
        <v>123.59</v>
      </c>
    </row>
    <row r="1121" spans="1:5" ht="12.75">
      <c r="A1121" s="365">
        <v>43124</v>
      </c>
      <c r="B1121" s="365" t="s">
        <v>32837</v>
      </c>
      <c r="C1121" s="365" t="s">
        <v>1585</v>
      </c>
      <c r="D1121" s="365" t="s">
        <v>1586</v>
      </c>
      <c r="E1121" s="366">
        <v>144.31</v>
      </c>
    </row>
    <row r="1122" spans="1:5" ht="12.75">
      <c r="A1122" s="365">
        <v>43125</v>
      </c>
      <c r="B1122" s="365" t="s">
        <v>32838</v>
      </c>
      <c r="C1122" s="365" t="s">
        <v>1585</v>
      </c>
      <c r="D1122" s="365" t="s">
        <v>1586</v>
      </c>
      <c r="E1122" s="366">
        <v>187.15</v>
      </c>
    </row>
    <row r="1123" spans="1:5" ht="12.75">
      <c r="A1123" s="365">
        <v>40623</v>
      </c>
      <c r="B1123" s="365" t="s">
        <v>32839</v>
      </c>
      <c r="C1123" s="365" t="s">
        <v>1594</v>
      </c>
      <c r="D1123" s="365" t="s">
        <v>1584</v>
      </c>
      <c r="E1123" s="366">
        <v>157.34</v>
      </c>
    </row>
    <row r="1124" spans="1:5" ht="12.75">
      <c r="A1124" s="365">
        <v>43701</v>
      </c>
      <c r="B1124" s="365" t="s">
        <v>32840</v>
      </c>
      <c r="C1124" s="365" t="s">
        <v>1590</v>
      </c>
      <c r="D1124" s="365" t="s">
        <v>1586</v>
      </c>
      <c r="E1124" s="366">
        <v>39.5</v>
      </c>
    </row>
    <row r="1125" spans="1:5" ht="12.75">
      <c r="A1125" s="365">
        <v>1345</v>
      </c>
      <c r="B1125" s="365" t="s">
        <v>32841</v>
      </c>
      <c r="C1125" s="365" t="s">
        <v>1585</v>
      </c>
      <c r="D1125" s="365" t="s">
        <v>1584</v>
      </c>
      <c r="E1125" s="366">
        <v>111.63</v>
      </c>
    </row>
    <row r="1126" spans="1:5" ht="12.75">
      <c r="A1126" s="365">
        <v>1346</v>
      </c>
      <c r="B1126" s="365" t="s">
        <v>32842</v>
      </c>
      <c r="C1126" s="365" t="s">
        <v>1585</v>
      </c>
      <c r="D1126" s="365" t="s">
        <v>1584</v>
      </c>
      <c r="E1126" s="366">
        <v>64.930000000000007</v>
      </c>
    </row>
    <row r="1127" spans="1:5" ht="12.75">
      <c r="A1127" s="365">
        <v>1347</v>
      </c>
      <c r="B1127" s="365" t="s">
        <v>32843</v>
      </c>
      <c r="C1127" s="365" t="s">
        <v>1585</v>
      </c>
      <c r="D1127" s="365" t="s">
        <v>1584</v>
      </c>
      <c r="E1127" s="366">
        <v>80.459999999999994</v>
      </c>
    </row>
    <row r="1128" spans="1:5" ht="12.75">
      <c r="A1128" s="365">
        <v>43678</v>
      </c>
      <c r="B1128" s="365" t="s">
        <v>32844</v>
      </c>
      <c r="C1128" s="365" t="s">
        <v>1585</v>
      </c>
      <c r="D1128" s="365" t="s">
        <v>1584</v>
      </c>
      <c r="E1128" s="366">
        <v>93.33</v>
      </c>
    </row>
    <row r="1129" spans="1:5" ht="12.75">
      <c r="A1129" s="365">
        <v>43680</v>
      </c>
      <c r="B1129" s="365" t="s">
        <v>32845</v>
      </c>
      <c r="C1129" s="365" t="s">
        <v>1585</v>
      </c>
      <c r="D1129" s="365" t="s">
        <v>1584</v>
      </c>
      <c r="E1129" s="366">
        <v>134.44</v>
      </c>
    </row>
    <row r="1130" spans="1:5" ht="12.75">
      <c r="A1130" s="365">
        <v>43679</v>
      </c>
      <c r="B1130" s="365" t="s">
        <v>32846</v>
      </c>
      <c r="C1130" s="365" t="s">
        <v>1585</v>
      </c>
      <c r="D1130" s="365" t="s">
        <v>1584</v>
      </c>
      <c r="E1130" s="366">
        <v>47.18</v>
      </c>
    </row>
    <row r="1131" spans="1:5" ht="12.75">
      <c r="A1131" s="365">
        <v>1355</v>
      </c>
      <c r="B1131" s="365" t="s">
        <v>32847</v>
      </c>
      <c r="C1131" s="365" t="s">
        <v>1585</v>
      </c>
      <c r="D1131" s="365" t="s">
        <v>1584</v>
      </c>
      <c r="E1131" s="366">
        <v>53.69</v>
      </c>
    </row>
    <row r="1132" spans="1:5" ht="12.75">
      <c r="A1132" s="365">
        <v>1358</v>
      </c>
      <c r="B1132" s="365" t="s">
        <v>32848</v>
      </c>
      <c r="C1132" s="365" t="s">
        <v>1585</v>
      </c>
      <c r="D1132" s="365" t="s">
        <v>1584</v>
      </c>
      <c r="E1132" s="366">
        <v>65.92</v>
      </c>
    </row>
    <row r="1133" spans="1:5" ht="12.75">
      <c r="A1133" s="365">
        <v>43681</v>
      </c>
      <c r="B1133" s="365" t="s">
        <v>32849</v>
      </c>
      <c r="C1133" s="365" t="s">
        <v>1585</v>
      </c>
      <c r="D1133" s="365" t="s">
        <v>1588</v>
      </c>
      <c r="E1133" s="366">
        <v>41.53</v>
      </c>
    </row>
    <row r="1134" spans="1:5" ht="12.75">
      <c r="A1134" s="365">
        <v>43677</v>
      </c>
      <c r="B1134" s="365" t="s">
        <v>32850</v>
      </c>
      <c r="C1134" s="365" t="s">
        <v>1585</v>
      </c>
      <c r="D1134" s="365" t="s">
        <v>1584</v>
      </c>
      <c r="E1134" s="366">
        <v>81.78</v>
      </c>
    </row>
    <row r="1135" spans="1:5" ht="12.75">
      <c r="A1135" s="365">
        <v>43682</v>
      </c>
      <c r="B1135" s="365" t="s">
        <v>32851</v>
      </c>
      <c r="C1135" s="365" t="s">
        <v>1585</v>
      </c>
      <c r="D1135" s="365" t="s">
        <v>1584</v>
      </c>
      <c r="E1135" s="366">
        <v>25.07</v>
      </c>
    </row>
    <row r="1136" spans="1:5" ht="12.75">
      <c r="A1136" s="365">
        <v>20971</v>
      </c>
      <c r="B1136" s="365" t="s">
        <v>32852</v>
      </c>
      <c r="C1136" s="365" t="s">
        <v>1583</v>
      </c>
      <c r="D1136" s="365" t="s">
        <v>1584</v>
      </c>
      <c r="E1136" s="366">
        <v>18.09</v>
      </c>
    </row>
    <row r="1137" spans="1:5" ht="12.75">
      <c r="A1137" s="365">
        <v>13279</v>
      </c>
      <c r="B1137" s="365" t="s">
        <v>32853</v>
      </c>
      <c r="C1137" s="365" t="s">
        <v>1590</v>
      </c>
      <c r="D1137" s="365" t="s">
        <v>1586</v>
      </c>
      <c r="E1137" s="366">
        <v>22.09</v>
      </c>
    </row>
    <row r="1138" spans="1:5" ht="12.75">
      <c r="A1138" s="365">
        <v>11977</v>
      </c>
      <c r="B1138" s="365" t="s">
        <v>32854</v>
      </c>
      <c r="C1138" s="365" t="s">
        <v>1583</v>
      </c>
      <c r="D1138" s="365" t="s">
        <v>1586</v>
      </c>
      <c r="E1138" s="366">
        <v>11.44</v>
      </c>
    </row>
    <row r="1139" spans="1:5" ht="12.75">
      <c r="A1139" s="365">
        <v>11975</v>
      </c>
      <c r="B1139" s="365" t="s">
        <v>32855</v>
      </c>
      <c r="C1139" s="365" t="s">
        <v>1583</v>
      </c>
      <c r="D1139" s="365" t="s">
        <v>1586</v>
      </c>
      <c r="E1139" s="366">
        <v>25.08</v>
      </c>
    </row>
    <row r="1140" spans="1:5" ht="12.75">
      <c r="A1140" s="365">
        <v>39746</v>
      </c>
      <c r="B1140" s="365" t="s">
        <v>32856</v>
      </c>
      <c r="C1140" s="365" t="s">
        <v>1583</v>
      </c>
      <c r="D1140" s="365" t="s">
        <v>1586</v>
      </c>
      <c r="E1140" s="366">
        <v>279.14999999999998</v>
      </c>
    </row>
    <row r="1141" spans="1:5" ht="12.75">
      <c r="A1141" s="365">
        <v>11976</v>
      </c>
      <c r="B1141" s="365" t="s">
        <v>32857</v>
      </c>
      <c r="C1141" s="365" t="s">
        <v>1583</v>
      </c>
      <c r="D1141" s="365" t="s">
        <v>1586</v>
      </c>
      <c r="E1141" s="366">
        <v>1.28</v>
      </c>
    </row>
    <row r="1142" spans="1:5" ht="12.75">
      <c r="A1142" s="365">
        <v>1368</v>
      </c>
      <c r="B1142" s="365" t="s">
        <v>32858</v>
      </c>
      <c r="C1142" s="365" t="s">
        <v>1583</v>
      </c>
      <c r="D1142" s="365" t="s">
        <v>1588</v>
      </c>
      <c r="E1142" s="366">
        <v>73.790000000000006</v>
      </c>
    </row>
    <row r="1143" spans="1:5" ht="12.75">
      <c r="A1143" s="365">
        <v>1367</v>
      </c>
      <c r="B1143" s="365" t="s">
        <v>32859</v>
      </c>
      <c r="C1143" s="365" t="s">
        <v>1583</v>
      </c>
      <c r="D1143" s="365" t="s">
        <v>1584</v>
      </c>
      <c r="E1143" s="366">
        <v>238.69</v>
      </c>
    </row>
    <row r="1144" spans="1:5" ht="12.75">
      <c r="A1144" s="365">
        <v>1380</v>
      </c>
      <c r="B1144" s="365" t="s">
        <v>32860</v>
      </c>
      <c r="C1144" s="365" t="s">
        <v>1590</v>
      </c>
      <c r="D1144" s="365" t="s">
        <v>1584</v>
      </c>
      <c r="E1144" s="366">
        <v>2.29</v>
      </c>
    </row>
    <row r="1145" spans="1:5" ht="12.75">
      <c r="A1145" s="365">
        <v>1375</v>
      </c>
      <c r="B1145" s="365" t="s">
        <v>32861</v>
      </c>
      <c r="C1145" s="365" t="s">
        <v>1590</v>
      </c>
      <c r="D1145" s="365" t="s">
        <v>1584</v>
      </c>
      <c r="E1145" s="366">
        <v>15.43</v>
      </c>
    </row>
    <row r="1146" spans="1:5" ht="12.75">
      <c r="A1146" s="365">
        <v>1379</v>
      </c>
      <c r="B1146" s="365" t="s">
        <v>32862</v>
      </c>
      <c r="C1146" s="365" t="s">
        <v>1590</v>
      </c>
      <c r="D1146" s="365" t="s">
        <v>1588</v>
      </c>
      <c r="E1146" s="366">
        <v>0.73</v>
      </c>
    </row>
    <row r="1147" spans="1:5" ht="12.75">
      <c r="A1147" s="365">
        <v>13284</v>
      </c>
      <c r="B1147" s="365" t="s">
        <v>32863</v>
      </c>
      <c r="C1147" s="365" t="s">
        <v>1590</v>
      </c>
      <c r="D1147" s="365" t="s">
        <v>1584</v>
      </c>
      <c r="E1147" s="366">
        <v>0.73</v>
      </c>
    </row>
    <row r="1148" spans="1:5" ht="12.75">
      <c r="A1148" s="365">
        <v>44528</v>
      </c>
      <c r="B1148" s="365" t="s">
        <v>32864</v>
      </c>
      <c r="C1148" s="365" t="s">
        <v>1590</v>
      </c>
      <c r="D1148" s="365" t="s">
        <v>1584</v>
      </c>
      <c r="E1148" s="366">
        <v>2.75</v>
      </c>
    </row>
    <row r="1149" spans="1:5" ht="12.75">
      <c r="A1149" s="365">
        <v>34753</v>
      </c>
      <c r="B1149" s="365" t="s">
        <v>32865</v>
      </c>
      <c r="C1149" s="365" t="s">
        <v>1590</v>
      </c>
      <c r="D1149" s="365" t="s">
        <v>1584</v>
      </c>
      <c r="E1149" s="366">
        <v>0.8</v>
      </c>
    </row>
    <row r="1150" spans="1:5" ht="12.75">
      <c r="A1150" s="365">
        <v>420</v>
      </c>
      <c r="B1150" s="365" t="s">
        <v>32866</v>
      </c>
      <c r="C1150" s="365" t="s">
        <v>1583</v>
      </c>
      <c r="D1150" s="365" t="s">
        <v>1584</v>
      </c>
      <c r="E1150" s="366">
        <v>40.799999999999997</v>
      </c>
    </row>
    <row r="1151" spans="1:5" ht="12.75">
      <c r="A1151" s="365">
        <v>12327</v>
      </c>
      <c r="B1151" s="365" t="s">
        <v>32867</v>
      </c>
      <c r="C1151" s="365" t="s">
        <v>1583</v>
      </c>
      <c r="D1151" s="365" t="s">
        <v>1584</v>
      </c>
      <c r="E1151" s="366">
        <v>48.61</v>
      </c>
    </row>
    <row r="1152" spans="1:5" ht="12.75">
      <c r="A1152" s="365">
        <v>36148</v>
      </c>
      <c r="B1152" s="365" t="s">
        <v>32868</v>
      </c>
      <c r="C1152" s="365" t="s">
        <v>1583</v>
      </c>
      <c r="D1152" s="365" t="s">
        <v>1584</v>
      </c>
      <c r="E1152" s="366">
        <v>71.52</v>
      </c>
    </row>
    <row r="1153" spans="1:5" ht="12.75">
      <c r="A1153" s="365">
        <v>12329</v>
      </c>
      <c r="B1153" s="365" t="s">
        <v>32869</v>
      </c>
      <c r="C1153" s="365" t="s">
        <v>1590</v>
      </c>
      <c r="D1153" s="365" t="s">
        <v>1584</v>
      </c>
      <c r="E1153" s="366">
        <v>115.77</v>
      </c>
    </row>
    <row r="1154" spans="1:5" ht="12.75">
      <c r="A1154" s="365">
        <v>1339</v>
      </c>
      <c r="B1154" s="365" t="s">
        <v>32870</v>
      </c>
      <c r="C1154" s="365" t="s">
        <v>1590</v>
      </c>
      <c r="D1154" s="365" t="s">
        <v>1584</v>
      </c>
      <c r="E1154" s="366">
        <v>47.96</v>
      </c>
    </row>
    <row r="1155" spans="1:5" ht="12.75">
      <c r="A1155" s="365">
        <v>44396</v>
      </c>
      <c r="B1155" s="365" t="s">
        <v>32871</v>
      </c>
      <c r="C1155" s="365" t="s">
        <v>1590</v>
      </c>
      <c r="D1155" s="365" t="s">
        <v>1584</v>
      </c>
      <c r="E1155" s="366">
        <v>50.86</v>
      </c>
    </row>
    <row r="1156" spans="1:5" ht="12.75">
      <c r="A1156" s="365">
        <v>44327</v>
      </c>
      <c r="B1156" s="365" t="s">
        <v>32872</v>
      </c>
      <c r="C1156" s="365" t="s">
        <v>1591</v>
      </c>
      <c r="D1156" s="365" t="s">
        <v>1584</v>
      </c>
      <c r="E1156" s="366">
        <v>172.96</v>
      </c>
    </row>
    <row r="1157" spans="1:5" ht="12.75">
      <c r="A1157" s="365">
        <v>37418</v>
      </c>
      <c r="B1157" s="365" t="s">
        <v>32873</v>
      </c>
      <c r="C1157" s="365" t="s">
        <v>1583</v>
      </c>
      <c r="D1157" s="365" t="s">
        <v>1586</v>
      </c>
      <c r="E1157" s="366">
        <v>19.34</v>
      </c>
    </row>
    <row r="1158" spans="1:5" ht="12.75">
      <c r="A1158" s="365">
        <v>37419</v>
      </c>
      <c r="B1158" s="365" t="s">
        <v>32874</v>
      </c>
      <c r="C1158" s="365" t="s">
        <v>1583</v>
      </c>
      <c r="D1158" s="365" t="s">
        <v>1586</v>
      </c>
      <c r="E1158" s="366">
        <v>19.86</v>
      </c>
    </row>
    <row r="1159" spans="1:5" ht="12.75">
      <c r="A1159" s="365">
        <v>1427</v>
      </c>
      <c r="B1159" s="365" t="s">
        <v>32875</v>
      </c>
      <c r="C1159" s="365" t="s">
        <v>1583</v>
      </c>
      <c r="D1159" s="365" t="s">
        <v>1586</v>
      </c>
      <c r="E1159" s="366">
        <v>21.34</v>
      </c>
    </row>
    <row r="1160" spans="1:5" ht="12.75">
      <c r="A1160" s="365">
        <v>1402</v>
      </c>
      <c r="B1160" s="365" t="s">
        <v>32876</v>
      </c>
      <c r="C1160" s="365" t="s">
        <v>1583</v>
      </c>
      <c r="D1160" s="365" t="s">
        <v>1586</v>
      </c>
      <c r="E1160" s="366">
        <v>7.39</v>
      </c>
    </row>
    <row r="1161" spans="1:5" ht="12.75">
      <c r="A1161" s="365">
        <v>1420</v>
      </c>
      <c r="B1161" s="365" t="s">
        <v>32877</v>
      </c>
      <c r="C1161" s="365" t="s">
        <v>1583</v>
      </c>
      <c r="D1161" s="365" t="s">
        <v>1586</v>
      </c>
      <c r="E1161" s="366">
        <v>9.5</v>
      </c>
    </row>
    <row r="1162" spans="1:5" ht="12.75">
      <c r="A1162" s="365">
        <v>1419</v>
      </c>
      <c r="B1162" s="365" t="s">
        <v>32878</v>
      </c>
      <c r="C1162" s="365" t="s">
        <v>1583</v>
      </c>
      <c r="D1162" s="365" t="s">
        <v>1586</v>
      </c>
      <c r="E1162" s="366">
        <v>11.47</v>
      </c>
    </row>
    <row r="1163" spans="1:5" ht="12.75">
      <c r="A1163" s="365">
        <v>1414</v>
      </c>
      <c r="B1163" s="365" t="s">
        <v>32879</v>
      </c>
      <c r="C1163" s="365" t="s">
        <v>1583</v>
      </c>
      <c r="D1163" s="365" t="s">
        <v>1586</v>
      </c>
      <c r="E1163" s="366">
        <v>11.22</v>
      </c>
    </row>
    <row r="1164" spans="1:5" ht="12.75">
      <c r="A1164" s="365">
        <v>1413</v>
      </c>
      <c r="B1164" s="365" t="s">
        <v>32880</v>
      </c>
      <c r="C1164" s="365" t="s">
        <v>1583</v>
      </c>
      <c r="D1164" s="365" t="s">
        <v>1586</v>
      </c>
      <c r="E1164" s="366">
        <v>16.579999999999998</v>
      </c>
    </row>
    <row r="1165" spans="1:5" ht="12.75">
      <c r="A1165" s="365">
        <v>1412</v>
      </c>
      <c r="B1165" s="365" t="s">
        <v>32881</v>
      </c>
      <c r="C1165" s="365" t="s">
        <v>1583</v>
      </c>
      <c r="D1165" s="365" t="s">
        <v>1586</v>
      </c>
      <c r="E1165" s="366">
        <v>14.05</v>
      </c>
    </row>
    <row r="1166" spans="1:5" ht="12.75">
      <c r="A1166" s="365">
        <v>1406</v>
      </c>
      <c r="B1166" s="365" t="s">
        <v>32882</v>
      </c>
      <c r="C1166" s="365" t="s">
        <v>1583</v>
      </c>
      <c r="D1166" s="365" t="s">
        <v>1586</v>
      </c>
      <c r="E1166" s="366">
        <v>16.95</v>
      </c>
    </row>
    <row r="1167" spans="1:5" ht="12.75">
      <c r="A1167" s="365">
        <v>11281</v>
      </c>
      <c r="B1167" s="365" t="s">
        <v>32883</v>
      </c>
      <c r="C1167" s="365" t="s">
        <v>1583</v>
      </c>
      <c r="D1167" s="365" t="s">
        <v>1586</v>
      </c>
      <c r="E1167" s="364">
        <v>11299.9</v>
      </c>
    </row>
    <row r="1168" spans="1:5" ht="12.75">
      <c r="A1168" s="365">
        <v>1442</v>
      </c>
      <c r="B1168" s="365" t="s">
        <v>32884</v>
      </c>
      <c r="C1168" s="365" t="s">
        <v>1583</v>
      </c>
      <c r="D1168" s="365" t="s">
        <v>1586</v>
      </c>
      <c r="E1168" s="364">
        <v>9486.18</v>
      </c>
    </row>
    <row r="1169" spans="1:5" ht="12.75">
      <c r="A1169" s="365">
        <v>13457</v>
      </c>
      <c r="B1169" s="365" t="s">
        <v>32885</v>
      </c>
      <c r="C1169" s="365" t="s">
        <v>1583</v>
      </c>
      <c r="D1169" s="365" t="s">
        <v>1586</v>
      </c>
      <c r="E1169" s="364">
        <v>8188.33</v>
      </c>
    </row>
    <row r="1170" spans="1:5" ht="12.75">
      <c r="A1170" s="365">
        <v>40699</v>
      </c>
      <c r="B1170" s="365" t="s">
        <v>32886</v>
      </c>
      <c r="C1170" s="365" t="s">
        <v>1583</v>
      </c>
      <c r="D1170" s="365" t="s">
        <v>1586</v>
      </c>
      <c r="E1170" s="364">
        <v>6329.89</v>
      </c>
    </row>
    <row r="1171" spans="1:5" ht="12.75">
      <c r="A1171" s="365">
        <v>40701</v>
      </c>
      <c r="B1171" s="365" t="s">
        <v>32887</v>
      </c>
      <c r="C1171" s="365" t="s">
        <v>1583</v>
      </c>
      <c r="D1171" s="365" t="s">
        <v>1586</v>
      </c>
      <c r="E1171" s="364">
        <v>111921.16</v>
      </c>
    </row>
    <row r="1172" spans="1:5" ht="12.75">
      <c r="A1172" s="365">
        <v>40700</v>
      </c>
      <c r="B1172" s="365" t="s">
        <v>32888</v>
      </c>
      <c r="C1172" s="365" t="s">
        <v>1583</v>
      </c>
      <c r="D1172" s="365" t="s">
        <v>1586</v>
      </c>
      <c r="E1172" s="364">
        <v>14735.16</v>
      </c>
    </row>
    <row r="1173" spans="1:5" ht="12.75">
      <c r="A1173" s="365">
        <v>13458</v>
      </c>
      <c r="B1173" s="365" t="s">
        <v>32889</v>
      </c>
      <c r="C1173" s="365" t="s">
        <v>1583</v>
      </c>
      <c r="D1173" s="365" t="s">
        <v>1586</v>
      </c>
      <c r="E1173" s="364">
        <v>14002.04</v>
      </c>
    </row>
    <row r="1174" spans="1:5" ht="12.75">
      <c r="A1174" s="365">
        <v>11134</v>
      </c>
      <c r="B1174" s="365" t="s">
        <v>32890</v>
      </c>
      <c r="C1174" s="365" t="s">
        <v>1585</v>
      </c>
      <c r="D1174" s="365" t="s">
        <v>1584</v>
      </c>
      <c r="E1174" s="366">
        <v>92.5</v>
      </c>
    </row>
    <row r="1175" spans="1:5" ht="12.75">
      <c r="A1175" s="365">
        <v>11135</v>
      </c>
      <c r="B1175" s="365" t="s">
        <v>32891</v>
      </c>
      <c r="C1175" s="365" t="s">
        <v>1585</v>
      </c>
      <c r="D1175" s="365" t="s">
        <v>1584</v>
      </c>
      <c r="E1175" s="366">
        <v>99.87</v>
      </c>
    </row>
    <row r="1176" spans="1:5" ht="12.75">
      <c r="A1176" s="365">
        <v>11136</v>
      </c>
      <c r="B1176" s="365" t="s">
        <v>32892</v>
      </c>
      <c r="C1176" s="365" t="s">
        <v>1585</v>
      </c>
      <c r="D1176" s="365" t="s">
        <v>1584</v>
      </c>
      <c r="E1176" s="366">
        <v>114.36</v>
      </c>
    </row>
    <row r="1177" spans="1:5" ht="12.75">
      <c r="A1177" s="365">
        <v>34743</v>
      </c>
      <c r="B1177" s="365" t="s">
        <v>32893</v>
      </c>
      <c r="C1177" s="365" t="s">
        <v>1585</v>
      </c>
      <c r="D1177" s="365" t="s">
        <v>1584</v>
      </c>
      <c r="E1177" s="366">
        <v>137.97999999999999</v>
      </c>
    </row>
    <row r="1178" spans="1:5" ht="12.75">
      <c r="A1178" s="365">
        <v>11137</v>
      </c>
      <c r="B1178" s="365" t="s">
        <v>32894</v>
      </c>
      <c r="C1178" s="365" t="s">
        <v>1585</v>
      </c>
      <c r="D1178" s="365" t="s">
        <v>1584</v>
      </c>
      <c r="E1178" s="366">
        <v>156.71</v>
      </c>
    </row>
    <row r="1179" spans="1:5" ht="12.75">
      <c r="A1179" s="365">
        <v>34745</v>
      </c>
      <c r="B1179" s="365" t="s">
        <v>32895</v>
      </c>
      <c r="C1179" s="365" t="s">
        <v>1585</v>
      </c>
      <c r="D1179" s="365" t="s">
        <v>1584</v>
      </c>
      <c r="E1179" s="366">
        <v>186.36</v>
      </c>
    </row>
    <row r="1180" spans="1:5" ht="12.75">
      <c r="A1180" s="365">
        <v>34746</v>
      </c>
      <c r="B1180" s="365" t="s">
        <v>32896</v>
      </c>
      <c r="C1180" s="365" t="s">
        <v>1585</v>
      </c>
      <c r="D1180" s="365" t="s">
        <v>1584</v>
      </c>
      <c r="E1180" s="366">
        <v>50.82</v>
      </c>
    </row>
    <row r="1181" spans="1:5" ht="12.75">
      <c r="A1181" s="365">
        <v>1360</v>
      </c>
      <c r="B1181" s="365" t="s">
        <v>32897</v>
      </c>
      <c r="C1181" s="365" t="s">
        <v>1585</v>
      </c>
      <c r="D1181" s="365" t="s">
        <v>1584</v>
      </c>
      <c r="E1181" s="366">
        <v>59.29</v>
      </c>
    </row>
    <row r="1182" spans="1:5" ht="12.75">
      <c r="A1182" s="365">
        <v>36524</v>
      </c>
      <c r="B1182" s="365" t="s">
        <v>32898</v>
      </c>
      <c r="C1182" s="365" t="s">
        <v>1583</v>
      </c>
      <c r="D1182" s="365" t="s">
        <v>1586</v>
      </c>
      <c r="E1182" s="364">
        <v>187749.54</v>
      </c>
    </row>
    <row r="1183" spans="1:5" ht="12.75">
      <c r="A1183" s="365">
        <v>36526</v>
      </c>
      <c r="B1183" s="365" t="s">
        <v>32899</v>
      </c>
      <c r="C1183" s="365" t="s">
        <v>1583</v>
      </c>
      <c r="D1183" s="365" t="s">
        <v>1586</v>
      </c>
      <c r="E1183" s="364">
        <v>151296.23000000001</v>
      </c>
    </row>
    <row r="1184" spans="1:5" ht="12.75">
      <c r="A1184" s="365">
        <v>36523</v>
      </c>
      <c r="B1184" s="365" t="s">
        <v>32900</v>
      </c>
      <c r="C1184" s="365" t="s">
        <v>1583</v>
      </c>
      <c r="D1184" s="365" t="s">
        <v>1586</v>
      </c>
      <c r="E1184" s="364">
        <v>323904.81</v>
      </c>
    </row>
    <row r="1185" spans="1:5" ht="12.75">
      <c r="A1185" s="365">
        <v>36527</v>
      </c>
      <c r="B1185" s="365" t="s">
        <v>32901</v>
      </c>
      <c r="C1185" s="365" t="s">
        <v>1583</v>
      </c>
      <c r="D1185" s="365" t="s">
        <v>1586</v>
      </c>
      <c r="E1185" s="364">
        <v>351827.34</v>
      </c>
    </row>
    <row r="1186" spans="1:5" ht="12.75">
      <c r="A1186" s="365">
        <v>13803</v>
      </c>
      <c r="B1186" s="365" t="s">
        <v>32902</v>
      </c>
      <c r="C1186" s="365" t="s">
        <v>1583</v>
      </c>
      <c r="D1186" s="365" t="s">
        <v>1586</v>
      </c>
      <c r="E1186" s="364">
        <v>127217.7</v>
      </c>
    </row>
    <row r="1187" spans="1:5" ht="12.75">
      <c r="A1187" s="365">
        <v>38642</v>
      </c>
      <c r="B1187" s="365" t="s">
        <v>32903</v>
      </c>
      <c r="C1187" s="365" t="s">
        <v>1583</v>
      </c>
      <c r="D1187" s="365" t="s">
        <v>1586</v>
      </c>
      <c r="E1187" s="364">
        <v>81914.429999999993</v>
      </c>
    </row>
    <row r="1188" spans="1:5" ht="12.75">
      <c r="A1188" s="365">
        <v>36522</v>
      </c>
      <c r="B1188" s="365" t="s">
        <v>32904</v>
      </c>
      <c r="C1188" s="365" t="s">
        <v>1583</v>
      </c>
      <c r="D1188" s="365" t="s">
        <v>1586</v>
      </c>
      <c r="E1188" s="364">
        <v>95265.51</v>
      </c>
    </row>
    <row r="1189" spans="1:5" ht="12.75">
      <c r="A1189" s="365">
        <v>36525</v>
      </c>
      <c r="B1189" s="365" t="s">
        <v>32905</v>
      </c>
      <c r="C1189" s="365" t="s">
        <v>1583</v>
      </c>
      <c r="D1189" s="365" t="s">
        <v>1586</v>
      </c>
      <c r="E1189" s="364">
        <v>127582.76</v>
      </c>
    </row>
    <row r="1190" spans="1:5" ht="12.75">
      <c r="A1190" s="365">
        <v>34348</v>
      </c>
      <c r="B1190" s="365" t="s">
        <v>32906</v>
      </c>
      <c r="C1190" s="365" t="s">
        <v>1589</v>
      </c>
      <c r="D1190" s="365" t="s">
        <v>1584</v>
      </c>
      <c r="E1190" s="366">
        <v>32.869999999999997</v>
      </c>
    </row>
    <row r="1191" spans="1:5" ht="12.75">
      <c r="A1191" s="365">
        <v>34347</v>
      </c>
      <c r="B1191" s="365" t="s">
        <v>32907</v>
      </c>
      <c r="C1191" s="365" t="s">
        <v>1589</v>
      </c>
      <c r="D1191" s="365" t="s">
        <v>1584</v>
      </c>
      <c r="E1191" s="366">
        <v>23.5</v>
      </c>
    </row>
    <row r="1192" spans="1:5" ht="12.75">
      <c r="A1192" s="365">
        <v>11146</v>
      </c>
      <c r="B1192" s="365" t="s">
        <v>32908</v>
      </c>
      <c r="C1192" s="365" t="s">
        <v>1592</v>
      </c>
      <c r="D1192" s="365" t="s">
        <v>1584</v>
      </c>
      <c r="E1192" s="366">
        <v>540.12</v>
      </c>
    </row>
    <row r="1193" spans="1:5" ht="12.75">
      <c r="A1193" s="365">
        <v>11147</v>
      </c>
      <c r="B1193" s="365" t="s">
        <v>32909</v>
      </c>
      <c r="C1193" s="365" t="s">
        <v>1592</v>
      </c>
      <c r="D1193" s="365" t="s">
        <v>1584</v>
      </c>
      <c r="E1193" s="366">
        <v>561.26</v>
      </c>
    </row>
    <row r="1194" spans="1:5" ht="12.75">
      <c r="A1194" s="365">
        <v>34872</v>
      </c>
      <c r="B1194" s="365" t="s">
        <v>32910</v>
      </c>
      <c r="C1194" s="365" t="s">
        <v>1592</v>
      </c>
      <c r="D1194" s="365" t="s">
        <v>1584</v>
      </c>
      <c r="E1194" s="366">
        <v>567.55999999999995</v>
      </c>
    </row>
    <row r="1195" spans="1:5" ht="12.75">
      <c r="A1195" s="365">
        <v>34491</v>
      </c>
      <c r="B1195" s="365" t="s">
        <v>32911</v>
      </c>
      <c r="C1195" s="365" t="s">
        <v>1592</v>
      </c>
      <c r="D1195" s="365" t="s">
        <v>1584</v>
      </c>
      <c r="E1195" s="366">
        <v>584</v>
      </c>
    </row>
    <row r="1196" spans="1:5" ht="12.75">
      <c r="A1196" s="365">
        <v>34770</v>
      </c>
      <c r="B1196" s="365" t="s">
        <v>32912</v>
      </c>
      <c r="C1196" s="365" t="s">
        <v>1597</v>
      </c>
      <c r="D1196" s="365" t="s">
        <v>1584</v>
      </c>
      <c r="E1196" s="366">
        <v>514.96</v>
      </c>
    </row>
    <row r="1197" spans="1:5" ht="12.75">
      <c r="A1197" s="365">
        <v>1518</v>
      </c>
      <c r="B1197" s="365" t="s">
        <v>32913</v>
      </c>
      <c r="C1197" s="365" t="s">
        <v>1597</v>
      </c>
      <c r="D1197" s="365" t="s">
        <v>1588</v>
      </c>
      <c r="E1197" s="366">
        <v>525</v>
      </c>
    </row>
    <row r="1198" spans="1:5" ht="12.75">
      <c r="A1198" s="365">
        <v>41965</v>
      </c>
      <c r="B1198" s="365" t="s">
        <v>32914</v>
      </c>
      <c r="C1198" s="365" t="s">
        <v>1597</v>
      </c>
      <c r="D1198" s="365" t="s">
        <v>1584</v>
      </c>
      <c r="E1198" s="366">
        <v>460.34</v>
      </c>
    </row>
    <row r="1199" spans="1:5" ht="12.75">
      <c r="A1199" s="365">
        <v>34492</v>
      </c>
      <c r="B1199" s="365" t="s">
        <v>32915</v>
      </c>
      <c r="C1199" s="365" t="s">
        <v>1592</v>
      </c>
      <c r="D1199" s="365" t="s">
        <v>1588</v>
      </c>
      <c r="E1199" s="366">
        <v>480</v>
      </c>
    </row>
    <row r="1200" spans="1:5" ht="12.75">
      <c r="A1200" s="365">
        <v>1524</v>
      </c>
      <c r="B1200" s="365" t="s">
        <v>32916</v>
      </c>
      <c r="C1200" s="365" t="s">
        <v>1592</v>
      </c>
      <c r="D1200" s="365" t="s">
        <v>1584</v>
      </c>
      <c r="E1200" s="366">
        <v>518.20000000000005</v>
      </c>
    </row>
    <row r="1201" spans="1:5" ht="12.75">
      <c r="A1201" s="365">
        <v>38404</v>
      </c>
      <c r="B1201" s="365" t="s">
        <v>32917</v>
      </c>
      <c r="C1201" s="365" t="s">
        <v>1592</v>
      </c>
      <c r="D1201" s="365" t="s">
        <v>1584</v>
      </c>
      <c r="E1201" s="366">
        <v>497.18</v>
      </c>
    </row>
    <row r="1202" spans="1:5" ht="12.75">
      <c r="A1202" s="365">
        <v>39849</v>
      </c>
      <c r="B1202" s="365" t="s">
        <v>32918</v>
      </c>
      <c r="C1202" s="365" t="s">
        <v>1592</v>
      </c>
      <c r="D1202" s="365" t="s">
        <v>1584</v>
      </c>
      <c r="E1202" s="366">
        <v>569.77</v>
      </c>
    </row>
    <row r="1203" spans="1:5" ht="12.75">
      <c r="A1203" s="365">
        <v>38464</v>
      </c>
      <c r="B1203" s="365" t="s">
        <v>32919</v>
      </c>
      <c r="C1203" s="365" t="s">
        <v>1592</v>
      </c>
      <c r="D1203" s="365" t="s">
        <v>1584</v>
      </c>
      <c r="E1203" s="366">
        <v>578.04</v>
      </c>
    </row>
    <row r="1204" spans="1:5" ht="12.75">
      <c r="A1204" s="365">
        <v>34493</v>
      </c>
      <c r="B1204" s="365" t="s">
        <v>32920</v>
      </c>
      <c r="C1204" s="365" t="s">
        <v>1592</v>
      </c>
      <c r="D1204" s="365" t="s">
        <v>1584</v>
      </c>
      <c r="E1204" s="366">
        <v>493.53</v>
      </c>
    </row>
    <row r="1205" spans="1:5" ht="12.75">
      <c r="A1205" s="365">
        <v>1527</v>
      </c>
      <c r="B1205" s="365" t="s">
        <v>32921</v>
      </c>
      <c r="C1205" s="365" t="s">
        <v>1592</v>
      </c>
      <c r="D1205" s="365" t="s">
        <v>1584</v>
      </c>
      <c r="E1205" s="366">
        <v>534.66</v>
      </c>
    </row>
    <row r="1206" spans="1:5" ht="12.75">
      <c r="A1206" s="365">
        <v>38405</v>
      </c>
      <c r="B1206" s="365" t="s">
        <v>32922</v>
      </c>
      <c r="C1206" s="365" t="s">
        <v>1592</v>
      </c>
      <c r="D1206" s="365" t="s">
        <v>1584</v>
      </c>
      <c r="E1206" s="366">
        <v>512.52</v>
      </c>
    </row>
    <row r="1207" spans="1:5" ht="12.75">
      <c r="A1207" s="365">
        <v>38408</v>
      </c>
      <c r="B1207" s="365" t="s">
        <v>32923</v>
      </c>
      <c r="C1207" s="365" t="s">
        <v>1592</v>
      </c>
      <c r="D1207" s="365" t="s">
        <v>1584</v>
      </c>
      <c r="E1207" s="366">
        <v>567.30999999999995</v>
      </c>
    </row>
    <row r="1208" spans="1:5" ht="12.75">
      <c r="A1208" s="365">
        <v>34494</v>
      </c>
      <c r="B1208" s="365" t="s">
        <v>32924</v>
      </c>
      <c r="C1208" s="365" t="s">
        <v>1592</v>
      </c>
      <c r="D1208" s="365" t="s">
        <v>1584</v>
      </c>
      <c r="E1208" s="366">
        <v>509.98</v>
      </c>
    </row>
    <row r="1209" spans="1:5" ht="12.75">
      <c r="A1209" s="365">
        <v>1525</v>
      </c>
      <c r="B1209" s="365" t="s">
        <v>32925</v>
      </c>
      <c r="C1209" s="365" t="s">
        <v>1592</v>
      </c>
      <c r="D1209" s="365" t="s">
        <v>1584</v>
      </c>
      <c r="E1209" s="366">
        <v>551.1</v>
      </c>
    </row>
    <row r="1210" spans="1:5" ht="12.75">
      <c r="A1210" s="365">
        <v>38406</v>
      </c>
      <c r="B1210" s="365" t="s">
        <v>32926</v>
      </c>
      <c r="C1210" s="365" t="s">
        <v>1592</v>
      </c>
      <c r="D1210" s="365" t="s">
        <v>1584</v>
      </c>
      <c r="E1210" s="366">
        <v>541.17999999999995</v>
      </c>
    </row>
    <row r="1211" spans="1:5" ht="12.75">
      <c r="A1211" s="365">
        <v>38409</v>
      </c>
      <c r="B1211" s="365" t="s">
        <v>32927</v>
      </c>
      <c r="C1211" s="365" t="s">
        <v>1592</v>
      </c>
      <c r="D1211" s="365" t="s">
        <v>1584</v>
      </c>
      <c r="E1211" s="366">
        <v>571.16999999999996</v>
      </c>
    </row>
    <row r="1212" spans="1:5" ht="12.75">
      <c r="A1212" s="365">
        <v>43360</v>
      </c>
      <c r="B1212" s="365" t="s">
        <v>32928</v>
      </c>
      <c r="C1212" s="365" t="s">
        <v>1592</v>
      </c>
      <c r="D1212" s="365" t="s">
        <v>1584</v>
      </c>
      <c r="E1212" s="366">
        <v>595.57000000000005</v>
      </c>
    </row>
    <row r="1213" spans="1:5" ht="12.75">
      <c r="A1213" s="365">
        <v>34495</v>
      </c>
      <c r="B1213" s="365" t="s">
        <v>32929</v>
      </c>
      <c r="C1213" s="365" t="s">
        <v>1592</v>
      </c>
      <c r="D1213" s="365" t="s">
        <v>1584</v>
      </c>
      <c r="E1213" s="366">
        <v>526.42999999999995</v>
      </c>
    </row>
    <row r="1214" spans="1:5" ht="12.75">
      <c r="A1214" s="365">
        <v>11145</v>
      </c>
      <c r="B1214" s="365" t="s">
        <v>32930</v>
      </c>
      <c r="C1214" s="365" t="s">
        <v>1592</v>
      </c>
      <c r="D1214" s="365" t="s">
        <v>1584</v>
      </c>
      <c r="E1214" s="366">
        <v>567.55999999999995</v>
      </c>
    </row>
    <row r="1215" spans="1:5" ht="12.75">
      <c r="A1215" s="365">
        <v>34496</v>
      </c>
      <c r="B1215" s="365" t="s">
        <v>32931</v>
      </c>
      <c r="C1215" s="365" t="s">
        <v>1592</v>
      </c>
      <c r="D1215" s="365" t="s">
        <v>1584</v>
      </c>
      <c r="E1215" s="366">
        <v>549.15</v>
      </c>
    </row>
    <row r="1216" spans="1:5" ht="12.75">
      <c r="A1216" s="365">
        <v>34479</v>
      </c>
      <c r="B1216" s="365" t="s">
        <v>32932</v>
      </c>
      <c r="C1216" s="365" t="s">
        <v>1592</v>
      </c>
      <c r="D1216" s="365" t="s">
        <v>1584</v>
      </c>
      <c r="E1216" s="366">
        <v>584</v>
      </c>
    </row>
    <row r="1217" spans="1:5" ht="12.75">
      <c r="A1217" s="365">
        <v>34481</v>
      </c>
      <c r="B1217" s="365" t="s">
        <v>32933</v>
      </c>
      <c r="C1217" s="365" t="s">
        <v>1592</v>
      </c>
      <c r="D1217" s="365" t="s">
        <v>1584</v>
      </c>
      <c r="E1217" s="366">
        <v>610.22</v>
      </c>
    </row>
    <row r="1218" spans="1:5" ht="12.75">
      <c r="A1218" s="365">
        <v>34483</v>
      </c>
      <c r="B1218" s="365" t="s">
        <v>32934</v>
      </c>
      <c r="C1218" s="365" t="s">
        <v>1592</v>
      </c>
      <c r="D1218" s="365" t="s">
        <v>1584</v>
      </c>
      <c r="E1218" s="366">
        <v>651.97</v>
      </c>
    </row>
    <row r="1219" spans="1:5" ht="12.75">
      <c r="A1219" s="365">
        <v>34485</v>
      </c>
      <c r="B1219" s="365" t="s">
        <v>32935</v>
      </c>
      <c r="C1219" s="365" t="s">
        <v>1592</v>
      </c>
      <c r="D1219" s="365" t="s">
        <v>1584</v>
      </c>
      <c r="E1219" s="366">
        <v>697.21</v>
      </c>
    </row>
    <row r="1220" spans="1:5" ht="12.75">
      <c r="A1220" s="365">
        <v>14041</v>
      </c>
      <c r="B1220" s="365" t="s">
        <v>32936</v>
      </c>
      <c r="C1220" s="365" t="s">
        <v>1592</v>
      </c>
      <c r="D1220" s="365" t="s">
        <v>1584</v>
      </c>
      <c r="E1220" s="366">
        <v>453.22</v>
      </c>
    </row>
    <row r="1221" spans="1:5" ht="12.75">
      <c r="A1221" s="365">
        <v>1523</v>
      </c>
      <c r="B1221" s="365" t="s">
        <v>32937</v>
      </c>
      <c r="C1221" s="365" t="s">
        <v>1592</v>
      </c>
      <c r="D1221" s="365" t="s">
        <v>1584</v>
      </c>
      <c r="E1221" s="366">
        <v>460.62</v>
      </c>
    </row>
    <row r="1222" spans="1:5" ht="12.75">
      <c r="A1222" s="365">
        <v>14052</v>
      </c>
      <c r="B1222" s="365" t="s">
        <v>32938</v>
      </c>
      <c r="C1222" s="365" t="s">
        <v>1583</v>
      </c>
      <c r="D1222" s="365" t="s">
        <v>1584</v>
      </c>
      <c r="E1222" s="366">
        <v>12.57</v>
      </c>
    </row>
    <row r="1223" spans="1:5" ht="12.75">
      <c r="A1223" s="365">
        <v>14054</v>
      </c>
      <c r="B1223" s="365" t="s">
        <v>32939</v>
      </c>
      <c r="C1223" s="365" t="s">
        <v>1583</v>
      </c>
      <c r="D1223" s="365" t="s">
        <v>1584</v>
      </c>
      <c r="E1223" s="366">
        <v>16.329999999999998</v>
      </c>
    </row>
    <row r="1224" spans="1:5" ht="12.75">
      <c r="A1224" s="365">
        <v>14053</v>
      </c>
      <c r="B1224" s="365" t="s">
        <v>32940</v>
      </c>
      <c r="C1224" s="365" t="s">
        <v>1583</v>
      </c>
      <c r="D1224" s="365" t="s">
        <v>1584</v>
      </c>
      <c r="E1224" s="366">
        <v>12.76</v>
      </c>
    </row>
    <row r="1225" spans="1:5" ht="12.75">
      <c r="A1225" s="365">
        <v>2558</v>
      </c>
      <c r="B1225" s="365" t="s">
        <v>32941</v>
      </c>
      <c r="C1225" s="365" t="s">
        <v>1583</v>
      </c>
      <c r="D1225" s="365" t="s">
        <v>1584</v>
      </c>
      <c r="E1225" s="366">
        <v>9.6</v>
      </c>
    </row>
    <row r="1226" spans="1:5" ht="12.75">
      <c r="A1226" s="365">
        <v>2560</v>
      </c>
      <c r="B1226" s="365" t="s">
        <v>32942</v>
      </c>
      <c r="C1226" s="365" t="s">
        <v>1583</v>
      </c>
      <c r="D1226" s="365" t="s">
        <v>1584</v>
      </c>
      <c r="E1226" s="366">
        <v>16.899999999999999</v>
      </c>
    </row>
    <row r="1227" spans="1:5" ht="12.75">
      <c r="A1227" s="365">
        <v>2559</v>
      </c>
      <c r="B1227" s="365" t="s">
        <v>32943</v>
      </c>
      <c r="C1227" s="365" t="s">
        <v>1583</v>
      </c>
      <c r="D1227" s="365" t="s">
        <v>1588</v>
      </c>
      <c r="E1227" s="366">
        <v>13.52</v>
      </c>
    </row>
    <row r="1228" spans="1:5" ht="12.75">
      <c r="A1228" s="365">
        <v>2592</v>
      </c>
      <c r="B1228" s="365" t="s">
        <v>32944</v>
      </c>
      <c r="C1228" s="365" t="s">
        <v>1583</v>
      </c>
      <c r="D1228" s="365" t="s">
        <v>1584</v>
      </c>
      <c r="E1228" s="366">
        <v>224.13</v>
      </c>
    </row>
    <row r="1229" spans="1:5" ht="12.75">
      <c r="A1229" s="365">
        <v>2566</v>
      </c>
      <c r="B1229" s="365" t="s">
        <v>32945</v>
      </c>
      <c r="C1229" s="365" t="s">
        <v>1583</v>
      </c>
      <c r="D1229" s="365" t="s">
        <v>1584</v>
      </c>
      <c r="E1229" s="366">
        <v>22.55</v>
      </c>
    </row>
    <row r="1230" spans="1:5" ht="12.75">
      <c r="A1230" s="365">
        <v>2589</v>
      </c>
      <c r="B1230" s="365" t="s">
        <v>32946</v>
      </c>
      <c r="C1230" s="365" t="s">
        <v>1583</v>
      </c>
      <c r="D1230" s="365" t="s">
        <v>1584</v>
      </c>
      <c r="E1230" s="366">
        <v>29.98</v>
      </c>
    </row>
    <row r="1231" spans="1:5" ht="12.75">
      <c r="A1231" s="365">
        <v>2591</v>
      </c>
      <c r="B1231" s="365" t="s">
        <v>32947</v>
      </c>
      <c r="C1231" s="365" t="s">
        <v>1583</v>
      </c>
      <c r="D1231" s="365" t="s">
        <v>1584</v>
      </c>
      <c r="E1231" s="366">
        <v>10.93</v>
      </c>
    </row>
    <row r="1232" spans="1:5" ht="12.75">
      <c r="A1232" s="365">
        <v>2590</v>
      </c>
      <c r="B1232" s="365" t="s">
        <v>32948</v>
      </c>
      <c r="C1232" s="365" t="s">
        <v>1583</v>
      </c>
      <c r="D1232" s="365" t="s">
        <v>1584</v>
      </c>
      <c r="E1232" s="366">
        <v>18.399999999999999</v>
      </c>
    </row>
    <row r="1233" spans="1:5" ht="12.75">
      <c r="A1233" s="365">
        <v>2567</v>
      </c>
      <c r="B1233" s="365" t="s">
        <v>32949</v>
      </c>
      <c r="C1233" s="365" t="s">
        <v>1583</v>
      </c>
      <c r="D1233" s="365" t="s">
        <v>1584</v>
      </c>
      <c r="E1233" s="366">
        <v>43.97</v>
      </c>
    </row>
    <row r="1234" spans="1:5" ht="12.75">
      <c r="A1234" s="365">
        <v>2565</v>
      </c>
      <c r="B1234" s="365" t="s">
        <v>32950</v>
      </c>
      <c r="C1234" s="365" t="s">
        <v>1583</v>
      </c>
      <c r="D1234" s="365" t="s">
        <v>1584</v>
      </c>
      <c r="E1234" s="366">
        <v>10.95</v>
      </c>
    </row>
    <row r="1235" spans="1:5" ht="12.75">
      <c r="A1235" s="365">
        <v>2568</v>
      </c>
      <c r="B1235" s="365" t="s">
        <v>32951</v>
      </c>
      <c r="C1235" s="365" t="s">
        <v>1583</v>
      </c>
      <c r="D1235" s="365" t="s">
        <v>1584</v>
      </c>
      <c r="E1235" s="366">
        <v>122.11</v>
      </c>
    </row>
    <row r="1236" spans="1:5" ht="12.75">
      <c r="A1236" s="365">
        <v>2594</v>
      </c>
      <c r="B1236" s="365" t="s">
        <v>32952</v>
      </c>
      <c r="C1236" s="365" t="s">
        <v>1583</v>
      </c>
      <c r="D1236" s="365" t="s">
        <v>1584</v>
      </c>
      <c r="E1236" s="366">
        <v>203.43</v>
      </c>
    </row>
    <row r="1237" spans="1:5" ht="12.75">
      <c r="A1237" s="365">
        <v>2587</v>
      </c>
      <c r="B1237" s="365" t="s">
        <v>32953</v>
      </c>
      <c r="C1237" s="365" t="s">
        <v>1583</v>
      </c>
      <c r="D1237" s="365" t="s">
        <v>1584</v>
      </c>
      <c r="E1237" s="366">
        <v>34.67</v>
      </c>
    </row>
    <row r="1238" spans="1:5" ht="12.75">
      <c r="A1238" s="365">
        <v>2588</v>
      </c>
      <c r="B1238" s="365" t="s">
        <v>32954</v>
      </c>
      <c r="C1238" s="365" t="s">
        <v>1583</v>
      </c>
      <c r="D1238" s="365" t="s">
        <v>1584</v>
      </c>
      <c r="E1238" s="366">
        <v>27.54</v>
      </c>
    </row>
    <row r="1239" spans="1:5" ht="12.75">
      <c r="A1239" s="365">
        <v>2569</v>
      </c>
      <c r="B1239" s="365" t="s">
        <v>32955</v>
      </c>
      <c r="C1239" s="365" t="s">
        <v>1583</v>
      </c>
      <c r="D1239" s="365" t="s">
        <v>1584</v>
      </c>
      <c r="E1239" s="366">
        <v>10.61</v>
      </c>
    </row>
    <row r="1240" spans="1:5" ht="12.75">
      <c r="A1240" s="365">
        <v>2570</v>
      </c>
      <c r="B1240" s="365" t="s">
        <v>32956</v>
      </c>
      <c r="C1240" s="365" t="s">
        <v>1583</v>
      </c>
      <c r="D1240" s="365" t="s">
        <v>1584</v>
      </c>
      <c r="E1240" s="366">
        <v>17.79</v>
      </c>
    </row>
    <row r="1241" spans="1:5" ht="12.75">
      <c r="A1241" s="365">
        <v>2571</v>
      </c>
      <c r="B1241" s="365" t="s">
        <v>32957</v>
      </c>
      <c r="C1241" s="365" t="s">
        <v>1583</v>
      </c>
      <c r="D1241" s="365" t="s">
        <v>1584</v>
      </c>
      <c r="E1241" s="366">
        <v>52.8</v>
      </c>
    </row>
    <row r="1242" spans="1:5" ht="12.75">
      <c r="A1242" s="365">
        <v>2593</v>
      </c>
      <c r="B1242" s="365" t="s">
        <v>32958</v>
      </c>
      <c r="C1242" s="365" t="s">
        <v>1583</v>
      </c>
      <c r="D1242" s="365" t="s">
        <v>1584</v>
      </c>
      <c r="E1242" s="366">
        <v>11.31</v>
      </c>
    </row>
    <row r="1243" spans="1:5" ht="12.75">
      <c r="A1243" s="365">
        <v>2572</v>
      </c>
      <c r="B1243" s="365" t="s">
        <v>32959</v>
      </c>
      <c r="C1243" s="365" t="s">
        <v>1583</v>
      </c>
      <c r="D1243" s="365" t="s">
        <v>1584</v>
      </c>
      <c r="E1243" s="366">
        <v>156.16</v>
      </c>
    </row>
    <row r="1244" spans="1:5" ht="12.75">
      <c r="A1244" s="365">
        <v>2595</v>
      </c>
      <c r="B1244" s="365" t="s">
        <v>32960</v>
      </c>
      <c r="C1244" s="365" t="s">
        <v>1583</v>
      </c>
      <c r="D1244" s="365" t="s">
        <v>1584</v>
      </c>
      <c r="E1244" s="366">
        <v>243.64</v>
      </c>
    </row>
    <row r="1245" spans="1:5" ht="12.75">
      <c r="A1245" s="365">
        <v>2576</v>
      </c>
      <c r="B1245" s="365" t="s">
        <v>32961</v>
      </c>
      <c r="C1245" s="365" t="s">
        <v>1583</v>
      </c>
      <c r="D1245" s="365" t="s">
        <v>1584</v>
      </c>
      <c r="E1245" s="366">
        <v>41.53</v>
      </c>
    </row>
    <row r="1246" spans="1:5" ht="12.75">
      <c r="A1246" s="365">
        <v>2575</v>
      </c>
      <c r="B1246" s="365" t="s">
        <v>32962</v>
      </c>
      <c r="C1246" s="365" t="s">
        <v>1583</v>
      </c>
      <c r="D1246" s="365" t="s">
        <v>1584</v>
      </c>
      <c r="E1246" s="366">
        <v>31.22</v>
      </c>
    </row>
    <row r="1247" spans="1:5" ht="12.75">
      <c r="A1247" s="365">
        <v>2573</v>
      </c>
      <c r="B1247" s="365" t="s">
        <v>32963</v>
      </c>
      <c r="C1247" s="365" t="s">
        <v>1583</v>
      </c>
      <c r="D1247" s="365" t="s">
        <v>1584</v>
      </c>
      <c r="E1247" s="366">
        <v>12.96</v>
      </c>
    </row>
    <row r="1248" spans="1:5" ht="12.75">
      <c r="A1248" s="365">
        <v>2586</v>
      </c>
      <c r="B1248" s="365" t="s">
        <v>32964</v>
      </c>
      <c r="C1248" s="365" t="s">
        <v>1583</v>
      </c>
      <c r="D1248" s="365" t="s">
        <v>1584</v>
      </c>
      <c r="E1248" s="366">
        <v>21.02</v>
      </c>
    </row>
    <row r="1249" spans="1:5" ht="12.75">
      <c r="A1249" s="365">
        <v>2577</v>
      </c>
      <c r="B1249" s="365" t="s">
        <v>32965</v>
      </c>
      <c r="C1249" s="365" t="s">
        <v>1583</v>
      </c>
      <c r="D1249" s="365" t="s">
        <v>1584</v>
      </c>
      <c r="E1249" s="366">
        <v>56.28</v>
      </c>
    </row>
    <row r="1250" spans="1:5" ht="12.75">
      <c r="A1250" s="365">
        <v>2574</v>
      </c>
      <c r="B1250" s="365" t="s">
        <v>32966</v>
      </c>
      <c r="C1250" s="365" t="s">
        <v>1583</v>
      </c>
      <c r="D1250" s="365" t="s">
        <v>1584</v>
      </c>
      <c r="E1250" s="366">
        <v>13.05</v>
      </c>
    </row>
    <row r="1251" spans="1:5" ht="12.75">
      <c r="A1251" s="365">
        <v>2578</v>
      </c>
      <c r="B1251" s="365" t="s">
        <v>32967</v>
      </c>
      <c r="C1251" s="365" t="s">
        <v>1583</v>
      </c>
      <c r="D1251" s="365" t="s">
        <v>1584</v>
      </c>
      <c r="E1251" s="366">
        <v>175.71</v>
      </c>
    </row>
    <row r="1252" spans="1:5" ht="12.75">
      <c r="A1252" s="365">
        <v>2585</v>
      </c>
      <c r="B1252" s="365" t="s">
        <v>32968</v>
      </c>
      <c r="C1252" s="365" t="s">
        <v>1583</v>
      </c>
      <c r="D1252" s="365" t="s">
        <v>1584</v>
      </c>
      <c r="E1252" s="366">
        <v>241.11</v>
      </c>
    </row>
    <row r="1253" spans="1:5" ht="12.75">
      <c r="A1253" s="365">
        <v>12008</v>
      </c>
      <c r="B1253" s="365" t="s">
        <v>32969</v>
      </c>
      <c r="C1253" s="365" t="s">
        <v>1583</v>
      </c>
      <c r="D1253" s="365" t="s">
        <v>1584</v>
      </c>
      <c r="E1253" s="366">
        <v>129.37</v>
      </c>
    </row>
    <row r="1254" spans="1:5" ht="12.75">
      <c r="A1254" s="365">
        <v>2582</v>
      </c>
      <c r="B1254" s="365" t="s">
        <v>32970</v>
      </c>
      <c r="C1254" s="365" t="s">
        <v>1583</v>
      </c>
      <c r="D1254" s="365" t="s">
        <v>1584</v>
      </c>
      <c r="E1254" s="366">
        <v>38.520000000000003</v>
      </c>
    </row>
    <row r="1255" spans="1:5" ht="12.75">
      <c r="A1255" s="365">
        <v>2597</v>
      </c>
      <c r="B1255" s="365" t="s">
        <v>32971</v>
      </c>
      <c r="C1255" s="365" t="s">
        <v>1583</v>
      </c>
      <c r="D1255" s="365" t="s">
        <v>1584</v>
      </c>
      <c r="E1255" s="366">
        <v>33.020000000000003</v>
      </c>
    </row>
    <row r="1256" spans="1:5" ht="12.75">
      <c r="A1256" s="365">
        <v>2579</v>
      </c>
      <c r="B1256" s="365" t="s">
        <v>32972</v>
      </c>
      <c r="C1256" s="365" t="s">
        <v>1583</v>
      </c>
      <c r="D1256" s="365" t="s">
        <v>1584</v>
      </c>
      <c r="E1256" s="366">
        <v>15.72</v>
      </c>
    </row>
    <row r="1257" spans="1:5" ht="12.75">
      <c r="A1257" s="365">
        <v>2581</v>
      </c>
      <c r="B1257" s="365" t="s">
        <v>32973</v>
      </c>
      <c r="C1257" s="365" t="s">
        <v>1583</v>
      </c>
      <c r="D1257" s="365" t="s">
        <v>1584</v>
      </c>
      <c r="E1257" s="366">
        <v>20.11</v>
      </c>
    </row>
    <row r="1258" spans="1:5" ht="12.75">
      <c r="A1258" s="365">
        <v>2596</v>
      </c>
      <c r="B1258" s="365" t="s">
        <v>32974</v>
      </c>
      <c r="C1258" s="365" t="s">
        <v>1583</v>
      </c>
      <c r="D1258" s="365" t="s">
        <v>1584</v>
      </c>
      <c r="E1258" s="366">
        <v>59.49</v>
      </c>
    </row>
    <row r="1259" spans="1:5" ht="12.75">
      <c r="A1259" s="365">
        <v>2580</v>
      </c>
      <c r="B1259" s="365" t="s">
        <v>32975</v>
      </c>
      <c r="C1259" s="365" t="s">
        <v>1583</v>
      </c>
      <c r="D1259" s="365" t="s">
        <v>1584</v>
      </c>
      <c r="E1259" s="366">
        <v>17.23</v>
      </c>
    </row>
    <row r="1260" spans="1:5" ht="12.75">
      <c r="A1260" s="365">
        <v>2583</v>
      </c>
      <c r="B1260" s="365" t="s">
        <v>32976</v>
      </c>
      <c r="C1260" s="365" t="s">
        <v>1583</v>
      </c>
      <c r="D1260" s="365" t="s">
        <v>1584</v>
      </c>
      <c r="E1260" s="366">
        <v>144.69</v>
      </c>
    </row>
    <row r="1261" spans="1:5" ht="12.75">
      <c r="A1261" s="365">
        <v>2584</v>
      </c>
      <c r="B1261" s="365" t="s">
        <v>32977</v>
      </c>
      <c r="C1261" s="365" t="s">
        <v>1583</v>
      </c>
      <c r="D1261" s="365" t="s">
        <v>1584</v>
      </c>
      <c r="E1261" s="366">
        <v>240.87</v>
      </c>
    </row>
    <row r="1262" spans="1:5" ht="12.75">
      <c r="A1262" s="365">
        <v>12010</v>
      </c>
      <c r="B1262" s="365" t="s">
        <v>32978</v>
      </c>
      <c r="C1262" s="365" t="s">
        <v>1583</v>
      </c>
      <c r="D1262" s="365" t="s">
        <v>1584</v>
      </c>
      <c r="E1262" s="366">
        <v>11.79</v>
      </c>
    </row>
    <row r="1263" spans="1:5" ht="12.75">
      <c r="A1263" s="365">
        <v>39329</v>
      </c>
      <c r="B1263" s="365" t="s">
        <v>32979</v>
      </c>
      <c r="C1263" s="365" t="s">
        <v>1583</v>
      </c>
      <c r="D1263" s="365" t="s">
        <v>1584</v>
      </c>
      <c r="E1263" s="366">
        <v>12.33</v>
      </c>
    </row>
    <row r="1264" spans="1:5" ht="12.75">
      <c r="A1264" s="365">
        <v>39330</v>
      </c>
      <c r="B1264" s="365" t="s">
        <v>32980</v>
      </c>
      <c r="C1264" s="365" t="s">
        <v>1583</v>
      </c>
      <c r="D1264" s="365" t="s">
        <v>1584</v>
      </c>
      <c r="E1264" s="366">
        <v>12.97</v>
      </c>
    </row>
    <row r="1265" spans="1:5" ht="12.75">
      <c r="A1265" s="365">
        <v>39332</v>
      </c>
      <c r="B1265" s="365" t="s">
        <v>32981</v>
      </c>
      <c r="C1265" s="365" t="s">
        <v>1583</v>
      </c>
      <c r="D1265" s="365" t="s">
        <v>1584</v>
      </c>
      <c r="E1265" s="366">
        <v>14.5</v>
      </c>
    </row>
    <row r="1266" spans="1:5" ht="12.75">
      <c r="A1266" s="365">
        <v>39331</v>
      </c>
      <c r="B1266" s="365" t="s">
        <v>32982</v>
      </c>
      <c r="C1266" s="365" t="s">
        <v>1583</v>
      </c>
      <c r="D1266" s="365" t="s">
        <v>1584</v>
      </c>
      <c r="E1266" s="366">
        <v>11.54</v>
      </c>
    </row>
    <row r="1267" spans="1:5" ht="12.75">
      <c r="A1267" s="365">
        <v>39333</v>
      </c>
      <c r="B1267" s="365" t="s">
        <v>32983</v>
      </c>
      <c r="C1267" s="365" t="s">
        <v>1583</v>
      </c>
      <c r="D1267" s="365" t="s">
        <v>1584</v>
      </c>
      <c r="E1267" s="366">
        <v>11.25</v>
      </c>
    </row>
    <row r="1268" spans="1:5" ht="12.75">
      <c r="A1268" s="365">
        <v>39335</v>
      </c>
      <c r="B1268" s="365" t="s">
        <v>32984</v>
      </c>
      <c r="C1268" s="365" t="s">
        <v>1583</v>
      </c>
      <c r="D1268" s="365" t="s">
        <v>1584</v>
      </c>
      <c r="E1268" s="366">
        <v>13.02</v>
      </c>
    </row>
    <row r="1269" spans="1:5" ht="12.75">
      <c r="A1269" s="365">
        <v>39334</v>
      </c>
      <c r="B1269" s="365" t="s">
        <v>32985</v>
      </c>
      <c r="C1269" s="365" t="s">
        <v>1583</v>
      </c>
      <c r="D1269" s="365" t="s">
        <v>1584</v>
      </c>
      <c r="E1269" s="366">
        <v>10.35</v>
      </c>
    </row>
    <row r="1270" spans="1:5" ht="12.75">
      <c r="A1270" s="365">
        <v>12016</v>
      </c>
      <c r="B1270" s="365" t="s">
        <v>32986</v>
      </c>
      <c r="C1270" s="365" t="s">
        <v>1583</v>
      </c>
      <c r="D1270" s="365" t="s">
        <v>1584</v>
      </c>
      <c r="E1270" s="366">
        <v>12.99</v>
      </c>
    </row>
    <row r="1271" spans="1:5" ht="12.75">
      <c r="A1271" s="365">
        <v>12015</v>
      </c>
      <c r="B1271" s="365" t="s">
        <v>32987</v>
      </c>
      <c r="C1271" s="365" t="s">
        <v>1583</v>
      </c>
      <c r="D1271" s="365" t="s">
        <v>1584</v>
      </c>
      <c r="E1271" s="366">
        <v>15.12</v>
      </c>
    </row>
    <row r="1272" spans="1:5" ht="12.75">
      <c r="A1272" s="365">
        <v>12020</v>
      </c>
      <c r="B1272" s="365" t="s">
        <v>32988</v>
      </c>
      <c r="C1272" s="365" t="s">
        <v>1583</v>
      </c>
      <c r="D1272" s="365" t="s">
        <v>1584</v>
      </c>
      <c r="E1272" s="366">
        <v>12.99</v>
      </c>
    </row>
    <row r="1273" spans="1:5" ht="12.75">
      <c r="A1273" s="365">
        <v>12019</v>
      </c>
      <c r="B1273" s="365" t="s">
        <v>32989</v>
      </c>
      <c r="C1273" s="365" t="s">
        <v>1583</v>
      </c>
      <c r="D1273" s="365" t="s">
        <v>1584</v>
      </c>
      <c r="E1273" s="366">
        <v>15.12</v>
      </c>
    </row>
    <row r="1274" spans="1:5" ht="12.75">
      <c r="A1274" s="365">
        <v>39336</v>
      </c>
      <c r="B1274" s="365" t="s">
        <v>32990</v>
      </c>
      <c r="C1274" s="365" t="s">
        <v>1583</v>
      </c>
      <c r="D1274" s="365" t="s">
        <v>1584</v>
      </c>
      <c r="E1274" s="366">
        <v>12.97</v>
      </c>
    </row>
    <row r="1275" spans="1:5" ht="12.75">
      <c r="A1275" s="365">
        <v>39338</v>
      </c>
      <c r="B1275" s="365" t="s">
        <v>32991</v>
      </c>
      <c r="C1275" s="365" t="s">
        <v>1583</v>
      </c>
      <c r="D1275" s="365" t="s">
        <v>1584</v>
      </c>
      <c r="E1275" s="366">
        <v>14.5</v>
      </c>
    </row>
    <row r="1276" spans="1:5" ht="12.75">
      <c r="A1276" s="365">
        <v>39337</v>
      </c>
      <c r="B1276" s="365" t="s">
        <v>32992</v>
      </c>
      <c r="C1276" s="365" t="s">
        <v>1583</v>
      </c>
      <c r="D1276" s="365" t="s">
        <v>1584</v>
      </c>
      <c r="E1276" s="366">
        <v>11.54</v>
      </c>
    </row>
    <row r="1277" spans="1:5" ht="12.75">
      <c r="A1277" s="365">
        <v>39341</v>
      </c>
      <c r="B1277" s="365" t="s">
        <v>32993</v>
      </c>
      <c r="C1277" s="365" t="s">
        <v>1583</v>
      </c>
      <c r="D1277" s="365" t="s">
        <v>1584</v>
      </c>
      <c r="E1277" s="366">
        <v>18.899999999999999</v>
      </c>
    </row>
    <row r="1278" spans="1:5" ht="12.75">
      <c r="A1278" s="365">
        <v>39340</v>
      </c>
      <c r="B1278" s="365" t="s">
        <v>32994</v>
      </c>
      <c r="C1278" s="365" t="s">
        <v>1583</v>
      </c>
      <c r="D1278" s="365" t="s">
        <v>1584</v>
      </c>
      <c r="E1278" s="366">
        <v>13.88</v>
      </c>
    </row>
    <row r="1279" spans="1:5" ht="12.75">
      <c r="A1279" s="365">
        <v>12025</v>
      </c>
      <c r="B1279" s="365" t="s">
        <v>32995</v>
      </c>
      <c r="C1279" s="365" t="s">
        <v>1583</v>
      </c>
      <c r="D1279" s="365" t="s">
        <v>1584</v>
      </c>
      <c r="E1279" s="366">
        <v>14.33</v>
      </c>
    </row>
    <row r="1280" spans="1:5" ht="12.75">
      <c r="A1280" s="365">
        <v>39342</v>
      </c>
      <c r="B1280" s="365" t="s">
        <v>32996</v>
      </c>
      <c r="C1280" s="365" t="s">
        <v>1583</v>
      </c>
      <c r="D1280" s="365" t="s">
        <v>1584</v>
      </c>
      <c r="E1280" s="366">
        <v>18.899999999999999</v>
      </c>
    </row>
    <row r="1281" spans="1:5" ht="12.75">
      <c r="A1281" s="365">
        <v>39343</v>
      </c>
      <c r="B1281" s="365" t="s">
        <v>32997</v>
      </c>
      <c r="C1281" s="365" t="s">
        <v>1583</v>
      </c>
      <c r="D1281" s="365" t="s">
        <v>1584</v>
      </c>
      <c r="E1281" s="366">
        <v>15.96</v>
      </c>
    </row>
    <row r="1282" spans="1:5" ht="12.75">
      <c r="A1282" s="365">
        <v>39345</v>
      </c>
      <c r="B1282" s="365" t="s">
        <v>32998</v>
      </c>
      <c r="C1282" s="365" t="s">
        <v>1583</v>
      </c>
      <c r="D1282" s="365" t="s">
        <v>1584</v>
      </c>
      <c r="E1282" s="366">
        <v>21.6</v>
      </c>
    </row>
    <row r="1283" spans="1:5" ht="12.75">
      <c r="A1283" s="365">
        <v>39344</v>
      </c>
      <c r="B1283" s="365" t="s">
        <v>32999</v>
      </c>
      <c r="C1283" s="365" t="s">
        <v>1583</v>
      </c>
      <c r="D1283" s="365" t="s">
        <v>1584</v>
      </c>
      <c r="E1283" s="366">
        <v>15.43</v>
      </c>
    </row>
    <row r="1284" spans="1:5" ht="12.75">
      <c r="A1284" s="365">
        <v>12623</v>
      </c>
      <c r="B1284" s="365" t="s">
        <v>33000</v>
      </c>
      <c r="C1284" s="365" t="s">
        <v>1589</v>
      </c>
      <c r="D1284" s="365" t="s">
        <v>1584</v>
      </c>
      <c r="E1284" s="366">
        <v>69.680000000000007</v>
      </c>
    </row>
    <row r="1285" spans="1:5" ht="12.75">
      <c r="A1285" s="365">
        <v>34498</v>
      </c>
      <c r="B1285" s="365" t="s">
        <v>33001</v>
      </c>
      <c r="C1285" s="365" t="s">
        <v>1583</v>
      </c>
      <c r="D1285" s="365" t="s">
        <v>1584</v>
      </c>
      <c r="E1285" s="366">
        <v>130.41999999999999</v>
      </c>
    </row>
    <row r="1286" spans="1:5" ht="12.75">
      <c r="A1286" s="365">
        <v>13244</v>
      </c>
      <c r="B1286" s="365" t="s">
        <v>33002</v>
      </c>
      <c r="C1286" s="365" t="s">
        <v>1583</v>
      </c>
      <c r="D1286" s="365" t="s">
        <v>1588</v>
      </c>
      <c r="E1286" s="366">
        <v>54.9</v>
      </c>
    </row>
    <row r="1287" spans="1:5" ht="12.75">
      <c r="A1287" s="365">
        <v>38998</v>
      </c>
      <c r="B1287" s="365" t="s">
        <v>33003</v>
      </c>
      <c r="C1287" s="365" t="s">
        <v>1583</v>
      </c>
      <c r="D1287" s="365" t="s">
        <v>1586</v>
      </c>
      <c r="E1287" s="366">
        <v>10.34</v>
      </c>
    </row>
    <row r="1288" spans="1:5" ht="12.75">
      <c r="A1288" s="365">
        <v>38999</v>
      </c>
      <c r="B1288" s="365" t="s">
        <v>33004</v>
      </c>
      <c r="C1288" s="365" t="s">
        <v>1583</v>
      </c>
      <c r="D1288" s="365" t="s">
        <v>1586</v>
      </c>
      <c r="E1288" s="366">
        <v>26.13</v>
      </c>
    </row>
    <row r="1289" spans="1:5" ht="12.75">
      <c r="A1289" s="365">
        <v>38996</v>
      </c>
      <c r="B1289" s="365" t="s">
        <v>33005</v>
      </c>
      <c r="C1289" s="365" t="s">
        <v>1583</v>
      </c>
      <c r="D1289" s="365" t="s">
        <v>1586</v>
      </c>
      <c r="E1289" s="366">
        <v>18.47</v>
      </c>
    </row>
    <row r="1290" spans="1:5" ht="12.75">
      <c r="A1290" s="365">
        <v>44173</v>
      </c>
      <c r="B1290" s="365" t="s">
        <v>33006</v>
      </c>
      <c r="C1290" s="365" t="s">
        <v>1583</v>
      </c>
      <c r="D1290" s="365" t="s">
        <v>1586</v>
      </c>
      <c r="E1290" s="366">
        <v>17.96</v>
      </c>
    </row>
    <row r="1291" spans="1:5" ht="12.75">
      <c r="A1291" s="365">
        <v>44174</v>
      </c>
      <c r="B1291" s="365" t="s">
        <v>33007</v>
      </c>
      <c r="C1291" s="365" t="s">
        <v>1583</v>
      </c>
      <c r="D1291" s="365" t="s">
        <v>1586</v>
      </c>
      <c r="E1291" s="366">
        <v>29.4</v>
      </c>
    </row>
    <row r="1292" spans="1:5" ht="12.75">
      <c r="A1292" s="365">
        <v>38997</v>
      </c>
      <c r="B1292" s="365" t="s">
        <v>33008</v>
      </c>
      <c r="C1292" s="365" t="s">
        <v>1583</v>
      </c>
      <c r="D1292" s="365" t="s">
        <v>1586</v>
      </c>
      <c r="E1292" s="366">
        <v>26.42</v>
      </c>
    </row>
    <row r="1293" spans="1:5" ht="12.75">
      <c r="A1293" s="365">
        <v>39600</v>
      </c>
      <c r="B1293" s="365" t="s">
        <v>33009</v>
      </c>
      <c r="C1293" s="365" t="s">
        <v>1583</v>
      </c>
      <c r="D1293" s="365" t="s">
        <v>1584</v>
      </c>
      <c r="E1293" s="366">
        <v>9.59</v>
      </c>
    </row>
    <row r="1294" spans="1:5" ht="12.75">
      <c r="A1294" s="365">
        <v>39601</v>
      </c>
      <c r="B1294" s="365" t="s">
        <v>33010</v>
      </c>
      <c r="C1294" s="365" t="s">
        <v>1583</v>
      </c>
      <c r="D1294" s="365" t="s">
        <v>1584</v>
      </c>
      <c r="E1294" s="366">
        <v>20.350000000000001</v>
      </c>
    </row>
    <row r="1295" spans="1:5" ht="12.75">
      <c r="A1295" s="365">
        <v>39862</v>
      </c>
      <c r="B1295" s="365" t="s">
        <v>33011</v>
      </c>
      <c r="C1295" s="365" t="s">
        <v>1583</v>
      </c>
      <c r="D1295" s="365" t="s">
        <v>1586</v>
      </c>
      <c r="E1295" s="366">
        <v>13.44</v>
      </c>
    </row>
    <row r="1296" spans="1:5" ht="12.75">
      <c r="A1296" s="365">
        <v>39863</v>
      </c>
      <c r="B1296" s="365" t="s">
        <v>33012</v>
      </c>
      <c r="C1296" s="365" t="s">
        <v>1583</v>
      </c>
      <c r="D1296" s="365" t="s">
        <v>1586</v>
      </c>
      <c r="E1296" s="366">
        <v>13.63</v>
      </c>
    </row>
    <row r="1297" spans="1:5" ht="12.75">
      <c r="A1297" s="365">
        <v>39864</v>
      </c>
      <c r="B1297" s="365" t="s">
        <v>33013</v>
      </c>
      <c r="C1297" s="365" t="s">
        <v>1583</v>
      </c>
      <c r="D1297" s="365" t="s">
        <v>1586</v>
      </c>
      <c r="E1297" s="366">
        <v>16.91</v>
      </c>
    </row>
    <row r="1298" spans="1:5" ht="12.75">
      <c r="A1298" s="365">
        <v>39865</v>
      </c>
      <c r="B1298" s="365" t="s">
        <v>33014</v>
      </c>
      <c r="C1298" s="365" t="s">
        <v>1583</v>
      </c>
      <c r="D1298" s="365" t="s">
        <v>1586</v>
      </c>
      <c r="E1298" s="366">
        <v>23.83</v>
      </c>
    </row>
    <row r="1299" spans="1:5" ht="12.75">
      <c r="A1299" s="365">
        <v>2517</v>
      </c>
      <c r="B1299" s="365" t="s">
        <v>33015</v>
      </c>
      <c r="C1299" s="365" t="s">
        <v>1583</v>
      </c>
      <c r="D1299" s="365" t="s">
        <v>1584</v>
      </c>
      <c r="E1299" s="366">
        <v>24</v>
      </c>
    </row>
    <row r="1300" spans="1:5" ht="12.75">
      <c r="A1300" s="365">
        <v>2522</v>
      </c>
      <c r="B1300" s="365" t="s">
        <v>33016</v>
      </c>
      <c r="C1300" s="365" t="s">
        <v>1583</v>
      </c>
      <c r="D1300" s="365" t="s">
        <v>1584</v>
      </c>
      <c r="E1300" s="366">
        <v>15.51</v>
      </c>
    </row>
    <row r="1301" spans="1:5" ht="12.75">
      <c r="A1301" s="365">
        <v>2548</v>
      </c>
      <c r="B1301" s="365" t="s">
        <v>33017</v>
      </c>
      <c r="C1301" s="365" t="s">
        <v>1583</v>
      </c>
      <c r="D1301" s="365" t="s">
        <v>1584</v>
      </c>
      <c r="E1301" s="366">
        <v>9.5399999999999991</v>
      </c>
    </row>
    <row r="1302" spans="1:5" ht="12.75">
      <c r="A1302" s="365">
        <v>2516</v>
      </c>
      <c r="B1302" s="365" t="s">
        <v>33018</v>
      </c>
      <c r="C1302" s="365" t="s">
        <v>1583</v>
      </c>
      <c r="D1302" s="365" t="s">
        <v>1584</v>
      </c>
      <c r="E1302" s="366">
        <v>12.45</v>
      </c>
    </row>
    <row r="1303" spans="1:5" ht="12.75">
      <c r="A1303" s="365">
        <v>2518</v>
      </c>
      <c r="B1303" s="365" t="s">
        <v>33019</v>
      </c>
      <c r="C1303" s="365" t="s">
        <v>1583</v>
      </c>
      <c r="D1303" s="365" t="s">
        <v>1584</v>
      </c>
      <c r="E1303" s="366">
        <v>114.23</v>
      </c>
    </row>
    <row r="1304" spans="1:5" ht="12.75">
      <c r="A1304" s="365">
        <v>2521</v>
      </c>
      <c r="B1304" s="365" t="s">
        <v>33020</v>
      </c>
      <c r="C1304" s="365" t="s">
        <v>1583</v>
      </c>
      <c r="D1304" s="365" t="s">
        <v>1584</v>
      </c>
      <c r="E1304" s="366">
        <v>48.63</v>
      </c>
    </row>
    <row r="1305" spans="1:5" ht="12.75">
      <c r="A1305" s="365">
        <v>2515</v>
      </c>
      <c r="B1305" s="365" t="s">
        <v>33021</v>
      </c>
      <c r="C1305" s="365" t="s">
        <v>1583</v>
      </c>
      <c r="D1305" s="365" t="s">
        <v>1584</v>
      </c>
      <c r="E1305" s="366">
        <v>10.36</v>
      </c>
    </row>
    <row r="1306" spans="1:5" ht="12.75">
      <c r="A1306" s="365">
        <v>2519</v>
      </c>
      <c r="B1306" s="365" t="s">
        <v>33022</v>
      </c>
      <c r="C1306" s="365" t="s">
        <v>1583</v>
      </c>
      <c r="D1306" s="365" t="s">
        <v>1584</v>
      </c>
      <c r="E1306" s="366">
        <v>137.74</v>
      </c>
    </row>
    <row r="1307" spans="1:5" ht="12.75">
      <c r="A1307" s="365">
        <v>2520</v>
      </c>
      <c r="B1307" s="365" t="s">
        <v>33023</v>
      </c>
      <c r="C1307" s="365" t="s">
        <v>1583</v>
      </c>
      <c r="D1307" s="365" t="s">
        <v>1584</v>
      </c>
      <c r="E1307" s="366">
        <v>253.51</v>
      </c>
    </row>
    <row r="1308" spans="1:5" ht="12.75">
      <c r="A1308" s="365">
        <v>1602</v>
      </c>
      <c r="B1308" s="365" t="s">
        <v>33024</v>
      </c>
      <c r="C1308" s="365" t="s">
        <v>1583</v>
      </c>
      <c r="D1308" s="365" t="s">
        <v>1584</v>
      </c>
      <c r="E1308" s="366">
        <v>52.45</v>
      </c>
    </row>
    <row r="1309" spans="1:5" ht="12.75">
      <c r="A1309" s="365">
        <v>1601</v>
      </c>
      <c r="B1309" s="365" t="s">
        <v>33025</v>
      </c>
      <c r="C1309" s="365" t="s">
        <v>1583</v>
      </c>
      <c r="D1309" s="365" t="s">
        <v>1584</v>
      </c>
      <c r="E1309" s="366">
        <v>46.75</v>
      </c>
    </row>
    <row r="1310" spans="1:5" ht="12.75">
      <c r="A1310" s="365">
        <v>1598</v>
      </c>
      <c r="B1310" s="365" t="s">
        <v>33026</v>
      </c>
      <c r="C1310" s="365" t="s">
        <v>1583</v>
      </c>
      <c r="D1310" s="365" t="s">
        <v>1584</v>
      </c>
      <c r="E1310" s="366">
        <v>13.83</v>
      </c>
    </row>
    <row r="1311" spans="1:5" ht="12.75">
      <c r="A1311" s="365">
        <v>1600</v>
      </c>
      <c r="B1311" s="365" t="s">
        <v>33027</v>
      </c>
      <c r="C1311" s="365" t="s">
        <v>1583</v>
      </c>
      <c r="D1311" s="365" t="s">
        <v>1584</v>
      </c>
      <c r="E1311" s="366">
        <v>20.420000000000002</v>
      </c>
    </row>
    <row r="1312" spans="1:5" ht="12.75">
      <c r="A1312" s="365">
        <v>1603</v>
      </c>
      <c r="B1312" s="365" t="s">
        <v>33028</v>
      </c>
      <c r="C1312" s="365" t="s">
        <v>1583</v>
      </c>
      <c r="D1312" s="365" t="s">
        <v>1584</v>
      </c>
      <c r="E1312" s="366">
        <v>79.2</v>
      </c>
    </row>
    <row r="1313" spans="1:5" ht="12.75">
      <c r="A1313" s="365">
        <v>1599</v>
      </c>
      <c r="B1313" s="365" t="s">
        <v>33029</v>
      </c>
      <c r="C1313" s="365" t="s">
        <v>1583</v>
      </c>
      <c r="D1313" s="365" t="s">
        <v>1584</v>
      </c>
      <c r="E1313" s="366">
        <v>16.05</v>
      </c>
    </row>
    <row r="1314" spans="1:5" ht="12.75">
      <c r="A1314" s="365">
        <v>1597</v>
      </c>
      <c r="B1314" s="365" t="s">
        <v>33030</v>
      </c>
      <c r="C1314" s="365" t="s">
        <v>1583</v>
      </c>
      <c r="D1314" s="365" t="s">
        <v>1584</v>
      </c>
      <c r="E1314" s="366">
        <v>13.01</v>
      </c>
    </row>
    <row r="1315" spans="1:5" ht="12.75">
      <c r="A1315" s="365">
        <v>39602</v>
      </c>
      <c r="B1315" s="365" t="s">
        <v>33031</v>
      </c>
      <c r="C1315" s="365" t="s">
        <v>1583</v>
      </c>
      <c r="D1315" s="365" t="s">
        <v>1584</v>
      </c>
      <c r="E1315" s="366">
        <v>1.01</v>
      </c>
    </row>
    <row r="1316" spans="1:5" ht="12.75">
      <c r="A1316" s="365">
        <v>39603</v>
      </c>
      <c r="B1316" s="365" t="s">
        <v>33032</v>
      </c>
      <c r="C1316" s="365" t="s">
        <v>1583</v>
      </c>
      <c r="D1316" s="365" t="s">
        <v>1584</v>
      </c>
      <c r="E1316" s="366">
        <v>2.16</v>
      </c>
    </row>
    <row r="1317" spans="1:5" ht="12.75">
      <c r="A1317" s="365">
        <v>11821</v>
      </c>
      <c r="B1317" s="365" t="s">
        <v>33033</v>
      </c>
      <c r="C1317" s="365" t="s">
        <v>1583</v>
      </c>
      <c r="D1317" s="365" t="s">
        <v>1584</v>
      </c>
      <c r="E1317" s="366">
        <v>10.68</v>
      </c>
    </row>
    <row r="1318" spans="1:5" ht="12.75">
      <c r="A1318" s="365">
        <v>1562</v>
      </c>
      <c r="B1318" s="365" t="s">
        <v>33034</v>
      </c>
      <c r="C1318" s="365" t="s">
        <v>1583</v>
      </c>
      <c r="D1318" s="365" t="s">
        <v>1584</v>
      </c>
      <c r="E1318" s="366">
        <v>17.5</v>
      </c>
    </row>
    <row r="1319" spans="1:5" ht="12.75">
      <c r="A1319" s="365">
        <v>1563</v>
      </c>
      <c r="B1319" s="365" t="s">
        <v>33035</v>
      </c>
      <c r="C1319" s="365" t="s">
        <v>1583</v>
      </c>
      <c r="D1319" s="365" t="s">
        <v>1584</v>
      </c>
      <c r="E1319" s="366">
        <v>23.48</v>
      </c>
    </row>
    <row r="1320" spans="1:5" ht="12.75">
      <c r="A1320" s="365">
        <v>11856</v>
      </c>
      <c r="B1320" s="365" t="s">
        <v>33036</v>
      </c>
      <c r="C1320" s="365" t="s">
        <v>1583</v>
      </c>
      <c r="D1320" s="365" t="s">
        <v>1588</v>
      </c>
      <c r="E1320" s="366">
        <v>7</v>
      </c>
    </row>
    <row r="1321" spans="1:5" ht="12.75">
      <c r="A1321" s="365">
        <v>11857</v>
      </c>
      <c r="B1321" s="365" t="s">
        <v>33037</v>
      </c>
      <c r="C1321" s="365" t="s">
        <v>1583</v>
      </c>
      <c r="D1321" s="365" t="s">
        <v>1584</v>
      </c>
      <c r="E1321" s="366">
        <v>36.840000000000003</v>
      </c>
    </row>
    <row r="1322" spans="1:5" ht="12.75">
      <c r="A1322" s="365">
        <v>11858</v>
      </c>
      <c r="B1322" s="365" t="s">
        <v>33038</v>
      </c>
      <c r="C1322" s="365" t="s">
        <v>1583</v>
      </c>
      <c r="D1322" s="365" t="s">
        <v>1584</v>
      </c>
      <c r="E1322" s="366">
        <v>45.72</v>
      </c>
    </row>
    <row r="1323" spans="1:5" ht="12.75">
      <c r="A1323" s="365">
        <v>1539</v>
      </c>
      <c r="B1323" s="365" t="s">
        <v>33039</v>
      </c>
      <c r="C1323" s="365" t="s">
        <v>1583</v>
      </c>
      <c r="D1323" s="365" t="s">
        <v>1584</v>
      </c>
      <c r="E1323" s="366">
        <v>8.2200000000000006</v>
      </c>
    </row>
    <row r="1324" spans="1:5" ht="12.75">
      <c r="A1324" s="365">
        <v>11859</v>
      </c>
      <c r="B1324" s="365" t="s">
        <v>33040</v>
      </c>
      <c r="C1324" s="365" t="s">
        <v>1583</v>
      </c>
      <c r="D1324" s="365" t="s">
        <v>1584</v>
      </c>
      <c r="E1324" s="366">
        <v>62.21</v>
      </c>
    </row>
    <row r="1325" spans="1:5" ht="12.75">
      <c r="A1325" s="365">
        <v>1550</v>
      </c>
      <c r="B1325" s="365" t="s">
        <v>33041</v>
      </c>
      <c r="C1325" s="365" t="s">
        <v>1583</v>
      </c>
      <c r="D1325" s="365" t="s">
        <v>1584</v>
      </c>
      <c r="E1325" s="366">
        <v>8.68</v>
      </c>
    </row>
    <row r="1326" spans="1:5" ht="12.75">
      <c r="A1326" s="365">
        <v>11854</v>
      </c>
      <c r="B1326" s="365" t="s">
        <v>33042</v>
      </c>
      <c r="C1326" s="365" t="s">
        <v>1583</v>
      </c>
      <c r="D1326" s="365" t="s">
        <v>1584</v>
      </c>
      <c r="E1326" s="366">
        <v>10.84</v>
      </c>
    </row>
    <row r="1327" spans="1:5" ht="12.75">
      <c r="A1327" s="365">
        <v>11862</v>
      </c>
      <c r="B1327" s="365" t="s">
        <v>33043</v>
      </c>
      <c r="C1327" s="365" t="s">
        <v>1583</v>
      </c>
      <c r="D1327" s="365" t="s">
        <v>1584</v>
      </c>
      <c r="E1327" s="366">
        <v>15.21</v>
      </c>
    </row>
    <row r="1328" spans="1:5" ht="12.75">
      <c r="A1328" s="365">
        <v>11863</v>
      </c>
      <c r="B1328" s="365" t="s">
        <v>33044</v>
      </c>
      <c r="C1328" s="365" t="s">
        <v>1583</v>
      </c>
      <c r="D1328" s="365" t="s">
        <v>1584</v>
      </c>
      <c r="E1328" s="366">
        <v>6.14</v>
      </c>
    </row>
    <row r="1329" spans="1:5" ht="12.75">
      <c r="A1329" s="365">
        <v>11855</v>
      </c>
      <c r="B1329" s="365" t="s">
        <v>33045</v>
      </c>
      <c r="C1329" s="365" t="s">
        <v>1583</v>
      </c>
      <c r="D1329" s="365" t="s">
        <v>1584</v>
      </c>
      <c r="E1329" s="366">
        <v>22.7</v>
      </c>
    </row>
    <row r="1330" spans="1:5" ht="12.75">
      <c r="A1330" s="365">
        <v>11864</v>
      </c>
      <c r="B1330" s="365" t="s">
        <v>33046</v>
      </c>
      <c r="C1330" s="365" t="s">
        <v>1583</v>
      </c>
      <c r="D1330" s="365" t="s">
        <v>1584</v>
      </c>
      <c r="E1330" s="366">
        <v>34.33</v>
      </c>
    </row>
    <row r="1331" spans="1:5" ht="12.75">
      <c r="A1331" s="365">
        <v>2527</v>
      </c>
      <c r="B1331" s="365" t="s">
        <v>33047</v>
      </c>
      <c r="C1331" s="365" t="s">
        <v>1583</v>
      </c>
      <c r="D1331" s="365" t="s">
        <v>1584</v>
      </c>
      <c r="E1331" s="366">
        <v>8.59</v>
      </c>
    </row>
    <row r="1332" spans="1:5" ht="12.75">
      <c r="A1332" s="365">
        <v>2526</v>
      </c>
      <c r="B1332" s="365" t="s">
        <v>33048</v>
      </c>
      <c r="C1332" s="365" t="s">
        <v>1583</v>
      </c>
      <c r="D1332" s="365" t="s">
        <v>1584</v>
      </c>
      <c r="E1332" s="366">
        <v>5.5</v>
      </c>
    </row>
    <row r="1333" spans="1:5" ht="12.75">
      <c r="A1333" s="365">
        <v>2487</v>
      </c>
      <c r="B1333" s="365" t="s">
        <v>33049</v>
      </c>
      <c r="C1333" s="365" t="s">
        <v>1583</v>
      </c>
      <c r="D1333" s="365" t="s">
        <v>1584</v>
      </c>
      <c r="E1333" s="366">
        <v>1.87</v>
      </c>
    </row>
    <row r="1334" spans="1:5" ht="12.75">
      <c r="A1334" s="365">
        <v>2483</v>
      </c>
      <c r="B1334" s="365" t="s">
        <v>33050</v>
      </c>
      <c r="C1334" s="365" t="s">
        <v>1583</v>
      </c>
      <c r="D1334" s="365" t="s">
        <v>1584</v>
      </c>
      <c r="E1334" s="366">
        <v>3.92</v>
      </c>
    </row>
    <row r="1335" spans="1:5" ht="12.75">
      <c r="A1335" s="365">
        <v>2528</v>
      </c>
      <c r="B1335" s="365" t="s">
        <v>33051</v>
      </c>
      <c r="C1335" s="365" t="s">
        <v>1583</v>
      </c>
      <c r="D1335" s="365" t="s">
        <v>1584</v>
      </c>
      <c r="E1335" s="366">
        <v>21.61</v>
      </c>
    </row>
    <row r="1336" spans="1:5" ht="12.75">
      <c r="A1336" s="365">
        <v>2489</v>
      </c>
      <c r="B1336" s="365" t="s">
        <v>33052</v>
      </c>
      <c r="C1336" s="365" t="s">
        <v>1583</v>
      </c>
      <c r="D1336" s="365" t="s">
        <v>1584</v>
      </c>
      <c r="E1336" s="366">
        <v>9.52</v>
      </c>
    </row>
    <row r="1337" spans="1:5" ht="12.75">
      <c r="A1337" s="365">
        <v>2488</v>
      </c>
      <c r="B1337" s="365" t="s">
        <v>33053</v>
      </c>
      <c r="C1337" s="365" t="s">
        <v>1583</v>
      </c>
      <c r="D1337" s="365" t="s">
        <v>1584</v>
      </c>
      <c r="E1337" s="366">
        <v>2.2000000000000002</v>
      </c>
    </row>
    <row r="1338" spans="1:5" ht="12.75">
      <c r="A1338" s="365">
        <v>2484</v>
      </c>
      <c r="B1338" s="365" t="s">
        <v>33054</v>
      </c>
      <c r="C1338" s="365" t="s">
        <v>1583</v>
      </c>
      <c r="D1338" s="365" t="s">
        <v>1584</v>
      </c>
      <c r="E1338" s="366">
        <v>31.39</v>
      </c>
    </row>
    <row r="1339" spans="1:5" ht="12.75">
      <c r="A1339" s="365">
        <v>2485</v>
      </c>
      <c r="B1339" s="365" t="s">
        <v>33055</v>
      </c>
      <c r="C1339" s="365" t="s">
        <v>1583</v>
      </c>
      <c r="D1339" s="365" t="s">
        <v>1584</v>
      </c>
      <c r="E1339" s="366">
        <v>49.2</v>
      </c>
    </row>
    <row r="1340" spans="1:5" ht="12.75">
      <c r="A1340" s="365">
        <v>39279</v>
      </c>
      <c r="B1340" s="365" t="s">
        <v>33056</v>
      </c>
      <c r="C1340" s="365" t="s">
        <v>1583</v>
      </c>
      <c r="D1340" s="365" t="s">
        <v>1586</v>
      </c>
      <c r="E1340" s="366">
        <v>7.92</v>
      </c>
    </row>
    <row r="1341" spans="1:5" ht="12.75">
      <c r="A1341" s="365">
        <v>39280</v>
      </c>
      <c r="B1341" s="365" t="s">
        <v>33057</v>
      </c>
      <c r="C1341" s="365" t="s">
        <v>1583</v>
      </c>
      <c r="D1341" s="365" t="s">
        <v>1586</v>
      </c>
      <c r="E1341" s="366">
        <v>8.8699999999999992</v>
      </c>
    </row>
    <row r="1342" spans="1:5" ht="12.75">
      <c r="A1342" s="365">
        <v>39281</v>
      </c>
      <c r="B1342" s="365" t="s">
        <v>33058</v>
      </c>
      <c r="C1342" s="365" t="s">
        <v>1583</v>
      </c>
      <c r="D1342" s="365" t="s">
        <v>1586</v>
      </c>
      <c r="E1342" s="366">
        <v>11.72</v>
      </c>
    </row>
    <row r="1343" spans="1:5" ht="12.75">
      <c r="A1343" s="365">
        <v>39282</v>
      </c>
      <c r="B1343" s="365" t="s">
        <v>33059</v>
      </c>
      <c r="C1343" s="365" t="s">
        <v>1583</v>
      </c>
      <c r="D1343" s="365" t="s">
        <v>1586</v>
      </c>
      <c r="E1343" s="366">
        <v>16.37</v>
      </c>
    </row>
    <row r="1344" spans="1:5" ht="12.75">
      <c r="A1344" s="365">
        <v>38844</v>
      </c>
      <c r="B1344" s="365" t="s">
        <v>33060</v>
      </c>
      <c r="C1344" s="365" t="s">
        <v>1583</v>
      </c>
      <c r="D1344" s="365" t="s">
        <v>1586</v>
      </c>
      <c r="E1344" s="366">
        <v>8.0299999999999994</v>
      </c>
    </row>
    <row r="1345" spans="1:5" ht="12.75">
      <c r="A1345" s="365">
        <v>38846</v>
      </c>
      <c r="B1345" s="365" t="s">
        <v>33061</v>
      </c>
      <c r="C1345" s="365" t="s">
        <v>1583</v>
      </c>
      <c r="D1345" s="365" t="s">
        <v>1586</v>
      </c>
      <c r="E1345" s="366">
        <v>8.17</v>
      </c>
    </row>
    <row r="1346" spans="1:5" ht="12.75">
      <c r="A1346" s="365">
        <v>38847</v>
      </c>
      <c r="B1346" s="365" t="s">
        <v>33062</v>
      </c>
      <c r="C1346" s="365" t="s">
        <v>1583</v>
      </c>
      <c r="D1346" s="365" t="s">
        <v>1586</v>
      </c>
      <c r="E1346" s="366">
        <v>9.57</v>
      </c>
    </row>
    <row r="1347" spans="1:5" ht="12.75">
      <c r="A1347" s="365">
        <v>38850</v>
      </c>
      <c r="B1347" s="365" t="s">
        <v>33063</v>
      </c>
      <c r="C1347" s="365" t="s">
        <v>1583</v>
      </c>
      <c r="D1347" s="365" t="s">
        <v>1586</v>
      </c>
      <c r="E1347" s="366">
        <v>17.28</v>
      </c>
    </row>
    <row r="1348" spans="1:5" ht="12.75">
      <c r="A1348" s="365">
        <v>38848</v>
      </c>
      <c r="B1348" s="365" t="s">
        <v>33064</v>
      </c>
      <c r="C1348" s="365" t="s">
        <v>1583</v>
      </c>
      <c r="D1348" s="365" t="s">
        <v>1586</v>
      </c>
      <c r="E1348" s="366">
        <v>11.33</v>
      </c>
    </row>
    <row r="1349" spans="1:5" ht="12.75">
      <c r="A1349" s="365">
        <v>38851</v>
      </c>
      <c r="B1349" s="365" t="s">
        <v>33065</v>
      </c>
      <c r="C1349" s="365" t="s">
        <v>1583</v>
      </c>
      <c r="D1349" s="365" t="s">
        <v>1586</v>
      </c>
      <c r="E1349" s="366">
        <v>19.54</v>
      </c>
    </row>
    <row r="1350" spans="1:5" ht="12.75">
      <c r="A1350" s="365">
        <v>38854</v>
      </c>
      <c r="B1350" s="365" t="s">
        <v>33066</v>
      </c>
      <c r="C1350" s="365" t="s">
        <v>1583</v>
      </c>
      <c r="D1350" s="365" t="s">
        <v>1586</v>
      </c>
      <c r="E1350" s="366">
        <v>8.49</v>
      </c>
    </row>
    <row r="1351" spans="1:5" ht="12.75">
      <c r="A1351" s="365">
        <v>44247</v>
      </c>
      <c r="B1351" s="365" t="s">
        <v>33067</v>
      </c>
      <c r="C1351" s="365" t="s">
        <v>1583</v>
      </c>
      <c r="D1351" s="365" t="s">
        <v>1584</v>
      </c>
      <c r="E1351" s="364">
        <v>1724.11</v>
      </c>
    </row>
    <row r="1352" spans="1:5" ht="12.75">
      <c r="A1352" s="365">
        <v>38005</v>
      </c>
      <c r="B1352" s="365" t="s">
        <v>33068</v>
      </c>
      <c r="C1352" s="365" t="s">
        <v>1583</v>
      </c>
      <c r="D1352" s="365" t="s">
        <v>1584</v>
      </c>
      <c r="E1352" s="366">
        <v>20.5</v>
      </c>
    </row>
    <row r="1353" spans="1:5" ht="12.75">
      <c r="A1353" s="365">
        <v>38006</v>
      </c>
      <c r="B1353" s="365" t="s">
        <v>33069</v>
      </c>
      <c r="C1353" s="365" t="s">
        <v>1583</v>
      </c>
      <c r="D1353" s="365" t="s">
        <v>1584</v>
      </c>
      <c r="E1353" s="366">
        <v>27.24</v>
      </c>
    </row>
    <row r="1354" spans="1:5" ht="12.75">
      <c r="A1354" s="365">
        <v>38428</v>
      </c>
      <c r="B1354" s="365" t="s">
        <v>33070</v>
      </c>
      <c r="C1354" s="365" t="s">
        <v>1583</v>
      </c>
      <c r="D1354" s="365" t="s">
        <v>1584</v>
      </c>
      <c r="E1354" s="366">
        <v>24.39</v>
      </c>
    </row>
    <row r="1355" spans="1:5" ht="12.75">
      <c r="A1355" s="365">
        <v>38007</v>
      </c>
      <c r="B1355" s="365" t="s">
        <v>33071</v>
      </c>
      <c r="C1355" s="365" t="s">
        <v>1583</v>
      </c>
      <c r="D1355" s="365" t="s">
        <v>1584</v>
      </c>
      <c r="E1355" s="366">
        <v>31.43</v>
      </c>
    </row>
    <row r="1356" spans="1:5" ht="12.75">
      <c r="A1356" s="365">
        <v>38008</v>
      </c>
      <c r="B1356" s="365" t="s">
        <v>33072</v>
      </c>
      <c r="C1356" s="365" t="s">
        <v>1583</v>
      </c>
      <c r="D1356" s="365" t="s">
        <v>1584</v>
      </c>
      <c r="E1356" s="366">
        <v>50.29</v>
      </c>
    </row>
    <row r="1357" spans="1:5" ht="12.75">
      <c r="A1357" s="365">
        <v>38009</v>
      </c>
      <c r="B1357" s="365" t="s">
        <v>33073</v>
      </c>
      <c r="C1357" s="365" t="s">
        <v>1583</v>
      </c>
      <c r="D1357" s="365" t="s">
        <v>1584</v>
      </c>
      <c r="E1357" s="366">
        <v>61.57</v>
      </c>
    </row>
    <row r="1358" spans="1:5" ht="12.75">
      <c r="A1358" s="365">
        <v>44248</v>
      </c>
      <c r="B1358" s="365" t="s">
        <v>33074</v>
      </c>
      <c r="C1358" s="365" t="s">
        <v>1583</v>
      </c>
      <c r="D1358" s="365" t="s">
        <v>1584</v>
      </c>
      <c r="E1358" s="366">
        <v>100.36</v>
      </c>
    </row>
    <row r="1359" spans="1:5" ht="12.75">
      <c r="A1359" s="365">
        <v>44249</v>
      </c>
      <c r="B1359" s="365" t="s">
        <v>33075</v>
      </c>
      <c r="C1359" s="365" t="s">
        <v>1583</v>
      </c>
      <c r="D1359" s="365" t="s">
        <v>1584</v>
      </c>
      <c r="E1359" s="366">
        <v>387.21</v>
      </c>
    </row>
    <row r="1360" spans="1:5" ht="12.75">
      <c r="A1360" s="365">
        <v>44250</v>
      </c>
      <c r="B1360" s="365" t="s">
        <v>33076</v>
      </c>
      <c r="C1360" s="365" t="s">
        <v>1583</v>
      </c>
      <c r="D1360" s="365" t="s">
        <v>1584</v>
      </c>
      <c r="E1360" s="366">
        <v>562.32000000000005</v>
      </c>
    </row>
    <row r="1361" spans="1:5" ht="12.75">
      <c r="A1361" s="365">
        <v>3104</v>
      </c>
      <c r="B1361" s="365" t="s">
        <v>33077</v>
      </c>
      <c r="C1361" s="365" t="s">
        <v>1598</v>
      </c>
      <c r="D1361" s="365" t="s">
        <v>1584</v>
      </c>
      <c r="E1361" s="366">
        <v>123.77</v>
      </c>
    </row>
    <row r="1362" spans="1:5" ht="12.75">
      <c r="A1362" s="365">
        <v>1607</v>
      </c>
      <c r="B1362" s="365" t="s">
        <v>33078</v>
      </c>
      <c r="C1362" s="365" t="s">
        <v>1598</v>
      </c>
      <c r="D1362" s="365" t="s">
        <v>1584</v>
      </c>
      <c r="E1362" s="366">
        <v>0.34</v>
      </c>
    </row>
    <row r="1363" spans="1:5" ht="12.75">
      <c r="A1363" s="365">
        <v>38169</v>
      </c>
      <c r="B1363" s="365" t="s">
        <v>33079</v>
      </c>
      <c r="C1363" s="365" t="s">
        <v>1598</v>
      </c>
      <c r="D1363" s="365" t="s">
        <v>1584</v>
      </c>
      <c r="E1363" s="366">
        <v>76.989999999999995</v>
      </c>
    </row>
    <row r="1364" spans="1:5" ht="12.75">
      <c r="A1364" s="365">
        <v>6142</v>
      </c>
      <c r="B1364" s="365" t="s">
        <v>33080</v>
      </c>
      <c r="C1364" s="365" t="s">
        <v>1583</v>
      </c>
      <c r="D1364" s="365" t="s">
        <v>1584</v>
      </c>
      <c r="E1364" s="366">
        <v>9.19</v>
      </c>
    </row>
    <row r="1365" spans="1:5" ht="12.75">
      <c r="A1365" s="365">
        <v>11686</v>
      </c>
      <c r="B1365" s="365" t="s">
        <v>33081</v>
      </c>
      <c r="C1365" s="365" t="s">
        <v>1583</v>
      </c>
      <c r="D1365" s="365" t="s">
        <v>1584</v>
      </c>
      <c r="E1365" s="366">
        <v>12.75</v>
      </c>
    </row>
    <row r="1366" spans="1:5" ht="12.75">
      <c r="A1366" s="365">
        <v>37598</v>
      </c>
      <c r="B1366" s="365" t="s">
        <v>33082</v>
      </c>
      <c r="C1366" s="365" t="s">
        <v>1583</v>
      </c>
      <c r="D1366" s="365" t="s">
        <v>1586</v>
      </c>
      <c r="E1366" s="366">
        <v>41.06</v>
      </c>
    </row>
    <row r="1367" spans="1:5" ht="12.75">
      <c r="A1367" s="365">
        <v>25398</v>
      </c>
      <c r="B1367" s="365" t="s">
        <v>33083</v>
      </c>
      <c r="C1367" s="365" t="s">
        <v>1583</v>
      </c>
      <c r="D1367" s="365" t="s">
        <v>1586</v>
      </c>
      <c r="E1367" s="364">
        <v>4529.58</v>
      </c>
    </row>
    <row r="1368" spans="1:5" ht="12.75">
      <c r="A1368" s="365">
        <v>25399</v>
      </c>
      <c r="B1368" s="365" t="s">
        <v>33084</v>
      </c>
      <c r="C1368" s="365" t="s">
        <v>1583</v>
      </c>
      <c r="D1368" s="365" t="s">
        <v>1586</v>
      </c>
      <c r="E1368" s="364">
        <v>2749.85</v>
      </c>
    </row>
    <row r="1369" spans="1:5" ht="12.75">
      <c r="A1369" s="365">
        <v>43440</v>
      </c>
      <c r="B1369" s="365" t="s">
        <v>33085</v>
      </c>
      <c r="C1369" s="365" t="s">
        <v>1583</v>
      </c>
      <c r="D1369" s="365" t="s">
        <v>1584</v>
      </c>
      <c r="E1369" s="366">
        <v>407.48</v>
      </c>
    </row>
    <row r="1370" spans="1:5" ht="12.75">
      <c r="A1370" s="365">
        <v>10667</v>
      </c>
      <c r="B1370" s="365" t="s">
        <v>33086</v>
      </c>
      <c r="C1370" s="365" t="s">
        <v>1583</v>
      </c>
      <c r="D1370" s="365" t="s">
        <v>1586</v>
      </c>
      <c r="E1370" s="364">
        <v>22500</v>
      </c>
    </row>
    <row r="1371" spans="1:5" ht="12.75">
      <c r="A1371" s="365">
        <v>1613</v>
      </c>
      <c r="B1371" s="365" t="s">
        <v>33087</v>
      </c>
      <c r="C1371" s="365" t="s">
        <v>1583</v>
      </c>
      <c r="D1371" s="365" t="s">
        <v>1584</v>
      </c>
      <c r="E1371" s="364">
        <v>1905.66</v>
      </c>
    </row>
    <row r="1372" spans="1:5" ht="12.75">
      <c r="A1372" s="365">
        <v>1626</v>
      </c>
      <c r="B1372" s="365" t="s">
        <v>33088</v>
      </c>
      <c r="C1372" s="365" t="s">
        <v>1583</v>
      </c>
      <c r="D1372" s="365" t="s">
        <v>1584</v>
      </c>
      <c r="E1372" s="364">
        <v>2850.15</v>
      </c>
    </row>
    <row r="1373" spans="1:5" ht="12.75">
      <c r="A1373" s="365">
        <v>1625</v>
      </c>
      <c r="B1373" s="365" t="s">
        <v>33089</v>
      </c>
      <c r="C1373" s="365" t="s">
        <v>1583</v>
      </c>
      <c r="D1373" s="365" t="s">
        <v>1584</v>
      </c>
      <c r="E1373" s="366">
        <v>199.07</v>
      </c>
    </row>
    <row r="1374" spans="1:5" ht="12.75">
      <c r="A1374" s="365">
        <v>1622</v>
      </c>
      <c r="B1374" s="365" t="s">
        <v>33090</v>
      </c>
      <c r="C1374" s="365" t="s">
        <v>1583</v>
      </c>
      <c r="D1374" s="365" t="s">
        <v>1584</v>
      </c>
      <c r="E1374" s="364">
        <v>6431.61</v>
      </c>
    </row>
    <row r="1375" spans="1:5" ht="12.75">
      <c r="A1375" s="365">
        <v>1620</v>
      </c>
      <c r="B1375" s="365" t="s">
        <v>33091</v>
      </c>
      <c r="C1375" s="365" t="s">
        <v>1583</v>
      </c>
      <c r="D1375" s="365" t="s">
        <v>1584</v>
      </c>
      <c r="E1375" s="366">
        <v>419.35</v>
      </c>
    </row>
    <row r="1376" spans="1:5" ht="12.75">
      <c r="A1376" s="365">
        <v>1629</v>
      </c>
      <c r="B1376" s="365" t="s">
        <v>33092</v>
      </c>
      <c r="C1376" s="365" t="s">
        <v>1583</v>
      </c>
      <c r="D1376" s="365" t="s">
        <v>1584</v>
      </c>
      <c r="E1376" s="364">
        <v>15653.02</v>
      </c>
    </row>
    <row r="1377" spans="1:5" ht="12.75">
      <c r="A1377" s="365">
        <v>1627</v>
      </c>
      <c r="B1377" s="365" t="s">
        <v>33093</v>
      </c>
      <c r="C1377" s="365" t="s">
        <v>1583</v>
      </c>
      <c r="D1377" s="365" t="s">
        <v>1584</v>
      </c>
      <c r="E1377" s="366">
        <v>801.58</v>
      </c>
    </row>
    <row r="1378" spans="1:5" ht="12.75">
      <c r="A1378" s="365">
        <v>1623</v>
      </c>
      <c r="B1378" s="365" t="s">
        <v>33094</v>
      </c>
      <c r="C1378" s="365" t="s">
        <v>1583</v>
      </c>
      <c r="D1378" s="365" t="s">
        <v>1584</v>
      </c>
      <c r="E1378" s="366">
        <v>162.35</v>
      </c>
    </row>
    <row r="1379" spans="1:5" ht="12.75">
      <c r="A1379" s="365">
        <v>1619</v>
      </c>
      <c r="B1379" s="365" t="s">
        <v>33095</v>
      </c>
      <c r="C1379" s="365" t="s">
        <v>1583</v>
      </c>
      <c r="D1379" s="365" t="s">
        <v>1584</v>
      </c>
      <c r="E1379" s="366">
        <v>223.32</v>
      </c>
    </row>
    <row r="1380" spans="1:5" ht="12.75">
      <c r="A1380" s="365">
        <v>1630</v>
      </c>
      <c r="B1380" s="365" t="s">
        <v>33096</v>
      </c>
      <c r="C1380" s="365" t="s">
        <v>1583</v>
      </c>
      <c r="D1380" s="365" t="s">
        <v>1584</v>
      </c>
      <c r="E1380" s="364">
        <v>4917.1000000000004</v>
      </c>
    </row>
    <row r="1381" spans="1:5" ht="12.75">
      <c r="A1381" s="365">
        <v>1616</v>
      </c>
      <c r="B1381" s="365" t="s">
        <v>33097</v>
      </c>
      <c r="C1381" s="365" t="s">
        <v>1583</v>
      </c>
      <c r="D1381" s="365" t="s">
        <v>1584</v>
      </c>
      <c r="E1381" s="364">
        <v>7562.59</v>
      </c>
    </row>
    <row r="1382" spans="1:5" ht="12.75">
      <c r="A1382" s="365">
        <v>1614</v>
      </c>
      <c r="B1382" s="365" t="s">
        <v>33098</v>
      </c>
      <c r="C1382" s="365" t="s">
        <v>1583</v>
      </c>
      <c r="D1382" s="365" t="s">
        <v>1584</v>
      </c>
      <c r="E1382" s="366">
        <v>345.64</v>
      </c>
    </row>
    <row r="1383" spans="1:5" ht="12.75">
      <c r="A1383" s="365">
        <v>1617</v>
      </c>
      <c r="B1383" s="365" t="s">
        <v>33099</v>
      </c>
      <c r="C1383" s="365" t="s">
        <v>1583</v>
      </c>
      <c r="D1383" s="365" t="s">
        <v>1584</v>
      </c>
      <c r="E1383" s="364">
        <v>9028.09</v>
      </c>
    </row>
    <row r="1384" spans="1:5" ht="12.75">
      <c r="A1384" s="365">
        <v>1621</v>
      </c>
      <c r="B1384" s="365" t="s">
        <v>33100</v>
      </c>
      <c r="C1384" s="365" t="s">
        <v>1583</v>
      </c>
      <c r="D1384" s="365" t="s">
        <v>1584</v>
      </c>
      <c r="E1384" s="366">
        <v>618.16</v>
      </c>
    </row>
    <row r="1385" spans="1:5" ht="12.75">
      <c r="A1385" s="365">
        <v>1624</v>
      </c>
      <c r="B1385" s="365" t="s">
        <v>33101</v>
      </c>
      <c r="C1385" s="365" t="s">
        <v>1583</v>
      </c>
      <c r="D1385" s="365" t="s">
        <v>1584</v>
      </c>
      <c r="E1385" s="364">
        <v>22191.5</v>
      </c>
    </row>
    <row r="1386" spans="1:5" ht="12.75">
      <c r="A1386" s="365">
        <v>1615</v>
      </c>
      <c r="B1386" s="365" t="s">
        <v>33102</v>
      </c>
      <c r="C1386" s="365" t="s">
        <v>1583</v>
      </c>
      <c r="D1386" s="365" t="s">
        <v>1584</v>
      </c>
      <c r="E1386" s="364">
        <v>1160.81</v>
      </c>
    </row>
    <row r="1387" spans="1:5" ht="12.75">
      <c r="A1387" s="365">
        <v>1612</v>
      </c>
      <c r="B1387" s="365" t="s">
        <v>33103</v>
      </c>
      <c r="C1387" s="365" t="s">
        <v>1583</v>
      </c>
      <c r="D1387" s="365" t="s">
        <v>1588</v>
      </c>
      <c r="E1387" s="366">
        <v>152.88999999999999</v>
      </c>
    </row>
    <row r="1388" spans="1:5" ht="12.75">
      <c r="A1388" s="365">
        <v>1618</v>
      </c>
      <c r="B1388" s="365" t="s">
        <v>33104</v>
      </c>
      <c r="C1388" s="365" t="s">
        <v>1583</v>
      </c>
      <c r="D1388" s="365" t="s">
        <v>1584</v>
      </c>
      <c r="E1388" s="364">
        <v>1595.13</v>
      </c>
    </row>
    <row r="1389" spans="1:5" ht="12.75">
      <c r="A1389" s="365">
        <v>14211</v>
      </c>
      <c r="B1389" s="365" t="s">
        <v>33105</v>
      </c>
      <c r="C1389" s="365" t="s">
        <v>1583</v>
      </c>
      <c r="D1389" s="365" t="s">
        <v>1586</v>
      </c>
      <c r="E1389" s="366">
        <v>47.8</v>
      </c>
    </row>
    <row r="1390" spans="1:5" ht="12.75">
      <c r="A1390" s="365">
        <v>43657</v>
      </c>
      <c r="B1390" s="365" t="s">
        <v>33106</v>
      </c>
      <c r="C1390" s="365" t="s">
        <v>1589</v>
      </c>
      <c r="D1390" s="365" t="s">
        <v>1586</v>
      </c>
      <c r="E1390" s="366">
        <v>6.37</v>
      </c>
    </row>
    <row r="1391" spans="1:5" ht="12.75">
      <c r="A1391" s="365">
        <v>34500</v>
      </c>
      <c r="B1391" s="365" t="s">
        <v>33107</v>
      </c>
      <c r="C1391" s="365" t="s">
        <v>1587</v>
      </c>
      <c r="D1391" s="365" t="s">
        <v>1584</v>
      </c>
      <c r="E1391" s="366">
        <v>159.51</v>
      </c>
    </row>
    <row r="1392" spans="1:5" ht="12.75">
      <c r="A1392" s="365">
        <v>40934</v>
      </c>
      <c r="B1392" s="365" t="s">
        <v>33108</v>
      </c>
      <c r="C1392" s="365" t="s">
        <v>1593</v>
      </c>
      <c r="D1392" s="365" t="s">
        <v>1584</v>
      </c>
      <c r="E1392" s="364">
        <v>28001.05</v>
      </c>
    </row>
    <row r="1393" spans="1:5" ht="12.75">
      <c r="A1393" s="365">
        <v>38200</v>
      </c>
      <c r="B1393" s="365" t="s">
        <v>33109</v>
      </c>
      <c r="C1393" s="365" t="s">
        <v>1599</v>
      </c>
      <c r="D1393" s="365" t="s">
        <v>1584</v>
      </c>
      <c r="E1393" s="366">
        <v>635.97</v>
      </c>
    </row>
    <row r="1394" spans="1:5" ht="12.75">
      <c r="A1394" s="365">
        <v>39269</v>
      </c>
      <c r="B1394" s="365" t="s">
        <v>33110</v>
      </c>
      <c r="C1394" s="365" t="s">
        <v>1589</v>
      </c>
      <c r="D1394" s="365" t="s">
        <v>1584</v>
      </c>
      <c r="E1394" s="366">
        <v>1.22</v>
      </c>
    </row>
    <row r="1395" spans="1:5" ht="12.75">
      <c r="A1395" s="365">
        <v>11889</v>
      </c>
      <c r="B1395" s="365" t="s">
        <v>33111</v>
      </c>
      <c r="C1395" s="365" t="s">
        <v>1589</v>
      </c>
      <c r="D1395" s="365" t="s">
        <v>1584</v>
      </c>
      <c r="E1395" s="366">
        <v>1.67</v>
      </c>
    </row>
    <row r="1396" spans="1:5" ht="12.75">
      <c r="A1396" s="365">
        <v>39270</v>
      </c>
      <c r="B1396" s="365" t="s">
        <v>33112</v>
      </c>
      <c r="C1396" s="365" t="s">
        <v>1589</v>
      </c>
      <c r="D1396" s="365" t="s">
        <v>1584</v>
      </c>
      <c r="E1396" s="366">
        <v>2.1800000000000002</v>
      </c>
    </row>
    <row r="1397" spans="1:5" ht="12.75">
      <c r="A1397" s="365">
        <v>11890</v>
      </c>
      <c r="B1397" s="365" t="s">
        <v>33113</v>
      </c>
      <c r="C1397" s="365" t="s">
        <v>1589</v>
      </c>
      <c r="D1397" s="365" t="s">
        <v>1584</v>
      </c>
      <c r="E1397" s="366">
        <v>2.96</v>
      </c>
    </row>
    <row r="1398" spans="1:5" ht="12.75">
      <c r="A1398" s="365">
        <v>11891</v>
      </c>
      <c r="B1398" s="365" t="s">
        <v>33114</v>
      </c>
      <c r="C1398" s="365" t="s">
        <v>1589</v>
      </c>
      <c r="D1398" s="365" t="s">
        <v>1584</v>
      </c>
      <c r="E1398" s="366">
        <v>4.8</v>
      </c>
    </row>
    <row r="1399" spans="1:5" ht="12.75">
      <c r="A1399" s="365">
        <v>11892</v>
      </c>
      <c r="B1399" s="365" t="s">
        <v>33115</v>
      </c>
      <c r="C1399" s="365" t="s">
        <v>1589</v>
      </c>
      <c r="D1399" s="365" t="s">
        <v>1584</v>
      </c>
      <c r="E1399" s="366">
        <v>7.85</v>
      </c>
    </row>
    <row r="1400" spans="1:5" ht="12.75">
      <c r="A1400" s="365">
        <v>37601</v>
      </c>
      <c r="B1400" s="365" t="s">
        <v>33116</v>
      </c>
      <c r="C1400" s="365" t="s">
        <v>1589</v>
      </c>
      <c r="D1400" s="365" t="s">
        <v>1586</v>
      </c>
      <c r="E1400" s="366">
        <v>9.1199999999999992</v>
      </c>
    </row>
    <row r="1401" spans="1:5" ht="12.75">
      <c r="A1401" s="365">
        <v>1634</v>
      </c>
      <c r="B1401" s="365" t="s">
        <v>33117</v>
      </c>
      <c r="C1401" s="365" t="s">
        <v>1589</v>
      </c>
      <c r="D1401" s="365" t="s">
        <v>1586</v>
      </c>
      <c r="E1401" s="366">
        <v>9.43</v>
      </c>
    </row>
    <row r="1402" spans="1:5" ht="12.75">
      <c r="A1402" s="365">
        <v>5086</v>
      </c>
      <c r="B1402" s="365" t="s">
        <v>33118</v>
      </c>
      <c r="C1402" s="365" t="s">
        <v>1590</v>
      </c>
      <c r="D1402" s="365" t="s">
        <v>1584</v>
      </c>
      <c r="E1402" s="366">
        <v>31.87</v>
      </c>
    </row>
    <row r="1403" spans="1:5" ht="12.75">
      <c r="A1403" s="365">
        <v>11280</v>
      </c>
      <c r="B1403" s="365" t="s">
        <v>33119</v>
      </c>
      <c r="C1403" s="365" t="s">
        <v>1583</v>
      </c>
      <c r="D1403" s="365" t="s">
        <v>1586</v>
      </c>
      <c r="E1403" s="364">
        <v>11390.93</v>
      </c>
    </row>
    <row r="1404" spans="1:5" ht="12.75">
      <c r="A1404" s="365">
        <v>40519</v>
      </c>
      <c r="B1404" s="365" t="s">
        <v>33120</v>
      </c>
      <c r="C1404" s="365" t="s">
        <v>1583</v>
      </c>
      <c r="D1404" s="365" t="s">
        <v>1586</v>
      </c>
      <c r="E1404" s="364">
        <v>93902.92</v>
      </c>
    </row>
    <row r="1405" spans="1:5" ht="12.75">
      <c r="A1405" s="365">
        <v>39869</v>
      </c>
      <c r="B1405" s="365" t="s">
        <v>33121</v>
      </c>
      <c r="C1405" s="365" t="s">
        <v>1583</v>
      </c>
      <c r="D1405" s="365" t="s">
        <v>1586</v>
      </c>
      <c r="E1405" s="366">
        <v>13.34</v>
      </c>
    </row>
    <row r="1406" spans="1:5" ht="12.75">
      <c r="A1406" s="365">
        <v>39870</v>
      </c>
      <c r="B1406" s="365" t="s">
        <v>33122</v>
      </c>
      <c r="C1406" s="365" t="s">
        <v>1583</v>
      </c>
      <c r="D1406" s="365" t="s">
        <v>1586</v>
      </c>
      <c r="E1406" s="366">
        <v>20.41</v>
      </c>
    </row>
    <row r="1407" spans="1:5" ht="12.75">
      <c r="A1407" s="365">
        <v>39871</v>
      </c>
      <c r="B1407" s="365" t="s">
        <v>33123</v>
      </c>
      <c r="C1407" s="365" t="s">
        <v>1583</v>
      </c>
      <c r="D1407" s="365" t="s">
        <v>1586</v>
      </c>
      <c r="E1407" s="366">
        <v>22.88</v>
      </c>
    </row>
    <row r="1408" spans="1:5" ht="12.75">
      <c r="A1408" s="365">
        <v>12722</v>
      </c>
      <c r="B1408" s="365" t="s">
        <v>33124</v>
      </c>
      <c r="C1408" s="365" t="s">
        <v>1583</v>
      </c>
      <c r="D1408" s="365" t="s">
        <v>1586</v>
      </c>
      <c r="E1408" s="366">
        <v>765.68</v>
      </c>
    </row>
    <row r="1409" spans="1:5" ht="12.75">
      <c r="A1409" s="365">
        <v>12714</v>
      </c>
      <c r="B1409" s="365" t="s">
        <v>33125</v>
      </c>
      <c r="C1409" s="365" t="s">
        <v>1583</v>
      </c>
      <c r="D1409" s="365" t="s">
        <v>1586</v>
      </c>
      <c r="E1409" s="366">
        <v>5</v>
      </c>
    </row>
    <row r="1410" spans="1:5" ht="12.75">
      <c r="A1410" s="365">
        <v>12715</v>
      </c>
      <c r="B1410" s="365" t="s">
        <v>33126</v>
      </c>
      <c r="C1410" s="365" t="s">
        <v>1583</v>
      </c>
      <c r="D1410" s="365" t="s">
        <v>1586</v>
      </c>
      <c r="E1410" s="366">
        <v>11.28</v>
      </c>
    </row>
    <row r="1411" spans="1:5" ht="12.75">
      <c r="A1411" s="365">
        <v>12716</v>
      </c>
      <c r="B1411" s="365" t="s">
        <v>33127</v>
      </c>
      <c r="C1411" s="365" t="s">
        <v>1583</v>
      </c>
      <c r="D1411" s="365" t="s">
        <v>1586</v>
      </c>
      <c r="E1411" s="366">
        <v>19.38</v>
      </c>
    </row>
    <row r="1412" spans="1:5" ht="12.75">
      <c r="A1412" s="365">
        <v>12717</v>
      </c>
      <c r="B1412" s="365" t="s">
        <v>33128</v>
      </c>
      <c r="C1412" s="365" t="s">
        <v>1583</v>
      </c>
      <c r="D1412" s="365" t="s">
        <v>1586</v>
      </c>
      <c r="E1412" s="366">
        <v>38.090000000000003</v>
      </c>
    </row>
    <row r="1413" spans="1:5" ht="12.75">
      <c r="A1413" s="365">
        <v>12718</v>
      </c>
      <c r="B1413" s="365" t="s">
        <v>33129</v>
      </c>
      <c r="C1413" s="365" t="s">
        <v>1583</v>
      </c>
      <c r="D1413" s="365" t="s">
        <v>1586</v>
      </c>
      <c r="E1413" s="366">
        <v>58.46</v>
      </c>
    </row>
    <row r="1414" spans="1:5" ht="12.75">
      <c r="A1414" s="365">
        <v>12719</v>
      </c>
      <c r="B1414" s="365" t="s">
        <v>33130</v>
      </c>
      <c r="C1414" s="365" t="s">
        <v>1583</v>
      </c>
      <c r="D1414" s="365" t="s">
        <v>1586</v>
      </c>
      <c r="E1414" s="366">
        <v>92.8</v>
      </c>
    </row>
    <row r="1415" spans="1:5" ht="12.75">
      <c r="A1415" s="365">
        <v>12720</v>
      </c>
      <c r="B1415" s="365" t="s">
        <v>33131</v>
      </c>
      <c r="C1415" s="365" t="s">
        <v>1583</v>
      </c>
      <c r="D1415" s="365" t="s">
        <v>1586</v>
      </c>
      <c r="E1415" s="366">
        <v>323.14</v>
      </c>
    </row>
    <row r="1416" spans="1:5" ht="12.75">
      <c r="A1416" s="365">
        <v>12721</v>
      </c>
      <c r="B1416" s="365" t="s">
        <v>33132</v>
      </c>
      <c r="C1416" s="365" t="s">
        <v>1583</v>
      </c>
      <c r="D1416" s="365" t="s">
        <v>1586</v>
      </c>
      <c r="E1416" s="366">
        <v>309.87</v>
      </c>
    </row>
    <row r="1417" spans="1:5" ht="12.75">
      <c r="A1417" s="365">
        <v>3468</v>
      </c>
      <c r="B1417" s="365" t="s">
        <v>33133</v>
      </c>
      <c r="C1417" s="365" t="s">
        <v>1583</v>
      </c>
      <c r="D1417" s="365" t="s">
        <v>1586</v>
      </c>
      <c r="E1417" s="366">
        <v>44.5</v>
      </c>
    </row>
    <row r="1418" spans="1:5" ht="12.75">
      <c r="A1418" s="365">
        <v>3465</v>
      </c>
      <c r="B1418" s="365" t="s">
        <v>33134</v>
      </c>
      <c r="C1418" s="365" t="s">
        <v>1583</v>
      </c>
      <c r="D1418" s="365" t="s">
        <v>1586</v>
      </c>
      <c r="E1418" s="366">
        <v>44.49</v>
      </c>
    </row>
    <row r="1419" spans="1:5" ht="12.75">
      <c r="A1419" s="365">
        <v>12403</v>
      </c>
      <c r="B1419" s="365" t="s">
        <v>33135</v>
      </c>
      <c r="C1419" s="365" t="s">
        <v>1583</v>
      </c>
      <c r="D1419" s="365" t="s">
        <v>1586</v>
      </c>
      <c r="E1419" s="366">
        <v>31.71</v>
      </c>
    </row>
    <row r="1420" spans="1:5" ht="12.75">
      <c r="A1420" s="365">
        <v>3463</v>
      </c>
      <c r="B1420" s="365" t="s">
        <v>33136</v>
      </c>
      <c r="C1420" s="365" t="s">
        <v>1583</v>
      </c>
      <c r="D1420" s="365" t="s">
        <v>1586</v>
      </c>
      <c r="E1420" s="366">
        <v>18.52</v>
      </c>
    </row>
    <row r="1421" spans="1:5" ht="12.75">
      <c r="A1421" s="365">
        <v>3464</v>
      </c>
      <c r="B1421" s="365" t="s">
        <v>33137</v>
      </c>
      <c r="C1421" s="365" t="s">
        <v>1583</v>
      </c>
      <c r="D1421" s="365" t="s">
        <v>1586</v>
      </c>
      <c r="E1421" s="366">
        <v>18.52</v>
      </c>
    </row>
    <row r="1422" spans="1:5" ht="12.75">
      <c r="A1422" s="365">
        <v>3466</v>
      </c>
      <c r="B1422" s="365" t="s">
        <v>33138</v>
      </c>
      <c r="C1422" s="365" t="s">
        <v>1583</v>
      </c>
      <c r="D1422" s="365" t="s">
        <v>1586</v>
      </c>
      <c r="E1422" s="366">
        <v>112.99</v>
      </c>
    </row>
    <row r="1423" spans="1:5" ht="12.75">
      <c r="A1423" s="365">
        <v>3467</v>
      </c>
      <c r="B1423" s="365" t="s">
        <v>33139</v>
      </c>
      <c r="C1423" s="365" t="s">
        <v>1583</v>
      </c>
      <c r="D1423" s="365" t="s">
        <v>1586</v>
      </c>
      <c r="E1423" s="366">
        <v>63.81</v>
      </c>
    </row>
    <row r="1424" spans="1:5" ht="12.75">
      <c r="A1424" s="365">
        <v>3462</v>
      </c>
      <c r="B1424" s="365" t="s">
        <v>33140</v>
      </c>
      <c r="C1424" s="365" t="s">
        <v>1583</v>
      </c>
      <c r="D1424" s="365" t="s">
        <v>1586</v>
      </c>
      <c r="E1424" s="366">
        <v>12.22</v>
      </c>
    </row>
    <row r="1425" spans="1:5" ht="12.75">
      <c r="A1425" s="365">
        <v>3446</v>
      </c>
      <c r="B1425" s="365" t="s">
        <v>33141</v>
      </c>
      <c r="C1425" s="365" t="s">
        <v>1583</v>
      </c>
      <c r="D1425" s="365" t="s">
        <v>1586</v>
      </c>
      <c r="E1425" s="366">
        <v>37.619999999999997</v>
      </c>
    </row>
    <row r="1426" spans="1:5" ht="12.75">
      <c r="A1426" s="365">
        <v>3445</v>
      </c>
      <c r="B1426" s="365" t="s">
        <v>33142</v>
      </c>
      <c r="C1426" s="365" t="s">
        <v>1583</v>
      </c>
      <c r="D1426" s="365" t="s">
        <v>1586</v>
      </c>
      <c r="E1426" s="366">
        <v>30.71</v>
      </c>
    </row>
    <row r="1427" spans="1:5" ht="12.75">
      <c r="A1427" s="365">
        <v>3441</v>
      </c>
      <c r="B1427" s="365" t="s">
        <v>33143</v>
      </c>
      <c r="C1427" s="365" t="s">
        <v>1583</v>
      </c>
      <c r="D1427" s="365" t="s">
        <v>1586</v>
      </c>
      <c r="E1427" s="366">
        <v>8.67</v>
      </c>
    </row>
    <row r="1428" spans="1:5" ht="12.75">
      <c r="A1428" s="365">
        <v>3444</v>
      </c>
      <c r="B1428" s="365" t="s">
        <v>33144</v>
      </c>
      <c r="C1428" s="365" t="s">
        <v>1583</v>
      </c>
      <c r="D1428" s="365" t="s">
        <v>1586</v>
      </c>
      <c r="E1428" s="366">
        <v>18.899999999999999</v>
      </c>
    </row>
    <row r="1429" spans="1:5" ht="12.75">
      <c r="A1429" s="365">
        <v>12402</v>
      </c>
      <c r="B1429" s="365" t="s">
        <v>33145</v>
      </c>
      <c r="C1429" s="365" t="s">
        <v>1583</v>
      </c>
      <c r="D1429" s="365" t="s">
        <v>1586</v>
      </c>
      <c r="E1429" s="366">
        <v>105.74</v>
      </c>
    </row>
    <row r="1430" spans="1:5" ht="12.75">
      <c r="A1430" s="365">
        <v>3447</v>
      </c>
      <c r="B1430" s="365" t="s">
        <v>33146</v>
      </c>
      <c r="C1430" s="365" t="s">
        <v>1583</v>
      </c>
      <c r="D1430" s="365" t="s">
        <v>1586</v>
      </c>
      <c r="E1430" s="366">
        <v>54.71</v>
      </c>
    </row>
    <row r="1431" spans="1:5" ht="12.75">
      <c r="A1431" s="365">
        <v>3442</v>
      </c>
      <c r="B1431" s="365" t="s">
        <v>33147</v>
      </c>
      <c r="C1431" s="365" t="s">
        <v>1583</v>
      </c>
      <c r="D1431" s="365" t="s">
        <v>1586</v>
      </c>
      <c r="E1431" s="366">
        <v>12.96</v>
      </c>
    </row>
    <row r="1432" spans="1:5" ht="12.75">
      <c r="A1432" s="365">
        <v>3448</v>
      </c>
      <c r="B1432" s="365" t="s">
        <v>33148</v>
      </c>
      <c r="C1432" s="365" t="s">
        <v>1583</v>
      </c>
      <c r="D1432" s="365" t="s">
        <v>1586</v>
      </c>
      <c r="E1432" s="366">
        <v>154.6</v>
      </c>
    </row>
    <row r="1433" spans="1:5" ht="12.75">
      <c r="A1433" s="365">
        <v>3449</v>
      </c>
      <c r="B1433" s="365" t="s">
        <v>33149</v>
      </c>
      <c r="C1433" s="365" t="s">
        <v>1583</v>
      </c>
      <c r="D1433" s="365" t="s">
        <v>1586</v>
      </c>
      <c r="E1433" s="366">
        <v>270.89</v>
      </c>
    </row>
    <row r="1434" spans="1:5" ht="12.75">
      <c r="A1434" s="365">
        <v>37438</v>
      </c>
      <c r="B1434" s="365" t="s">
        <v>33150</v>
      </c>
      <c r="C1434" s="365" t="s">
        <v>1583</v>
      </c>
      <c r="D1434" s="365" t="s">
        <v>1586</v>
      </c>
      <c r="E1434" s="366">
        <v>250.54</v>
      </c>
    </row>
    <row r="1435" spans="1:5" ht="12.75">
      <c r="A1435" s="365">
        <v>37439</v>
      </c>
      <c r="B1435" s="365" t="s">
        <v>33151</v>
      </c>
      <c r="C1435" s="365" t="s">
        <v>1583</v>
      </c>
      <c r="D1435" s="365" t="s">
        <v>1586</v>
      </c>
      <c r="E1435" s="364">
        <v>1638.04</v>
      </c>
    </row>
    <row r="1436" spans="1:5" ht="12.75">
      <c r="A1436" s="365">
        <v>37435</v>
      </c>
      <c r="B1436" s="365" t="s">
        <v>33152</v>
      </c>
      <c r="C1436" s="365" t="s">
        <v>1583</v>
      </c>
      <c r="D1436" s="365" t="s">
        <v>1586</v>
      </c>
      <c r="E1436" s="366">
        <v>29.44</v>
      </c>
    </row>
    <row r="1437" spans="1:5" ht="12.75">
      <c r="A1437" s="365">
        <v>37436</v>
      </c>
      <c r="B1437" s="365" t="s">
        <v>33153</v>
      </c>
      <c r="C1437" s="365" t="s">
        <v>1583</v>
      </c>
      <c r="D1437" s="365" t="s">
        <v>1586</v>
      </c>
      <c r="E1437" s="366">
        <v>34.75</v>
      </c>
    </row>
    <row r="1438" spans="1:5" ht="12.75">
      <c r="A1438" s="365">
        <v>37437</v>
      </c>
      <c r="B1438" s="365" t="s">
        <v>33154</v>
      </c>
      <c r="C1438" s="365" t="s">
        <v>1583</v>
      </c>
      <c r="D1438" s="365" t="s">
        <v>1586</v>
      </c>
      <c r="E1438" s="366">
        <v>50.26</v>
      </c>
    </row>
    <row r="1439" spans="1:5" ht="12.75">
      <c r="A1439" s="365">
        <v>3473</v>
      </c>
      <c r="B1439" s="365" t="s">
        <v>33155</v>
      </c>
      <c r="C1439" s="365" t="s">
        <v>1583</v>
      </c>
      <c r="D1439" s="365" t="s">
        <v>1586</v>
      </c>
      <c r="E1439" s="366">
        <v>42.53</v>
      </c>
    </row>
    <row r="1440" spans="1:5" ht="12.75">
      <c r="A1440" s="365">
        <v>3474</v>
      </c>
      <c r="B1440" s="365" t="s">
        <v>33156</v>
      </c>
      <c r="C1440" s="365" t="s">
        <v>1583</v>
      </c>
      <c r="D1440" s="365" t="s">
        <v>1586</v>
      </c>
      <c r="E1440" s="366">
        <v>35.06</v>
      </c>
    </row>
    <row r="1441" spans="1:5" ht="12.75">
      <c r="A1441" s="365">
        <v>3450</v>
      </c>
      <c r="B1441" s="365" t="s">
        <v>33157</v>
      </c>
      <c r="C1441" s="365" t="s">
        <v>1583</v>
      </c>
      <c r="D1441" s="365" t="s">
        <v>1586</v>
      </c>
      <c r="E1441" s="366">
        <v>10.16</v>
      </c>
    </row>
    <row r="1442" spans="1:5" ht="12.75">
      <c r="A1442" s="365">
        <v>3443</v>
      </c>
      <c r="B1442" s="365" t="s">
        <v>33158</v>
      </c>
      <c r="C1442" s="365" t="s">
        <v>1583</v>
      </c>
      <c r="D1442" s="365" t="s">
        <v>1586</v>
      </c>
      <c r="E1442" s="366">
        <v>21.81</v>
      </c>
    </row>
    <row r="1443" spans="1:5" ht="12.75">
      <c r="A1443" s="365">
        <v>3453</v>
      </c>
      <c r="B1443" s="365" t="s">
        <v>33159</v>
      </c>
      <c r="C1443" s="365" t="s">
        <v>1583</v>
      </c>
      <c r="D1443" s="365" t="s">
        <v>1586</v>
      </c>
      <c r="E1443" s="366">
        <v>124.15</v>
      </c>
    </row>
    <row r="1444" spans="1:5" ht="12.75">
      <c r="A1444" s="365">
        <v>3452</v>
      </c>
      <c r="B1444" s="365" t="s">
        <v>33160</v>
      </c>
      <c r="C1444" s="365" t="s">
        <v>1583</v>
      </c>
      <c r="D1444" s="365" t="s">
        <v>1586</v>
      </c>
      <c r="E1444" s="366">
        <v>61.28</v>
      </c>
    </row>
    <row r="1445" spans="1:5" ht="12.75">
      <c r="A1445" s="365">
        <v>3451</v>
      </c>
      <c r="B1445" s="365" t="s">
        <v>33161</v>
      </c>
      <c r="C1445" s="365" t="s">
        <v>1583</v>
      </c>
      <c r="D1445" s="365" t="s">
        <v>1586</v>
      </c>
      <c r="E1445" s="366">
        <v>12.15</v>
      </c>
    </row>
    <row r="1446" spans="1:5" ht="12.75">
      <c r="A1446" s="365">
        <v>3454</v>
      </c>
      <c r="B1446" s="365" t="s">
        <v>33162</v>
      </c>
      <c r="C1446" s="365" t="s">
        <v>1583</v>
      </c>
      <c r="D1446" s="365" t="s">
        <v>1586</v>
      </c>
      <c r="E1446" s="366">
        <v>188.83</v>
      </c>
    </row>
    <row r="1447" spans="1:5" ht="12.75">
      <c r="A1447" s="365">
        <v>3458</v>
      </c>
      <c r="B1447" s="365" t="s">
        <v>33163</v>
      </c>
      <c r="C1447" s="365" t="s">
        <v>1583</v>
      </c>
      <c r="D1447" s="365" t="s">
        <v>1586</v>
      </c>
      <c r="E1447" s="366">
        <v>34.090000000000003</v>
      </c>
    </row>
    <row r="1448" spans="1:5" ht="12.75">
      <c r="A1448" s="365">
        <v>3457</v>
      </c>
      <c r="B1448" s="365" t="s">
        <v>33164</v>
      </c>
      <c r="C1448" s="365" t="s">
        <v>1583</v>
      </c>
      <c r="D1448" s="365" t="s">
        <v>1586</v>
      </c>
      <c r="E1448" s="366">
        <v>25.59</v>
      </c>
    </row>
    <row r="1449" spans="1:5" ht="12.75">
      <c r="A1449" s="365">
        <v>3455</v>
      </c>
      <c r="B1449" s="365" t="s">
        <v>33165</v>
      </c>
      <c r="C1449" s="365" t="s">
        <v>1583</v>
      </c>
      <c r="D1449" s="365" t="s">
        <v>1586</v>
      </c>
      <c r="E1449" s="366">
        <v>7.27</v>
      </c>
    </row>
    <row r="1450" spans="1:5" ht="12.75">
      <c r="A1450" s="365">
        <v>3472</v>
      </c>
      <c r="B1450" s="365" t="s">
        <v>33166</v>
      </c>
      <c r="C1450" s="365" t="s">
        <v>1583</v>
      </c>
      <c r="D1450" s="365" t="s">
        <v>1586</v>
      </c>
      <c r="E1450" s="366">
        <v>16.329999999999998</v>
      </c>
    </row>
    <row r="1451" spans="1:5" ht="12.75">
      <c r="A1451" s="365">
        <v>3470</v>
      </c>
      <c r="B1451" s="365" t="s">
        <v>33167</v>
      </c>
      <c r="C1451" s="365" t="s">
        <v>1583</v>
      </c>
      <c r="D1451" s="365" t="s">
        <v>1586</v>
      </c>
      <c r="E1451" s="366">
        <v>95.2</v>
      </c>
    </row>
    <row r="1452" spans="1:5" ht="12.75">
      <c r="A1452" s="365">
        <v>3471</v>
      </c>
      <c r="B1452" s="365" t="s">
        <v>33168</v>
      </c>
      <c r="C1452" s="365" t="s">
        <v>1583</v>
      </c>
      <c r="D1452" s="365" t="s">
        <v>1586</v>
      </c>
      <c r="E1452" s="366">
        <v>52.31</v>
      </c>
    </row>
    <row r="1453" spans="1:5" ht="12.75">
      <c r="A1453" s="365">
        <v>3456</v>
      </c>
      <c r="B1453" s="365" t="s">
        <v>33169</v>
      </c>
      <c r="C1453" s="365" t="s">
        <v>1583</v>
      </c>
      <c r="D1453" s="365" t="s">
        <v>1586</v>
      </c>
      <c r="E1453" s="366">
        <v>10.88</v>
      </c>
    </row>
    <row r="1454" spans="1:5" ht="12.75">
      <c r="A1454" s="365">
        <v>3459</v>
      </c>
      <c r="B1454" s="365" t="s">
        <v>33170</v>
      </c>
      <c r="C1454" s="365" t="s">
        <v>1583</v>
      </c>
      <c r="D1454" s="365" t="s">
        <v>1586</v>
      </c>
      <c r="E1454" s="366">
        <v>134.28</v>
      </c>
    </row>
    <row r="1455" spans="1:5" ht="12.75">
      <c r="A1455" s="365">
        <v>3469</v>
      </c>
      <c r="B1455" s="365" t="s">
        <v>33171</v>
      </c>
      <c r="C1455" s="365" t="s">
        <v>1583</v>
      </c>
      <c r="D1455" s="365" t="s">
        <v>1586</v>
      </c>
      <c r="E1455" s="366">
        <v>255.36</v>
      </c>
    </row>
    <row r="1456" spans="1:5" ht="12.75">
      <c r="A1456" s="365">
        <v>3460</v>
      </c>
      <c r="B1456" s="365" t="s">
        <v>33172</v>
      </c>
      <c r="C1456" s="365" t="s">
        <v>1583</v>
      </c>
      <c r="D1456" s="365" t="s">
        <v>1586</v>
      </c>
      <c r="E1456" s="366">
        <v>372.61</v>
      </c>
    </row>
    <row r="1457" spans="1:5" ht="12.75">
      <c r="A1457" s="365">
        <v>3461</v>
      </c>
      <c r="B1457" s="365" t="s">
        <v>33173</v>
      </c>
      <c r="C1457" s="365" t="s">
        <v>1583</v>
      </c>
      <c r="D1457" s="365" t="s">
        <v>1586</v>
      </c>
      <c r="E1457" s="366">
        <v>952.38</v>
      </c>
    </row>
    <row r="1458" spans="1:5" ht="12.75">
      <c r="A1458" s="365">
        <v>37433</v>
      </c>
      <c r="B1458" s="365" t="s">
        <v>33174</v>
      </c>
      <c r="C1458" s="365" t="s">
        <v>1583</v>
      </c>
      <c r="D1458" s="365" t="s">
        <v>1586</v>
      </c>
      <c r="E1458" s="366">
        <v>250.54</v>
      </c>
    </row>
    <row r="1459" spans="1:5" ht="12.75">
      <c r="A1459" s="365">
        <v>37430</v>
      </c>
      <c r="B1459" s="365" t="s">
        <v>33175</v>
      </c>
      <c r="C1459" s="365" t="s">
        <v>1583</v>
      </c>
      <c r="D1459" s="365" t="s">
        <v>1586</v>
      </c>
      <c r="E1459" s="366">
        <v>31.4</v>
      </c>
    </row>
    <row r="1460" spans="1:5" ht="12.75">
      <c r="A1460" s="365">
        <v>37434</v>
      </c>
      <c r="B1460" s="365" t="s">
        <v>33176</v>
      </c>
      <c r="C1460" s="365" t="s">
        <v>1583</v>
      </c>
      <c r="D1460" s="365" t="s">
        <v>1586</v>
      </c>
      <c r="E1460" s="364">
        <v>2336.06</v>
      </c>
    </row>
    <row r="1461" spans="1:5" ht="12.75">
      <c r="A1461" s="365">
        <v>37431</v>
      </c>
      <c r="B1461" s="365" t="s">
        <v>33177</v>
      </c>
      <c r="C1461" s="365" t="s">
        <v>1583</v>
      </c>
      <c r="D1461" s="365" t="s">
        <v>1586</v>
      </c>
      <c r="E1461" s="366">
        <v>42.59</v>
      </c>
    </row>
    <row r="1462" spans="1:5" ht="12.75">
      <c r="A1462" s="365">
        <v>37432</v>
      </c>
      <c r="B1462" s="365" t="s">
        <v>33178</v>
      </c>
      <c r="C1462" s="365" t="s">
        <v>1583</v>
      </c>
      <c r="D1462" s="365" t="s">
        <v>1586</v>
      </c>
      <c r="E1462" s="366">
        <v>78.56</v>
      </c>
    </row>
    <row r="1463" spans="1:5" ht="12.75">
      <c r="A1463" s="365">
        <v>37413</v>
      </c>
      <c r="B1463" s="365" t="s">
        <v>33179</v>
      </c>
      <c r="C1463" s="365" t="s">
        <v>1583</v>
      </c>
      <c r="D1463" s="365" t="s">
        <v>1586</v>
      </c>
      <c r="E1463" s="366">
        <v>4.43</v>
      </c>
    </row>
    <row r="1464" spans="1:5" ht="12.75">
      <c r="A1464" s="365">
        <v>37414</v>
      </c>
      <c r="B1464" s="365" t="s">
        <v>33180</v>
      </c>
      <c r="C1464" s="365" t="s">
        <v>1583</v>
      </c>
      <c r="D1464" s="365" t="s">
        <v>1586</v>
      </c>
      <c r="E1464" s="366">
        <v>5.03</v>
      </c>
    </row>
    <row r="1465" spans="1:5" ht="12.75">
      <c r="A1465" s="365">
        <v>37415</v>
      </c>
      <c r="B1465" s="365" t="s">
        <v>33181</v>
      </c>
      <c r="C1465" s="365" t="s">
        <v>1583</v>
      </c>
      <c r="D1465" s="365" t="s">
        <v>1586</v>
      </c>
      <c r="E1465" s="366">
        <v>9.14</v>
      </c>
    </row>
    <row r="1466" spans="1:5" ht="12.75">
      <c r="A1466" s="365">
        <v>37416</v>
      </c>
      <c r="B1466" s="365" t="s">
        <v>33182</v>
      </c>
      <c r="C1466" s="365" t="s">
        <v>1583</v>
      </c>
      <c r="D1466" s="365" t="s">
        <v>1586</v>
      </c>
      <c r="E1466" s="366">
        <v>4.1399999999999997</v>
      </c>
    </row>
    <row r="1467" spans="1:5" ht="12.75">
      <c r="A1467" s="365">
        <v>37417</v>
      </c>
      <c r="B1467" s="365" t="s">
        <v>33183</v>
      </c>
      <c r="C1467" s="365" t="s">
        <v>1583</v>
      </c>
      <c r="D1467" s="365" t="s">
        <v>1586</v>
      </c>
      <c r="E1467" s="366">
        <v>5.96</v>
      </c>
    </row>
    <row r="1468" spans="1:5" ht="12.75">
      <c r="A1468" s="365">
        <v>43590</v>
      </c>
      <c r="B1468" s="365" t="s">
        <v>33184</v>
      </c>
      <c r="C1468" s="365" t="s">
        <v>1583</v>
      </c>
      <c r="D1468" s="365" t="s">
        <v>1584</v>
      </c>
      <c r="E1468" s="366">
        <v>148.16999999999999</v>
      </c>
    </row>
    <row r="1469" spans="1:5" ht="12.75">
      <c r="A1469" s="365">
        <v>43589</v>
      </c>
      <c r="B1469" s="365" t="s">
        <v>33185</v>
      </c>
      <c r="C1469" s="365" t="s">
        <v>1583</v>
      </c>
      <c r="D1469" s="365" t="s">
        <v>1584</v>
      </c>
      <c r="E1469" s="366">
        <v>26.81</v>
      </c>
    </row>
    <row r="1470" spans="1:5" ht="12.75">
      <c r="A1470" s="365">
        <v>34519</v>
      </c>
      <c r="B1470" s="365" t="s">
        <v>33186</v>
      </c>
      <c r="C1470" s="365" t="s">
        <v>1583</v>
      </c>
      <c r="D1470" s="365" t="s">
        <v>1586</v>
      </c>
      <c r="E1470" s="366">
        <v>80.41</v>
      </c>
    </row>
    <row r="1471" spans="1:5" ht="12.75">
      <c r="A1471" s="365">
        <v>1649</v>
      </c>
      <c r="B1471" s="365" t="s">
        <v>33187</v>
      </c>
      <c r="C1471" s="365" t="s">
        <v>1583</v>
      </c>
      <c r="D1471" s="365" t="s">
        <v>1586</v>
      </c>
      <c r="E1471" s="366">
        <v>80.400000000000006</v>
      </c>
    </row>
    <row r="1472" spans="1:5" ht="12.75">
      <c r="A1472" s="365">
        <v>1653</v>
      </c>
      <c r="B1472" s="365" t="s">
        <v>33188</v>
      </c>
      <c r="C1472" s="365" t="s">
        <v>1583</v>
      </c>
      <c r="D1472" s="365" t="s">
        <v>1586</v>
      </c>
      <c r="E1472" s="366">
        <v>62.98</v>
      </c>
    </row>
    <row r="1473" spans="1:5" ht="12.75">
      <c r="A1473" s="365">
        <v>1647</v>
      </c>
      <c r="B1473" s="365" t="s">
        <v>33189</v>
      </c>
      <c r="C1473" s="365" t="s">
        <v>1583</v>
      </c>
      <c r="D1473" s="365" t="s">
        <v>1586</v>
      </c>
      <c r="E1473" s="366">
        <v>22.55</v>
      </c>
    </row>
    <row r="1474" spans="1:5" ht="12.75">
      <c r="A1474" s="365">
        <v>1648</v>
      </c>
      <c r="B1474" s="365" t="s">
        <v>33190</v>
      </c>
      <c r="C1474" s="365" t="s">
        <v>1583</v>
      </c>
      <c r="D1474" s="365" t="s">
        <v>1586</v>
      </c>
      <c r="E1474" s="366">
        <v>43.3</v>
      </c>
    </row>
    <row r="1475" spans="1:5" ht="12.75">
      <c r="A1475" s="365">
        <v>1651</v>
      </c>
      <c r="B1475" s="365" t="s">
        <v>33191</v>
      </c>
      <c r="C1475" s="365" t="s">
        <v>1583</v>
      </c>
      <c r="D1475" s="365" t="s">
        <v>1586</v>
      </c>
      <c r="E1475" s="366">
        <v>200.88</v>
      </c>
    </row>
    <row r="1476" spans="1:5" ht="12.75">
      <c r="A1476" s="365">
        <v>1650</v>
      </c>
      <c r="B1476" s="365" t="s">
        <v>33192</v>
      </c>
      <c r="C1476" s="365" t="s">
        <v>1583</v>
      </c>
      <c r="D1476" s="365" t="s">
        <v>1586</v>
      </c>
      <c r="E1476" s="366">
        <v>111.04</v>
      </c>
    </row>
    <row r="1477" spans="1:5" ht="12.75">
      <c r="A1477" s="365">
        <v>1654</v>
      </c>
      <c r="B1477" s="365" t="s">
        <v>33193</v>
      </c>
      <c r="C1477" s="365" t="s">
        <v>1583</v>
      </c>
      <c r="D1477" s="365" t="s">
        <v>1586</v>
      </c>
      <c r="E1477" s="366">
        <v>30.95</v>
      </c>
    </row>
    <row r="1478" spans="1:5" ht="12.75">
      <c r="A1478" s="365">
        <v>1652</v>
      </c>
      <c r="B1478" s="365" t="s">
        <v>33194</v>
      </c>
      <c r="C1478" s="365" t="s">
        <v>1583</v>
      </c>
      <c r="D1478" s="365" t="s">
        <v>1586</v>
      </c>
      <c r="E1478" s="366">
        <v>288.32</v>
      </c>
    </row>
    <row r="1479" spans="1:5" ht="12.75">
      <c r="A1479" s="365">
        <v>10510</v>
      </c>
      <c r="B1479" s="365" t="s">
        <v>33195</v>
      </c>
      <c r="C1479" s="365" t="s">
        <v>1583</v>
      </c>
      <c r="D1479" s="365" t="s">
        <v>1586</v>
      </c>
      <c r="E1479" s="366">
        <v>127.98</v>
      </c>
    </row>
    <row r="1480" spans="1:5" ht="12.75">
      <c r="A1480" s="365">
        <v>1747</v>
      </c>
      <c r="B1480" s="365" t="s">
        <v>33196</v>
      </c>
      <c r="C1480" s="365" t="s">
        <v>1583</v>
      </c>
      <c r="D1480" s="365" t="s">
        <v>1584</v>
      </c>
      <c r="E1480" s="366">
        <v>199.42</v>
      </c>
    </row>
    <row r="1481" spans="1:5" ht="12.75">
      <c r="A1481" s="365">
        <v>1744</v>
      </c>
      <c r="B1481" s="365" t="s">
        <v>33197</v>
      </c>
      <c r="C1481" s="365" t="s">
        <v>1583</v>
      </c>
      <c r="D1481" s="365" t="s">
        <v>1584</v>
      </c>
      <c r="E1481" s="366">
        <v>138.13</v>
      </c>
    </row>
    <row r="1482" spans="1:5" ht="12.75">
      <c r="A1482" s="365">
        <v>1743</v>
      </c>
      <c r="B1482" s="365" t="s">
        <v>33198</v>
      </c>
      <c r="C1482" s="365" t="s">
        <v>1583</v>
      </c>
      <c r="D1482" s="365" t="s">
        <v>1584</v>
      </c>
      <c r="E1482" s="366">
        <v>181.39</v>
      </c>
    </row>
    <row r="1483" spans="1:5" ht="12.75">
      <c r="A1483" s="365">
        <v>39640</v>
      </c>
      <c r="B1483" s="365" t="s">
        <v>33199</v>
      </c>
      <c r="C1483" s="365" t="s">
        <v>1583</v>
      </c>
      <c r="D1483" s="365" t="s">
        <v>1584</v>
      </c>
      <c r="E1483" s="366">
        <v>12.13</v>
      </c>
    </row>
    <row r="1484" spans="1:5" ht="12.75">
      <c r="A1484" s="365">
        <v>7216</v>
      </c>
      <c r="B1484" s="365" t="s">
        <v>33200</v>
      </c>
      <c r="C1484" s="365" t="s">
        <v>1583</v>
      </c>
      <c r="D1484" s="365" t="s">
        <v>1584</v>
      </c>
      <c r="E1484" s="366">
        <v>65.14</v>
      </c>
    </row>
    <row r="1485" spans="1:5" ht="12.75">
      <c r="A1485" s="365">
        <v>20235</v>
      </c>
      <c r="B1485" s="365" t="s">
        <v>33201</v>
      </c>
      <c r="C1485" s="365" t="s">
        <v>1583</v>
      </c>
      <c r="D1485" s="365" t="s">
        <v>1584</v>
      </c>
      <c r="E1485" s="366">
        <v>52.37</v>
      </c>
    </row>
    <row r="1486" spans="1:5" ht="12.75">
      <c r="A1486" s="365">
        <v>7181</v>
      </c>
      <c r="B1486" s="365" t="s">
        <v>33202</v>
      </c>
      <c r="C1486" s="365" t="s">
        <v>1583</v>
      </c>
      <c r="D1486" s="365" t="s">
        <v>1584</v>
      </c>
      <c r="E1486" s="366">
        <v>2.0699999999999998</v>
      </c>
    </row>
    <row r="1487" spans="1:5" ht="12.75">
      <c r="A1487" s="365">
        <v>40742</v>
      </c>
      <c r="B1487" s="365" t="s">
        <v>33203</v>
      </c>
      <c r="C1487" s="365" t="s">
        <v>1583</v>
      </c>
      <c r="D1487" s="365" t="s">
        <v>1584</v>
      </c>
      <c r="E1487" s="366">
        <v>10.43</v>
      </c>
    </row>
    <row r="1488" spans="1:5" ht="12.75">
      <c r="A1488" s="365">
        <v>7214</v>
      </c>
      <c r="B1488" s="365" t="s">
        <v>33204</v>
      </c>
      <c r="C1488" s="365" t="s">
        <v>1583</v>
      </c>
      <c r="D1488" s="365" t="s">
        <v>1584</v>
      </c>
      <c r="E1488" s="366">
        <v>63.61</v>
      </c>
    </row>
    <row r="1489" spans="1:5" ht="12.75">
      <c r="A1489" s="365">
        <v>7219</v>
      </c>
      <c r="B1489" s="365" t="s">
        <v>33205</v>
      </c>
      <c r="C1489" s="365" t="s">
        <v>1583</v>
      </c>
      <c r="D1489" s="365" t="s">
        <v>1584</v>
      </c>
      <c r="E1489" s="366">
        <v>56.42</v>
      </c>
    </row>
    <row r="1490" spans="1:5" ht="12.75">
      <c r="A1490" s="365">
        <v>37971</v>
      </c>
      <c r="B1490" s="365" t="s">
        <v>33206</v>
      </c>
      <c r="C1490" s="365" t="s">
        <v>1583</v>
      </c>
      <c r="D1490" s="365" t="s">
        <v>1584</v>
      </c>
      <c r="E1490" s="366">
        <v>5.57</v>
      </c>
    </row>
    <row r="1491" spans="1:5" ht="12.75">
      <c r="A1491" s="365">
        <v>37972</v>
      </c>
      <c r="B1491" s="365" t="s">
        <v>33207</v>
      </c>
      <c r="C1491" s="365" t="s">
        <v>1583</v>
      </c>
      <c r="D1491" s="365" t="s">
        <v>1584</v>
      </c>
      <c r="E1491" s="366">
        <v>7.9</v>
      </c>
    </row>
    <row r="1492" spans="1:5" ht="12.75">
      <c r="A1492" s="365">
        <v>37973</v>
      </c>
      <c r="B1492" s="365" t="s">
        <v>33208</v>
      </c>
      <c r="C1492" s="365" t="s">
        <v>1583</v>
      </c>
      <c r="D1492" s="365" t="s">
        <v>1584</v>
      </c>
      <c r="E1492" s="366">
        <v>14.85</v>
      </c>
    </row>
    <row r="1493" spans="1:5" ht="12.75">
      <c r="A1493" s="365">
        <v>1926</v>
      </c>
      <c r="B1493" s="365" t="s">
        <v>33209</v>
      </c>
      <c r="C1493" s="365" t="s">
        <v>1583</v>
      </c>
      <c r="D1493" s="365" t="s">
        <v>1584</v>
      </c>
      <c r="E1493" s="366">
        <v>3.15</v>
      </c>
    </row>
    <row r="1494" spans="1:5" ht="12.75">
      <c r="A1494" s="365">
        <v>1927</v>
      </c>
      <c r="B1494" s="365" t="s">
        <v>33210</v>
      </c>
      <c r="C1494" s="365" t="s">
        <v>1583</v>
      </c>
      <c r="D1494" s="365" t="s">
        <v>1584</v>
      </c>
      <c r="E1494" s="366">
        <v>3.54</v>
      </c>
    </row>
    <row r="1495" spans="1:5" ht="12.75">
      <c r="A1495" s="365">
        <v>1923</v>
      </c>
      <c r="B1495" s="365" t="s">
        <v>33211</v>
      </c>
      <c r="C1495" s="365" t="s">
        <v>1583</v>
      </c>
      <c r="D1495" s="365" t="s">
        <v>1584</v>
      </c>
      <c r="E1495" s="366">
        <v>6.45</v>
      </c>
    </row>
    <row r="1496" spans="1:5" ht="12.75">
      <c r="A1496" s="365">
        <v>1929</v>
      </c>
      <c r="B1496" s="365" t="s">
        <v>33212</v>
      </c>
      <c r="C1496" s="365" t="s">
        <v>1583</v>
      </c>
      <c r="D1496" s="365" t="s">
        <v>1584</v>
      </c>
      <c r="E1496" s="366">
        <v>7.82</v>
      </c>
    </row>
    <row r="1497" spans="1:5" ht="12.75">
      <c r="A1497" s="365">
        <v>1930</v>
      </c>
      <c r="B1497" s="365" t="s">
        <v>33213</v>
      </c>
      <c r="C1497" s="365" t="s">
        <v>1583</v>
      </c>
      <c r="D1497" s="365" t="s">
        <v>1584</v>
      </c>
      <c r="E1497" s="366">
        <v>13.38</v>
      </c>
    </row>
    <row r="1498" spans="1:5" ht="12.75">
      <c r="A1498" s="365">
        <v>1924</v>
      </c>
      <c r="B1498" s="365" t="s">
        <v>33214</v>
      </c>
      <c r="C1498" s="365" t="s">
        <v>1583</v>
      </c>
      <c r="D1498" s="365" t="s">
        <v>1584</v>
      </c>
      <c r="E1498" s="366">
        <v>21.59</v>
      </c>
    </row>
    <row r="1499" spans="1:5" ht="12.75">
      <c r="A1499" s="365">
        <v>1922</v>
      </c>
      <c r="B1499" s="365" t="s">
        <v>33215</v>
      </c>
      <c r="C1499" s="365" t="s">
        <v>1583</v>
      </c>
      <c r="D1499" s="365" t="s">
        <v>1584</v>
      </c>
      <c r="E1499" s="366">
        <v>44.65</v>
      </c>
    </row>
    <row r="1500" spans="1:5" ht="12.75">
      <c r="A1500" s="365">
        <v>1953</v>
      </c>
      <c r="B1500" s="365" t="s">
        <v>33216</v>
      </c>
      <c r="C1500" s="365" t="s">
        <v>1583</v>
      </c>
      <c r="D1500" s="365" t="s">
        <v>1584</v>
      </c>
      <c r="E1500" s="366">
        <v>54.5</v>
      </c>
    </row>
    <row r="1501" spans="1:5" ht="12.75">
      <c r="A1501" s="365">
        <v>1962</v>
      </c>
      <c r="B1501" s="365" t="s">
        <v>33217</v>
      </c>
      <c r="C1501" s="365" t="s">
        <v>1583</v>
      </c>
      <c r="D1501" s="365" t="s">
        <v>1584</v>
      </c>
      <c r="E1501" s="366">
        <v>264.79000000000002</v>
      </c>
    </row>
    <row r="1502" spans="1:5" ht="12.75">
      <c r="A1502" s="365">
        <v>1955</v>
      </c>
      <c r="B1502" s="365" t="s">
        <v>33218</v>
      </c>
      <c r="C1502" s="365" t="s">
        <v>1583</v>
      </c>
      <c r="D1502" s="365" t="s">
        <v>1584</v>
      </c>
      <c r="E1502" s="366">
        <v>3.05</v>
      </c>
    </row>
    <row r="1503" spans="1:5" ht="12.75">
      <c r="A1503" s="365">
        <v>1956</v>
      </c>
      <c r="B1503" s="365" t="s">
        <v>33219</v>
      </c>
      <c r="C1503" s="365" t="s">
        <v>1583</v>
      </c>
      <c r="D1503" s="365" t="s">
        <v>1584</v>
      </c>
      <c r="E1503" s="366">
        <v>4.3099999999999996</v>
      </c>
    </row>
    <row r="1504" spans="1:5" ht="12.75">
      <c r="A1504" s="365">
        <v>1957</v>
      </c>
      <c r="B1504" s="365" t="s">
        <v>33220</v>
      </c>
      <c r="C1504" s="365" t="s">
        <v>1583</v>
      </c>
      <c r="D1504" s="365" t="s">
        <v>1584</v>
      </c>
      <c r="E1504" s="366">
        <v>9.31</v>
      </c>
    </row>
    <row r="1505" spans="1:5" ht="12.75">
      <c r="A1505" s="365">
        <v>1958</v>
      </c>
      <c r="B1505" s="365" t="s">
        <v>33221</v>
      </c>
      <c r="C1505" s="365" t="s">
        <v>1583</v>
      </c>
      <c r="D1505" s="365" t="s">
        <v>1584</v>
      </c>
      <c r="E1505" s="366">
        <v>17.34</v>
      </c>
    </row>
    <row r="1506" spans="1:5" ht="12.75">
      <c r="A1506" s="365">
        <v>1959</v>
      </c>
      <c r="B1506" s="365" t="s">
        <v>33222</v>
      </c>
      <c r="C1506" s="365" t="s">
        <v>1583</v>
      </c>
      <c r="D1506" s="365" t="s">
        <v>1584</v>
      </c>
      <c r="E1506" s="366">
        <v>18.809999999999999</v>
      </c>
    </row>
    <row r="1507" spans="1:5" ht="12.75">
      <c r="A1507" s="365">
        <v>1925</v>
      </c>
      <c r="B1507" s="365" t="s">
        <v>33223</v>
      </c>
      <c r="C1507" s="365" t="s">
        <v>1583</v>
      </c>
      <c r="D1507" s="365" t="s">
        <v>1584</v>
      </c>
      <c r="E1507" s="366">
        <v>49.17</v>
      </c>
    </row>
    <row r="1508" spans="1:5" ht="12.75">
      <c r="A1508" s="365">
        <v>1960</v>
      </c>
      <c r="B1508" s="365" t="s">
        <v>33224</v>
      </c>
      <c r="C1508" s="365" t="s">
        <v>1583</v>
      </c>
      <c r="D1508" s="365" t="s">
        <v>1584</v>
      </c>
      <c r="E1508" s="366">
        <v>75.510000000000005</v>
      </c>
    </row>
    <row r="1509" spans="1:5" ht="12.75">
      <c r="A1509" s="365">
        <v>1961</v>
      </c>
      <c r="B1509" s="365" t="s">
        <v>33225</v>
      </c>
      <c r="C1509" s="365" t="s">
        <v>1583</v>
      </c>
      <c r="D1509" s="365" t="s">
        <v>1584</v>
      </c>
      <c r="E1509" s="366">
        <v>96.74</v>
      </c>
    </row>
    <row r="1510" spans="1:5" ht="12.75">
      <c r="A1510" s="365">
        <v>38423</v>
      </c>
      <c r="B1510" s="365" t="s">
        <v>33226</v>
      </c>
      <c r="C1510" s="365" t="s">
        <v>1583</v>
      </c>
      <c r="D1510" s="365" t="s">
        <v>1584</v>
      </c>
      <c r="E1510" s="366">
        <v>56.13</v>
      </c>
    </row>
    <row r="1511" spans="1:5" ht="12.75">
      <c r="A1511" s="365">
        <v>39866</v>
      </c>
      <c r="B1511" s="365" t="s">
        <v>33227</v>
      </c>
      <c r="C1511" s="365" t="s">
        <v>1583</v>
      </c>
      <c r="D1511" s="365" t="s">
        <v>1586</v>
      </c>
      <c r="E1511" s="366">
        <v>17.670000000000002</v>
      </c>
    </row>
    <row r="1512" spans="1:5" ht="12.75">
      <c r="A1512" s="365">
        <v>39867</v>
      </c>
      <c r="B1512" s="365" t="s">
        <v>33228</v>
      </c>
      <c r="C1512" s="365" t="s">
        <v>1583</v>
      </c>
      <c r="D1512" s="365" t="s">
        <v>1586</v>
      </c>
      <c r="E1512" s="366">
        <v>39.29</v>
      </c>
    </row>
    <row r="1513" spans="1:5" ht="12.75">
      <c r="A1513" s="365">
        <v>39868</v>
      </c>
      <c r="B1513" s="365" t="s">
        <v>33229</v>
      </c>
      <c r="C1513" s="365" t="s">
        <v>1583</v>
      </c>
      <c r="D1513" s="365" t="s">
        <v>1586</v>
      </c>
      <c r="E1513" s="366">
        <v>70.790000000000006</v>
      </c>
    </row>
    <row r="1514" spans="1:5" ht="12.75">
      <c r="A1514" s="365">
        <v>37999</v>
      </c>
      <c r="B1514" s="365" t="s">
        <v>33230</v>
      </c>
      <c r="C1514" s="365" t="s">
        <v>1583</v>
      </c>
      <c r="D1514" s="365" t="s">
        <v>1584</v>
      </c>
      <c r="E1514" s="366">
        <v>9.39</v>
      </c>
    </row>
    <row r="1515" spans="1:5" ht="12.75">
      <c r="A1515" s="365">
        <v>38000</v>
      </c>
      <c r="B1515" s="365" t="s">
        <v>33231</v>
      </c>
      <c r="C1515" s="365" t="s">
        <v>1583</v>
      </c>
      <c r="D1515" s="365" t="s">
        <v>1584</v>
      </c>
      <c r="E1515" s="366">
        <v>10.96</v>
      </c>
    </row>
    <row r="1516" spans="1:5" ht="12.75">
      <c r="A1516" s="365">
        <v>38129</v>
      </c>
      <c r="B1516" s="365" t="s">
        <v>33232</v>
      </c>
      <c r="C1516" s="365" t="s">
        <v>1583</v>
      </c>
      <c r="D1516" s="365" t="s">
        <v>1584</v>
      </c>
      <c r="E1516" s="366">
        <v>7.1</v>
      </c>
    </row>
    <row r="1517" spans="1:5" ht="12.75">
      <c r="A1517" s="365">
        <v>38025</v>
      </c>
      <c r="B1517" s="365" t="s">
        <v>33233</v>
      </c>
      <c r="C1517" s="365" t="s">
        <v>1583</v>
      </c>
      <c r="D1517" s="365" t="s">
        <v>1584</v>
      </c>
      <c r="E1517" s="366">
        <v>9.64</v>
      </c>
    </row>
    <row r="1518" spans="1:5" ht="12.75">
      <c r="A1518" s="365">
        <v>38026</v>
      </c>
      <c r="B1518" s="365" t="s">
        <v>33234</v>
      </c>
      <c r="C1518" s="365" t="s">
        <v>1583</v>
      </c>
      <c r="D1518" s="365" t="s">
        <v>1584</v>
      </c>
      <c r="E1518" s="366">
        <v>23.8</v>
      </c>
    </row>
    <row r="1519" spans="1:5" ht="12.75">
      <c r="A1519" s="365">
        <v>1858</v>
      </c>
      <c r="B1519" s="365" t="s">
        <v>33235</v>
      </c>
      <c r="C1519" s="365" t="s">
        <v>1583</v>
      </c>
      <c r="D1519" s="365" t="s">
        <v>1584</v>
      </c>
      <c r="E1519" s="366">
        <v>86.98</v>
      </c>
    </row>
    <row r="1520" spans="1:5" ht="12.75">
      <c r="A1520" s="365">
        <v>1844</v>
      </c>
      <c r="B1520" s="365" t="s">
        <v>33236</v>
      </c>
      <c r="C1520" s="365" t="s">
        <v>1583</v>
      </c>
      <c r="D1520" s="365" t="s">
        <v>1584</v>
      </c>
      <c r="E1520" s="366">
        <v>199.19</v>
      </c>
    </row>
    <row r="1521" spans="1:5" ht="12.75">
      <c r="A1521" s="365">
        <v>1863</v>
      </c>
      <c r="B1521" s="365" t="s">
        <v>33237</v>
      </c>
      <c r="C1521" s="365" t="s">
        <v>1583</v>
      </c>
      <c r="D1521" s="365" t="s">
        <v>1584</v>
      </c>
      <c r="E1521" s="366">
        <v>92.56</v>
      </c>
    </row>
    <row r="1522" spans="1:5" ht="12.75">
      <c r="A1522" s="365">
        <v>1865</v>
      </c>
      <c r="B1522" s="365" t="s">
        <v>33238</v>
      </c>
      <c r="C1522" s="365" t="s">
        <v>1583</v>
      </c>
      <c r="D1522" s="365" t="s">
        <v>1584</v>
      </c>
      <c r="E1522" s="366">
        <v>241.16</v>
      </c>
    </row>
    <row r="1523" spans="1:5" ht="12.75">
      <c r="A1523" s="365">
        <v>36355</v>
      </c>
      <c r="B1523" s="365" t="s">
        <v>33239</v>
      </c>
      <c r="C1523" s="365" t="s">
        <v>1583</v>
      </c>
      <c r="D1523" s="365" t="s">
        <v>1586</v>
      </c>
      <c r="E1523" s="366">
        <v>9.81</v>
      </c>
    </row>
    <row r="1524" spans="1:5" ht="12.75">
      <c r="A1524" s="365">
        <v>36356</v>
      </c>
      <c r="B1524" s="365" t="s">
        <v>33240</v>
      </c>
      <c r="C1524" s="365" t="s">
        <v>1583</v>
      </c>
      <c r="D1524" s="365" t="s">
        <v>1586</v>
      </c>
      <c r="E1524" s="366">
        <v>15.78</v>
      </c>
    </row>
    <row r="1525" spans="1:5" ht="12.75">
      <c r="A1525" s="365">
        <v>1966</v>
      </c>
      <c r="B1525" s="365" t="s">
        <v>33241</v>
      </c>
      <c r="C1525" s="365" t="s">
        <v>1583</v>
      </c>
      <c r="D1525" s="365" t="s">
        <v>1584</v>
      </c>
      <c r="E1525" s="366">
        <v>36.909999999999997</v>
      </c>
    </row>
    <row r="1526" spans="1:5" ht="12.75">
      <c r="A1526" s="365">
        <v>1933</v>
      </c>
      <c r="B1526" s="365" t="s">
        <v>33242</v>
      </c>
      <c r="C1526" s="365" t="s">
        <v>1583</v>
      </c>
      <c r="D1526" s="365" t="s">
        <v>1584</v>
      </c>
      <c r="E1526" s="366">
        <v>7.95</v>
      </c>
    </row>
    <row r="1527" spans="1:5" ht="12.75">
      <c r="A1527" s="365">
        <v>1932</v>
      </c>
      <c r="B1527" s="365" t="s">
        <v>33243</v>
      </c>
      <c r="C1527" s="365" t="s">
        <v>1583</v>
      </c>
      <c r="D1527" s="365" t="s">
        <v>1584</v>
      </c>
      <c r="E1527" s="366">
        <v>18.21</v>
      </c>
    </row>
    <row r="1528" spans="1:5" ht="12.75">
      <c r="A1528" s="365">
        <v>1951</v>
      </c>
      <c r="B1528" s="365" t="s">
        <v>33244</v>
      </c>
      <c r="C1528" s="365" t="s">
        <v>1583</v>
      </c>
      <c r="D1528" s="365" t="s">
        <v>1584</v>
      </c>
      <c r="E1528" s="366">
        <v>37.979999999999997</v>
      </c>
    </row>
    <row r="1529" spans="1:5" ht="12.75">
      <c r="A1529" s="365">
        <v>1970</v>
      </c>
      <c r="B1529" s="365" t="s">
        <v>33245</v>
      </c>
      <c r="C1529" s="365" t="s">
        <v>1583</v>
      </c>
      <c r="D1529" s="365" t="s">
        <v>1584</v>
      </c>
      <c r="E1529" s="366">
        <v>92.26</v>
      </c>
    </row>
    <row r="1530" spans="1:5" ht="12.75">
      <c r="A1530" s="365">
        <v>1967</v>
      </c>
      <c r="B1530" s="365" t="s">
        <v>33246</v>
      </c>
      <c r="C1530" s="365" t="s">
        <v>1583</v>
      </c>
      <c r="D1530" s="365" t="s">
        <v>1584</v>
      </c>
      <c r="E1530" s="366">
        <v>10.96</v>
      </c>
    </row>
    <row r="1531" spans="1:5" ht="12.75">
      <c r="A1531" s="365">
        <v>1968</v>
      </c>
      <c r="B1531" s="365" t="s">
        <v>33247</v>
      </c>
      <c r="C1531" s="365" t="s">
        <v>1583</v>
      </c>
      <c r="D1531" s="365" t="s">
        <v>1584</v>
      </c>
      <c r="E1531" s="366">
        <v>21.66</v>
      </c>
    </row>
    <row r="1532" spans="1:5" ht="12.75">
      <c r="A1532" s="365">
        <v>1969</v>
      </c>
      <c r="B1532" s="365" t="s">
        <v>33248</v>
      </c>
      <c r="C1532" s="365" t="s">
        <v>1583</v>
      </c>
      <c r="D1532" s="365" t="s">
        <v>1584</v>
      </c>
      <c r="E1532" s="366">
        <v>70.489999999999995</v>
      </c>
    </row>
    <row r="1533" spans="1:5" ht="12.75">
      <c r="A1533" s="365">
        <v>1827</v>
      </c>
      <c r="B1533" s="365" t="s">
        <v>33249</v>
      </c>
      <c r="C1533" s="365" t="s">
        <v>1583</v>
      </c>
      <c r="D1533" s="365" t="s">
        <v>1586</v>
      </c>
      <c r="E1533" s="366">
        <v>151.46</v>
      </c>
    </row>
    <row r="1534" spans="1:5" ht="12.75">
      <c r="A1534" s="365">
        <v>1831</v>
      </c>
      <c r="B1534" s="365" t="s">
        <v>33250</v>
      </c>
      <c r="C1534" s="365" t="s">
        <v>1583</v>
      </c>
      <c r="D1534" s="365" t="s">
        <v>1586</v>
      </c>
      <c r="E1534" s="366">
        <v>33.06</v>
      </c>
    </row>
    <row r="1535" spans="1:5" ht="12.75">
      <c r="A1535" s="365">
        <v>1825</v>
      </c>
      <c r="B1535" s="365" t="s">
        <v>33251</v>
      </c>
      <c r="C1535" s="365" t="s">
        <v>1583</v>
      </c>
      <c r="D1535" s="365" t="s">
        <v>1586</v>
      </c>
      <c r="E1535" s="366">
        <v>81.599999999999994</v>
      </c>
    </row>
    <row r="1536" spans="1:5" ht="12.75">
      <c r="A1536" s="365">
        <v>1828</v>
      </c>
      <c r="B1536" s="365" t="s">
        <v>33252</v>
      </c>
      <c r="C1536" s="365" t="s">
        <v>1583</v>
      </c>
      <c r="D1536" s="365" t="s">
        <v>1586</v>
      </c>
      <c r="E1536" s="366">
        <v>184.83</v>
      </c>
    </row>
    <row r="1537" spans="1:5" ht="12.75">
      <c r="A1537" s="365">
        <v>1845</v>
      </c>
      <c r="B1537" s="365" t="s">
        <v>33253</v>
      </c>
      <c r="C1537" s="365" t="s">
        <v>1583</v>
      </c>
      <c r="D1537" s="365" t="s">
        <v>1586</v>
      </c>
      <c r="E1537" s="366">
        <v>41.44</v>
      </c>
    </row>
    <row r="1538" spans="1:5" ht="12.75">
      <c r="A1538" s="365">
        <v>1824</v>
      </c>
      <c r="B1538" s="365" t="s">
        <v>33254</v>
      </c>
      <c r="C1538" s="365" t="s">
        <v>1583</v>
      </c>
      <c r="D1538" s="365" t="s">
        <v>1586</v>
      </c>
      <c r="E1538" s="366">
        <v>97.82</v>
      </c>
    </row>
    <row r="1539" spans="1:5" ht="12.75">
      <c r="A1539" s="365">
        <v>1940</v>
      </c>
      <c r="B1539" s="365" t="s">
        <v>33255</v>
      </c>
      <c r="C1539" s="365" t="s">
        <v>1583</v>
      </c>
      <c r="D1539" s="365" t="s">
        <v>1584</v>
      </c>
      <c r="E1539" s="366">
        <v>48.05</v>
      </c>
    </row>
    <row r="1540" spans="1:5" ht="12.75">
      <c r="A1540" s="365">
        <v>1937</v>
      </c>
      <c r="B1540" s="365" t="s">
        <v>33256</v>
      </c>
      <c r="C1540" s="365" t="s">
        <v>1583</v>
      </c>
      <c r="D1540" s="365" t="s">
        <v>1584</v>
      </c>
      <c r="E1540" s="366">
        <v>8.11</v>
      </c>
    </row>
    <row r="1541" spans="1:5" ht="12.75">
      <c r="A1541" s="365">
        <v>1939</v>
      </c>
      <c r="B1541" s="365" t="s">
        <v>33257</v>
      </c>
      <c r="C1541" s="365" t="s">
        <v>1583</v>
      </c>
      <c r="D1541" s="365" t="s">
        <v>1584</v>
      </c>
      <c r="E1541" s="366">
        <v>13.18</v>
      </c>
    </row>
    <row r="1542" spans="1:5" ht="12.75">
      <c r="A1542" s="365">
        <v>1938</v>
      </c>
      <c r="B1542" s="365" t="s">
        <v>33258</v>
      </c>
      <c r="C1542" s="365" t="s">
        <v>1583</v>
      </c>
      <c r="D1542" s="365" t="s">
        <v>1584</v>
      </c>
      <c r="E1542" s="366">
        <v>9.2200000000000006</v>
      </c>
    </row>
    <row r="1543" spans="1:5" ht="12.75">
      <c r="A1543" s="365">
        <v>42693</v>
      </c>
      <c r="B1543" s="365" t="s">
        <v>33259</v>
      </c>
      <c r="C1543" s="365" t="s">
        <v>1583</v>
      </c>
      <c r="D1543" s="365" t="s">
        <v>1584</v>
      </c>
      <c r="E1543" s="366">
        <v>677.46</v>
      </c>
    </row>
    <row r="1544" spans="1:5" ht="12.75">
      <c r="A1544" s="365">
        <v>42695</v>
      </c>
      <c r="B1544" s="365" t="s">
        <v>33260</v>
      </c>
      <c r="C1544" s="365" t="s">
        <v>1583</v>
      </c>
      <c r="D1544" s="365" t="s">
        <v>1584</v>
      </c>
      <c r="E1544" s="366">
        <v>473.31</v>
      </c>
    </row>
    <row r="1545" spans="1:5" ht="12.75">
      <c r="A1545" s="365">
        <v>42694</v>
      </c>
      <c r="B1545" s="365" t="s">
        <v>33261</v>
      </c>
      <c r="C1545" s="365" t="s">
        <v>1583</v>
      </c>
      <c r="D1545" s="365" t="s">
        <v>1584</v>
      </c>
      <c r="E1545" s="366">
        <v>906.58</v>
      </c>
    </row>
    <row r="1546" spans="1:5" ht="12.75">
      <c r="A1546" s="365">
        <v>20097</v>
      </c>
      <c r="B1546" s="365" t="s">
        <v>33262</v>
      </c>
      <c r="C1546" s="365" t="s">
        <v>1583</v>
      </c>
      <c r="D1546" s="365" t="s">
        <v>1584</v>
      </c>
      <c r="E1546" s="366">
        <v>39.31</v>
      </c>
    </row>
    <row r="1547" spans="1:5" ht="12.75">
      <c r="A1547" s="365">
        <v>20098</v>
      </c>
      <c r="B1547" s="365" t="s">
        <v>33263</v>
      </c>
      <c r="C1547" s="365" t="s">
        <v>1583</v>
      </c>
      <c r="D1547" s="365" t="s">
        <v>1584</v>
      </c>
      <c r="E1547" s="366">
        <v>160.66</v>
      </c>
    </row>
    <row r="1548" spans="1:5" ht="12.75">
      <c r="A1548" s="365">
        <v>20096</v>
      </c>
      <c r="B1548" s="365" t="s">
        <v>33264</v>
      </c>
      <c r="C1548" s="365" t="s">
        <v>1583</v>
      </c>
      <c r="D1548" s="365" t="s">
        <v>1584</v>
      </c>
      <c r="E1548" s="366">
        <v>40.69</v>
      </c>
    </row>
    <row r="1549" spans="1:5" ht="12.75">
      <c r="A1549" s="365">
        <v>1880</v>
      </c>
      <c r="B1549" s="365" t="s">
        <v>33265</v>
      </c>
      <c r="C1549" s="365" t="s">
        <v>1583</v>
      </c>
      <c r="D1549" s="365" t="s">
        <v>1584</v>
      </c>
      <c r="E1549" s="366">
        <v>3.86</v>
      </c>
    </row>
    <row r="1550" spans="1:5" ht="12.75">
      <c r="A1550" s="365">
        <v>39274</v>
      </c>
      <c r="B1550" s="365" t="s">
        <v>33266</v>
      </c>
      <c r="C1550" s="365" t="s">
        <v>1583</v>
      </c>
      <c r="D1550" s="365" t="s">
        <v>1584</v>
      </c>
      <c r="E1550" s="366">
        <v>2.99</v>
      </c>
    </row>
    <row r="1551" spans="1:5" ht="12.75">
      <c r="A1551" s="365">
        <v>2628</v>
      </c>
      <c r="B1551" s="365" t="s">
        <v>33267</v>
      </c>
      <c r="C1551" s="365" t="s">
        <v>1583</v>
      </c>
      <c r="D1551" s="365" t="s">
        <v>1584</v>
      </c>
      <c r="E1551" s="366">
        <v>215.39</v>
      </c>
    </row>
    <row r="1552" spans="1:5" ht="12.75">
      <c r="A1552" s="365">
        <v>2622</v>
      </c>
      <c r="B1552" s="365" t="s">
        <v>33268</v>
      </c>
      <c r="C1552" s="365" t="s">
        <v>1583</v>
      </c>
      <c r="D1552" s="365" t="s">
        <v>1584</v>
      </c>
      <c r="E1552" s="366">
        <v>5.1100000000000003</v>
      </c>
    </row>
    <row r="1553" spans="1:5" ht="12.75">
      <c r="A1553" s="365">
        <v>2623</v>
      </c>
      <c r="B1553" s="365" t="s">
        <v>33269</v>
      </c>
      <c r="C1553" s="365" t="s">
        <v>1583</v>
      </c>
      <c r="D1553" s="365" t="s">
        <v>1584</v>
      </c>
      <c r="E1553" s="366">
        <v>6.15</v>
      </c>
    </row>
    <row r="1554" spans="1:5" ht="12.75">
      <c r="A1554" s="365">
        <v>2624</v>
      </c>
      <c r="B1554" s="365" t="s">
        <v>33270</v>
      </c>
      <c r="C1554" s="365" t="s">
        <v>1583</v>
      </c>
      <c r="D1554" s="365" t="s">
        <v>1584</v>
      </c>
      <c r="E1554" s="366">
        <v>9.7899999999999991</v>
      </c>
    </row>
    <row r="1555" spans="1:5" ht="12.75">
      <c r="A1555" s="365">
        <v>2625</v>
      </c>
      <c r="B1555" s="365" t="s">
        <v>33271</v>
      </c>
      <c r="C1555" s="365" t="s">
        <v>1583</v>
      </c>
      <c r="D1555" s="365" t="s">
        <v>1584</v>
      </c>
      <c r="E1555" s="366">
        <v>20.67</v>
      </c>
    </row>
    <row r="1556" spans="1:5" ht="12.75">
      <c r="A1556" s="365">
        <v>2626</v>
      </c>
      <c r="B1556" s="365" t="s">
        <v>33272</v>
      </c>
      <c r="C1556" s="365" t="s">
        <v>1583</v>
      </c>
      <c r="D1556" s="365" t="s">
        <v>1584</v>
      </c>
      <c r="E1556" s="366">
        <v>30.28</v>
      </c>
    </row>
    <row r="1557" spans="1:5" ht="12.75">
      <c r="A1557" s="365">
        <v>2630</v>
      </c>
      <c r="B1557" s="365" t="s">
        <v>33273</v>
      </c>
      <c r="C1557" s="365" t="s">
        <v>1583</v>
      </c>
      <c r="D1557" s="365" t="s">
        <v>1584</v>
      </c>
      <c r="E1557" s="366">
        <v>46.06</v>
      </c>
    </row>
    <row r="1558" spans="1:5" ht="12.75">
      <c r="A1558" s="365">
        <v>2627</v>
      </c>
      <c r="B1558" s="365" t="s">
        <v>33274</v>
      </c>
      <c r="C1558" s="365" t="s">
        <v>1583</v>
      </c>
      <c r="D1558" s="365" t="s">
        <v>1584</v>
      </c>
      <c r="E1558" s="366">
        <v>81.13</v>
      </c>
    </row>
    <row r="1559" spans="1:5" ht="12.75">
      <c r="A1559" s="365">
        <v>2629</v>
      </c>
      <c r="B1559" s="365" t="s">
        <v>33275</v>
      </c>
      <c r="C1559" s="365" t="s">
        <v>1583</v>
      </c>
      <c r="D1559" s="365" t="s">
        <v>1584</v>
      </c>
      <c r="E1559" s="366">
        <v>109.73</v>
      </c>
    </row>
    <row r="1560" spans="1:5" ht="12.75">
      <c r="A1560" s="365">
        <v>12033</v>
      </c>
      <c r="B1560" s="365" t="s">
        <v>33276</v>
      </c>
      <c r="C1560" s="365" t="s">
        <v>1583</v>
      </c>
      <c r="D1560" s="365" t="s">
        <v>1584</v>
      </c>
      <c r="E1560" s="366">
        <v>12.31</v>
      </c>
    </row>
    <row r="1561" spans="1:5" ht="12.75">
      <c r="A1561" s="365">
        <v>40408</v>
      </c>
      <c r="B1561" s="365" t="s">
        <v>33277</v>
      </c>
      <c r="C1561" s="365" t="s">
        <v>1583</v>
      </c>
      <c r="D1561" s="365" t="s">
        <v>1584</v>
      </c>
      <c r="E1561" s="366">
        <v>8.09</v>
      </c>
    </row>
    <row r="1562" spans="1:5" ht="12.75">
      <c r="A1562" s="365">
        <v>40409</v>
      </c>
      <c r="B1562" s="365" t="s">
        <v>33278</v>
      </c>
      <c r="C1562" s="365" t="s">
        <v>1583</v>
      </c>
      <c r="D1562" s="365" t="s">
        <v>1584</v>
      </c>
      <c r="E1562" s="366">
        <v>2.86</v>
      </c>
    </row>
    <row r="1563" spans="1:5" ht="12.75">
      <c r="A1563" s="365">
        <v>39276</v>
      </c>
      <c r="B1563" s="365" t="s">
        <v>33279</v>
      </c>
      <c r="C1563" s="365" t="s">
        <v>1583</v>
      </c>
      <c r="D1563" s="365" t="s">
        <v>1584</v>
      </c>
      <c r="E1563" s="366">
        <v>7.29</v>
      </c>
    </row>
    <row r="1564" spans="1:5" ht="12.75">
      <c r="A1564" s="365">
        <v>39277</v>
      </c>
      <c r="B1564" s="365" t="s">
        <v>33280</v>
      </c>
      <c r="C1564" s="365" t="s">
        <v>1583</v>
      </c>
      <c r="D1564" s="365" t="s">
        <v>1584</v>
      </c>
      <c r="E1564" s="366">
        <v>19.68</v>
      </c>
    </row>
    <row r="1565" spans="1:5" ht="12.75">
      <c r="A1565" s="365">
        <v>12034</v>
      </c>
      <c r="B1565" s="365" t="s">
        <v>33281</v>
      </c>
      <c r="C1565" s="365" t="s">
        <v>1583</v>
      </c>
      <c r="D1565" s="365" t="s">
        <v>1584</v>
      </c>
      <c r="E1565" s="366">
        <v>5.58</v>
      </c>
    </row>
    <row r="1566" spans="1:5" ht="12.75">
      <c r="A1566" s="365">
        <v>39879</v>
      </c>
      <c r="B1566" s="365" t="s">
        <v>33282</v>
      </c>
      <c r="C1566" s="365" t="s">
        <v>1583</v>
      </c>
      <c r="D1566" s="365" t="s">
        <v>1586</v>
      </c>
      <c r="E1566" s="366">
        <v>4.97</v>
      </c>
    </row>
    <row r="1567" spans="1:5" ht="12.75">
      <c r="A1567" s="365">
        <v>39880</v>
      </c>
      <c r="B1567" s="365" t="s">
        <v>33283</v>
      </c>
      <c r="C1567" s="365" t="s">
        <v>1583</v>
      </c>
      <c r="D1567" s="365" t="s">
        <v>1586</v>
      </c>
      <c r="E1567" s="366">
        <v>11</v>
      </c>
    </row>
    <row r="1568" spans="1:5" ht="12.75">
      <c r="A1568" s="365">
        <v>39881</v>
      </c>
      <c r="B1568" s="365" t="s">
        <v>33284</v>
      </c>
      <c r="C1568" s="365" t="s">
        <v>1583</v>
      </c>
      <c r="D1568" s="365" t="s">
        <v>1586</v>
      </c>
      <c r="E1568" s="366">
        <v>17.66</v>
      </c>
    </row>
    <row r="1569" spans="1:5" ht="12.75">
      <c r="A1569" s="365">
        <v>39882</v>
      </c>
      <c r="B1569" s="365" t="s">
        <v>33285</v>
      </c>
      <c r="C1569" s="365" t="s">
        <v>1583</v>
      </c>
      <c r="D1569" s="365" t="s">
        <v>1586</v>
      </c>
      <c r="E1569" s="366">
        <v>46.52</v>
      </c>
    </row>
    <row r="1570" spans="1:5" ht="12.75">
      <c r="A1570" s="365">
        <v>39883</v>
      </c>
      <c r="B1570" s="365" t="s">
        <v>33286</v>
      </c>
      <c r="C1570" s="365" t="s">
        <v>1583</v>
      </c>
      <c r="D1570" s="365" t="s">
        <v>1586</v>
      </c>
      <c r="E1570" s="366">
        <v>74.28</v>
      </c>
    </row>
    <row r="1571" spans="1:5" ht="12.75">
      <c r="A1571" s="365">
        <v>39884</v>
      </c>
      <c r="B1571" s="365" t="s">
        <v>33287</v>
      </c>
      <c r="C1571" s="365" t="s">
        <v>1583</v>
      </c>
      <c r="D1571" s="365" t="s">
        <v>1586</v>
      </c>
      <c r="E1571" s="366">
        <v>110.32</v>
      </c>
    </row>
    <row r="1572" spans="1:5" ht="12.75">
      <c r="A1572" s="365">
        <v>39885</v>
      </c>
      <c r="B1572" s="365" t="s">
        <v>33288</v>
      </c>
      <c r="C1572" s="365" t="s">
        <v>1583</v>
      </c>
      <c r="D1572" s="365" t="s">
        <v>1586</v>
      </c>
      <c r="E1572" s="366">
        <v>262.2</v>
      </c>
    </row>
    <row r="1573" spans="1:5" ht="12.75">
      <c r="A1573" s="365">
        <v>1777</v>
      </c>
      <c r="B1573" s="365" t="s">
        <v>33289</v>
      </c>
      <c r="C1573" s="365" t="s">
        <v>1583</v>
      </c>
      <c r="D1573" s="365" t="s">
        <v>1586</v>
      </c>
      <c r="E1573" s="366">
        <v>86.69</v>
      </c>
    </row>
    <row r="1574" spans="1:5" ht="12.75">
      <c r="A1574" s="365">
        <v>1819</v>
      </c>
      <c r="B1574" s="365" t="s">
        <v>33290</v>
      </c>
      <c r="C1574" s="365" t="s">
        <v>1583</v>
      </c>
      <c r="D1574" s="365" t="s">
        <v>1586</v>
      </c>
      <c r="E1574" s="366">
        <v>63.07</v>
      </c>
    </row>
    <row r="1575" spans="1:5" ht="12.75">
      <c r="A1575" s="365">
        <v>1775</v>
      </c>
      <c r="B1575" s="365" t="s">
        <v>33291</v>
      </c>
      <c r="C1575" s="365" t="s">
        <v>1583</v>
      </c>
      <c r="D1575" s="365" t="s">
        <v>1586</v>
      </c>
      <c r="E1575" s="366">
        <v>18.86</v>
      </c>
    </row>
    <row r="1576" spans="1:5" ht="12.75">
      <c r="A1576" s="365">
        <v>1776</v>
      </c>
      <c r="B1576" s="365" t="s">
        <v>33292</v>
      </c>
      <c r="C1576" s="365" t="s">
        <v>1583</v>
      </c>
      <c r="D1576" s="365" t="s">
        <v>1586</v>
      </c>
      <c r="E1576" s="366">
        <v>51.31</v>
      </c>
    </row>
    <row r="1577" spans="1:5" ht="12.75">
      <c r="A1577" s="365">
        <v>1778</v>
      </c>
      <c r="B1577" s="365" t="s">
        <v>33293</v>
      </c>
      <c r="C1577" s="365" t="s">
        <v>1583</v>
      </c>
      <c r="D1577" s="365" t="s">
        <v>1586</v>
      </c>
      <c r="E1577" s="366">
        <v>209.84</v>
      </c>
    </row>
    <row r="1578" spans="1:5" ht="12.75">
      <c r="A1578" s="365">
        <v>1818</v>
      </c>
      <c r="B1578" s="365" t="s">
        <v>33294</v>
      </c>
      <c r="C1578" s="365" t="s">
        <v>1583</v>
      </c>
      <c r="D1578" s="365" t="s">
        <v>1586</v>
      </c>
      <c r="E1578" s="366">
        <v>139.29</v>
      </c>
    </row>
    <row r="1579" spans="1:5" ht="12.75">
      <c r="A1579" s="365">
        <v>1820</v>
      </c>
      <c r="B1579" s="365" t="s">
        <v>33295</v>
      </c>
      <c r="C1579" s="365" t="s">
        <v>1583</v>
      </c>
      <c r="D1579" s="365" t="s">
        <v>1586</v>
      </c>
      <c r="E1579" s="366">
        <v>27.24</v>
      </c>
    </row>
    <row r="1580" spans="1:5" ht="12.75">
      <c r="A1580" s="365">
        <v>1779</v>
      </c>
      <c r="B1580" s="365" t="s">
        <v>33296</v>
      </c>
      <c r="C1580" s="365" t="s">
        <v>1583</v>
      </c>
      <c r="D1580" s="365" t="s">
        <v>1586</v>
      </c>
      <c r="E1580" s="366">
        <v>305.17</v>
      </c>
    </row>
    <row r="1581" spans="1:5" ht="12.75">
      <c r="A1581" s="365">
        <v>1780</v>
      </c>
      <c r="B1581" s="365" t="s">
        <v>33297</v>
      </c>
      <c r="C1581" s="365" t="s">
        <v>1583</v>
      </c>
      <c r="D1581" s="365" t="s">
        <v>1586</v>
      </c>
      <c r="E1581" s="366">
        <v>629.13</v>
      </c>
    </row>
    <row r="1582" spans="1:5" ht="12.75">
      <c r="A1582" s="365">
        <v>1783</v>
      </c>
      <c r="B1582" s="365" t="s">
        <v>33298</v>
      </c>
      <c r="C1582" s="365" t="s">
        <v>1583</v>
      </c>
      <c r="D1582" s="365" t="s">
        <v>1586</v>
      </c>
      <c r="E1582" s="366">
        <v>66.52</v>
      </c>
    </row>
    <row r="1583" spans="1:5" ht="12.75">
      <c r="A1583" s="365">
        <v>1782</v>
      </c>
      <c r="B1583" s="365" t="s">
        <v>33299</v>
      </c>
      <c r="C1583" s="365" t="s">
        <v>1583</v>
      </c>
      <c r="D1583" s="365" t="s">
        <v>1586</v>
      </c>
      <c r="E1583" s="366">
        <v>52.59</v>
      </c>
    </row>
    <row r="1584" spans="1:5" ht="12.75">
      <c r="A1584" s="365">
        <v>1817</v>
      </c>
      <c r="B1584" s="365" t="s">
        <v>33300</v>
      </c>
      <c r="C1584" s="365" t="s">
        <v>1583</v>
      </c>
      <c r="D1584" s="365" t="s">
        <v>1586</v>
      </c>
      <c r="E1584" s="366">
        <v>15.67</v>
      </c>
    </row>
    <row r="1585" spans="1:5" ht="12.75">
      <c r="A1585" s="365">
        <v>1781</v>
      </c>
      <c r="B1585" s="365" t="s">
        <v>33301</v>
      </c>
      <c r="C1585" s="365" t="s">
        <v>1583</v>
      </c>
      <c r="D1585" s="365" t="s">
        <v>1586</v>
      </c>
      <c r="E1585" s="366">
        <v>34.270000000000003</v>
      </c>
    </row>
    <row r="1586" spans="1:5" ht="12.75">
      <c r="A1586" s="365">
        <v>1784</v>
      </c>
      <c r="B1586" s="365" t="s">
        <v>33302</v>
      </c>
      <c r="C1586" s="365" t="s">
        <v>1583</v>
      </c>
      <c r="D1586" s="365" t="s">
        <v>1586</v>
      </c>
      <c r="E1586" s="366">
        <v>187.83</v>
      </c>
    </row>
    <row r="1587" spans="1:5" ht="12.75">
      <c r="A1587" s="365">
        <v>1810</v>
      </c>
      <c r="B1587" s="365" t="s">
        <v>33303</v>
      </c>
      <c r="C1587" s="365" t="s">
        <v>1583</v>
      </c>
      <c r="D1587" s="365" t="s">
        <v>1586</v>
      </c>
      <c r="E1587" s="366">
        <v>104.18</v>
      </c>
    </row>
    <row r="1588" spans="1:5" ht="12.75">
      <c r="A1588" s="365">
        <v>1811</v>
      </c>
      <c r="B1588" s="365" t="s">
        <v>33304</v>
      </c>
      <c r="C1588" s="365" t="s">
        <v>1583</v>
      </c>
      <c r="D1588" s="365" t="s">
        <v>1586</v>
      </c>
      <c r="E1588" s="366">
        <v>22.54</v>
      </c>
    </row>
    <row r="1589" spans="1:5" ht="12.75">
      <c r="A1589" s="365">
        <v>1812</v>
      </c>
      <c r="B1589" s="365" t="s">
        <v>33305</v>
      </c>
      <c r="C1589" s="365" t="s">
        <v>1583</v>
      </c>
      <c r="D1589" s="365" t="s">
        <v>1586</v>
      </c>
      <c r="E1589" s="366">
        <v>263</v>
      </c>
    </row>
    <row r="1590" spans="1:5" ht="12.75">
      <c r="A1590" s="365">
        <v>40386</v>
      </c>
      <c r="B1590" s="365" t="s">
        <v>33306</v>
      </c>
      <c r="C1590" s="365" t="s">
        <v>1583</v>
      </c>
      <c r="D1590" s="365" t="s">
        <v>1584</v>
      </c>
      <c r="E1590" s="366">
        <v>84.74</v>
      </c>
    </row>
    <row r="1591" spans="1:5" ht="12.75">
      <c r="A1591" s="365">
        <v>40384</v>
      </c>
      <c r="B1591" s="365" t="s">
        <v>33307</v>
      </c>
      <c r="C1591" s="365" t="s">
        <v>1583</v>
      </c>
      <c r="D1591" s="365" t="s">
        <v>1584</v>
      </c>
      <c r="E1591" s="366">
        <v>58.02</v>
      </c>
    </row>
    <row r="1592" spans="1:5" ht="12.75">
      <c r="A1592" s="365">
        <v>40379</v>
      </c>
      <c r="B1592" s="365" t="s">
        <v>33308</v>
      </c>
      <c r="C1592" s="365" t="s">
        <v>1583</v>
      </c>
      <c r="D1592" s="365" t="s">
        <v>1584</v>
      </c>
      <c r="E1592" s="366">
        <v>20.059999999999999</v>
      </c>
    </row>
    <row r="1593" spans="1:5" ht="12.75">
      <c r="A1593" s="365">
        <v>40423</v>
      </c>
      <c r="B1593" s="365" t="s">
        <v>33309</v>
      </c>
      <c r="C1593" s="365" t="s">
        <v>1583</v>
      </c>
      <c r="D1593" s="365" t="s">
        <v>1584</v>
      </c>
      <c r="E1593" s="366">
        <v>37.96</v>
      </c>
    </row>
    <row r="1594" spans="1:5" ht="12.75">
      <c r="A1594" s="365">
        <v>40389</v>
      </c>
      <c r="B1594" s="365" t="s">
        <v>33310</v>
      </c>
      <c r="C1594" s="365" t="s">
        <v>1583</v>
      </c>
      <c r="D1594" s="365" t="s">
        <v>1584</v>
      </c>
      <c r="E1594" s="366">
        <v>240.71</v>
      </c>
    </row>
    <row r="1595" spans="1:5" ht="12.75">
      <c r="A1595" s="365">
        <v>40388</v>
      </c>
      <c r="B1595" s="365" t="s">
        <v>33311</v>
      </c>
      <c r="C1595" s="365" t="s">
        <v>1583</v>
      </c>
      <c r="D1595" s="365" t="s">
        <v>1584</v>
      </c>
      <c r="E1595" s="366">
        <v>120.48</v>
      </c>
    </row>
    <row r="1596" spans="1:5" ht="12.75">
      <c r="A1596" s="365">
        <v>40381</v>
      </c>
      <c r="B1596" s="365" t="s">
        <v>33312</v>
      </c>
      <c r="C1596" s="365" t="s">
        <v>1583</v>
      </c>
      <c r="D1596" s="365" t="s">
        <v>1584</v>
      </c>
      <c r="E1596" s="366">
        <v>26.74</v>
      </c>
    </row>
    <row r="1597" spans="1:5" ht="12.75">
      <c r="A1597" s="365">
        <v>40391</v>
      </c>
      <c r="B1597" s="365" t="s">
        <v>33313</v>
      </c>
      <c r="C1597" s="365" t="s">
        <v>1583</v>
      </c>
      <c r="D1597" s="365" t="s">
        <v>1584</v>
      </c>
      <c r="E1597" s="366">
        <v>624.76</v>
      </c>
    </row>
    <row r="1598" spans="1:5" ht="12.75">
      <c r="A1598" s="365">
        <v>40414</v>
      </c>
      <c r="B1598" s="365" t="s">
        <v>33314</v>
      </c>
      <c r="C1598" s="365" t="s">
        <v>1583</v>
      </c>
      <c r="D1598" s="365" t="s">
        <v>1586</v>
      </c>
      <c r="E1598" s="366">
        <v>23.39</v>
      </c>
    </row>
    <row r="1599" spans="1:5" ht="12.75">
      <c r="A1599" s="365">
        <v>40416</v>
      </c>
      <c r="B1599" s="365" t="s">
        <v>33315</v>
      </c>
      <c r="C1599" s="365" t="s">
        <v>1583</v>
      </c>
      <c r="D1599" s="365" t="s">
        <v>1586</v>
      </c>
      <c r="E1599" s="366">
        <v>32.33</v>
      </c>
    </row>
    <row r="1600" spans="1:5" ht="12.75">
      <c r="A1600" s="365">
        <v>40418</v>
      </c>
      <c r="B1600" s="365" t="s">
        <v>33316</v>
      </c>
      <c r="C1600" s="365" t="s">
        <v>1583</v>
      </c>
      <c r="D1600" s="365" t="s">
        <v>1586</v>
      </c>
      <c r="E1600" s="366">
        <v>38.57</v>
      </c>
    </row>
    <row r="1601" spans="1:5" ht="12.75">
      <c r="A1601" s="365">
        <v>2609</v>
      </c>
      <c r="B1601" s="365" t="s">
        <v>33317</v>
      </c>
      <c r="C1601" s="365" t="s">
        <v>1583</v>
      </c>
      <c r="D1601" s="365" t="s">
        <v>1584</v>
      </c>
      <c r="E1601" s="366">
        <v>4.8</v>
      </c>
    </row>
    <row r="1602" spans="1:5" ht="12.75">
      <c r="A1602" s="365">
        <v>2634</v>
      </c>
      <c r="B1602" s="365" t="s">
        <v>33318</v>
      </c>
      <c r="C1602" s="365" t="s">
        <v>1583</v>
      </c>
      <c r="D1602" s="365" t="s">
        <v>1584</v>
      </c>
      <c r="E1602" s="366">
        <v>6.31</v>
      </c>
    </row>
    <row r="1603" spans="1:5" ht="12.75">
      <c r="A1603" s="365">
        <v>2611</v>
      </c>
      <c r="B1603" s="365" t="s">
        <v>33319</v>
      </c>
      <c r="C1603" s="365" t="s">
        <v>1583</v>
      </c>
      <c r="D1603" s="365" t="s">
        <v>1584</v>
      </c>
      <c r="E1603" s="366">
        <v>17.79</v>
      </c>
    </row>
    <row r="1604" spans="1:5" ht="12.75">
      <c r="A1604" s="365">
        <v>34359</v>
      </c>
      <c r="B1604" s="365" t="s">
        <v>33320</v>
      </c>
      <c r="C1604" s="365" t="s">
        <v>1583</v>
      </c>
      <c r="D1604" s="365" t="s">
        <v>1586</v>
      </c>
      <c r="E1604" s="366">
        <v>10.45</v>
      </c>
    </row>
    <row r="1605" spans="1:5" ht="12.75">
      <c r="A1605" s="365">
        <v>1789</v>
      </c>
      <c r="B1605" s="365" t="s">
        <v>33321</v>
      </c>
      <c r="C1605" s="365" t="s">
        <v>1583</v>
      </c>
      <c r="D1605" s="365" t="s">
        <v>1586</v>
      </c>
      <c r="E1605" s="366">
        <v>83.2</v>
      </c>
    </row>
    <row r="1606" spans="1:5" ht="12.75">
      <c r="A1606" s="365">
        <v>1788</v>
      </c>
      <c r="B1606" s="365" t="s">
        <v>33322</v>
      </c>
      <c r="C1606" s="365" t="s">
        <v>1583</v>
      </c>
      <c r="D1606" s="365" t="s">
        <v>1586</v>
      </c>
      <c r="E1606" s="366">
        <v>66.69</v>
      </c>
    </row>
    <row r="1607" spans="1:5" ht="12.75">
      <c r="A1607" s="365">
        <v>1786</v>
      </c>
      <c r="B1607" s="365" t="s">
        <v>33323</v>
      </c>
      <c r="C1607" s="365" t="s">
        <v>1583</v>
      </c>
      <c r="D1607" s="365" t="s">
        <v>1586</v>
      </c>
      <c r="E1607" s="366">
        <v>16.559999999999999</v>
      </c>
    </row>
    <row r="1608" spans="1:5" ht="12.75">
      <c r="A1608" s="365">
        <v>1787</v>
      </c>
      <c r="B1608" s="365" t="s">
        <v>33324</v>
      </c>
      <c r="C1608" s="365" t="s">
        <v>1583</v>
      </c>
      <c r="D1608" s="365" t="s">
        <v>1586</v>
      </c>
      <c r="E1608" s="366">
        <v>39.65</v>
      </c>
    </row>
    <row r="1609" spans="1:5" ht="12.75">
      <c r="A1609" s="365">
        <v>1791</v>
      </c>
      <c r="B1609" s="365" t="s">
        <v>33325</v>
      </c>
      <c r="C1609" s="365" t="s">
        <v>1583</v>
      </c>
      <c r="D1609" s="365" t="s">
        <v>1586</v>
      </c>
      <c r="E1609" s="366">
        <v>240.46</v>
      </c>
    </row>
    <row r="1610" spans="1:5" ht="12.75">
      <c r="A1610" s="365">
        <v>1790</v>
      </c>
      <c r="B1610" s="365" t="s">
        <v>33326</v>
      </c>
      <c r="C1610" s="365" t="s">
        <v>1583</v>
      </c>
      <c r="D1610" s="365" t="s">
        <v>1586</v>
      </c>
      <c r="E1610" s="366">
        <v>138.56</v>
      </c>
    </row>
    <row r="1611" spans="1:5" ht="12.75">
      <c r="A1611" s="365">
        <v>1813</v>
      </c>
      <c r="B1611" s="365" t="s">
        <v>33327</v>
      </c>
      <c r="C1611" s="365" t="s">
        <v>1583</v>
      </c>
      <c r="D1611" s="365" t="s">
        <v>1586</v>
      </c>
      <c r="E1611" s="366">
        <v>26.28</v>
      </c>
    </row>
    <row r="1612" spans="1:5" ht="12.75">
      <c r="A1612" s="365">
        <v>1792</v>
      </c>
      <c r="B1612" s="365" t="s">
        <v>33328</v>
      </c>
      <c r="C1612" s="365" t="s">
        <v>1583</v>
      </c>
      <c r="D1612" s="365" t="s">
        <v>1586</v>
      </c>
      <c r="E1612" s="366">
        <v>324.58</v>
      </c>
    </row>
    <row r="1613" spans="1:5" ht="12.75">
      <c r="A1613" s="365">
        <v>1793</v>
      </c>
      <c r="B1613" s="365" t="s">
        <v>33329</v>
      </c>
      <c r="C1613" s="365" t="s">
        <v>1583</v>
      </c>
      <c r="D1613" s="365" t="s">
        <v>1586</v>
      </c>
      <c r="E1613" s="366">
        <v>655.87</v>
      </c>
    </row>
    <row r="1614" spans="1:5" ht="12.75">
      <c r="A1614" s="365">
        <v>1809</v>
      </c>
      <c r="B1614" s="365" t="s">
        <v>33330</v>
      </c>
      <c r="C1614" s="365" t="s">
        <v>1583</v>
      </c>
      <c r="D1614" s="365" t="s">
        <v>1586</v>
      </c>
      <c r="E1614" s="366">
        <v>78</v>
      </c>
    </row>
    <row r="1615" spans="1:5" ht="12.75">
      <c r="A1615" s="365">
        <v>1814</v>
      </c>
      <c r="B1615" s="365" t="s">
        <v>33331</v>
      </c>
      <c r="C1615" s="365" t="s">
        <v>1583</v>
      </c>
      <c r="D1615" s="365" t="s">
        <v>1586</v>
      </c>
      <c r="E1615" s="366">
        <v>64.08</v>
      </c>
    </row>
    <row r="1616" spans="1:5" ht="12.75">
      <c r="A1616" s="365">
        <v>1803</v>
      </c>
      <c r="B1616" s="365" t="s">
        <v>33332</v>
      </c>
      <c r="C1616" s="365" t="s">
        <v>1583</v>
      </c>
      <c r="D1616" s="365" t="s">
        <v>1586</v>
      </c>
      <c r="E1616" s="366">
        <v>16.190000000000001</v>
      </c>
    </row>
    <row r="1617" spans="1:5" ht="12.75">
      <c r="A1617" s="365">
        <v>1805</v>
      </c>
      <c r="B1617" s="365" t="s">
        <v>33333</v>
      </c>
      <c r="C1617" s="365" t="s">
        <v>1583</v>
      </c>
      <c r="D1617" s="365" t="s">
        <v>1586</v>
      </c>
      <c r="E1617" s="366">
        <v>37.19</v>
      </c>
    </row>
    <row r="1618" spans="1:5" ht="12.75">
      <c r="A1618" s="365">
        <v>1821</v>
      </c>
      <c r="B1618" s="365" t="s">
        <v>33334</v>
      </c>
      <c r="C1618" s="365" t="s">
        <v>1583</v>
      </c>
      <c r="D1618" s="365" t="s">
        <v>1586</v>
      </c>
      <c r="E1618" s="366">
        <v>219.69</v>
      </c>
    </row>
    <row r="1619" spans="1:5" ht="12.75">
      <c r="A1619" s="365">
        <v>1806</v>
      </c>
      <c r="B1619" s="365" t="s">
        <v>33335</v>
      </c>
      <c r="C1619" s="365" t="s">
        <v>1583</v>
      </c>
      <c r="D1619" s="365" t="s">
        <v>1586</v>
      </c>
      <c r="E1619" s="366">
        <v>130.76</v>
      </c>
    </row>
    <row r="1620" spans="1:5" ht="12.75">
      <c r="A1620" s="365">
        <v>1804</v>
      </c>
      <c r="B1620" s="365" t="s">
        <v>33336</v>
      </c>
      <c r="C1620" s="365" t="s">
        <v>1583</v>
      </c>
      <c r="D1620" s="365" t="s">
        <v>1586</v>
      </c>
      <c r="E1620" s="366">
        <v>23.05</v>
      </c>
    </row>
    <row r="1621" spans="1:5" ht="12.75">
      <c r="A1621" s="365">
        <v>1807</v>
      </c>
      <c r="B1621" s="365" t="s">
        <v>33337</v>
      </c>
      <c r="C1621" s="365" t="s">
        <v>1583</v>
      </c>
      <c r="D1621" s="365" t="s">
        <v>1586</v>
      </c>
      <c r="E1621" s="366">
        <v>314.2</v>
      </c>
    </row>
    <row r="1622" spans="1:5" ht="12.75">
      <c r="A1622" s="365">
        <v>1808</v>
      </c>
      <c r="B1622" s="365" t="s">
        <v>33338</v>
      </c>
      <c r="C1622" s="365" t="s">
        <v>1583</v>
      </c>
      <c r="D1622" s="365" t="s">
        <v>1586</v>
      </c>
      <c r="E1622" s="366">
        <v>629.91</v>
      </c>
    </row>
    <row r="1623" spans="1:5" ht="12.75">
      <c r="A1623" s="365">
        <v>1797</v>
      </c>
      <c r="B1623" s="365" t="s">
        <v>33339</v>
      </c>
      <c r="C1623" s="365" t="s">
        <v>1583</v>
      </c>
      <c r="D1623" s="365" t="s">
        <v>1586</v>
      </c>
      <c r="E1623" s="366">
        <v>94.47</v>
      </c>
    </row>
    <row r="1624" spans="1:5" ht="12.75">
      <c r="A1624" s="365">
        <v>1796</v>
      </c>
      <c r="B1624" s="365" t="s">
        <v>33340</v>
      </c>
      <c r="C1624" s="365" t="s">
        <v>1583</v>
      </c>
      <c r="D1624" s="365" t="s">
        <v>1586</v>
      </c>
      <c r="E1624" s="366">
        <v>72.47</v>
      </c>
    </row>
    <row r="1625" spans="1:5" ht="12.75">
      <c r="A1625" s="365">
        <v>1794</v>
      </c>
      <c r="B1625" s="365" t="s">
        <v>33341</v>
      </c>
      <c r="C1625" s="365" t="s">
        <v>1583</v>
      </c>
      <c r="D1625" s="365" t="s">
        <v>1586</v>
      </c>
      <c r="E1625" s="366">
        <v>17.3</v>
      </c>
    </row>
    <row r="1626" spans="1:5" ht="12.75">
      <c r="A1626" s="365">
        <v>1816</v>
      </c>
      <c r="B1626" s="365" t="s">
        <v>33342</v>
      </c>
      <c r="C1626" s="365" t="s">
        <v>1583</v>
      </c>
      <c r="D1626" s="365" t="s">
        <v>1586</v>
      </c>
      <c r="E1626" s="366">
        <v>39.01</v>
      </c>
    </row>
    <row r="1627" spans="1:5" ht="12.75">
      <c r="A1627" s="365">
        <v>1815</v>
      </c>
      <c r="B1627" s="365" t="s">
        <v>33343</v>
      </c>
      <c r="C1627" s="365" t="s">
        <v>1583</v>
      </c>
      <c r="D1627" s="365" t="s">
        <v>1586</v>
      </c>
      <c r="E1627" s="366">
        <v>299.55</v>
      </c>
    </row>
    <row r="1628" spans="1:5" ht="12.75">
      <c r="A1628" s="365">
        <v>1798</v>
      </c>
      <c r="B1628" s="365" t="s">
        <v>33344</v>
      </c>
      <c r="C1628" s="365" t="s">
        <v>1583</v>
      </c>
      <c r="D1628" s="365" t="s">
        <v>1586</v>
      </c>
      <c r="E1628" s="366">
        <v>134.04</v>
      </c>
    </row>
    <row r="1629" spans="1:5" ht="12.75">
      <c r="A1629" s="365">
        <v>1795</v>
      </c>
      <c r="B1629" s="365" t="s">
        <v>33345</v>
      </c>
      <c r="C1629" s="365" t="s">
        <v>1583</v>
      </c>
      <c r="D1629" s="365" t="s">
        <v>1586</v>
      </c>
      <c r="E1629" s="366">
        <v>23.96</v>
      </c>
    </row>
    <row r="1630" spans="1:5" ht="12.75">
      <c r="A1630" s="365">
        <v>1799</v>
      </c>
      <c r="B1630" s="365" t="s">
        <v>33346</v>
      </c>
      <c r="C1630" s="365" t="s">
        <v>1583</v>
      </c>
      <c r="D1630" s="365" t="s">
        <v>1586</v>
      </c>
      <c r="E1630" s="366">
        <v>390.13</v>
      </c>
    </row>
    <row r="1631" spans="1:5" ht="12.75">
      <c r="A1631" s="365">
        <v>1800</v>
      </c>
      <c r="B1631" s="365" t="s">
        <v>33347</v>
      </c>
      <c r="C1631" s="365" t="s">
        <v>1583</v>
      </c>
      <c r="D1631" s="365" t="s">
        <v>1586</v>
      </c>
      <c r="E1631" s="366">
        <v>744.83</v>
      </c>
    </row>
    <row r="1632" spans="1:5" ht="12.75">
      <c r="A1632" s="365">
        <v>1802</v>
      </c>
      <c r="B1632" s="365" t="s">
        <v>33348</v>
      </c>
      <c r="C1632" s="365" t="s">
        <v>1583</v>
      </c>
      <c r="D1632" s="365" t="s">
        <v>1586</v>
      </c>
      <c r="E1632" s="364">
        <v>1863.11</v>
      </c>
    </row>
    <row r="1633" spans="1:5" ht="12.75">
      <c r="A1633" s="365">
        <v>40385</v>
      </c>
      <c r="B1633" s="365" t="s">
        <v>33349</v>
      </c>
      <c r="C1633" s="365" t="s">
        <v>1583</v>
      </c>
      <c r="D1633" s="365" t="s">
        <v>1584</v>
      </c>
      <c r="E1633" s="366">
        <v>84.74</v>
      </c>
    </row>
    <row r="1634" spans="1:5" ht="12.75">
      <c r="A1634" s="365">
        <v>40383</v>
      </c>
      <c r="B1634" s="365" t="s">
        <v>33350</v>
      </c>
      <c r="C1634" s="365" t="s">
        <v>1583</v>
      </c>
      <c r="D1634" s="365" t="s">
        <v>1584</v>
      </c>
      <c r="E1634" s="366">
        <v>58.02</v>
      </c>
    </row>
    <row r="1635" spans="1:5" ht="12.75">
      <c r="A1635" s="365">
        <v>40378</v>
      </c>
      <c r="B1635" s="365" t="s">
        <v>33351</v>
      </c>
      <c r="C1635" s="365" t="s">
        <v>1583</v>
      </c>
      <c r="D1635" s="365" t="s">
        <v>1584</v>
      </c>
      <c r="E1635" s="366">
        <v>20.059999999999999</v>
      </c>
    </row>
    <row r="1636" spans="1:5" ht="12.75">
      <c r="A1636" s="365">
        <v>40382</v>
      </c>
      <c r="B1636" s="365" t="s">
        <v>33352</v>
      </c>
      <c r="C1636" s="365" t="s">
        <v>1583</v>
      </c>
      <c r="D1636" s="365" t="s">
        <v>1584</v>
      </c>
      <c r="E1636" s="366">
        <v>37.96</v>
      </c>
    </row>
    <row r="1637" spans="1:5" ht="12.75">
      <c r="A1637" s="365">
        <v>40422</v>
      </c>
      <c r="B1637" s="365" t="s">
        <v>33353</v>
      </c>
      <c r="C1637" s="365" t="s">
        <v>1583</v>
      </c>
      <c r="D1637" s="365" t="s">
        <v>1584</v>
      </c>
      <c r="E1637" s="366">
        <v>258.58</v>
      </c>
    </row>
    <row r="1638" spans="1:5" ht="12.75">
      <c r="A1638" s="365">
        <v>40387</v>
      </c>
      <c r="B1638" s="365" t="s">
        <v>33354</v>
      </c>
      <c r="C1638" s="365" t="s">
        <v>1583</v>
      </c>
      <c r="D1638" s="365" t="s">
        <v>1584</v>
      </c>
      <c r="E1638" s="366">
        <v>131.66</v>
      </c>
    </row>
    <row r="1639" spans="1:5" ht="12.75">
      <c r="A1639" s="365">
        <v>40380</v>
      </c>
      <c r="B1639" s="365" t="s">
        <v>33355</v>
      </c>
      <c r="C1639" s="365" t="s">
        <v>1583</v>
      </c>
      <c r="D1639" s="365" t="s">
        <v>1584</v>
      </c>
      <c r="E1639" s="366">
        <v>26.74</v>
      </c>
    </row>
    <row r="1640" spans="1:5" ht="12.75">
      <c r="A1640" s="365">
        <v>40390</v>
      </c>
      <c r="B1640" s="365" t="s">
        <v>33356</v>
      </c>
      <c r="C1640" s="365" t="s">
        <v>1583</v>
      </c>
      <c r="D1640" s="365" t="s">
        <v>1584</v>
      </c>
      <c r="E1640" s="366">
        <v>544.6</v>
      </c>
    </row>
    <row r="1641" spans="1:5" ht="12.75">
      <c r="A1641" s="365">
        <v>40413</v>
      </c>
      <c r="B1641" s="365" t="s">
        <v>33357</v>
      </c>
      <c r="C1641" s="365" t="s">
        <v>1583</v>
      </c>
      <c r="D1641" s="365" t="s">
        <v>1586</v>
      </c>
      <c r="E1641" s="366">
        <v>25.41</v>
      </c>
    </row>
    <row r="1642" spans="1:5" ht="12.75">
      <c r="A1642" s="365">
        <v>40415</v>
      </c>
      <c r="B1642" s="365" t="s">
        <v>33358</v>
      </c>
      <c r="C1642" s="365" t="s">
        <v>1583</v>
      </c>
      <c r="D1642" s="365" t="s">
        <v>1586</v>
      </c>
      <c r="E1642" s="366">
        <v>36.21</v>
      </c>
    </row>
    <row r="1643" spans="1:5" ht="12.75">
      <c r="A1643" s="365">
        <v>40417</v>
      </c>
      <c r="B1643" s="365" t="s">
        <v>33359</v>
      </c>
      <c r="C1643" s="365" t="s">
        <v>1583</v>
      </c>
      <c r="D1643" s="365" t="s">
        <v>1586</v>
      </c>
      <c r="E1643" s="366">
        <v>42.72</v>
      </c>
    </row>
    <row r="1644" spans="1:5" ht="12.75">
      <c r="A1644" s="365">
        <v>39271</v>
      </c>
      <c r="B1644" s="365" t="s">
        <v>33360</v>
      </c>
      <c r="C1644" s="365" t="s">
        <v>1583</v>
      </c>
      <c r="D1644" s="365" t="s">
        <v>1584</v>
      </c>
      <c r="E1644" s="366">
        <v>2.48</v>
      </c>
    </row>
    <row r="1645" spans="1:5" ht="12.75">
      <c r="A1645" s="365">
        <v>39273</v>
      </c>
      <c r="B1645" s="365" t="s">
        <v>33361</v>
      </c>
      <c r="C1645" s="365" t="s">
        <v>1583</v>
      </c>
      <c r="D1645" s="365" t="s">
        <v>1584</v>
      </c>
      <c r="E1645" s="366">
        <v>4.21</v>
      </c>
    </row>
    <row r="1646" spans="1:5" ht="12.75">
      <c r="A1646" s="365">
        <v>39272</v>
      </c>
      <c r="B1646" s="365" t="s">
        <v>33362</v>
      </c>
      <c r="C1646" s="365" t="s">
        <v>1583</v>
      </c>
      <c r="D1646" s="365" t="s">
        <v>1584</v>
      </c>
      <c r="E1646" s="366">
        <v>3.05</v>
      </c>
    </row>
    <row r="1647" spans="1:5" ht="12.75">
      <c r="A1647" s="365">
        <v>1875</v>
      </c>
      <c r="B1647" s="365" t="s">
        <v>33363</v>
      </c>
      <c r="C1647" s="365" t="s">
        <v>1583</v>
      </c>
      <c r="D1647" s="365" t="s">
        <v>1584</v>
      </c>
      <c r="E1647" s="366">
        <v>6.73</v>
      </c>
    </row>
    <row r="1648" spans="1:5" ht="12.75">
      <c r="A1648" s="365">
        <v>1874</v>
      </c>
      <c r="B1648" s="365" t="s">
        <v>33364</v>
      </c>
      <c r="C1648" s="365" t="s">
        <v>1583</v>
      </c>
      <c r="D1648" s="365" t="s">
        <v>1584</v>
      </c>
      <c r="E1648" s="366">
        <v>5.56</v>
      </c>
    </row>
    <row r="1649" spans="1:5" ht="12.75">
      <c r="A1649" s="365">
        <v>1870</v>
      </c>
      <c r="B1649" s="365" t="s">
        <v>33365</v>
      </c>
      <c r="C1649" s="365" t="s">
        <v>1583</v>
      </c>
      <c r="D1649" s="365" t="s">
        <v>1588</v>
      </c>
      <c r="E1649" s="366">
        <v>3.21</v>
      </c>
    </row>
    <row r="1650" spans="1:5" ht="12.75">
      <c r="A1650" s="365">
        <v>1884</v>
      </c>
      <c r="B1650" s="365" t="s">
        <v>33366</v>
      </c>
      <c r="C1650" s="365" t="s">
        <v>1583</v>
      </c>
      <c r="D1650" s="365" t="s">
        <v>1584</v>
      </c>
      <c r="E1650" s="366">
        <v>4.93</v>
      </c>
    </row>
    <row r="1651" spans="1:5" ht="12.75">
      <c r="A1651" s="365">
        <v>1887</v>
      </c>
      <c r="B1651" s="365" t="s">
        <v>33367</v>
      </c>
      <c r="C1651" s="365" t="s">
        <v>1583</v>
      </c>
      <c r="D1651" s="365" t="s">
        <v>1584</v>
      </c>
      <c r="E1651" s="366">
        <v>27.91</v>
      </c>
    </row>
    <row r="1652" spans="1:5" ht="12.75">
      <c r="A1652" s="365">
        <v>1876</v>
      </c>
      <c r="B1652" s="365" t="s">
        <v>33368</v>
      </c>
      <c r="C1652" s="365" t="s">
        <v>1583</v>
      </c>
      <c r="D1652" s="365" t="s">
        <v>1584</v>
      </c>
      <c r="E1652" s="366">
        <v>10.94</v>
      </c>
    </row>
    <row r="1653" spans="1:5" ht="12.75">
      <c r="A1653" s="365">
        <v>1879</v>
      </c>
      <c r="B1653" s="365" t="s">
        <v>33369</v>
      </c>
      <c r="C1653" s="365" t="s">
        <v>1583</v>
      </c>
      <c r="D1653" s="365" t="s">
        <v>1584</v>
      </c>
      <c r="E1653" s="366">
        <v>3.25</v>
      </c>
    </row>
    <row r="1654" spans="1:5" ht="12.75">
      <c r="A1654" s="365">
        <v>1877</v>
      </c>
      <c r="B1654" s="365" t="s">
        <v>33370</v>
      </c>
      <c r="C1654" s="365" t="s">
        <v>1583</v>
      </c>
      <c r="D1654" s="365" t="s">
        <v>1584</v>
      </c>
      <c r="E1654" s="366">
        <v>27.95</v>
      </c>
    </row>
    <row r="1655" spans="1:5" ht="12.75">
      <c r="A1655" s="365">
        <v>1878</v>
      </c>
      <c r="B1655" s="365" t="s">
        <v>33371</v>
      </c>
      <c r="C1655" s="365" t="s">
        <v>1583</v>
      </c>
      <c r="D1655" s="365" t="s">
        <v>1584</v>
      </c>
      <c r="E1655" s="366">
        <v>56.15</v>
      </c>
    </row>
    <row r="1656" spans="1:5" ht="12.75">
      <c r="A1656" s="365">
        <v>2621</v>
      </c>
      <c r="B1656" s="365" t="s">
        <v>33372</v>
      </c>
      <c r="C1656" s="365" t="s">
        <v>1583</v>
      </c>
      <c r="D1656" s="365" t="s">
        <v>1584</v>
      </c>
      <c r="E1656" s="366">
        <v>152.18</v>
      </c>
    </row>
    <row r="1657" spans="1:5" ht="12.75">
      <c r="A1657" s="365">
        <v>2616</v>
      </c>
      <c r="B1657" s="365" t="s">
        <v>33373</v>
      </c>
      <c r="C1657" s="365" t="s">
        <v>1583</v>
      </c>
      <c r="D1657" s="365" t="s">
        <v>1584</v>
      </c>
      <c r="E1657" s="366">
        <v>4.3</v>
      </c>
    </row>
    <row r="1658" spans="1:5" ht="12.75">
      <c r="A1658" s="365">
        <v>2633</v>
      </c>
      <c r="B1658" s="365" t="s">
        <v>33374</v>
      </c>
      <c r="C1658" s="365" t="s">
        <v>1583</v>
      </c>
      <c r="D1658" s="365" t="s">
        <v>1584</v>
      </c>
      <c r="E1658" s="366">
        <v>4.87</v>
      </c>
    </row>
    <row r="1659" spans="1:5" ht="12.75">
      <c r="A1659" s="365">
        <v>2617</v>
      </c>
      <c r="B1659" s="365" t="s">
        <v>33375</v>
      </c>
      <c r="C1659" s="365" t="s">
        <v>1583</v>
      </c>
      <c r="D1659" s="365" t="s">
        <v>1584</v>
      </c>
      <c r="E1659" s="366">
        <v>6.62</v>
      </c>
    </row>
    <row r="1660" spans="1:5" ht="12.75">
      <c r="A1660" s="365">
        <v>2618</v>
      </c>
      <c r="B1660" s="365" t="s">
        <v>33376</v>
      </c>
      <c r="C1660" s="365" t="s">
        <v>1583</v>
      </c>
      <c r="D1660" s="365" t="s">
        <v>1584</v>
      </c>
      <c r="E1660" s="366">
        <v>15.07</v>
      </c>
    </row>
    <row r="1661" spans="1:5" ht="12.75">
      <c r="A1661" s="365">
        <v>2632</v>
      </c>
      <c r="B1661" s="365" t="s">
        <v>33377</v>
      </c>
      <c r="C1661" s="365" t="s">
        <v>1583</v>
      </c>
      <c r="D1661" s="365" t="s">
        <v>1584</v>
      </c>
      <c r="E1661" s="366">
        <v>18.38</v>
      </c>
    </row>
    <row r="1662" spans="1:5" ht="12.75">
      <c r="A1662" s="365">
        <v>2631</v>
      </c>
      <c r="B1662" s="365" t="s">
        <v>33378</v>
      </c>
      <c r="C1662" s="365" t="s">
        <v>1583</v>
      </c>
      <c r="D1662" s="365" t="s">
        <v>1584</v>
      </c>
      <c r="E1662" s="366">
        <v>26.99</v>
      </c>
    </row>
    <row r="1663" spans="1:5" ht="12.75">
      <c r="A1663" s="365">
        <v>2619</v>
      </c>
      <c r="B1663" s="365" t="s">
        <v>33379</v>
      </c>
      <c r="C1663" s="365" t="s">
        <v>1583</v>
      </c>
      <c r="D1663" s="365" t="s">
        <v>1584</v>
      </c>
      <c r="E1663" s="366">
        <v>68.349999999999994</v>
      </c>
    </row>
    <row r="1664" spans="1:5" ht="12.75">
      <c r="A1664" s="365">
        <v>2620</v>
      </c>
      <c r="B1664" s="365" t="s">
        <v>33380</v>
      </c>
      <c r="C1664" s="365" t="s">
        <v>1583</v>
      </c>
      <c r="D1664" s="365" t="s">
        <v>1584</v>
      </c>
      <c r="E1664" s="366">
        <v>89.73</v>
      </c>
    </row>
    <row r="1665" spans="1:5" ht="12.75">
      <c r="A1665" s="365">
        <v>44472</v>
      </c>
      <c r="B1665" s="365" t="s">
        <v>33381</v>
      </c>
      <c r="C1665" s="365" t="s">
        <v>1583</v>
      </c>
      <c r="D1665" s="365" t="s">
        <v>1586</v>
      </c>
      <c r="E1665" s="366">
        <v>64.36</v>
      </c>
    </row>
    <row r="1666" spans="1:5" ht="12.75">
      <c r="A1666" s="365">
        <v>38369</v>
      </c>
      <c r="B1666" s="365" t="s">
        <v>33382</v>
      </c>
      <c r="C1666" s="365" t="s">
        <v>1583</v>
      </c>
      <c r="D1666" s="365" t="s">
        <v>1584</v>
      </c>
      <c r="E1666" s="366">
        <v>24.17</v>
      </c>
    </row>
    <row r="1667" spans="1:5" ht="12.75">
      <c r="A1667" s="365">
        <v>38370</v>
      </c>
      <c r="B1667" s="365" t="s">
        <v>33383</v>
      </c>
      <c r="C1667" s="365" t="s">
        <v>1583</v>
      </c>
      <c r="D1667" s="365" t="s">
        <v>1584</v>
      </c>
      <c r="E1667" s="366">
        <v>24.17</v>
      </c>
    </row>
    <row r="1668" spans="1:5" ht="12.75">
      <c r="A1668" s="365">
        <v>38372</v>
      </c>
      <c r="B1668" s="365" t="s">
        <v>33384</v>
      </c>
      <c r="C1668" s="365" t="s">
        <v>1583</v>
      </c>
      <c r="D1668" s="365" t="s">
        <v>1584</v>
      </c>
      <c r="E1668" s="366">
        <v>20.92</v>
      </c>
    </row>
    <row r="1669" spans="1:5" ht="12.75">
      <c r="A1669" s="365">
        <v>2357</v>
      </c>
      <c r="B1669" s="365" t="s">
        <v>33385</v>
      </c>
      <c r="C1669" s="365" t="s">
        <v>1587</v>
      </c>
      <c r="D1669" s="365" t="s">
        <v>1584</v>
      </c>
      <c r="E1669" s="366">
        <v>10.23</v>
      </c>
    </row>
    <row r="1670" spans="1:5" ht="12.75">
      <c r="A1670" s="365">
        <v>40806</v>
      </c>
      <c r="B1670" s="365" t="s">
        <v>33386</v>
      </c>
      <c r="C1670" s="365" t="s">
        <v>1593</v>
      </c>
      <c r="D1670" s="365" t="s">
        <v>1584</v>
      </c>
      <c r="E1670" s="364">
        <v>1798.49</v>
      </c>
    </row>
    <row r="1671" spans="1:5" ht="12.75">
      <c r="A1671" s="365">
        <v>2355</v>
      </c>
      <c r="B1671" s="365" t="s">
        <v>33387</v>
      </c>
      <c r="C1671" s="365" t="s">
        <v>1587</v>
      </c>
      <c r="D1671" s="365" t="s">
        <v>1584</v>
      </c>
      <c r="E1671" s="366">
        <v>28.35</v>
      </c>
    </row>
    <row r="1672" spans="1:5" ht="12.75">
      <c r="A1672" s="365">
        <v>40805</v>
      </c>
      <c r="B1672" s="365" t="s">
        <v>33388</v>
      </c>
      <c r="C1672" s="365" t="s">
        <v>1593</v>
      </c>
      <c r="D1672" s="365" t="s">
        <v>1584</v>
      </c>
      <c r="E1672" s="364">
        <v>4980.3599999999997</v>
      </c>
    </row>
    <row r="1673" spans="1:5" ht="12.75">
      <c r="A1673" s="365">
        <v>2358</v>
      </c>
      <c r="B1673" s="365" t="s">
        <v>33389</v>
      </c>
      <c r="C1673" s="365" t="s">
        <v>1587</v>
      </c>
      <c r="D1673" s="365" t="s">
        <v>1584</v>
      </c>
      <c r="E1673" s="366">
        <v>18.100000000000001</v>
      </c>
    </row>
    <row r="1674" spans="1:5" ht="12.75">
      <c r="A1674" s="365">
        <v>40807</v>
      </c>
      <c r="B1674" s="365" t="s">
        <v>33390</v>
      </c>
      <c r="C1674" s="365" t="s">
        <v>1593</v>
      </c>
      <c r="D1674" s="365" t="s">
        <v>1584</v>
      </c>
      <c r="E1674" s="364">
        <v>3179.18</v>
      </c>
    </row>
    <row r="1675" spans="1:5" ht="12.75">
      <c r="A1675" s="365">
        <v>2359</v>
      </c>
      <c r="B1675" s="365" t="s">
        <v>33391</v>
      </c>
      <c r="C1675" s="365" t="s">
        <v>1587</v>
      </c>
      <c r="D1675" s="365" t="s">
        <v>1584</v>
      </c>
      <c r="E1675" s="366">
        <v>13.54</v>
      </c>
    </row>
    <row r="1676" spans="1:5" ht="12.75">
      <c r="A1676" s="365">
        <v>40808</v>
      </c>
      <c r="B1676" s="365" t="s">
        <v>33392</v>
      </c>
      <c r="C1676" s="365" t="s">
        <v>1593</v>
      </c>
      <c r="D1676" s="365" t="s">
        <v>1584</v>
      </c>
      <c r="E1676" s="364">
        <v>2379.36</v>
      </c>
    </row>
    <row r="1677" spans="1:5" ht="12.75">
      <c r="A1677" s="365">
        <v>44330</v>
      </c>
      <c r="B1677" s="365" t="s">
        <v>33393</v>
      </c>
      <c r="C1677" s="365" t="s">
        <v>1591</v>
      </c>
      <c r="D1677" s="365" t="s">
        <v>1584</v>
      </c>
      <c r="E1677" s="366">
        <v>10.130000000000001</v>
      </c>
    </row>
    <row r="1678" spans="1:5" ht="12.75">
      <c r="A1678" s="365">
        <v>43144</v>
      </c>
      <c r="B1678" s="365" t="s">
        <v>33394</v>
      </c>
      <c r="C1678" s="365" t="s">
        <v>1590</v>
      </c>
      <c r="D1678" s="365" t="s">
        <v>1584</v>
      </c>
      <c r="E1678" s="366">
        <v>34.229999999999997</v>
      </c>
    </row>
    <row r="1679" spans="1:5" ht="12.75">
      <c r="A1679" s="365">
        <v>39397</v>
      </c>
      <c r="B1679" s="365" t="s">
        <v>33395</v>
      </c>
      <c r="C1679" s="365" t="s">
        <v>1591</v>
      </c>
      <c r="D1679" s="365" t="s">
        <v>1584</v>
      </c>
      <c r="E1679" s="366">
        <v>15.6</v>
      </c>
    </row>
    <row r="1680" spans="1:5" ht="12.75">
      <c r="A1680" s="365">
        <v>2692</v>
      </c>
      <c r="B1680" s="365" t="s">
        <v>33396</v>
      </c>
      <c r="C1680" s="365" t="s">
        <v>1591</v>
      </c>
      <c r="D1680" s="365" t="s">
        <v>1584</v>
      </c>
      <c r="E1680" s="366">
        <v>6.29</v>
      </c>
    </row>
    <row r="1681" spans="1:5" ht="12.75">
      <c r="A1681" s="365">
        <v>44329</v>
      </c>
      <c r="B1681" s="365" t="s">
        <v>33397</v>
      </c>
      <c r="C1681" s="365" t="s">
        <v>1591</v>
      </c>
      <c r="D1681" s="365" t="s">
        <v>1584</v>
      </c>
      <c r="E1681" s="366">
        <v>13.27</v>
      </c>
    </row>
    <row r="1682" spans="1:5" ht="12.75">
      <c r="A1682" s="365">
        <v>5318</v>
      </c>
      <c r="B1682" s="365" t="s">
        <v>33398</v>
      </c>
      <c r="C1682" s="365" t="s">
        <v>1591</v>
      </c>
      <c r="D1682" s="365" t="s">
        <v>1588</v>
      </c>
      <c r="E1682" s="366">
        <v>21.46</v>
      </c>
    </row>
    <row r="1683" spans="1:5" ht="12.75">
      <c r="A1683" s="365">
        <v>5330</v>
      </c>
      <c r="B1683" s="365" t="s">
        <v>33399</v>
      </c>
      <c r="C1683" s="365" t="s">
        <v>1591</v>
      </c>
      <c r="D1683" s="365" t="s">
        <v>1584</v>
      </c>
      <c r="E1683" s="366">
        <v>48.91</v>
      </c>
    </row>
    <row r="1684" spans="1:5" ht="12.75">
      <c r="A1684" s="365">
        <v>44532</v>
      </c>
      <c r="B1684" s="365" t="s">
        <v>33400</v>
      </c>
      <c r="C1684" s="365" t="s">
        <v>1583</v>
      </c>
      <c r="D1684" s="365" t="s">
        <v>1584</v>
      </c>
      <c r="E1684" s="366">
        <v>22.13</v>
      </c>
    </row>
    <row r="1685" spans="1:5" ht="12.75">
      <c r="A1685" s="365">
        <v>44531</v>
      </c>
      <c r="B1685" s="365" t="s">
        <v>33401</v>
      </c>
      <c r="C1685" s="365" t="s">
        <v>1583</v>
      </c>
      <c r="D1685" s="365" t="s">
        <v>1584</v>
      </c>
      <c r="E1685" s="366">
        <v>70.349999999999994</v>
      </c>
    </row>
    <row r="1686" spans="1:5" ht="12.75">
      <c r="A1686" s="365">
        <v>38140</v>
      </c>
      <c r="B1686" s="365" t="s">
        <v>33402</v>
      </c>
      <c r="C1686" s="365" t="s">
        <v>1583</v>
      </c>
      <c r="D1686" s="365" t="s">
        <v>1588</v>
      </c>
      <c r="E1686" s="366">
        <v>17.059999999999999</v>
      </c>
    </row>
    <row r="1687" spans="1:5" ht="12.75">
      <c r="A1687" s="365">
        <v>13887</v>
      </c>
      <c r="B1687" s="365" t="s">
        <v>33403</v>
      </c>
      <c r="C1687" s="365" t="s">
        <v>1583</v>
      </c>
      <c r="D1687" s="365" t="s">
        <v>1584</v>
      </c>
      <c r="E1687" s="366">
        <v>403.9</v>
      </c>
    </row>
    <row r="1688" spans="1:5" ht="12.75">
      <c r="A1688" s="365">
        <v>44495</v>
      </c>
      <c r="B1688" s="365" t="s">
        <v>33404</v>
      </c>
      <c r="C1688" s="365" t="s">
        <v>1583</v>
      </c>
      <c r="D1688" s="365" t="s">
        <v>1584</v>
      </c>
      <c r="E1688" s="366">
        <v>17.98</v>
      </c>
    </row>
    <row r="1689" spans="1:5" ht="12.75">
      <c r="A1689" s="365">
        <v>44533</v>
      </c>
      <c r="B1689" s="365" t="s">
        <v>33405</v>
      </c>
      <c r="C1689" s="365" t="s">
        <v>1583</v>
      </c>
      <c r="D1689" s="365" t="s">
        <v>1584</v>
      </c>
      <c r="E1689" s="366">
        <v>16.98</v>
      </c>
    </row>
    <row r="1690" spans="1:5" ht="12.75">
      <c r="A1690" s="365">
        <v>44534</v>
      </c>
      <c r="B1690" s="365" t="s">
        <v>33406</v>
      </c>
      <c r="C1690" s="365" t="s">
        <v>1583</v>
      </c>
      <c r="D1690" s="365" t="s">
        <v>1584</v>
      </c>
      <c r="E1690" s="366">
        <v>4.42</v>
      </c>
    </row>
    <row r="1691" spans="1:5" ht="12.75">
      <c r="A1691" s="365">
        <v>34544</v>
      </c>
      <c r="B1691" s="365" t="s">
        <v>33407</v>
      </c>
      <c r="C1691" s="365" t="s">
        <v>1583</v>
      </c>
      <c r="D1691" s="365" t="s">
        <v>1584</v>
      </c>
      <c r="E1691" s="364">
        <v>1335.48</v>
      </c>
    </row>
    <row r="1692" spans="1:5" ht="12.75">
      <c r="A1692" s="365">
        <v>34729</v>
      </c>
      <c r="B1692" s="365" t="s">
        <v>33408</v>
      </c>
      <c r="C1692" s="365" t="s">
        <v>1583</v>
      </c>
      <c r="D1692" s="365" t="s">
        <v>1584</v>
      </c>
      <c r="E1692" s="364">
        <v>1050.56</v>
      </c>
    </row>
    <row r="1693" spans="1:5" ht="12.75">
      <c r="A1693" s="365">
        <v>34734</v>
      </c>
      <c r="B1693" s="365" t="s">
        <v>33409</v>
      </c>
      <c r="C1693" s="365" t="s">
        <v>1583</v>
      </c>
      <c r="D1693" s="365" t="s">
        <v>1584</v>
      </c>
      <c r="E1693" s="364">
        <v>1626.6</v>
      </c>
    </row>
    <row r="1694" spans="1:5" ht="12.75">
      <c r="A1694" s="365">
        <v>34738</v>
      </c>
      <c r="B1694" s="365" t="s">
        <v>33410</v>
      </c>
      <c r="C1694" s="365" t="s">
        <v>1583</v>
      </c>
      <c r="D1694" s="365" t="s">
        <v>1584</v>
      </c>
      <c r="E1694" s="364">
        <v>3800.26</v>
      </c>
    </row>
    <row r="1695" spans="1:5" ht="12.75">
      <c r="A1695" s="365">
        <v>2391</v>
      </c>
      <c r="B1695" s="365" t="s">
        <v>33411</v>
      </c>
      <c r="C1695" s="365" t="s">
        <v>1583</v>
      </c>
      <c r="D1695" s="365" t="s">
        <v>1584</v>
      </c>
      <c r="E1695" s="366">
        <v>309.08</v>
      </c>
    </row>
    <row r="1696" spans="1:5" ht="12.75">
      <c r="A1696" s="365">
        <v>2374</v>
      </c>
      <c r="B1696" s="365" t="s">
        <v>33412</v>
      </c>
      <c r="C1696" s="365" t="s">
        <v>1583</v>
      </c>
      <c r="D1696" s="365" t="s">
        <v>1584</v>
      </c>
      <c r="E1696" s="366">
        <v>350.65</v>
      </c>
    </row>
    <row r="1697" spans="1:5" ht="12.75">
      <c r="A1697" s="365">
        <v>2377</v>
      </c>
      <c r="B1697" s="365" t="s">
        <v>33413</v>
      </c>
      <c r="C1697" s="365" t="s">
        <v>1583</v>
      </c>
      <c r="D1697" s="365" t="s">
        <v>1584</v>
      </c>
      <c r="E1697" s="366">
        <v>492.1</v>
      </c>
    </row>
    <row r="1698" spans="1:5" ht="12.75">
      <c r="A1698" s="365">
        <v>2393</v>
      </c>
      <c r="B1698" s="365" t="s">
        <v>33414</v>
      </c>
      <c r="C1698" s="365" t="s">
        <v>1583</v>
      </c>
      <c r="D1698" s="365" t="s">
        <v>1584</v>
      </c>
      <c r="E1698" s="366">
        <v>824.08</v>
      </c>
    </row>
    <row r="1699" spans="1:5" ht="12.75">
      <c r="A1699" s="365">
        <v>34705</v>
      </c>
      <c r="B1699" s="365" t="s">
        <v>33415</v>
      </c>
      <c r="C1699" s="365" t="s">
        <v>1583</v>
      </c>
      <c r="D1699" s="365" t="s">
        <v>1584</v>
      </c>
      <c r="E1699" s="366">
        <v>720.78</v>
      </c>
    </row>
    <row r="1700" spans="1:5" ht="12.75">
      <c r="A1700" s="365">
        <v>34707</v>
      </c>
      <c r="B1700" s="365" t="s">
        <v>33416</v>
      </c>
      <c r="C1700" s="365" t="s">
        <v>1583</v>
      </c>
      <c r="D1700" s="365" t="s">
        <v>1584</v>
      </c>
      <c r="E1700" s="364">
        <v>1335.62</v>
      </c>
    </row>
    <row r="1701" spans="1:5" ht="12.75">
      <c r="A1701" s="365">
        <v>2378</v>
      </c>
      <c r="B1701" s="365" t="s">
        <v>33417</v>
      </c>
      <c r="C1701" s="365" t="s">
        <v>1583</v>
      </c>
      <c r="D1701" s="365" t="s">
        <v>1584</v>
      </c>
      <c r="E1701" s="364">
        <v>1131.99</v>
      </c>
    </row>
    <row r="1702" spans="1:5" ht="12.75">
      <c r="A1702" s="365">
        <v>2379</v>
      </c>
      <c r="B1702" s="365" t="s">
        <v>33418</v>
      </c>
      <c r="C1702" s="365" t="s">
        <v>1583</v>
      </c>
      <c r="D1702" s="365" t="s">
        <v>1584</v>
      </c>
      <c r="E1702" s="364">
        <v>1131.99</v>
      </c>
    </row>
    <row r="1703" spans="1:5" ht="12.75">
      <c r="A1703" s="365">
        <v>2376</v>
      </c>
      <c r="B1703" s="365" t="s">
        <v>33419</v>
      </c>
      <c r="C1703" s="365" t="s">
        <v>1583</v>
      </c>
      <c r="D1703" s="365" t="s">
        <v>1584</v>
      </c>
      <c r="E1703" s="364">
        <v>1864.38</v>
      </c>
    </row>
    <row r="1704" spans="1:5" ht="12.75">
      <c r="A1704" s="365">
        <v>2394</v>
      </c>
      <c r="B1704" s="365" t="s">
        <v>33420</v>
      </c>
      <c r="C1704" s="365" t="s">
        <v>1583</v>
      </c>
      <c r="D1704" s="365" t="s">
        <v>1584</v>
      </c>
      <c r="E1704" s="364">
        <v>3985.71</v>
      </c>
    </row>
    <row r="1705" spans="1:5" ht="12.75">
      <c r="A1705" s="365">
        <v>34686</v>
      </c>
      <c r="B1705" s="365" t="s">
        <v>33421</v>
      </c>
      <c r="C1705" s="365" t="s">
        <v>1583</v>
      </c>
      <c r="D1705" s="365" t="s">
        <v>1584</v>
      </c>
      <c r="E1705" s="366">
        <v>11.96</v>
      </c>
    </row>
    <row r="1706" spans="1:5" ht="12.75">
      <c r="A1706" s="365">
        <v>34616</v>
      </c>
      <c r="B1706" s="365" t="s">
        <v>33422</v>
      </c>
      <c r="C1706" s="365" t="s">
        <v>1583</v>
      </c>
      <c r="D1706" s="365" t="s">
        <v>1584</v>
      </c>
      <c r="E1706" s="366">
        <v>46.25</v>
      </c>
    </row>
    <row r="1707" spans="1:5" ht="12.75">
      <c r="A1707" s="365">
        <v>34623</v>
      </c>
      <c r="B1707" s="365" t="s">
        <v>33423</v>
      </c>
      <c r="C1707" s="365" t="s">
        <v>1583</v>
      </c>
      <c r="D1707" s="365" t="s">
        <v>1584</v>
      </c>
      <c r="E1707" s="366">
        <v>45.54</v>
      </c>
    </row>
    <row r="1708" spans="1:5" ht="12.75">
      <c r="A1708" s="365">
        <v>34628</v>
      </c>
      <c r="B1708" s="365" t="s">
        <v>33424</v>
      </c>
      <c r="C1708" s="365" t="s">
        <v>1583</v>
      </c>
      <c r="D1708" s="365" t="s">
        <v>1584</v>
      </c>
      <c r="E1708" s="366">
        <v>65.23</v>
      </c>
    </row>
    <row r="1709" spans="1:5" ht="12.75">
      <c r="A1709" s="365">
        <v>34653</v>
      </c>
      <c r="B1709" s="365" t="s">
        <v>33425</v>
      </c>
      <c r="C1709" s="365" t="s">
        <v>1583</v>
      </c>
      <c r="D1709" s="365" t="s">
        <v>1584</v>
      </c>
      <c r="E1709" s="366">
        <v>8.07</v>
      </c>
    </row>
    <row r="1710" spans="1:5" ht="12.75">
      <c r="A1710" s="365">
        <v>34688</v>
      </c>
      <c r="B1710" s="365" t="s">
        <v>33426</v>
      </c>
      <c r="C1710" s="365" t="s">
        <v>1583</v>
      </c>
      <c r="D1710" s="365" t="s">
        <v>1584</v>
      </c>
      <c r="E1710" s="366">
        <v>14.62</v>
      </c>
    </row>
    <row r="1711" spans="1:5" ht="12.75">
      <c r="A1711" s="365">
        <v>34709</v>
      </c>
      <c r="B1711" s="365" t="s">
        <v>33427</v>
      </c>
      <c r="C1711" s="365" t="s">
        <v>1583</v>
      </c>
      <c r="D1711" s="365" t="s">
        <v>1584</v>
      </c>
      <c r="E1711" s="366">
        <v>56.66</v>
      </c>
    </row>
    <row r="1712" spans="1:5" ht="12.75">
      <c r="A1712" s="365">
        <v>34714</v>
      </c>
      <c r="B1712" s="365" t="s">
        <v>33428</v>
      </c>
      <c r="C1712" s="365" t="s">
        <v>1583</v>
      </c>
      <c r="D1712" s="365" t="s">
        <v>1584</v>
      </c>
      <c r="E1712" s="366">
        <v>67.680000000000007</v>
      </c>
    </row>
    <row r="1713" spans="1:5" ht="12.75">
      <c r="A1713" s="365">
        <v>2388</v>
      </c>
      <c r="B1713" s="365" t="s">
        <v>33429</v>
      </c>
      <c r="C1713" s="365" t="s">
        <v>1583</v>
      </c>
      <c r="D1713" s="365" t="s">
        <v>1584</v>
      </c>
      <c r="E1713" s="366">
        <v>56.24</v>
      </c>
    </row>
    <row r="1714" spans="1:5" ht="12.75">
      <c r="A1714" s="365">
        <v>34606</v>
      </c>
      <c r="B1714" s="365" t="s">
        <v>33430</v>
      </c>
      <c r="C1714" s="365" t="s">
        <v>1583</v>
      </c>
      <c r="D1714" s="365" t="s">
        <v>1584</v>
      </c>
      <c r="E1714" s="366">
        <v>86.27</v>
      </c>
    </row>
    <row r="1715" spans="1:5" ht="12.75">
      <c r="A1715" s="365">
        <v>34689</v>
      </c>
      <c r="B1715" s="365" t="s">
        <v>33431</v>
      </c>
      <c r="C1715" s="365" t="s">
        <v>1583</v>
      </c>
      <c r="D1715" s="365" t="s">
        <v>1584</v>
      </c>
      <c r="E1715" s="366">
        <v>27.46</v>
      </c>
    </row>
    <row r="1716" spans="1:5" ht="12.75">
      <c r="A1716" s="365">
        <v>2370</v>
      </c>
      <c r="B1716" s="365" t="s">
        <v>33432</v>
      </c>
      <c r="C1716" s="365" t="s">
        <v>1583</v>
      </c>
      <c r="D1716" s="365" t="s">
        <v>1588</v>
      </c>
      <c r="E1716" s="366">
        <v>10.45</v>
      </c>
    </row>
    <row r="1717" spans="1:5" ht="12.75">
      <c r="A1717" s="365">
        <v>2386</v>
      </c>
      <c r="B1717" s="365" t="s">
        <v>33433</v>
      </c>
      <c r="C1717" s="365" t="s">
        <v>1583</v>
      </c>
      <c r="D1717" s="365" t="s">
        <v>1584</v>
      </c>
      <c r="E1717" s="366">
        <v>17.53</v>
      </c>
    </row>
    <row r="1718" spans="1:5" ht="12.75">
      <c r="A1718" s="365">
        <v>2392</v>
      </c>
      <c r="B1718" s="365" t="s">
        <v>33434</v>
      </c>
      <c r="C1718" s="365" t="s">
        <v>1583</v>
      </c>
      <c r="D1718" s="365" t="s">
        <v>1584</v>
      </c>
      <c r="E1718" s="366">
        <v>70.150000000000006</v>
      </c>
    </row>
    <row r="1719" spans="1:5" ht="12.75">
      <c r="A1719" s="365">
        <v>2373</v>
      </c>
      <c r="B1719" s="365" t="s">
        <v>33435</v>
      </c>
      <c r="C1719" s="365" t="s">
        <v>1583</v>
      </c>
      <c r="D1719" s="365" t="s">
        <v>1584</v>
      </c>
      <c r="E1719" s="366">
        <v>98.83</v>
      </c>
    </row>
    <row r="1720" spans="1:5" ht="12.75">
      <c r="A1720" s="365">
        <v>39465</v>
      </c>
      <c r="B1720" s="365" t="s">
        <v>33436</v>
      </c>
      <c r="C1720" s="365" t="s">
        <v>1583</v>
      </c>
      <c r="D1720" s="365" t="s">
        <v>1584</v>
      </c>
      <c r="E1720" s="366">
        <v>60.37</v>
      </c>
    </row>
    <row r="1721" spans="1:5" ht="12.75">
      <c r="A1721" s="365">
        <v>39466</v>
      </c>
      <c r="B1721" s="365" t="s">
        <v>33437</v>
      </c>
      <c r="C1721" s="365" t="s">
        <v>1583</v>
      </c>
      <c r="D1721" s="365" t="s">
        <v>1584</v>
      </c>
      <c r="E1721" s="366">
        <v>67.92</v>
      </c>
    </row>
    <row r="1722" spans="1:5" ht="12.75">
      <c r="A1722" s="365">
        <v>39467</v>
      </c>
      <c r="B1722" s="365" t="s">
        <v>33438</v>
      </c>
      <c r="C1722" s="365" t="s">
        <v>1583</v>
      </c>
      <c r="D1722" s="365" t="s">
        <v>1584</v>
      </c>
      <c r="E1722" s="366">
        <v>86.88</v>
      </c>
    </row>
    <row r="1723" spans="1:5" ht="12.75">
      <c r="A1723" s="365">
        <v>39468</v>
      </c>
      <c r="B1723" s="365" t="s">
        <v>33439</v>
      </c>
      <c r="C1723" s="365" t="s">
        <v>1583</v>
      </c>
      <c r="D1723" s="365" t="s">
        <v>1584</v>
      </c>
      <c r="E1723" s="366">
        <v>154.43</v>
      </c>
    </row>
    <row r="1724" spans="1:5" ht="12.75">
      <c r="A1724" s="365">
        <v>39469</v>
      </c>
      <c r="B1724" s="365" t="s">
        <v>33440</v>
      </c>
      <c r="C1724" s="365" t="s">
        <v>1583</v>
      </c>
      <c r="D1724" s="365" t="s">
        <v>1584</v>
      </c>
      <c r="E1724" s="366">
        <v>62.9</v>
      </c>
    </row>
    <row r="1725" spans="1:5" ht="12.75">
      <c r="A1725" s="365">
        <v>39470</v>
      </c>
      <c r="B1725" s="365" t="s">
        <v>33441</v>
      </c>
      <c r="C1725" s="365" t="s">
        <v>1583</v>
      </c>
      <c r="D1725" s="365" t="s">
        <v>1584</v>
      </c>
      <c r="E1725" s="366">
        <v>77.290000000000006</v>
      </c>
    </row>
    <row r="1726" spans="1:5" ht="12.75">
      <c r="A1726" s="365">
        <v>39471</v>
      </c>
      <c r="B1726" s="365" t="s">
        <v>33442</v>
      </c>
      <c r="C1726" s="365" t="s">
        <v>1583</v>
      </c>
      <c r="D1726" s="365" t="s">
        <v>1584</v>
      </c>
      <c r="E1726" s="366">
        <v>92.88</v>
      </c>
    </row>
    <row r="1727" spans="1:5" ht="12.75">
      <c r="A1727" s="365">
        <v>39472</v>
      </c>
      <c r="B1727" s="365" t="s">
        <v>33443</v>
      </c>
      <c r="C1727" s="365" t="s">
        <v>1583</v>
      </c>
      <c r="D1727" s="365" t="s">
        <v>1584</v>
      </c>
      <c r="E1727" s="366">
        <v>161.38999999999999</v>
      </c>
    </row>
    <row r="1728" spans="1:5" ht="12.75">
      <c r="A1728" s="365">
        <v>39473</v>
      </c>
      <c r="B1728" s="365" t="s">
        <v>33444</v>
      </c>
      <c r="C1728" s="365" t="s">
        <v>1583</v>
      </c>
      <c r="D1728" s="365" t="s">
        <v>1584</v>
      </c>
      <c r="E1728" s="366">
        <v>104.26</v>
      </c>
    </row>
    <row r="1729" spans="1:5" ht="12.75">
      <c r="A1729" s="365">
        <v>39474</v>
      </c>
      <c r="B1729" s="365" t="s">
        <v>33445</v>
      </c>
      <c r="C1729" s="365" t="s">
        <v>1583</v>
      </c>
      <c r="D1729" s="365" t="s">
        <v>1584</v>
      </c>
      <c r="E1729" s="366">
        <v>111.14</v>
      </c>
    </row>
    <row r="1730" spans="1:5" ht="12.75">
      <c r="A1730" s="365">
        <v>39475</v>
      </c>
      <c r="B1730" s="365" t="s">
        <v>33446</v>
      </c>
      <c r="C1730" s="365" t="s">
        <v>1583</v>
      </c>
      <c r="D1730" s="365" t="s">
        <v>1584</v>
      </c>
      <c r="E1730" s="366">
        <v>126.1</v>
      </c>
    </row>
    <row r="1731" spans="1:5" ht="12.75">
      <c r="A1731" s="365">
        <v>39476</v>
      </c>
      <c r="B1731" s="365" t="s">
        <v>33447</v>
      </c>
      <c r="C1731" s="365" t="s">
        <v>1583</v>
      </c>
      <c r="D1731" s="365" t="s">
        <v>1584</v>
      </c>
      <c r="E1731" s="366">
        <v>237.38</v>
      </c>
    </row>
    <row r="1732" spans="1:5" ht="12.75">
      <c r="A1732" s="365">
        <v>39477</v>
      </c>
      <c r="B1732" s="365" t="s">
        <v>33448</v>
      </c>
      <c r="C1732" s="365" t="s">
        <v>1583</v>
      </c>
      <c r="D1732" s="365" t="s">
        <v>1584</v>
      </c>
      <c r="E1732" s="366">
        <v>116.31</v>
      </c>
    </row>
    <row r="1733" spans="1:5" ht="12.75">
      <c r="A1733" s="365">
        <v>39478</v>
      </c>
      <c r="B1733" s="365" t="s">
        <v>33449</v>
      </c>
      <c r="C1733" s="365" t="s">
        <v>1583</v>
      </c>
      <c r="D1733" s="365" t="s">
        <v>1584</v>
      </c>
      <c r="E1733" s="366">
        <v>119.91</v>
      </c>
    </row>
    <row r="1734" spans="1:5" ht="12.75">
      <c r="A1734" s="365">
        <v>39479</v>
      </c>
      <c r="B1734" s="365" t="s">
        <v>33450</v>
      </c>
      <c r="C1734" s="365" t="s">
        <v>1583</v>
      </c>
      <c r="D1734" s="365" t="s">
        <v>1584</v>
      </c>
      <c r="E1734" s="366">
        <v>141.28</v>
      </c>
    </row>
    <row r="1735" spans="1:5" ht="12.75">
      <c r="A1735" s="365">
        <v>39480</v>
      </c>
      <c r="B1735" s="365" t="s">
        <v>33451</v>
      </c>
      <c r="C1735" s="365" t="s">
        <v>1583</v>
      </c>
      <c r="D1735" s="365" t="s">
        <v>1584</v>
      </c>
      <c r="E1735" s="366">
        <v>291.52999999999997</v>
      </c>
    </row>
    <row r="1736" spans="1:5" ht="12.75">
      <c r="A1736" s="365">
        <v>39459</v>
      </c>
      <c r="B1736" s="365" t="s">
        <v>33452</v>
      </c>
      <c r="C1736" s="365" t="s">
        <v>1583</v>
      </c>
      <c r="D1736" s="365" t="s">
        <v>1584</v>
      </c>
      <c r="E1736" s="366">
        <v>247.43</v>
      </c>
    </row>
    <row r="1737" spans="1:5" ht="12.75">
      <c r="A1737" s="365">
        <v>39445</v>
      </c>
      <c r="B1737" s="365" t="s">
        <v>33453</v>
      </c>
      <c r="C1737" s="365" t="s">
        <v>1583</v>
      </c>
      <c r="D1737" s="365" t="s">
        <v>1584</v>
      </c>
      <c r="E1737" s="366">
        <v>124.23</v>
      </c>
    </row>
    <row r="1738" spans="1:5" ht="12.75">
      <c r="A1738" s="365">
        <v>39446</v>
      </c>
      <c r="B1738" s="365" t="s">
        <v>33454</v>
      </c>
      <c r="C1738" s="365" t="s">
        <v>1583</v>
      </c>
      <c r="D1738" s="365" t="s">
        <v>1584</v>
      </c>
      <c r="E1738" s="366">
        <v>126.45</v>
      </c>
    </row>
    <row r="1739" spans="1:5" ht="12.75">
      <c r="A1739" s="365">
        <v>39447</v>
      </c>
      <c r="B1739" s="365" t="s">
        <v>33455</v>
      </c>
      <c r="C1739" s="365" t="s">
        <v>1583</v>
      </c>
      <c r="D1739" s="365" t="s">
        <v>1584</v>
      </c>
      <c r="E1739" s="366">
        <v>135.22</v>
      </c>
    </row>
    <row r="1740" spans="1:5" ht="12.75">
      <c r="A1740" s="365">
        <v>39448</v>
      </c>
      <c r="B1740" s="365" t="s">
        <v>33456</v>
      </c>
      <c r="C1740" s="365" t="s">
        <v>1583</v>
      </c>
      <c r="D1740" s="365" t="s">
        <v>1584</v>
      </c>
      <c r="E1740" s="366">
        <v>230.57</v>
      </c>
    </row>
    <row r="1741" spans="1:5" ht="12.75">
      <c r="A1741" s="365">
        <v>39450</v>
      </c>
      <c r="B1741" s="365" t="s">
        <v>33457</v>
      </c>
      <c r="C1741" s="365" t="s">
        <v>1583</v>
      </c>
      <c r="D1741" s="365" t="s">
        <v>1584</v>
      </c>
      <c r="E1741" s="366">
        <v>140.68</v>
      </c>
    </row>
    <row r="1742" spans="1:5" ht="12.75">
      <c r="A1742" s="365">
        <v>39451</v>
      </c>
      <c r="B1742" s="365" t="s">
        <v>33458</v>
      </c>
      <c r="C1742" s="365" t="s">
        <v>1583</v>
      </c>
      <c r="D1742" s="365" t="s">
        <v>1584</v>
      </c>
      <c r="E1742" s="366">
        <v>153.44</v>
      </c>
    </row>
    <row r="1743" spans="1:5" ht="12.75">
      <c r="A1743" s="365">
        <v>39452</v>
      </c>
      <c r="B1743" s="365" t="s">
        <v>33459</v>
      </c>
      <c r="C1743" s="365" t="s">
        <v>1583</v>
      </c>
      <c r="D1743" s="365" t="s">
        <v>1584</v>
      </c>
      <c r="E1743" s="366">
        <v>154.35</v>
      </c>
    </row>
    <row r="1744" spans="1:5" ht="12.75">
      <c r="A1744" s="365">
        <v>39523</v>
      </c>
      <c r="B1744" s="365" t="s">
        <v>33460</v>
      </c>
      <c r="C1744" s="365" t="s">
        <v>1583</v>
      </c>
      <c r="D1744" s="365" t="s">
        <v>1584</v>
      </c>
      <c r="E1744" s="366">
        <v>258.31</v>
      </c>
    </row>
    <row r="1745" spans="1:5" ht="12.75">
      <c r="A1745" s="365">
        <v>39449</v>
      </c>
      <c r="B1745" s="365" t="s">
        <v>33461</v>
      </c>
      <c r="C1745" s="365" t="s">
        <v>1583</v>
      </c>
      <c r="D1745" s="365" t="s">
        <v>1584</v>
      </c>
      <c r="E1745" s="366">
        <v>286.06</v>
      </c>
    </row>
    <row r="1746" spans="1:5" ht="12.75">
      <c r="A1746" s="365">
        <v>39455</v>
      </c>
      <c r="B1746" s="365" t="s">
        <v>33462</v>
      </c>
      <c r="C1746" s="365" t="s">
        <v>1583</v>
      </c>
      <c r="D1746" s="365" t="s">
        <v>1584</v>
      </c>
      <c r="E1746" s="366">
        <v>141.55000000000001</v>
      </c>
    </row>
    <row r="1747" spans="1:5" ht="12.75">
      <c r="A1747" s="365">
        <v>39456</v>
      </c>
      <c r="B1747" s="365" t="s">
        <v>33463</v>
      </c>
      <c r="C1747" s="365" t="s">
        <v>1583</v>
      </c>
      <c r="D1747" s="365" t="s">
        <v>1584</v>
      </c>
      <c r="E1747" s="366">
        <v>141.65</v>
      </c>
    </row>
    <row r="1748" spans="1:5" ht="12.75">
      <c r="A1748" s="365">
        <v>39457</v>
      </c>
      <c r="B1748" s="365" t="s">
        <v>33464</v>
      </c>
      <c r="C1748" s="365" t="s">
        <v>1583</v>
      </c>
      <c r="D1748" s="365" t="s">
        <v>1584</v>
      </c>
      <c r="E1748" s="366">
        <v>154.41999999999999</v>
      </c>
    </row>
    <row r="1749" spans="1:5" ht="12.75">
      <c r="A1749" s="365">
        <v>39458</v>
      </c>
      <c r="B1749" s="365" t="s">
        <v>33465</v>
      </c>
      <c r="C1749" s="365" t="s">
        <v>1583</v>
      </c>
      <c r="D1749" s="365" t="s">
        <v>1584</v>
      </c>
      <c r="E1749" s="366">
        <v>288.17</v>
      </c>
    </row>
    <row r="1750" spans="1:5" ht="12.75">
      <c r="A1750" s="365">
        <v>39464</v>
      </c>
      <c r="B1750" s="365" t="s">
        <v>33466</v>
      </c>
      <c r="C1750" s="365" t="s">
        <v>1583</v>
      </c>
      <c r="D1750" s="365" t="s">
        <v>1584</v>
      </c>
      <c r="E1750" s="366">
        <v>463.39</v>
      </c>
    </row>
    <row r="1751" spans="1:5" ht="12.75">
      <c r="A1751" s="365">
        <v>39460</v>
      </c>
      <c r="B1751" s="365" t="s">
        <v>33467</v>
      </c>
      <c r="C1751" s="365" t="s">
        <v>1583</v>
      </c>
      <c r="D1751" s="365" t="s">
        <v>1584</v>
      </c>
      <c r="E1751" s="366">
        <v>175.75</v>
      </c>
    </row>
    <row r="1752" spans="1:5" ht="12.75">
      <c r="A1752" s="365">
        <v>39461</v>
      </c>
      <c r="B1752" s="365" t="s">
        <v>33468</v>
      </c>
      <c r="C1752" s="365" t="s">
        <v>1583</v>
      </c>
      <c r="D1752" s="365" t="s">
        <v>1584</v>
      </c>
      <c r="E1752" s="366">
        <v>205.94</v>
      </c>
    </row>
    <row r="1753" spans="1:5" ht="12.75">
      <c r="A1753" s="365">
        <v>39462</v>
      </c>
      <c r="B1753" s="365" t="s">
        <v>33469</v>
      </c>
      <c r="C1753" s="365" t="s">
        <v>1583</v>
      </c>
      <c r="D1753" s="365" t="s">
        <v>1584</v>
      </c>
      <c r="E1753" s="366">
        <v>198.48</v>
      </c>
    </row>
    <row r="1754" spans="1:5" ht="12.75">
      <c r="A1754" s="365">
        <v>39463</v>
      </c>
      <c r="B1754" s="365" t="s">
        <v>33470</v>
      </c>
      <c r="C1754" s="365" t="s">
        <v>1583</v>
      </c>
      <c r="D1754" s="365" t="s">
        <v>1584</v>
      </c>
      <c r="E1754" s="366">
        <v>459.8</v>
      </c>
    </row>
    <row r="1755" spans="1:5" ht="12.75">
      <c r="A1755" s="365">
        <v>26039</v>
      </c>
      <c r="B1755" s="365" t="s">
        <v>33471</v>
      </c>
      <c r="C1755" s="365" t="s">
        <v>1583</v>
      </c>
      <c r="D1755" s="365" t="s">
        <v>1586</v>
      </c>
      <c r="E1755" s="364">
        <v>358024.62</v>
      </c>
    </row>
    <row r="1756" spans="1:5" ht="12.75">
      <c r="A1756" s="365">
        <v>2401</v>
      </c>
      <c r="B1756" s="365" t="s">
        <v>33472</v>
      </c>
      <c r="C1756" s="365" t="s">
        <v>1583</v>
      </c>
      <c r="D1756" s="365" t="s">
        <v>1586</v>
      </c>
      <c r="E1756" s="364">
        <v>82349.63</v>
      </c>
    </row>
    <row r="1757" spans="1:5" ht="12.75">
      <c r="A1757" s="365">
        <v>38870</v>
      </c>
      <c r="B1757" s="365" t="s">
        <v>33473</v>
      </c>
      <c r="C1757" s="365" t="s">
        <v>1583</v>
      </c>
      <c r="D1757" s="365" t="s">
        <v>1586</v>
      </c>
      <c r="E1757" s="366">
        <v>27.97</v>
      </c>
    </row>
    <row r="1758" spans="1:5" ht="12.75">
      <c r="A1758" s="365">
        <v>38869</v>
      </c>
      <c r="B1758" s="365" t="s">
        <v>33474</v>
      </c>
      <c r="C1758" s="365" t="s">
        <v>1583</v>
      </c>
      <c r="D1758" s="365" t="s">
        <v>1586</v>
      </c>
      <c r="E1758" s="366">
        <v>18.88</v>
      </c>
    </row>
    <row r="1759" spans="1:5" ht="12.75">
      <c r="A1759" s="365">
        <v>38872</v>
      </c>
      <c r="B1759" s="365" t="s">
        <v>33475</v>
      </c>
      <c r="C1759" s="365" t="s">
        <v>1583</v>
      </c>
      <c r="D1759" s="365" t="s">
        <v>1586</v>
      </c>
      <c r="E1759" s="366">
        <v>35.64</v>
      </c>
    </row>
    <row r="1760" spans="1:5" ht="12.75">
      <c r="A1760" s="365">
        <v>38871</v>
      </c>
      <c r="B1760" s="365" t="s">
        <v>33476</v>
      </c>
      <c r="C1760" s="365" t="s">
        <v>1583</v>
      </c>
      <c r="D1760" s="365" t="s">
        <v>1586</v>
      </c>
      <c r="E1760" s="366">
        <v>24.64</v>
      </c>
    </row>
    <row r="1761" spans="1:5" ht="12.75">
      <c r="A1761" s="365">
        <v>39283</v>
      </c>
      <c r="B1761" s="365" t="s">
        <v>33477</v>
      </c>
      <c r="C1761" s="365" t="s">
        <v>1583</v>
      </c>
      <c r="D1761" s="365" t="s">
        <v>1586</v>
      </c>
      <c r="E1761" s="366">
        <v>115.44</v>
      </c>
    </row>
    <row r="1762" spans="1:5" ht="12.75">
      <c r="A1762" s="365">
        <v>39285</v>
      </c>
      <c r="B1762" s="365" t="s">
        <v>33478</v>
      </c>
      <c r="C1762" s="365" t="s">
        <v>1583</v>
      </c>
      <c r="D1762" s="365" t="s">
        <v>1586</v>
      </c>
      <c r="E1762" s="366">
        <v>131.93</v>
      </c>
    </row>
    <row r="1763" spans="1:5" ht="12.75">
      <c r="A1763" s="365">
        <v>39286</v>
      </c>
      <c r="B1763" s="365" t="s">
        <v>33479</v>
      </c>
      <c r="C1763" s="365" t="s">
        <v>1583</v>
      </c>
      <c r="D1763" s="365" t="s">
        <v>1586</v>
      </c>
      <c r="E1763" s="366">
        <v>126.44</v>
      </c>
    </row>
    <row r="1764" spans="1:5" ht="12.75">
      <c r="A1764" s="365">
        <v>39288</v>
      </c>
      <c r="B1764" s="365" t="s">
        <v>33480</v>
      </c>
      <c r="C1764" s="365" t="s">
        <v>1583</v>
      </c>
      <c r="D1764" s="365" t="s">
        <v>1586</v>
      </c>
      <c r="E1764" s="366">
        <v>153.91</v>
      </c>
    </row>
    <row r="1765" spans="1:5" ht="12.75">
      <c r="A1765" s="365">
        <v>44476</v>
      </c>
      <c r="B1765" s="365" t="s">
        <v>33481</v>
      </c>
      <c r="C1765" s="365" t="s">
        <v>1585</v>
      </c>
      <c r="D1765" s="365" t="s">
        <v>1584</v>
      </c>
      <c r="E1765" s="366">
        <v>418.23</v>
      </c>
    </row>
    <row r="1766" spans="1:5" ht="12.75">
      <c r="A1766" s="365">
        <v>10629</v>
      </c>
      <c r="B1766" s="365" t="s">
        <v>33482</v>
      </c>
      <c r="C1766" s="365" t="s">
        <v>1585</v>
      </c>
      <c r="D1766" s="365" t="s">
        <v>1584</v>
      </c>
      <c r="E1766" s="366">
        <v>301.81</v>
      </c>
    </row>
    <row r="1767" spans="1:5" ht="12.75">
      <c r="A1767" s="365">
        <v>10698</v>
      </c>
      <c r="B1767" s="365" t="s">
        <v>33483</v>
      </c>
      <c r="C1767" s="365" t="s">
        <v>1585</v>
      </c>
      <c r="D1767" s="365" t="s">
        <v>1586</v>
      </c>
      <c r="E1767" s="366">
        <v>207.56</v>
      </c>
    </row>
    <row r="1768" spans="1:5" ht="12.75">
      <c r="A1768" s="365">
        <v>40521</v>
      </c>
      <c r="B1768" s="365" t="s">
        <v>33484</v>
      </c>
      <c r="C1768" s="365" t="s">
        <v>1583</v>
      </c>
      <c r="D1768" s="365" t="s">
        <v>1586</v>
      </c>
      <c r="E1768" s="364">
        <v>99522</v>
      </c>
    </row>
    <row r="1769" spans="1:5" ht="12.75">
      <c r="A1769" s="365">
        <v>2432</v>
      </c>
      <c r="B1769" s="365" t="s">
        <v>33485</v>
      </c>
      <c r="C1769" s="365" t="s">
        <v>1583</v>
      </c>
      <c r="D1769" s="365" t="s">
        <v>1584</v>
      </c>
      <c r="E1769" s="366">
        <v>16.75</v>
      </c>
    </row>
    <row r="1770" spans="1:5" ht="12.75">
      <c r="A1770" s="365">
        <v>2433</v>
      </c>
      <c r="B1770" s="365" t="s">
        <v>33486</v>
      </c>
      <c r="C1770" s="365" t="s">
        <v>1583</v>
      </c>
      <c r="D1770" s="365" t="s">
        <v>1584</v>
      </c>
      <c r="E1770" s="366">
        <v>5.67</v>
      </c>
    </row>
    <row r="1771" spans="1:5" ht="12.75">
      <c r="A1771" s="365">
        <v>2418</v>
      </c>
      <c r="B1771" s="365" t="s">
        <v>33487</v>
      </c>
      <c r="C1771" s="365" t="s">
        <v>1583</v>
      </c>
      <c r="D1771" s="365" t="s">
        <v>1588</v>
      </c>
      <c r="E1771" s="366">
        <v>7.77</v>
      </c>
    </row>
    <row r="1772" spans="1:5" ht="12.75">
      <c r="A1772" s="365">
        <v>2420</v>
      </c>
      <c r="B1772" s="365" t="s">
        <v>33488</v>
      </c>
      <c r="C1772" s="365" t="s">
        <v>1583</v>
      </c>
      <c r="D1772" s="365" t="s">
        <v>1584</v>
      </c>
      <c r="E1772" s="366">
        <v>9.74</v>
      </c>
    </row>
    <row r="1773" spans="1:5" ht="12.75">
      <c r="A1773" s="365">
        <v>11447</v>
      </c>
      <c r="B1773" s="365" t="s">
        <v>33489</v>
      </c>
      <c r="C1773" s="365" t="s">
        <v>1583</v>
      </c>
      <c r="D1773" s="365" t="s">
        <v>1584</v>
      </c>
      <c r="E1773" s="366">
        <v>19.260000000000002</v>
      </c>
    </row>
    <row r="1774" spans="1:5" ht="12.75">
      <c r="A1774" s="365">
        <v>11451</v>
      </c>
      <c r="B1774" s="365" t="s">
        <v>33490</v>
      </c>
      <c r="C1774" s="365" t="s">
        <v>1583</v>
      </c>
      <c r="D1774" s="365" t="s">
        <v>1584</v>
      </c>
      <c r="E1774" s="366">
        <v>51.63</v>
      </c>
    </row>
    <row r="1775" spans="1:5" ht="12.75">
      <c r="A1775" s="365">
        <v>11116</v>
      </c>
      <c r="B1775" s="365" t="s">
        <v>33491</v>
      </c>
      <c r="C1775" s="365" t="s">
        <v>1583</v>
      </c>
      <c r="D1775" s="365" t="s">
        <v>1586</v>
      </c>
      <c r="E1775" s="366">
        <v>957.14</v>
      </c>
    </row>
    <row r="1776" spans="1:5" ht="12.75">
      <c r="A1776" s="365">
        <v>38411</v>
      </c>
      <c r="B1776" s="365" t="s">
        <v>33492</v>
      </c>
      <c r="C1776" s="365" t="s">
        <v>1583</v>
      </c>
      <c r="D1776" s="365" t="s">
        <v>1584</v>
      </c>
      <c r="E1776" s="364">
        <v>1598.56</v>
      </c>
    </row>
    <row r="1777" spans="1:5" ht="12.75">
      <c r="A1777" s="365">
        <v>38189</v>
      </c>
      <c r="B1777" s="365" t="s">
        <v>33493</v>
      </c>
      <c r="C1777" s="365" t="s">
        <v>1583</v>
      </c>
      <c r="D1777" s="365" t="s">
        <v>1584</v>
      </c>
      <c r="E1777" s="366">
        <v>135.57</v>
      </c>
    </row>
    <row r="1778" spans="1:5" ht="12.75">
      <c r="A1778" s="365">
        <v>38190</v>
      </c>
      <c r="B1778" s="365" t="s">
        <v>33494</v>
      </c>
      <c r="C1778" s="365" t="s">
        <v>1583</v>
      </c>
      <c r="D1778" s="365" t="s">
        <v>1584</v>
      </c>
      <c r="E1778" s="366">
        <v>285.60000000000002</v>
      </c>
    </row>
    <row r="1779" spans="1:5" ht="12.75">
      <c r="A1779" s="365">
        <v>7608</v>
      </c>
      <c r="B1779" s="365" t="s">
        <v>33495</v>
      </c>
      <c r="C1779" s="365" t="s">
        <v>1583</v>
      </c>
      <c r="D1779" s="365" t="s">
        <v>1584</v>
      </c>
      <c r="E1779" s="366">
        <v>15.16</v>
      </c>
    </row>
    <row r="1780" spans="1:5" ht="12.75">
      <c r="A1780" s="365">
        <v>1370</v>
      </c>
      <c r="B1780" s="365" t="s">
        <v>33496</v>
      </c>
      <c r="C1780" s="365" t="s">
        <v>1583</v>
      </c>
      <c r="D1780" s="365" t="s">
        <v>1584</v>
      </c>
      <c r="E1780" s="366">
        <v>100.48</v>
      </c>
    </row>
    <row r="1781" spans="1:5" ht="12.75">
      <c r="A1781" s="365">
        <v>36516</v>
      </c>
      <c r="B1781" s="365" t="s">
        <v>33497</v>
      </c>
      <c r="C1781" s="365" t="s">
        <v>1583</v>
      </c>
      <c r="D1781" s="365" t="s">
        <v>1586</v>
      </c>
      <c r="E1781" s="364">
        <v>143626.14000000001</v>
      </c>
    </row>
    <row r="1782" spans="1:5" ht="12.75">
      <c r="A1782" s="365">
        <v>34777</v>
      </c>
      <c r="B1782" s="365" t="s">
        <v>33498</v>
      </c>
      <c r="C1782" s="365" t="s">
        <v>1583</v>
      </c>
      <c r="D1782" s="365" t="s">
        <v>1584</v>
      </c>
      <c r="E1782" s="366">
        <v>2.0499999999999998</v>
      </c>
    </row>
    <row r="1783" spans="1:5" ht="12.75">
      <c r="A1783" s="365">
        <v>7272</v>
      </c>
      <c r="B1783" s="365" t="s">
        <v>33499</v>
      </c>
      <c r="C1783" s="365" t="s">
        <v>1583</v>
      </c>
      <c r="D1783" s="365" t="s">
        <v>1584</v>
      </c>
      <c r="E1783" s="366">
        <v>1.73</v>
      </c>
    </row>
    <row r="1784" spans="1:5" ht="12.75">
      <c r="A1784" s="365">
        <v>10605</v>
      </c>
      <c r="B1784" s="365" t="s">
        <v>33500</v>
      </c>
      <c r="C1784" s="365" t="s">
        <v>1583</v>
      </c>
      <c r="D1784" s="365" t="s">
        <v>1584</v>
      </c>
      <c r="E1784" s="366">
        <v>4.88</v>
      </c>
    </row>
    <row r="1785" spans="1:5" ht="12.75">
      <c r="A1785" s="365">
        <v>10604</v>
      </c>
      <c r="B1785" s="365" t="s">
        <v>33501</v>
      </c>
      <c r="C1785" s="365" t="s">
        <v>1583</v>
      </c>
      <c r="D1785" s="365" t="s">
        <v>1584</v>
      </c>
      <c r="E1785" s="366">
        <v>11.38</v>
      </c>
    </row>
    <row r="1786" spans="1:5" ht="12.75">
      <c r="A1786" s="365">
        <v>672</v>
      </c>
      <c r="B1786" s="365" t="s">
        <v>33502</v>
      </c>
      <c r="C1786" s="365" t="s">
        <v>1583</v>
      </c>
      <c r="D1786" s="365" t="s">
        <v>1584</v>
      </c>
      <c r="E1786" s="366">
        <v>15.65</v>
      </c>
    </row>
    <row r="1787" spans="1:5" ht="12.75">
      <c r="A1787" s="365">
        <v>668</v>
      </c>
      <c r="B1787" s="365" t="s">
        <v>33503</v>
      </c>
      <c r="C1787" s="365" t="s">
        <v>1583</v>
      </c>
      <c r="D1787" s="365" t="s">
        <v>1584</v>
      </c>
      <c r="E1787" s="366">
        <v>18.899999999999999</v>
      </c>
    </row>
    <row r="1788" spans="1:5" ht="12.75">
      <c r="A1788" s="365">
        <v>10578</v>
      </c>
      <c r="B1788" s="365" t="s">
        <v>33504</v>
      </c>
      <c r="C1788" s="365" t="s">
        <v>1583</v>
      </c>
      <c r="D1788" s="365" t="s">
        <v>1584</v>
      </c>
      <c r="E1788" s="366">
        <v>22.01</v>
      </c>
    </row>
    <row r="1789" spans="1:5" ht="12.75">
      <c r="A1789" s="365">
        <v>666</v>
      </c>
      <c r="B1789" s="365" t="s">
        <v>33505</v>
      </c>
      <c r="C1789" s="365" t="s">
        <v>1583</v>
      </c>
      <c r="D1789" s="365" t="s">
        <v>1584</v>
      </c>
      <c r="E1789" s="366">
        <v>24.48</v>
      </c>
    </row>
    <row r="1790" spans="1:5" ht="12.75">
      <c r="A1790" s="365">
        <v>665</v>
      </c>
      <c r="B1790" s="365" t="s">
        <v>33506</v>
      </c>
      <c r="C1790" s="365" t="s">
        <v>1583</v>
      </c>
      <c r="D1790" s="365" t="s">
        <v>1584</v>
      </c>
      <c r="E1790" s="366">
        <v>32.729999999999997</v>
      </c>
    </row>
    <row r="1791" spans="1:5" ht="12.75">
      <c r="A1791" s="365">
        <v>10577</v>
      </c>
      <c r="B1791" s="365" t="s">
        <v>33507</v>
      </c>
      <c r="C1791" s="365" t="s">
        <v>1583</v>
      </c>
      <c r="D1791" s="365" t="s">
        <v>1584</v>
      </c>
      <c r="E1791" s="366">
        <v>29.03</v>
      </c>
    </row>
    <row r="1792" spans="1:5" ht="12.75">
      <c r="A1792" s="365">
        <v>10583</v>
      </c>
      <c r="B1792" s="365" t="s">
        <v>33508</v>
      </c>
      <c r="C1792" s="365" t="s">
        <v>1583</v>
      </c>
      <c r="D1792" s="365" t="s">
        <v>1584</v>
      </c>
      <c r="E1792" s="366">
        <v>15.08</v>
      </c>
    </row>
    <row r="1793" spans="1:5" ht="12.75">
      <c r="A1793" s="365">
        <v>10579</v>
      </c>
      <c r="B1793" s="365" t="s">
        <v>33509</v>
      </c>
      <c r="C1793" s="365" t="s">
        <v>1583</v>
      </c>
      <c r="D1793" s="365" t="s">
        <v>1584</v>
      </c>
      <c r="E1793" s="366">
        <v>26.29</v>
      </c>
    </row>
    <row r="1794" spans="1:5" ht="12.75">
      <c r="A1794" s="365">
        <v>10582</v>
      </c>
      <c r="B1794" s="365" t="s">
        <v>33510</v>
      </c>
      <c r="C1794" s="365" t="s">
        <v>1583</v>
      </c>
      <c r="D1794" s="365" t="s">
        <v>1584</v>
      </c>
      <c r="E1794" s="366">
        <v>13.28</v>
      </c>
    </row>
    <row r="1795" spans="1:5" ht="12.75">
      <c r="A1795" s="365">
        <v>2436</v>
      </c>
      <c r="B1795" s="365" t="s">
        <v>33511</v>
      </c>
      <c r="C1795" s="365" t="s">
        <v>1587</v>
      </c>
      <c r="D1795" s="365" t="s">
        <v>1588</v>
      </c>
      <c r="E1795" s="366">
        <v>21.76</v>
      </c>
    </row>
    <row r="1796" spans="1:5" ht="12.75">
      <c r="A1796" s="365">
        <v>40918</v>
      </c>
      <c r="B1796" s="365" t="s">
        <v>33512</v>
      </c>
      <c r="C1796" s="365" t="s">
        <v>1593</v>
      </c>
      <c r="D1796" s="365" t="s">
        <v>1584</v>
      </c>
      <c r="E1796" s="364">
        <v>3819.54</v>
      </c>
    </row>
    <row r="1797" spans="1:5" ht="12.75">
      <c r="A1797" s="365">
        <v>2439</v>
      </c>
      <c r="B1797" s="365" t="s">
        <v>33513</v>
      </c>
      <c r="C1797" s="365" t="s">
        <v>1587</v>
      </c>
      <c r="D1797" s="365" t="s">
        <v>1584</v>
      </c>
      <c r="E1797" s="366">
        <v>21.13</v>
      </c>
    </row>
    <row r="1798" spans="1:5" ht="12.75">
      <c r="A1798" s="365">
        <v>40923</v>
      </c>
      <c r="B1798" s="365" t="s">
        <v>33514</v>
      </c>
      <c r="C1798" s="365" t="s">
        <v>1593</v>
      </c>
      <c r="D1798" s="365" t="s">
        <v>1584</v>
      </c>
      <c r="E1798" s="364">
        <v>3709.46</v>
      </c>
    </row>
    <row r="1799" spans="1:5" ht="12.75">
      <c r="A1799" s="365">
        <v>10998</v>
      </c>
      <c r="B1799" s="365" t="s">
        <v>33515</v>
      </c>
      <c r="C1799" s="365" t="s">
        <v>1590</v>
      </c>
      <c r="D1799" s="365" t="s">
        <v>1584</v>
      </c>
      <c r="E1799" s="366">
        <v>32.979999999999997</v>
      </c>
    </row>
    <row r="1800" spans="1:5" ht="12.75">
      <c r="A1800" s="365">
        <v>11002</v>
      </c>
      <c r="B1800" s="365" t="s">
        <v>33516</v>
      </c>
      <c r="C1800" s="365" t="s">
        <v>1590</v>
      </c>
      <c r="D1800" s="365" t="s">
        <v>1584</v>
      </c>
      <c r="E1800" s="366">
        <v>30.22</v>
      </c>
    </row>
    <row r="1801" spans="1:5" ht="12.75">
      <c r="A1801" s="365">
        <v>10999</v>
      </c>
      <c r="B1801" s="365" t="s">
        <v>33517</v>
      </c>
      <c r="C1801" s="365" t="s">
        <v>1590</v>
      </c>
      <c r="D1801" s="365" t="s">
        <v>1584</v>
      </c>
      <c r="E1801" s="366">
        <v>29.03</v>
      </c>
    </row>
    <row r="1802" spans="1:5" ht="12.75">
      <c r="A1802" s="365">
        <v>10997</v>
      </c>
      <c r="B1802" s="365" t="s">
        <v>33518</v>
      </c>
      <c r="C1802" s="365" t="s">
        <v>1590</v>
      </c>
      <c r="D1802" s="365" t="s">
        <v>1588</v>
      </c>
      <c r="E1802" s="366">
        <v>31.47</v>
      </c>
    </row>
    <row r="1803" spans="1:5" ht="12.75">
      <c r="A1803" s="365">
        <v>2685</v>
      </c>
      <c r="B1803" s="365" t="s">
        <v>33519</v>
      </c>
      <c r="C1803" s="365" t="s">
        <v>1589</v>
      </c>
      <c r="D1803" s="365" t="s">
        <v>1584</v>
      </c>
      <c r="E1803" s="366">
        <v>6.75</v>
      </c>
    </row>
    <row r="1804" spans="1:5" ht="12.75">
      <c r="A1804" s="365">
        <v>2680</v>
      </c>
      <c r="B1804" s="365" t="s">
        <v>33520</v>
      </c>
      <c r="C1804" s="365" t="s">
        <v>1589</v>
      </c>
      <c r="D1804" s="365" t="s">
        <v>1584</v>
      </c>
      <c r="E1804" s="366">
        <v>9.8800000000000008</v>
      </c>
    </row>
    <row r="1805" spans="1:5" ht="12.75">
      <c r="A1805" s="365">
        <v>2684</v>
      </c>
      <c r="B1805" s="365" t="s">
        <v>33521</v>
      </c>
      <c r="C1805" s="365" t="s">
        <v>1589</v>
      </c>
      <c r="D1805" s="365" t="s">
        <v>1584</v>
      </c>
      <c r="E1805" s="366">
        <v>8.99</v>
      </c>
    </row>
    <row r="1806" spans="1:5" ht="12.75">
      <c r="A1806" s="365">
        <v>2673</v>
      </c>
      <c r="B1806" s="365" t="s">
        <v>33522</v>
      </c>
      <c r="C1806" s="365" t="s">
        <v>1589</v>
      </c>
      <c r="D1806" s="365" t="s">
        <v>1588</v>
      </c>
      <c r="E1806" s="366">
        <v>3.47</v>
      </c>
    </row>
    <row r="1807" spans="1:5" ht="12.75">
      <c r="A1807" s="365">
        <v>2681</v>
      </c>
      <c r="B1807" s="365" t="s">
        <v>33523</v>
      </c>
      <c r="C1807" s="365" t="s">
        <v>1589</v>
      </c>
      <c r="D1807" s="365" t="s">
        <v>1584</v>
      </c>
      <c r="E1807" s="366">
        <v>16.149999999999999</v>
      </c>
    </row>
    <row r="1808" spans="1:5" ht="12.75">
      <c r="A1808" s="365">
        <v>2682</v>
      </c>
      <c r="B1808" s="365" t="s">
        <v>33524</v>
      </c>
      <c r="C1808" s="365" t="s">
        <v>1589</v>
      </c>
      <c r="D1808" s="365" t="s">
        <v>1584</v>
      </c>
      <c r="E1808" s="366">
        <v>23.56</v>
      </c>
    </row>
    <row r="1809" spans="1:5" ht="12.75">
      <c r="A1809" s="365">
        <v>2686</v>
      </c>
      <c r="B1809" s="365" t="s">
        <v>33525</v>
      </c>
      <c r="C1809" s="365" t="s">
        <v>1589</v>
      </c>
      <c r="D1809" s="365" t="s">
        <v>1584</v>
      </c>
      <c r="E1809" s="366">
        <v>29.54</v>
      </c>
    </row>
    <row r="1810" spans="1:5" ht="12.75">
      <c r="A1810" s="365">
        <v>2674</v>
      </c>
      <c r="B1810" s="365" t="s">
        <v>33526</v>
      </c>
      <c r="C1810" s="365" t="s">
        <v>1589</v>
      </c>
      <c r="D1810" s="365" t="s">
        <v>1584</v>
      </c>
      <c r="E1810" s="366">
        <v>4.32</v>
      </c>
    </row>
    <row r="1811" spans="1:5" ht="12.75">
      <c r="A1811" s="365">
        <v>2683</v>
      </c>
      <c r="B1811" s="365" t="s">
        <v>33527</v>
      </c>
      <c r="C1811" s="365" t="s">
        <v>1589</v>
      </c>
      <c r="D1811" s="365" t="s">
        <v>1584</v>
      </c>
      <c r="E1811" s="366">
        <v>46.55</v>
      </c>
    </row>
    <row r="1812" spans="1:5" ht="12.75">
      <c r="A1812" s="365">
        <v>2676</v>
      </c>
      <c r="B1812" s="365" t="s">
        <v>33528</v>
      </c>
      <c r="C1812" s="365" t="s">
        <v>1589</v>
      </c>
      <c r="D1812" s="365" t="s">
        <v>1584</v>
      </c>
      <c r="E1812" s="366">
        <v>2.02</v>
      </c>
    </row>
    <row r="1813" spans="1:5" ht="12.75">
      <c r="A1813" s="365">
        <v>2678</v>
      </c>
      <c r="B1813" s="365" t="s">
        <v>33529</v>
      </c>
      <c r="C1813" s="365" t="s">
        <v>1589</v>
      </c>
      <c r="D1813" s="365" t="s">
        <v>1584</v>
      </c>
      <c r="E1813" s="366">
        <v>2.52</v>
      </c>
    </row>
    <row r="1814" spans="1:5" ht="12.75">
      <c r="A1814" s="365">
        <v>2679</v>
      </c>
      <c r="B1814" s="365" t="s">
        <v>33530</v>
      </c>
      <c r="C1814" s="365" t="s">
        <v>1589</v>
      </c>
      <c r="D1814" s="365" t="s">
        <v>1584</v>
      </c>
      <c r="E1814" s="366">
        <v>3.89</v>
      </c>
    </row>
    <row r="1815" spans="1:5" ht="12.75">
      <c r="A1815" s="365">
        <v>12070</v>
      </c>
      <c r="B1815" s="365" t="s">
        <v>33531</v>
      </c>
      <c r="C1815" s="365" t="s">
        <v>1589</v>
      </c>
      <c r="D1815" s="365" t="s">
        <v>1584</v>
      </c>
      <c r="E1815" s="366">
        <v>5.42</v>
      </c>
    </row>
    <row r="1816" spans="1:5" ht="12.75">
      <c r="A1816" s="365">
        <v>2675</v>
      </c>
      <c r="B1816" s="365" t="s">
        <v>33532</v>
      </c>
      <c r="C1816" s="365" t="s">
        <v>1589</v>
      </c>
      <c r="D1816" s="365" t="s">
        <v>1584</v>
      </c>
      <c r="E1816" s="366">
        <v>7.05</v>
      </c>
    </row>
    <row r="1817" spans="1:5" ht="12.75">
      <c r="A1817" s="365">
        <v>12067</v>
      </c>
      <c r="B1817" s="365" t="s">
        <v>33533</v>
      </c>
      <c r="C1817" s="365" t="s">
        <v>1589</v>
      </c>
      <c r="D1817" s="365" t="s">
        <v>1584</v>
      </c>
      <c r="E1817" s="366">
        <v>9.56</v>
      </c>
    </row>
    <row r="1818" spans="1:5" ht="12.75">
      <c r="A1818" s="365">
        <v>21136</v>
      </c>
      <c r="B1818" s="365" t="s">
        <v>33534</v>
      </c>
      <c r="C1818" s="365" t="s">
        <v>1589</v>
      </c>
      <c r="D1818" s="365" t="s">
        <v>1584</v>
      </c>
      <c r="E1818" s="366">
        <v>12.88</v>
      </c>
    </row>
    <row r="1819" spans="1:5" ht="12.75">
      <c r="A1819" s="365">
        <v>21128</v>
      </c>
      <c r="B1819" s="365" t="s">
        <v>33535</v>
      </c>
      <c r="C1819" s="365" t="s">
        <v>1589</v>
      </c>
      <c r="D1819" s="365" t="s">
        <v>1588</v>
      </c>
      <c r="E1819" s="366">
        <v>9.9700000000000006</v>
      </c>
    </row>
    <row r="1820" spans="1:5" ht="12.75">
      <c r="A1820" s="365">
        <v>21130</v>
      </c>
      <c r="B1820" s="365" t="s">
        <v>33536</v>
      </c>
      <c r="C1820" s="365" t="s">
        <v>1589</v>
      </c>
      <c r="D1820" s="365" t="s">
        <v>1584</v>
      </c>
      <c r="E1820" s="366">
        <v>25.18</v>
      </c>
    </row>
    <row r="1821" spans="1:5" ht="12.75">
      <c r="A1821" s="365">
        <v>21135</v>
      </c>
      <c r="B1821" s="365" t="s">
        <v>33537</v>
      </c>
      <c r="C1821" s="365" t="s">
        <v>1589</v>
      </c>
      <c r="D1821" s="365" t="s">
        <v>1584</v>
      </c>
      <c r="E1821" s="366">
        <v>24.79</v>
      </c>
    </row>
    <row r="1822" spans="1:5" ht="12.75">
      <c r="A1822" s="365">
        <v>40401</v>
      </c>
      <c r="B1822" s="365" t="s">
        <v>33538</v>
      </c>
      <c r="C1822" s="365" t="s">
        <v>1589</v>
      </c>
      <c r="D1822" s="365" t="s">
        <v>1584</v>
      </c>
      <c r="E1822" s="366">
        <v>3.21</v>
      </c>
    </row>
    <row r="1823" spans="1:5" ht="12.75">
      <c r="A1823" s="365">
        <v>40402</v>
      </c>
      <c r="B1823" s="365" t="s">
        <v>33539</v>
      </c>
      <c r="C1823" s="365" t="s">
        <v>1589</v>
      </c>
      <c r="D1823" s="365" t="s">
        <v>1584</v>
      </c>
      <c r="E1823" s="366">
        <v>4.12</v>
      </c>
    </row>
    <row r="1824" spans="1:5" ht="12.75">
      <c r="A1824" s="365">
        <v>40400</v>
      </c>
      <c r="B1824" s="365" t="s">
        <v>33540</v>
      </c>
      <c r="C1824" s="365" t="s">
        <v>1589</v>
      </c>
      <c r="D1824" s="365" t="s">
        <v>1584</v>
      </c>
      <c r="E1824" s="366">
        <v>2.1800000000000002</v>
      </c>
    </row>
    <row r="1825" spans="1:5" ht="12.75">
      <c r="A1825" s="365">
        <v>2504</v>
      </c>
      <c r="B1825" s="365" t="s">
        <v>33541</v>
      </c>
      <c r="C1825" s="365" t="s">
        <v>1589</v>
      </c>
      <c r="D1825" s="365" t="s">
        <v>1584</v>
      </c>
      <c r="E1825" s="366">
        <v>11.06</v>
      </c>
    </row>
    <row r="1826" spans="1:5" ht="12.75">
      <c r="A1826" s="365">
        <v>2501</v>
      </c>
      <c r="B1826" s="365" t="s">
        <v>33542</v>
      </c>
      <c r="C1826" s="365" t="s">
        <v>1589</v>
      </c>
      <c r="D1826" s="365" t="s">
        <v>1584</v>
      </c>
      <c r="E1826" s="366">
        <v>14.51</v>
      </c>
    </row>
    <row r="1827" spans="1:5" ht="12.75">
      <c r="A1827" s="365">
        <v>2502</v>
      </c>
      <c r="B1827" s="365" t="s">
        <v>33543</v>
      </c>
      <c r="C1827" s="365" t="s">
        <v>1589</v>
      </c>
      <c r="D1827" s="365" t="s">
        <v>1584</v>
      </c>
      <c r="E1827" s="366">
        <v>21.89</v>
      </c>
    </row>
    <row r="1828" spans="1:5" ht="12.75">
      <c r="A1828" s="365">
        <v>2503</v>
      </c>
      <c r="B1828" s="365" t="s">
        <v>33544</v>
      </c>
      <c r="C1828" s="365" t="s">
        <v>1589</v>
      </c>
      <c r="D1828" s="365" t="s">
        <v>1584</v>
      </c>
      <c r="E1828" s="366">
        <v>28.17</v>
      </c>
    </row>
    <row r="1829" spans="1:5" ht="12.75">
      <c r="A1829" s="365">
        <v>2500</v>
      </c>
      <c r="B1829" s="365" t="s">
        <v>33545</v>
      </c>
      <c r="C1829" s="365" t="s">
        <v>1589</v>
      </c>
      <c r="D1829" s="365" t="s">
        <v>1584</v>
      </c>
      <c r="E1829" s="366">
        <v>37.520000000000003</v>
      </c>
    </row>
    <row r="1830" spans="1:5" ht="12.75">
      <c r="A1830" s="365">
        <v>2505</v>
      </c>
      <c r="B1830" s="365" t="s">
        <v>33546</v>
      </c>
      <c r="C1830" s="365" t="s">
        <v>1589</v>
      </c>
      <c r="D1830" s="365" t="s">
        <v>1584</v>
      </c>
      <c r="E1830" s="366">
        <v>58.48</v>
      </c>
    </row>
    <row r="1831" spans="1:5" ht="12.75">
      <c r="A1831" s="365">
        <v>12056</v>
      </c>
      <c r="B1831" s="365" t="s">
        <v>33547</v>
      </c>
      <c r="C1831" s="365" t="s">
        <v>1589</v>
      </c>
      <c r="D1831" s="365" t="s">
        <v>1584</v>
      </c>
      <c r="E1831" s="366">
        <v>23.63</v>
      </c>
    </row>
    <row r="1832" spans="1:5" ht="12.75">
      <c r="A1832" s="365">
        <v>12057</v>
      </c>
      <c r="B1832" s="365" t="s">
        <v>33548</v>
      </c>
      <c r="C1832" s="365" t="s">
        <v>1589</v>
      </c>
      <c r="D1832" s="365" t="s">
        <v>1584</v>
      </c>
      <c r="E1832" s="366">
        <v>20.07</v>
      </c>
    </row>
    <row r="1833" spans="1:5" ht="12.75">
      <c r="A1833" s="365">
        <v>12059</v>
      </c>
      <c r="B1833" s="365" t="s">
        <v>33549</v>
      </c>
      <c r="C1833" s="365" t="s">
        <v>1589</v>
      </c>
      <c r="D1833" s="365" t="s">
        <v>1584</v>
      </c>
      <c r="E1833" s="366">
        <v>7.04</v>
      </c>
    </row>
    <row r="1834" spans="1:5" ht="12.75">
      <c r="A1834" s="365">
        <v>12058</v>
      </c>
      <c r="B1834" s="365" t="s">
        <v>33550</v>
      </c>
      <c r="C1834" s="365" t="s">
        <v>1589</v>
      </c>
      <c r="D1834" s="365" t="s">
        <v>1584</v>
      </c>
      <c r="E1834" s="366">
        <v>12.51</v>
      </c>
    </row>
    <row r="1835" spans="1:5" ht="12.75">
      <c r="A1835" s="365">
        <v>12060</v>
      </c>
      <c r="B1835" s="365" t="s">
        <v>33551</v>
      </c>
      <c r="C1835" s="365" t="s">
        <v>1589</v>
      </c>
      <c r="D1835" s="365" t="s">
        <v>1584</v>
      </c>
      <c r="E1835" s="366">
        <v>52.15</v>
      </c>
    </row>
    <row r="1836" spans="1:5" ht="12.75">
      <c r="A1836" s="365">
        <v>12061</v>
      </c>
      <c r="B1836" s="365" t="s">
        <v>33552</v>
      </c>
      <c r="C1836" s="365" t="s">
        <v>1589</v>
      </c>
      <c r="D1836" s="365" t="s">
        <v>1584</v>
      </c>
      <c r="E1836" s="366">
        <v>31.84</v>
      </c>
    </row>
    <row r="1837" spans="1:5" ht="12.75">
      <c r="A1837" s="365">
        <v>12062</v>
      </c>
      <c r="B1837" s="365" t="s">
        <v>33553</v>
      </c>
      <c r="C1837" s="365" t="s">
        <v>1589</v>
      </c>
      <c r="D1837" s="365" t="s">
        <v>1584</v>
      </c>
      <c r="E1837" s="366">
        <v>58.72</v>
      </c>
    </row>
    <row r="1838" spans="1:5" ht="12.75">
      <c r="A1838" s="365">
        <v>21137</v>
      </c>
      <c r="B1838" s="365" t="s">
        <v>33554</v>
      </c>
      <c r="C1838" s="365" t="s">
        <v>1589</v>
      </c>
      <c r="D1838" s="365" t="s">
        <v>1584</v>
      </c>
      <c r="E1838" s="366">
        <v>10.199999999999999</v>
      </c>
    </row>
    <row r="1839" spans="1:5" ht="12.75">
      <c r="A1839" s="365">
        <v>2687</v>
      </c>
      <c r="B1839" s="365" t="s">
        <v>33555</v>
      </c>
      <c r="C1839" s="365" t="s">
        <v>1589</v>
      </c>
      <c r="D1839" s="365" t="s">
        <v>1584</v>
      </c>
      <c r="E1839" s="366">
        <v>1.76</v>
      </c>
    </row>
    <row r="1840" spans="1:5" ht="12.75">
      <c r="A1840" s="365">
        <v>2689</v>
      </c>
      <c r="B1840" s="365" t="s">
        <v>33556</v>
      </c>
      <c r="C1840" s="365" t="s">
        <v>1589</v>
      </c>
      <c r="D1840" s="365" t="s">
        <v>1584</v>
      </c>
      <c r="E1840" s="366">
        <v>2.09</v>
      </c>
    </row>
    <row r="1841" spans="1:5" ht="12.75">
      <c r="A1841" s="365">
        <v>2688</v>
      </c>
      <c r="B1841" s="365" t="s">
        <v>33557</v>
      </c>
      <c r="C1841" s="365" t="s">
        <v>1589</v>
      </c>
      <c r="D1841" s="365" t="s">
        <v>1584</v>
      </c>
      <c r="E1841" s="366">
        <v>2.27</v>
      </c>
    </row>
    <row r="1842" spans="1:5" ht="12.75">
      <c r="A1842" s="365">
        <v>2690</v>
      </c>
      <c r="B1842" s="365" t="s">
        <v>33558</v>
      </c>
      <c r="C1842" s="365" t="s">
        <v>1589</v>
      </c>
      <c r="D1842" s="365" t="s">
        <v>1584</v>
      </c>
      <c r="E1842" s="366">
        <v>3.89</v>
      </c>
    </row>
    <row r="1843" spans="1:5" ht="12.75">
      <c r="A1843" s="365">
        <v>39243</v>
      </c>
      <c r="B1843" s="365" t="s">
        <v>33559</v>
      </c>
      <c r="C1843" s="365" t="s">
        <v>1589</v>
      </c>
      <c r="D1843" s="365" t="s">
        <v>1584</v>
      </c>
      <c r="E1843" s="366">
        <v>2.56</v>
      </c>
    </row>
    <row r="1844" spans="1:5" ht="12.75">
      <c r="A1844" s="365">
        <v>39244</v>
      </c>
      <c r="B1844" s="365" t="s">
        <v>33560</v>
      </c>
      <c r="C1844" s="365" t="s">
        <v>1589</v>
      </c>
      <c r="D1844" s="365" t="s">
        <v>1584</v>
      </c>
      <c r="E1844" s="366">
        <v>3.46</v>
      </c>
    </row>
    <row r="1845" spans="1:5" ht="12.75">
      <c r="A1845" s="365">
        <v>39245</v>
      </c>
      <c r="B1845" s="365" t="s">
        <v>33561</v>
      </c>
      <c r="C1845" s="365" t="s">
        <v>1589</v>
      </c>
      <c r="D1845" s="365" t="s">
        <v>1584</v>
      </c>
      <c r="E1845" s="366">
        <v>6.66</v>
      </c>
    </row>
    <row r="1846" spans="1:5" ht="12.75">
      <c r="A1846" s="365">
        <v>39254</v>
      </c>
      <c r="B1846" s="365" t="s">
        <v>33562</v>
      </c>
      <c r="C1846" s="365" t="s">
        <v>1589</v>
      </c>
      <c r="D1846" s="365" t="s">
        <v>1584</v>
      </c>
      <c r="E1846" s="366">
        <v>9.9600000000000009</v>
      </c>
    </row>
    <row r="1847" spans="1:5" ht="12.75">
      <c r="A1847" s="365">
        <v>39255</v>
      </c>
      <c r="B1847" s="365" t="s">
        <v>33563</v>
      </c>
      <c r="C1847" s="365" t="s">
        <v>1589</v>
      </c>
      <c r="D1847" s="365" t="s">
        <v>1584</v>
      </c>
      <c r="E1847" s="366">
        <v>18.440000000000001</v>
      </c>
    </row>
    <row r="1848" spans="1:5" ht="12.75">
      <c r="A1848" s="365">
        <v>39253</v>
      </c>
      <c r="B1848" s="365" t="s">
        <v>33564</v>
      </c>
      <c r="C1848" s="365" t="s">
        <v>1589</v>
      </c>
      <c r="D1848" s="365" t="s">
        <v>1584</v>
      </c>
      <c r="E1848" s="366">
        <v>12.7</v>
      </c>
    </row>
    <row r="1849" spans="1:5" ht="12.75">
      <c r="A1849" s="365">
        <v>39246</v>
      </c>
      <c r="B1849" s="365" t="s">
        <v>33565</v>
      </c>
      <c r="C1849" s="365" t="s">
        <v>1589</v>
      </c>
      <c r="D1849" s="365" t="s">
        <v>1584</v>
      </c>
      <c r="E1849" s="366">
        <v>5.58</v>
      </c>
    </row>
    <row r="1850" spans="1:5" ht="12.75">
      <c r="A1850" s="365">
        <v>39247</v>
      </c>
      <c r="B1850" s="365" t="s">
        <v>33566</v>
      </c>
      <c r="C1850" s="365" t="s">
        <v>1589</v>
      </c>
      <c r="D1850" s="365" t="s">
        <v>1584</v>
      </c>
      <c r="E1850" s="366">
        <v>4.8600000000000003</v>
      </c>
    </row>
    <row r="1851" spans="1:5" ht="12.75">
      <c r="A1851" s="365">
        <v>2446</v>
      </c>
      <c r="B1851" s="365" t="s">
        <v>33567</v>
      </c>
      <c r="C1851" s="365" t="s">
        <v>1589</v>
      </c>
      <c r="D1851" s="365" t="s">
        <v>1588</v>
      </c>
      <c r="E1851" s="366">
        <v>8.01</v>
      </c>
    </row>
    <row r="1852" spans="1:5" ht="12.75">
      <c r="A1852" s="365">
        <v>2442</v>
      </c>
      <c r="B1852" s="365" t="s">
        <v>33568</v>
      </c>
      <c r="C1852" s="365" t="s">
        <v>1589</v>
      </c>
      <c r="D1852" s="365" t="s">
        <v>1584</v>
      </c>
      <c r="E1852" s="366">
        <v>11.22</v>
      </c>
    </row>
    <row r="1853" spans="1:5" ht="12.75">
      <c r="A1853" s="365">
        <v>39248</v>
      </c>
      <c r="B1853" s="365" t="s">
        <v>33569</v>
      </c>
      <c r="C1853" s="365" t="s">
        <v>1589</v>
      </c>
      <c r="D1853" s="365" t="s">
        <v>1584</v>
      </c>
      <c r="E1853" s="366">
        <v>15.64</v>
      </c>
    </row>
    <row r="1854" spans="1:5" ht="12.75">
      <c r="A1854" s="365">
        <v>2438</v>
      </c>
      <c r="B1854" s="365" t="s">
        <v>33570</v>
      </c>
      <c r="C1854" s="365" t="s">
        <v>1587</v>
      </c>
      <c r="D1854" s="365" t="s">
        <v>1584</v>
      </c>
      <c r="E1854" s="366">
        <v>25</v>
      </c>
    </row>
    <row r="1855" spans="1:5" ht="12.75">
      <c r="A1855" s="365">
        <v>40922</v>
      </c>
      <c r="B1855" s="365" t="s">
        <v>33571</v>
      </c>
      <c r="C1855" s="365" t="s">
        <v>1593</v>
      </c>
      <c r="D1855" s="365" t="s">
        <v>1584</v>
      </c>
      <c r="E1855" s="364">
        <v>4392</v>
      </c>
    </row>
    <row r="1856" spans="1:5" ht="12.75">
      <c r="A1856" s="365">
        <v>36486</v>
      </c>
      <c r="B1856" s="365" t="s">
        <v>33572</v>
      </c>
      <c r="C1856" s="365" t="s">
        <v>1583</v>
      </c>
      <c r="D1856" s="365" t="s">
        <v>1586</v>
      </c>
      <c r="E1856" s="364">
        <v>70127.199999999997</v>
      </c>
    </row>
    <row r="1857" spans="1:5" ht="12.75">
      <c r="A1857" s="365">
        <v>37777</v>
      </c>
      <c r="B1857" s="365" t="s">
        <v>33573</v>
      </c>
      <c r="C1857" s="365" t="s">
        <v>1583</v>
      </c>
      <c r="D1857" s="365" t="s">
        <v>1586</v>
      </c>
      <c r="E1857" s="364">
        <v>330157.49</v>
      </c>
    </row>
    <row r="1858" spans="1:5" ht="12.75">
      <c r="A1858" s="365">
        <v>12624</v>
      </c>
      <c r="B1858" s="365" t="s">
        <v>33574</v>
      </c>
      <c r="C1858" s="365" t="s">
        <v>1583</v>
      </c>
      <c r="D1858" s="365" t="s">
        <v>1584</v>
      </c>
      <c r="E1858" s="366">
        <v>50.75</v>
      </c>
    </row>
    <row r="1859" spans="1:5" ht="12.75">
      <c r="A1859" s="365">
        <v>517</v>
      </c>
      <c r="B1859" s="365" t="s">
        <v>33575</v>
      </c>
      <c r="C1859" s="365" t="s">
        <v>1591</v>
      </c>
      <c r="D1859" s="365" t="s">
        <v>1584</v>
      </c>
      <c r="E1859" s="366">
        <v>9.4499999999999993</v>
      </c>
    </row>
    <row r="1860" spans="1:5" ht="12.75">
      <c r="A1860" s="365">
        <v>37534</v>
      </c>
      <c r="B1860" s="365" t="s">
        <v>33576</v>
      </c>
      <c r="C1860" s="365" t="s">
        <v>1590</v>
      </c>
      <c r="D1860" s="365" t="s">
        <v>1586</v>
      </c>
      <c r="E1860" s="366">
        <v>21.97</v>
      </c>
    </row>
    <row r="1861" spans="1:5" ht="12.75">
      <c r="A1861" s="365">
        <v>37535</v>
      </c>
      <c r="B1861" s="365" t="s">
        <v>33577</v>
      </c>
      <c r="C1861" s="365" t="s">
        <v>1590</v>
      </c>
      <c r="D1861" s="365" t="s">
        <v>1586</v>
      </c>
      <c r="E1861" s="366">
        <v>21.97</v>
      </c>
    </row>
    <row r="1862" spans="1:5" ht="12.75">
      <c r="A1862" s="365">
        <v>37533</v>
      </c>
      <c r="B1862" s="365" t="s">
        <v>33578</v>
      </c>
      <c r="C1862" s="365" t="s">
        <v>1590</v>
      </c>
      <c r="D1862" s="365" t="s">
        <v>1586</v>
      </c>
      <c r="E1862" s="366">
        <v>21.97</v>
      </c>
    </row>
    <row r="1863" spans="1:5" ht="12.75">
      <c r="A1863" s="365">
        <v>37537</v>
      </c>
      <c r="B1863" s="365" t="s">
        <v>33579</v>
      </c>
      <c r="C1863" s="365" t="s">
        <v>1590</v>
      </c>
      <c r="D1863" s="365" t="s">
        <v>1586</v>
      </c>
      <c r="E1863" s="366">
        <v>16.63</v>
      </c>
    </row>
    <row r="1864" spans="1:5" ht="12.75">
      <c r="A1864" s="365">
        <v>37536</v>
      </c>
      <c r="B1864" s="365" t="s">
        <v>33580</v>
      </c>
      <c r="C1864" s="365" t="s">
        <v>1590</v>
      </c>
      <c r="D1864" s="365" t="s">
        <v>1586</v>
      </c>
      <c r="E1864" s="366">
        <v>16.63</v>
      </c>
    </row>
    <row r="1865" spans="1:5" ht="12.75">
      <c r="A1865" s="365">
        <v>37532</v>
      </c>
      <c r="B1865" s="365" t="s">
        <v>33581</v>
      </c>
      <c r="C1865" s="365" t="s">
        <v>1590</v>
      </c>
      <c r="D1865" s="365" t="s">
        <v>1586</v>
      </c>
      <c r="E1865" s="366">
        <v>16.63</v>
      </c>
    </row>
    <row r="1866" spans="1:5" ht="12.75">
      <c r="A1866" s="365">
        <v>2696</v>
      </c>
      <c r="B1866" s="365" t="s">
        <v>33582</v>
      </c>
      <c r="C1866" s="365" t="s">
        <v>1587</v>
      </c>
      <c r="D1866" s="365" t="s">
        <v>1588</v>
      </c>
      <c r="E1866" s="366">
        <v>17.95</v>
      </c>
    </row>
    <row r="1867" spans="1:5" ht="12.75">
      <c r="A1867" s="365">
        <v>40928</v>
      </c>
      <c r="B1867" s="365" t="s">
        <v>33583</v>
      </c>
      <c r="C1867" s="365" t="s">
        <v>1593</v>
      </c>
      <c r="D1867" s="365" t="s">
        <v>1584</v>
      </c>
      <c r="E1867" s="364">
        <v>3151.31</v>
      </c>
    </row>
    <row r="1868" spans="1:5" ht="12.75">
      <c r="A1868" s="365">
        <v>4083</v>
      </c>
      <c r="B1868" s="365" t="s">
        <v>33584</v>
      </c>
      <c r="C1868" s="365" t="s">
        <v>1587</v>
      </c>
      <c r="D1868" s="365" t="s">
        <v>1588</v>
      </c>
      <c r="E1868" s="366">
        <v>34.67</v>
      </c>
    </row>
    <row r="1869" spans="1:5" ht="12.75">
      <c r="A1869" s="365">
        <v>40818</v>
      </c>
      <c r="B1869" s="365" t="s">
        <v>33585</v>
      </c>
      <c r="C1869" s="365" t="s">
        <v>1593</v>
      </c>
      <c r="D1869" s="365" t="s">
        <v>1584</v>
      </c>
      <c r="E1869" s="364">
        <v>6086.2</v>
      </c>
    </row>
    <row r="1870" spans="1:5" ht="12.75">
      <c r="A1870" s="365">
        <v>43146</v>
      </c>
      <c r="B1870" s="365" t="s">
        <v>33586</v>
      </c>
      <c r="C1870" s="365" t="s">
        <v>1590</v>
      </c>
      <c r="D1870" s="365" t="s">
        <v>1584</v>
      </c>
      <c r="E1870" s="366">
        <v>8.06</v>
      </c>
    </row>
    <row r="1871" spans="1:5" ht="12.75">
      <c r="A1871" s="365">
        <v>2705</v>
      </c>
      <c r="B1871" s="365" t="s">
        <v>33587</v>
      </c>
      <c r="C1871" s="365" t="s">
        <v>6227</v>
      </c>
      <c r="D1871" s="365" t="s">
        <v>1584</v>
      </c>
      <c r="E1871" s="366">
        <v>0.81</v>
      </c>
    </row>
    <row r="1872" spans="1:5" ht="12.75">
      <c r="A1872" s="365">
        <v>14250</v>
      </c>
      <c r="B1872" s="365" t="s">
        <v>33588</v>
      </c>
      <c r="C1872" s="365" t="s">
        <v>6227</v>
      </c>
      <c r="D1872" s="365" t="s">
        <v>1588</v>
      </c>
      <c r="E1872" s="366">
        <v>0.83</v>
      </c>
    </row>
    <row r="1873" spans="1:5" ht="12.75">
      <c r="A1873" s="365">
        <v>11683</v>
      </c>
      <c r="B1873" s="365" t="s">
        <v>33589</v>
      </c>
      <c r="C1873" s="365" t="s">
        <v>1583</v>
      </c>
      <c r="D1873" s="365" t="s">
        <v>1584</v>
      </c>
      <c r="E1873" s="366">
        <v>40.49</v>
      </c>
    </row>
    <row r="1874" spans="1:5" ht="12.75">
      <c r="A1874" s="365">
        <v>11684</v>
      </c>
      <c r="B1874" s="365" t="s">
        <v>33590</v>
      </c>
      <c r="C1874" s="365" t="s">
        <v>1583</v>
      </c>
      <c r="D1874" s="365" t="s">
        <v>1584</v>
      </c>
      <c r="E1874" s="366">
        <v>44.32</v>
      </c>
    </row>
    <row r="1875" spans="1:5" ht="12.75">
      <c r="A1875" s="365">
        <v>6141</v>
      </c>
      <c r="B1875" s="365" t="s">
        <v>33591</v>
      </c>
      <c r="C1875" s="365" t="s">
        <v>1583</v>
      </c>
      <c r="D1875" s="365" t="s">
        <v>1584</v>
      </c>
      <c r="E1875" s="366">
        <v>4.84</v>
      </c>
    </row>
    <row r="1876" spans="1:5" ht="12.75">
      <c r="A1876" s="365">
        <v>11681</v>
      </c>
      <c r="B1876" s="365" t="s">
        <v>33592</v>
      </c>
      <c r="C1876" s="365" t="s">
        <v>1583</v>
      </c>
      <c r="D1876" s="365" t="s">
        <v>1584</v>
      </c>
      <c r="E1876" s="366">
        <v>6.1</v>
      </c>
    </row>
    <row r="1877" spans="1:5" ht="12.75">
      <c r="A1877" s="365">
        <v>2706</v>
      </c>
      <c r="B1877" s="365" t="s">
        <v>33593</v>
      </c>
      <c r="C1877" s="365" t="s">
        <v>1587</v>
      </c>
      <c r="D1877" s="365" t="s">
        <v>1588</v>
      </c>
      <c r="E1877" s="366">
        <v>108.83</v>
      </c>
    </row>
    <row r="1878" spans="1:5" ht="12.75">
      <c r="A1878" s="365">
        <v>40811</v>
      </c>
      <c r="B1878" s="365" t="s">
        <v>33594</v>
      </c>
      <c r="C1878" s="365" t="s">
        <v>1593</v>
      </c>
      <c r="D1878" s="365" t="s">
        <v>1584</v>
      </c>
      <c r="E1878" s="364">
        <v>19101.490000000002</v>
      </c>
    </row>
    <row r="1879" spans="1:5" ht="12.75">
      <c r="A1879" s="365">
        <v>2707</v>
      </c>
      <c r="B1879" s="365" t="s">
        <v>33595</v>
      </c>
      <c r="C1879" s="365" t="s">
        <v>1587</v>
      </c>
      <c r="D1879" s="365" t="s">
        <v>1584</v>
      </c>
      <c r="E1879" s="366">
        <v>123.86</v>
      </c>
    </row>
    <row r="1880" spans="1:5" ht="12.75">
      <c r="A1880" s="365">
        <v>40813</v>
      </c>
      <c r="B1880" s="365" t="s">
        <v>33596</v>
      </c>
      <c r="C1880" s="365" t="s">
        <v>1593</v>
      </c>
      <c r="D1880" s="365" t="s">
        <v>1584</v>
      </c>
      <c r="E1880" s="364">
        <v>21741.43</v>
      </c>
    </row>
    <row r="1881" spans="1:5" ht="12.75">
      <c r="A1881" s="365">
        <v>2708</v>
      </c>
      <c r="B1881" s="365" t="s">
        <v>33597</v>
      </c>
      <c r="C1881" s="365" t="s">
        <v>1587</v>
      </c>
      <c r="D1881" s="365" t="s">
        <v>1584</v>
      </c>
      <c r="E1881" s="366">
        <v>169.31</v>
      </c>
    </row>
    <row r="1882" spans="1:5" ht="12.75">
      <c r="A1882" s="365">
        <v>40814</v>
      </c>
      <c r="B1882" s="365" t="s">
        <v>33598</v>
      </c>
      <c r="C1882" s="365" t="s">
        <v>1593</v>
      </c>
      <c r="D1882" s="365" t="s">
        <v>1584</v>
      </c>
      <c r="E1882" s="364">
        <v>29719.95</v>
      </c>
    </row>
    <row r="1883" spans="1:5" ht="12.75">
      <c r="A1883" s="365">
        <v>34779</v>
      </c>
      <c r="B1883" s="365" t="s">
        <v>33599</v>
      </c>
      <c r="C1883" s="365" t="s">
        <v>1587</v>
      </c>
      <c r="D1883" s="365" t="s">
        <v>1584</v>
      </c>
      <c r="E1883" s="366">
        <v>110.4</v>
      </c>
    </row>
    <row r="1884" spans="1:5" ht="12.75">
      <c r="A1884" s="365">
        <v>40936</v>
      </c>
      <c r="B1884" s="365" t="s">
        <v>33600</v>
      </c>
      <c r="C1884" s="365" t="s">
        <v>1593</v>
      </c>
      <c r="D1884" s="365" t="s">
        <v>1584</v>
      </c>
      <c r="E1884" s="364">
        <v>19380.14</v>
      </c>
    </row>
    <row r="1885" spans="1:5" ht="12.75">
      <c r="A1885" s="365">
        <v>34780</v>
      </c>
      <c r="B1885" s="365" t="s">
        <v>33601</v>
      </c>
      <c r="C1885" s="365" t="s">
        <v>1587</v>
      </c>
      <c r="D1885" s="365" t="s">
        <v>1584</v>
      </c>
      <c r="E1885" s="366">
        <v>124.55</v>
      </c>
    </row>
    <row r="1886" spans="1:5" ht="12.75">
      <c r="A1886" s="365">
        <v>40937</v>
      </c>
      <c r="B1886" s="365" t="s">
        <v>33602</v>
      </c>
      <c r="C1886" s="365" t="s">
        <v>1593</v>
      </c>
      <c r="D1886" s="365" t="s">
        <v>1584</v>
      </c>
      <c r="E1886" s="364">
        <v>21864.639999999999</v>
      </c>
    </row>
    <row r="1887" spans="1:5" ht="12.75">
      <c r="A1887" s="365">
        <v>34782</v>
      </c>
      <c r="B1887" s="365" t="s">
        <v>33603</v>
      </c>
      <c r="C1887" s="365" t="s">
        <v>1587</v>
      </c>
      <c r="D1887" s="365" t="s">
        <v>1584</v>
      </c>
      <c r="E1887" s="366">
        <v>170.69</v>
      </c>
    </row>
    <row r="1888" spans="1:5" ht="12.75">
      <c r="A1888" s="365">
        <v>40938</v>
      </c>
      <c r="B1888" s="365" t="s">
        <v>33604</v>
      </c>
      <c r="C1888" s="365" t="s">
        <v>1593</v>
      </c>
      <c r="D1888" s="365" t="s">
        <v>1584</v>
      </c>
      <c r="E1888" s="364">
        <v>29963.4</v>
      </c>
    </row>
    <row r="1889" spans="1:5" ht="12.75">
      <c r="A1889" s="365">
        <v>34783</v>
      </c>
      <c r="B1889" s="365" t="s">
        <v>33605</v>
      </c>
      <c r="C1889" s="365" t="s">
        <v>1587</v>
      </c>
      <c r="D1889" s="365" t="s">
        <v>1584</v>
      </c>
      <c r="E1889" s="366">
        <v>115.64</v>
      </c>
    </row>
    <row r="1890" spans="1:5" ht="12.75">
      <c r="A1890" s="365">
        <v>40939</v>
      </c>
      <c r="B1890" s="365" t="s">
        <v>33606</v>
      </c>
      <c r="C1890" s="365" t="s">
        <v>1593</v>
      </c>
      <c r="D1890" s="365" t="s">
        <v>1584</v>
      </c>
      <c r="E1890" s="364">
        <v>20300.03</v>
      </c>
    </row>
    <row r="1891" spans="1:5" ht="12.75">
      <c r="A1891" s="365">
        <v>34785</v>
      </c>
      <c r="B1891" s="365" t="s">
        <v>33607</v>
      </c>
      <c r="C1891" s="365" t="s">
        <v>1587</v>
      </c>
      <c r="D1891" s="365" t="s">
        <v>1584</v>
      </c>
      <c r="E1891" s="366">
        <v>111.9</v>
      </c>
    </row>
    <row r="1892" spans="1:5" ht="12.75">
      <c r="A1892" s="365">
        <v>40940</v>
      </c>
      <c r="B1892" s="365" t="s">
        <v>33608</v>
      </c>
      <c r="C1892" s="365" t="s">
        <v>1593</v>
      </c>
      <c r="D1892" s="365" t="s">
        <v>1584</v>
      </c>
      <c r="E1892" s="364">
        <v>19640.669999999998</v>
      </c>
    </row>
    <row r="1893" spans="1:5" ht="12.75">
      <c r="A1893" s="365">
        <v>38403</v>
      </c>
      <c r="B1893" s="365" t="s">
        <v>33609</v>
      </c>
      <c r="C1893" s="365" t="s">
        <v>1583</v>
      </c>
      <c r="D1893" s="365" t="s">
        <v>1584</v>
      </c>
      <c r="E1893" s="366">
        <v>59.82</v>
      </c>
    </row>
    <row r="1894" spans="1:5" ht="12.75">
      <c r="A1894" s="365">
        <v>43482</v>
      </c>
      <c r="B1894" s="365" t="s">
        <v>33610</v>
      </c>
      <c r="C1894" s="365" t="s">
        <v>1587</v>
      </c>
      <c r="D1894" s="365" t="s">
        <v>1588</v>
      </c>
      <c r="E1894" s="366">
        <v>0.75</v>
      </c>
    </row>
    <row r="1895" spans="1:5" ht="12.75">
      <c r="A1895" s="365">
        <v>43494</v>
      </c>
      <c r="B1895" s="365" t="s">
        <v>33611</v>
      </c>
      <c r="C1895" s="365" t="s">
        <v>1593</v>
      </c>
      <c r="D1895" s="365" t="s">
        <v>1588</v>
      </c>
      <c r="E1895" s="366">
        <v>140.69</v>
      </c>
    </row>
    <row r="1896" spans="1:5" ht="12.75">
      <c r="A1896" s="365">
        <v>43483</v>
      </c>
      <c r="B1896" s="365" t="s">
        <v>33612</v>
      </c>
      <c r="C1896" s="365" t="s">
        <v>1587</v>
      </c>
      <c r="D1896" s="365" t="s">
        <v>1588</v>
      </c>
      <c r="E1896" s="366">
        <v>1.34</v>
      </c>
    </row>
    <row r="1897" spans="1:5" ht="12.75">
      <c r="A1897" s="365">
        <v>43495</v>
      </c>
      <c r="B1897" s="365" t="s">
        <v>33613</v>
      </c>
      <c r="C1897" s="365" t="s">
        <v>1593</v>
      </c>
      <c r="D1897" s="365" t="s">
        <v>1588</v>
      </c>
      <c r="E1897" s="366">
        <v>253.46</v>
      </c>
    </row>
    <row r="1898" spans="1:5" ht="12.75">
      <c r="A1898" s="365">
        <v>43484</v>
      </c>
      <c r="B1898" s="365" t="s">
        <v>33614</v>
      </c>
      <c r="C1898" s="365" t="s">
        <v>1587</v>
      </c>
      <c r="D1898" s="365" t="s">
        <v>1588</v>
      </c>
      <c r="E1898" s="366">
        <v>1.1399999999999999</v>
      </c>
    </row>
    <row r="1899" spans="1:5" ht="12.75">
      <c r="A1899" s="365">
        <v>43496</v>
      </c>
      <c r="B1899" s="365" t="s">
        <v>33615</v>
      </c>
      <c r="C1899" s="365" t="s">
        <v>1593</v>
      </c>
      <c r="D1899" s="365" t="s">
        <v>1588</v>
      </c>
      <c r="E1899" s="366">
        <v>214.4</v>
      </c>
    </row>
    <row r="1900" spans="1:5" ht="12.75">
      <c r="A1900" s="365">
        <v>43485</v>
      </c>
      <c r="B1900" s="365" t="s">
        <v>33616</v>
      </c>
      <c r="C1900" s="365" t="s">
        <v>1587</v>
      </c>
      <c r="D1900" s="365" t="s">
        <v>1588</v>
      </c>
      <c r="E1900" s="366">
        <v>1.01</v>
      </c>
    </row>
    <row r="1901" spans="1:5" ht="12.75">
      <c r="A1901" s="365">
        <v>43497</v>
      </c>
      <c r="B1901" s="365" t="s">
        <v>33617</v>
      </c>
      <c r="C1901" s="365" t="s">
        <v>1593</v>
      </c>
      <c r="D1901" s="365" t="s">
        <v>1588</v>
      </c>
      <c r="E1901" s="366">
        <v>189.52</v>
      </c>
    </row>
    <row r="1902" spans="1:5" ht="12.75">
      <c r="A1902" s="365">
        <v>43487</v>
      </c>
      <c r="B1902" s="365" t="s">
        <v>33618</v>
      </c>
      <c r="C1902" s="365" t="s">
        <v>1587</v>
      </c>
      <c r="D1902" s="365" t="s">
        <v>1588</v>
      </c>
      <c r="E1902" s="366">
        <v>1.17</v>
      </c>
    </row>
    <row r="1903" spans="1:5" ht="12.75">
      <c r="A1903" s="365">
        <v>43499</v>
      </c>
      <c r="B1903" s="365" t="s">
        <v>33619</v>
      </c>
      <c r="C1903" s="365" t="s">
        <v>1593</v>
      </c>
      <c r="D1903" s="365" t="s">
        <v>1588</v>
      </c>
      <c r="E1903" s="366">
        <v>221.51</v>
      </c>
    </row>
    <row r="1904" spans="1:5" ht="12.75">
      <c r="A1904" s="365">
        <v>43486</v>
      </c>
      <c r="B1904" s="365" t="s">
        <v>33620</v>
      </c>
      <c r="C1904" s="365" t="s">
        <v>1587</v>
      </c>
      <c r="D1904" s="365" t="s">
        <v>1588</v>
      </c>
      <c r="E1904" s="366">
        <v>0.71</v>
      </c>
    </row>
    <row r="1905" spans="1:5" ht="12.75">
      <c r="A1905" s="365">
        <v>43498</v>
      </c>
      <c r="B1905" s="365" t="s">
        <v>33621</v>
      </c>
      <c r="C1905" s="365" t="s">
        <v>1593</v>
      </c>
      <c r="D1905" s="365" t="s">
        <v>1588</v>
      </c>
      <c r="E1905" s="366">
        <v>133.44999999999999</v>
      </c>
    </row>
    <row r="1906" spans="1:5" ht="12.75">
      <c r="A1906" s="365">
        <v>43488</v>
      </c>
      <c r="B1906" s="365" t="s">
        <v>33622</v>
      </c>
      <c r="C1906" s="365" t="s">
        <v>1587</v>
      </c>
      <c r="D1906" s="365" t="s">
        <v>1588</v>
      </c>
      <c r="E1906" s="366">
        <v>0.82</v>
      </c>
    </row>
    <row r="1907" spans="1:5" ht="12.75">
      <c r="A1907" s="365">
        <v>43500</v>
      </c>
      <c r="B1907" s="365" t="s">
        <v>33623</v>
      </c>
      <c r="C1907" s="365" t="s">
        <v>1593</v>
      </c>
      <c r="D1907" s="365" t="s">
        <v>1588</v>
      </c>
      <c r="E1907" s="366">
        <v>154.53</v>
      </c>
    </row>
    <row r="1908" spans="1:5" ht="12.75">
      <c r="A1908" s="365">
        <v>43489</v>
      </c>
      <c r="B1908" s="365" t="s">
        <v>33624</v>
      </c>
      <c r="C1908" s="365" t="s">
        <v>1587</v>
      </c>
      <c r="D1908" s="365" t="s">
        <v>1588</v>
      </c>
      <c r="E1908" s="366">
        <v>1.17</v>
      </c>
    </row>
    <row r="1909" spans="1:5" ht="12.75">
      <c r="A1909" s="365">
        <v>43501</v>
      </c>
      <c r="B1909" s="365" t="s">
        <v>33625</v>
      </c>
      <c r="C1909" s="365" t="s">
        <v>1593</v>
      </c>
      <c r="D1909" s="365" t="s">
        <v>1588</v>
      </c>
      <c r="E1909" s="366">
        <v>220.75</v>
      </c>
    </row>
    <row r="1910" spans="1:5" ht="12.75">
      <c r="A1910" s="365">
        <v>43490</v>
      </c>
      <c r="B1910" s="365" t="s">
        <v>33626</v>
      </c>
      <c r="C1910" s="365" t="s">
        <v>1587</v>
      </c>
      <c r="D1910" s="365" t="s">
        <v>1588</v>
      </c>
      <c r="E1910" s="366">
        <v>1.68</v>
      </c>
    </row>
    <row r="1911" spans="1:5" ht="12.75">
      <c r="A1911" s="365">
        <v>43502</v>
      </c>
      <c r="B1911" s="365" t="s">
        <v>33627</v>
      </c>
      <c r="C1911" s="365" t="s">
        <v>1593</v>
      </c>
      <c r="D1911" s="365" t="s">
        <v>1588</v>
      </c>
      <c r="E1911" s="366">
        <v>316.25</v>
      </c>
    </row>
    <row r="1912" spans="1:5" ht="12.75">
      <c r="A1912" s="365">
        <v>43491</v>
      </c>
      <c r="B1912" s="365" t="s">
        <v>33628</v>
      </c>
      <c r="C1912" s="365" t="s">
        <v>1587</v>
      </c>
      <c r="D1912" s="365" t="s">
        <v>1588</v>
      </c>
      <c r="E1912" s="366">
        <v>1.25</v>
      </c>
    </row>
    <row r="1913" spans="1:5" ht="12.75">
      <c r="A1913" s="365">
        <v>43503</v>
      </c>
      <c r="B1913" s="365" t="s">
        <v>33629</v>
      </c>
      <c r="C1913" s="365" t="s">
        <v>1593</v>
      </c>
      <c r="D1913" s="365" t="s">
        <v>1588</v>
      </c>
      <c r="E1913" s="366">
        <v>235.5</v>
      </c>
    </row>
    <row r="1914" spans="1:5" ht="12.75">
      <c r="A1914" s="365">
        <v>43492</v>
      </c>
      <c r="B1914" s="365" t="s">
        <v>33630</v>
      </c>
      <c r="C1914" s="365" t="s">
        <v>1587</v>
      </c>
      <c r="D1914" s="365" t="s">
        <v>1588</v>
      </c>
      <c r="E1914" s="366">
        <v>1.68</v>
      </c>
    </row>
    <row r="1915" spans="1:5" ht="12.75">
      <c r="A1915" s="365">
        <v>43504</v>
      </c>
      <c r="B1915" s="365" t="s">
        <v>33631</v>
      </c>
      <c r="C1915" s="365" t="s">
        <v>1593</v>
      </c>
      <c r="D1915" s="365" t="s">
        <v>1588</v>
      </c>
      <c r="E1915" s="366">
        <v>317.67</v>
      </c>
    </row>
    <row r="1916" spans="1:5" ht="12.75">
      <c r="A1916" s="365">
        <v>43493</v>
      </c>
      <c r="B1916" s="365" t="s">
        <v>33632</v>
      </c>
      <c r="C1916" s="365" t="s">
        <v>1587</v>
      </c>
      <c r="D1916" s="365" t="s">
        <v>1588</v>
      </c>
      <c r="E1916" s="366">
        <v>0.67</v>
      </c>
    </row>
    <row r="1917" spans="1:5" ht="12.75">
      <c r="A1917" s="365">
        <v>43505</v>
      </c>
      <c r="B1917" s="365" t="s">
        <v>33633</v>
      </c>
      <c r="C1917" s="365" t="s">
        <v>1593</v>
      </c>
      <c r="D1917" s="365" t="s">
        <v>1588</v>
      </c>
      <c r="E1917" s="366">
        <v>126.7</v>
      </c>
    </row>
    <row r="1918" spans="1:5" ht="12.75">
      <c r="A1918" s="365">
        <v>37774</v>
      </c>
      <c r="B1918" s="365" t="s">
        <v>33634</v>
      </c>
      <c r="C1918" s="365" t="s">
        <v>1583</v>
      </c>
      <c r="D1918" s="365" t="s">
        <v>1586</v>
      </c>
      <c r="E1918" s="364">
        <v>450184.09</v>
      </c>
    </row>
    <row r="1919" spans="1:5" ht="12.75">
      <c r="A1919" s="365">
        <v>38630</v>
      </c>
      <c r="B1919" s="365" t="s">
        <v>33635</v>
      </c>
      <c r="C1919" s="365" t="s">
        <v>1583</v>
      </c>
      <c r="D1919" s="365" t="s">
        <v>1584</v>
      </c>
      <c r="E1919" s="364">
        <v>1560742.18</v>
      </c>
    </row>
    <row r="1920" spans="1:5" ht="12.75">
      <c r="A1920" s="365">
        <v>38629</v>
      </c>
      <c r="B1920" s="365" t="s">
        <v>33636</v>
      </c>
      <c r="C1920" s="365" t="s">
        <v>1583</v>
      </c>
      <c r="D1920" s="365" t="s">
        <v>1584</v>
      </c>
      <c r="E1920" s="364">
        <v>2323242.1800000002</v>
      </c>
    </row>
    <row r="1921" spans="1:5" ht="12.75">
      <c r="A1921" s="365">
        <v>38476</v>
      </c>
      <c r="B1921" s="365" t="s">
        <v>33637</v>
      </c>
      <c r="C1921" s="365" t="s">
        <v>1583</v>
      </c>
      <c r="D1921" s="365" t="s">
        <v>1584</v>
      </c>
      <c r="E1921" s="366">
        <v>449.56</v>
      </c>
    </row>
    <row r="1922" spans="1:5" ht="12.75">
      <c r="A1922" s="365">
        <v>38477</v>
      </c>
      <c r="B1922" s="365" t="s">
        <v>33638</v>
      </c>
      <c r="C1922" s="365" t="s">
        <v>1583</v>
      </c>
      <c r="D1922" s="365" t="s">
        <v>1584</v>
      </c>
      <c r="E1922" s="364">
        <v>1273.1600000000001</v>
      </c>
    </row>
    <row r="1923" spans="1:5" ht="12.75">
      <c r="A1923" s="365">
        <v>40635</v>
      </c>
      <c r="B1923" s="365" t="s">
        <v>33639</v>
      </c>
      <c r="C1923" s="365" t="s">
        <v>1583</v>
      </c>
      <c r="D1923" s="365" t="s">
        <v>1584</v>
      </c>
      <c r="E1923" s="364">
        <v>1166667.3500000001</v>
      </c>
    </row>
    <row r="1924" spans="1:5" ht="12.75">
      <c r="A1924" s="365">
        <v>36483</v>
      </c>
      <c r="B1924" s="365" t="s">
        <v>33640</v>
      </c>
      <c r="C1924" s="365" t="s">
        <v>1583</v>
      </c>
      <c r="D1924" s="365" t="s">
        <v>1584</v>
      </c>
      <c r="E1924" s="364">
        <v>1057187.5</v>
      </c>
    </row>
    <row r="1925" spans="1:5" ht="12.75">
      <c r="A1925" s="365">
        <v>14525</v>
      </c>
      <c r="B1925" s="365" t="s">
        <v>33641</v>
      </c>
      <c r="C1925" s="365" t="s">
        <v>1583</v>
      </c>
      <c r="D1925" s="365" t="s">
        <v>1584</v>
      </c>
      <c r="E1925" s="364">
        <v>1106937.5</v>
      </c>
    </row>
    <row r="1926" spans="1:5" ht="12.75">
      <c r="A1926" s="365">
        <v>36482</v>
      </c>
      <c r="B1926" s="365" t="s">
        <v>33642</v>
      </c>
      <c r="C1926" s="365" t="s">
        <v>1583</v>
      </c>
      <c r="D1926" s="365" t="s">
        <v>1584</v>
      </c>
      <c r="E1926" s="364">
        <v>949353.08</v>
      </c>
    </row>
    <row r="1927" spans="1:5" ht="12.75">
      <c r="A1927" s="365">
        <v>36408</v>
      </c>
      <c r="B1927" s="365" t="s">
        <v>33643</v>
      </c>
      <c r="C1927" s="365" t="s">
        <v>1583</v>
      </c>
      <c r="D1927" s="365" t="s">
        <v>1584</v>
      </c>
      <c r="E1927" s="364">
        <v>1134300</v>
      </c>
    </row>
    <row r="1928" spans="1:5" ht="12.75">
      <c r="A1928" s="365">
        <v>2723</v>
      </c>
      <c r="B1928" s="365" t="s">
        <v>33644</v>
      </c>
      <c r="C1928" s="365" t="s">
        <v>1583</v>
      </c>
      <c r="D1928" s="365" t="s">
        <v>1584</v>
      </c>
      <c r="E1928" s="364">
        <v>870625</v>
      </c>
    </row>
    <row r="1929" spans="1:5" ht="12.75">
      <c r="A1929" s="365">
        <v>36481</v>
      </c>
      <c r="B1929" s="365" t="s">
        <v>33645</v>
      </c>
      <c r="C1929" s="365" t="s">
        <v>1583</v>
      </c>
      <c r="D1929" s="365" t="s">
        <v>1584</v>
      </c>
      <c r="E1929" s="364">
        <v>1038531.25</v>
      </c>
    </row>
    <row r="1930" spans="1:5" ht="12.75">
      <c r="A1930" s="365">
        <v>10685</v>
      </c>
      <c r="B1930" s="365" t="s">
        <v>33646</v>
      </c>
      <c r="C1930" s="365" t="s">
        <v>1583</v>
      </c>
      <c r="D1930" s="365" t="s">
        <v>1588</v>
      </c>
      <c r="E1930" s="364">
        <v>995000</v>
      </c>
    </row>
    <row r="1931" spans="1:5" ht="12.75">
      <c r="A1931" s="365">
        <v>40636</v>
      </c>
      <c r="B1931" s="365" t="s">
        <v>33647</v>
      </c>
      <c r="C1931" s="365" t="s">
        <v>1583</v>
      </c>
      <c r="D1931" s="365" t="s">
        <v>1584</v>
      </c>
      <c r="E1931" s="364">
        <v>1123136.1000000001</v>
      </c>
    </row>
    <row r="1932" spans="1:5" ht="12.75">
      <c r="A1932" s="365">
        <v>4111</v>
      </c>
      <c r="B1932" s="365" t="s">
        <v>33648</v>
      </c>
      <c r="C1932" s="365" t="s">
        <v>1583</v>
      </c>
      <c r="D1932" s="365" t="s">
        <v>1584</v>
      </c>
      <c r="E1932" s="366">
        <v>52.35</v>
      </c>
    </row>
    <row r="1933" spans="1:5" ht="12.75">
      <c r="A1933" s="365">
        <v>44538</v>
      </c>
      <c r="B1933" s="365" t="s">
        <v>33649</v>
      </c>
      <c r="C1933" s="365" t="s">
        <v>1583</v>
      </c>
      <c r="D1933" s="365" t="s">
        <v>1584</v>
      </c>
      <c r="E1933" s="366">
        <v>40.869999999999997</v>
      </c>
    </row>
    <row r="1934" spans="1:5" ht="12.75">
      <c r="A1934" s="365">
        <v>12</v>
      </c>
      <c r="B1934" s="365" t="s">
        <v>33650</v>
      </c>
      <c r="C1934" s="365" t="s">
        <v>1583</v>
      </c>
      <c r="D1934" s="365" t="s">
        <v>1588</v>
      </c>
      <c r="E1934" s="366">
        <v>13.45</v>
      </c>
    </row>
    <row r="1935" spans="1:5" ht="12.75">
      <c r="A1935" s="365">
        <v>37554</v>
      </c>
      <c r="B1935" s="365" t="s">
        <v>33651</v>
      </c>
      <c r="C1935" s="365" t="s">
        <v>1583</v>
      </c>
      <c r="D1935" s="365" t="s">
        <v>1584</v>
      </c>
      <c r="E1935" s="366">
        <v>223.13</v>
      </c>
    </row>
    <row r="1936" spans="1:5" ht="12.75">
      <c r="A1936" s="365">
        <v>37555</v>
      </c>
      <c r="B1936" s="365" t="s">
        <v>33652</v>
      </c>
      <c r="C1936" s="365" t="s">
        <v>1583</v>
      </c>
      <c r="D1936" s="365" t="s">
        <v>1584</v>
      </c>
      <c r="E1936" s="366">
        <v>271.42</v>
      </c>
    </row>
    <row r="1937" spans="1:5" ht="12.75">
      <c r="A1937" s="365">
        <v>10902</v>
      </c>
      <c r="B1937" s="365" t="s">
        <v>33653</v>
      </c>
      <c r="C1937" s="365" t="s">
        <v>1583</v>
      </c>
      <c r="D1937" s="365" t="s">
        <v>1584</v>
      </c>
      <c r="E1937" s="366">
        <v>68.11</v>
      </c>
    </row>
    <row r="1938" spans="1:5" ht="12.75">
      <c r="A1938" s="365">
        <v>20965</v>
      </c>
      <c r="B1938" s="365" t="s">
        <v>33654</v>
      </c>
      <c r="C1938" s="365" t="s">
        <v>1583</v>
      </c>
      <c r="D1938" s="365" t="s">
        <v>1584</v>
      </c>
      <c r="E1938" s="366">
        <v>68.739999999999995</v>
      </c>
    </row>
    <row r="1939" spans="1:5" ht="12.75">
      <c r="A1939" s="365">
        <v>20966</v>
      </c>
      <c r="B1939" s="365" t="s">
        <v>33655</v>
      </c>
      <c r="C1939" s="365" t="s">
        <v>1583</v>
      </c>
      <c r="D1939" s="365" t="s">
        <v>1584</v>
      </c>
      <c r="E1939" s="366">
        <v>74.010000000000005</v>
      </c>
    </row>
    <row r="1940" spans="1:5" ht="12.75">
      <c r="A1940" s="365">
        <v>10903</v>
      </c>
      <c r="B1940" s="365" t="s">
        <v>33656</v>
      </c>
      <c r="C1940" s="365" t="s">
        <v>1583</v>
      </c>
      <c r="D1940" s="365" t="s">
        <v>1584</v>
      </c>
      <c r="E1940" s="366">
        <v>112.19</v>
      </c>
    </row>
    <row r="1941" spans="1:5" ht="12.75">
      <c r="A1941" s="365">
        <v>20967</v>
      </c>
      <c r="B1941" s="365" t="s">
        <v>33657</v>
      </c>
      <c r="C1941" s="365" t="s">
        <v>1583</v>
      </c>
      <c r="D1941" s="365" t="s">
        <v>1584</v>
      </c>
      <c r="E1941" s="366">
        <v>112.19</v>
      </c>
    </row>
    <row r="1942" spans="1:5" ht="12.75">
      <c r="A1942" s="365">
        <v>20968</v>
      </c>
      <c r="B1942" s="365" t="s">
        <v>33658</v>
      </c>
      <c r="C1942" s="365" t="s">
        <v>1583</v>
      </c>
      <c r="D1942" s="365" t="s">
        <v>1584</v>
      </c>
      <c r="E1942" s="366">
        <v>123.04</v>
      </c>
    </row>
    <row r="1943" spans="1:5" ht="12.75">
      <c r="A1943" s="365">
        <v>11359</v>
      </c>
      <c r="B1943" s="365" t="s">
        <v>33659</v>
      </c>
      <c r="C1943" s="365" t="s">
        <v>1583</v>
      </c>
      <c r="D1943" s="365" t="s">
        <v>1586</v>
      </c>
      <c r="E1943" s="366">
        <v>824.5</v>
      </c>
    </row>
    <row r="1944" spans="1:5" ht="12.75">
      <c r="A1944" s="365">
        <v>39017</v>
      </c>
      <c r="B1944" s="365" t="s">
        <v>33660</v>
      </c>
      <c r="C1944" s="365" t="s">
        <v>1583</v>
      </c>
      <c r="D1944" s="365" t="s">
        <v>1586</v>
      </c>
      <c r="E1944" s="366">
        <v>0.22</v>
      </c>
    </row>
    <row r="1945" spans="1:5" ht="12.75">
      <c r="A1945" s="365">
        <v>39315</v>
      </c>
      <c r="B1945" s="365" t="s">
        <v>33661</v>
      </c>
      <c r="C1945" s="365" t="s">
        <v>1583</v>
      </c>
      <c r="D1945" s="365" t="s">
        <v>1586</v>
      </c>
      <c r="E1945" s="366">
        <v>0.35</v>
      </c>
    </row>
    <row r="1946" spans="1:5" ht="12.75">
      <c r="A1946" s="365">
        <v>39016</v>
      </c>
      <c r="B1946" s="365" t="s">
        <v>33662</v>
      </c>
      <c r="C1946" s="365" t="s">
        <v>1583</v>
      </c>
      <c r="D1946" s="365" t="s">
        <v>1586</v>
      </c>
      <c r="E1946" s="366">
        <v>0.36</v>
      </c>
    </row>
    <row r="1947" spans="1:5" ht="12.75">
      <c r="A1947" s="365">
        <v>39481</v>
      </c>
      <c r="B1947" s="365" t="s">
        <v>33663</v>
      </c>
      <c r="C1947" s="365" t="s">
        <v>1583</v>
      </c>
      <c r="D1947" s="365" t="s">
        <v>1586</v>
      </c>
      <c r="E1947" s="366">
        <v>1.74</v>
      </c>
    </row>
    <row r="1948" spans="1:5" ht="12.75">
      <c r="A1948" s="365">
        <v>39013</v>
      </c>
      <c r="B1948" s="365" t="s">
        <v>33664</v>
      </c>
      <c r="C1948" s="365" t="s">
        <v>1583</v>
      </c>
      <c r="D1948" s="365" t="s">
        <v>1586</v>
      </c>
      <c r="E1948" s="366">
        <v>1.48</v>
      </c>
    </row>
    <row r="1949" spans="1:5" ht="12.75">
      <c r="A1949" s="365">
        <v>44919</v>
      </c>
      <c r="B1949" s="365" t="s">
        <v>33665</v>
      </c>
      <c r="C1949" s="365" t="s">
        <v>1583</v>
      </c>
      <c r="D1949" s="365" t="s">
        <v>1586</v>
      </c>
      <c r="E1949" s="366">
        <v>2.77</v>
      </c>
    </row>
    <row r="1950" spans="1:5" ht="12.75">
      <c r="A1950" s="365">
        <v>40433</v>
      </c>
      <c r="B1950" s="365" t="s">
        <v>33666</v>
      </c>
      <c r="C1950" s="365" t="s">
        <v>1583</v>
      </c>
      <c r="D1950" s="365" t="s">
        <v>1586</v>
      </c>
      <c r="E1950" s="366">
        <v>1.53</v>
      </c>
    </row>
    <row r="1951" spans="1:5" ht="12.75">
      <c r="A1951" s="365">
        <v>20219</v>
      </c>
      <c r="B1951" s="365" t="s">
        <v>33667</v>
      </c>
      <c r="C1951" s="365" t="s">
        <v>1583</v>
      </c>
      <c r="D1951" s="365" t="s">
        <v>1586</v>
      </c>
      <c r="E1951" s="364">
        <v>106150</v>
      </c>
    </row>
    <row r="1952" spans="1:5" ht="12.75">
      <c r="A1952" s="365">
        <v>36484</v>
      </c>
      <c r="B1952" s="365" t="s">
        <v>33668</v>
      </c>
      <c r="C1952" s="365" t="s">
        <v>1583</v>
      </c>
      <c r="D1952" s="365" t="s">
        <v>1586</v>
      </c>
      <c r="E1952" s="364">
        <v>225337.12</v>
      </c>
    </row>
    <row r="1953" spans="1:5" ht="12.75">
      <c r="A1953" s="365">
        <v>38367</v>
      </c>
      <c r="B1953" s="365" t="s">
        <v>33669</v>
      </c>
      <c r="C1953" s="365" t="s">
        <v>1583</v>
      </c>
      <c r="D1953" s="365" t="s">
        <v>1584</v>
      </c>
      <c r="E1953" s="366">
        <v>24.15</v>
      </c>
    </row>
    <row r="1954" spans="1:5" ht="12.75">
      <c r="A1954" s="365">
        <v>38368</v>
      </c>
      <c r="B1954" s="365" t="s">
        <v>33670</v>
      </c>
      <c r="C1954" s="365" t="s">
        <v>1583</v>
      </c>
      <c r="D1954" s="365" t="s">
        <v>1584</v>
      </c>
      <c r="E1954" s="366">
        <v>8.1300000000000008</v>
      </c>
    </row>
    <row r="1955" spans="1:5" ht="12.75">
      <c r="A1955" s="365">
        <v>38091</v>
      </c>
      <c r="B1955" s="365" t="s">
        <v>33671</v>
      </c>
      <c r="C1955" s="365" t="s">
        <v>1583</v>
      </c>
      <c r="D1955" s="365" t="s">
        <v>1584</v>
      </c>
      <c r="E1955" s="366">
        <v>2.85</v>
      </c>
    </row>
    <row r="1956" spans="1:5" ht="12.75">
      <c r="A1956" s="365">
        <v>38095</v>
      </c>
      <c r="B1956" s="365" t="s">
        <v>33672</v>
      </c>
      <c r="C1956" s="365" t="s">
        <v>1583</v>
      </c>
      <c r="D1956" s="365" t="s">
        <v>1584</v>
      </c>
      <c r="E1956" s="366">
        <v>6.03</v>
      </c>
    </row>
    <row r="1957" spans="1:5" ht="12.75">
      <c r="A1957" s="365">
        <v>38092</v>
      </c>
      <c r="B1957" s="365" t="s">
        <v>33673</v>
      </c>
      <c r="C1957" s="365" t="s">
        <v>1583</v>
      </c>
      <c r="D1957" s="365" t="s">
        <v>1584</v>
      </c>
      <c r="E1957" s="366">
        <v>2.7</v>
      </c>
    </row>
    <row r="1958" spans="1:5" ht="12.75">
      <c r="A1958" s="365">
        <v>38093</v>
      </c>
      <c r="B1958" s="365" t="s">
        <v>33674</v>
      </c>
      <c r="C1958" s="365" t="s">
        <v>1583</v>
      </c>
      <c r="D1958" s="365" t="s">
        <v>1584</v>
      </c>
      <c r="E1958" s="366">
        <v>2.79</v>
      </c>
    </row>
    <row r="1959" spans="1:5" ht="12.75">
      <c r="A1959" s="365">
        <v>38096</v>
      </c>
      <c r="B1959" s="365" t="s">
        <v>33675</v>
      </c>
      <c r="C1959" s="365" t="s">
        <v>1583</v>
      </c>
      <c r="D1959" s="365" t="s">
        <v>1584</v>
      </c>
      <c r="E1959" s="366">
        <v>6.48</v>
      </c>
    </row>
    <row r="1960" spans="1:5" ht="12.75">
      <c r="A1960" s="365">
        <v>38094</v>
      </c>
      <c r="B1960" s="365" t="s">
        <v>33676</v>
      </c>
      <c r="C1960" s="365" t="s">
        <v>1583</v>
      </c>
      <c r="D1960" s="365" t="s">
        <v>1584</v>
      </c>
      <c r="E1960" s="366">
        <v>3.42</v>
      </c>
    </row>
    <row r="1961" spans="1:5" ht="12.75">
      <c r="A1961" s="365">
        <v>38097</v>
      </c>
      <c r="B1961" s="365" t="s">
        <v>33677</v>
      </c>
      <c r="C1961" s="365" t="s">
        <v>1583</v>
      </c>
      <c r="D1961" s="365" t="s">
        <v>1584</v>
      </c>
      <c r="E1961" s="366">
        <v>6.95</v>
      </c>
    </row>
    <row r="1962" spans="1:5" ht="12.75">
      <c r="A1962" s="365">
        <v>38098</v>
      </c>
      <c r="B1962" s="365" t="s">
        <v>33678</v>
      </c>
      <c r="C1962" s="365" t="s">
        <v>1583</v>
      </c>
      <c r="D1962" s="365" t="s">
        <v>1584</v>
      </c>
      <c r="E1962" s="366">
        <v>6.95</v>
      </c>
    </row>
    <row r="1963" spans="1:5" ht="12.75">
      <c r="A1963" s="365">
        <v>11186</v>
      </c>
      <c r="B1963" s="365" t="s">
        <v>33679</v>
      </c>
      <c r="C1963" s="365" t="s">
        <v>1585</v>
      </c>
      <c r="D1963" s="365" t="s">
        <v>1584</v>
      </c>
      <c r="E1963" s="366">
        <v>433.23</v>
      </c>
    </row>
    <row r="1964" spans="1:5" ht="12.75">
      <c r="A1964" s="365">
        <v>11558</v>
      </c>
      <c r="B1964" s="365" t="s">
        <v>33680</v>
      </c>
      <c r="C1964" s="365" t="s">
        <v>1594</v>
      </c>
      <c r="D1964" s="365" t="s">
        <v>1584</v>
      </c>
      <c r="E1964" s="366">
        <v>13.96</v>
      </c>
    </row>
    <row r="1965" spans="1:5" ht="12.75">
      <c r="A1965" s="365">
        <v>11557</v>
      </c>
      <c r="B1965" s="365" t="s">
        <v>33681</v>
      </c>
      <c r="C1965" s="365" t="s">
        <v>1594</v>
      </c>
      <c r="D1965" s="365" t="s">
        <v>1584</v>
      </c>
      <c r="E1965" s="366">
        <v>35.35</v>
      </c>
    </row>
    <row r="1966" spans="1:5" ht="12.75">
      <c r="A1966" s="365">
        <v>2759</v>
      </c>
      <c r="B1966" s="365" t="s">
        <v>33682</v>
      </c>
      <c r="C1966" s="365" t="s">
        <v>1583</v>
      </c>
      <c r="D1966" s="365" t="s">
        <v>1586</v>
      </c>
      <c r="E1966" s="366">
        <v>10.43</v>
      </c>
    </row>
    <row r="1967" spans="1:5" ht="12.75">
      <c r="A1967" s="365">
        <v>38124</v>
      </c>
      <c r="B1967" s="365" t="s">
        <v>33683</v>
      </c>
      <c r="C1967" s="365" t="s">
        <v>1583</v>
      </c>
      <c r="D1967" s="365" t="s">
        <v>1588</v>
      </c>
      <c r="E1967" s="366">
        <v>34.5</v>
      </c>
    </row>
    <row r="1968" spans="1:5" ht="12.75">
      <c r="A1968" s="365">
        <v>38380</v>
      </c>
      <c r="B1968" s="365" t="s">
        <v>33684</v>
      </c>
      <c r="C1968" s="365" t="s">
        <v>1583</v>
      </c>
      <c r="D1968" s="365" t="s">
        <v>1584</v>
      </c>
      <c r="E1968" s="366">
        <v>38.380000000000003</v>
      </c>
    </row>
    <row r="1969" spans="1:5" ht="12.75">
      <c r="A1969" s="365">
        <v>42429</v>
      </c>
      <c r="B1969" s="365" t="s">
        <v>33685</v>
      </c>
      <c r="C1969" s="365" t="s">
        <v>1583</v>
      </c>
      <c r="D1969" s="365" t="s">
        <v>1586</v>
      </c>
      <c r="E1969" s="364">
        <v>5972.04</v>
      </c>
    </row>
    <row r="1970" spans="1:5" ht="12.75">
      <c r="A1970" s="365">
        <v>39616</v>
      </c>
      <c r="B1970" s="365" t="s">
        <v>33686</v>
      </c>
      <c r="C1970" s="365" t="s">
        <v>1583</v>
      </c>
      <c r="D1970" s="365" t="s">
        <v>1586</v>
      </c>
      <c r="E1970" s="366">
        <v>554.53</v>
      </c>
    </row>
    <row r="1971" spans="1:5" ht="12.75">
      <c r="A1971" s="365">
        <v>39618</v>
      </c>
      <c r="B1971" s="365" t="s">
        <v>33687</v>
      </c>
      <c r="C1971" s="365" t="s">
        <v>1583</v>
      </c>
      <c r="D1971" s="365" t="s">
        <v>1586</v>
      </c>
      <c r="E1971" s="364">
        <v>1005.82</v>
      </c>
    </row>
    <row r="1972" spans="1:5" ht="12.75">
      <c r="A1972" s="365">
        <v>39619</v>
      </c>
      <c r="B1972" s="365" t="s">
        <v>33688</v>
      </c>
      <c r="C1972" s="365" t="s">
        <v>1583</v>
      </c>
      <c r="D1972" s="365" t="s">
        <v>1586</v>
      </c>
      <c r="E1972" s="364">
        <v>1377.57</v>
      </c>
    </row>
    <row r="1973" spans="1:5" ht="12.75">
      <c r="A1973" s="365">
        <v>39613</v>
      </c>
      <c r="B1973" s="365" t="s">
        <v>33689</v>
      </c>
      <c r="C1973" s="365" t="s">
        <v>1583</v>
      </c>
      <c r="D1973" s="365" t="s">
        <v>1586</v>
      </c>
      <c r="E1973" s="366">
        <v>220.27</v>
      </c>
    </row>
    <row r="1974" spans="1:5" ht="12.75">
      <c r="A1974" s="365">
        <v>39614</v>
      </c>
      <c r="B1974" s="365" t="s">
        <v>33690</v>
      </c>
      <c r="C1974" s="365" t="s">
        <v>1583</v>
      </c>
      <c r="D1974" s="365" t="s">
        <v>1586</v>
      </c>
      <c r="E1974" s="366">
        <v>321.36</v>
      </c>
    </row>
    <row r="1975" spans="1:5" ht="12.75">
      <c r="A1975" s="365">
        <v>38538</v>
      </c>
      <c r="B1975" s="365" t="s">
        <v>33691</v>
      </c>
      <c r="C1975" s="365" t="s">
        <v>1589</v>
      </c>
      <c r="D1975" s="365" t="s">
        <v>1586</v>
      </c>
      <c r="E1975" s="366">
        <v>71.8</v>
      </c>
    </row>
    <row r="1976" spans="1:5" ht="12.75">
      <c r="A1976" s="365">
        <v>38539</v>
      </c>
      <c r="B1976" s="365" t="s">
        <v>33692</v>
      </c>
      <c r="C1976" s="365" t="s">
        <v>1589</v>
      </c>
      <c r="D1976" s="365" t="s">
        <v>1586</v>
      </c>
      <c r="E1976" s="366">
        <v>97.63</v>
      </c>
    </row>
    <row r="1977" spans="1:5" ht="12.75">
      <c r="A1977" s="365">
        <v>38540</v>
      </c>
      <c r="B1977" s="365" t="s">
        <v>33693</v>
      </c>
      <c r="C1977" s="365" t="s">
        <v>1589</v>
      </c>
      <c r="D1977" s="365" t="s">
        <v>1586</v>
      </c>
      <c r="E1977" s="366">
        <v>250.22</v>
      </c>
    </row>
    <row r="1978" spans="1:5" ht="12.75">
      <c r="A1978" s="365">
        <v>38384</v>
      </c>
      <c r="B1978" s="365" t="s">
        <v>33694</v>
      </c>
      <c r="C1978" s="365" t="s">
        <v>1583</v>
      </c>
      <c r="D1978" s="365" t="s">
        <v>1584</v>
      </c>
      <c r="E1978" s="366">
        <v>21.08</v>
      </c>
    </row>
    <row r="1979" spans="1:5" ht="12.75">
      <c r="A1979" s="365">
        <v>13</v>
      </c>
      <c r="B1979" s="365" t="s">
        <v>33695</v>
      </c>
      <c r="C1979" s="365" t="s">
        <v>1590</v>
      </c>
      <c r="D1979" s="365" t="s">
        <v>1584</v>
      </c>
      <c r="E1979" s="366">
        <v>20.71</v>
      </c>
    </row>
    <row r="1980" spans="1:5" ht="12.75">
      <c r="A1980" s="365">
        <v>2762</v>
      </c>
      <c r="B1980" s="365" t="s">
        <v>33696</v>
      </c>
      <c r="C1980" s="365" t="s">
        <v>1589</v>
      </c>
      <c r="D1980" s="365" t="s">
        <v>1586</v>
      </c>
      <c r="E1980" s="366">
        <v>13.03</v>
      </c>
    </row>
    <row r="1981" spans="1:5" ht="12.75">
      <c r="A1981" s="365">
        <v>21142</v>
      </c>
      <c r="B1981" s="365" t="s">
        <v>33697</v>
      </c>
      <c r="C1981" s="365" t="s">
        <v>1583</v>
      </c>
      <c r="D1981" s="365" t="s">
        <v>1584</v>
      </c>
      <c r="E1981" s="366">
        <v>42.42</v>
      </c>
    </row>
    <row r="1982" spans="1:5" ht="12.75">
      <c r="A1982" s="365">
        <v>4223</v>
      </c>
      <c r="B1982" s="365" t="s">
        <v>33698</v>
      </c>
      <c r="C1982" s="365" t="s">
        <v>1591</v>
      </c>
      <c r="D1982" s="365" t="s">
        <v>1588</v>
      </c>
      <c r="E1982" s="366">
        <v>4.28</v>
      </c>
    </row>
    <row r="1983" spans="1:5" ht="12.75">
      <c r="A1983" s="365">
        <v>37372</v>
      </c>
      <c r="B1983" s="365" t="s">
        <v>33699</v>
      </c>
      <c r="C1983" s="365" t="s">
        <v>1587</v>
      </c>
      <c r="D1983" s="365" t="s">
        <v>1588</v>
      </c>
      <c r="E1983" s="366">
        <v>1.1399999999999999</v>
      </c>
    </row>
    <row r="1984" spans="1:5" ht="12.75">
      <c r="A1984" s="365">
        <v>40863</v>
      </c>
      <c r="B1984" s="365" t="s">
        <v>33700</v>
      </c>
      <c r="C1984" s="365" t="s">
        <v>1593</v>
      </c>
      <c r="D1984" s="365" t="s">
        <v>1588</v>
      </c>
      <c r="E1984" s="366">
        <v>215.56</v>
      </c>
    </row>
    <row r="1985" spans="1:5" ht="12.75">
      <c r="A1985" s="365">
        <v>38475</v>
      </c>
      <c r="B1985" s="365" t="s">
        <v>33701</v>
      </c>
      <c r="C1985" s="365" t="s">
        <v>1583</v>
      </c>
      <c r="D1985" s="365" t="s">
        <v>1584</v>
      </c>
      <c r="E1985" s="366">
        <v>39.32</v>
      </c>
    </row>
    <row r="1986" spans="1:5" ht="12.75">
      <c r="A1986" s="365">
        <v>38474</v>
      </c>
      <c r="B1986" s="365" t="s">
        <v>33702</v>
      </c>
      <c r="C1986" s="365" t="s">
        <v>1583</v>
      </c>
      <c r="D1986" s="365" t="s">
        <v>1584</v>
      </c>
      <c r="E1986" s="366">
        <v>48.6</v>
      </c>
    </row>
    <row r="1987" spans="1:5" ht="12.75">
      <c r="A1987" s="365">
        <v>10886</v>
      </c>
      <c r="B1987" s="365" t="s">
        <v>33703</v>
      </c>
      <c r="C1987" s="365" t="s">
        <v>1583</v>
      </c>
      <c r="D1987" s="365" t="s">
        <v>1584</v>
      </c>
      <c r="E1987" s="366">
        <v>192.5</v>
      </c>
    </row>
    <row r="1988" spans="1:5" ht="12.75">
      <c r="A1988" s="365">
        <v>10888</v>
      </c>
      <c r="B1988" s="365" t="s">
        <v>33704</v>
      </c>
      <c r="C1988" s="365" t="s">
        <v>1583</v>
      </c>
      <c r="D1988" s="365" t="s">
        <v>1584</v>
      </c>
      <c r="E1988" s="366">
        <v>609.23</v>
      </c>
    </row>
    <row r="1989" spans="1:5" ht="12.75">
      <c r="A1989" s="365">
        <v>10889</v>
      </c>
      <c r="B1989" s="365" t="s">
        <v>33705</v>
      </c>
      <c r="C1989" s="365" t="s">
        <v>1583</v>
      </c>
      <c r="D1989" s="365" t="s">
        <v>1584</v>
      </c>
      <c r="E1989" s="366">
        <v>660</v>
      </c>
    </row>
    <row r="1990" spans="1:5" ht="12.75">
      <c r="A1990" s="365">
        <v>10890</v>
      </c>
      <c r="B1990" s="365" t="s">
        <v>33706</v>
      </c>
      <c r="C1990" s="365" t="s">
        <v>1583</v>
      </c>
      <c r="D1990" s="365" t="s">
        <v>1584</v>
      </c>
      <c r="E1990" s="366">
        <v>304.61</v>
      </c>
    </row>
    <row r="1991" spans="1:5" ht="12.75">
      <c r="A1991" s="365">
        <v>10891</v>
      </c>
      <c r="B1991" s="365" t="s">
        <v>33707</v>
      </c>
      <c r="C1991" s="365" t="s">
        <v>1583</v>
      </c>
      <c r="D1991" s="365" t="s">
        <v>1584</v>
      </c>
      <c r="E1991" s="366">
        <v>186.15</v>
      </c>
    </row>
    <row r="1992" spans="1:5" ht="12.75">
      <c r="A1992" s="365">
        <v>10892</v>
      </c>
      <c r="B1992" s="365" t="s">
        <v>33708</v>
      </c>
      <c r="C1992" s="365" t="s">
        <v>1583</v>
      </c>
      <c r="D1992" s="365" t="s">
        <v>1588</v>
      </c>
      <c r="E1992" s="366">
        <v>220</v>
      </c>
    </row>
    <row r="1993" spans="1:5" ht="12.75">
      <c r="A1993" s="365">
        <v>20977</v>
      </c>
      <c r="B1993" s="365" t="s">
        <v>33709</v>
      </c>
      <c r="C1993" s="365" t="s">
        <v>1583</v>
      </c>
      <c r="D1993" s="365" t="s">
        <v>1584</v>
      </c>
      <c r="E1993" s="366">
        <v>262.3</v>
      </c>
    </row>
    <row r="1994" spans="1:5" ht="12.75">
      <c r="A1994" s="365">
        <v>3073</v>
      </c>
      <c r="B1994" s="365" t="s">
        <v>33710</v>
      </c>
      <c r="C1994" s="365" t="s">
        <v>1583</v>
      </c>
      <c r="D1994" s="365" t="s">
        <v>1586</v>
      </c>
      <c r="E1994" s="366">
        <v>222.77</v>
      </c>
    </row>
    <row r="1995" spans="1:5" ht="12.75">
      <c r="A1995" s="365">
        <v>3074</v>
      </c>
      <c r="B1995" s="365" t="s">
        <v>33711</v>
      </c>
      <c r="C1995" s="365" t="s">
        <v>1583</v>
      </c>
      <c r="D1995" s="365" t="s">
        <v>1586</v>
      </c>
      <c r="E1995" s="366">
        <v>140.63999999999999</v>
      </c>
    </row>
    <row r="1996" spans="1:5" ht="12.75">
      <c r="A1996" s="365">
        <v>3076</v>
      </c>
      <c r="B1996" s="365" t="s">
        <v>33712</v>
      </c>
      <c r="C1996" s="365" t="s">
        <v>1583</v>
      </c>
      <c r="D1996" s="365" t="s">
        <v>1586</v>
      </c>
      <c r="E1996" s="366">
        <v>183.14</v>
      </c>
    </row>
    <row r="1997" spans="1:5" ht="12.75">
      <c r="A1997" s="365">
        <v>3075</v>
      </c>
      <c r="B1997" s="365" t="s">
        <v>33713</v>
      </c>
      <c r="C1997" s="365" t="s">
        <v>1583</v>
      </c>
      <c r="D1997" s="365" t="s">
        <v>1586</v>
      </c>
      <c r="E1997" s="366">
        <v>115.73</v>
      </c>
    </row>
    <row r="1998" spans="1:5" ht="12.75">
      <c r="A1998" s="365">
        <v>10781</v>
      </c>
      <c r="B1998" s="365" t="s">
        <v>33714</v>
      </c>
      <c r="C1998" s="365" t="s">
        <v>1583</v>
      </c>
      <c r="D1998" s="365" t="s">
        <v>1586</v>
      </c>
      <c r="E1998" s="366">
        <v>15.69</v>
      </c>
    </row>
    <row r="1999" spans="1:5" ht="12.75">
      <c r="A1999" s="365">
        <v>43612</v>
      </c>
      <c r="B1999" s="365" t="s">
        <v>33715</v>
      </c>
      <c r="C1999" s="365" t="s">
        <v>1598</v>
      </c>
      <c r="D1999" s="365" t="s">
        <v>1584</v>
      </c>
      <c r="E1999" s="366">
        <v>78.17</v>
      </c>
    </row>
    <row r="2000" spans="1:5" ht="12.75">
      <c r="A2000" s="365">
        <v>43613</v>
      </c>
      <c r="B2000" s="365" t="s">
        <v>33716</v>
      </c>
      <c r="C2000" s="365" t="s">
        <v>1598</v>
      </c>
      <c r="D2000" s="365" t="s">
        <v>1584</v>
      </c>
      <c r="E2000" s="366">
        <v>64.72</v>
      </c>
    </row>
    <row r="2001" spans="1:5" ht="12.75">
      <c r="A2001" s="365">
        <v>11480</v>
      </c>
      <c r="B2001" s="365" t="s">
        <v>33717</v>
      </c>
      <c r="C2001" s="365" t="s">
        <v>1598</v>
      </c>
      <c r="D2001" s="365" t="s">
        <v>1584</v>
      </c>
      <c r="E2001" s="366">
        <v>99.32</v>
      </c>
    </row>
    <row r="2002" spans="1:5" ht="12.75">
      <c r="A2002" s="365">
        <v>11469</v>
      </c>
      <c r="B2002" s="365" t="s">
        <v>33718</v>
      </c>
      <c r="C2002" s="365" t="s">
        <v>1583</v>
      </c>
      <c r="D2002" s="365" t="s">
        <v>1584</v>
      </c>
      <c r="E2002" s="366">
        <v>10.6</v>
      </c>
    </row>
    <row r="2003" spans="1:5" ht="12.75">
      <c r="A2003" s="365">
        <v>11468</v>
      </c>
      <c r="B2003" s="365" t="s">
        <v>33719</v>
      </c>
      <c r="C2003" s="365" t="s">
        <v>1583</v>
      </c>
      <c r="D2003" s="365" t="s">
        <v>1584</v>
      </c>
      <c r="E2003" s="366">
        <v>10.61</v>
      </c>
    </row>
    <row r="2004" spans="1:5" ht="12.75">
      <c r="A2004" s="365">
        <v>11484</v>
      </c>
      <c r="B2004" s="365" t="s">
        <v>33720</v>
      </c>
      <c r="C2004" s="365" t="s">
        <v>1583</v>
      </c>
      <c r="D2004" s="365" t="s">
        <v>1584</v>
      </c>
      <c r="E2004" s="366">
        <v>46.59</v>
      </c>
    </row>
    <row r="2005" spans="1:5" ht="12.75">
      <c r="A2005" s="365">
        <v>38155</v>
      </c>
      <c r="B2005" s="365" t="s">
        <v>33721</v>
      </c>
      <c r="C2005" s="365" t="s">
        <v>1583</v>
      </c>
      <c r="D2005" s="365" t="s">
        <v>1584</v>
      </c>
      <c r="E2005" s="366">
        <v>72.34</v>
      </c>
    </row>
    <row r="2006" spans="1:5" ht="12.75">
      <c r="A2006" s="365">
        <v>11467</v>
      </c>
      <c r="B2006" s="365" t="s">
        <v>33722</v>
      </c>
      <c r="C2006" s="365" t="s">
        <v>1583</v>
      </c>
      <c r="D2006" s="365" t="s">
        <v>1584</v>
      </c>
      <c r="E2006" s="366">
        <v>16.53</v>
      </c>
    </row>
    <row r="2007" spans="1:5" ht="12.75">
      <c r="A2007" s="365">
        <v>38153</v>
      </c>
      <c r="B2007" s="365" t="s">
        <v>33723</v>
      </c>
      <c r="C2007" s="365" t="s">
        <v>1598</v>
      </c>
      <c r="D2007" s="365" t="s">
        <v>1584</v>
      </c>
      <c r="E2007" s="366">
        <v>42.22</v>
      </c>
    </row>
    <row r="2008" spans="1:5" ht="12.75">
      <c r="A2008" s="365">
        <v>43607</v>
      </c>
      <c r="B2008" s="365" t="s">
        <v>33724</v>
      </c>
      <c r="C2008" s="365" t="s">
        <v>1598</v>
      </c>
      <c r="D2008" s="365" t="s">
        <v>1584</v>
      </c>
      <c r="E2008" s="366">
        <v>79.87</v>
      </c>
    </row>
    <row r="2009" spans="1:5" ht="12.75">
      <c r="A2009" s="365">
        <v>3080</v>
      </c>
      <c r="B2009" s="365" t="s">
        <v>33725</v>
      </c>
      <c r="C2009" s="365" t="s">
        <v>1598</v>
      </c>
      <c r="D2009" s="365" t="s">
        <v>1588</v>
      </c>
      <c r="E2009" s="366">
        <v>53.7</v>
      </c>
    </row>
    <row r="2010" spans="1:5" ht="12.75">
      <c r="A2010" s="365">
        <v>3081</v>
      </c>
      <c r="B2010" s="365" t="s">
        <v>33726</v>
      </c>
      <c r="C2010" s="365" t="s">
        <v>1598</v>
      </c>
      <c r="D2010" s="365" t="s">
        <v>1584</v>
      </c>
      <c r="E2010" s="366">
        <v>106.24</v>
      </c>
    </row>
    <row r="2011" spans="1:5" ht="12.75">
      <c r="A2011" s="365">
        <v>3090</v>
      </c>
      <c r="B2011" s="365" t="s">
        <v>33727</v>
      </c>
      <c r="C2011" s="365" t="s">
        <v>1598</v>
      </c>
      <c r="D2011" s="365" t="s">
        <v>1584</v>
      </c>
      <c r="E2011" s="366">
        <v>47.93</v>
      </c>
    </row>
    <row r="2012" spans="1:5" ht="12.75">
      <c r="A2012" s="365">
        <v>43611</v>
      </c>
      <c r="B2012" s="365" t="s">
        <v>33728</v>
      </c>
      <c r="C2012" s="365" t="s">
        <v>1598</v>
      </c>
      <c r="D2012" s="365" t="s">
        <v>1584</v>
      </c>
      <c r="E2012" s="366">
        <v>79.53</v>
      </c>
    </row>
    <row r="2013" spans="1:5" ht="12.75">
      <c r="A2013" s="365">
        <v>3103</v>
      </c>
      <c r="B2013" s="365" t="s">
        <v>33729</v>
      </c>
      <c r="C2013" s="365" t="s">
        <v>1583</v>
      </c>
      <c r="D2013" s="365" t="s">
        <v>1584</v>
      </c>
      <c r="E2013" s="366">
        <v>39.74</v>
      </c>
    </row>
    <row r="2014" spans="1:5" ht="12.75">
      <c r="A2014" s="365">
        <v>3097</v>
      </c>
      <c r="B2014" s="365" t="s">
        <v>33730</v>
      </c>
      <c r="C2014" s="365" t="s">
        <v>1598</v>
      </c>
      <c r="D2014" s="365" t="s">
        <v>1584</v>
      </c>
      <c r="E2014" s="366">
        <v>60.12</v>
      </c>
    </row>
    <row r="2015" spans="1:5" ht="12.75">
      <c r="A2015" s="365">
        <v>3099</v>
      </c>
      <c r="B2015" s="365" t="s">
        <v>33731</v>
      </c>
      <c r="C2015" s="365" t="s">
        <v>1598</v>
      </c>
      <c r="D2015" s="365" t="s">
        <v>1584</v>
      </c>
      <c r="E2015" s="366">
        <v>96.27</v>
      </c>
    </row>
    <row r="2016" spans="1:5" ht="12.75">
      <c r="A2016" s="365">
        <v>38151</v>
      </c>
      <c r="B2016" s="365" t="s">
        <v>33732</v>
      </c>
      <c r="C2016" s="365" t="s">
        <v>1598</v>
      </c>
      <c r="D2016" s="365" t="s">
        <v>1584</v>
      </c>
      <c r="E2016" s="366">
        <v>69.790000000000006</v>
      </c>
    </row>
    <row r="2017" spans="1:5" ht="12.75">
      <c r="A2017" s="365">
        <v>38152</v>
      </c>
      <c r="B2017" s="365" t="s">
        <v>33733</v>
      </c>
      <c r="C2017" s="365" t="s">
        <v>1598</v>
      </c>
      <c r="D2017" s="365" t="s">
        <v>1584</v>
      </c>
      <c r="E2017" s="366">
        <v>112.59</v>
      </c>
    </row>
    <row r="2018" spans="1:5" ht="12.75">
      <c r="A2018" s="365">
        <v>43610</v>
      </c>
      <c r="B2018" s="365" t="s">
        <v>33734</v>
      </c>
      <c r="C2018" s="365" t="s">
        <v>1598</v>
      </c>
      <c r="D2018" s="365" t="s">
        <v>1584</v>
      </c>
      <c r="E2018" s="366">
        <v>59.65</v>
      </c>
    </row>
    <row r="2019" spans="1:5" ht="12.75">
      <c r="A2019" s="365">
        <v>3093</v>
      </c>
      <c r="B2019" s="365" t="s">
        <v>33735</v>
      </c>
      <c r="C2019" s="365" t="s">
        <v>1598</v>
      </c>
      <c r="D2019" s="365" t="s">
        <v>1584</v>
      </c>
      <c r="E2019" s="366">
        <v>96.27</v>
      </c>
    </row>
    <row r="2020" spans="1:5" ht="12.75">
      <c r="A2020" s="365">
        <v>38165</v>
      </c>
      <c r="B2020" s="365" t="s">
        <v>33736</v>
      </c>
      <c r="C2020" s="365" t="s">
        <v>1598</v>
      </c>
      <c r="D2020" s="365" t="s">
        <v>1584</v>
      </c>
      <c r="E2020" s="366">
        <v>67.180000000000007</v>
      </c>
    </row>
    <row r="2021" spans="1:5" ht="12.75">
      <c r="A2021" s="365">
        <v>38177</v>
      </c>
      <c r="B2021" s="365" t="s">
        <v>33737</v>
      </c>
      <c r="C2021" s="365" t="s">
        <v>1583</v>
      </c>
      <c r="D2021" s="365" t="s">
        <v>1584</v>
      </c>
      <c r="E2021" s="366">
        <v>19.96</v>
      </c>
    </row>
    <row r="2022" spans="1:5" ht="12.75">
      <c r="A2022" s="365">
        <v>11458</v>
      </c>
      <c r="B2022" s="365" t="s">
        <v>33738</v>
      </c>
      <c r="C2022" s="365" t="s">
        <v>1583</v>
      </c>
      <c r="D2022" s="365" t="s">
        <v>1584</v>
      </c>
      <c r="E2022" s="366">
        <v>23.83</v>
      </c>
    </row>
    <row r="2023" spans="1:5" ht="12.75">
      <c r="A2023" s="365">
        <v>3108</v>
      </c>
      <c r="B2023" s="365" t="s">
        <v>33739</v>
      </c>
      <c r="C2023" s="365" t="s">
        <v>1583</v>
      </c>
      <c r="D2023" s="365" t="s">
        <v>1584</v>
      </c>
      <c r="E2023" s="366">
        <v>101.31</v>
      </c>
    </row>
    <row r="2024" spans="1:5" ht="12.75">
      <c r="A2024" s="365">
        <v>3105</v>
      </c>
      <c r="B2024" s="365" t="s">
        <v>33740</v>
      </c>
      <c r="C2024" s="365" t="s">
        <v>1583</v>
      </c>
      <c r="D2024" s="365" t="s">
        <v>1584</v>
      </c>
      <c r="E2024" s="366">
        <v>132.5</v>
      </c>
    </row>
    <row r="2025" spans="1:5" ht="12.75">
      <c r="A2025" s="365">
        <v>38178</v>
      </c>
      <c r="B2025" s="365" t="s">
        <v>33741</v>
      </c>
      <c r="C2025" s="365" t="s">
        <v>1583</v>
      </c>
      <c r="D2025" s="365" t="s">
        <v>1584</v>
      </c>
      <c r="E2025" s="366">
        <v>21.96</v>
      </c>
    </row>
    <row r="2026" spans="1:5" ht="12.75">
      <c r="A2026" s="365">
        <v>43575</v>
      </c>
      <c r="B2026" s="365" t="s">
        <v>33742</v>
      </c>
      <c r="C2026" s="365" t="s">
        <v>1583</v>
      </c>
      <c r="D2026" s="365" t="s">
        <v>1584</v>
      </c>
      <c r="E2026" s="366">
        <v>47.59</v>
      </c>
    </row>
    <row r="2027" spans="1:5" ht="12.75">
      <c r="A2027" s="365">
        <v>43577</v>
      </c>
      <c r="B2027" s="365" t="s">
        <v>33743</v>
      </c>
      <c r="C2027" s="365" t="s">
        <v>1583</v>
      </c>
      <c r="D2027" s="365" t="s">
        <v>1584</v>
      </c>
      <c r="E2027" s="366">
        <v>82.73</v>
      </c>
    </row>
    <row r="2028" spans="1:5" ht="12.75">
      <c r="A2028" s="365">
        <v>43458</v>
      </c>
      <c r="B2028" s="365" t="s">
        <v>33744</v>
      </c>
      <c r="C2028" s="365" t="s">
        <v>1587</v>
      </c>
      <c r="D2028" s="365" t="s">
        <v>1588</v>
      </c>
      <c r="E2028" s="366">
        <v>0.06</v>
      </c>
    </row>
    <row r="2029" spans="1:5" ht="12.75">
      <c r="A2029" s="365">
        <v>43470</v>
      </c>
      <c r="B2029" s="365" t="s">
        <v>33745</v>
      </c>
      <c r="C2029" s="365" t="s">
        <v>1593</v>
      </c>
      <c r="D2029" s="365" t="s">
        <v>1588</v>
      </c>
      <c r="E2029" s="366">
        <v>10.6</v>
      </c>
    </row>
    <row r="2030" spans="1:5" ht="12.75">
      <c r="A2030" s="365">
        <v>43459</v>
      </c>
      <c r="B2030" s="365" t="s">
        <v>33746</v>
      </c>
      <c r="C2030" s="365" t="s">
        <v>1587</v>
      </c>
      <c r="D2030" s="365" t="s">
        <v>1588</v>
      </c>
      <c r="E2030" s="366">
        <v>0.49</v>
      </c>
    </row>
    <row r="2031" spans="1:5" ht="12.75">
      <c r="A2031" s="365">
        <v>43471</v>
      </c>
      <c r="B2031" s="365" t="s">
        <v>33747</v>
      </c>
      <c r="C2031" s="365" t="s">
        <v>1593</v>
      </c>
      <c r="D2031" s="365" t="s">
        <v>1588</v>
      </c>
      <c r="E2031" s="366">
        <v>92.9</v>
      </c>
    </row>
    <row r="2032" spans="1:5" ht="12.75">
      <c r="A2032" s="365">
        <v>43460</v>
      </c>
      <c r="B2032" s="365" t="s">
        <v>33748</v>
      </c>
      <c r="C2032" s="365" t="s">
        <v>1587</v>
      </c>
      <c r="D2032" s="365" t="s">
        <v>1588</v>
      </c>
      <c r="E2032" s="366">
        <v>0.86</v>
      </c>
    </row>
    <row r="2033" spans="1:5" ht="12.75">
      <c r="A2033" s="365">
        <v>43472</v>
      </c>
      <c r="B2033" s="365" t="s">
        <v>33749</v>
      </c>
      <c r="C2033" s="365" t="s">
        <v>1593</v>
      </c>
      <c r="D2033" s="365" t="s">
        <v>1588</v>
      </c>
      <c r="E2033" s="366">
        <v>161.79</v>
      </c>
    </row>
    <row r="2034" spans="1:5" ht="12.75">
      <c r="A2034" s="365">
        <v>43461</v>
      </c>
      <c r="B2034" s="365" t="s">
        <v>33750</v>
      </c>
      <c r="C2034" s="365" t="s">
        <v>1587</v>
      </c>
      <c r="D2034" s="365" t="s">
        <v>1588</v>
      </c>
      <c r="E2034" s="366">
        <v>0.32</v>
      </c>
    </row>
    <row r="2035" spans="1:5" ht="12.75">
      <c r="A2035" s="365">
        <v>43473</v>
      </c>
      <c r="B2035" s="365" t="s">
        <v>33751</v>
      </c>
      <c r="C2035" s="365" t="s">
        <v>1593</v>
      </c>
      <c r="D2035" s="365" t="s">
        <v>1588</v>
      </c>
      <c r="E2035" s="366">
        <v>60.76</v>
      </c>
    </row>
    <row r="2036" spans="1:5" ht="12.75">
      <c r="A2036" s="365">
        <v>43463</v>
      </c>
      <c r="B2036" s="365" t="s">
        <v>33752</v>
      </c>
      <c r="C2036" s="365" t="s">
        <v>1587</v>
      </c>
      <c r="D2036" s="365" t="s">
        <v>1588</v>
      </c>
      <c r="E2036" s="366">
        <v>0.11</v>
      </c>
    </row>
    <row r="2037" spans="1:5" ht="12.75">
      <c r="A2037" s="365">
        <v>43475</v>
      </c>
      <c r="B2037" s="365" t="s">
        <v>33753</v>
      </c>
      <c r="C2037" s="365" t="s">
        <v>1593</v>
      </c>
      <c r="D2037" s="365" t="s">
        <v>1588</v>
      </c>
      <c r="E2037" s="366">
        <v>21.49</v>
      </c>
    </row>
    <row r="2038" spans="1:5" ht="12.75">
      <c r="A2038" s="365">
        <v>43462</v>
      </c>
      <c r="B2038" s="365" t="s">
        <v>33754</v>
      </c>
      <c r="C2038" s="365" t="s">
        <v>1587</v>
      </c>
      <c r="D2038" s="365" t="s">
        <v>1588</v>
      </c>
      <c r="E2038" s="366">
        <v>0.01</v>
      </c>
    </row>
    <row r="2039" spans="1:5" ht="12.75">
      <c r="A2039" s="365">
        <v>43474</v>
      </c>
      <c r="B2039" s="365" t="s">
        <v>33755</v>
      </c>
      <c r="C2039" s="365" t="s">
        <v>1593</v>
      </c>
      <c r="D2039" s="365" t="s">
        <v>1588</v>
      </c>
      <c r="E2039" s="366">
        <v>2.54</v>
      </c>
    </row>
    <row r="2040" spans="1:5" ht="12.75">
      <c r="A2040" s="365">
        <v>43464</v>
      </c>
      <c r="B2040" s="365" t="s">
        <v>33756</v>
      </c>
      <c r="C2040" s="365" t="s">
        <v>1587</v>
      </c>
      <c r="D2040" s="365" t="s">
        <v>1588</v>
      </c>
      <c r="E2040" s="366">
        <v>0.01</v>
      </c>
    </row>
    <row r="2041" spans="1:5" ht="12.75">
      <c r="A2041" s="365">
        <v>43476</v>
      </c>
      <c r="B2041" s="365" t="s">
        <v>33757</v>
      </c>
      <c r="C2041" s="365" t="s">
        <v>1593</v>
      </c>
      <c r="D2041" s="365" t="s">
        <v>1588</v>
      </c>
      <c r="E2041" s="366">
        <v>0.01</v>
      </c>
    </row>
    <row r="2042" spans="1:5" ht="12.75">
      <c r="A2042" s="365">
        <v>43465</v>
      </c>
      <c r="B2042" s="365" t="s">
        <v>33758</v>
      </c>
      <c r="C2042" s="365" t="s">
        <v>1587</v>
      </c>
      <c r="D2042" s="365" t="s">
        <v>1588</v>
      </c>
      <c r="E2042" s="366">
        <v>0.84</v>
      </c>
    </row>
    <row r="2043" spans="1:5" ht="12.75">
      <c r="A2043" s="365">
        <v>43477</v>
      </c>
      <c r="B2043" s="365" t="s">
        <v>33759</v>
      </c>
      <c r="C2043" s="365" t="s">
        <v>1593</v>
      </c>
      <c r="D2043" s="365" t="s">
        <v>1588</v>
      </c>
      <c r="E2043" s="366">
        <v>158.88</v>
      </c>
    </row>
    <row r="2044" spans="1:5" ht="12.75">
      <c r="A2044" s="365">
        <v>43466</v>
      </c>
      <c r="B2044" s="365" t="s">
        <v>33760</v>
      </c>
      <c r="C2044" s="365" t="s">
        <v>1587</v>
      </c>
      <c r="D2044" s="365" t="s">
        <v>1588</v>
      </c>
      <c r="E2044" s="366">
        <v>1.68</v>
      </c>
    </row>
    <row r="2045" spans="1:5" ht="12.75">
      <c r="A2045" s="365">
        <v>43478</v>
      </c>
      <c r="B2045" s="365" t="s">
        <v>33761</v>
      </c>
      <c r="C2045" s="365" t="s">
        <v>1593</v>
      </c>
      <c r="D2045" s="365" t="s">
        <v>1588</v>
      </c>
      <c r="E2045" s="366">
        <v>315.88</v>
      </c>
    </row>
    <row r="2046" spans="1:5" ht="12.75">
      <c r="A2046" s="365">
        <v>43467</v>
      </c>
      <c r="B2046" s="365" t="s">
        <v>33762</v>
      </c>
      <c r="C2046" s="365" t="s">
        <v>1587</v>
      </c>
      <c r="D2046" s="365" t="s">
        <v>1588</v>
      </c>
      <c r="E2046" s="366">
        <v>0.59</v>
      </c>
    </row>
    <row r="2047" spans="1:5" ht="12.75">
      <c r="A2047" s="365">
        <v>43479</v>
      </c>
      <c r="B2047" s="365" t="s">
        <v>33763</v>
      </c>
      <c r="C2047" s="365" t="s">
        <v>1593</v>
      </c>
      <c r="D2047" s="365" t="s">
        <v>1588</v>
      </c>
      <c r="E2047" s="366">
        <v>110.64</v>
      </c>
    </row>
    <row r="2048" spans="1:5" ht="12.75">
      <c r="A2048" s="365">
        <v>43468</v>
      </c>
      <c r="B2048" s="365" t="s">
        <v>33764</v>
      </c>
      <c r="C2048" s="365" t="s">
        <v>1587</v>
      </c>
      <c r="D2048" s="365" t="s">
        <v>1588</v>
      </c>
      <c r="E2048" s="366">
        <v>1.17</v>
      </c>
    </row>
    <row r="2049" spans="1:5" ht="12.75">
      <c r="A2049" s="365">
        <v>43480</v>
      </c>
      <c r="B2049" s="365" t="s">
        <v>33765</v>
      </c>
      <c r="C2049" s="365" t="s">
        <v>1593</v>
      </c>
      <c r="D2049" s="365" t="s">
        <v>1588</v>
      </c>
      <c r="E2049" s="366">
        <v>220.75</v>
      </c>
    </row>
    <row r="2050" spans="1:5" ht="12.75">
      <c r="A2050" s="365">
        <v>43469</v>
      </c>
      <c r="B2050" s="365" t="s">
        <v>33766</v>
      </c>
      <c r="C2050" s="365" t="s">
        <v>1587</v>
      </c>
      <c r="D2050" s="365" t="s">
        <v>1588</v>
      </c>
      <c r="E2050" s="366">
        <v>0.08</v>
      </c>
    </row>
    <row r="2051" spans="1:5" ht="12.75">
      <c r="A2051" s="365">
        <v>43481</v>
      </c>
      <c r="B2051" s="365" t="s">
        <v>33767</v>
      </c>
      <c r="C2051" s="365" t="s">
        <v>1593</v>
      </c>
      <c r="D2051" s="365" t="s">
        <v>1588</v>
      </c>
      <c r="E2051" s="366">
        <v>15.18</v>
      </c>
    </row>
    <row r="2052" spans="1:5" ht="12.75">
      <c r="A2052" s="365">
        <v>3119</v>
      </c>
      <c r="B2052" s="365" t="s">
        <v>33768</v>
      </c>
      <c r="C2052" s="365" t="s">
        <v>1583</v>
      </c>
      <c r="D2052" s="365" t="s">
        <v>1584</v>
      </c>
      <c r="E2052" s="366">
        <v>2.58</v>
      </c>
    </row>
    <row r="2053" spans="1:5" ht="12.75">
      <c r="A2053" s="365">
        <v>3122</v>
      </c>
      <c r="B2053" s="365" t="s">
        <v>33769</v>
      </c>
      <c r="C2053" s="365" t="s">
        <v>1583</v>
      </c>
      <c r="D2053" s="365" t="s">
        <v>1584</v>
      </c>
      <c r="E2053" s="366">
        <v>5.25</v>
      </c>
    </row>
    <row r="2054" spans="1:5" ht="12.75">
      <c r="A2054" s="365">
        <v>3121</v>
      </c>
      <c r="B2054" s="365" t="s">
        <v>33770</v>
      </c>
      <c r="C2054" s="365" t="s">
        <v>1583</v>
      </c>
      <c r="D2054" s="365" t="s">
        <v>1584</v>
      </c>
      <c r="E2054" s="366">
        <v>5.95</v>
      </c>
    </row>
    <row r="2055" spans="1:5" ht="12.75">
      <c r="A2055" s="365">
        <v>3120</v>
      </c>
      <c r="B2055" s="365" t="s">
        <v>33771</v>
      </c>
      <c r="C2055" s="365" t="s">
        <v>1583</v>
      </c>
      <c r="D2055" s="365" t="s">
        <v>1584</v>
      </c>
      <c r="E2055" s="366">
        <v>11.28</v>
      </c>
    </row>
    <row r="2056" spans="1:5" ht="12.75">
      <c r="A2056" s="365">
        <v>11455</v>
      </c>
      <c r="B2056" s="365" t="s">
        <v>33772</v>
      </c>
      <c r="C2056" s="365" t="s">
        <v>1583</v>
      </c>
      <c r="D2056" s="365" t="s">
        <v>1584</v>
      </c>
      <c r="E2056" s="366">
        <v>16.309999999999999</v>
      </c>
    </row>
    <row r="2057" spans="1:5" ht="12.75">
      <c r="A2057" s="365">
        <v>11456</v>
      </c>
      <c r="B2057" s="365" t="s">
        <v>33773</v>
      </c>
      <c r="C2057" s="365" t="s">
        <v>1583</v>
      </c>
      <c r="D2057" s="365" t="s">
        <v>1584</v>
      </c>
      <c r="E2057" s="366">
        <v>19.5</v>
      </c>
    </row>
    <row r="2058" spans="1:5" ht="12.75">
      <c r="A2058" s="365">
        <v>3107</v>
      </c>
      <c r="B2058" s="365" t="s">
        <v>33774</v>
      </c>
      <c r="C2058" s="365" t="s">
        <v>1583</v>
      </c>
      <c r="D2058" s="365" t="s">
        <v>1584</v>
      </c>
      <c r="E2058" s="366">
        <v>8.2200000000000006</v>
      </c>
    </row>
    <row r="2059" spans="1:5" ht="12.75">
      <c r="A2059" s="365">
        <v>43583</v>
      </c>
      <c r="B2059" s="365" t="s">
        <v>33775</v>
      </c>
      <c r="C2059" s="365" t="s">
        <v>1583</v>
      </c>
      <c r="D2059" s="365" t="s">
        <v>1584</v>
      </c>
      <c r="E2059" s="366">
        <v>9.2799999999999994</v>
      </c>
    </row>
    <row r="2060" spans="1:5" ht="12.75">
      <c r="A2060" s="365">
        <v>43586</v>
      </c>
      <c r="B2060" s="365" t="s">
        <v>33776</v>
      </c>
      <c r="C2060" s="365" t="s">
        <v>1583</v>
      </c>
      <c r="D2060" s="365" t="s">
        <v>1584</v>
      </c>
      <c r="E2060" s="366">
        <v>9.51</v>
      </c>
    </row>
    <row r="2061" spans="1:5" ht="12.75">
      <c r="A2061" s="365">
        <v>11461</v>
      </c>
      <c r="B2061" s="365" t="s">
        <v>33777</v>
      </c>
      <c r="C2061" s="365" t="s">
        <v>1583</v>
      </c>
      <c r="D2061" s="365" t="s">
        <v>1584</v>
      </c>
      <c r="E2061" s="366">
        <v>10.36</v>
      </c>
    </row>
    <row r="2062" spans="1:5" ht="12.75">
      <c r="A2062" s="365">
        <v>43587</v>
      </c>
      <c r="B2062" s="365" t="s">
        <v>33778</v>
      </c>
      <c r="C2062" s="365" t="s">
        <v>1583</v>
      </c>
      <c r="D2062" s="365" t="s">
        <v>1584</v>
      </c>
      <c r="E2062" s="366">
        <v>11.95</v>
      </c>
    </row>
    <row r="2063" spans="1:5" ht="12.75">
      <c r="A2063" s="365">
        <v>3106</v>
      </c>
      <c r="B2063" s="365" t="s">
        <v>33779</v>
      </c>
      <c r="C2063" s="365" t="s">
        <v>1583</v>
      </c>
      <c r="D2063" s="365" t="s">
        <v>1584</v>
      </c>
      <c r="E2063" s="366">
        <v>15.17</v>
      </c>
    </row>
    <row r="2064" spans="1:5" ht="12.75">
      <c r="A2064" s="365">
        <v>44539</v>
      </c>
      <c r="B2064" s="365" t="s">
        <v>33780</v>
      </c>
      <c r="C2064" s="365" t="s">
        <v>1590</v>
      </c>
      <c r="D2064" s="365" t="s">
        <v>1584</v>
      </c>
      <c r="E2064" s="366">
        <v>3.27</v>
      </c>
    </row>
    <row r="2065" spans="1:5" ht="12.75">
      <c r="A2065" s="365">
        <v>3123</v>
      </c>
      <c r="B2065" s="365" t="s">
        <v>33781</v>
      </c>
      <c r="C2065" s="365" t="s">
        <v>1590</v>
      </c>
      <c r="D2065" s="365" t="s">
        <v>1588</v>
      </c>
      <c r="E2065" s="366">
        <v>3.05</v>
      </c>
    </row>
    <row r="2066" spans="1:5" ht="12.75">
      <c r="A2066" s="365">
        <v>38125</v>
      </c>
      <c r="B2066" s="365" t="s">
        <v>33782</v>
      </c>
      <c r="C2066" s="365" t="s">
        <v>1590</v>
      </c>
      <c r="D2066" s="365" t="s">
        <v>1584</v>
      </c>
      <c r="E2066" s="366">
        <v>1.4</v>
      </c>
    </row>
    <row r="2067" spans="1:5" ht="12.75">
      <c r="A2067" s="365">
        <v>39014</v>
      </c>
      <c r="B2067" s="365" t="s">
        <v>33783</v>
      </c>
      <c r="C2067" s="365" t="s">
        <v>1590</v>
      </c>
      <c r="D2067" s="365" t="s">
        <v>1586</v>
      </c>
      <c r="E2067" s="366">
        <v>11.11</v>
      </c>
    </row>
    <row r="2068" spans="1:5" ht="12.75">
      <c r="A2068" s="365">
        <v>39365</v>
      </c>
      <c r="B2068" s="365" t="s">
        <v>33784</v>
      </c>
      <c r="C2068" s="365" t="s">
        <v>1583</v>
      </c>
      <c r="D2068" s="365" t="s">
        <v>1584</v>
      </c>
      <c r="E2068" s="364">
        <v>1241.8900000000001</v>
      </c>
    </row>
    <row r="2069" spans="1:5" ht="12.75">
      <c r="A2069" s="365">
        <v>39366</v>
      </c>
      <c r="B2069" s="365" t="s">
        <v>33785</v>
      </c>
      <c r="C2069" s="365" t="s">
        <v>1583</v>
      </c>
      <c r="D2069" s="365" t="s">
        <v>1584</v>
      </c>
      <c r="E2069" s="364">
        <v>3179.78</v>
      </c>
    </row>
    <row r="2070" spans="1:5" ht="12.75">
      <c r="A2070" s="365">
        <v>39367</v>
      </c>
      <c r="B2070" s="365" t="s">
        <v>33786</v>
      </c>
      <c r="C2070" s="365" t="s">
        <v>1583</v>
      </c>
      <c r="D2070" s="365" t="s">
        <v>1584</v>
      </c>
      <c r="E2070" s="364">
        <v>4346.18</v>
      </c>
    </row>
    <row r="2071" spans="1:5" ht="12.75">
      <c r="A2071" s="365">
        <v>37394</v>
      </c>
      <c r="B2071" s="365" t="s">
        <v>33787</v>
      </c>
      <c r="C2071" s="365" t="s">
        <v>1600</v>
      </c>
      <c r="D2071" s="365" t="s">
        <v>1586</v>
      </c>
      <c r="E2071" s="366">
        <v>42.47</v>
      </c>
    </row>
    <row r="2072" spans="1:5" ht="12.75">
      <c r="A2072" s="365">
        <v>14146</v>
      </c>
      <c r="B2072" s="365" t="s">
        <v>33788</v>
      </c>
      <c r="C2072" s="365" t="s">
        <v>1600</v>
      </c>
      <c r="D2072" s="365" t="s">
        <v>1586</v>
      </c>
      <c r="E2072" s="366">
        <v>68.3</v>
      </c>
    </row>
    <row r="2073" spans="1:5" ht="12.75">
      <c r="A2073" s="365">
        <v>938</v>
      </c>
      <c r="B2073" s="365" t="s">
        <v>33789</v>
      </c>
      <c r="C2073" s="365" t="s">
        <v>1589</v>
      </c>
      <c r="D2073" s="365" t="s">
        <v>1584</v>
      </c>
      <c r="E2073" s="366">
        <v>1.4</v>
      </c>
    </row>
    <row r="2074" spans="1:5" ht="12.75">
      <c r="A2074" s="365">
        <v>937</v>
      </c>
      <c r="B2074" s="365" t="s">
        <v>33790</v>
      </c>
      <c r="C2074" s="365" t="s">
        <v>1589</v>
      </c>
      <c r="D2074" s="365" t="s">
        <v>1584</v>
      </c>
      <c r="E2074" s="366">
        <v>8.18</v>
      </c>
    </row>
    <row r="2075" spans="1:5" ht="12.75">
      <c r="A2075" s="365">
        <v>939</v>
      </c>
      <c r="B2075" s="365" t="s">
        <v>33791</v>
      </c>
      <c r="C2075" s="365" t="s">
        <v>1589</v>
      </c>
      <c r="D2075" s="365" t="s">
        <v>1584</v>
      </c>
      <c r="E2075" s="366">
        <v>2.27</v>
      </c>
    </row>
    <row r="2076" spans="1:5" ht="12.75">
      <c r="A2076" s="365">
        <v>944</v>
      </c>
      <c r="B2076" s="365" t="s">
        <v>33792</v>
      </c>
      <c r="C2076" s="365" t="s">
        <v>1589</v>
      </c>
      <c r="D2076" s="365" t="s">
        <v>1584</v>
      </c>
      <c r="E2076" s="366">
        <v>3.58</v>
      </c>
    </row>
    <row r="2077" spans="1:5" ht="12.75">
      <c r="A2077" s="365">
        <v>940</v>
      </c>
      <c r="B2077" s="365" t="s">
        <v>33793</v>
      </c>
      <c r="C2077" s="365" t="s">
        <v>1589</v>
      </c>
      <c r="D2077" s="365" t="s">
        <v>1584</v>
      </c>
      <c r="E2077" s="366">
        <v>5.17</v>
      </c>
    </row>
    <row r="2078" spans="1:5" ht="12.75">
      <c r="A2078" s="365">
        <v>44397</v>
      </c>
      <c r="B2078" s="365" t="s">
        <v>33794</v>
      </c>
      <c r="C2078" s="365" t="s">
        <v>1589</v>
      </c>
      <c r="D2078" s="365" t="s">
        <v>1584</v>
      </c>
      <c r="E2078" s="366">
        <v>4.47</v>
      </c>
    </row>
    <row r="2079" spans="1:5" ht="12.75">
      <c r="A2079" s="365">
        <v>406</v>
      </c>
      <c r="B2079" s="365" t="s">
        <v>33795</v>
      </c>
      <c r="C2079" s="365" t="s">
        <v>1583</v>
      </c>
      <c r="D2079" s="365" t="s">
        <v>1584</v>
      </c>
      <c r="E2079" s="366">
        <v>86.17</v>
      </c>
    </row>
    <row r="2080" spans="1:5" ht="12.75">
      <c r="A2080" s="365">
        <v>42529</v>
      </c>
      <c r="B2080" s="365" t="s">
        <v>33796</v>
      </c>
      <c r="C2080" s="365" t="s">
        <v>1589</v>
      </c>
      <c r="D2080" s="365" t="s">
        <v>1584</v>
      </c>
      <c r="E2080" s="366">
        <v>0.92</v>
      </c>
    </row>
    <row r="2081" spans="1:5" ht="12.75">
      <c r="A2081" s="365">
        <v>39634</v>
      </c>
      <c r="B2081" s="365" t="s">
        <v>33797</v>
      </c>
      <c r="C2081" s="365" t="s">
        <v>1589</v>
      </c>
      <c r="D2081" s="365" t="s">
        <v>1584</v>
      </c>
      <c r="E2081" s="366">
        <v>6.43</v>
      </c>
    </row>
    <row r="2082" spans="1:5" ht="12.75">
      <c r="A2082" s="365">
        <v>39701</v>
      </c>
      <c r="B2082" s="365" t="s">
        <v>33798</v>
      </c>
      <c r="C2082" s="365" t="s">
        <v>1583</v>
      </c>
      <c r="D2082" s="365" t="s">
        <v>1584</v>
      </c>
      <c r="E2082" s="366">
        <v>119.39</v>
      </c>
    </row>
    <row r="2083" spans="1:5" ht="12.75">
      <c r="A2083" s="365">
        <v>12815</v>
      </c>
      <c r="B2083" s="365" t="s">
        <v>33799</v>
      </c>
      <c r="C2083" s="365" t="s">
        <v>1583</v>
      </c>
      <c r="D2083" s="365" t="s">
        <v>1584</v>
      </c>
      <c r="E2083" s="366">
        <v>9.2799999999999994</v>
      </c>
    </row>
    <row r="2084" spans="1:5" ht="12.75">
      <c r="A2084" s="365">
        <v>407</v>
      </c>
      <c r="B2084" s="365" t="s">
        <v>33800</v>
      </c>
      <c r="C2084" s="365" t="s">
        <v>1590</v>
      </c>
      <c r="D2084" s="365" t="s">
        <v>1586</v>
      </c>
      <c r="E2084" s="366">
        <v>56.4</v>
      </c>
    </row>
    <row r="2085" spans="1:5" ht="12.75">
      <c r="A2085" s="365">
        <v>39431</v>
      </c>
      <c r="B2085" s="365" t="s">
        <v>33801</v>
      </c>
      <c r="C2085" s="365" t="s">
        <v>1589</v>
      </c>
      <c r="D2085" s="365" t="s">
        <v>1584</v>
      </c>
      <c r="E2085" s="366">
        <v>0.32</v>
      </c>
    </row>
    <row r="2086" spans="1:5" ht="12.75">
      <c r="A2086" s="365">
        <v>39432</v>
      </c>
      <c r="B2086" s="365" t="s">
        <v>33802</v>
      </c>
      <c r="C2086" s="365" t="s">
        <v>1589</v>
      </c>
      <c r="D2086" s="365" t="s">
        <v>1584</v>
      </c>
      <c r="E2086" s="366">
        <v>2.89</v>
      </c>
    </row>
    <row r="2087" spans="1:5" ht="12.75">
      <c r="A2087" s="365">
        <v>20111</v>
      </c>
      <c r="B2087" s="365" t="s">
        <v>33803</v>
      </c>
      <c r="C2087" s="365" t="s">
        <v>1583</v>
      </c>
      <c r="D2087" s="365" t="s">
        <v>1588</v>
      </c>
      <c r="E2087" s="366">
        <v>11.4</v>
      </c>
    </row>
    <row r="2088" spans="1:5" ht="12.75">
      <c r="A2088" s="365">
        <v>21127</v>
      </c>
      <c r="B2088" s="365" t="s">
        <v>33804</v>
      </c>
      <c r="C2088" s="365" t="s">
        <v>1583</v>
      </c>
      <c r="D2088" s="365" t="s">
        <v>1584</v>
      </c>
      <c r="E2088" s="366">
        <v>4.3099999999999996</v>
      </c>
    </row>
    <row r="2089" spans="1:5" ht="12.75">
      <c r="A2089" s="365">
        <v>404</v>
      </c>
      <c r="B2089" s="365" t="s">
        <v>33805</v>
      </c>
      <c r="C2089" s="365" t="s">
        <v>1589</v>
      </c>
      <c r="D2089" s="365" t="s">
        <v>1584</v>
      </c>
      <c r="E2089" s="366">
        <v>1.55</v>
      </c>
    </row>
    <row r="2090" spans="1:5" ht="12.75">
      <c r="A2090" s="365">
        <v>14151</v>
      </c>
      <c r="B2090" s="365" t="s">
        <v>33806</v>
      </c>
      <c r="C2090" s="365" t="s">
        <v>1583</v>
      </c>
      <c r="D2090" s="365" t="s">
        <v>1586</v>
      </c>
      <c r="E2090" s="366">
        <v>49.09</v>
      </c>
    </row>
    <row r="2091" spans="1:5" ht="12.75">
      <c r="A2091" s="365">
        <v>14153</v>
      </c>
      <c r="B2091" s="365" t="s">
        <v>33807</v>
      </c>
      <c r="C2091" s="365" t="s">
        <v>1583</v>
      </c>
      <c r="D2091" s="365" t="s">
        <v>1586</v>
      </c>
      <c r="E2091" s="366">
        <v>55.49</v>
      </c>
    </row>
    <row r="2092" spans="1:5" ht="12.75">
      <c r="A2092" s="365">
        <v>14152</v>
      </c>
      <c r="B2092" s="365" t="s">
        <v>33808</v>
      </c>
      <c r="C2092" s="365" t="s">
        <v>1583</v>
      </c>
      <c r="D2092" s="365" t="s">
        <v>1586</v>
      </c>
      <c r="E2092" s="366">
        <v>42.6</v>
      </c>
    </row>
    <row r="2093" spans="1:5" ht="12.75">
      <c r="A2093" s="365">
        <v>14154</v>
      </c>
      <c r="B2093" s="365" t="s">
        <v>33809</v>
      </c>
      <c r="C2093" s="365" t="s">
        <v>1583</v>
      </c>
      <c r="D2093" s="365" t="s">
        <v>1586</v>
      </c>
      <c r="E2093" s="366">
        <v>149.1</v>
      </c>
    </row>
    <row r="2094" spans="1:5" ht="12.75">
      <c r="A2094" s="365">
        <v>3146</v>
      </c>
      <c r="B2094" s="365" t="s">
        <v>33810</v>
      </c>
      <c r="C2094" s="365" t="s">
        <v>1583</v>
      </c>
      <c r="D2094" s="365" t="s">
        <v>1588</v>
      </c>
      <c r="E2094" s="366">
        <v>3.3</v>
      </c>
    </row>
    <row r="2095" spans="1:5" ht="12.75">
      <c r="A2095" s="365">
        <v>3143</v>
      </c>
      <c r="B2095" s="365" t="s">
        <v>33811</v>
      </c>
      <c r="C2095" s="365" t="s">
        <v>1583</v>
      </c>
      <c r="D2095" s="365" t="s">
        <v>1584</v>
      </c>
      <c r="E2095" s="366">
        <v>7.5</v>
      </c>
    </row>
    <row r="2096" spans="1:5" ht="12.75">
      <c r="A2096" s="365">
        <v>3148</v>
      </c>
      <c r="B2096" s="365" t="s">
        <v>33812</v>
      </c>
      <c r="C2096" s="365" t="s">
        <v>1583</v>
      </c>
      <c r="D2096" s="365" t="s">
        <v>1584</v>
      </c>
      <c r="E2096" s="366">
        <v>12.17</v>
      </c>
    </row>
    <row r="2097" spans="1:5" ht="12.75">
      <c r="A2097" s="365">
        <v>4310</v>
      </c>
      <c r="B2097" s="365" t="s">
        <v>33813</v>
      </c>
      <c r="C2097" s="365" t="s">
        <v>1583</v>
      </c>
      <c r="D2097" s="365" t="s">
        <v>1584</v>
      </c>
      <c r="E2097" s="366">
        <v>4.05</v>
      </c>
    </row>
    <row r="2098" spans="1:5" ht="12.75">
      <c r="A2098" s="365">
        <v>4311</v>
      </c>
      <c r="B2098" s="365" t="s">
        <v>33814</v>
      </c>
      <c r="C2098" s="365" t="s">
        <v>1583</v>
      </c>
      <c r="D2098" s="365" t="s">
        <v>1584</v>
      </c>
      <c r="E2098" s="366">
        <v>2.85</v>
      </c>
    </row>
    <row r="2099" spans="1:5" ht="12.75">
      <c r="A2099" s="365">
        <v>4312</v>
      </c>
      <c r="B2099" s="365" t="s">
        <v>33815</v>
      </c>
      <c r="C2099" s="365" t="s">
        <v>1583</v>
      </c>
      <c r="D2099" s="365" t="s">
        <v>1584</v>
      </c>
      <c r="E2099" s="366">
        <v>3.99</v>
      </c>
    </row>
    <row r="2100" spans="1:5" ht="12.75">
      <c r="A2100" s="365">
        <v>13261</v>
      </c>
      <c r="B2100" s="365" t="s">
        <v>33816</v>
      </c>
      <c r="C2100" s="365" t="s">
        <v>1583</v>
      </c>
      <c r="D2100" s="365" t="s">
        <v>1584</v>
      </c>
      <c r="E2100" s="366">
        <v>3.18</v>
      </c>
    </row>
    <row r="2101" spans="1:5" ht="12.75">
      <c r="A2101" s="365">
        <v>3272</v>
      </c>
      <c r="B2101" s="365" t="s">
        <v>33817</v>
      </c>
      <c r="C2101" s="365" t="s">
        <v>1583</v>
      </c>
      <c r="D2101" s="365" t="s">
        <v>1586</v>
      </c>
      <c r="E2101" s="366">
        <v>55.43</v>
      </c>
    </row>
    <row r="2102" spans="1:5" ht="12.75">
      <c r="A2102" s="365">
        <v>3265</v>
      </c>
      <c r="B2102" s="365" t="s">
        <v>33818</v>
      </c>
      <c r="C2102" s="365" t="s">
        <v>1583</v>
      </c>
      <c r="D2102" s="365" t="s">
        <v>1586</v>
      </c>
      <c r="E2102" s="366">
        <v>44.04</v>
      </c>
    </row>
    <row r="2103" spans="1:5" ht="12.75">
      <c r="A2103" s="365">
        <v>3262</v>
      </c>
      <c r="B2103" s="365" t="s">
        <v>33819</v>
      </c>
      <c r="C2103" s="365" t="s">
        <v>1583</v>
      </c>
      <c r="D2103" s="365" t="s">
        <v>1586</v>
      </c>
      <c r="E2103" s="366">
        <v>19.28</v>
      </c>
    </row>
    <row r="2104" spans="1:5" ht="12.75">
      <c r="A2104" s="365">
        <v>3264</v>
      </c>
      <c r="B2104" s="365" t="s">
        <v>33820</v>
      </c>
      <c r="C2104" s="365" t="s">
        <v>1583</v>
      </c>
      <c r="D2104" s="365" t="s">
        <v>1586</v>
      </c>
      <c r="E2104" s="366">
        <v>31.67</v>
      </c>
    </row>
    <row r="2105" spans="1:5" ht="12.75">
      <c r="A2105" s="365">
        <v>3267</v>
      </c>
      <c r="B2105" s="365" t="s">
        <v>33821</v>
      </c>
      <c r="C2105" s="365" t="s">
        <v>1583</v>
      </c>
      <c r="D2105" s="365" t="s">
        <v>1586</v>
      </c>
      <c r="E2105" s="366">
        <v>103.43</v>
      </c>
    </row>
    <row r="2106" spans="1:5" ht="12.75">
      <c r="A2106" s="365">
        <v>3266</v>
      </c>
      <c r="B2106" s="365" t="s">
        <v>33822</v>
      </c>
      <c r="C2106" s="365" t="s">
        <v>1583</v>
      </c>
      <c r="D2106" s="365" t="s">
        <v>1586</v>
      </c>
      <c r="E2106" s="366">
        <v>65.8</v>
      </c>
    </row>
    <row r="2107" spans="1:5" ht="12.75">
      <c r="A2107" s="365">
        <v>3263</v>
      </c>
      <c r="B2107" s="365" t="s">
        <v>33823</v>
      </c>
      <c r="C2107" s="365" t="s">
        <v>1583</v>
      </c>
      <c r="D2107" s="365" t="s">
        <v>1586</v>
      </c>
      <c r="E2107" s="366">
        <v>26.33</v>
      </c>
    </row>
    <row r="2108" spans="1:5" ht="12.75">
      <c r="A2108" s="365">
        <v>3268</v>
      </c>
      <c r="B2108" s="365" t="s">
        <v>33824</v>
      </c>
      <c r="C2108" s="365" t="s">
        <v>1583</v>
      </c>
      <c r="D2108" s="365" t="s">
        <v>1586</v>
      </c>
      <c r="E2108" s="366">
        <v>139.84</v>
      </c>
    </row>
    <row r="2109" spans="1:5" ht="12.75">
      <c r="A2109" s="365">
        <v>3271</v>
      </c>
      <c r="B2109" s="365" t="s">
        <v>33825</v>
      </c>
      <c r="C2109" s="365" t="s">
        <v>1583</v>
      </c>
      <c r="D2109" s="365" t="s">
        <v>1586</v>
      </c>
      <c r="E2109" s="366">
        <v>206.74</v>
      </c>
    </row>
    <row r="2110" spans="1:5" ht="12.75">
      <c r="A2110" s="365">
        <v>3270</v>
      </c>
      <c r="B2110" s="365" t="s">
        <v>33826</v>
      </c>
      <c r="C2110" s="365" t="s">
        <v>1583</v>
      </c>
      <c r="D2110" s="365" t="s">
        <v>1586</v>
      </c>
      <c r="E2110" s="366">
        <v>347.34</v>
      </c>
    </row>
    <row r="2111" spans="1:5" ht="12.75">
      <c r="A2111" s="365">
        <v>3275</v>
      </c>
      <c r="B2111" s="365" t="s">
        <v>33827</v>
      </c>
      <c r="C2111" s="365" t="s">
        <v>1585</v>
      </c>
      <c r="D2111" s="365" t="s">
        <v>1584</v>
      </c>
      <c r="E2111" s="366">
        <v>117.96</v>
      </c>
    </row>
    <row r="2112" spans="1:5" ht="12.75">
      <c r="A2112" s="365">
        <v>39512</v>
      </c>
      <c r="B2112" s="365" t="s">
        <v>33828</v>
      </c>
      <c r="C2112" s="365" t="s">
        <v>1585</v>
      </c>
      <c r="D2112" s="365" t="s">
        <v>1586</v>
      </c>
      <c r="E2112" s="366">
        <v>119.35</v>
      </c>
    </row>
    <row r="2113" spans="1:5" ht="12.75">
      <c r="A2113" s="365">
        <v>39511</v>
      </c>
      <c r="B2113" s="365" t="s">
        <v>33829</v>
      </c>
      <c r="C2113" s="365" t="s">
        <v>1585</v>
      </c>
      <c r="D2113" s="365" t="s">
        <v>1586</v>
      </c>
      <c r="E2113" s="366">
        <v>130.19</v>
      </c>
    </row>
    <row r="2114" spans="1:5" ht="12.75">
      <c r="A2114" s="365">
        <v>39513</v>
      </c>
      <c r="B2114" s="365" t="s">
        <v>33830</v>
      </c>
      <c r="C2114" s="365" t="s">
        <v>1585</v>
      </c>
      <c r="D2114" s="365" t="s">
        <v>1586</v>
      </c>
      <c r="E2114" s="366">
        <v>139.63</v>
      </c>
    </row>
    <row r="2115" spans="1:5" ht="12.75">
      <c r="A2115" s="365">
        <v>3286</v>
      </c>
      <c r="B2115" s="365" t="s">
        <v>33831</v>
      </c>
      <c r="C2115" s="365" t="s">
        <v>1585</v>
      </c>
      <c r="D2115" s="365" t="s">
        <v>1586</v>
      </c>
      <c r="E2115" s="366">
        <v>80.73</v>
      </c>
    </row>
    <row r="2116" spans="1:5" ht="12.75">
      <c r="A2116" s="365">
        <v>3287</v>
      </c>
      <c r="B2116" s="365" t="s">
        <v>33832</v>
      </c>
      <c r="C2116" s="365" t="s">
        <v>1585</v>
      </c>
      <c r="D2116" s="365" t="s">
        <v>1586</v>
      </c>
      <c r="E2116" s="366">
        <v>122</v>
      </c>
    </row>
    <row r="2117" spans="1:5" ht="12.75">
      <c r="A2117" s="365">
        <v>3283</v>
      </c>
      <c r="B2117" s="365" t="s">
        <v>33833</v>
      </c>
      <c r="C2117" s="365" t="s">
        <v>1585</v>
      </c>
      <c r="D2117" s="365" t="s">
        <v>1586</v>
      </c>
      <c r="E2117" s="366">
        <v>25.62</v>
      </c>
    </row>
    <row r="2118" spans="1:5" ht="12.75">
      <c r="A2118" s="365">
        <v>11587</v>
      </c>
      <c r="B2118" s="365" t="s">
        <v>33834</v>
      </c>
      <c r="C2118" s="365" t="s">
        <v>1585</v>
      </c>
      <c r="D2118" s="365" t="s">
        <v>1584</v>
      </c>
      <c r="E2118" s="366">
        <v>80.88</v>
      </c>
    </row>
    <row r="2119" spans="1:5" ht="12.75">
      <c r="A2119" s="365">
        <v>36225</v>
      </c>
      <c r="B2119" s="365" t="s">
        <v>33835</v>
      </c>
      <c r="C2119" s="365" t="s">
        <v>1585</v>
      </c>
      <c r="D2119" s="365" t="s">
        <v>1584</v>
      </c>
      <c r="E2119" s="366">
        <v>32.86</v>
      </c>
    </row>
    <row r="2120" spans="1:5" ht="12.75">
      <c r="A2120" s="365">
        <v>36230</v>
      </c>
      <c r="B2120" s="365" t="s">
        <v>33836</v>
      </c>
      <c r="C2120" s="365" t="s">
        <v>1585</v>
      </c>
      <c r="D2120" s="365" t="s">
        <v>1588</v>
      </c>
      <c r="E2120" s="366">
        <v>24.14</v>
      </c>
    </row>
    <row r="2121" spans="1:5" ht="12.75">
      <c r="A2121" s="365">
        <v>36238</v>
      </c>
      <c r="B2121" s="365" t="s">
        <v>33837</v>
      </c>
      <c r="C2121" s="365" t="s">
        <v>1585</v>
      </c>
      <c r="D2121" s="365" t="s">
        <v>1584</v>
      </c>
      <c r="E2121" s="366">
        <v>23.59</v>
      </c>
    </row>
    <row r="2122" spans="1:5" ht="12.75">
      <c r="A2122" s="365">
        <v>39363</v>
      </c>
      <c r="B2122" s="365" t="s">
        <v>33838</v>
      </c>
      <c r="C2122" s="365" t="s">
        <v>1583</v>
      </c>
      <c r="D2122" s="365" t="s">
        <v>1584</v>
      </c>
      <c r="E2122" s="364">
        <v>5058.74</v>
      </c>
    </row>
    <row r="2123" spans="1:5" ht="12.75">
      <c r="A2123" s="365">
        <v>39361</v>
      </c>
      <c r="B2123" s="365" t="s">
        <v>33839</v>
      </c>
      <c r="C2123" s="365" t="s">
        <v>1583</v>
      </c>
      <c r="D2123" s="365" t="s">
        <v>1584</v>
      </c>
      <c r="E2123" s="364">
        <v>1300.81</v>
      </c>
    </row>
    <row r="2124" spans="1:5" ht="12.75">
      <c r="A2124" s="365">
        <v>39362</v>
      </c>
      <c r="B2124" s="365" t="s">
        <v>33840</v>
      </c>
      <c r="C2124" s="365" t="s">
        <v>1583</v>
      </c>
      <c r="D2124" s="365" t="s">
        <v>1584</v>
      </c>
      <c r="E2124" s="364">
        <v>4002.95</v>
      </c>
    </row>
    <row r="2125" spans="1:5" ht="12.75">
      <c r="A2125" s="365">
        <v>39364</v>
      </c>
      <c r="B2125" s="365" t="s">
        <v>33841</v>
      </c>
      <c r="C2125" s="365" t="s">
        <v>1583</v>
      </c>
      <c r="D2125" s="365" t="s">
        <v>1584</v>
      </c>
      <c r="E2125" s="364">
        <v>11562.84</v>
      </c>
    </row>
    <row r="2126" spans="1:5" ht="12.75">
      <c r="A2126" s="365">
        <v>14576</v>
      </c>
      <c r="B2126" s="365" t="s">
        <v>33842</v>
      </c>
      <c r="C2126" s="365" t="s">
        <v>1583</v>
      </c>
      <c r="D2126" s="365" t="s">
        <v>1586</v>
      </c>
      <c r="E2126" s="364">
        <v>7045076.79</v>
      </c>
    </row>
    <row r="2127" spans="1:5" ht="12.75">
      <c r="A2127" s="365">
        <v>13877</v>
      </c>
      <c r="B2127" s="365" t="s">
        <v>33843</v>
      </c>
      <c r="C2127" s="365" t="s">
        <v>1583</v>
      </c>
      <c r="D2127" s="365" t="s">
        <v>1586</v>
      </c>
      <c r="E2127" s="364">
        <v>3015892.29</v>
      </c>
    </row>
    <row r="2128" spans="1:5" ht="12.75">
      <c r="A2128" s="365">
        <v>7307</v>
      </c>
      <c r="B2128" s="365" t="s">
        <v>33844</v>
      </c>
      <c r="C2128" s="365" t="s">
        <v>1591</v>
      </c>
      <c r="D2128" s="365" t="s">
        <v>1584</v>
      </c>
      <c r="E2128" s="366">
        <v>46.42</v>
      </c>
    </row>
    <row r="2129" spans="1:5" ht="12.75">
      <c r="A2129" s="365">
        <v>38122</v>
      </c>
      <c r="B2129" s="365" t="s">
        <v>33845</v>
      </c>
      <c r="C2129" s="365" t="s">
        <v>1591</v>
      </c>
      <c r="D2129" s="365" t="s">
        <v>1584</v>
      </c>
      <c r="E2129" s="366">
        <v>23.38</v>
      </c>
    </row>
    <row r="2130" spans="1:5" ht="12.75">
      <c r="A2130" s="365">
        <v>43653</v>
      </c>
      <c r="B2130" s="365" t="s">
        <v>33846</v>
      </c>
      <c r="C2130" s="365" t="s">
        <v>1591</v>
      </c>
      <c r="D2130" s="365" t="s">
        <v>1584</v>
      </c>
      <c r="E2130" s="366">
        <v>48.69</v>
      </c>
    </row>
    <row r="2131" spans="1:5" ht="12.75">
      <c r="A2131" s="365">
        <v>38633</v>
      </c>
      <c r="B2131" s="365" t="s">
        <v>33847</v>
      </c>
      <c r="C2131" s="365" t="s">
        <v>1583</v>
      </c>
      <c r="D2131" s="365" t="s">
        <v>1584</v>
      </c>
      <c r="E2131" s="366">
        <v>10.55</v>
      </c>
    </row>
    <row r="2132" spans="1:5" ht="12.75">
      <c r="A2132" s="365">
        <v>12344</v>
      </c>
      <c r="B2132" s="365" t="s">
        <v>33848</v>
      </c>
      <c r="C2132" s="365" t="s">
        <v>1583</v>
      </c>
      <c r="D2132" s="365" t="s">
        <v>1584</v>
      </c>
      <c r="E2132" s="366">
        <v>3.28</v>
      </c>
    </row>
    <row r="2133" spans="1:5" ht="12.75">
      <c r="A2133" s="365">
        <v>12343</v>
      </c>
      <c r="B2133" s="365" t="s">
        <v>33849</v>
      </c>
      <c r="C2133" s="365" t="s">
        <v>1583</v>
      </c>
      <c r="D2133" s="365" t="s">
        <v>1584</v>
      </c>
      <c r="E2133" s="366">
        <v>5.08</v>
      </c>
    </row>
    <row r="2134" spans="1:5" ht="12.75">
      <c r="A2134" s="365">
        <v>3295</v>
      </c>
      <c r="B2134" s="365" t="s">
        <v>33850</v>
      </c>
      <c r="C2134" s="365" t="s">
        <v>1583</v>
      </c>
      <c r="D2134" s="365" t="s">
        <v>1584</v>
      </c>
      <c r="E2134" s="366">
        <v>17.75</v>
      </c>
    </row>
    <row r="2135" spans="1:5" ht="12.75">
      <c r="A2135" s="365">
        <v>3302</v>
      </c>
      <c r="B2135" s="365" t="s">
        <v>33851</v>
      </c>
      <c r="C2135" s="365" t="s">
        <v>1583</v>
      </c>
      <c r="D2135" s="365" t="s">
        <v>1584</v>
      </c>
      <c r="E2135" s="366">
        <v>18.559999999999999</v>
      </c>
    </row>
    <row r="2136" spans="1:5" ht="12.75">
      <c r="A2136" s="365">
        <v>3297</v>
      </c>
      <c r="B2136" s="365" t="s">
        <v>33852</v>
      </c>
      <c r="C2136" s="365" t="s">
        <v>1583</v>
      </c>
      <c r="D2136" s="365" t="s">
        <v>1584</v>
      </c>
      <c r="E2136" s="366">
        <v>19.809999999999999</v>
      </c>
    </row>
    <row r="2137" spans="1:5" ht="12.75">
      <c r="A2137" s="365">
        <v>3294</v>
      </c>
      <c r="B2137" s="365" t="s">
        <v>33853</v>
      </c>
      <c r="C2137" s="365" t="s">
        <v>1583</v>
      </c>
      <c r="D2137" s="365" t="s">
        <v>1584</v>
      </c>
      <c r="E2137" s="366">
        <v>20.12</v>
      </c>
    </row>
    <row r="2138" spans="1:5" ht="12.75">
      <c r="A2138" s="365">
        <v>3292</v>
      </c>
      <c r="B2138" s="365" t="s">
        <v>33854</v>
      </c>
      <c r="C2138" s="365" t="s">
        <v>1583</v>
      </c>
      <c r="D2138" s="365" t="s">
        <v>1588</v>
      </c>
      <c r="E2138" s="366">
        <v>18.899999999999999</v>
      </c>
    </row>
    <row r="2139" spans="1:5" ht="12.75">
      <c r="A2139" s="365">
        <v>3298</v>
      </c>
      <c r="B2139" s="365" t="s">
        <v>33855</v>
      </c>
      <c r="C2139" s="365" t="s">
        <v>1583</v>
      </c>
      <c r="D2139" s="365" t="s">
        <v>1584</v>
      </c>
      <c r="E2139" s="366">
        <v>44.29</v>
      </c>
    </row>
    <row r="2140" spans="1:5" ht="12.75">
      <c r="A2140" s="365">
        <v>11596</v>
      </c>
      <c r="B2140" s="365" t="s">
        <v>33856</v>
      </c>
      <c r="C2140" s="365" t="s">
        <v>1583</v>
      </c>
      <c r="D2140" s="365" t="s">
        <v>1584</v>
      </c>
      <c r="E2140" s="366">
        <v>666.19</v>
      </c>
    </row>
    <row r="2141" spans="1:5" ht="12.75">
      <c r="A2141" s="365">
        <v>34802</v>
      </c>
      <c r="B2141" s="365" t="s">
        <v>33857</v>
      </c>
      <c r="C2141" s="365" t="s">
        <v>1583</v>
      </c>
      <c r="D2141" s="365" t="s">
        <v>1584</v>
      </c>
      <c r="E2141" s="364">
        <v>1829.59</v>
      </c>
    </row>
    <row r="2142" spans="1:5" ht="12.75">
      <c r="A2142" s="365">
        <v>11588</v>
      </c>
      <c r="B2142" s="365" t="s">
        <v>33858</v>
      </c>
      <c r="C2142" s="365" t="s">
        <v>1583</v>
      </c>
      <c r="D2142" s="365" t="s">
        <v>1584</v>
      </c>
      <c r="E2142" s="364">
        <v>1973.83</v>
      </c>
    </row>
    <row r="2143" spans="1:5" ht="12.75">
      <c r="A2143" s="365">
        <v>34383</v>
      </c>
      <c r="B2143" s="365" t="s">
        <v>33859</v>
      </c>
      <c r="C2143" s="365" t="s">
        <v>1583</v>
      </c>
      <c r="D2143" s="365" t="s">
        <v>1584</v>
      </c>
      <c r="E2143" s="364">
        <v>2171.36</v>
      </c>
    </row>
    <row r="2144" spans="1:5" ht="12.75">
      <c r="A2144" s="365">
        <v>40451</v>
      </c>
      <c r="B2144" s="365" t="s">
        <v>33860</v>
      </c>
      <c r="C2144" s="365" t="s">
        <v>1585</v>
      </c>
      <c r="D2144" s="365" t="s">
        <v>1584</v>
      </c>
      <c r="E2144" s="366">
        <v>175.52</v>
      </c>
    </row>
    <row r="2145" spans="1:5" ht="12.75">
      <c r="A2145" s="365">
        <v>40453</v>
      </c>
      <c r="B2145" s="365" t="s">
        <v>33861</v>
      </c>
      <c r="C2145" s="365" t="s">
        <v>1585</v>
      </c>
      <c r="D2145" s="365" t="s">
        <v>1584</v>
      </c>
      <c r="E2145" s="366">
        <v>189.91</v>
      </c>
    </row>
    <row r="2146" spans="1:5" ht="12.75">
      <c r="A2146" s="365">
        <v>40452</v>
      </c>
      <c r="B2146" s="365" t="s">
        <v>33862</v>
      </c>
      <c r="C2146" s="365" t="s">
        <v>1585</v>
      </c>
      <c r="D2146" s="365" t="s">
        <v>1584</v>
      </c>
      <c r="E2146" s="366">
        <v>208.31</v>
      </c>
    </row>
    <row r="2147" spans="1:5" ht="12.75">
      <c r="A2147" s="365">
        <v>11594</v>
      </c>
      <c r="B2147" s="365" t="s">
        <v>33863</v>
      </c>
      <c r="C2147" s="365" t="s">
        <v>1583</v>
      </c>
      <c r="D2147" s="365" t="s">
        <v>1584</v>
      </c>
      <c r="E2147" s="366">
        <v>629.12</v>
      </c>
    </row>
    <row r="2148" spans="1:5" ht="12.75">
      <c r="A2148" s="365">
        <v>3311</v>
      </c>
      <c r="B2148" s="365" t="s">
        <v>33864</v>
      </c>
      <c r="C2148" s="365" t="s">
        <v>1592</v>
      </c>
      <c r="D2148" s="365" t="s">
        <v>1584</v>
      </c>
      <c r="E2148" s="366">
        <v>629.12</v>
      </c>
    </row>
    <row r="2149" spans="1:5" ht="12.75">
      <c r="A2149" s="365">
        <v>11599</v>
      </c>
      <c r="B2149" s="365" t="s">
        <v>33865</v>
      </c>
      <c r="C2149" s="365" t="s">
        <v>1583</v>
      </c>
      <c r="D2149" s="365" t="s">
        <v>1584</v>
      </c>
      <c r="E2149" s="366">
        <v>836.65</v>
      </c>
    </row>
    <row r="2150" spans="1:5" ht="12.75">
      <c r="A2150" s="365">
        <v>11593</v>
      </c>
      <c r="B2150" s="365" t="s">
        <v>33866</v>
      </c>
      <c r="C2150" s="365" t="s">
        <v>1583</v>
      </c>
      <c r="D2150" s="365" t="s">
        <v>1584</v>
      </c>
      <c r="E2150" s="364">
        <v>1172.94</v>
      </c>
    </row>
    <row r="2151" spans="1:5" ht="12.75">
      <c r="A2151" s="365">
        <v>3314</v>
      </c>
      <c r="B2151" s="365" t="s">
        <v>33867</v>
      </c>
      <c r="C2151" s="365" t="s">
        <v>1592</v>
      </c>
      <c r="D2151" s="365" t="s">
        <v>1584</v>
      </c>
      <c r="E2151" s="366">
        <v>838.89</v>
      </c>
    </row>
    <row r="2152" spans="1:5" ht="12.75">
      <c r="A2152" s="365">
        <v>11597</v>
      </c>
      <c r="B2152" s="365" t="s">
        <v>33868</v>
      </c>
      <c r="C2152" s="365" t="s">
        <v>1583</v>
      </c>
      <c r="D2152" s="365" t="s">
        <v>1584</v>
      </c>
      <c r="E2152" s="366">
        <v>975.52</v>
      </c>
    </row>
    <row r="2153" spans="1:5" ht="12.75">
      <c r="A2153" s="365">
        <v>3309</v>
      </c>
      <c r="B2153" s="365" t="s">
        <v>33869</v>
      </c>
      <c r="C2153" s="365" t="s">
        <v>1592</v>
      </c>
      <c r="D2153" s="365" t="s">
        <v>1584</v>
      </c>
      <c r="E2153" s="366">
        <v>666.19</v>
      </c>
    </row>
    <row r="2154" spans="1:5" ht="12.75">
      <c r="A2154" s="365">
        <v>34612</v>
      </c>
      <c r="B2154" s="365" t="s">
        <v>33870</v>
      </c>
      <c r="C2154" s="365" t="s">
        <v>1583</v>
      </c>
      <c r="D2154" s="365" t="s">
        <v>1584</v>
      </c>
      <c r="E2154" s="364">
        <v>1206.55</v>
      </c>
    </row>
    <row r="2155" spans="1:5" ht="12.75">
      <c r="A2155" s="365">
        <v>34635</v>
      </c>
      <c r="B2155" s="365" t="s">
        <v>33871</v>
      </c>
      <c r="C2155" s="365" t="s">
        <v>1583</v>
      </c>
      <c r="D2155" s="365" t="s">
        <v>1584</v>
      </c>
      <c r="E2155" s="364">
        <v>1551.57</v>
      </c>
    </row>
    <row r="2156" spans="1:5" ht="12.75">
      <c r="A2156" s="365">
        <v>34633</v>
      </c>
      <c r="B2156" s="365" t="s">
        <v>33872</v>
      </c>
      <c r="C2156" s="365" t="s">
        <v>1583</v>
      </c>
      <c r="D2156" s="365" t="s">
        <v>1584</v>
      </c>
      <c r="E2156" s="364">
        <v>1710.24</v>
      </c>
    </row>
    <row r="2157" spans="1:5" ht="12.75">
      <c r="A2157" s="365">
        <v>40440</v>
      </c>
      <c r="B2157" s="365" t="s">
        <v>33873</v>
      </c>
      <c r="C2157" s="365" t="s">
        <v>1592</v>
      </c>
      <c r="D2157" s="365" t="s">
        <v>1584</v>
      </c>
      <c r="E2157" s="366">
        <v>873.79</v>
      </c>
    </row>
    <row r="2158" spans="1:5" ht="12.75">
      <c r="A2158" s="365">
        <v>40441</v>
      </c>
      <c r="B2158" s="365" t="s">
        <v>33874</v>
      </c>
      <c r="C2158" s="365" t="s">
        <v>1592</v>
      </c>
      <c r="D2158" s="365" t="s">
        <v>1584</v>
      </c>
      <c r="E2158" s="366">
        <v>557.86</v>
      </c>
    </row>
    <row r="2159" spans="1:5" ht="12.75">
      <c r="A2159" s="365">
        <v>40449</v>
      </c>
      <c r="B2159" s="365" t="s">
        <v>33875</v>
      </c>
      <c r="C2159" s="365" t="s">
        <v>1592</v>
      </c>
      <c r="D2159" s="365" t="s">
        <v>1584</v>
      </c>
      <c r="E2159" s="366">
        <v>468.98</v>
      </c>
    </row>
    <row r="2160" spans="1:5" ht="12.75">
      <c r="A2160" s="365">
        <v>34800</v>
      </c>
      <c r="B2160" s="365" t="s">
        <v>33876</v>
      </c>
      <c r="C2160" s="365" t="s">
        <v>1592</v>
      </c>
      <c r="D2160" s="365" t="s">
        <v>1584</v>
      </c>
      <c r="E2160" s="366">
        <v>586.46</v>
      </c>
    </row>
    <row r="2161" spans="1:5" ht="12.75">
      <c r="A2161" s="365">
        <v>11592</v>
      </c>
      <c r="B2161" s="365" t="s">
        <v>33877</v>
      </c>
      <c r="C2161" s="365" t="s">
        <v>1583</v>
      </c>
      <c r="D2161" s="365" t="s">
        <v>1584</v>
      </c>
      <c r="E2161" s="366">
        <v>838.89</v>
      </c>
    </row>
    <row r="2162" spans="1:5" ht="12.75">
      <c r="A2162" s="365">
        <v>40438</v>
      </c>
      <c r="B2162" s="365" t="s">
        <v>33878</v>
      </c>
      <c r="C2162" s="365" t="s">
        <v>1592</v>
      </c>
      <c r="D2162" s="365" t="s">
        <v>1584</v>
      </c>
      <c r="E2162" s="366">
        <v>390.71</v>
      </c>
    </row>
    <row r="2163" spans="1:5" ht="12.75">
      <c r="A2163" s="365">
        <v>40436</v>
      </c>
      <c r="B2163" s="365" t="s">
        <v>33879</v>
      </c>
      <c r="C2163" s="365" t="s">
        <v>1592</v>
      </c>
      <c r="D2163" s="365" t="s">
        <v>1584</v>
      </c>
      <c r="E2163" s="366">
        <v>487.19</v>
      </c>
    </row>
    <row r="2164" spans="1:5" ht="12.75">
      <c r="A2164" s="365">
        <v>4315</v>
      </c>
      <c r="B2164" s="365" t="s">
        <v>33880</v>
      </c>
      <c r="C2164" s="365" t="s">
        <v>1583</v>
      </c>
      <c r="D2164" s="365" t="s">
        <v>1584</v>
      </c>
      <c r="E2164" s="366">
        <v>2.94</v>
      </c>
    </row>
    <row r="2165" spans="1:5" ht="12.75">
      <c r="A2165" s="365">
        <v>402</v>
      </c>
      <c r="B2165" s="365" t="s">
        <v>33881</v>
      </c>
      <c r="C2165" s="365" t="s">
        <v>1583</v>
      </c>
      <c r="D2165" s="365" t="s">
        <v>1584</v>
      </c>
      <c r="E2165" s="366">
        <v>18.170000000000002</v>
      </c>
    </row>
    <row r="2166" spans="1:5" ht="12.75">
      <c r="A2166" s="365">
        <v>4226</v>
      </c>
      <c r="B2166" s="365" t="s">
        <v>33882</v>
      </c>
      <c r="C2166" s="365" t="s">
        <v>1590</v>
      </c>
      <c r="D2166" s="365" t="s">
        <v>1588</v>
      </c>
      <c r="E2166" s="366">
        <v>7.73</v>
      </c>
    </row>
    <row r="2167" spans="1:5" ht="12.75">
      <c r="A2167" s="365">
        <v>4222</v>
      </c>
      <c r="B2167" s="365" t="s">
        <v>13</v>
      </c>
      <c r="C2167" s="365" t="s">
        <v>1591</v>
      </c>
      <c r="D2167" s="365" t="s">
        <v>1588</v>
      </c>
      <c r="E2167" s="366">
        <v>5</v>
      </c>
    </row>
    <row r="2168" spans="1:5" ht="12.75">
      <c r="A2168" s="365">
        <v>34804</v>
      </c>
      <c r="B2168" s="365" t="s">
        <v>33883</v>
      </c>
      <c r="C2168" s="365" t="s">
        <v>1585</v>
      </c>
      <c r="D2168" s="365" t="s">
        <v>1584</v>
      </c>
      <c r="E2168" s="366">
        <v>70.819999999999993</v>
      </c>
    </row>
    <row r="2169" spans="1:5" ht="12.75">
      <c r="A2169" s="365">
        <v>4013</v>
      </c>
      <c r="B2169" s="365" t="s">
        <v>33884</v>
      </c>
      <c r="C2169" s="365" t="s">
        <v>1585</v>
      </c>
      <c r="D2169" s="365" t="s">
        <v>1584</v>
      </c>
      <c r="E2169" s="366">
        <v>8.42</v>
      </c>
    </row>
    <row r="2170" spans="1:5" ht="12.75">
      <c r="A2170" s="365">
        <v>4011</v>
      </c>
      <c r="B2170" s="365" t="s">
        <v>33885</v>
      </c>
      <c r="C2170" s="365" t="s">
        <v>1585</v>
      </c>
      <c r="D2170" s="365" t="s">
        <v>1584</v>
      </c>
      <c r="E2170" s="366">
        <v>9.4</v>
      </c>
    </row>
    <row r="2171" spans="1:5" ht="12.75">
      <c r="A2171" s="365">
        <v>4021</v>
      </c>
      <c r="B2171" s="365" t="s">
        <v>33886</v>
      </c>
      <c r="C2171" s="365" t="s">
        <v>1585</v>
      </c>
      <c r="D2171" s="365" t="s">
        <v>1584</v>
      </c>
      <c r="E2171" s="366">
        <v>11.73</v>
      </c>
    </row>
    <row r="2172" spans="1:5" ht="12.75">
      <c r="A2172" s="365">
        <v>4019</v>
      </c>
      <c r="B2172" s="365" t="s">
        <v>33887</v>
      </c>
      <c r="C2172" s="365" t="s">
        <v>1585</v>
      </c>
      <c r="D2172" s="365" t="s">
        <v>1584</v>
      </c>
      <c r="E2172" s="366">
        <v>14.08</v>
      </c>
    </row>
    <row r="2173" spans="1:5" ht="12.75">
      <c r="A2173" s="365">
        <v>4012</v>
      </c>
      <c r="B2173" s="365" t="s">
        <v>33888</v>
      </c>
      <c r="C2173" s="365" t="s">
        <v>1585</v>
      </c>
      <c r="D2173" s="365" t="s">
        <v>1584</v>
      </c>
      <c r="E2173" s="366">
        <v>18.87</v>
      </c>
    </row>
    <row r="2174" spans="1:5" ht="12.75">
      <c r="A2174" s="365">
        <v>4020</v>
      </c>
      <c r="B2174" s="365" t="s">
        <v>33889</v>
      </c>
      <c r="C2174" s="365" t="s">
        <v>1585</v>
      </c>
      <c r="D2174" s="365" t="s">
        <v>1584</v>
      </c>
      <c r="E2174" s="366">
        <v>23.63</v>
      </c>
    </row>
    <row r="2175" spans="1:5" ht="12.75">
      <c r="A2175" s="365">
        <v>4018</v>
      </c>
      <c r="B2175" s="365" t="s">
        <v>33890</v>
      </c>
      <c r="C2175" s="365" t="s">
        <v>1585</v>
      </c>
      <c r="D2175" s="365" t="s">
        <v>1584</v>
      </c>
      <c r="E2175" s="366">
        <v>28.31</v>
      </c>
    </row>
    <row r="2176" spans="1:5" ht="12.75">
      <c r="A2176" s="365">
        <v>36498</v>
      </c>
      <c r="B2176" s="365" t="s">
        <v>33891</v>
      </c>
      <c r="C2176" s="365" t="s">
        <v>1583</v>
      </c>
      <c r="D2176" s="365" t="s">
        <v>1586</v>
      </c>
      <c r="E2176" s="364">
        <v>8499.02</v>
      </c>
    </row>
    <row r="2177" spans="1:5" ht="12.75">
      <c r="A2177" s="365">
        <v>12872</v>
      </c>
      <c r="B2177" s="365" t="s">
        <v>33892</v>
      </c>
      <c r="C2177" s="365" t="s">
        <v>1587</v>
      </c>
      <c r="D2177" s="365" t="s">
        <v>1584</v>
      </c>
      <c r="E2177" s="366">
        <v>13.93</v>
      </c>
    </row>
    <row r="2178" spans="1:5" ht="12.75">
      <c r="A2178" s="365">
        <v>41075</v>
      </c>
      <c r="B2178" s="365" t="s">
        <v>33893</v>
      </c>
      <c r="C2178" s="365" t="s">
        <v>1593</v>
      </c>
      <c r="D2178" s="365" t="s">
        <v>1584</v>
      </c>
      <c r="E2178" s="364">
        <v>2446.4499999999998</v>
      </c>
    </row>
    <row r="2179" spans="1:5" ht="12.75">
      <c r="A2179" s="365">
        <v>44324</v>
      </c>
      <c r="B2179" s="365" t="s">
        <v>33894</v>
      </c>
      <c r="C2179" s="365" t="s">
        <v>1590</v>
      </c>
      <c r="D2179" s="365" t="s">
        <v>1584</v>
      </c>
      <c r="E2179" s="366">
        <v>2.86</v>
      </c>
    </row>
    <row r="2180" spans="1:5" ht="12.75">
      <c r="A2180" s="365">
        <v>3315</v>
      </c>
      <c r="B2180" s="365" t="s">
        <v>33895</v>
      </c>
      <c r="C2180" s="365" t="s">
        <v>1590</v>
      </c>
      <c r="D2180" s="365" t="s">
        <v>1584</v>
      </c>
      <c r="E2180" s="366">
        <v>0.83</v>
      </c>
    </row>
    <row r="2181" spans="1:5" ht="12.75">
      <c r="A2181" s="365">
        <v>36870</v>
      </c>
      <c r="B2181" s="365" t="s">
        <v>33896</v>
      </c>
      <c r="C2181" s="365" t="s">
        <v>1590</v>
      </c>
      <c r="D2181" s="365" t="s">
        <v>1584</v>
      </c>
      <c r="E2181" s="366">
        <v>0.64</v>
      </c>
    </row>
    <row r="2182" spans="1:5" ht="12.75">
      <c r="A2182" s="365">
        <v>5092</v>
      </c>
      <c r="B2182" s="365" t="s">
        <v>33897</v>
      </c>
      <c r="C2182" s="365" t="s">
        <v>1594</v>
      </c>
      <c r="D2182" s="365" t="s">
        <v>1584</v>
      </c>
      <c r="E2182" s="366">
        <v>17.09</v>
      </c>
    </row>
    <row r="2183" spans="1:5" ht="12.75">
      <c r="A2183" s="365">
        <v>11462</v>
      </c>
      <c r="B2183" s="365" t="s">
        <v>33898</v>
      </c>
      <c r="C2183" s="365" t="s">
        <v>1594</v>
      </c>
      <c r="D2183" s="365" t="s">
        <v>1584</v>
      </c>
      <c r="E2183" s="366">
        <v>17.48</v>
      </c>
    </row>
    <row r="2184" spans="1:5" ht="12.75">
      <c r="A2184" s="365">
        <v>36529</v>
      </c>
      <c r="B2184" s="365" t="s">
        <v>33899</v>
      </c>
      <c r="C2184" s="365" t="s">
        <v>1583</v>
      </c>
      <c r="D2184" s="365" t="s">
        <v>1586</v>
      </c>
      <c r="E2184" s="364">
        <v>76198.97</v>
      </c>
    </row>
    <row r="2185" spans="1:5" ht="12.75">
      <c r="A2185" s="365">
        <v>3318</v>
      </c>
      <c r="B2185" s="365" t="s">
        <v>33900</v>
      </c>
      <c r="C2185" s="365" t="s">
        <v>1583</v>
      </c>
      <c r="D2185" s="365" t="s">
        <v>1586</v>
      </c>
      <c r="E2185" s="364">
        <v>59740</v>
      </c>
    </row>
    <row r="2186" spans="1:5" ht="12.75">
      <c r="A2186" s="365">
        <v>3324</v>
      </c>
      <c r="B2186" s="365" t="s">
        <v>33901</v>
      </c>
      <c r="C2186" s="365" t="s">
        <v>1585</v>
      </c>
      <c r="D2186" s="365" t="s">
        <v>1584</v>
      </c>
      <c r="E2186" s="366">
        <v>9.92</v>
      </c>
    </row>
    <row r="2187" spans="1:5" ht="12.75">
      <c r="A2187" s="365">
        <v>3322</v>
      </c>
      <c r="B2187" s="365" t="s">
        <v>33902</v>
      </c>
      <c r="C2187" s="365" t="s">
        <v>1585</v>
      </c>
      <c r="D2187" s="365" t="s">
        <v>1588</v>
      </c>
      <c r="E2187" s="366">
        <v>13.9</v>
      </c>
    </row>
    <row r="2188" spans="1:5" ht="12.75">
      <c r="A2188" s="365">
        <v>5076</v>
      </c>
      <c r="B2188" s="365" t="s">
        <v>33903</v>
      </c>
      <c r="C2188" s="365" t="s">
        <v>1590</v>
      </c>
      <c r="D2188" s="365" t="s">
        <v>1584</v>
      </c>
      <c r="E2188" s="366">
        <v>23.94</v>
      </c>
    </row>
    <row r="2189" spans="1:5" ht="12.75">
      <c r="A2189" s="365">
        <v>5077</v>
      </c>
      <c r="B2189" s="365" t="s">
        <v>33904</v>
      </c>
      <c r="C2189" s="365" t="s">
        <v>1590</v>
      </c>
      <c r="D2189" s="365" t="s">
        <v>1584</v>
      </c>
      <c r="E2189" s="366">
        <v>26.46</v>
      </c>
    </row>
    <row r="2190" spans="1:5" ht="12.75">
      <c r="A2190" s="365">
        <v>11837</v>
      </c>
      <c r="B2190" s="365" t="s">
        <v>33905</v>
      </c>
      <c r="C2190" s="365" t="s">
        <v>1583</v>
      </c>
      <c r="D2190" s="365" t="s">
        <v>1584</v>
      </c>
      <c r="E2190" s="366">
        <v>69.08</v>
      </c>
    </row>
    <row r="2191" spans="1:5" ht="12.75">
      <c r="A2191" s="365">
        <v>38055</v>
      </c>
      <c r="B2191" s="365" t="s">
        <v>33906</v>
      </c>
      <c r="C2191" s="365" t="s">
        <v>1583</v>
      </c>
      <c r="D2191" s="365" t="s">
        <v>1584</v>
      </c>
      <c r="E2191" s="366">
        <v>6.26</v>
      </c>
    </row>
    <row r="2192" spans="1:5" ht="12.75">
      <c r="A2192" s="365">
        <v>415</v>
      </c>
      <c r="B2192" s="365" t="s">
        <v>33907</v>
      </c>
      <c r="C2192" s="365" t="s">
        <v>1583</v>
      </c>
      <c r="D2192" s="365" t="s">
        <v>1584</v>
      </c>
      <c r="E2192" s="366">
        <v>28.32</v>
      </c>
    </row>
    <row r="2193" spans="1:5" ht="12.75">
      <c r="A2193" s="365">
        <v>416</v>
      </c>
      <c r="B2193" s="365" t="s">
        <v>33908</v>
      </c>
      <c r="C2193" s="365" t="s">
        <v>1583</v>
      </c>
      <c r="D2193" s="365" t="s">
        <v>1584</v>
      </c>
      <c r="E2193" s="366">
        <v>10.37</v>
      </c>
    </row>
    <row r="2194" spans="1:5" ht="12.75">
      <c r="A2194" s="365">
        <v>425</v>
      </c>
      <c r="B2194" s="365" t="s">
        <v>33909</v>
      </c>
      <c r="C2194" s="365" t="s">
        <v>1583</v>
      </c>
      <c r="D2194" s="365" t="s">
        <v>1584</v>
      </c>
      <c r="E2194" s="366">
        <v>6.43</v>
      </c>
    </row>
    <row r="2195" spans="1:5" ht="12.75">
      <c r="A2195" s="365">
        <v>426</v>
      </c>
      <c r="B2195" s="365" t="s">
        <v>33910</v>
      </c>
      <c r="C2195" s="365" t="s">
        <v>1583</v>
      </c>
      <c r="D2195" s="365" t="s">
        <v>1584</v>
      </c>
      <c r="E2195" s="366">
        <v>35.4</v>
      </c>
    </row>
    <row r="2196" spans="1:5" ht="12.75">
      <c r="A2196" s="365">
        <v>38056</v>
      </c>
      <c r="B2196" s="365" t="s">
        <v>33911</v>
      </c>
      <c r="C2196" s="365" t="s">
        <v>1583</v>
      </c>
      <c r="D2196" s="365" t="s">
        <v>1584</v>
      </c>
      <c r="E2196" s="366">
        <v>34.57</v>
      </c>
    </row>
    <row r="2197" spans="1:5" ht="12.75">
      <c r="A2197" s="365">
        <v>1564</v>
      </c>
      <c r="B2197" s="365" t="s">
        <v>33912</v>
      </c>
      <c r="C2197" s="365" t="s">
        <v>1583</v>
      </c>
      <c r="D2197" s="365" t="s">
        <v>1584</v>
      </c>
      <c r="E2197" s="366">
        <v>13.19</v>
      </c>
    </row>
    <row r="2198" spans="1:5" ht="12.75">
      <c r="A2198" s="365">
        <v>11032</v>
      </c>
      <c r="B2198" s="365" t="s">
        <v>33913</v>
      </c>
      <c r="C2198" s="365" t="s">
        <v>1583</v>
      </c>
      <c r="D2198" s="365" t="s">
        <v>1584</v>
      </c>
      <c r="E2198" s="366">
        <v>16.57</v>
      </c>
    </row>
    <row r="2199" spans="1:5" ht="12.75">
      <c r="A2199" s="365">
        <v>36786</v>
      </c>
      <c r="B2199" s="365" t="s">
        <v>33914</v>
      </c>
      <c r="C2199" s="365" t="s">
        <v>1601</v>
      </c>
      <c r="D2199" s="365" t="s">
        <v>1586</v>
      </c>
      <c r="E2199" s="366">
        <v>159.07</v>
      </c>
    </row>
    <row r="2200" spans="1:5" ht="12.75">
      <c r="A2200" s="365">
        <v>36785</v>
      </c>
      <c r="B2200" s="365" t="s">
        <v>33915</v>
      </c>
      <c r="C2200" s="365" t="s">
        <v>1601</v>
      </c>
      <c r="D2200" s="365" t="s">
        <v>1586</v>
      </c>
      <c r="E2200" s="366">
        <v>138.22</v>
      </c>
    </row>
    <row r="2201" spans="1:5" ht="12.75">
      <c r="A2201" s="365">
        <v>36782</v>
      </c>
      <c r="B2201" s="365" t="s">
        <v>33916</v>
      </c>
      <c r="C2201" s="365" t="s">
        <v>1601</v>
      </c>
      <c r="D2201" s="365" t="s">
        <v>1586</v>
      </c>
      <c r="E2201" s="366">
        <v>164.99</v>
      </c>
    </row>
    <row r="2202" spans="1:5" ht="12.75">
      <c r="A2202" s="365">
        <v>44481</v>
      </c>
      <c r="B2202" s="365" t="s">
        <v>33917</v>
      </c>
      <c r="C2202" s="365" t="s">
        <v>1601</v>
      </c>
      <c r="D2202" s="365" t="s">
        <v>1586</v>
      </c>
      <c r="E2202" s="366">
        <v>185.85</v>
      </c>
    </row>
    <row r="2203" spans="1:5" ht="12.75">
      <c r="A2203" s="365">
        <v>4824</v>
      </c>
      <c r="B2203" s="365" t="s">
        <v>33918</v>
      </c>
      <c r="C2203" s="365" t="s">
        <v>1590</v>
      </c>
      <c r="D2203" s="365" t="s">
        <v>1584</v>
      </c>
      <c r="E2203" s="366">
        <v>0.28000000000000003</v>
      </c>
    </row>
    <row r="2204" spans="1:5" ht="12.75">
      <c r="A2204" s="365">
        <v>11795</v>
      </c>
      <c r="B2204" s="365" t="s">
        <v>33919</v>
      </c>
      <c r="C2204" s="365" t="s">
        <v>1585</v>
      </c>
      <c r="D2204" s="365" t="s">
        <v>1584</v>
      </c>
      <c r="E2204" s="366">
        <v>377.35</v>
      </c>
    </row>
    <row r="2205" spans="1:5" ht="12.75">
      <c r="A2205" s="365">
        <v>134</v>
      </c>
      <c r="B2205" s="365" t="s">
        <v>33920</v>
      </c>
      <c r="C2205" s="365" t="s">
        <v>1590</v>
      </c>
      <c r="D2205" s="365" t="s">
        <v>1584</v>
      </c>
      <c r="E2205" s="366">
        <v>1.54</v>
      </c>
    </row>
    <row r="2206" spans="1:5" ht="12.75">
      <c r="A2206" s="365">
        <v>4229</v>
      </c>
      <c r="B2206" s="365" t="s">
        <v>33921</v>
      </c>
      <c r="C2206" s="365" t="s">
        <v>1590</v>
      </c>
      <c r="D2206" s="365" t="s">
        <v>1584</v>
      </c>
      <c r="E2206" s="366">
        <v>34.72</v>
      </c>
    </row>
    <row r="2207" spans="1:5" ht="12.75">
      <c r="A2207" s="365">
        <v>11731</v>
      </c>
      <c r="B2207" s="365" t="s">
        <v>33922</v>
      </c>
      <c r="C2207" s="365" t="s">
        <v>1583</v>
      </c>
      <c r="D2207" s="365" t="s">
        <v>1584</v>
      </c>
      <c r="E2207" s="366">
        <v>12.65</v>
      </c>
    </row>
    <row r="2208" spans="1:5" ht="12.75">
      <c r="A2208" s="365">
        <v>11732</v>
      </c>
      <c r="B2208" s="365" t="s">
        <v>33923</v>
      </c>
      <c r="C2208" s="365" t="s">
        <v>1583</v>
      </c>
      <c r="D2208" s="365" t="s">
        <v>1584</v>
      </c>
      <c r="E2208" s="366">
        <v>33.159999999999997</v>
      </c>
    </row>
    <row r="2209" spans="1:5" ht="12.75">
      <c r="A2209" s="365">
        <v>11244</v>
      </c>
      <c r="B2209" s="365" t="s">
        <v>33924</v>
      </c>
      <c r="C2209" s="365" t="s">
        <v>1583</v>
      </c>
      <c r="D2209" s="365" t="s">
        <v>1586</v>
      </c>
      <c r="E2209" s="366">
        <v>280.36</v>
      </c>
    </row>
    <row r="2210" spans="1:5" ht="12.75">
      <c r="A2210" s="365">
        <v>11245</v>
      </c>
      <c r="B2210" s="365" t="s">
        <v>33925</v>
      </c>
      <c r="C2210" s="365" t="s">
        <v>1583</v>
      </c>
      <c r="D2210" s="365" t="s">
        <v>1586</v>
      </c>
      <c r="E2210" s="366">
        <v>387.79</v>
      </c>
    </row>
    <row r="2211" spans="1:5" ht="12.75">
      <c r="A2211" s="365">
        <v>11235</v>
      </c>
      <c r="B2211" s="365" t="s">
        <v>33926</v>
      </c>
      <c r="C2211" s="365" t="s">
        <v>1583</v>
      </c>
      <c r="D2211" s="365" t="s">
        <v>1586</v>
      </c>
      <c r="E2211" s="366">
        <v>213.95</v>
      </c>
    </row>
    <row r="2212" spans="1:5" ht="12.75">
      <c r="A2212" s="365">
        <v>11236</v>
      </c>
      <c r="B2212" s="365" t="s">
        <v>33927</v>
      </c>
      <c r="C2212" s="365" t="s">
        <v>1583</v>
      </c>
      <c r="D2212" s="365" t="s">
        <v>1586</v>
      </c>
      <c r="E2212" s="366">
        <v>271.89</v>
      </c>
    </row>
    <row r="2213" spans="1:5" ht="12.75">
      <c r="A2213" s="365">
        <v>36494</v>
      </c>
      <c r="B2213" s="365" t="s">
        <v>33928</v>
      </c>
      <c r="C2213" s="365" t="s">
        <v>1583</v>
      </c>
      <c r="D2213" s="365" t="s">
        <v>1586</v>
      </c>
      <c r="E2213" s="364">
        <v>719505.07</v>
      </c>
    </row>
    <row r="2214" spans="1:5" ht="12.75">
      <c r="A2214" s="365">
        <v>36493</v>
      </c>
      <c r="B2214" s="365" t="s">
        <v>33929</v>
      </c>
      <c r="C2214" s="365" t="s">
        <v>1583</v>
      </c>
      <c r="D2214" s="365" t="s">
        <v>1586</v>
      </c>
      <c r="E2214" s="364">
        <v>815170.02</v>
      </c>
    </row>
    <row r="2215" spans="1:5" ht="12.75">
      <c r="A2215" s="365">
        <v>36492</v>
      </c>
      <c r="B2215" s="365" t="s">
        <v>33930</v>
      </c>
      <c r="C2215" s="365" t="s">
        <v>1583</v>
      </c>
      <c r="D2215" s="365" t="s">
        <v>1586</v>
      </c>
      <c r="E2215" s="364">
        <v>1514276.75</v>
      </c>
    </row>
    <row r="2216" spans="1:5" ht="12.75">
      <c r="A2216" s="365">
        <v>36499</v>
      </c>
      <c r="B2216" s="365" t="s">
        <v>33931</v>
      </c>
      <c r="C2216" s="365" t="s">
        <v>1583</v>
      </c>
      <c r="D2216" s="365" t="s">
        <v>1586</v>
      </c>
      <c r="E2216" s="364">
        <v>4589.47</v>
      </c>
    </row>
    <row r="2217" spans="1:5" ht="12.75">
      <c r="A2217" s="365">
        <v>13533</v>
      </c>
      <c r="B2217" s="365" t="s">
        <v>33932</v>
      </c>
      <c r="C2217" s="365" t="s">
        <v>1583</v>
      </c>
      <c r="D2217" s="365" t="s">
        <v>1586</v>
      </c>
      <c r="E2217" s="364">
        <v>210383.49</v>
      </c>
    </row>
    <row r="2218" spans="1:5" ht="12.75">
      <c r="A2218" s="365">
        <v>13333</v>
      </c>
      <c r="B2218" s="365" t="s">
        <v>33933</v>
      </c>
      <c r="C2218" s="365" t="s">
        <v>1583</v>
      </c>
      <c r="D2218" s="365" t="s">
        <v>1586</v>
      </c>
      <c r="E2218" s="364">
        <v>235357.54</v>
      </c>
    </row>
    <row r="2219" spans="1:5" ht="12.75">
      <c r="A2219" s="365">
        <v>39585</v>
      </c>
      <c r="B2219" s="365" t="s">
        <v>33934</v>
      </c>
      <c r="C2219" s="365" t="s">
        <v>1583</v>
      </c>
      <c r="D2219" s="365" t="s">
        <v>1586</v>
      </c>
      <c r="E2219" s="364">
        <v>151970.35</v>
      </c>
    </row>
    <row r="2220" spans="1:5" ht="12.75">
      <c r="A2220" s="365">
        <v>39586</v>
      </c>
      <c r="B2220" s="365" t="s">
        <v>33935</v>
      </c>
      <c r="C2220" s="365" t="s">
        <v>1583</v>
      </c>
      <c r="D2220" s="365" t="s">
        <v>1586</v>
      </c>
      <c r="E2220" s="364">
        <v>178250.93</v>
      </c>
    </row>
    <row r="2221" spans="1:5" ht="12.75">
      <c r="A2221" s="365">
        <v>39587</v>
      </c>
      <c r="B2221" s="365" t="s">
        <v>33936</v>
      </c>
      <c r="C2221" s="365" t="s">
        <v>1583</v>
      </c>
      <c r="D2221" s="365" t="s">
        <v>1586</v>
      </c>
      <c r="E2221" s="364">
        <v>217100.51</v>
      </c>
    </row>
    <row r="2222" spans="1:5" ht="12.75">
      <c r="A2222" s="365">
        <v>39588</v>
      </c>
      <c r="B2222" s="365" t="s">
        <v>33937</v>
      </c>
      <c r="C2222" s="365" t="s">
        <v>1583</v>
      </c>
      <c r="D2222" s="365" t="s">
        <v>1586</v>
      </c>
      <c r="E2222" s="364">
        <v>251379.53</v>
      </c>
    </row>
    <row r="2223" spans="1:5" ht="12.75">
      <c r="A2223" s="365">
        <v>39584</v>
      </c>
      <c r="B2223" s="365" t="s">
        <v>33938</v>
      </c>
      <c r="C2223" s="365" t="s">
        <v>1583</v>
      </c>
      <c r="D2223" s="365" t="s">
        <v>1586</v>
      </c>
      <c r="E2223" s="364">
        <v>135333.6</v>
      </c>
    </row>
    <row r="2224" spans="1:5" ht="12.75">
      <c r="A2224" s="365">
        <v>39590</v>
      </c>
      <c r="B2224" s="365" t="s">
        <v>33939</v>
      </c>
      <c r="C2224" s="365" t="s">
        <v>1583</v>
      </c>
      <c r="D2224" s="365" t="s">
        <v>1586</v>
      </c>
      <c r="E2224" s="364">
        <v>132088.51999999999</v>
      </c>
    </row>
    <row r="2225" spans="1:5" ht="12.75">
      <c r="A2225" s="365">
        <v>39592</v>
      </c>
      <c r="B2225" s="365" t="s">
        <v>33940</v>
      </c>
      <c r="C2225" s="365" t="s">
        <v>1583</v>
      </c>
      <c r="D2225" s="365" t="s">
        <v>1586</v>
      </c>
      <c r="E2225" s="364">
        <v>189814.39</v>
      </c>
    </row>
    <row r="2226" spans="1:5" ht="12.75">
      <c r="A2226" s="365">
        <v>39593</v>
      </c>
      <c r="B2226" s="365" t="s">
        <v>33941</v>
      </c>
      <c r="C2226" s="365" t="s">
        <v>1583</v>
      </c>
      <c r="D2226" s="365" t="s">
        <v>1586</v>
      </c>
      <c r="E2226" s="364">
        <v>217100.51</v>
      </c>
    </row>
    <row r="2227" spans="1:5" ht="12.75">
      <c r="A2227" s="365">
        <v>14254</v>
      </c>
      <c r="B2227" s="365" t="s">
        <v>33942</v>
      </c>
      <c r="C2227" s="365" t="s">
        <v>1583</v>
      </c>
      <c r="D2227" s="365" t="s">
        <v>1586</v>
      </c>
      <c r="E2227" s="364">
        <v>123404.5</v>
      </c>
    </row>
    <row r="2228" spans="1:5" ht="12.75">
      <c r="A2228" s="365">
        <v>44494</v>
      </c>
      <c r="B2228" s="365" t="s">
        <v>33943</v>
      </c>
      <c r="C2228" s="365" t="s">
        <v>1583</v>
      </c>
      <c r="D2228" s="365" t="s">
        <v>1586</v>
      </c>
      <c r="E2228" s="364">
        <v>103052.6</v>
      </c>
    </row>
    <row r="2229" spans="1:5" ht="12.75">
      <c r="A2229" s="365">
        <v>25019</v>
      </c>
      <c r="B2229" s="365" t="s">
        <v>33944</v>
      </c>
      <c r="C2229" s="365" t="s">
        <v>1583</v>
      </c>
      <c r="D2229" s="365" t="s">
        <v>1586</v>
      </c>
      <c r="E2229" s="364">
        <v>176643.68</v>
      </c>
    </row>
    <row r="2230" spans="1:5" ht="12.75">
      <c r="A2230" s="365">
        <v>36501</v>
      </c>
      <c r="B2230" s="365" t="s">
        <v>33945</v>
      </c>
      <c r="C2230" s="365" t="s">
        <v>1583</v>
      </c>
      <c r="D2230" s="365" t="s">
        <v>1586</v>
      </c>
      <c r="E2230" s="364">
        <v>157273.75</v>
      </c>
    </row>
    <row r="2231" spans="1:5" ht="12.75">
      <c r="A2231" s="365">
        <v>44493</v>
      </c>
      <c r="B2231" s="365" t="s">
        <v>33946</v>
      </c>
      <c r="C2231" s="365" t="s">
        <v>1583</v>
      </c>
      <c r="D2231" s="365" t="s">
        <v>1586</v>
      </c>
      <c r="E2231" s="364">
        <v>189073.18</v>
      </c>
    </row>
    <row r="2232" spans="1:5" ht="12.75">
      <c r="A2232" s="365">
        <v>36500</v>
      </c>
      <c r="B2232" s="365" t="s">
        <v>33947</v>
      </c>
      <c r="C2232" s="365" t="s">
        <v>1583</v>
      </c>
      <c r="D2232" s="365" t="s">
        <v>1586</v>
      </c>
      <c r="E2232" s="364">
        <v>111141.06</v>
      </c>
    </row>
    <row r="2233" spans="1:5" ht="12.75">
      <c r="A2233" s="365">
        <v>20017</v>
      </c>
      <c r="B2233" s="365" t="s">
        <v>33948</v>
      </c>
      <c r="C2233" s="365" t="s">
        <v>1589</v>
      </c>
      <c r="D2233" s="365" t="s">
        <v>1584</v>
      </c>
      <c r="E2233" s="366">
        <v>7.45</v>
      </c>
    </row>
    <row r="2234" spans="1:5" ht="12.75">
      <c r="A2234" s="365">
        <v>20007</v>
      </c>
      <c r="B2234" s="365" t="s">
        <v>33949</v>
      </c>
      <c r="C2234" s="365" t="s">
        <v>1589</v>
      </c>
      <c r="D2234" s="365" t="s">
        <v>1584</v>
      </c>
      <c r="E2234" s="366">
        <v>4.45</v>
      </c>
    </row>
    <row r="2235" spans="1:5" ht="12.75">
      <c r="A2235" s="365">
        <v>39831</v>
      </c>
      <c r="B2235" s="365" t="s">
        <v>33950</v>
      </c>
      <c r="C2235" s="365" t="s">
        <v>1595</v>
      </c>
      <c r="D2235" s="365" t="s">
        <v>1586</v>
      </c>
      <c r="E2235" s="366">
        <v>276.56</v>
      </c>
    </row>
    <row r="2236" spans="1:5" ht="12.75">
      <c r="A2236" s="365">
        <v>36888</v>
      </c>
      <c r="B2236" s="365" t="s">
        <v>33951</v>
      </c>
      <c r="C2236" s="365" t="s">
        <v>1589</v>
      </c>
      <c r="D2236" s="365" t="s">
        <v>1586</v>
      </c>
      <c r="E2236" s="366">
        <v>24.3</v>
      </c>
    </row>
    <row r="2237" spans="1:5" ht="12.75">
      <c r="A2237" s="365">
        <v>39836</v>
      </c>
      <c r="B2237" s="365" t="s">
        <v>33952</v>
      </c>
      <c r="C2237" s="365" t="s">
        <v>1595</v>
      </c>
      <c r="D2237" s="365" t="s">
        <v>1586</v>
      </c>
      <c r="E2237" s="366">
        <v>243.01</v>
      </c>
    </row>
    <row r="2238" spans="1:5" ht="12.75">
      <c r="A2238" s="365">
        <v>39830</v>
      </c>
      <c r="B2238" s="365" t="s">
        <v>33953</v>
      </c>
      <c r="C2238" s="365" t="s">
        <v>1595</v>
      </c>
      <c r="D2238" s="365" t="s">
        <v>1586</v>
      </c>
      <c r="E2238" s="366">
        <v>277.14999999999998</v>
      </c>
    </row>
    <row r="2239" spans="1:5" ht="12.75">
      <c r="A2239" s="365">
        <v>40527</v>
      </c>
      <c r="B2239" s="365" t="s">
        <v>33954</v>
      </c>
      <c r="C2239" s="365" t="s">
        <v>1583</v>
      </c>
      <c r="D2239" s="365" t="s">
        <v>1586</v>
      </c>
      <c r="E2239" s="364">
        <v>2413.5300000000002</v>
      </c>
    </row>
    <row r="2240" spans="1:5" ht="12.75">
      <c r="A2240" s="365">
        <v>36497</v>
      </c>
      <c r="B2240" s="365" t="s">
        <v>33955</v>
      </c>
      <c r="C2240" s="365" t="s">
        <v>1583</v>
      </c>
      <c r="D2240" s="365" t="s">
        <v>1586</v>
      </c>
      <c r="E2240" s="364">
        <v>2755.3</v>
      </c>
    </row>
    <row r="2241" spans="1:5" ht="12.75">
      <c r="A2241" s="365">
        <v>36487</v>
      </c>
      <c r="B2241" s="365" t="s">
        <v>33956</v>
      </c>
      <c r="C2241" s="365" t="s">
        <v>1583</v>
      </c>
      <c r="D2241" s="365" t="s">
        <v>1586</v>
      </c>
      <c r="E2241" s="364">
        <v>4797.3999999999996</v>
      </c>
    </row>
    <row r="2242" spans="1:5" ht="12.75">
      <c r="A2242" s="365">
        <v>44475</v>
      </c>
      <c r="B2242" s="365" t="s">
        <v>33957</v>
      </c>
      <c r="C2242" s="365" t="s">
        <v>1583</v>
      </c>
      <c r="D2242" s="365" t="s">
        <v>1586</v>
      </c>
      <c r="E2242" s="364">
        <v>1258165.24</v>
      </c>
    </row>
    <row r="2243" spans="1:5" ht="12.75">
      <c r="A2243" s="365">
        <v>44474</v>
      </c>
      <c r="B2243" s="365" t="s">
        <v>33958</v>
      </c>
      <c r="C2243" s="365" t="s">
        <v>1583</v>
      </c>
      <c r="D2243" s="365" t="s">
        <v>1586</v>
      </c>
      <c r="E2243" s="364">
        <v>2419548.54</v>
      </c>
    </row>
    <row r="2244" spans="1:5" ht="12.75">
      <c r="A2244" s="365">
        <v>44490</v>
      </c>
      <c r="B2244" s="365" t="s">
        <v>33959</v>
      </c>
      <c r="C2244" s="365" t="s">
        <v>1583</v>
      </c>
      <c r="D2244" s="365" t="s">
        <v>1586</v>
      </c>
      <c r="E2244" s="364">
        <v>4113232.5</v>
      </c>
    </row>
    <row r="2245" spans="1:5" ht="12.75">
      <c r="A2245" s="365">
        <v>37776</v>
      </c>
      <c r="B2245" s="365" t="s">
        <v>33960</v>
      </c>
      <c r="C2245" s="365" t="s">
        <v>1583</v>
      </c>
      <c r="D2245" s="365" t="s">
        <v>1586</v>
      </c>
      <c r="E2245" s="364">
        <v>252088.58</v>
      </c>
    </row>
    <row r="2246" spans="1:5" ht="12.75">
      <c r="A2246" s="365">
        <v>37775</v>
      </c>
      <c r="B2246" s="365" t="s">
        <v>33961</v>
      </c>
      <c r="C2246" s="365" t="s">
        <v>1583</v>
      </c>
      <c r="D2246" s="365" t="s">
        <v>1586</v>
      </c>
      <c r="E2246" s="364">
        <v>397058.59</v>
      </c>
    </row>
    <row r="2247" spans="1:5" ht="12.75">
      <c r="A2247" s="365">
        <v>36491</v>
      </c>
      <c r="B2247" s="365" t="s">
        <v>33962</v>
      </c>
      <c r="C2247" s="365" t="s">
        <v>1583</v>
      </c>
      <c r="D2247" s="365" t="s">
        <v>1586</v>
      </c>
      <c r="E2247" s="364">
        <v>1470425.78</v>
      </c>
    </row>
    <row r="2248" spans="1:5" ht="12.75">
      <c r="A2248" s="365">
        <v>10712</v>
      </c>
      <c r="B2248" s="365" t="s">
        <v>33963</v>
      </c>
      <c r="C2248" s="365" t="s">
        <v>1583</v>
      </c>
      <c r="D2248" s="365" t="s">
        <v>1586</v>
      </c>
      <c r="E2248" s="364">
        <v>99264.639999999999</v>
      </c>
    </row>
    <row r="2249" spans="1:5" ht="12.75">
      <c r="A2249" s="365">
        <v>3363</v>
      </c>
      <c r="B2249" s="365" t="s">
        <v>33964</v>
      </c>
      <c r="C2249" s="365" t="s">
        <v>1583</v>
      </c>
      <c r="D2249" s="365" t="s">
        <v>1586</v>
      </c>
      <c r="E2249" s="364">
        <v>139625</v>
      </c>
    </row>
    <row r="2250" spans="1:5" ht="12.75">
      <c r="A2250" s="365">
        <v>3365</v>
      </c>
      <c r="B2250" s="365" t="s">
        <v>33965</v>
      </c>
      <c r="C2250" s="365" t="s">
        <v>1583</v>
      </c>
      <c r="D2250" s="365" t="s">
        <v>1586</v>
      </c>
      <c r="E2250" s="364">
        <v>326373.43</v>
      </c>
    </row>
    <row r="2251" spans="1:5" ht="12.75">
      <c r="A2251" s="365">
        <v>7569</v>
      </c>
      <c r="B2251" s="365" t="s">
        <v>33966</v>
      </c>
      <c r="C2251" s="365" t="s">
        <v>1583</v>
      </c>
      <c r="D2251" s="365" t="s">
        <v>1584</v>
      </c>
      <c r="E2251" s="366">
        <v>84.88</v>
      </c>
    </row>
    <row r="2252" spans="1:5" ht="12.75">
      <c r="A2252" s="365">
        <v>34349</v>
      </c>
      <c r="B2252" s="365" t="s">
        <v>33967</v>
      </c>
      <c r="C2252" s="365" t="s">
        <v>1583</v>
      </c>
      <c r="D2252" s="365" t="s">
        <v>1584</v>
      </c>
      <c r="E2252" s="366">
        <v>40.24</v>
      </c>
    </row>
    <row r="2253" spans="1:5" ht="12.75">
      <c r="A2253" s="365">
        <v>3378</v>
      </c>
      <c r="B2253" s="365" t="s">
        <v>33968</v>
      </c>
      <c r="C2253" s="365" t="s">
        <v>1583</v>
      </c>
      <c r="D2253" s="365" t="s">
        <v>1584</v>
      </c>
      <c r="E2253" s="366">
        <v>100.27</v>
      </c>
    </row>
    <row r="2254" spans="1:5" ht="12.75">
      <c r="A2254" s="365">
        <v>3380</v>
      </c>
      <c r="B2254" s="365" t="s">
        <v>33969</v>
      </c>
      <c r="C2254" s="365" t="s">
        <v>1583</v>
      </c>
      <c r="D2254" s="365" t="s">
        <v>1588</v>
      </c>
      <c r="E2254" s="366">
        <v>70.19</v>
      </c>
    </row>
    <row r="2255" spans="1:5" ht="12.75">
      <c r="A2255" s="365">
        <v>3379</v>
      </c>
      <c r="B2255" s="365" t="s">
        <v>33970</v>
      </c>
      <c r="C2255" s="365" t="s">
        <v>1583</v>
      </c>
      <c r="D2255" s="365" t="s">
        <v>1584</v>
      </c>
      <c r="E2255" s="366">
        <v>67.760000000000005</v>
      </c>
    </row>
    <row r="2256" spans="1:5" ht="12.75">
      <c r="A2256" s="365">
        <v>11991</v>
      </c>
      <c r="B2256" s="365" t="s">
        <v>33971</v>
      </c>
      <c r="C2256" s="365" t="s">
        <v>1583</v>
      </c>
      <c r="D2256" s="365" t="s">
        <v>1584</v>
      </c>
      <c r="E2256" s="366">
        <v>78.680000000000007</v>
      </c>
    </row>
    <row r="2257" spans="1:5" ht="12.75">
      <c r="A2257" s="365">
        <v>11029</v>
      </c>
      <c r="B2257" s="365" t="s">
        <v>33972</v>
      </c>
      <c r="C2257" s="365" t="s">
        <v>1598</v>
      </c>
      <c r="D2257" s="365" t="s">
        <v>1584</v>
      </c>
      <c r="E2257" s="366">
        <v>2.54</v>
      </c>
    </row>
    <row r="2258" spans="1:5" ht="12.75">
      <c r="A2258" s="365">
        <v>4316</v>
      </c>
      <c r="B2258" s="365" t="s">
        <v>33973</v>
      </c>
      <c r="C2258" s="365" t="s">
        <v>1583</v>
      </c>
      <c r="D2258" s="365" t="s">
        <v>1584</v>
      </c>
      <c r="E2258" s="366">
        <v>2.57</v>
      </c>
    </row>
    <row r="2259" spans="1:5" ht="12.75">
      <c r="A2259" s="365">
        <v>4313</v>
      </c>
      <c r="B2259" s="365" t="s">
        <v>33974</v>
      </c>
      <c r="C2259" s="365" t="s">
        <v>1598</v>
      </c>
      <c r="D2259" s="365" t="s">
        <v>1584</v>
      </c>
      <c r="E2259" s="366">
        <v>3.68</v>
      </c>
    </row>
    <row r="2260" spans="1:5" ht="12.75">
      <c r="A2260" s="365">
        <v>4317</v>
      </c>
      <c r="B2260" s="365" t="s">
        <v>33975</v>
      </c>
      <c r="C2260" s="365" t="s">
        <v>1583</v>
      </c>
      <c r="D2260" s="365" t="s">
        <v>1584</v>
      </c>
      <c r="E2260" s="366">
        <v>4.1900000000000004</v>
      </c>
    </row>
    <row r="2261" spans="1:5" ht="12.75">
      <c r="A2261" s="365">
        <v>4314</v>
      </c>
      <c r="B2261" s="365" t="s">
        <v>33976</v>
      </c>
      <c r="C2261" s="365" t="s">
        <v>1598</v>
      </c>
      <c r="D2261" s="365" t="s">
        <v>1584</v>
      </c>
      <c r="E2261" s="366">
        <v>4.91</v>
      </c>
    </row>
    <row r="2262" spans="1:5" ht="12.75">
      <c r="A2262" s="365">
        <v>10921</v>
      </c>
      <c r="B2262" s="365" t="s">
        <v>33977</v>
      </c>
      <c r="C2262" s="365" t="s">
        <v>1583</v>
      </c>
      <c r="D2262" s="365" t="s">
        <v>1586</v>
      </c>
      <c r="E2262" s="364">
        <v>5965</v>
      </c>
    </row>
    <row r="2263" spans="1:5" ht="12.75">
      <c r="A2263" s="365">
        <v>10922</v>
      </c>
      <c r="B2263" s="365" t="s">
        <v>33978</v>
      </c>
      <c r="C2263" s="365" t="s">
        <v>1583</v>
      </c>
      <c r="D2263" s="365" t="s">
        <v>1586</v>
      </c>
      <c r="E2263" s="364">
        <v>5402.94</v>
      </c>
    </row>
    <row r="2264" spans="1:5" ht="12.75">
      <c r="A2264" s="365">
        <v>10923</v>
      </c>
      <c r="B2264" s="365" t="s">
        <v>33979</v>
      </c>
      <c r="C2264" s="365" t="s">
        <v>1583</v>
      </c>
      <c r="D2264" s="365" t="s">
        <v>1586</v>
      </c>
      <c r="E2264" s="364">
        <v>3193.37</v>
      </c>
    </row>
    <row r="2265" spans="1:5" ht="12.75">
      <c r="A2265" s="365">
        <v>10924</v>
      </c>
      <c r="B2265" s="365" t="s">
        <v>33980</v>
      </c>
      <c r="C2265" s="365" t="s">
        <v>1583</v>
      </c>
      <c r="D2265" s="365" t="s">
        <v>1586</v>
      </c>
      <c r="E2265" s="364">
        <v>3363.24</v>
      </c>
    </row>
    <row r="2266" spans="1:5" ht="12.75">
      <c r="A2266" s="365">
        <v>37772</v>
      </c>
      <c r="B2266" s="365" t="s">
        <v>33981</v>
      </c>
      <c r="C2266" s="365" t="s">
        <v>1583</v>
      </c>
      <c r="D2266" s="365" t="s">
        <v>1586</v>
      </c>
      <c r="E2266" s="364">
        <v>273236.33</v>
      </c>
    </row>
    <row r="2267" spans="1:5" ht="12.75">
      <c r="A2267" s="365">
        <v>37771</v>
      </c>
      <c r="B2267" s="365" t="s">
        <v>33982</v>
      </c>
      <c r="C2267" s="365" t="s">
        <v>1583</v>
      </c>
      <c r="D2267" s="365" t="s">
        <v>1586</v>
      </c>
      <c r="E2267" s="364">
        <v>290679.93</v>
      </c>
    </row>
    <row r="2268" spans="1:5" ht="12.75">
      <c r="A2268" s="365">
        <v>12772</v>
      </c>
      <c r="B2268" s="365" t="s">
        <v>33983</v>
      </c>
      <c r="C2268" s="365" t="s">
        <v>1583</v>
      </c>
      <c r="D2268" s="365" t="s">
        <v>1586</v>
      </c>
      <c r="E2268" s="366">
        <v>802.57</v>
      </c>
    </row>
    <row r="2269" spans="1:5" ht="12.75">
      <c r="A2269" s="365">
        <v>12770</v>
      </c>
      <c r="B2269" s="365" t="s">
        <v>33984</v>
      </c>
      <c r="C2269" s="365" t="s">
        <v>1583</v>
      </c>
      <c r="D2269" s="365" t="s">
        <v>1586</v>
      </c>
      <c r="E2269" s="366">
        <v>482.9</v>
      </c>
    </row>
    <row r="2270" spans="1:5" ht="12.75">
      <c r="A2270" s="365">
        <v>12775</v>
      </c>
      <c r="B2270" s="365" t="s">
        <v>33985</v>
      </c>
      <c r="C2270" s="365" t="s">
        <v>1583</v>
      </c>
      <c r="D2270" s="365" t="s">
        <v>1586</v>
      </c>
      <c r="E2270" s="366">
        <v>353.67</v>
      </c>
    </row>
    <row r="2271" spans="1:5" ht="12.75">
      <c r="A2271" s="365">
        <v>12768</v>
      </c>
      <c r="B2271" s="365" t="s">
        <v>33986</v>
      </c>
      <c r="C2271" s="365" t="s">
        <v>1583</v>
      </c>
      <c r="D2271" s="365" t="s">
        <v>1586</v>
      </c>
      <c r="E2271" s="364">
        <v>1129.04</v>
      </c>
    </row>
    <row r="2272" spans="1:5" ht="12.75">
      <c r="A2272" s="365">
        <v>12769</v>
      </c>
      <c r="B2272" s="365" t="s">
        <v>33987</v>
      </c>
      <c r="C2272" s="365" t="s">
        <v>1583</v>
      </c>
      <c r="D2272" s="365" t="s">
        <v>1586</v>
      </c>
      <c r="E2272" s="366">
        <v>92.5</v>
      </c>
    </row>
    <row r="2273" spans="1:5" ht="12.75">
      <c r="A2273" s="365">
        <v>12773</v>
      </c>
      <c r="B2273" s="365" t="s">
        <v>33988</v>
      </c>
      <c r="C2273" s="365" t="s">
        <v>1583</v>
      </c>
      <c r="D2273" s="365" t="s">
        <v>1586</v>
      </c>
      <c r="E2273" s="366">
        <v>99.3</v>
      </c>
    </row>
    <row r="2274" spans="1:5" ht="12.75">
      <c r="A2274" s="365">
        <v>12774</v>
      </c>
      <c r="B2274" s="365" t="s">
        <v>33989</v>
      </c>
      <c r="C2274" s="365" t="s">
        <v>1583</v>
      </c>
      <c r="D2274" s="365" t="s">
        <v>1586</v>
      </c>
      <c r="E2274" s="366">
        <v>122.42</v>
      </c>
    </row>
    <row r="2275" spans="1:5" ht="12.75">
      <c r="A2275" s="365">
        <v>12776</v>
      </c>
      <c r="B2275" s="365" t="s">
        <v>33990</v>
      </c>
      <c r="C2275" s="365" t="s">
        <v>1583</v>
      </c>
      <c r="D2275" s="365" t="s">
        <v>1586</v>
      </c>
      <c r="E2275" s="364">
        <v>1822.79</v>
      </c>
    </row>
    <row r="2276" spans="1:5" ht="12.75">
      <c r="A2276" s="365">
        <v>12777</v>
      </c>
      <c r="B2276" s="365" t="s">
        <v>33991</v>
      </c>
      <c r="C2276" s="365" t="s">
        <v>1583</v>
      </c>
      <c r="D2276" s="365" t="s">
        <v>1586</v>
      </c>
      <c r="E2276" s="364">
        <v>2380.5100000000002</v>
      </c>
    </row>
    <row r="2277" spans="1:5" ht="12.75">
      <c r="A2277" s="365">
        <v>3391</v>
      </c>
      <c r="B2277" s="365" t="s">
        <v>33992</v>
      </c>
      <c r="C2277" s="365" t="s">
        <v>1583</v>
      </c>
      <c r="D2277" s="365" t="s">
        <v>1586</v>
      </c>
      <c r="E2277" s="366">
        <v>52.62</v>
      </c>
    </row>
    <row r="2278" spans="1:5" ht="12.75">
      <c r="A2278" s="365">
        <v>3389</v>
      </c>
      <c r="B2278" s="365" t="s">
        <v>33993</v>
      </c>
      <c r="C2278" s="365" t="s">
        <v>1583</v>
      </c>
      <c r="D2278" s="365" t="s">
        <v>1586</v>
      </c>
      <c r="E2278" s="366">
        <v>27.3</v>
      </c>
    </row>
    <row r="2279" spans="1:5" ht="12.75">
      <c r="A2279" s="365">
        <v>3390</v>
      </c>
      <c r="B2279" s="365" t="s">
        <v>33994</v>
      </c>
      <c r="C2279" s="365" t="s">
        <v>1583</v>
      </c>
      <c r="D2279" s="365" t="s">
        <v>1586</v>
      </c>
      <c r="E2279" s="366">
        <v>30.72</v>
      </c>
    </row>
    <row r="2280" spans="1:5" ht="12.75">
      <c r="A2280" s="365">
        <v>12873</v>
      </c>
      <c r="B2280" s="365" t="s">
        <v>33995</v>
      </c>
      <c r="C2280" s="365" t="s">
        <v>1587</v>
      </c>
      <c r="D2280" s="365" t="s">
        <v>1584</v>
      </c>
      <c r="E2280" s="366">
        <v>17.82</v>
      </c>
    </row>
    <row r="2281" spans="1:5" ht="12.75">
      <c r="A2281" s="365">
        <v>41076</v>
      </c>
      <c r="B2281" s="365" t="s">
        <v>33996</v>
      </c>
      <c r="C2281" s="365" t="s">
        <v>1593</v>
      </c>
      <c r="D2281" s="365" t="s">
        <v>1584</v>
      </c>
      <c r="E2281" s="364">
        <v>3129.6</v>
      </c>
    </row>
    <row r="2282" spans="1:5" ht="12.75">
      <c r="A2282" s="365">
        <v>140</v>
      </c>
      <c r="B2282" s="365" t="s">
        <v>33997</v>
      </c>
      <c r="C2282" s="365" t="s">
        <v>1590</v>
      </c>
      <c r="D2282" s="365" t="s">
        <v>1584</v>
      </c>
      <c r="E2282" s="366">
        <v>17.22</v>
      </c>
    </row>
    <row r="2283" spans="1:5" ht="12.75">
      <c r="A2283" s="365">
        <v>151</v>
      </c>
      <c r="B2283" s="365" t="s">
        <v>33998</v>
      </c>
      <c r="C2283" s="365" t="s">
        <v>1591</v>
      </c>
      <c r="D2283" s="365" t="s">
        <v>1584</v>
      </c>
      <c r="E2283" s="366">
        <v>25.41</v>
      </c>
    </row>
    <row r="2284" spans="1:5" ht="12.75">
      <c r="A2284" s="365">
        <v>7340</v>
      </c>
      <c r="B2284" s="365" t="s">
        <v>33999</v>
      </c>
      <c r="C2284" s="365" t="s">
        <v>1591</v>
      </c>
      <c r="D2284" s="365" t="s">
        <v>1584</v>
      </c>
      <c r="E2284" s="366">
        <v>27.74</v>
      </c>
    </row>
    <row r="2285" spans="1:5" ht="12.75">
      <c r="A2285" s="365">
        <v>2701</v>
      </c>
      <c r="B2285" s="365" t="s">
        <v>34000</v>
      </c>
      <c r="C2285" s="365" t="s">
        <v>1587</v>
      </c>
      <c r="D2285" s="365" t="s">
        <v>1584</v>
      </c>
      <c r="E2285" s="366">
        <v>21.91</v>
      </c>
    </row>
    <row r="2286" spans="1:5" ht="12.75">
      <c r="A2286" s="365">
        <v>40929</v>
      </c>
      <c r="B2286" s="365" t="s">
        <v>34001</v>
      </c>
      <c r="C2286" s="365" t="s">
        <v>1593</v>
      </c>
      <c r="D2286" s="365" t="s">
        <v>1584</v>
      </c>
      <c r="E2286" s="364">
        <v>3848.05</v>
      </c>
    </row>
    <row r="2287" spans="1:5" ht="12.75">
      <c r="A2287" s="365">
        <v>38114</v>
      </c>
      <c r="B2287" s="365" t="s">
        <v>34002</v>
      </c>
      <c r="C2287" s="365" t="s">
        <v>1583</v>
      </c>
      <c r="D2287" s="365" t="s">
        <v>1584</v>
      </c>
      <c r="E2287" s="366">
        <v>20.93</v>
      </c>
    </row>
    <row r="2288" spans="1:5" ht="12.75">
      <c r="A2288" s="365">
        <v>38064</v>
      </c>
      <c r="B2288" s="365" t="s">
        <v>34003</v>
      </c>
      <c r="C2288" s="365" t="s">
        <v>1583</v>
      </c>
      <c r="D2288" s="365" t="s">
        <v>1584</v>
      </c>
      <c r="E2288" s="366">
        <v>23.4</v>
      </c>
    </row>
    <row r="2289" spans="1:5" ht="12.75">
      <c r="A2289" s="365">
        <v>38115</v>
      </c>
      <c r="B2289" s="365" t="s">
        <v>34004</v>
      </c>
      <c r="C2289" s="365" t="s">
        <v>1583</v>
      </c>
      <c r="D2289" s="365" t="s">
        <v>1584</v>
      </c>
      <c r="E2289" s="366">
        <v>22.34</v>
      </c>
    </row>
    <row r="2290" spans="1:5" ht="12.75">
      <c r="A2290" s="365">
        <v>38065</v>
      </c>
      <c r="B2290" s="365" t="s">
        <v>34005</v>
      </c>
      <c r="C2290" s="365" t="s">
        <v>1583</v>
      </c>
      <c r="D2290" s="365" t="s">
        <v>1584</v>
      </c>
      <c r="E2290" s="366">
        <v>33.19</v>
      </c>
    </row>
    <row r="2291" spans="1:5" ht="12.75">
      <c r="A2291" s="365">
        <v>38078</v>
      </c>
      <c r="B2291" s="365" t="s">
        <v>34006</v>
      </c>
      <c r="C2291" s="365" t="s">
        <v>1583</v>
      </c>
      <c r="D2291" s="365" t="s">
        <v>1584</v>
      </c>
      <c r="E2291" s="366">
        <v>19.37</v>
      </c>
    </row>
    <row r="2292" spans="1:5" ht="12.75">
      <c r="A2292" s="365">
        <v>38113</v>
      </c>
      <c r="B2292" s="365" t="s">
        <v>34007</v>
      </c>
      <c r="C2292" s="365" t="s">
        <v>1583</v>
      </c>
      <c r="D2292" s="365" t="s">
        <v>1584</v>
      </c>
      <c r="E2292" s="366">
        <v>10.52</v>
      </c>
    </row>
    <row r="2293" spans="1:5" ht="12.75">
      <c r="A2293" s="365">
        <v>38063</v>
      </c>
      <c r="B2293" s="365" t="s">
        <v>34008</v>
      </c>
      <c r="C2293" s="365" t="s">
        <v>1583</v>
      </c>
      <c r="D2293" s="365" t="s">
        <v>1584</v>
      </c>
      <c r="E2293" s="366">
        <v>11.29</v>
      </c>
    </row>
    <row r="2294" spans="1:5" ht="12.75">
      <c r="A2294" s="365">
        <v>38080</v>
      </c>
      <c r="B2294" s="365" t="s">
        <v>34009</v>
      </c>
      <c r="C2294" s="365" t="s">
        <v>1583</v>
      </c>
      <c r="D2294" s="365" t="s">
        <v>1584</v>
      </c>
      <c r="E2294" s="366">
        <v>33.630000000000003</v>
      </c>
    </row>
    <row r="2295" spans="1:5" ht="12.75">
      <c r="A2295" s="365">
        <v>38069</v>
      </c>
      <c r="B2295" s="365" t="s">
        <v>34010</v>
      </c>
      <c r="C2295" s="365" t="s">
        <v>1583</v>
      </c>
      <c r="D2295" s="365" t="s">
        <v>1584</v>
      </c>
      <c r="E2295" s="366">
        <v>18.39</v>
      </c>
    </row>
    <row r="2296" spans="1:5" ht="12.75">
      <c r="A2296" s="365">
        <v>38077</v>
      </c>
      <c r="B2296" s="365" t="s">
        <v>34011</v>
      </c>
      <c r="C2296" s="365" t="s">
        <v>1583</v>
      </c>
      <c r="D2296" s="365" t="s">
        <v>1584</v>
      </c>
      <c r="E2296" s="366">
        <v>17.97</v>
      </c>
    </row>
    <row r="2297" spans="1:5" ht="12.75">
      <c r="A2297" s="365">
        <v>38073</v>
      </c>
      <c r="B2297" s="365" t="s">
        <v>34012</v>
      </c>
      <c r="C2297" s="365" t="s">
        <v>1583</v>
      </c>
      <c r="D2297" s="365" t="s">
        <v>1584</v>
      </c>
      <c r="E2297" s="366">
        <v>27.38</v>
      </c>
    </row>
    <row r="2298" spans="1:5" ht="12.75">
      <c r="A2298" s="365">
        <v>38112</v>
      </c>
      <c r="B2298" s="365" t="s">
        <v>34013</v>
      </c>
      <c r="C2298" s="365" t="s">
        <v>1583</v>
      </c>
      <c r="D2298" s="365" t="s">
        <v>1584</v>
      </c>
      <c r="E2298" s="366">
        <v>8.07</v>
      </c>
    </row>
    <row r="2299" spans="1:5" ht="12.75">
      <c r="A2299" s="365">
        <v>38062</v>
      </c>
      <c r="B2299" s="365" t="s">
        <v>34014</v>
      </c>
      <c r="C2299" s="365" t="s">
        <v>1583</v>
      </c>
      <c r="D2299" s="365" t="s">
        <v>1584</v>
      </c>
      <c r="E2299" s="366">
        <v>8.2899999999999991</v>
      </c>
    </row>
    <row r="2300" spans="1:5" ht="12.75">
      <c r="A2300" s="365">
        <v>12128</v>
      </c>
      <c r="B2300" s="365" t="s">
        <v>34015</v>
      </c>
      <c r="C2300" s="365" t="s">
        <v>1583</v>
      </c>
      <c r="D2300" s="365" t="s">
        <v>1584</v>
      </c>
      <c r="E2300" s="366">
        <v>11.08</v>
      </c>
    </row>
    <row r="2301" spans="1:5" ht="12.75">
      <c r="A2301" s="365">
        <v>12129</v>
      </c>
      <c r="B2301" s="365" t="s">
        <v>34016</v>
      </c>
      <c r="C2301" s="365" t="s">
        <v>1583</v>
      </c>
      <c r="D2301" s="365" t="s">
        <v>1584</v>
      </c>
      <c r="E2301" s="366">
        <v>14.65</v>
      </c>
    </row>
    <row r="2302" spans="1:5" ht="12.75">
      <c r="A2302" s="365">
        <v>38081</v>
      </c>
      <c r="B2302" s="365" t="s">
        <v>34017</v>
      </c>
      <c r="C2302" s="365" t="s">
        <v>1583</v>
      </c>
      <c r="D2302" s="365" t="s">
        <v>1584</v>
      </c>
      <c r="E2302" s="366">
        <v>28.53</v>
      </c>
    </row>
    <row r="2303" spans="1:5" ht="12.75">
      <c r="A2303" s="365">
        <v>38070</v>
      </c>
      <c r="B2303" s="365" t="s">
        <v>34018</v>
      </c>
      <c r="C2303" s="365" t="s">
        <v>1583</v>
      </c>
      <c r="D2303" s="365" t="s">
        <v>1584</v>
      </c>
      <c r="E2303" s="366">
        <v>19.66</v>
      </c>
    </row>
    <row r="2304" spans="1:5" ht="12.75">
      <c r="A2304" s="365">
        <v>38074</v>
      </c>
      <c r="B2304" s="365" t="s">
        <v>34019</v>
      </c>
      <c r="C2304" s="365" t="s">
        <v>1583</v>
      </c>
      <c r="D2304" s="365" t="s">
        <v>1584</v>
      </c>
      <c r="E2304" s="366">
        <v>29.89</v>
      </c>
    </row>
    <row r="2305" spans="1:5" ht="12.75">
      <c r="A2305" s="365">
        <v>38079</v>
      </c>
      <c r="B2305" s="365" t="s">
        <v>34020</v>
      </c>
      <c r="C2305" s="365" t="s">
        <v>1583</v>
      </c>
      <c r="D2305" s="365" t="s">
        <v>1584</v>
      </c>
      <c r="E2305" s="366">
        <v>25.66</v>
      </c>
    </row>
    <row r="2306" spans="1:5" ht="12.75">
      <c r="A2306" s="365">
        <v>38072</v>
      </c>
      <c r="B2306" s="365" t="s">
        <v>34021</v>
      </c>
      <c r="C2306" s="365" t="s">
        <v>1583</v>
      </c>
      <c r="D2306" s="365" t="s">
        <v>1584</v>
      </c>
      <c r="E2306" s="366">
        <v>24.65</v>
      </c>
    </row>
    <row r="2307" spans="1:5" ht="12.75">
      <c r="A2307" s="365">
        <v>38068</v>
      </c>
      <c r="B2307" s="365" t="s">
        <v>34022</v>
      </c>
      <c r="C2307" s="365" t="s">
        <v>1583</v>
      </c>
      <c r="D2307" s="365" t="s">
        <v>1584</v>
      </c>
      <c r="E2307" s="366">
        <v>17.02</v>
      </c>
    </row>
    <row r="2308" spans="1:5" ht="12.75">
      <c r="A2308" s="365">
        <v>38071</v>
      </c>
      <c r="B2308" s="365" t="s">
        <v>34023</v>
      </c>
      <c r="C2308" s="365" t="s">
        <v>1583</v>
      </c>
      <c r="D2308" s="365" t="s">
        <v>1584</v>
      </c>
      <c r="E2308" s="366">
        <v>20.350000000000001</v>
      </c>
    </row>
    <row r="2309" spans="1:5" ht="12.75">
      <c r="A2309" s="365">
        <v>38412</v>
      </c>
      <c r="B2309" s="365" t="s">
        <v>34024</v>
      </c>
      <c r="C2309" s="365" t="s">
        <v>1583</v>
      </c>
      <c r="D2309" s="365" t="s">
        <v>1586</v>
      </c>
      <c r="E2309" s="366">
        <v>825</v>
      </c>
    </row>
    <row r="2310" spans="1:5" ht="12.75">
      <c r="A2310" s="365">
        <v>3405</v>
      </c>
      <c r="B2310" s="365" t="s">
        <v>34025</v>
      </c>
      <c r="C2310" s="365" t="s">
        <v>1583</v>
      </c>
      <c r="D2310" s="365" t="s">
        <v>1584</v>
      </c>
      <c r="E2310" s="366">
        <v>101.27</v>
      </c>
    </row>
    <row r="2311" spans="1:5" ht="12.75">
      <c r="A2311" s="365">
        <v>3394</v>
      </c>
      <c r="B2311" s="365" t="s">
        <v>34026</v>
      </c>
      <c r="C2311" s="365" t="s">
        <v>1583</v>
      </c>
      <c r="D2311" s="365" t="s">
        <v>1584</v>
      </c>
      <c r="E2311" s="366">
        <v>534.61</v>
      </c>
    </row>
    <row r="2312" spans="1:5" ht="12.75">
      <c r="A2312" s="365">
        <v>3393</v>
      </c>
      <c r="B2312" s="365" t="s">
        <v>34027</v>
      </c>
      <c r="C2312" s="365" t="s">
        <v>1583</v>
      </c>
      <c r="D2312" s="365" t="s">
        <v>1584</v>
      </c>
      <c r="E2312" s="366">
        <v>910.23</v>
      </c>
    </row>
    <row r="2313" spans="1:5" ht="12.75">
      <c r="A2313" s="365">
        <v>3406</v>
      </c>
      <c r="B2313" s="365" t="s">
        <v>34028</v>
      </c>
      <c r="C2313" s="365" t="s">
        <v>1583</v>
      </c>
      <c r="D2313" s="365" t="s">
        <v>1588</v>
      </c>
      <c r="E2313" s="366">
        <v>31</v>
      </c>
    </row>
    <row r="2314" spans="1:5" ht="12.75">
      <c r="A2314" s="365">
        <v>3395</v>
      </c>
      <c r="B2314" s="365" t="s">
        <v>34029</v>
      </c>
      <c r="C2314" s="365" t="s">
        <v>1583</v>
      </c>
      <c r="D2314" s="365" t="s">
        <v>1584</v>
      </c>
      <c r="E2314" s="366">
        <v>130.77000000000001</v>
      </c>
    </row>
    <row r="2315" spans="1:5" ht="12.75">
      <c r="A2315" s="365">
        <v>3398</v>
      </c>
      <c r="B2315" s="365" t="s">
        <v>34030</v>
      </c>
      <c r="C2315" s="365" t="s">
        <v>1583</v>
      </c>
      <c r="D2315" s="365" t="s">
        <v>1584</v>
      </c>
      <c r="E2315" s="366">
        <v>6.21</v>
      </c>
    </row>
    <row r="2316" spans="1:5" ht="12.75">
      <c r="A2316" s="365">
        <v>40662</v>
      </c>
      <c r="B2316" s="365" t="s">
        <v>34031</v>
      </c>
      <c r="C2316" s="365" t="s">
        <v>1583</v>
      </c>
      <c r="D2316" s="365" t="s">
        <v>1586</v>
      </c>
      <c r="E2316" s="366">
        <v>284.83</v>
      </c>
    </row>
    <row r="2317" spans="1:5" ht="12.75">
      <c r="A2317" s="365">
        <v>3437</v>
      </c>
      <c r="B2317" s="365" t="s">
        <v>34032</v>
      </c>
      <c r="C2317" s="365" t="s">
        <v>1585</v>
      </c>
      <c r="D2317" s="365" t="s">
        <v>1586</v>
      </c>
      <c r="E2317" s="366">
        <v>791.2</v>
      </c>
    </row>
    <row r="2318" spans="1:5" ht="12.75">
      <c r="A2318" s="365">
        <v>11190</v>
      </c>
      <c r="B2318" s="365" t="s">
        <v>34033</v>
      </c>
      <c r="C2318" s="365" t="s">
        <v>1583</v>
      </c>
      <c r="D2318" s="365" t="s">
        <v>1586</v>
      </c>
      <c r="E2318" s="366">
        <v>229</v>
      </c>
    </row>
    <row r="2319" spans="1:5" ht="12.75">
      <c r="A2319" s="365">
        <v>34377</v>
      </c>
      <c r="B2319" s="365" t="s">
        <v>34034</v>
      </c>
      <c r="C2319" s="365" t="s">
        <v>1583</v>
      </c>
      <c r="D2319" s="365" t="s">
        <v>1586</v>
      </c>
      <c r="E2319" s="366">
        <v>171.14</v>
      </c>
    </row>
    <row r="2320" spans="1:5" ht="12.75">
      <c r="A2320" s="365">
        <v>3428</v>
      </c>
      <c r="B2320" s="365" t="s">
        <v>34035</v>
      </c>
      <c r="C2320" s="365" t="s">
        <v>1585</v>
      </c>
      <c r="D2320" s="365" t="s">
        <v>1586</v>
      </c>
      <c r="E2320" s="364">
        <v>1173.6099999999999</v>
      </c>
    </row>
    <row r="2321" spans="1:5" ht="12.75">
      <c r="A2321" s="365">
        <v>3429</v>
      </c>
      <c r="B2321" s="365" t="s">
        <v>34036</v>
      </c>
      <c r="C2321" s="365" t="s">
        <v>1585</v>
      </c>
      <c r="D2321" s="365" t="s">
        <v>1586</v>
      </c>
      <c r="E2321" s="366">
        <v>670.54</v>
      </c>
    </row>
    <row r="2322" spans="1:5" ht="12.75">
      <c r="A2322" s="365">
        <v>11199</v>
      </c>
      <c r="B2322" s="365" t="s">
        <v>34037</v>
      </c>
      <c r="C2322" s="365" t="s">
        <v>1583</v>
      </c>
      <c r="D2322" s="365" t="s">
        <v>1586</v>
      </c>
      <c r="E2322" s="364">
        <v>1264.72</v>
      </c>
    </row>
    <row r="2323" spans="1:5" ht="12.75">
      <c r="A2323" s="365">
        <v>34369</v>
      </c>
      <c r="B2323" s="365" t="s">
        <v>34038</v>
      </c>
      <c r="C2323" s="365" t="s">
        <v>1583</v>
      </c>
      <c r="D2323" s="365" t="s">
        <v>1586</v>
      </c>
      <c r="E2323" s="366">
        <v>595.26</v>
      </c>
    </row>
    <row r="2324" spans="1:5" ht="12.75">
      <c r="A2324" s="365">
        <v>36896</v>
      </c>
      <c r="B2324" s="365" t="s">
        <v>34039</v>
      </c>
      <c r="C2324" s="365" t="s">
        <v>1583</v>
      </c>
      <c r="D2324" s="365" t="s">
        <v>1586</v>
      </c>
      <c r="E2324" s="366">
        <v>331.47</v>
      </c>
    </row>
    <row r="2325" spans="1:5" ht="12.75">
      <c r="A2325" s="365">
        <v>34367</v>
      </c>
      <c r="B2325" s="365" t="s">
        <v>34040</v>
      </c>
      <c r="C2325" s="365" t="s">
        <v>1583</v>
      </c>
      <c r="D2325" s="365" t="s">
        <v>1586</v>
      </c>
      <c r="E2325" s="366">
        <v>427.21</v>
      </c>
    </row>
    <row r="2326" spans="1:5" ht="12.75">
      <c r="A2326" s="365">
        <v>36897</v>
      </c>
      <c r="B2326" s="365" t="s">
        <v>34041</v>
      </c>
      <c r="C2326" s="365" t="s">
        <v>1583</v>
      </c>
      <c r="D2326" s="365" t="s">
        <v>1586</v>
      </c>
      <c r="E2326" s="366">
        <v>517.25</v>
      </c>
    </row>
    <row r="2327" spans="1:5" ht="12.75">
      <c r="A2327" s="365">
        <v>34364</v>
      </c>
      <c r="B2327" s="365" t="s">
        <v>34042</v>
      </c>
      <c r="C2327" s="365" t="s">
        <v>1583</v>
      </c>
      <c r="D2327" s="365" t="s">
        <v>1586</v>
      </c>
      <c r="E2327" s="366">
        <v>561.55999999999995</v>
      </c>
    </row>
    <row r="2328" spans="1:5" ht="12.75">
      <c r="A2328" s="365">
        <v>40659</v>
      </c>
      <c r="B2328" s="365" t="s">
        <v>34043</v>
      </c>
      <c r="C2328" s="365" t="s">
        <v>1585</v>
      </c>
      <c r="D2328" s="365" t="s">
        <v>1586</v>
      </c>
      <c r="E2328" s="364">
        <v>1119.43</v>
      </c>
    </row>
    <row r="2329" spans="1:5" ht="12.75">
      <c r="A2329" s="365">
        <v>40660</v>
      </c>
      <c r="B2329" s="365" t="s">
        <v>34044</v>
      </c>
      <c r="C2329" s="365" t="s">
        <v>1585</v>
      </c>
      <c r="D2329" s="365" t="s">
        <v>1586</v>
      </c>
      <c r="E2329" s="364">
        <v>1418.75</v>
      </c>
    </row>
    <row r="2330" spans="1:5" ht="12.75">
      <c r="A2330" s="365">
        <v>40661</v>
      </c>
      <c r="B2330" s="365" t="s">
        <v>34045</v>
      </c>
      <c r="C2330" s="365" t="s">
        <v>1585</v>
      </c>
      <c r="D2330" s="365" t="s">
        <v>1586</v>
      </c>
      <c r="E2330" s="366">
        <v>872.29</v>
      </c>
    </row>
    <row r="2331" spans="1:5" ht="12.75">
      <c r="A2331" s="365">
        <v>3421</v>
      </c>
      <c r="B2331" s="365" t="s">
        <v>34046</v>
      </c>
      <c r="C2331" s="365" t="s">
        <v>1585</v>
      </c>
      <c r="D2331" s="365" t="s">
        <v>1586</v>
      </c>
      <c r="E2331" s="366">
        <v>878.96</v>
      </c>
    </row>
    <row r="2332" spans="1:5" ht="12.75">
      <c r="A2332" s="365">
        <v>599</v>
      </c>
      <c r="B2332" s="365" t="s">
        <v>34047</v>
      </c>
      <c r="C2332" s="365" t="s">
        <v>1585</v>
      </c>
      <c r="D2332" s="365" t="s">
        <v>1586</v>
      </c>
      <c r="E2332" s="366">
        <v>604.53</v>
      </c>
    </row>
    <row r="2333" spans="1:5" ht="12.75">
      <c r="A2333" s="365">
        <v>44053</v>
      </c>
      <c r="B2333" s="365" t="s">
        <v>34048</v>
      </c>
      <c r="C2333" s="365" t="s">
        <v>1583</v>
      </c>
      <c r="D2333" s="365" t="s">
        <v>1586</v>
      </c>
      <c r="E2333" s="364">
        <v>1341.77</v>
      </c>
    </row>
    <row r="2334" spans="1:5" ht="12.75">
      <c r="A2334" s="365">
        <v>3423</v>
      </c>
      <c r="B2334" s="365" t="s">
        <v>34049</v>
      </c>
      <c r="C2334" s="365" t="s">
        <v>1585</v>
      </c>
      <c r="D2334" s="365" t="s">
        <v>1586</v>
      </c>
      <c r="E2334" s="364">
        <v>1239.54</v>
      </c>
    </row>
    <row r="2335" spans="1:5" ht="12.75">
      <c r="A2335" s="365">
        <v>34381</v>
      </c>
      <c r="B2335" s="365" t="s">
        <v>34050</v>
      </c>
      <c r="C2335" s="365" t="s">
        <v>1583</v>
      </c>
      <c r="D2335" s="365" t="s">
        <v>1586</v>
      </c>
      <c r="E2335" s="366">
        <v>244.09</v>
      </c>
    </row>
    <row r="2336" spans="1:5" ht="12.75">
      <c r="A2336" s="365">
        <v>34797</v>
      </c>
      <c r="B2336" s="365" t="s">
        <v>34051</v>
      </c>
      <c r="C2336" s="365" t="s">
        <v>1583</v>
      </c>
      <c r="D2336" s="365" t="s">
        <v>1586</v>
      </c>
      <c r="E2336" s="366">
        <v>498.8</v>
      </c>
    </row>
    <row r="2337" spans="1:5" ht="12.75">
      <c r="A2337" s="365">
        <v>44054</v>
      </c>
      <c r="B2337" s="365" t="s">
        <v>34052</v>
      </c>
      <c r="C2337" s="365" t="s">
        <v>1583</v>
      </c>
      <c r="D2337" s="365" t="s">
        <v>1586</v>
      </c>
      <c r="E2337" s="366">
        <v>481.34</v>
      </c>
    </row>
    <row r="2338" spans="1:5" ht="12.75">
      <c r="A2338" s="365">
        <v>44399</v>
      </c>
      <c r="B2338" s="365" t="s">
        <v>34053</v>
      </c>
      <c r="C2338" s="365" t="s">
        <v>1583</v>
      </c>
      <c r="D2338" s="365" t="s">
        <v>1586</v>
      </c>
      <c r="E2338" s="366">
        <v>657.67</v>
      </c>
    </row>
    <row r="2339" spans="1:5" ht="12.75">
      <c r="A2339" s="365">
        <v>44503</v>
      </c>
      <c r="B2339" s="365" t="s">
        <v>34054</v>
      </c>
      <c r="C2339" s="365" t="s">
        <v>1587</v>
      </c>
      <c r="D2339" s="365" t="s">
        <v>1584</v>
      </c>
      <c r="E2339" s="366">
        <v>15.66</v>
      </c>
    </row>
    <row r="2340" spans="1:5" ht="12.75">
      <c r="A2340" s="365">
        <v>41077</v>
      </c>
      <c r="B2340" s="365" t="s">
        <v>34055</v>
      </c>
      <c r="C2340" s="365" t="s">
        <v>1593</v>
      </c>
      <c r="D2340" s="365" t="s">
        <v>1584</v>
      </c>
      <c r="E2340" s="364">
        <v>2751.11</v>
      </c>
    </row>
    <row r="2341" spans="1:5" ht="12.75">
      <c r="A2341" s="365">
        <v>37963</v>
      </c>
      <c r="B2341" s="365" t="s">
        <v>34056</v>
      </c>
      <c r="C2341" s="365" t="s">
        <v>1583</v>
      </c>
      <c r="D2341" s="365" t="s">
        <v>1584</v>
      </c>
      <c r="E2341" s="366">
        <v>4.8600000000000003</v>
      </c>
    </row>
    <row r="2342" spans="1:5" ht="12.75">
      <c r="A2342" s="365">
        <v>37964</v>
      </c>
      <c r="B2342" s="365" t="s">
        <v>34057</v>
      </c>
      <c r="C2342" s="365" t="s">
        <v>1583</v>
      </c>
      <c r="D2342" s="365" t="s">
        <v>1584</v>
      </c>
      <c r="E2342" s="366">
        <v>6.51</v>
      </c>
    </row>
    <row r="2343" spans="1:5" ht="12.75">
      <c r="A2343" s="365">
        <v>37965</v>
      </c>
      <c r="B2343" s="365" t="s">
        <v>34058</v>
      </c>
      <c r="C2343" s="365" t="s">
        <v>1583</v>
      </c>
      <c r="D2343" s="365" t="s">
        <v>1584</v>
      </c>
      <c r="E2343" s="366">
        <v>9.3800000000000008</v>
      </c>
    </row>
    <row r="2344" spans="1:5" ht="12.75">
      <c r="A2344" s="365">
        <v>37966</v>
      </c>
      <c r="B2344" s="365" t="s">
        <v>34059</v>
      </c>
      <c r="C2344" s="365" t="s">
        <v>1583</v>
      </c>
      <c r="D2344" s="365" t="s">
        <v>1584</v>
      </c>
      <c r="E2344" s="366">
        <v>16.48</v>
      </c>
    </row>
    <row r="2345" spans="1:5" ht="12.75">
      <c r="A2345" s="365">
        <v>37967</v>
      </c>
      <c r="B2345" s="365" t="s">
        <v>34060</v>
      </c>
      <c r="C2345" s="365" t="s">
        <v>1583</v>
      </c>
      <c r="D2345" s="365" t="s">
        <v>1584</v>
      </c>
      <c r="E2345" s="366">
        <v>27.68</v>
      </c>
    </row>
    <row r="2346" spans="1:5" ht="12.75">
      <c r="A2346" s="365">
        <v>37968</v>
      </c>
      <c r="B2346" s="365" t="s">
        <v>34061</v>
      </c>
      <c r="C2346" s="365" t="s">
        <v>1583</v>
      </c>
      <c r="D2346" s="365" t="s">
        <v>1584</v>
      </c>
      <c r="E2346" s="366">
        <v>58.78</v>
      </c>
    </row>
    <row r="2347" spans="1:5" ht="12.75">
      <c r="A2347" s="365">
        <v>37969</v>
      </c>
      <c r="B2347" s="365" t="s">
        <v>34062</v>
      </c>
      <c r="C2347" s="365" t="s">
        <v>1583</v>
      </c>
      <c r="D2347" s="365" t="s">
        <v>1584</v>
      </c>
      <c r="E2347" s="366">
        <v>148.52000000000001</v>
      </c>
    </row>
    <row r="2348" spans="1:5" ht="12.75">
      <c r="A2348" s="365">
        <v>37970</v>
      </c>
      <c r="B2348" s="365" t="s">
        <v>34063</v>
      </c>
      <c r="C2348" s="365" t="s">
        <v>1583</v>
      </c>
      <c r="D2348" s="365" t="s">
        <v>1584</v>
      </c>
      <c r="E2348" s="366">
        <v>214.88</v>
      </c>
    </row>
    <row r="2349" spans="1:5" ht="12.75">
      <c r="A2349" s="365">
        <v>44251</v>
      </c>
      <c r="B2349" s="365" t="s">
        <v>34064</v>
      </c>
      <c r="C2349" s="365" t="s">
        <v>1583</v>
      </c>
      <c r="D2349" s="365" t="s">
        <v>1584</v>
      </c>
      <c r="E2349" s="366">
        <v>248.2</v>
      </c>
    </row>
    <row r="2350" spans="1:5" ht="12.75">
      <c r="A2350" s="365">
        <v>21118</v>
      </c>
      <c r="B2350" s="365" t="s">
        <v>34065</v>
      </c>
      <c r="C2350" s="365" t="s">
        <v>1583</v>
      </c>
      <c r="D2350" s="365" t="s">
        <v>1584</v>
      </c>
      <c r="E2350" s="366">
        <v>3.87</v>
      </c>
    </row>
    <row r="2351" spans="1:5" ht="12.75">
      <c r="A2351" s="365">
        <v>37956</v>
      </c>
      <c r="B2351" s="365" t="s">
        <v>34066</v>
      </c>
      <c r="C2351" s="365" t="s">
        <v>1583</v>
      </c>
      <c r="D2351" s="365" t="s">
        <v>1584</v>
      </c>
      <c r="E2351" s="366">
        <v>4.75</v>
      </c>
    </row>
    <row r="2352" spans="1:5" ht="12.75">
      <c r="A2352" s="365">
        <v>37957</v>
      </c>
      <c r="B2352" s="365" t="s">
        <v>34067</v>
      </c>
      <c r="C2352" s="365" t="s">
        <v>1583</v>
      </c>
      <c r="D2352" s="365" t="s">
        <v>1584</v>
      </c>
      <c r="E2352" s="366">
        <v>10.11</v>
      </c>
    </row>
    <row r="2353" spans="1:5" ht="12.75">
      <c r="A2353" s="365">
        <v>37958</v>
      </c>
      <c r="B2353" s="365" t="s">
        <v>34068</v>
      </c>
      <c r="C2353" s="365" t="s">
        <v>1583</v>
      </c>
      <c r="D2353" s="365" t="s">
        <v>1584</v>
      </c>
      <c r="E2353" s="366">
        <v>18.27</v>
      </c>
    </row>
    <row r="2354" spans="1:5" ht="12.75">
      <c r="A2354" s="365">
        <v>37959</v>
      </c>
      <c r="B2354" s="365" t="s">
        <v>34069</v>
      </c>
      <c r="C2354" s="365" t="s">
        <v>1583</v>
      </c>
      <c r="D2354" s="365" t="s">
        <v>1584</v>
      </c>
      <c r="E2354" s="366">
        <v>28.12</v>
      </c>
    </row>
    <row r="2355" spans="1:5" ht="12.75">
      <c r="A2355" s="365">
        <v>37960</v>
      </c>
      <c r="B2355" s="365" t="s">
        <v>34070</v>
      </c>
      <c r="C2355" s="365" t="s">
        <v>1583</v>
      </c>
      <c r="D2355" s="365" t="s">
        <v>1584</v>
      </c>
      <c r="E2355" s="366">
        <v>71.86</v>
      </c>
    </row>
    <row r="2356" spans="1:5" ht="12.75">
      <c r="A2356" s="365">
        <v>37961</v>
      </c>
      <c r="B2356" s="365" t="s">
        <v>34071</v>
      </c>
      <c r="C2356" s="365" t="s">
        <v>1583</v>
      </c>
      <c r="D2356" s="365" t="s">
        <v>1584</v>
      </c>
      <c r="E2356" s="366">
        <v>154.44</v>
      </c>
    </row>
    <row r="2357" spans="1:5" ht="12.75">
      <c r="A2357" s="365">
        <v>37962</v>
      </c>
      <c r="B2357" s="365" t="s">
        <v>34072</v>
      </c>
      <c r="C2357" s="365" t="s">
        <v>1583</v>
      </c>
      <c r="D2357" s="365" t="s">
        <v>1584</v>
      </c>
      <c r="E2357" s="366">
        <v>178.05</v>
      </c>
    </row>
    <row r="2358" spans="1:5" ht="12.75">
      <c r="A2358" s="365">
        <v>3533</v>
      </c>
      <c r="B2358" s="365" t="s">
        <v>34073</v>
      </c>
      <c r="C2358" s="365" t="s">
        <v>1583</v>
      </c>
      <c r="D2358" s="365" t="s">
        <v>1584</v>
      </c>
      <c r="E2358" s="366">
        <v>3.95</v>
      </c>
    </row>
    <row r="2359" spans="1:5" ht="12.75">
      <c r="A2359" s="365">
        <v>3538</v>
      </c>
      <c r="B2359" s="365" t="s">
        <v>34074</v>
      </c>
      <c r="C2359" s="365" t="s">
        <v>1583</v>
      </c>
      <c r="D2359" s="365" t="s">
        <v>1584</v>
      </c>
      <c r="E2359" s="366">
        <v>7.47</v>
      </c>
    </row>
    <row r="2360" spans="1:5" ht="12.75">
      <c r="A2360" s="365">
        <v>3498</v>
      </c>
      <c r="B2360" s="365" t="s">
        <v>34075</v>
      </c>
      <c r="C2360" s="365" t="s">
        <v>1583</v>
      </c>
      <c r="D2360" s="365" t="s">
        <v>1584</v>
      </c>
      <c r="E2360" s="366">
        <v>7.24</v>
      </c>
    </row>
    <row r="2361" spans="1:5" ht="12.75">
      <c r="A2361" s="365">
        <v>3496</v>
      </c>
      <c r="B2361" s="365" t="s">
        <v>34076</v>
      </c>
      <c r="C2361" s="365" t="s">
        <v>1583</v>
      </c>
      <c r="D2361" s="365" t="s">
        <v>1584</v>
      </c>
      <c r="E2361" s="366">
        <v>4.8499999999999996</v>
      </c>
    </row>
    <row r="2362" spans="1:5" ht="12.75">
      <c r="A2362" s="365">
        <v>38429</v>
      </c>
      <c r="B2362" s="365" t="s">
        <v>34077</v>
      </c>
      <c r="C2362" s="365" t="s">
        <v>1583</v>
      </c>
      <c r="D2362" s="365" t="s">
        <v>1584</v>
      </c>
      <c r="E2362" s="366">
        <v>13.15</v>
      </c>
    </row>
    <row r="2363" spans="1:5" ht="12.75">
      <c r="A2363" s="365">
        <v>38431</v>
      </c>
      <c r="B2363" s="365" t="s">
        <v>34078</v>
      </c>
      <c r="C2363" s="365" t="s">
        <v>1583</v>
      </c>
      <c r="D2363" s="365" t="s">
        <v>1584</v>
      </c>
      <c r="E2363" s="366">
        <v>16.489999999999998</v>
      </c>
    </row>
    <row r="2364" spans="1:5" ht="12.75">
      <c r="A2364" s="365">
        <v>38430</v>
      </c>
      <c r="B2364" s="365" t="s">
        <v>34079</v>
      </c>
      <c r="C2364" s="365" t="s">
        <v>1583</v>
      </c>
      <c r="D2364" s="365" t="s">
        <v>1584</v>
      </c>
      <c r="E2364" s="366">
        <v>25.57</v>
      </c>
    </row>
    <row r="2365" spans="1:5" ht="12.75">
      <c r="A2365" s="365">
        <v>36348</v>
      </c>
      <c r="B2365" s="365" t="s">
        <v>34080</v>
      </c>
      <c r="C2365" s="365" t="s">
        <v>1583</v>
      </c>
      <c r="D2365" s="365" t="s">
        <v>1586</v>
      </c>
      <c r="E2365" s="366">
        <v>2.0299999999999998</v>
      </c>
    </row>
    <row r="2366" spans="1:5" ht="12.75">
      <c r="A2366" s="365">
        <v>36349</v>
      </c>
      <c r="B2366" s="365" t="s">
        <v>34081</v>
      </c>
      <c r="C2366" s="365" t="s">
        <v>1583</v>
      </c>
      <c r="D2366" s="365" t="s">
        <v>1586</v>
      </c>
      <c r="E2366" s="366">
        <v>2.8</v>
      </c>
    </row>
    <row r="2367" spans="1:5" ht="12.75">
      <c r="A2367" s="365">
        <v>38987</v>
      </c>
      <c r="B2367" s="365" t="s">
        <v>34082</v>
      </c>
      <c r="C2367" s="365" t="s">
        <v>1583</v>
      </c>
      <c r="D2367" s="365" t="s">
        <v>1586</v>
      </c>
      <c r="E2367" s="366">
        <v>13.46</v>
      </c>
    </row>
    <row r="2368" spans="1:5" ht="12.75">
      <c r="A2368" s="365">
        <v>38988</v>
      </c>
      <c r="B2368" s="365" t="s">
        <v>34083</v>
      </c>
      <c r="C2368" s="365" t="s">
        <v>1583</v>
      </c>
      <c r="D2368" s="365" t="s">
        <v>1586</v>
      </c>
      <c r="E2368" s="366">
        <v>21.93</v>
      </c>
    </row>
    <row r="2369" spans="1:5" ht="12.75">
      <c r="A2369" s="365">
        <v>38989</v>
      </c>
      <c r="B2369" s="365" t="s">
        <v>34084</v>
      </c>
      <c r="C2369" s="365" t="s">
        <v>1583</v>
      </c>
      <c r="D2369" s="365" t="s">
        <v>1586</v>
      </c>
      <c r="E2369" s="366">
        <v>36.9</v>
      </c>
    </row>
    <row r="2370" spans="1:5" ht="12.75">
      <c r="A2370" s="365">
        <v>38990</v>
      </c>
      <c r="B2370" s="365" t="s">
        <v>34085</v>
      </c>
      <c r="C2370" s="365" t="s">
        <v>1583</v>
      </c>
      <c r="D2370" s="365" t="s">
        <v>1586</v>
      </c>
      <c r="E2370" s="366">
        <v>73.739999999999995</v>
      </c>
    </row>
    <row r="2371" spans="1:5" ht="12.75">
      <c r="A2371" s="365">
        <v>38991</v>
      </c>
      <c r="B2371" s="365" t="s">
        <v>34086</v>
      </c>
      <c r="C2371" s="365" t="s">
        <v>1583</v>
      </c>
      <c r="D2371" s="365" t="s">
        <v>1586</v>
      </c>
      <c r="E2371" s="366">
        <v>132.69999999999999</v>
      </c>
    </row>
    <row r="2372" spans="1:5" ht="12.75">
      <c r="A2372" s="365">
        <v>38433</v>
      </c>
      <c r="B2372" s="365" t="s">
        <v>34087</v>
      </c>
      <c r="C2372" s="365" t="s">
        <v>1583</v>
      </c>
      <c r="D2372" s="365" t="s">
        <v>1586</v>
      </c>
      <c r="E2372" s="366">
        <v>6.86</v>
      </c>
    </row>
    <row r="2373" spans="1:5" ht="12.75">
      <c r="A2373" s="365">
        <v>38440</v>
      </c>
      <c r="B2373" s="365" t="s">
        <v>34088</v>
      </c>
      <c r="C2373" s="365" t="s">
        <v>1583</v>
      </c>
      <c r="D2373" s="365" t="s">
        <v>1586</v>
      </c>
      <c r="E2373" s="366">
        <v>289.2</v>
      </c>
    </row>
    <row r="2374" spans="1:5" ht="12.75">
      <c r="A2374" s="365">
        <v>36359</v>
      </c>
      <c r="B2374" s="365" t="s">
        <v>34089</v>
      </c>
      <c r="C2374" s="365" t="s">
        <v>1583</v>
      </c>
      <c r="D2374" s="365" t="s">
        <v>1586</v>
      </c>
      <c r="E2374" s="366">
        <v>1.8</v>
      </c>
    </row>
    <row r="2375" spans="1:5" ht="12.75">
      <c r="A2375" s="365">
        <v>36360</v>
      </c>
      <c r="B2375" s="365" t="s">
        <v>34090</v>
      </c>
      <c r="C2375" s="365" t="s">
        <v>1583</v>
      </c>
      <c r="D2375" s="365" t="s">
        <v>1586</v>
      </c>
      <c r="E2375" s="366">
        <v>2.42</v>
      </c>
    </row>
    <row r="2376" spans="1:5" ht="12.75">
      <c r="A2376" s="365">
        <v>38434</v>
      </c>
      <c r="B2376" s="365" t="s">
        <v>34091</v>
      </c>
      <c r="C2376" s="365" t="s">
        <v>1583</v>
      </c>
      <c r="D2376" s="365" t="s">
        <v>1586</v>
      </c>
      <c r="E2376" s="366">
        <v>3.69</v>
      </c>
    </row>
    <row r="2377" spans="1:5" ht="12.75">
      <c r="A2377" s="365">
        <v>38435</v>
      </c>
      <c r="B2377" s="365" t="s">
        <v>34092</v>
      </c>
      <c r="C2377" s="365" t="s">
        <v>1583</v>
      </c>
      <c r="D2377" s="365" t="s">
        <v>1586</v>
      </c>
      <c r="E2377" s="366">
        <v>8.32</v>
      </c>
    </row>
    <row r="2378" spans="1:5" ht="12.75">
      <c r="A2378" s="365">
        <v>38436</v>
      </c>
      <c r="B2378" s="365" t="s">
        <v>34093</v>
      </c>
      <c r="C2378" s="365" t="s">
        <v>1583</v>
      </c>
      <c r="D2378" s="365" t="s">
        <v>1586</v>
      </c>
      <c r="E2378" s="366">
        <v>13.79</v>
      </c>
    </row>
    <row r="2379" spans="1:5" ht="12.75">
      <c r="A2379" s="365">
        <v>38437</v>
      </c>
      <c r="B2379" s="365" t="s">
        <v>34094</v>
      </c>
      <c r="C2379" s="365" t="s">
        <v>1583</v>
      </c>
      <c r="D2379" s="365" t="s">
        <v>1586</v>
      </c>
      <c r="E2379" s="366">
        <v>22.37</v>
      </c>
    </row>
    <row r="2380" spans="1:5" ht="12.75">
      <c r="A2380" s="365">
        <v>38438</v>
      </c>
      <c r="B2380" s="365" t="s">
        <v>34095</v>
      </c>
      <c r="C2380" s="365" t="s">
        <v>1583</v>
      </c>
      <c r="D2380" s="365" t="s">
        <v>1586</v>
      </c>
      <c r="E2380" s="366">
        <v>64.88</v>
      </c>
    </row>
    <row r="2381" spans="1:5" ht="12.75">
      <c r="A2381" s="365">
        <v>38439</v>
      </c>
      <c r="B2381" s="365" t="s">
        <v>34096</v>
      </c>
      <c r="C2381" s="365" t="s">
        <v>1583</v>
      </c>
      <c r="D2381" s="365" t="s">
        <v>1586</v>
      </c>
      <c r="E2381" s="366">
        <v>82.44</v>
      </c>
    </row>
    <row r="2382" spans="1:5" ht="12.75">
      <c r="A2382" s="365">
        <v>10836</v>
      </c>
      <c r="B2382" s="365" t="s">
        <v>34097</v>
      </c>
      <c r="C2382" s="365" t="s">
        <v>1583</v>
      </c>
      <c r="D2382" s="365" t="s">
        <v>1584</v>
      </c>
      <c r="E2382" s="366">
        <v>32.14</v>
      </c>
    </row>
    <row r="2383" spans="1:5" ht="12.75">
      <c r="A2383" s="365">
        <v>10835</v>
      </c>
      <c r="B2383" s="365" t="s">
        <v>34098</v>
      </c>
      <c r="C2383" s="365" t="s">
        <v>1583</v>
      </c>
      <c r="D2383" s="365" t="s">
        <v>1584</v>
      </c>
      <c r="E2383" s="366">
        <v>8.9700000000000006</v>
      </c>
    </row>
    <row r="2384" spans="1:5" ht="12.75">
      <c r="A2384" s="365">
        <v>3475</v>
      </c>
      <c r="B2384" s="365" t="s">
        <v>34099</v>
      </c>
      <c r="C2384" s="365" t="s">
        <v>1583</v>
      </c>
      <c r="D2384" s="365" t="s">
        <v>1584</v>
      </c>
      <c r="E2384" s="366">
        <v>6.92</v>
      </c>
    </row>
    <row r="2385" spans="1:5" ht="12.75">
      <c r="A2385" s="365">
        <v>3485</v>
      </c>
      <c r="B2385" s="365" t="s">
        <v>34100</v>
      </c>
      <c r="C2385" s="365" t="s">
        <v>1583</v>
      </c>
      <c r="D2385" s="365" t="s">
        <v>1584</v>
      </c>
      <c r="E2385" s="366">
        <v>19.12</v>
      </c>
    </row>
    <row r="2386" spans="1:5" ht="12.75">
      <c r="A2386" s="365">
        <v>3534</v>
      </c>
      <c r="B2386" s="365" t="s">
        <v>34101</v>
      </c>
      <c r="C2386" s="365" t="s">
        <v>1583</v>
      </c>
      <c r="D2386" s="365" t="s">
        <v>1584</v>
      </c>
      <c r="E2386" s="366">
        <v>10.96</v>
      </c>
    </row>
    <row r="2387" spans="1:5" ht="12.75">
      <c r="A2387" s="365">
        <v>3543</v>
      </c>
      <c r="B2387" s="365" t="s">
        <v>34102</v>
      </c>
      <c r="C2387" s="365" t="s">
        <v>1583</v>
      </c>
      <c r="D2387" s="365" t="s">
        <v>1584</v>
      </c>
      <c r="E2387" s="366">
        <v>2.54</v>
      </c>
    </row>
    <row r="2388" spans="1:5" ht="12.75">
      <c r="A2388" s="365">
        <v>3482</v>
      </c>
      <c r="B2388" s="365" t="s">
        <v>34103</v>
      </c>
      <c r="C2388" s="365" t="s">
        <v>1583</v>
      </c>
      <c r="D2388" s="365" t="s">
        <v>1584</v>
      </c>
      <c r="E2388" s="366">
        <v>7.84</v>
      </c>
    </row>
    <row r="2389" spans="1:5" ht="12.75">
      <c r="A2389" s="365">
        <v>3505</v>
      </c>
      <c r="B2389" s="365" t="s">
        <v>34104</v>
      </c>
      <c r="C2389" s="365" t="s">
        <v>1583</v>
      </c>
      <c r="D2389" s="365" t="s">
        <v>1584</v>
      </c>
      <c r="E2389" s="366">
        <v>3.78</v>
      </c>
    </row>
    <row r="2390" spans="1:5" ht="12.75">
      <c r="A2390" s="365">
        <v>3521</v>
      </c>
      <c r="B2390" s="365" t="s">
        <v>34105</v>
      </c>
      <c r="C2390" s="365" t="s">
        <v>1583</v>
      </c>
      <c r="D2390" s="365" t="s">
        <v>1584</v>
      </c>
      <c r="E2390" s="366">
        <v>2.85</v>
      </c>
    </row>
    <row r="2391" spans="1:5" ht="12.75">
      <c r="A2391" s="365">
        <v>3531</v>
      </c>
      <c r="B2391" s="365" t="s">
        <v>34106</v>
      </c>
      <c r="C2391" s="365" t="s">
        <v>1583</v>
      </c>
      <c r="D2391" s="365" t="s">
        <v>1584</v>
      </c>
      <c r="E2391" s="366">
        <v>5.43</v>
      </c>
    </row>
    <row r="2392" spans="1:5" ht="12.75">
      <c r="A2392" s="365">
        <v>3522</v>
      </c>
      <c r="B2392" s="365" t="s">
        <v>34107</v>
      </c>
      <c r="C2392" s="365" t="s">
        <v>1583</v>
      </c>
      <c r="D2392" s="365" t="s">
        <v>1584</v>
      </c>
      <c r="E2392" s="366">
        <v>3.5</v>
      </c>
    </row>
    <row r="2393" spans="1:5" ht="12.75">
      <c r="A2393" s="365">
        <v>3527</v>
      </c>
      <c r="B2393" s="365" t="s">
        <v>34108</v>
      </c>
      <c r="C2393" s="365" t="s">
        <v>1583</v>
      </c>
      <c r="D2393" s="365" t="s">
        <v>1584</v>
      </c>
      <c r="E2393" s="366">
        <v>18.420000000000002</v>
      </c>
    </row>
    <row r="2394" spans="1:5" ht="12.75">
      <c r="A2394" s="365">
        <v>3516</v>
      </c>
      <c r="B2394" s="365" t="s">
        <v>34109</v>
      </c>
      <c r="C2394" s="365" t="s">
        <v>1583</v>
      </c>
      <c r="D2394" s="365" t="s">
        <v>1584</v>
      </c>
      <c r="E2394" s="366">
        <v>3.71</v>
      </c>
    </row>
    <row r="2395" spans="1:5" ht="12.75">
      <c r="A2395" s="365">
        <v>3517</v>
      </c>
      <c r="B2395" s="365" t="s">
        <v>34110</v>
      </c>
      <c r="C2395" s="365" t="s">
        <v>1583</v>
      </c>
      <c r="D2395" s="365" t="s">
        <v>1584</v>
      </c>
      <c r="E2395" s="366">
        <v>3.34</v>
      </c>
    </row>
    <row r="2396" spans="1:5" ht="12.75">
      <c r="A2396" s="365">
        <v>3515</v>
      </c>
      <c r="B2396" s="365" t="s">
        <v>34111</v>
      </c>
      <c r="C2396" s="365" t="s">
        <v>1583</v>
      </c>
      <c r="D2396" s="365" t="s">
        <v>1584</v>
      </c>
      <c r="E2396" s="366">
        <v>9.39</v>
      </c>
    </row>
    <row r="2397" spans="1:5" ht="12.75">
      <c r="A2397" s="365">
        <v>20147</v>
      </c>
      <c r="B2397" s="365" t="s">
        <v>34112</v>
      </c>
      <c r="C2397" s="365" t="s">
        <v>1583</v>
      </c>
      <c r="D2397" s="365" t="s">
        <v>1584</v>
      </c>
      <c r="E2397" s="366">
        <v>7.73</v>
      </c>
    </row>
    <row r="2398" spans="1:5" ht="12.75">
      <c r="A2398" s="365">
        <v>3524</v>
      </c>
      <c r="B2398" s="365" t="s">
        <v>34113</v>
      </c>
      <c r="C2398" s="365" t="s">
        <v>1583</v>
      </c>
      <c r="D2398" s="365" t="s">
        <v>1584</v>
      </c>
      <c r="E2398" s="366">
        <v>11.63</v>
      </c>
    </row>
    <row r="2399" spans="1:5" ht="12.75">
      <c r="A2399" s="365">
        <v>3532</v>
      </c>
      <c r="B2399" s="365" t="s">
        <v>34114</v>
      </c>
      <c r="C2399" s="365" t="s">
        <v>1583</v>
      </c>
      <c r="D2399" s="365" t="s">
        <v>1584</v>
      </c>
      <c r="E2399" s="366">
        <v>26.87</v>
      </c>
    </row>
    <row r="2400" spans="1:5" ht="12.75">
      <c r="A2400" s="365">
        <v>3528</v>
      </c>
      <c r="B2400" s="365" t="s">
        <v>34115</v>
      </c>
      <c r="C2400" s="365" t="s">
        <v>1583</v>
      </c>
      <c r="D2400" s="365" t="s">
        <v>1584</v>
      </c>
      <c r="E2400" s="366">
        <v>14.47</v>
      </c>
    </row>
    <row r="2401" spans="1:5" ht="12.75">
      <c r="A2401" s="365">
        <v>37952</v>
      </c>
      <c r="B2401" s="365" t="s">
        <v>34116</v>
      </c>
      <c r="C2401" s="365" t="s">
        <v>1583</v>
      </c>
      <c r="D2401" s="365" t="s">
        <v>1584</v>
      </c>
      <c r="E2401" s="366">
        <v>103.71</v>
      </c>
    </row>
    <row r="2402" spans="1:5" ht="12.75">
      <c r="A2402" s="365">
        <v>37951</v>
      </c>
      <c r="B2402" s="365" t="s">
        <v>34117</v>
      </c>
      <c r="C2402" s="365" t="s">
        <v>1583</v>
      </c>
      <c r="D2402" s="365" t="s">
        <v>1584</v>
      </c>
      <c r="E2402" s="366">
        <v>3.9</v>
      </c>
    </row>
    <row r="2403" spans="1:5" ht="12.75">
      <c r="A2403" s="365">
        <v>3518</v>
      </c>
      <c r="B2403" s="365" t="s">
        <v>34118</v>
      </c>
      <c r="C2403" s="365" t="s">
        <v>1583</v>
      </c>
      <c r="D2403" s="365" t="s">
        <v>1584</v>
      </c>
      <c r="E2403" s="366">
        <v>6</v>
      </c>
    </row>
    <row r="2404" spans="1:5" ht="12.75">
      <c r="A2404" s="365">
        <v>3519</v>
      </c>
      <c r="B2404" s="365" t="s">
        <v>34119</v>
      </c>
      <c r="C2404" s="365" t="s">
        <v>1583</v>
      </c>
      <c r="D2404" s="365" t="s">
        <v>1584</v>
      </c>
      <c r="E2404" s="366">
        <v>12.55</v>
      </c>
    </row>
    <row r="2405" spans="1:5" ht="12.75">
      <c r="A2405" s="365">
        <v>3520</v>
      </c>
      <c r="B2405" s="365" t="s">
        <v>34120</v>
      </c>
      <c r="C2405" s="365" t="s">
        <v>1583</v>
      </c>
      <c r="D2405" s="365" t="s">
        <v>1584</v>
      </c>
      <c r="E2405" s="366">
        <v>13.15</v>
      </c>
    </row>
    <row r="2406" spans="1:5" ht="12.75">
      <c r="A2406" s="365">
        <v>37950</v>
      </c>
      <c r="B2406" s="365" t="s">
        <v>34121</v>
      </c>
      <c r="C2406" s="365" t="s">
        <v>1583</v>
      </c>
      <c r="D2406" s="365" t="s">
        <v>1584</v>
      </c>
      <c r="E2406" s="366">
        <v>95.47</v>
      </c>
    </row>
    <row r="2407" spans="1:5" ht="12.75">
      <c r="A2407" s="365">
        <v>37949</v>
      </c>
      <c r="B2407" s="365" t="s">
        <v>34122</v>
      </c>
      <c r="C2407" s="365" t="s">
        <v>1583</v>
      </c>
      <c r="D2407" s="365" t="s">
        <v>1584</v>
      </c>
      <c r="E2407" s="366">
        <v>3.52</v>
      </c>
    </row>
    <row r="2408" spans="1:5" ht="12.75">
      <c r="A2408" s="365">
        <v>3526</v>
      </c>
      <c r="B2408" s="365" t="s">
        <v>34123</v>
      </c>
      <c r="C2408" s="365" t="s">
        <v>1583</v>
      </c>
      <c r="D2408" s="365" t="s">
        <v>1584</v>
      </c>
      <c r="E2408" s="366">
        <v>4.8499999999999996</v>
      </c>
    </row>
    <row r="2409" spans="1:5" ht="12.75">
      <c r="A2409" s="365">
        <v>3509</v>
      </c>
      <c r="B2409" s="365" t="s">
        <v>34124</v>
      </c>
      <c r="C2409" s="365" t="s">
        <v>1583</v>
      </c>
      <c r="D2409" s="365" t="s">
        <v>1584</v>
      </c>
      <c r="E2409" s="366">
        <v>11.01</v>
      </c>
    </row>
    <row r="2410" spans="1:5" ht="12.75">
      <c r="A2410" s="365">
        <v>3530</v>
      </c>
      <c r="B2410" s="365" t="s">
        <v>34125</v>
      </c>
      <c r="C2410" s="365" t="s">
        <v>1583</v>
      </c>
      <c r="D2410" s="365" t="s">
        <v>1584</v>
      </c>
      <c r="E2410" s="366">
        <v>298.3</v>
      </c>
    </row>
    <row r="2411" spans="1:5" ht="12.75">
      <c r="A2411" s="365">
        <v>3542</v>
      </c>
      <c r="B2411" s="365" t="s">
        <v>34126</v>
      </c>
      <c r="C2411" s="365" t="s">
        <v>1583</v>
      </c>
      <c r="D2411" s="365" t="s">
        <v>1584</v>
      </c>
      <c r="E2411" s="366">
        <v>0.86</v>
      </c>
    </row>
    <row r="2412" spans="1:5" ht="12.75">
      <c r="A2412" s="365">
        <v>3529</v>
      </c>
      <c r="B2412" s="365" t="s">
        <v>34127</v>
      </c>
      <c r="C2412" s="365" t="s">
        <v>1583</v>
      </c>
      <c r="D2412" s="365" t="s">
        <v>1584</v>
      </c>
      <c r="E2412" s="366">
        <v>1.05</v>
      </c>
    </row>
    <row r="2413" spans="1:5" ht="12.75">
      <c r="A2413" s="365">
        <v>3536</v>
      </c>
      <c r="B2413" s="365" t="s">
        <v>34128</v>
      </c>
      <c r="C2413" s="365" t="s">
        <v>1583</v>
      </c>
      <c r="D2413" s="365" t="s">
        <v>1584</v>
      </c>
      <c r="E2413" s="366">
        <v>3.5</v>
      </c>
    </row>
    <row r="2414" spans="1:5" ht="12.75">
      <c r="A2414" s="365">
        <v>3535</v>
      </c>
      <c r="B2414" s="365" t="s">
        <v>34129</v>
      </c>
      <c r="C2414" s="365" t="s">
        <v>1583</v>
      </c>
      <c r="D2414" s="365" t="s">
        <v>1584</v>
      </c>
      <c r="E2414" s="366">
        <v>8.51</v>
      </c>
    </row>
    <row r="2415" spans="1:5" ht="12.75">
      <c r="A2415" s="365">
        <v>3540</v>
      </c>
      <c r="B2415" s="365" t="s">
        <v>34130</v>
      </c>
      <c r="C2415" s="365" t="s">
        <v>1583</v>
      </c>
      <c r="D2415" s="365" t="s">
        <v>1584</v>
      </c>
      <c r="E2415" s="366">
        <v>7.2</v>
      </c>
    </row>
    <row r="2416" spans="1:5" ht="12.75">
      <c r="A2416" s="365">
        <v>3539</v>
      </c>
      <c r="B2416" s="365" t="s">
        <v>34131</v>
      </c>
      <c r="C2416" s="365" t="s">
        <v>1583</v>
      </c>
      <c r="D2416" s="365" t="s">
        <v>1584</v>
      </c>
      <c r="E2416" s="366">
        <v>41.75</v>
      </c>
    </row>
    <row r="2417" spans="1:5" ht="12.75">
      <c r="A2417" s="365">
        <v>3513</v>
      </c>
      <c r="B2417" s="365" t="s">
        <v>34132</v>
      </c>
      <c r="C2417" s="365" t="s">
        <v>1583</v>
      </c>
      <c r="D2417" s="365" t="s">
        <v>1584</v>
      </c>
      <c r="E2417" s="366">
        <v>147.22</v>
      </c>
    </row>
    <row r="2418" spans="1:5" ht="12.75">
      <c r="A2418" s="365">
        <v>3510</v>
      </c>
      <c r="B2418" s="365" t="s">
        <v>34133</v>
      </c>
      <c r="C2418" s="365" t="s">
        <v>1583</v>
      </c>
      <c r="D2418" s="365" t="s">
        <v>1584</v>
      </c>
      <c r="E2418" s="366">
        <v>18.18</v>
      </c>
    </row>
    <row r="2419" spans="1:5" ht="12.75">
      <c r="A2419" s="365">
        <v>38913</v>
      </c>
      <c r="B2419" s="365" t="s">
        <v>34134</v>
      </c>
      <c r="C2419" s="365" t="s">
        <v>1583</v>
      </c>
      <c r="D2419" s="365" t="s">
        <v>1586</v>
      </c>
      <c r="E2419" s="366">
        <v>8.93</v>
      </c>
    </row>
    <row r="2420" spans="1:5" ht="12.75">
      <c r="A2420" s="365">
        <v>38914</v>
      </c>
      <c r="B2420" s="365" t="s">
        <v>34135</v>
      </c>
      <c r="C2420" s="365" t="s">
        <v>1583</v>
      </c>
      <c r="D2420" s="365" t="s">
        <v>1586</v>
      </c>
      <c r="E2420" s="366">
        <v>10.96</v>
      </c>
    </row>
    <row r="2421" spans="1:5" ht="12.75">
      <c r="A2421" s="365">
        <v>38915</v>
      </c>
      <c r="B2421" s="365" t="s">
        <v>34136</v>
      </c>
      <c r="C2421" s="365" t="s">
        <v>1583</v>
      </c>
      <c r="D2421" s="365" t="s">
        <v>1586</v>
      </c>
      <c r="E2421" s="366">
        <v>21.13</v>
      </c>
    </row>
    <row r="2422" spans="1:5" ht="12.75">
      <c r="A2422" s="365">
        <v>38916</v>
      </c>
      <c r="B2422" s="365" t="s">
        <v>34137</v>
      </c>
      <c r="C2422" s="365" t="s">
        <v>1583</v>
      </c>
      <c r="D2422" s="365" t="s">
        <v>1586</v>
      </c>
      <c r="E2422" s="366">
        <v>29.25</v>
      </c>
    </row>
    <row r="2423" spans="1:5" ht="12.75">
      <c r="A2423" s="365">
        <v>39300</v>
      </c>
      <c r="B2423" s="365" t="s">
        <v>34138</v>
      </c>
      <c r="C2423" s="365" t="s">
        <v>1583</v>
      </c>
      <c r="D2423" s="365" t="s">
        <v>1586</v>
      </c>
      <c r="E2423" s="366">
        <v>7.97</v>
      </c>
    </row>
    <row r="2424" spans="1:5" ht="12.75">
      <c r="A2424" s="365">
        <v>39301</v>
      </c>
      <c r="B2424" s="365" t="s">
        <v>34139</v>
      </c>
      <c r="C2424" s="365" t="s">
        <v>1583</v>
      </c>
      <c r="D2424" s="365" t="s">
        <v>1586</v>
      </c>
      <c r="E2424" s="366">
        <v>10.68</v>
      </c>
    </row>
    <row r="2425" spans="1:5" ht="12.75">
      <c r="A2425" s="365">
        <v>39302</v>
      </c>
      <c r="B2425" s="365" t="s">
        <v>34140</v>
      </c>
      <c r="C2425" s="365" t="s">
        <v>1583</v>
      </c>
      <c r="D2425" s="365" t="s">
        <v>1586</v>
      </c>
      <c r="E2425" s="366">
        <v>19.41</v>
      </c>
    </row>
    <row r="2426" spans="1:5" ht="12.75">
      <c r="A2426" s="365">
        <v>38923</v>
      </c>
      <c r="B2426" s="365" t="s">
        <v>34141</v>
      </c>
      <c r="C2426" s="365" t="s">
        <v>1583</v>
      </c>
      <c r="D2426" s="365" t="s">
        <v>1586</v>
      </c>
      <c r="E2426" s="366">
        <v>9.56</v>
      </c>
    </row>
    <row r="2427" spans="1:5" ht="12.75">
      <c r="A2427" s="365">
        <v>38925</v>
      </c>
      <c r="B2427" s="365" t="s">
        <v>34142</v>
      </c>
      <c r="C2427" s="365" t="s">
        <v>1583</v>
      </c>
      <c r="D2427" s="365" t="s">
        <v>1586</v>
      </c>
      <c r="E2427" s="366">
        <v>11.09</v>
      </c>
    </row>
    <row r="2428" spans="1:5" ht="12.75">
      <c r="A2428" s="365">
        <v>38926</v>
      </c>
      <c r="B2428" s="365" t="s">
        <v>34143</v>
      </c>
      <c r="C2428" s="365" t="s">
        <v>1583</v>
      </c>
      <c r="D2428" s="365" t="s">
        <v>1586</v>
      </c>
      <c r="E2428" s="366">
        <v>13.15</v>
      </c>
    </row>
    <row r="2429" spans="1:5" ht="12.75">
      <c r="A2429" s="365">
        <v>38927</v>
      </c>
      <c r="B2429" s="365" t="s">
        <v>34144</v>
      </c>
      <c r="C2429" s="365" t="s">
        <v>1583</v>
      </c>
      <c r="D2429" s="365" t="s">
        <v>1586</v>
      </c>
      <c r="E2429" s="366">
        <v>16.61</v>
      </c>
    </row>
    <row r="2430" spans="1:5" ht="12.75">
      <c r="A2430" s="365">
        <v>39304</v>
      </c>
      <c r="B2430" s="365" t="s">
        <v>34145</v>
      </c>
      <c r="C2430" s="365" t="s">
        <v>1583</v>
      </c>
      <c r="D2430" s="365" t="s">
        <v>1586</v>
      </c>
      <c r="E2430" s="366">
        <v>9.44</v>
      </c>
    </row>
    <row r="2431" spans="1:5" ht="12.75">
      <c r="A2431" s="365">
        <v>39305</v>
      </c>
      <c r="B2431" s="365" t="s">
        <v>34146</v>
      </c>
      <c r="C2431" s="365" t="s">
        <v>1583</v>
      </c>
      <c r="D2431" s="365" t="s">
        <v>1586</v>
      </c>
      <c r="E2431" s="366">
        <v>10.35</v>
      </c>
    </row>
    <row r="2432" spans="1:5" ht="12.75">
      <c r="A2432" s="365">
        <v>39306</v>
      </c>
      <c r="B2432" s="365" t="s">
        <v>34147</v>
      </c>
      <c r="C2432" s="365" t="s">
        <v>1583</v>
      </c>
      <c r="D2432" s="365" t="s">
        <v>1586</v>
      </c>
      <c r="E2432" s="366">
        <v>13.91</v>
      </c>
    </row>
    <row r="2433" spans="1:5" ht="12.75">
      <c r="A2433" s="365">
        <v>38928</v>
      </c>
      <c r="B2433" s="365" t="s">
        <v>34148</v>
      </c>
      <c r="C2433" s="365" t="s">
        <v>1583</v>
      </c>
      <c r="D2433" s="365" t="s">
        <v>1586</v>
      </c>
      <c r="E2433" s="366">
        <v>18.39</v>
      </c>
    </row>
    <row r="2434" spans="1:5" ht="12.75">
      <c r="A2434" s="365">
        <v>38941</v>
      </c>
      <c r="B2434" s="365" t="s">
        <v>34149</v>
      </c>
      <c r="C2434" s="365" t="s">
        <v>1583</v>
      </c>
      <c r="D2434" s="365" t="s">
        <v>1586</v>
      </c>
      <c r="E2434" s="366">
        <v>14.41</v>
      </c>
    </row>
    <row r="2435" spans="1:5" ht="12.75">
      <c r="A2435" s="365">
        <v>38917</v>
      </c>
      <c r="B2435" s="365" t="s">
        <v>34150</v>
      </c>
      <c r="C2435" s="365" t="s">
        <v>1583</v>
      </c>
      <c r="D2435" s="365" t="s">
        <v>1586</v>
      </c>
      <c r="E2435" s="366">
        <v>10.27</v>
      </c>
    </row>
    <row r="2436" spans="1:5" ht="12.75">
      <c r="A2436" s="365">
        <v>38919</v>
      </c>
      <c r="B2436" s="365" t="s">
        <v>34151</v>
      </c>
      <c r="C2436" s="365" t="s">
        <v>1583</v>
      </c>
      <c r="D2436" s="365" t="s">
        <v>1586</v>
      </c>
      <c r="E2436" s="366">
        <v>12.06</v>
      </c>
    </row>
    <row r="2437" spans="1:5" ht="12.75">
      <c r="A2437" s="365">
        <v>38922</v>
      </c>
      <c r="B2437" s="365" t="s">
        <v>34152</v>
      </c>
      <c r="C2437" s="365" t="s">
        <v>1583</v>
      </c>
      <c r="D2437" s="365" t="s">
        <v>1586</v>
      </c>
      <c r="E2437" s="366">
        <v>16.18</v>
      </c>
    </row>
    <row r="2438" spans="1:5" ht="12.75">
      <c r="A2438" s="365">
        <v>20151</v>
      </c>
      <c r="B2438" s="365" t="s">
        <v>34153</v>
      </c>
      <c r="C2438" s="365" t="s">
        <v>1583</v>
      </c>
      <c r="D2438" s="365" t="s">
        <v>1584</v>
      </c>
      <c r="E2438" s="366">
        <v>32.340000000000003</v>
      </c>
    </row>
    <row r="2439" spans="1:5" ht="12.75">
      <c r="A2439" s="365">
        <v>20152</v>
      </c>
      <c r="B2439" s="365" t="s">
        <v>34154</v>
      </c>
      <c r="C2439" s="365" t="s">
        <v>1583</v>
      </c>
      <c r="D2439" s="365" t="s">
        <v>1584</v>
      </c>
      <c r="E2439" s="366">
        <v>117.03</v>
      </c>
    </row>
    <row r="2440" spans="1:5" ht="12.75">
      <c r="A2440" s="365">
        <v>20148</v>
      </c>
      <c r="B2440" s="365" t="s">
        <v>34155</v>
      </c>
      <c r="C2440" s="365" t="s">
        <v>1583</v>
      </c>
      <c r="D2440" s="365" t="s">
        <v>1584</v>
      </c>
      <c r="E2440" s="366">
        <v>6.36</v>
      </c>
    </row>
    <row r="2441" spans="1:5" ht="12.75">
      <c r="A2441" s="365">
        <v>20149</v>
      </c>
      <c r="B2441" s="365" t="s">
        <v>34156</v>
      </c>
      <c r="C2441" s="365" t="s">
        <v>1583</v>
      </c>
      <c r="D2441" s="365" t="s">
        <v>1584</v>
      </c>
      <c r="E2441" s="366">
        <v>10.62</v>
      </c>
    </row>
    <row r="2442" spans="1:5" ht="12.75">
      <c r="A2442" s="365">
        <v>20150</v>
      </c>
      <c r="B2442" s="365" t="s">
        <v>34157</v>
      </c>
      <c r="C2442" s="365" t="s">
        <v>1583</v>
      </c>
      <c r="D2442" s="365" t="s">
        <v>1584</v>
      </c>
      <c r="E2442" s="366">
        <v>27.37</v>
      </c>
    </row>
    <row r="2443" spans="1:5" ht="12.75">
      <c r="A2443" s="365">
        <v>20157</v>
      </c>
      <c r="B2443" s="365" t="s">
        <v>34158</v>
      </c>
      <c r="C2443" s="365" t="s">
        <v>1583</v>
      </c>
      <c r="D2443" s="365" t="s">
        <v>1584</v>
      </c>
      <c r="E2443" s="366">
        <v>30.72</v>
      </c>
    </row>
    <row r="2444" spans="1:5" ht="12.75">
      <c r="A2444" s="365">
        <v>20158</v>
      </c>
      <c r="B2444" s="365" t="s">
        <v>34159</v>
      </c>
      <c r="C2444" s="365" t="s">
        <v>1583</v>
      </c>
      <c r="D2444" s="365" t="s">
        <v>1584</v>
      </c>
      <c r="E2444" s="366">
        <v>121.99</v>
      </c>
    </row>
    <row r="2445" spans="1:5" ht="12.75">
      <c r="A2445" s="365">
        <v>20154</v>
      </c>
      <c r="B2445" s="365" t="s">
        <v>34160</v>
      </c>
      <c r="C2445" s="365" t="s">
        <v>1583</v>
      </c>
      <c r="D2445" s="365" t="s">
        <v>1584</v>
      </c>
      <c r="E2445" s="366">
        <v>6.23</v>
      </c>
    </row>
    <row r="2446" spans="1:5" ht="12.75">
      <c r="A2446" s="365">
        <v>20155</v>
      </c>
      <c r="B2446" s="365" t="s">
        <v>34161</v>
      </c>
      <c r="C2446" s="365" t="s">
        <v>1583</v>
      </c>
      <c r="D2446" s="365" t="s">
        <v>1584</v>
      </c>
      <c r="E2446" s="366">
        <v>9.48</v>
      </c>
    </row>
    <row r="2447" spans="1:5" ht="12.75">
      <c r="A2447" s="365">
        <v>20156</v>
      </c>
      <c r="B2447" s="365" t="s">
        <v>34162</v>
      </c>
      <c r="C2447" s="365" t="s">
        <v>1583</v>
      </c>
      <c r="D2447" s="365" t="s">
        <v>1584</v>
      </c>
      <c r="E2447" s="366">
        <v>26.65</v>
      </c>
    </row>
    <row r="2448" spans="1:5" ht="12.75">
      <c r="A2448" s="365">
        <v>3499</v>
      </c>
      <c r="B2448" s="365" t="s">
        <v>34163</v>
      </c>
      <c r="C2448" s="365" t="s">
        <v>1583</v>
      </c>
      <c r="D2448" s="365" t="s">
        <v>1584</v>
      </c>
      <c r="E2448" s="366">
        <v>1.63</v>
      </c>
    </row>
    <row r="2449" spans="1:5" ht="12.75">
      <c r="A2449" s="365">
        <v>3500</v>
      </c>
      <c r="B2449" s="365" t="s">
        <v>34164</v>
      </c>
      <c r="C2449" s="365" t="s">
        <v>1583</v>
      </c>
      <c r="D2449" s="365" t="s">
        <v>1584</v>
      </c>
      <c r="E2449" s="366">
        <v>2.17</v>
      </c>
    </row>
    <row r="2450" spans="1:5" ht="12.75">
      <c r="A2450" s="365">
        <v>3501</v>
      </c>
      <c r="B2450" s="365" t="s">
        <v>34165</v>
      </c>
      <c r="C2450" s="365" t="s">
        <v>1583</v>
      </c>
      <c r="D2450" s="365" t="s">
        <v>1584</v>
      </c>
      <c r="E2450" s="366">
        <v>5.97</v>
      </c>
    </row>
    <row r="2451" spans="1:5" ht="12.75">
      <c r="A2451" s="365">
        <v>3502</v>
      </c>
      <c r="B2451" s="365" t="s">
        <v>34166</v>
      </c>
      <c r="C2451" s="365" t="s">
        <v>1583</v>
      </c>
      <c r="D2451" s="365" t="s">
        <v>1584</v>
      </c>
      <c r="E2451" s="366">
        <v>8.6</v>
      </c>
    </row>
    <row r="2452" spans="1:5" ht="12.75">
      <c r="A2452" s="365">
        <v>3503</v>
      </c>
      <c r="B2452" s="365" t="s">
        <v>34167</v>
      </c>
      <c r="C2452" s="365" t="s">
        <v>1583</v>
      </c>
      <c r="D2452" s="365" t="s">
        <v>1584</v>
      </c>
      <c r="E2452" s="366">
        <v>10.8</v>
      </c>
    </row>
    <row r="2453" spans="1:5" ht="12.75">
      <c r="A2453" s="365">
        <v>3477</v>
      </c>
      <c r="B2453" s="365" t="s">
        <v>34168</v>
      </c>
      <c r="C2453" s="365" t="s">
        <v>1583</v>
      </c>
      <c r="D2453" s="365" t="s">
        <v>1584</v>
      </c>
      <c r="E2453" s="366">
        <v>39.229999999999997</v>
      </c>
    </row>
    <row r="2454" spans="1:5" ht="12.75">
      <c r="A2454" s="365">
        <v>3478</v>
      </c>
      <c r="B2454" s="365" t="s">
        <v>34169</v>
      </c>
      <c r="C2454" s="365" t="s">
        <v>1583</v>
      </c>
      <c r="D2454" s="365" t="s">
        <v>1584</v>
      </c>
      <c r="E2454" s="366">
        <v>94.06</v>
      </c>
    </row>
    <row r="2455" spans="1:5" ht="12.75">
      <c r="A2455" s="365">
        <v>3525</v>
      </c>
      <c r="B2455" s="365" t="s">
        <v>34170</v>
      </c>
      <c r="C2455" s="365" t="s">
        <v>1583</v>
      </c>
      <c r="D2455" s="365" t="s">
        <v>1584</v>
      </c>
      <c r="E2455" s="366">
        <v>116.09</v>
      </c>
    </row>
    <row r="2456" spans="1:5" ht="12.75">
      <c r="A2456" s="365">
        <v>3511</v>
      </c>
      <c r="B2456" s="365" t="s">
        <v>34171</v>
      </c>
      <c r="C2456" s="365" t="s">
        <v>1583</v>
      </c>
      <c r="D2456" s="365" t="s">
        <v>1584</v>
      </c>
      <c r="E2456" s="366">
        <v>123.13</v>
      </c>
    </row>
    <row r="2457" spans="1:5" ht="12.75">
      <c r="A2457" s="365">
        <v>12032</v>
      </c>
      <c r="B2457" s="365" t="s">
        <v>34172</v>
      </c>
      <c r="C2457" s="365" t="s">
        <v>1595</v>
      </c>
      <c r="D2457" s="365" t="s">
        <v>1584</v>
      </c>
      <c r="E2457" s="366">
        <v>53.19</v>
      </c>
    </row>
    <row r="2458" spans="1:5" ht="12.75">
      <c r="A2458" s="365">
        <v>12030</v>
      </c>
      <c r="B2458" s="365" t="s">
        <v>34173</v>
      </c>
      <c r="C2458" s="365" t="s">
        <v>1595</v>
      </c>
      <c r="D2458" s="365" t="s">
        <v>1584</v>
      </c>
      <c r="E2458" s="366">
        <v>49.98</v>
      </c>
    </row>
    <row r="2459" spans="1:5" ht="12.75">
      <c r="A2459" s="365">
        <v>10908</v>
      </c>
      <c r="B2459" s="365" t="s">
        <v>34174</v>
      </c>
      <c r="C2459" s="365" t="s">
        <v>1583</v>
      </c>
      <c r="D2459" s="365" t="s">
        <v>1584</v>
      </c>
      <c r="E2459" s="366">
        <v>30.2</v>
      </c>
    </row>
    <row r="2460" spans="1:5" ht="12.75">
      <c r="A2460" s="365">
        <v>10909</v>
      </c>
      <c r="B2460" s="365" t="s">
        <v>34175</v>
      </c>
      <c r="C2460" s="365" t="s">
        <v>1583</v>
      </c>
      <c r="D2460" s="365" t="s">
        <v>1584</v>
      </c>
      <c r="E2460" s="366">
        <v>35.130000000000003</v>
      </c>
    </row>
    <row r="2461" spans="1:5" ht="12.75">
      <c r="A2461" s="365">
        <v>3669</v>
      </c>
      <c r="B2461" s="365" t="s">
        <v>34176</v>
      </c>
      <c r="C2461" s="365" t="s">
        <v>1583</v>
      </c>
      <c r="D2461" s="365" t="s">
        <v>1584</v>
      </c>
      <c r="E2461" s="366">
        <v>21.58</v>
      </c>
    </row>
    <row r="2462" spans="1:5" ht="12.75">
      <c r="A2462" s="365">
        <v>20139</v>
      </c>
      <c r="B2462" s="365" t="s">
        <v>34177</v>
      </c>
      <c r="C2462" s="365" t="s">
        <v>1583</v>
      </c>
      <c r="D2462" s="365" t="s">
        <v>1584</v>
      </c>
      <c r="E2462" s="366">
        <v>185.59</v>
      </c>
    </row>
    <row r="2463" spans="1:5" ht="12.75">
      <c r="A2463" s="365">
        <v>3668</v>
      </c>
      <c r="B2463" s="365" t="s">
        <v>34178</v>
      </c>
      <c r="C2463" s="365" t="s">
        <v>1583</v>
      </c>
      <c r="D2463" s="365" t="s">
        <v>1584</v>
      </c>
      <c r="E2463" s="366">
        <v>66.3</v>
      </c>
    </row>
    <row r="2464" spans="1:5" ht="12.75">
      <c r="A2464" s="365">
        <v>10911</v>
      </c>
      <c r="B2464" s="365" t="s">
        <v>34179</v>
      </c>
      <c r="C2464" s="365" t="s">
        <v>1583</v>
      </c>
      <c r="D2464" s="365" t="s">
        <v>1584</v>
      </c>
      <c r="E2464" s="366">
        <v>29.06</v>
      </c>
    </row>
    <row r="2465" spans="1:5" ht="12.75">
      <c r="A2465" s="365">
        <v>3659</v>
      </c>
      <c r="B2465" s="365" t="s">
        <v>34180</v>
      </c>
      <c r="C2465" s="365" t="s">
        <v>1583</v>
      </c>
      <c r="D2465" s="365" t="s">
        <v>1584</v>
      </c>
      <c r="E2465" s="366">
        <v>29.61</v>
      </c>
    </row>
    <row r="2466" spans="1:5" ht="12.75">
      <c r="A2466" s="365">
        <v>3660</v>
      </c>
      <c r="B2466" s="365" t="s">
        <v>34181</v>
      </c>
      <c r="C2466" s="365" t="s">
        <v>1583</v>
      </c>
      <c r="D2466" s="365" t="s">
        <v>1584</v>
      </c>
      <c r="E2466" s="366">
        <v>38.29</v>
      </c>
    </row>
    <row r="2467" spans="1:5" ht="12.75">
      <c r="A2467" s="365">
        <v>20144</v>
      </c>
      <c r="B2467" s="365" t="s">
        <v>34182</v>
      </c>
      <c r="C2467" s="365" t="s">
        <v>1583</v>
      </c>
      <c r="D2467" s="365" t="s">
        <v>1584</v>
      </c>
      <c r="E2467" s="366">
        <v>85.75</v>
      </c>
    </row>
    <row r="2468" spans="1:5" ht="12.75">
      <c r="A2468" s="365">
        <v>20143</v>
      </c>
      <c r="B2468" s="365" t="s">
        <v>34183</v>
      </c>
      <c r="C2468" s="365" t="s">
        <v>1583</v>
      </c>
      <c r="D2468" s="365" t="s">
        <v>1584</v>
      </c>
      <c r="E2468" s="366">
        <v>109.71</v>
      </c>
    </row>
    <row r="2469" spans="1:5" ht="12.75">
      <c r="A2469" s="365">
        <v>20145</v>
      </c>
      <c r="B2469" s="365" t="s">
        <v>34184</v>
      </c>
      <c r="C2469" s="365" t="s">
        <v>1583</v>
      </c>
      <c r="D2469" s="365" t="s">
        <v>1584</v>
      </c>
      <c r="E2469" s="366">
        <v>211.63</v>
      </c>
    </row>
    <row r="2470" spans="1:5" ht="12.75">
      <c r="A2470" s="365">
        <v>20146</v>
      </c>
      <c r="B2470" s="365" t="s">
        <v>34185</v>
      </c>
      <c r="C2470" s="365" t="s">
        <v>1583</v>
      </c>
      <c r="D2470" s="365" t="s">
        <v>1584</v>
      </c>
      <c r="E2470" s="366">
        <v>289.29000000000002</v>
      </c>
    </row>
    <row r="2471" spans="1:5" ht="12.75">
      <c r="A2471" s="365">
        <v>20140</v>
      </c>
      <c r="B2471" s="365" t="s">
        <v>34186</v>
      </c>
      <c r="C2471" s="365" t="s">
        <v>1583</v>
      </c>
      <c r="D2471" s="365" t="s">
        <v>1584</v>
      </c>
      <c r="E2471" s="366">
        <v>13.57</v>
      </c>
    </row>
    <row r="2472" spans="1:5" ht="12.75">
      <c r="A2472" s="365">
        <v>20141</v>
      </c>
      <c r="B2472" s="365" t="s">
        <v>34187</v>
      </c>
      <c r="C2472" s="365" t="s">
        <v>1583</v>
      </c>
      <c r="D2472" s="365" t="s">
        <v>1584</v>
      </c>
      <c r="E2472" s="366">
        <v>33.24</v>
      </c>
    </row>
    <row r="2473" spans="1:5" ht="12.75">
      <c r="A2473" s="365">
        <v>20142</v>
      </c>
      <c r="B2473" s="365" t="s">
        <v>34188</v>
      </c>
      <c r="C2473" s="365" t="s">
        <v>1583</v>
      </c>
      <c r="D2473" s="365" t="s">
        <v>1584</v>
      </c>
      <c r="E2473" s="366">
        <v>58.47</v>
      </c>
    </row>
    <row r="2474" spans="1:5" ht="12.75">
      <c r="A2474" s="365">
        <v>3670</v>
      </c>
      <c r="B2474" s="365" t="s">
        <v>34189</v>
      </c>
      <c r="C2474" s="365" t="s">
        <v>1583</v>
      </c>
      <c r="D2474" s="365" t="s">
        <v>1584</v>
      </c>
      <c r="E2474" s="366">
        <v>38.020000000000003</v>
      </c>
    </row>
    <row r="2475" spans="1:5" ht="12.75">
      <c r="A2475" s="365">
        <v>3666</v>
      </c>
      <c r="B2475" s="365" t="s">
        <v>34190</v>
      </c>
      <c r="C2475" s="365" t="s">
        <v>1583</v>
      </c>
      <c r="D2475" s="365" t="s">
        <v>1584</v>
      </c>
      <c r="E2475" s="366">
        <v>5.98</v>
      </c>
    </row>
    <row r="2476" spans="1:5" ht="12.75">
      <c r="A2476" s="365">
        <v>3662</v>
      </c>
      <c r="B2476" s="365" t="s">
        <v>34191</v>
      </c>
      <c r="C2476" s="365" t="s">
        <v>1583</v>
      </c>
      <c r="D2476" s="365" t="s">
        <v>1584</v>
      </c>
      <c r="E2476" s="366">
        <v>15.61</v>
      </c>
    </row>
    <row r="2477" spans="1:5" ht="12.75">
      <c r="A2477" s="365">
        <v>3658</v>
      </c>
      <c r="B2477" s="365" t="s">
        <v>34192</v>
      </c>
      <c r="C2477" s="365" t="s">
        <v>1583</v>
      </c>
      <c r="D2477" s="365" t="s">
        <v>1584</v>
      </c>
      <c r="E2477" s="366">
        <v>29.56</v>
      </c>
    </row>
    <row r="2478" spans="1:5" ht="12.75">
      <c r="A2478" s="365">
        <v>14157</v>
      </c>
      <c r="B2478" s="365" t="s">
        <v>34193</v>
      </c>
      <c r="C2478" s="365" t="s">
        <v>1583</v>
      </c>
      <c r="D2478" s="365" t="s">
        <v>1586</v>
      </c>
      <c r="E2478" s="366">
        <v>1.27</v>
      </c>
    </row>
    <row r="2479" spans="1:5" ht="12.75">
      <c r="A2479" s="365">
        <v>42696</v>
      </c>
      <c r="B2479" s="365" t="s">
        <v>34194</v>
      </c>
      <c r="C2479" s="365" t="s">
        <v>1583</v>
      </c>
      <c r="D2479" s="365" t="s">
        <v>1584</v>
      </c>
      <c r="E2479" s="366">
        <v>234.42</v>
      </c>
    </row>
    <row r="2480" spans="1:5" ht="12.75">
      <c r="A2480" s="365">
        <v>39875</v>
      </c>
      <c r="B2480" s="365" t="s">
        <v>34195</v>
      </c>
      <c r="C2480" s="365" t="s">
        <v>1583</v>
      </c>
      <c r="D2480" s="365" t="s">
        <v>1586</v>
      </c>
      <c r="E2480" s="366">
        <v>628.51</v>
      </c>
    </row>
    <row r="2481" spans="1:5" ht="12.75">
      <c r="A2481" s="365">
        <v>39876</v>
      </c>
      <c r="B2481" s="365" t="s">
        <v>34196</v>
      </c>
      <c r="C2481" s="365" t="s">
        <v>1583</v>
      </c>
      <c r="D2481" s="365" t="s">
        <v>1586</v>
      </c>
      <c r="E2481" s="366">
        <v>786.89</v>
      </c>
    </row>
    <row r="2482" spans="1:5" ht="12.75">
      <c r="A2482" s="365">
        <v>39877</v>
      </c>
      <c r="B2482" s="365" t="s">
        <v>34197</v>
      </c>
      <c r="C2482" s="365" t="s">
        <v>1583</v>
      </c>
      <c r="D2482" s="365" t="s">
        <v>1586</v>
      </c>
      <c r="E2482" s="364">
        <v>1091.3800000000001</v>
      </c>
    </row>
    <row r="2483" spans="1:5" ht="12.75">
      <c r="A2483" s="365">
        <v>39878</v>
      </c>
      <c r="B2483" s="365" t="s">
        <v>34198</v>
      </c>
      <c r="C2483" s="365" t="s">
        <v>1583</v>
      </c>
      <c r="D2483" s="365" t="s">
        <v>1586</v>
      </c>
      <c r="E2483" s="364">
        <v>1441.54</v>
      </c>
    </row>
    <row r="2484" spans="1:5" ht="12.75">
      <c r="A2484" s="365">
        <v>39872</v>
      </c>
      <c r="B2484" s="365" t="s">
        <v>34199</v>
      </c>
      <c r="C2484" s="365" t="s">
        <v>1583</v>
      </c>
      <c r="D2484" s="365" t="s">
        <v>1586</v>
      </c>
      <c r="E2484" s="366">
        <v>431.01</v>
      </c>
    </row>
    <row r="2485" spans="1:5" ht="12.75">
      <c r="A2485" s="365">
        <v>39873</v>
      </c>
      <c r="B2485" s="365" t="s">
        <v>34200</v>
      </c>
      <c r="C2485" s="365" t="s">
        <v>1583</v>
      </c>
      <c r="D2485" s="365" t="s">
        <v>1586</v>
      </c>
      <c r="E2485" s="366">
        <v>499.95</v>
      </c>
    </row>
    <row r="2486" spans="1:5" ht="12.75">
      <c r="A2486" s="365">
        <v>39874</v>
      </c>
      <c r="B2486" s="365" t="s">
        <v>34201</v>
      </c>
      <c r="C2486" s="365" t="s">
        <v>1583</v>
      </c>
      <c r="D2486" s="365" t="s">
        <v>1586</v>
      </c>
      <c r="E2486" s="366">
        <v>549.13</v>
      </c>
    </row>
    <row r="2487" spans="1:5" ht="12.75">
      <c r="A2487" s="365">
        <v>3674</v>
      </c>
      <c r="B2487" s="365" t="s">
        <v>34202</v>
      </c>
      <c r="C2487" s="365" t="s">
        <v>1589</v>
      </c>
      <c r="D2487" s="365" t="s">
        <v>1586</v>
      </c>
      <c r="E2487" s="366">
        <v>81.86</v>
      </c>
    </row>
    <row r="2488" spans="1:5" ht="12.75">
      <c r="A2488" s="365">
        <v>3681</v>
      </c>
      <c r="B2488" s="365" t="s">
        <v>34203</v>
      </c>
      <c r="C2488" s="365" t="s">
        <v>1589</v>
      </c>
      <c r="D2488" s="365" t="s">
        <v>1586</v>
      </c>
      <c r="E2488" s="366">
        <v>121.8</v>
      </c>
    </row>
    <row r="2489" spans="1:5" ht="12.75">
      <c r="A2489" s="365">
        <v>3676</v>
      </c>
      <c r="B2489" s="365" t="s">
        <v>34204</v>
      </c>
      <c r="C2489" s="365" t="s">
        <v>1589</v>
      </c>
      <c r="D2489" s="365" t="s">
        <v>1586</v>
      </c>
      <c r="E2489" s="366">
        <v>458.37</v>
      </c>
    </row>
    <row r="2490" spans="1:5" ht="12.75">
      <c r="A2490" s="365">
        <v>3679</v>
      </c>
      <c r="B2490" s="365" t="s">
        <v>34205</v>
      </c>
      <c r="C2490" s="365" t="s">
        <v>1589</v>
      </c>
      <c r="D2490" s="365" t="s">
        <v>1586</v>
      </c>
      <c r="E2490" s="366">
        <v>379.22</v>
      </c>
    </row>
    <row r="2491" spans="1:5" ht="12.75">
      <c r="A2491" s="365">
        <v>3672</v>
      </c>
      <c r="B2491" s="365" t="s">
        <v>34206</v>
      </c>
      <c r="C2491" s="365" t="s">
        <v>1589</v>
      </c>
      <c r="D2491" s="365" t="s">
        <v>1586</v>
      </c>
      <c r="E2491" s="366">
        <v>1.29</v>
      </c>
    </row>
    <row r="2492" spans="1:5" ht="12.75">
      <c r="A2492" s="365">
        <v>3671</v>
      </c>
      <c r="B2492" s="365" t="s">
        <v>34207</v>
      </c>
      <c r="C2492" s="365" t="s">
        <v>1589</v>
      </c>
      <c r="D2492" s="365" t="s">
        <v>1586</v>
      </c>
      <c r="E2492" s="366">
        <v>1.22</v>
      </c>
    </row>
    <row r="2493" spans="1:5" ht="12.75">
      <c r="A2493" s="365">
        <v>3673</v>
      </c>
      <c r="B2493" s="365" t="s">
        <v>34208</v>
      </c>
      <c r="C2493" s="365" t="s">
        <v>1589</v>
      </c>
      <c r="D2493" s="365" t="s">
        <v>1586</v>
      </c>
      <c r="E2493" s="366">
        <v>1.91</v>
      </c>
    </row>
    <row r="2494" spans="1:5" ht="12.75">
      <c r="A2494" s="365">
        <v>38394</v>
      </c>
      <c r="B2494" s="365" t="s">
        <v>34209</v>
      </c>
      <c r="C2494" s="365" t="s">
        <v>1583</v>
      </c>
      <c r="D2494" s="365" t="s">
        <v>1584</v>
      </c>
      <c r="E2494" s="366">
        <v>332.69</v>
      </c>
    </row>
    <row r="2495" spans="1:5" ht="12.75">
      <c r="A2495" s="365">
        <v>3729</v>
      </c>
      <c r="B2495" s="365" t="s">
        <v>34210</v>
      </c>
      <c r="C2495" s="365" t="s">
        <v>1583</v>
      </c>
      <c r="D2495" s="365" t="s">
        <v>1584</v>
      </c>
      <c r="E2495" s="366">
        <v>200.01</v>
      </c>
    </row>
    <row r="2496" spans="1:5" ht="12.75">
      <c r="A2496" s="365">
        <v>39357</v>
      </c>
      <c r="B2496" s="365" t="s">
        <v>34211</v>
      </c>
      <c r="C2496" s="365" t="s">
        <v>1583</v>
      </c>
      <c r="D2496" s="365" t="s">
        <v>1586</v>
      </c>
      <c r="E2496" s="366">
        <v>96.59</v>
      </c>
    </row>
    <row r="2497" spans="1:5" ht="12.75">
      <c r="A2497" s="365">
        <v>39358</v>
      </c>
      <c r="B2497" s="365" t="s">
        <v>34212</v>
      </c>
      <c r="C2497" s="365" t="s">
        <v>1583</v>
      </c>
      <c r="D2497" s="365" t="s">
        <v>1586</v>
      </c>
      <c r="E2497" s="366">
        <v>105.92</v>
      </c>
    </row>
    <row r="2498" spans="1:5" ht="12.75">
      <c r="A2498" s="365">
        <v>39356</v>
      </c>
      <c r="B2498" s="365" t="s">
        <v>34213</v>
      </c>
      <c r="C2498" s="365" t="s">
        <v>1583</v>
      </c>
      <c r="D2498" s="365" t="s">
        <v>1586</v>
      </c>
      <c r="E2498" s="366">
        <v>180.7</v>
      </c>
    </row>
    <row r="2499" spans="1:5" ht="12.75">
      <c r="A2499" s="365">
        <v>39355</v>
      </c>
      <c r="B2499" s="365" t="s">
        <v>34214</v>
      </c>
      <c r="C2499" s="365" t="s">
        <v>1583</v>
      </c>
      <c r="D2499" s="365" t="s">
        <v>1586</v>
      </c>
      <c r="E2499" s="366">
        <v>155.5</v>
      </c>
    </row>
    <row r="2500" spans="1:5" ht="12.75">
      <c r="A2500" s="365">
        <v>39353</v>
      </c>
      <c r="B2500" s="365" t="s">
        <v>34215</v>
      </c>
      <c r="C2500" s="365" t="s">
        <v>1583</v>
      </c>
      <c r="D2500" s="365" t="s">
        <v>1586</v>
      </c>
      <c r="E2500" s="366">
        <v>213.24</v>
      </c>
    </row>
    <row r="2501" spans="1:5" ht="12.75">
      <c r="A2501" s="365">
        <v>39354</v>
      </c>
      <c r="B2501" s="365" t="s">
        <v>34216</v>
      </c>
      <c r="C2501" s="365" t="s">
        <v>1583</v>
      </c>
      <c r="D2501" s="365" t="s">
        <v>1586</v>
      </c>
      <c r="E2501" s="366">
        <v>212.53</v>
      </c>
    </row>
    <row r="2502" spans="1:5" ht="12.75">
      <c r="A2502" s="365">
        <v>39398</v>
      </c>
      <c r="B2502" s="365" t="s">
        <v>34217</v>
      </c>
      <c r="C2502" s="365" t="s">
        <v>1583</v>
      </c>
      <c r="D2502" s="365" t="s">
        <v>1584</v>
      </c>
      <c r="E2502" s="366">
        <v>77.510000000000005</v>
      </c>
    </row>
    <row r="2503" spans="1:5" ht="12.75">
      <c r="A2503" s="365">
        <v>13343</v>
      </c>
      <c r="B2503" s="365" t="s">
        <v>34218</v>
      </c>
      <c r="C2503" s="365" t="s">
        <v>1583</v>
      </c>
      <c r="D2503" s="365" t="s">
        <v>1586</v>
      </c>
      <c r="E2503" s="366">
        <v>47.6</v>
      </c>
    </row>
    <row r="2504" spans="1:5" ht="12.75">
      <c r="A2504" s="365">
        <v>12118</v>
      </c>
      <c r="B2504" s="365" t="s">
        <v>34219</v>
      </c>
      <c r="C2504" s="365" t="s">
        <v>1583</v>
      </c>
      <c r="D2504" s="365" t="s">
        <v>1584</v>
      </c>
      <c r="E2504" s="366">
        <v>26.59</v>
      </c>
    </row>
    <row r="2505" spans="1:5" ht="12.75">
      <c r="A2505" s="365">
        <v>39482</v>
      </c>
      <c r="B2505" s="365" t="s">
        <v>34220</v>
      </c>
      <c r="C2505" s="365" t="s">
        <v>1583</v>
      </c>
      <c r="D2505" s="365" t="s">
        <v>1584</v>
      </c>
      <c r="E2505" s="366">
        <v>563.54</v>
      </c>
    </row>
    <row r="2506" spans="1:5" ht="12.75">
      <c r="A2506" s="365">
        <v>39486</v>
      </c>
      <c r="B2506" s="365" t="s">
        <v>34221</v>
      </c>
      <c r="C2506" s="365" t="s">
        <v>1583</v>
      </c>
      <c r="D2506" s="365" t="s">
        <v>1584</v>
      </c>
      <c r="E2506" s="366">
        <v>459.93</v>
      </c>
    </row>
    <row r="2507" spans="1:5" ht="12.75">
      <c r="A2507" s="365">
        <v>39484</v>
      </c>
      <c r="B2507" s="365" t="s">
        <v>34222</v>
      </c>
      <c r="C2507" s="365" t="s">
        <v>1583</v>
      </c>
      <c r="D2507" s="365" t="s">
        <v>1584</v>
      </c>
      <c r="E2507" s="366">
        <v>563.54</v>
      </c>
    </row>
    <row r="2508" spans="1:5" ht="12.75">
      <c r="A2508" s="365">
        <v>39488</v>
      </c>
      <c r="B2508" s="365" t="s">
        <v>34223</v>
      </c>
      <c r="C2508" s="365" t="s">
        <v>1583</v>
      </c>
      <c r="D2508" s="365" t="s">
        <v>1584</v>
      </c>
      <c r="E2508" s="366">
        <v>467.46</v>
      </c>
    </row>
    <row r="2509" spans="1:5" ht="12.75">
      <c r="A2509" s="365">
        <v>39485</v>
      </c>
      <c r="B2509" s="365" t="s">
        <v>34224</v>
      </c>
      <c r="C2509" s="365" t="s">
        <v>1583</v>
      </c>
      <c r="D2509" s="365" t="s">
        <v>1584</v>
      </c>
      <c r="E2509" s="366">
        <v>563.54</v>
      </c>
    </row>
    <row r="2510" spans="1:5" ht="12.75">
      <c r="A2510" s="365">
        <v>39489</v>
      </c>
      <c r="B2510" s="365" t="s">
        <v>34225</v>
      </c>
      <c r="C2510" s="365" t="s">
        <v>1583</v>
      </c>
      <c r="D2510" s="365" t="s">
        <v>1584</v>
      </c>
      <c r="E2510" s="366">
        <v>475.39</v>
      </c>
    </row>
    <row r="2511" spans="1:5" ht="12.75">
      <c r="A2511" s="365">
        <v>39490</v>
      </c>
      <c r="B2511" s="365" t="s">
        <v>34226</v>
      </c>
      <c r="C2511" s="365" t="s">
        <v>1583</v>
      </c>
      <c r="D2511" s="365" t="s">
        <v>1584</v>
      </c>
      <c r="E2511" s="366">
        <v>708.39</v>
      </c>
    </row>
    <row r="2512" spans="1:5" ht="12.75">
      <c r="A2512" s="365">
        <v>39494</v>
      </c>
      <c r="B2512" s="365" t="s">
        <v>34227</v>
      </c>
      <c r="C2512" s="365" t="s">
        <v>1583</v>
      </c>
      <c r="D2512" s="365" t="s">
        <v>1584</v>
      </c>
      <c r="E2512" s="366">
        <v>508.68</v>
      </c>
    </row>
    <row r="2513" spans="1:5" ht="12.75">
      <c r="A2513" s="365">
        <v>39495</v>
      </c>
      <c r="B2513" s="365" t="s">
        <v>34228</v>
      </c>
      <c r="C2513" s="365" t="s">
        <v>1583</v>
      </c>
      <c r="D2513" s="365" t="s">
        <v>1584</v>
      </c>
      <c r="E2513" s="366">
        <v>573.22</v>
      </c>
    </row>
    <row r="2514" spans="1:5" ht="12.75">
      <c r="A2514" s="365">
        <v>39496</v>
      </c>
      <c r="B2514" s="365" t="s">
        <v>34229</v>
      </c>
      <c r="C2514" s="365" t="s">
        <v>1583</v>
      </c>
      <c r="D2514" s="365" t="s">
        <v>1584</v>
      </c>
      <c r="E2514" s="366">
        <v>630.54</v>
      </c>
    </row>
    <row r="2515" spans="1:5" ht="12.75">
      <c r="A2515" s="365">
        <v>39492</v>
      </c>
      <c r="B2515" s="365" t="s">
        <v>34230</v>
      </c>
      <c r="C2515" s="365" t="s">
        <v>1583</v>
      </c>
      <c r="D2515" s="365" t="s">
        <v>1584</v>
      </c>
      <c r="E2515" s="366">
        <v>729.99</v>
      </c>
    </row>
    <row r="2516" spans="1:5" ht="12.75">
      <c r="A2516" s="365">
        <v>39497</v>
      </c>
      <c r="B2516" s="365" t="s">
        <v>34231</v>
      </c>
      <c r="C2516" s="365" t="s">
        <v>1583</v>
      </c>
      <c r="D2516" s="365" t="s">
        <v>1584</v>
      </c>
      <c r="E2516" s="366">
        <v>659.37</v>
      </c>
    </row>
    <row r="2517" spans="1:5" ht="12.75">
      <c r="A2517" s="365">
        <v>39493</v>
      </c>
      <c r="B2517" s="365" t="s">
        <v>34232</v>
      </c>
      <c r="C2517" s="365" t="s">
        <v>1583</v>
      </c>
      <c r="D2517" s="365" t="s">
        <v>1584</v>
      </c>
      <c r="E2517" s="366">
        <v>782.98</v>
      </c>
    </row>
    <row r="2518" spans="1:5" ht="12.75">
      <c r="A2518" s="365">
        <v>39500</v>
      </c>
      <c r="B2518" s="365" t="s">
        <v>34233</v>
      </c>
      <c r="C2518" s="365" t="s">
        <v>1583</v>
      </c>
      <c r="D2518" s="365" t="s">
        <v>1584</v>
      </c>
      <c r="E2518" s="366">
        <v>854.3</v>
      </c>
    </row>
    <row r="2519" spans="1:5" ht="12.75">
      <c r="A2519" s="365">
        <v>39498</v>
      </c>
      <c r="B2519" s="365" t="s">
        <v>34234</v>
      </c>
      <c r="C2519" s="365" t="s">
        <v>1583</v>
      </c>
      <c r="D2519" s="365" t="s">
        <v>1584</v>
      </c>
      <c r="E2519" s="364">
        <v>1053.6300000000001</v>
      </c>
    </row>
    <row r="2520" spans="1:5" ht="12.75">
      <c r="A2520" s="365">
        <v>43628</v>
      </c>
      <c r="B2520" s="365" t="s">
        <v>34235</v>
      </c>
      <c r="C2520" s="365" t="s">
        <v>1583</v>
      </c>
      <c r="D2520" s="365" t="s">
        <v>1584</v>
      </c>
      <c r="E2520" s="366">
        <v>830.49</v>
      </c>
    </row>
    <row r="2521" spans="1:5" ht="12.75">
      <c r="A2521" s="365">
        <v>39501</v>
      </c>
      <c r="B2521" s="365" t="s">
        <v>34236</v>
      </c>
      <c r="C2521" s="365" t="s">
        <v>1583</v>
      </c>
      <c r="D2521" s="365" t="s">
        <v>1584</v>
      </c>
      <c r="E2521" s="366">
        <v>877.43</v>
      </c>
    </row>
    <row r="2522" spans="1:5" ht="12.75">
      <c r="A2522" s="365">
        <v>39499</v>
      </c>
      <c r="B2522" s="365" t="s">
        <v>34237</v>
      </c>
      <c r="C2522" s="365" t="s">
        <v>1583</v>
      </c>
      <c r="D2522" s="365" t="s">
        <v>1584</v>
      </c>
      <c r="E2522" s="364">
        <v>1068.5999999999999</v>
      </c>
    </row>
    <row r="2523" spans="1:5" ht="12.75">
      <c r="A2523" s="365">
        <v>43621</v>
      </c>
      <c r="B2523" s="365" t="s">
        <v>34238</v>
      </c>
      <c r="C2523" s="365" t="s">
        <v>1583</v>
      </c>
      <c r="D2523" s="365" t="s">
        <v>1584</v>
      </c>
      <c r="E2523" s="366">
        <v>882.39</v>
      </c>
    </row>
    <row r="2524" spans="1:5" ht="12.75">
      <c r="A2524" s="365">
        <v>3733</v>
      </c>
      <c r="B2524" s="365" t="s">
        <v>34239</v>
      </c>
      <c r="C2524" s="365" t="s">
        <v>1585</v>
      </c>
      <c r="D2524" s="365" t="s">
        <v>1586</v>
      </c>
      <c r="E2524" s="366">
        <v>72.989999999999995</v>
      </c>
    </row>
    <row r="2525" spans="1:5" ht="12.75">
      <c r="A2525" s="365">
        <v>3731</v>
      </c>
      <c r="B2525" s="365" t="s">
        <v>34240</v>
      </c>
      <c r="C2525" s="365" t="s">
        <v>1585</v>
      </c>
      <c r="D2525" s="365" t="s">
        <v>1586</v>
      </c>
      <c r="E2525" s="366">
        <v>67.75</v>
      </c>
    </row>
    <row r="2526" spans="1:5" ht="12.75">
      <c r="A2526" s="365">
        <v>38137</v>
      </c>
      <c r="B2526" s="365" t="s">
        <v>34241</v>
      </c>
      <c r="C2526" s="365" t="s">
        <v>1585</v>
      </c>
      <c r="D2526" s="365" t="s">
        <v>1586</v>
      </c>
      <c r="E2526" s="366">
        <v>68.150000000000006</v>
      </c>
    </row>
    <row r="2527" spans="1:5" ht="12.75">
      <c r="A2527" s="365">
        <v>38135</v>
      </c>
      <c r="B2527" s="365" t="s">
        <v>34242</v>
      </c>
      <c r="C2527" s="365" t="s">
        <v>1585</v>
      </c>
      <c r="D2527" s="365" t="s">
        <v>1586</v>
      </c>
      <c r="E2527" s="366">
        <v>86.39</v>
      </c>
    </row>
    <row r="2528" spans="1:5" ht="12.75">
      <c r="A2528" s="365">
        <v>38138</v>
      </c>
      <c r="B2528" s="365" t="s">
        <v>34243</v>
      </c>
      <c r="C2528" s="365" t="s">
        <v>1585</v>
      </c>
      <c r="D2528" s="365" t="s">
        <v>1586</v>
      </c>
      <c r="E2528" s="366">
        <v>66.92</v>
      </c>
    </row>
    <row r="2529" spans="1:5" ht="12.75">
      <c r="A2529" s="365">
        <v>3736</v>
      </c>
      <c r="B2529" s="365" t="s">
        <v>34244</v>
      </c>
      <c r="C2529" s="365" t="s">
        <v>1585</v>
      </c>
      <c r="D2529" s="365" t="s">
        <v>1588</v>
      </c>
      <c r="E2529" s="366">
        <v>45</v>
      </c>
    </row>
    <row r="2530" spans="1:5" ht="12.75">
      <c r="A2530" s="365">
        <v>3741</v>
      </c>
      <c r="B2530" s="365" t="s">
        <v>34245</v>
      </c>
      <c r="C2530" s="365" t="s">
        <v>1585</v>
      </c>
      <c r="D2530" s="365" t="s">
        <v>1584</v>
      </c>
      <c r="E2530" s="366">
        <v>46.9</v>
      </c>
    </row>
    <row r="2531" spans="1:5" ht="12.75">
      <c r="A2531" s="365">
        <v>3745</v>
      </c>
      <c r="B2531" s="365" t="s">
        <v>34246</v>
      </c>
      <c r="C2531" s="365" t="s">
        <v>1585</v>
      </c>
      <c r="D2531" s="365" t="s">
        <v>1584</v>
      </c>
      <c r="E2531" s="366">
        <v>50.58</v>
      </c>
    </row>
    <row r="2532" spans="1:5" ht="12.75">
      <c r="A2532" s="365">
        <v>3743</v>
      </c>
      <c r="B2532" s="365" t="s">
        <v>34247</v>
      </c>
      <c r="C2532" s="365" t="s">
        <v>1585</v>
      </c>
      <c r="D2532" s="365" t="s">
        <v>1584</v>
      </c>
      <c r="E2532" s="366">
        <v>46.74</v>
      </c>
    </row>
    <row r="2533" spans="1:5" ht="12.75">
      <c r="A2533" s="365">
        <v>3744</v>
      </c>
      <c r="B2533" s="365" t="s">
        <v>34248</v>
      </c>
      <c r="C2533" s="365" t="s">
        <v>1585</v>
      </c>
      <c r="D2533" s="365" t="s">
        <v>1584</v>
      </c>
      <c r="E2533" s="366">
        <v>51.45</v>
      </c>
    </row>
    <row r="2534" spans="1:5" ht="12.75">
      <c r="A2534" s="365">
        <v>3739</v>
      </c>
      <c r="B2534" s="365" t="s">
        <v>34249</v>
      </c>
      <c r="C2534" s="365" t="s">
        <v>1585</v>
      </c>
      <c r="D2534" s="365" t="s">
        <v>1584</v>
      </c>
      <c r="E2534" s="366">
        <v>54.06</v>
      </c>
    </row>
    <row r="2535" spans="1:5" ht="12.75">
      <c r="A2535" s="365">
        <v>3737</v>
      </c>
      <c r="B2535" s="365" t="s">
        <v>34250</v>
      </c>
      <c r="C2535" s="365" t="s">
        <v>1585</v>
      </c>
      <c r="D2535" s="365" t="s">
        <v>1584</v>
      </c>
      <c r="E2535" s="366">
        <v>56.68</v>
      </c>
    </row>
    <row r="2536" spans="1:5" ht="12.75">
      <c r="A2536" s="365">
        <v>3738</v>
      </c>
      <c r="B2536" s="365" t="s">
        <v>34251</v>
      </c>
      <c r="C2536" s="365" t="s">
        <v>1585</v>
      </c>
      <c r="D2536" s="365" t="s">
        <v>1584</v>
      </c>
      <c r="E2536" s="366">
        <v>65.400000000000006</v>
      </c>
    </row>
    <row r="2537" spans="1:5" ht="12.75">
      <c r="A2537" s="365">
        <v>3747</v>
      </c>
      <c r="B2537" s="365" t="s">
        <v>34252</v>
      </c>
      <c r="C2537" s="365" t="s">
        <v>1585</v>
      </c>
      <c r="D2537" s="365" t="s">
        <v>1584</v>
      </c>
      <c r="E2537" s="366">
        <v>51.45</v>
      </c>
    </row>
    <row r="2538" spans="1:5" ht="12.75">
      <c r="A2538" s="365">
        <v>11649</v>
      </c>
      <c r="B2538" s="365" t="s">
        <v>34253</v>
      </c>
      <c r="C2538" s="365" t="s">
        <v>1583</v>
      </c>
      <c r="D2538" s="365" t="s">
        <v>1584</v>
      </c>
      <c r="E2538" s="366">
        <v>373.25</v>
      </c>
    </row>
    <row r="2539" spans="1:5" ht="12.75">
      <c r="A2539" s="365">
        <v>11650</v>
      </c>
      <c r="B2539" s="365" t="s">
        <v>34254</v>
      </c>
      <c r="C2539" s="365" t="s">
        <v>1583</v>
      </c>
      <c r="D2539" s="365" t="s">
        <v>1584</v>
      </c>
      <c r="E2539" s="366">
        <v>636.19000000000005</v>
      </c>
    </row>
    <row r="2540" spans="1:5" ht="12.75">
      <c r="A2540" s="365">
        <v>3742</v>
      </c>
      <c r="B2540" s="365" t="s">
        <v>34255</v>
      </c>
      <c r="C2540" s="365" t="s">
        <v>1585</v>
      </c>
      <c r="D2540" s="365" t="s">
        <v>1584</v>
      </c>
      <c r="E2540" s="366">
        <v>67.84</v>
      </c>
    </row>
    <row r="2541" spans="1:5" ht="12.75">
      <c r="A2541" s="365">
        <v>3746</v>
      </c>
      <c r="B2541" s="365" t="s">
        <v>34256</v>
      </c>
      <c r="C2541" s="365" t="s">
        <v>1585</v>
      </c>
      <c r="D2541" s="365" t="s">
        <v>1584</v>
      </c>
      <c r="E2541" s="366">
        <v>79.22</v>
      </c>
    </row>
    <row r="2542" spans="1:5" ht="12.75">
      <c r="A2542" s="365">
        <v>21106</v>
      </c>
      <c r="B2542" s="365" t="s">
        <v>34257</v>
      </c>
      <c r="C2542" s="365" t="s">
        <v>1590</v>
      </c>
      <c r="D2542" s="365" t="s">
        <v>1586</v>
      </c>
      <c r="E2542" s="366">
        <v>39.04</v>
      </c>
    </row>
    <row r="2543" spans="1:5" ht="12.75">
      <c r="A2543" s="365">
        <v>3755</v>
      </c>
      <c r="B2543" s="365" t="s">
        <v>34258</v>
      </c>
      <c r="C2543" s="365" t="s">
        <v>1583</v>
      </c>
      <c r="D2543" s="365" t="s">
        <v>1584</v>
      </c>
      <c r="E2543" s="366">
        <v>19.02</v>
      </c>
    </row>
    <row r="2544" spans="1:5" ht="12.75">
      <c r="A2544" s="365">
        <v>3750</v>
      </c>
      <c r="B2544" s="365" t="s">
        <v>34259</v>
      </c>
      <c r="C2544" s="365" t="s">
        <v>1583</v>
      </c>
      <c r="D2544" s="365" t="s">
        <v>1584</v>
      </c>
      <c r="E2544" s="366">
        <v>25.58</v>
      </c>
    </row>
    <row r="2545" spans="1:5" ht="12.75">
      <c r="A2545" s="365">
        <v>3756</v>
      </c>
      <c r="B2545" s="365" t="s">
        <v>34260</v>
      </c>
      <c r="C2545" s="365" t="s">
        <v>1583</v>
      </c>
      <c r="D2545" s="365" t="s">
        <v>1584</v>
      </c>
      <c r="E2545" s="366">
        <v>47.8</v>
      </c>
    </row>
    <row r="2546" spans="1:5" ht="12.75">
      <c r="A2546" s="365">
        <v>39377</v>
      </c>
      <c r="B2546" s="365" t="s">
        <v>34261</v>
      </c>
      <c r="C2546" s="365" t="s">
        <v>1583</v>
      </c>
      <c r="D2546" s="365" t="s">
        <v>1584</v>
      </c>
      <c r="E2546" s="366">
        <v>141.6</v>
      </c>
    </row>
    <row r="2547" spans="1:5" ht="12.75">
      <c r="A2547" s="365">
        <v>38191</v>
      </c>
      <c r="B2547" s="365" t="s">
        <v>34262</v>
      </c>
      <c r="C2547" s="365" t="s">
        <v>1583</v>
      </c>
      <c r="D2547" s="365" t="s">
        <v>1584</v>
      </c>
      <c r="E2547" s="366">
        <v>10.54</v>
      </c>
    </row>
    <row r="2548" spans="1:5" ht="12.75">
      <c r="A2548" s="365">
        <v>39381</v>
      </c>
      <c r="B2548" s="365" t="s">
        <v>34263</v>
      </c>
      <c r="C2548" s="365" t="s">
        <v>1583</v>
      </c>
      <c r="D2548" s="365" t="s">
        <v>1584</v>
      </c>
      <c r="E2548" s="366">
        <v>9.83</v>
      </c>
    </row>
    <row r="2549" spans="1:5" ht="12.75">
      <c r="A2549" s="365">
        <v>38780</v>
      </c>
      <c r="B2549" s="365" t="s">
        <v>34264</v>
      </c>
      <c r="C2549" s="365" t="s">
        <v>1583</v>
      </c>
      <c r="D2549" s="365" t="s">
        <v>1584</v>
      </c>
      <c r="E2549" s="366">
        <v>12.03</v>
      </c>
    </row>
    <row r="2550" spans="1:5" ht="12.75">
      <c r="A2550" s="365">
        <v>38781</v>
      </c>
      <c r="B2550" s="365" t="s">
        <v>34265</v>
      </c>
      <c r="C2550" s="365" t="s">
        <v>1583</v>
      </c>
      <c r="D2550" s="365" t="s">
        <v>1584</v>
      </c>
      <c r="E2550" s="366">
        <v>40.61</v>
      </c>
    </row>
    <row r="2551" spans="1:5" ht="12.75">
      <c r="A2551" s="365">
        <v>38192</v>
      </c>
      <c r="B2551" s="365" t="s">
        <v>34266</v>
      </c>
      <c r="C2551" s="365" t="s">
        <v>1583</v>
      </c>
      <c r="D2551" s="365" t="s">
        <v>1584</v>
      </c>
      <c r="E2551" s="366">
        <v>73.489999999999995</v>
      </c>
    </row>
    <row r="2552" spans="1:5" ht="12.75">
      <c r="A2552" s="365">
        <v>3753</v>
      </c>
      <c r="B2552" s="365" t="s">
        <v>34267</v>
      </c>
      <c r="C2552" s="365" t="s">
        <v>1583</v>
      </c>
      <c r="D2552" s="365" t="s">
        <v>1584</v>
      </c>
      <c r="E2552" s="366">
        <v>6.43</v>
      </c>
    </row>
    <row r="2553" spans="1:5" ht="12.75">
      <c r="A2553" s="365">
        <v>38782</v>
      </c>
      <c r="B2553" s="365" t="s">
        <v>34268</v>
      </c>
      <c r="C2553" s="365" t="s">
        <v>1583</v>
      </c>
      <c r="D2553" s="365" t="s">
        <v>1584</v>
      </c>
      <c r="E2553" s="366">
        <v>8.3699999999999992</v>
      </c>
    </row>
    <row r="2554" spans="1:5" ht="12.75">
      <c r="A2554" s="365">
        <v>38778</v>
      </c>
      <c r="B2554" s="365" t="s">
        <v>34269</v>
      </c>
      <c r="C2554" s="365" t="s">
        <v>1583</v>
      </c>
      <c r="D2554" s="365" t="s">
        <v>1584</v>
      </c>
      <c r="E2554" s="366">
        <v>6.28</v>
      </c>
    </row>
    <row r="2555" spans="1:5" ht="12.75">
      <c r="A2555" s="365">
        <v>38779</v>
      </c>
      <c r="B2555" s="365" t="s">
        <v>34270</v>
      </c>
      <c r="C2555" s="365" t="s">
        <v>1583</v>
      </c>
      <c r="D2555" s="365" t="s">
        <v>1584</v>
      </c>
      <c r="E2555" s="366">
        <v>6.66</v>
      </c>
    </row>
    <row r="2556" spans="1:5" ht="12.75">
      <c r="A2556" s="365">
        <v>39388</v>
      </c>
      <c r="B2556" s="365" t="s">
        <v>34271</v>
      </c>
      <c r="C2556" s="365" t="s">
        <v>1583</v>
      </c>
      <c r="D2556" s="365" t="s">
        <v>1584</v>
      </c>
      <c r="E2556" s="366">
        <v>9.98</v>
      </c>
    </row>
    <row r="2557" spans="1:5" ht="12.75">
      <c r="A2557" s="365">
        <v>39387</v>
      </c>
      <c r="B2557" s="365" t="s">
        <v>34272</v>
      </c>
      <c r="C2557" s="365" t="s">
        <v>1583</v>
      </c>
      <c r="D2557" s="365" t="s">
        <v>1584</v>
      </c>
      <c r="E2557" s="366">
        <v>15.57</v>
      </c>
    </row>
    <row r="2558" spans="1:5" ht="12.75">
      <c r="A2558" s="365">
        <v>39386</v>
      </c>
      <c r="B2558" s="365" t="s">
        <v>34273</v>
      </c>
      <c r="C2558" s="365" t="s">
        <v>1583</v>
      </c>
      <c r="D2558" s="365" t="s">
        <v>1584</v>
      </c>
      <c r="E2558" s="366">
        <v>10.85</v>
      </c>
    </row>
    <row r="2559" spans="1:5" ht="12.75">
      <c r="A2559" s="365">
        <v>38194</v>
      </c>
      <c r="B2559" s="365" t="s">
        <v>34274</v>
      </c>
      <c r="C2559" s="365" t="s">
        <v>1583</v>
      </c>
      <c r="D2559" s="365" t="s">
        <v>1588</v>
      </c>
      <c r="E2559" s="366">
        <v>8.1199999999999992</v>
      </c>
    </row>
    <row r="2560" spans="1:5" ht="12.75">
      <c r="A2560" s="365">
        <v>38193</v>
      </c>
      <c r="B2560" s="365" t="s">
        <v>34275</v>
      </c>
      <c r="C2560" s="365" t="s">
        <v>1583</v>
      </c>
      <c r="D2560" s="365" t="s">
        <v>1584</v>
      </c>
      <c r="E2560" s="366">
        <v>7.05</v>
      </c>
    </row>
    <row r="2561" spans="1:5" ht="12.75">
      <c r="A2561" s="365">
        <v>12216</v>
      </c>
      <c r="B2561" s="365" t="s">
        <v>34276</v>
      </c>
      <c r="C2561" s="365" t="s">
        <v>1583</v>
      </c>
      <c r="D2561" s="365" t="s">
        <v>1584</v>
      </c>
      <c r="E2561" s="366">
        <v>36.75</v>
      </c>
    </row>
    <row r="2562" spans="1:5" ht="12.75">
      <c r="A2562" s="365">
        <v>3757</v>
      </c>
      <c r="B2562" s="365" t="s">
        <v>34277</v>
      </c>
      <c r="C2562" s="365" t="s">
        <v>1583</v>
      </c>
      <c r="D2562" s="365" t="s">
        <v>1584</v>
      </c>
      <c r="E2562" s="366">
        <v>42.49</v>
      </c>
    </row>
    <row r="2563" spans="1:5" ht="12.75">
      <c r="A2563" s="365">
        <v>3758</v>
      </c>
      <c r="B2563" s="365" t="s">
        <v>34278</v>
      </c>
      <c r="C2563" s="365" t="s">
        <v>1583</v>
      </c>
      <c r="D2563" s="365" t="s">
        <v>1584</v>
      </c>
      <c r="E2563" s="366">
        <v>49.55</v>
      </c>
    </row>
    <row r="2564" spans="1:5" ht="12.75">
      <c r="A2564" s="365">
        <v>12214</v>
      </c>
      <c r="B2564" s="365" t="s">
        <v>34279</v>
      </c>
      <c r="C2564" s="365" t="s">
        <v>1583</v>
      </c>
      <c r="D2564" s="365" t="s">
        <v>1584</v>
      </c>
      <c r="E2564" s="366">
        <v>16.96</v>
      </c>
    </row>
    <row r="2565" spans="1:5" ht="12.75">
      <c r="A2565" s="365">
        <v>3749</v>
      </c>
      <c r="B2565" s="365" t="s">
        <v>34280</v>
      </c>
      <c r="C2565" s="365" t="s">
        <v>1583</v>
      </c>
      <c r="D2565" s="365" t="s">
        <v>1588</v>
      </c>
      <c r="E2565" s="366">
        <v>30.24</v>
      </c>
    </row>
    <row r="2566" spans="1:5" ht="12.75">
      <c r="A2566" s="365">
        <v>3751</v>
      </c>
      <c r="B2566" s="365" t="s">
        <v>34281</v>
      </c>
      <c r="C2566" s="365" t="s">
        <v>1583</v>
      </c>
      <c r="D2566" s="365" t="s">
        <v>1584</v>
      </c>
      <c r="E2566" s="366">
        <v>41.27</v>
      </c>
    </row>
    <row r="2567" spans="1:5" ht="12.75">
      <c r="A2567" s="365">
        <v>39376</v>
      </c>
      <c r="B2567" s="365" t="s">
        <v>34282</v>
      </c>
      <c r="C2567" s="365" t="s">
        <v>1583</v>
      </c>
      <c r="D2567" s="365" t="s">
        <v>1584</v>
      </c>
      <c r="E2567" s="366">
        <v>34.79</v>
      </c>
    </row>
    <row r="2568" spans="1:5" ht="12.75">
      <c r="A2568" s="365">
        <v>3752</v>
      </c>
      <c r="B2568" s="365" t="s">
        <v>34283</v>
      </c>
      <c r="C2568" s="365" t="s">
        <v>1583</v>
      </c>
      <c r="D2568" s="365" t="s">
        <v>1584</v>
      </c>
      <c r="E2568" s="366">
        <v>68.08</v>
      </c>
    </row>
    <row r="2569" spans="1:5" ht="12.75">
      <c r="A2569" s="365">
        <v>746</v>
      </c>
      <c r="B2569" s="365" t="s">
        <v>34284</v>
      </c>
      <c r="C2569" s="365" t="s">
        <v>1583</v>
      </c>
      <c r="D2569" s="365" t="s">
        <v>1588</v>
      </c>
      <c r="E2569" s="364">
        <v>2481.5</v>
      </c>
    </row>
    <row r="2570" spans="1:5" ht="12.75">
      <c r="A2570" s="365">
        <v>20269</v>
      </c>
      <c r="B2570" s="365" t="s">
        <v>34285</v>
      </c>
      <c r="C2570" s="365" t="s">
        <v>1583</v>
      </c>
      <c r="D2570" s="365" t="s">
        <v>1584</v>
      </c>
      <c r="E2570" s="366">
        <v>91.69</v>
      </c>
    </row>
    <row r="2571" spans="1:5" ht="12.75">
      <c r="A2571" s="365">
        <v>20270</v>
      </c>
      <c r="B2571" s="365" t="s">
        <v>34286</v>
      </c>
      <c r="C2571" s="365" t="s">
        <v>1583</v>
      </c>
      <c r="D2571" s="365" t="s">
        <v>1584</v>
      </c>
      <c r="E2571" s="366">
        <v>101.32</v>
      </c>
    </row>
    <row r="2572" spans="1:5" ht="12.75">
      <c r="A2572" s="365">
        <v>11696</v>
      </c>
      <c r="B2572" s="365" t="s">
        <v>34287</v>
      </c>
      <c r="C2572" s="365" t="s">
        <v>1583</v>
      </c>
      <c r="D2572" s="365" t="s">
        <v>1584</v>
      </c>
      <c r="E2572" s="366">
        <v>162.18</v>
      </c>
    </row>
    <row r="2573" spans="1:5" ht="12.75">
      <c r="A2573" s="365">
        <v>10427</v>
      </c>
      <c r="B2573" s="365" t="s">
        <v>34288</v>
      </c>
      <c r="C2573" s="365" t="s">
        <v>1583</v>
      </c>
      <c r="D2573" s="365" t="s">
        <v>1584</v>
      </c>
      <c r="E2573" s="366">
        <v>453.86</v>
      </c>
    </row>
    <row r="2574" spans="1:5" ht="12.75">
      <c r="A2574" s="365">
        <v>10428</v>
      </c>
      <c r="B2574" s="365" t="s">
        <v>34289</v>
      </c>
      <c r="C2574" s="365" t="s">
        <v>1583</v>
      </c>
      <c r="D2574" s="365" t="s">
        <v>1584</v>
      </c>
      <c r="E2574" s="366">
        <v>467.62</v>
      </c>
    </row>
    <row r="2575" spans="1:5" ht="12.75">
      <c r="A2575" s="365">
        <v>36521</v>
      </c>
      <c r="B2575" s="365" t="s">
        <v>34290</v>
      </c>
      <c r="C2575" s="365" t="s">
        <v>1583</v>
      </c>
      <c r="D2575" s="365" t="s">
        <v>1584</v>
      </c>
      <c r="E2575" s="366">
        <v>145.9</v>
      </c>
    </row>
    <row r="2576" spans="1:5" ht="12.75">
      <c r="A2576" s="365">
        <v>36794</v>
      </c>
      <c r="B2576" s="365" t="s">
        <v>34291</v>
      </c>
      <c r="C2576" s="365" t="s">
        <v>1583</v>
      </c>
      <c r="D2576" s="365" t="s">
        <v>1584</v>
      </c>
      <c r="E2576" s="366">
        <v>155.33000000000001</v>
      </c>
    </row>
    <row r="2577" spans="1:5" ht="12.75">
      <c r="A2577" s="365">
        <v>10426</v>
      </c>
      <c r="B2577" s="365" t="s">
        <v>34292</v>
      </c>
      <c r="C2577" s="365" t="s">
        <v>1583</v>
      </c>
      <c r="D2577" s="365" t="s">
        <v>1584</v>
      </c>
      <c r="E2577" s="366">
        <v>173.93</v>
      </c>
    </row>
    <row r="2578" spans="1:5" ht="12.75">
      <c r="A2578" s="365">
        <v>10425</v>
      </c>
      <c r="B2578" s="365" t="s">
        <v>34293</v>
      </c>
      <c r="C2578" s="365" t="s">
        <v>1583</v>
      </c>
      <c r="D2578" s="365" t="s">
        <v>1584</v>
      </c>
      <c r="E2578" s="366">
        <v>88.24</v>
      </c>
    </row>
    <row r="2579" spans="1:5" ht="12.75">
      <c r="A2579" s="365">
        <v>10431</v>
      </c>
      <c r="B2579" s="365" t="s">
        <v>34294</v>
      </c>
      <c r="C2579" s="365" t="s">
        <v>1583</v>
      </c>
      <c r="D2579" s="365" t="s">
        <v>1584</v>
      </c>
      <c r="E2579" s="366">
        <v>302.10000000000002</v>
      </c>
    </row>
    <row r="2580" spans="1:5" ht="12.75">
      <c r="A2580" s="365">
        <v>10429</v>
      </c>
      <c r="B2580" s="365" t="s">
        <v>34295</v>
      </c>
      <c r="C2580" s="365" t="s">
        <v>1583</v>
      </c>
      <c r="D2580" s="365" t="s">
        <v>1584</v>
      </c>
      <c r="E2580" s="366">
        <v>149.03</v>
      </c>
    </row>
    <row r="2581" spans="1:5" ht="12.75">
      <c r="A2581" s="365">
        <v>2354</v>
      </c>
      <c r="B2581" s="365" t="s">
        <v>34296</v>
      </c>
      <c r="C2581" s="365" t="s">
        <v>1587</v>
      </c>
      <c r="D2581" s="365" t="s">
        <v>1584</v>
      </c>
      <c r="E2581" s="366">
        <v>19.420000000000002</v>
      </c>
    </row>
    <row r="2582" spans="1:5" ht="12.75">
      <c r="A2582" s="365">
        <v>40932</v>
      </c>
      <c r="B2582" s="365" t="s">
        <v>34297</v>
      </c>
      <c r="C2582" s="365" t="s">
        <v>1593</v>
      </c>
      <c r="D2582" s="365" t="s">
        <v>1584</v>
      </c>
      <c r="E2582" s="364">
        <v>3410.33</v>
      </c>
    </row>
    <row r="2583" spans="1:5" ht="12.75">
      <c r="A2583" s="365">
        <v>10853</v>
      </c>
      <c r="B2583" s="365" t="s">
        <v>34298</v>
      </c>
      <c r="C2583" s="365" t="s">
        <v>1583</v>
      </c>
      <c r="D2583" s="365" t="s">
        <v>1584</v>
      </c>
      <c r="E2583" s="366">
        <v>101.83</v>
      </c>
    </row>
    <row r="2584" spans="1:5" ht="12.75">
      <c r="A2584" s="365">
        <v>5093</v>
      </c>
      <c r="B2584" s="365" t="s">
        <v>34299</v>
      </c>
      <c r="C2584" s="365" t="s">
        <v>1594</v>
      </c>
      <c r="D2584" s="365" t="s">
        <v>1584</v>
      </c>
      <c r="E2584" s="366">
        <v>16.899999999999999</v>
      </c>
    </row>
    <row r="2585" spans="1:5" ht="12.75">
      <c r="A2585" s="365">
        <v>44331</v>
      </c>
      <c r="B2585" s="365" t="s">
        <v>34300</v>
      </c>
      <c r="C2585" s="365" t="s">
        <v>1591</v>
      </c>
      <c r="D2585" s="365" t="s">
        <v>1584</v>
      </c>
      <c r="E2585" s="366">
        <v>52.86</v>
      </c>
    </row>
    <row r="2586" spans="1:5" ht="12.75">
      <c r="A2586" s="365">
        <v>37768</v>
      </c>
      <c r="B2586" s="365" t="s">
        <v>34301</v>
      </c>
      <c r="C2586" s="365" t="s">
        <v>1583</v>
      </c>
      <c r="D2586" s="365" t="s">
        <v>1586</v>
      </c>
      <c r="E2586" s="364">
        <v>235000</v>
      </c>
    </row>
    <row r="2587" spans="1:5" ht="12.75">
      <c r="A2587" s="365">
        <v>37773</v>
      </c>
      <c r="B2587" s="365" t="s">
        <v>34302</v>
      </c>
      <c r="C2587" s="365" t="s">
        <v>1583</v>
      </c>
      <c r="D2587" s="365" t="s">
        <v>1586</v>
      </c>
      <c r="E2587" s="364">
        <v>199554.62</v>
      </c>
    </row>
    <row r="2588" spans="1:5" ht="12.75">
      <c r="A2588" s="365">
        <v>37769</v>
      </c>
      <c r="B2588" s="365" t="s">
        <v>34303</v>
      </c>
      <c r="C2588" s="365" t="s">
        <v>1583</v>
      </c>
      <c r="D2588" s="365" t="s">
        <v>1586</v>
      </c>
      <c r="E2588" s="364">
        <v>334079.57</v>
      </c>
    </row>
    <row r="2589" spans="1:5" ht="12.75">
      <c r="A2589" s="365">
        <v>37770</v>
      </c>
      <c r="B2589" s="365" t="s">
        <v>34304</v>
      </c>
      <c r="C2589" s="365" t="s">
        <v>1583</v>
      </c>
      <c r="D2589" s="365" t="s">
        <v>1586</v>
      </c>
      <c r="E2589" s="364">
        <v>566986.32999999996</v>
      </c>
    </row>
    <row r="2590" spans="1:5" ht="12.75">
      <c r="A2590" s="365">
        <v>38382</v>
      </c>
      <c r="B2590" s="365" t="s">
        <v>34305</v>
      </c>
      <c r="C2590" s="365" t="s">
        <v>1583</v>
      </c>
      <c r="D2590" s="365" t="s">
        <v>1584</v>
      </c>
      <c r="E2590" s="366">
        <v>12.1</v>
      </c>
    </row>
    <row r="2591" spans="1:5" ht="12.75">
      <c r="A2591" s="365">
        <v>38383</v>
      </c>
      <c r="B2591" s="365" t="s">
        <v>34306</v>
      </c>
      <c r="C2591" s="365" t="s">
        <v>1583</v>
      </c>
      <c r="D2591" s="365" t="s">
        <v>1584</v>
      </c>
      <c r="E2591" s="366">
        <v>2.2599999999999998</v>
      </c>
    </row>
    <row r="2592" spans="1:5" ht="12.75">
      <c r="A2592" s="365">
        <v>3768</v>
      </c>
      <c r="B2592" s="365" t="s">
        <v>34307</v>
      </c>
      <c r="C2592" s="365" t="s">
        <v>1583</v>
      </c>
      <c r="D2592" s="365" t="s">
        <v>1584</v>
      </c>
      <c r="E2592" s="366">
        <v>5</v>
      </c>
    </row>
    <row r="2593" spans="1:5" ht="12.75">
      <c r="A2593" s="365">
        <v>3767</v>
      </c>
      <c r="B2593" s="365" t="s">
        <v>34308</v>
      </c>
      <c r="C2593" s="365" t="s">
        <v>1583</v>
      </c>
      <c r="D2593" s="365" t="s">
        <v>1584</v>
      </c>
      <c r="E2593" s="366">
        <v>1.67</v>
      </c>
    </row>
    <row r="2594" spans="1:5" ht="12.75">
      <c r="A2594" s="365">
        <v>13192</v>
      </c>
      <c r="B2594" s="365" t="s">
        <v>34309</v>
      </c>
      <c r="C2594" s="365" t="s">
        <v>1583</v>
      </c>
      <c r="D2594" s="365" t="s">
        <v>1586</v>
      </c>
      <c r="E2594" s="364">
        <v>5139.83</v>
      </c>
    </row>
    <row r="2595" spans="1:5" ht="12.75">
      <c r="A2595" s="365">
        <v>38413</v>
      </c>
      <c r="B2595" s="365" t="s">
        <v>34310</v>
      </c>
      <c r="C2595" s="365" t="s">
        <v>1583</v>
      </c>
      <c r="D2595" s="365" t="s">
        <v>1586</v>
      </c>
      <c r="E2595" s="366">
        <v>850.05</v>
      </c>
    </row>
    <row r="2596" spans="1:5" ht="12.75">
      <c r="A2596" s="365">
        <v>42440</v>
      </c>
      <c r="B2596" s="365" t="s">
        <v>34311</v>
      </c>
      <c r="C2596" s="365" t="s">
        <v>1583</v>
      </c>
      <c r="D2596" s="365" t="s">
        <v>1586</v>
      </c>
      <c r="E2596" s="364">
        <v>1225.03</v>
      </c>
    </row>
    <row r="2597" spans="1:5" ht="12.75">
      <c r="A2597" s="365">
        <v>20193</v>
      </c>
      <c r="B2597" s="365" t="s">
        <v>34312</v>
      </c>
      <c r="C2597" s="365" t="s">
        <v>1602</v>
      </c>
      <c r="D2597" s="365" t="s">
        <v>1584</v>
      </c>
      <c r="E2597" s="366">
        <v>5.83</v>
      </c>
    </row>
    <row r="2598" spans="1:5" ht="12.75">
      <c r="A2598" s="365">
        <v>10527</v>
      </c>
      <c r="B2598" s="365" t="s">
        <v>34313</v>
      </c>
      <c r="C2598" s="365" t="s">
        <v>1603</v>
      </c>
      <c r="D2598" s="365" t="s">
        <v>1588</v>
      </c>
      <c r="E2598" s="366">
        <v>17.5</v>
      </c>
    </row>
    <row r="2599" spans="1:5" ht="12.75">
      <c r="A2599" s="365">
        <v>41805</v>
      </c>
      <c r="B2599" s="365" t="s">
        <v>34314</v>
      </c>
      <c r="C2599" s="365" t="s">
        <v>1593</v>
      </c>
      <c r="D2599" s="365" t="s">
        <v>1586</v>
      </c>
      <c r="E2599" s="366">
        <v>612.09</v>
      </c>
    </row>
    <row r="2600" spans="1:5" ht="12.75">
      <c r="A2600" s="365">
        <v>40271</v>
      </c>
      <c r="B2600" s="365" t="s">
        <v>34315</v>
      </c>
      <c r="C2600" s="365" t="s">
        <v>1593</v>
      </c>
      <c r="D2600" s="365" t="s">
        <v>1584</v>
      </c>
      <c r="E2600" s="366">
        <v>11.37</v>
      </c>
    </row>
    <row r="2601" spans="1:5" ht="12.75">
      <c r="A2601" s="365">
        <v>40287</v>
      </c>
      <c r="B2601" s="365" t="s">
        <v>34316</v>
      </c>
      <c r="C2601" s="365" t="s">
        <v>1593</v>
      </c>
      <c r="D2601" s="365" t="s">
        <v>1584</v>
      </c>
      <c r="E2601" s="366">
        <v>4.37</v>
      </c>
    </row>
    <row r="2602" spans="1:5" ht="12.75">
      <c r="A2602" s="365">
        <v>4084</v>
      </c>
      <c r="B2602" s="365" t="s">
        <v>34317</v>
      </c>
      <c r="C2602" s="365" t="s">
        <v>1587</v>
      </c>
      <c r="D2602" s="365" t="s">
        <v>1584</v>
      </c>
      <c r="E2602" s="366">
        <v>2.59</v>
      </c>
    </row>
    <row r="2603" spans="1:5" ht="12.75">
      <c r="A2603" s="365">
        <v>743</v>
      </c>
      <c r="B2603" s="365" t="s">
        <v>34318</v>
      </c>
      <c r="C2603" s="365" t="s">
        <v>1587</v>
      </c>
      <c r="D2603" s="365" t="s">
        <v>1588</v>
      </c>
      <c r="E2603" s="366">
        <v>2.59</v>
      </c>
    </row>
    <row r="2604" spans="1:5" ht="12.75">
      <c r="A2604" s="365">
        <v>40293</v>
      </c>
      <c r="B2604" s="365" t="s">
        <v>34319</v>
      </c>
      <c r="C2604" s="365" t="s">
        <v>1587</v>
      </c>
      <c r="D2604" s="365" t="s">
        <v>1584</v>
      </c>
      <c r="E2604" s="366">
        <v>3.1</v>
      </c>
    </row>
    <row r="2605" spans="1:5" ht="12.75">
      <c r="A2605" s="365">
        <v>40294</v>
      </c>
      <c r="B2605" s="365" t="s">
        <v>34320</v>
      </c>
      <c r="C2605" s="365" t="s">
        <v>1587</v>
      </c>
      <c r="D2605" s="365" t="s">
        <v>1584</v>
      </c>
      <c r="E2605" s="366">
        <v>2.59</v>
      </c>
    </row>
    <row r="2606" spans="1:5" ht="12.75">
      <c r="A2606" s="365">
        <v>4085</v>
      </c>
      <c r="B2606" s="365" t="s">
        <v>34321</v>
      </c>
      <c r="C2606" s="365" t="s">
        <v>1587</v>
      </c>
      <c r="D2606" s="365" t="s">
        <v>1584</v>
      </c>
      <c r="E2606" s="366">
        <v>3.62</v>
      </c>
    </row>
    <row r="2607" spans="1:5" ht="12.75">
      <c r="A2607" s="365">
        <v>10779</v>
      </c>
      <c r="B2607" s="365" t="s">
        <v>34322</v>
      </c>
      <c r="C2607" s="365" t="s">
        <v>1593</v>
      </c>
      <c r="D2607" s="365" t="s">
        <v>1584</v>
      </c>
      <c r="E2607" s="364">
        <v>1375</v>
      </c>
    </row>
    <row r="2608" spans="1:5" ht="12.75">
      <c r="A2608" s="365">
        <v>10777</v>
      </c>
      <c r="B2608" s="365" t="s">
        <v>34323</v>
      </c>
      <c r="C2608" s="365" t="s">
        <v>1593</v>
      </c>
      <c r="D2608" s="365" t="s">
        <v>1584</v>
      </c>
      <c r="E2608" s="364">
        <v>1248.95</v>
      </c>
    </row>
    <row r="2609" spans="1:5" ht="12.75">
      <c r="A2609" s="365">
        <v>10775</v>
      </c>
      <c r="B2609" s="365" t="s">
        <v>34324</v>
      </c>
      <c r="C2609" s="365" t="s">
        <v>1593</v>
      </c>
      <c r="D2609" s="365" t="s">
        <v>1588</v>
      </c>
      <c r="E2609" s="364">
        <v>1100</v>
      </c>
    </row>
    <row r="2610" spans="1:5" ht="12.75">
      <c r="A2610" s="365">
        <v>10776</v>
      </c>
      <c r="B2610" s="365" t="s">
        <v>34325</v>
      </c>
      <c r="C2610" s="365" t="s">
        <v>1593</v>
      </c>
      <c r="D2610" s="365" t="s">
        <v>1584</v>
      </c>
      <c r="E2610" s="366">
        <v>859.37</v>
      </c>
    </row>
    <row r="2611" spans="1:5" ht="12.75">
      <c r="A2611" s="365">
        <v>10778</v>
      </c>
      <c r="B2611" s="365" t="s">
        <v>34326</v>
      </c>
      <c r="C2611" s="365" t="s">
        <v>1593</v>
      </c>
      <c r="D2611" s="365" t="s">
        <v>1584</v>
      </c>
      <c r="E2611" s="364">
        <v>1375</v>
      </c>
    </row>
    <row r="2612" spans="1:5" ht="12.75">
      <c r="A2612" s="365">
        <v>40339</v>
      </c>
      <c r="B2612" s="365" t="s">
        <v>34327</v>
      </c>
      <c r="C2612" s="365" t="s">
        <v>1593</v>
      </c>
      <c r="D2612" s="365" t="s">
        <v>1584</v>
      </c>
      <c r="E2612" s="366">
        <v>4.37</v>
      </c>
    </row>
    <row r="2613" spans="1:5" ht="12.75">
      <c r="A2613" s="365">
        <v>10749</v>
      </c>
      <c r="B2613" s="365" t="s">
        <v>34328</v>
      </c>
      <c r="C2613" s="365" t="s">
        <v>1593</v>
      </c>
      <c r="D2613" s="365" t="s">
        <v>1584</v>
      </c>
      <c r="E2613" s="366">
        <v>8.02</v>
      </c>
    </row>
    <row r="2614" spans="1:5" ht="12.75">
      <c r="A2614" s="365">
        <v>40290</v>
      </c>
      <c r="B2614" s="365" t="s">
        <v>34329</v>
      </c>
      <c r="C2614" s="365" t="s">
        <v>7791</v>
      </c>
      <c r="D2614" s="365" t="s">
        <v>1584</v>
      </c>
      <c r="E2614" s="366">
        <v>11.55</v>
      </c>
    </row>
    <row r="2615" spans="1:5" ht="12.75">
      <c r="A2615" s="365">
        <v>3346</v>
      </c>
      <c r="B2615" s="365" t="s">
        <v>34330</v>
      </c>
      <c r="C2615" s="365" t="s">
        <v>1587</v>
      </c>
      <c r="D2615" s="365" t="s">
        <v>1586</v>
      </c>
      <c r="E2615" s="366">
        <v>18</v>
      </c>
    </row>
    <row r="2616" spans="1:5" ht="12.75">
      <c r="A2616" s="365">
        <v>3348</v>
      </c>
      <c r="B2616" s="365" t="s">
        <v>34331</v>
      </c>
      <c r="C2616" s="365" t="s">
        <v>1587</v>
      </c>
      <c r="D2616" s="365" t="s">
        <v>1586</v>
      </c>
      <c r="E2616" s="366">
        <v>21.53</v>
      </c>
    </row>
    <row r="2617" spans="1:5" ht="12.75">
      <c r="A2617" s="365">
        <v>39833</v>
      </c>
      <c r="B2617" s="365" t="s">
        <v>34332</v>
      </c>
      <c r="C2617" s="365" t="s">
        <v>1587</v>
      </c>
      <c r="D2617" s="365" t="s">
        <v>1586</v>
      </c>
      <c r="E2617" s="366">
        <v>29.49</v>
      </c>
    </row>
    <row r="2618" spans="1:5" ht="12.75">
      <c r="A2618" s="365">
        <v>7252</v>
      </c>
      <c r="B2618" s="365" t="s">
        <v>34333</v>
      </c>
      <c r="C2618" s="365" t="s">
        <v>1587</v>
      </c>
      <c r="D2618" s="365" t="s">
        <v>1586</v>
      </c>
      <c r="E2618" s="366">
        <v>2.25</v>
      </c>
    </row>
    <row r="2619" spans="1:5" ht="12.75">
      <c r="A2619" s="365">
        <v>7247</v>
      </c>
      <c r="B2619" s="365" t="s">
        <v>34334</v>
      </c>
      <c r="C2619" s="365" t="s">
        <v>1587</v>
      </c>
      <c r="D2619" s="365" t="s">
        <v>1586</v>
      </c>
      <c r="E2619" s="366">
        <v>2.25</v>
      </c>
    </row>
    <row r="2620" spans="1:5" ht="12.75">
      <c r="A2620" s="365">
        <v>40291</v>
      </c>
      <c r="B2620" s="365" t="s">
        <v>34335</v>
      </c>
      <c r="C2620" s="365" t="s">
        <v>1593</v>
      </c>
      <c r="D2620" s="365" t="s">
        <v>1584</v>
      </c>
      <c r="E2620" s="366">
        <v>610.47</v>
      </c>
    </row>
    <row r="2621" spans="1:5" ht="12.75">
      <c r="A2621" s="365">
        <v>40275</v>
      </c>
      <c r="B2621" s="365" t="s">
        <v>34336</v>
      </c>
      <c r="C2621" s="365" t="s">
        <v>1593</v>
      </c>
      <c r="D2621" s="365" t="s">
        <v>1584</v>
      </c>
      <c r="E2621" s="366">
        <v>17.5</v>
      </c>
    </row>
    <row r="2622" spans="1:5" ht="12.75">
      <c r="A2622" s="365">
        <v>42408</v>
      </c>
      <c r="B2622" s="365" t="s">
        <v>34337</v>
      </c>
      <c r="C2622" s="365" t="s">
        <v>1585</v>
      </c>
      <c r="D2622" s="365" t="s">
        <v>1584</v>
      </c>
      <c r="E2622" s="366">
        <v>1.59</v>
      </c>
    </row>
    <row r="2623" spans="1:5" ht="12.75">
      <c r="A2623" s="365">
        <v>3777</v>
      </c>
      <c r="B2623" s="365" t="s">
        <v>34338</v>
      </c>
      <c r="C2623" s="365" t="s">
        <v>1585</v>
      </c>
      <c r="D2623" s="365" t="s">
        <v>1588</v>
      </c>
      <c r="E2623" s="366">
        <v>1.1499999999999999</v>
      </c>
    </row>
    <row r="2624" spans="1:5" ht="12.75">
      <c r="A2624" s="365">
        <v>3798</v>
      </c>
      <c r="B2624" s="365" t="s">
        <v>34339</v>
      </c>
      <c r="C2624" s="365" t="s">
        <v>1583</v>
      </c>
      <c r="D2624" s="365" t="s">
        <v>1586</v>
      </c>
      <c r="E2624" s="366">
        <v>86.81</v>
      </c>
    </row>
    <row r="2625" spans="1:5" ht="12.75">
      <c r="A2625" s="365">
        <v>38769</v>
      </c>
      <c r="B2625" s="365" t="s">
        <v>34340</v>
      </c>
      <c r="C2625" s="365" t="s">
        <v>1583</v>
      </c>
      <c r="D2625" s="365" t="s">
        <v>1586</v>
      </c>
      <c r="E2625" s="366">
        <v>67.790000000000006</v>
      </c>
    </row>
    <row r="2626" spans="1:5" ht="12.75">
      <c r="A2626" s="365">
        <v>39510</v>
      </c>
      <c r="B2626" s="365" t="s">
        <v>34341</v>
      </c>
      <c r="C2626" s="365" t="s">
        <v>1583</v>
      </c>
      <c r="D2626" s="365" t="s">
        <v>1586</v>
      </c>
      <c r="E2626" s="366">
        <v>274.36</v>
      </c>
    </row>
    <row r="2627" spans="1:5" ht="12.75">
      <c r="A2627" s="365">
        <v>38776</v>
      </c>
      <c r="B2627" s="365" t="s">
        <v>34342</v>
      </c>
      <c r="C2627" s="365" t="s">
        <v>1583</v>
      </c>
      <c r="D2627" s="365" t="s">
        <v>1586</v>
      </c>
      <c r="E2627" s="366">
        <v>291.18</v>
      </c>
    </row>
    <row r="2628" spans="1:5" ht="12.75">
      <c r="A2628" s="365">
        <v>38774</v>
      </c>
      <c r="B2628" s="365" t="s">
        <v>34343</v>
      </c>
      <c r="C2628" s="365" t="s">
        <v>1583</v>
      </c>
      <c r="D2628" s="365" t="s">
        <v>1584</v>
      </c>
      <c r="E2628" s="366">
        <v>20.399999999999999</v>
      </c>
    </row>
    <row r="2629" spans="1:5" ht="12.75">
      <c r="A2629" s="365">
        <v>42247</v>
      </c>
      <c r="B2629" s="365" t="s">
        <v>34344</v>
      </c>
      <c r="C2629" s="365" t="s">
        <v>1583</v>
      </c>
      <c r="D2629" s="365" t="s">
        <v>1584</v>
      </c>
      <c r="E2629" s="366">
        <v>696.28</v>
      </c>
    </row>
    <row r="2630" spans="1:5" ht="12.75">
      <c r="A2630" s="365">
        <v>42248</v>
      </c>
      <c r="B2630" s="365" t="s">
        <v>34345</v>
      </c>
      <c r="C2630" s="365" t="s">
        <v>1583</v>
      </c>
      <c r="D2630" s="365" t="s">
        <v>1584</v>
      </c>
      <c r="E2630" s="366">
        <v>808.78</v>
      </c>
    </row>
    <row r="2631" spans="1:5" ht="12.75">
      <c r="A2631" s="365">
        <v>42249</v>
      </c>
      <c r="B2631" s="365" t="s">
        <v>34346</v>
      </c>
      <c r="C2631" s="365" t="s">
        <v>1583</v>
      </c>
      <c r="D2631" s="365" t="s">
        <v>1584</v>
      </c>
      <c r="E2631" s="364">
        <v>1339.86</v>
      </c>
    </row>
    <row r="2632" spans="1:5" ht="12.75">
      <c r="A2632" s="365">
        <v>42244</v>
      </c>
      <c r="B2632" s="365" t="s">
        <v>34347</v>
      </c>
      <c r="C2632" s="365" t="s">
        <v>1583</v>
      </c>
      <c r="D2632" s="365" t="s">
        <v>1584</v>
      </c>
      <c r="E2632" s="366">
        <v>209.25</v>
      </c>
    </row>
    <row r="2633" spans="1:5" ht="12.75">
      <c r="A2633" s="365">
        <v>42245</v>
      </c>
      <c r="B2633" s="365" t="s">
        <v>34348</v>
      </c>
      <c r="C2633" s="365" t="s">
        <v>1583</v>
      </c>
      <c r="D2633" s="365" t="s">
        <v>1584</v>
      </c>
      <c r="E2633" s="366">
        <v>386.12</v>
      </c>
    </row>
    <row r="2634" spans="1:5" ht="12.75">
      <c r="A2634" s="365">
        <v>42246</v>
      </c>
      <c r="B2634" s="365" t="s">
        <v>34349</v>
      </c>
      <c r="C2634" s="365" t="s">
        <v>1583</v>
      </c>
      <c r="D2634" s="365" t="s">
        <v>1584</v>
      </c>
      <c r="E2634" s="366">
        <v>427.42</v>
      </c>
    </row>
    <row r="2635" spans="1:5" ht="12.75">
      <c r="A2635" s="365">
        <v>42243</v>
      </c>
      <c r="B2635" s="365" t="s">
        <v>34350</v>
      </c>
      <c r="C2635" s="365" t="s">
        <v>1583</v>
      </c>
      <c r="D2635" s="365" t="s">
        <v>1584</v>
      </c>
      <c r="E2635" s="366">
        <v>515.39</v>
      </c>
    </row>
    <row r="2636" spans="1:5" ht="12.75">
      <c r="A2636" s="365">
        <v>38889</v>
      </c>
      <c r="B2636" s="365" t="s">
        <v>34351</v>
      </c>
      <c r="C2636" s="365" t="s">
        <v>1583</v>
      </c>
      <c r="D2636" s="365" t="s">
        <v>1586</v>
      </c>
      <c r="E2636" s="366">
        <v>51.96</v>
      </c>
    </row>
    <row r="2637" spans="1:5" ht="12.75">
      <c r="A2637" s="365">
        <v>38784</v>
      </c>
      <c r="B2637" s="365" t="s">
        <v>34352</v>
      </c>
      <c r="C2637" s="365" t="s">
        <v>1583</v>
      </c>
      <c r="D2637" s="365" t="s">
        <v>1586</v>
      </c>
      <c r="E2637" s="366">
        <v>69.510000000000005</v>
      </c>
    </row>
    <row r="2638" spans="1:5" ht="12.75">
      <c r="A2638" s="365">
        <v>3788</v>
      </c>
      <c r="B2638" s="365" t="s">
        <v>34353</v>
      </c>
      <c r="C2638" s="365" t="s">
        <v>1583</v>
      </c>
      <c r="D2638" s="365" t="s">
        <v>1586</v>
      </c>
      <c r="E2638" s="366">
        <v>72.44</v>
      </c>
    </row>
    <row r="2639" spans="1:5" ht="12.75">
      <c r="A2639" s="365">
        <v>12230</v>
      </c>
      <c r="B2639" s="365" t="s">
        <v>34354</v>
      </c>
      <c r="C2639" s="365" t="s">
        <v>1583</v>
      </c>
      <c r="D2639" s="365" t="s">
        <v>1586</v>
      </c>
      <c r="E2639" s="366">
        <v>18.63</v>
      </c>
    </row>
    <row r="2640" spans="1:5" ht="12.75">
      <c r="A2640" s="365">
        <v>3780</v>
      </c>
      <c r="B2640" s="365" t="s">
        <v>34355</v>
      </c>
      <c r="C2640" s="365" t="s">
        <v>1583</v>
      </c>
      <c r="D2640" s="365" t="s">
        <v>1586</v>
      </c>
      <c r="E2640" s="366">
        <v>106.88</v>
      </c>
    </row>
    <row r="2641" spans="1:5" ht="12.75">
      <c r="A2641" s="365">
        <v>12231</v>
      </c>
      <c r="B2641" s="365" t="s">
        <v>34356</v>
      </c>
      <c r="C2641" s="365" t="s">
        <v>1583</v>
      </c>
      <c r="D2641" s="365" t="s">
        <v>1586</v>
      </c>
      <c r="E2641" s="366">
        <v>30.99</v>
      </c>
    </row>
    <row r="2642" spans="1:5" ht="12.75">
      <c r="A2642" s="365">
        <v>3811</v>
      </c>
      <c r="B2642" s="365" t="s">
        <v>34357</v>
      </c>
      <c r="C2642" s="365" t="s">
        <v>1583</v>
      </c>
      <c r="D2642" s="365" t="s">
        <v>1586</v>
      </c>
      <c r="E2642" s="366">
        <v>100.39</v>
      </c>
    </row>
    <row r="2643" spans="1:5" ht="12.75">
      <c r="A2643" s="365">
        <v>12232</v>
      </c>
      <c r="B2643" s="365" t="s">
        <v>34358</v>
      </c>
      <c r="C2643" s="365" t="s">
        <v>1583</v>
      </c>
      <c r="D2643" s="365" t="s">
        <v>1586</v>
      </c>
      <c r="E2643" s="366">
        <v>32.46</v>
      </c>
    </row>
    <row r="2644" spans="1:5" ht="12.75">
      <c r="A2644" s="365">
        <v>3799</v>
      </c>
      <c r="B2644" s="365" t="s">
        <v>34359</v>
      </c>
      <c r="C2644" s="365" t="s">
        <v>1583</v>
      </c>
      <c r="D2644" s="365" t="s">
        <v>1586</v>
      </c>
      <c r="E2644" s="366">
        <v>141.97999999999999</v>
      </c>
    </row>
    <row r="2645" spans="1:5" ht="12.75">
      <c r="A2645" s="365">
        <v>12239</v>
      </c>
      <c r="B2645" s="365" t="s">
        <v>34360</v>
      </c>
      <c r="C2645" s="365" t="s">
        <v>1583</v>
      </c>
      <c r="D2645" s="365" t="s">
        <v>1586</v>
      </c>
      <c r="E2645" s="366">
        <v>42.5</v>
      </c>
    </row>
    <row r="2646" spans="1:5" ht="12.75">
      <c r="A2646" s="365">
        <v>38773</v>
      </c>
      <c r="B2646" s="365" t="s">
        <v>34361</v>
      </c>
      <c r="C2646" s="365" t="s">
        <v>1583</v>
      </c>
      <c r="D2646" s="365" t="s">
        <v>1586</v>
      </c>
      <c r="E2646" s="366">
        <v>6.81</v>
      </c>
    </row>
    <row r="2647" spans="1:5" ht="12.75">
      <c r="A2647" s="365">
        <v>12271</v>
      </c>
      <c r="B2647" s="365" t="s">
        <v>34362</v>
      </c>
      <c r="C2647" s="365" t="s">
        <v>1583</v>
      </c>
      <c r="D2647" s="365" t="s">
        <v>1586</v>
      </c>
      <c r="E2647" s="366">
        <v>380.15</v>
      </c>
    </row>
    <row r="2648" spans="1:5" ht="12.75">
      <c r="A2648" s="365">
        <v>13382</v>
      </c>
      <c r="B2648" s="365" t="s">
        <v>34363</v>
      </c>
      <c r="C2648" s="365" t="s">
        <v>1583</v>
      </c>
      <c r="D2648" s="365" t="s">
        <v>1586</v>
      </c>
      <c r="E2648" s="366">
        <v>405.08</v>
      </c>
    </row>
    <row r="2649" spans="1:5" ht="12.75">
      <c r="A2649" s="365">
        <v>38785</v>
      </c>
      <c r="B2649" s="365" t="s">
        <v>34364</v>
      </c>
      <c r="C2649" s="365" t="s">
        <v>1583</v>
      </c>
      <c r="D2649" s="365" t="s">
        <v>1586</v>
      </c>
      <c r="E2649" s="366">
        <v>179.98</v>
      </c>
    </row>
    <row r="2650" spans="1:5" ht="12.75">
      <c r="A2650" s="365">
        <v>38786</v>
      </c>
      <c r="B2650" s="365" t="s">
        <v>34365</v>
      </c>
      <c r="C2650" s="365" t="s">
        <v>1583</v>
      </c>
      <c r="D2650" s="365" t="s">
        <v>1586</v>
      </c>
      <c r="E2650" s="366">
        <v>221.69</v>
      </c>
    </row>
    <row r="2651" spans="1:5" ht="12.75">
      <c r="A2651" s="365">
        <v>39385</v>
      </c>
      <c r="B2651" s="365" t="s">
        <v>34366</v>
      </c>
      <c r="C2651" s="365" t="s">
        <v>1583</v>
      </c>
      <c r="D2651" s="365" t="s">
        <v>1584</v>
      </c>
      <c r="E2651" s="366">
        <v>18.649999999999999</v>
      </c>
    </row>
    <row r="2652" spans="1:5" ht="12.75">
      <c r="A2652" s="365">
        <v>39389</v>
      </c>
      <c r="B2652" s="365" t="s">
        <v>34367</v>
      </c>
      <c r="C2652" s="365" t="s">
        <v>1583</v>
      </c>
      <c r="D2652" s="365" t="s">
        <v>1584</v>
      </c>
      <c r="E2652" s="366">
        <v>20.239999999999998</v>
      </c>
    </row>
    <row r="2653" spans="1:5" ht="12.75">
      <c r="A2653" s="365">
        <v>39390</v>
      </c>
      <c r="B2653" s="365" t="s">
        <v>34368</v>
      </c>
      <c r="C2653" s="365" t="s">
        <v>1583</v>
      </c>
      <c r="D2653" s="365" t="s">
        <v>1584</v>
      </c>
      <c r="E2653" s="366">
        <v>42.43</v>
      </c>
    </row>
    <row r="2654" spans="1:5" ht="12.75">
      <c r="A2654" s="365">
        <v>39391</v>
      </c>
      <c r="B2654" s="365" t="s">
        <v>34369</v>
      </c>
      <c r="C2654" s="365" t="s">
        <v>1583</v>
      </c>
      <c r="D2654" s="365" t="s">
        <v>1584</v>
      </c>
      <c r="E2654" s="366">
        <v>47.64</v>
      </c>
    </row>
    <row r="2655" spans="1:5" ht="12.75">
      <c r="A2655" s="365">
        <v>3803</v>
      </c>
      <c r="B2655" s="365" t="s">
        <v>34370</v>
      </c>
      <c r="C2655" s="365" t="s">
        <v>1583</v>
      </c>
      <c r="D2655" s="365" t="s">
        <v>1586</v>
      </c>
      <c r="E2655" s="366">
        <v>64.28</v>
      </c>
    </row>
    <row r="2656" spans="1:5" ht="12.75">
      <c r="A2656" s="365">
        <v>38770</v>
      </c>
      <c r="B2656" s="365" t="s">
        <v>34371</v>
      </c>
      <c r="C2656" s="365" t="s">
        <v>1583</v>
      </c>
      <c r="D2656" s="365" t="s">
        <v>1586</v>
      </c>
      <c r="E2656" s="366">
        <v>74.430000000000007</v>
      </c>
    </row>
    <row r="2657" spans="1:5" ht="12.75">
      <c r="A2657" s="365">
        <v>12267</v>
      </c>
      <c r="B2657" s="365" t="s">
        <v>34372</v>
      </c>
      <c r="C2657" s="365" t="s">
        <v>1583</v>
      </c>
      <c r="D2657" s="365" t="s">
        <v>1586</v>
      </c>
      <c r="E2657" s="366">
        <v>218.12</v>
      </c>
    </row>
    <row r="2658" spans="1:5" ht="12.75">
      <c r="A2658" s="365">
        <v>43265</v>
      </c>
      <c r="B2658" s="365" t="s">
        <v>34373</v>
      </c>
      <c r="C2658" s="365" t="s">
        <v>1583</v>
      </c>
      <c r="D2658" s="365" t="s">
        <v>1584</v>
      </c>
      <c r="E2658" s="366">
        <v>58.34</v>
      </c>
    </row>
    <row r="2659" spans="1:5" ht="12.75">
      <c r="A2659" s="365">
        <v>12266</v>
      </c>
      <c r="B2659" s="365" t="s">
        <v>34374</v>
      </c>
      <c r="C2659" s="365" t="s">
        <v>1583</v>
      </c>
      <c r="D2659" s="365" t="s">
        <v>1586</v>
      </c>
      <c r="E2659" s="366">
        <v>111.64</v>
      </c>
    </row>
    <row r="2660" spans="1:5" ht="12.75">
      <c r="A2660" s="365">
        <v>39378</v>
      </c>
      <c r="B2660" s="365" t="s">
        <v>34375</v>
      </c>
      <c r="C2660" s="365" t="s">
        <v>1583</v>
      </c>
      <c r="D2660" s="365" t="s">
        <v>1586</v>
      </c>
      <c r="E2660" s="366">
        <v>79.150000000000006</v>
      </c>
    </row>
    <row r="2661" spans="1:5" ht="12.75">
      <c r="A2661" s="365">
        <v>43543</v>
      </c>
      <c r="B2661" s="365" t="s">
        <v>34376</v>
      </c>
      <c r="C2661" s="365" t="s">
        <v>1583</v>
      </c>
      <c r="D2661" s="365" t="s">
        <v>1586</v>
      </c>
      <c r="E2661" s="366">
        <v>164.9</v>
      </c>
    </row>
    <row r="2662" spans="1:5" ht="12.75">
      <c r="A2662" s="365">
        <v>38775</v>
      </c>
      <c r="B2662" s="365" t="s">
        <v>34377</v>
      </c>
      <c r="C2662" s="365" t="s">
        <v>1583</v>
      </c>
      <c r="D2662" s="365" t="s">
        <v>1586</v>
      </c>
      <c r="E2662" s="366">
        <v>83.91</v>
      </c>
    </row>
    <row r="2663" spans="1:5" ht="12.75">
      <c r="A2663" s="365">
        <v>44252</v>
      </c>
      <c r="B2663" s="365" t="s">
        <v>34378</v>
      </c>
      <c r="C2663" s="365" t="s">
        <v>1583</v>
      </c>
      <c r="D2663" s="365" t="s">
        <v>1584</v>
      </c>
      <c r="E2663" s="366">
        <v>203.13</v>
      </c>
    </row>
    <row r="2664" spans="1:5" ht="12.75">
      <c r="A2664" s="365">
        <v>21119</v>
      </c>
      <c r="B2664" s="365" t="s">
        <v>34379</v>
      </c>
      <c r="C2664" s="365" t="s">
        <v>1583</v>
      </c>
      <c r="D2664" s="365" t="s">
        <v>1584</v>
      </c>
      <c r="E2664" s="366">
        <v>2.04</v>
      </c>
    </row>
    <row r="2665" spans="1:5" ht="12.75">
      <c r="A2665" s="365">
        <v>37974</v>
      </c>
      <c r="B2665" s="365" t="s">
        <v>34380</v>
      </c>
      <c r="C2665" s="365" t="s">
        <v>1583</v>
      </c>
      <c r="D2665" s="365" t="s">
        <v>1584</v>
      </c>
      <c r="E2665" s="366">
        <v>2.63</v>
      </c>
    </row>
    <row r="2666" spans="1:5" ht="12.75">
      <c r="A2666" s="365">
        <v>37975</v>
      </c>
      <c r="B2666" s="365" t="s">
        <v>34381</v>
      </c>
      <c r="C2666" s="365" t="s">
        <v>1583</v>
      </c>
      <c r="D2666" s="365" t="s">
        <v>1584</v>
      </c>
      <c r="E2666" s="366">
        <v>5.86</v>
      </c>
    </row>
    <row r="2667" spans="1:5" ht="12.75">
      <c r="A2667" s="365">
        <v>37976</v>
      </c>
      <c r="B2667" s="365" t="s">
        <v>34382</v>
      </c>
      <c r="C2667" s="365" t="s">
        <v>1583</v>
      </c>
      <c r="D2667" s="365" t="s">
        <v>1584</v>
      </c>
      <c r="E2667" s="366">
        <v>13.06</v>
      </c>
    </row>
    <row r="2668" spans="1:5" ht="12.75">
      <c r="A2668" s="365">
        <v>37977</v>
      </c>
      <c r="B2668" s="365" t="s">
        <v>34383</v>
      </c>
      <c r="C2668" s="365" t="s">
        <v>1583</v>
      </c>
      <c r="D2668" s="365" t="s">
        <v>1584</v>
      </c>
      <c r="E2668" s="366">
        <v>18.07</v>
      </c>
    </row>
    <row r="2669" spans="1:5" ht="12.75">
      <c r="A2669" s="365">
        <v>37978</v>
      </c>
      <c r="B2669" s="365" t="s">
        <v>34384</v>
      </c>
      <c r="C2669" s="365" t="s">
        <v>1583</v>
      </c>
      <c r="D2669" s="365" t="s">
        <v>1584</v>
      </c>
      <c r="E2669" s="366">
        <v>35.83</v>
      </c>
    </row>
    <row r="2670" spans="1:5" ht="12.75">
      <c r="A2670" s="365">
        <v>37979</v>
      </c>
      <c r="B2670" s="365" t="s">
        <v>34385</v>
      </c>
      <c r="C2670" s="365" t="s">
        <v>1583</v>
      </c>
      <c r="D2670" s="365" t="s">
        <v>1584</v>
      </c>
      <c r="E2670" s="366">
        <v>152.07</v>
      </c>
    </row>
    <row r="2671" spans="1:5" ht="12.75">
      <c r="A2671" s="365">
        <v>37980</v>
      </c>
      <c r="B2671" s="365" t="s">
        <v>34386</v>
      </c>
      <c r="C2671" s="365" t="s">
        <v>1583</v>
      </c>
      <c r="D2671" s="365" t="s">
        <v>1584</v>
      </c>
      <c r="E2671" s="366">
        <v>174.68</v>
      </c>
    </row>
    <row r="2672" spans="1:5" ht="12.75">
      <c r="A2672" s="365">
        <v>36147</v>
      </c>
      <c r="B2672" s="365" t="s">
        <v>34387</v>
      </c>
      <c r="C2672" s="365" t="s">
        <v>1594</v>
      </c>
      <c r="D2672" s="365" t="s">
        <v>1584</v>
      </c>
      <c r="E2672" s="366">
        <v>385.55</v>
      </c>
    </row>
    <row r="2673" spans="1:5" ht="12.75">
      <c r="A2673" s="365">
        <v>12731</v>
      </c>
      <c r="B2673" s="365" t="s">
        <v>34388</v>
      </c>
      <c r="C2673" s="365" t="s">
        <v>1583</v>
      </c>
      <c r="D2673" s="365" t="s">
        <v>1586</v>
      </c>
      <c r="E2673" s="366">
        <v>358.68</v>
      </c>
    </row>
    <row r="2674" spans="1:5" ht="12.75">
      <c r="A2674" s="365">
        <v>12723</v>
      </c>
      <c r="B2674" s="365" t="s">
        <v>34389</v>
      </c>
      <c r="C2674" s="365" t="s">
        <v>1583</v>
      </c>
      <c r="D2674" s="365" t="s">
        <v>1586</v>
      </c>
      <c r="E2674" s="366">
        <v>2.78</v>
      </c>
    </row>
    <row r="2675" spans="1:5" ht="12.75">
      <c r="A2675" s="365">
        <v>12724</v>
      </c>
      <c r="B2675" s="365" t="s">
        <v>34390</v>
      </c>
      <c r="C2675" s="365" t="s">
        <v>1583</v>
      </c>
      <c r="D2675" s="365" t="s">
        <v>1586</v>
      </c>
      <c r="E2675" s="366">
        <v>5.34</v>
      </c>
    </row>
    <row r="2676" spans="1:5" ht="12.75">
      <c r="A2676" s="365">
        <v>12725</v>
      </c>
      <c r="B2676" s="365" t="s">
        <v>34391</v>
      </c>
      <c r="C2676" s="365" t="s">
        <v>1583</v>
      </c>
      <c r="D2676" s="365" t="s">
        <v>1586</v>
      </c>
      <c r="E2676" s="366">
        <v>10.72</v>
      </c>
    </row>
    <row r="2677" spans="1:5" ht="12.75">
      <c r="A2677" s="365">
        <v>12726</v>
      </c>
      <c r="B2677" s="365" t="s">
        <v>34392</v>
      </c>
      <c r="C2677" s="365" t="s">
        <v>1583</v>
      </c>
      <c r="D2677" s="365" t="s">
        <v>1586</v>
      </c>
      <c r="E2677" s="366">
        <v>23.66</v>
      </c>
    </row>
    <row r="2678" spans="1:5" ht="12.75">
      <c r="A2678" s="365">
        <v>12727</v>
      </c>
      <c r="B2678" s="365" t="s">
        <v>34393</v>
      </c>
      <c r="C2678" s="365" t="s">
        <v>1583</v>
      </c>
      <c r="D2678" s="365" t="s">
        <v>1586</v>
      </c>
      <c r="E2678" s="366">
        <v>30.01</v>
      </c>
    </row>
    <row r="2679" spans="1:5" ht="12.75">
      <c r="A2679" s="365">
        <v>12728</v>
      </c>
      <c r="B2679" s="365" t="s">
        <v>34394</v>
      </c>
      <c r="C2679" s="365" t="s">
        <v>1583</v>
      </c>
      <c r="D2679" s="365" t="s">
        <v>1586</v>
      </c>
      <c r="E2679" s="366">
        <v>49.02</v>
      </c>
    </row>
    <row r="2680" spans="1:5" ht="12.75">
      <c r="A2680" s="365">
        <v>12729</v>
      </c>
      <c r="B2680" s="365" t="s">
        <v>34395</v>
      </c>
      <c r="C2680" s="365" t="s">
        <v>1583</v>
      </c>
      <c r="D2680" s="365" t="s">
        <v>1586</v>
      </c>
      <c r="E2680" s="366">
        <v>160.66</v>
      </c>
    </row>
    <row r="2681" spans="1:5" ht="12.75">
      <c r="A2681" s="365">
        <v>12730</v>
      </c>
      <c r="B2681" s="365" t="s">
        <v>34396</v>
      </c>
      <c r="C2681" s="365" t="s">
        <v>1583</v>
      </c>
      <c r="D2681" s="365" t="s">
        <v>1586</v>
      </c>
      <c r="E2681" s="366">
        <v>245.98</v>
      </c>
    </row>
    <row r="2682" spans="1:5" ht="12.75">
      <c r="A2682" s="365">
        <v>3840</v>
      </c>
      <c r="B2682" s="365" t="s">
        <v>34397</v>
      </c>
      <c r="C2682" s="365" t="s">
        <v>1583</v>
      </c>
      <c r="D2682" s="365" t="s">
        <v>1586</v>
      </c>
      <c r="E2682" s="366">
        <v>58.56</v>
      </c>
    </row>
    <row r="2683" spans="1:5" ht="12.75">
      <c r="A2683" s="365">
        <v>3838</v>
      </c>
      <c r="B2683" s="365" t="s">
        <v>34398</v>
      </c>
      <c r="C2683" s="365" t="s">
        <v>1583</v>
      </c>
      <c r="D2683" s="365" t="s">
        <v>1586</v>
      </c>
      <c r="E2683" s="366">
        <v>129.25</v>
      </c>
    </row>
    <row r="2684" spans="1:5" ht="12.75">
      <c r="A2684" s="365">
        <v>3844</v>
      </c>
      <c r="B2684" s="365" t="s">
        <v>34399</v>
      </c>
      <c r="C2684" s="365" t="s">
        <v>1583</v>
      </c>
      <c r="D2684" s="365" t="s">
        <v>1586</v>
      </c>
      <c r="E2684" s="366">
        <v>230.54</v>
      </c>
    </row>
    <row r="2685" spans="1:5" ht="12.75">
      <c r="A2685" s="365">
        <v>3839</v>
      </c>
      <c r="B2685" s="365" t="s">
        <v>34400</v>
      </c>
      <c r="C2685" s="365" t="s">
        <v>1583</v>
      </c>
      <c r="D2685" s="365" t="s">
        <v>1586</v>
      </c>
      <c r="E2685" s="366">
        <v>419.93</v>
      </c>
    </row>
    <row r="2686" spans="1:5" ht="12.75">
      <c r="A2686" s="365">
        <v>3843</v>
      </c>
      <c r="B2686" s="365" t="s">
        <v>34401</v>
      </c>
      <c r="C2686" s="365" t="s">
        <v>1583</v>
      </c>
      <c r="D2686" s="365" t="s">
        <v>1586</v>
      </c>
      <c r="E2686" s="366">
        <v>576.36</v>
      </c>
    </row>
    <row r="2687" spans="1:5" ht="12.75">
      <c r="A2687" s="365">
        <v>3900</v>
      </c>
      <c r="B2687" s="365" t="s">
        <v>34402</v>
      </c>
      <c r="C2687" s="365" t="s">
        <v>1583</v>
      </c>
      <c r="D2687" s="365" t="s">
        <v>1584</v>
      </c>
      <c r="E2687" s="366">
        <v>67.25</v>
      </c>
    </row>
    <row r="2688" spans="1:5" ht="12.75">
      <c r="A2688" s="365">
        <v>3846</v>
      </c>
      <c r="B2688" s="365" t="s">
        <v>34403</v>
      </c>
      <c r="C2688" s="365" t="s">
        <v>1583</v>
      </c>
      <c r="D2688" s="365" t="s">
        <v>1584</v>
      </c>
      <c r="E2688" s="366">
        <v>20.21</v>
      </c>
    </row>
    <row r="2689" spans="1:5" ht="12.75">
      <c r="A2689" s="365">
        <v>3886</v>
      </c>
      <c r="B2689" s="365" t="s">
        <v>34404</v>
      </c>
      <c r="C2689" s="365" t="s">
        <v>1583</v>
      </c>
      <c r="D2689" s="365" t="s">
        <v>1584</v>
      </c>
      <c r="E2689" s="366">
        <v>26.83</v>
      </c>
    </row>
    <row r="2690" spans="1:5" ht="12.75">
      <c r="A2690" s="365">
        <v>3854</v>
      </c>
      <c r="B2690" s="365" t="s">
        <v>34405</v>
      </c>
      <c r="C2690" s="365" t="s">
        <v>1583</v>
      </c>
      <c r="D2690" s="365" t="s">
        <v>1584</v>
      </c>
      <c r="E2690" s="366">
        <v>15.29</v>
      </c>
    </row>
    <row r="2691" spans="1:5" ht="12.75">
      <c r="A2691" s="365">
        <v>3873</v>
      </c>
      <c r="B2691" s="365" t="s">
        <v>34406</v>
      </c>
      <c r="C2691" s="365" t="s">
        <v>1583</v>
      </c>
      <c r="D2691" s="365" t="s">
        <v>1584</v>
      </c>
      <c r="E2691" s="366">
        <v>17.8</v>
      </c>
    </row>
    <row r="2692" spans="1:5" ht="12.75">
      <c r="A2692" s="365">
        <v>38021</v>
      </c>
      <c r="B2692" s="365" t="s">
        <v>34407</v>
      </c>
      <c r="C2692" s="365" t="s">
        <v>1583</v>
      </c>
      <c r="D2692" s="365" t="s">
        <v>1584</v>
      </c>
      <c r="E2692" s="366">
        <v>31.6</v>
      </c>
    </row>
    <row r="2693" spans="1:5" ht="12.75">
      <c r="A2693" s="365">
        <v>43838</v>
      </c>
      <c r="B2693" s="365" t="s">
        <v>34408</v>
      </c>
      <c r="C2693" s="365" t="s">
        <v>1583</v>
      </c>
      <c r="D2693" s="365" t="s">
        <v>1584</v>
      </c>
      <c r="E2693" s="366">
        <v>40.85</v>
      </c>
    </row>
    <row r="2694" spans="1:5" ht="12.75">
      <c r="A2694" s="365">
        <v>3847</v>
      </c>
      <c r="B2694" s="365" t="s">
        <v>34409</v>
      </c>
      <c r="C2694" s="365" t="s">
        <v>1583</v>
      </c>
      <c r="D2694" s="365" t="s">
        <v>1584</v>
      </c>
      <c r="E2694" s="366">
        <v>41.19</v>
      </c>
    </row>
    <row r="2695" spans="1:5" ht="12.75">
      <c r="A2695" s="365">
        <v>38022</v>
      </c>
      <c r="B2695" s="365" t="s">
        <v>34410</v>
      </c>
      <c r="C2695" s="365" t="s">
        <v>1583</v>
      </c>
      <c r="D2695" s="365" t="s">
        <v>1584</v>
      </c>
      <c r="E2695" s="366">
        <v>56.62</v>
      </c>
    </row>
    <row r="2696" spans="1:5" ht="12.75">
      <c r="A2696" s="365">
        <v>3830</v>
      </c>
      <c r="B2696" s="365" t="s">
        <v>34411</v>
      </c>
      <c r="C2696" s="365" t="s">
        <v>1583</v>
      </c>
      <c r="D2696" s="365" t="s">
        <v>1584</v>
      </c>
      <c r="E2696" s="366">
        <v>312.89</v>
      </c>
    </row>
    <row r="2697" spans="1:5" ht="12.75">
      <c r="A2697" s="365">
        <v>37981</v>
      </c>
      <c r="B2697" s="365" t="s">
        <v>34412</v>
      </c>
      <c r="C2697" s="365" t="s">
        <v>1583</v>
      </c>
      <c r="D2697" s="365" t="s">
        <v>1584</v>
      </c>
      <c r="E2697" s="366">
        <v>7.61</v>
      </c>
    </row>
    <row r="2698" spans="1:5" ht="12.75">
      <c r="A2698" s="365">
        <v>37982</v>
      </c>
      <c r="B2698" s="365" t="s">
        <v>34413</v>
      </c>
      <c r="C2698" s="365" t="s">
        <v>1583</v>
      </c>
      <c r="D2698" s="365" t="s">
        <v>1584</v>
      </c>
      <c r="E2698" s="366">
        <v>11.04</v>
      </c>
    </row>
    <row r="2699" spans="1:5" ht="12.75">
      <c r="A2699" s="365">
        <v>37983</v>
      </c>
      <c r="B2699" s="365" t="s">
        <v>34414</v>
      </c>
      <c r="C2699" s="365" t="s">
        <v>1583</v>
      </c>
      <c r="D2699" s="365" t="s">
        <v>1584</v>
      </c>
      <c r="E2699" s="366">
        <v>16.32</v>
      </c>
    </row>
    <row r="2700" spans="1:5" ht="12.75">
      <c r="A2700" s="365">
        <v>37984</v>
      </c>
      <c r="B2700" s="365" t="s">
        <v>34415</v>
      </c>
      <c r="C2700" s="365" t="s">
        <v>1583</v>
      </c>
      <c r="D2700" s="365" t="s">
        <v>1584</v>
      </c>
      <c r="E2700" s="366">
        <v>22.93</v>
      </c>
    </row>
    <row r="2701" spans="1:5" ht="12.75">
      <c r="A2701" s="365">
        <v>37985</v>
      </c>
      <c r="B2701" s="365" t="s">
        <v>34416</v>
      </c>
      <c r="C2701" s="365" t="s">
        <v>1583</v>
      </c>
      <c r="D2701" s="365" t="s">
        <v>1584</v>
      </c>
      <c r="E2701" s="366">
        <v>32.58</v>
      </c>
    </row>
    <row r="2702" spans="1:5" ht="12.75">
      <c r="A2702" s="365">
        <v>3826</v>
      </c>
      <c r="B2702" s="365" t="s">
        <v>34417</v>
      </c>
      <c r="C2702" s="365" t="s">
        <v>1583</v>
      </c>
      <c r="D2702" s="365" t="s">
        <v>1586</v>
      </c>
      <c r="E2702" s="366">
        <v>58.11</v>
      </c>
    </row>
    <row r="2703" spans="1:5" ht="12.75">
      <c r="A2703" s="365">
        <v>3825</v>
      </c>
      <c r="B2703" s="365" t="s">
        <v>34418</v>
      </c>
      <c r="C2703" s="365" t="s">
        <v>1583</v>
      </c>
      <c r="D2703" s="365" t="s">
        <v>1586</v>
      </c>
      <c r="E2703" s="366">
        <v>16.71</v>
      </c>
    </row>
    <row r="2704" spans="1:5" ht="12.75">
      <c r="A2704" s="365">
        <v>3827</v>
      </c>
      <c r="B2704" s="365" t="s">
        <v>34419</v>
      </c>
      <c r="C2704" s="365" t="s">
        <v>1583</v>
      </c>
      <c r="D2704" s="365" t="s">
        <v>1586</v>
      </c>
      <c r="E2704" s="366">
        <v>36.51</v>
      </c>
    </row>
    <row r="2705" spans="1:5" ht="12.75">
      <c r="A2705" s="365">
        <v>20165</v>
      </c>
      <c r="B2705" s="365" t="s">
        <v>34420</v>
      </c>
      <c r="C2705" s="365" t="s">
        <v>1583</v>
      </c>
      <c r="D2705" s="365" t="s">
        <v>1584</v>
      </c>
      <c r="E2705" s="366">
        <v>38.79</v>
      </c>
    </row>
    <row r="2706" spans="1:5" ht="12.75">
      <c r="A2706" s="365">
        <v>20166</v>
      </c>
      <c r="B2706" s="365" t="s">
        <v>34421</v>
      </c>
      <c r="C2706" s="365" t="s">
        <v>1583</v>
      </c>
      <c r="D2706" s="365" t="s">
        <v>1584</v>
      </c>
      <c r="E2706" s="366">
        <v>118.46</v>
      </c>
    </row>
    <row r="2707" spans="1:5" ht="12.75">
      <c r="A2707" s="365">
        <v>20164</v>
      </c>
      <c r="B2707" s="365" t="s">
        <v>34422</v>
      </c>
      <c r="C2707" s="365" t="s">
        <v>1583</v>
      </c>
      <c r="D2707" s="365" t="s">
        <v>1584</v>
      </c>
      <c r="E2707" s="366">
        <v>18.63</v>
      </c>
    </row>
    <row r="2708" spans="1:5" ht="12.75">
      <c r="A2708" s="365">
        <v>3893</v>
      </c>
      <c r="B2708" s="365" t="s">
        <v>34423</v>
      </c>
      <c r="C2708" s="365" t="s">
        <v>1583</v>
      </c>
      <c r="D2708" s="365" t="s">
        <v>1584</v>
      </c>
      <c r="E2708" s="366">
        <v>29.21</v>
      </c>
    </row>
    <row r="2709" spans="1:5" ht="12.75">
      <c r="A2709" s="365">
        <v>3848</v>
      </c>
      <c r="B2709" s="365" t="s">
        <v>34424</v>
      </c>
      <c r="C2709" s="365" t="s">
        <v>1583</v>
      </c>
      <c r="D2709" s="365" t="s">
        <v>1584</v>
      </c>
      <c r="E2709" s="366">
        <v>17.809999999999999</v>
      </c>
    </row>
    <row r="2710" spans="1:5" ht="12.75">
      <c r="A2710" s="365">
        <v>3895</v>
      </c>
      <c r="B2710" s="365" t="s">
        <v>34425</v>
      </c>
      <c r="C2710" s="365" t="s">
        <v>1583</v>
      </c>
      <c r="D2710" s="365" t="s">
        <v>1584</v>
      </c>
      <c r="E2710" s="366">
        <v>19.78</v>
      </c>
    </row>
    <row r="2711" spans="1:5" ht="12.75">
      <c r="A2711" s="365">
        <v>12404</v>
      </c>
      <c r="B2711" s="365" t="s">
        <v>34426</v>
      </c>
      <c r="C2711" s="365" t="s">
        <v>1583</v>
      </c>
      <c r="D2711" s="365" t="s">
        <v>1586</v>
      </c>
      <c r="E2711" s="366">
        <v>11.67</v>
      </c>
    </row>
    <row r="2712" spans="1:5" ht="12.75">
      <c r="A2712" s="365">
        <v>3939</v>
      </c>
      <c r="B2712" s="365" t="s">
        <v>34427</v>
      </c>
      <c r="C2712" s="365" t="s">
        <v>1583</v>
      </c>
      <c r="D2712" s="365" t="s">
        <v>1586</v>
      </c>
      <c r="E2712" s="366">
        <v>24.05</v>
      </c>
    </row>
    <row r="2713" spans="1:5" ht="12.75">
      <c r="A2713" s="365">
        <v>3911</v>
      </c>
      <c r="B2713" s="365" t="s">
        <v>34428</v>
      </c>
      <c r="C2713" s="365" t="s">
        <v>1583</v>
      </c>
      <c r="D2713" s="365" t="s">
        <v>1586</v>
      </c>
      <c r="E2713" s="366">
        <v>19.64</v>
      </c>
    </row>
    <row r="2714" spans="1:5" ht="12.75">
      <c r="A2714" s="365">
        <v>3908</v>
      </c>
      <c r="B2714" s="365" t="s">
        <v>34429</v>
      </c>
      <c r="C2714" s="365" t="s">
        <v>1583</v>
      </c>
      <c r="D2714" s="365" t="s">
        <v>1586</v>
      </c>
      <c r="E2714" s="366">
        <v>6.35</v>
      </c>
    </row>
    <row r="2715" spans="1:5" ht="12.75">
      <c r="A2715" s="365">
        <v>3910</v>
      </c>
      <c r="B2715" s="365" t="s">
        <v>34430</v>
      </c>
      <c r="C2715" s="365" t="s">
        <v>1583</v>
      </c>
      <c r="D2715" s="365" t="s">
        <v>1586</v>
      </c>
      <c r="E2715" s="366">
        <v>14.05</v>
      </c>
    </row>
    <row r="2716" spans="1:5" ht="12.75">
      <c r="A2716" s="365">
        <v>3913</v>
      </c>
      <c r="B2716" s="365" t="s">
        <v>34431</v>
      </c>
      <c r="C2716" s="365" t="s">
        <v>1583</v>
      </c>
      <c r="D2716" s="365" t="s">
        <v>1586</v>
      </c>
      <c r="E2716" s="366">
        <v>67.180000000000007</v>
      </c>
    </row>
    <row r="2717" spans="1:5" ht="12.75">
      <c r="A2717" s="365">
        <v>3912</v>
      </c>
      <c r="B2717" s="365" t="s">
        <v>34432</v>
      </c>
      <c r="C2717" s="365" t="s">
        <v>1583</v>
      </c>
      <c r="D2717" s="365" t="s">
        <v>1586</v>
      </c>
      <c r="E2717" s="366">
        <v>36.82</v>
      </c>
    </row>
    <row r="2718" spans="1:5" ht="12.75">
      <c r="A2718" s="365">
        <v>3909</v>
      </c>
      <c r="B2718" s="365" t="s">
        <v>34433</v>
      </c>
      <c r="C2718" s="365" t="s">
        <v>1583</v>
      </c>
      <c r="D2718" s="365" t="s">
        <v>1586</v>
      </c>
      <c r="E2718" s="366">
        <v>8.64</v>
      </c>
    </row>
    <row r="2719" spans="1:5" ht="12.75">
      <c r="A2719" s="365">
        <v>3914</v>
      </c>
      <c r="B2719" s="365" t="s">
        <v>34434</v>
      </c>
      <c r="C2719" s="365" t="s">
        <v>1583</v>
      </c>
      <c r="D2719" s="365" t="s">
        <v>1586</v>
      </c>
      <c r="E2719" s="366">
        <v>101.34</v>
      </c>
    </row>
    <row r="2720" spans="1:5" ht="12.75">
      <c r="A2720" s="365">
        <v>3915</v>
      </c>
      <c r="B2720" s="365" t="s">
        <v>34435</v>
      </c>
      <c r="C2720" s="365" t="s">
        <v>1583</v>
      </c>
      <c r="D2720" s="365" t="s">
        <v>1586</v>
      </c>
      <c r="E2720" s="366">
        <v>159.81</v>
      </c>
    </row>
    <row r="2721" spans="1:5" ht="12.75">
      <c r="A2721" s="365">
        <v>3916</v>
      </c>
      <c r="B2721" s="365" t="s">
        <v>34436</v>
      </c>
      <c r="C2721" s="365" t="s">
        <v>1583</v>
      </c>
      <c r="D2721" s="365" t="s">
        <v>1586</v>
      </c>
      <c r="E2721" s="366">
        <v>291.14</v>
      </c>
    </row>
    <row r="2722" spans="1:5" ht="12.75">
      <c r="A2722" s="365">
        <v>3917</v>
      </c>
      <c r="B2722" s="365" t="s">
        <v>34437</v>
      </c>
      <c r="C2722" s="365" t="s">
        <v>1583</v>
      </c>
      <c r="D2722" s="365" t="s">
        <v>1586</v>
      </c>
      <c r="E2722" s="366">
        <v>480.21</v>
      </c>
    </row>
    <row r="2723" spans="1:5" ht="12.75">
      <c r="A2723" s="365">
        <v>1904</v>
      </c>
      <c r="B2723" s="365" t="s">
        <v>34438</v>
      </c>
      <c r="C2723" s="365" t="s">
        <v>1583</v>
      </c>
      <c r="D2723" s="365" t="s">
        <v>1584</v>
      </c>
      <c r="E2723" s="366">
        <v>1.1100000000000001</v>
      </c>
    </row>
    <row r="2724" spans="1:5" ht="12.75">
      <c r="A2724" s="365">
        <v>1899</v>
      </c>
      <c r="B2724" s="365" t="s">
        <v>34439</v>
      </c>
      <c r="C2724" s="365" t="s">
        <v>1583</v>
      </c>
      <c r="D2724" s="365" t="s">
        <v>1584</v>
      </c>
      <c r="E2724" s="366">
        <v>1.26</v>
      </c>
    </row>
    <row r="2725" spans="1:5" ht="12.75">
      <c r="A2725" s="365">
        <v>1900</v>
      </c>
      <c r="B2725" s="365" t="s">
        <v>34440</v>
      </c>
      <c r="C2725" s="365" t="s">
        <v>1583</v>
      </c>
      <c r="D2725" s="365" t="s">
        <v>1584</v>
      </c>
      <c r="E2725" s="366">
        <v>2.04</v>
      </c>
    </row>
    <row r="2726" spans="1:5" ht="12.75">
      <c r="A2726" s="365">
        <v>12407</v>
      </c>
      <c r="B2726" s="365" t="s">
        <v>34441</v>
      </c>
      <c r="C2726" s="365" t="s">
        <v>1583</v>
      </c>
      <c r="D2726" s="365" t="s">
        <v>1586</v>
      </c>
      <c r="E2726" s="366">
        <v>36.35</v>
      </c>
    </row>
    <row r="2727" spans="1:5" ht="12.75">
      <c r="A2727" s="365">
        <v>12408</v>
      </c>
      <c r="B2727" s="365" t="s">
        <v>34442</v>
      </c>
      <c r="C2727" s="365" t="s">
        <v>1583</v>
      </c>
      <c r="D2727" s="365" t="s">
        <v>1586</v>
      </c>
      <c r="E2727" s="366">
        <v>20.52</v>
      </c>
    </row>
    <row r="2728" spans="1:5" ht="12.75">
      <c r="A2728" s="365">
        <v>12409</v>
      </c>
      <c r="B2728" s="365" t="s">
        <v>34443</v>
      </c>
      <c r="C2728" s="365" t="s">
        <v>1583</v>
      </c>
      <c r="D2728" s="365" t="s">
        <v>1586</v>
      </c>
      <c r="E2728" s="366">
        <v>20.52</v>
      </c>
    </row>
    <row r="2729" spans="1:5" ht="12.75">
      <c r="A2729" s="365">
        <v>12410</v>
      </c>
      <c r="B2729" s="365" t="s">
        <v>34444</v>
      </c>
      <c r="C2729" s="365" t="s">
        <v>1583</v>
      </c>
      <c r="D2729" s="365" t="s">
        <v>1586</v>
      </c>
      <c r="E2729" s="366">
        <v>14.13</v>
      </c>
    </row>
    <row r="2730" spans="1:5" ht="12.75">
      <c r="A2730" s="365">
        <v>3936</v>
      </c>
      <c r="B2730" s="365" t="s">
        <v>34445</v>
      </c>
      <c r="C2730" s="365" t="s">
        <v>1583</v>
      </c>
      <c r="D2730" s="365" t="s">
        <v>1586</v>
      </c>
      <c r="E2730" s="366">
        <v>25.54</v>
      </c>
    </row>
    <row r="2731" spans="1:5" ht="12.75">
      <c r="A2731" s="365">
        <v>3922</v>
      </c>
      <c r="B2731" s="365" t="s">
        <v>34446</v>
      </c>
      <c r="C2731" s="365" t="s">
        <v>1583</v>
      </c>
      <c r="D2731" s="365" t="s">
        <v>1586</v>
      </c>
      <c r="E2731" s="366">
        <v>23.49</v>
      </c>
    </row>
    <row r="2732" spans="1:5" ht="12.75">
      <c r="A2732" s="365">
        <v>3924</v>
      </c>
      <c r="B2732" s="365" t="s">
        <v>34447</v>
      </c>
      <c r="C2732" s="365" t="s">
        <v>1583</v>
      </c>
      <c r="D2732" s="365" t="s">
        <v>1586</v>
      </c>
      <c r="E2732" s="366">
        <v>25.54</v>
      </c>
    </row>
    <row r="2733" spans="1:5" ht="12.75">
      <c r="A2733" s="365">
        <v>3923</v>
      </c>
      <c r="B2733" s="365" t="s">
        <v>34448</v>
      </c>
      <c r="C2733" s="365" t="s">
        <v>1583</v>
      </c>
      <c r="D2733" s="365" t="s">
        <v>1586</v>
      </c>
      <c r="E2733" s="366">
        <v>25.54</v>
      </c>
    </row>
    <row r="2734" spans="1:5" ht="12.75">
      <c r="A2734" s="365">
        <v>3937</v>
      </c>
      <c r="B2734" s="365" t="s">
        <v>34449</v>
      </c>
      <c r="C2734" s="365" t="s">
        <v>1583</v>
      </c>
      <c r="D2734" s="365" t="s">
        <v>1586</v>
      </c>
      <c r="E2734" s="366">
        <v>21.07</v>
      </c>
    </row>
    <row r="2735" spans="1:5" ht="12.75">
      <c r="A2735" s="365">
        <v>3921</v>
      </c>
      <c r="B2735" s="365" t="s">
        <v>34450</v>
      </c>
      <c r="C2735" s="365" t="s">
        <v>1583</v>
      </c>
      <c r="D2735" s="365" t="s">
        <v>1586</v>
      </c>
      <c r="E2735" s="366">
        <v>21.08</v>
      </c>
    </row>
    <row r="2736" spans="1:5" ht="12.75">
      <c r="A2736" s="365">
        <v>3920</v>
      </c>
      <c r="B2736" s="365" t="s">
        <v>34451</v>
      </c>
      <c r="C2736" s="365" t="s">
        <v>1583</v>
      </c>
      <c r="D2736" s="365" t="s">
        <v>1586</v>
      </c>
      <c r="E2736" s="366">
        <v>21.07</v>
      </c>
    </row>
    <row r="2737" spans="1:5" ht="12.75">
      <c r="A2737" s="365">
        <v>3938</v>
      </c>
      <c r="B2737" s="365" t="s">
        <v>34452</v>
      </c>
      <c r="C2737" s="365" t="s">
        <v>1583</v>
      </c>
      <c r="D2737" s="365" t="s">
        <v>1586</v>
      </c>
      <c r="E2737" s="366">
        <v>13.89</v>
      </c>
    </row>
    <row r="2738" spans="1:5" ht="12.75">
      <c r="A2738" s="365">
        <v>3919</v>
      </c>
      <c r="B2738" s="365" t="s">
        <v>34453</v>
      </c>
      <c r="C2738" s="365" t="s">
        <v>1583</v>
      </c>
      <c r="D2738" s="365" t="s">
        <v>1586</v>
      </c>
      <c r="E2738" s="366">
        <v>14.16</v>
      </c>
    </row>
    <row r="2739" spans="1:5" ht="12.75">
      <c r="A2739" s="365">
        <v>3927</v>
      </c>
      <c r="B2739" s="365" t="s">
        <v>34454</v>
      </c>
      <c r="C2739" s="365" t="s">
        <v>1583</v>
      </c>
      <c r="D2739" s="365" t="s">
        <v>1586</v>
      </c>
      <c r="E2739" s="366">
        <v>71.73</v>
      </c>
    </row>
    <row r="2740" spans="1:5" ht="12.75">
      <c r="A2740" s="365">
        <v>3928</v>
      </c>
      <c r="B2740" s="365" t="s">
        <v>34455</v>
      </c>
      <c r="C2740" s="365" t="s">
        <v>1583</v>
      </c>
      <c r="D2740" s="365" t="s">
        <v>1586</v>
      </c>
      <c r="E2740" s="366">
        <v>71.73</v>
      </c>
    </row>
    <row r="2741" spans="1:5" ht="12.75">
      <c r="A2741" s="365">
        <v>3926</v>
      </c>
      <c r="B2741" s="365" t="s">
        <v>34456</v>
      </c>
      <c r="C2741" s="365" t="s">
        <v>1583</v>
      </c>
      <c r="D2741" s="365" t="s">
        <v>1586</v>
      </c>
      <c r="E2741" s="366">
        <v>40.89</v>
      </c>
    </row>
    <row r="2742" spans="1:5" ht="12.75">
      <c r="A2742" s="365">
        <v>3935</v>
      </c>
      <c r="B2742" s="365" t="s">
        <v>34457</v>
      </c>
      <c r="C2742" s="365" t="s">
        <v>1583</v>
      </c>
      <c r="D2742" s="365" t="s">
        <v>1586</v>
      </c>
      <c r="E2742" s="366">
        <v>40.89</v>
      </c>
    </row>
    <row r="2743" spans="1:5" ht="12.75">
      <c r="A2743" s="365">
        <v>3925</v>
      </c>
      <c r="B2743" s="365" t="s">
        <v>34458</v>
      </c>
      <c r="C2743" s="365" t="s">
        <v>1583</v>
      </c>
      <c r="D2743" s="365" t="s">
        <v>1586</v>
      </c>
      <c r="E2743" s="366">
        <v>40.89</v>
      </c>
    </row>
    <row r="2744" spans="1:5" ht="12.75">
      <c r="A2744" s="365">
        <v>12406</v>
      </c>
      <c r="B2744" s="365" t="s">
        <v>34459</v>
      </c>
      <c r="C2744" s="365" t="s">
        <v>1583</v>
      </c>
      <c r="D2744" s="365" t="s">
        <v>1586</v>
      </c>
      <c r="E2744" s="366">
        <v>10.039999999999999</v>
      </c>
    </row>
    <row r="2745" spans="1:5" ht="12.75">
      <c r="A2745" s="365">
        <v>3929</v>
      </c>
      <c r="B2745" s="365" t="s">
        <v>34460</v>
      </c>
      <c r="C2745" s="365" t="s">
        <v>1583</v>
      </c>
      <c r="D2745" s="365" t="s">
        <v>1586</v>
      </c>
      <c r="E2745" s="366">
        <v>109.28</v>
      </c>
    </row>
    <row r="2746" spans="1:5" ht="12.75">
      <c r="A2746" s="365">
        <v>3931</v>
      </c>
      <c r="B2746" s="365" t="s">
        <v>34461</v>
      </c>
      <c r="C2746" s="365" t="s">
        <v>1583</v>
      </c>
      <c r="D2746" s="365" t="s">
        <v>1586</v>
      </c>
      <c r="E2746" s="366">
        <v>109.28</v>
      </c>
    </row>
    <row r="2747" spans="1:5" ht="12.75">
      <c r="A2747" s="365">
        <v>3930</v>
      </c>
      <c r="B2747" s="365" t="s">
        <v>34462</v>
      </c>
      <c r="C2747" s="365" t="s">
        <v>1583</v>
      </c>
      <c r="D2747" s="365" t="s">
        <v>1586</v>
      </c>
      <c r="E2747" s="366">
        <v>109.28</v>
      </c>
    </row>
    <row r="2748" spans="1:5" ht="12.75">
      <c r="A2748" s="365">
        <v>3932</v>
      </c>
      <c r="B2748" s="365" t="s">
        <v>34463</v>
      </c>
      <c r="C2748" s="365" t="s">
        <v>1583</v>
      </c>
      <c r="D2748" s="365" t="s">
        <v>1586</v>
      </c>
      <c r="E2748" s="366">
        <v>188.71</v>
      </c>
    </row>
    <row r="2749" spans="1:5" ht="12.75">
      <c r="A2749" s="365">
        <v>3933</v>
      </c>
      <c r="B2749" s="365" t="s">
        <v>34464</v>
      </c>
      <c r="C2749" s="365" t="s">
        <v>1583</v>
      </c>
      <c r="D2749" s="365" t="s">
        <v>1586</v>
      </c>
      <c r="E2749" s="366">
        <v>188.71</v>
      </c>
    </row>
    <row r="2750" spans="1:5" ht="12.75">
      <c r="A2750" s="365">
        <v>3934</v>
      </c>
      <c r="B2750" s="365" t="s">
        <v>34465</v>
      </c>
      <c r="C2750" s="365" t="s">
        <v>1583</v>
      </c>
      <c r="D2750" s="365" t="s">
        <v>1586</v>
      </c>
      <c r="E2750" s="366">
        <v>188.71</v>
      </c>
    </row>
    <row r="2751" spans="1:5" ht="12.75">
      <c r="A2751" s="365">
        <v>40355</v>
      </c>
      <c r="B2751" s="365" t="s">
        <v>34466</v>
      </c>
      <c r="C2751" s="365" t="s">
        <v>1583</v>
      </c>
      <c r="D2751" s="365" t="s">
        <v>1584</v>
      </c>
      <c r="E2751" s="366">
        <v>12.01</v>
      </c>
    </row>
    <row r="2752" spans="1:5" ht="12.75">
      <c r="A2752" s="365">
        <v>40364</v>
      </c>
      <c r="B2752" s="365" t="s">
        <v>34467</v>
      </c>
      <c r="C2752" s="365" t="s">
        <v>1583</v>
      </c>
      <c r="D2752" s="365" t="s">
        <v>1584</v>
      </c>
      <c r="E2752" s="366">
        <v>56.28</v>
      </c>
    </row>
    <row r="2753" spans="1:5" ht="12.75">
      <c r="A2753" s="365">
        <v>40361</v>
      </c>
      <c r="B2753" s="365" t="s">
        <v>34468</v>
      </c>
      <c r="C2753" s="365" t="s">
        <v>1583</v>
      </c>
      <c r="D2753" s="365" t="s">
        <v>1584</v>
      </c>
      <c r="E2753" s="366">
        <v>44.01</v>
      </c>
    </row>
    <row r="2754" spans="1:5" ht="12.75">
      <c r="A2754" s="365">
        <v>40358</v>
      </c>
      <c r="B2754" s="365" t="s">
        <v>34469</v>
      </c>
      <c r="C2754" s="365" t="s">
        <v>1583</v>
      </c>
      <c r="D2754" s="365" t="s">
        <v>1584</v>
      </c>
      <c r="E2754" s="366">
        <v>16.78</v>
      </c>
    </row>
    <row r="2755" spans="1:5" ht="12.75">
      <c r="A2755" s="365">
        <v>40370</v>
      </c>
      <c r="B2755" s="365" t="s">
        <v>34470</v>
      </c>
      <c r="C2755" s="365" t="s">
        <v>1583</v>
      </c>
      <c r="D2755" s="365" t="s">
        <v>1584</v>
      </c>
      <c r="E2755" s="366">
        <v>178.59</v>
      </c>
    </row>
    <row r="2756" spans="1:5" ht="12.75">
      <c r="A2756" s="365">
        <v>40367</v>
      </c>
      <c r="B2756" s="365" t="s">
        <v>34471</v>
      </c>
      <c r="C2756" s="365" t="s">
        <v>1583</v>
      </c>
      <c r="D2756" s="365" t="s">
        <v>1584</v>
      </c>
      <c r="E2756" s="366">
        <v>88.76</v>
      </c>
    </row>
    <row r="2757" spans="1:5" ht="12.75">
      <c r="A2757" s="365">
        <v>40373</v>
      </c>
      <c r="B2757" s="365" t="s">
        <v>34472</v>
      </c>
      <c r="C2757" s="365" t="s">
        <v>1583</v>
      </c>
      <c r="D2757" s="365" t="s">
        <v>1584</v>
      </c>
      <c r="E2757" s="366">
        <v>241.5</v>
      </c>
    </row>
    <row r="2758" spans="1:5" ht="12.75">
      <c r="A2758" s="365">
        <v>39312</v>
      </c>
      <c r="B2758" s="365" t="s">
        <v>34473</v>
      </c>
      <c r="C2758" s="365" t="s">
        <v>1583</v>
      </c>
      <c r="D2758" s="365" t="s">
        <v>1586</v>
      </c>
      <c r="E2758" s="366">
        <v>13.58</v>
      </c>
    </row>
    <row r="2759" spans="1:5" ht="12.75">
      <c r="A2759" s="365">
        <v>39313</v>
      </c>
      <c r="B2759" s="365" t="s">
        <v>34474</v>
      </c>
      <c r="C2759" s="365" t="s">
        <v>1583</v>
      </c>
      <c r="D2759" s="365" t="s">
        <v>1586</v>
      </c>
      <c r="E2759" s="366">
        <v>17.73</v>
      </c>
    </row>
    <row r="2760" spans="1:5" ht="12.75">
      <c r="A2760" s="365">
        <v>39314</v>
      </c>
      <c r="B2760" s="365" t="s">
        <v>34475</v>
      </c>
      <c r="C2760" s="365" t="s">
        <v>1583</v>
      </c>
      <c r="D2760" s="365" t="s">
        <v>1586</v>
      </c>
      <c r="E2760" s="366">
        <v>28.15</v>
      </c>
    </row>
    <row r="2761" spans="1:5" ht="12.75">
      <c r="A2761" s="365">
        <v>3907</v>
      </c>
      <c r="B2761" s="365" t="s">
        <v>34476</v>
      </c>
      <c r="C2761" s="365" t="s">
        <v>1583</v>
      </c>
      <c r="D2761" s="365" t="s">
        <v>1584</v>
      </c>
      <c r="E2761" s="366">
        <v>7.75</v>
      </c>
    </row>
    <row r="2762" spans="1:5" ht="12.75">
      <c r="A2762" s="365">
        <v>3889</v>
      </c>
      <c r="B2762" s="365" t="s">
        <v>34477</v>
      </c>
      <c r="C2762" s="365" t="s">
        <v>1583</v>
      </c>
      <c r="D2762" s="365" t="s">
        <v>1584</v>
      </c>
      <c r="E2762" s="366">
        <v>5.51</v>
      </c>
    </row>
    <row r="2763" spans="1:5" ht="12.75">
      <c r="A2763" s="365">
        <v>3868</v>
      </c>
      <c r="B2763" s="365" t="s">
        <v>34478</v>
      </c>
      <c r="C2763" s="365" t="s">
        <v>1583</v>
      </c>
      <c r="D2763" s="365" t="s">
        <v>1584</v>
      </c>
      <c r="E2763" s="366">
        <v>2.02</v>
      </c>
    </row>
    <row r="2764" spans="1:5" ht="12.75">
      <c r="A2764" s="365">
        <v>3869</v>
      </c>
      <c r="B2764" s="365" t="s">
        <v>34479</v>
      </c>
      <c r="C2764" s="365" t="s">
        <v>1583</v>
      </c>
      <c r="D2764" s="365" t="s">
        <v>1584</v>
      </c>
      <c r="E2764" s="366">
        <v>4.4800000000000004</v>
      </c>
    </row>
    <row r="2765" spans="1:5" ht="12.75">
      <c r="A2765" s="365">
        <v>3872</v>
      </c>
      <c r="B2765" s="365" t="s">
        <v>34480</v>
      </c>
      <c r="C2765" s="365" t="s">
        <v>1583</v>
      </c>
      <c r="D2765" s="365" t="s">
        <v>1584</v>
      </c>
      <c r="E2765" s="366">
        <v>7.64</v>
      </c>
    </row>
    <row r="2766" spans="1:5" ht="12.75">
      <c r="A2766" s="365">
        <v>3850</v>
      </c>
      <c r="B2766" s="365" t="s">
        <v>34481</v>
      </c>
      <c r="C2766" s="365" t="s">
        <v>1583</v>
      </c>
      <c r="D2766" s="365" t="s">
        <v>1584</v>
      </c>
      <c r="E2766" s="366">
        <v>17.64</v>
      </c>
    </row>
    <row r="2767" spans="1:5" ht="12.75">
      <c r="A2767" s="365">
        <v>38023</v>
      </c>
      <c r="B2767" s="365" t="s">
        <v>34482</v>
      </c>
      <c r="C2767" s="365" t="s">
        <v>1583</v>
      </c>
      <c r="D2767" s="365" t="s">
        <v>1584</v>
      </c>
      <c r="E2767" s="366">
        <v>8.9700000000000006</v>
      </c>
    </row>
    <row r="2768" spans="1:5" ht="12.75">
      <c r="A2768" s="365">
        <v>37986</v>
      </c>
      <c r="B2768" s="365" t="s">
        <v>34483</v>
      </c>
      <c r="C2768" s="365" t="s">
        <v>1583</v>
      </c>
      <c r="D2768" s="365" t="s">
        <v>1584</v>
      </c>
      <c r="E2768" s="366">
        <v>2.6</v>
      </c>
    </row>
    <row r="2769" spans="1:5" ht="12.75">
      <c r="A2769" s="365">
        <v>37987</v>
      </c>
      <c r="B2769" s="365" t="s">
        <v>34484</v>
      </c>
      <c r="C2769" s="365" t="s">
        <v>1583</v>
      </c>
      <c r="D2769" s="365" t="s">
        <v>1584</v>
      </c>
      <c r="E2769" s="366">
        <v>129.58000000000001</v>
      </c>
    </row>
    <row r="2770" spans="1:5" ht="12.75">
      <c r="A2770" s="365">
        <v>37988</v>
      </c>
      <c r="B2770" s="365" t="s">
        <v>34485</v>
      </c>
      <c r="C2770" s="365" t="s">
        <v>1583</v>
      </c>
      <c r="D2770" s="365" t="s">
        <v>1584</v>
      </c>
      <c r="E2770" s="366">
        <v>205.91</v>
      </c>
    </row>
    <row r="2771" spans="1:5" ht="12.75">
      <c r="A2771" s="365">
        <v>21120</v>
      </c>
      <c r="B2771" s="365" t="s">
        <v>34486</v>
      </c>
      <c r="C2771" s="365" t="s">
        <v>1583</v>
      </c>
      <c r="D2771" s="365" t="s">
        <v>1584</v>
      </c>
      <c r="E2771" s="366">
        <v>13.25</v>
      </c>
    </row>
    <row r="2772" spans="1:5" ht="12.75">
      <c r="A2772" s="365">
        <v>39318</v>
      </c>
      <c r="B2772" s="365" t="s">
        <v>34487</v>
      </c>
      <c r="C2772" s="365" t="s">
        <v>1583</v>
      </c>
      <c r="D2772" s="365" t="s">
        <v>1584</v>
      </c>
      <c r="E2772" s="366">
        <v>12.32</v>
      </c>
    </row>
    <row r="2773" spans="1:5" ht="12.75">
      <c r="A2773" s="365">
        <v>40366</v>
      </c>
      <c r="B2773" s="365" t="s">
        <v>34488</v>
      </c>
      <c r="C2773" s="365" t="s">
        <v>1583</v>
      </c>
      <c r="D2773" s="365" t="s">
        <v>1584</v>
      </c>
      <c r="E2773" s="366">
        <v>43.9</v>
      </c>
    </row>
    <row r="2774" spans="1:5" ht="12.75">
      <c r="A2774" s="365">
        <v>40363</v>
      </c>
      <c r="B2774" s="365" t="s">
        <v>34489</v>
      </c>
      <c r="C2774" s="365" t="s">
        <v>1583</v>
      </c>
      <c r="D2774" s="365" t="s">
        <v>1584</v>
      </c>
      <c r="E2774" s="366">
        <v>34.340000000000003</v>
      </c>
    </row>
    <row r="2775" spans="1:5" ht="12.75">
      <c r="A2775" s="365">
        <v>40354</v>
      </c>
      <c r="B2775" s="365" t="s">
        <v>34490</v>
      </c>
      <c r="C2775" s="365" t="s">
        <v>1583</v>
      </c>
      <c r="D2775" s="365" t="s">
        <v>1588</v>
      </c>
      <c r="E2775" s="366">
        <v>14.95</v>
      </c>
    </row>
    <row r="2776" spans="1:5" ht="12.75">
      <c r="A2776" s="365">
        <v>40360</v>
      </c>
      <c r="B2776" s="365" t="s">
        <v>34491</v>
      </c>
      <c r="C2776" s="365" t="s">
        <v>1583</v>
      </c>
      <c r="D2776" s="365" t="s">
        <v>1584</v>
      </c>
      <c r="E2776" s="366">
        <v>22.51</v>
      </c>
    </row>
    <row r="2777" spans="1:5" ht="12.75">
      <c r="A2777" s="365">
        <v>40372</v>
      </c>
      <c r="B2777" s="365" t="s">
        <v>34492</v>
      </c>
      <c r="C2777" s="365" t="s">
        <v>1583</v>
      </c>
      <c r="D2777" s="365" t="s">
        <v>1584</v>
      </c>
      <c r="E2777" s="366">
        <v>139.02000000000001</v>
      </c>
    </row>
    <row r="2778" spans="1:5" ht="12.75">
      <c r="A2778" s="365">
        <v>40369</v>
      </c>
      <c r="B2778" s="365" t="s">
        <v>34493</v>
      </c>
      <c r="C2778" s="365" t="s">
        <v>1583</v>
      </c>
      <c r="D2778" s="365" t="s">
        <v>1584</v>
      </c>
      <c r="E2778" s="366">
        <v>69.19</v>
      </c>
    </row>
    <row r="2779" spans="1:5" ht="12.75">
      <c r="A2779" s="365">
        <v>40357</v>
      </c>
      <c r="B2779" s="365" t="s">
        <v>34494</v>
      </c>
      <c r="C2779" s="365" t="s">
        <v>1583</v>
      </c>
      <c r="D2779" s="365" t="s">
        <v>1584</v>
      </c>
      <c r="E2779" s="366">
        <v>16.78</v>
      </c>
    </row>
    <row r="2780" spans="1:5" ht="12.75">
      <c r="A2780" s="365">
        <v>40375</v>
      </c>
      <c r="B2780" s="365" t="s">
        <v>34495</v>
      </c>
      <c r="C2780" s="365" t="s">
        <v>1583</v>
      </c>
      <c r="D2780" s="365" t="s">
        <v>1584</v>
      </c>
      <c r="E2780" s="366">
        <v>188.2</v>
      </c>
    </row>
    <row r="2781" spans="1:5" ht="12.75">
      <c r="A2781" s="365">
        <v>1893</v>
      </c>
      <c r="B2781" s="365" t="s">
        <v>34496</v>
      </c>
      <c r="C2781" s="365" t="s">
        <v>1583</v>
      </c>
      <c r="D2781" s="365" t="s">
        <v>1584</v>
      </c>
      <c r="E2781" s="366">
        <v>4.2</v>
      </c>
    </row>
    <row r="2782" spans="1:5" ht="12.75">
      <c r="A2782" s="365">
        <v>1902</v>
      </c>
      <c r="B2782" s="365" t="s">
        <v>34497</v>
      </c>
      <c r="C2782" s="365" t="s">
        <v>1583</v>
      </c>
      <c r="D2782" s="365" t="s">
        <v>1584</v>
      </c>
      <c r="E2782" s="366">
        <v>3.06</v>
      </c>
    </row>
    <row r="2783" spans="1:5" ht="12.75">
      <c r="A2783" s="365">
        <v>1901</v>
      </c>
      <c r="B2783" s="365" t="s">
        <v>34498</v>
      </c>
      <c r="C2783" s="365" t="s">
        <v>1583</v>
      </c>
      <c r="D2783" s="365" t="s">
        <v>1584</v>
      </c>
      <c r="E2783" s="366">
        <v>0.95</v>
      </c>
    </row>
    <row r="2784" spans="1:5" ht="12.75">
      <c r="A2784" s="365">
        <v>1892</v>
      </c>
      <c r="B2784" s="365" t="s">
        <v>34499</v>
      </c>
      <c r="C2784" s="365" t="s">
        <v>1583</v>
      </c>
      <c r="D2784" s="365" t="s">
        <v>1584</v>
      </c>
      <c r="E2784" s="366">
        <v>1.97</v>
      </c>
    </row>
    <row r="2785" spans="1:5" ht="12.75">
      <c r="A2785" s="365">
        <v>1907</v>
      </c>
      <c r="B2785" s="365" t="s">
        <v>34500</v>
      </c>
      <c r="C2785" s="365" t="s">
        <v>1583</v>
      </c>
      <c r="D2785" s="365" t="s">
        <v>1584</v>
      </c>
      <c r="E2785" s="366">
        <v>13.52</v>
      </c>
    </row>
    <row r="2786" spans="1:5" ht="12.75">
      <c r="A2786" s="365">
        <v>1894</v>
      </c>
      <c r="B2786" s="365" t="s">
        <v>34501</v>
      </c>
      <c r="C2786" s="365" t="s">
        <v>1583</v>
      </c>
      <c r="D2786" s="365" t="s">
        <v>1584</v>
      </c>
      <c r="E2786" s="366">
        <v>6.08</v>
      </c>
    </row>
    <row r="2787" spans="1:5" ht="12.75">
      <c r="A2787" s="365">
        <v>1891</v>
      </c>
      <c r="B2787" s="365" t="s">
        <v>34502</v>
      </c>
      <c r="C2787" s="365" t="s">
        <v>1583</v>
      </c>
      <c r="D2787" s="365" t="s">
        <v>1584</v>
      </c>
      <c r="E2787" s="366">
        <v>1.41</v>
      </c>
    </row>
    <row r="2788" spans="1:5" ht="12.75">
      <c r="A2788" s="365">
        <v>1896</v>
      </c>
      <c r="B2788" s="365" t="s">
        <v>34503</v>
      </c>
      <c r="C2788" s="365" t="s">
        <v>1583</v>
      </c>
      <c r="D2788" s="365" t="s">
        <v>1584</v>
      </c>
      <c r="E2788" s="366">
        <v>18.16</v>
      </c>
    </row>
    <row r="2789" spans="1:5" ht="12.75">
      <c r="A2789" s="365">
        <v>1895</v>
      </c>
      <c r="B2789" s="365" t="s">
        <v>34504</v>
      </c>
      <c r="C2789" s="365" t="s">
        <v>1583</v>
      </c>
      <c r="D2789" s="365" t="s">
        <v>1584</v>
      </c>
      <c r="E2789" s="366">
        <v>31.91</v>
      </c>
    </row>
    <row r="2790" spans="1:5" ht="12.75">
      <c r="A2790" s="365">
        <v>2641</v>
      </c>
      <c r="B2790" s="365" t="s">
        <v>34505</v>
      </c>
      <c r="C2790" s="365" t="s">
        <v>1583</v>
      </c>
      <c r="D2790" s="365" t="s">
        <v>1584</v>
      </c>
      <c r="E2790" s="366">
        <v>26.79</v>
      </c>
    </row>
    <row r="2791" spans="1:5" ht="12.75">
      <c r="A2791" s="365">
        <v>2636</v>
      </c>
      <c r="B2791" s="365" t="s">
        <v>34506</v>
      </c>
      <c r="C2791" s="365" t="s">
        <v>1583</v>
      </c>
      <c r="D2791" s="365" t="s">
        <v>1584</v>
      </c>
      <c r="E2791" s="366">
        <v>1.72</v>
      </c>
    </row>
    <row r="2792" spans="1:5" ht="12.75">
      <c r="A2792" s="365">
        <v>2637</v>
      </c>
      <c r="B2792" s="365" t="s">
        <v>34507</v>
      </c>
      <c r="C2792" s="365" t="s">
        <v>1583</v>
      </c>
      <c r="D2792" s="365" t="s">
        <v>1584</v>
      </c>
      <c r="E2792" s="366">
        <v>1.83</v>
      </c>
    </row>
    <row r="2793" spans="1:5" ht="12.75">
      <c r="A2793" s="365">
        <v>2638</v>
      </c>
      <c r="B2793" s="365" t="s">
        <v>34508</v>
      </c>
      <c r="C2793" s="365" t="s">
        <v>1583</v>
      </c>
      <c r="D2793" s="365" t="s">
        <v>1584</v>
      </c>
      <c r="E2793" s="366">
        <v>2.13</v>
      </c>
    </row>
    <row r="2794" spans="1:5" ht="12.75">
      <c r="A2794" s="365">
        <v>2639</v>
      </c>
      <c r="B2794" s="365" t="s">
        <v>34509</v>
      </c>
      <c r="C2794" s="365" t="s">
        <v>1583</v>
      </c>
      <c r="D2794" s="365" t="s">
        <v>1584</v>
      </c>
      <c r="E2794" s="366">
        <v>3.78</v>
      </c>
    </row>
    <row r="2795" spans="1:5" ht="12.75">
      <c r="A2795" s="365">
        <v>2644</v>
      </c>
      <c r="B2795" s="365" t="s">
        <v>34510</v>
      </c>
      <c r="C2795" s="365" t="s">
        <v>1583</v>
      </c>
      <c r="D2795" s="365" t="s">
        <v>1584</v>
      </c>
      <c r="E2795" s="366">
        <v>5.48</v>
      </c>
    </row>
    <row r="2796" spans="1:5" ht="12.75">
      <c r="A2796" s="365">
        <v>2643</v>
      </c>
      <c r="B2796" s="365" t="s">
        <v>34511</v>
      </c>
      <c r="C2796" s="365" t="s">
        <v>1583</v>
      </c>
      <c r="D2796" s="365" t="s">
        <v>1584</v>
      </c>
      <c r="E2796" s="366">
        <v>7.64</v>
      </c>
    </row>
    <row r="2797" spans="1:5" ht="12.75">
      <c r="A2797" s="365">
        <v>2640</v>
      </c>
      <c r="B2797" s="365" t="s">
        <v>34512</v>
      </c>
      <c r="C2797" s="365" t="s">
        <v>1583</v>
      </c>
      <c r="D2797" s="365" t="s">
        <v>1584</v>
      </c>
      <c r="E2797" s="366">
        <v>11.15</v>
      </c>
    </row>
    <row r="2798" spans="1:5" ht="12.75">
      <c r="A2798" s="365">
        <v>2642</v>
      </c>
      <c r="B2798" s="365" t="s">
        <v>34513</v>
      </c>
      <c r="C2798" s="365" t="s">
        <v>1583</v>
      </c>
      <c r="D2798" s="365" t="s">
        <v>1584</v>
      </c>
      <c r="E2798" s="366">
        <v>16.98</v>
      </c>
    </row>
    <row r="2799" spans="1:5" ht="12.75">
      <c r="A2799" s="365">
        <v>39310</v>
      </c>
      <c r="B2799" s="365" t="s">
        <v>34514</v>
      </c>
      <c r="C2799" s="365" t="s">
        <v>1583</v>
      </c>
      <c r="D2799" s="365" t="s">
        <v>1586</v>
      </c>
      <c r="E2799" s="366">
        <v>20.63</v>
      </c>
    </row>
    <row r="2800" spans="1:5" ht="12.75">
      <c r="A2800" s="365">
        <v>39311</v>
      </c>
      <c r="B2800" s="365" t="s">
        <v>34515</v>
      </c>
      <c r="C2800" s="365" t="s">
        <v>1583</v>
      </c>
      <c r="D2800" s="365" t="s">
        <v>1586</v>
      </c>
      <c r="E2800" s="366">
        <v>31</v>
      </c>
    </row>
    <row r="2801" spans="1:5" ht="12.75">
      <c r="A2801" s="365">
        <v>39855</v>
      </c>
      <c r="B2801" s="365" t="s">
        <v>34516</v>
      </c>
      <c r="C2801" s="365" t="s">
        <v>1583</v>
      </c>
      <c r="D2801" s="365" t="s">
        <v>1586</v>
      </c>
      <c r="E2801" s="366">
        <v>2.81</v>
      </c>
    </row>
    <row r="2802" spans="1:5" ht="12.75">
      <c r="A2802" s="365">
        <v>39856</v>
      </c>
      <c r="B2802" s="365" t="s">
        <v>34517</v>
      </c>
      <c r="C2802" s="365" t="s">
        <v>1583</v>
      </c>
      <c r="D2802" s="365" t="s">
        <v>1586</v>
      </c>
      <c r="E2802" s="366">
        <v>6.62</v>
      </c>
    </row>
    <row r="2803" spans="1:5" ht="12.75">
      <c r="A2803" s="365">
        <v>39857</v>
      </c>
      <c r="B2803" s="365" t="s">
        <v>34518</v>
      </c>
      <c r="C2803" s="365" t="s">
        <v>1583</v>
      </c>
      <c r="D2803" s="365" t="s">
        <v>1586</v>
      </c>
      <c r="E2803" s="366">
        <v>10.72</v>
      </c>
    </row>
    <row r="2804" spans="1:5" ht="12.75">
      <c r="A2804" s="365">
        <v>39858</v>
      </c>
      <c r="B2804" s="365" t="s">
        <v>34519</v>
      </c>
      <c r="C2804" s="365" t="s">
        <v>1583</v>
      </c>
      <c r="D2804" s="365" t="s">
        <v>1586</v>
      </c>
      <c r="E2804" s="366">
        <v>23.79</v>
      </c>
    </row>
    <row r="2805" spans="1:5" ht="12.75">
      <c r="A2805" s="365">
        <v>39859</v>
      </c>
      <c r="B2805" s="365" t="s">
        <v>34520</v>
      </c>
      <c r="C2805" s="365" t="s">
        <v>1583</v>
      </c>
      <c r="D2805" s="365" t="s">
        <v>1586</v>
      </c>
      <c r="E2805" s="366">
        <v>36.67</v>
      </c>
    </row>
    <row r="2806" spans="1:5" ht="12.75">
      <c r="A2806" s="365">
        <v>39860</v>
      </c>
      <c r="B2806" s="365" t="s">
        <v>34521</v>
      </c>
      <c r="C2806" s="365" t="s">
        <v>1583</v>
      </c>
      <c r="D2806" s="365" t="s">
        <v>1586</v>
      </c>
      <c r="E2806" s="366">
        <v>56.27</v>
      </c>
    </row>
    <row r="2807" spans="1:5" ht="12.75">
      <c r="A2807" s="365">
        <v>39861</v>
      </c>
      <c r="B2807" s="365" t="s">
        <v>34522</v>
      </c>
      <c r="C2807" s="365" t="s">
        <v>1583</v>
      </c>
      <c r="D2807" s="365" t="s">
        <v>1586</v>
      </c>
      <c r="E2807" s="366">
        <v>160.66</v>
      </c>
    </row>
    <row r="2808" spans="1:5" ht="12.75">
      <c r="A2808" s="365">
        <v>3867</v>
      </c>
      <c r="B2808" s="365" t="s">
        <v>34523</v>
      </c>
      <c r="C2808" s="365" t="s">
        <v>1583</v>
      </c>
      <c r="D2808" s="365" t="s">
        <v>1584</v>
      </c>
      <c r="E2808" s="366">
        <v>107.41</v>
      </c>
    </row>
    <row r="2809" spans="1:5" ht="12.75">
      <c r="A2809" s="365">
        <v>3861</v>
      </c>
      <c r="B2809" s="365" t="s">
        <v>34524</v>
      </c>
      <c r="C2809" s="365" t="s">
        <v>1583</v>
      </c>
      <c r="D2809" s="365" t="s">
        <v>1584</v>
      </c>
      <c r="E2809" s="366">
        <v>1.1100000000000001</v>
      </c>
    </row>
    <row r="2810" spans="1:5" ht="12.75">
      <c r="A2810" s="365">
        <v>3904</v>
      </c>
      <c r="B2810" s="365" t="s">
        <v>34525</v>
      </c>
      <c r="C2810" s="365" t="s">
        <v>1583</v>
      </c>
      <c r="D2810" s="365" t="s">
        <v>1584</v>
      </c>
      <c r="E2810" s="366">
        <v>1.18</v>
      </c>
    </row>
    <row r="2811" spans="1:5" ht="12.75">
      <c r="A2811" s="365">
        <v>3903</v>
      </c>
      <c r="B2811" s="365" t="s">
        <v>34526</v>
      </c>
      <c r="C2811" s="365" t="s">
        <v>1583</v>
      </c>
      <c r="D2811" s="365" t="s">
        <v>1584</v>
      </c>
      <c r="E2811" s="366">
        <v>2.88</v>
      </c>
    </row>
    <row r="2812" spans="1:5" ht="12.75">
      <c r="A2812" s="365">
        <v>3862</v>
      </c>
      <c r="B2812" s="365" t="s">
        <v>34527</v>
      </c>
      <c r="C2812" s="365" t="s">
        <v>1583</v>
      </c>
      <c r="D2812" s="365" t="s">
        <v>1584</v>
      </c>
      <c r="E2812" s="366">
        <v>6.14</v>
      </c>
    </row>
    <row r="2813" spans="1:5" ht="12.75">
      <c r="A2813" s="365">
        <v>3863</v>
      </c>
      <c r="B2813" s="365" t="s">
        <v>34528</v>
      </c>
      <c r="C2813" s="365" t="s">
        <v>1583</v>
      </c>
      <c r="D2813" s="365" t="s">
        <v>1584</v>
      </c>
      <c r="E2813" s="366">
        <v>6.29</v>
      </c>
    </row>
    <row r="2814" spans="1:5" ht="12.75">
      <c r="A2814" s="365">
        <v>3864</v>
      </c>
      <c r="B2814" s="365" t="s">
        <v>34529</v>
      </c>
      <c r="C2814" s="365" t="s">
        <v>1583</v>
      </c>
      <c r="D2814" s="365" t="s">
        <v>1584</v>
      </c>
      <c r="E2814" s="366">
        <v>19.27</v>
      </c>
    </row>
    <row r="2815" spans="1:5" ht="12.75">
      <c r="A2815" s="365">
        <v>3865</v>
      </c>
      <c r="B2815" s="365" t="s">
        <v>34530</v>
      </c>
      <c r="C2815" s="365" t="s">
        <v>1583</v>
      </c>
      <c r="D2815" s="365" t="s">
        <v>1584</v>
      </c>
      <c r="E2815" s="366">
        <v>28.17</v>
      </c>
    </row>
    <row r="2816" spans="1:5" ht="12.75">
      <c r="A2816" s="365">
        <v>3866</v>
      </c>
      <c r="B2816" s="365" t="s">
        <v>34531</v>
      </c>
      <c r="C2816" s="365" t="s">
        <v>1583</v>
      </c>
      <c r="D2816" s="365" t="s">
        <v>1584</v>
      </c>
      <c r="E2816" s="366">
        <v>63.25</v>
      </c>
    </row>
    <row r="2817" spans="1:5" ht="12.75">
      <c r="A2817" s="365">
        <v>3878</v>
      </c>
      <c r="B2817" s="365" t="s">
        <v>34532</v>
      </c>
      <c r="C2817" s="365" t="s">
        <v>1583</v>
      </c>
      <c r="D2817" s="365" t="s">
        <v>1584</v>
      </c>
      <c r="E2817" s="366">
        <v>17.25</v>
      </c>
    </row>
    <row r="2818" spans="1:5" ht="12.75">
      <c r="A2818" s="365">
        <v>3883</v>
      </c>
      <c r="B2818" s="365" t="s">
        <v>34533</v>
      </c>
      <c r="C2818" s="365" t="s">
        <v>1583</v>
      </c>
      <c r="D2818" s="365" t="s">
        <v>1584</v>
      </c>
      <c r="E2818" s="366">
        <v>2.21</v>
      </c>
    </row>
    <row r="2819" spans="1:5" ht="12.75">
      <c r="A2819" s="365">
        <v>3876</v>
      </c>
      <c r="B2819" s="365" t="s">
        <v>34534</v>
      </c>
      <c r="C2819" s="365" t="s">
        <v>1583</v>
      </c>
      <c r="D2819" s="365" t="s">
        <v>1584</v>
      </c>
      <c r="E2819" s="366">
        <v>6.87</v>
      </c>
    </row>
    <row r="2820" spans="1:5" ht="12.75">
      <c r="A2820" s="365">
        <v>3884</v>
      </c>
      <c r="B2820" s="365" t="s">
        <v>34535</v>
      </c>
      <c r="C2820" s="365" t="s">
        <v>1583</v>
      </c>
      <c r="D2820" s="365" t="s">
        <v>1584</v>
      </c>
      <c r="E2820" s="366">
        <v>3.49</v>
      </c>
    </row>
    <row r="2821" spans="1:5" ht="12.75">
      <c r="A2821" s="365">
        <v>12892</v>
      </c>
      <c r="B2821" s="365" t="s">
        <v>34536</v>
      </c>
      <c r="C2821" s="365" t="s">
        <v>1594</v>
      </c>
      <c r="D2821" s="365" t="s">
        <v>1584</v>
      </c>
      <c r="E2821" s="366">
        <v>13.41</v>
      </c>
    </row>
    <row r="2822" spans="1:5" ht="12.75">
      <c r="A2822" s="365">
        <v>38447</v>
      </c>
      <c r="B2822" s="365" t="s">
        <v>34537</v>
      </c>
      <c r="C2822" s="365" t="s">
        <v>1583</v>
      </c>
      <c r="D2822" s="365" t="s">
        <v>1586</v>
      </c>
      <c r="E2822" s="366">
        <v>84.66</v>
      </c>
    </row>
    <row r="2823" spans="1:5" ht="12.75">
      <c r="A2823" s="365">
        <v>36320</v>
      </c>
      <c r="B2823" s="365" t="s">
        <v>34538</v>
      </c>
      <c r="C2823" s="365" t="s">
        <v>1583</v>
      </c>
      <c r="D2823" s="365" t="s">
        <v>1586</v>
      </c>
      <c r="E2823" s="366">
        <v>2.27</v>
      </c>
    </row>
    <row r="2824" spans="1:5" ht="12.75">
      <c r="A2824" s="365">
        <v>36324</v>
      </c>
      <c r="B2824" s="365" t="s">
        <v>34539</v>
      </c>
      <c r="C2824" s="365" t="s">
        <v>1583</v>
      </c>
      <c r="D2824" s="365" t="s">
        <v>1586</v>
      </c>
      <c r="E2824" s="366">
        <v>2.0699999999999998</v>
      </c>
    </row>
    <row r="2825" spans="1:5" ht="12.75">
      <c r="A2825" s="365">
        <v>38441</v>
      </c>
      <c r="B2825" s="365" t="s">
        <v>34540</v>
      </c>
      <c r="C2825" s="365" t="s">
        <v>1583</v>
      </c>
      <c r="D2825" s="365" t="s">
        <v>1586</v>
      </c>
      <c r="E2825" s="366">
        <v>3.72</v>
      </c>
    </row>
    <row r="2826" spans="1:5" ht="12.75">
      <c r="A2826" s="365">
        <v>38442</v>
      </c>
      <c r="B2826" s="365" t="s">
        <v>34541</v>
      </c>
      <c r="C2826" s="365" t="s">
        <v>1583</v>
      </c>
      <c r="D2826" s="365" t="s">
        <v>1586</v>
      </c>
      <c r="E2826" s="366">
        <v>10.58</v>
      </c>
    </row>
    <row r="2827" spans="1:5" ht="12.75">
      <c r="A2827" s="365">
        <v>38443</v>
      </c>
      <c r="B2827" s="365" t="s">
        <v>34542</v>
      </c>
      <c r="C2827" s="365" t="s">
        <v>1583</v>
      </c>
      <c r="D2827" s="365" t="s">
        <v>1586</v>
      </c>
      <c r="E2827" s="366">
        <v>12.83</v>
      </c>
    </row>
    <row r="2828" spans="1:5" ht="12.75">
      <c r="A2828" s="365">
        <v>38444</v>
      </c>
      <c r="B2828" s="365" t="s">
        <v>34543</v>
      </c>
      <c r="C2828" s="365" t="s">
        <v>1583</v>
      </c>
      <c r="D2828" s="365" t="s">
        <v>1586</v>
      </c>
      <c r="E2828" s="366">
        <v>21.55</v>
      </c>
    </row>
    <row r="2829" spans="1:5" ht="12.75">
      <c r="A2829" s="365">
        <v>38445</v>
      </c>
      <c r="B2829" s="365" t="s">
        <v>34544</v>
      </c>
      <c r="C2829" s="365" t="s">
        <v>1583</v>
      </c>
      <c r="D2829" s="365" t="s">
        <v>1586</v>
      </c>
      <c r="E2829" s="366">
        <v>39.97</v>
      </c>
    </row>
    <row r="2830" spans="1:5" ht="12.75">
      <c r="A2830" s="365">
        <v>38446</v>
      </c>
      <c r="B2830" s="365" t="s">
        <v>34545</v>
      </c>
      <c r="C2830" s="365" t="s">
        <v>1583</v>
      </c>
      <c r="D2830" s="365" t="s">
        <v>1586</v>
      </c>
      <c r="E2830" s="366">
        <v>65.41</v>
      </c>
    </row>
    <row r="2831" spans="1:5" ht="12.75">
      <c r="A2831" s="365">
        <v>3837</v>
      </c>
      <c r="B2831" s="365" t="s">
        <v>34546</v>
      </c>
      <c r="C2831" s="365" t="s">
        <v>1583</v>
      </c>
      <c r="D2831" s="365" t="s">
        <v>1586</v>
      </c>
      <c r="E2831" s="366">
        <v>50.44</v>
      </c>
    </row>
    <row r="2832" spans="1:5" ht="12.75">
      <c r="A2832" s="365">
        <v>3845</v>
      </c>
      <c r="B2832" s="365" t="s">
        <v>34547</v>
      </c>
      <c r="C2832" s="365" t="s">
        <v>1583</v>
      </c>
      <c r="D2832" s="365" t="s">
        <v>1586</v>
      </c>
      <c r="E2832" s="366">
        <v>18.43</v>
      </c>
    </row>
    <row r="2833" spans="1:5" ht="12.75">
      <c r="A2833" s="365">
        <v>11045</v>
      </c>
      <c r="B2833" s="365" t="s">
        <v>34548</v>
      </c>
      <c r="C2833" s="365" t="s">
        <v>1583</v>
      </c>
      <c r="D2833" s="365" t="s">
        <v>1586</v>
      </c>
      <c r="E2833" s="366">
        <v>35.549999999999997</v>
      </c>
    </row>
    <row r="2834" spans="1:5" ht="12.75">
      <c r="A2834" s="365">
        <v>20170</v>
      </c>
      <c r="B2834" s="365" t="s">
        <v>34549</v>
      </c>
      <c r="C2834" s="365" t="s">
        <v>1583</v>
      </c>
      <c r="D2834" s="365" t="s">
        <v>1584</v>
      </c>
      <c r="E2834" s="366">
        <v>21.49</v>
      </c>
    </row>
    <row r="2835" spans="1:5" ht="12.75">
      <c r="A2835" s="365">
        <v>20171</v>
      </c>
      <c r="B2835" s="365" t="s">
        <v>34550</v>
      </c>
      <c r="C2835" s="365" t="s">
        <v>1583</v>
      </c>
      <c r="D2835" s="365" t="s">
        <v>1584</v>
      </c>
      <c r="E2835" s="366">
        <v>61.95</v>
      </c>
    </row>
    <row r="2836" spans="1:5" ht="12.75">
      <c r="A2836" s="365">
        <v>20167</v>
      </c>
      <c r="B2836" s="365" t="s">
        <v>34551</v>
      </c>
      <c r="C2836" s="365" t="s">
        <v>1583</v>
      </c>
      <c r="D2836" s="365" t="s">
        <v>1584</v>
      </c>
      <c r="E2836" s="366">
        <v>7.79</v>
      </c>
    </row>
    <row r="2837" spans="1:5" ht="12.75">
      <c r="A2837" s="365">
        <v>20168</v>
      </c>
      <c r="B2837" s="365" t="s">
        <v>34552</v>
      </c>
      <c r="C2837" s="365" t="s">
        <v>1583</v>
      </c>
      <c r="D2837" s="365" t="s">
        <v>1584</v>
      </c>
      <c r="E2837" s="366">
        <v>16.03</v>
      </c>
    </row>
    <row r="2838" spans="1:5" ht="12.75">
      <c r="A2838" s="365">
        <v>20169</v>
      </c>
      <c r="B2838" s="365" t="s">
        <v>34553</v>
      </c>
      <c r="C2838" s="365" t="s">
        <v>1583</v>
      </c>
      <c r="D2838" s="365" t="s">
        <v>1584</v>
      </c>
      <c r="E2838" s="366">
        <v>18.71</v>
      </c>
    </row>
    <row r="2839" spans="1:5" ht="12.75">
      <c r="A2839" s="365">
        <v>3899</v>
      </c>
      <c r="B2839" s="365" t="s">
        <v>34554</v>
      </c>
      <c r="C2839" s="365" t="s">
        <v>1583</v>
      </c>
      <c r="D2839" s="365" t="s">
        <v>1584</v>
      </c>
      <c r="E2839" s="366">
        <v>10.38</v>
      </c>
    </row>
    <row r="2840" spans="1:5" ht="12.75">
      <c r="A2840" s="365">
        <v>38676</v>
      </c>
      <c r="B2840" s="365" t="s">
        <v>34555</v>
      </c>
      <c r="C2840" s="365" t="s">
        <v>1583</v>
      </c>
      <c r="D2840" s="365" t="s">
        <v>1584</v>
      </c>
      <c r="E2840" s="366">
        <v>51.92</v>
      </c>
    </row>
    <row r="2841" spans="1:5" ht="12.75">
      <c r="A2841" s="365">
        <v>3897</v>
      </c>
      <c r="B2841" s="365" t="s">
        <v>34556</v>
      </c>
      <c r="C2841" s="365" t="s">
        <v>1583</v>
      </c>
      <c r="D2841" s="365" t="s">
        <v>1584</v>
      </c>
      <c r="E2841" s="366">
        <v>2.5299999999999998</v>
      </c>
    </row>
    <row r="2842" spans="1:5" ht="12.75">
      <c r="A2842" s="365">
        <v>3875</v>
      </c>
      <c r="B2842" s="365" t="s">
        <v>34557</v>
      </c>
      <c r="C2842" s="365" t="s">
        <v>1583</v>
      </c>
      <c r="D2842" s="365" t="s">
        <v>1584</v>
      </c>
      <c r="E2842" s="366">
        <v>5.23</v>
      </c>
    </row>
    <row r="2843" spans="1:5" ht="12.75">
      <c r="A2843" s="365">
        <v>3898</v>
      </c>
      <c r="B2843" s="365" t="s">
        <v>34558</v>
      </c>
      <c r="C2843" s="365" t="s">
        <v>1583</v>
      </c>
      <c r="D2843" s="365" t="s">
        <v>1584</v>
      </c>
      <c r="E2843" s="366">
        <v>10.62</v>
      </c>
    </row>
    <row r="2844" spans="1:5" ht="12.75">
      <c r="A2844" s="365">
        <v>3855</v>
      </c>
      <c r="B2844" s="365" t="s">
        <v>34559</v>
      </c>
      <c r="C2844" s="365" t="s">
        <v>1583</v>
      </c>
      <c r="D2844" s="365" t="s">
        <v>1584</v>
      </c>
      <c r="E2844" s="366">
        <v>7.45</v>
      </c>
    </row>
    <row r="2845" spans="1:5" ht="12.75">
      <c r="A2845" s="365">
        <v>3874</v>
      </c>
      <c r="B2845" s="365" t="s">
        <v>34560</v>
      </c>
      <c r="C2845" s="365" t="s">
        <v>1583</v>
      </c>
      <c r="D2845" s="365" t="s">
        <v>1584</v>
      </c>
      <c r="E2845" s="366">
        <v>8.6300000000000008</v>
      </c>
    </row>
    <row r="2846" spans="1:5" ht="12.75">
      <c r="A2846" s="365">
        <v>3870</v>
      </c>
      <c r="B2846" s="365" t="s">
        <v>34561</v>
      </c>
      <c r="C2846" s="365" t="s">
        <v>1583</v>
      </c>
      <c r="D2846" s="365" t="s">
        <v>1584</v>
      </c>
      <c r="E2846" s="366">
        <v>9.4700000000000006</v>
      </c>
    </row>
    <row r="2847" spans="1:5" ht="12.75">
      <c r="A2847" s="365">
        <v>38678</v>
      </c>
      <c r="B2847" s="365" t="s">
        <v>34562</v>
      </c>
      <c r="C2847" s="365" t="s">
        <v>1583</v>
      </c>
      <c r="D2847" s="365" t="s">
        <v>1584</v>
      </c>
      <c r="E2847" s="366">
        <v>25.06</v>
      </c>
    </row>
    <row r="2848" spans="1:5" ht="12.75">
      <c r="A2848" s="365">
        <v>3859</v>
      </c>
      <c r="B2848" s="365" t="s">
        <v>34563</v>
      </c>
      <c r="C2848" s="365" t="s">
        <v>1583</v>
      </c>
      <c r="D2848" s="365" t="s">
        <v>1584</v>
      </c>
      <c r="E2848" s="366">
        <v>1.91</v>
      </c>
    </row>
    <row r="2849" spans="1:5" ht="12.75">
      <c r="A2849" s="365">
        <v>3856</v>
      </c>
      <c r="B2849" s="365" t="s">
        <v>34564</v>
      </c>
      <c r="C2849" s="365" t="s">
        <v>1583</v>
      </c>
      <c r="D2849" s="365" t="s">
        <v>1584</v>
      </c>
      <c r="E2849" s="366">
        <v>2.65</v>
      </c>
    </row>
    <row r="2850" spans="1:5" ht="12.75">
      <c r="A2850" s="365">
        <v>3906</v>
      </c>
      <c r="B2850" s="365" t="s">
        <v>34565</v>
      </c>
      <c r="C2850" s="365" t="s">
        <v>1583</v>
      </c>
      <c r="D2850" s="365" t="s">
        <v>1584</v>
      </c>
      <c r="E2850" s="366">
        <v>2.19</v>
      </c>
    </row>
    <row r="2851" spans="1:5" ht="12.75">
      <c r="A2851" s="365">
        <v>3860</v>
      </c>
      <c r="B2851" s="365" t="s">
        <v>34566</v>
      </c>
      <c r="C2851" s="365" t="s">
        <v>1583</v>
      </c>
      <c r="D2851" s="365" t="s">
        <v>1584</v>
      </c>
      <c r="E2851" s="366">
        <v>6.5</v>
      </c>
    </row>
    <row r="2852" spans="1:5" ht="12.75">
      <c r="A2852" s="365">
        <v>3905</v>
      </c>
      <c r="B2852" s="365" t="s">
        <v>34567</v>
      </c>
      <c r="C2852" s="365" t="s">
        <v>1583</v>
      </c>
      <c r="D2852" s="365" t="s">
        <v>1584</v>
      </c>
      <c r="E2852" s="366">
        <v>14.89</v>
      </c>
    </row>
    <row r="2853" spans="1:5" ht="12.75">
      <c r="A2853" s="365">
        <v>3871</v>
      </c>
      <c r="B2853" s="365" t="s">
        <v>34568</v>
      </c>
      <c r="C2853" s="365" t="s">
        <v>1583</v>
      </c>
      <c r="D2853" s="365" t="s">
        <v>1584</v>
      </c>
      <c r="E2853" s="366">
        <v>26.35</v>
      </c>
    </row>
    <row r="2854" spans="1:5" ht="12.75">
      <c r="A2854" s="365">
        <v>39292</v>
      </c>
      <c r="B2854" s="365" t="s">
        <v>34569</v>
      </c>
      <c r="C2854" s="365" t="s">
        <v>1583</v>
      </c>
      <c r="D2854" s="365" t="s">
        <v>1586</v>
      </c>
      <c r="E2854" s="366">
        <v>7.19</v>
      </c>
    </row>
    <row r="2855" spans="1:5" ht="12.75">
      <c r="A2855" s="365">
        <v>39293</v>
      </c>
      <c r="B2855" s="365" t="s">
        <v>34570</v>
      </c>
      <c r="C2855" s="365" t="s">
        <v>1583</v>
      </c>
      <c r="D2855" s="365" t="s">
        <v>1586</v>
      </c>
      <c r="E2855" s="366">
        <v>11.17</v>
      </c>
    </row>
    <row r="2856" spans="1:5" ht="12.75">
      <c r="A2856" s="365">
        <v>39294</v>
      </c>
      <c r="B2856" s="365" t="s">
        <v>34571</v>
      </c>
      <c r="C2856" s="365" t="s">
        <v>1583</v>
      </c>
      <c r="D2856" s="365" t="s">
        <v>1586</v>
      </c>
      <c r="E2856" s="366">
        <v>11.94</v>
      </c>
    </row>
    <row r="2857" spans="1:5" ht="12.75">
      <c r="A2857" s="365">
        <v>39295</v>
      </c>
      <c r="B2857" s="365" t="s">
        <v>34572</v>
      </c>
      <c r="C2857" s="365" t="s">
        <v>1583</v>
      </c>
      <c r="D2857" s="365" t="s">
        <v>1586</v>
      </c>
      <c r="E2857" s="366">
        <v>16.420000000000002</v>
      </c>
    </row>
    <row r="2858" spans="1:5" ht="12.75">
      <c r="A2858" s="365">
        <v>39296</v>
      </c>
      <c r="B2858" s="365" t="s">
        <v>34573</v>
      </c>
      <c r="C2858" s="365" t="s">
        <v>1583</v>
      </c>
      <c r="D2858" s="365" t="s">
        <v>1586</v>
      </c>
      <c r="E2858" s="366">
        <v>6.55</v>
      </c>
    </row>
    <row r="2859" spans="1:5" ht="12.75">
      <c r="A2859" s="365">
        <v>39297</v>
      </c>
      <c r="B2859" s="365" t="s">
        <v>34574</v>
      </c>
      <c r="C2859" s="365" t="s">
        <v>1583</v>
      </c>
      <c r="D2859" s="365" t="s">
        <v>1586</v>
      </c>
      <c r="E2859" s="366">
        <v>8.8800000000000008</v>
      </c>
    </row>
    <row r="2860" spans="1:5" ht="12.75">
      <c r="A2860" s="365">
        <v>39298</v>
      </c>
      <c r="B2860" s="365" t="s">
        <v>34575</v>
      </c>
      <c r="C2860" s="365" t="s">
        <v>1583</v>
      </c>
      <c r="D2860" s="365" t="s">
        <v>1586</v>
      </c>
      <c r="E2860" s="366">
        <v>17.059999999999999</v>
      </c>
    </row>
    <row r="2861" spans="1:5" ht="12.75">
      <c r="A2861" s="365">
        <v>39299</v>
      </c>
      <c r="B2861" s="365" t="s">
        <v>34576</v>
      </c>
      <c r="C2861" s="365" t="s">
        <v>1583</v>
      </c>
      <c r="D2861" s="365" t="s">
        <v>1586</v>
      </c>
      <c r="E2861" s="366">
        <v>20.22</v>
      </c>
    </row>
    <row r="2862" spans="1:5" ht="12.75">
      <c r="A2862" s="365">
        <v>39308</v>
      </c>
      <c r="B2862" s="365" t="s">
        <v>34577</v>
      </c>
      <c r="C2862" s="365" t="s">
        <v>1583</v>
      </c>
      <c r="D2862" s="365" t="s">
        <v>1586</v>
      </c>
      <c r="E2862" s="366">
        <v>5.46</v>
      </c>
    </row>
    <row r="2863" spans="1:5" ht="12.75">
      <c r="A2863" s="365">
        <v>39309</v>
      </c>
      <c r="B2863" s="365" t="s">
        <v>34578</v>
      </c>
      <c r="C2863" s="365" t="s">
        <v>1583</v>
      </c>
      <c r="D2863" s="365" t="s">
        <v>1586</v>
      </c>
      <c r="E2863" s="366">
        <v>6.23</v>
      </c>
    </row>
    <row r="2864" spans="1:5" ht="12.75">
      <c r="A2864" s="365">
        <v>37429</v>
      </c>
      <c r="B2864" s="365" t="s">
        <v>34579</v>
      </c>
      <c r="C2864" s="365" t="s">
        <v>1583</v>
      </c>
      <c r="D2864" s="365" t="s">
        <v>1586</v>
      </c>
      <c r="E2864" s="364">
        <v>2876.16</v>
      </c>
    </row>
    <row r="2865" spans="1:5" ht="12.75">
      <c r="A2865" s="365">
        <v>37426</v>
      </c>
      <c r="B2865" s="365" t="s">
        <v>34580</v>
      </c>
      <c r="C2865" s="365" t="s">
        <v>1583</v>
      </c>
      <c r="D2865" s="365" t="s">
        <v>1586</v>
      </c>
      <c r="E2865" s="366">
        <v>27.66</v>
      </c>
    </row>
    <row r="2866" spans="1:5" ht="12.75">
      <c r="A2866" s="365">
        <v>37427</v>
      </c>
      <c r="B2866" s="365" t="s">
        <v>34581</v>
      </c>
      <c r="C2866" s="365" t="s">
        <v>1583</v>
      </c>
      <c r="D2866" s="365" t="s">
        <v>1586</v>
      </c>
      <c r="E2866" s="366">
        <v>65.989999999999995</v>
      </c>
    </row>
    <row r="2867" spans="1:5" ht="12.75">
      <c r="A2867" s="365">
        <v>37424</v>
      </c>
      <c r="B2867" s="365" t="s">
        <v>34582</v>
      </c>
      <c r="C2867" s="365" t="s">
        <v>1583</v>
      </c>
      <c r="D2867" s="365" t="s">
        <v>1586</v>
      </c>
      <c r="E2867" s="366">
        <v>12.71</v>
      </c>
    </row>
    <row r="2868" spans="1:5" ht="12.75">
      <c r="A2868" s="365">
        <v>37428</v>
      </c>
      <c r="B2868" s="365" t="s">
        <v>34583</v>
      </c>
      <c r="C2868" s="365" t="s">
        <v>1583</v>
      </c>
      <c r="D2868" s="365" t="s">
        <v>1586</v>
      </c>
      <c r="E2868" s="366">
        <v>227.44</v>
      </c>
    </row>
    <row r="2869" spans="1:5" ht="12.75">
      <c r="A2869" s="365">
        <v>37425</v>
      </c>
      <c r="B2869" s="365" t="s">
        <v>34584</v>
      </c>
      <c r="C2869" s="365" t="s">
        <v>1583</v>
      </c>
      <c r="D2869" s="365" t="s">
        <v>1586</v>
      </c>
      <c r="E2869" s="366">
        <v>13.7</v>
      </c>
    </row>
    <row r="2870" spans="1:5" ht="12.75">
      <c r="A2870" s="365">
        <v>11519</v>
      </c>
      <c r="B2870" s="365" t="s">
        <v>34585</v>
      </c>
      <c r="C2870" s="365" t="s">
        <v>1594</v>
      </c>
      <c r="D2870" s="365" t="s">
        <v>1584</v>
      </c>
      <c r="E2870" s="366">
        <v>40.19</v>
      </c>
    </row>
    <row r="2871" spans="1:5" ht="12.75">
      <c r="A2871" s="365">
        <v>11520</v>
      </c>
      <c r="B2871" s="365" t="s">
        <v>34586</v>
      </c>
      <c r="C2871" s="365" t="s">
        <v>1594</v>
      </c>
      <c r="D2871" s="365" t="s">
        <v>1584</v>
      </c>
      <c r="E2871" s="366">
        <v>18.579999999999998</v>
      </c>
    </row>
    <row r="2872" spans="1:5" ht="12.75">
      <c r="A2872" s="365">
        <v>11518</v>
      </c>
      <c r="B2872" s="365" t="s">
        <v>34587</v>
      </c>
      <c r="C2872" s="365" t="s">
        <v>1594</v>
      </c>
      <c r="D2872" s="365" t="s">
        <v>1584</v>
      </c>
      <c r="E2872" s="366">
        <v>67.56</v>
      </c>
    </row>
    <row r="2873" spans="1:5" ht="12.75">
      <c r="A2873" s="365">
        <v>38473</v>
      </c>
      <c r="B2873" s="365" t="s">
        <v>34588</v>
      </c>
      <c r="C2873" s="365" t="s">
        <v>1583</v>
      </c>
      <c r="D2873" s="365" t="s">
        <v>1584</v>
      </c>
      <c r="E2873" s="366">
        <v>163.59</v>
      </c>
    </row>
    <row r="2874" spans="1:5" ht="12.75">
      <c r="A2874" s="365">
        <v>4244</v>
      </c>
      <c r="B2874" s="365" t="s">
        <v>34589</v>
      </c>
      <c r="C2874" s="365" t="s">
        <v>1587</v>
      </c>
      <c r="D2874" s="365" t="s">
        <v>1584</v>
      </c>
      <c r="E2874" s="366">
        <v>20.59</v>
      </c>
    </row>
    <row r="2875" spans="1:5" ht="12.75">
      <c r="A2875" s="365">
        <v>40977</v>
      </c>
      <c r="B2875" s="365" t="s">
        <v>34590</v>
      </c>
      <c r="C2875" s="365" t="s">
        <v>1593</v>
      </c>
      <c r="D2875" s="365" t="s">
        <v>1584</v>
      </c>
      <c r="E2875" s="364">
        <v>3616.1</v>
      </c>
    </row>
    <row r="2876" spans="1:5" ht="12.75">
      <c r="A2876" s="365">
        <v>4115</v>
      </c>
      <c r="B2876" s="365" t="s">
        <v>34591</v>
      </c>
      <c r="C2876" s="365" t="s">
        <v>1589</v>
      </c>
      <c r="D2876" s="365" t="s">
        <v>1586</v>
      </c>
      <c r="E2876" s="366">
        <v>24.18</v>
      </c>
    </row>
    <row r="2877" spans="1:5" ht="12.75">
      <c r="A2877" s="365">
        <v>4119</v>
      </c>
      <c r="B2877" s="365" t="s">
        <v>34592</v>
      </c>
      <c r="C2877" s="365" t="s">
        <v>1589</v>
      </c>
      <c r="D2877" s="365" t="s">
        <v>1586</v>
      </c>
      <c r="E2877" s="366">
        <v>48.85</v>
      </c>
    </row>
    <row r="2878" spans="1:5" ht="12.75">
      <c r="A2878" s="365">
        <v>2794</v>
      </c>
      <c r="B2878" s="365" t="s">
        <v>34593</v>
      </c>
      <c r="C2878" s="365" t="s">
        <v>1589</v>
      </c>
      <c r="D2878" s="365" t="s">
        <v>1586</v>
      </c>
      <c r="E2878" s="366">
        <v>129.58000000000001</v>
      </c>
    </row>
    <row r="2879" spans="1:5" ht="12.75">
      <c r="A2879" s="365">
        <v>2788</v>
      </c>
      <c r="B2879" s="365" t="s">
        <v>34594</v>
      </c>
      <c r="C2879" s="365" t="s">
        <v>1589</v>
      </c>
      <c r="D2879" s="365" t="s">
        <v>1586</v>
      </c>
      <c r="E2879" s="366">
        <v>188.78</v>
      </c>
    </row>
    <row r="2880" spans="1:5" ht="12.75">
      <c r="A2880" s="365">
        <v>4006</v>
      </c>
      <c r="B2880" s="365" t="s">
        <v>34595</v>
      </c>
      <c r="C2880" s="365" t="s">
        <v>1592</v>
      </c>
      <c r="D2880" s="365" t="s">
        <v>1584</v>
      </c>
      <c r="E2880" s="364">
        <v>1809.44</v>
      </c>
    </row>
    <row r="2881" spans="1:5" ht="12.75">
      <c r="A2881" s="365">
        <v>36151</v>
      </c>
      <c r="B2881" s="365" t="s">
        <v>34596</v>
      </c>
      <c r="C2881" s="365" t="s">
        <v>1583</v>
      </c>
      <c r="D2881" s="365" t="s">
        <v>1584</v>
      </c>
      <c r="E2881" s="366">
        <v>29.8</v>
      </c>
    </row>
    <row r="2882" spans="1:5" ht="12.75">
      <c r="A2882" s="365">
        <v>37457</v>
      </c>
      <c r="B2882" s="365" t="s">
        <v>34597</v>
      </c>
      <c r="C2882" s="365" t="s">
        <v>1589</v>
      </c>
      <c r="D2882" s="365" t="s">
        <v>1584</v>
      </c>
      <c r="E2882" s="366">
        <v>4.17</v>
      </c>
    </row>
    <row r="2883" spans="1:5" ht="12.75">
      <c r="A2883" s="365">
        <v>37456</v>
      </c>
      <c r="B2883" s="365" t="s">
        <v>34598</v>
      </c>
      <c r="C2883" s="365" t="s">
        <v>1589</v>
      </c>
      <c r="D2883" s="365" t="s">
        <v>1584</v>
      </c>
      <c r="E2883" s="366">
        <v>2.2000000000000002</v>
      </c>
    </row>
    <row r="2884" spans="1:5" ht="12.75">
      <c r="A2884" s="365">
        <v>37461</v>
      </c>
      <c r="B2884" s="365" t="s">
        <v>34599</v>
      </c>
      <c r="C2884" s="365" t="s">
        <v>1589</v>
      </c>
      <c r="D2884" s="365" t="s">
        <v>1584</v>
      </c>
      <c r="E2884" s="366">
        <v>15.49</v>
      </c>
    </row>
    <row r="2885" spans="1:5" ht="12.75">
      <c r="A2885" s="365">
        <v>37460</v>
      </c>
      <c r="B2885" s="365" t="s">
        <v>34600</v>
      </c>
      <c r="C2885" s="365" t="s">
        <v>1589</v>
      </c>
      <c r="D2885" s="365" t="s">
        <v>1584</v>
      </c>
      <c r="E2885" s="366">
        <v>21.15</v>
      </c>
    </row>
    <row r="2886" spans="1:5" ht="12.75">
      <c r="A2886" s="365">
        <v>37458</v>
      </c>
      <c r="B2886" s="365" t="s">
        <v>34601</v>
      </c>
      <c r="C2886" s="365" t="s">
        <v>1589</v>
      </c>
      <c r="D2886" s="365" t="s">
        <v>1588</v>
      </c>
      <c r="E2886" s="366">
        <v>6.2</v>
      </c>
    </row>
    <row r="2887" spans="1:5" ht="12.75">
      <c r="A2887" s="365">
        <v>37454</v>
      </c>
      <c r="B2887" s="365" t="s">
        <v>34602</v>
      </c>
      <c r="C2887" s="365" t="s">
        <v>1589</v>
      </c>
      <c r="D2887" s="365" t="s">
        <v>1584</v>
      </c>
      <c r="E2887" s="366">
        <v>1.63</v>
      </c>
    </row>
    <row r="2888" spans="1:5" ht="12.75">
      <c r="A2888" s="365">
        <v>37455</v>
      </c>
      <c r="B2888" s="365" t="s">
        <v>34603</v>
      </c>
      <c r="C2888" s="365" t="s">
        <v>1589</v>
      </c>
      <c r="D2888" s="365" t="s">
        <v>1584</v>
      </c>
      <c r="E2888" s="366">
        <v>2.73</v>
      </c>
    </row>
    <row r="2889" spans="1:5" ht="12.75">
      <c r="A2889" s="365">
        <v>37459</v>
      </c>
      <c r="B2889" s="365" t="s">
        <v>34604</v>
      </c>
      <c r="C2889" s="365" t="s">
        <v>1589</v>
      </c>
      <c r="D2889" s="365" t="s">
        <v>1584</v>
      </c>
      <c r="E2889" s="366">
        <v>8.6999999999999993</v>
      </c>
    </row>
    <row r="2890" spans="1:5" ht="12.75">
      <c r="A2890" s="365">
        <v>21029</v>
      </c>
      <c r="B2890" s="365" t="s">
        <v>34605</v>
      </c>
      <c r="C2890" s="365" t="s">
        <v>1583</v>
      </c>
      <c r="D2890" s="365" t="s">
        <v>1588</v>
      </c>
      <c r="E2890" s="366">
        <v>380.84</v>
      </c>
    </row>
    <row r="2891" spans="1:5" ht="12.75">
      <c r="A2891" s="365">
        <v>21030</v>
      </c>
      <c r="B2891" s="365" t="s">
        <v>34606</v>
      </c>
      <c r="C2891" s="365" t="s">
        <v>1583</v>
      </c>
      <c r="D2891" s="365" t="s">
        <v>1584</v>
      </c>
      <c r="E2891" s="366">
        <v>469.45</v>
      </c>
    </row>
    <row r="2892" spans="1:5" ht="12.75">
      <c r="A2892" s="365">
        <v>21031</v>
      </c>
      <c r="B2892" s="365" t="s">
        <v>34607</v>
      </c>
      <c r="C2892" s="365" t="s">
        <v>1583</v>
      </c>
      <c r="D2892" s="365" t="s">
        <v>1584</v>
      </c>
      <c r="E2892" s="366">
        <v>584.45000000000005</v>
      </c>
    </row>
    <row r="2893" spans="1:5" ht="12.75">
      <c r="A2893" s="365">
        <v>21032</v>
      </c>
      <c r="B2893" s="365" t="s">
        <v>34608</v>
      </c>
      <c r="C2893" s="365" t="s">
        <v>1583</v>
      </c>
      <c r="D2893" s="365" t="s">
        <v>1584</v>
      </c>
      <c r="E2893" s="366">
        <v>624.04</v>
      </c>
    </row>
    <row r="2894" spans="1:5" ht="12.75">
      <c r="A2894" s="365">
        <v>37527</v>
      </c>
      <c r="B2894" s="365" t="s">
        <v>34609</v>
      </c>
      <c r="C2894" s="365" t="s">
        <v>1583</v>
      </c>
      <c r="D2894" s="365" t="s">
        <v>1584</v>
      </c>
      <c r="E2894" s="366">
        <v>563.71</v>
      </c>
    </row>
    <row r="2895" spans="1:5" ht="12.75">
      <c r="A2895" s="365">
        <v>37528</v>
      </c>
      <c r="B2895" s="365" t="s">
        <v>34610</v>
      </c>
      <c r="C2895" s="365" t="s">
        <v>1583</v>
      </c>
      <c r="D2895" s="365" t="s">
        <v>1584</v>
      </c>
      <c r="E2895" s="366">
        <v>672.12</v>
      </c>
    </row>
    <row r="2896" spans="1:5" ht="12.75">
      <c r="A2896" s="365">
        <v>37529</v>
      </c>
      <c r="B2896" s="365" t="s">
        <v>34611</v>
      </c>
      <c r="C2896" s="365" t="s">
        <v>1583</v>
      </c>
      <c r="D2896" s="365" t="s">
        <v>1584</v>
      </c>
      <c r="E2896" s="366">
        <v>678.72</v>
      </c>
    </row>
    <row r="2897" spans="1:5" ht="12.75">
      <c r="A2897" s="365">
        <v>37530</v>
      </c>
      <c r="B2897" s="365" t="s">
        <v>34612</v>
      </c>
      <c r="C2897" s="365" t="s">
        <v>1583</v>
      </c>
      <c r="D2897" s="365" t="s">
        <v>1584</v>
      </c>
      <c r="E2897" s="366">
        <v>886.11</v>
      </c>
    </row>
    <row r="2898" spans="1:5" ht="12.75">
      <c r="A2898" s="365">
        <v>21034</v>
      </c>
      <c r="B2898" s="365" t="s">
        <v>34613</v>
      </c>
      <c r="C2898" s="365" t="s">
        <v>1583</v>
      </c>
      <c r="D2898" s="365" t="s">
        <v>1584</v>
      </c>
      <c r="E2898" s="366">
        <v>756.02</v>
      </c>
    </row>
    <row r="2899" spans="1:5" ht="12.75">
      <c r="A2899" s="365">
        <v>37531</v>
      </c>
      <c r="B2899" s="365" t="s">
        <v>34614</v>
      </c>
      <c r="C2899" s="365" t="s">
        <v>1583</v>
      </c>
      <c r="D2899" s="365" t="s">
        <v>1584</v>
      </c>
      <c r="E2899" s="366">
        <v>952.1</v>
      </c>
    </row>
    <row r="2900" spans="1:5" ht="12.75">
      <c r="A2900" s="365">
        <v>21036</v>
      </c>
      <c r="B2900" s="365" t="s">
        <v>34615</v>
      </c>
      <c r="C2900" s="365" t="s">
        <v>1583</v>
      </c>
      <c r="D2900" s="365" t="s">
        <v>1584</v>
      </c>
      <c r="E2900" s="364">
        <v>1157.5999999999999</v>
      </c>
    </row>
    <row r="2901" spans="1:5" ht="12.75">
      <c r="A2901" s="365">
        <v>21037</v>
      </c>
      <c r="B2901" s="365" t="s">
        <v>34616</v>
      </c>
      <c r="C2901" s="365" t="s">
        <v>1583</v>
      </c>
      <c r="D2901" s="365" t="s">
        <v>1584</v>
      </c>
      <c r="E2901" s="364">
        <v>1319.74</v>
      </c>
    </row>
    <row r="2902" spans="1:5" ht="12.75">
      <c r="A2902" s="365">
        <v>20185</v>
      </c>
      <c r="B2902" s="365" t="s">
        <v>34617</v>
      </c>
      <c r="C2902" s="365" t="s">
        <v>1589</v>
      </c>
      <c r="D2902" s="365" t="s">
        <v>1584</v>
      </c>
      <c r="E2902" s="366">
        <v>25.18</v>
      </c>
    </row>
    <row r="2903" spans="1:5" ht="12.75">
      <c r="A2903" s="365">
        <v>20260</v>
      </c>
      <c r="B2903" s="365" t="s">
        <v>34618</v>
      </c>
      <c r="C2903" s="365" t="s">
        <v>1583</v>
      </c>
      <c r="D2903" s="365" t="s">
        <v>1584</v>
      </c>
      <c r="E2903" s="366">
        <v>20.25</v>
      </c>
    </row>
    <row r="2904" spans="1:5" ht="12.75">
      <c r="A2904" s="365">
        <v>37523</v>
      </c>
      <c r="B2904" s="365" t="s">
        <v>34619</v>
      </c>
      <c r="C2904" s="365" t="s">
        <v>1583</v>
      </c>
      <c r="D2904" s="365" t="s">
        <v>1586</v>
      </c>
      <c r="E2904" s="364">
        <v>469601.78</v>
      </c>
    </row>
    <row r="2905" spans="1:5" ht="12.75">
      <c r="A2905" s="365">
        <v>37515</v>
      </c>
      <c r="B2905" s="365" t="s">
        <v>34620</v>
      </c>
      <c r="C2905" s="365" t="s">
        <v>1583</v>
      </c>
      <c r="D2905" s="365" t="s">
        <v>1586</v>
      </c>
      <c r="E2905" s="364">
        <v>417500</v>
      </c>
    </row>
    <row r="2906" spans="1:5" ht="12.75">
      <c r="A2906" s="365">
        <v>12899</v>
      </c>
      <c r="B2906" s="365" t="s">
        <v>34621</v>
      </c>
      <c r="C2906" s="365" t="s">
        <v>1583</v>
      </c>
      <c r="D2906" s="365" t="s">
        <v>1586</v>
      </c>
      <c r="E2906" s="366">
        <v>114.55</v>
      </c>
    </row>
    <row r="2907" spans="1:5" ht="12.75">
      <c r="A2907" s="365">
        <v>12898</v>
      </c>
      <c r="B2907" s="365" t="s">
        <v>34622</v>
      </c>
      <c r="C2907" s="365" t="s">
        <v>1583</v>
      </c>
      <c r="D2907" s="365" t="s">
        <v>1586</v>
      </c>
      <c r="E2907" s="366">
        <v>181.71</v>
      </c>
    </row>
    <row r="2908" spans="1:5" ht="12.75">
      <c r="A2908" s="365">
        <v>42528</v>
      </c>
      <c r="B2908" s="365" t="s">
        <v>34623</v>
      </c>
      <c r="C2908" s="365" t="s">
        <v>1585</v>
      </c>
      <c r="D2908" s="365" t="s">
        <v>1584</v>
      </c>
      <c r="E2908" s="366">
        <v>6.25</v>
      </c>
    </row>
    <row r="2909" spans="1:5" ht="12.75">
      <c r="A2909" s="365">
        <v>39696</v>
      </c>
      <c r="B2909" s="365" t="s">
        <v>34624</v>
      </c>
      <c r="C2909" s="365" t="s">
        <v>1585</v>
      </c>
      <c r="D2909" s="365" t="s">
        <v>1588</v>
      </c>
      <c r="E2909" s="366">
        <v>4.4000000000000004</v>
      </c>
    </row>
    <row r="2910" spans="1:5" ht="12.75">
      <c r="A2910" s="365">
        <v>39700</v>
      </c>
      <c r="B2910" s="365" t="s">
        <v>34625</v>
      </c>
      <c r="C2910" s="365" t="s">
        <v>1585</v>
      </c>
      <c r="D2910" s="365" t="s">
        <v>1584</v>
      </c>
      <c r="E2910" s="366">
        <v>32.35</v>
      </c>
    </row>
    <row r="2911" spans="1:5" ht="12.75">
      <c r="A2911" s="365">
        <v>11621</v>
      </c>
      <c r="B2911" s="365" t="s">
        <v>34626</v>
      </c>
      <c r="C2911" s="365" t="s">
        <v>1585</v>
      </c>
      <c r="D2911" s="365" t="s">
        <v>1584</v>
      </c>
      <c r="E2911" s="366">
        <v>64.37</v>
      </c>
    </row>
    <row r="2912" spans="1:5" ht="12.75">
      <c r="A2912" s="365">
        <v>4014</v>
      </c>
      <c r="B2912" s="365" t="s">
        <v>34627</v>
      </c>
      <c r="C2912" s="365" t="s">
        <v>1585</v>
      </c>
      <c r="D2912" s="365" t="s">
        <v>1584</v>
      </c>
      <c r="E2912" s="366">
        <v>66.599999999999994</v>
      </c>
    </row>
    <row r="2913" spans="1:5" ht="12.75">
      <c r="A2913" s="365">
        <v>4015</v>
      </c>
      <c r="B2913" s="365" t="s">
        <v>34628</v>
      </c>
      <c r="C2913" s="365" t="s">
        <v>1585</v>
      </c>
      <c r="D2913" s="365" t="s">
        <v>1584</v>
      </c>
      <c r="E2913" s="366">
        <v>81.78</v>
      </c>
    </row>
    <row r="2914" spans="1:5" ht="12.75">
      <c r="A2914" s="365">
        <v>4017</v>
      </c>
      <c r="B2914" s="365" t="s">
        <v>34629</v>
      </c>
      <c r="C2914" s="365" t="s">
        <v>1585</v>
      </c>
      <c r="D2914" s="365" t="s">
        <v>1584</v>
      </c>
      <c r="E2914" s="366">
        <v>119</v>
      </c>
    </row>
    <row r="2915" spans="1:5" ht="12.75">
      <c r="A2915" s="365">
        <v>4016</v>
      </c>
      <c r="B2915" s="365" t="s">
        <v>34630</v>
      </c>
      <c r="C2915" s="365" t="s">
        <v>1585</v>
      </c>
      <c r="D2915" s="365" t="s">
        <v>1588</v>
      </c>
      <c r="E2915" s="366">
        <v>47</v>
      </c>
    </row>
    <row r="2916" spans="1:5" ht="12.75">
      <c r="A2916" s="365">
        <v>39699</v>
      </c>
      <c r="B2916" s="365" t="s">
        <v>34631</v>
      </c>
      <c r="C2916" s="365" t="s">
        <v>1585</v>
      </c>
      <c r="D2916" s="365" t="s">
        <v>1584</v>
      </c>
      <c r="E2916" s="366">
        <v>17.2</v>
      </c>
    </row>
    <row r="2917" spans="1:5" ht="12.75">
      <c r="A2917" s="365">
        <v>38544</v>
      </c>
      <c r="B2917" s="365" t="s">
        <v>34632</v>
      </c>
      <c r="C2917" s="365" t="s">
        <v>1585</v>
      </c>
      <c r="D2917" s="365" t="s">
        <v>1584</v>
      </c>
      <c r="E2917" s="366">
        <v>12.06</v>
      </c>
    </row>
    <row r="2918" spans="1:5" ht="12.75">
      <c r="A2918" s="365">
        <v>38545</v>
      </c>
      <c r="B2918" s="365" t="s">
        <v>34633</v>
      </c>
      <c r="C2918" s="365" t="s">
        <v>1585</v>
      </c>
      <c r="D2918" s="365" t="s">
        <v>1584</v>
      </c>
      <c r="E2918" s="366">
        <v>7.75</v>
      </c>
    </row>
    <row r="2919" spans="1:5" ht="12.75">
      <c r="A2919" s="365">
        <v>42527</v>
      </c>
      <c r="B2919" s="365" t="s">
        <v>34634</v>
      </c>
      <c r="C2919" s="365" t="s">
        <v>1585</v>
      </c>
      <c r="D2919" s="365" t="s">
        <v>1584</v>
      </c>
      <c r="E2919" s="366">
        <v>16.53</v>
      </c>
    </row>
    <row r="2920" spans="1:5" ht="12.75">
      <c r="A2920" s="365">
        <v>39323</v>
      </c>
      <c r="B2920" s="365" t="s">
        <v>34635</v>
      </c>
      <c r="C2920" s="365" t="s">
        <v>1585</v>
      </c>
      <c r="D2920" s="365" t="s">
        <v>1584</v>
      </c>
      <c r="E2920" s="366">
        <v>29.57</v>
      </c>
    </row>
    <row r="2921" spans="1:5" ht="12.75">
      <c r="A2921" s="365">
        <v>626</v>
      </c>
      <c r="B2921" s="365" t="s">
        <v>34636</v>
      </c>
      <c r="C2921" s="365" t="s">
        <v>1590</v>
      </c>
      <c r="D2921" s="365" t="s">
        <v>1588</v>
      </c>
      <c r="E2921" s="366">
        <v>18.350000000000001</v>
      </c>
    </row>
    <row r="2922" spans="1:5" ht="12.75">
      <c r="A2922" s="365">
        <v>44504</v>
      </c>
      <c r="B2922" s="365" t="s">
        <v>34637</v>
      </c>
      <c r="C2922" s="365" t="s">
        <v>1585</v>
      </c>
      <c r="D2922" s="365" t="s">
        <v>1586</v>
      </c>
      <c r="E2922" s="366">
        <v>14.51</v>
      </c>
    </row>
    <row r="2923" spans="1:5" ht="12.75">
      <c r="A2923" s="365">
        <v>44505</v>
      </c>
      <c r="B2923" s="365" t="s">
        <v>34638</v>
      </c>
      <c r="C2923" s="365" t="s">
        <v>1585</v>
      </c>
      <c r="D2923" s="365" t="s">
        <v>1586</v>
      </c>
      <c r="E2923" s="366">
        <v>21.9</v>
      </c>
    </row>
    <row r="2924" spans="1:5" ht="12.75">
      <c r="A2924" s="365">
        <v>44506</v>
      </c>
      <c r="B2924" s="365" t="s">
        <v>34639</v>
      </c>
      <c r="C2924" s="365" t="s">
        <v>1585</v>
      </c>
      <c r="D2924" s="365" t="s">
        <v>1586</v>
      </c>
      <c r="E2924" s="366">
        <v>23.25</v>
      </c>
    </row>
    <row r="2925" spans="1:5" ht="12.75">
      <c r="A2925" s="365">
        <v>44507</v>
      </c>
      <c r="B2925" s="365" t="s">
        <v>34640</v>
      </c>
      <c r="C2925" s="365" t="s">
        <v>1585</v>
      </c>
      <c r="D2925" s="365" t="s">
        <v>1586</v>
      </c>
      <c r="E2925" s="366">
        <v>29.06</v>
      </c>
    </row>
    <row r="2926" spans="1:5" ht="12.75">
      <c r="A2926" s="365">
        <v>44508</v>
      </c>
      <c r="B2926" s="365" t="s">
        <v>34641</v>
      </c>
      <c r="C2926" s="365" t="s">
        <v>1585</v>
      </c>
      <c r="D2926" s="365" t="s">
        <v>1586</v>
      </c>
      <c r="E2926" s="366">
        <v>43.58</v>
      </c>
    </row>
    <row r="2927" spans="1:5" ht="12.75">
      <c r="A2927" s="365">
        <v>44509</v>
      </c>
      <c r="B2927" s="365" t="s">
        <v>34642</v>
      </c>
      <c r="C2927" s="365" t="s">
        <v>1585</v>
      </c>
      <c r="D2927" s="365" t="s">
        <v>1586</v>
      </c>
      <c r="E2927" s="366">
        <v>58.38</v>
      </c>
    </row>
    <row r="2928" spans="1:5" ht="12.75">
      <c r="A2928" s="365">
        <v>44510</v>
      </c>
      <c r="B2928" s="365" t="s">
        <v>34643</v>
      </c>
      <c r="C2928" s="365" t="s">
        <v>1585</v>
      </c>
      <c r="D2928" s="365" t="s">
        <v>1586</v>
      </c>
      <c r="E2928" s="366">
        <v>72.489999999999995</v>
      </c>
    </row>
    <row r="2929" spans="1:5" ht="12.75">
      <c r="A2929" s="365">
        <v>44512</v>
      </c>
      <c r="B2929" s="365" t="s">
        <v>34644</v>
      </c>
      <c r="C2929" s="365" t="s">
        <v>1585</v>
      </c>
      <c r="D2929" s="365" t="s">
        <v>1586</v>
      </c>
      <c r="E2929" s="366">
        <v>16.18</v>
      </c>
    </row>
    <row r="2930" spans="1:5" ht="12.75">
      <c r="A2930" s="365">
        <v>44513</v>
      </c>
      <c r="B2930" s="365" t="s">
        <v>34645</v>
      </c>
      <c r="C2930" s="365" t="s">
        <v>1585</v>
      </c>
      <c r="D2930" s="365" t="s">
        <v>1586</v>
      </c>
      <c r="E2930" s="366">
        <v>22.84</v>
      </c>
    </row>
    <row r="2931" spans="1:5" ht="12.75">
      <c r="A2931" s="365">
        <v>44514</v>
      </c>
      <c r="B2931" s="365" t="s">
        <v>34646</v>
      </c>
      <c r="C2931" s="365" t="s">
        <v>1585</v>
      </c>
      <c r="D2931" s="365" t="s">
        <v>1586</v>
      </c>
      <c r="E2931" s="366">
        <v>25.89</v>
      </c>
    </row>
    <row r="2932" spans="1:5" ht="12.75">
      <c r="A2932" s="365">
        <v>44515</v>
      </c>
      <c r="B2932" s="365" t="s">
        <v>34647</v>
      </c>
      <c r="C2932" s="365" t="s">
        <v>1585</v>
      </c>
      <c r="D2932" s="365" t="s">
        <v>1586</v>
      </c>
      <c r="E2932" s="366">
        <v>31.79</v>
      </c>
    </row>
    <row r="2933" spans="1:5" ht="12.75">
      <c r="A2933" s="365">
        <v>44511</v>
      </c>
      <c r="B2933" s="365" t="s">
        <v>34648</v>
      </c>
      <c r="C2933" s="365" t="s">
        <v>1585</v>
      </c>
      <c r="D2933" s="365" t="s">
        <v>1586</v>
      </c>
      <c r="E2933" s="366">
        <v>47.06</v>
      </c>
    </row>
    <row r="2934" spans="1:5" ht="12.75">
      <c r="A2934" s="365">
        <v>44516</v>
      </c>
      <c r="B2934" s="365" t="s">
        <v>34649</v>
      </c>
      <c r="C2934" s="365" t="s">
        <v>1585</v>
      </c>
      <c r="D2934" s="365" t="s">
        <v>1586</v>
      </c>
      <c r="E2934" s="366">
        <v>63.6</v>
      </c>
    </row>
    <row r="2935" spans="1:5" ht="12.75">
      <c r="A2935" s="365">
        <v>44517</v>
      </c>
      <c r="B2935" s="365" t="s">
        <v>34650</v>
      </c>
      <c r="C2935" s="365" t="s">
        <v>1585</v>
      </c>
      <c r="D2935" s="365" t="s">
        <v>1586</v>
      </c>
      <c r="E2935" s="366">
        <v>79.319999999999993</v>
      </c>
    </row>
    <row r="2936" spans="1:5" ht="12.75">
      <c r="A2936" s="365">
        <v>11479</v>
      </c>
      <c r="B2936" s="365" t="s">
        <v>34651</v>
      </c>
      <c r="C2936" s="365" t="s">
        <v>1583</v>
      </c>
      <c r="D2936" s="365" t="s">
        <v>1584</v>
      </c>
      <c r="E2936" s="366">
        <v>28.22</v>
      </c>
    </row>
    <row r="2937" spans="1:5" ht="12.75">
      <c r="A2937" s="365">
        <v>11481</v>
      </c>
      <c r="B2937" s="365" t="s">
        <v>34652</v>
      </c>
      <c r="C2937" s="365" t="s">
        <v>1583</v>
      </c>
      <c r="D2937" s="365" t="s">
        <v>1584</v>
      </c>
      <c r="E2937" s="366">
        <v>25.52</v>
      </c>
    </row>
    <row r="2938" spans="1:5" ht="12.75">
      <c r="A2938" s="365">
        <v>43609</v>
      </c>
      <c r="B2938" s="365" t="s">
        <v>34653</v>
      </c>
      <c r="C2938" s="365" t="s">
        <v>1583</v>
      </c>
      <c r="D2938" s="365" t="s">
        <v>1584</v>
      </c>
      <c r="E2938" s="366">
        <v>25.52</v>
      </c>
    </row>
    <row r="2939" spans="1:5" ht="12.75">
      <c r="A2939" s="365">
        <v>11478</v>
      </c>
      <c r="B2939" s="365" t="s">
        <v>34654</v>
      </c>
      <c r="C2939" s="365" t="s">
        <v>1583</v>
      </c>
      <c r="D2939" s="365" t="s">
        <v>1584</v>
      </c>
      <c r="E2939" s="366">
        <v>48.41</v>
      </c>
    </row>
    <row r="2940" spans="1:5" ht="12.75">
      <c r="A2940" s="365">
        <v>43608</v>
      </c>
      <c r="B2940" s="365" t="s">
        <v>34655</v>
      </c>
      <c r="C2940" s="365" t="s">
        <v>1583</v>
      </c>
      <c r="D2940" s="365" t="s">
        <v>1584</v>
      </c>
      <c r="E2940" s="366">
        <v>36.94</v>
      </c>
    </row>
    <row r="2941" spans="1:5" ht="12.75">
      <c r="A2941" s="365">
        <v>11476</v>
      </c>
      <c r="B2941" s="365" t="s">
        <v>34656</v>
      </c>
      <c r="C2941" s="365" t="s">
        <v>1583</v>
      </c>
      <c r="D2941" s="365" t="s">
        <v>1584</v>
      </c>
      <c r="E2941" s="366">
        <v>36.94</v>
      </c>
    </row>
    <row r="2942" spans="1:5" ht="12.75">
      <c r="A2942" s="365">
        <v>40637</v>
      </c>
      <c r="B2942" s="365" t="s">
        <v>34657</v>
      </c>
      <c r="C2942" s="365" t="s">
        <v>1583</v>
      </c>
      <c r="D2942" s="365" t="s">
        <v>1586</v>
      </c>
      <c r="E2942" s="364">
        <v>725729.26</v>
      </c>
    </row>
    <row r="2943" spans="1:5" ht="12.75">
      <c r="A2943" s="365">
        <v>13836</v>
      </c>
      <c r="B2943" s="365" t="s">
        <v>34658</v>
      </c>
      <c r="C2943" s="365" t="s">
        <v>1583</v>
      </c>
      <c r="D2943" s="365" t="s">
        <v>1586</v>
      </c>
      <c r="E2943" s="364">
        <v>67582.679999999993</v>
      </c>
    </row>
    <row r="2944" spans="1:5" ht="12.75">
      <c r="A2944" s="365">
        <v>14534</v>
      </c>
      <c r="B2944" s="365" t="s">
        <v>34659</v>
      </c>
      <c r="C2944" s="365" t="s">
        <v>1583</v>
      </c>
      <c r="D2944" s="365" t="s">
        <v>1586</v>
      </c>
      <c r="E2944" s="364">
        <v>28291.9</v>
      </c>
    </row>
    <row r="2945" spans="1:5" ht="12.75">
      <c r="A2945" s="365">
        <v>14619</v>
      </c>
      <c r="B2945" s="365" t="s">
        <v>34660</v>
      </c>
      <c r="C2945" s="365" t="s">
        <v>1583</v>
      </c>
      <c r="D2945" s="365" t="s">
        <v>1586</v>
      </c>
      <c r="E2945" s="364">
        <v>14528.88</v>
      </c>
    </row>
    <row r="2946" spans="1:5" ht="12.75">
      <c r="A2946" s="365">
        <v>14535</v>
      </c>
      <c r="B2946" s="365" t="s">
        <v>34661</v>
      </c>
      <c r="C2946" s="365" t="s">
        <v>1583</v>
      </c>
      <c r="D2946" s="365" t="s">
        <v>1586</v>
      </c>
      <c r="E2946" s="364">
        <v>280799.78999999998</v>
      </c>
    </row>
    <row r="2947" spans="1:5" ht="12.75">
      <c r="A2947" s="365">
        <v>39813</v>
      </c>
      <c r="B2947" s="365" t="s">
        <v>34662</v>
      </c>
      <c r="C2947" s="365" t="s">
        <v>1583</v>
      </c>
      <c r="D2947" s="365" t="s">
        <v>1586</v>
      </c>
      <c r="E2947" s="364">
        <v>37627.760000000002</v>
      </c>
    </row>
    <row r="2948" spans="1:5" ht="12.75">
      <c r="A2948" s="365">
        <v>40403</v>
      </c>
      <c r="B2948" s="365" t="s">
        <v>34663</v>
      </c>
      <c r="C2948" s="365" t="s">
        <v>1583</v>
      </c>
      <c r="D2948" s="365" t="s">
        <v>1586</v>
      </c>
      <c r="E2948" s="366">
        <v>400.4</v>
      </c>
    </row>
    <row r="2949" spans="1:5" ht="12.75">
      <c r="A2949" s="365">
        <v>12868</v>
      </c>
      <c r="B2949" s="365" t="s">
        <v>34664</v>
      </c>
      <c r="C2949" s="365" t="s">
        <v>1587</v>
      </c>
      <c r="D2949" s="365" t="s">
        <v>1584</v>
      </c>
      <c r="E2949" s="366">
        <v>20.65</v>
      </c>
    </row>
    <row r="2950" spans="1:5" ht="12.75">
      <c r="A2950" s="365">
        <v>40916</v>
      </c>
      <c r="B2950" s="365" t="s">
        <v>34665</v>
      </c>
      <c r="C2950" s="365" t="s">
        <v>1593</v>
      </c>
      <c r="D2950" s="365" t="s">
        <v>1584</v>
      </c>
      <c r="E2950" s="364">
        <v>3629.2</v>
      </c>
    </row>
    <row r="2951" spans="1:5" ht="12.75">
      <c r="A2951" s="365">
        <v>4755</v>
      </c>
      <c r="B2951" s="365" t="s">
        <v>34666</v>
      </c>
      <c r="C2951" s="365" t="s">
        <v>1587</v>
      </c>
      <c r="D2951" s="365" t="s">
        <v>1584</v>
      </c>
      <c r="E2951" s="366">
        <v>19.57</v>
      </c>
    </row>
    <row r="2952" spans="1:5" ht="12.75">
      <c r="A2952" s="365">
        <v>41067</v>
      </c>
      <c r="B2952" s="365" t="s">
        <v>34667</v>
      </c>
      <c r="C2952" s="365" t="s">
        <v>1593</v>
      </c>
      <c r="D2952" s="365" t="s">
        <v>1584</v>
      </c>
      <c r="E2952" s="364">
        <v>3439.12</v>
      </c>
    </row>
    <row r="2953" spans="1:5" ht="12.75">
      <c r="A2953" s="365">
        <v>38463</v>
      </c>
      <c r="B2953" s="365" t="s">
        <v>34668</v>
      </c>
      <c r="C2953" s="365" t="s">
        <v>1583</v>
      </c>
      <c r="D2953" s="365" t="s">
        <v>1584</v>
      </c>
      <c r="E2953" s="366">
        <v>39.74</v>
      </c>
    </row>
    <row r="2954" spans="1:5" ht="12.75">
      <c r="A2954" s="365">
        <v>40703</v>
      </c>
      <c r="B2954" s="365" t="s">
        <v>34669</v>
      </c>
      <c r="C2954" s="365" t="s">
        <v>1583</v>
      </c>
      <c r="D2954" s="365" t="s">
        <v>1586</v>
      </c>
      <c r="E2954" s="364">
        <v>9183.3700000000008</v>
      </c>
    </row>
    <row r="2955" spans="1:5" ht="12.75">
      <c r="A2955" s="365">
        <v>14531</v>
      </c>
      <c r="B2955" s="365" t="s">
        <v>34670</v>
      </c>
      <c r="C2955" s="365" t="s">
        <v>1583</v>
      </c>
      <c r="D2955" s="365" t="s">
        <v>1586</v>
      </c>
      <c r="E2955" s="364">
        <v>17121.259999999998</v>
      </c>
    </row>
    <row r="2956" spans="1:5" ht="12.75">
      <c r="A2956" s="365">
        <v>36533</v>
      </c>
      <c r="B2956" s="365" t="s">
        <v>34671</v>
      </c>
      <c r="C2956" s="365" t="s">
        <v>1583</v>
      </c>
      <c r="D2956" s="365" t="s">
        <v>1586</v>
      </c>
      <c r="E2956" s="364">
        <v>19702.189999999999</v>
      </c>
    </row>
    <row r="2957" spans="1:5" ht="12.75">
      <c r="A2957" s="365">
        <v>11616</v>
      </c>
      <c r="B2957" s="365" t="s">
        <v>34672</v>
      </c>
      <c r="C2957" s="365" t="s">
        <v>1583</v>
      </c>
      <c r="D2957" s="365" t="s">
        <v>1586</v>
      </c>
      <c r="E2957" s="364">
        <v>18608.43</v>
      </c>
    </row>
    <row r="2958" spans="1:5" ht="12.75">
      <c r="A2958" s="365">
        <v>41898</v>
      </c>
      <c r="B2958" s="365" t="s">
        <v>34673</v>
      </c>
      <c r="C2958" s="365" t="s">
        <v>1583</v>
      </c>
      <c r="D2958" s="365" t="s">
        <v>1586</v>
      </c>
      <c r="E2958" s="364">
        <v>20937.02</v>
      </c>
    </row>
    <row r="2959" spans="1:5" ht="12.75">
      <c r="A2959" s="365">
        <v>13447</v>
      </c>
      <c r="B2959" s="365" t="s">
        <v>34674</v>
      </c>
      <c r="C2959" s="365" t="s">
        <v>1583</v>
      </c>
      <c r="D2959" s="365" t="s">
        <v>1586</v>
      </c>
      <c r="E2959" s="364">
        <v>38525.54</v>
      </c>
    </row>
    <row r="2960" spans="1:5" ht="12.75">
      <c r="A2960" s="365">
        <v>14529</v>
      </c>
      <c r="B2960" s="365" t="s">
        <v>34675</v>
      </c>
      <c r="C2960" s="365" t="s">
        <v>1583</v>
      </c>
      <c r="D2960" s="365" t="s">
        <v>1586</v>
      </c>
      <c r="E2960" s="364">
        <v>21546.36</v>
      </c>
    </row>
    <row r="2961" spans="1:5" ht="12.75">
      <c r="A2961" s="365">
        <v>10747</v>
      </c>
      <c r="B2961" s="365" t="s">
        <v>34676</v>
      </c>
      <c r="C2961" s="365" t="s">
        <v>1583</v>
      </c>
      <c r="D2961" s="365" t="s">
        <v>1586</v>
      </c>
      <c r="E2961" s="364">
        <v>21140.27</v>
      </c>
    </row>
    <row r="2962" spans="1:5" ht="12.75">
      <c r="A2962" s="365">
        <v>36141</v>
      </c>
      <c r="B2962" s="365" t="s">
        <v>34677</v>
      </c>
      <c r="C2962" s="365" t="s">
        <v>1583</v>
      </c>
      <c r="D2962" s="365" t="s">
        <v>1584</v>
      </c>
      <c r="E2962" s="366">
        <v>40.229999999999997</v>
      </c>
    </row>
    <row r="2963" spans="1:5" ht="12.75">
      <c r="A2963" s="365">
        <v>43651</v>
      </c>
      <c r="B2963" s="365" t="s">
        <v>34678</v>
      </c>
      <c r="C2963" s="365" t="s">
        <v>1590</v>
      </c>
      <c r="D2963" s="365" t="s">
        <v>1584</v>
      </c>
      <c r="E2963" s="366">
        <v>8.9</v>
      </c>
    </row>
    <row r="2964" spans="1:5" ht="12.75">
      <c r="A2964" s="365">
        <v>43626</v>
      </c>
      <c r="B2964" s="365" t="s">
        <v>34679</v>
      </c>
      <c r="C2964" s="365" t="s">
        <v>1590</v>
      </c>
      <c r="D2964" s="365" t="s">
        <v>1588</v>
      </c>
      <c r="E2964" s="366">
        <v>4.95</v>
      </c>
    </row>
    <row r="2965" spans="1:5" ht="12.75">
      <c r="A2965" s="365">
        <v>39434</v>
      </c>
      <c r="B2965" s="365" t="s">
        <v>34680</v>
      </c>
      <c r="C2965" s="365" t="s">
        <v>1590</v>
      </c>
      <c r="D2965" s="365" t="s">
        <v>1584</v>
      </c>
      <c r="E2965" s="366">
        <v>3.61</v>
      </c>
    </row>
    <row r="2966" spans="1:5" ht="12.75">
      <c r="A2966" s="365">
        <v>39433</v>
      </c>
      <c r="B2966" s="365" t="s">
        <v>34681</v>
      </c>
      <c r="C2966" s="365" t="s">
        <v>1590</v>
      </c>
      <c r="D2966" s="365" t="s">
        <v>1584</v>
      </c>
      <c r="E2966" s="366">
        <v>2.87</v>
      </c>
    </row>
    <row r="2967" spans="1:5" ht="12.75">
      <c r="A2967" s="365">
        <v>4049</v>
      </c>
      <c r="B2967" s="365" t="s">
        <v>34682</v>
      </c>
      <c r="C2967" s="365" t="s">
        <v>1591</v>
      </c>
      <c r="D2967" s="365" t="s">
        <v>1584</v>
      </c>
      <c r="E2967" s="366">
        <v>99.35</v>
      </c>
    </row>
    <row r="2968" spans="1:5" ht="12.75">
      <c r="A2968" s="365">
        <v>38120</v>
      </c>
      <c r="B2968" s="365" t="s">
        <v>34683</v>
      </c>
      <c r="C2968" s="365" t="s">
        <v>1590</v>
      </c>
      <c r="D2968" s="365" t="s">
        <v>1584</v>
      </c>
      <c r="E2968" s="366">
        <v>130.59</v>
      </c>
    </row>
    <row r="2969" spans="1:5" ht="12.75">
      <c r="A2969" s="365">
        <v>43652</v>
      </c>
      <c r="B2969" s="365" t="s">
        <v>34684</v>
      </c>
      <c r="C2969" s="365" t="s">
        <v>1590</v>
      </c>
      <c r="D2969" s="365" t="s">
        <v>1584</v>
      </c>
      <c r="E2969" s="366">
        <v>19.95</v>
      </c>
    </row>
    <row r="2970" spans="1:5" ht="12.75">
      <c r="A2970" s="365">
        <v>10498</v>
      </c>
      <c r="B2970" s="365" t="s">
        <v>14</v>
      </c>
      <c r="C2970" s="365" t="s">
        <v>1590</v>
      </c>
      <c r="D2970" s="365" t="s">
        <v>1584</v>
      </c>
      <c r="E2970" s="366">
        <v>9.6199999999999992</v>
      </c>
    </row>
    <row r="2971" spans="1:5" ht="12.75">
      <c r="A2971" s="365">
        <v>4823</v>
      </c>
      <c r="B2971" s="365" t="s">
        <v>34685</v>
      </c>
      <c r="C2971" s="365" t="s">
        <v>1590</v>
      </c>
      <c r="D2971" s="365" t="s">
        <v>1584</v>
      </c>
      <c r="E2971" s="366">
        <v>44.06</v>
      </c>
    </row>
    <row r="2972" spans="1:5" ht="12.75">
      <c r="A2972" s="365">
        <v>38877</v>
      </c>
      <c r="B2972" s="365" t="s">
        <v>34686</v>
      </c>
      <c r="C2972" s="365" t="s">
        <v>1590</v>
      </c>
      <c r="D2972" s="365" t="s">
        <v>1584</v>
      </c>
      <c r="E2972" s="366">
        <v>6.24</v>
      </c>
    </row>
    <row r="2973" spans="1:5" ht="12.75">
      <c r="A2973" s="365">
        <v>34546</v>
      </c>
      <c r="B2973" s="365" t="s">
        <v>34687</v>
      </c>
      <c r="C2973" s="365" t="s">
        <v>1590</v>
      </c>
      <c r="D2973" s="365" t="s">
        <v>1584</v>
      </c>
      <c r="E2973" s="366">
        <v>6.42</v>
      </c>
    </row>
    <row r="2974" spans="1:5" ht="12.75">
      <c r="A2974" s="365">
        <v>41387</v>
      </c>
      <c r="B2974" s="365" t="s">
        <v>34688</v>
      </c>
      <c r="C2974" s="365" t="s">
        <v>1589</v>
      </c>
      <c r="D2974" s="365" t="s">
        <v>1584</v>
      </c>
      <c r="E2974" s="366">
        <v>41.03</v>
      </c>
    </row>
    <row r="2975" spans="1:5" ht="12.75">
      <c r="A2975" s="365">
        <v>41388</v>
      </c>
      <c r="B2975" s="365" t="s">
        <v>34689</v>
      </c>
      <c r="C2975" s="365" t="s">
        <v>1589</v>
      </c>
      <c r="D2975" s="365" t="s">
        <v>1584</v>
      </c>
      <c r="E2975" s="366">
        <v>49.23</v>
      </c>
    </row>
    <row r="2976" spans="1:5" ht="12.75">
      <c r="A2976" s="365">
        <v>41380</v>
      </c>
      <c r="B2976" s="365" t="s">
        <v>34690</v>
      </c>
      <c r="C2976" s="365" t="s">
        <v>1583</v>
      </c>
      <c r="D2976" s="365" t="s">
        <v>1584</v>
      </c>
      <c r="E2976" s="366">
        <v>327.57</v>
      </c>
    </row>
    <row r="2977" spans="1:5" ht="12.75">
      <c r="A2977" s="365">
        <v>41381</v>
      </c>
      <c r="B2977" s="365" t="s">
        <v>34691</v>
      </c>
      <c r="C2977" s="365" t="s">
        <v>1583</v>
      </c>
      <c r="D2977" s="365" t="s">
        <v>1584</v>
      </c>
      <c r="E2977" s="366">
        <v>343.17</v>
      </c>
    </row>
    <row r="2978" spans="1:5" ht="12.75">
      <c r="A2978" s="365">
        <v>41382</v>
      </c>
      <c r="B2978" s="365" t="s">
        <v>34692</v>
      </c>
      <c r="C2978" s="365" t="s">
        <v>1583</v>
      </c>
      <c r="D2978" s="365" t="s">
        <v>1584</v>
      </c>
      <c r="E2978" s="366">
        <v>332.17</v>
      </c>
    </row>
    <row r="2979" spans="1:5" ht="12.75">
      <c r="A2979" s="365">
        <v>41383</v>
      </c>
      <c r="B2979" s="365" t="s">
        <v>34693</v>
      </c>
      <c r="C2979" s="365" t="s">
        <v>1583</v>
      </c>
      <c r="D2979" s="365" t="s">
        <v>1584</v>
      </c>
      <c r="E2979" s="366">
        <v>450.85</v>
      </c>
    </row>
    <row r="2980" spans="1:5" ht="12.75">
      <c r="A2980" s="365">
        <v>41385</v>
      </c>
      <c r="B2980" s="365" t="s">
        <v>34694</v>
      </c>
      <c r="C2980" s="365" t="s">
        <v>1583</v>
      </c>
      <c r="D2980" s="365" t="s">
        <v>1584</v>
      </c>
      <c r="E2980" s="366">
        <v>561.02</v>
      </c>
    </row>
    <row r="2981" spans="1:5" ht="12.75">
      <c r="A2981" s="365">
        <v>11079</v>
      </c>
      <c r="B2981" s="365" t="s">
        <v>34695</v>
      </c>
      <c r="C2981" s="365" t="s">
        <v>1592</v>
      </c>
      <c r="D2981" s="365" t="s">
        <v>1584</v>
      </c>
      <c r="E2981" s="364">
        <v>2859.25</v>
      </c>
    </row>
    <row r="2982" spans="1:5" ht="12.75">
      <c r="A2982" s="365">
        <v>11082</v>
      </c>
      <c r="B2982" s="365" t="s">
        <v>34696</v>
      </c>
      <c r="C2982" s="365" t="s">
        <v>1592</v>
      </c>
      <c r="D2982" s="365" t="s">
        <v>1584</v>
      </c>
      <c r="E2982" s="364">
        <v>2859.25</v>
      </c>
    </row>
    <row r="2983" spans="1:5" ht="12.75">
      <c r="A2983" s="365">
        <v>4058</v>
      </c>
      <c r="B2983" s="365" t="s">
        <v>34697</v>
      </c>
      <c r="C2983" s="365" t="s">
        <v>1587</v>
      </c>
      <c r="D2983" s="365" t="s">
        <v>1584</v>
      </c>
      <c r="E2983" s="366">
        <v>29.8</v>
      </c>
    </row>
    <row r="2984" spans="1:5" ht="12.75">
      <c r="A2984" s="365">
        <v>40974</v>
      </c>
      <c r="B2984" s="365" t="s">
        <v>34698</v>
      </c>
      <c r="C2984" s="365" t="s">
        <v>1593</v>
      </c>
      <c r="D2984" s="365" t="s">
        <v>1584</v>
      </c>
      <c r="E2984" s="364">
        <v>5232.28</v>
      </c>
    </row>
    <row r="2985" spans="1:5" ht="12.75">
      <c r="A2985" s="365">
        <v>34794</v>
      </c>
      <c r="B2985" s="365" t="s">
        <v>34699</v>
      </c>
      <c r="C2985" s="365" t="s">
        <v>1587</v>
      </c>
      <c r="D2985" s="365" t="s">
        <v>1584</v>
      </c>
      <c r="E2985" s="366">
        <v>18.510000000000002</v>
      </c>
    </row>
    <row r="2986" spans="1:5" ht="12.75">
      <c r="A2986" s="365">
        <v>40925</v>
      </c>
      <c r="B2986" s="365" t="s">
        <v>34700</v>
      </c>
      <c r="C2986" s="365" t="s">
        <v>1593</v>
      </c>
      <c r="D2986" s="365" t="s">
        <v>1584</v>
      </c>
      <c r="E2986" s="364">
        <v>3250.83</v>
      </c>
    </row>
    <row r="2987" spans="1:5" ht="12.75">
      <c r="A2987" s="365">
        <v>13741</v>
      </c>
      <c r="B2987" s="365" t="s">
        <v>34701</v>
      </c>
      <c r="C2987" s="365" t="s">
        <v>1583</v>
      </c>
      <c r="D2987" s="365" t="s">
        <v>1584</v>
      </c>
      <c r="E2987" s="364">
        <v>2477.15</v>
      </c>
    </row>
    <row r="2988" spans="1:5" ht="12.75">
      <c r="A2988" s="365">
        <v>3288</v>
      </c>
      <c r="B2988" s="365" t="s">
        <v>34702</v>
      </c>
      <c r="C2988" s="365" t="s">
        <v>1589</v>
      </c>
      <c r="D2988" s="365" t="s">
        <v>1586</v>
      </c>
      <c r="E2988" s="366">
        <v>6.1</v>
      </c>
    </row>
    <row r="2989" spans="1:5" ht="12.75">
      <c r="A2989" s="365">
        <v>13587</v>
      </c>
      <c r="B2989" s="365" t="s">
        <v>34703</v>
      </c>
      <c r="C2989" s="365" t="s">
        <v>1589</v>
      </c>
      <c r="D2989" s="365" t="s">
        <v>1586</v>
      </c>
      <c r="E2989" s="366">
        <v>3.68</v>
      </c>
    </row>
    <row r="2990" spans="1:5" ht="12.75">
      <c r="A2990" s="365">
        <v>38598</v>
      </c>
      <c r="B2990" s="365" t="s">
        <v>34704</v>
      </c>
      <c r="C2990" s="365" t="s">
        <v>1583</v>
      </c>
      <c r="D2990" s="365" t="s">
        <v>1584</v>
      </c>
      <c r="E2990" s="366">
        <v>3.16</v>
      </c>
    </row>
    <row r="2991" spans="1:5" ht="12.75">
      <c r="A2991" s="365">
        <v>38595</v>
      </c>
      <c r="B2991" s="365" t="s">
        <v>34705</v>
      </c>
      <c r="C2991" s="365" t="s">
        <v>1583</v>
      </c>
      <c r="D2991" s="365" t="s">
        <v>1584</v>
      </c>
      <c r="E2991" s="366">
        <v>2.68</v>
      </c>
    </row>
    <row r="2992" spans="1:5" ht="12.75">
      <c r="A2992" s="365">
        <v>38592</v>
      </c>
      <c r="B2992" s="365" t="s">
        <v>34706</v>
      </c>
      <c r="C2992" s="365" t="s">
        <v>1583</v>
      </c>
      <c r="D2992" s="365" t="s">
        <v>1584</v>
      </c>
      <c r="E2992" s="366">
        <v>2.71</v>
      </c>
    </row>
    <row r="2993" spans="1:5" ht="12.75">
      <c r="A2993" s="365">
        <v>38588</v>
      </c>
      <c r="B2993" s="365" t="s">
        <v>34707</v>
      </c>
      <c r="C2993" s="365" t="s">
        <v>1583</v>
      </c>
      <c r="D2993" s="365" t="s">
        <v>1584</v>
      </c>
      <c r="E2993" s="366">
        <v>2.17</v>
      </c>
    </row>
    <row r="2994" spans="1:5" ht="12.75">
      <c r="A2994" s="365">
        <v>38593</v>
      </c>
      <c r="B2994" s="365" t="s">
        <v>34708</v>
      </c>
      <c r="C2994" s="365" t="s">
        <v>1583</v>
      </c>
      <c r="D2994" s="365" t="s">
        <v>1584</v>
      </c>
      <c r="E2994" s="366">
        <v>2.99</v>
      </c>
    </row>
    <row r="2995" spans="1:5" ht="12.75">
      <c r="A2995" s="365">
        <v>38589</v>
      </c>
      <c r="B2995" s="365" t="s">
        <v>34709</v>
      </c>
      <c r="C2995" s="365" t="s">
        <v>1583</v>
      </c>
      <c r="D2995" s="365" t="s">
        <v>1584</v>
      </c>
      <c r="E2995" s="366">
        <v>2.27</v>
      </c>
    </row>
    <row r="2996" spans="1:5" ht="12.75">
      <c r="A2996" s="365">
        <v>38594</v>
      </c>
      <c r="B2996" s="365" t="s">
        <v>34710</v>
      </c>
      <c r="C2996" s="365" t="s">
        <v>1583</v>
      </c>
      <c r="D2996" s="365" t="s">
        <v>1584</v>
      </c>
      <c r="E2996" s="366">
        <v>4.72</v>
      </c>
    </row>
    <row r="2997" spans="1:5" ht="12.75">
      <c r="A2997" s="365">
        <v>34773</v>
      </c>
      <c r="B2997" s="365" t="s">
        <v>34711</v>
      </c>
      <c r="C2997" s="365" t="s">
        <v>1583</v>
      </c>
      <c r="D2997" s="365" t="s">
        <v>1584</v>
      </c>
      <c r="E2997" s="366">
        <v>2.23</v>
      </c>
    </row>
    <row r="2998" spans="1:5" ht="12.75">
      <c r="A2998" s="365">
        <v>34769</v>
      </c>
      <c r="B2998" s="365" t="s">
        <v>34712</v>
      </c>
      <c r="C2998" s="365" t="s">
        <v>1583</v>
      </c>
      <c r="D2998" s="365" t="s">
        <v>1584</v>
      </c>
      <c r="E2998" s="366">
        <v>2.77</v>
      </c>
    </row>
    <row r="2999" spans="1:5" ht="12.75">
      <c r="A2999" s="365">
        <v>34763</v>
      </c>
      <c r="B2999" s="365" t="s">
        <v>34713</v>
      </c>
      <c r="C2999" s="365" t="s">
        <v>1583</v>
      </c>
      <c r="D2999" s="365" t="s">
        <v>1584</v>
      </c>
      <c r="E2999" s="366">
        <v>1.7</v>
      </c>
    </row>
    <row r="3000" spans="1:5" ht="12.75">
      <c r="A3000" s="365">
        <v>34774</v>
      </c>
      <c r="B3000" s="365" t="s">
        <v>34714</v>
      </c>
      <c r="C3000" s="365" t="s">
        <v>1583</v>
      </c>
      <c r="D3000" s="365" t="s">
        <v>1584</v>
      </c>
      <c r="E3000" s="366">
        <v>2.12</v>
      </c>
    </row>
    <row r="3001" spans="1:5" ht="12.75">
      <c r="A3001" s="365">
        <v>34771</v>
      </c>
      <c r="B3001" s="365" t="s">
        <v>34715</v>
      </c>
      <c r="C3001" s="365" t="s">
        <v>1583</v>
      </c>
      <c r="D3001" s="365" t="s">
        <v>1584</v>
      </c>
      <c r="E3001" s="366">
        <v>2.56</v>
      </c>
    </row>
    <row r="3002" spans="1:5" ht="12.75">
      <c r="A3002" s="365">
        <v>34764</v>
      </c>
      <c r="B3002" s="365" t="s">
        <v>34716</v>
      </c>
      <c r="C3002" s="365" t="s">
        <v>1583</v>
      </c>
      <c r="D3002" s="365" t="s">
        <v>1584</v>
      </c>
      <c r="E3002" s="366">
        <v>1.67</v>
      </c>
    </row>
    <row r="3003" spans="1:5" ht="12.75">
      <c r="A3003" s="365">
        <v>34788</v>
      </c>
      <c r="B3003" s="365" t="s">
        <v>34717</v>
      </c>
      <c r="C3003" s="365" t="s">
        <v>1583</v>
      </c>
      <c r="D3003" s="365" t="s">
        <v>1584</v>
      </c>
      <c r="E3003" s="366">
        <v>1.01</v>
      </c>
    </row>
    <row r="3004" spans="1:5" ht="12.75">
      <c r="A3004" s="365">
        <v>34781</v>
      </c>
      <c r="B3004" s="365" t="s">
        <v>34718</v>
      </c>
      <c r="C3004" s="365" t="s">
        <v>1583</v>
      </c>
      <c r="D3004" s="365" t="s">
        <v>1584</v>
      </c>
      <c r="E3004" s="366">
        <v>1.1499999999999999</v>
      </c>
    </row>
    <row r="3005" spans="1:5" ht="12.75">
      <c r="A3005" s="365">
        <v>41682</v>
      </c>
      <c r="B3005" s="365" t="s">
        <v>34719</v>
      </c>
      <c r="C3005" s="365" t="s">
        <v>1583</v>
      </c>
      <c r="D3005" s="365" t="s">
        <v>1584</v>
      </c>
      <c r="E3005" s="366">
        <v>32.42</v>
      </c>
    </row>
    <row r="3006" spans="1:5" ht="12.75">
      <c r="A3006" s="365">
        <v>41683</v>
      </c>
      <c r="B3006" s="365" t="s">
        <v>34720</v>
      </c>
      <c r="C3006" s="365" t="s">
        <v>1583</v>
      </c>
      <c r="D3006" s="365" t="s">
        <v>1584</v>
      </c>
      <c r="E3006" s="366">
        <v>23.85</v>
      </c>
    </row>
    <row r="3007" spans="1:5" ht="12.75">
      <c r="A3007" s="365">
        <v>41680</v>
      </c>
      <c r="B3007" s="365" t="s">
        <v>34721</v>
      </c>
      <c r="C3007" s="365" t="s">
        <v>1583</v>
      </c>
      <c r="D3007" s="365" t="s">
        <v>1584</v>
      </c>
      <c r="E3007" s="366">
        <v>12.84</v>
      </c>
    </row>
    <row r="3008" spans="1:5" ht="12.75">
      <c r="A3008" s="365">
        <v>41679</v>
      </c>
      <c r="B3008" s="365" t="s">
        <v>34722</v>
      </c>
      <c r="C3008" s="365" t="s">
        <v>1583</v>
      </c>
      <c r="D3008" s="365" t="s">
        <v>1584</v>
      </c>
      <c r="E3008" s="366">
        <v>29.35</v>
      </c>
    </row>
    <row r="3009" spans="1:5" ht="12.75">
      <c r="A3009" s="365">
        <v>41681</v>
      </c>
      <c r="B3009" s="365" t="s">
        <v>34723</v>
      </c>
      <c r="C3009" s="365" t="s">
        <v>1583</v>
      </c>
      <c r="D3009" s="365" t="s">
        <v>1584</v>
      </c>
      <c r="E3009" s="366">
        <v>20.09</v>
      </c>
    </row>
    <row r="3010" spans="1:5" ht="12.75">
      <c r="A3010" s="365">
        <v>43386</v>
      </c>
      <c r="B3010" s="365" t="s">
        <v>34724</v>
      </c>
      <c r="C3010" s="365" t="s">
        <v>1583</v>
      </c>
      <c r="D3010" s="365" t="s">
        <v>1584</v>
      </c>
      <c r="E3010" s="366">
        <v>45.87</v>
      </c>
    </row>
    <row r="3011" spans="1:5" ht="12.75">
      <c r="A3011" s="365">
        <v>4059</v>
      </c>
      <c r="B3011" s="365" t="s">
        <v>34725</v>
      </c>
      <c r="C3011" s="365" t="s">
        <v>1589</v>
      </c>
      <c r="D3011" s="365" t="s">
        <v>1584</v>
      </c>
      <c r="E3011" s="366">
        <v>32.42</v>
      </c>
    </row>
    <row r="3012" spans="1:5" ht="12.75">
      <c r="A3012" s="365">
        <v>4062</v>
      </c>
      <c r="B3012" s="365" t="s">
        <v>34726</v>
      </c>
      <c r="C3012" s="365" t="s">
        <v>1583</v>
      </c>
      <c r="D3012" s="365" t="s">
        <v>1584</v>
      </c>
      <c r="E3012" s="366">
        <v>32.42</v>
      </c>
    </row>
    <row r="3013" spans="1:5" ht="12.75">
      <c r="A3013" s="365">
        <v>4061</v>
      </c>
      <c r="B3013" s="365" t="s">
        <v>34727</v>
      </c>
      <c r="C3013" s="365" t="s">
        <v>1583</v>
      </c>
      <c r="D3013" s="365" t="s">
        <v>1584</v>
      </c>
      <c r="E3013" s="366">
        <v>40.36</v>
      </c>
    </row>
    <row r="3014" spans="1:5" ht="12.75">
      <c r="A3014" s="365">
        <v>41315</v>
      </c>
      <c r="B3014" s="365" t="s">
        <v>34728</v>
      </c>
      <c r="C3014" s="365" t="s">
        <v>1590</v>
      </c>
      <c r="D3014" s="365" t="s">
        <v>1584</v>
      </c>
      <c r="E3014" s="366">
        <v>80.260000000000005</v>
      </c>
    </row>
    <row r="3015" spans="1:5" ht="12.75">
      <c r="A3015" s="365">
        <v>43148</v>
      </c>
      <c r="B3015" s="365" t="s">
        <v>34729</v>
      </c>
      <c r="C3015" s="365" t="s">
        <v>1590</v>
      </c>
      <c r="D3015" s="365" t="s">
        <v>1584</v>
      </c>
      <c r="E3015" s="366">
        <v>54.48</v>
      </c>
    </row>
    <row r="3016" spans="1:5" ht="12.75">
      <c r="A3016" s="365">
        <v>43147</v>
      </c>
      <c r="B3016" s="365" t="s">
        <v>34730</v>
      </c>
      <c r="C3016" s="365" t="s">
        <v>1590</v>
      </c>
      <c r="D3016" s="365" t="s">
        <v>1584</v>
      </c>
      <c r="E3016" s="366">
        <v>21.1</v>
      </c>
    </row>
    <row r="3017" spans="1:5" ht="12.75">
      <c r="A3017" s="365">
        <v>10608</v>
      </c>
      <c r="B3017" s="365" t="s">
        <v>34731</v>
      </c>
      <c r="C3017" s="365" t="s">
        <v>1583</v>
      </c>
      <c r="D3017" s="365" t="s">
        <v>1586</v>
      </c>
      <c r="E3017" s="364">
        <v>9667.99</v>
      </c>
    </row>
    <row r="3018" spans="1:5" ht="12.75">
      <c r="A3018" s="365">
        <v>4069</v>
      </c>
      <c r="B3018" s="365" t="s">
        <v>34732</v>
      </c>
      <c r="C3018" s="365" t="s">
        <v>1587</v>
      </c>
      <c r="D3018" s="365" t="s">
        <v>1584</v>
      </c>
      <c r="E3018" s="366">
        <v>56.54</v>
      </c>
    </row>
    <row r="3019" spans="1:5" ht="12.75">
      <c r="A3019" s="365">
        <v>40819</v>
      </c>
      <c r="B3019" s="365" t="s">
        <v>34733</v>
      </c>
      <c r="C3019" s="365" t="s">
        <v>1593</v>
      </c>
      <c r="D3019" s="365" t="s">
        <v>1584</v>
      </c>
      <c r="E3019" s="364">
        <v>9928.07</v>
      </c>
    </row>
    <row r="3020" spans="1:5" ht="12.75">
      <c r="A3020" s="365">
        <v>34361</v>
      </c>
      <c r="B3020" s="365" t="s">
        <v>34734</v>
      </c>
      <c r="C3020" s="365" t="s">
        <v>1590</v>
      </c>
      <c r="D3020" s="365" t="s">
        <v>1584</v>
      </c>
      <c r="E3020" s="366">
        <v>15.36</v>
      </c>
    </row>
    <row r="3021" spans="1:5" ht="12.75">
      <c r="A3021" s="365">
        <v>36512</v>
      </c>
      <c r="B3021" s="365" t="s">
        <v>34735</v>
      </c>
      <c r="C3021" s="365" t="s">
        <v>1583</v>
      </c>
      <c r="D3021" s="365" t="s">
        <v>1586</v>
      </c>
      <c r="E3021" s="364">
        <v>21226.14</v>
      </c>
    </row>
    <row r="3022" spans="1:5" ht="12.75">
      <c r="A3022" s="365">
        <v>44478</v>
      </c>
      <c r="B3022" s="365" t="s">
        <v>34736</v>
      </c>
      <c r="C3022" s="365" t="s">
        <v>1590</v>
      </c>
      <c r="D3022" s="365" t="s">
        <v>1584</v>
      </c>
      <c r="E3022" s="366">
        <v>12.59</v>
      </c>
    </row>
    <row r="3023" spans="1:5" ht="12.75">
      <c r="A3023" s="365">
        <v>44477</v>
      </c>
      <c r="B3023" s="365" t="s">
        <v>34737</v>
      </c>
      <c r="C3023" s="365" t="s">
        <v>1590</v>
      </c>
      <c r="D3023" s="365" t="s">
        <v>1584</v>
      </c>
      <c r="E3023" s="366">
        <v>12.59</v>
      </c>
    </row>
    <row r="3024" spans="1:5" ht="12.75">
      <c r="A3024" s="365">
        <v>11697</v>
      </c>
      <c r="B3024" s="365" t="s">
        <v>34738</v>
      </c>
      <c r="C3024" s="365" t="s">
        <v>1583</v>
      </c>
      <c r="D3024" s="365" t="s">
        <v>1584</v>
      </c>
      <c r="E3024" s="366">
        <v>696.72</v>
      </c>
    </row>
    <row r="3025" spans="1:5" ht="12.75">
      <c r="A3025" s="365">
        <v>11698</v>
      </c>
      <c r="B3025" s="365" t="s">
        <v>34739</v>
      </c>
      <c r="C3025" s="365" t="s">
        <v>1583</v>
      </c>
      <c r="D3025" s="365" t="s">
        <v>1584</v>
      </c>
      <c r="E3025" s="366">
        <v>831.15</v>
      </c>
    </row>
    <row r="3026" spans="1:5" ht="12.75">
      <c r="A3026" s="365">
        <v>10432</v>
      </c>
      <c r="B3026" s="365" t="s">
        <v>34740</v>
      </c>
      <c r="C3026" s="365" t="s">
        <v>1583</v>
      </c>
      <c r="D3026" s="365" t="s">
        <v>1584</v>
      </c>
      <c r="E3026" s="366">
        <v>339.33</v>
      </c>
    </row>
    <row r="3027" spans="1:5" ht="12.75">
      <c r="A3027" s="365">
        <v>11699</v>
      </c>
      <c r="B3027" s="365" t="s">
        <v>34741</v>
      </c>
      <c r="C3027" s="365" t="s">
        <v>1583</v>
      </c>
      <c r="D3027" s="365" t="s">
        <v>1584</v>
      </c>
      <c r="E3027" s="366">
        <v>918.61</v>
      </c>
    </row>
    <row r="3028" spans="1:5" ht="12.75">
      <c r="A3028" s="365">
        <v>44020</v>
      </c>
      <c r="B3028" s="365" t="s">
        <v>34742</v>
      </c>
      <c r="C3028" s="365" t="s">
        <v>1583</v>
      </c>
      <c r="D3028" s="365" t="s">
        <v>1584</v>
      </c>
      <c r="E3028" s="366">
        <v>837.18</v>
      </c>
    </row>
    <row r="3029" spans="1:5" ht="12.75">
      <c r="A3029" s="365">
        <v>41420</v>
      </c>
      <c r="B3029" s="365" t="s">
        <v>34743</v>
      </c>
      <c r="C3029" s="365" t="s">
        <v>1583</v>
      </c>
      <c r="D3029" s="365" t="s">
        <v>1584</v>
      </c>
      <c r="E3029" s="366">
        <v>8.35</v>
      </c>
    </row>
    <row r="3030" spans="1:5" ht="12.75">
      <c r="A3030" s="365">
        <v>41422</v>
      </c>
      <c r="B3030" s="365" t="s">
        <v>34744</v>
      </c>
      <c r="C3030" s="365" t="s">
        <v>1583</v>
      </c>
      <c r="D3030" s="365" t="s">
        <v>1584</v>
      </c>
      <c r="E3030" s="366">
        <v>11.4</v>
      </c>
    </row>
    <row r="3031" spans="1:5" ht="12.75">
      <c r="A3031" s="365">
        <v>41425</v>
      </c>
      <c r="B3031" s="365" t="s">
        <v>34745</v>
      </c>
      <c r="C3031" s="365" t="s">
        <v>1583</v>
      </c>
      <c r="D3031" s="365" t="s">
        <v>1584</v>
      </c>
      <c r="E3031" s="366">
        <v>5.83</v>
      </c>
    </row>
    <row r="3032" spans="1:5" ht="12.75">
      <c r="A3032" s="365">
        <v>41426</v>
      </c>
      <c r="B3032" s="365" t="s">
        <v>34746</v>
      </c>
      <c r="C3032" s="365" t="s">
        <v>1583</v>
      </c>
      <c r="D3032" s="365" t="s">
        <v>1584</v>
      </c>
      <c r="E3032" s="366">
        <v>10.52</v>
      </c>
    </row>
    <row r="3033" spans="1:5" ht="12.75">
      <c r="A3033" s="365">
        <v>41419</v>
      </c>
      <c r="B3033" s="365" t="s">
        <v>34747</v>
      </c>
      <c r="C3033" s="365" t="s">
        <v>1583</v>
      </c>
      <c r="D3033" s="365" t="s">
        <v>1584</v>
      </c>
      <c r="E3033" s="366">
        <v>6.14</v>
      </c>
    </row>
    <row r="3034" spans="1:5" ht="12.75">
      <c r="A3034" s="365">
        <v>41421</v>
      </c>
      <c r="B3034" s="365" t="s">
        <v>34748</v>
      </c>
      <c r="C3034" s="365" t="s">
        <v>1583</v>
      </c>
      <c r="D3034" s="365" t="s">
        <v>1584</v>
      </c>
      <c r="E3034" s="366">
        <v>8.33</v>
      </c>
    </row>
    <row r="3035" spans="1:5" ht="12.75">
      <c r="A3035" s="365">
        <v>41414</v>
      </c>
      <c r="B3035" s="365" t="s">
        <v>34749</v>
      </c>
      <c r="C3035" s="365" t="s">
        <v>1583</v>
      </c>
      <c r="D3035" s="365" t="s">
        <v>1584</v>
      </c>
      <c r="E3035" s="366">
        <v>19.309999999999999</v>
      </c>
    </row>
    <row r="3036" spans="1:5" ht="12.75">
      <c r="A3036" s="365">
        <v>41415</v>
      </c>
      <c r="B3036" s="365" t="s">
        <v>34750</v>
      </c>
      <c r="C3036" s="365" t="s">
        <v>1583</v>
      </c>
      <c r="D3036" s="365" t="s">
        <v>1584</v>
      </c>
      <c r="E3036" s="366">
        <v>22.49</v>
      </c>
    </row>
    <row r="3037" spans="1:5" ht="12.75">
      <c r="A3037" s="365">
        <v>37514</v>
      </c>
      <c r="B3037" s="365" t="s">
        <v>34751</v>
      </c>
      <c r="C3037" s="365" t="s">
        <v>1583</v>
      </c>
      <c r="D3037" s="365" t="s">
        <v>1586</v>
      </c>
      <c r="E3037" s="364">
        <v>275000</v>
      </c>
    </row>
    <row r="3038" spans="1:5" ht="12.75">
      <c r="A3038" s="365">
        <v>37519</v>
      </c>
      <c r="B3038" s="365" t="s">
        <v>34752</v>
      </c>
      <c r="C3038" s="365" t="s">
        <v>1583</v>
      </c>
      <c r="D3038" s="365" t="s">
        <v>1586</v>
      </c>
      <c r="E3038" s="364">
        <v>424405.68</v>
      </c>
    </row>
    <row r="3039" spans="1:5" ht="12.75">
      <c r="A3039" s="365">
        <v>37520</v>
      </c>
      <c r="B3039" s="365" t="s">
        <v>34753</v>
      </c>
      <c r="C3039" s="365" t="s">
        <v>1583</v>
      </c>
      <c r="D3039" s="365" t="s">
        <v>1586</v>
      </c>
      <c r="E3039" s="364">
        <v>417448.21</v>
      </c>
    </row>
    <row r="3040" spans="1:5" ht="12.75">
      <c r="A3040" s="365">
        <v>37521</v>
      </c>
      <c r="B3040" s="365" t="s">
        <v>34754</v>
      </c>
      <c r="C3040" s="365" t="s">
        <v>1583</v>
      </c>
      <c r="D3040" s="365" t="s">
        <v>1586</v>
      </c>
      <c r="E3040" s="364">
        <v>509286.82</v>
      </c>
    </row>
    <row r="3041" spans="1:5" ht="12.75">
      <c r="A3041" s="365">
        <v>37522</v>
      </c>
      <c r="B3041" s="365" t="s">
        <v>34755</v>
      </c>
      <c r="C3041" s="365" t="s">
        <v>1583</v>
      </c>
      <c r="D3041" s="365" t="s">
        <v>1586</v>
      </c>
      <c r="E3041" s="364">
        <v>524609.11</v>
      </c>
    </row>
    <row r="3042" spans="1:5" ht="12.75">
      <c r="A3042" s="365">
        <v>21109</v>
      </c>
      <c r="B3042" s="365" t="s">
        <v>34756</v>
      </c>
      <c r="C3042" s="365" t="s">
        <v>1583</v>
      </c>
      <c r="D3042" s="365" t="s">
        <v>1586</v>
      </c>
      <c r="E3042" s="366">
        <v>70.959999999999994</v>
      </c>
    </row>
    <row r="3043" spans="1:5" ht="12.75">
      <c r="A3043" s="365">
        <v>37546</v>
      </c>
      <c r="B3043" s="365" t="s">
        <v>34757</v>
      </c>
      <c r="C3043" s="365" t="s">
        <v>1583</v>
      </c>
      <c r="D3043" s="365" t="s">
        <v>1584</v>
      </c>
      <c r="E3043" s="364">
        <v>12091.3</v>
      </c>
    </row>
    <row r="3044" spans="1:5" ht="12.75">
      <c r="A3044" s="365">
        <v>37544</v>
      </c>
      <c r="B3044" s="365" t="s">
        <v>34758</v>
      </c>
      <c r="C3044" s="365" t="s">
        <v>1583</v>
      </c>
      <c r="D3044" s="365" t="s">
        <v>1584</v>
      </c>
      <c r="E3044" s="364">
        <v>12788.59</v>
      </c>
    </row>
    <row r="3045" spans="1:5" ht="12.75">
      <c r="A3045" s="365">
        <v>37545</v>
      </c>
      <c r="B3045" s="365" t="s">
        <v>34759</v>
      </c>
      <c r="C3045" s="365" t="s">
        <v>1583</v>
      </c>
      <c r="D3045" s="365" t="s">
        <v>1584</v>
      </c>
      <c r="E3045" s="364">
        <v>15216.7</v>
      </c>
    </row>
    <row r="3046" spans="1:5" ht="12.75">
      <c r="A3046" s="365">
        <v>36793</v>
      </c>
      <c r="B3046" s="365" t="s">
        <v>34760</v>
      </c>
      <c r="C3046" s="365" t="s">
        <v>1583</v>
      </c>
      <c r="D3046" s="365" t="s">
        <v>1584</v>
      </c>
      <c r="E3046" s="366">
        <v>690.28</v>
      </c>
    </row>
    <row r="3047" spans="1:5" ht="12.75">
      <c r="A3047" s="365">
        <v>11769</v>
      </c>
      <c r="B3047" s="365" t="s">
        <v>34761</v>
      </c>
      <c r="C3047" s="365" t="s">
        <v>1583</v>
      </c>
      <c r="D3047" s="365" t="s">
        <v>1584</v>
      </c>
      <c r="E3047" s="366">
        <v>305.05</v>
      </c>
    </row>
    <row r="3048" spans="1:5" ht="12.75">
      <c r="A3048" s="365">
        <v>11771</v>
      </c>
      <c r="B3048" s="365" t="s">
        <v>34762</v>
      </c>
      <c r="C3048" s="365" t="s">
        <v>1583</v>
      </c>
      <c r="D3048" s="365" t="s">
        <v>1584</v>
      </c>
      <c r="E3048" s="366">
        <v>373.65</v>
      </c>
    </row>
    <row r="3049" spans="1:5" ht="12.75">
      <c r="A3049" s="365">
        <v>39919</v>
      </c>
      <c r="B3049" s="365" t="s">
        <v>34763</v>
      </c>
      <c r="C3049" s="365" t="s">
        <v>1583</v>
      </c>
      <c r="D3049" s="365" t="s">
        <v>1584</v>
      </c>
      <c r="E3049" s="364">
        <v>60523.67</v>
      </c>
    </row>
    <row r="3050" spans="1:5" ht="12.75">
      <c r="A3050" s="365">
        <v>38385</v>
      </c>
      <c r="B3050" s="365" t="s">
        <v>34764</v>
      </c>
      <c r="C3050" s="365" t="s">
        <v>1583</v>
      </c>
      <c r="D3050" s="365" t="s">
        <v>1584</v>
      </c>
      <c r="E3050" s="366">
        <v>49.62</v>
      </c>
    </row>
    <row r="3051" spans="1:5" ht="12.75">
      <c r="A3051" s="365">
        <v>36800</v>
      </c>
      <c r="B3051" s="365" t="s">
        <v>34765</v>
      </c>
      <c r="C3051" s="365" t="s">
        <v>1583</v>
      </c>
      <c r="D3051" s="365" t="s">
        <v>1584</v>
      </c>
      <c r="E3051" s="366">
        <v>183.3</v>
      </c>
    </row>
    <row r="3052" spans="1:5" ht="12.75">
      <c r="A3052" s="365">
        <v>37587</v>
      </c>
      <c r="B3052" s="365" t="s">
        <v>34766</v>
      </c>
      <c r="C3052" s="365" t="s">
        <v>1583</v>
      </c>
      <c r="D3052" s="365" t="s">
        <v>1584</v>
      </c>
      <c r="E3052" s="366">
        <v>402.7</v>
      </c>
    </row>
    <row r="3053" spans="1:5" ht="12.75">
      <c r="A3053" s="365">
        <v>11561</v>
      </c>
      <c r="B3053" s="365" t="s">
        <v>34767</v>
      </c>
      <c r="C3053" s="365" t="s">
        <v>1583</v>
      </c>
      <c r="D3053" s="365" t="s">
        <v>1584</v>
      </c>
      <c r="E3053" s="366">
        <v>225.57</v>
      </c>
    </row>
    <row r="3054" spans="1:5" ht="12.75">
      <c r="A3054" s="365">
        <v>43604</v>
      </c>
      <c r="B3054" s="365" t="s">
        <v>34768</v>
      </c>
      <c r="C3054" s="365" t="s">
        <v>1583</v>
      </c>
      <c r="D3054" s="365" t="s">
        <v>1584</v>
      </c>
      <c r="E3054" s="366">
        <v>120.25</v>
      </c>
    </row>
    <row r="3055" spans="1:5" ht="12.75">
      <c r="A3055" s="365">
        <v>11560</v>
      </c>
      <c r="B3055" s="365" t="s">
        <v>34769</v>
      </c>
      <c r="C3055" s="365" t="s">
        <v>1583</v>
      </c>
      <c r="D3055" s="365" t="s">
        <v>1584</v>
      </c>
      <c r="E3055" s="366">
        <v>174.1</v>
      </c>
    </row>
    <row r="3056" spans="1:5" ht="12.75">
      <c r="A3056" s="365">
        <v>11499</v>
      </c>
      <c r="B3056" s="365" t="s">
        <v>34770</v>
      </c>
      <c r="C3056" s="365" t="s">
        <v>1583</v>
      </c>
      <c r="D3056" s="365" t="s">
        <v>1584</v>
      </c>
      <c r="E3056" s="366">
        <v>667.01</v>
      </c>
    </row>
    <row r="3057" spans="1:5" ht="12.75">
      <c r="A3057" s="365">
        <v>34761</v>
      </c>
      <c r="B3057" s="365" t="s">
        <v>34771</v>
      </c>
      <c r="C3057" s="365" t="s">
        <v>1587</v>
      </c>
      <c r="D3057" s="365" t="s">
        <v>1584</v>
      </c>
      <c r="E3057" s="366">
        <v>20.5</v>
      </c>
    </row>
    <row r="3058" spans="1:5" ht="12.75">
      <c r="A3058" s="365">
        <v>40924</v>
      </c>
      <c r="B3058" s="365" t="s">
        <v>34772</v>
      </c>
      <c r="C3058" s="365" t="s">
        <v>1593</v>
      </c>
      <c r="D3058" s="365" t="s">
        <v>1584</v>
      </c>
      <c r="E3058" s="364">
        <v>3602.62</v>
      </c>
    </row>
    <row r="3059" spans="1:5" ht="12.75">
      <c r="A3059" s="365">
        <v>40983</v>
      </c>
      <c r="B3059" s="365" t="s">
        <v>34773</v>
      </c>
      <c r="C3059" s="365" t="s">
        <v>1593</v>
      </c>
      <c r="D3059" s="365" t="s">
        <v>1584</v>
      </c>
      <c r="E3059" s="364">
        <v>3975.53</v>
      </c>
    </row>
    <row r="3060" spans="1:5" ht="12.75">
      <c r="A3060" s="365">
        <v>44497</v>
      </c>
      <c r="B3060" s="365" t="s">
        <v>34774</v>
      </c>
      <c r="C3060" s="365" t="s">
        <v>1587</v>
      </c>
      <c r="D3060" s="365" t="s">
        <v>1584</v>
      </c>
      <c r="E3060" s="366">
        <v>22.64</v>
      </c>
    </row>
    <row r="3061" spans="1:5" ht="12.75">
      <c r="A3061" s="365">
        <v>2437</v>
      </c>
      <c r="B3061" s="365" t="s">
        <v>34775</v>
      </c>
      <c r="C3061" s="365" t="s">
        <v>1587</v>
      </c>
      <c r="D3061" s="365" t="s">
        <v>1584</v>
      </c>
      <c r="E3061" s="366">
        <v>23.31</v>
      </c>
    </row>
    <row r="3062" spans="1:5" ht="12.75">
      <c r="A3062" s="365">
        <v>40921</v>
      </c>
      <c r="B3062" s="365" t="s">
        <v>34776</v>
      </c>
      <c r="C3062" s="365" t="s">
        <v>1593</v>
      </c>
      <c r="D3062" s="365" t="s">
        <v>1584</v>
      </c>
      <c r="E3062" s="364">
        <v>4093.06</v>
      </c>
    </row>
    <row r="3063" spans="1:5" ht="12.75">
      <c r="A3063" s="365">
        <v>14252</v>
      </c>
      <c r="B3063" s="365" t="s">
        <v>34777</v>
      </c>
      <c r="C3063" s="365" t="s">
        <v>1583</v>
      </c>
      <c r="D3063" s="365" t="s">
        <v>1584</v>
      </c>
      <c r="E3063" s="364">
        <v>2813.44</v>
      </c>
    </row>
    <row r="3064" spans="1:5" ht="12.75">
      <c r="A3064" s="365">
        <v>730</v>
      </c>
      <c r="B3064" s="365" t="s">
        <v>34778</v>
      </c>
      <c r="C3064" s="365" t="s">
        <v>1583</v>
      </c>
      <c r="D3064" s="365" t="s">
        <v>1584</v>
      </c>
      <c r="E3064" s="364">
        <v>7516.98</v>
      </c>
    </row>
    <row r="3065" spans="1:5" ht="12.75">
      <c r="A3065" s="365">
        <v>723</v>
      </c>
      <c r="B3065" s="365" t="s">
        <v>34779</v>
      </c>
      <c r="C3065" s="365" t="s">
        <v>1583</v>
      </c>
      <c r="D3065" s="365" t="s">
        <v>1584</v>
      </c>
      <c r="E3065" s="364">
        <v>3736.2</v>
      </c>
    </row>
    <row r="3066" spans="1:5" ht="12.75">
      <c r="A3066" s="365">
        <v>36502</v>
      </c>
      <c r="B3066" s="365" t="s">
        <v>34780</v>
      </c>
      <c r="C3066" s="365" t="s">
        <v>1583</v>
      </c>
      <c r="D3066" s="365" t="s">
        <v>1584</v>
      </c>
      <c r="E3066" s="364">
        <v>3511.58</v>
      </c>
    </row>
    <row r="3067" spans="1:5" ht="12.75">
      <c r="A3067" s="365">
        <v>36503</v>
      </c>
      <c r="B3067" s="365" t="s">
        <v>34781</v>
      </c>
      <c r="C3067" s="365" t="s">
        <v>1583</v>
      </c>
      <c r="D3067" s="365" t="s">
        <v>1584</v>
      </c>
      <c r="E3067" s="364">
        <v>4330.2</v>
      </c>
    </row>
    <row r="3068" spans="1:5" ht="12.75">
      <c r="A3068" s="365">
        <v>4090</v>
      </c>
      <c r="B3068" s="365" t="s">
        <v>34782</v>
      </c>
      <c r="C3068" s="365" t="s">
        <v>1583</v>
      </c>
      <c r="D3068" s="365" t="s">
        <v>1588</v>
      </c>
      <c r="E3068" s="364">
        <v>1190000</v>
      </c>
    </row>
    <row r="3069" spans="1:5" ht="12.75">
      <c r="A3069" s="365">
        <v>13227</v>
      </c>
      <c r="B3069" s="365" t="s">
        <v>34783</v>
      </c>
      <c r="C3069" s="365" t="s">
        <v>1583</v>
      </c>
      <c r="D3069" s="365" t="s">
        <v>1584</v>
      </c>
      <c r="E3069" s="364">
        <v>1478723.39</v>
      </c>
    </row>
    <row r="3070" spans="1:5" ht="12.75">
      <c r="A3070" s="365">
        <v>10597</v>
      </c>
      <c r="B3070" s="365" t="s">
        <v>34784</v>
      </c>
      <c r="C3070" s="365" t="s">
        <v>1583</v>
      </c>
      <c r="D3070" s="365" t="s">
        <v>1584</v>
      </c>
      <c r="E3070" s="364">
        <v>1556547.13</v>
      </c>
    </row>
    <row r="3071" spans="1:5" ht="12.75">
      <c r="A3071" s="365">
        <v>39628</v>
      </c>
      <c r="B3071" s="365" t="s">
        <v>34785</v>
      </c>
      <c r="C3071" s="365" t="s">
        <v>1583</v>
      </c>
      <c r="D3071" s="365" t="s">
        <v>1586</v>
      </c>
      <c r="E3071" s="364">
        <v>4644.46</v>
      </c>
    </row>
    <row r="3072" spans="1:5" ht="12.75">
      <c r="A3072" s="365">
        <v>39404</v>
      </c>
      <c r="B3072" s="365" t="s">
        <v>34786</v>
      </c>
      <c r="C3072" s="365" t="s">
        <v>1583</v>
      </c>
      <c r="D3072" s="365" t="s">
        <v>1586</v>
      </c>
      <c r="E3072" s="364">
        <v>2303.0300000000002</v>
      </c>
    </row>
    <row r="3073" spans="1:5" ht="12.75">
      <c r="A3073" s="365">
        <v>39402</v>
      </c>
      <c r="B3073" s="365" t="s">
        <v>34787</v>
      </c>
      <c r="C3073" s="365" t="s">
        <v>1583</v>
      </c>
      <c r="D3073" s="365" t="s">
        <v>1586</v>
      </c>
      <c r="E3073" s="364">
        <v>1897.26</v>
      </c>
    </row>
    <row r="3074" spans="1:5" ht="12.75">
      <c r="A3074" s="365">
        <v>39403</v>
      </c>
      <c r="B3074" s="365" t="s">
        <v>34788</v>
      </c>
      <c r="C3074" s="365" t="s">
        <v>1583</v>
      </c>
      <c r="D3074" s="365" t="s">
        <v>1586</v>
      </c>
      <c r="E3074" s="364">
        <v>1855.99</v>
      </c>
    </row>
    <row r="3075" spans="1:5" ht="12.75">
      <c r="A3075" s="365">
        <v>4093</v>
      </c>
      <c r="B3075" s="365" t="s">
        <v>34789</v>
      </c>
      <c r="C3075" s="365" t="s">
        <v>1587</v>
      </c>
      <c r="D3075" s="365" t="s">
        <v>1584</v>
      </c>
      <c r="E3075" s="366">
        <v>21.63</v>
      </c>
    </row>
    <row r="3076" spans="1:5" ht="12.75">
      <c r="A3076" s="365">
        <v>10512</v>
      </c>
      <c r="B3076" s="365" t="s">
        <v>34790</v>
      </c>
      <c r="C3076" s="365" t="s">
        <v>1593</v>
      </c>
      <c r="D3076" s="365" t="s">
        <v>1584</v>
      </c>
      <c r="E3076" s="364">
        <v>3797.88</v>
      </c>
    </row>
    <row r="3077" spans="1:5" ht="12.75">
      <c r="A3077" s="365">
        <v>20020</v>
      </c>
      <c r="B3077" s="365" t="s">
        <v>34791</v>
      </c>
      <c r="C3077" s="365" t="s">
        <v>1587</v>
      </c>
      <c r="D3077" s="365" t="s">
        <v>1584</v>
      </c>
      <c r="E3077" s="366">
        <v>20.39</v>
      </c>
    </row>
    <row r="3078" spans="1:5" ht="12.75">
      <c r="A3078" s="365">
        <v>41038</v>
      </c>
      <c r="B3078" s="365" t="s">
        <v>34792</v>
      </c>
      <c r="C3078" s="365" t="s">
        <v>1593</v>
      </c>
      <c r="D3078" s="365" t="s">
        <v>1584</v>
      </c>
      <c r="E3078" s="364">
        <v>3582.36</v>
      </c>
    </row>
    <row r="3079" spans="1:5" ht="12.75">
      <c r="A3079" s="365">
        <v>4094</v>
      </c>
      <c r="B3079" s="365" t="s">
        <v>34793</v>
      </c>
      <c r="C3079" s="365" t="s">
        <v>1587</v>
      </c>
      <c r="D3079" s="365" t="s">
        <v>1584</v>
      </c>
      <c r="E3079" s="366">
        <v>28.87</v>
      </c>
    </row>
    <row r="3080" spans="1:5" ht="12.75">
      <c r="A3080" s="365">
        <v>40988</v>
      </c>
      <c r="B3080" s="365" t="s">
        <v>34794</v>
      </c>
      <c r="C3080" s="365" t="s">
        <v>1593</v>
      </c>
      <c r="D3080" s="365" t="s">
        <v>1584</v>
      </c>
      <c r="E3080" s="364">
        <v>5071.83</v>
      </c>
    </row>
    <row r="3081" spans="1:5" ht="12.75">
      <c r="A3081" s="365">
        <v>4095</v>
      </c>
      <c r="B3081" s="365" t="s">
        <v>34795</v>
      </c>
      <c r="C3081" s="365" t="s">
        <v>1587</v>
      </c>
      <c r="D3081" s="365" t="s">
        <v>1584</v>
      </c>
      <c r="E3081" s="366">
        <v>20.85</v>
      </c>
    </row>
    <row r="3082" spans="1:5" ht="12.75">
      <c r="A3082" s="365">
        <v>40990</v>
      </c>
      <c r="B3082" s="365" t="s">
        <v>34796</v>
      </c>
      <c r="C3082" s="365" t="s">
        <v>1593</v>
      </c>
      <c r="D3082" s="365" t="s">
        <v>1584</v>
      </c>
      <c r="E3082" s="364">
        <v>3661.09</v>
      </c>
    </row>
    <row r="3083" spans="1:5" ht="12.75">
      <c r="A3083" s="365">
        <v>4097</v>
      </c>
      <c r="B3083" s="365" t="s">
        <v>34797</v>
      </c>
      <c r="C3083" s="365" t="s">
        <v>1587</v>
      </c>
      <c r="D3083" s="365" t="s">
        <v>1584</v>
      </c>
      <c r="E3083" s="366">
        <v>24.85</v>
      </c>
    </row>
    <row r="3084" spans="1:5" ht="12.75">
      <c r="A3084" s="365">
        <v>40994</v>
      </c>
      <c r="B3084" s="365" t="s">
        <v>34798</v>
      </c>
      <c r="C3084" s="365" t="s">
        <v>1593</v>
      </c>
      <c r="D3084" s="365" t="s">
        <v>1584</v>
      </c>
      <c r="E3084" s="364">
        <v>4363.97</v>
      </c>
    </row>
    <row r="3085" spans="1:5" ht="12.75">
      <c r="A3085" s="365">
        <v>4096</v>
      </c>
      <c r="B3085" s="365" t="s">
        <v>34799</v>
      </c>
      <c r="C3085" s="365" t="s">
        <v>1587</v>
      </c>
      <c r="D3085" s="365" t="s">
        <v>1584</v>
      </c>
      <c r="E3085" s="366">
        <v>25.09</v>
      </c>
    </row>
    <row r="3086" spans="1:5" ht="12.75">
      <c r="A3086" s="365">
        <v>40992</v>
      </c>
      <c r="B3086" s="365" t="s">
        <v>34800</v>
      </c>
      <c r="C3086" s="365" t="s">
        <v>1593</v>
      </c>
      <c r="D3086" s="365" t="s">
        <v>1584</v>
      </c>
      <c r="E3086" s="364">
        <v>4406.3599999999997</v>
      </c>
    </row>
    <row r="3087" spans="1:5" ht="12.75">
      <c r="A3087" s="365">
        <v>4114</v>
      </c>
      <c r="B3087" s="365" t="s">
        <v>34801</v>
      </c>
      <c r="C3087" s="365" t="s">
        <v>1583</v>
      </c>
      <c r="D3087" s="365" t="s">
        <v>1584</v>
      </c>
      <c r="E3087" s="366">
        <v>74.31</v>
      </c>
    </row>
    <row r="3088" spans="1:5" ht="12.75">
      <c r="A3088" s="365">
        <v>36797</v>
      </c>
      <c r="B3088" s="365" t="s">
        <v>34802</v>
      </c>
      <c r="C3088" s="365" t="s">
        <v>1583</v>
      </c>
      <c r="D3088" s="365" t="s">
        <v>1584</v>
      </c>
      <c r="E3088" s="366">
        <v>66.16</v>
      </c>
    </row>
    <row r="3089" spans="1:5" ht="12.75">
      <c r="A3089" s="365">
        <v>4107</v>
      </c>
      <c r="B3089" s="365" t="s">
        <v>34803</v>
      </c>
      <c r="C3089" s="365" t="s">
        <v>1583</v>
      </c>
      <c r="D3089" s="365" t="s">
        <v>1584</v>
      </c>
      <c r="E3089" s="366">
        <v>62.38</v>
      </c>
    </row>
    <row r="3090" spans="1:5" ht="12.75">
      <c r="A3090" s="365">
        <v>4102</v>
      </c>
      <c r="B3090" s="365" t="s">
        <v>34804</v>
      </c>
      <c r="C3090" s="365" t="s">
        <v>1583</v>
      </c>
      <c r="D3090" s="365" t="s">
        <v>1588</v>
      </c>
      <c r="E3090" s="366">
        <v>76.150000000000006</v>
      </c>
    </row>
    <row r="3091" spans="1:5" ht="12.75">
      <c r="A3091" s="365">
        <v>36799</v>
      </c>
      <c r="B3091" s="365" t="s">
        <v>34805</v>
      </c>
      <c r="C3091" s="365" t="s">
        <v>1583</v>
      </c>
      <c r="D3091" s="365" t="s">
        <v>1584</v>
      </c>
      <c r="E3091" s="366">
        <v>64.22</v>
      </c>
    </row>
    <row r="3092" spans="1:5" ht="12.75">
      <c r="A3092" s="365">
        <v>2747</v>
      </c>
      <c r="B3092" s="365" t="s">
        <v>34806</v>
      </c>
      <c r="C3092" s="365" t="s">
        <v>1589</v>
      </c>
      <c r="D3092" s="365" t="s">
        <v>1586</v>
      </c>
      <c r="E3092" s="366">
        <v>27.41</v>
      </c>
    </row>
    <row r="3093" spans="1:5" ht="12.75">
      <c r="A3093" s="365">
        <v>21138</v>
      </c>
      <c r="B3093" s="365" t="s">
        <v>34807</v>
      </c>
      <c r="C3093" s="365" t="s">
        <v>1589</v>
      </c>
      <c r="D3093" s="365" t="s">
        <v>1586</v>
      </c>
      <c r="E3093" s="366">
        <v>8.69</v>
      </c>
    </row>
    <row r="3094" spans="1:5" ht="12.75">
      <c r="A3094" s="365">
        <v>10826</v>
      </c>
      <c r="B3094" s="365" t="s">
        <v>34808</v>
      </c>
      <c r="C3094" s="365" t="s">
        <v>1583</v>
      </c>
      <c r="D3094" s="365" t="s">
        <v>1584</v>
      </c>
      <c r="E3094" s="366">
        <v>71.83</v>
      </c>
    </row>
    <row r="3095" spans="1:5" ht="12.75">
      <c r="A3095" s="365">
        <v>365</v>
      </c>
      <c r="B3095" s="365" t="s">
        <v>34809</v>
      </c>
      <c r="C3095" s="365" t="s">
        <v>1583</v>
      </c>
      <c r="D3095" s="365" t="s">
        <v>1584</v>
      </c>
      <c r="E3095" s="366">
        <v>44.54</v>
      </c>
    </row>
    <row r="3096" spans="1:5" ht="12.75">
      <c r="A3096" s="365">
        <v>38639</v>
      </c>
      <c r="B3096" s="365" t="s">
        <v>34810</v>
      </c>
      <c r="C3096" s="365" t="s">
        <v>1583</v>
      </c>
      <c r="D3096" s="365" t="s">
        <v>1584</v>
      </c>
      <c r="E3096" s="366">
        <v>172.41</v>
      </c>
    </row>
    <row r="3097" spans="1:5" ht="12.75">
      <c r="A3097" s="365">
        <v>38640</v>
      </c>
      <c r="B3097" s="365" t="s">
        <v>34811</v>
      </c>
      <c r="C3097" s="365" t="s">
        <v>1583</v>
      </c>
      <c r="D3097" s="365" t="s">
        <v>1584</v>
      </c>
      <c r="E3097" s="366">
        <v>2.58</v>
      </c>
    </row>
    <row r="3098" spans="1:5" ht="12.75">
      <c r="A3098" s="365">
        <v>358</v>
      </c>
      <c r="B3098" s="365" t="s">
        <v>34812</v>
      </c>
      <c r="C3098" s="365" t="s">
        <v>1583</v>
      </c>
      <c r="D3098" s="365" t="s">
        <v>1584</v>
      </c>
      <c r="E3098" s="366">
        <v>53.16</v>
      </c>
    </row>
    <row r="3099" spans="1:5" ht="12.75">
      <c r="A3099" s="365">
        <v>359</v>
      </c>
      <c r="B3099" s="365" t="s">
        <v>34813</v>
      </c>
      <c r="C3099" s="365" t="s">
        <v>1583</v>
      </c>
      <c r="D3099" s="365" t="s">
        <v>1584</v>
      </c>
      <c r="E3099" s="366">
        <v>109.19</v>
      </c>
    </row>
    <row r="3100" spans="1:5" ht="12.75">
      <c r="A3100" s="365">
        <v>38641</v>
      </c>
      <c r="B3100" s="365" t="s">
        <v>34814</v>
      </c>
      <c r="C3100" s="365" t="s">
        <v>1583</v>
      </c>
      <c r="D3100" s="365" t="s">
        <v>1584</v>
      </c>
      <c r="E3100" s="366">
        <v>107.75</v>
      </c>
    </row>
    <row r="3101" spans="1:5" ht="12.75">
      <c r="A3101" s="365">
        <v>360</v>
      </c>
      <c r="B3101" s="365" t="s">
        <v>34815</v>
      </c>
      <c r="C3101" s="365" t="s">
        <v>1583</v>
      </c>
      <c r="D3101" s="365" t="s">
        <v>1588</v>
      </c>
      <c r="E3101" s="366">
        <v>2.5</v>
      </c>
    </row>
    <row r="3102" spans="1:5" ht="12.75">
      <c r="A3102" s="365">
        <v>42430</v>
      </c>
      <c r="B3102" s="365" t="s">
        <v>34816</v>
      </c>
      <c r="C3102" s="365" t="s">
        <v>1583</v>
      </c>
      <c r="D3102" s="365" t="s">
        <v>1586</v>
      </c>
      <c r="E3102" s="364">
        <v>6377.55</v>
      </c>
    </row>
    <row r="3103" spans="1:5" ht="12.75">
      <c r="A3103" s="365">
        <v>4209</v>
      </c>
      <c r="B3103" s="365" t="s">
        <v>34817</v>
      </c>
      <c r="C3103" s="365" t="s">
        <v>1583</v>
      </c>
      <c r="D3103" s="365" t="s">
        <v>1586</v>
      </c>
      <c r="E3103" s="366">
        <v>23.7</v>
      </c>
    </row>
    <row r="3104" spans="1:5" ht="12.75">
      <c r="A3104" s="365">
        <v>4180</v>
      </c>
      <c r="B3104" s="365" t="s">
        <v>34818</v>
      </c>
      <c r="C3104" s="365" t="s">
        <v>1583</v>
      </c>
      <c r="D3104" s="365" t="s">
        <v>1586</v>
      </c>
      <c r="E3104" s="366">
        <v>17.84</v>
      </c>
    </row>
    <row r="3105" spans="1:5" ht="12.75">
      <c r="A3105" s="365">
        <v>4177</v>
      </c>
      <c r="B3105" s="365" t="s">
        <v>34819</v>
      </c>
      <c r="C3105" s="365" t="s">
        <v>1583</v>
      </c>
      <c r="D3105" s="365" t="s">
        <v>1586</v>
      </c>
      <c r="E3105" s="366">
        <v>5.92</v>
      </c>
    </row>
    <row r="3106" spans="1:5" ht="12.75">
      <c r="A3106" s="365">
        <v>4179</v>
      </c>
      <c r="B3106" s="365" t="s">
        <v>34820</v>
      </c>
      <c r="C3106" s="365" t="s">
        <v>1583</v>
      </c>
      <c r="D3106" s="365" t="s">
        <v>1586</v>
      </c>
      <c r="E3106" s="366">
        <v>12.11</v>
      </c>
    </row>
    <row r="3107" spans="1:5" ht="12.75">
      <c r="A3107" s="365">
        <v>4208</v>
      </c>
      <c r="B3107" s="365" t="s">
        <v>34821</v>
      </c>
      <c r="C3107" s="365" t="s">
        <v>1583</v>
      </c>
      <c r="D3107" s="365" t="s">
        <v>1586</v>
      </c>
      <c r="E3107" s="366">
        <v>56.4</v>
      </c>
    </row>
    <row r="3108" spans="1:5" ht="12.75">
      <c r="A3108" s="365">
        <v>4181</v>
      </c>
      <c r="B3108" s="365" t="s">
        <v>34822</v>
      </c>
      <c r="C3108" s="365" t="s">
        <v>1583</v>
      </c>
      <c r="D3108" s="365" t="s">
        <v>1586</v>
      </c>
      <c r="E3108" s="366">
        <v>36.85</v>
      </c>
    </row>
    <row r="3109" spans="1:5" ht="12.75">
      <c r="A3109" s="365">
        <v>4178</v>
      </c>
      <c r="B3109" s="365" t="s">
        <v>34823</v>
      </c>
      <c r="C3109" s="365" t="s">
        <v>1583</v>
      </c>
      <c r="D3109" s="365" t="s">
        <v>1586</v>
      </c>
      <c r="E3109" s="366">
        <v>8.2100000000000009</v>
      </c>
    </row>
    <row r="3110" spans="1:5" ht="12.75">
      <c r="A3110" s="365">
        <v>4182</v>
      </c>
      <c r="B3110" s="365" t="s">
        <v>34824</v>
      </c>
      <c r="C3110" s="365" t="s">
        <v>1583</v>
      </c>
      <c r="D3110" s="365" t="s">
        <v>1586</v>
      </c>
      <c r="E3110" s="366">
        <v>91.75</v>
      </c>
    </row>
    <row r="3111" spans="1:5" ht="12.75">
      <c r="A3111" s="365">
        <v>4183</v>
      </c>
      <c r="B3111" s="365" t="s">
        <v>34825</v>
      </c>
      <c r="C3111" s="365" t="s">
        <v>1583</v>
      </c>
      <c r="D3111" s="365" t="s">
        <v>1586</v>
      </c>
      <c r="E3111" s="366">
        <v>147.72</v>
      </c>
    </row>
    <row r="3112" spans="1:5" ht="12.75">
      <c r="A3112" s="365">
        <v>4184</v>
      </c>
      <c r="B3112" s="365" t="s">
        <v>34826</v>
      </c>
      <c r="C3112" s="365" t="s">
        <v>1583</v>
      </c>
      <c r="D3112" s="365" t="s">
        <v>1586</v>
      </c>
      <c r="E3112" s="366">
        <v>326.07</v>
      </c>
    </row>
    <row r="3113" spans="1:5" ht="12.75">
      <c r="A3113" s="365">
        <v>4185</v>
      </c>
      <c r="B3113" s="365" t="s">
        <v>34827</v>
      </c>
      <c r="C3113" s="365" t="s">
        <v>1583</v>
      </c>
      <c r="D3113" s="365" t="s">
        <v>1586</v>
      </c>
      <c r="E3113" s="366">
        <v>541.79</v>
      </c>
    </row>
    <row r="3114" spans="1:5" ht="12.75">
      <c r="A3114" s="365">
        <v>4205</v>
      </c>
      <c r="B3114" s="365" t="s">
        <v>34828</v>
      </c>
      <c r="C3114" s="365" t="s">
        <v>1583</v>
      </c>
      <c r="D3114" s="365" t="s">
        <v>1586</v>
      </c>
      <c r="E3114" s="366">
        <v>31.29</v>
      </c>
    </row>
    <row r="3115" spans="1:5" ht="12.75">
      <c r="A3115" s="365">
        <v>4192</v>
      </c>
      <c r="B3115" s="365" t="s">
        <v>34829</v>
      </c>
      <c r="C3115" s="365" t="s">
        <v>1583</v>
      </c>
      <c r="D3115" s="365" t="s">
        <v>1586</v>
      </c>
      <c r="E3115" s="366">
        <v>31.29</v>
      </c>
    </row>
    <row r="3116" spans="1:5" ht="12.75">
      <c r="A3116" s="365">
        <v>4191</v>
      </c>
      <c r="B3116" s="365" t="s">
        <v>34830</v>
      </c>
      <c r="C3116" s="365" t="s">
        <v>1583</v>
      </c>
      <c r="D3116" s="365" t="s">
        <v>1586</v>
      </c>
      <c r="E3116" s="366">
        <v>31.29</v>
      </c>
    </row>
    <row r="3117" spans="1:5" ht="12.75">
      <c r="A3117" s="365">
        <v>4207</v>
      </c>
      <c r="B3117" s="365" t="s">
        <v>34831</v>
      </c>
      <c r="C3117" s="365" t="s">
        <v>1583</v>
      </c>
      <c r="D3117" s="365" t="s">
        <v>1586</v>
      </c>
      <c r="E3117" s="366">
        <v>25.18</v>
      </c>
    </row>
    <row r="3118" spans="1:5" ht="12.75">
      <c r="A3118" s="365">
        <v>4206</v>
      </c>
      <c r="B3118" s="365" t="s">
        <v>34832</v>
      </c>
      <c r="C3118" s="365" t="s">
        <v>1583</v>
      </c>
      <c r="D3118" s="365" t="s">
        <v>1586</v>
      </c>
      <c r="E3118" s="366">
        <v>24.45</v>
      </c>
    </row>
    <row r="3119" spans="1:5" ht="12.75">
      <c r="A3119" s="365">
        <v>4190</v>
      </c>
      <c r="B3119" s="365" t="s">
        <v>34833</v>
      </c>
      <c r="C3119" s="365" t="s">
        <v>1583</v>
      </c>
      <c r="D3119" s="365" t="s">
        <v>1586</v>
      </c>
      <c r="E3119" s="366">
        <v>24.45</v>
      </c>
    </row>
    <row r="3120" spans="1:5" ht="12.75">
      <c r="A3120" s="365">
        <v>4186</v>
      </c>
      <c r="B3120" s="365" t="s">
        <v>34834</v>
      </c>
      <c r="C3120" s="365" t="s">
        <v>1583</v>
      </c>
      <c r="D3120" s="365" t="s">
        <v>1586</v>
      </c>
      <c r="E3120" s="366">
        <v>7.23</v>
      </c>
    </row>
    <row r="3121" spans="1:5" ht="12.75">
      <c r="A3121" s="365">
        <v>4188</v>
      </c>
      <c r="B3121" s="365" t="s">
        <v>34835</v>
      </c>
      <c r="C3121" s="365" t="s">
        <v>1583</v>
      </c>
      <c r="D3121" s="365" t="s">
        <v>1586</v>
      </c>
      <c r="E3121" s="366">
        <v>14.75</v>
      </c>
    </row>
    <row r="3122" spans="1:5" ht="12.75">
      <c r="A3122" s="365">
        <v>4189</v>
      </c>
      <c r="B3122" s="365" t="s">
        <v>34836</v>
      </c>
      <c r="C3122" s="365" t="s">
        <v>1583</v>
      </c>
      <c r="D3122" s="365" t="s">
        <v>1586</v>
      </c>
      <c r="E3122" s="366">
        <v>14.75</v>
      </c>
    </row>
    <row r="3123" spans="1:5" ht="12.75">
      <c r="A3123" s="365">
        <v>4197</v>
      </c>
      <c r="B3123" s="365" t="s">
        <v>34837</v>
      </c>
      <c r="C3123" s="365" t="s">
        <v>1583</v>
      </c>
      <c r="D3123" s="365" t="s">
        <v>1586</v>
      </c>
      <c r="E3123" s="366">
        <v>78.12</v>
      </c>
    </row>
    <row r="3124" spans="1:5" ht="12.75">
      <c r="A3124" s="365">
        <v>4194</v>
      </c>
      <c r="B3124" s="365" t="s">
        <v>34838</v>
      </c>
      <c r="C3124" s="365" t="s">
        <v>1583</v>
      </c>
      <c r="D3124" s="365" t="s">
        <v>1586</v>
      </c>
      <c r="E3124" s="366">
        <v>47.21</v>
      </c>
    </row>
    <row r="3125" spans="1:5" ht="12.75">
      <c r="A3125" s="365">
        <v>4193</v>
      </c>
      <c r="B3125" s="365" t="s">
        <v>34839</v>
      </c>
      <c r="C3125" s="365" t="s">
        <v>1583</v>
      </c>
      <c r="D3125" s="365" t="s">
        <v>1586</v>
      </c>
      <c r="E3125" s="366">
        <v>47.21</v>
      </c>
    </row>
    <row r="3126" spans="1:5" ht="12.75">
      <c r="A3126" s="365">
        <v>4204</v>
      </c>
      <c r="B3126" s="365" t="s">
        <v>34840</v>
      </c>
      <c r="C3126" s="365" t="s">
        <v>1583</v>
      </c>
      <c r="D3126" s="365" t="s">
        <v>1586</v>
      </c>
      <c r="E3126" s="366">
        <v>47.21</v>
      </c>
    </row>
    <row r="3127" spans="1:5" ht="12.75">
      <c r="A3127" s="365">
        <v>4187</v>
      </c>
      <c r="B3127" s="365" t="s">
        <v>34841</v>
      </c>
      <c r="C3127" s="365" t="s">
        <v>1583</v>
      </c>
      <c r="D3127" s="365" t="s">
        <v>1586</v>
      </c>
      <c r="E3127" s="366">
        <v>9.41</v>
      </c>
    </row>
    <row r="3128" spans="1:5" ht="12.75">
      <c r="A3128" s="365">
        <v>4202</v>
      </c>
      <c r="B3128" s="365" t="s">
        <v>34842</v>
      </c>
      <c r="C3128" s="365" t="s">
        <v>1583</v>
      </c>
      <c r="D3128" s="365" t="s">
        <v>1586</v>
      </c>
      <c r="E3128" s="366">
        <v>142.68</v>
      </c>
    </row>
    <row r="3129" spans="1:5" ht="12.75">
      <c r="A3129" s="365">
        <v>4203</v>
      </c>
      <c r="B3129" s="365" t="s">
        <v>34843</v>
      </c>
      <c r="C3129" s="365" t="s">
        <v>1583</v>
      </c>
      <c r="D3129" s="365" t="s">
        <v>1586</v>
      </c>
      <c r="E3129" s="366">
        <v>126.01</v>
      </c>
    </row>
    <row r="3130" spans="1:5" ht="12.75">
      <c r="A3130" s="365">
        <v>40368</v>
      </c>
      <c r="B3130" s="365" t="s">
        <v>34844</v>
      </c>
      <c r="C3130" s="365" t="s">
        <v>1583</v>
      </c>
      <c r="D3130" s="365" t="s">
        <v>1584</v>
      </c>
      <c r="E3130" s="366">
        <v>53.79</v>
      </c>
    </row>
    <row r="3131" spans="1:5" ht="12.75">
      <c r="A3131" s="365">
        <v>40365</v>
      </c>
      <c r="B3131" s="365" t="s">
        <v>34845</v>
      </c>
      <c r="C3131" s="365" t="s">
        <v>1583</v>
      </c>
      <c r="D3131" s="365" t="s">
        <v>1584</v>
      </c>
      <c r="E3131" s="366">
        <v>36.29</v>
      </c>
    </row>
    <row r="3132" spans="1:5" ht="12.75">
      <c r="A3132" s="365">
        <v>40356</v>
      </c>
      <c r="B3132" s="365" t="s">
        <v>34846</v>
      </c>
      <c r="C3132" s="365" t="s">
        <v>1583</v>
      </c>
      <c r="D3132" s="365" t="s">
        <v>1584</v>
      </c>
      <c r="E3132" s="366">
        <v>12.4</v>
      </c>
    </row>
    <row r="3133" spans="1:5" ht="12.75">
      <c r="A3133" s="365">
        <v>40362</v>
      </c>
      <c r="B3133" s="365" t="s">
        <v>34847</v>
      </c>
      <c r="C3133" s="365" t="s">
        <v>1583</v>
      </c>
      <c r="D3133" s="365" t="s">
        <v>1584</v>
      </c>
      <c r="E3133" s="366">
        <v>24.03</v>
      </c>
    </row>
    <row r="3134" spans="1:5" ht="12.75">
      <c r="A3134" s="365">
        <v>40374</v>
      </c>
      <c r="B3134" s="365" t="s">
        <v>34848</v>
      </c>
      <c r="C3134" s="365" t="s">
        <v>1583</v>
      </c>
      <c r="D3134" s="365" t="s">
        <v>1584</v>
      </c>
      <c r="E3134" s="366">
        <v>140.58000000000001</v>
      </c>
    </row>
    <row r="3135" spans="1:5" ht="12.75">
      <c r="A3135" s="365">
        <v>40371</v>
      </c>
      <c r="B3135" s="365" t="s">
        <v>34849</v>
      </c>
      <c r="C3135" s="365" t="s">
        <v>1583</v>
      </c>
      <c r="D3135" s="365" t="s">
        <v>1584</v>
      </c>
      <c r="E3135" s="366">
        <v>88.49</v>
      </c>
    </row>
    <row r="3136" spans="1:5" ht="12.75">
      <c r="A3136" s="365">
        <v>40359</v>
      </c>
      <c r="B3136" s="365" t="s">
        <v>34850</v>
      </c>
      <c r="C3136" s="365" t="s">
        <v>1583</v>
      </c>
      <c r="D3136" s="365" t="s">
        <v>1584</v>
      </c>
      <c r="E3136" s="366">
        <v>16.010000000000002</v>
      </c>
    </row>
    <row r="3137" spans="1:5" ht="12.75">
      <c r="A3137" s="365">
        <v>7595</v>
      </c>
      <c r="B3137" s="365" t="s">
        <v>34851</v>
      </c>
      <c r="C3137" s="365" t="s">
        <v>1587</v>
      </c>
      <c r="D3137" s="365" t="s">
        <v>1584</v>
      </c>
      <c r="E3137" s="366">
        <v>16.52</v>
      </c>
    </row>
    <row r="3138" spans="1:5" ht="12.75">
      <c r="A3138" s="365">
        <v>41094</v>
      </c>
      <c r="B3138" s="365" t="s">
        <v>34852</v>
      </c>
      <c r="C3138" s="365" t="s">
        <v>1593</v>
      </c>
      <c r="D3138" s="365" t="s">
        <v>1584</v>
      </c>
      <c r="E3138" s="364">
        <v>2901.69</v>
      </c>
    </row>
    <row r="3139" spans="1:5" ht="12.75">
      <c r="A3139" s="365">
        <v>39609</v>
      </c>
      <c r="B3139" s="365" t="s">
        <v>34853</v>
      </c>
      <c r="C3139" s="365" t="s">
        <v>1583</v>
      </c>
      <c r="D3139" s="365" t="s">
        <v>1586</v>
      </c>
      <c r="E3139" s="364">
        <v>76808.72</v>
      </c>
    </row>
    <row r="3140" spans="1:5" ht="12.75">
      <c r="A3140" s="365">
        <v>39610</v>
      </c>
      <c r="B3140" s="365" t="s">
        <v>34854</v>
      </c>
      <c r="C3140" s="365" t="s">
        <v>1583</v>
      </c>
      <c r="D3140" s="365" t="s">
        <v>1586</v>
      </c>
      <c r="E3140" s="364">
        <v>112116.77</v>
      </c>
    </row>
    <row r="3141" spans="1:5" ht="12.75">
      <c r="A3141" s="365">
        <v>39611</v>
      </c>
      <c r="B3141" s="365" t="s">
        <v>34855</v>
      </c>
      <c r="C3141" s="365" t="s">
        <v>1583</v>
      </c>
      <c r="D3141" s="365" t="s">
        <v>1586</v>
      </c>
      <c r="E3141" s="364">
        <v>135679.64000000001</v>
      </c>
    </row>
    <row r="3142" spans="1:5" ht="12.75">
      <c r="A3142" s="365">
        <v>39612</v>
      </c>
      <c r="B3142" s="365" t="s">
        <v>34856</v>
      </c>
      <c r="C3142" s="365" t="s">
        <v>1583</v>
      </c>
      <c r="D3142" s="365" t="s">
        <v>1586</v>
      </c>
      <c r="E3142" s="364">
        <v>212545.22</v>
      </c>
    </row>
    <row r="3143" spans="1:5" ht="12.75">
      <c r="A3143" s="365">
        <v>39608</v>
      </c>
      <c r="B3143" s="365" t="s">
        <v>34857</v>
      </c>
      <c r="C3143" s="365" t="s">
        <v>1583</v>
      </c>
      <c r="D3143" s="365" t="s">
        <v>1586</v>
      </c>
      <c r="E3143" s="364">
        <v>61415.45</v>
      </c>
    </row>
    <row r="3144" spans="1:5" ht="12.75">
      <c r="A3144" s="365">
        <v>38175</v>
      </c>
      <c r="B3144" s="365" t="s">
        <v>34858</v>
      </c>
      <c r="C3144" s="365" t="s">
        <v>1583</v>
      </c>
      <c r="D3144" s="365" t="s">
        <v>1584</v>
      </c>
      <c r="E3144" s="366">
        <v>4.5199999999999996</v>
      </c>
    </row>
    <row r="3145" spans="1:5" ht="12.75">
      <c r="A3145" s="365">
        <v>38176</v>
      </c>
      <c r="B3145" s="365" t="s">
        <v>34859</v>
      </c>
      <c r="C3145" s="365" t="s">
        <v>1583</v>
      </c>
      <c r="D3145" s="365" t="s">
        <v>1584</v>
      </c>
      <c r="E3145" s="366">
        <v>13.3</v>
      </c>
    </row>
    <row r="3146" spans="1:5" ht="12.75">
      <c r="A3146" s="365">
        <v>36152</v>
      </c>
      <c r="B3146" s="365" t="s">
        <v>34860</v>
      </c>
      <c r="C3146" s="365" t="s">
        <v>1583</v>
      </c>
      <c r="D3146" s="365" t="s">
        <v>1584</v>
      </c>
      <c r="E3146" s="366">
        <v>5.81</v>
      </c>
    </row>
    <row r="3147" spans="1:5" ht="12.75">
      <c r="A3147" s="365">
        <v>11138</v>
      </c>
      <c r="B3147" s="365" t="s">
        <v>34861</v>
      </c>
      <c r="C3147" s="365" t="s">
        <v>1591</v>
      </c>
      <c r="D3147" s="365" t="s">
        <v>1584</v>
      </c>
      <c r="E3147" s="366">
        <v>3.97</v>
      </c>
    </row>
    <row r="3148" spans="1:5" ht="12.75">
      <c r="A3148" s="365">
        <v>4221</v>
      </c>
      <c r="B3148" s="365" t="s">
        <v>34862</v>
      </c>
      <c r="C3148" s="365" t="s">
        <v>1591</v>
      </c>
      <c r="D3148" s="365" t="s">
        <v>1588</v>
      </c>
      <c r="E3148" s="366">
        <v>6.17</v>
      </c>
    </row>
    <row r="3149" spans="1:5" ht="12.75">
      <c r="A3149" s="365">
        <v>4227</v>
      </c>
      <c r="B3149" s="365" t="s">
        <v>34863</v>
      </c>
      <c r="C3149" s="365" t="s">
        <v>1591</v>
      </c>
      <c r="D3149" s="365" t="s">
        <v>1588</v>
      </c>
      <c r="E3149" s="366">
        <v>23.65</v>
      </c>
    </row>
    <row r="3150" spans="1:5" ht="12.75">
      <c r="A3150" s="365">
        <v>38170</v>
      </c>
      <c r="B3150" s="365" t="s">
        <v>34864</v>
      </c>
      <c r="C3150" s="365" t="s">
        <v>1583</v>
      </c>
      <c r="D3150" s="365" t="s">
        <v>1584</v>
      </c>
      <c r="E3150" s="366">
        <v>19.77</v>
      </c>
    </row>
    <row r="3151" spans="1:5" ht="12.75">
      <c r="A3151" s="365">
        <v>4252</v>
      </c>
      <c r="B3151" s="365" t="s">
        <v>34865</v>
      </c>
      <c r="C3151" s="365" t="s">
        <v>1587</v>
      </c>
      <c r="D3151" s="365" t="s">
        <v>1584</v>
      </c>
      <c r="E3151" s="366">
        <v>26.45</v>
      </c>
    </row>
    <row r="3152" spans="1:5" ht="12.75">
      <c r="A3152" s="365">
        <v>40980</v>
      </c>
      <c r="B3152" s="365" t="s">
        <v>34866</v>
      </c>
      <c r="C3152" s="365" t="s">
        <v>1593</v>
      </c>
      <c r="D3152" s="365" t="s">
        <v>1584</v>
      </c>
      <c r="E3152" s="364">
        <v>4646.57</v>
      </c>
    </row>
    <row r="3153" spans="1:5" ht="12.75">
      <c r="A3153" s="365">
        <v>4243</v>
      </c>
      <c r="B3153" s="365" t="s">
        <v>34867</v>
      </c>
      <c r="C3153" s="365" t="s">
        <v>1587</v>
      </c>
      <c r="D3153" s="365" t="s">
        <v>1584</v>
      </c>
      <c r="E3153" s="366">
        <v>19.489999999999998</v>
      </c>
    </row>
    <row r="3154" spans="1:5" ht="12.75">
      <c r="A3154" s="365">
        <v>41031</v>
      </c>
      <c r="B3154" s="365" t="s">
        <v>34868</v>
      </c>
      <c r="C3154" s="365" t="s">
        <v>1593</v>
      </c>
      <c r="D3154" s="365" t="s">
        <v>1584</v>
      </c>
      <c r="E3154" s="364">
        <v>3424.31</v>
      </c>
    </row>
    <row r="3155" spans="1:5" ht="12.75">
      <c r="A3155" s="365">
        <v>37666</v>
      </c>
      <c r="B3155" s="365" t="s">
        <v>34869</v>
      </c>
      <c r="C3155" s="365" t="s">
        <v>1587</v>
      </c>
      <c r="D3155" s="365" t="s">
        <v>1584</v>
      </c>
      <c r="E3155" s="366">
        <v>18.809999999999999</v>
      </c>
    </row>
    <row r="3156" spans="1:5" ht="12.75">
      <c r="A3156" s="365">
        <v>40986</v>
      </c>
      <c r="B3156" s="365" t="s">
        <v>34870</v>
      </c>
      <c r="C3156" s="365" t="s">
        <v>1593</v>
      </c>
      <c r="D3156" s="365" t="s">
        <v>1584</v>
      </c>
      <c r="E3156" s="364">
        <v>3304.59</v>
      </c>
    </row>
    <row r="3157" spans="1:5" ht="12.75">
      <c r="A3157" s="365">
        <v>4250</v>
      </c>
      <c r="B3157" s="365" t="s">
        <v>34871</v>
      </c>
      <c r="C3157" s="365" t="s">
        <v>1587</v>
      </c>
      <c r="D3157" s="365" t="s">
        <v>1584</v>
      </c>
      <c r="E3157" s="366">
        <v>22.77</v>
      </c>
    </row>
    <row r="3158" spans="1:5" ht="12.75">
      <c r="A3158" s="365">
        <v>40978</v>
      </c>
      <c r="B3158" s="365" t="s">
        <v>34872</v>
      </c>
      <c r="C3158" s="365" t="s">
        <v>1593</v>
      </c>
      <c r="D3158" s="365" t="s">
        <v>1584</v>
      </c>
      <c r="E3158" s="364">
        <v>3998.73</v>
      </c>
    </row>
    <row r="3159" spans="1:5" ht="12.75">
      <c r="A3159" s="365">
        <v>41043</v>
      </c>
      <c r="B3159" s="365" t="s">
        <v>34873</v>
      </c>
      <c r="C3159" s="365" t="s">
        <v>1593</v>
      </c>
      <c r="D3159" s="365" t="s">
        <v>1584</v>
      </c>
      <c r="E3159" s="364">
        <v>4214.55</v>
      </c>
    </row>
    <row r="3160" spans="1:5" ht="12.75">
      <c r="A3160" s="365">
        <v>44501</v>
      </c>
      <c r="B3160" s="365" t="s">
        <v>34874</v>
      </c>
      <c r="C3160" s="365" t="s">
        <v>1587</v>
      </c>
      <c r="D3160" s="365" t="s">
        <v>1584</v>
      </c>
      <c r="E3160" s="366">
        <v>24.01</v>
      </c>
    </row>
    <row r="3161" spans="1:5" ht="12.75">
      <c r="A3161" s="365">
        <v>4234</v>
      </c>
      <c r="B3161" s="365" t="s">
        <v>34875</v>
      </c>
      <c r="C3161" s="365" t="s">
        <v>1587</v>
      </c>
      <c r="D3161" s="365" t="s">
        <v>1588</v>
      </c>
      <c r="E3161" s="366">
        <v>26.3</v>
      </c>
    </row>
    <row r="3162" spans="1:5" ht="12.75">
      <c r="A3162" s="365">
        <v>40987</v>
      </c>
      <c r="B3162" s="365" t="s">
        <v>34876</v>
      </c>
      <c r="C3162" s="365" t="s">
        <v>1593</v>
      </c>
      <c r="D3162" s="365" t="s">
        <v>1584</v>
      </c>
      <c r="E3162" s="364">
        <v>4616.8599999999997</v>
      </c>
    </row>
    <row r="3163" spans="1:5" ht="12.75">
      <c r="A3163" s="365">
        <v>4253</v>
      </c>
      <c r="B3163" s="365" t="s">
        <v>34877</v>
      </c>
      <c r="C3163" s="365" t="s">
        <v>1587</v>
      </c>
      <c r="D3163" s="365" t="s">
        <v>1584</v>
      </c>
      <c r="E3163" s="366">
        <v>20.85</v>
      </c>
    </row>
    <row r="3164" spans="1:5" ht="12.75">
      <c r="A3164" s="365">
        <v>40981</v>
      </c>
      <c r="B3164" s="365" t="s">
        <v>34878</v>
      </c>
      <c r="C3164" s="365" t="s">
        <v>1593</v>
      </c>
      <c r="D3164" s="365" t="s">
        <v>1584</v>
      </c>
      <c r="E3164" s="364">
        <v>3661.09</v>
      </c>
    </row>
    <row r="3165" spans="1:5" ht="12.75">
      <c r="A3165" s="365">
        <v>4254</v>
      </c>
      <c r="B3165" s="365" t="s">
        <v>34879</v>
      </c>
      <c r="C3165" s="365" t="s">
        <v>1587</v>
      </c>
      <c r="D3165" s="365" t="s">
        <v>1584</v>
      </c>
      <c r="E3165" s="366">
        <v>38.909999999999997</v>
      </c>
    </row>
    <row r="3166" spans="1:5" ht="12.75">
      <c r="A3166" s="365">
        <v>41036</v>
      </c>
      <c r="B3166" s="365" t="s">
        <v>34880</v>
      </c>
      <c r="C3166" s="365" t="s">
        <v>1593</v>
      </c>
      <c r="D3166" s="365" t="s">
        <v>1584</v>
      </c>
      <c r="E3166" s="364">
        <v>6831.33</v>
      </c>
    </row>
    <row r="3167" spans="1:5" ht="12.75">
      <c r="A3167" s="365">
        <v>4251</v>
      </c>
      <c r="B3167" s="365" t="s">
        <v>34881</v>
      </c>
      <c r="C3167" s="365" t="s">
        <v>1587</v>
      </c>
      <c r="D3167" s="365" t="s">
        <v>1584</v>
      </c>
      <c r="E3167" s="366">
        <v>23.53</v>
      </c>
    </row>
    <row r="3168" spans="1:5" ht="12.75">
      <c r="A3168" s="365">
        <v>40979</v>
      </c>
      <c r="B3168" s="365" t="s">
        <v>34882</v>
      </c>
      <c r="C3168" s="365" t="s">
        <v>1593</v>
      </c>
      <c r="D3168" s="365" t="s">
        <v>1584</v>
      </c>
      <c r="E3168" s="364">
        <v>4133.13</v>
      </c>
    </row>
    <row r="3169" spans="1:5" ht="12.75">
      <c r="A3169" s="365">
        <v>4230</v>
      </c>
      <c r="B3169" s="365" t="s">
        <v>34883</v>
      </c>
      <c r="C3169" s="365" t="s">
        <v>1587</v>
      </c>
      <c r="D3169" s="365" t="s">
        <v>1584</v>
      </c>
      <c r="E3169" s="366">
        <v>24.87</v>
      </c>
    </row>
    <row r="3170" spans="1:5" ht="12.75">
      <c r="A3170" s="365">
        <v>40998</v>
      </c>
      <c r="B3170" s="365" t="s">
        <v>34884</v>
      </c>
      <c r="C3170" s="365" t="s">
        <v>1593</v>
      </c>
      <c r="D3170" s="365" t="s">
        <v>1584</v>
      </c>
      <c r="E3170" s="364">
        <v>4368.12</v>
      </c>
    </row>
    <row r="3171" spans="1:5" ht="12.75">
      <c r="A3171" s="365">
        <v>4257</v>
      </c>
      <c r="B3171" s="365" t="s">
        <v>34885</v>
      </c>
      <c r="C3171" s="365" t="s">
        <v>1587</v>
      </c>
      <c r="D3171" s="365" t="s">
        <v>1584</v>
      </c>
      <c r="E3171" s="366">
        <v>12.26</v>
      </c>
    </row>
    <row r="3172" spans="1:5" ht="12.75">
      <c r="A3172" s="365">
        <v>40982</v>
      </c>
      <c r="B3172" s="365" t="s">
        <v>34886</v>
      </c>
      <c r="C3172" s="365" t="s">
        <v>1593</v>
      </c>
      <c r="D3172" s="365" t="s">
        <v>1584</v>
      </c>
      <c r="E3172" s="364">
        <v>2155.11</v>
      </c>
    </row>
    <row r="3173" spans="1:5" ht="12.75">
      <c r="A3173" s="365">
        <v>4240</v>
      </c>
      <c r="B3173" s="365" t="s">
        <v>34887</v>
      </c>
      <c r="C3173" s="365" t="s">
        <v>1587</v>
      </c>
      <c r="D3173" s="365" t="s">
        <v>1584</v>
      </c>
      <c r="E3173" s="366">
        <v>24.4</v>
      </c>
    </row>
    <row r="3174" spans="1:5" ht="12.75">
      <c r="A3174" s="365">
        <v>41026</v>
      </c>
      <c r="B3174" s="365" t="s">
        <v>34888</v>
      </c>
      <c r="C3174" s="365" t="s">
        <v>1593</v>
      </c>
      <c r="D3174" s="365" t="s">
        <v>1584</v>
      </c>
      <c r="E3174" s="364">
        <v>4286.38</v>
      </c>
    </row>
    <row r="3175" spans="1:5" ht="12.75">
      <c r="A3175" s="365">
        <v>4239</v>
      </c>
      <c r="B3175" s="365" t="s">
        <v>34889</v>
      </c>
      <c r="C3175" s="365" t="s">
        <v>1587</v>
      </c>
      <c r="D3175" s="365" t="s">
        <v>1584</v>
      </c>
      <c r="E3175" s="366">
        <v>29.96</v>
      </c>
    </row>
    <row r="3176" spans="1:5" ht="12.75">
      <c r="A3176" s="365">
        <v>41024</v>
      </c>
      <c r="B3176" s="365" t="s">
        <v>34890</v>
      </c>
      <c r="C3176" s="365" t="s">
        <v>1593</v>
      </c>
      <c r="D3176" s="365" t="s">
        <v>1584</v>
      </c>
      <c r="E3176" s="364">
        <v>5258.61</v>
      </c>
    </row>
    <row r="3177" spans="1:5" ht="12.75">
      <c r="A3177" s="365">
        <v>4248</v>
      </c>
      <c r="B3177" s="365" t="s">
        <v>34891</v>
      </c>
      <c r="C3177" s="365" t="s">
        <v>1587</v>
      </c>
      <c r="D3177" s="365" t="s">
        <v>1584</v>
      </c>
      <c r="E3177" s="366">
        <v>23.53</v>
      </c>
    </row>
    <row r="3178" spans="1:5" ht="12.75">
      <c r="A3178" s="365">
        <v>41033</v>
      </c>
      <c r="B3178" s="365" t="s">
        <v>34892</v>
      </c>
      <c r="C3178" s="365" t="s">
        <v>1593</v>
      </c>
      <c r="D3178" s="365" t="s">
        <v>1584</v>
      </c>
      <c r="E3178" s="364">
        <v>4134.3900000000003</v>
      </c>
    </row>
    <row r="3179" spans="1:5" ht="12.75">
      <c r="A3179" s="365">
        <v>41040</v>
      </c>
      <c r="B3179" s="365" t="s">
        <v>34893</v>
      </c>
      <c r="C3179" s="365" t="s">
        <v>1593</v>
      </c>
      <c r="D3179" s="365" t="s">
        <v>1584</v>
      </c>
      <c r="E3179" s="364">
        <v>4425.2700000000004</v>
      </c>
    </row>
    <row r="3180" spans="1:5" ht="12.75">
      <c r="A3180" s="365">
        <v>44500</v>
      </c>
      <c r="B3180" s="365" t="s">
        <v>34894</v>
      </c>
      <c r="C3180" s="365" t="s">
        <v>1587</v>
      </c>
      <c r="D3180" s="365" t="s">
        <v>1584</v>
      </c>
      <c r="E3180" s="366">
        <v>25.2</v>
      </c>
    </row>
    <row r="3181" spans="1:5" ht="12.75">
      <c r="A3181" s="365">
        <v>4238</v>
      </c>
      <c r="B3181" s="365" t="s">
        <v>34895</v>
      </c>
      <c r="C3181" s="365" t="s">
        <v>1587</v>
      </c>
      <c r="D3181" s="365" t="s">
        <v>1584</v>
      </c>
      <c r="E3181" s="366">
        <v>18.97</v>
      </c>
    </row>
    <row r="3182" spans="1:5" ht="12.75">
      <c r="A3182" s="365">
        <v>41012</v>
      </c>
      <c r="B3182" s="365" t="s">
        <v>34896</v>
      </c>
      <c r="C3182" s="365" t="s">
        <v>1593</v>
      </c>
      <c r="D3182" s="365" t="s">
        <v>1584</v>
      </c>
      <c r="E3182" s="364">
        <v>3332.45</v>
      </c>
    </row>
    <row r="3183" spans="1:5" ht="12.75">
      <c r="A3183" s="365">
        <v>4237</v>
      </c>
      <c r="B3183" s="365" t="s">
        <v>34897</v>
      </c>
      <c r="C3183" s="365" t="s">
        <v>1587</v>
      </c>
      <c r="D3183" s="365" t="s">
        <v>1584</v>
      </c>
      <c r="E3183" s="366">
        <v>27.47</v>
      </c>
    </row>
    <row r="3184" spans="1:5" ht="12.75">
      <c r="A3184" s="365">
        <v>41002</v>
      </c>
      <c r="B3184" s="365" t="s">
        <v>34898</v>
      </c>
      <c r="C3184" s="365" t="s">
        <v>1593</v>
      </c>
      <c r="D3184" s="365" t="s">
        <v>1584</v>
      </c>
      <c r="E3184" s="364">
        <v>4822.93</v>
      </c>
    </row>
    <row r="3185" spans="1:5" ht="12.75">
      <c r="A3185" s="365">
        <v>4233</v>
      </c>
      <c r="B3185" s="365" t="s">
        <v>34899</v>
      </c>
      <c r="C3185" s="365" t="s">
        <v>1587</v>
      </c>
      <c r="D3185" s="365" t="s">
        <v>1584</v>
      </c>
      <c r="E3185" s="366">
        <v>21.63</v>
      </c>
    </row>
    <row r="3186" spans="1:5" ht="12.75">
      <c r="A3186" s="365">
        <v>41001</v>
      </c>
      <c r="B3186" s="365" t="s">
        <v>34900</v>
      </c>
      <c r="C3186" s="365" t="s">
        <v>1593</v>
      </c>
      <c r="D3186" s="365" t="s">
        <v>1584</v>
      </c>
      <c r="E3186" s="364">
        <v>3800.28</v>
      </c>
    </row>
    <row r="3187" spans="1:5" ht="12.75">
      <c r="A3187" s="365">
        <v>2</v>
      </c>
      <c r="B3187" s="365" t="s">
        <v>34901</v>
      </c>
      <c r="C3187" s="365" t="s">
        <v>1592</v>
      </c>
      <c r="D3187" s="365" t="s">
        <v>1584</v>
      </c>
      <c r="E3187" s="366">
        <v>20.82</v>
      </c>
    </row>
    <row r="3188" spans="1:5" ht="12.75">
      <c r="A3188" s="365">
        <v>36517</v>
      </c>
      <c r="B3188" s="365" t="s">
        <v>34902</v>
      </c>
      <c r="C3188" s="365" t="s">
        <v>1583</v>
      </c>
      <c r="D3188" s="365" t="s">
        <v>1584</v>
      </c>
      <c r="E3188" s="364">
        <v>737040</v>
      </c>
    </row>
    <row r="3189" spans="1:5" ht="12.75">
      <c r="A3189" s="365">
        <v>4262</v>
      </c>
      <c r="B3189" s="365" t="s">
        <v>34903</v>
      </c>
      <c r="C3189" s="365" t="s">
        <v>1583</v>
      </c>
      <c r="D3189" s="365" t="s">
        <v>1588</v>
      </c>
      <c r="E3189" s="364">
        <v>830000</v>
      </c>
    </row>
    <row r="3190" spans="1:5" ht="12.75">
      <c r="A3190" s="365">
        <v>4263</v>
      </c>
      <c r="B3190" s="365" t="s">
        <v>34904</v>
      </c>
      <c r="C3190" s="365" t="s">
        <v>1583</v>
      </c>
      <c r="D3190" s="365" t="s">
        <v>1584</v>
      </c>
      <c r="E3190" s="364">
        <v>1150933.27</v>
      </c>
    </row>
    <row r="3191" spans="1:5" ht="12.75">
      <c r="A3191" s="365">
        <v>36518</v>
      </c>
      <c r="B3191" s="365" t="s">
        <v>34905</v>
      </c>
      <c r="C3191" s="365" t="s">
        <v>1583</v>
      </c>
      <c r="D3191" s="365" t="s">
        <v>1584</v>
      </c>
      <c r="E3191" s="364">
        <v>1310293.27</v>
      </c>
    </row>
    <row r="3192" spans="1:5" ht="12.75">
      <c r="A3192" s="365">
        <v>14221</v>
      </c>
      <c r="B3192" s="365" t="s">
        <v>34906</v>
      </c>
      <c r="C3192" s="365" t="s">
        <v>1583</v>
      </c>
      <c r="D3192" s="365" t="s">
        <v>1584</v>
      </c>
      <c r="E3192" s="364">
        <v>764706.63</v>
      </c>
    </row>
    <row r="3193" spans="1:5" ht="12.75">
      <c r="A3193" s="365">
        <v>38402</v>
      </c>
      <c r="B3193" s="365" t="s">
        <v>34907</v>
      </c>
      <c r="C3193" s="365" t="s">
        <v>1583</v>
      </c>
      <c r="D3193" s="365" t="s">
        <v>1584</v>
      </c>
      <c r="E3193" s="366">
        <v>13.02</v>
      </c>
    </row>
    <row r="3194" spans="1:5" ht="12.75">
      <c r="A3194" s="365">
        <v>3412</v>
      </c>
      <c r="B3194" s="365" t="s">
        <v>34908</v>
      </c>
      <c r="C3194" s="365" t="s">
        <v>1585</v>
      </c>
      <c r="D3194" s="365" t="s">
        <v>1584</v>
      </c>
      <c r="E3194" s="366">
        <v>16.010000000000002</v>
      </c>
    </row>
    <row r="3195" spans="1:5" ht="12.75">
      <c r="A3195" s="365">
        <v>3413</v>
      </c>
      <c r="B3195" s="365" t="s">
        <v>34909</v>
      </c>
      <c r="C3195" s="365" t="s">
        <v>1585</v>
      </c>
      <c r="D3195" s="365" t="s">
        <v>1584</v>
      </c>
      <c r="E3195" s="366">
        <v>36.049999999999997</v>
      </c>
    </row>
    <row r="3196" spans="1:5" ht="12.75">
      <c r="A3196" s="365">
        <v>39744</v>
      </c>
      <c r="B3196" s="365" t="s">
        <v>34910</v>
      </c>
      <c r="C3196" s="365" t="s">
        <v>1585</v>
      </c>
      <c r="D3196" s="365" t="s">
        <v>1584</v>
      </c>
      <c r="E3196" s="366">
        <v>27.99</v>
      </c>
    </row>
    <row r="3197" spans="1:5" ht="12.75">
      <c r="A3197" s="365">
        <v>39745</v>
      </c>
      <c r="B3197" s="365" t="s">
        <v>34911</v>
      </c>
      <c r="C3197" s="365" t="s">
        <v>1585</v>
      </c>
      <c r="D3197" s="365" t="s">
        <v>1584</v>
      </c>
      <c r="E3197" s="366">
        <v>59.08</v>
      </c>
    </row>
    <row r="3198" spans="1:5" ht="12.75">
      <c r="A3198" s="365">
        <v>39637</v>
      </c>
      <c r="B3198" s="365" t="s">
        <v>34912</v>
      </c>
      <c r="C3198" s="365" t="s">
        <v>1585</v>
      </c>
      <c r="D3198" s="365" t="s">
        <v>1584</v>
      </c>
      <c r="E3198" s="366">
        <v>92.97</v>
      </c>
    </row>
    <row r="3199" spans="1:5" ht="12.75">
      <c r="A3199" s="365">
        <v>39638</v>
      </c>
      <c r="B3199" s="365" t="s">
        <v>34913</v>
      </c>
      <c r="C3199" s="365" t="s">
        <v>1585</v>
      </c>
      <c r="D3199" s="365" t="s">
        <v>1584</v>
      </c>
      <c r="E3199" s="366">
        <v>105.2</v>
      </c>
    </row>
    <row r="3200" spans="1:5" ht="12.75">
      <c r="A3200" s="365">
        <v>39639</v>
      </c>
      <c r="B3200" s="365" t="s">
        <v>34914</v>
      </c>
      <c r="C3200" s="365" t="s">
        <v>1585</v>
      </c>
      <c r="D3200" s="365" t="s">
        <v>1584</v>
      </c>
      <c r="E3200" s="366">
        <v>158.72</v>
      </c>
    </row>
    <row r="3201" spans="1:5" ht="12.75">
      <c r="A3201" s="365">
        <v>39517</v>
      </c>
      <c r="B3201" s="365" t="s">
        <v>34915</v>
      </c>
      <c r="C3201" s="365" t="s">
        <v>1585</v>
      </c>
      <c r="D3201" s="365" t="s">
        <v>1586</v>
      </c>
      <c r="E3201" s="366">
        <v>272.10000000000002</v>
      </c>
    </row>
    <row r="3202" spans="1:5" ht="12.75">
      <c r="A3202" s="365">
        <v>39518</v>
      </c>
      <c r="B3202" s="365" t="s">
        <v>34916</v>
      </c>
      <c r="C3202" s="365" t="s">
        <v>1585</v>
      </c>
      <c r="D3202" s="365" t="s">
        <v>1586</v>
      </c>
      <c r="E3202" s="366">
        <v>322.58999999999997</v>
      </c>
    </row>
    <row r="3203" spans="1:5" ht="12.75">
      <c r="A3203" s="365">
        <v>38366</v>
      </c>
      <c r="B3203" s="365" t="s">
        <v>34917</v>
      </c>
      <c r="C3203" s="365" t="s">
        <v>1585</v>
      </c>
      <c r="D3203" s="365" t="s">
        <v>1584</v>
      </c>
      <c r="E3203" s="366">
        <v>6.83</v>
      </c>
    </row>
    <row r="3204" spans="1:5" ht="12.75">
      <c r="A3204" s="365">
        <v>11703</v>
      </c>
      <c r="B3204" s="365" t="s">
        <v>34918</v>
      </c>
      <c r="C3204" s="365" t="s">
        <v>1583</v>
      </c>
      <c r="D3204" s="365" t="s">
        <v>1584</v>
      </c>
      <c r="E3204" s="366">
        <v>30.16</v>
      </c>
    </row>
    <row r="3205" spans="1:5" ht="12.75">
      <c r="A3205" s="365">
        <v>37400</v>
      </c>
      <c r="B3205" s="365" t="s">
        <v>34919</v>
      </c>
      <c r="C3205" s="365" t="s">
        <v>1583</v>
      </c>
      <c r="D3205" s="365" t="s">
        <v>1584</v>
      </c>
      <c r="E3205" s="366">
        <v>72.77</v>
      </c>
    </row>
    <row r="3206" spans="1:5" ht="12.75">
      <c r="A3206" s="365">
        <v>25400</v>
      </c>
      <c r="B3206" s="365" t="s">
        <v>34920</v>
      </c>
      <c r="C3206" s="365" t="s">
        <v>1583</v>
      </c>
      <c r="D3206" s="365" t="s">
        <v>1584</v>
      </c>
      <c r="E3206" s="364">
        <v>4055.32</v>
      </c>
    </row>
    <row r="3207" spans="1:5" ht="12.75">
      <c r="A3207" s="365">
        <v>4276</v>
      </c>
      <c r="B3207" s="365" t="s">
        <v>34921</v>
      </c>
      <c r="C3207" s="365" t="s">
        <v>1583</v>
      </c>
      <c r="D3207" s="365" t="s">
        <v>1584</v>
      </c>
      <c r="E3207" s="366">
        <v>155.44</v>
      </c>
    </row>
    <row r="3208" spans="1:5" ht="12.75">
      <c r="A3208" s="365">
        <v>4273</v>
      </c>
      <c r="B3208" s="365" t="s">
        <v>34922</v>
      </c>
      <c r="C3208" s="365" t="s">
        <v>1583</v>
      </c>
      <c r="D3208" s="365" t="s">
        <v>1584</v>
      </c>
      <c r="E3208" s="366">
        <v>282.22000000000003</v>
      </c>
    </row>
    <row r="3209" spans="1:5" ht="12.75">
      <c r="A3209" s="365">
        <v>4274</v>
      </c>
      <c r="B3209" s="365" t="s">
        <v>34923</v>
      </c>
      <c r="C3209" s="365" t="s">
        <v>1583</v>
      </c>
      <c r="D3209" s="365" t="s">
        <v>1588</v>
      </c>
      <c r="E3209" s="366">
        <v>103.25</v>
      </c>
    </row>
    <row r="3210" spans="1:5" ht="12.75">
      <c r="A3210" s="365">
        <v>39438</v>
      </c>
      <c r="B3210" s="365" t="s">
        <v>34924</v>
      </c>
      <c r="C3210" s="365" t="s">
        <v>1583</v>
      </c>
      <c r="D3210" s="365" t="s">
        <v>1586</v>
      </c>
      <c r="E3210" s="366">
        <v>0.28000000000000003</v>
      </c>
    </row>
    <row r="3211" spans="1:5" ht="12.75">
      <c r="A3211" s="365">
        <v>11963</v>
      </c>
      <c r="B3211" s="365" t="s">
        <v>34925</v>
      </c>
      <c r="C3211" s="365" t="s">
        <v>1583</v>
      </c>
      <c r="D3211" s="365" t="s">
        <v>1586</v>
      </c>
      <c r="E3211" s="366">
        <v>10.1</v>
      </c>
    </row>
    <row r="3212" spans="1:5" ht="12.75">
      <c r="A3212" s="365">
        <v>11964</v>
      </c>
      <c r="B3212" s="365" t="s">
        <v>34926</v>
      </c>
      <c r="C3212" s="365" t="s">
        <v>1583</v>
      </c>
      <c r="D3212" s="365" t="s">
        <v>1586</v>
      </c>
      <c r="E3212" s="366">
        <v>2.5499999999999998</v>
      </c>
    </row>
    <row r="3213" spans="1:5" ht="12.75">
      <c r="A3213" s="365">
        <v>4379</v>
      </c>
      <c r="B3213" s="365" t="s">
        <v>34927</v>
      </c>
      <c r="C3213" s="365" t="s">
        <v>1583</v>
      </c>
      <c r="D3213" s="365" t="s">
        <v>1586</v>
      </c>
      <c r="E3213" s="366">
        <v>0.05</v>
      </c>
    </row>
    <row r="3214" spans="1:5" ht="12.75">
      <c r="A3214" s="365">
        <v>4377</v>
      </c>
      <c r="B3214" s="365" t="s">
        <v>34928</v>
      </c>
      <c r="C3214" s="365" t="s">
        <v>1583</v>
      </c>
      <c r="D3214" s="365" t="s">
        <v>1586</v>
      </c>
      <c r="E3214" s="366">
        <v>0.2</v>
      </c>
    </row>
    <row r="3215" spans="1:5" ht="12.75">
      <c r="A3215" s="365">
        <v>4356</v>
      </c>
      <c r="B3215" s="365" t="s">
        <v>34929</v>
      </c>
      <c r="C3215" s="365" t="s">
        <v>1583</v>
      </c>
      <c r="D3215" s="365" t="s">
        <v>1586</v>
      </c>
      <c r="E3215" s="366">
        <v>0.28000000000000003</v>
      </c>
    </row>
    <row r="3216" spans="1:5" ht="12.75">
      <c r="A3216" s="365">
        <v>13246</v>
      </c>
      <c r="B3216" s="365" t="s">
        <v>34930</v>
      </c>
      <c r="C3216" s="365" t="s">
        <v>1583</v>
      </c>
      <c r="D3216" s="365" t="s">
        <v>1586</v>
      </c>
      <c r="E3216" s="366">
        <v>0.48</v>
      </c>
    </row>
    <row r="3217" spans="1:5" ht="12.75">
      <c r="A3217" s="365">
        <v>4346</v>
      </c>
      <c r="B3217" s="365" t="s">
        <v>34931</v>
      </c>
      <c r="C3217" s="365" t="s">
        <v>1583</v>
      </c>
      <c r="D3217" s="365" t="s">
        <v>1586</v>
      </c>
      <c r="E3217" s="366">
        <v>10.82</v>
      </c>
    </row>
    <row r="3218" spans="1:5" ht="12.75">
      <c r="A3218" s="365">
        <v>11955</v>
      </c>
      <c r="B3218" s="365" t="s">
        <v>34932</v>
      </c>
      <c r="C3218" s="365" t="s">
        <v>1583</v>
      </c>
      <c r="D3218" s="365" t="s">
        <v>1586</v>
      </c>
      <c r="E3218" s="366">
        <v>4.74</v>
      </c>
    </row>
    <row r="3219" spans="1:5" ht="12.75">
      <c r="A3219" s="365">
        <v>11960</v>
      </c>
      <c r="B3219" s="365" t="s">
        <v>34933</v>
      </c>
      <c r="C3219" s="365" t="s">
        <v>1583</v>
      </c>
      <c r="D3219" s="365" t="s">
        <v>1586</v>
      </c>
      <c r="E3219" s="366">
        <v>0.16</v>
      </c>
    </row>
    <row r="3220" spans="1:5" ht="12.75">
      <c r="A3220" s="365">
        <v>4333</v>
      </c>
      <c r="B3220" s="365" t="s">
        <v>34934</v>
      </c>
      <c r="C3220" s="365" t="s">
        <v>1583</v>
      </c>
      <c r="D3220" s="365" t="s">
        <v>1586</v>
      </c>
      <c r="E3220" s="366">
        <v>0.28000000000000003</v>
      </c>
    </row>
    <row r="3221" spans="1:5" ht="12.75">
      <c r="A3221" s="365">
        <v>4358</v>
      </c>
      <c r="B3221" s="365" t="s">
        <v>34935</v>
      </c>
      <c r="C3221" s="365" t="s">
        <v>1583</v>
      </c>
      <c r="D3221" s="365" t="s">
        <v>1586</v>
      </c>
      <c r="E3221" s="366">
        <v>2.16</v>
      </c>
    </row>
    <row r="3222" spans="1:5" ht="12.75">
      <c r="A3222" s="365">
        <v>39435</v>
      </c>
      <c r="B3222" s="365" t="s">
        <v>34936</v>
      </c>
      <c r="C3222" s="365" t="s">
        <v>1583</v>
      </c>
      <c r="D3222" s="365" t="s">
        <v>1586</v>
      </c>
      <c r="E3222" s="366">
        <v>0.11</v>
      </c>
    </row>
    <row r="3223" spans="1:5" ht="12.75">
      <c r="A3223" s="365">
        <v>39436</v>
      </c>
      <c r="B3223" s="365" t="s">
        <v>34937</v>
      </c>
      <c r="C3223" s="365" t="s">
        <v>1583</v>
      </c>
      <c r="D3223" s="365" t="s">
        <v>1586</v>
      </c>
      <c r="E3223" s="366">
        <v>0.18</v>
      </c>
    </row>
    <row r="3224" spans="1:5" ht="12.75">
      <c r="A3224" s="365">
        <v>39437</v>
      </c>
      <c r="B3224" s="365" t="s">
        <v>34938</v>
      </c>
      <c r="C3224" s="365" t="s">
        <v>1583</v>
      </c>
      <c r="D3224" s="365" t="s">
        <v>1586</v>
      </c>
      <c r="E3224" s="366">
        <v>0.24</v>
      </c>
    </row>
    <row r="3225" spans="1:5" ht="12.75">
      <c r="A3225" s="365">
        <v>39439</v>
      </c>
      <c r="B3225" s="365" t="s">
        <v>34939</v>
      </c>
      <c r="C3225" s="365" t="s">
        <v>1583</v>
      </c>
      <c r="D3225" s="365" t="s">
        <v>1586</v>
      </c>
      <c r="E3225" s="366">
        <v>0.16</v>
      </c>
    </row>
    <row r="3226" spans="1:5" ht="12.75">
      <c r="A3226" s="365">
        <v>39440</v>
      </c>
      <c r="B3226" s="365" t="s">
        <v>34940</v>
      </c>
      <c r="C3226" s="365" t="s">
        <v>1583</v>
      </c>
      <c r="D3226" s="365" t="s">
        <v>1586</v>
      </c>
      <c r="E3226" s="366">
        <v>0.21</v>
      </c>
    </row>
    <row r="3227" spans="1:5" ht="12.75">
      <c r="A3227" s="365">
        <v>39441</v>
      </c>
      <c r="B3227" s="365" t="s">
        <v>34941</v>
      </c>
      <c r="C3227" s="365" t="s">
        <v>1583</v>
      </c>
      <c r="D3227" s="365" t="s">
        <v>1586</v>
      </c>
      <c r="E3227" s="366">
        <v>0.27</v>
      </c>
    </row>
    <row r="3228" spans="1:5" ht="12.75">
      <c r="A3228" s="365">
        <v>39442</v>
      </c>
      <c r="B3228" s="365" t="s">
        <v>34942</v>
      </c>
      <c r="C3228" s="365" t="s">
        <v>1583</v>
      </c>
      <c r="D3228" s="365" t="s">
        <v>1586</v>
      </c>
      <c r="E3228" s="366">
        <v>0.19</v>
      </c>
    </row>
    <row r="3229" spans="1:5" ht="12.75">
      <c r="A3229" s="365">
        <v>39443</v>
      </c>
      <c r="B3229" s="365" t="s">
        <v>34943</v>
      </c>
      <c r="C3229" s="365" t="s">
        <v>1583</v>
      </c>
      <c r="D3229" s="365" t="s">
        <v>1586</v>
      </c>
      <c r="E3229" s="366">
        <v>0.26</v>
      </c>
    </row>
    <row r="3230" spans="1:5" ht="12.75">
      <c r="A3230" s="365">
        <v>4329</v>
      </c>
      <c r="B3230" s="365" t="s">
        <v>34944</v>
      </c>
      <c r="C3230" s="365" t="s">
        <v>1583</v>
      </c>
      <c r="D3230" s="365" t="s">
        <v>1586</v>
      </c>
      <c r="E3230" s="366">
        <v>2.31</v>
      </c>
    </row>
    <row r="3231" spans="1:5" ht="12.75">
      <c r="A3231" s="365">
        <v>4383</v>
      </c>
      <c r="B3231" s="365" t="s">
        <v>34945</v>
      </c>
      <c r="C3231" s="365" t="s">
        <v>1583</v>
      </c>
      <c r="D3231" s="365" t="s">
        <v>1586</v>
      </c>
      <c r="E3231" s="366">
        <v>20.89</v>
      </c>
    </row>
    <row r="3232" spans="1:5" ht="12.75">
      <c r="A3232" s="365">
        <v>4344</v>
      </c>
      <c r="B3232" s="365" t="s">
        <v>34946</v>
      </c>
      <c r="C3232" s="365" t="s">
        <v>1583</v>
      </c>
      <c r="D3232" s="365" t="s">
        <v>1586</v>
      </c>
      <c r="E3232" s="366">
        <v>21.89</v>
      </c>
    </row>
    <row r="3233" spans="1:5" ht="12.75">
      <c r="A3233" s="365">
        <v>436</v>
      </c>
      <c r="B3233" s="365" t="s">
        <v>34947</v>
      </c>
      <c r="C3233" s="365" t="s">
        <v>1583</v>
      </c>
      <c r="D3233" s="365" t="s">
        <v>1586</v>
      </c>
      <c r="E3233" s="366">
        <v>13.25</v>
      </c>
    </row>
    <row r="3234" spans="1:5" ht="12.75">
      <c r="A3234" s="365">
        <v>442</v>
      </c>
      <c r="B3234" s="365" t="s">
        <v>34948</v>
      </c>
      <c r="C3234" s="365" t="s">
        <v>1583</v>
      </c>
      <c r="D3234" s="365" t="s">
        <v>1586</v>
      </c>
      <c r="E3234" s="366">
        <v>7.83</v>
      </c>
    </row>
    <row r="3235" spans="1:5" ht="12.75">
      <c r="A3235" s="365">
        <v>11953</v>
      </c>
      <c r="B3235" s="365" t="s">
        <v>34949</v>
      </c>
      <c r="C3235" s="365" t="s">
        <v>1583</v>
      </c>
      <c r="D3235" s="365" t="s">
        <v>1586</v>
      </c>
      <c r="E3235" s="366">
        <v>3.47</v>
      </c>
    </row>
    <row r="3236" spans="1:5" ht="12.75">
      <c r="A3236" s="365">
        <v>4335</v>
      </c>
      <c r="B3236" s="365" t="s">
        <v>34950</v>
      </c>
      <c r="C3236" s="365" t="s">
        <v>1583</v>
      </c>
      <c r="D3236" s="365" t="s">
        <v>1586</v>
      </c>
      <c r="E3236" s="366">
        <v>14.7</v>
      </c>
    </row>
    <row r="3237" spans="1:5" ht="12.75">
      <c r="A3237" s="365">
        <v>4334</v>
      </c>
      <c r="B3237" s="365" t="s">
        <v>34951</v>
      </c>
      <c r="C3237" s="365" t="s">
        <v>1583</v>
      </c>
      <c r="D3237" s="365" t="s">
        <v>1586</v>
      </c>
      <c r="E3237" s="366">
        <v>20.16</v>
      </c>
    </row>
    <row r="3238" spans="1:5" ht="12.75">
      <c r="A3238" s="365">
        <v>4343</v>
      </c>
      <c r="B3238" s="365" t="s">
        <v>34952</v>
      </c>
      <c r="C3238" s="365" t="s">
        <v>1583</v>
      </c>
      <c r="D3238" s="365" t="s">
        <v>1586</v>
      </c>
      <c r="E3238" s="366">
        <v>4.96</v>
      </c>
    </row>
    <row r="3239" spans="1:5" ht="12.75">
      <c r="A3239" s="365">
        <v>430</v>
      </c>
      <c r="B3239" s="365" t="s">
        <v>34953</v>
      </c>
      <c r="C3239" s="365" t="s">
        <v>1583</v>
      </c>
      <c r="D3239" s="365" t="s">
        <v>1586</v>
      </c>
      <c r="E3239" s="366">
        <v>11.85</v>
      </c>
    </row>
    <row r="3240" spans="1:5" ht="12.75">
      <c r="A3240" s="365">
        <v>441</v>
      </c>
      <c r="B3240" s="365" t="s">
        <v>34954</v>
      </c>
      <c r="C3240" s="365" t="s">
        <v>1583</v>
      </c>
      <c r="D3240" s="365" t="s">
        <v>1586</v>
      </c>
      <c r="E3240" s="366">
        <v>13.05</v>
      </c>
    </row>
    <row r="3241" spans="1:5" ht="12.75">
      <c r="A3241" s="365">
        <v>431</v>
      </c>
      <c r="B3241" s="365" t="s">
        <v>34955</v>
      </c>
      <c r="C3241" s="365" t="s">
        <v>1583</v>
      </c>
      <c r="D3241" s="365" t="s">
        <v>1586</v>
      </c>
      <c r="E3241" s="366">
        <v>15.75</v>
      </c>
    </row>
    <row r="3242" spans="1:5" ht="12.75">
      <c r="A3242" s="365">
        <v>432</v>
      </c>
      <c r="B3242" s="365" t="s">
        <v>34956</v>
      </c>
      <c r="C3242" s="365" t="s">
        <v>1583</v>
      </c>
      <c r="D3242" s="365" t="s">
        <v>1586</v>
      </c>
      <c r="E3242" s="366">
        <v>17.38</v>
      </c>
    </row>
    <row r="3243" spans="1:5" ht="12.75">
      <c r="A3243" s="365">
        <v>429</v>
      </c>
      <c r="B3243" s="365" t="s">
        <v>34957</v>
      </c>
      <c r="C3243" s="365" t="s">
        <v>1583</v>
      </c>
      <c r="D3243" s="365" t="s">
        <v>1586</v>
      </c>
      <c r="E3243" s="366">
        <v>23.43</v>
      </c>
    </row>
    <row r="3244" spans="1:5" ht="12.75">
      <c r="A3244" s="365">
        <v>439</v>
      </c>
      <c r="B3244" s="365" t="s">
        <v>34958</v>
      </c>
      <c r="C3244" s="365" t="s">
        <v>1583</v>
      </c>
      <c r="D3244" s="365" t="s">
        <v>1586</v>
      </c>
      <c r="E3244" s="366">
        <v>19.97</v>
      </c>
    </row>
    <row r="3245" spans="1:5" ht="12.75">
      <c r="A3245" s="365">
        <v>433</v>
      </c>
      <c r="B3245" s="365" t="s">
        <v>34959</v>
      </c>
      <c r="C3245" s="365" t="s">
        <v>1583</v>
      </c>
      <c r="D3245" s="365" t="s">
        <v>1586</v>
      </c>
      <c r="E3245" s="366">
        <v>23.31</v>
      </c>
    </row>
    <row r="3246" spans="1:5" ht="12.75">
      <c r="A3246" s="365">
        <v>437</v>
      </c>
      <c r="B3246" s="365" t="s">
        <v>34960</v>
      </c>
      <c r="C3246" s="365" t="s">
        <v>1583</v>
      </c>
      <c r="D3246" s="365" t="s">
        <v>1586</v>
      </c>
      <c r="E3246" s="366">
        <v>30.97</v>
      </c>
    </row>
    <row r="3247" spans="1:5" ht="12.75">
      <c r="A3247" s="365">
        <v>11790</v>
      </c>
      <c r="B3247" s="365" t="s">
        <v>34961</v>
      </c>
      <c r="C3247" s="365" t="s">
        <v>1583</v>
      </c>
      <c r="D3247" s="365" t="s">
        <v>1586</v>
      </c>
      <c r="E3247" s="366">
        <v>35.130000000000003</v>
      </c>
    </row>
    <row r="3248" spans="1:5" ht="12.75">
      <c r="A3248" s="365">
        <v>428</v>
      </c>
      <c r="B3248" s="365" t="s">
        <v>34962</v>
      </c>
      <c r="C3248" s="365" t="s">
        <v>1583</v>
      </c>
      <c r="D3248" s="365" t="s">
        <v>1586</v>
      </c>
      <c r="E3248" s="366">
        <v>38.200000000000003</v>
      </c>
    </row>
    <row r="3249" spans="1:5" ht="12.75">
      <c r="A3249" s="365">
        <v>4384</v>
      </c>
      <c r="B3249" s="365" t="s">
        <v>34963</v>
      </c>
      <c r="C3249" s="365" t="s">
        <v>1583</v>
      </c>
      <c r="D3249" s="365" t="s">
        <v>1586</v>
      </c>
      <c r="E3249" s="366">
        <v>24</v>
      </c>
    </row>
    <row r="3250" spans="1:5" ht="12.75">
      <c r="A3250" s="365">
        <v>4351</v>
      </c>
      <c r="B3250" s="365" t="s">
        <v>34964</v>
      </c>
      <c r="C3250" s="365" t="s">
        <v>1583</v>
      </c>
      <c r="D3250" s="365" t="s">
        <v>1586</v>
      </c>
      <c r="E3250" s="366">
        <v>17.79</v>
      </c>
    </row>
    <row r="3251" spans="1:5" ht="12.75">
      <c r="A3251" s="365">
        <v>11054</v>
      </c>
      <c r="B3251" s="365" t="s">
        <v>34965</v>
      </c>
      <c r="C3251" s="365" t="s">
        <v>1583</v>
      </c>
      <c r="D3251" s="365" t="s">
        <v>1584</v>
      </c>
      <c r="E3251" s="366">
        <v>0.06</v>
      </c>
    </row>
    <row r="3252" spans="1:5" ht="12.75">
      <c r="A3252" s="365">
        <v>11055</v>
      </c>
      <c r="B3252" s="365" t="s">
        <v>34966</v>
      </c>
      <c r="C3252" s="365" t="s">
        <v>1583</v>
      </c>
      <c r="D3252" s="365" t="s">
        <v>1584</v>
      </c>
      <c r="E3252" s="366">
        <v>0.1</v>
      </c>
    </row>
    <row r="3253" spans="1:5" ht="12.75">
      <c r="A3253" s="365">
        <v>11056</v>
      </c>
      <c r="B3253" s="365" t="s">
        <v>34967</v>
      </c>
      <c r="C3253" s="365" t="s">
        <v>1583</v>
      </c>
      <c r="D3253" s="365" t="s">
        <v>1584</v>
      </c>
      <c r="E3253" s="366">
        <v>0.11</v>
      </c>
    </row>
    <row r="3254" spans="1:5" ht="12.75">
      <c r="A3254" s="365">
        <v>11057</v>
      </c>
      <c r="B3254" s="365" t="s">
        <v>34968</v>
      </c>
      <c r="C3254" s="365" t="s">
        <v>1583</v>
      </c>
      <c r="D3254" s="365" t="s">
        <v>1584</v>
      </c>
      <c r="E3254" s="366">
        <v>0.22</v>
      </c>
    </row>
    <row r="3255" spans="1:5" ht="12.75">
      <c r="A3255" s="365">
        <v>11059</v>
      </c>
      <c r="B3255" s="365" t="s">
        <v>34969</v>
      </c>
      <c r="C3255" s="365" t="s">
        <v>1583</v>
      </c>
      <c r="D3255" s="365" t="s">
        <v>1584</v>
      </c>
      <c r="E3255" s="366">
        <v>0.44</v>
      </c>
    </row>
    <row r="3256" spans="1:5" ht="12.75">
      <c r="A3256" s="365">
        <v>11058</v>
      </c>
      <c r="B3256" s="365" t="s">
        <v>34970</v>
      </c>
      <c r="C3256" s="365" t="s">
        <v>1583</v>
      </c>
      <c r="D3256" s="365" t="s">
        <v>1584</v>
      </c>
      <c r="E3256" s="366">
        <v>0.56999999999999995</v>
      </c>
    </row>
    <row r="3257" spans="1:5" ht="12.75">
      <c r="A3257" s="365">
        <v>4380</v>
      </c>
      <c r="B3257" s="365" t="s">
        <v>34971</v>
      </c>
      <c r="C3257" s="365" t="s">
        <v>1583</v>
      </c>
      <c r="D3257" s="365" t="s">
        <v>1584</v>
      </c>
      <c r="E3257" s="366">
        <v>1.91</v>
      </c>
    </row>
    <row r="3258" spans="1:5" ht="12.75">
      <c r="A3258" s="365">
        <v>4299</v>
      </c>
      <c r="B3258" s="365" t="s">
        <v>34972</v>
      </c>
      <c r="C3258" s="365" t="s">
        <v>1583</v>
      </c>
      <c r="D3258" s="365" t="s">
        <v>1588</v>
      </c>
      <c r="E3258" s="366">
        <v>1.8</v>
      </c>
    </row>
    <row r="3259" spans="1:5" ht="12.75">
      <c r="A3259" s="365">
        <v>4304</v>
      </c>
      <c r="B3259" s="365" t="s">
        <v>34973</v>
      </c>
      <c r="C3259" s="365" t="s">
        <v>1583</v>
      </c>
      <c r="D3259" s="365" t="s">
        <v>1584</v>
      </c>
      <c r="E3259" s="366">
        <v>2.4500000000000002</v>
      </c>
    </row>
    <row r="3260" spans="1:5" ht="12.75">
      <c r="A3260" s="365">
        <v>4305</v>
      </c>
      <c r="B3260" s="365" t="s">
        <v>34974</v>
      </c>
      <c r="C3260" s="365" t="s">
        <v>1583</v>
      </c>
      <c r="D3260" s="365" t="s">
        <v>1584</v>
      </c>
      <c r="E3260" s="366">
        <v>2.85</v>
      </c>
    </row>
    <row r="3261" spans="1:5" ht="12.75">
      <c r="A3261" s="365">
        <v>4306</v>
      </c>
      <c r="B3261" s="365" t="s">
        <v>34975</v>
      </c>
      <c r="C3261" s="365" t="s">
        <v>1583</v>
      </c>
      <c r="D3261" s="365" t="s">
        <v>1584</v>
      </c>
      <c r="E3261" s="366">
        <v>3.31</v>
      </c>
    </row>
    <row r="3262" spans="1:5" ht="12.75">
      <c r="A3262" s="365">
        <v>4308</v>
      </c>
      <c r="B3262" s="365" t="s">
        <v>34976</v>
      </c>
      <c r="C3262" s="365" t="s">
        <v>1583</v>
      </c>
      <c r="D3262" s="365" t="s">
        <v>1584</v>
      </c>
      <c r="E3262" s="366">
        <v>6.85</v>
      </c>
    </row>
    <row r="3263" spans="1:5" ht="12.75">
      <c r="A3263" s="365">
        <v>4302</v>
      </c>
      <c r="B3263" s="365" t="s">
        <v>34977</v>
      </c>
      <c r="C3263" s="365" t="s">
        <v>1583</v>
      </c>
      <c r="D3263" s="365" t="s">
        <v>1584</v>
      </c>
      <c r="E3263" s="366">
        <v>5.14</v>
      </c>
    </row>
    <row r="3264" spans="1:5" ht="12.75">
      <c r="A3264" s="365">
        <v>4300</v>
      </c>
      <c r="B3264" s="365" t="s">
        <v>34978</v>
      </c>
      <c r="C3264" s="365" t="s">
        <v>1583</v>
      </c>
      <c r="D3264" s="365" t="s">
        <v>1584</v>
      </c>
      <c r="E3264" s="366">
        <v>1.22</v>
      </c>
    </row>
    <row r="3265" spans="1:5" ht="12.75">
      <c r="A3265" s="365">
        <v>4301</v>
      </c>
      <c r="B3265" s="365" t="s">
        <v>34979</v>
      </c>
      <c r="C3265" s="365" t="s">
        <v>1583</v>
      </c>
      <c r="D3265" s="365" t="s">
        <v>1584</v>
      </c>
      <c r="E3265" s="366">
        <v>1.49</v>
      </c>
    </row>
    <row r="3266" spans="1:5" ht="12.75">
      <c r="A3266" s="365">
        <v>4320</v>
      </c>
      <c r="B3266" s="365" t="s">
        <v>34980</v>
      </c>
      <c r="C3266" s="365" t="s">
        <v>1583</v>
      </c>
      <c r="D3266" s="365" t="s">
        <v>1584</v>
      </c>
      <c r="E3266" s="366">
        <v>4.54</v>
      </c>
    </row>
    <row r="3267" spans="1:5" ht="12.75">
      <c r="A3267" s="365">
        <v>4318</v>
      </c>
      <c r="B3267" s="365" t="s">
        <v>34981</v>
      </c>
      <c r="C3267" s="365" t="s">
        <v>1583</v>
      </c>
      <c r="D3267" s="365" t="s">
        <v>1584</v>
      </c>
      <c r="E3267" s="366">
        <v>2.21</v>
      </c>
    </row>
    <row r="3268" spans="1:5" ht="12.75">
      <c r="A3268" s="365">
        <v>40547</v>
      </c>
      <c r="B3268" s="365" t="s">
        <v>34982</v>
      </c>
      <c r="C3268" s="365" t="s">
        <v>1600</v>
      </c>
      <c r="D3268" s="365" t="s">
        <v>1586</v>
      </c>
      <c r="E3268" s="366">
        <v>29.16</v>
      </c>
    </row>
    <row r="3269" spans="1:5" ht="12.75">
      <c r="A3269" s="365">
        <v>11962</v>
      </c>
      <c r="B3269" s="365" t="s">
        <v>34983</v>
      </c>
      <c r="C3269" s="365" t="s">
        <v>1583</v>
      </c>
      <c r="D3269" s="365" t="s">
        <v>1586</v>
      </c>
      <c r="E3269" s="366">
        <v>0.24</v>
      </c>
    </row>
    <row r="3270" spans="1:5" ht="12.75">
      <c r="A3270" s="365">
        <v>4332</v>
      </c>
      <c r="B3270" s="365" t="s">
        <v>34984</v>
      </c>
      <c r="C3270" s="365" t="s">
        <v>1583</v>
      </c>
      <c r="D3270" s="365" t="s">
        <v>1586</v>
      </c>
      <c r="E3270" s="366">
        <v>1.1599999999999999</v>
      </c>
    </row>
    <row r="3271" spans="1:5" ht="12.75">
      <c r="A3271" s="365">
        <v>4331</v>
      </c>
      <c r="B3271" s="365" t="s">
        <v>34985</v>
      </c>
      <c r="C3271" s="365" t="s">
        <v>1583</v>
      </c>
      <c r="D3271" s="365" t="s">
        <v>1586</v>
      </c>
      <c r="E3271" s="366">
        <v>4.37</v>
      </c>
    </row>
    <row r="3272" spans="1:5" ht="12.75">
      <c r="A3272" s="365">
        <v>4336</v>
      </c>
      <c r="B3272" s="365" t="s">
        <v>34986</v>
      </c>
      <c r="C3272" s="365" t="s">
        <v>1583</v>
      </c>
      <c r="D3272" s="365" t="s">
        <v>1586</v>
      </c>
      <c r="E3272" s="366">
        <v>5.6</v>
      </c>
    </row>
    <row r="3273" spans="1:5" ht="12.75">
      <c r="A3273" s="365">
        <v>13294</v>
      </c>
      <c r="B3273" s="365" t="s">
        <v>34987</v>
      </c>
      <c r="C3273" s="365" t="s">
        <v>1583</v>
      </c>
      <c r="D3273" s="365" t="s">
        <v>1586</v>
      </c>
      <c r="E3273" s="366">
        <v>1.6</v>
      </c>
    </row>
    <row r="3274" spans="1:5" ht="12.75">
      <c r="A3274" s="365">
        <v>11948</v>
      </c>
      <c r="B3274" s="365" t="s">
        <v>34988</v>
      </c>
      <c r="C3274" s="365" t="s">
        <v>1583</v>
      </c>
      <c r="D3274" s="365" t="s">
        <v>1586</v>
      </c>
      <c r="E3274" s="366">
        <v>0.72</v>
      </c>
    </row>
    <row r="3275" spans="1:5" ht="12.75">
      <c r="A3275" s="365">
        <v>4382</v>
      </c>
      <c r="B3275" s="365" t="s">
        <v>34989</v>
      </c>
      <c r="C3275" s="365" t="s">
        <v>1583</v>
      </c>
      <c r="D3275" s="365" t="s">
        <v>1586</v>
      </c>
      <c r="E3275" s="366">
        <v>1.2</v>
      </c>
    </row>
    <row r="3276" spans="1:5" ht="12.75">
      <c r="A3276" s="365">
        <v>4354</v>
      </c>
      <c r="B3276" s="365" t="s">
        <v>34990</v>
      </c>
      <c r="C3276" s="365" t="s">
        <v>1583</v>
      </c>
      <c r="D3276" s="365" t="s">
        <v>1586</v>
      </c>
      <c r="E3276" s="366">
        <v>50.21</v>
      </c>
    </row>
    <row r="3277" spans="1:5" ht="12.75">
      <c r="A3277" s="365">
        <v>40839</v>
      </c>
      <c r="B3277" s="365" t="s">
        <v>34991</v>
      </c>
      <c r="C3277" s="365" t="s">
        <v>1600</v>
      </c>
      <c r="D3277" s="365" t="s">
        <v>1586</v>
      </c>
      <c r="E3277" s="366">
        <v>120.83</v>
      </c>
    </row>
    <row r="3278" spans="1:5" ht="12.75">
      <c r="A3278" s="365">
        <v>40552</v>
      </c>
      <c r="B3278" s="365" t="s">
        <v>34992</v>
      </c>
      <c r="C3278" s="365" t="s">
        <v>1600</v>
      </c>
      <c r="D3278" s="365" t="s">
        <v>1586</v>
      </c>
      <c r="E3278" s="366">
        <v>49.99</v>
      </c>
    </row>
    <row r="3279" spans="1:5" ht="12.75">
      <c r="A3279" s="365">
        <v>40549</v>
      </c>
      <c r="B3279" s="365" t="s">
        <v>34993</v>
      </c>
      <c r="C3279" s="365" t="s">
        <v>1600</v>
      </c>
      <c r="D3279" s="365" t="s">
        <v>1586</v>
      </c>
      <c r="E3279" s="366">
        <v>197.91</v>
      </c>
    </row>
    <row r="3280" spans="1:5" ht="12.75">
      <c r="A3280" s="365">
        <v>4385</v>
      </c>
      <c r="B3280" s="365" t="s">
        <v>34994</v>
      </c>
      <c r="C3280" s="365" t="s">
        <v>1596</v>
      </c>
      <c r="D3280" s="365" t="s">
        <v>1584</v>
      </c>
      <c r="E3280" s="364">
        <v>5122.96</v>
      </c>
    </row>
    <row r="3281" spans="1:5" ht="12.75">
      <c r="A3281" s="365">
        <v>20078</v>
      </c>
      <c r="B3281" s="365" t="s">
        <v>34995</v>
      </c>
      <c r="C3281" s="365" t="s">
        <v>1583</v>
      </c>
      <c r="D3281" s="365" t="s">
        <v>1584</v>
      </c>
      <c r="E3281" s="366">
        <v>30.36</v>
      </c>
    </row>
    <row r="3282" spans="1:5" ht="12.75">
      <c r="A3282" s="365">
        <v>39897</v>
      </c>
      <c r="B3282" s="365" t="s">
        <v>34996</v>
      </c>
      <c r="C3282" s="365" t="s">
        <v>1583</v>
      </c>
      <c r="D3282" s="365" t="s">
        <v>1586</v>
      </c>
      <c r="E3282" s="366">
        <v>51.58</v>
      </c>
    </row>
    <row r="3283" spans="1:5" ht="12.75">
      <c r="A3283" s="365">
        <v>118</v>
      </c>
      <c r="B3283" s="365" t="s">
        <v>34997</v>
      </c>
      <c r="C3283" s="365" t="s">
        <v>1583</v>
      </c>
      <c r="D3283" s="365" t="s">
        <v>1584</v>
      </c>
      <c r="E3283" s="366">
        <v>64.180000000000007</v>
      </c>
    </row>
    <row r="3284" spans="1:5" ht="12.75">
      <c r="A3284" s="365">
        <v>4396</v>
      </c>
      <c r="B3284" s="365" t="s">
        <v>34998</v>
      </c>
      <c r="C3284" s="365" t="s">
        <v>1585</v>
      </c>
      <c r="D3284" s="365" t="s">
        <v>1584</v>
      </c>
      <c r="E3284" s="366">
        <v>231.33</v>
      </c>
    </row>
    <row r="3285" spans="1:5" ht="12.75">
      <c r="A3285" s="365">
        <v>36881</v>
      </c>
      <c r="B3285" s="365" t="s">
        <v>34999</v>
      </c>
      <c r="C3285" s="365" t="s">
        <v>1585</v>
      </c>
      <c r="D3285" s="365" t="s">
        <v>1584</v>
      </c>
      <c r="E3285" s="366">
        <v>148.97999999999999</v>
      </c>
    </row>
    <row r="3286" spans="1:5" ht="12.75">
      <c r="A3286" s="365">
        <v>4397</v>
      </c>
      <c r="B3286" s="365" t="s">
        <v>35000</v>
      </c>
      <c r="C3286" s="365" t="s">
        <v>1585</v>
      </c>
      <c r="D3286" s="365" t="s">
        <v>1584</v>
      </c>
      <c r="E3286" s="366">
        <v>251.64</v>
      </c>
    </row>
    <row r="3287" spans="1:5" ht="12.75">
      <c r="A3287" s="365">
        <v>36882</v>
      </c>
      <c r="B3287" s="365" t="s">
        <v>35001</v>
      </c>
      <c r="C3287" s="365" t="s">
        <v>1585</v>
      </c>
      <c r="D3287" s="365" t="s">
        <v>1584</v>
      </c>
      <c r="E3287" s="366">
        <v>178.15</v>
      </c>
    </row>
    <row r="3288" spans="1:5" ht="12.75">
      <c r="A3288" s="365">
        <v>4751</v>
      </c>
      <c r="B3288" s="365" t="s">
        <v>35002</v>
      </c>
      <c r="C3288" s="365" t="s">
        <v>1587</v>
      </c>
      <c r="D3288" s="365" t="s">
        <v>1584</v>
      </c>
      <c r="E3288" s="366">
        <v>19.440000000000001</v>
      </c>
    </row>
    <row r="3289" spans="1:5" ht="12.75">
      <c r="A3289" s="365">
        <v>41066</v>
      </c>
      <c r="B3289" s="365" t="s">
        <v>35003</v>
      </c>
      <c r="C3289" s="365" t="s">
        <v>1593</v>
      </c>
      <c r="D3289" s="365" t="s">
        <v>1584</v>
      </c>
      <c r="E3289" s="364">
        <v>3413.78</v>
      </c>
    </row>
    <row r="3290" spans="1:5" ht="12.75">
      <c r="A3290" s="365">
        <v>39604</v>
      </c>
      <c r="B3290" s="365" t="s">
        <v>35004</v>
      </c>
      <c r="C3290" s="365" t="s">
        <v>1583</v>
      </c>
      <c r="D3290" s="365" t="s">
        <v>1584</v>
      </c>
      <c r="E3290" s="366">
        <v>8.11</v>
      </c>
    </row>
    <row r="3291" spans="1:5" ht="12.75">
      <c r="A3291" s="365">
        <v>39605</v>
      </c>
      <c r="B3291" s="365" t="s">
        <v>35005</v>
      </c>
      <c r="C3291" s="365" t="s">
        <v>1583</v>
      </c>
      <c r="D3291" s="365" t="s">
        <v>1584</v>
      </c>
      <c r="E3291" s="366">
        <v>8.81</v>
      </c>
    </row>
    <row r="3292" spans="1:5" ht="12.75">
      <c r="A3292" s="365">
        <v>39606</v>
      </c>
      <c r="B3292" s="365" t="s">
        <v>35006</v>
      </c>
      <c r="C3292" s="365" t="s">
        <v>1583</v>
      </c>
      <c r="D3292" s="365" t="s">
        <v>1584</v>
      </c>
      <c r="E3292" s="366">
        <v>15.42</v>
      </c>
    </row>
    <row r="3293" spans="1:5" ht="12.75">
      <c r="A3293" s="365">
        <v>39607</v>
      </c>
      <c r="B3293" s="365" t="s">
        <v>35007</v>
      </c>
      <c r="C3293" s="365" t="s">
        <v>1583</v>
      </c>
      <c r="D3293" s="365" t="s">
        <v>1584</v>
      </c>
      <c r="E3293" s="366">
        <v>20.87</v>
      </c>
    </row>
    <row r="3294" spans="1:5" ht="12.75">
      <c r="A3294" s="365">
        <v>39594</v>
      </c>
      <c r="B3294" s="365" t="s">
        <v>35008</v>
      </c>
      <c r="C3294" s="365" t="s">
        <v>1583</v>
      </c>
      <c r="D3294" s="365" t="s">
        <v>1588</v>
      </c>
      <c r="E3294" s="366">
        <v>716.16</v>
      </c>
    </row>
    <row r="3295" spans="1:5" ht="12.75">
      <c r="A3295" s="365">
        <v>39596</v>
      </c>
      <c r="B3295" s="365" t="s">
        <v>35009</v>
      </c>
      <c r="C3295" s="365" t="s">
        <v>1583</v>
      </c>
      <c r="D3295" s="365" t="s">
        <v>1584</v>
      </c>
      <c r="E3295" s="364">
        <v>1917.94</v>
      </c>
    </row>
    <row r="3296" spans="1:5" ht="12.75">
      <c r="A3296" s="365">
        <v>39595</v>
      </c>
      <c r="B3296" s="365" t="s">
        <v>35010</v>
      </c>
      <c r="C3296" s="365" t="s">
        <v>1583</v>
      </c>
      <c r="D3296" s="365" t="s">
        <v>1584</v>
      </c>
      <c r="E3296" s="364">
        <v>4309.33</v>
      </c>
    </row>
    <row r="3297" spans="1:5" ht="12.75">
      <c r="A3297" s="365">
        <v>39597</v>
      </c>
      <c r="B3297" s="365" t="s">
        <v>35011</v>
      </c>
      <c r="C3297" s="365" t="s">
        <v>1583</v>
      </c>
      <c r="D3297" s="365" t="s">
        <v>1584</v>
      </c>
      <c r="E3297" s="364">
        <v>6759.77</v>
      </c>
    </row>
    <row r="3298" spans="1:5" ht="12.75">
      <c r="A3298" s="365">
        <v>10731</v>
      </c>
      <c r="B3298" s="365" t="s">
        <v>35012</v>
      </c>
      <c r="C3298" s="365" t="s">
        <v>1585</v>
      </c>
      <c r="D3298" s="365" t="s">
        <v>1586</v>
      </c>
      <c r="E3298" s="366">
        <v>42.5</v>
      </c>
    </row>
    <row r="3299" spans="1:5" ht="12.75">
      <c r="A3299" s="365">
        <v>4704</v>
      </c>
      <c r="B3299" s="365" t="s">
        <v>35013</v>
      </c>
      <c r="C3299" s="365" t="s">
        <v>1585</v>
      </c>
      <c r="D3299" s="365" t="s">
        <v>1586</v>
      </c>
      <c r="E3299" s="366">
        <v>38.35</v>
      </c>
    </row>
    <row r="3300" spans="1:5" ht="12.75">
      <c r="A3300" s="365">
        <v>10730</v>
      </c>
      <c r="B3300" s="365" t="s">
        <v>35014</v>
      </c>
      <c r="C3300" s="365" t="s">
        <v>1585</v>
      </c>
      <c r="D3300" s="365" t="s">
        <v>1586</v>
      </c>
      <c r="E3300" s="366">
        <v>41.09</v>
      </c>
    </row>
    <row r="3301" spans="1:5" ht="12.75">
      <c r="A3301" s="365">
        <v>4729</v>
      </c>
      <c r="B3301" s="365" t="s">
        <v>35015</v>
      </c>
      <c r="C3301" s="365" t="s">
        <v>1592</v>
      </c>
      <c r="D3301" s="365" t="s">
        <v>1584</v>
      </c>
      <c r="E3301" s="366">
        <v>138.32</v>
      </c>
    </row>
    <row r="3302" spans="1:5" ht="12.75">
      <c r="A3302" s="365">
        <v>4720</v>
      </c>
      <c r="B3302" s="365" t="s">
        <v>35016</v>
      </c>
      <c r="C3302" s="365" t="s">
        <v>1592</v>
      </c>
      <c r="D3302" s="365" t="s">
        <v>1584</v>
      </c>
      <c r="E3302" s="366">
        <v>158.49</v>
      </c>
    </row>
    <row r="3303" spans="1:5" ht="12.75">
      <c r="A3303" s="365">
        <v>4721</v>
      </c>
      <c r="B3303" s="365" t="s">
        <v>35017</v>
      </c>
      <c r="C3303" s="365" t="s">
        <v>1592</v>
      </c>
      <c r="D3303" s="365" t="s">
        <v>1584</v>
      </c>
      <c r="E3303" s="366">
        <v>137.27000000000001</v>
      </c>
    </row>
    <row r="3304" spans="1:5" ht="12.75">
      <c r="A3304" s="365">
        <v>4718</v>
      </c>
      <c r="B3304" s="365" t="s">
        <v>35018</v>
      </c>
      <c r="C3304" s="365" t="s">
        <v>1592</v>
      </c>
      <c r="D3304" s="365" t="s">
        <v>1588</v>
      </c>
      <c r="E3304" s="366">
        <v>138</v>
      </c>
    </row>
    <row r="3305" spans="1:5" ht="12.75">
      <c r="A3305" s="365">
        <v>4722</v>
      </c>
      <c r="B3305" s="365" t="s">
        <v>35019</v>
      </c>
      <c r="C3305" s="365" t="s">
        <v>1592</v>
      </c>
      <c r="D3305" s="365" t="s">
        <v>1584</v>
      </c>
      <c r="E3305" s="366">
        <v>129.66999999999999</v>
      </c>
    </row>
    <row r="3306" spans="1:5" ht="12.75">
      <c r="A3306" s="365">
        <v>4723</v>
      </c>
      <c r="B3306" s="365" t="s">
        <v>35020</v>
      </c>
      <c r="C3306" s="365" t="s">
        <v>1592</v>
      </c>
      <c r="D3306" s="365" t="s">
        <v>1584</v>
      </c>
      <c r="E3306" s="366">
        <v>128.55000000000001</v>
      </c>
    </row>
    <row r="3307" spans="1:5" ht="12.75">
      <c r="A3307" s="365">
        <v>4727</v>
      </c>
      <c r="B3307" s="365" t="s">
        <v>35021</v>
      </c>
      <c r="C3307" s="365" t="s">
        <v>1592</v>
      </c>
      <c r="D3307" s="365" t="s">
        <v>1584</v>
      </c>
      <c r="E3307" s="366">
        <v>117.66</v>
      </c>
    </row>
    <row r="3308" spans="1:5" ht="12.75">
      <c r="A3308" s="365">
        <v>4748</v>
      </c>
      <c r="B3308" s="365" t="s">
        <v>35022</v>
      </c>
      <c r="C3308" s="365" t="s">
        <v>1592</v>
      </c>
      <c r="D3308" s="365" t="s">
        <v>1584</v>
      </c>
      <c r="E3308" s="366">
        <v>126.79</v>
      </c>
    </row>
    <row r="3309" spans="1:5" ht="12.75">
      <c r="A3309" s="365">
        <v>4730</v>
      </c>
      <c r="B3309" s="365" t="s">
        <v>35023</v>
      </c>
      <c r="C3309" s="365" t="s">
        <v>1592</v>
      </c>
      <c r="D3309" s="365" t="s">
        <v>1584</v>
      </c>
      <c r="E3309" s="366">
        <v>129.03</v>
      </c>
    </row>
    <row r="3310" spans="1:5" ht="12.75">
      <c r="A3310" s="365">
        <v>13186</v>
      </c>
      <c r="B3310" s="365" t="s">
        <v>35024</v>
      </c>
      <c r="C3310" s="365" t="s">
        <v>1592</v>
      </c>
      <c r="D3310" s="365" t="s">
        <v>1584</v>
      </c>
      <c r="E3310" s="366">
        <v>148.88</v>
      </c>
    </row>
    <row r="3311" spans="1:5" ht="12.75">
      <c r="A3311" s="365">
        <v>10737</v>
      </c>
      <c r="B3311" s="365" t="s">
        <v>35025</v>
      </c>
      <c r="C3311" s="365" t="s">
        <v>1585</v>
      </c>
      <c r="D3311" s="365" t="s">
        <v>1586</v>
      </c>
      <c r="E3311" s="366">
        <v>133.56</v>
      </c>
    </row>
    <row r="3312" spans="1:5" ht="12.75">
      <c r="A3312" s="365">
        <v>10734</v>
      </c>
      <c r="B3312" s="365" t="s">
        <v>35026</v>
      </c>
      <c r="C3312" s="365" t="s">
        <v>1585</v>
      </c>
      <c r="D3312" s="365" t="s">
        <v>1586</v>
      </c>
      <c r="E3312" s="366">
        <v>79.45</v>
      </c>
    </row>
    <row r="3313" spans="1:5" ht="12.75">
      <c r="A3313" s="365">
        <v>4708</v>
      </c>
      <c r="B3313" s="365" t="s">
        <v>35027</v>
      </c>
      <c r="C3313" s="365" t="s">
        <v>1585</v>
      </c>
      <c r="D3313" s="365" t="s">
        <v>1586</v>
      </c>
      <c r="E3313" s="366">
        <v>154.1</v>
      </c>
    </row>
    <row r="3314" spans="1:5" ht="12.75">
      <c r="A3314" s="365">
        <v>4712</v>
      </c>
      <c r="B3314" s="365" t="s">
        <v>35028</v>
      </c>
      <c r="C3314" s="365" t="s">
        <v>1585</v>
      </c>
      <c r="D3314" s="365" t="s">
        <v>1586</v>
      </c>
      <c r="E3314" s="366">
        <v>75.34</v>
      </c>
    </row>
    <row r="3315" spans="1:5" ht="12.75">
      <c r="A3315" s="365">
        <v>4710</v>
      </c>
      <c r="B3315" s="365" t="s">
        <v>35029</v>
      </c>
      <c r="C3315" s="365" t="s">
        <v>1585</v>
      </c>
      <c r="D3315" s="365" t="s">
        <v>1586</v>
      </c>
      <c r="E3315" s="366">
        <v>241.6</v>
      </c>
    </row>
    <row r="3316" spans="1:5" ht="12.75">
      <c r="A3316" s="365">
        <v>4746</v>
      </c>
      <c r="B3316" s="365" t="s">
        <v>35030</v>
      </c>
      <c r="C3316" s="365" t="s">
        <v>1592</v>
      </c>
      <c r="D3316" s="365" t="s">
        <v>1584</v>
      </c>
      <c r="E3316" s="366">
        <v>96.37</v>
      </c>
    </row>
    <row r="3317" spans="1:5" ht="12.75">
      <c r="A3317" s="365">
        <v>4750</v>
      </c>
      <c r="B3317" s="365" t="s">
        <v>35031</v>
      </c>
      <c r="C3317" s="365" t="s">
        <v>1587</v>
      </c>
      <c r="D3317" s="365" t="s">
        <v>1588</v>
      </c>
      <c r="E3317" s="366">
        <v>19.440000000000001</v>
      </c>
    </row>
    <row r="3318" spans="1:5" ht="12.75">
      <c r="A3318" s="365">
        <v>41065</v>
      </c>
      <c r="B3318" s="365" t="s">
        <v>35032</v>
      </c>
      <c r="C3318" s="365" t="s">
        <v>1593</v>
      </c>
      <c r="D3318" s="365" t="s">
        <v>1584</v>
      </c>
      <c r="E3318" s="364">
        <v>3413.28</v>
      </c>
    </row>
    <row r="3319" spans="1:5" ht="12.75">
      <c r="A3319" s="365">
        <v>34747</v>
      </c>
      <c r="B3319" s="365" t="s">
        <v>35033</v>
      </c>
      <c r="C3319" s="365" t="s">
        <v>1589</v>
      </c>
      <c r="D3319" s="365" t="s">
        <v>1584</v>
      </c>
      <c r="E3319" s="366">
        <v>46.76</v>
      </c>
    </row>
    <row r="3320" spans="1:5" ht="12.75">
      <c r="A3320" s="365">
        <v>4826</v>
      </c>
      <c r="B3320" s="365" t="s">
        <v>35034</v>
      </c>
      <c r="C3320" s="365" t="s">
        <v>1589</v>
      </c>
      <c r="D3320" s="365" t="s">
        <v>1584</v>
      </c>
      <c r="E3320" s="366">
        <v>50.27</v>
      </c>
    </row>
    <row r="3321" spans="1:5" ht="12.75">
      <c r="A3321" s="365">
        <v>41975</v>
      </c>
      <c r="B3321" s="365" t="s">
        <v>35035</v>
      </c>
      <c r="C3321" s="365" t="s">
        <v>1585</v>
      </c>
      <c r="D3321" s="365" t="s">
        <v>1586</v>
      </c>
      <c r="E3321" s="366">
        <v>94.34</v>
      </c>
    </row>
    <row r="3322" spans="1:5" ht="12.75">
      <c r="A3322" s="365">
        <v>4825</v>
      </c>
      <c r="B3322" s="365" t="s">
        <v>35036</v>
      </c>
      <c r="C3322" s="365" t="s">
        <v>1589</v>
      </c>
      <c r="D3322" s="365" t="s">
        <v>1584</v>
      </c>
      <c r="E3322" s="366">
        <v>69.59</v>
      </c>
    </row>
    <row r="3323" spans="1:5" ht="12.75">
      <c r="A3323" s="365">
        <v>34744</v>
      </c>
      <c r="B3323" s="365" t="s">
        <v>35037</v>
      </c>
      <c r="C3323" s="365" t="s">
        <v>1585</v>
      </c>
      <c r="D3323" s="365" t="s">
        <v>1586</v>
      </c>
      <c r="E3323" s="366">
        <v>25.57</v>
      </c>
    </row>
    <row r="3324" spans="1:5" ht="12.75">
      <c r="A3324" s="365">
        <v>39430</v>
      </c>
      <c r="B3324" s="365" t="s">
        <v>35038</v>
      </c>
      <c r="C3324" s="365" t="s">
        <v>1583</v>
      </c>
      <c r="D3324" s="365" t="s">
        <v>1584</v>
      </c>
      <c r="E3324" s="366">
        <v>2.0499999999999998</v>
      </c>
    </row>
    <row r="3325" spans="1:5" ht="12.75">
      <c r="A3325" s="365">
        <v>39573</v>
      </c>
      <c r="B3325" s="365" t="s">
        <v>35039</v>
      </c>
      <c r="C3325" s="365" t="s">
        <v>1583</v>
      </c>
      <c r="D3325" s="365" t="s">
        <v>1584</v>
      </c>
      <c r="E3325" s="366">
        <v>2.02</v>
      </c>
    </row>
    <row r="3326" spans="1:5" ht="12.75">
      <c r="A3326" s="365">
        <v>38410</v>
      </c>
      <c r="B3326" s="365" t="s">
        <v>35040</v>
      </c>
      <c r="C3326" s="365" t="s">
        <v>1583</v>
      </c>
      <c r="D3326" s="365" t="s">
        <v>1584</v>
      </c>
      <c r="E3326" s="364">
        <v>14158.75</v>
      </c>
    </row>
    <row r="3327" spans="1:5" ht="12.75">
      <c r="A3327" s="365">
        <v>41596</v>
      </c>
      <c r="B3327" s="365" t="s">
        <v>35041</v>
      </c>
      <c r="C3327" s="365" t="s">
        <v>1590</v>
      </c>
      <c r="D3327" s="365" t="s">
        <v>1586</v>
      </c>
      <c r="E3327" s="366">
        <v>14.53</v>
      </c>
    </row>
    <row r="3328" spans="1:5" ht="12.75">
      <c r="A3328" s="365">
        <v>41598</v>
      </c>
      <c r="B3328" s="365" t="s">
        <v>35042</v>
      </c>
      <c r="C3328" s="365" t="s">
        <v>1590</v>
      </c>
      <c r="D3328" s="365" t="s">
        <v>1586</v>
      </c>
      <c r="E3328" s="366">
        <v>14.53</v>
      </c>
    </row>
    <row r="3329" spans="1:5" ht="12.75">
      <c r="A3329" s="365">
        <v>41594</v>
      </c>
      <c r="B3329" s="365" t="s">
        <v>35043</v>
      </c>
      <c r="C3329" s="365" t="s">
        <v>1590</v>
      </c>
      <c r="D3329" s="365" t="s">
        <v>1586</v>
      </c>
      <c r="E3329" s="366">
        <v>14.76</v>
      </c>
    </row>
    <row r="3330" spans="1:5" ht="12.75">
      <c r="A3330" s="365">
        <v>43663</v>
      </c>
      <c r="B3330" s="365" t="s">
        <v>35044</v>
      </c>
      <c r="C3330" s="365" t="s">
        <v>1590</v>
      </c>
      <c r="D3330" s="365" t="s">
        <v>1586</v>
      </c>
      <c r="E3330" s="366">
        <v>12.16</v>
      </c>
    </row>
    <row r="3331" spans="1:5" ht="12.75">
      <c r="A3331" s="365">
        <v>4766</v>
      </c>
      <c r="B3331" s="365" t="s">
        <v>35045</v>
      </c>
      <c r="C3331" s="365" t="s">
        <v>1590</v>
      </c>
      <c r="D3331" s="365" t="s">
        <v>1586</v>
      </c>
      <c r="E3331" s="366">
        <v>11.45</v>
      </c>
    </row>
    <row r="3332" spans="1:5" ht="12.75">
      <c r="A3332" s="365">
        <v>43664</v>
      </c>
      <c r="B3332" s="365" t="s">
        <v>35046</v>
      </c>
      <c r="C3332" s="365" t="s">
        <v>1590</v>
      </c>
      <c r="D3332" s="365" t="s">
        <v>1586</v>
      </c>
      <c r="E3332" s="366">
        <v>12.22</v>
      </c>
    </row>
    <row r="3333" spans="1:5" ht="12.75">
      <c r="A3333" s="365">
        <v>43082</v>
      </c>
      <c r="B3333" s="365" t="s">
        <v>35047</v>
      </c>
      <c r="C3333" s="365" t="s">
        <v>1590</v>
      </c>
      <c r="D3333" s="365" t="s">
        <v>1586</v>
      </c>
      <c r="E3333" s="366">
        <v>13.32</v>
      </c>
    </row>
    <row r="3334" spans="1:5" ht="12.75">
      <c r="A3334" s="365">
        <v>43665</v>
      </c>
      <c r="B3334" s="365" t="s">
        <v>35048</v>
      </c>
      <c r="C3334" s="365" t="s">
        <v>1590</v>
      </c>
      <c r="D3334" s="365" t="s">
        <v>1586</v>
      </c>
      <c r="E3334" s="366">
        <v>11.45</v>
      </c>
    </row>
    <row r="3335" spans="1:5" ht="12.75">
      <c r="A3335" s="365">
        <v>10966</v>
      </c>
      <c r="B3335" s="365" t="s">
        <v>35049</v>
      </c>
      <c r="C3335" s="365" t="s">
        <v>1590</v>
      </c>
      <c r="D3335" s="365" t="s">
        <v>1586</v>
      </c>
      <c r="E3335" s="366">
        <v>12.16</v>
      </c>
    </row>
    <row r="3336" spans="1:5" ht="12.75">
      <c r="A3336" s="365">
        <v>43692</v>
      </c>
      <c r="B3336" s="365" t="s">
        <v>35050</v>
      </c>
      <c r="C3336" s="365" t="s">
        <v>1590</v>
      </c>
      <c r="D3336" s="365" t="s">
        <v>1586</v>
      </c>
      <c r="E3336" s="366">
        <v>12.16</v>
      </c>
    </row>
    <row r="3337" spans="1:5" ht="12.75">
      <c r="A3337" s="365">
        <v>43083</v>
      </c>
      <c r="B3337" s="365" t="s">
        <v>35051</v>
      </c>
      <c r="C3337" s="365" t="s">
        <v>1590</v>
      </c>
      <c r="D3337" s="365" t="s">
        <v>1586</v>
      </c>
      <c r="E3337" s="366">
        <v>11.54</v>
      </c>
    </row>
    <row r="3338" spans="1:5" ht="12.75">
      <c r="A3338" s="365">
        <v>40535</v>
      </c>
      <c r="B3338" s="365" t="s">
        <v>35052</v>
      </c>
      <c r="C3338" s="365" t="s">
        <v>1590</v>
      </c>
      <c r="D3338" s="365" t="s">
        <v>1586</v>
      </c>
      <c r="E3338" s="366">
        <v>11.54</v>
      </c>
    </row>
    <row r="3339" spans="1:5" ht="12.75">
      <c r="A3339" s="365">
        <v>39427</v>
      </c>
      <c r="B3339" s="365" t="s">
        <v>35053</v>
      </c>
      <c r="C3339" s="365" t="s">
        <v>1589</v>
      </c>
      <c r="D3339" s="365" t="s">
        <v>1584</v>
      </c>
      <c r="E3339" s="366">
        <v>5.45</v>
      </c>
    </row>
    <row r="3340" spans="1:5" ht="12.75">
      <c r="A3340" s="365">
        <v>39424</v>
      </c>
      <c r="B3340" s="365" t="s">
        <v>35054</v>
      </c>
      <c r="C3340" s="365" t="s">
        <v>1589</v>
      </c>
      <c r="D3340" s="365" t="s">
        <v>1584</v>
      </c>
      <c r="E3340" s="366">
        <v>3.24</v>
      </c>
    </row>
    <row r="3341" spans="1:5" ht="12.75">
      <c r="A3341" s="365">
        <v>39425</v>
      </c>
      <c r="B3341" s="365" t="s">
        <v>35055</v>
      </c>
      <c r="C3341" s="365" t="s">
        <v>1589</v>
      </c>
      <c r="D3341" s="365" t="s">
        <v>1584</v>
      </c>
      <c r="E3341" s="366">
        <v>3.2</v>
      </c>
    </row>
    <row r="3342" spans="1:5" ht="12.75">
      <c r="A3342" s="365">
        <v>40664</v>
      </c>
      <c r="B3342" s="365" t="s">
        <v>35056</v>
      </c>
      <c r="C3342" s="365" t="s">
        <v>1590</v>
      </c>
      <c r="D3342" s="365" t="s">
        <v>1586</v>
      </c>
      <c r="E3342" s="366">
        <v>23.67</v>
      </c>
    </row>
    <row r="3343" spans="1:5" ht="12.75">
      <c r="A3343" s="365">
        <v>34360</v>
      </c>
      <c r="B3343" s="365" t="s">
        <v>35057</v>
      </c>
      <c r="C3343" s="365" t="s">
        <v>1590</v>
      </c>
      <c r="D3343" s="365" t="s">
        <v>1586</v>
      </c>
      <c r="E3343" s="366">
        <v>41.12</v>
      </c>
    </row>
    <row r="3344" spans="1:5" ht="12.75">
      <c r="A3344" s="365">
        <v>20259</v>
      </c>
      <c r="B3344" s="365" t="s">
        <v>35058</v>
      </c>
      <c r="C3344" s="365" t="s">
        <v>1589</v>
      </c>
      <c r="D3344" s="365" t="s">
        <v>1586</v>
      </c>
      <c r="E3344" s="366">
        <v>12.2</v>
      </c>
    </row>
    <row r="3345" spans="1:5" ht="12.75">
      <c r="A3345" s="365">
        <v>14077</v>
      </c>
      <c r="B3345" s="365" t="s">
        <v>35059</v>
      </c>
      <c r="C3345" s="365" t="s">
        <v>1589</v>
      </c>
      <c r="D3345" s="365" t="s">
        <v>1586</v>
      </c>
      <c r="E3345" s="366">
        <v>186.73</v>
      </c>
    </row>
    <row r="3346" spans="1:5" ht="12.75">
      <c r="A3346" s="365">
        <v>3678</v>
      </c>
      <c r="B3346" s="365" t="s">
        <v>35060</v>
      </c>
      <c r="C3346" s="365" t="s">
        <v>1589</v>
      </c>
      <c r="D3346" s="365" t="s">
        <v>1586</v>
      </c>
      <c r="E3346" s="366">
        <v>84.4</v>
      </c>
    </row>
    <row r="3347" spans="1:5" ht="12.75">
      <c r="A3347" s="365">
        <v>39418</v>
      </c>
      <c r="B3347" s="365" t="s">
        <v>35061</v>
      </c>
      <c r="C3347" s="365" t="s">
        <v>1589</v>
      </c>
      <c r="D3347" s="365" t="s">
        <v>1584</v>
      </c>
      <c r="E3347" s="366">
        <v>6.08</v>
      </c>
    </row>
    <row r="3348" spans="1:5" ht="12.75">
      <c r="A3348" s="365">
        <v>39419</v>
      </c>
      <c r="B3348" s="365" t="s">
        <v>35062</v>
      </c>
      <c r="C3348" s="365" t="s">
        <v>1589</v>
      </c>
      <c r="D3348" s="365" t="s">
        <v>1584</v>
      </c>
      <c r="E3348" s="366">
        <v>7.41</v>
      </c>
    </row>
    <row r="3349" spans="1:5" ht="12.75">
      <c r="A3349" s="365">
        <v>39420</v>
      </c>
      <c r="B3349" s="365" t="s">
        <v>35063</v>
      </c>
      <c r="C3349" s="365" t="s">
        <v>1589</v>
      </c>
      <c r="D3349" s="365" t="s">
        <v>1584</v>
      </c>
      <c r="E3349" s="366">
        <v>8.18</v>
      </c>
    </row>
    <row r="3350" spans="1:5" ht="12.75">
      <c r="A3350" s="365">
        <v>39571</v>
      </c>
      <c r="B3350" s="365" t="s">
        <v>35064</v>
      </c>
      <c r="C3350" s="365" t="s">
        <v>1589</v>
      </c>
      <c r="D3350" s="365" t="s">
        <v>1584</v>
      </c>
      <c r="E3350" s="366">
        <v>4.9400000000000004</v>
      </c>
    </row>
    <row r="3351" spans="1:5" ht="12.75">
      <c r="A3351" s="365">
        <v>39421</v>
      </c>
      <c r="B3351" s="365" t="s">
        <v>35065</v>
      </c>
      <c r="C3351" s="365" t="s">
        <v>1589</v>
      </c>
      <c r="D3351" s="365" t="s">
        <v>1584</v>
      </c>
      <c r="E3351" s="366">
        <v>7.2</v>
      </c>
    </row>
    <row r="3352" spans="1:5" ht="12.75">
      <c r="A3352" s="365">
        <v>39422</v>
      </c>
      <c r="B3352" s="365" t="s">
        <v>35066</v>
      </c>
      <c r="C3352" s="365" t="s">
        <v>1589</v>
      </c>
      <c r="D3352" s="365" t="s">
        <v>1588</v>
      </c>
      <c r="E3352" s="366">
        <v>8.41</v>
      </c>
    </row>
    <row r="3353" spans="1:5" ht="12.75">
      <c r="A3353" s="365">
        <v>39423</v>
      </c>
      <c r="B3353" s="365" t="s">
        <v>35067</v>
      </c>
      <c r="C3353" s="365" t="s">
        <v>1589</v>
      </c>
      <c r="D3353" s="365" t="s">
        <v>1584</v>
      </c>
      <c r="E3353" s="366">
        <v>9.76</v>
      </c>
    </row>
    <row r="3354" spans="1:5" ht="12.75">
      <c r="A3354" s="365">
        <v>39426</v>
      </c>
      <c r="B3354" s="365" t="s">
        <v>35068</v>
      </c>
      <c r="C3354" s="365" t="s">
        <v>1589</v>
      </c>
      <c r="D3354" s="365" t="s">
        <v>1584</v>
      </c>
      <c r="E3354" s="366">
        <v>21.95</v>
      </c>
    </row>
    <row r="3355" spans="1:5" ht="12.75">
      <c r="A3355" s="365">
        <v>39429</v>
      </c>
      <c r="B3355" s="365" t="s">
        <v>35069</v>
      </c>
      <c r="C3355" s="365" t="s">
        <v>1589</v>
      </c>
      <c r="D3355" s="365" t="s">
        <v>1584</v>
      </c>
      <c r="E3355" s="366">
        <v>6.92</v>
      </c>
    </row>
    <row r="3356" spans="1:5" ht="12.75">
      <c r="A3356" s="365">
        <v>39428</v>
      </c>
      <c r="B3356" s="365" t="s">
        <v>35070</v>
      </c>
      <c r="C3356" s="365" t="s">
        <v>1589</v>
      </c>
      <c r="D3356" s="365" t="s">
        <v>1584</v>
      </c>
      <c r="E3356" s="366">
        <v>5.29</v>
      </c>
    </row>
    <row r="3357" spans="1:5" ht="12.75">
      <c r="A3357" s="365">
        <v>39572</v>
      </c>
      <c r="B3357" s="365" t="s">
        <v>35071</v>
      </c>
      <c r="C3357" s="365" t="s">
        <v>1589</v>
      </c>
      <c r="D3357" s="365" t="s">
        <v>1584</v>
      </c>
      <c r="E3357" s="366">
        <v>4.58</v>
      </c>
    </row>
    <row r="3358" spans="1:5" ht="12.75">
      <c r="A3358" s="365">
        <v>39570</v>
      </c>
      <c r="B3358" s="365" t="s">
        <v>35072</v>
      </c>
      <c r="C3358" s="365" t="s">
        <v>1589</v>
      </c>
      <c r="D3358" s="365" t="s">
        <v>1584</v>
      </c>
      <c r="E3358" s="366">
        <v>4.8600000000000003</v>
      </c>
    </row>
    <row r="3359" spans="1:5" ht="12.75">
      <c r="A3359" s="365">
        <v>39569</v>
      </c>
      <c r="B3359" s="365" t="s">
        <v>35073</v>
      </c>
      <c r="C3359" s="365" t="s">
        <v>1589</v>
      </c>
      <c r="D3359" s="365" t="s">
        <v>1584</v>
      </c>
      <c r="E3359" s="366">
        <v>4.8</v>
      </c>
    </row>
    <row r="3360" spans="1:5" ht="12.75">
      <c r="A3360" s="365">
        <v>11552</v>
      </c>
      <c r="B3360" s="365" t="s">
        <v>35074</v>
      </c>
      <c r="C3360" s="365" t="s">
        <v>1589</v>
      </c>
      <c r="D3360" s="365" t="s">
        <v>1584</v>
      </c>
      <c r="E3360" s="366">
        <v>6.97</v>
      </c>
    </row>
    <row r="3361" spans="1:5" ht="12.75">
      <c r="A3361" s="365">
        <v>40598</v>
      </c>
      <c r="B3361" s="365" t="s">
        <v>35075</v>
      </c>
      <c r="C3361" s="365" t="s">
        <v>1590</v>
      </c>
      <c r="D3361" s="365" t="s">
        <v>1586</v>
      </c>
      <c r="E3361" s="366">
        <v>11.25</v>
      </c>
    </row>
    <row r="3362" spans="1:5" ht="12.75">
      <c r="A3362" s="365">
        <v>39029</v>
      </c>
      <c r="B3362" s="365" t="s">
        <v>35076</v>
      </c>
      <c r="C3362" s="365" t="s">
        <v>1589</v>
      </c>
      <c r="D3362" s="365" t="s">
        <v>1584</v>
      </c>
      <c r="E3362" s="366">
        <v>15.5</v>
      </c>
    </row>
    <row r="3363" spans="1:5" ht="12.75">
      <c r="A3363" s="365">
        <v>39028</v>
      </c>
      <c r="B3363" s="365" t="s">
        <v>35077</v>
      </c>
      <c r="C3363" s="365" t="s">
        <v>1589</v>
      </c>
      <c r="D3363" s="365" t="s">
        <v>1584</v>
      </c>
      <c r="E3363" s="366">
        <v>9.02</v>
      </c>
    </row>
    <row r="3364" spans="1:5" ht="12.75">
      <c r="A3364" s="365">
        <v>39328</v>
      </c>
      <c r="B3364" s="365" t="s">
        <v>35078</v>
      </c>
      <c r="C3364" s="365" t="s">
        <v>1589</v>
      </c>
      <c r="D3364" s="365" t="s">
        <v>1584</v>
      </c>
      <c r="E3364" s="366">
        <v>4.96</v>
      </c>
    </row>
    <row r="3365" spans="1:5" ht="12.75">
      <c r="A3365" s="365">
        <v>38541</v>
      </c>
      <c r="B3365" s="365" t="s">
        <v>35079</v>
      </c>
      <c r="C3365" s="365" t="s">
        <v>1583</v>
      </c>
      <c r="D3365" s="365" t="s">
        <v>1584</v>
      </c>
      <c r="E3365" s="364">
        <v>4883355.22</v>
      </c>
    </row>
    <row r="3366" spans="1:5" ht="12.75">
      <c r="A3366" s="365">
        <v>38542</v>
      </c>
      <c r="B3366" s="365" t="s">
        <v>35080</v>
      </c>
      <c r="C3366" s="365" t="s">
        <v>1583</v>
      </c>
      <c r="D3366" s="365" t="s">
        <v>1584</v>
      </c>
      <c r="E3366" s="364">
        <v>7593421</v>
      </c>
    </row>
    <row r="3367" spans="1:5" ht="12.75">
      <c r="A3367" s="365">
        <v>38543</v>
      </c>
      <c r="B3367" s="365" t="s">
        <v>35081</v>
      </c>
      <c r="C3367" s="365" t="s">
        <v>1583</v>
      </c>
      <c r="D3367" s="365" t="s">
        <v>1584</v>
      </c>
      <c r="E3367" s="364">
        <v>1859078.99</v>
      </c>
    </row>
    <row r="3368" spans="1:5" ht="12.75">
      <c r="A3368" s="365">
        <v>40406</v>
      </c>
      <c r="B3368" s="365" t="s">
        <v>35082</v>
      </c>
      <c r="C3368" s="365" t="s">
        <v>1583</v>
      </c>
      <c r="D3368" s="365" t="s">
        <v>1586</v>
      </c>
      <c r="E3368" s="364">
        <v>61842.96</v>
      </c>
    </row>
    <row r="3369" spans="1:5" ht="12.75">
      <c r="A3369" s="365">
        <v>40789</v>
      </c>
      <c r="B3369" s="365" t="s">
        <v>35083</v>
      </c>
      <c r="C3369" s="365" t="s">
        <v>1583</v>
      </c>
      <c r="D3369" s="365" t="s">
        <v>1586</v>
      </c>
      <c r="E3369" s="364">
        <v>8912.2000000000007</v>
      </c>
    </row>
    <row r="3370" spans="1:5" ht="12.75">
      <c r="A3370" s="365">
        <v>40791</v>
      </c>
      <c r="B3370" s="365" t="s">
        <v>35084</v>
      </c>
      <c r="C3370" s="365" t="s">
        <v>1583</v>
      </c>
      <c r="D3370" s="365" t="s">
        <v>1586</v>
      </c>
      <c r="E3370" s="364">
        <v>27899.08</v>
      </c>
    </row>
    <row r="3371" spans="1:5" ht="12.75">
      <c r="A3371" s="365">
        <v>11651</v>
      </c>
      <c r="B3371" s="365" t="s">
        <v>35085</v>
      </c>
      <c r="C3371" s="365" t="s">
        <v>1583</v>
      </c>
      <c r="D3371" s="365" t="s">
        <v>1586</v>
      </c>
      <c r="E3371" s="364">
        <v>15258.4</v>
      </c>
    </row>
    <row r="3372" spans="1:5" ht="12.75">
      <c r="A3372" s="365">
        <v>40435</v>
      </c>
      <c r="B3372" s="365" t="s">
        <v>35086</v>
      </c>
      <c r="C3372" s="365" t="s">
        <v>1583</v>
      </c>
      <c r="D3372" s="365" t="s">
        <v>1584</v>
      </c>
      <c r="E3372" s="364">
        <v>1019875</v>
      </c>
    </row>
    <row r="3373" spans="1:5" ht="12.75">
      <c r="A3373" s="365">
        <v>39012</v>
      </c>
      <c r="B3373" s="365" t="s">
        <v>35087</v>
      </c>
      <c r="C3373" s="365" t="s">
        <v>1583</v>
      </c>
      <c r="D3373" s="365" t="s">
        <v>1584</v>
      </c>
      <c r="E3373" s="364">
        <v>1064098.57</v>
      </c>
    </row>
    <row r="3374" spans="1:5" ht="12.75">
      <c r="A3374" s="365">
        <v>13617</v>
      </c>
      <c r="B3374" s="365" t="s">
        <v>35088</v>
      </c>
      <c r="C3374" s="365" t="s">
        <v>1583</v>
      </c>
      <c r="D3374" s="365" t="s">
        <v>1584</v>
      </c>
      <c r="E3374" s="364">
        <v>98707.37</v>
      </c>
    </row>
    <row r="3375" spans="1:5" ht="12.75">
      <c r="A3375" s="365">
        <v>35274</v>
      </c>
      <c r="B3375" s="365" t="s">
        <v>35089</v>
      </c>
      <c r="C3375" s="365" t="s">
        <v>1589</v>
      </c>
      <c r="D3375" s="365" t="s">
        <v>1584</v>
      </c>
      <c r="E3375" s="366">
        <v>47.57</v>
      </c>
    </row>
    <row r="3376" spans="1:5" ht="12.75">
      <c r="A3376" s="365">
        <v>35275</v>
      </c>
      <c r="B3376" s="365" t="s">
        <v>35090</v>
      </c>
      <c r="C3376" s="365" t="s">
        <v>1589</v>
      </c>
      <c r="D3376" s="365" t="s">
        <v>1584</v>
      </c>
      <c r="E3376" s="366">
        <v>100.98</v>
      </c>
    </row>
    <row r="3377" spans="1:5" ht="12.75">
      <c r="A3377" s="365">
        <v>35276</v>
      </c>
      <c r="B3377" s="365" t="s">
        <v>35091</v>
      </c>
      <c r="C3377" s="365" t="s">
        <v>1589</v>
      </c>
      <c r="D3377" s="365" t="s">
        <v>1584</v>
      </c>
      <c r="E3377" s="366">
        <v>175.7</v>
      </c>
    </row>
    <row r="3378" spans="1:5" ht="12.75">
      <c r="A3378" s="365">
        <v>38386</v>
      </c>
      <c r="B3378" s="365" t="s">
        <v>35092</v>
      </c>
      <c r="C3378" s="365" t="s">
        <v>1583</v>
      </c>
      <c r="D3378" s="365" t="s">
        <v>1584</v>
      </c>
      <c r="E3378" s="366">
        <v>5.32</v>
      </c>
    </row>
    <row r="3379" spans="1:5" ht="12.75">
      <c r="A3379" s="365">
        <v>11091</v>
      </c>
      <c r="B3379" s="365" t="s">
        <v>35093</v>
      </c>
      <c r="C3379" s="365" t="s">
        <v>1583</v>
      </c>
      <c r="D3379" s="365" t="s">
        <v>1584</v>
      </c>
      <c r="E3379" s="366">
        <v>2.19</v>
      </c>
    </row>
    <row r="3380" spans="1:5" ht="12.75">
      <c r="A3380" s="365">
        <v>37586</v>
      </c>
      <c r="B3380" s="365" t="s">
        <v>35094</v>
      </c>
      <c r="C3380" s="365" t="s">
        <v>1600</v>
      </c>
      <c r="D3380" s="365" t="s">
        <v>1586</v>
      </c>
      <c r="E3380" s="366">
        <v>46.91</v>
      </c>
    </row>
    <row r="3381" spans="1:5" ht="12.75">
      <c r="A3381" s="365">
        <v>37395</v>
      </c>
      <c r="B3381" s="365" t="s">
        <v>35095</v>
      </c>
      <c r="C3381" s="365" t="s">
        <v>1600</v>
      </c>
      <c r="D3381" s="365" t="s">
        <v>1586</v>
      </c>
      <c r="E3381" s="366">
        <v>40.33</v>
      </c>
    </row>
    <row r="3382" spans="1:5" ht="12.75">
      <c r="A3382" s="365">
        <v>14147</v>
      </c>
      <c r="B3382" s="365" t="s">
        <v>35096</v>
      </c>
      <c r="C3382" s="365" t="s">
        <v>1600</v>
      </c>
      <c r="D3382" s="365" t="s">
        <v>1586</v>
      </c>
      <c r="E3382" s="366">
        <v>53.5</v>
      </c>
    </row>
    <row r="3383" spans="1:5" ht="12.75">
      <c r="A3383" s="365">
        <v>37396</v>
      </c>
      <c r="B3383" s="365" t="s">
        <v>35097</v>
      </c>
      <c r="C3383" s="365" t="s">
        <v>1600</v>
      </c>
      <c r="D3383" s="365" t="s">
        <v>1586</v>
      </c>
      <c r="E3383" s="366">
        <v>33</v>
      </c>
    </row>
    <row r="3384" spans="1:5" ht="12.75">
      <c r="A3384" s="365">
        <v>37397</v>
      </c>
      <c r="B3384" s="365" t="s">
        <v>35098</v>
      </c>
      <c r="C3384" s="365" t="s">
        <v>1600</v>
      </c>
      <c r="D3384" s="365" t="s">
        <v>1586</v>
      </c>
      <c r="E3384" s="366">
        <v>34.57</v>
      </c>
    </row>
    <row r="3385" spans="1:5" ht="12.75">
      <c r="A3385" s="365">
        <v>43606</v>
      </c>
      <c r="B3385" s="365" t="s">
        <v>35099</v>
      </c>
      <c r="C3385" s="365" t="s">
        <v>1583</v>
      </c>
      <c r="D3385" s="365" t="s">
        <v>1584</v>
      </c>
      <c r="E3385" s="366">
        <v>8.36</v>
      </c>
    </row>
    <row r="3386" spans="1:5" ht="12.75">
      <c r="A3386" s="365">
        <v>444</v>
      </c>
      <c r="B3386" s="365" t="s">
        <v>35100</v>
      </c>
      <c r="C3386" s="365" t="s">
        <v>1583</v>
      </c>
      <c r="D3386" s="365" t="s">
        <v>1584</v>
      </c>
      <c r="E3386" s="366">
        <v>36</v>
      </c>
    </row>
    <row r="3387" spans="1:5" ht="12.75">
      <c r="A3387" s="365">
        <v>445</v>
      </c>
      <c r="B3387" s="365" t="s">
        <v>35101</v>
      </c>
      <c r="C3387" s="365" t="s">
        <v>1583</v>
      </c>
      <c r="D3387" s="365" t="s">
        <v>1584</v>
      </c>
      <c r="E3387" s="366">
        <v>49.27</v>
      </c>
    </row>
    <row r="3388" spans="1:5" ht="12.75">
      <c r="A3388" s="365">
        <v>4783</v>
      </c>
      <c r="B3388" s="365" t="s">
        <v>35102</v>
      </c>
      <c r="C3388" s="365" t="s">
        <v>1587</v>
      </c>
      <c r="D3388" s="365" t="s">
        <v>1588</v>
      </c>
      <c r="E3388" s="366">
        <v>21.04</v>
      </c>
    </row>
    <row r="3389" spans="1:5" ht="12.75">
      <c r="A3389" s="365">
        <v>41079</v>
      </c>
      <c r="B3389" s="365" t="s">
        <v>35103</v>
      </c>
      <c r="C3389" s="365" t="s">
        <v>1593</v>
      </c>
      <c r="D3389" s="365" t="s">
        <v>1584</v>
      </c>
      <c r="E3389" s="364">
        <v>3694.24</v>
      </c>
    </row>
    <row r="3390" spans="1:5" ht="12.75">
      <c r="A3390" s="365">
        <v>12874</v>
      </c>
      <c r="B3390" s="365" t="s">
        <v>35104</v>
      </c>
      <c r="C3390" s="365" t="s">
        <v>1587</v>
      </c>
      <c r="D3390" s="365" t="s">
        <v>1584</v>
      </c>
      <c r="E3390" s="366">
        <v>19.399999999999999</v>
      </c>
    </row>
    <row r="3391" spans="1:5" ht="12.75">
      <c r="A3391" s="365">
        <v>41082</v>
      </c>
      <c r="B3391" s="365" t="s">
        <v>35105</v>
      </c>
      <c r="C3391" s="365" t="s">
        <v>1593</v>
      </c>
      <c r="D3391" s="365" t="s">
        <v>1584</v>
      </c>
      <c r="E3391" s="364">
        <v>3406.85</v>
      </c>
    </row>
    <row r="3392" spans="1:5" ht="12.75">
      <c r="A3392" s="365">
        <v>4785</v>
      </c>
      <c r="B3392" s="365" t="s">
        <v>35106</v>
      </c>
      <c r="C3392" s="365" t="s">
        <v>1587</v>
      </c>
      <c r="D3392" s="365" t="s">
        <v>1584</v>
      </c>
      <c r="E3392" s="366">
        <v>21.04</v>
      </c>
    </row>
    <row r="3393" spans="1:5" ht="12.75">
      <c r="A3393" s="365">
        <v>41081</v>
      </c>
      <c r="B3393" s="365" t="s">
        <v>35107</v>
      </c>
      <c r="C3393" s="365" t="s">
        <v>1593</v>
      </c>
      <c r="D3393" s="365" t="s">
        <v>1584</v>
      </c>
      <c r="E3393" s="364">
        <v>3694.24</v>
      </c>
    </row>
    <row r="3394" spans="1:5" ht="12.75">
      <c r="A3394" s="365">
        <v>4801</v>
      </c>
      <c r="B3394" s="365" t="s">
        <v>35108</v>
      </c>
      <c r="C3394" s="365" t="s">
        <v>1585</v>
      </c>
      <c r="D3394" s="365" t="s">
        <v>1584</v>
      </c>
      <c r="E3394" s="366">
        <v>81.96</v>
      </c>
    </row>
    <row r="3395" spans="1:5" ht="12.75">
      <c r="A3395" s="365">
        <v>4794</v>
      </c>
      <c r="B3395" s="365" t="s">
        <v>35109</v>
      </c>
      <c r="C3395" s="365" t="s">
        <v>1585</v>
      </c>
      <c r="D3395" s="365" t="s">
        <v>1584</v>
      </c>
      <c r="E3395" s="366">
        <v>373.29</v>
      </c>
    </row>
    <row r="3396" spans="1:5" ht="12.75">
      <c r="A3396" s="365">
        <v>4796</v>
      </c>
      <c r="B3396" s="365" t="s">
        <v>35110</v>
      </c>
      <c r="C3396" s="365" t="s">
        <v>1585</v>
      </c>
      <c r="D3396" s="365" t="s">
        <v>1584</v>
      </c>
      <c r="E3396" s="366">
        <v>226.73</v>
      </c>
    </row>
    <row r="3397" spans="1:5" ht="12.75">
      <c r="A3397" s="365">
        <v>4800</v>
      </c>
      <c r="B3397" s="365" t="s">
        <v>35111</v>
      </c>
      <c r="C3397" s="365" t="s">
        <v>1585</v>
      </c>
      <c r="D3397" s="365" t="s">
        <v>1584</v>
      </c>
      <c r="E3397" s="366">
        <v>62.35</v>
      </c>
    </row>
    <row r="3398" spans="1:5" ht="12.75">
      <c r="A3398" s="365">
        <v>4795</v>
      </c>
      <c r="B3398" s="365" t="s">
        <v>35112</v>
      </c>
      <c r="C3398" s="365" t="s">
        <v>1585</v>
      </c>
      <c r="D3398" s="365" t="s">
        <v>1584</v>
      </c>
      <c r="E3398" s="366">
        <v>363.38</v>
      </c>
    </row>
    <row r="3399" spans="1:5" ht="12.75">
      <c r="A3399" s="365">
        <v>39694</v>
      </c>
      <c r="B3399" s="365" t="s">
        <v>35113</v>
      </c>
      <c r="C3399" s="365" t="s">
        <v>1585</v>
      </c>
      <c r="D3399" s="365" t="s">
        <v>1584</v>
      </c>
      <c r="E3399" s="366">
        <v>379.16</v>
      </c>
    </row>
    <row r="3400" spans="1:5" ht="12.75">
      <c r="A3400" s="365">
        <v>1292</v>
      </c>
      <c r="B3400" s="365" t="s">
        <v>35114</v>
      </c>
      <c r="C3400" s="365" t="s">
        <v>1585</v>
      </c>
      <c r="D3400" s="365" t="s">
        <v>1584</v>
      </c>
      <c r="E3400" s="366">
        <v>79.3</v>
      </c>
    </row>
    <row r="3401" spans="1:5" ht="12.75">
      <c r="A3401" s="365">
        <v>1287</v>
      </c>
      <c r="B3401" s="365" t="s">
        <v>35115</v>
      </c>
      <c r="C3401" s="365" t="s">
        <v>1585</v>
      </c>
      <c r="D3401" s="365" t="s">
        <v>1588</v>
      </c>
      <c r="E3401" s="366">
        <v>38.9</v>
      </c>
    </row>
    <row r="3402" spans="1:5" ht="12.75">
      <c r="A3402" s="365">
        <v>1297</v>
      </c>
      <c r="B3402" s="365" t="s">
        <v>35116</v>
      </c>
      <c r="C3402" s="365" t="s">
        <v>1585</v>
      </c>
      <c r="D3402" s="365" t="s">
        <v>1584</v>
      </c>
      <c r="E3402" s="366">
        <v>32.270000000000003</v>
      </c>
    </row>
    <row r="3403" spans="1:5" ht="12.75">
      <c r="A3403" s="365">
        <v>4786</v>
      </c>
      <c r="B3403" s="365" t="s">
        <v>35117</v>
      </c>
      <c r="C3403" s="365" t="s">
        <v>1585</v>
      </c>
      <c r="D3403" s="365" t="s">
        <v>1586</v>
      </c>
      <c r="E3403" s="366">
        <v>108.5</v>
      </c>
    </row>
    <row r="3404" spans="1:5" ht="12.75">
      <c r="A3404" s="365">
        <v>10840</v>
      </c>
      <c r="B3404" s="365" t="s">
        <v>35118</v>
      </c>
      <c r="C3404" s="365" t="s">
        <v>1585</v>
      </c>
      <c r="D3404" s="365" t="s">
        <v>1588</v>
      </c>
      <c r="E3404" s="366">
        <v>250</v>
      </c>
    </row>
    <row r="3405" spans="1:5" ht="12.75">
      <c r="A3405" s="365">
        <v>10841</v>
      </c>
      <c r="B3405" s="365" t="s">
        <v>35119</v>
      </c>
      <c r="C3405" s="365" t="s">
        <v>1585</v>
      </c>
      <c r="D3405" s="365" t="s">
        <v>1584</v>
      </c>
      <c r="E3405" s="366">
        <v>188.67</v>
      </c>
    </row>
    <row r="3406" spans="1:5" ht="12.75">
      <c r="A3406" s="365">
        <v>44540</v>
      </c>
      <c r="B3406" s="365" t="s">
        <v>35120</v>
      </c>
      <c r="C3406" s="365" t="s">
        <v>1585</v>
      </c>
      <c r="D3406" s="365" t="s">
        <v>1584</v>
      </c>
      <c r="E3406" s="366">
        <v>241.09</v>
      </c>
    </row>
    <row r="3407" spans="1:5" ht="12.75">
      <c r="A3407" s="365">
        <v>10842</v>
      </c>
      <c r="B3407" s="365" t="s">
        <v>35121</v>
      </c>
      <c r="C3407" s="365" t="s">
        <v>1585</v>
      </c>
      <c r="D3407" s="365" t="s">
        <v>1584</v>
      </c>
      <c r="E3407" s="366">
        <v>272.52999999999997</v>
      </c>
    </row>
    <row r="3408" spans="1:5" ht="12.75">
      <c r="A3408" s="365">
        <v>21108</v>
      </c>
      <c r="B3408" s="365" t="s">
        <v>35122</v>
      </c>
      <c r="C3408" s="365" t="s">
        <v>1585</v>
      </c>
      <c r="D3408" s="365" t="s">
        <v>1584</v>
      </c>
      <c r="E3408" s="366">
        <v>105.69</v>
      </c>
    </row>
    <row r="3409" spans="1:5" ht="12.75">
      <c r="A3409" s="365">
        <v>38180</v>
      </c>
      <c r="B3409" s="365" t="s">
        <v>35123</v>
      </c>
      <c r="C3409" s="365" t="s">
        <v>1585</v>
      </c>
      <c r="D3409" s="365" t="s">
        <v>1584</v>
      </c>
      <c r="E3409" s="366">
        <v>182.55</v>
      </c>
    </row>
    <row r="3410" spans="1:5" ht="12.75">
      <c r="A3410" s="365">
        <v>40648</v>
      </c>
      <c r="B3410" s="365" t="s">
        <v>35124</v>
      </c>
      <c r="C3410" s="365" t="s">
        <v>1585</v>
      </c>
      <c r="D3410" s="365" t="s">
        <v>1586</v>
      </c>
      <c r="E3410" s="366">
        <v>208.32</v>
      </c>
    </row>
    <row r="3411" spans="1:5" ht="12.75">
      <c r="A3411" s="365">
        <v>40649</v>
      </c>
      <c r="B3411" s="365" t="s">
        <v>35125</v>
      </c>
      <c r="C3411" s="365" t="s">
        <v>1585</v>
      </c>
      <c r="D3411" s="365" t="s">
        <v>1586</v>
      </c>
      <c r="E3411" s="366">
        <v>121.34</v>
      </c>
    </row>
    <row r="3412" spans="1:5" ht="12.75">
      <c r="A3412" s="365">
        <v>40650</v>
      </c>
      <c r="B3412" s="365" t="s">
        <v>35126</v>
      </c>
      <c r="C3412" s="365" t="s">
        <v>1585</v>
      </c>
      <c r="D3412" s="365" t="s">
        <v>1586</v>
      </c>
      <c r="E3412" s="366">
        <v>156.24</v>
      </c>
    </row>
    <row r="3413" spans="1:5" ht="12.75">
      <c r="A3413" s="365">
        <v>40651</v>
      </c>
      <c r="B3413" s="365" t="s">
        <v>35127</v>
      </c>
      <c r="C3413" s="365" t="s">
        <v>1585</v>
      </c>
      <c r="D3413" s="365" t="s">
        <v>1586</v>
      </c>
      <c r="E3413" s="366">
        <v>288.17</v>
      </c>
    </row>
    <row r="3414" spans="1:5" ht="12.75">
      <c r="A3414" s="365">
        <v>40652</v>
      </c>
      <c r="B3414" s="365" t="s">
        <v>35128</v>
      </c>
      <c r="C3414" s="365" t="s">
        <v>1585</v>
      </c>
      <c r="D3414" s="365" t="s">
        <v>1586</v>
      </c>
      <c r="E3414" s="366">
        <v>154.5</v>
      </c>
    </row>
    <row r="3415" spans="1:5" ht="12.75">
      <c r="A3415" s="365">
        <v>40647</v>
      </c>
      <c r="B3415" s="365" t="s">
        <v>35129</v>
      </c>
      <c r="C3415" s="365" t="s">
        <v>1585</v>
      </c>
      <c r="D3415" s="365" t="s">
        <v>1586</v>
      </c>
      <c r="E3415" s="366">
        <v>170.12</v>
      </c>
    </row>
    <row r="3416" spans="1:5" ht="12.75">
      <c r="A3416" s="365">
        <v>40653</v>
      </c>
      <c r="B3416" s="365" t="s">
        <v>35130</v>
      </c>
      <c r="C3416" s="365" t="s">
        <v>1585</v>
      </c>
      <c r="D3416" s="365" t="s">
        <v>1586</v>
      </c>
      <c r="E3416" s="366">
        <v>130.19999999999999</v>
      </c>
    </row>
    <row r="3417" spans="1:5" ht="12.75">
      <c r="A3417" s="365">
        <v>36178</v>
      </c>
      <c r="B3417" s="365" t="s">
        <v>35131</v>
      </c>
      <c r="C3417" s="365" t="s">
        <v>1583</v>
      </c>
      <c r="D3417" s="365" t="s">
        <v>1584</v>
      </c>
      <c r="E3417" s="366">
        <v>14.43</v>
      </c>
    </row>
    <row r="3418" spans="1:5" ht="12.75">
      <c r="A3418" s="365">
        <v>38195</v>
      </c>
      <c r="B3418" s="365" t="s">
        <v>35132</v>
      </c>
      <c r="C3418" s="365" t="s">
        <v>1585</v>
      </c>
      <c r="D3418" s="365" t="s">
        <v>1584</v>
      </c>
      <c r="E3418" s="366">
        <v>124.83</v>
      </c>
    </row>
    <row r="3419" spans="1:5" ht="12.75">
      <c r="A3419" s="365">
        <v>38181</v>
      </c>
      <c r="B3419" s="365" t="s">
        <v>35133</v>
      </c>
      <c r="C3419" s="365" t="s">
        <v>1585</v>
      </c>
      <c r="D3419" s="365" t="s">
        <v>1584</v>
      </c>
      <c r="E3419" s="366">
        <v>249.2</v>
      </c>
    </row>
    <row r="3420" spans="1:5" ht="12.75">
      <c r="A3420" s="365">
        <v>38182</v>
      </c>
      <c r="B3420" s="365" t="s">
        <v>35134</v>
      </c>
      <c r="C3420" s="365" t="s">
        <v>1585</v>
      </c>
      <c r="D3420" s="365" t="s">
        <v>1584</v>
      </c>
      <c r="E3420" s="366">
        <v>237.38</v>
      </c>
    </row>
    <row r="3421" spans="1:5" ht="12.75">
      <c r="A3421" s="365">
        <v>38186</v>
      </c>
      <c r="B3421" s="365" t="s">
        <v>35135</v>
      </c>
      <c r="C3421" s="365" t="s">
        <v>1585</v>
      </c>
      <c r="D3421" s="365" t="s">
        <v>1584</v>
      </c>
      <c r="E3421" s="366">
        <v>617.03</v>
      </c>
    </row>
    <row r="3422" spans="1:5" ht="12.75">
      <c r="A3422" s="365">
        <v>38185</v>
      </c>
      <c r="B3422" s="365" t="s">
        <v>35136</v>
      </c>
      <c r="C3422" s="365" t="s">
        <v>1585</v>
      </c>
      <c r="D3422" s="365" t="s">
        <v>1584</v>
      </c>
      <c r="E3422" s="366">
        <v>549.37</v>
      </c>
    </row>
    <row r="3423" spans="1:5" ht="12.75">
      <c r="A3423" s="365">
        <v>40654</v>
      </c>
      <c r="B3423" s="365" t="s">
        <v>35137</v>
      </c>
      <c r="C3423" s="365" t="s">
        <v>1585</v>
      </c>
      <c r="D3423" s="365" t="s">
        <v>1586</v>
      </c>
      <c r="E3423" s="366">
        <v>202.24</v>
      </c>
    </row>
    <row r="3424" spans="1:5" ht="12.75">
      <c r="A3424" s="365">
        <v>44541</v>
      </c>
      <c r="B3424" s="365" t="s">
        <v>35138</v>
      </c>
      <c r="C3424" s="365" t="s">
        <v>1585</v>
      </c>
      <c r="D3424" s="365" t="s">
        <v>1584</v>
      </c>
      <c r="E3424" s="366">
        <v>199.16</v>
      </c>
    </row>
    <row r="3425" spans="1:5" ht="12.75">
      <c r="A3425" s="365">
        <v>4822</v>
      </c>
      <c r="B3425" s="365" t="s">
        <v>35139</v>
      </c>
      <c r="C3425" s="365" t="s">
        <v>1585</v>
      </c>
      <c r="D3425" s="365" t="s">
        <v>1584</v>
      </c>
      <c r="E3425" s="366">
        <v>192.63</v>
      </c>
    </row>
    <row r="3426" spans="1:5" ht="12.75">
      <c r="A3426" s="365">
        <v>4818</v>
      </c>
      <c r="B3426" s="365" t="s">
        <v>35140</v>
      </c>
      <c r="C3426" s="365" t="s">
        <v>1585</v>
      </c>
      <c r="D3426" s="365" t="s">
        <v>1588</v>
      </c>
      <c r="E3426" s="366">
        <v>198</v>
      </c>
    </row>
    <row r="3427" spans="1:5" ht="12.75">
      <c r="A3427" s="365">
        <v>39567</v>
      </c>
      <c r="B3427" s="365" t="s">
        <v>35141</v>
      </c>
      <c r="C3427" s="365" t="s">
        <v>1585</v>
      </c>
      <c r="D3427" s="365" t="s">
        <v>1584</v>
      </c>
      <c r="E3427" s="366">
        <v>43.74</v>
      </c>
    </row>
    <row r="3428" spans="1:5" ht="12.75">
      <c r="A3428" s="365">
        <v>39566</v>
      </c>
      <c r="B3428" s="365" t="s">
        <v>35142</v>
      </c>
      <c r="C3428" s="365" t="s">
        <v>1585</v>
      </c>
      <c r="D3428" s="365" t="s">
        <v>1584</v>
      </c>
      <c r="E3428" s="366">
        <v>46.29</v>
      </c>
    </row>
    <row r="3429" spans="1:5" ht="12.75">
      <c r="A3429" s="365">
        <v>39416</v>
      </c>
      <c r="B3429" s="365" t="s">
        <v>35143</v>
      </c>
      <c r="C3429" s="365" t="s">
        <v>1585</v>
      </c>
      <c r="D3429" s="365" t="s">
        <v>1584</v>
      </c>
      <c r="E3429" s="366">
        <v>28.21</v>
      </c>
    </row>
    <row r="3430" spans="1:5" ht="12.75">
      <c r="A3430" s="365">
        <v>39417</v>
      </c>
      <c r="B3430" s="365" t="s">
        <v>35144</v>
      </c>
      <c r="C3430" s="365" t="s">
        <v>1585</v>
      </c>
      <c r="D3430" s="365" t="s">
        <v>1584</v>
      </c>
      <c r="E3430" s="366">
        <v>27.52</v>
      </c>
    </row>
    <row r="3431" spans="1:5" ht="12.75">
      <c r="A3431" s="365">
        <v>43742</v>
      </c>
      <c r="B3431" s="365" t="s">
        <v>35145</v>
      </c>
      <c r="C3431" s="365" t="s">
        <v>1585</v>
      </c>
      <c r="D3431" s="365" t="s">
        <v>1584</v>
      </c>
      <c r="E3431" s="366">
        <v>29.68</v>
      </c>
    </row>
    <row r="3432" spans="1:5" ht="12.75">
      <c r="A3432" s="365">
        <v>39414</v>
      </c>
      <c r="B3432" s="365" t="s">
        <v>35146</v>
      </c>
      <c r="C3432" s="365" t="s">
        <v>1585</v>
      </c>
      <c r="D3432" s="365" t="s">
        <v>1584</v>
      </c>
      <c r="E3432" s="366">
        <v>26.72</v>
      </c>
    </row>
    <row r="3433" spans="1:5" ht="12.75">
      <c r="A3433" s="365">
        <v>39415</v>
      </c>
      <c r="B3433" s="365" t="s">
        <v>35147</v>
      </c>
      <c r="C3433" s="365" t="s">
        <v>1585</v>
      </c>
      <c r="D3433" s="365" t="s">
        <v>1584</v>
      </c>
      <c r="E3433" s="366">
        <v>23.03</v>
      </c>
    </row>
    <row r="3434" spans="1:5" ht="12.75">
      <c r="A3434" s="365">
        <v>43740</v>
      </c>
      <c r="B3434" s="365" t="s">
        <v>35148</v>
      </c>
      <c r="C3434" s="365" t="s">
        <v>1585</v>
      </c>
      <c r="D3434" s="365" t="s">
        <v>1584</v>
      </c>
      <c r="E3434" s="366">
        <v>28.13</v>
      </c>
    </row>
    <row r="3435" spans="1:5" ht="12.75">
      <c r="A3435" s="365">
        <v>39412</v>
      </c>
      <c r="B3435" s="365" t="s">
        <v>35149</v>
      </c>
      <c r="C3435" s="365" t="s">
        <v>1585</v>
      </c>
      <c r="D3435" s="365" t="s">
        <v>1588</v>
      </c>
      <c r="E3435" s="366">
        <v>19.29</v>
      </c>
    </row>
    <row r="3436" spans="1:5" ht="12.75">
      <c r="A3436" s="365">
        <v>39413</v>
      </c>
      <c r="B3436" s="365" t="s">
        <v>35150</v>
      </c>
      <c r="C3436" s="365" t="s">
        <v>1585</v>
      </c>
      <c r="D3436" s="365" t="s">
        <v>1584</v>
      </c>
      <c r="E3436" s="366">
        <v>20.86</v>
      </c>
    </row>
    <row r="3437" spans="1:5" ht="12.75">
      <c r="A3437" s="365">
        <v>43741</v>
      </c>
      <c r="B3437" s="365" t="s">
        <v>35151</v>
      </c>
      <c r="C3437" s="365" t="s">
        <v>1585</v>
      </c>
      <c r="D3437" s="365" t="s">
        <v>1584</v>
      </c>
      <c r="E3437" s="366">
        <v>22.24</v>
      </c>
    </row>
    <row r="3438" spans="1:5" ht="12.75">
      <c r="A3438" s="365">
        <v>11062</v>
      </c>
      <c r="B3438" s="365" t="s">
        <v>35152</v>
      </c>
      <c r="C3438" s="365" t="s">
        <v>1585</v>
      </c>
      <c r="D3438" s="365" t="s">
        <v>1584</v>
      </c>
      <c r="E3438" s="366">
        <v>48.38</v>
      </c>
    </row>
    <row r="3439" spans="1:5" ht="12.75">
      <c r="A3439" s="365">
        <v>11063</v>
      </c>
      <c r="B3439" s="365" t="s">
        <v>35153</v>
      </c>
      <c r="C3439" s="365" t="s">
        <v>1585</v>
      </c>
      <c r="D3439" s="365" t="s">
        <v>1584</v>
      </c>
      <c r="E3439" s="366">
        <v>29.61</v>
      </c>
    </row>
    <row r="3440" spans="1:5" ht="12.75">
      <c r="A3440" s="365">
        <v>13521</v>
      </c>
      <c r="B3440" s="365" t="s">
        <v>35154</v>
      </c>
      <c r="C3440" s="365" t="s">
        <v>1583</v>
      </c>
      <c r="D3440" s="365" t="s">
        <v>1586</v>
      </c>
      <c r="E3440" s="366">
        <v>90.75</v>
      </c>
    </row>
    <row r="3441" spans="1:5" ht="12.75">
      <c r="A3441" s="365">
        <v>10851</v>
      </c>
      <c r="B3441" s="365" t="s">
        <v>35155</v>
      </c>
      <c r="C3441" s="365" t="s">
        <v>1583</v>
      </c>
      <c r="D3441" s="365" t="s">
        <v>1586</v>
      </c>
      <c r="E3441" s="366">
        <v>94.28</v>
      </c>
    </row>
    <row r="3442" spans="1:5" ht="12.75">
      <c r="A3442" s="365">
        <v>39515</v>
      </c>
      <c r="B3442" s="365" t="s">
        <v>35156</v>
      </c>
      <c r="C3442" s="365" t="s">
        <v>1583</v>
      </c>
      <c r="D3442" s="365" t="s">
        <v>1586</v>
      </c>
      <c r="E3442" s="366">
        <v>55.29</v>
      </c>
    </row>
    <row r="3443" spans="1:5" ht="12.75">
      <c r="A3443" s="365">
        <v>39516</v>
      </c>
      <c r="B3443" s="365" t="s">
        <v>35157</v>
      </c>
      <c r="C3443" s="365" t="s">
        <v>1583</v>
      </c>
      <c r="D3443" s="365" t="s">
        <v>1586</v>
      </c>
      <c r="E3443" s="366">
        <v>46.61</v>
      </c>
    </row>
    <row r="3444" spans="1:5" ht="12.75">
      <c r="A3444" s="365">
        <v>39514</v>
      </c>
      <c r="B3444" s="365" t="s">
        <v>35158</v>
      </c>
      <c r="C3444" s="365" t="s">
        <v>1583</v>
      </c>
      <c r="D3444" s="365" t="s">
        <v>1586</v>
      </c>
      <c r="E3444" s="366">
        <v>29</v>
      </c>
    </row>
    <row r="3445" spans="1:5" ht="12.75">
      <c r="A3445" s="365">
        <v>4812</v>
      </c>
      <c r="B3445" s="365" t="s">
        <v>35159</v>
      </c>
      <c r="C3445" s="365" t="s">
        <v>1585</v>
      </c>
      <c r="D3445" s="365" t="s">
        <v>1584</v>
      </c>
      <c r="E3445" s="366">
        <v>11.57</v>
      </c>
    </row>
    <row r="3446" spans="1:5" ht="12.75">
      <c r="A3446" s="365">
        <v>10849</v>
      </c>
      <c r="B3446" s="365" t="s">
        <v>35160</v>
      </c>
      <c r="C3446" s="365" t="s">
        <v>1583</v>
      </c>
      <c r="D3446" s="365" t="s">
        <v>1586</v>
      </c>
      <c r="E3446" s="364">
        <v>1320.01</v>
      </c>
    </row>
    <row r="3447" spans="1:5" ht="12.75">
      <c r="A3447" s="365">
        <v>10848</v>
      </c>
      <c r="B3447" s="365" t="s">
        <v>35161</v>
      </c>
      <c r="C3447" s="365" t="s">
        <v>1583</v>
      </c>
      <c r="D3447" s="365" t="s">
        <v>1586</v>
      </c>
      <c r="E3447" s="366">
        <v>829.13</v>
      </c>
    </row>
    <row r="3448" spans="1:5" ht="12.75">
      <c r="A3448" s="365">
        <v>4813</v>
      </c>
      <c r="B3448" s="365" t="s">
        <v>35162</v>
      </c>
      <c r="C3448" s="365" t="s">
        <v>1585</v>
      </c>
      <c r="D3448" s="365" t="s">
        <v>1586</v>
      </c>
      <c r="E3448" s="366">
        <v>275</v>
      </c>
    </row>
    <row r="3449" spans="1:5" ht="12.75">
      <c r="A3449" s="365">
        <v>37560</v>
      </c>
      <c r="B3449" s="365" t="s">
        <v>35163</v>
      </c>
      <c r="C3449" s="365" t="s">
        <v>1583</v>
      </c>
      <c r="D3449" s="365" t="s">
        <v>1584</v>
      </c>
      <c r="E3449" s="366">
        <v>39.369999999999997</v>
      </c>
    </row>
    <row r="3450" spans="1:5" ht="12.75">
      <c r="A3450" s="365">
        <v>37557</v>
      </c>
      <c r="B3450" s="365" t="s">
        <v>35164</v>
      </c>
      <c r="C3450" s="365" t="s">
        <v>1583</v>
      </c>
      <c r="D3450" s="365" t="s">
        <v>1584</v>
      </c>
      <c r="E3450" s="366">
        <v>11.95</v>
      </c>
    </row>
    <row r="3451" spans="1:5" ht="12.75">
      <c r="A3451" s="365">
        <v>37556</v>
      </c>
      <c r="B3451" s="365" t="s">
        <v>35165</v>
      </c>
      <c r="C3451" s="365" t="s">
        <v>1583</v>
      </c>
      <c r="D3451" s="365" t="s">
        <v>1584</v>
      </c>
      <c r="E3451" s="366">
        <v>23.13</v>
      </c>
    </row>
    <row r="3452" spans="1:5" ht="12.75">
      <c r="A3452" s="365">
        <v>37559</v>
      </c>
      <c r="B3452" s="365" t="s">
        <v>35166</v>
      </c>
      <c r="C3452" s="365" t="s">
        <v>1583</v>
      </c>
      <c r="D3452" s="365" t="s">
        <v>1584</v>
      </c>
      <c r="E3452" s="366">
        <v>28.37</v>
      </c>
    </row>
    <row r="3453" spans="1:5" ht="12.75">
      <c r="A3453" s="365">
        <v>37539</v>
      </c>
      <c r="B3453" s="365" t="s">
        <v>35167</v>
      </c>
      <c r="C3453" s="365" t="s">
        <v>1583</v>
      </c>
      <c r="D3453" s="365" t="s">
        <v>1588</v>
      </c>
      <c r="E3453" s="366">
        <v>20</v>
      </c>
    </row>
    <row r="3454" spans="1:5" ht="12.75">
      <c r="A3454" s="365">
        <v>37558</v>
      </c>
      <c r="B3454" s="365" t="s">
        <v>35168</v>
      </c>
      <c r="C3454" s="365" t="s">
        <v>1583</v>
      </c>
      <c r="D3454" s="365" t="s">
        <v>1584</v>
      </c>
      <c r="E3454" s="366">
        <v>37.29</v>
      </c>
    </row>
    <row r="3455" spans="1:5" ht="12.75">
      <c r="A3455" s="365">
        <v>34723</v>
      </c>
      <c r="B3455" s="365" t="s">
        <v>35169</v>
      </c>
      <c r="C3455" s="365" t="s">
        <v>1585</v>
      </c>
      <c r="D3455" s="365" t="s">
        <v>1586</v>
      </c>
      <c r="E3455" s="366">
        <v>635.25</v>
      </c>
    </row>
    <row r="3456" spans="1:5" ht="12.75">
      <c r="A3456" s="365">
        <v>34721</v>
      </c>
      <c r="B3456" s="365" t="s">
        <v>35170</v>
      </c>
      <c r="C3456" s="365" t="s">
        <v>1585</v>
      </c>
      <c r="D3456" s="365" t="s">
        <v>1586</v>
      </c>
      <c r="E3456" s="366">
        <v>792</v>
      </c>
    </row>
    <row r="3457" spans="1:5" ht="12.75">
      <c r="A3457" s="365">
        <v>4309</v>
      </c>
      <c r="B3457" s="365" t="s">
        <v>35171</v>
      </c>
      <c r="C3457" s="365" t="s">
        <v>1583</v>
      </c>
      <c r="D3457" s="365" t="s">
        <v>1584</v>
      </c>
      <c r="E3457" s="366">
        <v>9.85</v>
      </c>
    </row>
    <row r="3458" spans="1:5" ht="12.75">
      <c r="A3458" s="365">
        <v>4307</v>
      </c>
      <c r="B3458" s="365" t="s">
        <v>35172</v>
      </c>
      <c r="C3458" s="365" t="s">
        <v>1583</v>
      </c>
      <c r="D3458" s="365" t="s">
        <v>1584</v>
      </c>
      <c r="E3458" s="366">
        <v>16.850000000000001</v>
      </c>
    </row>
    <row r="3459" spans="1:5" ht="12.75">
      <c r="A3459" s="365">
        <v>10850</v>
      </c>
      <c r="B3459" s="365" t="s">
        <v>35173</v>
      </c>
      <c r="C3459" s="365" t="s">
        <v>1583</v>
      </c>
      <c r="D3459" s="365" t="s">
        <v>1586</v>
      </c>
      <c r="E3459" s="366">
        <v>41.25</v>
      </c>
    </row>
    <row r="3460" spans="1:5" ht="12.75">
      <c r="A3460" s="365">
        <v>42438</v>
      </c>
      <c r="B3460" s="365" t="s">
        <v>35174</v>
      </c>
      <c r="C3460" s="365" t="s">
        <v>1583</v>
      </c>
      <c r="D3460" s="365" t="s">
        <v>1586</v>
      </c>
      <c r="E3460" s="364">
        <v>2072.34</v>
      </c>
    </row>
    <row r="3461" spans="1:5" ht="12.75">
      <c r="A3461" s="365">
        <v>4792</v>
      </c>
      <c r="B3461" s="365" t="s">
        <v>35175</v>
      </c>
      <c r="C3461" s="365" t="s">
        <v>1585</v>
      </c>
      <c r="D3461" s="365" t="s">
        <v>1584</v>
      </c>
      <c r="E3461" s="366">
        <v>175.24</v>
      </c>
    </row>
    <row r="3462" spans="1:5" ht="12.75">
      <c r="A3462" s="365">
        <v>4790</v>
      </c>
      <c r="B3462" s="365" t="s">
        <v>35176</v>
      </c>
      <c r="C3462" s="365" t="s">
        <v>1585</v>
      </c>
      <c r="D3462" s="365" t="s">
        <v>1588</v>
      </c>
      <c r="E3462" s="366">
        <v>105.36</v>
      </c>
    </row>
    <row r="3463" spans="1:5" ht="12.75">
      <c r="A3463" s="365">
        <v>40671</v>
      </c>
      <c r="B3463" s="365" t="s">
        <v>35177</v>
      </c>
      <c r="C3463" s="365" t="s">
        <v>1585</v>
      </c>
      <c r="D3463" s="365" t="s">
        <v>1584</v>
      </c>
      <c r="E3463" s="366">
        <v>94.73</v>
      </c>
    </row>
    <row r="3464" spans="1:5" ht="12.75">
      <c r="A3464" s="365">
        <v>7552</v>
      </c>
      <c r="B3464" s="365" t="s">
        <v>35178</v>
      </c>
      <c r="C3464" s="365" t="s">
        <v>1583</v>
      </c>
      <c r="D3464" s="365" t="s">
        <v>1584</v>
      </c>
      <c r="E3464" s="366">
        <v>24.92</v>
      </c>
    </row>
    <row r="3465" spans="1:5" ht="12.75">
      <c r="A3465" s="365">
        <v>4893</v>
      </c>
      <c r="B3465" s="365" t="s">
        <v>35179</v>
      </c>
      <c r="C3465" s="365" t="s">
        <v>1583</v>
      </c>
      <c r="D3465" s="365" t="s">
        <v>1586</v>
      </c>
      <c r="E3465" s="366">
        <v>14.78</v>
      </c>
    </row>
    <row r="3466" spans="1:5" ht="12.75">
      <c r="A3466" s="365">
        <v>4894</v>
      </c>
      <c r="B3466" s="365" t="s">
        <v>35180</v>
      </c>
      <c r="C3466" s="365" t="s">
        <v>1583</v>
      </c>
      <c r="D3466" s="365" t="s">
        <v>1586</v>
      </c>
      <c r="E3466" s="366">
        <v>12.68</v>
      </c>
    </row>
    <row r="3467" spans="1:5" ht="12.75">
      <c r="A3467" s="365">
        <v>4888</v>
      </c>
      <c r="B3467" s="365" t="s">
        <v>35181</v>
      </c>
      <c r="C3467" s="365" t="s">
        <v>1583</v>
      </c>
      <c r="D3467" s="365" t="s">
        <v>1586</v>
      </c>
      <c r="E3467" s="366">
        <v>4.32</v>
      </c>
    </row>
    <row r="3468" spans="1:5" ht="12.75">
      <c r="A3468" s="365">
        <v>4890</v>
      </c>
      <c r="B3468" s="365" t="s">
        <v>35182</v>
      </c>
      <c r="C3468" s="365" t="s">
        <v>1583</v>
      </c>
      <c r="D3468" s="365" t="s">
        <v>1586</v>
      </c>
      <c r="E3468" s="366">
        <v>8.11</v>
      </c>
    </row>
    <row r="3469" spans="1:5" ht="12.75">
      <c r="A3469" s="365">
        <v>12411</v>
      </c>
      <c r="B3469" s="365" t="s">
        <v>35183</v>
      </c>
      <c r="C3469" s="365" t="s">
        <v>1583</v>
      </c>
      <c r="D3469" s="365" t="s">
        <v>1586</v>
      </c>
      <c r="E3469" s="366">
        <v>43.71</v>
      </c>
    </row>
    <row r="3470" spans="1:5" ht="12.75">
      <c r="A3470" s="365">
        <v>4891</v>
      </c>
      <c r="B3470" s="365" t="s">
        <v>35184</v>
      </c>
      <c r="C3470" s="365" t="s">
        <v>1583</v>
      </c>
      <c r="D3470" s="365" t="s">
        <v>1586</v>
      </c>
      <c r="E3470" s="366">
        <v>21.85</v>
      </c>
    </row>
    <row r="3471" spans="1:5" ht="12.75">
      <c r="A3471" s="365">
        <v>4889</v>
      </c>
      <c r="B3471" s="365" t="s">
        <v>35185</v>
      </c>
      <c r="C3471" s="365" t="s">
        <v>1583</v>
      </c>
      <c r="D3471" s="365" t="s">
        <v>1586</v>
      </c>
      <c r="E3471" s="366">
        <v>5.84</v>
      </c>
    </row>
    <row r="3472" spans="1:5" ht="12.75">
      <c r="A3472" s="365">
        <v>4892</v>
      </c>
      <c r="B3472" s="365" t="s">
        <v>35186</v>
      </c>
      <c r="C3472" s="365" t="s">
        <v>1583</v>
      </c>
      <c r="D3472" s="365" t="s">
        <v>1586</v>
      </c>
      <c r="E3472" s="366">
        <v>61.2</v>
      </c>
    </row>
    <row r="3473" spans="1:5" ht="12.75">
      <c r="A3473" s="365">
        <v>12412</v>
      </c>
      <c r="B3473" s="365" t="s">
        <v>35187</v>
      </c>
      <c r="C3473" s="365" t="s">
        <v>1583</v>
      </c>
      <c r="D3473" s="365" t="s">
        <v>1586</v>
      </c>
      <c r="E3473" s="366">
        <v>113.74</v>
      </c>
    </row>
    <row r="3474" spans="1:5" ht="12.75">
      <c r="A3474" s="365">
        <v>4907</v>
      </c>
      <c r="B3474" s="365" t="s">
        <v>35188</v>
      </c>
      <c r="C3474" s="365" t="s">
        <v>1583</v>
      </c>
      <c r="D3474" s="365" t="s">
        <v>1584</v>
      </c>
      <c r="E3474" s="366">
        <v>33.729999999999997</v>
      </c>
    </row>
    <row r="3475" spans="1:5" ht="12.75">
      <c r="A3475" s="365">
        <v>4902</v>
      </c>
      <c r="B3475" s="365" t="s">
        <v>35189</v>
      </c>
      <c r="C3475" s="365" t="s">
        <v>1583</v>
      </c>
      <c r="D3475" s="365" t="s">
        <v>1584</v>
      </c>
      <c r="E3475" s="366">
        <v>87.48</v>
      </c>
    </row>
    <row r="3476" spans="1:5" ht="12.75">
      <c r="A3476" s="365">
        <v>11096</v>
      </c>
      <c r="B3476" s="365" t="s">
        <v>35190</v>
      </c>
      <c r="C3476" s="365" t="s">
        <v>1590</v>
      </c>
      <c r="D3476" s="365" t="s">
        <v>1584</v>
      </c>
      <c r="E3476" s="366">
        <v>1.88</v>
      </c>
    </row>
    <row r="3477" spans="1:5" ht="12.75">
      <c r="A3477" s="365">
        <v>4741</v>
      </c>
      <c r="B3477" s="365" t="s">
        <v>35191</v>
      </c>
      <c r="C3477" s="365" t="s">
        <v>1592</v>
      </c>
      <c r="D3477" s="365" t="s">
        <v>1584</v>
      </c>
      <c r="E3477" s="366">
        <v>129.66999999999999</v>
      </c>
    </row>
    <row r="3478" spans="1:5" ht="12.75">
      <c r="A3478" s="365">
        <v>4752</v>
      </c>
      <c r="B3478" s="365" t="s">
        <v>35192</v>
      </c>
      <c r="C3478" s="365" t="s">
        <v>1587</v>
      </c>
      <c r="D3478" s="365" t="s">
        <v>1584</v>
      </c>
      <c r="E3478" s="366">
        <v>19.53</v>
      </c>
    </row>
    <row r="3479" spans="1:5" ht="12.75">
      <c r="A3479" s="365">
        <v>41091</v>
      </c>
      <c r="B3479" s="365" t="s">
        <v>35193</v>
      </c>
      <c r="C3479" s="365" t="s">
        <v>1593</v>
      </c>
      <c r="D3479" s="365" t="s">
        <v>1584</v>
      </c>
      <c r="E3479" s="364">
        <v>3431.32</v>
      </c>
    </row>
    <row r="3480" spans="1:5" ht="12.75">
      <c r="A3480" s="365">
        <v>13954</v>
      </c>
      <c r="B3480" s="365" t="s">
        <v>35194</v>
      </c>
      <c r="C3480" s="365" t="s">
        <v>1583</v>
      </c>
      <c r="D3480" s="365" t="s">
        <v>1586</v>
      </c>
      <c r="E3480" s="364">
        <v>7693.61</v>
      </c>
    </row>
    <row r="3481" spans="1:5" ht="12.75">
      <c r="A3481" s="365">
        <v>3411</v>
      </c>
      <c r="B3481" s="365" t="s">
        <v>35195</v>
      </c>
      <c r="C3481" s="365" t="s">
        <v>1590</v>
      </c>
      <c r="D3481" s="365" t="s">
        <v>1584</v>
      </c>
      <c r="E3481" s="366">
        <v>44.95</v>
      </c>
    </row>
    <row r="3482" spans="1:5" ht="12.75">
      <c r="A3482" s="365">
        <v>39995</v>
      </c>
      <c r="B3482" s="365" t="s">
        <v>35196</v>
      </c>
      <c r="C3482" s="365" t="s">
        <v>1592</v>
      </c>
      <c r="D3482" s="365" t="s">
        <v>1584</v>
      </c>
      <c r="E3482" s="366">
        <v>345.81</v>
      </c>
    </row>
    <row r="3483" spans="1:5" ht="12.75">
      <c r="A3483" s="365">
        <v>11615</v>
      </c>
      <c r="B3483" s="365" t="s">
        <v>35197</v>
      </c>
      <c r="C3483" s="365" t="s">
        <v>1585</v>
      </c>
      <c r="D3483" s="365" t="s">
        <v>1584</v>
      </c>
      <c r="E3483" s="366">
        <v>2.93</v>
      </c>
    </row>
    <row r="3484" spans="1:5" ht="12.75">
      <c r="A3484" s="365">
        <v>3408</v>
      </c>
      <c r="B3484" s="365" t="s">
        <v>35198</v>
      </c>
      <c r="C3484" s="365" t="s">
        <v>1585</v>
      </c>
      <c r="D3484" s="365" t="s">
        <v>1588</v>
      </c>
      <c r="E3484" s="366">
        <v>7.79</v>
      </c>
    </row>
    <row r="3485" spans="1:5" ht="12.75">
      <c r="A3485" s="365">
        <v>3409</v>
      </c>
      <c r="B3485" s="365" t="s">
        <v>35199</v>
      </c>
      <c r="C3485" s="365" t="s">
        <v>1585</v>
      </c>
      <c r="D3485" s="365" t="s">
        <v>1584</v>
      </c>
      <c r="E3485" s="366">
        <v>19.47</v>
      </c>
    </row>
    <row r="3486" spans="1:5" ht="12.75">
      <c r="A3486" s="365">
        <v>11427</v>
      </c>
      <c r="B3486" s="365" t="s">
        <v>35200</v>
      </c>
      <c r="C3486" s="365" t="s">
        <v>1590</v>
      </c>
      <c r="D3486" s="365" t="s">
        <v>1586</v>
      </c>
      <c r="E3486" s="366">
        <v>110.86</v>
      </c>
    </row>
    <row r="3487" spans="1:5" ht="12.75">
      <c r="A3487" s="365">
        <v>4491</v>
      </c>
      <c r="B3487" s="365" t="s">
        <v>35201</v>
      </c>
      <c r="C3487" s="365" t="s">
        <v>1589</v>
      </c>
      <c r="D3487" s="365" t="s">
        <v>1584</v>
      </c>
      <c r="E3487" s="366">
        <v>8.0399999999999991</v>
      </c>
    </row>
    <row r="3488" spans="1:5" ht="12.75">
      <c r="A3488" s="365">
        <v>2745</v>
      </c>
      <c r="B3488" s="365" t="s">
        <v>35202</v>
      </c>
      <c r="C3488" s="365" t="s">
        <v>1589</v>
      </c>
      <c r="D3488" s="365" t="s">
        <v>1586</v>
      </c>
      <c r="E3488" s="366">
        <v>3.19</v>
      </c>
    </row>
    <row r="3489" spans="1:5" ht="12.75">
      <c r="A3489" s="365">
        <v>14439</v>
      </c>
      <c r="B3489" s="365" t="s">
        <v>35203</v>
      </c>
      <c r="C3489" s="365" t="s">
        <v>1589</v>
      </c>
      <c r="D3489" s="365" t="s">
        <v>1586</v>
      </c>
      <c r="E3489" s="366">
        <v>3.96</v>
      </c>
    </row>
    <row r="3490" spans="1:5" ht="12.75">
      <c r="A3490" s="365">
        <v>44496</v>
      </c>
      <c r="B3490" s="365" t="s">
        <v>35204</v>
      </c>
      <c r="C3490" s="365" t="s">
        <v>1583</v>
      </c>
      <c r="D3490" s="365" t="s">
        <v>1584</v>
      </c>
      <c r="E3490" s="366">
        <v>113.51</v>
      </c>
    </row>
    <row r="3491" spans="1:5" ht="12.75">
      <c r="A3491" s="365">
        <v>12362</v>
      </c>
      <c r="B3491" s="365" t="s">
        <v>35205</v>
      </c>
      <c r="C3491" s="365" t="s">
        <v>1583</v>
      </c>
      <c r="D3491" s="365" t="s">
        <v>1584</v>
      </c>
      <c r="E3491" s="366">
        <v>19.559999999999999</v>
      </c>
    </row>
    <row r="3492" spans="1:5" ht="12.75">
      <c r="A3492" s="365">
        <v>421</v>
      </c>
      <c r="B3492" s="365" t="s">
        <v>35206</v>
      </c>
      <c r="C3492" s="365" t="s">
        <v>1583</v>
      </c>
      <c r="D3492" s="365" t="s">
        <v>1586</v>
      </c>
      <c r="E3492" s="366">
        <v>23.07</v>
      </c>
    </row>
    <row r="3493" spans="1:5" ht="12.75">
      <c r="A3493" s="365">
        <v>14148</v>
      </c>
      <c r="B3493" s="365" t="s">
        <v>35207</v>
      </c>
      <c r="C3493" s="365" t="s">
        <v>1583</v>
      </c>
      <c r="D3493" s="365" t="s">
        <v>1586</v>
      </c>
      <c r="E3493" s="366">
        <v>0.91</v>
      </c>
    </row>
    <row r="3494" spans="1:5" ht="12.75">
      <c r="A3494" s="365">
        <v>4341</v>
      </c>
      <c r="B3494" s="365" t="s">
        <v>35208</v>
      </c>
      <c r="C3494" s="365" t="s">
        <v>1583</v>
      </c>
      <c r="D3494" s="365" t="s">
        <v>1586</v>
      </c>
      <c r="E3494" s="366">
        <v>1.08</v>
      </c>
    </row>
    <row r="3495" spans="1:5" ht="12.75">
      <c r="A3495" s="365">
        <v>4337</v>
      </c>
      <c r="B3495" s="365" t="s">
        <v>35209</v>
      </c>
      <c r="C3495" s="365" t="s">
        <v>1583</v>
      </c>
      <c r="D3495" s="365" t="s">
        <v>1586</v>
      </c>
      <c r="E3495" s="366">
        <v>2.73</v>
      </c>
    </row>
    <row r="3496" spans="1:5" ht="12.75">
      <c r="A3496" s="365">
        <v>4339</v>
      </c>
      <c r="B3496" s="365" t="s">
        <v>35210</v>
      </c>
      <c r="C3496" s="365" t="s">
        <v>1583</v>
      </c>
      <c r="D3496" s="365" t="s">
        <v>1586</v>
      </c>
      <c r="E3496" s="366">
        <v>0.57999999999999996</v>
      </c>
    </row>
    <row r="3497" spans="1:5" ht="12.75">
      <c r="A3497" s="365">
        <v>39997</v>
      </c>
      <c r="B3497" s="365" t="s">
        <v>35211</v>
      </c>
      <c r="C3497" s="365" t="s">
        <v>1583</v>
      </c>
      <c r="D3497" s="365" t="s">
        <v>1586</v>
      </c>
      <c r="E3497" s="366">
        <v>0.32</v>
      </c>
    </row>
    <row r="3498" spans="1:5" ht="12.75">
      <c r="A3498" s="365">
        <v>11971</v>
      </c>
      <c r="B3498" s="365" t="s">
        <v>35212</v>
      </c>
      <c r="C3498" s="365" t="s">
        <v>1583</v>
      </c>
      <c r="D3498" s="365" t="s">
        <v>1586</v>
      </c>
      <c r="E3498" s="366">
        <v>4.51</v>
      </c>
    </row>
    <row r="3499" spans="1:5" ht="12.75">
      <c r="A3499" s="365">
        <v>4342</v>
      </c>
      <c r="B3499" s="365" t="s">
        <v>35213</v>
      </c>
      <c r="C3499" s="365" t="s">
        <v>1583</v>
      </c>
      <c r="D3499" s="365" t="s">
        <v>1586</v>
      </c>
      <c r="E3499" s="366">
        <v>0.24</v>
      </c>
    </row>
    <row r="3500" spans="1:5" ht="12.75">
      <c r="A3500" s="365">
        <v>4330</v>
      </c>
      <c r="B3500" s="365" t="s">
        <v>35214</v>
      </c>
      <c r="C3500" s="365" t="s">
        <v>1583</v>
      </c>
      <c r="D3500" s="365" t="s">
        <v>1586</v>
      </c>
      <c r="E3500" s="366">
        <v>0.16</v>
      </c>
    </row>
    <row r="3501" spans="1:5" ht="12.75">
      <c r="A3501" s="365">
        <v>4340</v>
      </c>
      <c r="B3501" s="365" t="s">
        <v>35215</v>
      </c>
      <c r="C3501" s="365" t="s">
        <v>1583</v>
      </c>
      <c r="D3501" s="365" t="s">
        <v>1586</v>
      </c>
      <c r="E3501" s="366">
        <v>1.26</v>
      </c>
    </row>
    <row r="3502" spans="1:5" ht="12.75">
      <c r="A3502" s="365">
        <v>5088</v>
      </c>
      <c r="B3502" s="365" t="s">
        <v>35216</v>
      </c>
      <c r="C3502" s="365" t="s">
        <v>1583</v>
      </c>
      <c r="D3502" s="365" t="s">
        <v>1584</v>
      </c>
      <c r="E3502" s="366">
        <v>6.52</v>
      </c>
    </row>
    <row r="3503" spans="1:5" ht="12.75">
      <c r="A3503" s="365">
        <v>11154</v>
      </c>
      <c r="B3503" s="365" t="s">
        <v>35217</v>
      </c>
      <c r="C3503" s="365" t="s">
        <v>1583</v>
      </c>
      <c r="D3503" s="365" t="s">
        <v>1586</v>
      </c>
      <c r="E3503" s="364">
        <v>1646.02</v>
      </c>
    </row>
    <row r="3504" spans="1:5" ht="12.75">
      <c r="A3504" s="365">
        <v>4989</v>
      </c>
      <c r="B3504" s="365" t="s">
        <v>35218</v>
      </c>
      <c r="C3504" s="365" t="s">
        <v>1583</v>
      </c>
      <c r="D3504" s="365" t="s">
        <v>1584</v>
      </c>
      <c r="E3504" s="366">
        <v>297.83999999999997</v>
      </c>
    </row>
    <row r="3505" spans="1:5" ht="12.75">
      <c r="A3505" s="365">
        <v>4982</v>
      </c>
      <c r="B3505" s="365" t="s">
        <v>35219</v>
      </c>
      <c r="C3505" s="365" t="s">
        <v>1583</v>
      </c>
      <c r="D3505" s="365" t="s">
        <v>1584</v>
      </c>
      <c r="E3505" s="366">
        <v>279.36</v>
      </c>
    </row>
    <row r="3506" spans="1:5" ht="12.75">
      <c r="A3506" s="365">
        <v>4962</v>
      </c>
      <c r="B3506" s="365" t="s">
        <v>35220</v>
      </c>
      <c r="C3506" s="365" t="s">
        <v>1583</v>
      </c>
      <c r="D3506" s="365" t="s">
        <v>1584</v>
      </c>
      <c r="E3506" s="366">
        <v>220.31</v>
      </c>
    </row>
    <row r="3507" spans="1:5" ht="12.75">
      <c r="A3507" s="365">
        <v>4981</v>
      </c>
      <c r="B3507" s="365" t="s">
        <v>35221</v>
      </c>
      <c r="C3507" s="365" t="s">
        <v>1583</v>
      </c>
      <c r="D3507" s="365" t="s">
        <v>1588</v>
      </c>
      <c r="E3507" s="366">
        <v>196.13</v>
      </c>
    </row>
    <row r="3508" spans="1:5" ht="12.75">
      <c r="A3508" s="365">
        <v>4964</v>
      </c>
      <c r="B3508" s="365" t="s">
        <v>35222</v>
      </c>
      <c r="C3508" s="365" t="s">
        <v>1583</v>
      </c>
      <c r="D3508" s="365" t="s">
        <v>1584</v>
      </c>
      <c r="E3508" s="366">
        <v>248.81</v>
      </c>
    </row>
    <row r="3509" spans="1:5" ht="12.75">
      <c r="A3509" s="365">
        <v>4992</v>
      </c>
      <c r="B3509" s="365" t="s">
        <v>35223</v>
      </c>
      <c r="C3509" s="365" t="s">
        <v>1583</v>
      </c>
      <c r="D3509" s="365" t="s">
        <v>1584</v>
      </c>
      <c r="E3509" s="366">
        <v>243.05</v>
      </c>
    </row>
    <row r="3510" spans="1:5" ht="12.75">
      <c r="A3510" s="365">
        <v>4987</v>
      </c>
      <c r="B3510" s="365" t="s">
        <v>35224</v>
      </c>
      <c r="C3510" s="365" t="s">
        <v>1583</v>
      </c>
      <c r="D3510" s="365" t="s">
        <v>1584</v>
      </c>
      <c r="E3510" s="366">
        <v>278.06</v>
      </c>
    </row>
    <row r="3511" spans="1:5" ht="12.75">
      <c r="A3511" s="365">
        <v>4930</v>
      </c>
      <c r="B3511" s="365" t="s">
        <v>35225</v>
      </c>
      <c r="C3511" s="365" t="s">
        <v>1585</v>
      </c>
      <c r="D3511" s="365" t="s">
        <v>1586</v>
      </c>
      <c r="E3511" s="366">
        <v>697.2</v>
      </c>
    </row>
    <row r="3512" spans="1:5" ht="12.75">
      <c r="A3512" s="365">
        <v>39021</v>
      </c>
      <c r="B3512" s="365" t="s">
        <v>35226</v>
      </c>
      <c r="C3512" s="365" t="s">
        <v>1583</v>
      </c>
      <c r="D3512" s="365" t="s">
        <v>1586</v>
      </c>
      <c r="E3512" s="366">
        <v>741.3</v>
      </c>
    </row>
    <row r="3513" spans="1:5" ht="12.75">
      <c r="A3513" s="365">
        <v>39022</v>
      </c>
      <c r="B3513" s="365" t="s">
        <v>35227</v>
      </c>
      <c r="C3513" s="365" t="s">
        <v>1583</v>
      </c>
      <c r="D3513" s="365" t="s">
        <v>1586</v>
      </c>
      <c r="E3513" s="366">
        <v>664</v>
      </c>
    </row>
    <row r="3514" spans="1:5" ht="12.75">
      <c r="A3514" s="365">
        <v>39024</v>
      </c>
      <c r="B3514" s="365" t="s">
        <v>35228</v>
      </c>
      <c r="C3514" s="365" t="s">
        <v>1583</v>
      </c>
      <c r="D3514" s="365" t="s">
        <v>1586</v>
      </c>
      <c r="E3514" s="366">
        <v>760.66</v>
      </c>
    </row>
    <row r="3515" spans="1:5" ht="12.75">
      <c r="A3515" s="365">
        <v>4914</v>
      </c>
      <c r="B3515" s="365" t="s">
        <v>35229</v>
      </c>
      <c r="C3515" s="365" t="s">
        <v>1585</v>
      </c>
      <c r="D3515" s="365" t="s">
        <v>1586</v>
      </c>
      <c r="E3515" s="366">
        <v>616.76</v>
      </c>
    </row>
    <row r="3516" spans="1:5" ht="12.75">
      <c r="A3516" s="365">
        <v>4917</v>
      </c>
      <c r="B3516" s="365" t="s">
        <v>35230</v>
      </c>
      <c r="C3516" s="365" t="s">
        <v>1585</v>
      </c>
      <c r="D3516" s="365" t="s">
        <v>1586</v>
      </c>
      <c r="E3516" s="366">
        <v>425.94</v>
      </c>
    </row>
    <row r="3517" spans="1:5" ht="12.75">
      <c r="A3517" s="365">
        <v>39025</v>
      </c>
      <c r="B3517" s="365" t="s">
        <v>35231</v>
      </c>
      <c r="C3517" s="365" t="s">
        <v>1583</v>
      </c>
      <c r="D3517" s="365" t="s">
        <v>1586</v>
      </c>
      <c r="E3517" s="366">
        <v>779.97</v>
      </c>
    </row>
    <row r="3518" spans="1:5" ht="12.75">
      <c r="A3518" s="365">
        <v>4922</v>
      </c>
      <c r="B3518" s="365" t="s">
        <v>35232</v>
      </c>
      <c r="C3518" s="365" t="s">
        <v>1585</v>
      </c>
      <c r="D3518" s="365" t="s">
        <v>1586</v>
      </c>
      <c r="E3518" s="366">
        <v>395.1</v>
      </c>
    </row>
    <row r="3519" spans="1:5" ht="12.75">
      <c r="A3519" s="365">
        <v>4911</v>
      </c>
      <c r="B3519" s="365" t="s">
        <v>35233</v>
      </c>
      <c r="C3519" s="365" t="s">
        <v>1585</v>
      </c>
      <c r="D3519" s="365" t="s">
        <v>1584</v>
      </c>
      <c r="E3519" s="366">
        <v>519.4</v>
      </c>
    </row>
    <row r="3520" spans="1:5" ht="12.75">
      <c r="A3520" s="365">
        <v>37518</v>
      </c>
      <c r="B3520" s="365" t="s">
        <v>35234</v>
      </c>
      <c r="C3520" s="365" t="s">
        <v>1585</v>
      </c>
      <c r="D3520" s="365" t="s">
        <v>1584</v>
      </c>
      <c r="E3520" s="366">
        <v>844.02</v>
      </c>
    </row>
    <row r="3521" spans="1:5" ht="12.75">
      <c r="A3521" s="365">
        <v>4910</v>
      </c>
      <c r="B3521" s="365" t="s">
        <v>35235</v>
      </c>
      <c r="C3521" s="365" t="s">
        <v>1585</v>
      </c>
      <c r="D3521" s="365" t="s">
        <v>1584</v>
      </c>
      <c r="E3521" s="366">
        <v>711.52</v>
      </c>
    </row>
    <row r="3522" spans="1:5" ht="12.75">
      <c r="A3522" s="365">
        <v>4943</v>
      </c>
      <c r="B3522" s="365" t="s">
        <v>35236</v>
      </c>
      <c r="C3522" s="365" t="s">
        <v>1585</v>
      </c>
      <c r="D3522" s="365" t="s">
        <v>1584</v>
      </c>
      <c r="E3522" s="364">
        <v>1059.99</v>
      </c>
    </row>
    <row r="3523" spans="1:5" ht="12.75">
      <c r="A3523" s="365">
        <v>5002</v>
      </c>
      <c r="B3523" s="365" t="s">
        <v>35237</v>
      </c>
      <c r="C3523" s="365" t="s">
        <v>1585</v>
      </c>
      <c r="D3523" s="365" t="s">
        <v>1584</v>
      </c>
      <c r="E3523" s="366">
        <v>486.26</v>
      </c>
    </row>
    <row r="3524" spans="1:5" ht="12.75">
      <c r="A3524" s="365">
        <v>4977</v>
      </c>
      <c r="B3524" s="365" t="s">
        <v>35238</v>
      </c>
      <c r="C3524" s="365" t="s">
        <v>1585</v>
      </c>
      <c r="D3524" s="365" t="s">
        <v>1584</v>
      </c>
      <c r="E3524" s="366">
        <v>328.25</v>
      </c>
    </row>
    <row r="3525" spans="1:5" ht="12.75">
      <c r="A3525" s="365">
        <v>5028</v>
      </c>
      <c r="B3525" s="365" t="s">
        <v>35239</v>
      </c>
      <c r="C3525" s="365" t="s">
        <v>1585</v>
      </c>
      <c r="D3525" s="365" t="s">
        <v>1584</v>
      </c>
      <c r="E3525" s="366">
        <v>803.17</v>
      </c>
    </row>
    <row r="3526" spans="1:5" ht="12.75">
      <c r="A3526" s="365">
        <v>4998</v>
      </c>
      <c r="B3526" s="365" t="s">
        <v>35240</v>
      </c>
      <c r="C3526" s="365" t="s">
        <v>1585</v>
      </c>
      <c r="D3526" s="365" t="s">
        <v>1584</v>
      </c>
      <c r="E3526" s="366">
        <v>667.05</v>
      </c>
    </row>
    <row r="3527" spans="1:5" ht="12.75">
      <c r="A3527" s="365">
        <v>4969</v>
      </c>
      <c r="B3527" s="365" t="s">
        <v>35241</v>
      </c>
      <c r="C3527" s="365" t="s">
        <v>1585</v>
      </c>
      <c r="D3527" s="365" t="s">
        <v>1588</v>
      </c>
      <c r="E3527" s="366">
        <v>464.24</v>
      </c>
    </row>
    <row r="3528" spans="1:5" ht="12.75">
      <c r="A3528" s="365">
        <v>11364</v>
      </c>
      <c r="B3528" s="365" t="s">
        <v>35242</v>
      </c>
      <c r="C3528" s="365" t="s">
        <v>1583</v>
      </c>
      <c r="D3528" s="365" t="s">
        <v>1584</v>
      </c>
      <c r="E3528" s="366">
        <v>168.49</v>
      </c>
    </row>
    <row r="3529" spans="1:5" ht="12.75">
      <c r="A3529" s="365">
        <v>11365</v>
      </c>
      <c r="B3529" s="365" t="s">
        <v>35243</v>
      </c>
      <c r="C3529" s="365" t="s">
        <v>1583</v>
      </c>
      <c r="D3529" s="365" t="s">
        <v>1584</v>
      </c>
      <c r="E3529" s="366">
        <v>174.85</v>
      </c>
    </row>
    <row r="3530" spans="1:5" ht="12.75">
      <c r="A3530" s="365">
        <v>11366</v>
      </c>
      <c r="B3530" s="365" t="s">
        <v>35244</v>
      </c>
      <c r="C3530" s="365" t="s">
        <v>1583</v>
      </c>
      <c r="D3530" s="365" t="s">
        <v>1584</v>
      </c>
      <c r="E3530" s="366">
        <v>185.87</v>
      </c>
    </row>
    <row r="3531" spans="1:5" ht="12.75">
      <c r="A3531" s="365">
        <v>43777</v>
      </c>
      <c r="B3531" s="365" t="s">
        <v>35245</v>
      </c>
      <c r="C3531" s="365" t="s">
        <v>1583</v>
      </c>
      <c r="D3531" s="365" t="s">
        <v>1584</v>
      </c>
      <c r="E3531" s="366">
        <v>218.33</v>
      </c>
    </row>
    <row r="3532" spans="1:5" ht="12.75">
      <c r="A3532" s="365">
        <v>20322</v>
      </c>
      <c r="B3532" s="365" t="s">
        <v>35246</v>
      </c>
      <c r="C3532" s="365" t="s">
        <v>1583</v>
      </c>
      <c r="D3532" s="365" t="s">
        <v>1584</v>
      </c>
      <c r="E3532" s="366">
        <v>202.68</v>
      </c>
    </row>
    <row r="3533" spans="1:5" ht="12.75">
      <c r="A3533" s="365">
        <v>10553</v>
      </c>
      <c r="B3533" s="365" t="s">
        <v>35247</v>
      </c>
      <c r="C3533" s="365" t="s">
        <v>1583</v>
      </c>
      <c r="D3533" s="365" t="s">
        <v>1584</v>
      </c>
      <c r="E3533" s="366">
        <v>184.03</v>
      </c>
    </row>
    <row r="3534" spans="1:5" ht="12.75">
      <c r="A3534" s="365">
        <v>5020</v>
      </c>
      <c r="B3534" s="365" t="s">
        <v>35248</v>
      </c>
      <c r="C3534" s="365" t="s">
        <v>1583</v>
      </c>
      <c r="D3534" s="365" t="s">
        <v>1584</v>
      </c>
      <c r="E3534" s="366">
        <v>194.02</v>
      </c>
    </row>
    <row r="3535" spans="1:5" ht="12.75">
      <c r="A3535" s="365">
        <v>10554</v>
      </c>
      <c r="B3535" s="365" t="s">
        <v>35249</v>
      </c>
      <c r="C3535" s="365" t="s">
        <v>1583</v>
      </c>
      <c r="D3535" s="365" t="s">
        <v>1584</v>
      </c>
      <c r="E3535" s="366">
        <v>185.66</v>
      </c>
    </row>
    <row r="3536" spans="1:5" ht="12.75">
      <c r="A3536" s="365">
        <v>10555</v>
      </c>
      <c r="B3536" s="365" t="s">
        <v>35250</v>
      </c>
      <c r="C3536" s="365" t="s">
        <v>1583</v>
      </c>
      <c r="D3536" s="365" t="s">
        <v>1584</v>
      </c>
      <c r="E3536" s="366">
        <v>202.47</v>
      </c>
    </row>
    <row r="3537" spans="1:5" ht="12.75">
      <c r="A3537" s="365">
        <v>10556</v>
      </c>
      <c r="B3537" s="365" t="s">
        <v>35251</v>
      </c>
      <c r="C3537" s="365" t="s">
        <v>1583</v>
      </c>
      <c r="D3537" s="365" t="s">
        <v>1584</v>
      </c>
      <c r="E3537" s="366">
        <v>269.20999999999998</v>
      </c>
    </row>
    <row r="3538" spans="1:5" ht="12.75">
      <c r="A3538" s="365">
        <v>39502</v>
      </c>
      <c r="B3538" s="365" t="s">
        <v>35252</v>
      </c>
      <c r="C3538" s="365" t="s">
        <v>1583</v>
      </c>
      <c r="D3538" s="365" t="s">
        <v>1584</v>
      </c>
      <c r="E3538" s="366">
        <v>378.03</v>
      </c>
    </row>
    <row r="3539" spans="1:5" ht="12.75">
      <c r="A3539" s="365">
        <v>39504</v>
      </c>
      <c r="B3539" s="365" t="s">
        <v>35253</v>
      </c>
      <c r="C3539" s="365" t="s">
        <v>1583</v>
      </c>
      <c r="D3539" s="365" t="s">
        <v>1584</v>
      </c>
      <c r="E3539" s="366">
        <v>418.03</v>
      </c>
    </row>
    <row r="3540" spans="1:5" ht="12.75">
      <c r="A3540" s="365">
        <v>39503</v>
      </c>
      <c r="B3540" s="365" t="s">
        <v>35254</v>
      </c>
      <c r="C3540" s="365" t="s">
        <v>1583</v>
      </c>
      <c r="D3540" s="365" t="s">
        <v>1584</v>
      </c>
      <c r="E3540" s="366">
        <v>439.96</v>
      </c>
    </row>
    <row r="3541" spans="1:5" ht="12.75">
      <c r="A3541" s="365">
        <v>39505</v>
      </c>
      <c r="B3541" s="365" t="s">
        <v>35255</v>
      </c>
      <c r="C3541" s="365" t="s">
        <v>1583</v>
      </c>
      <c r="D3541" s="365" t="s">
        <v>1584</v>
      </c>
      <c r="E3541" s="366">
        <v>474.12</v>
      </c>
    </row>
    <row r="3542" spans="1:5" ht="12.75">
      <c r="A3542" s="365">
        <v>44471</v>
      </c>
      <c r="B3542" s="365" t="s">
        <v>35256</v>
      </c>
      <c r="C3542" s="365" t="s">
        <v>1583</v>
      </c>
      <c r="D3542" s="365" t="s">
        <v>1586</v>
      </c>
      <c r="E3542" s="366">
        <v>606.05999999999995</v>
      </c>
    </row>
    <row r="3543" spans="1:5" ht="12.75">
      <c r="A3543" s="365">
        <v>4944</v>
      </c>
      <c r="B3543" s="365" t="s">
        <v>35257</v>
      </c>
      <c r="C3543" s="365" t="s">
        <v>1585</v>
      </c>
      <c r="D3543" s="365" t="s">
        <v>1584</v>
      </c>
      <c r="E3543" s="364">
        <v>1584.69</v>
      </c>
    </row>
    <row r="3544" spans="1:5" ht="12.75">
      <c r="A3544" s="365">
        <v>21102</v>
      </c>
      <c r="B3544" s="365" t="s">
        <v>35258</v>
      </c>
      <c r="C3544" s="365" t="s">
        <v>1583</v>
      </c>
      <c r="D3544" s="365" t="s">
        <v>1584</v>
      </c>
      <c r="E3544" s="366">
        <v>35.880000000000003</v>
      </c>
    </row>
    <row r="3545" spans="1:5" ht="12.75">
      <c r="A3545" s="365">
        <v>21101</v>
      </c>
      <c r="B3545" s="365" t="s">
        <v>35259</v>
      </c>
      <c r="C3545" s="365" t="s">
        <v>1583</v>
      </c>
      <c r="D3545" s="365" t="s">
        <v>1584</v>
      </c>
      <c r="E3545" s="366">
        <v>23.04</v>
      </c>
    </row>
    <row r="3546" spans="1:5" ht="12.75">
      <c r="A3546" s="365">
        <v>34713</v>
      </c>
      <c r="B3546" s="365" t="s">
        <v>35260</v>
      </c>
      <c r="C3546" s="365" t="s">
        <v>1585</v>
      </c>
      <c r="D3546" s="365" t="s">
        <v>1584</v>
      </c>
      <c r="E3546" s="366">
        <v>467.26</v>
      </c>
    </row>
    <row r="3547" spans="1:5" ht="12.75">
      <c r="A3547" s="365">
        <v>37563</v>
      </c>
      <c r="B3547" s="365" t="s">
        <v>35261</v>
      </c>
      <c r="C3547" s="365" t="s">
        <v>1585</v>
      </c>
      <c r="D3547" s="365" t="s">
        <v>1586</v>
      </c>
      <c r="E3547" s="366">
        <v>767.17</v>
      </c>
    </row>
    <row r="3548" spans="1:5" ht="12.75">
      <c r="A3548" s="365">
        <v>4948</v>
      </c>
      <c r="B3548" s="365" t="s">
        <v>35262</v>
      </c>
      <c r="C3548" s="365" t="s">
        <v>1585</v>
      </c>
      <c r="D3548" s="365" t="s">
        <v>1586</v>
      </c>
      <c r="E3548" s="366">
        <v>667.45</v>
      </c>
    </row>
    <row r="3549" spans="1:5" ht="12.75">
      <c r="A3549" s="365">
        <v>37561</v>
      </c>
      <c r="B3549" s="365" t="s">
        <v>35263</v>
      </c>
      <c r="C3549" s="365" t="s">
        <v>1585</v>
      </c>
      <c r="D3549" s="365" t="s">
        <v>1586</v>
      </c>
      <c r="E3549" s="366">
        <v>622.5</v>
      </c>
    </row>
    <row r="3550" spans="1:5" ht="12.75">
      <c r="A3550" s="365">
        <v>37562</v>
      </c>
      <c r="B3550" s="365" t="s">
        <v>35264</v>
      </c>
      <c r="C3550" s="365" t="s">
        <v>1585</v>
      </c>
      <c r="D3550" s="365" t="s">
        <v>1586</v>
      </c>
      <c r="E3550" s="366">
        <v>816.16</v>
      </c>
    </row>
    <row r="3551" spans="1:5" ht="12.75">
      <c r="A3551" s="365">
        <v>14164</v>
      </c>
      <c r="B3551" s="365" t="s">
        <v>35265</v>
      </c>
      <c r="C3551" s="365" t="s">
        <v>1583</v>
      </c>
      <c r="D3551" s="365" t="s">
        <v>1586</v>
      </c>
      <c r="E3551" s="364">
        <v>2044.58</v>
      </c>
    </row>
    <row r="3552" spans="1:5" ht="12.75">
      <c r="A3552" s="365">
        <v>14163</v>
      </c>
      <c r="B3552" s="365" t="s">
        <v>35266</v>
      </c>
      <c r="C3552" s="365" t="s">
        <v>1583</v>
      </c>
      <c r="D3552" s="365" t="s">
        <v>1586</v>
      </c>
      <c r="E3552" s="364">
        <v>2323.8000000000002</v>
      </c>
    </row>
    <row r="3553" spans="1:5" ht="12.75">
      <c r="A3553" s="365">
        <v>5051</v>
      </c>
      <c r="B3553" s="365" t="s">
        <v>35267</v>
      </c>
      <c r="C3553" s="365" t="s">
        <v>1583</v>
      </c>
      <c r="D3553" s="365" t="s">
        <v>1586</v>
      </c>
      <c r="E3553" s="364">
        <v>1976.36</v>
      </c>
    </row>
    <row r="3554" spans="1:5" ht="12.75">
      <c r="A3554" s="365">
        <v>14162</v>
      </c>
      <c r="B3554" s="365" t="s">
        <v>35268</v>
      </c>
      <c r="C3554" s="365" t="s">
        <v>1583</v>
      </c>
      <c r="D3554" s="365" t="s">
        <v>1586</v>
      </c>
      <c r="E3554" s="364">
        <v>1973.49</v>
      </c>
    </row>
    <row r="3555" spans="1:5" ht="12.75">
      <c r="A3555" s="365">
        <v>5052</v>
      </c>
      <c r="B3555" s="365" t="s">
        <v>35269</v>
      </c>
      <c r="C3555" s="365" t="s">
        <v>1583</v>
      </c>
      <c r="D3555" s="365" t="s">
        <v>1586</v>
      </c>
      <c r="E3555" s="364">
        <v>1472.5</v>
      </c>
    </row>
    <row r="3556" spans="1:5" ht="12.75">
      <c r="A3556" s="365">
        <v>14166</v>
      </c>
      <c r="B3556" s="365" t="s">
        <v>35270</v>
      </c>
      <c r="C3556" s="365" t="s">
        <v>1583</v>
      </c>
      <c r="D3556" s="365" t="s">
        <v>1586</v>
      </c>
      <c r="E3556" s="364">
        <v>1491.2</v>
      </c>
    </row>
    <row r="3557" spans="1:5" ht="12.75">
      <c r="A3557" s="365">
        <v>14165</v>
      </c>
      <c r="B3557" s="365" t="s">
        <v>35271</v>
      </c>
      <c r="C3557" s="365" t="s">
        <v>1583</v>
      </c>
      <c r="D3557" s="365" t="s">
        <v>1586</v>
      </c>
      <c r="E3557" s="364">
        <v>2065.84</v>
      </c>
    </row>
    <row r="3558" spans="1:5" ht="12.75">
      <c r="A3558" s="365">
        <v>5050</v>
      </c>
      <c r="B3558" s="365" t="s">
        <v>35272</v>
      </c>
      <c r="C3558" s="365" t="s">
        <v>1583</v>
      </c>
      <c r="D3558" s="365" t="s">
        <v>1586</v>
      </c>
      <c r="E3558" s="366">
        <v>508.45</v>
      </c>
    </row>
    <row r="3559" spans="1:5" ht="12.75">
      <c r="A3559" s="365">
        <v>12366</v>
      </c>
      <c r="B3559" s="365" t="s">
        <v>35273</v>
      </c>
      <c r="C3559" s="365" t="s">
        <v>1583</v>
      </c>
      <c r="D3559" s="365" t="s">
        <v>1586</v>
      </c>
      <c r="E3559" s="364">
        <v>1026.1400000000001</v>
      </c>
    </row>
    <row r="3560" spans="1:5" ht="12.75">
      <c r="A3560" s="365">
        <v>5045</v>
      </c>
      <c r="B3560" s="365" t="s">
        <v>35274</v>
      </c>
      <c r="C3560" s="365" t="s">
        <v>1583</v>
      </c>
      <c r="D3560" s="365" t="s">
        <v>1586</v>
      </c>
      <c r="E3560" s="364">
        <v>1417.55</v>
      </c>
    </row>
    <row r="3561" spans="1:5" ht="12.75">
      <c r="A3561" s="365">
        <v>5035</v>
      </c>
      <c r="B3561" s="365" t="s">
        <v>35275</v>
      </c>
      <c r="C3561" s="365" t="s">
        <v>1583</v>
      </c>
      <c r="D3561" s="365" t="s">
        <v>1586</v>
      </c>
      <c r="E3561" s="364">
        <v>1629.84</v>
      </c>
    </row>
    <row r="3562" spans="1:5" ht="12.75">
      <c r="A3562" s="365">
        <v>41180</v>
      </c>
      <c r="B3562" s="365" t="s">
        <v>35276</v>
      </c>
      <c r="C3562" s="365" t="s">
        <v>1583</v>
      </c>
      <c r="D3562" s="365" t="s">
        <v>1586</v>
      </c>
      <c r="E3562" s="364">
        <v>3663.87</v>
      </c>
    </row>
    <row r="3563" spans="1:5" ht="12.75">
      <c r="A3563" s="365">
        <v>41181</v>
      </c>
      <c r="B3563" s="365" t="s">
        <v>35277</v>
      </c>
      <c r="C3563" s="365" t="s">
        <v>1583</v>
      </c>
      <c r="D3563" s="365" t="s">
        <v>1586</v>
      </c>
      <c r="E3563" s="364">
        <v>4850.8500000000004</v>
      </c>
    </row>
    <row r="3564" spans="1:5" ht="12.75">
      <c r="A3564" s="365">
        <v>41182</v>
      </c>
      <c r="B3564" s="365" t="s">
        <v>35278</v>
      </c>
      <c r="C3564" s="365" t="s">
        <v>1583</v>
      </c>
      <c r="D3564" s="365" t="s">
        <v>1586</v>
      </c>
      <c r="E3564" s="364">
        <v>6958.94</v>
      </c>
    </row>
    <row r="3565" spans="1:5" ht="12.75">
      <c r="A3565" s="365">
        <v>41183</v>
      </c>
      <c r="B3565" s="365" t="s">
        <v>35279</v>
      </c>
      <c r="C3565" s="365" t="s">
        <v>1583</v>
      </c>
      <c r="D3565" s="365" t="s">
        <v>1586</v>
      </c>
      <c r="E3565" s="364">
        <v>8688.3799999999992</v>
      </c>
    </row>
    <row r="3566" spans="1:5" ht="12.75">
      <c r="A3566" s="365">
        <v>41184</v>
      </c>
      <c r="B3566" s="365" t="s">
        <v>35280</v>
      </c>
      <c r="C3566" s="365" t="s">
        <v>1583</v>
      </c>
      <c r="D3566" s="365" t="s">
        <v>1586</v>
      </c>
      <c r="E3566" s="364">
        <v>13228.59</v>
      </c>
    </row>
    <row r="3567" spans="1:5" ht="12.75">
      <c r="A3567" s="365">
        <v>41185</v>
      </c>
      <c r="B3567" s="365" t="s">
        <v>35281</v>
      </c>
      <c r="C3567" s="365" t="s">
        <v>1583</v>
      </c>
      <c r="D3567" s="365" t="s">
        <v>1586</v>
      </c>
      <c r="E3567" s="364">
        <v>4905.76</v>
      </c>
    </row>
    <row r="3568" spans="1:5" ht="12.75">
      <c r="A3568" s="365">
        <v>41186</v>
      </c>
      <c r="B3568" s="365" t="s">
        <v>35282</v>
      </c>
      <c r="C3568" s="365" t="s">
        <v>1583</v>
      </c>
      <c r="D3568" s="365" t="s">
        <v>1586</v>
      </c>
      <c r="E3568" s="364">
        <v>6874.85</v>
      </c>
    </row>
    <row r="3569" spans="1:5" ht="12.75">
      <c r="A3569" s="365">
        <v>41187</v>
      </c>
      <c r="B3569" s="365" t="s">
        <v>35283</v>
      </c>
      <c r="C3569" s="365" t="s">
        <v>1583</v>
      </c>
      <c r="D3569" s="365" t="s">
        <v>1586</v>
      </c>
      <c r="E3569" s="364">
        <v>9219.74</v>
      </c>
    </row>
    <row r="3570" spans="1:5" ht="12.75">
      <c r="A3570" s="365">
        <v>41188</v>
      </c>
      <c r="B3570" s="365" t="s">
        <v>35284</v>
      </c>
      <c r="C3570" s="365" t="s">
        <v>1583</v>
      </c>
      <c r="D3570" s="365" t="s">
        <v>1586</v>
      </c>
      <c r="E3570" s="364">
        <v>11790</v>
      </c>
    </row>
    <row r="3571" spans="1:5" ht="12.75">
      <c r="A3571" s="365">
        <v>5036</v>
      </c>
      <c r="B3571" s="365" t="s">
        <v>35285</v>
      </c>
      <c r="C3571" s="365" t="s">
        <v>1583</v>
      </c>
      <c r="D3571" s="365" t="s">
        <v>1586</v>
      </c>
      <c r="E3571" s="364">
        <v>2500.48</v>
      </c>
    </row>
    <row r="3572" spans="1:5" ht="12.75">
      <c r="A3572" s="365">
        <v>41189</v>
      </c>
      <c r="B3572" s="365" t="s">
        <v>35286</v>
      </c>
      <c r="C3572" s="365" t="s">
        <v>1583</v>
      </c>
      <c r="D3572" s="365" t="s">
        <v>1586</v>
      </c>
      <c r="E3572" s="364">
        <v>15157.28</v>
      </c>
    </row>
    <row r="3573" spans="1:5" ht="12.75">
      <c r="A3573" s="365">
        <v>41190</v>
      </c>
      <c r="B3573" s="365" t="s">
        <v>35287</v>
      </c>
      <c r="C3573" s="365" t="s">
        <v>1583</v>
      </c>
      <c r="D3573" s="365" t="s">
        <v>1586</v>
      </c>
      <c r="E3573" s="364">
        <v>5271.17</v>
      </c>
    </row>
    <row r="3574" spans="1:5" ht="12.75">
      <c r="A3574" s="365">
        <v>41191</v>
      </c>
      <c r="B3574" s="365" t="s">
        <v>35288</v>
      </c>
      <c r="C3574" s="365" t="s">
        <v>1583</v>
      </c>
      <c r="D3574" s="365" t="s">
        <v>1586</v>
      </c>
      <c r="E3574" s="364">
        <v>8083.14</v>
      </c>
    </row>
    <row r="3575" spans="1:5" ht="12.75">
      <c r="A3575" s="365">
        <v>41192</v>
      </c>
      <c r="B3575" s="365" t="s">
        <v>35289</v>
      </c>
      <c r="C3575" s="365" t="s">
        <v>1583</v>
      </c>
      <c r="D3575" s="365" t="s">
        <v>1586</v>
      </c>
      <c r="E3575" s="364">
        <v>8426.61</v>
      </c>
    </row>
    <row r="3576" spans="1:5" ht="12.75">
      <c r="A3576" s="365">
        <v>41193</v>
      </c>
      <c r="B3576" s="365" t="s">
        <v>35290</v>
      </c>
      <c r="C3576" s="365" t="s">
        <v>1583</v>
      </c>
      <c r="D3576" s="365" t="s">
        <v>1586</v>
      </c>
      <c r="E3576" s="364">
        <v>13768.81</v>
      </c>
    </row>
    <row r="3577" spans="1:5" ht="12.75">
      <c r="A3577" s="365">
        <v>41194</v>
      </c>
      <c r="B3577" s="365" t="s">
        <v>35291</v>
      </c>
      <c r="C3577" s="365" t="s">
        <v>1583</v>
      </c>
      <c r="D3577" s="365" t="s">
        <v>1586</v>
      </c>
      <c r="E3577" s="364">
        <v>16429.310000000001</v>
      </c>
    </row>
    <row r="3578" spans="1:5" ht="12.75">
      <c r="A3578" s="365">
        <v>5044</v>
      </c>
      <c r="B3578" s="365" t="s">
        <v>35292</v>
      </c>
      <c r="C3578" s="365" t="s">
        <v>1583</v>
      </c>
      <c r="D3578" s="365" t="s">
        <v>1586</v>
      </c>
      <c r="E3578" s="366">
        <v>884.06</v>
      </c>
    </row>
    <row r="3579" spans="1:5" ht="12.75">
      <c r="A3579" s="365">
        <v>5059</v>
      </c>
      <c r="B3579" s="365" t="s">
        <v>35293</v>
      </c>
      <c r="C3579" s="365" t="s">
        <v>1583</v>
      </c>
      <c r="D3579" s="365" t="s">
        <v>1586</v>
      </c>
      <c r="E3579" s="364">
        <v>1057.23</v>
      </c>
    </row>
    <row r="3580" spans="1:5" ht="12.75">
      <c r="A3580" s="365">
        <v>41201</v>
      </c>
      <c r="B3580" s="365" t="s">
        <v>35294</v>
      </c>
      <c r="C3580" s="365" t="s">
        <v>1583</v>
      </c>
      <c r="D3580" s="365" t="s">
        <v>1586</v>
      </c>
      <c r="E3580" s="364">
        <v>2145.56</v>
      </c>
    </row>
    <row r="3581" spans="1:5" ht="12.75">
      <c r="A3581" s="365">
        <v>41199</v>
      </c>
      <c r="B3581" s="365" t="s">
        <v>35295</v>
      </c>
      <c r="C3581" s="365" t="s">
        <v>1583</v>
      </c>
      <c r="D3581" s="365" t="s">
        <v>1586</v>
      </c>
      <c r="E3581" s="366">
        <v>689.45</v>
      </c>
    </row>
    <row r="3582" spans="1:5" ht="12.75">
      <c r="A3582" s="365">
        <v>5057</v>
      </c>
      <c r="B3582" s="365" t="s">
        <v>35296</v>
      </c>
      <c r="C3582" s="365" t="s">
        <v>1583</v>
      </c>
      <c r="D3582" s="365" t="s">
        <v>1586</v>
      </c>
      <c r="E3582" s="366">
        <v>933.39</v>
      </c>
    </row>
    <row r="3583" spans="1:5" ht="12.75">
      <c r="A3583" s="365">
        <v>41200</v>
      </c>
      <c r="B3583" s="365" t="s">
        <v>35297</v>
      </c>
      <c r="C3583" s="365" t="s">
        <v>1583</v>
      </c>
      <c r="D3583" s="365" t="s">
        <v>1586</v>
      </c>
      <c r="E3583" s="364">
        <v>1341.91</v>
      </c>
    </row>
    <row r="3584" spans="1:5" ht="12.75">
      <c r="A3584" s="365">
        <v>41205</v>
      </c>
      <c r="B3584" s="365" t="s">
        <v>35298</v>
      </c>
      <c r="C3584" s="365" t="s">
        <v>1583</v>
      </c>
      <c r="D3584" s="365" t="s">
        <v>1586</v>
      </c>
      <c r="E3584" s="364">
        <v>2486.54</v>
      </c>
    </row>
    <row r="3585" spans="1:5" ht="12.75">
      <c r="A3585" s="365">
        <v>41202</v>
      </c>
      <c r="B3585" s="365" t="s">
        <v>35299</v>
      </c>
      <c r="C3585" s="365" t="s">
        <v>1583</v>
      </c>
      <c r="D3585" s="365" t="s">
        <v>1586</v>
      </c>
      <c r="E3585" s="366">
        <v>725.59</v>
      </c>
    </row>
    <row r="3586" spans="1:5" ht="12.75">
      <c r="A3586" s="365">
        <v>41206</v>
      </c>
      <c r="B3586" s="365" t="s">
        <v>35300</v>
      </c>
      <c r="C3586" s="365" t="s">
        <v>1583</v>
      </c>
      <c r="D3586" s="365" t="s">
        <v>1586</v>
      </c>
      <c r="E3586" s="364">
        <v>3278.39</v>
      </c>
    </row>
    <row r="3587" spans="1:5" ht="12.75">
      <c r="A3587" s="365">
        <v>12372</v>
      </c>
      <c r="B3587" s="365" t="s">
        <v>35301</v>
      </c>
      <c r="C3587" s="365" t="s">
        <v>1583</v>
      </c>
      <c r="D3587" s="365" t="s">
        <v>1586</v>
      </c>
      <c r="E3587" s="366">
        <v>761.87</v>
      </c>
    </row>
    <row r="3588" spans="1:5" ht="12.75">
      <c r="A3588" s="365">
        <v>41207</v>
      </c>
      <c r="B3588" s="365" t="s">
        <v>35302</v>
      </c>
      <c r="C3588" s="365" t="s">
        <v>1583</v>
      </c>
      <c r="D3588" s="365" t="s">
        <v>1586</v>
      </c>
      <c r="E3588" s="364">
        <v>4413.37</v>
      </c>
    </row>
    <row r="3589" spans="1:5" ht="12.75">
      <c r="A3589" s="365">
        <v>41203</v>
      </c>
      <c r="B3589" s="365" t="s">
        <v>35303</v>
      </c>
      <c r="C3589" s="365" t="s">
        <v>1583</v>
      </c>
      <c r="D3589" s="365" t="s">
        <v>1586</v>
      </c>
      <c r="E3589" s="364">
        <v>1162.31</v>
      </c>
    </row>
    <row r="3590" spans="1:5" ht="12.75">
      <c r="A3590" s="365">
        <v>41204</v>
      </c>
      <c r="B3590" s="365" t="s">
        <v>35304</v>
      </c>
      <c r="C3590" s="365" t="s">
        <v>1583</v>
      </c>
      <c r="D3590" s="365" t="s">
        <v>1586</v>
      </c>
      <c r="E3590" s="364">
        <v>1643.22</v>
      </c>
    </row>
    <row r="3591" spans="1:5" ht="12.75">
      <c r="A3591" s="365">
        <v>41210</v>
      </c>
      <c r="B3591" s="365" t="s">
        <v>35305</v>
      </c>
      <c r="C3591" s="365" t="s">
        <v>1583</v>
      </c>
      <c r="D3591" s="365" t="s">
        <v>1586</v>
      </c>
      <c r="E3591" s="364">
        <v>2744.95</v>
      </c>
    </row>
    <row r="3592" spans="1:5" ht="12.75">
      <c r="A3592" s="365">
        <v>41208</v>
      </c>
      <c r="B3592" s="365" t="s">
        <v>35306</v>
      </c>
      <c r="C3592" s="365" t="s">
        <v>1583</v>
      </c>
      <c r="D3592" s="365" t="s">
        <v>1586</v>
      </c>
      <c r="E3592" s="366">
        <v>960.89</v>
      </c>
    </row>
    <row r="3593" spans="1:5" ht="12.75">
      <c r="A3593" s="365">
        <v>41211</v>
      </c>
      <c r="B3593" s="365" t="s">
        <v>35307</v>
      </c>
      <c r="C3593" s="365" t="s">
        <v>1583</v>
      </c>
      <c r="D3593" s="365" t="s">
        <v>1586</v>
      </c>
      <c r="E3593" s="364">
        <v>3867.6</v>
      </c>
    </row>
    <row r="3594" spans="1:5" ht="12.75">
      <c r="A3594" s="365">
        <v>13339</v>
      </c>
      <c r="B3594" s="365" t="s">
        <v>35308</v>
      </c>
      <c r="C3594" s="365" t="s">
        <v>1583</v>
      </c>
      <c r="D3594" s="365" t="s">
        <v>1586</v>
      </c>
      <c r="E3594" s="364">
        <v>1302.24</v>
      </c>
    </row>
    <row r="3595" spans="1:5" ht="12.75">
      <c r="A3595" s="365">
        <v>41213</v>
      </c>
      <c r="B3595" s="365" t="s">
        <v>35309</v>
      </c>
      <c r="C3595" s="365" t="s">
        <v>1583</v>
      </c>
      <c r="D3595" s="365" t="s">
        <v>1586</v>
      </c>
      <c r="E3595" s="364">
        <v>8016.58</v>
      </c>
    </row>
    <row r="3596" spans="1:5" ht="12.75">
      <c r="A3596" s="365">
        <v>41209</v>
      </c>
      <c r="B3596" s="365" t="s">
        <v>35310</v>
      </c>
      <c r="C3596" s="365" t="s">
        <v>1583</v>
      </c>
      <c r="D3596" s="365" t="s">
        <v>1586</v>
      </c>
      <c r="E3596" s="364">
        <v>1791.72</v>
      </c>
    </row>
    <row r="3597" spans="1:5" ht="12.75">
      <c r="A3597" s="365">
        <v>41216</v>
      </c>
      <c r="B3597" s="365" t="s">
        <v>35311</v>
      </c>
      <c r="C3597" s="365" t="s">
        <v>1583</v>
      </c>
      <c r="D3597" s="365" t="s">
        <v>1586</v>
      </c>
      <c r="E3597" s="364">
        <v>3356.13</v>
      </c>
    </row>
    <row r="3598" spans="1:5" ht="12.75">
      <c r="A3598" s="365">
        <v>41217</v>
      </c>
      <c r="B3598" s="365" t="s">
        <v>35312</v>
      </c>
      <c r="C3598" s="365" t="s">
        <v>1583</v>
      </c>
      <c r="D3598" s="365" t="s">
        <v>1586</v>
      </c>
      <c r="E3598" s="364">
        <v>5381.07</v>
      </c>
    </row>
    <row r="3599" spans="1:5" ht="12.75">
      <c r="A3599" s="365">
        <v>41218</v>
      </c>
      <c r="B3599" s="365" t="s">
        <v>35313</v>
      </c>
      <c r="C3599" s="365" t="s">
        <v>1583</v>
      </c>
      <c r="D3599" s="365" t="s">
        <v>1586</v>
      </c>
      <c r="E3599" s="364">
        <v>7216.18</v>
      </c>
    </row>
    <row r="3600" spans="1:5" ht="12.75">
      <c r="A3600" s="365">
        <v>41214</v>
      </c>
      <c r="B3600" s="365" t="s">
        <v>35314</v>
      </c>
      <c r="C3600" s="365" t="s">
        <v>1583</v>
      </c>
      <c r="D3600" s="365" t="s">
        <v>1586</v>
      </c>
      <c r="E3600" s="364">
        <v>1521.52</v>
      </c>
    </row>
    <row r="3601" spans="1:5" ht="12.75">
      <c r="A3601" s="365">
        <v>41215</v>
      </c>
      <c r="B3601" s="365" t="s">
        <v>35315</v>
      </c>
      <c r="C3601" s="365" t="s">
        <v>1583</v>
      </c>
      <c r="D3601" s="365" t="s">
        <v>1586</v>
      </c>
      <c r="E3601" s="364">
        <v>2290.85</v>
      </c>
    </row>
    <row r="3602" spans="1:5" ht="12.75">
      <c r="A3602" s="365">
        <v>41221</v>
      </c>
      <c r="B3602" s="365" t="s">
        <v>35316</v>
      </c>
      <c r="C3602" s="365" t="s">
        <v>1583</v>
      </c>
      <c r="D3602" s="365" t="s">
        <v>1586</v>
      </c>
      <c r="E3602" s="364">
        <v>6633.2</v>
      </c>
    </row>
    <row r="3603" spans="1:5" ht="12.75">
      <c r="A3603" s="365">
        <v>41222</v>
      </c>
      <c r="B3603" s="365" t="s">
        <v>35317</v>
      </c>
      <c r="C3603" s="365" t="s">
        <v>1583</v>
      </c>
      <c r="D3603" s="365" t="s">
        <v>1586</v>
      </c>
      <c r="E3603" s="364">
        <v>9492.19</v>
      </c>
    </row>
    <row r="3604" spans="1:5" ht="12.75">
      <c r="A3604" s="365">
        <v>41195</v>
      </c>
      <c r="B3604" s="365" t="s">
        <v>35318</v>
      </c>
      <c r="C3604" s="365" t="s">
        <v>1583</v>
      </c>
      <c r="D3604" s="365" t="s">
        <v>1586</v>
      </c>
      <c r="E3604" s="366">
        <v>487.87</v>
      </c>
    </row>
    <row r="3605" spans="1:5" ht="12.75">
      <c r="A3605" s="365">
        <v>41198</v>
      </c>
      <c r="B3605" s="365" t="s">
        <v>35319</v>
      </c>
      <c r="C3605" s="365" t="s">
        <v>1583</v>
      </c>
      <c r="D3605" s="365" t="s">
        <v>1586</v>
      </c>
      <c r="E3605" s="364">
        <v>1906.48</v>
      </c>
    </row>
    <row r="3606" spans="1:5" ht="12.75">
      <c r="A3606" s="365">
        <v>41196</v>
      </c>
      <c r="B3606" s="365" t="s">
        <v>35320</v>
      </c>
      <c r="C3606" s="365" t="s">
        <v>1583</v>
      </c>
      <c r="D3606" s="365" t="s">
        <v>1586</v>
      </c>
      <c r="E3606" s="366">
        <v>604.74</v>
      </c>
    </row>
    <row r="3607" spans="1:5" ht="12.75">
      <c r="A3607" s="365">
        <v>5033</v>
      </c>
      <c r="B3607" s="365" t="s">
        <v>35321</v>
      </c>
      <c r="C3607" s="365" t="s">
        <v>1583</v>
      </c>
      <c r="D3607" s="365" t="s">
        <v>1586</v>
      </c>
      <c r="E3607" s="366">
        <v>794</v>
      </c>
    </row>
    <row r="3608" spans="1:5" ht="12.75">
      <c r="A3608" s="365">
        <v>41197</v>
      </c>
      <c r="B3608" s="365" t="s">
        <v>35322</v>
      </c>
      <c r="C3608" s="365" t="s">
        <v>1583</v>
      </c>
      <c r="D3608" s="365" t="s">
        <v>1586</v>
      </c>
      <c r="E3608" s="364">
        <v>1179.3800000000001</v>
      </c>
    </row>
    <row r="3609" spans="1:5" ht="12.75">
      <c r="A3609" s="365">
        <v>12388</v>
      </c>
      <c r="B3609" s="365" t="s">
        <v>35323</v>
      </c>
      <c r="C3609" s="365" t="s">
        <v>1583</v>
      </c>
      <c r="D3609" s="365" t="s">
        <v>1586</v>
      </c>
      <c r="E3609" s="366">
        <v>300.95999999999998</v>
      </c>
    </row>
    <row r="3610" spans="1:5" ht="12.75">
      <c r="A3610" s="365">
        <v>2731</v>
      </c>
      <c r="B3610" s="365" t="s">
        <v>35324</v>
      </c>
      <c r="C3610" s="365" t="s">
        <v>1589</v>
      </c>
      <c r="D3610" s="365" t="s">
        <v>1586</v>
      </c>
      <c r="E3610" s="366">
        <v>91.31</v>
      </c>
    </row>
    <row r="3611" spans="1:5" ht="12.75">
      <c r="A3611" s="365">
        <v>41457</v>
      </c>
      <c r="B3611" s="365" t="s">
        <v>35325</v>
      </c>
      <c r="C3611" s="365" t="s">
        <v>1583</v>
      </c>
      <c r="D3611" s="365" t="s">
        <v>1584</v>
      </c>
      <c r="E3611" s="364">
        <v>1217.43</v>
      </c>
    </row>
    <row r="3612" spans="1:5" ht="12.75">
      <c r="A3612" s="365">
        <v>41458</v>
      </c>
      <c r="B3612" s="365" t="s">
        <v>35326</v>
      </c>
      <c r="C3612" s="365" t="s">
        <v>1583</v>
      </c>
      <c r="D3612" s="365" t="s">
        <v>1584</v>
      </c>
      <c r="E3612" s="364">
        <v>1699.59</v>
      </c>
    </row>
    <row r="3613" spans="1:5" ht="12.75">
      <c r="A3613" s="365">
        <v>41459</v>
      </c>
      <c r="B3613" s="365" t="s">
        <v>35327</v>
      </c>
      <c r="C3613" s="365" t="s">
        <v>1583</v>
      </c>
      <c r="D3613" s="365" t="s">
        <v>1584</v>
      </c>
      <c r="E3613" s="364">
        <v>2370.8000000000002</v>
      </c>
    </row>
    <row r="3614" spans="1:5" ht="12.75">
      <c r="A3614" s="365">
        <v>41461</v>
      </c>
      <c r="B3614" s="365" t="s">
        <v>35328</v>
      </c>
      <c r="C3614" s="365" t="s">
        <v>1583</v>
      </c>
      <c r="D3614" s="365" t="s">
        <v>1584</v>
      </c>
      <c r="E3614" s="364">
        <v>3232.47</v>
      </c>
    </row>
    <row r="3615" spans="1:5" ht="12.75">
      <c r="A3615" s="365">
        <v>44537</v>
      </c>
      <c r="B3615" s="365" t="s">
        <v>35329</v>
      </c>
      <c r="C3615" s="365" t="s">
        <v>1597</v>
      </c>
      <c r="D3615" s="365" t="s">
        <v>1584</v>
      </c>
      <c r="E3615" s="366">
        <v>318.99</v>
      </c>
    </row>
    <row r="3616" spans="1:5" ht="12.75">
      <c r="A3616" s="365">
        <v>11844</v>
      </c>
      <c r="B3616" s="365" t="s">
        <v>35330</v>
      </c>
      <c r="C3616" s="365" t="s">
        <v>1589</v>
      </c>
      <c r="D3616" s="365" t="s">
        <v>1584</v>
      </c>
      <c r="E3616" s="366">
        <v>49.82</v>
      </c>
    </row>
    <row r="3617" spans="1:5" ht="12.75">
      <c r="A3617" s="365">
        <v>4465</v>
      </c>
      <c r="B3617" s="365" t="s">
        <v>35331</v>
      </c>
      <c r="C3617" s="365" t="s">
        <v>1589</v>
      </c>
      <c r="D3617" s="365" t="s">
        <v>1584</v>
      </c>
      <c r="E3617" s="366">
        <v>41.4</v>
      </c>
    </row>
    <row r="3618" spans="1:5" ht="12.75">
      <c r="A3618" s="365">
        <v>35273</v>
      </c>
      <c r="B3618" s="365" t="s">
        <v>35332</v>
      </c>
      <c r="C3618" s="365" t="s">
        <v>1589</v>
      </c>
      <c r="D3618" s="365" t="s">
        <v>1584</v>
      </c>
      <c r="E3618" s="366">
        <v>49.65</v>
      </c>
    </row>
    <row r="3619" spans="1:5" ht="12.75">
      <c r="A3619" s="365">
        <v>4470</v>
      </c>
      <c r="B3619" s="365" t="s">
        <v>35333</v>
      </c>
      <c r="C3619" s="365" t="s">
        <v>1589</v>
      </c>
      <c r="D3619" s="365" t="s">
        <v>1584</v>
      </c>
      <c r="E3619" s="366">
        <v>114.59</v>
      </c>
    </row>
    <row r="3620" spans="1:5" ht="12.75">
      <c r="A3620" s="365">
        <v>20208</v>
      </c>
      <c r="B3620" s="365" t="s">
        <v>35334</v>
      </c>
      <c r="C3620" s="365" t="s">
        <v>1589</v>
      </c>
      <c r="D3620" s="365" t="s">
        <v>1584</v>
      </c>
      <c r="E3620" s="366">
        <v>103.13</v>
      </c>
    </row>
    <row r="3621" spans="1:5" ht="12.75">
      <c r="A3621" s="365">
        <v>20204</v>
      </c>
      <c r="B3621" s="365" t="s">
        <v>35335</v>
      </c>
      <c r="C3621" s="365" t="s">
        <v>1589</v>
      </c>
      <c r="D3621" s="365" t="s">
        <v>1584</v>
      </c>
      <c r="E3621" s="366">
        <v>76.39</v>
      </c>
    </row>
    <row r="3622" spans="1:5" ht="12.75">
      <c r="A3622" s="365">
        <v>4437</v>
      </c>
      <c r="B3622" s="365" t="s">
        <v>35336</v>
      </c>
      <c r="C3622" s="365" t="s">
        <v>1589</v>
      </c>
      <c r="D3622" s="365" t="s">
        <v>1584</v>
      </c>
      <c r="E3622" s="366">
        <v>85.94</v>
      </c>
    </row>
    <row r="3623" spans="1:5" ht="12.75">
      <c r="A3623" s="365">
        <v>14580</v>
      </c>
      <c r="B3623" s="365" t="s">
        <v>35337</v>
      </c>
      <c r="C3623" s="365" t="s">
        <v>1589</v>
      </c>
      <c r="D3623" s="365" t="s">
        <v>1584</v>
      </c>
      <c r="E3623" s="366">
        <v>85.94</v>
      </c>
    </row>
    <row r="3624" spans="1:5" ht="12.75">
      <c r="A3624" s="365">
        <v>40304</v>
      </c>
      <c r="B3624" s="365" t="s">
        <v>35338</v>
      </c>
      <c r="C3624" s="365" t="s">
        <v>1590</v>
      </c>
      <c r="D3624" s="365" t="s">
        <v>1584</v>
      </c>
      <c r="E3624" s="366">
        <v>29.25</v>
      </c>
    </row>
    <row r="3625" spans="1:5" ht="12.75">
      <c r="A3625" s="365">
        <v>5065</v>
      </c>
      <c r="B3625" s="365" t="s">
        <v>35339</v>
      </c>
      <c r="C3625" s="365" t="s">
        <v>1590</v>
      </c>
      <c r="D3625" s="365" t="s">
        <v>1584</v>
      </c>
      <c r="E3625" s="366">
        <v>45.08</v>
      </c>
    </row>
    <row r="3626" spans="1:5" ht="12.75">
      <c r="A3626" s="365">
        <v>5072</v>
      </c>
      <c r="B3626" s="365" t="s">
        <v>35340</v>
      </c>
      <c r="C3626" s="365" t="s">
        <v>1590</v>
      </c>
      <c r="D3626" s="365" t="s">
        <v>1584</v>
      </c>
      <c r="E3626" s="366">
        <v>41.7</v>
      </c>
    </row>
    <row r="3627" spans="1:5" ht="12.75">
      <c r="A3627" s="365">
        <v>5066</v>
      </c>
      <c r="B3627" s="365" t="s">
        <v>35341</v>
      </c>
      <c r="C3627" s="365" t="s">
        <v>1590</v>
      </c>
      <c r="D3627" s="365" t="s">
        <v>1584</v>
      </c>
      <c r="E3627" s="366">
        <v>31.23</v>
      </c>
    </row>
    <row r="3628" spans="1:5" ht="12.75">
      <c r="A3628" s="365">
        <v>5063</v>
      </c>
      <c r="B3628" s="365" t="s">
        <v>35342</v>
      </c>
      <c r="C3628" s="365" t="s">
        <v>1590</v>
      </c>
      <c r="D3628" s="365" t="s">
        <v>1584</v>
      </c>
      <c r="E3628" s="366">
        <v>28.28</v>
      </c>
    </row>
    <row r="3629" spans="1:5" ht="12.75">
      <c r="A3629" s="365">
        <v>20247</v>
      </c>
      <c r="B3629" s="365" t="s">
        <v>35343</v>
      </c>
      <c r="C3629" s="365" t="s">
        <v>1590</v>
      </c>
      <c r="D3629" s="365" t="s">
        <v>1584</v>
      </c>
      <c r="E3629" s="366">
        <v>26.24</v>
      </c>
    </row>
    <row r="3630" spans="1:5" ht="12.75">
      <c r="A3630" s="365">
        <v>5074</v>
      </c>
      <c r="B3630" s="365" t="s">
        <v>35344</v>
      </c>
      <c r="C3630" s="365" t="s">
        <v>1590</v>
      </c>
      <c r="D3630" s="365" t="s">
        <v>1584</v>
      </c>
      <c r="E3630" s="366">
        <v>26.56</v>
      </c>
    </row>
    <row r="3631" spans="1:5" ht="12.75">
      <c r="A3631" s="365">
        <v>5067</v>
      </c>
      <c r="B3631" s="365" t="s">
        <v>35345</v>
      </c>
      <c r="C3631" s="365" t="s">
        <v>1590</v>
      </c>
      <c r="D3631" s="365" t="s">
        <v>1584</v>
      </c>
      <c r="E3631" s="366">
        <v>25.26</v>
      </c>
    </row>
    <row r="3632" spans="1:5" ht="12.75">
      <c r="A3632" s="365">
        <v>5078</v>
      </c>
      <c r="B3632" s="365" t="s">
        <v>35346</v>
      </c>
      <c r="C3632" s="365" t="s">
        <v>1590</v>
      </c>
      <c r="D3632" s="365" t="s">
        <v>1584</v>
      </c>
      <c r="E3632" s="366">
        <v>24.97</v>
      </c>
    </row>
    <row r="3633" spans="1:5" ht="12.75">
      <c r="A3633" s="365">
        <v>5068</v>
      </c>
      <c r="B3633" s="365" t="s">
        <v>35347</v>
      </c>
      <c r="C3633" s="365" t="s">
        <v>1590</v>
      </c>
      <c r="D3633" s="365" t="s">
        <v>1584</v>
      </c>
      <c r="E3633" s="366">
        <v>23.7</v>
      </c>
    </row>
    <row r="3634" spans="1:5" ht="12.75">
      <c r="A3634" s="365">
        <v>5073</v>
      </c>
      <c r="B3634" s="365" t="s">
        <v>35348</v>
      </c>
      <c r="C3634" s="365" t="s">
        <v>1590</v>
      </c>
      <c r="D3634" s="365" t="s">
        <v>1584</v>
      </c>
      <c r="E3634" s="366">
        <v>24.16</v>
      </c>
    </row>
    <row r="3635" spans="1:5" ht="12.75">
      <c r="A3635" s="365">
        <v>5069</v>
      </c>
      <c r="B3635" s="365" t="s">
        <v>35349</v>
      </c>
      <c r="C3635" s="365" t="s">
        <v>1590</v>
      </c>
      <c r="D3635" s="365" t="s">
        <v>1584</v>
      </c>
      <c r="E3635" s="366">
        <v>24.16</v>
      </c>
    </row>
    <row r="3636" spans="1:5" ht="12.75">
      <c r="A3636" s="365">
        <v>5070</v>
      </c>
      <c r="B3636" s="365" t="s">
        <v>35350</v>
      </c>
      <c r="C3636" s="365" t="s">
        <v>1590</v>
      </c>
      <c r="D3636" s="365" t="s">
        <v>1584</v>
      </c>
      <c r="E3636" s="366">
        <v>24.42</v>
      </c>
    </row>
    <row r="3637" spans="1:5" ht="12.75">
      <c r="A3637" s="365">
        <v>5071</v>
      </c>
      <c r="B3637" s="365" t="s">
        <v>35351</v>
      </c>
      <c r="C3637" s="365" t="s">
        <v>1590</v>
      </c>
      <c r="D3637" s="365" t="s">
        <v>1584</v>
      </c>
      <c r="E3637" s="366">
        <v>23.7</v>
      </c>
    </row>
    <row r="3638" spans="1:5" ht="12.75">
      <c r="A3638" s="365">
        <v>5061</v>
      </c>
      <c r="B3638" s="365" t="s">
        <v>35352</v>
      </c>
      <c r="C3638" s="365" t="s">
        <v>1590</v>
      </c>
      <c r="D3638" s="365" t="s">
        <v>1588</v>
      </c>
      <c r="E3638" s="366">
        <v>23.3</v>
      </c>
    </row>
    <row r="3639" spans="1:5" ht="12.75">
      <c r="A3639" s="365">
        <v>5075</v>
      </c>
      <c r="B3639" s="365" t="s">
        <v>35353</v>
      </c>
      <c r="C3639" s="365" t="s">
        <v>1590</v>
      </c>
      <c r="D3639" s="365" t="s">
        <v>1584</v>
      </c>
      <c r="E3639" s="366">
        <v>23.7</v>
      </c>
    </row>
    <row r="3640" spans="1:5" ht="12.75">
      <c r="A3640" s="365">
        <v>39027</v>
      </c>
      <c r="B3640" s="365" t="s">
        <v>35354</v>
      </c>
      <c r="C3640" s="365" t="s">
        <v>1590</v>
      </c>
      <c r="D3640" s="365" t="s">
        <v>1584</v>
      </c>
      <c r="E3640" s="366">
        <v>23.68</v>
      </c>
    </row>
    <row r="3641" spans="1:5" ht="12.75">
      <c r="A3641" s="365">
        <v>5062</v>
      </c>
      <c r="B3641" s="365" t="s">
        <v>35355</v>
      </c>
      <c r="C3641" s="365" t="s">
        <v>1590</v>
      </c>
      <c r="D3641" s="365" t="s">
        <v>1584</v>
      </c>
      <c r="E3641" s="366">
        <v>24.01</v>
      </c>
    </row>
    <row r="3642" spans="1:5" ht="12.75">
      <c r="A3642" s="365">
        <v>40568</v>
      </c>
      <c r="B3642" s="365" t="s">
        <v>35356</v>
      </c>
      <c r="C3642" s="365" t="s">
        <v>1590</v>
      </c>
      <c r="D3642" s="365" t="s">
        <v>1584</v>
      </c>
      <c r="E3642" s="366">
        <v>23.88</v>
      </c>
    </row>
    <row r="3643" spans="1:5" ht="12.75">
      <c r="A3643" s="365">
        <v>39026</v>
      </c>
      <c r="B3643" s="365" t="s">
        <v>35357</v>
      </c>
      <c r="C3643" s="365" t="s">
        <v>1590</v>
      </c>
      <c r="D3643" s="365" t="s">
        <v>1584</v>
      </c>
      <c r="E3643" s="366">
        <v>26.65</v>
      </c>
    </row>
    <row r="3644" spans="1:5" ht="12.75">
      <c r="A3644" s="365">
        <v>42431</v>
      </c>
      <c r="B3644" s="365" t="s">
        <v>35358</v>
      </c>
      <c r="C3644" s="365" t="s">
        <v>1583</v>
      </c>
      <c r="D3644" s="365" t="s">
        <v>1586</v>
      </c>
      <c r="E3644" s="364">
        <v>3922.99</v>
      </c>
    </row>
    <row r="3645" spans="1:5" ht="12.75">
      <c r="A3645" s="365">
        <v>44074</v>
      </c>
      <c r="B3645" s="365" t="s">
        <v>35359</v>
      </c>
      <c r="C3645" s="365" t="s">
        <v>1591</v>
      </c>
      <c r="D3645" s="365" t="s">
        <v>1584</v>
      </c>
      <c r="E3645" s="366">
        <v>509.52</v>
      </c>
    </row>
    <row r="3646" spans="1:5" ht="12.75">
      <c r="A3646" s="365">
        <v>44072</v>
      </c>
      <c r="B3646" s="365" t="s">
        <v>35360</v>
      </c>
      <c r="C3646" s="365" t="s">
        <v>1591</v>
      </c>
      <c r="D3646" s="365" t="s">
        <v>1584</v>
      </c>
      <c r="E3646" s="366">
        <v>133.69999999999999</v>
      </c>
    </row>
    <row r="3647" spans="1:5" ht="12.75">
      <c r="A3647" s="365">
        <v>511</v>
      </c>
      <c r="B3647" s="365" t="s">
        <v>35361</v>
      </c>
      <c r="C3647" s="365" t="s">
        <v>1591</v>
      </c>
      <c r="D3647" s="365" t="s">
        <v>1588</v>
      </c>
      <c r="E3647" s="366">
        <v>20.03</v>
      </c>
    </row>
    <row r="3648" spans="1:5" ht="12.75">
      <c r="A3648" s="365">
        <v>37540</v>
      </c>
      <c r="B3648" s="365" t="s">
        <v>35362</v>
      </c>
      <c r="C3648" s="365" t="s">
        <v>1583</v>
      </c>
      <c r="D3648" s="365" t="s">
        <v>1584</v>
      </c>
      <c r="E3648" s="364">
        <v>78673.259999999995</v>
      </c>
    </row>
    <row r="3649" spans="1:5" ht="12.75">
      <c r="A3649" s="365">
        <v>37548</v>
      </c>
      <c r="B3649" s="365" t="s">
        <v>35363</v>
      </c>
      <c r="C3649" s="365" t="s">
        <v>1583</v>
      </c>
      <c r="D3649" s="365" t="s">
        <v>1584</v>
      </c>
      <c r="E3649" s="364">
        <v>104281.01</v>
      </c>
    </row>
    <row r="3650" spans="1:5" ht="12.75">
      <c r="A3650" s="365">
        <v>39828</v>
      </c>
      <c r="B3650" s="365" t="s">
        <v>35364</v>
      </c>
      <c r="C3650" s="365" t="s">
        <v>1583</v>
      </c>
      <c r="D3650" s="365" t="s">
        <v>1584</v>
      </c>
      <c r="E3650" s="366">
        <v>625.58000000000004</v>
      </c>
    </row>
    <row r="3651" spans="1:5" ht="12.75">
      <c r="A3651" s="365">
        <v>12273</v>
      </c>
      <c r="B3651" s="365" t="s">
        <v>35365</v>
      </c>
      <c r="C3651" s="365" t="s">
        <v>1583</v>
      </c>
      <c r="D3651" s="365" t="s">
        <v>1586</v>
      </c>
      <c r="E3651" s="366">
        <v>112.17</v>
      </c>
    </row>
    <row r="3652" spans="1:5" ht="12.75">
      <c r="A3652" s="365">
        <v>38392</v>
      </c>
      <c r="B3652" s="365" t="s">
        <v>35366</v>
      </c>
      <c r="C3652" s="365" t="s">
        <v>1583</v>
      </c>
      <c r="D3652" s="365" t="s">
        <v>1584</v>
      </c>
      <c r="E3652" s="366">
        <v>58.73</v>
      </c>
    </row>
    <row r="3653" spans="1:5" ht="12.75">
      <c r="A3653" s="365">
        <v>11735</v>
      </c>
      <c r="B3653" s="365" t="s">
        <v>35367</v>
      </c>
      <c r="C3653" s="365" t="s">
        <v>1583</v>
      </c>
      <c r="D3653" s="365" t="s">
        <v>1584</v>
      </c>
      <c r="E3653" s="366">
        <v>11.65</v>
      </c>
    </row>
    <row r="3654" spans="1:5" ht="12.75">
      <c r="A3654" s="365">
        <v>11737</v>
      </c>
      <c r="B3654" s="365" t="s">
        <v>35368</v>
      </c>
      <c r="C3654" s="365" t="s">
        <v>1583</v>
      </c>
      <c r="D3654" s="365" t="s">
        <v>1584</v>
      </c>
      <c r="E3654" s="366">
        <v>16.52</v>
      </c>
    </row>
    <row r="3655" spans="1:5" ht="12.75">
      <c r="A3655" s="365">
        <v>11738</v>
      </c>
      <c r="B3655" s="365" t="s">
        <v>35369</v>
      </c>
      <c r="C3655" s="365" t="s">
        <v>1583</v>
      </c>
      <c r="D3655" s="365" t="s">
        <v>1584</v>
      </c>
      <c r="E3655" s="366">
        <v>20.83</v>
      </c>
    </row>
    <row r="3656" spans="1:5" ht="12.75">
      <c r="A3656" s="365">
        <v>36143</v>
      </c>
      <c r="B3656" s="365" t="s">
        <v>35370</v>
      </c>
      <c r="C3656" s="365" t="s">
        <v>1583</v>
      </c>
      <c r="D3656" s="365" t="s">
        <v>1584</v>
      </c>
      <c r="E3656" s="366">
        <v>30.54</v>
      </c>
    </row>
    <row r="3657" spans="1:5" ht="12.75">
      <c r="A3657" s="365">
        <v>36142</v>
      </c>
      <c r="B3657" s="365" t="s">
        <v>35371</v>
      </c>
      <c r="C3657" s="365" t="s">
        <v>1583</v>
      </c>
      <c r="D3657" s="365" t="s">
        <v>1584</v>
      </c>
      <c r="E3657" s="366">
        <v>2.23</v>
      </c>
    </row>
    <row r="3658" spans="1:5" ht="12.75">
      <c r="A3658" s="365">
        <v>36146</v>
      </c>
      <c r="B3658" s="365" t="s">
        <v>35372</v>
      </c>
      <c r="C3658" s="365" t="s">
        <v>1583</v>
      </c>
      <c r="D3658" s="365" t="s">
        <v>1584</v>
      </c>
      <c r="E3658" s="366">
        <v>253.3</v>
      </c>
    </row>
    <row r="3659" spans="1:5" ht="12.75">
      <c r="A3659" s="365">
        <v>39015</v>
      </c>
      <c r="B3659" s="365" t="s">
        <v>35373</v>
      </c>
      <c r="C3659" s="365" t="s">
        <v>1583</v>
      </c>
      <c r="D3659" s="365" t="s">
        <v>1586</v>
      </c>
      <c r="E3659" s="366">
        <v>0.97</v>
      </c>
    </row>
    <row r="3660" spans="1:5" ht="12.75">
      <c r="A3660" s="365">
        <v>38377</v>
      </c>
      <c r="B3660" s="365" t="s">
        <v>35374</v>
      </c>
      <c r="C3660" s="365" t="s">
        <v>1583</v>
      </c>
      <c r="D3660" s="365" t="s">
        <v>1584</v>
      </c>
      <c r="E3660" s="366">
        <v>48.54</v>
      </c>
    </row>
    <row r="3661" spans="1:5" ht="12.75">
      <c r="A3661" s="365">
        <v>38376</v>
      </c>
      <c r="B3661" s="365" t="s">
        <v>35375</v>
      </c>
      <c r="C3661" s="365" t="s">
        <v>1583</v>
      </c>
      <c r="D3661" s="365" t="s">
        <v>1584</v>
      </c>
      <c r="E3661" s="366">
        <v>55.34</v>
      </c>
    </row>
    <row r="3662" spans="1:5" ht="12.75">
      <c r="A3662" s="365">
        <v>38116</v>
      </c>
      <c r="B3662" s="365" t="s">
        <v>35376</v>
      </c>
      <c r="C3662" s="365" t="s">
        <v>1583</v>
      </c>
      <c r="D3662" s="365" t="s">
        <v>1584</v>
      </c>
      <c r="E3662" s="366">
        <v>6.77</v>
      </c>
    </row>
    <row r="3663" spans="1:5" ht="12.75">
      <c r="A3663" s="365">
        <v>38066</v>
      </c>
      <c r="B3663" s="365" t="s">
        <v>35377</v>
      </c>
      <c r="C3663" s="365" t="s">
        <v>1583</v>
      </c>
      <c r="D3663" s="365" t="s">
        <v>1584</v>
      </c>
      <c r="E3663" s="366">
        <v>11.17</v>
      </c>
    </row>
    <row r="3664" spans="1:5" ht="12.75">
      <c r="A3664" s="365">
        <v>38117</v>
      </c>
      <c r="B3664" s="365" t="s">
        <v>35378</v>
      </c>
      <c r="C3664" s="365" t="s">
        <v>1583</v>
      </c>
      <c r="D3664" s="365" t="s">
        <v>1584</v>
      </c>
      <c r="E3664" s="366">
        <v>11.52</v>
      </c>
    </row>
    <row r="3665" spans="1:5" ht="12.75">
      <c r="A3665" s="365">
        <v>38067</v>
      </c>
      <c r="B3665" s="365" t="s">
        <v>35379</v>
      </c>
      <c r="C3665" s="365" t="s">
        <v>1583</v>
      </c>
      <c r="D3665" s="365" t="s">
        <v>1584</v>
      </c>
      <c r="E3665" s="366">
        <v>15.72</v>
      </c>
    </row>
    <row r="3666" spans="1:5" ht="12.75">
      <c r="A3666" s="365">
        <v>11522</v>
      </c>
      <c r="B3666" s="365" t="s">
        <v>35380</v>
      </c>
      <c r="C3666" s="365" t="s">
        <v>1583</v>
      </c>
      <c r="D3666" s="365" t="s">
        <v>1584</v>
      </c>
      <c r="E3666" s="366">
        <v>12.64</v>
      </c>
    </row>
    <row r="3667" spans="1:5" ht="12.75">
      <c r="A3667" s="365">
        <v>43600</v>
      </c>
      <c r="B3667" s="365" t="s">
        <v>35381</v>
      </c>
      <c r="C3667" s="365" t="s">
        <v>1583</v>
      </c>
      <c r="D3667" s="365" t="s">
        <v>1584</v>
      </c>
      <c r="E3667" s="366">
        <v>50.66</v>
      </c>
    </row>
    <row r="3668" spans="1:5" ht="12.75">
      <c r="A3668" s="365">
        <v>5080</v>
      </c>
      <c r="B3668" s="365" t="s">
        <v>35382</v>
      </c>
      <c r="C3668" s="365" t="s">
        <v>1583</v>
      </c>
      <c r="D3668" s="365" t="s">
        <v>1584</v>
      </c>
      <c r="E3668" s="366">
        <v>19.760000000000002</v>
      </c>
    </row>
    <row r="3669" spans="1:5" ht="12.75">
      <c r="A3669" s="365">
        <v>38168</v>
      </c>
      <c r="B3669" s="365" t="s">
        <v>35383</v>
      </c>
      <c r="C3669" s="365" t="s">
        <v>1583</v>
      </c>
      <c r="D3669" s="365" t="s">
        <v>1584</v>
      </c>
      <c r="E3669" s="366">
        <v>137.94</v>
      </c>
    </row>
    <row r="3670" spans="1:5" ht="12.75">
      <c r="A3670" s="365">
        <v>43601</v>
      </c>
      <c r="B3670" s="365" t="s">
        <v>35384</v>
      </c>
      <c r="C3670" s="365" t="s">
        <v>1583</v>
      </c>
      <c r="D3670" s="365" t="s">
        <v>1584</v>
      </c>
      <c r="E3670" s="366">
        <v>68.97</v>
      </c>
    </row>
    <row r="3671" spans="1:5" ht="12.75">
      <c r="A3671" s="365">
        <v>13393</v>
      </c>
      <c r="B3671" s="365" t="s">
        <v>35385</v>
      </c>
      <c r="C3671" s="365" t="s">
        <v>1583</v>
      </c>
      <c r="D3671" s="365" t="s">
        <v>1584</v>
      </c>
      <c r="E3671" s="366">
        <v>538.92999999999995</v>
      </c>
    </row>
    <row r="3672" spans="1:5" ht="12.75">
      <c r="A3672" s="365">
        <v>13395</v>
      </c>
      <c r="B3672" s="365" t="s">
        <v>35386</v>
      </c>
      <c r="C3672" s="365" t="s">
        <v>1583</v>
      </c>
      <c r="D3672" s="365" t="s">
        <v>1584</v>
      </c>
      <c r="E3672" s="366">
        <v>755.24</v>
      </c>
    </row>
    <row r="3673" spans="1:5" ht="12.75">
      <c r="A3673" s="365">
        <v>12039</v>
      </c>
      <c r="B3673" s="365" t="s">
        <v>35387</v>
      </c>
      <c r="C3673" s="365" t="s">
        <v>1583</v>
      </c>
      <c r="D3673" s="365" t="s">
        <v>1584</v>
      </c>
      <c r="E3673" s="366">
        <v>793.68</v>
      </c>
    </row>
    <row r="3674" spans="1:5" ht="12.75">
      <c r="A3674" s="365">
        <v>13396</v>
      </c>
      <c r="B3674" s="365" t="s">
        <v>35388</v>
      </c>
      <c r="C3674" s="365" t="s">
        <v>1583</v>
      </c>
      <c r="D3674" s="365" t="s">
        <v>1584</v>
      </c>
      <c r="E3674" s="364">
        <v>1114.68</v>
      </c>
    </row>
    <row r="3675" spans="1:5" ht="12.75">
      <c r="A3675" s="365">
        <v>12041</v>
      </c>
      <c r="B3675" s="365" t="s">
        <v>35389</v>
      </c>
      <c r="C3675" s="365" t="s">
        <v>1583</v>
      </c>
      <c r="D3675" s="365" t="s">
        <v>1584</v>
      </c>
      <c r="E3675" s="366">
        <v>910.2</v>
      </c>
    </row>
    <row r="3676" spans="1:5" ht="12.75">
      <c r="A3676" s="365">
        <v>12043</v>
      </c>
      <c r="B3676" s="365" t="s">
        <v>35390</v>
      </c>
      <c r="C3676" s="365" t="s">
        <v>1583</v>
      </c>
      <c r="D3676" s="365" t="s">
        <v>1584</v>
      </c>
      <c r="E3676" s="364">
        <v>1921.75</v>
      </c>
    </row>
    <row r="3677" spans="1:5" ht="12.75">
      <c r="A3677" s="365">
        <v>39762</v>
      </c>
      <c r="B3677" s="365" t="s">
        <v>35391</v>
      </c>
      <c r="C3677" s="365" t="s">
        <v>1583</v>
      </c>
      <c r="D3677" s="365" t="s">
        <v>1584</v>
      </c>
      <c r="E3677" s="366">
        <v>914.8</v>
      </c>
    </row>
    <row r="3678" spans="1:5" ht="12.75">
      <c r="A3678" s="365">
        <v>12042</v>
      </c>
      <c r="B3678" s="365" t="s">
        <v>35392</v>
      </c>
      <c r="C3678" s="365" t="s">
        <v>1583</v>
      </c>
      <c r="D3678" s="365" t="s">
        <v>1584</v>
      </c>
      <c r="E3678" s="364">
        <v>1335.58</v>
      </c>
    </row>
    <row r="3679" spans="1:5" ht="12.75">
      <c r="A3679" s="365">
        <v>39763</v>
      </c>
      <c r="B3679" s="365" t="s">
        <v>35393</v>
      </c>
      <c r="C3679" s="365" t="s">
        <v>1583</v>
      </c>
      <c r="D3679" s="365" t="s">
        <v>1584</v>
      </c>
      <c r="E3679" s="364">
        <v>1563.12</v>
      </c>
    </row>
    <row r="3680" spans="1:5" ht="12.75">
      <c r="A3680" s="365">
        <v>39760</v>
      </c>
      <c r="B3680" s="365" t="s">
        <v>35394</v>
      </c>
      <c r="C3680" s="365" t="s">
        <v>1583</v>
      </c>
      <c r="D3680" s="365" t="s">
        <v>1584</v>
      </c>
      <c r="E3680" s="364">
        <v>1557.98</v>
      </c>
    </row>
    <row r="3681" spans="1:5" ht="12.75">
      <c r="A3681" s="365">
        <v>39756</v>
      </c>
      <c r="B3681" s="365" t="s">
        <v>35395</v>
      </c>
      <c r="C3681" s="365" t="s">
        <v>1583</v>
      </c>
      <c r="D3681" s="365" t="s">
        <v>1584</v>
      </c>
      <c r="E3681" s="366">
        <v>559.41</v>
      </c>
    </row>
    <row r="3682" spans="1:5" ht="12.75">
      <c r="A3682" s="365">
        <v>12038</v>
      </c>
      <c r="B3682" s="365" t="s">
        <v>35396</v>
      </c>
      <c r="C3682" s="365" t="s">
        <v>1583</v>
      </c>
      <c r="D3682" s="365" t="s">
        <v>1584</v>
      </c>
      <c r="E3682" s="366">
        <v>699</v>
      </c>
    </row>
    <row r="3683" spans="1:5" ht="12.75">
      <c r="A3683" s="365">
        <v>39757</v>
      </c>
      <c r="B3683" s="365" t="s">
        <v>35397</v>
      </c>
      <c r="C3683" s="365" t="s">
        <v>1583</v>
      </c>
      <c r="D3683" s="365" t="s">
        <v>1584</v>
      </c>
      <c r="E3683" s="366">
        <v>646.36</v>
      </c>
    </row>
    <row r="3684" spans="1:5" ht="12.75">
      <c r="A3684" s="365">
        <v>39758</v>
      </c>
      <c r="B3684" s="365" t="s">
        <v>35398</v>
      </c>
      <c r="C3684" s="365" t="s">
        <v>1583</v>
      </c>
      <c r="D3684" s="365" t="s">
        <v>1584</v>
      </c>
      <c r="E3684" s="366">
        <v>941.98</v>
      </c>
    </row>
    <row r="3685" spans="1:5" ht="12.75">
      <c r="A3685" s="365">
        <v>39759</v>
      </c>
      <c r="B3685" s="365" t="s">
        <v>35399</v>
      </c>
      <c r="C3685" s="365" t="s">
        <v>1583</v>
      </c>
      <c r="D3685" s="365" t="s">
        <v>1584</v>
      </c>
      <c r="E3685" s="364">
        <v>1163.3399999999999</v>
      </c>
    </row>
    <row r="3686" spans="1:5" ht="12.75">
      <c r="A3686" s="365">
        <v>39761</v>
      </c>
      <c r="B3686" s="365" t="s">
        <v>35400</v>
      </c>
      <c r="C3686" s="365" t="s">
        <v>1583</v>
      </c>
      <c r="D3686" s="365" t="s">
        <v>1584</v>
      </c>
      <c r="E3686" s="364">
        <v>1398.37</v>
      </c>
    </row>
    <row r="3687" spans="1:5" ht="12.75">
      <c r="A3687" s="365">
        <v>39805</v>
      </c>
      <c r="B3687" s="365" t="s">
        <v>35401</v>
      </c>
      <c r="C3687" s="365" t="s">
        <v>1583</v>
      </c>
      <c r="D3687" s="365" t="s">
        <v>1584</v>
      </c>
      <c r="E3687" s="366">
        <v>126.53</v>
      </c>
    </row>
    <row r="3688" spans="1:5" ht="12.75">
      <c r="A3688" s="365">
        <v>39806</v>
      </c>
      <c r="B3688" s="365" t="s">
        <v>35402</v>
      </c>
      <c r="C3688" s="365" t="s">
        <v>1583</v>
      </c>
      <c r="D3688" s="365" t="s">
        <v>1584</v>
      </c>
      <c r="E3688" s="366">
        <v>234.42</v>
      </c>
    </row>
    <row r="3689" spans="1:5" ht="12.75">
      <c r="A3689" s="365">
        <v>39807</v>
      </c>
      <c r="B3689" s="365" t="s">
        <v>35403</v>
      </c>
      <c r="C3689" s="365" t="s">
        <v>1583</v>
      </c>
      <c r="D3689" s="365" t="s">
        <v>1584</v>
      </c>
      <c r="E3689" s="366">
        <v>508.04</v>
      </c>
    </row>
    <row r="3690" spans="1:5" ht="12.75">
      <c r="A3690" s="365">
        <v>43100</v>
      </c>
      <c r="B3690" s="365" t="s">
        <v>35404</v>
      </c>
      <c r="C3690" s="365" t="s">
        <v>1583</v>
      </c>
      <c r="D3690" s="365" t="s">
        <v>1584</v>
      </c>
      <c r="E3690" s="366">
        <v>397.18</v>
      </c>
    </row>
    <row r="3691" spans="1:5" ht="12.75">
      <c r="A3691" s="365">
        <v>39804</v>
      </c>
      <c r="B3691" s="365" t="s">
        <v>35405</v>
      </c>
      <c r="C3691" s="365" t="s">
        <v>1583</v>
      </c>
      <c r="D3691" s="365" t="s">
        <v>1584</v>
      </c>
      <c r="E3691" s="366">
        <v>74.3</v>
      </c>
    </row>
    <row r="3692" spans="1:5" ht="12.75">
      <c r="A3692" s="365">
        <v>39796</v>
      </c>
      <c r="B3692" s="365" t="s">
        <v>35406</v>
      </c>
      <c r="C3692" s="365" t="s">
        <v>1583</v>
      </c>
      <c r="D3692" s="365" t="s">
        <v>1584</v>
      </c>
      <c r="E3692" s="366">
        <v>76.95</v>
      </c>
    </row>
    <row r="3693" spans="1:5" ht="12.75">
      <c r="A3693" s="365">
        <v>39797</v>
      </c>
      <c r="B3693" s="365" t="s">
        <v>35407</v>
      </c>
      <c r="C3693" s="365" t="s">
        <v>1583</v>
      </c>
      <c r="D3693" s="365" t="s">
        <v>1588</v>
      </c>
      <c r="E3693" s="366">
        <v>120.8</v>
      </c>
    </row>
    <row r="3694" spans="1:5" ht="12.75">
      <c r="A3694" s="365">
        <v>39798</v>
      </c>
      <c r="B3694" s="365" t="s">
        <v>35408</v>
      </c>
      <c r="C3694" s="365" t="s">
        <v>1583</v>
      </c>
      <c r="D3694" s="365" t="s">
        <v>1584</v>
      </c>
      <c r="E3694" s="366">
        <v>207.21</v>
      </c>
    </row>
    <row r="3695" spans="1:5" ht="12.75">
      <c r="A3695" s="365">
        <v>39794</v>
      </c>
      <c r="B3695" s="365" t="s">
        <v>35409</v>
      </c>
      <c r="C3695" s="365" t="s">
        <v>1583</v>
      </c>
      <c r="D3695" s="365" t="s">
        <v>1584</v>
      </c>
      <c r="E3695" s="366">
        <v>32.659999999999997</v>
      </c>
    </row>
    <row r="3696" spans="1:5" ht="12.75">
      <c r="A3696" s="365">
        <v>39795</v>
      </c>
      <c r="B3696" s="365" t="s">
        <v>35410</v>
      </c>
      <c r="C3696" s="365" t="s">
        <v>1583</v>
      </c>
      <c r="D3696" s="365" t="s">
        <v>1584</v>
      </c>
      <c r="E3696" s="366">
        <v>51.6</v>
      </c>
    </row>
    <row r="3697" spans="1:5" ht="12.75">
      <c r="A3697" s="365">
        <v>39799</v>
      </c>
      <c r="B3697" s="365" t="s">
        <v>35411</v>
      </c>
      <c r="C3697" s="365" t="s">
        <v>1583</v>
      </c>
      <c r="D3697" s="365" t="s">
        <v>1584</v>
      </c>
      <c r="E3697" s="366">
        <v>38.07</v>
      </c>
    </row>
    <row r="3698" spans="1:5" ht="12.75">
      <c r="A3698" s="365">
        <v>39801</v>
      </c>
      <c r="B3698" s="365" t="s">
        <v>35412</v>
      </c>
      <c r="C3698" s="365" t="s">
        <v>1583</v>
      </c>
      <c r="D3698" s="365" t="s">
        <v>1584</v>
      </c>
      <c r="E3698" s="366">
        <v>108.97</v>
      </c>
    </row>
    <row r="3699" spans="1:5" ht="12.75">
      <c r="A3699" s="365">
        <v>39802</v>
      </c>
      <c r="B3699" s="365" t="s">
        <v>35413</v>
      </c>
      <c r="C3699" s="365" t="s">
        <v>1583</v>
      </c>
      <c r="D3699" s="365" t="s">
        <v>1584</v>
      </c>
      <c r="E3699" s="366">
        <v>159.72999999999999</v>
      </c>
    </row>
    <row r="3700" spans="1:5" ht="12.75">
      <c r="A3700" s="365">
        <v>39803</v>
      </c>
      <c r="B3700" s="365" t="s">
        <v>35414</v>
      </c>
      <c r="C3700" s="365" t="s">
        <v>1583</v>
      </c>
      <c r="D3700" s="365" t="s">
        <v>1584</v>
      </c>
      <c r="E3700" s="366">
        <v>222.82</v>
      </c>
    </row>
    <row r="3701" spans="1:5" ht="12.75">
      <c r="A3701" s="365">
        <v>39800</v>
      </c>
      <c r="B3701" s="365" t="s">
        <v>35415</v>
      </c>
      <c r="C3701" s="365" t="s">
        <v>1583</v>
      </c>
      <c r="D3701" s="365" t="s">
        <v>1584</v>
      </c>
      <c r="E3701" s="366">
        <v>64.86</v>
      </c>
    </row>
    <row r="3702" spans="1:5" ht="12.75">
      <c r="A3702" s="365">
        <v>43837</v>
      </c>
      <c r="B3702" s="365" t="s">
        <v>35416</v>
      </c>
      <c r="C3702" s="365" t="s">
        <v>1583</v>
      </c>
      <c r="D3702" s="365" t="s">
        <v>1584</v>
      </c>
      <c r="E3702" s="364">
        <v>2864.12</v>
      </c>
    </row>
    <row r="3703" spans="1:5" ht="12.75">
      <c r="A3703" s="365">
        <v>43836</v>
      </c>
      <c r="B3703" s="365" t="s">
        <v>35417</v>
      </c>
      <c r="C3703" s="365" t="s">
        <v>1583</v>
      </c>
      <c r="D3703" s="365" t="s">
        <v>1584</v>
      </c>
      <c r="E3703" s="364">
        <v>5827.99</v>
      </c>
    </row>
    <row r="3704" spans="1:5" ht="12.75">
      <c r="A3704" s="365">
        <v>21059</v>
      </c>
      <c r="B3704" s="365" t="s">
        <v>35418</v>
      </c>
      <c r="C3704" s="365" t="s">
        <v>1583</v>
      </c>
      <c r="D3704" s="365" t="s">
        <v>1586</v>
      </c>
      <c r="E3704" s="366">
        <v>61.51</v>
      </c>
    </row>
    <row r="3705" spans="1:5" ht="12.75">
      <c r="A3705" s="365">
        <v>11234</v>
      </c>
      <c r="B3705" s="365" t="s">
        <v>35419</v>
      </c>
      <c r="C3705" s="365" t="s">
        <v>1583</v>
      </c>
      <c r="D3705" s="365" t="s">
        <v>1586</v>
      </c>
      <c r="E3705" s="366">
        <v>92.71</v>
      </c>
    </row>
    <row r="3706" spans="1:5" ht="12.75">
      <c r="A3706" s="365">
        <v>21060</v>
      </c>
      <c r="B3706" s="365" t="s">
        <v>35420</v>
      </c>
      <c r="C3706" s="365" t="s">
        <v>1583</v>
      </c>
      <c r="D3706" s="365" t="s">
        <v>1586</v>
      </c>
      <c r="E3706" s="366">
        <v>114.1</v>
      </c>
    </row>
    <row r="3707" spans="1:5" ht="12.75">
      <c r="A3707" s="365">
        <v>21061</v>
      </c>
      <c r="B3707" s="365" t="s">
        <v>35421</v>
      </c>
      <c r="C3707" s="365" t="s">
        <v>1583</v>
      </c>
      <c r="D3707" s="365" t="s">
        <v>1586</v>
      </c>
      <c r="E3707" s="366">
        <v>142.63</v>
      </c>
    </row>
    <row r="3708" spans="1:5" ht="12.75">
      <c r="A3708" s="365">
        <v>21062</v>
      </c>
      <c r="B3708" s="365" t="s">
        <v>35422</v>
      </c>
      <c r="C3708" s="365" t="s">
        <v>1583</v>
      </c>
      <c r="D3708" s="365" t="s">
        <v>1586</v>
      </c>
      <c r="E3708" s="366">
        <v>224.65</v>
      </c>
    </row>
    <row r="3709" spans="1:5" ht="12.75">
      <c r="A3709" s="365">
        <v>11708</v>
      </c>
      <c r="B3709" s="365" t="s">
        <v>35423</v>
      </c>
      <c r="C3709" s="365" t="s">
        <v>1583</v>
      </c>
      <c r="D3709" s="365" t="s">
        <v>1586</v>
      </c>
      <c r="E3709" s="366">
        <v>24.51</v>
      </c>
    </row>
    <row r="3710" spans="1:5" ht="12.75">
      <c r="A3710" s="365">
        <v>11709</v>
      </c>
      <c r="B3710" s="365" t="s">
        <v>35424</v>
      </c>
      <c r="C3710" s="365" t="s">
        <v>1583</v>
      </c>
      <c r="D3710" s="365" t="s">
        <v>1586</v>
      </c>
      <c r="E3710" s="366">
        <v>57.58</v>
      </c>
    </row>
    <row r="3711" spans="1:5" ht="12.75">
      <c r="A3711" s="365">
        <v>11710</v>
      </c>
      <c r="B3711" s="365" t="s">
        <v>35425</v>
      </c>
      <c r="C3711" s="365" t="s">
        <v>1583</v>
      </c>
      <c r="D3711" s="365" t="s">
        <v>1586</v>
      </c>
      <c r="E3711" s="366">
        <v>132.38</v>
      </c>
    </row>
    <row r="3712" spans="1:5" ht="12.75">
      <c r="A3712" s="365">
        <v>11707</v>
      </c>
      <c r="B3712" s="365" t="s">
        <v>35426</v>
      </c>
      <c r="C3712" s="365" t="s">
        <v>1583</v>
      </c>
      <c r="D3712" s="365" t="s">
        <v>1586</v>
      </c>
      <c r="E3712" s="366">
        <v>18.36</v>
      </c>
    </row>
    <row r="3713" spans="1:5" ht="12.75">
      <c r="A3713" s="365">
        <v>5102</v>
      </c>
      <c r="B3713" s="365" t="s">
        <v>35427</v>
      </c>
      <c r="C3713" s="365" t="s">
        <v>1583</v>
      </c>
      <c r="D3713" s="365" t="s">
        <v>1584</v>
      </c>
      <c r="E3713" s="366">
        <v>16.37</v>
      </c>
    </row>
    <row r="3714" spans="1:5" ht="12.75">
      <c r="A3714" s="365">
        <v>11739</v>
      </c>
      <c r="B3714" s="365" t="s">
        <v>35428</v>
      </c>
      <c r="C3714" s="365" t="s">
        <v>1583</v>
      </c>
      <c r="D3714" s="365" t="s">
        <v>1584</v>
      </c>
      <c r="E3714" s="366">
        <v>11.67</v>
      </c>
    </row>
    <row r="3715" spans="1:5" ht="12.75">
      <c r="A3715" s="365">
        <v>11711</v>
      </c>
      <c r="B3715" s="365" t="s">
        <v>35429</v>
      </c>
      <c r="C3715" s="365" t="s">
        <v>1583</v>
      </c>
      <c r="D3715" s="365" t="s">
        <v>1584</v>
      </c>
      <c r="E3715" s="366">
        <v>13.64</v>
      </c>
    </row>
    <row r="3716" spans="1:5" ht="12.75">
      <c r="A3716" s="365">
        <v>11741</v>
      </c>
      <c r="B3716" s="365" t="s">
        <v>35430</v>
      </c>
      <c r="C3716" s="365" t="s">
        <v>1583</v>
      </c>
      <c r="D3716" s="365" t="s">
        <v>1584</v>
      </c>
      <c r="E3716" s="366">
        <v>14.85</v>
      </c>
    </row>
    <row r="3717" spans="1:5" ht="12.75">
      <c r="A3717" s="365">
        <v>11745</v>
      </c>
      <c r="B3717" s="365" t="s">
        <v>35431</v>
      </c>
      <c r="C3717" s="365" t="s">
        <v>1583</v>
      </c>
      <c r="D3717" s="365" t="s">
        <v>1584</v>
      </c>
      <c r="E3717" s="366">
        <v>19.57</v>
      </c>
    </row>
    <row r="3718" spans="1:5" ht="12.75">
      <c r="A3718" s="365">
        <v>11743</v>
      </c>
      <c r="B3718" s="365" t="s">
        <v>35432</v>
      </c>
      <c r="C3718" s="365" t="s">
        <v>1583</v>
      </c>
      <c r="D3718" s="365" t="s">
        <v>1584</v>
      </c>
      <c r="E3718" s="366">
        <v>12.47</v>
      </c>
    </row>
    <row r="3719" spans="1:5" ht="12.75">
      <c r="A3719" s="365">
        <v>40985</v>
      </c>
      <c r="B3719" s="365" t="s">
        <v>35433</v>
      </c>
      <c r="C3719" s="365" t="s">
        <v>1593</v>
      </c>
      <c r="D3719" s="365" t="s">
        <v>1584</v>
      </c>
      <c r="E3719" s="364">
        <v>2993.27</v>
      </c>
    </row>
    <row r="3720" spans="1:5" ht="12.75">
      <c r="A3720" s="365">
        <v>44502</v>
      </c>
      <c r="B3720" s="365" t="s">
        <v>35434</v>
      </c>
      <c r="C3720" s="365" t="s">
        <v>1587</v>
      </c>
      <c r="D3720" s="365" t="s">
        <v>1584</v>
      </c>
      <c r="E3720" s="366">
        <v>17.04</v>
      </c>
    </row>
    <row r="3721" spans="1:5" ht="12.75">
      <c r="A3721" s="365">
        <v>1088</v>
      </c>
      <c r="B3721" s="365" t="s">
        <v>35435</v>
      </c>
      <c r="C3721" s="365" t="s">
        <v>1583</v>
      </c>
      <c r="D3721" s="365" t="s">
        <v>1586</v>
      </c>
      <c r="E3721" s="366">
        <v>29.8</v>
      </c>
    </row>
    <row r="3722" spans="1:5" ht="12.75">
      <c r="A3722" s="365">
        <v>1087</v>
      </c>
      <c r="B3722" s="365" t="s">
        <v>35436</v>
      </c>
      <c r="C3722" s="365" t="s">
        <v>1583</v>
      </c>
      <c r="D3722" s="365" t="s">
        <v>1586</v>
      </c>
      <c r="E3722" s="366">
        <v>37.22</v>
      </c>
    </row>
    <row r="3723" spans="1:5" ht="12.75">
      <c r="A3723" s="365">
        <v>38777</v>
      </c>
      <c r="B3723" s="365" t="s">
        <v>35437</v>
      </c>
      <c r="C3723" s="365" t="s">
        <v>1583</v>
      </c>
      <c r="D3723" s="365" t="s">
        <v>1586</v>
      </c>
      <c r="E3723" s="366">
        <v>74.14</v>
      </c>
    </row>
    <row r="3724" spans="1:5" ht="12.75">
      <c r="A3724" s="365">
        <v>1086</v>
      </c>
      <c r="B3724" s="365" t="s">
        <v>35438</v>
      </c>
      <c r="C3724" s="365" t="s">
        <v>1583</v>
      </c>
      <c r="D3724" s="365" t="s">
        <v>1586</v>
      </c>
      <c r="E3724" s="366">
        <v>39.119999999999997</v>
      </c>
    </row>
    <row r="3725" spans="1:5" ht="12.75">
      <c r="A3725" s="365">
        <v>1079</v>
      </c>
      <c r="B3725" s="365" t="s">
        <v>35439</v>
      </c>
      <c r="C3725" s="365" t="s">
        <v>1583</v>
      </c>
      <c r="D3725" s="365" t="s">
        <v>1586</v>
      </c>
      <c r="E3725" s="366">
        <v>40.44</v>
      </c>
    </row>
    <row r="3726" spans="1:5" ht="12.75">
      <c r="A3726" s="365">
        <v>39374</v>
      </c>
      <c r="B3726" s="365" t="s">
        <v>35440</v>
      </c>
      <c r="C3726" s="365" t="s">
        <v>1583</v>
      </c>
      <c r="D3726" s="365" t="s">
        <v>1588</v>
      </c>
      <c r="E3726" s="366">
        <v>153.55000000000001</v>
      </c>
    </row>
    <row r="3727" spans="1:5" ht="12.75">
      <c r="A3727" s="365">
        <v>1082</v>
      </c>
      <c r="B3727" s="365" t="s">
        <v>35441</v>
      </c>
      <c r="C3727" s="365" t="s">
        <v>1583</v>
      </c>
      <c r="D3727" s="365" t="s">
        <v>1586</v>
      </c>
      <c r="E3727" s="366">
        <v>254.26</v>
      </c>
    </row>
    <row r="3728" spans="1:5" ht="12.75">
      <c r="A3728" s="365">
        <v>12316</v>
      </c>
      <c r="B3728" s="365" t="s">
        <v>35442</v>
      </c>
      <c r="C3728" s="365" t="s">
        <v>1583</v>
      </c>
      <c r="D3728" s="365" t="s">
        <v>1586</v>
      </c>
      <c r="E3728" s="366">
        <v>116.53</v>
      </c>
    </row>
    <row r="3729" spans="1:5" ht="12.75">
      <c r="A3729" s="365">
        <v>12317</v>
      </c>
      <c r="B3729" s="365" t="s">
        <v>35443</v>
      </c>
      <c r="C3729" s="365" t="s">
        <v>1583</v>
      </c>
      <c r="D3729" s="365" t="s">
        <v>1586</v>
      </c>
      <c r="E3729" s="366">
        <v>138.97</v>
      </c>
    </row>
    <row r="3730" spans="1:5" ht="12.75">
      <c r="A3730" s="365">
        <v>12318</v>
      </c>
      <c r="B3730" s="365" t="s">
        <v>35444</v>
      </c>
      <c r="C3730" s="365" t="s">
        <v>1583</v>
      </c>
      <c r="D3730" s="365" t="s">
        <v>1586</v>
      </c>
      <c r="E3730" s="366">
        <v>160.1</v>
      </c>
    </row>
    <row r="3731" spans="1:5" ht="12.75">
      <c r="A3731" s="365">
        <v>5104</v>
      </c>
      <c r="B3731" s="365" t="s">
        <v>35445</v>
      </c>
      <c r="C3731" s="365" t="s">
        <v>1590</v>
      </c>
      <c r="D3731" s="365" t="s">
        <v>1586</v>
      </c>
      <c r="E3731" s="366">
        <v>67.040000000000006</v>
      </c>
    </row>
    <row r="3732" spans="1:5" ht="12.75">
      <c r="A3732" s="365">
        <v>44530</v>
      </c>
      <c r="B3732" s="365" t="s">
        <v>35446</v>
      </c>
      <c r="C3732" s="365" t="s">
        <v>1583</v>
      </c>
      <c r="D3732" s="365" t="s">
        <v>1584</v>
      </c>
      <c r="E3732" s="366">
        <v>40.32</v>
      </c>
    </row>
    <row r="3733" spans="1:5" ht="12.75">
      <c r="A3733" s="365">
        <v>2710</v>
      </c>
      <c r="B3733" s="365" t="s">
        <v>35447</v>
      </c>
      <c r="C3733" s="365" t="s">
        <v>1583</v>
      </c>
      <c r="D3733" s="365" t="s">
        <v>1584</v>
      </c>
      <c r="E3733" s="366">
        <v>32.200000000000003</v>
      </c>
    </row>
    <row r="3734" spans="1:5" ht="12.75">
      <c r="A3734" s="365">
        <v>14575</v>
      </c>
      <c r="B3734" s="365" t="s">
        <v>35448</v>
      </c>
      <c r="C3734" s="365" t="s">
        <v>1583</v>
      </c>
      <c r="D3734" s="365" t="s">
        <v>1586</v>
      </c>
      <c r="E3734" s="364">
        <v>6121721.8600000003</v>
      </c>
    </row>
    <row r="3735" spans="1:5" ht="12.75">
      <c r="A3735" s="365">
        <v>20043</v>
      </c>
      <c r="B3735" s="365" t="s">
        <v>35449</v>
      </c>
      <c r="C3735" s="365" t="s">
        <v>1583</v>
      </c>
      <c r="D3735" s="365" t="s">
        <v>1584</v>
      </c>
      <c r="E3735" s="366">
        <v>14.21</v>
      </c>
    </row>
    <row r="3736" spans="1:5" ht="12.75">
      <c r="A3736" s="365">
        <v>20044</v>
      </c>
      <c r="B3736" s="365" t="s">
        <v>35450</v>
      </c>
      <c r="C3736" s="365" t="s">
        <v>1583</v>
      </c>
      <c r="D3736" s="365" t="s">
        <v>1584</v>
      </c>
      <c r="E3736" s="366">
        <v>16.47</v>
      </c>
    </row>
    <row r="3737" spans="1:5" ht="12.75">
      <c r="A3737" s="365">
        <v>20042</v>
      </c>
      <c r="B3737" s="365" t="s">
        <v>35451</v>
      </c>
      <c r="C3737" s="365" t="s">
        <v>1583</v>
      </c>
      <c r="D3737" s="365" t="s">
        <v>1584</v>
      </c>
      <c r="E3737" s="366">
        <v>12.32</v>
      </c>
    </row>
    <row r="3738" spans="1:5" ht="12.75">
      <c r="A3738" s="365">
        <v>20046</v>
      </c>
      <c r="B3738" s="365" t="s">
        <v>35452</v>
      </c>
      <c r="C3738" s="365" t="s">
        <v>1583</v>
      </c>
      <c r="D3738" s="365" t="s">
        <v>1584</v>
      </c>
      <c r="E3738" s="366">
        <v>29.17</v>
      </c>
    </row>
    <row r="3739" spans="1:5" ht="12.75">
      <c r="A3739" s="365">
        <v>20047</v>
      </c>
      <c r="B3739" s="365" t="s">
        <v>35453</v>
      </c>
      <c r="C3739" s="365" t="s">
        <v>1583</v>
      </c>
      <c r="D3739" s="365" t="s">
        <v>1584</v>
      </c>
      <c r="E3739" s="366">
        <v>87.45</v>
      </c>
    </row>
    <row r="3740" spans="1:5" ht="12.75">
      <c r="A3740" s="365">
        <v>20045</v>
      </c>
      <c r="B3740" s="365" t="s">
        <v>35454</v>
      </c>
      <c r="C3740" s="365" t="s">
        <v>1583</v>
      </c>
      <c r="D3740" s="365" t="s">
        <v>1584</v>
      </c>
      <c r="E3740" s="366">
        <v>14.75</v>
      </c>
    </row>
    <row r="3741" spans="1:5" ht="12.75">
      <c r="A3741" s="365">
        <v>20972</v>
      </c>
      <c r="B3741" s="365" t="s">
        <v>35455</v>
      </c>
      <c r="C3741" s="365" t="s">
        <v>1583</v>
      </c>
      <c r="D3741" s="365" t="s">
        <v>1584</v>
      </c>
      <c r="E3741" s="366">
        <v>135.71</v>
      </c>
    </row>
    <row r="3742" spans="1:5" ht="12.75">
      <c r="A3742" s="365">
        <v>11321</v>
      </c>
      <c r="B3742" s="365" t="s">
        <v>35456</v>
      </c>
      <c r="C3742" s="365" t="s">
        <v>1583</v>
      </c>
      <c r="D3742" s="365" t="s">
        <v>1586</v>
      </c>
      <c r="E3742" s="366">
        <v>32.78</v>
      </c>
    </row>
    <row r="3743" spans="1:5" ht="12.75">
      <c r="A3743" s="365">
        <v>11323</v>
      </c>
      <c r="B3743" s="365" t="s">
        <v>35457</v>
      </c>
      <c r="C3743" s="365" t="s">
        <v>1583</v>
      </c>
      <c r="D3743" s="365" t="s">
        <v>1586</v>
      </c>
      <c r="E3743" s="366">
        <v>37.71</v>
      </c>
    </row>
    <row r="3744" spans="1:5" ht="12.75">
      <c r="A3744" s="365">
        <v>20327</v>
      </c>
      <c r="B3744" s="365" t="s">
        <v>35458</v>
      </c>
      <c r="C3744" s="365" t="s">
        <v>1583</v>
      </c>
      <c r="D3744" s="365" t="s">
        <v>1586</v>
      </c>
      <c r="E3744" s="366">
        <v>21.4</v>
      </c>
    </row>
    <row r="3745" spans="1:5" ht="12.75">
      <c r="A3745" s="365">
        <v>13390</v>
      </c>
      <c r="B3745" s="365" t="s">
        <v>35459</v>
      </c>
      <c r="C3745" s="365" t="s">
        <v>1583</v>
      </c>
      <c r="D3745" s="365" t="s">
        <v>1586</v>
      </c>
      <c r="E3745" s="366">
        <v>147.07</v>
      </c>
    </row>
    <row r="3746" spans="1:5" ht="12.75">
      <c r="A3746" s="365">
        <v>6034</v>
      </c>
      <c r="B3746" s="365" t="s">
        <v>35460</v>
      </c>
      <c r="C3746" s="365" t="s">
        <v>1583</v>
      </c>
      <c r="D3746" s="365" t="s">
        <v>1584</v>
      </c>
      <c r="E3746" s="366">
        <v>15.67</v>
      </c>
    </row>
    <row r="3747" spans="1:5" ht="12.75">
      <c r="A3747" s="365">
        <v>6036</v>
      </c>
      <c r="B3747" s="365" t="s">
        <v>35461</v>
      </c>
      <c r="C3747" s="365" t="s">
        <v>1583</v>
      </c>
      <c r="D3747" s="365" t="s">
        <v>1584</v>
      </c>
      <c r="E3747" s="366">
        <v>21.34</v>
      </c>
    </row>
    <row r="3748" spans="1:5" ht="12.75">
      <c r="A3748" s="365">
        <v>6031</v>
      </c>
      <c r="B3748" s="365" t="s">
        <v>35462</v>
      </c>
      <c r="C3748" s="365" t="s">
        <v>1583</v>
      </c>
      <c r="D3748" s="365" t="s">
        <v>1588</v>
      </c>
      <c r="E3748" s="366">
        <v>25.08</v>
      </c>
    </row>
    <row r="3749" spans="1:5" ht="12.75">
      <c r="A3749" s="365">
        <v>6029</v>
      </c>
      <c r="B3749" s="365" t="s">
        <v>35463</v>
      </c>
      <c r="C3749" s="365" t="s">
        <v>1583</v>
      </c>
      <c r="D3749" s="365" t="s">
        <v>1584</v>
      </c>
      <c r="E3749" s="366">
        <v>25.34</v>
      </c>
    </row>
    <row r="3750" spans="1:5" ht="12.75">
      <c r="A3750" s="365">
        <v>6033</v>
      </c>
      <c r="B3750" s="365" t="s">
        <v>35464</v>
      </c>
      <c r="C3750" s="365" t="s">
        <v>1583</v>
      </c>
      <c r="D3750" s="365" t="s">
        <v>1584</v>
      </c>
      <c r="E3750" s="366">
        <v>33.409999999999997</v>
      </c>
    </row>
    <row r="3751" spans="1:5" ht="12.75">
      <c r="A3751" s="365">
        <v>11672</v>
      </c>
      <c r="B3751" s="365" t="s">
        <v>35465</v>
      </c>
      <c r="C3751" s="365" t="s">
        <v>1583</v>
      </c>
      <c r="D3751" s="365" t="s">
        <v>1584</v>
      </c>
      <c r="E3751" s="366">
        <v>72.67</v>
      </c>
    </row>
    <row r="3752" spans="1:5" ht="12.75">
      <c r="A3752" s="365">
        <v>11669</v>
      </c>
      <c r="B3752" s="365" t="s">
        <v>35466</v>
      </c>
      <c r="C3752" s="365" t="s">
        <v>1583</v>
      </c>
      <c r="D3752" s="365" t="s">
        <v>1584</v>
      </c>
      <c r="E3752" s="366">
        <v>69.2</v>
      </c>
    </row>
    <row r="3753" spans="1:5" ht="12.75">
      <c r="A3753" s="365">
        <v>11670</v>
      </c>
      <c r="B3753" s="365" t="s">
        <v>35467</v>
      </c>
      <c r="C3753" s="365" t="s">
        <v>1583</v>
      </c>
      <c r="D3753" s="365" t="s">
        <v>1584</v>
      </c>
      <c r="E3753" s="366">
        <v>26.51</v>
      </c>
    </row>
    <row r="3754" spans="1:5" ht="12.75">
      <c r="A3754" s="365">
        <v>20055</v>
      </c>
      <c r="B3754" s="365" t="s">
        <v>35468</v>
      </c>
      <c r="C3754" s="365" t="s">
        <v>1583</v>
      </c>
      <c r="D3754" s="365" t="s">
        <v>1584</v>
      </c>
      <c r="E3754" s="366">
        <v>51.83</v>
      </c>
    </row>
    <row r="3755" spans="1:5" ht="12.75">
      <c r="A3755" s="365">
        <v>11671</v>
      </c>
      <c r="B3755" s="365" t="s">
        <v>35469</v>
      </c>
      <c r="C3755" s="365" t="s">
        <v>1583</v>
      </c>
      <c r="D3755" s="365" t="s">
        <v>1584</v>
      </c>
      <c r="E3755" s="366">
        <v>111.21</v>
      </c>
    </row>
    <row r="3756" spans="1:5" ht="12.75">
      <c r="A3756" s="365">
        <v>6032</v>
      </c>
      <c r="B3756" s="365" t="s">
        <v>35470</v>
      </c>
      <c r="C3756" s="365" t="s">
        <v>1583</v>
      </c>
      <c r="D3756" s="365" t="s">
        <v>1584</v>
      </c>
      <c r="E3756" s="366">
        <v>31.76</v>
      </c>
    </row>
    <row r="3757" spans="1:5" ht="12.75">
      <c r="A3757" s="365">
        <v>11673</v>
      </c>
      <c r="B3757" s="365" t="s">
        <v>35471</v>
      </c>
      <c r="C3757" s="365" t="s">
        <v>1583</v>
      </c>
      <c r="D3757" s="365" t="s">
        <v>1584</v>
      </c>
      <c r="E3757" s="366">
        <v>25.02</v>
      </c>
    </row>
    <row r="3758" spans="1:5" ht="12.75">
      <c r="A3758" s="365">
        <v>11674</v>
      </c>
      <c r="B3758" s="365" t="s">
        <v>35472</v>
      </c>
      <c r="C3758" s="365" t="s">
        <v>1583</v>
      </c>
      <c r="D3758" s="365" t="s">
        <v>1584</v>
      </c>
      <c r="E3758" s="366">
        <v>32.21</v>
      </c>
    </row>
    <row r="3759" spans="1:5" ht="12.75">
      <c r="A3759" s="365">
        <v>11675</v>
      </c>
      <c r="B3759" s="365" t="s">
        <v>35473</v>
      </c>
      <c r="C3759" s="365" t="s">
        <v>1583</v>
      </c>
      <c r="D3759" s="365" t="s">
        <v>1584</v>
      </c>
      <c r="E3759" s="366">
        <v>51.14</v>
      </c>
    </row>
    <row r="3760" spans="1:5" ht="12.75">
      <c r="A3760" s="365">
        <v>11676</v>
      </c>
      <c r="B3760" s="365" t="s">
        <v>35474</v>
      </c>
      <c r="C3760" s="365" t="s">
        <v>1583</v>
      </c>
      <c r="D3760" s="365" t="s">
        <v>1584</v>
      </c>
      <c r="E3760" s="366">
        <v>68.400000000000006</v>
      </c>
    </row>
    <row r="3761" spans="1:5" ht="12.75">
      <c r="A3761" s="365">
        <v>11677</v>
      </c>
      <c r="B3761" s="365" t="s">
        <v>35475</v>
      </c>
      <c r="C3761" s="365" t="s">
        <v>1583</v>
      </c>
      <c r="D3761" s="365" t="s">
        <v>1584</v>
      </c>
      <c r="E3761" s="366">
        <v>70.64</v>
      </c>
    </row>
    <row r="3762" spans="1:5" ht="12.75">
      <c r="A3762" s="365">
        <v>11678</v>
      </c>
      <c r="B3762" s="365" t="s">
        <v>35476</v>
      </c>
      <c r="C3762" s="365" t="s">
        <v>1583</v>
      </c>
      <c r="D3762" s="365" t="s">
        <v>1584</v>
      </c>
      <c r="E3762" s="366">
        <v>129.37</v>
      </c>
    </row>
    <row r="3763" spans="1:5" ht="12.75">
      <c r="A3763" s="365">
        <v>6038</v>
      </c>
      <c r="B3763" s="365" t="s">
        <v>35477</v>
      </c>
      <c r="C3763" s="365" t="s">
        <v>1583</v>
      </c>
      <c r="D3763" s="365" t="s">
        <v>1584</v>
      </c>
      <c r="E3763" s="366">
        <v>8.2100000000000009</v>
      </c>
    </row>
    <row r="3764" spans="1:5" ht="12.75">
      <c r="A3764" s="365">
        <v>11718</v>
      </c>
      <c r="B3764" s="365" t="s">
        <v>35478</v>
      </c>
      <c r="C3764" s="365" t="s">
        <v>1583</v>
      </c>
      <c r="D3764" s="365" t="s">
        <v>1584</v>
      </c>
      <c r="E3764" s="366">
        <v>23.4</v>
      </c>
    </row>
    <row r="3765" spans="1:5" ht="12.75">
      <c r="A3765" s="365">
        <v>6037</v>
      </c>
      <c r="B3765" s="365" t="s">
        <v>35479</v>
      </c>
      <c r="C3765" s="365" t="s">
        <v>1583</v>
      </c>
      <c r="D3765" s="365" t="s">
        <v>1584</v>
      </c>
      <c r="E3765" s="366">
        <v>17.07</v>
      </c>
    </row>
    <row r="3766" spans="1:5" ht="12.75">
      <c r="A3766" s="365">
        <v>11719</v>
      </c>
      <c r="B3766" s="365" t="s">
        <v>35480</v>
      </c>
      <c r="C3766" s="365" t="s">
        <v>1583</v>
      </c>
      <c r="D3766" s="365" t="s">
        <v>1584</v>
      </c>
      <c r="E3766" s="366">
        <v>18.98</v>
      </c>
    </row>
    <row r="3767" spans="1:5" ht="12.75">
      <c r="A3767" s="365">
        <v>6019</v>
      </c>
      <c r="B3767" s="365" t="s">
        <v>35481</v>
      </c>
      <c r="C3767" s="365" t="s">
        <v>1583</v>
      </c>
      <c r="D3767" s="365" t="s">
        <v>1584</v>
      </c>
      <c r="E3767" s="366">
        <v>64.42</v>
      </c>
    </row>
    <row r="3768" spans="1:5" ht="12.75">
      <c r="A3768" s="365">
        <v>6010</v>
      </c>
      <c r="B3768" s="365" t="s">
        <v>35482</v>
      </c>
      <c r="C3768" s="365" t="s">
        <v>1583</v>
      </c>
      <c r="D3768" s="365" t="s">
        <v>1584</v>
      </c>
      <c r="E3768" s="366">
        <v>110.84</v>
      </c>
    </row>
    <row r="3769" spans="1:5" ht="12.75">
      <c r="A3769" s="365">
        <v>6017</v>
      </c>
      <c r="B3769" s="365" t="s">
        <v>35483</v>
      </c>
      <c r="C3769" s="365" t="s">
        <v>1583</v>
      </c>
      <c r="D3769" s="365" t="s">
        <v>1584</v>
      </c>
      <c r="E3769" s="366">
        <v>87.79</v>
      </c>
    </row>
    <row r="3770" spans="1:5" ht="12.75">
      <c r="A3770" s="365">
        <v>6020</v>
      </c>
      <c r="B3770" s="365" t="s">
        <v>35484</v>
      </c>
      <c r="C3770" s="365" t="s">
        <v>1583</v>
      </c>
      <c r="D3770" s="365" t="s">
        <v>1584</v>
      </c>
      <c r="E3770" s="366">
        <v>38.69</v>
      </c>
    </row>
    <row r="3771" spans="1:5" ht="12.75">
      <c r="A3771" s="365">
        <v>6028</v>
      </c>
      <c r="B3771" s="365" t="s">
        <v>35485</v>
      </c>
      <c r="C3771" s="365" t="s">
        <v>1583</v>
      </c>
      <c r="D3771" s="365" t="s">
        <v>1584</v>
      </c>
      <c r="E3771" s="366">
        <v>154.38</v>
      </c>
    </row>
    <row r="3772" spans="1:5" ht="12.75">
      <c r="A3772" s="365">
        <v>6011</v>
      </c>
      <c r="B3772" s="365" t="s">
        <v>35486</v>
      </c>
      <c r="C3772" s="365" t="s">
        <v>1583</v>
      </c>
      <c r="D3772" s="365" t="s">
        <v>1584</v>
      </c>
      <c r="E3772" s="366">
        <v>320.17</v>
      </c>
    </row>
    <row r="3773" spans="1:5" ht="12.75">
      <c r="A3773" s="365">
        <v>6012</v>
      </c>
      <c r="B3773" s="365" t="s">
        <v>35487</v>
      </c>
      <c r="C3773" s="365" t="s">
        <v>1583</v>
      </c>
      <c r="D3773" s="365" t="s">
        <v>1584</v>
      </c>
      <c r="E3773" s="366">
        <v>387.62</v>
      </c>
    </row>
    <row r="3774" spans="1:5" ht="12.75">
      <c r="A3774" s="365">
        <v>6016</v>
      </c>
      <c r="B3774" s="365" t="s">
        <v>35488</v>
      </c>
      <c r="C3774" s="365" t="s">
        <v>1583</v>
      </c>
      <c r="D3774" s="365" t="s">
        <v>1584</v>
      </c>
      <c r="E3774" s="366">
        <v>40.81</v>
      </c>
    </row>
    <row r="3775" spans="1:5" ht="12.75">
      <c r="A3775" s="365">
        <v>6027</v>
      </c>
      <c r="B3775" s="365" t="s">
        <v>35489</v>
      </c>
      <c r="C3775" s="365" t="s">
        <v>1583</v>
      </c>
      <c r="D3775" s="365" t="s">
        <v>1584</v>
      </c>
      <c r="E3775" s="366">
        <v>807.67</v>
      </c>
    </row>
    <row r="3776" spans="1:5" ht="12.75">
      <c r="A3776" s="365">
        <v>6013</v>
      </c>
      <c r="B3776" s="365" t="s">
        <v>35490</v>
      </c>
      <c r="C3776" s="365" t="s">
        <v>1583</v>
      </c>
      <c r="D3776" s="365" t="s">
        <v>1584</v>
      </c>
      <c r="E3776" s="366">
        <v>121.87</v>
      </c>
    </row>
    <row r="3777" spans="1:5" ht="12.75">
      <c r="A3777" s="365">
        <v>6015</v>
      </c>
      <c r="B3777" s="365" t="s">
        <v>35491</v>
      </c>
      <c r="C3777" s="365" t="s">
        <v>1583</v>
      </c>
      <c r="D3777" s="365" t="s">
        <v>1584</v>
      </c>
      <c r="E3777" s="366">
        <v>177.23</v>
      </c>
    </row>
    <row r="3778" spans="1:5" ht="12.75">
      <c r="A3778" s="365">
        <v>6014</v>
      </c>
      <c r="B3778" s="365" t="s">
        <v>35492</v>
      </c>
      <c r="C3778" s="365" t="s">
        <v>1583</v>
      </c>
      <c r="D3778" s="365" t="s">
        <v>1584</v>
      </c>
      <c r="E3778" s="366">
        <v>169.45</v>
      </c>
    </row>
    <row r="3779" spans="1:5" ht="12.75">
      <c r="A3779" s="365">
        <v>6006</v>
      </c>
      <c r="B3779" s="365" t="s">
        <v>35493</v>
      </c>
      <c r="C3779" s="365" t="s">
        <v>1583</v>
      </c>
      <c r="D3779" s="365" t="s">
        <v>1584</v>
      </c>
      <c r="E3779" s="366">
        <v>88.25</v>
      </c>
    </row>
    <row r="3780" spans="1:5" ht="12.75">
      <c r="A3780" s="365">
        <v>6005</v>
      </c>
      <c r="B3780" s="365" t="s">
        <v>35494</v>
      </c>
      <c r="C3780" s="365" t="s">
        <v>1583</v>
      </c>
      <c r="D3780" s="365" t="s">
        <v>1588</v>
      </c>
      <c r="E3780" s="366">
        <v>99.56</v>
      </c>
    </row>
    <row r="3781" spans="1:5" ht="12.75">
      <c r="A3781" s="365">
        <v>11756</v>
      </c>
      <c r="B3781" s="365" t="s">
        <v>35495</v>
      </c>
      <c r="C3781" s="365" t="s">
        <v>1583</v>
      </c>
      <c r="D3781" s="365" t="s">
        <v>1584</v>
      </c>
      <c r="E3781" s="366">
        <v>47.55</v>
      </c>
    </row>
    <row r="3782" spans="1:5" ht="12.75">
      <c r="A3782" s="365">
        <v>10904</v>
      </c>
      <c r="B3782" s="365" t="s">
        <v>35496</v>
      </c>
      <c r="C3782" s="365" t="s">
        <v>1583</v>
      </c>
      <c r="D3782" s="365" t="s">
        <v>1588</v>
      </c>
      <c r="E3782" s="366">
        <v>190</v>
      </c>
    </row>
    <row r="3783" spans="1:5" ht="12.75">
      <c r="A3783" s="365">
        <v>11752</v>
      </c>
      <c r="B3783" s="365" t="s">
        <v>35497</v>
      </c>
      <c r="C3783" s="365" t="s">
        <v>1583</v>
      </c>
      <c r="D3783" s="365" t="s">
        <v>1584</v>
      </c>
      <c r="E3783" s="366">
        <v>27.42</v>
      </c>
    </row>
    <row r="3784" spans="1:5" ht="12.75">
      <c r="A3784" s="365">
        <v>11753</v>
      </c>
      <c r="B3784" s="365" t="s">
        <v>35498</v>
      </c>
      <c r="C3784" s="365" t="s">
        <v>1583</v>
      </c>
      <c r="D3784" s="365" t="s">
        <v>1584</v>
      </c>
      <c r="E3784" s="366">
        <v>32.729999999999997</v>
      </c>
    </row>
    <row r="3785" spans="1:5" ht="12.75">
      <c r="A3785" s="365">
        <v>6021</v>
      </c>
      <c r="B3785" s="365" t="s">
        <v>35499</v>
      </c>
      <c r="C3785" s="365" t="s">
        <v>1583</v>
      </c>
      <c r="D3785" s="365" t="s">
        <v>1584</v>
      </c>
      <c r="E3785" s="366">
        <v>90.84</v>
      </c>
    </row>
    <row r="3786" spans="1:5" ht="12.75">
      <c r="A3786" s="365">
        <v>6024</v>
      </c>
      <c r="B3786" s="365" t="s">
        <v>35500</v>
      </c>
      <c r="C3786" s="365" t="s">
        <v>1583</v>
      </c>
      <c r="D3786" s="365" t="s">
        <v>1584</v>
      </c>
      <c r="E3786" s="366">
        <v>93.9</v>
      </c>
    </row>
    <row r="3787" spans="1:5" ht="12.75">
      <c r="A3787" s="365">
        <v>38379</v>
      </c>
      <c r="B3787" s="365" t="s">
        <v>35501</v>
      </c>
      <c r="C3787" s="365" t="s">
        <v>1589</v>
      </c>
      <c r="D3787" s="365" t="s">
        <v>1584</v>
      </c>
      <c r="E3787" s="366">
        <v>64.94</v>
      </c>
    </row>
    <row r="3788" spans="1:5" ht="12.75">
      <c r="A3788" s="365">
        <v>13897</v>
      </c>
      <c r="B3788" s="365" t="s">
        <v>35502</v>
      </c>
      <c r="C3788" s="365" t="s">
        <v>1583</v>
      </c>
      <c r="D3788" s="365" t="s">
        <v>1586</v>
      </c>
      <c r="E3788" s="364">
        <v>7016.57</v>
      </c>
    </row>
    <row r="3789" spans="1:5" ht="12.75">
      <c r="A3789" s="365">
        <v>10640</v>
      </c>
      <c r="B3789" s="365" t="s">
        <v>35503</v>
      </c>
      <c r="C3789" s="365" t="s">
        <v>1583</v>
      </c>
      <c r="D3789" s="365" t="s">
        <v>1586</v>
      </c>
      <c r="E3789" s="364">
        <v>15196.43</v>
      </c>
    </row>
    <row r="3790" spans="1:5" ht="12.75">
      <c r="A3790" s="365">
        <v>34357</v>
      </c>
      <c r="B3790" s="365" t="s">
        <v>35504</v>
      </c>
      <c r="C3790" s="365" t="s">
        <v>1590</v>
      </c>
      <c r="D3790" s="365" t="s">
        <v>1584</v>
      </c>
      <c r="E3790" s="366">
        <v>3.81</v>
      </c>
    </row>
    <row r="3791" spans="1:5" ht="12.75">
      <c r="A3791" s="365">
        <v>37329</v>
      </c>
      <c r="B3791" s="365" t="s">
        <v>35505</v>
      </c>
      <c r="C3791" s="365" t="s">
        <v>1590</v>
      </c>
      <c r="D3791" s="365" t="s">
        <v>1584</v>
      </c>
      <c r="E3791" s="366">
        <v>80.38</v>
      </c>
    </row>
    <row r="3792" spans="1:5" ht="12.75">
      <c r="A3792" s="365">
        <v>2510</v>
      </c>
      <c r="B3792" s="365" t="s">
        <v>35506</v>
      </c>
      <c r="C3792" s="365" t="s">
        <v>1583</v>
      </c>
      <c r="D3792" s="365" t="s">
        <v>1586</v>
      </c>
      <c r="E3792" s="366">
        <v>36.83</v>
      </c>
    </row>
    <row r="3793" spans="1:5" ht="12.75">
      <c r="A3793" s="365">
        <v>12359</v>
      </c>
      <c r="B3793" s="365" t="s">
        <v>35507</v>
      </c>
      <c r="C3793" s="365" t="s">
        <v>1583</v>
      </c>
      <c r="D3793" s="365" t="s">
        <v>1584</v>
      </c>
      <c r="E3793" s="366">
        <v>165.26</v>
      </c>
    </row>
    <row r="3794" spans="1:5" ht="12.75">
      <c r="A3794" s="365">
        <v>7353</v>
      </c>
      <c r="B3794" s="365" t="s">
        <v>35508</v>
      </c>
      <c r="C3794" s="365" t="s">
        <v>1591</v>
      </c>
      <c r="D3794" s="365" t="s">
        <v>1584</v>
      </c>
      <c r="E3794" s="366">
        <v>29</v>
      </c>
    </row>
    <row r="3795" spans="1:5" ht="12.75">
      <c r="A3795" s="365">
        <v>36144</v>
      </c>
      <c r="B3795" s="365" t="s">
        <v>35509</v>
      </c>
      <c r="C3795" s="365" t="s">
        <v>1583</v>
      </c>
      <c r="D3795" s="365" t="s">
        <v>1584</v>
      </c>
      <c r="E3795" s="366">
        <v>1.66</v>
      </c>
    </row>
    <row r="3796" spans="1:5" ht="12.75">
      <c r="A3796" s="365">
        <v>10518</v>
      </c>
      <c r="B3796" s="365" t="s">
        <v>35510</v>
      </c>
      <c r="C3796" s="365" t="s">
        <v>1583</v>
      </c>
      <c r="D3796" s="365" t="s">
        <v>1586</v>
      </c>
      <c r="E3796" s="366">
        <v>126.02</v>
      </c>
    </row>
    <row r="3797" spans="1:5" ht="12.75">
      <c r="A3797" s="365">
        <v>36530</v>
      </c>
      <c r="B3797" s="365" t="s">
        <v>35511</v>
      </c>
      <c r="C3797" s="365" t="s">
        <v>1583</v>
      </c>
      <c r="D3797" s="365" t="s">
        <v>1584</v>
      </c>
      <c r="E3797" s="364">
        <v>451756.08</v>
      </c>
    </row>
    <row r="3798" spans="1:5" ht="12.75">
      <c r="A3798" s="365">
        <v>6046</v>
      </c>
      <c r="B3798" s="365" t="s">
        <v>35512</v>
      </c>
      <c r="C3798" s="365" t="s">
        <v>1583</v>
      </c>
      <c r="D3798" s="365" t="s">
        <v>1588</v>
      </c>
      <c r="E3798" s="364">
        <v>490000</v>
      </c>
    </row>
    <row r="3799" spans="1:5" ht="12.75">
      <c r="A3799" s="365">
        <v>36531</v>
      </c>
      <c r="B3799" s="365" t="s">
        <v>35513</v>
      </c>
      <c r="C3799" s="365" t="s">
        <v>1583</v>
      </c>
      <c r="D3799" s="365" t="s">
        <v>1584</v>
      </c>
      <c r="E3799" s="364">
        <v>507926.79</v>
      </c>
    </row>
    <row r="3800" spans="1:5" ht="12.75">
      <c r="A3800" s="365">
        <v>34684</v>
      </c>
      <c r="B3800" s="365" t="s">
        <v>35514</v>
      </c>
      <c r="C3800" s="365" t="s">
        <v>1585</v>
      </c>
      <c r="D3800" s="365" t="s">
        <v>1586</v>
      </c>
      <c r="E3800" s="366">
        <v>256.62</v>
      </c>
    </row>
    <row r="3801" spans="1:5" ht="12.75">
      <c r="A3801" s="365">
        <v>34683</v>
      </c>
      <c r="B3801" s="365" t="s">
        <v>35515</v>
      </c>
      <c r="C3801" s="365" t="s">
        <v>1585</v>
      </c>
      <c r="D3801" s="365" t="s">
        <v>1586</v>
      </c>
      <c r="E3801" s="366">
        <v>160.38999999999999</v>
      </c>
    </row>
    <row r="3802" spans="1:5" ht="12.75">
      <c r="A3802" s="365">
        <v>533</v>
      </c>
      <c r="B3802" s="365" t="s">
        <v>35516</v>
      </c>
      <c r="C3802" s="365" t="s">
        <v>1585</v>
      </c>
      <c r="D3802" s="365" t="s">
        <v>1584</v>
      </c>
      <c r="E3802" s="366">
        <v>27.59</v>
      </c>
    </row>
    <row r="3803" spans="1:5" ht="12.75">
      <c r="A3803" s="365">
        <v>10515</v>
      </c>
      <c r="B3803" s="365" t="s">
        <v>35517</v>
      </c>
      <c r="C3803" s="365" t="s">
        <v>1585</v>
      </c>
      <c r="D3803" s="365" t="s">
        <v>1584</v>
      </c>
      <c r="E3803" s="366">
        <v>52.04</v>
      </c>
    </row>
    <row r="3804" spans="1:5" ht="12.75">
      <c r="A3804" s="365">
        <v>536</v>
      </c>
      <c r="B3804" s="365" t="s">
        <v>35518</v>
      </c>
      <c r="C3804" s="365" t="s">
        <v>1585</v>
      </c>
      <c r="D3804" s="365" t="s">
        <v>1588</v>
      </c>
      <c r="E3804" s="366">
        <v>37.65</v>
      </c>
    </row>
    <row r="3805" spans="1:5" ht="12.75">
      <c r="A3805" s="365">
        <v>153</v>
      </c>
      <c r="B3805" s="365" t="s">
        <v>35519</v>
      </c>
      <c r="C3805" s="365" t="s">
        <v>1591</v>
      </c>
      <c r="D3805" s="365" t="s">
        <v>1584</v>
      </c>
      <c r="E3805" s="366">
        <v>88.35</v>
      </c>
    </row>
    <row r="3806" spans="1:5" ht="12.75">
      <c r="A3806" s="365">
        <v>34682</v>
      </c>
      <c r="B3806" s="365" t="s">
        <v>35520</v>
      </c>
      <c r="C3806" s="365" t="s">
        <v>1585</v>
      </c>
      <c r="D3806" s="365" t="s">
        <v>1586</v>
      </c>
      <c r="E3806" s="366">
        <v>122.65</v>
      </c>
    </row>
    <row r="3807" spans="1:5" ht="12.75">
      <c r="A3807" s="365">
        <v>20205</v>
      </c>
      <c r="B3807" s="365" t="s">
        <v>35521</v>
      </c>
      <c r="C3807" s="365" t="s">
        <v>1589</v>
      </c>
      <c r="D3807" s="365" t="s">
        <v>1584</v>
      </c>
      <c r="E3807" s="366">
        <v>3.18</v>
      </c>
    </row>
    <row r="3808" spans="1:5" ht="12.75">
      <c r="A3808" s="365">
        <v>4412</v>
      </c>
      <c r="B3808" s="365" t="s">
        <v>35522</v>
      </c>
      <c r="C3808" s="365" t="s">
        <v>1589</v>
      </c>
      <c r="D3808" s="365" t="s">
        <v>1584</v>
      </c>
      <c r="E3808" s="366">
        <v>1.9</v>
      </c>
    </row>
    <row r="3809" spans="1:5" ht="12.75">
      <c r="A3809" s="365">
        <v>4408</v>
      </c>
      <c r="B3809" s="365" t="s">
        <v>35523</v>
      </c>
      <c r="C3809" s="365" t="s">
        <v>1589</v>
      </c>
      <c r="D3809" s="365" t="s">
        <v>1584</v>
      </c>
      <c r="E3809" s="366">
        <v>2.38</v>
      </c>
    </row>
    <row r="3810" spans="1:5" ht="12.75">
      <c r="A3810" s="365">
        <v>36250</v>
      </c>
      <c r="B3810" s="365" t="s">
        <v>35524</v>
      </c>
      <c r="C3810" s="365" t="s">
        <v>1589</v>
      </c>
      <c r="D3810" s="365" t="s">
        <v>1584</v>
      </c>
      <c r="E3810" s="366">
        <v>4.49</v>
      </c>
    </row>
    <row r="3811" spans="1:5" ht="12.75">
      <c r="A3811" s="365">
        <v>10857</v>
      </c>
      <c r="B3811" s="365" t="s">
        <v>35525</v>
      </c>
      <c r="C3811" s="365" t="s">
        <v>1589</v>
      </c>
      <c r="D3811" s="365" t="s">
        <v>1586</v>
      </c>
      <c r="E3811" s="366">
        <v>16.55</v>
      </c>
    </row>
    <row r="3812" spans="1:5" ht="12.75">
      <c r="A3812" s="365">
        <v>4803</v>
      </c>
      <c r="B3812" s="365" t="s">
        <v>35526</v>
      </c>
      <c r="C3812" s="365" t="s">
        <v>1589</v>
      </c>
      <c r="D3812" s="365" t="s">
        <v>1584</v>
      </c>
      <c r="E3812" s="366">
        <v>33.32</v>
      </c>
    </row>
    <row r="3813" spans="1:5" ht="12.75">
      <c r="A3813" s="365">
        <v>6186</v>
      </c>
      <c r="B3813" s="365" t="s">
        <v>35527</v>
      </c>
      <c r="C3813" s="365" t="s">
        <v>1589</v>
      </c>
      <c r="D3813" s="365" t="s">
        <v>1584</v>
      </c>
      <c r="E3813" s="366">
        <v>14.72</v>
      </c>
    </row>
    <row r="3814" spans="1:5" ht="12.75">
      <c r="A3814" s="365">
        <v>4829</v>
      </c>
      <c r="B3814" s="365" t="s">
        <v>35528</v>
      </c>
      <c r="C3814" s="365" t="s">
        <v>1589</v>
      </c>
      <c r="D3814" s="365" t="s">
        <v>1584</v>
      </c>
      <c r="E3814" s="366">
        <v>23.57</v>
      </c>
    </row>
    <row r="3815" spans="1:5" ht="12.75">
      <c r="A3815" s="365">
        <v>39829</v>
      </c>
      <c r="B3815" s="365" t="s">
        <v>35529</v>
      </c>
      <c r="C3815" s="365" t="s">
        <v>1589</v>
      </c>
      <c r="D3815" s="365" t="s">
        <v>1586</v>
      </c>
      <c r="E3815" s="366">
        <v>34</v>
      </c>
    </row>
    <row r="3816" spans="1:5" ht="12.75">
      <c r="A3816" s="365">
        <v>20231</v>
      </c>
      <c r="B3816" s="365" t="s">
        <v>35530</v>
      </c>
      <c r="C3816" s="365" t="s">
        <v>1589</v>
      </c>
      <c r="D3816" s="365" t="s">
        <v>1584</v>
      </c>
      <c r="E3816" s="366">
        <v>37.21</v>
      </c>
    </row>
    <row r="3817" spans="1:5" ht="12.75">
      <c r="A3817" s="365">
        <v>4804</v>
      </c>
      <c r="B3817" s="365" t="s">
        <v>35531</v>
      </c>
      <c r="C3817" s="365" t="s">
        <v>1589</v>
      </c>
      <c r="D3817" s="365" t="s">
        <v>1584</v>
      </c>
      <c r="E3817" s="366">
        <v>25.58</v>
      </c>
    </row>
    <row r="3818" spans="1:5" ht="12.75">
      <c r="A3818" s="365">
        <v>34680</v>
      </c>
      <c r="B3818" s="365" t="s">
        <v>35532</v>
      </c>
      <c r="C3818" s="365" t="s">
        <v>1589</v>
      </c>
      <c r="D3818" s="365" t="s">
        <v>1586</v>
      </c>
      <c r="E3818" s="366">
        <v>37.729999999999997</v>
      </c>
    </row>
    <row r="3819" spans="1:5" ht="12.75">
      <c r="A3819" s="365">
        <v>11573</v>
      </c>
      <c r="B3819" s="365" t="s">
        <v>35533</v>
      </c>
      <c r="C3819" s="365" t="s">
        <v>1583</v>
      </c>
      <c r="D3819" s="365" t="s">
        <v>1584</v>
      </c>
      <c r="E3819" s="366">
        <v>5.66</v>
      </c>
    </row>
    <row r="3820" spans="1:5" ht="12.75">
      <c r="A3820" s="365">
        <v>38401</v>
      </c>
      <c r="B3820" s="365" t="s">
        <v>35534</v>
      </c>
      <c r="C3820" s="365" t="s">
        <v>1583</v>
      </c>
      <c r="D3820" s="365" t="s">
        <v>1584</v>
      </c>
      <c r="E3820" s="366">
        <v>15.5</v>
      </c>
    </row>
    <row r="3821" spans="1:5" ht="12.75">
      <c r="A3821" s="365">
        <v>11575</v>
      </c>
      <c r="B3821" s="365" t="s">
        <v>35535</v>
      </c>
      <c r="C3821" s="365" t="s">
        <v>1583</v>
      </c>
      <c r="D3821" s="365" t="s">
        <v>1584</v>
      </c>
      <c r="E3821" s="366">
        <v>54.56</v>
      </c>
    </row>
    <row r="3822" spans="1:5" ht="12.75">
      <c r="A3822" s="365">
        <v>38179</v>
      </c>
      <c r="B3822" s="365" t="s">
        <v>35536</v>
      </c>
      <c r="C3822" s="365" t="s">
        <v>1583</v>
      </c>
      <c r="D3822" s="365" t="s">
        <v>1584</v>
      </c>
      <c r="E3822" s="366">
        <v>45.11</v>
      </c>
    </row>
    <row r="3823" spans="1:5" ht="12.75">
      <c r="A3823" s="365">
        <v>20256</v>
      </c>
      <c r="B3823" s="365" t="s">
        <v>35537</v>
      </c>
      <c r="C3823" s="365" t="s">
        <v>1583</v>
      </c>
      <c r="D3823" s="365" t="s">
        <v>1584</v>
      </c>
      <c r="E3823" s="366">
        <v>0.36</v>
      </c>
    </row>
    <row r="3824" spans="1:5" ht="12.75">
      <c r="A3824" s="365">
        <v>14511</v>
      </c>
      <c r="B3824" s="365" t="s">
        <v>35538</v>
      </c>
      <c r="C3824" s="365" t="s">
        <v>1583</v>
      </c>
      <c r="D3824" s="365" t="s">
        <v>1586</v>
      </c>
      <c r="E3824" s="364">
        <v>1008440.58</v>
      </c>
    </row>
    <row r="3825" spans="1:5" ht="12.75">
      <c r="A3825" s="365">
        <v>10642</v>
      </c>
      <c r="B3825" s="365" t="s">
        <v>35539</v>
      </c>
      <c r="C3825" s="365" t="s">
        <v>1583</v>
      </c>
      <c r="D3825" s="365" t="s">
        <v>1586</v>
      </c>
      <c r="E3825" s="364">
        <v>950000</v>
      </c>
    </row>
    <row r="3826" spans="1:5" ht="12.75">
      <c r="A3826" s="365">
        <v>14489</v>
      </c>
      <c r="B3826" s="365" t="s">
        <v>35540</v>
      </c>
      <c r="C3826" s="365" t="s">
        <v>1583</v>
      </c>
      <c r="D3826" s="365" t="s">
        <v>1586</v>
      </c>
      <c r="E3826" s="364">
        <v>842632.33</v>
      </c>
    </row>
    <row r="3827" spans="1:5" ht="12.75">
      <c r="A3827" s="365">
        <v>14513</v>
      </c>
      <c r="B3827" s="365" t="s">
        <v>35541</v>
      </c>
      <c r="C3827" s="365" t="s">
        <v>1583</v>
      </c>
      <c r="D3827" s="365" t="s">
        <v>1586</v>
      </c>
      <c r="E3827" s="364">
        <v>631994.24</v>
      </c>
    </row>
    <row r="3828" spans="1:5" ht="12.75">
      <c r="A3828" s="365">
        <v>13600</v>
      </c>
      <c r="B3828" s="365" t="s">
        <v>35542</v>
      </c>
      <c r="C3828" s="365" t="s">
        <v>1583</v>
      </c>
      <c r="D3828" s="365" t="s">
        <v>1586</v>
      </c>
      <c r="E3828" s="364">
        <v>815450.55</v>
      </c>
    </row>
    <row r="3829" spans="1:5" ht="12.75">
      <c r="A3829" s="365">
        <v>10646</v>
      </c>
      <c r="B3829" s="365" t="s">
        <v>35543</v>
      </c>
      <c r="C3829" s="365" t="s">
        <v>1583</v>
      </c>
      <c r="D3829" s="365" t="s">
        <v>1586</v>
      </c>
      <c r="E3829" s="364">
        <v>607864.05000000005</v>
      </c>
    </row>
    <row r="3830" spans="1:5" ht="12.75">
      <c r="A3830" s="365">
        <v>6070</v>
      </c>
      <c r="B3830" s="365" t="s">
        <v>35544</v>
      </c>
      <c r="C3830" s="365" t="s">
        <v>1583</v>
      </c>
      <c r="D3830" s="365" t="s">
        <v>1586</v>
      </c>
      <c r="E3830" s="364">
        <v>830571.41</v>
      </c>
    </row>
    <row r="3831" spans="1:5" ht="12.75">
      <c r="A3831" s="365">
        <v>6069</v>
      </c>
      <c r="B3831" s="365" t="s">
        <v>35545</v>
      </c>
      <c r="C3831" s="365" t="s">
        <v>1583</v>
      </c>
      <c r="D3831" s="365" t="s">
        <v>1586</v>
      </c>
      <c r="E3831" s="364">
        <v>183485.75</v>
      </c>
    </row>
    <row r="3832" spans="1:5" ht="12.75">
      <c r="A3832" s="365">
        <v>14626</v>
      </c>
      <c r="B3832" s="365" t="s">
        <v>35546</v>
      </c>
      <c r="C3832" s="365" t="s">
        <v>1583</v>
      </c>
      <c r="D3832" s="365" t="s">
        <v>1586</v>
      </c>
      <c r="E3832" s="364">
        <v>909285.75</v>
      </c>
    </row>
    <row r="3833" spans="1:5" ht="12.75">
      <c r="A3833" s="365">
        <v>6067</v>
      </c>
      <c r="B3833" s="365" t="s">
        <v>35547</v>
      </c>
      <c r="C3833" s="365" t="s">
        <v>1583</v>
      </c>
      <c r="D3833" s="365" t="s">
        <v>1586</v>
      </c>
      <c r="E3833" s="364">
        <v>746428.58</v>
      </c>
    </row>
    <row r="3834" spans="1:5" ht="12.75">
      <c r="A3834" s="365">
        <v>38393</v>
      </c>
      <c r="B3834" s="365" t="s">
        <v>35548</v>
      </c>
      <c r="C3834" s="365" t="s">
        <v>1583</v>
      </c>
      <c r="D3834" s="365" t="s">
        <v>1588</v>
      </c>
      <c r="E3834" s="366">
        <v>16.45</v>
      </c>
    </row>
    <row r="3835" spans="1:5" ht="12.75">
      <c r="A3835" s="365">
        <v>38390</v>
      </c>
      <c r="B3835" s="365" t="s">
        <v>35549</v>
      </c>
      <c r="C3835" s="365" t="s">
        <v>1583</v>
      </c>
      <c r="D3835" s="365" t="s">
        <v>1584</v>
      </c>
      <c r="E3835" s="366">
        <v>36.479999999999997</v>
      </c>
    </row>
    <row r="3836" spans="1:5" ht="12.75">
      <c r="A3836" s="365">
        <v>36532</v>
      </c>
      <c r="B3836" s="365" t="s">
        <v>35550</v>
      </c>
      <c r="C3836" s="365" t="s">
        <v>1583</v>
      </c>
      <c r="D3836" s="365" t="s">
        <v>1586</v>
      </c>
      <c r="E3836" s="364">
        <v>23861.75</v>
      </c>
    </row>
    <row r="3837" spans="1:5" ht="12.75">
      <c r="A3837" s="365">
        <v>11578</v>
      </c>
      <c r="B3837" s="365" t="s">
        <v>35551</v>
      </c>
      <c r="C3837" s="365" t="s">
        <v>1583</v>
      </c>
      <c r="D3837" s="365" t="s">
        <v>1584</v>
      </c>
      <c r="E3837" s="366">
        <v>11.78</v>
      </c>
    </row>
    <row r="3838" spans="1:5" ht="12.75">
      <c r="A3838" s="365">
        <v>11577</v>
      </c>
      <c r="B3838" s="365" t="s">
        <v>35552</v>
      </c>
      <c r="C3838" s="365" t="s">
        <v>1583</v>
      </c>
      <c r="D3838" s="365" t="s">
        <v>1584</v>
      </c>
      <c r="E3838" s="366">
        <v>11.24</v>
      </c>
    </row>
    <row r="3839" spans="1:5" ht="12.75">
      <c r="A3839" s="365">
        <v>42432</v>
      </c>
      <c r="B3839" s="365" t="s">
        <v>35553</v>
      </c>
      <c r="C3839" s="365" t="s">
        <v>1583</v>
      </c>
      <c r="D3839" s="365" t="s">
        <v>1586</v>
      </c>
      <c r="E3839" s="364">
        <v>2403.2800000000002</v>
      </c>
    </row>
    <row r="3840" spans="1:5" ht="12.75">
      <c r="A3840" s="365">
        <v>42437</v>
      </c>
      <c r="B3840" s="365" t="s">
        <v>35554</v>
      </c>
      <c r="C3840" s="365" t="s">
        <v>1583</v>
      </c>
      <c r="D3840" s="365" t="s">
        <v>1586</v>
      </c>
      <c r="E3840" s="364">
        <v>1827.13</v>
      </c>
    </row>
    <row r="3841" spans="1:5" ht="12.75">
      <c r="A3841" s="365">
        <v>1116</v>
      </c>
      <c r="B3841" s="365" t="s">
        <v>35555</v>
      </c>
      <c r="C3841" s="365" t="s">
        <v>1589</v>
      </c>
      <c r="D3841" s="365" t="s">
        <v>1584</v>
      </c>
      <c r="E3841" s="366">
        <v>30.97</v>
      </c>
    </row>
    <row r="3842" spans="1:5" ht="12.75">
      <c r="A3842" s="365">
        <v>1115</v>
      </c>
      <c r="B3842" s="365" t="s">
        <v>35556</v>
      </c>
      <c r="C3842" s="365" t="s">
        <v>1589</v>
      </c>
      <c r="D3842" s="365" t="s">
        <v>1584</v>
      </c>
      <c r="E3842" s="366">
        <v>37.1</v>
      </c>
    </row>
    <row r="3843" spans="1:5" ht="12.75">
      <c r="A3843" s="365">
        <v>1113</v>
      </c>
      <c r="B3843" s="365" t="s">
        <v>35557</v>
      </c>
      <c r="C3843" s="365" t="s">
        <v>1589</v>
      </c>
      <c r="D3843" s="365" t="s">
        <v>1584</v>
      </c>
      <c r="E3843" s="366">
        <v>43.38</v>
      </c>
    </row>
    <row r="3844" spans="1:5" ht="12.75">
      <c r="A3844" s="365">
        <v>1114</v>
      </c>
      <c r="B3844" s="365" t="s">
        <v>35558</v>
      </c>
      <c r="C3844" s="365" t="s">
        <v>1589</v>
      </c>
      <c r="D3844" s="365" t="s">
        <v>1584</v>
      </c>
      <c r="E3844" s="366">
        <v>51.67</v>
      </c>
    </row>
    <row r="3845" spans="1:5" ht="12.75">
      <c r="A3845" s="365">
        <v>40873</v>
      </c>
      <c r="B3845" s="365" t="s">
        <v>35559</v>
      </c>
      <c r="C3845" s="365" t="s">
        <v>1589</v>
      </c>
      <c r="D3845" s="365" t="s">
        <v>1584</v>
      </c>
      <c r="E3845" s="366">
        <v>40.43</v>
      </c>
    </row>
    <row r="3846" spans="1:5" ht="12.75">
      <c r="A3846" s="365">
        <v>20214</v>
      </c>
      <c r="B3846" s="365" t="s">
        <v>35560</v>
      </c>
      <c r="C3846" s="365" t="s">
        <v>1583</v>
      </c>
      <c r="D3846" s="365" t="s">
        <v>1584</v>
      </c>
      <c r="E3846" s="366">
        <v>54.27</v>
      </c>
    </row>
    <row r="3847" spans="1:5" ht="12.75">
      <c r="A3847" s="365">
        <v>7237</v>
      </c>
      <c r="B3847" s="365" t="s">
        <v>35561</v>
      </c>
      <c r="C3847" s="365" t="s">
        <v>1583</v>
      </c>
      <c r="D3847" s="365" t="s">
        <v>1584</v>
      </c>
      <c r="E3847" s="366">
        <v>53.13</v>
      </c>
    </row>
    <row r="3848" spans="1:5" ht="12.75">
      <c r="A3848" s="365">
        <v>11757</v>
      </c>
      <c r="B3848" s="365" t="s">
        <v>35562</v>
      </c>
      <c r="C3848" s="365" t="s">
        <v>1583</v>
      </c>
      <c r="D3848" s="365" t="s">
        <v>1588</v>
      </c>
      <c r="E3848" s="366">
        <v>29.4</v>
      </c>
    </row>
    <row r="3849" spans="1:5" ht="12.75">
      <c r="A3849" s="365">
        <v>11758</v>
      </c>
      <c r="B3849" s="365" t="s">
        <v>35563</v>
      </c>
      <c r="C3849" s="365" t="s">
        <v>1583</v>
      </c>
      <c r="D3849" s="365" t="s">
        <v>1588</v>
      </c>
      <c r="E3849" s="366">
        <v>69.900000000000006</v>
      </c>
    </row>
    <row r="3850" spans="1:5" ht="12.75">
      <c r="A3850" s="365">
        <v>37526</v>
      </c>
      <c r="B3850" s="365" t="s">
        <v>35564</v>
      </c>
      <c r="C3850" s="365" t="s">
        <v>1583</v>
      </c>
      <c r="D3850" s="365" t="s">
        <v>1586</v>
      </c>
      <c r="E3850" s="366">
        <v>5.43</v>
      </c>
    </row>
    <row r="3851" spans="1:5" ht="12.75">
      <c r="A3851" s="365">
        <v>6076</v>
      </c>
      <c r="B3851" s="365" t="s">
        <v>35565</v>
      </c>
      <c r="C3851" s="365" t="s">
        <v>1592</v>
      </c>
      <c r="D3851" s="365" t="s">
        <v>1586</v>
      </c>
      <c r="E3851" s="366">
        <v>65</v>
      </c>
    </row>
    <row r="3852" spans="1:5" ht="12.75">
      <c r="A3852" s="365">
        <v>13109</v>
      </c>
      <c r="B3852" s="365" t="s">
        <v>35566</v>
      </c>
      <c r="C3852" s="365" t="s">
        <v>1583</v>
      </c>
      <c r="D3852" s="365" t="s">
        <v>1586</v>
      </c>
      <c r="E3852" s="366">
        <v>270.93</v>
      </c>
    </row>
    <row r="3853" spans="1:5" ht="12.75">
      <c r="A3853" s="365">
        <v>13110</v>
      </c>
      <c r="B3853" s="365" t="s">
        <v>35567</v>
      </c>
      <c r="C3853" s="365" t="s">
        <v>1583</v>
      </c>
      <c r="D3853" s="365" t="s">
        <v>1586</v>
      </c>
      <c r="E3853" s="366">
        <v>356.56</v>
      </c>
    </row>
    <row r="3854" spans="1:5" ht="12.75">
      <c r="A3854" s="365">
        <v>7581</v>
      </c>
      <c r="B3854" s="365" t="s">
        <v>35568</v>
      </c>
      <c r="C3854" s="365" t="s">
        <v>1583</v>
      </c>
      <c r="D3854" s="365" t="s">
        <v>1584</v>
      </c>
      <c r="E3854" s="366">
        <v>5.16</v>
      </c>
    </row>
    <row r="3855" spans="1:5" ht="12.75">
      <c r="A3855" s="365">
        <v>4509</v>
      </c>
      <c r="B3855" s="365" t="s">
        <v>35569</v>
      </c>
      <c r="C3855" s="365" t="s">
        <v>1589</v>
      </c>
      <c r="D3855" s="365" t="s">
        <v>1584</v>
      </c>
      <c r="E3855" s="366">
        <v>4.08</v>
      </c>
    </row>
    <row r="3856" spans="1:5" ht="12.75">
      <c r="A3856" s="365">
        <v>4512</v>
      </c>
      <c r="B3856" s="365" t="s">
        <v>35570</v>
      </c>
      <c r="C3856" s="365" t="s">
        <v>1589</v>
      </c>
      <c r="D3856" s="365" t="s">
        <v>1584</v>
      </c>
      <c r="E3856" s="366">
        <v>1.95</v>
      </c>
    </row>
    <row r="3857" spans="1:5" ht="12.75">
      <c r="A3857" s="365">
        <v>4517</v>
      </c>
      <c r="B3857" s="365" t="s">
        <v>35571</v>
      </c>
      <c r="C3857" s="365" t="s">
        <v>1589</v>
      </c>
      <c r="D3857" s="365" t="s">
        <v>1584</v>
      </c>
      <c r="E3857" s="366">
        <v>2.81</v>
      </c>
    </row>
    <row r="3858" spans="1:5" ht="12.75">
      <c r="A3858" s="365">
        <v>20206</v>
      </c>
      <c r="B3858" s="365" t="s">
        <v>35572</v>
      </c>
      <c r="C3858" s="365" t="s">
        <v>1589</v>
      </c>
      <c r="D3858" s="365" t="s">
        <v>1584</v>
      </c>
      <c r="E3858" s="366">
        <v>8.59</v>
      </c>
    </row>
    <row r="3859" spans="1:5" ht="12.75">
      <c r="A3859" s="365">
        <v>4460</v>
      </c>
      <c r="B3859" s="365" t="s">
        <v>35573</v>
      </c>
      <c r="C3859" s="365" t="s">
        <v>1589</v>
      </c>
      <c r="D3859" s="365" t="s">
        <v>1584</v>
      </c>
      <c r="E3859" s="366">
        <v>8.82</v>
      </c>
    </row>
    <row r="3860" spans="1:5" ht="12.75">
      <c r="A3860" s="365">
        <v>4417</v>
      </c>
      <c r="B3860" s="365" t="s">
        <v>35574</v>
      </c>
      <c r="C3860" s="365" t="s">
        <v>1589</v>
      </c>
      <c r="D3860" s="365" t="s">
        <v>1584</v>
      </c>
      <c r="E3860" s="366">
        <v>6.8</v>
      </c>
    </row>
    <row r="3861" spans="1:5" ht="12.75">
      <c r="A3861" s="365">
        <v>4415</v>
      </c>
      <c r="B3861" s="365" t="s">
        <v>35575</v>
      </c>
      <c r="C3861" s="365" t="s">
        <v>1589</v>
      </c>
      <c r="D3861" s="365" t="s">
        <v>1584</v>
      </c>
      <c r="E3861" s="366">
        <v>4.72</v>
      </c>
    </row>
    <row r="3862" spans="1:5" ht="12.75">
      <c r="A3862" s="365">
        <v>37373</v>
      </c>
      <c r="B3862" s="365" t="s">
        <v>35576</v>
      </c>
      <c r="C3862" s="365" t="s">
        <v>1587</v>
      </c>
      <c r="D3862" s="365" t="s">
        <v>1588</v>
      </c>
      <c r="E3862" s="366">
        <v>7.0000000000000007E-2</v>
      </c>
    </row>
    <row r="3863" spans="1:5" ht="12.75">
      <c r="A3863" s="365">
        <v>40864</v>
      </c>
      <c r="B3863" s="365" t="s">
        <v>35577</v>
      </c>
      <c r="C3863" s="365" t="s">
        <v>1593</v>
      </c>
      <c r="D3863" s="365" t="s">
        <v>1588</v>
      </c>
      <c r="E3863" s="366">
        <v>12.89</v>
      </c>
    </row>
    <row r="3864" spans="1:5" ht="12.75">
      <c r="A3864" s="365">
        <v>4734</v>
      </c>
      <c r="B3864" s="365" t="s">
        <v>35578</v>
      </c>
      <c r="C3864" s="365" t="s">
        <v>1592</v>
      </c>
      <c r="D3864" s="365" t="s">
        <v>1584</v>
      </c>
      <c r="E3864" s="366">
        <v>451.26</v>
      </c>
    </row>
    <row r="3865" spans="1:5" ht="12.75">
      <c r="A3865" s="365">
        <v>6085</v>
      </c>
      <c r="B3865" s="365" t="s">
        <v>35579</v>
      </c>
      <c r="C3865" s="365" t="s">
        <v>1591</v>
      </c>
      <c r="D3865" s="365" t="s">
        <v>1588</v>
      </c>
      <c r="E3865" s="366">
        <v>13.06</v>
      </c>
    </row>
    <row r="3866" spans="1:5" ht="12.75">
      <c r="A3866" s="365">
        <v>38396</v>
      </c>
      <c r="B3866" s="365" t="s">
        <v>35580</v>
      </c>
      <c r="C3866" s="365" t="s">
        <v>1583</v>
      </c>
      <c r="D3866" s="365" t="s">
        <v>1584</v>
      </c>
      <c r="E3866" s="366">
        <v>671.03</v>
      </c>
    </row>
    <row r="3867" spans="1:5" ht="12.75">
      <c r="A3867" s="365">
        <v>11622</v>
      </c>
      <c r="B3867" s="365" t="s">
        <v>35581</v>
      </c>
      <c r="C3867" s="365" t="s">
        <v>1590</v>
      </c>
      <c r="D3867" s="365" t="s">
        <v>1584</v>
      </c>
      <c r="E3867" s="366">
        <v>66.569999999999993</v>
      </c>
    </row>
    <row r="3868" spans="1:5" ht="12.75">
      <c r="A3868" s="365">
        <v>43143</v>
      </c>
      <c r="B3868" s="365" t="s">
        <v>35582</v>
      </c>
      <c r="C3868" s="365" t="s">
        <v>1591</v>
      </c>
      <c r="D3868" s="365" t="s">
        <v>1584</v>
      </c>
      <c r="E3868" s="366">
        <v>25.14</v>
      </c>
    </row>
    <row r="3869" spans="1:5" ht="12.75">
      <c r="A3869" s="365">
        <v>7317</v>
      </c>
      <c r="B3869" s="365" t="s">
        <v>35583</v>
      </c>
      <c r="C3869" s="365" t="s">
        <v>1590</v>
      </c>
      <c r="D3869" s="365" t="s">
        <v>1584</v>
      </c>
      <c r="E3869" s="366">
        <v>38.67</v>
      </c>
    </row>
    <row r="3870" spans="1:5" ht="12.75">
      <c r="A3870" s="365">
        <v>142</v>
      </c>
      <c r="B3870" s="365" t="s">
        <v>35584</v>
      </c>
      <c r="C3870" s="365" t="s">
        <v>1604</v>
      </c>
      <c r="D3870" s="365" t="s">
        <v>1584</v>
      </c>
      <c r="E3870" s="366">
        <v>31.41</v>
      </c>
    </row>
    <row r="3871" spans="1:5" ht="12.75">
      <c r="A3871" s="365">
        <v>43142</v>
      </c>
      <c r="B3871" s="365" t="s">
        <v>35585</v>
      </c>
      <c r="C3871" s="365" t="s">
        <v>1591</v>
      </c>
      <c r="D3871" s="365" t="s">
        <v>1584</v>
      </c>
      <c r="E3871" s="366">
        <v>142.69</v>
      </c>
    </row>
    <row r="3872" spans="1:5" ht="12.75">
      <c r="A3872" s="365">
        <v>38123</v>
      </c>
      <c r="B3872" s="365" t="s">
        <v>35586</v>
      </c>
      <c r="C3872" s="365" t="s">
        <v>1590</v>
      </c>
      <c r="D3872" s="365" t="s">
        <v>1584</v>
      </c>
      <c r="E3872" s="366">
        <v>82.56</v>
      </c>
    </row>
    <row r="3873" spans="1:5" ht="12.75">
      <c r="A3873" s="365">
        <v>42699</v>
      </c>
      <c r="B3873" s="365" t="s">
        <v>35587</v>
      </c>
      <c r="C3873" s="365" t="s">
        <v>1583</v>
      </c>
      <c r="D3873" s="365" t="s">
        <v>1584</v>
      </c>
      <c r="E3873" s="366">
        <v>51.1</v>
      </c>
    </row>
    <row r="3874" spans="1:5" ht="12.75">
      <c r="A3874" s="365">
        <v>37743</v>
      </c>
      <c r="B3874" s="365" t="s">
        <v>35588</v>
      </c>
      <c r="C3874" s="365" t="s">
        <v>1583</v>
      </c>
      <c r="D3874" s="365" t="s">
        <v>1584</v>
      </c>
      <c r="E3874" s="364">
        <v>190465.03</v>
      </c>
    </row>
    <row r="3875" spans="1:5" ht="12.75">
      <c r="A3875" s="365">
        <v>37744</v>
      </c>
      <c r="B3875" s="365" t="s">
        <v>35589</v>
      </c>
      <c r="C3875" s="365" t="s">
        <v>1583</v>
      </c>
      <c r="D3875" s="365" t="s">
        <v>1584</v>
      </c>
      <c r="E3875" s="364">
        <v>223951.04</v>
      </c>
    </row>
    <row r="3876" spans="1:5" ht="12.75">
      <c r="A3876" s="365">
        <v>37741</v>
      </c>
      <c r="B3876" s="365" t="s">
        <v>35590</v>
      </c>
      <c r="C3876" s="365" t="s">
        <v>1583</v>
      </c>
      <c r="D3876" s="365" t="s">
        <v>1584</v>
      </c>
      <c r="E3876" s="364">
        <v>173188.81</v>
      </c>
    </row>
    <row r="3877" spans="1:5" ht="12.75">
      <c r="A3877" s="365">
        <v>39396</v>
      </c>
      <c r="B3877" s="365" t="s">
        <v>35591</v>
      </c>
      <c r="C3877" s="365" t="s">
        <v>1583</v>
      </c>
      <c r="D3877" s="365" t="s">
        <v>1586</v>
      </c>
      <c r="E3877" s="366">
        <v>72.13</v>
      </c>
    </row>
    <row r="3878" spans="1:5" ht="12.75">
      <c r="A3878" s="365">
        <v>39392</v>
      </c>
      <c r="B3878" s="365" t="s">
        <v>35592</v>
      </c>
      <c r="C3878" s="365" t="s">
        <v>1583</v>
      </c>
      <c r="D3878" s="365" t="s">
        <v>1586</v>
      </c>
      <c r="E3878" s="366">
        <v>81.36</v>
      </c>
    </row>
    <row r="3879" spans="1:5" ht="12.75">
      <c r="A3879" s="365">
        <v>39393</v>
      </c>
      <c r="B3879" s="365" t="s">
        <v>35593</v>
      </c>
      <c r="C3879" s="365" t="s">
        <v>1583</v>
      </c>
      <c r="D3879" s="365" t="s">
        <v>1586</v>
      </c>
      <c r="E3879" s="366">
        <v>50.32</v>
      </c>
    </row>
    <row r="3880" spans="1:5" ht="12.75">
      <c r="A3880" s="365">
        <v>39394</v>
      </c>
      <c r="B3880" s="365" t="s">
        <v>35594</v>
      </c>
      <c r="C3880" s="365" t="s">
        <v>1583</v>
      </c>
      <c r="D3880" s="365" t="s">
        <v>1586</v>
      </c>
      <c r="E3880" s="366">
        <v>56.63</v>
      </c>
    </row>
    <row r="3881" spans="1:5" ht="12.75">
      <c r="A3881" s="365">
        <v>39395</v>
      </c>
      <c r="B3881" s="365" t="s">
        <v>35595</v>
      </c>
      <c r="C3881" s="365" t="s">
        <v>1583</v>
      </c>
      <c r="D3881" s="365" t="s">
        <v>1586</v>
      </c>
      <c r="E3881" s="366">
        <v>52.66</v>
      </c>
    </row>
    <row r="3882" spans="1:5" ht="12.75">
      <c r="A3882" s="365">
        <v>14618</v>
      </c>
      <c r="B3882" s="365" t="s">
        <v>35596</v>
      </c>
      <c r="C3882" s="365" t="s">
        <v>1583</v>
      </c>
      <c r="D3882" s="365" t="s">
        <v>1586</v>
      </c>
      <c r="E3882" s="364">
        <v>1240.6400000000001</v>
      </c>
    </row>
    <row r="3883" spans="1:5" ht="12.75">
      <c r="A3883" s="365">
        <v>40269</v>
      </c>
      <c r="B3883" s="365" t="s">
        <v>35597</v>
      </c>
      <c r="C3883" s="365" t="s">
        <v>1583</v>
      </c>
      <c r="D3883" s="365" t="s">
        <v>1586</v>
      </c>
      <c r="E3883" s="364">
        <v>4998.47</v>
      </c>
    </row>
    <row r="3884" spans="1:5" ht="12.75">
      <c r="A3884" s="365">
        <v>6110</v>
      </c>
      <c r="B3884" s="365" t="s">
        <v>35598</v>
      </c>
      <c r="C3884" s="365" t="s">
        <v>1587</v>
      </c>
      <c r="D3884" s="365" t="s">
        <v>1584</v>
      </c>
      <c r="E3884" s="366">
        <v>22.88</v>
      </c>
    </row>
    <row r="3885" spans="1:5" ht="12.75">
      <c r="A3885" s="365">
        <v>40910</v>
      </c>
      <c r="B3885" s="365" t="s">
        <v>35599</v>
      </c>
      <c r="C3885" s="365" t="s">
        <v>1593</v>
      </c>
      <c r="D3885" s="365" t="s">
        <v>1584</v>
      </c>
      <c r="E3885" s="364">
        <v>4019.68</v>
      </c>
    </row>
    <row r="3886" spans="1:5" ht="12.75">
      <c r="A3886" s="365">
        <v>6111</v>
      </c>
      <c r="B3886" s="365" t="s">
        <v>35600</v>
      </c>
      <c r="C3886" s="365" t="s">
        <v>1587</v>
      </c>
      <c r="D3886" s="365" t="s">
        <v>1588</v>
      </c>
      <c r="E3886" s="366">
        <v>13.32</v>
      </c>
    </row>
    <row r="3887" spans="1:5" ht="12.75">
      <c r="A3887" s="365">
        <v>41084</v>
      </c>
      <c r="B3887" s="365" t="s">
        <v>35601</v>
      </c>
      <c r="C3887" s="365" t="s">
        <v>1593</v>
      </c>
      <c r="D3887" s="365" t="s">
        <v>1584</v>
      </c>
      <c r="E3887" s="364">
        <v>2338.8000000000002</v>
      </c>
    </row>
    <row r="3888" spans="1:5" ht="12.75">
      <c r="A3888" s="365">
        <v>44535</v>
      </c>
      <c r="B3888" s="365" t="s">
        <v>35602</v>
      </c>
      <c r="C3888" s="365" t="s">
        <v>1592</v>
      </c>
      <c r="D3888" s="365" t="s">
        <v>1584</v>
      </c>
      <c r="E3888" s="366">
        <v>49.35</v>
      </c>
    </row>
    <row r="3889" spans="1:5" ht="12.75">
      <c r="A3889" s="365">
        <v>44945</v>
      </c>
      <c r="B3889" s="365" t="s">
        <v>35603</v>
      </c>
      <c r="C3889" s="365" t="s">
        <v>1583</v>
      </c>
      <c r="D3889" s="365" t="s">
        <v>1588</v>
      </c>
      <c r="E3889" s="366">
        <v>8</v>
      </c>
    </row>
    <row r="3890" spans="1:5" ht="12.75">
      <c r="A3890" s="365">
        <v>38637</v>
      </c>
      <c r="B3890" s="365" t="s">
        <v>35604</v>
      </c>
      <c r="C3890" s="365" t="s">
        <v>1583</v>
      </c>
      <c r="D3890" s="365" t="s">
        <v>1584</v>
      </c>
      <c r="E3890" s="366">
        <v>221.9</v>
      </c>
    </row>
    <row r="3891" spans="1:5" ht="12.75">
      <c r="A3891" s="365">
        <v>6150</v>
      </c>
      <c r="B3891" s="365" t="s">
        <v>35605</v>
      </c>
      <c r="C3891" s="365" t="s">
        <v>1583</v>
      </c>
      <c r="D3891" s="365" t="s">
        <v>1584</v>
      </c>
      <c r="E3891" s="366">
        <v>224.61</v>
      </c>
    </row>
    <row r="3892" spans="1:5" ht="12.75">
      <c r="A3892" s="365">
        <v>6136</v>
      </c>
      <c r="B3892" s="365" t="s">
        <v>35606</v>
      </c>
      <c r="C3892" s="365" t="s">
        <v>1583</v>
      </c>
      <c r="D3892" s="365" t="s">
        <v>1588</v>
      </c>
      <c r="E3892" s="366">
        <v>176.56</v>
      </c>
    </row>
    <row r="3893" spans="1:5" ht="12.75">
      <c r="A3893" s="365">
        <v>38638</v>
      </c>
      <c r="B3893" s="365" t="s">
        <v>35607</v>
      </c>
      <c r="C3893" s="365" t="s">
        <v>1583</v>
      </c>
      <c r="D3893" s="365" t="s">
        <v>1584</v>
      </c>
      <c r="E3893" s="366">
        <v>186.99</v>
      </c>
    </row>
    <row r="3894" spans="1:5" ht="12.75">
      <c r="A3894" s="365">
        <v>20262</v>
      </c>
      <c r="B3894" s="365" t="s">
        <v>35608</v>
      </c>
      <c r="C3894" s="365" t="s">
        <v>1583</v>
      </c>
      <c r="D3894" s="365" t="s">
        <v>1584</v>
      </c>
      <c r="E3894" s="366">
        <v>14.65</v>
      </c>
    </row>
    <row r="3895" spans="1:5" ht="12.75">
      <c r="A3895" s="365">
        <v>6145</v>
      </c>
      <c r="B3895" s="365" t="s">
        <v>35609</v>
      </c>
      <c r="C3895" s="365" t="s">
        <v>1583</v>
      </c>
      <c r="D3895" s="365" t="s">
        <v>1584</v>
      </c>
      <c r="E3895" s="366">
        <v>16.18</v>
      </c>
    </row>
    <row r="3896" spans="1:5" ht="12.75">
      <c r="A3896" s="365">
        <v>6149</v>
      </c>
      <c r="B3896" s="365" t="s">
        <v>35610</v>
      </c>
      <c r="C3896" s="365" t="s">
        <v>1583</v>
      </c>
      <c r="D3896" s="365" t="s">
        <v>1584</v>
      </c>
      <c r="E3896" s="366">
        <v>10.7</v>
      </c>
    </row>
    <row r="3897" spans="1:5" ht="12.75">
      <c r="A3897" s="365">
        <v>6146</v>
      </c>
      <c r="B3897" s="365" t="s">
        <v>35611</v>
      </c>
      <c r="C3897" s="365" t="s">
        <v>1583</v>
      </c>
      <c r="D3897" s="365" t="s">
        <v>1584</v>
      </c>
      <c r="E3897" s="366">
        <v>15.38</v>
      </c>
    </row>
    <row r="3898" spans="1:5" ht="12.75">
      <c r="A3898" s="365">
        <v>44536</v>
      </c>
      <c r="B3898" s="365" t="s">
        <v>35612</v>
      </c>
      <c r="C3898" s="365" t="s">
        <v>1590</v>
      </c>
      <c r="D3898" s="365" t="s">
        <v>1584</v>
      </c>
      <c r="E3898" s="366">
        <v>2.64</v>
      </c>
    </row>
    <row r="3899" spans="1:5" ht="12.75">
      <c r="A3899" s="365">
        <v>39961</v>
      </c>
      <c r="B3899" s="365" t="s">
        <v>35613</v>
      </c>
      <c r="C3899" s="365" t="s">
        <v>1583</v>
      </c>
      <c r="D3899" s="365" t="s">
        <v>1584</v>
      </c>
      <c r="E3899" s="366">
        <v>20.75</v>
      </c>
    </row>
    <row r="3900" spans="1:5" ht="12.75">
      <c r="A3900" s="365">
        <v>42433</v>
      </c>
      <c r="B3900" s="365" t="s">
        <v>35614</v>
      </c>
      <c r="C3900" s="365" t="s">
        <v>1583</v>
      </c>
      <c r="D3900" s="365" t="s">
        <v>1586</v>
      </c>
      <c r="E3900" s="364">
        <v>4747</v>
      </c>
    </row>
    <row r="3901" spans="1:5" ht="12.75">
      <c r="A3901" s="365">
        <v>42434</v>
      </c>
      <c r="B3901" s="365" t="s">
        <v>35615</v>
      </c>
      <c r="C3901" s="365" t="s">
        <v>1583</v>
      </c>
      <c r="D3901" s="365" t="s">
        <v>1586</v>
      </c>
      <c r="E3901" s="364">
        <v>5129.83</v>
      </c>
    </row>
    <row r="3902" spans="1:5" ht="12.75">
      <c r="A3902" s="365">
        <v>42435</v>
      </c>
      <c r="B3902" s="365" t="s">
        <v>35616</v>
      </c>
      <c r="C3902" s="365" t="s">
        <v>1583</v>
      </c>
      <c r="D3902" s="365" t="s">
        <v>1586</v>
      </c>
      <c r="E3902" s="364">
        <v>2558.0500000000002</v>
      </c>
    </row>
    <row r="3903" spans="1:5" ht="12.75">
      <c r="A3903" s="365">
        <v>38061</v>
      </c>
      <c r="B3903" s="365" t="s">
        <v>35617</v>
      </c>
      <c r="C3903" s="365" t="s">
        <v>1583</v>
      </c>
      <c r="D3903" s="365" t="s">
        <v>1584</v>
      </c>
      <c r="E3903" s="366">
        <v>36.81</v>
      </c>
    </row>
    <row r="3904" spans="1:5" ht="12.75">
      <c r="A3904" s="365">
        <v>20250</v>
      </c>
      <c r="B3904" s="365" t="s">
        <v>35618</v>
      </c>
      <c r="C3904" s="365" t="s">
        <v>1590</v>
      </c>
      <c r="D3904" s="365" t="s">
        <v>1586</v>
      </c>
      <c r="E3904" s="366">
        <v>24.45</v>
      </c>
    </row>
    <row r="3905" spans="1:5" ht="12.75">
      <c r="A3905" s="365">
        <v>13388</v>
      </c>
      <c r="B3905" s="365" t="s">
        <v>35619</v>
      </c>
      <c r="C3905" s="365" t="s">
        <v>1590</v>
      </c>
      <c r="D3905" s="365" t="s">
        <v>1584</v>
      </c>
      <c r="E3905" s="366">
        <v>153.13999999999999</v>
      </c>
    </row>
    <row r="3906" spans="1:5" ht="12.75">
      <c r="A3906" s="365">
        <v>39914</v>
      </c>
      <c r="B3906" s="365" t="s">
        <v>35620</v>
      </c>
      <c r="C3906" s="365" t="s">
        <v>1590</v>
      </c>
      <c r="D3906" s="365" t="s">
        <v>1586</v>
      </c>
      <c r="E3906" s="366">
        <v>243.85</v>
      </c>
    </row>
    <row r="3907" spans="1:5" ht="12.75">
      <c r="A3907" s="365">
        <v>12732</v>
      </c>
      <c r="B3907" s="365" t="s">
        <v>35621</v>
      </c>
      <c r="C3907" s="365" t="s">
        <v>1583</v>
      </c>
      <c r="D3907" s="365" t="s">
        <v>1586</v>
      </c>
      <c r="E3907" s="366">
        <v>281.37</v>
      </c>
    </row>
    <row r="3908" spans="1:5" ht="12.75">
      <c r="A3908" s="365">
        <v>6160</v>
      </c>
      <c r="B3908" s="365" t="s">
        <v>35622</v>
      </c>
      <c r="C3908" s="365" t="s">
        <v>1587</v>
      </c>
      <c r="D3908" s="365" t="s">
        <v>1588</v>
      </c>
      <c r="E3908" s="366">
        <v>21.13</v>
      </c>
    </row>
    <row r="3909" spans="1:5" ht="12.75">
      <c r="A3909" s="365">
        <v>41087</v>
      </c>
      <c r="B3909" s="365" t="s">
        <v>35623</v>
      </c>
      <c r="C3909" s="365" t="s">
        <v>1593</v>
      </c>
      <c r="D3909" s="365" t="s">
        <v>1584</v>
      </c>
      <c r="E3909" s="364">
        <v>3709.43</v>
      </c>
    </row>
    <row r="3910" spans="1:5" ht="12.75">
      <c r="A3910" s="365">
        <v>6166</v>
      </c>
      <c r="B3910" s="365" t="s">
        <v>35624</v>
      </c>
      <c r="C3910" s="365" t="s">
        <v>1587</v>
      </c>
      <c r="D3910" s="365" t="s">
        <v>1584</v>
      </c>
      <c r="E3910" s="366">
        <v>24.83</v>
      </c>
    </row>
    <row r="3911" spans="1:5" ht="12.75">
      <c r="A3911" s="365">
        <v>41088</v>
      </c>
      <c r="B3911" s="365" t="s">
        <v>35625</v>
      </c>
      <c r="C3911" s="365" t="s">
        <v>1593</v>
      </c>
      <c r="D3911" s="365" t="s">
        <v>1584</v>
      </c>
      <c r="E3911" s="364">
        <v>4359.0600000000004</v>
      </c>
    </row>
    <row r="3912" spans="1:5" ht="12.75">
      <c r="A3912" s="365">
        <v>20232</v>
      </c>
      <c r="B3912" s="365" t="s">
        <v>35626</v>
      </c>
      <c r="C3912" s="365" t="s">
        <v>1589</v>
      </c>
      <c r="D3912" s="365" t="s">
        <v>1584</v>
      </c>
      <c r="E3912" s="366">
        <v>52.67</v>
      </c>
    </row>
    <row r="3913" spans="1:5" ht="12.75">
      <c r="A3913" s="365">
        <v>10856</v>
      </c>
      <c r="B3913" s="365" t="s">
        <v>35627</v>
      </c>
      <c r="C3913" s="365" t="s">
        <v>1589</v>
      </c>
      <c r="D3913" s="365" t="s">
        <v>1586</v>
      </c>
      <c r="E3913" s="366">
        <v>103.78</v>
      </c>
    </row>
    <row r="3914" spans="1:5" ht="12.75">
      <c r="A3914" s="365">
        <v>4828</v>
      </c>
      <c r="B3914" s="365" t="s">
        <v>35628</v>
      </c>
      <c r="C3914" s="365" t="s">
        <v>1589</v>
      </c>
      <c r="D3914" s="365" t="s">
        <v>1584</v>
      </c>
      <c r="E3914" s="366">
        <v>35.18</v>
      </c>
    </row>
    <row r="3915" spans="1:5" ht="12.75">
      <c r="A3915" s="365">
        <v>20249</v>
      </c>
      <c r="B3915" s="365" t="s">
        <v>35629</v>
      </c>
      <c r="C3915" s="365" t="s">
        <v>1589</v>
      </c>
      <c r="D3915" s="365" t="s">
        <v>1584</v>
      </c>
      <c r="E3915" s="366">
        <v>19.260000000000002</v>
      </c>
    </row>
    <row r="3916" spans="1:5" ht="12.75">
      <c r="A3916" s="365">
        <v>11609</v>
      </c>
      <c r="B3916" s="365" t="s">
        <v>35630</v>
      </c>
      <c r="C3916" s="365" t="s">
        <v>1591</v>
      </c>
      <c r="D3916" s="365" t="s">
        <v>1584</v>
      </c>
      <c r="E3916" s="366">
        <v>11.06</v>
      </c>
    </row>
    <row r="3917" spans="1:5" ht="12.75">
      <c r="A3917" s="365">
        <v>20083</v>
      </c>
      <c r="B3917" s="365" t="s">
        <v>35631</v>
      </c>
      <c r="C3917" s="365" t="s">
        <v>1583</v>
      </c>
      <c r="D3917" s="365" t="s">
        <v>1584</v>
      </c>
      <c r="E3917" s="366">
        <v>83.34</v>
      </c>
    </row>
    <row r="3918" spans="1:5" ht="12.75">
      <c r="A3918" s="365">
        <v>10691</v>
      </c>
      <c r="B3918" s="365" t="s">
        <v>35632</v>
      </c>
      <c r="C3918" s="365" t="s">
        <v>1591</v>
      </c>
      <c r="D3918" s="365" t="s">
        <v>1584</v>
      </c>
      <c r="E3918" s="366">
        <v>64.08</v>
      </c>
    </row>
    <row r="3919" spans="1:5" ht="12.75">
      <c r="A3919" s="365">
        <v>12295</v>
      </c>
      <c r="B3919" s="365" t="s">
        <v>35633</v>
      </c>
      <c r="C3919" s="365" t="s">
        <v>1583</v>
      </c>
      <c r="D3919" s="365" t="s">
        <v>1584</v>
      </c>
      <c r="E3919" s="366">
        <v>3.07</v>
      </c>
    </row>
    <row r="3920" spans="1:5" ht="12.75">
      <c r="A3920" s="365">
        <v>12296</v>
      </c>
      <c r="B3920" s="365" t="s">
        <v>35634</v>
      </c>
      <c r="C3920" s="365" t="s">
        <v>1583</v>
      </c>
      <c r="D3920" s="365" t="s">
        <v>1584</v>
      </c>
      <c r="E3920" s="366">
        <v>3.97</v>
      </c>
    </row>
    <row r="3921" spans="1:5" ht="12.75">
      <c r="A3921" s="365">
        <v>12294</v>
      </c>
      <c r="B3921" s="365" t="s">
        <v>35635</v>
      </c>
      <c r="C3921" s="365" t="s">
        <v>1583</v>
      </c>
      <c r="D3921" s="365" t="s">
        <v>1584</v>
      </c>
      <c r="E3921" s="366">
        <v>9.5399999999999991</v>
      </c>
    </row>
    <row r="3922" spans="1:5" ht="12.75">
      <c r="A3922" s="365">
        <v>14543</v>
      </c>
      <c r="B3922" s="365" t="s">
        <v>35636</v>
      </c>
      <c r="C3922" s="365" t="s">
        <v>1583</v>
      </c>
      <c r="D3922" s="365" t="s">
        <v>1584</v>
      </c>
      <c r="E3922" s="366">
        <v>6.81</v>
      </c>
    </row>
    <row r="3923" spans="1:5" ht="12.75">
      <c r="A3923" s="365">
        <v>13329</v>
      </c>
      <c r="B3923" s="365" t="s">
        <v>35637</v>
      </c>
      <c r="C3923" s="365" t="s">
        <v>1583</v>
      </c>
      <c r="D3923" s="365" t="s">
        <v>1588</v>
      </c>
      <c r="E3923" s="366">
        <v>4</v>
      </c>
    </row>
    <row r="3924" spans="1:5" ht="12.75">
      <c r="A3924" s="365">
        <v>21047</v>
      </c>
      <c r="B3924" s="365" t="s">
        <v>35638</v>
      </c>
      <c r="C3924" s="365" t="s">
        <v>1583</v>
      </c>
      <c r="D3924" s="365" t="s">
        <v>1584</v>
      </c>
      <c r="E3924" s="366">
        <v>60.26</v>
      </c>
    </row>
    <row r="3925" spans="1:5" ht="12.75">
      <c r="A3925" s="365">
        <v>21042</v>
      </c>
      <c r="B3925" s="365" t="s">
        <v>35639</v>
      </c>
      <c r="C3925" s="365" t="s">
        <v>1583</v>
      </c>
      <c r="D3925" s="365" t="s">
        <v>1584</v>
      </c>
      <c r="E3925" s="366">
        <v>46.45</v>
      </c>
    </row>
    <row r="3926" spans="1:5" ht="12.75">
      <c r="A3926" s="365">
        <v>21043</v>
      </c>
      <c r="B3926" s="365" t="s">
        <v>35640</v>
      </c>
      <c r="C3926" s="365" t="s">
        <v>1583</v>
      </c>
      <c r="D3926" s="365" t="s">
        <v>1584</v>
      </c>
      <c r="E3926" s="366">
        <v>58.67</v>
      </c>
    </row>
    <row r="3927" spans="1:5" ht="12.75">
      <c r="A3927" s="365">
        <v>21044</v>
      </c>
      <c r="B3927" s="365" t="s">
        <v>35641</v>
      </c>
      <c r="C3927" s="365" t="s">
        <v>1583</v>
      </c>
      <c r="D3927" s="365" t="s">
        <v>1584</v>
      </c>
      <c r="E3927" s="366">
        <v>40.880000000000003</v>
      </c>
    </row>
    <row r="3928" spans="1:5" ht="12.75">
      <c r="A3928" s="365">
        <v>21045</v>
      </c>
      <c r="B3928" s="365" t="s">
        <v>35642</v>
      </c>
      <c r="C3928" s="365" t="s">
        <v>1583</v>
      </c>
      <c r="D3928" s="365" t="s">
        <v>1584</v>
      </c>
      <c r="E3928" s="366">
        <v>55.99</v>
      </c>
    </row>
    <row r="3929" spans="1:5" ht="12.75">
      <c r="A3929" s="365">
        <v>21041</v>
      </c>
      <c r="B3929" s="365" t="s">
        <v>35643</v>
      </c>
      <c r="C3929" s="365" t="s">
        <v>1583</v>
      </c>
      <c r="D3929" s="365" t="s">
        <v>1584</v>
      </c>
      <c r="E3929" s="366">
        <v>48.28</v>
      </c>
    </row>
    <row r="3930" spans="1:5" ht="12.75">
      <c r="A3930" s="365">
        <v>21040</v>
      </c>
      <c r="B3930" s="365" t="s">
        <v>35644</v>
      </c>
      <c r="C3930" s="365" t="s">
        <v>1583</v>
      </c>
      <c r="D3930" s="365" t="s">
        <v>1588</v>
      </c>
      <c r="E3930" s="366">
        <v>40</v>
      </c>
    </row>
    <row r="3931" spans="1:5" ht="12.75">
      <c r="A3931" s="365">
        <v>14149</v>
      </c>
      <c r="B3931" s="365" t="s">
        <v>35645</v>
      </c>
      <c r="C3931" s="365" t="s">
        <v>1600</v>
      </c>
      <c r="D3931" s="365" t="s">
        <v>1586</v>
      </c>
      <c r="E3931" s="366">
        <v>190.4</v>
      </c>
    </row>
    <row r="3932" spans="1:5" ht="12.75">
      <c r="A3932" s="365">
        <v>38099</v>
      </c>
      <c r="B3932" s="365" t="s">
        <v>35646</v>
      </c>
      <c r="C3932" s="365" t="s">
        <v>1583</v>
      </c>
      <c r="D3932" s="365" t="s">
        <v>1584</v>
      </c>
      <c r="E3932" s="366">
        <v>1.77</v>
      </c>
    </row>
    <row r="3933" spans="1:5" ht="12.75">
      <c r="A3933" s="365">
        <v>38100</v>
      </c>
      <c r="B3933" s="365" t="s">
        <v>35647</v>
      </c>
      <c r="C3933" s="365" t="s">
        <v>1583</v>
      </c>
      <c r="D3933" s="365" t="s">
        <v>1584</v>
      </c>
      <c r="E3933" s="366">
        <v>2.9</v>
      </c>
    </row>
    <row r="3934" spans="1:5" ht="12.75">
      <c r="A3934" s="365">
        <v>7576</v>
      </c>
      <c r="B3934" s="365" t="s">
        <v>35648</v>
      </c>
      <c r="C3934" s="365" t="s">
        <v>1583</v>
      </c>
      <c r="D3934" s="365" t="s">
        <v>1584</v>
      </c>
      <c r="E3934" s="366">
        <v>211.95</v>
      </c>
    </row>
    <row r="3935" spans="1:5" ht="12.75">
      <c r="A3935" s="365">
        <v>3384</v>
      </c>
      <c r="B3935" s="365" t="s">
        <v>35649</v>
      </c>
      <c r="C3935" s="365" t="s">
        <v>1583</v>
      </c>
      <c r="D3935" s="365" t="s">
        <v>1584</v>
      </c>
      <c r="E3935" s="366">
        <v>8.0399999999999991</v>
      </c>
    </row>
    <row r="3936" spans="1:5" ht="12.75">
      <c r="A3936" s="365">
        <v>7572</v>
      </c>
      <c r="B3936" s="365" t="s">
        <v>35650</v>
      </c>
      <c r="C3936" s="365" t="s">
        <v>1583</v>
      </c>
      <c r="D3936" s="365" t="s">
        <v>1584</v>
      </c>
      <c r="E3936" s="366">
        <v>6.02</v>
      </c>
    </row>
    <row r="3937" spans="1:5" ht="12.75">
      <c r="A3937" s="365">
        <v>3396</v>
      </c>
      <c r="B3937" s="365" t="s">
        <v>35651</v>
      </c>
      <c r="C3937" s="365" t="s">
        <v>1583</v>
      </c>
      <c r="D3937" s="365" t="s">
        <v>1584</v>
      </c>
      <c r="E3937" s="366">
        <v>4.07</v>
      </c>
    </row>
    <row r="3938" spans="1:5" ht="12.75">
      <c r="A3938" s="365">
        <v>37590</v>
      </c>
      <c r="B3938" s="365" t="s">
        <v>35652</v>
      </c>
      <c r="C3938" s="365" t="s">
        <v>1583</v>
      </c>
      <c r="D3938" s="365" t="s">
        <v>1586</v>
      </c>
      <c r="E3938" s="366">
        <v>22.46</v>
      </c>
    </row>
    <row r="3939" spans="1:5" ht="12.75">
      <c r="A3939" s="365">
        <v>37591</v>
      </c>
      <c r="B3939" s="365" t="s">
        <v>35653</v>
      </c>
      <c r="C3939" s="365" t="s">
        <v>1583</v>
      </c>
      <c r="D3939" s="365" t="s">
        <v>1586</v>
      </c>
      <c r="E3939" s="366">
        <v>27</v>
      </c>
    </row>
    <row r="3940" spans="1:5" ht="12.75">
      <c r="A3940" s="365">
        <v>12626</v>
      </c>
      <c r="B3940" s="365" t="s">
        <v>35654</v>
      </c>
      <c r="C3940" s="365" t="s">
        <v>1583</v>
      </c>
      <c r="D3940" s="365" t="s">
        <v>1584</v>
      </c>
      <c r="E3940" s="366">
        <v>64.64</v>
      </c>
    </row>
    <row r="3941" spans="1:5" ht="12.75">
      <c r="A3941" s="365">
        <v>11033</v>
      </c>
      <c r="B3941" s="365" t="s">
        <v>35655</v>
      </c>
      <c r="C3941" s="365" t="s">
        <v>1583</v>
      </c>
      <c r="D3941" s="365" t="s">
        <v>1584</v>
      </c>
      <c r="E3941" s="366">
        <v>9.42</v>
      </c>
    </row>
    <row r="3942" spans="1:5" ht="12.75">
      <c r="A3942" s="365">
        <v>390</v>
      </c>
      <c r="B3942" s="365" t="s">
        <v>35656</v>
      </c>
      <c r="C3942" s="365" t="s">
        <v>1583</v>
      </c>
      <c r="D3942" s="365" t="s">
        <v>1584</v>
      </c>
      <c r="E3942" s="366">
        <v>7.36</v>
      </c>
    </row>
    <row r="3943" spans="1:5" ht="12.75">
      <c r="A3943" s="365">
        <v>42436</v>
      </c>
      <c r="B3943" s="365" t="s">
        <v>35657</v>
      </c>
      <c r="C3943" s="365" t="s">
        <v>1583</v>
      </c>
      <c r="D3943" s="365" t="s">
        <v>1586</v>
      </c>
      <c r="E3943" s="364">
        <v>2677.55</v>
      </c>
    </row>
    <row r="3944" spans="1:5" ht="12.75">
      <c r="A3944" s="365">
        <v>6193</v>
      </c>
      <c r="B3944" s="365" t="s">
        <v>35658</v>
      </c>
      <c r="C3944" s="365" t="s">
        <v>1589</v>
      </c>
      <c r="D3944" s="365" t="s">
        <v>1584</v>
      </c>
      <c r="E3944" s="366">
        <v>17.66</v>
      </c>
    </row>
    <row r="3945" spans="1:5" ht="12.75">
      <c r="A3945" s="365">
        <v>6194</v>
      </c>
      <c r="B3945" s="365" t="s">
        <v>35659</v>
      </c>
      <c r="C3945" s="365" t="s">
        <v>1589</v>
      </c>
      <c r="D3945" s="365" t="s">
        <v>1584</v>
      </c>
      <c r="E3945" s="366">
        <v>5.74</v>
      </c>
    </row>
    <row r="3946" spans="1:5" ht="12.75">
      <c r="A3946" s="365">
        <v>10567</v>
      </c>
      <c r="B3946" s="365" t="s">
        <v>35660</v>
      </c>
      <c r="C3946" s="365" t="s">
        <v>1589</v>
      </c>
      <c r="D3946" s="365" t="s">
        <v>1584</v>
      </c>
      <c r="E3946" s="366">
        <v>9.08</v>
      </c>
    </row>
    <row r="3947" spans="1:5" ht="12.75">
      <c r="A3947" s="365">
        <v>6212</v>
      </c>
      <c r="B3947" s="365" t="s">
        <v>35661</v>
      </c>
      <c r="C3947" s="365" t="s">
        <v>1589</v>
      </c>
      <c r="D3947" s="365" t="s">
        <v>1588</v>
      </c>
      <c r="E3947" s="366">
        <v>13.33</v>
      </c>
    </row>
    <row r="3948" spans="1:5" ht="12.75">
      <c r="A3948" s="365">
        <v>3993</v>
      </c>
      <c r="B3948" s="365" t="s">
        <v>35662</v>
      </c>
      <c r="C3948" s="365" t="s">
        <v>1585</v>
      </c>
      <c r="D3948" s="365" t="s">
        <v>1584</v>
      </c>
      <c r="E3948" s="366">
        <v>114.17</v>
      </c>
    </row>
    <row r="3949" spans="1:5" ht="12.75">
      <c r="A3949" s="365">
        <v>3990</v>
      </c>
      <c r="B3949" s="365" t="s">
        <v>35663</v>
      </c>
      <c r="C3949" s="365" t="s">
        <v>1589</v>
      </c>
      <c r="D3949" s="365" t="s">
        <v>1584</v>
      </c>
      <c r="E3949" s="366">
        <v>21.48</v>
      </c>
    </row>
    <row r="3950" spans="1:5" ht="12.75">
      <c r="A3950" s="365">
        <v>3992</v>
      </c>
      <c r="B3950" s="365" t="s">
        <v>35664</v>
      </c>
      <c r="C3950" s="365" t="s">
        <v>1589</v>
      </c>
      <c r="D3950" s="365" t="s">
        <v>1584</v>
      </c>
      <c r="E3950" s="366">
        <v>29</v>
      </c>
    </row>
    <row r="3951" spans="1:5" ht="12.75">
      <c r="A3951" s="365">
        <v>6178</v>
      </c>
      <c r="B3951" s="365" t="s">
        <v>35665</v>
      </c>
      <c r="C3951" s="365" t="s">
        <v>1585</v>
      </c>
      <c r="D3951" s="365" t="s">
        <v>1584</v>
      </c>
      <c r="E3951" s="366">
        <v>245.54</v>
      </c>
    </row>
    <row r="3952" spans="1:5" ht="12.75">
      <c r="A3952" s="365">
        <v>6180</v>
      </c>
      <c r="B3952" s="365" t="s">
        <v>35666</v>
      </c>
      <c r="C3952" s="365" t="s">
        <v>1585</v>
      </c>
      <c r="D3952" s="365" t="s">
        <v>1588</v>
      </c>
      <c r="E3952" s="366">
        <v>265</v>
      </c>
    </row>
    <row r="3953" spans="1:5" ht="12.75">
      <c r="A3953" s="365">
        <v>6182</v>
      </c>
      <c r="B3953" s="365" t="s">
        <v>35667</v>
      </c>
      <c r="C3953" s="365" t="s">
        <v>1585</v>
      </c>
      <c r="D3953" s="365" t="s">
        <v>1584</v>
      </c>
      <c r="E3953" s="366">
        <v>328.93</v>
      </c>
    </row>
    <row r="3954" spans="1:5" ht="12.75">
      <c r="A3954" s="365">
        <v>43614</v>
      </c>
      <c r="B3954" s="365" t="s">
        <v>35668</v>
      </c>
      <c r="C3954" s="365" t="s">
        <v>1589</v>
      </c>
      <c r="D3954" s="365" t="s">
        <v>1584</v>
      </c>
      <c r="E3954" s="366">
        <v>14.51</v>
      </c>
    </row>
    <row r="3955" spans="1:5" ht="12.75">
      <c r="A3955" s="365">
        <v>6189</v>
      </c>
      <c r="B3955" s="365" t="s">
        <v>35669</v>
      </c>
      <c r="C3955" s="365" t="s">
        <v>1589</v>
      </c>
      <c r="D3955" s="365" t="s">
        <v>1584</v>
      </c>
      <c r="E3955" s="366">
        <v>25.78</v>
      </c>
    </row>
    <row r="3956" spans="1:5" ht="12.75">
      <c r="A3956" s="365">
        <v>6214</v>
      </c>
      <c r="B3956" s="365" t="s">
        <v>35670</v>
      </c>
      <c r="C3956" s="365" t="s">
        <v>1585</v>
      </c>
      <c r="D3956" s="365" t="s">
        <v>1584</v>
      </c>
      <c r="E3956" s="366">
        <v>153.81</v>
      </c>
    </row>
    <row r="3957" spans="1:5" ht="12.75">
      <c r="A3957" s="365">
        <v>36153</v>
      </c>
      <c r="B3957" s="365" t="s">
        <v>35671</v>
      </c>
      <c r="C3957" s="365" t="s">
        <v>1583</v>
      </c>
      <c r="D3957" s="365" t="s">
        <v>1584</v>
      </c>
      <c r="E3957" s="366">
        <v>199.28</v>
      </c>
    </row>
    <row r="3958" spans="1:5" ht="12.75">
      <c r="A3958" s="365">
        <v>10740</v>
      </c>
      <c r="B3958" s="365" t="s">
        <v>35672</v>
      </c>
      <c r="C3958" s="365" t="s">
        <v>1583</v>
      </c>
      <c r="D3958" s="365" t="s">
        <v>1586</v>
      </c>
      <c r="E3958" s="364">
        <v>10697.06</v>
      </c>
    </row>
    <row r="3959" spans="1:5" ht="12.75">
      <c r="A3959" s="365">
        <v>13914</v>
      </c>
      <c r="B3959" s="365" t="s">
        <v>35673</v>
      </c>
      <c r="C3959" s="365" t="s">
        <v>1583</v>
      </c>
      <c r="D3959" s="365" t="s">
        <v>1586</v>
      </c>
      <c r="E3959" s="366">
        <v>773.97</v>
      </c>
    </row>
    <row r="3960" spans="1:5" ht="12.75">
      <c r="A3960" s="365">
        <v>10742</v>
      </c>
      <c r="B3960" s="365" t="s">
        <v>35674</v>
      </c>
      <c r="C3960" s="365" t="s">
        <v>1583</v>
      </c>
      <c r="D3960" s="365" t="s">
        <v>1586</v>
      </c>
      <c r="E3960" s="364">
        <v>1128.8499999999999</v>
      </c>
    </row>
    <row r="3961" spans="1:5" ht="12.75">
      <c r="A3961" s="365">
        <v>38465</v>
      </c>
      <c r="B3961" s="365" t="s">
        <v>35675</v>
      </c>
      <c r="C3961" s="365" t="s">
        <v>1583</v>
      </c>
      <c r="D3961" s="365" t="s">
        <v>1584</v>
      </c>
      <c r="E3961" s="366">
        <v>40.520000000000003</v>
      </c>
    </row>
    <row r="3962" spans="1:5" ht="12.75">
      <c r="A3962" s="365">
        <v>7543</v>
      </c>
      <c r="B3962" s="365" t="s">
        <v>35676</v>
      </c>
      <c r="C3962" s="365" t="s">
        <v>1583</v>
      </c>
      <c r="D3962" s="365" t="s">
        <v>1584</v>
      </c>
      <c r="E3962" s="366">
        <v>6.32</v>
      </c>
    </row>
    <row r="3963" spans="1:5" ht="12.75">
      <c r="A3963" s="365">
        <v>43427</v>
      </c>
      <c r="B3963" s="365" t="s">
        <v>35677</v>
      </c>
      <c r="C3963" s="365" t="s">
        <v>1583</v>
      </c>
      <c r="D3963" s="365" t="s">
        <v>1584</v>
      </c>
      <c r="E3963" s="364">
        <v>1627.41</v>
      </c>
    </row>
    <row r="3964" spans="1:5" ht="12.75">
      <c r="A3964" s="365">
        <v>41613</v>
      </c>
      <c r="B3964" s="365" t="s">
        <v>35678</v>
      </c>
      <c r="C3964" s="365" t="s">
        <v>1583</v>
      </c>
      <c r="D3964" s="365" t="s">
        <v>1584</v>
      </c>
      <c r="E3964" s="366">
        <v>104.61</v>
      </c>
    </row>
    <row r="3965" spans="1:5" ht="12.75">
      <c r="A3965" s="365">
        <v>41614</v>
      </c>
      <c r="B3965" s="365" t="s">
        <v>35679</v>
      </c>
      <c r="C3965" s="365" t="s">
        <v>1583</v>
      </c>
      <c r="D3965" s="365" t="s">
        <v>1584</v>
      </c>
      <c r="E3965" s="366">
        <v>133.29</v>
      </c>
    </row>
    <row r="3966" spans="1:5" ht="12.75">
      <c r="A3966" s="365">
        <v>41615</v>
      </c>
      <c r="B3966" s="365" t="s">
        <v>35680</v>
      </c>
      <c r="C3966" s="365" t="s">
        <v>1583</v>
      </c>
      <c r="D3966" s="365" t="s">
        <v>1584</v>
      </c>
      <c r="E3966" s="366">
        <v>206.02</v>
      </c>
    </row>
    <row r="3967" spans="1:5" ht="12.75">
      <c r="A3967" s="365">
        <v>41616</v>
      </c>
      <c r="B3967" s="365" t="s">
        <v>35681</v>
      </c>
      <c r="C3967" s="365" t="s">
        <v>1583</v>
      </c>
      <c r="D3967" s="365" t="s">
        <v>1584</v>
      </c>
      <c r="E3967" s="366">
        <v>307.82</v>
      </c>
    </row>
    <row r="3968" spans="1:5" ht="12.75">
      <c r="A3968" s="365">
        <v>41617</v>
      </c>
      <c r="B3968" s="365" t="s">
        <v>35682</v>
      </c>
      <c r="C3968" s="365" t="s">
        <v>1583</v>
      </c>
      <c r="D3968" s="365" t="s">
        <v>1584</v>
      </c>
      <c r="E3968" s="366">
        <v>612.07000000000005</v>
      </c>
    </row>
    <row r="3969" spans="1:5" ht="12.75">
      <c r="A3969" s="365">
        <v>41618</v>
      </c>
      <c r="B3969" s="365" t="s">
        <v>35683</v>
      </c>
      <c r="C3969" s="365" t="s">
        <v>1583</v>
      </c>
      <c r="D3969" s="365" t="s">
        <v>1584</v>
      </c>
      <c r="E3969" s="364">
        <v>1126.78</v>
      </c>
    </row>
    <row r="3970" spans="1:5" ht="12.75">
      <c r="A3970" s="365">
        <v>43428</v>
      </c>
      <c r="B3970" s="365" t="s">
        <v>35684</v>
      </c>
      <c r="C3970" s="365" t="s">
        <v>1583</v>
      </c>
      <c r="D3970" s="365" t="s">
        <v>1584</v>
      </c>
      <c r="E3970" s="364">
        <v>1979.21</v>
      </c>
    </row>
    <row r="3971" spans="1:5" ht="12.75">
      <c r="A3971" s="365">
        <v>41619</v>
      </c>
      <c r="B3971" s="365" t="s">
        <v>35685</v>
      </c>
      <c r="C3971" s="365" t="s">
        <v>1583</v>
      </c>
      <c r="D3971" s="365" t="s">
        <v>1584</v>
      </c>
      <c r="E3971" s="366">
        <v>128.22999999999999</v>
      </c>
    </row>
    <row r="3972" spans="1:5" ht="12.75">
      <c r="A3972" s="365">
        <v>41620</v>
      </c>
      <c r="B3972" s="365" t="s">
        <v>35686</v>
      </c>
      <c r="C3972" s="365" t="s">
        <v>1583</v>
      </c>
      <c r="D3972" s="365" t="s">
        <v>1584</v>
      </c>
      <c r="E3972" s="366">
        <v>161.97999999999999</v>
      </c>
    </row>
    <row r="3973" spans="1:5" ht="12.75">
      <c r="A3973" s="365">
        <v>41622</v>
      </c>
      <c r="B3973" s="365" t="s">
        <v>35687</v>
      </c>
      <c r="C3973" s="365" t="s">
        <v>1583</v>
      </c>
      <c r="D3973" s="365" t="s">
        <v>1584</v>
      </c>
      <c r="E3973" s="366">
        <v>280.93</v>
      </c>
    </row>
    <row r="3974" spans="1:5" ht="12.75">
      <c r="A3974" s="365">
        <v>41623</v>
      </c>
      <c r="B3974" s="365" t="s">
        <v>35688</v>
      </c>
      <c r="C3974" s="365" t="s">
        <v>1583</v>
      </c>
      <c r="D3974" s="365" t="s">
        <v>1584</v>
      </c>
      <c r="E3974" s="366">
        <v>431.95</v>
      </c>
    </row>
    <row r="3975" spans="1:5" ht="12.75">
      <c r="A3975" s="365">
        <v>41624</v>
      </c>
      <c r="B3975" s="365" t="s">
        <v>35689</v>
      </c>
      <c r="C3975" s="365" t="s">
        <v>1583</v>
      </c>
      <c r="D3975" s="365" t="s">
        <v>1584</v>
      </c>
      <c r="E3975" s="366">
        <v>809.9</v>
      </c>
    </row>
    <row r="3976" spans="1:5" ht="12.75">
      <c r="A3976" s="365">
        <v>41625</v>
      </c>
      <c r="B3976" s="365" t="s">
        <v>35690</v>
      </c>
      <c r="C3976" s="365" t="s">
        <v>1583</v>
      </c>
      <c r="D3976" s="365" t="s">
        <v>1584</v>
      </c>
      <c r="E3976" s="364">
        <v>1246.07</v>
      </c>
    </row>
    <row r="3977" spans="1:5" ht="12.75">
      <c r="A3977" s="365">
        <v>39352</v>
      </c>
      <c r="B3977" s="365" t="s">
        <v>35691</v>
      </c>
      <c r="C3977" s="365" t="s">
        <v>1583</v>
      </c>
      <c r="D3977" s="365" t="s">
        <v>1584</v>
      </c>
      <c r="E3977" s="366">
        <v>3.9</v>
      </c>
    </row>
    <row r="3978" spans="1:5" ht="12.75">
      <c r="A3978" s="365">
        <v>39346</v>
      </c>
      <c r="B3978" s="365" t="s">
        <v>35692</v>
      </c>
      <c r="C3978" s="365" t="s">
        <v>1583</v>
      </c>
      <c r="D3978" s="365" t="s">
        <v>1584</v>
      </c>
      <c r="E3978" s="366">
        <v>3.9</v>
      </c>
    </row>
    <row r="3979" spans="1:5" ht="12.75">
      <c r="A3979" s="365">
        <v>39350</v>
      </c>
      <c r="B3979" s="365" t="s">
        <v>35693</v>
      </c>
      <c r="C3979" s="365" t="s">
        <v>1583</v>
      </c>
      <c r="D3979" s="365" t="s">
        <v>1584</v>
      </c>
      <c r="E3979" s="366">
        <v>4.2</v>
      </c>
    </row>
    <row r="3980" spans="1:5" ht="12.75">
      <c r="A3980" s="365">
        <v>39351</v>
      </c>
      <c r="B3980" s="365" t="s">
        <v>35694</v>
      </c>
      <c r="C3980" s="365" t="s">
        <v>1583</v>
      </c>
      <c r="D3980" s="365" t="s">
        <v>1584</v>
      </c>
      <c r="E3980" s="366">
        <v>4.8600000000000003</v>
      </c>
    </row>
    <row r="3981" spans="1:5" ht="12.75">
      <c r="A3981" s="365">
        <v>38837</v>
      </c>
      <c r="B3981" s="365" t="s">
        <v>35695</v>
      </c>
      <c r="C3981" s="365" t="s">
        <v>1583</v>
      </c>
      <c r="D3981" s="365" t="s">
        <v>1586</v>
      </c>
      <c r="E3981" s="366">
        <v>7.14</v>
      </c>
    </row>
    <row r="3982" spans="1:5" ht="12.75">
      <c r="A3982" s="365">
        <v>38836</v>
      </c>
      <c r="B3982" s="365" t="s">
        <v>35696</v>
      </c>
      <c r="C3982" s="365" t="s">
        <v>1583</v>
      </c>
      <c r="D3982" s="365" t="s">
        <v>1586</v>
      </c>
      <c r="E3982" s="366">
        <v>4.99</v>
      </c>
    </row>
    <row r="3983" spans="1:5" ht="12.75">
      <c r="A3983" s="365">
        <v>2666</v>
      </c>
      <c r="B3983" s="365" t="s">
        <v>35697</v>
      </c>
      <c r="C3983" s="365" t="s">
        <v>1583</v>
      </c>
      <c r="D3983" s="365" t="s">
        <v>1584</v>
      </c>
      <c r="E3983" s="366">
        <v>8.08</v>
      </c>
    </row>
    <row r="3984" spans="1:5" ht="12.75">
      <c r="A3984" s="365">
        <v>2668</v>
      </c>
      <c r="B3984" s="365" t="s">
        <v>35698</v>
      </c>
      <c r="C3984" s="365" t="s">
        <v>1583</v>
      </c>
      <c r="D3984" s="365" t="s">
        <v>1584</v>
      </c>
      <c r="E3984" s="366">
        <v>9.23</v>
      </c>
    </row>
    <row r="3985" spans="1:5" ht="12.75">
      <c r="A3985" s="365">
        <v>2664</v>
      </c>
      <c r="B3985" s="365" t="s">
        <v>35699</v>
      </c>
      <c r="C3985" s="365" t="s">
        <v>1583</v>
      </c>
      <c r="D3985" s="365" t="s">
        <v>1584</v>
      </c>
      <c r="E3985" s="366">
        <v>13.61</v>
      </c>
    </row>
    <row r="3986" spans="1:5" ht="12.75">
      <c r="A3986" s="365">
        <v>2662</v>
      </c>
      <c r="B3986" s="365" t="s">
        <v>35700</v>
      </c>
      <c r="C3986" s="365" t="s">
        <v>1583</v>
      </c>
      <c r="D3986" s="365" t="s">
        <v>1584</v>
      </c>
      <c r="E3986" s="366">
        <v>16.7</v>
      </c>
    </row>
    <row r="3987" spans="1:5" ht="12.75">
      <c r="A3987" s="365">
        <v>20964</v>
      </c>
      <c r="B3987" s="365" t="s">
        <v>35701</v>
      </c>
      <c r="C3987" s="365" t="s">
        <v>1583</v>
      </c>
      <c r="D3987" s="365" t="s">
        <v>1584</v>
      </c>
      <c r="E3987" s="366">
        <v>74.19</v>
      </c>
    </row>
    <row r="3988" spans="1:5" ht="12.75">
      <c r="A3988" s="365">
        <v>10905</v>
      </c>
      <c r="B3988" s="365" t="s">
        <v>35702</v>
      </c>
      <c r="C3988" s="365" t="s">
        <v>1583</v>
      </c>
      <c r="D3988" s="365" t="s">
        <v>1584</v>
      </c>
      <c r="E3988" s="366">
        <v>99.52</v>
      </c>
    </row>
    <row r="3989" spans="1:5" ht="12.75">
      <c r="A3989" s="365">
        <v>11289</v>
      </c>
      <c r="B3989" s="365" t="s">
        <v>35703</v>
      </c>
      <c r="C3989" s="365" t="s">
        <v>1583</v>
      </c>
      <c r="D3989" s="365" t="s">
        <v>1586</v>
      </c>
      <c r="E3989" s="366">
        <v>99.84</v>
      </c>
    </row>
    <row r="3990" spans="1:5" ht="12.75">
      <c r="A3990" s="365">
        <v>11241</v>
      </c>
      <c r="B3990" s="365" t="s">
        <v>35704</v>
      </c>
      <c r="C3990" s="365" t="s">
        <v>1583</v>
      </c>
      <c r="D3990" s="365" t="s">
        <v>1586</v>
      </c>
      <c r="E3990" s="366">
        <v>249.61</v>
      </c>
    </row>
    <row r="3991" spans="1:5" ht="12.75">
      <c r="A3991" s="365">
        <v>11301</v>
      </c>
      <c r="B3991" s="365" t="s">
        <v>35705</v>
      </c>
      <c r="C3991" s="365" t="s">
        <v>1583</v>
      </c>
      <c r="D3991" s="365" t="s">
        <v>1586</v>
      </c>
      <c r="E3991" s="366">
        <v>632.94000000000005</v>
      </c>
    </row>
    <row r="3992" spans="1:5" ht="12.75">
      <c r="A3992" s="365">
        <v>21090</v>
      </c>
      <c r="B3992" s="365" t="s">
        <v>35706</v>
      </c>
      <c r="C3992" s="365" t="s">
        <v>1583</v>
      </c>
      <c r="D3992" s="365" t="s">
        <v>1586</v>
      </c>
      <c r="E3992" s="366">
        <v>775.58</v>
      </c>
    </row>
    <row r="3993" spans="1:5" ht="12.75">
      <c r="A3993" s="365">
        <v>11315</v>
      </c>
      <c r="B3993" s="365" t="s">
        <v>35707</v>
      </c>
      <c r="C3993" s="365" t="s">
        <v>1583</v>
      </c>
      <c r="D3993" s="365" t="s">
        <v>1586</v>
      </c>
      <c r="E3993" s="366">
        <v>151.55000000000001</v>
      </c>
    </row>
    <row r="3994" spans="1:5" ht="12.75">
      <c r="A3994" s="365">
        <v>21071</v>
      </c>
      <c r="B3994" s="365" t="s">
        <v>35708</v>
      </c>
      <c r="C3994" s="365" t="s">
        <v>1583</v>
      </c>
      <c r="D3994" s="365" t="s">
        <v>1586</v>
      </c>
      <c r="E3994" s="366">
        <v>231.78</v>
      </c>
    </row>
    <row r="3995" spans="1:5" ht="12.75">
      <c r="A3995" s="365">
        <v>14112</v>
      </c>
      <c r="B3995" s="365" t="s">
        <v>35709</v>
      </c>
      <c r="C3995" s="365" t="s">
        <v>1583</v>
      </c>
      <c r="D3995" s="365" t="s">
        <v>1586</v>
      </c>
      <c r="E3995" s="366">
        <v>323.60000000000002</v>
      </c>
    </row>
    <row r="3996" spans="1:5" ht="12.75">
      <c r="A3996" s="365">
        <v>11316</v>
      </c>
      <c r="B3996" s="365" t="s">
        <v>35710</v>
      </c>
      <c r="C3996" s="365" t="s">
        <v>1583</v>
      </c>
      <c r="D3996" s="365" t="s">
        <v>1586</v>
      </c>
      <c r="E3996" s="366">
        <v>499.22</v>
      </c>
    </row>
    <row r="3997" spans="1:5" ht="12.75">
      <c r="A3997" s="365">
        <v>6243</v>
      </c>
      <c r="B3997" s="365" t="s">
        <v>35711</v>
      </c>
      <c r="C3997" s="365" t="s">
        <v>1583</v>
      </c>
      <c r="D3997" s="365" t="s">
        <v>1586</v>
      </c>
      <c r="E3997" s="366">
        <v>575</v>
      </c>
    </row>
    <row r="3998" spans="1:5" ht="12.75">
      <c r="A3998" s="365">
        <v>6240</v>
      </c>
      <c r="B3998" s="365" t="s">
        <v>35712</v>
      </c>
      <c r="C3998" s="365" t="s">
        <v>1583</v>
      </c>
      <c r="D3998" s="365" t="s">
        <v>1586</v>
      </c>
      <c r="E3998" s="366">
        <v>761.31</v>
      </c>
    </row>
    <row r="3999" spans="1:5" ht="12.75">
      <c r="A3999" s="365">
        <v>11296</v>
      </c>
      <c r="B3999" s="365" t="s">
        <v>35713</v>
      </c>
      <c r="C3999" s="365" t="s">
        <v>1583</v>
      </c>
      <c r="D3999" s="365" t="s">
        <v>1586</v>
      </c>
      <c r="E3999" s="364">
        <v>2425.69</v>
      </c>
    </row>
    <row r="4000" spans="1:5" ht="12.75">
      <c r="A4000" s="365">
        <v>11299</v>
      </c>
      <c r="B4000" s="365" t="s">
        <v>35714</v>
      </c>
      <c r="C4000" s="365" t="s">
        <v>1583</v>
      </c>
      <c r="D4000" s="365" t="s">
        <v>1586</v>
      </c>
      <c r="E4000" s="366">
        <v>821.04</v>
      </c>
    </row>
    <row r="4001" spans="1:5" ht="12.75">
      <c r="A4001" s="365">
        <v>11688</v>
      </c>
      <c r="B4001" s="365" t="s">
        <v>35715</v>
      </c>
      <c r="C4001" s="365" t="s">
        <v>1583</v>
      </c>
      <c r="D4001" s="365" t="s">
        <v>1584</v>
      </c>
      <c r="E4001" s="366">
        <v>498.85</v>
      </c>
    </row>
    <row r="4002" spans="1:5" ht="12.75">
      <c r="A4002" s="365">
        <v>37736</v>
      </c>
      <c r="B4002" s="365" t="s">
        <v>35716</v>
      </c>
      <c r="C4002" s="365" t="s">
        <v>1583</v>
      </c>
      <c r="D4002" s="365" t="s">
        <v>1586</v>
      </c>
      <c r="E4002" s="364">
        <v>82950</v>
      </c>
    </row>
    <row r="4003" spans="1:5" ht="12.75">
      <c r="A4003" s="365">
        <v>37739</v>
      </c>
      <c r="B4003" s="365" t="s">
        <v>35717</v>
      </c>
      <c r="C4003" s="365" t="s">
        <v>1583</v>
      </c>
      <c r="D4003" s="365" t="s">
        <v>1586</v>
      </c>
      <c r="E4003" s="364">
        <v>102092.3</v>
      </c>
    </row>
    <row r="4004" spans="1:5" ht="12.75">
      <c r="A4004" s="365">
        <v>37740</v>
      </c>
      <c r="B4004" s="365" t="s">
        <v>35718</v>
      </c>
      <c r="C4004" s="365" t="s">
        <v>1583</v>
      </c>
      <c r="D4004" s="365" t="s">
        <v>1586</v>
      </c>
      <c r="E4004" s="364">
        <v>58259.19</v>
      </c>
    </row>
    <row r="4005" spans="1:5" ht="12.75">
      <c r="A4005" s="365">
        <v>37738</v>
      </c>
      <c r="B4005" s="365" t="s">
        <v>35719</v>
      </c>
      <c r="C4005" s="365" t="s">
        <v>1583</v>
      </c>
      <c r="D4005" s="365" t="s">
        <v>1586</v>
      </c>
      <c r="E4005" s="364">
        <v>69217.47</v>
      </c>
    </row>
    <row r="4006" spans="1:5" ht="12.75">
      <c r="A4006" s="365">
        <v>37737</v>
      </c>
      <c r="B4006" s="365" t="s">
        <v>35720</v>
      </c>
      <c r="C4006" s="365" t="s">
        <v>1583</v>
      </c>
      <c r="D4006" s="365" t="s">
        <v>1586</v>
      </c>
      <c r="E4006" s="364">
        <v>55068.81</v>
      </c>
    </row>
    <row r="4007" spans="1:5" ht="12.75">
      <c r="A4007" s="365">
        <v>25014</v>
      </c>
      <c r="B4007" s="365" t="s">
        <v>35721</v>
      </c>
      <c r="C4007" s="365" t="s">
        <v>1583</v>
      </c>
      <c r="D4007" s="365" t="s">
        <v>1586</v>
      </c>
      <c r="E4007" s="364">
        <v>115339.33</v>
      </c>
    </row>
    <row r="4008" spans="1:5" ht="12.75">
      <c r="A4008" s="365">
        <v>25013</v>
      </c>
      <c r="B4008" s="365" t="s">
        <v>35722</v>
      </c>
      <c r="C4008" s="365" t="s">
        <v>1583</v>
      </c>
      <c r="D4008" s="365" t="s">
        <v>1586</v>
      </c>
      <c r="E4008" s="364">
        <v>120887.83</v>
      </c>
    </row>
    <row r="4009" spans="1:5" ht="12.75">
      <c r="A4009" s="365">
        <v>14405</v>
      </c>
      <c r="B4009" s="365" t="s">
        <v>35723</v>
      </c>
      <c r="C4009" s="365" t="s">
        <v>1583</v>
      </c>
      <c r="D4009" s="365" t="s">
        <v>1586</v>
      </c>
      <c r="E4009" s="364">
        <v>141902.75</v>
      </c>
    </row>
    <row r="4010" spans="1:5" ht="12.75">
      <c r="A4010" s="365">
        <v>20271</v>
      </c>
      <c r="B4010" s="365" t="s">
        <v>35724</v>
      </c>
      <c r="C4010" s="365" t="s">
        <v>1583</v>
      </c>
      <c r="D4010" s="365" t="s">
        <v>1584</v>
      </c>
      <c r="E4010" s="366">
        <v>508.42</v>
      </c>
    </row>
    <row r="4011" spans="1:5" ht="12.75">
      <c r="A4011" s="365">
        <v>10423</v>
      </c>
      <c r="B4011" s="365" t="s">
        <v>35725</v>
      </c>
      <c r="C4011" s="365" t="s">
        <v>1583</v>
      </c>
      <c r="D4011" s="365" t="s">
        <v>1584</v>
      </c>
      <c r="E4011" s="366">
        <v>373.29</v>
      </c>
    </row>
    <row r="4012" spans="1:5" ht="12.75">
      <c r="A4012" s="365">
        <v>36790</v>
      </c>
      <c r="B4012" s="365" t="s">
        <v>35726</v>
      </c>
      <c r="C4012" s="365" t="s">
        <v>1583</v>
      </c>
      <c r="D4012" s="365" t="s">
        <v>1584</v>
      </c>
      <c r="E4012" s="366">
        <v>203.26</v>
      </c>
    </row>
    <row r="4013" spans="1:5" ht="12.75">
      <c r="A4013" s="365">
        <v>37589</v>
      </c>
      <c r="B4013" s="365" t="s">
        <v>35727</v>
      </c>
      <c r="C4013" s="365" t="s">
        <v>1583</v>
      </c>
      <c r="D4013" s="365" t="s">
        <v>1584</v>
      </c>
      <c r="E4013" s="366">
        <v>249.04</v>
      </c>
    </row>
    <row r="4014" spans="1:5" ht="12.75">
      <c r="A4014" s="365">
        <v>11690</v>
      </c>
      <c r="B4014" s="365" t="s">
        <v>35728</v>
      </c>
      <c r="C4014" s="365" t="s">
        <v>1583</v>
      </c>
      <c r="D4014" s="365" t="s">
        <v>1584</v>
      </c>
      <c r="E4014" s="366">
        <v>132.30000000000001</v>
      </c>
    </row>
    <row r="4015" spans="1:5" ht="12.75">
      <c r="A4015" s="365">
        <v>20234</v>
      </c>
      <c r="B4015" s="365" t="s">
        <v>35729</v>
      </c>
      <c r="C4015" s="365" t="s">
        <v>1583</v>
      </c>
      <c r="D4015" s="365" t="s">
        <v>1584</v>
      </c>
      <c r="E4015" s="366">
        <v>167.42</v>
      </c>
    </row>
    <row r="4016" spans="1:5" ht="12.75">
      <c r="A4016" s="365">
        <v>4763</v>
      </c>
      <c r="B4016" s="365" t="s">
        <v>35730</v>
      </c>
      <c r="C4016" s="365" t="s">
        <v>1587</v>
      </c>
      <c r="D4016" s="365" t="s">
        <v>1584</v>
      </c>
      <c r="E4016" s="366">
        <v>21.15</v>
      </c>
    </row>
    <row r="4017" spans="1:5" ht="12.75">
      <c r="A4017" s="365">
        <v>41070</v>
      </c>
      <c r="B4017" s="365" t="s">
        <v>35731</v>
      </c>
      <c r="C4017" s="365" t="s">
        <v>1593</v>
      </c>
      <c r="D4017" s="365" t="s">
        <v>1584</v>
      </c>
      <c r="E4017" s="364">
        <v>3713.23</v>
      </c>
    </row>
    <row r="4018" spans="1:5" ht="12.75">
      <c r="A4018" s="365">
        <v>44480</v>
      </c>
      <c r="B4018" s="365" t="s">
        <v>35732</v>
      </c>
      <c r="C4018" s="365" t="s">
        <v>1592</v>
      </c>
      <c r="D4018" s="365" t="s">
        <v>1584</v>
      </c>
      <c r="E4018" s="366">
        <v>15.7</v>
      </c>
    </row>
    <row r="4019" spans="1:5" ht="12.75">
      <c r="A4019" s="365">
        <v>11457</v>
      </c>
      <c r="B4019" s="365" t="s">
        <v>35733</v>
      </c>
      <c r="C4019" s="365" t="s">
        <v>1583</v>
      </c>
      <c r="D4019" s="365" t="s">
        <v>1584</v>
      </c>
      <c r="E4019" s="366">
        <v>44.6</v>
      </c>
    </row>
    <row r="4020" spans="1:5" ht="12.75">
      <c r="A4020" s="365">
        <v>44073</v>
      </c>
      <c r="B4020" s="365" t="s">
        <v>35734</v>
      </c>
      <c r="C4020" s="365" t="s">
        <v>1589</v>
      </c>
      <c r="D4020" s="365" t="s">
        <v>1584</v>
      </c>
      <c r="E4020" s="366">
        <v>0.75</v>
      </c>
    </row>
    <row r="4021" spans="1:5" ht="12.75">
      <c r="A4021" s="365">
        <v>44253</v>
      </c>
      <c r="B4021" s="365" t="s">
        <v>35735</v>
      </c>
      <c r="C4021" s="365" t="s">
        <v>1583</v>
      </c>
      <c r="D4021" s="365" t="s">
        <v>1584</v>
      </c>
      <c r="E4021" s="366">
        <v>300.06</v>
      </c>
    </row>
    <row r="4022" spans="1:5" ht="12.75">
      <c r="A4022" s="365">
        <v>21121</v>
      </c>
      <c r="B4022" s="365" t="s">
        <v>35736</v>
      </c>
      <c r="C4022" s="365" t="s">
        <v>1583</v>
      </c>
      <c r="D4022" s="365" t="s">
        <v>1584</v>
      </c>
      <c r="E4022" s="366">
        <v>4.3</v>
      </c>
    </row>
    <row r="4023" spans="1:5" ht="12.75">
      <c r="A4023" s="365">
        <v>38010</v>
      </c>
      <c r="B4023" s="365" t="s">
        <v>35737</v>
      </c>
      <c r="C4023" s="365" t="s">
        <v>1583</v>
      </c>
      <c r="D4023" s="365" t="s">
        <v>1584</v>
      </c>
      <c r="E4023" s="366">
        <v>5.36</v>
      </c>
    </row>
    <row r="4024" spans="1:5" ht="12.75">
      <c r="A4024" s="365">
        <v>38011</v>
      </c>
      <c r="B4024" s="365" t="s">
        <v>35738</v>
      </c>
      <c r="C4024" s="365" t="s">
        <v>1583</v>
      </c>
      <c r="D4024" s="365" t="s">
        <v>1584</v>
      </c>
      <c r="E4024" s="366">
        <v>10.74</v>
      </c>
    </row>
    <row r="4025" spans="1:5" ht="12.75">
      <c r="A4025" s="365">
        <v>38012</v>
      </c>
      <c r="B4025" s="365" t="s">
        <v>35739</v>
      </c>
      <c r="C4025" s="365" t="s">
        <v>1583</v>
      </c>
      <c r="D4025" s="365" t="s">
        <v>1584</v>
      </c>
      <c r="E4025" s="366">
        <v>40.96</v>
      </c>
    </row>
    <row r="4026" spans="1:5" ht="12.75">
      <c r="A4026" s="365">
        <v>38013</v>
      </c>
      <c r="B4026" s="365" t="s">
        <v>35740</v>
      </c>
      <c r="C4026" s="365" t="s">
        <v>1583</v>
      </c>
      <c r="D4026" s="365" t="s">
        <v>1584</v>
      </c>
      <c r="E4026" s="366">
        <v>52.62</v>
      </c>
    </row>
    <row r="4027" spans="1:5" ht="12.75">
      <c r="A4027" s="365">
        <v>38014</v>
      </c>
      <c r="B4027" s="365" t="s">
        <v>35741</v>
      </c>
      <c r="C4027" s="365" t="s">
        <v>1583</v>
      </c>
      <c r="D4027" s="365" t="s">
        <v>1584</v>
      </c>
      <c r="E4027" s="366">
        <v>87.87</v>
      </c>
    </row>
    <row r="4028" spans="1:5" ht="12.75">
      <c r="A4028" s="365">
        <v>38015</v>
      </c>
      <c r="B4028" s="365" t="s">
        <v>35742</v>
      </c>
      <c r="C4028" s="365" t="s">
        <v>1583</v>
      </c>
      <c r="D4028" s="365" t="s">
        <v>1584</v>
      </c>
      <c r="E4028" s="366">
        <v>206.59</v>
      </c>
    </row>
    <row r="4029" spans="1:5" ht="12.75">
      <c r="A4029" s="365">
        <v>38016</v>
      </c>
      <c r="B4029" s="365" t="s">
        <v>35743</v>
      </c>
      <c r="C4029" s="365" t="s">
        <v>1583</v>
      </c>
      <c r="D4029" s="365" t="s">
        <v>1584</v>
      </c>
      <c r="E4029" s="366">
        <v>240.24</v>
      </c>
    </row>
    <row r="4030" spans="1:5" ht="12.75">
      <c r="A4030" s="365">
        <v>12741</v>
      </c>
      <c r="B4030" s="365" t="s">
        <v>35744</v>
      </c>
      <c r="C4030" s="365" t="s">
        <v>1583</v>
      </c>
      <c r="D4030" s="365" t="s">
        <v>1586</v>
      </c>
      <c r="E4030" s="364">
        <v>1351.06</v>
      </c>
    </row>
    <row r="4031" spans="1:5" ht="12.75">
      <c r="A4031" s="365">
        <v>12733</v>
      </c>
      <c r="B4031" s="365" t="s">
        <v>35745</v>
      </c>
      <c r="C4031" s="365" t="s">
        <v>1583</v>
      </c>
      <c r="D4031" s="365" t="s">
        <v>1586</v>
      </c>
      <c r="E4031" s="366">
        <v>6.79</v>
      </c>
    </row>
    <row r="4032" spans="1:5" ht="12.75">
      <c r="A4032" s="365">
        <v>12734</v>
      </c>
      <c r="B4032" s="365" t="s">
        <v>35746</v>
      </c>
      <c r="C4032" s="365" t="s">
        <v>1583</v>
      </c>
      <c r="D4032" s="365" t="s">
        <v>1586</v>
      </c>
      <c r="E4032" s="366">
        <v>14.49</v>
      </c>
    </row>
    <row r="4033" spans="1:5" ht="12.75">
      <c r="A4033" s="365">
        <v>12735</v>
      </c>
      <c r="B4033" s="365" t="s">
        <v>35747</v>
      </c>
      <c r="C4033" s="365" t="s">
        <v>1583</v>
      </c>
      <c r="D4033" s="365" t="s">
        <v>1586</v>
      </c>
      <c r="E4033" s="366">
        <v>23.83</v>
      </c>
    </row>
    <row r="4034" spans="1:5" ht="12.75">
      <c r="A4034" s="365">
        <v>12736</v>
      </c>
      <c r="B4034" s="365" t="s">
        <v>35748</v>
      </c>
      <c r="C4034" s="365" t="s">
        <v>1583</v>
      </c>
      <c r="D4034" s="365" t="s">
        <v>1586</v>
      </c>
      <c r="E4034" s="366">
        <v>54.49</v>
      </c>
    </row>
    <row r="4035" spans="1:5" ht="12.75">
      <c r="A4035" s="365">
        <v>12737</v>
      </c>
      <c r="B4035" s="365" t="s">
        <v>35749</v>
      </c>
      <c r="C4035" s="365" t="s">
        <v>1583</v>
      </c>
      <c r="D4035" s="365" t="s">
        <v>1586</v>
      </c>
      <c r="E4035" s="366">
        <v>70.2</v>
      </c>
    </row>
    <row r="4036" spans="1:5" ht="12.75">
      <c r="A4036" s="365">
        <v>12738</v>
      </c>
      <c r="B4036" s="365" t="s">
        <v>35750</v>
      </c>
      <c r="C4036" s="365" t="s">
        <v>1583</v>
      </c>
      <c r="D4036" s="365" t="s">
        <v>1586</v>
      </c>
      <c r="E4036" s="366">
        <v>138.74</v>
      </c>
    </row>
    <row r="4037" spans="1:5" ht="12.75">
      <c r="A4037" s="365">
        <v>12739</v>
      </c>
      <c r="B4037" s="365" t="s">
        <v>35751</v>
      </c>
      <c r="C4037" s="365" t="s">
        <v>1583</v>
      </c>
      <c r="D4037" s="365" t="s">
        <v>1586</v>
      </c>
      <c r="E4037" s="366">
        <v>394.95</v>
      </c>
    </row>
    <row r="4038" spans="1:5" ht="12.75">
      <c r="A4038" s="365">
        <v>12740</v>
      </c>
      <c r="B4038" s="365" t="s">
        <v>35752</v>
      </c>
      <c r="C4038" s="365" t="s">
        <v>1583</v>
      </c>
      <c r="D4038" s="365" t="s">
        <v>1586</v>
      </c>
      <c r="E4038" s="366">
        <v>617.91999999999996</v>
      </c>
    </row>
    <row r="4039" spans="1:5" ht="12.75">
      <c r="A4039" s="365">
        <v>6297</v>
      </c>
      <c r="B4039" s="365" t="s">
        <v>35753</v>
      </c>
      <c r="C4039" s="365" t="s">
        <v>1583</v>
      </c>
      <c r="D4039" s="365" t="s">
        <v>1586</v>
      </c>
      <c r="E4039" s="366">
        <v>43.91</v>
      </c>
    </row>
    <row r="4040" spans="1:5" ht="12.75">
      <c r="A4040" s="365">
        <v>6296</v>
      </c>
      <c r="B4040" s="365" t="s">
        <v>35754</v>
      </c>
      <c r="C4040" s="365" t="s">
        <v>1583</v>
      </c>
      <c r="D4040" s="365" t="s">
        <v>1586</v>
      </c>
      <c r="E4040" s="366">
        <v>34.659999999999997</v>
      </c>
    </row>
    <row r="4041" spans="1:5" ht="12.75">
      <c r="A4041" s="365">
        <v>6294</v>
      </c>
      <c r="B4041" s="365" t="s">
        <v>35755</v>
      </c>
      <c r="C4041" s="365" t="s">
        <v>1583</v>
      </c>
      <c r="D4041" s="365" t="s">
        <v>1586</v>
      </c>
      <c r="E4041" s="366">
        <v>9.8800000000000008</v>
      </c>
    </row>
    <row r="4042" spans="1:5" ht="12.75">
      <c r="A4042" s="365">
        <v>6323</v>
      </c>
      <c r="B4042" s="365" t="s">
        <v>35756</v>
      </c>
      <c r="C4042" s="365" t="s">
        <v>1583</v>
      </c>
      <c r="D4042" s="365" t="s">
        <v>1586</v>
      </c>
      <c r="E4042" s="366">
        <v>22.64</v>
      </c>
    </row>
    <row r="4043" spans="1:5" ht="12.75">
      <c r="A4043" s="365">
        <v>6299</v>
      </c>
      <c r="B4043" s="365" t="s">
        <v>35757</v>
      </c>
      <c r="C4043" s="365" t="s">
        <v>1583</v>
      </c>
      <c r="D4043" s="365" t="s">
        <v>1586</v>
      </c>
      <c r="E4043" s="366">
        <v>132.06</v>
      </c>
    </row>
    <row r="4044" spans="1:5" ht="12.75">
      <c r="A4044" s="365">
        <v>6298</v>
      </c>
      <c r="B4044" s="365" t="s">
        <v>35758</v>
      </c>
      <c r="C4044" s="365" t="s">
        <v>1583</v>
      </c>
      <c r="D4044" s="365" t="s">
        <v>1586</v>
      </c>
      <c r="E4044" s="366">
        <v>69.55</v>
      </c>
    </row>
    <row r="4045" spans="1:5" ht="12.75">
      <c r="A4045" s="365">
        <v>6295</v>
      </c>
      <c r="B4045" s="365" t="s">
        <v>35759</v>
      </c>
      <c r="C4045" s="365" t="s">
        <v>1583</v>
      </c>
      <c r="D4045" s="365" t="s">
        <v>1586</v>
      </c>
      <c r="E4045" s="366">
        <v>14.07</v>
      </c>
    </row>
    <row r="4046" spans="1:5" ht="12.75">
      <c r="A4046" s="365">
        <v>6322</v>
      </c>
      <c r="B4046" s="365" t="s">
        <v>35760</v>
      </c>
      <c r="C4046" s="365" t="s">
        <v>1583</v>
      </c>
      <c r="D4046" s="365" t="s">
        <v>1586</v>
      </c>
      <c r="E4046" s="366">
        <v>176.87</v>
      </c>
    </row>
    <row r="4047" spans="1:5" ht="12.75">
      <c r="A4047" s="365">
        <v>6300</v>
      </c>
      <c r="B4047" s="365" t="s">
        <v>35761</v>
      </c>
      <c r="C4047" s="365" t="s">
        <v>1583</v>
      </c>
      <c r="D4047" s="365" t="s">
        <v>1586</v>
      </c>
      <c r="E4047" s="366">
        <v>326.08999999999997</v>
      </c>
    </row>
    <row r="4048" spans="1:5" ht="12.75">
      <c r="A4048" s="365">
        <v>6321</v>
      </c>
      <c r="B4048" s="365" t="s">
        <v>35762</v>
      </c>
      <c r="C4048" s="365" t="s">
        <v>1583</v>
      </c>
      <c r="D4048" s="365" t="s">
        <v>1586</v>
      </c>
      <c r="E4048" s="366">
        <v>465.8</v>
      </c>
    </row>
    <row r="4049" spans="1:5" ht="12.75">
      <c r="A4049" s="365">
        <v>6301</v>
      </c>
      <c r="B4049" s="365" t="s">
        <v>35763</v>
      </c>
      <c r="C4049" s="365" t="s">
        <v>1583</v>
      </c>
      <c r="D4049" s="365" t="s">
        <v>1586</v>
      </c>
      <c r="E4049" s="364">
        <v>1091.78</v>
      </c>
    </row>
    <row r="4050" spans="1:5" ht="12.75">
      <c r="A4050" s="365">
        <v>7105</v>
      </c>
      <c r="B4050" s="365" t="s">
        <v>35764</v>
      </c>
      <c r="C4050" s="365" t="s">
        <v>1583</v>
      </c>
      <c r="D4050" s="365" t="s">
        <v>1584</v>
      </c>
      <c r="E4050" s="366">
        <v>64.959999999999994</v>
      </c>
    </row>
    <row r="4051" spans="1:5" ht="12.75">
      <c r="A4051" s="365">
        <v>20183</v>
      </c>
      <c r="B4051" s="365" t="s">
        <v>35765</v>
      </c>
      <c r="C4051" s="365" t="s">
        <v>1583</v>
      </c>
      <c r="D4051" s="365" t="s">
        <v>1584</v>
      </c>
      <c r="E4051" s="366">
        <v>80.03</v>
      </c>
    </row>
    <row r="4052" spans="1:5" ht="12.75">
      <c r="A4052" s="365">
        <v>38448</v>
      </c>
      <c r="B4052" s="365" t="s">
        <v>35766</v>
      </c>
      <c r="C4052" s="365" t="s">
        <v>1583</v>
      </c>
      <c r="D4052" s="365" t="s">
        <v>1584</v>
      </c>
      <c r="E4052" s="366">
        <v>363.16</v>
      </c>
    </row>
    <row r="4053" spans="1:5" ht="12.75">
      <c r="A4053" s="365">
        <v>20182</v>
      </c>
      <c r="B4053" s="365" t="s">
        <v>35767</v>
      </c>
      <c r="C4053" s="365" t="s">
        <v>1583</v>
      </c>
      <c r="D4053" s="365" t="s">
        <v>1584</v>
      </c>
      <c r="E4053" s="366">
        <v>46.53</v>
      </c>
    </row>
    <row r="4054" spans="1:5" ht="12.75">
      <c r="A4054" s="365">
        <v>7119</v>
      </c>
      <c r="B4054" s="365" t="s">
        <v>35768</v>
      </c>
      <c r="C4054" s="365" t="s">
        <v>1583</v>
      </c>
      <c r="D4054" s="365" t="s">
        <v>1584</v>
      </c>
      <c r="E4054" s="366">
        <v>16.27</v>
      </c>
    </row>
    <row r="4055" spans="1:5" ht="12.75">
      <c r="A4055" s="365">
        <v>7126</v>
      </c>
      <c r="B4055" s="365" t="s">
        <v>35769</v>
      </c>
      <c r="C4055" s="365" t="s">
        <v>1583</v>
      </c>
      <c r="D4055" s="365" t="s">
        <v>1584</v>
      </c>
      <c r="E4055" s="366">
        <v>33.19</v>
      </c>
    </row>
    <row r="4056" spans="1:5" ht="12.75">
      <c r="A4056" s="365">
        <v>7120</v>
      </c>
      <c r="B4056" s="365" t="s">
        <v>35770</v>
      </c>
      <c r="C4056" s="365" t="s">
        <v>1583</v>
      </c>
      <c r="D4056" s="365" t="s">
        <v>1584</v>
      </c>
      <c r="E4056" s="366">
        <v>12.48</v>
      </c>
    </row>
    <row r="4057" spans="1:5" ht="12.75">
      <c r="A4057" s="365">
        <v>6319</v>
      </c>
      <c r="B4057" s="365" t="s">
        <v>35771</v>
      </c>
      <c r="C4057" s="365" t="s">
        <v>1583</v>
      </c>
      <c r="D4057" s="365" t="s">
        <v>1586</v>
      </c>
      <c r="E4057" s="366">
        <v>51.58</v>
      </c>
    </row>
    <row r="4058" spans="1:5" ht="12.75">
      <c r="A4058" s="365">
        <v>6304</v>
      </c>
      <c r="B4058" s="365" t="s">
        <v>35772</v>
      </c>
      <c r="C4058" s="365" t="s">
        <v>1583</v>
      </c>
      <c r="D4058" s="365" t="s">
        <v>1586</v>
      </c>
      <c r="E4058" s="366">
        <v>51.58</v>
      </c>
    </row>
    <row r="4059" spans="1:5" ht="12.75">
      <c r="A4059" s="365">
        <v>21116</v>
      </c>
      <c r="B4059" s="365" t="s">
        <v>35773</v>
      </c>
      <c r="C4059" s="365" t="s">
        <v>1583</v>
      </c>
      <c r="D4059" s="365" t="s">
        <v>1586</v>
      </c>
      <c r="E4059" s="366">
        <v>39.06</v>
      </c>
    </row>
    <row r="4060" spans="1:5" ht="12.75">
      <c r="A4060" s="365">
        <v>6320</v>
      </c>
      <c r="B4060" s="365" t="s">
        <v>35774</v>
      </c>
      <c r="C4060" s="365" t="s">
        <v>1583</v>
      </c>
      <c r="D4060" s="365" t="s">
        <v>1586</v>
      </c>
      <c r="E4060" s="366">
        <v>26.56</v>
      </c>
    </row>
    <row r="4061" spans="1:5" ht="12.75">
      <c r="A4061" s="365">
        <v>6303</v>
      </c>
      <c r="B4061" s="365" t="s">
        <v>35775</v>
      </c>
      <c r="C4061" s="365" t="s">
        <v>1583</v>
      </c>
      <c r="D4061" s="365" t="s">
        <v>1586</v>
      </c>
      <c r="E4061" s="366">
        <v>26.56</v>
      </c>
    </row>
    <row r="4062" spans="1:5" ht="12.75">
      <c r="A4062" s="365">
        <v>6308</v>
      </c>
      <c r="B4062" s="365" t="s">
        <v>35776</v>
      </c>
      <c r="C4062" s="365" t="s">
        <v>1583</v>
      </c>
      <c r="D4062" s="365" t="s">
        <v>1586</v>
      </c>
      <c r="E4062" s="366">
        <v>142.72999999999999</v>
      </c>
    </row>
    <row r="4063" spans="1:5" ht="12.75">
      <c r="A4063" s="365">
        <v>6317</v>
      </c>
      <c r="B4063" s="365" t="s">
        <v>35777</v>
      </c>
      <c r="C4063" s="365" t="s">
        <v>1583</v>
      </c>
      <c r="D4063" s="365" t="s">
        <v>1586</v>
      </c>
      <c r="E4063" s="366">
        <v>142.72999999999999</v>
      </c>
    </row>
    <row r="4064" spans="1:5" ht="12.75">
      <c r="A4064" s="365">
        <v>6307</v>
      </c>
      <c r="B4064" s="365" t="s">
        <v>35778</v>
      </c>
      <c r="C4064" s="365" t="s">
        <v>1583</v>
      </c>
      <c r="D4064" s="365" t="s">
        <v>1586</v>
      </c>
      <c r="E4064" s="366">
        <v>142.72999999999999</v>
      </c>
    </row>
    <row r="4065" spans="1:5" ht="12.75">
      <c r="A4065" s="365">
        <v>6309</v>
      </c>
      <c r="B4065" s="365" t="s">
        <v>35779</v>
      </c>
      <c r="C4065" s="365" t="s">
        <v>1583</v>
      </c>
      <c r="D4065" s="365" t="s">
        <v>1586</v>
      </c>
      <c r="E4065" s="366">
        <v>146.88</v>
      </c>
    </row>
    <row r="4066" spans="1:5" ht="12.75">
      <c r="A4066" s="365">
        <v>6318</v>
      </c>
      <c r="B4066" s="365" t="s">
        <v>35780</v>
      </c>
      <c r="C4066" s="365" t="s">
        <v>1583</v>
      </c>
      <c r="D4066" s="365" t="s">
        <v>1586</v>
      </c>
      <c r="E4066" s="366">
        <v>76.989999999999995</v>
      </c>
    </row>
    <row r="4067" spans="1:5" ht="12.75">
      <c r="A4067" s="365">
        <v>6306</v>
      </c>
      <c r="B4067" s="365" t="s">
        <v>35781</v>
      </c>
      <c r="C4067" s="365" t="s">
        <v>1583</v>
      </c>
      <c r="D4067" s="365" t="s">
        <v>1586</v>
      </c>
      <c r="E4067" s="366">
        <v>76.989999999999995</v>
      </c>
    </row>
    <row r="4068" spans="1:5" ht="12.75">
      <c r="A4068" s="365">
        <v>6305</v>
      </c>
      <c r="B4068" s="365" t="s">
        <v>35782</v>
      </c>
      <c r="C4068" s="365" t="s">
        <v>1583</v>
      </c>
      <c r="D4068" s="365" t="s">
        <v>1586</v>
      </c>
      <c r="E4068" s="366">
        <v>76.989999999999995</v>
      </c>
    </row>
    <row r="4069" spans="1:5" ht="12.75">
      <c r="A4069" s="365">
        <v>6302</v>
      </c>
      <c r="B4069" s="365" t="s">
        <v>35783</v>
      </c>
      <c r="C4069" s="365" t="s">
        <v>1583</v>
      </c>
      <c r="D4069" s="365" t="s">
        <v>1586</v>
      </c>
      <c r="E4069" s="366">
        <v>16.329999999999998</v>
      </c>
    </row>
    <row r="4070" spans="1:5" ht="12.75">
      <c r="A4070" s="365">
        <v>6312</v>
      </c>
      <c r="B4070" s="365" t="s">
        <v>35784</v>
      </c>
      <c r="C4070" s="365" t="s">
        <v>1583</v>
      </c>
      <c r="D4070" s="365" t="s">
        <v>1586</v>
      </c>
      <c r="E4070" s="366">
        <v>205.31</v>
      </c>
    </row>
    <row r="4071" spans="1:5" ht="12.75">
      <c r="A4071" s="365">
        <v>6311</v>
      </c>
      <c r="B4071" s="365" t="s">
        <v>35785</v>
      </c>
      <c r="C4071" s="365" t="s">
        <v>1583</v>
      </c>
      <c r="D4071" s="365" t="s">
        <v>1586</v>
      </c>
      <c r="E4071" s="366">
        <v>205.31</v>
      </c>
    </row>
    <row r="4072" spans="1:5" ht="12.75">
      <c r="A4072" s="365">
        <v>6310</v>
      </c>
      <c r="B4072" s="365" t="s">
        <v>35786</v>
      </c>
      <c r="C4072" s="365" t="s">
        <v>1583</v>
      </c>
      <c r="D4072" s="365" t="s">
        <v>1586</v>
      </c>
      <c r="E4072" s="366">
        <v>205.31</v>
      </c>
    </row>
    <row r="4073" spans="1:5" ht="12.75">
      <c r="A4073" s="365">
        <v>6314</v>
      </c>
      <c r="B4073" s="365" t="s">
        <v>35787</v>
      </c>
      <c r="C4073" s="365" t="s">
        <v>1583</v>
      </c>
      <c r="D4073" s="365" t="s">
        <v>1586</v>
      </c>
      <c r="E4073" s="366">
        <v>205.31</v>
      </c>
    </row>
    <row r="4074" spans="1:5" ht="12.75">
      <c r="A4074" s="365">
        <v>6313</v>
      </c>
      <c r="B4074" s="365" t="s">
        <v>35788</v>
      </c>
      <c r="C4074" s="365" t="s">
        <v>1583</v>
      </c>
      <c r="D4074" s="365" t="s">
        <v>1586</v>
      </c>
      <c r="E4074" s="366">
        <v>205.31</v>
      </c>
    </row>
    <row r="4075" spans="1:5" ht="12.75">
      <c r="A4075" s="365">
        <v>6315</v>
      </c>
      <c r="B4075" s="365" t="s">
        <v>35789</v>
      </c>
      <c r="C4075" s="365" t="s">
        <v>1583</v>
      </c>
      <c r="D4075" s="365" t="s">
        <v>1586</v>
      </c>
      <c r="E4075" s="366">
        <v>388.74</v>
      </c>
    </row>
    <row r="4076" spans="1:5" ht="12.75">
      <c r="A4076" s="365">
        <v>6316</v>
      </c>
      <c r="B4076" s="365" t="s">
        <v>35790</v>
      </c>
      <c r="C4076" s="365" t="s">
        <v>1583</v>
      </c>
      <c r="D4076" s="365" t="s">
        <v>1586</v>
      </c>
      <c r="E4076" s="366">
        <v>388.74</v>
      </c>
    </row>
    <row r="4077" spans="1:5" ht="12.75">
      <c r="A4077" s="365">
        <v>39324</v>
      </c>
      <c r="B4077" s="365" t="s">
        <v>35791</v>
      </c>
      <c r="C4077" s="365" t="s">
        <v>1583</v>
      </c>
      <c r="D4077" s="365" t="s">
        <v>1584</v>
      </c>
      <c r="E4077" s="366">
        <v>5.6</v>
      </c>
    </row>
    <row r="4078" spans="1:5" ht="12.75">
      <c r="A4078" s="365">
        <v>39325</v>
      </c>
      <c r="B4078" s="365" t="s">
        <v>35792</v>
      </c>
      <c r="C4078" s="365" t="s">
        <v>1583</v>
      </c>
      <c r="D4078" s="365" t="s">
        <v>1584</v>
      </c>
      <c r="E4078" s="366">
        <v>8.44</v>
      </c>
    </row>
    <row r="4079" spans="1:5" ht="12.75">
      <c r="A4079" s="365">
        <v>39326</v>
      </c>
      <c r="B4079" s="365" t="s">
        <v>35793</v>
      </c>
      <c r="C4079" s="365" t="s">
        <v>1583</v>
      </c>
      <c r="D4079" s="365" t="s">
        <v>1584</v>
      </c>
      <c r="E4079" s="366">
        <v>30.29</v>
      </c>
    </row>
    <row r="4080" spans="1:5" ht="12.75">
      <c r="A4080" s="365">
        <v>39327</v>
      </c>
      <c r="B4080" s="365" t="s">
        <v>35794</v>
      </c>
      <c r="C4080" s="365" t="s">
        <v>1583</v>
      </c>
      <c r="D4080" s="365" t="s">
        <v>1584</v>
      </c>
      <c r="E4080" s="366">
        <v>45.7</v>
      </c>
    </row>
    <row r="4081" spans="1:5" ht="12.75">
      <c r="A4081" s="365">
        <v>11378</v>
      </c>
      <c r="B4081" s="365" t="s">
        <v>35795</v>
      </c>
      <c r="C4081" s="365" t="s">
        <v>1583</v>
      </c>
      <c r="D4081" s="365" t="s">
        <v>1586</v>
      </c>
      <c r="E4081" s="366">
        <v>102.55</v>
      </c>
    </row>
    <row r="4082" spans="1:5" ht="12.75">
      <c r="A4082" s="365">
        <v>11379</v>
      </c>
      <c r="B4082" s="365" t="s">
        <v>35796</v>
      </c>
      <c r="C4082" s="365" t="s">
        <v>1583</v>
      </c>
      <c r="D4082" s="365" t="s">
        <v>1586</v>
      </c>
      <c r="E4082" s="366">
        <v>86.66</v>
      </c>
    </row>
    <row r="4083" spans="1:5" ht="12.75">
      <c r="A4083" s="365">
        <v>11493</v>
      </c>
      <c r="B4083" s="365" t="s">
        <v>35797</v>
      </c>
      <c r="C4083" s="365" t="s">
        <v>1583</v>
      </c>
      <c r="D4083" s="365" t="s">
        <v>1586</v>
      </c>
      <c r="E4083" s="366">
        <v>49.98</v>
      </c>
    </row>
    <row r="4084" spans="1:5" ht="12.75">
      <c r="A4084" s="365">
        <v>7106</v>
      </c>
      <c r="B4084" s="365" t="s">
        <v>35798</v>
      </c>
      <c r="C4084" s="365" t="s">
        <v>1583</v>
      </c>
      <c r="D4084" s="365" t="s">
        <v>1584</v>
      </c>
      <c r="E4084" s="366">
        <v>205.37</v>
      </c>
    </row>
    <row r="4085" spans="1:5" ht="12.75">
      <c r="A4085" s="365">
        <v>7104</v>
      </c>
      <c r="B4085" s="365" t="s">
        <v>35799</v>
      </c>
      <c r="C4085" s="365" t="s">
        <v>1583</v>
      </c>
      <c r="D4085" s="365" t="s">
        <v>1584</v>
      </c>
      <c r="E4085" s="366">
        <v>5.53</v>
      </c>
    </row>
    <row r="4086" spans="1:5" ht="12.75">
      <c r="A4086" s="365">
        <v>7136</v>
      </c>
      <c r="B4086" s="365" t="s">
        <v>35800</v>
      </c>
      <c r="C4086" s="365" t="s">
        <v>1583</v>
      </c>
      <c r="D4086" s="365" t="s">
        <v>1584</v>
      </c>
      <c r="E4086" s="366">
        <v>9.64</v>
      </c>
    </row>
    <row r="4087" spans="1:5" ht="12.75">
      <c r="A4087" s="365">
        <v>7128</v>
      </c>
      <c r="B4087" s="365" t="s">
        <v>35801</v>
      </c>
      <c r="C4087" s="365" t="s">
        <v>1583</v>
      </c>
      <c r="D4087" s="365" t="s">
        <v>1584</v>
      </c>
      <c r="E4087" s="366">
        <v>12.51</v>
      </c>
    </row>
    <row r="4088" spans="1:5" ht="12.75">
      <c r="A4088" s="365">
        <v>7108</v>
      </c>
      <c r="B4088" s="365" t="s">
        <v>35802</v>
      </c>
      <c r="C4088" s="365" t="s">
        <v>1583</v>
      </c>
      <c r="D4088" s="365" t="s">
        <v>1584</v>
      </c>
      <c r="E4088" s="366">
        <v>12.48</v>
      </c>
    </row>
    <row r="4089" spans="1:5" ht="12.75">
      <c r="A4089" s="365">
        <v>7129</v>
      </c>
      <c r="B4089" s="365" t="s">
        <v>35803</v>
      </c>
      <c r="C4089" s="365" t="s">
        <v>1583</v>
      </c>
      <c r="D4089" s="365" t="s">
        <v>1584</v>
      </c>
      <c r="E4089" s="366">
        <v>14.68</v>
      </c>
    </row>
    <row r="4090" spans="1:5" ht="12.75">
      <c r="A4090" s="365">
        <v>7130</v>
      </c>
      <c r="B4090" s="365" t="s">
        <v>35804</v>
      </c>
      <c r="C4090" s="365" t="s">
        <v>1583</v>
      </c>
      <c r="D4090" s="365" t="s">
        <v>1584</v>
      </c>
      <c r="E4090" s="366">
        <v>21.33</v>
      </c>
    </row>
    <row r="4091" spans="1:5" ht="12.75">
      <c r="A4091" s="365">
        <v>7131</v>
      </c>
      <c r="B4091" s="365" t="s">
        <v>35805</v>
      </c>
      <c r="C4091" s="365" t="s">
        <v>1583</v>
      </c>
      <c r="D4091" s="365" t="s">
        <v>1584</v>
      </c>
      <c r="E4091" s="366">
        <v>26.09</v>
      </c>
    </row>
    <row r="4092" spans="1:5" ht="12.75">
      <c r="A4092" s="365">
        <v>7132</v>
      </c>
      <c r="B4092" s="365" t="s">
        <v>35806</v>
      </c>
      <c r="C4092" s="365" t="s">
        <v>1583</v>
      </c>
      <c r="D4092" s="365" t="s">
        <v>1584</v>
      </c>
      <c r="E4092" s="366">
        <v>61.43</v>
      </c>
    </row>
    <row r="4093" spans="1:5" ht="12.75">
      <c r="A4093" s="365">
        <v>7133</v>
      </c>
      <c r="B4093" s="365" t="s">
        <v>35807</v>
      </c>
      <c r="C4093" s="365" t="s">
        <v>1583</v>
      </c>
      <c r="D4093" s="365" t="s">
        <v>1584</v>
      </c>
      <c r="E4093" s="366">
        <v>141.94999999999999</v>
      </c>
    </row>
    <row r="4094" spans="1:5" ht="12.75">
      <c r="A4094" s="365">
        <v>37420</v>
      </c>
      <c r="B4094" s="365" t="s">
        <v>35808</v>
      </c>
      <c r="C4094" s="365" t="s">
        <v>1583</v>
      </c>
      <c r="D4094" s="365" t="s">
        <v>1586</v>
      </c>
      <c r="E4094" s="366">
        <v>46.67</v>
      </c>
    </row>
    <row r="4095" spans="1:5" ht="12.75">
      <c r="A4095" s="365">
        <v>37421</v>
      </c>
      <c r="B4095" s="365" t="s">
        <v>35809</v>
      </c>
      <c r="C4095" s="365" t="s">
        <v>1583</v>
      </c>
      <c r="D4095" s="365" t="s">
        <v>1586</v>
      </c>
      <c r="E4095" s="366">
        <v>63.78</v>
      </c>
    </row>
    <row r="4096" spans="1:5" ht="12.75">
      <c r="A4096" s="365">
        <v>37422</v>
      </c>
      <c r="B4096" s="365" t="s">
        <v>35810</v>
      </c>
      <c r="C4096" s="365" t="s">
        <v>1583</v>
      </c>
      <c r="D4096" s="365" t="s">
        <v>1586</v>
      </c>
      <c r="E4096" s="366">
        <v>59.7</v>
      </c>
    </row>
    <row r="4097" spans="1:5" ht="12.75">
      <c r="A4097" s="365">
        <v>37443</v>
      </c>
      <c r="B4097" s="365" t="s">
        <v>35811</v>
      </c>
      <c r="C4097" s="365" t="s">
        <v>1583</v>
      </c>
      <c r="D4097" s="365" t="s">
        <v>1586</v>
      </c>
      <c r="E4097" s="366">
        <v>206.5</v>
      </c>
    </row>
    <row r="4098" spans="1:5" ht="12.75">
      <c r="A4098" s="365">
        <v>37444</v>
      </c>
      <c r="B4098" s="365" t="s">
        <v>35812</v>
      </c>
      <c r="C4098" s="365" t="s">
        <v>1583</v>
      </c>
      <c r="D4098" s="365" t="s">
        <v>1586</v>
      </c>
      <c r="E4098" s="366">
        <v>210</v>
      </c>
    </row>
    <row r="4099" spans="1:5" ht="12.75">
      <c r="A4099" s="365">
        <v>37445</v>
      </c>
      <c r="B4099" s="365" t="s">
        <v>35813</v>
      </c>
      <c r="C4099" s="365" t="s">
        <v>1583</v>
      </c>
      <c r="D4099" s="365" t="s">
        <v>1586</v>
      </c>
      <c r="E4099" s="366">
        <v>318.31</v>
      </c>
    </row>
    <row r="4100" spans="1:5" ht="12.75">
      <c r="A4100" s="365">
        <v>37446</v>
      </c>
      <c r="B4100" s="365" t="s">
        <v>35814</v>
      </c>
      <c r="C4100" s="365" t="s">
        <v>1583</v>
      </c>
      <c r="D4100" s="365" t="s">
        <v>1586</v>
      </c>
      <c r="E4100" s="366">
        <v>347</v>
      </c>
    </row>
    <row r="4101" spans="1:5" ht="12.75">
      <c r="A4101" s="365">
        <v>37447</v>
      </c>
      <c r="B4101" s="365" t="s">
        <v>35815</v>
      </c>
      <c r="C4101" s="365" t="s">
        <v>1583</v>
      </c>
      <c r="D4101" s="365" t="s">
        <v>1586</v>
      </c>
      <c r="E4101" s="366">
        <v>352.43</v>
      </c>
    </row>
    <row r="4102" spans="1:5" ht="12.75">
      <c r="A4102" s="365">
        <v>37448</v>
      </c>
      <c r="B4102" s="365" t="s">
        <v>35816</v>
      </c>
      <c r="C4102" s="365" t="s">
        <v>1583</v>
      </c>
      <c r="D4102" s="365" t="s">
        <v>1586</v>
      </c>
      <c r="E4102" s="366">
        <v>483.42</v>
      </c>
    </row>
    <row r="4103" spans="1:5" ht="12.75">
      <c r="A4103" s="365">
        <v>37440</v>
      </c>
      <c r="B4103" s="365" t="s">
        <v>35817</v>
      </c>
      <c r="C4103" s="365" t="s">
        <v>1583</v>
      </c>
      <c r="D4103" s="365" t="s">
        <v>1586</v>
      </c>
      <c r="E4103" s="366">
        <v>163.9</v>
      </c>
    </row>
    <row r="4104" spans="1:5" ht="12.75">
      <c r="A4104" s="365">
        <v>37441</v>
      </c>
      <c r="B4104" s="365" t="s">
        <v>35818</v>
      </c>
      <c r="C4104" s="365" t="s">
        <v>1583</v>
      </c>
      <c r="D4104" s="365" t="s">
        <v>1586</v>
      </c>
      <c r="E4104" s="366">
        <v>163.9</v>
      </c>
    </row>
    <row r="4105" spans="1:5" ht="12.75">
      <c r="A4105" s="365">
        <v>37442</v>
      </c>
      <c r="B4105" s="365" t="s">
        <v>35819</v>
      </c>
      <c r="C4105" s="365" t="s">
        <v>1583</v>
      </c>
      <c r="D4105" s="365" t="s">
        <v>1586</v>
      </c>
      <c r="E4105" s="366">
        <v>197.41</v>
      </c>
    </row>
    <row r="4106" spans="1:5" ht="12.75">
      <c r="A4106" s="365">
        <v>38017</v>
      </c>
      <c r="B4106" s="365" t="s">
        <v>35820</v>
      </c>
      <c r="C4106" s="365" t="s">
        <v>1583</v>
      </c>
      <c r="D4106" s="365" t="s">
        <v>1584</v>
      </c>
      <c r="E4106" s="366">
        <v>11.45</v>
      </c>
    </row>
    <row r="4107" spans="1:5" ht="12.75">
      <c r="A4107" s="365">
        <v>38018</v>
      </c>
      <c r="B4107" s="365" t="s">
        <v>35821</v>
      </c>
      <c r="C4107" s="365" t="s">
        <v>1583</v>
      </c>
      <c r="D4107" s="365" t="s">
        <v>1584</v>
      </c>
      <c r="E4107" s="366">
        <v>12.87</v>
      </c>
    </row>
    <row r="4108" spans="1:5" ht="12.75">
      <c r="A4108" s="365">
        <v>39895</v>
      </c>
      <c r="B4108" s="365" t="s">
        <v>35822</v>
      </c>
      <c r="C4108" s="365" t="s">
        <v>1583</v>
      </c>
      <c r="D4108" s="365" t="s">
        <v>1586</v>
      </c>
      <c r="E4108" s="366">
        <v>49.08</v>
      </c>
    </row>
    <row r="4109" spans="1:5" ht="12.75">
      <c r="A4109" s="365">
        <v>39896</v>
      </c>
      <c r="B4109" s="365" t="s">
        <v>35823</v>
      </c>
      <c r="C4109" s="365" t="s">
        <v>1583</v>
      </c>
      <c r="D4109" s="365" t="s">
        <v>1586</v>
      </c>
      <c r="E4109" s="366">
        <v>71.930000000000007</v>
      </c>
    </row>
    <row r="4110" spans="1:5" ht="12.75">
      <c r="A4110" s="365">
        <v>38873</v>
      </c>
      <c r="B4110" s="365" t="s">
        <v>35824</v>
      </c>
      <c r="C4110" s="365" t="s">
        <v>1583</v>
      </c>
      <c r="D4110" s="365" t="s">
        <v>1586</v>
      </c>
      <c r="E4110" s="366">
        <v>13.6</v>
      </c>
    </row>
    <row r="4111" spans="1:5" ht="12.75">
      <c r="A4111" s="365">
        <v>38874</v>
      </c>
      <c r="B4111" s="365" t="s">
        <v>35825</v>
      </c>
      <c r="C4111" s="365" t="s">
        <v>1583</v>
      </c>
      <c r="D4111" s="365" t="s">
        <v>1586</v>
      </c>
      <c r="E4111" s="366">
        <v>17.22</v>
      </c>
    </row>
    <row r="4112" spans="1:5" ht="12.75">
      <c r="A4112" s="365">
        <v>38875</v>
      </c>
      <c r="B4112" s="365" t="s">
        <v>35826</v>
      </c>
      <c r="C4112" s="365" t="s">
        <v>1583</v>
      </c>
      <c r="D4112" s="365" t="s">
        <v>1586</v>
      </c>
      <c r="E4112" s="366">
        <v>27.3</v>
      </c>
    </row>
    <row r="4113" spans="1:5" ht="12.75">
      <c r="A4113" s="365">
        <v>38876</v>
      </c>
      <c r="B4113" s="365" t="s">
        <v>35827</v>
      </c>
      <c r="C4113" s="365" t="s">
        <v>1583</v>
      </c>
      <c r="D4113" s="365" t="s">
        <v>1586</v>
      </c>
      <c r="E4113" s="366">
        <v>36.69</v>
      </c>
    </row>
    <row r="4114" spans="1:5" ht="12.75">
      <c r="A4114" s="365">
        <v>39000</v>
      </c>
      <c r="B4114" s="365" t="s">
        <v>35828</v>
      </c>
      <c r="C4114" s="365" t="s">
        <v>1583</v>
      </c>
      <c r="D4114" s="365" t="s">
        <v>1586</v>
      </c>
      <c r="E4114" s="366">
        <v>30.89</v>
      </c>
    </row>
    <row r="4115" spans="1:5" ht="12.75">
      <c r="A4115" s="365">
        <v>38674</v>
      </c>
      <c r="B4115" s="365" t="s">
        <v>35829</v>
      </c>
      <c r="C4115" s="365" t="s">
        <v>1583</v>
      </c>
      <c r="D4115" s="365" t="s">
        <v>1584</v>
      </c>
      <c r="E4115" s="366">
        <v>38.54</v>
      </c>
    </row>
    <row r="4116" spans="1:5" ht="12.75">
      <c r="A4116" s="365">
        <v>38019</v>
      </c>
      <c r="B4116" s="365" t="s">
        <v>35830</v>
      </c>
      <c r="C4116" s="365" t="s">
        <v>1583</v>
      </c>
      <c r="D4116" s="365" t="s">
        <v>1584</v>
      </c>
      <c r="E4116" s="366">
        <v>8.15</v>
      </c>
    </row>
    <row r="4117" spans="1:5" ht="12.75">
      <c r="A4117" s="365">
        <v>38020</v>
      </c>
      <c r="B4117" s="365" t="s">
        <v>35831</v>
      </c>
      <c r="C4117" s="365" t="s">
        <v>1583</v>
      </c>
      <c r="D4117" s="365" t="s">
        <v>1584</v>
      </c>
      <c r="E4117" s="366">
        <v>10.039999999999999</v>
      </c>
    </row>
    <row r="4118" spans="1:5" ht="12.75">
      <c r="A4118" s="365">
        <v>38454</v>
      </c>
      <c r="B4118" s="365" t="s">
        <v>35832</v>
      </c>
      <c r="C4118" s="365" t="s">
        <v>1583</v>
      </c>
      <c r="D4118" s="365" t="s">
        <v>1586</v>
      </c>
      <c r="E4118" s="366">
        <v>11.58</v>
      </c>
    </row>
    <row r="4119" spans="1:5" ht="12.75">
      <c r="A4119" s="365">
        <v>38455</v>
      </c>
      <c r="B4119" s="365" t="s">
        <v>35833</v>
      </c>
      <c r="C4119" s="365" t="s">
        <v>1583</v>
      </c>
      <c r="D4119" s="365" t="s">
        <v>1586</v>
      </c>
      <c r="E4119" s="366">
        <v>15.5</v>
      </c>
    </row>
    <row r="4120" spans="1:5" ht="12.75">
      <c r="A4120" s="365">
        <v>38462</v>
      </c>
      <c r="B4120" s="365" t="s">
        <v>35834</v>
      </c>
      <c r="C4120" s="365" t="s">
        <v>1583</v>
      </c>
      <c r="D4120" s="365" t="s">
        <v>1586</v>
      </c>
      <c r="E4120" s="366">
        <v>249.98</v>
      </c>
    </row>
    <row r="4121" spans="1:5" ht="12.75">
      <c r="A4121" s="365">
        <v>36362</v>
      </c>
      <c r="B4121" s="365" t="s">
        <v>35835</v>
      </c>
      <c r="C4121" s="365" t="s">
        <v>1583</v>
      </c>
      <c r="D4121" s="365" t="s">
        <v>1586</v>
      </c>
      <c r="E4121" s="366">
        <v>3.45</v>
      </c>
    </row>
    <row r="4122" spans="1:5" ht="12.75">
      <c r="A4122" s="365">
        <v>36298</v>
      </c>
      <c r="B4122" s="365" t="s">
        <v>35836</v>
      </c>
      <c r="C4122" s="365" t="s">
        <v>1583</v>
      </c>
      <c r="D4122" s="365" t="s">
        <v>1586</v>
      </c>
      <c r="E4122" s="366">
        <v>2.97</v>
      </c>
    </row>
    <row r="4123" spans="1:5" ht="12.75">
      <c r="A4123" s="365">
        <v>38456</v>
      </c>
      <c r="B4123" s="365" t="s">
        <v>35837</v>
      </c>
      <c r="C4123" s="365" t="s">
        <v>1583</v>
      </c>
      <c r="D4123" s="365" t="s">
        <v>1586</v>
      </c>
      <c r="E4123" s="366">
        <v>7.39</v>
      </c>
    </row>
    <row r="4124" spans="1:5" ht="12.75">
      <c r="A4124" s="365">
        <v>38457</v>
      </c>
      <c r="B4124" s="365" t="s">
        <v>35838</v>
      </c>
      <c r="C4124" s="365" t="s">
        <v>1583</v>
      </c>
      <c r="D4124" s="365" t="s">
        <v>1586</v>
      </c>
      <c r="E4124" s="366">
        <v>13.47</v>
      </c>
    </row>
    <row r="4125" spans="1:5" ht="12.75">
      <c r="A4125" s="365">
        <v>38458</v>
      </c>
      <c r="B4125" s="365" t="s">
        <v>35839</v>
      </c>
      <c r="C4125" s="365" t="s">
        <v>1583</v>
      </c>
      <c r="D4125" s="365" t="s">
        <v>1586</v>
      </c>
      <c r="E4125" s="366">
        <v>25.95</v>
      </c>
    </row>
    <row r="4126" spans="1:5" ht="12.75">
      <c r="A4126" s="365">
        <v>38459</v>
      </c>
      <c r="B4126" s="365" t="s">
        <v>35840</v>
      </c>
      <c r="C4126" s="365" t="s">
        <v>1583</v>
      </c>
      <c r="D4126" s="365" t="s">
        <v>1586</v>
      </c>
      <c r="E4126" s="366">
        <v>40.79</v>
      </c>
    </row>
    <row r="4127" spans="1:5" ht="12.75">
      <c r="A4127" s="365">
        <v>38460</v>
      </c>
      <c r="B4127" s="365" t="s">
        <v>35841</v>
      </c>
      <c r="C4127" s="365" t="s">
        <v>1583</v>
      </c>
      <c r="D4127" s="365" t="s">
        <v>1586</v>
      </c>
      <c r="E4127" s="366">
        <v>87.51</v>
      </c>
    </row>
    <row r="4128" spans="1:5" ht="12.75">
      <c r="A4128" s="365">
        <v>38461</v>
      </c>
      <c r="B4128" s="365" t="s">
        <v>35842</v>
      </c>
      <c r="C4128" s="365" t="s">
        <v>1583</v>
      </c>
      <c r="D4128" s="365" t="s">
        <v>1586</v>
      </c>
      <c r="E4128" s="366">
        <v>117.43</v>
      </c>
    </row>
    <row r="4129" spans="1:5" ht="12.75">
      <c r="A4129" s="365">
        <v>7094</v>
      </c>
      <c r="B4129" s="365" t="s">
        <v>35843</v>
      </c>
      <c r="C4129" s="365" t="s">
        <v>1583</v>
      </c>
      <c r="D4129" s="365" t="s">
        <v>1584</v>
      </c>
      <c r="E4129" s="366">
        <v>18.07</v>
      </c>
    </row>
    <row r="4130" spans="1:5" ht="12.75">
      <c r="A4130" s="365">
        <v>7116</v>
      </c>
      <c r="B4130" s="365" t="s">
        <v>35844</v>
      </c>
      <c r="C4130" s="365" t="s">
        <v>1583</v>
      </c>
      <c r="D4130" s="365" t="s">
        <v>1584</v>
      </c>
      <c r="E4130" s="366">
        <v>5.82</v>
      </c>
    </row>
    <row r="4131" spans="1:5" ht="12.75">
      <c r="A4131" s="365">
        <v>7118</v>
      </c>
      <c r="B4131" s="365" t="s">
        <v>35845</v>
      </c>
      <c r="C4131" s="365" t="s">
        <v>1583</v>
      </c>
      <c r="D4131" s="365" t="s">
        <v>1584</v>
      </c>
      <c r="E4131" s="366">
        <v>37.159999999999997</v>
      </c>
    </row>
    <row r="4132" spans="1:5" ht="12.75">
      <c r="A4132" s="365">
        <v>7098</v>
      </c>
      <c r="B4132" s="365" t="s">
        <v>35846</v>
      </c>
      <c r="C4132" s="365" t="s">
        <v>1583</v>
      </c>
      <c r="D4132" s="365" t="s">
        <v>1584</v>
      </c>
      <c r="E4132" s="366">
        <v>5.52</v>
      </c>
    </row>
    <row r="4133" spans="1:5" ht="12.75">
      <c r="A4133" s="365">
        <v>7110</v>
      </c>
      <c r="B4133" s="365" t="s">
        <v>35847</v>
      </c>
      <c r="C4133" s="365" t="s">
        <v>1583</v>
      </c>
      <c r="D4133" s="365" t="s">
        <v>1584</v>
      </c>
      <c r="E4133" s="366">
        <v>70.66</v>
      </c>
    </row>
    <row r="4134" spans="1:5" ht="12.75">
      <c r="A4134" s="365">
        <v>7123</v>
      </c>
      <c r="B4134" s="365" t="s">
        <v>35848</v>
      </c>
      <c r="C4134" s="365" t="s">
        <v>1583</v>
      </c>
      <c r="D4134" s="365" t="s">
        <v>1584</v>
      </c>
      <c r="E4134" s="366">
        <v>6.68</v>
      </c>
    </row>
    <row r="4135" spans="1:5" ht="12.75">
      <c r="A4135" s="365">
        <v>7121</v>
      </c>
      <c r="B4135" s="365" t="s">
        <v>35849</v>
      </c>
      <c r="C4135" s="365" t="s">
        <v>1583</v>
      </c>
      <c r="D4135" s="365" t="s">
        <v>1584</v>
      </c>
      <c r="E4135" s="366">
        <v>13.21</v>
      </c>
    </row>
    <row r="4136" spans="1:5" ht="12.75">
      <c r="A4136" s="365">
        <v>7137</v>
      </c>
      <c r="B4136" s="365" t="s">
        <v>35850</v>
      </c>
      <c r="C4136" s="365" t="s">
        <v>1583</v>
      </c>
      <c r="D4136" s="365" t="s">
        <v>1584</v>
      </c>
      <c r="E4136" s="366">
        <v>14.43</v>
      </c>
    </row>
    <row r="4137" spans="1:5" ht="12.75">
      <c r="A4137" s="365">
        <v>7122</v>
      </c>
      <c r="B4137" s="365" t="s">
        <v>35851</v>
      </c>
      <c r="C4137" s="365" t="s">
        <v>1583</v>
      </c>
      <c r="D4137" s="365" t="s">
        <v>1584</v>
      </c>
      <c r="E4137" s="366">
        <v>15.89</v>
      </c>
    </row>
    <row r="4138" spans="1:5" ht="12.75">
      <c r="A4138" s="365">
        <v>7114</v>
      </c>
      <c r="B4138" s="365" t="s">
        <v>35852</v>
      </c>
      <c r="C4138" s="365" t="s">
        <v>1583</v>
      </c>
      <c r="D4138" s="365" t="s">
        <v>1584</v>
      </c>
      <c r="E4138" s="366">
        <v>18.48</v>
      </c>
    </row>
    <row r="4139" spans="1:5" ht="12.75">
      <c r="A4139" s="365">
        <v>7109</v>
      </c>
      <c r="B4139" s="365" t="s">
        <v>35853</v>
      </c>
      <c r="C4139" s="365" t="s">
        <v>1583</v>
      </c>
      <c r="D4139" s="365" t="s">
        <v>1584</v>
      </c>
      <c r="E4139" s="366">
        <v>3.66</v>
      </c>
    </row>
    <row r="4140" spans="1:5" ht="12.75">
      <c r="A4140" s="365">
        <v>7135</v>
      </c>
      <c r="B4140" s="365" t="s">
        <v>35854</v>
      </c>
      <c r="C4140" s="365" t="s">
        <v>1583</v>
      </c>
      <c r="D4140" s="365" t="s">
        <v>1584</v>
      </c>
      <c r="E4140" s="366">
        <v>7.5</v>
      </c>
    </row>
    <row r="4141" spans="1:5" ht="12.75">
      <c r="A4141" s="365">
        <v>37947</v>
      </c>
      <c r="B4141" s="365" t="s">
        <v>35855</v>
      </c>
      <c r="C4141" s="365" t="s">
        <v>1583</v>
      </c>
      <c r="D4141" s="365" t="s">
        <v>1584</v>
      </c>
      <c r="E4141" s="366">
        <v>6.1</v>
      </c>
    </row>
    <row r="4142" spans="1:5" ht="12.75">
      <c r="A4142" s="365">
        <v>7103</v>
      </c>
      <c r="B4142" s="365" t="s">
        <v>35856</v>
      </c>
      <c r="C4142" s="365" t="s">
        <v>1583</v>
      </c>
      <c r="D4142" s="365" t="s">
        <v>1584</v>
      </c>
      <c r="E4142" s="366">
        <v>19.87</v>
      </c>
    </row>
    <row r="4143" spans="1:5" ht="12.75">
      <c r="A4143" s="365">
        <v>40419</v>
      </c>
      <c r="B4143" s="365" t="s">
        <v>35857</v>
      </c>
      <c r="C4143" s="365" t="s">
        <v>1583</v>
      </c>
      <c r="D4143" s="365" t="s">
        <v>1586</v>
      </c>
      <c r="E4143" s="366">
        <v>41.62</v>
      </c>
    </row>
    <row r="4144" spans="1:5" ht="12.75">
      <c r="A4144" s="365">
        <v>40420</v>
      </c>
      <c r="B4144" s="365" t="s">
        <v>35858</v>
      </c>
      <c r="C4144" s="365" t="s">
        <v>1583</v>
      </c>
      <c r="D4144" s="365" t="s">
        <v>1586</v>
      </c>
      <c r="E4144" s="366">
        <v>60.72</v>
      </c>
    </row>
    <row r="4145" spans="1:5" ht="12.75">
      <c r="A4145" s="365">
        <v>40421</v>
      </c>
      <c r="B4145" s="365" t="s">
        <v>35859</v>
      </c>
      <c r="C4145" s="365" t="s">
        <v>1583</v>
      </c>
      <c r="D4145" s="365" t="s">
        <v>1586</v>
      </c>
      <c r="E4145" s="366">
        <v>64.64</v>
      </c>
    </row>
    <row r="4146" spans="1:5" ht="12.75">
      <c r="A4146" s="365">
        <v>38905</v>
      </c>
      <c r="B4146" s="365" t="s">
        <v>35860</v>
      </c>
      <c r="C4146" s="365" t="s">
        <v>1583</v>
      </c>
      <c r="D4146" s="365" t="s">
        <v>1586</v>
      </c>
      <c r="E4146" s="366">
        <v>17.600000000000001</v>
      </c>
    </row>
    <row r="4147" spans="1:5" ht="12.75">
      <c r="A4147" s="365">
        <v>38907</v>
      </c>
      <c r="B4147" s="365" t="s">
        <v>35861</v>
      </c>
      <c r="C4147" s="365" t="s">
        <v>1583</v>
      </c>
      <c r="D4147" s="365" t="s">
        <v>1586</v>
      </c>
      <c r="E4147" s="366">
        <v>16.97</v>
      </c>
    </row>
    <row r="4148" spans="1:5" ht="12.75">
      <c r="A4148" s="365">
        <v>38910</v>
      </c>
      <c r="B4148" s="365" t="s">
        <v>35862</v>
      </c>
      <c r="C4148" s="365" t="s">
        <v>1583</v>
      </c>
      <c r="D4148" s="365" t="s">
        <v>1586</v>
      </c>
      <c r="E4148" s="366">
        <v>19.850000000000001</v>
      </c>
    </row>
    <row r="4149" spans="1:5" ht="12.75">
      <c r="A4149" s="365">
        <v>11655</v>
      </c>
      <c r="B4149" s="365" t="s">
        <v>35863</v>
      </c>
      <c r="C4149" s="365" t="s">
        <v>1583</v>
      </c>
      <c r="D4149" s="365" t="s">
        <v>1584</v>
      </c>
      <c r="E4149" s="366">
        <v>26.92</v>
      </c>
    </row>
    <row r="4150" spans="1:5" ht="12.75">
      <c r="A4150" s="365">
        <v>11656</v>
      </c>
      <c r="B4150" s="365" t="s">
        <v>35864</v>
      </c>
      <c r="C4150" s="365" t="s">
        <v>1583</v>
      </c>
      <c r="D4150" s="365" t="s">
        <v>1584</v>
      </c>
      <c r="E4150" s="366">
        <v>30.91</v>
      </c>
    </row>
    <row r="4151" spans="1:5" ht="12.75">
      <c r="A4151" s="365">
        <v>7091</v>
      </c>
      <c r="B4151" s="365" t="s">
        <v>35865</v>
      </c>
      <c r="C4151" s="365" t="s">
        <v>1583</v>
      </c>
      <c r="D4151" s="365" t="s">
        <v>1584</v>
      </c>
      <c r="E4151" s="366">
        <v>25.32</v>
      </c>
    </row>
    <row r="4152" spans="1:5" ht="12.75">
      <c r="A4152" s="365">
        <v>37948</v>
      </c>
      <c r="B4152" s="365" t="s">
        <v>35866</v>
      </c>
      <c r="C4152" s="365" t="s">
        <v>1583</v>
      </c>
      <c r="D4152" s="365" t="s">
        <v>1584</v>
      </c>
      <c r="E4152" s="366">
        <v>5.86</v>
      </c>
    </row>
    <row r="4153" spans="1:5" ht="12.75">
      <c r="A4153" s="365">
        <v>7097</v>
      </c>
      <c r="B4153" s="365" t="s">
        <v>35867</v>
      </c>
      <c r="C4153" s="365" t="s">
        <v>1583</v>
      </c>
      <c r="D4153" s="365" t="s">
        <v>1584</v>
      </c>
      <c r="E4153" s="366">
        <v>11.89</v>
      </c>
    </row>
    <row r="4154" spans="1:5" ht="12.75">
      <c r="A4154" s="365">
        <v>11658</v>
      </c>
      <c r="B4154" s="365" t="s">
        <v>35868</v>
      </c>
      <c r="C4154" s="365" t="s">
        <v>1583</v>
      </c>
      <c r="D4154" s="365" t="s">
        <v>1584</v>
      </c>
      <c r="E4154" s="366">
        <v>26.28</v>
      </c>
    </row>
    <row r="4155" spans="1:5" ht="12.75">
      <c r="A4155" s="365">
        <v>7146</v>
      </c>
      <c r="B4155" s="365" t="s">
        <v>35869</v>
      </c>
      <c r="C4155" s="365" t="s">
        <v>1583</v>
      </c>
      <c r="D4155" s="365" t="s">
        <v>1584</v>
      </c>
      <c r="E4155" s="366">
        <v>241.84</v>
      </c>
    </row>
    <row r="4156" spans="1:5" ht="12.75">
      <c r="A4156" s="365">
        <v>7138</v>
      </c>
      <c r="B4156" s="365" t="s">
        <v>35870</v>
      </c>
      <c r="C4156" s="365" t="s">
        <v>1583</v>
      </c>
      <c r="D4156" s="365" t="s">
        <v>1584</v>
      </c>
      <c r="E4156" s="366">
        <v>1.53</v>
      </c>
    </row>
    <row r="4157" spans="1:5" ht="12.75">
      <c r="A4157" s="365">
        <v>7139</v>
      </c>
      <c r="B4157" s="365" t="s">
        <v>35871</v>
      </c>
      <c r="C4157" s="365" t="s">
        <v>1583</v>
      </c>
      <c r="D4157" s="365" t="s">
        <v>1584</v>
      </c>
      <c r="E4157" s="366">
        <v>1.74</v>
      </c>
    </row>
    <row r="4158" spans="1:5" ht="12.75">
      <c r="A4158" s="365">
        <v>7140</v>
      </c>
      <c r="B4158" s="365" t="s">
        <v>35872</v>
      </c>
      <c r="C4158" s="365" t="s">
        <v>1583</v>
      </c>
      <c r="D4158" s="365" t="s">
        <v>1584</v>
      </c>
      <c r="E4158" s="366">
        <v>5.44</v>
      </c>
    </row>
    <row r="4159" spans="1:5" ht="12.75">
      <c r="A4159" s="365">
        <v>7141</v>
      </c>
      <c r="B4159" s="365" t="s">
        <v>35873</v>
      </c>
      <c r="C4159" s="365" t="s">
        <v>1583</v>
      </c>
      <c r="D4159" s="365" t="s">
        <v>1584</v>
      </c>
      <c r="E4159" s="366">
        <v>13.31</v>
      </c>
    </row>
    <row r="4160" spans="1:5" ht="12.75">
      <c r="A4160" s="365">
        <v>7143</v>
      </c>
      <c r="B4160" s="365" t="s">
        <v>35874</v>
      </c>
      <c r="C4160" s="365" t="s">
        <v>1583</v>
      </c>
      <c r="D4160" s="365" t="s">
        <v>1584</v>
      </c>
      <c r="E4160" s="366">
        <v>44.65</v>
      </c>
    </row>
    <row r="4161" spans="1:5" ht="12.75">
      <c r="A4161" s="365">
        <v>7144</v>
      </c>
      <c r="B4161" s="365" t="s">
        <v>35875</v>
      </c>
      <c r="C4161" s="365" t="s">
        <v>1583</v>
      </c>
      <c r="D4161" s="365" t="s">
        <v>1584</v>
      </c>
      <c r="E4161" s="366">
        <v>82.83</v>
      </c>
    </row>
    <row r="4162" spans="1:5" ht="12.75">
      <c r="A4162" s="365">
        <v>7145</v>
      </c>
      <c r="B4162" s="365" t="s">
        <v>35876</v>
      </c>
      <c r="C4162" s="365" t="s">
        <v>1583</v>
      </c>
      <c r="D4162" s="365" t="s">
        <v>1584</v>
      </c>
      <c r="E4162" s="366">
        <v>112.63</v>
      </c>
    </row>
    <row r="4163" spans="1:5" ht="12.75">
      <c r="A4163" s="365">
        <v>7142</v>
      </c>
      <c r="B4163" s="365" t="s">
        <v>35877</v>
      </c>
      <c r="C4163" s="365" t="s">
        <v>1583</v>
      </c>
      <c r="D4163" s="365" t="s">
        <v>1584</v>
      </c>
      <c r="E4163" s="366">
        <v>13.91</v>
      </c>
    </row>
    <row r="4164" spans="1:5" ht="12.75">
      <c r="A4164" s="365">
        <v>3593</v>
      </c>
      <c r="B4164" s="365" t="s">
        <v>35878</v>
      </c>
      <c r="C4164" s="365" t="s">
        <v>1583</v>
      </c>
      <c r="D4164" s="365" t="s">
        <v>1586</v>
      </c>
      <c r="E4164" s="366">
        <v>95.29</v>
      </c>
    </row>
    <row r="4165" spans="1:5" ht="12.75">
      <c r="A4165" s="365">
        <v>3588</v>
      </c>
      <c r="B4165" s="365" t="s">
        <v>35879</v>
      </c>
      <c r="C4165" s="365" t="s">
        <v>1583</v>
      </c>
      <c r="D4165" s="365" t="s">
        <v>1586</v>
      </c>
      <c r="E4165" s="366">
        <v>73.45</v>
      </c>
    </row>
    <row r="4166" spans="1:5" ht="12.75">
      <c r="A4166" s="365">
        <v>3585</v>
      </c>
      <c r="B4166" s="365" t="s">
        <v>35880</v>
      </c>
      <c r="C4166" s="365" t="s">
        <v>1583</v>
      </c>
      <c r="D4166" s="365" t="s">
        <v>1586</v>
      </c>
      <c r="E4166" s="366">
        <v>22.69</v>
      </c>
    </row>
    <row r="4167" spans="1:5" ht="12.75">
      <c r="A4167" s="365">
        <v>3587</v>
      </c>
      <c r="B4167" s="365" t="s">
        <v>35881</v>
      </c>
      <c r="C4167" s="365" t="s">
        <v>1583</v>
      </c>
      <c r="D4167" s="365" t="s">
        <v>1586</v>
      </c>
      <c r="E4167" s="366">
        <v>45.58</v>
      </c>
    </row>
    <row r="4168" spans="1:5" ht="12.75">
      <c r="A4168" s="365">
        <v>3590</v>
      </c>
      <c r="B4168" s="365" t="s">
        <v>35882</v>
      </c>
      <c r="C4168" s="365" t="s">
        <v>1583</v>
      </c>
      <c r="D4168" s="365" t="s">
        <v>1586</v>
      </c>
      <c r="E4168" s="366">
        <v>270.57</v>
      </c>
    </row>
    <row r="4169" spans="1:5" ht="12.75">
      <c r="A4169" s="365">
        <v>3589</v>
      </c>
      <c r="B4169" s="365" t="s">
        <v>35883</v>
      </c>
      <c r="C4169" s="365" t="s">
        <v>1583</v>
      </c>
      <c r="D4169" s="365" t="s">
        <v>1586</v>
      </c>
      <c r="E4169" s="366">
        <v>145.22999999999999</v>
      </c>
    </row>
    <row r="4170" spans="1:5" ht="12.75">
      <c r="A4170" s="365">
        <v>3586</v>
      </c>
      <c r="B4170" s="365" t="s">
        <v>35884</v>
      </c>
      <c r="C4170" s="365" t="s">
        <v>1583</v>
      </c>
      <c r="D4170" s="365" t="s">
        <v>1586</v>
      </c>
      <c r="E4170" s="366">
        <v>29.71</v>
      </c>
    </row>
    <row r="4171" spans="1:5" ht="12.75">
      <c r="A4171" s="365">
        <v>3592</v>
      </c>
      <c r="B4171" s="365" t="s">
        <v>35885</v>
      </c>
      <c r="C4171" s="365" t="s">
        <v>1583</v>
      </c>
      <c r="D4171" s="365" t="s">
        <v>1586</v>
      </c>
      <c r="E4171" s="366">
        <v>427.69</v>
      </c>
    </row>
    <row r="4172" spans="1:5" ht="12.75">
      <c r="A4172" s="365">
        <v>3591</v>
      </c>
      <c r="B4172" s="365" t="s">
        <v>35886</v>
      </c>
      <c r="C4172" s="365" t="s">
        <v>1583</v>
      </c>
      <c r="D4172" s="365" t="s">
        <v>1586</v>
      </c>
      <c r="E4172" s="366">
        <v>685.6</v>
      </c>
    </row>
    <row r="4173" spans="1:5" ht="12.75">
      <c r="A4173" s="365">
        <v>40396</v>
      </c>
      <c r="B4173" s="365" t="s">
        <v>35887</v>
      </c>
      <c r="C4173" s="365" t="s">
        <v>1583</v>
      </c>
      <c r="D4173" s="365" t="s">
        <v>1584</v>
      </c>
      <c r="E4173" s="366">
        <v>124.93</v>
      </c>
    </row>
    <row r="4174" spans="1:5" ht="12.75">
      <c r="A4174" s="365">
        <v>40395</v>
      </c>
      <c r="B4174" s="365" t="s">
        <v>35888</v>
      </c>
      <c r="C4174" s="365" t="s">
        <v>1583</v>
      </c>
      <c r="D4174" s="365" t="s">
        <v>1584</v>
      </c>
      <c r="E4174" s="366">
        <v>95.87</v>
      </c>
    </row>
    <row r="4175" spans="1:5" ht="12.75">
      <c r="A4175" s="365">
        <v>40392</v>
      </c>
      <c r="B4175" s="365" t="s">
        <v>35889</v>
      </c>
      <c r="C4175" s="365" t="s">
        <v>1583</v>
      </c>
      <c r="D4175" s="365" t="s">
        <v>1584</v>
      </c>
      <c r="E4175" s="366">
        <v>30.85</v>
      </c>
    </row>
    <row r="4176" spans="1:5" ht="12.75">
      <c r="A4176" s="365">
        <v>40394</v>
      </c>
      <c r="B4176" s="365" t="s">
        <v>35890</v>
      </c>
      <c r="C4176" s="365" t="s">
        <v>1583</v>
      </c>
      <c r="D4176" s="365" t="s">
        <v>1584</v>
      </c>
      <c r="E4176" s="366">
        <v>62.42</v>
      </c>
    </row>
    <row r="4177" spans="1:5" ht="12.75">
      <c r="A4177" s="365">
        <v>40398</v>
      </c>
      <c r="B4177" s="365" t="s">
        <v>35891</v>
      </c>
      <c r="C4177" s="365" t="s">
        <v>1583</v>
      </c>
      <c r="D4177" s="365" t="s">
        <v>1584</v>
      </c>
      <c r="E4177" s="366">
        <v>400.8</v>
      </c>
    </row>
    <row r="4178" spans="1:5" ht="12.75">
      <c r="A4178" s="365">
        <v>40397</v>
      </c>
      <c r="B4178" s="365" t="s">
        <v>35892</v>
      </c>
      <c r="C4178" s="365" t="s">
        <v>1583</v>
      </c>
      <c r="D4178" s="365" t="s">
        <v>1584</v>
      </c>
      <c r="E4178" s="366">
        <v>205.25</v>
      </c>
    </row>
    <row r="4179" spans="1:5" ht="12.75">
      <c r="A4179" s="365">
        <v>40393</v>
      </c>
      <c r="B4179" s="365" t="s">
        <v>35893</v>
      </c>
      <c r="C4179" s="365" t="s">
        <v>1583</v>
      </c>
      <c r="D4179" s="365" t="s">
        <v>1584</v>
      </c>
      <c r="E4179" s="366">
        <v>39.729999999999997</v>
      </c>
    </row>
    <row r="4180" spans="1:5" ht="12.75">
      <c r="A4180" s="365">
        <v>40399</v>
      </c>
      <c r="B4180" s="365" t="s">
        <v>35894</v>
      </c>
      <c r="C4180" s="365" t="s">
        <v>1583</v>
      </c>
      <c r="D4180" s="365" t="s">
        <v>1584</v>
      </c>
      <c r="E4180" s="366">
        <v>655.7</v>
      </c>
    </row>
    <row r="4181" spans="1:5" ht="12.75">
      <c r="A4181" s="365">
        <v>39322</v>
      </c>
      <c r="B4181" s="365" t="s">
        <v>35895</v>
      </c>
      <c r="C4181" s="365" t="s">
        <v>1583</v>
      </c>
      <c r="D4181" s="365" t="s">
        <v>1586</v>
      </c>
      <c r="E4181" s="366">
        <v>18.21</v>
      </c>
    </row>
    <row r="4182" spans="1:5" ht="12.75">
      <c r="A4182" s="365">
        <v>39289</v>
      </c>
      <c r="B4182" s="365" t="s">
        <v>35896</v>
      </c>
      <c r="C4182" s="365" t="s">
        <v>1583</v>
      </c>
      <c r="D4182" s="365" t="s">
        <v>1586</v>
      </c>
      <c r="E4182" s="366">
        <v>15.61</v>
      </c>
    </row>
    <row r="4183" spans="1:5" ht="12.75">
      <c r="A4183" s="365">
        <v>39290</v>
      </c>
      <c r="B4183" s="365" t="s">
        <v>35897</v>
      </c>
      <c r="C4183" s="365" t="s">
        <v>1583</v>
      </c>
      <c r="D4183" s="365" t="s">
        <v>1586</v>
      </c>
      <c r="E4183" s="366">
        <v>26.35</v>
      </c>
    </row>
    <row r="4184" spans="1:5" ht="12.75">
      <c r="A4184" s="365">
        <v>39291</v>
      </c>
      <c r="B4184" s="365" t="s">
        <v>35898</v>
      </c>
      <c r="C4184" s="365" t="s">
        <v>1583</v>
      </c>
      <c r="D4184" s="365" t="s">
        <v>1586</v>
      </c>
      <c r="E4184" s="366">
        <v>29.14</v>
      </c>
    </row>
    <row r="4185" spans="1:5" ht="12.75">
      <c r="A4185" s="365">
        <v>41892</v>
      </c>
      <c r="B4185" s="365" t="s">
        <v>35899</v>
      </c>
      <c r="C4185" s="365" t="s">
        <v>1583</v>
      </c>
      <c r="D4185" s="365" t="s">
        <v>1586</v>
      </c>
      <c r="E4185" s="366">
        <v>129.05000000000001</v>
      </c>
    </row>
    <row r="4186" spans="1:5" ht="12.75">
      <c r="A4186" s="365">
        <v>7048</v>
      </c>
      <c r="B4186" s="365" t="s">
        <v>35900</v>
      </c>
      <c r="C4186" s="365" t="s">
        <v>1583</v>
      </c>
      <c r="D4186" s="365" t="s">
        <v>1586</v>
      </c>
      <c r="E4186" s="366">
        <v>27.85</v>
      </c>
    </row>
    <row r="4187" spans="1:5" ht="12.75">
      <c r="A4187" s="365">
        <v>7088</v>
      </c>
      <c r="B4187" s="365" t="s">
        <v>35901</v>
      </c>
      <c r="C4187" s="365" t="s">
        <v>1583</v>
      </c>
      <c r="D4187" s="365" t="s">
        <v>1586</v>
      </c>
      <c r="E4187" s="366">
        <v>60.91</v>
      </c>
    </row>
    <row r="4188" spans="1:5" ht="12.75">
      <c r="A4188" s="365">
        <v>20179</v>
      </c>
      <c r="B4188" s="365" t="s">
        <v>35902</v>
      </c>
      <c r="C4188" s="365" t="s">
        <v>1583</v>
      </c>
      <c r="D4188" s="365" t="s">
        <v>1584</v>
      </c>
      <c r="E4188" s="366">
        <v>69.28</v>
      </c>
    </row>
    <row r="4189" spans="1:5" ht="12.75">
      <c r="A4189" s="365">
        <v>20178</v>
      </c>
      <c r="B4189" s="365" t="s">
        <v>35903</v>
      </c>
      <c r="C4189" s="365" t="s">
        <v>1583</v>
      </c>
      <c r="D4189" s="365" t="s">
        <v>1584</v>
      </c>
      <c r="E4189" s="366">
        <v>83.05</v>
      </c>
    </row>
    <row r="4190" spans="1:5" ht="12.75">
      <c r="A4190" s="365">
        <v>20180</v>
      </c>
      <c r="B4190" s="365" t="s">
        <v>35904</v>
      </c>
      <c r="C4190" s="365" t="s">
        <v>1583</v>
      </c>
      <c r="D4190" s="365" t="s">
        <v>1584</v>
      </c>
      <c r="E4190" s="366">
        <v>137.06</v>
      </c>
    </row>
    <row r="4191" spans="1:5" ht="12.75">
      <c r="A4191" s="365">
        <v>20181</v>
      </c>
      <c r="B4191" s="365" t="s">
        <v>35905</v>
      </c>
      <c r="C4191" s="365" t="s">
        <v>1583</v>
      </c>
      <c r="D4191" s="365" t="s">
        <v>1584</v>
      </c>
      <c r="E4191" s="366">
        <v>183.52</v>
      </c>
    </row>
    <row r="4192" spans="1:5" ht="12.75">
      <c r="A4192" s="365">
        <v>20177</v>
      </c>
      <c r="B4192" s="365" t="s">
        <v>35906</v>
      </c>
      <c r="C4192" s="365" t="s">
        <v>1583</v>
      </c>
      <c r="D4192" s="365" t="s">
        <v>1584</v>
      </c>
      <c r="E4192" s="366">
        <v>45.39</v>
      </c>
    </row>
    <row r="4193" spans="1:5" ht="12.75">
      <c r="A4193" s="365">
        <v>7070</v>
      </c>
      <c r="B4193" s="365" t="s">
        <v>35907</v>
      </c>
      <c r="C4193" s="365" t="s">
        <v>1583</v>
      </c>
      <c r="D4193" s="365" t="s">
        <v>1584</v>
      </c>
      <c r="E4193" s="366">
        <v>325.74</v>
      </c>
    </row>
    <row r="4194" spans="1:5" ht="12.75">
      <c r="A4194" s="365">
        <v>40945</v>
      </c>
      <c r="B4194" s="365" t="s">
        <v>35908</v>
      </c>
      <c r="C4194" s="365" t="s">
        <v>1587</v>
      </c>
      <c r="D4194" s="365" t="s">
        <v>1584</v>
      </c>
      <c r="E4194" s="366">
        <v>22.73</v>
      </c>
    </row>
    <row r="4195" spans="1:5" ht="12.75">
      <c r="A4195" s="365">
        <v>40946</v>
      </c>
      <c r="B4195" s="365" t="s">
        <v>35909</v>
      </c>
      <c r="C4195" s="365" t="s">
        <v>1593</v>
      </c>
      <c r="D4195" s="365" t="s">
        <v>1584</v>
      </c>
      <c r="E4195" s="364">
        <v>3992.89</v>
      </c>
    </row>
    <row r="4196" spans="1:5" ht="12.75">
      <c r="A4196" s="365">
        <v>7153</v>
      </c>
      <c r="B4196" s="365" t="s">
        <v>35910</v>
      </c>
      <c r="C4196" s="365" t="s">
        <v>1587</v>
      </c>
      <c r="D4196" s="365" t="s">
        <v>1584</v>
      </c>
      <c r="E4196" s="366">
        <v>51.46</v>
      </c>
    </row>
    <row r="4197" spans="1:5" ht="12.75">
      <c r="A4197" s="365">
        <v>41089</v>
      </c>
      <c r="B4197" s="365" t="s">
        <v>35911</v>
      </c>
      <c r="C4197" s="365" t="s">
        <v>1593</v>
      </c>
      <c r="D4197" s="365" t="s">
        <v>1584</v>
      </c>
      <c r="E4197" s="364">
        <v>9035.09</v>
      </c>
    </row>
    <row r="4198" spans="1:5" ht="12.75">
      <c r="A4198" s="365">
        <v>40943</v>
      </c>
      <c r="B4198" s="365" t="s">
        <v>35912</v>
      </c>
      <c r="C4198" s="365" t="s">
        <v>1587</v>
      </c>
      <c r="D4198" s="365" t="s">
        <v>1584</v>
      </c>
      <c r="E4198" s="366">
        <v>36.53</v>
      </c>
    </row>
    <row r="4199" spans="1:5" ht="12.75">
      <c r="A4199" s="365">
        <v>40944</v>
      </c>
      <c r="B4199" s="365" t="s">
        <v>35913</v>
      </c>
      <c r="C4199" s="365" t="s">
        <v>1593</v>
      </c>
      <c r="D4199" s="365" t="s">
        <v>1584</v>
      </c>
      <c r="E4199" s="364">
        <v>6414.38</v>
      </c>
    </row>
    <row r="4200" spans="1:5" ht="12.75">
      <c r="A4200" s="365">
        <v>6175</v>
      </c>
      <c r="B4200" s="365" t="s">
        <v>35914</v>
      </c>
      <c r="C4200" s="365" t="s">
        <v>1587</v>
      </c>
      <c r="D4200" s="365" t="s">
        <v>1584</v>
      </c>
      <c r="E4200" s="366">
        <v>28.61</v>
      </c>
    </row>
    <row r="4201" spans="1:5" ht="12.75">
      <c r="A4201" s="365">
        <v>41092</v>
      </c>
      <c r="B4201" s="365" t="s">
        <v>35915</v>
      </c>
      <c r="C4201" s="365" t="s">
        <v>1593</v>
      </c>
      <c r="D4201" s="365" t="s">
        <v>1584</v>
      </c>
      <c r="E4201" s="364">
        <v>5024.5200000000004</v>
      </c>
    </row>
    <row r="4202" spans="1:5" ht="12.75">
      <c r="A4202" s="365">
        <v>37712</v>
      </c>
      <c r="B4202" s="365" t="s">
        <v>35916</v>
      </c>
      <c r="C4202" s="365" t="s">
        <v>1585</v>
      </c>
      <c r="D4202" s="365" t="s">
        <v>1584</v>
      </c>
      <c r="E4202" s="366">
        <v>95.86</v>
      </c>
    </row>
    <row r="4203" spans="1:5" ht="12.75">
      <c r="A4203" s="365">
        <v>34547</v>
      </c>
      <c r="B4203" s="365" t="s">
        <v>35917</v>
      </c>
      <c r="C4203" s="365" t="s">
        <v>1589</v>
      </c>
      <c r="D4203" s="365" t="s">
        <v>1584</v>
      </c>
      <c r="E4203" s="366">
        <v>5.99</v>
      </c>
    </row>
    <row r="4204" spans="1:5" ht="12.75">
      <c r="A4204" s="365">
        <v>34548</v>
      </c>
      <c r="B4204" s="365" t="s">
        <v>35918</v>
      </c>
      <c r="C4204" s="365" t="s">
        <v>1589</v>
      </c>
      <c r="D4204" s="365" t="s">
        <v>1584</v>
      </c>
      <c r="E4204" s="366">
        <v>9.83</v>
      </c>
    </row>
    <row r="4205" spans="1:5" ht="12.75">
      <c r="A4205" s="365">
        <v>34558</v>
      </c>
      <c r="B4205" s="365" t="s">
        <v>35919</v>
      </c>
      <c r="C4205" s="365" t="s">
        <v>1589</v>
      </c>
      <c r="D4205" s="365" t="s">
        <v>1584</v>
      </c>
      <c r="E4205" s="366">
        <v>4.87</v>
      </c>
    </row>
    <row r="4206" spans="1:5" ht="12.75">
      <c r="A4206" s="365">
        <v>34550</v>
      </c>
      <c r="B4206" s="365" t="s">
        <v>35920</v>
      </c>
      <c r="C4206" s="365" t="s">
        <v>1589</v>
      </c>
      <c r="D4206" s="365" t="s">
        <v>1584</v>
      </c>
      <c r="E4206" s="366">
        <v>2.59</v>
      </c>
    </row>
    <row r="4207" spans="1:5" ht="12.75">
      <c r="A4207" s="365">
        <v>34557</v>
      </c>
      <c r="B4207" s="365" t="s">
        <v>35921</v>
      </c>
      <c r="C4207" s="365" t="s">
        <v>1589</v>
      </c>
      <c r="D4207" s="365" t="s">
        <v>1584</v>
      </c>
      <c r="E4207" s="366">
        <v>3.79</v>
      </c>
    </row>
    <row r="4208" spans="1:5" ht="12.75">
      <c r="A4208" s="365">
        <v>37411</v>
      </c>
      <c r="B4208" s="365" t="s">
        <v>35922</v>
      </c>
      <c r="C4208" s="365" t="s">
        <v>1585</v>
      </c>
      <c r="D4208" s="365" t="s">
        <v>1584</v>
      </c>
      <c r="E4208" s="366">
        <v>27.76</v>
      </c>
    </row>
    <row r="4209" spans="1:5" ht="12.75">
      <c r="A4209" s="365">
        <v>39508</v>
      </c>
      <c r="B4209" s="365" t="s">
        <v>35923</v>
      </c>
      <c r="C4209" s="365" t="s">
        <v>1585</v>
      </c>
      <c r="D4209" s="365" t="s">
        <v>1584</v>
      </c>
      <c r="E4209" s="366">
        <v>15.59</v>
      </c>
    </row>
    <row r="4210" spans="1:5" ht="12.75">
      <c r="A4210" s="365">
        <v>39507</v>
      </c>
      <c r="B4210" s="365" t="s">
        <v>35924</v>
      </c>
      <c r="C4210" s="365" t="s">
        <v>1585</v>
      </c>
      <c r="D4210" s="365" t="s">
        <v>1584</v>
      </c>
      <c r="E4210" s="366">
        <v>23.26</v>
      </c>
    </row>
    <row r="4211" spans="1:5" ht="12.75">
      <c r="A4211" s="365">
        <v>7155</v>
      </c>
      <c r="B4211" s="365" t="s">
        <v>35925</v>
      </c>
      <c r="C4211" s="365" t="s">
        <v>1585</v>
      </c>
      <c r="D4211" s="365" t="s">
        <v>1584</v>
      </c>
      <c r="E4211" s="366">
        <v>29.86</v>
      </c>
    </row>
    <row r="4212" spans="1:5" ht="12.75">
      <c r="A4212" s="365">
        <v>42406</v>
      </c>
      <c r="B4212" s="365" t="s">
        <v>35926</v>
      </c>
      <c r="C4212" s="365" t="s">
        <v>1585</v>
      </c>
      <c r="D4212" s="365" t="s">
        <v>1584</v>
      </c>
      <c r="E4212" s="366">
        <v>34.24</v>
      </c>
    </row>
    <row r="4213" spans="1:5" ht="12.75">
      <c r="A4213" s="365">
        <v>7156</v>
      </c>
      <c r="B4213" s="365" t="s">
        <v>35927</v>
      </c>
      <c r="C4213" s="365" t="s">
        <v>1585</v>
      </c>
      <c r="D4213" s="365" t="s">
        <v>1588</v>
      </c>
      <c r="E4213" s="366">
        <v>42.84</v>
      </c>
    </row>
    <row r="4214" spans="1:5" ht="12.75">
      <c r="A4214" s="365">
        <v>43127</v>
      </c>
      <c r="B4214" s="365" t="s">
        <v>35928</v>
      </c>
      <c r="C4214" s="365" t="s">
        <v>1585</v>
      </c>
      <c r="D4214" s="365" t="s">
        <v>1584</v>
      </c>
      <c r="E4214" s="366">
        <v>61.31</v>
      </c>
    </row>
    <row r="4215" spans="1:5" ht="12.75">
      <c r="A4215" s="365">
        <v>10917</v>
      </c>
      <c r="B4215" s="365" t="s">
        <v>35929</v>
      </c>
      <c r="C4215" s="365" t="s">
        <v>1585</v>
      </c>
      <c r="D4215" s="365" t="s">
        <v>1584</v>
      </c>
      <c r="E4215" s="366">
        <v>12.94</v>
      </c>
    </row>
    <row r="4216" spans="1:5" ht="12.75">
      <c r="A4216" s="365">
        <v>21141</v>
      </c>
      <c r="B4216" s="365" t="s">
        <v>35930</v>
      </c>
      <c r="C4216" s="365" t="s">
        <v>1585</v>
      </c>
      <c r="D4216" s="365" t="s">
        <v>1584</v>
      </c>
      <c r="E4216" s="366">
        <v>20.03</v>
      </c>
    </row>
    <row r="4217" spans="1:5" ht="12.75">
      <c r="A4217" s="365">
        <v>39509</v>
      </c>
      <c r="B4217" s="365" t="s">
        <v>35931</v>
      </c>
      <c r="C4217" s="365" t="s">
        <v>1585</v>
      </c>
      <c r="D4217" s="365" t="s">
        <v>1584</v>
      </c>
      <c r="E4217" s="366">
        <v>19.27</v>
      </c>
    </row>
    <row r="4218" spans="1:5" ht="12.75">
      <c r="A4218" s="365">
        <v>44529</v>
      </c>
      <c r="B4218" s="365" t="s">
        <v>35932</v>
      </c>
      <c r="C4218" s="365" t="s">
        <v>1585</v>
      </c>
      <c r="D4218" s="365" t="s">
        <v>1586</v>
      </c>
      <c r="E4218" s="366">
        <v>21.95</v>
      </c>
    </row>
    <row r="4219" spans="1:5" ht="12.75">
      <c r="A4219" s="365">
        <v>7167</v>
      </c>
      <c r="B4219" s="365" t="s">
        <v>35933</v>
      </c>
      <c r="C4219" s="365" t="s">
        <v>1585</v>
      </c>
      <c r="D4219" s="365" t="s">
        <v>1586</v>
      </c>
      <c r="E4219" s="366">
        <v>30.52</v>
      </c>
    </row>
    <row r="4220" spans="1:5" ht="12.75">
      <c r="A4220" s="365">
        <v>10928</v>
      </c>
      <c r="B4220" s="365" t="s">
        <v>35934</v>
      </c>
      <c r="C4220" s="365" t="s">
        <v>1585</v>
      </c>
      <c r="D4220" s="365" t="s">
        <v>1586</v>
      </c>
      <c r="E4220" s="366">
        <v>17.54</v>
      </c>
    </row>
    <row r="4221" spans="1:5" ht="12.75">
      <c r="A4221" s="365">
        <v>10933</v>
      </c>
      <c r="B4221" s="365" t="s">
        <v>35935</v>
      </c>
      <c r="C4221" s="365" t="s">
        <v>1585</v>
      </c>
      <c r="D4221" s="365" t="s">
        <v>1586</v>
      </c>
      <c r="E4221" s="366">
        <v>26.45</v>
      </c>
    </row>
    <row r="4222" spans="1:5" ht="12.75">
      <c r="A4222" s="365">
        <v>7158</v>
      </c>
      <c r="B4222" s="365" t="s">
        <v>35936</v>
      </c>
      <c r="C4222" s="365" t="s">
        <v>1585</v>
      </c>
      <c r="D4222" s="365" t="s">
        <v>1586</v>
      </c>
      <c r="E4222" s="366">
        <v>44.86</v>
      </c>
    </row>
    <row r="4223" spans="1:5" ht="12.75">
      <c r="A4223" s="365">
        <v>10927</v>
      </c>
      <c r="B4223" s="365" t="s">
        <v>35937</v>
      </c>
      <c r="C4223" s="365" t="s">
        <v>1585</v>
      </c>
      <c r="D4223" s="365" t="s">
        <v>1586</v>
      </c>
      <c r="E4223" s="366">
        <v>28.69</v>
      </c>
    </row>
    <row r="4224" spans="1:5" ht="12.75">
      <c r="A4224" s="365">
        <v>7162</v>
      </c>
      <c r="B4224" s="365" t="s">
        <v>35938</v>
      </c>
      <c r="C4224" s="365" t="s">
        <v>1585</v>
      </c>
      <c r="D4224" s="365" t="s">
        <v>1586</v>
      </c>
      <c r="E4224" s="366">
        <v>70.2</v>
      </c>
    </row>
    <row r="4225" spans="1:5" ht="12.75">
      <c r="A4225" s="365">
        <v>10932</v>
      </c>
      <c r="B4225" s="365" t="s">
        <v>35939</v>
      </c>
      <c r="C4225" s="365" t="s">
        <v>1585</v>
      </c>
      <c r="D4225" s="365" t="s">
        <v>1586</v>
      </c>
      <c r="E4225" s="366">
        <v>122.1</v>
      </c>
    </row>
    <row r="4226" spans="1:5" ht="12.75">
      <c r="A4226" s="365">
        <v>10937</v>
      </c>
      <c r="B4226" s="365" t="s">
        <v>35940</v>
      </c>
      <c r="C4226" s="365" t="s">
        <v>1585</v>
      </c>
      <c r="D4226" s="365" t="s">
        <v>1586</v>
      </c>
      <c r="E4226" s="366">
        <v>31.38</v>
      </c>
    </row>
    <row r="4227" spans="1:5" ht="12.75">
      <c r="A4227" s="365">
        <v>10935</v>
      </c>
      <c r="B4227" s="365" t="s">
        <v>35941</v>
      </c>
      <c r="C4227" s="365" t="s">
        <v>1585</v>
      </c>
      <c r="D4227" s="365" t="s">
        <v>1586</v>
      </c>
      <c r="E4227" s="366">
        <v>54.43</v>
      </c>
    </row>
    <row r="4228" spans="1:5" ht="12.75">
      <c r="A4228" s="365">
        <v>10931</v>
      </c>
      <c r="B4228" s="365" t="s">
        <v>35942</v>
      </c>
      <c r="C4228" s="365" t="s">
        <v>1585</v>
      </c>
      <c r="D4228" s="365" t="s">
        <v>1586</v>
      </c>
      <c r="E4228" s="366">
        <v>15.31</v>
      </c>
    </row>
    <row r="4229" spans="1:5" ht="12.75">
      <c r="A4229" s="365">
        <v>7164</v>
      </c>
      <c r="B4229" s="365" t="s">
        <v>35943</v>
      </c>
      <c r="C4229" s="365" t="s">
        <v>1585</v>
      </c>
      <c r="D4229" s="365" t="s">
        <v>1586</v>
      </c>
      <c r="E4229" s="366">
        <v>50.66</v>
      </c>
    </row>
    <row r="4230" spans="1:5" ht="12.75">
      <c r="A4230" s="365">
        <v>36887</v>
      </c>
      <c r="B4230" s="365" t="s">
        <v>35944</v>
      </c>
      <c r="C4230" s="365" t="s">
        <v>1585</v>
      </c>
      <c r="D4230" s="365" t="s">
        <v>1584</v>
      </c>
      <c r="E4230" s="366">
        <v>12.05</v>
      </c>
    </row>
    <row r="4231" spans="1:5" ht="12.75">
      <c r="A4231" s="365">
        <v>34630</v>
      </c>
      <c r="B4231" s="365" t="s">
        <v>35945</v>
      </c>
      <c r="C4231" s="365" t="s">
        <v>1583</v>
      </c>
      <c r="D4231" s="365" t="s">
        <v>1584</v>
      </c>
      <c r="E4231" s="364">
        <v>1557.96</v>
      </c>
    </row>
    <row r="4232" spans="1:5" ht="12.75">
      <c r="A4232" s="365">
        <v>7161</v>
      </c>
      <c r="B4232" s="365" t="s">
        <v>35946</v>
      </c>
      <c r="C4232" s="365" t="s">
        <v>1585</v>
      </c>
      <c r="D4232" s="365" t="s">
        <v>1586</v>
      </c>
      <c r="E4232" s="366">
        <v>6.3</v>
      </c>
    </row>
    <row r="4233" spans="1:5" ht="12.75">
      <c r="A4233" s="365">
        <v>7170</v>
      </c>
      <c r="B4233" s="365" t="s">
        <v>35947</v>
      </c>
      <c r="C4233" s="365" t="s">
        <v>1585</v>
      </c>
      <c r="D4233" s="365" t="s">
        <v>1584</v>
      </c>
      <c r="E4233" s="366">
        <v>2.91</v>
      </c>
    </row>
    <row r="4234" spans="1:5" ht="12.75">
      <c r="A4234" s="365">
        <v>37524</v>
      </c>
      <c r="B4234" s="365" t="s">
        <v>35948</v>
      </c>
      <c r="C4234" s="365" t="s">
        <v>1589</v>
      </c>
      <c r="D4234" s="365" t="s">
        <v>1588</v>
      </c>
      <c r="E4234" s="366">
        <v>2.66</v>
      </c>
    </row>
    <row r="4235" spans="1:5" ht="12.75">
      <c r="A4235" s="365">
        <v>37525</v>
      </c>
      <c r="B4235" s="365" t="s">
        <v>35949</v>
      </c>
      <c r="C4235" s="365" t="s">
        <v>1589</v>
      </c>
      <c r="D4235" s="365" t="s">
        <v>1584</v>
      </c>
      <c r="E4235" s="366">
        <v>3.64</v>
      </c>
    </row>
    <row r="4236" spans="1:5" ht="12.75">
      <c r="A4236" s="365">
        <v>36789</v>
      </c>
      <c r="B4236" s="365" t="s">
        <v>35950</v>
      </c>
      <c r="C4236" s="365" t="s">
        <v>1583</v>
      </c>
      <c r="D4236" s="365" t="s">
        <v>1584</v>
      </c>
      <c r="E4236" s="366">
        <v>1.23</v>
      </c>
    </row>
    <row r="4237" spans="1:5" ht="12.75">
      <c r="A4237" s="365">
        <v>7173</v>
      </c>
      <c r="B4237" s="365" t="s">
        <v>35951</v>
      </c>
      <c r="C4237" s="365" t="s">
        <v>1596</v>
      </c>
      <c r="D4237" s="365" t="s">
        <v>1588</v>
      </c>
      <c r="E4237" s="366">
        <v>800</v>
      </c>
    </row>
    <row r="4238" spans="1:5" ht="12.75">
      <c r="A4238" s="365">
        <v>7175</v>
      </c>
      <c r="B4238" s="365" t="s">
        <v>35952</v>
      </c>
      <c r="C4238" s="365" t="s">
        <v>1583</v>
      </c>
      <c r="D4238" s="365" t="s">
        <v>1584</v>
      </c>
      <c r="E4238" s="366">
        <v>0.9</v>
      </c>
    </row>
    <row r="4239" spans="1:5" ht="12.75">
      <c r="A4239" s="365">
        <v>40741</v>
      </c>
      <c r="B4239" s="365" t="s">
        <v>35953</v>
      </c>
      <c r="C4239" s="365" t="s">
        <v>1583</v>
      </c>
      <c r="D4239" s="365" t="s">
        <v>1584</v>
      </c>
      <c r="E4239" s="366">
        <v>2.89</v>
      </c>
    </row>
    <row r="4240" spans="1:5" ht="12.75">
      <c r="A4240" s="365">
        <v>7184</v>
      </c>
      <c r="B4240" s="365" t="s">
        <v>35954</v>
      </c>
      <c r="C4240" s="365" t="s">
        <v>1585</v>
      </c>
      <c r="D4240" s="365" t="s">
        <v>1586</v>
      </c>
      <c r="E4240" s="366">
        <v>60</v>
      </c>
    </row>
    <row r="4241" spans="1:5" ht="12.75">
      <c r="A4241" s="365">
        <v>34458</v>
      </c>
      <c r="B4241" s="365" t="s">
        <v>35955</v>
      </c>
      <c r="C4241" s="365" t="s">
        <v>1583</v>
      </c>
      <c r="D4241" s="365" t="s">
        <v>1584</v>
      </c>
      <c r="E4241" s="366">
        <v>148.22999999999999</v>
      </c>
    </row>
    <row r="4242" spans="1:5" ht="12.75">
      <c r="A4242" s="365">
        <v>34464</v>
      </c>
      <c r="B4242" s="365" t="s">
        <v>35956</v>
      </c>
      <c r="C4242" s="365" t="s">
        <v>1583</v>
      </c>
      <c r="D4242" s="365" t="s">
        <v>1584</v>
      </c>
      <c r="E4242" s="366">
        <v>220.64</v>
      </c>
    </row>
    <row r="4243" spans="1:5" ht="12.75">
      <c r="A4243" s="365">
        <v>34468</v>
      </c>
      <c r="B4243" s="365" t="s">
        <v>35957</v>
      </c>
      <c r="C4243" s="365" t="s">
        <v>1583</v>
      </c>
      <c r="D4243" s="365" t="s">
        <v>1584</v>
      </c>
      <c r="E4243" s="366">
        <v>278.17</v>
      </c>
    </row>
    <row r="4244" spans="1:5" ht="12.75">
      <c r="A4244" s="365">
        <v>34473</v>
      </c>
      <c r="B4244" s="365" t="s">
        <v>35958</v>
      </c>
      <c r="C4244" s="365" t="s">
        <v>1583</v>
      </c>
      <c r="D4244" s="365" t="s">
        <v>1584</v>
      </c>
      <c r="E4244" s="366">
        <v>168.74</v>
      </c>
    </row>
    <row r="4245" spans="1:5" ht="12.75">
      <c r="A4245" s="365">
        <v>34480</v>
      </c>
      <c r="B4245" s="365" t="s">
        <v>35959</v>
      </c>
      <c r="C4245" s="365" t="s">
        <v>1583</v>
      </c>
      <c r="D4245" s="365" t="s">
        <v>1584</v>
      </c>
      <c r="E4245" s="366">
        <v>311.83999999999997</v>
      </c>
    </row>
    <row r="4246" spans="1:5" ht="12.75">
      <c r="A4246" s="365">
        <v>34486</v>
      </c>
      <c r="B4246" s="365" t="s">
        <v>35960</v>
      </c>
      <c r="C4246" s="365" t="s">
        <v>1583</v>
      </c>
      <c r="D4246" s="365" t="s">
        <v>1584</v>
      </c>
      <c r="E4246" s="366">
        <v>369.21</v>
      </c>
    </row>
    <row r="4247" spans="1:5" ht="12.75">
      <c r="A4247" s="365">
        <v>7190</v>
      </c>
      <c r="B4247" s="365" t="s">
        <v>35961</v>
      </c>
      <c r="C4247" s="365" t="s">
        <v>1583</v>
      </c>
      <c r="D4247" s="365" t="s">
        <v>1584</v>
      </c>
      <c r="E4247" s="366">
        <v>12.32</v>
      </c>
    </row>
    <row r="4248" spans="1:5" ht="12.75">
      <c r="A4248" s="365">
        <v>34417</v>
      </c>
      <c r="B4248" s="365" t="s">
        <v>35962</v>
      </c>
      <c r="C4248" s="365" t="s">
        <v>1583</v>
      </c>
      <c r="D4248" s="365" t="s">
        <v>1584</v>
      </c>
      <c r="E4248" s="366">
        <v>19.72</v>
      </c>
    </row>
    <row r="4249" spans="1:5" ht="12.75">
      <c r="A4249" s="365">
        <v>7213</v>
      </c>
      <c r="B4249" s="365" t="s">
        <v>35963</v>
      </c>
      <c r="C4249" s="365" t="s">
        <v>1585</v>
      </c>
      <c r="D4249" s="365" t="s">
        <v>1584</v>
      </c>
      <c r="E4249" s="366">
        <v>18.09</v>
      </c>
    </row>
    <row r="4250" spans="1:5" ht="12.75">
      <c r="A4250" s="365">
        <v>7195</v>
      </c>
      <c r="B4250" s="365" t="s">
        <v>35964</v>
      </c>
      <c r="C4250" s="365" t="s">
        <v>1583</v>
      </c>
      <c r="D4250" s="365" t="s">
        <v>1584</v>
      </c>
      <c r="E4250" s="366">
        <v>53.11</v>
      </c>
    </row>
    <row r="4251" spans="1:5" ht="12.75">
      <c r="A4251" s="365">
        <v>7186</v>
      </c>
      <c r="B4251" s="365" t="s">
        <v>35965</v>
      </c>
      <c r="C4251" s="365" t="s">
        <v>1583</v>
      </c>
      <c r="D4251" s="365" t="s">
        <v>1588</v>
      </c>
      <c r="E4251" s="366">
        <v>57.86</v>
      </c>
    </row>
    <row r="4252" spans="1:5" ht="12.75">
      <c r="A4252" s="365">
        <v>7194</v>
      </c>
      <c r="B4252" s="365" t="s">
        <v>35966</v>
      </c>
      <c r="C4252" s="365" t="s">
        <v>1585</v>
      </c>
      <c r="D4252" s="365" t="s">
        <v>1584</v>
      </c>
      <c r="E4252" s="366">
        <v>26.68</v>
      </c>
    </row>
    <row r="4253" spans="1:5" ht="12.75">
      <c r="A4253" s="365">
        <v>7197</v>
      </c>
      <c r="B4253" s="365" t="s">
        <v>35967</v>
      </c>
      <c r="C4253" s="365" t="s">
        <v>1583</v>
      </c>
      <c r="D4253" s="365" t="s">
        <v>1584</v>
      </c>
      <c r="E4253" s="366">
        <v>112.59</v>
      </c>
    </row>
    <row r="4254" spans="1:5" ht="12.75">
      <c r="A4254" s="365">
        <v>7192</v>
      </c>
      <c r="B4254" s="365" t="s">
        <v>35968</v>
      </c>
      <c r="C4254" s="365" t="s">
        <v>1583</v>
      </c>
      <c r="D4254" s="365" t="s">
        <v>1584</v>
      </c>
      <c r="E4254" s="366">
        <v>100.87</v>
      </c>
    </row>
    <row r="4255" spans="1:5" ht="12.75">
      <c r="A4255" s="365">
        <v>7193</v>
      </c>
      <c r="B4255" s="365" t="s">
        <v>35969</v>
      </c>
      <c r="C4255" s="365" t="s">
        <v>1583</v>
      </c>
      <c r="D4255" s="365" t="s">
        <v>1584</v>
      </c>
      <c r="E4255" s="366">
        <v>113.57</v>
      </c>
    </row>
    <row r="4256" spans="1:5" ht="12.75">
      <c r="A4256" s="365">
        <v>7189</v>
      </c>
      <c r="B4256" s="365" t="s">
        <v>35970</v>
      </c>
      <c r="C4256" s="365" t="s">
        <v>1583</v>
      </c>
      <c r="D4256" s="365" t="s">
        <v>1584</v>
      </c>
      <c r="E4256" s="366">
        <v>131.97999999999999</v>
      </c>
    </row>
    <row r="4257" spans="1:5" ht="12.75">
      <c r="A4257" s="365">
        <v>34402</v>
      </c>
      <c r="B4257" s="365" t="s">
        <v>35971</v>
      </c>
      <c r="C4257" s="365" t="s">
        <v>1583</v>
      </c>
      <c r="D4257" s="365" t="s">
        <v>1584</v>
      </c>
      <c r="E4257" s="366">
        <v>186.33</v>
      </c>
    </row>
    <row r="4258" spans="1:5" ht="12.75">
      <c r="A4258" s="365">
        <v>7245</v>
      </c>
      <c r="B4258" s="365" t="s">
        <v>35972</v>
      </c>
      <c r="C4258" s="365" t="s">
        <v>1583</v>
      </c>
      <c r="D4258" s="365" t="s">
        <v>1584</v>
      </c>
      <c r="E4258" s="366">
        <v>43.78</v>
      </c>
    </row>
    <row r="4259" spans="1:5" ht="12.75">
      <c r="A4259" s="365">
        <v>34425</v>
      </c>
      <c r="B4259" s="365" t="s">
        <v>35973</v>
      </c>
      <c r="C4259" s="365" t="s">
        <v>1583</v>
      </c>
      <c r="D4259" s="365" t="s">
        <v>1584</v>
      </c>
      <c r="E4259" s="366">
        <v>119.7</v>
      </c>
    </row>
    <row r="4260" spans="1:5" ht="12.75">
      <c r="A4260" s="365">
        <v>7223</v>
      </c>
      <c r="B4260" s="365" t="s">
        <v>35974</v>
      </c>
      <c r="C4260" s="365" t="s">
        <v>1583</v>
      </c>
      <c r="D4260" s="365" t="s">
        <v>1584</v>
      </c>
      <c r="E4260" s="366">
        <v>133.38999999999999</v>
      </c>
    </row>
    <row r="4261" spans="1:5" ht="12.75">
      <c r="A4261" s="365">
        <v>7234</v>
      </c>
      <c r="B4261" s="365" t="s">
        <v>35975</v>
      </c>
      <c r="C4261" s="365" t="s">
        <v>1583</v>
      </c>
      <c r="D4261" s="365" t="s">
        <v>1584</v>
      </c>
      <c r="E4261" s="366">
        <v>201.29</v>
      </c>
    </row>
    <row r="4262" spans="1:5" ht="12.75">
      <c r="A4262" s="365">
        <v>7224</v>
      </c>
      <c r="B4262" s="365" t="s">
        <v>35976</v>
      </c>
      <c r="C4262" s="365" t="s">
        <v>1583</v>
      </c>
      <c r="D4262" s="365" t="s">
        <v>1584</v>
      </c>
      <c r="E4262" s="366">
        <v>245.22</v>
      </c>
    </row>
    <row r="4263" spans="1:5" ht="12.75">
      <c r="A4263" s="365">
        <v>7225</v>
      </c>
      <c r="B4263" s="365" t="s">
        <v>35977</v>
      </c>
      <c r="C4263" s="365" t="s">
        <v>1583</v>
      </c>
      <c r="D4263" s="365" t="s">
        <v>1584</v>
      </c>
      <c r="E4263" s="366">
        <v>262.94</v>
      </c>
    </row>
    <row r="4264" spans="1:5" ht="12.75">
      <c r="A4264" s="365">
        <v>7226</v>
      </c>
      <c r="B4264" s="365" t="s">
        <v>35978</v>
      </c>
      <c r="C4264" s="365" t="s">
        <v>1583</v>
      </c>
      <c r="D4264" s="365" t="s">
        <v>1584</v>
      </c>
      <c r="E4264" s="366">
        <v>280.58999999999997</v>
      </c>
    </row>
    <row r="4265" spans="1:5" ht="12.75">
      <c r="A4265" s="365">
        <v>7227</v>
      </c>
      <c r="B4265" s="365" t="s">
        <v>35979</v>
      </c>
      <c r="C4265" s="365" t="s">
        <v>1583</v>
      </c>
      <c r="D4265" s="365" t="s">
        <v>1584</v>
      </c>
      <c r="E4265" s="366">
        <v>319.39</v>
      </c>
    </row>
    <row r="4266" spans="1:5" ht="12.75">
      <c r="A4266" s="365">
        <v>7212</v>
      </c>
      <c r="B4266" s="365" t="s">
        <v>35980</v>
      </c>
      <c r="C4266" s="365" t="s">
        <v>1583</v>
      </c>
      <c r="D4266" s="365" t="s">
        <v>1584</v>
      </c>
      <c r="E4266" s="366">
        <v>350.93</v>
      </c>
    </row>
    <row r="4267" spans="1:5" ht="12.75">
      <c r="A4267" s="365">
        <v>7229</v>
      </c>
      <c r="B4267" s="365" t="s">
        <v>35981</v>
      </c>
      <c r="C4267" s="365" t="s">
        <v>1583</v>
      </c>
      <c r="D4267" s="365" t="s">
        <v>1584</v>
      </c>
      <c r="E4267" s="366">
        <v>222.44</v>
      </c>
    </row>
    <row r="4268" spans="1:5" ht="12.75">
      <c r="A4268" s="365">
        <v>7230</v>
      </c>
      <c r="B4268" s="365" t="s">
        <v>35982</v>
      </c>
      <c r="C4268" s="365" t="s">
        <v>1583</v>
      </c>
      <c r="D4268" s="365" t="s">
        <v>1584</v>
      </c>
      <c r="E4268" s="366">
        <v>370.33</v>
      </c>
    </row>
    <row r="4269" spans="1:5" ht="12.75">
      <c r="A4269" s="365">
        <v>7231</v>
      </c>
      <c r="B4269" s="365" t="s">
        <v>35983</v>
      </c>
      <c r="C4269" s="365" t="s">
        <v>1583</v>
      </c>
      <c r="D4269" s="365" t="s">
        <v>1584</v>
      </c>
      <c r="E4269" s="366">
        <v>525.34</v>
      </c>
    </row>
    <row r="4270" spans="1:5" ht="12.75">
      <c r="A4270" s="365">
        <v>7220</v>
      </c>
      <c r="B4270" s="365" t="s">
        <v>35984</v>
      </c>
      <c r="C4270" s="365" t="s">
        <v>1583</v>
      </c>
      <c r="D4270" s="365" t="s">
        <v>1584</v>
      </c>
      <c r="E4270" s="366">
        <v>648.48</v>
      </c>
    </row>
    <row r="4271" spans="1:5" ht="12.75">
      <c r="A4271" s="365">
        <v>34447</v>
      </c>
      <c r="B4271" s="365" t="s">
        <v>35985</v>
      </c>
      <c r="C4271" s="365" t="s">
        <v>1583</v>
      </c>
      <c r="D4271" s="365" t="s">
        <v>1584</v>
      </c>
      <c r="E4271" s="366">
        <v>725.09</v>
      </c>
    </row>
    <row r="4272" spans="1:5" ht="12.75">
      <c r="A4272" s="365">
        <v>7233</v>
      </c>
      <c r="B4272" s="365" t="s">
        <v>35986</v>
      </c>
      <c r="C4272" s="365" t="s">
        <v>1583</v>
      </c>
      <c r="D4272" s="365" t="s">
        <v>1584</v>
      </c>
      <c r="E4272" s="366">
        <v>831.8</v>
      </c>
    </row>
    <row r="4273" spans="1:5" ht="12.75">
      <c r="A4273" s="365">
        <v>40740</v>
      </c>
      <c r="B4273" s="365" t="s">
        <v>35987</v>
      </c>
      <c r="C4273" s="365" t="s">
        <v>1585</v>
      </c>
      <c r="D4273" s="365" t="s">
        <v>1586</v>
      </c>
      <c r="E4273" s="366">
        <v>195.53</v>
      </c>
    </row>
    <row r="4274" spans="1:5" ht="12.75">
      <c r="A4274" s="365">
        <v>25007</v>
      </c>
      <c r="B4274" s="365" t="s">
        <v>35988</v>
      </c>
      <c r="C4274" s="365" t="s">
        <v>1585</v>
      </c>
      <c r="D4274" s="365" t="s">
        <v>1586</v>
      </c>
      <c r="E4274" s="366">
        <v>55.95</v>
      </c>
    </row>
    <row r="4275" spans="1:5" ht="12.75">
      <c r="A4275" s="365">
        <v>43071</v>
      </c>
      <c r="B4275" s="365" t="s">
        <v>35989</v>
      </c>
      <c r="C4275" s="365" t="s">
        <v>1585</v>
      </c>
      <c r="D4275" s="365" t="s">
        <v>1586</v>
      </c>
      <c r="E4275" s="366">
        <v>220.17</v>
      </c>
    </row>
    <row r="4276" spans="1:5" ht="12.75">
      <c r="A4276" s="365">
        <v>39520</v>
      </c>
      <c r="B4276" s="365" t="s">
        <v>35990</v>
      </c>
      <c r="C4276" s="365" t="s">
        <v>1585</v>
      </c>
      <c r="D4276" s="365" t="s">
        <v>1586</v>
      </c>
      <c r="E4276" s="366">
        <v>179.62</v>
      </c>
    </row>
    <row r="4277" spans="1:5" ht="12.75">
      <c r="A4277" s="365">
        <v>39521</v>
      </c>
      <c r="B4277" s="365" t="s">
        <v>35991</v>
      </c>
      <c r="C4277" s="365" t="s">
        <v>1585</v>
      </c>
      <c r="D4277" s="365" t="s">
        <v>1586</v>
      </c>
      <c r="E4277" s="366">
        <v>185.49</v>
      </c>
    </row>
    <row r="4278" spans="1:5" ht="12.75">
      <c r="A4278" s="365">
        <v>39522</v>
      </c>
      <c r="B4278" s="365" t="s">
        <v>35992</v>
      </c>
      <c r="C4278" s="365" t="s">
        <v>1585</v>
      </c>
      <c r="D4278" s="365" t="s">
        <v>1586</v>
      </c>
      <c r="E4278" s="366">
        <v>191.54</v>
      </c>
    </row>
    <row r="4279" spans="1:5" ht="12.75">
      <c r="A4279" s="365">
        <v>7243</v>
      </c>
      <c r="B4279" s="365" t="s">
        <v>35993</v>
      </c>
      <c r="C4279" s="365" t="s">
        <v>1585</v>
      </c>
      <c r="D4279" s="365" t="s">
        <v>1586</v>
      </c>
      <c r="E4279" s="366">
        <v>58.47</v>
      </c>
    </row>
    <row r="4280" spans="1:5" ht="12.75">
      <c r="A4280" s="365">
        <v>11067</v>
      </c>
      <c r="B4280" s="365" t="s">
        <v>35994</v>
      </c>
      <c r="C4280" s="365" t="s">
        <v>1583</v>
      </c>
      <c r="D4280" s="365" t="s">
        <v>1586</v>
      </c>
      <c r="E4280" s="366">
        <v>397.67</v>
      </c>
    </row>
    <row r="4281" spans="1:5" ht="12.75">
      <c r="A4281" s="365">
        <v>11068</v>
      </c>
      <c r="B4281" s="365" t="s">
        <v>35995</v>
      </c>
      <c r="C4281" s="365" t="s">
        <v>1583</v>
      </c>
      <c r="D4281" s="365" t="s">
        <v>1586</v>
      </c>
      <c r="E4281" s="366">
        <v>502.4</v>
      </c>
    </row>
    <row r="4282" spans="1:5" ht="12.75">
      <c r="A4282" s="365">
        <v>7246</v>
      </c>
      <c r="B4282" s="365" t="s">
        <v>35996</v>
      </c>
      <c r="C4282" s="365" t="s">
        <v>1583</v>
      </c>
      <c r="D4282" s="365" t="s">
        <v>1584</v>
      </c>
      <c r="E4282" s="366">
        <v>48.34</v>
      </c>
    </row>
    <row r="4283" spans="1:5" ht="12.75">
      <c r="A4283" s="365">
        <v>41097</v>
      </c>
      <c r="B4283" s="365" t="s">
        <v>35997</v>
      </c>
      <c r="C4283" s="365" t="s">
        <v>1593</v>
      </c>
      <c r="D4283" s="365" t="s">
        <v>1584</v>
      </c>
      <c r="E4283" s="364">
        <v>3669.08</v>
      </c>
    </row>
    <row r="4284" spans="1:5" ht="12.75">
      <c r="A4284" s="365">
        <v>12869</v>
      </c>
      <c r="B4284" s="365" t="s">
        <v>35998</v>
      </c>
      <c r="C4284" s="365" t="s">
        <v>1587</v>
      </c>
      <c r="D4284" s="365" t="s">
        <v>1584</v>
      </c>
      <c r="E4284" s="366">
        <v>20.89</v>
      </c>
    </row>
    <row r="4285" spans="1:5" ht="12.75">
      <c r="A4285" s="365">
        <v>1574</v>
      </c>
      <c r="B4285" s="365" t="s">
        <v>35999</v>
      </c>
      <c r="C4285" s="365" t="s">
        <v>1583</v>
      </c>
      <c r="D4285" s="365" t="s">
        <v>1584</v>
      </c>
      <c r="E4285" s="366">
        <v>1.79</v>
      </c>
    </row>
    <row r="4286" spans="1:5" ht="12.75">
      <c r="A4286" s="365">
        <v>1581</v>
      </c>
      <c r="B4286" s="365" t="s">
        <v>36000</v>
      </c>
      <c r="C4286" s="365" t="s">
        <v>1583</v>
      </c>
      <c r="D4286" s="365" t="s">
        <v>1584</v>
      </c>
      <c r="E4286" s="366">
        <v>12.39</v>
      </c>
    </row>
    <row r="4287" spans="1:5" ht="12.75">
      <c r="A4287" s="365">
        <v>1575</v>
      </c>
      <c r="B4287" s="365" t="s">
        <v>36001</v>
      </c>
      <c r="C4287" s="365" t="s">
        <v>1583</v>
      </c>
      <c r="D4287" s="365" t="s">
        <v>1584</v>
      </c>
      <c r="E4287" s="366">
        <v>2.12</v>
      </c>
    </row>
    <row r="4288" spans="1:5" ht="12.75">
      <c r="A4288" s="365">
        <v>1570</v>
      </c>
      <c r="B4288" s="365" t="s">
        <v>36002</v>
      </c>
      <c r="C4288" s="365" t="s">
        <v>1583</v>
      </c>
      <c r="D4288" s="365" t="s">
        <v>1584</v>
      </c>
      <c r="E4288" s="366">
        <v>1.06</v>
      </c>
    </row>
    <row r="4289" spans="1:5" ht="12.75">
      <c r="A4289" s="365">
        <v>1576</v>
      </c>
      <c r="B4289" s="365" t="s">
        <v>36003</v>
      </c>
      <c r="C4289" s="365" t="s">
        <v>1583</v>
      </c>
      <c r="D4289" s="365" t="s">
        <v>1584</v>
      </c>
      <c r="E4289" s="366">
        <v>2.93</v>
      </c>
    </row>
    <row r="4290" spans="1:5" ht="12.75">
      <c r="A4290" s="365">
        <v>1577</v>
      </c>
      <c r="B4290" s="365" t="s">
        <v>36004</v>
      </c>
      <c r="C4290" s="365" t="s">
        <v>1583</v>
      </c>
      <c r="D4290" s="365" t="s">
        <v>1584</v>
      </c>
      <c r="E4290" s="366">
        <v>3.31</v>
      </c>
    </row>
    <row r="4291" spans="1:5" ht="12.75">
      <c r="A4291" s="365">
        <v>1571</v>
      </c>
      <c r="B4291" s="365" t="s">
        <v>36005</v>
      </c>
      <c r="C4291" s="365" t="s">
        <v>1583</v>
      </c>
      <c r="D4291" s="365" t="s">
        <v>1584</v>
      </c>
      <c r="E4291" s="366">
        <v>1.38</v>
      </c>
    </row>
    <row r="4292" spans="1:5" ht="12.75">
      <c r="A4292" s="365">
        <v>1578</v>
      </c>
      <c r="B4292" s="365" t="s">
        <v>36006</v>
      </c>
      <c r="C4292" s="365" t="s">
        <v>1583</v>
      </c>
      <c r="D4292" s="365" t="s">
        <v>1584</v>
      </c>
      <c r="E4292" s="366">
        <v>5.74</v>
      </c>
    </row>
    <row r="4293" spans="1:5" ht="12.75">
      <c r="A4293" s="365">
        <v>1573</v>
      </c>
      <c r="B4293" s="365" t="s">
        <v>36007</v>
      </c>
      <c r="C4293" s="365" t="s">
        <v>1583</v>
      </c>
      <c r="D4293" s="365" t="s">
        <v>1584</v>
      </c>
      <c r="E4293" s="366">
        <v>1.65</v>
      </c>
    </row>
    <row r="4294" spans="1:5" ht="12.75">
      <c r="A4294" s="365">
        <v>1579</v>
      </c>
      <c r="B4294" s="365" t="s">
        <v>36008</v>
      </c>
      <c r="C4294" s="365" t="s">
        <v>1583</v>
      </c>
      <c r="D4294" s="365" t="s">
        <v>1584</v>
      </c>
      <c r="E4294" s="366">
        <v>7.16</v>
      </c>
    </row>
    <row r="4295" spans="1:5" ht="12.75">
      <c r="A4295" s="365">
        <v>1580</v>
      </c>
      <c r="B4295" s="365" t="s">
        <v>36009</v>
      </c>
      <c r="C4295" s="365" t="s">
        <v>1583</v>
      </c>
      <c r="D4295" s="365" t="s">
        <v>1584</v>
      </c>
      <c r="E4295" s="366">
        <v>8.81</v>
      </c>
    </row>
    <row r="4296" spans="1:5" ht="12.75">
      <c r="A4296" s="365">
        <v>39321</v>
      </c>
      <c r="B4296" s="365" t="s">
        <v>36010</v>
      </c>
      <c r="C4296" s="365" t="s">
        <v>1583</v>
      </c>
      <c r="D4296" s="365" t="s">
        <v>1584</v>
      </c>
      <c r="E4296" s="366">
        <v>34.71</v>
      </c>
    </row>
    <row r="4297" spans="1:5" ht="12.75">
      <c r="A4297" s="365">
        <v>39319</v>
      </c>
      <c r="B4297" s="365" t="s">
        <v>36011</v>
      </c>
      <c r="C4297" s="365" t="s">
        <v>1583</v>
      </c>
      <c r="D4297" s="365" t="s">
        <v>1584</v>
      </c>
      <c r="E4297" s="366">
        <v>14.45</v>
      </c>
    </row>
    <row r="4298" spans="1:5" ht="12.75">
      <c r="A4298" s="365">
        <v>39320</v>
      </c>
      <c r="B4298" s="365" t="s">
        <v>36012</v>
      </c>
      <c r="C4298" s="365" t="s">
        <v>1583</v>
      </c>
      <c r="D4298" s="365" t="s">
        <v>1584</v>
      </c>
      <c r="E4298" s="366">
        <v>27.77</v>
      </c>
    </row>
    <row r="4299" spans="1:5" ht="12.75">
      <c r="A4299" s="365">
        <v>1591</v>
      </c>
      <c r="B4299" s="365" t="s">
        <v>36013</v>
      </c>
      <c r="C4299" s="365" t="s">
        <v>1583</v>
      </c>
      <c r="D4299" s="365" t="s">
        <v>1584</v>
      </c>
      <c r="E4299" s="366">
        <v>27.33</v>
      </c>
    </row>
    <row r="4300" spans="1:5" ht="12.75">
      <c r="A4300" s="365">
        <v>1547</v>
      </c>
      <c r="B4300" s="365" t="s">
        <v>36014</v>
      </c>
      <c r="C4300" s="365" t="s">
        <v>1583</v>
      </c>
      <c r="D4300" s="365" t="s">
        <v>1584</v>
      </c>
      <c r="E4300" s="366">
        <v>143.19999999999999</v>
      </c>
    </row>
    <row r="4301" spans="1:5" ht="12.75">
      <c r="A4301" s="365">
        <v>38196</v>
      </c>
      <c r="B4301" s="365" t="s">
        <v>36015</v>
      </c>
      <c r="C4301" s="365" t="s">
        <v>1583</v>
      </c>
      <c r="D4301" s="365" t="s">
        <v>1584</v>
      </c>
      <c r="E4301" s="366">
        <v>27.89</v>
      </c>
    </row>
    <row r="4302" spans="1:5" ht="12.75">
      <c r="A4302" s="365">
        <v>1543</v>
      </c>
      <c r="B4302" s="365" t="s">
        <v>36016</v>
      </c>
      <c r="C4302" s="365" t="s">
        <v>1583</v>
      </c>
      <c r="D4302" s="365" t="s">
        <v>1584</v>
      </c>
      <c r="E4302" s="366">
        <v>29.64</v>
      </c>
    </row>
    <row r="4303" spans="1:5" ht="12.75">
      <c r="A4303" s="365">
        <v>1585</v>
      </c>
      <c r="B4303" s="365" t="s">
        <v>36017</v>
      </c>
      <c r="C4303" s="365" t="s">
        <v>1583</v>
      </c>
      <c r="D4303" s="365" t="s">
        <v>1584</v>
      </c>
      <c r="E4303" s="366">
        <v>5.74</v>
      </c>
    </row>
    <row r="4304" spans="1:5" ht="12.75">
      <c r="A4304" s="365">
        <v>1593</v>
      </c>
      <c r="B4304" s="365" t="s">
        <v>36018</v>
      </c>
      <c r="C4304" s="365" t="s">
        <v>1583</v>
      </c>
      <c r="D4304" s="365" t="s">
        <v>1584</v>
      </c>
      <c r="E4304" s="366">
        <v>30.48</v>
      </c>
    </row>
    <row r="4305" spans="1:5" ht="12.75">
      <c r="A4305" s="365">
        <v>11838</v>
      </c>
      <c r="B4305" s="365" t="s">
        <v>36019</v>
      </c>
      <c r="C4305" s="365" t="s">
        <v>1583</v>
      </c>
      <c r="D4305" s="365" t="s">
        <v>1584</v>
      </c>
      <c r="E4305" s="366">
        <v>40.22</v>
      </c>
    </row>
    <row r="4306" spans="1:5" ht="12.75">
      <c r="A4306" s="365">
        <v>1594</v>
      </c>
      <c r="B4306" s="365" t="s">
        <v>36020</v>
      </c>
      <c r="C4306" s="365" t="s">
        <v>1583</v>
      </c>
      <c r="D4306" s="365" t="s">
        <v>1584</v>
      </c>
      <c r="E4306" s="366">
        <v>40.659999999999997</v>
      </c>
    </row>
    <row r="4307" spans="1:5" ht="12.75">
      <c r="A4307" s="365">
        <v>1586</v>
      </c>
      <c r="B4307" s="365" t="s">
        <v>36021</v>
      </c>
      <c r="C4307" s="365" t="s">
        <v>1583</v>
      </c>
      <c r="D4307" s="365" t="s">
        <v>1584</v>
      </c>
      <c r="E4307" s="366">
        <v>7.26</v>
      </c>
    </row>
    <row r="4308" spans="1:5" ht="12.75">
      <c r="A4308" s="365">
        <v>11839</v>
      </c>
      <c r="B4308" s="365" t="s">
        <v>36022</v>
      </c>
      <c r="C4308" s="365" t="s">
        <v>1583</v>
      </c>
      <c r="D4308" s="365" t="s">
        <v>1584</v>
      </c>
      <c r="E4308" s="366">
        <v>58.52</v>
      </c>
    </row>
    <row r="4309" spans="1:5" ht="12.75">
      <c r="A4309" s="365">
        <v>1587</v>
      </c>
      <c r="B4309" s="365" t="s">
        <v>36023</v>
      </c>
      <c r="C4309" s="365" t="s">
        <v>1583</v>
      </c>
      <c r="D4309" s="365" t="s">
        <v>1584</v>
      </c>
      <c r="E4309" s="366">
        <v>7.4</v>
      </c>
    </row>
    <row r="4310" spans="1:5" ht="12.75">
      <c r="A4310" s="365">
        <v>1545</v>
      </c>
      <c r="B4310" s="365" t="s">
        <v>36024</v>
      </c>
      <c r="C4310" s="365" t="s">
        <v>1583</v>
      </c>
      <c r="D4310" s="365" t="s">
        <v>1584</v>
      </c>
      <c r="E4310" s="366">
        <v>70.22</v>
      </c>
    </row>
    <row r="4311" spans="1:5" ht="12.75">
      <c r="A4311" s="365">
        <v>1588</v>
      </c>
      <c r="B4311" s="365" t="s">
        <v>36025</v>
      </c>
      <c r="C4311" s="365" t="s">
        <v>1583</v>
      </c>
      <c r="D4311" s="365" t="s">
        <v>1584</v>
      </c>
      <c r="E4311" s="366">
        <v>10.15</v>
      </c>
    </row>
    <row r="4312" spans="1:5" ht="12.75">
      <c r="A4312" s="365">
        <v>1535</v>
      </c>
      <c r="B4312" s="365" t="s">
        <v>36026</v>
      </c>
      <c r="C4312" s="365" t="s">
        <v>1583</v>
      </c>
      <c r="D4312" s="365" t="s">
        <v>1584</v>
      </c>
      <c r="E4312" s="366">
        <v>5.85</v>
      </c>
    </row>
    <row r="4313" spans="1:5" ht="12.75">
      <c r="A4313" s="365">
        <v>1589</v>
      </c>
      <c r="B4313" s="365" t="s">
        <v>36027</v>
      </c>
      <c r="C4313" s="365" t="s">
        <v>1583</v>
      </c>
      <c r="D4313" s="365" t="s">
        <v>1584</v>
      </c>
      <c r="E4313" s="366">
        <v>10.47</v>
      </c>
    </row>
    <row r="4314" spans="1:5" ht="12.75">
      <c r="A4314" s="365">
        <v>1546</v>
      </c>
      <c r="B4314" s="365" t="s">
        <v>36028</v>
      </c>
      <c r="C4314" s="365" t="s">
        <v>1583</v>
      </c>
      <c r="D4314" s="365" t="s">
        <v>1584</v>
      </c>
      <c r="E4314" s="366">
        <v>118.5</v>
      </c>
    </row>
    <row r="4315" spans="1:5" ht="12.75">
      <c r="A4315" s="365">
        <v>1590</v>
      </c>
      <c r="B4315" s="365" t="s">
        <v>36029</v>
      </c>
      <c r="C4315" s="365" t="s">
        <v>1583</v>
      </c>
      <c r="D4315" s="365" t="s">
        <v>1584</v>
      </c>
      <c r="E4315" s="366">
        <v>18.43</v>
      </c>
    </row>
    <row r="4316" spans="1:5" ht="12.75">
      <c r="A4316" s="365">
        <v>1542</v>
      </c>
      <c r="B4316" s="365" t="s">
        <v>36030</v>
      </c>
      <c r="C4316" s="365" t="s">
        <v>1583</v>
      </c>
      <c r="D4316" s="365" t="s">
        <v>1584</v>
      </c>
      <c r="E4316" s="366">
        <v>24.41</v>
      </c>
    </row>
    <row r="4317" spans="1:5" ht="12.75">
      <c r="A4317" s="365">
        <v>38415</v>
      </c>
      <c r="B4317" s="365" t="s">
        <v>36031</v>
      </c>
      <c r="C4317" s="365" t="s">
        <v>1583</v>
      </c>
      <c r="D4317" s="365" t="s">
        <v>1586</v>
      </c>
      <c r="E4317" s="366">
        <v>919.99</v>
      </c>
    </row>
    <row r="4318" spans="1:5" ht="12.75">
      <c r="A4318" s="365">
        <v>38414</v>
      </c>
      <c r="B4318" s="365" t="s">
        <v>36032</v>
      </c>
      <c r="C4318" s="365" t="s">
        <v>1583</v>
      </c>
      <c r="D4318" s="365" t="s">
        <v>1586</v>
      </c>
      <c r="E4318" s="364">
        <v>1291.22</v>
      </c>
    </row>
    <row r="4319" spans="1:5" ht="12.75">
      <c r="A4319" s="365">
        <v>38128</v>
      </c>
      <c r="B4319" s="365" t="s">
        <v>36033</v>
      </c>
      <c r="C4319" s="365" t="s">
        <v>1590</v>
      </c>
      <c r="D4319" s="365" t="s">
        <v>1588</v>
      </c>
      <c r="E4319" s="366">
        <v>0.82</v>
      </c>
    </row>
    <row r="4320" spans="1:5" ht="12.75">
      <c r="A4320" s="365">
        <v>7253</v>
      </c>
      <c r="B4320" s="365" t="s">
        <v>36034</v>
      </c>
      <c r="C4320" s="365" t="s">
        <v>1592</v>
      </c>
      <c r="D4320" s="365" t="s">
        <v>1584</v>
      </c>
      <c r="E4320" s="366">
        <v>175.71</v>
      </c>
    </row>
    <row r="4321" spans="1:5" ht="12.75">
      <c r="A4321" s="365">
        <v>4806</v>
      </c>
      <c r="B4321" s="365" t="s">
        <v>36035</v>
      </c>
      <c r="C4321" s="365" t="s">
        <v>1589</v>
      </c>
      <c r="D4321" s="365" t="s">
        <v>1584</v>
      </c>
      <c r="E4321" s="366">
        <v>19.350000000000001</v>
      </c>
    </row>
    <row r="4322" spans="1:5" ht="12.75">
      <c r="A4322" s="365">
        <v>34401</v>
      </c>
      <c r="B4322" s="365" t="s">
        <v>36036</v>
      </c>
      <c r="C4322" s="365" t="s">
        <v>1583</v>
      </c>
      <c r="D4322" s="365" t="s">
        <v>1584</v>
      </c>
      <c r="E4322" s="366">
        <v>1.31</v>
      </c>
    </row>
    <row r="4323" spans="1:5" ht="12.75">
      <c r="A4323" s="365">
        <v>7260</v>
      </c>
      <c r="B4323" s="365" t="s">
        <v>36037</v>
      </c>
      <c r="C4323" s="365" t="s">
        <v>1583</v>
      </c>
      <c r="D4323" s="365" t="s">
        <v>1584</v>
      </c>
      <c r="E4323" s="366">
        <v>1.1599999999999999</v>
      </c>
    </row>
    <row r="4324" spans="1:5" ht="12.75">
      <c r="A4324" s="365">
        <v>7256</v>
      </c>
      <c r="B4324" s="365" t="s">
        <v>36038</v>
      </c>
      <c r="C4324" s="365" t="s">
        <v>1583</v>
      </c>
      <c r="D4324" s="365" t="s">
        <v>1584</v>
      </c>
      <c r="E4324" s="366">
        <v>1.1499999999999999</v>
      </c>
    </row>
    <row r="4325" spans="1:5" ht="12.75">
      <c r="A4325" s="365">
        <v>7258</v>
      </c>
      <c r="B4325" s="365" t="s">
        <v>36039</v>
      </c>
      <c r="C4325" s="365" t="s">
        <v>1583</v>
      </c>
      <c r="D4325" s="365" t="s">
        <v>1584</v>
      </c>
      <c r="E4325" s="366">
        <v>0.47</v>
      </c>
    </row>
    <row r="4326" spans="1:5" ht="12.75">
      <c r="A4326" s="365">
        <v>34400</v>
      </c>
      <c r="B4326" s="365" t="s">
        <v>36040</v>
      </c>
      <c r="C4326" s="365" t="s">
        <v>1583</v>
      </c>
      <c r="D4326" s="365" t="s">
        <v>1584</v>
      </c>
      <c r="E4326" s="366">
        <v>2.02</v>
      </c>
    </row>
    <row r="4327" spans="1:5" ht="12.75">
      <c r="A4327" s="365">
        <v>10617</v>
      </c>
      <c r="B4327" s="365" t="s">
        <v>36041</v>
      </c>
      <c r="C4327" s="365" t="s">
        <v>1583</v>
      </c>
      <c r="D4327" s="365" t="s">
        <v>1584</v>
      </c>
      <c r="E4327" s="366">
        <v>3.86</v>
      </c>
    </row>
    <row r="4328" spans="1:5" ht="12.75">
      <c r="A4328" s="365">
        <v>44261</v>
      </c>
      <c r="B4328" s="365" t="s">
        <v>36042</v>
      </c>
      <c r="C4328" s="365" t="s">
        <v>1583</v>
      </c>
      <c r="D4328" s="365" t="s">
        <v>1584</v>
      </c>
      <c r="E4328" s="366">
        <v>230.63</v>
      </c>
    </row>
    <row r="4329" spans="1:5" ht="12.75">
      <c r="A4329" s="365">
        <v>7274</v>
      </c>
      <c r="B4329" s="365" t="s">
        <v>36043</v>
      </c>
      <c r="C4329" s="365" t="s">
        <v>1583</v>
      </c>
      <c r="D4329" s="365" t="s">
        <v>1584</v>
      </c>
      <c r="E4329" s="366">
        <v>111.65</v>
      </c>
    </row>
    <row r="4330" spans="1:5" ht="12.75">
      <c r="A4330" s="365">
        <v>44326</v>
      </c>
      <c r="B4330" s="365" t="s">
        <v>36044</v>
      </c>
      <c r="C4330" s="365" t="s">
        <v>1583</v>
      </c>
      <c r="D4330" s="365" t="s">
        <v>1584</v>
      </c>
      <c r="E4330" s="364">
        <v>2411.46</v>
      </c>
    </row>
    <row r="4331" spans="1:5" ht="12.75">
      <c r="A4331" s="365">
        <v>154</v>
      </c>
      <c r="B4331" s="365" t="s">
        <v>36045</v>
      </c>
      <c r="C4331" s="365" t="s">
        <v>1591</v>
      </c>
      <c r="D4331" s="365" t="s">
        <v>1584</v>
      </c>
      <c r="E4331" s="366">
        <v>66.41</v>
      </c>
    </row>
    <row r="4332" spans="1:5" ht="12.75">
      <c r="A4332" s="365">
        <v>38121</v>
      </c>
      <c r="B4332" s="365" t="s">
        <v>36046</v>
      </c>
      <c r="C4332" s="365" t="s">
        <v>1591</v>
      </c>
      <c r="D4332" s="365" t="s">
        <v>1584</v>
      </c>
      <c r="E4332" s="366">
        <v>24.11</v>
      </c>
    </row>
    <row r="4333" spans="1:5" ht="12.75">
      <c r="A4333" s="365">
        <v>43776</v>
      </c>
      <c r="B4333" s="365" t="s">
        <v>36047</v>
      </c>
      <c r="C4333" s="365" t="s">
        <v>1591</v>
      </c>
      <c r="D4333" s="365" t="s">
        <v>1584</v>
      </c>
      <c r="E4333" s="366">
        <v>29.96</v>
      </c>
    </row>
    <row r="4334" spans="1:5" ht="12.75">
      <c r="A4334" s="365">
        <v>7343</v>
      </c>
      <c r="B4334" s="365" t="s">
        <v>36048</v>
      </c>
      <c r="C4334" s="365" t="s">
        <v>1591</v>
      </c>
      <c r="D4334" s="365" t="s">
        <v>1584</v>
      </c>
      <c r="E4334" s="366">
        <v>21.33</v>
      </c>
    </row>
    <row r="4335" spans="1:5" ht="12.75">
      <c r="A4335" s="365">
        <v>7348</v>
      </c>
      <c r="B4335" s="365" t="s">
        <v>36049</v>
      </c>
      <c r="C4335" s="365" t="s">
        <v>1591</v>
      </c>
      <c r="D4335" s="365" t="s">
        <v>1584</v>
      </c>
      <c r="E4335" s="366">
        <v>17.55</v>
      </c>
    </row>
    <row r="4336" spans="1:5" ht="12.75">
      <c r="A4336" s="365">
        <v>7313</v>
      </c>
      <c r="B4336" s="365" t="s">
        <v>36050</v>
      </c>
      <c r="C4336" s="365" t="s">
        <v>1591</v>
      </c>
      <c r="D4336" s="365" t="s">
        <v>1584</v>
      </c>
      <c r="E4336" s="366">
        <v>20.420000000000002</v>
      </c>
    </row>
    <row r="4337" spans="1:5" ht="12.75">
      <c r="A4337" s="365">
        <v>7319</v>
      </c>
      <c r="B4337" s="365" t="s">
        <v>36051</v>
      </c>
      <c r="C4337" s="365" t="s">
        <v>1591</v>
      </c>
      <c r="D4337" s="365" t="s">
        <v>1584</v>
      </c>
      <c r="E4337" s="366">
        <v>11.69</v>
      </c>
    </row>
    <row r="4338" spans="1:5" ht="12.75">
      <c r="A4338" s="365">
        <v>7314</v>
      </c>
      <c r="B4338" s="365" t="s">
        <v>36052</v>
      </c>
      <c r="C4338" s="365" t="s">
        <v>1591</v>
      </c>
      <c r="D4338" s="365" t="s">
        <v>1584</v>
      </c>
      <c r="E4338" s="366">
        <v>95.49</v>
      </c>
    </row>
    <row r="4339" spans="1:5" ht="12.75">
      <c r="A4339" s="365">
        <v>7304</v>
      </c>
      <c r="B4339" s="365" t="s">
        <v>36053</v>
      </c>
      <c r="C4339" s="365" t="s">
        <v>1591</v>
      </c>
      <c r="D4339" s="365" t="s">
        <v>1584</v>
      </c>
      <c r="E4339" s="366">
        <v>88.79</v>
      </c>
    </row>
    <row r="4340" spans="1:5" ht="12.75">
      <c r="A4340" s="365">
        <v>43649</v>
      </c>
      <c r="B4340" s="365" t="s">
        <v>36054</v>
      </c>
      <c r="C4340" s="365" t="s">
        <v>1591</v>
      </c>
      <c r="D4340" s="365" t="s">
        <v>1584</v>
      </c>
      <c r="E4340" s="366">
        <v>45.92</v>
      </c>
    </row>
    <row r="4341" spans="1:5" ht="12.75">
      <c r="A4341" s="365">
        <v>43650</v>
      </c>
      <c r="B4341" s="365" t="s">
        <v>36055</v>
      </c>
      <c r="C4341" s="365" t="s">
        <v>1591</v>
      </c>
      <c r="D4341" s="365" t="s">
        <v>1584</v>
      </c>
      <c r="E4341" s="366">
        <v>43.4</v>
      </c>
    </row>
    <row r="4342" spans="1:5" ht="12.75">
      <c r="A4342" s="365">
        <v>7311</v>
      </c>
      <c r="B4342" s="365" t="s">
        <v>36056</v>
      </c>
      <c r="C4342" s="365" t="s">
        <v>1591</v>
      </c>
      <c r="D4342" s="365" t="s">
        <v>1584</v>
      </c>
      <c r="E4342" s="366">
        <v>44.45</v>
      </c>
    </row>
    <row r="4343" spans="1:5" ht="12.75">
      <c r="A4343" s="365">
        <v>7292</v>
      </c>
      <c r="B4343" s="365" t="s">
        <v>36057</v>
      </c>
      <c r="C4343" s="365" t="s">
        <v>1591</v>
      </c>
      <c r="D4343" s="365" t="s">
        <v>1588</v>
      </c>
      <c r="E4343" s="366">
        <v>43.04</v>
      </c>
    </row>
    <row r="4344" spans="1:5" ht="12.75">
      <c r="A4344" s="365">
        <v>7293</v>
      </c>
      <c r="B4344" s="365" t="s">
        <v>36058</v>
      </c>
      <c r="C4344" s="365" t="s">
        <v>1591</v>
      </c>
      <c r="D4344" s="365" t="s">
        <v>1584</v>
      </c>
      <c r="E4344" s="366">
        <v>47.61</v>
      </c>
    </row>
    <row r="4345" spans="1:5" ht="12.75">
      <c r="A4345" s="365">
        <v>7306</v>
      </c>
      <c r="B4345" s="365" t="s">
        <v>36059</v>
      </c>
      <c r="C4345" s="365" t="s">
        <v>1591</v>
      </c>
      <c r="D4345" s="365" t="s">
        <v>1584</v>
      </c>
      <c r="E4345" s="366">
        <v>52.55</v>
      </c>
    </row>
    <row r="4346" spans="1:5" ht="12.75">
      <c r="A4346" s="365">
        <v>7288</v>
      </c>
      <c r="B4346" s="365" t="s">
        <v>36060</v>
      </c>
      <c r="C4346" s="365" t="s">
        <v>1591</v>
      </c>
      <c r="D4346" s="365" t="s">
        <v>1584</v>
      </c>
      <c r="E4346" s="366">
        <v>43.63</v>
      </c>
    </row>
    <row r="4347" spans="1:5" ht="12.75">
      <c r="A4347" s="365">
        <v>43625</v>
      </c>
      <c r="B4347" s="365" t="s">
        <v>36061</v>
      </c>
      <c r="C4347" s="365" t="s">
        <v>1591</v>
      </c>
      <c r="D4347" s="365" t="s">
        <v>1584</v>
      </c>
      <c r="E4347" s="366">
        <v>35.229999999999997</v>
      </c>
    </row>
    <row r="4348" spans="1:5" ht="12.75">
      <c r="A4348" s="365">
        <v>43647</v>
      </c>
      <c r="B4348" s="365" t="s">
        <v>36062</v>
      </c>
      <c r="C4348" s="365" t="s">
        <v>1591</v>
      </c>
      <c r="D4348" s="365" t="s">
        <v>1584</v>
      </c>
      <c r="E4348" s="366">
        <v>32</v>
      </c>
    </row>
    <row r="4349" spans="1:5" ht="12.75">
      <c r="A4349" s="365">
        <v>43648</v>
      </c>
      <c r="B4349" s="365" t="s">
        <v>36063</v>
      </c>
      <c r="C4349" s="365" t="s">
        <v>1591</v>
      </c>
      <c r="D4349" s="365" t="s">
        <v>1584</v>
      </c>
      <c r="E4349" s="366">
        <v>30.88</v>
      </c>
    </row>
    <row r="4350" spans="1:5" ht="12.75">
      <c r="A4350" s="365">
        <v>35693</v>
      </c>
      <c r="B4350" s="365" t="s">
        <v>36064</v>
      </c>
      <c r="C4350" s="365" t="s">
        <v>1591</v>
      </c>
      <c r="D4350" s="365" t="s">
        <v>1584</v>
      </c>
      <c r="E4350" s="366">
        <v>10.91</v>
      </c>
    </row>
    <row r="4351" spans="1:5" ht="12.75">
      <c r="A4351" s="365">
        <v>7356</v>
      </c>
      <c r="B4351" s="365" t="s">
        <v>36065</v>
      </c>
      <c r="C4351" s="365" t="s">
        <v>1591</v>
      </c>
      <c r="D4351" s="365" t="s">
        <v>1588</v>
      </c>
      <c r="E4351" s="366">
        <v>26.17</v>
      </c>
    </row>
    <row r="4352" spans="1:5" ht="12.75">
      <c r="A4352" s="365">
        <v>35692</v>
      </c>
      <c r="B4352" s="365" t="s">
        <v>36066</v>
      </c>
      <c r="C4352" s="365" t="s">
        <v>1591</v>
      </c>
      <c r="D4352" s="365" t="s">
        <v>1584</v>
      </c>
      <c r="E4352" s="366">
        <v>17.13</v>
      </c>
    </row>
    <row r="4353" spans="1:5" ht="12.75">
      <c r="A4353" s="365">
        <v>43624</v>
      </c>
      <c r="B4353" s="365" t="s">
        <v>36067</v>
      </c>
      <c r="C4353" s="365" t="s">
        <v>1591</v>
      </c>
      <c r="D4353" s="365" t="s">
        <v>1584</v>
      </c>
      <c r="E4353" s="366">
        <v>31.9</v>
      </c>
    </row>
    <row r="4354" spans="1:5" ht="12.75">
      <c r="A4354" s="365">
        <v>7342</v>
      </c>
      <c r="B4354" s="365" t="s">
        <v>36068</v>
      </c>
      <c r="C4354" s="365" t="s">
        <v>1590</v>
      </c>
      <c r="D4354" s="365" t="s">
        <v>1584</v>
      </c>
      <c r="E4354" s="366">
        <v>2.2400000000000002</v>
      </c>
    </row>
    <row r="4355" spans="1:5" ht="12.75">
      <c r="A4355" s="365">
        <v>7350</v>
      </c>
      <c r="B4355" s="365" t="s">
        <v>36069</v>
      </c>
      <c r="C4355" s="365" t="s">
        <v>1591</v>
      </c>
      <c r="D4355" s="365" t="s">
        <v>1584</v>
      </c>
      <c r="E4355" s="366">
        <v>37.770000000000003</v>
      </c>
    </row>
    <row r="4356" spans="1:5" ht="12.75">
      <c r="A4356" s="365">
        <v>39574</v>
      </c>
      <c r="B4356" s="365" t="s">
        <v>36070</v>
      </c>
      <c r="C4356" s="365" t="s">
        <v>1583</v>
      </c>
      <c r="D4356" s="365" t="s">
        <v>1584</v>
      </c>
      <c r="E4356" s="366">
        <v>4.6100000000000003</v>
      </c>
    </row>
    <row r="4357" spans="1:5" ht="12.75">
      <c r="A4357" s="365">
        <v>11060</v>
      </c>
      <c r="B4357" s="365" t="s">
        <v>36071</v>
      </c>
      <c r="C4357" s="365" t="s">
        <v>1583</v>
      </c>
      <c r="D4357" s="365" t="s">
        <v>1584</v>
      </c>
      <c r="E4357" s="366">
        <v>55.85</v>
      </c>
    </row>
    <row r="4358" spans="1:5" ht="12.75">
      <c r="A4358" s="365">
        <v>37401</v>
      </c>
      <c r="B4358" s="365" t="s">
        <v>36072</v>
      </c>
      <c r="C4358" s="365" t="s">
        <v>1583</v>
      </c>
      <c r="D4358" s="365" t="s">
        <v>1584</v>
      </c>
      <c r="E4358" s="366">
        <v>72.77</v>
      </c>
    </row>
    <row r="4359" spans="1:5" ht="12.75">
      <c r="A4359" s="365">
        <v>7525</v>
      </c>
      <c r="B4359" s="365" t="s">
        <v>36073</v>
      </c>
      <c r="C4359" s="365" t="s">
        <v>1583</v>
      </c>
      <c r="D4359" s="365" t="s">
        <v>1584</v>
      </c>
      <c r="E4359" s="366">
        <v>53.18</v>
      </c>
    </row>
    <row r="4360" spans="1:5" ht="12.75">
      <c r="A4360" s="365">
        <v>7524</v>
      </c>
      <c r="B4360" s="365" t="s">
        <v>36074</v>
      </c>
      <c r="C4360" s="365" t="s">
        <v>1583</v>
      </c>
      <c r="D4360" s="365" t="s">
        <v>1584</v>
      </c>
      <c r="E4360" s="366">
        <v>50.11</v>
      </c>
    </row>
    <row r="4361" spans="1:5" ht="12.75">
      <c r="A4361" s="365">
        <v>38105</v>
      </c>
      <c r="B4361" s="365" t="s">
        <v>36075</v>
      </c>
      <c r="C4361" s="365" t="s">
        <v>1583</v>
      </c>
      <c r="D4361" s="365" t="s">
        <v>1584</v>
      </c>
      <c r="E4361" s="366">
        <v>12.87</v>
      </c>
    </row>
    <row r="4362" spans="1:5" ht="12.75">
      <c r="A4362" s="365">
        <v>38084</v>
      </c>
      <c r="B4362" s="365" t="s">
        <v>36076</v>
      </c>
      <c r="C4362" s="365" t="s">
        <v>1583</v>
      </c>
      <c r="D4362" s="365" t="s">
        <v>1584</v>
      </c>
      <c r="E4362" s="366">
        <v>18.28</v>
      </c>
    </row>
    <row r="4363" spans="1:5" ht="12.75">
      <c r="A4363" s="365">
        <v>38103</v>
      </c>
      <c r="B4363" s="365" t="s">
        <v>36077</v>
      </c>
      <c r="C4363" s="365" t="s">
        <v>1583</v>
      </c>
      <c r="D4363" s="365" t="s">
        <v>1584</v>
      </c>
      <c r="E4363" s="366">
        <v>19.32</v>
      </c>
    </row>
    <row r="4364" spans="1:5" ht="12.75">
      <c r="A4364" s="365">
        <v>38082</v>
      </c>
      <c r="B4364" s="365" t="s">
        <v>36078</v>
      </c>
      <c r="C4364" s="365" t="s">
        <v>1583</v>
      </c>
      <c r="D4364" s="365" t="s">
        <v>1584</v>
      </c>
      <c r="E4364" s="366">
        <v>23.8</v>
      </c>
    </row>
    <row r="4365" spans="1:5" ht="12.75">
      <c r="A4365" s="365">
        <v>38104</v>
      </c>
      <c r="B4365" s="365" t="s">
        <v>36079</v>
      </c>
      <c r="C4365" s="365" t="s">
        <v>1583</v>
      </c>
      <c r="D4365" s="365" t="s">
        <v>1584</v>
      </c>
      <c r="E4365" s="366">
        <v>37.840000000000003</v>
      </c>
    </row>
    <row r="4366" spans="1:5" ht="12.75">
      <c r="A4366" s="365">
        <v>38083</v>
      </c>
      <c r="B4366" s="365" t="s">
        <v>36080</v>
      </c>
      <c r="C4366" s="365" t="s">
        <v>1583</v>
      </c>
      <c r="D4366" s="365" t="s">
        <v>1584</v>
      </c>
      <c r="E4366" s="366">
        <v>42.01</v>
      </c>
    </row>
    <row r="4367" spans="1:5" ht="12.75">
      <c r="A4367" s="365">
        <v>38101</v>
      </c>
      <c r="B4367" s="365" t="s">
        <v>36081</v>
      </c>
      <c r="C4367" s="365" t="s">
        <v>1583</v>
      </c>
      <c r="D4367" s="365" t="s">
        <v>1584</v>
      </c>
      <c r="E4367" s="366">
        <v>9.19</v>
      </c>
    </row>
    <row r="4368" spans="1:5" ht="12.75">
      <c r="A4368" s="365">
        <v>7528</v>
      </c>
      <c r="B4368" s="365" t="s">
        <v>36082</v>
      </c>
      <c r="C4368" s="365" t="s">
        <v>1583</v>
      </c>
      <c r="D4368" s="365" t="s">
        <v>1588</v>
      </c>
      <c r="E4368" s="366">
        <v>10.8</v>
      </c>
    </row>
    <row r="4369" spans="1:5" ht="12.75">
      <c r="A4369" s="365">
        <v>12147</v>
      </c>
      <c r="B4369" s="365" t="s">
        <v>36083</v>
      </c>
      <c r="C4369" s="365" t="s">
        <v>1583</v>
      </c>
      <c r="D4369" s="365" t="s">
        <v>1584</v>
      </c>
      <c r="E4369" s="366">
        <v>16.47</v>
      </c>
    </row>
    <row r="4370" spans="1:5" ht="12.75">
      <c r="A4370" s="365">
        <v>38075</v>
      </c>
      <c r="B4370" s="365" t="s">
        <v>36084</v>
      </c>
      <c r="C4370" s="365" t="s">
        <v>1583</v>
      </c>
      <c r="D4370" s="365" t="s">
        <v>1584</v>
      </c>
      <c r="E4370" s="366">
        <v>18.71</v>
      </c>
    </row>
    <row r="4371" spans="1:5" ht="12.75">
      <c r="A4371" s="365">
        <v>38102</v>
      </c>
      <c r="B4371" s="365" t="s">
        <v>36085</v>
      </c>
      <c r="C4371" s="365" t="s">
        <v>1583</v>
      </c>
      <c r="D4371" s="365" t="s">
        <v>1584</v>
      </c>
      <c r="E4371" s="366">
        <v>11.76</v>
      </c>
    </row>
    <row r="4372" spans="1:5" ht="12.75">
      <c r="A4372" s="365">
        <v>38076</v>
      </c>
      <c r="B4372" s="365" t="s">
        <v>36086</v>
      </c>
      <c r="C4372" s="365" t="s">
        <v>1583</v>
      </c>
      <c r="D4372" s="365" t="s">
        <v>1584</v>
      </c>
      <c r="E4372" s="366">
        <v>20.97</v>
      </c>
    </row>
    <row r="4373" spans="1:5" ht="12.75">
      <c r="A4373" s="365">
        <v>7592</v>
      </c>
      <c r="B4373" s="365" t="s">
        <v>36087</v>
      </c>
      <c r="C4373" s="365" t="s">
        <v>1587</v>
      </c>
      <c r="D4373" s="365" t="s">
        <v>1588</v>
      </c>
      <c r="E4373" s="366">
        <v>28.79</v>
      </c>
    </row>
    <row r="4374" spans="1:5" ht="12.75">
      <c r="A4374" s="365">
        <v>40820</v>
      </c>
      <c r="B4374" s="365" t="s">
        <v>36088</v>
      </c>
      <c r="C4374" s="365" t="s">
        <v>1593</v>
      </c>
      <c r="D4374" s="365" t="s">
        <v>1584</v>
      </c>
      <c r="E4374" s="364">
        <v>5053.4799999999996</v>
      </c>
    </row>
    <row r="4375" spans="1:5" ht="12.75">
      <c r="A4375" s="365">
        <v>11826</v>
      </c>
      <c r="B4375" s="365" t="s">
        <v>36089</v>
      </c>
      <c r="C4375" s="365" t="s">
        <v>1583</v>
      </c>
      <c r="D4375" s="365" t="s">
        <v>1584</v>
      </c>
      <c r="E4375" s="366">
        <v>61.26</v>
      </c>
    </row>
    <row r="4376" spans="1:5" ht="12.75">
      <c r="A4376" s="365">
        <v>7606</v>
      </c>
      <c r="B4376" s="365" t="s">
        <v>36090</v>
      </c>
      <c r="C4376" s="365" t="s">
        <v>1583</v>
      </c>
      <c r="D4376" s="365" t="s">
        <v>1584</v>
      </c>
      <c r="E4376" s="366">
        <v>73.67</v>
      </c>
    </row>
    <row r="4377" spans="1:5" ht="12.75">
      <c r="A4377" s="365">
        <v>11763</v>
      </c>
      <c r="B4377" s="365" t="s">
        <v>36091</v>
      </c>
      <c r="C4377" s="365" t="s">
        <v>1583</v>
      </c>
      <c r="D4377" s="365" t="s">
        <v>1584</v>
      </c>
      <c r="E4377" s="366">
        <v>160.87</v>
      </c>
    </row>
    <row r="4378" spans="1:5" ht="12.75">
      <c r="A4378" s="365">
        <v>11764</v>
      </c>
      <c r="B4378" s="365" t="s">
        <v>36092</v>
      </c>
      <c r="C4378" s="365" t="s">
        <v>1583</v>
      </c>
      <c r="D4378" s="365" t="s">
        <v>1584</v>
      </c>
      <c r="E4378" s="366">
        <v>131.97999999999999</v>
      </c>
    </row>
    <row r="4379" spans="1:5" ht="12.75">
      <c r="A4379" s="365">
        <v>11829</v>
      </c>
      <c r="B4379" s="365" t="s">
        <v>36093</v>
      </c>
      <c r="C4379" s="365" t="s">
        <v>1583</v>
      </c>
      <c r="D4379" s="365" t="s">
        <v>1584</v>
      </c>
      <c r="E4379" s="366">
        <v>31.9</v>
      </c>
    </row>
    <row r="4380" spans="1:5" ht="12.75">
      <c r="A4380" s="365">
        <v>11830</v>
      </c>
      <c r="B4380" s="365" t="s">
        <v>36094</v>
      </c>
      <c r="C4380" s="365" t="s">
        <v>1583</v>
      </c>
      <c r="D4380" s="365" t="s">
        <v>1584</v>
      </c>
      <c r="E4380" s="366">
        <v>34.450000000000003</v>
      </c>
    </row>
    <row r="4381" spans="1:5" ht="12.75">
      <c r="A4381" s="365">
        <v>11825</v>
      </c>
      <c r="B4381" s="365" t="s">
        <v>36095</v>
      </c>
      <c r="C4381" s="365" t="s">
        <v>1583</v>
      </c>
      <c r="D4381" s="365" t="s">
        <v>1584</v>
      </c>
      <c r="E4381" s="366">
        <v>77.489999999999995</v>
      </c>
    </row>
    <row r="4382" spans="1:5" ht="12.75">
      <c r="A4382" s="365">
        <v>11767</v>
      </c>
      <c r="B4382" s="365" t="s">
        <v>36096</v>
      </c>
      <c r="C4382" s="365" t="s">
        <v>1583</v>
      </c>
      <c r="D4382" s="365" t="s">
        <v>1584</v>
      </c>
      <c r="E4382" s="366">
        <v>206.4</v>
      </c>
    </row>
    <row r="4383" spans="1:5" ht="12.75">
      <c r="A4383" s="365">
        <v>11766</v>
      </c>
      <c r="B4383" s="365" t="s">
        <v>36097</v>
      </c>
      <c r="C4383" s="365" t="s">
        <v>1583</v>
      </c>
      <c r="D4383" s="365" t="s">
        <v>1584</v>
      </c>
      <c r="E4383" s="366">
        <v>48.11</v>
      </c>
    </row>
    <row r="4384" spans="1:5" ht="12.75">
      <c r="A4384" s="365">
        <v>11765</v>
      </c>
      <c r="B4384" s="365" t="s">
        <v>36098</v>
      </c>
      <c r="C4384" s="365" t="s">
        <v>1583</v>
      </c>
      <c r="D4384" s="365" t="s">
        <v>1584</v>
      </c>
      <c r="E4384" s="366">
        <v>87.96</v>
      </c>
    </row>
    <row r="4385" spans="1:5" ht="12.75">
      <c r="A4385" s="365">
        <v>11824</v>
      </c>
      <c r="B4385" s="365" t="s">
        <v>36099</v>
      </c>
      <c r="C4385" s="365" t="s">
        <v>1583</v>
      </c>
      <c r="D4385" s="365" t="s">
        <v>1584</v>
      </c>
      <c r="E4385" s="366">
        <v>56.59</v>
      </c>
    </row>
    <row r="4386" spans="1:5" ht="12.75">
      <c r="A4386" s="365">
        <v>44045</v>
      </c>
      <c r="B4386" s="365" t="s">
        <v>36100</v>
      </c>
      <c r="C4386" s="365" t="s">
        <v>1583</v>
      </c>
      <c r="D4386" s="365" t="s">
        <v>1584</v>
      </c>
      <c r="E4386" s="366">
        <v>257.47000000000003</v>
      </c>
    </row>
    <row r="4387" spans="1:5" ht="12.75">
      <c r="A4387" s="365">
        <v>39702</v>
      </c>
      <c r="B4387" s="365" t="s">
        <v>36101</v>
      </c>
      <c r="C4387" s="365" t="s">
        <v>1583</v>
      </c>
      <c r="D4387" s="365" t="s">
        <v>1584</v>
      </c>
      <c r="E4387" s="364">
        <v>1709.98</v>
      </c>
    </row>
    <row r="4388" spans="1:5" ht="12.75">
      <c r="A4388" s="365">
        <v>13415</v>
      </c>
      <c r="B4388" s="365" t="s">
        <v>36102</v>
      </c>
      <c r="C4388" s="365" t="s">
        <v>1583</v>
      </c>
      <c r="D4388" s="365" t="s">
        <v>1588</v>
      </c>
      <c r="E4388" s="366">
        <v>56.14</v>
      </c>
    </row>
    <row r="4389" spans="1:5" ht="12.75">
      <c r="A4389" s="365">
        <v>7602</v>
      </c>
      <c r="B4389" s="365" t="s">
        <v>36103</v>
      </c>
      <c r="C4389" s="365" t="s">
        <v>1583</v>
      </c>
      <c r="D4389" s="365" t="s">
        <v>1584</v>
      </c>
      <c r="E4389" s="366">
        <v>35.82</v>
      </c>
    </row>
    <row r="4390" spans="1:5" ht="12.75">
      <c r="A4390" s="365">
        <v>7603</v>
      </c>
      <c r="B4390" s="365" t="s">
        <v>36104</v>
      </c>
      <c r="C4390" s="365" t="s">
        <v>1583</v>
      </c>
      <c r="D4390" s="365" t="s">
        <v>1584</v>
      </c>
      <c r="E4390" s="366">
        <v>30.39</v>
      </c>
    </row>
    <row r="4391" spans="1:5" ht="12.75">
      <c r="A4391" s="365">
        <v>11777</v>
      </c>
      <c r="B4391" s="365" t="s">
        <v>36105</v>
      </c>
      <c r="C4391" s="365" t="s">
        <v>1583</v>
      </c>
      <c r="D4391" s="365" t="s">
        <v>1584</v>
      </c>
      <c r="E4391" s="366">
        <v>160</v>
      </c>
    </row>
    <row r="4392" spans="1:5" ht="12.75">
      <c r="A4392" s="365">
        <v>13417</v>
      </c>
      <c r="B4392" s="365" t="s">
        <v>36106</v>
      </c>
      <c r="C4392" s="365" t="s">
        <v>1583</v>
      </c>
      <c r="D4392" s="365" t="s">
        <v>1584</v>
      </c>
      <c r="E4392" s="366">
        <v>73.11</v>
      </c>
    </row>
    <row r="4393" spans="1:5" ht="12.75">
      <c r="A4393" s="365">
        <v>36791</v>
      </c>
      <c r="B4393" s="365" t="s">
        <v>36107</v>
      </c>
      <c r="C4393" s="365" t="s">
        <v>1583</v>
      </c>
      <c r="D4393" s="365" t="s">
        <v>1584</v>
      </c>
      <c r="E4393" s="366">
        <v>109.74</v>
      </c>
    </row>
    <row r="4394" spans="1:5" ht="12.75">
      <c r="A4394" s="365">
        <v>36795</v>
      </c>
      <c r="B4394" s="365" t="s">
        <v>36108</v>
      </c>
      <c r="C4394" s="365" t="s">
        <v>1583</v>
      </c>
      <c r="D4394" s="365" t="s">
        <v>1584</v>
      </c>
      <c r="E4394" s="364">
        <v>1387.49</v>
      </c>
    </row>
    <row r="4395" spans="1:5" ht="12.75">
      <c r="A4395" s="365">
        <v>36796</v>
      </c>
      <c r="B4395" s="365" t="s">
        <v>36109</v>
      </c>
      <c r="C4395" s="365" t="s">
        <v>1583</v>
      </c>
      <c r="D4395" s="365" t="s">
        <v>1584</v>
      </c>
      <c r="E4395" s="366">
        <v>115.3</v>
      </c>
    </row>
    <row r="4396" spans="1:5" ht="12.75">
      <c r="A4396" s="365">
        <v>36792</v>
      </c>
      <c r="B4396" s="365" t="s">
        <v>36110</v>
      </c>
      <c r="C4396" s="365" t="s">
        <v>1583</v>
      </c>
      <c r="D4396" s="365" t="s">
        <v>1584</v>
      </c>
      <c r="E4396" s="366">
        <v>146.05000000000001</v>
      </c>
    </row>
    <row r="4397" spans="1:5" ht="12.75">
      <c r="A4397" s="365">
        <v>11773</v>
      </c>
      <c r="B4397" s="365" t="s">
        <v>36111</v>
      </c>
      <c r="C4397" s="365" t="s">
        <v>1583</v>
      </c>
      <c r="D4397" s="365" t="s">
        <v>1584</v>
      </c>
      <c r="E4397" s="366">
        <v>97.22</v>
      </c>
    </row>
    <row r="4398" spans="1:5" ht="12.75">
      <c r="A4398" s="365">
        <v>11762</v>
      </c>
      <c r="B4398" s="365" t="s">
        <v>36112</v>
      </c>
      <c r="C4398" s="365" t="s">
        <v>1583</v>
      </c>
      <c r="D4398" s="365" t="s">
        <v>1584</v>
      </c>
      <c r="E4398" s="366">
        <v>46.11</v>
      </c>
    </row>
    <row r="4399" spans="1:5" ht="12.75">
      <c r="A4399" s="365">
        <v>7604</v>
      </c>
      <c r="B4399" s="365" t="s">
        <v>36113</v>
      </c>
      <c r="C4399" s="365" t="s">
        <v>1583</v>
      </c>
      <c r="D4399" s="365" t="s">
        <v>1584</v>
      </c>
      <c r="E4399" s="366">
        <v>39.049999999999997</v>
      </c>
    </row>
    <row r="4400" spans="1:5" ht="12.75">
      <c r="A4400" s="365">
        <v>13984</v>
      </c>
      <c r="B4400" s="365" t="s">
        <v>36114</v>
      </c>
      <c r="C4400" s="365" t="s">
        <v>1583</v>
      </c>
      <c r="D4400" s="365" t="s">
        <v>1584</v>
      </c>
      <c r="E4400" s="366">
        <v>56.75</v>
      </c>
    </row>
    <row r="4401" spans="1:5" ht="12.75">
      <c r="A4401" s="365">
        <v>11772</v>
      </c>
      <c r="B4401" s="365" t="s">
        <v>36115</v>
      </c>
      <c r="C4401" s="365" t="s">
        <v>1583</v>
      </c>
      <c r="D4401" s="365" t="s">
        <v>1584</v>
      </c>
      <c r="E4401" s="366">
        <v>97.53</v>
      </c>
    </row>
    <row r="4402" spans="1:5" ht="12.75">
      <c r="A4402" s="365">
        <v>13983</v>
      </c>
      <c r="B4402" s="365" t="s">
        <v>36116</v>
      </c>
      <c r="C4402" s="365" t="s">
        <v>1583</v>
      </c>
      <c r="D4402" s="365" t="s">
        <v>1584</v>
      </c>
      <c r="E4402" s="366">
        <v>73.86</v>
      </c>
    </row>
    <row r="4403" spans="1:5" ht="12.75">
      <c r="A4403" s="365">
        <v>13416</v>
      </c>
      <c r="B4403" s="365" t="s">
        <v>36117</v>
      </c>
      <c r="C4403" s="365" t="s">
        <v>1583</v>
      </c>
      <c r="D4403" s="365" t="s">
        <v>1584</v>
      </c>
      <c r="E4403" s="366">
        <v>65.599999999999994</v>
      </c>
    </row>
    <row r="4404" spans="1:5" ht="12.75">
      <c r="A4404" s="365">
        <v>40329</v>
      </c>
      <c r="B4404" s="365" t="s">
        <v>36118</v>
      </c>
      <c r="C4404" s="365" t="s">
        <v>1583</v>
      </c>
      <c r="D4404" s="365" t="s">
        <v>1588</v>
      </c>
      <c r="E4404" s="366">
        <v>19.989999999999998</v>
      </c>
    </row>
    <row r="4405" spans="1:5" ht="12.75">
      <c r="A4405" s="365">
        <v>11823</v>
      </c>
      <c r="B4405" s="365" t="s">
        <v>36119</v>
      </c>
      <c r="C4405" s="365" t="s">
        <v>1583</v>
      </c>
      <c r="D4405" s="365" t="s">
        <v>1584</v>
      </c>
      <c r="E4405" s="366">
        <v>8.42</v>
      </c>
    </row>
    <row r="4406" spans="1:5" ht="12.75">
      <c r="A4406" s="365">
        <v>11822</v>
      </c>
      <c r="B4406" s="365" t="s">
        <v>36120</v>
      </c>
      <c r="C4406" s="365" t="s">
        <v>1583</v>
      </c>
      <c r="D4406" s="365" t="s">
        <v>1584</v>
      </c>
      <c r="E4406" s="366">
        <v>25.43</v>
      </c>
    </row>
    <row r="4407" spans="1:5" ht="12.75">
      <c r="A4407" s="365">
        <v>11831</v>
      </c>
      <c r="B4407" s="365" t="s">
        <v>36121</v>
      </c>
      <c r="C4407" s="365" t="s">
        <v>1583</v>
      </c>
      <c r="D4407" s="365" t="s">
        <v>1584</v>
      </c>
      <c r="E4407" s="366">
        <v>15.3</v>
      </c>
    </row>
    <row r="4408" spans="1:5" ht="12.75">
      <c r="A4408" s="365">
        <v>7613</v>
      </c>
      <c r="B4408" s="365" t="s">
        <v>36122</v>
      </c>
      <c r="C4408" s="365" t="s">
        <v>1583</v>
      </c>
      <c r="D4408" s="365" t="s">
        <v>1586</v>
      </c>
      <c r="E4408" s="364">
        <v>108435.72</v>
      </c>
    </row>
    <row r="4409" spans="1:5" ht="12.75">
      <c r="A4409" s="365">
        <v>7619</v>
      </c>
      <c r="B4409" s="365" t="s">
        <v>36123</v>
      </c>
      <c r="C4409" s="365" t="s">
        <v>1583</v>
      </c>
      <c r="D4409" s="365" t="s">
        <v>1586</v>
      </c>
      <c r="E4409" s="364">
        <v>16761.84</v>
      </c>
    </row>
    <row r="4410" spans="1:5" ht="12.75">
      <c r="A4410" s="365">
        <v>12076</v>
      </c>
      <c r="B4410" s="365" t="s">
        <v>36124</v>
      </c>
      <c r="C4410" s="365" t="s">
        <v>1583</v>
      </c>
      <c r="D4410" s="365" t="s">
        <v>1586</v>
      </c>
      <c r="E4410" s="364">
        <v>7688.91</v>
      </c>
    </row>
    <row r="4411" spans="1:5" ht="12.75">
      <c r="A4411" s="365">
        <v>7614</v>
      </c>
      <c r="B4411" s="365" t="s">
        <v>36125</v>
      </c>
      <c r="C4411" s="365" t="s">
        <v>1583</v>
      </c>
      <c r="D4411" s="365" t="s">
        <v>1586</v>
      </c>
      <c r="E4411" s="364">
        <v>21140.68</v>
      </c>
    </row>
    <row r="4412" spans="1:5" ht="12.75">
      <c r="A4412" s="365">
        <v>7618</v>
      </c>
      <c r="B4412" s="365" t="s">
        <v>36126</v>
      </c>
      <c r="C4412" s="365" t="s">
        <v>1583</v>
      </c>
      <c r="D4412" s="365" t="s">
        <v>1586</v>
      </c>
      <c r="E4412" s="364">
        <v>137113.19</v>
      </c>
    </row>
    <row r="4413" spans="1:5" ht="12.75">
      <c r="A4413" s="365">
        <v>7620</v>
      </c>
      <c r="B4413" s="365" t="s">
        <v>36127</v>
      </c>
      <c r="C4413" s="365" t="s">
        <v>1583</v>
      </c>
      <c r="D4413" s="365" t="s">
        <v>1586</v>
      </c>
      <c r="E4413" s="364">
        <v>29657.25</v>
      </c>
    </row>
    <row r="4414" spans="1:5" ht="12.75">
      <c r="A4414" s="365">
        <v>7610</v>
      </c>
      <c r="B4414" s="365" t="s">
        <v>36128</v>
      </c>
      <c r="C4414" s="365" t="s">
        <v>1583</v>
      </c>
      <c r="D4414" s="365" t="s">
        <v>1586</v>
      </c>
      <c r="E4414" s="364">
        <v>9391.4599999999991</v>
      </c>
    </row>
    <row r="4415" spans="1:5" ht="12.75">
      <c r="A4415" s="365">
        <v>7615</v>
      </c>
      <c r="B4415" s="365" t="s">
        <v>36129</v>
      </c>
      <c r="C4415" s="365" t="s">
        <v>1583</v>
      </c>
      <c r="D4415" s="365" t="s">
        <v>1586</v>
      </c>
      <c r="E4415" s="364">
        <v>34600.129999999997</v>
      </c>
    </row>
    <row r="4416" spans="1:5" ht="12.75">
      <c r="A4416" s="365">
        <v>7617</v>
      </c>
      <c r="B4416" s="365" t="s">
        <v>36130</v>
      </c>
      <c r="C4416" s="365" t="s">
        <v>1583</v>
      </c>
      <c r="D4416" s="365" t="s">
        <v>1586</v>
      </c>
      <c r="E4416" s="364">
        <v>10489.88</v>
      </c>
    </row>
    <row r="4417" spans="1:5" ht="12.75">
      <c r="A4417" s="365">
        <v>7616</v>
      </c>
      <c r="B4417" s="365" t="s">
        <v>36131</v>
      </c>
      <c r="C4417" s="365" t="s">
        <v>1583</v>
      </c>
      <c r="D4417" s="365" t="s">
        <v>1586</v>
      </c>
      <c r="E4417" s="364">
        <v>56461.919999999998</v>
      </c>
    </row>
    <row r="4418" spans="1:5" ht="12.75">
      <c r="A4418" s="365">
        <v>7611</v>
      </c>
      <c r="B4418" s="365" t="s">
        <v>36132</v>
      </c>
      <c r="C4418" s="365" t="s">
        <v>1583</v>
      </c>
      <c r="D4418" s="365" t="s">
        <v>1586</v>
      </c>
      <c r="E4418" s="364">
        <v>13565.45</v>
      </c>
    </row>
    <row r="4419" spans="1:5" ht="12.75">
      <c r="A4419" s="365">
        <v>7612</v>
      </c>
      <c r="B4419" s="365" t="s">
        <v>36133</v>
      </c>
      <c r="C4419" s="365" t="s">
        <v>1583</v>
      </c>
      <c r="D4419" s="365" t="s">
        <v>1586</v>
      </c>
      <c r="E4419" s="364">
        <v>77447.179999999993</v>
      </c>
    </row>
    <row r="4420" spans="1:5" ht="12.75">
      <c r="A4420" s="365">
        <v>37371</v>
      </c>
      <c r="B4420" s="365" t="s">
        <v>36134</v>
      </c>
      <c r="C4420" s="365" t="s">
        <v>1587</v>
      </c>
      <c r="D4420" s="365" t="s">
        <v>1588</v>
      </c>
      <c r="E4420" s="366">
        <v>0.64</v>
      </c>
    </row>
    <row r="4421" spans="1:5" ht="12.75">
      <c r="A4421" s="365">
        <v>40861</v>
      </c>
      <c r="B4421" s="365" t="s">
        <v>36135</v>
      </c>
      <c r="C4421" s="365" t="s">
        <v>1593</v>
      </c>
      <c r="D4421" s="365" t="s">
        <v>1588</v>
      </c>
      <c r="E4421" s="366">
        <v>119.88</v>
      </c>
    </row>
    <row r="4422" spans="1:5" ht="12.75">
      <c r="A4422" s="365">
        <v>36510</v>
      </c>
      <c r="B4422" s="365" t="s">
        <v>36136</v>
      </c>
      <c r="C4422" s="365" t="s">
        <v>1583</v>
      </c>
      <c r="D4422" s="365" t="s">
        <v>1586</v>
      </c>
      <c r="E4422" s="364">
        <v>1025688.03</v>
      </c>
    </row>
    <row r="4423" spans="1:5" ht="12.75">
      <c r="A4423" s="365">
        <v>25020</v>
      </c>
      <c r="B4423" s="365" t="s">
        <v>36137</v>
      </c>
      <c r="C4423" s="365" t="s">
        <v>1583</v>
      </c>
      <c r="D4423" s="365" t="s">
        <v>1586</v>
      </c>
      <c r="E4423" s="364">
        <v>4225473.8099999996</v>
      </c>
    </row>
    <row r="4424" spans="1:5" ht="12.75">
      <c r="A4424" s="365">
        <v>7622</v>
      </c>
      <c r="B4424" s="365" t="s">
        <v>36138</v>
      </c>
      <c r="C4424" s="365" t="s">
        <v>1583</v>
      </c>
      <c r="D4424" s="365" t="s">
        <v>1586</v>
      </c>
      <c r="E4424" s="364">
        <v>995067.3</v>
      </c>
    </row>
    <row r="4425" spans="1:5" ht="12.75">
      <c r="A4425" s="365">
        <v>7624</v>
      </c>
      <c r="B4425" s="365" t="s">
        <v>36139</v>
      </c>
      <c r="C4425" s="365" t="s">
        <v>1583</v>
      </c>
      <c r="D4425" s="365" t="s">
        <v>1586</v>
      </c>
      <c r="E4425" s="364">
        <v>1290000</v>
      </c>
    </row>
    <row r="4426" spans="1:5" ht="12.75">
      <c r="A4426" s="365">
        <v>7625</v>
      </c>
      <c r="B4426" s="365" t="s">
        <v>36140</v>
      </c>
      <c r="C4426" s="365" t="s">
        <v>1583</v>
      </c>
      <c r="D4426" s="365" t="s">
        <v>1586</v>
      </c>
      <c r="E4426" s="364">
        <v>1282109.97</v>
      </c>
    </row>
    <row r="4427" spans="1:5" ht="12.75">
      <c r="A4427" s="365">
        <v>7623</v>
      </c>
      <c r="B4427" s="365" t="s">
        <v>36141</v>
      </c>
      <c r="C4427" s="365" t="s">
        <v>1583</v>
      </c>
      <c r="D4427" s="365" t="s">
        <v>1586</v>
      </c>
      <c r="E4427" s="364">
        <v>4225473.8099999996</v>
      </c>
    </row>
    <row r="4428" spans="1:5" ht="12.75">
      <c r="A4428" s="365">
        <v>36508</v>
      </c>
      <c r="B4428" s="365" t="s">
        <v>36142</v>
      </c>
      <c r="C4428" s="365" t="s">
        <v>1583</v>
      </c>
      <c r="D4428" s="365" t="s">
        <v>1586</v>
      </c>
      <c r="E4428" s="364">
        <v>1900363.24</v>
      </c>
    </row>
    <row r="4429" spans="1:5" ht="12.75">
      <c r="A4429" s="365">
        <v>36509</v>
      </c>
      <c r="B4429" s="365" t="s">
        <v>36143</v>
      </c>
      <c r="C4429" s="365" t="s">
        <v>1583</v>
      </c>
      <c r="D4429" s="365" t="s">
        <v>1586</v>
      </c>
      <c r="E4429" s="364">
        <v>1041467.82</v>
      </c>
    </row>
    <row r="4430" spans="1:5" ht="12.75">
      <c r="A4430" s="365">
        <v>13238</v>
      </c>
      <c r="B4430" s="365" t="s">
        <v>36144</v>
      </c>
      <c r="C4430" s="365" t="s">
        <v>1583</v>
      </c>
      <c r="D4430" s="365" t="s">
        <v>1586</v>
      </c>
      <c r="E4430" s="364">
        <v>320299.03999999998</v>
      </c>
    </row>
    <row r="4431" spans="1:5" ht="12.75">
      <c r="A4431" s="365">
        <v>36511</v>
      </c>
      <c r="B4431" s="365" t="s">
        <v>36145</v>
      </c>
      <c r="C4431" s="365" t="s">
        <v>1583</v>
      </c>
      <c r="D4431" s="365" t="s">
        <v>1586</v>
      </c>
      <c r="E4431" s="364">
        <v>371140.16</v>
      </c>
    </row>
    <row r="4432" spans="1:5" ht="12.75">
      <c r="A4432" s="365">
        <v>36515</v>
      </c>
      <c r="B4432" s="365" t="s">
        <v>36146</v>
      </c>
      <c r="C4432" s="365" t="s">
        <v>1583</v>
      </c>
      <c r="D4432" s="365" t="s">
        <v>1586</v>
      </c>
      <c r="E4432" s="364">
        <v>109308.39</v>
      </c>
    </row>
    <row r="4433" spans="1:5" ht="12.75">
      <c r="A4433" s="365">
        <v>10598</v>
      </c>
      <c r="B4433" s="365" t="s">
        <v>36147</v>
      </c>
      <c r="C4433" s="365" t="s">
        <v>1583</v>
      </c>
      <c r="D4433" s="365" t="s">
        <v>1586</v>
      </c>
      <c r="E4433" s="364">
        <v>177260.08</v>
      </c>
    </row>
    <row r="4434" spans="1:5" ht="12.75">
      <c r="A4434" s="365">
        <v>7640</v>
      </c>
      <c r="B4434" s="365" t="s">
        <v>36148</v>
      </c>
      <c r="C4434" s="365" t="s">
        <v>1583</v>
      </c>
      <c r="D4434" s="365" t="s">
        <v>1586</v>
      </c>
      <c r="E4434" s="364">
        <v>272000</v>
      </c>
    </row>
    <row r="4435" spans="1:5" ht="12.75">
      <c r="A4435" s="365">
        <v>36513</v>
      </c>
      <c r="B4435" s="365" t="s">
        <v>36149</v>
      </c>
      <c r="C4435" s="365" t="s">
        <v>1583</v>
      </c>
      <c r="D4435" s="365" t="s">
        <v>1586</v>
      </c>
      <c r="E4435" s="364">
        <v>262022.41</v>
      </c>
    </row>
    <row r="4436" spans="1:5" ht="12.75">
      <c r="A4436" s="365">
        <v>36514</v>
      </c>
      <c r="B4436" s="365" t="s">
        <v>36150</v>
      </c>
      <c r="C4436" s="365" t="s">
        <v>1583</v>
      </c>
      <c r="D4436" s="365" t="s">
        <v>1586</v>
      </c>
      <c r="E4436" s="364">
        <v>292336.43</v>
      </c>
    </row>
    <row r="4437" spans="1:5" ht="12.75">
      <c r="A4437" s="365">
        <v>11572</v>
      </c>
      <c r="B4437" s="365" t="s">
        <v>36151</v>
      </c>
      <c r="C4437" s="365" t="s">
        <v>1583</v>
      </c>
      <c r="D4437" s="365" t="s">
        <v>1584</v>
      </c>
      <c r="E4437" s="366">
        <v>30.32</v>
      </c>
    </row>
    <row r="4438" spans="1:5" ht="12.75">
      <c r="A4438" s="365">
        <v>36149</v>
      </c>
      <c r="B4438" s="365" t="s">
        <v>36152</v>
      </c>
      <c r="C4438" s="365" t="s">
        <v>1583</v>
      </c>
      <c r="D4438" s="365" t="s">
        <v>1584</v>
      </c>
      <c r="E4438" s="366">
        <v>175.07</v>
      </c>
    </row>
    <row r="4439" spans="1:5" ht="12.75">
      <c r="A4439" s="365">
        <v>42407</v>
      </c>
      <c r="B4439" s="365" t="s">
        <v>36153</v>
      </c>
      <c r="C4439" s="365" t="s">
        <v>1589</v>
      </c>
      <c r="D4439" s="365" t="s">
        <v>1584</v>
      </c>
      <c r="E4439" s="366">
        <v>9.7799999999999994</v>
      </c>
    </row>
    <row r="4440" spans="1:5" ht="12.75">
      <c r="A4440" s="365">
        <v>11581</v>
      </c>
      <c r="B4440" s="365" t="s">
        <v>36154</v>
      </c>
      <c r="C4440" s="365" t="s">
        <v>1589</v>
      </c>
      <c r="D4440" s="365" t="s">
        <v>1584</v>
      </c>
      <c r="E4440" s="366">
        <v>20.010000000000002</v>
      </c>
    </row>
    <row r="4441" spans="1:5" ht="12.75">
      <c r="A4441" s="365">
        <v>43605</v>
      </c>
      <c r="B4441" s="365" t="s">
        <v>36155</v>
      </c>
      <c r="C4441" s="365" t="s">
        <v>1589</v>
      </c>
      <c r="D4441" s="365" t="s">
        <v>1584</v>
      </c>
      <c r="E4441" s="366">
        <v>40.94</v>
      </c>
    </row>
    <row r="4442" spans="1:5" ht="12.75">
      <c r="A4442" s="365">
        <v>11580</v>
      </c>
      <c r="B4442" s="365" t="s">
        <v>36156</v>
      </c>
      <c r="C4442" s="365" t="s">
        <v>1589</v>
      </c>
      <c r="D4442" s="365" t="s">
        <v>1584</v>
      </c>
      <c r="E4442" s="366">
        <v>8.0299999999999994</v>
      </c>
    </row>
    <row r="4443" spans="1:5" ht="12.75">
      <c r="A4443" s="365">
        <v>10743</v>
      </c>
      <c r="B4443" s="365" t="s">
        <v>36157</v>
      </c>
      <c r="C4443" s="365" t="s">
        <v>1583</v>
      </c>
      <c r="D4443" s="365" t="s">
        <v>1586</v>
      </c>
      <c r="E4443" s="366">
        <v>624.94000000000005</v>
      </c>
    </row>
    <row r="4444" spans="1:5" ht="12.75">
      <c r="A4444" s="365">
        <v>39848</v>
      </c>
      <c r="B4444" s="365" t="s">
        <v>36158</v>
      </c>
      <c r="C4444" s="365" t="s">
        <v>1589</v>
      </c>
      <c r="D4444" s="365" t="s">
        <v>1586</v>
      </c>
      <c r="E4444" s="366">
        <v>1.96</v>
      </c>
    </row>
    <row r="4445" spans="1:5" ht="12.75">
      <c r="A4445" s="365">
        <v>20999</v>
      </c>
      <c r="B4445" s="365" t="s">
        <v>36159</v>
      </c>
      <c r="C4445" s="365" t="s">
        <v>1589</v>
      </c>
      <c r="D4445" s="365" t="s">
        <v>1586</v>
      </c>
      <c r="E4445" s="366">
        <v>14.29</v>
      </c>
    </row>
    <row r="4446" spans="1:5" ht="12.75">
      <c r="A4446" s="365">
        <v>21001</v>
      </c>
      <c r="B4446" s="365" t="s">
        <v>36160</v>
      </c>
      <c r="C4446" s="365" t="s">
        <v>1589</v>
      </c>
      <c r="D4446" s="365" t="s">
        <v>1586</v>
      </c>
      <c r="E4446" s="366">
        <v>26.67</v>
      </c>
    </row>
    <row r="4447" spans="1:5" ht="12.75">
      <c r="A4447" s="365">
        <v>21003</v>
      </c>
      <c r="B4447" s="365" t="s">
        <v>36161</v>
      </c>
      <c r="C4447" s="365" t="s">
        <v>1589</v>
      </c>
      <c r="D4447" s="365" t="s">
        <v>1586</v>
      </c>
      <c r="E4447" s="366">
        <v>43.83</v>
      </c>
    </row>
    <row r="4448" spans="1:5" ht="12.75">
      <c r="A4448" s="365">
        <v>21006</v>
      </c>
      <c r="B4448" s="365" t="s">
        <v>36162</v>
      </c>
      <c r="C4448" s="365" t="s">
        <v>1589</v>
      </c>
      <c r="D4448" s="365" t="s">
        <v>1586</v>
      </c>
      <c r="E4448" s="366">
        <v>93.01</v>
      </c>
    </row>
    <row r="4449" spans="1:5" ht="12.75">
      <c r="A4449" s="365">
        <v>21019</v>
      </c>
      <c r="B4449" s="365" t="s">
        <v>36163</v>
      </c>
      <c r="C4449" s="365" t="s">
        <v>1589</v>
      </c>
      <c r="D4449" s="365" t="s">
        <v>1586</v>
      </c>
      <c r="E4449" s="366">
        <v>32.33</v>
      </c>
    </row>
    <row r="4450" spans="1:5" ht="12.75">
      <c r="A4450" s="365">
        <v>21021</v>
      </c>
      <c r="B4450" s="365" t="s">
        <v>36164</v>
      </c>
      <c r="C4450" s="365" t="s">
        <v>1589</v>
      </c>
      <c r="D4450" s="365" t="s">
        <v>1586</v>
      </c>
      <c r="E4450" s="366">
        <v>51.11</v>
      </c>
    </row>
    <row r="4451" spans="1:5" ht="12.75">
      <c r="A4451" s="365">
        <v>21024</v>
      </c>
      <c r="B4451" s="365" t="s">
        <v>36165</v>
      </c>
      <c r="C4451" s="365" t="s">
        <v>1589</v>
      </c>
      <c r="D4451" s="365" t="s">
        <v>1586</v>
      </c>
      <c r="E4451" s="366">
        <v>109.5</v>
      </c>
    </row>
    <row r="4452" spans="1:5" ht="12.75">
      <c r="A4452" s="365">
        <v>40624</v>
      </c>
      <c r="B4452" s="365" t="s">
        <v>36166</v>
      </c>
      <c r="C4452" s="365" t="s">
        <v>1589</v>
      </c>
      <c r="D4452" s="365" t="s">
        <v>1586</v>
      </c>
      <c r="E4452" s="366">
        <v>93.72</v>
      </c>
    </row>
    <row r="4453" spans="1:5" ht="12.75">
      <c r="A4453" s="365">
        <v>42575</v>
      </c>
      <c r="B4453" s="365" t="s">
        <v>36167</v>
      </c>
      <c r="C4453" s="365" t="s">
        <v>1589</v>
      </c>
      <c r="D4453" s="365" t="s">
        <v>1586</v>
      </c>
      <c r="E4453" s="366">
        <v>86</v>
      </c>
    </row>
    <row r="4454" spans="1:5" ht="12.75">
      <c r="A4454" s="365">
        <v>13127</v>
      </c>
      <c r="B4454" s="365" t="s">
        <v>36168</v>
      </c>
      <c r="C4454" s="365" t="s">
        <v>1589</v>
      </c>
      <c r="D4454" s="365" t="s">
        <v>1586</v>
      </c>
      <c r="E4454" s="366">
        <v>41.8</v>
      </c>
    </row>
    <row r="4455" spans="1:5" ht="12.75">
      <c r="A4455" s="365">
        <v>13137</v>
      </c>
      <c r="B4455" s="365" t="s">
        <v>36169</v>
      </c>
      <c r="C4455" s="365" t="s">
        <v>1589</v>
      </c>
      <c r="D4455" s="365" t="s">
        <v>1586</v>
      </c>
      <c r="E4455" s="366">
        <v>55.47</v>
      </c>
    </row>
    <row r="4456" spans="1:5" ht="12.75">
      <c r="A4456" s="365">
        <v>42574</v>
      </c>
      <c r="B4456" s="365" t="s">
        <v>36170</v>
      </c>
      <c r="C4456" s="365" t="s">
        <v>1589</v>
      </c>
      <c r="D4456" s="365" t="s">
        <v>1586</v>
      </c>
      <c r="E4456" s="366">
        <v>64.180000000000007</v>
      </c>
    </row>
    <row r="4457" spans="1:5" ht="12.75">
      <c r="A4457" s="365">
        <v>20989</v>
      </c>
      <c r="B4457" s="365" t="s">
        <v>36171</v>
      </c>
      <c r="C4457" s="365" t="s">
        <v>1589</v>
      </c>
      <c r="D4457" s="365" t="s">
        <v>1586</v>
      </c>
      <c r="E4457" s="364">
        <v>1987.4</v>
      </c>
    </row>
    <row r="4458" spans="1:5" ht="12.75">
      <c r="A4458" s="365">
        <v>21147</v>
      </c>
      <c r="B4458" s="365" t="s">
        <v>36172</v>
      </c>
      <c r="C4458" s="365" t="s">
        <v>1589</v>
      </c>
      <c r="D4458" s="365" t="s">
        <v>1586</v>
      </c>
      <c r="E4458" s="366">
        <v>186.34</v>
      </c>
    </row>
    <row r="4459" spans="1:5" ht="12.75">
      <c r="A4459" s="365">
        <v>21148</v>
      </c>
      <c r="B4459" s="365" t="s">
        <v>36173</v>
      </c>
      <c r="C4459" s="365" t="s">
        <v>1589</v>
      </c>
      <c r="D4459" s="365" t="s">
        <v>1586</v>
      </c>
      <c r="E4459" s="366">
        <v>115.01</v>
      </c>
    </row>
    <row r="4460" spans="1:5" ht="12.75">
      <c r="A4460" s="365">
        <v>20984</v>
      </c>
      <c r="B4460" s="365" t="s">
        <v>36174</v>
      </c>
      <c r="C4460" s="365" t="s">
        <v>1589</v>
      </c>
      <c r="D4460" s="365" t="s">
        <v>1586</v>
      </c>
      <c r="E4460" s="364">
        <v>3813.43</v>
      </c>
    </row>
    <row r="4461" spans="1:5" ht="12.75">
      <c r="A4461" s="365">
        <v>13042</v>
      </c>
      <c r="B4461" s="365" t="s">
        <v>36175</v>
      </c>
      <c r="C4461" s="365" t="s">
        <v>1589</v>
      </c>
      <c r="D4461" s="365" t="s">
        <v>1586</v>
      </c>
      <c r="E4461" s="364">
        <v>2113.21</v>
      </c>
    </row>
    <row r="4462" spans="1:5" ht="12.75">
      <c r="A4462" s="365">
        <v>21150</v>
      </c>
      <c r="B4462" s="365" t="s">
        <v>36176</v>
      </c>
      <c r="C4462" s="365" t="s">
        <v>1589</v>
      </c>
      <c r="D4462" s="365" t="s">
        <v>1586</v>
      </c>
      <c r="E4462" s="366">
        <v>57.03</v>
      </c>
    </row>
    <row r="4463" spans="1:5" ht="12.75">
      <c r="A4463" s="365">
        <v>13141</v>
      </c>
      <c r="B4463" s="365" t="s">
        <v>36177</v>
      </c>
      <c r="C4463" s="365" t="s">
        <v>1589</v>
      </c>
      <c r="D4463" s="365" t="s">
        <v>1586</v>
      </c>
      <c r="E4463" s="366">
        <v>71.849999999999994</v>
      </c>
    </row>
    <row r="4464" spans="1:5" ht="12.75">
      <c r="A4464" s="365">
        <v>42576</v>
      </c>
      <c r="B4464" s="365" t="s">
        <v>36178</v>
      </c>
      <c r="C4464" s="365" t="s">
        <v>1589</v>
      </c>
      <c r="D4464" s="365" t="s">
        <v>1586</v>
      </c>
      <c r="E4464" s="366">
        <v>234.6</v>
      </c>
    </row>
    <row r="4465" spans="1:5" ht="12.75">
      <c r="A4465" s="365">
        <v>21151</v>
      </c>
      <c r="B4465" s="365" t="s">
        <v>36179</v>
      </c>
      <c r="C4465" s="365" t="s">
        <v>1589</v>
      </c>
      <c r="D4465" s="365" t="s">
        <v>1586</v>
      </c>
      <c r="E4465" s="366">
        <v>341.35</v>
      </c>
    </row>
    <row r="4466" spans="1:5" ht="12.75">
      <c r="A4466" s="365">
        <v>13142</v>
      </c>
      <c r="B4466" s="365" t="s">
        <v>36180</v>
      </c>
      <c r="C4466" s="365" t="s">
        <v>1589</v>
      </c>
      <c r="D4466" s="365" t="s">
        <v>1586</v>
      </c>
      <c r="E4466" s="366">
        <v>487.98</v>
      </c>
    </row>
    <row r="4467" spans="1:5" ht="12.75">
      <c r="A4467" s="365">
        <v>42577</v>
      </c>
      <c r="B4467" s="365" t="s">
        <v>36181</v>
      </c>
      <c r="C4467" s="365" t="s">
        <v>1589</v>
      </c>
      <c r="D4467" s="365" t="s">
        <v>1586</v>
      </c>
      <c r="E4467" s="366">
        <v>535.45000000000005</v>
      </c>
    </row>
    <row r="4468" spans="1:5" ht="12.75">
      <c r="A4468" s="365">
        <v>20994</v>
      </c>
      <c r="B4468" s="365" t="s">
        <v>36182</v>
      </c>
      <c r="C4468" s="365" t="s">
        <v>1589</v>
      </c>
      <c r="D4468" s="365" t="s">
        <v>1586</v>
      </c>
      <c r="E4468" s="366">
        <v>920.06</v>
      </c>
    </row>
    <row r="4469" spans="1:5" ht="12.75">
      <c r="A4469" s="365">
        <v>7672</v>
      </c>
      <c r="B4469" s="365" t="s">
        <v>36183</v>
      </c>
      <c r="C4469" s="365" t="s">
        <v>1589</v>
      </c>
      <c r="D4469" s="365" t="s">
        <v>1586</v>
      </c>
      <c r="E4469" s="366">
        <v>602.74</v>
      </c>
    </row>
    <row r="4470" spans="1:5" ht="12.75">
      <c r="A4470" s="365">
        <v>20995</v>
      </c>
      <c r="B4470" s="365" t="s">
        <v>36184</v>
      </c>
      <c r="C4470" s="365" t="s">
        <v>1589</v>
      </c>
      <c r="D4470" s="365" t="s">
        <v>1586</v>
      </c>
      <c r="E4470" s="364">
        <v>1209.1400000000001</v>
      </c>
    </row>
    <row r="4471" spans="1:5" ht="12.75">
      <c r="A4471" s="365">
        <v>7690</v>
      </c>
      <c r="B4471" s="365" t="s">
        <v>36185</v>
      </c>
      <c r="C4471" s="365" t="s">
        <v>1589</v>
      </c>
      <c r="D4471" s="365" t="s">
        <v>1586</v>
      </c>
      <c r="E4471" s="366">
        <v>699.32</v>
      </c>
    </row>
    <row r="4472" spans="1:5" ht="12.75">
      <c r="A4472" s="365">
        <v>20980</v>
      </c>
      <c r="B4472" s="365" t="s">
        <v>36186</v>
      </c>
      <c r="C4472" s="365" t="s">
        <v>1589</v>
      </c>
      <c r="D4472" s="365" t="s">
        <v>1586</v>
      </c>
      <c r="E4472" s="366">
        <v>762.9</v>
      </c>
    </row>
    <row r="4473" spans="1:5" ht="12.75">
      <c r="A4473" s="365">
        <v>7661</v>
      </c>
      <c r="B4473" s="365" t="s">
        <v>36187</v>
      </c>
      <c r="C4473" s="365" t="s">
        <v>1589</v>
      </c>
      <c r="D4473" s="365" t="s">
        <v>1586</v>
      </c>
      <c r="E4473" s="366">
        <v>907.53</v>
      </c>
    </row>
    <row r="4474" spans="1:5" ht="12.75">
      <c r="A4474" s="365">
        <v>21016</v>
      </c>
      <c r="B4474" s="365" t="s">
        <v>36188</v>
      </c>
      <c r="C4474" s="365" t="s">
        <v>1589</v>
      </c>
      <c r="D4474" s="365" t="s">
        <v>1584</v>
      </c>
      <c r="E4474" s="366">
        <v>293.85000000000002</v>
      </c>
    </row>
    <row r="4475" spans="1:5" ht="12.75">
      <c r="A4475" s="365">
        <v>21008</v>
      </c>
      <c r="B4475" s="365" t="s">
        <v>36189</v>
      </c>
      <c r="C4475" s="365" t="s">
        <v>1589</v>
      </c>
      <c r="D4475" s="365" t="s">
        <v>1584</v>
      </c>
      <c r="E4475" s="366">
        <v>34.33</v>
      </c>
    </row>
    <row r="4476" spans="1:5" ht="12.75">
      <c r="A4476" s="365">
        <v>21009</v>
      </c>
      <c r="B4476" s="365" t="s">
        <v>36190</v>
      </c>
      <c r="C4476" s="365" t="s">
        <v>1589</v>
      </c>
      <c r="D4476" s="365" t="s">
        <v>1584</v>
      </c>
      <c r="E4476" s="366">
        <v>44.7</v>
      </c>
    </row>
    <row r="4477" spans="1:5" ht="12.75">
      <c r="A4477" s="365">
        <v>21010</v>
      </c>
      <c r="B4477" s="365" t="s">
        <v>36191</v>
      </c>
      <c r="C4477" s="365" t="s">
        <v>1589</v>
      </c>
      <c r="D4477" s="365" t="s">
        <v>1588</v>
      </c>
      <c r="E4477" s="366">
        <v>60.01</v>
      </c>
    </row>
    <row r="4478" spans="1:5" ht="12.75">
      <c r="A4478" s="365">
        <v>21011</v>
      </c>
      <c r="B4478" s="365" t="s">
        <v>36192</v>
      </c>
      <c r="C4478" s="365" t="s">
        <v>1589</v>
      </c>
      <c r="D4478" s="365" t="s">
        <v>1584</v>
      </c>
      <c r="E4478" s="366">
        <v>87.47</v>
      </c>
    </row>
    <row r="4479" spans="1:5" ht="12.75">
      <c r="A4479" s="365">
        <v>21012</v>
      </c>
      <c r="B4479" s="365" t="s">
        <v>36193</v>
      </c>
      <c r="C4479" s="365" t="s">
        <v>1589</v>
      </c>
      <c r="D4479" s="365" t="s">
        <v>1584</v>
      </c>
      <c r="E4479" s="366">
        <v>96.65</v>
      </c>
    </row>
    <row r="4480" spans="1:5" ht="12.75">
      <c r="A4480" s="365">
        <v>21013</v>
      </c>
      <c r="B4480" s="365" t="s">
        <v>36194</v>
      </c>
      <c r="C4480" s="365" t="s">
        <v>1589</v>
      </c>
      <c r="D4480" s="365" t="s">
        <v>1584</v>
      </c>
      <c r="E4480" s="366">
        <v>126.13</v>
      </c>
    </row>
    <row r="4481" spans="1:5" ht="12.75">
      <c r="A4481" s="365">
        <v>21014</v>
      </c>
      <c r="B4481" s="365" t="s">
        <v>36195</v>
      </c>
      <c r="C4481" s="365" t="s">
        <v>1589</v>
      </c>
      <c r="D4481" s="365" t="s">
        <v>1584</v>
      </c>
      <c r="E4481" s="366">
        <v>176.48</v>
      </c>
    </row>
    <row r="4482" spans="1:5" ht="12.75">
      <c r="A4482" s="365">
        <v>21015</v>
      </c>
      <c r="B4482" s="365" t="s">
        <v>36196</v>
      </c>
      <c r="C4482" s="365" t="s">
        <v>1589</v>
      </c>
      <c r="D4482" s="365" t="s">
        <v>1584</v>
      </c>
      <c r="E4482" s="366">
        <v>202.76</v>
      </c>
    </row>
    <row r="4483" spans="1:5" ht="12.75">
      <c r="A4483" s="365">
        <v>7697</v>
      </c>
      <c r="B4483" s="365" t="s">
        <v>36197</v>
      </c>
      <c r="C4483" s="365" t="s">
        <v>1589</v>
      </c>
      <c r="D4483" s="365" t="s">
        <v>1584</v>
      </c>
      <c r="E4483" s="366">
        <v>96.75</v>
      </c>
    </row>
    <row r="4484" spans="1:5" ht="12.75">
      <c r="A4484" s="365">
        <v>7698</v>
      </c>
      <c r="B4484" s="365" t="s">
        <v>36198</v>
      </c>
      <c r="C4484" s="365" t="s">
        <v>1589</v>
      </c>
      <c r="D4484" s="365" t="s">
        <v>1584</v>
      </c>
      <c r="E4484" s="366">
        <v>83.28</v>
      </c>
    </row>
    <row r="4485" spans="1:5" ht="12.75">
      <c r="A4485" s="365">
        <v>7691</v>
      </c>
      <c r="B4485" s="365" t="s">
        <v>36199</v>
      </c>
      <c r="C4485" s="365" t="s">
        <v>1589</v>
      </c>
      <c r="D4485" s="365" t="s">
        <v>1584</v>
      </c>
      <c r="E4485" s="366">
        <v>35.19</v>
      </c>
    </row>
    <row r="4486" spans="1:5" ht="12.75">
      <c r="A4486" s="365">
        <v>40626</v>
      </c>
      <c r="B4486" s="365" t="s">
        <v>36200</v>
      </c>
      <c r="C4486" s="365" t="s">
        <v>1589</v>
      </c>
      <c r="D4486" s="365" t="s">
        <v>1584</v>
      </c>
      <c r="E4486" s="366">
        <v>66.040000000000006</v>
      </c>
    </row>
    <row r="4487" spans="1:5" ht="12.75">
      <c r="A4487" s="365">
        <v>7701</v>
      </c>
      <c r="B4487" s="365" t="s">
        <v>36201</v>
      </c>
      <c r="C4487" s="365" t="s">
        <v>1589</v>
      </c>
      <c r="D4487" s="365" t="s">
        <v>1584</v>
      </c>
      <c r="E4487" s="366">
        <v>173.14</v>
      </c>
    </row>
    <row r="4488" spans="1:5" ht="12.75">
      <c r="A4488" s="365">
        <v>7696</v>
      </c>
      <c r="B4488" s="365" t="s">
        <v>36202</v>
      </c>
      <c r="C4488" s="365" t="s">
        <v>1589</v>
      </c>
      <c r="D4488" s="365" t="s">
        <v>1584</v>
      </c>
      <c r="E4488" s="366">
        <v>139.52000000000001</v>
      </c>
    </row>
    <row r="4489" spans="1:5" ht="12.75">
      <c r="A4489" s="365">
        <v>7700</v>
      </c>
      <c r="B4489" s="365" t="s">
        <v>36203</v>
      </c>
      <c r="C4489" s="365" t="s">
        <v>1589</v>
      </c>
      <c r="D4489" s="365" t="s">
        <v>1584</v>
      </c>
      <c r="E4489" s="366">
        <v>44.51</v>
      </c>
    </row>
    <row r="4490" spans="1:5" ht="12.75">
      <c r="A4490" s="365">
        <v>7694</v>
      </c>
      <c r="B4490" s="365" t="s">
        <v>36204</v>
      </c>
      <c r="C4490" s="365" t="s">
        <v>1589</v>
      </c>
      <c r="D4490" s="365" t="s">
        <v>1584</v>
      </c>
      <c r="E4490" s="366">
        <v>232.99</v>
      </c>
    </row>
    <row r="4491" spans="1:5" ht="12.75">
      <c r="A4491" s="365">
        <v>7693</v>
      </c>
      <c r="B4491" s="365" t="s">
        <v>36205</v>
      </c>
      <c r="C4491" s="365" t="s">
        <v>1589</v>
      </c>
      <c r="D4491" s="365" t="s">
        <v>1584</v>
      </c>
      <c r="E4491" s="366">
        <v>320.88</v>
      </c>
    </row>
    <row r="4492" spans="1:5" ht="12.75">
      <c r="A4492" s="365">
        <v>7692</v>
      </c>
      <c r="B4492" s="365" t="s">
        <v>36206</v>
      </c>
      <c r="C4492" s="365" t="s">
        <v>1589</v>
      </c>
      <c r="D4492" s="365" t="s">
        <v>1584</v>
      </c>
      <c r="E4492" s="366">
        <v>480.41</v>
      </c>
    </row>
    <row r="4493" spans="1:5" ht="12.75">
      <c r="A4493" s="365">
        <v>7695</v>
      </c>
      <c r="B4493" s="365" t="s">
        <v>36207</v>
      </c>
      <c r="C4493" s="365" t="s">
        <v>1589</v>
      </c>
      <c r="D4493" s="365" t="s">
        <v>1584</v>
      </c>
      <c r="E4493" s="366">
        <v>521.02</v>
      </c>
    </row>
    <row r="4494" spans="1:5" ht="12.75">
      <c r="A4494" s="365">
        <v>13356</v>
      </c>
      <c r="B4494" s="365" t="s">
        <v>36208</v>
      </c>
      <c r="C4494" s="365" t="s">
        <v>1589</v>
      </c>
      <c r="D4494" s="365" t="s">
        <v>1584</v>
      </c>
      <c r="E4494" s="366">
        <v>37.78</v>
      </c>
    </row>
    <row r="4495" spans="1:5" ht="12.75">
      <c r="A4495" s="365">
        <v>36365</v>
      </c>
      <c r="B4495" s="365" t="s">
        <v>36209</v>
      </c>
      <c r="C4495" s="365" t="s">
        <v>1589</v>
      </c>
      <c r="D4495" s="365" t="s">
        <v>1584</v>
      </c>
      <c r="E4495" s="366">
        <v>63.53</v>
      </c>
    </row>
    <row r="4496" spans="1:5" ht="12.75">
      <c r="A4496" s="365">
        <v>41930</v>
      </c>
      <c r="B4496" s="365" t="s">
        <v>36210</v>
      </c>
      <c r="C4496" s="365" t="s">
        <v>1589</v>
      </c>
      <c r="D4496" s="365" t="s">
        <v>1584</v>
      </c>
      <c r="E4496" s="366">
        <v>211.61</v>
      </c>
    </row>
    <row r="4497" spans="1:5" ht="12.75">
      <c r="A4497" s="365">
        <v>41931</v>
      </c>
      <c r="B4497" s="365" t="s">
        <v>36211</v>
      </c>
      <c r="C4497" s="365" t="s">
        <v>1589</v>
      </c>
      <c r="D4497" s="365" t="s">
        <v>1584</v>
      </c>
      <c r="E4497" s="366">
        <v>331.43</v>
      </c>
    </row>
    <row r="4498" spans="1:5" ht="12.75">
      <c r="A4498" s="365">
        <v>41932</v>
      </c>
      <c r="B4498" s="365" t="s">
        <v>36212</v>
      </c>
      <c r="C4498" s="365" t="s">
        <v>1589</v>
      </c>
      <c r="D4498" s="365" t="s">
        <v>1584</v>
      </c>
      <c r="E4498" s="366">
        <v>510.12</v>
      </c>
    </row>
    <row r="4499" spans="1:5" ht="12.75">
      <c r="A4499" s="365">
        <v>41933</v>
      </c>
      <c r="B4499" s="365" t="s">
        <v>36213</v>
      </c>
      <c r="C4499" s="365" t="s">
        <v>1589</v>
      </c>
      <c r="D4499" s="365" t="s">
        <v>1584</v>
      </c>
      <c r="E4499" s="366">
        <v>720.93</v>
      </c>
    </row>
    <row r="4500" spans="1:5" ht="12.75">
      <c r="A4500" s="365">
        <v>41934</v>
      </c>
      <c r="B4500" s="365" t="s">
        <v>36214</v>
      </c>
      <c r="C4500" s="365" t="s">
        <v>1589</v>
      </c>
      <c r="D4500" s="365" t="s">
        <v>1584</v>
      </c>
      <c r="E4500" s="366">
        <v>839.6</v>
      </c>
    </row>
    <row r="4501" spans="1:5" ht="12.75">
      <c r="A4501" s="365">
        <v>41936</v>
      </c>
      <c r="B4501" s="365" t="s">
        <v>36215</v>
      </c>
      <c r="C4501" s="365" t="s">
        <v>1589</v>
      </c>
      <c r="D4501" s="365" t="s">
        <v>1584</v>
      </c>
      <c r="E4501" s="366">
        <v>124.6</v>
      </c>
    </row>
    <row r="4502" spans="1:5" ht="12.75">
      <c r="A4502" s="365">
        <v>44812</v>
      </c>
      <c r="B4502" s="365" t="s">
        <v>36216</v>
      </c>
      <c r="C4502" s="365" t="s">
        <v>1589</v>
      </c>
      <c r="D4502" s="365" t="s">
        <v>1584</v>
      </c>
      <c r="E4502" s="366">
        <v>558.48</v>
      </c>
    </row>
    <row r="4503" spans="1:5" ht="12.75">
      <c r="A4503" s="365">
        <v>41785</v>
      </c>
      <c r="B4503" s="365" t="s">
        <v>36217</v>
      </c>
      <c r="C4503" s="365" t="s">
        <v>1589</v>
      </c>
      <c r="D4503" s="365" t="s">
        <v>1584</v>
      </c>
      <c r="E4503" s="364">
        <v>2069.69</v>
      </c>
    </row>
    <row r="4504" spans="1:5" ht="12.75">
      <c r="A4504" s="365">
        <v>41781</v>
      </c>
      <c r="B4504" s="365" t="s">
        <v>36218</v>
      </c>
      <c r="C4504" s="365" t="s">
        <v>1589</v>
      </c>
      <c r="D4504" s="365" t="s">
        <v>1584</v>
      </c>
      <c r="E4504" s="366">
        <v>373.71</v>
      </c>
    </row>
    <row r="4505" spans="1:5" ht="12.75">
      <c r="A4505" s="365">
        <v>41783</v>
      </c>
      <c r="B4505" s="365" t="s">
        <v>36219</v>
      </c>
      <c r="C4505" s="365" t="s">
        <v>1589</v>
      </c>
      <c r="D4505" s="365" t="s">
        <v>1584</v>
      </c>
      <c r="E4505" s="364">
        <v>1343.53</v>
      </c>
    </row>
    <row r="4506" spans="1:5" ht="12.75">
      <c r="A4506" s="365">
        <v>41786</v>
      </c>
      <c r="B4506" s="365" t="s">
        <v>36220</v>
      </c>
      <c r="C4506" s="365" t="s">
        <v>1589</v>
      </c>
      <c r="D4506" s="365" t="s">
        <v>1584</v>
      </c>
      <c r="E4506" s="364">
        <v>2860.44</v>
      </c>
    </row>
    <row r="4507" spans="1:5" ht="12.75">
      <c r="A4507" s="365">
        <v>41779</v>
      </c>
      <c r="B4507" s="365" t="s">
        <v>36221</v>
      </c>
      <c r="C4507" s="365" t="s">
        <v>1589</v>
      </c>
      <c r="D4507" s="365" t="s">
        <v>1584</v>
      </c>
      <c r="E4507" s="366">
        <v>147.18</v>
      </c>
    </row>
    <row r="4508" spans="1:5" ht="12.75">
      <c r="A4508" s="365">
        <v>41780</v>
      </c>
      <c r="B4508" s="365" t="s">
        <v>36222</v>
      </c>
      <c r="C4508" s="365" t="s">
        <v>1589</v>
      </c>
      <c r="D4508" s="365" t="s">
        <v>1584</v>
      </c>
      <c r="E4508" s="366">
        <v>230.59</v>
      </c>
    </row>
    <row r="4509" spans="1:5" ht="12.75">
      <c r="A4509" s="365">
        <v>41782</v>
      </c>
      <c r="B4509" s="365" t="s">
        <v>36223</v>
      </c>
      <c r="C4509" s="365" t="s">
        <v>1589</v>
      </c>
      <c r="D4509" s="365" t="s">
        <v>1584</v>
      </c>
      <c r="E4509" s="366">
        <v>826.01</v>
      </c>
    </row>
    <row r="4510" spans="1:5" ht="12.75">
      <c r="A4510" s="365">
        <v>38130</v>
      </c>
      <c r="B4510" s="365" t="s">
        <v>36224</v>
      </c>
      <c r="C4510" s="365" t="s">
        <v>1589</v>
      </c>
      <c r="D4510" s="365" t="s">
        <v>1584</v>
      </c>
      <c r="E4510" s="366">
        <v>46.68</v>
      </c>
    </row>
    <row r="4511" spans="1:5" ht="12.75">
      <c r="A4511" s="365">
        <v>44260</v>
      </c>
      <c r="B4511" s="365" t="s">
        <v>36225</v>
      </c>
      <c r="C4511" s="365" t="s">
        <v>1589</v>
      </c>
      <c r="D4511" s="365" t="s">
        <v>1584</v>
      </c>
      <c r="E4511" s="366">
        <v>441.8</v>
      </c>
    </row>
    <row r="4512" spans="1:5" ht="12.75">
      <c r="A4512" s="365">
        <v>21123</v>
      </c>
      <c r="B4512" s="365" t="s">
        <v>36226</v>
      </c>
      <c r="C4512" s="365" t="s">
        <v>1589</v>
      </c>
      <c r="D4512" s="365" t="s">
        <v>1588</v>
      </c>
      <c r="E4512" s="366">
        <v>12.99</v>
      </c>
    </row>
    <row r="4513" spans="1:5" ht="12.75">
      <c r="A4513" s="365">
        <v>21124</v>
      </c>
      <c r="B4513" s="365" t="s">
        <v>36227</v>
      </c>
      <c r="C4513" s="365" t="s">
        <v>1589</v>
      </c>
      <c r="D4513" s="365" t="s">
        <v>1584</v>
      </c>
      <c r="E4513" s="366">
        <v>20.75</v>
      </c>
    </row>
    <row r="4514" spans="1:5" ht="12.75">
      <c r="A4514" s="365">
        <v>21125</v>
      </c>
      <c r="B4514" s="365" t="s">
        <v>36228</v>
      </c>
      <c r="C4514" s="365" t="s">
        <v>1589</v>
      </c>
      <c r="D4514" s="365" t="s">
        <v>1584</v>
      </c>
      <c r="E4514" s="366">
        <v>35.74</v>
      </c>
    </row>
    <row r="4515" spans="1:5" ht="12.75">
      <c r="A4515" s="365">
        <v>38028</v>
      </c>
      <c r="B4515" s="365" t="s">
        <v>36229</v>
      </c>
      <c r="C4515" s="365" t="s">
        <v>1589</v>
      </c>
      <c r="D4515" s="365" t="s">
        <v>1584</v>
      </c>
      <c r="E4515" s="366">
        <v>62.49</v>
      </c>
    </row>
    <row r="4516" spans="1:5" ht="12.75">
      <c r="A4516" s="365">
        <v>38029</v>
      </c>
      <c r="B4516" s="365" t="s">
        <v>36230</v>
      </c>
      <c r="C4516" s="365" t="s">
        <v>1589</v>
      </c>
      <c r="D4516" s="365" t="s">
        <v>1584</v>
      </c>
      <c r="E4516" s="366">
        <v>91.46</v>
      </c>
    </row>
    <row r="4517" spans="1:5" ht="12.75">
      <c r="A4517" s="365">
        <v>38030</v>
      </c>
      <c r="B4517" s="365" t="s">
        <v>36231</v>
      </c>
      <c r="C4517" s="365" t="s">
        <v>1589</v>
      </c>
      <c r="D4517" s="365" t="s">
        <v>1584</v>
      </c>
      <c r="E4517" s="366">
        <v>147.9</v>
      </c>
    </row>
    <row r="4518" spans="1:5" ht="12.75">
      <c r="A4518" s="365">
        <v>38031</v>
      </c>
      <c r="B4518" s="365" t="s">
        <v>36232</v>
      </c>
      <c r="C4518" s="365" t="s">
        <v>1589</v>
      </c>
      <c r="D4518" s="365" t="s">
        <v>1584</v>
      </c>
      <c r="E4518" s="366">
        <v>232.14</v>
      </c>
    </row>
    <row r="4519" spans="1:5" ht="12.75">
      <c r="A4519" s="365">
        <v>39735</v>
      </c>
      <c r="B4519" s="365" t="s">
        <v>36233</v>
      </c>
      <c r="C4519" s="365" t="s">
        <v>1589</v>
      </c>
      <c r="D4519" s="365" t="s">
        <v>1584</v>
      </c>
      <c r="E4519" s="366">
        <v>97.45</v>
      </c>
    </row>
    <row r="4520" spans="1:5" ht="12.75">
      <c r="A4520" s="365">
        <v>39734</v>
      </c>
      <c r="B4520" s="365" t="s">
        <v>36234</v>
      </c>
      <c r="C4520" s="365" t="s">
        <v>1589</v>
      </c>
      <c r="D4520" s="365" t="s">
        <v>1584</v>
      </c>
      <c r="E4520" s="366">
        <v>115.59</v>
      </c>
    </row>
    <row r="4521" spans="1:5" ht="12.75">
      <c r="A4521" s="365">
        <v>39736</v>
      </c>
      <c r="B4521" s="365" t="s">
        <v>36235</v>
      </c>
      <c r="C4521" s="365" t="s">
        <v>1589</v>
      </c>
      <c r="D4521" s="365" t="s">
        <v>1584</v>
      </c>
      <c r="E4521" s="366">
        <v>131.91</v>
      </c>
    </row>
    <row r="4522" spans="1:5" ht="12.75">
      <c r="A4522" s="365">
        <v>39737</v>
      </c>
      <c r="B4522" s="365" t="s">
        <v>36236</v>
      </c>
      <c r="C4522" s="365" t="s">
        <v>1589</v>
      </c>
      <c r="D4522" s="365" t="s">
        <v>1584</v>
      </c>
      <c r="E4522" s="366">
        <v>17.739999999999998</v>
      </c>
    </row>
    <row r="4523" spans="1:5" ht="12.75">
      <c r="A4523" s="365">
        <v>39738</v>
      </c>
      <c r="B4523" s="365" t="s">
        <v>36237</v>
      </c>
      <c r="C4523" s="365" t="s">
        <v>1589</v>
      </c>
      <c r="D4523" s="365" t="s">
        <v>1584</v>
      </c>
      <c r="E4523" s="366">
        <v>6.41</v>
      </c>
    </row>
    <row r="4524" spans="1:5" ht="12.75">
      <c r="A4524" s="365">
        <v>39739</v>
      </c>
      <c r="B4524" s="365" t="s">
        <v>36238</v>
      </c>
      <c r="C4524" s="365" t="s">
        <v>1589</v>
      </c>
      <c r="D4524" s="365" t="s">
        <v>1584</v>
      </c>
      <c r="E4524" s="366">
        <v>91.22</v>
      </c>
    </row>
    <row r="4525" spans="1:5" ht="12.75">
      <c r="A4525" s="365">
        <v>39733</v>
      </c>
      <c r="B4525" s="365" t="s">
        <v>36239</v>
      </c>
      <c r="C4525" s="365" t="s">
        <v>1589</v>
      </c>
      <c r="D4525" s="365" t="s">
        <v>1584</v>
      </c>
      <c r="E4525" s="366">
        <v>157.86000000000001</v>
      </c>
    </row>
    <row r="4526" spans="1:5" ht="12.75">
      <c r="A4526" s="365">
        <v>39854</v>
      </c>
      <c r="B4526" s="365" t="s">
        <v>36240</v>
      </c>
      <c r="C4526" s="365" t="s">
        <v>1589</v>
      </c>
      <c r="D4526" s="365" t="s">
        <v>1584</v>
      </c>
      <c r="E4526" s="366">
        <v>160.1</v>
      </c>
    </row>
    <row r="4527" spans="1:5" ht="12.75">
      <c r="A4527" s="365">
        <v>39740</v>
      </c>
      <c r="B4527" s="365" t="s">
        <v>36241</v>
      </c>
      <c r="C4527" s="365" t="s">
        <v>1589</v>
      </c>
      <c r="D4527" s="365" t="s">
        <v>1584</v>
      </c>
      <c r="E4527" s="366">
        <v>87.6</v>
      </c>
    </row>
    <row r="4528" spans="1:5" ht="12.75">
      <c r="A4528" s="365">
        <v>39741</v>
      </c>
      <c r="B4528" s="365" t="s">
        <v>36242</v>
      </c>
      <c r="C4528" s="365" t="s">
        <v>1589</v>
      </c>
      <c r="D4528" s="365" t="s">
        <v>1584</v>
      </c>
      <c r="E4528" s="366">
        <v>16.14</v>
      </c>
    </row>
    <row r="4529" spans="1:5" ht="12.75">
      <c r="A4529" s="365">
        <v>39853</v>
      </c>
      <c r="B4529" s="365" t="s">
        <v>36243</v>
      </c>
      <c r="C4529" s="365" t="s">
        <v>1589</v>
      </c>
      <c r="D4529" s="365" t="s">
        <v>1584</v>
      </c>
      <c r="E4529" s="366">
        <v>21.2</v>
      </c>
    </row>
    <row r="4530" spans="1:5" ht="12.75">
      <c r="A4530" s="365">
        <v>39742</v>
      </c>
      <c r="B4530" s="365" t="s">
        <v>36244</v>
      </c>
      <c r="C4530" s="365" t="s">
        <v>1589</v>
      </c>
      <c r="D4530" s="365" t="s">
        <v>1584</v>
      </c>
      <c r="E4530" s="366">
        <v>70.41</v>
      </c>
    </row>
    <row r="4531" spans="1:5" ht="12.75">
      <c r="A4531" s="365">
        <v>39749</v>
      </c>
      <c r="B4531" s="365" t="s">
        <v>36245</v>
      </c>
      <c r="C4531" s="365" t="s">
        <v>1589</v>
      </c>
      <c r="D4531" s="365" t="s">
        <v>1586</v>
      </c>
      <c r="E4531" s="366">
        <v>94.84</v>
      </c>
    </row>
    <row r="4532" spans="1:5" ht="12.75">
      <c r="A4532" s="365">
        <v>39751</v>
      </c>
      <c r="B4532" s="365" t="s">
        <v>36246</v>
      </c>
      <c r="C4532" s="365" t="s">
        <v>1589</v>
      </c>
      <c r="D4532" s="365" t="s">
        <v>1586</v>
      </c>
      <c r="E4532" s="366">
        <v>172.34</v>
      </c>
    </row>
    <row r="4533" spans="1:5" ht="12.75">
      <c r="A4533" s="365">
        <v>39750</v>
      </c>
      <c r="B4533" s="365" t="s">
        <v>36247</v>
      </c>
      <c r="C4533" s="365" t="s">
        <v>1589</v>
      </c>
      <c r="D4533" s="365" t="s">
        <v>1586</v>
      </c>
      <c r="E4533" s="366">
        <v>143.24</v>
      </c>
    </row>
    <row r="4534" spans="1:5" ht="12.75">
      <c r="A4534" s="365">
        <v>39747</v>
      </c>
      <c r="B4534" s="365" t="s">
        <v>36248</v>
      </c>
      <c r="C4534" s="365" t="s">
        <v>1589</v>
      </c>
      <c r="D4534" s="365" t="s">
        <v>1586</v>
      </c>
      <c r="E4534" s="366">
        <v>46.07</v>
      </c>
    </row>
    <row r="4535" spans="1:5" ht="12.75">
      <c r="A4535" s="365">
        <v>39753</v>
      </c>
      <c r="B4535" s="365" t="s">
        <v>36249</v>
      </c>
      <c r="C4535" s="365" t="s">
        <v>1589</v>
      </c>
      <c r="D4535" s="365" t="s">
        <v>1586</v>
      </c>
      <c r="E4535" s="366">
        <v>317.23</v>
      </c>
    </row>
    <row r="4536" spans="1:5" ht="12.75">
      <c r="A4536" s="365">
        <v>39754</v>
      </c>
      <c r="B4536" s="365" t="s">
        <v>36250</v>
      </c>
      <c r="C4536" s="365" t="s">
        <v>1589</v>
      </c>
      <c r="D4536" s="365" t="s">
        <v>1586</v>
      </c>
      <c r="E4536" s="366">
        <v>467.37</v>
      </c>
    </row>
    <row r="4537" spans="1:5" ht="12.75">
      <c r="A4537" s="365">
        <v>39748</v>
      </c>
      <c r="B4537" s="365" t="s">
        <v>36251</v>
      </c>
      <c r="C4537" s="365" t="s">
        <v>1589</v>
      </c>
      <c r="D4537" s="365" t="s">
        <v>1586</v>
      </c>
      <c r="E4537" s="366">
        <v>74.55</v>
      </c>
    </row>
    <row r="4538" spans="1:5" ht="12.75">
      <c r="A4538" s="365">
        <v>39755</v>
      </c>
      <c r="B4538" s="365" t="s">
        <v>36252</v>
      </c>
      <c r="C4538" s="365" t="s">
        <v>1589</v>
      </c>
      <c r="D4538" s="365" t="s">
        <v>1586</v>
      </c>
      <c r="E4538" s="366">
        <v>708.65</v>
      </c>
    </row>
    <row r="4539" spans="1:5" ht="12.75">
      <c r="A4539" s="365">
        <v>12742</v>
      </c>
      <c r="B4539" s="365" t="s">
        <v>36253</v>
      </c>
      <c r="C4539" s="365" t="s">
        <v>1589</v>
      </c>
      <c r="D4539" s="365" t="s">
        <v>1586</v>
      </c>
      <c r="E4539" s="366">
        <v>561.12</v>
      </c>
    </row>
    <row r="4540" spans="1:5" ht="12.75">
      <c r="A4540" s="365">
        <v>12713</v>
      </c>
      <c r="B4540" s="365" t="s">
        <v>36254</v>
      </c>
      <c r="C4540" s="365" t="s">
        <v>1589</v>
      </c>
      <c r="D4540" s="365" t="s">
        <v>1586</v>
      </c>
      <c r="E4540" s="366">
        <v>29.76</v>
      </c>
    </row>
    <row r="4541" spans="1:5" ht="12.75">
      <c r="A4541" s="365">
        <v>12743</v>
      </c>
      <c r="B4541" s="365" t="s">
        <v>36255</v>
      </c>
      <c r="C4541" s="365" t="s">
        <v>1589</v>
      </c>
      <c r="D4541" s="365" t="s">
        <v>1586</v>
      </c>
      <c r="E4541" s="366">
        <v>51.19</v>
      </c>
    </row>
    <row r="4542" spans="1:5" ht="12.75">
      <c r="A4542" s="365">
        <v>12744</v>
      </c>
      <c r="B4542" s="365" t="s">
        <v>36256</v>
      </c>
      <c r="C4542" s="365" t="s">
        <v>1589</v>
      </c>
      <c r="D4542" s="365" t="s">
        <v>1586</v>
      </c>
      <c r="E4542" s="366">
        <v>64.97</v>
      </c>
    </row>
    <row r="4543" spans="1:5" ht="12.75">
      <c r="A4543" s="365">
        <v>12745</v>
      </c>
      <c r="B4543" s="365" t="s">
        <v>36257</v>
      </c>
      <c r="C4543" s="365" t="s">
        <v>1589</v>
      </c>
      <c r="D4543" s="365" t="s">
        <v>1586</v>
      </c>
      <c r="E4543" s="366">
        <v>94.35</v>
      </c>
    </row>
    <row r="4544" spans="1:5" ht="12.75">
      <c r="A4544" s="365">
        <v>12746</v>
      </c>
      <c r="B4544" s="365" t="s">
        <v>36258</v>
      </c>
      <c r="C4544" s="365" t="s">
        <v>1589</v>
      </c>
      <c r="D4544" s="365" t="s">
        <v>1586</v>
      </c>
      <c r="E4544" s="366">
        <v>127.41</v>
      </c>
    </row>
    <row r="4545" spans="1:5" ht="12.75">
      <c r="A4545" s="365">
        <v>12747</v>
      </c>
      <c r="B4545" s="365" t="s">
        <v>36259</v>
      </c>
      <c r="C4545" s="365" t="s">
        <v>1589</v>
      </c>
      <c r="D4545" s="365" t="s">
        <v>1586</v>
      </c>
      <c r="E4545" s="366">
        <v>184.77</v>
      </c>
    </row>
    <row r="4546" spans="1:5" ht="12.75">
      <c r="A4546" s="365">
        <v>12748</v>
      </c>
      <c r="B4546" s="365" t="s">
        <v>36260</v>
      </c>
      <c r="C4546" s="365" t="s">
        <v>1589</v>
      </c>
      <c r="D4546" s="365" t="s">
        <v>1586</v>
      </c>
      <c r="E4546" s="366">
        <v>260.31</v>
      </c>
    </row>
    <row r="4547" spans="1:5" ht="12.75">
      <c r="A4547" s="365">
        <v>12749</v>
      </c>
      <c r="B4547" s="365" t="s">
        <v>36261</v>
      </c>
      <c r="C4547" s="365" t="s">
        <v>1589</v>
      </c>
      <c r="D4547" s="365" t="s">
        <v>1586</v>
      </c>
      <c r="E4547" s="366">
        <v>380.54</v>
      </c>
    </row>
    <row r="4548" spans="1:5" ht="12.75">
      <c r="A4548" s="365">
        <v>39726</v>
      </c>
      <c r="B4548" s="365" t="s">
        <v>36262</v>
      </c>
      <c r="C4548" s="365" t="s">
        <v>1589</v>
      </c>
      <c r="D4548" s="365" t="s">
        <v>1586</v>
      </c>
      <c r="E4548" s="366">
        <v>124.99</v>
      </c>
    </row>
    <row r="4549" spans="1:5" ht="12.75">
      <c r="A4549" s="365">
        <v>39728</v>
      </c>
      <c r="B4549" s="365" t="s">
        <v>36263</v>
      </c>
      <c r="C4549" s="365" t="s">
        <v>1589</v>
      </c>
      <c r="D4549" s="365" t="s">
        <v>1586</v>
      </c>
      <c r="E4549" s="366">
        <v>219.67</v>
      </c>
    </row>
    <row r="4550" spans="1:5" ht="12.75">
      <c r="A4550" s="365">
        <v>39727</v>
      </c>
      <c r="B4550" s="365" t="s">
        <v>36264</v>
      </c>
      <c r="C4550" s="365" t="s">
        <v>1589</v>
      </c>
      <c r="D4550" s="365" t="s">
        <v>1586</v>
      </c>
      <c r="E4550" s="366">
        <v>180.78</v>
      </c>
    </row>
    <row r="4551" spans="1:5" ht="12.75">
      <c r="A4551" s="365">
        <v>39724</v>
      </c>
      <c r="B4551" s="365" t="s">
        <v>36265</v>
      </c>
      <c r="C4551" s="365" t="s">
        <v>1589</v>
      </c>
      <c r="D4551" s="365" t="s">
        <v>1586</v>
      </c>
      <c r="E4551" s="366">
        <v>55.35</v>
      </c>
    </row>
    <row r="4552" spans="1:5" ht="12.75">
      <c r="A4552" s="365">
        <v>39729</v>
      </c>
      <c r="B4552" s="365" t="s">
        <v>36266</v>
      </c>
      <c r="C4552" s="365" t="s">
        <v>1589</v>
      </c>
      <c r="D4552" s="365" t="s">
        <v>1586</v>
      </c>
      <c r="E4552" s="366">
        <v>304.20999999999998</v>
      </c>
    </row>
    <row r="4553" spans="1:5" ht="12.75">
      <c r="A4553" s="365">
        <v>39730</v>
      </c>
      <c r="B4553" s="365" t="s">
        <v>36267</v>
      </c>
      <c r="C4553" s="365" t="s">
        <v>1589</v>
      </c>
      <c r="D4553" s="365" t="s">
        <v>1586</v>
      </c>
      <c r="E4553" s="366">
        <v>394.7</v>
      </c>
    </row>
    <row r="4554" spans="1:5" ht="12.75">
      <c r="A4554" s="365">
        <v>39731</v>
      </c>
      <c r="B4554" s="365" t="s">
        <v>36268</v>
      </c>
      <c r="C4554" s="365" t="s">
        <v>1589</v>
      </c>
      <c r="D4554" s="365" t="s">
        <v>1586</v>
      </c>
      <c r="E4554" s="366">
        <v>584.57000000000005</v>
      </c>
    </row>
    <row r="4555" spans="1:5" ht="12.75">
      <c r="A4555" s="365">
        <v>39725</v>
      </c>
      <c r="B4555" s="365" t="s">
        <v>36269</v>
      </c>
      <c r="C4555" s="365" t="s">
        <v>1589</v>
      </c>
      <c r="D4555" s="365" t="s">
        <v>1586</v>
      </c>
      <c r="E4555" s="366">
        <v>90.21</v>
      </c>
    </row>
    <row r="4556" spans="1:5" ht="12.75">
      <c r="A4556" s="365">
        <v>39732</v>
      </c>
      <c r="B4556" s="365" t="s">
        <v>36270</v>
      </c>
      <c r="C4556" s="365" t="s">
        <v>1589</v>
      </c>
      <c r="D4556" s="365" t="s">
        <v>1586</v>
      </c>
      <c r="E4556" s="366">
        <v>860.46</v>
      </c>
    </row>
    <row r="4557" spans="1:5" ht="12.75">
      <c r="A4557" s="365">
        <v>39660</v>
      </c>
      <c r="B4557" s="365" t="s">
        <v>36271</v>
      </c>
      <c r="C4557" s="365" t="s">
        <v>1589</v>
      </c>
      <c r="D4557" s="365" t="s">
        <v>1586</v>
      </c>
      <c r="E4557" s="366">
        <v>39.21</v>
      </c>
    </row>
    <row r="4558" spans="1:5" ht="12.75">
      <c r="A4558" s="365">
        <v>39662</v>
      </c>
      <c r="B4558" s="365" t="s">
        <v>36272</v>
      </c>
      <c r="C4558" s="365" t="s">
        <v>1589</v>
      </c>
      <c r="D4558" s="365" t="s">
        <v>1586</v>
      </c>
      <c r="E4558" s="366">
        <v>18.79</v>
      </c>
    </row>
    <row r="4559" spans="1:5" ht="12.75">
      <c r="A4559" s="365">
        <v>39661</v>
      </c>
      <c r="B4559" s="365" t="s">
        <v>36273</v>
      </c>
      <c r="C4559" s="365" t="s">
        <v>1589</v>
      </c>
      <c r="D4559" s="365" t="s">
        <v>1586</v>
      </c>
      <c r="E4559" s="366">
        <v>12.81</v>
      </c>
    </row>
    <row r="4560" spans="1:5" ht="12.75">
      <c r="A4560" s="365">
        <v>39666</v>
      </c>
      <c r="B4560" s="365" t="s">
        <v>36274</v>
      </c>
      <c r="C4560" s="365" t="s">
        <v>1589</v>
      </c>
      <c r="D4560" s="365" t="s">
        <v>1586</v>
      </c>
      <c r="E4560" s="366">
        <v>58.98</v>
      </c>
    </row>
    <row r="4561" spans="1:5" ht="12.75">
      <c r="A4561" s="365">
        <v>39664</v>
      </c>
      <c r="B4561" s="365" t="s">
        <v>36275</v>
      </c>
      <c r="C4561" s="365" t="s">
        <v>1589</v>
      </c>
      <c r="D4561" s="365" t="s">
        <v>1586</v>
      </c>
      <c r="E4561" s="366">
        <v>28.91</v>
      </c>
    </row>
    <row r="4562" spans="1:5" ht="12.75">
      <c r="A4562" s="365">
        <v>39663</v>
      </c>
      <c r="B4562" s="365" t="s">
        <v>36276</v>
      </c>
      <c r="C4562" s="365" t="s">
        <v>1589</v>
      </c>
      <c r="D4562" s="365" t="s">
        <v>1586</v>
      </c>
      <c r="E4562" s="366">
        <v>23.11</v>
      </c>
    </row>
    <row r="4563" spans="1:5" ht="12.75">
      <c r="A4563" s="365">
        <v>39665</v>
      </c>
      <c r="B4563" s="365" t="s">
        <v>36277</v>
      </c>
      <c r="C4563" s="365" t="s">
        <v>1589</v>
      </c>
      <c r="D4563" s="365" t="s">
        <v>1586</v>
      </c>
      <c r="E4563" s="366">
        <v>48.77</v>
      </c>
    </row>
    <row r="4564" spans="1:5" ht="12.75">
      <c r="A4564" s="365">
        <v>39752</v>
      </c>
      <c r="B4564" s="365" t="s">
        <v>36278</v>
      </c>
      <c r="C4564" s="365" t="s">
        <v>1589</v>
      </c>
      <c r="D4564" s="365" t="s">
        <v>1586</v>
      </c>
      <c r="E4564" s="366">
        <v>245.22</v>
      </c>
    </row>
    <row r="4565" spans="1:5" ht="12.75">
      <c r="A4565" s="365">
        <v>7725</v>
      </c>
      <c r="B4565" s="365" t="s">
        <v>36279</v>
      </c>
      <c r="C4565" s="365" t="s">
        <v>1589</v>
      </c>
      <c r="D4565" s="365" t="s">
        <v>1588</v>
      </c>
      <c r="E4565" s="366">
        <v>200.79</v>
      </c>
    </row>
    <row r="4566" spans="1:5" ht="12.75">
      <c r="A4566" s="365">
        <v>7753</v>
      </c>
      <c r="B4566" s="365" t="s">
        <v>36280</v>
      </c>
      <c r="C4566" s="365" t="s">
        <v>1589</v>
      </c>
      <c r="D4566" s="365" t="s">
        <v>1584</v>
      </c>
      <c r="E4566" s="366">
        <v>391.45</v>
      </c>
    </row>
    <row r="4567" spans="1:5" ht="12.75">
      <c r="A4567" s="365">
        <v>13256</v>
      </c>
      <c r="B4567" s="365" t="s">
        <v>36281</v>
      </c>
      <c r="C4567" s="365" t="s">
        <v>1589</v>
      </c>
      <c r="D4567" s="365" t="s">
        <v>1584</v>
      </c>
      <c r="E4567" s="366">
        <v>548.37</v>
      </c>
    </row>
    <row r="4568" spans="1:5" ht="12.75">
      <c r="A4568" s="365">
        <v>7757</v>
      </c>
      <c r="B4568" s="365" t="s">
        <v>36282</v>
      </c>
      <c r="C4568" s="365" t="s">
        <v>1589</v>
      </c>
      <c r="D4568" s="365" t="s">
        <v>1584</v>
      </c>
      <c r="E4568" s="366">
        <v>584.65</v>
      </c>
    </row>
    <row r="4569" spans="1:5" ht="12.75">
      <c r="A4569" s="365">
        <v>7758</v>
      </c>
      <c r="B4569" s="365" t="s">
        <v>36283</v>
      </c>
      <c r="C4569" s="365" t="s">
        <v>1589</v>
      </c>
      <c r="D4569" s="365" t="s">
        <v>1584</v>
      </c>
      <c r="E4569" s="366">
        <v>847.03</v>
      </c>
    </row>
    <row r="4570" spans="1:5" ht="12.75">
      <c r="A4570" s="365">
        <v>7759</v>
      </c>
      <c r="B4570" s="365" t="s">
        <v>36284</v>
      </c>
      <c r="C4570" s="365" t="s">
        <v>1589</v>
      </c>
      <c r="D4570" s="365" t="s">
        <v>1584</v>
      </c>
      <c r="E4570" s="364">
        <v>2347.11</v>
      </c>
    </row>
    <row r="4571" spans="1:5" ht="12.75">
      <c r="A4571" s="365">
        <v>40334</v>
      </c>
      <c r="B4571" s="365" t="s">
        <v>36285</v>
      </c>
      <c r="C4571" s="365" t="s">
        <v>1589</v>
      </c>
      <c r="D4571" s="365" t="s">
        <v>1584</v>
      </c>
      <c r="E4571" s="366">
        <v>91.95</v>
      </c>
    </row>
    <row r="4572" spans="1:5" ht="12.75">
      <c r="A4572" s="365">
        <v>7745</v>
      </c>
      <c r="B4572" s="365" t="s">
        <v>36286</v>
      </c>
      <c r="C4572" s="365" t="s">
        <v>1589</v>
      </c>
      <c r="D4572" s="365" t="s">
        <v>1584</v>
      </c>
      <c r="E4572" s="366">
        <v>103.76</v>
      </c>
    </row>
    <row r="4573" spans="1:5" ht="12.75">
      <c r="A4573" s="365">
        <v>7714</v>
      </c>
      <c r="B4573" s="365" t="s">
        <v>36287</v>
      </c>
      <c r="C4573" s="365" t="s">
        <v>1589</v>
      </c>
      <c r="D4573" s="365" t="s">
        <v>1584</v>
      </c>
      <c r="E4573" s="366">
        <v>124.01</v>
      </c>
    </row>
    <row r="4574" spans="1:5" ht="12.75">
      <c r="A4574" s="365">
        <v>7742</v>
      </c>
      <c r="B4574" s="365" t="s">
        <v>36288</v>
      </c>
      <c r="C4574" s="365" t="s">
        <v>1589</v>
      </c>
      <c r="D4574" s="365" t="s">
        <v>1584</v>
      </c>
      <c r="E4574" s="366">
        <v>273.68</v>
      </c>
    </row>
    <row r="4575" spans="1:5" ht="12.75">
      <c r="A4575" s="365">
        <v>7750</v>
      </c>
      <c r="B4575" s="365" t="s">
        <v>36289</v>
      </c>
      <c r="C4575" s="365" t="s">
        <v>1589</v>
      </c>
      <c r="D4575" s="365" t="s">
        <v>1584</v>
      </c>
      <c r="E4575" s="366">
        <v>334.08</v>
      </c>
    </row>
    <row r="4576" spans="1:5" ht="12.75">
      <c r="A4576" s="365">
        <v>7756</v>
      </c>
      <c r="B4576" s="365" t="s">
        <v>36290</v>
      </c>
      <c r="C4576" s="365" t="s">
        <v>1589</v>
      </c>
      <c r="D4576" s="365" t="s">
        <v>1584</v>
      </c>
      <c r="E4576" s="366">
        <v>383.86</v>
      </c>
    </row>
    <row r="4577" spans="1:5" ht="12.75">
      <c r="A4577" s="365">
        <v>7765</v>
      </c>
      <c r="B4577" s="365" t="s">
        <v>36291</v>
      </c>
      <c r="C4577" s="365" t="s">
        <v>1589</v>
      </c>
      <c r="D4577" s="365" t="s">
        <v>1584</v>
      </c>
      <c r="E4577" s="366">
        <v>430.26</v>
      </c>
    </row>
    <row r="4578" spans="1:5" ht="12.75">
      <c r="A4578" s="365">
        <v>12569</v>
      </c>
      <c r="B4578" s="365" t="s">
        <v>36292</v>
      </c>
      <c r="C4578" s="365" t="s">
        <v>1589</v>
      </c>
      <c r="D4578" s="365" t="s">
        <v>1584</v>
      </c>
      <c r="E4578" s="366">
        <v>593.92999999999995</v>
      </c>
    </row>
    <row r="4579" spans="1:5" ht="12.75">
      <c r="A4579" s="365">
        <v>7766</v>
      </c>
      <c r="B4579" s="365" t="s">
        <v>36293</v>
      </c>
      <c r="C4579" s="365" t="s">
        <v>1589</v>
      </c>
      <c r="D4579" s="365" t="s">
        <v>1584</v>
      </c>
      <c r="E4579" s="366">
        <v>631.04999999999995</v>
      </c>
    </row>
    <row r="4580" spans="1:5" ht="12.75">
      <c r="A4580" s="365">
        <v>7767</v>
      </c>
      <c r="B4580" s="365" t="s">
        <v>36294</v>
      </c>
      <c r="C4580" s="365" t="s">
        <v>1589</v>
      </c>
      <c r="D4580" s="365" t="s">
        <v>1584</v>
      </c>
      <c r="E4580" s="366">
        <v>906.08</v>
      </c>
    </row>
    <row r="4581" spans="1:5" ht="12.75">
      <c r="A4581" s="365">
        <v>7727</v>
      </c>
      <c r="B4581" s="365" t="s">
        <v>36295</v>
      </c>
      <c r="C4581" s="365" t="s">
        <v>1589</v>
      </c>
      <c r="D4581" s="365" t="s">
        <v>1584</v>
      </c>
      <c r="E4581" s="364">
        <v>2632.2</v>
      </c>
    </row>
    <row r="4582" spans="1:5" ht="12.75">
      <c r="A4582" s="365">
        <v>7760</v>
      </c>
      <c r="B4582" s="365" t="s">
        <v>36296</v>
      </c>
      <c r="C4582" s="365" t="s">
        <v>1589</v>
      </c>
      <c r="D4582" s="365" t="s">
        <v>1584</v>
      </c>
      <c r="E4582" s="366">
        <v>104.61</v>
      </c>
    </row>
    <row r="4583" spans="1:5" ht="12.75">
      <c r="A4583" s="365">
        <v>7761</v>
      </c>
      <c r="B4583" s="365" t="s">
        <v>36297</v>
      </c>
      <c r="C4583" s="365" t="s">
        <v>1589</v>
      </c>
      <c r="D4583" s="365" t="s">
        <v>1584</v>
      </c>
      <c r="E4583" s="366">
        <v>109.67</v>
      </c>
    </row>
    <row r="4584" spans="1:5" ht="12.75">
      <c r="A4584" s="365">
        <v>7752</v>
      </c>
      <c r="B4584" s="365" t="s">
        <v>36298</v>
      </c>
      <c r="C4584" s="365" t="s">
        <v>1589</v>
      </c>
      <c r="D4584" s="365" t="s">
        <v>1584</v>
      </c>
      <c r="E4584" s="366">
        <v>133.29</v>
      </c>
    </row>
    <row r="4585" spans="1:5" ht="12.75">
      <c r="A4585" s="365">
        <v>7762</v>
      </c>
      <c r="B4585" s="365" t="s">
        <v>36299</v>
      </c>
      <c r="C4585" s="365" t="s">
        <v>1589</v>
      </c>
      <c r="D4585" s="365" t="s">
        <v>1584</v>
      </c>
      <c r="E4585" s="366">
        <v>174.21</v>
      </c>
    </row>
    <row r="4586" spans="1:5" ht="12.75">
      <c r="A4586" s="365">
        <v>7722</v>
      </c>
      <c r="B4586" s="365" t="s">
        <v>36300</v>
      </c>
      <c r="C4586" s="365" t="s">
        <v>1589</v>
      </c>
      <c r="D4586" s="365" t="s">
        <v>1584</v>
      </c>
      <c r="E4586" s="366">
        <v>266.58999999999997</v>
      </c>
    </row>
    <row r="4587" spans="1:5" ht="12.75">
      <c r="A4587" s="365">
        <v>7763</v>
      </c>
      <c r="B4587" s="365" t="s">
        <v>36301</v>
      </c>
      <c r="C4587" s="365" t="s">
        <v>1589</v>
      </c>
      <c r="D4587" s="365" t="s">
        <v>1584</v>
      </c>
      <c r="E4587" s="366">
        <v>324.8</v>
      </c>
    </row>
    <row r="4588" spans="1:5" ht="12.75">
      <c r="A4588" s="365">
        <v>7764</v>
      </c>
      <c r="B4588" s="365" t="s">
        <v>36302</v>
      </c>
      <c r="C4588" s="365" t="s">
        <v>1589</v>
      </c>
      <c r="D4588" s="365" t="s">
        <v>1584</v>
      </c>
      <c r="E4588" s="366">
        <v>388.08</v>
      </c>
    </row>
    <row r="4589" spans="1:5" ht="12.75">
      <c r="A4589" s="365">
        <v>12572</v>
      </c>
      <c r="B4589" s="365" t="s">
        <v>36303</v>
      </c>
      <c r="C4589" s="365" t="s">
        <v>1589</v>
      </c>
      <c r="D4589" s="365" t="s">
        <v>1584</v>
      </c>
      <c r="E4589" s="366">
        <v>548.37</v>
      </c>
    </row>
    <row r="4590" spans="1:5" ht="12.75">
      <c r="A4590" s="365">
        <v>12573</v>
      </c>
      <c r="B4590" s="365" t="s">
        <v>36304</v>
      </c>
      <c r="C4590" s="365" t="s">
        <v>1589</v>
      </c>
      <c r="D4590" s="365" t="s">
        <v>1584</v>
      </c>
      <c r="E4590" s="366">
        <v>721.32</v>
      </c>
    </row>
    <row r="4591" spans="1:5" ht="12.75">
      <c r="A4591" s="365">
        <v>12574</v>
      </c>
      <c r="B4591" s="365" t="s">
        <v>36305</v>
      </c>
      <c r="C4591" s="365" t="s">
        <v>1589</v>
      </c>
      <c r="D4591" s="365" t="s">
        <v>1584</v>
      </c>
      <c r="E4591" s="366">
        <v>872.17</v>
      </c>
    </row>
    <row r="4592" spans="1:5" ht="12.75">
      <c r="A4592" s="365">
        <v>12575</v>
      </c>
      <c r="B4592" s="365" t="s">
        <v>36306</v>
      </c>
      <c r="C4592" s="365" t="s">
        <v>1589</v>
      </c>
      <c r="D4592" s="365" t="s">
        <v>1584</v>
      </c>
      <c r="E4592" s="364">
        <v>1324.53</v>
      </c>
    </row>
    <row r="4593" spans="1:5" ht="12.75">
      <c r="A4593" s="365">
        <v>12576</v>
      </c>
      <c r="B4593" s="365" t="s">
        <v>36307</v>
      </c>
      <c r="C4593" s="365" t="s">
        <v>1589</v>
      </c>
      <c r="D4593" s="365" t="s">
        <v>1584</v>
      </c>
      <c r="E4593" s="366">
        <v>160.29</v>
      </c>
    </row>
    <row r="4594" spans="1:5" ht="12.75">
      <c r="A4594" s="365">
        <v>12577</v>
      </c>
      <c r="B4594" s="365" t="s">
        <v>36308</v>
      </c>
      <c r="C4594" s="365" t="s">
        <v>1589</v>
      </c>
      <c r="D4594" s="365" t="s">
        <v>1584</v>
      </c>
      <c r="E4594" s="366">
        <v>215.97</v>
      </c>
    </row>
    <row r="4595" spans="1:5" ht="12.75">
      <c r="A4595" s="365">
        <v>12578</v>
      </c>
      <c r="B4595" s="365" t="s">
        <v>36309</v>
      </c>
      <c r="C4595" s="365" t="s">
        <v>1589</v>
      </c>
      <c r="D4595" s="365" t="s">
        <v>1584</v>
      </c>
      <c r="E4595" s="366">
        <v>261.52999999999997</v>
      </c>
    </row>
    <row r="4596" spans="1:5" ht="12.75">
      <c r="A4596" s="365">
        <v>12579</v>
      </c>
      <c r="B4596" s="365" t="s">
        <v>36310</v>
      </c>
      <c r="C4596" s="365" t="s">
        <v>1589</v>
      </c>
      <c r="D4596" s="365" t="s">
        <v>1584</v>
      </c>
      <c r="E4596" s="366">
        <v>450.51</v>
      </c>
    </row>
    <row r="4597" spans="1:5" ht="12.75">
      <c r="A4597" s="365">
        <v>12580</v>
      </c>
      <c r="B4597" s="365" t="s">
        <v>36311</v>
      </c>
      <c r="C4597" s="365" t="s">
        <v>1589</v>
      </c>
      <c r="D4597" s="365" t="s">
        <v>1584</v>
      </c>
      <c r="E4597" s="366">
        <v>469.4</v>
      </c>
    </row>
    <row r="4598" spans="1:5" ht="12.75">
      <c r="A4598" s="365">
        <v>12581</v>
      </c>
      <c r="B4598" s="365" t="s">
        <v>36312</v>
      </c>
      <c r="C4598" s="365" t="s">
        <v>1589</v>
      </c>
      <c r="D4598" s="365" t="s">
        <v>1584</v>
      </c>
      <c r="E4598" s="366">
        <v>502.81</v>
      </c>
    </row>
    <row r="4599" spans="1:5" ht="12.75">
      <c r="A4599" s="365">
        <v>7720</v>
      </c>
      <c r="B4599" s="365" t="s">
        <v>36313</v>
      </c>
      <c r="C4599" s="365" t="s">
        <v>1589</v>
      </c>
      <c r="D4599" s="365" t="s">
        <v>1584</v>
      </c>
      <c r="E4599" s="366">
        <v>786.28</v>
      </c>
    </row>
    <row r="4600" spans="1:5" ht="12.75">
      <c r="A4600" s="365">
        <v>40335</v>
      </c>
      <c r="B4600" s="365" t="s">
        <v>36314</v>
      </c>
      <c r="C4600" s="365" t="s">
        <v>1589</v>
      </c>
      <c r="D4600" s="365" t="s">
        <v>1584</v>
      </c>
      <c r="E4600" s="366">
        <v>164.51</v>
      </c>
    </row>
    <row r="4601" spans="1:5" ht="12.75">
      <c r="A4601" s="365">
        <v>7740</v>
      </c>
      <c r="B4601" s="365" t="s">
        <v>36315</v>
      </c>
      <c r="C4601" s="365" t="s">
        <v>1589</v>
      </c>
      <c r="D4601" s="365" t="s">
        <v>1584</v>
      </c>
      <c r="E4601" s="366">
        <v>168.73</v>
      </c>
    </row>
    <row r="4602" spans="1:5" ht="12.75">
      <c r="A4602" s="365">
        <v>7741</v>
      </c>
      <c r="B4602" s="365" t="s">
        <v>36316</v>
      </c>
      <c r="C4602" s="365" t="s">
        <v>1589</v>
      </c>
      <c r="D4602" s="365" t="s">
        <v>1584</v>
      </c>
      <c r="E4602" s="366">
        <v>312.14999999999998</v>
      </c>
    </row>
    <row r="4603" spans="1:5" ht="12.75">
      <c r="A4603" s="365">
        <v>7774</v>
      </c>
      <c r="B4603" s="365" t="s">
        <v>36317</v>
      </c>
      <c r="C4603" s="365" t="s">
        <v>1589</v>
      </c>
      <c r="D4603" s="365" t="s">
        <v>1584</v>
      </c>
      <c r="E4603" s="366">
        <v>383.01</v>
      </c>
    </row>
    <row r="4604" spans="1:5" ht="12.75">
      <c r="A4604" s="365">
        <v>7744</v>
      </c>
      <c r="B4604" s="365" t="s">
        <v>36318</v>
      </c>
      <c r="C4604" s="365" t="s">
        <v>1589</v>
      </c>
      <c r="D4604" s="365" t="s">
        <v>1584</v>
      </c>
      <c r="E4604" s="366">
        <v>500.28</v>
      </c>
    </row>
    <row r="4605" spans="1:5" ht="12.75">
      <c r="A4605" s="365">
        <v>7773</v>
      </c>
      <c r="B4605" s="365" t="s">
        <v>36319</v>
      </c>
      <c r="C4605" s="365" t="s">
        <v>1589</v>
      </c>
      <c r="D4605" s="365" t="s">
        <v>1584</v>
      </c>
      <c r="E4605" s="366">
        <v>511.33</v>
      </c>
    </row>
    <row r="4606" spans="1:5" ht="12.75">
      <c r="A4606" s="365">
        <v>7754</v>
      </c>
      <c r="B4606" s="365" t="s">
        <v>36320</v>
      </c>
      <c r="C4606" s="365" t="s">
        <v>1589</v>
      </c>
      <c r="D4606" s="365" t="s">
        <v>1584</v>
      </c>
      <c r="E4606" s="366">
        <v>775.31</v>
      </c>
    </row>
    <row r="4607" spans="1:5" ht="12.75">
      <c r="A4607" s="365">
        <v>7735</v>
      </c>
      <c r="B4607" s="365" t="s">
        <v>36321</v>
      </c>
      <c r="C4607" s="365" t="s">
        <v>1589</v>
      </c>
      <c r="D4607" s="365" t="s">
        <v>1584</v>
      </c>
      <c r="E4607" s="364">
        <v>1003.95</v>
      </c>
    </row>
    <row r="4608" spans="1:5" ht="12.75">
      <c r="A4608" s="365">
        <v>7755</v>
      </c>
      <c r="B4608" s="365" t="s">
        <v>36322</v>
      </c>
      <c r="C4608" s="365" t="s">
        <v>1589</v>
      </c>
      <c r="D4608" s="365" t="s">
        <v>1584</v>
      </c>
      <c r="E4608" s="366">
        <v>199.1</v>
      </c>
    </row>
    <row r="4609" spans="1:5" ht="12.75">
      <c r="A4609" s="365">
        <v>7776</v>
      </c>
      <c r="B4609" s="365" t="s">
        <v>36323</v>
      </c>
      <c r="C4609" s="365" t="s">
        <v>1589</v>
      </c>
      <c r="D4609" s="365" t="s">
        <v>1584</v>
      </c>
      <c r="E4609" s="366">
        <v>415.07</v>
      </c>
    </row>
    <row r="4610" spans="1:5" ht="12.75">
      <c r="A4610" s="365">
        <v>7743</v>
      </c>
      <c r="B4610" s="365" t="s">
        <v>36324</v>
      </c>
      <c r="C4610" s="365" t="s">
        <v>1589</v>
      </c>
      <c r="D4610" s="365" t="s">
        <v>1584</v>
      </c>
      <c r="E4610" s="366">
        <v>439.54</v>
      </c>
    </row>
    <row r="4611" spans="1:5" ht="12.75">
      <c r="A4611" s="365">
        <v>7733</v>
      </c>
      <c r="B4611" s="365" t="s">
        <v>36325</v>
      </c>
      <c r="C4611" s="365" t="s">
        <v>1589</v>
      </c>
      <c r="D4611" s="365" t="s">
        <v>1584</v>
      </c>
      <c r="E4611" s="366">
        <v>573.67999999999995</v>
      </c>
    </row>
    <row r="4612" spans="1:5" ht="12.75">
      <c r="A4612" s="365">
        <v>7775</v>
      </c>
      <c r="B4612" s="365" t="s">
        <v>36326</v>
      </c>
      <c r="C4612" s="365" t="s">
        <v>1589</v>
      </c>
      <c r="D4612" s="365" t="s">
        <v>1584</v>
      </c>
      <c r="E4612" s="366">
        <v>628.52</v>
      </c>
    </row>
    <row r="4613" spans="1:5" ht="12.75">
      <c r="A4613" s="365">
        <v>7734</v>
      </c>
      <c r="B4613" s="365" t="s">
        <v>36327</v>
      </c>
      <c r="C4613" s="365" t="s">
        <v>1589</v>
      </c>
      <c r="D4613" s="365" t="s">
        <v>1584</v>
      </c>
      <c r="E4613" s="366">
        <v>890.05</v>
      </c>
    </row>
    <row r="4614" spans="1:5" ht="12.75">
      <c r="A4614" s="365">
        <v>37449</v>
      </c>
      <c r="B4614" s="365" t="s">
        <v>36328</v>
      </c>
      <c r="C4614" s="365" t="s">
        <v>1589</v>
      </c>
      <c r="D4614" s="365" t="s">
        <v>1586</v>
      </c>
      <c r="E4614" s="366">
        <v>35.67</v>
      </c>
    </row>
    <row r="4615" spans="1:5" ht="12.75">
      <c r="A4615" s="365">
        <v>37450</v>
      </c>
      <c r="B4615" s="365" t="s">
        <v>36329</v>
      </c>
      <c r="C4615" s="365" t="s">
        <v>1589</v>
      </c>
      <c r="D4615" s="365" t="s">
        <v>1586</v>
      </c>
      <c r="E4615" s="366">
        <v>49.94</v>
      </c>
    </row>
    <row r="4616" spans="1:5" ht="12.75">
      <c r="A4616" s="365">
        <v>37451</v>
      </c>
      <c r="B4616" s="365" t="s">
        <v>36330</v>
      </c>
      <c r="C4616" s="365" t="s">
        <v>1589</v>
      </c>
      <c r="D4616" s="365" t="s">
        <v>1586</v>
      </c>
      <c r="E4616" s="366">
        <v>69.72</v>
      </c>
    </row>
    <row r="4617" spans="1:5" ht="12.75">
      <c r="A4617" s="365">
        <v>37452</v>
      </c>
      <c r="B4617" s="365" t="s">
        <v>36331</v>
      </c>
      <c r="C4617" s="365" t="s">
        <v>1589</v>
      </c>
      <c r="D4617" s="365" t="s">
        <v>1586</v>
      </c>
      <c r="E4617" s="366">
        <v>101.35</v>
      </c>
    </row>
    <row r="4618" spans="1:5" ht="12.75">
      <c r="A4618" s="365">
        <v>37453</v>
      </c>
      <c r="B4618" s="365" t="s">
        <v>36332</v>
      </c>
      <c r="C4618" s="365" t="s">
        <v>1589</v>
      </c>
      <c r="D4618" s="365" t="s">
        <v>1586</v>
      </c>
      <c r="E4618" s="366">
        <v>116.71</v>
      </c>
    </row>
    <row r="4619" spans="1:5" ht="12.75">
      <c r="A4619" s="365">
        <v>7778</v>
      </c>
      <c r="B4619" s="365" t="s">
        <v>36333</v>
      </c>
      <c r="C4619" s="365" t="s">
        <v>1589</v>
      </c>
      <c r="D4619" s="365" t="s">
        <v>1586</v>
      </c>
      <c r="E4619" s="366">
        <v>43.78</v>
      </c>
    </row>
    <row r="4620" spans="1:5" ht="12.75">
      <c r="A4620" s="365">
        <v>7796</v>
      </c>
      <c r="B4620" s="365" t="s">
        <v>36334</v>
      </c>
      <c r="C4620" s="365" t="s">
        <v>1589</v>
      </c>
      <c r="D4620" s="365" t="s">
        <v>1586</v>
      </c>
      <c r="E4620" s="366">
        <v>60</v>
      </c>
    </row>
    <row r="4621" spans="1:5" ht="12.75">
      <c r="A4621" s="365">
        <v>7781</v>
      </c>
      <c r="B4621" s="365" t="s">
        <v>36335</v>
      </c>
      <c r="C4621" s="365" t="s">
        <v>1589</v>
      </c>
      <c r="D4621" s="365" t="s">
        <v>1586</v>
      </c>
      <c r="E4621" s="366">
        <v>70.900000000000006</v>
      </c>
    </row>
    <row r="4622" spans="1:5" ht="12.75">
      <c r="A4622" s="365">
        <v>7795</v>
      </c>
      <c r="B4622" s="365" t="s">
        <v>36336</v>
      </c>
      <c r="C4622" s="365" t="s">
        <v>1589</v>
      </c>
      <c r="D4622" s="365" t="s">
        <v>1586</v>
      </c>
      <c r="E4622" s="366">
        <v>105.52</v>
      </c>
    </row>
    <row r="4623" spans="1:5" ht="12.75">
      <c r="A4623" s="365">
        <v>7791</v>
      </c>
      <c r="B4623" s="365" t="s">
        <v>36337</v>
      </c>
      <c r="C4623" s="365" t="s">
        <v>1589</v>
      </c>
      <c r="D4623" s="365" t="s">
        <v>1586</v>
      </c>
      <c r="E4623" s="366">
        <v>126.32</v>
      </c>
    </row>
    <row r="4624" spans="1:5" ht="12.75">
      <c r="A4624" s="365">
        <v>7783</v>
      </c>
      <c r="B4624" s="365" t="s">
        <v>36338</v>
      </c>
      <c r="C4624" s="365" t="s">
        <v>1589</v>
      </c>
      <c r="D4624" s="365" t="s">
        <v>1586</v>
      </c>
      <c r="E4624" s="366">
        <v>44.76</v>
      </c>
    </row>
    <row r="4625" spans="1:5" ht="12.75">
      <c r="A4625" s="365">
        <v>7790</v>
      </c>
      <c r="B4625" s="365" t="s">
        <v>36339</v>
      </c>
      <c r="C4625" s="365" t="s">
        <v>1589</v>
      </c>
      <c r="D4625" s="365" t="s">
        <v>1586</v>
      </c>
      <c r="E4625" s="366">
        <v>70.540000000000006</v>
      </c>
    </row>
    <row r="4626" spans="1:5" ht="12.75">
      <c r="A4626" s="365">
        <v>7785</v>
      </c>
      <c r="B4626" s="365" t="s">
        <v>36340</v>
      </c>
      <c r="C4626" s="365" t="s">
        <v>1589</v>
      </c>
      <c r="D4626" s="365" t="s">
        <v>1586</v>
      </c>
      <c r="E4626" s="366">
        <v>77.83</v>
      </c>
    </row>
    <row r="4627" spans="1:5" ht="12.75">
      <c r="A4627" s="365">
        <v>7792</v>
      </c>
      <c r="B4627" s="365" t="s">
        <v>36341</v>
      </c>
      <c r="C4627" s="365" t="s">
        <v>1589</v>
      </c>
      <c r="D4627" s="365" t="s">
        <v>1586</v>
      </c>
      <c r="E4627" s="366">
        <v>110.39</v>
      </c>
    </row>
    <row r="4628" spans="1:5" ht="12.75">
      <c r="A4628" s="365">
        <v>7793</v>
      </c>
      <c r="B4628" s="365" t="s">
        <v>36342</v>
      </c>
      <c r="C4628" s="365" t="s">
        <v>1589</v>
      </c>
      <c r="D4628" s="365" t="s">
        <v>1586</v>
      </c>
      <c r="E4628" s="366">
        <v>130.37</v>
      </c>
    </row>
    <row r="4629" spans="1:5" ht="12.75">
      <c r="A4629" s="365">
        <v>13159</v>
      </c>
      <c r="B4629" s="365" t="s">
        <v>36343</v>
      </c>
      <c r="C4629" s="365" t="s">
        <v>1589</v>
      </c>
      <c r="D4629" s="365" t="s">
        <v>1586</v>
      </c>
      <c r="E4629" s="366">
        <v>113.51</v>
      </c>
    </row>
    <row r="4630" spans="1:5" ht="12.75">
      <c r="A4630" s="365">
        <v>13168</v>
      </c>
      <c r="B4630" s="365" t="s">
        <v>36344</v>
      </c>
      <c r="C4630" s="365" t="s">
        <v>1589</v>
      </c>
      <c r="D4630" s="365" t="s">
        <v>1586</v>
      </c>
      <c r="E4630" s="366">
        <v>137.83000000000001</v>
      </c>
    </row>
    <row r="4631" spans="1:5" ht="12.75">
      <c r="A4631" s="365">
        <v>13173</v>
      </c>
      <c r="B4631" s="365" t="s">
        <v>36345</v>
      </c>
      <c r="C4631" s="365" t="s">
        <v>1589</v>
      </c>
      <c r="D4631" s="365" t="s">
        <v>1586</v>
      </c>
      <c r="E4631" s="366">
        <v>186.48</v>
      </c>
    </row>
    <row r="4632" spans="1:5" ht="12.75">
      <c r="A4632" s="365">
        <v>12583</v>
      </c>
      <c r="B4632" s="365" t="s">
        <v>36346</v>
      </c>
      <c r="C4632" s="365" t="s">
        <v>1589</v>
      </c>
      <c r="D4632" s="365" t="s">
        <v>1586</v>
      </c>
      <c r="E4632" s="366">
        <v>37.29</v>
      </c>
    </row>
    <row r="4633" spans="1:5" ht="12.75">
      <c r="A4633" s="365">
        <v>12584</v>
      </c>
      <c r="B4633" s="365" t="s">
        <v>36347</v>
      </c>
      <c r="C4633" s="365" t="s">
        <v>1589</v>
      </c>
      <c r="D4633" s="365" t="s">
        <v>1586</v>
      </c>
      <c r="E4633" s="366">
        <v>48.64</v>
      </c>
    </row>
    <row r="4634" spans="1:5" ht="12.75">
      <c r="A4634" s="365">
        <v>12613</v>
      </c>
      <c r="B4634" s="365" t="s">
        <v>36348</v>
      </c>
      <c r="C4634" s="365" t="s">
        <v>1583</v>
      </c>
      <c r="D4634" s="365" t="s">
        <v>1584</v>
      </c>
      <c r="E4634" s="366">
        <v>24.9</v>
      </c>
    </row>
    <row r="4635" spans="1:5" ht="12.75">
      <c r="A4635" s="365">
        <v>1031</v>
      </c>
      <c r="B4635" s="365" t="s">
        <v>36349</v>
      </c>
      <c r="C4635" s="365" t="s">
        <v>1583</v>
      </c>
      <c r="D4635" s="365" t="s">
        <v>1584</v>
      </c>
      <c r="E4635" s="366">
        <v>14.72</v>
      </c>
    </row>
    <row r="4636" spans="1:5" ht="12.75">
      <c r="A4636" s="365">
        <v>39707</v>
      </c>
      <c r="B4636" s="365" t="s">
        <v>36350</v>
      </c>
      <c r="C4636" s="365" t="s">
        <v>1589</v>
      </c>
      <c r="D4636" s="365" t="s">
        <v>1584</v>
      </c>
      <c r="E4636" s="366">
        <v>3.89</v>
      </c>
    </row>
    <row r="4637" spans="1:5" ht="12.75">
      <c r="A4637" s="365">
        <v>39708</v>
      </c>
      <c r="B4637" s="365" t="s">
        <v>36351</v>
      </c>
      <c r="C4637" s="365" t="s">
        <v>1589</v>
      </c>
      <c r="D4637" s="365" t="s">
        <v>1584</v>
      </c>
      <c r="E4637" s="366">
        <v>3.77</v>
      </c>
    </row>
    <row r="4638" spans="1:5" ht="12.75">
      <c r="A4638" s="365">
        <v>39710</v>
      </c>
      <c r="B4638" s="365" t="s">
        <v>36352</v>
      </c>
      <c r="C4638" s="365" t="s">
        <v>1589</v>
      </c>
      <c r="D4638" s="365" t="s">
        <v>1584</v>
      </c>
      <c r="E4638" s="366">
        <v>2.65</v>
      </c>
    </row>
    <row r="4639" spans="1:5" ht="12.75">
      <c r="A4639" s="365">
        <v>39709</v>
      </c>
      <c r="B4639" s="365" t="s">
        <v>36353</v>
      </c>
      <c r="C4639" s="365" t="s">
        <v>1589</v>
      </c>
      <c r="D4639" s="365" t="s">
        <v>1584</v>
      </c>
      <c r="E4639" s="366">
        <v>3.68</v>
      </c>
    </row>
    <row r="4640" spans="1:5" ht="12.75">
      <c r="A4640" s="365">
        <v>39711</v>
      </c>
      <c r="B4640" s="365" t="s">
        <v>36354</v>
      </c>
      <c r="C4640" s="365" t="s">
        <v>1589</v>
      </c>
      <c r="D4640" s="365" t="s">
        <v>1584</v>
      </c>
      <c r="E4640" s="366">
        <v>4.13</v>
      </c>
    </row>
    <row r="4641" spans="1:5" ht="12.75">
      <c r="A4641" s="365">
        <v>39712</v>
      </c>
      <c r="B4641" s="365" t="s">
        <v>36355</v>
      </c>
      <c r="C4641" s="365" t="s">
        <v>1589</v>
      </c>
      <c r="D4641" s="365" t="s">
        <v>1588</v>
      </c>
      <c r="E4641" s="366">
        <v>1.45</v>
      </c>
    </row>
    <row r="4642" spans="1:5" ht="12.75">
      <c r="A4642" s="365">
        <v>39713</v>
      </c>
      <c r="B4642" s="365" t="s">
        <v>36356</v>
      </c>
      <c r="C4642" s="365" t="s">
        <v>1589</v>
      </c>
      <c r="D4642" s="365" t="s">
        <v>1584</v>
      </c>
      <c r="E4642" s="366">
        <v>1.1399999999999999</v>
      </c>
    </row>
    <row r="4643" spans="1:5" ht="12.75">
      <c r="A4643" s="365">
        <v>39714</v>
      </c>
      <c r="B4643" s="365" t="s">
        <v>36357</v>
      </c>
      <c r="C4643" s="365" t="s">
        <v>1589</v>
      </c>
      <c r="D4643" s="365" t="s">
        <v>1584</v>
      </c>
      <c r="E4643" s="366">
        <v>2.62</v>
      </c>
    </row>
    <row r="4644" spans="1:5" ht="12.75">
      <c r="A4644" s="365">
        <v>39715</v>
      </c>
      <c r="B4644" s="365" t="s">
        <v>36358</v>
      </c>
      <c r="C4644" s="365" t="s">
        <v>1589</v>
      </c>
      <c r="D4644" s="365" t="s">
        <v>1584</v>
      </c>
      <c r="E4644" s="366">
        <v>1.87</v>
      </c>
    </row>
    <row r="4645" spans="1:5" ht="12.75">
      <c r="A4645" s="365">
        <v>39716</v>
      </c>
      <c r="B4645" s="365" t="s">
        <v>36359</v>
      </c>
      <c r="C4645" s="365" t="s">
        <v>1589</v>
      </c>
      <c r="D4645" s="365" t="s">
        <v>1584</v>
      </c>
      <c r="E4645" s="366">
        <v>1.41</v>
      </c>
    </row>
    <row r="4646" spans="1:5" ht="12.75">
      <c r="A4646" s="365">
        <v>39718</v>
      </c>
      <c r="B4646" s="365" t="s">
        <v>36360</v>
      </c>
      <c r="C4646" s="365" t="s">
        <v>1589</v>
      </c>
      <c r="D4646" s="365" t="s">
        <v>1584</v>
      </c>
      <c r="E4646" s="366">
        <v>2.41</v>
      </c>
    </row>
    <row r="4647" spans="1:5" ht="12.75">
      <c r="A4647" s="365">
        <v>9813</v>
      </c>
      <c r="B4647" s="365" t="s">
        <v>36361</v>
      </c>
      <c r="C4647" s="365" t="s">
        <v>1589</v>
      </c>
      <c r="D4647" s="365" t="s">
        <v>1586</v>
      </c>
      <c r="E4647" s="366">
        <v>5.61</v>
      </c>
    </row>
    <row r="4648" spans="1:5" ht="12.75">
      <c r="A4648" s="365">
        <v>9815</v>
      </c>
      <c r="B4648" s="365" t="s">
        <v>36362</v>
      </c>
      <c r="C4648" s="365" t="s">
        <v>1589</v>
      </c>
      <c r="D4648" s="365" t="s">
        <v>1586</v>
      </c>
      <c r="E4648" s="366">
        <v>11.08</v>
      </c>
    </row>
    <row r="4649" spans="1:5" ht="12.75">
      <c r="A4649" s="365">
        <v>44543</v>
      </c>
      <c r="B4649" s="365" t="s">
        <v>36363</v>
      </c>
      <c r="C4649" s="365" t="s">
        <v>1589</v>
      </c>
      <c r="D4649" s="365" t="s">
        <v>1586</v>
      </c>
      <c r="E4649" s="364">
        <v>5512.76</v>
      </c>
    </row>
    <row r="4650" spans="1:5" ht="12.75">
      <c r="A4650" s="365">
        <v>44526</v>
      </c>
      <c r="B4650" s="365" t="s">
        <v>36364</v>
      </c>
      <c r="C4650" s="365" t="s">
        <v>1589</v>
      </c>
      <c r="D4650" s="365" t="s">
        <v>1586</v>
      </c>
      <c r="E4650" s="366">
        <v>135.11000000000001</v>
      </c>
    </row>
    <row r="4651" spans="1:5" ht="12.75">
      <c r="A4651" s="365">
        <v>44518</v>
      </c>
      <c r="B4651" s="365" t="s">
        <v>36365</v>
      </c>
      <c r="C4651" s="365" t="s">
        <v>1589</v>
      </c>
      <c r="D4651" s="365" t="s">
        <v>1586</v>
      </c>
      <c r="E4651" s="364">
        <v>4058.54</v>
      </c>
    </row>
    <row r="4652" spans="1:5" ht="12.75">
      <c r="A4652" s="365">
        <v>44544</v>
      </c>
      <c r="B4652" s="365" t="s">
        <v>36366</v>
      </c>
      <c r="C4652" s="365" t="s">
        <v>1589</v>
      </c>
      <c r="D4652" s="365" t="s">
        <v>1586</v>
      </c>
      <c r="E4652" s="364">
        <v>1973.1</v>
      </c>
    </row>
    <row r="4653" spans="1:5" ht="12.75">
      <c r="A4653" s="365">
        <v>44545</v>
      </c>
      <c r="B4653" s="365" t="s">
        <v>36367</v>
      </c>
      <c r="C4653" s="365" t="s">
        <v>1589</v>
      </c>
      <c r="D4653" s="365" t="s">
        <v>1586</v>
      </c>
      <c r="E4653" s="366">
        <v>290.01</v>
      </c>
    </row>
    <row r="4654" spans="1:5" ht="12.75">
      <c r="A4654" s="365">
        <v>44546</v>
      </c>
      <c r="B4654" s="365" t="s">
        <v>36368</v>
      </c>
      <c r="C4654" s="365" t="s">
        <v>1589</v>
      </c>
      <c r="D4654" s="365" t="s">
        <v>1586</v>
      </c>
      <c r="E4654" s="364">
        <v>1295.22</v>
      </c>
    </row>
    <row r="4655" spans="1:5" ht="12.75">
      <c r="A4655" s="365">
        <v>44525</v>
      </c>
      <c r="B4655" s="365" t="s">
        <v>36369</v>
      </c>
      <c r="C4655" s="365" t="s">
        <v>1589</v>
      </c>
      <c r="D4655" s="365" t="s">
        <v>1586</v>
      </c>
      <c r="E4655" s="364">
        <v>5000.04</v>
      </c>
    </row>
    <row r="4656" spans="1:5" ht="12.75">
      <c r="A4656" s="365">
        <v>44547</v>
      </c>
      <c r="B4656" s="365" t="s">
        <v>36370</v>
      </c>
      <c r="C4656" s="365" t="s">
        <v>1589</v>
      </c>
      <c r="D4656" s="365" t="s">
        <v>1586</v>
      </c>
      <c r="E4656" s="366">
        <v>452.1</v>
      </c>
    </row>
    <row r="4657" spans="1:5" ht="12.75">
      <c r="A4657" s="365">
        <v>44519</v>
      </c>
      <c r="B4657" s="365" t="s">
        <v>36371</v>
      </c>
      <c r="C4657" s="365" t="s">
        <v>1589</v>
      </c>
      <c r="D4657" s="365" t="s">
        <v>1586</v>
      </c>
      <c r="E4657" s="364">
        <v>1107.76</v>
      </c>
    </row>
    <row r="4658" spans="1:5" ht="12.75">
      <c r="A4658" s="365">
        <v>44520</v>
      </c>
      <c r="B4658" s="365" t="s">
        <v>36372</v>
      </c>
      <c r="C4658" s="365" t="s">
        <v>1589</v>
      </c>
      <c r="D4658" s="365" t="s">
        <v>1586</v>
      </c>
      <c r="E4658" s="364">
        <v>1784.19</v>
      </c>
    </row>
    <row r="4659" spans="1:5" ht="12.75">
      <c r="A4659" s="365">
        <v>44521</v>
      </c>
      <c r="B4659" s="365" t="s">
        <v>36373</v>
      </c>
      <c r="C4659" s="365" t="s">
        <v>1589</v>
      </c>
      <c r="D4659" s="365" t="s">
        <v>1586</v>
      </c>
      <c r="E4659" s="366">
        <v>28.78</v>
      </c>
    </row>
    <row r="4660" spans="1:5" ht="12.75">
      <c r="A4660" s="365">
        <v>44522</v>
      </c>
      <c r="B4660" s="365" t="s">
        <v>36374</v>
      </c>
      <c r="C4660" s="365" t="s">
        <v>1589</v>
      </c>
      <c r="D4660" s="365" t="s">
        <v>1586</v>
      </c>
      <c r="E4660" s="364">
        <v>3132.39</v>
      </c>
    </row>
    <row r="4661" spans="1:5" ht="12.75">
      <c r="A4661" s="365">
        <v>44523</v>
      </c>
      <c r="B4661" s="365" t="s">
        <v>36375</v>
      </c>
      <c r="C4661" s="365" t="s">
        <v>1589</v>
      </c>
      <c r="D4661" s="365" t="s">
        <v>1586</v>
      </c>
      <c r="E4661" s="364">
        <v>4658.74</v>
      </c>
    </row>
    <row r="4662" spans="1:5" ht="12.75">
      <c r="A4662" s="365">
        <v>44527</v>
      </c>
      <c r="B4662" s="365" t="s">
        <v>36376</v>
      </c>
      <c r="C4662" s="365" t="s">
        <v>1589</v>
      </c>
      <c r="D4662" s="365" t="s">
        <v>1586</v>
      </c>
      <c r="E4662" s="364">
        <v>2336.2399999999998</v>
      </c>
    </row>
    <row r="4663" spans="1:5" ht="12.75">
      <c r="A4663" s="365">
        <v>44524</v>
      </c>
      <c r="B4663" s="365" t="s">
        <v>36377</v>
      </c>
      <c r="C4663" s="365" t="s">
        <v>1589</v>
      </c>
      <c r="D4663" s="365" t="s">
        <v>1586</v>
      </c>
      <c r="E4663" s="366">
        <v>64.37</v>
      </c>
    </row>
    <row r="4664" spans="1:5" ht="12.75">
      <c r="A4664" s="365">
        <v>44542</v>
      </c>
      <c r="B4664" s="365" t="s">
        <v>36378</v>
      </c>
      <c r="C4664" s="365" t="s">
        <v>1589</v>
      </c>
      <c r="D4664" s="365" t="s">
        <v>1586</v>
      </c>
      <c r="E4664" s="364">
        <v>3048.01</v>
      </c>
    </row>
    <row r="4665" spans="1:5" ht="12.75">
      <c r="A4665" s="365">
        <v>9877</v>
      </c>
      <c r="B4665" s="365" t="s">
        <v>36379</v>
      </c>
      <c r="C4665" s="365" t="s">
        <v>1589</v>
      </c>
      <c r="D4665" s="365" t="s">
        <v>1584</v>
      </c>
      <c r="E4665" s="366">
        <v>195.74</v>
      </c>
    </row>
    <row r="4666" spans="1:5" ht="12.75">
      <c r="A4666" s="365">
        <v>9878</v>
      </c>
      <c r="B4666" s="365" t="s">
        <v>36380</v>
      </c>
      <c r="C4666" s="365" t="s">
        <v>1589</v>
      </c>
      <c r="D4666" s="365" t="s">
        <v>1584</v>
      </c>
      <c r="E4666" s="366">
        <v>240.97</v>
      </c>
    </row>
    <row r="4667" spans="1:5" ht="12.75">
      <c r="A4667" s="365">
        <v>41986</v>
      </c>
      <c r="B4667" s="365" t="s">
        <v>36381</v>
      </c>
      <c r="C4667" s="365" t="s">
        <v>1589</v>
      </c>
      <c r="D4667" s="365" t="s">
        <v>1586</v>
      </c>
      <c r="E4667" s="364">
        <v>3596.9</v>
      </c>
    </row>
    <row r="4668" spans="1:5" ht="12.75">
      <c r="A4668" s="365">
        <v>43422</v>
      </c>
      <c r="B4668" s="365" t="s">
        <v>36382</v>
      </c>
      <c r="C4668" s="365" t="s">
        <v>1589</v>
      </c>
      <c r="D4668" s="365" t="s">
        <v>1586</v>
      </c>
      <c r="E4668" s="364">
        <v>4411.25</v>
      </c>
    </row>
    <row r="4669" spans="1:5" ht="12.75">
      <c r="A4669" s="365">
        <v>41987</v>
      </c>
      <c r="B4669" s="365" t="s">
        <v>36383</v>
      </c>
      <c r="C4669" s="365" t="s">
        <v>1589</v>
      </c>
      <c r="D4669" s="365" t="s">
        <v>1586</v>
      </c>
      <c r="E4669" s="364">
        <v>5113</v>
      </c>
    </row>
    <row r="4670" spans="1:5" ht="12.75">
      <c r="A4670" s="365">
        <v>41988</v>
      </c>
      <c r="B4670" s="365" t="s">
        <v>36384</v>
      </c>
      <c r="C4670" s="365" t="s">
        <v>1589</v>
      </c>
      <c r="D4670" s="365" t="s">
        <v>1586</v>
      </c>
      <c r="E4670" s="364">
        <v>6753.55</v>
      </c>
    </row>
    <row r="4671" spans="1:5" ht="12.75">
      <c r="A4671" s="365">
        <v>41697</v>
      </c>
      <c r="B4671" s="365" t="s">
        <v>36385</v>
      </c>
      <c r="C4671" s="365" t="s">
        <v>1589</v>
      </c>
      <c r="D4671" s="365" t="s">
        <v>1586</v>
      </c>
      <c r="E4671" s="364">
        <v>1197.04</v>
      </c>
    </row>
    <row r="4672" spans="1:5" ht="12.75">
      <c r="A4672" s="365">
        <v>41985</v>
      </c>
      <c r="B4672" s="365" t="s">
        <v>36386</v>
      </c>
      <c r="C4672" s="365" t="s">
        <v>1589</v>
      </c>
      <c r="D4672" s="365" t="s">
        <v>1586</v>
      </c>
      <c r="E4672" s="364">
        <v>1667.16</v>
      </c>
    </row>
    <row r="4673" spans="1:5" ht="12.75">
      <c r="A4673" s="365">
        <v>41699</v>
      </c>
      <c r="B4673" s="365" t="s">
        <v>36387</v>
      </c>
      <c r="C4673" s="365" t="s">
        <v>1589</v>
      </c>
      <c r="D4673" s="365" t="s">
        <v>1586</v>
      </c>
      <c r="E4673" s="364">
        <v>2373.96</v>
      </c>
    </row>
    <row r="4674" spans="1:5" ht="12.75">
      <c r="A4674" s="365">
        <v>38053</v>
      </c>
      <c r="B4674" s="365" t="s">
        <v>36388</v>
      </c>
      <c r="C4674" s="365" t="s">
        <v>1589</v>
      </c>
      <c r="D4674" s="365" t="s">
        <v>1586</v>
      </c>
      <c r="E4674" s="366">
        <v>23.38</v>
      </c>
    </row>
    <row r="4675" spans="1:5" ht="12.75">
      <c r="A4675" s="365">
        <v>38054</v>
      </c>
      <c r="B4675" s="365" t="s">
        <v>36389</v>
      </c>
      <c r="C4675" s="365" t="s">
        <v>1589</v>
      </c>
      <c r="D4675" s="365" t="s">
        <v>1586</v>
      </c>
      <c r="E4675" s="366">
        <v>40.19</v>
      </c>
    </row>
    <row r="4676" spans="1:5" ht="12.75">
      <c r="A4676" s="365">
        <v>38052</v>
      </c>
      <c r="B4676" s="365" t="s">
        <v>36390</v>
      </c>
      <c r="C4676" s="365" t="s">
        <v>1589</v>
      </c>
      <c r="D4676" s="365" t="s">
        <v>1586</v>
      </c>
      <c r="E4676" s="366">
        <v>11.32</v>
      </c>
    </row>
    <row r="4677" spans="1:5" ht="12.75">
      <c r="A4677" s="365">
        <v>38051</v>
      </c>
      <c r="B4677" s="365" t="s">
        <v>36391</v>
      </c>
      <c r="C4677" s="365" t="s">
        <v>1589</v>
      </c>
      <c r="D4677" s="365" t="s">
        <v>1586</v>
      </c>
      <c r="E4677" s="366">
        <v>7.06</v>
      </c>
    </row>
    <row r="4678" spans="1:5" ht="12.75">
      <c r="A4678" s="365">
        <v>38787</v>
      </c>
      <c r="B4678" s="365" t="s">
        <v>36392</v>
      </c>
      <c r="C4678" s="365" t="s">
        <v>1589</v>
      </c>
      <c r="D4678" s="365" t="s">
        <v>1586</v>
      </c>
      <c r="E4678" s="366">
        <v>5.73</v>
      </c>
    </row>
    <row r="4679" spans="1:5" ht="12.75">
      <c r="A4679" s="365">
        <v>38825</v>
      </c>
      <c r="B4679" s="365" t="s">
        <v>36393</v>
      </c>
      <c r="C4679" s="365" t="s">
        <v>1589</v>
      </c>
      <c r="D4679" s="365" t="s">
        <v>1586</v>
      </c>
      <c r="E4679" s="366">
        <v>7.4</v>
      </c>
    </row>
    <row r="4680" spans="1:5" ht="12.75">
      <c r="A4680" s="365">
        <v>38826</v>
      </c>
      <c r="B4680" s="365" t="s">
        <v>36394</v>
      </c>
      <c r="C4680" s="365" t="s">
        <v>1589</v>
      </c>
      <c r="D4680" s="365" t="s">
        <v>1586</v>
      </c>
      <c r="E4680" s="366">
        <v>10.53</v>
      </c>
    </row>
    <row r="4681" spans="1:5" ht="12.75">
      <c r="A4681" s="365">
        <v>38827</v>
      </c>
      <c r="B4681" s="365" t="s">
        <v>36395</v>
      </c>
      <c r="C4681" s="365" t="s">
        <v>1589</v>
      </c>
      <c r="D4681" s="365" t="s">
        <v>1586</v>
      </c>
      <c r="E4681" s="366">
        <v>17.23</v>
      </c>
    </row>
    <row r="4682" spans="1:5" ht="12.75">
      <c r="A4682" s="365">
        <v>38830</v>
      </c>
      <c r="B4682" s="365" t="s">
        <v>36396</v>
      </c>
      <c r="C4682" s="365" t="s">
        <v>1589</v>
      </c>
      <c r="D4682" s="365" t="s">
        <v>1586</v>
      </c>
      <c r="E4682" s="366">
        <v>25.03</v>
      </c>
    </row>
    <row r="4683" spans="1:5" ht="12.75">
      <c r="A4683" s="365">
        <v>38828</v>
      </c>
      <c r="B4683" s="365" t="s">
        <v>36397</v>
      </c>
      <c r="C4683" s="365" t="s">
        <v>1589</v>
      </c>
      <c r="D4683" s="365" t="s">
        <v>1586</v>
      </c>
      <c r="E4683" s="366">
        <v>11.03</v>
      </c>
    </row>
    <row r="4684" spans="1:5" ht="12.75">
      <c r="A4684" s="365">
        <v>38829</v>
      </c>
      <c r="B4684" s="365" t="s">
        <v>36398</v>
      </c>
      <c r="C4684" s="365" t="s">
        <v>1589</v>
      </c>
      <c r="D4684" s="365" t="s">
        <v>1586</v>
      </c>
      <c r="E4684" s="366">
        <v>18.07</v>
      </c>
    </row>
    <row r="4685" spans="1:5" ht="12.75">
      <c r="A4685" s="365">
        <v>38831</v>
      </c>
      <c r="B4685" s="365" t="s">
        <v>36399</v>
      </c>
      <c r="C4685" s="365" t="s">
        <v>1589</v>
      </c>
      <c r="D4685" s="365" t="s">
        <v>1586</v>
      </c>
      <c r="E4685" s="366">
        <v>34.9</v>
      </c>
    </row>
    <row r="4686" spans="1:5" ht="12.75">
      <c r="A4686" s="365">
        <v>36274</v>
      </c>
      <c r="B4686" s="365" t="s">
        <v>36400</v>
      </c>
      <c r="C4686" s="365" t="s">
        <v>1589</v>
      </c>
      <c r="D4686" s="365" t="s">
        <v>1586</v>
      </c>
      <c r="E4686" s="366">
        <v>9.27</v>
      </c>
    </row>
    <row r="4687" spans="1:5" ht="12.75">
      <c r="A4687" s="365">
        <v>36278</v>
      </c>
      <c r="B4687" s="365" t="s">
        <v>36401</v>
      </c>
      <c r="C4687" s="365" t="s">
        <v>1589</v>
      </c>
      <c r="D4687" s="365" t="s">
        <v>1586</v>
      </c>
      <c r="E4687" s="366">
        <v>12.57</v>
      </c>
    </row>
    <row r="4688" spans="1:5" ht="12.75">
      <c r="A4688" s="365">
        <v>38977</v>
      </c>
      <c r="B4688" s="365" t="s">
        <v>36402</v>
      </c>
      <c r="C4688" s="365" t="s">
        <v>1589</v>
      </c>
      <c r="D4688" s="365" t="s">
        <v>1586</v>
      </c>
      <c r="E4688" s="366">
        <v>122.98</v>
      </c>
    </row>
    <row r="4689" spans="1:5" ht="12.75">
      <c r="A4689" s="365">
        <v>38971</v>
      </c>
      <c r="B4689" s="365" t="s">
        <v>36403</v>
      </c>
      <c r="C4689" s="365" t="s">
        <v>1589</v>
      </c>
      <c r="D4689" s="365" t="s">
        <v>1586</v>
      </c>
      <c r="E4689" s="366">
        <v>10.32</v>
      </c>
    </row>
    <row r="4690" spans="1:5" ht="12.75">
      <c r="A4690" s="365">
        <v>38972</v>
      </c>
      <c r="B4690" s="365" t="s">
        <v>36404</v>
      </c>
      <c r="C4690" s="365" t="s">
        <v>1589</v>
      </c>
      <c r="D4690" s="365" t="s">
        <v>1586</v>
      </c>
      <c r="E4690" s="366">
        <v>13.91</v>
      </c>
    </row>
    <row r="4691" spans="1:5" ht="12.75">
      <c r="A4691" s="365">
        <v>38973</v>
      </c>
      <c r="B4691" s="365" t="s">
        <v>36405</v>
      </c>
      <c r="C4691" s="365" t="s">
        <v>1589</v>
      </c>
      <c r="D4691" s="365" t="s">
        <v>1586</v>
      </c>
      <c r="E4691" s="366">
        <v>22.99</v>
      </c>
    </row>
    <row r="4692" spans="1:5" ht="12.75">
      <c r="A4692" s="365">
        <v>38974</v>
      </c>
      <c r="B4692" s="365" t="s">
        <v>36406</v>
      </c>
      <c r="C4692" s="365" t="s">
        <v>1589</v>
      </c>
      <c r="D4692" s="365" t="s">
        <v>1586</v>
      </c>
      <c r="E4692" s="366">
        <v>37.340000000000003</v>
      </c>
    </row>
    <row r="4693" spans="1:5" ht="12.75">
      <c r="A4693" s="365">
        <v>38975</v>
      </c>
      <c r="B4693" s="365" t="s">
        <v>36407</v>
      </c>
      <c r="C4693" s="365" t="s">
        <v>1589</v>
      </c>
      <c r="D4693" s="365" t="s">
        <v>1586</v>
      </c>
      <c r="E4693" s="366">
        <v>47.88</v>
      </c>
    </row>
    <row r="4694" spans="1:5" ht="12.75">
      <c r="A4694" s="365">
        <v>38976</v>
      </c>
      <c r="B4694" s="365" t="s">
        <v>36408</v>
      </c>
      <c r="C4694" s="365" t="s">
        <v>1589</v>
      </c>
      <c r="D4694" s="365" t="s">
        <v>1586</v>
      </c>
      <c r="E4694" s="366">
        <v>82.31</v>
      </c>
    </row>
    <row r="4695" spans="1:5" ht="12.75">
      <c r="A4695" s="365">
        <v>44176</v>
      </c>
      <c r="B4695" s="365" t="s">
        <v>36409</v>
      </c>
      <c r="C4695" s="365" t="s">
        <v>1589</v>
      </c>
      <c r="D4695" s="365" t="s">
        <v>1586</v>
      </c>
      <c r="E4695" s="366">
        <v>18.920000000000002</v>
      </c>
    </row>
    <row r="4696" spans="1:5" ht="12.75">
      <c r="A4696" s="365">
        <v>38986</v>
      </c>
      <c r="B4696" s="365" t="s">
        <v>36410</v>
      </c>
      <c r="C4696" s="365" t="s">
        <v>1589</v>
      </c>
      <c r="D4696" s="365" t="s">
        <v>1586</v>
      </c>
      <c r="E4696" s="366">
        <v>248.46</v>
      </c>
    </row>
    <row r="4697" spans="1:5" ht="12.75">
      <c r="A4697" s="365">
        <v>38978</v>
      </c>
      <c r="B4697" s="365" t="s">
        <v>36411</v>
      </c>
      <c r="C4697" s="365" t="s">
        <v>1589</v>
      </c>
      <c r="D4697" s="365" t="s">
        <v>1586</v>
      </c>
      <c r="E4697" s="366">
        <v>10.19</v>
      </c>
    </row>
    <row r="4698" spans="1:5" ht="12.75">
      <c r="A4698" s="365">
        <v>38979</v>
      </c>
      <c r="B4698" s="365" t="s">
        <v>36412</v>
      </c>
      <c r="C4698" s="365" t="s">
        <v>1589</v>
      </c>
      <c r="D4698" s="365" t="s">
        <v>1586</v>
      </c>
      <c r="E4698" s="366">
        <v>14.09</v>
      </c>
    </row>
    <row r="4699" spans="1:5" ht="12.75">
      <c r="A4699" s="365">
        <v>38980</v>
      </c>
      <c r="B4699" s="365" t="s">
        <v>36413</v>
      </c>
      <c r="C4699" s="365" t="s">
        <v>1589</v>
      </c>
      <c r="D4699" s="365" t="s">
        <v>1586</v>
      </c>
      <c r="E4699" s="366">
        <v>18.86</v>
      </c>
    </row>
    <row r="4700" spans="1:5" ht="12.75">
      <c r="A4700" s="365">
        <v>38981</v>
      </c>
      <c r="B4700" s="365" t="s">
        <v>36414</v>
      </c>
      <c r="C4700" s="365" t="s">
        <v>1589</v>
      </c>
      <c r="D4700" s="365" t="s">
        <v>1586</v>
      </c>
      <c r="E4700" s="366">
        <v>27.21</v>
      </c>
    </row>
    <row r="4701" spans="1:5" ht="12.75">
      <c r="A4701" s="365">
        <v>38982</v>
      </c>
      <c r="B4701" s="365" t="s">
        <v>36415</v>
      </c>
      <c r="C4701" s="365" t="s">
        <v>1589</v>
      </c>
      <c r="D4701" s="365" t="s">
        <v>1586</v>
      </c>
      <c r="E4701" s="366">
        <v>42.99</v>
      </c>
    </row>
    <row r="4702" spans="1:5" ht="12.75">
      <c r="A4702" s="365">
        <v>38983</v>
      </c>
      <c r="B4702" s="365" t="s">
        <v>36416</v>
      </c>
      <c r="C4702" s="365" t="s">
        <v>1589</v>
      </c>
      <c r="D4702" s="365" t="s">
        <v>1586</v>
      </c>
      <c r="E4702" s="366">
        <v>75.650000000000006</v>
      </c>
    </row>
    <row r="4703" spans="1:5" ht="12.75">
      <c r="A4703" s="365">
        <v>38984</v>
      </c>
      <c r="B4703" s="365" t="s">
        <v>36417</v>
      </c>
      <c r="C4703" s="365" t="s">
        <v>1589</v>
      </c>
      <c r="D4703" s="365" t="s">
        <v>1586</v>
      </c>
      <c r="E4703" s="366">
        <v>104</v>
      </c>
    </row>
    <row r="4704" spans="1:5" ht="12.75">
      <c r="A4704" s="365">
        <v>38985</v>
      </c>
      <c r="B4704" s="365" t="s">
        <v>36418</v>
      </c>
      <c r="C4704" s="365" t="s">
        <v>1589</v>
      </c>
      <c r="D4704" s="365" t="s">
        <v>1586</v>
      </c>
      <c r="E4704" s="366">
        <v>178.8</v>
      </c>
    </row>
    <row r="4705" spans="1:5" ht="12.75">
      <c r="A4705" s="365">
        <v>9836</v>
      </c>
      <c r="B4705" s="365" t="s">
        <v>36419</v>
      </c>
      <c r="C4705" s="365" t="s">
        <v>1589</v>
      </c>
      <c r="D4705" s="365" t="s">
        <v>1588</v>
      </c>
      <c r="E4705" s="366">
        <v>23.59</v>
      </c>
    </row>
    <row r="4706" spans="1:5" ht="12.75">
      <c r="A4706" s="365">
        <v>20065</v>
      </c>
      <c r="B4706" s="365" t="s">
        <v>36420</v>
      </c>
      <c r="C4706" s="365" t="s">
        <v>1589</v>
      </c>
      <c r="D4706" s="365" t="s">
        <v>1584</v>
      </c>
      <c r="E4706" s="366">
        <v>61.66</v>
      </c>
    </row>
    <row r="4707" spans="1:5" ht="12.75">
      <c r="A4707" s="365">
        <v>9835</v>
      </c>
      <c r="B4707" s="365" t="s">
        <v>36421</v>
      </c>
      <c r="C4707" s="365" t="s">
        <v>1589</v>
      </c>
      <c r="D4707" s="365" t="s">
        <v>1584</v>
      </c>
      <c r="E4707" s="366">
        <v>10.31</v>
      </c>
    </row>
    <row r="4708" spans="1:5" ht="12.75">
      <c r="A4708" s="365">
        <v>38032</v>
      </c>
      <c r="B4708" s="365" t="s">
        <v>36422</v>
      </c>
      <c r="C4708" s="365" t="s">
        <v>1589</v>
      </c>
      <c r="D4708" s="365" t="s">
        <v>1584</v>
      </c>
      <c r="E4708" s="366">
        <v>93.21</v>
      </c>
    </row>
    <row r="4709" spans="1:5" ht="12.75">
      <c r="A4709" s="365">
        <v>38033</v>
      </c>
      <c r="B4709" s="365" t="s">
        <v>36423</v>
      </c>
      <c r="C4709" s="365" t="s">
        <v>1589</v>
      </c>
      <c r="D4709" s="365" t="s">
        <v>1584</v>
      </c>
      <c r="E4709" s="366">
        <v>158.44999999999999</v>
      </c>
    </row>
    <row r="4710" spans="1:5" ht="12.75">
      <c r="A4710" s="365">
        <v>38034</v>
      </c>
      <c r="B4710" s="365" t="s">
        <v>36424</v>
      </c>
      <c r="C4710" s="365" t="s">
        <v>1589</v>
      </c>
      <c r="D4710" s="365" t="s">
        <v>1584</v>
      </c>
      <c r="E4710" s="366">
        <v>248.21</v>
      </c>
    </row>
    <row r="4711" spans="1:5" ht="12.75">
      <c r="A4711" s="365">
        <v>38035</v>
      </c>
      <c r="B4711" s="365" t="s">
        <v>36425</v>
      </c>
      <c r="C4711" s="365" t="s">
        <v>1589</v>
      </c>
      <c r="D4711" s="365" t="s">
        <v>1584</v>
      </c>
      <c r="E4711" s="366">
        <v>365.16</v>
      </c>
    </row>
    <row r="4712" spans="1:5" ht="12.75">
      <c r="A4712" s="365">
        <v>38036</v>
      </c>
      <c r="B4712" s="365" t="s">
        <v>36426</v>
      </c>
      <c r="C4712" s="365" t="s">
        <v>1589</v>
      </c>
      <c r="D4712" s="365" t="s">
        <v>1584</v>
      </c>
      <c r="E4712" s="366">
        <v>491.91</v>
      </c>
    </row>
    <row r="4713" spans="1:5" ht="12.75">
      <c r="A4713" s="365">
        <v>38037</v>
      </c>
      <c r="B4713" s="365" t="s">
        <v>36427</v>
      </c>
      <c r="C4713" s="365" t="s">
        <v>1589</v>
      </c>
      <c r="D4713" s="365" t="s">
        <v>1584</v>
      </c>
      <c r="E4713" s="366">
        <v>649.75</v>
      </c>
    </row>
    <row r="4714" spans="1:5" ht="12.75">
      <c r="A4714" s="365">
        <v>9850</v>
      </c>
      <c r="B4714" s="365" t="s">
        <v>36428</v>
      </c>
      <c r="C4714" s="365" t="s">
        <v>1589</v>
      </c>
      <c r="D4714" s="365" t="s">
        <v>1586</v>
      </c>
      <c r="E4714" s="366">
        <v>147.75</v>
      </c>
    </row>
    <row r="4715" spans="1:5" ht="12.75">
      <c r="A4715" s="365">
        <v>9853</v>
      </c>
      <c r="B4715" s="365" t="s">
        <v>36429</v>
      </c>
      <c r="C4715" s="365" t="s">
        <v>1589</v>
      </c>
      <c r="D4715" s="365" t="s">
        <v>1586</v>
      </c>
      <c r="E4715" s="366">
        <v>262.74</v>
      </c>
    </row>
    <row r="4716" spans="1:5" ht="12.75">
      <c r="A4716" s="365">
        <v>9854</v>
      </c>
      <c r="B4716" s="365" t="s">
        <v>36430</v>
      </c>
      <c r="C4716" s="365" t="s">
        <v>1589</v>
      </c>
      <c r="D4716" s="365" t="s">
        <v>1586</v>
      </c>
      <c r="E4716" s="366">
        <v>115.12</v>
      </c>
    </row>
    <row r="4717" spans="1:5" ht="12.75">
      <c r="A4717" s="365">
        <v>9851</v>
      </c>
      <c r="B4717" s="365" t="s">
        <v>36431</v>
      </c>
      <c r="C4717" s="365" t="s">
        <v>1589</v>
      </c>
      <c r="D4717" s="365" t="s">
        <v>1586</v>
      </c>
      <c r="E4717" s="366">
        <v>199.62</v>
      </c>
    </row>
    <row r="4718" spans="1:5" ht="12.75">
      <c r="A4718" s="365">
        <v>9855</v>
      </c>
      <c r="B4718" s="365" t="s">
        <v>36432</v>
      </c>
      <c r="C4718" s="365" t="s">
        <v>1589</v>
      </c>
      <c r="D4718" s="365" t="s">
        <v>1586</v>
      </c>
      <c r="E4718" s="366">
        <v>333.89</v>
      </c>
    </row>
    <row r="4719" spans="1:5" ht="12.75">
      <c r="A4719" s="365">
        <v>9825</v>
      </c>
      <c r="B4719" s="365" t="s">
        <v>36433</v>
      </c>
      <c r="C4719" s="365" t="s">
        <v>1589</v>
      </c>
      <c r="D4719" s="365" t="s">
        <v>1586</v>
      </c>
      <c r="E4719" s="366">
        <v>52.3</v>
      </c>
    </row>
    <row r="4720" spans="1:5" ht="12.75">
      <c r="A4720" s="365">
        <v>9828</v>
      </c>
      <c r="B4720" s="365" t="s">
        <v>36434</v>
      </c>
      <c r="C4720" s="365" t="s">
        <v>1589</v>
      </c>
      <c r="D4720" s="365" t="s">
        <v>1586</v>
      </c>
      <c r="E4720" s="366">
        <v>140.75</v>
      </c>
    </row>
    <row r="4721" spans="1:5" ht="12.75">
      <c r="A4721" s="365">
        <v>9829</v>
      </c>
      <c r="B4721" s="365" t="s">
        <v>36435</v>
      </c>
      <c r="C4721" s="365" t="s">
        <v>1589</v>
      </c>
      <c r="D4721" s="365" t="s">
        <v>1586</v>
      </c>
      <c r="E4721" s="366">
        <v>238.53</v>
      </c>
    </row>
    <row r="4722" spans="1:5" ht="12.75">
      <c r="A4722" s="365">
        <v>9826</v>
      </c>
      <c r="B4722" s="365" t="s">
        <v>36436</v>
      </c>
      <c r="C4722" s="365" t="s">
        <v>1589</v>
      </c>
      <c r="D4722" s="365" t="s">
        <v>1586</v>
      </c>
      <c r="E4722" s="366">
        <v>363.13</v>
      </c>
    </row>
    <row r="4723" spans="1:5" ht="12.75">
      <c r="A4723" s="365">
        <v>9827</v>
      </c>
      <c r="B4723" s="365" t="s">
        <v>36437</v>
      </c>
      <c r="C4723" s="365" t="s">
        <v>1589</v>
      </c>
      <c r="D4723" s="365" t="s">
        <v>1586</v>
      </c>
      <c r="E4723" s="366">
        <v>515.64</v>
      </c>
    </row>
    <row r="4724" spans="1:5" ht="12.75">
      <c r="A4724" s="365">
        <v>36374</v>
      </c>
      <c r="B4724" s="365" t="s">
        <v>36438</v>
      </c>
      <c r="C4724" s="365" t="s">
        <v>1589</v>
      </c>
      <c r="D4724" s="365" t="s">
        <v>1586</v>
      </c>
      <c r="E4724" s="366">
        <v>62.68</v>
      </c>
    </row>
    <row r="4725" spans="1:5" ht="12.75">
      <c r="A4725" s="365">
        <v>36084</v>
      </c>
      <c r="B4725" s="365" t="s">
        <v>36439</v>
      </c>
      <c r="C4725" s="365" t="s">
        <v>1589</v>
      </c>
      <c r="D4725" s="365" t="s">
        <v>1586</v>
      </c>
      <c r="E4725" s="366">
        <v>18.57</v>
      </c>
    </row>
    <row r="4726" spans="1:5" ht="12.75">
      <c r="A4726" s="365">
        <v>36373</v>
      </c>
      <c r="B4726" s="365" t="s">
        <v>36440</v>
      </c>
      <c r="C4726" s="365" t="s">
        <v>1589</v>
      </c>
      <c r="D4726" s="365" t="s">
        <v>1586</v>
      </c>
      <c r="E4726" s="366">
        <v>38.56</v>
      </c>
    </row>
    <row r="4727" spans="1:5" ht="12.75">
      <c r="A4727" s="365">
        <v>36377</v>
      </c>
      <c r="B4727" s="365" t="s">
        <v>36441</v>
      </c>
      <c r="C4727" s="365" t="s">
        <v>1589</v>
      </c>
      <c r="D4727" s="365" t="s">
        <v>1586</v>
      </c>
      <c r="E4727" s="366">
        <v>75.19</v>
      </c>
    </row>
    <row r="4728" spans="1:5" ht="12.75">
      <c r="A4728" s="365">
        <v>36375</v>
      </c>
      <c r="B4728" s="365" t="s">
        <v>36442</v>
      </c>
      <c r="C4728" s="365" t="s">
        <v>1589</v>
      </c>
      <c r="D4728" s="365" t="s">
        <v>1586</v>
      </c>
      <c r="E4728" s="366">
        <v>22.91</v>
      </c>
    </row>
    <row r="4729" spans="1:5" ht="12.75">
      <c r="A4729" s="365">
        <v>36376</v>
      </c>
      <c r="B4729" s="365" t="s">
        <v>36443</v>
      </c>
      <c r="C4729" s="365" t="s">
        <v>1589</v>
      </c>
      <c r="D4729" s="365" t="s">
        <v>1586</v>
      </c>
      <c r="E4729" s="366">
        <v>45</v>
      </c>
    </row>
    <row r="4730" spans="1:5" ht="12.75">
      <c r="A4730" s="365">
        <v>36380</v>
      </c>
      <c r="B4730" s="365" t="s">
        <v>36444</v>
      </c>
      <c r="C4730" s="365" t="s">
        <v>1589</v>
      </c>
      <c r="D4730" s="365" t="s">
        <v>1586</v>
      </c>
      <c r="E4730" s="366">
        <v>94.02</v>
      </c>
    </row>
    <row r="4731" spans="1:5" ht="12.75">
      <c r="A4731" s="365">
        <v>36378</v>
      </c>
      <c r="B4731" s="365" t="s">
        <v>36445</v>
      </c>
      <c r="C4731" s="365" t="s">
        <v>1589</v>
      </c>
      <c r="D4731" s="365" t="s">
        <v>1586</v>
      </c>
      <c r="E4731" s="366">
        <v>28.17</v>
      </c>
    </row>
    <row r="4732" spans="1:5" ht="12.75">
      <c r="A4732" s="365">
        <v>36379</v>
      </c>
      <c r="B4732" s="365" t="s">
        <v>36446</v>
      </c>
      <c r="C4732" s="365" t="s">
        <v>1589</v>
      </c>
      <c r="D4732" s="365" t="s">
        <v>1586</v>
      </c>
      <c r="E4732" s="366">
        <v>56.79</v>
      </c>
    </row>
    <row r="4733" spans="1:5" ht="12.75">
      <c r="A4733" s="365">
        <v>9859</v>
      </c>
      <c r="B4733" s="365" t="s">
        <v>36447</v>
      </c>
      <c r="C4733" s="365" t="s">
        <v>1589</v>
      </c>
      <c r="D4733" s="365" t="s">
        <v>1584</v>
      </c>
      <c r="E4733" s="366">
        <v>14.66</v>
      </c>
    </row>
    <row r="4734" spans="1:5" ht="12.75">
      <c r="A4734" s="365">
        <v>9838</v>
      </c>
      <c r="B4734" s="365" t="s">
        <v>36448</v>
      </c>
      <c r="C4734" s="365" t="s">
        <v>1589</v>
      </c>
      <c r="D4734" s="365" t="s">
        <v>1584</v>
      </c>
      <c r="E4734" s="366">
        <v>17.02</v>
      </c>
    </row>
    <row r="4735" spans="1:5" ht="12.75">
      <c r="A4735" s="365">
        <v>9837</v>
      </c>
      <c r="B4735" s="365" t="s">
        <v>36449</v>
      </c>
      <c r="C4735" s="365" t="s">
        <v>1589</v>
      </c>
      <c r="D4735" s="365" t="s">
        <v>1584</v>
      </c>
      <c r="E4735" s="366">
        <v>22.33</v>
      </c>
    </row>
    <row r="4736" spans="1:5" ht="12.75">
      <c r="A4736" s="365">
        <v>44315</v>
      </c>
      <c r="B4736" s="365" t="s">
        <v>36450</v>
      </c>
      <c r="C4736" s="365" t="s">
        <v>1589</v>
      </c>
      <c r="D4736" s="365" t="s">
        <v>1584</v>
      </c>
      <c r="E4736" s="366">
        <v>92.36</v>
      </c>
    </row>
    <row r="4737" spans="1:5" ht="12.75">
      <c r="A4737" s="365">
        <v>9863</v>
      </c>
      <c r="B4737" s="365" t="s">
        <v>36451</v>
      </c>
      <c r="C4737" s="365" t="s">
        <v>1589</v>
      </c>
      <c r="D4737" s="365" t="s">
        <v>1584</v>
      </c>
      <c r="E4737" s="366">
        <v>88.61</v>
      </c>
    </row>
    <row r="4738" spans="1:5" ht="12.75">
      <c r="A4738" s="365">
        <v>9860</v>
      </c>
      <c r="B4738" s="365" t="s">
        <v>36452</v>
      </c>
      <c r="C4738" s="365" t="s">
        <v>1589</v>
      </c>
      <c r="D4738" s="365" t="s">
        <v>1584</v>
      </c>
      <c r="E4738" s="366">
        <v>64.680000000000007</v>
      </c>
    </row>
    <row r="4739" spans="1:5" ht="12.75">
      <c r="A4739" s="365">
        <v>9862</v>
      </c>
      <c r="B4739" s="365" t="s">
        <v>36453</v>
      </c>
      <c r="C4739" s="365" t="s">
        <v>1589</v>
      </c>
      <c r="D4739" s="365" t="s">
        <v>1584</v>
      </c>
      <c r="E4739" s="366">
        <v>45.2</v>
      </c>
    </row>
    <row r="4740" spans="1:5" ht="12.75">
      <c r="A4740" s="365">
        <v>9861</v>
      </c>
      <c r="B4740" s="365" t="s">
        <v>36454</v>
      </c>
      <c r="C4740" s="365" t="s">
        <v>1589</v>
      </c>
      <c r="D4740" s="365" t="s">
        <v>1584</v>
      </c>
      <c r="E4740" s="366">
        <v>35.49</v>
      </c>
    </row>
    <row r="4741" spans="1:5" ht="12.75">
      <c r="A4741" s="365">
        <v>9856</v>
      </c>
      <c r="B4741" s="365" t="s">
        <v>36455</v>
      </c>
      <c r="C4741" s="365" t="s">
        <v>1589</v>
      </c>
      <c r="D4741" s="365" t="s">
        <v>1584</v>
      </c>
      <c r="E4741" s="366">
        <v>11.45</v>
      </c>
    </row>
    <row r="4742" spans="1:5" ht="12.75">
      <c r="A4742" s="365">
        <v>9866</v>
      </c>
      <c r="B4742" s="365" t="s">
        <v>36456</v>
      </c>
      <c r="C4742" s="365" t="s">
        <v>1589</v>
      </c>
      <c r="D4742" s="365" t="s">
        <v>1584</v>
      </c>
      <c r="E4742" s="366">
        <v>30.63</v>
      </c>
    </row>
    <row r="4743" spans="1:5" ht="12.75">
      <c r="A4743" s="365">
        <v>9841</v>
      </c>
      <c r="B4743" s="365" t="s">
        <v>36457</v>
      </c>
      <c r="C4743" s="365" t="s">
        <v>1589</v>
      </c>
      <c r="D4743" s="365" t="s">
        <v>1584</v>
      </c>
      <c r="E4743" s="366">
        <v>44.42</v>
      </c>
    </row>
    <row r="4744" spans="1:5" ht="12.75">
      <c r="A4744" s="365">
        <v>9840</v>
      </c>
      <c r="B4744" s="365" t="s">
        <v>36458</v>
      </c>
      <c r="C4744" s="365" t="s">
        <v>1589</v>
      </c>
      <c r="D4744" s="365" t="s">
        <v>1584</v>
      </c>
      <c r="E4744" s="366">
        <v>93.84</v>
      </c>
    </row>
    <row r="4745" spans="1:5" ht="12.75">
      <c r="A4745" s="365">
        <v>20067</v>
      </c>
      <c r="B4745" s="365" t="s">
        <v>36459</v>
      </c>
      <c r="C4745" s="365" t="s">
        <v>1589</v>
      </c>
      <c r="D4745" s="365" t="s">
        <v>1584</v>
      </c>
      <c r="E4745" s="366">
        <v>14.41</v>
      </c>
    </row>
    <row r="4746" spans="1:5" ht="12.75">
      <c r="A4746" s="365">
        <v>20068</v>
      </c>
      <c r="B4746" s="365" t="s">
        <v>36460</v>
      </c>
      <c r="C4746" s="365" t="s">
        <v>1589</v>
      </c>
      <c r="D4746" s="365" t="s">
        <v>1584</v>
      </c>
      <c r="E4746" s="366">
        <v>20.29</v>
      </c>
    </row>
    <row r="4747" spans="1:5" ht="12.75">
      <c r="A4747" s="365">
        <v>9839</v>
      </c>
      <c r="B4747" s="365" t="s">
        <v>36461</v>
      </c>
      <c r="C4747" s="365" t="s">
        <v>1589</v>
      </c>
      <c r="D4747" s="365" t="s">
        <v>1584</v>
      </c>
      <c r="E4747" s="366">
        <v>36.799999999999997</v>
      </c>
    </row>
    <row r="4748" spans="1:5" ht="12.75">
      <c r="A4748" s="365">
        <v>9870</v>
      </c>
      <c r="B4748" s="365" t="s">
        <v>36462</v>
      </c>
      <c r="C4748" s="365" t="s">
        <v>1589</v>
      </c>
      <c r="D4748" s="365" t="s">
        <v>1584</v>
      </c>
      <c r="E4748" s="366">
        <v>132.13999999999999</v>
      </c>
    </row>
    <row r="4749" spans="1:5" ht="12.75">
      <c r="A4749" s="365">
        <v>9867</v>
      </c>
      <c r="B4749" s="365" t="s">
        <v>36463</v>
      </c>
      <c r="C4749" s="365" t="s">
        <v>1589</v>
      </c>
      <c r="D4749" s="365" t="s">
        <v>1584</v>
      </c>
      <c r="E4749" s="366">
        <v>5.31</v>
      </c>
    </row>
    <row r="4750" spans="1:5" ht="12.75">
      <c r="A4750" s="365">
        <v>9868</v>
      </c>
      <c r="B4750" s="365" t="s">
        <v>36464</v>
      </c>
      <c r="C4750" s="365" t="s">
        <v>1589</v>
      </c>
      <c r="D4750" s="365" t="s">
        <v>1588</v>
      </c>
      <c r="E4750" s="366">
        <v>5.99</v>
      </c>
    </row>
    <row r="4751" spans="1:5" ht="12.75">
      <c r="A4751" s="365">
        <v>9869</v>
      </c>
      <c r="B4751" s="365" t="s">
        <v>36465</v>
      </c>
      <c r="C4751" s="365" t="s">
        <v>1589</v>
      </c>
      <c r="D4751" s="365" t="s">
        <v>1584</v>
      </c>
      <c r="E4751" s="366">
        <v>12.93</v>
      </c>
    </row>
    <row r="4752" spans="1:5" ht="12.75">
      <c r="A4752" s="365">
        <v>9874</v>
      </c>
      <c r="B4752" s="365" t="s">
        <v>36466</v>
      </c>
      <c r="C4752" s="365" t="s">
        <v>1589</v>
      </c>
      <c r="D4752" s="365" t="s">
        <v>1584</v>
      </c>
      <c r="E4752" s="366">
        <v>20.3</v>
      </c>
    </row>
    <row r="4753" spans="1:5" ht="12.75">
      <c r="A4753" s="365">
        <v>9875</v>
      </c>
      <c r="B4753" s="365" t="s">
        <v>36467</v>
      </c>
      <c r="C4753" s="365" t="s">
        <v>1589</v>
      </c>
      <c r="D4753" s="365" t="s">
        <v>1584</v>
      </c>
      <c r="E4753" s="366">
        <v>22.27</v>
      </c>
    </row>
    <row r="4754" spans="1:5" ht="12.75">
      <c r="A4754" s="365">
        <v>9873</v>
      </c>
      <c r="B4754" s="365" t="s">
        <v>36468</v>
      </c>
      <c r="C4754" s="365" t="s">
        <v>1589</v>
      </c>
      <c r="D4754" s="365" t="s">
        <v>1584</v>
      </c>
      <c r="E4754" s="366">
        <v>36.630000000000003</v>
      </c>
    </row>
    <row r="4755" spans="1:5" ht="12.75">
      <c r="A4755" s="365">
        <v>9871</v>
      </c>
      <c r="B4755" s="365" t="s">
        <v>36469</v>
      </c>
      <c r="C4755" s="365" t="s">
        <v>1589</v>
      </c>
      <c r="D4755" s="365" t="s">
        <v>1584</v>
      </c>
      <c r="E4755" s="366">
        <v>60.7</v>
      </c>
    </row>
    <row r="4756" spans="1:5" ht="12.75">
      <c r="A4756" s="365">
        <v>9872</v>
      </c>
      <c r="B4756" s="365" t="s">
        <v>36470</v>
      </c>
      <c r="C4756" s="365" t="s">
        <v>1589</v>
      </c>
      <c r="D4756" s="365" t="s">
        <v>1584</v>
      </c>
      <c r="E4756" s="366">
        <v>84.44</v>
      </c>
    </row>
    <row r="4757" spans="1:5" ht="12.75">
      <c r="A4757" s="365">
        <v>7667</v>
      </c>
      <c r="B4757" s="365" t="s">
        <v>36471</v>
      </c>
      <c r="C4757" s="365" t="s">
        <v>1589</v>
      </c>
      <c r="D4757" s="365" t="s">
        <v>1586</v>
      </c>
      <c r="E4757" s="364">
        <v>3394.79</v>
      </c>
    </row>
    <row r="4758" spans="1:5" ht="12.75">
      <c r="A4758" s="365">
        <v>7660</v>
      </c>
      <c r="B4758" s="365" t="s">
        <v>36472</v>
      </c>
      <c r="C4758" s="365" t="s">
        <v>1589</v>
      </c>
      <c r="D4758" s="365" t="s">
        <v>1586</v>
      </c>
      <c r="E4758" s="364">
        <v>4327.55</v>
      </c>
    </row>
    <row r="4759" spans="1:5" ht="12.75">
      <c r="A4759" s="365">
        <v>7676</v>
      </c>
      <c r="B4759" s="365" t="s">
        <v>36473</v>
      </c>
      <c r="C4759" s="365" t="s">
        <v>1589</v>
      </c>
      <c r="D4759" s="365" t="s">
        <v>1586</v>
      </c>
      <c r="E4759" s="364">
        <v>4377.01</v>
      </c>
    </row>
    <row r="4760" spans="1:5" ht="12.75">
      <c r="A4760" s="365">
        <v>12426</v>
      </c>
      <c r="B4760" s="365" t="s">
        <v>36474</v>
      </c>
      <c r="C4760" s="365" t="s">
        <v>1583</v>
      </c>
      <c r="D4760" s="365" t="s">
        <v>1586</v>
      </c>
      <c r="E4760" s="366">
        <v>47.61</v>
      </c>
    </row>
    <row r="4761" spans="1:5" ht="12.75">
      <c r="A4761" s="365">
        <v>12425</v>
      </c>
      <c r="B4761" s="365" t="s">
        <v>36475</v>
      </c>
      <c r="C4761" s="365" t="s">
        <v>1583</v>
      </c>
      <c r="D4761" s="365" t="s">
        <v>1586</v>
      </c>
      <c r="E4761" s="366">
        <v>65.41</v>
      </c>
    </row>
    <row r="4762" spans="1:5" ht="12.75">
      <c r="A4762" s="365">
        <v>12427</v>
      </c>
      <c r="B4762" s="365" t="s">
        <v>36476</v>
      </c>
      <c r="C4762" s="365" t="s">
        <v>1583</v>
      </c>
      <c r="D4762" s="365" t="s">
        <v>1586</v>
      </c>
      <c r="E4762" s="366">
        <v>271.51</v>
      </c>
    </row>
    <row r="4763" spans="1:5" ht="12.75">
      <c r="A4763" s="365">
        <v>12428</v>
      </c>
      <c r="B4763" s="365" t="s">
        <v>36477</v>
      </c>
      <c r="C4763" s="365" t="s">
        <v>1583</v>
      </c>
      <c r="D4763" s="365" t="s">
        <v>1586</v>
      </c>
      <c r="E4763" s="366">
        <v>174.27</v>
      </c>
    </row>
    <row r="4764" spans="1:5" ht="12.75">
      <c r="A4764" s="365">
        <v>12430</v>
      </c>
      <c r="B4764" s="365" t="s">
        <v>36478</v>
      </c>
      <c r="C4764" s="365" t="s">
        <v>1583</v>
      </c>
      <c r="D4764" s="365" t="s">
        <v>1586</v>
      </c>
      <c r="E4764" s="366">
        <v>58.37</v>
      </c>
    </row>
    <row r="4765" spans="1:5" ht="12.75">
      <c r="A4765" s="365">
        <v>12429</v>
      </c>
      <c r="B4765" s="365" t="s">
        <v>36479</v>
      </c>
      <c r="C4765" s="365" t="s">
        <v>1583</v>
      </c>
      <c r="D4765" s="365" t="s">
        <v>1586</v>
      </c>
      <c r="E4765" s="366">
        <v>439.04</v>
      </c>
    </row>
    <row r="4766" spans="1:5" ht="12.75">
      <c r="A4766" s="365">
        <v>12431</v>
      </c>
      <c r="B4766" s="365" t="s">
        <v>36480</v>
      </c>
      <c r="C4766" s="365" t="s">
        <v>1583</v>
      </c>
      <c r="D4766" s="365" t="s">
        <v>1586</v>
      </c>
      <c r="E4766" s="366">
        <v>747.17</v>
      </c>
    </row>
    <row r="4767" spans="1:5" ht="12.75">
      <c r="A4767" s="365">
        <v>12432</v>
      </c>
      <c r="B4767" s="365" t="s">
        <v>36481</v>
      </c>
      <c r="C4767" s="365" t="s">
        <v>1583</v>
      </c>
      <c r="D4767" s="365" t="s">
        <v>1586</v>
      </c>
      <c r="E4767" s="366">
        <v>153.66999999999999</v>
      </c>
    </row>
    <row r="4768" spans="1:5" ht="12.75">
      <c r="A4768" s="365">
        <v>12434</v>
      </c>
      <c r="B4768" s="365" t="s">
        <v>36482</v>
      </c>
      <c r="C4768" s="365" t="s">
        <v>1583</v>
      </c>
      <c r="D4768" s="365" t="s">
        <v>1586</v>
      </c>
      <c r="E4768" s="366">
        <v>50.07</v>
      </c>
    </row>
    <row r="4769" spans="1:5" ht="12.75">
      <c r="A4769" s="365">
        <v>12433</v>
      </c>
      <c r="B4769" s="365" t="s">
        <v>36483</v>
      </c>
      <c r="C4769" s="365" t="s">
        <v>1583</v>
      </c>
      <c r="D4769" s="365" t="s">
        <v>1586</v>
      </c>
      <c r="E4769" s="366">
        <v>97.83</v>
      </c>
    </row>
    <row r="4770" spans="1:5" ht="12.75">
      <c r="A4770" s="365">
        <v>12435</v>
      </c>
      <c r="B4770" s="365" t="s">
        <v>36484</v>
      </c>
      <c r="C4770" s="365" t="s">
        <v>1583</v>
      </c>
      <c r="D4770" s="365" t="s">
        <v>1586</v>
      </c>
      <c r="E4770" s="366">
        <v>302.75</v>
      </c>
    </row>
    <row r="4771" spans="1:5" ht="12.75">
      <c r="A4771" s="365">
        <v>12437</v>
      </c>
      <c r="B4771" s="365" t="s">
        <v>36485</v>
      </c>
      <c r="C4771" s="365" t="s">
        <v>1583</v>
      </c>
      <c r="D4771" s="365" t="s">
        <v>1586</v>
      </c>
      <c r="E4771" s="366">
        <v>244.51</v>
      </c>
    </row>
    <row r="4772" spans="1:5" ht="12.75">
      <c r="A4772" s="365">
        <v>12439</v>
      </c>
      <c r="B4772" s="365" t="s">
        <v>36486</v>
      </c>
      <c r="C4772" s="365" t="s">
        <v>1583</v>
      </c>
      <c r="D4772" s="365" t="s">
        <v>1586</v>
      </c>
      <c r="E4772" s="366">
        <v>78.47</v>
      </c>
    </row>
    <row r="4773" spans="1:5" ht="12.75">
      <c r="A4773" s="365">
        <v>12438</v>
      </c>
      <c r="B4773" s="365" t="s">
        <v>36487</v>
      </c>
      <c r="C4773" s="365" t="s">
        <v>1583</v>
      </c>
      <c r="D4773" s="365" t="s">
        <v>1586</v>
      </c>
      <c r="E4773" s="366">
        <v>442.49</v>
      </c>
    </row>
    <row r="4774" spans="1:5" ht="12.75">
      <c r="A4774" s="365">
        <v>12436</v>
      </c>
      <c r="B4774" s="365" t="s">
        <v>36488</v>
      </c>
      <c r="C4774" s="365" t="s">
        <v>1583</v>
      </c>
      <c r="D4774" s="365" t="s">
        <v>1586</v>
      </c>
      <c r="E4774" s="366">
        <v>558.95000000000005</v>
      </c>
    </row>
    <row r="4775" spans="1:5" ht="12.75">
      <c r="A4775" s="365">
        <v>36357</v>
      </c>
      <c r="B4775" s="365" t="s">
        <v>36489</v>
      </c>
      <c r="C4775" s="365" t="s">
        <v>1583</v>
      </c>
      <c r="D4775" s="365" t="s">
        <v>1586</v>
      </c>
      <c r="E4775" s="366">
        <v>137.22</v>
      </c>
    </row>
    <row r="4776" spans="1:5" ht="12.75">
      <c r="A4776" s="365">
        <v>12424</v>
      </c>
      <c r="B4776" s="365" t="s">
        <v>36490</v>
      </c>
      <c r="C4776" s="365" t="s">
        <v>1583</v>
      </c>
      <c r="D4776" s="365" t="s">
        <v>1586</v>
      </c>
      <c r="E4776" s="366">
        <v>100.72</v>
      </c>
    </row>
    <row r="4777" spans="1:5" ht="12.75">
      <c r="A4777" s="365">
        <v>12440</v>
      </c>
      <c r="B4777" s="365" t="s">
        <v>36491</v>
      </c>
      <c r="C4777" s="365" t="s">
        <v>1583</v>
      </c>
      <c r="D4777" s="365" t="s">
        <v>1586</v>
      </c>
      <c r="E4777" s="366">
        <v>97.35</v>
      </c>
    </row>
    <row r="4778" spans="1:5" ht="12.75">
      <c r="A4778" s="365">
        <v>9884</v>
      </c>
      <c r="B4778" s="365" t="s">
        <v>36492</v>
      </c>
      <c r="C4778" s="365" t="s">
        <v>1583</v>
      </c>
      <c r="D4778" s="365" t="s">
        <v>1586</v>
      </c>
      <c r="E4778" s="366">
        <v>72.62</v>
      </c>
    </row>
    <row r="4779" spans="1:5" ht="12.75">
      <c r="A4779" s="365">
        <v>9888</v>
      </c>
      <c r="B4779" s="365" t="s">
        <v>36493</v>
      </c>
      <c r="C4779" s="365" t="s">
        <v>1583</v>
      </c>
      <c r="D4779" s="365" t="s">
        <v>1586</v>
      </c>
      <c r="E4779" s="366">
        <v>58.34</v>
      </c>
    </row>
    <row r="4780" spans="1:5" ht="12.75">
      <c r="A4780" s="365">
        <v>9883</v>
      </c>
      <c r="B4780" s="365" t="s">
        <v>36494</v>
      </c>
      <c r="C4780" s="365" t="s">
        <v>1583</v>
      </c>
      <c r="D4780" s="365" t="s">
        <v>1586</v>
      </c>
      <c r="E4780" s="366">
        <v>25.46</v>
      </c>
    </row>
    <row r="4781" spans="1:5" ht="12.75">
      <c r="A4781" s="365">
        <v>9886</v>
      </c>
      <c r="B4781" s="365" t="s">
        <v>36495</v>
      </c>
      <c r="C4781" s="365" t="s">
        <v>1583</v>
      </c>
      <c r="D4781" s="365" t="s">
        <v>1586</v>
      </c>
      <c r="E4781" s="366">
        <v>34.869999999999997</v>
      </c>
    </row>
    <row r="4782" spans="1:5" ht="12.75">
      <c r="A4782" s="365">
        <v>9889</v>
      </c>
      <c r="B4782" s="365" t="s">
        <v>36496</v>
      </c>
      <c r="C4782" s="365" t="s">
        <v>1583</v>
      </c>
      <c r="D4782" s="365" t="s">
        <v>1586</v>
      </c>
      <c r="E4782" s="366">
        <v>176.67</v>
      </c>
    </row>
    <row r="4783" spans="1:5" ht="12.75">
      <c r="A4783" s="365">
        <v>9887</v>
      </c>
      <c r="B4783" s="365" t="s">
        <v>36497</v>
      </c>
      <c r="C4783" s="365" t="s">
        <v>1583</v>
      </c>
      <c r="D4783" s="365" t="s">
        <v>1586</v>
      </c>
      <c r="E4783" s="366">
        <v>106.78</v>
      </c>
    </row>
    <row r="4784" spans="1:5" ht="12.75">
      <c r="A4784" s="365">
        <v>9885</v>
      </c>
      <c r="B4784" s="365" t="s">
        <v>36498</v>
      </c>
      <c r="C4784" s="365" t="s">
        <v>1583</v>
      </c>
      <c r="D4784" s="365" t="s">
        <v>1586</v>
      </c>
      <c r="E4784" s="366">
        <v>33.71</v>
      </c>
    </row>
    <row r="4785" spans="1:5" ht="12.75">
      <c r="A4785" s="365">
        <v>9890</v>
      </c>
      <c r="B4785" s="365" t="s">
        <v>36499</v>
      </c>
      <c r="C4785" s="365" t="s">
        <v>1583</v>
      </c>
      <c r="D4785" s="365" t="s">
        <v>1586</v>
      </c>
      <c r="E4785" s="366">
        <v>273.7</v>
      </c>
    </row>
    <row r="4786" spans="1:5" ht="12.75">
      <c r="A4786" s="365">
        <v>9891</v>
      </c>
      <c r="B4786" s="365" t="s">
        <v>36500</v>
      </c>
      <c r="C4786" s="365" t="s">
        <v>1583</v>
      </c>
      <c r="D4786" s="365" t="s">
        <v>1586</v>
      </c>
      <c r="E4786" s="366">
        <v>384.23</v>
      </c>
    </row>
    <row r="4787" spans="1:5" ht="12.75">
      <c r="A4787" s="365">
        <v>36313</v>
      </c>
      <c r="B4787" s="365" t="s">
        <v>36501</v>
      </c>
      <c r="C4787" s="365" t="s">
        <v>1583</v>
      </c>
      <c r="D4787" s="365" t="s">
        <v>1586</v>
      </c>
      <c r="E4787" s="366">
        <v>14.36</v>
      </c>
    </row>
    <row r="4788" spans="1:5" ht="12.75">
      <c r="A4788" s="365">
        <v>36316</v>
      </c>
      <c r="B4788" s="365" t="s">
        <v>36502</v>
      </c>
      <c r="C4788" s="365" t="s">
        <v>1583</v>
      </c>
      <c r="D4788" s="365" t="s">
        <v>1586</v>
      </c>
      <c r="E4788" s="366">
        <v>22.36</v>
      </c>
    </row>
    <row r="4789" spans="1:5" ht="12.75">
      <c r="A4789" s="365">
        <v>64</v>
      </c>
      <c r="B4789" s="365" t="s">
        <v>36503</v>
      </c>
      <c r="C4789" s="365" t="s">
        <v>1583</v>
      </c>
      <c r="D4789" s="365" t="s">
        <v>1586</v>
      </c>
      <c r="E4789" s="366">
        <v>5.55</v>
      </c>
    </row>
    <row r="4790" spans="1:5" ht="12.75">
      <c r="A4790" s="365">
        <v>37423</v>
      </c>
      <c r="B4790" s="365" t="s">
        <v>36504</v>
      </c>
      <c r="C4790" s="365" t="s">
        <v>1583</v>
      </c>
      <c r="D4790" s="365" t="s">
        <v>1586</v>
      </c>
      <c r="E4790" s="366">
        <v>13.71</v>
      </c>
    </row>
    <row r="4791" spans="1:5" ht="12.75">
      <c r="A4791" s="365">
        <v>9892</v>
      </c>
      <c r="B4791" s="365" t="s">
        <v>36505</v>
      </c>
      <c r="C4791" s="365" t="s">
        <v>1583</v>
      </c>
      <c r="D4791" s="365" t="s">
        <v>1584</v>
      </c>
      <c r="E4791" s="366">
        <v>9.7200000000000006</v>
      </c>
    </row>
    <row r="4792" spans="1:5" ht="12.75">
      <c r="A4792" s="365">
        <v>9901</v>
      </c>
      <c r="B4792" s="365" t="s">
        <v>36506</v>
      </c>
      <c r="C4792" s="365" t="s">
        <v>1583</v>
      </c>
      <c r="D4792" s="365" t="s">
        <v>1584</v>
      </c>
      <c r="E4792" s="366">
        <v>47.03</v>
      </c>
    </row>
    <row r="4793" spans="1:5" ht="12.75">
      <c r="A4793" s="365">
        <v>9900</v>
      </c>
      <c r="B4793" s="365" t="s">
        <v>36507</v>
      </c>
      <c r="C4793" s="365" t="s">
        <v>1583</v>
      </c>
      <c r="D4793" s="365" t="s">
        <v>1584</v>
      </c>
      <c r="E4793" s="366">
        <v>27.25</v>
      </c>
    </row>
    <row r="4794" spans="1:5" ht="12.75">
      <c r="A4794" s="365">
        <v>9899</v>
      </c>
      <c r="B4794" s="365" t="s">
        <v>36508</v>
      </c>
      <c r="C4794" s="365" t="s">
        <v>1583</v>
      </c>
      <c r="D4794" s="365" t="s">
        <v>1584</v>
      </c>
      <c r="E4794" s="366">
        <v>12.22</v>
      </c>
    </row>
    <row r="4795" spans="1:5" ht="12.75">
      <c r="A4795" s="365">
        <v>9908</v>
      </c>
      <c r="B4795" s="365" t="s">
        <v>36509</v>
      </c>
      <c r="C4795" s="365" t="s">
        <v>1583</v>
      </c>
      <c r="D4795" s="365" t="s">
        <v>1584</v>
      </c>
      <c r="E4795" s="366">
        <v>549.37</v>
      </c>
    </row>
    <row r="4796" spans="1:5" ht="12.75">
      <c r="A4796" s="365">
        <v>9905</v>
      </c>
      <c r="B4796" s="365" t="s">
        <v>36510</v>
      </c>
      <c r="C4796" s="365" t="s">
        <v>1583</v>
      </c>
      <c r="D4796" s="365" t="s">
        <v>1584</v>
      </c>
      <c r="E4796" s="366">
        <v>9.56</v>
      </c>
    </row>
    <row r="4797" spans="1:5" ht="12.75">
      <c r="A4797" s="365">
        <v>9906</v>
      </c>
      <c r="B4797" s="365" t="s">
        <v>36511</v>
      </c>
      <c r="C4797" s="365" t="s">
        <v>1583</v>
      </c>
      <c r="D4797" s="365" t="s">
        <v>1584</v>
      </c>
      <c r="E4797" s="366">
        <v>11.52</v>
      </c>
    </row>
    <row r="4798" spans="1:5" ht="12.75">
      <c r="A4798" s="365">
        <v>9895</v>
      </c>
      <c r="B4798" s="365" t="s">
        <v>36512</v>
      </c>
      <c r="C4798" s="365" t="s">
        <v>1583</v>
      </c>
      <c r="D4798" s="365" t="s">
        <v>1584</v>
      </c>
      <c r="E4798" s="366">
        <v>19.41</v>
      </c>
    </row>
    <row r="4799" spans="1:5" ht="12.75">
      <c r="A4799" s="365">
        <v>9894</v>
      </c>
      <c r="B4799" s="365" t="s">
        <v>36513</v>
      </c>
      <c r="C4799" s="365" t="s">
        <v>1583</v>
      </c>
      <c r="D4799" s="365" t="s">
        <v>1584</v>
      </c>
      <c r="E4799" s="366">
        <v>37.33</v>
      </c>
    </row>
    <row r="4800" spans="1:5" ht="12.75">
      <c r="A4800" s="365">
        <v>9897</v>
      </c>
      <c r="B4800" s="365" t="s">
        <v>36514</v>
      </c>
      <c r="C4800" s="365" t="s">
        <v>1583</v>
      </c>
      <c r="D4800" s="365" t="s">
        <v>1584</v>
      </c>
      <c r="E4800" s="366">
        <v>39.86</v>
      </c>
    </row>
    <row r="4801" spans="1:5" ht="12.75">
      <c r="A4801" s="365">
        <v>9910</v>
      </c>
      <c r="B4801" s="365" t="s">
        <v>36515</v>
      </c>
      <c r="C4801" s="365" t="s">
        <v>1583</v>
      </c>
      <c r="D4801" s="365" t="s">
        <v>1584</v>
      </c>
      <c r="E4801" s="366">
        <v>103.7</v>
      </c>
    </row>
    <row r="4802" spans="1:5" ht="12.75">
      <c r="A4802" s="365">
        <v>9909</v>
      </c>
      <c r="B4802" s="365" t="s">
        <v>36516</v>
      </c>
      <c r="C4802" s="365" t="s">
        <v>1583</v>
      </c>
      <c r="D4802" s="365" t="s">
        <v>1584</v>
      </c>
      <c r="E4802" s="366">
        <v>211.19</v>
      </c>
    </row>
    <row r="4803" spans="1:5" ht="12.75">
      <c r="A4803" s="365">
        <v>9907</v>
      </c>
      <c r="B4803" s="365" t="s">
        <v>36517</v>
      </c>
      <c r="C4803" s="365" t="s">
        <v>1583</v>
      </c>
      <c r="D4803" s="365" t="s">
        <v>1584</v>
      </c>
      <c r="E4803" s="366">
        <v>249.35</v>
      </c>
    </row>
    <row r="4804" spans="1:5" ht="12.75">
      <c r="A4804" s="365">
        <v>20973</v>
      </c>
      <c r="B4804" s="365" t="s">
        <v>36518</v>
      </c>
      <c r="C4804" s="365" t="s">
        <v>1583</v>
      </c>
      <c r="D4804" s="365" t="s">
        <v>1584</v>
      </c>
      <c r="E4804" s="366">
        <v>116.36</v>
      </c>
    </row>
    <row r="4805" spans="1:5" ht="12.75">
      <c r="A4805" s="365">
        <v>20974</v>
      </c>
      <c r="B4805" s="365" t="s">
        <v>36519</v>
      </c>
      <c r="C4805" s="365" t="s">
        <v>1583</v>
      </c>
      <c r="D4805" s="365" t="s">
        <v>1584</v>
      </c>
      <c r="E4805" s="366">
        <v>166.47</v>
      </c>
    </row>
    <row r="4806" spans="1:5" ht="12.75">
      <c r="A4806" s="365">
        <v>37989</v>
      </c>
      <c r="B4806" s="365" t="s">
        <v>36520</v>
      </c>
      <c r="C4806" s="365" t="s">
        <v>1583</v>
      </c>
      <c r="D4806" s="365" t="s">
        <v>1584</v>
      </c>
      <c r="E4806" s="366">
        <v>16.27</v>
      </c>
    </row>
    <row r="4807" spans="1:5" ht="12.75">
      <c r="A4807" s="365">
        <v>37990</v>
      </c>
      <c r="B4807" s="365" t="s">
        <v>36521</v>
      </c>
      <c r="C4807" s="365" t="s">
        <v>1583</v>
      </c>
      <c r="D4807" s="365" t="s">
        <v>1584</v>
      </c>
      <c r="E4807" s="366">
        <v>17.940000000000001</v>
      </c>
    </row>
    <row r="4808" spans="1:5" ht="12.75">
      <c r="A4808" s="365">
        <v>37991</v>
      </c>
      <c r="B4808" s="365" t="s">
        <v>36522</v>
      </c>
      <c r="C4808" s="365" t="s">
        <v>1583</v>
      </c>
      <c r="D4808" s="365" t="s">
        <v>1584</v>
      </c>
      <c r="E4808" s="366">
        <v>23.88</v>
      </c>
    </row>
    <row r="4809" spans="1:5" ht="12.75">
      <c r="A4809" s="365">
        <v>37992</v>
      </c>
      <c r="B4809" s="365" t="s">
        <v>36523</v>
      </c>
      <c r="C4809" s="365" t="s">
        <v>1583</v>
      </c>
      <c r="D4809" s="365" t="s">
        <v>1584</v>
      </c>
      <c r="E4809" s="366">
        <v>37.06</v>
      </c>
    </row>
    <row r="4810" spans="1:5" ht="12.75">
      <c r="A4810" s="365">
        <v>37993</v>
      </c>
      <c r="B4810" s="365" t="s">
        <v>36524</v>
      </c>
      <c r="C4810" s="365" t="s">
        <v>1583</v>
      </c>
      <c r="D4810" s="365" t="s">
        <v>1584</v>
      </c>
      <c r="E4810" s="366">
        <v>56.23</v>
      </c>
    </row>
    <row r="4811" spans="1:5" ht="12.75">
      <c r="A4811" s="365">
        <v>37994</v>
      </c>
      <c r="B4811" s="365" t="s">
        <v>36525</v>
      </c>
      <c r="C4811" s="365" t="s">
        <v>1583</v>
      </c>
      <c r="D4811" s="365" t="s">
        <v>1584</v>
      </c>
      <c r="E4811" s="366">
        <v>133.88999999999999</v>
      </c>
    </row>
    <row r="4812" spans="1:5" ht="12.75">
      <c r="A4812" s="365">
        <v>37995</v>
      </c>
      <c r="B4812" s="365" t="s">
        <v>36526</v>
      </c>
      <c r="C4812" s="365" t="s">
        <v>1583</v>
      </c>
      <c r="D4812" s="365" t="s">
        <v>1584</v>
      </c>
      <c r="E4812" s="366">
        <v>174.52</v>
      </c>
    </row>
    <row r="4813" spans="1:5" ht="12.75">
      <c r="A4813" s="365">
        <v>37996</v>
      </c>
      <c r="B4813" s="365" t="s">
        <v>36527</v>
      </c>
      <c r="C4813" s="365" t="s">
        <v>1583</v>
      </c>
      <c r="D4813" s="365" t="s">
        <v>1584</v>
      </c>
      <c r="E4813" s="366">
        <v>265.74</v>
      </c>
    </row>
    <row r="4814" spans="1:5" ht="12.75">
      <c r="A4814" s="365">
        <v>13883</v>
      </c>
      <c r="B4814" s="365" t="s">
        <v>36528</v>
      </c>
      <c r="C4814" s="365" t="s">
        <v>1583</v>
      </c>
      <c r="D4814" s="365" t="s">
        <v>1586</v>
      </c>
      <c r="E4814" s="364">
        <v>124216.22</v>
      </c>
    </row>
    <row r="4815" spans="1:5" ht="12.75">
      <c r="A4815" s="365">
        <v>38604</v>
      </c>
      <c r="B4815" s="365" t="s">
        <v>36529</v>
      </c>
      <c r="C4815" s="365" t="s">
        <v>1583</v>
      </c>
      <c r="D4815" s="365" t="s">
        <v>1586</v>
      </c>
      <c r="E4815" s="364">
        <v>154709.66</v>
      </c>
    </row>
    <row r="4816" spans="1:5" ht="12.75">
      <c r="A4816" s="365">
        <v>10601</v>
      </c>
      <c r="B4816" s="365" t="s">
        <v>36530</v>
      </c>
      <c r="C4816" s="365" t="s">
        <v>1583</v>
      </c>
      <c r="D4816" s="365" t="s">
        <v>1586</v>
      </c>
      <c r="E4816" s="364">
        <v>3009411.44</v>
      </c>
    </row>
    <row r="4817" spans="1:5" ht="12.75">
      <c r="A4817" s="365">
        <v>44469</v>
      </c>
      <c r="B4817" s="365" t="s">
        <v>36531</v>
      </c>
      <c r="C4817" s="365" t="s">
        <v>1583</v>
      </c>
      <c r="D4817" s="365" t="s">
        <v>1586</v>
      </c>
      <c r="E4817" s="364">
        <v>7923674.1100000003</v>
      </c>
    </row>
    <row r="4818" spans="1:5" ht="12.75">
      <c r="A4818" s="365">
        <v>13894</v>
      </c>
      <c r="B4818" s="365" t="s">
        <v>36532</v>
      </c>
      <c r="C4818" s="365" t="s">
        <v>1583</v>
      </c>
      <c r="D4818" s="365" t="s">
        <v>1586</v>
      </c>
      <c r="E4818" s="364">
        <v>392649.25</v>
      </c>
    </row>
    <row r="4819" spans="1:5" ht="12.75">
      <c r="A4819" s="365">
        <v>13895</v>
      </c>
      <c r="B4819" s="365" t="s">
        <v>36533</v>
      </c>
      <c r="C4819" s="365" t="s">
        <v>1583</v>
      </c>
      <c r="D4819" s="365" t="s">
        <v>1586</v>
      </c>
      <c r="E4819" s="364">
        <v>527982.35</v>
      </c>
    </row>
    <row r="4820" spans="1:5" ht="12.75">
      <c r="A4820" s="365">
        <v>13892</v>
      </c>
      <c r="B4820" s="365" t="s">
        <v>36534</v>
      </c>
      <c r="C4820" s="365" t="s">
        <v>1583</v>
      </c>
      <c r="D4820" s="365" t="s">
        <v>1586</v>
      </c>
      <c r="E4820" s="364">
        <v>647029.46</v>
      </c>
    </row>
    <row r="4821" spans="1:5" ht="12.75">
      <c r="A4821" s="365">
        <v>9914</v>
      </c>
      <c r="B4821" s="365" t="s">
        <v>36535</v>
      </c>
      <c r="C4821" s="365" t="s">
        <v>1583</v>
      </c>
      <c r="D4821" s="365" t="s">
        <v>1586</v>
      </c>
      <c r="E4821" s="364">
        <v>700000</v>
      </c>
    </row>
    <row r="4822" spans="1:5" ht="12.75">
      <c r="A4822" s="365">
        <v>36485</v>
      </c>
      <c r="B4822" s="365" t="s">
        <v>36536</v>
      </c>
      <c r="C4822" s="365" t="s">
        <v>1583</v>
      </c>
      <c r="D4822" s="365" t="s">
        <v>1586</v>
      </c>
      <c r="E4822" s="364">
        <v>608840.39</v>
      </c>
    </row>
    <row r="4823" spans="1:5" ht="12.75">
      <c r="A4823" s="365">
        <v>9912</v>
      </c>
      <c r="B4823" s="365" t="s">
        <v>36537</v>
      </c>
      <c r="C4823" s="365" t="s">
        <v>1583</v>
      </c>
      <c r="D4823" s="365" t="s">
        <v>1586</v>
      </c>
      <c r="E4823" s="364">
        <v>2450000</v>
      </c>
    </row>
    <row r="4824" spans="1:5" ht="12.75">
      <c r="A4824" s="365">
        <v>9921</v>
      </c>
      <c r="B4824" s="365" t="s">
        <v>36538</v>
      </c>
      <c r="C4824" s="365" t="s">
        <v>1583</v>
      </c>
      <c r="D4824" s="365" t="s">
        <v>1586</v>
      </c>
      <c r="E4824" s="364">
        <v>1263825.8799999999</v>
      </c>
    </row>
    <row r="4825" spans="1:5" ht="12.75">
      <c r="A4825" s="365">
        <v>21112</v>
      </c>
      <c r="B4825" s="365" t="s">
        <v>36539</v>
      </c>
      <c r="C4825" s="365" t="s">
        <v>1583</v>
      </c>
      <c r="D4825" s="365" t="s">
        <v>1584</v>
      </c>
      <c r="E4825" s="366">
        <v>221.32</v>
      </c>
    </row>
    <row r="4826" spans="1:5" ht="12.75">
      <c r="A4826" s="365">
        <v>10228</v>
      </c>
      <c r="B4826" s="365" t="s">
        <v>36540</v>
      </c>
      <c r="C4826" s="365" t="s">
        <v>1583</v>
      </c>
      <c r="D4826" s="365" t="s">
        <v>1588</v>
      </c>
      <c r="E4826" s="366">
        <v>257.11</v>
      </c>
    </row>
    <row r="4827" spans="1:5" ht="12.75">
      <c r="A4827" s="365">
        <v>11781</v>
      </c>
      <c r="B4827" s="365" t="s">
        <v>36541</v>
      </c>
      <c r="C4827" s="365" t="s">
        <v>1583</v>
      </c>
      <c r="D4827" s="365" t="s">
        <v>1584</v>
      </c>
      <c r="E4827" s="366">
        <v>208.29</v>
      </c>
    </row>
    <row r="4828" spans="1:5" ht="12.75">
      <c r="A4828" s="365">
        <v>37588</v>
      </c>
      <c r="B4828" s="365" t="s">
        <v>36542</v>
      </c>
      <c r="C4828" s="365" t="s">
        <v>1583</v>
      </c>
      <c r="D4828" s="365" t="s">
        <v>1584</v>
      </c>
      <c r="E4828" s="366">
        <v>55.54</v>
      </c>
    </row>
    <row r="4829" spans="1:5" ht="12.75">
      <c r="A4829" s="365">
        <v>11746</v>
      </c>
      <c r="B4829" s="365" t="s">
        <v>36543</v>
      </c>
      <c r="C4829" s="365" t="s">
        <v>1583</v>
      </c>
      <c r="D4829" s="365" t="s">
        <v>1584</v>
      </c>
      <c r="E4829" s="366">
        <v>90.38</v>
      </c>
    </row>
    <row r="4830" spans="1:5" ht="12.75">
      <c r="A4830" s="365">
        <v>11751</v>
      </c>
      <c r="B4830" s="365" t="s">
        <v>36544</v>
      </c>
      <c r="C4830" s="365" t="s">
        <v>1583</v>
      </c>
      <c r="D4830" s="365" t="s">
        <v>1584</v>
      </c>
      <c r="E4830" s="366">
        <v>162.32</v>
      </c>
    </row>
    <row r="4831" spans="1:5" ht="12.75">
      <c r="A4831" s="365">
        <v>11750</v>
      </c>
      <c r="B4831" s="365" t="s">
        <v>36545</v>
      </c>
      <c r="C4831" s="365" t="s">
        <v>1583</v>
      </c>
      <c r="D4831" s="365" t="s">
        <v>1584</v>
      </c>
      <c r="E4831" s="366">
        <v>134.69999999999999</v>
      </c>
    </row>
    <row r="4832" spans="1:5" ht="12.75">
      <c r="A4832" s="365">
        <v>11748</v>
      </c>
      <c r="B4832" s="365" t="s">
        <v>36546</v>
      </c>
      <c r="C4832" s="365" t="s">
        <v>1583</v>
      </c>
      <c r="D4832" s="365" t="s">
        <v>1584</v>
      </c>
      <c r="E4832" s="366">
        <v>58</v>
      </c>
    </row>
    <row r="4833" spans="1:5" ht="12.75">
      <c r="A4833" s="365">
        <v>11747</v>
      </c>
      <c r="B4833" s="365" t="s">
        <v>36547</v>
      </c>
      <c r="C4833" s="365" t="s">
        <v>1583</v>
      </c>
      <c r="D4833" s="365" t="s">
        <v>1584</v>
      </c>
      <c r="E4833" s="366">
        <v>250.3</v>
      </c>
    </row>
    <row r="4834" spans="1:5" ht="12.75">
      <c r="A4834" s="365">
        <v>11749</v>
      </c>
      <c r="B4834" s="365" t="s">
        <v>36548</v>
      </c>
      <c r="C4834" s="365" t="s">
        <v>1583</v>
      </c>
      <c r="D4834" s="365" t="s">
        <v>1584</v>
      </c>
      <c r="E4834" s="366">
        <v>66.94</v>
      </c>
    </row>
    <row r="4835" spans="1:5" ht="12.75">
      <c r="A4835" s="365">
        <v>10236</v>
      </c>
      <c r="B4835" s="365" t="s">
        <v>36549</v>
      </c>
      <c r="C4835" s="365" t="s">
        <v>1583</v>
      </c>
      <c r="D4835" s="365" t="s">
        <v>1584</v>
      </c>
      <c r="E4835" s="366">
        <v>96.09</v>
      </c>
    </row>
    <row r="4836" spans="1:5" ht="12.75">
      <c r="A4836" s="365">
        <v>10233</v>
      </c>
      <c r="B4836" s="365" t="s">
        <v>36550</v>
      </c>
      <c r="C4836" s="365" t="s">
        <v>1583</v>
      </c>
      <c r="D4836" s="365" t="s">
        <v>1584</v>
      </c>
      <c r="E4836" s="366">
        <v>90.05</v>
      </c>
    </row>
    <row r="4837" spans="1:5" ht="12.75">
      <c r="A4837" s="365">
        <v>10234</v>
      </c>
      <c r="B4837" s="365" t="s">
        <v>36551</v>
      </c>
      <c r="C4837" s="365" t="s">
        <v>1583</v>
      </c>
      <c r="D4837" s="365" t="s">
        <v>1584</v>
      </c>
      <c r="E4837" s="366">
        <v>56.72</v>
      </c>
    </row>
    <row r="4838" spans="1:5" ht="12.75">
      <c r="A4838" s="365">
        <v>10231</v>
      </c>
      <c r="B4838" s="365" t="s">
        <v>36552</v>
      </c>
      <c r="C4838" s="365" t="s">
        <v>1583</v>
      </c>
      <c r="D4838" s="365" t="s">
        <v>1584</v>
      </c>
      <c r="E4838" s="366">
        <v>260.12</v>
      </c>
    </row>
    <row r="4839" spans="1:5" ht="12.75">
      <c r="A4839" s="365">
        <v>10232</v>
      </c>
      <c r="B4839" s="365" t="s">
        <v>36553</v>
      </c>
      <c r="C4839" s="365" t="s">
        <v>1583</v>
      </c>
      <c r="D4839" s="365" t="s">
        <v>1584</v>
      </c>
      <c r="E4839" s="366">
        <v>145.56</v>
      </c>
    </row>
    <row r="4840" spans="1:5" ht="12.75">
      <c r="A4840" s="365">
        <v>10229</v>
      </c>
      <c r="B4840" s="365" t="s">
        <v>36554</v>
      </c>
      <c r="C4840" s="365" t="s">
        <v>1583</v>
      </c>
      <c r="D4840" s="365" t="s">
        <v>1588</v>
      </c>
      <c r="E4840" s="366">
        <v>51.3</v>
      </c>
    </row>
    <row r="4841" spans="1:5" ht="12.75">
      <c r="A4841" s="365">
        <v>10235</v>
      </c>
      <c r="B4841" s="365" t="s">
        <v>36555</v>
      </c>
      <c r="C4841" s="365" t="s">
        <v>1583</v>
      </c>
      <c r="D4841" s="365" t="s">
        <v>1584</v>
      </c>
      <c r="E4841" s="366">
        <v>356.59</v>
      </c>
    </row>
    <row r="4842" spans="1:5" ht="12.75">
      <c r="A4842" s="365">
        <v>10230</v>
      </c>
      <c r="B4842" s="365" t="s">
        <v>36556</v>
      </c>
      <c r="C4842" s="365" t="s">
        <v>1583</v>
      </c>
      <c r="D4842" s="365" t="s">
        <v>1584</v>
      </c>
      <c r="E4842" s="366">
        <v>627.57000000000005</v>
      </c>
    </row>
    <row r="4843" spans="1:5" ht="12.75">
      <c r="A4843" s="365">
        <v>10409</v>
      </c>
      <c r="B4843" s="365" t="s">
        <v>36557</v>
      </c>
      <c r="C4843" s="365" t="s">
        <v>1583</v>
      </c>
      <c r="D4843" s="365" t="s">
        <v>1584</v>
      </c>
      <c r="E4843" s="366">
        <v>186.44</v>
      </c>
    </row>
    <row r="4844" spans="1:5" ht="12.75">
      <c r="A4844" s="365">
        <v>10411</v>
      </c>
      <c r="B4844" s="365" t="s">
        <v>36558</v>
      </c>
      <c r="C4844" s="365" t="s">
        <v>1583</v>
      </c>
      <c r="D4844" s="365" t="s">
        <v>1584</v>
      </c>
      <c r="E4844" s="366">
        <v>166.83</v>
      </c>
    </row>
    <row r="4845" spans="1:5" ht="12.75">
      <c r="A4845" s="365">
        <v>10404</v>
      </c>
      <c r="B4845" s="365" t="s">
        <v>36559</v>
      </c>
      <c r="C4845" s="365" t="s">
        <v>1583</v>
      </c>
      <c r="D4845" s="365" t="s">
        <v>1584</v>
      </c>
      <c r="E4845" s="366">
        <v>67.66</v>
      </c>
    </row>
    <row r="4846" spans="1:5" ht="12.75">
      <c r="A4846" s="365">
        <v>10410</v>
      </c>
      <c r="B4846" s="365" t="s">
        <v>36560</v>
      </c>
      <c r="C4846" s="365" t="s">
        <v>1583</v>
      </c>
      <c r="D4846" s="365" t="s">
        <v>1584</v>
      </c>
      <c r="E4846" s="366">
        <v>111.44</v>
      </c>
    </row>
    <row r="4847" spans="1:5" ht="12.75">
      <c r="A4847" s="365">
        <v>10405</v>
      </c>
      <c r="B4847" s="365" t="s">
        <v>36561</v>
      </c>
      <c r="C4847" s="365" t="s">
        <v>1583</v>
      </c>
      <c r="D4847" s="365" t="s">
        <v>1584</v>
      </c>
      <c r="E4847" s="366">
        <v>373.54</v>
      </c>
    </row>
    <row r="4848" spans="1:5" ht="12.75">
      <c r="A4848" s="365">
        <v>10408</v>
      </c>
      <c r="B4848" s="365" t="s">
        <v>36562</v>
      </c>
      <c r="C4848" s="365" t="s">
        <v>1583</v>
      </c>
      <c r="D4848" s="365" t="s">
        <v>1584</v>
      </c>
      <c r="E4848" s="366">
        <v>261.20999999999998</v>
      </c>
    </row>
    <row r="4849" spans="1:5" ht="12.75">
      <c r="A4849" s="365">
        <v>10412</v>
      </c>
      <c r="B4849" s="365" t="s">
        <v>36563</v>
      </c>
      <c r="C4849" s="365" t="s">
        <v>1583</v>
      </c>
      <c r="D4849" s="365" t="s">
        <v>1584</v>
      </c>
      <c r="E4849" s="366">
        <v>81.99</v>
      </c>
    </row>
    <row r="4850" spans="1:5" ht="12.75">
      <c r="A4850" s="365">
        <v>10406</v>
      </c>
      <c r="B4850" s="365" t="s">
        <v>36564</v>
      </c>
      <c r="C4850" s="365" t="s">
        <v>1583</v>
      </c>
      <c r="D4850" s="365" t="s">
        <v>1584</v>
      </c>
      <c r="E4850" s="366">
        <v>515.94000000000005</v>
      </c>
    </row>
    <row r="4851" spans="1:5" ht="12.75">
      <c r="A4851" s="365">
        <v>10407</v>
      </c>
      <c r="B4851" s="365" t="s">
        <v>36565</v>
      </c>
      <c r="C4851" s="365" t="s">
        <v>1583</v>
      </c>
      <c r="D4851" s="365" t="s">
        <v>1584</v>
      </c>
      <c r="E4851" s="366">
        <v>800.22</v>
      </c>
    </row>
    <row r="4852" spans="1:5" ht="12.75">
      <c r="A4852" s="365">
        <v>10416</v>
      </c>
      <c r="B4852" s="365" t="s">
        <v>36566</v>
      </c>
      <c r="C4852" s="365" t="s">
        <v>1583</v>
      </c>
      <c r="D4852" s="365" t="s">
        <v>1584</v>
      </c>
      <c r="E4852" s="366">
        <v>99.26</v>
      </c>
    </row>
    <row r="4853" spans="1:5" ht="12.75">
      <c r="A4853" s="365">
        <v>10419</v>
      </c>
      <c r="B4853" s="365" t="s">
        <v>36567</v>
      </c>
      <c r="C4853" s="365" t="s">
        <v>1583</v>
      </c>
      <c r="D4853" s="365" t="s">
        <v>1584</v>
      </c>
      <c r="E4853" s="366">
        <v>86.15</v>
      </c>
    </row>
    <row r="4854" spans="1:5" ht="12.75">
      <c r="A4854" s="365">
        <v>21092</v>
      </c>
      <c r="B4854" s="365" t="s">
        <v>36568</v>
      </c>
      <c r="C4854" s="365" t="s">
        <v>1583</v>
      </c>
      <c r="D4854" s="365" t="s">
        <v>1584</v>
      </c>
      <c r="E4854" s="366">
        <v>49.25</v>
      </c>
    </row>
    <row r="4855" spans="1:5" ht="12.75">
      <c r="A4855" s="365">
        <v>10418</v>
      </c>
      <c r="B4855" s="365" t="s">
        <v>36569</v>
      </c>
      <c r="C4855" s="365" t="s">
        <v>1583</v>
      </c>
      <c r="D4855" s="365" t="s">
        <v>1584</v>
      </c>
      <c r="E4855" s="366">
        <v>57.43</v>
      </c>
    </row>
    <row r="4856" spans="1:5" ht="12.75">
      <c r="A4856" s="365">
        <v>12657</v>
      </c>
      <c r="B4856" s="365" t="s">
        <v>36570</v>
      </c>
      <c r="C4856" s="365" t="s">
        <v>1583</v>
      </c>
      <c r="D4856" s="365" t="s">
        <v>1584</v>
      </c>
      <c r="E4856" s="366">
        <v>231.75</v>
      </c>
    </row>
    <row r="4857" spans="1:5" ht="12.75">
      <c r="A4857" s="365">
        <v>10417</v>
      </c>
      <c r="B4857" s="365" t="s">
        <v>36571</v>
      </c>
      <c r="C4857" s="365" t="s">
        <v>1583</v>
      </c>
      <c r="D4857" s="365" t="s">
        <v>1584</v>
      </c>
      <c r="E4857" s="366">
        <v>144.62</v>
      </c>
    </row>
    <row r="4858" spans="1:5" ht="12.75">
      <c r="A4858" s="365">
        <v>10413</v>
      </c>
      <c r="B4858" s="365" t="s">
        <v>36572</v>
      </c>
      <c r="C4858" s="365" t="s">
        <v>1583</v>
      </c>
      <c r="D4858" s="365" t="s">
        <v>1584</v>
      </c>
      <c r="E4858" s="366">
        <v>52.56</v>
      </c>
    </row>
    <row r="4859" spans="1:5" ht="12.75">
      <c r="A4859" s="365">
        <v>10414</v>
      </c>
      <c r="B4859" s="365" t="s">
        <v>36573</v>
      </c>
      <c r="C4859" s="365" t="s">
        <v>1583</v>
      </c>
      <c r="D4859" s="365" t="s">
        <v>1584</v>
      </c>
      <c r="E4859" s="366">
        <v>316.47000000000003</v>
      </c>
    </row>
    <row r="4860" spans="1:5" ht="12.75">
      <c r="A4860" s="365">
        <v>10415</v>
      </c>
      <c r="B4860" s="365" t="s">
        <v>36574</v>
      </c>
      <c r="C4860" s="365" t="s">
        <v>1583</v>
      </c>
      <c r="D4860" s="365" t="s">
        <v>1584</v>
      </c>
      <c r="E4860" s="366">
        <v>549.25</v>
      </c>
    </row>
    <row r="4861" spans="1:5" ht="12.75">
      <c r="A4861" s="365">
        <v>38643</v>
      </c>
      <c r="B4861" s="365" t="s">
        <v>36575</v>
      </c>
      <c r="C4861" s="365" t="s">
        <v>1583</v>
      </c>
      <c r="D4861" s="365" t="s">
        <v>1584</v>
      </c>
      <c r="E4861" s="366">
        <v>44.14</v>
      </c>
    </row>
    <row r="4862" spans="1:5" ht="12.75">
      <c r="A4862" s="365">
        <v>6157</v>
      </c>
      <c r="B4862" s="365" t="s">
        <v>36576</v>
      </c>
      <c r="C4862" s="365" t="s">
        <v>1583</v>
      </c>
      <c r="D4862" s="365" t="s">
        <v>1584</v>
      </c>
      <c r="E4862" s="366">
        <v>60.3</v>
      </c>
    </row>
    <row r="4863" spans="1:5" ht="12.75">
      <c r="A4863" s="365">
        <v>6158</v>
      </c>
      <c r="B4863" s="365" t="s">
        <v>36577</v>
      </c>
      <c r="C4863" s="365" t="s">
        <v>1583</v>
      </c>
      <c r="D4863" s="365" t="s">
        <v>1584</v>
      </c>
      <c r="E4863" s="366">
        <v>6.83</v>
      </c>
    </row>
    <row r="4864" spans="1:5" ht="12.75">
      <c r="A4864" s="365">
        <v>6153</v>
      </c>
      <c r="B4864" s="365" t="s">
        <v>36578</v>
      </c>
      <c r="C4864" s="365" t="s">
        <v>1583</v>
      </c>
      <c r="D4864" s="365" t="s">
        <v>1584</v>
      </c>
      <c r="E4864" s="366">
        <v>4.7</v>
      </c>
    </row>
    <row r="4865" spans="1:5" ht="12.75">
      <c r="A4865" s="365">
        <v>6156</v>
      </c>
      <c r="B4865" s="365" t="s">
        <v>36579</v>
      </c>
      <c r="C4865" s="365" t="s">
        <v>1583</v>
      </c>
      <c r="D4865" s="365" t="s">
        <v>1584</v>
      </c>
      <c r="E4865" s="366">
        <v>5.86</v>
      </c>
    </row>
    <row r="4866" spans="1:5" ht="12.75">
      <c r="A4866" s="365">
        <v>6154</v>
      </c>
      <c r="B4866" s="365" t="s">
        <v>36580</v>
      </c>
      <c r="C4866" s="365" t="s">
        <v>1583</v>
      </c>
      <c r="D4866" s="365" t="s">
        <v>1584</v>
      </c>
      <c r="E4866" s="366">
        <v>8.36</v>
      </c>
    </row>
    <row r="4867" spans="1:5" ht="12.75">
      <c r="A4867" s="365">
        <v>6155</v>
      </c>
      <c r="B4867" s="365" t="s">
        <v>36581</v>
      </c>
      <c r="C4867" s="365" t="s">
        <v>1583</v>
      </c>
      <c r="D4867" s="365" t="s">
        <v>1584</v>
      </c>
      <c r="E4867" s="366">
        <v>19.239999999999998</v>
      </c>
    </row>
    <row r="4868" spans="1:5" ht="12.75">
      <c r="A4868" s="365">
        <v>43595</v>
      </c>
      <c r="B4868" s="365" t="s">
        <v>36582</v>
      </c>
      <c r="C4868" s="365" t="s">
        <v>1583</v>
      </c>
      <c r="D4868" s="365" t="s">
        <v>1584</v>
      </c>
      <c r="E4868" s="366">
        <v>18.13</v>
      </c>
    </row>
    <row r="4869" spans="1:5" ht="12.75">
      <c r="A4869" s="365">
        <v>43596</v>
      </c>
      <c r="B4869" s="365" t="s">
        <v>36583</v>
      </c>
      <c r="C4869" s="365" t="s">
        <v>1583</v>
      </c>
      <c r="D4869" s="365" t="s">
        <v>1584</v>
      </c>
      <c r="E4869" s="366">
        <v>20.95</v>
      </c>
    </row>
    <row r="4870" spans="1:5" ht="12.75">
      <c r="A4870" s="365">
        <v>38108</v>
      </c>
      <c r="B4870" s="365" t="s">
        <v>36584</v>
      </c>
      <c r="C4870" s="365" t="s">
        <v>1583</v>
      </c>
      <c r="D4870" s="365" t="s">
        <v>1584</v>
      </c>
      <c r="E4870" s="366">
        <v>56.24</v>
      </c>
    </row>
    <row r="4871" spans="1:5" ht="12.75">
      <c r="A4871" s="365">
        <v>38087</v>
      </c>
      <c r="B4871" s="365" t="s">
        <v>36585</v>
      </c>
      <c r="C4871" s="365" t="s">
        <v>1583</v>
      </c>
      <c r="D4871" s="365" t="s">
        <v>1584</v>
      </c>
      <c r="E4871" s="366">
        <v>72.34</v>
      </c>
    </row>
    <row r="4872" spans="1:5" ht="12.75">
      <c r="A4872" s="365">
        <v>38109</v>
      </c>
      <c r="B4872" s="365" t="s">
        <v>36586</v>
      </c>
      <c r="C4872" s="365" t="s">
        <v>1583</v>
      </c>
      <c r="D4872" s="365" t="s">
        <v>1584</v>
      </c>
      <c r="E4872" s="366">
        <v>89.89</v>
      </c>
    </row>
    <row r="4873" spans="1:5" ht="12.75">
      <c r="A4873" s="365">
        <v>38088</v>
      </c>
      <c r="B4873" s="365" t="s">
        <v>36587</v>
      </c>
      <c r="C4873" s="365" t="s">
        <v>1583</v>
      </c>
      <c r="D4873" s="365" t="s">
        <v>1584</v>
      </c>
      <c r="E4873" s="366">
        <v>94.52</v>
      </c>
    </row>
    <row r="4874" spans="1:5" ht="12.75">
      <c r="A4874" s="365">
        <v>38110</v>
      </c>
      <c r="B4874" s="365" t="s">
        <v>36588</v>
      </c>
      <c r="C4874" s="365" t="s">
        <v>1583</v>
      </c>
      <c r="D4874" s="365" t="s">
        <v>1584</v>
      </c>
      <c r="E4874" s="366">
        <v>34.58</v>
      </c>
    </row>
    <row r="4875" spans="1:5" ht="12.75">
      <c r="A4875" s="365">
        <v>38089</v>
      </c>
      <c r="B4875" s="365" t="s">
        <v>36589</v>
      </c>
      <c r="C4875" s="365" t="s">
        <v>1583</v>
      </c>
      <c r="D4875" s="365" t="s">
        <v>1584</v>
      </c>
      <c r="E4875" s="366">
        <v>60.25</v>
      </c>
    </row>
    <row r="4876" spans="1:5" ht="12.75">
      <c r="A4876" s="365">
        <v>38111</v>
      </c>
      <c r="B4876" s="365" t="s">
        <v>36590</v>
      </c>
      <c r="C4876" s="365" t="s">
        <v>1583</v>
      </c>
      <c r="D4876" s="365" t="s">
        <v>1584</v>
      </c>
      <c r="E4876" s="366">
        <v>38.67</v>
      </c>
    </row>
    <row r="4877" spans="1:5" ht="12.75">
      <c r="A4877" s="365">
        <v>38090</v>
      </c>
      <c r="B4877" s="365" t="s">
        <v>36591</v>
      </c>
      <c r="C4877" s="365" t="s">
        <v>1583</v>
      </c>
      <c r="D4877" s="365" t="s">
        <v>1584</v>
      </c>
      <c r="E4877" s="366">
        <v>62.28</v>
      </c>
    </row>
    <row r="4878" spans="1:5" ht="12.75">
      <c r="A4878" s="365">
        <v>13726</v>
      </c>
      <c r="B4878" s="365" t="s">
        <v>36592</v>
      </c>
      <c r="C4878" s="365" t="s">
        <v>1583</v>
      </c>
      <c r="D4878" s="365" t="s">
        <v>1586</v>
      </c>
      <c r="E4878" s="364">
        <v>80770.91</v>
      </c>
    </row>
    <row r="4879" spans="1:5" ht="12.75">
      <c r="A4879" s="365">
        <v>38400</v>
      </c>
      <c r="B4879" s="365" t="s">
        <v>36593</v>
      </c>
      <c r="C4879" s="365" t="s">
        <v>1583</v>
      </c>
      <c r="D4879" s="365" t="s">
        <v>1584</v>
      </c>
      <c r="E4879" s="366">
        <v>21.68</v>
      </c>
    </row>
    <row r="4880" spans="1:5" ht="12.75">
      <c r="A4880" s="365">
        <v>12627</v>
      </c>
      <c r="B4880" s="365" t="s">
        <v>36594</v>
      </c>
      <c r="C4880" s="365" t="s">
        <v>1583</v>
      </c>
      <c r="D4880" s="365" t="s">
        <v>1584</v>
      </c>
      <c r="E4880" s="366">
        <v>2.0299999999999998</v>
      </c>
    </row>
    <row r="4881" spans="1:5" ht="12.75">
      <c r="A4881" s="365">
        <v>39996</v>
      </c>
      <c r="B4881" s="365" t="s">
        <v>36595</v>
      </c>
      <c r="C4881" s="365" t="s">
        <v>1589</v>
      </c>
      <c r="D4881" s="365" t="s">
        <v>1584</v>
      </c>
      <c r="E4881" s="366">
        <v>3.47</v>
      </c>
    </row>
    <row r="4882" spans="1:5" ht="12.75">
      <c r="A4882" s="365">
        <v>10478</v>
      </c>
      <c r="B4882" s="365" t="s">
        <v>36596</v>
      </c>
      <c r="C4882" s="365" t="s">
        <v>1591</v>
      </c>
      <c r="D4882" s="365" t="s">
        <v>1588</v>
      </c>
      <c r="E4882" s="366">
        <v>37.799999999999997</v>
      </c>
    </row>
    <row r="4883" spans="1:5" ht="12.75">
      <c r="A4883" s="365">
        <v>10481</v>
      </c>
      <c r="B4883" s="365" t="s">
        <v>36597</v>
      </c>
      <c r="C4883" s="365" t="s">
        <v>1591</v>
      </c>
      <c r="D4883" s="365" t="s">
        <v>1584</v>
      </c>
      <c r="E4883" s="366">
        <v>33.61</v>
      </c>
    </row>
    <row r="4884" spans="1:5" ht="12.75">
      <c r="A4884" s="365">
        <v>10475</v>
      </c>
      <c r="B4884" s="365" t="s">
        <v>36598</v>
      </c>
      <c r="C4884" s="365" t="s">
        <v>1591</v>
      </c>
      <c r="D4884" s="365" t="s">
        <v>1584</v>
      </c>
      <c r="E4884" s="366">
        <v>32.53</v>
      </c>
    </row>
    <row r="4885" spans="1:5" ht="12.75">
      <c r="A4885" s="365">
        <v>4031</v>
      </c>
      <c r="B4885" s="365" t="s">
        <v>36599</v>
      </c>
      <c r="C4885" s="365" t="s">
        <v>1585</v>
      </c>
      <c r="D4885" s="365" t="s">
        <v>1584</v>
      </c>
      <c r="E4885" s="366">
        <v>41.02</v>
      </c>
    </row>
    <row r="4886" spans="1:5" ht="12.75">
      <c r="A4886" s="365">
        <v>4030</v>
      </c>
      <c r="B4886" s="365" t="s">
        <v>36600</v>
      </c>
      <c r="C4886" s="365" t="s">
        <v>1585</v>
      </c>
      <c r="D4886" s="365" t="s">
        <v>1584</v>
      </c>
      <c r="E4886" s="366">
        <v>8.73</v>
      </c>
    </row>
    <row r="4887" spans="1:5" ht="12.75">
      <c r="A4887" s="365">
        <v>39399</v>
      </c>
      <c r="B4887" s="365" t="s">
        <v>36601</v>
      </c>
      <c r="C4887" s="365" t="s">
        <v>1583</v>
      </c>
      <c r="D4887" s="365" t="s">
        <v>1586</v>
      </c>
      <c r="E4887" s="364">
        <v>1513.42</v>
      </c>
    </row>
    <row r="4888" spans="1:5" ht="12.75">
      <c r="A4888" s="365">
        <v>39400</v>
      </c>
      <c r="B4888" s="365" t="s">
        <v>36602</v>
      </c>
      <c r="C4888" s="365" t="s">
        <v>1583</v>
      </c>
      <c r="D4888" s="365" t="s">
        <v>1586</v>
      </c>
      <c r="E4888" s="364">
        <v>1645.02</v>
      </c>
    </row>
    <row r="4889" spans="1:5" ht="12.75">
      <c r="A4889" s="365">
        <v>39401</v>
      </c>
      <c r="B4889" s="365" t="s">
        <v>36603</v>
      </c>
      <c r="C4889" s="365" t="s">
        <v>1583</v>
      </c>
      <c r="D4889" s="365" t="s">
        <v>1586</v>
      </c>
      <c r="E4889" s="364">
        <v>1845.32</v>
      </c>
    </row>
    <row r="4890" spans="1:5" ht="12.75">
      <c r="A4890" s="365">
        <v>11652</v>
      </c>
      <c r="B4890" s="365" t="s">
        <v>36604</v>
      </c>
      <c r="C4890" s="365" t="s">
        <v>1583</v>
      </c>
      <c r="D4890" s="365" t="s">
        <v>1586</v>
      </c>
      <c r="E4890" s="364">
        <v>3970</v>
      </c>
    </row>
    <row r="4891" spans="1:5" ht="12.75">
      <c r="A4891" s="365">
        <v>13896</v>
      </c>
      <c r="B4891" s="365" t="s">
        <v>36605</v>
      </c>
      <c r="C4891" s="365" t="s">
        <v>1583</v>
      </c>
      <c r="D4891" s="365" t="s">
        <v>1586</v>
      </c>
      <c r="E4891" s="364">
        <v>3561.43</v>
      </c>
    </row>
    <row r="4892" spans="1:5" ht="12.75">
      <c r="A4892" s="365">
        <v>13475</v>
      </c>
      <c r="B4892" s="365" t="s">
        <v>36606</v>
      </c>
      <c r="C4892" s="365" t="s">
        <v>1583</v>
      </c>
      <c r="D4892" s="365" t="s">
        <v>1586</v>
      </c>
      <c r="E4892" s="364">
        <v>4338.26</v>
      </c>
    </row>
    <row r="4893" spans="1:5" ht="12.75">
      <c r="A4893" s="365">
        <v>44491</v>
      </c>
      <c r="B4893" s="365" t="s">
        <v>36607</v>
      </c>
      <c r="C4893" s="365" t="s">
        <v>1583</v>
      </c>
      <c r="D4893" s="365" t="s">
        <v>1586</v>
      </c>
      <c r="E4893" s="364">
        <v>4913566.22</v>
      </c>
    </row>
    <row r="4894" spans="1:5" ht="12.75">
      <c r="A4894" s="365">
        <v>44470</v>
      </c>
      <c r="B4894" s="365" t="s">
        <v>36608</v>
      </c>
      <c r="C4894" s="365" t="s">
        <v>1583</v>
      </c>
      <c r="D4894" s="365" t="s">
        <v>1586</v>
      </c>
      <c r="E4894" s="364">
        <v>2068554.35</v>
      </c>
    </row>
    <row r="4895" spans="1:5" ht="12.75">
      <c r="A4895" s="365">
        <v>13476</v>
      </c>
      <c r="B4895" s="365" t="s">
        <v>36609</v>
      </c>
      <c r="C4895" s="365" t="s">
        <v>1583</v>
      </c>
      <c r="D4895" s="365" t="s">
        <v>1586</v>
      </c>
      <c r="E4895" s="364">
        <v>2083544.02</v>
      </c>
    </row>
    <row r="4896" spans="1:5" ht="12.75">
      <c r="A4896" s="365">
        <v>10488</v>
      </c>
      <c r="B4896" s="365" t="s">
        <v>36610</v>
      </c>
      <c r="C4896" s="365" t="s">
        <v>1583</v>
      </c>
      <c r="D4896" s="365" t="s">
        <v>1586</v>
      </c>
      <c r="E4896" s="364">
        <v>2524236</v>
      </c>
    </row>
    <row r="4897" spans="1:5" ht="12.75">
      <c r="A4897" s="365">
        <v>13606</v>
      </c>
      <c r="B4897" s="365" t="s">
        <v>36611</v>
      </c>
      <c r="C4897" s="365" t="s">
        <v>1583</v>
      </c>
      <c r="D4897" s="365" t="s">
        <v>1586</v>
      </c>
      <c r="E4897" s="364">
        <v>2236436.9900000002</v>
      </c>
    </row>
    <row r="4898" spans="1:5" ht="12.75">
      <c r="A4898" s="365">
        <v>10489</v>
      </c>
      <c r="B4898" s="365" t="s">
        <v>36612</v>
      </c>
      <c r="C4898" s="365" t="s">
        <v>1587</v>
      </c>
      <c r="D4898" s="365" t="s">
        <v>1584</v>
      </c>
      <c r="E4898" s="366">
        <v>16.13</v>
      </c>
    </row>
    <row r="4899" spans="1:5" ht="12.75">
      <c r="A4899" s="365">
        <v>41073</v>
      </c>
      <c r="B4899" s="365" t="s">
        <v>36613</v>
      </c>
      <c r="C4899" s="365" t="s">
        <v>1593</v>
      </c>
      <c r="D4899" s="365" t="s">
        <v>1584</v>
      </c>
      <c r="E4899" s="364">
        <v>2836.05</v>
      </c>
    </row>
    <row r="4900" spans="1:5" ht="12.75">
      <c r="A4900" s="365">
        <v>34391</v>
      </c>
      <c r="B4900" s="365" t="s">
        <v>36614</v>
      </c>
      <c r="C4900" s="365" t="s">
        <v>1585</v>
      </c>
      <c r="D4900" s="365" t="s">
        <v>1584</v>
      </c>
      <c r="E4900" s="366">
        <v>723.53</v>
      </c>
    </row>
    <row r="4901" spans="1:5" ht="12.75">
      <c r="A4901" s="365">
        <v>10496</v>
      </c>
      <c r="B4901" s="365" t="s">
        <v>36615</v>
      </c>
      <c r="C4901" s="365" t="s">
        <v>1585</v>
      </c>
      <c r="D4901" s="365" t="s">
        <v>1584</v>
      </c>
      <c r="E4901" s="366">
        <v>629.70000000000005</v>
      </c>
    </row>
    <row r="4902" spans="1:5" ht="12.75">
      <c r="A4902" s="365">
        <v>10497</v>
      </c>
      <c r="B4902" s="365" t="s">
        <v>36616</v>
      </c>
      <c r="C4902" s="365" t="s">
        <v>1585</v>
      </c>
      <c r="D4902" s="365" t="s">
        <v>1584</v>
      </c>
      <c r="E4902" s="364">
        <v>1637.24</v>
      </c>
    </row>
    <row r="4903" spans="1:5" ht="12.75">
      <c r="A4903" s="365">
        <v>10504</v>
      </c>
      <c r="B4903" s="365" t="s">
        <v>36617</v>
      </c>
      <c r="C4903" s="365" t="s">
        <v>1585</v>
      </c>
      <c r="D4903" s="365" t="s">
        <v>1584</v>
      </c>
      <c r="E4903" s="364">
        <v>1914.31</v>
      </c>
    </row>
    <row r="4904" spans="1:5" ht="12.75">
      <c r="A4904" s="365">
        <v>34390</v>
      </c>
      <c r="B4904" s="365" t="s">
        <v>36618</v>
      </c>
      <c r="C4904" s="365" t="s">
        <v>1585</v>
      </c>
      <c r="D4904" s="365" t="s">
        <v>1584</v>
      </c>
      <c r="E4904" s="366">
        <v>564.21</v>
      </c>
    </row>
    <row r="4905" spans="1:5" ht="12.75">
      <c r="A4905" s="365">
        <v>34389</v>
      </c>
      <c r="B4905" s="365" t="s">
        <v>36619</v>
      </c>
      <c r="C4905" s="365" t="s">
        <v>1585</v>
      </c>
      <c r="D4905" s="365" t="s">
        <v>1584</v>
      </c>
      <c r="E4905" s="366">
        <v>176.31</v>
      </c>
    </row>
    <row r="4906" spans="1:5" ht="12.75">
      <c r="A4906" s="365">
        <v>34388</v>
      </c>
      <c r="B4906" s="365" t="s">
        <v>36620</v>
      </c>
      <c r="C4906" s="365" t="s">
        <v>1585</v>
      </c>
      <c r="D4906" s="365" t="s">
        <v>1584</v>
      </c>
      <c r="E4906" s="366">
        <v>250.59</v>
      </c>
    </row>
    <row r="4907" spans="1:5" ht="12.75">
      <c r="A4907" s="365">
        <v>34387</v>
      </c>
      <c r="B4907" s="365" t="s">
        <v>36621</v>
      </c>
      <c r="C4907" s="365" t="s">
        <v>1585</v>
      </c>
      <c r="D4907" s="365" t="s">
        <v>1584</v>
      </c>
      <c r="E4907" s="366">
        <v>406.79</v>
      </c>
    </row>
    <row r="4908" spans="1:5" ht="12.75">
      <c r="A4908" s="365">
        <v>11188</v>
      </c>
      <c r="B4908" s="365" t="s">
        <v>36622</v>
      </c>
      <c r="C4908" s="365" t="s">
        <v>1585</v>
      </c>
      <c r="D4908" s="365" t="s">
        <v>1584</v>
      </c>
      <c r="E4908" s="366">
        <v>201.5</v>
      </c>
    </row>
    <row r="4909" spans="1:5" ht="12.75">
      <c r="A4909" s="365">
        <v>11189</v>
      </c>
      <c r="B4909" s="365" t="s">
        <v>36623</v>
      </c>
      <c r="C4909" s="365" t="s">
        <v>1585</v>
      </c>
      <c r="D4909" s="365" t="s">
        <v>1584</v>
      </c>
      <c r="E4909" s="366">
        <v>302.26</v>
      </c>
    </row>
    <row r="4910" spans="1:5" ht="12.75">
      <c r="A4910" s="365">
        <v>21107</v>
      </c>
      <c r="B4910" s="365" t="s">
        <v>36624</v>
      </c>
      <c r="C4910" s="365" t="s">
        <v>1585</v>
      </c>
      <c r="D4910" s="365" t="s">
        <v>1584</v>
      </c>
      <c r="E4910" s="366">
        <v>217.52</v>
      </c>
    </row>
    <row r="4911" spans="1:5" ht="12.75">
      <c r="A4911" s="365">
        <v>34386</v>
      </c>
      <c r="B4911" s="365" t="s">
        <v>36625</v>
      </c>
      <c r="C4911" s="365" t="s">
        <v>1585</v>
      </c>
      <c r="D4911" s="365" t="s">
        <v>1584</v>
      </c>
      <c r="E4911" s="366">
        <v>377.82</v>
      </c>
    </row>
    <row r="4912" spans="1:5" ht="12.75">
      <c r="A4912" s="365">
        <v>10490</v>
      </c>
      <c r="B4912" s="365" t="s">
        <v>36626</v>
      </c>
      <c r="C4912" s="365" t="s">
        <v>1585</v>
      </c>
      <c r="D4912" s="365" t="s">
        <v>1584</v>
      </c>
      <c r="E4912" s="366">
        <v>132.22999999999999</v>
      </c>
    </row>
    <row r="4913" spans="1:5" ht="12.75">
      <c r="A4913" s="365">
        <v>10492</v>
      </c>
      <c r="B4913" s="365" t="s">
        <v>36627</v>
      </c>
      <c r="C4913" s="365" t="s">
        <v>1585</v>
      </c>
      <c r="D4913" s="365" t="s">
        <v>1588</v>
      </c>
      <c r="E4913" s="366">
        <v>151.13</v>
      </c>
    </row>
    <row r="4914" spans="1:5" ht="12.75">
      <c r="A4914" s="365">
        <v>10493</v>
      </c>
      <c r="B4914" s="365" t="s">
        <v>36628</v>
      </c>
      <c r="C4914" s="365" t="s">
        <v>1585</v>
      </c>
      <c r="D4914" s="365" t="s">
        <v>1584</v>
      </c>
      <c r="E4914" s="366">
        <v>176.31</v>
      </c>
    </row>
    <row r="4915" spans="1:5" ht="12.75">
      <c r="A4915" s="365">
        <v>10491</v>
      </c>
      <c r="B4915" s="365" t="s">
        <v>36629</v>
      </c>
      <c r="C4915" s="365" t="s">
        <v>1585</v>
      </c>
      <c r="D4915" s="365" t="s">
        <v>1584</v>
      </c>
      <c r="E4915" s="366">
        <v>214.1</v>
      </c>
    </row>
    <row r="4916" spans="1:5" ht="12.75">
      <c r="A4916" s="365">
        <v>34385</v>
      </c>
      <c r="B4916" s="365" t="s">
        <v>36630</v>
      </c>
      <c r="C4916" s="365" t="s">
        <v>1585</v>
      </c>
      <c r="D4916" s="365" t="s">
        <v>1584</v>
      </c>
      <c r="E4916" s="366">
        <v>312.33</v>
      </c>
    </row>
    <row r="4917" spans="1:5" ht="12.75">
      <c r="A4917" s="365">
        <v>10499</v>
      </c>
      <c r="B4917" s="365" t="s">
        <v>36631</v>
      </c>
      <c r="C4917" s="365" t="s">
        <v>1585</v>
      </c>
      <c r="D4917" s="365" t="s">
        <v>1584</v>
      </c>
      <c r="E4917" s="366">
        <v>125.94</v>
      </c>
    </row>
    <row r="4918" spans="1:5" ht="12.75">
      <c r="A4918" s="365">
        <v>34384</v>
      </c>
      <c r="B4918" s="365" t="s">
        <v>36632</v>
      </c>
      <c r="C4918" s="365" t="s">
        <v>1585</v>
      </c>
      <c r="D4918" s="365" t="s">
        <v>1584</v>
      </c>
      <c r="E4918" s="366">
        <v>377.82</v>
      </c>
    </row>
    <row r="4919" spans="1:5" ht="12.75">
      <c r="A4919" s="365">
        <v>11185</v>
      </c>
      <c r="B4919" s="365" t="s">
        <v>36633</v>
      </c>
      <c r="C4919" s="365" t="s">
        <v>1585</v>
      </c>
      <c r="D4919" s="365" t="s">
        <v>1584</v>
      </c>
      <c r="E4919" s="366">
        <v>390.41</v>
      </c>
    </row>
    <row r="4920" spans="1:5" ht="12.75">
      <c r="A4920" s="365">
        <v>10507</v>
      </c>
      <c r="B4920" s="365" t="s">
        <v>36634</v>
      </c>
      <c r="C4920" s="365" t="s">
        <v>1585</v>
      </c>
      <c r="D4920" s="365" t="s">
        <v>1584</v>
      </c>
      <c r="E4920" s="366">
        <v>455.71</v>
      </c>
    </row>
    <row r="4921" spans="1:5" ht="12.75">
      <c r="A4921" s="365">
        <v>10505</v>
      </c>
      <c r="B4921" s="365" t="s">
        <v>36635</v>
      </c>
      <c r="C4921" s="365" t="s">
        <v>1585</v>
      </c>
      <c r="D4921" s="365" t="s">
        <v>1584</v>
      </c>
      <c r="E4921" s="366">
        <v>268.89999999999998</v>
      </c>
    </row>
    <row r="4922" spans="1:5" ht="12.75">
      <c r="A4922" s="365">
        <v>10506</v>
      </c>
      <c r="B4922" s="365" t="s">
        <v>36636</v>
      </c>
      <c r="C4922" s="365" t="s">
        <v>1585</v>
      </c>
      <c r="D4922" s="365" t="s">
        <v>1584</v>
      </c>
      <c r="E4922" s="366">
        <v>351.03</v>
      </c>
    </row>
    <row r="4923" spans="1:5" ht="12.75">
      <c r="A4923" s="365">
        <v>5031</v>
      </c>
      <c r="B4923" s="365" t="s">
        <v>36637</v>
      </c>
      <c r="C4923" s="365" t="s">
        <v>1585</v>
      </c>
      <c r="D4923" s="365" t="s">
        <v>1588</v>
      </c>
      <c r="E4923" s="366">
        <v>492.9</v>
      </c>
    </row>
    <row r="4924" spans="1:5" ht="12.75">
      <c r="A4924" s="365">
        <v>10502</v>
      </c>
      <c r="B4924" s="365" t="s">
        <v>36638</v>
      </c>
      <c r="C4924" s="365" t="s">
        <v>1585</v>
      </c>
      <c r="D4924" s="365" t="s">
        <v>1584</v>
      </c>
      <c r="E4924" s="366">
        <v>574.34</v>
      </c>
    </row>
    <row r="4925" spans="1:5" ht="12.75">
      <c r="A4925" s="365">
        <v>10501</v>
      </c>
      <c r="B4925" s="365" t="s">
        <v>36639</v>
      </c>
      <c r="C4925" s="365" t="s">
        <v>1585</v>
      </c>
      <c r="D4925" s="365" t="s">
        <v>1584</v>
      </c>
      <c r="E4925" s="366">
        <v>324.48</v>
      </c>
    </row>
    <row r="4926" spans="1:5" ht="12.75">
      <c r="A4926" s="365">
        <v>10503</v>
      </c>
      <c r="B4926" s="365" t="s">
        <v>36640</v>
      </c>
      <c r="C4926" s="365" t="s">
        <v>1585</v>
      </c>
      <c r="D4926" s="365" t="s">
        <v>1584</v>
      </c>
      <c r="E4926" s="366">
        <v>438.38</v>
      </c>
    </row>
    <row r="4927" spans="1:5" ht="12.75">
      <c r="A4927" s="365">
        <v>4500</v>
      </c>
      <c r="B4927" s="365" t="s">
        <v>36641</v>
      </c>
      <c r="C4927" s="365" t="s">
        <v>1589</v>
      </c>
      <c r="D4927" s="365" t="s">
        <v>1584</v>
      </c>
      <c r="E4927" s="366">
        <v>15.5</v>
      </c>
    </row>
    <row r="4928" spans="1:5" ht="12.75">
      <c r="A4928" s="365">
        <v>4448</v>
      </c>
      <c r="B4928" s="365" t="s">
        <v>36642</v>
      </c>
      <c r="C4928" s="365" t="s">
        <v>1589</v>
      </c>
      <c r="D4928" s="365" t="s">
        <v>1584</v>
      </c>
      <c r="E4928" s="366">
        <v>21.29</v>
      </c>
    </row>
    <row r="4929" spans="1:5" ht="12.75">
      <c r="A4929" s="365">
        <v>20213</v>
      </c>
      <c r="B4929" s="365" t="s">
        <v>36643</v>
      </c>
      <c r="C4929" s="365" t="s">
        <v>1589</v>
      </c>
      <c r="D4929" s="365" t="s">
        <v>1584</v>
      </c>
      <c r="E4929" s="366">
        <v>24.15</v>
      </c>
    </row>
    <row r="4930" spans="1:5" ht="12.75">
      <c r="A4930" s="365">
        <v>20211</v>
      </c>
      <c r="B4930" s="365" t="s">
        <v>36644</v>
      </c>
      <c r="C4930" s="365" t="s">
        <v>1589</v>
      </c>
      <c r="D4930" s="365" t="s">
        <v>1584</v>
      </c>
      <c r="E4930" s="366">
        <v>31.99</v>
      </c>
    </row>
    <row r="4931" spans="1:5" ht="12.75">
      <c r="A4931" s="365">
        <v>40270</v>
      </c>
      <c r="B4931" s="365" t="s">
        <v>36645</v>
      </c>
      <c r="C4931" s="365" t="s">
        <v>1589</v>
      </c>
      <c r="D4931" s="365" t="s">
        <v>1586</v>
      </c>
      <c r="E4931" s="366">
        <v>125.53</v>
      </c>
    </row>
    <row r="4932" spans="1:5" ht="12.75">
      <c r="A4932" s="365">
        <v>4425</v>
      </c>
      <c r="B4932" s="365" t="s">
        <v>36646</v>
      </c>
      <c r="C4932" s="365" t="s">
        <v>1589</v>
      </c>
      <c r="D4932" s="365" t="s">
        <v>1584</v>
      </c>
      <c r="E4932" s="366">
        <v>26.44</v>
      </c>
    </row>
    <row r="4933" spans="1:5" ht="12.75">
      <c r="A4933" s="365">
        <v>4472</v>
      </c>
      <c r="B4933" s="365" t="s">
        <v>36647</v>
      </c>
      <c r="C4933" s="365" t="s">
        <v>1589</v>
      </c>
      <c r="D4933" s="365" t="s">
        <v>1584</v>
      </c>
      <c r="E4933" s="366">
        <v>33.03</v>
      </c>
    </row>
    <row r="4934" spans="1:5" ht="12.75">
      <c r="A4934" s="365">
        <v>35272</v>
      </c>
      <c r="B4934" s="365" t="s">
        <v>36648</v>
      </c>
      <c r="C4934" s="365" t="s">
        <v>1589</v>
      </c>
      <c r="D4934" s="365" t="s">
        <v>1584</v>
      </c>
      <c r="E4934" s="366">
        <v>47.74</v>
      </c>
    </row>
    <row r="4935" spans="1:5" ht="12.75">
      <c r="A4935" s="365">
        <v>4481</v>
      </c>
      <c r="B4935" s="365" t="s">
        <v>36649</v>
      </c>
      <c r="C4935" s="365" t="s">
        <v>1589</v>
      </c>
      <c r="D4935" s="365" t="s">
        <v>1584</v>
      </c>
      <c r="E4935" s="366">
        <v>51.1</v>
      </c>
    </row>
    <row r="4936" spans="1:5" ht="12.75">
      <c r="A4936" s="365">
        <v>34345</v>
      </c>
      <c r="B4936" s="365" t="s">
        <v>36650</v>
      </c>
      <c r="C4936" s="365" t="s">
        <v>1587</v>
      </c>
      <c r="D4936" s="365" t="s">
        <v>1584</v>
      </c>
      <c r="E4936" s="366">
        <v>13.32</v>
      </c>
    </row>
    <row r="4937" spans="1:5" ht="12.75">
      <c r="A4937" s="365">
        <v>41096</v>
      </c>
      <c r="B4937" s="365" t="s">
        <v>36651</v>
      </c>
      <c r="C4937" s="365" t="s">
        <v>1593</v>
      </c>
      <c r="D4937" s="365" t="s">
        <v>1584</v>
      </c>
      <c r="E4937" s="364">
        <v>2338.8000000000002</v>
      </c>
    </row>
    <row r="4938" spans="1:5" ht="12.75">
      <c r="A4938" s="365">
        <v>41776</v>
      </c>
      <c r="B4938" s="365" t="s">
        <v>36652</v>
      </c>
      <c r="C4938" s="365" t="s">
        <v>1587</v>
      </c>
      <c r="D4938" s="365" t="s">
        <v>1584</v>
      </c>
      <c r="E4938" s="366">
        <v>18.25</v>
      </c>
    </row>
    <row r="4939" spans="1:5" ht="14.25">
      <c r="A4939"/>
      <c r="B4939"/>
      <c r="C4939"/>
      <c r="D4939"/>
      <c r="E4939" s="291"/>
    </row>
    <row r="4940" spans="1:5" ht="14.25">
      <c r="A4940"/>
      <c r="B4940"/>
      <c r="C4940"/>
      <c r="D4940"/>
      <c r="E4940" s="291"/>
    </row>
    <row r="4941" spans="1:5" ht="14.25">
      <c r="A4941"/>
      <c r="B4941"/>
      <c r="C4941"/>
      <c r="D4941"/>
      <c r="E4941" s="291"/>
    </row>
    <row r="4942" spans="1:5" ht="14.25">
      <c r="A4942"/>
      <c r="B4942"/>
      <c r="C4942"/>
      <c r="D4942"/>
      <c r="E4942" s="291"/>
    </row>
    <row r="4943" spans="1:5" ht="14.25">
      <c r="A4943"/>
      <c r="B4943"/>
      <c r="C4943"/>
      <c r="D4943"/>
      <c r="E4943" s="291"/>
    </row>
    <row r="4944" spans="1:5" ht="14.25">
      <c r="A4944"/>
      <c r="B4944"/>
      <c r="C4944"/>
      <c r="D4944"/>
      <c r="E4944" s="291"/>
    </row>
    <row r="4945" spans="1:5" ht="14.25">
      <c r="A4945"/>
      <c r="B4945"/>
      <c r="C4945"/>
      <c r="D4945"/>
      <c r="E4945" s="291"/>
    </row>
    <row r="4946" spans="1:5" ht="14.25">
      <c r="A4946"/>
      <c r="B4946"/>
      <c r="C4946"/>
      <c r="D4946"/>
      <c r="E4946" s="291"/>
    </row>
    <row r="4947" spans="1:5" ht="14.25">
      <c r="A4947"/>
      <c r="B4947"/>
      <c r="C4947"/>
      <c r="D4947"/>
      <c r="E4947" s="291"/>
    </row>
    <row r="4948" spans="1:5" ht="14.25">
      <c r="A4948"/>
      <c r="B4948"/>
      <c r="C4948"/>
      <c r="D4948"/>
      <c r="E4948" s="291"/>
    </row>
    <row r="4949" spans="1:5" ht="14.25">
      <c r="A4949"/>
      <c r="B4949"/>
      <c r="C4949"/>
      <c r="D4949"/>
      <c r="E4949" s="291"/>
    </row>
    <row r="4950" spans="1:5" ht="14.25">
      <c r="A4950"/>
      <c r="B4950"/>
      <c r="C4950"/>
      <c r="D4950"/>
      <c r="E4950" s="291"/>
    </row>
    <row r="4951" spans="1:5" ht="14.25">
      <c r="A4951"/>
      <c r="B4951"/>
      <c r="C4951"/>
      <c r="D4951"/>
      <c r="E4951" s="291"/>
    </row>
    <row r="4952" spans="1:5" ht="14.25">
      <c r="A4952"/>
      <c r="B4952"/>
      <c r="C4952"/>
      <c r="D4952"/>
      <c r="E4952" s="291"/>
    </row>
    <row r="4953" spans="1:5" ht="14.25">
      <c r="A4953"/>
      <c r="B4953"/>
      <c r="C4953"/>
      <c r="D4953"/>
      <c r="E4953" s="291"/>
    </row>
    <row r="4954" spans="1:5" ht="14.25">
      <c r="A4954"/>
      <c r="B4954"/>
      <c r="C4954"/>
      <c r="D4954"/>
      <c r="E4954" s="291"/>
    </row>
    <row r="4955" spans="1:5" ht="14.25">
      <c r="A4955"/>
      <c r="B4955"/>
      <c r="C4955"/>
      <c r="D4955"/>
      <c r="E4955" s="291"/>
    </row>
    <row r="4956" spans="1:5" ht="14.25">
      <c r="A4956"/>
      <c r="B4956"/>
      <c r="C4956"/>
      <c r="D4956"/>
      <c r="E4956" s="291"/>
    </row>
    <row r="4957" spans="1:5" ht="14.25">
      <c r="A4957"/>
      <c r="B4957"/>
      <c r="C4957"/>
      <c r="D4957"/>
      <c r="E4957" s="291"/>
    </row>
    <row r="4958" spans="1:5" ht="14.25">
      <c r="A4958"/>
      <c r="B4958"/>
      <c r="C4958"/>
      <c r="D4958"/>
      <c r="E4958" s="352"/>
    </row>
    <row r="4959" spans="1:5" ht="14.25">
      <c r="A4959"/>
      <c r="B4959"/>
      <c r="C4959"/>
      <c r="D4959"/>
      <c r="E4959" s="291"/>
    </row>
    <row r="4960" spans="1:5" ht="14.25">
      <c r="A4960"/>
      <c r="B4960"/>
      <c r="C4960"/>
      <c r="D4960"/>
      <c r="E4960" s="291"/>
    </row>
    <row r="4961" spans="1:5" ht="14.25">
      <c r="A4961"/>
      <c r="B4961"/>
      <c r="C4961"/>
      <c r="D4961"/>
      <c r="E4961" s="291"/>
    </row>
    <row r="4962" spans="1:5" ht="14.25">
      <c r="A4962"/>
      <c r="B4962"/>
      <c r="C4962"/>
      <c r="D4962"/>
      <c r="E4962" s="291"/>
    </row>
    <row r="4963" spans="1:5" ht="14.25">
      <c r="A4963"/>
      <c r="B4963"/>
      <c r="C4963"/>
      <c r="D4963"/>
      <c r="E4963" s="291"/>
    </row>
    <row r="4964" spans="1:5" ht="14.25">
      <c r="A4964"/>
      <c r="B4964"/>
      <c r="C4964"/>
      <c r="D4964"/>
      <c r="E4964" s="291"/>
    </row>
    <row r="4965" spans="1:5" ht="14.25">
      <c r="A4965"/>
      <c r="B4965"/>
      <c r="C4965"/>
      <c r="D4965"/>
      <c r="E4965" s="291"/>
    </row>
    <row r="4966" spans="1:5" ht="14.25">
      <c r="A4966"/>
      <c r="B4966"/>
      <c r="C4966"/>
      <c r="D4966"/>
      <c r="E4966" s="291"/>
    </row>
    <row r="4967" spans="1:5" ht="14.25">
      <c r="A4967"/>
      <c r="B4967"/>
      <c r="C4967"/>
      <c r="D4967"/>
      <c r="E4967" s="352"/>
    </row>
    <row r="4968" spans="1:5" ht="14.25">
      <c r="A4968"/>
      <c r="B4968"/>
      <c r="C4968"/>
      <c r="D4968"/>
      <c r="E4968" s="352"/>
    </row>
    <row r="4969" spans="1:5" ht="14.25">
      <c r="A4969"/>
      <c r="B4969"/>
      <c r="C4969"/>
      <c r="D4969"/>
      <c r="E4969" s="352"/>
    </row>
    <row r="4970" spans="1:5" ht="14.25">
      <c r="A4970"/>
      <c r="B4970"/>
      <c r="C4970"/>
      <c r="D4970"/>
      <c r="E4970" s="352"/>
    </row>
    <row r="4971" spans="1:5" ht="14.25">
      <c r="A4971"/>
      <c r="B4971"/>
      <c r="C4971"/>
      <c r="D4971"/>
      <c r="E4971" s="352"/>
    </row>
    <row r="4972" spans="1:5" ht="14.25">
      <c r="A4972"/>
      <c r="B4972"/>
      <c r="C4972"/>
      <c r="D4972"/>
      <c r="E4972" s="352"/>
    </row>
    <row r="4973" spans="1:5" ht="14.25">
      <c r="A4973"/>
      <c r="B4973"/>
      <c r="C4973"/>
      <c r="D4973"/>
      <c r="E4973" s="352"/>
    </row>
    <row r="4974" spans="1:5" ht="14.25">
      <c r="A4974"/>
      <c r="B4974"/>
      <c r="C4974"/>
      <c r="D4974"/>
      <c r="E4974" s="352"/>
    </row>
    <row r="4975" spans="1:5" ht="14.25">
      <c r="A4975"/>
      <c r="B4975"/>
      <c r="C4975"/>
      <c r="D4975"/>
      <c r="E4975" s="352"/>
    </row>
    <row r="4976" spans="1:5" ht="14.25">
      <c r="A4976"/>
      <c r="B4976"/>
      <c r="C4976"/>
      <c r="D4976"/>
      <c r="E4976" s="352"/>
    </row>
    <row r="4977" spans="1:5" ht="14.25">
      <c r="A4977"/>
      <c r="B4977"/>
      <c r="C4977"/>
      <c r="D4977"/>
      <c r="E4977" s="352"/>
    </row>
    <row r="4978" spans="1:5" ht="14.25">
      <c r="A4978"/>
      <c r="B4978"/>
      <c r="C4978"/>
      <c r="D4978"/>
      <c r="E4978" s="291"/>
    </row>
    <row r="4979" spans="1:5" ht="14.25">
      <c r="A4979"/>
      <c r="B4979"/>
      <c r="C4979"/>
      <c r="D4979"/>
      <c r="E4979" s="352"/>
    </row>
    <row r="4980" spans="1:5" ht="14.25">
      <c r="A4980"/>
      <c r="B4980"/>
      <c r="C4980"/>
      <c r="D4980"/>
      <c r="E4980" s="291"/>
    </row>
    <row r="4981" spans="1:5" ht="14.25">
      <c r="A4981"/>
      <c r="B4981"/>
      <c r="C4981"/>
      <c r="D4981"/>
      <c r="E4981" s="291"/>
    </row>
    <row r="4982" spans="1:5" ht="14.25">
      <c r="A4982"/>
      <c r="B4982"/>
      <c r="C4982"/>
      <c r="D4982"/>
      <c r="E4982" s="352"/>
    </row>
    <row r="4983" spans="1:5" ht="14.25">
      <c r="A4983"/>
      <c r="B4983"/>
      <c r="C4983"/>
      <c r="D4983"/>
      <c r="E4983" s="352"/>
    </row>
    <row r="4984" spans="1:5" ht="14.25">
      <c r="A4984"/>
      <c r="B4984"/>
      <c r="C4984"/>
      <c r="D4984"/>
      <c r="E4984" s="291"/>
    </row>
    <row r="4985" spans="1:5" ht="14.25">
      <c r="A4985"/>
      <c r="B4985"/>
      <c r="C4985"/>
      <c r="D4985"/>
      <c r="E4985" s="291"/>
    </row>
    <row r="4986" spans="1:5" ht="14.25">
      <c r="A4986"/>
      <c r="B4986"/>
      <c r="C4986"/>
      <c r="D4986"/>
      <c r="E4986" s="291"/>
    </row>
    <row r="4987" spans="1:5" ht="14.25">
      <c r="A4987"/>
      <c r="B4987"/>
      <c r="C4987"/>
      <c r="D4987"/>
      <c r="E4987" s="291"/>
    </row>
    <row r="4988" spans="1:5" ht="14.25">
      <c r="A4988"/>
      <c r="B4988"/>
      <c r="C4988"/>
      <c r="D4988"/>
      <c r="E4988" s="291"/>
    </row>
    <row r="4989" spans="1:5" ht="14.25">
      <c r="A4989"/>
      <c r="B4989"/>
      <c r="C4989"/>
      <c r="D4989"/>
      <c r="E4989" s="291"/>
    </row>
    <row r="4990" spans="1:5" ht="14.25">
      <c r="A4990"/>
      <c r="B4990"/>
      <c r="C4990"/>
      <c r="D4990"/>
      <c r="E4990" s="291"/>
    </row>
    <row r="4991" spans="1:5" ht="14.25">
      <c r="A4991"/>
      <c r="B4991"/>
      <c r="C4991"/>
      <c r="D4991"/>
      <c r="E4991" s="291"/>
    </row>
    <row r="4992" spans="1:5" ht="14.25">
      <c r="A4992"/>
      <c r="B4992"/>
      <c r="C4992"/>
      <c r="D4992"/>
      <c r="E4992" s="291"/>
    </row>
    <row r="4993" spans="1:5" ht="14.25">
      <c r="A4993"/>
      <c r="B4993"/>
      <c r="C4993"/>
      <c r="D4993"/>
      <c r="E4993" s="291"/>
    </row>
    <row r="4994" spans="1:5" ht="14.25">
      <c r="A4994"/>
      <c r="B4994"/>
      <c r="C4994"/>
      <c r="D4994"/>
      <c r="E4994" s="291"/>
    </row>
    <row r="4995" spans="1:5" ht="14.25">
      <c r="A4995"/>
      <c r="B4995"/>
      <c r="C4995"/>
      <c r="D4995"/>
      <c r="E4995" s="291"/>
    </row>
    <row r="4996" spans="1:5" ht="14.25">
      <c r="A4996"/>
      <c r="B4996"/>
      <c r="C4996"/>
      <c r="D4996"/>
      <c r="E4996" s="291"/>
    </row>
    <row r="4997" spans="1:5" ht="14.25">
      <c r="A4997"/>
      <c r="B4997"/>
      <c r="C4997"/>
      <c r="D4997"/>
      <c r="E4997" s="291"/>
    </row>
    <row r="4998" spans="1:5" ht="14.25">
      <c r="A4998"/>
      <c r="B4998"/>
      <c r="C4998"/>
      <c r="D4998"/>
      <c r="E4998" s="291"/>
    </row>
    <row r="4999" spans="1:5" ht="14.25">
      <c r="A4999"/>
      <c r="B4999"/>
      <c r="C4999"/>
      <c r="D4999"/>
      <c r="E4999" s="291"/>
    </row>
    <row r="5000" spans="1:5" ht="14.25">
      <c r="A5000"/>
      <c r="B5000"/>
      <c r="C5000"/>
      <c r="D5000"/>
      <c r="E5000" s="291"/>
    </row>
    <row r="5001" spans="1:5" ht="14.25">
      <c r="A5001"/>
      <c r="B5001"/>
      <c r="C5001"/>
      <c r="D5001"/>
      <c r="E5001" s="291"/>
    </row>
    <row r="5002" spans="1:5" ht="14.25">
      <c r="A5002"/>
      <c r="B5002"/>
      <c r="C5002"/>
      <c r="D5002"/>
      <c r="E5002" s="291"/>
    </row>
    <row r="5003" spans="1:5" ht="14.25">
      <c r="A5003"/>
      <c r="B5003"/>
      <c r="C5003"/>
      <c r="D5003"/>
      <c r="E5003" s="291"/>
    </row>
    <row r="5004" spans="1:5" ht="14.25">
      <c r="A5004"/>
      <c r="B5004"/>
      <c r="C5004"/>
      <c r="D5004"/>
      <c r="E5004" s="291"/>
    </row>
    <row r="5005" spans="1:5" ht="14.25">
      <c r="A5005"/>
      <c r="B5005"/>
      <c r="C5005"/>
      <c r="D5005"/>
      <c r="E5005" s="291"/>
    </row>
    <row r="5006" spans="1:5" ht="14.25">
      <c r="A5006"/>
      <c r="B5006"/>
      <c r="C5006"/>
      <c r="D5006"/>
      <c r="E5006" s="291"/>
    </row>
    <row r="5007" spans="1:5" ht="14.25">
      <c r="A5007"/>
      <c r="B5007"/>
      <c r="C5007"/>
      <c r="D5007"/>
      <c r="E5007" s="291"/>
    </row>
    <row r="5008" spans="1:5" ht="14.25">
      <c r="A5008"/>
      <c r="B5008"/>
      <c r="C5008"/>
      <c r="D5008"/>
      <c r="E5008" s="291"/>
    </row>
    <row r="5009" spans="1:5" ht="14.25">
      <c r="A5009"/>
      <c r="B5009"/>
      <c r="C5009"/>
      <c r="D5009"/>
      <c r="E5009" s="291"/>
    </row>
    <row r="5010" spans="1:5" ht="14.25">
      <c r="A5010"/>
      <c r="B5010"/>
      <c r="C5010"/>
      <c r="D5010"/>
      <c r="E5010" s="291"/>
    </row>
    <row r="5011" spans="1:5" ht="14.25">
      <c r="A5011"/>
      <c r="B5011"/>
      <c r="C5011"/>
      <c r="D5011"/>
      <c r="E5011" s="291"/>
    </row>
    <row r="5012" spans="1:5" ht="14.25">
      <c r="A5012"/>
      <c r="B5012"/>
      <c r="C5012"/>
      <c r="D5012"/>
      <c r="E5012" s="291"/>
    </row>
    <row r="5013" spans="1:5" ht="14.25">
      <c r="A5013"/>
      <c r="B5013"/>
      <c r="C5013"/>
      <c r="D5013"/>
      <c r="E5013" s="291"/>
    </row>
    <row r="5014" spans="1:5" ht="14.25">
      <c r="A5014"/>
      <c r="B5014"/>
      <c r="C5014"/>
      <c r="D5014"/>
      <c r="E5014" s="291"/>
    </row>
    <row r="5015" spans="1:5" ht="14.25">
      <c r="A5015"/>
      <c r="B5015"/>
      <c r="C5015"/>
      <c r="D5015"/>
      <c r="E5015" s="291"/>
    </row>
    <row r="5016" spans="1:5" ht="14.25">
      <c r="A5016"/>
      <c r="B5016"/>
      <c r="C5016"/>
      <c r="D5016"/>
      <c r="E5016" s="291"/>
    </row>
    <row r="5017" spans="1:5" ht="14.25">
      <c r="A5017"/>
      <c r="B5017"/>
      <c r="C5017"/>
      <c r="D5017"/>
      <c r="E5017" s="352"/>
    </row>
    <row r="5018" spans="1:5" ht="14.25">
      <c r="A5018"/>
      <c r="B5018"/>
      <c r="C5018"/>
      <c r="D5018"/>
      <c r="E5018" s="291"/>
    </row>
    <row r="5019" spans="1:5" ht="14.25">
      <c r="A5019"/>
      <c r="B5019"/>
      <c r="C5019"/>
      <c r="D5019"/>
      <c r="E5019" s="291"/>
    </row>
    <row r="5020" spans="1:5" ht="14.25">
      <c r="A5020"/>
      <c r="B5020"/>
      <c r="C5020"/>
      <c r="D5020"/>
      <c r="E5020" s="291"/>
    </row>
    <row r="5021" spans="1:5" ht="14.25">
      <c r="A5021"/>
      <c r="B5021"/>
      <c r="C5021"/>
      <c r="D5021"/>
      <c r="E5021" s="291"/>
    </row>
    <row r="5022" spans="1:5" ht="14.25">
      <c r="A5022"/>
      <c r="B5022"/>
      <c r="C5022"/>
      <c r="D5022"/>
      <c r="E5022" s="291"/>
    </row>
    <row r="5023" spans="1:5" ht="14.25">
      <c r="A5023"/>
      <c r="B5023"/>
      <c r="C5023"/>
      <c r="D5023"/>
      <c r="E5023" s="291"/>
    </row>
    <row r="5024" spans="1:5" ht="14.25">
      <c r="A5024"/>
      <c r="B5024"/>
      <c r="C5024"/>
      <c r="D5024"/>
      <c r="E5024" s="291"/>
    </row>
    <row r="5025" spans="1:5" ht="14.25">
      <c r="A5025"/>
      <c r="B5025"/>
      <c r="C5025"/>
      <c r="D5025"/>
      <c r="E5025" s="291"/>
    </row>
    <row r="5026" spans="1:5" ht="14.25">
      <c r="A5026"/>
      <c r="B5026"/>
      <c r="C5026"/>
      <c r="D5026"/>
      <c r="E5026" s="291"/>
    </row>
    <row r="5027" spans="1:5" ht="14.25">
      <c r="A5027"/>
      <c r="B5027"/>
      <c r="C5027"/>
      <c r="D5027"/>
      <c r="E5027" s="291"/>
    </row>
    <row r="5028" spans="1:5" ht="14.25">
      <c r="A5028"/>
      <c r="B5028"/>
      <c r="C5028"/>
      <c r="D5028"/>
      <c r="E5028" s="291"/>
    </row>
    <row r="5029" spans="1:5" ht="14.25">
      <c r="A5029"/>
      <c r="B5029"/>
      <c r="C5029"/>
      <c r="D5029"/>
      <c r="E5029" s="291"/>
    </row>
    <row r="5030" spans="1:5" ht="14.25">
      <c r="A5030"/>
      <c r="B5030"/>
      <c r="C5030"/>
      <c r="D5030"/>
      <c r="E5030" s="291"/>
    </row>
    <row r="5031" spans="1:5" ht="14.25">
      <c r="A5031"/>
      <c r="B5031"/>
      <c r="C5031"/>
      <c r="D5031"/>
      <c r="E5031" s="291"/>
    </row>
    <row r="5032" spans="1:5" ht="14.25">
      <c r="A5032"/>
      <c r="B5032"/>
      <c r="C5032"/>
      <c r="D5032"/>
      <c r="E5032" s="291"/>
    </row>
    <row r="5033" spans="1:5" ht="14.25">
      <c r="A5033"/>
      <c r="B5033"/>
      <c r="C5033"/>
      <c r="D5033"/>
      <c r="E5033" s="291"/>
    </row>
    <row r="5034" spans="1:5" ht="14.25">
      <c r="A5034"/>
      <c r="B5034"/>
      <c r="C5034"/>
      <c r="D5034"/>
      <c r="E5034" s="291"/>
    </row>
    <row r="5035" spans="1:5" ht="14.25">
      <c r="A5035"/>
      <c r="B5035"/>
      <c r="C5035"/>
      <c r="D5035"/>
      <c r="E5035" s="291"/>
    </row>
    <row r="5036" spans="1:5" ht="14.25">
      <c r="A5036"/>
      <c r="B5036"/>
      <c r="C5036"/>
      <c r="D5036"/>
      <c r="E5036" s="291"/>
    </row>
    <row r="5037" spans="1:5" ht="14.25">
      <c r="A5037"/>
      <c r="B5037"/>
      <c r="C5037"/>
      <c r="D5037"/>
      <c r="E5037" s="291"/>
    </row>
    <row r="5038" spans="1:5" ht="14.25">
      <c r="A5038"/>
      <c r="B5038"/>
      <c r="C5038"/>
      <c r="D5038"/>
      <c r="E5038" s="291"/>
    </row>
    <row r="5039" spans="1:5" ht="14.25">
      <c r="A5039"/>
      <c r="B5039"/>
      <c r="C5039"/>
      <c r="D5039"/>
      <c r="E5039" s="291"/>
    </row>
    <row r="5040" spans="1:5" ht="14.25">
      <c r="A5040"/>
      <c r="B5040"/>
      <c r="C5040"/>
      <c r="D5040"/>
      <c r="E5040" s="291"/>
    </row>
    <row r="5041" spans="1:5" ht="14.25">
      <c r="A5041"/>
      <c r="B5041"/>
      <c r="C5041"/>
      <c r="D5041"/>
      <c r="E5041" s="291"/>
    </row>
    <row r="5042" spans="1:5" ht="14.25">
      <c r="A5042"/>
      <c r="B5042"/>
      <c r="C5042"/>
      <c r="D5042"/>
      <c r="E5042" s="291"/>
    </row>
    <row r="5043" spans="1:5" ht="14.25">
      <c r="A5043"/>
      <c r="B5043"/>
      <c r="C5043"/>
      <c r="D5043"/>
      <c r="E5043" s="291"/>
    </row>
    <row r="5044" spans="1:5" ht="14.25">
      <c r="A5044"/>
      <c r="B5044"/>
      <c r="C5044"/>
      <c r="D5044"/>
      <c r="E5044" s="291"/>
    </row>
    <row r="5045" spans="1:5" ht="14.25">
      <c r="A5045"/>
      <c r="B5045"/>
      <c r="C5045"/>
      <c r="D5045"/>
      <c r="E5045" s="291"/>
    </row>
    <row r="5046" spans="1:5" ht="14.25">
      <c r="A5046"/>
      <c r="B5046"/>
      <c r="C5046"/>
      <c r="D5046"/>
      <c r="E5046" s="291"/>
    </row>
    <row r="5047" spans="1:5" ht="14.25">
      <c r="A5047"/>
      <c r="B5047"/>
      <c r="C5047"/>
      <c r="D5047"/>
      <c r="E5047" s="291"/>
    </row>
    <row r="5048" spans="1:5" ht="14.25">
      <c r="A5048"/>
      <c r="B5048"/>
      <c r="C5048"/>
      <c r="D5048"/>
      <c r="E5048" s="291"/>
    </row>
    <row r="5049" spans="1:5" ht="14.25">
      <c r="A5049"/>
      <c r="B5049"/>
      <c r="C5049"/>
      <c r="D5049"/>
      <c r="E5049" s="291"/>
    </row>
    <row r="5050" spans="1:5" ht="14.25">
      <c r="A5050"/>
      <c r="B5050"/>
      <c r="C5050"/>
      <c r="D5050"/>
      <c r="E5050" s="291"/>
    </row>
    <row r="5051" spans="1:5" ht="14.25">
      <c r="A5051"/>
      <c r="B5051"/>
      <c r="C5051"/>
      <c r="D5051"/>
      <c r="E5051" s="291"/>
    </row>
    <row r="5052" spans="1:5" ht="14.25">
      <c r="A5052"/>
      <c r="B5052"/>
      <c r="C5052"/>
      <c r="D5052"/>
      <c r="E5052" s="291"/>
    </row>
    <row r="5053" spans="1:5" ht="14.25">
      <c r="A5053"/>
      <c r="B5053"/>
      <c r="C5053"/>
      <c r="D5053"/>
      <c r="E5053" s="291"/>
    </row>
    <row r="5054" spans="1:5" ht="14.25">
      <c r="A5054"/>
      <c r="B5054"/>
      <c r="C5054"/>
      <c r="D5054"/>
      <c r="E5054" s="291"/>
    </row>
    <row r="5055" spans="1:5" ht="14.25">
      <c r="A5055"/>
      <c r="B5055"/>
      <c r="C5055"/>
      <c r="D5055"/>
      <c r="E5055" s="291"/>
    </row>
    <row r="5056" spans="1:5" ht="14.25">
      <c r="A5056"/>
      <c r="B5056"/>
      <c r="C5056"/>
      <c r="D5056"/>
      <c r="E5056" s="291"/>
    </row>
    <row r="5057" spans="1:5" ht="14.25">
      <c r="A5057"/>
      <c r="B5057"/>
      <c r="C5057"/>
      <c r="D5057"/>
      <c r="E5057" s="291"/>
    </row>
    <row r="5058" spans="1:5" ht="14.25">
      <c r="A5058"/>
      <c r="B5058"/>
      <c r="C5058"/>
      <c r="D5058"/>
      <c r="E5058" s="291"/>
    </row>
    <row r="5059" spans="1:5" ht="14.25">
      <c r="A5059"/>
      <c r="B5059"/>
      <c r="C5059"/>
      <c r="D5059"/>
      <c r="E5059" s="291"/>
    </row>
    <row r="5060" spans="1:5" ht="14.25">
      <c r="A5060"/>
      <c r="B5060"/>
      <c r="C5060"/>
      <c r="D5060"/>
      <c r="E5060" s="291"/>
    </row>
    <row r="5061" spans="1:5" ht="14.25">
      <c r="A5061"/>
      <c r="B5061"/>
      <c r="C5061"/>
      <c r="D5061"/>
      <c r="E5061" s="291"/>
    </row>
    <row r="5062" spans="1:5" ht="14.25">
      <c r="A5062"/>
      <c r="B5062"/>
      <c r="C5062"/>
      <c r="D5062"/>
      <c r="E5062" s="291"/>
    </row>
    <row r="5063" spans="1:5" ht="14.25">
      <c r="A5063"/>
      <c r="B5063"/>
      <c r="C5063"/>
      <c r="D5063"/>
      <c r="E5063" s="291"/>
    </row>
    <row r="5064" spans="1:5" ht="14.25">
      <c r="A5064"/>
      <c r="B5064"/>
      <c r="C5064"/>
      <c r="D5064"/>
      <c r="E5064" s="291"/>
    </row>
    <row r="5065" spans="1:5" ht="14.25">
      <c r="A5065"/>
      <c r="B5065"/>
      <c r="C5065"/>
      <c r="D5065"/>
      <c r="E5065" s="291"/>
    </row>
    <row r="5066" spans="1:5" ht="14.25">
      <c r="A5066"/>
      <c r="B5066"/>
      <c r="C5066"/>
      <c r="D5066"/>
      <c r="E5066" s="291"/>
    </row>
    <row r="5067" spans="1:5" ht="14.25">
      <c r="A5067"/>
      <c r="B5067"/>
      <c r="C5067"/>
      <c r="D5067"/>
      <c r="E5067" s="291"/>
    </row>
    <row r="5068" spans="1:5" ht="14.25">
      <c r="A5068"/>
      <c r="B5068"/>
      <c r="C5068"/>
      <c r="D5068"/>
      <c r="E5068" s="291"/>
    </row>
    <row r="5069" spans="1:5" ht="14.25">
      <c r="A5069"/>
      <c r="B5069"/>
      <c r="C5069"/>
      <c r="D5069"/>
      <c r="E5069" s="291"/>
    </row>
    <row r="5070" spans="1:5" ht="14.25">
      <c r="A5070"/>
      <c r="B5070"/>
      <c r="C5070"/>
      <c r="D5070"/>
      <c r="E5070" s="291"/>
    </row>
    <row r="5071" spans="1:5" ht="14.25">
      <c r="A5071"/>
      <c r="B5071"/>
      <c r="C5071"/>
      <c r="D5071"/>
      <c r="E5071" s="291"/>
    </row>
    <row r="5072" spans="1:5" ht="14.25">
      <c r="A5072"/>
      <c r="B5072"/>
      <c r="C5072"/>
      <c r="D5072"/>
      <c r="E5072" s="291"/>
    </row>
    <row r="5073" spans="1:5" ht="14.25">
      <c r="A5073"/>
      <c r="B5073"/>
      <c r="C5073"/>
      <c r="D5073"/>
      <c r="E5073" s="291"/>
    </row>
    <row r="5074" spans="1:5" ht="14.25">
      <c r="A5074"/>
      <c r="B5074"/>
      <c r="C5074"/>
      <c r="D5074"/>
      <c r="E5074" s="291"/>
    </row>
    <row r="5075" spans="1:5" ht="14.25">
      <c r="A5075"/>
      <c r="B5075"/>
      <c r="C5075"/>
      <c r="D5075"/>
      <c r="E5075" s="291"/>
    </row>
    <row r="5076" spans="1:5" ht="14.25">
      <c r="A5076"/>
      <c r="B5076"/>
      <c r="C5076"/>
      <c r="D5076"/>
      <c r="E5076" s="291"/>
    </row>
    <row r="5077" spans="1:5" ht="14.25">
      <c r="A5077"/>
      <c r="B5077"/>
      <c r="C5077"/>
      <c r="D5077"/>
      <c r="E5077" s="291"/>
    </row>
    <row r="5078" spans="1:5" ht="14.25">
      <c r="A5078"/>
      <c r="B5078"/>
      <c r="C5078"/>
      <c r="D5078"/>
      <c r="E5078" s="291"/>
    </row>
    <row r="5079" spans="1:5" ht="14.25">
      <c r="A5079"/>
      <c r="B5079"/>
      <c r="C5079"/>
      <c r="D5079"/>
      <c r="E5079" s="291"/>
    </row>
    <row r="5080" spans="1:5" ht="14.25">
      <c r="A5080"/>
      <c r="B5080"/>
      <c r="C5080"/>
      <c r="D5080"/>
      <c r="E5080" s="291"/>
    </row>
    <row r="5081" spans="1:5" ht="14.25">
      <c r="A5081"/>
      <c r="B5081"/>
      <c r="C5081"/>
      <c r="D5081"/>
      <c r="E5081" s="291"/>
    </row>
    <row r="5082" spans="1:5" ht="14.25">
      <c r="A5082"/>
      <c r="B5082"/>
      <c r="C5082"/>
      <c r="D5082"/>
      <c r="E5082" s="291"/>
    </row>
    <row r="5083" spans="1:5" ht="14.25">
      <c r="A5083"/>
      <c r="B5083"/>
      <c r="C5083"/>
      <c r="D5083"/>
      <c r="E5083" s="291"/>
    </row>
    <row r="5084" spans="1:5" ht="14.25">
      <c r="A5084"/>
      <c r="B5084"/>
      <c r="C5084"/>
      <c r="D5084"/>
      <c r="E5084" s="291"/>
    </row>
    <row r="5085" spans="1:5" ht="14.25">
      <c r="A5085"/>
      <c r="B5085"/>
      <c r="C5085"/>
      <c r="D5085"/>
      <c r="E5085" s="291"/>
    </row>
    <row r="5086" spans="1:5" ht="14.25">
      <c r="A5086"/>
      <c r="B5086"/>
      <c r="C5086"/>
      <c r="D5086"/>
      <c r="E5086" s="291"/>
    </row>
    <row r="5087" spans="1:5" ht="14.25">
      <c r="A5087"/>
      <c r="B5087"/>
      <c r="C5087"/>
      <c r="D5087"/>
      <c r="E5087" s="291"/>
    </row>
    <row r="5088" spans="1:5" ht="14.25">
      <c r="A5088"/>
      <c r="B5088"/>
      <c r="C5088"/>
      <c r="D5088"/>
      <c r="E5088" s="291"/>
    </row>
    <row r="5089" spans="1:5" ht="14.25">
      <c r="A5089"/>
      <c r="B5089"/>
      <c r="C5089"/>
      <c r="D5089"/>
      <c r="E5089" s="291"/>
    </row>
    <row r="5090" spans="1:5" ht="14.25">
      <c r="A5090"/>
      <c r="B5090"/>
      <c r="C5090"/>
      <c r="D5090"/>
      <c r="E5090" s="291"/>
    </row>
    <row r="5091" spans="1:5" ht="14.25">
      <c r="A5091"/>
      <c r="B5091"/>
      <c r="C5091"/>
      <c r="D5091"/>
      <c r="E5091" s="291"/>
    </row>
    <row r="5092" spans="1:5" ht="14.25">
      <c r="A5092"/>
      <c r="B5092"/>
      <c r="C5092"/>
      <c r="D5092"/>
      <c r="E5092" s="291"/>
    </row>
    <row r="5093" spans="1:5" ht="14.25">
      <c r="A5093"/>
      <c r="B5093"/>
      <c r="C5093"/>
      <c r="D5093"/>
      <c r="E5093" s="291"/>
    </row>
    <row r="5094" spans="1:5" ht="14.25">
      <c r="A5094"/>
      <c r="B5094"/>
      <c r="C5094"/>
      <c r="D5094"/>
      <c r="E5094" s="291"/>
    </row>
    <row r="5095" spans="1:5" ht="14.25">
      <c r="A5095"/>
      <c r="B5095"/>
      <c r="C5095"/>
      <c r="D5095"/>
      <c r="E5095" s="291"/>
    </row>
    <row r="5096" spans="1:5" ht="14.25">
      <c r="A5096"/>
      <c r="B5096"/>
      <c r="C5096"/>
      <c r="D5096"/>
      <c r="E5096" s="291"/>
    </row>
    <row r="5097" spans="1:5" ht="14.25">
      <c r="A5097"/>
      <c r="B5097"/>
      <c r="C5097"/>
      <c r="D5097"/>
      <c r="E5097" s="291"/>
    </row>
    <row r="5098" spans="1:5" ht="14.25">
      <c r="A5098"/>
      <c r="B5098"/>
      <c r="C5098"/>
      <c r="D5098"/>
      <c r="E5098" s="291"/>
    </row>
    <row r="5099" spans="1:5" ht="14.25">
      <c r="A5099"/>
      <c r="B5099"/>
      <c r="C5099"/>
      <c r="D5099"/>
      <c r="E5099" s="291"/>
    </row>
    <row r="5100" spans="1:5" ht="14.25">
      <c r="A5100"/>
      <c r="B5100"/>
      <c r="C5100"/>
      <c r="D5100"/>
      <c r="E5100" s="291"/>
    </row>
    <row r="5101" spans="1:5" ht="14.25">
      <c r="A5101"/>
      <c r="B5101"/>
      <c r="C5101"/>
      <c r="D5101"/>
      <c r="E5101" s="291"/>
    </row>
    <row r="5102" spans="1:5" ht="14.25">
      <c r="A5102"/>
      <c r="B5102"/>
      <c r="C5102"/>
      <c r="D5102"/>
      <c r="E5102" s="291"/>
    </row>
    <row r="5103" spans="1:5" ht="14.25">
      <c r="A5103"/>
      <c r="B5103"/>
      <c r="C5103"/>
      <c r="D5103"/>
      <c r="E5103" s="291"/>
    </row>
    <row r="5104" spans="1:5" ht="14.25">
      <c r="A5104"/>
      <c r="B5104"/>
      <c r="C5104"/>
      <c r="D5104"/>
      <c r="E5104" s="291"/>
    </row>
    <row r="5105" spans="1:5" ht="14.25">
      <c r="A5105"/>
      <c r="B5105"/>
      <c r="C5105"/>
      <c r="D5105"/>
      <c r="E5105" s="291"/>
    </row>
    <row r="5106" spans="1:5" ht="14.25">
      <c r="A5106"/>
      <c r="B5106"/>
      <c r="C5106"/>
      <c r="D5106"/>
      <c r="E5106" s="291"/>
    </row>
    <row r="5107" spans="1:5" ht="14.25">
      <c r="A5107"/>
      <c r="B5107"/>
      <c r="C5107"/>
      <c r="D5107"/>
      <c r="E5107" s="291"/>
    </row>
    <row r="5108" spans="1:5" ht="14.25">
      <c r="A5108"/>
      <c r="B5108"/>
      <c r="C5108"/>
      <c r="D5108"/>
      <c r="E5108" s="291"/>
    </row>
    <row r="5109" spans="1:5" ht="14.25">
      <c r="A5109"/>
      <c r="B5109"/>
      <c r="C5109"/>
      <c r="D5109"/>
      <c r="E5109" s="291"/>
    </row>
    <row r="5110" spans="1:5" ht="14.25">
      <c r="A5110"/>
      <c r="B5110"/>
      <c r="C5110"/>
      <c r="D5110"/>
      <c r="E5110" s="291"/>
    </row>
    <row r="5111" spans="1:5" ht="14.25">
      <c r="A5111"/>
      <c r="B5111"/>
      <c r="C5111"/>
      <c r="D5111"/>
      <c r="E5111" s="291"/>
    </row>
    <row r="5112" spans="1:5" ht="14.25">
      <c r="A5112"/>
      <c r="B5112"/>
      <c r="C5112"/>
      <c r="D5112"/>
      <c r="E5112" s="291"/>
    </row>
    <row r="5113" spans="1:5" ht="14.25">
      <c r="A5113"/>
      <c r="B5113"/>
      <c r="C5113"/>
      <c r="D5113"/>
      <c r="E5113" s="291"/>
    </row>
    <row r="5114" spans="1:5" ht="14.25">
      <c r="A5114"/>
      <c r="B5114"/>
      <c r="C5114"/>
      <c r="D5114"/>
      <c r="E5114" s="291"/>
    </row>
    <row r="5115" spans="1:5" ht="14.25">
      <c r="A5115"/>
      <c r="B5115"/>
      <c r="C5115"/>
      <c r="D5115"/>
      <c r="E5115" s="291"/>
    </row>
    <row r="5116" spans="1:5" ht="14.25">
      <c r="A5116"/>
      <c r="B5116"/>
      <c r="C5116"/>
      <c r="D5116"/>
      <c r="E5116" s="291"/>
    </row>
    <row r="5117" spans="1:5" ht="14.25">
      <c r="A5117"/>
      <c r="B5117"/>
      <c r="C5117"/>
      <c r="D5117"/>
      <c r="E5117" s="291"/>
    </row>
    <row r="5118" spans="1:5" ht="14.25">
      <c r="A5118"/>
      <c r="B5118"/>
      <c r="C5118"/>
      <c r="D5118"/>
      <c r="E5118" s="291"/>
    </row>
    <row r="5119" spans="1:5" ht="14.25">
      <c r="A5119"/>
      <c r="B5119"/>
      <c r="C5119"/>
      <c r="D5119"/>
      <c r="E5119" s="291"/>
    </row>
    <row r="5120" spans="1:5" ht="14.25">
      <c r="A5120"/>
      <c r="B5120"/>
      <c r="C5120"/>
      <c r="D5120"/>
      <c r="E5120" s="291"/>
    </row>
    <row r="5121" spans="1:5" ht="14.25">
      <c r="A5121"/>
      <c r="B5121"/>
      <c r="C5121"/>
      <c r="D5121"/>
      <c r="E5121" s="291"/>
    </row>
    <row r="5122" spans="1:5" ht="14.25">
      <c r="A5122"/>
      <c r="B5122"/>
      <c r="C5122"/>
      <c r="D5122"/>
      <c r="E5122" s="291"/>
    </row>
    <row r="5123" spans="1:5" ht="14.25">
      <c r="A5123"/>
      <c r="B5123"/>
      <c r="C5123"/>
      <c r="D5123"/>
      <c r="E5123" s="291"/>
    </row>
    <row r="5124" spans="1:5" ht="14.25">
      <c r="A5124"/>
      <c r="B5124"/>
      <c r="C5124"/>
      <c r="D5124"/>
      <c r="E5124" s="291"/>
    </row>
    <row r="5125" spans="1:5" ht="14.25">
      <c r="A5125"/>
      <c r="B5125"/>
      <c r="C5125"/>
      <c r="D5125"/>
      <c r="E5125" s="291"/>
    </row>
    <row r="5126" spans="1:5" ht="14.25">
      <c r="A5126"/>
      <c r="B5126"/>
      <c r="C5126"/>
      <c r="D5126"/>
      <c r="E5126" s="291"/>
    </row>
    <row r="5127" spans="1:5" ht="14.25">
      <c r="A5127"/>
      <c r="B5127"/>
      <c r="C5127"/>
      <c r="D5127"/>
      <c r="E5127" s="291"/>
    </row>
    <row r="5128" spans="1:5" ht="14.25">
      <c r="A5128"/>
      <c r="B5128"/>
      <c r="C5128"/>
      <c r="D5128"/>
      <c r="E5128" s="291"/>
    </row>
    <row r="5129" spans="1:5" ht="14.25">
      <c r="A5129"/>
      <c r="B5129"/>
      <c r="C5129"/>
      <c r="D5129"/>
      <c r="E5129" s="291"/>
    </row>
    <row r="5130" spans="1:5" ht="14.25">
      <c r="A5130"/>
      <c r="B5130"/>
      <c r="C5130"/>
      <c r="D5130"/>
      <c r="E5130" s="291"/>
    </row>
    <row r="5131" spans="1:5" ht="14.25">
      <c r="A5131"/>
      <c r="B5131"/>
      <c r="C5131"/>
      <c r="D5131"/>
      <c r="E5131" s="291"/>
    </row>
    <row r="5132" spans="1:5" ht="14.25">
      <c r="A5132"/>
      <c r="B5132"/>
      <c r="C5132"/>
      <c r="D5132"/>
      <c r="E5132" s="291"/>
    </row>
    <row r="5133" spans="1:5" ht="14.25">
      <c r="A5133"/>
      <c r="B5133"/>
      <c r="C5133"/>
      <c r="D5133"/>
      <c r="E5133" s="291"/>
    </row>
    <row r="5134" spans="1:5" ht="14.25">
      <c r="A5134"/>
      <c r="B5134"/>
      <c r="C5134"/>
      <c r="D5134"/>
      <c r="E5134" s="291"/>
    </row>
    <row r="5135" spans="1:5" ht="14.25">
      <c r="A5135"/>
      <c r="B5135"/>
      <c r="C5135"/>
      <c r="D5135"/>
      <c r="E5135" s="291"/>
    </row>
    <row r="5136" spans="1:5" ht="14.25">
      <c r="A5136"/>
      <c r="B5136"/>
      <c r="C5136"/>
      <c r="D5136"/>
      <c r="E5136" s="291"/>
    </row>
    <row r="5137" spans="1:5" ht="14.25">
      <c r="A5137"/>
      <c r="B5137"/>
      <c r="C5137"/>
      <c r="D5137"/>
      <c r="E5137" s="291"/>
    </row>
    <row r="5138" spans="1:5" ht="14.25">
      <c r="A5138"/>
      <c r="B5138"/>
      <c r="C5138"/>
      <c r="D5138"/>
      <c r="E5138" s="291"/>
    </row>
    <row r="5139" spans="1:5" ht="14.25">
      <c r="A5139"/>
      <c r="B5139"/>
      <c r="C5139"/>
      <c r="D5139"/>
      <c r="E5139" s="291"/>
    </row>
    <row r="5140" spans="1:5" ht="14.25">
      <c r="A5140"/>
      <c r="B5140"/>
      <c r="C5140"/>
      <c r="D5140"/>
      <c r="E5140" s="291"/>
    </row>
    <row r="5141" spans="1:5" ht="14.25">
      <c r="A5141"/>
      <c r="B5141"/>
      <c r="C5141"/>
      <c r="D5141"/>
      <c r="E5141" s="291"/>
    </row>
    <row r="5142" spans="1:5" ht="14.25">
      <c r="A5142"/>
      <c r="B5142"/>
      <c r="C5142"/>
      <c r="D5142"/>
      <c r="E5142" s="291"/>
    </row>
    <row r="5143" spans="1:5" ht="14.25">
      <c r="A5143"/>
      <c r="B5143"/>
      <c r="C5143"/>
      <c r="D5143"/>
      <c r="E5143" s="291"/>
    </row>
    <row r="5144" spans="1:5" ht="14.25">
      <c r="A5144"/>
      <c r="B5144"/>
      <c r="C5144"/>
      <c r="D5144"/>
      <c r="E5144" s="291"/>
    </row>
    <row r="5145" spans="1:5" ht="14.25">
      <c r="A5145"/>
      <c r="B5145"/>
      <c r="C5145"/>
      <c r="D5145"/>
      <c r="E5145" s="291"/>
    </row>
    <row r="5146" spans="1:5" ht="14.25">
      <c r="A5146"/>
      <c r="B5146"/>
      <c r="C5146"/>
      <c r="D5146"/>
      <c r="E5146" s="291"/>
    </row>
    <row r="5147" spans="1:5" ht="14.25">
      <c r="A5147"/>
      <c r="B5147"/>
      <c r="C5147"/>
      <c r="D5147"/>
      <c r="E5147" s="291"/>
    </row>
    <row r="5148" spans="1:5" ht="14.25">
      <c r="A5148"/>
      <c r="B5148"/>
      <c r="C5148"/>
      <c r="D5148"/>
      <c r="E5148" s="291"/>
    </row>
    <row r="5149" spans="1:5" ht="14.25">
      <c r="A5149"/>
      <c r="B5149"/>
      <c r="C5149"/>
      <c r="D5149"/>
      <c r="E5149" s="291"/>
    </row>
    <row r="5150" spans="1:5" ht="14.25">
      <c r="A5150"/>
      <c r="B5150"/>
      <c r="C5150"/>
      <c r="D5150"/>
      <c r="E5150" s="291"/>
    </row>
    <row r="5151" spans="1:5" ht="14.25">
      <c r="A5151"/>
      <c r="B5151"/>
      <c r="C5151"/>
      <c r="D5151"/>
      <c r="E5151" s="291"/>
    </row>
    <row r="5152" spans="1:5" ht="14.25">
      <c r="A5152"/>
      <c r="B5152"/>
      <c r="C5152"/>
      <c r="D5152"/>
      <c r="E5152" s="291"/>
    </row>
    <row r="5153" spans="1:5" ht="14.25">
      <c r="A5153"/>
      <c r="B5153"/>
      <c r="C5153"/>
      <c r="D5153"/>
      <c r="E5153" s="291"/>
    </row>
    <row r="5154" spans="1:5" ht="14.25">
      <c r="A5154"/>
      <c r="B5154"/>
      <c r="C5154"/>
      <c r="D5154"/>
      <c r="E5154" s="291"/>
    </row>
    <row r="5155" spans="1:5" ht="14.25">
      <c r="A5155"/>
      <c r="B5155"/>
      <c r="C5155"/>
      <c r="D5155"/>
      <c r="E5155" s="291"/>
    </row>
    <row r="5156" spans="1:5" ht="14.25">
      <c r="A5156"/>
      <c r="B5156"/>
      <c r="C5156"/>
      <c r="D5156"/>
      <c r="E5156" s="291"/>
    </row>
    <row r="5157" spans="1:5" ht="14.25">
      <c r="A5157"/>
      <c r="B5157"/>
      <c r="C5157"/>
      <c r="D5157"/>
      <c r="E5157" s="291"/>
    </row>
    <row r="5158" spans="1:5" ht="14.25">
      <c r="A5158"/>
      <c r="B5158"/>
      <c r="C5158"/>
      <c r="D5158"/>
      <c r="E5158" s="291"/>
    </row>
    <row r="5159" spans="1:5" ht="14.25">
      <c r="A5159"/>
      <c r="B5159"/>
      <c r="C5159"/>
      <c r="D5159"/>
      <c r="E5159" s="291"/>
    </row>
    <row r="5160" spans="1:5" ht="14.25">
      <c r="A5160"/>
      <c r="B5160"/>
      <c r="C5160"/>
      <c r="D5160"/>
      <c r="E5160" s="291"/>
    </row>
    <row r="5161" spans="1:5" ht="14.25">
      <c r="A5161"/>
      <c r="B5161"/>
      <c r="C5161"/>
      <c r="D5161"/>
      <c r="E5161" s="291"/>
    </row>
    <row r="5162" spans="1:5" ht="14.25">
      <c r="A5162"/>
      <c r="B5162"/>
      <c r="C5162"/>
      <c r="D5162"/>
      <c r="E5162" s="291"/>
    </row>
    <row r="5163" spans="1:5" ht="14.25">
      <c r="A5163"/>
      <c r="B5163"/>
      <c r="C5163"/>
      <c r="D5163"/>
      <c r="E5163" s="291"/>
    </row>
    <row r="5164" spans="1:5" ht="14.25">
      <c r="A5164"/>
      <c r="B5164"/>
      <c r="C5164"/>
      <c r="D5164"/>
      <c r="E5164" s="291"/>
    </row>
    <row r="5165" spans="1:5" ht="14.25">
      <c r="A5165"/>
      <c r="B5165"/>
      <c r="C5165"/>
      <c r="D5165"/>
      <c r="E5165" s="291"/>
    </row>
    <row r="5166" spans="1:5" ht="14.25">
      <c r="A5166"/>
      <c r="B5166"/>
      <c r="C5166"/>
      <c r="D5166"/>
      <c r="E5166" s="291"/>
    </row>
    <row r="5167" spans="1:5" ht="14.25">
      <c r="A5167"/>
      <c r="B5167"/>
      <c r="C5167"/>
      <c r="D5167"/>
      <c r="E5167" s="291"/>
    </row>
    <row r="5168" spans="1:5" ht="14.25">
      <c r="A5168"/>
      <c r="B5168"/>
      <c r="C5168"/>
      <c r="D5168"/>
      <c r="E5168" s="291"/>
    </row>
    <row r="5169" spans="1:5" ht="14.25">
      <c r="A5169"/>
      <c r="B5169"/>
      <c r="C5169"/>
      <c r="D5169"/>
      <c r="E5169" s="291"/>
    </row>
    <row r="5170" spans="1:5" ht="14.25">
      <c r="A5170"/>
      <c r="B5170"/>
      <c r="C5170"/>
      <c r="D5170"/>
      <c r="E5170" s="291"/>
    </row>
    <row r="5171" spans="1:5" ht="14.25">
      <c r="A5171"/>
      <c r="B5171"/>
      <c r="C5171"/>
      <c r="D5171"/>
      <c r="E5171" s="291"/>
    </row>
    <row r="5172" spans="1:5" ht="14.25">
      <c r="A5172"/>
      <c r="B5172"/>
      <c r="C5172"/>
      <c r="D5172"/>
      <c r="E5172" s="291"/>
    </row>
    <row r="5173" spans="1:5" ht="14.25">
      <c r="A5173"/>
      <c r="B5173"/>
      <c r="C5173"/>
      <c r="D5173"/>
      <c r="E5173" s="291"/>
    </row>
    <row r="5174" spans="1:5" ht="14.25">
      <c r="A5174"/>
      <c r="B5174"/>
      <c r="C5174"/>
      <c r="D5174"/>
      <c r="E5174" s="291"/>
    </row>
    <row r="5175" spans="1:5" ht="14.25">
      <c r="A5175"/>
      <c r="B5175"/>
      <c r="C5175"/>
      <c r="D5175"/>
      <c r="E5175" s="291"/>
    </row>
    <row r="5176" spans="1:5" ht="14.25">
      <c r="A5176"/>
      <c r="B5176"/>
      <c r="C5176"/>
      <c r="D5176"/>
      <c r="E5176" s="291"/>
    </row>
    <row r="5177" spans="1:5" ht="14.25">
      <c r="A5177"/>
      <c r="B5177"/>
      <c r="C5177"/>
      <c r="D5177"/>
      <c r="E5177" s="291"/>
    </row>
    <row r="5178" spans="1:5" ht="14.25">
      <c r="A5178"/>
      <c r="B5178"/>
      <c r="C5178"/>
      <c r="D5178"/>
      <c r="E5178" s="291"/>
    </row>
    <row r="5179" spans="1:5" ht="14.25">
      <c r="A5179"/>
      <c r="B5179"/>
      <c r="C5179"/>
      <c r="D5179"/>
      <c r="E5179" s="291"/>
    </row>
    <row r="5180" spans="1:5" ht="14.25">
      <c r="A5180"/>
      <c r="B5180"/>
      <c r="C5180"/>
      <c r="D5180"/>
      <c r="E5180" s="291"/>
    </row>
    <row r="5181" spans="1:5" ht="14.25">
      <c r="A5181"/>
      <c r="B5181"/>
      <c r="C5181"/>
      <c r="D5181"/>
      <c r="E5181" s="291"/>
    </row>
    <row r="5182" spans="1:5" ht="14.25">
      <c r="A5182"/>
      <c r="B5182"/>
      <c r="C5182"/>
      <c r="D5182"/>
      <c r="E5182" s="291"/>
    </row>
    <row r="5183" spans="1:5" ht="14.25">
      <c r="A5183"/>
      <c r="B5183"/>
      <c r="C5183"/>
      <c r="D5183"/>
      <c r="E5183" s="291"/>
    </row>
    <row r="5184" spans="1:5" ht="14.25">
      <c r="A5184"/>
      <c r="B5184"/>
      <c r="C5184"/>
      <c r="D5184"/>
      <c r="E5184" s="291"/>
    </row>
    <row r="5185" spans="1:5" ht="14.25">
      <c r="A5185"/>
      <c r="B5185"/>
      <c r="C5185"/>
      <c r="D5185"/>
      <c r="E5185" s="291"/>
    </row>
    <row r="5186" spans="1:5" ht="14.25">
      <c r="A5186"/>
      <c r="B5186"/>
      <c r="C5186"/>
      <c r="D5186"/>
      <c r="E5186" s="291"/>
    </row>
    <row r="5187" spans="1:5" ht="14.25">
      <c r="A5187"/>
      <c r="B5187"/>
      <c r="C5187"/>
      <c r="D5187"/>
      <c r="E5187" s="291"/>
    </row>
    <row r="5188" spans="1:5" ht="14.25">
      <c r="A5188"/>
      <c r="B5188"/>
      <c r="C5188"/>
      <c r="D5188"/>
      <c r="E5188" s="291"/>
    </row>
    <row r="5189" spans="1:5" ht="14.25">
      <c r="A5189"/>
      <c r="B5189"/>
      <c r="C5189"/>
      <c r="D5189"/>
      <c r="E5189" s="291"/>
    </row>
    <row r="5190" spans="1:5" ht="14.25">
      <c r="A5190"/>
      <c r="B5190"/>
      <c r="C5190"/>
      <c r="D5190"/>
      <c r="E5190" s="291"/>
    </row>
    <row r="5191" spans="1:5" ht="14.25">
      <c r="A5191"/>
      <c r="B5191"/>
      <c r="C5191"/>
      <c r="D5191"/>
      <c r="E5191" s="291"/>
    </row>
    <row r="5192" spans="1:5" ht="14.25">
      <c r="A5192"/>
      <c r="B5192"/>
      <c r="C5192"/>
      <c r="D5192"/>
      <c r="E5192" s="291"/>
    </row>
    <row r="5193" spans="1:5" ht="14.25">
      <c r="A5193"/>
      <c r="B5193"/>
      <c r="C5193"/>
      <c r="D5193"/>
      <c r="E5193" s="291"/>
    </row>
    <row r="5194" spans="1:5" ht="14.25">
      <c r="A5194"/>
      <c r="B5194"/>
      <c r="C5194"/>
      <c r="D5194"/>
      <c r="E5194" s="291"/>
    </row>
    <row r="5195" spans="1:5" ht="14.25">
      <c r="A5195"/>
      <c r="B5195"/>
      <c r="C5195"/>
      <c r="D5195"/>
      <c r="E5195" s="291"/>
    </row>
    <row r="5196" spans="1:5" ht="14.25">
      <c r="A5196"/>
      <c r="B5196"/>
      <c r="C5196"/>
      <c r="D5196"/>
      <c r="E5196" s="291"/>
    </row>
    <row r="5197" spans="1:5" ht="14.25">
      <c r="A5197"/>
      <c r="B5197"/>
      <c r="C5197"/>
      <c r="D5197"/>
      <c r="E5197" s="291"/>
    </row>
    <row r="5198" spans="1:5" ht="14.25">
      <c r="A5198"/>
      <c r="B5198"/>
      <c r="C5198"/>
      <c r="D5198"/>
      <c r="E5198" s="291"/>
    </row>
    <row r="5199" spans="1:5" ht="14.25">
      <c r="A5199"/>
      <c r="B5199"/>
      <c r="C5199"/>
      <c r="D5199"/>
      <c r="E5199" s="291"/>
    </row>
    <row r="5200" spans="1:5">
      <c r="E5200" s="150"/>
    </row>
    <row r="5201" spans="5:5">
      <c r="E5201" s="150"/>
    </row>
    <row r="5202" spans="5:5">
      <c r="E5202" s="150"/>
    </row>
    <row r="5203" spans="5:5">
      <c r="E5203" s="150"/>
    </row>
    <row r="5204" spans="5:5">
      <c r="E5204" s="150"/>
    </row>
    <row r="5205" spans="5:5">
      <c r="E5205" s="150"/>
    </row>
    <row r="5206" spans="5:5">
      <c r="E5206" s="150"/>
    </row>
    <row r="5207" spans="5:5">
      <c r="E5207" s="150"/>
    </row>
    <row r="5208" spans="5:5">
      <c r="E5208" s="150"/>
    </row>
    <row r="5209" spans="5:5">
      <c r="E5209" s="150"/>
    </row>
    <row r="5210" spans="5:5">
      <c r="E5210" s="150"/>
    </row>
    <row r="5211" spans="5:5">
      <c r="E5211" s="150"/>
    </row>
    <row r="5212" spans="5:5">
      <c r="E5212" s="150"/>
    </row>
    <row r="5213" spans="5:5">
      <c r="E5213" s="150"/>
    </row>
    <row r="5214" spans="5:5">
      <c r="E5214" s="150"/>
    </row>
    <row r="5215" spans="5:5">
      <c r="E5215" s="150"/>
    </row>
    <row r="5216" spans="5:5">
      <c r="E5216" s="150"/>
    </row>
    <row r="5217" spans="5:5">
      <c r="E5217" s="150"/>
    </row>
    <row r="5218" spans="5:5">
      <c r="E5218" s="150"/>
    </row>
    <row r="5219" spans="5:5">
      <c r="E5219" s="150"/>
    </row>
    <row r="5220" spans="5:5">
      <c r="E5220" s="150"/>
    </row>
    <row r="5221" spans="5:5">
      <c r="E5221" s="150"/>
    </row>
    <row r="5222" spans="5:5">
      <c r="E5222" s="150"/>
    </row>
    <row r="5223" spans="5:5">
      <c r="E5223" s="150"/>
    </row>
    <row r="5224" spans="5:5">
      <c r="E5224" s="150"/>
    </row>
    <row r="5225" spans="5:5">
      <c r="E5225" s="150"/>
    </row>
    <row r="5226" spans="5:5">
      <c r="E5226" s="150"/>
    </row>
    <row r="5227" spans="5:5">
      <c r="E5227" s="150"/>
    </row>
    <row r="5228" spans="5:5">
      <c r="E5228" s="150"/>
    </row>
    <row r="5229" spans="5:5">
      <c r="E5229" s="150"/>
    </row>
    <row r="5230" spans="5:5">
      <c r="E5230" s="150"/>
    </row>
    <row r="5231" spans="5:5">
      <c r="E5231" s="150"/>
    </row>
    <row r="5232" spans="5:5">
      <c r="E5232" s="150"/>
    </row>
    <row r="5233" spans="5:5">
      <c r="E5233" s="150"/>
    </row>
    <row r="5234" spans="5:5">
      <c r="E5234" s="150"/>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E1495"/>
  <sheetViews>
    <sheetView zoomScale="85" zoomScaleNormal="85" workbookViewId="0">
      <pane ySplit="2" topLeftCell="A3" activePane="bottomLeft" state="frozen"/>
      <selection pane="bottomLeft" activeCell="B10" sqref="B10"/>
    </sheetView>
  </sheetViews>
  <sheetFormatPr defaultColWidth="0" defaultRowHeight="11.25"/>
  <cols>
    <col min="1" max="1" width="20.625" style="148" customWidth="1"/>
    <col min="2" max="2" width="40.625" style="12" customWidth="1"/>
    <col min="3" max="3" width="5.625" style="148" customWidth="1"/>
    <col min="4" max="4" width="15.625" style="151" customWidth="1"/>
    <col min="5" max="16384" width="9" style="12" hidden="1"/>
  </cols>
  <sheetData>
    <row r="1" spans="1:5" ht="15" customHeight="1">
      <c r="A1" s="145" t="s">
        <v>1440</v>
      </c>
      <c r="B1" s="146">
        <v>45717</v>
      </c>
      <c r="C1" s="425" t="s">
        <v>4265</v>
      </c>
      <c r="D1" s="425"/>
    </row>
    <row r="2" spans="1:5" ht="15" customHeight="1">
      <c r="A2" s="147" t="s">
        <v>1582</v>
      </c>
      <c r="B2" s="147" t="s">
        <v>667</v>
      </c>
      <c r="C2" s="147" t="s">
        <v>19</v>
      </c>
      <c r="D2" s="147" t="s">
        <v>1575</v>
      </c>
    </row>
    <row r="3" spans="1:5" ht="15">
      <c r="A3" s="223">
        <v>1</v>
      </c>
      <c r="B3" s="223" t="s">
        <v>660</v>
      </c>
      <c r="C3" s="218"/>
      <c r="D3" s="219"/>
      <c r="E3" s="219"/>
    </row>
    <row r="4" spans="1:5" ht="15">
      <c r="A4" s="223">
        <v>102</v>
      </c>
      <c r="B4" s="223" t="s">
        <v>1441</v>
      </c>
      <c r="C4" s="218"/>
      <c r="D4" s="219"/>
      <c r="E4" s="219"/>
    </row>
    <row r="5" spans="1:5" ht="28.5">
      <c r="A5" s="224">
        <v>10201</v>
      </c>
      <c r="B5" s="224" t="s">
        <v>24</v>
      </c>
      <c r="C5" s="218" t="s">
        <v>25</v>
      </c>
      <c r="D5" s="219">
        <v>26.37</v>
      </c>
      <c r="E5" s="219">
        <v>23.38</v>
      </c>
    </row>
    <row r="6" spans="1:5" ht="14.25">
      <c r="A6" s="224">
        <v>10202</v>
      </c>
      <c r="B6" s="224" t="s">
        <v>26</v>
      </c>
      <c r="C6" s="218" t="s">
        <v>25</v>
      </c>
      <c r="D6" s="219">
        <v>14.19</v>
      </c>
      <c r="E6" s="219">
        <v>12.59</v>
      </c>
    </row>
    <row r="7" spans="1:5" ht="28.5">
      <c r="A7" s="224">
        <v>10203</v>
      </c>
      <c r="B7" s="224" t="s">
        <v>27</v>
      </c>
      <c r="C7" s="218" t="s">
        <v>25</v>
      </c>
      <c r="D7" s="219">
        <v>28.4</v>
      </c>
      <c r="E7" s="219">
        <v>25.18</v>
      </c>
    </row>
    <row r="8" spans="1:5" ht="28.5">
      <c r="A8" s="224">
        <v>10204</v>
      </c>
      <c r="B8" s="224" t="s">
        <v>28</v>
      </c>
      <c r="C8" s="218" t="s">
        <v>25</v>
      </c>
      <c r="D8" s="219">
        <v>20.29</v>
      </c>
      <c r="E8" s="219">
        <v>17.989999999999998</v>
      </c>
    </row>
    <row r="9" spans="1:5" ht="14.25">
      <c r="A9" s="224">
        <v>10205</v>
      </c>
      <c r="B9" s="224" t="s">
        <v>29</v>
      </c>
      <c r="C9" s="218" t="s">
        <v>25</v>
      </c>
      <c r="D9" s="219">
        <v>18.25</v>
      </c>
      <c r="E9" s="219">
        <v>16.190000000000001</v>
      </c>
    </row>
    <row r="10" spans="1:5" ht="14.25">
      <c r="A10" s="224">
        <v>10206</v>
      </c>
      <c r="B10" s="224" t="s">
        <v>30</v>
      </c>
      <c r="C10" s="218" t="s">
        <v>25</v>
      </c>
      <c r="D10" s="219">
        <v>50.72</v>
      </c>
      <c r="E10" s="219">
        <v>44.96</v>
      </c>
    </row>
    <row r="11" spans="1:5" ht="28.5">
      <c r="A11" s="224">
        <v>10207</v>
      </c>
      <c r="B11" s="224" t="s">
        <v>31</v>
      </c>
      <c r="C11" s="218" t="s">
        <v>25</v>
      </c>
      <c r="D11" s="219">
        <v>50.72</v>
      </c>
      <c r="E11" s="219">
        <v>44.96</v>
      </c>
    </row>
    <row r="12" spans="1:5" ht="14.25">
      <c r="A12" s="224">
        <v>10208</v>
      </c>
      <c r="B12" s="224" t="s">
        <v>32</v>
      </c>
      <c r="C12" s="218" t="s">
        <v>25</v>
      </c>
      <c r="D12" s="219">
        <v>10.14</v>
      </c>
      <c r="E12" s="219">
        <v>8.99</v>
      </c>
    </row>
    <row r="13" spans="1:5" ht="14.25">
      <c r="A13" s="224">
        <v>10209</v>
      </c>
      <c r="B13" s="224" t="s">
        <v>33</v>
      </c>
      <c r="C13" s="218" t="s">
        <v>34</v>
      </c>
      <c r="D13" s="219">
        <v>60.87</v>
      </c>
      <c r="E13" s="219">
        <v>53.96</v>
      </c>
    </row>
    <row r="14" spans="1:5" ht="28.5">
      <c r="A14" s="224">
        <v>10210</v>
      </c>
      <c r="B14" s="224" t="s">
        <v>35</v>
      </c>
      <c r="C14" s="218" t="s">
        <v>34</v>
      </c>
      <c r="D14" s="219">
        <v>286.08</v>
      </c>
      <c r="E14" s="219">
        <v>253.6</v>
      </c>
    </row>
    <row r="15" spans="1:5" ht="42.75">
      <c r="A15" s="224">
        <v>10212</v>
      </c>
      <c r="B15" s="224" t="s">
        <v>36</v>
      </c>
      <c r="C15" s="218" t="s">
        <v>25</v>
      </c>
      <c r="D15" s="219">
        <v>12.16</v>
      </c>
      <c r="E15" s="219">
        <v>10.79</v>
      </c>
    </row>
    <row r="16" spans="1:5" ht="42.75">
      <c r="A16" s="224">
        <v>10213</v>
      </c>
      <c r="B16" s="224" t="s">
        <v>37</v>
      </c>
      <c r="C16" s="218" t="s">
        <v>25</v>
      </c>
      <c r="D16" s="219">
        <v>14.19</v>
      </c>
      <c r="E16" s="219">
        <v>12.59</v>
      </c>
    </row>
    <row r="17" spans="1:5" ht="28.5">
      <c r="A17" s="224">
        <v>10214</v>
      </c>
      <c r="B17" s="224" t="s">
        <v>38</v>
      </c>
      <c r="C17" s="218" t="s">
        <v>25</v>
      </c>
      <c r="D17" s="219">
        <v>16.22</v>
      </c>
      <c r="E17" s="219">
        <v>14.39</v>
      </c>
    </row>
    <row r="18" spans="1:5" ht="14.25">
      <c r="A18" s="224">
        <v>10215</v>
      </c>
      <c r="B18" s="224" t="s">
        <v>39</v>
      </c>
      <c r="C18" s="218" t="s">
        <v>25</v>
      </c>
      <c r="D18" s="219">
        <v>10.14</v>
      </c>
      <c r="E18" s="219">
        <v>8.99</v>
      </c>
    </row>
    <row r="19" spans="1:5" ht="14.25">
      <c r="A19" s="224">
        <v>10216</v>
      </c>
      <c r="B19" s="224" t="s">
        <v>40</v>
      </c>
      <c r="C19" s="218" t="s">
        <v>41</v>
      </c>
      <c r="D19" s="219">
        <v>10.14</v>
      </c>
      <c r="E19" s="219">
        <v>8.99</v>
      </c>
    </row>
    <row r="20" spans="1:5" ht="14.25">
      <c r="A20" s="224">
        <v>10218</v>
      </c>
      <c r="B20" s="224" t="s">
        <v>42</v>
      </c>
      <c r="C20" s="218" t="s">
        <v>25</v>
      </c>
      <c r="D20" s="219">
        <v>13.57</v>
      </c>
      <c r="E20" s="219">
        <v>12.37</v>
      </c>
    </row>
    <row r="21" spans="1:5" ht="28.5">
      <c r="A21" s="224">
        <v>10219</v>
      </c>
      <c r="B21" s="224" t="s">
        <v>43</v>
      </c>
      <c r="C21" s="218" t="s">
        <v>34</v>
      </c>
      <c r="D21" s="219">
        <v>335.21</v>
      </c>
      <c r="E21" s="219">
        <v>297.08</v>
      </c>
    </row>
    <row r="22" spans="1:5" ht="28.5">
      <c r="A22" s="224">
        <v>10220</v>
      </c>
      <c r="B22" s="224" t="s">
        <v>44</v>
      </c>
      <c r="C22" s="218" t="s">
        <v>25</v>
      </c>
      <c r="D22" s="219">
        <v>12.51</v>
      </c>
      <c r="E22" s="219">
        <v>11.1</v>
      </c>
    </row>
    <row r="23" spans="1:5" ht="14.25">
      <c r="A23" s="224">
        <v>10221</v>
      </c>
      <c r="B23" s="224" t="s">
        <v>45</v>
      </c>
      <c r="C23" s="218" t="s">
        <v>23</v>
      </c>
      <c r="D23" s="219">
        <v>30.85</v>
      </c>
      <c r="E23" s="219">
        <v>27.34</v>
      </c>
    </row>
    <row r="24" spans="1:5" ht="28.5">
      <c r="A24" s="224">
        <v>10222</v>
      </c>
      <c r="B24" s="224" t="s">
        <v>46</v>
      </c>
      <c r="C24" s="218" t="s">
        <v>25</v>
      </c>
      <c r="D24" s="219">
        <v>22.42</v>
      </c>
      <c r="E24" s="219">
        <v>19.88</v>
      </c>
    </row>
    <row r="25" spans="1:5" ht="14.25">
      <c r="A25" s="224">
        <v>10223</v>
      </c>
      <c r="B25" s="224" t="s">
        <v>47</v>
      </c>
      <c r="C25" s="218" t="s">
        <v>23</v>
      </c>
      <c r="D25" s="219">
        <v>20.99</v>
      </c>
      <c r="E25" s="219">
        <v>18.600000000000001</v>
      </c>
    </row>
    <row r="26" spans="1:5" ht="28.5">
      <c r="A26" s="224">
        <v>10224</v>
      </c>
      <c r="B26" s="224" t="s">
        <v>48</v>
      </c>
      <c r="C26" s="218" t="s">
        <v>25</v>
      </c>
      <c r="D26" s="219">
        <v>17.88</v>
      </c>
      <c r="E26" s="219">
        <v>15.85</v>
      </c>
    </row>
    <row r="27" spans="1:5" ht="14.25">
      <c r="A27" s="224">
        <v>10225</v>
      </c>
      <c r="B27" s="224" t="s">
        <v>49</v>
      </c>
      <c r="C27" s="218" t="s">
        <v>25</v>
      </c>
      <c r="D27" s="219">
        <v>25.18</v>
      </c>
      <c r="E27" s="219">
        <v>22.32</v>
      </c>
    </row>
    <row r="28" spans="1:5" ht="14.25">
      <c r="A28" s="224">
        <v>10226</v>
      </c>
      <c r="B28" s="224" t="s">
        <v>50</v>
      </c>
      <c r="C28" s="218" t="s">
        <v>23</v>
      </c>
      <c r="D28" s="219">
        <v>25.18</v>
      </c>
      <c r="E28" s="219">
        <v>22.32</v>
      </c>
    </row>
    <row r="29" spans="1:5" ht="28.5">
      <c r="A29" s="224">
        <v>10227</v>
      </c>
      <c r="B29" s="224" t="s">
        <v>8682</v>
      </c>
      <c r="C29" s="218" t="s">
        <v>23</v>
      </c>
      <c r="D29" s="219">
        <v>41.98</v>
      </c>
      <c r="E29" s="219">
        <v>37.200000000000003</v>
      </c>
    </row>
    <row r="30" spans="1:5" ht="28.5">
      <c r="A30" s="224">
        <v>10228</v>
      </c>
      <c r="B30" s="224" t="s">
        <v>51</v>
      </c>
      <c r="C30" s="218" t="s">
        <v>25</v>
      </c>
      <c r="D30" s="219">
        <v>6.81</v>
      </c>
      <c r="E30" s="219">
        <v>6.04</v>
      </c>
    </row>
    <row r="31" spans="1:5" ht="14.25">
      <c r="A31" s="224">
        <v>10229</v>
      </c>
      <c r="B31" s="224" t="s">
        <v>52</v>
      </c>
      <c r="C31" s="218" t="s">
        <v>23</v>
      </c>
      <c r="D31" s="219">
        <v>40.58</v>
      </c>
      <c r="E31" s="219">
        <v>35.97</v>
      </c>
    </row>
    <row r="32" spans="1:5" ht="14.25">
      <c r="A32" s="224">
        <v>10230</v>
      </c>
      <c r="B32" s="224" t="s">
        <v>53</v>
      </c>
      <c r="C32" s="218" t="s">
        <v>25</v>
      </c>
      <c r="D32" s="219">
        <v>6.52</v>
      </c>
      <c r="E32" s="219">
        <v>5.81</v>
      </c>
    </row>
    <row r="33" spans="1:5" ht="14.25">
      <c r="A33" s="224">
        <v>10234</v>
      </c>
      <c r="B33" s="224" t="s">
        <v>54</v>
      </c>
      <c r="C33" s="218" t="s">
        <v>25</v>
      </c>
      <c r="D33" s="219">
        <v>26.37</v>
      </c>
      <c r="E33" s="219">
        <v>23.38</v>
      </c>
    </row>
    <row r="34" spans="1:5" ht="28.5">
      <c r="A34" s="224">
        <v>10238</v>
      </c>
      <c r="B34" s="224" t="s">
        <v>55</v>
      </c>
      <c r="C34" s="218" t="s">
        <v>25</v>
      </c>
      <c r="D34" s="219">
        <v>10.14</v>
      </c>
      <c r="E34" s="219">
        <v>8.99</v>
      </c>
    </row>
    <row r="35" spans="1:5" ht="14.25">
      <c r="A35" s="224">
        <v>10239</v>
      </c>
      <c r="B35" s="224" t="s">
        <v>56</v>
      </c>
      <c r="C35" s="218" t="s">
        <v>25</v>
      </c>
      <c r="D35" s="219">
        <v>39.19</v>
      </c>
      <c r="E35" s="219">
        <v>34.729999999999997</v>
      </c>
    </row>
    <row r="36" spans="1:5" ht="28.5">
      <c r="A36" s="224">
        <v>10240</v>
      </c>
      <c r="B36" s="224" t="s">
        <v>57</v>
      </c>
      <c r="C36" s="218" t="s">
        <v>23</v>
      </c>
      <c r="D36" s="219">
        <v>11.1</v>
      </c>
      <c r="E36" s="219">
        <v>9.84</v>
      </c>
    </row>
    <row r="37" spans="1:5" ht="14.25">
      <c r="A37" s="224">
        <v>10242</v>
      </c>
      <c r="B37" s="224" t="s">
        <v>58</v>
      </c>
      <c r="C37" s="218" t="s">
        <v>25</v>
      </c>
      <c r="D37" s="219">
        <v>3.57</v>
      </c>
      <c r="E37" s="219">
        <v>3.17</v>
      </c>
    </row>
    <row r="38" spans="1:5" ht="28.5">
      <c r="A38" s="224">
        <v>10244</v>
      </c>
      <c r="B38" s="224" t="s">
        <v>59</v>
      </c>
      <c r="C38" s="218" t="s">
        <v>41</v>
      </c>
      <c r="D38" s="219">
        <v>14.62</v>
      </c>
      <c r="E38" s="219">
        <v>12.97</v>
      </c>
    </row>
    <row r="39" spans="1:5" ht="28.5">
      <c r="A39" s="224">
        <v>10246</v>
      </c>
      <c r="B39" s="224" t="s">
        <v>60</v>
      </c>
      <c r="C39" s="218" t="s">
        <v>25</v>
      </c>
      <c r="D39" s="219">
        <v>3.84</v>
      </c>
      <c r="E39" s="219">
        <v>3.43</v>
      </c>
    </row>
    <row r="40" spans="1:5" ht="28.5">
      <c r="A40" s="224">
        <v>10253</v>
      </c>
      <c r="B40" s="224" t="s">
        <v>61</v>
      </c>
      <c r="C40" s="218" t="s">
        <v>25</v>
      </c>
      <c r="D40" s="219">
        <v>29.54</v>
      </c>
      <c r="E40" s="219">
        <v>26.19</v>
      </c>
    </row>
    <row r="41" spans="1:5" ht="28.5">
      <c r="A41" s="224">
        <v>10254</v>
      </c>
      <c r="B41" s="224" t="s">
        <v>62</v>
      </c>
      <c r="C41" s="218" t="s">
        <v>25</v>
      </c>
      <c r="D41" s="219">
        <v>9.82</v>
      </c>
      <c r="E41" s="219">
        <v>8.6999999999999993</v>
      </c>
    </row>
    <row r="42" spans="1:5" ht="28.5">
      <c r="A42" s="224">
        <v>10255</v>
      </c>
      <c r="B42" s="224" t="s">
        <v>63</v>
      </c>
      <c r="C42" s="218" t="s">
        <v>25</v>
      </c>
      <c r="D42" s="219">
        <v>24.23</v>
      </c>
      <c r="E42" s="219">
        <v>21.48</v>
      </c>
    </row>
    <row r="43" spans="1:5" ht="28.5">
      <c r="A43" s="224">
        <v>10256</v>
      </c>
      <c r="B43" s="224" t="s">
        <v>64</v>
      </c>
      <c r="C43" s="218" t="s">
        <v>25</v>
      </c>
      <c r="D43" s="219">
        <v>7.72</v>
      </c>
      <c r="E43" s="219">
        <v>6.86</v>
      </c>
    </row>
    <row r="44" spans="1:5" ht="14.25">
      <c r="A44" s="224">
        <v>10259</v>
      </c>
      <c r="B44" s="224" t="s">
        <v>65</v>
      </c>
      <c r="C44" s="218" t="s">
        <v>41</v>
      </c>
      <c r="D44" s="219">
        <v>2.36</v>
      </c>
      <c r="E44" s="219">
        <v>2.09</v>
      </c>
    </row>
    <row r="45" spans="1:5" ht="14.25">
      <c r="A45" s="224">
        <v>10264</v>
      </c>
      <c r="B45" s="224" t="s">
        <v>66</v>
      </c>
      <c r="C45" s="218" t="s">
        <v>25</v>
      </c>
      <c r="D45" s="219">
        <v>28.16</v>
      </c>
      <c r="E45" s="219">
        <v>24.96</v>
      </c>
    </row>
    <row r="46" spans="1:5" ht="14.25">
      <c r="A46" s="224">
        <v>10271</v>
      </c>
      <c r="B46" s="224" t="s">
        <v>67</v>
      </c>
      <c r="C46" s="218" t="s">
        <v>23</v>
      </c>
      <c r="D46" s="219">
        <v>15.07</v>
      </c>
      <c r="E46" s="219">
        <v>13.36</v>
      </c>
    </row>
    <row r="47" spans="1:5" ht="14.25">
      <c r="A47" s="224">
        <v>10279</v>
      </c>
      <c r="B47" s="224" t="s">
        <v>68</v>
      </c>
      <c r="C47" s="218" t="s">
        <v>23</v>
      </c>
      <c r="D47" s="219">
        <v>23.6</v>
      </c>
      <c r="E47" s="219">
        <v>20.92</v>
      </c>
    </row>
    <row r="48" spans="1:5" ht="28.5">
      <c r="A48" s="224">
        <v>10280</v>
      </c>
      <c r="B48" s="224" t="s">
        <v>69</v>
      </c>
      <c r="C48" s="218" t="s">
        <v>25</v>
      </c>
      <c r="D48" s="219">
        <v>8.81</v>
      </c>
      <c r="E48" s="219">
        <v>7.81</v>
      </c>
    </row>
    <row r="49" spans="1:5" ht="14.25">
      <c r="A49" s="224">
        <v>10286</v>
      </c>
      <c r="B49" s="224" t="s">
        <v>70</v>
      </c>
      <c r="C49" s="218" t="s">
        <v>25</v>
      </c>
      <c r="D49" s="219">
        <v>15.01</v>
      </c>
      <c r="E49" s="219">
        <v>13.31</v>
      </c>
    </row>
    <row r="50" spans="1:5" ht="14.25">
      <c r="A50" s="224">
        <v>10292</v>
      </c>
      <c r="B50" s="224" t="s">
        <v>71</v>
      </c>
      <c r="C50" s="218" t="s">
        <v>41</v>
      </c>
      <c r="D50" s="219">
        <v>0.62</v>
      </c>
      <c r="E50" s="219">
        <v>0.56000000000000005</v>
      </c>
    </row>
    <row r="51" spans="1:5" ht="15">
      <c r="A51" s="223">
        <v>103</v>
      </c>
      <c r="B51" s="223" t="s">
        <v>1441</v>
      </c>
      <c r="C51" s="218"/>
      <c r="D51" s="219"/>
      <c r="E51" s="219"/>
    </row>
    <row r="52" spans="1:5" ht="14.25">
      <c r="A52" s="224">
        <v>10315</v>
      </c>
      <c r="B52" s="224" t="s">
        <v>72</v>
      </c>
      <c r="C52" s="218" t="s">
        <v>25</v>
      </c>
      <c r="D52" s="219">
        <v>11.58</v>
      </c>
      <c r="E52" s="219">
        <v>10.27</v>
      </c>
    </row>
    <row r="53" spans="1:5" ht="14.25">
      <c r="A53" s="224">
        <v>10317</v>
      </c>
      <c r="B53" s="224" t="s">
        <v>73</v>
      </c>
      <c r="C53" s="218" t="s">
        <v>25</v>
      </c>
      <c r="D53" s="219">
        <v>121.74</v>
      </c>
      <c r="E53" s="219">
        <v>107.91</v>
      </c>
    </row>
    <row r="54" spans="1:5" ht="28.5">
      <c r="A54" s="224">
        <v>10318</v>
      </c>
      <c r="B54" s="224" t="s">
        <v>74</v>
      </c>
      <c r="C54" s="218" t="s">
        <v>25</v>
      </c>
      <c r="D54" s="219">
        <v>14.22</v>
      </c>
      <c r="E54" s="219">
        <v>12.61</v>
      </c>
    </row>
    <row r="55" spans="1:5" ht="28.5">
      <c r="A55" s="224">
        <v>10319</v>
      </c>
      <c r="B55" s="224" t="s">
        <v>75</v>
      </c>
      <c r="C55" s="218" t="s">
        <v>25</v>
      </c>
      <c r="D55" s="219">
        <v>19.82</v>
      </c>
      <c r="E55" s="219">
        <v>17.91</v>
      </c>
    </row>
    <row r="56" spans="1:5" ht="28.5">
      <c r="A56" s="224">
        <v>10320</v>
      </c>
      <c r="B56" s="224" t="s">
        <v>76</v>
      </c>
      <c r="C56" s="218" t="s">
        <v>25</v>
      </c>
      <c r="D56" s="219">
        <v>2.02</v>
      </c>
      <c r="E56" s="219">
        <v>1.8</v>
      </c>
    </row>
    <row r="57" spans="1:5" ht="14.25">
      <c r="A57" s="224">
        <v>10323</v>
      </c>
      <c r="B57" s="224" t="s">
        <v>77</v>
      </c>
      <c r="C57" s="218" t="s">
        <v>23</v>
      </c>
      <c r="D57" s="219">
        <v>11.1</v>
      </c>
      <c r="E57" s="219">
        <v>9.84</v>
      </c>
    </row>
    <row r="58" spans="1:5" ht="14.25">
      <c r="A58" s="224">
        <v>10324</v>
      </c>
      <c r="B58" s="224" t="s">
        <v>78</v>
      </c>
      <c r="C58" s="218" t="s">
        <v>25</v>
      </c>
      <c r="D58" s="219">
        <v>8.91</v>
      </c>
      <c r="E58" s="219">
        <v>7.91</v>
      </c>
    </row>
    <row r="59" spans="1:5" ht="28.5">
      <c r="A59" s="224">
        <v>10325</v>
      </c>
      <c r="B59" s="224" t="s">
        <v>79</v>
      </c>
      <c r="C59" s="218" t="s">
        <v>25</v>
      </c>
      <c r="D59" s="219">
        <v>29.54</v>
      </c>
      <c r="E59" s="219">
        <v>26.19</v>
      </c>
    </row>
    <row r="60" spans="1:5" ht="14.25">
      <c r="A60" s="224">
        <v>10326</v>
      </c>
      <c r="B60" s="224" t="s">
        <v>80</v>
      </c>
      <c r="C60" s="218" t="s">
        <v>25</v>
      </c>
      <c r="D60" s="219">
        <v>29.54</v>
      </c>
      <c r="E60" s="219">
        <v>26.19</v>
      </c>
    </row>
    <row r="61" spans="1:5" ht="14.25">
      <c r="A61" s="224">
        <v>10327</v>
      </c>
      <c r="B61" s="224" t="s">
        <v>81</v>
      </c>
      <c r="C61" s="218" t="s">
        <v>41</v>
      </c>
      <c r="D61" s="219">
        <v>2.5099999999999998</v>
      </c>
      <c r="E61" s="219">
        <v>2.23</v>
      </c>
    </row>
    <row r="62" spans="1:5" ht="14.25">
      <c r="A62" s="224">
        <v>10329</v>
      </c>
      <c r="B62" s="224" t="s">
        <v>82</v>
      </c>
      <c r="C62" s="218" t="s">
        <v>23</v>
      </c>
      <c r="D62" s="219">
        <v>20.72</v>
      </c>
      <c r="E62" s="219">
        <v>18.37</v>
      </c>
    </row>
    <row r="63" spans="1:5" ht="42.75">
      <c r="A63" s="224">
        <v>10331</v>
      </c>
      <c r="B63" s="224" t="s">
        <v>83</v>
      </c>
      <c r="C63" s="218" t="s">
        <v>25</v>
      </c>
      <c r="D63" s="219">
        <v>10.86</v>
      </c>
      <c r="E63" s="219">
        <v>9.6300000000000008</v>
      </c>
    </row>
    <row r="64" spans="1:5" ht="14.25">
      <c r="A64" s="224">
        <v>10332</v>
      </c>
      <c r="B64" s="224" t="s">
        <v>84</v>
      </c>
      <c r="C64" s="218" t="s">
        <v>41</v>
      </c>
      <c r="D64" s="219">
        <v>3.76</v>
      </c>
      <c r="E64" s="219">
        <v>3.34</v>
      </c>
    </row>
    <row r="65" spans="1:5" ht="14.25">
      <c r="A65" s="224">
        <v>10333</v>
      </c>
      <c r="B65" s="224" t="s">
        <v>85</v>
      </c>
      <c r="C65" s="218" t="s">
        <v>25</v>
      </c>
      <c r="D65" s="219">
        <v>8.43</v>
      </c>
      <c r="E65" s="219">
        <v>7.47</v>
      </c>
    </row>
    <row r="66" spans="1:5" ht="42.75">
      <c r="A66" s="224">
        <v>10344</v>
      </c>
      <c r="B66" s="224" t="s">
        <v>43345</v>
      </c>
      <c r="C66" s="218" t="s">
        <v>34</v>
      </c>
      <c r="D66" s="219">
        <v>88.65</v>
      </c>
      <c r="E66" s="219"/>
    </row>
    <row r="67" spans="1:5" ht="15">
      <c r="A67" s="223">
        <v>104</v>
      </c>
      <c r="B67" s="223" t="s">
        <v>1442</v>
      </c>
      <c r="C67" s="218"/>
      <c r="D67" s="219"/>
      <c r="E67" s="219">
        <v>1.23</v>
      </c>
    </row>
    <row r="68" spans="1:5" ht="14.25">
      <c r="A68" s="224">
        <v>10401</v>
      </c>
      <c r="B68" s="224" t="s">
        <v>86</v>
      </c>
      <c r="C68" s="218" t="s">
        <v>25</v>
      </c>
      <c r="D68" s="219">
        <v>1.38</v>
      </c>
      <c r="E68" s="219">
        <v>3.96</v>
      </c>
    </row>
    <row r="69" spans="1:5" ht="14.25">
      <c r="A69" s="224">
        <v>10402</v>
      </c>
      <c r="B69" s="224" t="s">
        <v>87</v>
      </c>
      <c r="C69" s="218" t="s">
        <v>25</v>
      </c>
      <c r="D69" s="219">
        <v>4.47</v>
      </c>
      <c r="E69" s="219">
        <v>47.55</v>
      </c>
    </row>
    <row r="70" spans="1:5" ht="28.5">
      <c r="A70" s="224">
        <v>10403</v>
      </c>
      <c r="B70" s="224" t="s">
        <v>88</v>
      </c>
      <c r="C70" s="218" t="s">
        <v>23</v>
      </c>
      <c r="D70" s="219">
        <v>53.64</v>
      </c>
      <c r="E70" s="219">
        <v>118.24</v>
      </c>
    </row>
    <row r="71" spans="1:5" ht="28.5">
      <c r="A71" s="224">
        <v>10404</v>
      </c>
      <c r="B71" s="224" t="s">
        <v>89</v>
      </c>
      <c r="C71" s="218" t="s">
        <v>23</v>
      </c>
      <c r="D71" s="219">
        <v>133.38</v>
      </c>
      <c r="E71" s="219"/>
    </row>
    <row r="72" spans="1:5" ht="15">
      <c r="A72" s="223">
        <v>105</v>
      </c>
      <c r="B72" s="223" t="s">
        <v>1443</v>
      </c>
      <c r="C72" s="218"/>
      <c r="D72" s="219"/>
      <c r="E72" s="219">
        <v>10.97</v>
      </c>
    </row>
    <row r="73" spans="1:5" ht="14.25">
      <c r="A73" s="224">
        <v>10501</v>
      </c>
      <c r="B73" s="224" t="s">
        <v>90</v>
      </c>
      <c r="C73" s="218" t="s">
        <v>25</v>
      </c>
      <c r="D73" s="219">
        <v>10.95</v>
      </c>
      <c r="E73" s="222">
        <v>17694.71</v>
      </c>
    </row>
    <row r="74" spans="1:5" ht="42.75">
      <c r="A74" s="224">
        <v>10512</v>
      </c>
      <c r="B74" s="224" t="s">
        <v>91</v>
      </c>
      <c r="C74" s="218" t="s">
        <v>92</v>
      </c>
      <c r="D74" s="222">
        <v>23556.2</v>
      </c>
      <c r="E74" s="219"/>
    </row>
    <row r="75" spans="1:5" ht="30">
      <c r="A75" s="223">
        <v>108</v>
      </c>
      <c r="B75" s="223" t="s">
        <v>43346</v>
      </c>
      <c r="C75" s="218"/>
      <c r="D75" s="219"/>
      <c r="E75" s="219"/>
    </row>
    <row r="76" spans="1:5" ht="14.25">
      <c r="A76" s="224">
        <v>10801</v>
      </c>
      <c r="B76" s="224" t="s">
        <v>43347</v>
      </c>
      <c r="C76" s="218" t="s">
        <v>92</v>
      </c>
      <c r="D76" s="222">
        <v>20266.28</v>
      </c>
      <c r="E76" s="219">
        <v>242.13</v>
      </c>
    </row>
    <row r="77" spans="1:5" ht="14.25">
      <c r="A77" s="224">
        <v>10802</v>
      </c>
      <c r="B77" s="224" t="s">
        <v>43348</v>
      </c>
      <c r="C77" s="218" t="s">
        <v>92</v>
      </c>
      <c r="D77" s="222">
        <v>24271.8</v>
      </c>
      <c r="E77" s="219">
        <v>21.98</v>
      </c>
    </row>
    <row r="78" spans="1:5" ht="14.25">
      <c r="A78" s="224">
        <v>10803</v>
      </c>
      <c r="B78" s="224" t="s">
        <v>43349</v>
      </c>
      <c r="C78" s="218" t="s">
        <v>92</v>
      </c>
      <c r="D78" s="222">
        <v>28337.85</v>
      </c>
      <c r="E78" s="219">
        <v>891.75</v>
      </c>
    </row>
    <row r="79" spans="1:5" ht="14.25">
      <c r="A79" s="224">
        <v>10807</v>
      </c>
      <c r="B79" s="224" t="s">
        <v>43350</v>
      </c>
      <c r="C79" s="218" t="s">
        <v>92</v>
      </c>
      <c r="D79" s="222">
        <v>3158.06</v>
      </c>
      <c r="E79" s="222">
        <v>1530</v>
      </c>
    </row>
    <row r="80" spans="1:5" ht="14.25">
      <c r="A80" s="224">
        <v>10808</v>
      </c>
      <c r="B80" s="224" t="s">
        <v>43351</v>
      </c>
      <c r="C80" s="218" t="s">
        <v>92</v>
      </c>
      <c r="D80" s="222">
        <v>13403.62</v>
      </c>
      <c r="E80" s="219">
        <v>14.09</v>
      </c>
    </row>
    <row r="81" spans="1:5" ht="14.25">
      <c r="A81" s="224">
        <v>10809</v>
      </c>
      <c r="B81" s="224" t="s">
        <v>43352</v>
      </c>
      <c r="C81" s="218" t="s">
        <v>92</v>
      </c>
      <c r="D81" s="222">
        <v>2343.81</v>
      </c>
      <c r="E81" s="219">
        <v>24.13</v>
      </c>
    </row>
    <row r="82" spans="1:5" ht="14.25">
      <c r="A82" s="224">
        <v>10810</v>
      </c>
      <c r="B82" s="224" t="s">
        <v>43353</v>
      </c>
      <c r="C82" s="218" t="s">
        <v>92</v>
      </c>
      <c r="D82" s="222">
        <v>4394.6499999999996</v>
      </c>
      <c r="E82" s="219">
        <v>205.45</v>
      </c>
    </row>
    <row r="83" spans="1:5" ht="14.25">
      <c r="A83" s="224">
        <v>10811</v>
      </c>
      <c r="B83" s="224" t="s">
        <v>43354</v>
      </c>
      <c r="C83" s="218" t="s">
        <v>92</v>
      </c>
      <c r="D83" s="222">
        <v>5713.05</v>
      </c>
      <c r="E83" s="219">
        <v>245.54</v>
      </c>
    </row>
    <row r="84" spans="1:5" ht="14.25">
      <c r="A84" s="224">
        <v>10812</v>
      </c>
      <c r="B84" s="224" t="s">
        <v>43355</v>
      </c>
      <c r="C84" s="218" t="s">
        <v>92</v>
      </c>
      <c r="D84" s="222">
        <v>29012.36</v>
      </c>
      <c r="E84" s="219">
        <v>989</v>
      </c>
    </row>
    <row r="85" spans="1:5" ht="14.25">
      <c r="A85" s="224">
        <v>10813</v>
      </c>
      <c r="B85" s="224" t="s">
        <v>43356</v>
      </c>
      <c r="C85" s="218" t="s">
        <v>92</v>
      </c>
      <c r="D85" s="222">
        <v>16188.12</v>
      </c>
      <c r="E85" s="219">
        <v>891.75</v>
      </c>
    </row>
    <row r="86" spans="1:5" ht="14.25">
      <c r="A86" s="224">
        <v>10814</v>
      </c>
      <c r="B86" s="224" t="s">
        <v>43357</v>
      </c>
      <c r="C86" s="218" t="s">
        <v>92</v>
      </c>
      <c r="D86" s="222">
        <v>10816.29</v>
      </c>
      <c r="E86" s="219">
        <v>743.33</v>
      </c>
    </row>
    <row r="87" spans="1:5" ht="14.25">
      <c r="A87" s="224">
        <v>10815</v>
      </c>
      <c r="B87" s="224" t="s">
        <v>43358</v>
      </c>
      <c r="C87" s="218" t="s">
        <v>92</v>
      </c>
      <c r="D87" s="222">
        <v>8653.24</v>
      </c>
      <c r="E87" s="219">
        <v>929</v>
      </c>
    </row>
    <row r="88" spans="1:5" ht="14.25">
      <c r="A88" s="224">
        <v>10816</v>
      </c>
      <c r="B88" s="224" t="s">
        <v>43359</v>
      </c>
      <c r="C88" s="218" t="s">
        <v>92</v>
      </c>
      <c r="D88" s="222">
        <v>6921.45</v>
      </c>
      <c r="E88" s="219">
        <v>664.25</v>
      </c>
    </row>
    <row r="89" spans="1:5" ht="14.25">
      <c r="A89" s="224">
        <v>10817</v>
      </c>
      <c r="B89" s="224" t="s">
        <v>43360</v>
      </c>
      <c r="C89" s="218" t="s">
        <v>92</v>
      </c>
      <c r="D89" s="222">
        <v>5537.85</v>
      </c>
      <c r="E89" s="219"/>
    </row>
    <row r="90" spans="1:5" ht="14.25">
      <c r="A90" s="224">
        <v>10818</v>
      </c>
      <c r="B90" s="224" t="s">
        <v>43361</v>
      </c>
      <c r="C90" s="218" t="s">
        <v>92</v>
      </c>
      <c r="D90" s="222">
        <v>7194.72</v>
      </c>
      <c r="E90" s="219">
        <v>836.37</v>
      </c>
    </row>
    <row r="91" spans="1:5" ht="15">
      <c r="A91" s="223">
        <v>2</v>
      </c>
      <c r="B91" s="223" t="s">
        <v>1444</v>
      </c>
      <c r="C91" s="218"/>
      <c r="D91" s="219"/>
      <c r="E91" s="219">
        <v>616.62</v>
      </c>
    </row>
    <row r="92" spans="1:5" ht="15">
      <c r="A92" s="223">
        <v>203</v>
      </c>
      <c r="B92" s="223" t="s">
        <v>1445</v>
      </c>
      <c r="C92" s="218"/>
      <c r="D92" s="219"/>
      <c r="E92" s="219">
        <v>541.72</v>
      </c>
    </row>
    <row r="93" spans="1:5" ht="28.5">
      <c r="A93" s="224">
        <v>20305</v>
      </c>
      <c r="B93" s="224" t="s">
        <v>5753</v>
      </c>
      <c r="C93" s="218" t="s">
        <v>25</v>
      </c>
      <c r="D93" s="219">
        <v>244.44</v>
      </c>
      <c r="E93" s="219">
        <v>491.03</v>
      </c>
    </row>
    <row r="94" spans="1:5" ht="42.75">
      <c r="A94" s="224">
        <v>20339</v>
      </c>
      <c r="B94" s="224" t="s">
        <v>93</v>
      </c>
      <c r="C94" s="218" t="s">
        <v>25</v>
      </c>
      <c r="D94" s="219">
        <v>21.13</v>
      </c>
      <c r="E94" s="222">
        <v>15870.41</v>
      </c>
    </row>
    <row r="95" spans="1:5" ht="85.5">
      <c r="A95" s="224">
        <v>20343</v>
      </c>
      <c r="B95" s="224" t="s">
        <v>94</v>
      </c>
      <c r="C95" s="218" t="s">
        <v>92</v>
      </c>
      <c r="D95" s="222">
        <v>1127.83</v>
      </c>
      <c r="E95" s="222">
        <v>23693.64</v>
      </c>
    </row>
    <row r="96" spans="1:5" ht="28.5">
      <c r="A96" s="224">
        <v>20344</v>
      </c>
      <c r="B96" s="224" t="s">
        <v>95</v>
      </c>
      <c r="C96" s="218" t="s">
        <v>23</v>
      </c>
      <c r="D96" s="222">
        <v>1486.67</v>
      </c>
      <c r="E96" s="222">
        <v>29210.19</v>
      </c>
    </row>
    <row r="97" spans="1:5" ht="28.5">
      <c r="A97" s="224">
        <v>20346</v>
      </c>
      <c r="B97" s="224" t="s">
        <v>96</v>
      </c>
      <c r="C97" s="218" t="s">
        <v>41</v>
      </c>
      <c r="D97" s="219">
        <v>14.02</v>
      </c>
      <c r="E97" s="219">
        <v>236.02</v>
      </c>
    </row>
    <row r="98" spans="1:5" ht="71.25">
      <c r="A98" s="224">
        <v>20348</v>
      </c>
      <c r="B98" s="224" t="s">
        <v>97</v>
      </c>
      <c r="C98" s="218" t="s">
        <v>25</v>
      </c>
      <c r="D98" s="219">
        <v>30.09</v>
      </c>
      <c r="E98" s="219">
        <v>311.72000000000003</v>
      </c>
    </row>
    <row r="99" spans="1:5" ht="85.5">
      <c r="A99" s="224">
        <v>20350</v>
      </c>
      <c r="B99" s="224" t="s">
        <v>5223</v>
      </c>
      <c r="C99" s="218" t="s">
        <v>41</v>
      </c>
      <c r="D99" s="219">
        <v>146.1</v>
      </c>
      <c r="E99" s="222">
        <v>2410.19</v>
      </c>
    </row>
    <row r="100" spans="1:5" ht="85.5">
      <c r="A100" s="224">
        <v>20351</v>
      </c>
      <c r="B100" s="224" t="s">
        <v>5224</v>
      </c>
      <c r="C100" s="218" t="s">
        <v>41</v>
      </c>
      <c r="D100" s="219">
        <v>310.91000000000003</v>
      </c>
      <c r="E100" s="222">
        <v>2818.64</v>
      </c>
    </row>
    <row r="101" spans="1:5" ht="85.5">
      <c r="A101" s="224">
        <v>20352</v>
      </c>
      <c r="B101" s="224" t="s">
        <v>98</v>
      </c>
      <c r="C101" s="218" t="s">
        <v>99</v>
      </c>
      <c r="D101" s="222">
        <v>1244.5</v>
      </c>
      <c r="E101" s="219">
        <v>53.19</v>
      </c>
    </row>
    <row r="102" spans="1:5" ht="85.5">
      <c r="A102" s="224">
        <v>20353</v>
      </c>
      <c r="B102" s="224" t="s">
        <v>100</v>
      </c>
      <c r="C102" s="218" t="s">
        <v>99</v>
      </c>
      <c r="D102" s="222">
        <v>1206.17</v>
      </c>
      <c r="E102" s="219">
        <v>494.23</v>
      </c>
    </row>
    <row r="103" spans="1:5" ht="71.25">
      <c r="A103" s="224">
        <v>20354</v>
      </c>
      <c r="B103" s="224" t="s">
        <v>101</v>
      </c>
      <c r="C103" s="218" t="s">
        <v>99</v>
      </c>
      <c r="D103" s="219">
        <v>751.75</v>
      </c>
      <c r="E103" s="219">
        <v>385.33</v>
      </c>
    </row>
    <row r="104" spans="1:5" ht="71.25">
      <c r="A104" s="224">
        <v>20355</v>
      </c>
      <c r="B104" s="224" t="s">
        <v>102</v>
      </c>
      <c r="C104" s="218" t="s">
        <v>99</v>
      </c>
      <c r="D104" s="222">
        <v>1247.4000000000001</v>
      </c>
      <c r="E104" s="219"/>
    </row>
    <row r="105" spans="1:5" ht="71.25">
      <c r="A105" s="224">
        <v>20356</v>
      </c>
      <c r="B105" s="224" t="s">
        <v>103</v>
      </c>
      <c r="C105" s="218" t="s">
        <v>99</v>
      </c>
      <c r="D105" s="219">
        <v>804</v>
      </c>
      <c r="E105" s="219">
        <v>630.15</v>
      </c>
    </row>
    <row r="106" spans="1:5" ht="60">
      <c r="A106" s="223">
        <v>207</v>
      </c>
      <c r="B106" s="223" t="s">
        <v>1446</v>
      </c>
      <c r="C106" s="218"/>
      <c r="D106" s="219"/>
      <c r="E106" s="219">
        <v>468.66</v>
      </c>
    </row>
    <row r="107" spans="1:5" ht="71.25">
      <c r="A107" s="224">
        <v>20701</v>
      </c>
      <c r="B107" s="224" t="s">
        <v>104</v>
      </c>
      <c r="C107" s="218" t="s">
        <v>25</v>
      </c>
      <c r="D107" s="219">
        <v>827.65</v>
      </c>
      <c r="E107" s="219">
        <v>413.46</v>
      </c>
    </row>
    <row r="108" spans="1:5" ht="71.25">
      <c r="A108" s="224">
        <v>20702</v>
      </c>
      <c r="B108" s="224" t="s">
        <v>105</v>
      </c>
      <c r="C108" s="218" t="s">
        <v>25</v>
      </c>
      <c r="D108" s="219">
        <v>579.35</v>
      </c>
      <c r="E108" s="219">
        <v>399.04</v>
      </c>
    </row>
    <row r="109" spans="1:5" ht="71.25">
      <c r="A109" s="224">
        <v>20703</v>
      </c>
      <c r="B109" s="224" t="s">
        <v>106</v>
      </c>
      <c r="C109" s="218" t="s">
        <v>25</v>
      </c>
      <c r="D109" s="219">
        <v>505.23</v>
      </c>
      <c r="E109" s="222">
        <v>12324.48</v>
      </c>
    </row>
    <row r="110" spans="1:5" ht="71.25">
      <c r="A110" s="224">
        <v>20704</v>
      </c>
      <c r="B110" s="224" t="s">
        <v>107</v>
      </c>
      <c r="C110" s="218" t="s">
        <v>25</v>
      </c>
      <c r="D110" s="219">
        <v>458.81</v>
      </c>
      <c r="E110" s="222">
        <v>18467.97</v>
      </c>
    </row>
    <row r="111" spans="1:5" ht="71.25">
      <c r="A111" s="224">
        <v>20705</v>
      </c>
      <c r="B111" s="224" t="s">
        <v>108</v>
      </c>
      <c r="C111" s="218" t="s">
        <v>23</v>
      </c>
      <c r="D111" s="222">
        <v>15492.02</v>
      </c>
      <c r="E111" s="222">
        <v>22911.85</v>
      </c>
    </row>
    <row r="112" spans="1:5" ht="71.25">
      <c r="A112" s="224">
        <v>20706</v>
      </c>
      <c r="B112" s="224" t="s">
        <v>109</v>
      </c>
      <c r="C112" s="218" t="s">
        <v>23</v>
      </c>
      <c r="D112" s="222">
        <v>23375.78</v>
      </c>
      <c r="E112" s="219">
        <v>158.9</v>
      </c>
    </row>
    <row r="113" spans="1:5" ht="71.25">
      <c r="A113" s="224">
        <v>20707</v>
      </c>
      <c r="B113" s="224" t="s">
        <v>110</v>
      </c>
      <c r="C113" s="218" t="s">
        <v>23</v>
      </c>
      <c r="D113" s="222">
        <v>29021.55</v>
      </c>
      <c r="E113" s="219">
        <v>214.7</v>
      </c>
    </row>
    <row r="114" spans="1:5" ht="85.5">
      <c r="A114" s="224">
        <v>20708</v>
      </c>
      <c r="B114" s="224" t="s">
        <v>111</v>
      </c>
      <c r="C114" s="218" t="s">
        <v>25</v>
      </c>
      <c r="D114" s="219">
        <v>201.48</v>
      </c>
      <c r="E114" s="222">
        <v>1492.47</v>
      </c>
    </row>
    <row r="115" spans="1:5" ht="85.5">
      <c r="A115" s="224">
        <v>20709</v>
      </c>
      <c r="B115" s="224" t="s">
        <v>112</v>
      </c>
      <c r="C115" s="218" t="s">
        <v>25</v>
      </c>
      <c r="D115" s="219">
        <v>271.58999999999997</v>
      </c>
      <c r="E115" s="222">
        <v>1724.88</v>
      </c>
    </row>
    <row r="116" spans="1:5" ht="42.75">
      <c r="A116" s="224">
        <v>20710</v>
      </c>
      <c r="B116" s="224" t="s">
        <v>113</v>
      </c>
      <c r="C116" s="218" t="s">
        <v>23</v>
      </c>
      <c r="D116" s="222">
        <v>1810.99</v>
      </c>
      <c r="E116" s="219">
        <v>35.81</v>
      </c>
    </row>
    <row r="117" spans="1:5" ht="42.75">
      <c r="A117" s="224">
        <v>20711</v>
      </c>
      <c r="B117" s="224" t="s">
        <v>114</v>
      </c>
      <c r="C117" s="218" t="s">
        <v>23</v>
      </c>
      <c r="D117" s="222">
        <v>2144.98</v>
      </c>
      <c r="E117" s="219"/>
    </row>
    <row r="118" spans="1:5" ht="71.25">
      <c r="A118" s="224">
        <v>20712</v>
      </c>
      <c r="B118" s="224" t="s">
        <v>8683</v>
      </c>
      <c r="C118" s="218" t="s">
        <v>41</v>
      </c>
      <c r="D118" s="219">
        <v>55.94</v>
      </c>
      <c r="E118" s="219"/>
    </row>
    <row r="119" spans="1:5" ht="71.25">
      <c r="A119" s="224">
        <v>20713</v>
      </c>
      <c r="B119" s="224" t="s">
        <v>115</v>
      </c>
      <c r="C119" s="218" t="s">
        <v>41</v>
      </c>
      <c r="D119" s="219">
        <v>454.75</v>
      </c>
      <c r="E119" s="219">
        <v>51.51</v>
      </c>
    </row>
    <row r="120" spans="1:5" ht="57">
      <c r="A120" s="224">
        <v>20714</v>
      </c>
      <c r="B120" s="224" t="s">
        <v>116</v>
      </c>
      <c r="C120" s="218" t="s">
        <v>41</v>
      </c>
      <c r="D120" s="219">
        <v>436.22</v>
      </c>
      <c r="E120" s="219">
        <v>87.18</v>
      </c>
    </row>
    <row r="121" spans="1:5" ht="60">
      <c r="A121" s="223">
        <v>208</v>
      </c>
      <c r="B121" s="223" t="s">
        <v>1447</v>
      </c>
      <c r="C121" s="218"/>
      <c r="D121" s="219"/>
      <c r="E121" s="219">
        <v>12.97</v>
      </c>
    </row>
    <row r="122" spans="1:5" ht="71.25">
      <c r="A122" s="224">
        <v>20801</v>
      </c>
      <c r="B122" s="224" t="s">
        <v>117</v>
      </c>
      <c r="C122" s="218" t="s">
        <v>25</v>
      </c>
      <c r="D122" s="219">
        <v>635.63</v>
      </c>
      <c r="E122" s="219">
        <v>18.14</v>
      </c>
    </row>
    <row r="123" spans="1:5" ht="71.25">
      <c r="A123" s="224">
        <v>20802</v>
      </c>
      <c r="B123" s="224" t="s">
        <v>118</v>
      </c>
      <c r="C123" s="218" t="s">
        <v>25</v>
      </c>
      <c r="D123" s="219">
        <v>454.45</v>
      </c>
      <c r="E123" s="219">
        <v>26.95</v>
      </c>
    </row>
    <row r="124" spans="1:5" ht="71.25">
      <c r="A124" s="224">
        <v>20803</v>
      </c>
      <c r="B124" s="224" t="s">
        <v>119</v>
      </c>
      <c r="C124" s="218" t="s">
        <v>25</v>
      </c>
      <c r="D124" s="219">
        <v>398.35</v>
      </c>
      <c r="E124" s="219"/>
    </row>
    <row r="125" spans="1:5" ht="71.25">
      <c r="A125" s="224">
        <v>20804</v>
      </c>
      <c r="B125" s="224" t="s">
        <v>120</v>
      </c>
      <c r="C125" s="218" t="s">
        <v>25</v>
      </c>
      <c r="D125" s="219">
        <v>385.44</v>
      </c>
      <c r="E125" s="219">
        <v>55.48</v>
      </c>
    </row>
    <row r="126" spans="1:5" ht="85.5">
      <c r="A126" s="224">
        <v>20805</v>
      </c>
      <c r="B126" s="224" t="s">
        <v>121</v>
      </c>
      <c r="C126" s="218" t="s">
        <v>23</v>
      </c>
      <c r="D126" s="222">
        <v>12293.82</v>
      </c>
      <c r="E126" s="219">
        <v>157.16999999999999</v>
      </c>
    </row>
    <row r="127" spans="1:5" ht="71.25">
      <c r="A127" s="224">
        <v>20806</v>
      </c>
      <c r="B127" s="224" t="s">
        <v>122</v>
      </c>
      <c r="C127" s="218" t="s">
        <v>23</v>
      </c>
      <c r="D127" s="222">
        <v>18541.12</v>
      </c>
      <c r="E127" s="219">
        <v>222.75</v>
      </c>
    </row>
    <row r="128" spans="1:5" ht="71.25">
      <c r="A128" s="224">
        <v>20807</v>
      </c>
      <c r="B128" s="224" t="s">
        <v>123</v>
      </c>
      <c r="C128" s="218" t="s">
        <v>23</v>
      </c>
      <c r="D128" s="222">
        <v>23090.55</v>
      </c>
      <c r="E128" s="219">
        <v>212.65</v>
      </c>
    </row>
    <row r="129" spans="1:5" ht="85.5">
      <c r="A129" s="224">
        <v>20808</v>
      </c>
      <c r="B129" s="224" t="s">
        <v>124</v>
      </c>
      <c r="C129" s="218" t="s">
        <v>25</v>
      </c>
      <c r="D129" s="219">
        <v>144.16999999999999</v>
      </c>
      <c r="E129" s="219">
        <v>178.15</v>
      </c>
    </row>
    <row r="130" spans="1:5" ht="85.5">
      <c r="A130" s="224">
        <v>20809</v>
      </c>
      <c r="B130" s="224" t="s">
        <v>125</v>
      </c>
      <c r="C130" s="218" t="s">
        <v>25</v>
      </c>
      <c r="D130" s="219">
        <v>199.15</v>
      </c>
      <c r="E130" s="219">
        <v>145</v>
      </c>
    </row>
    <row r="131" spans="1:5" ht="42.75">
      <c r="A131" s="224">
        <v>20810</v>
      </c>
      <c r="B131" s="224" t="s">
        <v>126</v>
      </c>
      <c r="C131" s="218" t="s">
        <v>23</v>
      </c>
      <c r="D131" s="222">
        <v>1140.48</v>
      </c>
      <c r="E131" s="219">
        <v>156.13</v>
      </c>
    </row>
    <row r="132" spans="1:5" ht="42.75">
      <c r="A132" s="224">
        <v>20811</v>
      </c>
      <c r="B132" s="224" t="s">
        <v>127</v>
      </c>
      <c r="C132" s="218" t="s">
        <v>23</v>
      </c>
      <c r="D132" s="222">
        <v>1329.73</v>
      </c>
      <c r="E132" s="219">
        <v>27.97</v>
      </c>
    </row>
    <row r="133" spans="1:5" ht="71.25">
      <c r="A133" s="224">
        <v>20812</v>
      </c>
      <c r="B133" s="224" t="s">
        <v>8684</v>
      </c>
      <c r="C133" s="218" t="s">
        <v>41</v>
      </c>
      <c r="D133" s="219">
        <v>38.33</v>
      </c>
      <c r="E133" s="219">
        <v>7.13</v>
      </c>
    </row>
    <row r="134" spans="1:5" ht="15">
      <c r="A134" s="223">
        <v>3</v>
      </c>
      <c r="B134" s="223" t="s">
        <v>8</v>
      </c>
      <c r="C134" s="218"/>
      <c r="D134" s="219"/>
      <c r="E134" s="219"/>
    </row>
    <row r="135" spans="1:5" ht="15">
      <c r="A135" s="223">
        <v>301</v>
      </c>
      <c r="B135" s="223" t="s">
        <v>1448</v>
      </c>
      <c r="C135" s="218"/>
      <c r="D135" s="219"/>
      <c r="E135" s="219">
        <v>73.319999999999993</v>
      </c>
    </row>
    <row r="136" spans="1:5" ht="28.5">
      <c r="A136" s="224">
        <v>30101</v>
      </c>
      <c r="B136" s="224" t="s">
        <v>128</v>
      </c>
      <c r="C136" s="218" t="s">
        <v>34</v>
      </c>
      <c r="D136" s="219">
        <v>58.11</v>
      </c>
      <c r="E136" s="219">
        <v>23.78</v>
      </c>
    </row>
    <row r="137" spans="1:5" ht="28.5">
      <c r="A137" s="224">
        <v>30102</v>
      </c>
      <c r="B137" s="224" t="s">
        <v>129</v>
      </c>
      <c r="C137" s="218" t="s">
        <v>34</v>
      </c>
      <c r="D137" s="219">
        <v>98.34</v>
      </c>
      <c r="E137" s="219">
        <v>15.85</v>
      </c>
    </row>
    <row r="138" spans="1:5" ht="28.5">
      <c r="A138" s="224">
        <v>30103</v>
      </c>
      <c r="B138" s="224" t="s">
        <v>130</v>
      </c>
      <c r="C138" s="218" t="s">
        <v>34</v>
      </c>
      <c r="D138" s="219">
        <v>16.52</v>
      </c>
      <c r="E138" s="219"/>
    </row>
    <row r="139" spans="1:5" ht="28.5">
      <c r="A139" s="224">
        <v>30104</v>
      </c>
      <c r="B139" s="224" t="s">
        <v>131</v>
      </c>
      <c r="C139" s="218" t="s">
        <v>34</v>
      </c>
      <c r="D139" s="219">
        <v>23.1</v>
      </c>
      <c r="E139" s="219"/>
    </row>
    <row r="140" spans="1:5" ht="28.5">
      <c r="A140" s="224">
        <v>30119</v>
      </c>
      <c r="B140" s="224" t="s">
        <v>132</v>
      </c>
      <c r="C140" s="218" t="s">
        <v>25</v>
      </c>
      <c r="D140" s="219">
        <v>30.39</v>
      </c>
      <c r="E140" s="219">
        <v>664.13</v>
      </c>
    </row>
    <row r="141" spans="1:5" ht="15">
      <c r="A141" s="223">
        <v>302</v>
      </c>
      <c r="B141" s="223" t="s">
        <v>1449</v>
      </c>
      <c r="C141" s="218"/>
      <c r="D141" s="219"/>
      <c r="E141" s="219">
        <v>78.05</v>
      </c>
    </row>
    <row r="142" spans="1:5" ht="28.5">
      <c r="A142" s="224">
        <v>30201</v>
      </c>
      <c r="B142" s="224" t="s">
        <v>133</v>
      </c>
      <c r="C142" s="218" t="s">
        <v>34</v>
      </c>
      <c r="D142" s="219">
        <v>62.58</v>
      </c>
      <c r="E142" s="219">
        <v>776.65</v>
      </c>
    </row>
    <row r="143" spans="1:5" ht="28.5">
      <c r="A143" s="224">
        <v>30202</v>
      </c>
      <c r="B143" s="224" t="s">
        <v>134</v>
      </c>
      <c r="C143" s="218" t="s">
        <v>34</v>
      </c>
      <c r="D143" s="219">
        <v>164.82</v>
      </c>
      <c r="E143" s="219">
        <v>677.51</v>
      </c>
    </row>
    <row r="144" spans="1:5" ht="14.25">
      <c r="A144" s="224">
        <v>30203</v>
      </c>
      <c r="B144" s="224" t="s">
        <v>135</v>
      </c>
      <c r="C144" s="218" t="s">
        <v>34</v>
      </c>
      <c r="D144" s="219">
        <v>232.75</v>
      </c>
      <c r="E144" s="219">
        <v>702.32</v>
      </c>
    </row>
    <row r="145" spans="1:5" ht="14.25">
      <c r="A145" s="224">
        <v>30204</v>
      </c>
      <c r="B145" s="224" t="s">
        <v>136</v>
      </c>
      <c r="C145" s="218" t="s">
        <v>34</v>
      </c>
      <c r="D145" s="219">
        <v>227.4</v>
      </c>
      <c r="E145" s="219">
        <v>726.52</v>
      </c>
    </row>
    <row r="146" spans="1:5" ht="42.75">
      <c r="A146" s="224">
        <v>30206</v>
      </c>
      <c r="B146" s="224" t="s">
        <v>137</v>
      </c>
      <c r="C146" s="218" t="s">
        <v>34</v>
      </c>
      <c r="D146" s="219">
        <v>200.58</v>
      </c>
      <c r="E146" s="219">
        <v>752.94</v>
      </c>
    </row>
    <row r="147" spans="1:5" ht="42.75">
      <c r="A147" s="224">
        <v>30208</v>
      </c>
      <c r="B147" s="224" t="s">
        <v>138</v>
      </c>
      <c r="C147" s="218" t="s">
        <v>34</v>
      </c>
      <c r="D147" s="219">
        <v>171.46</v>
      </c>
      <c r="E147" s="219">
        <v>80.180000000000007</v>
      </c>
    </row>
    <row r="148" spans="1:5" ht="28.5">
      <c r="A148" s="224">
        <v>30209</v>
      </c>
      <c r="B148" s="224" t="s">
        <v>139</v>
      </c>
      <c r="C148" s="218" t="s">
        <v>34</v>
      </c>
      <c r="D148" s="219">
        <v>177.14</v>
      </c>
      <c r="E148" s="219">
        <v>666.38</v>
      </c>
    </row>
    <row r="149" spans="1:5" ht="42.75">
      <c r="A149" s="224">
        <v>30210</v>
      </c>
      <c r="B149" s="224" t="s">
        <v>140</v>
      </c>
      <c r="C149" s="218" t="s">
        <v>34</v>
      </c>
      <c r="D149" s="219">
        <v>33.76</v>
      </c>
      <c r="E149" s="219">
        <v>689.79</v>
      </c>
    </row>
    <row r="150" spans="1:5" ht="14.25">
      <c r="A150" s="224">
        <v>30211</v>
      </c>
      <c r="B150" s="224" t="s">
        <v>141</v>
      </c>
      <c r="C150" s="218" t="s">
        <v>34</v>
      </c>
      <c r="D150" s="219">
        <v>8.0399999999999991</v>
      </c>
      <c r="E150" s="219">
        <v>11.65</v>
      </c>
    </row>
    <row r="151" spans="1:5" ht="15">
      <c r="A151" s="223">
        <v>303</v>
      </c>
      <c r="B151" s="223" t="s">
        <v>1450</v>
      </c>
      <c r="C151" s="218"/>
      <c r="D151" s="219"/>
      <c r="E151" s="219">
        <v>12.08</v>
      </c>
    </row>
    <row r="152" spans="1:5" ht="71.25">
      <c r="A152" s="224">
        <v>30304</v>
      </c>
      <c r="B152" s="224" t="s">
        <v>142</v>
      </c>
      <c r="C152" s="218" t="s">
        <v>34</v>
      </c>
      <c r="D152" s="219">
        <v>85.26</v>
      </c>
      <c r="E152" s="219">
        <v>11.95</v>
      </c>
    </row>
    <row r="153" spans="1:5" ht="57">
      <c r="A153" s="224">
        <v>30305</v>
      </c>
      <c r="B153" s="224" t="s">
        <v>143</v>
      </c>
      <c r="C153" s="218" t="s">
        <v>23</v>
      </c>
      <c r="D153" s="219">
        <v>26.82</v>
      </c>
      <c r="E153" s="219">
        <v>126.41</v>
      </c>
    </row>
    <row r="154" spans="1:5" ht="57">
      <c r="A154" s="224">
        <v>30306</v>
      </c>
      <c r="B154" s="224" t="s">
        <v>144</v>
      </c>
      <c r="C154" s="218" t="s">
        <v>23</v>
      </c>
      <c r="D154" s="219">
        <v>17.88</v>
      </c>
      <c r="E154" s="219">
        <v>95.36</v>
      </c>
    </row>
    <row r="155" spans="1:5" ht="15">
      <c r="A155" s="223">
        <v>4</v>
      </c>
      <c r="B155" s="223" t="s">
        <v>20</v>
      </c>
      <c r="C155" s="218"/>
      <c r="D155" s="219"/>
      <c r="E155" s="219">
        <v>708.4</v>
      </c>
    </row>
    <row r="156" spans="1:5" ht="15">
      <c r="A156" s="223">
        <v>402</v>
      </c>
      <c r="B156" s="223" t="s">
        <v>1451</v>
      </c>
      <c r="C156" s="218"/>
      <c r="D156" s="219"/>
      <c r="E156" s="219"/>
    </row>
    <row r="157" spans="1:5" ht="42.75">
      <c r="A157" s="224">
        <v>40202</v>
      </c>
      <c r="B157" s="224" t="s">
        <v>145</v>
      </c>
      <c r="C157" s="218" t="s">
        <v>34</v>
      </c>
      <c r="D157" s="219">
        <v>693.36</v>
      </c>
      <c r="E157" s="219">
        <v>877.18</v>
      </c>
    </row>
    <row r="158" spans="1:5" ht="57">
      <c r="A158" s="224">
        <v>40206</v>
      </c>
      <c r="B158" s="224" t="s">
        <v>146</v>
      </c>
      <c r="C158" s="218" t="s">
        <v>25</v>
      </c>
      <c r="D158" s="219">
        <v>84.56</v>
      </c>
      <c r="E158" s="219">
        <v>802.85</v>
      </c>
    </row>
    <row r="159" spans="1:5" ht="42.75">
      <c r="A159" s="224">
        <v>40224</v>
      </c>
      <c r="B159" s="224" t="s">
        <v>147</v>
      </c>
      <c r="C159" s="218" t="s">
        <v>34</v>
      </c>
      <c r="D159" s="219">
        <v>757.36</v>
      </c>
      <c r="E159" s="219">
        <v>827.05</v>
      </c>
    </row>
    <row r="160" spans="1:5" ht="57">
      <c r="A160" s="224">
        <v>40231</v>
      </c>
      <c r="B160" s="224" t="s">
        <v>148</v>
      </c>
      <c r="C160" s="218" t="s">
        <v>34</v>
      </c>
      <c r="D160" s="219">
        <v>670.15</v>
      </c>
      <c r="E160" s="219">
        <v>853.47</v>
      </c>
    </row>
    <row r="161" spans="1:5" ht="42.75">
      <c r="A161" s="224">
        <v>40233</v>
      </c>
      <c r="B161" s="224" t="s">
        <v>149</v>
      </c>
      <c r="C161" s="218" t="s">
        <v>34</v>
      </c>
      <c r="D161" s="219">
        <v>691.88</v>
      </c>
      <c r="E161" s="219">
        <v>11.65</v>
      </c>
    </row>
    <row r="162" spans="1:5" ht="42.75">
      <c r="A162" s="224">
        <v>40235</v>
      </c>
      <c r="B162" s="224" t="s">
        <v>150</v>
      </c>
      <c r="C162" s="218" t="s">
        <v>34</v>
      </c>
      <c r="D162" s="219">
        <v>713.08</v>
      </c>
      <c r="E162" s="219">
        <v>625.28</v>
      </c>
    </row>
    <row r="163" spans="1:5" ht="42.75">
      <c r="A163" s="224">
        <v>40237</v>
      </c>
      <c r="B163" s="224" t="s">
        <v>151</v>
      </c>
      <c r="C163" s="218" t="s">
        <v>34</v>
      </c>
      <c r="D163" s="219">
        <v>736.11</v>
      </c>
      <c r="E163" s="219">
        <v>650.02</v>
      </c>
    </row>
    <row r="164" spans="1:5" ht="57">
      <c r="A164" s="224">
        <v>40238</v>
      </c>
      <c r="B164" s="224" t="s">
        <v>152</v>
      </c>
      <c r="C164" s="218" t="s">
        <v>25</v>
      </c>
      <c r="D164" s="219">
        <v>86.21</v>
      </c>
      <c r="E164" s="219">
        <v>669.7</v>
      </c>
    </row>
    <row r="165" spans="1:5" ht="57">
      <c r="A165" s="224">
        <v>40239</v>
      </c>
      <c r="B165" s="224" t="s">
        <v>153</v>
      </c>
      <c r="C165" s="218" t="s">
        <v>34</v>
      </c>
      <c r="D165" s="219">
        <v>696.93</v>
      </c>
      <c r="E165" s="219">
        <v>12.08</v>
      </c>
    </row>
    <row r="166" spans="1:5" ht="57">
      <c r="A166" s="224">
        <v>40240</v>
      </c>
      <c r="B166" s="224" t="s">
        <v>154</v>
      </c>
      <c r="C166" s="218" t="s">
        <v>34</v>
      </c>
      <c r="D166" s="219">
        <v>721.43</v>
      </c>
      <c r="E166" s="219">
        <v>11.95</v>
      </c>
    </row>
    <row r="167" spans="1:5" ht="42.75">
      <c r="A167" s="224">
        <v>40243</v>
      </c>
      <c r="B167" s="224" t="s">
        <v>155</v>
      </c>
      <c r="C167" s="218" t="s">
        <v>156</v>
      </c>
      <c r="D167" s="219">
        <v>11.26</v>
      </c>
      <c r="E167" s="219">
        <v>98.69</v>
      </c>
    </row>
    <row r="168" spans="1:5" ht="42.75">
      <c r="A168" s="224">
        <v>40245</v>
      </c>
      <c r="B168" s="224" t="s">
        <v>157</v>
      </c>
      <c r="C168" s="218" t="s">
        <v>156</v>
      </c>
      <c r="D168" s="219">
        <v>11.83</v>
      </c>
      <c r="E168" s="219">
        <v>117.17</v>
      </c>
    </row>
    <row r="169" spans="1:5" ht="42.75">
      <c r="A169" s="224">
        <v>40246</v>
      </c>
      <c r="B169" s="224" t="s">
        <v>158</v>
      </c>
      <c r="C169" s="218" t="s">
        <v>156</v>
      </c>
      <c r="D169" s="219">
        <v>12.01</v>
      </c>
      <c r="E169" s="219"/>
    </row>
    <row r="170" spans="1:5" ht="57">
      <c r="A170" s="224">
        <v>40249</v>
      </c>
      <c r="B170" s="224" t="s">
        <v>159</v>
      </c>
      <c r="C170" s="218" t="s">
        <v>25</v>
      </c>
      <c r="D170" s="219">
        <v>128.62</v>
      </c>
      <c r="E170" s="219">
        <v>113.14</v>
      </c>
    </row>
    <row r="171" spans="1:5" ht="57">
      <c r="A171" s="224">
        <v>40250</v>
      </c>
      <c r="B171" s="224" t="s">
        <v>160</v>
      </c>
      <c r="C171" s="218" t="s">
        <v>25</v>
      </c>
      <c r="D171" s="219">
        <v>100.48</v>
      </c>
      <c r="E171" s="219"/>
    </row>
    <row r="172" spans="1:5" ht="57">
      <c r="A172" s="224">
        <v>40253</v>
      </c>
      <c r="B172" s="224" t="s">
        <v>161</v>
      </c>
      <c r="C172" s="218" t="s">
        <v>34</v>
      </c>
      <c r="D172" s="219">
        <v>740.33</v>
      </c>
      <c r="E172" s="219">
        <v>120.59</v>
      </c>
    </row>
    <row r="173" spans="1:5" ht="15">
      <c r="A173" s="223">
        <v>403</v>
      </c>
      <c r="B173" s="223" t="s">
        <v>1452</v>
      </c>
      <c r="C173" s="218"/>
      <c r="D173" s="219"/>
      <c r="E173" s="219">
        <v>137.83000000000001</v>
      </c>
    </row>
    <row r="174" spans="1:5" ht="42.75">
      <c r="A174" s="224">
        <v>40315</v>
      </c>
      <c r="B174" s="224" t="s">
        <v>147</v>
      </c>
      <c r="C174" s="218" t="s">
        <v>34</v>
      </c>
      <c r="D174" s="219">
        <v>870.82</v>
      </c>
      <c r="E174" s="219"/>
    </row>
    <row r="175" spans="1:5" ht="42.75">
      <c r="A175" s="224">
        <v>40320</v>
      </c>
      <c r="B175" s="224" t="s">
        <v>149</v>
      </c>
      <c r="C175" s="218" t="s">
        <v>34</v>
      </c>
      <c r="D175" s="219">
        <v>805.34</v>
      </c>
      <c r="E175" s="219">
        <v>64.12</v>
      </c>
    </row>
    <row r="176" spans="1:5" ht="42.75">
      <c r="A176" s="224">
        <v>40322</v>
      </c>
      <c r="B176" s="224" t="s">
        <v>150</v>
      </c>
      <c r="C176" s="218" t="s">
        <v>34</v>
      </c>
      <c r="D176" s="219">
        <v>826.54</v>
      </c>
      <c r="E176" s="219"/>
    </row>
    <row r="177" spans="1:5" ht="42.75">
      <c r="A177" s="224">
        <v>40324</v>
      </c>
      <c r="B177" s="224" t="s">
        <v>151</v>
      </c>
      <c r="C177" s="218" t="s">
        <v>34</v>
      </c>
      <c r="D177" s="219">
        <v>849.57</v>
      </c>
      <c r="E177" s="222">
        <v>2673.72</v>
      </c>
    </row>
    <row r="178" spans="1:5" ht="42.75">
      <c r="A178" s="224">
        <v>40328</v>
      </c>
      <c r="B178" s="224" t="s">
        <v>155</v>
      </c>
      <c r="C178" s="218" t="s">
        <v>156</v>
      </c>
      <c r="D178" s="219">
        <v>11.26</v>
      </c>
      <c r="E178" s="219">
        <v>133.69</v>
      </c>
    </row>
    <row r="179" spans="1:5" ht="57">
      <c r="A179" s="224">
        <v>40329</v>
      </c>
      <c r="B179" s="224" t="s">
        <v>162</v>
      </c>
      <c r="C179" s="218" t="s">
        <v>34</v>
      </c>
      <c r="D179" s="219">
        <v>635.14</v>
      </c>
      <c r="E179" s="219">
        <v>79.25</v>
      </c>
    </row>
    <row r="180" spans="1:5" ht="57">
      <c r="A180" s="224">
        <v>40330</v>
      </c>
      <c r="B180" s="224" t="s">
        <v>163</v>
      </c>
      <c r="C180" s="218" t="s">
        <v>34</v>
      </c>
      <c r="D180" s="219">
        <v>661.04</v>
      </c>
      <c r="E180" s="219">
        <v>23.78</v>
      </c>
    </row>
    <row r="181" spans="1:5" ht="57">
      <c r="A181" s="224">
        <v>40331</v>
      </c>
      <c r="B181" s="224" t="s">
        <v>164</v>
      </c>
      <c r="C181" s="218" t="s">
        <v>34</v>
      </c>
      <c r="D181" s="219">
        <v>681.02</v>
      </c>
      <c r="E181" s="219">
        <v>78.88</v>
      </c>
    </row>
    <row r="182" spans="1:5" ht="42.75">
      <c r="A182" s="224">
        <v>40332</v>
      </c>
      <c r="B182" s="224" t="s">
        <v>165</v>
      </c>
      <c r="C182" s="218" t="s">
        <v>156</v>
      </c>
      <c r="D182" s="219">
        <v>11.83</v>
      </c>
      <c r="E182" s="219">
        <v>4.72</v>
      </c>
    </row>
    <row r="183" spans="1:5" ht="42.75">
      <c r="A183" s="224">
        <v>40333</v>
      </c>
      <c r="B183" s="224" t="s">
        <v>158</v>
      </c>
      <c r="C183" s="218" t="s">
        <v>156</v>
      </c>
      <c r="D183" s="219">
        <v>12.01</v>
      </c>
      <c r="E183" s="219">
        <v>409.5</v>
      </c>
    </row>
    <row r="184" spans="1:5" ht="71.25">
      <c r="A184" s="224">
        <v>40337</v>
      </c>
      <c r="B184" s="224" t="s">
        <v>166</v>
      </c>
      <c r="C184" s="218" t="s">
        <v>25</v>
      </c>
      <c r="D184" s="219">
        <v>105.31</v>
      </c>
      <c r="E184" s="222">
        <v>7651.26</v>
      </c>
    </row>
    <row r="185" spans="1:5" ht="71.25">
      <c r="A185" s="224">
        <v>40339</v>
      </c>
      <c r="B185" s="224" t="s">
        <v>167</v>
      </c>
      <c r="C185" s="218" t="s">
        <v>25</v>
      </c>
      <c r="D185" s="219">
        <v>124.5</v>
      </c>
      <c r="E185" s="219">
        <v>87.05</v>
      </c>
    </row>
    <row r="186" spans="1:5" ht="15">
      <c r="A186" s="223">
        <v>404</v>
      </c>
      <c r="B186" s="223" t="s">
        <v>1453</v>
      </c>
      <c r="C186" s="218"/>
      <c r="D186" s="219"/>
      <c r="E186" s="219">
        <v>13.79</v>
      </c>
    </row>
    <row r="187" spans="1:5" ht="28.5">
      <c r="A187" s="224">
        <v>40405</v>
      </c>
      <c r="B187" s="224" t="s">
        <v>168</v>
      </c>
      <c r="C187" s="218" t="s">
        <v>25</v>
      </c>
      <c r="D187" s="219">
        <v>114.8</v>
      </c>
      <c r="E187" s="222">
        <v>3468.11</v>
      </c>
    </row>
    <row r="188" spans="1:5" ht="15">
      <c r="A188" s="223">
        <v>406</v>
      </c>
      <c r="B188" s="223" t="s">
        <v>1454</v>
      </c>
      <c r="C188" s="218"/>
      <c r="D188" s="219"/>
      <c r="E188" s="219">
        <v>81.89</v>
      </c>
    </row>
    <row r="189" spans="1:5" ht="71.25">
      <c r="A189" s="224">
        <v>40601</v>
      </c>
      <c r="B189" s="224" t="s">
        <v>43362</v>
      </c>
      <c r="C189" s="218" t="s">
        <v>25</v>
      </c>
      <c r="D189" s="219">
        <v>118.77</v>
      </c>
      <c r="E189" s="219"/>
    </row>
    <row r="190" spans="1:5" ht="71.25">
      <c r="A190" s="224">
        <v>40602</v>
      </c>
      <c r="B190" s="224" t="s">
        <v>43363</v>
      </c>
      <c r="C190" s="218" t="s">
        <v>25</v>
      </c>
      <c r="D190" s="219">
        <v>138.32</v>
      </c>
      <c r="E190" s="219">
        <v>667.38</v>
      </c>
    </row>
    <row r="191" spans="1:5" ht="15">
      <c r="A191" s="223">
        <v>407</v>
      </c>
      <c r="B191" s="223" t="s">
        <v>815</v>
      </c>
      <c r="C191" s="218"/>
      <c r="D191" s="219"/>
      <c r="E191" s="222">
        <v>1070.8800000000001</v>
      </c>
    </row>
    <row r="192" spans="1:5" ht="57">
      <c r="A192" s="224">
        <v>40705</v>
      </c>
      <c r="B192" s="224" t="s">
        <v>169</v>
      </c>
      <c r="C192" s="218" t="s">
        <v>41</v>
      </c>
      <c r="D192" s="219">
        <v>60.71</v>
      </c>
      <c r="E192" s="222">
        <v>1522.02</v>
      </c>
    </row>
    <row r="193" spans="1:5" ht="15">
      <c r="A193" s="223">
        <v>408</v>
      </c>
      <c r="B193" s="223" t="s">
        <v>1455</v>
      </c>
      <c r="C193" s="218"/>
      <c r="D193" s="219"/>
      <c r="E193" s="222">
        <v>2012.51</v>
      </c>
    </row>
    <row r="194" spans="1:5" ht="57">
      <c r="A194" s="224">
        <v>40801</v>
      </c>
      <c r="B194" s="224" t="s">
        <v>43364</v>
      </c>
      <c r="C194" s="218" t="s">
        <v>34</v>
      </c>
      <c r="D194" s="222">
        <v>3016.94</v>
      </c>
      <c r="E194" s="219"/>
    </row>
    <row r="195" spans="1:5" ht="71.25">
      <c r="A195" s="224">
        <v>40802</v>
      </c>
      <c r="B195" s="224" t="s">
        <v>43365</v>
      </c>
      <c r="C195" s="218" t="s">
        <v>25</v>
      </c>
      <c r="D195" s="219">
        <v>150.84</v>
      </c>
      <c r="E195" s="219"/>
    </row>
    <row r="196" spans="1:5" ht="85.5">
      <c r="A196" s="224">
        <v>40806</v>
      </c>
      <c r="B196" s="224" t="s">
        <v>43366</v>
      </c>
      <c r="C196" s="218" t="s">
        <v>25</v>
      </c>
      <c r="D196" s="219">
        <v>26.82</v>
      </c>
      <c r="E196" s="219">
        <v>173.57</v>
      </c>
    </row>
    <row r="197" spans="1:5" ht="42.75">
      <c r="A197" s="224">
        <v>40807</v>
      </c>
      <c r="B197" s="224" t="s">
        <v>43367</v>
      </c>
      <c r="C197" s="218" t="s">
        <v>25</v>
      </c>
      <c r="D197" s="219">
        <v>77.34</v>
      </c>
      <c r="E197" s="219">
        <v>548.16</v>
      </c>
    </row>
    <row r="198" spans="1:5" ht="28.5">
      <c r="A198" s="224">
        <v>40808</v>
      </c>
      <c r="B198" s="224" t="s">
        <v>43368</v>
      </c>
      <c r="C198" s="218" t="s">
        <v>156</v>
      </c>
      <c r="D198" s="219">
        <v>5.32</v>
      </c>
      <c r="E198" s="219">
        <v>201.5</v>
      </c>
    </row>
    <row r="199" spans="1:5" ht="42.75">
      <c r="A199" s="224">
        <v>40809</v>
      </c>
      <c r="B199" s="224" t="s">
        <v>43369</v>
      </c>
      <c r="C199" s="218" t="s">
        <v>25</v>
      </c>
      <c r="D199" s="219">
        <v>399.55</v>
      </c>
      <c r="E199" s="219"/>
    </row>
    <row r="200" spans="1:5" ht="42.75">
      <c r="A200" s="224">
        <v>40810</v>
      </c>
      <c r="B200" s="224" t="s">
        <v>43370</v>
      </c>
      <c r="C200" s="218" t="s">
        <v>34</v>
      </c>
      <c r="D200" s="222">
        <v>7459.52</v>
      </c>
      <c r="E200" s="219">
        <v>149.83000000000001</v>
      </c>
    </row>
    <row r="201" spans="1:5" ht="57">
      <c r="A201" s="224">
        <v>40813</v>
      </c>
      <c r="B201" s="224" t="s">
        <v>43371</v>
      </c>
      <c r="C201" s="218" t="s">
        <v>25</v>
      </c>
      <c r="D201" s="219">
        <v>71.69</v>
      </c>
      <c r="E201" s="219">
        <v>496.25</v>
      </c>
    </row>
    <row r="202" spans="1:5" ht="42.75">
      <c r="A202" s="224">
        <v>40816</v>
      </c>
      <c r="B202" s="224" t="s">
        <v>43372</v>
      </c>
      <c r="C202" s="218" t="s">
        <v>25</v>
      </c>
      <c r="D202" s="219">
        <v>40.26</v>
      </c>
      <c r="E202" s="219">
        <v>437.56</v>
      </c>
    </row>
    <row r="203" spans="1:5" ht="57">
      <c r="A203" s="224">
        <v>40817</v>
      </c>
      <c r="B203" s="224" t="s">
        <v>170</v>
      </c>
      <c r="C203" s="218" t="s">
        <v>34</v>
      </c>
      <c r="D203" s="222">
        <v>3420.82</v>
      </c>
      <c r="E203" s="219">
        <v>454.6</v>
      </c>
    </row>
    <row r="204" spans="1:5" ht="42.75">
      <c r="A204" s="224">
        <v>40818</v>
      </c>
      <c r="B204" s="224" t="s">
        <v>171</v>
      </c>
      <c r="C204" s="218" t="s">
        <v>25</v>
      </c>
      <c r="D204" s="219">
        <v>57.54</v>
      </c>
      <c r="E204" s="219">
        <v>132.96</v>
      </c>
    </row>
    <row r="205" spans="1:5" ht="75">
      <c r="A205" s="223">
        <v>409</v>
      </c>
      <c r="B205" s="223" t="s">
        <v>1456</v>
      </c>
      <c r="C205" s="218"/>
      <c r="D205" s="219"/>
      <c r="E205" s="219"/>
    </row>
    <row r="206" spans="1:5" ht="156.75">
      <c r="A206" s="224">
        <v>40901</v>
      </c>
      <c r="B206" s="224" t="s">
        <v>43373</v>
      </c>
      <c r="C206" s="218" t="s">
        <v>41</v>
      </c>
      <c r="D206" s="219">
        <v>914.67</v>
      </c>
      <c r="E206" s="219">
        <v>9.9</v>
      </c>
    </row>
    <row r="207" spans="1:5" ht="156.75">
      <c r="A207" s="224">
        <v>40902</v>
      </c>
      <c r="B207" s="224" t="s">
        <v>43374</v>
      </c>
      <c r="C207" s="218" t="s">
        <v>41</v>
      </c>
      <c r="D207" s="222">
        <v>1485.84</v>
      </c>
      <c r="E207" s="219">
        <v>80.83</v>
      </c>
    </row>
    <row r="208" spans="1:5" ht="156.75">
      <c r="A208" s="224">
        <v>40903</v>
      </c>
      <c r="B208" s="224" t="s">
        <v>43375</v>
      </c>
      <c r="C208" s="218" t="s">
        <v>41</v>
      </c>
      <c r="D208" s="222">
        <v>2097.75</v>
      </c>
      <c r="E208" s="219"/>
    </row>
    <row r="209" spans="1:5" ht="156.75">
      <c r="A209" s="224">
        <v>40904</v>
      </c>
      <c r="B209" s="224" t="s">
        <v>43376</v>
      </c>
      <c r="C209" s="218" t="s">
        <v>41</v>
      </c>
      <c r="D209" s="222">
        <v>2812.85</v>
      </c>
      <c r="E209" s="219">
        <v>127.53</v>
      </c>
    </row>
    <row r="210" spans="1:5" ht="15">
      <c r="A210" s="223">
        <v>5</v>
      </c>
      <c r="B210" s="223" t="s">
        <v>1457</v>
      </c>
      <c r="C210" s="218"/>
      <c r="D210" s="219"/>
      <c r="E210" s="219">
        <v>245.71</v>
      </c>
    </row>
    <row r="211" spans="1:5" ht="15">
      <c r="A211" s="223">
        <v>501</v>
      </c>
      <c r="B211" s="223" t="s">
        <v>1458</v>
      </c>
      <c r="C211" s="218"/>
      <c r="D211" s="219"/>
      <c r="E211" s="219">
        <v>88.5</v>
      </c>
    </row>
    <row r="212" spans="1:5" ht="57">
      <c r="A212" s="224">
        <v>50112</v>
      </c>
      <c r="B212" s="224" t="s">
        <v>43377</v>
      </c>
      <c r="C212" s="218" t="s">
        <v>25</v>
      </c>
      <c r="D212" s="219">
        <v>175.97</v>
      </c>
      <c r="E212" s="219"/>
    </row>
    <row r="213" spans="1:5" ht="42.75">
      <c r="A213" s="224">
        <v>50115</v>
      </c>
      <c r="B213" s="224" t="s">
        <v>43378</v>
      </c>
      <c r="C213" s="218" t="s">
        <v>34</v>
      </c>
      <c r="D213" s="219">
        <v>554.57000000000005</v>
      </c>
      <c r="E213" s="219">
        <v>65.73</v>
      </c>
    </row>
    <row r="214" spans="1:5" ht="71.25">
      <c r="A214" s="224">
        <v>50122</v>
      </c>
      <c r="B214" s="224" t="s">
        <v>43379</v>
      </c>
      <c r="C214" s="218" t="s">
        <v>25</v>
      </c>
      <c r="D214" s="219">
        <v>267.35000000000002</v>
      </c>
      <c r="E214" s="219">
        <v>81.28</v>
      </c>
    </row>
    <row r="215" spans="1:5" ht="15">
      <c r="A215" s="223">
        <v>502</v>
      </c>
      <c r="B215" s="223" t="s">
        <v>1459</v>
      </c>
      <c r="C215" s="218"/>
      <c r="D215" s="219"/>
      <c r="E215" s="219">
        <v>97.5</v>
      </c>
    </row>
    <row r="216" spans="1:5" ht="42.75">
      <c r="A216" s="224">
        <v>50205</v>
      </c>
      <c r="B216" s="224" t="s">
        <v>43380</v>
      </c>
      <c r="C216" s="218" t="s">
        <v>25</v>
      </c>
      <c r="D216" s="219">
        <v>442.04</v>
      </c>
      <c r="E216" s="219">
        <v>78.25</v>
      </c>
    </row>
    <row r="217" spans="1:5" ht="42.75">
      <c r="A217" s="224">
        <v>50206</v>
      </c>
      <c r="B217" s="224" t="s">
        <v>43381</v>
      </c>
      <c r="C217" s="218" t="s">
        <v>25</v>
      </c>
      <c r="D217" s="219">
        <v>476.41</v>
      </c>
      <c r="E217" s="219">
        <v>63</v>
      </c>
    </row>
    <row r="218" spans="1:5" ht="57">
      <c r="A218" s="224">
        <v>50208</v>
      </c>
      <c r="B218" s="224" t="s">
        <v>43382</v>
      </c>
      <c r="C218" s="218" t="s">
        <v>25</v>
      </c>
      <c r="D218" s="219">
        <v>148.53</v>
      </c>
      <c r="E218" s="219">
        <v>138.27000000000001</v>
      </c>
    </row>
    <row r="219" spans="1:5" ht="99.75">
      <c r="A219" s="224">
        <v>50212</v>
      </c>
      <c r="B219" s="224" t="s">
        <v>43383</v>
      </c>
      <c r="C219" s="218" t="s">
        <v>25</v>
      </c>
      <c r="D219" s="219">
        <v>136.46</v>
      </c>
      <c r="E219" s="219">
        <v>109.6</v>
      </c>
    </row>
    <row r="220" spans="1:5" ht="99.75">
      <c r="A220" s="224">
        <v>50213</v>
      </c>
      <c r="B220" s="224" t="s">
        <v>43384</v>
      </c>
      <c r="C220" s="218" t="s">
        <v>23</v>
      </c>
      <c r="D220" s="219">
        <v>499.13</v>
      </c>
      <c r="E220" s="219"/>
    </row>
    <row r="221" spans="1:5" ht="15">
      <c r="A221" s="223">
        <v>503</v>
      </c>
      <c r="B221" s="223" t="s">
        <v>1460</v>
      </c>
      <c r="C221" s="218"/>
      <c r="D221" s="219"/>
      <c r="E221" s="219"/>
    </row>
    <row r="222" spans="1:5" ht="57">
      <c r="A222" s="224">
        <v>50301</v>
      </c>
      <c r="B222" s="224" t="s">
        <v>43385</v>
      </c>
      <c r="C222" s="218" t="s">
        <v>41</v>
      </c>
      <c r="D222" s="219">
        <v>40.880000000000003</v>
      </c>
      <c r="E222" s="219">
        <v>418.85</v>
      </c>
    </row>
    <row r="223" spans="1:5" ht="57">
      <c r="A223" s="224">
        <v>50303</v>
      </c>
      <c r="B223" s="224" t="s">
        <v>43386</v>
      </c>
      <c r="C223" s="218" t="s">
        <v>41</v>
      </c>
      <c r="D223" s="219">
        <v>63.65</v>
      </c>
      <c r="E223" s="219">
        <v>418.85</v>
      </c>
    </row>
    <row r="224" spans="1:5" ht="15">
      <c r="A224" s="223">
        <v>505</v>
      </c>
      <c r="B224" s="223" t="s">
        <v>1461</v>
      </c>
      <c r="C224" s="218"/>
      <c r="D224" s="219"/>
      <c r="E224" s="219">
        <v>418.85</v>
      </c>
    </row>
    <row r="225" spans="1:5" ht="99.75">
      <c r="A225" s="224">
        <v>50501</v>
      </c>
      <c r="B225" s="224" t="s">
        <v>43387</v>
      </c>
      <c r="C225" s="218" t="s">
        <v>25</v>
      </c>
      <c r="D225" s="219">
        <v>135.65</v>
      </c>
      <c r="E225" s="219">
        <v>20.48</v>
      </c>
    </row>
    <row r="226" spans="1:5" ht="99.75">
      <c r="A226" s="224">
        <v>50502</v>
      </c>
      <c r="B226" s="224" t="s">
        <v>43388</v>
      </c>
      <c r="C226" s="218" t="s">
        <v>25</v>
      </c>
      <c r="D226" s="219">
        <v>174.74</v>
      </c>
      <c r="E226" s="219">
        <v>425.85</v>
      </c>
    </row>
    <row r="227" spans="1:5" ht="85.5">
      <c r="A227" s="224">
        <v>50503</v>
      </c>
      <c r="B227" s="224" t="s">
        <v>43389</v>
      </c>
      <c r="C227" s="218" t="s">
        <v>25</v>
      </c>
      <c r="D227" s="219">
        <v>93.73</v>
      </c>
      <c r="E227" s="219">
        <v>95.11</v>
      </c>
    </row>
    <row r="228" spans="1:5" ht="30">
      <c r="A228" s="223">
        <v>506</v>
      </c>
      <c r="B228" s="223" t="s">
        <v>1462</v>
      </c>
      <c r="C228" s="218"/>
      <c r="D228" s="219"/>
      <c r="E228" s="219">
        <v>67.010000000000005</v>
      </c>
    </row>
    <row r="229" spans="1:5" ht="99.75">
      <c r="A229" s="224">
        <v>50601</v>
      </c>
      <c r="B229" s="224" t="s">
        <v>43390</v>
      </c>
      <c r="C229" s="218" t="s">
        <v>25</v>
      </c>
      <c r="D229" s="219">
        <v>73.02</v>
      </c>
      <c r="E229" s="219">
        <v>24.23</v>
      </c>
    </row>
    <row r="230" spans="1:5" ht="99.75">
      <c r="A230" s="224">
        <v>50602</v>
      </c>
      <c r="B230" s="224" t="s">
        <v>43391</v>
      </c>
      <c r="C230" s="218" t="s">
        <v>25</v>
      </c>
      <c r="D230" s="219">
        <v>85.55</v>
      </c>
      <c r="E230" s="219"/>
    </row>
    <row r="231" spans="1:5" ht="99.75">
      <c r="A231" s="224">
        <v>50603</v>
      </c>
      <c r="B231" s="224" t="s">
        <v>43392</v>
      </c>
      <c r="C231" s="218" t="s">
        <v>25</v>
      </c>
      <c r="D231" s="219">
        <v>99.16</v>
      </c>
      <c r="E231" s="219">
        <v>10.91</v>
      </c>
    </row>
    <row r="232" spans="1:5" ht="85.5">
      <c r="A232" s="224">
        <v>50605</v>
      </c>
      <c r="B232" s="224" t="s">
        <v>43393</v>
      </c>
      <c r="C232" s="218" t="s">
        <v>25</v>
      </c>
      <c r="D232" s="219">
        <v>65.069999999999993</v>
      </c>
      <c r="E232" s="219">
        <v>126.7</v>
      </c>
    </row>
    <row r="233" spans="1:5" ht="85.5">
      <c r="A233" s="224">
        <v>50606</v>
      </c>
      <c r="B233" s="224" t="s">
        <v>43394</v>
      </c>
      <c r="C233" s="218" t="s">
        <v>25</v>
      </c>
      <c r="D233" s="219">
        <v>48.8</v>
      </c>
      <c r="E233" s="219">
        <v>348.84</v>
      </c>
    </row>
    <row r="234" spans="1:5" ht="99.75">
      <c r="A234" s="224">
        <v>50607</v>
      </c>
      <c r="B234" s="224" t="s">
        <v>43395</v>
      </c>
      <c r="C234" s="218" t="s">
        <v>25</v>
      </c>
      <c r="D234" s="219">
        <v>129.52000000000001</v>
      </c>
      <c r="E234" s="219">
        <v>84.78</v>
      </c>
    </row>
    <row r="235" spans="1:5" ht="85.5">
      <c r="A235" s="224">
        <v>50608</v>
      </c>
      <c r="B235" s="224" t="s">
        <v>43396</v>
      </c>
      <c r="C235" s="218" t="s">
        <v>25</v>
      </c>
      <c r="D235" s="219">
        <v>96.97</v>
      </c>
      <c r="E235" s="219">
        <v>200.14</v>
      </c>
    </row>
    <row r="236" spans="1:5" ht="15">
      <c r="A236" s="223">
        <v>6</v>
      </c>
      <c r="B236" s="223" t="s">
        <v>1463</v>
      </c>
      <c r="C236" s="218"/>
      <c r="D236" s="219"/>
      <c r="E236" s="219">
        <v>81.53</v>
      </c>
    </row>
    <row r="237" spans="1:5" ht="15">
      <c r="A237" s="223">
        <v>601</v>
      </c>
      <c r="B237" s="223" t="s">
        <v>1464</v>
      </c>
      <c r="C237" s="218"/>
      <c r="D237" s="219"/>
      <c r="E237" s="219">
        <v>112.67</v>
      </c>
    </row>
    <row r="238" spans="1:5" ht="42.75">
      <c r="A238" s="224">
        <v>60101</v>
      </c>
      <c r="B238" s="224" t="s">
        <v>43397</v>
      </c>
      <c r="C238" s="218" t="s">
        <v>23</v>
      </c>
      <c r="D238" s="219">
        <v>379.03</v>
      </c>
      <c r="E238" s="219">
        <v>49.3</v>
      </c>
    </row>
    <row r="239" spans="1:5" ht="42.75">
      <c r="A239" s="224">
        <v>60102</v>
      </c>
      <c r="B239" s="224" t="s">
        <v>43398</v>
      </c>
      <c r="C239" s="218" t="s">
        <v>23</v>
      </c>
      <c r="D239" s="219">
        <v>379.03</v>
      </c>
      <c r="E239" s="219"/>
    </row>
    <row r="240" spans="1:5" ht="42.75">
      <c r="A240" s="224">
        <v>60103</v>
      </c>
      <c r="B240" s="224" t="s">
        <v>43399</v>
      </c>
      <c r="C240" s="218" t="s">
        <v>23</v>
      </c>
      <c r="D240" s="219">
        <v>379.03</v>
      </c>
      <c r="E240" s="222">
        <v>1128.69</v>
      </c>
    </row>
    <row r="241" spans="1:5" ht="28.5">
      <c r="A241" s="224">
        <v>60107</v>
      </c>
      <c r="B241" s="224" t="s">
        <v>43400</v>
      </c>
      <c r="C241" s="218" t="s">
        <v>41</v>
      </c>
      <c r="D241" s="219">
        <v>24.07</v>
      </c>
      <c r="E241" s="222">
        <v>1154.47</v>
      </c>
    </row>
    <row r="242" spans="1:5" ht="42.75">
      <c r="A242" s="224">
        <v>60108</v>
      </c>
      <c r="B242" s="224" t="s">
        <v>43401</v>
      </c>
      <c r="C242" s="218" t="s">
        <v>23</v>
      </c>
      <c r="D242" s="219">
        <v>451.43</v>
      </c>
      <c r="E242" s="222">
        <v>1165.24</v>
      </c>
    </row>
    <row r="243" spans="1:5" ht="42.75">
      <c r="A243" s="224">
        <v>60110</v>
      </c>
      <c r="B243" s="224" t="s">
        <v>43402</v>
      </c>
      <c r="C243" s="218" t="s">
        <v>41</v>
      </c>
      <c r="D243" s="219">
        <v>84.11</v>
      </c>
      <c r="E243" s="222">
        <v>1216.74</v>
      </c>
    </row>
    <row r="244" spans="1:5" ht="42.75">
      <c r="A244" s="224">
        <v>60112</v>
      </c>
      <c r="B244" s="224" t="s">
        <v>43403</v>
      </c>
      <c r="C244" s="218" t="s">
        <v>41</v>
      </c>
      <c r="D244" s="219">
        <v>74.52</v>
      </c>
      <c r="E244" s="219"/>
    </row>
    <row r="245" spans="1:5" ht="28.5">
      <c r="A245" s="224">
        <v>60113</v>
      </c>
      <c r="B245" s="224" t="s">
        <v>43404</v>
      </c>
      <c r="C245" s="218" t="s">
        <v>41</v>
      </c>
      <c r="D245" s="219">
        <v>29.09</v>
      </c>
      <c r="E245" s="219">
        <v>982.7</v>
      </c>
    </row>
    <row r="246" spans="1:5" ht="15">
      <c r="A246" s="223">
        <v>611</v>
      </c>
      <c r="B246" s="223" t="s">
        <v>1465</v>
      </c>
      <c r="C246" s="218"/>
      <c r="D246" s="219"/>
      <c r="E246" s="219">
        <v>982.7</v>
      </c>
    </row>
    <row r="247" spans="1:5" ht="28.5">
      <c r="A247" s="224">
        <v>61101</v>
      </c>
      <c r="B247" s="224" t="s">
        <v>43405</v>
      </c>
      <c r="C247" s="218" t="s">
        <v>23</v>
      </c>
      <c r="D247" s="219">
        <v>10.36</v>
      </c>
      <c r="E247" s="219">
        <v>982.7</v>
      </c>
    </row>
    <row r="248" spans="1:5" ht="42.75">
      <c r="A248" s="224">
        <v>61102</v>
      </c>
      <c r="B248" s="224" t="s">
        <v>43406</v>
      </c>
      <c r="C248" s="218" t="s">
        <v>23</v>
      </c>
      <c r="D248" s="219">
        <v>134.61000000000001</v>
      </c>
      <c r="E248" s="219">
        <v>982.7</v>
      </c>
    </row>
    <row r="249" spans="1:5" ht="42.75">
      <c r="A249" s="224">
        <v>61103</v>
      </c>
      <c r="B249" s="224" t="s">
        <v>43407</v>
      </c>
      <c r="C249" s="218" t="s">
        <v>23</v>
      </c>
      <c r="D249" s="219">
        <v>297.41000000000003</v>
      </c>
      <c r="E249" s="219"/>
    </row>
    <row r="250" spans="1:5" ht="28.5">
      <c r="A250" s="224">
        <v>61104</v>
      </c>
      <c r="B250" s="224" t="s">
        <v>43408</v>
      </c>
      <c r="C250" s="218" t="s">
        <v>23</v>
      </c>
      <c r="D250" s="219">
        <v>91.5</v>
      </c>
      <c r="E250" s="219">
        <v>884.94</v>
      </c>
    </row>
    <row r="251" spans="1:5" ht="28.5">
      <c r="A251" s="224">
        <v>61106</v>
      </c>
      <c r="B251" s="224" t="s">
        <v>43409</v>
      </c>
      <c r="C251" s="218" t="s">
        <v>23</v>
      </c>
      <c r="D251" s="219">
        <v>133.28</v>
      </c>
      <c r="E251" s="219">
        <v>987.94</v>
      </c>
    </row>
    <row r="252" spans="1:5" ht="28.5">
      <c r="A252" s="224">
        <v>61107</v>
      </c>
      <c r="B252" s="224" t="s">
        <v>43410</v>
      </c>
      <c r="C252" s="218" t="s">
        <v>23</v>
      </c>
      <c r="D252" s="219">
        <v>84.52</v>
      </c>
      <c r="E252" s="222">
        <v>1072.94</v>
      </c>
    </row>
    <row r="253" spans="1:5" ht="42.75">
      <c r="A253" s="224">
        <v>61108</v>
      </c>
      <c r="B253" s="224" t="s">
        <v>43411</v>
      </c>
      <c r="C253" s="218" t="s">
        <v>23</v>
      </c>
      <c r="D253" s="219">
        <v>120.59</v>
      </c>
      <c r="E253" s="219"/>
    </row>
    <row r="254" spans="1:5" ht="42.75">
      <c r="A254" s="224">
        <v>61112</v>
      </c>
      <c r="B254" s="224" t="s">
        <v>43412</v>
      </c>
      <c r="C254" s="218" t="s">
        <v>23</v>
      </c>
      <c r="D254" s="219">
        <v>65.319999999999993</v>
      </c>
      <c r="E254" s="222">
        <v>1436.54</v>
      </c>
    </row>
    <row r="255" spans="1:5" ht="75">
      <c r="A255" s="223">
        <v>613</v>
      </c>
      <c r="B255" s="223" t="s">
        <v>1466</v>
      </c>
      <c r="C255" s="218"/>
      <c r="D255" s="219"/>
      <c r="E255" s="222">
        <v>1449.81</v>
      </c>
    </row>
    <row r="256" spans="1:5" ht="99.75">
      <c r="A256" s="224">
        <v>61301</v>
      </c>
      <c r="B256" s="224" t="s">
        <v>43413</v>
      </c>
      <c r="C256" s="218" t="s">
        <v>23</v>
      </c>
      <c r="D256" s="219">
        <v>924.22</v>
      </c>
      <c r="E256" s="222">
        <v>1532.31</v>
      </c>
    </row>
    <row r="257" spans="1:5" ht="99.75">
      <c r="A257" s="224">
        <v>61302</v>
      </c>
      <c r="B257" s="224" t="s">
        <v>43414</v>
      </c>
      <c r="C257" s="218" t="s">
        <v>23</v>
      </c>
      <c r="D257" s="219">
        <v>929.98</v>
      </c>
      <c r="E257" s="219"/>
    </row>
    <row r="258" spans="1:5" ht="99.75">
      <c r="A258" s="224">
        <v>61303</v>
      </c>
      <c r="B258" s="224" t="s">
        <v>43415</v>
      </c>
      <c r="C258" s="218" t="s">
        <v>23</v>
      </c>
      <c r="D258" s="219">
        <v>935.74</v>
      </c>
      <c r="E258" s="219">
        <v>100.44</v>
      </c>
    </row>
    <row r="259" spans="1:5" ht="99.75">
      <c r="A259" s="224">
        <v>61304</v>
      </c>
      <c r="B259" s="224" t="s">
        <v>43416</v>
      </c>
      <c r="C259" s="218" t="s">
        <v>23</v>
      </c>
      <c r="D259" s="222">
        <v>1038.58</v>
      </c>
      <c r="E259" s="219">
        <v>322.58</v>
      </c>
    </row>
    <row r="260" spans="1:5" ht="75">
      <c r="A260" s="223">
        <v>614</v>
      </c>
      <c r="B260" s="223" t="s">
        <v>1467</v>
      </c>
      <c r="C260" s="218"/>
      <c r="D260" s="219"/>
      <c r="E260" s="219">
        <v>173.88</v>
      </c>
    </row>
    <row r="261" spans="1:5" ht="99.75">
      <c r="A261" s="224">
        <v>61401</v>
      </c>
      <c r="B261" s="224" t="s">
        <v>43417</v>
      </c>
      <c r="C261" s="218" t="s">
        <v>23</v>
      </c>
      <c r="D261" s="222">
        <v>1080.83</v>
      </c>
      <c r="E261" s="219">
        <v>74.31</v>
      </c>
    </row>
    <row r="262" spans="1:5" ht="99.75">
      <c r="A262" s="224">
        <v>61402</v>
      </c>
      <c r="B262" s="224" t="s">
        <v>43418</v>
      </c>
      <c r="C262" s="218" t="s">
        <v>23</v>
      </c>
      <c r="D262" s="222">
        <v>1085.9100000000001</v>
      </c>
      <c r="E262" s="219">
        <v>71.73</v>
      </c>
    </row>
    <row r="263" spans="1:5" ht="99.75">
      <c r="A263" s="224">
        <v>61403</v>
      </c>
      <c r="B263" s="224" t="s">
        <v>43419</v>
      </c>
      <c r="C263" s="218" t="s">
        <v>23</v>
      </c>
      <c r="D263" s="222">
        <v>1071.79</v>
      </c>
      <c r="E263" s="219">
        <v>9.6300000000000008</v>
      </c>
    </row>
    <row r="264" spans="1:5" ht="99.75">
      <c r="A264" s="224">
        <v>61404</v>
      </c>
      <c r="B264" s="224" t="s">
        <v>43420</v>
      </c>
      <c r="C264" s="218" t="s">
        <v>23</v>
      </c>
      <c r="D264" s="222">
        <v>1085.9100000000001</v>
      </c>
      <c r="E264" s="219">
        <v>43.9</v>
      </c>
    </row>
    <row r="265" spans="1:5" ht="45">
      <c r="A265" s="223">
        <v>617</v>
      </c>
      <c r="B265" s="223" t="s">
        <v>1468</v>
      </c>
      <c r="C265" s="218"/>
      <c r="D265" s="219"/>
      <c r="E265" s="219">
        <v>67.75</v>
      </c>
    </row>
    <row r="266" spans="1:5" ht="71.25">
      <c r="A266" s="224">
        <v>61701</v>
      </c>
      <c r="B266" s="224" t="s">
        <v>43421</v>
      </c>
      <c r="C266" s="218" t="s">
        <v>23</v>
      </c>
      <c r="D266" s="219">
        <v>964.64</v>
      </c>
      <c r="E266" s="219">
        <v>2.88</v>
      </c>
    </row>
    <row r="267" spans="1:5" ht="71.25">
      <c r="A267" s="224">
        <v>61702</v>
      </c>
      <c r="B267" s="224" t="s">
        <v>43422</v>
      </c>
      <c r="C267" s="218" t="s">
        <v>23</v>
      </c>
      <c r="D267" s="222">
        <v>1024.8399999999999</v>
      </c>
      <c r="E267" s="219">
        <v>14.03</v>
      </c>
    </row>
    <row r="268" spans="1:5" ht="71.25">
      <c r="A268" s="224">
        <v>61703</v>
      </c>
      <c r="B268" s="224" t="s">
        <v>43423</v>
      </c>
      <c r="C268" s="218" t="s">
        <v>23</v>
      </c>
      <c r="D268" s="222">
        <v>1125.82</v>
      </c>
      <c r="E268" s="219"/>
    </row>
    <row r="269" spans="1:5" ht="90">
      <c r="A269" s="223">
        <v>619</v>
      </c>
      <c r="B269" s="223" t="s">
        <v>1469</v>
      </c>
      <c r="C269" s="218"/>
      <c r="D269" s="219"/>
      <c r="E269" s="219">
        <v>808.29</v>
      </c>
    </row>
    <row r="270" spans="1:5" ht="99.75">
      <c r="A270" s="224">
        <v>61901</v>
      </c>
      <c r="B270" s="224" t="s">
        <v>43424</v>
      </c>
      <c r="C270" s="218" t="s">
        <v>23</v>
      </c>
      <c r="D270" s="222">
        <v>1076.17</v>
      </c>
      <c r="E270" s="219">
        <v>808.29</v>
      </c>
    </row>
    <row r="271" spans="1:5" ht="99.75">
      <c r="A271" s="224">
        <v>61902</v>
      </c>
      <c r="B271" s="224" t="s">
        <v>43425</v>
      </c>
      <c r="C271" s="218" t="s">
        <v>23</v>
      </c>
      <c r="D271" s="222">
        <v>1095</v>
      </c>
      <c r="E271" s="219"/>
    </row>
    <row r="272" spans="1:5" ht="99.75">
      <c r="A272" s="224">
        <v>61903</v>
      </c>
      <c r="B272" s="224" t="s">
        <v>43426</v>
      </c>
      <c r="C272" s="218" t="s">
        <v>23</v>
      </c>
      <c r="D272" s="222">
        <v>1173.82</v>
      </c>
      <c r="E272" s="222">
        <v>1859.88</v>
      </c>
    </row>
    <row r="273" spans="1:5" ht="15">
      <c r="A273" s="223">
        <v>622</v>
      </c>
      <c r="B273" s="223" t="s">
        <v>1470</v>
      </c>
      <c r="C273" s="218"/>
      <c r="D273" s="219"/>
      <c r="E273" s="222">
        <v>1917</v>
      </c>
    </row>
    <row r="274" spans="1:5" ht="42.75">
      <c r="A274" s="224">
        <v>62201</v>
      </c>
      <c r="B274" s="224" t="s">
        <v>43427</v>
      </c>
      <c r="C274" s="218" t="s">
        <v>23</v>
      </c>
      <c r="D274" s="219">
        <v>104.97</v>
      </c>
      <c r="E274" s="222">
        <v>1993.31</v>
      </c>
    </row>
    <row r="275" spans="1:5" ht="42.75">
      <c r="A275" s="224">
        <v>62202</v>
      </c>
      <c r="B275" s="224" t="s">
        <v>43428</v>
      </c>
      <c r="C275" s="218" t="s">
        <v>23</v>
      </c>
      <c r="D275" s="219">
        <v>104.97</v>
      </c>
      <c r="E275" s="222">
        <v>2093.9899999999998</v>
      </c>
    </row>
    <row r="276" spans="1:5" ht="42.75">
      <c r="A276" s="224">
        <v>62203</v>
      </c>
      <c r="B276" s="224" t="s">
        <v>43429</v>
      </c>
      <c r="C276" s="218" t="s">
        <v>23</v>
      </c>
      <c r="D276" s="219">
        <v>103.64</v>
      </c>
      <c r="E276" s="222">
        <v>3609.22</v>
      </c>
    </row>
    <row r="277" spans="1:5" ht="42.75">
      <c r="A277" s="224">
        <v>62204</v>
      </c>
      <c r="B277" s="224" t="s">
        <v>43430</v>
      </c>
      <c r="C277" s="218" t="s">
        <v>23</v>
      </c>
      <c r="D277" s="219">
        <v>83.85</v>
      </c>
      <c r="E277" s="219"/>
    </row>
    <row r="278" spans="1:5" ht="28.5">
      <c r="A278" s="224">
        <v>62205</v>
      </c>
      <c r="B278" s="224" t="s">
        <v>43431</v>
      </c>
      <c r="C278" s="218" t="s">
        <v>23</v>
      </c>
      <c r="D278" s="219">
        <v>76.77</v>
      </c>
      <c r="E278" s="219"/>
    </row>
    <row r="279" spans="1:5" ht="28.5">
      <c r="A279" s="224">
        <v>62206</v>
      </c>
      <c r="B279" s="224" t="s">
        <v>43432</v>
      </c>
      <c r="C279" s="218" t="s">
        <v>23</v>
      </c>
      <c r="D279" s="219">
        <v>9.85</v>
      </c>
      <c r="E279" s="219">
        <v>704.98</v>
      </c>
    </row>
    <row r="280" spans="1:5" ht="42.75">
      <c r="A280" s="224">
        <v>62207</v>
      </c>
      <c r="B280" s="224" t="s">
        <v>43433</v>
      </c>
      <c r="C280" s="218" t="s">
        <v>23</v>
      </c>
      <c r="D280" s="219">
        <v>59.23</v>
      </c>
      <c r="E280" s="219">
        <v>141.25</v>
      </c>
    </row>
    <row r="281" spans="1:5" ht="28.5">
      <c r="A281" s="224">
        <v>62208</v>
      </c>
      <c r="B281" s="224" t="s">
        <v>43434</v>
      </c>
      <c r="C281" s="218" t="s">
        <v>23</v>
      </c>
      <c r="D281" s="219">
        <v>76.45</v>
      </c>
      <c r="E281" s="219">
        <v>618.84</v>
      </c>
    </row>
    <row r="282" spans="1:5" ht="28.5">
      <c r="A282" s="224">
        <v>62211</v>
      </c>
      <c r="B282" s="224" t="s">
        <v>43435</v>
      </c>
      <c r="C282" s="218" t="s">
        <v>41</v>
      </c>
      <c r="D282" s="219">
        <v>3.21</v>
      </c>
      <c r="E282" s="219">
        <v>374.16</v>
      </c>
    </row>
    <row r="283" spans="1:5" ht="57">
      <c r="A283" s="224">
        <v>62212</v>
      </c>
      <c r="B283" s="224" t="s">
        <v>43436</v>
      </c>
      <c r="C283" s="218" t="s">
        <v>41</v>
      </c>
      <c r="D283" s="219">
        <v>15.63</v>
      </c>
      <c r="E283" s="219">
        <v>756.34</v>
      </c>
    </row>
    <row r="284" spans="1:5" ht="75">
      <c r="A284" s="223">
        <v>623</v>
      </c>
      <c r="B284" s="223" t="s">
        <v>1471</v>
      </c>
      <c r="C284" s="218"/>
      <c r="D284" s="219"/>
      <c r="E284" s="219">
        <v>856.72</v>
      </c>
    </row>
    <row r="285" spans="1:5" ht="99.75">
      <c r="A285" s="224">
        <v>62301</v>
      </c>
      <c r="B285" s="224" t="s">
        <v>43437</v>
      </c>
      <c r="C285" s="218" t="s">
        <v>23</v>
      </c>
      <c r="D285" s="219">
        <v>782.32</v>
      </c>
      <c r="E285" s="219"/>
    </row>
    <row r="286" spans="1:5" ht="99.75">
      <c r="A286" s="224">
        <v>62302</v>
      </c>
      <c r="B286" s="224" t="s">
        <v>43438</v>
      </c>
      <c r="C286" s="218" t="s">
        <v>23</v>
      </c>
      <c r="D286" s="219">
        <v>801.71</v>
      </c>
      <c r="E286" s="219">
        <v>520.33000000000004</v>
      </c>
    </row>
    <row r="287" spans="1:5" ht="75">
      <c r="A287" s="223">
        <v>625</v>
      </c>
      <c r="B287" s="223" t="s">
        <v>7717</v>
      </c>
      <c r="C287" s="218"/>
      <c r="D287" s="219"/>
      <c r="E287" s="219">
        <v>609.38</v>
      </c>
    </row>
    <row r="288" spans="1:5" ht="99.75">
      <c r="A288" s="224">
        <v>62501</v>
      </c>
      <c r="B288" s="224" t="s">
        <v>43439</v>
      </c>
      <c r="C288" s="218" t="s">
        <v>23</v>
      </c>
      <c r="D288" s="222">
        <v>1502.7</v>
      </c>
      <c r="E288" s="219">
        <v>460.51</v>
      </c>
    </row>
    <row r="289" spans="1:5" ht="99.75">
      <c r="A289" s="224">
        <v>62502</v>
      </c>
      <c r="B289" s="224" t="s">
        <v>43440</v>
      </c>
      <c r="C289" s="218" t="s">
        <v>23</v>
      </c>
      <c r="D289" s="222">
        <v>1574.3</v>
      </c>
      <c r="E289" s="219">
        <v>949.4</v>
      </c>
    </row>
    <row r="290" spans="1:5" ht="99.75">
      <c r="A290" s="224">
        <v>62503</v>
      </c>
      <c r="B290" s="224" t="s">
        <v>43441</v>
      </c>
      <c r="C290" s="218" t="s">
        <v>23</v>
      </c>
      <c r="D290" s="222">
        <v>1636.66</v>
      </c>
      <c r="E290" s="219">
        <v>285.79000000000002</v>
      </c>
    </row>
    <row r="291" spans="1:5" ht="99.75">
      <c r="A291" s="224">
        <v>62504</v>
      </c>
      <c r="B291" s="224" t="s">
        <v>43442</v>
      </c>
      <c r="C291" s="218" t="s">
        <v>23</v>
      </c>
      <c r="D291" s="222">
        <v>1775.52</v>
      </c>
      <c r="E291" s="219"/>
    </row>
    <row r="292" spans="1:5" ht="99.75">
      <c r="A292" s="224">
        <v>62505</v>
      </c>
      <c r="B292" s="224" t="s">
        <v>43443</v>
      </c>
      <c r="C292" s="218" t="s">
        <v>23</v>
      </c>
      <c r="D292" s="222">
        <v>3152.4</v>
      </c>
      <c r="E292" s="219">
        <v>23.78</v>
      </c>
    </row>
    <row r="293" spans="1:5" ht="15">
      <c r="A293" s="223">
        <v>7</v>
      </c>
      <c r="B293" s="223" t="s">
        <v>1472</v>
      </c>
      <c r="C293" s="218"/>
      <c r="D293" s="219"/>
      <c r="E293" s="219"/>
    </row>
    <row r="294" spans="1:5" ht="15">
      <c r="A294" s="223">
        <v>711</v>
      </c>
      <c r="B294" s="223" t="s">
        <v>1473</v>
      </c>
      <c r="C294" s="218"/>
      <c r="D294" s="219"/>
      <c r="E294" s="219"/>
    </row>
    <row r="295" spans="1:5" ht="57">
      <c r="A295" s="224">
        <v>71101</v>
      </c>
      <c r="B295" s="224" t="s">
        <v>172</v>
      </c>
      <c r="C295" s="218" t="s">
        <v>25</v>
      </c>
      <c r="D295" s="219">
        <v>757.17</v>
      </c>
      <c r="E295" s="219">
        <v>315.7</v>
      </c>
    </row>
    <row r="296" spans="1:5" ht="42.75">
      <c r="A296" s="224">
        <v>71103</v>
      </c>
      <c r="B296" s="224" t="s">
        <v>173</v>
      </c>
      <c r="C296" s="218" t="s">
        <v>25</v>
      </c>
      <c r="D296" s="219">
        <v>119.97</v>
      </c>
      <c r="E296" s="219">
        <v>303.81</v>
      </c>
    </row>
    <row r="297" spans="1:5" ht="28.5">
      <c r="A297" s="224">
        <v>71104</v>
      </c>
      <c r="B297" s="224" t="s">
        <v>174</v>
      </c>
      <c r="C297" s="218" t="s">
        <v>25</v>
      </c>
      <c r="D297" s="219">
        <v>655.45</v>
      </c>
      <c r="E297" s="222">
        <v>1815.83</v>
      </c>
    </row>
    <row r="298" spans="1:5" ht="28.5">
      <c r="A298" s="224">
        <v>71105</v>
      </c>
      <c r="B298" s="224" t="s">
        <v>175</v>
      </c>
      <c r="C298" s="218" t="s">
        <v>25</v>
      </c>
      <c r="D298" s="219">
        <v>399.72</v>
      </c>
      <c r="E298" s="219"/>
    </row>
    <row r="299" spans="1:5" ht="28.5">
      <c r="A299" s="224">
        <v>71106</v>
      </c>
      <c r="B299" s="224" t="s">
        <v>176</v>
      </c>
      <c r="C299" s="218" t="s">
        <v>25</v>
      </c>
      <c r="D299" s="219">
        <v>810.38</v>
      </c>
      <c r="E299" s="219">
        <v>660.36</v>
      </c>
    </row>
    <row r="300" spans="1:5" ht="28.5">
      <c r="A300" s="224">
        <v>71107</v>
      </c>
      <c r="B300" s="224" t="s">
        <v>177</v>
      </c>
      <c r="C300" s="218" t="s">
        <v>25</v>
      </c>
      <c r="D300" s="222">
        <v>1007.29</v>
      </c>
      <c r="E300" s="219">
        <v>842.88</v>
      </c>
    </row>
    <row r="301" spans="1:5" ht="15">
      <c r="A301" s="223">
        <v>717</v>
      </c>
      <c r="B301" s="223" t="s">
        <v>1474</v>
      </c>
      <c r="C301" s="218"/>
      <c r="D301" s="219"/>
      <c r="E301" s="219">
        <v>688.28</v>
      </c>
    </row>
    <row r="302" spans="1:5" ht="57">
      <c r="A302" s="224">
        <v>71701</v>
      </c>
      <c r="B302" s="224" t="s">
        <v>178</v>
      </c>
      <c r="C302" s="218" t="s">
        <v>25</v>
      </c>
      <c r="D302" s="219">
        <v>530.05999999999995</v>
      </c>
      <c r="E302" s="219"/>
    </row>
    <row r="303" spans="1:5" ht="42.75">
      <c r="A303" s="224">
        <v>71702</v>
      </c>
      <c r="B303" s="224" t="s">
        <v>179</v>
      </c>
      <c r="C303" s="218" t="s">
        <v>25</v>
      </c>
      <c r="D303" s="219">
        <v>758.83</v>
      </c>
      <c r="E303" s="219"/>
    </row>
    <row r="304" spans="1:5" ht="57">
      <c r="A304" s="224">
        <v>71703</v>
      </c>
      <c r="B304" s="224" t="s">
        <v>180</v>
      </c>
      <c r="C304" s="218" t="s">
        <v>25</v>
      </c>
      <c r="D304" s="219">
        <v>404.78</v>
      </c>
      <c r="E304" s="219">
        <v>205.47</v>
      </c>
    </row>
    <row r="305" spans="1:5" ht="42.75">
      <c r="A305" s="224">
        <v>71704</v>
      </c>
      <c r="B305" s="224" t="s">
        <v>181</v>
      </c>
      <c r="C305" s="218" t="s">
        <v>25</v>
      </c>
      <c r="D305" s="219">
        <v>896.54</v>
      </c>
      <c r="E305" s="219">
        <v>108.24</v>
      </c>
    </row>
    <row r="306" spans="1:5" ht="42.75">
      <c r="A306" s="224">
        <v>71706</v>
      </c>
      <c r="B306" s="224" t="s">
        <v>182</v>
      </c>
      <c r="C306" s="218" t="s">
        <v>25</v>
      </c>
      <c r="D306" s="219">
        <v>374.53</v>
      </c>
      <c r="E306" s="219">
        <v>109.63</v>
      </c>
    </row>
    <row r="307" spans="1:5" ht="15">
      <c r="A307" s="223">
        <v>718</v>
      </c>
      <c r="B307" s="223" t="s">
        <v>1470</v>
      </c>
      <c r="C307" s="218"/>
      <c r="D307" s="219"/>
      <c r="E307" s="219">
        <v>442.55</v>
      </c>
    </row>
    <row r="308" spans="1:5" ht="28.5">
      <c r="A308" s="224">
        <v>71801</v>
      </c>
      <c r="B308" s="224" t="s">
        <v>183</v>
      </c>
      <c r="C308" s="218" t="s">
        <v>25</v>
      </c>
      <c r="D308" s="219">
        <v>26.82</v>
      </c>
      <c r="E308" s="219">
        <v>274.81</v>
      </c>
    </row>
    <row r="309" spans="1:5" ht="15">
      <c r="A309" s="223">
        <v>8</v>
      </c>
      <c r="B309" s="223" t="s">
        <v>1475</v>
      </c>
      <c r="C309" s="218"/>
      <c r="D309" s="219"/>
      <c r="E309" s="219"/>
    </row>
    <row r="310" spans="1:5" ht="15">
      <c r="A310" s="223">
        <v>801</v>
      </c>
      <c r="B310" s="223" t="s">
        <v>1476</v>
      </c>
      <c r="C310" s="218"/>
      <c r="D310" s="219"/>
      <c r="E310" s="219">
        <v>62.65</v>
      </c>
    </row>
    <row r="311" spans="1:5" ht="28.5">
      <c r="A311" s="224">
        <v>80102</v>
      </c>
      <c r="B311" s="224" t="s">
        <v>184</v>
      </c>
      <c r="C311" s="218" t="s">
        <v>25</v>
      </c>
      <c r="D311" s="219">
        <v>259.44</v>
      </c>
      <c r="E311" s="219">
        <v>91.72</v>
      </c>
    </row>
    <row r="312" spans="1:5" ht="28.5">
      <c r="A312" s="224">
        <v>80103</v>
      </c>
      <c r="B312" s="224" t="s">
        <v>185</v>
      </c>
      <c r="C312" s="218" t="s">
        <v>25</v>
      </c>
      <c r="D312" s="219">
        <v>325.42</v>
      </c>
      <c r="E312" s="219">
        <v>99</v>
      </c>
    </row>
    <row r="313" spans="1:5" ht="14.25">
      <c r="A313" s="224">
        <v>80107</v>
      </c>
      <c r="B313" s="224" t="s">
        <v>186</v>
      </c>
      <c r="C313" s="218" t="s">
        <v>25</v>
      </c>
      <c r="D313" s="222">
        <v>1059.72</v>
      </c>
      <c r="E313" s="219">
        <v>168.07</v>
      </c>
    </row>
    <row r="314" spans="1:5" ht="15">
      <c r="A314" s="223">
        <v>802</v>
      </c>
      <c r="B314" s="223" t="s">
        <v>1477</v>
      </c>
      <c r="C314" s="218"/>
      <c r="D314" s="219"/>
      <c r="E314" s="219">
        <v>122.77</v>
      </c>
    </row>
    <row r="315" spans="1:5" ht="57">
      <c r="A315" s="224">
        <v>80201</v>
      </c>
      <c r="B315" s="224" t="s">
        <v>187</v>
      </c>
      <c r="C315" s="218" t="s">
        <v>25</v>
      </c>
      <c r="D315" s="219">
        <v>635.07000000000005</v>
      </c>
      <c r="E315" s="219">
        <v>34.36</v>
      </c>
    </row>
    <row r="316" spans="1:5" ht="57">
      <c r="A316" s="224">
        <v>80202</v>
      </c>
      <c r="B316" s="224" t="s">
        <v>188</v>
      </c>
      <c r="C316" s="218" t="s">
        <v>25</v>
      </c>
      <c r="D316" s="219">
        <v>752.11</v>
      </c>
      <c r="E316" s="219">
        <v>98.73</v>
      </c>
    </row>
    <row r="317" spans="1:5" ht="57">
      <c r="A317" s="224">
        <v>80203</v>
      </c>
      <c r="B317" s="224" t="s">
        <v>189</v>
      </c>
      <c r="C317" s="218" t="s">
        <v>25</v>
      </c>
      <c r="D317" s="219">
        <v>659.6</v>
      </c>
      <c r="E317" s="219">
        <v>94.83</v>
      </c>
    </row>
    <row r="318" spans="1:5" ht="15">
      <c r="A318" s="223">
        <v>9</v>
      </c>
      <c r="B318" s="223" t="s">
        <v>6</v>
      </c>
      <c r="C318" s="218"/>
      <c r="D318" s="219"/>
      <c r="E318" s="219">
        <v>102.01</v>
      </c>
    </row>
    <row r="319" spans="1:5" ht="15">
      <c r="A319" s="223">
        <v>901</v>
      </c>
      <c r="B319" s="223" t="s">
        <v>1478</v>
      </c>
      <c r="C319" s="218"/>
      <c r="D319" s="219"/>
      <c r="E319" s="219"/>
    </row>
    <row r="320" spans="1:5" ht="85.5">
      <c r="A320" s="224">
        <v>90101</v>
      </c>
      <c r="B320" s="224" t="s">
        <v>190</v>
      </c>
      <c r="C320" s="218" t="s">
        <v>25</v>
      </c>
      <c r="D320" s="219">
        <v>226.23</v>
      </c>
      <c r="E320" s="219">
        <v>111.72</v>
      </c>
    </row>
    <row r="321" spans="1:5" ht="71.25">
      <c r="A321" s="224">
        <v>90102</v>
      </c>
      <c r="B321" s="224" t="s">
        <v>191</v>
      </c>
      <c r="C321" s="218" t="s">
        <v>25</v>
      </c>
      <c r="D321" s="219">
        <v>112</v>
      </c>
      <c r="E321" s="219">
        <v>39.93</v>
      </c>
    </row>
    <row r="322" spans="1:5" ht="57">
      <c r="A322" s="224">
        <v>90103</v>
      </c>
      <c r="B322" s="224" t="s">
        <v>192</v>
      </c>
      <c r="C322" s="218" t="s">
        <v>25</v>
      </c>
      <c r="D322" s="219">
        <v>94.73</v>
      </c>
      <c r="E322" s="219">
        <v>265.08</v>
      </c>
    </row>
    <row r="323" spans="1:5" ht="71.25">
      <c r="A323" s="224">
        <v>90104</v>
      </c>
      <c r="B323" s="224" t="s">
        <v>193</v>
      </c>
      <c r="C323" s="218" t="s">
        <v>25</v>
      </c>
      <c r="D323" s="219">
        <v>398.99</v>
      </c>
      <c r="E323" s="219">
        <v>203.8</v>
      </c>
    </row>
    <row r="324" spans="1:5" ht="71.25">
      <c r="A324" s="224">
        <v>90105</v>
      </c>
      <c r="B324" s="224" t="s">
        <v>194</v>
      </c>
      <c r="C324" s="218" t="s">
        <v>25</v>
      </c>
      <c r="D324" s="219">
        <v>241.1</v>
      </c>
      <c r="E324" s="219">
        <v>54.47</v>
      </c>
    </row>
    <row r="325" spans="1:5" ht="15">
      <c r="A325" s="223">
        <v>902</v>
      </c>
      <c r="B325" s="223" t="s">
        <v>1479</v>
      </c>
      <c r="C325" s="218"/>
      <c r="D325" s="219"/>
      <c r="E325" s="219"/>
    </row>
    <row r="326" spans="1:5" ht="42.75">
      <c r="A326" s="224">
        <v>90202</v>
      </c>
      <c r="B326" s="224" t="s">
        <v>195</v>
      </c>
      <c r="C326" s="218" t="s">
        <v>25</v>
      </c>
      <c r="D326" s="219">
        <v>49.02</v>
      </c>
      <c r="E326" s="219">
        <v>123.65</v>
      </c>
    </row>
    <row r="327" spans="1:5" ht="42.75">
      <c r="A327" s="224">
        <v>90203</v>
      </c>
      <c r="B327" s="224" t="s">
        <v>196</v>
      </c>
      <c r="C327" s="218" t="s">
        <v>25</v>
      </c>
      <c r="D327" s="219">
        <v>80.349999999999994</v>
      </c>
      <c r="E327" s="219"/>
    </row>
    <row r="328" spans="1:5" ht="42.75">
      <c r="A328" s="224">
        <v>90206</v>
      </c>
      <c r="B328" s="224" t="s">
        <v>197</v>
      </c>
      <c r="C328" s="218" t="s">
        <v>25</v>
      </c>
      <c r="D328" s="219">
        <v>89.8</v>
      </c>
      <c r="E328" s="219">
        <v>60.43</v>
      </c>
    </row>
    <row r="329" spans="1:5" ht="57">
      <c r="A329" s="224">
        <v>90211</v>
      </c>
      <c r="B329" s="224" t="s">
        <v>198</v>
      </c>
      <c r="C329" s="218" t="s">
        <v>25</v>
      </c>
      <c r="D329" s="219">
        <v>188.6</v>
      </c>
      <c r="E329" s="219">
        <v>20.7</v>
      </c>
    </row>
    <row r="330" spans="1:5" ht="42.75">
      <c r="A330" s="224">
        <v>90212</v>
      </c>
      <c r="B330" s="224" t="s">
        <v>199</v>
      </c>
      <c r="C330" s="218" t="s">
        <v>25</v>
      </c>
      <c r="D330" s="219">
        <v>136.77000000000001</v>
      </c>
      <c r="E330" s="219">
        <v>16.77</v>
      </c>
    </row>
    <row r="331" spans="1:5" ht="28.5">
      <c r="A331" s="224">
        <v>90215</v>
      </c>
      <c r="B331" s="224" t="s">
        <v>200</v>
      </c>
      <c r="C331" s="218" t="s">
        <v>41</v>
      </c>
      <c r="D331" s="219">
        <v>34.840000000000003</v>
      </c>
      <c r="E331" s="219">
        <v>85.37</v>
      </c>
    </row>
    <row r="332" spans="1:5" ht="28.5">
      <c r="A332" s="224">
        <v>90216</v>
      </c>
      <c r="B332" s="224" t="s">
        <v>201</v>
      </c>
      <c r="C332" s="218" t="s">
        <v>41</v>
      </c>
      <c r="D332" s="219">
        <v>84.59</v>
      </c>
      <c r="E332" s="219">
        <v>43.3</v>
      </c>
    </row>
    <row r="333" spans="1:5" ht="28.5">
      <c r="A333" s="224">
        <v>90219</v>
      </c>
      <c r="B333" s="224" t="s">
        <v>202</v>
      </c>
      <c r="C333" s="218" t="s">
        <v>25</v>
      </c>
      <c r="D333" s="219">
        <v>88.09</v>
      </c>
      <c r="E333" s="219">
        <v>21.79</v>
      </c>
    </row>
    <row r="334" spans="1:5" ht="57">
      <c r="A334" s="224">
        <v>90228</v>
      </c>
      <c r="B334" s="224" t="s">
        <v>3711</v>
      </c>
      <c r="C334" s="218" t="s">
        <v>25</v>
      </c>
      <c r="D334" s="219">
        <v>74.900000000000006</v>
      </c>
      <c r="E334" s="219"/>
    </row>
    <row r="335" spans="1:5" ht="15">
      <c r="A335" s="223">
        <v>903</v>
      </c>
      <c r="B335" s="223" t="s">
        <v>1480</v>
      </c>
      <c r="C335" s="218"/>
      <c r="D335" s="219"/>
      <c r="E335" s="219"/>
    </row>
    <row r="336" spans="1:5" ht="28.5">
      <c r="A336" s="224">
        <v>90302</v>
      </c>
      <c r="B336" s="224" t="s">
        <v>203</v>
      </c>
      <c r="C336" s="218" t="s">
        <v>41</v>
      </c>
      <c r="D336" s="219">
        <v>43.8</v>
      </c>
      <c r="E336" s="219">
        <v>80.06</v>
      </c>
    </row>
    <row r="337" spans="1:5" ht="42.75">
      <c r="A337" s="224">
        <v>90305</v>
      </c>
      <c r="B337" s="224" t="s">
        <v>204</v>
      </c>
      <c r="C337" s="218" t="s">
        <v>41</v>
      </c>
      <c r="D337" s="219">
        <v>270.04000000000002</v>
      </c>
      <c r="E337" s="219">
        <v>334.09</v>
      </c>
    </row>
    <row r="338" spans="1:5" ht="57">
      <c r="A338" s="224">
        <v>90306</v>
      </c>
      <c r="B338" s="224" t="s">
        <v>43444</v>
      </c>
      <c r="C338" s="218" t="s">
        <v>41</v>
      </c>
      <c r="D338" s="219">
        <v>169.33</v>
      </c>
      <c r="E338" s="219"/>
    </row>
    <row r="339" spans="1:5" ht="28.5">
      <c r="A339" s="224">
        <v>90312</v>
      </c>
      <c r="B339" s="224" t="s">
        <v>205</v>
      </c>
      <c r="C339" s="218" t="s">
        <v>41</v>
      </c>
      <c r="D339" s="219">
        <v>212.29</v>
      </c>
      <c r="E339" s="219">
        <v>58.73</v>
      </c>
    </row>
    <row r="340" spans="1:5" ht="28.5">
      <c r="A340" s="224">
        <v>90314</v>
      </c>
      <c r="B340" s="224" t="s">
        <v>206</v>
      </c>
      <c r="C340" s="218" t="s">
        <v>41</v>
      </c>
      <c r="D340" s="219">
        <v>72.3</v>
      </c>
      <c r="E340" s="219">
        <v>45.21</v>
      </c>
    </row>
    <row r="341" spans="1:5" ht="15">
      <c r="A341" s="223">
        <v>904</v>
      </c>
      <c r="B341" s="223" t="s">
        <v>1481</v>
      </c>
      <c r="C341" s="218"/>
      <c r="D341" s="219"/>
      <c r="E341" s="219">
        <v>43.91</v>
      </c>
    </row>
    <row r="342" spans="1:5" ht="71.25">
      <c r="A342" s="224">
        <v>90403</v>
      </c>
      <c r="B342" s="224" t="s">
        <v>207</v>
      </c>
      <c r="C342" s="218" t="s">
        <v>41</v>
      </c>
      <c r="D342" s="219">
        <v>129.26</v>
      </c>
      <c r="E342" s="219">
        <v>297.16000000000003</v>
      </c>
    </row>
    <row r="343" spans="1:5" ht="15">
      <c r="A343" s="223">
        <v>905</v>
      </c>
      <c r="B343" s="223" t="s">
        <v>1470</v>
      </c>
      <c r="C343" s="218"/>
      <c r="D343" s="219"/>
      <c r="E343" s="219"/>
    </row>
    <row r="344" spans="1:5" ht="57">
      <c r="A344" s="224">
        <v>90501</v>
      </c>
      <c r="B344" s="224" t="s">
        <v>208</v>
      </c>
      <c r="C344" s="218" t="s">
        <v>25</v>
      </c>
      <c r="D344" s="219">
        <v>67.86</v>
      </c>
      <c r="E344" s="219">
        <v>93.63</v>
      </c>
    </row>
    <row r="345" spans="1:5" ht="57">
      <c r="A345" s="224">
        <v>90502</v>
      </c>
      <c r="B345" s="224" t="s">
        <v>209</v>
      </c>
      <c r="C345" s="218" t="s">
        <v>25</v>
      </c>
      <c r="D345" s="219">
        <v>23.27</v>
      </c>
      <c r="E345" s="219"/>
    </row>
    <row r="346" spans="1:5" ht="28.5">
      <c r="A346" s="224">
        <v>90506</v>
      </c>
      <c r="B346" s="224" t="s">
        <v>210</v>
      </c>
      <c r="C346" s="218" t="s">
        <v>25</v>
      </c>
      <c r="D346" s="219">
        <v>17.23</v>
      </c>
      <c r="E346" s="219"/>
    </row>
    <row r="347" spans="1:5" ht="28.5">
      <c r="A347" s="224">
        <v>90509</v>
      </c>
      <c r="B347" s="224" t="s">
        <v>211</v>
      </c>
      <c r="C347" s="218" t="s">
        <v>25</v>
      </c>
      <c r="D347" s="219">
        <v>96.32</v>
      </c>
      <c r="E347" s="219">
        <v>13.07</v>
      </c>
    </row>
    <row r="348" spans="1:5" ht="28.5">
      <c r="A348" s="224">
        <v>90511</v>
      </c>
      <c r="B348" s="224" t="s">
        <v>43445</v>
      </c>
      <c r="C348" s="218" t="s">
        <v>25</v>
      </c>
      <c r="D348" s="219">
        <v>10.32</v>
      </c>
      <c r="E348" s="219"/>
    </row>
    <row r="349" spans="1:5" ht="28.5">
      <c r="A349" s="224">
        <v>90512</v>
      </c>
      <c r="B349" s="224" t="s">
        <v>212</v>
      </c>
      <c r="C349" s="218" t="s">
        <v>34</v>
      </c>
      <c r="D349" s="219">
        <v>24.58</v>
      </c>
      <c r="E349" s="219">
        <v>53</v>
      </c>
    </row>
    <row r="350" spans="1:5" ht="15">
      <c r="A350" s="223">
        <v>10</v>
      </c>
      <c r="B350" s="223" t="s">
        <v>21</v>
      </c>
      <c r="C350" s="218"/>
      <c r="D350" s="219"/>
      <c r="E350" s="219">
        <v>82.33</v>
      </c>
    </row>
    <row r="351" spans="1:5" ht="15">
      <c r="A351" s="223">
        <v>1001</v>
      </c>
      <c r="B351" s="223" t="s">
        <v>1482</v>
      </c>
      <c r="C351" s="218"/>
      <c r="D351" s="219"/>
      <c r="E351" s="219"/>
    </row>
    <row r="352" spans="1:5" ht="71.25">
      <c r="A352" s="224">
        <v>100102</v>
      </c>
      <c r="B352" s="224" t="s">
        <v>1483</v>
      </c>
      <c r="C352" s="218" t="s">
        <v>25</v>
      </c>
      <c r="D352" s="219">
        <v>85.73</v>
      </c>
      <c r="E352" s="219">
        <v>36.14</v>
      </c>
    </row>
    <row r="353" spans="1:5" ht="71.25">
      <c r="A353" s="224">
        <v>100105</v>
      </c>
      <c r="B353" s="224" t="s">
        <v>43446</v>
      </c>
      <c r="C353" s="218" t="s">
        <v>25</v>
      </c>
      <c r="D353" s="219">
        <v>296.89999999999998</v>
      </c>
      <c r="E353" s="219">
        <v>61.74</v>
      </c>
    </row>
    <row r="354" spans="1:5" ht="45">
      <c r="A354" s="223">
        <v>1002</v>
      </c>
      <c r="B354" s="223" t="s">
        <v>1484</v>
      </c>
      <c r="C354" s="218"/>
      <c r="D354" s="219"/>
      <c r="E354" s="219"/>
    </row>
    <row r="355" spans="1:5" ht="28.5">
      <c r="A355" s="224">
        <v>100202</v>
      </c>
      <c r="B355" s="224" t="s">
        <v>213</v>
      </c>
      <c r="C355" s="218" t="s">
        <v>25</v>
      </c>
      <c r="D355" s="219">
        <v>58.82</v>
      </c>
      <c r="E355" s="219">
        <v>54.56</v>
      </c>
    </row>
    <row r="356" spans="1:5" ht="28.5">
      <c r="A356" s="224">
        <v>100203</v>
      </c>
      <c r="B356" s="224" t="s">
        <v>214</v>
      </c>
      <c r="C356" s="218" t="s">
        <v>25</v>
      </c>
      <c r="D356" s="219">
        <v>42.71</v>
      </c>
      <c r="E356" s="219"/>
    </row>
    <row r="357" spans="1:5" ht="57">
      <c r="A357" s="224">
        <v>100204</v>
      </c>
      <c r="B357" s="224" t="s">
        <v>215</v>
      </c>
      <c r="C357" s="218" t="s">
        <v>25</v>
      </c>
      <c r="D357" s="219">
        <v>47.05</v>
      </c>
      <c r="E357" s="219"/>
    </row>
    <row r="358" spans="1:5" ht="71.25">
      <c r="A358" s="224">
        <v>100208</v>
      </c>
      <c r="B358" s="224" t="s">
        <v>43447</v>
      </c>
      <c r="C358" s="218" t="s">
        <v>25</v>
      </c>
      <c r="D358" s="219">
        <v>239</v>
      </c>
      <c r="E358" s="219">
        <v>6.88</v>
      </c>
    </row>
    <row r="359" spans="1:5" ht="15">
      <c r="A359" s="223">
        <v>1003</v>
      </c>
      <c r="B359" s="223" t="s">
        <v>1485</v>
      </c>
      <c r="C359" s="218"/>
      <c r="D359" s="219"/>
      <c r="E359" s="219"/>
    </row>
    <row r="360" spans="1:5" ht="85.5">
      <c r="A360" s="224">
        <v>100301</v>
      </c>
      <c r="B360" s="224" t="s">
        <v>1486</v>
      </c>
      <c r="C360" s="218" t="s">
        <v>25</v>
      </c>
      <c r="D360" s="219">
        <v>96.12</v>
      </c>
      <c r="E360" s="219">
        <v>107.2</v>
      </c>
    </row>
    <row r="361" spans="1:5" ht="15">
      <c r="A361" s="223">
        <v>11</v>
      </c>
      <c r="B361" s="223" t="s">
        <v>1487</v>
      </c>
      <c r="C361" s="218"/>
      <c r="D361" s="219"/>
      <c r="E361" s="219">
        <v>49</v>
      </c>
    </row>
    <row r="362" spans="1:5" ht="15">
      <c r="A362" s="223">
        <v>1101</v>
      </c>
      <c r="B362" s="223" t="s">
        <v>1488</v>
      </c>
      <c r="C362" s="218"/>
      <c r="D362" s="219"/>
      <c r="E362" s="219">
        <v>67.88</v>
      </c>
    </row>
    <row r="363" spans="1:5" ht="42.75">
      <c r="A363" s="224">
        <v>110101</v>
      </c>
      <c r="B363" s="224" t="s">
        <v>216</v>
      </c>
      <c r="C363" s="218" t="s">
        <v>25</v>
      </c>
      <c r="D363" s="219">
        <v>14.25</v>
      </c>
      <c r="E363" s="219">
        <v>17.489999999999998</v>
      </c>
    </row>
    <row r="364" spans="1:5" ht="15">
      <c r="A364" s="223">
        <v>1102</v>
      </c>
      <c r="B364" s="223" t="s">
        <v>1489</v>
      </c>
      <c r="C364" s="218"/>
      <c r="D364" s="219"/>
      <c r="E364" s="219">
        <v>18.41</v>
      </c>
    </row>
    <row r="365" spans="1:5" ht="14.25">
      <c r="A365" s="224">
        <v>110201</v>
      </c>
      <c r="B365" s="224" t="s">
        <v>217</v>
      </c>
      <c r="C365" s="218" t="s">
        <v>25</v>
      </c>
      <c r="D365" s="219">
        <v>60.1</v>
      </c>
      <c r="E365" s="219">
        <v>100.13</v>
      </c>
    </row>
    <row r="366" spans="1:5" ht="57">
      <c r="A366" s="224">
        <v>110210</v>
      </c>
      <c r="B366" s="224" t="s">
        <v>7718</v>
      </c>
      <c r="C366" s="218" t="s">
        <v>25</v>
      </c>
      <c r="D366" s="219">
        <v>95.35</v>
      </c>
      <c r="E366" s="219">
        <v>222.23</v>
      </c>
    </row>
    <row r="367" spans="1:5" ht="30">
      <c r="A367" s="223">
        <v>1103</v>
      </c>
      <c r="B367" s="223" t="s">
        <v>1490</v>
      </c>
      <c r="C367" s="218"/>
      <c r="D367" s="219"/>
      <c r="E367" s="219">
        <v>14.6</v>
      </c>
    </row>
    <row r="368" spans="1:5" ht="42.75">
      <c r="A368" s="224">
        <v>110301</v>
      </c>
      <c r="B368" s="224" t="s">
        <v>218</v>
      </c>
      <c r="C368" s="218" t="s">
        <v>25</v>
      </c>
      <c r="D368" s="219">
        <v>39.76</v>
      </c>
      <c r="E368" s="219">
        <v>52.49</v>
      </c>
    </row>
    <row r="369" spans="1:5" ht="42.75">
      <c r="A369" s="224">
        <v>110302</v>
      </c>
      <c r="B369" s="224" t="s">
        <v>219</v>
      </c>
      <c r="C369" s="218" t="s">
        <v>25</v>
      </c>
      <c r="D369" s="219">
        <v>68.39</v>
      </c>
      <c r="E369" s="219">
        <v>106.63</v>
      </c>
    </row>
    <row r="370" spans="1:5" ht="15">
      <c r="A370" s="223">
        <v>1104</v>
      </c>
      <c r="B370" s="223" t="s">
        <v>1470</v>
      </c>
      <c r="C370" s="218"/>
      <c r="D370" s="219"/>
      <c r="E370" s="219"/>
    </row>
    <row r="371" spans="1:5" ht="28.5">
      <c r="A371" s="224">
        <v>110401</v>
      </c>
      <c r="B371" s="224" t="s">
        <v>220</v>
      </c>
      <c r="C371" s="218" t="s">
        <v>25</v>
      </c>
      <c r="D371" s="219">
        <v>59.96</v>
      </c>
      <c r="E371" s="219">
        <v>32.42</v>
      </c>
    </row>
    <row r="372" spans="1:5" ht="15">
      <c r="A372" s="223">
        <v>12</v>
      </c>
      <c r="B372" s="223" t="s">
        <v>1491</v>
      </c>
      <c r="C372" s="218"/>
      <c r="D372" s="219"/>
      <c r="E372" s="219">
        <v>22.39</v>
      </c>
    </row>
    <row r="373" spans="1:5" ht="15">
      <c r="A373" s="223">
        <v>1201</v>
      </c>
      <c r="B373" s="223" t="s">
        <v>1488</v>
      </c>
      <c r="C373" s="218"/>
      <c r="D373" s="219"/>
      <c r="E373" s="219">
        <v>54.9</v>
      </c>
    </row>
    <row r="374" spans="1:5" ht="42.75">
      <c r="A374" s="224">
        <v>120101</v>
      </c>
      <c r="B374" s="224" t="s">
        <v>221</v>
      </c>
      <c r="C374" s="218" t="s">
        <v>25</v>
      </c>
      <c r="D374" s="219">
        <v>7.34</v>
      </c>
      <c r="E374" s="219">
        <v>61</v>
      </c>
    </row>
    <row r="375" spans="1:5" ht="15">
      <c r="A375" s="223">
        <v>1202</v>
      </c>
      <c r="B375" s="223" t="s">
        <v>1492</v>
      </c>
      <c r="C375" s="218"/>
      <c r="D375" s="219"/>
      <c r="E375" s="219">
        <v>7.8</v>
      </c>
    </row>
    <row r="376" spans="1:5" ht="71.25">
      <c r="A376" s="224">
        <v>120201</v>
      </c>
      <c r="B376" s="224" t="s">
        <v>222</v>
      </c>
      <c r="C376" s="218" t="s">
        <v>25</v>
      </c>
      <c r="D376" s="219">
        <v>91.05</v>
      </c>
      <c r="E376" s="219"/>
    </row>
    <row r="377" spans="1:5" ht="42.75">
      <c r="A377" s="224">
        <v>120205</v>
      </c>
      <c r="B377" s="224" t="s">
        <v>223</v>
      </c>
      <c r="C377" s="218" t="s">
        <v>41</v>
      </c>
      <c r="D377" s="219">
        <v>55.49</v>
      </c>
      <c r="E377" s="219"/>
    </row>
    <row r="378" spans="1:5" ht="42.75">
      <c r="A378" s="224">
        <v>120207</v>
      </c>
      <c r="B378" s="224" t="s">
        <v>224</v>
      </c>
      <c r="C378" s="218" t="s">
        <v>41</v>
      </c>
      <c r="D378" s="219">
        <v>80.02</v>
      </c>
      <c r="E378" s="219">
        <v>24.57</v>
      </c>
    </row>
    <row r="379" spans="1:5" ht="28.5">
      <c r="A379" s="224">
        <v>120208</v>
      </c>
      <c r="B379" s="224" t="s">
        <v>225</v>
      </c>
      <c r="C379" s="218" t="s">
        <v>41</v>
      </c>
      <c r="D379" s="219">
        <v>20.75</v>
      </c>
      <c r="E379" s="219">
        <v>38.46</v>
      </c>
    </row>
    <row r="380" spans="1:5" ht="28.5">
      <c r="A380" s="224">
        <v>120216</v>
      </c>
      <c r="B380" s="224" t="s">
        <v>226</v>
      </c>
      <c r="C380" s="218" t="s">
        <v>41</v>
      </c>
      <c r="D380" s="219">
        <v>19.72</v>
      </c>
      <c r="E380" s="219">
        <v>79.78</v>
      </c>
    </row>
    <row r="381" spans="1:5" ht="57">
      <c r="A381" s="224">
        <v>120221</v>
      </c>
      <c r="B381" s="224" t="s">
        <v>227</v>
      </c>
      <c r="C381" s="218" t="s">
        <v>25</v>
      </c>
      <c r="D381" s="219">
        <v>271.66000000000003</v>
      </c>
      <c r="E381" s="219">
        <v>66.209999999999994</v>
      </c>
    </row>
    <row r="382" spans="1:5" ht="28.5">
      <c r="A382" s="224">
        <v>120224</v>
      </c>
      <c r="B382" s="224" t="s">
        <v>228</v>
      </c>
      <c r="C382" s="218" t="s">
        <v>25</v>
      </c>
      <c r="D382" s="219">
        <v>16.87</v>
      </c>
      <c r="E382" s="219">
        <v>60.37</v>
      </c>
    </row>
    <row r="383" spans="1:5" ht="42.75">
      <c r="A383" s="224">
        <v>120227</v>
      </c>
      <c r="B383" s="224" t="s">
        <v>229</v>
      </c>
      <c r="C383" s="218" t="s">
        <v>41</v>
      </c>
      <c r="D383" s="219">
        <v>51.33</v>
      </c>
      <c r="E383" s="219">
        <v>50.19</v>
      </c>
    </row>
    <row r="384" spans="1:5" ht="71.25">
      <c r="A384" s="224">
        <v>120232</v>
      </c>
      <c r="B384" s="224" t="s">
        <v>43448</v>
      </c>
      <c r="C384" s="218" t="s">
        <v>25</v>
      </c>
      <c r="D384" s="219">
        <v>115.61</v>
      </c>
      <c r="E384" s="219">
        <v>80.3</v>
      </c>
    </row>
    <row r="385" spans="1:5" ht="30">
      <c r="A385" s="223">
        <v>1203</v>
      </c>
      <c r="B385" s="223" t="s">
        <v>1490</v>
      </c>
      <c r="C385" s="218"/>
      <c r="D385" s="219"/>
      <c r="E385" s="219"/>
    </row>
    <row r="386" spans="1:5" ht="42.75">
      <c r="A386" s="224">
        <v>120301</v>
      </c>
      <c r="B386" s="224" t="s">
        <v>231</v>
      </c>
      <c r="C386" s="218" t="s">
        <v>25</v>
      </c>
      <c r="D386" s="219">
        <v>35.56</v>
      </c>
      <c r="E386" s="219">
        <v>56.02</v>
      </c>
    </row>
    <row r="387" spans="1:5" ht="42.75">
      <c r="A387" s="224">
        <v>120302</v>
      </c>
      <c r="B387" s="224" t="s">
        <v>232</v>
      </c>
      <c r="C387" s="218" t="s">
        <v>25</v>
      </c>
      <c r="D387" s="219">
        <v>25</v>
      </c>
      <c r="E387" s="219">
        <v>413.63</v>
      </c>
    </row>
    <row r="388" spans="1:5" ht="42.75">
      <c r="A388" s="224">
        <v>120303</v>
      </c>
      <c r="B388" s="224" t="s">
        <v>233</v>
      </c>
      <c r="C388" s="218" t="s">
        <v>25</v>
      </c>
      <c r="D388" s="219">
        <v>60.67</v>
      </c>
      <c r="E388" s="219">
        <v>9.1999999999999993</v>
      </c>
    </row>
    <row r="389" spans="1:5" ht="71.25">
      <c r="A389" s="224">
        <v>120304</v>
      </c>
      <c r="B389" s="224" t="s">
        <v>234</v>
      </c>
      <c r="C389" s="218" t="s">
        <v>25</v>
      </c>
      <c r="D389" s="219">
        <v>66.48</v>
      </c>
      <c r="E389" s="219">
        <v>94.59</v>
      </c>
    </row>
    <row r="390" spans="1:5" ht="57">
      <c r="A390" s="224">
        <v>120308</v>
      </c>
      <c r="B390" s="224" t="s">
        <v>235</v>
      </c>
      <c r="C390" s="218" t="s">
        <v>25</v>
      </c>
      <c r="D390" s="219">
        <v>8.15</v>
      </c>
      <c r="E390" s="219">
        <v>67.23</v>
      </c>
    </row>
    <row r="391" spans="1:5" ht="15">
      <c r="A391" s="223">
        <v>13</v>
      </c>
      <c r="B391" s="223" t="s">
        <v>1493</v>
      </c>
      <c r="C391" s="218"/>
      <c r="D391" s="219"/>
      <c r="E391" s="219">
        <v>214.25</v>
      </c>
    </row>
    <row r="392" spans="1:5" ht="15">
      <c r="A392" s="223">
        <v>1301</v>
      </c>
      <c r="B392" s="223" t="s">
        <v>1494</v>
      </c>
      <c r="C392" s="218"/>
      <c r="D392" s="219"/>
      <c r="E392" s="219">
        <v>173.95</v>
      </c>
    </row>
    <row r="393" spans="1:5" ht="42.75">
      <c r="A393" s="224">
        <v>130103</v>
      </c>
      <c r="B393" s="224" t="s">
        <v>43449</v>
      </c>
      <c r="C393" s="218" t="s">
        <v>25</v>
      </c>
      <c r="D393" s="219">
        <v>26.07</v>
      </c>
      <c r="E393" s="219">
        <v>13</v>
      </c>
    </row>
    <row r="394" spans="1:5" ht="42.75">
      <c r="A394" s="224">
        <v>130104</v>
      </c>
      <c r="B394" s="224" t="s">
        <v>236</v>
      </c>
      <c r="C394" s="218" t="s">
        <v>25</v>
      </c>
      <c r="D394" s="219">
        <v>40.65</v>
      </c>
      <c r="E394" s="219">
        <v>9.9700000000000006</v>
      </c>
    </row>
    <row r="395" spans="1:5" ht="28.5">
      <c r="A395" s="224">
        <v>130109</v>
      </c>
      <c r="B395" s="224" t="s">
        <v>237</v>
      </c>
      <c r="C395" s="218" t="s">
        <v>25</v>
      </c>
      <c r="D395" s="219">
        <v>81.86</v>
      </c>
      <c r="E395" s="219">
        <v>14.38</v>
      </c>
    </row>
    <row r="396" spans="1:5" ht="28.5">
      <c r="A396" s="224">
        <v>130110</v>
      </c>
      <c r="B396" s="224" t="s">
        <v>238</v>
      </c>
      <c r="C396" s="218" t="s">
        <v>25</v>
      </c>
      <c r="D396" s="219">
        <v>69.94</v>
      </c>
      <c r="E396" s="219">
        <v>51.96</v>
      </c>
    </row>
    <row r="397" spans="1:5" ht="28.5">
      <c r="A397" s="224">
        <v>130111</v>
      </c>
      <c r="B397" s="224" t="s">
        <v>239</v>
      </c>
      <c r="C397" s="218" t="s">
        <v>25</v>
      </c>
      <c r="D397" s="219">
        <v>61.99</v>
      </c>
      <c r="E397" s="219">
        <v>125.88</v>
      </c>
    </row>
    <row r="398" spans="1:5" ht="28.5">
      <c r="A398" s="224">
        <v>130112</v>
      </c>
      <c r="B398" s="224" t="s">
        <v>240</v>
      </c>
      <c r="C398" s="218" t="s">
        <v>25</v>
      </c>
      <c r="D398" s="219">
        <v>53.05</v>
      </c>
      <c r="E398" s="219">
        <v>138.54</v>
      </c>
    </row>
    <row r="399" spans="1:5" ht="28.5">
      <c r="A399" s="224">
        <v>130113</v>
      </c>
      <c r="B399" s="224" t="s">
        <v>241</v>
      </c>
      <c r="C399" s="218" t="s">
        <v>25</v>
      </c>
      <c r="D399" s="219">
        <v>82.44</v>
      </c>
      <c r="E399" s="219">
        <v>126.98</v>
      </c>
    </row>
    <row r="400" spans="1:5" ht="15">
      <c r="A400" s="223">
        <v>1302</v>
      </c>
      <c r="B400" s="223" t="s">
        <v>1492</v>
      </c>
      <c r="C400" s="218"/>
      <c r="D400" s="219"/>
      <c r="E400" s="219">
        <v>166.32</v>
      </c>
    </row>
    <row r="401" spans="1:5" ht="42.75">
      <c r="A401" s="224">
        <v>130202</v>
      </c>
      <c r="B401" s="224" t="s">
        <v>242</v>
      </c>
      <c r="C401" s="218" t="s">
        <v>25</v>
      </c>
      <c r="D401" s="219">
        <v>59.67</v>
      </c>
      <c r="E401" s="219">
        <v>71.56</v>
      </c>
    </row>
    <row r="402" spans="1:5" ht="57">
      <c r="A402" s="224">
        <v>130205</v>
      </c>
      <c r="B402" s="224" t="s">
        <v>243</v>
      </c>
      <c r="C402" s="218" t="s">
        <v>25</v>
      </c>
      <c r="D402" s="219">
        <v>437.46</v>
      </c>
      <c r="E402" s="219">
        <v>51.96</v>
      </c>
    </row>
    <row r="403" spans="1:5" ht="28.5">
      <c r="A403" s="224">
        <v>130208</v>
      </c>
      <c r="B403" s="224" t="s">
        <v>244</v>
      </c>
      <c r="C403" s="218" t="s">
        <v>41</v>
      </c>
      <c r="D403" s="219">
        <v>10.57</v>
      </c>
      <c r="E403" s="219"/>
    </row>
    <row r="404" spans="1:5" ht="42.75">
      <c r="A404" s="224">
        <v>130209</v>
      </c>
      <c r="B404" s="224" t="s">
        <v>245</v>
      </c>
      <c r="C404" s="218" t="s">
        <v>25</v>
      </c>
      <c r="D404" s="219">
        <v>94.07</v>
      </c>
      <c r="E404" s="219">
        <v>13.39</v>
      </c>
    </row>
    <row r="405" spans="1:5" ht="57">
      <c r="A405" s="224">
        <v>130210</v>
      </c>
      <c r="B405" s="224" t="s">
        <v>246</v>
      </c>
      <c r="C405" s="218" t="s">
        <v>25</v>
      </c>
      <c r="D405" s="219">
        <v>72.34</v>
      </c>
      <c r="E405" s="219">
        <v>15.91</v>
      </c>
    </row>
    <row r="406" spans="1:5" ht="42.75">
      <c r="A406" s="224">
        <v>130211</v>
      </c>
      <c r="B406" s="224" t="s">
        <v>247</v>
      </c>
      <c r="C406" s="218" t="s">
        <v>25</v>
      </c>
      <c r="D406" s="219">
        <v>254.87</v>
      </c>
      <c r="E406" s="219">
        <v>29.62</v>
      </c>
    </row>
    <row r="407" spans="1:5" ht="42.75">
      <c r="A407" s="224">
        <v>130222</v>
      </c>
      <c r="B407" s="224" t="s">
        <v>248</v>
      </c>
      <c r="C407" s="218" t="s">
        <v>25</v>
      </c>
      <c r="D407" s="219">
        <v>199.6</v>
      </c>
      <c r="E407" s="219">
        <v>175.48</v>
      </c>
    </row>
    <row r="408" spans="1:5" ht="42.75">
      <c r="A408" s="224">
        <v>130223</v>
      </c>
      <c r="B408" s="224" t="s">
        <v>249</v>
      </c>
      <c r="C408" s="218" t="s">
        <v>25</v>
      </c>
      <c r="D408" s="219">
        <v>15.07</v>
      </c>
      <c r="E408" s="219">
        <v>51.12</v>
      </c>
    </row>
    <row r="409" spans="1:5" ht="42.75">
      <c r="A409" s="224">
        <v>130225</v>
      </c>
      <c r="B409" s="224" t="s">
        <v>250</v>
      </c>
      <c r="C409" s="218" t="s">
        <v>25</v>
      </c>
      <c r="D409" s="219">
        <v>10.93</v>
      </c>
      <c r="E409" s="219">
        <v>28.5</v>
      </c>
    </row>
    <row r="410" spans="1:5" ht="28.5">
      <c r="A410" s="224">
        <v>130226</v>
      </c>
      <c r="B410" s="224" t="s">
        <v>251</v>
      </c>
      <c r="C410" s="218" t="s">
        <v>25</v>
      </c>
      <c r="D410" s="219">
        <v>15.97</v>
      </c>
      <c r="E410" s="219">
        <v>52.07</v>
      </c>
    </row>
    <row r="411" spans="1:5" ht="71.25">
      <c r="A411" s="224">
        <v>130228</v>
      </c>
      <c r="B411" s="224" t="s">
        <v>252</v>
      </c>
      <c r="C411" s="218" t="s">
        <v>25</v>
      </c>
      <c r="D411" s="219">
        <v>55.94</v>
      </c>
      <c r="E411" s="219">
        <v>81.78</v>
      </c>
    </row>
    <row r="412" spans="1:5" ht="71.25">
      <c r="A412" s="224">
        <v>130230</v>
      </c>
      <c r="B412" s="224" t="s">
        <v>253</v>
      </c>
      <c r="C412" s="218" t="s">
        <v>25</v>
      </c>
      <c r="D412" s="219">
        <v>138.16</v>
      </c>
      <c r="E412" s="219">
        <v>31.82</v>
      </c>
    </row>
    <row r="413" spans="1:5" ht="71.25">
      <c r="A413" s="224">
        <v>130231</v>
      </c>
      <c r="B413" s="224" t="s">
        <v>254</v>
      </c>
      <c r="C413" s="218" t="s">
        <v>25</v>
      </c>
      <c r="D413" s="219">
        <v>152.54</v>
      </c>
      <c r="E413" s="219">
        <v>52.31</v>
      </c>
    </row>
    <row r="414" spans="1:5" ht="85.5">
      <c r="A414" s="224">
        <v>130233</v>
      </c>
      <c r="B414" s="224" t="s">
        <v>43450</v>
      </c>
      <c r="C414" s="218" t="s">
        <v>25</v>
      </c>
      <c r="D414" s="219">
        <v>129.33000000000001</v>
      </c>
      <c r="E414" s="219">
        <v>27.14</v>
      </c>
    </row>
    <row r="415" spans="1:5" ht="71.25">
      <c r="A415" s="224">
        <v>130234</v>
      </c>
      <c r="B415" s="224" t="s">
        <v>43451</v>
      </c>
      <c r="C415" s="218" t="s">
        <v>25</v>
      </c>
      <c r="D415" s="219">
        <v>221.82</v>
      </c>
      <c r="E415" s="219">
        <v>46.61</v>
      </c>
    </row>
    <row r="416" spans="1:5" ht="71.25">
      <c r="A416" s="224">
        <v>130236</v>
      </c>
      <c r="B416" s="224" t="s">
        <v>255</v>
      </c>
      <c r="C416" s="218" t="s">
        <v>25</v>
      </c>
      <c r="D416" s="219">
        <v>90.75</v>
      </c>
      <c r="E416" s="219"/>
    </row>
    <row r="417" spans="1:5" ht="71.25">
      <c r="A417" s="224">
        <v>130237</v>
      </c>
      <c r="B417" s="224" t="s">
        <v>230</v>
      </c>
      <c r="C417" s="218" t="s">
        <v>25</v>
      </c>
      <c r="D417" s="219">
        <v>55.94</v>
      </c>
      <c r="E417" s="219">
        <v>127.67</v>
      </c>
    </row>
    <row r="418" spans="1:5" ht="15">
      <c r="A418" s="223">
        <v>1303</v>
      </c>
      <c r="B418" s="223" t="s">
        <v>1495</v>
      </c>
      <c r="C418" s="218"/>
      <c r="D418" s="219"/>
      <c r="E418" s="219"/>
    </row>
    <row r="419" spans="1:5" ht="28.5">
      <c r="A419" s="224">
        <v>130301</v>
      </c>
      <c r="B419" s="224" t="s">
        <v>256</v>
      </c>
      <c r="C419" s="218" t="s">
        <v>41</v>
      </c>
      <c r="D419" s="219">
        <v>15.02</v>
      </c>
      <c r="E419" s="219"/>
    </row>
    <row r="420" spans="1:5" ht="42.75">
      <c r="A420" s="224">
        <v>130303</v>
      </c>
      <c r="B420" s="224" t="s">
        <v>5181</v>
      </c>
      <c r="C420" s="218" t="s">
        <v>41</v>
      </c>
      <c r="D420" s="219">
        <v>16.5</v>
      </c>
      <c r="E420" s="222">
        <v>2128.1</v>
      </c>
    </row>
    <row r="421" spans="1:5" ht="28.5">
      <c r="A421" s="224">
        <v>130304</v>
      </c>
      <c r="B421" s="224" t="s">
        <v>257</v>
      </c>
      <c r="C421" s="218" t="s">
        <v>41</v>
      </c>
      <c r="D421" s="219">
        <v>41.06</v>
      </c>
      <c r="E421" s="222">
        <v>2933.35</v>
      </c>
    </row>
    <row r="422" spans="1:5" ht="28.5">
      <c r="A422" s="224">
        <v>130307</v>
      </c>
      <c r="B422" s="224" t="s">
        <v>258</v>
      </c>
      <c r="C422" s="218" t="s">
        <v>41</v>
      </c>
      <c r="D422" s="219">
        <v>206.1</v>
      </c>
      <c r="E422" s="222">
        <v>5722.03</v>
      </c>
    </row>
    <row r="423" spans="1:5" ht="14.25">
      <c r="A423" s="224">
        <v>130308</v>
      </c>
      <c r="B423" s="224" t="s">
        <v>259</v>
      </c>
      <c r="C423" s="218" t="s">
        <v>41</v>
      </c>
      <c r="D423" s="219">
        <v>52.59</v>
      </c>
      <c r="E423" s="222">
        <v>5992.12</v>
      </c>
    </row>
    <row r="424" spans="1:5" ht="28.5">
      <c r="A424" s="224">
        <v>130311</v>
      </c>
      <c r="B424" s="224" t="s">
        <v>260</v>
      </c>
      <c r="C424" s="218" t="s">
        <v>41</v>
      </c>
      <c r="D424" s="219">
        <v>25.09</v>
      </c>
      <c r="E424" s="219"/>
    </row>
    <row r="425" spans="1:5" ht="71.25">
      <c r="A425" s="224">
        <v>130315</v>
      </c>
      <c r="B425" s="224" t="s">
        <v>43452</v>
      </c>
      <c r="C425" s="218" t="s">
        <v>41</v>
      </c>
      <c r="D425" s="219">
        <v>47.16</v>
      </c>
      <c r="E425" s="219">
        <v>416.49</v>
      </c>
    </row>
    <row r="426" spans="1:5" ht="14.25">
      <c r="A426" s="224">
        <v>130317</v>
      </c>
      <c r="B426" s="224" t="s">
        <v>261</v>
      </c>
      <c r="C426" s="218" t="s">
        <v>41</v>
      </c>
      <c r="D426" s="219">
        <v>79.739999999999995</v>
      </c>
      <c r="E426" s="219">
        <v>504.52</v>
      </c>
    </row>
    <row r="427" spans="1:5" ht="42.75">
      <c r="A427" s="224">
        <v>130320</v>
      </c>
      <c r="B427" s="224" t="s">
        <v>262</v>
      </c>
      <c r="C427" s="218" t="s">
        <v>41</v>
      </c>
      <c r="D427" s="219">
        <v>34.31</v>
      </c>
      <c r="E427" s="219">
        <v>695.43</v>
      </c>
    </row>
    <row r="428" spans="1:5" ht="57">
      <c r="A428" s="224">
        <v>130321</v>
      </c>
      <c r="B428" s="224" t="s">
        <v>263</v>
      </c>
      <c r="C428" s="218" t="s">
        <v>41</v>
      </c>
      <c r="D428" s="219">
        <v>47.16</v>
      </c>
      <c r="E428" s="219">
        <v>269.14999999999998</v>
      </c>
    </row>
    <row r="429" spans="1:5" ht="85.5">
      <c r="A429" s="224">
        <v>130322</v>
      </c>
      <c r="B429" s="224" t="s">
        <v>264</v>
      </c>
      <c r="C429" s="218" t="s">
        <v>41</v>
      </c>
      <c r="D429" s="219">
        <v>30.18</v>
      </c>
      <c r="E429" s="219"/>
    </row>
    <row r="430" spans="1:5" ht="57">
      <c r="A430" s="224">
        <v>130323</v>
      </c>
      <c r="B430" s="224" t="s">
        <v>265</v>
      </c>
      <c r="C430" s="218" t="s">
        <v>41</v>
      </c>
      <c r="D430" s="219">
        <v>51.81</v>
      </c>
      <c r="E430" s="219">
        <v>99.25</v>
      </c>
    </row>
    <row r="431" spans="1:5" ht="15">
      <c r="A431" s="223">
        <v>1304</v>
      </c>
      <c r="B431" s="223" t="s">
        <v>1470</v>
      </c>
      <c r="C431" s="218"/>
      <c r="D431" s="219"/>
      <c r="E431" s="219">
        <v>238.91</v>
      </c>
    </row>
    <row r="432" spans="1:5" ht="42.75">
      <c r="A432" s="224">
        <v>130403</v>
      </c>
      <c r="B432" s="224" t="s">
        <v>266</v>
      </c>
      <c r="C432" s="218" t="s">
        <v>25</v>
      </c>
      <c r="D432" s="219">
        <v>134.22999999999999</v>
      </c>
      <c r="E432" s="219">
        <v>390.06</v>
      </c>
    </row>
    <row r="433" spans="1:5" ht="15">
      <c r="A433" s="223">
        <v>14</v>
      </c>
      <c r="B433" s="223" t="s">
        <v>1496</v>
      </c>
      <c r="C433" s="218"/>
      <c r="D433" s="219"/>
      <c r="E433" s="219">
        <v>376.2</v>
      </c>
    </row>
    <row r="434" spans="1:5" ht="30">
      <c r="A434" s="223">
        <v>1401</v>
      </c>
      <c r="B434" s="223" t="s">
        <v>1497</v>
      </c>
      <c r="C434" s="218"/>
      <c r="D434" s="219"/>
      <c r="E434" s="219">
        <v>134.6</v>
      </c>
    </row>
    <row r="435" spans="1:5" ht="71.25">
      <c r="A435" s="224">
        <v>140102</v>
      </c>
      <c r="B435" s="224" t="s">
        <v>267</v>
      </c>
      <c r="C435" s="218" t="s">
        <v>23</v>
      </c>
      <c r="D435" s="222">
        <v>2615.44</v>
      </c>
      <c r="E435" s="219">
        <v>95.61</v>
      </c>
    </row>
    <row r="436" spans="1:5" ht="71.25">
      <c r="A436" s="224">
        <v>140103</v>
      </c>
      <c r="B436" s="224" t="s">
        <v>268</v>
      </c>
      <c r="C436" s="218" t="s">
        <v>23</v>
      </c>
      <c r="D436" s="222">
        <v>3376.3</v>
      </c>
      <c r="E436" s="219">
        <v>181.37</v>
      </c>
    </row>
    <row r="437" spans="1:5" ht="71.25">
      <c r="A437" s="224">
        <v>140108</v>
      </c>
      <c r="B437" s="224" t="s">
        <v>269</v>
      </c>
      <c r="C437" s="218" t="s">
        <v>23</v>
      </c>
      <c r="D437" s="222">
        <v>7310.06</v>
      </c>
      <c r="E437" s="219">
        <v>95.9</v>
      </c>
    </row>
    <row r="438" spans="1:5" ht="71.25">
      <c r="A438" s="224">
        <v>140109</v>
      </c>
      <c r="B438" s="224" t="s">
        <v>270</v>
      </c>
      <c r="C438" s="218" t="s">
        <v>23</v>
      </c>
      <c r="D438" s="222">
        <v>7651.86</v>
      </c>
      <c r="E438" s="219">
        <v>94.75</v>
      </c>
    </row>
    <row r="439" spans="1:5" ht="15">
      <c r="A439" s="223">
        <v>1402</v>
      </c>
      <c r="B439" s="223" t="s">
        <v>1498</v>
      </c>
      <c r="C439" s="218"/>
      <c r="D439" s="219"/>
      <c r="E439" s="219">
        <v>207.71</v>
      </c>
    </row>
    <row r="440" spans="1:5" ht="85.5">
      <c r="A440" s="224">
        <v>140201</v>
      </c>
      <c r="B440" s="224" t="s">
        <v>8685</v>
      </c>
      <c r="C440" s="218" t="s">
        <v>23</v>
      </c>
      <c r="D440" s="219">
        <v>432.64</v>
      </c>
      <c r="E440" s="219">
        <v>115.04</v>
      </c>
    </row>
    <row r="441" spans="1:5" ht="85.5">
      <c r="A441" s="224">
        <v>140207</v>
      </c>
      <c r="B441" s="224" t="s">
        <v>8686</v>
      </c>
      <c r="C441" s="218" t="s">
        <v>23</v>
      </c>
      <c r="D441" s="219">
        <v>364.38</v>
      </c>
      <c r="E441" s="219">
        <v>676.73</v>
      </c>
    </row>
    <row r="442" spans="1:5" ht="85.5">
      <c r="A442" s="224">
        <v>140208</v>
      </c>
      <c r="B442" s="224" t="s">
        <v>8687</v>
      </c>
      <c r="C442" s="218" t="s">
        <v>23</v>
      </c>
      <c r="D442" s="219">
        <v>743.01</v>
      </c>
      <c r="E442" s="222">
        <v>1213.4000000000001</v>
      </c>
    </row>
    <row r="443" spans="1:5" ht="85.5">
      <c r="A443" s="224">
        <v>140209</v>
      </c>
      <c r="B443" s="224" t="s">
        <v>271</v>
      </c>
      <c r="C443" s="218" t="s">
        <v>23</v>
      </c>
      <c r="D443" s="219">
        <v>276.89999999999998</v>
      </c>
      <c r="E443" s="222">
        <v>1141.8800000000001</v>
      </c>
    </row>
    <row r="444" spans="1:5" ht="15">
      <c r="A444" s="223">
        <v>1407</v>
      </c>
      <c r="B444" s="223" t="s">
        <v>1499</v>
      </c>
      <c r="C444" s="218"/>
      <c r="D444" s="219"/>
      <c r="E444" s="219"/>
    </row>
    <row r="445" spans="1:5" ht="28.5">
      <c r="A445" s="224">
        <v>140701</v>
      </c>
      <c r="B445" s="224" t="s">
        <v>272</v>
      </c>
      <c r="C445" s="218" t="s">
        <v>273</v>
      </c>
      <c r="D445" s="219">
        <v>110.75</v>
      </c>
      <c r="E445" s="219">
        <v>127.98</v>
      </c>
    </row>
    <row r="446" spans="1:5" ht="28.5">
      <c r="A446" s="224">
        <v>140702</v>
      </c>
      <c r="B446" s="224" t="s">
        <v>274</v>
      </c>
      <c r="C446" s="218" t="s">
        <v>273</v>
      </c>
      <c r="D446" s="219">
        <v>240.39</v>
      </c>
      <c r="E446" s="219">
        <v>162.16</v>
      </c>
    </row>
    <row r="447" spans="1:5" ht="14.25">
      <c r="A447" s="224">
        <v>140703</v>
      </c>
      <c r="B447" s="224" t="s">
        <v>275</v>
      </c>
      <c r="C447" s="218" t="s">
        <v>273</v>
      </c>
      <c r="D447" s="219">
        <v>429.89</v>
      </c>
      <c r="E447" s="219">
        <v>70.22</v>
      </c>
    </row>
    <row r="448" spans="1:5" ht="28.5">
      <c r="A448" s="224">
        <v>140704</v>
      </c>
      <c r="B448" s="224" t="s">
        <v>276</v>
      </c>
      <c r="C448" s="218" t="s">
        <v>273</v>
      </c>
      <c r="D448" s="219">
        <v>409.75</v>
      </c>
      <c r="E448" s="219">
        <v>103.73</v>
      </c>
    </row>
    <row r="449" spans="1:5" ht="14.25">
      <c r="A449" s="224">
        <v>140705</v>
      </c>
      <c r="B449" s="224" t="s">
        <v>277</v>
      </c>
      <c r="C449" s="218" t="s">
        <v>273</v>
      </c>
      <c r="D449" s="219">
        <v>129.03</v>
      </c>
      <c r="E449" s="219">
        <v>164.01</v>
      </c>
    </row>
    <row r="450" spans="1:5" ht="28.5">
      <c r="A450" s="224">
        <v>140706</v>
      </c>
      <c r="B450" s="224" t="s">
        <v>278</v>
      </c>
      <c r="C450" s="218" t="s">
        <v>273</v>
      </c>
      <c r="D450" s="219">
        <v>99.94</v>
      </c>
      <c r="E450" s="219">
        <v>59.35</v>
      </c>
    </row>
    <row r="451" spans="1:5" ht="42.75">
      <c r="A451" s="224">
        <v>140707</v>
      </c>
      <c r="B451" s="224" t="s">
        <v>279</v>
      </c>
      <c r="C451" s="218" t="s">
        <v>273</v>
      </c>
      <c r="D451" s="219">
        <v>186</v>
      </c>
      <c r="E451" s="219"/>
    </row>
    <row r="452" spans="1:5" ht="28.5">
      <c r="A452" s="224">
        <v>140708</v>
      </c>
      <c r="B452" s="224" t="s">
        <v>280</v>
      </c>
      <c r="C452" s="218" t="s">
        <v>273</v>
      </c>
      <c r="D452" s="219">
        <v>100.88</v>
      </c>
      <c r="E452" s="219">
        <v>554.64</v>
      </c>
    </row>
    <row r="453" spans="1:5" ht="28.5">
      <c r="A453" s="224">
        <v>140709</v>
      </c>
      <c r="B453" s="224" t="s">
        <v>281</v>
      </c>
      <c r="C453" s="218" t="s">
        <v>273</v>
      </c>
      <c r="D453" s="219">
        <v>104.36</v>
      </c>
      <c r="E453" s="219">
        <v>546.30999999999995</v>
      </c>
    </row>
    <row r="454" spans="1:5" ht="42.75">
      <c r="A454" s="224">
        <v>140710</v>
      </c>
      <c r="B454" s="224" t="s">
        <v>282</v>
      </c>
      <c r="C454" s="218" t="s">
        <v>23</v>
      </c>
      <c r="D454" s="219">
        <v>227.43</v>
      </c>
      <c r="E454" s="219">
        <v>627.61</v>
      </c>
    </row>
    <row r="455" spans="1:5" ht="28.5">
      <c r="A455" s="224">
        <v>140711</v>
      </c>
      <c r="B455" s="224" t="s">
        <v>283</v>
      </c>
      <c r="C455" s="218" t="s">
        <v>23</v>
      </c>
      <c r="D455" s="219">
        <v>134.41999999999999</v>
      </c>
      <c r="E455" s="219">
        <v>594.14</v>
      </c>
    </row>
    <row r="456" spans="1:5" ht="42.75">
      <c r="A456" s="224">
        <v>140712</v>
      </c>
      <c r="B456" s="224" t="s">
        <v>284</v>
      </c>
      <c r="C456" s="218" t="s">
        <v>23</v>
      </c>
      <c r="D456" s="219">
        <v>770.43</v>
      </c>
      <c r="E456" s="219">
        <v>585.14</v>
      </c>
    </row>
    <row r="457" spans="1:5" ht="71.25">
      <c r="A457" s="224">
        <v>140713</v>
      </c>
      <c r="B457" s="224" t="s">
        <v>285</v>
      </c>
      <c r="C457" s="218" t="s">
        <v>23</v>
      </c>
      <c r="D457" s="222">
        <v>1151.25</v>
      </c>
      <c r="E457" s="219">
        <v>797.25</v>
      </c>
    </row>
    <row r="458" spans="1:5" ht="71.25">
      <c r="A458" s="224">
        <v>140714</v>
      </c>
      <c r="B458" s="224" t="s">
        <v>286</v>
      </c>
      <c r="C458" s="218" t="s">
        <v>23</v>
      </c>
      <c r="D458" s="222">
        <v>1355.93</v>
      </c>
      <c r="E458" s="219">
        <v>783.25</v>
      </c>
    </row>
    <row r="459" spans="1:5" ht="15">
      <c r="A459" s="223">
        <v>1409</v>
      </c>
      <c r="B459" s="223" t="s">
        <v>1500</v>
      </c>
      <c r="C459" s="218"/>
      <c r="D459" s="219"/>
      <c r="E459" s="222">
        <v>1132.69</v>
      </c>
    </row>
    <row r="460" spans="1:5" ht="71.25">
      <c r="A460" s="224">
        <v>140901</v>
      </c>
      <c r="B460" s="224" t="s">
        <v>8187</v>
      </c>
      <c r="C460" s="218" t="s">
        <v>41</v>
      </c>
      <c r="D460" s="219">
        <v>148.41999999999999</v>
      </c>
      <c r="E460" s="219">
        <v>212.83</v>
      </c>
    </row>
    <row r="461" spans="1:5" ht="71.25">
      <c r="A461" s="224">
        <v>140902</v>
      </c>
      <c r="B461" s="224" t="s">
        <v>8188</v>
      </c>
      <c r="C461" s="218" t="s">
        <v>41</v>
      </c>
      <c r="D461" s="219">
        <v>182.2</v>
      </c>
      <c r="E461" s="219">
        <v>708.04</v>
      </c>
    </row>
    <row r="462" spans="1:5" ht="28.5">
      <c r="A462" s="224">
        <v>140903</v>
      </c>
      <c r="B462" s="224" t="s">
        <v>287</v>
      </c>
      <c r="C462" s="218" t="s">
        <v>41</v>
      </c>
      <c r="D462" s="219">
        <v>67.11</v>
      </c>
      <c r="E462" s="219">
        <v>699.72</v>
      </c>
    </row>
    <row r="463" spans="1:5" ht="28.5">
      <c r="A463" s="224">
        <v>140904</v>
      </c>
      <c r="B463" s="224" t="s">
        <v>288</v>
      </c>
      <c r="C463" s="218" t="s">
        <v>41</v>
      </c>
      <c r="D463" s="219">
        <v>103.98</v>
      </c>
      <c r="E463" s="219">
        <v>781.01</v>
      </c>
    </row>
    <row r="464" spans="1:5" ht="28.5">
      <c r="A464" s="224">
        <v>140905</v>
      </c>
      <c r="B464" s="224" t="s">
        <v>289</v>
      </c>
      <c r="C464" s="218" t="s">
        <v>41</v>
      </c>
      <c r="D464" s="219">
        <v>156.82</v>
      </c>
      <c r="E464" s="219">
        <v>747.55</v>
      </c>
    </row>
    <row r="465" spans="1:5" ht="28.5">
      <c r="A465" s="224">
        <v>140906</v>
      </c>
      <c r="B465" s="224" t="s">
        <v>290</v>
      </c>
      <c r="C465" s="218" t="s">
        <v>41</v>
      </c>
      <c r="D465" s="219">
        <v>62.88</v>
      </c>
      <c r="E465" s="219">
        <v>723.63</v>
      </c>
    </row>
    <row r="466" spans="1:5" ht="30">
      <c r="A466" s="223">
        <v>1411</v>
      </c>
      <c r="B466" s="223" t="s">
        <v>1501</v>
      </c>
      <c r="C466" s="218"/>
      <c r="D466" s="219"/>
      <c r="E466" s="219"/>
    </row>
    <row r="467" spans="1:5" ht="85.5">
      <c r="A467" s="224">
        <v>141101</v>
      </c>
      <c r="B467" s="224" t="s">
        <v>291</v>
      </c>
      <c r="C467" s="218" t="s">
        <v>23</v>
      </c>
      <c r="D467" s="219">
        <v>607.9</v>
      </c>
      <c r="E467" s="219">
        <v>57.97</v>
      </c>
    </row>
    <row r="468" spans="1:5" ht="85.5">
      <c r="A468" s="224">
        <v>141102</v>
      </c>
      <c r="B468" s="224" t="s">
        <v>292</v>
      </c>
      <c r="C468" s="218" t="s">
        <v>23</v>
      </c>
      <c r="D468" s="219">
        <v>599.26</v>
      </c>
      <c r="E468" s="219">
        <v>69.319999999999993</v>
      </c>
    </row>
    <row r="469" spans="1:5" ht="85.5">
      <c r="A469" s="224">
        <v>141103</v>
      </c>
      <c r="B469" s="224" t="s">
        <v>293</v>
      </c>
      <c r="C469" s="218" t="s">
        <v>23</v>
      </c>
      <c r="D469" s="219">
        <v>678.66</v>
      </c>
      <c r="E469" s="219">
        <v>94.94</v>
      </c>
    </row>
    <row r="470" spans="1:5" ht="85.5">
      <c r="A470" s="224">
        <v>141104</v>
      </c>
      <c r="B470" s="224" t="s">
        <v>294</v>
      </c>
      <c r="C470" s="218" t="s">
        <v>23</v>
      </c>
      <c r="D470" s="219">
        <v>647.05999999999995</v>
      </c>
      <c r="E470" s="219">
        <v>110.95</v>
      </c>
    </row>
    <row r="471" spans="1:5" ht="71.25">
      <c r="A471" s="224">
        <v>141105</v>
      </c>
      <c r="B471" s="224" t="s">
        <v>295</v>
      </c>
      <c r="C471" s="218" t="s">
        <v>23</v>
      </c>
      <c r="D471" s="219">
        <v>637.67999999999995</v>
      </c>
      <c r="E471" s="219">
        <v>131.62</v>
      </c>
    </row>
    <row r="472" spans="1:5" ht="85.5">
      <c r="A472" s="224">
        <v>141106</v>
      </c>
      <c r="B472" s="224" t="s">
        <v>296</v>
      </c>
      <c r="C472" s="218" t="s">
        <v>23</v>
      </c>
      <c r="D472" s="219">
        <v>867.44</v>
      </c>
      <c r="E472" s="219">
        <v>162.38</v>
      </c>
    </row>
    <row r="473" spans="1:5" ht="85.5">
      <c r="A473" s="224">
        <v>141107</v>
      </c>
      <c r="B473" s="224" t="s">
        <v>297</v>
      </c>
      <c r="C473" s="218" t="s">
        <v>23</v>
      </c>
      <c r="D473" s="219">
        <v>846.75</v>
      </c>
      <c r="E473" s="219">
        <v>208.8</v>
      </c>
    </row>
    <row r="474" spans="1:5" ht="85.5">
      <c r="A474" s="224">
        <v>141108</v>
      </c>
      <c r="B474" s="224" t="s">
        <v>298</v>
      </c>
      <c r="C474" s="218" t="s">
        <v>23</v>
      </c>
      <c r="D474" s="222">
        <v>1219.79</v>
      </c>
      <c r="E474" s="219">
        <v>229.83</v>
      </c>
    </row>
    <row r="475" spans="1:5" ht="42.75">
      <c r="A475" s="224">
        <v>141109</v>
      </c>
      <c r="B475" s="224" t="s">
        <v>299</v>
      </c>
      <c r="C475" s="218" t="s">
        <v>41</v>
      </c>
      <c r="D475" s="219">
        <v>222.21</v>
      </c>
      <c r="E475" s="219">
        <v>305.95</v>
      </c>
    </row>
    <row r="476" spans="1:5" ht="85.5">
      <c r="A476" s="224">
        <v>141110</v>
      </c>
      <c r="B476" s="224" t="s">
        <v>300</v>
      </c>
      <c r="C476" s="218" t="s">
        <v>23</v>
      </c>
      <c r="D476" s="219">
        <v>798.16</v>
      </c>
      <c r="E476" s="219"/>
    </row>
    <row r="477" spans="1:5" ht="71.25">
      <c r="A477" s="224">
        <v>141111</v>
      </c>
      <c r="B477" s="224" t="s">
        <v>301</v>
      </c>
      <c r="C477" s="218" t="s">
        <v>23</v>
      </c>
      <c r="D477" s="219">
        <v>789.51</v>
      </c>
      <c r="E477" s="219">
        <v>21.39</v>
      </c>
    </row>
    <row r="478" spans="1:5" ht="85.5">
      <c r="A478" s="224">
        <v>141112</v>
      </c>
      <c r="B478" s="224" t="s">
        <v>302</v>
      </c>
      <c r="C478" s="218" t="s">
        <v>23</v>
      </c>
      <c r="D478" s="219">
        <v>868.91</v>
      </c>
      <c r="E478" s="219">
        <v>24.44</v>
      </c>
    </row>
    <row r="479" spans="1:5" ht="71.25">
      <c r="A479" s="224">
        <v>141113</v>
      </c>
      <c r="B479" s="224" t="s">
        <v>303</v>
      </c>
      <c r="C479" s="218" t="s">
        <v>23</v>
      </c>
      <c r="D479" s="219">
        <v>837.33</v>
      </c>
      <c r="E479" s="219">
        <v>34.26</v>
      </c>
    </row>
    <row r="480" spans="1:5" ht="71.25">
      <c r="A480" s="224">
        <v>141114</v>
      </c>
      <c r="B480" s="224" t="s">
        <v>304</v>
      </c>
      <c r="C480" s="218" t="s">
        <v>23</v>
      </c>
      <c r="D480" s="219">
        <v>813.64</v>
      </c>
      <c r="E480" s="219">
        <v>46.06</v>
      </c>
    </row>
    <row r="481" spans="1:5" ht="15">
      <c r="A481" s="223">
        <v>1412</v>
      </c>
      <c r="B481" s="223" t="s">
        <v>1502</v>
      </c>
      <c r="C481" s="218"/>
      <c r="D481" s="219"/>
      <c r="E481" s="219">
        <v>50.03</v>
      </c>
    </row>
    <row r="482" spans="1:5" ht="42.75">
      <c r="A482" s="224">
        <v>141210</v>
      </c>
      <c r="B482" s="224" t="s">
        <v>43453</v>
      </c>
      <c r="C482" s="218" t="s">
        <v>41</v>
      </c>
      <c r="D482" s="219">
        <v>67.53</v>
      </c>
      <c r="E482" s="219">
        <v>75.33</v>
      </c>
    </row>
    <row r="483" spans="1:5" ht="42.75">
      <c r="A483" s="224">
        <v>141211</v>
      </c>
      <c r="B483" s="224" t="s">
        <v>43454</v>
      </c>
      <c r="C483" s="218" t="s">
        <v>41</v>
      </c>
      <c r="D483" s="219">
        <v>77.239999999999995</v>
      </c>
      <c r="E483" s="219">
        <v>111.69</v>
      </c>
    </row>
    <row r="484" spans="1:5" ht="42.75">
      <c r="A484" s="224">
        <v>141212</v>
      </c>
      <c r="B484" s="224" t="s">
        <v>43455</v>
      </c>
      <c r="C484" s="218" t="s">
        <v>41</v>
      </c>
      <c r="D484" s="219">
        <v>104.78</v>
      </c>
      <c r="E484" s="219">
        <v>142.12</v>
      </c>
    </row>
    <row r="485" spans="1:5" ht="42.75">
      <c r="A485" s="224">
        <v>141213</v>
      </c>
      <c r="B485" s="224" t="s">
        <v>43456</v>
      </c>
      <c r="C485" s="218" t="s">
        <v>41</v>
      </c>
      <c r="D485" s="219">
        <v>124.55</v>
      </c>
      <c r="E485" s="219"/>
    </row>
    <row r="486" spans="1:5" ht="42.75">
      <c r="A486" s="224">
        <v>141214</v>
      </c>
      <c r="B486" s="224" t="s">
        <v>43457</v>
      </c>
      <c r="C486" s="218" t="s">
        <v>41</v>
      </c>
      <c r="D486" s="219">
        <v>151.38</v>
      </c>
      <c r="E486" s="219">
        <v>20.059999999999999</v>
      </c>
    </row>
    <row r="487" spans="1:5" ht="42.75">
      <c r="A487" s="224">
        <v>141215</v>
      </c>
      <c r="B487" s="224" t="s">
        <v>43458</v>
      </c>
      <c r="C487" s="218" t="s">
        <v>41</v>
      </c>
      <c r="D487" s="219">
        <v>176.02</v>
      </c>
      <c r="E487" s="219">
        <v>42.04</v>
      </c>
    </row>
    <row r="488" spans="1:5" ht="42.75">
      <c r="A488" s="224">
        <v>141216</v>
      </c>
      <c r="B488" s="224" t="s">
        <v>43459</v>
      </c>
      <c r="C488" s="218" t="s">
        <v>41</v>
      </c>
      <c r="D488" s="219">
        <v>236.72</v>
      </c>
      <c r="E488" s="219">
        <v>41.42</v>
      </c>
    </row>
    <row r="489" spans="1:5" ht="42.75">
      <c r="A489" s="224">
        <v>141217</v>
      </c>
      <c r="B489" s="224" t="s">
        <v>43460</v>
      </c>
      <c r="C489" s="218" t="s">
        <v>41</v>
      </c>
      <c r="D489" s="219">
        <v>258.60000000000002</v>
      </c>
      <c r="E489" s="219">
        <v>64.52</v>
      </c>
    </row>
    <row r="490" spans="1:5" ht="42.75">
      <c r="A490" s="224">
        <v>141218</v>
      </c>
      <c r="B490" s="224" t="s">
        <v>43461</v>
      </c>
      <c r="C490" s="218" t="s">
        <v>41</v>
      </c>
      <c r="D490" s="219">
        <v>344.78</v>
      </c>
      <c r="E490" s="219">
        <v>283.02999999999997</v>
      </c>
    </row>
    <row r="491" spans="1:5" ht="15">
      <c r="A491" s="223">
        <v>1414</v>
      </c>
      <c r="B491" s="223" t="s">
        <v>1503</v>
      </c>
      <c r="C491" s="218"/>
      <c r="D491" s="219"/>
      <c r="E491" s="219">
        <v>8.68</v>
      </c>
    </row>
    <row r="492" spans="1:5" ht="28.5">
      <c r="A492" s="224">
        <v>141409</v>
      </c>
      <c r="B492" s="224" t="s">
        <v>43462</v>
      </c>
      <c r="C492" s="218" t="s">
        <v>41</v>
      </c>
      <c r="D492" s="219">
        <v>20.64</v>
      </c>
      <c r="E492" s="219"/>
    </row>
    <row r="493" spans="1:5" ht="28.5">
      <c r="A493" s="224">
        <v>141410</v>
      </c>
      <c r="B493" s="224" t="s">
        <v>43463</v>
      </c>
      <c r="C493" s="218" t="s">
        <v>41</v>
      </c>
      <c r="D493" s="219">
        <v>23.52</v>
      </c>
      <c r="E493" s="219">
        <v>35.69</v>
      </c>
    </row>
    <row r="494" spans="1:5" ht="28.5">
      <c r="A494" s="224">
        <v>141411</v>
      </c>
      <c r="B494" s="224" t="s">
        <v>43464</v>
      </c>
      <c r="C494" s="218" t="s">
        <v>41</v>
      </c>
      <c r="D494" s="219">
        <v>28.44</v>
      </c>
      <c r="E494" s="219">
        <v>46.2</v>
      </c>
    </row>
    <row r="495" spans="1:5" ht="28.5">
      <c r="A495" s="224">
        <v>141412</v>
      </c>
      <c r="B495" s="224" t="s">
        <v>43465</v>
      </c>
      <c r="C495" s="218" t="s">
        <v>41</v>
      </c>
      <c r="D495" s="219">
        <v>36.56</v>
      </c>
      <c r="E495" s="219">
        <v>68.8</v>
      </c>
    </row>
    <row r="496" spans="1:5" ht="28.5">
      <c r="A496" s="224">
        <v>141413</v>
      </c>
      <c r="B496" s="224" t="s">
        <v>43466</v>
      </c>
      <c r="C496" s="218" t="s">
        <v>41</v>
      </c>
      <c r="D496" s="219">
        <v>47.79</v>
      </c>
      <c r="E496" s="219">
        <v>84.67</v>
      </c>
    </row>
    <row r="497" spans="1:5" ht="28.5">
      <c r="A497" s="224">
        <v>141414</v>
      </c>
      <c r="B497" s="224" t="s">
        <v>43467</v>
      </c>
      <c r="C497" s="218" t="s">
        <v>41</v>
      </c>
      <c r="D497" s="219">
        <v>61.23</v>
      </c>
      <c r="E497" s="219">
        <v>116.13</v>
      </c>
    </row>
    <row r="498" spans="1:5" ht="28.5">
      <c r="A498" s="224">
        <v>141415</v>
      </c>
      <c r="B498" s="224" t="s">
        <v>43468</v>
      </c>
      <c r="C498" s="218" t="s">
        <v>41</v>
      </c>
      <c r="D498" s="219">
        <v>89.41</v>
      </c>
      <c r="E498" s="219"/>
    </row>
    <row r="499" spans="1:5" ht="28.5">
      <c r="A499" s="224">
        <v>141416</v>
      </c>
      <c r="B499" s="224" t="s">
        <v>43469</v>
      </c>
      <c r="C499" s="218" t="s">
        <v>41</v>
      </c>
      <c r="D499" s="219">
        <v>110.33</v>
      </c>
      <c r="E499" s="219">
        <v>82.66</v>
      </c>
    </row>
    <row r="500" spans="1:5" ht="30">
      <c r="A500" s="223">
        <v>1415</v>
      </c>
      <c r="B500" s="223" t="s">
        <v>1504</v>
      </c>
      <c r="C500" s="218"/>
      <c r="D500" s="219"/>
      <c r="E500" s="219">
        <v>24.48</v>
      </c>
    </row>
    <row r="501" spans="1:5" ht="28.5">
      <c r="A501" s="224">
        <v>141522</v>
      </c>
      <c r="B501" s="224" t="s">
        <v>43914</v>
      </c>
      <c r="C501" s="218" t="s">
        <v>23</v>
      </c>
      <c r="D501" s="219">
        <v>23.02</v>
      </c>
      <c r="E501" s="219">
        <v>32.92</v>
      </c>
    </row>
    <row r="502" spans="1:5" ht="28.5">
      <c r="A502" s="224">
        <v>141523</v>
      </c>
      <c r="B502" s="224" t="s">
        <v>43915</v>
      </c>
      <c r="C502" s="218" t="s">
        <v>23</v>
      </c>
      <c r="D502" s="219">
        <v>33.89</v>
      </c>
      <c r="E502" s="219">
        <v>60.18</v>
      </c>
    </row>
    <row r="503" spans="1:5" ht="28.5">
      <c r="A503" s="224">
        <v>141524</v>
      </c>
      <c r="B503" s="224" t="s">
        <v>43916</v>
      </c>
      <c r="C503" s="218" t="s">
        <v>23</v>
      </c>
      <c r="D503" s="219">
        <v>39.25</v>
      </c>
      <c r="E503" s="219">
        <v>62.8</v>
      </c>
    </row>
    <row r="504" spans="1:5" ht="28.5">
      <c r="A504" s="224">
        <v>141525</v>
      </c>
      <c r="B504" s="224" t="s">
        <v>43917</v>
      </c>
      <c r="C504" s="218" t="s">
        <v>23</v>
      </c>
      <c r="D504" s="219">
        <v>44.82</v>
      </c>
      <c r="E504" s="219">
        <v>119.57</v>
      </c>
    </row>
    <row r="505" spans="1:5" ht="28.5">
      <c r="A505" s="224">
        <v>141526</v>
      </c>
      <c r="B505" s="224" t="s">
        <v>43918</v>
      </c>
      <c r="C505" s="218" t="s">
        <v>23</v>
      </c>
      <c r="D505" s="219">
        <v>78.59</v>
      </c>
      <c r="E505" s="219">
        <v>68.55</v>
      </c>
    </row>
    <row r="506" spans="1:5" ht="28.5">
      <c r="A506" s="224">
        <v>141527</v>
      </c>
      <c r="B506" s="224" t="s">
        <v>43919</v>
      </c>
      <c r="C506" s="218" t="s">
        <v>23</v>
      </c>
      <c r="D506" s="219">
        <v>293.13</v>
      </c>
      <c r="E506" s="219">
        <v>11.85</v>
      </c>
    </row>
    <row r="507" spans="1:5" ht="28.5">
      <c r="A507" s="224">
        <v>141529</v>
      </c>
      <c r="B507" s="224" t="s">
        <v>43920</v>
      </c>
      <c r="C507" s="218" t="s">
        <v>23</v>
      </c>
      <c r="D507" s="219">
        <v>7.37</v>
      </c>
      <c r="E507" s="219">
        <v>39.130000000000003</v>
      </c>
    </row>
    <row r="508" spans="1:5" ht="15">
      <c r="A508" s="223">
        <v>1419</v>
      </c>
      <c r="B508" s="223" t="s">
        <v>1505</v>
      </c>
      <c r="C508" s="218"/>
      <c r="D508" s="219"/>
      <c r="E508" s="219">
        <v>8.5</v>
      </c>
    </row>
    <row r="509" spans="1:5" ht="42.75">
      <c r="A509" s="224">
        <v>141906</v>
      </c>
      <c r="B509" s="224" t="s">
        <v>43470</v>
      </c>
      <c r="C509" s="218" t="s">
        <v>41</v>
      </c>
      <c r="D509" s="219">
        <v>29.5</v>
      </c>
      <c r="E509" s="219">
        <v>27.48</v>
      </c>
    </row>
    <row r="510" spans="1:5" ht="42.75">
      <c r="A510" s="224">
        <v>141907</v>
      </c>
      <c r="B510" s="224" t="s">
        <v>43471</v>
      </c>
      <c r="C510" s="218" t="s">
        <v>41</v>
      </c>
      <c r="D510" s="219">
        <v>40.76</v>
      </c>
      <c r="E510" s="219">
        <v>16.95</v>
      </c>
    </row>
    <row r="511" spans="1:5" ht="42.75">
      <c r="A511" s="224">
        <v>141908</v>
      </c>
      <c r="B511" s="224" t="s">
        <v>43472</v>
      </c>
      <c r="C511" s="218" t="s">
        <v>41</v>
      </c>
      <c r="D511" s="219">
        <v>61.44</v>
      </c>
      <c r="E511" s="219">
        <v>105.5</v>
      </c>
    </row>
    <row r="512" spans="1:5" ht="42.75">
      <c r="A512" s="224">
        <v>141909</v>
      </c>
      <c r="B512" s="224" t="s">
        <v>43473</v>
      </c>
      <c r="C512" s="218" t="s">
        <v>41</v>
      </c>
      <c r="D512" s="219">
        <v>71.39</v>
      </c>
      <c r="E512" s="219">
        <v>148.68</v>
      </c>
    </row>
    <row r="513" spans="1:5" ht="42.75">
      <c r="A513" s="224">
        <v>141910</v>
      </c>
      <c r="B513" s="224" t="s">
        <v>43474</v>
      </c>
      <c r="C513" s="218" t="s">
        <v>41</v>
      </c>
      <c r="D513" s="219">
        <v>100.52</v>
      </c>
      <c r="E513" s="219">
        <v>256.13</v>
      </c>
    </row>
    <row r="514" spans="1:5" ht="15">
      <c r="A514" s="223">
        <v>1421</v>
      </c>
      <c r="B514" s="223" t="s">
        <v>1506</v>
      </c>
      <c r="C514" s="218"/>
      <c r="D514" s="219"/>
      <c r="E514" s="219">
        <v>83.8</v>
      </c>
    </row>
    <row r="515" spans="1:5" ht="14.25">
      <c r="A515" s="224">
        <v>142103</v>
      </c>
      <c r="B515" s="224" t="s">
        <v>305</v>
      </c>
      <c r="C515" s="218" t="s">
        <v>23</v>
      </c>
      <c r="D515" s="219">
        <v>92.01</v>
      </c>
      <c r="E515" s="219">
        <v>18.5</v>
      </c>
    </row>
    <row r="516" spans="1:5" ht="28.5">
      <c r="A516" s="224">
        <v>142104</v>
      </c>
      <c r="B516" s="224" t="s">
        <v>306</v>
      </c>
      <c r="C516" s="218" t="s">
        <v>23</v>
      </c>
      <c r="D516" s="219">
        <v>28.98</v>
      </c>
      <c r="E516" s="219">
        <v>20.059999999999999</v>
      </c>
    </row>
    <row r="517" spans="1:5" ht="14.25">
      <c r="A517" s="224">
        <v>142106</v>
      </c>
      <c r="B517" s="224" t="s">
        <v>307</v>
      </c>
      <c r="C517" s="218" t="s">
        <v>23</v>
      </c>
      <c r="D517" s="219">
        <v>35.25</v>
      </c>
      <c r="E517" s="219">
        <v>30.58</v>
      </c>
    </row>
    <row r="518" spans="1:5" ht="28.5">
      <c r="A518" s="224">
        <v>142107</v>
      </c>
      <c r="B518" s="224" t="s">
        <v>308</v>
      </c>
      <c r="C518" s="218" t="s">
        <v>23</v>
      </c>
      <c r="D518" s="219">
        <v>65.14</v>
      </c>
      <c r="E518" s="219"/>
    </row>
    <row r="519" spans="1:5" ht="28.5">
      <c r="A519" s="224">
        <v>142109</v>
      </c>
      <c r="B519" s="224" t="s">
        <v>309</v>
      </c>
      <c r="C519" s="218" t="s">
        <v>23</v>
      </c>
      <c r="D519" s="219">
        <v>70.98</v>
      </c>
      <c r="E519" s="219">
        <v>11.49</v>
      </c>
    </row>
    <row r="520" spans="1:5" ht="28.5">
      <c r="A520" s="224">
        <v>142111</v>
      </c>
      <c r="B520" s="224" t="s">
        <v>310</v>
      </c>
      <c r="C520" s="218" t="s">
        <v>23</v>
      </c>
      <c r="D520" s="219">
        <v>135.12</v>
      </c>
      <c r="E520" s="219">
        <v>17.23</v>
      </c>
    </row>
    <row r="521" spans="1:5" ht="28.5">
      <c r="A521" s="224">
        <v>142112</v>
      </c>
      <c r="B521" s="224" t="s">
        <v>5225</v>
      </c>
      <c r="C521" s="218" t="s">
        <v>23</v>
      </c>
      <c r="D521" s="219">
        <v>91.51</v>
      </c>
      <c r="E521" s="219">
        <v>25.95</v>
      </c>
    </row>
    <row r="522" spans="1:5" ht="28.5">
      <c r="A522" s="224">
        <v>142114</v>
      </c>
      <c r="B522" s="224" t="s">
        <v>311</v>
      </c>
      <c r="C522" s="218" t="s">
        <v>23</v>
      </c>
      <c r="D522" s="219">
        <v>11.5</v>
      </c>
      <c r="E522" s="219">
        <v>21.89</v>
      </c>
    </row>
    <row r="523" spans="1:5" ht="28.5">
      <c r="A523" s="224">
        <v>142115</v>
      </c>
      <c r="B523" s="224" t="s">
        <v>312</v>
      </c>
      <c r="C523" s="218" t="s">
        <v>23</v>
      </c>
      <c r="D523" s="219">
        <v>41</v>
      </c>
      <c r="E523" s="219">
        <v>33.369999999999997</v>
      </c>
    </row>
    <row r="524" spans="1:5" ht="14.25">
      <c r="A524" s="224">
        <v>142116</v>
      </c>
      <c r="B524" s="224" t="s">
        <v>313</v>
      </c>
      <c r="C524" s="218" t="s">
        <v>23</v>
      </c>
      <c r="D524" s="219">
        <v>8.48</v>
      </c>
      <c r="E524" s="219">
        <v>48.57</v>
      </c>
    </row>
    <row r="525" spans="1:5" ht="14.25">
      <c r="A525" s="224">
        <v>142117</v>
      </c>
      <c r="B525" s="224" t="s">
        <v>314</v>
      </c>
      <c r="C525" s="218" t="s">
        <v>23</v>
      </c>
      <c r="D525" s="219">
        <v>30.73</v>
      </c>
      <c r="E525" s="219"/>
    </row>
    <row r="526" spans="1:5" ht="14.25">
      <c r="A526" s="224">
        <v>142118</v>
      </c>
      <c r="B526" s="224" t="s">
        <v>315</v>
      </c>
      <c r="C526" s="218" t="s">
        <v>23</v>
      </c>
      <c r="D526" s="219">
        <v>18.46</v>
      </c>
      <c r="E526" s="219">
        <v>19.68</v>
      </c>
    </row>
    <row r="527" spans="1:5" ht="14.25">
      <c r="A527" s="224">
        <v>142119</v>
      </c>
      <c r="B527" s="224" t="s">
        <v>316</v>
      </c>
      <c r="C527" s="218" t="s">
        <v>23</v>
      </c>
      <c r="D527" s="219">
        <v>98.99</v>
      </c>
      <c r="E527" s="219">
        <v>27.55</v>
      </c>
    </row>
    <row r="528" spans="1:5" ht="14.25">
      <c r="A528" s="224">
        <v>142120</v>
      </c>
      <c r="B528" s="224" t="s">
        <v>317</v>
      </c>
      <c r="C528" s="218" t="s">
        <v>23</v>
      </c>
      <c r="D528" s="219">
        <v>137.08000000000001</v>
      </c>
      <c r="E528" s="219">
        <v>19.68</v>
      </c>
    </row>
    <row r="529" spans="1:5" ht="14.25">
      <c r="A529" s="224">
        <v>142121</v>
      </c>
      <c r="B529" s="224" t="s">
        <v>318</v>
      </c>
      <c r="C529" s="218" t="s">
        <v>23</v>
      </c>
      <c r="D529" s="219">
        <v>263.26</v>
      </c>
      <c r="E529" s="219">
        <v>33.950000000000003</v>
      </c>
    </row>
    <row r="530" spans="1:5" ht="14.25">
      <c r="A530" s="224">
        <v>142122</v>
      </c>
      <c r="B530" s="224" t="s">
        <v>319</v>
      </c>
      <c r="C530" s="218" t="s">
        <v>23</v>
      </c>
      <c r="D530" s="219">
        <v>87.7</v>
      </c>
      <c r="E530" s="219"/>
    </row>
    <row r="531" spans="1:5" ht="28.5">
      <c r="A531" s="224">
        <v>142123</v>
      </c>
      <c r="B531" s="224" t="s">
        <v>43921</v>
      </c>
      <c r="C531" s="218" t="s">
        <v>23</v>
      </c>
      <c r="D531" s="219">
        <v>19.82</v>
      </c>
      <c r="E531" s="219"/>
    </row>
    <row r="532" spans="1:5" ht="30">
      <c r="A532" s="223">
        <v>1422</v>
      </c>
      <c r="B532" s="223" t="s">
        <v>1507</v>
      </c>
      <c r="C532" s="218"/>
      <c r="D532" s="219"/>
      <c r="E532" s="222">
        <v>1388.48</v>
      </c>
    </row>
    <row r="533" spans="1:5" ht="28.5">
      <c r="A533" s="224">
        <v>142201</v>
      </c>
      <c r="B533" s="224" t="s">
        <v>320</v>
      </c>
      <c r="C533" s="218" t="s">
        <v>41</v>
      </c>
      <c r="D533" s="219">
        <v>12.92</v>
      </c>
      <c r="E533" s="222">
        <v>2564.64</v>
      </c>
    </row>
    <row r="534" spans="1:5" ht="28.5">
      <c r="A534" s="224">
        <v>142202</v>
      </c>
      <c r="B534" s="224" t="s">
        <v>321</v>
      </c>
      <c r="C534" s="218" t="s">
        <v>41</v>
      </c>
      <c r="D534" s="219">
        <v>19.38</v>
      </c>
      <c r="E534" s="219"/>
    </row>
    <row r="535" spans="1:5" ht="28.5">
      <c r="A535" s="224">
        <v>142203</v>
      </c>
      <c r="B535" s="224" t="s">
        <v>322</v>
      </c>
      <c r="C535" s="218" t="s">
        <v>41</v>
      </c>
      <c r="D535" s="219">
        <v>29.19</v>
      </c>
      <c r="E535" s="219">
        <v>218.19</v>
      </c>
    </row>
    <row r="536" spans="1:5" ht="28.5">
      <c r="A536" s="224">
        <v>142204</v>
      </c>
      <c r="B536" s="224" t="s">
        <v>323</v>
      </c>
      <c r="C536" s="218" t="s">
        <v>41</v>
      </c>
      <c r="D536" s="219">
        <v>24.65</v>
      </c>
      <c r="E536" s="219">
        <v>257.52999999999997</v>
      </c>
    </row>
    <row r="537" spans="1:5" ht="28.5">
      <c r="A537" s="224">
        <v>142205</v>
      </c>
      <c r="B537" s="224" t="s">
        <v>324</v>
      </c>
      <c r="C537" s="218" t="s">
        <v>41</v>
      </c>
      <c r="D537" s="219">
        <v>37.61</v>
      </c>
      <c r="E537" s="219">
        <v>585.58000000000004</v>
      </c>
    </row>
    <row r="538" spans="1:5" ht="28.5">
      <c r="A538" s="224">
        <v>142206</v>
      </c>
      <c r="B538" s="224" t="s">
        <v>325</v>
      </c>
      <c r="C538" s="218" t="s">
        <v>41</v>
      </c>
      <c r="D538" s="219">
        <v>54.71</v>
      </c>
      <c r="E538" s="219">
        <v>601.4</v>
      </c>
    </row>
    <row r="539" spans="1:5" ht="15">
      <c r="A539" s="223">
        <v>1423</v>
      </c>
      <c r="B539" s="223" t="s">
        <v>1470</v>
      </c>
      <c r="C539" s="218"/>
      <c r="D539" s="219"/>
      <c r="E539" s="219">
        <v>650.94000000000005</v>
      </c>
    </row>
    <row r="540" spans="1:5" ht="14.25">
      <c r="A540" s="224">
        <v>142301</v>
      </c>
      <c r="B540" s="224" t="s">
        <v>326</v>
      </c>
      <c r="C540" s="218" t="s">
        <v>23</v>
      </c>
      <c r="D540" s="219">
        <v>22.21</v>
      </c>
      <c r="E540" s="219">
        <v>96.12</v>
      </c>
    </row>
    <row r="541" spans="1:5" ht="14.25">
      <c r="A541" s="224">
        <v>142302</v>
      </c>
      <c r="B541" s="224" t="s">
        <v>327</v>
      </c>
      <c r="C541" s="218" t="s">
        <v>23</v>
      </c>
      <c r="D541" s="219">
        <v>31.09</v>
      </c>
      <c r="E541" s="219">
        <v>149.75</v>
      </c>
    </row>
    <row r="542" spans="1:5" ht="14.25">
      <c r="A542" s="224">
        <v>142303</v>
      </c>
      <c r="B542" s="224" t="s">
        <v>328</v>
      </c>
      <c r="C542" s="218" t="s">
        <v>23</v>
      </c>
      <c r="D542" s="219">
        <v>22.21</v>
      </c>
      <c r="E542" s="219">
        <v>110.23</v>
      </c>
    </row>
    <row r="543" spans="1:5" ht="14.25">
      <c r="A543" s="224">
        <v>142304</v>
      </c>
      <c r="B543" s="224" t="s">
        <v>329</v>
      </c>
      <c r="C543" s="218" t="s">
        <v>23</v>
      </c>
      <c r="D543" s="219">
        <v>32.81</v>
      </c>
      <c r="E543" s="219">
        <v>133.12</v>
      </c>
    </row>
    <row r="544" spans="1:5" ht="15">
      <c r="A544" s="223">
        <v>1428</v>
      </c>
      <c r="B544" s="223" t="s">
        <v>43475</v>
      </c>
      <c r="C544" s="218"/>
      <c r="D544" s="219"/>
      <c r="E544" s="219">
        <v>972.79</v>
      </c>
    </row>
    <row r="545" spans="1:5" ht="57">
      <c r="A545" s="224">
        <v>142801</v>
      </c>
      <c r="B545" s="224" t="s">
        <v>43476</v>
      </c>
      <c r="C545" s="218" t="s">
        <v>43477</v>
      </c>
      <c r="D545" s="219">
        <v>4.28</v>
      </c>
      <c r="E545" s="222">
        <v>1464.35</v>
      </c>
    </row>
    <row r="546" spans="1:5" ht="57">
      <c r="A546" s="224">
        <v>142802</v>
      </c>
      <c r="B546" s="224" t="s">
        <v>43478</v>
      </c>
      <c r="C546" s="218" t="s">
        <v>43477</v>
      </c>
      <c r="D546" s="219">
        <v>6.86</v>
      </c>
      <c r="E546" s="222">
        <v>1605.78</v>
      </c>
    </row>
    <row r="547" spans="1:5" ht="57">
      <c r="A547" s="224">
        <v>142803</v>
      </c>
      <c r="B547" s="224" t="s">
        <v>43479</v>
      </c>
      <c r="C547" s="218" t="s">
        <v>43477</v>
      </c>
      <c r="D547" s="219">
        <v>8.77</v>
      </c>
      <c r="E547" s="219"/>
    </row>
    <row r="548" spans="1:5" ht="15">
      <c r="A548" s="223">
        <v>15</v>
      </c>
      <c r="B548" s="223" t="s">
        <v>1508</v>
      </c>
      <c r="C548" s="218"/>
      <c r="D548" s="219"/>
      <c r="E548" s="219">
        <v>309.73</v>
      </c>
    </row>
    <row r="549" spans="1:5" ht="15">
      <c r="A549" s="223">
        <v>1501</v>
      </c>
      <c r="B549" s="223" t="s">
        <v>1509</v>
      </c>
      <c r="C549" s="218"/>
      <c r="D549" s="219"/>
      <c r="E549" s="219">
        <v>350.79</v>
      </c>
    </row>
    <row r="550" spans="1:5" ht="85.5">
      <c r="A550" s="224">
        <v>150122</v>
      </c>
      <c r="B550" s="224" t="s">
        <v>330</v>
      </c>
      <c r="C550" s="218" t="s">
        <v>23</v>
      </c>
      <c r="D550" s="222">
        <v>1451.43</v>
      </c>
      <c r="E550" s="219">
        <v>39.950000000000003</v>
      </c>
    </row>
    <row r="551" spans="1:5" ht="71.25">
      <c r="A551" s="224">
        <v>150123</v>
      </c>
      <c r="B551" s="224" t="s">
        <v>331</v>
      </c>
      <c r="C551" s="218" t="s">
        <v>23</v>
      </c>
      <c r="D551" s="222">
        <v>2654.08</v>
      </c>
      <c r="E551" s="219">
        <v>142.01</v>
      </c>
    </row>
    <row r="552" spans="1:5" ht="15">
      <c r="A552" s="223">
        <v>1503</v>
      </c>
      <c r="B552" s="223" t="s">
        <v>1510</v>
      </c>
      <c r="C552" s="218"/>
      <c r="D552" s="219"/>
      <c r="E552" s="219">
        <v>182.36</v>
      </c>
    </row>
    <row r="553" spans="1:5" ht="42.75">
      <c r="A553" s="224">
        <v>150306</v>
      </c>
      <c r="B553" s="224" t="s">
        <v>5182</v>
      </c>
      <c r="C553" s="218" t="s">
        <v>23</v>
      </c>
      <c r="D553" s="219">
        <v>268.99</v>
      </c>
      <c r="E553" s="219">
        <v>252.88</v>
      </c>
    </row>
    <row r="554" spans="1:5" ht="28.5">
      <c r="A554" s="224">
        <v>150307</v>
      </c>
      <c r="B554" s="224" t="s">
        <v>332</v>
      </c>
      <c r="C554" s="218" t="s">
        <v>23</v>
      </c>
      <c r="D554" s="219">
        <v>507.45</v>
      </c>
      <c r="E554" s="219">
        <v>168.73</v>
      </c>
    </row>
    <row r="555" spans="1:5" ht="28.5">
      <c r="A555" s="224">
        <v>150308</v>
      </c>
      <c r="B555" s="224" t="s">
        <v>333</v>
      </c>
      <c r="C555" s="218" t="s">
        <v>23</v>
      </c>
      <c r="D555" s="219">
        <v>538.51</v>
      </c>
      <c r="E555" s="219">
        <v>8.67</v>
      </c>
    </row>
    <row r="556" spans="1:5" ht="28.5">
      <c r="A556" s="224">
        <v>150309</v>
      </c>
      <c r="B556" s="224" t="s">
        <v>334</v>
      </c>
      <c r="C556" s="218" t="s">
        <v>23</v>
      </c>
      <c r="D556" s="219">
        <v>698.47</v>
      </c>
      <c r="E556" s="219">
        <v>13.41</v>
      </c>
    </row>
    <row r="557" spans="1:5" ht="14.25">
      <c r="A557" s="224">
        <v>150310</v>
      </c>
      <c r="B557" s="224" t="s">
        <v>335</v>
      </c>
      <c r="C557" s="218" t="s">
        <v>23</v>
      </c>
      <c r="D557" s="219">
        <v>119.62</v>
      </c>
      <c r="E557" s="219">
        <v>76.650000000000006</v>
      </c>
    </row>
    <row r="558" spans="1:5" ht="28.5">
      <c r="A558" s="224">
        <v>150311</v>
      </c>
      <c r="B558" s="224" t="s">
        <v>336</v>
      </c>
      <c r="C558" s="218" t="s">
        <v>23</v>
      </c>
      <c r="D558" s="219">
        <v>140.01</v>
      </c>
      <c r="E558" s="219">
        <v>106.33</v>
      </c>
    </row>
    <row r="559" spans="1:5" ht="85.5">
      <c r="A559" s="224">
        <v>150315</v>
      </c>
      <c r="B559" s="224" t="s">
        <v>337</v>
      </c>
      <c r="C559" s="218" t="s">
        <v>23</v>
      </c>
      <c r="D559" s="219">
        <v>935.31</v>
      </c>
      <c r="E559" s="219">
        <v>140.34</v>
      </c>
    </row>
    <row r="560" spans="1:5" ht="85.5">
      <c r="A560" s="224">
        <v>150316</v>
      </c>
      <c r="B560" s="224" t="s">
        <v>338</v>
      </c>
      <c r="C560" s="218" t="s">
        <v>23</v>
      </c>
      <c r="D560" s="222">
        <v>1237.67</v>
      </c>
      <c r="E560" s="219">
        <v>181.82</v>
      </c>
    </row>
    <row r="561" spans="1:5" ht="71.25">
      <c r="A561" s="224">
        <v>150317</v>
      </c>
      <c r="B561" s="224" t="s">
        <v>339</v>
      </c>
      <c r="C561" s="218" t="s">
        <v>23</v>
      </c>
      <c r="D561" s="222">
        <v>1604.09</v>
      </c>
      <c r="E561" s="219">
        <v>11.18</v>
      </c>
    </row>
    <row r="562" spans="1:5" ht="42.75">
      <c r="A562" s="224">
        <v>150320</v>
      </c>
      <c r="B562" s="224" t="s">
        <v>43480</v>
      </c>
      <c r="C562" s="218" t="s">
        <v>23</v>
      </c>
      <c r="D562" s="219">
        <v>107.14</v>
      </c>
      <c r="E562" s="219"/>
    </row>
    <row r="563" spans="1:5" ht="15">
      <c r="A563" s="223">
        <v>1506</v>
      </c>
      <c r="B563" s="223" t="s">
        <v>1511</v>
      </c>
      <c r="C563" s="218"/>
      <c r="D563" s="219"/>
      <c r="E563" s="219">
        <v>57.23</v>
      </c>
    </row>
    <row r="564" spans="1:5" ht="42.75">
      <c r="A564" s="224">
        <v>150609</v>
      </c>
      <c r="B564" s="224" t="s">
        <v>340</v>
      </c>
      <c r="C564" s="218" t="s">
        <v>23</v>
      </c>
      <c r="D564" s="219">
        <v>299.62</v>
      </c>
      <c r="E564" s="219">
        <v>68.680000000000007</v>
      </c>
    </row>
    <row r="565" spans="1:5" ht="71.25">
      <c r="A565" s="224">
        <v>150610</v>
      </c>
      <c r="B565" s="224" t="s">
        <v>341</v>
      </c>
      <c r="C565" s="218" t="s">
        <v>23</v>
      </c>
      <c r="D565" s="219">
        <v>333.19</v>
      </c>
      <c r="E565" s="219">
        <v>179.77</v>
      </c>
    </row>
    <row r="566" spans="1:5" ht="28.5">
      <c r="A566" s="224">
        <v>150612</v>
      </c>
      <c r="B566" s="224" t="s">
        <v>5226</v>
      </c>
      <c r="C566" s="218" t="s">
        <v>23</v>
      </c>
      <c r="D566" s="219">
        <v>42.1</v>
      </c>
      <c r="E566" s="219">
        <v>193.75</v>
      </c>
    </row>
    <row r="567" spans="1:5" ht="71.25">
      <c r="A567" s="224">
        <v>150614</v>
      </c>
      <c r="B567" s="224" t="s">
        <v>342</v>
      </c>
      <c r="C567" s="218" t="s">
        <v>23</v>
      </c>
      <c r="D567" s="219">
        <v>156</v>
      </c>
      <c r="E567" s="219"/>
    </row>
    <row r="568" spans="1:5" ht="71.25">
      <c r="A568" s="224">
        <v>150615</v>
      </c>
      <c r="B568" s="224" t="s">
        <v>343</v>
      </c>
      <c r="C568" s="218" t="s">
        <v>23</v>
      </c>
      <c r="D568" s="219">
        <v>200.05</v>
      </c>
      <c r="E568" s="219">
        <v>15.86</v>
      </c>
    </row>
    <row r="569" spans="1:5" ht="71.25">
      <c r="A569" s="224">
        <v>150616</v>
      </c>
      <c r="B569" s="224" t="s">
        <v>344</v>
      </c>
      <c r="C569" s="218" t="s">
        <v>23</v>
      </c>
      <c r="D569" s="219">
        <v>277.38</v>
      </c>
      <c r="E569" s="219">
        <v>21.62</v>
      </c>
    </row>
    <row r="570" spans="1:5" ht="71.25">
      <c r="A570" s="224">
        <v>150626</v>
      </c>
      <c r="B570" s="224" t="s">
        <v>345</v>
      </c>
      <c r="C570" s="218" t="s">
        <v>23</v>
      </c>
      <c r="D570" s="219">
        <v>182.02</v>
      </c>
      <c r="E570" s="219">
        <v>29.28</v>
      </c>
    </row>
    <row r="571" spans="1:5" ht="28.5">
      <c r="A571" s="224">
        <v>150628</v>
      </c>
      <c r="B571" s="224" t="s">
        <v>346</v>
      </c>
      <c r="C571" s="218" t="s">
        <v>23</v>
      </c>
      <c r="D571" s="219">
        <v>8.93</v>
      </c>
      <c r="E571" s="219">
        <v>23.83</v>
      </c>
    </row>
    <row r="572" spans="1:5" ht="28.5">
      <c r="A572" s="224">
        <v>150629</v>
      </c>
      <c r="B572" s="224" t="s">
        <v>347</v>
      </c>
      <c r="C572" s="218" t="s">
        <v>23</v>
      </c>
      <c r="D572" s="219">
        <v>15.69</v>
      </c>
      <c r="E572" s="219">
        <v>26</v>
      </c>
    </row>
    <row r="573" spans="1:5" ht="28.5">
      <c r="A573" s="224">
        <v>150632</v>
      </c>
      <c r="B573" s="224" t="s">
        <v>348</v>
      </c>
      <c r="C573" s="218" t="s">
        <v>23</v>
      </c>
      <c r="D573" s="219">
        <v>81.28</v>
      </c>
      <c r="E573" s="219">
        <v>26.92</v>
      </c>
    </row>
    <row r="574" spans="1:5" ht="28.5">
      <c r="A574" s="224">
        <v>150633</v>
      </c>
      <c r="B574" s="224" t="s">
        <v>349</v>
      </c>
      <c r="C574" s="218" t="s">
        <v>23</v>
      </c>
      <c r="D574" s="219">
        <v>126.56</v>
      </c>
      <c r="E574" s="219">
        <v>15.26</v>
      </c>
    </row>
    <row r="575" spans="1:5" ht="28.5">
      <c r="A575" s="224">
        <v>150634</v>
      </c>
      <c r="B575" s="224" t="s">
        <v>350</v>
      </c>
      <c r="C575" s="218" t="s">
        <v>23</v>
      </c>
      <c r="D575" s="219">
        <v>202.31</v>
      </c>
      <c r="E575" s="219">
        <v>70.95</v>
      </c>
    </row>
    <row r="576" spans="1:5" ht="28.5">
      <c r="A576" s="224">
        <v>150635</v>
      </c>
      <c r="B576" s="224" t="s">
        <v>351</v>
      </c>
      <c r="C576" s="218" t="s">
        <v>23</v>
      </c>
      <c r="D576" s="219">
        <v>279.82</v>
      </c>
      <c r="E576" s="219">
        <v>106.25</v>
      </c>
    </row>
    <row r="577" spans="1:5" ht="28.5">
      <c r="A577" s="224">
        <v>150636</v>
      </c>
      <c r="B577" s="224" t="s">
        <v>352</v>
      </c>
      <c r="C577" s="218" t="s">
        <v>23</v>
      </c>
      <c r="D577" s="219">
        <v>10.98</v>
      </c>
      <c r="E577" s="219">
        <v>141.30000000000001</v>
      </c>
    </row>
    <row r="578" spans="1:5" ht="15">
      <c r="A578" s="223">
        <v>1507</v>
      </c>
      <c r="B578" s="223" t="s">
        <v>1512</v>
      </c>
      <c r="C578" s="218"/>
      <c r="D578" s="219"/>
      <c r="E578" s="219">
        <v>161.78</v>
      </c>
    </row>
    <row r="579" spans="1:5" ht="71.25">
      <c r="A579" s="224">
        <v>150701</v>
      </c>
      <c r="B579" s="224" t="s">
        <v>353</v>
      </c>
      <c r="C579" s="218" t="s">
        <v>41</v>
      </c>
      <c r="D579" s="219">
        <v>58.87</v>
      </c>
      <c r="E579" s="219">
        <v>71.12</v>
      </c>
    </row>
    <row r="580" spans="1:5" ht="71.25">
      <c r="A580" s="224">
        <v>150702</v>
      </c>
      <c r="B580" s="224" t="s">
        <v>354</v>
      </c>
      <c r="C580" s="218" t="s">
        <v>41</v>
      </c>
      <c r="D580" s="219">
        <v>70.650000000000006</v>
      </c>
      <c r="E580" s="219">
        <v>97.36</v>
      </c>
    </row>
    <row r="581" spans="1:5" ht="71.25">
      <c r="A581" s="224">
        <v>150703</v>
      </c>
      <c r="B581" s="224" t="s">
        <v>355</v>
      </c>
      <c r="C581" s="218" t="s">
        <v>41</v>
      </c>
      <c r="D581" s="219">
        <v>183.63</v>
      </c>
      <c r="E581" s="219">
        <v>114.17</v>
      </c>
    </row>
    <row r="582" spans="1:5" ht="71.25">
      <c r="A582" s="224">
        <v>150704</v>
      </c>
      <c r="B582" s="224" t="s">
        <v>356</v>
      </c>
      <c r="C582" s="218" t="s">
        <v>41</v>
      </c>
      <c r="D582" s="219">
        <v>197</v>
      </c>
      <c r="E582" s="219">
        <v>10.31</v>
      </c>
    </row>
    <row r="583" spans="1:5" ht="15">
      <c r="A583" s="223">
        <v>1508</v>
      </c>
      <c r="B583" s="223" t="s">
        <v>1513</v>
      </c>
      <c r="C583" s="218"/>
      <c r="D583" s="219"/>
      <c r="E583" s="219">
        <v>10.31</v>
      </c>
    </row>
    <row r="584" spans="1:5" ht="28.5">
      <c r="A584" s="224">
        <v>150801</v>
      </c>
      <c r="B584" s="224" t="s">
        <v>357</v>
      </c>
      <c r="C584" s="218" t="s">
        <v>41</v>
      </c>
      <c r="D584" s="219">
        <v>15.96</v>
      </c>
      <c r="E584" s="219">
        <v>11.38</v>
      </c>
    </row>
    <row r="585" spans="1:5" ht="42.75">
      <c r="A585" s="224">
        <v>150802</v>
      </c>
      <c r="B585" s="224" t="s">
        <v>358</v>
      </c>
      <c r="C585" s="218" t="s">
        <v>23</v>
      </c>
      <c r="D585" s="219">
        <v>24.45</v>
      </c>
      <c r="E585" s="219">
        <v>36.43</v>
      </c>
    </row>
    <row r="586" spans="1:5" ht="42.75">
      <c r="A586" s="224">
        <v>150803</v>
      </c>
      <c r="B586" s="224" t="s">
        <v>359</v>
      </c>
      <c r="C586" s="218" t="s">
        <v>23</v>
      </c>
      <c r="D586" s="219">
        <v>29.17</v>
      </c>
      <c r="E586" s="219">
        <v>43.4</v>
      </c>
    </row>
    <row r="587" spans="1:5" ht="42.75">
      <c r="A587" s="224">
        <v>150804</v>
      </c>
      <c r="B587" s="224" t="s">
        <v>360</v>
      </c>
      <c r="C587" s="218" t="s">
        <v>23</v>
      </c>
      <c r="D587" s="219">
        <v>26.81</v>
      </c>
      <c r="E587" s="219">
        <v>54.38</v>
      </c>
    </row>
    <row r="588" spans="1:5" ht="42.75">
      <c r="A588" s="224">
        <v>150805</v>
      </c>
      <c r="B588" s="224" t="s">
        <v>361</v>
      </c>
      <c r="C588" s="218" t="s">
        <v>23</v>
      </c>
      <c r="D588" s="219">
        <v>26.81</v>
      </c>
      <c r="E588" s="219">
        <v>73.989999999999995</v>
      </c>
    </row>
    <row r="589" spans="1:5" ht="28.5">
      <c r="A589" s="224">
        <v>150806</v>
      </c>
      <c r="B589" s="224" t="s">
        <v>362</v>
      </c>
      <c r="C589" s="218" t="s">
        <v>41</v>
      </c>
      <c r="D589" s="219">
        <v>25.42</v>
      </c>
      <c r="E589" s="219">
        <v>12.38</v>
      </c>
    </row>
    <row r="590" spans="1:5" ht="28.5">
      <c r="A590" s="224">
        <v>150807</v>
      </c>
      <c r="B590" s="224" t="s">
        <v>363</v>
      </c>
      <c r="C590" s="218" t="s">
        <v>41</v>
      </c>
      <c r="D590" s="219">
        <v>15.33</v>
      </c>
      <c r="E590" s="219">
        <v>14.93</v>
      </c>
    </row>
    <row r="591" spans="1:5" ht="28.5">
      <c r="A591" s="224">
        <v>150835</v>
      </c>
      <c r="B591" s="224" t="s">
        <v>364</v>
      </c>
      <c r="C591" s="218" t="s">
        <v>41</v>
      </c>
      <c r="D591" s="219">
        <v>62.28</v>
      </c>
      <c r="E591" s="219">
        <v>104.37</v>
      </c>
    </row>
    <row r="592" spans="1:5" ht="28.5">
      <c r="A592" s="224">
        <v>150836</v>
      </c>
      <c r="B592" s="224" t="s">
        <v>365</v>
      </c>
      <c r="C592" s="218" t="s">
        <v>41</v>
      </c>
      <c r="D592" s="219">
        <v>85.14</v>
      </c>
      <c r="E592" s="219">
        <v>150.02000000000001</v>
      </c>
    </row>
    <row r="593" spans="1:5" ht="28.5">
      <c r="A593" s="224">
        <v>150837</v>
      </c>
      <c r="B593" s="224" t="s">
        <v>366</v>
      </c>
      <c r="C593" s="218" t="s">
        <v>41</v>
      </c>
      <c r="D593" s="219">
        <v>112.34</v>
      </c>
      <c r="E593" s="219">
        <v>86.18</v>
      </c>
    </row>
    <row r="594" spans="1:5" ht="28.5">
      <c r="A594" s="224">
        <v>150838</v>
      </c>
      <c r="B594" s="224" t="s">
        <v>367</v>
      </c>
      <c r="C594" s="218" t="s">
        <v>41</v>
      </c>
      <c r="D594" s="219">
        <v>123.71</v>
      </c>
      <c r="E594" s="219">
        <v>134.4</v>
      </c>
    </row>
    <row r="595" spans="1:5" ht="28.5">
      <c r="A595" s="224">
        <v>150843</v>
      </c>
      <c r="B595" s="224" t="s">
        <v>368</v>
      </c>
      <c r="C595" s="218" t="s">
        <v>23</v>
      </c>
      <c r="D595" s="219">
        <v>45.66</v>
      </c>
      <c r="E595" s="219">
        <v>26.16</v>
      </c>
    </row>
    <row r="596" spans="1:5" ht="28.5">
      <c r="A596" s="224">
        <v>150844</v>
      </c>
      <c r="B596" s="224" t="s">
        <v>369</v>
      </c>
      <c r="C596" s="218" t="s">
        <v>23</v>
      </c>
      <c r="D596" s="219">
        <v>62.69</v>
      </c>
      <c r="E596" s="219">
        <v>30.41</v>
      </c>
    </row>
    <row r="597" spans="1:5" ht="28.5">
      <c r="A597" s="224">
        <v>150845</v>
      </c>
      <c r="B597" s="224" t="s">
        <v>370</v>
      </c>
      <c r="C597" s="218" t="s">
        <v>23</v>
      </c>
      <c r="D597" s="219">
        <v>71.900000000000006</v>
      </c>
      <c r="E597" s="219">
        <v>69.63</v>
      </c>
    </row>
    <row r="598" spans="1:5" ht="14.25">
      <c r="A598" s="224">
        <v>150850</v>
      </c>
      <c r="B598" s="224" t="s">
        <v>371</v>
      </c>
      <c r="C598" s="218" t="s">
        <v>23</v>
      </c>
      <c r="D598" s="219">
        <v>10.59</v>
      </c>
      <c r="E598" s="219">
        <v>76.790000000000006</v>
      </c>
    </row>
    <row r="599" spans="1:5" ht="14.25">
      <c r="A599" s="224">
        <v>150851</v>
      </c>
      <c r="B599" s="224" t="s">
        <v>372</v>
      </c>
      <c r="C599" s="218" t="s">
        <v>23</v>
      </c>
      <c r="D599" s="219">
        <v>10.59</v>
      </c>
      <c r="E599" s="219">
        <v>47.87</v>
      </c>
    </row>
    <row r="600" spans="1:5" ht="14.25">
      <c r="A600" s="224">
        <v>150852</v>
      </c>
      <c r="B600" s="224" t="s">
        <v>373</v>
      </c>
      <c r="C600" s="218" t="s">
        <v>23</v>
      </c>
      <c r="D600" s="219">
        <v>11.42</v>
      </c>
      <c r="E600" s="219">
        <v>65.819999999999993</v>
      </c>
    </row>
    <row r="601" spans="1:5" ht="28.5">
      <c r="A601" s="224">
        <v>150860</v>
      </c>
      <c r="B601" s="224" t="s">
        <v>374</v>
      </c>
      <c r="C601" s="218" t="s">
        <v>41</v>
      </c>
      <c r="D601" s="219">
        <v>32.24</v>
      </c>
      <c r="E601" s="219">
        <v>69.52</v>
      </c>
    </row>
    <row r="602" spans="1:5" ht="28.5">
      <c r="A602" s="224">
        <v>150861</v>
      </c>
      <c r="B602" s="224" t="s">
        <v>375</v>
      </c>
      <c r="C602" s="218" t="s">
        <v>41</v>
      </c>
      <c r="D602" s="219">
        <v>44.72</v>
      </c>
      <c r="E602" s="219"/>
    </row>
    <row r="603" spans="1:5" ht="28.5">
      <c r="A603" s="224">
        <v>150862</v>
      </c>
      <c r="B603" s="224" t="s">
        <v>376</v>
      </c>
      <c r="C603" s="218" t="s">
        <v>41</v>
      </c>
      <c r="D603" s="219">
        <v>54.56</v>
      </c>
      <c r="E603" s="219">
        <v>2.0099999999999998</v>
      </c>
    </row>
    <row r="604" spans="1:5" ht="28.5">
      <c r="A604" s="224">
        <v>150863</v>
      </c>
      <c r="B604" s="224" t="s">
        <v>377</v>
      </c>
      <c r="C604" s="218" t="s">
        <v>41</v>
      </c>
      <c r="D604" s="219">
        <v>70.36</v>
      </c>
      <c r="E604" s="219">
        <v>12.68</v>
      </c>
    </row>
    <row r="605" spans="1:5" ht="42.75">
      <c r="A605" s="224">
        <v>150866</v>
      </c>
      <c r="B605" s="224" t="s">
        <v>378</v>
      </c>
      <c r="C605" s="218" t="s">
        <v>23</v>
      </c>
      <c r="D605" s="219">
        <v>11.6</v>
      </c>
      <c r="E605" s="219">
        <v>33.85</v>
      </c>
    </row>
    <row r="606" spans="1:5" ht="42.75">
      <c r="A606" s="224">
        <v>150867</v>
      </c>
      <c r="B606" s="224" t="s">
        <v>379</v>
      </c>
      <c r="C606" s="218" t="s">
        <v>23</v>
      </c>
      <c r="D606" s="219">
        <v>12.53</v>
      </c>
      <c r="E606" s="219">
        <v>32.43</v>
      </c>
    </row>
    <row r="607" spans="1:5" ht="42.75">
      <c r="A607" s="224">
        <v>150870</v>
      </c>
      <c r="B607" s="224" t="s">
        <v>380</v>
      </c>
      <c r="C607" s="218" t="s">
        <v>23</v>
      </c>
      <c r="D607" s="219">
        <v>70.87</v>
      </c>
      <c r="E607" s="219">
        <v>6.43</v>
      </c>
    </row>
    <row r="608" spans="1:5" ht="42.75">
      <c r="A608" s="224">
        <v>150871</v>
      </c>
      <c r="B608" s="224" t="s">
        <v>381</v>
      </c>
      <c r="C608" s="218" t="s">
        <v>23</v>
      </c>
      <c r="D608" s="219">
        <v>89.2</v>
      </c>
      <c r="E608" s="219">
        <v>20.309999999999999</v>
      </c>
    </row>
    <row r="609" spans="1:5" ht="28.5">
      <c r="A609" s="224">
        <v>150875</v>
      </c>
      <c r="B609" s="224" t="s">
        <v>382</v>
      </c>
      <c r="C609" s="218" t="s">
        <v>23</v>
      </c>
      <c r="D609" s="219">
        <v>64.19</v>
      </c>
      <c r="E609" s="219">
        <v>4.47</v>
      </c>
    </row>
    <row r="610" spans="1:5" ht="28.5">
      <c r="A610" s="224">
        <v>150876</v>
      </c>
      <c r="B610" s="224" t="s">
        <v>383</v>
      </c>
      <c r="C610" s="218" t="s">
        <v>23</v>
      </c>
      <c r="D610" s="219">
        <v>94.79</v>
      </c>
      <c r="E610" s="219">
        <v>20.309999999999999</v>
      </c>
    </row>
    <row r="611" spans="1:5" ht="57">
      <c r="A611" s="224">
        <v>150880</v>
      </c>
      <c r="B611" s="224" t="s">
        <v>384</v>
      </c>
      <c r="C611" s="218" t="s">
        <v>23</v>
      </c>
      <c r="D611" s="219">
        <v>29.67</v>
      </c>
      <c r="E611" s="219">
        <v>6.71</v>
      </c>
    </row>
    <row r="612" spans="1:5" ht="57">
      <c r="A612" s="224">
        <v>150881</v>
      </c>
      <c r="B612" s="224" t="s">
        <v>385</v>
      </c>
      <c r="C612" s="218" t="s">
        <v>23</v>
      </c>
      <c r="D612" s="219">
        <v>29.85</v>
      </c>
      <c r="E612" s="219"/>
    </row>
    <row r="613" spans="1:5" ht="57">
      <c r="A613" s="224">
        <v>150882</v>
      </c>
      <c r="B613" s="224" t="s">
        <v>386</v>
      </c>
      <c r="C613" s="218" t="s">
        <v>23</v>
      </c>
      <c r="D613" s="219">
        <v>52.51</v>
      </c>
      <c r="E613" s="219">
        <v>129.11000000000001</v>
      </c>
    </row>
    <row r="614" spans="1:5" ht="57">
      <c r="A614" s="224">
        <v>150883</v>
      </c>
      <c r="B614" s="224" t="s">
        <v>387</v>
      </c>
      <c r="C614" s="218" t="s">
        <v>23</v>
      </c>
      <c r="D614" s="219">
        <v>55.89</v>
      </c>
      <c r="E614" s="219">
        <v>291.55</v>
      </c>
    </row>
    <row r="615" spans="1:5" ht="71.25">
      <c r="A615" s="224">
        <v>150884</v>
      </c>
      <c r="B615" s="224" t="s">
        <v>388</v>
      </c>
      <c r="C615" s="218" t="s">
        <v>23</v>
      </c>
      <c r="D615" s="219">
        <v>36.200000000000003</v>
      </c>
      <c r="E615" s="219">
        <v>128.63999999999999</v>
      </c>
    </row>
    <row r="616" spans="1:5" ht="85.5">
      <c r="A616" s="224">
        <v>150885</v>
      </c>
      <c r="B616" s="224" t="s">
        <v>8688</v>
      </c>
      <c r="C616" s="218" t="s">
        <v>23</v>
      </c>
      <c r="D616" s="219">
        <v>40.270000000000003</v>
      </c>
      <c r="E616" s="219">
        <v>219.14</v>
      </c>
    </row>
    <row r="617" spans="1:5" ht="85.5">
      <c r="A617" s="224">
        <v>150886</v>
      </c>
      <c r="B617" s="224" t="s">
        <v>8689</v>
      </c>
      <c r="C617" s="218" t="s">
        <v>23</v>
      </c>
      <c r="D617" s="219">
        <v>41.67</v>
      </c>
      <c r="E617" s="219">
        <v>661.12</v>
      </c>
    </row>
    <row r="618" spans="1:5" ht="15">
      <c r="A618" s="223">
        <v>1509</v>
      </c>
      <c r="B618" s="223" t="s">
        <v>1514</v>
      </c>
      <c r="C618" s="218"/>
      <c r="D618" s="219"/>
      <c r="E618" s="222">
        <v>1003.33</v>
      </c>
    </row>
    <row r="619" spans="1:5" ht="14.25">
      <c r="A619" s="224">
        <v>150906</v>
      </c>
      <c r="B619" s="224" t="s">
        <v>389</v>
      </c>
      <c r="C619" s="218" t="s">
        <v>41</v>
      </c>
      <c r="D619" s="219">
        <v>2.06</v>
      </c>
      <c r="E619" s="219"/>
    </row>
    <row r="620" spans="1:5" ht="14.25">
      <c r="A620" s="224">
        <v>150910</v>
      </c>
      <c r="B620" s="224" t="s">
        <v>390</v>
      </c>
      <c r="C620" s="218" t="s">
        <v>23</v>
      </c>
      <c r="D620" s="219">
        <v>13.87</v>
      </c>
      <c r="E620" s="219">
        <v>15.73</v>
      </c>
    </row>
    <row r="621" spans="1:5" ht="42.75">
      <c r="A621" s="224">
        <v>150916</v>
      </c>
      <c r="B621" s="224" t="s">
        <v>391</v>
      </c>
      <c r="C621" s="218" t="s">
        <v>23</v>
      </c>
      <c r="D621" s="219">
        <v>36.4</v>
      </c>
      <c r="E621" s="219">
        <v>16.5</v>
      </c>
    </row>
    <row r="622" spans="1:5" ht="28.5">
      <c r="A622" s="224">
        <v>150918</v>
      </c>
      <c r="B622" s="224" t="s">
        <v>392</v>
      </c>
      <c r="C622" s="218" t="s">
        <v>23</v>
      </c>
      <c r="D622" s="219">
        <v>34.07</v>
      </c>
      <c r="E622" s="219">
        <v>24.56</v>
      </c>
    </row>
    <row r="623" spans="1:5" ht="28.5">
      <c r="A623" s="224">
        <v>150932</v>
      </c>
      <c r="B623" s="224" t="s">
        <v>393</v>
      </c>
      <c r="C623" s="218" t="s">
        <v>23</v>
      </c>
      <c r="D623" s="219">
        <v>6.98</v>
      </c>
      <c r="E623" s="219">
        <v>30.58</v>
      </c>
    </row>
    <row r="624" spans="1:5" ht="14.25">
      <c r="A624" s="224">
        <v>150934</v>
      </c>
      <c r="B624" s="224" t="s">
        <v>394</v>
      </c>
      <c r="C624" s="218" t="s">
        <v>23</v>
      </c>
      <c r="D624" s="219">
        <v>26.86</v>
      </c>
      <c r="E624" s="219">
        <v>37.43</v>
      </c>
    </row>
    <row r="625" spans="1:5" ht="14.25">
      <c r="A625" s="224">
        <v>150937</v>
      </c>
      <c r="B625" s="224" t="s">
        <v>395</v>
      </c>
      <c r="C625" s="218" t="s">
        <v>41</v>
      </c>
      <c r="D625" s="219">
        <v>4.88</v>
      </c>
      <c r="E625" s="219">
        <v>44.6</v>
      </c>
    </row>
    <row r="626" spans="1:5" ht="14.25">
      <c r="A626" s="224">
        <v>150964</v>
      </c>
      <c r="B626" s="224" t="s">
        <v>396</v>
      </c>
      <c r="C626" s="218" t="s">
        <v>23</v>
      </c>
      <c r="D626" s="219">
        <v>26.86</v>
      </c>
      <c r="E626" s="219">
        <v>76.17</v>
      </c>
    </row>
    <row r="627" spans="1:5" ht="14.25">
      <c r="A627" s="224">
        <v>150967</v>
      </c>
      <c r="B627" s="224" t="s">
        <v>397</v>
      </c>
      <c r="C627" s="218" t="s">
        <v>23</v>
      </c>
      <c r="D627" s="219">
        <v>7.7</v>
      </c>
      <c r="E627" s="219">
        <v>9.2799999999999994</v>
      </c>
    </row>
    <row r="628" spans="1:5" ht="30">
      <c r="A628" s="223">
        <v>1510</v>
      </c>
      <c r="B628" s="223" t="s">
        <v>1515</v>
      </c>
      <c r="C628" s="218"/>
      <c r="D628" s="219"/>
      <c r="E628" s="219">
        <v>10.15</v>
      </c>
    </row>
    <row r="629" spans="1:5" ht="71.25">
      <c r="A629" s="224">
        <v>151001</v>
      </c>
      <c r="B629" s="224" t="s">
        <v>398</v>
      </c>
      <c r="C629" s="218" t="s">
        <v>23</v>
      </c>
      <c r="D629" s="219">
        <v>138.07</v>
      </c>
      <c r="E629" s="219">
        <v>110.01</v>
      </c>
    </row>
    <row r="630" spans="1:5" ht="71.25">
      <c r="A630" s="224">
        <v>151002</v>
      </c>
      <c r="B630" s="224" t="s">
        <v>399</v>
      </c>
      <c r="C630" s="218" t="s">
        <v>23</v>
      </c>
      <c r="D630" s="219">
        <v>311.83</v>
      </c>
      <c r="E630" s="219">
        <v>232.22</v>
      </c>
    </row>
    <row r="631" spans="1:5" ht="71.25">
      <c r="A631" s="224">
        <v>151003</v>
      </c>
      <c r="B631" s="224" t="s">
        <v>400</v>
      </c>
      <c r="C631" s="218" t="s">
        <v>23</v>
      </c>
      <c r="D631" s="219">
        <v>137.38</v>
      </c>
      <c r="E631" s="219">
        <v>24.2</v>
      </c>
    </row>
    <row r="632" spans="1:5" ht="71.25">
      <c r="A632" s="224">
        <v>151015</v>
      </c>
      <c r="B632" s="224" t="s">
        <v>401</v>
      </c>
      <c r="C632" s="218" t="s">
        <v>23</v>
      </c>
      <c r="D632" s="219">
        <v>236.6</v>
      </c>
      <c r="E632" s="219">
        <v>21.24</v>
      </c>
    </row>
    <row r="633" spans="1:5" ht="71.25">
      <c r="A633" s="224">
        <v>151016</v>
      </c>
      <c r="B633" s="224" t="s">
        <v>402</v>
      </c>
      <c r="C633" s="218" t="s">
        <v>23</v>
      </c>
      <c r="D633" s="219">
        <v>722.2</v>
      </c>
      <c r="E633" s="219">
        <v>25.37</v>
      </c>
    </row>
    <row r="634" spans="1:5" ht="71.25">
      <c r="A634" s="224">
        <v>151017</v>
      </c>
      <c r="B634" s="224" t="s">
        <v>403</v>
      </c>
      <c r="C634" s="218" t="s">
        <v>23</v>
      </c>
      <c r="D634" s="222">
        <v>1096.5999999999999</v>
      </c>
      <c r="E634" s="219">
        <v>40.89</v>
      </c>
    </row>
    <row r="635" spans="1:5" ht="15">
      <c r="A635" s="223">
        <v>1511</v>
      </c>
      <c r="B635" s="223" t="s">
        <v>1516</v>
      </c>
      <c r="C635" s="218"/>
      <c r="D635" s="219"/>
      <c r="E635" s="219">
        <v>55.96</v>
      </c>
    </row>
    <row r="636" spans="1:5" ht="28.5">
      <c r="A636" s="224">
        <v>151125</v>
      </c>
      <c r="B636" s="224" t="s">
        <v>43481</v>
      </c>
      <c r="C636" s="218" t="s">
        <v>41</v>
      </c>
      <c r="D636" s="219">
        <v>17.14</v>
      </c>
      <c r="E636" s="219">
        <v>100.73</v>
      </c>
    </row>
    <row r="637" spans="1:5" ht="28.5">
      <c r="A637" s="224">
        <v>151126</v>
      </c>
      <c r="B637" s="224" t="s">
        <v>43482</v>
      </c>
      <c r="C637" s="218" t="s">
        <v>41</v>
      </c>
      <c r="D637" s="219">
        <v>18.03</v>
      </c>
      <c r="E637" s="219"/>
    </row>
    <row r="638" spans="1:5" ht="28.5">
      <c r="A638" s="224">
        <v>151127</v>
      </c>
      <c r="B638" s="224" t="s">
        <v>43483</v>
      </c>
      <c r="C638" s="218" t="s">
        <v>41</v>
      </c>
      <c r="D638" s="219">
        <v>19.350000000000001</v>
      </c>
      <c r="E638" s="219">
        <v>21.27</v>
      </c>
    </row>
    <row r="639" spans="1:5" ht="28.5">
      <c r="A639" s="224">
        <v>151128</v>
      </c>
      <c r="B639" s="224" t="s">
        <v>43484</v>
      </c>
      <c r="C639" s="218" t="s">
        <v>41</v>
      </c>
      <c r="D639" s="219">
        <v>30.08</v>
      </c>
      <c r="E639" s="219">
        <v>21.27</v>
      </c>
    </row>
    <row r="640" spans="1:5" ht="28.5">
      <c r="A640" s="224">
        <v>151129</v>
      </c>
      <c r="B640" s="224" t="s">
        <v>43485</v>
      </c>
      <c r="C640" s="218" t="s">
        <v>41</v>
      </c>
      <c r="D640" s="219">
        <v>32.99</v>
      </c>
      <c r="E640" s="219">
        <v>21.27</v>
      </c>
    </row>
    <row r="641" spans="1:5" ht="28.5">
      <c r="A641" s="224">
        <v>151130</v>
      </c>
      <c r="B641" s="224" t="s">
        <v>43486</v>
      </c>
      <c r="C641" s="218" t="s">
        <v>41</v>
      </c>
      <c r="D641" s="219">
        <v>35.74</v>
      </c>
      <c r="E641" s="219">
        <v>21.27</v>
      </c>
    </row>
    <row r="642" spans="1:5" ht="28.5">
      <c r="A642" s="224">
        <v>151131</v>
      </c>
      <c r="B642" s="224" t="s">
        <v>43487</v>
      </c>
      <c r="C642" s="218" t="s">
        <v>41</v>
      </c>
      <c r="D642" s="219">
        <v>67.06</v>
      </c>
      <c r="E642" s="219">
        <v>23.17</v>
      </c>
    </row>
    <row r="643" spans="1:5" ht="28.5">
      <c r="A643" s="224">
        <v>151132</v>
      </c>
      <c r="B643" s="224" t="s">
        <v>43488</v>
      </c>
      <c r="C643" s="218" t="s">
        <v>41</v>
      </c>
      <c r="D643" s="219">
        <v>6.21</v>
      </c>
      <c r="E643" s="219">
        <v>63.19</v>
      </c>
    </row>
    <row r="644" spans="1:5" ht="28.5">
      <c r="A644" s="224">
        <v>151133</v>
      </c>
      <c r="B644" s="224" t="s">
        <v>43489</v>
      </c>
      <c r="C644" s="218" t="s">
        <v>41</v>
      </c>
      <c r="D644" s="219">
        <v>7.43</v>
      </c>
      <c r="E644" s="219">
        <v>63.19</v>
      </c>
    </row>
    <row r="645" spans="1:5" ht="28.5">
      <c r="A645" s="224">
        <v>151135</v>
      </c>
      <c r="B645" s="224" t="s">
        <v>43490</v>
      </c>
      <c r="C645" s="218" t="s">
        <v>41</v>
      </c>
      <c r="D645" s="219">
        <v>87.95</v>
      </c>
      <c r="E645" s="219">
        <v>63.93</v>
      </c>
    </row>
    <row r="646" spans="1:5" ht="28.5">
      <c r="A646" s="224">
        <v>151136</v>
      </c>
      <c r="B646" s="224" t="s">
        <v>43491</v>
      </c>
      <c r="C646" s="218" t="s">
        <v>41</v>
      </c>
      <c r="D646" s="219">
        <v>266.42</v>
      </c>
      <c r="E646" s="219">
        <v>89.25</v>
      </c>
    </row>
    <row r="647" spans="1:5" ht="42.75">
      <c r="A647" s="224">
        <v>151137</v>
      </c>
      <c r="B647" s="224" t="s">
        <v>43492</v>
      </c>
      <c r="C647" s="218" t="s">
        <v>41</v>
      </c>
      <c r="D647" s="219">
        <v>26.32</v>
      </c>
      <c r="E647" s="219">
        <v>101.57</v>
      </c>
    </row>
    <row r="648" spans="1:5" ht="42.75">
      <c r="A648" s="224">
        <v>151138</v>
      </c>
      <c r="B648" s="224" t="s">
        <v>43493</v>
      </c>
      <c r="C648" s="218" t="s">
        <v>41</v>
      </c>
      <c r="D648" s="219">
        <v>23.52</v>
      </c>
      <c r="E648" s="219">
        <v>101.57</v>
      </c>
    </row>
    <row r="649" spans="1:5" ht="42.75">
      <c r="A649" s="224">
        <v>151139</v>
      </c>
      <c r="B649" s="224" t="s">
        <v>43494</v>
      </c>
      <c r="C649" s="218" t="s">
        <v>41</v>
      </c>
      <c r="D649" s="219">
        <v>27.45</v>
      </c>
      <c r="E649" s="219">
        <v>156.19</v>
      </c>
    </row>
    <row r="650" spans="1:5" ht="42.75">
      <c r="A650" s="224">
        <v>151140</v>
      </c>
      <c r="B650" s="224" t="s">
        <v>43495</v>
      </c>
      <c r="C650" s="218" t="s">
        <v>41</v>
      </c>
      <c r="D650" s="219">
        <v>44.81</v>
      </c>
      <c r="E650" s="219">
        <v>375.96</v>
      </c>
    </row>
    <row r="651" spans="1:5" ht="42.75">
      <c r="A651" s="224">
        <v>151141</v>
      </c>
      <c r="B651" s="224" t="s">
        <v>43496</v>
      </c>
      <c r="C651" s="218" t="s">
        <v>41</v>
      </c>
      <c r="D651" s="219">
        <v>61.13</v>
      </c>
      <c r="E651" s="219">
        <v>154.19</v>
      </c>
    </row>
    <row r="652" spans="1:5" ht="42.75">
      <c r="A652" s="224">
        <v>151142</v>
      </c>
      <c r="B652" s="224" t="s">
        <v>43497</v>
      </c>
      <c r="C652" s="218" t="s">
        <v>41</v>
      </c>
      <c r="D652" s="219">
        <v>104.43</v>
      </c>
      <c r="E652" s="219">
        <v>23.17</v>
      </c>
    </row>
    <row r="653" spans="1:5" ht="15">
      <c r="A653" s="223">
        <v>1513</v>
      </c>
      <c r="B653" s="223" t="s">
        <v>1517</v>
      </c>
      <c r="C653" s="218"/>
      <c r="D653" s="219"/>
      <c r="E653" s="219">
        <v>25.74</v>
      </c>
    </row>
    <row r="654" spans="1:5" ht="42.75">
      <c r="A654" s="224">
        <v>151301</v>
      </c>
      <c r="B654" s="224" t="s">
        <v>43498</v>
      </c>
      <c r="C654" s="218" t="s">
        <v>23</v>
      </c>
      <c r="D654" s="219">
        <v>23.18</v>
      </c>
      <c r="E654" s="219">
        <v>31.42</v>
      </c>
    </row>
    <row r="655" spans="1:5" ht="42.75">
      <c r="A655" s="224">
        <v>151302</v>
      </c>
      <c r="B655" s="224" t="s">
        <v>43499</v>
      </c>
      <c r="C655" s="218" t="s">
        <v>23</v>
      </c>
      <c r="D655" s="219">
        <v>23.18</v>
      </c>
      <c r="E655" s="219">
        <v>54.44</v>
      </c>
    </row>
    <row r="656" spans="1:5" ht="42.75">
      <c r="A656" s="224">
        <v>151303</v>
      </c>
      <c r="B656" s="224" t="s">
        <v>43500</v>
      </c>
      <c r="C656" s="218" t="s">
        <v>23</v>
      </c>
      <c r="D656" s="219">
        <v>23.18</v>
      </c>
      <c r="E656" s="219">
        <v>63.19</v>
      </c>
    </row>
    <row r="657" spans="1:5" ht="42.75">
      <c r="A657" s="224">
        <v>151304</v>
      </c>
      <c r="B657" s="224" t="s">
        <v>43501</v>
      </c>
      <c r="C657" s="218" t="s">
        <v>23</v>
      </c>
      <c r="D657" s="219">
        <v>23.18</v>
      </c>
      <c r="E657" s="219">
        <v>63.19</v>
      </c>
    </row>
    <row r="658" spans="1:5" ht="42.75">
      <c r="A658" s="224">
        <v>151305</v>
      </c>
      <c r="B658" s="224" t="s">
        <v>43502</v>
      </c>
      <c r="C658" s="218" t="s">
        <v>23</v>
      </c>
      <c r="D658" s="219">
        <v>27.57</v>
      </c>
      <c r="E658" s="219">
        <v>63.93</v>
      </c>
    </row>
    <row r="659" spans="1:5" ht="42.75">
      <c r="A659" s="224">
        <v>151306</v>
      </c>
      <c r="B659" s="224" t="s">
        <v>43503</v>
      </c>
      <c r="C659" s="218" t="s">
        <v>23</v>
      </c>
      <c r="D659" s="219">
        <v>65.209999999999994</v>
      </c>
      <c r="E659" s="219">
        <v>64.48</v>
      </c>
    </row>
    <row r="660" spans="1:5" ht="42.75">
      <c r="A660" s="224">
        <v>151307</v>
      </c>
      <c r="B660" s="224" t="s">
        <v>43504</v>
      </c>
      <c r="C660" s="218" t="s">
        <v>23</v>
      </c>
      <c r="D660" s="219">
        <v>65.209999999999994</v>
      </c>
      <c r="E660" s="219">
        <v>81.14</v>
      </c>
    </row>
    <row r="661" spans="1:5" ht="42.75">
      <c r="A661" s="224">
        <v>151308</v>
      </c>
      <c r="B661" s="224" t="s">
        <v>43505</v>
      </c>
      <c r="C661" s="218" t="s">
        <v>23</v>
      </c>
      <c r="D661" s="219">
        <v>75.19</v>
      </c>
      <c r="E661" s="219">
        <v>117.81</v>
      </c>
    </row>
    <row r="662" spans="1:5" ht="42.75">
      <c r="A662" s="224">
        <v>151309</v>
      </c>
      <c r="B662" s="224" t="s">
        <v>43506</v>
      </c>
      <c r="C662" s="218" t="s">
        <v>23</v>
      </c>
      <c r="D662" s="219">
        <v>88.64</v>
      </c>
      <c r="E662" s="219">
        <v>89.25</v>
      </c>
    </row>
    <row r="663" spans="1:5" ht="42.75">
      <c r="A663" s="224">
        <v>151310</v>
      </c>
      <c r="B663" s="224" t="s">
        <v>43507</v>
      </c>
      <c r="C663" s="218" t="s">
        <v>23</v>
      </c>
      <c r="D663" s="219">
        <v>94.71</v>
      </c>
      <c r="E663" s="219">
        <v>89.25</v>
      </c>
    </row>
    <row r="664" spans="1:5" ht="42.75">
      <c r="A664" s="224">
        <v>151311</v>
      </c>
      <c r="B664" s="224" t="s">
        <v>43508</v>
      </c>
      <c r="C664" s="218" t="s">
        <v>23</v>
      </c>
      <c r="D664" s="219">
        <v>94.71</v>
      </c>
      <c r="E664" s="219">
        <v>89.25</v>
      </c>
    </row>
    <row r="665" spans="1:5" ht="42.75">
      <c r="A665" s="224">
        <v>151313</v>
      </c>
      <c r="B665" s="224" t="s">
        <v>43509</v>
      </c>
      <c r="C665" s="218" t="s">
        <v>23</v>
      </c>
      <c r="D665" s="219">
        <v>231.88</v>
      </c>
      <c r="E665" s="219">
        <v>115.57</v>
      </c>
    </row>
    <row r="666" spans="1:5" ht="42.75">
      <c r="A666" s="224">
        <v>151314</v>
      </c>
      <c r="B666" s="224" t="s">
        <v>43510</v>
      </c>
      <c r="C666" s="218" t="s">
        <v>23</v>
      </c>
      <c r="D666" s="219">
        <v>376.05</v>
      </c>
      <c r="E666" s="219">
        <v>156.19</v>
      </c>
    </row>
    <row r="667" spans="1:5" ht="42.75">
      <c r="A667" s="224">
        <v>151316</v>
      </c>
      <c r="B667" s="224" t="s">
        <v>43511</v>
      </c>
      <c r="C667" s="218" t="s">
        <v>23</v>
      </c>
      <c r="D667" s="219">
        <v>176.55</v>
      </c>
      <c r="E667" s="219">
        <v>360.09</v>
      </c>
    </row>
    <row r="668" spans="1:5" ht="42.75">
      <c r="A668" s="224">
        <v>151317</v>
      </c>
      <c r="B668" s="224" t="s">
        <v>43512</v>
      </c>
      <c r="C668" s="218" t="s">
        <v>23</v>
      </c>
      <c r="D668" s="219">
        <v>27.57</v>
      </c>
      <c r="E668" s="219">
        <v>477.39</v>
      </c>
    </row>
    <row r="669" spans="1:5" ht="42.75">
      <c r="A669" s="224">
        <v>151318</v>
      </c>
      <c r="B669" s="224" t="s">
        <v>43513</v>
      </c>
      <c r="C669" s="218" t="s">
        <v>23</v>
      </c>
      <c r="D669" s="219">
        <v>28.92</v>
      </c>
      <c r="E669" s="219">
        <v>584.61</v>
      </c>
    </row>
    <row r="670" spans="1:5" ht="42.75">
      <c r="A670" s="224">
        <v>151319</v>
      </c>
      <c r="B670" s="224" t="s">
        <v>43514</v>
      </c>
      <c r="C670" s="218" t="s">
        <v>23</v>
      </c>
      <c r="D670" s="219">
        <v>35.65</v>
      </c>
      <c r="E670" s="222">
        <v>1063.05</v>
      </c>
    </row>
    <row r="671" spans="1:5" ht="42.75">
      <c r="A671" s="224">
        <v>151320</v>
      </c>
      <c r="B671" s="224" t="s">
        <v>43515</v>
      </c>
      <c r="C671" s="218" t="s">
        <v>23</v>
      </c>
      <c r="D671" s="219">
        <v>55.73</v>
      </c>
      <c r="E671" s="219">
        <v>166.21</v>
      </c>
    </row>
    <row r="672" spans="1:5" ht="42.75">
      <c r="A672" s="224">
        <v>151321</v>
      </c>
      <c r="B672" s="224" t="s">
        <v>43516</v>
      </c>
      <c r="C672" s="218" t="s">
        <v>23</v>
      </c>
      <c r="D672" s="219">
        <v>65.209999999999994</v>
      </c>
      <c r="E672" s="219">
        <v>21.27</v>
      </c>
    </row>
    <row r="673" spans="1:5" ht="42.75">
      <c r="A673" s="224">
        <v>151322</v>
      </c>
      <c r="B673" s="224" t="s">
        <v>43517</v>
      </c>
      <c r="C673" s="218" t="s">
        <v>23</v>
      </c>
      <c r="D673" s="219">
        <v>65.209999999999994</v>
      </c>
      <c r="E673" s="219">
        <v>360.09</v>
      </c>
    </row>
    <row r="674" spans="1:5" ht="42.75">
      <c r="A674" s="224">
        <v>151323</v>
      </c>
      <c r="B674" s="224" t="s">
        <v>43518</v>
      </c>
      <c r="C674" s="218" t="s">
        <v>23</v>
      </c>
      <c r="D674" s="219">
        <v>69.989999999999995</v>
      </c>
      <c r="E674" s="219">
        <v>73.23</v>
      </c>
    </row>
    <row r="675" spans="1:5" ht="42.75">
      <c r="A675" s="224">
        <v>151324</v>
      </c>
      <c r="B675" s="224" t="s">
        <v>43519</v>
      </c>
      <c r="C675" s="218" t="s">
        <v>23</v>
      </c>
      <c r="D675" s="219">
        <v>79.510000000000005</v>
      </c>
      <c r="E675" s="219">
        <v>73.23</v>
      </c>
    </row>
    <row r="676" spans="1:5" ht="42.75">
      <c r="A676" s="224">
        <v>151325</v>
      </c>
      <c r="B676" s="224" t="s">
        <v>43520</v>
      </c>
      <c r="C676" s="218" t="s">
        <v>23</v>
      </c>
      <c r="D676" s="219">
        <v>111.78</v>
      </c>
      <c r="E676" s="219">
        <v>112.8</v>
      </c>
    </row>
    <row r="677" spans="1:5" ht="42.75">
      <c r="A677" s="224">
        <v>151326</v>
      </c>
      <c r="B677" s="224" t="s">
        <v>43521</v>
      </c>
      <c r="C677" s="218" t="s">
        <v>23</v>
      </c>
      <c r="D677" s="219">
        <v>125.08</v>
      </c>
      <c r="E677" s="219">
        <v>112.8</v>
      </c>
    </row>
    <row r="678" spans="1:5" ht="42.75">
      <c r="A678" s="224">
        <v>151327</v>
      </c>
      <c r="B678" s="224" t="s">
        <v>43522</v>
      </c>
      <c r="C678" s="218" t="s">
        <v>23</v>
      </c>
      <c r="D678" s="219">
        <v>88.64</v>
      </c>
      <c r="E678" s="219">
        <v>112.8</v>
      </c>
    </row>
    <row r="679" spans="1:5" ht="42.75">
      <c r="A679" s="224">
        <v>151328</v>
      </c>
      <c r="B679" s="224" t="s">
        <v>43523</v>
      </c>
      <c r="C679" s="218" t="s">
        <v>23</v>
      </c>
      <c r="D679" s="219">
        <v>88.64</v>
      </c>
      <c r="E679" s="219">
        <v>73.23</v>
      </c>
    </row>
    <row r="680" spans="1:5" ht="42.75">
      <c r="A680" s="224">
        <v>151329</v>
      </c>
      <c r="B680" s="224" t="s">
        <v>43524</v>
      </c>
      <c r="C680" s="218" t="s">
        <v>23</v>
      </c>
      <c r="D680" s="219">
        <v>88.64</v>
      </c>
      <c r="E680" s="219">
        <v>107.72</v>
      </c>
    </row>
    <row r="681" spans="1:5" ht="42.75">
      <c r="A681" s="224">
        <v>151330</v>
      </c>
      <c r="B681" s="224" t="s">
        <v>43525</v>
      </c>
      <c r="C681" s="218" t="s">
        <v>23</v>
      </c>
      <c r="D681" s="219">
        <v>103.8</v>
      </c>
      <c r="E681" s="219">
        <v>108.34</v>
      </c>
    </row>
    <row r="682" spans="1:5" ht="42.75">
      <c r="A682" s="224">
        <v>151331</v>
      </c>
      <c r="B682" s="224" t="s">
        <v>43526</v>
      </c>
      <c r="C682" s="218" t="s">
        <v>23</v>
      </c>
      <c r="D682" s="219">
        <v>193.26</v>
      </c>
      <c r="E682" s="219">
        <v>204.33</v>
      </c>
    </row>
    <row r="683" spans="1:5" ht="42.75">
      <c r="A683" s="224">
        <v>151332</v>
      </c>
      <c r="B683" s="224" t="s">
        <v>43527</v>
      </c>
      <c r="C683" s="218" t="s">
        <v>23</v>
      </c>
      <c r="D683" s="219">
        <v>389.1</v>
      </c>
      <c r="E683" s="219"/>
    </row>
    <row r="684" spans="1:5" ht="42.75">
      <c r="A684" s="224">
        <v>151333</v>
      </c>
      <c r="B684" s="224" t="s">
        <v>43528</v>
      </c>
      <c r="C684" s="218" t="s">
        <v>23</v>
      </c>
      <c r="D684" s="219">
        <v>504.57</v>
      </c>
      <c r="E684" s="219">
        <v>5.62</v>
      </c>
    </row>
    <row r="685" spans="1:5" ht="42.75">
      <c r="A685" s="224">
        <v>151334</v>
      </c>
      <c r="B685" s="224" t="s">
        <v>43529</v>
      </c>
      <c r="C685" s="218" t="s">
        <v>23</v>
      </c>
      <c r="D685" s="219">
        <v>504.57</v>
      </c>
      <c r="E685" s="219">
        <v>7.17</v>
      </c>
    </row>
    <row r="686" spans="1:5" ht="42.75">
      <c r="A686" s="224">
        <v>151335</v>
      </c>
      <c r="B686" s="224" t="s">
        <v>43530</v>
      </c>
      <c r="C686" s="218" t="s">
        <v>23</v>
      </c>
      <c r="D686" s="222">
        <v>1093.3</v>
      </c>
      <c r="E686" s="219">
        <v>9.32</v>
      </c>
    </row>
    <row r="687" spans="1:5" ht="42.75">
      <c r="A687" s="224">
        <v>151337</v>
      </c>
      <c r="B687" s="224" t="s">
        <v>43531</v>
      </c>
      <c r="C687" s="218" t="s">
        <v>23</v>
      </c>
      <c r="D687" s="219">
        <v>104.15</v>
      </c>
      <c r="E687" s="219">
        <v>11.61</v>
      </c>
    </row>
    <row r="688" spans="1:5" ht="42.75">
      <c r="A688" s="224">
        <v>151338</v>
      </c>
      <c r="B688" s="224" t="s">
        <v>43532</v>
      </c>
      <c r="C688" s="218" t="s">
        <v>23</v>
      </c>
      <c r="D688" s="219">
        <v>23.18</v>
      </c>
      <c r="E688" s="219">
        <v>17.079999999999998</v>
      </c>
    </row>
    <row r="689" spans="1:5" ht="42.75">
      <c r="A689" s="224">
        <v>151339</v>
      </c>
      <c r="B689" s="224" t="s">
        <v>43533</v>
      </c>
      <c r="C689" s="218" t="s">
        <v>23</v>
      </c>
      <c r="D689" s="219">
        <v>389.1</v>
      </c>
      <c r="E689" s="219">
        <v>25.87</v>
      </c>
    </row>
    <row r="690" spans="1:5" ht="42.75">
      <c r="A690" s="224">
        <v>151344</v>
      </c>
      <c r="B690" s="224" t="s">
        <v>43534</v>
      </c>
      <c r="C690" s="218" t="s">
        <v>23</v>
      </c>
      <c r="D690" s="219">
        <v>80.400000000000006</v>
      </c>
      <c r="E690" s="219">
        <v>33.24</v>
      </c>
    </row>
    <row r="691" spans="1:5" ht="42.75">
      <c r="A691" s="224">
        <v>151345</v>
      </c>
      <c r="B691" s="224" t="s">
        <v>43535</v>
      </c>
      <c r="C691" s="218" t="s">
        <v>23</v>
      </c>
      <c r="D691" s="219">
        <v>80.400000000000006</v>
      </c>
      <c r="E691" s="219">
        <v>36.64</v>
      </c>
    </row>
    <row r="692" spans="1:5" ht="42.75">
      <c r="A692" s="224">
        <v>151346</v>
      </c>
      <c r="B692" s="224" t="s">
        <v>43536</v>
      </c>
      <c r="C692" s="218" t="s">
        <v>23</v>
      </c>
      <c r="D692" s="219">
        <v>125.06</v>
      </c>
      <c r="E692" s="219">
        <v>19.23</v>
      </c>
    </row>
    <row r="693" spans="1:5" ht="42.75">
      <c r="A693" s="224">
        <v>151347</v>
      </c>
      <c r="B693" s="224" t="s">
        <v>43537</v>
      </c>
      <c r="C693" s="218" t="s">
        <v>23</v>
      </c>
      <c r="D693" s="219">
        <v>125.06</v>
      </c>
      <c r="E693" s="219">
        <v>8.26</v>
      </c>
    </row>
    <row r="694" spans="1:5" ht="42.75">
      <c r="A694" s="224">
        <v>151348</v>
      </c>
      <c r="B694" s="224" t="s">
        <v>43538</v>
      </c>
      <c r="C694" s="218" t="s">
        <v>23</v>
      </c>
      <c r="D694" s="219">
        <v>125.06</v>
      </c>
      <c r="E694" s="219">
        <v>10.62</v>
      </c>
    </row>
    <row r="695" spans="1:5" ht="42.75">
      <c r="A695" s="224">
        <v>151349</v>
      </c>
      <c r="B695" s="224" t="s">
        <v>43539</v>
      </c>
      <c r="C695" s="218" t="s">
        <v>23</v>
      </c>
      <c r="D695" s="219">
        <v>80.400000000000006</v>
      </c>
      <c r="E695" s="219">
        <v>12.94</v>
      </c>
    </row>
    <row r="696" spans="1:5" ht="42.75">
      <c r="A696" s="224">
        <v>151350</v>
      </c>
      <c r="B696" s="224" t="s">
        <v>43540</v>
      </c>
      <c r="C696" s="218" t="s">
        <v>23</v>
      </c>
      <c r="D696" s="219">
        <v>134.9</v>
      </c>
      <c r="E696" s="219">
        <v>18.7</v>
      </c>
    </row>
    <row r="697" spans="1:5" ht="42.75">
      <c r="A697" s="224">
        <v>151357</v>
      </c>
      <c r="B697" s="224" t="s">
        <v>43541</v>
      </c>
      <c r="C697" s="218" t="s">
        <v>23</v>
      </c>
      <c r="D697" s="219">
        <v>146.13</v>
      </c>
      <c r="E697" s="219">
        <v>25.93</v>
      </c>
    </row>
    <row r="698" spans="1:5" ht="42.75">
      <c r="A698" s="224">
        <v>151359</v>
      </c>
      <c r="B698" s="224" t="s">
        <v>43542</v>
      </c>
      <c r="C698" s="218" t="s">
        <v>23</v>
      </c>
      <c r="D698" s="219">
        <v>224.06</v>
      </c>
      <c r="E698" s="219">
        <v>38.35</v>
      </c>
    </row>
    <row r="699" spans="1:5" ht="15">
      <c r="A699" s="223">
        <v>1514</v>
      </c>
      <c r="B699" s="223" t="s">
        <v>991</v>
      </c>
      <c r="C699" s="218"/>
      <c r="D699" s="219"/>
      <c r="E699" s="219">
        <v>50.33</v>
      </c>
    </row>
    <row r="700" spans="1:5" ht="42.75">
      <c r="A700" s="224">
        <v>151401</v>
      </c>
      <c r="B700" s="224" t="s">
        <v>43543</v>
      </c>
      <c r="C700" s="218" t="s">
        <v>41</v>
      </c>
      <c r="D700" s="219">
        <v>5.87</v>
      </c>
      <c r="E700" s="219">
        <v>69.88</v>
      </c>
    </row>
    <row r="701" spans="1:5" ht="42.75">
      <c r="A701" s="224">
        <v>151402</v>
      </c>
      <c r="B701" s="224" t="s">
        <v>43544</v>
      </c>
      <c r="C701" s="218" t="s">
        <v>41</v>
      </c>
      <c r="D701" s="219">
        <v>7.11</v>
      </c>
      <c r="E701" s="219">
        <v>131.99</v>
      </c>
    </row>
    <row r="702" spans="1:5" ht="42.75">
      <c r="A702" s="224">
        <v>151403</v>
      </c>
      <c r="B702" s="224" t="s">
        <v>43545</v>
      </c>
      <c r="C702" s="218" t="s">
        <v>41</v>
      </c>
      <c r="D702" s="219">
        <v>8.56</v>
      </c>
      <c r="E702" s="219">
        <v>167.03</v>
      </c>
    </row>
    <row r="703" spans="1:5" ht="42.75">
      <c r="A703" s="224">
        <v>151404</v>
      </c>
      <c r="B703" s="224" t="s">
        <v>43546</v>
      </c>
      <c r="C703" s="218" t="s">
        <v>41</v>
      </c>
      <c r="D703" s="219">
        <v>11.24</v>
      </c>
      <c r="E703" s="219">
        <v>412.42</v>
      </c>
    </row>
    <row r="704" spans="1:5" ht="42.75">
      <c r="A704" s="224">
        <v>151405</v>
      </c>
      <c r="B704" s="224" t="s">
        <v>43547</v>
      </c>
      <c r="C704" s="218" t="s">
        <v>41</v>
      </c>
      <c r="D704" s="219">
        <v>15.93</v>
      </c>
      <c r="E704" s="219">
        <v>96.34</v>
      </c>
    </row>
    <row r="705" spans="1:5" ht="42.75">
      <c r="A705" s="224">
        <v>151406</v>
      </c>
      <c r="B705" s="224" t="s">
        <v>43548</v>
      </c>
      <c r="C705" s="218" t="s">
        <v>41</v>
      </c>
      <c r="D705" s="219">
        <v>21.92</v>
      </c>
      <c r="E705" s="219">
        <v>194.28</v>
      </c>
    </row>
    <row r="706" spans="1:5" ht="42.75">
      <c r="A706" s="224">
        <v>151407</v>
      </c>
      <c r="B706" s="224" t="s">
        <v>43549</v>
      </c>
      <c r="C706" s="218" t="s">
        <v>41</v>
      </c>
      <c r="D706" s="219">
        <v>31.47</v>
      </c>
      <c r="E706" s="219">
        <v>256.70999999999998</v>
      </c>
    </row>
    <row r="707" spans="1:5" ht="28.5">
      <c r="A707" s="224">
        <v>151413</v>
      </c>
      <c r="B707" s="224" t="s">
        <v>43550</v>
      </c>
      <c r="C707" s="218" t="s">
        <v>41</v>
      </c>
      <c r="D707" s="219">
        <v>32.03</v>
      </c>
      <c r="E707" s="219">
        <v>333.46</v>
      </c>
    </row>
    <row r="708" spans="1:5" ht="28.5">
      <c r="A708" s="224">
        <v>151414</v>
      </c>
      <c r="B708" s="224" t="s">
        <v>43551</v>
      </c>
      <c r="C708" s="218" t="s">
        <v>41</v>
      </c>
      <c r="D708" s="219">
        <v>17.670000000000002</v>
      </c>
      <c r="E708" s="219">
        <v>79.489999999999995</v>
      </c>
    </row>
    <row r="709" spans="1:5" ht="42.75">
      <c r="A709" s="224">
        <v>151417</v>
      </c>
      <c r="B709" s="224" t="s">
        <v>43552</v>
      </c>
      <c r="C709" s="218" t="s">
        <v>41</v>
      </c>
      <c r="D709" s="219">
        <v>7.94</v>
      </c>
      <c r="E709" s="219">
        <v>98.68</v>
      </c>
    </row>
    <row r="710" spans="1:5" ht="42.75">
      <c r="A710" s="224">
        <v>151418</v>
      </c>
      <c r="B710" s="224" t="s">
        <v>43553</v>
      </c>
      <c r="C710" s="218" t="s">
        <v>41</v>
      </c>
      <c r="D710" s="219">
        <v>9.9499999999999993</v>
      </c>
      <c r="E710" s="219">
        <v>31.6</v>
      </c>
    </row>
    <row r="711" spans="1:5" ht="42.75">
      <c r="A711" s="224">
        <v>151419</v>
      </c>
      <c r="B711" s="224" t="s">
        <v>43554</v>
      </c>
      <c r="C711" s="218" t="s">
        <v>41</v>
      </c>
      <c r="D711" s="219">
        <v>12.24</v>
      </c>
      <c r="E711" s="219">
        <v>16.010000000000002</v>
      </c>
    </row>
    <row r="712" spans="1:5" ht="42.75">
      <c r="A712" s="224">
        <v>151420</v>
      </c>
      <c r="B712" s="224" t="s">
        <v>43555</v>
      </c>
      <c r="C712" s="218" t="s">
        <v>41</v>
      </c>
      <c r="D712" s="219">
        <v>16.79</v>
      </c>
      <c r="E712" s="219">
        <v>22.34</v>
      </c>
    </row>
    <row r="713" spans="1:5" ht="42.75">
      <c r="A713" s="224">
        <v>151421</v>
      </c>
      <c r="B713" s="224" t="s">
        <v>43556</v>
      </c>
      <c r="C713" s="218" t="s">
        <v>41</v>
      </c>
      <c r="D713" s="219">
        <v>22.2</v>
      </c>
      <c r="E713" s="219"/>
    </row>
    <row r="714" spans="1:5" ht="42.75">
      <c r="A714" s="224">
        <v>151422</v>
      </c>
      <c r="B714" s="224" t="s">
        <v>43557</v>
      </c>
      <c r="C714" s="218" t="s">
        <v>41</v>
      </c>
      <c r="D714" s="219">
        <v>31.88</v>
      </c>
      <c r="E714" s="219">
        <v>16.420000000000002</v>
      </c>
    </row>
    <row r="715" spans="1:5" ht="42.75">
      <c r="A715" s="224">
        <v>151423</v>
      </c>
      <c r="B715" s="224" t="s">
        <v>43558</v>
      </c>
      <c r="C715" s="218" t="s">
        <v>41</v>
      </c>
      <c r="D715" s="219">
        <v>42.88</v>
      </c>
      <c r="E715" s="219">
        <v>18.079999999999998</v>
      </c>
    </row>
    <row r="716" spans="1:5" ht="42.75">
      <c r="A716" s="224">
        <v>151425</v>
      </c>
      <c r="B716" s="224" t="s">
        <v>43559</v>
      </c>
      <c r="C716" s="218" t="s">
        <v>41</v>
      </c>
      <c r="D716" s="219">
        <v>59.45</v>
      </c>
      <c r="E716" s="219">
        <v>260.74</v>
      </c>
    </row>
    <row r="717" spans="1:5" ht="42.75">
      <c r="A717" s="224">
        <v>151426</v>
      </c>
      <c r="B717" s="224" t="s">
        <v>43560</v>
      </c>
      <c r="C717" s="218" t="s">
        <v>41</v>
      </c>
      <c r="D717" s="219">
        <v>102.49</v>
      </c>
      <c r="E717" s="219">
        <v>11.66</v>
      </c>
    </row>
    <row r="718" spans="1:5" ht="42.75">
      <c r="A718" s="224">
        <v>151427</v>
      </c>
      <c r="B718" s="224" t="s">
        <v>43561</v>
      </c>
      <c r="C718" s="218" t="s">
        <v>41</v>
      </c>
      <c r="D718" s="219">
        <v>136.30000000000001</v>
      </c>
      <c r="E718" s="219">
        <v>2.48</v>
      </c>
    </row>
    <row r="719" spans="1:5" ht="42.75">
      <c r="A719" s="224">
        <v>151428</v>
      </c>
      <c r="B719" s="224" t="s">
        <v>43562</v>
      </c>
      <c r="C719" s="218" t="s">
        <v>41</v>
      </c>
      <c r="D719" s="219">
        <v>379.8</v>
      </c>
      <c r="E719" s="219">
        <v>3.2</v>
      </c>
    </row>
    <row r="720" spans="1:5" ht="42.75">
      <c r="A720" s="224">
        <v>151429</v>
      </c>
      <c r="B720" s="224" t="s">
        <v>43563</v>
      </c>
      <c r="C720" s="218" t="s">
        <v>41</v>
      </c>
      <c r="D720" s="219">
        <v>84.85</v>
      </c>
      <c r="E720" s="219">
        <v>7.22</v>
      </c>
    </row>
    <row r="721" spans="1:5" ht="42.75">
      <c r="A721" s="224">
        <v>151430</v>
      </c>
      <c r="B721" s="224" t="s">
        <v>43564</v>
      </c>
      <c r="C721" s="218" t="s">
        <v>41</v>
      </c>
      <c r="D721" s="219">
        <v>164.7</v>
      </c>
      <c r="E721" s="219">
        <v>25.05</v>
      </c>
    </row>
    <row r="722" spans="1:5" ht="42.75">
      <c r="A722" s="224">
        <v>151431</v>
      </c>
      <c r="B722" s="224" t="s">
        <v>43565</v>
      </c>
      <c r="C722" s="218" t="s">
        <v>41</v>
      </c>
      <c r="D722" s="219">
        <v>207.96</v>
      </c>
      <c r="E722" s="219">
        <v>83.8</v>
      </c>
    </row>
    <row r="723" spans="1:5" ht="42.75">
      <c r="A723" s="224">
        <v>151432</v>
      </c>
      <c r="B723" s="224" t="s">
        <v>43566</v>
      </c>
      <c r="C723" s="218" t="s">
        <v>41</v>
      </c>
      <c r="D723" s="219">
        <v>262.81</v>
      </c>
      <c r="E723" s="219">
        <v>18.14</v>
      </c>
    </row>
    <row r="724" spans="1:5" ht="42.75">
      <c r="A724" s="224">
        <v>151433</v>
      </c>
      <c r="B724" s="224" t="s">
        <v>43567</v>
      </c>
      <c r="C724" s="218" t="s">
        <v>41</v>
      </c>
      <c r="D724" s="219">
        <v>66.459999999999994</v>
      </c>
      <c r="E724" s="219"/>
    </row>
    <row r="725" spans="1:5" ht="42.75">
      <c r="A725" s="224">
        <v>151434</v>
      </c>
      <c r="B725" s="224" t="s">
        <v>43568</v>
      </c>
      <c r="C725" s="218" t="s">
        <v>41</v>
      </c>
      <c r="D725" s="219">
        <v>87.26</v>
      </c>
      <c r="E725" s="219">
        <v>11.51</v>
      </c>
    </row>
    <row r="726" spans="1:5" ht="42.75">
      <c r="A726" s="224">
        <v>151438</v>
      </c>
      <c r="B726" s="224" t="s">
        <v>43569</v>
      </c>
      <c r="C726" s="218" t="s">
        <v>41</v>
      </c>
      <c r="D726" s="219">
        <v>12.01</v>
      </c>
      <c r="E726" s="219">
        <v>17.23</v>
      </c>
    </row>
    <row r="727" spans="1:5" ht="42.75">
      <c r="A727" s="224">
        <v>151439</v>
      </c>
      <c r="B727" s="224" t="s">
        <v>43570</v>
      </c>
      <c r="C727" s="218" t="s">
        <v>41</v>
      </c>
      <c r="D727" s="219">
        <v>13.96</v>
      </c>
      <c r="E727" s="219">
        <v>25.95</v>
      </c>
    </row>
    <row r="728" spans="1:5" ht="42.75">
      <c r="A728" s="224">
        <v>151440</v>
      </c>
      <c r="B728" s="224" t="s">
        <v>43571</v>
      </c>
      <c r="C728" s="218" t="s">
        <v>41</v>
      </c>
      <c r="D728" s="219">
        <v>17.97</v>
      </c>
      <c r="E728" s="219">
        <v>21.91</v>
      </c>
    </row>
    <row r="729" spans="1:5" ht="57">
      <c r="A729" s="224">
        <v>151441</v>
      </c>
      <c r="B729" s="224" t="s">
        <v>43572</v>
      </c>
      <c r="C729" s="218" t="s">
        <v>41</v>
      </c>
      <c r="D729" s="219">
        <v>5.58</v>
      </c>
      <c r="E729" s="219">
        <v>33.369999999999997</v>
      </c>
    </row>
    <row r="730" spans="1:5" ht="57">
      <c r="A730" s="224">
        <v>151442</v>
      </c>
      <c r="B730" s="224" t="s">
        <v>43573</v>
      </c>
      <c r="C730" s="218" t="s">
        <v>41</v>
      </c>
      <c r="D730" s="219">
        <v>6.82</v>
      </c>
      <c r="E730" s="219">
        <v>48.57</v>
      </c>
    </row>
    <row r="731" spans="1:5" ht="57">
      <c r="A731" s="224">
        <v>151443</v>
      </c>
      <c r="B731" s="224" t="s">
        <v>43574</v>
      </c>
      <c r="C731" s="218" t="s">
        <v>41</v>
      </c>
      <c r="D731" s="219">
        <v>7.84</v>
      </c>
      <c r="E731" s="219"/>
    </row>
    <row r="732" spans="1:5" ht="57">
      <c r="A732" s="224">
        <v>151444</v>
      </c>
      <c r="B732" s="224" t="s">
        <v>43575</v>
      </c>
      <c r="C732" s="218" t="s">
        <v>41</v>
      </c>
      <c r="D732" s="219">
        <v>10.130000000000001</v>
      </c>
      <c r="E732" s="222">
        <v>2338</v>
      </c>
    </row>
    <row r="733" spans="1:5" ht="57">
      <c r="A733" s="224">
        <v>151445</v>
      </c>
      <c r="B733" s="224" t="s">
        <v>43576</v>
      </c>
      <c r="C733" s="218" t="s">
        <v>41</v>
      </c>
      <c r="D733" s="219">
        <v>13.58</v>
      </c>
      <c r="E733" s="222">
        <v>3086.11</v>
      </c>
    </row>
    <row r="734" spans="1:5" ht="57">
      <c r="A734" s="224">
        <v>151446</v>
      </c>
      <c r="B734" s="224" t="s">
        <v>43577</v>
      </c>
      <c r="C734" s="218" t="s">
        <v>41</v>
      </c>
      <c r="D734" s="219">
        <v>19.07</v>
      </c>
      <c r="E734" s="222">
        <v>3376.12</v>
      </c>
    </row>
    <row r="735" spans="1:5" ht="57">
      <c r="A735" s="224">
        <v>151447</v>
      </c>
      <c r="B735" s="224" t="s">
        <v>43578</v>
      </c>
      <c r="C735" s="218" t="s">
        <v>41</v>
      </c>
      <c r="D735" s="219">
        <v>26.33</v>
      </c>
      <c r="E735" s="222">
        <v>3613.98</v>
      </c>
    </row>
    <row r="736" spans="1:5" ht="15">
      <c r="A736" s="223">
        <v>1515</v>
      </c>
      <c r="B736" s="223" t="s">
        <v>1518</v>
      </c>
      <c r="C736" s="218"/>
      <c r="D736" s="219"/>
      <c r="E736" s="222">
        <v>3935.83</v>
      </c>
    </row>
    <row r="737" spans="1:5" ht="14.25">
      <c r="A737" s="224">
        <v>151503</v>
      </c>
      <c r="B737" s="224" t="s">
        <v>404</v>
      </c>
      <c r="C737" s="218" t="s">
        <v>23</v>
      </c>
      <c r="D737" s="219">
        <v>17.690000000000001</v>
      </c>
      <c r="E737" s="222">
        <v>7020.24</v>
      </c>
    </row>
    <row r="738" spans="1:5" ht="14.25">
      <c r="A738" s="224">
        <v>151504</v>
      </c>
      <c r="B738" s="224" t="s">
        <v>405</v>
      </c>
      <c r="C738" s="218" t="s">
        <v>23</v>
      </c>
      <c r="D738" s="219">
        <v>17.649999999999999</v>
      </c>
      <c r="E738" s="222">
        <v>5222.66</v>
      </c>
    </row>
    <row r="739" spans="1:5" ht="28.5">
      <c r="A739" s="224">
        <v>151506</v>
      </c>
      <c r="B739" s="224" t="s">
        <v>406</v>
      </c>
      <c r="C739" s="218" t="s">
        <v>23</v>
      </c>
      <c r="D739" s="219">
        <v>238.33</v>
      </c>
      <c r="E739" s="222">
        <v>8890.7000000000007</v>
      </c>
    </row>
    <row r="740" spans="1:5" ht="14.25">
      <c r="A740" s="224">
        <v>151507</v>
      </c>
      <c r="B740" s="224" t="s">
        <v>407</v>
      </c>
      <c r="C740" s="218" t="s">
        <v>23</v>
      </c>
      <c r="D740" s="219">
        <v>12.61</v>
      </c>
      <c r="E740" s="222">
        <v>7552.84</v>
      </c>
    </row>
    <row r="741" spans="1:5" ht="28.5">
      <c r="A741" s="224">
        <v>151508</v>
      </c>
      <c r="B741" s="224" t="s">
        <v>408</v>
      </c>
      <c r="C741" s="218" t="s">
        <v>23</v>
      </c>
      <c r="D741" s="219">
        <v>2.8</v>
      </c>
      <c r="E741" s="222">
        <v>38929.480000000003</v>
      </c>
    </row>
    <row r="742" spans="1:5" ht="28.5">
      <c r="A742" s="224">
        <v>151509</v>
      </c>
      <c r="B742" s="224" t="s">
        <v>409</v>
      </c>
      <c r="C742" s="218" t="s">
        <v>23</v>
      </c>
      <c r="D742" s="219">
        <v>3.88</v>
      </c>
      <c r="E742" s="222">
        <v>48259.81</v>
      </c>
    </row>
    <row r="743" spans="1:5" ht="28.5">
      <c r="A743" s="224">
        <v>151510</v>
      </c>
      <c r="B743" s="224" t="s">
        <v>410</v>
      </c>
      <c r="C743" s="218" t="s">
        <v>23</v>
      </c>
      <c r="D743" s="219">
        <v>7.51</v>
      </c>
      <c r="E743" s="222">
        <v>70693.960000000006</v>
      </c>
    </row>
    <row r="744" spans="1:5" ht="28.5">
      <c r="A744" s="224">
        <v>151511</v>
      </c>
      <c r="B744" s="224" t="s">
        <v>411</v>
      </c>
      <c r="C744" s="218" t="s">
        <v>23</v>
      </c>
      <c r="D744" s="219">
        <v>28.8</v>
      </c>
      <c r="E744" s="222">
        <v>90873.15</v>
      </c>
    </row>
    <row r="745" spans="1:5" ht="14.25">
      <c r="A745" s="224">
        <v>151512</v>
      </c>
      <c r="B745" s="224" t="s">
        <v>412</v>
      </c>
      <c r="C745" s="218" t="s">
        <v>23</v>
      </c>
      <c r="D745" s="219">
        <v>87.7</v>
      </c>
      <c r="E745" s="219"/>
    </row>
    <row r="746" spans="1:5" ht="28.5">
      <c r="A746" s="224">
        <v>151513</v>
      </c>
      <c r="B746" s="224" t="s">
        <v>413</v>
      </c>
      <c r="C746" s="218" t="s">
        <v>23</v>
      </c>
      <c r="D746" s="219">
        <v>28.89</v>
      </c>
      <c r="E746" s="219">
        <v>211.3</v>
      </c>
    </row>
    <row r="747" spans="1:5" ht="30">
      <c r="A747" s="223">
        <v>1516</v>
      </c>
      <c r="B747" s="223" t="s">
        <v>1507</v>
      </c>
      <c r="C747" s="218"/>
      <c r="D747" s="219"/>
      <c r="E747" s="219">
        <v>188.07</v>
      </c>
    </row>
    <row r="748" spans="1:5" ht="28.5">
      <c r="A748" s="224">
        <v>151601</v>
      </c>
      <c r="B748" s="224" t="s">
        <v>414</v>
      </c>
      <c r="C748" s="218" t="s">
        <v>41</v>
      </c>
      <c r="D748" s="219">
        <v>12.93</v>
      </c>
      <c r="E748" s="219">
        <v>214.33</v>
      </c>
    </row>
    <row r="749" spans="1:5" ht="28.5">
      <c r="A749" s="224">
        <v>151602</v>
      </c>
      <c r="B749" s="224" t="s">
        <v>415</v>
      </c>
      <c r="C749" s="218" t="s">
        <v>41</v>
      </c>
      <c r="D749" s="219">
        <v>19.38</v>
      </c>
      <c r="E749" s="219">
        <v>539.21</v>
      </c>
    </row>
    <row r="750" spans="1:5" ht="28.5">
      <c r="A750" s="224">
        <v>151603</v>
      </c>
      <c r="B750" s="224" t="s">
        <v>416</v>
      </c>
      <c r="C750" s="218" t="s">
        <v>41</v>
      </c>
      <c r="D750" s="219">
        <v>29.19</v>
      </c>
      <c r="E750" s="219">
        <v>311.22000000000003</v>
      </c>
    </row>
    <row r="751" spans="1:5" ht="28.5">
      <c r="A751" s="224">
        <v>151604</v>
      </c>
      <c r="B751" s="224" t="s">
        <v>417</v>
      </c>
      <c r="C751" s="218" t="s">
        <v>41</v>
      </c>
      <c r="D751" s="219">
        <v>24.66</v>
      </c>
      <c r="E751" s="219">
        <v>250</v>
      </c>
    </row>
    <row r="752" spans="1:5" ht="28.5">
      <c r="A752" s="224">
        <v>151605</v>
      </c>
      <c r="B752" s="224" t="s">
        <v>418</v>
      </c>
      <c r="C752" s="218" t="s">
        <v>41</v>
      </c>
      <c r="D752" s="219">
        <v>37.61</v>
      </c>
      <c r="E752" s="219">
        <v>191.31</v>
      </c>
    </row>
    <row r="753" spans="1:5" ht="28.5">
      <c r="A753" s="224">
        <v>151606</v>
      </c>
      <c r="B753" s="224" t="s">
        <v>419</v>
      </c>
      <c r="C753" s="218" t="s">
        <v>41</v>
      </c>
      <c r="D753" s="219">
        <v>54.71</v>
      </c>
      <c r="E753" s="219">
        <v>360.19</v>
      </c>
    </row>
    <row r="754" spans="1:5" ht="30">
      <c r="A754" s="223">
        <v>1517</v>
      </c>
      <c r="B754" s="223" t="s">
        <v>1519</v>
      </c>
      <c r="C754" s="218"/>
      <c r="D754" s="219"/>
      <c r="E754" s="219">
        <v>226.5</v>
      </c>
    </row>
    <row r="755" spans="1:5" ht="57">
      <c r="A755" s="224">
        <v>151701</v>
      </c>
      <c r="B755" s="224" t="s">
        <v>1520</v>
      </c>
      <c r="C755" s="218" t="s">
        <v>23</v>
      </c>
      <c r="D755" s="222">
        <v>2149.4</v>
      </c>
      <c r="E755" s="219">
        <v>251.58</v>
      </c>
    </row>
    <row r="756" spans="1:5" ht="42.75">
      <c r="A756" s="224">
        <v>151702</v>
      </c>
      <c r="B756" s="224" t="s">
        <v>1521</v>
      </c>
      <c r="C756" s="218" t="s">
        <v>23</v>
      </c>
      <c r="D756" s="222">
        <v>2908.1</v>
      </c>
      <c r="E756" s="219">
        <v>191.93</v>
      </c>
    </row>
    <row r="757" spans="1:5" ht="42.75">
      <c r="A757" s="224">
        <v>151703</v>
      </c>
      <c r="B757" s="224" t="s">
        <v>1522</v>
      </c>
      <c r="C757" s="218" t="s">
        <v>23</v>
      </c>
      <c r="D757" s="222">
        <v>3169.18</v>
      </c>
      <c r="E757" s="219">
        <v>313.33</v>
      </c>
    </row>
    <row r="758" spans="1:5" ht="42.75">
      <c r="A758" s="224">
        <v>151704</v>
      </c>
      <c r="B758" s="224" t="s">
        <v>1523</v>
      </c>
      <c r="C758" s="218" t="s">
        <v>23</v>
      </c>
      <c r="D758" s="222">
        <v>3530.11</v>
      </c>
      <c r="E758" s="219">
        <v>154.04</v>
      </c>
    </row>
    <row r="759" spans="1:5" ht="42.75">
      <c r="A759" s="224">
        <v>151705</v>
      </c>
      <c r="B759" s="224" t="s">
        <v>1524</v>
      </c>
      <c r="C759" s="218" t="s">
        <v>23</v>
      </c>
      <c r="D759" s="222">
        <v>3720.26</v>
      </c>
      <c r="E759" s="219">
        <v>272.72000000000003</v>
      </c>
    </row>
    <row r="760" spans="1:5" ht="42.75">
      <c r="A760" s="224">
        <v>151706</v>
      </c>
      <c r="B760" s="224" t="s">
        <v>7719</v>
      </c>
      <c r="C760" s="218" t="s">
        <v>23</v>
      </c>
      <c r="D760" s="222">
        <v>6208.83</v>
      </c>
      <c r="E760" s="219">
        <v>249.36</v>
      </c>
    </row>
    <row r="761" spans="1:5" ht="71.25">
      <c r="A761" s="224">
        <v>151707</v>
      </c>
      <c r="B761" s="224" t="s">
        <v>7720</v>
      </c>
      <c r="C761" s="218" t="s">
        <v>23</v>
      </c>
      <c r="D761" s="222">
        <v>4643.33</v>
      </c>
      <c r="E761" s="219">
        <v>98.84</v>
      </c>
    </row>
    <row r="762" spans="1:5" ht="42.75">
      <c r="A762" s="224">
        <v>151710</v>
      </c>
      <c r="B762" s="224" t="s">
        <v>1525</v>
      </c>
      <c r="C762" s="218" t="s">
        <v>23</v>
      </c>
      <c r="D762" s="222">
        <v>7525.19</v>
      </c>
      <c r="E762" s="219">
        <v>181.28</v>
      </c>
    </row>
    <row r="763" spans="1:5" ht="71.25">
      <c r="A763" s="224">
        <v>151711</v>
      </c>
      <c r="B763" s="224" t="s">
        <v>1526</v>
      </c>
      <c r="C763" s="218" t="s">
        <v>23</v>
      </c>
      <c r="D763" s="222">
        <v>6527.47</v>
      </c>
      <c r="E763" s="219"/>
    </row>
    <row r="764" spans="1:5" ht="71.25">
      <c r="A764" s="224">
        <v>151712</v>
      </c>
      <c r="B764" s="224" t="s">
        <v>420</v>
      </c>
      <c r="C764" s="218" t="s">
        <v>23</v>
      </c>
      <c r="D764" s="222">
        <v>38654.32</v>
      </c>
      <c r="E764" s="219">
        <v>523.79</v>
      </c>
    </row>
    <row r="765" spans="1:5" ht="85.5">
      <c r="A765" s="224">
        <v>151713</v>
      </c>
      <c r="B765" s="224" t="s">
        <v>421</v>
      </c>
      <c r="C765" s="218" t="s">
        <v>23</v>
      </c>
      <c r="D765" s="222">
        <v>48420.57</v>
      </c>
      <c r="E765" s="219">
        <v>607.15</v>
      </c>
    </row>
    <row r="766" spans="1:5" ht="85.5">
      <c r="A766" s="224">
        <v>151714</v>
      </c>
      <c r="B766" s="224" t="s">
        <v>422</v>
      </c>
      <c r="C766" s="218" t="s">
        <v>23</v>
      </c>
      <c r="D766" s="222">
        <v>73918.64</v>
      </c>
      <c r="E766" s="219">
        <v>660.16</v>
      </c>
    </row>
    <row r="767" spans="1:5" ht="85.5">
      <c r="A767" s="224">
        <v>151715</v>
      </c>
      <c r="B767" s="224" t="s">
        <v>423</v>
      </c>
      <c r="C767" s="218" t="s">
        <v>23</v>
      </c>
      <c r="D767" s="222">
        <v>90393.47</v>
      </c>
      <c r="E767" s="219">
        <v>771.25</v>
      </c>
    </row>
    <row r="768" spans="1:5" ht="15">
      <c r="A768" s="223">
        <v>1518</v>
      </c>
      <c r="B768" s="223" t="s">
        <v>1527</v>
      </c>
      <c r="C768" s="218"/>
      <c r="D768" s="219"/>
      <c r="E768" s="222">
        <v>1345.21</v>
      </c>
    </row>
    <row r="769" spans="1:5" ht="57">
      <c r="A769" s="224">
        <v>151801</v>
      </c>
      <c r="B769" s="224" t="s">
        <v>5183</v>
      </c>
      <c r="C769" s="218" t="s">
        <v>23</v>
      </c>
      <c r="D769" s="219">
        <v>217.05</v>
      </c>
      <c r="E769" s="219"/>
    </row>
    <row r="770" spans="1:5" ht="57">
      <c r="A770" s="224">
        <v>151802</v>
      </c>
      <c r="B770" s="224" t="s">
        <v>5184</v>
      </c>
      <c r="C770" s="218" t="s">
        <v>23</v>
      </c>
      <c r="D770" s="219">
        <v>193.18</v>
      </c>
      <c r="E770" s="219">
        <v>12.4</v>
      </c>
    </row>
    <row r="771" spans="1:5" ht="57">
      <c r="A771" s="224">
        <v>151803</v>
      </c>
      <c r="B771" s="224" t="s">
        <v>5185</v>
      </c>
      <c r="C771" s="218" t="s">
        <v>23</v>
      </c>
      <c r="D771" s="219">
        <v>221.19</v>
      </c>
      <c r="E771" s="219">
        <v>17.760000000000002</v>
      </c>
    </row>
    <row r="772" spans="1:5" ht="57">
      <c r="A772" s="224">
        <v>151805</v>
      </c>
      <c r="B772" s="224" t="s">
        <v>5186</v>
      </c>
      <c r="C772" s="218" t="s">
        <v>23</v>
      </c>
      <c r="D772" s="219">
        <v>540.75</v>
      </c>
      <c r="E772" s="219">
        <v>23.26</v>
      </c>
    </row>
    <row r="773" spans="1:5" ht="57">
      <c r="A773" s="224">
        <v>151806</v>
      </c>
      <c r="B773" s="224" t="s">
        <v>5187</v>
      </c>
      <c r="C773" s="218" t="s">
        <v>23</v>
      </c>
      <c r="D773" s="219">
        <v>313.94</v>
      </c>
      <c r="E773" s="219">
        <v>23.78</v>
      </c>
    </row>
    <row r="774" spans="1:5" ht="57">
      <c r="A774" s="224">
        <v>151807</v>
      </c>
      <c r="B774" s="224" t="s">
        <v>5188</v>
      </c>
      <c r="C774" s="218" t="s">
        <v>23</v>
      </c>
      <c r="D774" s="219">
        <v>255.51</v>
      </c>
      <c r="E774" s="219">
        <v>25.03</v>
      </c>
    </row>
    <row r="775" spans="1:5" ht="57">
      <c r="A775" s="224">
        <v>151809</v>
      </c>
      <c r="B775" s="224" t="s">
        <v>5189</v>
      </c>
      <c r="C775" s="218" t="s">
        <v>23</v>
      </c>
      <c r="D775" s="219">
        <v>195.86</v>
      </c>
      <c r="E775" s="219">
        <v>36.03</v>
      </c>
    </row>
    <row r="776" spans="1:5" ht="57">
      <c r="A776" s="224">
        <v>151810</v>
      </c>
      <c r="B776" s="224" t="s">
        <v>5190</v>
      </c>
      <c r="C776" s="218" t="s">
        <v>23</v>
      </c>
      <c r="D776" s="219">
        <v>371.2</v>
      </c>
      <c r="E776" s="219">
        <v>43.74</v>
      </c>
    </row>
    <row r="777" spans="1:5" ht="71.25">
      <c r="A777" s="224">
        <v>151811</v>
      </c>
      <c r="B777" s="224" t="s">
        <v>5191</v>
      </c>
      <c r="C777" s="218" t="s">
        <v>23</v>
      </c>
      <c r="D777" s="219">
        <v>232.56</v>
      </c>
      <c r="E777" s="219">
        <v>44.62</v>
      </c>
    </row>
    <row r="778" spans="1:5" ht="71.25">
      <c r="A778" s="224">
        <v>151812</v>
      </c>
      <c r="B778" s="224" t="s">
        <v>5192</v>
      </c>
      <c r="C778" s="218" t="s">
        <v>23</v>
      </c>
      <c r="D778" s="219">
        <v>257.49</v>
      </c>
      <c r="E778" s="219">
        <v>53.64</v>
      </c>
    </row>
    <row r="779" spans="1:5" ht="57">
      <c r="A779" s="224">
        <v>151813</v>
      </c>
      <c r="B779" s="224" t="s">
        <v>5193</v>
      </c>
      <c r="C779" s="218" t="s">
        <v>23</v>
      </c>
      <c r="D779" s="219">
        <v>200.26</v>
      </c>
      <c r="E779" s="219">
        <v>79.790000000000006</v>
      </c>
    </row>
    <row r="780" spans="1:5" ht="57">
      <c r="A780" s="224">
        <v>151814</v>
      </c>
      <c r="B780" s="224" t="s">
        <v>424</v>
      </c>
      <c r="C780" s="218" t="s">
        <v>23</v>
      </c>
      <c r="D780" s="219">
        <v>323.20999999999998</v>
      </c>
      <c r="E780" s="219">
        <v>84.35</v>
      </c>
    </row>
    <row r="781" spans="1:5" ht="57">
      <c r="A781" s="224">
        <v>151815</v>
      </c>
      <c r="B781" s="224" t="s">
        <v>5194</v>
      </c>
      <c r="C781" s="218" t="s">
        <v>23</v>
      </c>
      <c r="D781" s="219">
        <v>158.83000000000001</v>
      </c>
      <c r="E781" s="219">
        <v>92.95</v>
      </c>
    </row>
    <row r="782" spans="1:5" ht="57">
      <c r="A782" s="224">
        <v>151816</v>
      </c>
      <c r="B782" s="224" t="s">
        <v>5195</v>
      </c>
      <c r="C782" s="218" t="s">
        <v>23</v>
      </c>
      <c r="D782" s="219">
        <v>278.49</v>
      </c>
      <c r="E782" s="219">
        <v>96.89</v>
      </c>
    </row>
    <row r="783" spans="1:5" ht="71.25">
      <c r="A783" s="224">
        <v>151817</v>
      </c>
      <c r="B783" s="224" t="s">
        <v>425</v>
      </c>
      <c r="C783" s="218" t="s">
        <v>23</v>
      </c>
      <c r="D783" s="219">
        <v>262.89999999999998</v>
      </c>
      <c r="E783" s="219">
        <v>102.95</v>
      </c>
    </row>
    <row r="784" spans="1:5" ht="57">
      <c r="A784" s="224">
        <v>151819</v>
      </c>
      <c r="B784" s="224" t="s">
        <v>5196</v>
      </c>
      <c r="C784" s="218" t="s">
        <v>23</v>
      </c>
      <c r="D784" s="219">
        <v>105.94</v>
      </c>
      <c r="E784" s="219">
        <v>352.1</v>
      </c>
    </row>
    <row r="785" spans="1:5" ht="71.25">
      <c r="A785" s="224">
        <v>151820</v>
      </c>
      <c r="B785" s="224" t="s">
        <v>43579</v>
      </c>
      <c r="C785" s="218" t="s">
        <v>23</v>
      </c>
      <c r="D785" s="219">
        <v>185.89</v>
      </c>
      <c r="E785" s="219">
        <v>365.97</v>
      </c>
    </row>
    <row r="786" spans="1:5" ht="30">
      <c r="A786" s="223">
        <v>1519</v>
      </c>
      <c r="B786" s="223" t="s">
        <v>1528</v>
      </c>
      <c r="C786" s="218"/>
      <c r="D786" s="219"/>
      <c r="E786" s="219">
        <v>448.67</v>
      </c>
    </row>
    <row r="787" spans="1:5" ht="85.5">
      <c r="A787" s="224">
        <v>151901</v>
      </c>
      <c r="B787" s="224" t="s">
        <v>426</v>
      </c>
      <c r="C787" s="218" t="s">
        <v>23</v>
      </c>
      <c r="D787" s="219">
        <v>504.99</v>
      </c>
      <c r="E787" s="219">
        <v>13.99</v>
      </c>
    </row>
    <row r="788" spans="1:5" ht="85.5">
      <c r="A788" s="224">
        <v>151902</v>
      </c>
      <c r="B788" s="224" t="s">
        <v>427</v>
      </c>
      <c r="C788" s="218" t="s">
        <v>23</v>
      </c>
      <c r="D788" s="219">
        <v>604.36</v>
      </c>
      <c r="E788" s="219">
        <v>24.23</v>
      </c>
    </row>
    <row r="789" spans="1:5" ht="85.5">
      <c r="A789" s="224">
        <v>151903</v>
      </c>
      <c r="B789" s="224" t="s">
        <v>428</v>
      </c>
      <c r="C789" s="218" t="s">
        <v>23</v>
      </c>
      <c r="D789" s="219">
        <v>698.47</v>
      </c>
      <c r="E789" s="219">
        <v>12.58</v>
      </c>
    </row>
    <row r="790" spans="1:5" ht="85.5">
      <c r="A790" s="224">
        <v>151904</v>
      </c>
      <c r="B790" s="224" t="s">
        <v>429</v>
      </c>
      <c r="C790" s="218" t="s">
        <v>23</v>
      </c>
      <c r="D790" s="219">
        <v>855.34</v>
      </c>
      <c r="E790" s="219">
        <v>13.25</v>
      </c>
    </row>
    <row r="791" spans="1:5" ht="71.25">
      <c r="A791" s="224">
        <v>151905</v>
      </c>
      <c r="B791" s="224" t="s">
        <v>430</v>
      </c>
      <c r="C791" s="218" t="s">
        <v>23</v>
      </c>
      <c r="D791" s="219">
        <v>951.07</v>
      </c>
      <c r="E791" s="219">
        <v>15.87</v>
      </c>
    </row>
    <row r="792" spans="1:5" ht="15">
      <c r="A792" s="223">
        <v>1520</v>
      </c>
      <c r="B792" s="223" t="s">
        <v>1529</v>
      </c>
      <c r="C792" s="218"/>
      <c r="D792" s="219"/>
      <c r="E792" s="219">
        <v>28.43</v>
      </c>
    </row>
    <row r="793" spans="1:5" ht="28.5">
      <c r="A793" s="224">
        <v>152001</v>
      </c>
      <c r="B793" s="224" t="s">
        <v>43580</v>
      </c>
      <c r="C793" s="218" t="s">
        <v>23</v>
      </c>
      <c r="D793" s="219">
        <v>12.99</v>
      </c>
      <c r="E793" s="219">
        <v>30.32</v>
      </c>
    </row>
    <row r="794" spans="1:5" ht="28.5">
      <c r="A794" s="224">
        <v>152002</v>
      </c>
      <c r="B794" s="224" t="s">
        <v>43581</v>
      </c>
      <c r="C794" s="218" t="s">
        <v>23</v>
      </c>
      <c r="D794" s="219">
        <v>13.38</v>
      </c>
      <c r="E794" s="219">
        <v>35.83</v>
      </c>
    </row>
    <row r="795" spans="1:5" ht="28.5">
      <c r="A795" s="224">
        <v>152003</v>
      </c>
      <c r="B795" s="224" t="s">
        <v>43582</v>
      </c>
      <c r="C795" s="218" t="s">
        <v>23</v>
      </c>
      <c r="D795" s="219">
        <v>15.68</v>
      </c>
      <c r="E795" s="219"/>
    </row>
    <row r="796" spans="1:5" ht="28.5">
      <c r="A796" s="224">
        <v>152004</v>
      </c>
      <c r="B796" s="224" t="s">
        <v>43583</v>
      </c>
      <c r="C796" s="218" t="s">
        <v>23</v>
      </c>
      <c r="D796" s="219">
        <v>16.28</v>
      </c>
      <c r="E796" s="219">
        <v>78.72</v>
      </c>
    </row>
    <row r="797" spans="1:5" ht="28.5">
      <c r="A797" s="224">
        <v>152005</v>
      </c>
      <c r="B797" s="224" t="s">
        <v>43584</v>
      </c>
      <c r="C797" s="218" t="s">
        <v>23</v>
      </c>
      <c r="D797" s="219">
        <v>19.760000000000002</v>
      </c>
      <c r="E797" s="219">
        <v>118.08</v>
      </c>
    </row>
    <row r="798" spans="1:5" ht="28.5">
      <c r="A798" s="224">
        <v>152006</v>
      </c>
      <c r="B798" s="224" t="s">
        <v>43585</v>
      </c>
      <c r="C798" s="218" t="s">
        <v>23</v>
      </c>
      <c r="D798" s="219">
        <v>19.8</v>
      </c>
      <c r="E798" s="219">
        <v>196.8</v>
      </c>
    </row>
    <row r="799" spans="1:5" ht="28.5">
      <c r="A799" s="224">
        <v>152007</v>
      </c>
      <c r="B799" s="224" t="s">
        <v>43586</v>
      </c>
      <c r="C799" s="218" t="s">
        <v>23</v>
      </c>
      <c r="D799" s="219">
        <v>27.11</v>
      </c>
      <c r="E799" s="219">
        <v>26.37</v>
      </c>
    </row>
    <row r="800" spans="1:5" ht="28.5">
      <c r="A800" s="224">
        <v>152010</v>
      </c>
      <c r="B800" s="224" t="s">
        <v>43587</v>
      </c>
      <c r="C800" s="218" t="s">
        <v>23</v>
      </c>
      <c r="D800" s="219">
        <v>27.69</v>
      </c>
      <c r="E800" s="219">
        <v>39.36</v>
      </c>
    </row>
    <row r="801" spans="1:5" ht="28.5">
      <c r="A801" s="224">
        <v>152011</v>
      </c>
      <c r="B801" s="224" t="s">
        <v>43588</v>
      </c>
      <c r="C801" s="218" t="s">
        <v>23</v>
      </c>
      <c r="D801" s="219">
        <v>36.78</v>
      </c>
      <c r="E801" s="219">
        <v>31.49</v>
      </c>
    </row>
    <row r="802" spans="1:5" ht="28.5">
      <c r="A802" s="224">
        <v>152012</v>
      </c>
      <c r="B802" s="224" t="s">
        <v>43589</v>
      </c>
      <c r="C802" s="218" t="s">
        <v>23</v>
      </c>
      <c r="D802" s="219">
        <v>41.83</v>
      </c>
      <c r="E802" s="219">
        <v>19.68</v>
      </c>
    </row>
    <row r="803" spans="1:5" ht="28.5">
      <c r="A803" s="224">
        <v>152013</v>
      </c>
      <c r="B803" s="224" t="s">
        <v>43590</v>
      </c>
      <c r="C803" s="218" t="s">
        <v>23</v>
      </c>
      <c r="D803" s="219">
        <v>48.63</v>
      </c>
      <c r="E803" s="219">
        <v>35.42</v>
      </c>
    </row>
    <row r="804" spans="1:5" ht="28.5">
      <c r="A804" s="224">
        <v>152014</v>
      </c>
      <c r="B804" s="224" t="s">
        <v>43591</v>
      </c>
      <c r="C804" s="218" t="s">
        <v>23</v>
      </c>
      <c r="D804" s="219">
        <v>58.27</v>
      </c>
      <c r="E804" s="219">
        <v>78.72</v>
      </c>
    </row>
    <row r="805" spans="1:5" ht="28.5">
      <c r="A805" s="224">
        <v>152015</v>
      </c>
      <c r="B805" s="224" t="s">
        <v>43592</v>
      </c>
      <c r="C805" s="218" t="s">
        <v>23</v>
      </c>
      <c r="D805" s="219">
        <v>61.27</v>
      </c>
      <c r="E805" s="219">
        <v>157.44</v>
      </c>
    </row>
    <row r="806" spans="1:5" ht="28.5">
      <c r="A806" s="224">
        <v>152016</v>
      </c>
      <c r="B806" s="224" t="s">
        <v>43593</v>
      </c>
      <c r="C806" s="218" t="s">
        <v>23</v>
      </c>
      <c r="D806" s="219">
        <v>70.59</v>
      </c>
      <c r="E806" s="219">
        <v>196.8</v>
      </c>
    </row>
    <row r="807" spans="1:5" ht="28.5">
      <c r="A807" s="224">
        <v>152025</v>
      </c>
      <c r="B807" s="224" t="s">
        <v>43594</v>
      </c>
      <c r="C807" s="218" t="s">
        <v>23</v>
      </c>
      <c r="D807" s="219">
        <v>244.94</v>
      </c>
      <c r="E807" s="219">
        <v>314.88</v>
      </c>
    </row>
    <row r="808" spans="1:5" ht="28.5">
      <c r="A808" s="224">
        <v>152026</v>
      </c>
      <c r="B808" s="224" t="s">
        <v>43595</v>
      </c>
      <c r="C808" s="218" t="s">
        <v>23</v>
      </c>
      <c r="D808" s="219">
        <v>256.29000000000002</v>
      </c>
      <c r="E808" s="219">
        <v>15.74</v>
      </c>
    </row>
    <row r="809" spans="1:5" ht="28.5">
      <c r="A809" s="224">
        <v>152027</v>
      </c>
      <c r="B809" s="224" t="s">
        <v>43596</v>
      </c>
      <c r="C809" s="218" t="s">
        <v>23</v>
      </c>
      <c r="D809" s="219">
        <v>261.24</v>
      </c>
      <c r="E809" s="219">
        <v>23.62</v>
      </c>
    </row>
    <row r="810" spans="1:5" ht="28.5">
      <c r="A810" s="224">
        <v>152030</v>
      </c>
      <c r="B810" s="224" t="s">
        <v>43597</v>
      </c>
      <c r="C810" s="218" t="s">
        <v>23</v>
      </c>
      <c r="D810" s="219">
        <v>14.67</v>
      </c>
      <c r="E810" s="219">
        <v>11.81</v>
      </c>
    </row>
    <row r="811" spans="1:5" ht="28.5">
      <c r="A811" s="224">
        <v>152031</v>
      </c>
      <c r="B811" s="224" t="s">
        <v>43598</v>
      </c>
      <c r="C811" s="218" t="s">
        <v>23</v>
      </c>
      <c r="D811" s="219">
        <v>22.33</v>
      </c>
      <c r="E811" s="219">
        <v>17.71</v>
      </c>
    </row>
    <row r="812" spans="1:5" ht="28.5">
      <c r="A812" s="224">
        <v>152034</v>
      </c>
      <c r="B812" s="224" t="s">
        <v>43599</v>
      </c>
      <c r="C812" s="218" t="s">
        <v>23</v>
      </c>
      <c r="D812" s="219">
        <v>15.15</v>
      </c>
      <c r="E812" s="219">
        <v>19.68</v>
      </c>
    </row>
    <row r="813" spans="1:5" ht="28.5">
      <c r="A813" s="224">
        <v>152035</v>
      </c>
      <c r="B813" s="224" t="s">
        <v>43600</v>
      </c>
      <c r="C813" s="218" t="s">
        <v>23</v>
      </c>
      <c r="D813" s="219">
        <v>15.19</v>
      </c>
      <c r="E813" s="219">
        <v>23.62</v>
      </c>
    </row>
    <row r="814" spans="1:5" ht="42.75">
      <c r="A814" s="224">
        <v>152040</v>
      </c>
      <c r="B814" s="224" t="s">
        <v>43601</v>
      </c>
      <c r="C814" s="218" t="s">
        <v>23</v>
      </c>
      <c r="D814" s="219">
        <v>10.57</v>
      </c>
      <c r="E814" s="219">
        <v>27.55</v>
      </c>
    </row>
    <row r="815" spans="1:5" ht="42.75">
      <c r="A815" s="224">
        <v>152041</v>
      </c>
      <c r="B815" s="224" t="s">
        <v>43602</v>
      </c>
      <c r="C815" s="218" t="s">
        <v>23</v>
      </c>
      <c r="D815" s="219">
        <v>12.89</v>
      </c>
      <c r="E815" s="219">
        <v>31.49</v>
      </c>
    </row>
    <row r="816" spans="1:5" ht="42.75">
      <c r="A816" s="224">
        <v>152042</v>
      </c>
      <c r="B816" s="224" t="s">
        <v>43603</v>
      </c>
      <c r="C816" s="218" t="s">
        <v>23</v>
      </c>
      <c r="D816" s="219">
        <v>19.39</v>
      </c>
      <c r="E816" s="219">
        <v>35.42</v>
      </c>
    </row>
    <row r="817" spans="1:5" ht="60">
      <c r="A817" s="223">
        <v>1522</v>
      </c>
      <c r="B817" s="223" t="s">
        <v>5754</v>
      </c>
      <c r="C817" s="218"/>
      <c r="D817" s="219"/>
      <c r="E817" s="219">
        <v>17.71</v>
      </c>
    </row>
    <row r="818" spans="1:5" ht="42.75">
      <c r="A818" s="224">
        <v>152201</v>
      </c>
      <c r="B818" s="224" t="s">
        <v>5755</v>
      </c>
      <c r="C818" s="218" t="s">
        <v>23</v>
      </c>
      <c r="D818" s="219">
        <v>88.84</v>
      </c>
      <c r="E818" s="219">
        <v>9.84</v>
      </c>
    </row>
    <row r="819" spans="1:5" ht="42.75">
      <c r="A819" s="224">
        <v>152202</v>
      </c>
      <c r="B819" s="224" t="s">
        <v>5756</v>
      </c>
      <c r="C819" s="218" t="s">
        <v>23</v>
      </c>
      <c r="D819" s="219">
        <v>133.26</v>
      </c>
      <c r="E819" s="219">
        <v>35.42</v>
      </c>
    </row>
    <row r="820" spans="1:5" ht="42.75">
      <c r="A820" s="224">
        <v>152203</v>
      </c>
      <c r="B820" s="224" t="s">
        <v>5757</v>
      </c>
      <c r="C820" s="218" t="s">
        <v>23</v>
      </c>
      <c r="D820" s="219">
        <v>222.1</v>
      </c>
      <c r="E820" s="219">
        <v>35.42</v>
      </c>
    </row>
    <row r="821" spans="1:5" ht="42.75">
      <c r="A821" s="224">
        <v>152204</v>
      </c>
      <c r="B821" s="224" t="s">
        <v>5758</v>
      </c>
      <c r="C821" s="218" t="s">
        <v>41</v>
      </c>
      <c r="D821" s="219">
        <v>29.75</v>
      </c>
      <c r="E821" s="219">
        <v>17.71</v>
      </c>
    </row>
    <row r="822" spans="1:5" ht="42.75">
      <c r="A822" s="224">
        <v>152205</v>
      </c>
      <c r="B822" s="224" t="s">
        <v>5759</v>
      </c>
      <c r="C822" s="218" t="s">
        <v>41</v>
      </c>
      <c r="D822" s="219">
        <v>44.42</v>
      </c>
      <c r="E822" s="219">
        <v>17.71</v>
      </c>
    </row>
    <row r="823" spans="1:5" ht="28.5">
      <c r="A823" s="224">
        <v>152206</v>
      </c>
      <c r="B823" s="224" t="s">
        <v>5760</v>
      </c>
      <c r="C823" s="218" t="s">
        <v>23</v>
      </c>
      <c r="D823" s="219">
        <v>35.53</v>
      </c>
      <c r="E823" s="219">
        <v>6.41</v>
      </c>
    </row>
    <row r="824" spans="1:5" ht="28.5">
      <c r="A824" s="224">
        <v>152207</v>
      </c>
      <c r="B824" s="224" t="s">
        <v>5761</v>
      </c>
      <c r="C824" s="218" t="s">
        <v>41</v>
      </c>
      <c r="D824" s="219">
        <v>22.21</v>
      </c>
      <c r="E824" s="219">
        <v>1.5</v>
      </c>
    </row>
    <row r="825" spans="1:5" ht="28.5">
      <c r="A825" s="224">
        <v>152208</v>
      </c>
      <c r="B825" s="224" t="s">
        <v>5762</v>
      </c>
      <c r="C825" s="218" t="s">
        <v>23</v>
      </c>
      <c r="D825" s="219">
        <v>39.97</v>
      </c>
      <c r="E825" s="219">
        <v>15.47</v>
      </c>
    </row>
    <row r="826" spans="1:5" ht="28.5">
      <c r="A826" s="224">
        <v>152209</v>
      </c>
      <c r="B826" s="224" t="s">
        <v>5763</v>
      </c>
      <c r="C826" s="218" t="s">
        <v>23</v>
      </c>
      <c r="D826" s="219">
        <v>88.84</v>
      </c>
      <c r="E826" s="219">
        <v>30.94</v>
      </c>
    </row>
    <row r="827" spans="1:5" ht="28.5">
      <c r="A827" s="224">
        <v>152210</v>
      </c>
      <c r="B827" s="224" t="s">
        <v>5764</v>
      </c>
      <c r="C827" s="218" t="s">
        <v>23</v>
      </c>
      <c r="D827" s="219">
        <v>177.68</v>
      </c>
      <c r="E827" s="219">
        <v>61.87</v>
      </c>
    </row>
    <row r="828" spans="1:5" ht="28.5">
      <c r="A828" s="224">
        <v>152211</v>
      </c>
      <c r="B828" s="224" t="s">
        <v>5765</v>
      </c>
      <c r="C828" s="218" t="s">
        <v>23</v>
      </c>
      <c r="D828" s="219">
        <v>222.1</v>
      </c>
      <c r="E828" s="219">
        <v>363.97</v>
      </c>
    </row>
    <row r="829" spans="1:5" ht="28.5">
      <c r="A829" s="224">
        <v>152212</v>
      </c>
      <c r="B829" s="224" t="s">
        <v>5766</v>
      </c>
      <c r="C829" s="218" t="s">
        <v>23</v>
      </c>
      <c r="D829" s="219">
        <v>355.36</v>
      </c>
      <c r="E829" s="219">
        <v>572.55999999999995</v>
      </c>
    </row>
    <row r="830" spans="1:5" ht="42.75">
      <c r="A830" s="224">
        <v>152213</v>
      </c>
      <c r="B830" s="224" t="s">
        <v>5767</v>
      </c>
      <c r="C830" s="218" t="s">
        <v>23</v>
      </c>
      <c r="D830" s="219">
        <v>17.760000000000002</v>
      </c>
      <c r="E830" s="222">
        <v>1163.8</v>
      </c>
    </row>
    <row r="831" spans="1:5" ht="42.75">
      <c r="A831" s="224">
        <v>152214</v>
      </c>
      <c r="B831" s="224" t="s">
        <v>5768</v>
      </c>
      <c r="C831" s="218" t="s">
        <v>23</v>
      </c>
      <c r="D831" s="219">
        <v>26.65</v>
      </c>
      <c r="E831" s="219">
        <v>1.97</v>
      </c>
    </row>
    <row r="832" spans="1:5" ht="28.5">
      <c r="A832" s="224">
        <v>152215</v>
      </c>
      <c r="B832" s="224" t="s">
        <v>5769</v>
      </c>
      <c r="C832" s="218" t="s">
        <v>23</v>
      </c>
      <c r="D832" s="219">
        <v>13.32</v>
      </c>
      <c r="E832" s="219">
        <v>7.87</v>
      </c>
    </row>
    <row r="833" spans="1:5" ht="28.5">
      <c r="A833" s="224">
        <v>152216</v>
      </c>
      <c r="B833" s="224" t="s">
        <v>5770</v>
      </c>
      <c r="C833" s="218" t="s">
        <v>23</v>
      </c>
      <c r="D833" s="219">
        <v>19.98</v>
      </c>
      <c r="E833" s="219"/>
    </row>
    <row r="834" spans="1:5" ht="28.5">
      <c r="A834" s="224">
        <v>152217</v>
      </c>
      <c r="B834" s="224" t="s">
        <v>5771</v>
      </c>
      <c r="C834" s="218" t="s">
        <v>23</v>
      </c>
      <c r="D834" s="219">
        <v>22.21</v>
      </c>
      <c r="E834" s="219"/>
    </row>
    <row r="835" spans="1:5" ht="28.5">
      <c r="A835" s="224">
        <v>152218</v>
      </c>
      <c r="B835" s="224" t="s">
        <v>5772</v>
      </c>
      <c r="C835" s="218" t="s">
        <v>23</v>
      </c>
      <c r="D835" s="219">
        <v>26.65</v>
      </c>
      <c r="E835" s="222">
        <v>1517.89</v>
      </c>
    </row>
    <row r="836" spans="1:5" ht="28.5">
      <c r="A836" s="224">
        <v>152219</v>
      </c>
      <c r="B836" s="224" t="s">
        <v>5773</v>
      </c>
      <c r="C836" s="218" t="s">
        <v>23</v>
      </c>
      <c r="D836" s="219">
        <v>31.09</v>
      </c>
      <c r="E836" s="219">
        <v>521.16</v>
      </c>
    </row>
    <row r="837" spans="1:5" ht="28.5">
      <c r="A837" s="224">
        <v>152220</v>
      </c>
      <c r="B837" s="224" t="s">
        <v>5774</v>
      </c>
      <c r="C837" s="218" t="s">
        <v>23</v>
      </c>
      <c r="D837" s="219">
        <v>35.53</v>
      </c>
      <c r="E837" s="219">
        <v>144.66</v>
      </c>
    </row>
    <row r="838" spans="1:5" ht="28.5">
      <c r="A838" s="224">
        <v>152221</v>
      </c>
      <c r="B838" s="224" t="s">
        <v>5775</v>
      </c>
      <c r="C838" s="218" t="s">
        <v>23</v>
      </c>
      <c r="D838" s="219">
        <v>39.97</v>
      </c>
      <c r="E838" s="219">
        <v>505.44</v>
      </c>
    </row>
    <row r="839" spans="1:5" ht="28.5">
      <c r="A839" s="224">
        <v>152222</v>
      </c>
      <c r="B839" s="224" t="s">
        <v>5776</v>
      </c>
      <c r="C839" s="218" t="s">
        <v>23</v>
      </c>
      <c r="D839" s="219">
        <v>19.98</v>
      </c>
      <c r="E839" s="222">
        <v>1100.26</v>
      </c>
    </row>
    <row r="840" spans="1:5" ht="28.5">
      <c r="A840" s="224">
        <v>152223</v>
      </c>
      <c r="B840" s="224" t="s">
        <v>5777</v>
      </c>
      <c r="C840" s="218" t="s">
        <v>23</v>
      </c>
      <c r="D840" s="219">
        <v>11.1</v>
      </c>
      <c r="E840" s="219">
        <v>29.38</v>
      </c>
    </row>
    <row r="841" spans="1:5" ht="28.5">
      <c r="A841" s="224">
        <v>152224</v>
      </c>
      <c r="B841" s="224" t="s">
        <v>5778</v>
      </c>
      <c r="C841" s="218" t="s">
        <v>23</v>
      </c>
      <c r="D841" s="219">
        <v>39.97</v>
      </c>
      <c r="E841" s="219">
        <v>55.56</v>
      </c>
    </row>
    <row r="842" spans="1:5" ht="28.5">
      <c r="A842" s="224">
        <v>152225</v>
      </c>
      <c r="B842" s="224" t="s">
        <v>5779</v>
      </c>
      <c r="C842" s="218" t="s">
        <v>23</v>
      </c>
      <c r="D842" s="219">
        <v>39.97</v>
      </c>
      <c r="E842" s="219">
        <v>837.72</v>
      </c>
    </row>
    <row r="843" spans="1:5" ht="28.5">
      <c r="A843" s="224">
        <v>152226</v>
      </c>
      <c r="B843" s="224" t="s">
        <v>5780</v>
      </c>
      <c r="C843" s="218" t="s">
        <v>23</v>
      </c>
      <c r="D843" s="219">
        <v>19.98</v>
      </c>
      <c r="E843" s="222">
        <v>1586.77</v>
      </c>
    </row>
    <row r="844" spans="1:5" ht="28.5">
      <c r="A844" s="224">
        <v>152227</v>
      </c>
      <c r="B844" s="224" t="s">
        <v>5781</v>
      </c>
      <c r="C844" s="218" t="s">
        <v>23</v>
      </c>
      <c r="D844" s="219">
        <v>19.98</v>
      </c>
      <c r="E844" s="222">
        <v>2430.2600000000002</v>
      </c>
    </row>
    <row r="845" spans="1:5" ht="28.5">
      <c r="A845" s="224">
        <v>152228</v>
      </c>
      <c r="B845" s="224" t="s">
        <v>5782</v>
      </c>
      <c r="C845" s="218" t="s">
        <v>23</v>
      </c>
      <c r="D845" s="219">
        <v>7.23</v>
      </c>
      <c r="E845" s="219">
        <v>21.66</v>
      </c>
    </row>
    <row r="846" spans="1:5" ht="28.5">
      <c r="A846" s="224">
        <v>152229</v>
      </c>
      <c r="B846" s="224" t="s">
        <v>5783</v>
      </c>
      <c r="C846" s="218" t="s">
        <v>23</v>
      </c>
      <c r="D846" s="219">
        <v>1.68</v>
      </c>
      <c r="E846" s="219">
        <v>94.37</v>
      </c>
    </row>
    <row r="847" spans="1:5" ht="28.5">
      <c r="A847" s="224">
        <v>152230</v>
      </c>
      <c r="B847" s="224" t="s">
        <v>5784</v>
      </c>
      <c r="C847" s="218" t="s">
        <v>23</v>
      </c>
      <c r="D847" s="219">
        <v>16.53</v>
      </c>
      <c r="E847" s="219">
        <v>38.08</v>
      </c>
    </row>
    <row r="848" spans="1:5" ht="28.5">
      <c r="A848" s="224">
        <v>152231</v>
      </c>
      <c r="B848" s="224" t="s">
        <v>5785</v>
      </c>
      <c r="C848" s="218" t="s">
        <v>23</v>
      </c>
      <c r="D848" s="219">
        <v>33.08</v>
      </c>
      <c r="E848" s="219"/>
    </row>
    <row r="849" spans="1:5" ht="28.5">
      <c r="A849" s="224">
        <v>152232</v>
      </c>
      <c r="B849" s="224" t="s">
        <v>5786</v>
      </c>
      <c r="C849" s="218" t="s">
        <v>23</v>
      </c>
      <c r="D849" s="219">
        <v>66.16</v>
      </c>
      <c r="E849" s="222">
        <v>8751.17</v>
      </c>
    </row>
    <row r="850" spans="1:5" ht="57">
      <c r="A850" s="224">
        <v>152233</v>
      </c>
      <c r="B850" s="224" t="s">
        <v>5787</v>
      </c>
      <c r="C850" s="218" t="s">
        <v>23</v>
      </c>
      <c r="D850" s="219">
        <v>320.77999999999997</v>
      </c>
      <c r="E850" s="222">
        <v>15551.62</v>
      </c>
    </row>
    <row r="851" spans="1:5" ht="57">
      <c r="A851" s="224">
        <v>152234</v>
      </c>
      <c r="B851" s="224" t="s">
        <v>5788</v>
      </c>
      <c r="C851" s="218" t="s">
        <v>23</v>
      </c>
      <c r="D851" s="219">
        <v>541.91999999999996</v>
      </c>
      <c r="E851" s="219"/>
    </row>
    <row r="852" spans="1:5" ht="57">
      <c r="A852" s="224">
        <v>152235</v>
      </c>
      <c r="B852" s="224" t="s">
        <v>5789</v>
      </c>
      <c r="C852" s="218" t="s">
        <v>23</v>
      </c>
      <c r="D852" s="222">
        <v>1174.1199999999999</v>
      </c>
      <c r="E852" s="219">
        <v>482.22</v>
      </c>
    </row>
    <row r="853" spans="1:5" ht="28.5">
      <c r="A853" s="224">
        <v>152236</v>
      </c>
      <c r="B853" s="224" t="s">
        <v>5790</v>
      </c>
      <c r="C853" s="218" t="s">
        <v>41</v>
      </c>
      <c r="D853" s="219">
        <v>2.21</v>
      </c>
      <c r="E853" s="219">
        <v>924.94</v>
      </c>
    </row>
    <row r="854" spans="1:5" ht="42.75">
      <c r="A854" s="224">
        <v>152238</v>
      </c>
      <c r="B854" s="224" t="s">
        <v>5791</v>
      </c>
      <c r="C854" s="218" t="s">
        <v>23</v>
      </c>
      <c r="D854" s="219">
        <v>8.8800000000000008</v>
      </c>
      <c r="E854" s="219">
        <v>98.54</v>
      </c>
    </row>
    <row r="855" spans="1:5" ht="15">
      <c r="A855" s="223">
        <v>16</v>
      </c>
      <c r="B855" s="223" t="s">
        <v>1530</v>
      </c>
      <c r="C855" s="218"/>
      <c r="D855" s="219"/>
      <c r="E855" s="219">
        <v>75.7</v>
      </c>
    </row>
    <row r="856" spans="1:5" ht="15">
      <c r="A856" s="223">
        <v>1601</v>
      </c>
      <c r="B856" s="223" t="s">
        <v>1531</v>
      </c>
      <c r="C856" s="218"/>
      <c r="D856" s="219"/>
      <c r="E856" s="219">
        <v>125.34</v>
      </c>
    </row>
    <row r="857" spans="1:5" ht="42.75">
      <c r="A857" s="224">
        <v>160105</v>
      </c>
      <c r="B857" s="224" t="s">
        <v>431</v>
      </c>
      <c r="C857" s="218" t="s">
        <v>23</v>
      </c>
      <c r="D857" s="222">
        <v>1667.4</v>
      </c>
      <c r="E857" s="219">
        <v>60.09</v>
      </c>
    </row>
    <row r="858" spans="1:5" ht="42.75">
      <c r="A858" s="224">
        <v>160106</v>
      </c>
      <c r="B858" s="224" t="s">
        <v>432</v>
      </c>
      <c r="C858" s="218" t="s">
        <v>23</v>
      </c>
      <c r="D858" s="219">
        <v>499.68</v>
      </c>
      <c r="E858" s="219">
        <v>260.74</v>
      </c>
    </row>
    <row r="859" spans="1:5" ht="28.5">
      <c r="A859" s="224">
        <v>160108</v>
      </c>
      <c r="B859" s="224" t="s">
        <v>433</v>
      </c>
      <c r="C859" s="218" t="s">
        <v>23</v>
      </c>
      <c r="D859" s="219">
        <v>144.32</v>
      </c>
      <c r="E859" s="219">
        <v>45.42</v>
      </c>
    </row>
    <row r="860" spans="1:5" ht="28.5">
      <c r="A860" s="224">
        <v>160110</v>
      </c>
      <c r="B860" s="224" t="s">
        <v>434</v>
      </c>
      <c r="C860" s="218" t="s">
        <v>23</v>
      </c>
      <c r="D860" s="219">
        <v>444.3</v>
      </c>
      <c r="E860" s="219">
        <v>58.89</v>
      </c>
    </row>
    <row r="861" spans="1:5" ht="57">
      <c r="A861" s="224">
        <v>160111</v>
      </c>
      <c r="B861" s="224" t="s">
        <v>435</v>
      </c>
      <c r="C861" s="218" t="s">
        <v>23</v>
      </c>
      <c r="D861" s="222">
        <v>1112.19</v>
      </c>
      <c r="E861" s="219">
        <v>914.18</v>
      </c>
    </row>
    <row r="862" spans="1:5" ht="28.5">
      <c r="A862" s="224">
        <v>160115</v>
      </c>
      <c r="B862" s="224" t="s">
        <v>436</v>
      </c>
      <c r="C862" s="218" t="s">
        <v>41</v>
      </c>
      <c r="D862" s="219">
        <v>27.97</v>
      </c>
      <c r="E862" s="222">
        <v>1250.07</v>
      </c>
    </row>
    <row r="863" spans="1:5" ht="14.25">
      <c r="A863" s="224">
        <v>160120</v>
      </c>
      <c r="B863" s="224" t="s">
        <v>437</v>
      </c>
      <c r="C863" s="218" t="s">
        <v>23</v>
      </c>
      <c r="D863" s="219">
        <v>79.08</v>
      </c>
      <c r="E863" s="219">
        <v>89.57</v>
      </c>
    </row>
    <row r="864" spans="1:5" ht="28.5">
      <c r="A864" s="224">
        <v>160121</v>
      </c>
      <c r="B864" s="224" t="s">
        <v>5792</v>
      </c>
      <c r="C864" s="218" t="s">
        <v>23</v>
      </c>
      <c r="D864" s="219">
        <v>700.5</v>
      </c>
      <c r="E864" s="219">
        <v>75.7</v>
      </c>
    </row>
    <row r="865" spans="1:5" ht="28.5">
      <c r="A865" s="224">
        <v>160122</v>
      </c>
      <c r="B865" s="224" t="s">
        <v>5793</v>
      </c>
      <c r="C865" s="218" t="s">
        <v>23</v>
      </c>
      <c r="D865" s="222">
        <v>1745.14</v>
      </c>
      <c r="E865" s="219">
        <v>50.87</v>
      </c>
    </row>
    <row r="866" spans="1:5" ht="28.5">
      <c r="A866" s="224">
        <v>160123</v>
      </c>
      <c r="B866" s="224" t="s">
        <v>5794</v>
      </c>
      <c r="C866" s="218" t="s">
        <v>23</v>
      </c>
      <c r="D866" s="222">
        <v>2347.09</v>
      </c>
      <c r="E866" s="219">
        <v>10.71</v>
      </c>
    </row>
    <row r="867" spans="1:5" ht="28.5">
      <c r="A867" s="224">
        <v>160124</v>
      </c>
      <c r="B867" s="224" t="s">
        <v>5795</v>
      </c>
      <c r="C867" s="218" t="s">
        <v>41</v>
      </c>
      <c r="D867" s="219">
        <v>19</v>
      </c>
      <c r="E867" s="219">
        <v>132.16</v>
      </c>
    </row>
    <row r="868" spans="1:5" ht="28.5">
      <c r="A868" s="224">
        <v>160125</v>
      </c>
      <c r="B868" s="224" t="s">
        <v>5796</v>
      </c>
      <c r="C868" s="218" t="s">
        <v>41</v>
      </c>
      <c r="D868" s="219">
        <v>101.35</v>
      </c>
      <c r="E868" s="219">
        <v>6.24</v>
      </c>
    </row>
    <row r="869" spans="1:5" ht="28.5">
      <c r="A869" s="224">
        <v>160126</v>
      </c>
      <c r="B869" s="224" t="s">
        <v>5797</v>
      </c>
      <c r="C869" s="218" t="s">
        <v>41</v>
      </c>
      <c r="D869" s="219">
        <v>45.54</v>
      </c>
      <c r="E869" s="219">
        <v>11.92</v>
      </c>
    </row>
    <row r="870" spans="1:5" ht="15">
      <c r="A870" s="223">
        <v>1602</v>
      </c>
      <c r="B870" s="223" t="s">
        <v>1532</v>
      </c>
      <c r="C870" s="218"/>
      <c r="D870" s="219"/>
      <c r="E870" s="219">
        <v>248.54</v>
      </c>
    </row>
    <row r="871" spans="1:5" ht="99.75">
      <c r="A871" s="224">
        <v>160207</v>
      </c>
      <c r="B871" s="224" t="s">
        <v>43604</v>
      </c>
      <c r="C871" s="218" t="s">
        <v>23</v>
      </c>
      <c r="D871" s="222">
        <v>10402.19</v>
      </c>
      <c r="E871" s="219">
        <v>575.75</v>
      </c>
    </row>
    <row r="872" spans="1:5" ht="99.75">
      <c r="A872" s="224">
        <v>160208</v>
      </c>
      <c r="B872" s="224" t="s">
        <v>43605</v>
      </c>
      <c r="C872" s="218" t="s">
        <v>23</v>
      </c>
      <c r="D872" s="222">
        <v>20584.03</v>
      </c>
      <c r="E872" s="219">
        <v>44.23</v>
      </c>
    </row>
    <row r="873" spans="1:5" ht="15">
      <c r="A873" s="223">
        <v>1603</v>
      </c>
      <c r="B873" s="223" t="s">
        <v>1533</v>
      </c>
      <c r="C873" s="218"/>
      <c r="D873" s="219"/>
      <c r="E873" s="219">
        <v>44.13</v>
      </c>
    </row>
    <row r="874" spans="1:5" ht="42.75">
      <c r="A874" s="224">
        <v>160303</v>
      </c>
      <c r="B874" s="224" t="s">
        <v>438</v>
      </c>
      <c r="C874" s="218" t="s">
        <v>23</v>
      </c>
      <c r="D874" s="219">
        <v>464.01</v>
      </c>
      <c r="E874" s="219">
        <v>33.06</v>
      </c>
    </row>
    <row r="875" spans="1:5" ht="71.25">
      <c r="A875" s="224">
        <v>160304</v>
      </c>
      <c r="B875" s="224" t="s">
        <v>439</v>
      </c>
      <c r="C875" s="218" t="s">
        <v>23</v>
      </c>
      <c r="D875" s="219">
        <v>879.02</v>
      </c>
      <c r="E875" s="219">
        <v>23.99</v>
      </c>
    </row>
    <row r="876" spans="1:5" ht="42.75">
      <c r="A876" s="224">
        <v>160305</v>
      </c>
      <c r="B876" s="224" t="s">
        <v>440</v>
      </c>
      <c r="C876" s="218" t="s">
        <v>41</v>
      </c>
      <c r="D876" s="219">
        <v>90.92</v>
      </c>
      <c r="E876" s="219">
        <v>12.2</v>
      </c>
    </row>
    <row r="877" spans="1:5" ht="42.75">
      <c r="A877" s="224">
        <v>160308</v>
      </c>
      <c r="B877" s="224" t="s">
        <v>441</v>
      </c>
      <c r="C877" s="218" t="s">
        <v>41</v>
      </c>
      <c r="D877" s="219">
        <v>64.33</v>
      </c>
      <c r="E877" s="219">
        <v>37.1</v>
      </c>
    </row>
    <row r="878" spans="1:5" ht="71.25">
      <c r="A878" s="224">
        <v>160309</v>
      </c>
      <c r="B878" s="224" t="s">
        <v>5227</v>
      </c>
      <c r="C878" s="218" t="s">
        <v>23</v>
      </c>
      <c r="D878" s="219">
        <v>144.1</v>
      </c>
      <c r="E878" s="219">
        <v>37.880000000000003</v>
      </c>
    </row>
    <row r="879" spans="1:5" ht="42.75">
      <c r="A879" s="224">
        <v>160310</v>
      </c>
      <c r="B879" s="224" t="s">
        <v>442</v>
      </c>
      <c r="C879" s="218" t="s">
        <v>23</v>
      </c>
      <c r="D879" s="219">
        <v>65.540000000000006</v>
      </c>
      <c r="E879" s="219">
        <v>87.84</v>
      </c>
    </row>
    <row r="880" spans="1:5" ht="28.5">
      <c r="A880" s="224">
        <v>160311</v>
      </c>
      <c r="B880" s="224" t="s">
        <v>406</v>
      </c>
      <c r="C880" s="218" t="s">
        <v>23</v>
      </c>
      <c r="D880" s="219">
        <v>238.33</v>
      </c>
      <c r="E880" s="219">
        <v>43.17</v>
      </c>
    </row>
    <row r="881" spans="1:5" ht="71.25">
      <c r="A881" s="224">
        <v>160312</v>
      </c>
      <c r="B881" s="224" t="s">
        <v>1534</v>
      </c>
      <c r="C881" s="218" t="s">
        <v>23</v>
      </c>
      <c r="D881" s="219">
        <v>57.55</v>
      </c>
      <c r="E881" s="219">
        <v>55.97</v>
      </c>
    </row>
    <row r="882" spans="1:5" ht="71.25">
      <c r="A882" s="224">
        <v>160313</v>
      </c>
      <c r="B882" s="224" t="s">
        <v>443</v>
      </c>
      <c r="C882" s="218" t="s">
        <v>23</v>
      </c>
      <c r="D882" s="219">
        <v>60.18</v>
      </c>
      <c r="E882" s="219"/>
    </row>
    <row r="883" spans="1:5" ht="85.5">
      <c r="A883" s="224">
        <v>160314</v>
      </c>
      <c r="B883" s="224" t="s">
        <v>444</v>
      </c>
      <c r="C883" s="218" t="s">
        <v>23</v>
      </c>
      <c r="D883" s="219">
        <v>899.45</v>
      </c>
      <c r="E883" s="222">
        <v>1722.8</v>
      </c>
    </row>
    <row r="884" spans="1:5" ht="85.5">
      <c r="A884" s="224">
        <v>160315</v>
      </c>
      <c r="B884" s="224" t="s">
        <v>445</v>
      </c>
      <c r="C884" s="218" t="s">
        <v>23</v>
      </c>
      <c r="D884" s="222">
        <v>1269.43</v>
      </c>
      <c r="E884" s="219">
        <v>752.46</v>
      </c>
    </row>
    <row r="885" spans="1:5" ht="42.75">
      <c r="A885" s="224">
        <v>160316</v>
      </c>
      <c r="B885" s="224" t="s">
        <v>446</v>
      </c>
      <c r="C885" s="218" t="s">
        <v>23</v>
      </c>
      <c r="D885" s="219">
        <v>92.42</v>
      </c>
      <c r="E885" s="219">
        <v>216.99</v>
      </c>
    </row>
    <row r="886" spans="1:5" ht="42.75">
      <c r="A886" s="224">
        <v>160317</v>
      </c>
      <c r="B886" s="224" t="s">
        <v>447</v>
      </c>
      <c r="C886" s="218" t="s">
        <v>41</v>
      </c>
      <c r="D886" s="219">
        <v>64.33</v>
      </c>
      <c r="E886" s="219">
        <v>235.58</v>
      </c>
    </row>
    <row r="887" spans="1:5" ht="42.75">
      <c r="A887" s="224">
        <v>160318</v>
      </c>
      <c r="B887" s="224" t="s">
        <v>448</v>
      </c>
      <c r="C887" s="218" t="s">
        <v>41</v>
      </c>
      <c r="D887" s="219">
        <v>44.45</v>
      </c>
      <c r="E887" s="219">
        <v>682.73</v>
      </c>
    </row>
    <row r="888" spans="1:5" ht="57">
      <c r="A888" s="224">
        <v>160319</v>
      </c>
      <c r="B888" s="224" t="s">
        <v>449</v>
      </c>
      <c r="C888" s="218" t="s">
        <v>23</v>
      </c>
      <c r="D888" s="219">
        <v>11.53</v>
      </c>
      <c r="E888" s="219">
        <v>215.82</v>
      </c>
    </row>
    <row r="889" spans="1:5" ht="57">
      <c r="A889" s="224">
        <v>160321</v>
      </c>
      <c r="B889" s="224" t="s">
        <v>450</v>
      </c>
      <c r="C889" s="218" t="s">
        <v>23</v>
      </c>
      <c r="D889" s="219">
        <v>156.54</v>
      </c>
      <c r="E889" s="219">
        <v>356.84</v>
      </c>
    </row>
    <row r="890" spans="1:5" ht="42.75">
      <c r="A890" s="224">
        <v>160322</v>
      </c>
      <c r="B890" s="224" t="s">
        <v>451</v>
      </c>
      <c r="C890" s="218" t="s">
        <v>23</v>
      </c>
      <c r="D890" s="219">
        <v>6.67</v>
      </c>
      <c r="E890" s="219">
        <v>25.42</v>
      </c>
    </row>
    <row r="891" spans="1:5" ht="42.75">
      <c r="A891" s="224">
        <v>160323</v>
      </c>
      <c r="B891" s="224" t="s">
        <v>452</v>
      </c>
      <c r="C891" s="218" t="s">
        <v>23</v>
      </c>
      <c r="D891" s="219">
        <v>12.07</v>
      </c>
      <c r="E891" s="219">
        <v>237.77</v>
      </c>
    </row>
    <row r="892" spans="1:5" ht="71.25">
      <c r="A892" s="224">
        <v>160324</v>
      </c>
      <c r="B892" s="224" t="s">
        <v>453</v>
      </c>
      <c r="C892" s="218" t="s">
        <v>23</v>
      </c>
      <c r="D892" s="219">
        <v>300.39</v>
      </c>
      <c r="E892" s="219">
        <v>769.07</v>
      </c>
    </row>
    <row r="893" spans="1:5" ht="71.25">
      <c r="A893" s="224">
        <v>160325</v>
      </c>
      <c r="B893" s="224" t="s">
        <v>454</v>
      </c>
      <c r="C893" s="218" t="s">
        <v>23</v>
      </c>
      <c r="D893" s="219">
        <v>672.18</v>
      </c>
      <c r="E893" s="222">
        <v>1728.54</v>
      </c>
    </row>
    <row r="894" spans="1:5" ht="42.75">
      <c r="A894" s="224">
        <v>160326</v>
      </c>
      <c r="B894" s="224" t="s">
        <v>455</v>
      </c>
      <c r="C894" s="218" t="s">
        <v>41</v>
      </c>
      <c r="D894" s="219">
        <v>37.880000000000003</v>
      </c>
      <c r="E894" s="222">
        <v>1759.7</v>
      </c>
    </row>
    <row r="895" spans="1:5" ht="57">
      <c r="A895" s="224">
        <v>160327</v>
      </c>
      <c r="B895" s="224" t="s">
        <v>456</v>
      </c>
      <c r="C895" s="218" t="s">
        <v>41</v>
      </c>
      <c r="D895" s="219">
        <v>41.21</v>
      </c>
      <c r="E895" s="222">
        <v>2494.36</v>
      </c>
    </row>
    <row r="896" spans="1:5" ht="42.75">
      <c r="A896" s="224">
        <v>160328</v>
      </c>
      <c r="B896" s="224" t="s">
        <v>457</v>
      </c>
      <c r="C896" s="218" t="s">
        <v>23</v>
      </c>
      <c r="D896" s="219">
        <v>25.48</v>
      </c>
      <c r="E896" s="219">
        <v>110.15</v>
      </c>
    </row>
    <row r="897" spans="1:5" ht="42.75">
      <c r="A897" s="224">
        <v>160329</v>
      </c>
      <c r="B897" s="224" t="s">
        <v>458</v>
      </c>
      <c r="C897" s="218" t="s">
        <v>23</v>
      </c>
      <c r="D897" s="219">
        <v>19.440000000000001</v>
      </c>
      <c r="E897" s="219">
        <v>146.55000000000001</v>
      </c>
    </row>
    <row r="898" spans="1:5" ht="71.25">
      <c r="A898" s="224">
        <v>160330</v>
      </c>
      <c r="B898" s="224" t="s">
        <v>459</v>
      </c>
      <c r="C898" s="218" t="s">
        <v>23</v>
      </c>
      <c r="D898" s="219">
        <v>13.9</v>
      </c>
      <c r="E898" s="219">
        <v>165.28</v>
      </c>
    </row>
    <row r="899" spans="1:5" ht="42.75">
      <c r="A899" s="224">
        <v>160331</v>
      </c>
      <c r="B899" s="224" t="s">
        <v>460</v>
      </c>
      <c r="C899" s="218" t="s">
        <v>23</v>
      </c>
      <c r="D899" s="219">
        <v>35.380000000000003</v>
      </c>
      <c r="E899" s="219">
        <v>235.96</v>
      </c>
    </row>
    <row r="900" spans="1:5" ht="57">
      <c r="A900" s="224">
        <v>160332</v>
      </c>
      <c r="B900" s="224" t="s">
        <v>461</v>
      </c>
      <c r="C900" s="218" t="s">
        <v>41</v>
      </c>
      <c r="D900" s="219">
        <v>36.159999999999997</v>
      </c>
      <c r="E900" s="219">
        <v>233.42</v>
      </c>
    </row>
    <row r="901" spans="1:5" ht="57">
      <c r="A901" s="224">
        <v>160333</v>
      </c>
      <c r="B901" s="224" t="s">
        <v>462</v>
      </c>
      <c r="C901" s="218" t="s">
        <v>41</v>
      </c>
      <c r="D901" s="219">
        <v>78.02</v>
      </c>
      <c r="E901" s="219">
        <v>421.14</v>
      </c>
    </row>
    <row r="902" spans="1:5" ht="42.75">
      <c r="A902" s="224">
        <v>160334</v>
      </c>
      <c r="B902" s="224" t="s">
        <v>463</v>
      </c>
      <c r="C902" s="218" t="s">
        <v>23</v>
      </c>
      <c r="D902" s="219">
        <v>36.14</v>
      </c>
      <c r="E902" s="219">
        <v>584.45000000000005</v>
      </c>
    </row>
    <row r="903" spans="1:5" ht="57">
      <c r="A903" s="224">
        <v>160335</v>
      </c>
      <c r="B903" s="224" t="s">
        <v>5228</v>
      </c>
      <c r="C903" s="218" t="s">
        <v>41</v>
      </c>
      <c r="D903" s="219">
        <v>59.03</v>
      </c>
      <c r="E903" s="222">
        <v>1043.24</v>
      </c>
    </row>
    <row r="904" spans="1:5" ht="15">
      <c r="A904" s="223">
        <v>1606</v>
      </c>
      <c r="B904" s="223" t="s">
        <v>1535</v>
      </c>
      <c r="C904" s="218"/>
      <c r="D904" s="219"/>
      <c r="E904" s="219">
        <v>84.93</v>
      </c>
    </row>
    <row r="905" spans="1:5" ht="128.25">
      <c r="A905" s="224">
        <v>160602</v>
      </c>
      <c r="B905" s="224" t="s">
        <v>43606</v>
      </c>
      <c r="C905" s="218" t="s">
        <v>23</v>
      </c>
      <c r="D905" s="222">
        <v>1785.57</v>
      </c>
      <c r="E905" s="219">
        <v>123.18</v>
      </c>
    </row>
    <row r="906" spans="1:5" ht="99.75">
      <c r="A906" s="224">
        <v>160603</v>
      </c>
      <c r="B906" s="224" t="s">
        <v>43607</v>
      </c>
      <c r="C906" s="218" t="s">
        <v>23</v>
      </c>
      <c r="D906" s="219">
        <v>870.08</v>
      </c>
      <c r="E906" s="219">
        <v>203.78</v>
      </c>
    </row>
    <row r="907" spans="1:5" ht="71.25">
      <c r="A907" s="224">
        <v>160604</v>
      </c>
      <c r="B907" s="224" t="s">
        <v>43608</v>
      </c>
      <c r="C907" s="218" t="s">
        <v>23</v>
      </c>
      <c r="D907" s="219">
        <v>249.45</v>
      </c>
      <c r="E907" s="219">
        <v>344.61</v>
      </c>
    </row>
    <row r="908" spans="1:5" ht="71.25">
      <c r="A908" s="224">
        <v>160605</v>
      </c>
      <c r="B908" s="224" t="s">
        <v>43609</v>
      </c>
      <c r="C908" s="218" t="s">
        <v>23</v>
      </c>
      <c r="D908" s="219">
        <v>235.11</v>
      </c>
      <c r="E908" s="219">
        <v>64.22</v>
      </c>
    </row>
    <row r="909" spans="1:5" ht="71.25">
      <c r="A909" s="224">
        <v>160606</v>
      </c>
      <c r="B909" s="224" t="s">
        <v>43610</v>
      </c>
      <c r="C909" s="218" t="s">
        <v>23</v>
      </c>
      <c r="D909" s="219">
        <v>785.94</v>
      </c>
      <c r="E909" s="219">
        <v>95.82</v>
      </c>
    </row>
    <row r="910" spans="1:5" ht="71.25">
      <c r="A910" s="224">
        <v>160607</v>
      </c>
      <c r="B910" s="224" t="s">
        <v>43611</v>
      </c>
      <c r="C910" s="218" t="s">
        <v>23</v>
      </c>
      <c r="D910" s="219">
        <v>237.82</v>
      </c>
      <c r="E910" s="219">
        <v>133.12</v>
      </c>
    </row>
    <row r="911" spans="1:5" ht="71.25">
      <c r="A911" s="224">
        <v>160608</v>
      </c>
      <c r="B911" s="224" t="s">
        <v>464</v>
      </c>
      <c r="C911" s="218" t="s">
        <v>23</v>
      </c>
      <c r="D911" s="219">
        <v>313.08</v>
      </c>
      <c r="E911" s="219">
        <v>221.72</v>
      </c>
    </row>
    <row r="912" spans="1:5" ht="71.25">
      <c r="A912" s="224">
        <v>160612</v>
      </c>
      <c r="B912" s="224" t="s">
        <v>43612</v>
      </c>
      <c r="C912" s="218" t="s">
        <v>23</v>
      </c>
      <c r="D912" s="219">
        <v>26.9</v>
      </c>
      <c r="E912" s="219">
        <v>63.59</v>
      </c>
    </row>
    <row r="913" spans="1:5" ht="42.75">
      <c r="A913" s="224">
        <v>160613</v>
      </c>
      <c r="B913" s="224" t="s">
        <v>465</v>
      </c>
      <c r="C913" s="218" t="s">
        <v>23</v>
      </c>
      <c r="D913" s="219">
        <v>255.17</v>
      </c>
      <c r="E913" s="219">
        <v>102.09</v>
      </c>
    </row>
    <row r="914" spans="1:5" ht="128.25">
      <c r="A914" s="224">
        <v>160625</v>
      </c>
      <c r="B914" s="224" t="s">
        <v>43613</v>
      </c>
      <c r="C914" s="218" t="s">
        <v>23</v>
      </c>
      <c r="D914" s="219">
        <v>904.43</v>
      </c>
      <c r="E914" s="219">
        <v>151.75</v>
      </c>
    </row>
    <row r="915" spans="1:5" ht="142.5">
      <c r="A915" s="224">
        <v>160626</v>
      </c>
      <c r="B915" s="224" t="s">
        <v>43614</v>
      </c>
      <c r="C915" s="218" t="s">
        <v>23</v>
      </c>
      <c r="D915" s="222">
        <v>1601.69</v>
      </c>
      <c r="E915" s="219">
        <v>249.92</v>
      </c>
    </row>
    <row r="916" spans="1:5" ht="142.5">
      <c r="A916" s="224">
        <v>160627</v>
      </c>
      <c r="B916" s="224" t="s">
        <v>43615</v>
      </c>
      <c r="C916" s="218" t="s">
        <v>23</v>
      </c>
      <c r="D916" s="222">
        <v>1585.89</v>
      </c>
      <c r="E916" s="219">
        <v>435.87</v>
      </c>
    </row>
    <row r="917" spans="1:5" ht="142.5">
      <c r="A917" s="224">
        <v>160628</v>
      </c>
      <c r="B917" s="224" t="s">
        <v>43616</v>
      </c>
      <c r="C917" s="218" t="s">
        <v>23</v>
      </c>
      <c r="D917" s="222">
        <v>1950.39</v>
      </c>
      <c r="E917" s="219">
        <v>624.69000000000005</v>
      </c>
    </row>
    <row r="918" spans="1:5" ht="71.25">
      <c r="A918" s="224">
        <v>160629</v>
      </c>
      <c r="B918" s="224" t="s">
        <v>43617</v>
      </c>
      <c r="C918" s="218" t="s">
        <v>41</v>
      </c>
      <c r="D918" s="219">
        <v>138.87</v>
      </c>
      <c r="E918" s="219">
        <v>784.75</v>
      </c>
    </row>
    <row r="919" spans="1:5" ht="71.25">
      <c r="A919" s="224">
        <v>160630</v>
      </c>
      <c r="B919" s="224" t="s">
        <v>43618</v>
      </c>
      <c r="C919" s="218" t="s">
        <v>41</v>
      </c>
      <c r="D919" s="219">
        <v>176.51</v>
      </c>
      <c r="E919" s="222">
        <v>1260.2</v>
      </c>
    </row>
    <row r="920" spans="1:5" ht="71.25">
      <c r="A920" s="224">
        <v>160631</v>
      </c>
      <c r="B920" s="224" t="s">
        <v>43619</v>
      </c>
      <c r="C920" s="218" t="s">
        <v>41</v>
      </c>
      <c r="D920" s="219">
        <v>209.65</v>
      </c>
      <c r="E920" s="219">
        <v>322.57</v>
      </c>
    </row>
    <row r="921" spans="1:5" ht="71.25">
      <c r="A921" s="224">
        <v>160632</v>
      </c>
      <c r="B921" s="224" t="s">
        <v>43620</v>
      </c>
      <c r="C921" s="218" t="s">
        <v>41</v>
      </c>
      <c r="D921" s="219">
        <v>281.54000000000002</v>
      </c>
      <c r="E921" s="219">
        <v>417.96</v>
      </c>
    </row>
    <row r="922" spans="1:5" ht="42.75">
      <c r="A922" s="224">
        <v>160633</v>
      </c>
      <c r="B922" s="224" t="s">
        <v>43621</v>
      </c>
      <c r="C922" s="218" t="s">
        <v>23</v>
      </c>
      <c r="D922" s="219">
        <v>223.11</v>
      </c>
      <c r="E922" s="219">
        <v>640.77</v>
      </c>
    </row>
    <row r="923" spans="1:5" ht="57">
      <c r="A923" s="224">
        <v>160634</v>
      </c>
      <c r="B923" s="224" t="s">
        <v>43622</v>
      </c>
      <c r="C923" s="218" t="s">
        <v>23</v>
      </c>
      <c r="D923" s="219">
        <v>383.25</v>
      </c>
      <c r="E923" s="222">
        <v>1174.26</v>
      </c>
    </row>
    <row r="924" spans="1:5" ht="42.75">
      <c r="A924" s="224">
        <v>160635</v>
      </c>
      <c r="B924" s="224" t="s">
        <v>43623</v>
      </c>
      <c r="C924" s="218" t="s">
        <v>23</v>
      </c>
      <c r="D924" s="219">
        <v>517.02</v>
      </c>
      <c r="E924" s="219">
        <v>132.83000000000001</v>
      </c>
    </row>
    <row r="925" spans="1:5" ht="42.75">
      <c r="A925" s="224">
        <v>160636</v>
      </c>
      <c r="B925" s="224" t="s">
        <v>43624</v>
      </c>
      <c r="C925" s="218" t="s">
        <v>23</v>
      </c>
      <c r="D925" s="219">
        <v>870.47</v>
      </c>
      <c r="E925" s="219">
        <v>189.18</v>
      </c>
    </row>
    <row r="926" spans="1:5" ht="57">
      <c r="A926" s="224">
        <v>160637</v>
      </c>
      <c r="B926" s="224" t="s">
        <v>43625</v>
      </c>
      <c r="C926" s="218" t="s">
        <v>23</v>
      </c>
      <c r="D926" s="219">
        <v>88.24</v>
      </c>
      <c r="E926" s="219">
        <v>211.68</v>
      </c>
    </row>
    <row r="927" spans="1:5" ht="57">
      <c r="A927" s="224">
        <v>160638</v>
      </c>
      <c r="B927" s="224" t="s">
        <v>43626</v>
      </c>
      <c r="C927" s="218" t="s">
        <v>23</v>
      </c>
      <c r="D927" s="219">
        <v>126.71</v>
      </c>
      <c r="E927" s="219">
        <v>144.38999999999999</v>
      </c>
    </row>
    <row r="928" spans="1:5" ht="57">
      <c r="A928" s="224">
        <v>160639</v>
      </c>
      <c r="B928" s="224" t="s">
        <v>43627</v>
      </c>
      <c r="C928" s="218" t="s">
        <v>23</v>
      </c>
      <c r="D928" s="219">
        <v>190.1</v>
      </c>
      <c r="E928" s="219">
        <v>203.64</v>
      </c>
    </row>
    <row r="929" spans="1:5" ht="57">
      <c r="A929" s="224">
        <v>160640</v>
      </c>
      <c r="B929" s="224" t="s">
        <v>43628</v>
      </c>
      <c r="C929" s="218" t="s">
        <v>23</v>
      </c>
      <c r="D929" s="219">
        <v>351.71</v>
      </c>
      <c r="E929" s="219">
        <v>863.29</v>
      </c>
    </row>
    <row r="930" spans="1:5" ht="57">
      <c r="A930" s="224">
        <v>160641</v>
      </c>
      <c r="B930" s="224" t="s">
        <v>43629</v>
      </c>
      <c r="C930" s="218" t="s">
        <v>23</v>
      </c>
      <c r="D930" s="219">
        <v>77.06</v>
      </c>
      <c r="E930" s="219">
        <v>401.49</v>
      </c>
    </row>
    <row r="931" spans="1:5" ht="71.25">
      <c r="A931" s="224">
        <v>160642</v>
      </c>
      <c r="B931" s="224" t="s">
        <v>43630</v>
      </c>
      <c r="C931" s="218" t="s">
        <v>23</v>
      </c>
      <c r="D931" s="219">
        <v>101.43</v>
      </c>
      <c r="E931" s="222">
        <v>2676.65</v>
      </c>
    </row>
    <row r="932" spans="1:5" ht="57">
      <c r="A932" s="224">
        <v>160643</v>
      </c>
      <c r="B932" s="224" t="s">
        <v>43631</v>
      </c>
      <c r="C932" s="218" t="s">
        <v>23</v>
      </c>
      <c r="D932" s="219">
        <v>166.91</v>
      </c>
      <c r="E932" s="222">
        <v>2371.11</v>
      </c>
    </row>
    <row r="933" spans="1:5" ht="71.25">
      <c r="A933" s="224">
        <v>160644</v>
      </c>
      <c r="B933" s="224" t="s">
        <v>43632</v>
      </c>
      <c r="C933" s="218" t="s">
        <v>23</v>
      </c>
      <c r="D933" s="219">
        <v>296.38</v>
      </c>
      <c r="E933" s="222">
        <v>2321.56</v>
      </c>
    </row>
    <row r="934" spans="1:5" ht="57">
      <c r="A934" s="224">
        <v>160645</v>
      </c>
      <c r="B934" s="224" t="s">
        <v>43633</v>
      </c>
      <c r="C934" s="218" t="s">
        <v>23</v>
      </c>
      <c r="D934" s="219">
        <v>70.67</v>
      </c>
      <c r="E934" s="219">
        <v>131.05000000000001</v>
      </c>
    </row>
    <row r="935" spans="1:5" ht="71.25">
      <c r="A935" s="224">
        <v>160646</v>
      </c>
      <c r="B935" s="224" t="s">
        <v>43634</v>
      </c>
      <c r="C935" s="218" t="s">
        <v>23</v>
      </c>
      <c r="D935" s="219">
        <v>102.12</v>
      </c>
      <c r="E935" s="219">
        <v>186.06</v>
      </c>
    </row>
    <row r="936" spans="1:5" ht="57">
      <c r="A936" s="224">
        <v>160647</v>
      </c>
      <c r="B936" s="224" t="s">
        <v>43635</v>
      </c>
      <c r="C936" s="218" t="s">
        <v>23</v>
      </c>
      <c r="D936" s="219">
        <v>165.95</v>
      </c>
      <c r="E936" s="219">
        <v>122.03</v>
      </c>
    </row>
    <row r="937" spans="1:5" ht="71.25">
      <c r="A937" s="224">
        <v>160648</v>
      </c>
      <c r="B937" s="224" t="s">
        <v>43636</v>
      </c>
      <c r="C937" s="218" t="s">
        <v>23</v>
      </c>
      <c r="D937" s="219">
        <v>285.41000000000003</v>
      </c>
      <c r="E937" s="219"/>
    </row>
    <row r="938" spans="1:5" ht="71.25">
      <c r="A938" s="224">
        <v>160649</v>
      </c>
      <c r="B938" s="224" t="s">
        <v>43637</v>
      </c>
      <c r="C938" s="218" t="s">
        <v>23</v>
      </c>
      <c r="D938" s="219">
        <v>441.33</v>
      </c>
      <c r="E938" s="219">
        <v>6.88</v>
      </c>
    </row>
    <row r="939" spans="1:5" ht="71.25">
      <c r="A939" s="224">
        <v>160650</v>
      </c>
      <c r="B939" s="224" t="s">
        <v>43638</v>
      </c>
      <c r="C939" s="218" t="s">
        <v>23</v>
      </c>
      <c r="D939" s="219">
        <v>713.44</v>
      </c>
      <c r="E939" s="222">
        <v>2646.91</v>
      </c>
    </row>
    <row r="940" spans="1:5" ht="71.25">
      <c r="A940" s="224">
        <v>160651</v>
      </c>
      <c r="B940" s="224" t="s">
        <v>43639</v>
      </c>
      <c r="C940" s="218" t="s">
        <v>23</v>
      </c>
      <c r="D940" s="219">
        <v>978.86</v>
      </c>
      <c r="E940" s="219">
        <v>25.55</v>
      </c>
    </row>
    <row r="941" spans="1:5" ht="71.25">
      <c r="A941" s="224">
        <v>160652</v>
      </c>
      <c r="B941" s="224" t="s">
        <v>43640</v>
      </c>
      <c r="C941" s="218" t="s">
        <v>23</v>
      </c>
      <c r="D941" s="222">
        <v>1460.09</v>
      </c>
      <c r="E941" s="219">
        <v>25.42</v>
      </c>
    </row>
    <row r="942" spans="1:5" ht="57">
      <c r="A942" s="224">
        <v>160653</v>
      </c>
      <c r="B942" s="224" t="s">
        <v>43641</v>
      </c>
      <c r="C942" s="218" t="s">
        <v>23</v>
      </c>
      <c r="D942" s="219">
        <v>310.69</v>
      </c>
      <c r="E942" s="222">
        <v>1474.21</v>
      </c>
    </row>
    <row r="943" spans="1:5" ht="71.25">
      <c r="A943" s="224">
        <v>160654</v>
      </c>
      <c r="B943" s="224" t="s">
        <v>43642</v>
      </c>
      <c r="C943" s="218" t="s">
        <v>23</v>
      </c>
      <c r="D943" s="219">
        <v>518.01</v>
      </c>
      <c r="E943" s="219">
        <v>65.73</v>
      </c>
    </row>
    <row r="944" spans="1:5" ht="57">
      <c r="A944" s="224">
        <v>160655</v>
      </c>
      <c r="B944" s="224" t="s">
        <v>43643</v>
      </c>
      <c r="C944" s="218" t="s">
        <v>23</v>
      </c>
      <c r="D944" s="219">
        <v>645</v>
      </c>
      <c r="E944" s="219">
        <v>54.9</v>
      </c>
    </row>
    <row r="945" spans="1:5" ht="57">
      <c r="A945" s="224">
        <v>160656</v>
      </c>
      <c r="B945" s="224" t="s">
        <v>43644</v>
      </c>
      <c r="C945" s="218" t="s">
        <v>23</v>
      </c>
      <c r="D945" s="222">
        <v>1063.4000000000001</v>
      </c>
      <c r="E945" s="219">
        <v>238.34</v>
      </c>
    </row>
    <row r="946" spans="1:5" ht="57">
      <c r="A946" s="224">
        <v>160657</v>
      </c>
      <c r="B946" s="224" t="s">
        <v>5798</v>
      </c>
      <c r="C946" s="218" t="s">
        <v>23</v>
      </c>
      <c r="D946" s="219">
        <v>169.34</v>
      </c>
      <c r="E946" s="219">
        <v>486.08</v>
      </c>
    </row>
    <row r="947" spans="1:5" ht="57">
      <c r="A947" s="224">
        <v>160658</v>
      </c>
      <c r="B947" s="224" t="s">
        <v>5799</v>
      </c>
      <c r="C947" s="218" t="s">
        <v>23</v>
      </c>
      <c r="D947" s="219">
        <v>257.33</v>
      </c>
      <c r="E947" s="219">
        <v>79.78</v>
      </c>
    </row>
    <row r="948" spans="1:5" ht="57">
      <c r="A948" s="224">
        <v>160659</v>
      </c>
      <c r="B948" s="224" t="s">
        <v>5800</v>
      </c>
      <c r="C948" s="218" t="s">
        <v>23</v>
      </c>
      <c r="D948" s="219">
        <v>278.08</v>
      </c>
      <c r="E948" s="219">
        <v>297.16000000000003</v>
      </c>
    </row>
    <row r="949" spans="1:5" ht="42.75">
      <c r="A949" s="224">
        <v>160660</v>
      </c>
      <c r="B949" s="224" t="s">
        <v>5801</v>
      </c>
      <c r="C949" s="218" t="s">
        <v>23</v>
      </c>
      <c r="D949" s="219">
        <v>133.31</v>
      </c>
      <c r="E949" s="219">
        <v>702.32</v>
      </c>
    </row>
    <row r="950" spans="1:5" ht="42.75">
      <c r="A950" s="224">
        <v>160661</v>
      </c>
      <c r="B950" s="224" t="s">
        <v>5802</v>
      </c>
      <c r="C950" s="218" t="s">
        <v>23</v>
      </c>
      <c r="D950" s="219">
        <v>138.19999999999999</v>
      </c>
      <c r="E950" s="219">
        <v>25.01</v>
      </c>
    </row>
    <row r="951" spans="1:5" ht="42.75">
      <c r="A951" s="224">
        <v>160662</v>
      </c>
      <c r="B951" s="224" t="s">
        <v>43645</v>
      </c>
      <c r="C951" s="218" t="s">
        <v>23</v>
      </c>
      <c r="D951" s="219">
        <v>715.14</v>
      </c>
      <c r="E951" s="219"/>
    </row>
    <row r="952" spans="1:5" ht="57">
      <c r="A952" s="224">
        <v>160663</v>
      </c>
      <c r="B952" s="224" t="s">
        <v>43646</v>
      </c>
      <c r="C952" s="218" t="s">
        <v>23</v>
      </c>
      <c r="D952" s="219">
        <v>581.54999999999995</v>
      </c>
      <c r="E952" s="219">
        <v>18.62</v>
      </c>
    </row>
    <row r="953" spans="1:5" ht="142.5">
      <c r="A953" s="224">
        <v>160665</v>
      </c>
      <c r="B953" s="224" t="s">
        <v>43647</v>
      </c>
      <c r="C953" s="218" t="s">
        <v>23</v>
      </c>
      <c r="D953" s="222">
        <v>2224.2800000000002</v>
      </c>
      <c r="E953" s="219">
        <v>10.83</v>
      </c>
    </row>
    <row r="954" spans="1:5" ht="128.25">
      <c r="A954" s="224">
        <v>160671</v>
      </c>
      <c r="B954" s="224" t="s">
        <v>43648</v>
      </c>
      <c r="C954" s="218" t="s">
        <v>23</v>
      </c>
      <c r="D954" s="222">
        <v>2346.5100000000002</v>
      </c>
      <c r="E954" s="219">
        <v>3.59</v>
      </c>
    </row>
    <row r="955" spans="1:5" ht="57">
      <c r="A955" s="224">
        <v>160673</v>
      </c>
      <c r="B955" s="224" t="s">
        <v>43649</v>
      </c>
      <c r="C955" s="218" t="s">
        <v>23</v>
      </c>
      <c r="D955" s="222">
        <v>2525.54</v>
      </c>
      <c r="E955" s="219">
        <v>488.62</v>
      </c>
    </row>
    <row r="956" spans="1:5" ht="57">
      <c r="A956" s="224">
        <v>160674</v>
      </c>
      <c r="B956" s="224" t="s">
        <v>43650</v>
      </c>
      <c r="C956" s="218" t="s">
        <v>23</v>
      </c>
      <c r="D956" s="219">
        <v>124.09</v>
      </c>
      <c r="E956" s="219">
        <v>533.52</v>
      </c>
    </row>
    <row r="957" spans="1:5" ht="42.75">
      <c r="A957" s="224">
        <v>160675</v>
      </c>
      <c r="B957" s="224" t="s">
        <v>43651</v>
      </c>
      <c r="C957" s="218" t="s">
        <v>23</v>
      </c>
      <c r="D957" s="219">
        <v>146.59</v>
      </c>
      <c r="E957" s="219">
        <v>584.88</v>
      </c>
    </row>
    <row r="958" spans="1:5" ht="28.5">
      <c r="A958" s="224">
        <v>160676</v>
      </c>
      <c r="B958" s="224" t="s">
        <v>43652</v>
      </c>
      <c r="C958" s="218" t="s">
        <v>23</v>
      </c>
      <c r="D958" s="219">
        <v>97.44</v>
      </c>
      <c r="E958" s="219">
        <v>686.38</v>
      </c>
    </row>
    <row r="959" spans="1:5" ht="15">
      <c r="A959" s="223">
        <v>1607</v>
      </c>
      <c r="B959" s="223" t="s">
        <v>1536</v>
      </c>
      <c r="C959" s="218"/>
      <c r="D959" s="219"/>
      <c r="E959" s="222">
        <v>1859.45</v>
      </c>
    </row>
    <row r="960" spans="1:5" ht="42.75">
      <c r="A960" s="224">
        <v>160702</v>
      </c>
      <c r="B960" s="224" t="s">
        <v>466</v>
      </c>
      <c r="C960" s="218" t="s">
        <v>25</v>
      </c>
      <c r="D960" s="219">
        <v>7.34</v>
      </c>
      <c r="E960" s="222">
        <v>2015.15</v>
      </c>
    </row>
    <row r="961" spans="1:5" ht="42.75">
      <c r="A961" s="224">
        <v>160704</v>
      </c>
      <c r="B961" s="224" t="s">
        <v>467</v>
      </c>
      <c r="C961" s="218" t="s">
        <v>34</v>
      </c>
      <c r="D961" s="222">
        <v>2617.02</v>
      </c>
      <c r="E961" s="222">
        <v>2219.5700000000002</v>
      </c>
    </row>
    <row r="962" spans="1:5" ht="42.75">
      <c r="A962" s="224">
        <v>160707</v>
      </c>
      <c r="B962" s="224" t="s">
        <v>468</v>
      </c>
      <c r="C962" s="218" t="s">
        <v>25</v>
      </c>
      <c r="D962" s="219">
        <v>27.41</v>
      </c>
      <c r="E962" s="222">
        <v>2473.1</v>
      </c>
    </row>
    <row r="963" spans="1:5" ht="42.75">
      <c r="A963" s="224">
        <v>160708</v>
      </c>
      <c r="B963" s="224" t="s">
        <v>469</v>
      </c>
      <c r="C963" s="218" t="s">
        <v>25</v>
      </c>
      <c r="D963" s="219">
        <v>27.6</v>
      </c>
      <c r="E963" s="219">
        <v>121.68</v>
      </c>
    </row>
    <row r="964" spans="1:5" ht="28.5">
      <c r="A964" s="224">
        <v>160709</v>
      </c>
      <c r="B964" s="224" t="s">
        <v>470</v>
      </c>
      <c r="C964" s="218" t="s">
        <v>25</v>
      </c>
      <c r="D964" s="222">
        <v>1353.87</v>
      </c>
      <c r="E964" s="219">
        <v>119.03</v>
      </c>
    </row>
    <row r="965" spans="1:5" ht="71.25">
      <c r="A965" s="224">
        <v>160710</v>
      </c>
      <c r="B965" s="224" t="s">
        <v>471</v>
      </c>
      <c r="C965" s="218" t="s">
        <v>25</v>
      </c>
      <c r="D965" s="219">
        <v>74.23</v>
      </c>
      <c r="E965" s="219">
        <v>34.26</v>
      </c>
    </row>
    <row r="966" spans="1:5" ht="42.75">
      <c r="A966" s="224">
        <v>160711</v>
      </c>
      <c r="B966" s="224" t="s">
        <v>472</v>
      </c>
      <c r="C966" s="218" t="s">
        <v>25</v>
      </c>
      <c r="D966" s="219">
        <v>60.67</v>
      </c>
      <c r="E966" s="219">
        <v>45.44</v>
      </c>
    </row>
    <row r="967" spans="1:5" ht="42.75">
      <c r="A967" s="224">
        <v>160712</v>
      </c>
      <c r="B967" s="224" t="s">
        <v>473</v>
      </c>
      <c r="C967" s="218" t="s">
        <v>25</v>
      </c>
      <c r="D967" s="219">
        <v>225.59</v>
      </c>
      <c r="E967" s="219">
        <v>176.04</v>
      </c>
    </row>
    <row r="968" spans="1:5" ht="57">
      <c r="A968" s="224">
        <v>160713</v>
      </c>
      <c r="B968" s="224" t="s">
        <v>474</v>
      </c>
      <c r="C968" s="218" t="s">
        <v>25</v>
      </c>
      <c r="D968" s="219">
        <v>668.41</v>
      </c>
      <c r="E968" s="219">
        <v>199.67</v>
      </c>
    </row>
    <row r="969" spans="1:5" ht="28.5">
      <c r="A969" s="224">
        <v>160714</v>
      </c>
      <c r="B969" s="224" t="s">
        <v>475</v>
      </c>
      <c r="C969" s="218" t="s">
        <v>25</v>
      </c>
      <c r="D969" s="219">
        <v>81.86</v>
      </c>
      <c r="E969" s="219">
        <v>22.03</v>
      </c>
    </row>
    <row r="970" spans="1:5" ht="85.5">
      <c r="A970" s="224">
        <v>160715</v>
      </c>
      <c r="B970" s="224" t="s">
        <v>43653</v>
      </c>
      <c r="C970" s="218" t="s">
        <v>25</v>
      </c>
      <c r="D970" s="219">
        <v>239</v>
      </c>
      <c r="E970" s="219">
        <v>26.09</v>
      </c>
    </row>
    <row r="971" spans="1:5" ht="28.5">
      <c r="A971" s="224">
        <v>160716</v>
      </c>
      <c r="B971" s="224" t="s">
        <v>476</v>
      </c>
      <c r="C971" s="218" t="s">
        <v>34</v>
      </c>
      <c r="D971" s="219">
        <v>691.88</v>
      </c>
      <c r="E971" s="219">
        <v>69.22</v>
      </c>
    </row>
    <row r="972" spans="1:5" ht="42.75">
      <c r="A972" s="224">
        <v>160718</v>
      </c>
      <c r="B972" s="224" t="s">
        <v>477</v>
      </c>
      <c r="C972" s="218" t="s">
        <v>25</v>
      </c>
      <c r="D972" s="219">
        <v>25.99</v>
      </c>
      <c r="E972" s="219">
        <v>73.08</v>
      </c>
    </row>
    <row r="973" spans="1:5" ht="15">
      <c r="A973" s="223">
        <v>1608</v>
      </c>
      <c r="B973" s="223" t="s">
        <v>5803</v>
      </c>
      <c r="C973" s="218"/>
      <c r="D973" s="219"/>
      <c r="E973" s="219">
        <v>107.16</v>
      </c>
    </row>
    <row r="974" spans="1:5" ht="28.5">
      <c r="A974" s="224">
        <v>160806</v>
      </c>
      <c r="B974" s="224" t="s">
        <v>1537</v>
      </c>
      <c r="C974" s="218" t="s">
        <v>23</v>
      </c>
      <c r="D974" s="219">
        <v>21.73</v>
      </c>
      <c r="E974" s="219">
        <v>180.67</v>
      </c>
    </row>
    <row r="975" spans="1:5" ht="14.25">
      <c r="A975" s="224">
        <v>160807</v>
      </c>
      <c r="B975" s="224" t="s">
        <v>478</v>
      </c>
      <c r="C975" s="218" t="s">
        <v>23</v>
      </c>
      <c r="D975" s="219">
        <v>11.75</v>
      </c>
      <c r="E975" s="219">
        <v>289.20999999999998</v>
      </c>
    </row>
    <row r="976" spans="1:5" ht="28.5">
      <c r="A976" s="224">
        <v>160808</v>
      </c>
      <c r="B976" s="224" t="s">
        <v>1538</v>
      </c>
      <c r="C976" s="218" t="s">
        <v>41</v>
      </c>
      <c r="D976" s="219">
        <v>4.21</v>
      </c>
      <c r="E976" s="219">
        <v>414</v>
      </c>
    </row>
    <row r="977" spans="1:5" ht="28.5">
      <c r="A977" s="224">
        <v>160809</v>
      </c>
      <c r="B977" s="224" t="s">
        <v>5804</v>
      </c>
      <c r="C977" s="218" t="s">
        <v>23</v>
      </c>
      <c r="D977" s="219">
        <v>497.48</v>
      </c>
      <c r="E977" s="219">
        <v>289.63</v>
      </c>
    </row>
    <row r="978" spans="1:5" ht="28.5">
      <c r="A978" s="224">
        <v>160810</v>
      </c>
      <c r="B978" s="224" t="s">
        <v>5805</v>
      </c>
      <c r="C978" s="218" t="s">
        <v>23</v>
      </c>
      <c r="D978" s="219">
        <v>520.05999999999995</v>
      </c>
      <c r="E978" s="219">
        <v>89.2</v>
      </c>
    </row>
    <row r="979" spans="1:5" ht="28.5">
      <c r="A979" s="224">
        <v>160811</v>
      </c>
      <c r="B979" s="224" t="s">
        <v>5806</v>
      </c>
      <c r="C979" s="218" t="s">
        <v>23</v>
      </c>
      <c r="D979" s="219">
        <v>723.73</v>
      </c>
      <c r="E979" s="219">
        <v>4.3600000000000003</v>
      </c>
    </row>
    <row r="980" spans="1:5" ht="28.5">
      <c r="A980" s="224">
        <v>160812</v>
      </c>
      <c r="B980" s="224" t="s">
        <v>5807</v>
      </c>
      <c r="C980" s="218" t="s">
        <v>23</v>
      </c>
      <c r="D980" s="219">
        <v>774.57</v>
      </c>
      <c r="E980" s="219">
        <v>286.44</v>
      </c>
    </row>
    <row r="981" spans="1:5" ht="28.5">
      <c r="A981" s="224">
        <v>160813</v>
      </c>
      <c r="B981" s="224" t="s">
        <v>5808</v>
      </c>
      <c r="C981" s="218" t="s">
        <v>23</v>
      </c>
      <c r="D981" s="222">
        <v>1846.66</v>
      </c>
      <c r="E981" s="219">
        <v>281.64999999999998</v>
      </c>
    </row>
    <row r="982" spans="1:5" ht="28.5">
      <c r="A982" s="224">
        <v>160814</v>
      </c>
      <c r="B982" s="224" t="s">
        <v>5809</v>
      </c>
      <c r="C982" s="218" t="s">
        <v>23</v>
      </c>
      <c r="D982" s="222">
        <v>1879.19</v>
      </c>
      <c r="E982" s="219">
        <v>566.85</v>
      </c>
    </row>
    <row r="983" spans="1:5" ht="28.5">
      <c r="A983" s="224">
        <v>160815</v>
      </c>
      <c r="B983" s="224" t="s">
        <v>5810</v>
      </c>
      <c r="C983" s="218" t="s">
        <v>23</v>
      </c>
      <c r="D983" s="222">
        <v>2030.04</v>
      </c>
      <c r="E983" s="219">
        <v>617.45000000000005</v>
      </c>
    </row>
    <row r="984" spans="1:5" ht="28.5">
      <c r="A984" s="224">
        <v>160816</v>
      </c>
      <c r="B984" s="224" t="s">
        <v>5811</v>
      </c>
      <c r="C984" s="218" t="s">
        <v>23</v>
      </c>
      <c r="D984" s="222">
        <v>2084.3200000000002</v>
      </c>
      <c r="E984" s="219">
        <v>16.38</v>
      </c>
    </row>
    <row r="985" spans="1:5" ht="42.75">
      <c r="A985" s="224">
        <v>160822</v>
      </c>
      <c r="B985" s="224" t="s">
        <v>5812</v>
      </c>
      <c r="C985" s="218" t="s">
        <v>23</v>
      </c>
      <c r="D985" s="219">
        <v>109.31</v>
      </c>
      <c r="E985" s="219">
        <v>21.78</v>
      </c>
    </row>
    <row r="986" spans="1:5" ht="42.75">
      <c r="A986" s="224">
        <v>160823</v>
      </c>
      <c r="B986" s="224" t="s">
        <v>5813</v>
      </c>
      <c r="C986" s="218" t="s">
        <v>23</v>
      </c>
      <c r="D986" s="219">
        <v>115.46</v>
      </c>
      <c r="E986" s="219">
        <v>27.3</v>
      </c>
    </row>
    <row r="987" spans="1:5" ht="28.5">
      <c r="A987" s="224">
        <v>160825</v>
      </c>
      <c r="B987" s="224" t="s">
        <v>5814</v>
      </c>
      <c r="C987" s="218" t="s">
        <v>23</v>
      </c>
      <c r="D987" s="219">
        <v>34.86</v>
      </c>
      <c r="E987" s="219">
        <v>39.409999999999997</v>
      </c>
    </row>
    <row r="988" spans="1:5" ht="28.5">
      <c r="A988" s="224">
        <v>160826</v>
      </c>
      <c r="B988" s="224" t="s">
        <v>5815</v>
      </c>
      <c r="C988" s="218" t="s">
        <v>23</v>
      </c>
      <c r="D988" s="219">
        <v>47.61</v>
      </c>
      <c r="E988" s="219">
        <v>5.28</v>
      </c>
    </row>
    <row r="989" spans="1:5" ht="28.5">
      <c r="A989" s="224">
        <v>160827</v>
      </c>
      <c r="B989" s="224" t="s">
        <v>5816</v>
      </c>
      <c r="C989" s="218" t="s">
        <v>23</v>
      </c>
      <c r="D989" s="219">
        <v>290.86</v>
      </c>
      <c r="E989" s="222">
        <v>1815.47</v>
      </c>
    </row>
    <row r="990" spans="1:5" ht="28.5">
      <c r="A990" s="224">
        <v>160828</v>
      </c>
      <c r="B990" s="224" t="s">
        <v>5817</v>
      </c>
      <c r="C990" s="218" t="s">
        <v>23</v>
      </c>
      <c r="D990" s="219">
        <v>345.19</v>
      </c>
      <c r="E990" s="222">
        <v>5161.3599999999997</v>
      </c>
    </row>
    <row r="991" spans="1:5" ht="28.5">
      <c r="A991" s="224">
        <v>160829</v>
      </c>
      <c r="B991" s="224" t="s">
        <v>5818</v>
      </c>
      <c r="C991" s="218" t="s">
        <v>23</v>
      </c>
      <c r="D991" s="219">
        <v>18.37</v>
      </c>
      <c r="E991" s="222">
        <v>2698.41</v>
      </c>
    </row>
    <row r="992" spans="1:5" ht="28.5">
      <c r="A992" s="224">
        <v>160830</v>
      </c>
      <c r="B992" s="224" t="s">
        <v>8690</v>
      </c>
      <c r="C992" s="218" t="s">
        <v>23</v>
      </c>
      <c r="D992" s="219">
        <v>26.82</v>
      </c>
      <c r="E992" s="222">
        <v>5440.68</v>
      </c>
    </row>
    <row r="993" spans="1:5" ht="28.5">
      <c r="A993" s="224">
        <v>160831</v>
      </c>
      <c r="B993" s="224" t="s">
        <v>5819</v>
      </c>
      <c r="C993" s="218" t="s">
        <v>23</v>
      </c>
      <c r="D993" s="219">
        <v>72.760000000000005</v>
      </c>
      <c r="E993" s="219">
        <v>38.43</v>
      </c>
    </row>
    <row r="994" spans="1:5" ht="28.5">
      <c r="A994" s="224">
        <v>160832</v>
      </c>
      <c r="B994" s="224" t="s">
        <v>8691</v>
      </c>
      <c r="C994" s="218" t="s">
        <v>23</v>
      </c>
      <c r="D994" s="219">
        <v>85.47</v>
      </c>
      <c r="E994" s="219">
        <v>25.62</v>
      </c>
    </row>
    <row r="995" spans="1:5" ht="28.5">
      <c r="A995" s="224">
        <v>160833</v>
      </c>
      <c r="B995" s="224" t="s">
        <v>5820</v>
      </c>
      <c r="C995" s="218" t="s">
        <v>23</v>
      </c>
      <c r="D995" s="219">
        <v>116.43</v>
      </c>
      <c r="E995" s="219">
        <v>26.84</v>
      </c>
    </row>
    <row r="996" spans="1:5" ht="28.5">
      <c r="A996" s="224">
        <v>160834</v>
      </c>
      <c r="B996" s="224" t="s">
        <v>5821</v>
      </c>
      <c r="C996" s="218" t="s">
        <v>23</v>
      </c>
      <c r="D996" s="219">
        <v>191.05</v>
      </c>
      <c r="E996" s="219">
        <v>21.02</v>
      </c>
    </row>
    <row r="997" spans="1:5" ht="28.5">
      <c r="A997" s="224">
        <v>160835</v>
      </c>
      <c r="B997" s="224" t="s">
        <v>5822</v>
      </c>
      <c r="C997" s="218" t="s">
        <v>23</v>
      </c>
      <c r="D997" s="219">
        <v>276.45</v>
      </c>
      <c r="E997" s="219">
        <v>31.04</v>
      </c>
    </row>
    <row r="998" spans="1:5" ht="28.5">
      <c r="A998" s="224">
        <v>160836</v>
      </c>
      <c r="B998" s="224" t="s">
        <v>5823</v>
      </c>
      <c r="C998" s="218" t="s">
        <v>23</v>
      </c>
      <c r="D998" s="219">
        <v>521.64</v>
      </c>
      <c r="E998" s="219"/>
    </row>
    <row r="999" spans="1:5" ht="28.5">
      <c r="A999" s="224">
        <v>160837</v>
      </c>
      <c r="B999" s="224" t="s">
        <v>5824</v>
      </c>
      <c r="C999" s="218" t="s">
        <v>23</v>
      </c>
      <c r="D999" s="219">
        <v>300.3</v>
      </c>
      <c r="E999" s="219">
        <v>21.77</v>
      </c>
    </row>
    <row r="1000" spans="1:5" ht="28.5">
      <c r="A1000" s="224">
        <v>160838</v>
      </c>
      <c r="B1000" s="224" t="s">
        <v>5825</v>
      </c>
      <c r="C1000" s="218" t="s">
        <v>23</v>
      </c>
      <c r="D1000" s="219">
        <v>85.35</v>
      </c>
      <c r="E1000" s="219">
        <v>29.71</v>
      </c>
    </row>
    <row r="1001" spans="1:5" ht="14.25">
      <c r="A1001" s="224">
        <v>160839</v>
      </c>
      <c r="B1001" s="224" t="s">
        <v>5826</v>
      </c>
      <c r="C1001" s="218" t="s">
        <v>41</v>
      </c>
      <c r="D1001" s="219">
        <v>5.3</v>
      </c>
      <c r="E1001" s="219">
        <v>36.75</v>
      </c>
    </row>
    <row r="1002" spans="1:5" ht="28.5">
      <c r="A1002" s="224">
        <v>160840</v>
      </c>
      <c r="B1002" s="224" t="s">
        <v>5827</v>
      </c>
      <c r="C1002" s="218" t="s">
        <v>23</v>
      </c>
      <c r="D1002" s="219">
        <v>269.55</v>
      </c>
      <c r="E1002" s="219">
        <v>48.73</v>
      </c>
    </row>
    <row r="1003" spans="1:5" ht="28.5">
      <c r="A1003" s="224">
        <v>160841</v>
      </c>
      <c r="B1003" s="224" t="s">
        <v>5828</v>
      </c>
      <c r="C1003" s="218" t="s">
        <v>23</v>
      </c>
      <c r="D1003" s="219">
        <v>269.55</v>
      </c>
      <c r="E1003" s="219">
        <v>56.82</v>
      </c>
    </row>
    <row r="1004" spans="1:5" ht="28.5">
      <c r="A1004" s="224">
        <v>160842</v>
      </c>
      <c r="B1004" s="224" t="s">
        <v>5829</v>
      </c>
      <c r="C1004" s="218" t="s">
        <v>23</v>
      </c>
      <c r="D1004" s="219">
        <v>473.35</v>
      </c>
      <c r="E1004" s="219">
        <v>70.819999999999993</v>
      </c>
    </row>
    <row r="1005" spans="1:5" ht="28.5">
      <c r="A1005" s="224">
        <v>160844</v>
      </c>
      <c r="B1005" s="224" t="s">
        <v>5830</v>
      </c>
      <c r="C1005" s="218" t="s">
        <v>23</v>
      </c>
      <c r="D1005" s="219">
        <v>623.47</v>
      </c>
      <c r="E1005" s="219">
        <v>81.98</v>
      </c>
    </row>
    <row r="1006" spans="1:5" ht="28.5">
      <c r="A1006" s="224">
        <v>160845</v>
      </c>
      <c r="B1006" s="224" t="s">
        <v>5831</v>
      </c>
      <c r="C1006" s="218" t="s">
        <v>23</v>
      </c>
      <c r="D1006" s="219">
        <v>21.93</v>
      </c>
      <c r="E1006" s="219">
        <v>100.65</v>
      </c>
    </row>
    <row r="1007" spans="1:5" ht="28.5">
      <c r="A1007" s="224">
        <v>160846</v>
      </c>
      <c r="B1007" s="224" t="s">
        <v>5832</v>
      </c>
      <c r="C1007" s="218" t="s">
        <v>23</v>
      </c>
      <c r="D1007" s="219">
        <v>42.05</v>
      </c>
      <c r="E1007" s="219">
        <v>124.21</v>
      </c>
    </row>
    <row r="1008" spans="1:5" ht="28.5">
      <c r="A1008" s="224">
        <v>160847</v>
      </c>
      <c r="B1008" s="224" t="s">
        <v>5833</v>
      </c>
      <c r="C1008" s="218" t="s">
        <v>23</v>
      </c>
      <c r="D1008" s="219">
        <v>46.91</v>
      </c>
      <c r="E1008" s="219">
        <v>16.62</v>
      </c>
    </row>
    <row r="1009" spans="1:5" ht="28.5">
      <c r="A1009" s="224">
        <v>160848</v>
      </c>
      <c r="B1009" s="224" t="s">
        <v>5834</v>
      </c>
      <c r="C1009" s="218" t="s">
        <v>23</v>
      </c>
      <c r="D1009" s="219">
        <v>53.56</v>
      </c>
      <c r="E1009" s="219">
        <v>27.61</v>
      </c>
    </row>
    <row r="1010" spans="1:5" ht="28.5">
      <c r="A1010" s="224">
        <v>160851</v>
      </c>
      <c r="B1010" s="224" t="s">
        <v>5835</v>
      </c>
      <c r="C1010" s="218" t="s">
        <v>41</v>
      </c>
      <c r="D1010" s="219">
        <v>5.63</v>
      </c>
      <c r="E1010" s="219">
        <v>47.21</v>
      </c>
    </row>
    <row r="1011" spans="1:5" ht="28.5">
      <c r="A1011" s="224">
        <v>160864</v>
      </c>
      <c r="B1011" s="224" t="s">
        <v>5836</v>
      </c>
      <c r="C1011" s="218" t="s">
        <v>23</v>
      </c>
      <c r="D1011" s="222">
        <v>1060.93</v>
      </c>
      <c r="E1011" s="219">
        <v>72.41</v>
      </c>
    </row>
    <row r="1012" spans="1:5" ht="28.5">
      <c r="A1012" s="224">
        <v>160865</v>
      </c>
      <c r="B1012" s="224" t="s">
        <v>5837</v>
      </c>
      <c r="C1012" s="218" t="s">
        <v>23</v>
      </c>
      <c r="D1012" s="222">
        <v>2986.02</v>
      </c>
      <c r="E1012" s="219">
        <v>91.67</v>
      </c>
    </row>
    <row r="1013" spans="1:5" ht="57">
      <c r="A1013" s="224">
        <v>160866</v>
      </c>
      <c r="B1013" s="224" t="s">
        <v>5838</v>
      </c>
      <c r="C1013" s="218" t="s">
        <v>23</v>
      </c>
      <c r="D1013" s="222">
        <v>2539.96</v>
      </c>
      <c r="E1013" s="219">
        <v>92.76</v>
      </c>
    </row>
    <row r="1014" spans="1:5" ht="57">
      <c r="A1014" s="224">
        <v>160867</v>
      </c>
      <c r="B1014" s="224" t="s">
        <v>5839</v>
      </c>
      <c r="C1014" s="218" t="s">
        <v>23</v>
      </c>
      <c r="D1014" s="222">
        <v>5430</v>
      </c>
      <c r="E1014" s="219">
        <v>106.95</v>
      </c>
    </row>
    <row r="1015" spans="1:5" ht="42.75">
      <c r="A1015" s="224">
        <v>160869</v>
      </c>
      <c r="B1015" s="224" t="s">
        <v>5840</v>
      </c>
      <c r="C1015" s="218" t="s">
        <v>23</v>
      </c>
      <c r="D1015" s="219">
        <v>43.38</v>
      </c>
      <c r="E1015" s="219">
        <v>275.7</v>
      </c>
    </row>
    <row r="1016" spans="1:5" ht="42.75">
      <c r="A1016" s="224">
        <v>160870</v>
      </c>
      <c r="B1016" s="224" t="s">
        <v>5841</v>
      </c>
      <c r="C1016" s="218" t="s">
        <v>23</v>
      </c>
      <c r="D1016" s="219">
        <v>28.92</v>
      </c>
      <c r="E1016" s="219">
        <v>230.28</v>
      </c>
    </row>
    <row r="1017" spans="1:5" ht="28.5">
      <c r="A1017" s="224">
        <v>160871</v>
      </c>
      <c r="B1017" s="224" t="s">
        <v>5842</v>
      </c>
      <c r="C1017" s="218" t="s">
        <v>23</v>
      </c>
      <c r="D1017" s="219">
        <v>33.159999999999997</v>
      </c>
      <c r="E1017" s="219">
        <v>191.55</v>
      </c>
    </row>
    <row r="1018" spans="1:5" ht="28.5">
      <c r="A1018" s="224">
        <v>160872</v>
      </c>
      <c r="B1018" s="224" t="s">
        <v>5843</v>
      </c>
      <c r="C1018" s="218" t="s">
        <v>23</v>
      </c>
      <c r="D1018" s="219">
        <v>28.08</v>
      </c>
      <c r="E1018" s="219"/>
    </row>
    <row r="1019" spans="1:5" ht="28.5">
      <c r="A1019" s="224">
        <v>160873</v>
      </c>
      <c r="B1019" s="224" t="s">
        <v>5844</v>
      </c>
      <c r="C1019" s="218" t="s">
        <v>23</v>
      </c>
      <c r="D1019" s="219">
        <v>44.18</v>
      </c>
      <c r="E1019" s="219"/>
    </row>
    <row r="1020" spans="1:5" ht="28.5">
      <c r="A1020" s="224">
        <v>160874</v>
      </c>
      <c r="B1020" s="224" t="s">
        <v>43654</v>
      </c>
      <c r="C1020" s="218" t="s">
        <v>23</v>
      </c>
      <c r="D1020" s="219">
        <v>506.02</v>
      </c>
      <c r="E1020" s="219">
        <v>547.89</v>
      </c>
    </row>
    <row r="1021" spans="1:5" ht="15">
      <c r="A1021" s="223">
        <v>1610</v>
      </c>
      <c r="B1021" s="223" t="s">
        <v>5845</v>
      </c>
      <c r="C1021" s="218"/>
      <c r="D1021" s="219"/>
      <c r="E1021" s="219">
        <v>628.24</v>
      </c>
    </row>
    <row r="1022" spans="1:5" ht="28.5">
      <c r="A1022" s="224">
        <v>161001</v>
      </c>
      <c r="B1022" s="224" t="s">
        <v>5846</v>
      </c>
      <c r="C1022" s="218" t="s">
        <v>41</v>
      </c>
      <c r="D1022" s="219">
        <v>23.3</v>
      </c>
      <c r="E1022" s="219">
        <v>63.65</v>
      </c>
    </row>
    <row r="1023" spans="1:5" ht="28.5">
      <c r="A1023" s="224">
        <v>161002</v>
      </c>
      <c r="B1023" s="224" t="s">
        <v>5847</v>
      </c>
      <c r="C1023" s="218" t="s">
        <v>41</v>
      </c>
      <c r="D1023" s="219">
        <v>31.6</v>
      </c>
      <c r="E1023" s="222">
        <v>1000.88</v>
      </c>
    </row>
    <row r="1024" spans="1:5" ht="28.5">
      <c r="A1024" s="224">
        <v>161003</v>
      </c>
      <c r="B1024" s="224" t="s">
        <v>5848</v>
      </c>
      <c r="C1024" s="218" t="s">
        <v>41</v>
      </c>
      <c r="D1024" s="219">
        <v>40.54</v>
      </c>
      <c r="E1024" s="219">
        <v>350.99</v>
      </c>
    </row>
    <row r="1025" spans="1:5" ht="28.5">
      <c r="A1025" s="224">
        <v>161004</v>
      </c>
      <c r="B1025" s="224" t="s">
        <v>5849</v>
      </c>
      <c r="C1025" s="218" t="s">
        <v>41</v>
      </c>
      <c r="D1025" s="219">
        <v>49.84</v>
      </c>
      <c r="E1025" s="219">
        <v>523.04999999999995</v>
      </c>
    </row>
    <row r="1026" spans="1:5" ht="28.5">
      <c r="A1026" s="224">
        <v>161005</v>
      </c>
      <c r="B1026" s="224" t="s">
        <v>5850</v>
      </c>
      <c r="C1026" s="218" t="s">
        <v>41</v>
      </c>
      <c r="D1026" s="219">
        <v>57.66</v>
      </c>
      <c r="E1026" s="219">
        <v>244.33</v>
      </c>
    </row>
    <row r="1027" spans="1:5" ht="28.5">
      <c r="A1027" s="224">
        <v>161006</v>
      </c>
      <c r="B1027" s="224" t="s">
        <v>5851</v>
      </c>
      <c r="C1027" s="218" t="s">
        <v>41</v>
      </c>
      <c r="D1027" s="219">
        <v>72.87</v>
      </c>
      <c r="E1027" s="219">
        <v>73.62</v>
      </c>
    </row>
    <row r="1028" spans="1:5" ht="28.5">
      <c r="A1028" s="224">
        <v>161007</v>
      </c>
      <c r="B1028" s="224" t="s">
        <v>5852</v>
      </c>
      <c r="C1028" s="218" t="s">
        <v>41</v>
      </c>
      <c r="D1028" s="219">
        <v>96.03</v>
      </c>
      <c r="E1028" s="219">
        <v>345.92</v>
      </c>
    </row>
    <row r="1029" spans="1:5" ht="28.5">
      <c r="A1029" s="224">
        <v>161008</v>
      </c>
      <c r="B1029" s="224" t="s">
        <v>5853</v>
      </c>
      <c r="C1029" s="218" t="s">
        <v>41</v>
      </c>
      <c r="D1029" s="219">
        <v>117.82</v>
      </c>
      <c r="E1029" s="219">
        <v>277.39</v>
      </c>
    </row>
    <row r="1030" spans="1:5" ht="28.5">
      <c r="A1030" s="224">
        <v>161009</v>
      </c>
      <c r="B1030" s="224" t="s">
        <v>5854</v>
      </c>
      <c r="C1030" s="218" t="s">
        <v>41</v>
      </c>
      <c r="D1030" s="219">
        <v>142.97999999999999</v>
      </c>
      <c r="E1030" s="219">
        <v>317.38</v>
      </c>
    </row>
    <row r="1031" spans="1:5" ht="28.5">
      <c r="A1031" s="224">
        <v>161010</v>
      </c>
      <c r="B1031" s="224" t="s">
        <v>5855</v>
      </c>
      <c r="C1031" s="218" t="s">
        <v>23</v>
      </c>
      <c r="D1031" s="219">
        <v>17.940000000000001</v>
      </c>
      <c r="E1031" s="219">
        <v>144.51</v>
      </c>
    </row>
    <row r="1032" spans="1:5" ht="28.5">
      <c r="A1032" s="224">
        <v>161011</v>
      </c>
      <c r="B1032" s="224" t="s">
        <v>5856</v>
      </c>
      <c r="C1032" s="218" t="s">
        <v>23</v>
      </c>
      <c r="D1032" s="219">
        <v>29.72</v>
      </c>
      <c r="E1032" s="219">
        <v>490.11</v>
      </c>
    </row>
    <row r="1033" spans="1:5" ht="28.5">
      <c r="A1033" s="224">
        <v>161012</v>
      </c>
      <c r="B1033" s="224" t="s">
        <v>5857</v>
      </c>
      <c r="C1033" s="218" t="s">
        <v>23</v>
      </c>
      <c r="D1033" s="219">
        <v>50.65</v>
      </c>
      <c r="E1033" s="222">
        <v>3164.71</v>
      </c>
    </row>
    <row r="1034" spans="1:5" ht="14.25">
      <c r="A1034" s="224">
        <v>161013</v>
      </c>
      <c r="B1034" s="224" t="s">
        <v>5858</v>
      </c>
      <c r="C1034" s="218" t="s">
        <v>156</v>
      </c>
      <c r="D1034" s="219">
        <v>79.17</v>
      </c>
      <c r="E1034" s="222">
        <v>1312.55</v>
      </c>
    </row>
    <row r="1035" spans="1:5" ht="14.25">
      <c r="A1035" s="224">
        <v>161014</v>
      </c>
      <c r="B1035" s="224" t="s">
        <v>5859</v>
      </c>
      <c r="C1035" s="218" t="s">
        <v>156</v>
      </c>
      <c r="D1035" s="219">
        <v>82.33</v>
      </c>
      <c r="E1035" s="219">
        <v>663.36</v>
      </c>
    </row>
    <row r="1036" spans="1:5" ht="14.25">
      <c r="A1036" s="224">
        <v>161015</v>
      </c>
      <c r="B1036" s="224" t="s">
        <v>5860</v>
      </c>
      <c r="C1036" s="218" t="s">
        <v>156</v>
      </c>
      <c r="D1036" s="219">
        <v>76.33</v>
      </c>
      <c r="E1036" s="219">
        <v>710.33</v>
      </c>
    </row>
    <row r="1037" spans="1:5" ht="85.5">
      <c r="A1037" s="224">
        <v>161016</v>
      </c>
      <c r="B1037" s="224" t="s">
        <v>5861</v>
      </c>
      <c r="C1037" s="218" t="s">
        <v>41</v>
      </c>
      <c r="D1037" s="219">
        <v>116.65</v>
      </c>
      <c r="E1037" s="222">
        <v>1312.58</v>
      </c>
    </row>
    <row r="1038" spans="1:5" ht="28.5">
      <c r="A1038" s="224">
        <v>161017</v>
      </c>
      <c r="B1038" s="224" t="s">
        <v>5862</v>
      </c>
      <c r="C1038" s="218" t="s">
        <v>25</v>
      </c>
      <c r="D1038" s="219">
        <v>302.41000000000003</v>
      </c>
      <c r="E1038" s="222">
        <v>1910.82</v>
      </c>
    </row>
    <row r="1039" spans="1:5" ht="28.5">
      <c r="A1039" s="224">
        <v>161018</v>
      </c>
      <c r="B1039" s="224" t="s">
        <v>5863</v>
      </c>
      <c r="C1039" s="218" t="s">
        <v>25</v>
      </c>
      <c r="D1039" s="219">
        <v>242.52</v>
      </c>
      <c r="E1039" s="219">
        <v>359.08</v>
      </c>
    </row>
    <row r="1040" spans="1:5" ht="28.5">
      <c r="A1040" s="224">
        <v>161019</v>
      </c>
      <c r="B1040" s="224" t="s">
        <v>5864</v>
      </c>
      <c r="C1040" s="218" t="s">
        <v>25</v>
      </c>
      <c r="D1040" s="219">
        <v>200.75</v>
      </c>
      <c r="E1040" s="219">
        <v>619.23</v>
      </c>
    </row>
    <row r="1041" spans="1:5" ht="15">
      <c r="A1041" s="223">
        <v>17</v>
      </c>
      <c r="B1041" s="223" t="s">
        <v>1539</v>
      </c>
      <c r="C1041" s="218"/>
      <c r="D1041" s="219"/>
      <c r="E1041" s="222">
        <v>3217.81</v>
      </c>
    </row>
    <row r="1042" spans="1:5" ht="15">
      <c r="A1042" s="223">
        <v>1701</v>
      </c>
      <c r="B1042" s="223" t="s">
        <v>1540</v>
      </c>
      <c r="C1042" s="218"/>
      <c r="D1042" s="219"/>
      <c r="E1042" s="222">
        <v>1055.93</v>
      </c>
    </row>
    <row r="1043" spans="1:5" ht="85.5">
      <c r="A1043" s="224">
        <v>170101</v>
      </c>
      <c r="B1043" s="224" t="s">
        <v>43655</v>
      </c>
      <c r="C1043" s="218" t="s">
        <v>23</v>
      </c>
      <c r="D1043" s="219">
        <v>668.23</v>
      </c>
      <c r="E1043" s="219"/>
    </row>
    <row r="1044" spans="1:5" ht="57">
      <c r="A1044" s="224">
        <v>170107</v>
      </c>
      <c r="B1044" s="224" t="s">
        <v>43656</v>
      </c>
      <c r="C1044" s="218" t="s">
        <v>23</v>
      </c>
      <c r="D1044" s="219">
        <v>742.93</v>
      </c>
      <c r="E1044" s="219">
        <v>523.35</v>
      </c>
    </row>
    <row r="1045" spans="1:5" ht="28.5">
      <c r="A1045" s="224">
        <v>170110</v>
      </c>
      <c r="B1045" s="224" t="s">
        <v>43657</v>
      </c>
      <c r="C1045" s="218" t="s">
        <v>23</v>
      </c>
      <c r="D1045" s="219">
        <v>77.59</v>
      </c>
      <c r="E1045" s="219">
        <v>369.2</v>
      </c>
    </row>
    <row r="1046" spans="1:5" ht="71.25">
      <c r="A1046" s="224">
        <v>170114</v>
      </c>
      <c r="B1046" s="224" t="s">
        <v>43658</v>
      </c>
      <c r="C1046" s="218" t="s">
        <v>23</v>
      </c>
      <c r="D1046" s="222">
        <v>1030.01</v>
      </c>
      <c r="E1046" s="219">
        <v>23.71</v>
      </c>
    </row>
    <row r="1047" spans="1:5" ht="71.25">
      <c r="A1047" s="224">
        <v>170115</v>
      </c>
      <c r="B1047" s="224" t="s">
        <v>43659</v>
      </c>
      <c r="C1047" s="218" t="s">
        <v>23</v>
      </c>
      <c r="D1047" s="219">
        <v>349.83</v>
      </c>
      <c r="E1047" s="222">
        <v>1821.76</v>
      </c>
    </row>
    <row r="1048" spans="1:5" ht="71.25">
      <c r="A1048" s="224">
        <v>170116</v>
      </c>
      <c r="B1048" s="224" t="s">
        <v>43660</v>
      </c>
      <c r="C1048" s="218" t="s">
        <v>23</v>
      </c>
      <c r="D1048" s="219">
        <v>599.74</v>
      </c>
      <c r="E1048" s="219"/>
    </row>
    <row r="1049" spans="1:5" ht="85.5">
      <c r="A1049" s="224">
        <v>170117</v>
      </c>
      <c r="B1049" s="224" t="s">
        <v>43661</v>
      </c>
      <c r="C1049" s="218" t="s">
        <v>23</v>
      </c>
      <c r="D1049" s="219">
        <v>247.12</v>
      </c>
      <c r="E1049" s="219">
        <v>196.09</v>
      </c>
    </row>
    <row r="1050" spans="1:5" ht="28.5">
      <c r="A1050" s="224">
        <v>170119</v>
      </c>
      <c r="B1050" s="224" t="s">
        <v>43662</v>
      </c>
      <c r="C1050" s="218" t="s">
        <v>23</v>
      </c>
      <c r="D1050" s="219">
        <v>77.13</v>
      </c>
      <c r="E1050" s="219">
        <v>138.80000000000001</v>
      </c>
    </row>
    <row r="1051" spans="1:5" ht="85.5">
      <c r="A1051" s="224">
        <v>170120</v>
      </c>
      <c r="B1051" s="224" t="s">
        <v>43663</v>
      </c>
      <c r="C1051" s="218" t="s">
        <v>23</v>
      </c>
      <c r="D1051" s="219">
        <v>341.66</v>
      </c>
      <c r="E1051" s="219">
        <v>108.2</v>
      </c>
    </row>
    <row r="1052" spans="1:5" ht="71.25">
      <c r="A1052" s="224">
        <v>170121</v>
      </c>
      <c r="B1052" s="224" t="s">
        <v>43664</v>
      </c>
      <c r="C1052" s="218" t="s">
        <v>23</v>
      </c>
      <c r="D1052" s="219">
        <v>321.57</v>
      </c>
      <c r="E1052" s="219">
        <v>187.86</v>
      </c>
    </row>
    <row r="1053" spans="1:5" ht="71.25">
      <c r="A1053" s="224">
        <v>170122</v>
      </c>
      <c r="B1053" s="224" t="s">
        <v>43665</v>
      </c>
      <c r="C1053" s="218" t="s">
        <v>23</v>
      </c>
      <c r="D1053" s="219">
        <v>328.25</v>
      </c>
      <c r="E1053" s="219">
        <v>53.69</v>
      </c>
    </row>
    <row r="1054" spans="1:5" ht="42.75">
      <c r="A1054" s="224">
        <v>170123</v>
      </c>
      <c r="B1054" s="224" t="s">
        <v>43666</v>
      </c>
      <c r="C1054" s="218" t="s">
        <v>23</v>
      </c>
      <c r="D1054" s="219">
        <v>140.25</v>
      </c>
      <c r="E1054" s="219">
        <v>138.80000000000001</v>
      </c>
    </row>
    <row r="1055" spans="1:5" ht="71.25">
      <c r="A1055" s="224">
        <v>170124</v>
      </c>
      <c r="B1055" s="224" t="s">
        <v>43667</v>
      </c>
      <c r="C1055" s="218" t="s">
        <v>23</v>
      </c>
      <c r="D1055" s="219">
        <v>553.70000000000005</v>
      </c>
      <c r="E1055" s="219">
        <v>231.77</v>
      </c>
    </row>
    <row r="1056" spans="1:5" ht="99.75">
      <c r="A1056" s="224">
        <v>170126</v>
      </c>
      <c r="B1056" s="224" t="s">
        <v>43668</v>
      </c>
      <c r="C1056" s="218" t="s">
        <v>23</v>
      </c>
      <c r="D1056" s="222">
        <v>3556.82</v>
      </c>
      <c r="E1056" s="219">
        <v>139.26</v>
      </c>
    </row>
    <row r="1057" spans="1:5" ht="99.75">
      <c r="A1057" s="224">
        <v>170128</v>
      </c>
      <c r="B1057" s="224" t="s">
        <v>43669</v>
      </c>
      <c r="C1057" s="218" t="s">
        <v>23</v>
      </c>
      <c r="D1057" s="222">
        <v>1425.85</v>
      </c>
      <c r="E1057" s="219">
        <v>139.66</v>
      </c>
    </row>
    <row r="1058" spans="1:5" ht="99.75">
      <c r="A1058" s="224">
        <v>170129</v>
      </c>
      <c r="B1058" s="224" t="s">
        <v>43670</v>
      </c>
      <c r="C1058" s="218" t="s">
        <v>23</v>
      </c>
      <c r="D1058" s="219">
        <v>627.6</v>
      </c>
      <c r="E1058" s="219">
        <v>61.37</v>
      </c>
    </row>
    <row r="1059" spans="1:5" ht="85.5">
      <c r="A1059" s="224">
        <v>170130</v>
      </c>
      <c r="B1059" s="224" t="s">
        <v>43671</v>
      </c>
      <c r="C1059" s="218" t="s">
        <v>23</v>
      </c>
      <c r="D1059" s="219">
        <v>823.19</v>
      </c>
      <c r="E1059" s="219">
        <v>56.82</v>
      </c>
    </row>
    <row r="1060" spans="1:5" ht="85.5">
      <c r="A1060" s="224">
        <v>170132</v>
      </c>
      <c r="B1060" s="224" t="s">
        <v>43672</v>
      </c>
      <c r="C1060" s="218" t="s">
        <v>23</v>
      </c>
      <c r="D1060" s="222">
        <v>2071.9299999999998</v>
      </c>
      <c r="E1060" s="219">
        <v>64.38</v>
      </c>
    </row>
    <row r="1061" spans="1:5" ht="71.25">
      <c r="A1061" s="224">
        <v>170133</v>
      </c>
      <c r="B1061" s="224" t="s">
        <v>43673</v>
      </c>
      <c r="C1061" s="218" t="s">
        <v>23</v>
      </c>
      <c r="D1061" s="219">
        <v>381.72</v>
      </c>
      <c r="E1061" s="219">
        <v>78.23</v>
      </c>
    </row>
    <row r="1062" spans="1:5" ht="71.25">
      <c r="A1062" s="224">
        <v>170134</v>
      </c>
      <c r="B1062" s="224" t="s">
        <v>43674</v>
      </c>
      <c r="C1062" s="218" t="s">
        <v>23</v>
      </c>
      <c r="D1062" s="219">
        <v>759.63</v>
      </c>
      <c r="E1062" s="219">
        <v>112.23</v>
      </c>
    </row>
    <row r="1063" spans="1:5" ht="99.75">
      <c r="A1063" s="224">
        <v>170135</v>
      </c>
      <c r="B1063" s="224" t="s">
        <v>43675</v>
      </c>
      <c r="C1063" s="218" t="s">
        <v>23</v>
      </c>
      <c r="D1063" s="222">
        <v>3475.02</v>
      </c>
      <c r="E1063" s="219">
        <v>116.51</v>
      </c>
    </row>
    <row r="1064" spans="1:5" ht="99.75">
      <c r="A1064" s="224">
        <v>170136</v>
      </c>
      <c r="B1064" s="224" t="s">
        <v>43676</v>
      </c>
      <c r="C1064" s="218" t="s">
        <v>23</v>
      </c>
      <c r="D1064" s="222">
        <v>1114.01</v>
      </c>
      <c r="E1064" s="219">
        <v>230.47</v>
      </c>
    </row>
    <row r="1065" spans="1:5" ht="15">
      <c r="A1065" s="223">
        <v>1702</v>
      </c>
      <c r="B1065" s="223" t="s">
        <v>1541</v>
      </c>
      <c r="C1065" s="218"/>
      <c r="D1065" s="219"/>
      <c r="E1065" s="219">
        <v>415.59</v>
      </c>
    </row>
    <row r="1066" spans="1:5" ht="14.25">
      <c r="A1066" s="224">
        <v>170205</v>
      </c>
      <c r="B1066" s="224" t="s">
        <v>479</v>
      </c>
      <c r="C1066" s="218" t="s">
        <v>25</v>
      </c>
      <c r="D1066" s="219">
        <v>588.12</v>
      </c>
      <c r="E1066" s="219">
        <v>576.48</v>
      </c>
    </row>
    <row r="1067" spans="1:5" ht="14.25">
      <c r="A1067" s="224">
        <v>170220</v>
      </c>
      <c r="B1067" s="224" t="s">
        <v>480</v>
      </c>
      <c r="C1067" s="218" t="s">
        <v>25</v>
      </c>
      <c r="D1067" s="219">
        <v>397.13</v>
      </c>
      <c r="E1067" s="219">
        <v>118.78</v>
      </c>
    </row>
    <row r="1068" spans="1:5" ht="28.5">
      <c r="A1068" s="224">
        <v>170221</v>
      </c>
      <c r="B1068" s="224" t="s">
        <v>481</v>
      </c>
      <c r="C1068" s="218" t="s">
        <v>25</v>
      </c>
      <c r="D1068" s="219">
        <v>23.5</v>
      </c>
      <c r="E1068" s="219">
        <v>124.87</v>
      </c>
    </row>
    <row r="1069" spans="1:5" ht="71.25">
      <c r="A1069" s="224">
        <v>170222</v>
      </c>
      <c r="B1069" s="224" t="s">
        <v>482</v>
      </c>
      <c r="C1069" s="218" t="s">
        <v>23</v>
      </c>
      <c r="D1069" s="222">
        <v>1918.13</v>
      </c>
      <c r="E1069" s="219">
        <v>194.34</v>
      </c>
    </row>
    <row r="1070" spans="1:5" ht="15">
      <c r="A1070" s="223">
        <v>1703</v>
      </c>
      <c r="B1070" s="223" t="s">
        <v>1542</v>
      </c>
      <c r="C1070" s="218"/>
      <c r="D1070" s="219"/>
      <c r="E1070" s="219">
        <v>259.69</v>
      </c>
    </row>
    <row r="1071" spans="1:5" ht="42.75">
      <c r="A1071" s="224">
        <v>170304</v>
      </c>
      <c r="B1071" s="224" t="s">
        <v>43677</v>
      </c>
      <c r="C1071" s="218" t="s">
        <v>23</v>
      </c>
      <c r="D1071" s="219">
        <v>243.44</v>
      </c>
      <c r="E1071" s="219">
        <v>269.14</v>
      </c>
    </row>
    <row r="1072" spans="1:5" ht="28.5">
      <c r="A1072" s="224">
        <v>170306</v>
      </c>
      <c r="B1072" s="224" t="s">
        <v>43678</v>
      </c>
      <c r="C1072" s="218" t="s">
        <v>23</v>
      </c>
      <c r="D1072" s="219">
        <v>201.88</v>
      </c>
      <c r="E1072" s="219">
        <v>92.07</v>
      </c>
    </row>
    <row r="1073" spans="1:5" ht="28.5">
      <c r="A1073" s="224">
        <v>170309</v>
      </c>
      <c r="B1073" s="224" t="s">
        <v>43679</v>
      </c>
      <c r="C1073" s="218" t="s">
        <v>23</v>
      </c>
      <c r="D1073" s="219">
        <v>133.44999999999999</v>
      </c>
      <c r="E1073" s="219">
        <v>107.53</v>
      </c>
    </row>
    <row r="1074" spans="1:5" ht="28.5">
      <c r="A1074" s="224">
        <v>170310</v>
      </c>
      <c r="B1074" s="224" t="s">
        <v>43680</v>
      </c>
      <c r="C1074" s="218" t="s">
        <v>23</v>
      </c>
      <c r="D1074" s="219">
        <v>216.62</v>
      </c>
      <c r="E1074" s="219">
        <v>128.72</v>
      </c>
    </row>
    <row r="1075" spans="1:5" ht="28.5">
      <c r="A1075" s="224">
        <v>170311</v>
      </c>
      <c r="B1075" s="224" t="s">
        <v>43681</v>
      </c>
      <c r="C1075" s="218" t="s">
        <v>23</v>
      </c>
      <c r="D1075" s="219">
        <v>61.18</v>
      </c>
      <c r="E1075" s="219">
        <v>203.47</v>
      </c>
    </row>
    <row r="1076" spans="1:5" ht="28.5">
      <c r="A1076" s="224">
        <v>170313</v>
      </c>
      <c r="B1076" s="224" t="s">
        <v>43682</v>
      </c>
      <c r="C1076" s="218" t="s">
        <v>23</v>
      </c>
      <c r="D1076" s="219">
        <v>201.88</v>
      </c>
      <c r="E1076" s="219">
        <v>238.75</v>
      </c>
    </row>
    <row r="1077" spans="1:5" ht="28.5">
      <c r="A1077" s="224">
        <v>170315</v>
      </c>
      <c r="B1077" s="224" t="s">
        <v>43683</v>
      </c>
      <c r="C1077" s="218" t="s">
        <v>23</v>
      </c>
      <c r="D1077" s="219">
        <v>268.01</v>
      </c>
      <c r="E1077" s="219">
        <v>379.22</v>
      </c>
    </row>
    <row r="1078" spans="1:5" ht="42.75">
      <c r="A1078" s="224">
        <v>170316</v>
      </c>
      <c r="B1078" s="224" t="s">
        <v>483</v>
      </c>
      <c r="C1078" s="218" t="s">
        <v>23</v>
      </c>
      <c r="D1078" s="219">
        <v>128.38</v>
      </c>
      <c r="E1078" s="219">
        <v>521.32000000000005</v>
      </c>
    </row>
    <row r="1079" spans="1:5" ht="42.75">
      <c r="A1079" s="224">
        <v>170317</v>
      </c>
      <c r="B1079" s="224" t="s">
        <v>484</v>
      </c>
      <c r="C1079" s="218" t="s">
        <v>23</v>
      </c>
      <c r="D1079" s="219">
        <v>131.08000000000001</v>
      </c>
      <c r="E1079" s="219">
        <v>712.76</v>
      </c>
    </row>
    <row r="1080" spans="1:5" ht="42.75">
      <c r="A1080" s="224">
        <v>170318</v>
      </c>
      <c r="B1080" s="224" t="s">
        <v>43684</v>
      </c>
      <c r="C1080" s="218" t="s">
        <v>23</v>
      </c>
      <c r="D1080" s="219">
        <v>59.68</v>
      </c>
      <c r="E1080" s="219">
        <v>389.4</v>
      </c>
    </row>
    <row r="1081" spans="1:5" ht="28.5">
      <c r="A1081" s="224">
        <v>170319</v>
      </c>
      <c r="B1081" s="224" t="s">
        <v>43685</v>
      </c>
      <c r="C1081" s="218" t="s">
        <v>23</v>
      </c>
      <c r="D1081" s="219">
        <v>57.68</v>
      </c>
      <c r="E1081" s="219">
        <v>389.4</v>
      </c>
    </row>
    <row r="1082" spans="1:5" ht="28.5">
      <c r="A1082" s="224">
        <v>170320</v>
      </c>
      <c r="B1082" s="224" t="s">
        <v>43686</v>
      </c>
      <c r="C1082" s="218" t="s">
        <v>23</v>
      </c>
      <c r="D1082" s="219">
        <v>61.82</v>
      </c>
      <c r="E1082" s="219">
        <v>14.68</v>
      </c>
    </row>
    <row r="1083" spans="1:5" ht="28.5">
      <c r="A1083" s="224">
        <v>170321</v>
      </c>
      <c r="B1083" s="224" t="s">
        <v>43687</v>
      </c>
      <c r="C1083" s="218" t="s">
        <v>23</v>
      </c>
      <c r="D1083" s="219">
        <v>85.08</v>
      </c>
      <c r="E1083" s="219">
        <v>18.010000000000002</v>
      </c>
    </row>
    <row r="1084" spans="1:5" ht="28.5">
      <c r="A1084" s="224">
        <v>170322</v>
      </c>
      <c r="B1084" s="224" t="s">
        <v>43688</v>
      </c>
      <c r="C1084" s="218" t="s">
        <v>23</v>
      </c>
      <c r="D1084" s="219">
        <v>129.56</v>
      </c>
      <c r="E1084" s="219">
        <v>63.11</v>
      </c>
    </row>
    <row r="1085" spans="1:5" ht="28.5">
      <c r="A1085" s="224">
        <v>170323</v>
      </c>
      <c r="B1085" s="224" t="s">
        <v>43689</v>
      </c>
      <c r="C1085" s="218" t="s">
        <v>23</v>
      </c>
      <c r="D1085" s="219">
        <v>173.19</v>
      </c>
      <c r="E1085" s="219">
        <v>22.39</v>
      </c>
    </row>
    <row r="1086" spans="1:5" ht="28.5">
      <c r="A1086" s="224">
        <v>170324</v>
      </c>
      <c r="B1086" s="224" t="s">
        <v>43690</v>
      </c>
      <c r="C1086" s="218" t="s">
        <v>23</v>
      </c>
      <c r="D1086" s="219">
        <v>245.35</v>
      </c>
      <c r="E1086" s="219">
        <v>322.81</v>
      </c>
    </row>
    <row r="1087" spans="1:5" ht="28.5">
      <c r="A1087" s="224">
        <v>170325</v>
      </c>
      <c r="B1087" s="224" t="s">
        <v>43691</v>
      </c>
      <c r="C1087" s="218" t="s">
        <v>23</v>
      </c>
      <c r="D1087" s="219">
        <v>413.6</v>
      </c>
      <c r="E1087" s="219">
        <v>520.82000000000005</v>
      </c>
    </row>
    <row r="1088" spans="1:5" ht="28.5">
      <c r="A1088" s="224">
        <v>170326</v>
      </c>
      <c r="B1088" s="224" t="s">
        <v>43692</v>
      </c>
      <c r="C1088" s="218" t="s">
        <v>23</v>
      </c>
      <c r="D1088" s="219">
        <v>542.11</v>
      </c>
      <c r="E1088" s="219">
        <v>543.36</v>
      </c>
    </row>
    <row r="1089" spans="1:5" ht="42.75">
      <c r="A1089" s="224">
        <v>170327</v>
      </c>
      <c r="B1089" s="224" t="s">
        <v>485</v>
      </c>
      <c r="C1089" s="218" t="s">
        <v>23</v>
      </c>
      <c r="D1089" s="219">
        <v>123.5</v>
      </c>
      <c r="E1089" s="222">
        <v>1423.03</v>
      </c>
    </row>
    <row r="1090" spans="1:5" ht="42.75">
      <c r="A1090" s="224">
        <v>170328</v>
      </c>
      <c r="B1090" s="224" t="s">
        <v>486</v>
      </c>
      <c r="C1090" s="218" t="s">
        <v>23</v>
      </c>
      <c r="D1090" s="219">
        <v>129.66999999999999</v>
      </c>
      <c r="E1090" s="222">
        <v>1017.84</v>
      </c>
    </row>
    <row r="1091" spans="1:5" ht="42.75">
      <c r="A1091" s="224">
        <v>170329</v>
      </c>
      <c r="B1091" s="224" t="s">
        <v>487</v>
      </c>
      <c r="C1091" s="218" t="s">
        <v>23</v>
      </c>
      <c r="D1091" s="219">
        <v>176.47</v>
      </c>
      <c r="E1091" s="219"/>
    </row>
    <row r="1092" spans="1:5" ht="42.75">
      <c r="A1092" s="224">
        <v>170330</v>
      </c>
      <c r="B1092" s="224" t="s">
        <v>488</v>
      </c>
      <c r="C1092" s="218" t="s">
        <v>23</v>
      </c>
      <c r="D1092" s="219">
        <v>237.76</v>
      </c>
      <c r="E1092" s="219">
        <v>173.43</v>
      </c>
    </row>
    <row r="1093" spans="1:5" ht="42.75">
      <c r="A1093" s="224">
        <v>170331</v>
      </c>
      <c r="B1093" s="224" t="s">
        <v>43693</v>
      </c>
      <c r="C1093" s="218" t="s">
        <v>23</v>
      </c>
      <c r="D1093" s="219">
        <v>244.76</v>
      </c>
      <c r="E1093" s="219">
        <v>674.3</v>
      </c>
    </row>
    <row r="1094" spans="1:5" ht="42.75">
      <c r="A1094" s="224">
        <v>170345</v>
      </c>
      <c r="B1094" s="224" t="s">
        <v>43694</v>
      </c>
      <c r="C1094" s="218" t="s">
        <v>23</v>
      </c>
      <c r="D1094" s="219">
        <v>378.87</v>
      </c>
      <c r="E1094" s="222">
        <v>1389.67</v>
      </c>
    </row>
    <row r="1095" spans="1:5" ht="57">
      <c r="A1095" s="224">
        <v>170346</v>
      </c>
      <c r="B1095" s="224" t="s">
        <v>43695</v>
      </c>
      <c r="C1095" s="218" t="s">
        <v>23</v>
      </c>
      <c r="D1095" s="219">
        <v>378.87</v>
      </c>
      <c r="E1095" s="222">
        <v>1389.67</v>
      </c>
    </row>
    <row r="1096" spans="1:5" ht="28.5">
      <c r="A1096" s="224">
        <v>170347</v>
      </c>
      <c r="B1096" s="224" t="s">
        <v>43696</v>
      </c>
      <c r="C1096" s="218" t="s">
        <v>23</v>
      </c>
      <c r="D1096" s="219">
        <v>14.17</v>
      </c>
      <c r="E1096" s="222">
        <v>2381.86</v>
      </c>
    </row>
    <row r="1097" spans="1:5" ht="28.5">
      <c r="A1097" s="224">
        <v>170348</v>
      </c>
      <c r="B1097" s="224" t="s">
        <v>43697</v>
      </c>
      <c r="C1097" s="218" t="s">
        <v>23</v>
      </c>
      <c r="D1097" s="219">
        <v>19.670000000000002</v>
      </c>
      <c r="E1097" s="222">
        <v>4586.3900000000003</v>
      </c>
    </row>
    <row r="1098" spans="1:5" ht="28.5">
      <c r="A1098" s="224">
        <v>170349</v>
      </c>
      <c r="B1098" s="224" t="s">
        <v>43698</v>
      </c>
      <c r="C1098" s="218" t="s">
        <v>23</v>
      </c>
      <c r="D1098" s="219">
        <v>75.400000000000006</v>
      </c>
      <c r="E1098" s="222">
        <v>2053.7199999999998</v>
      </c>
    </row>
    <row r="1099" spans="1:5" ht="28.5">
      <c r="A1099" s="224">
        <v>170350</v>
      </c>
      <c r="B1099" s="224" t="s">
        <v>43699</v>
      </c>
      <c r="C1099" s="218" t="s">
        <v>23</v>
      </c>
      <c r="D1099" s="219">
        <v>23.14</v>
      </c>
      <c r="E1099" s="219">
        <v>558.87</v>
      </c>
    </row>
    <row r="1100" spans="1:5" ht="28.5">
      <c r="A1100" s="224">
        <v>170351</v>
      </c>
      <c r="B1100" s="224" t="s">
        <v>43700</v>
      </c>
      <c r="C1100" s="218" t="s">
        <v>23</v>
      </c>
      <c r="D1100" s="219">
        <v>429.37</v>
      </c>
      <c r="E1100" s="222">
        <v>2135.25</v>
      </c>
    </row>
    <row r="1101" spans="1:5" ht="57">
      <c r="A1101" s="224">
        <v>170352</v>
      </c>
      <c r="B1101" s="224" t="s">
        <v>43701</v>
      </c>
      <c r="C1101" s="218" t="s">
        <v>23</v>
      </c>
      <c r="D1101" s="219">
        <v>604.92999999999995</v>
      </c>
      <c r="E1101" s="222">
        <v>2494.33</v>
      </c>
    </row>
    <row r="1102" spans="1:5" ht="42.75">
      <c r="A1102" s="224">
        <v>170353</v>
      </c>
      <c r="B1102" s="224" t="s">
        <v>43702</v>
      </c>
      <c r="C1102" s="218" t="s">
        <v>23</v>
      </c>
      <c r="D1102" s="219">
        <v>516.66999999999996</v>
      </c>
      <c r="E1102" s="222">
        <v>3562.86</v>
      </c>
    </row>
    <row r="1103" spans="1:5" ht="28.5">
      <c r="A1103" s="224">
        <v>170354</v>
      </c>
      <c r="B1103" s="224" t="s">
        <v>43703</v>
      </c>
      <c r="C1103" s="218" t="s">
        <v>23</v>
      </c>
      <c r="D1103" s="222">
        <v>1448.42</v>
      </c>
      <c r="E1103" s="219">
        <v>318.89</v>
      </c>
    </row>
    <row r="1104" spans="1:5" ht="42.75">
      <c r="A1104" s="224">
        <v>170357</v>
      </c>
      <c r="B1104" s="224" t="s">
        <v>43704</v>
      </c>
      <c r="C1104" s="218" t="s">
        <v>23</v>
      </c>
      <c r="D1104" s="222">
        <v>1191.99</v>
      </c>
      <c r="E1104" s="219">
        <v>66.62</v>
      </c>
    </row>
    <row r="1105" spans="1:5" ht="28.5">
      <c r="A1105" s="224">
        <v>170361</v>
      </c>
      <c r="B1105" s="224" t="s">
        <v>43705</v>
      </c>
      <c r="C1105" s="218" t="s">
        <v>23</v>
      </c>
      <c r="D1105" s="219">
        <v>126.68</v>
      </c>
      <c r="E1105" s="222">
        <v>4165.57</v>
      </c>
    </row>
    <row r="1106" spans="1:5" ht="28.5">
      <c r="A1106" s="224">
        <v>170362</v>
      </c>
      <c r="B1106" s="224" t="s">
        <v>43706</v>
      </c>
      <c r="C1106" s="218" t="s">
        <v>23</v>
      </c>
      <c r="D1106" s="219">
        <v>143.06</v>
      </c>
      <c r="E1106" s="219">
        <v>477.9</v>
      </c>
    </row>
    <row r="1107" spans="1:5" ht="28.5">
      <c r="A1107" s="224">
        <v>170363</v>
      </c>
      <c r="B1107" s="224" t="s">
        <v>43707</v>
      </c>
      <c r="C1107" s="218" t="s">
        <v>23</v>
      </c>
      <c r="D1107" s="219">
        <v>166.47</v>
      </c>
      <c r="E1107" s="222">
        <v>2382.9</v>
      </c>
    </row>
    <row r="1108" spans="1:5" ht="28.5">
      <c r="A1108" s="224">
        <v>170364</v>
      </c>
      <c r="B1108" s="224" t="s">
        <v>43708</v>
      </c>
      <c r="C1108" s="218" t="s">
        <v>23</v>
      </c>
      <c r="D1108" s="219">
        <v>258.77999999999997</v>
      </c>
      <c r="E1108" s="222">
        <v>4199.1000000000004</v>
      </c>
    </row>
    <row r="1109" spans="1:5" ht="28.5">
      <c r="A1109" s="224">
        <v>170365</v>
      </c>
      <c r="B1109" s="224" t="s">
        <v>43709</v>
      </c>
      <c r="C1109" s="218" t="s">
        <v>23</v>
      </c>
      <c r="D1109" s="219">
        <v>307.35000000000002</v>
      </c>
      <c r="E1109" s="222">
        <v>3093.81</v>
      </c>
    </row>
    <row r="1110" spans="1:5" ht="28.5">
      <c r="A1110" s="224">
        <v>170366</v>
      </c>
      <c r="B1110" s="224" t="s">
        <v>43710</v>
      </c>
      <c r="C1110" s="218" t="s">
        <v>23</v>
      </c>
      <c r="D1110" s="219">
        <v>427.53</v>
      </c>
      <c r="E1110" s="222">
        <v>3940.87</v>
      </c>
    </row>
    <row r="1111" spans="1:5" ht="28.5">
      <c r="A1111" s="224">
        <v>170367</v>
      </c>
      <c r="B1111" s="224" t="s">
        <v>43711</v>
      </c>
      <c r="C1111" s="218" t="s">
        <v>23</v>
      </c>
      <c r="D1111" s="219">
        <v>707.74</v>
      </c>
      <c r="E1111" s="219">
        <v>67.94</v>
      </c>
    </row>
    <row r="1112" spans="1:5" ht="28.5">
      <c r="A1112" s="224">
        <v>170368</v>
      </c>
      <c r="B1112" s="224" t="s">
        <v>43712</v>
      </c>
      <c r="C1112" s="218" t="s">
        <v>23</v>
      </c>
      <c r="D1112" s="219">
        <v>972.71</v>
      </c>
      <c r="E1112" s="219">
        <v>28.65</v>
      </c>
    </row>
    <row r="1113" spans="1:5" ht="28.5">
      <c r="A1113" s="224">
        <v>170369</v>
      </c>
      <c r="B1113" s="224" t="s">
        <v>43713</v>
      </c>
      <c r="C1113" s="218" t="s">
        <v>23</v>
      </c>
      <c r="D1113" s="219">
        <v>90.66</v>
      </c>
      <c r="E1113" s="219">
        <v>749.8</v>
      </c>
    </row>
    <row r="1114" spans="1:5" ht="28.5">
      <c r="A1114" s="224">
        <v>170370</v>
      </c>
      <c r="B1114" s="224" t="s">
        <v>43714</v>
      </c>
      <c r="C1114" s="218" t="s">
        <v>23</v>
      </c>
      <c r="D1114" s="219">
        <v>100.59</v>
      </c>
      <c r="E1114" s="219">
        <v>921.77</v>
      </c>
    </row>
    <row r="1115" spans="1:5" ht="28.5">
      <c r="A1115" s="224">
        <v>170371</v>
      </c>
      <c r="B1115" s="224" t="s">
        <v>43715</v>
      </c>
      <c r="C1115" s="218" t="s">
        <v>23</v>
      </c>
      <c r="D1115" s="219">
        <v>128.09</v>
      </c>
      <c r="E1115" s="219">
        <v>181.99</v>
      </c>
    </row>
    <row r="1116" spans="1:5" ht="28.5">
      <c r="A1116" s="224">
        <v>170372</v>
      </c>
      <c r="B1116" s="224" t="s">
        <v>43716</v>
      </c>
      <c r="C1116" s="218" t="s">
        <v>23</v>
      </c>
      <c r="D1116" s="219">
        <v>175.7</v>
      </c>
      <c r="E1116" s="222">
        <v>1329</v>
      </c>
    </row>
    <row r="1117" spans="1:5" ht="28.5">
      <c r="A1117" s="224">
        <v>170373</v>
      </c>
      <c r="B1117" s="224" t="s">
        <v>43717</v>
      </c>
      <c r="C1117" s="218" t="s">
        <v>23</v>
      </c>
      <c r="D1117" s="219">
        <v>206.41</v>
      </c>
      <c r="E1117" s="219">
        <v>364.58</v>
      </c>
    </row>
    <row r="1118" spans="1:5" ht="28.5">
      <c r="A1118" s="224">
        <v>170374</v>
      </c>
      <c r="B1118" s="224" t="s">
        <v>43718</v>
      </c>
      <c r="C1118" s="218" t="s">
        <v>23</v>
      </c>
      <c r="D1118" s="219">
        <v>296.89</v>
      </c>
      <c r="E1118" s="219">
        <v>727.15</v>
      </c>
    </row>
    <row r="1119" spans="1:5" ht="28.5">
      <c r="A1119" s="224">
        <v>170375</v>
      </c>
      <c r="B1119" s="224" t="s">
        <v>43719</v>
      </c>
      <c r="C1119" s="218" t="s">
        <v>23</v>
      </c>
      <c r="D1119" s="219">
        <v>512.30999999999995</v>
      </c>
      <c r="E1119" s="222">
        <v>1606.6</v>
      </c>
    </row>
    <row r="1120" spans="1:5" ht="28.5">
      <c r="A1120" s="224">
        <v>170376</v>
      </c>
      <c r="B1120" s="224" t="s">
        <v>43720</v>
      </c>
      <c r="C1120" s="218" t="s">
        <v>23</v>
      </c>
      <c r="D1120" s="219">
        <v>638.85</v>
      </c>
      <c r="E1120" s="222">
        <v>2649.53</v>
      </c>
    </row>
    <row r="1121" spans="1:5" ht="15">
      <c r="A1121" s="223">
        <v>1705</v>
      </c>
      <c r="B1121" s="223" t="s">
        <v>1543</v>
      </c>
      <c r="C1121" s="218"/>
      <c r="D1121" s="219"/>
      <c r="E1121" s="222">
        <v>1815.12</v>
      </c>
    </row>
    <row r="1122" spans="1:5" ht="28.5">
      <c r="A1122" s="224">
        <v>170502</v>
      </c>
      <c r="B1122" s="224" t="s">
        <v>489</v>
      </c>
      <c r="C1122" s="218" t="s">
        <v>23</v>
      </c>
      <c r="D1122" s="219">
        <v>189.43</v>
      </c>
      <c r="E1122" s="219">
        <v>252.91</v>
      </c>
    </row>
    <row r="1123" spans="1:5" ht="42.75">
      <c r="A1123" s="224">
        <v>170506</v>
      </c>
      <c r="B1123" s="224" t="s">
        <v>490</v>
      </c>
      <c r="C1123" s="218" t="s">
        <v>23</v>
      </c>
      <c r="D1123" s="219">
        <v>710.92</v>
      </c>
      <c r="E1123" s="222">
        <v>1751.01</v>
      </c>
    </row>
    <row r="1124" spans="1:5" ht="71.25">
      <c r="A1124" s="224">
        <v>170507</v>
      </c>
      <c r="B1124" s="224" t="s">
        <v>491</v>
      </c>
      <c r="C1124" s="218" t="s">
        <v>41</v>
      </c>
      <c r="D1124" s="222">
        <v>1600.37</v>
      </c>
      <c r="E1124" s="222">
        <v>12655.91</v>
      </c>
    </row>
    <row r="1125" spans="1:5" ht="71.25">
      <c r="A1125" s="224">
        <v>170508</v>
      </c>
      <c r="B1125" s="224" t="s">
        <v>492</v>
      </c>
      <c r="C1125" s="218" t="s">
        <v>41</v>
      </c>
      <c r="D1125" s="222">
        <v>1600.37</v>
      </c>
      <c r="E1125" s="222">
        <v>3067.34</v>
      </c>
    </row>
    <row r="1126" spans="1:5" ht="42.75">
      <c r="A1126" s="224">
        <v>170509</v>
      </c>
      <c r="B1126" s="224" t="s">
        <v>493</v>
      </c>
      <c r="C1126" s="218" t="s">
        <v>23</v>
      </c>
      <c r="D1126" s="222">
        <v>2423.6</v>
      </c>
      <c r="E1126" s="219"/>
    </row>
    <row r="1127" spans="1:5" ht="57">
      <c r="A1127" s="224">
        <v>170510</v>
      </c>
      <c r="B1127" s="224" t="s">
        <v>494</v>
      </c>
      <c r="C1127" s="218" t="s">
        <v>23</v>
      </c>
      <c r="D1127" s="222">
        <v>5142.01</v>
      </c>
      <c r="E1127" s="219">
        <v>128.07</v>
      </c>
    </row>
    <row r="1128" spans="1:5" ht="57">
      <c r="A1128" s="224">
        <v>170511</v>
      </c>
      <c r="B1128" s="224" t="s">
        <v>495</v>
      </c>
      <c r="C1128" s="218" t="s">
        <v>23</v>
      </c>
      <c r="D1128" s="222">
        <v>2493.9499999999998</v>
      </c>
      <c r="E1128" s="219">
        <v>151.19</v>
      </c>
    </row>
    <row r="1129" spans="1:5" ht="57">
      <c r="A1129" s="224">
        <v>170512</v>
      </c>
      <c r="B1129" s="224" t="s">
        <v>496</v>
      </c>
      <c r="C1129" s="218" t="s">
        <v>23</v>
      </c>
      <c r="D1129" s="219">
        <v>566.27</v>
      </c>
      <c r="E1129" s="219">
        <v>169.83</v>
      </c>
    </row>
    <row r="1130" spans="1:5" ht="57">
      <c r="A1130" s="224">
        <v>170514</v>
      </c>
      <c r="B1130" s="224" t="s">
        <v>497</v>
      </c>
      <c r="C1130" s="218" t="s">
        <v>23</v>
      </c>
      <c r="D1130" s="222">
        <v>1910.67</v>
      </c>
      <c r="E1130" s="219">
        <v>190.77</v>
      </c>
    </row>
    <row r="1131" spans="1:5" ht="57">
      <c r="A1131" s="224">
        <v>170515</v>
      </c>
      <c r="B1131" s="224" t="s">
        <v>498</v>
      </c>
      <c r="C1131" s="218" t="s">
        <v>23</v>
      </c>
      <c r="D1131" s="222">
        <v>1574.36</v>
      </c>
      <c r="E1131" s="219">
        <v>367.61</v>
      </c>
    </row>
    <row r="1132" spans="1:5" ht="57">
      <c r="A1132" s="224">
        <v>170516</v>
      </c>
      <c r="B1132" s="224" t="s">
        <v>499</v>
      </c>
      <c r="C1132" s="218" t="s">
        <v>23</v>
      </c>
      <c r="D1132" s="222">
        <v>3372.57</v>
      </c>
      <c r="E1132" s="222">
        <v>1537.09</v>
      </c>
    </row>
    <row r="1133" spans="1:5" ht="42.75">
      <c r="A1133" s="224">
        <v>170519</v>
      </c>
      <c r="B1133" s="224" t="s">
        <v>500</v>
      </c>
      <c r="C1133" s="218" t="s">
        <v>23</v>
      </c>
      <c r="D1133" s="219">
        <v>298.83</v>
      </c>
      <c r="E1133" s="222">
        <v>1537.09</v>
      </c>
    </row>
    <row r="1134" spans="1:5" ht="42.75">
      <c r="A1134" s="224">
        <v>170524</v>
      </c>
      <c r="B1134" s="224" t="s">
        <v>501</v>
      </c>
      <c r="C1134" s="218" t="s">
        <v>23</v>
      </c>
      <c r="D1134" s="219">
        <v>77.36</v>
      </c>
      <c r="E1134" s="222">
        <v>1640.08</v>
      </c>
    </row>
    <row r="1135" spans="1:5" ht="42.75">
      <c r="A1135" s="224">
        <v>170528</v>
      </c>
      <c r="B1135" s="224" t="s">
        <v>502</v>
      </c>
      <c r="C1135" s="218" t="s">
        <v>23</v>
      </c>
      <c r="D1135" s="222">
        <v>4099.57</v>
      </c>
      <c r="E1135" s="222">
        <v>1659.02</v>
      </c>
    </row>
    <row r="1136" spans="1:5" ht="57">
      <c r="A1136" s="224">
        <v>170530</v>
      </c>
      <c r="B1136" s="224" t="s">
        <v>503</v>
      </c>
      <c r="C1136" s="218" t="s">
        <v>23</v>
      </c>
      <c r="D1136" s="219">
        <v>472.57</v>
      </c>
      <c r="E1136" s="222">
        <v>1312.55</v>
      </c>
    </row>
    <row r="1137" spans="1:5" ht="42.75">
      <c r="A1137" s="224">
        <v>170533</v>
      </c>
      <c r="B1137" s="224" t="s">
        <v>504</v>
      </c>
      <c r="C1137" s="218" t="s">
        <v>23</v>
      </c>
      <c r="D1137" s="222">
        <v>1595.52</v>
      </c>
      <c r="E1137" s="222">
        <v>1910.82</v>
      </c>
    </row>
    <row r="1138" spans="1:5" ht="42.75">
      <c r="A1138" s="224">
        <v>170534</v>
      </c>
      <c r="B1138" s="224" t="s">
        <v>505</v>
      </c>
      <c r="C1138" s="218" t="s">
        <v>23</v>
      </c>
      <c r="D1138" s="222">
        <v>2694.22</v>
      </c>
      <c r="E1138" s="219">
        <v>297.56</v>
      </c>
    </row>
    <row r="1139" spans="1:5" ht="42.75">
      <c r="A1139" s="224">
        <v>170535</v>
      </c>
      <c r="B1139" s="224" t="s">
        <v>506</v>
      </c>
      <c r="C1139" s="218" t="s">
        <v>23</v>
      </c>
      <c r="D1139" s="222">
        <v>1818.98</v>
      </c>
      <c r="E1139" s="219">
        <v>165.84</v>
      </c>
    </row>
    <row r="1140" spans="1:5" ht="42.75">
      <c r="A1140" s="224">
        <v>170536</v>
      </c>
      <c r="B1140" s="224" t="s">
        <v>507</v>
      </c>
      <c r="C1140" s="218" t="s">
        <v>23</v>
      </c>
      <c r="D1140" s="222">
        <v>2458.86</v>
      </c>
      <c r="E1140" s="219"/>
    </row>
    <row r="1141" spans="1:5" ht="28.5">
      <c r="A1141" s="224">
        <v>170537</v>
      </c>
      <c r="B1141" s="224" t="s">
        <v>508</v>
      </c>
      <c r="C1141" s="218" t="s">
        <v>23</v>
      </c>
      <c r="D1141" s="219">
        <v>72.680000000000007</v>
      </c>
      <c r="E1141" s="219"/>
    </row>
    <row r="1142" spans="1:5" ht="28.5">
      <c r="A1142" s="224">
        <v>170538</v>
      </c>
      <c r="B1142" s="224" t="s">
        <v>509</v>
      </c>
      <c r="C1142" s="218" t="s">
        <v>23</v>
      </c>
      <c r="D1142" s="219">
        <v>31.07</v>
      </c>
      <c r="E1142" s="219">
        <v>522.83000000000004</v>
      </c>
    </row>
    <row r="1143" spans="1:5" ht="42.75">
      <c r="A1143" s="224">
        <v>170539</v>
      </c>
      <c r="B1143" s="224" t="s">
        <v>43721</v>
      </c>
      <c r="C1143" s="218" t="s">
        <v>23</v>
      </c>
      <c r="D1143" s="219">
        <v>300.27999999999997</v>
      </c>
      <c r="E1143" s="219">
        <v>108.77</v>
      </c>
    </row>
    <row r="1144" spans="1:5" ht="42.75">
      <c r="A1144" s="224">
        <v>170540</v>
      </c>
      <c r="B1144" s="224" t="s">
        <v>510</v>
      </c>
      <c r="C1144" s="218" t="s">
        <v>23</v>
      </c>
      <c r="D1144" s="219">
        <v>817.48</v>
      </c>
      <c r="E1144" s="219">
        <v>67.64</v>
      </c>
    </row>
    <row r="1145" spans="1:5" ht="28.5">
      <c r="A1145" s="224">
        <v>170541</v>
      </c>
      <c r="B1145" s="224" t="s">
        <v>43722</v>
      </c>
      <c r="C1145" s="218" t="s">
        <v>23</v>
      </c>
      <c r="D1145" s="219">
        <v>142.47999999999999</v>
      </c>
      <c r="E1145" s="219"/>
    </row>
    <row r="1146" spans="1:5" ht="71.25">
      <c r="A1146" s="224">
        <v>170545</v>
      </c>
      <c r="B1146" s="224" t="s">
        <v>511</v>
      </c>
      <c r="C1146" s="218" t="s">
        <v>41</v>
      </c>
      <c r="D1146" s="222">
        <v>1580.39</v>
      </c>
      <c r="E1146" s="219">
        <v>37.82</v>
      </c>
    </row>
    <row r="1147" spans="1:5" ht="71.25">
      <c r="A1147" s="224">
        <v>170546</v>
      </c>
      <c r="B1147" s="224" t="s">
        <v>43723</v>
      </c>
      <c r="C1147" s="218" t="s">
        <v>23</v>
      </c>
      <c r="D1147" s="219">
        <v>456.24</v>
      </c>
      <c r="E1147" s="219">
        <v>45.4</v>
      </c>
    </row>
    <row r="1148" spans="1:5" ht="42.75">
      <c r="A1148" s="224">
        <v>170547</v>
      </c>
      <c r="B1148" s="224" t="s">
        <v>43724</v>
      </c>
      <c r="C1148" s="218" t="s">
        <v>23</v>
      </c>
      <c r="D1148" s="219">
        <v>267.35000000000002</v>
      </c>
      <c r="E1148" s="219">
        <v>34.299999999999997</v>
      </c>
    </row>
    <row r="1149" spans="1:5" ht="42.75">
      <c r="A1149" s="224">
        <v>170548</v>
      </c>
      <c r="B1149" s="224" t="s">
        <v>43725</v>
      </c>
      <c r="C1149" s="218" t="s">
        <v>23</v>
      </c>
      <c r="D1149" s="222">
        <v>1138.5999999999999</v>
      </c>
      <c r="E1149" s="219">
        <v>56.89</v>
      </c>
    </row>
    <row r="1150" spans="1:5" ht="42.75">
      <c r="A1150" s="224">
        <v>170549</v>
      </c>
      <c r="B1150" s="224" t="s">
        <v>43726</v>
      </c>
      <c r="C1150" s="218" t="s">
        <v>23</v>
      </c>
      <c r="D1150" s="222">
        <v>1994.64</v>
      </c>
      <c r="E1150" s="219">
        <v>42.07</v>
      </c>
    </row>
    <row r="1151" spans="1:5" ht="42.75">
      <c r="A1151" s="224">
        <v>170550</v>
      </c>
      <c r="B1151" s="224" t="s">
        <v>43727</v>
      </c>
      <c r="C1151" s="218" t="s">
        <v>23</v>
      </c>
      <c r="D1151" s="222">
        <v>1261.07</v>
      </c>
      <c r="E1151" s="219">
        <v>60.41</v>
      </c>
    </row>
    <row r="1152" spans="1:5" ht="71.25">
      <c r="A1152" s="224">
        <v>170555</v>
      </c>
      <c r="B1152" s="224" t="s">
        <v>43728</v>
      </c>
      <c r="C1152" s="218" t="s">
        <v>23</v>
      </c>
      <c r="D1152" s="219">
        <v>343.12</v>
      </c>
      <c r="E1152" s="219">
        <v>83</v>
      </c>
    </row>
    <row r="1153" spans="1:5" ht="85.5">
      <c r="A1153" s="224">
        <v>170557</v>
      </c>
      <c r="B1153" s="224" t="s">
        <v>512</v>
      </c>
      <c r="C1153" s="218" t="s">
        <v>41</v>
      </c>
      <c r="D1153" s="222">
        <v>1983.35</v>
      </c>
      <c r="E1153" s="219">
        <v>36.93</v>
      </c>
    </row>
    <row r="1154" spans="1:5" ht="42.75">
      <c r="A1154" s="224">
        <v>170561</v>
      </c>
      <c r="B1154" s="224" t="s">
        <v>513</v>
      </c>
      <c r="C1154" s="218" t="s">
        <v>23</v>
      </c>
      <c r="D1154" s="222">
        <v>13328.56</v>
      </c>
      <c r="E1154" s="219">
        <v>54.17</v>
      </c>
    </row>
    <row r="1155" spans="1:5" ht="42.75">
      <c r="A1155" s="224">
        <v>170562</v>
      </c>
      <c r="B1155" s="224" t="s">
        <v>43729</v>
      </c>
      <c r="C1155" s="218" t="s">
        <v>23</v>
      </c>
      <c r="D1155" s="222">
        <v>3569.92</v>
      </c>
      <c r="E1155" s="219">
        <v>134.54</v>
      </c>
    </row>
    <row r="1156" spans="1:5" ht="85.5">
      <c r="A1156" s="224">
        <v>170563</v>
      </c>
      <c r="B1156" s="224" t="s">
        <v>43730</v>
      </c>
      <c r="C1156" s="218" t="s">
        <v>23</v>
      </c>
      <c r="D1156" s="222">
        <v>17190.87</v>
      </c>
      <c r="E1156" s="219">
        <v>79.48</v>
      </c>
    </row>
    <row r="1157" spans="1:5" ht="15">
      <c r="A1157" s="223">
        <v>1706</v>
      </c>
      <c r="B1157" s="223" t="s">
        <v>5865</v>
      </c>
      <c r="C1157" s="218"/>
      <c r="D1157" s="219"/>
      <c r="E1157" s="219">
        <v>9.75</v>
      </c>
    </row>
    <row r="1158" spans="1:5" ht="57">
      <c r="A1158" s="224">
        <v>170601</v>
      </c>
      <c r="B1158" s="224" t="s">
        <v>43731</v>
      </c>
      <c r="C1158" s="218" t="s">
        <v>23</v>
      </c>
      <c r="D1158" s="219">
        <v>130.86000000000001</v>
      </c>
      <c r="E1158" s="219">
        <v>17.66</v>
      </c>
    </row>
    <row r="1159" spans="1:5" ht="57">
      <c r="A1159" s="224">
        <v>170602</v>
      </c>
      <c r="B1159" s="224" t="s">
        <v>43732</v>
      </c>
      <c r="C1159" s="218" t="s">
        <v>23</v>
      </c>
      <c r="D1159" s="219">
        <v>149.30000000000001</v>
      </c>
      <c r="E1159" s="219">
        <v>41.39</v>
      </c>
    </row>
    <row r="1160" spans="1:5" ht="57">
      <c r="A1160" s="224">
        <v>170603</v>
      </c>
      <c r="B1160" s="224" t="s">
        <v>43733</v>
      </c>
      <c r="C1160" s="218" t="s">
        <v>23</v>
      </c>
      <c r="D1160" s="219">
        <v>169.77</v>
      </c>
      <c r="E1160" s="219"/>
    </row>
    <row r="1161" spans="1:5" ht="57">
      <c r="A1161" s="224">
        <v>170604</v>
      </c>
      <c r="B1161" s="224" t="s">
        <v>43734</v>
      </c>
      <c r="C1161" s="218" t="s">
        <v>23</v>
      </c>
      <c r="D1161" s="219">
        <v>178.8</v>
      </c>
      <c r="E1161" s="222">
        <v>4943.1499999999996</v>
      </c>
    </row>
    <row r="1162" spans="1:5" ht="57">
      <c r="A1162" s="224">
        <v>170607</v>
      </c>
      <c r="B1162" s="224" t="s">
        <v>43735</v>
      </c>
      <c r="C1162" s="218" t="s">
        <v>23</v>
      </c>
      <c r="D1162" s="219">
        <v>376.32</v>
      </c>
      <c r="E1162" s="222">
        <v>1258.7</v>
      </c>
    </row>
    <row r="1163" spans="1:5" ht="85.5">
      <c r="A1163" s="224">
        <v>170608</v>
      </c>
      <c r="B1163" s="224" t="s">
        <v>5866</v>
      </c>
      <c r="C1163" s="218" t="s">
        <v>23</v>
      </c>
      <c r="D1163" s="222">
        <v>1808.67</v>
      </c>
      <c r="E1163" s="222">
        <v>1797.02</v>
      </c>
    </row>
    <row r="1164" spans="1:5" ht="42.75">
      <c r="A1164" s="224">
        <v>170610</v>
      </c>
      <c r="B1164" s="224" t="s">
        <v>43736</v>
      </c>
      <c r="C1164" s="218" t="s">
        <v>23</v>
      </c>
      <c r="D1164" s="222">
        <v>1779.97</v>
      </c>
      <c r="E1164" s="222">
        <v>1994.22</v>
      </c>
    </row>
    <row r="1165" spans="1:5" ht="71.25">
      <c r="A1165" s="224">
        <v>170612</v>
      </c>
      <c r="B1165" s="224" t="s">
        <v>5867</v>
      </c>
      <c r="C1165" s="218" t="s">
        <v>23</v>
      </c>
      <c r="D1165" s="222">
        <v>1426.11</v>
      </c>
      <c r="E1165" s="222">
        <v>1834.52</v>
      </c>
    </row>
    <row r="1166" spans="1:5" ht="57">
      <c r="A1166" s="224">
        <v>170613</v>
      </c>
      <c r="B1166" s="224" t="s">
        <v>5868</v>
      </c>
      <c r="C1166" s="218" t="s">
        <v>23</v>
      </c>
      <c r="D1166" s="222">
        <v>2085.69</v>
      </c>
      <c r="E1166" s="219"/>
    </row>
    <row r="1167" spans="1:5" ht="71.25">
      <c r="A1167" s="224">
        <v>170614</v>
      </c>
      <c r="B1167" s="224" t="s">
        <v>43737</v>
      </c>
      <c r="C1167" s="218" t="s">
        <v>23</v>
      </c>
      <c r="D1167" s="219">
        <v>293.24</v>
      </c>
      <c r="E1167" s="222">
        <v>4555.3500000000004</v>
      </c>
    </row>
    <row r="1168" spans="1:5" ht="57">
      <c r="A1168" s="224">
        <v>170615</v>
      </c>
      <c r="B1168" s="224" t="s">
        <v>43738</v>
      </c>
      <c r="C1168" s="218" t="s">
        <v>23</v>
      </c>
      <c r="D1168" s="219">
        <v>153.91</v>
      </c>
      <c r="E1168" s="219"/>
    </row>
    <row r="1169" spans="1:5" ht="15">
      <c r="A1169" s="223">
        <v>18</v>
      </c>
      <c r="B1169" s="223" t="s">
        <v>1052</v>
      </c>
      <c r="C1169" s="218"/>
      <c r="D1169" s="219"/>
      <c r="E1169" s="222">
        <v>2105.2600000000002</v>
      </c>
    </row>
    <row r="1170" spans="1:5" ht="15">
      <c r="A1170" s="223">
        <v>1801</v>
      </c>
      <c r="B1170" s="223" t="s">
        <v>1544</v>
      </c>
      <c r="C1170" s="218"/>
      <c r="D1170" s="219"/>
      <c r="E1170" s="222">
        <v>2368.13</v>
      </c>
    </row>
    <row r="1171" spans="1:5" ht="42.75">
      <c r="A1171" s="224">
        <v>180107</v>
      </c>
      <c r="B1171" s="224" t="s">
        <v>43739</v>
      </c>
      <c r="C1171" s="218" t="s">
        <v>23</v>
      </c>
      <c r="D1171" s="219">
        <v>497.99</v>
      </c>
      <c r="E1171" s="222">
        <v>3504.09</v>
      </c>
    </row>
    <row r="1172" spans="1:5" ht="28.5">
      <c r="A1172" s="224">
        <v>180110</v>
      </c>
      <c r="B1172" s="224" t="s">
        <v>43740</v>
      </c>
      <c r="C1172" s="218" t="s">
        <v>23</v>
      </c>
      <c r="D1172" s="219">
        <v>88.43</v>
      </c>
      <c r="E1172" s="222">
        <v>4362.58</v>
      </c>
    </row>
    <row r="1173" spans="1:5" ht="42.75">
      <c r="A1173" s="224">
        <v>180115</v>
      </c>
      <c r="B1173" s="224" t="s">
        <v>43741</v>
      </c>
      <c r="C1173" s="218" t="s">
        <v>23</v>
      </c>
      <c r="D1173" s="219">
        <v>76.180000000000007</v>
      </c>
      <c r="E1173" s="222">
        <v>4458.51</v>
      </c>
    </row>
    <row r="1174" spans="1:5" ht="15">
      <c r="A1174" s="223">
        <v>1802</v>
      </c>
      <c r="B1174" s="223" t="s">
        <v>1545</v>
      </c>
      <c r="C1174" s="218"/>
      <c r="D1174" s="219"/>
      <c r="E1174" s="222">
        <v>5778.53</v>
      </c>
    </row>
    <row r="1175" spans="1:5" ht="42.75">
      <c r="A1175" s="224">
        <v>180201</v>
      </c>
      <c r="B1175" s="224" t="s">
        <v>43742</v>
      </c>
      <c r="C1175" s="218" t="s">
        <v>23</v>
      </c>
      <c r="D1175" s="219">
        <v>37.1</v>
      </c>
      <c r="E1175" s="222">
        <v>9264.68</v>
      </c>
    </row>
    <row r="1176" spans="1:5" ht="42.75">
      <c r="A1176" s="224">
        <v>180202</v>
      </c>
      <c r="B1176" s="224" t="s">
        <v>43743</v>
      </c>
      <c r="C1176" s="218" t="s">
        <v>23</v>
      </c>
      <c r="D1176" s="219">
        <v>42.56</v>
      </c>
      <c r="E1176" s="222">
        <v>12240.11</v>
      </c>
    </row>
    <row r="1177" spans="1:5" ht="28.5">
      <c r="A1177" s="224">
        <v>180204</v>
      </c>
      <c r="B1177" s="224" t="s">
        <v>514</v>
      </c>
      <c r="C1177" s="218" t="s">
        <v>23</v>
      </c>
      <c r="D1177" s="219">
        <v>31.57</v>
      </c>
      <c r="E1177" s="219"/>
    </row>
    <row r="1178" spans="1:5" ht="28.5">
      <c r="A1178" s="224">
        <v>180205</v>
      </c>
      <c r="B1178" s="224" t="s">
        <v>515</v>
      </c>
      <c r="C1178" s="218" t="s">
        <v>23</v>
      </c>
      <c r="D1178" s="219">
        <v>53.5</v>
      </c>
      <c r="E1178" s="219">
        <v>277.63</v>
      </c>
    </row>
    <row r="1179" spans="1:5" ht="28.5">
      <c r="A1179" s="224">
        <v>180206</v>
      </c>
      <c r="B1179" s="224" t="s">
        <v>516</v>
      </c>
      <c r="C1179" s="218" t="s">
        <v>23</v>
      </c>
      <c r="D1179" s="219">
        <v>38.78</v>
      </c>
      <c r="E1179" s="219"/>
    </row>
    <row r="1180" spans="1:5" ht="57">
      <c r="A1180" s="224">
        <v>180207</v>
      </c>
      <c r="B1180" s="224" t="s">
        <v>517</v>
      </c>
      <c r="C1180" s="218" t="s">
        <v>23</v>
      </c>
      <c r="D1180" s="219">
        <v>59.03</v>
      </c>
      <c r="E1180" s="219">
        <v>141.80000000000001</v>
      </c>
    </row>
    <row r="1181" spans="1:5" ht="42.75">
      <c r="A1181" s="224">
        <v>180208</v>
      </c>
      <c r="B1181" s="224" t="s">
        <v>518</v>
      </c>
      <c r="C1181" s="218" t="s">
        <v>23</v>
      </c>
      <c r="D1181" s="219">
        <v>80.95</v>
      </c>
      <c r="E1181" s="222">
        <v>1019.12</v>
      </c>
    </row>
    <row r="1182" spans="1:5" ht="28.5">
      <c r="A1182" s="224">
        <v>180209</v>
      </c>
      <c r="B1182" s="224" t="s">
        <v>519</v>
      </c>
      <c r="C1182" s="218" t="s">
        <v>23</v>
      </c>
      <c r="D1182" s="219">
        <v>33.49</v>
      </c>
      <c r="E1182" s="219">
        <v>97.77</v>
      </c>
    </row>
    <row r="1183" spans="1:5" ht="14.25">
      <c r="A1183" s="224">
        <v>180210</v>
      </c>
      <c r="B1183" s="224" t="s">
        <v>520</v>
      </c>
      <c r="C1183" s="218" t="s">
        <v>23</v>
      </c>
      <c r="D1183" s="219">
        <v>49.66</v>
      </c>
      <c r="E1183" s="219"/>
    </row>
    <row r="1184" spans="1:5" ht="28.5">
      <c r="A1184" s="224">
        <v>180211</v>
      </c>
      <c r="B1184" s="224" t="s">
        <v>521</v>
      </c>
      <c r="C1184" s="218" t="s">
        <v>23</v>
      </c>
      <c r="D1184" s="219">
        <v>132.99</v>
      </c>
      <c r="E1184" s="219">
        <v>144.12</v>
      </c>
    </row>
    <row r="1185" spans="1:5" ht="28.5">
      <c r="A1185" s="224">
        <v>180212</v>
      </c>
      <c r="B1185" s="224" t="s">
        <v>522</v>
      </c>
      <c r="C1185" s="218" t="s">
        <v>23</v>
      </c>
      <c r="D1185" s="219">
        <v>75.42</v>
      </c>
      <c r="E1185" s="219">
        <v>189.45</v>
      </c>
    </row>
    <row r="1186" spans="1:5" ht="14.25">
      <c r="A1186" s="224">
        <v>180217</v>
      </c>
      <c r="B1186" s="224" t="s">
        <v>523</v>
      </c>
      <c r="C1186" s="218" t="s">
        <v>23</v>
      </c>
      <c r="D1186" s="219">
        <v>7.42</v>
      </c>
      <c r="E1186" s="219">
        <v>138.21</v>
      </c>
    </row>
    <row r="1187" spans="1:5" ht="14.25">
      <c r="A1187" s="224">
        <v>180218</v>
      </c>
      <c r="B1187" s="224" t="s">
        <v>524</v>
      </c>
      <c r="C1187" s="218" t="s">
        <v>23</v>
      </c>
      <c r="D1187" s="219">
        <v>18.91</v>
      </c>
      <c r="E1187" s="219">
        <v>176.76</v>
      </c>
    </row>
    <row r="1188" spans="1:5" ht="14.25">
      <c r="A1188" s="224">
        <v>180220</v>
      </c>
      <c r="B1188" s="224" t="s">
        <v>525</v>
      </c>
      <c r="C1188" s="218" t="s">
        <v>23</v>
      </c>
      <c r="D1188" s="219">
        <v>52.08</v>
      </c>
      <c r="E1188" s="219">
        <v>284.77999999999997</v>
      </c>
    </row>
    <row r="1189" spans="1:5" ht="15">
      <c r="A1189" s="223">
        <v>1803</v>
      </c>
      <c r="B1189" s="223" t="s">
        <v>1546</v>
      </c>
      <c r="C1189" s="218"/>
      <c r="D1189" s="219"/>
      <c r="E1189" s="219">
        <v>261.63</v>
      </c>
    </row>
    <row r="1190" spans="1:5" ht="28.5">
      <c r="A1190" s="224">
        <v>180301</v>
      </c>
      <c r="B1190" s="224" t="s">
        <v>1547</v>
      </c>
      <c r="C1190" s="218" t="s">
        <v>23</v>
      </c>
      <c r="D1190" s="222">
        <v>4266.05</v>
      </c>
      <c r="E1190" s="219"/>
    </row>
    <row r="1191" spans="1:5" ht="14.25">
      <c r="A1191" s="224">
        <v>180302</v>
      </c>
      <c r="B1191" s="224" t="s">
        <v>526</v>
      </c>
      <c r="C1191" s="218" t="s">
        <v>23</v>
      </c>
      <c r="D1191" s="222">
        <v>1055.98</v>
      </c>
      <c r="E1191" s="219"/>
    </row>
    <row r="1192" spans="1:5" ht="14.25">
      <c r="A1192" s="224">
        <v>180303</v>
      </c>
      <c r="B1192" s="224" t="s">
        <v>527</v>
      </c>
      <c r="C1192" s="218" t="s">
        <v>23</v>
      </c>
      <c r="D1192" s="222">
        <v>1400.75</v>
      </c>
      <c r="E1192" s="219">
        <v>13.09</v>
      </c>
    </row>
    <row r="1193" spans="1:5" ht="14.25">
      <c r="A1193" s="224">
        <v>180304</v>
      </c>
      <c r="B1193" s="224" t="s">
        <v>528</v>
      </c>
      <c r="C1193" s="218" t="s">
        <v>23</v>
      </c>
      <c r="D1193" s="222">
        <v>1752.57</v>
      </c>
      <c r="E1193" s="219">
        <v>21.71</v>
      </c>
    </row>
    <row r="1194" spans="1:5" ht="14.25">
      <c r="A1194" s="224">
        <v>180305</v>
      </c>
      <c r="B1194" s="224" t="s">
        <v>529</v>
      </c>
      <c r="C1194" s="218" t="s">
        <v>23</v>
      </c>
      <c r="D1194" s="222">
        <v>1488.42</v>
      </c>
      <c r="E1194" s="219">
        <v>16.809999999999999</v>
      </c>
    </row>
    <row r="1195" spans="1:5" ht="15">
      <c r="A1195" s="223">
        <v>1804</v>
      </c>
      <c r="B1195" s="223" t="s">
        <v>943</v>
      </c>
      <c r="C1195" s="218"/>
      <c r="D1195" s="219"/>
      <c r="E1195" s="219">
        <v>25.55</v>
      </c>
    </row>
    <row r="1196" spans="1:5" ht="85.5">
      <c r="A1196" s="224">
        <v>180405</v>
      </c>
      <c r="B1196" s="224" t="s">
        <v>43744</v>
      </c>
      <c r="C1196" s="218" t="s">
        <v>23</v>
      </c>
      <c r="D1196" s="222">
        <v>4280.6499999999996</v>
      </c>
      <c r="E1196" s="219">
        <v>30.77</v>
      </c>
    </row>
    <row r="1197" spans="1:5" ht="15">
      <c r="A1197" s="223">
        <v>1806</v>
      </c>
      <c r="B1197" s="223" t="s">
        <v>5869</v>
      </c>
      <c r="C1197" s="218"/>
      <c r="D1197" s="219"/>
      <c r="E1197" s="219">
        <v>25.42</v>
      </c>
    </row>
    <row r="1198" spans="1:5" ht="85.5">
      <c r="A1198" s="224">
        <v>180602</v>
      </c>
      <c r="B1198" s="224" t="s">
        <v>5870</v>
      </c>
      <c r="C1198" s="218" t="s">
        <v>23</v>
      </c>
      <c r="D1198" s="222">
        <v>2929.2</v>
      </c>
      <c r="E1198" s="219">
        <v>3.8</v>
      </c>
    </row>
    <row r="1199" spans="1:5" ht="85.5">
      <c r="A1199" s="224">
        <v>180603</v>
      </c>
      <c r="B1199" s="224" t="s">
        <v>5871</v>
      </c>
      <c r="C1199" s="218" t="s">
        <v>23</v>
      </c>
      <c r="D1199" s="222">
        <v>3245.96</v>
      </c>
      <c r="E1199" s="219">
        <v>13.22</v>
      </c>
    </row>
    <row r="1200" spans="1:5" ht="85.5">
      <c r="A1200" s="224">
        <v>180604</v>
      </c>
      <c r="B1200" s="224" t="s">
        <v>5872</v>
      </c>
      <c r="C1200" s="218" t="s">
        <v>23</v>
      </c>
      <c r="D1200" s="222">
        <v>4567.6400000000003</v>
      </c>
      <c r="E1200" s="219">
        <v>75.319999999999993</v>
      </c>
    </row>
    <row r="1201" spans="1:5" ht="85.5">
      <c r="A1201" s="224">
        <v>180605</v>
      </c>
      <c r="B1201" s="224" t="s">
        <v>5873</v>
      </c>
      <c r="C1201" s="218" t="s">
        <v>23</v>
      </c>
      <c r="D1201" s="222">
        <v>5852.8</v>
      </c>
      <c r="E1201" s="219">
        <v>5.49</v>
      </c>
    </row>
    <row r="1202" spans="1:5" ht="85.5">
      <c r="A1202" s="224">
        <v>180606</v>
      </c>
      <c r="B1202" s="224" t="s">
        <v>5874</v>
      </c>
      <c r="C1202" s="218" t="s">
        <v>23</v>
      </c>
      <c r="D1202" s="222">
        <v>5928.48</v>
      </c>
      <c r="E1202" s="219">
        <v>20.61</v>
      </c>
    </row>
    <row r="1203" spans="1:5" ht="85.5">
      <c r="A1203" s="224">
        <v>180607</v>
      </c>
      <c r="B1203" s="224" t="s">
        <v>5875</v>
      </c>
      <c r="C1203" s="218" t="s">
        <v>23</v>
      </c>
      <c r="D1203" s="222">
        <v>8681.94</v>
      </c>
      <c r="E1203" s="219">
        <v>24.58</v>
      </c>
    </row>
    <row r="1204" spans="1:5" ht="85.5">
      <c r="A1204" s="224">
        <v>180608</v>
      </c>
      <c r="B1204" s="224" t="s">
        <v>5876</v>
      </c>
      <c r="C1204" s="218" t="s">
        <v>23</v>
      </c>
      <c r="D1204" s="222">
        <v>11454.9</v>
      </c>
      <c r="E1204" s="219">
        <v>20.51</v>
      </c>
    </row>
    <row r="1205" spans="1:5" ht="99.75">
      <c r="A1205" s="224">
        <v>180609</v>
      </c>
      <c r="B1205" s="224" t="s">
        <v>5877</v>
      </c>
      <c r="C1205" s="218" t="s">
        <v>23</v>
      </c>
      <c r="D1205" s="222">
        <v>14152.19</v>
      </c>
      <c r="E1205" s="219">
        <v>2.5</v>
      </c>
    </row>
    <row r="1206" spans="1:5" ht="15">
      <c r="A1206" s="223">
        <v>1807</v>
      </c>
      <c r="B1206" s="223" t="s">
        <v>1548</v>
      </c>
      <c r="C1206" s="218"/>
      <c r="D1206" s="219"/>
      <c r="E1206" s="219"/>
    </row>
    <row r="1207" spans="1:5" ht="71.25">
      <c r="A1207" s="224">
        <v>180702</v>
      </c>
      <c r="B1207" s="224" t="s">
        <v>530</v>
      </c>
      <c r="C1207" s="218" t="s">
        <v>23</v>
      </c>
      <c r="D1207" s="219">
        <v>282.72000000000003</v>
      </c>
      <c r="E1207" s="219">
        <v>15.14</v>
      </c>
    </row>
    <row r="1208" spans="1:5" ht="15">
      <c r="A1208" s="223">
        <v>1808</v>
      </c>
      <c r="B1208" s="223" t="s">
        <v>1543</v>
      </c>
      <c r="C1208" s="218"/>
      <c r="D1208" s="219"/>
      <c r="E1208" s="219">
        <v>17.88</v>
      </c>
    </row>
    <row r="1209" spans="1:5" ht="28.5">
      <c r="A1209" s="224">
        <v>180803</v>
      </c>
      <c r="B1209" s="224" t="s">
        <v>531</v>
      </c>
      <c r="C1209" s="218" t="s">
        <v>23</v>
      </c>
      <c r="D1209" s="219">
        <v>165.79</v>
      </c>
      <c r="E1209" s="219">
        <v>24.28</v>
      </c>
    </row>
    <row r="1210" spans="1:5" ht="14.25">
      <c r="A1210" s="224">
        <v>180804</v>
      </c>
      <c r="B1210" s="224" t="s">
        <v>532</v>
      </c>
      <c r="C1210" s="218" t="s">
        <v>23</v>
      </c>
      <c r="D1210" s="219">
        <v>767.44</v>
      </c>
      <c r="E1210" s="219">
        <v>30.35</v>
      </c>
    </row>
    <row r="1211" spans="1:5" ht="28.5">
      <c r="A1211" s="224">
        <v>180809</v>
      </c>
      <c r="B1211" s="224" t="s">
        <v>533</v>
      </c>
      <c r="C1211" s="218" t="s">
        <v>23</v>
      </c>
      <c r="D1211" s="219">
        <v>113.61</v>
      </c>
      <c r="E1211" s="219">
        <v>10.79</v>
      </c>
    </row>
    <row r="1212" spans="1:5" ht="15">
      <c r="A1212" s="223">
        <v>1810</v>
      </c>
      <c r="B1212" s="223" t="s">
        <v>4266</v>
      </c>
      <c r="C1212" s="218"/>
      <c r="D1212" s="219"/>
      <c r="E1212" s="219">
        <v>20.61</v>
      </c>
    </row>
    <row r="1213" spans="1:5" ht="85.5">
      <c r="A1213" s="224">
        <v>181001</v>
      </c>
      <c r="B1213" s="224" t="s">
        <v>7721</v>
      </c>
      <c r="C1213" s="218" t="s">
        <v>23</v>
      </c>
      <c r="D1213" s="219">
        <v>141.12</v>
      </c>
      <c r="E1213" s="219"/>
    </row>
    <row r="1214" spans="1:5" ht="85.5">
      <c r="A1214" s="224">
        <v>181002</v>
      </c>
      <c r="B1214" s="224" t="s">
        <v>7722</v>
      </c>
      <c r="C1214" s="218" t="s">
        <v>23</v>
      </c>
      <c r="D1214" s="219">
        <v>181.69</v>
      </c>
      <c r="E1214" s="219">
        <v>20.55</v>
      </c>
    </row>
    <row r="1215" spans="1:5" ht="85.5">
      <c r="A1215" s="224">
        <v>181003</v>
      </c>
      <c r="B1215" s="224" t="s">
        <v>7723</v>
      </c>
      <c r="C1215" s="218" t="s">
        <v>23</v>
      </c>
      <c r="D1215" s="219">
        <v>133.28</v>
      </c>
      <c r="E1215" s="219">
        <v>28.25</v>
      </c>
    </row>
    <row r="1216" spans="1:5" ht="99.75">
      <c r="A1216" s="224">
        <v>181004</v>
      </c>
      <c r="B1216" s="224" t="s">
        <v>7724</v>
      </c>
      <c r="C1216" s="218" t="s">
        <v>23</v>
      </c>
      <c r="D1216" s="219">
        <v>181.6</v>
      </c>
      <c r="E1216" s="219">
        <v>27.58</v>
      </c>
    </row>
    <row r="1217" spans="1:5" ht="85.5">
      <c r="A1217" s="224">
        <v>181005</v>
      </c>
      <c r="B1217" s="224" t="s">
        <v>7725</v>
      </c>
      <c r="C1217" s="218" t="s">
        <v>23</v>
      </c>
      <c r="D1217" s="219">
        <v>255.6</v>
      </c>
      <c r="E1217" s="219">
        <v>27.18</v>
      </c>
    </row>
    <row r="1218" spans="1:5" ht="85.5">
      <c r="A1218" s="224">
        <v>181007</v>
      </c>
      <c r="B1218" s="224" t="s">
        <v>5197</v>
      </c>
      <c r="C1218" s="218" t="s">
        <v>23</v>
      </c>
      <c r="D1218" s="219">
        <v>244.28</v>
      </c>
      <c r="E1218" s="219"/>
    </row>
    <row r="1219" spans="1:5" ht="15">
      <c r="A1219" s="223">
        <v>19</v>
      </c>
      <c r="B1219" s="223" t="s">
        <v>1549</v>
      </c>
      <c r="C1219" s="218"/>
      <c r="D1219" s="219"/>
      <c r="E1219" s="219">
        <v>25.01</v>
      </c>
    </row>
    <row r="1220" spans="1:5" ht="15">
      <c r="A1220" s="223">
        <v>1901</v>
      </c>
      <c r="B1220" s="223" t="s">
        <v>1550</v>
      </c>
      <c r="C1220" s="218"/>
      <c r="D1220" s="219"/>
      <c r="E1220" s="219">
        <v>43.73</v>
      </c>
    </row>
    <row r="1221" spans="1:5" ht="71.25">
      <c r="A1221" s="224">
        <v>190101</v>
      </c>
      <c r="B1221" s="224" t="s">
        <v>43745</v>
      </c>
      <c r="C1221" s="218" t="s">
        <v>25</v>
      </c>
      <c r="D1221" s="219">
        <v>18.34</v>
      </c>
      <c r="E1221" s="219"/>
    </row>
    <row r="1222" spans="1:5" ht="42.75">
      <c r="A1222" s="224">
        <v>190102</v>
      </c>
      <c r="B1222" s="224" t="s">
        <v>534</v>
      </c>
      <c r="C1222" s="218" t="s">
        <v>25</v>
      </c>
      <c r="D1222" s="219">
        <v>22.62</v>
      </c>
      <c r="E1222" s="219">
        <v>5.61</v>
      </c>
    </row>
    <row r="1223" spans="1:5" ht="85.5">
      <c r="A1223" s="224">
        <v>190103</v>
      </c>
      <c r="B1223" s="224" t="s">
        <v>43746</v>
      </c>
      <c r="C1223" s="218" t="s">
        <v>25</v>
      </c>
      <c r="D1223" s="219">
        <v>22.14</v>
      </c>
      <c r="E1223" s="219"/>
    </row>
    <row r="1224" spans="1:5" ht="71.25">
      <c r="A1224" s="224">
        <v>190104</v>
      </c>
      <c r="B1224" s="224" t="s">
        <v>43747</v>
      </c>
      <c r="C1224" s="218" t="s">
        <v>25</v>
      </c>
      <c r="D1224" s="219">
        <v>27.39</v>
      </c>
      <c r="E1224" s="219">
        <v>33.21</v>
      </c>
    </row>
    <row r="1225" spans="1:5" ht="85.5">
      <c r="A1225" s="224">
        <v>190105</v>
      </c>
      <c r="B1225" s="224" t="s">
        <v>43748</v>
      </c>
      <c r="C1225" s="218" t="s">
        <v>25</v>
      </c>
      <c r="D1225" s="219">
        <v>32.69</v>
      </c>
      <c r="E1225" s="219">
        <v>36.130000000000003</v>
      </c>
    </row>
    <row r="1226" spans="1:5" ht="71.25">
      <c r="A1226" s="224">
        <v>190106</v>
      </c>
      <c r="B1226" s="224" t="s">
        <v>43749</v>
      </c>
      <c r="C1226" s="218" t="s">
        <v>25</v>
      </c>
      <c r="D1226" s="219">
        <v>27.59</v>
      </c>
      <c r="E1226" s="219">
        <v>20.399999999999999</v>
      </c>
    </row>
    <row r="1227" spans="1:5" ht="28.5">
      <c r="A1227" s="224">
        <v>190107</v>
      </c>
      <c r="B1227" s="224" t="s">
        <v>535</v>
      </c>
      <c r="C1227" s="218" t="s">
        <v>25</v>
      </c>
      <c r="D1227" s="219">
        <v>4.1399999999999997</v>
      </c>
      <c r="E1227" s="219">
        <v>53.13</v>
      </c>
    </row>
    <row r="1228" spans="1:5" ht="28.5">
      <c r="A1228" s="224">
        <v>190108</v>
      </c>
      <c r="B1228" s="224" t="s">
        <v>43750</v>
      </c>
      <c r="C1228" s="218" t="s">
        <v>25</v>
      </c>
      <c r="D1228" s="219">
        <v>11.55</v>
      </c>
      <c r="E1228" s="219">
        <v>55.97</v>
      </c>
    </row>
    <row r="1229" spans="1:5" ht="57">
      <c r="A1229" s="224">
        <v>190109</v>
      </c>
      <c r="B1229" s="224" t="s">
        <v>43751</v>
      </c>
      <c r="C1229" s="218" t="s">
        <v>23</v>
      </c>
      <c r="D1229" s="219">
        <v>106.34</v>
      </c>
      <c r="E1229" s="219"/>
    </row>
    <row r="1230" spans="1:5" ht="57">
      <c r="A1230" s="224">
        <v>190114</v>
      </c>
      <c r="B1230" s="224" t="s">
        <v>43752</v>
      </c>
      <c r="C1230" s="218" t="s">
        <v>25</v>
      </c>
      <c r="D1230" s="219">
        <v>3</v>
      </c>
      <c r="E1230" s="219"/>
    </row>
    <row r="1231" spans="1:5" ht="85.5">
      <c r="A1231" s="224">
        <v>190115</v>
      </c>
      <c r="B1231" s="224" t="s">
        <v>43753</v>
      </c>
      <c r="C1231" s="218" t="s">
        <v>25</v>
      </c>
      <c r="D1231" s="219">
        <v>22.35</v>
      </c>
      <c r="E1231" s="219">
        <v>247.45</v>
      </c>
    </row>
    <row r="1232" spans="1:5" ht="85.5">
      <c r="A1232" s="224">
        <v>190116</v>
      </c>
      <c r="B1232" s="224" t="s">
        <v>43754</v>
      </c>
      <c r="C1232" s="218" t="s">
        <v>25</v>
      </c>
      <c r="D1232" s="219">
        <v>26.04</v>
      </c>
      <c r="E1232" s="219">
        <v>310.73</v>
      </c>
    </row>
    <row r="1233" spans="1:5" ht="85.5">
      <c r="A1233" s="224">
        <v>190117</v>
      </c>
      <c r="B1233" s="224" t="s">
        <v>43755</v>
      </c>
      <c r="C1233" s="218" t="s">
        <v>25</v>
      </c>
      <c r="D1233" s="219">
        <v>22.29</v>
      </c>
      <c r="E1233" s="219">
        <v>206.38</v>
      </c>
    </row>
    <row r="1234" spans="1:5" ht="57">
      <c r="A1234" s="224">
        <v>190121</v>
      </c>
      <c r="B1234" s="224" t="s">
        <v>43756</v>
      </c>
      <c r="C1234" s="218" t="s">
        <v>25</v>
      </c>
      <c r="D1234" s="219">
        <v>3.19</v>
      </c>
      <c r="E1234" s="219">
        <v>121.14</v>
      </c>
    </row>
    <row r="1235" spans="1:5" ht="30">
      <c r="A1235" s="223">
        <v>1902</v>
      </c>
      <c r="B1235" s="223" t="s">
        <v>1551</v>
      </c>
      <c r="C1235" s="218"/>
      <c r="D1235" s="219"/>
      <c r="E1235" s="222">
        <v>1102.31</v>
      </c>
    </row>
    <row r="1236" spans="1:5" ht="71.25">
      <c r="A1236" s="224">
        <v>190201</v>
      </c>
      <c r="B1236" s="224" t="s">
        <v>43757</v>
      </c>
      <c r="C1236" s="218" t="s">
        <v>25</v>
      </c>
      <c r="D1236" s="219">
        <v>15.26</v>
      </c>
      <c r="E1236" s="219">
        <v>249.73</v>
      </c>
    </row>
    <row r="1237" spans="1:5" ht="57">
      <c r="A1237" s="224">
        <v>190202</v>
      </c>
      <c r="B1237" s="224" t="s">
        <v>43758</v>
      </c>
      <c r="C1237" s="218" t="s">
        <v>25</v>
      </c>
      <c r="D1237" s="219">
        <v>18.09</v>
      </c>
      <c r="E1237" s="219">
        <v>916.72</v>
      </c>
    </row>
    <row r="1238" spans="1:5" ht="85.5">
      <c r="A1238" s="224">
        <v>190203</v>
      </c>
      <c r="B1238" s="224" t="s">
        <v>43759</v>
      </c>
      <c r="C1238" s="218" t="s">
        <v>25</v>
      </c>
      <c r="D1238" s="219">
        <v>25.93</v>
      </c>
      <c r="E1238" s="219">
        <v>273.25</v>
      </c>
    </row>
    <row r="1239" spans="1:5" ht="85.5">
      <c r="A1239" s="224">
        <v>190204</v>
      </c>
      <c r="B1239" s="224" t="s">
        <v>43760</v>
      </c>
      <c r="C1239" s="218" t="s">
        <v>25</v>
      </c>
      <c r="D1239" s="219">
        <v>33.58</v>
      </c>
      <c r="E1239" s="219">
        <v>118.91</v>
      </c>
    </row>
    <row r="1240" spans="1:5" ht="28.5">
      <c r="A1240" s="224">
        <v>190205</v>
      </c>
      <c r="B1240" s="224" t="s">
        <v>43761</v>
      </c>
      <c r="C1240" s="218" t="s">
        <v>25</v>
      </c>
      <c r="D1240" s="219">
        <v>11.6</v>
      </c>
      <c r="E1240" s="219">
        <v>991.98</v>
      </c>
    </row>
    <row r="1241" spans="1:5" ht="85.5">
      <c r="A1241" s="224">
        <v>190211</v>
      </c>
      <c r="B1241" s="224" t="s">
        <v>43762</v>
      </c>
      <c r="C1241" s="218" t="s">
        <v>25</v>
      </c>
      <c r="D1241" s="219">
        <v>22.35</v>
      </c>
      <c r="E1241" s="222">
        <v>1756.13</v>
      </c>
    </row>
    <row r="1242" spans="1:5" ht="15">
      <c r="A1242" s="223">
        <v>1903</v>
      </c>
      <c r="B1242" s="223" t="s">
        <v>1552</v>
      </c>
      <c r="C1242" s="218"/>
      <c r="D1242" s="219"/>
      <c r="E1242" s="219"/>
    </row>
    <row r="1243" spans="1:5" ht="85.5">
      <c r="A1243" s="224">
        <v>190301</v>
      </c>
      <c r="B1243" s="224" t="s">
        <v>43763</v>
      </c>
      <c r="C1243" s="218" t="s">
        <v>25</v>
      </c>
      <c r="D1243" s="219">
        <v>47.86</v>
      </c>
      <c r="E1243" s="219">
        <v>61.95</v>
      </c>
    </row>
    <row r="1244" spans="1:5" ht="85.5">
      <c r="A1244" s="224">
        <v>190302</v>
      </c>
      <c r="B1244" s="224" t="s">
        <v>43764</v>
      </c>
      <c r="C1244" s="218" t="s">
        <v>25</v>
      </c>
      <c r="D1244" s="219">
        <v>43.38</v>
      </c>
      <c r="E1244" s="219">
        <v>97.76</v>
      </c>
    </row>
    <row r="1245" spans="1:5" ht="71.25">
      <c r="A1245" s="224">
        <v>190303</v>
      </c>
      <c r="B1245" s="224" t="s">
        <v>43765</v>
      </c>
      <c r="C1245" s="218" t="s">
        <v>25</v>
      </c>
      <c r="D1245" s="219">
        <v>27.63</v>
      </c>
      <c r="E1245" s="219">
        <v>152.37</v>
      </c>
    </row>
    <row r="1246" spans="1:5" ht="71.25">
      <c r="A1246" s="224">
        <v>190306</v>
      </c>
      <c r="B1246" s="224" t="s">
        <v>43766</v>
      </c>
      <c r="C1246" s="218" t="s">
        <v>25</v>
      </c>
      <c r="D1246" s="219">
        <v>26.12</v>
      </c>
      <c r="E1246" s="219">
        <v>121.28</v>
      </c>
    </row>
    <row r="1247" spans="1:5" ht="57">
      <c r="A1247" s="224">
        <v>190307</v>
      </c>
      <c r="B1247" s="224" t="s">
        <v>43767</v>
      </c>
      <c r="C1247" s="218" t="s">
        <v>25</v>
      </c>
      <c r="D1247" s="219">
        <v>26.15</v>
      </c>
      <c r="E1247" s="219">
        <v>256.99</v>
      </c>
    </row>
    <row r="1248" spans="1:5" ht="15">
      <c r="A1248" s="223">
        <v>1904</v>
      </c>
      <c r="B1248" s="223" t="s">
        <v>1553</v>
      </c>
      <c r="C1248" s="218"/>
      <c r="D1248" s="219"/>
      <c r="E1248" s="219">
        <v>80.42</v>
      </c>
    </row>
    <row r="1249" spans="1:5" ht="57">
      <c r="A1249" s="224">
        <v>190417</v>
      </c>
      <c r="B1249" s="224" t="s">
        <v>43768</v>
      </c>
      <c r="C1249" s="218" t="s">
        <v>25</v>
      </c>
      <c r="D1249" s="219">
        <v>48.2</v>
      </c>
      <c r="E1249" s="219">
        <v>88.64</v>
      </c>
    </row>
    <row r="1250" spans="1:5" ht="42.75">
      <c r="A1250" s="224">
        <v>190418</v>
      </c>
      <c r="B1250" s="224" t="s">
        <v>536</v>
      </c>
      <c r="C1250" s="218" t="s">
        <v>25</v>
      </c>
      <c r="D1250" s="219">
        <v>49.3</v>
      </c>
      <c r="E1250" s="219">
        <v>288.38</v>
      </c>
    </row>
    <row r="1251" spans="1:5" ht="15">
      <c r="A1251" s="223">
        <v>1905</v>
      </c>
      <c r="B1251" s="223" t="s">
        <v>1554</v>
      </c>
      <c r="C1251" s="218"/>
      <c r="D1251" s="219"/>
      <c r="E1251" s="219">
        <v>97.74</v>
      </c>
    </row>
    <row r="1252" spans="1:5" ht="85.5">
      <c r="A1252" s="224">
        <v>190501</v>
      </c>
      <c r="B1252" s="224" t="s">
        <v>43769</v>
      </c>
      <c r="C1252" s="218" t="s">
        <v>23</v>
      </c>
      <c r="D1252" s="219">
        <v>5.78</v>
      </c>
      <c r="E1252" s="219">
        <v>97.74</v>
      </c>
    </row>
    <row r="1253" spans="1:5" ht="15">
      <c r="A1253" s="223">
        <v>1906</v>
      </c>
      <c r="B1253" s="223" t="s">
        <v>1555</v>
      </c>
      <c r="C1253" s="218"/>
      <c r="D1253" s="219"/>
      <c r="E1253" s="219"/>
    </row>
    <row r="1254" spans="1:5" ht="71.25">
      <c r="A1254" s="224">
        <v>190601</v>
      </c>
      <c r="B1254" s="224" t="s">
        <v>43770</v>
      </c>
      <c r="C1254" s="218" t="s">
        <v>41</v>
      </c>
      <c r="D1254" s="219">
        <v>10.27</v>
      </c>
      <c r="E1254" s="219">
        <v>15.71</v>
      </c>
    </row>
    <row r="1255" spans="1:5" ht="71.25">
      <c r="A1255" s="224">
        <v>190602</v>
      </c>
      <c r="B1255" s="224" t="s">
        <v>43771</v>
      </c>
      <c r="C1255" s="218" t="s">
        <v>25</v>
      </c>
      <c r="D1255" s="219">
        <v>20.010000000000002</v>
      </c>
      <c r="E1255" s="219">
        <v>212.65</v>
      </c>
    </row>
    <row r="1256" spans="1:5" ht="42.75">
      <c r="A1256" s="224">
        <v>190603</v>
      </c>
      <c r="B1256" s="224" t="s">
        <v>1556</v>
      </c>
      <c r="C1256" s="218" t="s">
        <v>25</v>
      </c>
      <c r="D1256" s="219">
        <v>22.91</v>
      </c>
      <c r="E1256" s="219">
        <v>210.95</v>
      </c>
    </row>
    <row r="1257" spans="1:5" ht="71.25">
      <c r="A1257" s="224">
        <v>190604</v>
      </c>
      <c r="B1257" s="224" t="s">
        <v>43772</v>
      </c>
      <c r="C1257" s="218" t="s">
        <v>41</v>
      </c>
      <c r="D1257" s="219">
        <v>11.6</v>
      </c>
      <c r="E1257" s="219">
        <v>239.42</v>
      </c>
    </row>
    <row r="1258" spans="1:5" ht="71.25">
      <c r="A1258" s="224">
        <v>190605</v>
      </c>
      <c r="B1258" s="224" t="s">
        <v>1557</v>
      </c>
      <c r="C1258" s="218" t="s">
        <v>25</v>
      </c>
      <c r="D1258" s="219">
        <v>76.31</v>
      </c>
      <c r="E1258" s="219">
        <v>162.84</v>
      </c>
    </row>
    <row r="1259" spans="1:5" ht="15">
      <c r="A1259" s="223">
        <v>20</v>
      </c>
      <c r="B1259" s="223" t="s">
        <v>1558</v>
      </c>
      <c r="C1259" s="218"/>
      <c r="D1259" s="219"/>
      <c r="E1259" s="219">
        <v>31.15</v>
      </c>
    </row>
    <row r="1260" spans="1:5" ht="15">
      <c r="A1260" s="223">
        <v>2001</v>
      </c>
      <c r="B1260" s="223" t="s">
        <v>1559</v>
      </c>
      <c r="C1260" s="218"/>
      <c r="D1260" s="219"/>
      <c r="E1260" s="219"/>
    </row>
    <row r="1261" spans="1:5" ht="71.25">
      <c r="A1261" s="224">
        <v>200101</v>
      </c>
      <c r="B1261" s="224" t="s">
        <v>537</v>
      </c>
      <c r="C1261" s="218" t="s">
        <v>25</v>
      </c>
      <c r="D1261" s="219">
        <v>276.42</v>
      </c>
      <c r="E1261" s="219">
        <v>11.1</v>
      </c>
    </row>
    <row r="1262" spans="1:5" ht="42.75">
      <c r="A1262" s="224">
        <v>200104</v>
      </c>
      <c r="B1262" s="224" t="s">
        <v>538</v>
      </c>
      <c r="C1262" s="218" t="s">
        <v>41</v>
      </c>
      <c r="D1262" s="219">
        <v>279.02</v>
      </c>
      <c r="E1262" s="219">
        <v>1.1100000000000001</v>
      </c>
    </row>
    <row r="1263" spans="1:5" ht="71.25">
      <c r="A1263" s="224">
        <v>200105</v>
      </c>
      <c r="B1263" s="224" t="s">
        <v>539</v>
      </c>
      <c r="C1263" s="218" t="s">
        <v>41</v>
      </c>
      <c r="D1263" s="219">
        <v>249.63</v>
      </c>
      <c r="E1263" s="219">
        <v>22.12</v>
      </c>
    </row>
    <row r="1264" spans="1:5" ht="57">
      <c r="A1264" s="224">
        <v>200107</v>
      </c>
      <c r="B1264" s="224" t="s">
        <v>540</v>
      </c>
      <c r="C1264" s="218" t="s">
        <v>41</v>
      </c>
      <c r="D1264" s="219">
        <v>137.26</v>
      </c>
      <c r="E1264" s="219"/>
    </row>
    <row r="1265" spans="1:5" ht="42.75">
      <c r="A1265" s="224">
        <v>200108</v>
      </c>
      <c r="B1265" s="224" t="s">
        <v>541</v>
      </c>
      <c r="C1265" s="218" t="s">
        <v>34</v>
      </c>
      <c r="D1265" s="222">
        <v>1112.95</v>
      </c>
      <c r="E1265" s="219">
        <v>162.36000000000001</v>
      </c>
    </row>
    <row r="1266" spans="1:5" ht="85.5">
      <c r="A1266" s="224">
        <v>200120</v>
      </c>
      <c r="B1266" s="224" t="s">
        <v>542</v>
      </c>
      <c r="C1266" s="218" t="s">
        <v>41</v>
      </c>
      <c r="D1266" s="219">
        <v>270.16000000000003</v>
      </c>
      <c r="E1266" s="219">
        <v>466.44</v>
      </c>
    </row>
    <row r="1267" spans="1:5" ht="71.25">
      <c r="A1267" s="224">
        <v>200124</v>
      </c>
      <c r="B1267" s="224" t="s">
        <v>543</v>
      </c>
      <c r="C1267" s="218" t="s">
        <v>41</v>
      </c>
      <c r="D1267" s="219">
        <v>963.39</v>
      </c>
      <c r="E1267" s="222">
        <v>1563.53</v>
      </c>
    </row>
    <row r="1268" spans="1:5" ht="71.25">
      <c r="A1268" s="224">
        <v>200128</v>
      </c>
      <c r="B1268" s="224" t="s">
        <v>544</v>
      </c>
      <c r="C1268" s="218" t="s">
        <v>25</v>
      </c>
      <c r="D1268" s="219">
        <v>305.45999999999998</v>
      </c>
      <c r="E1268" s="219">
        <v>400.52</v>
      </c>
    </row>
    <row r="1269" spans="1:5" ht="57">
      <c r="A1269" s="224">
        <v>200129</v>
      </c>
      <c r="B1269" s="224" t="s">
        <v>545</v>
      </c>
      <c r="C1269" s="218" t="s">
        <v>41</v>
      </c>
      <c r="D1269" s="219">
        <v>130.65</v>
      </c>
      <c r="E1269" s="219">
        <v>162.34</v>
      </c>
    </row>
    <row r="1270" spans="1:5" ht="57">
      <c r="A1270" s="224">
        <v>200130</v>
      </c>
      <c r="B1270" s="224" t="s">
        <v>546</v>
      </c>
      <c r="C1270" s="218" t="s">
        <v>41</v>
      </c>
      <c r="D1270" s="222">
        <v>1081.8800000000001</v>
      </c>
      <c r="E1270" s="222">
        <v>2514.5700000000002</v>
      </c>
    </row>
    <row r="1271" spans="1:5" ht="57">
      <c r="A1271" s="224">
        <v>200131</v>
      </c>
      <c r="B1271" s="224" t="s">
        <v>547</v>
      </c>
      <c r="C1271" s="218" t="s">
        <v>41</v>
      </c>
      <c r="D1271" s="222">
        <v>1949.24</v>
      </c>
      <c r="E1271" s="219">
        <v>244.95</v>
      </c>
    </row>
    <row r="1272" spans="1:5" ht="85.5">
      <c r="A1272" s="224">
        <v>200132</v>
      </c>
      <c r="B1272" s="224" t="s">
        <v>43773</v>
      </c>
      <c r="C1272" s="218" t="s">
        <v>23</v>
      </c>
      <c r="D1272" s="222">
        <v>7000.42</v>
      </c>
      <c r="E1272" s="219">
        <v>803.85</v>
      </c>
    </row>
    <row r="1273" spans="1:5" ht="85.5">
      <c r="A1273" s="224">
        <v>200133</v>
      </c>
      <c r="B1273" s="224" t="s">
        <v>43774</v>
      </c>
      <c r="C1273" s="218" t="s">
        <v>23</v>
      </c>
      <c r="D1273" s="222">
        <v>2279.92</v>
      </c>
      <c r="E1273" s="219"/>
    </row>
    <row r="1274" spans="1:5" ht="85.5">
      <c r="A1274" s="224">
        <v>200141</v>
      </c>
      <c r="B1274" s="224" t="s">
        <v>43775</v>
      </c>
      <c r="C1274" s="218" t="s">
        <v>41</v>
      </c>
      <c r="D1274" s="219">
        <v>440.9</v>
      </c>
      <c r="E1274" s="219">
        <v>141.49</v>
      </c>
    </row>
    <row r="1275" spans="1:5" ht="15">
      <c r="A1275" s="223">
        <v>2002</v>
      </c>
      <c r="B1275" s="223" t="s">
        <v>1560</v>
      </c>
      <c r="C1275" s="218"/>
      <c r="D1275" s="219"/>
      <c r="E1275" s="219">
        <v>33.21</v>
      </c>
    </row>
    <row r="1276" spans="1:5" ht="57">
      <c r="A1276" s="224">
        <v>200202</v>
      </c>
      <c r="B1276" s="224" t="s">
        <v>43776</v>
      </c>
      <c r="C1276" s="218" t="s">
        <v>41</v>
      </c>
      <c r="D1276" s="219">
        <v>66.989999999999995</v>
      </c>
      <c r="E1276" s="219">
        <v>36.130000000000003</v>
      </c>
    </row>
    <row r="1277" spans="1:5" ht="99.75">
      <c r="A1277" s="224">
        <v>200206</v>
      </c>
      <c r="B1277" s="224" t="s">
        <v>43922</v>
      </c>
      <c r="C1277" s="218" t="s">
        <v>25</v>
      </c>
      <c r="D1277" s="219">
        <v>108.59</v>
      </c>
      <c r="E1277" s="219">
        <v>197.29</v>
      </c>
    </row>
    <row r="1278" spans="1:5" ht="71.25">
      <c r="A1278" s="224">
        <v>200209</v>
      </c>
      <c r="B1278" s="224" t="s">
        <v>43777</v>
      </c>
      <c r="C1278" s="218" t="s">
        <v>25</v>
      </c>
      <c r="D1278" s="219">
        <v>156.6</v>
      </c>
      <c r="E1278" s="222">
        <v>3779.4</v>
      </c>
    </row>
    <row r="1279" spans="1:5" ht="99.75">
      <c r="A1279" s="224">
        <v>200214</v>
      </c>
      <c r="B1279" s="224" t="s">
        <v>43923</v>
      </c>
      <c r="C1279" s="218" t="s">
        <v>25</v>
      </c>
      <c r="D1279" s="219">
        <v>137.96</v>
      </c>
      <c r="E1279" s="222">
        <v>1742.27</v>
      </c>
    </row>
    <row r="1280" spans="1:5" ht="85.5">
      <c r="A1280" s="224">
        <v>200223</v>
      </c>
      <c r="B1280" s="224" t="s">
        <v>43778</v>
      </c>
      <c r="C1280" s="218" t="s">
        <v>34</v>
      </c>
      <c r="D1280" s="219">
        <v>276.92</v>
      </c>
      <c r="E1280" s="222">
        <v>1434.98</v>
      </c>
    </row>
    <row r="1281" spans="1:5" ht="57">
      <c r="A1281" s="224">
        <v>200229</v>
      </c>
      <c r="B1281" s="224" t="s">
        <v>43779</v>
      </c>
      <c r="C1281" s="218" t="s">
        <v>41</v>
      </c>
      <c r="D1281" s="219">
        <v>86.74</v>
      </c>
      <c r="E1281" s="219">
        <v>958.36</v>
      </c>
    </row>
    <row r="1282" spans="1:5" ht="99.75">
      <c r="A1282" s="224">
        <v>200237</v>
      </c>
      <c r="B1282" s="224" t="s">
        <v>43780</v>
      </c>
      <c r="C1282" s="218" t="s">
        <v>25</v>
      </c>
      <c r="D1282" s="219">
        <v>89.76</v>
      </c>
      <c r="E1282" s="219">
        <v>308.76</v>
      </c>
    </row>
    <row r="1283" spans="1:5" ht="71.25">
      <c r="A1283" s="224">
        <v>200243</v>
      </c>
      <c r="B1283" s="224" t="s">
        <v>548</v>
      </c>
      <c r="C1283" s="218" t="s">
        <v>41</v>
      </c>
      <c r="D1283" s="219">
        <v>301.62</v>
      </c>
      <c r="E1283" s="219">
        <v>170.8</v>
      </c>
    </row>
    <row r="1284" spans="1:5" ht="71.25">
      <c r="A1284" s="224">
        <v>200253</v>
      </c>
      <c r="B1284" s="224" t="s">
        <v>43781</v>
      </c>
      <c r="C1284" s="218" t="s">
        <v>25</v>
      </c>
      <c r="D1284" s="219">
        <v>85.62</v>
      </c>
      <c r="E1284" s="219">
        <v>14.77</v>
      </c>
    </row>
    <row r="1285" spans="1:5" ht="71.25">
      <c r="A1285" s="224">
        <v>200254</v>
      </c>
      <c r="B1285" s="224" t="s">
        <v>43782</v>
      </c>
      <c r="C1285" s="218" t="s">
        <v>25</v>
      </c>
      <c r="D1285" s="219">
        <v>83.01</v>
      </c>
      <c r="E1285" s="219">
        <v>176.31</v>
      </c>
    </row>
    <row r="1286" spans="1:5" ht="15">
      <c r="A1286" s="223">
        <v>2003</v>
      </c>
      <c r="B1286" s="223" t="s">
        <v>928</v>
      </c>
      <c r="C1286" s="218"/>
      <c r="D1286" s="219"/>
      <c r="E1286" s="219">
        <v>147.85</v>
      </c>
    </row>
    <row r="1287" spans="1:5" ht="42.75">
      <c r="A1287" s="224">
        <v>200303</v>
      </c>
      <c r="B1287" s="224" t="s">
        <v>549</v>
      </c>
      <c r="C1287" s="218" t="s">
        <v>25</v>
      </c>
      <c r="D1287" s="219">
        <v>14.76</v>
      </c>
      <c r="E1287" s="219">
        <v>5.6</v>
      </c>
    </row>
    <row r="1288" spans="1:5" ht="28.5">
      <c r="A1288" s="224">
        <v>200305</v>
      </c>
      <c r="B1288" s="224" t="s">
        <v>550</v>
      </c>
      <c r="C1288" s="218" t="s">
        <v>34</v>
      </c>
      <c r="D1288" s="219">
        <v>227.4</v>
      </c>
      <c r="E1288" s="219">
        <v>68.239999999999995</v>
      </c>
    </row>
    <row r="1289" spans="1:5" ht="14.25">
      <c r="A1289" s="224">
        <v>200306</v>
      </c>
      <c r="B1289" s="224" t="s">
        <v>551</v>
      </c>
      <c r="C1289" s="218" t="s">
        <v>34</v>
      </c>
      <c r="D1289" s="219">
        <v>221.75</v>
      </c>
      <c r="E1289" s="219">
        <v>17.88</v>
      </c>
    </row>
    <row r="1290" spans="1:5" ht="14.25">
      <c r="A1290" s="224">
        <v>200307</v>
      </c>
      <c r="B1290" s="224" t="s">
        <v>552</v>
      </c>
      <c r="C1290" s="218" t="s">
        <v>34</v>
      </c>
      <c r="D1290" s="219">
        <v>263.98</v>
      </c>
      <c r="E1290" s="219">
        <v>53.13</v>
      </c>
    </row>
    <row r="1291" spans="1:5" ht="14.25">
      <c r="A1291" s="224">
        <v>200323</v>
      </c>
      <c r="B1291" s="224" t="s">
        <v>553</v>
      </c>
      <c r="C1291" s="218" t="s">
        <v>34</v>
      </c>
      <c r="D1291" s="219">
        <v>175.54</v>
      </c>
      <c r="E1291" s="219">
        <v>161.94999999999999</v>
      </c>
    </row>
    <row r="1292" spans="1:5" ht="42.75">
      <c r="A1292" s="224">
        <v>200326</v>
      </c>
      <c r="B1292" s="224" t="s">
        <v>554</v>
      </c>
      <c r="C1292" s="218" t="s">
        <v>25</v>
      </c>
      <c r="D1292" s="219">
        <v>32.020000000000003</v>
      </c>
      <c r="E1292" s="219">
        <v>222.46</v>
      </c>
    </row>
    <row r="1293" spans="1:5" ht="15">
      <c r="A1293" s="223">
        <v>2004</v>
      </c>
      <c r="B1293" s="223" t="s">
        <v>1561</v>
      </c>
      <c r="C1293" s="218"/>
      <c r="D1293" s="219"/>
      <c r="E1293" s="219">
        <v>37.369999999999997</v>
      </c>
    </row>
    <row r="1294" spans="1:5" ht="14.25">
      <c r="A1294" s="224">
        <v>200401</v>
      </c>
      <c r="B1294" s="224" t="s">
        <v>1562</v>
      </c>
      <c r="C1294" s="218" t="s">
        <v>25</v>
      </c>
      <c r="D1294" s="219">
        <v>9.0299999999999994</v>
      </c>
      <c r="E1294" s="219"/>
    </row>
    <row r="1295" spans="1:5" ht="28.5">
      <c r="A1295" s="224">
        <v>200402</v>
      </c>
      <c r="B1295" s="224" t="s">
        <v>555</v>
      </c>
      <c r="C1295" s="218" t="s">
        <v>25</v>
      </c>
      <c r="D1295" s="219">
        <v>1.25</v>
      </c>
      <c r="E1295" s="219"/>
    </row>
    <row r="1296" spans="1:5" ht="42.75">
      <c r="A1296" s="224">
        <v>200404</v>
      </c>
      <c r="B1296" s="224" t="s">
        <v>43783</v>
      </c>
      <c r="C1296" s="218" t="s">
        <v>25</v>
      </c>
      <c r="D1296" s="219">
        <v>4.93</v>
      </c>
      <c r="E1296" s="219">
        <v>136.93</v>
      </c>
    </row>
    <row r="1297" spans="1:5" ht="15">
      <c r="A1297" s="223">
        <v>2005</v>
      </c>
      <c r="B1297" s="223" t="s">
        <v>1563</v>
      </c>
      <c r="C1297" s="218"/>
      <c r="D1297" s="219"/>
      <c r="E1297" s="219">
        <v>754.02</v>
      </c>
    </row>
    <row r="1298" spans="1:5" ht="42.75">
      <c r="A1298" s="224">
        <v>200511</v>
      </c>
      <c r="B1298" s="224" t="s">
        <v>556</v>
      </c>
      <c r="C1298" s="218" t="s">
        <v>23</v>
      </c>
      <c r="D1298" s="219">
        <v>160.80000000000001</v>
      </c>
      <c r="E1298" s="222">
        <v>4605.67</v>
      </c>
    </row>
    <row r="1299" spans="1:5" ht="71.25">
      <c r="A1299" s="224">
        <v>200512</v>
      </c>
      <c r="B1299" s="224" t="s">
        <v>557</v>
      </c>
      <c r="C1299" s="218" t="s">
        <v>23</v>
      </c>
      <c r="D1299" s="219">
        <v>447.6</v>
      </c>
      <c r="E1299" s="219"/>
    </row>
    <row r="1300" spans="1:5" ht="57">
      <c r="A1300" s="224">
        <v>200513</v>
      </c>
      <c r="B1300" s="224" t="s">
        <v>8692</v>
      </c>
      <c r="C1300" s="218" t="s">
        <v>23</v>
      </c>
      <c r="D1300" s="222">
        <v>1901.6</v>
      </c>
      <c r="E1300" s="219">
        <v>399.13</v>
      </c>
    </row>
    <row r="1301" spans="1:5" ht="28.5">
      <c r="A1301" s="224">
        <v>200562</v>
      </c>
      <c r="B1301" s="224" t="s">
        <v>558</v>
      </c>
      <c r="C1301" s="218" t="s">
        <v>23</v>
      </c>
      <c r="D1301" s="219">
        <v>427.29</v>
      </c>
      <c r="E1301" s="219"/>
    </row>
    <row r="1302" spans="1:5" ht="57">
      <c r="A1302" s="224">
        <v>200563</v>
      </c>
      <c r="B1302" s="224" t="s">
        <v>559</v>
      </c>
      <c r="C1302" s="218" t="s">
        <v>41</v>
      </c>
      <c r="D1302" s="219">
        <v>169.52</v>
      </c>
      <c r="E1302" s="219">
        <v>353.81</v>
      </c>
    </row>
    <row r="1303" spans="1:5" ht="28.5">
      <c r="A1303" s="224">
        <v>200572</v>
      </c>
      <c r="B1303" s="224" t="s">
        <v>560</v>
      </c>
      <c r="C1303" s="218" t="s">
        <v>23</v>
      </c>
      <c r="D1303" s="222">
        <v>2992.49</v>
      </c>
      <c r="E1303" s="219">
        <v>264.74</v>
      </c>
    </row>
    <row r="1304" spans="1:5" ht="42.75">
      <c r="A1304" s="224">
        <v>200573</v>
      </c>
      <c r="B1304" s="224" t="s">
        <v>561</v>
      </c>
      <c r="C1304" s="218" t="s">
        <v>41</v>
      </c>
      <c r="D1304" s="219">
        <v>274.67</v>
      </c>
      <c r="E1304" s="219">
        <v>224.76</v>
      </c>
    </row>
    <row r="1305" spans="1:5" ht="57">
      <c r="A1305" s="224">
        <v>200576</v>
      </c>
      <c r="B1305" s="224" t="s">
        <v>562</v>
      </c>
      <c r="C1305" s="218" t="s">
        <v>23</v>
      </c>
      <c r="D1305" s="219">
        <v>744.89</v>
      </c>
      <c r="E1305" s="219">
        <v>644.92999999999995</v>
      </c>
    </row>
    <row r="1306" spans="1:5" ht="42.75">
      <c r="A1306" s="224">
        <v>200581</v>
      </c>
      <c r="B1306" s="224" t="s">
        <v>43784</v>
      </c>
      <c r="C1306" s="218" t="s">
        <v>23</v>
      </c>
      <c r="D1306" s="219">
        <v>260</v>
      </c>
      <c r="E1306" s="219">
        <v>197.67</v>
      </c>
    </row>
    <row r="1307" spans="1:5" ht="42.75">
      <c r="A1307" s="224">
        <v>200582</v>
      </c>
      <c r="B1307" s="224" t="s">
        <v>43785</v>
      </c>
      <c r="C1307" s="218" t="s">
        <v>23</v>
      </c>
      <c r="D1307" s="219">
        <v>386.99</v>
      </c>
      <c r="E1307" s="219">
        <v>139.63999999999999</v>
      </c>
    </row>
    <row r="1308" spans="1:5" ht="15">
      <c r="A1308" s="223">
        <v>2007</v>
      </c>
      <c r="B1308" s="223" t="s">
        <v>1564</v>
      </c>
      <c r="C1308" s="218"/>
      <c r="D1308" s="219"/>
      <c r="E1308" s="219"/>
    </row>
    <row r="1309" spans="1:5" ht="85.5">
      <c r="A1309" s="224">
        <v>200702</v>
      </c>
      <c r="B1309" s="224" t="s">
        <v>563</v>
      </c>
      <c r="C1309" s="218" t="s">
        <v>25</v>
      </c>
      <c r="D1309" s="219">
        <v>138.22999999999999</v>
      </c>
      <c r="E1309" s="219"/>
    </row>
    <row r="1310" spans="1:5" ht="57">
      <c r="A1310" s="224">
        <v>200703</v>
      </c>
      <c r="B1310" s="224" t="s">
        <v>564</v>
      </c>
      <c r="C1310" s="218" t="s">
        <v>41</v>
      </c>
      <c r="D1310" s="219">
        <v>10.27</v>
      </c>
      <c r="E1310" s="222">
        <v>3246.62</v>
      </c>
    </row>
    <row r="1311" spans="1:5" ht="42.75">
      <c r="A1311" s="224">
        <v>200704</v>
      </c>
      <c r="B1311" s="224" t="s">
        <v>565</v>
      </c>
      <c r="C1311" s="218" t="s">
        <v>25</v>
      </c>
      <c r="D1311" s="219">
        <v>40.5</v>
      </c>
      <c r="E1311" s="219"/>
    </row>
    <row r="1312" spans="1:5" ht="28.5">
      <c r="A1312" s="224">
        <v>200705</v>
      </c>
      <c r="B1312" s="224" t="s">
        <v>566</v>
      </c>
      <c r="C1312" s="218" t="s">
        <v>23</v>
      </c>
      <c r="D1312" s="219">
        <v>277.66000000000003</v>
      </c>
      <c r="E1312" s="219"/>
    </row>
    <row r="1313" spans="1:5" ht="42.75">
      <c r="A1313" s="224">
        <v>200706</v>
      </c>
      <c r="B1313" s="224" t="s">
        <v>567</v>
      </c>
      <c r="C1313" s="218" t="s">
        <v>23</v>
      </c>
      <c r="D1313" s="222">
        <v>3725.65</v>
      </c>
      <c r="E1313" s="222">
        <v>1272.5999999999999</v>
      </c>
    </row>
    <row r="1314" spans="1:5" ht="42.75">
      <c r="A1314" s="224">
        <v>200707</v>
      </c>
      <c r="B1314" s="224" t="s">
        <v>568</v>
      </c>
      <c r="C1314" s="218" t="s">
        <v>23</v>
      </c>
      <c r="D1314" s="222">
        <v>1633.97</v>
      </c>
      <c r="E1314" s="219"/>
    </row>
    <row r="1315" spans="1:5" ht="57">
      <c r="A1315" s="224">
        <v>200708</v>
      </c>
      <c r="B1315" s="224" t="s">
        <v>569</v>
      </c>
      <c r="C1315" s="218" t="s">
        <v>23</v>
      </c>
      <c r="D1315" s="222">
        <v>1464.25</v>
      </c>
      <c r="E1315" s="219">
        <v>14.71</v>
      </c>
    </row>
    <row r="1316" spans="1:5" ht="28.5">
      <c r="A1316" s="224">
        <v>200709</v>
      </c>
      <c r="B1316" s="224" t="s">
        <v>570</v>
      </c>
      <c r="C1316" s="218" t="s">
        <v>23</v>
      </c>
      <c r="D1316" s="222">
        <v>1006.84</v>
      </c>
      <c r="E1316" s="219">
        <v>166.93</v>
      </c>
    </row>
    <row r="1317" spans="1:5" ht="57">
      <c r="A1317" s="224">
        <v>200711</v>
      </c>
      <c r="B1317" s="224" t="s">
        <v>571</v>
      </c>
      <c r="C1317" s="218" t="s">
        <v>25</v>
      </c>
      <c r="D1317" s="219">
        <v>321.67</v>
      </c>
      <c r="E1317" s="219">
        <v>34.19</v>
      </c>
    </row>
    <row r="1318" spans="1:5" ht="14.25">
      <c r="A1318" s="224">
        <v>200713</v>
      </c>
      <c r="B1318" s="224" t="s">
        <v>572</v>
      </c>
      <c r="C1318" s="218" t="s">
        <v>23</v>
      </c>
      <c r="D1318" s="219">
        <v>203</v>
      </c>
      <c r="E1318" s="219">
        <v>59.18</v>
      </c>
    </row>
    <row r="1319" spans="1:5" ht="42.75">
      <c r="A1319" s="224">
        <v>200714</v>
      </c>
      <c r="B1319" s="224" t="s">
        <v>573</v>
      </c>
      <c r="C1319" s="218" t="s">
        <v>25</v>
      </c>
      <c r="D1319" s="219">
        <v>17.77</v>
      </c>
      <c r="E1319" s="219">
        <v>5.09</v>
      </c>
    </row>
    <row r="1320" spans="1:5" ht="57">
      <c r="A1320" s="224">
        <v>200715</v>
      </c>
      <c r="B1320" s="224" t="s">
        <v>574</v>
      </c>
      <c r="C1320" s="218" t="s">
        <v>25</v>
      </c>
      <c r="D1320" s="219">
        <v>187.95</v>
      </c>
      <c r="E1320" s="219">
        <v>13.36</v>
      </c>
    </row>
    <row r="1321" spans="1:5" ht="71.25">
      <c r="A1321" s="224">
        <v>200716</v>
      </c>
      <c r="B1321" s="224" t="s">
        <v>575</v>
      </c>
      <c r="C1321" s="218" t="s">
        <v>25</v>
      </c>
      <c r="D1321" s="219">
        <v>154.94</v>
      </c>
      <c r="E1321" s="219">
        <v>26.45</v>
      </c>
    </row>
    <row r="1322" spans="1:5" ht="28.5">
      <c r="A1322" s="224">
        <v>200717</v>
      </c>
      <c r="B1322" s="224" t="s">
        <v>576</v>
      </c>
      <c r="C1322" s="218" t="s">
        <v>41</v>
      </c>
      <c r="D1322" s="219">
        <v>5.68</v>
      </c>
      <c r="E1322" s="219">
        <v>2.54</v>
      </c>
    </row>
    <row r="1323" spans="1:5" ht="85.5">
      <c r="A1323" s="224">
        <v>200720</v>
      </c>
      <c r="B1323" s="224" t="s">
        <v>577</v>
      </c>
      <c r="C1323" s="218" t="s">
        <v>25</v>
      </c>
      <c r="D1323" s="219">
        <v>57.7</v>
      </c>
      <c r="E1323" s="219">
        <v>132.72999999999999</v>
      </c>
    </row>
    <row r="1324" spans="1:5" ht="28.5">
      <c r="A1324" s="224">
        <v>200721</v>
      </c>
      <c r="B1324" s="224" t="s">
        <v>578</v>
      </c>
      <c r="C1324" s="218" t="s">
        <v>25</v>
      </c>
      <c r="D1324" s="219">
        <v>20.059999999999999</v>
      </c>
      <c r="E1324" s="219"/>
    </row>
    <row r="1325" spans="1:5" ht="42.75">
      <c r="A1325" s="224">
        <v>200725</v>
      </c>
      <c r="B1325" s="224" t="s">
        <v>579</v>
      </c>
      <c r="C1325" s="218" t="s">
        <v>41</v>
      </c>
      <c r="D1325" s="219">
        <v>11.6</v>
      </c>
      <c r="E1325" s="219">
        <v>114.44</v>
      </c>
    </row>
    <row r="1326" spans="1:5" ht="42.75">
      <c r="A1326" s="224">
        <v>200726</v>
      </c>
      <c r="B1326" s="224" t="s">
        <v>580</v>
      </c>
      <c r="C1326" s="218" t="s">
        <v>25</v>
      </c>
      <c r="D1326" s="219">
        <v>177.25</v>
      </c>
      <c r="E1326" s="219">
        <v>41.1</v>
      </c>
    </row>
    <row r="1327" spans="1:5" ht="71.25">
      <c r="A1327" s="224">
        <v>200728</v>
      </c>
      <c r="B1327" s="224" t="s">
        <v>581</v>
      </c>
      <c r="C1327" s="218" t="s">
        <v>25</v>
      </c>
      <c r="D1327" s="219">
        <v>244.89</v>
      </c>
      <c r="E1327" s="219">
        <v>68.98</v>
      </c>
    </row>
    <row r="1328" spans="1:5" ht="71.25">
      <c r="A1328" s="224">
        <v>200738</v>
      </c>
      <c r="B1328" s="224" t="s">
        <v>582</v>
      </c>
      <c r="C1328" s="218" t="s">
        <v>156</v>
      </c>
      <c r="D1328" s="219">
        <v>37.630000000000003</v>
      </c>
      <c r="E1328" s="219">
        <v>91.71</v>
      </c>
    </row>
    <row r="1329" spans="1:5" ht="15">
      <c r="A1329" s="223">
        <v>21</v>
      </c>
      <c r="B1329" s="223" t="s">
        <v>1565</v>
      </c>
      <c r="C1329" s="218"/>
      <c r="D1329" s="219"/>
      <c r="E1329" s="219">
        <v>36.799999999999997</v>
      </c>
    </row>
    <row r="1330" spans="1:5" ht="15">
      <c r="A1330" s="223">
        <v>2101</v>
      </c>
      <c r="B1330" s="223" t="s">
        <v>1566</v>
      </c>
      <c r="C1330" s="218"/>
      <c r="D1330" s="219"/>
      <c r="E1330" s="219">
        <v>39.49</v>
      </c>
    </row>
    <row r="1331" spans="1:5" ht="14.25">
      <c r="A1331" s="224">
        <v>210105</v>
      </c>
      <c r="B1331" s="224" t="s">
        <v>583</v>
      </c>
      <c r="C1331" s="218" t="s">
        <v>25</v>
      </c>
      <c r="D1331" s="219">
        <v>142.69999999999999</v>
      </c>
      <c r="E1331" s="219">
        <v>35.25</v>
      </c>
    </row>
    <row r="1332" spans="1:5" ht="42.75">
      <c r="A1332" s="224">
        <v>210109</v>
      </c>
      <c r="B1332" s="224" t="s">
        <v>584</v>
      </c>
      <c r="C1332" s="218" t="s">
        <v>23</v>
      </c>
      <c r="D1332" s="219">
        <v>585.63</v>
      </c>
      <c r="E1332" s="219">
        <v>131.44</v>
      </c>
    </row>
    <row r="1333" spans="1:5" ht="85.5">
      <c r="A1333" s="224">
        <v>210114</v>
      </c>
      <c r="B1333" s="224" t="s">
        <v>5878</v>
      </c>
      <c r="C1333" s="218" t="s">
        <v>23</v>
      </c>
      <c r="D1333" s="222">
        <v>5867.16</v>
      </c>
      <c r="E1333" s="219">
        <v>68.540000000000006</v>
      </c>
    </row>
    <row r="1334" spans="1:5" ht="15">
      <c r="A1334" s="223">
        <v>2102</v>
      </c>
      <c r="B1334" s="223" t="s">
        <v>1567</v>
      </c>
      <c r="C1334" s="218"/>
      <c r="D1334" s="219"/>
      <c r="E1334" s="219">
        <v>44</v>
      </c>
    </row>
    <row r="1335" spans="1:5" ht="28.5">
      <c r="A1335" s="224">
        <v>210210</v>
      </c>
      <c r="B1335" s="224" t="s">
        <v>585</v>
      </c>
      <c r="C1335" s="218" t="s">
        <v>25</v>
      </c>
      <c r="D1335" s="219">
        <v>353.94</v>
      </c>
      <c r="E1335" s="219">
        <v>62.2</v>
      </c>
    </row>
    <row r="1336" spans="1:5" ht="15">
      <c r="A1336" s="223">
        <v>2103</v>
      </c>
      <c r="B1336" s="223" t="s">
        <v>1568</v>
      </c>
      <c r="C1336" s="218"/>
      <c r="D1336" s="219"/>
      <c r="E1336" s="219">
        <v>449.06</v>
      </c>
    </row>
    <row r="1337" spans="1:5" ht="42.75">
      <c r="A1337" s="224">
        <v>210301</v>
      </c>
      <c r="B1337" s="224" t="s">
        <v>586</v>
      </c>
      <c r="C1337" s="218" t="s">
        <v>41</v>
      </c>
      <c r="D1337" s="219">
        <v>421.41</v>
      </c>
      <c r="E1337" s="219">
        <v>766.38</v>
      </c>
    </row>
    <row r="1338" spans="1:5" ht="42.75">
      <c r="A1338" s="224">
        <v>210302</v>
      </c>
      <c r="B1338" s="224" t="s">
        <v>5879</v>
      </c>
      <c r="C1338" s="218" t="s">
        <v>41</v>
      </c>
      <c r="D1338" s="219">
        <v>316.88</v>
      </c>
      <c r="E1338" s="219">
        <v>264.74</v>
      </c>
    </row>
    <row r="1339" spans="1:5" ht="42.75">
      <c r="A1339" s="224">
        <v>210304</v>
      </c>
      <c r="B1339" s="224" t="s">
        <v>587</v>
      </c>
      <c r="C1339" s="218" t="s">
        <v>41</v>
      </c>
      <c r="D1339" s="219">
        <v>224.69</v>
      </c>
      <c r="E1339" s="219"/>
    </row>
    <row r="1340" spans="1:5" ht="57">
      <c r="A1340" s="224">
        <v>210316</v>
      </c>
      <c r="B1340" s="224" t="s">
        <v>588</v>
      </c>
      <c r="C1340" s="218" t="s">
        <v>23</v>
      </c>
      <c r="D1340" s="219">
        <v>856.69</v>
      </c>
      <c r="E1340" s="222">
        <v>6060.76</v>
      </c>
    </row>
    <row r="1341" spans="1:5" ht="42.75">
      <c r="A1341" s="224">
        <v>210321</v>
      </c>
      <c r="B1341" s="224" t="s">
        <v>589</v>
      </c>
      <c r="C1341" s="218" t="s">
        <v>23</v>
      </c>
      <c r="D1341" s="219">
        <v>195.37</v>
      </c>
      <c r="E1341" s="222">
        <v>22729.360000000001</v>
      </c>
    </row>
    <row r="1342" spans="1:5" ht="28.5">
      <c r="A1342" s="224">
        <v>210322</v>
      </c>
      <c r="B1342" s="224" t="s">
        <v>590</v>
      </c>
      <c r="C1342" s="218" t="s">
        <v>41</v>
      </c>
      <c r="D1342" s="219">
        <v>167.21</v>
      </c>
      <c r="E1342" s="222">
        <v>9451.34</v>
      </c>
    </row>
    <row r="1343" spans="1:5" ht="15">
      <c r="A1343" s="223">
        <v>22</v>
      </c>
      <c r="B1343" s="223" t="s">
        <v>1569</v>
      </c>
      <c r="C1343" s="218"/>
      <c r="D1343" s="219"/>
      <c r="E1343" s="222">
        <v>2886.01</v>
      </c>
    </row>
    <row r="1344" spans="1:5" ht="45">
      <c r="A1344" s="223">
        <v>2208</v>
      </c>
      <c r="B1344" s="223" t="s">
        <v>1570</v>
      </c>
      <c r="C1344" s="218"/>
      <c r="D1344" s="219"/>
      <c r="E1344" s="222">
        <v>16235.47</v>
      </c>
    </row>
    <row r="1345" spans="1:5" ht="85.5">
      <c r="A1345" s="224">
        <v>220803</v>
      </c>
      <c r="B1345" s="224" t="s">
        <v>43786</v>
      </c>
      <c r="C1345" s="218" t="s">
        <v>92</v>
      </c>
      <c r="D1345" s="222">
        <v>4293.97</v>
      </c>
      <c r="E1345" s="222">
        <v>4816.46</v>
      </c>
    </row>
    <row r="1346" spans="1:5" ht="15">
      <c r="A1346" s="223">
        <v>31</v>
      </c>
      <c r="B1346" s="223" t="s">
        <v>1571</v>
      </c>
      <c r="C1346" s="218"/>
      <c r="D1346" s="219"/>
      <c r="E1346" s="222">
        <v>4365.4799999999996</v>
      </c>
    </row>
    <row r="1347" spans="1:5" ht="30">
      <c r="A1347" s="223">
        <v>3108</v>
      </c>
      <c r="B1347" s="223" t="s">
        <v>1572</v>
      </c>
      <c r="C1347" s="218"/>
      <c r="D1347" s="219"/>
      <c r="E1347" s="222">
        <v>12987.78</v>
      </c>
    </row>
    <row r="1348" spans="1:5" ht="14.25">
      <c r="A1348" s="224">
        <v>310801</v>
      </c>
      <c r="B1348" s="224" t="s">
        <v>592</v>
      </c>
      <c r="C1348" s="218" t="s">
        <v>23</v>
      </c>
      <c r="D1348" s="219">
        <v>12.47</v>
      </c>
      <c r="E1348" s="222">
        <v>10750.71</v>
      </c>
    </row>
    <row r="1349" spans="1:5" ht="14.25">
      <c r="A1349" s="224">
        <v>310802</v>
      </c>
      <c r="B1349" s="224" t="s">
        <v>593</v>
      </c>
      <c r="C1349" s="218" t="s">
        <v>23</v>
      </c>
      <c r="D1349" s="219">
        <v>155.19999999999999</v>
      </c>
      <c r="E1349" s="222">
        <v>10750.71</v>
      </c>
    </row>
    <row r="1350" spans="1:5" ht="14.25">
      <c r="A1350" s="224">
        <v>310803</v>
      </c>
      <c r="B1350" s="224" t="s">
        <v>594</v>
      </c>
      <c r="C1350" s="218" t="s">
        <v>23</v>
      </c>
      <c r="D1350" s="219">
        <v>22.15</v>
      </c>
      <c r="E1350" s="222">
        <v>9972.2800000000007</v>
      </c>
    </row>
    <row r="1351" spans="1:5" ht="14.25">
      <c r="A1351" s="224">
        <v>310804</v>
      </c>
      <c r="B1351" s="224" t="s">
        <v>595</v>
      </c>
      <c r="C1351" s="218" t="s">
        <v>23</v>
      </c>
      <c r="D1351" s="219">
        <v>62.53</v>
      </c>
      <c r="E1351" s="222">
        <v>10064.56</v>
      </c>
    </row>
    <row r="1352" spans="1:5" ht="14.25">
      <c r="A1352" s="224">
        <v>310805</v>
      </c>
      <c r="B1352" s="224" t="s">
        <v>596</v>
      </c>
      <c r="C1352" s="218" t="s">
        <v>23</v>
      </c>
      <c r="D1352" s="219">
        <v>3.95</v>
      </c>
      <c r="E1352" s="222">
        <v>10765.6</v>
      </c>
    </row>
    <row r="1353" spans="1:5" ht="14.25">
      <c r="A1353" s="224">
        <v>310806</v>
      </c>
      <c r="B1353" s="224" t="s">
        <v>597</v>
      </c>
      <c r="C1353" s="218" t="s">
        <v>23</v>
      </c>
      <c r="D1353" s="219">
        <v>13.24</v>
      </c>
      <c r="E1353" s="222">
        <v>23269.65</v>
      </c>
    </row>
    <row r="1354" spans="1:5" ht="14.25">
      <c r="A1354" s="224">
        <v>310807</v>
      </c>
      <c r="B1354" s="224" t="s">
        <v>598</v>
      </c>
      <c r="C1354" s="218" t="s">
        <v>23</v>
      </c>
      <c r="D1354" s="219">
        <v>23.7</v>
      </c>
      <c r="E1354" s="222">
        <v>5767.55</v>
      </c>
    </row>
    <row r="1355" spans="1:5" ht="14.25">
      <c r="A1355" s="224">
        <v>310808</v>
      </c>
      <c r="B1355" s="224" t="s">
        <v>599</v>
      </c>
      <c r="C1355" s="218" t="s">
        <v>23</v>
      </c>
      <c r="D1355" s="219">
        <v>1.41</v>
      </c>
      <c r="E1355" s="222">
        <v>12986.29</v>
      </c>
    </row>
    <row r="1356" spans="1:5" ht="14.25">
      <c r="A1356" s="224">
        <v>310809</v>
      </c>
      <c r="B1356" s="224" t="s">
        <v>600</v>
      </c>
      <c r="C1356" s="218" t="s">
        <v>23</v>
      </c>
      <c r="D1356" s="219">
        <v>101.05</v>
      </c>
      <c r="E1356" s="222">
        <v>19468.27</v>
      </c>
    </row>
    <row r="1357" spans="1:5" ht="30">
      <c r="A1357" s="223">
        <v>3109</v>
      </c>
      <c r="B1357" s="223" t="s">
        <v>1573</v>
      </c>
      <c r="C1357" s="218"/>
      <c r="D1357" s="219"/>
      <c r="E1357" s="222">
        <v>2717.82</v>
      </c>
    </row>
    <row r="1358" spans="1:5" ht="14.25">
      <c r="A1358" s="224">
        <v>310901</v>
      </c>
      <c r="B1358" s="224" t="s">
        <v>601</v>
      </c>
      <c r="C1358" s="218" t="s">
        <v>23</v>
      </c>
      <c r="D1358" s="219">
        <v>91.14</v>
      </c>
      <c r="E1358" s="222">
        <v>4916.63</v>
      </c>
    </row>
    <row r="1359" spans="1:5" ht="14.25">
      <c r="A1359" s="224">
        <v>310902</v>
      </c>
      <c r="B1359" s="224" t="s">
        <v>602</v>
      </c>
      <c r="C1359" s="218" t="s">
        <v>23</v>
      </c>
      <c r="D1359" s="219">
        <v>39.03</v>
      </c>
      <c r="E1359" s="222">
        <v>2017.08</v>
      </c>
    </row>
    <row r="1360" spans="1:5" ht="14.25">
      <c r="A1360" s="224">
        <v>310903</v>
      </c>
      <c r="B1360" s="224" t="s">
        <v>603</v>
      </c>
      <c r="C1360" s="218" t="s">
        <v>23</v>
      </c>
      <c r="D1360" s="219">
        <v>56.22</v>
      </c>
      <c r="E1360" s="222">
        <v>2017.08</v>
      </c>
    </row>
    <row r="1361" spans="1:5" ht="14.25">
      <c r="A1361" s="224">
        <v>310904</v>
      </c>
      <c r="B1361" s="224" t="s">
        <v>604</v>
      </c>
      <c r="C1361" s="218" t="s">
        <v>23</v>
      </c>
      <c r="D1361" s="219">
        <v>81.040000000000006</v>
      </c>
      <c r="E1361" s="222">
        <v>3782.02</v>
      </c>
    </row>
    <row r="1362" spans="1:5" ht="14.25">
      <c r="A1362" s="224">
        <v>310905</v>
      </c>
      <c r="B1362" s="224" t="s">
        <v>605</v>
      </c>
      <c r="C1362" s="218" t="s">
        <v>23</v>
      </c>
      <c r="D1362" s="219">
        <v>36.78</v>
      </c>
      <c r="E1362" s="219"/>
    </row>
    <row r="1363" spans="1:5" ht="14.25">
      <c r="A1363" s="224">
        <v>310906</v>
      </c>
      <c r="B1363" s="224" t="s">
        <v>606</v>
      </c>
      <c r="C1363" s="218" t="s">
        <v>23</v>
      </c>
      <c r="D1363" s="219">
        <v>37.840000000000003</v>
      </c>
      <c r="E1363" s="222">
        <v>7018.5</v>
      </c>
    </row>
    <row r="1364" spans="1:5" ht="14.25">
      <c r="A1364" s="224">
        <v>310907</v>
      </c>
      <c r="B1364" s="224" t="s">
        <v>607</v>
      </c>
      <c r="C1364" s="218" t="s">
        <v>23</v>
      </c>
      <c r="D1364" s="219">
        <v>45.65</v>
      </c>
      <c r="E1364" s="222">
        <v>26321.1</v>
      </c>
    </row>
    <row r="1365" spans="1:5" ht="14.25">
      <c r="A1365" s="224">
        <v>310908</v>
      </c>
      <c r="B1365" s="224" t="s">
        <v>608</v>
      </c>
      <c r="C1365" s="218" t="s">
        <v>23</v>
      </c>
      <c r="D1365" s="219">
        <v>181.23</v>
      </c>
      <c r="E1365" s="222">
        <v>10944.86</v>
      </c>
    </row>
    <row r="1366" spans="1:5" ht="14.25">
      <c r="A1366" s="224">
        <v>310909</v>
      </c>
      <c r="B1366" s="224" t="s">
        <v>609</v>
      </c>
      <c r="C1366" s="218" t="s">
        <v>23</v>
      </c>
      <c r="D1366" s="219">
        <v>62.03</v>
      </c>
      <c r="E1366" s="222">
        <v>3342.06</v>
      </c>
    </row>
    <row r="1367" spans="1:5" ht="14.25">
      <c r="A1367" s="224">
        <v>310910</v>
      </c>
      <c r="B1367" s="224" t="s">
        <v>610</v>
      </c>
      <c r="C1367" s="218" t="s">
        <v>23</v>
      </c>
      <c r="D1367" s="219">
        <v>40.659999999999997</v>
      </c>
      <c r="E1367" s="222">
        <v>18801.03</v>
      </c>
    </row>
    <row r="1368" spans="1:5" ht="14.25">
      <c r="A1368" s="224">
        <v>310911</v>
      </c>
      <c r="B1368" s="224" t="s">
        <v>611</v>
      </c>
      <c r="C1368" s="218" t="s">
        <v>23</v>
      </c>
      <c r="D1368" s="219">
        <v>63.79</v>
      </c>
      <c r="E1368" s="222">
        <v>5577.57</v>
      </c>
    </row>
    <row r="1369" spans="1:5" ht="14.25">
      <c r="A1369" s="224">
        <v>310912</v>
      </c>
      <c r="B1369" s="224" t="s">
        <v>612</v>
      </c>
      <c r="C1369" s="218" t="s">
        <v>23</v>
      </c>
      <c r="D1369" s="219">
        <v>501.34</v>
      </c>
      <c r="E1369" s="222">
        <v>5055.32</v>
      </c>
    </row>
    <row r="1370" spans="1:5" ht="14.25">
      <c r="A1370" s="224">
        <v>310913</v>
      </c>
      <c r="B1370" s="224" t="s">
        <v>613</v>
      </c>
      <c r="C1370" s="218" t="s">
        <v>23</v>
      </c>
      <c r="D1370" s="219">
        <v>711.93</v>
      </c>
      <c r="E1370" s="222">
        <v>15040.13</v>
      </c>
    </row>
    <row r="1371" spans="1:5" ht="14.25">
      <c r="A1371" s="224">
        <v>310914</v>
      </c>
      <c r="B1371" s="224" t="s">
        <v>614</v>
      </c>
      <c r="C1371" s="218" t="s">
        <v>23</v>
      </c>
      <c r="D1371" s="219">
        <v>202.88</v>
      </c>
      <c r="E1371" s="222">
        <v>12449.56</v>
      </c>
    </row>
    <row r="1372" spans="1:5" ht="15">
      <c r="A1372" s="223">
        <v>99</v>
      </c>
      <c r="B1372" s="223" t="s">
        <v>43787</v>
      </c>
      <c r="C1372" s="218"/>
      <c r="D1372" s="219"/>
      <c r="E1372" s="222">
        <v>12449.56</v>
      </c>
    </row>
    <row r="1373" spans="1:5" ht="15">
      <c r="A1373" s="223">
        <v>9901</v>
      </c>
      <c r="B1373" s="223" t="s">
        <v>43788</v>
      </c>
      <c r="C1373" s="218"/>
      <c r="D1373" s="219"/>
      <c r="E1373" s="222">
        <v>11548.12</v>
      </c>
    </row>
    <row r="1374" spans="1:5" ht="28.5">
      <c r="A1374" s="224">
        <v>990101</v>
      </c>
      <c r="B1374" s="224" t="s">
        <v>43789</v>
      </c>
      <c r="C1374" s="218" t="s">
        <v>34</v>
      </c>
      <c r="D1374" s="219">
        <v>433.65</v>
      </c>
      <c r="E1374" s="222">
        <v>11654.98</v>
      </c>
    </row>
    <row r="1375" spans="1:5" ht="42.75">
      <c r="A1375" s="224">
        <v>990102</v>
      </c>
      <c r="B1375" s="224" t="s">
        <v>43790</v>
      </c>
      <c r="C1375" s="218" t="s">
        <v>34</v>
      </c>
      <c r="D1375" s="219">
        <v>444.24</v>
      </c>
      <c r="E1375" s="222">
        <v>12466.8</v>
      </c>
    </row>
    <row r="1376" spans="1:5" ht="42.75">
      <c r="A1376" s="224">
        <v>990103</v>
      </c>
      <c r="B1376" s="224" t="s">
        <v>43791</v>
      </c>
      <c r="C1376" s="218" t="s">
        <v>34</v>
      </c>
      <c r="D1376" s="219">
        <v>386.68</v>
      </c>
      <c r="E1376" s="222">
        <v>26946.76</v>
      </c>
    </row>
    <row r="1377" spans="1:5" ht="42.75">
      <c r="A1377" s="224">
        <v>990104</v>
      </c>
      <c r="B1377" s="224" t="s">
        <v>43792</v>
      </c>
      <c r="C1377" s="218" t="s">
        <v>34</v>
      </c>
      <c r="D1377" s="219">
        <v>695.94</v>
      </c>
      <c r="E1377" s="222">
        <v>6678.95</v>
      </c>
    </row>
    <row r="1378" spans="1:5" ht="42.75">
      <c r="A1378" s="224">
        <v>990105</v>
      </c>
      <c r="B1378" s="224" t="s">
        <v>43793</v>
      </c>
      <c r="C1378" s="218" t="s">
        <v>25</v>
      </c>
      <c r="D1378" s="219">
        <v>21.26</v>
      </c>
      <c r="E1378" s="222">
        <v>15038.41</v>
      </c>
    </row>
    <row r="1379" spans="1:5" ht="71.25">
      <c r="A1379" s="224">
        <v>990106</v>
      </c>
      <c r="B1379" s="224" t="s">
        <v>43794</v>
      </c>
      <c r="C1379" s="218" t="s">
        <v>25</v>
      </c>
      <c r="D1379" s="219">
        <v>169.16</v>
      </c>
      <c r="E1379" s="222">
        <v>22544.69</v>
      </c>
    </row>
    <row r="1380" spans="1:5" ht="28.5">
      <c r="A1380" s="224">
        <v>990107</v>
      </c>
      <c r="B1380" s="224" t="s">
        <v>43795</v>
      </c>
      <c r="C1380" s="218" t="s">
        <v>41</v>
      </c>
      <c r="D1380" s="219">
        <v>22.7</v>
      </c>
      <c r="E1380" s="222">
        <v>3147.29</v>
      </c>
    </row>
    <row r="1381" spans="1:5" ht="57">
      <c r="A1381" s="224">
        <v>990108</v>
      </c>
      <c r="B1381" s="224" t="s">
        <v>43796</v>
      </c>
      <c r="C1381" s="218" t="s">
        <v>41</v>
      </c>
      <c r="D1381" s="219">
        <v>44.05</v>
      </c>
      <c r="E1381" s="222">
        <v>5693.57</v>
      </c>
    </row>
    <row r="1382" spans="1:5" ht="57">
      <c r="A1382" s="224">
        <v>990109</v>
      </c>
      <c r="B1382" s="224" t="s">
        <v>43797</v>
      </c>
      <c r="C1382" s="218" t="s">
        <v>25</v>
      </c>
      <c r="D1382" s="219">
        <v>6.94</v>
      </c>
      <c r="E1382" s="222">
        <v>2335.8200000000002</v>
      </c>
    </row>
    <row r="1383" spans="1:5" ht="57">
      <c r="A1383" s="224">
        <v>990110</v>
      </c>
      <c r="B1383" s="224" t="s">
        <v>43798</v>
      </c>
      <c r="C1383" s="218" t="s">
        <v>25</v>
      </c>
      <c r="D1383" s="219">
        <v>144.11000000000001</v>
      </c>
      <c r="E1383" s="222">
        <v>2335.8200000000002</v>
      </c>
    </row>
    <row r="1384" spans="1:5" ht="71.25">
      <c r="A1384" s="224">
        <v>990111</v>
      </c>
      <c r="B1384" s="224" t="s">
        <v>43799</v>
      </c>
      <c r="C1384" s="218" t="s">
        <v>25</v>
      </c>
      <c r="D1384" s="219">
        <v>410.36</v>
      </c>
      <c r="E1384" s="222">
        <v>4379.67</v>
      </c>
    </row>
    <row r="1385" spans="1:5" ht="71.25">
      <c r="A1385" s="224">
        <v>990112</v>
      </c>
      <c r="B1385" s="224" t="s">
        <v>43800</v>
      </c>
      <c r="C1385" s="218" t="s">
        <v>25</v>
      </c>
      <c r="D1385" s="219">
        <v>202.34</v>
      </c>
      <c r="E1385" s="222">
        <v>3147.29</v>
      </c>
    </row>
    <row r="1386" spans="1:5" ht="28.5">
      <c r="A1386" s="224">
        <v>990113</v>
      </c>
      <c r="B1386" s="224" t="s">
        <v>43801</v>
      </c>
      <c r="C1386" s="218" t="s">
        <v>25</v>
      </c>
      <c r="D1386" s="219">
        <v>8.07</v>
      </c>
      <c r="E1386" s="222">
        <v>5693.57</v>
      </c>
    </row>
    <row r="1387" spans="1:5" ht="28.5">
      <c r="A1387" s="224">
        <v>990114</v>
      </c>
      <c r="B1387" s="224" t="s">
        <v>43802</v>
      </c>
      <c r="C1387" s="218" t="s">
        <v>25</v>
      </c>
      <c r="D1387" s="219">
        <v>169.44</v>
      </c>
      <c r="E1387" s="222">
        <v>2335.8200000000002</v>
      </c>
    </row>
    <row r="1388" spans="1:5" ht="28.5">
      <c r="A1388" s="224">
        <v>990115</v>
      </c>
      <c r="B1388" s="224" t="s">
        <v>43803</v>
      </c>
      <c r="C1388" s="218" t="s">
        <v>25</v>
      </c>
      <c r="D1388" s="219">
        <v>26.65</v>
      </c>
      <c r="E1388" s="222">
        <v>2335.8200000000002</v>
      </c>
    </row>
    <row r="1389" spans="1:5" ht="28.5">
      <c r="A1389" s="224">
        <v>990116</v>
      </c>
      <c r="B1389" s="224" t="s">
        <v>43804</v>
      </c>
      <c r="C1389" s="218" t="s">
        <v>25</v>
      </c>
      <c r="D1389" s="219">
        <v>68.599999999999994</v>
      </c>
      <c r="E1389" s="222">
        <v>4379.67</v>
      </c>
    </row>
    <row r="1390" spans="1:5" ht="42.75">
      <c r="A1390" s="224">
        <v>990117</v>
      </c>
      <c r="B1390" s="224" t="s">
        <v>43805</v>
      </c>
      <c r="C1390" s="218" t="s">
        <v>34</v>
      </c>
      <c r="D1390" s="219">
        <v>409.02</v>
      </c>
    </row>
    <row r="1391" spans="1:5" ht="28.5">
      <c r="A1391" s="224">
        <v>990118</v>
      </c>
      <c r="B1391" s="224" t="s">
        <v>43806</v>
      </c>
      <c r="C1391" s="218" t="s">
        <v>41</v>
      </c>
      <c r="D1391" s="219">
        <v>28.79</v>
      </c>
    </row>
    <row r="1392" spans="1:5" ht="57">
      <c r="A1392" s="224">
        <v>990119</v>
      </c>
      <c r="B1392" s="224" t="s">
        <v>43807</v>
      </c>
      <c r="C1392" s="218" t="s">
        <v>25</v>
      </c>
      <c r="D1392" s="219">
        <v>50.38</v>
      </c>
    </row>
    <row r="1393" spans="1:4" ht="28.5">
      <c r="A1393" s="224">
        <v>990120</v>
      </c>
      <c r="B1393" s="224" t="s">
        <v>43808</v>
      </c>
      <c r="C1393" s="218" t="s">
        <v>41</v>
      </c>
      <c r="D1393" s="219">
        <v>11.22</v>
      </c>
    </row>
    <row r="1394" spans="1:4" ht="28.5">
      <c r="A1394" s="224">
        <v>990121</v>
      </c>
      <c r="B1394" s="224" t="s">
        <v>43809</v>
      </c>
      <c r="C1394" s="218" t="s">
        <v>23</v>
      </c>
      <c r="D1394" s="219">
        <v>9.52</v>
      </c>
    </row>
    <row r="1395" spans="1:4" ht="28.5">
      <c r="A1395" s="224">
        <v>990122</v>
      </c>
      <c r="B1395" s="224" t="s">
        <v>43810</v>
      </c>
      <c r="C1395" s="218" t="s">
        <v>23</v>
      </c>
      <c r="D1395" s="219">
        <v>5.93</v>
      </c>
    </row>
    <row r="1396" spans="1:4" ht="28.5">
      <c r="A1396" s="224">
        <v>990123</v>
      </c>
      <c r="B1396" s="224" t="s">
        <v>43924</v>
      </c>
      <c r="C1396" s="218" t="s">
        <v>23</v>
      </c>
      <c r="D1396" s="219">
        <v>5.28</v>
      </c>
    </row>
    <row r="1397" spans="1:4" ht="28.5">
      <c r="A1397" s="224">
        <v>990124</v>
      </c>
      <c r="B1397" s="224" t="s">
        <v>43811</v>
      </c>
      <c r="C1397" s="218" t="s">
        <v>41</v>
      </c>
      <c r="D1397" s="219">
        <v>77.11</v>
      </c>
    </row>
    <row r="1398" spans="1:4" ht="14.25">
      <c r="A1398" s="224">
        <v>990125</v>
      </c>
      <c r="B1398" s="224" t="s">
        <v>43812</v>
      </c>
      <c r="C1398" s="218" t="s">
        <v>23</v>
      </c>
      <c r="D1398" s="219">
        <v>61.82</v>
      </c>
    </row>
    <row r="1399" spans="1:4" ht="28.5">
      <c r="A1399" s="224">
        <v>990126</v>
      </c>
      <c r="B1399" s="224" t="s">
        <v>43813</v>
      </c>
      <c r="C1399" s="218" t="s">
        <v>41</v>
      </c>
      <c r="D1399" s="219">
        <v>26.91</v>
      </c>
    </row>
    <row r="1400" spans="1:4" ht="57">
      <c r="A1400" s="224">
        <v>990127</v>
      </c>
      <c r="B1400" s="224" t="s">
        <v>43814</v>
      </c>
      <c r="C1400" s="218" t="s">
        <v>23</v>
      </c>
      <c r="D1400" s="222">
        <v>2284.0300000000002</v>
      </c>
    </row>
    <row r="1401" spans="1:4" ht="71.25">
      <c r="A1401" s="224">
        <v>990128</v>
      </c>
      <c r="B1401" s="224" t="s">
        <v>43815</v>
      </c>
      <c r="C1401" s="218" t="s">
        <v>43816</v>
      </c>
      <c r="D1401" s="222">
        <v>1248.28</v>
      </c>
    </row>
    <row r="1402" spans="1:4" ht="14.25">
      <c r="A1402" s="224">
        <v>990129</v>
      </c>
      <c r="B1402" s="224" t="s">
        <v>43817</v>
      </c>
      <c r="C1402" s="218" t="s">
        <v>23</v>
      </c>
      <c r="D1402" s="219">
        <v>27.39</v>
      </c>
    </row>
    <row r="1403" spans="1:4" ht="28.5">
      <c r="A1403" s="224">
        <v>990130</v>
      </c>
      <c r="B1403" s="224" t="s">
        <v>43818</v>
      </c>
      <c r="C1403" s="218" t="s">
        <v>23</v>
      </c>
      <c r="D1403" s="219">
        <v>155.37</v>
      </c>
    </row>
    <row r="1404" spans="1:4" ht="28.5">
      <c r="A1404" s="224">
        <v>990131</v>
      </c>
      <c r="B1404" s="224" t="s">
        <v>43819</v>
      </c>
      <c r="C1404" s="218" t="s">
        <v>23</v>
      </c>
      <c r="D1404" s="219">
        <v>299.62</v>
      </c>
    </row>
    <row r="1405" spans="1:4" ht="28.5">
      <c r="A1405" s="224">
        <v>990132</v>
      </c>
      <c r="B1405" s="224" t="s">
        <v>43820</v>
      </c>
      <c r="C1405" s="218" t="s">
        <v>23</v>
      </c>
      <c r="D1405" s="219">
        <v>72.099999999999994</v>
      </c>
    </row>
    <row r="1406" spans="1:4" ht="28.5">
      <c r="A1406" s="224">
        <v>990133</v>
      </c>
      <c r="B1406" s="224" t="s">
        <v>43821</v>
      </c>
      <c r="C1406" s="218" t="s">
        <v>41</v>
      </c>
      <c r="D1406" s="219">
        <v>110.62</v>
      </c>
    </row>
    <row r="1407" spans="1:4" ht="28.5">
      <c r="A1407" s="224">
        <v>990134</v>
      </c>
      <c r="B1407" s="224" t="s">
        <v>43822</v>
      </c>
      <c r="C1407" s="218" t="s">
        <v>41</v>
      </c>
      <c r="D1407" s="219">
        <v>98.45</v>
      </c>
    </row>
    <row r="1408" spans="1:4" ht="28.5">
      <c r="A1408" s="224">
        <v>990135</v>
      </c>
      <c r="B1408" s="224" t="s">
        <v>43823</v>
      </c>
      <c r="C1408" s="218" t="s">
        <v>41</v>
      </c>
      <c r="D1408" s="219">
        <v>136.61000000000001</v>
      </c>
    </row>
    <row r="1409" spans="1:4" ht="14.25">
      <c r="A1409" s="224">
        <v>990136</v>
      </c>
      <c r="B1409" s="224" t="s">
        <v>43824</v>
      </c>
      <c r="C1409" s="218" t="s">
        <v>41</v>
      </c>
      <c r="D1409" s="219">
        <v>23.68</v>
      </c>
    </row>
    <row r="1410" spans="1:4" ht="28.5">
      <c r="A1410" s="224">
        <v>990137</v>
      </c>
      <c r="B1410" s="224" t="s">
        <v>43825</v>
      </c>
      <c r="C1410" s="218" t="s">
        <v>23</v>
      </c>
      <c r="D1410" s="219">
        <v>28.14</v>
      </c>
    </row>
    <row r="1411" spans="1:4" ht="57">
      <c r="A1411" s="224">
        <v>990138</v>
      </c>
      <c r="B1411" s="224" t="s">
        <v>43826</v>
      </c>
      <c r="C1411" s="218" t="s">
        <v>25</v>
      </c>
      <c r="D1411" s="219">
        <v>17.23</v>
      </c>
    </row>
    <row r="1412" spans="1:4" ht="42.75">
      <c r="A1412" s="224">
        <v>990139</v>
      </c>
      <c r="B1412" s="224" t="s">
        <v>43827</v>
      </c>
      <c r="C1412" s="218" t="s">
        <v>41</v>
      </c>
      <c r="D1412" s="219">
        <v>8.24</v>
      </c>
    </row>
    <row r="1413" spans="1:4" ht="42.75">
      <c r="A1413" s="224">
        <v>990140</v>
      </c>
      <c r="B1413" s="224" t="s">
        <v>43828</v>
      </c>
      <c r="C1413" s="218" t="s">
        <v>41</v>
      </c>
      <c r="D1413" s="219">
        <v>12.36</v>
      </c>
    </row>
    <row r="1414" spans="1:4" ht="14.25">
      <c r="A1414" s="224">
        <v>990141</v>
      </c>
      <c r="B1414" s="224" t="s">
        <v>43829</v>
      </c>
      <c r="C1414" s="218" t="s">
        <v>25</v>
      </c>
      <c r="D1414" s="219">
        <v>15.4</v>
      </c>
    </row>
    <row r="1415" spans="1:4" ht="42.75">
      <c r="A1415" s="224">
        <v>990142</v>
      </c>
      <c r="B1415" s="224" t="s">
        <v>43830</v>
      </c>
      <c r="C1415" s="218" t="s">
        <v>25</v>
      </c>
      <c r="D1415" s="219">
        <v>32.14</v>
      </c>
    </row>
    <row r="1416" spans="1:4" ht="42.75">
      <c r="A1416" s="224">
        <v>990143</v>
      </c>
      <c r="B1416" s="224" t="s">
        <v>43831</v>
      </c>
      <c r="C1416" s="218" t="s">
        <v>23</v>
      </c>
      <c r="D1416" s="219">
        <v>14.15</v>
      </c>
    </row>
    <row r="1417" spans="1:4" ht="57">
      <c r="A1417" s="224">
        <v>990144</v>
      </c>
      <c r="B1417" s="224" t="s">
        <v>43832</v>
      </c>
      <c r="C1417" s="218" t="s">
        <v>23</v>
      </c>
      <c r="D1417" s="219">
        <v>6.14</v>
      </c>
    </row>
    <row r="1418" spans="1:4" ht="42.75">
      <c r="A1418" s="224">
        <v>990145</v>
      </c>
      <c r="B1418" s="224" t="s">
        <v>43833</v>
      </c>
      <c r="C1418" s="218" t="s">
        <v>23</v>
      </c>
      <c r="D1418" s="219">
        <v>6.64</v>
      </c>
    </row>
    <row r="1419" spans="1:4" ht="57">
      <c r="A1419" s="224">
        <v>990146</v>
      </c>
      <c r="B1419" s="224" t="s">
        <v>43834</v>
      </c>
      <c r="C1419" s="218" t="s">
        <v>23</v>
      </c>
      <c r="D1419" s="219">
        <v>7.89</v>
      </c>
    </row>
    <row r="1420" spans="1:4" ht="42.75">
      <c r="A1420" s="224">
        <v>990147</v>
      </c>
      <c r="B1420" s="224" t="s">
        <v>43835</v>
      </c>
      <c r="C1420" s="218" t="s">
        <v>41</v>
      </c>
      <c r="D1420" s="219">
        <v>10.31</v>
      </c>
    </row>
    <row r="1421" spans="1:4" ht="28.5">
      <c r="A1421" s="224">
        <v>990148</v>
      </c>
      <c r="B1421" s="224" t="s">
        <v>43836</v>
      </c>
      <c r="C1421" s="218" t="s">
        <v>25</v>
      </c>
      <c r="D1421" s="219">
        <v>0.44</v>
      </c>
    </row>
    <row r="1422" spans="1:4" ht="42.75">
      <c r="A1422" s="224">
        <v>990149</v>
      </c>
      <c r="B1422" s="224" t="s">
        <v>43837</v>
      </c>
      <c r="C1422" s="218" t="s">
        <v>25</v>
      </c>
      <c r="D1422" s="219">
        <v>4.49</v>
      </c>
    </row>
    <row r="1423" spans="1:4" ht="42.75">
      <c r="A1423" s="224">
        <v>990150</v>
      </c>
      <c r="B1423" s="224" t="s">
        <v>43838</v>
      </c>
      <c r="C1423" s="218" t="s">
        <v>25</v>
      </c>
      <c r="D1423" s="219">
        <v>1.36</v>
      </c>
    </row>
    <row r="1424" spans="1:4" ht="14.25">
      <c r="A1424" s="224">
        <v>990151</v>
      </c>
      <c r="B1424" s="224" t="s">
        <v>43839</v>
      </c>
      <c r="C1424" s="218" t="s">
        <v>25</v>
      </c>
      <c r="D1424" s="219">
        <v>1.64</v>
      </c>
    </row>
    <row r="1425" spans="1:4" ht="57">
      <c r="A1425" s="224">
        <v>990152</v>
      </c>
      <c r="B1425" s="224" t="s">
        <v>43840</v>
      </c>
      <c r="C1425" s="218" t="s">
        <v>23</v>
      </c>
      <c r="D1425" s="219">
        <v>668.99</v>
      </c>
    </row>
    <row r="1426" spans="1:4" ht="15">
      <c r="A1426" s="223">
        <v>9902</v>
      </c>
      <c r="B1426" s="223" t="s">
        <v>43841</v>
      </c>
      <c r="C1426" s="218"/>
      <c r="D1426" s="219"/>
    </row>
    <row r="1427" spans="1:4" ht="57">
      <c r="A1427" s="224">
        <v>990201</v>
      </c>
      <c r="B1427" s="224" t="s">
        <v>43842</v>
      </c>
      <c r="C1427" s="218" t="s">
        <v>43843</v>
      </c>
      <c r="D1427" s="219">
        <v>1.62</v>
      </c>
    </row>
    <row r="1428" spans="1:4" ht="57">
      <c r="A1428" s="224">
        <v>990202</v>
      </c>
      <c r="B1428" s="224" t="s">
        <v>43844</v>
      </c>
      <c r="C1428" s="218" t="s">
        <v>43843</v>
      </c>
      <c r="D1428" s="219">
        <v>199.65</v>
      </c>
    </row>
    <row r="1429" spans="1:4" ht="42.75">
      <c r="A1429" s="224">
        <v>990203</v>
      </c>
      <c r="B1429" s="224" t="s">
        <v>43845</v>
      </c>
      <c r="C1429" s="218" t="s">
        <v>43843</v>
      </c>
      <c r="D1429" s="219">
        <v>1.85</v>
      </c>
    </row>
    <row r="1430" spans="1:4" ht="71.25">
      <c r="A1430" s="224">
        <v>990204</v>
      </c>
      <c r="B1430" s="224" t="s">
        <v>43846</v>
      </c>
      <c r="C1430" s="218" t="s">
        <v>43843</v>
      </c>
      <c r="D1430" s="219">
        <v>280.77999999999997</v>
      </c>
    </row>
    <row r="1431" spans="1:4" ht="42.75">
      <c r="A1431" s="224">
        <v>990205</v>
      </c>
      <c r="B1431" s="224" t="s">
        <v>43847</v>
      </c>
      <c r="C1431" s="218" t="s">
        <v>43843</v>
      </c>
      <c r="D1431" s="219">
        <v>193.61</v>
      </c>
    </row>
    <row r="1432" spans="1:4" ht="71.25">
      <c r="A1432" s="224">
        <v>990206</v>
      </c>
      <c r="B1432" s="224" t="s">
        <v>43848</v>
      </c>
      <c r="C1432" s="218" t="s">
        <v>43843</v>
      </c>
      <c r="D1432" s="219">
        <v>11.05</v>
      </c>
    </row>
    <row r="1433" spans="1:4" ht="42.75">
      <c r="A1433" s="224">
        <v>990207</v>
      </c>
      <c r="B1433" s="224" t="s">
        <v>43849</v>
      </c>
      <c r="C1433" s="218" t="s">
        <v>43843</v>
      </c>
      <c r="D1433" s="219">
        <v>34.700000000000003</v>
      </c>
    </row>
    <row r="1434" spans="1:4" ht="85.5">
      <c r="A1434" s="224">
        <v>990208</v>
      </c>
      <c r="B1434" s="224" t="s">
        <v>43850</v>
      </c>
      <c r="C1434" s="218" t="s">
        <v>43843</v>
      </c>
      <c r="D1434" s="219">
        <v>132.38</v>
      </c>
    </row>
    <row r="1435" spans="1:4" ht="57">
      <c r="A1435" s="224">
        <v>990209</v>
      </c>
      <c r="B1435" s="224" t="s">
        <v>43851</v>
      </c>
      <c r="C1435" s="218" t="s">
        <v>43843</v>
      </c>
      <c r="D1435" s="219">
        <v>261.61</v>
      </c>
    </row>
    <row r="1436" spans="1:4" ht="42.75">
      <c r="A1436" s="224">
        <v>990210</v>
      </c>
      <c r="B1436" s="224" t="s">
        <v>43852</v>
      </c>
      <c r="C1436" s="218" t="s">
        <v>43843</v>
      </c>
      <c r="D1436" s="219">
        <v>330.76</v>
      </c>
    </row>
    <row r="1437" spans="1:4" ht="42.75">
      <c r="A1437" s="224">
        <v>990211</v>
      </c>
      <c r="B1437" s="224" t="s">
        <v>43853</v>
      </c>
      <c r="C1437" s="218" t="s">
        <v>43843</v>
      </c>
      <c r="D1437" s="219">
        <v>29.33</v>
      </c>
    </row>
    <row r="1438" spans="1:4" ht="57">
      <c r="A1438" s="224">
        <v>990212</v>
      </c>
      <c r="B1438" s="224" t="s">
        <v>43854</v>
      </c>
      <c r="C1438" s="218" t="s">
        <v>43843</v>
      </c>
      <c r="D1438" s="219">
        <v>3.53</v>
      </c>
    </row>
    <row r="1439" spans="1:4" ht="57">
      <c r="A1439" s="224">
        <v>990213</v>
      </c>
      <c r="B1439" s="224" t="s">
        <v>43855</v>
      </c>
      <c r="C1439" s="218" t="s">
        <v>43856</v>
      </c>
      <c r="D1439" s="219">
        <v>0.35</v>
      </c>
    </row>
    <row r="1440" spans="1:4" ht="71.25">
      <c r="A1440" s="224">
        <v>990214</v>
      </c>
      <c r="B1440" s="224" t="s">
        <v>43857</v>
      </c>
      <c r="C1440" s="218" t="s">
        <v>43856</v>
      </c>
      <c r="D1440" s="219">
        <v>0.88</v>
      </c>
    </row>
    <row r="1441" spans="1:4" ht="28.5">
      <c r="A1441" s="224">
        <v>990215</v>
      </c>
      <c r="B1441" s="224" t="s">
        <v>43858</v>
      </c>
      <c r="C1441" s="218" t="s">
        <v>43856</v>
      </c>
      <c r="D1441" s="219">
        <v>27.14</v>
      </c>
    </row>
    <row r="1442" spans="1:4" ht="42.75">
      <c r="A1442" s="224">
        <v>990216</v>
      </c>
      <c r="B1442" s="224" t="s">
        <v>43859</v>
      </c>
      <c r="C1442" s="218" t="s">
        <v>43856</v>
      </c>
      <c r="D1442" s="219">
        <v>27.03</v>
      </c>
    </row>
    <row r="1443" spans="1:4" ht="42.75">
      <c r="A1443" s="224">
        <v>990217</v>
      </c>
      <c r="B1443" s="224" t="s">
        <v>43860</v>
      </c>
      <c r="C1443" s="218" t="s">
        <v>43856</v>
      </c>
      <c r="D1443" s="219">
        <v>159.54</v>
      </c>
    </row>
    <row r="1444" spans="1:4" ht="57">
      <c r="A1444" s="224">
        <v>990218</v>
      </c>
      <c r="B1444" s="224" t="s">
        <v>43861</v>
      </c>
      <c r="C1444" s="218" t="s">
        <v>43862</v>
      </c>
      <c r="D1444" s="219">
        <v>0.28999999999999998</v>
      </c>
    </row>
    <row r="1445" spans="1:4" ht="57">
      <c r="A1445" s="224">
        <v>990219</v>
      </c>
      <c r="B1445" s="224" t="s">
        <v>43863</v>
      </c>
      <c r="C1445" s="218" t="s">
        <v>43862</v>
      </c>
      <c r="D1445" s="219">
        <v>23.66</v>
      </c>
    </row>
    <row r="1446" spans="1:4" ht="42.75">
      <c r="A1446" s="224">
        <v>990220</v>
      </c>
      <c r="B1446" s="224" t="s">
        <v>43864</v>
      </c>
      <c r="C1446" s="218" t="s">
        <v>43862</v>
      </c>
      <c r="D1446" s="219">
        <v>0.43</v>
      </c>
    </row>
    <row r="1447" spans="1:4" ht="71.25">
      <c r="A1447" s="224">
        <v>990221</v>
      </c>
      <c r="B1447" s="224" t="s">
        <v>43865</v>
      </c>
      <c r="C1447" s="218" t="s">
        <v>43862</v>
      </c>
      <c r="D1447" s="219">
        <v>27.74</v>
      </c>
    </row>
    <row r="1448" spans="1:4" ht="42.75">
      <c r="A1448" s="224">
        <v>990222</v>
      </c>
      <c r="B1448" s="224" t="s">
        <v>43866</v>
      </c>
      <c r="C1448" s="218" t="s">
        <v>43862</v>
      </c>
      <c r="D1448" s="219">
        <v>40.6</v>
      </c>
    </row>
    <row r="1449" spans="1:4" ht="71.25">
      <c r="A1449" s="224">
        <v>990223</v>
      </c>
      <c r="B1449" s="224" t="s">
        <v>43867</v>
      </c>
      <c r="C1449" s="218" t="s">
        <v>43862</v>
      </c>
      <c r="D1449" s="219">
        <v>0.79</v>
      </c>
    </row>
    <row r="1450" spans="1:4" ht="42.75">
      <c r="A1450" s="224">
        <v>990224</v>
      </c>
      <c r="B1450" s="224" t="s">
        <v>43868</v>
      </c>
      <c r="C1450" s="218" t="s">
        <v>43862</v>
      </c>
      <c r="D1450" s="219">
        <v>0.84</v>
      </c>
    </row>
    <row r="1451" spans="1:4" ht="85.5">
      <c r="A1451" s="224">
        <v>990225</v>
      </c>
      <c r="B1451" s="224" t="s">
        <v>43869</v>
      </c>
      <c r="C1451" s="218" t="s">
        <v>43862</v>
      </c>
      <c r="D1451" s="219">
        <v>24</v>
      </c>
    </row>
    <row r="1452" spans="1:4" ht="57">
      <c r="A1452" s="224">
        <v>990226</v>
      </c>
      <c r="B1452" s="224" t="s">
        <v>43870</v>
      </c>
      <c r="C1452" s="218" t="s">
        <v>43862</v>
      </c>
      <c r="D1452" s="219">
        <v>21.41</v>
      </c>
    </row>
    <row r="1453" spans="1:4" ht="42.75">
      <c r="A1453" s="224">
        <v>990227</v>
      </c>
      <c r="B1453" s="224" t="s">
        <v>43871</v>
      </c>
      <c r="C1453" s="218" t="s">
        <v>43862</v>
      </c>
      <c r="D1453" s="219">
        <v>99.64</v>
      </c>
    </row>
    <row r="1454" spans="1:4" ht="42.75">
      <c r="A1454" s="224">
        <v>990228</v>
      </c>
      <c r="B1454" s="224" t="s">
        <v>43872</v>
      </c>
      <c r="C1454" s="218" t="s">
        <v>43862</v>
      </c>
      <c r="D1454" s="219">
        <v>0.69</v>
      </c>
    </row>
    <row r="1455" spans="1:4" ht="57">
      <c r="A1455" s="224">
        <v>990229</v>
      </c>
      <c r="B1455" s="224" t="s">
        <v>43873</v>
      </c>
      <c r="C1455" s="218" t="s">
        <v>43862</v>
      </c>
      <c r="D1455" s="219">
        <v>1.01</v>
      </c>
    </row>
    <row r="1456" spans="1:4" ht="57">
      <c r="A1456" s="224">
        <v>990230</v>
      </c>
      <c r="B1456" s="224" t="s">
        <v>43874</v>
      </c>
      <c r="C1456" s="218" t="s">
        <v>43862</v>
      </c>
      <c r="D1456" s="219">
        <v>0.06</v>
      </c>
    </row>
    <row r="1457" spans="1:4" ht="57">
      <c r="A1457" s="224">
        <v>990231</v>
      </c>
      <c r="B1457" s="224" t="s">
        <v>43875</v>
      </c>
      <c r="C1457" s="218" t="s">
        <v>43862</v>
      </c>
      <c r="D1457" s="219">
        <v>4.63</v>
      </c>
    </row>
    <row r="1458" spans="1:4" ht="42.75">
      <c r="A1458" s="224">
        <v>990232</v>
      </c>
      <c r="B1458" s="224" t="s">
        <v>43876</v>
      </c>
      <c r="C1458" s="218" t="s">
        <v>43862</v>
      </c>
      <c r="D1458" s="219">
        <v>0.09</v>
      </c>
    </row>
    <row r="1459" spans="1:4" ht="71.25">
      <c r="A1459" s="224">
        <v>990233</v>
      </c>
      <c r="B1459" s="224" t="s">
        <v>43877</v>
      </c>
      <c r="C1459" s="218" t="s">
        <v>43862</v>
      </c>
      <c r="D1459" s="219">
        <v>5.2</v>
      </c>
    </row>
    <row r="1460" spans="1:4" ht="42.75">
      <c r="A1460" s="224">
        <v>990234</v>
      </c>
      <c r="B1460" s="224" t="s">
        <v>43878</v>
      </c>
      <c r="C1460" s="218" t="s">
        <v>43862</v>
      </c>
      <c r="D1460" s="219">
        <v>5.51</v>
      </c>
    </row>
    <row r="1461" spans="1:4" ht="57">
      <c r="A1461" s="224">
        <v>990235</v>
      </c>
      <c r="B1461" s="224" t="s">
        <v>43879</v>
      </c>
      <c r="C1461" s="218" t="s">
        <v>43862</v>
      </c>
      <c r="D1461" s="219">
        <v>0.09</v>
      </c>
    </row>
    <row r="1462" spans="1:4" ht="42.75">
      <c r="A1462" s="224">
        <v>990236</v>
      </c>
      <c r="B1462" s="224" t="s">
        <v>43880</v>
      </c>
      <c r="C1462" s="218" t="s">
        <v>43862</v>
      </c>
      <c r="D1462" s="219">
        <v>0.11</v>
      </c>
    </row>
    <row r="1463" spans="1:4" ht="85.5">
      <c r="A1463" s="224">
        <v>990237</v>
      </c>
      <c r="B1463" s="224" t="s">
        <v>43881</v>
      </c>
      <c r="C1463" s="218" t="s">
        <v>43862</v>
      </c>
      <c r="D1463" s="219">
        <v>3.25</v>
      </c>
    </row>
    <row r="1464" spans="1:4" ht="57">
      <c r="A1464" s="224">
        <v>990238</v>
      </c>
      <c r="B1464" s="224" t="s">
        <v>43882</v>
      </c>
      <c r="C1464" s="218" t="s">
        <v>43862</v>
      </c>
      <c r="D1464" s="219">
        <v>4.18</v>
      </c>
    </row>
    <row r="1465" spans="1:4" ht="42.75">
      <c r="A1465" s="224">
        <v>990239</v>
      </c>
      <c r="B1465" s="224" t="s">
        <v>43883</v>
      </c>
      <c r="C1465" s="218" t="s">
        <v>43862</v>
      </c>
      <c r="D1465" s="219">
        <v>17.93</v>
      </c>
    </row>
    <row r="1466" spans="1:4" ht="42.75">
      <c r="A1466" s="224">
        <v>990240</v>
      </c>
      <c r="B1466" s="224" t="s">
        <v>43884</v>
      </c>
      <c r="C1466" s="218" t="s">
        <v>43862</v>
      </c>
      <c r="D1466" s="219">
        <v>0.15</v>
      </c>
    </row>
    <row r="1467" spans="1:4" ht="57">
      <c r="A1467" s="224">
        <v>990241</v>
      </c>
      <c r="B1467" s="224" t="s">
        <v>43885</v>
      </c>
      <c r="C1467" s="218" t="s">
        <v>43862</v>
      </c>
      <c r="D1467" s="219">
        <v>0.21</v>
      </c>
    </row>
    <row r="1468" spans="1:4" ht="57">
      <c r="A1468" s="224">
        <v>990242</v>
      </c>
      <c r="B1468" s="224" t="s">
        <v>43886</v>
      </c>
      <c r="C1468" s="218" t="s">
        <v>43862</v>
      </c>
      <c r="D1468" s="219">
        <v>0.27</v>
      </c>
    </row>
    <row r="1469" spans="1:4" ht="57">
      <c r="A1469" s="224">
        <v>990243</v>
      </c>
      <c r="B1469" s="224" t="s">
        <v>43887</v>
      </c>
      <c r="C1469" s="218" t="s">
        <v>43862</v>
      </c>
      <c r="D1469" s="219">
        <v>42.59</v>
      </c>
    </row>
    <row r="1470" spans="1:4" ht="42.75">
      <c r="A1470" s="224">
        <v>990244</v>
      </c>
      <c r="B1470" s="224" t="s">
        <v>43888</v>
      </c>
      <c r="C1470" s="218" t="s">
        <v>43862</v>
      </c>
      <c r="D1470" s="219">
        <v>0.33</v>
      </c>
    </row>
    <row r="1471" spans="1:4" ht="71.25">
      <c r="A1471" s="224">
        <v>990245</v>
      </c>
      <c r="B1471" s="224" t="s">
        <v>43889</v>
      </c>
      <c r="C1471" s="218" t="s">
        <v>43862</v>
      </c>
      <c r="D1471" s="219">
        <v>47.06</v>
      </c>
    </row>
    <row r="1472" spans="1:4" ht="42.75">
      <c r="A1472" s="224">
        <v>990246</v>
      </c>
      <c r="B1472" s="224" t="s">
        <v>43890</v>
      </c>
      <c r="C1472" s="218" t="s">
        <v>43862</v>
      </c>
      <c r="D1472" s="219">
        <v>72.5</v>
      </c>
    </row>
    <row r="1473" spans="1:4" ht="71.25">
      <c r="A1473" s="224">
        <v>990247</v>
      </c>
      <c r="B1473" s="224" t="s">
        <v>43891</v>
      </c>
      <c r="C1473" s="218" t="s">
        <v>43862</v>
      </c>
      <c r="D1473" s="219">
        <v>1</v>
      </c>
    </row>
    <row r="1474" spans="1:4" ht="42.75">
      <c r="A1474" s="224">
        <v>990248</v>
      </c>
      <c r="B1474" s="224" t="s">
        <v>43892</v>
      </c>
      <c r="C1474" s="218" t="s">
        <v>43862</v>
      </c>
      <c r="D1474" s="219">
        <v>1.05</v>
      </c>
    </row>
    <row r="1475" spans="1:4" ht="85.5">
      <c r="A1475" s="224">
        <v>990249</v>
      </c>
      <c r="B1475" s="224" t="s">
        <v>43893</v>
      </c>
      <c r="C1475" s="218" t="s">
        <v>43862</v>
      </c>
      <c r="D1475" s="219">
        <v>30</v>
      </c>
    </row>
    <row r="1476" spans="1:4" ht="57">
      <c r="A1476" s="224">
        <v>990250</v>
      </c>
      <c r="B1476" s="224" t="s">
        <v>43894</v>
      </c>
      <c r="C1476" s="218" t="s">
        <v>43862</v>
      </c>
      <c r="D1476" s="219">
        <v>37.68</v>
      </c>
    </row>
    <row r="1477" spans="1:4" ht="42.75">
      <c r="A1477" s="224">
        <v>990251</v>
      </c>
      <c r="B1477" s="224" t="s">
        <v>43895</v>
      </c>
      <c r="C1477" s="218" t="s">
        <v>43862</v>
      </c>
      <c r="D1477" s="219">
        <v>0.86</v>
      </c>
    </row>
    <row r="1478" spans="1:4" ht="57">
      <c r="A1478" s="224">
        <v>990252</v>
      </c>
      <c r="B1478" s="224" t="s">
        <v>43896</v>
      </c>
      <c r="C1478" s="218" t="s">
        <v>43862</v>
      </c>
      <c r="D1478" s="219">
        <v>0.72</v>
      </c>
    </row>
    <row r="1479" spans="1:4" ht="42.75">
      <c r="A1479" s="224">
        <v>990253</v>
      </c>
      <c r="B1479" s="224" t="s">
        <v>43897</v>
      </c>
      <c r="C1479" s="218" t="s">
        <v>43862</v>
      </c>
      <c r="D1479" s="219">
        <v>160.16999999999999</v>
      </c>
    </row>
    <row r="1480" spans="1:4" ht="57">
      <c r="A1480" s="224">
        <v>990254</v>
      </c>
      <c r="B1480" s="224" t="s">
        <v>43898</v>
      </c>
      <c r="C1480" s="218" t="s">
        <v>43862</v>
      </c>
      <c r="D1480" s="219">
        <v>1</v>
      </c>
    </row>
    <row r="1481" spans="1:4" ht="57">
      <c r="A1481" s="224">
        <v>990255</v>
      </c>
      <c r="B1481" s="224" t="s">
        <v>43899</v>
      </c>
      <c r="C1481" s="218" t="s">
        <v>43862</v>
      </c>
      <c r="D1481" s="219">
        <v>87.03</v>
      </c>
    </row>
    <row r="1482" spans="1:4" ht="42.75">
      <c r="A1482" s="224">
        <v>990256</v>
      </c>
      <c r="B1482" s="224" t="s">
        <v>43900</v>
      </c>
      <c r="C1482" s="218" t="s">
        <v>43862</v>
      </c>
      <c r="D1482" s="219">
        <v>1</v>
      </c>
    </row>
    <row r="1483" spans="1:4" ht="71.25">
      <c r="A1483" s="224">
        <v>990257</v>
      </c>
      <c r="B1483" s="224" t="s">
        <v>43901</v>
      </c>
      <c r="C1483" s="218" t="s">
        <v>43862</v>
      </c>
      <c r="D1483" s="219">
        <v>168.88</v>
      </c>
    </row>
    <row r="1484" spans="1:4" ht="57">
      <c r="A1484" s="224">
        <v>990258</v>
      </c>
      <c r="B1484" s="224" t="s">
        <v>43902</v>
      </c>
      <c r="C1484" s="218" t="s">
        <v>43862</v>
      </c>
      <c r="D1484" s="219">
        <v>48.81</v>
      </c>
    </row>
    <row r="1485" spans="1:4" ht="71.25">
      <c r="A1485" s="224">
        <v>990259</v>
      </c>
      <c r="B1485" s="224" t="s">
        <v>43903</v>
      </c>
      <c r="C1485" s="218" t="s">
        <v>43862</v>
      </c>
      <c r="D1485" s="219">
        <v>9.17</v>
      </c>
    </row>
    <row r="1486" spans="1:4" ht="42.75">
      <c r="A1486" s="224">
        <v>990260</v>
      </c>
      <c r="B1486" s="224" t="s">
        <v>43904</v>
      </c>
      <c r="C1486" s="218" t="s">
        <v>43862</v>
      </c>
      <c r="D1486" s="219">
        <v>6.51</v>
      </c>
    </row>
    <row r="1487" spans="1:4" ht="85.5">
      <c r="A1487" s="224">
        <v>990261</v>
      </c>
      <c r="B1487" s="224" t="s">
        <v>43905</v>
      </c>
      <c r="C1487" s="218" t="s">
        <v>43862</v>
      </c>
      <c r="D1487" s="219">
        <v>48.94</v>
      </c>
    </row>
    <row r="1488" spans="1:4" ht="57">
      <c r="A1488" s="224">
        <v>990262</v>
      </c>
      <c r="B1488" s="224" t="s">
        <v>43906</v>
      </c>
      <c r="C1488" s="218" t="s">
        <v>43862</v>
      </c>
      <c r="D1488" s="219">
        <v>168.88</v>
      </c>
    </row>
    <row r="1489" spans="1:4" ht="42.75">
      <c r="A1489" s="224">
        <v>990263</v>
      </c>
      <c r="B1489" s="224" t="s">
        <v>43907</v>
      </c>
      <c r="C1489" s="218" t="s">
        <v>43862</v>
      </c>
      <c r="D1489" s="219">
        <v>1.44</v>
      </c>
    </row>
    <row r="1490" spans="1:4" ht="57">
      <c r="A1490" s="224">
        <v>990264</v>
      </c>
      <c r="B1490" s="224" t="s">
        <v>43908</v>
      </c>
      <c r="C1490" s="218" t="s">
        <v>43862</v>
      </c>
      <c r="D1490" s="219">
        <v>1.59</v>
      </c>
    </row>
    <row r="1491" spans="1:4" ht="42.75">
      <c r="A1491" s="224">
        <v>990265</v>
      </c>
      <c r="B1491" s="224" t="s">
        <v>43909</v>
      </c>
      <c r="C1491" s="218" t="s">
        <v>43862</v>
      </c>
      <c r="D1491" s="219">
        <v>11.05</v>
      </c>
    </row>
    <row r="1492" spans="1:4" ht="57">
      <c r="A1492" s="224">
        <v>990266</v>
      </c>
      <c r="B1492" s="224" t="s">
        <v>43910</v>
      </c>
      <c r="C1492" s="218" t="s">
        <v>43862</v>
      </c>
      <c r="D1492" s="219">
        <v>3.67</v>
      </c>
    </row>
    <row r="1493" spans="1:4" ht="71.25">
      <c r="A1493" s="224">
        <v>990267</v>
      </c>
      <c r="B1493" s="224" t="s">
        <v>43911</v>
      </c>
      <c r="C1493" s="218" t="s">
        <v>43862</v>
      </c>
      <c r="D1493" s="219">
        <v>4.12</v>
      </c>
    </row>
    <row r="1494" spans="1:4" ht="57">
      <c r="A1494" s="224">
        <v>990268</v>
      </c>
      <c r="B1494" s="224" t="s">
        <v>43912</v>
      </c>
      <c r="C1494" s="218" t="s">
        <v>43862</v>
      </c>
      <c r="D1494" s="219">
        <v>3.33</v>
      </c>
    </row>
    <row r="1495" spans="1:4" ht="42.75">
      <c r="A1495" s="224">
        <v>990269</v>
      </c>
      <c r="B1495" s="224" t="s">
        <v>43913</v>
      </c>
      <c r="C1495" s="218" t="s">
        <v>43862</v>
      </c>
      <c r="D1495" s="219">
        <v>14.19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49"/>
  <sheetViews>
    <sheetView zoomScaleNormal="100" workbookViewId="0">
      <selection activeCell="B1" sqref="B1"/>
    </sheetView>
  </sheetViews>
  <sheetFormatPr defaultColWidth="8.75" defaultRowHeight="12.75"/>
  <cols>
    <col min="1" max="1" width="9.75" style="310" customWidth="1"/>
    <col min="2" max="2" width="62.375" style="310" customWidth="1"/>
    <col min="3" max="3" width="7.375" style="310" customWidth="1"/>
    <col min="4" max="4" width="16.375" style="310" customWidth="1"/>
    <col min="5" max="5" width="13" style="310" customWidth="1"/>
    <col min="6" max="6" width="2.625" style="310" customWidth="1"/>
    <col min="7" max="16384" width="8.75" style="310"/>
  </cols>
  <sheetData>
    <row r="1" spans="1:5" s="12" customFormat="1" ht="11.25">
      <c r="A1" s="145" t="s">
        <v>1440</v>
      </c>
      <c r="B1" s="146">
        <v>45566</v>
      </c>
      <c r="C1" s="427" t="s">
        <v>5893</v>
      </c>
      <c r="D1" s="427"/>
      <c r="E1" s="427"/>
    </row>
    <row r="2" spans="1:5" ht="13.15" customHeight="1">
      <c r="A2" s="307" t="s">
        <v>5891</v>
      </c>
      <c r="B2" s="308" t="s">
        <v>5887</v>
      </c>
      <c r="C2" s="309" t="s">
        <v>5888</v>
      </c>
      <c r="D2" s="307" t="s">
        <v>5889</v>
      </c>
      <c r="E2" s="308" t="s">
        <v>5890</v>
      </c>
    </row>
    <row r="3" spans="1:5" ht="9" customHeight="1">
      <c r="A3">
        <v>40792</v>
      </c>
      <c r="B3" s="355" t="s">
        <v>43343</v>
      </c>
      <c r="C3" s="356" t="s">
        <v>43344</v>
      </c>
      <c r="D3" s="357">
        <v>161.47</v>
      </c>
      <c r="E3" s="358"/>
    </row>
    <row r="4" spans="1:5" ht="9" customHeight="1">
      <c r="A4" s="354"/>
      <c r="B4" s="355"/>
      <c r="C4" s="356"/>
      <c r="D4" s="357"/>
      <c r="E4" s="358"/>
    </row>
    <row r="5" spans="1:5" ht="9" customHeight="1">
      <c r="A5" s="354"/>
      <c r="B5" s="355"/>
      <c r="C5" s="356"/>
      <c r="D5" s="357"/>
      <c r="E5" s="358"/>
    </row>
    <row r="6" spans="1:5" ht="9" customHeight="1">
      <c r="A6" s="354"/>
      <c r="B6" s="355"/>
      <c r="C6" s="356"/>
      <c r="D6" s="357"/>
      <c r="E6" s="358"/>
    </row>
    <row r="7" spans="1:5" ht="9" customHeight="1">
      <c r="A7" s="354"/>
      <c r="B7" s="355"/>
      <c r="C7" s="356"/>
      <c r="D7" s="357"/>
      <c r="E7" s="358"/>
    </row>
    <row r="8" spans="1:5" ht="9" customHeight="1">
      <c r="A8" s="354"/>
      <c r="B8" s="355"/>
      <c r="C8" s="356"/>
      <c r="D8" s="357"/>
      <c r="E8" s="358"/>
    </row>
    <row r="9" spans="1:5" ht="9" customHeight="1">
      <c r="A9" s="354"/>
      <c r="B9" s="355"/>
      <c r="C9" s="356"/>
      <c r="D9" s="357"/>
      <c r="E9" s="358"/>
    </row>
    <row r="10" spans="1:5" ht="9" customHeight="1">
      <c r="A10" s="354"/>
      <c r="B10" s="355"/>
      <c r="C10" s="356"/>
      <c r="D10" s="357"/>
      <c r="E10" s="358"/>
    </row>
    <row r="11" spans="1:5" ht="9" customHeight="1">
      <c r="A11" s="354"/>
      <c r="B11" s="355"/>
      <c r="C11" s="356"/>
      <c r="D11" s="357"/>
      <c r="E11" s="358"/>
    </row>
    <row r="12" spans="1:5" ht="9" customHeight="1">
      <c r="A12" s="354"/>
      <c r="B12" s="355"/>
      <c r="C12" s="356"/>
      <c r="D12" s="357"/>
      <c r="E12" s="358"/>
    </row>
    <row r="13" spans="1:5" ht="9" customHeight="1">
      <c r="A13" s="354"/>
      <c r="B13" s="355"/>
      <c r="C13" s="356"/>
      <c r="D13" s="357"/>
      <c r="E13" s="358"/>
    </row>
    <row r="14" spans="1:5" ht="18.399999999999999" customHeight="1">
      <c r="A14" s="354"/>
      <c r="B14" s="224"/>
      <c r="C14" s="356"/>
      <c r="D14" s="357"/>
      <c r="E14" s="359"/>
    </row>
    <row r="15" spans="1:5" ht="18.399999999999999" customHeight="1">
      <c r="A15" s="354"/>
      <c r="B15" s="224"/>
      <c r="C15" s="356"/>
      <c r="D15" s="357"/>
      <c r="E15" s="359"/>
    </row>
    <row r="16" spans="1:5" ht="9" customHeight="1">
      <c r="A16" s="354"/>
      <c r="B16" s="355"/>
      <c r="C16" s="356"/>
      <c r="D16" s="357"/>
      <c r="E16" s="358"/>
    </row>
    <row r="17" spans="1:5" ht="9" customHeight="1">
      <c r="A17" s="354"/>
      <c r="B17" s="355"/>
      <c r="C17" s="356"/>
      <c r="D17" s="357"/>
      <c r="E17" s="358"/>
    </row>
    <row r="18" spans="1:5" ht="9" customHeight="1">
      <c r="A18" s="354"/>
      <c r="B18" s="355"/>
      <c r="C18" s="356"/>
      <c r="D18" s="357"/>
      <c r="E18" s="358"/>
    </row>
    <row r="19" spans="1:5" ht="9" customHeight="1">
      <c r="A19" s="354"/>
      <c r="B19" s="355"/>
      <c r="C19" s="356"/>
      <c r="D19" s="357"/>
      <c r="E19" s="358"/>
    </row>
    <row r="20" spans="1:5" ht="9" customHeight="1">
      <c r="A20" s="354"/>
      <c r="B20" s="355"/>
      <c r="C20" s="356"/>
      <c r="D20" s="357"/>
      <c r="E20" s="358"/>
    </row>
    <row r="21" spans="1:5" ht="18.399999999999999" customHeight="1">
      <c r="A21" s="354"/>
      <c r="B21" s="224"/>
      <c r="C21" s="356"/>
      <c r="D21" s="357"/>
      <c r="E21" s="359"/>
    </row>
    <row r="22" spans="1:5" ht="18.399999999999999" customHeight="1">
      <c r="A22" s="354"/>
      <c r="B22" s="224"/>
      <c r="C22" s="356"/>
      <c r="D22" s="357"/>
      <c r="E22" s="359"/>
    </row>
    <row r="23" spans="1:5" ht="18.399999999999999" customHeight="1">
      <c r="A23" s="354"/>
      <c r="B23" s="224"/>
      <c r="C23" s="356"/>
      <c r="D23" s="357"/>
      <c r="E23" s="359"/>
    </row>
    <row r="24" spans="1:5" ht="18.399999999999999" customHeight="1">
      <c r="A24" s="354"/>
      <c r="B24" s="224"/>
      <c r="C24" s="356"/>
      <c r="D24" s="357"/>
      <c r="E24" s="359"/>
    </row>
    <row r="25" spans="1:5" ht="18.399999999999999" customHeight="1">
      <c r="A25" s="354"/>
      <c r="B25" s="224"/>
      <c r="C25" s="356"/>
      <c r="D25" s="357"/>
      <c r="E25" s="359"/>
    </row>
    <row r="26" spans="1:5" ht="18.399999999999999" customHeight="1">
      <c r="A26" s="354"/>
      <c r="B26" s="224"/>
      <c r="C26" s="356"/>
      <c r="D26" s="357"/>
      <c r="E26" s="359"/>
    </row>
    <row r="27" spans="1:5" ht="18.399999999999999" customHeight="1">
      <c r="A27" s="354"/>
      <c r="B27" s="224"/>
      <c r="C27" s="356"/>
      <c r="D27" s="357"/>
      <c r="E27" s="359"/>
    </row>
    <row r="28" spans="1:5" ht="18.399999999999999" customHeight="1">
      <c r="A28" s="354"/>
      <c r="B28" s="224"/>
      <c r="C28" s="356"/>
      <c r="D28" s="357"/>
      <c r="E28" s="359"/>
    </row>
    <row r="29" spans="1:5" ht="18.399999999999999" customHeight="1">
      <c r="A29" s="354"/>
      <c r="B29" s="224"/>
      <c r="C29" s="356"/>
      <c r="D29" s="357"/>
      <c r="E29" s="359"/>
    </row>
    <row r="30" spans="1:5" ht="18.399999999999999" customHeight="1">
      <c r="A30" s="354"/>
      <c r="B30" s="224"/>
      <c r="C30" s="356"/>
      <c r="D30" s="357"/>
      <c r="E30" s="359"/>
    </row>
    <row r="31" spans="1:5" ht="18.399999999999999" customHeight="1">
      <c r="A31" s="354"/>
      <c r="B31" s="224"/>
      <c r="C31" s="356"/>
      <c r="D31" s="357"/>
      <c r="E31" s="359"/>
    </row>
    <row r="32" spans="1:5" ht="18.399999999999999" customHeight="1">
      <c r="A32" s="354"/>
      <c r="B32" s="224"/>
      <c r="C32" s="356"/>
      <c r="D32" s="357"/>
      <c r="E32" s="359"/>
    </row>
    <row r="33" spans="1:5" ht="9" customHeight="1">
      <c r="A33" s="354"/>
      <c r="B33" s="355"/>
      <c r="C33" s="356"/>
      <c r="D33" s="357"/>
      <c r="E33" s="358"/>
    </row>
    <row r="34" spans="1:5" ht="9" customHeight="1">
      <c r="A34" s="354"/>
      <c r="B34" s="355"/>
      <c r="C34" s="356"/>
      <c r="D34" s="357"/>
      <c r="E34" s="358"/>
    </row>
    <row r="35" spans="1:5" ht="9" customHeight="1">
      <c r="A35" s="354"/>
      <c r="B35" s="355"/>
      <c r="C35" s="356"/>
      <c r="D35" s="357"/>
      <c r="E35" s="358"/>
    </row>
    <row r="36" spans="1:5" ht="9" customHeight="1">
      <c r="A36" s="354"/>
      <c r="B36" s="355"/>
      <c r="C36" s="356"/>
      <c r="D36" s="357"/>
      <c r="E36" s="358"/>
    </row>
    <row r="37" spans="1:5" ht="9" customHeight="1">
      <c r="A37" s="354"/>
      <c r="B37" s="355"/>
      <c r="C37" s="356"/>
      <c r="D37" s="357"/>
      <c r="E37" s="358"/>
    </row>
    <row r="38" spans="1:5" ht="9" customHeight="1">
      <c r="A38" s="354"/>
      <c r="B38" s="355"/>
      <c r="C38" s="356"/>
      <c r="D38" s="357"/>
      <c r="E38" s="358"/>
    </row>
    <row r="39" spans="1:5" ht="9" customHeight="1">
      <c r="A39" s="354"/>
      <c r="B39" s="355"/>
      <c r="C39" s="356"/>
      <c r="D39" s="357"/>
      <c r="E39" s="358"/>
    </row>
    <row r="40" spans="1:5" ht="9" customHeight="1">
      <c r="A40" s="354"/>
      <c r="B40" s="355"/>
      <c r="C40" s="356"/>
      <c r="D40" s="357"/>
      <c r="E40" s="358"/>
    </row>
    <row r="41" spans="1:5" ht="9" customHeight="1">
      <c r="A41" s="354"/>
      <c r="B41" s="355"/>
      <c r="C41" s="356"/>
      <c r="D41" s="357"/>
      <c r="E41" s="358"/>
    </row>
    <row r="42" spans="1:5" ht="9" customHeight="1">
      <c r="A42" s="354"/>
      <c r="B42" s="355"/>
      <c r="C42" s="356"/>
      <c r="D42" s="357"/>
      <c r="E42" s="358"/>
    </row>
    <row r="43" spans="1:5" ht="18.399999999999999" customHeight="1">
      <c r="A43" s="354"/>
      <c r="B43" s="224"/>
      <c r="C43" s="356"/>
      <c r="D43" s="357"/>
      <c r="E43" s="359"/>
    </row>
    <row r="44" spans="1:5" ht="9" customHeight="1">
      <c r="A44" s="354"/>
      <c r="B44" s="355"/>
      <c r="C44" s="356"/>
      <c r="D44" s="357"/>
      <c r="E44" s="358"/>
    </row>
    <row r="45" spans="1:5" ht="9" customHeight="1">
      <c r="A45" s="354"/>
      <c r="B45" s="355"/>
      <c r="C45" s="356"/>
      <c r="D45" s="357"/>
      <c r="E45" s="358"/>
    </row>
    <row r="46" spans="1:5" ht="18.399999999999999" customHeight="1">
      <c r="A46" s="354"/>
      <c r="B46" s="224"/>
      <c r="C46" s="356"/>
      <c r="D46" s="357"/>
      <c r="E46" s="359"/>
    </row>
    <row r="47" spans="1:5" ht="9" customHeight="1">
      <c r="A47" s="354"/>
      <c r="B47" s="355"/>
      <c r="C47" s="356"/>
      <c r="D47" s="357"/>
      <c r="E47" s="358"/>
    </row>
    <row r="48" spans="1:5" ht="18.399999999999999" customHeight="1">
      <c r="A48" s="354"/>
      <c r="B48" s="224"/>
      <c r="C48" s="356"/>
      <c r="D48" s="357"/>
      <c r="E48" s="359"/>
    </row>
    <row r="49" spans="1:6" ht="9" customHeight="1">
      <c r="A49" s="354"/>
      <c r="B49" s="355"/>
      <c r="C49" s="356"/>
      <c r="D49" s="357"/>
      <c r="E49" s="358"/>
    </row>
    <row r="50" spans="1:6" ht="9" customHeight="1">
      <c r="A50" s="354"/>
      <c r="B50" s="355"/>
      <c r="C50" s="356"/>
      <c r="D50" s="357"/>
      <c r="E50" s="358"/>
    </row>
    <row r="51" spans="1:6" ht="9" customHeight="1">
      <c r="A51" s="354"/>
      <c r="B51" s="355"/>
      <c r="C51" s="356"/>
      <c r="D51" s="357"/>
      <c r="E51" s="358"/>
    </row>
    <row r="52" spans="1:6" ht="18.399999999999999" customHeight="1">
      <c r="A52" s="354"/>
      <c r="B52" s="224"/>
      <c r="C52" s="356"/>
      <c r="D52" s="357"/>
      <c r="E52" s="359"/>
    </row>
    <row r="53" spans="1:6" ht="9" customHeight="1">
      <c r="A53" s="354"/>
      <c r="B53" s="355"/>
      <c r="C53" s="356"/>
      <c r="D53" s="357"/>
      <c r="E53" s="358"/>
    </row>
    <row r="54" spans="1:6" ht="9" customHeight="1">
      <c r="A54" s="354"/>
      <c r="B54" s="355"/>
      <c r="C54" s="356"/>
      <c r="D54" s="357"/>
      <c r="E54" s="358"/>
    </row>
    <row r="55" spans="1:6" ht="14.25">
      <c r="A55" s="354"/>
      <c r="B55" s="224"/>
      <c r="C55" s="356"/>
      <c r="D55" s="357"/>
      <c r="E55" s="355"/>
      <c r="F55" s="312"/>
    </row>
    <row r="56" spans="1:6" ht="14.25">
      <c r="A56" s="354"/>
      <c r="B56" s="224"/>
      <c r="C56" s="356"/>
      <c r="D56" s="357"/>
      <c r="E56" s="355"/>
    </row>
    <row r="57" spans="1:6" ht="14.25">
      <c r="A57" s="354"/>
      <c r="B57" s="224"/>
      <c r="C57" s="356"/>
      <c r="D57" s="357"/>
      <c r="E57" s="355"/>
    </row>
    <row r="58" spans="1:6" ht="14.25">
      <c r="A58" s="354"/>
      <c r="B58" s="224"/>
      <c r="C58" s="356"/>
      <c r="D58" s="357"/>
      <c r="E58" s="355"/>
    </row>
    <row r="59" spans="1:6" ht="14.25">
      <c r="A59" s="354"/>
      <c r="B59" s="355"/>
      <c r="C59" s="356"/>
      <c r="D59" s="357"/>
      <c r="E59" s="358"/>
    </row>
    <row r="60" spans="1:6">
      <c r="A60" s="354"/>
      <c r="B60" s="355"/>
      <c r="C60" s="356"/>
      <c r="D60" s="357"/>
      <c r="E60" s="355"/>
    </row>
    <row r="61" spans="1:6">
      <c r="A61" s="354"/>
      <c r="B61" s="355"/>
      <c r="C61" s="356"/>
      <c r="D61" s="357"/>
      <c r="E61" s="355"/>
    </row>
    <row r="62" spans="1:6" ht="14.25">
      <c r="A62" s="354"/>
      <c r="B62" s="355"/>
      <c r="C62" s="356"/>
      <c r="D62" s="357"/>
      <c r="E62" s="358"/>
    </row>
    <row r="63" spans="1:6" ht="14.25">
      <c r="A63" s="354"/>
      <c r="B63" s="355"/>
      <c r="C63" s="356"/>
      <c r="D63" s="357"/>
      <c r="E63" s="358"/>
    </row>
    <row r="64" spans="1:6">
      <c r="A64" s="354"/>
      <c r="B64" s="355"/>
      <c r="C64" s="356"/>
      <c r="D64" s="357"/>
      <c r="E64" s="355"/>
    </row>
    <row r="65" spans="1:5" ht="14.25">
      <c r="A65" s="354"/>
      <c r="B65" s="224"/>
      <c r="C65" s="356"/>
      <c r="D65" s="357"/>
      <c r="E65" s="355"/>
    </row>
    <row r="66" spans="1:5" ht="14.25">
      <c r="A66" s="354"/>
      <c r="B66" s="224"/>
      <c r="C66" s="356"/>
      <c r="D66" s="357"/>
      <c r="E66" s="359"/>
    </row>
    <row r="67" spans="1:5" ht="14.25">
      <c r="A67" s="354"/>
      <c r="B67" s="224"/>
      <c r="C67" s="356"/>
      <c r="D67" s="357"/>
      <c r="E67" s="359"/>
    </row>
    <row r="68" spans="1:5" ht="14.25">
      <c r="A68" s="354"/>
      <c r="B68" s="355"/>
      <c r="C68" s="356"/>
      <c r="D68" s="357"/>
      <c r="E68" s="358"/>
    </row>
    <row r="69" spans="1:5" ht="14.25">
      <c r="A69" s="354"/>
      <c r="B69" s="355"/>
      <c r="C69" s="356"/>
      <c r="D69" s="357"/>
      <c r="E69" s="358"/>
    </row>
    <row r="70" spans="1:5" ht="14.25">
      <c r="A70" s="354"/>
      <c r="B70" s="355"/>
      <c r="C70" s="356"/>
      <c r="D70" s="357"/>
      <c r="E70" s="358"/>
    </row>
    <row r="71" spans="1:5">
      <c r="A71" s="354"/>
      <c r="B71" s="355"/>
      <c r="C71" s="356"/>
      <c r="D71" s="357"/>
      <c r="E71" s="355"/>
    </row>
    <row r="72" spans="1:5" ht="14.25">
      <c r="A72" s="354"/>
      <c r="B72" s="224"/>
      <c r="C72" s="356"/>
      <c r="D72" s="357"/>
      <c r="E72" s="359"/>
    </row>
    <row r="73" spans="1:5">
      <c r="A73" s="354"/>
      <c r="B73" s="355"/>
      <c r="C73" s="356"/>
      <c r="D73" s="357"/>
      <c r="E73" s="355"/>
    </row>
    <row r="74" spans="1:5">
      <c r="A74" s="354"/>
      <c r="B74" s="355"/>
      <c r="C74" s="356"/>
      <c r="D74" s="357"/>
      <c r="E74" s="355"/>
    </row>
    <row r="75" spans="1:5">
      <c r="A75" s="354"/>
      <c r="B75" s="355"/>
      <c r="C75" s="356"/>
      <c r="D75" s="357"/>
      <c r="E75" s="355"/>
    </row>
    <row r="76" spans="1:5">
      <c r="A76" s="354"/>
      <c r="B76" s="355"/>
      <c r="C76" s="356"/>
      <c r="D76" s="357"/>
      <c r="E76" s="355"/>
    </row>
    <row r="77" spans="1:5" ht="14.25">
      <c r="A77" s="354"/>
      <c r="B77" s="355"/>
      <c r="C77" s="356"/>
      <c r="D77" s="357"/>
      <c r="E77" s="358"/>
    </row>
    <row r="78" spans="1:5" ht="14.25">
      <c r="A78" s="354"/>
      <c r="B78" s="224"/>
      <c r="C78" s="356"/>
      <c r="D78" s="357"/>
      <c r="E78" s="355"/>
    </row>
    <row r="79" spans="1:5">
      <c r="A79" s="354"/>
      <c r="B79" s="355"/>
      <c r="C79" s="356"/>
      <c r="D79" s="357"/>
      <c r="E79" s="355"/>
    </row>
    <row r="80" spans="1:5" ht="14.25">
      <c r="A80" s="354"/>
      <c r="B80" s="224"/>
      <c r="C80" s="356"/>
      <c r="D80" s="357"/>
      <c r="E80" s="355"/>
    </row>
    <row r="81" spans="1:5" ht="14.25">
      <c r="A81" s="354"/>
      <c r="B81" s="224"/>
      <c r="C81" s="356"/>
      <c r="D81" s="357"/>
      <c r="E81" s="355"/>
    </row>
    <row r="82" spans="1:5">
      <c r="A82" s="354"/>
      <c r="B82" s="355"/>
      <c r="C82" s="356"/>
      <c r="D82" s="357"/>
      <c r="E82" s="355"/>
    </row>
    <row r="83" spans="1:5" ht="14.25">
      <c r="A83" s="354"/>
      <c r="B83" s="224"/>
      <c r="C83" s="356"/>
      <c r="D83" s="357"/>
      <c r="E83" s="355"/>
    </row>
    <row r="84" spans="1:5" ht="14.25">
      <c r="A84" s="354"/>
      <c r="B84" s="224"/>
      <c r="C84" s="356"/>
      <c r="D84" s="357"/>
      <c r="E84" s="355"/>
    </row>
    <row r="85" spans="1:5" ht="14.25">
      <c r="A85" s="354"/>
      <c r="B85" s="224"/>
      <c r="C85" s="356"/>
      <c r="D85" s="357"/>
      <c r="E85" s="355"/>
    </row>
    <row r="86" spans="1:5" ht="14.25">
      <c r="A86" s="354"/>
      <c r="B86" s="224"/>
      <c r="C86" s="356"/>
      <c r="D86" s="357"/>
      <c r="E86" s="355"/>
    </row>
    <row r="87" spans="1:5">
      <c r="A87" s="354"/>
      <c r="B87" s="355"/>
      <c r="C87" s="356"/>
      <c r="D87" s="357"/>
      <c r="E87" s="355"/>
    </row>
    <row r="88" spans="1:5">
      <c r="A88" s="354"/>
      <c r="B88" s="355"/>
      <c r="C88" s="356"/>
      <c r="D88" s="357"/>
      <c r="E88" s="355"/>
    </row>
    <row r="89" spans="1:5" ht="14.25">
      <c r="A89" s="354"/>
      <c r="B89" s="224"/>
      <c r="C89" s="356"/>
      <c r="D89" s="357"/>
      <c r="E89" s="359"/>
    </row>
    <row r="90" spans="1:5">
      <c r="A90" s="354"/>
      <c r="B90" s="355"/>
      <c r="C90" s="356"/>
      <c r="D90" s="357"/>
      <c r="E90" s="355"/>
    </row>
    <row r="91" spans="1:5" ht="14.25">
      <c r="A91" s="354"/>
      <c r="B91" s="224"/>
      <c r="C91" s="356"/>
      <c r="D91" s="357"/>
      <c r="E91" s="355"/>
    </row>
    <row r="92" spans="1:5" ht="14.25">
      <c r="A92" s="354"/>
      <c r="B92" s="355"/>
      <c r="C92" s="356"/>
      <c r="D92" s="357"/>
      <c r="E92" s="358"/>
    </row>
    <row r="93" spans="1:5" ht="14.25">
      <c r="A93" s="354"/>
      <c r="B93" s="355"/>
      <c r="C93" s="356"/>
      <c r="D93" s="357"/>
      <c r="E93" s="358"/>
    </row>
    <row r="94" spans="1:5" ht="14.25">
      <c r="A94" s="354"/>
      <c r="B94" s="355"/>
      <c r="C94" s="356"/>
      <c r="D94" s="357"/>
      <c r="E94" s="358"/>
    </row>
    <row r="95" spans="1:5" ht="14.25">
      <c r="A95" s="354"/>
      <c r="B95" s="355"/>
      <c r="C95" s="356"/>
      <c r="D95" s="357"/>
      <c r="E95" s="358"/>
    </row>
    <row r="96" spans="1:5" ht="14.25">
      <c r="A96" s="354"/>
      <c r="B96" s="355"/>
      <c r="C96" s="356"/>
      <c r="D96" s="357"/>
      <c r="E96" s="358"/>
    </row>
    <row r="97" spans="1:5" ht="14.25">
      <c r="A97" s="354"/>
      <c r="B97" s="224"/>
      <c r="C97" s="356"/>
      <c r="D97" s="357"/>
      <c r="E97" s="359"/>
    </row>
    <row r="98" spans="1:5" ht="14.25">
      <c r="A98" s="354"/>
      <c r="B98" s="355"/>
      <c r="C98" s="356"/>
      <c r="D98" s="357"/>
      <c r="E98" s="358"/>
    </row>
    <row r="99" spans="1:5" ht="14.25">
      <c r="A99" s="354"/>
      <c r="B99" s="355"/>
      <c r="C99" s="356"/>
      <c r="D99" s="357"/>
      <c r="E99" s="358"/>
    </row>
    <row r="100" spans="1:5" ht="14.25">
      <c r="A100" s="354"/>
      <c r="B100" s="355"/>
      <c r="C100" s="356"/>
      <c r="D100" s="357"/>
      <c r="E100" s="358"/>
    </row>
    <row r="101" spans="1:5" ht="14.25">
      <c r="A101" s="354"/>
      <c r="B101" s="355"/>
      <c r="C101" s="356"/>
      <c r="D101" s="357"/>
      <c r="E101" s="358"/>
    </row>
    <row r="102" spans="1:5" ht="14.25">
      <c r="A102" s="354"/>
      <c r="B102" s="355"/>
      <c r="C102" s="356"/>
      <c r="D102" s="357"/>
      <c r="E102" s="358"/>
    </row>
    <row r="103" spans="1:5" ht="14.25">
      <c r="A103" s="354"/>
      <c r="B103" s="355"/>
      <c r="C103" s="356"/>
      <c r="D103" s="357"/>
      <c r="E103" s="358"/>
    </row>
    <row r="104" spans="1:5">
      <c r="A104" s="354"/>
      <c r="B104" s="355"/>
      <c r="C104" s="356"/>
      <c r="D104" s="357"/>
      <c r="E104" s="355"/>
    </row>
    <row r="105" spans="1:5">
      <c r="A105" s="354"/>
      <c r="B105" s="355"/>
      <c r="C105" s="356"/>
      <c r="D105" s="357"/>
      <c r="E105" s="355"/>
    </row>
    <row r="106" spans="1:5">
      <c r="A106" s="354"/>
      <c r="B106" s="355"/>
      <c r="C106" s="356"/>
      <c r="D106" s="357"/>
      <c r="E106" s="355"/>
    </row>
    <row r="107" spans="1:5">
      <c r="A107" s="354"/>
      <c r="B107" s="355"/>
      <c r="C107" s="356"/>
      <c r="D107" s="357"/>
      <c r="E107" s="355"/>
    </row>
    <row r="108" spans="1:5">
      <c r="A108" s="354"/>
      <c r="B108" s="355"/>
      <c r="C108" s="356"/>
      <c r="D108" s="357"/>
      <c r="E108" s="355"/>
    </row>
    <row r="109" spans="1:5">
      <c r="A109" s="354"/>
      <c r="B109" s="355"/>
      <c r="C109" s="356"/>
      <c r="D109" s="357"/>
      <c r="E109" s="355"/>
    </row>
    <row r="110" spans="1:5">
      <c r="A110" s="354"/>
      <c r="B110" s="355"/>
      <c r="C110" s="356"/>
      <c r="D110" s="357"/>
      <c r="E110" s="355"/>
    </row>
    <row r="111" spans="1:5">
      <c r="A111" s="354"/>
      <c r="B111" s="355"/>
      <c r="C111" s="356"/>
      <c r="D111" s="357"/>
      <c r="E111" s="355"/>
    </row>
    <row r="112" spans="1:5">
      <c r="A112" s="354"/>
      <c r="B112" s="355"/>
      <c r="C112" s="356"/>
      <c r="D112" s="357"/>
      <c r="E112" s="355"/>
    </row>
    <row r="113" spans="1:5" ht="14.25">
      <c r="A113" s="354"/>
      <c r="B113" s="355"/>
      <c r="C113" s="356"/>
      <c r="D113" s="357"/>
      <c r="E113" s="358"/>
    </row>
    <row r="114" spans="1:5" ht="14.25">
      <c r="A114" s="354"/>
      <c r="B114" s="355"/>
      <c r="C114" s="356"/>
      <c r="D114" s="357"/>
      <c r="E114" s="358"/>
    </row>
    <row r="115" spans="1:5" ht="14.25">
      <c r="A115" s="354"/>
      <c r="B115" s="355"/>
      <c r="C115" s="356"/>
      <c r="D115" s="357"/>
      <c r="E115" s="358"/>
    </row>
    <row r="116" spans="1:5" ht="14.25">
      <c r="A116" s="354"/>
      <c r="B116" s="224"/>
      <c r="C116" s="356"/>
      <c r="D116" s="357"/>
      <c r="E116" s="355"/>
    </row>
    <row r="117" spans="1:5" ht="14.25">
      <c r="A117" s="354"/>
      <c r="B117" s="224"/>
      <c r="C117" s="356"/>
      <c r="D117" s="357"/>
      <c r="E117" s="359"/>
    </row>
    <row r="118" spans="1:5" ht="14.25">
      <c r="A118" s="354"/>
      <c r="B118" s="224"/>
      <c r="C118" s="356"/>
      <c r="D118" s="357"/>
      <c r="E118" s="355"/>
    </row>
    <row r="119" spans="1:5" ht="14.25">
      <c r="A119" s="354"/>
      <c r="B119" s="224"/>
      <c r="C119" s="356"/>
      <c r="D119" s="357"/>
      <c r="E119" s="355"/>
    </row>
    <row r="120" spans="1:5" ht="14.25">
      <c r="A120" s="354"/>
      <c r="B120" s="224"/>
      <c r="C120" s="356"/>
      <c r="D120" s="357"/>
      <c r="E120" s="355"/>
    </row>
    <row r="121" spans="1:5" ht="14.25">
      <c r="A121" s="354"/>
      <c r="B121" s="224"/>
      <c r="C121" s="356"/>
      <c r="D121" s="357"/>
      <c r="E121" s="355"/>
    </row>
    <row r="122" spans="1:5">
      <c r="A122" s="354"/>
      <c r="B122" s="355"/>
      <c r="C122" s="356"/>
      <c r="D122" s="360"/>
      <c r="E122" s="355"/>
    </row>
    <row r="123" spans="1:5" ht="14.25">
      <c r="A123" s="354"/>
      <c r="B123" s="224"/>
      <c r="C123" s="356"/>
      <c r="D123" s="357"/>
      <c r="E123" s="359"/>
    </row>
    <row r="124" spans="1:5">
      <c r="A124" s="354"/>
      <c r="B124" s="355"/>
      <c r="C124" s="356"/>
      <c r="D124" s="357"/>
      <c r="E124" s="355"/>
    </row>
    <row r="125" spans="1:5">
      <c r="A125" s="354"/>
      <c r="B125" s="355"/>
      <c r="C125" s="356"/>
      <c r="D125" s="357"/>
      <c r="E125" s="355"/>
    </row>
    <row r="126" spans="1:5">
      <c r="A126" s="354"/>
      <c r="B126" s="355"/>
      <c r="C126" s="356"/>
      <c r="D126" s="357"/>
      <c r="E126" s="355"/>
    </row>
    <row r="127" spans="1:5">
      <c r="A127" s="354"/>
      <c r="B127" s="355"/>
      <c r="C127" s="356"/>
      <c r="D127" s="360"/>
      <c r="E127" s="355"/>
    </row>
    <row r="128" spans="1:5" ht="14.25">
      <c r="A128" s="354"/>
      <c r="B128" s="224"/>
      <c r="C128" s="356"/>
      <c r="D128" s="357"/>
      <c r="E128" s="355"/>
    </row>
    <row r="129" spans="1:5" ht="14.25">
      <c r="A129" s="354"/>
      <c r="B129" s="224"/>
      <c r="C129" s="356"/>
      <c r="D129" s="357"/>
      <c r="E129" s="355"/>
    </row>
    <row r="130" spans="1:5" ht="14.25">
      <c r="A130" s="354"/>
      <c r="B130" s="224"/>
      <c r="C130" s="356"/>
      <c r="D130" s="357"/>
      <c r="E130" s="359"/>
    </row>
    <row r="131" spans="1:5" ht="14.25">
      <c r="A131" s="354"/>
      <c r="B131" s="224"/>
      <c r="C131" s="356"/>
      <c r="D131" s="357"/>
      <c r="E131" s="355"/>
    </row>
    <row r="132" spans="1:5" ht="14.25">
      <c r="A132" s="354"/>
      <c r="B132" s="224"/>
      <c r="C132" s="356"/>
      <c r="D132" s="357"/>
      <c r="E132" s="359"/>
    </row>
    <row r="133" spans="1:5" ht="14.25">
      <c r="A133" s="354"/>
      <c r="B133" s="224"/>
      <c r="C133" s="356"/>
      <c r="D133" s="357"/>
      <c r="E133" s="359"/>
    </row>
    <row r="134" spans="1:5" ht="14.25">
      <c r="A134" s="354"/>
      <c r="B134" s="224"/>
      <c r="C134" s="356"/>
      <c r="D134" s="357"/>
      <c r="E134" s="355"/>
    </row>
    <row r="135" spans="1:5" ht="14.25">
      <c r="A135" s="354"/>
      <c r="B135" s="224"/>
      <c r="C135" s="356"/>
      <c r="D135" s="357"/>
      <c r="E135" s="355"/>
    </row>
    <row r="136" spans="1:5" ht="14.25">
      <c r="A136" s="354"/>
      <c r="B136" s="224"/>
      <c r="C136" s="356"/>
      <c r="D136" s="357"/>
      <c r="E136" s="355"/>
    </row>
    <row r="137" spans="1:5" ht="14.25">
      <c r="A137" s="354"/>
      <c r="B137" s="224"/>
      <c r="C137" s="356"/>
      <c r="D137" s="357"/>
      <c r="E137" s="355"/>
    </row>
    <row r="138" spans="1:5" ht="14.25">
      <c r="A138" s="354"/>
      <c r="B138" s="355"/>
      <c r="C138" s="356"/>
      <c r="D138" s="357"/>
      <c r="E138" s="358"/>
    </row>
    <row r="139" spans="1:5">
      <c r="A139" s="354"/>
      <c r="B139" s="355"/>
      <c r="C139" s="356"/>
      <c r="D139" s="357"/>
      <c r="E139" s="355"/>
    </row>
    <row r="140" spans="1:5">
      <c r="A140" s="354"/>
      <c r="B140" s="355"/>
      <c r="C140" s="356"/>
      <c r="D140" s="357"/>
      <c r="E140" s="355"/>
    </row>
    <row r="141" spans="1:5">
      <c r="A141" s="354"/>
      <c r="B141" s="355"/>
      <c r="C141" s="356"/>
      <c r="D141" s="357"/>
      <c r="E141" s="355"/>
    </row>
    <row r="142" spans="1:5">
      <c r="A142" s="354"/>
      <c r="B142" s="355"/>
      <c r="C142" s="356"/>
      <c r="D142" s="357"/>
      <c r="E142" s="355"/>
    </row>
    <row r="143" spans="1:5" ht="14.25">
      <c r="A143" s="354"/>
      <c r="B143" s="355"/>
      <c r="C143" s="356"/>
      <c r="D143" s="357"/>
      <c r="E143" s="358"/>
    </row>
    <row r="144" spans="1:5">
      <c r="A144" s="354"/>
      <c r="B144" s="355"/>
      <c r="C144" s="356"/>
      <c r="D144" s="357"/>
      <c r="E144" s="355"/>
    </row>
    <row r="145" spans="1:5" ht="14.25">
      <c r="A145" s="354"/>
      <c r="B145" s="355"/>
      <c r="C145" s="356"/>
      <c r="D145" s="357"/>
      <c r="E145" s="358"/>
    </row>
    <row r="146" spans="1:5" ht="14.25">
      <c r="A146" s="354"/>
      <c r="B146" s="355"/>
      <c r="C146" s="356"/>
      <c r="D146" s="357"/>
      <c r="E146" s="358"/>
    </row>
    <row r="147" spans="1:5" ht="14.25">
      <c r="A147" s="354"/>
      <c r="B147" s="224"/>
      <c r="C147" s="356"/>
      <c r="D147" s="357"/>
      <c r="E147" s="355"/>
    </row>
    <row r="148" spans="1:5" ht="14.25">
      <c r="A148" s="354"/>
      <c r="B148" s="355"/>
      <c r="C148" s="356"/>
      <c r="D148" s="357"/>
      <c r="E148" s="358"/>
    </row>
    <row r="149" spans="1:5" ht="14.25">
      <c r="A149" s="354"/>
      <c r="B149" s="224"/>
      <c r="C149" s="356"/>
      <c r="D149" s="357"/>
      <c r="E149" s="355"/>
    </row>
    <row r="150" spans="1:5" ht="14.25">
      <c r="A150" s="354"/>
      <c r="B150" s="224"/>
      <c r="C150" s="356"/>
      <c r="D150" s="357"/>
      <c r="E150" s="359"/>
    </row>
    <row r="151" spans="1:5" ht="14.25">
      <c r="A151" s="354"/>
      <c r="B151" s="224"/>
      <c r="C151" s="356"/>
      <c r="D151" s="357"/>
      <c r="E151" s="355"/>
    </row>
    <row r="152" spans="1:5" ht="14.25">
      <c r="A152" s="354"/>
      <c r="B152" s="224"/>
      <c r="C152" s="356"/>
      <c r="D152" s="357"/>
      <c r="E152" s="355"/>
    </row>
    <row r="153" spans="1:5" ht="14.25">
      <c r="A153" s="354"/>
      <c r="B153" s="224"/>
      <c r="C153" s="356"/>
      <c r="D153" s="357"/>
      <c r="E153" s="355"/>
    </row>
    <row r="154" spans="1:5" ht="14.25">
      <c r="A154" s="354"/>
      <c r="B154" s="355"/>
      <c r="C154" s="356"/>
      <c r="D154" s="357"/>
      <c r="E154" s="358"/>
    </row>
    <row r="155" spans="1:5" ht="14.25">
      <c r="A155" s="354"/>
      <c r="B155" s="224"/>
      <c r="C155" s="356"/>
      <c r="D155" s="357"/>
      <c r="E155" s="355"/>
    </row>
    <row r="156" spans="1:5" ht="14.25">
      <c r="A156" s="354"/>
      <c r="B156" s="224"/>
      <c r="C156" s="356"/>
      <c r="D156" s="357"/>
      <c r="E156" s="355"/>
    </row>
    <row r="157" spans="1:5" ht="14.25">
      <c r="A157" s="354"/>
      <c r="B157" s="224"/>
      <c r="C157" s="356"/>
      <c r="D157" s="357"/>
      <c r="E157" s="359"/>
    </row>
    <row r="158" spans="1:5" ht="14.25">
      <c r="A158" s="354"/>
      <c r="B158" s="355"/>
      <c r="C158" s="356"/>
      <c r="D158" s="357"/>
      <c r="E158" s="358"/>
    </row>
    <row r="159" spans="1:5">
      <c r="A159" s="354"/>
      <c r="B159" s="355"/>
      <c r="C159" s="356"/>
      <c r="D159" s="357"/>
      <c r="E159" s="355"/>
    </row>
    <row r="160" spans="1:5" ht="14.25">
      <c r="A160" s="354"/>
      <c r="B160" s="224"/>
      <c r="C160" s="356"/>
      <c r="D160" s="357"/>
      <c r="E160" s="359"/>
    </row>
    <row r="161" spans="1:5" ht="14.25">
      <c r="A161" s="354"/>
      <c r="B161" s="224"/>
      <c r="C161" s="356"/>
      <c r="D161" s="357"/>
      <c r="E161" s="355"/>
    </row>
    <row r="162" spans="1:5" ht="14.25">
      <c r="A162" s="354"/>
      <c r="B162" s="355"/>
      <c r="C162" s="356"/>
      <c r="D162" s="357"/>
      <c r="E162" s="358"/>
    </row>
    <row r="163" spans="1:5" ht="14.25">
      <c r="A163" s="354"/>
      <c r="B163" s="355"/>
      <c r="C163" s="356"/>
      <c r="D163" s="357"/>
      <c r="E163" s="358"/>
    </row>
    <row r="164" spans="1:5" ht="14.25">
      <c r="A164" s="354"/>
      <c r="B164" s="355"/>
      <c r="C164" s="356"/>
      <c r="D164" s="357"/>
      <c r="E164" s="358"/>
    </row>
    <row r="165" spans="1:5" ht="14.25">
      <c r="A165" s="354"/>
      <c r="B165" s="355"/>
      <c r="C165" s="356"/>
      <c r="D165" s="357"/>
      <c r="E165" s="358"/>
    </row>
    <row r="166" spans="1:5" ht="14.25">
      <c r="A166" s="354"/>
      <c r="B166" s="355"/>
      <c r="C166" s="356"/>
      <c r="D166" s="357"/>
      <c r="E166" s="358"/>
    </row>
    <row r="167" spans="1:5">
      <c r="A167" s="354"/>
      <c r="B167" s="355"/>
      <c r="C167" s="356"/>
      <c r="D167" s="357"/>
      <c r="E167" s="355"/>
    </row>
    <row r="168" spans="1:5" ht="14.25">
      <c r="A168" s="354"/>
      <c r="B168" s="224"/>
      <c r="C168" s="356"/>
      <c r="D168" s="357"/>
      <c r="E168" s="355"/>
    </row>
    <row r="169" spans="1:5" ht="14.25">
      <c r="A169" s="354"/>
      <c r="B169" s="355"/>
      <c r="C169" s="356"/>
      <c r="D169" s="357"/>
      <c r="E169" s="358"/>
    </row>
    <row r="170" spans="1:5" ht="14.25">
      <c r="A170" s="354"/>
      <c r="B170" s="355"/>
      <c r="C170" s="356"/>
      <c r="D170" s="357"/>
      <c r="E170" s="358"/>
    </row>
    <row r="171" spans="1:5" ht="14.25">
      <c r="A171" s="354"/>
      <c r="B171" s="224"/>
      <c r="C171" s="356"/>
      <c r="D171" s="357"/>
      <c r="E171" s="355"/>
    </row>
    <row r="172" spans="1:5">
      <c r="A172" s="354"/>
      <c r="B172" s="355"/>
      <c r="C172" s="356"/>
      <c r="D172" s="357"/>
      <c r="E172" s="355"/>
    </row>
    <row r="173" spans="1:5" ht="14.25">
      <c r="A173" s="354"/>
      <c r="B173" s="224"/>
      <c r="C173" s="356"/>
      <c r="D173" s="357"/>
      <c r="E173" s="355"/>
    </row>
    <row r="174" spans="1:5" ht="14.25">
      <c r="A174" s="354"/>
      <c r="B174" s="224"/>
      <c r="C174" s="356"/>
      <c r="D174" s="357"/>
      <c r="E174" s="359"/>
    </row>
    <row r="175" spans="1:5">
      <c r="A175" s="354"/>
      <c r="B175" s="355"/>
      <c r="C175" s="356"/>
      <c r="D175" s="357"/>
      <c r="E175" s="355"/>
    </row>
    <row r="176" spans="1:5" ht="14.25">
      <c r="A176" s="354"/>
      <c r="B176" s="355"/>
      <c r="C176" s="356"/>
      <c r="D176" s="357"/>
      <c r="E176" s="358"/>
    </row>
    <row r="177" spans="1:5" ht="14.25">
      <c r="A177" s="354"/>
      <c r="B177" s="355"/>
      <c r="C177" s="356"/>
      <c r="D177" s="357"/>
      <c r="E177" s="358"/>
    </row>
    <row r="178" spans="1:5">
      <c r="A178" s="354"/>
      <c r="B178" s="355"/>
      <c r="C178" s="356"/>
      <c r="D178" s="357"/>
      <c r="E178" s="355"/>
    </row>
    <row r="179" spans="1:5" ht="14.25">
      <c r="A179" s="354"/>
      <c r="B179" s="355"/>
      <c r="C179" s="356"/>
      <c r="D179" s="357"/>
      <c r="E179" s="358"/>
    </row>
    <row r="180" spans="1:5">
      <c r="A180" s="354"/>
      <c r="B180" s="355"/>
      <c r="C180" s="356"/>
      <c r="D180" s="357"/>
      <c r="E180" s="355"/>
    </row>
    <row r="181" spans="1:5">
      <c r="A181" s="354"/>
      <c r="B181" s="355"/>
      <c r="C181" s="356"/>
      <c r="D181" s="357"/>
      <c r="E181" s="355"/>
    </row>
    <row r="182" spans="1:5">
      <c r="A182" s="354"/>
      <c r="B182" s="355"/>
      <c r="C182" s="356"/>
      <c r="D182" s="357"/>
      <c r="E182" s="355"/>
    </row>
    <row r="183" spans="1:5">
      <c r="A183" s="354"/>
      <c r="B183" s="355"/>
      <c r="C183" s="356"/>
      <c r="D183" s="357"/>
      <c r="E183" s="355"/>
    </row>
    <row r="184" spans="1:5" ht="14.25">
      <c r="A184" s="354"/>
      <c r="B184" s="224"/>
      <c r="C184" s="356"/>
      <c r="D184" s="357"/>
      <c r="E184" s="355"/>
    </row>
    <row r="185" spans="1:5" ht="14.25">
      <c r="A185" s="354"/>
      <c r="B185" s="224"/>
      <c r="C185" s="356"/>
      <c r="D185" s="357"/>
      <c r="E185" s="355"/>
    </row>
    <row r="186" spans="1:5" ht="14.25">
      <c r="A186" s="354"/>
      <c r="B186" s="224"/>
      <c r="C186" s="356"/>
      <c r="D186" s="357"/>
      <c r="E186" s="359"/>
    </row>
    <row r="187" spans="1:5" ht="14.25">
      <c r="A187" s="354"/>
      <c r="B187" s="224"/>
      <c r="C187" s="356"/>
      <c r="D187" s="357"/>
      <c r="E187" s="355"/>
    </row>
    <row r="188" spans="1:5" ht="14.25">
      <c r="A188" s="354"/>
      <c r="B188" s="224"/>
      <c r="C188" s="356"/>
      <c r="D188" s="357"/>
      <c r="E188" s="355"/>
    </row>
    <row r="189" spans="1:5" ht="14.25">
      <c r="A189" s="354"/>
      <c r="B189" s="224"/>
      <c r="C189" s="356"/>
      <c r="D189" s="357"/>
      <c r="E189" s="355"/>
    </row>
    <row r="190" spans="1:5" ht="14.25">
      <c r="A190" s="354"/>
      <c r="B190" s="224"/>
      <c r="C190" s="356"/>
      <c r="D190" s="357"/>
      <c r="E190" s="355"/>
    </row>
    <row r="191" spans="1:5" ht="14.25">
      <c r="A191" s="354"/>
      <c r="B191" s="224"/>
      <c r="C191" s="356"/>
      <c r="D191" s="357"/>
      <c r="E191" s="355"/>
    </row>
    <row r="192" spans="1:5" ht="14.25">
      <c r="A192" s="354"/>
      <c r="B192" s="224"/>
      <c r="C192" s="356"/>
      <c r="D192" s="357"/>
      <c r="E192" s="359"/>
    </row>
    <row r="193" spans="1:6" ht="14.25">
      <c r="A193" s="354"/>
      <c r="B193" s="224"/>
      <c r="C193" s="356"/>
      <c r="D193" s="357"/>
      <c r="E193" s="355"/>
    </row>
    <row r="194" spans="1:6" ht="14.25">
      <c r="A194" s="354"/>
      <c r="B194" s="224"/>
      <c r="C194" s="356"/>
      <c r="D194" s="357"/>
      <c r="E194" s="355"/>
    </row>
    <row r="195" spans="1:6" ht="14.25">
      <c r="A195" s="354"/>
      <c r="B195" s="224"/>
      <c r="C195" s="356"/>
      <c r="D195" s="357"/>
      <c r="E195" s="355"/>
    </row>
    <row r="196" spans="1:6" ht="14.25">
      <c r="A196" s="354"/>
      <c r="B196" s="224"/>
      <c r="C196" s="356"/>
      <c r="D196" s="357"/>
      <c r="E196" s="355"/>
    </row>
    <row r="197" spans="1:6" ht="14.25">
      <c r="A197" s="354"/>
      <c r="B197" s="355"/>
      <c r="C197" s="356"/>
      <c r="D197" s="357"/>
      <c r="E197" s="355"/>
      <c r="F197" s="311"/>
    </row>
    <row r="198" spans="1:6" ht="14.25">
      <c r="A198" s="354"/>
      <c r="B198" s="224"/>
      <c r="C198" s="356"/>
      <c r="D198" s="357"/>
      <c r="E198" s="355"/>
      <c r="F198" s="311"/>
    </row>
    <row r="199" spans="1:6" ht="14.25">
      <c r="A199" s="354"/>
      <c r="B199" s="355"/>
      <c r="C199" s="356"/>
      <c r="D199" s="357"/>
      <c r="E199" s="358"/>
      <c r="F199" s="311"/>
    </row>
    <row r="200" spans="1:6">
      <c r="A200" s="426"/>
      <c r="B200" s="426"/>
      <c r="C200" s="426"/>
      <c r="D200" s="426"/>
      <c r="E200" s="426"/>
      <c r="F200" s="426"/>
    </row>
    <row r="201" spans="1:6" ht="14.25">
      <c r="A201" s="361"/>
      <c r="B201" s="362"/>
      <c r="C201" s="363"/>
      <c r="D201" s="361"/>
      <c r="E201" s="362"/>
      <c r="F201" s="311"/>
    </row>
    <row r="202" spans="1:6" ht="14.25">
      <c r="A202" s="354"/>
      <c r="B202" s="355"/>
      <c r="C202" s="356"/>
      <c r="D202" s="357"/>
      <c r="E202" s="358"/>
      <c r="F202" s="311"/>
    </row>
    <row r="203" spans="1:6" ht="14.25">
      <c r="A203" s="354"/>
      <c r="B203" s="355"/>
      <c r="C203" s="356"/>
      <c r="D203" s="357"/>
      <c r="E203" s="358"/>
      <c r="F203" s="311"/>
    </row>
    <row r="204" spans="1:6" ht="14.25">
      <c r="A204" s="354"/>
      <c r="B204" s="224"/>
      <c r="C204" s="356"/>
      <c r="D204" s="357"/>
      <c r="E204" s="359"/>
      <c r="F204" s="311"/>
    </row>
    <row r="205" spans="1:6" ht="14.25">
      <c r="A205" s="354"/>
      <c r="B205" s="355"/>
      <c r="C205" s="356"/>
      <c r="D205" s="357"/>
      <c r="E205" s="358"/>
      <c r="F205" s="311"/>
    </row>
    <row r="206" spans="1:6" ht="14.25">
      <c r="A206" s="354"/>
      <c r="B206" s="355"/>
      <c r="C206" s="356"/>
      <c r="D206" s="357"/>
      <c r="E206" s="358"/>
      <c r="F206" s="311"/>
    </row>
    <row r="207" spans="1:6" ht="14.25">
      <c r="A207" s="354"/>
      <c r="B207" s="355"/>
      <c r="C207" s="356"/>
      <c r="D207" s="357"/>
      <c r="E207" s="358"/>
      <c r="F207" s="311"/>
    </row>
    <row r="208" spans="1:6" ht="14.25">
      <c r="A208" s="354"/>
      <c r="B208" s="224"/>
      <c r="C208" s="356"/>
      <c r="D208" s="357"/>
      <c r="E208" s="355"/>
      <c r="F208" s="311"/>
    </row>
    <row r="209" spans="1:6" ht="14.25">
      <c r="A209" s="354"/>
      <c r="B209" s="224"/>
      <c r="C209" s="356"/>
      <c r="D209" s="357"/>
      <c r="E209" s="355"/>
      <c r="F209" s="311"/>
    </row>
    <row r="210" spans="1:6" ht="14.25">
      <c r="A210" s="354"/>
      <c r="B210" s="224"/>
      <c r="C210" s="356"/>
      <c r="D210" s="357"/>
      <c r="E210" s="355"/>
      <c r="F210" s="311"/>
    </row>
    <row r="211" spans="1:6" ht="14.25">
      <c r="A211" s="354"/>
      <c r="B211" s="224"/>
      <c r="C211" s="356"/>
      <c r="D211" s="357"/>
      <c r="E211" s="355"/>
      <c r="F211" s="311"/>
    </row>
    <row r="212" spans="1:6" ht="14.25">
      <c r="A212" s="354"/>
      <c r="B212" s="355"/>
      <c r="C212" s="356"/>
      <c r="D212" s="357"/>
      <c r="E212" s="355"/>
      <c r="F212" s="311"/>
    </row>
    <row r="213" spans="1:6" ht="14.25">
      <c r="A213" s="354"/>
      <c r="B213" s="355"/>
      <c r="C213" s="356"/>
      <c r="D213" s="357"/>
      <c r="E213" s="358"/>
      <c r="F213" s="311"/>
    </row>
    <row r="214" spans="1:6" ht="14.25">
      <c r="A214" s="354"/>
      <c r="B214" s="355"/>
      <c r="C214" s="356"/>
      <c r="D214" s="357"/>
      <c r="E214" s="358"/>
      <c r="F214" s="311"/>
    </row>
    <row r="215" spans="1:6" ht="14.25">
      <c r="A215" s="354"/>
      <c r="B215" s="355"/>
      <c r="C215" s="356"/>
      <c r="D215" s="357"/>
      <c r="E215" s="358"/>
      <c r="F215" s="311"/>
    </row>
    <row r="216" spans="1:6" ht="14.25">
      <c r="A216" s="354"/>
      <c r="B216" s="355"/>
      <c r="C216" s="356"/>
      <c r="D216" s="357"/>
      <c r="E216" s="358"/>
      <c r="F216" s="311"/>
    </row>
    <row r="217" spans="1:6" ht="14.25">
      <c r="A217" s="354"/>
      <c r="B217" s="355"/>
      <c r="C217" s="356"/>
      <c r="D217" s="357"/>
      <c r="E217" s="355"/>
      <c r="F217" s="311"/>
    </row>
    <row r="218" spans="1:6" ht="14.25">
      <c r="A218" s="354"/>
      <c r="B218" s="355"/>
      <c r="C218" s="356"/>
      <c r="D218" s="360"/>
      <c r="E218" s="355"/>
      <c r="F218" s="311"/>
    </row>
    <row r="219" spans="1:6" ht="14.25">
      <c r="A219" s="354"/>
      <c r="B219" s="355"/>
      <c r="C219" s="356"/>
      <c r="D219" s="357"/>
      <c r="E219" s="355"/>
      <c r="F219" s="311"/>
    </row>
    <row r="220" spans="1:6" ht="14.25">
      <c r="A220" s="354"/>
      <c r="B220" s="355"/>
      <c r="C220" s="356"/>
      <c r="D220" s="357"/>
      <c r="E220" s="358"/>
      <c r="F220" s="311"/>
    </row>
    <row r="221" spans="1:6" ht="14.25">
      <c r="A221" s="354"/>
      <c r="B221" s="355"/>
      <c r="C221" s="356"/>
      <c r="D221" s="357"/>
      <c r="E221" s="355"/>
      <c r="F221" s="311"/>
    </row>
    <row r="222" spans="1:6" ht="14.25">
      <c r="A222" s="354"/>
      <c r="B222" s="355"/>
      <c r="C222" s="356"/>
      <c r="D222" s="357"/>
      <c r="E222" s="355"/>
      <c r="F222" s="311"/>
    </row>
    <row r="223" spans="1:6" ht="14.25">
      <c r="A223" s="354"/>
      <c r="B223" s="355"/>
      <c r="C223" s="356"/>
      <c r="D223" s="357"/>
      <c r="E223" s="355"/>
      <c r="F223" s="311"/>
    </row>
    <row r="224" spans="1:6" ht="14.25">
      <c r="A224" s="354"/>
      <c r="B224" s="355"/>
      <c r="C224" s="356"/>
      <c r="D224" s="360"/>
      <c r="E224" s="355"/>
      <c r="F224" s="311"/>
    </row>
    <row r="225" spans="1:6" ht="14.25">
      <c r="A225" s="354"/>
      <c r="B225" s="355"/>
      <c r="C225" s="356"/>
      <c r="D225" s="360"/>
      <c r="E225" s="355"/>
      <c r="F225" s="311"/>
    </row>
    <row r="226" spans="1:6" ht="14.25">
      <c r="A226" s="354"/>
      <c r="B226" s="355"/>
      <c r="C226" s="356"/>
      <c r="D226" s="357"/>
      <c r="E226" s="355"/>
      <c r="F226" s="311"/>
    </row>
    <row r="227" spans="1:6" ht="14.25">
      <c r="A227" s="354"/>
      <c r="B227" s="355"/>
      <c r="C227" s="356"/>
      <c r="D227" s="357"/>
      <c r="E227" s="355"/>
      <c r="F227" s="311"/>
    </row>
    <row r="228" spans="1:6" ht="14.25">
      <c r="A228" s="354"/>
      <c r="B228" s="355"/>
      <c r="C228" s="356"/>
      <c r="D228" s="357"/>
      <c r="E228" s="355"/>
      <c r="F228" s="311"/>
    </row>
    <row r="229" spans="1:6" ht="14.25">
      <c r="A229" s="354"/>
      <c r="B229" s="355"/>
      <c r="C229" s="356"/>
      <c r="D229" s="357"/>
      <c r="E229" s="355"/>
      <c r="F229" s="311"/>
    </row>
    <row r="230" spans="1:6" ht="14.25">
      <c r="A230" s="354"/>
      <c r="B230" s="355"/>
      <c r="C230" s="356"/>
      <c r="D230" s="357"/>
      <c r="E230" s="355"/>
      <c r="F230" s="311"/>
    </row>
    <row r="231" spans="1:6" ht="14.25">
      <c r="A231" s="354"/>
      <c r="B231" s="355"/>
      <c r="C231" s="356"/>
      <c r="D231" s="357"/>
      <c r="E231" s="355"/>
      <c r="F231" s="311"/>
    </row>
    <row r="232" spans="1:6" ht="14.25">
      <c r="A232" s="354"/>
      <c r="B232" s="355"/>
      <c r="C232" s="356"/>
      <c r="D232" s="357"/>
      <c r="E232" s="355"/>
      <c r="F232" s="311"/>
    </row>
    <row r="233" spans="1:6" ht="14.25">
      <c r="A233" s="354"/>
      <c r="B233" s="355"/>
      <c r="C233" s="356"/>
      <c r="D233" s="357"/>
      <c r="E233" s="355"/>
      <c r="F233" s="311"/>
    </row>
    <row r="234" spans="1:6" ht="14.25">
      <c r="A234" s="354"/>
      <c r="B234" s="355"/>
      <c r="C234" s="356"/>
      <c r="D234" s="360"/>
      <c r="E234" s="355"/>
      <c r="F234" s="311"/>
    </row>
    <row r="235" spans="1:6" ht="14.25">
      <c r="A235" s="354"/>
      <c r="B235" s="355"/>
      <c r="C235" s="356"/>
      <c r="D235" s="360"/>
      <c r="E235" s="355"/>
      <c r="F235" s="311"/>
    </row>
    <row r="236" spans="1:6" ht="14.25">
      <c r="A236" s="354"/>
      <c r="B236" s="355"/>
      <c r="C236" s="356"/>
      <c r="D236" s="360"/>
      <c r="E236" s="355"/>
      <c r="F236" s="311"/>
    </row>
    <row r="237" spans="1:6" ht="14.25">
      <c r="A237" s="354"/>
      <c r="B237" s="355"/>
      <c r="C237" s="356"/>
      <c r="D237" s="357"/>
      <c r="E237" s="355"/>
      <c r="F237" s="311"/>
    </row>
    <row r="238" spans="1:6" ht="14.25">
      <c r="A238" s="354"/>
      <c r="B238" s="355"/>
      <c r="C238" s="356"/>
      <c r="D238" s="357"/>
      <c r="E238" s="355"/>
      <c r="F238" s="311"/>
    </row>
    <row r="239" spans="1:6" ht="14.25">
      <c r="A239" s="354"/>
      <c r="B239" s="355"/>
      <c r="C239" s="356"/>
      <c r="D239" s="357"/>
      <c r="E239" s="355"/>
      <c r="F239" s="311"/>
    </row>
    <row r="240" spans="1:6" ht="14.25">
      <c r="A240" s="354"/>
      <c r="B240" s="355"/>
      <c r="C240" s="356"/>
      <c r="D240" s="360"/>
      <c r="E240" s="358"/>
      <c r="F240" s="311"/>
    </row>
    <row r="241" spans="1:6" ht="14.25">
      <c r="A241" s="354"/>
      <c r="B241" s="355"/>
      <c r="C241" s="356"/>
      <c r="D241" s="360"/>
      <c r="E241" s="358"/>
      <c r="F241" s="311"/>
    </row>
    <row r="242" spans="1:6" ht="14.25">
      <c r="A242" s="354"/>
      <c r="B242" s="355"/>
      <c r="C242" s="356"/>
      <c r="D242" s="360"/>
      <c r="E242" s="358"/>
      <c r="F242" s="311"/>
    </row>
    <row r="243" spans="1:6" ht="14.25">
      <c r="A243" s="354"/>
      <c r="B243" s="355"/>
      <c r="C243" s="356"/>
      <c r="D243" s="360"/>
      <c r="E243" s="358"/>
      <c r="F243" s="311"/>
    </row>
    <row r="244" spans="1:6" ht="14.25">
      <c r="A244" s="354"/>
      <c r="B244" s="355"/>
      <c r="C244" s="356"/>
      <c r="D244" s="360"/>
      <c r="E244" s="358"/>
      <c r="F244" s="311"/>
    </row>
    <row r="245" spans="1:6" ht="14.25">
      <c r="A245" s="354"/>
      <c r="B245" s="355"/>
      <c r="C245" s="356"/>
      <c r="D245" s="360"/>
      <c r="E245" s="358"/>
      <c r="F245" s="311"/>
    </row>
    <row r="246" spans="1:6" ht="14.25">
      <c r="A246" s="354"/>
      <c r="B246" s="355"/>
      <c r="C246" s="356"/>
      <c r="D246" s="360"/>
      <c r="E246" s="358"/>
      <c r="F246" s="311"/>
    </row>
    <row r="247" spans="1:6" ht="14.25">
      <c r="A247" s="354"/>
      <c r="B247" s="355"/>
      <c r="C247" s="356"/>
      <c r="D247" s="360"/>
      <c r="E247" s="358"/>
      <c r="F247" s="311"/>
    </row>
    <row r="248" spans="1:6" ht="14.25">
      <c r="A248" s="354"/>
      <c r="B248" s="355"/>
      <c r="C248" s="356"/>
      <c r="D248" s="360"/>
      <c r="E248" s="358"/>
      <c r="F248" s="311"/>
    </row>
    <row r="249" spans="1:6" ht="14.25">
      <c r="A249" s="354"/>
      <c r="B249" s="355"/>
      <c r="C249" s="356"/>
      <c r="D249" s="360"/>
      <c r="E249" s="358"/>
      <c r="F249" s="311"/>
    </row>
    <row r="250" spans="1:6" ht="14.25">
      <c r="A250" s="354"/>
      <c r="B250" s="355"/>
      <c r="C250" s="356"/>
      <c r="D250" s="360"/>
      <c r="E250" s="358"/>
      <c r="F250" s="311"/>
    </row>
    <row r="251" spans="1:6" ht="14.25">
      <c r="A251" s="354"/>
      <c r="B251" s="355"/>
      <c r="C251" s="356"/>
      <c r="D251" s="360"/>
      <c r="E251" s="358"/>
      <c r="F251" s="311"/>
    </row>
    <row r="252" spans="1:6" ht="14.25">
      <c r="A252" s="354"/>
      <c r="B252" s="355"/>
      <c r="C252" s="356"/>
      <c r="D252" s="360"/>
      <c r="E252" s="358"/>
      <c r="F252" s="311"/>
    </row>
    <row r="253" spans="1:6" ht="14.25">
      <c r="A253" s="354"/>
      <c r="B253" s="355"/>
      <c r="C253" s="356"/>
      <c r="D253" s="360"/>
      <c r="E253" s="358"/>
      <c r="F253" s="311"/>
    </row>
    <row r="254" spans="1:6" ht="14.25">
      <c r="A254" s="354"/>
      <c r="B254" s="355"/>
      <c r="C254" s="356"/>
      <c r="D254" s="360"/>
      <c r="E254" s="358"/>
      <c r="F254" s="311"/>
    </row>
    <row r="255" spans="1:6" ht="14.25">
      <c r="A255" s="354"/>
      <c r="B255" s="355"/>
      <c r="C255" s="356"/>
      <c r="D255" s="360"/>
      <c r="E255" s="358"/>
      <c r="F255" s="311"/>
    </row>
    <row r="256" spans="1:6" ht="14.25">
      <c r="A256" s="354"/>
      <c r="B256" s="355"/>
      <c r="C256" s="356"/>
      <c r="D256" s="360"/>
      <c r="E256" s="358"/>
      <c r="F256" s="311"/>
    </row>
    <row r="257" spans="1:6" ht="14.25">
      <c r="A257" s="354"/>
      <c r="B257" s="355"/>
      <c r="C257" s="356"/>
      <c r="D257" s="360"/>
      <c r="E257" s="358"/>
      <c r="F257" s="311"/>
    </row>
    <row r="258" spans="1:6" ht="14.25">
      <c r="A258" s="354"/>
      <c r="B258" s="355"/>
      <c r="C258" s="356"/>
      <c r="D258" s="360"/>
      <c r="E258" s="358"/>
    </row>
    <row r="259" spans="1:6" ht="14.25">
      <c r="A259" s="354"/>
      <c r="B259" s="355"/>
      <c r="C259" s="356"/>
      <c r="D259" s="360"/>
      <c r="E259" s="358"/>
    </row>
    <row r="260" spans="1:6">
      <c r="A260" s="354"/>
      <c r="B260" s="355"/>
      <c r="C260" s="356"/>
      <c r="D260" s="360"/>
      <c r="E260" s="355"/>
    </row>
    <row r="261" spans="1:6">
      <c r="A261" s="354"/>
      <c r="B261" s="355"/>
      <c r="C261" s="356"/>
      <c r="D261" s="360"/>
      <c r="E261" s="355"/>
    </row>
    <row r="262" spans="1:6">
      <c r="A262" s="354"/>
      <c r="B262" s="355"/>
      <c r="C262" s="356"/>
      <c r="D262" s="360"/>
      <c r="E262" s="355"/>
    </row>
    <row r="263" spans="1:6">
      <c r="A263" s="354"/>
      <c r="B263" s="355"/>
      <c r="C263" s="356"/>
      <c r="D263" s="360"/>
      <c r="E263" s="355"/>
    </row>
    <row r="264" spans="1:6">
      <c r="A264" s="354"/>
      <c r="B264" s="355"/>
      <c r="C264" s="356"/>
      <c r="D264" s="360"/>
      <c r="E264" s="355"/>
    </row>
    <row r="265" spans="1:6">
      <c r="A265" s="354"/>
      <c r="B265" s="355"/>
      <c r="C265" s="356"/>
      <c r="D265" s="357"/>
      <c r="E265" s="355"/>
    </row>
    <row r="266" spans="1:6">
      <c r="A266" s="354"/>
      <c r="B266" s="355"/>
      <c r="C266" s="356"/>
      <c r="D266" s="360"/>
      <c r="E266" s="355"/>
    </row>
    <row r="267" spans="1:6">
      <c r="A267" s="354"/>
      <c r="B267" s="355"/>
      <c r="C267" s="356"/>
      <c r="D267" s="360"/>
      <c r="E267" s="355"/>
    </row>
    <row r="268" spans="1:6">
      <c r="A268" s="354"/>
      <c r="B268" s="355"/>
      <c r="C268" s="356"/>
      <c r="D268" s="360"/>
      <c r="E268" s="355"/>
    </row>
    <row r="269" spans="1:6">
      <c r="A269" s="354"/>
      <c r="B269" s="355"/>
      <c r="C269" s="356"/>
      <c r="D269" s="360"/>
      <c r="E269" s="355"/>
    </row>
    <row r="270" spans="1:6">
      <c r="A270" s="354"/>
      <c r="B270" s="355"/>
      <c r="C270" s="356"/>
      <c r="D270" s="360"/>
      <c r="E270" s="355"/>
    </row>
    <row r="271" spans="1:6">
      <c r="A271" s="354"/>
      <c r="B271" s="355"/>
      <c r="C271" s="356"/>
      <c r="D271" s="360"/>
      <c r="E271" s="355"/>
    </row>
    <row r="272" spans="1:6">
      <c r="A272" s="354"/>
      <c r="B272" s="355"/>
      <c r="C272" s="356"/>
      <c r="D272" s="360"/>
      <c r="E272" s="355"/>
    </row>
    <row r="273" spans="1:5">
      <c r="A273" s="354"/>
      <c r="B273" s="355"/>
      <c r="C273" s="356"/>
      <c r="D273" s="360"/>
      <c r="E273" s="355"/>
    </row>
    <row r="274" spans="1:5">
      <c r="A274" s="354"/>
      <c r="B274" s="355"/>
      <c r="C274" s="356"/>
      <c r="D274" s="360"/>
      <c r="E274" s="355"/>
    </row>
    <row r="275" spans="1:5">
      <c r="A275" s="354"/>
      <c r="B275" s="355"/>
      <c r="C275" s="356"/>
      <c r="D275" s="360"/>
      <c r="E275" s="355"/>
    </row>
    <row r="276" spans="1:5" ht="14.25">
      <c r="A276" s="354"/>
      <c r="B276" s="355"/>
      <c r="C276" s="356"/>
      <c r="D276" s="360"/>
      <c r="E276" s="358"/>
    </row>
    <row r="277" spans="1:5">
      <c r="A277" s="354"/>
      <c r="B277" s="355"/>
      <c r="C277" s="356"/>
      <c r="D277" s="357"/>
      <c r="E277" s="355"/>
    </row>
    <row r="278" spans="1:5" ht="14.25">
      <c r="A278" s="354"/>
      <c r="B278" s="224"/>
      <c r="C278" s="356"/>
      <c r="D278" s="360"/>
      <c r="E278" s="355"/>
    </row>
    <row r="279" spans="1:5" ht="14.25">
      <c r="A279" s="354"/>
      <c r="B279" s="224"/>
      <c r="C279" s="356"/>
      <c r="D279" s="360"/>
      <c r="E279" s="355"/>
    </row>
    <row r="280" spans="1:5" ht="14.25">
      <c r="A280" s="354"/>
      <c r="B280" s="224"/>
      <c r="C280" s="356"/>
      <c r="D280" s="360"/>
      <c r="E280" s="355"/>
    </row>
    <row r="281" spans="1:5" ht="14.25">
      <c r="A281" s="354"/>
      <c r="B281" s="224"/>
      <c r="C281" s="356"/>
      <c r="D281" s="360"/>
      <c r="E281" s="355"/>
    </row>
    <row r="282" spans="1:5" ht="14.25">
      <c r="A282" s="354"/>
      <c r="B282" s="224"/>
      <c r="C282" s="356"/>
      <c r="D282" s="360"/>
      <c r="E282" s="355"/>
    </row>
    <row r="283" spans="1:5" ht="14.25">
      <c r="A283" s="354"/>
      <c r="B283" s="224"/>
      <c r="C283" s="356"/>
      <c r="D283" s="360"/>
      <c r="E283" s="355"/>
    </row>
    <row r="284" spans="1:5" ht="14.25">
      <c r="A284" s="354"/>
      <c r="B284" s="355"/>
      <c r="C284" s="356"/>
      <c r="D284" s="357"/>
      <c r="E284" s="358"/>
    </row>
    <row r="285" spans="1:5" ht="14.25">
      <c r="A285" s="354"/>
      <c r="B285" s="355"/>
      <c r="C285" s="356"/>
      <c r="D285" s="360"/>
      <c r="E285" s="358"/>
    </row>
    <row r="286" spans="1:5" ht="14.25">
      <c r="A286" s="354"/>
      <c r="B286" s="355"/>
      <c r="C286" s="356"/>
      <c r="D286" s="360"/>
      <c r="E286" s="358"/>
    </row>
    <row r="287" spans="1:5" ht="14.25">
      <c r="A287" s="354"/>
      <c r="B287" s="355"/>
      <c r="C287" s="356"/>
      <c r="D287" s="360"/>
      <c r="E287" s="358"/>
    </row>
    <row r="288" spans="1:5">
      <c r="A288" s="354"/>
      <c r="B288" s="355"/>
      <c r="C288" s="356"/>
      <c r="D288" s="360"/>
      <c r="E288" s="355"/>
    </row>
    <row r="289" spans="1:5">
      <c r="A289" s="354"/>
      <c r="B289" s="355"/>
      <c r="C289" s="356"/>
      <c r="D289" s="360"/>
      <c r="E289" s="355"/>
    </row>
    <row r="290" spans="1:5">
      <c r="A290" s="354"/>
      <c r="B290" s="355"/>
      <c r="C290" s="356"/>
      <c r="D290" s="360"/>
      <c r="E290" s="355"/>
    </row>
    <row r="291" spans="1:5">
      <c r="A291" s="354"/>
      <c r="B291" s="355"/>
      <c r="C291" s="356"/>
      <c r="D291" s="360"/>
      <c r="E291" s="355"/>
    </row>
    <row r="292" spans="1:5">
      <c r="A292" s="354"/>
      <c r="B292" s="355"/>
      <c r="C292" s="356"/>
      <c r="D292" s="360"/>
      <c r="E292" s="355"/>
    </row>
    <row r="293" spans="1:5" ht="14.25">
      <c r="A293" s="354"/>
      <c r="B293" s="355"/>
      <c r="C293" s="356"/>
      <c r="D293" s="360"/>
      <c r="E293" s="358"/>
    </row>
    <row r="294" spans="1:5" ht="14.25">
      <c r="A294" s="354"/>
      <c r="B294" s="355"/>
      <c r="C294" s="356"/>
      <c r="D294" s="360"/>
      <c r="E294" s="358"/>
    </row>
    <row r="295" spans="1:5" ht="14.25">
      <c r="A295" s="354"/>
      <c r="B295" s="355"/>
      <c r="C295" s="356"/>
      <c r="D295" s="360"/>
      <c r="E295" s="358"/>
    </row>
    <row r="296" spans="1:5" ht="14.25">
      <c r="A296" s="354"/>
      <c r="B296" s="355"/>
      <c r="C296" s="356"/>
      <c r="D296" s="360"/>
      <c r="E296" s="358"/>
    </row>
    <row r="297" spans="1:5">
      <c r="A297" s="354"/>
      <c r="B297" s="355"/>
      <c r="C297" s="356"/>
      <c r="D297" s="360"/>
      <c r="E297" s="355"/>
    </row>
    <row r="298" spans="1:5" ht="14.25">
      <c r="A298" s="354"/>
      <c r="B298" s="355"/>
      <c r="C298" s="356"/>
      <c r="D298" s="360"/>
      <c r="E298" s="358"/>
    </row>
    <row r="299" spans="1:5" ht="14.25">
      <c r="A299" s="354"/>
      <c r="B299" s="355"/>
      <c r="C299" s="356"/>
      <c r="D299" s="357"/>
      <c r="E299" s="358"/>
    </row>
    <row r="300" spans="1:5">
      <c r="A300" s="354"/>
      <c r="B300" s="355"/>
      <c r="C300" s="356"/>
      <c r="D300" s="357"/>
      <c r="E300" s="355"/>
    </row>
    <row r="301" spans="1:5">
      <c r="A301" s="354"/>
      <c r="B301" s="355"/>
      <c r="C301" s="356"/>
      <c r="D301" s="357"/>
      <c r="E301" s="355"/>
    </row>
    <row r="302" spans="1:5" ht="14.25">
      <c r="A302" s="354"/>
      <c r="B302" s="355"/>
      <c r="C302" s="356"/>
      <c r="D302" s="357"/>
      <c r="E302" s="358"/>
    </row>
    <row r="303" spans="1:5" ht="14.25">
      <c r="A303" s="354"/>
      <c r="B303" s="355"/>
      <c r="C303" s="356"/>
      <c r="D303" s="357"/>
      <c r="E303" s="358"/>
    </row>
    <row r="304" spans="1:5">
      <c r="A304" s="354"/>
      <c r="B304" s="355"/>
      <c r="C304" s="356"/>
      <c r="D304" s="357"/>
      <c r="E304" s="355"/>
    </row>
    <row r="305" spans="1:5" ht="14.25">
      <c r="A305" s="354"/>
      <c r="B305" s="355"/>
      <c r="C305" s="356"/>
      <c r="D305" s="357"/>
      <c r="E305" s="358"/>
    </row>
    <row r="306" spans="1:5">
      <c r="A306" s="354"/>
      <c r="B306" s="355"/>
      <c r="C306" s="356"/>
      <c r="D306" s="357"/>
      <c r="E306" s="355"/>
    </row>
    <row r="307" spans="1:5" ht="14.25">
      <c r="A307" s="354"/>
      <c r="B307" s="224"/>
      <c r="C307" s="356"/>
      <c r="D307" s="357"/>
      <c r="E307" s="359"/>
    </row>
    <row r="308" spans="1:5" ht="14.25">
      <c r="A308" s="354"/>
      <c r="B308" s="355"/>
      <c r="C308" s="356"/>
      <c r="D308" s="357"/>
      <c r="E308" s="358"/>
    </row>
    <row r="309" spans="1:5" ht="14.25">
      <c r="A309" s="354"/>
      <c r="B309" s="355"/>
      <c r="C309" s="356"/>
      <c r="D309" s="357"/>
      <c r="E309" s="358"/>
    </row>
    <row r="310" spans="1:5" ht="14.25">
      <c r="A310" s="354"/>
      <c r="B310" s="355"/>
      <c r="C310" s="356"/>
      <c r="D310" s="357"/>
      <c r="E310" s="358"/>
    </row>
    <row r="311" spans="1:5" ht="14.25">
      <c r="A311" s="354"/>
      <c r="B311" s="224"/>
      <c r="C311" s="356"/>
      <c r="D311" s="357"/>
      <c r="E311" s="355"/>
    </row>
    <row r="312" spans="1:5" ht="14.25">
      <c r="A312" s="354"/>
      <c r="B312" s="224"/>
      <c r="C312" s="356"/>
      <c r="D312" s="357"/>
      <c r="E312" s="355"/>
    </row>
    <row r="313" spans="1:5" ht="14.25">
      <c r="A313" s="354"/>
      <c r="B313" s="224"/>
      <c r="C313" s="356"/>
      <c r="D313" s="357"/>
      <c r="E313" s="355"/>
    </row>
    <row r="314" spans="1:5" ht="14.25">
      <c r="A314" s="354"/>
      <c r="B314" s="224"/>
      <c r="C314" s="356"/>
      <c r="D314" s="357"/>
      <c r="E314" s="355"/>
    </row>
    <row r="315" spans="1:5">
      <c r="A315" s="354"/>
      <c r="B315" s="355"/>
      <c r="C315" s="356"/>
      <c r="D315" s="357"/>
      <c r="E315" s="355"/>
    </row>
    <row r="316" spans="1:5" ht="14.25">
      <c r="A316" s="354"/>
      <c r="B316" s="224"/>
      <c r="C316" s="356"/>
      <c r="D316" s="360"/>
      <c r="E316" s="359"/>
    </row>
    <row r="317" spans="1:5">
      <c r="A317" s="354"/>
      <c r="B317" s="355"/>
      <c r="C317" s="356"/>
      <c r="D317" s="357"/>
      <c r="E317" s="355"/>
    </row>
    <row r="318" spans="1:5">
      <c r="A318" s="354"/>
      <c r="B318" s="355"/>
      <c r="C318" s="356"/>
      <c r="D318" s="357"/>
      <c r="E318" s="355"/>
    </row>
    <row r="319" spans="1:5">
      <c r="A319" s="354"/>
      <c r="B319" s="355"/>
      <c r="C319" s="356"/>
      <c r="D319" s="357"/>
      <c r="E319" s="355"/>
    </row>
    <row r="320" spans="1:5">
      <c r="A320" s="354"/>
      <c r="B320" s="355"/>
      <c r="C320" s="356"/>
      <c r="D320" s="357"/>
      <c r="E320" s="355"/>
    </row>
    <row r="321" spans="1:5">
      <c r="A321" s="354"/>
      <c r="B321" s="355"/>
      <c r="C321" s="356"/>
      <c r="D321" s="357"/>
      <c r="E321" s="355"/>
    </row>
    <row r="322" spans="1:5">
      <c r="A322" s="354"/>
      <c r="B322" s="355"/>
      <c r="C322" s="356"/>
      <c r="D322" s="357"/>
      <c r="E322" s="355"/>
    </row>
    <row r="323" spans="1:5">
      <c r="A323" s="354"/>
      <c r="B323" s="355"/>
      <c r="C323" s="356"/>
      <c r="D323" s="357"/>
      <c r="E323" s="355"/>
    </row>
    <row r="324" spans="1:5">
      <c r="A324" s="354"/>
      <c r="B324" s="355"/>
      <c r="C324" s="356"/>
      <c r="D324" s="357"/>
      <c r="E324" s="355"/>
    </row>
    <row r="325" spans="1:5" ht="14.25">
      <c r="A325" s="354"/>
      <c r="B325" s="224"/>
      <c r="C325" s="356"/>
      <c r="D325" s="357"/>
      <c r="E325" s="355"/>
    </row>
    <row r="326" spans="1:5">
      <c r="A326" s="354"/>
      <c r="B326" s="355"/>
      <c r="C326" s="356"/>
      <c r="D326" s="360"/>
      <c r="E326" s="355"/>
    </row>
    <row r="327" spans="1:5">
      <c r="A327" s="354"/>
      <c r="B327" s="355"/>
      <c r="C327" s="356"/>
      <c r="D327" s="357"/>
      <c r="E327" s="355"/>
    </row>
    <row r="328" spans="1:5">
      <c r="A328" s="354"/>
      <c r="B328" s="355"/>
      <c r="C328" s="356"/>
      <c r="D328" s="357"/>
      <c r="E328" s="355"/>
    </row>
    <row r="329" spans="1:5">
      <c r="A329" s="354"/>
      <c r="B329" s="355"/>
      <c r="C329" s="356"/>
      <c r="D329" s="360"/>
      <c r="E329" s="355"/>
    </row>
    <row r="330" spans="1:5">
      <c r="A330" s="354"/>
      <c r="B330" s="355"/>
      <c r="C330" s="356"/>
      <c r="D330" s="360"/>
      <c r="E330" s="355"/>
    </row>
    <row r="331" spans="1:5" ht="14.25">
      <c r="A331" s="354"/>
      <c r="B331" s="224"/>
      <c r="C331" s="356"/>
      <c r="D331" s="357"/>
      <c r="E331" s="355"/>
    </row>
    <row r="332" spans="1:5" ht="14.25">
      <c r="A332" s="354"/>
      <c r="B332" s="224"/>
      <c r="C332" s="356"/>
      <c r="D332" s="357"/>
      <c r="E332" s="355"/>
    </row>
    <row r="333" spans="1:5" ht="14.25">
      <c r="A333" s="354"/>
      <c r="B333" s="224"/>
      <c r="C333" s="356"/>
      <c r="D333" s="357"/>
      <c r="E333" s="355"/>
    </row>
    <row r="334" spans="1:5" ht="14.25">
      <c r="A334" s="354"/>
      <c r="B334" s="224"/>
      <c r="C334" s="356"/>
      <c r="D334" s="357"/>
      <c r="E334" s="355"/>
    </row>
    <row r="335" spans="1:5" ht="14.25">
      <c r="A335" s="354"/>
      <c r="B335" s="224"/>
      <c r="C335" s="356"/>
      <c r="D335" s="360"/>
      <c r="E335" s="355"/>
    </row>
    <row r="336" spans="1:5" ht="14.25">
      <c r="A336" s="354"/>
      <c r="B336" s="224"/>
      <c r="C336" s="356"/>
      <c r="D336" s="360"/>
      <c r="E336" s="355"/>
    </row>
    <row r="337" spans="1:5" ht="14.25">
      <c r="A337" s="354"/>
      <c r="B337" s="224"/>
      <c r="C337" s="356"/>
      <c r="D337" s="360"/>
      <c r="E337" s="355"/>
    </row>
    <row r="338" spans="1:5" ht="14.25">
      <c r="A338" s="354"/>
      <c r="B338" s="224"/>
      <c r="C338" s="356"/>
      <c r="D338" s="360"/>
      <c r="E338" s="355"/>
    </row>
    <row r="339" spans="1:5" ht="14.25">
      <c r="A339" s="354"/>
      <c r="B339" s="224"/>
      <c r="C339" s="356"/>
      <c r="D339" s="360"/>
      <c r="E339" s="355"/>
    </row>
    <row r="340" spans="1:5" ht="14.25">
      <c r="A340" s="354"/>
      <c r="B340" s="224"/>
      <c r="C340" s="356"/>
      <c r="D340" s="360"/>
      <c r="E340" s="355"/>
    </row>
    <row r="341" spans="1:5" ht="14.25">
      <c r="A341" s="354"/>
      <c r="B341" s="224"/>
      <c r="C341" s="356"/>
      <c r="D341" s="360"/>
      <c r="E341" s="355"/>
    </row>
    <row r="342" spans="1:5" ht="14.25">
      <c r="A342" s="354"/>
      <c r="B342" s="224"/>
      <c r="C342" s="356"/>
      <c r="D342" s="360"/>
      <c r="E342" s="355"/>
    </row>
    <row r="343" spans="1:5" ht="14.25">
      <c r="A343" s="354"/>
      <c r="B343" s="224"/>
      <c r="C343" s="356"/>
      <c r="D343" s="360"/>
      <c r="E343" s="355"/>
    </row>
    <row r="344" spans="1:5" ht="14.25">
      <c r="A344" s="354"/>
      <c r="B344" s="224"/>
      <c r="C344" s="356"/>
      <c r="D344" s="360"/>
      <c r="E344" s="355"/>
    </row>
    <row r="345" spans="1:5" ht="14.25">
      <c r="A345" s="354"/>
      <c r="B345" s="224"/>
      <c r="C345" s="356"/>
      <c r="D345" s="360"/>
      <c r="E345" s="355"/>
    </row>
    <row r="346" spans="1:5" ht="14.25">
      <c r="A346" s="354"/>
      <c r="B346" s="224"/>
      <c r="C346" s="356"/>
      <c r="D346" s="360"/>
      <c r="E346" s="355"/>
    </row>
    <row r="347" spans="1:5" ht="14.25">
      <c r="A347" s="354"/>
      <c r="B347" s="224"/>
      <c r="C347" s="356"/>
      <c r="D347" s="360"/>
      <c r="E347" s="355"/>
    </row>
    <row r="348" spans="1:5" ht="14.25">
      <c r="A348" s="354"/>
      <c r="B348" s="224"/>
      <c r="C348" s="356"/>
      <c r="D348" s="360"/>
      <c r="E348" s="355"/>
    </row>
    <row r="349" spans="1:5" ht="14.25">
      <c r="A349" s="354"/>
      <c r="B349" s="224"/>
      <c r="C349" s="356"/>
      <c r="D349" s="360"/>
      <c r="E349" s="355"/>
    </row>
    <row r="350" spans="1:5" ht="14.25">
      <c r="A350" s="354"/>
      <c r="B350" s="224"/>
      <c r="C350" s="356"/>
      <c r="D350" s="360"/>
      <c r="E350" s="355"/>
    </row>
    <row r="351" spans="1:5" ht="14.25">
      <c r="A351" s="354"/>
      <c r="B351" s="224"/>
      <c r="C351" s="356"/>
      <c r="D351" s="360"/>
      <c r="E351" s="355"/>
    </row>
    <row r="352" spans="1:5" ht="14.25">
      <c r="A352" s="354"/>
      <c r="B352" s="224"/>
      <c r="C352" s="356"/>
      <c r="D352" s="360"/>
      <c r="E352" s="355"/>
    </row>
    <row r="353" spans="1:5" ht="14.25">
      <c r="A353" s="354"/>
      <c r="B353" s="224"/>
      <c r="C353" s="356"/>
      <c r="D353" s="360"/>
      <c r="E353" s="355"/>
    </row>
    <row r="354" spans="1:5">
      <c r="A354" s="354"/>
      <c r="B354" s="355"/>
      <c r="C354" s="356"/>
      <c r="D354" s="357"/>
      <c r="E354" s="355"/>
    </row>
    <row r="355" spans="1:5">
      <c r="A355" s="354"/>
      <c r="B355" s="355"/>
      <c r="C355" s="356"/>
      <c r="D355" s="357"/>
      <c r="E355" s="355"/>
    </row>
    <row r="356" spans="1:5">
      <c r="A356" s="354"/>
      <c r="B356" s="355"/>
      <c r="C356" s="356"/>
      <c r="D356" s="357"/>
      <c r="E356" s="355"/>
    </row>
    <row r="357" spans="1:5">
      <c r="A357" s="354"/>
      <c r="B357" s="355"/>
      <c r="C357" s="356"/>
      <c r="D357" s="357"/>
      <c r="E357" s="355"/>
    </row>
    <row r="358" spans="1:5">
      <c r="A358" s="354"/>
      <c r="B358" s="355"/>
      <c r="C358" s="356"/>
      <c r="D358" s="357"/>
      <c r="E358" s="355"/>
    </row>
    <row r="359" spans="1:5">
      <c r="A359" s="354"/>
      <c r="B359" s="355"/>
      <c r="C359" s="356"/>
      <c r="D359" s="357"/>
      <c r="E359" s="355"/>
    </row>
    <row r="360" spans="1:5">
      <c r="A360" s="354"/>
      <c r="B360" s="355"/>
      <c r="C360" s="356"/>
      <c r="D360" s="357"/>
      <c r="E360" s="355"/>
    </row>
    <row r="361" spans="1:5">
      <c r="A361" s="354"/>
      <c r="B361" s="355"/>
      <c r="C361" s="356"/>
      <c r="D361" s="357"/>
      <c r="E361" s="355"/>
    </row>
    <row r="362" spans="1:5" ht="14.25">
      <c r="A362" s="354"/>
      <c r="B362" s="224"/>
      <c r="C362" s="356"/>
      <c r="D362" s="357"/>
      <c r="E362" s="355"/>
    </row>
    <row r="363" spans="1:5" ht="14.25">
      <c r="A363" s="354"/>
      <c r="B363" s="224"/>
      <c r="C363" s="356"/>
      <c r="D363" s="357"/>
      <c r="E363" s="355"/>
    </row>
    <row r="364" spans="1:5" ht="14.25">
      <c r="A364" s="354"/>
      <c r="B364" s="224"/>
      <c r="C364" s="356"/>
      <c r="D364" s="357"/>
      <c r="E364" s="355"/>
    </row>
    <row r="365" spans="1:5" ht="14.25">
      <c r="A365" s="354"/>
      <c r="B365" s="224"/>
      <c r="C365" s="356"/>
      <c r="D365" s="357"/>
      <c r="E365" s="355"/>
    </row>
    <row r="366" spans="1:5" ht="14.25">
      <c r="A366" s="354"/>
      <c r="B366" s="224"/>
      <c r="C366" s="356"/>
      <c r="D366" s="357"/>
      <c r="E366" s="355"/>
    </row>
    <row r="367" spans="1:5" ht="14.25">
      <c r="A367" s="354"/>
      <c r="B367" s="224"/>
      <c r="C367" s="356"/>
      <c r="D367" s="357"/>
      <c r="E367" s="355"/>
    </row>
    <row r="368" spans="1:5" ht="14.25">
      <c r="A368" s="354"/>
      <c r="B368" s="224"/>
      <c r="C368" s="356"/>
      <c r="D368" s="357"/>
      <c r="E368" s="355"/>
    </row>
    <row r="369" spans="1:5" ht="14.25">
      <c r="A369" s="354"/>
      <c r="B369" s="224"/>
      <c r="C369" s="356"/>
      <c r="D369" s="357"/>
      <c r="E369" s="355"/>
    </row>
    <row r="370" spans="1:5" ht="14.25">
      <c r="A370" s="354"/>
      <c r="B370" s="224"/>
      <c r="C370" s="356"/>
      <c r="D370" s="357"/>
      <c r="E370" s="355"/>
    </row>
    <row r="371" spans="1:5" ht="14.25">
      <c r="A371" s="354"/>
      <c r="B371" s="224"/>
      <c r="C371" s="356"/>
      <c r="D371" s="357"/>
      <c r="E371" s="355"/>
    </row>
    <row r="372" spans="1:5" ht="14.25">
      <c r="A372" s="354"/>
      <c r="B372" s="224"/>
      <c r="C372" s="356"/>
      <c r="D372" s="357"/>
      <c r="E372" s="355"/>
    </row>
    <row r="373" spans="1:5" ht="14.25">
      <c r="A373" s="354"/>
      <c r="B373" s="224"/>
      <c r="C373" s="356"/>
      <c r="D373" s="360"/>
      <c r="E373" s="355"/>
    </row>
    <row r="374" spans="1:5" ht="14.25">
      <c r="A374" s="354"/>
      <c r="B374" s="224"/>
      <c r="C374" s="356"/>
      <c r="D374" s="360"/>
      <c r="E374" s="355"/>
    </row>
    <row r="375" spans="1:5" ht="14.25">
      <c r="A375" s="354"/>
      <c r="B375" s="224"/>
      <c r="C375" s="356"/>
      <c r="D375" s="360"/>
      <c r="E375" s="355"/>
    </row>
    <row r="376" spans="1:5" ht="14.25">
      <c r="A376" s="354"/>
      <c r="B376" s="224"/>
      <c r="C376" s="356"/>
      <c r="D376" s="360"/>
      <c r="E376" s="355"/>
    </row>
    <row r="377" spans="1:5" ht="14.25">
      <c r="A377" s="354"/>
      <c r="B377" s="224"/>
      <c r="C377" s="356"/>
      <c r="D377" s="360"/>
      <c r="E377" s="355"/>
    </row>
    <row r="378" spans="1:5" ht="14.25">
      <c r="A378" s="354"/>
      <c r="B378" s="224"/>
      <c r="C378" s="356"/>
      <c r="D378" s="360"/>
      <c r="E378" s="355"/>
    </row>
    <row r="379" spans="1:5" ht="14.25">
      <c r="A379" s="354"/>
      <c r="B379" s="224"/>
      <c r="C379" s="356"/>
      <c r="D379" s="360"/>
      <c r="E379" s="355"/>
    </row>
    <row r="380" spans="1:5" ht="14.25">
      <c r="A380" s="354"/>
      <c r="B380" s="224"/>
      <c r="C380" s="356"/>
      <c r="D380" s="360"/>
      <c r="E380" s="355"/>
    </row>
    <row r="381" spans="1:5" ht="14.25">
      <c r="A381" s="354"/>
      <c r="B381" s="224"/>
      <c r="C381" s="356"/>
      <c r="D381" s="357"/>
      <c r="E381" s="355"/>
    </row>
    <row r="382" spans="1:5" ht="14.25">
      <c r="A382" s="354"/>
      <c r="B382" s="224"/>
      <c r="C382" s="356"/>
      <c r="D382" s="357"/>
      <c r="E382" s="355"/>
    </row>
    <row r="383" spans="1:5" ht="14.25">
      <c r="A383" s="354"/>
      <c r="B383" s="224"/>
      <c r="C383" s="356"/>
      <c r="D383" s="357"/>
      <c r="E383" s="355"/>
    </row>
    <row r="384" spans="1:5" ht="14.25">
      <c r="A384" s="354"/>
      <c r="B384" s="224"/>
      <c r="C384" s="356"/>
      <c r="D384" s="357"/>
      <c r="E384" s="355"/>
    </row>
    <row r="385" spans="1:5" ht="14.25">
      <c r="A385" s="354"/>
      <c r="B385" s="224"/>
      <c r="C385" s="356"/>
      <c r="D385" s="357"/>
      <c r="E385" s="355"/>
    </row>
    <row r="386" spans="1:5" ht="14.25">
      <c r="A386" s="354"/>
      <c r="B386" s="224"/>
      <c r="C386" s="356"/>
      <c r="D386" s="357"/>
      <c r="E386" s="355"/>
    </row>
    <row r="387" spans="1:5" ht="14.25">
      <c r="A387" s="354"/>
      <c r="B387" s="224"/>
      <c r="C387" s="356"/>
      <c r="D387" s="357"/>
      <c r="E387" s="355"/>
    </row>
    <row r="388" spans="1:5" ht="14.25">
      <c r="A388" s="354"/>
      <c r="B388" s="224"/>
      <c r="C388" s="356"/>
      <c r="D388" s="357"/>
      <c r="E388" s="355"/>
    </row>
    <row r="389" spans="1:5" ht="14.25">
      <c r="A389" s="354"/>
      <c r="B389" s="224"/>
      <c r="C389" s="356"/>
      <c r="D389" s="357"/>
      <c r="E389" s="355"/>
    </row>
    <row r="390" spans="1:5" ht="14.25">
      <c r="A390" s="354"/>
      <c r="B390" s="224"/>
      <c r="C390" s="356"/>
      <c r="D390" s="357"/>
      <c r="E390" s="355"/>
    </row>
    <row r="391" spans="1:5" ht="14.25">
      <c r="A391" s="354"/>
      <c r="B391" s="224"/>
      <c r="C391" s="356"/>
      <c r="D391" s="357"/>
      <c r="E391" s="355"/>
    </row>
    <row r="392" spans="1:5" ht="14.25">
      <c r="A392" s="354"/>
      <c r="B392" s="224"/>
      <c r="C392" s="356"/>
      <c r="D392" s="357"/>
      <c r="E392" s="355"/>
    </row>
    <row r="393" spans="1:5" ht="14.25">
      <c r="A393" s="354"/>
      <c r="B393" s="224"/>
      <c r="C393" s="356"/>
      <c r="D393" s="357"/>
      <c r="E393" s="355"/>
    </row>
    <row r="394" spans="1:5" ht="14.25">
      <c r="A394" s="354"/>
      <c r="B394" s="224"/>
      <c r="C394" s="356"/>
      <c r="D394" s="360"/>
      <c r="E394" s="355"/>
    </row>
    <row r="395" spans="1:5" ht="14.25">
      <c r="A395" s="354"/>
      <c r="B395" s="224"/>
      <c r="C395" s="356"/>
      <c r="D395" s="360"/>
      <c r="E395" s="355"/>
    </row>
    <row r="396" spans="1:5" ht="14.25">
      <c r="A396" s="354"/>
      <c r="B396" s="224"/>
      <c r="C396" s="356"/>
      <c r="D396" s="360"/>
      <c r="E396" s="355"/>
    </row>
    <row r="397" spans="1:5" ht="14.25">
      <c r="A397" s="354"/>
      <c r="B397" s="224"/>
      <c r="C397" s="356"/>
      <c r="D397" s="360"/>
      <c r="E397" s="355"/>
    </row>
    <row r="398" spans="1:5" ht="14.25">
      <c r="A398" s="354"/>
      <c r="B398" s="224"/>
      <c r="C398" s="356"/>
      <c r="D398" s="360"/>
      <c r="E398" s="355"/>
    </row>
    <row r="399" spans="1:5" ht="14.25">
      <c r="A399" s="354"/>
      <c r="B399" s="224"/>
      <c r="C399" s="356"/>
      <c r="D399" s="360"/>
      <c r="E399" s="355"/>
    </row>
    <row r="400" spans="1:5" ht="14.25">
      <c r="A400" s="354"/>
      <c r="B400" s="224"/>
      <c r="C400" s="356"/>
      <c r="D400" s="360"/>
      <c r="E400" s="355"/>
    </row>
    <row r="401" spans="1:5" ht="14.25">
      <c r="A401" s="354"/>
      <c r="B401" s="224"/>
      <c r="C401" s="356"/>
      <c r="D401" s="360"/>
      <c r="E401" s="355"/>
    </row>
    <row r="402" spans="1:5" ht="14.25">
      <c r="A402" s="354"/>
      <c r="B402" s="224"/>
      <c r="C402" s="356"/>
      <c r="D402" s="360"/>
      <c r="E402" s="355"/>
    </row>
    <row r="403" spans="1:5" ht="14.25">
      <c r="A403" s="354"/>
      <c r="B403" s="224"/>
      <c r="C403" s="356"/>
      <c r="D403" s="360"/>
      <c r="E403" s="355"/>
    </row>
    <row r="404" spans="1:5" ht="14.25">
      <c r="A404" s="354"/>
      <c r="B404" s="224"/>
      <c r="C404" s="356"/>
      <c r="D404" s="357"/>
      <c r="E404" s="355"/>
    </row>
    <row r="405" spans="1:5" ht="14.25">
      <c r="A405" s="354"/>
      <c r="B405" s="224"/>
      <c r="C405" s="356"/>
      <c r="D405" s="357"/>
      <c r="E405" s="355"/>
    </row>
    <row r="406" spans="1:5" ht="14.25">
      <c r="A406" s="354"/>
      <c r="B406" s="224"/>
      <c r="C406" s="356"/>
      <c r="D406" s="357"/>
      <c r="E406" s="355"/>
    </row>
    <row r="407" spans="1:5" ht="14.25">
      <c r="A407" s="354"/>
      <c r="B407" s="224"/>
      <c r="C407" s="356"/>
      <c r="D407" s="357"/>
      <c r="E407" s="355"/>
    </row>
    <row r="408" spans="1:5" ht="14.25">
      <c r="A408" s="354"/>
      <c r="B408" s="224"/>
      <c r="C408" s="356"/>
      <c r="D408" s="360"/>
      <c r="E408" s="355"/>
    </row>
    <row r="409" spans="1:5" ht="14.25">
      <c r="A409" s="354"/>
      <c r="B409" s="224"/>
      <c r="C409" s="356"/>
      <c r="D409" s="360"/>
      <c r="E409" s="355"/>
    </row>
    <row r="410" spans="1:5" ht="14.25">
      <c r="A410" s="354"/>
      <c r="B410" s="224"/>
      <c r="C410" s="356"/>
      <c r="D410" s="360"/>
      <c r="E410" s="355"/>
    </row>
    <row r="411" spans="1:5" ht="14.25">
      <c r="A411" s="354"/>
      <c r="B411" s="224"/>
      <c r="C411" s="356"/>
      <c r="D411" s="360"/>
      <c r="E411" s="355"/>
    </row>
    <row r="412" spans="1:5" ht="14.25">
      <c r="A412" s="354"/>
      <c r="B412" s="224"/>
      <c r="C412" s="356"/>
      <c r="D412" s="360"/>
      <c r="E412" s="355"/>
    </row>
    <row r="413" spans="1:5" ht="14.25">
      <c r="A413" s="354"/>
      <c r="B413" s="224"/>
      <c r="C413" s="356"/>
      <c r="D413" s="360"/>
      <c r="E413" s="355"/>
    </row>
    <row r="414" spans="1:5" ht="14.25">
      <c r="A414" s="354"/>
      <c r="B414" s="224"/>
      <c r="C414" s="356"/>
      <c r="D414" s="360"/>
      <c r="E414" s="355"/>
    </row>
    <row r="415" spans="1:5" ht="14.25">
      <c r="A415" s="354"/>
      <c r="B415" s="224"/>
      <c r="C415" s="356"/>
      <c r="D415" s="360"/>
      <c r="E415" s="355"/>
    </row>
    <row r="416" spans="1:5" ht="14.25">
      <c r="A416" s="354"/>
      <c r="B416" s="224"/>
      <c r="C416" s="356"/>
      <c r="D416" s="360"/>
      <c r="E416" s="355"/>
    </row>
    <row r="417" spans="1:5" ht="14.25">
      <c r="A417" s="354"/>
      <c r="B417" s="224"/>
      <c r="C417" s="356"/>
      <c r="D417" s="360"/>
      <c r="E417" s="355"/>
    </row>
    <row r="418" spans="1:5" ht="14.25">
      <c r="A418" s="354"/>
      <c r="B418" s="224"/>
      <c r="C418" s="356"/>
      <c r="D418" s="360"/>
      <c r="E418" s="355"/>
    </row>
    <row r="419" spans="1:5" ht="14.25">
      <c r="A419" s="354"/>
      <c r="B419" s="224"/>
      <c r="C419" s="356"/>
      <c r="D419" s="360"/>
      <c r="E419" s="355"/>
    </row>
    <row r="420" spans="1:5" ht="14.25">
      <c r="A420" s="354"/>
      <c r="B420" s="224"/>
      <c r="C420" s="356"/>
      <c r="D420" s="360"/>
      <c r="E420" s="355"/>
    </row>
    <row r="421" spans="1:5" ht="14.25">
      <c r="A421" s="354"/>
      <c r="B421" s="224"/>
      <c r="C421" s="356"/>
      <c r="D421" s="360"/>
      <c r="E421" s="355"/>
    </row>
    <row r="422" spans="1:5" ht="14.25">
      <c r="A422" s="354"/>
      <c r="B422" s="224"/>
      <c r="C422" s="356"/>
      <c r="D422" s="360"/>
      <c r="E422" s="355"/>
    </row>
    <row r="423" spans="1:5" ht="14.25">
      <c r="A423" s="354"/>
      <c r="B423" s="224"/>
      <c r="C423" s="356"/>
      <c r="D423" s="360"/>
      <c r="E423" s="355"/>
    </row>
    <row r="424" spans="1:5" ht="14.25">
      <c r="A424" s="354"/>
      <c r="B424" s="224"/>
      <c r="C424" s="356"/>
      <c r="D424" s="360"/>
      <c r="E424" s="355"/>
    </row>
    <row r="425" spans="1:5" ht="14.25">
      <c r="A425" s="354"/>
      <c r="B425" s="224"/>
      <c r="C425" s="356"/>
      <c r="D425" s="360"/>
      <c r="E425" s="355"/>
    </row>
    <row r="426" spans="1:5" ht="14.25">
      <c r="A426" s="354"/>
      <c r="B426" s="224"/>
      <c r="C426" s="356"/>
      <c r="D426" s="360"/>
      <c r="E426" s="355"/>
    </row>
    <row r="427" spans="1:5" ht="14.25">
      <c r="A427" s="354"/>
      <c r="B427" s="355"/>
      <c r="C427" s="356"/>
      <c r="D427" s="360"/>
      <c r="E427" s="358"/>
    </row>
    <row r="428" spans="1:5" ht="14.25">
      <c r="A428" s="354"/>
      <c r="B428" s="355"/>
      <c r="C428" s="356"/>
      <c r="D428" s="360"/>
      <c r="E428" s="358"/>
    </row>
    <row r="429" spans="1:5" ht="14.25">
      <c r="A429" s="354"/>
      <c r="B429" s="355"/>
      <c r="C429" s="356"/>
      <c r="D429" s="360"/>
      <c r="E429" s="358"/>
    </row>
    <row r="430" spans="1:5" ht="14.25">
      <c r="A430" s="354"/>
      <c r="B430" s="355"/>
      <c r="C430" s="356"/>
      <c r="D430" s="360"/>
      <c r="E430" s="358"/>
    </row>
    <row r="431" spans="1:5" ht="14.25">
      <c r="A431" s="354"/>
      <c r="B431" s="355"/>
      <c r="C431" s="356"/>
      <c r="D431" s="360"/>
      <c r="E431" s="358"/>
    </row>
    <row r="432" spans="1:5" ht="14.25">
      <c r="A432" s="354"/>
      <c r="B432" s="355"/>
      <c r="C432" s="356"/>
      <c r="D432" s="360"/>
      <c r="E432" s="358"/>
    </row>
    <row r="433" spans="1:5" ht="14.25">
      <c r="A433" s="354"/>
      <c r="B433" s="355"/>
      <c r="C433" s="356"/>
      <c r="D433" s="360"/>
      <c r="E433" s="358"/>
    </row>
    <row r="434" spans="1:5" ht="14.25">
      <c r="A434" s="354"/>
      <c r="B434" s="355"/>
      <c r="C434" s="356"/>
      <c r="D434" s="360"/>
      <c r="E434" s="358"/>
    </row>
    <row r="435" spans="1:5" ht="14.25">
      <c r="A435" s="354"/>
      <c r="B435" s="355"/>
      <c r="C435" s="356"/>
      <c r="D435" s="360"/>
      <c r="E435" s="358"/>
    </row>
    <row r="436" spans="1:5" ht="14.25">
      <c r="A436" s="354"/>
      <c r="B436" s="355"/>
      <c r="C436" s="356"/>
      <c r="D436" s="360"/>
      <c r="E436" s="358"/>
    </row>
    <row r="437" spans="1:5" ht="14.25">
      <c r="A437" s="354"/>
      <c r="B437" s="355"/>
      <c r="C437" s="356"/>
      <c r="D437" s="360"/>
      <c r="E437" s="358"/>
    </row>
    <row r="438" spans="1:5" ht="14.25">
      <c r="A438" s="354"/>
      <c r="B438" s="355"/>
      <c r="C438" s="356"/>
      <c r="D438" s="360"/>
      <c r="E438" s="358"/>
    </row>
    <row r="439" spans="1:5" ht="14.25">
      <c r="A439" s="354"/>
      <c r="B439" s="355"/>
      <c r="C439" s="356"/>
      <c r="D439" s="360"/>
      <c r="E439" s="358"/>
    </row>
    <row r="440" spans="1:5" ht="14.25">
      <c r="A440" s="354"/>
      <c r="B440" s="355"/>
      <c r="C440" s="356"/>
      <c r="D440" s="360"/>
      <c r="E440" s="358"/>
    </row>
    <row r="441" spans="1:5" ht="14.25">
      <c r="A441" s="354"/>
      <c r="B441" s="355"/>
      <c r="C441" s="356"/>
      <c r="D441" s="360"/>
      <c r="E441" s="358"/>
    </row>
    <row r="442" spans="1:5" ht="14.25">
      <c r="A442" s="354"/>
      <c r="B442" s="355"/>
      <c r="C442" s="356"/>
      <c r="D442" s="360"/>
      <c r="E442" s="358"/>
    </row>
    <row r="443" spans="1:5" ht="14.25">
      <c r="A443" s="354"/>
      <c r="B443" s="355"/>
      <c r="C443" s="356"/>
      <c r="D443" s="360"/>
      <c r="E443" s="358"/>
    </row>
    <row r="444" spans="1:5" ht="14.25">
      <c r="A444" s="354"/>
      <c r="B444" s="355"/>
      <c r="C444" s="356"/>
      <c r="D444" s="360"/>
      <c r="E444" s="358"/>
    </row>
    <row r="445" spans="1:5" ht="14.25">
      <c r="A445" s="354"/>
      <c r="B445" s="355"/>
      <c r="C445" s="356"/>
      <c r="D445" s="360"/>
      <c r="E445" s="358"/>
    </row>
    <row r="446" spans="1:5" ht="14.25">
      <c r="A446" s="354"/>
      <c r="B446" s="355"/>
      <c r="C446" s="356"/>
      <c r="D446" s="360"/>
      <c r="E446" s="358"/>
    </row>
    <row r="447" spans="1:5" ht="14.25">
      <c r="A447" s="354"/>
      <c r="B447" s="355"/>
      <c r="C447" s="356"/>
      <c r="D447" s="360"/>
      <c r="E447" s="358"/>
    </row>
    <row r="448" spans="1:5" ht="14.25">
      <c r="A448" s="354"/>
      <c r="B448" s="355"/>
      <c r="C448" s="356"/>
      <c r="D448" s="360"/>
      <c r="E448" s="358"/>
    </row>
    <row r="449" spans="1:5" ht="14.25">
      <c r="A449" s="354"/>
      <c r="B449" s="355"/>
      <c r="C449" s="356"/>
      <c r="D449" s="360"/>
      <c r="E449" s="358"/>
    </row>
    <row r="450" spans="1:5" ht="14.25">
      <c r="A450" s="354"/>
      <c r="B450" s="355"/>
      <c r="C450" s="356"/>
      <c r="D450" s="360"/>
      <c r="E450" s="358"/>
    </row>
    <row r="451" spans="1:5" ht="14.25">
      <c r="A451" s="354"/>
      <c r="B451" s="355"/>
      <c r="C451" s="356"/>
      <c r="D451" s="360"/>
      <c r="E451" s="358"/>
    </row>
    <row r="452" spans="1:5" ht="14.25">
      <c r="A452" s="354"/>
      <c r="B452" s="355"/>
      <c r="C452" s="356"/>
      <c r="D452" s="360"/>
      <c r="E452" s="358"/>
    </row>
    <row r="453" spans="1:5" ht="14.25">
      <c r="A453" s="354"/>
      <c r="B453" s="355"/>
      <c r="C453" s="356"/>
      <c r="D453" s="360"/>
      <c r="E453" s="358"/>
    </row>
    <row r="454" spans="1:5" ht="14.25">
      <c r="A454" s="354"/>
      <c r="B454" s="355"/>
      <c r="C454" s="356"/>
      <c r="D454" s="360"/>
      <c r="E454" s="358"/>
    </row>
    <row r="455" spans="1:5" ht="14.25">
      <c r="A455" s="354"/>
      <c r="B455" s="355"/>
      <c r="C455" s="356"/>
      <c r="D455" s="360"/>
      <c r="E455" s="358"/>
    </row>
    <row r="456" spans="1:5" ht="14.25">
      <c r="A456" s="354"/>
      <c r="B456" s="355"/>
      <c r="C456" s="356"/>
      <c r="D456" s="360"/>
      <c r="E456" s="358"/>
    </row>
    <row r="457" spans="1:5" ht="14.25">
      <c r="A457" s="354"/>
      <c r="B457" s="355"/>
      <c r="C457" s="356"/>
      <c r="D457" s="360"/>
      <c r="E457" s="358"/>
    </row>
    <row r="458" spans="1:5" ht="14.25">
      <c r="A458" s="354"/>
      <c r="B458" s="355"/>
      <c r="C458" s="356"/>
      <c r="D458" s="360"/>
      <c r="E458" s="358"/>
    </row>
    <row r="459" spans="1:5" ht="14.25">
      <c r="A459" s="354"/>
      <c r="B459" s="355"/>
      <c r="C459" s="356"/>
      <c r="D459" s="360"/>
      <c r="E459" s="358"/>
    </row>
    <row r="460" spans="1:5" ht="14.25">
      <c r="A460" s="354"/>
      <c r="B460" s="355"/>
      <c r="C460" s="356"/>
      <c r="D460" s="360"/>
      <c r="E460" s="358"/>
    </row>
    <row r="461" spans="1:5" ht="14.25">
      <c r="A461" s="354"/>
      <c r="B461" s="355"/>
      <c r="C461" s="356"/>
      <c r="D461" s="360"/>
      <c r="E461" s="358"/>
    </row>
    <row r="462" spans="1:5" ht="14.25">
      <c r="A462" s="354"/>
      <c r="B462" s="355"/>
      <c r="C462" s="356"/>
      <c r="D462" s="360"/>
      <c r="E462" s="358"/>
    </row>
    <row r="463" spans="1:5" ht="14.25">
      <c r="A463" s="354"/>
      <c r="B463" s="355"/>
      <c r="C463" s="356"/>
      <c r="D463" s="360"/>
      <c r="E463" s="358"/>
    </row>
    <row r="464" spans="1:5" ht="14.25">
      <c r="A464" s="354"/>
      <c r="B464" s="355"/>
      <c r="C464" s="356"/>
      <c r="D464" s="360"/>
      <c r="E464" s="358"/>
    </row>
    <row r="465" spans="1:5" ht="14.25">
      <c r="A465" s="354"/>
      <c r="B465" s="355"/>
      <c r="C465" s="356"/>
      <c r="D465" s="360"/>
      <c r="E465" s="358"/>
    </row>
    <row r="466" spans="1:5" ht="14.25">
      <c r="A466" s="354"/>
      <c r="B466" s="355"/>
      <c r="C466" s="356"/>
      <c r="D466" s="357"/>
      <c r="E466" s="358"/>
    </row>
    <row r="467" spans="1:5" ht="14.25">
      <c r="A467" s="354"/>
      <c r="B467" s="355"/>
      <c r="C467" s="356"/>
      <c r="D467" s="357"/>
      <c r="E467" s="358"/>
    </row>
    <row r="468" spans="1:5" ht="14.25">
      <c r="A468" s="354"/>
      <c r="B468" s="355"/>
      <c r="C468" s="356"/>
      <c r="D468" s="357"/>
      <c r="E468" s="358"/>
    </row>
    <row r="469" spans="1:5" ht="14.25">
      <c r="A469" s="354"/>
      <c r="B469" s="355"/>
      <c r="C469" s="356"/>
      <c r="D469" s="357"/>
      <c r="E469" s="358"/>
    </row>
    <row r="470" spans="1:5" ht="14.25">
      <c r="A470" s="354"/>
      <c r="B470" s="355"/>
      <c r="C470" s="356"/>
      <c r="D470" s="357"/>
      <c r="E470" s="358"/>
    </row>
    <row r="471" spans="1:5" ht="14.25">
      <c r="A471" s="354"/>
      <c r="B471" s="355"/>
      <c r="C471" s="356"/>
      <c r="D471" s="357"/>
      <c r="E471" s="358"/>
    </row>
    <row r="472" spans="1:5" ht="14.25">
      <c r="A472" s="354"/>
      <c r="B472" s="355"/>
      <c r="C472" s="356"/>
      <c r="D472" s="357"/>
      <c r="E472" s="358"/>
    </row>
    <row r="473" spans="1:5" ht="14.25">
      <c r="A473" s="354"/>
      <c r="B473" s="355"/>
      <c r="C473" s="356"/>
      <c r="D473" s="357"/>
      <c r="E473" s="358"/>
    </row>
    <row r="474" spans="1:5" ht="14.25">
      <c r="A474" s="354"/>
      <c r="B474" s="355"/>
      <c r="C474" s="356"/>
      <c r="D474" s="360"/>
      <c r="E474" s="358"/>
    </row>
    <row r="475" spans="1:5" ht="14.25">
      <c r="A475" s="354"/>
      <c r="B475" s="355"/>
      <c r="C475" s="356"/>
      <c r="D475" s="360"/>
      <c r="E475" s="358"/>
    </row>
    <row r="476" spans="1:5" ht="14.25">
      <c r="A476" s="354"/>
      <c r="B476" s="355"/>
      <c r="C476" s="356"/>
      <c r="D476" s="357"/>
      <c r="E476" s="358"/>
    </row>
    <row r="477" spans="1:5" ht="14.25">
      <c r="A477" s="354"/>
      <c r="B477" s="355"/>
      <c r="C477" s="356"/>
      <c r="D477" s="357"/>
      <c r="E477" s="358"/>
    </row>
    <row r="478" spans="1:5" ht="14.25">
      <c r="A478" s="354"/>
      <c r="B478" s="355"/>
      <c r="C478" s="356"/>
      <c r="D478" s="357"/>
      <c r="E478" s="358"/>
    </row>
    <row r="479" spans="1:5" ht="14.25">
      <c r="A479" s="354"/>
      <c r="B479" s="355"/>
      <c r="C479" s="356"/>
      <c r="D479" s="357"/>
      <c r="E479" s="358"/>
    </row>
    <row r="480" spans="1:5" ht="14.25">
      <c r="A480" s="354"/>
      <c r="B480" s="355"/>
      <c r="C480" s="356"/>
      <c r="D480" s="357"/>
      <c r="E480" s="358"/>
    </row>
    <row r="481" spans="1:5" ht="14.25">
      <c r="A481" s="354"/>
      <c r="B481" s="355"/>
      <c r="C481" s="356"/>
      <c r="D481" s="357"/>
      <c r="E481" s="358"/>
    </row>
    <row r="482" spans="1:5" ht="14.25">
      <c r="A482" s="354"/>
      <c r="B482" s="355"/>
      <c r="C482" s="356"/>
      <c r="D482" s="357"/>
      <c r="E482" s="358"/>
    </row>
    <row r="483" spans="1:5" ht="14.25">
      <c r="A483" s="354"/>
      <c r="B483" s="355"/>
      <c r="C483" s="356"/>
      <c r="D483" s="357"/>
      <c r="E483" s="358"/>
    </row>
    <row r="484" spans="1:5" ht="14.25">
      <c r="A484" s="354"/>
      <c r="B484" s="355"/>
      <c r="C484" s="356"/>
      <c r="D484" s="357"/>
      <c r="E484" s="358"/>
    </row>
    <row r="485" spans="1:5">
      <c r="A485" s="354"/>
      <c r="B485" s="355"/>
      <c r="C485" s="356"/>
      <c r="D485" s="357"/>
      <c r="E485" s="355"/>
    </row>
    <row r="486" spans="1:5">
      <c r="A486" s="354"/>
      <c r="B486" s="355"/>
      <c r="C486" s="356"/>
      <c r="D486" s="357"/>
      <c r="E486" s="355"/>
    </row>
    <row r="487" spans="1:5">
      <c r="A487" s="354"/>
      <c r="B487" s="355"/>
      <c r="C487" s="356"/>
      <c r="D487" s="357"/>
      <c r="E487" s="355"/>
    </row>
    <row r="488" spans="1:5">
      <c r="A488" s="354"/>
      <c r="B488" s="355"/>
      <c r="C488" s="356"/>
      <c r="D488" s="360"/>
      <c r="E488" s="355"/>
    </row>
    <row r="489" spans="1:5">
      <c r="A489" s="354"/>
      <c r="B489" s="355"/>
      <c r="C489" s="356"/>
      <c r="D489" s="360"/>
      <c r="E489" s="355"/>
    </row>
    <row r="490" spans="1:5">
      <c r="A490" s="354"/>
      <c r="B490" s="355"/>
      <c r="C490" s="356"/>
      <c r="D490" s="360"/>
      <c r="E490" s="355"/>
    </row>
    <row r="491" spans="1:5">
      <c r="A491" s="354"/>
      <c r="B491" s="355"/>
      <c r="C491" s="356"/>
      <c r="D491" s="360"/>
      <c r="E491" s="355"/>
    </row>
    <row r="492" spans="1:5">
      <c r="A492" s="354"/>
      <c r="B492" s="355"/>
      <c r="C492" s="356"/>
      <c r="D492" s="360"/>
      <c r="E492" s="355"/>
    </row>
    <row r="493" spans="1:5">
      <c r="A493" s="354"/>
      <c r="B493" s="355"/>
      <c r="C493" s="356"/>
      <c r="D493" s="360"/>
      <c r="E493" s="355"/>
    </row>
    <row r="494" spans="1:5">
      <c r="A494" s="354"/>
      <c r="B494" s="355"/>
      <c r="C494" s="356"/>
      <c r="D494" s="360"/>
      <c r="E494" s="355"/>
    </row>
    <row r="495" spans="1:5">
      <c r="A495" s="354"/>
      <c r="B495" s="355"/>
      <c r="C495" s="356"/>
      <c r="D495" s="360"/>
      <c r="E495" s="355"/>
    </row>
    <row r="496" spans="1:5">
      <c r="A496" s="354"/>
      <c r="B496" s="355"/>
      <c r="C496" s="356"/>
      <c r="D496" s="360"/>
      <c r="E496" s="355"/>
    </row>
    <row r="497" spans="1:5">
      <c r="A497" s="354"/>
      <c r="B497" s="355"/>
      <c r="C497" s="356"/>
      <c r="D497" s="360"/>
      <c r="E497" s="355"/>
    </row>
    <row r="498" spans="1:5">
      <c r="A498" s="354"/>
      <c r="B498" s="355"/>
      <c r="C498" s="356"/>
      <c r="D498" s="357"/>
      <c r="E498" s="355"/>
    </row>
    <row r="499" spans="1:5">
      <c r="A499" s="354"/>
      <c r="B499" s="355"/>
      <c r="C499" s="356"/>
      <c r="D499" s="357"/>
      <c r="E499" s="355"/>
    </row>
    <row r="500" spans="1:5">
      <c r="A500" s="354"/>
      <c r="B500" s="355"/>
      <c r="C500" s="356"/>
      <c r="D500" s="357"/>
      <c r="E500" s="355"/>
    </row>
    <row r="501" spans="1:5" ht="14.25">
      <c r="A501" s="354"/>
      <c r="B501" s="224"/>
      <c r="C501" s="356"/>
      <c r="D501" s="357"/>
      <c r="E501" s="355"/>
    </row>
    <row r="502" spans="1:5" ht="14.25">
      <c r="A502" s="354"/>
      <c r="B502" s="355"/>
      <c r="C502" s="356"/>
      <c r="D502" s="357"/>
      <c r="E502" s="358"/>
    </row>
    <row r="503" spans="1:5" ht="14.25">
      <c r="A503" s="354"/>
      <c r="B503" s="355"/>
      <c r="C503" s="356"/>
      <c r="D503" s="357"/>
      <c r="E503" s="358"/>
    </row>
    <row r="504" spans="1:5" ht="14.25">
      <c r="A504" s="354"/>
      <c r="B504" s="224"/>
      <c r="C504" s="356"/>
      <c r="D504" s="357"/>
      <c r="E504" s="355"/>
    </row>
    <row r="505" spans="1:5" ht="14.25">
      <c r="A505" s="354"/>
      <c r="B505" s="224"/>
      <c r="C505" s="356"/>
      <c r="D505" s="357"/>
      <c r="E505" s="355"/>
    </row>
    <row r="506" spans="1:5" ht="14.25">
      <c r="A506" s="354"/>
      <c r="B506" s="224"/>
      <c r="C506" s="356"/>
      <c r="D506" s="357"/>
      <c r="E506" s="359"/>
    </row>
    <row r="507" spans="1:5" ht="14.25">
      <c r="A507" s="354"/>
      <c r="B507" s="355"/>
      <c r="C507" s="356"/>
      <c r="D507" s="357"/>
      <c r="E507" s="358"/>
    </row>
    <row r="508" spans="1:5" ht="14.25">
      <c r="A508" s="354"/>
      <c r="B508" s="224"/>
      <c r="C508" s="356"/>
      <c r="D508" s="357"/>
      <c r="E508" s="355"/>
    </row>
    <row r="509" spans="1:5" ht="14.25">
      <c r="A509" s="354"/>
      <c r="B509" s="224"/>
      <c r="C509" s="356"/>
      <c r="D509" s="357"/>
      <c r="E509" s="355"/>
    </row>
    <row r="510" spans="1:5" ht="14.25">
      <c r="A510" s="354"/>
      <c r="B510" s="224"/>
      <c r="C510" s="356"/>
      <c r="D510" s="357"/>
      <c r="E510" s="355"/>
    </row>
    <row r="511" spans="1:5" ht="14.25">
      <c r="A511" s="354"/>
      <c r="B511" s="224"/>
      <c r="C511" s="356"/>
      <c r="D511" s="357"/>
      <c r="E511" s="355"/>
    </row>
    <row r="512" spans="1:5" ht="14.25">
      <c r="A512" s="354"/>
      <c r="B512" s="224"/>
      <c r="C512" s="356"/>
      <c r="D512" s="357"/>
      <c r="E512" s="355"/>
    </row>
    <row r="513" spans="1:5" ht="14.25">
      <c r="A513" s="354"/>
      <c r="B513" s="224"/>
      <c r="C513" s="356"/>
      <c r="D513" s="357"/>
      <c r="E513" s="355"/>
    </row>
    <row r="514" spans="1:5" ht="14.25">
      <c r="A514" s="354"/>
      <c r="B514" s="224"/>
      <c r="C514" s="356"/>
      <c r="D514" s="357"/>
      <c r="E514" s="355"/>
    </row>
    <row r="515" spans="1:5" ht="14.25">
      <c r="A515" s="354"/>
      <c r="B515" s="224"/>
      <c r="C515" s="356"/>
      <c r="D515" s="357"/>
      <c r="E515" s="355"/>
    </row>
    <row r="516" spans="1:5" ht="14.25">
      <c r="A516" s="354"/>
      <c r="B516" s="224"/>
      <c r="C516" s="356"/>
      <c r="D516" s="357"/>
      <c r="E516" s="355"/>
    </row>
    <row r="517" spans="1:5" ht="14.25">
      <c r="A517" s="354"/>
      <c r="B517" s="224"/>
      <c r="C517" s="356"/>
      <c r="D517" s="357"/>
      <c r="E517" s="355"/>
    </row>
    <row r="518" spans="1:5" ht="14.25">
      <c r="A518" s="354"/>
      <c r="B518" s="224"/>
      <c r="C518" s="356"/>
      <c r="D518" s="357"/>
      <c r="E518" s="355"/>
    </row>
    <row r="519" spans="1:5" ht="14.25">
      <c r="A519" s="354"/>
      <c r="B519" s="224"/>
      <c r="C519" s="356"/>
      <c r="D519" s="357"/>
      <c r="E519" s="355"/>
    </row>
    <row r="520" spans="1:5" ht="14.25">
      <c r="A520" s="354"/>
      <c r="B520" s="224"/>
      <c r="C520" s="356"/>
      <c r="D520" s="357"/>
      <c r="E520" s="359"/>
    </row>
    <row r="521" spans="1:5" ht="14.25">
      <c r="A521" s="354"/>
      <c r="B521" s="224"/>
      <c r="C521" s="356"/>
      <c r="D521" s="360"/>
      <c r="E521" s="359"/>
    </row>
    <row r="522" spans="1:5" ht="14.25">
      <c r="A522" s="354"/>
      <c r="B522" s="224"/>
      <c r="C522" s="356"/>
      <c r="D522" s="360"/>
      <c r="E522" s="359"/>
    </row>
    <row r="523" spans="1:5" ht="14.25">
      <c r="A523" s="354"/>
      <c r="B523" s="224"/>
      <c r="C523" s="356"/>
      <c r="D523" s="357"/>
      <c r="E523" s="355"/>
    </row>
    <row r="524" spans="1:5" ht="14.25">
      <c r="A524" s="354"/>
      <c r="B524" s="355"/>
      <c r="C524" s="356"/>
      <c r="D524" s="357"/>
      <c r="E524" s="358"/>
    </row>
    <row r="525" spans="1:5" ht="14.25">
      <c r="A525" s="354"/>
      <c r="B525" s="224"/>
      <c r="C525" s="356"/>
      <c r="D525" s="357"/>
      <c r="E525" s="359"/>
    </row>
    <row r="526" spans="1:5" ht="14.25">
      <c r="A526" s="354"/>
      <c r="B526" s="355"/>
      <c r="C526" s="356"/>
      <c r="D526" s="357"/>
      <c r="E526" s="358"/>
    </row>
    <row r="527" spans="1:5" ht="14.25">
      <c r="A527" s="354"/>
      <c r="B527" s="355"/>
      <c r="C527" s="356"/>
      <c r="D527" s="357"/>
      <c r="E527" s="358"/>
    </row>
    <row r="528" spans="1:5" ht="14.25">
      <c r="A528" s="354"/>
      <c r="B528" s="355"/>
      <c r="C528" s="356"/>
      <c r="D528" s="357"/>
      <c r="E528" s="358"/>
    </row>
    <row r="529" spans="1:5" ht="14.25">
      <c r="A529" s="354"/>
      <c r="B529" s="355"/>
      <c r="C529" s="356"/>
      <c r="D529" s="357"/>
      <c r="E529" s="358"/>
    </row>
    <row r="530" spans="1:5" ht="14.25">
      <c r="A530" s="354"/>
      <c r="B530" s="355"/>
      <c r="C530" s="356"/>
      <c r="D530" s="357"/>
      <c r="E530" s="358"/>
    </row>
    <row r="531" spans="1:5" ht="14.25">
      <c r="A531" s="354"/>
      <c r="B531" s="355"/>
      <c r="C531" s="356"/>
      <c r="D531" s="357"/>
      <c r="E531" s="358"/>
    </row>
    <row r="532" spans="1:5" ht="14.25">
      <c r="A532" s="354"/>
      <c r="B532" s="355"/>
      <c r="C532" s="356"/>
      <c r="D532" s="357"/>
      <c r="E532" s="358"/>
    </row>
    <row r="533" spans="1:5" ht="14.25">
      <c r="A533" s="354"/>
      <c r="B533" s="224"/>
      <c r="C533" s="356"/>
      <c r="D533" s="357"/>
      <c r="E533" s="359"/>
    </row>
    <row r="534" spans="1:5" ht="14.25">
      <c r="A534" s="354"/>
      <c r="B534" s="355"/>
      <c r="C534" s="356"/>
      <c r="D534" s="357"/>
      <c r="E534" s="358"/>
    </row>
    <row r="535" spans="1:5" ht="14.25">
      <c r="A535" s="354"/>
      <c r="B535" s="224"/>
      <c r="C535" s="356"/>
      <c r="D535" s="357"/>
      <c r="E535" s="359"/>
    </row>
    <row r="536" spans="1:5" ht="14.25">
      <c r="A536" s="354"/>
      <c r="B536" s="355"/>
      <c r="C536" s="356"/>
      <c r="D536" s="357"/>
      <c r="E536" s="358"/>
    </row>
    <row r="537" spans="1:5" ht="14.25">
      <c r="A537" s="354"/>
      <c r="B537" s="355"/>
      <c r="C537" s="356"/>
      <c r="D537" s="357"/>
      <c r="E537" s="358"/>
    </row>
    <row r="538" spans="1:5">
      <c r="A538" s="354"/>
      <c r="B538" s="355"/>
      <c r="C538" s="356"/>
      <c r="D538" s="357"/>
      <c r="E538" s="355"/>
    </row>
    <row r="539" spans="1:5">
      <c r="A539" s="354"/>
      <c r="B539" s="355"/>
      <c r="C539" s="356"/>
      <c r="D539" s="360"/>
      <c r="E539" s="355"/>
    </row>
    <row r="540" spans="1:5" ht="14.25">
      <c r="A540" s="354"/>
      <c r="B540" s="224"/>
      <c r="C540" s="356"/>
      <c r="D540" s="357"/>
      <c r="E540" s="355"/>
    </row>
    <row r="541" spans="1:5" ht="14.25">
      <c r="A541" s="354"/>
      <c r="B541" s="224"/>
      <c r="C541" s="356"/>
      <c r="D541" s="357"/>
      <c r="E541" s="355"/>
    </row>
    <row r="542" spans="1:5" ht="14.25">
      <c r="A542" s="354"/>
      <c r="B542" s="355"/>
      <c r="C542" s="356"/>
      <c r="D542" s="357"/>
      <c r="E542" s="358"/>
    </row>
    <row r="543" spans="1:5" ht="14.25">
      <c r="A543" s="354"/>
      <c r="B543" s="355"/>
      <c r="C543" s="356"/>
      <c r="D543" s="357"/>
      <c r="E543" s="358"/>
    </row>
    <row r="544" spans="1:5" ht="14.25">
      <c r="A544" s="354"/>
      <c r="B544" s="355"/>
      <c r="C544" s="356"/>
      <c r="D544" s="357"/>
      <c r="E544" s="358"/>
    </row>
    <row r="545" spans="1:5" ht="14.25">
      <c r="A545" s="354"/>
      <c r="B545" s="355"/>
      <c r="C545" s="356"/>
      <c r="D545" s="357"/>
      <c r="E545" s="358"/>
    </row>
    <row r="546" spans="1:5" ht="14.25">
      <c r="A546" s="354"/>
      <c r="B546" s="355"/>
      <c r="C546" s="356"/>
      <c r="D546" s="357"/>
      <c r="E546" s="358"/>
    </row>
    <row r="547" spans="1:5" ht="14.25">
      <c r="A547" s="354"/>
      <c r="B547" s="355"/>
      <c r="C547" s="356"/>
      <c r="D547" s="357"/>
      <c r="E547" s="358"/>
    </row>
    <row r="548" spans="1:5" ht="14.25">
      <c r="A548" s="354"/>
      <c r="B548" s="355"/>
      <c r="C548" s="356"/>
      <c r="D548" s="357"/>
      <c r="E548" s="358"/>
    </row>
    <row r="549" spans="1:5" ht="14.25">
      <c r="A549" s="354"/>
      <c r="B549" s="355"/>
      <c r="C549" s="356"/>
      <c r="D549" s="357"/>
      <c r="E549" s="358"/>
    </row>
    <row r="550" spans="1:5" ht="14.25">
      <c r="A550" s="354"/>
      <c r="B550" s="355"/>
      <c r="C550" s="356"/>
      <c r="D550" s="357"/>
      <c r="E550" s="358"/>
    </row>
    <row r="551" spans="1:5" ht="14.25">
      <c r="A551" s="354"/>
      <c r="B551" s="355"/>
      <c r="C551" s="356"/>
      <c r="D551" s="357"/>
      <c r="E551" s="358"/>
    </row>
    <row r="552" spans="1:5" ht="14.25">
      <c r="A552" s="354"/>
      <c r="B552" s="355"/>
      <c r="C552" s="356"/>
      <c r="D552" s="357"/>
      <c r="E552" s="358"/>
    </row>
    <row r="553" spans="1:5" ht="14.25">
      <c r="A553" s="354"/>
      <c r="B553" s="355"/>
      <c r="C553" s="356"/>
      <c r="D553" s="357"/>
      <c r="E553" s="358"/>
    </row>
    <row r="554" spans="1:5" ht="14.25">
      <c r="A554" s="354"/>
      <c r="B554" s="355"/>
      <c r="C554" s="356"/>
      <c r="D554" s="357"/>
      <c r="E554" s="358"/>
    </row>
    <row r="555" spans="1:5" ht="14.25">
      <c r="A555" s="354"/>
      <c r="B555" s="355"/>
      <c r="C555" s="356"/>
      <c r="D555" s="357"/>
      <c r="E555" s="358"/>
    </row>
    <row r="556" spans="1:5" ht="14.25">
      <c r="A556" s="354"/>
      <c r="B556" s="355"/>
      <c r="C556" s="356"/>
      <c r="D556" s="357"/>
      <c r="E556" s="358"/>
    </row>
    <row r="557" spans="1:5" ht="14.25">
      <c r="A557" s="354"/>
      <c r="B557" s="355"/>
      <c r="C557" s="356"/>
      <c r="D557" s="357"/>
      <c r="E557" s="358"/>
    </row>
    <row r="558" spans="1:5" ht="14.25">
      <c r="A558" s="354"/>
      <c r="B558" s="355"/>
      <c r="C558" s="356"/>
      <c r="D558" s="357"/>
      <c r="E558" s="358"/>
    </row>
    <row r="559" spans="1:5" ht="14.25">
      <c r="A559" s="354"/>
      <c r="B559" s="355"/>
      <c r="C559" s="356"/>
      <c r="D559" s="357"/>
      <c r="E559" s="358"/>
    </row>
    <row r="560" spans="1:5" ht="14.25">
      <c r="A560" s="354"/>
      <c r="B560" s="355"/>
      <c r="C560" s="356"/>
      <c r="D560" s="357"/>
      <c r="E560" s="358"/>
    </row>
    <row r="561" spans="1:5" ht="14.25">
      <c r="A561" s="354"/>
      <c r="B561" s="355"/>
      <c r="C561" s="356"/>
      <c r="D561" s="357"/>
      <c r="E561" s="358"/>
    </row>
    <row r="562" spans="1:5" ht="14.25">
      <c r="A562" s="354"/>
      <c r="B562" s="355"/>
      <c r="C562" s="356"/>
      <c r="D562" s="357"/>
      <c r="E562" s="358"/>
    </row>
    <row r="563" spans="1:5" ht="14.25">
      <c r="A563" s="354"/>
      <c r="B563" s="355"/>
      <c r="C563" s="356"/>
      <c r="D563" s="357"/>
      <c r="E563" s="358"/>
    </row>
    <row r="564" spans="1:5" ht="14.25">
      <c r="A564" s="354"/>
      <c r="B564" s="355"/>
      <c r="C564" s="356"/>
      <c r="D564" s="357"/>
      <c r="E564" s="358"/>
    </row>
    <row r="565" spans="1:5" ht="14.25">
      <c r="A565" s="354"/>
      <c r="B565" s="355"/>
      <c r="C565" s="356"/>
      <c r="D565" s="357"/>
      <c r="E565" s="358"/>
    </row>
    <row r="566" spans="1:5" ht="14.25">
      <c r="A566" s="354"/>
      <c r="B566" s="355"/>
      <c r="C566" s="356"/>
      <c r="D566" s="357"/>
      <c r="E566" s="358"/>
    </row>
    <row r="567" spans="1:5" ht="14.25">
      <c r="A567" s="354"/>
      <c r="B567" s="355"/>
      <c r="C567" s="356"/>
      <c r="D567" s="357"/>
      <c r="E567" s="358"/>
    </row>
    <row r="568" spans="1:5" ht="14.25">
      <c r="A568" s="354"/>
      <c r="B568" s="355"/>
      <c r="C568" s="356"/>
      <c r="D568" s="357"/>
      <c r="E568" s="358"/>
    </row>
    <row r="569" spans="1:5" ht="14.25">
      <c r="A569" s="354"/>
      <c r="B569" s="355"/>
      <c r="C569" s="356"/>
      <c r="D569" s="357"/>
      <c r="E569" s="358"/>
    </row>
    <row r="570" spans="1:5" ht="14.25">
      <c r="A570" s="354"/>
      <c r="B570" s="355"/>
      <c r="C570" s="356"/>
      <c r="D570" s="357"/>
      <c r="E570" s="358"/>
    </row>
    <row r="571" spans="1:5" ht="14.25">
      <c r="A571" s="354"/>
      <c r="B571" s="355"/>
      <c r="C571" s="356"/>
      <c r="D571" s="357"/>
      <c r="E571" s="358"/>
    </row>
    <row r="572" spans="1:5" ht="14.25">
      <c r="A572" s="354"/>
      <c r="B572" s="355"/>
      <c r="C572" s="356"/>
      <c r="D572" s="357"/>
      <c r="E572" s="358"/>
    </row>
    <row r="573" spans="1:5" ht="14.25">
      <c r="A573" s="354"/>
      <c r="B573" s="355"/>
      <c r="C573" s="356"/>
      <c r="D573" s="357"/>
      <c r="E573" s="358"/>
    </row>
    <row r="574" spans="1:5" ht="14.25">
      <c r="A574" s="354"/>
      <c r="B574" s="355"/>
      <c r="C574" s="356"/>
      <c r="D574" s="357"/>
      <c r="E574" s="358"/>
    </row>
    <row r="575" spans="1:5" ht="14.25">
      <c r="A575" s="354"/>
      <c r="B575" s="355"/>
      <c r="C575" s="356"/>
      <c r="D575" s="357"/>
      <c r="E575" s="358"/>
    </row>
    <row r="576" spans="1:5" ht="14.25">
      <c r="A576" s="354"/>
      <c r="B576" s="355"/>
      <c r="C576" s="356"/>
      <c r="D576" s="357"/>
      <c r="E576" s="358"/>
    </row>
    <row r="577" spans="1:5" ht="14.25">
      <c r="A577" s="354"/>
      <c r="B577" s="355"/>
      <c r="C577" s="356"/>
      <c r="D577" s="357"/>
      <c r="E577" s="358"/>
    </row>
    <row r="578" spans="1:5" ht="14.25">
      <c r="A578" s="354"/>
      <c r="B578" s="355"/>
      <c r="C578" s="356"/>
      <c r="D578" s="357"/>
      <c r="E578" s="358"/>
    </row>
    <row r="579" spans="1:5">
      <c r="A579" s="354"/>
      <c r="B579" s="355"/>
      <c r="C579" s="356"/>
      <c r="D579" s="357"/>
      <c r="E579" s="355"/>
    </row>
    <row r="580" spans="1:5" ht="14.25">
      <c r="A580" s="354"/>
      <c r="B580" s="224"/>
      <c r="C580" s="356"/>
      <c r="D580" s="357"/>
      <c r="E580" s="355"/>
    </row>
    <row r="581" spans="1:5" ht="14.25">
      <c r="A581" s="354"/>
      <c r="B581" s="224"/>
      <c r="C581" s="356"/>
      <c r="D581" s="360"/>
      <c r="E581" s="359"/>
    </row>
    <row r="582" spans="1:5">
      <c r="A582" s="354"/>
      <c r="B582" s="355"/>
      <c r="C582" s="356"/>
      <c r="D582" s="357"/>
      <c r="E582" s="355"/>
    </row>
    <row r="583" spans="1:5" ht="14.25">
      <c r="A583" s="354"/>
      <c r="B583" s="224"/>
      <c r="C583" s="356"/>
      <c r="D583" s="357"/>
      <c r="E583" s="355"/>
    </row>
    <row r="584" spans="1:5" ht="14.25">
      <c r="A584" s="354"/>
      <c r="B584" s="355"/>
      <c r="C584" s="356"/>
      <c r="D584" s="357"/>
      <c r="E584" s="358"/>
    </row>
    <row r="585" spans="1:5" ht="14.25">
      <c r="A585" s="354"/>
      <c r="B585" s="224"/>
      <c r="C585" s="356"/>
      <c r="D585" s="357"/>
      <c r="E585" s="355"/>
    </row>
    <row r="586" spans="1:5" ht="14.25">
      <c r="A586" s="354"/>
      <c r="B586" s="224"/>
      <c r="C586" s="356"/>
      <c r="D586" s="357"/>
      <c r="E586" s="355"/>
    </row>
    <row r="587" spans="1:5" ht="14.25">
      <c r="A587" s="354"/>
      <c r="B587" s="224"/>
      <c r="C587" s="356"/>
      <c r="D587" s="357"/>
      <c r="E587" s="355"/>
    </row>
    <row r="588" spans="1:5" ht="14.25">
      <c r="A588" s="354"/>
      <c r="B588" s="224"/>
      <c r="C588" s="356"/>
      <c r="D588" s="357"/>
      <c r="E588" s="355"/>
    </row>
    <row r="589" spans="1:5" ht="14.25">
      <c r="A589" s="354"/>
      <c r="B589" s="224"/>
      <c r="C589" s="356"/>
      <c r="D589" s="357"/>
      <c r="E589" s="359"/>
    </row>
    <row r="590" spans="1:5" ht="14.25">
      <c r="A590" s="354"/>
      <c r="B590" s="224"/>
      <c r="C590" s="356"/>
      <c r="D590" s="357"/>
      <c r="E590" s="355"/>
    </row>
    <row r="591" spans="1:5">
      <c r="A591" s="354"/>
      <c r="B591" s="355"/>
      <c r="C591" s="356"/>
      <c r="D591" s="357"/>
      <c r="E591" s="355"/>
    </row>
    <row r="592" spans="1:5" ht="14.25">
      <c r="A592" s="354"/>
      <c r="B592" s="224"/>
      <c r="C592" s="356"/>
      <c r="D592" s="357"/>
      <c r="E592" s="359"/>
    </row>
    <row r="593" spans="1:5" ht="14.25">
      <c r="A593" s="354"/>
      <c r="B593" s="224"/>
      <c r="C593" s="356"/>
      <c r="D593" s="357"/>
      <c r="E593" s="359"/>
    </row>
    <row r="594" spans="1:5" ht="14.25">
      <c r="A594" s="354"/>
      <c r="B594" s="224"/>
      <c r="C594" s="356"/>
      <c r="D594" s="357"/>
      <c r="E594" s="359"/>
    </row>
    <row r="595" spans="1:5" ht="14.25">
      <c r="A595" s="354"/>
      <c r="B595" s="224"/>
      <c r="C595" s="356"/>
      <c r="D595" s="357"/>
      <c r="E595" s="359"/>
    </row>
    <row r="596" spans="1:5" ht="14.25">
      <c r="A596" s="354"/>
      <c r="B596" s="224"/>
      <c r="C596" s="356"/>
      <c r="D596" s="357"/>
      <c r="E596" s="359"/>
    </row>
    <row r="597" spans="1:5" ht="14.25">
      <c r="A597" s="354"/>
      <c r="B597" s="224"/>
      <c r="C597" s="356"/>
      <c r="D597" s="357"/>
      <c r="E597" s="359"/>
    </row>
    <row r="598" spans="1:5" ht="14.25">
      <c r="A598" s="354"/>
      <c r="B598" s="224"/>
      <c r="C598" s="356"/>
      <c r="D598" s="357"/>
      <c r="E598" s="359"/>
    </row>
    <row r="599" spans="1:5" ht="14.25">
      <c r="A599" s="354"/>
      <c r="B599" s="355"/>
      <c r="C599" s="356"/>
      <c r="D599" s="357"/>
      <c r="E599" s="358"/>
    </row>
    <row r="600" spans="1:5" ht="14.25">
      <c r="A600" s="354"/>
      <c r="B600" s="224"/>
      <c r="C600" s="356"/>
      <c r="D600" s="357"/>
      <c r="E600" s="359"/>
    </row>
    <row r="601" spans="1:5">
      <c r="A601" s="354"/>
      <c r="B601" s="355"/>
      <c r="C601" s="356"/>
      <c r="D601" s="357"/>
      <c r="E601" s="355"/>
    </row>
    <row r="602" spans="1:5" ht="14.25">
      <c r="A602" s="354"/>
      <c r="B602" s="355"/>
      <c r="C602" s="356"/>
      <c r="D602" s="357"/>
      <c r="E602" s="358"/>
    </row>
    <row r="603" spans="1:5" ht="14.25">
      <c r="A603" s="354"/>
      <c r="B603" s="355"/>
      <c r="C603" s="356"/>
      <c r="D603" s="357"/>
      <c r="E603" s="358"/>
    </row>
    <row r="604" spans="1:5" ht="14.25">
      <c r="A604" s="354"/>
      <c r="B604" s="355"/>
      <c r="C604" s="356"/>
      <c r="D604" s="357"/>
      <c r="E604" s="358"/>
    </row>
    <row r="605" spans="1:5" ht="14.25">
      <c r="A605" s="354"/>
      <c r="B605" s="355"/>
      <c r="C605" s="356"/>
      <c r="D605" s="357"/>
      <c r="E605" s="358"/>
    </row>
    <row r="606" spans="1:5" ht="14.25">
      <c r="A606" s="354"/>
      <c r="B606" s="355"/>
      <c r="C606" s="356"/>
      <c r="D606" s="357"/>
      <c r="E606" s="358"/>
    </row>
    <row r="607" spans="1:5" ht="14.25">
      <c r="A607" s="354"/>
      <c r="B607" s="355"/>
      <c r="C607" s="356"/>
      <c r="D607" s="357"/>
      <c r="E607" s="358"/>
    </row>
    <row r="608" spans="1:5" ht="14.25">
      <c r="A608" s="354"/>
      <c r="B608" s="355"/>
      <c r="C608" s="356"/>
      <c r="D608" s="357"/>
      <c r="E608" s="358"/>
    </row>
    <row r="609" spans="1:5" ht="14.25">
      <c r="A609" s="354"/>
      <c r="B609" s="224"/>
      <c r="C609" s="356"/>
      <c r="D609" s="357"/>
      <c r="E609" s="359"/>
    </row>
    <row r="610" spans="1:5" ht="14.25">
      <c r="A610" s="354"/>
      <c r="B610" s="355"/>
      <c r="C610" s="356"/>
      <c r="D610" s="357"/>
      <c r="E610" s="358"/>
    </row>
    <row r="611" spans="1:5" ht="14.25">
      <c r="A611" s="354"/>
      <c r="B611" s="355"/>
      <c r="C611" s="356"/>
      <c r="D611" s="357"/>
      <c r="E611" s="358"/>
    </row>
    <row r="612" spans="1:5" ht="14.25">
      <c r="A612" s="354"/>
      <c r="B612" s="355"/>
      <c r="C612" s="356"/>
      <c r="D612" s="357"/>
      <c r="E612" s="358"/>
    </row>
    <row r="613" spans="1:5" ht="14.25">
      <c r="A613" s="354"/>
      <c r="B613" s="355"/>
      <c r="C613" s="356"/>
      <c r="D613" s="357"/>
      <c r="E613" s="358"/>
    </row>
    <row r="614" spans="1:5">
      <c r="A614" s="354"/>
      <c r="B614" s="355"/>
      <c r="C614" s="356"/>
      <c r="D614" s="357"/>
      <c r="E614" s="355"/>
    </row>
    <row r="615" spans="1:5" ht="14.25">
      <c r="A615" s="354"/>
      <c r="B615" s="355"/>
      <c r="C615" s="356"/>
      <c r="D615" s="357"/>
      <c r="E615" s="358"/>
    </row>
    <row r="616" spans="1:5" ht="14.25">
      <c r="A616" s="354"/>
      <c r="B616" s="224"/>
      <c r="C616" s="356"/>
      <c r="D616" s="357"/>
      <c r="E616" s="359"/>
    </row>
    <row r="617" spans="1:5" ht="14.25">
      <c r="A617" s="354"/>
      <c r="B617" s="355"/>
      <c r="C617" s="356"/>
      <c r="D617" s="357"/>
      <c r="E617" s="358"/>
    </row>
    <row r="618" spans="1:5">
      <c r="A618" s="354"/>
      <c r="B618" s="355"/>
      <c r="C618" s="356"/>
      <c r="D618" s="360"/>
      <c r="E618" s="355"/>
    </row>
    <row r="619" spans="1:5" ht="14.25">
      <c r="A619" s="354"/>
      <c r="B619" s="224"/>
      <c r="C619" s="356"/>
      <c r="D619" s="360"/>
      <c r="E619" s="355"/>
    </row>
    <row r="620" spans="1:5" ht="14.25">
      <c r="A620" s="354"/>
      <c r="B620" s="224"/>
      <c r="C620" s="356"/>
      <c r="D620" s="360"/>
      <c r="E620" s="355"/>
    </row>
    <row r="621" spans="1:5" ht="14.25">
      <c r="A621" s="354"/>
      <c r="B621" s="224"/>
      <c r="C621" s="356"/>
      <c r="D621" s="360"/>
      <c r="E621" s="355"/>
    </row>
    <row r="622" spans="1:5" ht="14.25">
      <c r="A622" s="354"/>
      <c r="B622" s="224"/>
      <c r="C622" s="356"/>
      <c r="D622" s="360"/>
      <c r="E622" s="355"/>
    </row>
    <row r="623" spans="1:5" ht="14.25">
      <c r="A623" s="354"/>
      <c r="B623" s="224"/>
      <c r="C623" s="356"/>
      <c r="D623" s="357"/>
      <c r="E623" s="355"/>
    </row>
    <row r="624" spans="1:5">
      <c r="A624" s="354"/>
      <c r="B624" s="355"/>
      <c r="C624" s="356"/>
      <c r="D624" s="357"/>
      <c r="E624" s="355"/>
    </row>
    <row r="625" spans="1:5">
      <c r="A625" s="354"/>
      <c r="B625" s="355"/>
      <c r="C625" s="356"/>
      <c r="D625" s="357"/>
      <c r="E625" s="355"/>
    </row>
    <row r="626" spans="1:5" ht="14.25">
      <c r="A626" s="354"/>
      <c r="B626" s="355"/>
      <c r="C626" s="356"/>
      <c r="D626" s="357"/>
      <c r="E626" s="358"/>
    </row>
    <row r="627" spans="1:5" ht="14.25">
      <c r="A627" s="354"/>
      <c r="B627" s="224"/>
      <c r="C627" s="356"/>
      <c r="D627" s="360"/>
      <c r="E627" s="359"/>
    </row>
    <row r="628" spans="1:5" ht="14.25">
      <c r="A628" s="354"/>
      <c r="B628" s="224"/>
      <c r="C628" s="356"/>
      <c r="D628" s="357"/>
      <c r="E628" s="355"/>
    </row>
    <row r="629" spans="1:5" ht="14.25">
      <c r="A629" s="354"/>
      <c r="B629" s="355"/>
      <c r="C629" s="356"/>
      <c r="D629" s="357"/>
      <c r="E629" s="358"/>
    </row>
    <row r="630" spans="1:5" ht="14.25">
      <c r="A630" s="354"/>
      <c r="B630" s="355"/>
      <c r="C630" s="356"/>
      <c r="D630" s="357"/>
      <c r="E630" s="358"/>
    </row>
    <row r="631" spans="1:5" ht="14.25">
      <c r="A631" s="354"/>
      <c r="B631" s="355"/>
      <c r="C631" s="356"/>
      <c r="D631" s="357"/>
      <c r="E631" s="358"/>
    </row>
    <row r="632" spans="1:5" ht="14.25">
      <c r="A632" s="354"/>
      <c r="B632" s="355"/>
      <c r="C632" s="356"/>
      <c r="D632" s="357"/>
      <c r="E632" s="358"/>
    </row>
    <row r="633" spans="1:5" ht="14.25">
      <c r="A633" s="354"/>
      <c r="B633" s="355"/>
      <c r="C633" s="356"/>
      <c r="D633" s="360"/>
      <c r="E633" s="358"/>
    </row>
    <row r="634" spans="1:5" ht="14.25">
      <c r="A634" s="354"/>
      <c r="B634" s="355"/>
      <c r="C634" s="356"/>
      <c r="D634" s="360"/>
      <c r="E634" s="358"/>
    </row>
    <row r="635" spans="1:5">
      <c r="A635" s="354"/>
      <c r="B635" s="355"/>
      <c r="C635" s="356"/>
      <c r="D635" s="360"/>
      <c r="E635" s="355"/>
    </row>
    <row r="636" spans="1:5" ht="14.25">
      <c r="A636" s="354"/>
      <c r="B636" s="355"/>
      <c r="C636" s="356"/>
      <c r="D636" s="360"/>
      <c r="E636" s="358"/>
    </row>
    <row r="637" spans="1:5" ht="14.25">
      <c r="A637" s="354"/>
      <c r="B637" s="355"/>
      <c r="C637" s="356"/>
      <c r="D637" s="360"/>
      <c r="E637" s="358"/>
    </row>
    <row r="638" spans="1:5" ht="14.25">
      <c r="A638" s="354"/>
      <c r="B638" s="355"/>
      <c r="C638" s="356"/>
      <c r="D638" s="360"/>
      <c r="E638" s="358"/>
    </row>
    <row r="639" spans="1:5">
      <c r="A639" s="354"/>
      <c r="B639" s="355"/>
      <c r="C639" s="356"/>
      <c r="D639" s="360"/>
      <c r="E639" s="355"/>
    </row>
    <row r="640" spans="1:5" ht="14.25">
      <c r="A640" s="354"/>
      <c r="B640" s="224"/>
      <c r="C640" s="356"/>
      <c r="D640" s="360"/>
      <c r="E640" s="355"/>
    </row>
    <row r="641" spans="1:5" ht="14.25">
      <c r="A641" s="354"/>
      <c r="B641" s="224"/>
      <c r="C641" s="356"/>
      <c r="D641" s="360"/>
      <c r="E641" s="355"/>
    </row>
    <row r="642" spans="1:5" ht="14.25">
      <c r="A642" s="354"/>
      <c r="B642" s="224"/>
      <c r="C642" s="356"/>
      <c r="D642" s="360"/>
      <c r="E642" s="355"/>
    </row>
    <row r="643" spans="1:5" ht="14.25">
      <c r="A643" s="354"/>
      <c r="B643" s="224"/>
      <c r="C643" s="356"/>
      <c r="D643" s="360"/>
      <c r="E643" s="355"/>
    </row>
    <row r="644" spans="1:5" ht="14.25">
      <c r="A644" s="354"/>
      <c r="B644" s="224"/>
      <c r="C644" s="356"/>
      <c r="D644" s="357"/>
      <c r="E644" s="359"/>
    </row>
    <row r="645" spans="1:5" ht="14.25">
      <c r="A645" s="354"/>
      <c r="B645" s="224"/>
      <c r="C645" s="356"/>
      <c r="D645" s="357"/>
      <c r="E645" s="359"/>
    </row>
    <row r="646" spans="1:5">
      <c r="A646" s="354"/>
      <c r="B646" s="355"/>
      <c r="C646" s="356"/>
      <c r="D646" s="357"/>
      <c r="E646" s="355"/>
    </row>
    <row r="647" spans="1:5" ht="14.25">
      <c r="A647" s="354"/>
      <c r="B647" s="355"/>
      <c r="C647" s="356"/>
      <c r="D647" s="357"/>
      <c r="E647" s="358"/>
    </row>
    <row r="648" spans="1:5" ht="14.25">
      <c r="A648" s="354"/>
      <c r="B648" s="355"/>
      <c r="C648" s="356"/>
      <c r="D648" s="357"/>
      <c r="E648" s="358"/>
    </row>
    <row r="649" spans="1:5" ht="14.25">
      <c r="A649" s="354"/>
      <c r="B649" s="355"/>
      <c r="C649" s="356"/>
      <c r="D649" s="357"/>
      <c r="E649" s="358"/>
    </row>
    <row r="650" spans="1:5">
      <c r="A650" s="354"/>
      <c r="B650" s="355"/>
      <c r="C650" s="356"/>
      <c r="D650" s="360"/>
      <c r="E650" s="355"/>
    </row>
    <row r="651" spans="1:5" ht="14.25">
      <c r="A651" s="354"/>
      <c r="B651" s="355"/>
      <c r="C651" s="356"/>
      <c r="D651" s="357"/>
      <c r="E651" s="358"/>
    </row>
    <row r="652" spans="1:5" ht="14.25">
      <c r="A652" s="354"/>
      <c r="B652" s="355"/>
      <c r="C652" s="356"/>
      <c r="D652" s="357"/>
      <c r="E652" s="358"/>
    </row>
    <row r="653" spans="1:5" ht="14.25">
      <c r="A653" s="354"/>
      <c r="B653" s="355"/>
      <c r="C653" s="356"/>
      <c r="D653" s="357"/>
      <c r="E653" s="358"/>
    </row>
    <row r="654" spans="1:5" ht="14.25">
      <c r="A654" s="354"/>
      <c r="B654" s="355"/>
      <c r="C654" s="356"/>
      <c r="D654" s="357"/>
      <c r="E654" s="358"/>
    </row>
    <row r="655" spans="1:5" ht="14.25">
      <c r="A655" s="354"/>
      <c r="B655" s="355"/>
      <c r="C655" s="356"/>
      <c r="D655" s="357"/>
      <c r="E655" s="358"/>
    </row>
    <row r="656" spans="1:5" ht="14.25">
      <c r="A656" s="354"/>
      <c r="B656" s="355"/>
      <c r="C656" s="356"/>
      <c r="D656" s="357"/>
      <c r="E656" s="358"/>
    </row>
    <row r="657" spans="1:6" ht="14.25">
      <c r="A657" s="354"/>
      <c r="B657" s="355"/>
      <c r="C657" s="356"/>
      <c r="D657" s="357"/>
      <c r="E657" s="358"/>
    </row>
    <row r="658" spans="1:6">
      <c r="A658" s="354"/>
      <c r="B658" s="355"/>
      <c r="C658" s="356"/>
      <c r="D658" s="357"/>
      <c r="E658" s="355"/>
    </row>
    <row r="659" spans="1:6">
      <c r="A659" s="354"/>
      <c r="B659" s="355"/>
      <c r="C659" s="356"/>
      <c r="D659" s="357"/>
      <c r="E659" s="355"/>
    </row>
    <row r="660" spans="1:6" ht="14.25">
      <c r="A660" s="354"/>
      <c r="B660" s="355"/>
      <c r="C660" s="356"/>
      <c r="D660" s="357"/>
      <c r="E660" s="358"/>
    </row>
    <row r="661" spans="1:6" ht="14.25">
      <c r="A661" s="354"/>
      <c r="B661" s="355"/>
      <c r="C661" s="356"/>
      <c r="D661" s="357"/>
      <c r="E661" s="358"/>
    </row>
    <row r="662" spans="1:6" ht="14.25">
      <c r="A662" s="354"/>
      <c r="B662" s="355"/>
      <c r="C662" s="356"/>
      <c r="D662" s="360"/>
      <c r="E662" s="358"/>
      <c r="F662" s="311"/>
    </row>
    <row r="663" spans="1:6" ht="14.25">
      <c r="A663" s="354"/>
      <c r="B663" s="355"/>
      <c r="C663" s="356"/>
      <c r="D663" s="360"/>
      <c r="E663" s="358"/>
      <c r="F663" s="311"/>
    </row>
    <row r="664" spans="1:6" ht="14.25">
      <c r="A664" s="354"/>
      <c r="B664" s="355"/>
      <c r="C664" s="356"/>
      <c r="D664" s="357"/>
      <c r="E664" s="358"/>
      <c r="F664" s="311"/>
    </row>
    <row r="665" spans="1:6" ht="14.25">
      <c r="A665" s="354"/>
      <c r="B665" s="355"/>
      <c r="C665" s="356"/>
      <c r="D665" s="357"/>
      <c r="E665" s="358"/>
      <c r="F665" s="311"/>
    </row>
    <row r="666" spans="1:6" ht="14.25">
      <c r="A666" s="354"/>
      <c r="B666" s="355"/>
      <c r="C666" s="356"/>
      <c r="D666" s="357"/>
      <c r="E666" s="358"/>
      <c r="F666" s="311"/>
    </row>
    <row r="667" spans="1:6" ht="14.25">
      <c r="A667" s="354"/>
      <c r="B667" s="355"/>
      <c r="C667" s="356"/>
      <c r="D667" s="357"/>
      <c r="E667" s="355"/>
      <c r="F667" s="311"/>
    </row>
    <row r="668" spans="1:6" ht="14.25">
      <c r="A668" s="354"/>
      <c r="B668" s="355"/>
      <c r="C668" s="356"/>
      <c r="D668" s="357"/>
      <c r="E668" s="358"/>
      <c r="F668" s="311"/>
    </row>
    <row r="669" spans="1:6" ht="14.25">
      <c r="A669" s="354"/>
      <c r="B669" s="355"/>
      <c r="C669" s="356"/>
      <c r="D669" s="357"/>
      <c r="E669" s="358"/>
      <c r="F669" s="311"/>
    </row>
    <row r="670" spans="1:6" ht="14.25">
      <c r="A670" s="354"/>
      <c r="B670" s="355"/>
      <c r="C670" s="356"/>
      <c r="D670" s="357"/>
      <c r="E670" s="355"/>
      <c r="F670" s="311"/>
    </row>
    <row r="671" spans="1:6" ht="14.25">
      <c r="A671" s="354"/>
      <c r="B671" s="355"/>
      <c r="C671" s="356"/>
      <c r="D671" s="357"/>
      <c r="E671" s="358"/>
      <c r="F671" s="311"/>
    </row>
    <row r="672" spans="1:6" ht="14.25">
      <c r="A672" s="354"/>
      <c r="B672" s="355"/>
      <c r="C672" s="356"/>
      <c r="D672" s="357"/>
      <c r="E672" s="358"/>
      <c r="F672" s="311"/>
    </row>
    <row r="673" spans="1:6" ht="14.25">
      <c r="A673" s="354"/>
      <c r="B673" s="355"/>
      <c r="C673" s="356"/>
      <c r="D673" s="357"/>
      <c r="E673" s="355"/>
      <c r="F673" s="311"/>
    </row>
    <row r="674" spans="1:6" ht="14.25">
      <c r="A674" s="354"/>
      <c r="B674" s="355"/>
      <c r="C674" s="356"/>
      <c r="D674" s="357"/>
      <c r="E674" s="355"/>
      <c r="F674" s="311"/>
    </row>
    <row r="675" spans="1:6" ht="14.25">
      <c r="A675" s="354"/>
      <c r="B675" s="224"/>
      <c r="C675" s="356"/>
      <c r="D675" s="357"/>
      <c r="E675" s="359"/>
      <c r="F675" s="311"/>
    </row>
    <row r="676" spans="1:6" ht="14.25">
      <c r="A676" s="354"/>
      <c r="B676" s="355"/>
      <c r="C676" s="356"/>
      <c r="D676" s="357"/>
      <c r="E676" s="358"/>
      <c r="F676" s="311"/>
    </row>
    <row r="677" spans="1:6" ht="14.25">
      <c r="A677" s="354"/>
      <c r="B677" s="355"/>
      <c r="C677" s="356"/>
      <c r="D677" s="357"/>
      <c r="E677" s="358"/>
      <c r="F677" s="311"/>
    </row>
    <row r="678" spans="1:6" ht="14.25">
      <c r="A678" s="354"/>
      <c r="B678" s="355"/>
      <c r="C678" s="356"/>
      <c r="D678" s="357"/>
      <c r="E678" s="355"/>
      <c r="F678" s="311"/>
    </row>
    <row r="679" spans="1:6" ht="14.25">
      <c r="A679" s="354"/>
      <c r="B679" s="355"/>
      <c r="C679" s="356"/>
      <c r="D679" s="357"/>
      <c r="E679" s="358"/>
      <c r="F679" s="311"/>
    </row>
    <row r="680" spans="1:6" ht="14.25">
      <c r="A680" s="354"/>
      <c r="B680" s="355"/>
      <c r="C680" s="356"/>
      <c r="D680" s="357"/>
      <c r="E680" s="358"/>
      <c r="F680" s="311"/>
    </row>
    <row r="681" spans="1:6" ht="14.25">
      <c r="A681" s="354"/>
      <c r="B681" s="355"/>
      <c r="C681" s="356"/>
      <c r="D681" s="357"/>
      <c r="E681" s="355"/>
      <c r="F681" s="311"/>
    </row>
    <row r="682" spans="1:6" ht="14.25">
      <c r="A682" s="354"/>
      <c r="B682" s="224"/>
      <c r="C682" s="356"/>
      <c r="D682" s="357"/>
      <c r="E682" s="355"/>
      <c r="F682" s="311"/>
    </row>
    <row r="683" spans="1:6" ht="14.25">
      <c r="A683" s="354"/>
      <c r="B683" s="355"/>
      <c r="C683" s="356"/>
      <c r="D683" s="357"/>
      <c r="E683" s="358"/>
      <c r="F683" s="311"/>
    </row>
    <row r="684" spans="1:6" ht="14.25">
      <c r="A684" s="354"/>
      <c r="B684" s="355"/>
      <c r="C684" s="356"/>
      <c r="D684" s="357"/>
      <c r="E684" s="358"/>
      <c r="F684" s="311"/>
    </row>
    <row r="685" spans="1:6" ht="14.25">
      <c r="A685" s="354"/>
      <c r="B685" s="355"/>
      <c r="C685" s="356"/>
      <c r="D685" s="357"/>
      <c r="E685" s="358"/>
      <c r="F685" s="311"/>
    </row>
    <row r="686" spans="1:6" ht="14.25">
      <c r="A686" s="354"/>
      <c r="B686" s="355"/>
      <c r="C686" s="356"/>
      <c r="D686" s="357"/>
      <c r="E686" s="358"/>
      <c r="F686" s="311"/>
    </row>
    <row r="687" spans="1:6" ht="14.25">
      <c r="A687" s="354"/>
      <c r="B687" s="355"/>
      <c r="C687" s="356"/>
      <c r="D687" s="357"/>
      <c r="E687" s="358"/>
      <c r="F687" s="311"/>
    </row>
    <row r="688" spans="1:6" ht="14.25">
      <c r="A688" s="354"/>
      <c r="B688" s="355"/>
      <c r="C688" s="356"/>
      <c r="D688" s="357"/>
      <c r="E688" s="355"/>
      <c r="F688" s="311"/>
    </row>
    <row r="689" spans="1:6" ht="14.25">
      <c r="A689" s="354"/>
      <c r="B689" s="355"/>
      <c r="C689" s="356"/>
      <c r="D689" s="357"/>
      <c r="E689" s="358"/>
      <c r="F689" s="311"/>
    </row>
    <row r="690" spans="1:6" ht="14.25">
      <c r="A690" s="354"/>
      <c r="B690" s="355"/>
      <c r="C690" s="356"/>
      <c r="D690" s="357"/>
      <c r="E690" s="355"/>
      <c r="F690" s="311"/>
    </row>
    <row r="691" spans="1:6" ht="14.25">
      <c r="A691" s="354"/>
      <c r="B691" s="355"/>
      <c r="C691" s="356"/>
      <c r="D691" s="357"/>
      <c r="E691" s="355"/>
      <c r="F691" s="311"/>
    </row>
    <row r="692" spans="1:6" ht="14.25">
      <c r="A692" s="354"/>
      <c r="B692" s="355"/>
      <c r="C692" s="356"/>
      <c r="D692" s="357"/>
      <c r="E692" s="355"/>
      <c r="F692" s="311"/>
    </row>
    <row r="693" spans="1:6" ht="14.25">
      <c r="A693" s="354"/>
      <c r="B693" s="355"/>
      <c r="C693" s="356"/>
      <c r="D693" s="357"/>
      <c r="E693" s="355"/>
      <c r="F693" s="311"/>
    </row>
    <row r="694" spans="1:6" ht="14.25">
      <c r="A694" s="354"/>
      <c r="B694" s="355"/>
      <c r="C694" s="356"/>
      <c r="D694" s="357"/>
      <c r="E694" s="355"/>
      <c r="F694" s="311"/>
    </row>
    <row r="695" spans="1:6" ht="14.25">
      <c r="A695" s="354"/>
      <c r="B695" s="355"/>
      <c r="C695" s="356"/>
      <c r="D695" s="357"/>
      <c r="E695" s="358"/>
      <c r="F695" s="311"/>
    </row>
    <row r="696" spans="1:6" ht="14.25">
      <c r="A696" s="354"/>
      <c r="B696" s="355"/>
      <c r="C696" s="356"/>
      <c r="D696" s="357"/>
      <c r="E696" s="358"/>
      <c r="F696" s="311"/>
    </row>
    <row r="697" spans="1:6" ht="14.25">
      <c r="A697" s="354"/>
      <c r="B697" s="355"/>
      <c r="C697" s="356"/>
      <c r="D697" s="357"/>
      <c r="E697" s="355"/>
      <c r="F697" s="311"/>
    </row>
    <row r="698" spans="1:6" ht="14.25">
      <c r="A698" s="354"/>
      <c r="B698" s="355"/>
      <c r="C698" s="356"/>
      <c r="D698" s="357"/>
      <c r="E698" s="355"/>
      <c r="F698" s="311"/>
    </row>
    <row r="699" spans="1:6" ht="14.25">
      <c r="A699" s="354"/>
      <c r="B699" s="355"/>
      <c r="C699" s="356"/>
      <c r="D699" s="357"/>
      <c r="E699" s="358"/>
      <c r="F699" s="311"/>
    </row>
    <row r="700" spans="1:6" ht="14.25">
      <c r="A700" s="354"/>
      <c r="B700" s="355"/>
      <c r="C700" s="356"/>
      <c r="D700" s="357"/>
      <c r="E700" s="355"/>
      <c r="F700" s="311"/>
    </row>
    <row r="701" spans="1:6" ht="13.15" customHeight="1">
      <c r="A701" s="426"/>
      <c r="B701" s="426"/>
      <c r="C701" s="426"/>
      <c r="D701" s="426"/>
      <c r="E701" s="426"/>
      <c r="F701" s="426"/>
    </row>
    <row r="702" spans="1:6" ht="14.25">
      <c r="A702" s="361"/>
      <c r="B702" s="362"/>
      <c r="C702" s="363"/>
      <c r="D702" s="361"/>
      <c r="E702" s="362"/>
      <c r="F702" s="311"/>
    </row>
    <row r="703" spans="1:6" ht="14.25">
      <c r="A703" s="354"/>
      <c r="B703" s="355"/>
      <c r="C703" s="356"/>
      <c r="D703" s="357"/>
      <c r="E703" s="358"/>
      <c r="F703" s="311"/>
    </row>
    <row r="704" spans="1:6" ht="14.25">
      <c r="A704" s="354"/>
      <c r="B704" s="355"/>
      <c r="C704" s="356"/>
      <c r="D704" s="360"/>
      <c r="E704" s="358"/>
      <c r="F704" s="311"/>
    </row>
    <row r="705" spans="1:6" ht="14.25">
      <c r="A705" s="354"/>
      <c r="B705" s="355"/>
      <c r="C705" s="356"/>
      <c r="D705" s="360"/>
      <c r="E705" s="358"/>
      <c r="F705" s="311"/>
    </row>
    <row r="706" spans="1:6" ht="14.25">
      <c r="A706" s="354"/>
      <c r="B706" s="355"/>
      <c r="C706" s="356"/>
      <c r="D706" s="360"/>
      <c r="E706" s="358"/>
      <c r="F706" s="311"/>
    </row>
    <row r="707" spans="1:6" ht="14.25">
      <c r="A707" s="354"/>
      <c r="B707" s="355"/>
      <c r="C707" s="356"/>
      <c r="D707" s="360"/>
      <c r="E707" s="358"/>
      <c r="F707" s="311"/>
    </row>
    <row r="708" spans="1:6" ht="14.25">
      <c r="A708" s="354"/>
      <c r="B708" s="355"/>
      <c r="C708" s="356"/>
      <c r="D708" s="360"/>
      <c r="E708" s="358"/>
      <c r="F708" s="311"/>
    </row>
    <row r="709" spans="1:6" ht="14.25">
      <c r="A709" s="354"/>
      <c r="B709" s="355"/>
      <c r="C709" s="356"/>
      <c r="D709" s="360"/>
      <c r="E709" s="358"/>
      <c r="F709" s="311"/>
    </row>
    <row r="710" spans="1:6" ht="14.25">
      <c r="A710" s="354"/>
      <c r="B710" s="355"/>
      <c r="C710" s="356"/>
      <c r="D710" s="360"/>
      <c r="E710" s="358"/>
      <c r="F710" s="311"/>
    </row>
    <row r="711" spans="1:6" ht="14.25">
      <c r="A711" s="354"/>
      <c r="B711" s="355"/>
      <c r="C711" s="356"/>
      <c r="D711" s="360"/>
      <c r="E711" s="358"/>
      <c r="F711" s="311"/>
    </row>
    <row r="712" spans="1:6" ht="14.25">
      <c r="A712" s="354"/>
      <c r="B712" s="355"/>
      <c r="C712" s="356"/>
      <c r="D712" s="360"/>
      <c r="E712" s="358"/>
      <c r="F712" s="311"/>
    </row>
    <row r="713" spans="1:6" ht="14.25">
      <c r="A713" s="354"/>
      <c r="B713" s="355"/>
      <c r="C713" s="356"/>
      <c r="D713" s="360"/>
      <c r="E713" s="358"/>
      <c r="F713" s="311"/>
    </row>
    <row r="714" spans="1:6" ht="14.25">
      <c r="A714" s="354"/>
      <c r="B714" s="355"/>
      <c r="C714" s="356"/>
      <c r="D714" s="360"/>
      <c r="E714" s="358"/>
      <c r="F714" s="311"/>
    </row>
    <row r="715" spans="1:6" ht="13.15" customHeight="1">
      <c r="A715" s="426"/>
      <c r="B715" s="426"/>
      <c r="C715" s="426"/>
      <c r="D715" s="426"/>
      <c r="E715" s="426"/>
      <c r="F715" s="426"/>
    </row>
    <row r="716" spans="1:6" ht="14.25">
      <c r="A716" s="361"/>
      <c r="B716" s="362"/>
      <c r="C716" s="363"/>
      <c r="D716" s="361"/>
      <c r="E716" s="362"/>
      <c r="F716" s="311"/>
    </row>
    <row r="717" spans="1:6" ht="14.25">
      <c r="A717" s="354"/>
      <c r="B717" s="355"/>
      <c r="C717" s="356"/>
      <c r="D717" s="360"/>
      <c r="E717" s="358"/>
      <c r="F717" s="311"/>
    </row>
    <row r="718" spans="1:6" ht="14.25">
      <c r="A718" s="354"/>
      <c r="B718" s="355"/>
      <c r="C718" s="356"/>
      <c r="D718" s="360"/>
      <c r="E718" s="358"/>
      <c r="F718" s="311"/>
    </row>
    <row r="719" spans="1:6" ht="14.25">
      <c r="A719" s="354"/>
      <c r="B719" s="224"/>
      <c r="C719" s="356"/>
      <c r="D719" s="357"/>
      <c r="E719" s="359"/>
      <c r="F719" s="311"/>
    </row>
    <row r="720" spans="1:6" ht="14.25">
      <c r="A720" s="354"/>
      <c r="B720" s="355"/>
      <c r="C720" s="356"/>
      <c r="D720" s="360"/>
      <c r="E720" s="358"/>
      <c r="F720" s="311"/>
    </row>
    <row r="721" spans="1:6" ht="14.25">
      <c r="A721" s="354"/>
      <c r="B721" s="355"/>
      <c r="C721" s="356"/>
      <c r="D721" s="357"/>
      <c r="E721" s="358"/>
      <c r="F721" s="311"/>
    </row>
    <row r="722" spans="1:6" ht="14.25">
      <c r="A722" s="354"/>
      <c r="B722" s="355"/>
      <c r="C722" s="356"/>
      <c r="D722" s="357"/>
      <c r="E722" s="358"/>
      <c r="F722" s="311"/>
    </row>
    <row r="723" spans="1:6" ht="14.25">
      <c r="A723" s="354"/>
      <c r="B723" s="355"/>
      <c r="C723" s="356"/>
      <c r="D723" s="357"/>
      <c r="E723" s="358"/>
      <c r="F723" s="311"/>
    </row>
    <row r="724" spans="1:6" ht="14.25">
      <c r="A724" s="354"/>
      <c r="B724" s="355"/>
      <c r="C724" s="356"/>
      <c r="D724" s="357"/>
      <c r="E724" s="358"/>
      <c r="F724" s="311"/>
    </row>
    <row r="725" spans="1:6" ht="14.25">
      <c r="A725" s="354"/>
      <c r="B725" s="355"/>
      <c r="C725" s="356"/>
      <c r="D725" s="357"/>
      <c r="E725" s="358"/>
      <c r="F725" s="311"/>
    </row>
    <row r="726" spans="1:6" ht="14.25">
      <c r="A726" s="354"/>
      <c r="B726" s="355"/>
      <c r="C726" s="356"/>
      <c r="D726" s="357"/>
      <c r="E726" s="358"/>
      <c r="F726" s="311"/>
    </row>
    <row r="727" spans="1:6" ht="14.25">
      <c r="A727" s="354"/>
      <c r="B727" s="355"/>
      <c r="C727" s="356"/>
      <c r="D727" s="360"/>
      <c r="E727" s="358"/>
      <c r="F727" s="311"/>
    </row>
    <row r="728" spans="1:6" ht="14.25">
      <c r="A728" s="354"/>
      <c r="B728" s="355"/>
      <c r="C728" s="356"/>
      <c r="D728" s="357"/>
      <c r="E728" s="355"/>
      <c r="F728" s="311"/>
    </row>
    <row r="729" spans="1:6" ht="14.25">
      <c r="A729" s="354"/>
      <c r="B729" s="224"/>
      <c r="C729" s="356"/>
      <c r="D729" s="357"/>
      <c r="E729" s="355"/>
      <c r="F729" s="311"/>
    </row>
    <row r="730" spans="1:6" ht="14.25">
      <c r="A730" s="354"/>
      <c r="B730" s="224"/>
      <c r="C730" s="356"/>
      <c r="D730" s="357"/>
      <c r="E730" s="355"/>
      <c r="F730" s="311"/>
    </row>
    <row r="731" spans="1:6" ht="14.25">
      <c r="A731" s="354"/>
      <c r="B731" s="224"/>
      <c r="C731" s="356"/>
      <c r="D731" s="357"/>
      <c r="E731" s="355"/>
      <c r="F731" s="311"/>
    </row>
    <row r="732" spans="1:6" ht="14.25">
      <c r="A732" s="354"/>
      <c r="B732" s="224"/>
      <c r="C732" s="356"/>
      <c r="D732" s="357"/>
      <c r="E732" s="355"/>
      <c r="F732" s="311"/>
    </row>
    <row r="733" spans="1:6" ht="14.25">
      <c r="A733" s="354"/>
      <c r="B733" s="224"/>
      <c r="C733" s="356"/>
      <c r="D733" s="357"/>
      <c r="E733" s="355"/>
      <c r="F733" s="311"/>
    </row>
    <row r="734" spans="1:6" ht="14.25">
      <c r="A734" s="354"/>
      <c r="B734" s="355"/>
      <c r="C734" s="356"/>
      <c r="D734" s="357"/>
      <c r="E734" s="355"/>
      <c r="F734" s="311"/>
    </row>
    <row r="735" spans="1:6" ht="14.25">
      <c r="A735" s="354"/>
      <c r="B735" s="355"/>
      <c r="C735" s="356"/>
      <c r="D735" s="357"/>
      <c r="E735" s="355"/>
      <c r="F735" s="311"/>
    </row>
    <row r="736" spans="1:6" ht="14.25">
      <c r="A736" s="354"/>
      <c r="B736" s="224"/>
      <c r="C736" s="356"/>
      <c r="D736" s="357"/>
      <c r="E736" s="355"/>
      <c r="F736" s="311"/>
    </row>
    <row r="737" spans="1:6" ht="14.25">
      <c r="A737" s="354"/>
      <c r="B737" s="224"/>
      <c r="C737" s="356"/>
      <c r="D737" s="357"/>
      <c r="E737" s="355"/>
      <c r="F737" s="311"/>
    </row>
    <row r="738" spans="1:6" ht="14.25">
      <c r="A738" s="354"/>
      <c r="B738" s="224"/>
      <c r="C738" s="356"/>
      <c r="D738" s="357"/>
      <c r="E738" s="355"/>
      <c r="F738" s="311"/>
    </row>
    <row r="739" spans="1:6" ht="14.25">
      <c r="A739" s="354"/>
      <c r="B739" s="355"/>
      <c r="C739" s="356"/>
      <c r="D739" s="357"/>
      <c r="E739" s="355"/>
      <c r="F739" s="311"/>
    </row>
    <row r="740" spans="1:6" ht="14.25">
      <c r="A740" s="354"/>
      <c r="B740" s="355"/>
      <c r="C740" s="356"/>
      <c r="D740" s="357"/>
      <c r="E740" s="355"/>
      <c r="F740" s="311"/>
    </row>
    <row r="741" spans="1:6" ht="14.25">
      <c r="A741" s="354"/>
      <c r="B741" s="355"/>
      <c r="C741" s="356"/>
      <c r="D741" s="357"/>
      <c r="E741" s="358"/>
      <c r="F741" s="311"/>
    </row>
    <row r="742" spans="1:6" ht="14.25">
      <c r="A742" s="354"/>
      <c r="B742" s="355"/>
      <c r="C742" s="356"/>
      <c r="D742" s="357"/>
      <c r="E742" s="358"/>
      <c r="F742" s="311"/>
    </row>
    <row r="743" spans="1:6" ht="14.25">
      <c r="A743" s="354"/>
      <c r="B743" s="355"/>
      <c r="C743" s="356"/>
      <c r="D743" s="357"/>
      <c r="E743" s="355"/>
      <c r="F743" s="311"/>
    </row>
    <row r="744" spans="1:6" ht="14.25">
      <c r="A744" s="354"/>
      <c r="B744" s="355"/>
      <c r="C744" s="356"/>
      <c r="D744" s="357"/>
      <c r="E744" s="358"/>
      <c r="F744" s="311"/>
    </row>
    <row r="745" spans="1:6" ht="14.25">
      <c r="A745" s="354"/>
      <c r="B745" s="355"/>
      <c r="C745" s="356"/>
      <c r="D745" s="357"/>
      <c r="E745" s="358"/>
      <c r="F745" s="311"/>
    </row>
    <row r="746" spans="1:6" ht="14.25">
      <c r="A746" s="354"/>
      <c r="B746" s="355"/>
      <c r="C746" s="356"/>
      <c r="D746" s="357"/>
      <c r="E746" s="358"/>
      <c r="F746" s="311"/>
    </row>
    <row r="747" spans="1:6" ht="14.25">
      <c r="A747" s="354"/>
      <c r="B747" s="355"/>
      <c r="C747" s="356"/>
      <c r="D747" s="357"/>
      <c r="E747" s="358"/>
      <c r="F747" s="311"/>
    </row>
    <row r="748" spans="1:6" ht="14.25">
      <c r="A748" s="354"/>
      <c r="B748" s="355"/>
      <c r="C748" s="356"/>
      <c r="D748" s="357"/>
      <c r="E748" s="358"/>
      <c r="F748" s="311"/>
    </row>
    <row r="749" spans="1:6" ht="14.25">
      <c r="A749" s="354"/>
      <c r="B749" s="355"/>
      <c r="C749" s="356"/>
      <c r="D749" s="357"/>
      <c r="E749" s="358"/>
      <c r="F749" s="311"/>
    </row>
    <row r="750" spans="1:6" ht="14.25">
      <c r="A750" s="354"/>
      <c r="B750" s="355"/>
      <c r="C750" s="356"/>
      <c r="D750" s="357"/>
      <c r="E750" s="358"/>
      <c r="F750" s="311"/>
    </row>
    <row r="751" spans="1:6" ht="14.25">
      <c r="A751" s="354"/>
      <c r="B751" s="355"/>
      <c r="C751" s="356"/>
      <c r="D751" s="357"/>
      <c r="E751" s="355"/>
      <c r="F751" s="311"/>
    </row>
    <row r="752" spans="1:6" ht="14.25">
      <c r="A752" s="354"/>
      <c r="B752" s="355"/>
      <c r="C752" s="356"/>
      <c r="D752" s="360"/>
      <c r="E752" s="355"/>
      <c r="F752" s="311"/>
    </row>
    <row r="753" spans="1:6" ht="14.25">
      <c r="A753" s="354"/>
      <c r="B753" s="355"/>
      <c r="C753" s="356"/>
      <c r="D753" s="360"/>
      <c r="E753" s="355"/>
      <c r="F753" s="311"/>
    </row>
    <row r="754" spans="1:6" ht="14.25">
      <c r="A754" s="354"/>
      <c r="B754" s="355"/>
      <c r="C754" s="356"/>
      <c r="D754" s="360"/>
      <c r="E754" s="358"/>
      <c r="F754" s="311"/>
    </row>
    <row r="755" spans="1:6" ht="14.25">
      <c r="A755" s="354"/>
      <c r="B755" s="355"/>
      <c r="C755" s="356"/>
      <c r="D755" s="357"/>
      <c r="E755" s="355"/>
      <c r="F755" s="311"/>
    </row>
    <row r="756" spans="1:6" ht="14.25">
      <c r="A756" s="354"/>
      <c r="B756" s="224"/>
      <c r="C756" s="356"/>
      <c r="D756" s="357"/>
      <c r="E756" s="355"/>
      <c r="F756" s="311"/>
    </row>
    <row r="757" spans="1:6" ht="14.25">
      <c r="A757" s="354"/>
      <c r="B757" s="355"/>
      <c r="C757" s="356"/>
      <c r="D757" s="357"/>
      <c r="E757" s="355"/>
      <c r="F757" s="311"/>
    </row>
    <row r="758" spans="1:6" ht="14.25">
      <c r="A758" s="354"/>
      <c r="B758" s="355"/>
      <c r="C758" s="356"/>
      <c r="D758" s="357"/>
      <c r="E758" s="358"/>
      <c r="F758" s="311"/>
    </row>
    <row r="759" spans="1:6" ht="14.25">
      <c r="A759" s="354"/>
      <c r="B759" s="355"/>
      <c r="C759" s="356"/>
      <c r="D759" s="357"/>
      <c r="E759" s="358"/>
      <c r="F759" s="311"/>
    </row>
    <row r="760" spans="1:6" ht="14.25">
      <c r="A760" s="354"/>
      <c r="B760" s="355"/>
      <c r="C760" s="356"/>
      <c r="D760" s="357"/>
      <c r="E760" s="358"/>
      <c r="F760" s="311"/>
    </row>
    <row r="761" spans="1:6" ht="14.25">
      <c r="A761" s="354"/>
      <c r="B761" s="355"/>
      <c r="C761" s="356"/>
      <c r="D761" s="357"/>
      <c r="E761" s="358"/>
      <c r="F761" s="311"/>
    </row>
    <row r="762" spans="1:6" ht="14.25">
      <c r="A762" s="354"/>
      <c r="B762" s="224"/>
      <c r="C762" s="356"/>
      <c r="D762" s="360"/>
      <c r="E762" s="355"/>
      <c r="F762" s="311"/>
    </row>
    <row r="763" spans="1:6" ht="14.25">
      <c r="A763" s="354"/>
      <c r="B763" s="355"/>
      <c r="C763" s="356"/>
      <c r="D763" s="360"/>
      <c r="E763" s="358"/>
      <c r="F763" s="311"/>
    </row>
    <row r="764" spans="1:6" ht="14.25">
      <c r="A764" s="354"/>
      <c r="B764" s="355"/>
      <c r="C764" s="356"/>
      <c r="D764" s="360"/>
      <c r="E764" s="358"/>
      <c r="F764" s="311"/>
    </row>
    <row r="765" spans="1:6" ht="14.25">
      <c r="A765" s="354"/>
      <c r="B765" s="355"/>
      <c r="C765" s="356"/>
      <c r="D765" s="360"/>
      <c r="E765" s="358"/>
      <c r="F765" s="311"/>
    </row>
    <row r="766" spans="1:6" ht="14.25">
      <c r="A766" s="354"/>
      <c r="B766" s="355"/>
      <c r="C766" s="356"/>
      <c r="D766" s="357"/>
      <c r="E766" s="355"/>
      <c r="F766" s="311"/>
    </row>
    <row r="767" spans="1:6" ht="14.25">
      <c r="A767" s="354"/>
      <c r="B767" s="355"/>
      <c r="C767" s="356"/>
      <c r="D767" s="357"/>
      <c r="E767" s="355"/>
      <c r="F767" s="311"/>
    </row>
    <row r="768" spans="1:6" ht="14.25">
      <c r="A768" s="354"/>
      <c r="B768" s="355"/>
      <c r="C768" s="356"/>
      <c r="D768" s="357"/>
      <c r="E768" s="358"/>
      <c r="F768" s="311"/>
    </row>
    <row r="769" spans="1:6" ht="14.25">
      <c r="A769" s="354"/>
      <c r="B769" s="355"/>
      <c r="C769" s="356"/>
      <c r="D769" s="357"/>
      <c r="E769" s="355"/>
      <c r="F769" s="311"/>
    </row>
    <row r="770" spans="1:6" ht="14.25">
      <c r="A770" s="354"/>
      <c r="B770" s="355"/>
      <c r="C770" s="356"/>
      <c r="D770" s="357"/>
      <c r="E770" s="358"/>
      <c r="F770" s="311"/>
    </row>
    <row r="771" spans="1:6" ht="14.25">
      <c r="A771" s="354"/>
      <c r="B771" s="224"/>
      <c r="C771" s="356"/>
      <c r="D771" s="357"/>
      <c r="E771" s="355"/>
      <c r="F771" s="311"/>
    </row>
    <row r="772" spans="1:6" ht="14.25">
      <c r="A772" s="354"/>
      <c r="B772" s="355"/>
      <c r="C772" s="356"/>
      <c r="D772" s="360"/>
      <c r="E772" s="355"/>
      <c r="F772" s="311"/>
    </row>
    <row r="773" spans="1:6" ht="14.25">
      <c r="A773" s="354"/>
      <c r="B773" s="355"/>
      <c r="C773" s="356"/>
      <c r="D773" s="357"/>
      <c r="E773" s="355"/>
      <c r="F773" s="311"/>
    </row>
    <row r="774" spans="1:6" ht="14.25">
      <c r="A774" s="354"/>
      <c r="B774" s="224"/>
      <c r="C774" s="356"/>
      <c r="D774" s="357"/>
      <c r="E774" s="355"/>
      <c r="F774" s="311"/>
    </row>
    <row r="775" spans="1:6" ht="13.15" customHeight="1">
      <c r="A775" s="426"/>
      <c r="B775" s="426"/>
      <c r="C775" s="426"/>
      <c r="D775" s="426"/>
      <c r="E775" s="426"/>
      <c r="F775" s="426"/>
    </row>
    <row r="776" spans="1:6" ht="14.25">
      <c r="A776" s="361"/>
      <c r="B776" s="362"/>
      <c r="C776" s="363"/>
      <c r="D776" s="361"/>
      <c r="E776" s="362"/>
      <c r="F776" s="311"/>
    </row>
    <row r="777" spans="1:6" ht="14.25">
      <c r="A777" s="354"/>
      <c r="B777" s="355"/>
      <c r="C777" s="356"/>
      <c r="D777" s="357"/>
      <c r="E777" s="355"/>
      <c r="F777" s="311"/>
    </row>
    <row r="778" spans="1:6" ht="14.25">
      <c r="A778" s="354"/>
      <c r="B778" s="355"/>
      <c r="C778" s="356"/>
      <c r="D778" s="357"/>
      <c r="E778" s="355"/>
      <c r="F778" s="311"/>
    </row>
    <row r="779" spans="1:6" ht="14.25">
      <c r="A779" s="354"/>
      <c r="B779" s="224"/>
      <c r="C779" s="356"/>
      <c r="D779" s="357"/>
      <c r="E779" s="355"/>
      <c r="F779" s="311"/>
    </row>
    <row r="780" spans="1:6" ht="14.25">
      <c r="A780" s="354"/>
      <c r="B780" s="355"/>
      <c r="C780" s="356"/>
      <c r="D780" s="357"/>
      <c r="E780" s="358"/>
      <c r="F780" s="311"/>
    </row>
    <row r="781" spans="1:6" ht="14.25">
      <c r="A781" s="354"/>
      <c r="B781" s="355"/>
      <c r="C781" s="356"/>
      <c r="D781" s="357"/>
      <c r="E781" s="355"/>
      <c r="F781" s="311"/>
    </row>
    <row r="782" spans="1:6" ht="14.25">
      <c r="A782" s="354"/>
      <c r="B782" s="355"/>
      <c r="C782" s="356"/>
      <c r="D782" s="357"/>
      <c r="E782" s="355"/>
      <c r="F782" s="311"/>
    </row>
    <row r="783" spans="1:6" ht="14.25">
      <c r="A783" s="354"/>
      <c r="B783" s="355"/>
      <c r="C783" s="356"/>
      <c r="D783" s="357"/>
      <c r="E783" s="358"/>
      <c r="F783" s="311"/>
    </row>
    <row r="784" spans="1:6" ht="14.25">
      <c r="A784" s="354"/>
      <c r="B784" s="355"/>
      <c r="C784" s="356"/>
      <c r="D784" s="357"/>
      <c r="E784" s="355"/>
      <c r="F784" s="311"/>
    </row>
    <row r="785" spans="1:6" ht="14.25">
      <c r="A785" s="354"/>
      <c r="B785" s="355"/>
      <c r="C785" s="356"/>
      <c r="D785" s="357"/>
      <c r="E785" s="358"/>
      <c r="F785" s="311"/>
    </row>
    <row r="786" spans="1:6" ht="14.25">
      <c r="A786" s="354"/>
      <c r="B786" s="355"/>
      <c r="C786" s="356"/>
      <c r="D786" s="357"/>
      <c r="E786" s="358"/>
      <c r="F786" s="311"/>
    </row>
    <row r="787" spans="1:6" ht="14.25">
      <c r="A787" s="354"/>
      <c r="B787" s="355"/>
      <c r="C787" s="356"/>
      <c r="D787" s="357"/>
      <c r="E787" s="358"/>
      <c r="F787" s="311"/>
    </row>
    <row r="788" spans="1:6" ht="14.25">
      <c r="A788" s="354"/>
      <c r="B788" s="224"/>
      <c r="C788" s="356"/>
      <c r="D788" s="357"/>
      <c r="E788" s="359"/>
      <c r="F788" s="311"/>
    </row>
    <row r="789" spans="1:6" ht="14.25">
      <c r="A789" s="354"/>
      <c r="B789" s="355"/>
      <c r="C789" s="356"/>
      <c r="D789" s="357"/>
      <c r="E789" s="355"/>
      <c r="F789" s="311"/>
    </row>
    <row r="790" spans="1:6" ht="14.25">
      <c r="A790" s="354"/>
      <c r="B790" s="355"/>
      <c r="C790" s="356"/>
      <c r="D790" s="360"/>
      <c r="E790" s="358"/>
      <c r="F790" s="311"/>
    </row>
    <row r="791" spans="1:6" ht="14.25">
      <c r="A791" s="354"/>
      <c r="B791" s="355"/>
      <c r="C791" s="356"/>
      <c r="D791" s="357"/>
      <c r="E791" s="355"/>
      <c r="F791" s="311"/>
    </row>
    <row r="792" spans="1:6" ht="14.25">
      <c r="A792" s="354"/>
      <c r="B792" s="355"/>
      <c r="C792" s="356"/>
      <c r="D792" s="357"/>
      <c r="E792" s="355"/>
      <c r="F792" s="311"/>
    </row>
    <row r="793" spans="1:6" ht="13.15" customHeight="1">
      <c r="A793" s="426"/>
      <c r="B793" s="426"/>
      <c r="C793" s="426"/>
      <c r="D793" s="426"/>
      <c r="E793" s="426"/>
      <c r="F793" s="426"/>
    </row>
    <row r="794" spans="1:6" ht="14.25">
      <c r="A794" s="361"/>
      <c r="B794" s="362"/>
      <c r="C794" s="363"/>
      <c r="D794" s="361"/>
      <c r="E794" s="362"/>
      <c r="F794" s="311"/>
    </row>
    <row r="795" spans="1:6" ht="14.25">
      <c r="A795" s="354"/>
      <c r="B795" s="355"/>
      <c r="C795" s="356"/>
      <c r="D795" s="357"/>
      <c r="E795" s="358"/>
      <c r="F795" s="311"/>
    </row>
    <row r="796" spans="1:6" ht="14.25">
      <c r="A796" s="354"/>
      <c r="B796" s="355"/>
      <c r="C796" s="356"/>
      <c r="D796" s="357"/>
      <c r="E796" s="358"/>
      <c r="F796" s="311"/>
    </row>
    <row r="797" spans="1:6" ht="14.25">
      <c r="A797" s="354"/>
      <c r="B797" s="355"/>
      <c r="C797" s="356"/>
      <c r="D797" s="357"/>
      <c r="E797" s="355"/>
      <c r="F797" s="311"/>
    </row>
    <row r="798" spans="1:6" ht="14.25">
      <c r="A798" s="354"/>
      <c r="B798" s="355"/>
      <c r="C798" s="356"/>
      <c r="D798" s="360"/>
      <c r="E798" s="358"/>
      <c r="F798" s="311"/>
    </row>
    <row r="799" spans="1:6" ht="14.25">
      <c r="A799" s="354"/>
      <c r="B799" s="355"/>
      <c r="C799" s="356"/>
      <c r="D799" s="357"/>
      <c r="E799" s="358"/>
      <c r="F799" s="311"/>
    </row>
    <row r="800" spans="1:6" ht="14.25">
      <c r="A800" s="354"/>
      <c r="B800" s="355"/>
      <c r="C800" s="356"/>
      <c r="D800" s="357"/>
      <c r="E800" s="358"/>
      <c r="F800" s="311"/>
    </row>
    <row r="801" spans="1:6" ht="14.25">
      <c r="A801" s="354"/>
      <c r="B801" s="355"/>
      <c r="C801" s="356"/>
      <c r="D801" s="360"/>
      <c r="E801" s="358"/>
      <c r="F801" s="311"/>
    </row>
    <row r="802" spans="1:6" ht="14.25">
      <c r="A802" s="354"/>
      <c r="B802" s="355"/>
      <c r="C802" s="356"/>
      <c r="D802" s="360"/>
      <c r="E802" s="358"/>
      <c r="F802" s="311"/>
    </row>
    <row r="803" spans="1:6" ht="14.25">
      <c r="A803" s="354"/>
      <c r="B803" s="355"/>
      <c r="C803" s="356"/>
      <c r="D803" s="357"/>
      <c r="E803" s="358"/>
      <c r="F803" s="311"/>
    </row>
    <row r="804" spans="1:6" ht="14.25">
      <c r="A804" s="354"/>
      <c r="B804" s="355"/>
      <c r="C804" s="356"/>
      <c r="D804" s="357"/>
      <c r="E804" s="355"/>
      <c r="F804" s="311"/>
    </row>
    <row r="805" spans="1:6" ht="14.25">
      <c r="A805" s="354"/>
      <c r="B805" s="224"/>
      <c r="C805" s="356"/>
      <c r="D805" s="360"/>
      <c r="E805" s="355"/>
      <c r="F805" s="311"/>
    </row>
    <row r="806" spans="1:6" ht="14.25">
      <c r="A806" s="354"/>
      <c r="B806" s="355"/>
      <c r="C806" s="356"/>
      <c r="D806" s="357"/>
      <c r="E806" s="358"/>
      <c r="F806" s="311"/>
    </row>
    <row r="807" spans="1:6" ht="14.25">
      <c r="A807" s="354"/>
      <c r="B807" s="224"/>
      <c r="C807" s="356"/>
      <c r="D807" s="360"/>
      <c r="E807" s="359"/>
      <c r="F807" s="311"/>
    </row>
    <row r="808" spans="1:6" ht="14.25">
      <c r="A808" s="354"/>
      <c r="B808" s="355"/>
      <c r="C808" s="356"/>
      <c r="D808" s="360"/>
      <c r="E808" s="358"/>
      <c r="F808" s="311"/>
    </row>
    <row r="809" spans="1:6" ht="14.25">
      <c r="A809" s="354"/>
      <c r="B809" s="355"/>
      <c r="C809" s="356"/>
      <c r="D809" s="360"/>
      <c r="E809" s="358"/>
      <c r="F809" s="311"/>
    </row>
    <row r="810" spans="1:6" ht="14.25">
      <c r="A810" s="354"/>
      <c r="B810" s="355"/>
      <c r="C810" s="356"/>
      <c r="D810" s="360"/>
      <c r="E810" s="358"/>
      <c r="F810" s="311"/>
    </row>
    <row r="811" spans="1:6" ht="14.25">
      <c r="A811" s="354"/>
      <c r="B811" s="355"/>
      <c r="C811" s="356"/>
      <c r="D811" s="357"/>
      <c r="E811" s="355"/>
      <c r="F811" s="311"/>
    </row>
    <row r="812" spans="1:6" ht="14.25">
      <c r="A812" s="354"/>
      <c r="B812" s="355"/>
      <c r="C812" s="356"/>
      <c r="D812" s="357"/>
      <c r="E812" s="355"/>
      <c r="F812" s="311"/>
    </row>
    <row r="813" spans="1:6" ht="14.25">
      <c r="A813" s="354"/>
      <c r="B813" s="355"/>
      <c r="C813" s="356"/>
      <c r="D813" s="357"/>
      <c r="E813" s="355"/>
      <c r="F813" s="311"/>
    </row>
    <row r="814" spans="1:6" ht="14.25">
      <c r="A814" s="354"/>
      <c r="B814" s="355"/>
      <c r="C814" s="356"/>
      <c r="D814" s="357"/>
      <c r="E814" s="358"/>
      <c r="F814" s="311"/>
    </row>
    <row r="815" spans="1:6" ht="14.25">
      <c r="A815" s="354"/>
      <c r="B815" s="355"/>
      <c r="C815" s="356"/>
      <c r="D815" s="357"/>
      <c r="E815" s="358"/>
      <c r="F815" s="311"/>
    </row>
    <row r="816" spans="1:6" ht="14.25">
      <c r="A816" s="354"/>
      <c r="B816" s="355"/>
      <c r="C816" s="356"/>
      <c r="D816" s="357"/>
      <c r="E816" s="355"/>
      <c r="F816" s="311"/>
    </row>
    <row r="817" spans="1:6" ht="14.25">
      <c r="A817" s="354"/>
      <c r="B817" s="355"/>
      <c r="C817" s="356"/>
      <c r="D817" s="357"/>
      <c r="E817" s="355"/>
      <c r="F817" s="311"/>
    </row>
    <row r="818" spans="1:6" ht="14.25">
      <c r="A818" s="354"/>
      <c r="B818" s="355"/>
      <c r="C818" s="356"/>
      <c r="D818" s="357"/>
      <c r="E818" s="355"/>
      <c r="F818" s="311"/>
    </row>
    <row r="819" spans="1:6" ht="14.25">
      <c r="A819" s="354"/>
      <c r="B819" s="355"/>
      <c r="C819" s="356"/>
      <c r="D819" s="357"/>
      <c r="E819" s="355"/>
      <c r="F819" s="311"/>
    </row>
    <row r="820" spans="1:6" ht="14.25">
      <c r="A820" s="354"/>
      <c r="B820" s="355"/>
      <c r="C820" s="356"/>
      <c r="D820" s="357"/>
      <c r="E820" s="358"/>
      <c r="F820" s="311"/>
    </row>
    <row r="821" spans="1:6" ht="14.25">
      <c r="A821" s="354"/>
      <c r="B821" s="355"/>
      <c r="C821" s="356"/>
      <c r="D821" s="357"/>
      <c r="E821" s="358"/>
      <c r="F821" s="311"/>
    </row>
    <row r="822" spans="1:6" ht="14.25">
      <c r="A822" s="354"/>
      <c r="B822" s="224"/>
      <c r="C822" s="356"/>
      <c r="D822" s="357"/>
      <c r="E822" s="359"/>
      <c r="F822" s="311"/>
    </row>
    <row r="823" spans="1:6" ht="14.25">
      <c r="A823" s="354"/>
      <c r="B823" s="355"/>
      <c r="C823" s="356"/>
      <c r="D823" s="357"/>
      <c r="E823" s="358"/>
      <c r="F823" s="311"/>
    </row>
    <row r="824" spans="1:6" ht="14.25">
      <c r="A824" s="354"/>
      <c r="B824" s="355"/>
      <c r="C824" s="356"/>
      <c r="D824" s="357"/>
      <c r="E824" s="355"/>
      <c r="F824" s="311"/>
    </row>
    <row r="825" spans="1:6" ht="14.25">
      <c r="A825" s="354"/>
      <c r="B825" s="224"/>
      <c r="C825" s="356"/>
      <c r="D825" s="357"/>
      <c r="E825" s="359"/>
      <c r="F825" s="311"/>
    </row>
    <row r="826" spans="1:6" ht="14.25">
      <c r="A826" s="354"/>
      <c r="B826" s="355"/>
      <c r="C826" s="356"/>
      <c r="D826" s="357"/>
      <c r="E826" s="358"/>
      <c r="F826" s="311"/>
    </row>
    <row r="827" spans="1:6" ht="14.25">
      <c r="A827" s="354"/>
      <c r="B827" s="355"/>
      <c r="C827" s="356"/>
      <c r="D827" s="357"/>
      <c r="E827" s="358"/>
      <c r="F827" s="311"/>
    </row>
    <row r="828" spans="1:6" ht="14.25">
      <c r="A828" s="354"/>
      <c r="B828" s="355"/>
      <c r="C828" s="356"/>
      <c r="D828" s="357"/>
      <c r="E828" s="358"/>
      <c r="F828" s="311"/>
    </row>
    <row r="829" spans="1:6" ht="14.25">
      <c r="A829" s="354"/>
      <c r="B829" s="355"/>
      <c r="C829" s="356"/>
      <c r="D829" s="357"/>
      <c r="E829" s="358"/>
      <c r="F829" s="311"/>
    </row>
    <row r="830" spans="1:6" ht="14.25">
      <c r="A830" s="354"/>
      <c r="B830" s="355"/>
      <c r="C830" s="356"/>
      <c r="D830" s="357"/>
      <c r="E830" s="355"/>
      <c r="F830" s="311"/>
    </row>
    <row r="831" spans="1:6" ht="13.15" customHeight="1">
      <c r="A831" s="426"/>
      <c r="B831" s="426"/>
      <c r="C831" s="426"/>
      <c r="D831" s="426"/>
      <c r="E831" s="426"/>
      <c r="F831" s="426"/>
    </row>
    <row r="832" spans="1:6" ht="14.25">
      <c r="A832" s="361"/>
      <c r="B832" s="362"/>
      <c r="C832" s="363"/>
      <c r="D832" s="361"/>
      <c r="E832" s="362"/>
      <c r="F832" s="311"/>
    </row>
    <row r="833" spans="1:6" ht="14.25">
      <c r="A833" s="354"/>
      <c r="B833" s="224"/>
      <c r="C833" s="356"/>
      <c r="D833" s="360"/>
      <c r="E833" s="359"/>
      <c r="F833" s="311"/>
    </row>
    <row r="834" spans="1:6" ht="14.25">
      <c r="A834" s="354"/>
      <c r="B834" s="355"/>
      <c r="C834" s="356"/>
      <c r="D834" s="360"/>
      <c r="E834" s="358"/>
      <c r="F834" s="311"/>
    </row>
    <row r="835" spans="1:6" ht="14.25">
      <c r="A835" s="354"/>
      <c r="B835" s="355"/>
      <c r="C835" s="356"/>
      <c r="D835" s="357"/>
      <c r="E835" s="358"/>
    </row>
    <row r="836" spans="1:6" ht="14.25">
      <c r="A836" s="354"/>
      <c r="B836" s="355"/>
      <c r="C836" s="356"/>
      <c r="D836" s="357"/>
      <c r="E836" s="358"/>
    </row>
    <row r="837" spans="1:6" ht="14.25">
      <c r="A837" s="354"/>
      <c r="B837" s="355"/>
      <c r="C837" s="356"/>
      <c r="D837" s="357"/>
      <c r="E837" s="358"/>
    </row>
    <row r="838" spans="1:6">
      <c r="A838" s="354"/>
      <c r="B838" s="355"/>
      <c r="C838" s="356"/>
      <c r="D838" s="360"/>
      <c r="E838" s="355"/>
    </row>
    <row r="839" spans="1:6">
      <c r="A839" s="354"/>
      <c r="B839" s="355"/>
      <c r="C839" s="356"/>
      <c r="D839" s="360"/>
      <c r="E839" s="355"/>
    </row>
    <row r="840" spans="1:6" ht="14.25">
      <c r="A840" s="354"/>
      <c r="B840" s="355"/>
      <c r="C840" s="356"/>
      <c r="D840" s="357"/>
      <c r="E840" s="358"/>
    </row>
    <row r="841" spans="1:6" ht="14.25">
      <c r="A841" s="354"/>
      <c r="B841" s="355"/>
      <c r="C841" s="356"/>
      <c r="D841" s="357"/>
      <c r="E841" s="358"/>
    </row>
    <row r="842" spans="1:6">
      <c r="A842" s="354"/>
      <c r="B842" s="355"/>
      <c r="C842" s="356"/>
      <c r="D842" s="357"/>
      <c r="E842" s="355"/>
    </row>
    <row r="843" spans="1:6">
      <c r="A843" s="354"/>
      <c r="B843" s="355"/>
      <c r="C843" s="356"/>
      <c r="D843" s="357"/>
      <c r="E843" s="355"/>
    </row>
    <row r="844" spans="1:6" ht="14.25">
      <c r="A844" s="354"/>
      <c r="B844" s="224"/>
      <c r="C844" s="356"/>
      <c r="D844" s="357"/>
      <c r="E844" s="355"/>
    </row>
    <row r="845" spans="1:6" ht="14.25">
      <c r="A845" s="354"/>
      <c r="B845" s="355"/>
      <c r="C845" s="356"/>
      <c r="D845" s="357"/>
      <c r="E845" s="358"/>
    </row>
    <row r="846" spans="1:6" ht="14.25">
      <c r="A846" s="354"/>
      <c r="B846" s="355"/>
      <c r="C846" s="356"/>
      <c r="D846" s="357"/>
      <c r="E846" s="358"/>
    </row>
    <row r="847" spans="1:6" ht="14.25">
      <c r="A847" s="354"/>
      <c r="B847" s="355"/>
      <c r="C847" s="356"/>
      <c r="D847" s="357"/>
      <c r="E847" s="358"/>
    </row>
    <row r="848" spans="1:6">
      <c r="A848" s="354"/>
      <c r="B848" s="355"/>
      <c r="C848" s="356"/>
      <c r="D848" s="357"/>
      <c r="E848" s="355"/>
    </row>
    <row r="849" spans="1:5" ht="14.25">
      <c r="A849" s="354"/>
      <c r="B849" s="224"/>
      <c r="C849" s="356"/>
      <c r="D849" s="357"/>
      <c r="E849" s="359"/>
    </row>
    <row r="850" spans="1:5" ht="14.25">
      <c r="A850" s="354"/>
      <c r="B850" s="355"/>
      <c r="C850" s="356"/>
      <c r="D850" s="357"/>
      <c r="E850" s="358"/>
    </row>
    <row r="851" spans="1:5" ht="14.25">
      <c r="A851" s="354"/>
      <c r="B851" s="355"/>
      <c r="C851" s="356"/>
      <c r="D851" s="357"/>
      <c r="E851" s="358"/>
    </row>
    <row r="852" spans="1:5" ht="14.25">
      <c r="A852" s="354"/>
      <c r="B852" s="355"/>
      <c r="C852" s="356"/>
      <c r="D852" s="357"/>
      <c r="E852" s="358"/>
    </row>
    <row r="853" spans="1:5">
      <c r="A853" s="354"/>
      <c r="B853" s="355"/>
      <c r="C853" s="356"/>
      <c r="D853" s="357"/>
      <c r="E853" s="355"/>
    </row>
    <row r="854" spans="1:5">
      <c r="A854" s="354"/>
      <c r="B854" s="355"/>
      <c r="C854" s="356"/>
      <c r="D854" s="357"/>
      <c r="E854" s="355"/>
    </row>
    <row r="855" spans="1:5" ht="14.25">
      <c r="A855" s="354"/>
      <c r="B855" s="355"/>
      <c r="C855" s="356"/>
      <c r="D855" s="357"/>
      <c r="E855" s="358"/>
    </row>
    <row r="856" spans="1:5">
      <c r="A856" s="354"/>
      <c r="B856" s="355"/>
      <c r="C856" s="356"/>
      <c r="D856" s="357"/>
      <c r="E856" s="355"/>
    </row>
    <row r="857" spans="1:5">
      <c r="A857" s="354"/>
      <c r="B857" s="355"/>
      <c r="C857" s="356"/>
      <c r="D857" s="357"/>
      <c r="E857" s="355"/>
    </row>
    <row r="858" spans="1:5">
      <c r="A858" s="354"/>
      <c r="B858" s="355"/>
      <c r="C858" s="356"/>
      <c r="D858" s="357"/>
      <c r="E858" s="355"/>
    </row>
    <row r="859" spans="1:5">
      <c r="A859" s="354"/>
      <c r="B859" s="355"/>
      <c r="C859" s="356"/>
      <c r="D859" s="357"/>
      <c r="E859" s="355"/>
    </row>
    <row r="860" spans="1:5">
      <c r="A860" s="354"/>
      <c r="B860" s="355"/>
      <c r="C860" s="356"/>
      <c r="D860" s="357"/>
      <c r="E860" s="355"/>
    </row>
    <row r="861" spans="1:5" ht="14.25">
      <c r="A861" s="354"/>
      <c r="B861" s="355"/>
      <c r="C861" s="356"/>
      <c r="D861" s="357"/>
      <c r="E861" s="358"/>
    </row>
    <row r="862" spans="1:5" ht="14.25">
      <c r="A862" s="354"/>
      <c r="B862" s="355"/>
      <c r="C862" s="356"/>
      <c r="D862" s="357"/>
      <c r="E862" s="358"/>
    </row>
    <row r="863" spans="1:5" ht="14.25">
      <c r="A863" s="354"/>
      <c r="B863" s="355"/>
      <c r="C863" s="356"/>
      <c r="D863" s="357"/>
      <c r="E863" s="358"/>
    </row>
    <row r="864" spans="1:5" ht="14.25">
      <c r="A864" s="354"/>
      <c r="B864" s="224"/>
      <c r="C864" s="356"/>
      <c r="D864" s="357"/>
      <c r="E864" s="359"/>
    </row>
    <row r="865" spans="1:5" ht="14.25">
      <c r="A865" s="354"/>
      <c r="B865" s="355"/>
      <c r="C865" s="356"/>
      <c r="D865" s="357"/>
      <c r="E865" s="358"/>
    </row>
    <row r="866" spans="1:5">
      <c r="A866" s="354"/>
      <c r="B866" s="355"/>
      <c r="C866" s="356"/>
      <c r="D866" s="357"/>
      <c r="E866" s="355"/>
    </row>
    <row r="867" spans="1:5">
      <c r="A867" s="354"/>
      <c r="B867" s="355"/>
      <c r="C867" s="356"/>
      <c r="D867" s="357"/>
      <c r="E867" s="355"/>
    </row>
    <row r="868" spans="1:5">
      <c r="A868" s="354"/>
      <c r="B868" s="355"/>
      <c r="C868" s="356"/>
      <c r="D868" s="357"/>
      <c r="E868" s="355"/>
    </row>
    <row r="869" spans="1:5">
      <c r="A869" s="354"/>
      <c r="B869" s="355"/>
      <c r="C869" s="356"/>
      <c r="D869" s="357"/>
      <c r="E869" s="355"/>
    </row>
    <row r="870" spans="1:5" ht="14.25">
      <c r="A870" s="354"/>
      <c r="B870" s="355"/>
      <c r="C870" s="356"/>
      <c r="D870" s="357"/>
      <c r="E870" s="358"/>
    </row>
    <row r="871" spans="1:5">
      <c r="A871" s="354"/>
      <c r="B871" s="355"/>
      <c r="C871" s="356"/>
      <c r="D871" s="357"/>
      <c r="E871" s="355"/>
    </row>
    <row r="872" spans="1:5" ht="14.25">
      <c r="A872" s="354"/>
      <c r="B872" s="355"/>
      <c r="C872" s="356"/>
      <c r="D872" s="357"/>
      <c r="E872" s="358"/>
    </row>
    <row r="873" spans="1:5" ht="14.25">
      <c r="A873" s="354"/>
      <c r="B873" s="355"/>
      <c r="C873" s="356"/>
      <c r="D873" s="357"/>
      <c r="E873" s="358"/>
    </row>
    <row r="874" spans="1:5">
      <c r="A874" s="354"/>
      <c r="B874" s="355"/>
      <c r="C874" s="356"/>
      <c r="D874" s="357"/>
      <c r="E874" s="355"/>
    </row>
    <row r="875" spans="1:5">
      <c r="A875" s="354"/>
      <c r="B875" s="355"/>
      <c r="C875" s="356"/>
      <c r="D875" s="357"/>
      <c r="E875" s="355"/>
    </row>
    <row r="876" spans="1:5" ht="14.25">
      <c r="A876" s="354"/>
      <c r="B876" s="224"/>
      <c r="C876" s="356"/>
      <c r="D876" s="357"/>
      <c r="E876" s="355"/>
    </row>
    <row r="877" spans="1:5">
      <c r="A877" s="354"/>
      <c r="B877" s="355"/>
      <c r="C877" s="356"/>
      <c r="D877" s="357"/>
      <c r="E877" s="355"/>
    </row>
    <row r="878" spans="1:5">
      <c r="A878" s="354"/>
      <c r="B878" s="355"/>
      <c r="C878" s="356"/>
      <c r="D878" s="357"/>
      <c r="E878" s="355"/>
    </row>
    <row r="879" spans="1:5">
      <c r="A879" s="354"/>
      <c r="B879" s="355"/>
      <c r="C879" s="356"/>
      <c r="D879" s="357"/>
      <c r="E879" s="355"/>
    </row>
    <row r="880" spans="1:5">
      <c r="A880" s="354"/>
      <c r="B880" s="355"/>
      <c r="C880" s="356"/>
      <c r="D880" s="357"/>
      <c r="E880" s="355"/>
    </row>
    <row r="881" spans="1:5" ht="14.25">
      <c r="A881" s="354"/>
      <c r="B881" s="355"/>
      <c r="C881" s="356"/>
      <c r="D881" s="357"/>
      <c r="E881" s="358"/>
    </row>
    <row r="882" spans="1:5">
      <c r="A882" s="354"/>
      <c r="B882" s="355"/>
      <c r="C882" s="356"/>
      <c r="D882" s="357"/>
      <c r="E882" s="355"/>
    </row>
    <row r="883" spans="1:5">
      <c r="A883" s="354"/>
      <c r="B883" s="355"/>
      <c r="C883" s="356"/>
      <c r="D883" s="357"/>
      <c r="E883" s="355"/>
    </row>
    <row r="884" spans="1:5">
      <c r="A884" s="354"/>
      <c r="B884" s="355"/>
      <c r="C884" s="356"/>
      <c r="D884" s="357"/>
      <c r="E884" s="355"/>
    </row>
    <row r="885" spans="1:5">
      <c r="A885" s="354"/>
      <c r="B885" s="355"/>
      <c r="C885" s="356"/>
      <c r="D885" s="357"/>
      <c r="E885" s="355"/>
    </row>
    <row r="886" spans="1:5">
      <c r="A886" s="354"/>
      <c r="B886" s="355"/>
      <c r="C886" s="356"/>
      <c r="D886" s="357"/>
      <c r="E886" s="355"/>
    </row>
    <row r="887" spans="1:5">
      <c r="A887" s="354"/>
      <c r="B887" s="355"/>
      <c r="C887" s="356"/>
      <c r="D887" s="357"/>
      <c r="E887" s="355"/>
    </row>
    <row r="888" spans="1:5">
      <c r="A888" s="354"/>
      <c r="B888" s="355"/>
      <c r="C888" s="356"/>
      <c r="D888" s="360"/>
      <c r="E888" s="355"/>
    </row>
    <row r="889" spans="1:5">
      <c r="A889" s="354"/>
      <c r="B889" s="355"/>
      <c r="C889" s="356"/>
      <c r="D889" s="360"/>
      <c r="E889" s="355"/>
    </row>
    <row r="890" spans="1:5">
      <c r="A890" s="354"/>
      <c r="B890" s="355"/>
      <c r="C890" s="356"/>
      <c r="D890" s="357"/>
      <c r="E890" s="355"/>
    </row>
    <row r="891" spans="1:5" ht="14.25">
      <c r="A891" s="354"/>
      <c r="B891" s="224"/>
      <c r="C891" s="356"/>
      <c r="D891" s="357"/>
      <c r="E891" s="355"/>
    </row>
    <row r="892" spans="1:5" ht="14.25">
      <c r="A892" s="354"/>
      <c r="B892" s="355"/>
      <c r="C892" s="356"/>
      <c r="D892" s="357"/>
      <c r="E892" s="358"/>
    </row>
    <row r="893" spans="1:5">
      <c r="A893" s="354"/>
      <c r="B893" s="355"/>
      <c r="C893" s="356"/>
      <c r="D893" s="357"/>
      <c r="E893" s="355"/>
    </row>
    <row r="894" spans="1:5">
      <c r="A894" s="354"/>
      <c r="B894" s="355"/>
      <c r="C894" s="356"/>
      <c r="D894" s="357"/>
      <c r="E894" s="355"/>
    </row>
    <row r="895" spans="1:5">
      <c r="A895" s="354"/>
      <c r="B895" s="355"/>
      <c r="C895" s="356"/>
      <c r="D895" s="357"/>
      <c r="E895" s="355"/>
    </row>
    <row r="896" spans="1:5" ht="14.25">
      <c r="A896" s="354"/>
      <c r="B896" s="355"/>
      <c r="C896" s="356"/>
      <c r="D896" s="357"/>
      <c r="E896" s="358"/>
    </row>
    <row r="897" spans="1:6" ht="14.25">
      <c r="A897" s="354"/>
      <c r="B897" s="224"/>
      <c r="C897" s="356"/>
      <c r="D897" s="357"/>
      <c r="E897" s="359"/>
    </row>
    <row r="898" spans="1:6" ht="14.25">
      <c r="A898" s="354"/>
      <c r="B898" s="224"/>
      <c r="C898" s="356"/>
      <c r="D898" s="357"/>
      <c r="E898" s="359"/>
    </row>
    <row r="899" spans="1:6" ht="14.25">
      <c r="A899" s="354"/>
      <c r="B899" s="355"/>
      <c r="C899" s="356"/>
      <c r="D899" s="357"/>
      <c r="E899" s="358"/>
      <c r="F899" s="311"/>
    </row>
    <row r="900" spans="1:6" ht="14.25">
      <c r="A900" s="354"/>
      <c r="B900" s="355"/>
      <c r="C900" s="356"/>
      <c r="D900" s="357"/>
      <c r="E900" s="355"/>
      <c r="F900" s="311"/>
    </row>
    <row r="901" spans="1:6" ht="14.25">
      <c r="A901" s="354"/>
      <c r="B901" s="355"/>
      <c r="C901" s="356"/>
      <c r="D901" s="357"/>
      <c r="E901" s="355"/>
      <c r="F901" s="311"/>
    </row>
    <row r="902" spans="1:6" ht="14.25">
      <c r="A902" s="354"/>
      <c r="B902" s="355"/>
      <c r="C902" s="356"/>
      <c r="D902" s="357"/>
      <c r="E902" s="355"/>
      <c r="F902" s="311"/>
    </row>
    <row r="903" spans="1:6" ht="14.25">
      <c r="A903" s="354"/>
      <c r="B903" s="355"/>
      <c r="C903" s="356"/>
      <c r="D903" s="357"/>
      <c r="E903" s="355"/>
      <c r="F903" s="311"/>
    </row>
    <row r="904" spans="1:6" ht="14.25">
      <c r="A904" s="354"/>
      <c r="B904" s="355"/>
      <c r="C904" s="356"/>
      <c r="D904" s="357"/>
      <c r="E904" s="358"/>
      <c r="F904" s="311"/>
    </row>
    <row r="905" spans="1:6" ht="14.25">
      <c r="A905" s="354"/>
      <c r="B905" s="355"/>
      <c r="C905" s="356"/>
      <c r="D905" s="357"/>
      <c r="E905" s="355"/>
      <c r="F905" s="311"/>
    </row>
    <row r="906" spans="1:6" ht="14.25">
      <c r="A906" s="354"/>
      <c r="B906" s="355"/>
      <c r="C906" s="356"/>
      <c r="D906" s="357"/>
      <c r="E906" s="355"/>
      <c r="F906" s="311"/>
    </row>
    <row r="907" spans="1:6" ht="14.25">
      <c r="A907" s="354"/>
      <c r="B907" s="355"/>
      <c r="C907" s="356"/>
      <c r="D907" s="357"/>
      <c r="E907" s="355"/>
      <c r="F907" s="311"/>
    </row>
    <row r="908" spans="1:6" ht="14.25">
      <c r="A908" s="354"/>
      <c r="B908" s="355"/>
      <c r="C908" s="356"/>
      <c r="D908" s="357"/>
      <c r="E908" s="358"/>
      <c r="F908" s="311"/>
    </row>
    <row r="909" spans="1:6" ht="13.15" customHeight="1">
      <c r="A909" s="426"/>
      <c r="B909" s="426"/>
      <c r="C909" s="426"/>
      <c r="D909" s="426"/>
      <c r="E909" s="426"/>
      <c r="F909" s="426"/>
    </row>
    <row r="910" spans="1:6" ht="14.25">
      <c r="A910" s="361"/>
      <c r="B910" s="362"/>
      <c r="C910" s="363"/>
      <c r="D910" s="361"/>
      <c r="E910" s="362"/>
      <c r="F910" s="311"/>
    </row>
    <row r="911" spans="1:6" ht="14.25">
      <c r="A911" s="354"/>
      <c r="B911" s="355"/>
      <c r="C911" s="356"/>
      <c r="D911" s="360"/>
      <c r="E911" s="358"/>
      <c r="F911" s="311"/>
    </row>
    <row r="912" spans="1:6" ht="13.15" customHeight="1">
      <c r="A912" s="426"/>
      <c r="B912" s="426"/>
      <c r="C912" s="426"/>
      <c r="D912" s="426"/>
      <c r="E912" s="426"/>
      <c r="F912" s="426"/>
    </row>
    <row r="913" spans="1:6" ht="14.25">
      <c r="A913" s="361"/>
      <c r="B913" s="362"/>
      <c r="C913" s="363"/>
      <c r="D913" s="361"/>
      <c r="E913" s="362"/>
      <c r="F913" s="311"/>
    </row>
    <row r="914" spans="1:6" ht="14.25">
      <c r="A914" s="354"/>
      <c r="B914" s="355"/>
      <c r="C914" s="356"/>
      <c r="D914" s="357"/>
      <c r="E914" s="358"/>
      <c r="F914" s="311"/>
    </row>
    <row r="915" spans="1:6" ht="14.25">
      <c r="A915" s="354"/>
      <c r="B915" s="224"/>
      <c r="C915" s="356"/>
      <c r="D915" s="360"/>
      <c r="E915" s="359"/>
      <c r="F915" s="311"/>
    </row>
    <row r="916" spans="1:6" ht="14.25">
      <c r="A916" s="354"/>
      <c r="B916" s="355"/>
      <c r="C916" s="356"/>
      <c r="D916" s="357"/>
      <c r="E916" s="355"/>
      <c r="F916" s="311"/>
    </row>
    <row r="917" spans="1:6" ht="14.25">
      <c r="A917" s="354"/>
      <c r="B917" s="355"/>
      <c r="C917" s="356"/>
      <c r="D917" s="357"/>
      <c r="E917" s="355"/>
      <c r="F917" s="311"/>
    </row>
    <row r="918" spans="1:6" ht="14.25">
      <c r="A918" s="354"/>
      <c r="B918" s="355"/>
      <c r="C918" s="356"/>
      <c r="D918" s="357"/>
      <c r="E918" s="358"/>
      <c r="F918" s="311"/>
    </row>
    <row r="919" spans="1:6" ht="14.25">
      <c r="A919" s="354"/>
      <c r="B919" s="355"/>
      <c r="C919" s="356"/>
      <c r="D919" s="357"/>
      <c r="E919" s="355"/>
      <c r="F919" s="311"/>
    </row>
    <row r="920" spans="1:6" ht="14.25">
      <c r="A920" s="354"/>
      <c r="B920" s="224"/>
      <c r="C920" s="356"/>
      <c r="D920" s="357"/>
      <c r="E920" s="355"/>
      <c r="F920" s="311"/>
    </row>
    <row r="921" spans="1:6" ht="14.25">
      <c r="A921" s="354"/>
      <c r="B921" s="224"/>
      <c r="C921" s="356"/>
      <c r="D921" s="360"/>
      <c r="E921" s="355"/>
      <c r="F921" s="311"/>
    </row>
    <row r="922" spans="1:6" ht="14.25">
      <c r="A922" s="354"/>
      <c r="B922" s="224"/>
      <c r="C922" s="356"/>
      <c r="D922" s="360"/>
      <c r="E922" s="355"/>
      <c r="F922" s="311"/>
    </row>
    <row r="923" spans="1:6" ht="14.25">
      <c r="A923" s="354"/>
      <c r="B923" s="355"/>
      <c r="C923" s="356"/>
      <c r="D923" s="357"/>
      <c r="E923" s="358"/>
      <c r="F923" s="311"/>
    </row>
    <row r="924" spans="1:6" ht="14.25">
      <c r="A924" s="354"/>
      <c r="B924" s="224"/>
      <c r="C924" s="356"/>
      <c r="D924" s="360"/>
      <c r="E924" s="355"/>
      <c r="F924" s="311"/>
    </row>
    <row r="925" spans="1:6" ht="14.25">
      <c r="A925" s="354"/>
      <c r="B925" s="224"/>
      <c r="C925" s="356"/>
      <c r="D925" s="360"/>
      <c r="E925" s="355"/>
      <c r="F925" s="311"/>
    </row>
    <row r="926" spans="1:6" ht="14.25">
      <c r="A926" s="354"/>
      <c r="B926" s="355"/>
      <c r="C926" s="356"/>
      <c r="D926" s="357"/>
      <c r="E926" s="355"/>
      <c r="F926" s="311"/>
    </row>
    <row r="927" spans="1:6" ht="14.25">
      <c r="A927" s="354"/>
      <c r="B927" s="224"/>
      <c r="C927" s="356"/>
      <c r="D927" s="357"/>
      <c r="E927" s="355"/>
      <c r="F927" s="311"/>
    </row>
    <row r="928" spans="1:6" ht="14.25">
      <c r="A928" s="354"/>
      <c r="B928" s="355"/>
      <c r="C928" s="356"/>
      <c r="D928" s="357"/>
      <c r="E928" s="358"/>
      <c r="F928" s="311"/>
    </row>
    <row r="929" spans="1:6" ht="14.25">
      <c r="A929" s="354"/>
      <c r="B929" s="355"/>
      <c r="C929" s="356"/>
      <c r="D929" s="357"/>
      <c r="E929" s="358"/>
      <c r="F929" s="311"/>
    </row>
    <row r="930" spans="1:6" ht="14.25">
      <c r="A930" s="354"/>
      <c r="B930" s="224"/>
      <c r="C930" s="356"/>
      <c r="D930" s="357"/>
      <c r="E930" s="359"/>
      <c r="F930" s="311"/>
    </row>
    <row r="931" spans="1:6" ht="14.25">
      <c r="A931" s="354"/>
      <c r="B931" s="224"/>
      <c r="C931" s="356"/>
      <c r="D931" s="357"/>
      <c r="E931" s="359"/>
      <c r="F931" s="311"/>
    </row>
    <row r="932" spans="1:6" ht="13.15" customHeight="1">
      <c r="A932" s="426"/>
      <c r="B932" s="426"/>
      <c r="C932" s="426"/>
      <c r="D932" s="426"/>
      <c r="E932" s="426"/>
      <c r="F932" s="426"/>
    </row>
    <row r="933" spans="1:6" ht="14.25">
      <c r="A933" s="361"/>
      <c r="B933" s="362"/>
      <c r="C933" s="363"/>
      <c r="D933" s="361"/>
      <c r="E933" s="362"/>
      <c r="F933" s="311"/>
    </row>
    <row r="934" spans="1:6" ht="14.25">
      <c r="A934" s="354"/>
      <c r="B934" s="224"/>
      <c r="C934" s="356"/>
      <c r="D934" s="360"/>
      <c r="E934" s="359"/>
      <c r="F934" s="311"/>
    </row>
    <row r="935" spans="1:6" ht="14.25">
      <c r="A935" s="354"/>
      <c r="B935" s="355"/>
      <c r="C935" s="356"/>
      <c r="D935" s="357"/>
      <c r="E935" s="358"/>
      <c r="F935" s="311"/>
    </row>
    <row r="936" spans="1:6" ht="14.25">
      <c r="A936" s="354"/>
      <c r="B936" s="355"/>
      <c r="C936" s="356"/>
      <c r="D936" s="357"/>
      <c r="E936" s="358"/>
      <c r="F936" s="311"/>
    </row>
    <row r="937" spans="1:6" ht="13.15" customHeight="1">
      <c r="A937" s="426"/>
      <c r="B937" s="426"/>
      <c r="C937" s="426"/>
      <c r="D937" s="426"/>
      <c r="E937" s="426"/>
      <c r="F937" s="426"/>
    </row>
    <row r="938" spans="1:6" ht="14.25">
      <c r="A938" s="361"/>
      <c r="B938" s="362"/>
      <c r="C938" s="363"/>
      <c r="D938" s="361"/>
      <c r="E938" s="362"/>
      <c r="F938" s="311"/>
    </row>
    <row r="939" spans="1:6" ht="14.25">
      <c r="A939" s="354"/>
      <c r="B939" s="224"/>
      <c r="C939" s="356"/>
      <c r="D939" s="357"/>
      <c r="E939" s="359"/>
      <c r="F939" s="311"/>
    </row>
    <row r="940" spans="1:6" ht="14.25">
      <c r="A940" s="354"/>
      <c r="B940" s="355"/>
      <c r="C940" s="356"/>
      <c r="D940" s="360"/>
      <c r="E940" s="355"/>
      <c r="F940" s="311"/>
    </row>
    <row r="941" spans="1:6" ht="14.25">
      <c r="A941" s="354"/>
      <c r="B941" s="355"/>
      <c r="C941" s="356"/>
      <c r="D941" s="360"/>
      <c r="E941" s="355"/>
      <c r="F941" s="311"/>
    </row>
    <row r="942" spans="1:6" ht="14.25">
      <c r="A942" s="354"/>
      <c r="B942" s="224"/>
      <c r="C942" s="356"/>
      <c r="D942" s="357"/>
      <c r="E942" s="355"/>
      <c r="F942" s="311"/>
    </row>
    <row r="943" spans="1:6" ht="14.25">
      <c r="A943" s="354"/>
      <c r="B943" s="224"/>
      <c r="C943" s="356"/>
      <c r="D943" s="357"/>
      <c r="E943" s="359"/>
      <c r="F943" s="311"/>
    </row>
    <row r="944" spans="1:6" ht="14.25">
      <c r="A944" s="354"/>
      <c r="B944" s="355"/>
      <c r="C944" s="356"/>
      <c r="D944" s="357"/>
      <c r="E944" s="355"/>
      <c r="F944" s="311"/>
    </row>
    <row r="945" spans="1:6" ht="14.25">
      <c r="A945" s="354"/>
      <c r="B945" s="224"/>
      <c r="C945" s="356"/>
      <c r="D945" s="357"/>
      <c r="E945" s="359"/>
      <c r="F945" s="311"/>
    </row>
    <row r="946" spans="1:6" ht="14.25">
      <c r="A946" s="354"/>
      <c r="B946" s="355"/>
      <c r="C946" s="356"/>
      <c r="D946" s="357"/>
      <c r="E946" s="358"/>
      <c r="F946" s="311"/>
    </row>
    <row r="947" spans="1:6" ht="14.25">
      <c r="A947" s="354"/>
      <c r="B947" s="355"/>
      <c r="C947" s="356"/>
      <c r="D947" s="357"/>
      <c r="E947" s="355"/>
      <c r="F947" s="311"/>
    </row>
    <row r="948" spans="1:6" ht="14.25">
      <c r="A948" s="354"/>
      <c r="B948" s="355"/>
      <c r="C948" s="356"/>
      <c r="D948" s="357"/>
      <c r="E948" s="355"/>
      <c r="F948" s="311"/>
    </row>
    <row r="949" spans="1:6" ht="14.25">
      <c r="A949" s="354"/>
      <c r="B949" s="355"/>
      <c r="C949" s="356"/>
      <c r="D949" s="357"/>
      <c r="E949" s="355"/>
      <c r="F949" s="311"/>
    </row>
    <row r="950" spans="1:6" ht="14.25">
      <c r="A950" s="354"/>
      <c r="B950" s="355"/>
      <c r="C950" s="356"/>
      <c r="D950" s="357"/>
      <c r="E950" s="355"/>
      <c r="F950" s="311"/>
    </row>
    <row r="951" spans="1:6" ht="14.25">
      <c r="A951" s="354"/>
      <c r="B951" s="355"/>
      <c r="C951" s="356"/>
      <c r="D951" s="357"/>
      <c r="E951" s="358"/>
      <c r="F951" s="311"/>
    </row>
    <row r="952" spans="1:6" ht="14.25">
      <c r="A952" s="354"/>
      <c r="B952" s="355"/>
      <c r="C952" s="356"/>
      <c r="D952" s="357"/>
      <c r="E952" s="355"/>
      <c r="F952" s="311"/>
    </row>
    <row r="953" spans="1:6" ht="14.25">
      <c r="A953" s="354"/>
      <c r="B953" s="355"/>
      <c r="C953" s="356"/>
      <c r="D953" s="357"/>
      <c r="E953" s="355"/>
      <c r="F953" s="311"/>
    </row>
    <row r="954" spans="1:6" ht="14.25">
      <c r="A954" s="354"/>
      <c r="B954" s="355"/>
      <c r="C954" s="356"/>
      <c r="D954" s="357"/>
      <c r="E954" s="355"/>
      <c r="F954" s="311"/>
    </row>
    <row r="955" spans="1:6" ht="14.25">
      <c r="A955" s="354"/>
      <c r="B955" s="355"/>
      <c r="C955" s="356"/>
      <c r="D955" s="357"/>
      <c r="E955" s="358"/>
      <c r="F955" s="311"/>
    </row>
    <row r="956" spans="1:6">
      <c r="A956" s="426"/>
      <c r="B956" s="426"/>
      <c r="C956" s="426"/>
      <c r="D956" s="426"/>
      <c r="E956" s="426"/>
      <c r="F956" s="426"/>
    </row>
    <row r="957" spans="1:6" ht="14.25">
      <c r="A957" s="361"/>
      <c r="B957" s="362"/>
      <c r="C957" s="363"/>
      <c r="D957" s="361"/>
      <c r="E957" s="362"/>
      <c r="F957" s="311"/>
    </row>
    <row r="958" spans="1:6" ht="14.25">
      <c r="A958" s="354"/>
      <c r="B958" s="355"/>
      <c r="C958" s="356"/>
      <c r="D958" s="360"/>
      <c r="E958" s="358"/>
      <c r="F958" s="311"/>
    </row>
    <row r="959" spans="1:6">
      <c r="A959" s="426"/>
      <c r="B959" s="426"/>
      <c r="C959" s="426"/>
      <c r="D959" s="426"/>
      <c r="E959" s="426"/>
      <c r="F959" s="426"/>
    </row>
    <row r="960" spans="1:6" ht="14.25">
      <c r="A960" s="361"/>
      <c r="B960" s="362"/>
      <c r="C960" s="363"/>
      <c r="D960" s="361"/>
      <c r="E960" s="362"/>
      <c r="F960" s="311"/>
    </row>
    <row r="961" spans="1:6" ht="14.25">
      <c r="A961" s="354"/>
      <c r="B961" s="355"/>
      <c r="C961" s="356"/>
      <c r="D961" s="357"/>
      <c r="E961" s="358"/>
      <c r="F961" s="311"/>
    </row>
    <row r="962" spans="1:6" ht="14.25">
      <c r="A962" s="354"/>
      <c r="B962" s="224"/>
      <c r="C962" s="356"/>
      <c r="D962" s="360"/>
      <c r="E962" s="359"/>
      <c r="F962" s="311"/>
    </row>
    <row r="963" spans="1:6" ht="14.25">
      <c r="A963" s="354"/>
      <c r="B963" s="355"/>
      <c r="C963" s="356"/>
      <c r="D963" s="357"/>
      <c r="E963" s="355"/>
      <c r="F963" s="311"/>
    </row>
    <row r="964" spans="1:6" ht="14.25">
      <c r="A964" s="354"/>
      <c r="B964" s="355"/>
      <c r="C964" s="356"/>
      <c r="D964" s="357"/>
      <c r="E964" s="355"/>
      <c r="F964" s="311"/>
    </row>
    <row r="965" spans="1:6" ht="14.25">
      <c r="A965" s="354"/>
      <c r="B965" s="355"/>
      <c r="C965" s="356"/>
      <c r="D965" s="357"/>
      <c r="E965" s="358"/>
      <c r="F965" s="311"/>
    </row>
    <row r="966" spans="1:6" ht="14.25">
      <c r="A966" s="354"/>
      <c r="B966" s="355"/>
      <c r="C966" s="356"/>
      <c r="D966" s="357"/>
      <c r="E966" s="355"/>
      <c r="F966" s="311"/>
    </row>
    <row r="967" spans="1:6" ht="14.25">
      <c r="A967" s="354"/>
      <c r="B967" s="224"/>
      <c r="C967" s="356"/>
      <c r="D967" s="357"/>
      <c r="E967" s="355"/>
      <c r="F967" s="311"/>
    </row>
    <row r="968" spans="1:6" ht="14.25">
      <c r="A968" s="354"/>
      <c r="B968" s="224"/>
      <c r="C968" s="356"/>
      <c r="D968" s="360"/>
      <c r="E968" s="355"/>
      <c r="F968" s="311"/>
    </row>
    <row r="969" spans="1:6" ht="14.25">
      <c r="A969" s="354"/>
      <c r="B969" s="224"/>
      <c r="C969" s="356"/>
      <c r="D969" s="360"/>
      <c r="E969" s="355"/>
      <c r="F969" s="311"/>
    </row>
    <row r="970" spans="1:6" ht="14.25">
      <c r="A970" s="354"/>
      <c r="B970" s="355"/>
      <c r="C970" s="356"/>
      <c r="D970" s="357"/>
      <c r="E970" s="358"/>
      <c r="F970" s="311"/>
    </row>
    <row r="971" spans="1:6" ht="14.25">
      <c r="A971" s="354"/>
      <c r="B971" s="224"/>
      <c r="C971" s="356"/>
      <c r="D971" s="360"/>
      <c r="E971" s="355"/>
      <c r="F971" s="311"/>
    </row>
    <row r="972" spans="1:6" ht="14.25">
      <c r="A972" s="354"/>
      <c r="B972" s="224"/>
      <c r="C972" s="356"/>
      <c r="D972" s="360"/>
      <c r="E972" s="355"/>
      <c r="F972" s="311"/>
    </row>
    <row r="973" spans="1:6" ht="14.25">
      <c r="A973" s="354"/>
      <c r="B973" s="355"/>
      <c r="C973" s="356"/>
      <c r="D973" s="357"/>
      <c r="E973" s="355"/>
      <c r="F973" s="311"/>
    </row>
    <row r="974" spans="1:6" ht="14.25">
      <c r="A974" s="354"/>
      <c r="B974" s="224"/>
      <c r="C974" s="356"/>
      <c r="D974" s="357"/>
      <c r="E974" s="355"/>
      <c r="F974" s="311"/>
    </row>
    <row r="975" spans="1:6" ht="14.25">
      <c r="A975" s="354"/>
      <c r="B975" s="355"/>
      <c r="C975" s="356"/>
      <c r="D975" s="357"/>
      <c r="E975" s="358"/>
      <c r="F975" s="311"/>
    </row>
    <row r="976" spans="1:6" ht="14.25">
      <c r="A976" s="354"/>
      <c r="B976" s="355"/>
      <c r="C976" s="356"/>
      <c r="D976" s="357"/>
      <c r="E976" s="358"/>
      <c r="F976" s="311"/>
    </row>
    <row r="977" spans="1:6" ht="14.25">
      <c r="A977" s="354"/>
      <c r="B977" s="224"/>
      <c r="C977" s="356"/>
      <c r="D977" s="357"/>
      <c r="E977" s="359"/>
      <c r="F977" s="311"/>
    </row>
    <row r="978" spans="1:6" ht="14.25">
      <c r="A978" s="354"/>
      <c r="B978" s="224"/>
      <c r="C978" s="356"/>
      <c r="D978" s="357"/>
      <c r="E978" s="359"/>
      <c r="F978" s="311"/>
    </row>
    <row r="979" spans="1:6">
      <c r="A979" s="426"/>
      <c r="B979" s="426"/>
      <c r="C979" s="426"/>
      <c r="D979" s="426"/>
      <c r="E979" s="426"/>
      <c r="F979" s="426"/>
    </row>
    <row r="980" spans="1:6" ht="14.25">
      <c r="A980" s="361"/>
      <c r="B980" s="362"/>
      <c r="C980" s="363"/>
      <c r="D980" s="361"/>
      <c r="E980" s="362"/>
      <c r="F980" s="311"/>
    </row>
    <row r="981" spans="1:6" ht="14.25">
      <c r="A981" s="354"/>
      <c r="B981" s="224"/>
      <c r="C981" s="356"/>
      <c r="D981" s="360"/>
      <c r="E981" s="359"/>
      <c r="F981" s="311"/>
    </row>
    <row r="982" spans="1:6" ht="14.25">
      <c r="A982" s="354"/>
      <c r="B982" s="355"/>
      <c r="C982" s="356"/>
      <c r="D982" s="357"/>
      <c r="E982" s="358"/>
      <c r="F982" s="311"/>
    </row>
    <row r="983" spans="1:6" ht="14.25">
      <c r="A983" s="354"/>
      <c r="B983" s="355"/>
      <c r="C983" s="356"/>
      <c r="D983" s="357"/>
      <c r="E983" s="358"/>
      <c r="F983" s="311"/>
    </row>
    <row r="984" spans="1:6">
      <c r="A984" s="426"/>
      <c r="B984" s="426"/>
      <c r="C984" s="426"/>
      <c r="D984" s="426"/>
      <c r="E984" s="426"/>
      <c r="F984" s="426"/>
    </row>
    <row r="985" spans="1:6" ht="14.25">
      <c r="A985" s="361"/>
      <c r="B985" s="362"/>
      <c r="C985" s="363"/>
      <c r="D985" s="361"/>
      <c r="E985" s="362"/>
      <c r="F985" s="311"/>
    </row>
    <row r="986" spans="1:6" ht="14.25">
      <c r="A986" s="354"/>
      <c r="B986" s="224"/>
      <c r="C986" s="356"/>
      <c r="D986" s="357"/>
      <c r="E986" s="359"/>
      <c r="F986" s="311"/>
    </row>
    <row r="987" spans="1:6" ht="14.25">
      <c r="A987" s="354"/>
      <c r="B987" s="355"/>
      <c r="C987" s="356"/>
      <c r="D987" s="360"/>
      <c r="E987" s="355"/>
      <c r="F987" s="311"/>
    </row>
    <row r="988" spans="1:6" ht="13.15" customHeight="1">
      <c r="A988" s="354"/>
      <c r="B988" s="355"/>
      <c r="C988" s="356"/>
      <c r="D988" s="360"/>
      <c r="E988" s="355"/>
      <c r="F988" s="311"/>
    </row>
    <row r="989" spans="1:6" ht="14.25">
      <c r="A989" s="354"/>
      <c r="B989" s="224"/>
      <c r="C989" s="356"/>
      <c r="D989" s="357"/>
      <c r="E989" s="355"/>
      <c r="F989" s="311"/>
    </row>
    <row r="990" spans="1:6" ht="14.25">
      <c r="A990" s="354"/>
      <c r="B990" s="224"/>
      <c r="C990" s="356"/>
      <c r="D990" s="357"/>
      <c r="E990" s="359"/>
      <c r="F990" s="311"/>
    </row>
    <row r="991" spans="1:6" ht="14.25">
      <c r="A991" s="354"/>
      <c r="B991" s="355"/>
      <c r="C991" s="356"/>
      <c r="D991" s="357"/>
      <c r="E991" s="355"/>
      <c r="F991" s="311"/>
    </row>
    <row r="992" spans="1:6" ht="14.25">
      <c r="A992" s="354"/>
      <c r="B992" s="224"/>
      <c r="C992" s="356"/>
      <c r="D992" s="357"/>
      <c r="E992" s="359"/>
      <c r="F992" s="311"/>
    </row>
    <row r="993" spans="1:6" ht="14.25">
      <c r="A993" s="354"/>
      <c r="B993" s="355"/>
      <c r="C993" s="356"/>
      <c r="D993" s="357"/>
      <c r="E993" s="358"/>
      <c r="F993" s="311"/>
    </row>
    <row r="994" spans="1:6" ht="14.25">
      <c r="A994" s="354"/>
      <c r="B994" s="355"/>
      <c r="C994" s="356"/>
      <c r="D994" s="357"/>
      <c r="E994" s="358"/>
      <c r="F994" s="311"/>
    </row>
    <row r="995" spans="1:6">
      <c r="A995" s="426"/>
      <c r="B995" s="426"/>
      <c r="C995" s="426"/>
      <c r="D995" s="426"/>
      <c r="E995" s="426"/>
      <c r="F995" s="426"/>
    </row>
    <row r="996" spans="1:6" ht="14.25">
      <c r="A996" s="361"/>
      <c r="B996" s="362"/>
      <c r="C996" s="363"/>
      <c r="D996" s="361"/>
      <c r="E996" s="362"/>
      <c r="F996" s="311"/>
    </row>
    <row r="997" spans="1:6" ht="14.25">
      <c r="A997" s="354"/>
      <c r="B997" s="355"/>
      <c r="C997" s="356"/>
      <c r="D997" s="357"/>
      <c r="E997" s="358"/>
      <c r="F997" s="311"/>
    </row>
    <row r="998" spans="1:6" ht="14.25">
      <c r="A998" s="354"/>
      <c r="B998" s="355"/>
      <c r="C998" s="356"/>
      <c r="D998" s="357"/>
      <c r="E998" s="358"/>
      <c r="F998" s="311"/>
    </row>
    <row r="999" spans="1:6" ht="14.25">
      <c r="A999" s="354"/>
      <c r="B999" s="355"/>
      <c r="C999" s="356"/>
      <c r="D999" s="357"/>
      <c r="E999" s="358"/>
      <c r="F999" s="311"/>
    </row>
    <row r="1000" spans="1:6" ht="14.25">
      <c r="A1000" s="354"/>
      <c r="B1000" s="355"/>
      <c r="C1000" s="356"/>
      <c r="D1000" s="357"/>
      <c r="E1000" s="358"/>
      <c r="F1000" s="311"/>
    </row>
    <row r="1001" spans="1:6" ht="14.25">
      <c r="A1001" s="354"/>
      <c r="B1001" s="355"/>
      <c r="C1001" s="356"/>
      <c r="D1001" s="357"/>
      <c r="E1001" s="358"/>
      <c r="F1001" s="311"/>
    </row>
    <row r="1002" spans="1:6" ht="14.25">
      <c r="A1002" s="354"/>
      <c r="B1002" s="355"/>
      <c r="C1002" s="356"/>
      <c r="D1002" s="357"/>
      <c r="E1002" s="358"/>
      <c r="F1002" s="311"/>
    </row>
    <row r="1003" spans="1:6" ht="14.25">
      <c r="A1003" s="354"/>
      <c r="B1003" s="355"/>
      <c r="C1003" s="356"/>
      <c r="D1003" s="357"/>
      <c r="E1003" s="358"/>
      <c r="F1003" s="311"/>
    </row>
    <row r="1004" spans="1:6" ht="14.25">
      <c r="A1004" s="354"/>
      <c r="B1004" s="355"/>
      <c r="C1004" s="356"/>
      <c r="D1004" s="357"/>
      <c r="E1004" s="358"/>
      <c r="F1004" s="311"/>
    </row>
    <row r="1005" spans="1:6" ht="14.25">
      <c r="A1005" s="354"/>
      <c r="B1005" s="355"/>
      <c r="C1005" s="356"/>
      <c r="D1005" s="357"/>
      <c r="E1005" s="358"/>
      <c r="F1005" s="311"/>
    </row>
    <row r="1006" spans="1:6" ht="14.25">
      <c r="A1006" s="354"/>
      <c r="B1006" s="355"/>
      <c r="C1006" s="356"/>
      <c r="D1006" s="357"/>
      <c r="E1006" s="358"/>
      <c r="F1006" s="311"/>
    </row>
    <row r="1007" spans="1:6" ht="14.25">
      <c r="A1007" s="354"/>
      <c r="B1007" s="355"/>
      <c r="C1007" s="356"/>
      <c r="D1007" s="357"/>
      <c r="E1007" s="358"/>
      <c r="F1007" s="311"/>
    </row>
    <row r="1008" spans="1:6" ht="14.25">
      <c r="A1008" s="354"/>
      <c r="B1008" s="355"/>
      <c r="C1008" s="356"/>
      <c r="D1008" s="357"/>
      <c r="E1008" s="358"/>
      <c r="F1008" s="311"/>
    </row>
    <row r="1009" spans="1:6" ht="13.15" customHeight="1">
      <c r="A1009" s="354"/>
      <c r="B1009" s="355"/>
      <c r="C1009" s="356"/>
      <c r="D1009" s="357"/>
      <c r="E1009" s="358"/>
      <c r="F1009" s="311"/>
    </row>
    <row r="1010" spans="1:6" ht="14.25">
      <c r="A1010" s="354"/>
      <c r="B1010" s="224"/>
      <c r="C1010" s="356"/>
      <c r="D1010" s="357"/>
      <c r="E1010" s="359"/>
      <c r="F1010" s="311"/>
    </row>
    <row r="1011" spans="1:6" ht="14.25">
      <c r="A1011" s="354"/>
      <c r="B1011" s="355"/>
      <c r="C1011" s="356"/>
      <c r="D1011" s="357"/>
      <c r="E1011" s="358"/>
      <c r="F1011" s="311"/>
    </row>
    <row r="1012" spans="1:6" ht="14.25">
      <c r="A1012" s="354"/>
      <c r="B1012" s="355"/>
      <c r="C1012" s="356"/>
      <c r="D1012" s="357"/>
      <c r="E1012" s="355"/>
      <c r="F1012" s="311"/>
    </row>
    <row r="1013" spans="1:6" ht="14.25">
      <c r="A1013" s="354"/>
      <c r="B1013" s="224"/>
      <c r="C1013" s="356"/>
      <c r="D1013" s="357"/>
      <c r="E1013" s="359"/>
      <c r="F1013" s="311"/>
    </row>
    <row r="1014" spans="1:6" ht="14.25">
      <c r="A1014" s="354"/>
      <c r="B1014" s="224"/>
      <c r="C1014" s="356"/>
      <c r="D1014" s="357"/>
      <c r="E1014" s="359"/>
      <c r="F1014" s="311"/>
    </row>
    <row r="1015" spans="1:6">
      <c r="A1015" s="426"/>
      <c r="B1015" s="426"/>
      <c r="C1015" s="426"/>
      <c r="D1015" s="426"/>
      <c r="E1015" s="426"/>
      <c r="F1015" s="426"/>
    </row>
    <row r="1016" spans="1:6" ht="14.25">
      <c r="A1016" s="361"/>
      <c r="B1016" s="362"/>
      <c r="C1016" s="363"/>
      <c r="D1016" s="361"/>
      <c r="E1016" s="362"/>
      <c r="F1016" s="311"/>
    </row>
    <row r="1017" spans="1:6" ht="14.25">
      <c r="A1017" s="354"/>
      <c r="B1017" s="355"/>
      <c r="C1017" s="356"/>
      <c r="D1017" s="357"/>
      <c r="E1017" s="358"/>
      <c r="F1017" s="311"/>
    </row>
    <row r="1018" spans="1:6" ht="14.25">
      <c r="A1018" s="354"/>
      <c r="B1018" s="355"/>
      <c r="C1018" s="356"/>
      <c r="D1018" s="357"/>
      <c r="E1018" s="358"/>
      <c r="F1018" s="311"/>
    </row>
    <row r="1019" spans="1:6" ht="14.25">
      <c r="A1019" s="354"/>
      <c r="B1019" s="224"/>
      <c r="C1019" s="356"/>
      <c r="D1019" s="357"/>
      <c r="E1019" s="359"/>
      <c r="F1019" s="311"/>
    </row>
    <row r="1020" spans="1:6" ht="14.25">
      <c r="A1020" s="354"/>
      <c r="B1020" s="355"/>
      <c r="C1020" s="356"/>
      <c r="D1020" s="357"/>
      <c r="E1020" s="358"/>
      <c r="F1020" s="311"/>
    </row>
    <row r="1021" spans="1:6" ht="14.25">
      <c r="A1021" s="354"/>
      <c r="B1021" s="224"/>
      <c r="C1021" s="356"/>
      <c r="D1021" s="357"/>
      <c r="E1021" s="359"/>
      <c r="F1021" s="311"/>
    </row>
    <row r="1022" spans="1:6" ht="14.25">
      <c r="A1022" s="354"/>
      <c r="B1022" s="224"/>
      <c r="C1022" s="356"/>
      <c r="D1022" s="357"/>
      <c r="E1022" s="359"/>
      <c r="F1022" s="311"/>
    </row>
    <row r="1023" spans="1:6" ht="14.25">
      <c r="A1023" s="354"/>
      <c r="B1023" s="224"/>
      <c r="C1023" s="356"/>
      <c r="D1023" s="357"/>
      <c r="E1023" s="359"/>
      <c r="F1023" s="311"/>
    </row>
    <row r="1024" spans="1:6" ht="14.25">
      <c r="A1024" s="354"/>
      <c r="B1024" s="224"/>
      <c r="C1024" s="356"/>
      <c r="D1024" s="357"/>
      <c r="E1024" s="355"/>
      <c r="F1024" s="311"/>
    </row>
    <row r="1025" spans="1:6" ht="14.25">
      <c r="A1025" s="354"/>
      <c r="B1025" s="224"/>
      <c r="C1025" s="356"/>
      <c r="D1025" s="357"/>
      <c r="E1025" s="355"/>
      <c r="F1025" s="311"/>
    </row>
    <row r="1026" spans="1:6" ht="14.25">
      <c r="A1026" s="354"/>
      <c r="B1026" s="224"/>
      <c r="C1026" s="356"/>
      <c r="D1026" s="357"/>
      <c r="E1026" s="355"/>
      <c r="F1026" s="311"/>
    </row>
    <row r="1027" spans="1:6" ht="14.25">
      <c r="A1027" s="354"/>
      <c r="B1027" s="224"/>
      <c r="C1027" s="356"/>
      <c r="D1027" s="357"/>
      <c r="E1027" s="355"/>
      <c r="F1027" s="311"/>
    </row>
    <row r="1028" spans="1:6" ht="14.25">
      <c r="A1028" s="354"/>
      <c r="B1028" s="224"/>
      <c r="C1028" s="356"/>
      <c r="D1028" s="357"/>
      <c r="E1028" s="355"/>
      <c r="F1028" s="311"/>
    </row>
    <row r="1029" spans="1:6" ht="14.25">
      <c r="A1029" s="354"/>
      <c r="B1029" s="224"/>
      <c r="C1029" s="356"/>
      <c r="D1029" s="357"/>
      <c r="E1029" s="355"/>
      <c r="F1029" s="311"/>
    </row>
    <row r="1030" spans="1:6" ht="14.25">
      <c r="A1030" s="354"/>
      <c r="B1030" s="224"/>
      <c r="C1030" s="356"/>
      <c r="D1030" s="357"/>
      <c r="E1030" s="355"/>
      <c r="F1030" s="311"/>
    </row>
    <row r="1031" spans="1:6" ht="14.25">
      <c r="A1031" s="354"/>
      <c r="B1031" s="224"/>
      <c r="C1031" s="356"/>
      <c r="D1031" s="357"/>
      <c r="E1031" s="355"/>
      <c r="F1031" s="311"/>
    </row>
    <row r="1032" spans="1:6" ht="14.25">
      <c r="A1032" s="354"/>
      <c r="B1032" s="224"/>
      <c r="C1032" s="356"/>
      <c r="D1032" s="357"/>
      <c r="E1032" s="355"/>
      <c r="F1032" s="311"/>
    </row>
    <row r="1033" spans="1:6" ht="14.25">
      <c r="A1033" s="354"/>
      <c r="B1033" s="224"/>
      <c r="C1033" s="356"/>
      <c r="D1033" s="357"/>
      <c r="E1033" s="355"/>
      <c r="F1033" s="311"/>
    </row>
    <row r="1034" spans="1:6" ht="14.25">
      <c r="A1034" s="354"/>
      <c r="B1034" s="224"/>
      <c r="C1034" s="356"/>
      <c r="D1034" s="357"/>
      <c r="E1034" s="359"/>
      <c r="F1034" s="311"/>
    </row>
    <row r="1035" spans="1:6" ht="14.25">
      <c r="A1035" s="354"/>
      <c r="B1035" s="224"/>
      <c r="C1035" s="356"/>
      <c r="D1035" s="357"/>
      <c r="E1035" s="355"/>
      <c r="F1035" s="311"/>
    </row>
    <row r="1036" spans="1:6" ht="14.25">
      <c r="A1036" s="354"/>
      <c r="B1036" s="355"/>
      <c r="C1036" s="356"/>
      <c r="D1036" s="357"/>
      <c r="E1036" s="358"/>
      <c r="F1036" s="311"/>
    </row>
    <row r="1037" spans="1:6" ht="14.25">
      <c r="A1037" s="354"/>
      <c r="B1037" s="355"/>
      <c r="C1037" s="356"/>
      <c r="D1037" s="357"/>
      <c r="E1037" s="358"/>
      <c r="F1037" s="311"/>
    </row>
    <row r="1038" spans="1:6" ht="14.25">
      <c r="A1038" s="354"/>
      <c r="B1038" s="355"/>
      <c r="C1038" s="356"/>
      <c r="D1038" s="357"/>
      <c r="E1038" s="358"/>
      <c r="F1038" s="311"/>
    </row>
    <row r="1039" spans="1:6" ht="14.25">
      <c r="A1039" s="354"/>
      <c r="B1039" s="355"/>
      <c r="C1039" s="356"/>
      <c r="D1039" s="357"/>
      <c r="E1039" s="355"/>
      <c r="F1039" s="311"/>
    </row>
    <row r="1040" spans="1:6" ht="14.25">
      <c r="A1040" s="354"/>
      <c r="B1040" s="355"/>
      <c r="C1040" s="356"/>
      <c r="D1040" s="357"/>
      <c r="E1040" s="355"/>
      <c r="F1040" s="311"/>
    </row>
    <row r="1041" spans="1:6" ht="14.25">
      <c r="A1041" s="354"/>
      <c r="B1041" s="355"/>
      <c r="C1041" s="356"/>
      <c r="D1041" s="357"/>
      <c r="E1041" s="355"/>
      <c r="F1041" s="311"/>
    </row>
    <row r="1042" spans="1:6" ht="13.15" customHeight="1">
      <c r="A1042" s="354"/>
      <c r="B1042" s="355"/>
      <c r="C1042" s="356"/>
      <c r="D1042" s="357"/>
      <c r="E1042" s="358"/>
      <c r="F1042" s="311"/>
    </row>
    <row r="1043" spans="1:6" ht="14.25">
      <c r="A1043" s="354"/>
      <c r="B1043" s="224"/>
      <c r="C1043" s="356"/>
      <c r="D1043" s="357"/>
      <c r="E1043" s="355"/>
      <c r="F1043" s="311"/>
    </row>
    <row r="1044" spans="1:6" ht="14.25">
      <c r="A1044" s="354"/>
      <c r="B1044" s="224"/>
      <c r="C1044" s="356"/>
      <c r="D1044" s="357"/>
      <c r="E1044" s="355"/>
      <c r="F1044" s="311"/>
    </row>
    <row r="1045" spans="1:6" ht="14.25">
      <c r="A1045" s="354"/>
      <c r="B1045" s="224"/>
      <c r="C1045" s="356"/>
      <c r="D1045" s="357"/>
      <c r="E1045" s="355"/>
      <c r="F1045" s="311"/>
    </row>
    <row r="1046" spans="1:6" ht="14.25">
      <c r="A1046" s="354"/>
      <c r="B1046" s="224"/>
      <c r="C1046" s="356"/>
      <c r="D1046" s="357"/>
      <c r="E1046" s="355"/>
      <c r="F1046" s="311"/>
    </row>
    <row r="1047" spans="1:6" ht="14.25">
      <c r="A1047" s="354"/>
      <c r="B1047" s="224"/>
      <c r="C1047" s="356"/>
      <c r="D1047" s="357"/>
      <c r="E1047" s="355"/>
      <c r="F1047" s="311"/>
    </row>
    <row r="1048" spans="1:6">
      <c r="A1048" s="426"/>
      <c r="B1048" s="426"/>
      <c r="C1048" s="426"/>
      <c r="D1048" s="426"/>
      <c r="E1048" s="426"/>
      <c r="F1048" s="426"/>
    </row>
    <row r="1049" spans="1:6" ht="14.25">
      <c r="A1049" s="361"/>
      <c r="B1049" s="362"/>
      <c r="C1049" s="363"/>
      <c r="D1049" s="361"/>
      <c r="E1049" s="362"/>
      <c r="F1049" s="311"/>
    </row>
    <row r="1050" spans="1:6" ht="14.25">
      <c r="A1050" s="354"/>
      <c r="B1050" s="224"/>
      <c r="C1050" s="356"/>
      <c r="D1050" s="357"/>
      <c r="E1050" s="355"/>
      <c r="F1050" s="311"/>
    </row>
    <row r="1051" spans="1:6" ht="14.25">
      <c r="A1051" s="354"/>
      <c r="B1051" s="355"/>
      <c r="C1051" s="356"/>
      <c r="D1051" s="357"/>
      <c r="E1051" s="355"/>
      <c r="F1051" s="311"/>
    </row>
    <row r="1052" spans="1:6" ht="14.25">
      <c r="A1052" s="354"/>
      <c r="B1052" s="224"/>
      <c r="C1052" s="356"/>
      <c r="D1052" s="357"/>
      <c r="E1052" s="355"/>
      <c r="F1052" s="311"/>
    </row>
    <row r="1053" spans="1:6" ht="14.25">
      <c r="A1053" s="354"/>
      <c r="B1053" s="224"/>
      <c r="C1053" s="356"/>
      <c r="D1053" s="357"/>
      <c r="E1053" s="355"/>
      <c r="F1053" s="311"/>
    </row>
    <row r="1054" spans="1:6" ht="14.25">
      <c r="A1054" s="354"/>
      <c r="B1054" s="355"/>
      <c r="C1054" s="356"/>
      <c r="D1054" s="357"/>
      <c r="E1054" s="355"/>
      <c r="F1054" s="311"/>
    </row>
    <row r="1055" spans="1:6" ht="14.25">
      <c r="A1055" s="354"/>
      <c r="B1055" s="224"/>
      <c r="C1055" s="356"/>
      <c r="D1055" s="357"/>
      <c r="E1055" s="355"/>
      <c r="F1055" s="311"/>
    </row>
    <row r="1056" spans="1:6" ht="14.25">
      <c r="A1056" s="354"/>
      <c r="B1056" s="224"/>
      <c r="C1056" s="356"/>
      <c r="D1056" s="357"/>
      <c r="E1056" s="359"/>
      <c r="F1056" s="311"/>
    </row>
    <row r="1057" spans="1:6" ht="14.25">
      <c r="A1057" s="354"/>
      <c r="B1057" s="355"/>
      <c r="C1057" s="356"/>
      <c r="D1057" s="357"/>
      <c r="E1057" s="358"/>
      <c r="F1057" s="311"/>
    </row>
    <row r="1058" spans="1:6" ht="14.25">
      <c r="A1058" s="354"/>
      <c r="B1058" s="355"/>
      <c r="C1058" s="356"/>
      <c r="D1058" s="357"/>
      <c r="E1058" s="358"/>
      <c r="F1058" s="311"/>
    </row>
    <row r="1059" spans="1:6" ht="14.25">
      <c r="A1059" s="354"/>
      <c r="B1059" s="355"/>
      <c r="C1059" s="356"/>
      <c r="D1059" s="357"/>
      <c r="E1059" s="358"/>
      <c r="F1059" s="311"/>
    </row>
    <row r="1060" spans="1:6" ht="14.25">
      <c r="A1060" s="354"/>
      <c r="B1060" s="355"/>
      <c r="C1060" s="356"/>
      <c r="D1060" s="357"/>
      <c r="E1060" s="355"/>
      <c r="F1060" s="311"/>
    </row>
    <row r="1061" spans="1:6" ht="14.25">
      <c r="A1061" s="354"/>
      <c r="B1061" s="355"/>
      <c r="C1061" s="356"/>
      <c r="D1061" s="360"/>
      <c r="E1061" s="355"/>
      <c r="F1061" s="311"/>
    </row>
    <row r="1062" spans="1:6" ht="14.25">
      <c r="A1062" s="354"/>
      <c r="B1062" s="355"/>
      <c r="C1062" s="356"/>
      <c r="D1062" s="357"/>
      <c r="E1062" s="355"/>
      <c r="F1062" s="311"/>
    </row>
    <row r="1063" spans="1:6" ht="14.25">
      <c r="A1063" s="354"/>
      <c r="B1063" s="355"/>
      <c r="C1063" s="356"/>
      <c r="D1063" s="357"/>
      <c r="E1063" s="355"/>
      <c r="F1063" s="311"/>
    </row>
    <row r="1064" spans="1:6" ht="14.25">
      <c r="A1064" s="354"/>
      <c r="B1064" s="355"/>
      <c r="C1064" s="356"/>
      <c r="D1064" s="357"/>
      <c r="E1064" s="355"/>
      <c r="F1064" s="311"/>
    </row>
    <row r="1065" spans="1:6" ht="14.25">
      <c r="A1065" s="354"/>
      <c r="B1065" s="355"/>
      <c r="C1065" s="356"/>
      <c r="D1065" s="357"/>
      <c r="E1065" s="355"/>
      <c r="F1065" s="311"/>
    </row>
    <row r="1066" spans="1:6" ht="14.25">
      <c r="A1066" s="354"/>
      <c r="B1066" s="355"/>
      <c r="C1066" s="356"/>
      <c r="D1066" s="357"/>
      <c r="E1066" s="355"/>
      <c r="F1066" s="311"/>
    </row>
    <row r="1067" spans="1:6" ht="14.25">
      <c r="A1067" s="354"/>
      <c r="B1067" s="355"/>
      <c r="C1067" s="356"/>
      <c r="D1067" s="357"/>
      <c r="E1067" s="355"/>
      <c r="F1067" s="311"/>
    </row>
    <row r="1068" spans="1:6" ht="14.25">
      <c r="A1068" s="354"/>
      <c r="B1068" s="355"/>
      <c r="C1068" s="356"/>
      <c r="D1068" s="360"/>
      <c r="E1068" s="358"/>
      <c r="F1068" s="311"/>
    </row>
    <row r="1069" spans="1:6" ht="14.25">
      <c r="A1069" s="354"/>
      <c r="B1069" s="355"/>
      <c r="C1069" s="356"/>
      <c r="D1069" s="360"/>
      <c r="E1069" s="358"/>
      <c r="F1069" s="311"/>
    </row>
    <row r="1070" spans="1:6" ht="14.25">
      <c r="A1070" s="354"/>
      <c r="B1070" s="355"/>
      <c r="C1070" s="356"/>
      <c r="D1070" s="360"/>
      <c r="E1070" s="358"/>
      <c r="F1070" s="311"/>
    </row>
    <row r="1071" spans="1:6" ht="14.25">
      <c r="A1071" s="354"/>
      <c r="B1071" s="355"/>
      <c r="C1071" s="356"/>
      <c r="D1071" s="360"/>
      <c r="E1071" s="358"/>
      <c r="F1071" s="311"/>
    </row>
    <row r="1072" spans="1:6" ht="14.25">
      <c r="A1072" s="354"/>
      <c r="B1072" s="224"/>
      <c r="C1072" s="356"/>
      <c r="D1072" s="360"/>
      <c r="E1072" s="355"/>
      <c r="F1072" s="311"/>
    </row>
    <row r="1073" spans="1:6" ht="14.25">
      <c r="A1073" s="354"/>
      <c r="B1073" s="224"/>
      <c r="C1073" s="356"/>
      <c r="D1073" s="360"/>
      <c r="E1073" s="355"/>
      <c r="F1073" s="311"/>
    </row>
    <row r="1074" spans="1:6" ht="14.25">
      <c r="A1074" s="354"/>
      <c r="B1074" s="355"/>
      <c r="C1074" s="356"/>
      <c r="D1074" s="357"/>
      <c r="E1074" s="358"/>
      <c r="F1074" s="311"/>
    </row>
    <row r="1075" spans="1:6" ht="14.25">
      <c r="A1075" s="354"/>
      <c r="B1075" s="224"/>
      <c r="C1075" s="356"/>
      <c r="D1075" s="360"/>
      <c r="E1075" s="359"/>
      <c r="F1075" s="311"/>
    </row>
    <row r="1076" spans="1:6" ht="14.25">
      <c r="A1076" s="354"/>
      <c r="B1076" s="224"/>
      <c r="C1076" s="356"/>
      <c r="D1076" s="360"/>
      <c r="E1076" s="359"/>
      <c r="F1076" s="311"/>
    </row>
    <row r="1077" spans="1:6" ht="14.25">
      <c r="A1077" s="354"/>
      <c r="B1077" s="355"/>
      <c r="C1077" s="356"/>
      <c r="D1077" s="360"/>
      <c r="E1077" s="358"/>
      <c r="F1077" s="311"/>
    </row>
    <row r="1078" spans="1:6" ht="14.25">
      <c r="A1078" s="354"/>
      <c r="B1078" s="355"/>
      <c r="C1078" s="356"/>
      <c r="D1078" s="360"/>
      <c r="E1078" s="358"/>
      <c r="F1078" s="311"/>
    </row>
    <row r="1079" spans="1:6" ht="14.25">
      <c r="A1079" s="354"/>
      <c r="B1079" s="224"/>
      <c r="C1079" s="356"/>
      <c r="D1079" s="360"/>
      <c r="E1079" s="359"/>
      <c r="F1079" s="311"/>
    </row>
    <row r="1080" spans="1:6" ht="14.25">
      <c r="A1080" s="354"/>
      <c r="B1080" s="355"/>
      <c r="C1080" s="356"/>
      <c r="D1080" s="360"/>
      <c r="E1080" s="358"/>
      <c r="F1080" s="311"/>
    </row>
    <row r="1081" spans="1:6" ht="14.25">
      <c r="A1081" s="354"/>
      <c r="B1081" s="355"/>
      <c r="C1081" s="356"/>
      <c r="D1081" s="360"/>
      <c r="E1081" s="358"/>
      <c r="F1081" s="311"/>
    </row>
    <row r="1082" spans="1:6" ht="14.25">
      <c r="A1082" s="354"/>
      <c r="B1082" s="355"/>
      <c r="C1082" s="356"/>
      <c r="D1082" s="360"/>
      <c r="E1082" s="358"/>
      <c r="F1082" s="311"/>
    </row>
    <row r="1083" spans="1:6" ht="14.25">
      <c r="A1083" s="354"/>
      <c r="B1083" s="355"/>
      <c r="C1083" s="356"/>
      <c r="D1083" s="360"/>
      <c r="E1083" s="355"/>
      <c r="F1083" s="311"/>
    </row>
    <row r="1084" spans="1:6" ht="14.25">
      <c r="A1084" s="354"/>
      <c r="B1084" s="355"/>
      <c r="C1084" s="356"/>
      <c r="D1084" s="360"/>
      <c r="E1084" s="355"/>
      <c r="F1084" s="311"/>
    </row>
    <row r="1085" spans="1:6" ht="14.25">
      <c r="A1085" s="354"/>
      <c r="B1085" s="355"/>
      <c r="C1085" s="356"/>
      <c r="D1085" s="360"/>
      <c r="E1085" s="355"/>
      <c r="F1085" s="311"/>
    </row>
    <row r="1086" spans="1:6" ht="14.25">
      <c r="A1086" s="354"/>
      <c r="B1086" s="355"/>
      <c r="C1086" s="356"/>
      <c r="D1086" s="360"/>
      <c r="E1086" s="355"/>
      <c r="F1086" s="311"/>
    </row>
    <row r="1087" spans="1:6" ht="14.25">
      <c r="A1087" s="354"/>
      <c r="B1087" s="355"/>
      <c r="C1087" s="356"/>
      <c r="D1087" s="360"/>
      <c r="E1087" s="355"/>
      <c r="F1087" s="311"/>
    </row>
    <row r="1088" spans="1:6" ht="14.25">
      <c r="A1088" s="354"/>
      <c r="B1088" s="355"/>
      <c r="C1088" s="356"/>
      <c r="D1088" s="360"/>
      <c r="E1088" s="355"/>
      <c r="F1088" s="311"/>
    </row>
    <row r="1089" spans="1:6" ht="14.25">
      <c r="A1089" s="354"/>
      <c r="B1089" s="224"/>
      <c r="C1089" s="356"/>
      <c r="D1089" s="360"/>
      <c r="E1089" s="359"/>
      <c r="F1089" s="311"/>
    </row>
    <row r="1090" spans="1:6" ht="14.25">
      <c r="A1090" s="354"/>
      <c r="B1090" s="355"/>
      <c r="C1090" s="356"/>
      <c r="D1090" s="360"/>
      <c r="E1090" s="358"/>
    </row>
    <row r="1091" spans="1:6" ht="14.25">
      <c r="A1091" s="354"/>
      <c r="B1091" s="355"/>
      <c r="C1091" s="356"/>
      <c r="D1091" s="360"/>
      <c r="E1091" s="358"/>
    </row>
    <row r="1092" spans="1:6" ht="14.25">
      <c r="A1092" s="354"/>
      <c r="B1092" s="355"/>
      <c r="C1092" s="356"/>
      <c r="D1092" s="360"/>
      <c r="E1092" s="358"/>
    </row>
    <row r="1093" spans="1:6" ht="14.25">
      <c r="A1093" s="354"/>
      <c r="B1093" s="355"/>
      <c r="C1093" s="356"/>
      <c r="D1093" s="360"/>
      <c r="E1093" s="358"/>
    </row>
    <row r="1094" spans="1:6" ht="14.25">
      <c r="A1094" s="354"/>
      <c r="B1094" s="355"/>
      <c r="C1094" s="356"/>
      <c r="D1094" s="360"/>
      <c r="E1094" s="358"/>
    </row>
    <row r="1095" spans="1:6" ht="14.25">
      <c r="A1095" s="354"/>
      <c r="B1095" s="355"/>
      <c r="C1095" s="356"/>
      <c r="D1095" s="360"/>
      <c r="E1095" s="358"/>
    </row>
    <row r="1096" spans="1:6" ht="14.25">
      <c r="A1096" s="354"/>
      <c r="B1096" s="355"/>
      <c r="C1096" s="356"/>
      <c r="D1096" s="360"/>
      <c r="E1096" s="358"/>
    </row>
    <row r="1097" spans="1:6" ht="14.25">
      <c r="A1097" s="354"/>
      <c r="B1097" s="355"/>
      <c r="C1097" s="356"/>
      <c r="D1097" s="360"/>
      <c r="E1097" s="358"/>
    </row>
    <row r="1098" spans="1:6">
      <c r="A1098" s="354"/>
      <c r="B1098" s="355"/>
      <c r="C1098" s="356"/>
      <c r="D1098" s="360"/>
      <c r="E1098" s="355"/>
    </row>
    <row r="1099" spans="1:6" ht="14.25">
      <c r="A1099" s="354"/>
      <c r="B1099" s="355"/>
      <c r="C1099" s="356"/>
      <c r="D1099" s="360"/>
      <c r="E1099" s="358"/>
    </row>
    <row r="1100" spans="1:6" ht="14.25">
      <c r="A1100" s="354"/>
      <c r="B1100" s="355"/>
      <c r="C1100" s="356"/>
      <c r="D1100" s="357"/>
      <c r="E1100" s="358"/>
    </row>
    <row r="1101" spans="1:6" ht="14.25">
      <c r="A1101" s="354"/>
      <c r="B1101" s="355"/>
      <c r="C1101" s="356"/>
      <c r="D1101" s="360"/>
      <c r="E1101" s="358"/>
    </row>
    <row r="1102" spans="1:6">
      <c r="A1102" s="354"/>
      <c r="B1102" s="355"/>
      <c r="C1102" s="356"/>
      <c r="D1102" s="357"/>
      <c r="E1102" s="355"/>
    </row>
    <row r="1103" spans="1:6">
      <c r="A1103" s="354"/>
      <c r="B1103" s="355"/>
      <c r="C1103" s="356"/>
      <c r="D1103" s="360"/>
      <c r="E1103" s="355"/>
    </row>
    <row r="1104" spans="1:6">
      <c r="A1104" s="354"/>
      <c r="B1104" s="355"/>
      <c r="C1104" s="356"/>
      <c r="D1104" s="357"/>
      <c r="E1104" s="355"/>
    </row>
    <row r="1105" spans="1:5" ht="14.25">
      <c r="A1105" s="354"/>
      <c r="B1105" s="224"/>
      <c r="C1105" s="356"/>
      <c r="D1105" s="357"/>
      <c r="E1105" s="355"/>
    </row>
    <row r="1106" spans="1:5" ht="14.25">
      <c r="A1106" s="354"/>
      <c r="B1106" s="355"/>
      <c r="C1106" s="356"/>
      <c r="D1106" s="357"/>
      <c r="E1106" s="358"/>
    </row>
    <row r="1107" spans="1:5">
      <c r="A1107" s="354"/>
      <c r="B1107" s="355"/>
      <c r="C1107" s="356"/>
      <c r="D1107" s="357"/>
      <c r="E1107" s="355"/>
    </row>
    <row r="1108" spans="1:5" ht="14.25">
      <c r="A1108" s="354"/>
      <c r="B1108" s="355"/>
      <c r="C1108" s="356"/>
      <c r="D1108" s="357"/>
      <c r="E1108" s="358"/>
    </row>
    <row r="1109" spans="1:5" ht="14.25">
      <c r="A1109" s="354"/>
      <c r="B1109" s="224"/>
      <c r="C1109" s="356"/>
      <c r="D1109" s="357"/>
      <c r="E1109" s="359"/>
    </row>
    <row r="1110" spans="1:5" ht="14.25">
      <c r="A1110" s="354"/>
      <c r="B1110" s="355"/>
      <c r="C1110" s="356"/>
      <c r="D1110" s="357"/>
      <c r="E1110" s="358"/>
    </row>
    <row r="1111" spans="1:5" ht="14.25">
      <c r="A1111" s="354"/>
      <c r="B1111" s="355"/>
      <c r="C1111" s="356"/>
      <c r="D1111" s="357"/>
      <c r="E1111" s="358"/>
    </row>
    <row r="1112" spans="1:5" ht="14.25">
      <c r="A1112" s="354"/>
      <c r="B1112" s="224"/>
      <c r="C1112" s="356"/>
      <c r="D1112" s="357"/>
      <c r="E1112" s="359"/>
    </row>
    <row r="1113" spans="1:5" ht="14.25">
      <c r="A1113" s="354"/>
      <c r="B1113" s="224"/>
      <c r="C1113" s="356"/>
      <c r="D1113" s="357"/>
      <c r="E1113" s="355"/>
    </row>
    <row r="1114" spans="1:5" ht="14.25">
      <c r="A1114" s="354"/>
      <c r="B1114" s="224"/>
      <c r="C1114" s="356"/>
      <c r="D1114" s="357"/>
      <c r="E1114" s="355"/>
    </row>
    <row r="1115" spans="1:5" ht="14.25">
      <c r="A1115" s="354"/>
      <c r="B1115" s="224"/>
      <c r="C1115" s="356"/>
      <c r="D1115" s="357"/>
      <c r="E1115" s="355"/>
    </row>
    <row r="1116" spans="1:5" ht="14.25">
      <c r="A1116" s="354"/>
      <c r="B1116" s="224"/>
      <c r="C1116" s="356"/>
      <c r="D1116" s="357"/>
      <c r="E1116" s="355"/>
    </row>
    <row r="1117" spans="1:5" ht="14.25">
      <c r="A1117" s="354"/>
      <c r="B1117" s="224"/>
      <c r="C1117" s="356"/>
      <c r="D1117" s="357"/>
      <c r="E1117" s="355"/>
    </row>
    <row r="1118" spans="1:5" ht="14.25">
      <c r="A1118" s="354"/>
      <c r="B1118" s="224"/>
      <c r="C1118" s="356"/>
      <c r="D1118" s="360"/>
      <c r="E1118" s="359"/>
    </row>
    <row r="1119" spans="1:5">
      <c r="A1119" s="354"/>
      <c r="B1119" s="355"/>
      <c r="C1119" s="356"/>
      <c r="D1119" s="357"/>
      <c r="E1119" s="355"/>
    </row>
    <row r="1120" spans="1:5">
      <c r="A1120" s="354"/>
      <c r="B1120" s="355"/>
      <c r="C1120" s="356"/>
      <c r="D1120" s="357"/>
      <c r="E1120" s="355"/>
    </row>
    <row r="1121" spans="1:5">
      <c r="A1121" s="354"/>
      <c r="B1121" s="355"/>
      <c r="C1121" s="356"/>
      <c r="D1121" s="357"/>
      <c r="E1121" s="355"/>
    </row>
    <row r="1122" spans="1:5">
      <c r="A1122" s="354"/>
      <c r="B1122" s="355"/>
      <c r="C1122" s="356"/>
      <c r="D1122" s="357"/>
      <c r="E1122" s="355"/>
    </row>
    <row r="1123" spans="1:5">
      <c r="A1123" s="354"/>
      <c r="B1123" s="355"/>
      <c r="C1123" s="356"/>
      <c r="D1123" s="357"/>
      <c r="E1123" s="355"/>
    </row>
    <row r="1124" spans="1:5" ht="14.25">
      <c r="A1124" s="354"/>
      <c r="B1124" s="224"/>
      <c r="C1124" s="356"/>
      <c r="D1124" s="360"/>
      <c r="E1124" s="355"/>
    </row>
    <row r="1125" spans="1:5">
      <c r="A1125" s="354"/>
      <c r="B1125" s="355"/>
      <c r="C1125" s="356"/>
      <c r="D1125" s="357"/>
      <c r="E1125" s="355"/>
    </row>
    <row r="1126" spans="1:5">
      <c r="A1126" s="354"/>
      <c r="B1126" s="355"/>
      <c r="C1126" s="356"/>
      <c r="D1126" s="357"/>
      <c r="E1126" s="355"/>
    </row>
    <row r="1127" spans="1:5" ht="14.25">
      <c r="A1127" s="354"/>
      <c r="B1127" s="224"/>
      <c r="C1127" s="356"/>
      <c r="D1127" s="360"/>
      <c r="E1127" s="355"/>
    </row>
    <row r="1128" spans="1:5">
      <c r="A1128" s="354"/>
      <c r="B1128" s="355"/>
      <c r="C1128" s="356"/>
      <c r="D1128" s="360"/>
      <c r="E1128" s="355"/>
    </row>
    <row r="1129" spans="1:5" ht="14.25">
      <c r="A1129" s="354"/>
      <c r="B1129" s="224"/>
      <c r="C1129" s="356"/>
      <c r="D1129" s="357"/>
      <c r="E1129" s="355"/>
    </row>
    <row r="1130" spans="1:5" ht="14.25">
      <c r="A1130" s="354"/>
      <c r="B1130" s="224"/>
      <c r="C1130" s="356"/>
      <c r="D1130" s="357"/>
      <c r="E1130" s="355"/>
    </row>
    <row r="1131" spans="1:5" ht="14.25">
      <c r="A1131" s="354"/>
      <c r="B1131" s="224"/>
      <c r="C1131" s="356"/>
      <c r="D1131" s="357"/>
      <c r="E1131" s="355"/>
    </row>
    <row r="1132" spans="1:5" ht="14.25">
      <c r="A1132" s="354"/>
      <c r="B1132" s="224"/>
      <c r="C1132" s="356"/>
      <c r="D1132" s="357"/>
      <c r="E1132" s="355"/>
    </row>
    <row r="1133" spans="1:5" ht="14.25">
      <c r="A1133" s="354"/>
      <c r="B1133" s="224"/>
      <c r="C1133" s="356"/>
      <c r="D1133" s="360"/>
      <c r="E1133" s="355"/>
    </row>
    <row r="1134" spans="1:5" ht="14.25">
      <c r="A1134" s="354"/>
      <c r="B1134" s="224"/>
      <c r="C1134" s="356"/>
      <c r="D1134" s="360"/>
      <c r="E1134" s="355"/>
    </row>
    <row r="1135" spans="1:5" ht="14.25">
      <c r="A1135" s="354"/>
      <c r="B1135" s="224"/>
      <c r="C1135" s="356"/>
      <c r="D1135" s="360"/>
      <c r="E1135" s="355"/>
    </row>
    <row r="1136" spans="1:5" ht="14.25">
      <c r="A1136" s="354"/>
      <c r="B1136" s="224"/>
      <c r="C1136" s="356"/>
      <c r="D1136" s="360"/>
      <c r="E1136" s="355"/>
    </row>
    <row r="1137" spans="1:5" ht="14.25">
      <c r="A1137" s="354"/>
      <c r="B1137" s="224"/>
      <c r="C1137" s="356"/>
      <c r="D1137" s="360"/>
      <c r="E1137" s="355"/>
    </row>
    <row r="1138" spans="1:5" ht="14.25">
      <c r="A1138" s="354"/>
      <c r="B1138" s="224"/>
      <c r="C1138" s="356"/>
      <c r="D1138" s="360"/>
      <c r="E1138" s="355"/>
    </row>
    <row r="1139" spans="1:5" ht="14.25">
      <c r="A1139" s="354"/>
      <c r="B1139" s="224"/>
      <c r="C1139" s="356"/>
      <c r="D1139" s="360"/>
      <c r="E1139" s="355"/>
    </row>
    <row r="1140" spans="1:5" ht="14.25">
      <c r="A1140" s="354"/>
      <c r="B1140" s="224"/>
      <c r="C1140" s="356"/>
      <c r="D1140" s="360"/>
      <c r="E1140" s="355"/>
    </row>
    <row r="1141" spans="1:5" ht="14.25">
      <c r="A1141" s="354"/>
      <c r="B1141" s="224"/>
      <c r="C1141" s="356"/>
      <c r="D1141" s="360"/>
      <c r="E1141" s="355"/>
    </row>
    <row r="1142" spans="1:5" ht="14.25">
      <c r="A1142" s="354"/>
      <c r="B1142" s="224"/>
      <c r="C1142" s="356"/>
      <c r="D1142" s="360"/>
      <c r="E1142" s="355"/>
    </row>
    <row r="1143" spans="1:5" ht="14.25">
      <c r="A1143" s="354"/>
      <c r="B1143" s="224"/>
      <c r="C1143" s="356"/>
      <c r="D1143" s="360"/>
      <c r="E1143" s="355"/>
    </row>
    <row r="1144" spans="1:5" ht="14.25">
      <c r="A1144" s="354"/>
      <c r="B1144" s="224"/>
      <c r="C1144" s="356"/>
      <c r="D1144" s="360"/>
      <c r="E1144" s="355"/>
    </row>
    <row r="1145" spans="1:5" ht="14.25">
      <c r="A1145" s="354"/>
      <c r="B1145" s="224"/>
      <c r="C1145" s="356"/>
      <c r="D1145" s="360"/>
      <c r="E1145" s="355"/>
    </row>
    <row r="1146" spans="1:5" ht="14.25">
      <c r="A1146" s="354"/>
      <c r="B1146" s="224"/>
      <c r="C1146" s="356"/>
      <c r="D1146" s="360"/>
      <c r="E1146" s="355"/>
    </row>
    <row r="1147" spans="1:5" ht="14.25">
      <c r="A1147" s="354"/>
      <c r="B1147" s="224"/>
      <c r="C1147" s="356"/>
      <c r="D1147" s="360"/>
      <c r="E1147" s="355"/>
    </row>
    <row r="1148" spans="1:5" ht="14.25">
      <c r="A1148" s="354"/>
      <c r="B1148" s="224"/>
      <c r="C1148" s="356"/>
      <c r="D1148" s="360"/>
      <c r="E1148" s="355"/>
    </row>
    <row r="1149" spans="1:5" ht="14.25">
      <c r="A1149" s="354"/>
      <c r="B1149" s="224"/>
      <c r="C1149" s="356"/>
      <c r="D1149" s="360"/>
      <c r="E1149" s="355"/>
    </row>
    <row r="1150" spans="1:5" ht="14.25">
      <c r="A1150" s="354"/>
      <c r="B1150" s="224"/>
      <c r="C1150" s="356"/>
      <c r="D1150" s="360"/>
      <c r="E1150" s="355"/>
    </row>
    <row r="1151" spans="1:5" ht="14.25">
      <c r="A1151" s="354"/>
      <c r="B1151" s="224"/>
      <c r="C1151" s="356"/>
      <c r="D1151" s="357"/>
      <c r="E1151" s="355"/>
    </row>
    <row r="1152" spans="1:5" ht="14.25">
      <c r="A1152" s="354"/>
      <c r="B1152" s="224"/>
      <c r="C1152" s="356"/>
      <c r="D1152" s="357"/>
      <c r="E1152" s="355"/>
    </row>
    <row r="1153" spans="1:5" ht="14.25">
      <c r="A1153" s="354"/>
      <c r="B1153" s="224"/>
      <c r="C1153" s="356"/>
      <c r="D1153" s="357"/>
      <c r="E1153" s="355"/>
    </row>
    <row r="1154" spans="1:5" ht="14.25">
      <c r="A1154" s="354"/>
      <c r="B1154" s="224"/>
      <c r="C1154" s="356"/>
      <c r="D1154" s="357"/>
      <c r="E1154" s="355"/>
    </row>
    <row r="1155" spans="1:5" ht="14.25">
      <c r="A1155" s="354"/>
      <c r="B1155" s="224"/>
      <c r="C1155" s="356"/>
      <c r="D1155" s="357"/>
      <c r="E1155" s="355"/>
    </row>
    <row r="1156" spans="1:5" ht="14.25">
      <c r="A1156" s="354"/>
      <c r="B1156" s="224"/>
      <c r="C1156" s="356"/>
      <c r="D1156" s="357"/>
      <c r="E1156" s="355"/>
    </row>
    <row r="1157" spans="1:5" ht="14.25">
      <c r="A1157" s="354"/>
      <c r="B1157" s="224"/>
      <c r="C1157" s="356"/>
      <c r="D1157" s="357"/>
      <c r="E1157" s="355"/>
    </row>
    <row r="1158" spans="1:5" ht="14.25">
      <c r="A1158" s="354"/>
      <c r="B1158" s="224"/>
      <c r="C1158" s="356"/>
      <c r="D1158" s="357"/>
      <c r="E1158" s="355"/>
    </row>
    <row r="1159" spans="1:5" ht="14.25">
      <c r="A1159" s="354"/>
      <c r="B1159" s="224"/>
      <c r="C1159" s="356"/>
      <c r="D1159" s="357"/>
      <c r="E1159" s="355"/>
    </row>
    <row r="1160" spans="1:5" ht="14.25">
      <c r="A1160" s="354"/>
      <c r="B1160" s="224"/>
      <c r="C1160" s="356"/>
      <c r="D1160" s="357"/>
      <c r="E1160" s="355"/>
    </row>
    <row r="1161" spans="1:5" ht="14.25">
      <c r="A1161" s="354"/>
      <c r="B1161" s="224"/>
      <c r="C1161" s="356"/>
      <c r="D1161" s="357"/>
      <c r="E1161" s="355"/>
    </row>
    <row r="1162" spans="1:5" ht="14.25">
      <c r="A1162" s="354"/>
      <c r="B1162" s="224"/>
      <c r="C1162" s="356"/>
      <c r="D1162" s="357"/>
      <c r="E1162" s="355"/>
    </row>
    <row r="1163" spans="1:5" ht="14.25">
      <c r="A1163" s="354"/>
      <c r="B1163" s="224"/>
      <c r="C1163" s="356"/>
      <c r="D1163" s="357"/>
      <c r="E1163" s="355"/>
    </row>
    <row r="1164" spans="1:5" ht="14.25">
      <c r="A1164" s="354"/>
      <c r="B1164" s="224"/>
      <c r="C1164" s="356"/>
      <c r="D1164" s="357"/>
      <c r="E1164" s="355"/>
    </row>
    <row r="1165" spans="1:5" ht="14.25">
      <c r="A1165" s="354"/>
      <c r="B1165" s="224"/>
      <c r="C1165" s="356"/>
      <c r="D1165" s="357"/>
      <c r="E1165" s="355"/>
    </row>
    <row r="1166" spans="1:5" ht="14.25">
      <c r="A1166" s="354"/>
      <c r="B1166" s="224"/>
      <c r="C1166" s="356"/>
      <c r="D1166" s="357"/>
      <c r="E1166" s="355"/>
    </row>
    <row r="1167" spans="1:5" ht="14.25">
      <c r="A1167" s="354"/>
      <c r="B1167" s="224"/>
      <c r="C1167" s="356"/>
      <c r="D1167" s="357"/>
      <c r="E1167" s="355"/>
    </row>
    <row r="1168" spans="1:5" ht="14.25">
      <c r="A1168" s="354"/>
      <c r="B1168" s="224"/>
      <c r="C1168" s="356"/>
      <c r="D1168" s="357"/>
      <c r="E1168" s="355"/>
    </row>
    <row r="1169" spans="1:5" ht="14.25">
      <c r="A1169" s="354"/>
      <c r="B1169" s="224"/>
      <c r="C1169" s="356"/>
      <c r="D1169" s="357"/>
      <c r="E1169" s="355"/>
    </row>
    <row r="1170" spans="1:5" ht="14.25">
      <c r="A1170" s="354"/>
      <c r="B1170" s="224"/>
      <c r="C1170" s="356"/>
      <c r="D1170" s="360"/>
      <c r="E1170" s="355"/>
    </row>
    <row r="1171" spans="1:5" ht="14.25">
      <c r="A1171" s="354"/>
      <c r="B1171" s="224"/>
      <c r="C1171" s="356"/>
      <c r="D1171" s="360"/>
      <c r="E1171" s="355"/>
    </row>
    <row r="1172" spans="1:5" ht="14.25">
      <c r="A1172" s="354"/>
      <c r="B1172" s="224"/>
      <c r="C1172" s="356"/>
      <c r="D1172" s="360"/>
      <c r="E1172" s="355"/>
    </row>
    <row r="1173" spans="1:5" ht="14.25">
      <c r="A1173" s="354"/>
      <c r="B1173" s="224"/>
      <c r="C1173" s="356"/>
      <c r="D1173" s="360"/>
      <c r="E1173" s="355"/>
    </row>
    <row r="1174" spans="1:5" ht="14.25">
      <c r="A1174" s="354"/>
      <c r="B1174" s="224"/>
      <c r="C1174" s="356"/>
      <c r="D1174" s="360"/>
      <c r="E1174" s="355"/>
    </row>
    <row r="1175" spans="1:5" ht="14.25">
      <c r="A1175" s="354"/>
      <c r="B1175" s="224"/>
      <c r="C1175" s="356"/>
      <c r="D1175" s="360"/>
      <c r="E1175" s="355"/>
    </row>
    <row r="1176" spans="1:5" ht="14.25">
      <c r="A1176" s="354"/>
      <c r="B1176" s="224"/>
      <c r="C1176" s="356"/>
      <c r="D1176" s="360"/>
      <c r="E1176" s="355"/>
    </row>
    <row r="1177" spans="1:5" ht="14.25">
      <c r="A1177" s="354"/>
      <c r="B1177" s="224"/>
      <c r="C1177" s="356"/>
      <c r="D1177" s="360"/>
      <c r="E1177" s="355"/>
    </row>
    <row r="1178" spans="1:5" ht="14.25">
      <c r="A1178" s="354"/>
      <c r="B1178" s="224"/>
      <c r="C1178" s="356"/>
      <c r="D1178" s="357"/>
      <c r="E1178" s="355"/>
    </row>
    <row r="1179" spans="1:5" ht="14.25">
      <c r="A1179" s="354"/>
      <c r="B1179" s="224"/>
      <c r="C1179" s="356"/>
      <c r="D1179" s="357"/>
      <c r="E1179" s="355"/>
    </row>
    <row r="1180" spans="1:5" ht="14.25">
      <c r="A1180" s="354"/>
      <c r="B1180" s="224"/>
      <c r="C1180" s="356"/>
      <c r="D1180" s="357"/>
      <c r="E1180" s="355"/>
    </row>
    <row r="1181" spans="1:5" ht="14.25">
      <c r="A1181" s="354"/>
      <c r="B1181" s="224"/>
      <c r="C1181" s="356"/>
      <c r="D1181" s="357"/>
      <c r="E1181" s="355"/>
    </row>
    <row r="1182" spans="1:5" ht="14.25">
      <c r="A1182" s="354"/>
      <c r="B1182" s="224"/>
      <c r="C1182" s="356"/>
      <c r="D1182" s="357"/>
      <c r="E1182" s="355"/>
    </row>
    <row r="1183" spans="1:5" ht="14.25">
      <c r="A1183" s="354"/>
      <c r="B1183" s="224"/>
      <c r="C1183" s="356"/>
      <c r="D1183" s="357"/>
      <c r="E1183" s="355"/>
    </row>
    <row r="1184" spans="1:5" ht="14.25">
      <c r="A1184" s="354"/>
      <c r="B1184" s="224"/>
      <c r="C1184" s="356"/>
      <c r="D1184" s="357"/>
      <c r="E1184" s="355"/>
    </row>
    <row r="1185" spans="1:5" ht="14.25">
      <c r="A1185" s="354"/>
      <c r="B1185" s="224"/>
      <c r="C1185" s="356"/>
      <c r="D1185" s="357"/>
      <c r="E1185" s="355"/>
    </row>
    <row r="1186" spans="1:5" ht="14.25">
      <c r="A1186" s="354"/>
      <c r="B1186" s="224"/>
      <c r="C1186" s="356"/>
      <c r="D1186" s="357"/>
      <c r="E1186" s="355"/>
    </row>
    <row r="1187" spans="1:5" ht="14.25">
      <c r="A1187" s="354"/>
      <c r="B1187" s="224"/>
      <c r="C1187" s="356"/>
      <c r="D1187" s="357"/>
      <c r="E1187" s="355"/>
    </row>
    <row r="1188" spans="1:5" ht="14.25">
      <c r="A1188" s="354"/>
      <c r="B1188" s="224"/>
      <c r="C1188" s="356"/>
      <c r="D1188" s="357"/>
      <c r="E1188" s="355"/>
    </row>
    <row r="1189" spans="1:5" ht="14.25">
      <c r="A1189" s="354"/>
      <c r="B1189" s="224"/>
      <c r="C1189" s="356"/>
      <c r="D1189" s="357"/>
      <c r="E1189" s="355"/>
    </row>
    <row r="1190" spans="1:5" ht="14.25">
      <c r="A1190" s="354"/>
      <c r="B1190" s="224"/>
      <c r="C1190" s="356"/>
      <c r="D1190" s="360"/>
      <c r="E1190" s="355"/>
    </row>
    <row r="1191" spans="1:5" ht="14.25">
      <c r="A1191" s="354"/>
      <c r="B1191" s="224"/>
      <c r="C1191" s="356"/>
      <c r="D1191" s="360"/>
      <c r="E1191" s="355"/>
    </row>
    <row r="1192" spans="1:5" ht="14.25">
      <c r="A1192" s="354"/>
      <c r="B1192" s="224"/>
      <c r="C1192" s="356"/>
      <c r="D1192" s="360"/>
      <c r="E1192" s="355"/>
    </row>
    <row r="1193" spans="1:5" ht="14.25">
      <c r="A1193" s="354"/>
      <c r="B1193" s="224"/>
      <c r="C1193" s="356"/>
      <c r="D1193" s="360"/>
      <c r="E1193" s="355"/>
    </row>
    <row r="1194" spans="1:5" ht="14.25">
      <c r="A1194" s="354"/>
      <c r="B1194" s="224"/>
      <c r="C1194" s="356"/>
      <c r="D1194" s="360"/>
      <c r="E1194" s="355"/>
    </row>
    <row r="1195" spans="1:5" ht="14.25">
      <c r="A1195" s="354"/>
      <c r="B1195" s="224"/>
      <c r="C1195" s="356"/>
      <c r="D1195" s="360"/>
      <c r="E1195" s="355"/>
    </row>
    <row r="1196" spans="1:5" ht="14.25">
      <c r="A1196" s="354"/>
      <c r="B1196" s="224"/>
      <c r="C1196" s="356"/>
      <c r="D1196" s="360"/>
      <c r="E1196" s="355"/>
    </row>
    <row r="1197" spans="1:5" ht="14.25">
      <c r="A1197" s="354"/>
      <c r="B1197" s="224"/>
      <c r="C1197" s="356"/>
      <c r="D1197" s="360"/>
      <c r="E1197" s="355"/>
    </row>
    <row r="1198" spans="1:5" ht="14.25">
      <c r="A1198" s="354"/>
      <c r="B1198" s="224"/>
      <c r="C1198" s="356"/>
      <c r="D1198" s="360"/>
      <c r="E1198" s="355"/>
    </row>
    <row r="1199" spans="1:5" ht="14.25">
      <c r="A1199" s="354"/>
      <c r="B1199" s="224"/>
      <c r="C1199" s="356"/>
      <c r="D1199" s="360"/>
      <c r="E1199" s="355"/>
    </row>
    <row r="1200" spans="1:5" ht="14.25">
      <c r="A1200" s="354"/>
      <c r="B1200" s="224"/>
      <c r="C1200" s="356"/>
      <c r="D1200" s="360"/>
      <c r="E1200" s="355"/>
    </row>
    <row r="1201" spans="1:5" ht="14.25">
      <c r="A1201" s="354"/>
      <c r="B1201" s="224"/>
      <c r="C1201" s="356"/>
      <c r="D1201" s="357"/>
      <c r="E1201" s="355"/>
    </row>
    <row r="1202" spans="1:5" ht="14.25">
      <c r="A1202" s="354"/>
      <c r="B1202" s="224"/>
      <c r="C1202" s="356"/>
      <c r="D1202" s="357"/>
      <c r="E1202" s="355"/>
    </row>
    <row r="1203" spans="1:5" ht="14.25">
      <c r="A1203" s="354"/>
      <c r="B1203" s="224"/>
      <c r="C1203" s="356"/>
      <c r="D1203" s="357"/>
      <c r="E1203" s="355"/>
    </row>
    <row r="1204" spans="1:5" ht="14.25">
      <c r="A1204" s="354"/>
      <c r="B1204" s="224"/>
      <c r="C1204" s="356"/>
      <c r="D1204" s="357"/>
      <c r="E1204" s="355"/>
    </row>
    <row r="1205" spans="1:5" ht="14.25">
      <c r="A1205" s="354"/>
      <c r="B1205" s="224"/>
      <c r="C1205" s="356"/>
      <c r="D1205" s="360"/>
      <c r="E1205" s="355"/>
    </row>
    <row r="1206" spans="1:5" ht="14.25">
      <c r="A1206" s="354"/>
      <c r="B1206" s="224"/>
      <c r="C1206" s="356"/>
      <c r="D1206" s="360"/>
      <c r="E1206" s="355"/>
    </row>
    <row r="1207" spans="1:5" ht="14.25">
      <c r="A1207" s="354"/>
      <c r="B1207" s="224"/>
      <c r="C1207" s="356"/>
      <c r="D1207" s="360"/>
      <c r="E1207" s="355"/>
    </row>
    <row r="1208" spans="1:5" ht="14.25">
      <c r="A1208" s="354"/>
      <c r="B1208" s="224"/>
      <c r="C1208" s="356"/>
      <c r="D1208" s="360"/>
      <c r="E1208" s="355"/>
    </row>
    <row r="1209" spans="1:5" ht="14.25">
      <c r="A1209" s="354"/>
      <c r="B1209" s="224"/>
      <c r="C1209" s="356"/>
      <c r="D1209" s="360"/>
      <c r="E1209" s="355"/>
    </row>
    <row r="1210" spans="1:5" ht="14.25">
      <c r="A1210" s="354"/>
      <c r="B1210" s="224"/>
      <c r="C1210" s="356"/>
      <c r="D1210" s="360"/>
      <c r="E1210" s="355"/>
    </row>
    <row r="1211" spans="1:5" ht="14.25">
      <c r="A1211" s="354"/>
      <c r="B1211" s="224"/>
      <c r="C1211" s="356"/>
      <c r="D1211" s="360"/>
      <c r="E1211" s="355"/>
    </row>
    <row r="1212" spans="1:5" ht="14.25">
      <c r="A1212" s="354"/>
      <c r="B1212" s="224"/>
      <c r="C1212" s="356"/>
      <c r="D1212" s="360"/>
      <c r="E1212" s="355"/>
    </row>
    <row r="1213" spans="1:5" ht="14.25">
      <c r="A1213" s="354"/>
      <c r="B1213" s="224"/>
      <c r="C1213" s="356"/>
      <c r="D1213" s="360"/>
      <c r="E1213" s="355"/>
    </row>
    <row r="1214" spans="1:5" ht="14.25">
      <c r="A1214" s="354"/>
      <c r="B1214" s="224"/>
      <c r="C1214" s="356"/>
      <c r="D1214" s="360"/>
      <c r="E1214" s="355"/>
    </row>
    <row r="1215" spans="1:5" ht="14.25">
      <c r="A1215" s="354"/>
      <c r="B1215" s="224"/>
      <c r="C1215" s="356"/>
      <c r="D1215" s="360"/>
      <c r="E1215" s="355"/>
    </row>
    <row r="1216" spans="1:5" ht="14.25">
      <c r="A1216" s="354"/>
      <c r="B1216" s="224"/>
      <c r="C1216" s="356"/>
      <c r="D1216" s="360"/>
      <c r="E1216" s="355"/>
    </row>
    <row r="1217" spans="1:5" ht="14.25">
      <c r="A1217" s="354"/>
      <c r="B1217" s="224"/>
      <c r="C1217" s="356"/>
      <c r="D1217" s="360"/>
      <c r="E1217" s="355"/>
    </row>
    <row r="1218" spans="1:5" ht="14.25">
      <c r="A1218" s="354"/>
      <c r="B1218" s="224"/>
      <c r="C1218" s="356"/>
      <c r="D1218" s="360"/>
      <c r="E1218" s="355"/>
    </row>
    <row r="1219" spans="1:5" ht="14.25">
      <c r="A1219" s="354"/>
      <c r="B1219" s="224"/>
      <c r="C1219" s="356"/>
      <c r="D1219" s="360"/>
      <c r="E1219" s="355"/>
    </row>
    <row r="1220" spans="1:5" ht="14.25">
      <c r="A1220" s="354"/>
      <c r="B1220" s="224"/>
      <c r="C1220" s="356"/>
      <c r="D1220" s="360"/>
      <c r="E1220" s="355"/>
    </row>
    <row r="1221" spans="1:5" ht="14.25">
      <c r="A1221" s="354"/>
      <c r="B1221" s="224"/>
      <c r="C1221" s="356"/>
      <c r="D1221" s="360"/>
      <c r="E1221" s="355"/>
    </row>
    <row r="1222" spans="1:5" ht="14.25">
      <c r="A1222" s="354"/>
      <c r="B1222" s="224"/>
      <c r="C1222" s="356"/>
      <c r="D1222" s="360"/>
      <c r="E1222" s="355"/>
    </row>
    <row r="1223" spans="1:5" ht="14.25">
      <c r="A1223" s="354"/>
      <c r="B1223" s="224"/>
      <c r="C1223" s="356"/>
      <c r="D1223" s="360"/>
      <c r="E1223" s="355"/>
    </row>
    <row r="1224" spans="1:5" ht="14.25">
      <c r="A1224" s="354"/>
      <c r="B1224" s="355"/>
      <c r="C1224" s="356"/>
      <c r="D1224" s="360"/>
      <c r="E1224" s="358"/>
    </row>
    <row r="1225" spans="1:5" ht="14.25">
      <c r="A1225" s="354"/>
      <c r="B1225" s="355"/>
      <c r="C1225" s="356"/>
      <c r="D1225" s="360"/>
      <c r="E1225" s="358"/>
    </row>
    <row r="1226" spans="1:5" ht="14.25">
      <c r="A1226" s="354"/>
      <c r="B1226" s="355"/>
      <c r="C1226" s="356"/>
      <c r="D1226" s="360"/>
      <c r="E1226" s="358"/>
    </row>
    <row r="1227" spans="1:5" ht="14.25">
      <c r="A1227" s="354"/>
      <c r="B1227" s="355"/>
      <c r="C1227" s="356"/>
      <c r="D1227" s="360"/>
      <c r="E1227" s="358"/>
    </row>
    <row r="1228" spans="1:5" ht="14.25">
      <c r="A1228" s="354"/>
      <c r="B1228" s="355"/>
      <c r="C1228" s="356"/>
      <c r="D1228" s="360"/>
      <c r="E1228" s="358"/>
    </row>
    <row r="1229" spans="1:5" ht="14.25">
      <c r="A1229" s="354"/>
      <c r="B1229" s="355"/>
      <c r="C1229" s="356"/>
      <c r="D1229" s="360"/>
      <c r="E1229" s="358"/>
    </row>
    <row r="1230" spans="1:5" ht="14.25">
      <c r="A1230" s="354"/>
      <c r="B1230" s="355"/>
      <c r="C1230" s="356"/>
      <c r="D1230" s="360"/>
      <c r="E1230" s="358"/>
    </row>
    <row r="1231" spans="1:5" ht="14.25">
      <c r="A1231" s="354"/>
      <c r="B1231" s="355"/>
      <c r="C1231" s="356"/>
      <c r="D1231" s="360"/>
      <c r="E1231" s="358"/>
    </row>
    <row r="1232" spans="1:5" ht="14.25">
      <c r="A1232" s="354"/>
      <c r="B1232" s="355"/>
      <c r="C1232" s="356"/>
      <c r="D1232" s="360"/>
      <c r="E1232" s="358"/>
    </row>
    <row r="1233" spans="1:5" ht="14.25">
      <c r="A1233" s="354"/>
      <c r="B1233" s="355"/>
      <c r="C1233" s="356"/>
      <c r="D1233" s="360"/>
      <c r="E1233" s="358"/>
    </row>
    <row r="1234" spans="1:5" ht="14.25">
      <c r="A1234" s="354"/>
      <c r="B1234" s="355"/>
      <c r="C1234" s="356"/>
      <c r="D1234" s="360"/>
      <c r="E1234" s="358"/>
    </row>
    <row r="1235" spans="1:5" ht="14.25">
      <c r="A1235" s="354"/>
      <c r="B1235" s="355"/>
      <c r="C1235" s="356"/>
      <c r="D1235" s="360"/>
      <c r="E1235" s="358"/>
    </row>
    <row r="1236" spans="1:5" ht="14.25">
      <c r="A1236" s="354"/>
      <c r="B1236" s="355"/>
      <c r="C1236" s="356"/>
      <c r="D1236" s="360"/>
      <c r="E1236" s="358"/>
    </row>
    <row r="1237" spans="1:5" ht="14.25">
      <c r="A1237" s="354"/>
      <c r="B1237" s="355"/>
      <c r="C1237" s="356"/>
      <c r="D1237" s="360"/>
      <c r="E1237" s="358"/>
    </row>
    <row r="1238" spans="1:5" ht="14.25">
      <c r="A1238" s="354"/>
      <c r="B1238" s="355"/>
      <c r="C1238" s="356"/>
      <c r="D1238" s="360"/>
      <c r="E1238" s="358"/>
    </row>
    <row r="1239" spans="1:5" ht="14.25">
      <c r="A1239" s="354"/>
      <c r="B1239" s="355"/>
      <c r="C1239" s="356"/>
      <c r="D1239" s="360"/>
      <c r="E1239" s="358"/>
    </row>
    <row r="1240" spans="1:5" ht="14.25">
      <c r="A1240" s="354"/>
      <c r="B1240" s="355"/>
      <c r="C1240" s="356"/>
      <c r="D1240" s="360"/>
      <c r="E1240" s="358"/>
    </row>
    <row r="1241" spans="1:5" ht="14.25">
      <c r="A1241" s="354"/>
      <c r="B1241" s="355"/>
      <c r="C1241" s="356"/>
      <c r="D1241" s="360"/>
      <c r="E1241" s="358"/>
    </row>
    <row r="1242" spans="1:5" ht="14.25">
      <c r="A1242" s="354"/>
      <c r="B1242" s="355"/>
      <c r="C1242" s="356"/>
      <c r="D1242" s="360"/>
      <c r="E1242" s="358"/>
    </row>
    <row r="1243" spans="1:5" ht="14.25">
      <c r="A1243" s="354"/>
      <c r="B1243" s="355"/>
      <c r="C1243" s="356"/>
      <c r="D1243" s="360"/>
      <c r="E1243" s="358"/>
    </row>
    <row r="1244" spans="1:5" ht="14.25">
      <c r="A1244" s="354"/>
      <c r="B1244" s="355"/>
      <c r="C1244" s="356"/>
      <c r="D1244" s="360"/>
      <c r="E1244" s="358"/>
    </row>
    <row r="1245" spans="1:5" ht="14.25">
      <c r="A1245" s="354"/>
      <c r="B1245" s="355"/>
      <c r="C1245" s="356"/>
      <c r="D1245" s="360"/>
      <c r="E1245" s="358"/>
    </row>
    <row r="1246" spans="1:5" ht="14.25">
      <c r="A1246" s="354"/>
      <c r="B1246" s="355"/>
      <c r="C1246" s="356"/>
      <c r="D1246" s="360"/>
      <c r="E1246" s="358"/>
    </row>
    <row r="1247" spans="1:5" ht="14.25">
      <c r="A1247" s="354"/>
      <c r="B1247" s="355"/>
      <c r="C1247" s="356"/>
      <c r="D1247" s="360"/>
      <c r="E1247" s="358"/>
    </row>
    <row r="1248" spans="1:5" ht="14.25">
      <c r="A1248" s="354"/>
      <c r="B1248" s="355"/>
      <c r="C1248" s="356"/>
      <c r="D1248" s="360"/>
      <c r="E1248" s="358"/>
    </row>
    <row r="1249" spans="1:5" ht="14.25">
      <c r="A1249" s="354"/>
      <c r="B1249" s="355"/>
      <c r="C1249" s="356"/>
      <c r="D1249" s="360"/>
      <c r="E1249" s="358"/>
    </row>
    <row r="1250" spans="1:5" ht="14.25">
      <c r="A1250" s="354"/>
      <c r="B1250" s="355"/>
      <c r="C1250" s="356"/>
      <c r="D1250" s="360"/>
      <c r="E1250" s="358"/>
    </row>
    <row r="1251" spans="1:5" ht="14.25">
      <c r="A1251" s="354"/>
      <c r="B1251" s="355"/>
      <c r="C1251" s="356"/>
      <c r="D1251" s="360"/>
      <c r="E1251" s="358"/>
    </row>
    <row r="1252" spans="1:5" ht="14.25">
      <c r="A1252" s="354"/>
      <c r="B1252" s="355"/>
      <c r="C1252" s="356"/>
      <c r="D1252" s="360"/>
      <c r="E1252" s="358"/>
    </row>
    <row r="1253" spans="1:5" ht="14.25">
      <c r="A1253" s="354"/>
      <c r="B1253" s="355"/>
      <c r="C1253" s="356"/>
      <c r="D1253" s="360"/>
      <c r="E1253" s="358"/>
    </row>
    <row r="1254" spans="1:5" ht="14.25">
      <c r="A1254" s="354"/>
      <c r="B1254" s="355"/>
      <c r="C1254" s="356"/>
      <c r="D1254" s="360"/>
      <c r="E1254" s="358"/>
    </row>
    <row r="1255" spans="1:5" ht="14.25">
      <c r="A1255" s="354"/>
      <c r="B1255" s="355"/>
      <c r="C1255" s="356"/>
      <c r="D1255" s="360"/>
      <c r="E1255" s="358"/>
    </row>
    <row r="1256" spans="1:5" ht="14.25">
      <c r="A1256" s="354"/>
      <c r="B1256" s="355"/>
      <c r="C1256" s="356"/>
      <c r="D1256" s="360"/>
      <c r="E1256" s="358"/>
    </row>
    <row r="1257" spans="1:5" ht="14.25">
      <c r="A1257" s="354"/>
      <c r="B1257" s="355"/>
      <c r="C1257" s="356"/>
      <c r="D1257" s="360"/>
      <c r="E1257" s="358"/>
    </row>
    <row r="1258" spans="1:5" ht="14.25">
      <c r="A1258" s="354"/>
      <c r="B1258" s="355"/>
      <c r="C1258" s="356"/>
      <c r="D1258" s="360"/>
      <c r="E1258" s="358"/>
    </row>
    <row r="1259" spans="1:5" ht="14.25">
      <c r="A1259" s="354"/>
      <c r="B1259" s="355"/>
      <c r="C1259" s="356"/>
      <c r="D1259" s="360"/>
      <c r="E1259" s="358"/>
    </row>
    <row r="1260" spans="1:5" ht="14.25">
      <c r="A1260" s="354"/>
      <c r="B1260" s="355"/>
      <c r="C1260" s="356"/>
      <c r="D1260" s="360"/>
      <c r="E1260" s="358"/>
    </row>
    <row r="1261" spans="1:5" ht="14.25">
      <c r="A1261" s="354"/>
      <c r="B1261" s="355"/>
      <c r="C1261" s="356"/>
      <c r="D1261" s="360"/>
      <c r="E1261" s="358"/>
    </row>
    <row r="1262" spans="1:5" ht="14.25">
      <c r="A1262" s="354"/>
      <c r="B1262" s="355"/>
      <c r="C1262" s="356"/>
      <c r="D1262" s="360"/>
      <c r="E1262" s="358"/>
    </row>
    <row r="1263" spans="1:5" ht="14.25">
      <c r="A1263" s="354"/>
      <c r="B1263" s="355"/>
      <c r="C1263" s="356"/>
      <c r="D1263" s="360"/>
      <c r="E1263" s="358"/>
    </row>
    <row r="1264" spans="1:5" ht="14.25">
      <c r="A1264" s="354"/>
      <c r="B1264" s="355"/>
      <c r="C1264" s="356"/>
      <c r="D1264" s="360"/>
      <c r="E1264" s="358"/>
    </row>
    <row r="1265" spans="1:5" ht="14.25">
      <c r="A1265" s="354"/>
      <c r="B1265" s="355"/>
      <c r="C1265" s="356"/>
      <c r="D1265" s="360"/>
      <c r="E1265" s="358"/>
    </row>
    <row r="1266" spans="1:5" ht="14.25">
      <c r="A1266" s="354"/>
      <c r="B1266" s="355"/>
      <c r="C1266" s="356"/>
      <c r="D1266" s="360"/>
      <c r="E1266" s="358"/>
    </row>
    <row r="1267" spans="1:5" ht="14.25">
      <c r="A1267" s="354"/>
      <c r="B1267" s="355"/>
      <c r="C1267" s="356"/>
      <c r="D1267" s="357"/>
      <c r="E1267" s="358"/>
    </row>
    <row r="1268" spans="1:5" ht="14.25">
      <c r="A1268" s="354"/>
      <c r="B1268" s="355"/>
      <c r="C1268" s="356"/>
      <c r="D1268" s="357"/>
      <c r="E1268" s="358"/>
    </row>
    <row r="1269" spans="1:5" ht="14.25">
      <c r="A1269" s="354"/>
      <c r="B1269" s="355"/>
      <c r="C1269" s="356"/>
      <c r="D1269" s="357"/>
      <c r="E1269" s="358"/>
    </row>
    <row r="1270" spans="1:5" ht="14.25">
      <c r="A1270" s="354"/>
      <c r="B1270" s="224"/>
      <c r="C1270" s="356"/>
      <c r="D1270" s="357"/>
      <c r="E1270" s="359"/>
    </row>
    <row r="1271" spans="1:5" ht="14.25">
      <c r="A1271" s="354"/>
      <c r="B1271" s="355"/>
      <c r="C1271" s="356"/>
      <c r="D1271" s="357"/>
      <c r="E1271" s="358"/>
    </row>
    <row r="1272" spans="1:5" ht="14.25">
      <c r="A1272" s="354"/>
      <c r="B1272" s="355"/>
      <c r="C1272" s="356"/>
      <c r="D1272" s="357"/>
      <c r="E1272" s="358"/>
    </row>
    <row r="1273" spans="1:5" ht="14.25">
      <c r="A1273" s="354"/>
      <c r="B1273" s="355"/>
      <c r="C1273" s="356"/>
      <c r="D1273" s="357"/>
      <c r="E1273" s="358"/>
    </row>
    <row r="1274" spans="1:5" ht="14.25">
      <c r="A1274" s="354"/>
      <c r="B1274" s="355"/>
      <c r="C1274" s="356"/>
      <c r="D1274" s="357"/>
      <c r="E1274" s="358"/>
    </row>
    <row r="1275" spans="1:5" ht="14.25">
      <c r="A1275" s="354"/>
      <c r="B1275" s="355"/>
      <c r="C1275" s="356"/>
      <c r="D1275" s="357"/>
      <c r="E1275" s="358"/>
    </row>
    <row r="1276" spans="1:5">
      <c r="A1276" s="354"/>
      <c r="B1276" s="355"/>
      <c r="C1276" s="356"/>
      <c r="D1276" s="357"/>
      <c r="E1276" s="355"/>
    </row>
    <row r="1277" spans="1:5" ht="14.25">
      <c r="A1277" s="354"/>
      <c r="B1277" s="224"/>
      <c r="C1277" s="356"/>
      <c r="D1277" s="357"/>
      <c r="E1277" s="355"/>
    </row>
    <row r="1278" spans="1:5" ht="14.25">
      <c r="A1278" s="354"/>
      <c r="B1278" s="355"/>
      <c r="C1278" s="356"/>
      <c r="D1278" s="357"/>
      <c r="E1278" s="358"/>
    </row>
    <row r="1279" spans="1:5" ht="14.25">
      <c r="A1279" s="354"/>
      <c r="B1279" s="355"/>
      <c r="C1279" s="356"/>
      <c r="D1279" s="357"/>
      <c r="E1279" s="358"/>
    </row>
    <row r="1280" spans="1:5">
      <c r="A1280" s="354"/>
      <c r="B1280" s="355"/>
      <c r="C1280" s="356"/>
      <c r="D1280" s="357"/>
      <c r="E1280" s="355"/>
    </row>
    <row r="1281" spans="1:5" ht="14.25">
      <c r="A1281" s="354"/>
      <c r="B1281" s="224"/>
      <c r="C1281" s="356"/>
      <c r="D1281" s="357"/>
      <c r="E1281" s="355"/>
    </row>
    <row r="1282" spans="1:5" ht="14.25">
      <c r="A1282" s="354"/>
      <c r="B1282" s="224"/>
      <c r="C1282" s="356"/>
      <c r="D1282" s="357"/>
      <c r="E1282" s="355"/>
    </row>
    <row r="1283" spans="1:5" ht="14.25">
      <c r="A1283" s="354"/>
      <c r="B1283" s="224"/>
      <c r="C1283" s="356"/>
      <c r="D1283" s="357"/>
      <c r="E1283" s="359"/>
    </row>
    <row r="1284" spans="1:5" ht="14.25">
      <c r="A1284" s="354"/>
      <c r="B1284" s="355"/>
      <c r="C1284" s="356"/>
      <c r="D1284" s="357"/>
      <c r="E1284" s="358"/>
    </row>
    <row r="1285" spans="1:5" ht="14.25">
      <c r="A1285" s="354"/>
      <c r="B1285" s="224"/>
      <c r="C1285" s="356"/>
      <c r="D1285" s="357"/>
      <c r="E1285" s="355"/>
    </row>
    <row r="1286" spans="1:5" ht="14.25">
      <c r="A1286" s="354"/>
      <c r="B1286" s="224"/>
      <c r="C1286" s="356"/>
      <c r="D1286" s="357"/>
      <c r="E1286" s="355"/>
    </row>
    <row r="1287" spans="1:5" ht="14.25">
      <c r="A1287" s="354"/>
      <c r="B1287" s="224"/>
      <c r="C1287" s="356"/>
      <c r="D1287" s="357"/>
      <c r="E1287" s="355"/>
    </row>
    <row r="1288" spans="1:5" ht="14.25">
      <c r="A1288" s="354"/>
      <c r="B1288" s="224"/>
      <c r="C1288" s="356"/>
      <c r="D1288" s="357"/>
      <c r="E1288" s="355"/>
    </row>
    <row r="1289" spans="1:5" ht="14.25">
      <c r="A1289" s="354"/>
      <c r="B1289" s="224"/>
      <c r="C1289" s="356"/>
      <c r="D1289" s="357"/>
      <c r="E1289" s="355"/>
    </row>
    <row r="1290" spans="1:5" ht="14.25">
      <c r="A1290" s="354"/>
      <c r="B1290" s="224"/>
      <c r="C1290" s="356"/>
      <c r="D1290" s="357"/>
      <c r="E1290" s="355"/>
    </row>
    <row r="1291" spans="1:5" ht="14.25">
      <c r="A1291" s="354"/>
      <c r="B1291" s="224"/>
      <c r="C1291" s="356"/>
      <c r="D1291" s="357"/>
      <c r="E1291" s="355"/>
    </row>
    <row r="1292" spans="1:5" ht="14.25">
      <c r="A1292" s="354"/>
      <c r="B1292" s="224"/>
      <c r="C1292" s="356"/>
      <c r="D1292" s="357"/>
      <c r="E1292" s="355"/>
    </row>
    <row r="1293" spans="1:5" ht="14.25">
      <c r="A1293" s="354"/>
      <c r="B1293" s="224"/>
      <c r="C1293" s="356"/>
      <c r="D1293" s="357"/>
      <c r="E1293" s="355"/>
    </row>
    <row r="1294" spans="1:5" ht="14.25">
      <c r="A1294" s="354"/>
      <c r="B1294" s="224"/>
      <c r="C1294" s="356"/>
      <c r="D1294" s="357"/>
      <c r="E1294" s="355"/>
    </row>
    <row r="1295" spans="1:5" ht="14.25">
      <c r="A1295" s="354"/>
      <c r="B1295" s="224"/>
      <c r="C1295" s="356"/>
      <c r="D1295" s="357"/>
      <c r="E1295" s="355"/>
    </row>
    <row r="1296" spans="1:5" ht="14.25">
      <c r="A1296" s="354"/>
      <c r="B1296" s="224"/>
      <c r="C1296" s="356"/>
      <c r="D1296" s="357"/>
      <c r="E1296" s="355"/>
    </row>
    <row r="1297" spans="1:5" ht="14.25">
      <c r="A1297" s="354"/>
      <c r="B1297" s="224"/>
      <c r="C1297" s="356"/>
      <c r="D1297" s="360"/>
      <c r="E1297" s="359"/>
    </row>
    <row r="1298" spans="1:5" ht="14.25">
      <c r="A1298" s="354"/>
      <c r="B1298" s="224"/>
      <c r="C1298" s="356"/>
      <c r="D1298" s="360"/>
      <c r="E1298" s="359"/>
    </row>
    <row r="1299" spans="1:5" ht="14.25">
      <c r="A1299" s="354"/>
      <c r="B1299" s="224"/>
      <c r="C1299" s="356"/>
      <c r="D1299" s="357"/>
      <c r="E1299" s="359"/>
    </row>
    <row r="1300" spans="1:5" ht="14.25">
      <c r="A1300" s="354"/>
      <c r="B1300" s="224"/>
      <c r="C1300" s="356"/>
      <c r="D1300" s="357"/>
      <c r="E1300" s="355"/>
    </row>
    <row r="1301" spans="1:5" ht="14.25">
      <c r="A1301" s="354"/>
      <c r="B1301" s="224"/>
      <c r="C1301" s="356"/>
      <c r="D1301" s="357"/>
      <c r="E1301" s="359"/>
    </row>
    <row r="1302" spans="1:5" ht="14.25">
      <c r="A1302" s="354"/>
      <c r="B1302" s="224"/>
      <c r="C1302" s="356"/>
      <c r="D1302" s="357"/>
      <c r="E1302" s="359"/>
    </row>
    <row r="1303" spans="1:5" ht="14.25">
      <c r="A1303" s="354"/>
      <c r="B1303" s="355"/>
      <c r="C1303" s="356"/>
      <c r="D1303" s="357"/>
      <c r="E1303" s="358"/>
    </row>
    <row r="1304" spans="1:5" ht="14.25">
      <c r="A1304" s="354"/>
      <c r="B1304" s="355"/>
      <c r="C1304" s="356"/>
      <c r="D1304" s="357"/>
      <c r="E1304" s="358"/>
    </row>
    <row r="1305" spans="1:5" ht="14.25">
      <c r="A1305" s="354"/>
      <c r="B1305" s="355"/>
      <c r="C1305" s="356"/>
      <c r="D1305" s="357"/>
      <c r="E1305" s="358"/>
    </row>
    <row r="1306" spans="1:5" ht="14.25">
      <c r="A1306" s="354"/>
      <c r="B1306" s="355"/>
      <c r="C1306" s="356"/>
      <c r="D1306" s="357"/>
      <c r="E1306" s="358"/>
    </row>
    <row r="1307" spans="1:5" ht="14.25">
      <c r="A1307" s="354"/>
      <c r="B1307" s="355"/>
      <c r="C1307" s="356"/>
      <c r="D1307" s="357"/>
      <c r="E1307" s="358"/>
    </row>
    <row r="1308" spans="1:5" ht="14.25">
      <c r="A1308" s="354"/>
      <c r="B1308" s="355"/>
      <c r="C1308" s="356"/>
      <c r="D1308" s="357"/>
      <c r="E1308" s="358"/>
    </row>
    <row r="1309" spans="1:5" ht="14.25">
      <c r="A1309" s="354"/>
      <c r="B1309" s="355"/>
      <c r="C1309" s="356"/>
      <c r="D1309" s="357"/>
      <c r="E1309" s="358"/>
    </row>
    <row r="1310" spans="1:5" ht="14.25">
      <c r="A1310" s="354"/>
      <c r="B1310" s="224"/>
      <c r="C1310" s="356"/>
      <c r="D1310" s="357"/>
      <c r="E1310" s="359"/>
    </row>
    <row r="1311" spans="1:5" ht="14.25">
      <c r="A1311" s="354"/>
      <c r="B1311" s="355"/>
      <c r="C1311" s="356"/>
      <c r="D1311" s="357"/>
      <c r="E1311" s="358"/>
    </row>
    <row r="1312" spans="1:5" ht="14.25">
      <c r="A1312" s="354"/>
      <c r="B1312" s="355"/>
      <c r="C1312" s="356"/>
      <c r="D1312" s="357"/>
      <c r="E1312" s="358"/>
    </row>
    <row r="1313" spans="1:5" ht="14.25">
      <c r="A1313" s="354"/>
      <c r="B1313" s="355"/>
      <c r="C1313" s="356"/>
      <c r="D1313" s="357"/>
      <c r="E1313" s="358"/>
    </row>
    <row r="1314" spans="1:5" ht="14.25">
      <c r="A1314" s="354"/>
      <c r="B1314" s="355"/>
      <c r="C1314" s="356"/>
      <c r="D1314" s="357"/>
      <c r="E1314" s="358"/>
    </row>
    <row r="1315" spans="1:5" ht="14.25">
      <c r="A1315" s="354"/>
      <c r="B1315" s="355"/>
      <c r="C1315" s="356"/>
      <c r="D1315" s="357"/>
      <c r="E1315" s="358"/>
    </row>
    <row r="1316" spans="1:5" ht="14.25">
      <c r="A1316" s="354"/>
      <c r="B1316" s="355"/>
      <c r="C1316" s="356"/>
      <c r="D1316" s="357"/>
      <c r="E1316" s="358"/>
    </row>
    <row r="1317" spans="1:5" ht="14.25">
      <c r="A1317" s="354"/>
      <c r="B1317" s="355"/>
      <c r="C1317" s="356"/>
      <c r="D1317" s="357"/>
      <c r="E1317" s="358"/>
    </row>
    <row r="1318" spans="1:5" ht="14.25">
      <c r="A1318" s="354"/>
      <c r="B1318" s="355"/>
      <c r="C1318" s="356"/>
      <c r="D1318" s="357"/>
      <c r="E1318" s="358"/>
    </row>
    <row r="1319" spans="1:5" ht="14.25">
      <c r="A1319" s="354"/>
      <c r="B1319" s="355"/>
      <c r="C1319" s="356"/>
      <c r="D1319" s="357"/>
      <c r="E1319" s="358"/>
    </row>
    <row r="1320" spans="1:5" ht="14.25">
      <c r="A1320" s="354"/>
      <c r="B1320" s="355"/>
      <c r="C1320" s="356"/>
      <c r="D1320" s="357"/>
      <c r="E1320" s="358"/>
    </row>
    <row r="1321" spans="1:5" ht="14.25">
      <c r="A1321" s="354"/>
      <c r="B1321" s="355"/>
      <c r="C1321" s="356"/>
      <c r="D1321" s="357"/>
      <c r="E1321" s="358"/>
    </row>
    <row r="1322" spans="1:5" ht="14.25">
      <c r="A1322" s="354"/>
      <c r="B1322" s="355"/>
      <c r="C1322" s="356"/>
      <c r="D1322" s="357"/>
      <c r="E1322" s="358"/>
    </row>
    <row r="1323" spans="1:5" ht="14.25">
      <c r="A1323" s="354"/>
      <c r="B1323" s="355"/>
      <c r="C1323" s="356"/>
      <c r="D1323" s="357"/>
      <c r="E1323" s="358"/>
    </row>
    <row r="1324" spans="1:5" ht="14.25">
      <c r="A1324" s="354"/>
      <c r="B1324" s="355"/>
      <c r="C1324" s="356"/>
      <c r="D1324" s="357"/>
      <c r="E1324" s="358"/>
    </row>
    <row r="1325" spans="1:5" ht="14.25">
      <c r="A1325" s="354"/>
      <c r="B1325" s="224"/>
      <c r="C1325" s="356"/>
      <c r="D1325" s="357"/>
      <c r="E1325" s="359"/>
    </row>
    <row r="1326" spans="1:5" ht="14.25">
      <c r="A1326" s="354"/>
      <c r="B1326" s="224"/>
      <c r="C1326" s="356"/>
      <c r="D1326" s="357"/>
      <c r="E1326" s="355"/>
    </row>
    <row r="1327" spans="1:5" ht="14.25">
      <c r="A1327" s="354"/>
      <c r="B1327" s="224"/>
      <c r="C1327" s="356"/>
      <c r="D1327" s="357"/>
      <c r="E1327" s="355"/>
    </row>
    <row r="1328" spans="1:5" ht="14.25">
      <c r="A1328" s="354"/>
      <c r="B1328" s="224"/>
      <c r="C1328" s="356"/>
      <c r="D1328" s="357"/>
      <c r="E1328" s="359"/>
    </row>
    <row r="1329" spans="1:5" ht="14.25">
      <c r="A1329" s="354"/>
      <c r="B1329" s="224"/>
      <c r="C1329" s="356"/>
      <c r="D1329" s="357"/>
      <c r="E1329" s="359"/>
    </row>
    <row r="1330" spans="1:5" ht="14.25">
      <c r="A1330" s="354"/>
      <c r="B1330" s="355"/>
      <c r="C1330" s="356"/>
      <c r="D1330" s="357"/>
      <c r="E1330" s="358"/>
    </row>
    <row r="1331" spans="1:5" ht="14.25">
      <c r="A1331" s="354"/>
      <c r="B1331" s="224"/>
      <c r="C1331" s="356"/>
      <c r="D1331" s="357"/>
      <c r="E1331" s="359"/>
    </row>
    <row r="1332" spans="1:5" ht="14.25">
      <c r="A1332" s="354"/>
      <c r="B1332" s="355"/>
      <c r="C1332" s="356"/>
      <c r="D1332" s="357"/>
      <c r="E1332" s="358"/>
    </row>
    <row r="1333" spans="1:5" ht="14.25">
      <c r="A1333" s="354"/>
      <c r="B1333" s="224"/>
      <c r="C1333" s="356"/>
      <c r="D1333" s="357"/>
      <c r="E1333" s="359"/>
    </row>
    <row r="1334" spans="1:5" ht="14.25">
      <c r="A1334" s="354"/>
      <c r="B1334" s="355"/>
      <c r="C1334" s="356"/>
      <c r="D1334" s="357"/>
      <c r="E1334" s="358"/>
    </row>
    <row r="1335" spans="1:5" ht="14.25">
      <c r="A1335" s="354"/>
      <c r="B1335" s="224"/>
      <c r="C1335" s="356"/>
      <c r="D1335" s="357"/>
      <c r="E1335" s="359"/>
    </row>
    <row r="1336" spans="1:5" ht="14.25">
      <c r="A1336" s="354"/>
      <c r="B1336" s="355"/>
      <c r="C1336" s="356"/>
      <c r="D1336" s="357"/>
      <c r="E1336" s="358"/>
    </row>
    <row r="1337" spans="1:5" ht="14.25">
      <c r="A1337" s="354"/>
      <c r="B1337" s="224"/>
      <c r="C1337" s="356"/>
      <c r="D1337" s="357"/>
      <c r="E1337" s="359"/>
    </row>
    <row r="1338" spans="1:5" ht="14.25">
      <c r="A1338" s="354"/>
      <c r="B1338" s="355"/>
      <c r="C1338" s="356"/>
      <c r="D1338" s="357"/>
      <c r="E1338" s="358"/>
    </row>
    <row r="1339" spans="1:5" ht="14.25">
      <c r="A1339" s="354"/>
      <c r="B1339" s="224"/>
      <c r="C1339" s="356"/>
      <c r="D1339" s="357"/>
      <c r="E1339" s="359"/>
    </row>
    <row r="1340" spans="1:5" ht="14.25">
      <c r="A1340" s="354"/>
      <c r="B1340" s="224"/>
      <c r="C1340" s="356"/>
      <c r="D1340" s="357"/>
      <c r="E1340" s="359"/>
    </row>
    <row r="1341" spans="1:5" ht="14.25">
      <c r="A1341" s="354"/>
      <c r="B1341" s="355"/>
      <c r="C1341" s="356"/>
      <c r="D1341" s="357"/>
      <c r="E1341" s="358"/>
    </row>
    <row r="1342" spans="1:5" ht="14.25">
      <c r="A1342" s="354"/>
      <c r="B1342" s="224"/>
      <c r="C1342" s="356"/>
      <c r="D1342" s="357"/>
      <c r="E1342" s="355"/>
    </row>
    <row r="1343" spans="1:5" ht="14.25">
      <c r="A1343" s="354"/>
      <c r="B1343" s="224"/>
      <c r="C1343" s="356"/>
      <c r="D1343" s="357"/>
      <c r="E1343" s="355"/>
    </row>
    <row r="1344" spans="1:5" ht="14.25">
      <c r="A1344" s="354"/>
      <c r="B1344" s="224"/>
      <c r="C1344" s="356"/>
      <c r="D1344" s="357"/>
      <c r="E1344" s="355"/>
    </row>
    <row r="1345" spans="1:5" ht="14.25">
      <c r="A1345" s="354"/>
      <c r="B1345" s="224"/>
      <c r="C1345" s="356"/>
      <c r="D1345" s="357"/>
      <c r="E1345" s="355"/>
    </row>
    <row r="1346" spans="1:5" ht="14.25">
      <c r="A1346" s="354"/>
      <c r="B1346" s="355"/>
      <c r="C1346" s="356"/>
      <c r="D1346" s="357"/>
      <c r="E1346" s="358"/>
    </row>
    <row r="1347" spans="1:5" ht="14.25">
      <c r="A1347" s="354"/>
      <c r="B1347" s="224"/>
      <c r="C1347" s="356"/>
      <c r="D1347" s="357"/>
      <c r="E1347" s="355"/>
    </row>
    <row r="1348" spans="1:5" ht="14.25">
      <c r="A1348" s="354"/>
      <c r="B1348" s="224"/>
      <c r="C1348" s="356"/>
      <c r="D1348" s="357"/>
      <c r="E1348" s="355"/>
    </row>
    <row r="1349" spans="1:5" ht="14.25">
      <c r="A1349" s="354"/>
      <c r="B1349" s="224"/>
      <c r="C1349" s="356"/>
      <c r="D1349" s="357"/>
      <c r="E1349" s="355"/>
    </row>
    <row r="1350" spans="1:5" ht="14.25">
      <c r="A1350" s="354"/>
      <c r="B1350" s="224"/>
      <c r="C1350" s="356"/>
      <c r="D1350" s="357"/>
      <c r="E1350" s="355"/>
    </row>
    <row r="1351" spans="1:5" ht="14.25">
      <c r="A1351" s="354"/>
      <c r="B1351" s="224"/>
      <c r="C1351" s="356"/>
      <c r="D1351" s="357"/>
      <c r="E1351" s="359"/>
    </row>
    <row r="1352" spans="1:5">
      <c r="A1352" s="354"/>
      <c r="B1352" s="355"/>
      <c r="C1352" s="356"/>
      <c r="D1352" s="357"/>
      <c r="E1352" s="355"/>
    </row>
    <row r="1353" spans="1:5" ht="14.25">
      <c r="A1353" s="354"/>
      <c r="B1353" s="355"/>
      <c r="C1353" s="356"/>
      <c r="D1353" s="357"/>
      <c r="E1353" s="358"/>
    </row>
    <row r="1354" spans="1:5" ht="14.25">
      <c r="A1354" s="354"/>
      <c r="B1354" s="224"/>
      <c r="C1354" s="356"/>
      <c r="D1354" s="357"/>
      <c r="E1354" s="359"/>
    </row>
    <row r="1355" spans="1:5">
      <c r="A1355" s="354"/>
      <c r="B1355" s="355"/>
      <c r="C1355" s="356"/>
      <c r="D1355" s="357"/>
      <c r="E1355" s="355"/>
    </row>
    <row r="1356" spans="1:5" ht="14.25">
      <c r="A1356" s="354"/>
      <c r="B1356" s="355"/>
      <c r="C1356" s="356"/>
      <c r="D1356" s="357"/>
      <c r="E1356" s="358"/>
    </row>
    <row r="1357" spans="1:5" ht="14.25">
      <c r="A1357" s="354"/>
      <c r="B1357" s="355"/>
      <c r="C1357" s="356"/>
      <c r="D1357" s="357"/>
      <c r="E1357" s="358"/>
    </row>
    <row r="1358" spans="1:5" ht="14.25">
      <c r="A1358" s="354"/>
      <c r="B1358" s="355"/>
      <c r="C1358" s="356"/>
      <c r="D1358" s="357"/>
      <c r="E1358" s="358"/>
    </row>
    <row r="1359" spans="1:5" ht="14.25">
      <c r="A1359" s="354"/>
      <c r="B1359" s="355"/>
      <c r="C1359" s="356"/>
      <c r="D1359" s="357"/>
      <c r="E1359" s="358"/>
    </row>
    <row r="1360" spans="1:5" ht="14.25">
      <c r="A1360" s="354"/>
      <c r="B1360" s="355"/>
      <c r="C1360" s="356"/>
      <c r="D1360" s="357"/>
      <c r="E1360" s="358"/>
    </row>
    <row r="1361" spans="1:5" ht="14.25">
      <c r="A1361" s="354"/>
      <c r="B1361" s="355"/>
      <c r="C1361" s="356"/>
      <c r="D1361" s="357"/>
      <c r="E1361" s="358"/>
    </row>
    <row r="1362" spans="1:5" ht="14.25">
      <c r="A1362" s="354"/>
      <c r="B1362" s="224"/>
      <c r="C1362" s="356"/>
      <c r="D1362" s="357"/>
      <c r="E1362" s="355"/>
    </row>
    <row r="1363" spans="1:5" ht="14.25">
      <c r="A1363" s="354"/>
      <c r="B1363" s="224"/>
      <c r="C1363" s="356"/>
      <c r="D1363" s="357"/>
      <c r="E1363" s="359"/>
    </row>
    <row r="1364" spans="1:5" ht="14.25">
      <c r="A1364" s="354"/>
      <c r="B1364" s="224"/>
      <c r="C1364" s="356"/>
      <c r="D1364" s="360"/>
      <c r="E1364" s="355"/>
    </row>
    <row r="1365" spans="1:5" ht="14.25">
      <c r="A1365" s="354"/>
      <c r="B1365" s="355"/>
      <c r="C1365" s="356"/>
      <c r="D1365" s="357"/>
      <c r="E1365" s="358"/>
    </row>
    <row r="1366" spans="1:5" ht="14.25">
      <c r="A1366" s="354"/>
      <c r="B1366" s="224"/>
      <c r="C1366" s="356"/>
      <c r="D1366" s="357"/>
      <c r="E1366" s="355"/>
    </row>
    <row r="1367" spans="1:5" ht="14.25">
      <c r="A1367" s="354"/>
      <c r="B1367" s="355"/>
      <c r="C1367" s="356"/>
      <c r="D1367" s="357"/>
      <c r="E1367" s="358"/>
    </row>
    <row r="1368" spans="1:5" ht="14.25">
      <c r="A1368" s="354"/>
      <c r="B1368" s="224"/>
      <c r="C1368" s="356"/>
      <c r="D1368" s="357"/>
      <c r="E1368" s="359"/>
    </row>
    <row r="1369" spans="1:5" ht="14.25">
      <c r="A1369" s="354"/>
      <c r="B1369" s="355"/>
      <c r="C1369" s="356"/>
      <c r="D1369" s="357"/>
      <c r="E1369" s="358"/>
    </row>
    <row r="1370" spans="1:5" ht="14.25">
      <c r="A1370" s="354"/>
      <c r="B1370" s="355"/>
      <c r="C1370" s="356"/>
      <c r="D1370" s="360"/>
      <c r="E1370" s="358"/>
    </row>
    <row r="1371" spans="1:5" ht="14.25">
      <c r="A1371" s="354"/>
      <c r="B1371" s="355"/>
      <c r="C1371" s="356"/>
      <c r="D1371" s="360"/>
      <c r="E1371" s="358"/>
    </row>
    <row r="1372" spans="1:5" ht="14.25">
      <c r="A1372" s="354"/>
      <c r="B1372" s="355"/>
      <c r="C1372" s="356"/>
      <c r="D1372" s="360"/>
      <c r="E1372" s="358"/>
    </row>
    <row r="1373" spans="1:5" ht="14.25">
      <c r="A1373" s="354"/>
      <c r="B1373" s="355"/>
      <c r="C1373" s="356"/>
      <c r="D1373" s="360"/>
      <c r="E1373" s="358"/>
    </row>
    <row r="1374" spans="1:5" ht="14.25">
      <c r="A1374" s="354"/>
      <c r="B1374" s="355"/>
      <c r="C1374" s="356"/>
      <c r="D1374" s="360"/>
      <c r="E1374" s="358"/>
    </row>
    <row r="1375" spans="1:5" ht="14.25">
      <c r="A1375" s="354"/>
      <c r="B1375" s="355"/>
      <c r="C1375" s="356"/>
      <c r="D1375" s="360"/>
      <c r="E1375" s="358"/>
    </row>
    <row r="1376" spans="1:5" ht="14.25">
      <c r="A1376" s="354"/>
      <c r="B1376" s="355"/>
      <c r="C1376" s="356"/>
      <c r="D1376" s="360"/>
      <c r="E1376" s="358"/>
    </row>
    <row r="1377" spans="1:5" ht="14.25">
      <c r="A1377" s="354"/>
      <c r="B1377" s="355"/>
      <c r="C1377" s="356"/>
      <c r="D1377" s="360"/>
      <c r="E1377" s="358"/>
    </row>
    <row r="1378" spans="1:5" ht="14.25">
      <c r="A1378" s="354"/>
      <c r="B1378" s="224"/>
      <c r="C1378" s="356"/>
      <c r="D1378" s="360"/>
      <c r="E1378" s="355"/>
    </row>
    <row r="1379" spans="1:5" ht="14.25">
      <c r="A1379" s="354"/>
      <c r="B1379" s="224"/>
      <c r="C1379" s="356"/>
      <c r="D1379" s="360"/>
      <c r="E1379" s="355"/>
    </row>
    <row r="1380" spans="1:5" ht="14.25">
      <c r="A1380" s="354"/>
      <c r="B1380" s="224"/>
      <c r="C1380" s="356"/>
      <c r="D1380" s="360"/>
      <c r="E1380" s="355"/>
    </row>
    <row r="1381" spans="1:5" ht="14.25">
      <c r="A1381" s="354"/>
      <c r="B1381" s="224"/>
      <c r="C1381" s="356"/>
      <c r="D1381" s="360"/>
      <c r="E1381" s="355"/>
    </row>
    <row r="1382" spans="1:5" ht="14.25">
      <c r="A1382" s="354"/>
      <c r="B1382" s="224"/>
      <c r="C1382" s="356"/>
      <c r="D1382" s="357"/>
      <c r="E1382" s="359"/>
    </row>
    <row r="1383" spans="1:5" ht="14.25">
      <c r="A1383" s="354"/>
      <c r="B1383" s="224"/>
      <c r="C1383" s="356"/>
      <c r="D1383" s="357"/>
      <c r="E1383" s="359"/>
    </row>
    <row r="1384" spans="1:5">
      <c r="A1384" s="354"/>
      <c r="B1384" s="355"/>
      <c r="C1384" s="356"/>
      <c r="D1384" s="357"/>
      <c r="E1384" s="355"/>
    </row>
    <row r="1385" spans="1:5" ht="14.25">
      <c r="A1385" s="354"/>
      <c r="B1385" s="355"/>
      <c r="C1385" s="356"/>
      <c r="D1385" s="357"/>
      <c r="E1385" s="358"/>
    </row>
    <row r="1386" spans="1:5" ht="14.25">
      <c r="A1386" s="354"/>
      <c r="B1386" s="355"/>
      <c r="C1386" s="356"/>
      <c r="D1386" s="357"/>
      <c r="E1386" s="358"/>
    </row>
    <row r="1387" spans="1:5" ht="14.25">
      <c r="A1387" s="354"/>
      <c r="B1387" s="355"/>
      <c r="C1387" s="356"/>
      <c r="D1387" s="357"/>
      <c r="E1387" s="358"/>
    </row>
    <row r="1388" spans="1:5">
      <c r="A1388" s="354"/>
      <c r="B1388" s="355"/>
      <c r="C1388" s="356"/>
      <c r="D1388" s="360"/>
      <c r="E1388" s="355"/>
    </row>
    <row r="1389" spans="1:5" ht="14.25">
      <c r="A1389" s="354"/>
      <c r="B1389" s="355"/>
      <c r="C1389" s="356"/>
      <c r="D1389" s="357"/>
      <c r="E1389" s="358"/>
    </row>
    <row r="1390" spans="1:5" ht="14.25">
      <c r="A1390" s="354"/>
      <c r="B1390" s="355"/>
      <c r="C1390" s="356"/>
      <c r="D1390" s="357"/>
      <c r="E1390" s="358"/>
    </row>
    <row r="1391" spans="1:5" ht="14.25">
      <c r="A1391" s="354"/>
      <c r="B1391" s="355"/>
      <c r="C1391" s="356"/>
      <c r="D1391" s="357"/>
      <c r="E1391" s="358"/>
    </row>
    <row r="1392" spans="1:5" ht="14.25">
      <c r="A1392" s="354"/>
      <c r="B1392" s="355"/>
      <c r="C1392" s="356"/>
      <c r="D1392" s="357"/>
      <c r="E1392" s="358"/>
    </row>
    <row r="1393" spans="1:6" ht="14.25">
      <c r="A1393" s="354"/>
      <c r="B1393" s="224"/>
      <c r="C1393" s="356"/>
      <c r="D1393" s="357"/>
      <c r="E1393" s="359"/>
    </row>
    <row r="1394" spans="1:6" ht="14.25">
      <c r="A1394" s="354"/>
      <c r="B1394" s="355"/>
      <c r="C1394" s="356"/>
      <c r="D1394" s="357"/>
      <c r="E1394" s="358"/>
    </row>
    <row r="1395" spans="1:6">
      <c r="A1395" s="354"/>
      <c r="B1395" s="355"/>
      <c r="C1395" s="356"/>
      <c r="D1395" s="357"/>
      <c r="E1395" s="355"/>
    </row>
    <row r="1396" spans="1:6" ht="14.25">
      <c r="A1396" s="354"/>
      <c r="B1396" s="224"/>
      <c r="C1396" s="356"/>
      <c r="D1396" s="357"/>
      <c r="E1396" s="355"/>
    </row>
    <row r="1397" spans="1:6" ht="14.25">
      <c r="A1397" s="354"/>
      <c r="B1397" s="355"/>
      <c r="C1397" s="356"/>
      <c r="D1397" s="357"/>
      <c r="E1397" s="358"/>
    </row>
    <row r="1398" spans="1:6" ht="14.25">
      <c r="A1398" s="354"/>
      <c r="B1398" s="355"/>
      <c r="C1398" s="356"/>
      <c r="D1398" s="357"/>
      <c r="E1398" s="358"/>
    </row>
    <row r="1399" spans="1:6">
      <c r="A1399" s="354"/>
      <c r="B1399" s="355"/>
      <c r="C1399" s="356"/>
      <c r="D1399" s="357"/>
      <c r="E1399" s="355"/>
    </row>
    <row r="1400" spans="1:6" ht="14.25">
      <c r="A1400" s="354"/>
      <c r="B1400" s="355"/>
      <c r="C1400" s="356"/>
      <c r="D1400" s="357"/>
      <c r="E1400" s="358"/>
    </row>
    <row r="1401" spans="1:6" ht="14.25">
      <c r="A1401" s="354"/>
      <c r="B1401" s="355"/>
      <c r="C1401" s="356"/>
      <c r="D1401" s="357"/>
      <c r="E1401" s="358"/>
    </row>
    <row r="1402" spans="1:6" ht="14.25">
      <c r="A1402" s="354"/>
      <c r="B1402" s="224"/>
      <c r="C1402" s="356"/>
      <c r="D1402" s="357"/>
      <c r="E1402" s="359"/>
    </row>
    <row r="1403" spans="1:6" ht="14.25">
      <c r="A1403" s="354"/>
      <c r="B1403" s="224"/>
      <c r="C1403" s="356"/>
      <c r="D1403" s="357"/>
      <c r="E1403" s="359"/>
    </row>
    <row r="1404" spans="1:6">
      <c r="A1404" s="354"/>
      <c r="B1404" s="355"/>
      <c r="C1404" s="356"/>
      <c r="D1404" s="357"/>
      <c r="E1404" s="355"/>
    </row>
    <row r="1405" spans="1:6">
      <c r="A1405" s="354"/>
      <c r="B1405" s="355"/>
      <c r="C1405" s="356"/>
      <c r="D1405" s="357"/>
      <c r="E1405" s="355"/>
    </row>
    <row r="1406" spans="1:6" ht="14.25">
      <c r="A1406" s="354"/>
      <c r="B1406" s="224"/>
      <c r="C1406" s="356"/>
      <c r="D1406" s="357"/>
      <c r="E1406" s="359"/>
      <c r="F1406" s="311"/>
    </row>
    <row r="1407" spans="1:6" ht="14.25">
      <c r="A1407" s="354"/>
      <c r="B1407" s="355"/>
      <c r="C1407" s="356"/>
      <c r="D1407" s="357"/>
      <c r="E1407" s="358"/>
      <c r="F1407" s="311"/>
    </row>
    <row r="1408" spans="1:6" ht="14.25">
      <c r="A1408" s="354"/>
      <c r="B1408" s="224"/>
      <c r="C1408" s="356"/>
      <c r="D1408" s="357"/>
      <c r="E1408" s="355"/>
      <c r="F1408" s="311"/>
    </row>
    <row r="1409" spans="1:6" ht="14.25">
      <c r="A1409" s="354"/>
      <c r="B1409" s="355"/>
      <c r="C1409" s="356"/>
      <c r="D1409" s="357"/>
      <c r="E1409" s="355"/>
      <c r="F1409" s="311"/>
    </row>
    <row r="1410" spans="1:6" ht="14.25">
      <c r="A1410" s="354"/>
      <c r="B1410" s="224"/>
      <c r="C1410" s="356"/>
      <c r="D1410" s="357"/>
      <c r="E1410" s="359"/>
      <c r="F1410" s="311"/>
    </row>
    <row r="1411" spans="1:6" ht="14.25">
      <c r="A1411" s="354"/>
      <c r="B1411" s="224"/>
      <c r="C1411" s="356"/>
      <c r="D1411" s="357"/>
      <c r="E1411" s="359"/>
      <c r="F1411" s="311"/>
    </row>
    <row r="1412" spans="1:6" ht="14.25">
      <c r="A1412" s="354"/>
      <c r="B1412" s="224"/>
      <c r="C1412" s="356"/>
      <c r="D1412" s="357"/>
      <c r="E1412" s="355"/>
      <c r="F1412" s="311"/>
    </row>
    <row r="1413" spans="1:6" ht="14.25">
      <c r="A1413" s="354"/>
      <c r="B1413" s="224"/>
      <c r="C1413" s="356"/>
      <c r="D1413" s="357"/>
      <c r="E1413" s="355"/>
      <c r="F1413" s="311"/>
    </row>
    <row r="1414" spans="1:6" ht="14.25">
      <c r="A1414" s="354"/>
      <c r="B1414" s="355"/>
      <c r="C1414" s="356"/>
      <c r="D1414" s="357"/>
      <c r="E1414" s="358"/>
      <c r="F1414" s="311"/>
    </row>
    <row r="1415" spans="1:6" ht="14.25">
      <c r="A1415" s="354"/>
      <c r="B1415" s="355"/>
      <c r="C1415" s="356"/>
      <c r="D1415" s="357"/>
      <c r="E1415" s="358"/>
      <c r="F1415" s="311"/>
    </row>
    <row r="1416" spans="1:6" ht="14.25">
      <c r="A1416" s="354"/>
      <c r="B1416" s="355"/>
      <c r="C1416" s="356"/>
      <c r="D1416" s="357"/>
      <c r="E1416" s="358"/>
      <c r="F1416" s="311"/>
    </row>
    <row r="1417" spans="1:6" ht="14.25">
      <c r="A1417" s="354"/>
      <c r="B1417" s="355"/>
      <c r="C1417" s="356"/>
      <c r="D1417" s="357"/>
      <c r="E1417" s="358"/>
      <c r="F1417" s="311"/>
    </row>
    <row r="1418" spans="1:6" ht="14.25">
      <c r="A1418" s="354"/>
      <c r="B1418" s="355"/>
      <c r="C1418" s="356"/>
      <c r="D1418" s="357"/>
      <c r="E1418" s="358"/>
      <c r="F1418" s="311"/>
    </row>
    <row r="1419" spans="1:6" ht="13.15" customHeight="1">
      <c r="A1419" s="354"/>
      <c r="B1419" s="355"/>
      <c r="C1419" s="356"/>
      <c r="D1419" s="357"/>
      <c r="E1419" s="358"/>
      <c r="F1419" s="311"/>
    </row>
    <row r="1420" spans="1:6" ht="14.25">
      <c r="A1420" s="354"/>
      <c r="B1420" s="355"/>
      <c r="C1420" s="356"/>
      <c r="D1420" s="357"/>
      <c r="E1420" s="355"/>
      <c r="F1420" s="311"/>
    </row>
    <row r="1421" spans="1:6" ht="14.25">
      <c r="A1421" s="354"/>
      <c r="B1421" s="224"/>
      <c r="C1421" s="356"/>
      <c r="D1421" s="357"/>
      <c r="E1421" s="359"/>
      <c r="F1421" s="311"/>
    </row>
    <row r="1422" spans="1:6" ht="14.25">
      <c r="A1422" s="354"/>
      <c r="B1422" s="355"/>
      <c r="C1422" s="356"/>
      <c r="D1422" s="357"/>
      <c r="E1422" s="355"/>
      <c r="F1422" s="311"/>
    </row>
    <row r="1423" spans="1:6" ht="14.25">
      <c r="A1423" s="354"/>
      <c r="B1423" s="355"/>
      <c r="C1423" s="356"/>
      <c r="D1423" s="357"/>
      <c r="E1423" s="355"/>
      <c r="F1423" s="311"/>
    </row>
    <row r="1424" spans="1:6" ht="14.25">
      <c r="A1424" s="354"/>
      <c r="B1424" s="355"/>
      <c r="C1424" s="356"/>
      <c r="D1424" s="357"/>
      <c r="E1424" s="358"/>
      <c r="F1424" s="311"/>
    </row>
    <row r="1425" spans="1:6">
      <c r="A1425" s="426"/>
      <c r="B1425" s="426"/>
      <c r="C1425" s="426"/>
      <c r="D1425" s="426"/>
      <c r="E1425" s="426"/>
      <c r="F1425" s="426"/>
    </row>
    <row r="1426" spans="1:6" ht="14.25">
      <c r="A1426" s="361"/>
      <c r="B1426" s="362"/>
      <c r="C1426" s="363"/>
      <c r="D1426" s="361"/>
      <c r="E1426" s="362"/>
      <c r="F1426" s="311"/>
    </row>
    <row r="1427" spans="1:6" ht="14.25">
      <c r="A1427" s="354"/>
      <c r="B1427" s="224"/>
      <c r="C1427" s="356"/>
      <c r="D1427" s="360"/>
      <c r="E1427" s="359"/>
      <c r="F1427" s="311"/>
    </row>
    <row r="1428" spans="1:6" ht="14.25">
      <c r="A1428" s="354"/>
      <c r="B1428" s="224"/>
      <c r="C1428" s="356"/>
      <c r="D1428" s="360"/>
      <c r="E1428" s="359"/>
      <c r="F1428" s="311"/>
    </row>
    <row r="1429" spans="1:6" ht="14.25">
      <c r="A1429" s="354"/>
      <c r="B1429" s="355"/>
      <c r="C1429" s="356"/>
      <c r="D1429" s="357"/>
      <c r="E1429" s="358"/>
      <c r="F1429" s="311"/>
    </row>
    <row r="1430" spans="1:6" ht="14.25">
      <c r="A1430" s="354"/>
      <c r="B1430" s="224"/>
      <c r="C1430" s="356"/>
      <c r="D1430" s="360"/>
      <c r="E1430" s="359"/>
      <c r="F1430" s="311"/>
    </row>
    <row r="1431" spans="1:6" ht="14.25">
      <c r="A1431" s="354"/>
      <c r="B1431" s="224"/>
      <c r="C1431" s="356"/>
      <c r="D1431" s="360"/>
      <c r="E1431" s="359"/>
      <c r="F1431" s="311"/>
    </row>
    <row r="1432" spans="1:6" ht="14.25">
      <c r="A1432" s="354"/>
      <c r="B1432" s="224"/>
      <c r="C1432" s="356"/>
      <c r="D1432" s="360"/>
      <c r="E1432" s="359"/>
      <c r="F1432" s="311"/>
    </row>
    <row r="1433" spans="1:6" ht="14.25">
      <c r="A1433" s="354"/>
      <c r="B1433" s="224"/>
      <c r="C1433" s="356"/>
      <c r="D1433" s="360"/>
      <c r="E1433" s="359"/>
      <c r="F1433" s="311"/>
    </row>
    <row r="1434" spans="1:6" ht="14.25">
      <c r="A1434" s="354"/>
      <c r="B1434" s="224"/>
      <c r="C1434" s="356"/>
      <c r="D1434" s="360"/>
      <c r="E1434" s="359"/>
      <c r="F1434" s="311"/>
    </row>
    <row r="1435" spans="1:6" ht="14.25">
      <c r="A1435" s="354"/>
      <c r="B1435" s="355"/>
      <c r="C1435" s="356"/>
      <c r="D1435" s="357"/>
      <c r="E1435" s="358"/>
      <c r="F1435" s="311"/>
    </row>
    <row r="1436" spans="1:6" ht="14.25">
      <c r="A1436" s="354"/>
      <c r="B1436" s="224"/>
      <c r="C1436" s="356"/>
      <c r="D1436" s="360"/>
      <c r="E1436" s="359"/>
      <c r="F1436" s="311"/>
    </row>
    <row r="1437" spans="1:6" ht="14.25">
      <c r="A1437" s="354"/>
      <c r="B1437" s="224"/>
      <c r="C1437" s="356"/>
      <c r="D1437" s="357"/>
      <c r="E1437" s="359"/>
      <c r="F1437" s="311"/>
    </row>
    <row r="1438" spans="1:6" ht="14.25">
      <c r="A1438" s="354"/>
      <c r="B1438" s="355"/>
      <c r="C1438" s="356"/>
      <c r="D1438" s="357"/>
      <c r="E1438" s="358"/>
      <c r="F1438" s="311"/>
    </row>
    <row r="1439" spans="1:6" ht="14.25">
      <c r="A1439" s="354"/>
      <c r="B1439" s="224"/>
      <c r="C1439" s="356"/>
      <c r="D1439" s="357"/>
      <c r="E1439" s="359"/>
      <c r="F1439" s="311"/>
    </row>
    <row r="1440" spans="1:6" ht="14.25">
      <c r="A1440" s="354"/>
      <c r="B1440" s="224"/>
      <c r="C1440" s="356"/>
      <c r="D1440" s="357"/>
      <c r="E1440" s="359"/>
      <c r="F1440" s="311"/>
    </row>
    <row r="1441" spans="1:6" ht="14.25">
      <c r="A1441" s="354"/>
      <c r="B1441" s="224"/>
      <c r="C1441" s="356"/>
      <c r="D1441" s="357"/>
      <c r="E1441" s="359"/>
      <c r="F1441" s="311"/>
    </row>
    <row r="1442" spans="1:6" ht="14.25">
      <c r="A1442" s="354"/>
      <c r="B1442" s="355"/>
      <c r="C1442" s="356"/>
      <c r="D1442" s="357"/>
      <c r="E1442" s="358"/>
      <c r="F1442" s="311"/>
    </row>
    <row r="1443" spans="1:6" ht="14.25">
      <c r="A1443" s="354"/>
      <c r="B1443" s="355"/>
      <c r="C1443" s="356"/>
      <c r="D1443" s="357"/>
      <c r="E1443" s="358"/>
      <c r="F1443" s="311"/>
    </row>
    <row r="1444" spans="1:6" ht="14.25">
      <c r="A1444" s="354"/>
      <c r="B1444" s="355"/>
      <c r="C1444" s="356"/>
      <c r="D1444" s="357"/>
      <c r="E1444" s="358"/>
      <c r="F1444" s="311"/>
    </row>
    <row r="1445" spans="1:6" ht="14.25">
      <c r="A1445" s="354"/>
      <c r="B1445" s="355"/>
      <c r="C1445" s="356"/>
      <c r="D1445" s="360"/>
      <c r="E1445" s="358"/>
      <c r="F1445" s="311"/>
    </row>
    <row r="1446" spans="1:6" ht="14.25">
      <c r="A1446" s="354"/>
      <c r="B1446" s="355"/>
      <c r="C1446" s="356"/>
      <c r="D1446" s="360"/>
      <c r="E1446" s="358"/>
      <c r="F1446" s="311"/>
    </row>
    <row r="1447" spans="1:6" ht="14.25">
      <c r="A1447" s="354"/>
      <c r="B1447" s="355"/>
      <c r="C1447" s="356"/>
      <c r="D1447" s="360"/>
      <c r="E1447" s="358"/>
      <c r="F1447" s="311"/>
    </row>
    <row r="1448" spans="1:6" ht="14.25">
      <c r="A1448" s="354"/>
      <c r="B1448" s="355"/>
      <c r="C1448" s="356"/>
      <c r="D1448" s="357"/>
      <c r="E1448" s="358"/>
      <c r="F1448" s="311"/>
    </row>
    <row r="1449" spans="1:6" ht="14.25">
      <c r="A1449" s="354"/>
      <c r="B1449" s="355"/>
      <c r="C1449" s="356"/>
      <c r="D1449" s="357"/>
      <c r="E1449" s="358"/>
      <c r="F1449" s="311"/>
    </row>
    <row r="1450" spans="1:6" ht="14.25">
      <c r="A1450" s="354"/>
      <c r="B1450" s="224"/>
      <c r="C1450" s="356"/>
      <c r="D1450" s="357"/>
      <c r="E1450" s="359"/>
      <c r="F1450" s="311"/>
    </row>
    <row r="1451" spans="1:6" ht="14.25">
      <c r="A1451" s="354"/>
      <c r="B1451" s="224"/>
      <c r="C1451" s="356"/>
      <c r="D1451" s="357"/>
      <c r="E1451" s="359"/>
      <c r="F1451" s="311"/>
    </row>
    <row r="1452" spans="1:6" ht="14.25">
      <c r="A1452" s="354"/>
      <c r="B1452" s="224"/>
      <c r="C1452" s="356"/>
      <c r="D1452" s="357"/>
      <c r="E1452" s="359"/>
      <c r="F1452" s="311"/>
    </row>
    <row r="1453" spans="1:6" ht="14.25">
      <c r="A1453" s="354"/>
      <c r="B1453" s="224"/>
      <c r="C1453" s="356"/>
      <c r="D1453" s="357"/>
      <c r="E1453" s="359"/>
      <c r="F1453" s="311"/>
    </row>
    <row r="1454" spans="1:6" ht="14.25">
      <c r="A1454" s="354"/>
      <c r="B1454" s="355"/>
      <c r="C1454" s="356"/>
      <c r="D1454" s="360"/>
      <c r="E1454" s="358"/>
      <c r="F1454" s="311"/>
    </row>
    <row r="1455" spans="1:6" ht="14.25">
      <c r="A1455" s="354"/>
      <c r="B1455" s="224"/>
      <c r="C1455" s="356"/>
      <c r="D1455" s="360"/>
      <c r="E1455" s="359"/>
      <c r="F1455" s="311"/>
    </row>
    <row r="1456" spans="1:6" ht="14.25">
      <c r="A1456" s="354"/>
      <c r="B1456" s="355"/>
      <c r="C1456" s="356"/>
      <c r="D1456" s="360"/>
      <c r="E1456" s="358"/>
      <c r="F1456" s="311"/>
    </row>
    <row r="1457" spans="1:6" ht="14.25">
      <c r="A1457" s="354"/>
      <c r="B1457" s="224"/>
      <c r="C1457" s="356"/>
      <c r="D1457" s="357"/>
      <c r="E1457" s="359"/>
      <c r="F1457" s="311"/>
    </row>
    <row r="1458" spans="1:6" ht="14.25">
      <c r="A1458" s="354"/>
      <c r="B1458" s="224"/>
      <c r="C1458" s="356"/>
      <c r="D1458" s="357"/>
      <c r="E1458" s="359"/>
      <c r="F1458" s="311"/>
    </row>
    <row r="1459" spans="1:6">
      <c r="A1459" s="426"/>
      <c r="B1459" s="426"/>
      <c r="C1459" s="426"/>
      <c r="D1459" s="426"/>
      <c r="E1459" s="426"/>
      <c r="F1459" s="426"/>
    </row>
    <row r="1460" spans="1:6" ht="14.25">
      <c r="A1460" s="361"/>
      <c r="B1460" s="362"/>
      <c r="C1460" s="363"/>
      <c r="D1460" s="361"/>
      <c r="E1460" s="362"/>
      <c r="F1460" s="311"/>
    </row>
    <row r="1461" spans="1:6" ht="14.25">
      <c r="A1461" s="354"/>
      <c r="B1461" s="355"/>
      <c r="C1461" s="356"/>
      <c r="D1461" s="357"/>
      <c r="E1461" s="358"/>
      <c r="F1461" s="311"/>
    </row>
    <row r="1462" spans="1:6" ht="14.25">
      <c r="A1462" s="367"/>
      <c r="B1462" s="368"/>
      <c r="C1462" s="369"/>
      <c r="D1462" s="368"/>
      <c r="E1462"/>
    </row>
    <row r="1463" spans="1:6" ht="14.25">
      <c r="A1463" s="367"/>
      <c r="B1463" s="368"/>
      <c r="C1463" s="369"/>
      <c r="D1463" s="368"/>
      <c r="E1463"/>
    </row>
    <row r="1464" spans="1:6" ht="14.25">
      <c r="A1464" s="367"/>
      <c r="B1464" s="368"/>
      <c r="C1464" s="369"/>
      <c r="D1464" s="368"/>
      <c r="E1464"/>
    </row>
    <row r="1465" spans="1:6" ht="14.25">
      <c r="A1465" s="367"/>
      <c r="B1465" s="368"/>
      <c r="C1465" s="369"/>
      <c r="D1465" s="368"/>
      <c r="E1465"/>
    </row>
    <row r="1466" spans="1:6">
      <c r="A1466" s="367"/>
      <c r="B1466" s="368"/>
      <c r="C1466" s="369"/>
      <c r="D1466" s="368"/>
      <c r="E1466" s="339"/>
    </row>
    <row r="1467" spans="1:6" ht="14.25">
      <c r="A1467" s="367"/>
      <c r="B1467" s="368"/>
      <c r="C1467" s="369"/>
      <c r="D1467" s="368"/>
      <c r="E1467"/>
    </row>
    <row r="1468" spans="1:6" ht="14.25">
      <c r="A1468" s="367"/>
      <c r="B1468" s="368"/>
      <c r="C1468" s="369"/>
      <c r="D1468" s="368"/>
      <c r="E1468"/>
    </row>
    <row r="1469" spans="1:6" ht="14.25">
      <c r="A1469" s="367"/>
      <c r="B1469" s="368"/>
      <c r="C1469" s="369"/>
      <c r="D1469" s="368"/>
      <c r="E1469"/>
    </row>
    <row r="1470" spans="1:6" ht="14.25">
      <c r="A1470" s="367"/>
      <c r="B1470" s="368"/>
      <c r="C1470" s="369"/>
      <c r="D1470" s="368"/>
      <c r="E1470"/>
    </row>
    <row r="1471" spans="1:6" ht="14.25">
      <c r="A1471" s="367"/>
      <c r="B1471" s="368"/>
      <c r="C1471" s="369"/>
      <c r="D1471" s="368"/>
      <c r="E1471"/>
    </row>
    <row r="1472" spans="1:6" ht="14.25">
      <c r="A1472" s="367"/>
      <c r="B1472" s="368"/>
      <c r="C1472" s="369"/>
      <c r="D1472" s="368"/>
      <c r="E1472"/>
    </row>
    <row r="1473" spans="1:5" ht="14.25">
      <c r="A1473" s="367"/>
      <c r="B1473" s="368"/>
      <c r="C1473" s="369"/>
      <c r="D1473" s="368"/>
      <c r="E1473"/>
    </row>
    <row r="1474" spans="1:5" ht="14.25">
      <c r="A1474" s="367"/>
      <c r="B1474" s="368"/>
      <c r="C1474" s="369"/>
      <c r="D1474" s="368"/>
      <c r="E1474"/>
    </row>
    <row r="1475" spans="1:5" ht="14.25">
      <c r="A1475" s="367"/>
      <c r="B1475" s="368"/>
      <c r="C1475" s="369"/>
      <c r="D1475" s="368"/>
      <c r="E1475"/>
    </row>
    <row r="1476" spans="1:5" ht="14.25">
      <c r="A1476" s="367"/>
      <c r="B1476" s="368"/>
      <c r="C1476" s="369"/>
      <c r="D1476" s="368"/>
      <c r="E1476"/>
    </row>
    <row r="1477" spans="1:5" ht="14.25">
      <c r="A1477" s="367"/>
      <c r="B1477" s="368"/>
      <c r="C1477" s="369"/>
      <c r="D1477" s="368"/>
      <c r="E1477"/>
    </row>
    <row r="1478" spans="1:5" ht="14.25">
      <c r="A1478" s="367"/>
      <c r="B1478" s="368"/>
      <c r="C1478" s="369"/>
      <c r="D1478" s="368"/>
      <c r="E1478"/>
    </row>
    <row r="1479" spans="1:5" ht="14.25">
      <c r="A1479" s="367"/>
      <c r="B1479" s="368"/>
      <c r="C1479" s="369"/>
      <c r="D1479" s="368"/>
      <c r="E1479"/>
    </row>
    <row r="1480" spans="1:5" ht="14.25">
      <c r="A1480" s="367"/>
      <c r="B1480" s="368"/>
      <c r="C1480" s="369"/>
      <c r="D1480" s="368"/>
      <c r="E1480"/>
    </row>
    <row r="1481" spans="1:5" ht="14.25">
      <c r="A1481" s="367"/>
      <c r="B1481" s="368"/>
      <c r="C1481" s="369"/>
      <c r="D1481" s="368"/>
      <c r="E1481"/>
    </row>
    <row r="1482" spans="1:5" ht="14.25">
      <c r="A1482" s="367"/>
      <c r="B1482" s="368"/>
      <c r="C1482" s="369"/>
      <c r="D1482" s="368"/>
      <c r="E1482"/>
    </row>
    <row r="1483" spans="1:5" ht="14.25">
      <c r="A1483" s="367"/>
      <c r="B1483" s="368"/>
      <c r="C1483" s="369"/>
      <c r="D1483" s="368"/>
      <c r="E1483"/>
    </row>
    <row r="1484" spans="1:5" ht="14.25">
      <c r="A1484" s="367"/>
      <c r="B1484" s="368"/>
      <c r="C1484" s="369"/>
      <c r="D1484" s="368"/>
      <c r="E1484"/>
    </row>
    <row r="1485" spans="1:5" ht="14.25">
      <c r="A1485" s="367"/>
      <c r="B1485" s="368"/>
      <c r="C1485" s="369"/>
      <c r="D1485" s="368"/>
      <c r="E1485"/>
    </row>
    <row r="1486" spans="1:5" ht="14.25">
      <c r="A1486" s="367"/>
      <c r="B1486" s="368"/>
      <c r="C1486" s="369"/>
      <c r="D1486" s="368"/>
      <c r="E1486"/>
    </row>
    <row r="1487" spans="1:5" ht="14.25">
      <c r="A1487" s="367"/>
      <c r="B1487" s="368"/>
      <c r="C1487" s="369"/>
      <c r="D1487" s="368"/>
      <c r="E1487"/>
    </row>
    <row r="1488" spans="1:5" ht="14.25">
      <c r="A1488" s="367"/>
      <c r="B1488" s="368"/>
      <c r="C1488" s="369"/>
      <c r="D1488" s="368"/>
      <c r="E1488"/>
    </row>
    <row r="1489" spans="1:5" ht="14.25">
      <c r="A1489" s="367"/>
      <c r="B1489" s="368"/>
      <c r="C1489" s="369"/>
      <c r="D1489" s="368"/>
      <c r="E1489"/>
    </row>
    <row r="1490" spans="1:5" ht="14.25">
      <c r="A1490" s="367"/>
      <c r="B1490" s="368"/>
      <c r="C1490" s="369"/>
      <c r="D1490" s="368"/>
      <c r="E1490"/>
    </row>
    <row r="1491" spans="1:5" ht="14.25">
      <c r="A1491" s="367"/>
      <c r="B1491" s="368"/>
      <c r="C1491" s="369"/>
      <c r="D1491" s="368"/>
      <c r="E1491"/>
    </row>
    <row r="1492" spans="1:5" ht="14.25">
      <c r="A1492" s="367"/>
      <c r="B1492" s="368"/>
      <c r="C1492" s="369"/>
      <c r="D1492" s="368"/>
      <c r="E1492"/>
    </row>
    <row r="1493" spans="1:5" ht="14.25">
      <c r="A1493" s="367"/>
      <c r="B1493" s="368"/>
      <c r="C1493" s="369"/>
      <c r="D1493" s="368"/>
      <c r="E1493"/>
    </row>
    <row r="1494" spans="1:5" ht="14.25">
      <c r="A1494" s="367"/>
      <c r="B1494" s="368"/>
      <c r="C1494" s="369"/>
      <c r="D1494" s="368"/>
      <c r="E1494"/>
    </row>
    <row r="1495" spans="1:5" ht="14.25">
      <c r="A1495" s="367"/>
      <c r="B1495" s="368"/>
      <c r="C1495" s="369"/>
      <c r="D1495" s="368"/>
      <c r="E1495"/>
    </row>
    <row r="1496" spans="1:5" ht="14.25">
      <c r="A1496" s="367"/>
      <c r="B1496" s="368"/>
      <c r="C1496" s="369"/>
      <c r="D1496" s="368"/>
      <c r="E1496"/>
    </row>
    <row r="1497" spans="1:5" ht="14.25">
      <c r="A1497" s="367"/>
      <c r="B1497" s="368"/>
      <c r="C1497" s="369"/>
      <c r="D1497" s="368"/>
      <c r="E1497"/>
    </row>
    <row r="1498" spans="1:5" ht="14.25">
      <c r="A1498" s="367"/>
      <c r="B1498" s="368"/>
      <c r="C1498" s="369"/>
      <c r="D1498" s="368"/>
      <c r="E1498"/>
    </row>
    <row r="1499" spans="1:5" ht="14.25">
      <c r="A1499" s="367"/>
      <c r="B1499" s="368"/>
      <c r="C1499" s="369"/>
      <c r="D1499" s="368"/>
      <c r="E1499"/>
    </row>
    <row r="1500" spans="1:5" ht="14.25">
      <c r="A1500" s="367"/>
      <c r="B1500" s="368"/>
      <c r="C1500" s="369"/>
      <c r="D1500" s="368"/>
      <c r="E1500"/>
    </row>
    <row r="1501" spans="1:5" ht="14.25">
      <c r="A1501" s="367"/>
      <c r="B1501" s="368"/>
      <c r="C1501" s="369"/>
      <c r="D1501" s="368"/>
      <c r="E1501"/>
    </row>
    <row r="1502" spans="1:5" ht="14.25">
      <c r="A1502" s="367"/>
      <c r="B1502" s="368"/>
      <c r="C1502" s="369"/>
      <c r="D1502" s="368"/>
      <c r="E1502"/>
    </row>
    <row r="1503" spans="1:5" ht="14.25">
      <c r="A1503" s="367"/>
      <c r="B1503" s="368"/>
      <c r="C1503" s="369"/>
      <c r="D1503" s="368"/>
      <c r="E1503"/>
    </row>
    <row r="1504" spans="1:5" ht="14.25">
      <c r="A1504" s="367"/>
      <c r="B1504" s="368"/>
      <c r="C1504" s="369"/>
      <c r="D1504" s="368"/>
      <c r="E1504"/>
    </row>
    <row r="1505" spans="1:5" ht="14.25">
      <c r="A1505" s="367"/>
      <c r="B1505" s="368"/>
      <c r="C1505" s="369"/>
      <c r="D1505" s="368"/>
      <c r="E1505"/>
    </row>
    <row r="1506" spans="1:5" ht="14.25">
      <c r="A1506" s="367"/>
      <c r="B1506" s="368"/>
      <c r="C1506" s="369"/>
      <c r="D1506" s="368"/>
      <c r="E1506"/>
    </row>
    <row r="1507" spans="1:5" ht="14.25">
      <c r="A1507" s="367"/>
      <c r="B1507" s="368"/>
      <c r="C1507" s="369"/>
      <c r="D1507" s="368"/>
      <c r="E1507"/>
    </row>
    <row r="1508" spans="1:5" ht="14.25">
      <c r="A1508" s="367"/>
      <c r="B1508" s="368"/>
      <c r="C1508" s="369"/>
      <c r="D1508" s="368"/>
      <c r="E1508"/>
    </row>
    <row r="1509" spans="1:5" ht="14.25">
      <c r="A1509" s="367"/>
      <c r="B1509" s="368"/>
      <c r="C1509" s="369"/>
      <c r="D1509" s="368"/>
      <c r="E1509"/>
    </row>
    <row r="1510" spans="1:5" ht="14.25">
      <c r="A1510" s="367"/>
      <c r="B1510" s="368"/>
      <c r="C1510" s="369"/>
      <c r="D1510" s="368"/>
      <c r="E1510"/>
    </row>
    <row r="1511" spans="1:5" ht="14.25">
      <c r="A1511" s="367"/>
      <c r="B1511" s="368"/>
      <c r="C1511" s="369"/>
      <c r="D1511" s="368"/>
      <c r="E1511"/>
    </row>
    <row r="1512" spans="1:5" ht="14.25">
      <c r="A1512" s="367"/>
      <c r="B1512" s="368"/>
      <c r="C1512" s="369"/>
      <c r="D1512" s="368"/>
      <c r="E1512"/>
    </row>
    <row r="1513" spans="1:5" ht="14.25">
      <c r="A1513" s="367"/>
      <c r="B1513" s="368"/>
      <c r="C1513" s="369"/>
      <c r="D1513" s="368"/>
      <c r="E1513"/>
    </row>
    <row r="1514" spans="1:5" ht="14.25">
      <c r="A1514" s="367"/>
      <c r="B1514" s="368"/>
      <c r="C1514" s="369"/>
      <c r="D1514" s="368"/>
      <c r="E1514"/>
    </row>
    <row r="1515" spans="1:5" ht="14.25">
      <c r="A1515" s="367"/>
      <c r="B1515" s="368"/>
      <c r="C1515" s="369"/>
      <c r="D1515" s="368"/>
      <c r="E1515"/>
    </row>
    <row r="1516" spans="1:5" ht="14.25">
      <c r="A1516" s="367"/>
      <c r="B1516" s="368"/>
      <c r="C1516" s="369"/>
      <c r="D1516" s="368"/>
      <c r="E1516"/>
    </row>
    <row r="1517" spans="1:5" ht="14.25">
      <c r="A1517" s="367"/>
      <c r="B1517" s="368"/>
      <c r="C1517" s="369"/>
      <c r="D1517" s="368"/>
      <c r="E1517"/>
    </row>
    <row r="1518" spans="1:5" ht="14.25">
      <c r="A1518" s="367"/>
      <c r="B1518" s="368"/>
      <c r="C1518" s="369"/>
      <c r="D1518" s="368"/>
      <c r="E1518"/>
    </row>
    <row r="1519" spans="1:5" ht="14.25">
      <c r="A1519" s="367"/>
      <c r="B1519" s="368"/>
      <c r="C1519" s="369"/>
      <c r="D1519" s="368"/>
      <c r="E1519"/>
    </row>
    <row r="1520" spans="1:5" ht="14.25">
      <c r="A1520" s="367"/>
      <c r="B1520" s="368"/>
      <c r="C1520" s="369"/>
      <c r="D1520" s="368"/>
      <c r="E1520"/>
    </row>
    <row r="1521" spans="1:5" ht="14.25">
      <c r="A1521" s="367"/>
      <c r="B1521" s="368"/>
      <c r="C1521" s="369"/>
      <c r="D1521" s="368"/>
      <c r="E1521"/>
    </row>
    <row r="1522" spans="1:5" ht="14.25">
      <c r="A1522" s="367"/>
      <c r="B1522" s="368"/>
      <c r="C1522" s="369"/>
      <c r="D1522" s="368"/>
      <c r="E1522"/>
    </row>
    <row r="1523" spans="1:5" ht="14.25">
      <c r="A1523" s="367"/>
      <c r="B1523" s="368"/>
      <c r="C1523" s="369"/>
      <c r="D1523" s="368"/>
      <c r="E1523"/>
    </row>
    <row r="1524" spans="1:5" ht="14.25">
      <c r="A1524" s="367"/>
      <c r="B1524" s="368"/>
      <c r="C1524" s="369"/>
      <c r="D1524" s="368"/>
      <c r="E1524"/>
    </row>
    <row r="1525" spans="1:5" ht="14.25">
      <c r="A1525" s="367"/>
      <c r="B1525" s="368"/>
      <c r="C1525" s="369"/>
      <c r="D1525" s="368"/>
      <c r="E1525"/>
    </row>
    <row r="1526" spans="1:5" ht="14.25">
      <c r="A1526" s="367"/>
      <c r="B1526" s="368"/>
      <c r="C1526" s="369"/>
      <c r="D1526" s="368"/>
      <c r="E1526"/>
    </row>
    <row r="1527" spans="1:5" ht="14.25">
      <c r="A1527" s="367"/>
      <c r="B1527" s="368"/>
      <c r="C1527" s="369"/>
      <c r="D1527" s="368"/>
      <c r="E1527"/>
    </row>
    <row r="1528" spans="1:5" ht="14.25">
      <c r="A1528" s="367"/>
      <c r="B1528" s="368"/>
      <c r="C1528" s="369"/>
      <c r="D1528" s="368"/>
      <c r="E1528"/>
    </row>
    <row r="1529" spans="1:5" ht="14.25">
      <c r="A1529" s="367"/>
      <c r="B1529" s="368"/>
      <c r="C1529" s="369"/>
      <c r="D1529" s="368"/>
      <c r="E1529"/>
    </row>
    <row r="1530" spans="1:5" ht="14.25">
      <c r="A1530" s="367"/>
      <c r="B1530" s="368"/>
      <c r="C1530" s="369"/>
      <c r="D1530" s="368"/>
      <c r="E1530"/>
    </row>
    <row r="1531" spans="1:5" ht="14.25">
      <c r="A1531" s="367"/>
      <c r="B1531" s="368"/>
      <c r="C1531" s="369"/>
      <c r="D1531" s="368"/>
      <c r="E1531"/>
    </row>
    <row r="1532" spans="1:5" ht="14.25">
      <c r="A1532" s="367"/>
      <c r="B1532" s="368"/>
      <c r="C1532" s="369"/>
      <c r="D1532" s="368"/>
      <c r="E1532"/>
    </row>
    <row r="1533" spans="1:5" ht="14.25">
      <c r="A1533" s="367"/>
      <c r="B1533" s="368"/>
      <c r="C1533" s="369"/>
      <c r="D1533" s="368"/>
      <c r="E1533"/>
    </row>
    <row r="1534" spans="1:5" ht="14.25">
      <c r="A1534" s="367"/>
      <c r="B1534" s="368"/>
      <c r="C1534" s="369"/>
      <c r="D1534" s="368"/>
      <c r="E1534"/>
    </row>
    <row r="1535" spans="1:5" ht="14.25">
      <c r="A1535" s="367"/>
      <c r="B1535" s="368"/>
      <c r="C1535" s="369"/>
      <c r="D1535" s="368"/>
      <c r="E1535"/>
    </row>
    <row r="1536" spans="1:5" ht="14.25">
      <c r="A1536" s="367"/>
      <c r="B1536" s="368"/>
      <c r="C1536" s="369"/>
      <c r="D1536" s="368"/>
      <c r="E1536"/>
    </row>
    <row r="1537" spans="1:5" ht="14.25">
      <c r="A1537" s="367"/>
      <c r="B1537" s="368"/>
      <c r="C1537" s="369"/>
      <c r="D1537" s="368"/>
      <c r="E1537"/>
    </row>
    <row r="1538" spans="1:5" ht="14.25">
      <c r="A1538" s="367"/>
      <c r="B1538" s="368"/>
      <c r="C1538" s="369"/>
      <c r="D1538" s="368"/>
      <c r="E1538"/>
    </row>
    <row r="1539" spans="1:5" ht="14.25">
      <c r="A1539" s="367"/>
      <c r="B1539" s="368"/>
      <c r="C1539" s="369"/>
      <c r="D1539" s="368"/>
      <c r="E1539"/>
    </row>
    <row r="1540" spans="1:5" ht="14.25">
      <c r="A1540" s="367"/>
      <c r="B1540" s="368"/>
      <c r="C1540" s="369"/>
      <c r="D1540" s="368"/>
      <c r="E1540"/>
    </row>
    <row r="1541" spans="1:5" ht="14.25">
      <c r="A1541" s="367"/>
      <c r="B1541" s="368"/>
      <c r="C1541" s="369"/>
      <c r="D1541" s="368"/>
      <c r="E1541"/>
    </row>
    <row r="1542" spans="1:5" ht="14.25">
      <c r="A1542" s="367"/>
      <c r="B1542" s="368"/>
      <c r="C1542" s="369"/>
      <c r="D1542" s="368"/>
      <c r="E1542"/>
    </row>
    <row r="1543" spans="1:5" ht="14.25">
      <c r="A1543" s="367"/>
      <c r="B1543" s="368"/>
      <c r="C1543" s="369"/>
      <c r="D1543" s="368"/>
      <c r="E1543"/>
    </row>
    <row r="1544" spans="1:5" ht="14.25">
      <c r="A1544" s="367"/>
      <c r="B1544" s="368"/>
      <c r="C1544" s="369"/>
      <c r="D1544" s="368"/>
      <c r="E1544"/>
    </row>
    <row r="1545" spans="1:5" ht="14.25">
      <c r="A1545" s="367"/>
      <c r="B1545" s="368"/>
      <c r="C1545" s="369"/>
      <c r="D1545" s="368"/>
      <c r="E1545"/>
    </row>
    <row r="1546" spans="1:5" ht="14.25">
      <c r="A1546" s="367"/>
      <c r="B1546" s="368"/>
      <c r="C1546" s="369"/>
      <c r="D1546" s="368"/>
      <c r="E1546"/>
    </row>
    <row r="1547" spans="1:5" ht="14.25">
      <c r="A1547" s="367"/>
      <c r="B1547" s="368"/>
      <c r="C1547" s="369"/>
      <c r="D1547" s="368"/>
      <c r="E1547"/>
    </row>
    <row r="1548" spans="1:5" ht="14.25">
      <c r="A1548" s="367"/>
      <c r="B1548" s="368"/>
      <c r="C1548" s="369"/>
      <c r="D1548" s="368"/>
      <c r="E1548"/>
    </row>
    <row r="1549" spans="1:5" ht="14.25">
      <c r="A1549" s="367"/>
      <c r="B1549" s="368"/>
      <c r="C1549" s="369"/>
      <c r="D1549" s="368"/>
      <c r="E1549"/>
    </row>
    <row r="1550" spans="1:5" ht="14.25">
      <c r="A1550" s="367"/>
      <c r="B1550" s="368"/>
      <c r="C1550" s="369"/>
      <c r="D1550" s="368"/>
      <c r="E1550"/>
    </row>
    <row r="1551" spans="1:5" ht="14.25">
      <c r="A1551" s="367"/>
      <c r="B1551" s="368"/>
      <c r="C1551" s="369"/>
      <c r="D1551" s="368"/>
      <c r="E1551"/>
    </row>
    <row r="1552" spans="1:5" ht="14.25">
      <c r="A1552" s="367"/>
      <c r="B1552" s="368"/>
      <c r="C1552" s="369"/>
      <c r="D1552" s="368"/>
      <c r="E1552"/>
    </row>
    <row r="1553" spans="1:5" ht="14.25">
      <c r="A1553" s="367"/>
      <c r="B1553" s="368"/>
      <c r="C1553" s="369"/>
      <c r="D1553" s="368"/>
      <c r="E1553"/>
    </row>
    <row r="1554" spans="1:5" ht="14.25">
      <c r="A1554" s="367"/>
      <c r="B1554" s="368"/>
      <c r="C1554" s="369"/>
      <c r="D1554" s="368"/>
      <c r="E1554"/>
    </row>
    <row r="1555" spans="1:5" ht="14.25">
      <c r="A1555" s="367"/>
      <c r="B1555" s="368"/>
      <c r="C1555" s="369"/>
      <c r="D1555" s="368"/>
      <c r="E1555"/>
    </row>
    <row r="1556" spans="1:5" ht="14.25">
      <c r="A1556" s="367"/>
      <c r="B1556" s="368"/>
      <c r="C1556" s="369"/>
      <c r="D1556" s="368"/>
      <c r="E1556"/>
    </row>
    <row r="1557" spans="1:5" ht="14.25">
      <c r="A1557" s="367"/>
      <c r="B1557" s="368"/>
      <c r="C1557" s="369"/>
      <c r="D1557" s="368"/>
      <c r="E1557"/>
    </row>
    <row r="1558" spans="1:5" ht="14.25">
      <c r="A1558" s="367"/>
      <c r="B1558" s="368"/>
      <c r="C1558" s="369"/>
      <c r="D1558" s="368"/>
      <c r="E1558"/>
    </row>
    <row r="1559" spans="1:5" ht="14.25">
      <c r="A1559" s="367"/>
      <c r="B1559" s="368"/>
      <c r="C1559" s="369"/>
      <c r="D1559" s="368"/>
      <c r="E1559"/>
    </row>
    <row r="1560" spans="1:5" ht="14.25">
      <c r="A1560" s="367"/>
      <c r="B1560" s="368"/>
      <c r="C1560" s="369"/>
      <c r="D1560" s="368"/>
      <c r="E1560"/>
    </row>
    <row r="1561" spans="1:5" ht="14.25">
      <c r="A1561" s="367"/>
      <c r="B1561" s="368"/>
      <c r="C1561" s="369"/>
      <c r="D1561" s="368"/>
      <c r="E1561"/>
    </row>
    <row r="1562" spans="1:5" ht="14.25">
      <c r="A1562" s="367"/>
      <c r="B1562" s="368"/>
      <c r="C1562" s="369"/>
      <c r="D1562" s="368"/>
      <c r="E1562"/>
    </row>
    <row r="1563" spans="1:5" ht="14.25">
      <c r="A1563" s="367"/>
      <c r="B1563" s="368"/>
      <c r="C1563" s="369"/>
      <c r="D1563" s="368"/>
      <c r="E1563"/>
    </row>
    <row r="1564" spans="1:5" ht="14.25">
      <c r="A1564" s="367"/>
      <c r="B1564" s="368"/>
      <c r="C1564" s="369"/>
      <c r="D1564" s="368"/>
      <c r="E1564"/>
    </row>
    <row r="1565" spans="1:5" ht="14.25">
      <c r="A1565" s="367"/>
      <c r="B1565" s="368"/>
      <c r="C1565" s="369"/>
      <c r="D1565" s="368"/>
      <c r="E1565"/>
    </row>
    <row r="1566" spans="1:5" ht="14.25">
      <c r="A1566" s="367"/>
      <c r="B1566" s="368"/>
      <c r="C1566" s="369"/>
      <c r="D1566" s="368"/>
      <c r="E1566"/>
    </row>
    <row r="1567" spans="1:5" ht="14.25">
      <c r="A1567" s="367"/>
      <c r="B1567" s="368"/>
      <c r="C1567" s="369"/>
      <c r="D1567" s="368"/>
      <c r="E1567"/>
    </row>
    <row r="1568" spans="1:5" ht="14.25">
      <c r="A1568" s="367"/>
      <c r="B1568" s="368"/>
      <c r="C1568" s="369"/>
      <c r="D1568" s="368"/>
      <c r="E1568"/>
    </row>
    <row r="1569" spans="1:5" ht="14.25">
      <c r="A1569" s="367"/>
      <c r="B1569" s="368"/>
      <c r="C1569" s="369"/>
      <c r="D1569" s="368"/>
      <c r="E1569"/>
    </row>
    <row r="1570" spans="1:5" ht="14.25">
      <c r="A1570" s="367"/>
      <c r="B1570" s="368"/>
      <c r="C1570" s="369"/>
      <c r="D1570" s="368"/>
      <c r="E1570"/>
    </row>
    <row r="1571" spans="1:5" ht="14.25">
      <c r="A1571" s="367"/>
      <c r="B1571" s="368"/>
      <c r="C1571" s="369"/>
      <c r="D1571" s="368"/>
      <c r="E1571"/>
    </row>
    <row r="1572" spans="1:5" ht="14.25">
      <c r="A1572" s="367"/>
      <c r="B1572" s="368"/>
      <c r="C1572" s="369"/>
      <c r="D1572" s="368"/>
      <c r="E1572"/>
    </row>
    <row r="1573" spans="1:5" ht="14.25">
      <c r="A1573" s="367"/>
      <c r="B1573" s="368"/>
      <c r="C1573" s="369"/>
      <c r="D1573" s="368"/>
      <c r="E1573"/>
    </row>
    <row r="1574" spans="1:5" ht="14.25">
      <c r="A1574" s="367"/>
      <c r="B1574" s="368"/>
      <c r="C1574" s="369"/>
      <c r="D1574" s="368"/>
      <c r="E1574"/>
    </row>
    <row r="1575" spans="1:5" ht="14.25">
      <c r="A1575" s="367"/>
      <c r="B1575" s="368"/>
      <c r="C1575" s="369"/>
      <c r="D1575" s="368"/>
      <c r="E1575"/>
    </row>
    <row r="1576" spans="1:5" ht="14.25">
      <c r="A1576" s="367"/>
      <c r="B1576" s="368"/>
      <c r="C1576" s="369"/>
      <c r="D1576" s="368"/>
      <c r="E1576"/>
    </row>
    <row r="1577" spans="1:5" ht="14.25">
      <c r="A1577" s="367"/>
      <c r="B1577" s="368"/>
      <c r="C1577" s="369"/>
      <c r="D1577" s="368"/>
      <c r="E1577"/>
    </row>
    <row r="1578" spans="1:5" ht="14.25">
      <c r="A1578" s="367"/>
      <c r="B1578" s="368"/>
      <c r="C1578" s="369"/>
      <c r="D1578" s="368"/>
      <c r="E1578"/>
    </row>
    <row r="1579" spans="1:5" ht="14.25">
      <c r="A1579" s="367"/>
      <c r="B1579" s="368"/>
      <c r="C1579" s="369"/>
      <c r="D1579" s="368"/>
      <c r="E1579"/>
    </row>
    <row r="1580" spans="1:5" ht="14.25">
      <c r="A1580" s="367"/>
      <c r="B1580" s="368"/>
      <c r="C1580" s="369"/>
      <c r="D1580" s="368"/>
      <c r="E1580"/>
    </row>
    <row r="1581" spans="1:5" ht="14.25">
      <c r="A1581" s="367"/>
      <c r="B1581" s="368"/>
      <c r="C1581" s="369"/>
      <c r="D1581" s="368"/>
      <c r="E1581"/>
    </row>
    <row r="1582" spans="1:5" ht="14.25">
      <c r="A1582" s="367"/>
      <c r="B1582" s="368"/>
      <c r="C1582" s="369"/>
      <c r="D1582" s="368"/>
      <c r="E1582"/>
    </row>
    <row r="1583" spans="1:5" ht="14.25">
      <c r="A1583" s="367"/>
      <c r="B1583" s="368"/>
      <c r="C1583" s="369"/>
      <c r="D1583" s="368"/>
      <c r="E1583"/>
    </row>
    <row r="1584" spans="1:5" ht="14.25">
      <c r="A1584" s="367"/>
      <c r="B1584" s="368"/>
      <c r="C1584" s="369"/>
      <c r="D1584" s="368"/>
      <c r="E1584"/>
    </row>
    <row r="1585" spans="1:5" ht="14.25">
      <c r="A1585" s="367"/>
      <c r="B1585" s="368"/>
      <c r="C1585" s="369"/>
      <c r="D1585" s="368"/>
      <c r="E1585"/>
    </row>
    <row r="1586" spans="1:5" ht="14.25">
      <c r="A1586" s="367"/>
      <c r="B1586" s="368"/>
      <c r="C1586" s="369"/>
      <c r="D1586" s="368"/>
      <c r="E1586"/>
    </row>
    <row r="1587" spans="1:5" ht="14.25">
      <c r="A1587" s="367"/>
      <c r="B1587" s="368"/>
      <c r="C1587" s="369"/>
      <c r="D1587" s="368"/>
      <c r="E1587"/>
    </row>
    <row r="1588" spans="1:5" ht="14.25">
      <c r="A1588" s="367"/>
      <c r="B1588" s="368"/>
      <c r="C1588" s="369"/>
      <c r="D1588" s="368"/>
      <c r="E1588"/>
    </row>
    <row r="1589" spans="1:5" ht="14.25">
      <c r="A1589" s="367"/>
      <c r="B1589" s="368"/>
      <c r="C1589" s="369"/>
      <c r="D1589" s="368"/>
      <c r="E1589"/>
    </row>
    <row r="1590" spans="1:5" ht="14.25">
      <c r="A1590" s="367"/>
      <c r="B1590" s="368"/>
      <c r="C1590" s="369"/>
      <c r="D1590" s="368"/>
      <c r="E1590"/>
    </row>
    <row r="1591" spans="1:5" ht="14.25">
      <c r="A1591" s="367"/>
      <c r="B1591" s="368"/>
      <c r="C1591" s="369"/>
      <c r="D1591" s="368"/>
      <c r="E1591"/>
    </row>
    <row r="1592" spans="1:5" ht="14.25">
      <c r="A1592" s="367"/>
      <c r="B1592" s="368"/>
      <c r="C1592" s="369"/>
      <c r="D1592" s="368"/>
      <c r="E1592"/>
    </row>
    <row r="1593" spans="1:5" ht="14.25">
      <c r="A1593" s="367"/>
      <c r="B1593" s="368"/>
      <c r="C1593" s="369"/>
      <c r="D1593" s="368"/>
      <c r="E1593"/>
    </row>
    <row r="1594" spans="1:5" ht="14.25">
      <c r="A1594" s="367"/>
      <c r="B1594" s="368"/>
      <c r="C1594" s="369"/>
      <c r="D1594" s="368"/>
      <c r="E1594"/>
    </row>
    <row r="1595" spans="1:5" ht="14.25">
      <c r="A1595" s="367"/>
      <c r="B1595" s="368"/>
      <c r="C1595" s="369"/>
      <c r="D1595" s="368"/>
      <c r="E1595"/>
    </row>
    <row r="1596" spans="1:5" ht="14.25">
      <c r="A1596" s="367"/>
      <c r="B1596" s="368"/>
      <c r="C1596" s="369"/>
      <c r="D1596" s="368"/>
      <c r="E1596"/>
    </row>
    <row r="1597" spans="1:5" ht="14.25">
      <c r="A1597" s="367"/>
      <c r="B1597" s="368"/>
      <c r="C1597" s="369"/>
      <c r="D1597" s="368"/>
      <c r="E1597"/>
    </row>
    <row r="1598" spans="1:5" ht="14.25">
      <c r="A1598" s="367"/>
      <c r="B1598" s="368"/>
      <c r="C1598" s="369"/>
      <c r="D1598" s="368"/>
      <c r="E1598"/>
    </row>
    <row r="1599" spans="1:5" ht="14.25">
      <c r="A1599" s="367"/>
      <c r="B1599" s="368"/>
      <c r="C1599" s="369"/>
      <c r="D1599" s="368"/>
      <c r="E1599"/>
    </row>
    <row r="1600" spans="1:5" ht="14.25">
      <c r="A1600" s="367"/>
      <c r="B1600" s="368"/>
      <c r="C1600" s="369"/>
      <c r="D1600" s="368"/>
      <c r="E1600"/>
    </row>
    <row r="1601" spans="1:5" ht="14.25">
      <c r="A1601" s="367"/>
      <c r="B1601" s="368"/>
      <c r="C1601" s="369"/>
      <c r="D1601" s="368"/>
      <c r="E1601"/>
    </row>
    <row r="1602" spans="1:5" ht="14.25">
      <c r="A1602" s="367"/>
      <c r="B1602" s="368"/>
      <c r="C1602" s="369"/>
      <c r="D1602" s="368"/>
      <c r="E1602"/>
    </row>
    <row r="1603" spans="1:5" ht="14.25">
      <c r="A1603" s="367"/>
      <c r="B1603" s="368"/>
      <c r="C1603" s="369"/>
      <c r="D1603" s="368"/>
      <c r="E1603"/>
    </row>
    <row r="1604" spans="1:5" ht="14.25">
      <c r="A1604" s="367"/>
      <c r="B1604" s="368"/>
      <c r="C1604" s="369"/>
      <c r="D1604" s="368"/>
      <c r="E1604"/>
    </row>
    <row r="1605" spans="1:5" ht="14.25">
      <c r="A1605" s="367"/>
      <c r="B1605" s="368"/>
      <c r="C1605" s="369"/>
      <c r="D1605" s="368"/>
      <c r="E1605"/>
    </row>
    <row r="1606" spans="1:5" ht="14.25">
      <c r="A1606" s="367"/>
      <c r="B1606" s="368"/>
      <c r="C1606" s="369"/>
      <c r="D1606" s="368"/>
      <c r="E1606"/>
    </row>
    <row r="1607" spans="1:5" ht="14.25">
      <c r="A1607" s="367"/>
      <c r="B1607" s="368"/>
      <c r="C1607" s="369"/>
      <c r="D1607" s="368"/>
      <c r="E1607"/>
    </row>
    <row r="1608" spans="1:5" ht="14.25">
      <c r="A1608" s="367"/>
      <c r="B1608" s="368"/>
      <c r="C1608" s="369"/>
      <c r="D1608" s="368"/>
      <c r="E1608"/>
    </row>
    <row r="1609" spans="1:5" ht="14.25">
      <c r="A1609" s="367"/>
      <c r="B1609" s="368"/>
      <c r="C1609" s="369"/>
      <c r="D1609" s="368"/>
      <c r="E1609"/>
    </row>
    <row r="1610" spans="1:5" ht="14.25">
      <c r="A1610" s="367"/>
      <c r="B1610" s="368"/>
      <c r="C1610" s="369"/>
      <c r="D1610" s="368"/>
      <c r="E1610"/>
    </row>
    <row r="1611" spans="1:5" ht="14.25">
      <c r="A1611" s="367"/>
      <c r="B1611" s="368"/>
      <c r="C1611" s="369"/>
      <c r="D1611" s="368"/>
      <c r="E1611"/>
    </row>
    <row r="1612" spans="1:5" ht="14.25">
      <c r="A1612" s="367"/>
      <c r="B1612" s="368"/>
      <c r="C1612" s="369"/>
      <c r="D1612" s="368"/>
      <c r="E1612"/>
    </row>
    <row r="1613" spans="1:5" ht="14.25">
      <c r="A1613" s="367"/>
      <c r="B1613" s="368"/>
      <c r="C1613" s="369"/>
      <c r="D1613" s="368"/>
      <c r="E1613"/>
    </row>
    <row r="1614" spans="1:5" ht="14.25">
      <c r="A1614" s="367"/>
      <c r="B1614" s="368"/>
      <c r="C1614" s="369"/>
      <c r="D1614" s="368"/>
      <c r="E1614"/>
    </row>
    <row r="1615" spans="1:5" ht="14.25">
      <c r="A1615" s="367"/>
      <c r="B1615" s="368"/>
      <c r="C1615" s="369"/>
      <c r="D1615" s="368"/>
      <c r="E1615"/>
    </row>
    <row r="1616" spans="1:5" ht="14.25">
      <c r="A1616" s="367"/>
      <c r="B1616" s="368"/>
      <c r="C1616" s="369"/>
      <c r="D1616" s="368"/>
      <c r="E1616"/>
    </row>
    <row r="1617" spans="1:5" ht="14.25">
      <c r="A1617" s="367"/>
      <c r="B1617" s="368"/>
      <c r="C1617" s="369"/>
      <c r="D1617" s="368"/>
      <c r="E1617"/>
    </row>
    <row r="1618" spans="1:5" ht="14.25">
      <c r="A1618" s="367"/>
      <c r="B1618" s="368"/>
      <c r="C1618" s="369"/>
      <c r="D1618" s="368"/>
      <c r="E1618"/>
    </row>
    <row r="1619" spans="1:5" ht="14.25">
      <c r="A1619" s="367"/>
      <c r="B1619" s="368"/>
      <c r="C1619" s="369"/>
      <c r="D1619" s="368"/>
      <c r="E1619"/>
    </row>
    <row r="1620" spans="1:5" ht="14.25">
      <c r="A1620" s="367"/>
      <c r="B1620" s="368"/>
      <c r="C1620" s="369"/>
      <c r="D1620" s="368"/>
      <c r="E1620"/>
    </row>
    <row r="1621" spans="1:5" ht="14.25">
      <c r="A1621" s="367"/>
      <c r="B1621" s="368"/>
      <c r="C1621" s="369"/>
      <c r="D1621" s="368"/>
      <c r="E1621"/>
    </row>
    <row r="1622" spans="1:5" ht="14.25">
      <c r="A1622" s="367"/>
      <c r="B1622" s="368"/>
      <c r="C1622" s="369"/>
      <c r="D1622" s="368"/>
      <c r="E1622"/>
    </row>
    <row r="1623" spans="1:5" ht="14.25">
      <c r="A1623" s="367"/>
      <c r="B1623" s="368"/>
      <c r="C1623" s="369"/>
      <c r="D1623" s="368"/>
      <c r="E1623"/>
    </row>
    <row r="1624" spans="1:5" ht="14.25">
      <c r="A1624" s="367"/>
      <c r="B1624" s="368"/>
      <c r="C1624" s="369"/>
      <c r="D1624" s="368"/>
      <c r="E1624"/>
    </row>
    <row r="1625" spans="1:5" ht="14.25">
      <c r="A1625" s="367"/>
      <c r="B1625" s="368"/>
      <c r="C1625" s="369"/>
      <c r="D1625" s="368"/>
      <c r="E1625"/>
    </row>
    <row r="1626" spans="1:5" ht="14.25">
      <c r="A1626" s="367"/>
      <c r="B1626" s="368"/>
      <c r="C1626" s="369"/>
      <c r="D1626" s="368"/>
      <c r="E1626"/>
    </row>
    <row r="1627" spans="1:5" ht="14.25">
      <c r="A1627" s="367"/>
      <c r="B1627" s="368"/>
      <c r="C1627" s="369"/>
      <c r="D1627" s="368"/>
      <c r="E1627"/>
    </row>
    <row r="1628" spans="1:5" ht="14.25">
      <c r="A1628" s="367"/>
      <c r="B1628" s="368"/>
      <c r="C1628" s="369"/>
      <c r="D1628" s="368"/>
      <c r="E1628"/>
    </row>
    <row r="1629" spans="1:5" ht="14.25">
      <c r="A1629" s="367"/>
      <c r="B1629" s="368"/>
      <c r="C1629" s="369"/>
      <c r="D1629" s="368"/>
      <c r="E1629"/>
    </row>
    <row r="1630" spans="1:5" ht="14.25">
      <c r="A1630" s="367"/>
      <c r="B1630" s="368"/>
      <c r="C1630" s="369"/>
      <c r="D1630" s="368"/>
      <c r="E1630"/>
    </row>
    <row r="1631" spans="1:5" ht="14.25">
      <c r="A1631" s="367"/>
      <c r="B1631" s="368"/>
      <c r="C1631" s="369"/>
      <c r="D1631" s="368"/>
      <c r="E1631"/>
    </row>
    <row r="1632" spans="1:5" ht="14.25">
      <c r="A1632" s="367"/>
      <c r="B1632" s="368"/>
      <c r="C1632" s="369"/>
      <c r="D1632" s="368"/>
      <c r="E1632"/>
    </row>
    <row r="1633" spans="1:5" ht="14.25">
      <c r="A1633" s="367"/>
      <c r="B1633" s="368"/>
      <c r="C1633" s="369"/>
      <c r="D1633" s="368"/>
      <c r="E1633"/>
    </row>
    <row r="1634" spans="1:5" ht="14.25">
      <c r="A1634" s="367"/>
      <c r="B1634" s="368"/>
      <c r="C1634" s="369"/>
      <c r="D1634" s="368"/>
      <c r="E1634"/>
    </row>
    <row r="1635" spans="1:5" ht="14.25">
      <c r="A1635" s="367"/>
      <c r="B1635" s="368"/>
      <c r="C1635" s="369"/>
      <c r="D1635" s="368"/>
      <c r="E1635"/>
    </row>
    <row r="1636" spans="1:5" ht="14.25">
      <c r="A1636" s="367"/>
      <c r="B1636" s="368"/>
      <c r="C1636" s="369"/>
      <c r="D1636" s="368"/>
      <c r="E1636"/>
    </row>
    <row r="1637" spans="1:5" ht="14.25">
      <c r="A1637" s="367"/>
      <c r="B1637" s="368"/>
      <c r="C1637" s="369"/>
      <c r="D1637" s="368"/>
      <c r="E1637"/>
    </row>
    <row r="1638" spans="1:5" ht="14.25">
      <c r="A1638" s="367"/>
      <c r="B1638" s="368"/>
      <c r="C1638" s="369"/>
      <c r="D1638" s="368"/>
      <c r="E1638"/>
    </row>
    <row r="1639" spans="1:5" ht="14.25">
      <c r="A1639" s="367"/>
      <c r="B1639" s="368"/>
      <c r="C1639" s="369"/>
      <c r="D1639" s="368"/>
      <c r="E1639"/>
    </row>
    <row r="1640" spans="1:5" ht="14.25">
      <c r="A1640" s="367"/>
      <c r="B1640" s="368"/>
      <c r="C1640" s="369"/>
      <c r="D1640" s="368"/>
      <c r="E1640"/>
    </row>
    <row r="1641" spans="1:5" ht="14.25">
      <c r="A1641" s="367"/>
      <c r="B1641" s="368"/>
      <c r="C1641" s="369"/>
      <c r="D1641" s="368"/>
      <c r="E1641"/>
    </row>
    <row r="1642" spans="1:5" ht="14.25">
      <c r="A1642" s="367"/>
      <c r="B1642" s="368"/>
      <c r="C1642" s="369"/>
      <c r="D1642" s="368"/>
      <c r="E1642"/>
    </row>
    <row r="1643" spans="1:5" ht="14.25">
      <c r="A1643" s="367"/>
      <c r="B1643" s="368"/>
      <c r="C1643" s="369"/>
      <c r="D1643" s="368"/>
      <c r="E1643"/>
    </row>
    <row r="1644" spans="1:5" ht="14.25">
      <c r="A1644" s="367"/>
      <c r="B1644" s="368"/>
      <c r="C1644" s="369"/>
      <c r="D1644" s="368"/>
      <c r="E1644"/>
    </row>
    <row r="1645" spans="1:5" ht="14.25">
      <c r="A1645" s="367"/>
      <c r="B1645" s="368"/>
      <c r="C1645" s="369"/>
      <c r="D1645" s="368"/>
      <c r="E1645"/>
    </row>
    <row r="1646" spans="1:5" ht="14.25">
      <c r="A1646" s="367"/>
      <c r="B1646" s="368"/>
      <c r="C1646" s="369"/>
      <c r="D1646" s="368"/>
      <c r="E1646"/>
    </row>
    <row r="1647" spans="1:5" ht="14.25">
      <c r="A1647" s="367"/>
      <c r="B1647" s="368"/>
      <c r="C1647" s="369"/>
      <c r="D1647" s="368"/>
      <c r="E1647"/>
    </row>
    <row r="1648" spans="1:5" ht="14.25">
      <c r="A1648" s="367"/>
      <c r="B1648" s="368"/>
      <c r="C1648" s="369"/>
      <c r="D1648" s="368"/>
      <c r="E1648"/>
    </row>
    <row r="1649" spans="1:5" ht="14.25">
      <c r="A1649" s="367"/>
      <c r="B1649" s="368"/>
      <c r="C1649" s="369"/>
      <c r="D1649" s="368"/>
      <c r="E1649"/>
    </row>
    <row r="1650" spans="1:5" ht="14.25">
      <c r="A1650" s="367"/>
      <c r="B1650" s="368"/>
      <c r="C1650" s="369"/>
      <c r="D1650" s="368"/>
      <c r="E1650"/>
    </row>
    <row r="1651" spans="1:5" ht="14.25">
      <c r="A1651" s="367"/>
      <c r="B1651" s="368"/>
      <c r="C1651" s="369"/>
      <c r="D1651" s="368"/>
      <c r="E1651"/>
    </row>
    <row r="1652" spans="1:5" ht="14.25">
      <c r="A1652" s="367"/>
      <c r="B1652" s="368"/>
      <c r="C1652" s="369"/>
      <c r="D1652" s="368"/>
      <c r="E1652"/>
    </row>
    <row r="1653" spans="1:5" ht="14.25">
      <c r="A1653" s="367"/>
      <c r="B1653" s="368"/>
      <c r="C1653" s="369"/>
      <c r="D1653" s="368"/>
      <c r="E1653"/>
    </row>
    <row r="1654" spans="1:5" ht="14.25">
      <c r="A1654" s="367"/>
      <c r="B1654" s="368"/>
      <c r="C1654" s="369"/>
      <c r="D1654" s="368"/>
      <c r="E1654"/>
    </row>
    <row r="1655" spans="1:5" ht="14.25">
      <c r="A1655" s="367"/>
      <c r="B1655" s="368"/>
      <c r="C1655" s="369"/>
      <c r="D1655" s="368"/>
      <c r="E1655"/>
    </row>
    <row r="1656" spans="1:5" ht="14.25">
      <c r="A1656" s="367"/>
      <c r="B1656" s="368"/>
      <c r="C1656" s="369"/>
      <c r="D1656" s="368"/>
      <c r="E1656"/>
    </row>
    <row r="1657" spans="1:5" ht="14.25">
      <c r="A1657" s="367"/>
      <c r="B1657" s="368"/>
      <c r="C1657" s="369"/>
      <c r="D1657" s="368"/>
      <c r="E1657"/>
    </row>
    <row r="1658" spans="1:5" ht="14.25">
      <c r="A1658" s="367"/>
      <c r="B1658" s="368"/>
      <c r="C1658" s="369"/>
      <c r="D1658" s="368"/>
      <c r="E1658"/>
    </row>
    <row r="1659" spans="1:5" ht="14.25">
      <c r="A1659" s="367"/>
      <c r="B1659" s="368"/>
      <c r="C1659" s="369"/>
      <c r="D1659" s="368"/>
      <c r="E1659"/>
    </row>
    <row r="1660" spans="1:5" ht="14.25">
      <c r="A1660" s="367"/>
      <c r="B1660" s="368"/>
      <c r="C1660" s="369"/>
      <c r="D1660" s="368"/>
      <c r="E1660"/>
    </row>
    <row r="1661" spans="1:5" ht="14.25">
      <c r="A1661" s="367"/>
      <c r="B1661" s="368"/>
      <c r="C1661" s="369"/>
      <c r="D1661" s="368"/>
      <c r="E1661"/>
    </row>
    <row r="1662" spans="1:5" ht="14.25">
      <c r="A1662" s="367"/>
      <c r="B1662" s="368"/>
      <c r="C1662" s="369"/>
      <c r="D1662" s="368"/>
      <c r="E1662"/>
    </row>
    <row r="1663" spans="1:5" ht="14.25">
      <c r="A1663" s="367"/>
      <c r="B1663" s="368"/>
      <c r="C1663" s="369"/>
      <c r="D1663" s="368"/>
      <c r="E1663"/>
    </row>
    <row r="1664" spans="1:5" ht="14.25">
      <c r="A1664" s="367"/>
      <c r="B1664" s="368"/>
      <c r="C1664" s="369"/>
      <c r="D1664" s="368"/>
      <c r="E1664"/>
    </row>
    <row r="1665" spans="1:5" ht="14.25">
      <c r="A1665" s="367"/>
      <c r="B1665" s="368"/>
      <c r="C1665" s="369"/>
      <c r="D1665" s="368"/>
      <c r="E1665"/>
    </row>
    <row r="1666" spans="1:5" ht="14.25">
      <c r="A1666" s="367"/>
      <c r="B1666" s="368"/>
      <c r="C1666" s="369"/>
      <c r="D1666" s="368"/>
      <c r="E1666"/>
    </row>
    <row r="1667" spans="1:5" ht="14.25">
      <c r="A1667" s="367"/>
      <c r="B1667" s="368"/>
      <c r="C1667" s="369"/>
      <c r="D1667" s="368"/>
      <c r="E1667"/>
    </row>
    <row r="1668" spans="1:5" ht="14.25">
      <c r="A1668" s="367"/>
      <c r="B1668" s="368"/>
      <c r="C1668" s="369"/>
      <c r="D1668" s="368"/>
      <c r="E1668"/>
    </row>
    <row r="1669" spans="1:5" ht="14.25">
      <c r="A1669" s="367"/>
      <c r="B1669" s="368"/>
      <c r="C1669" s="369"/>
      <c r="D1669" s="368"/>
      <c r="E1669"/>
    </row>
    <row r="1670" spans="1:5" ht="14.25">
      <c r="A1670" s="367"/>
      <c r="B1670" s="368"/>
      <c r="C1670" s="369"/>
      <c r="D1670" s="368"/>
      <c r="E1670"/>
    </row>
    <row r="1671" spans="1:5" ht="14.25">
      <c r="A1671" s="367"/>
      <c r="B1671" s="368"/>
      <c r="C1671" s="369"/>
      <c r="D1671" s="368"/>
      <c r="E1671"/>
    </row>
    <row r="1672" spans="1:5" ht="14.25">
      <c r="A1672" s="367"/>
      <c r="B1672" s="368"/>
      <c r="C1672" s="369"/>
      <c r="D1672" s="368"/>
      <c r="E1672"/>
    </row>
    <row r="1673" spans="1:5" ht="14.25">
      <c r="A1673" s="367"/>
      <c r="B1673" s="368"/>
      <c r="C1673" s="369"/>
      <c r="D1673" s="368"/>
      <c r="E1673"/>
    </row>
    <row r="1674" spans="1:5" ht="14.25">
      <c r="A1674" s="367"/>
      <c r="B1674" s="368"/>
      <c r="C1674" s="369"/>
      <c r="D1674" s="368"/>
      <c r="E1674"/>
    </row>
    <row r="1675" spans="1:5" ht="14.25">
      <c r="A1675" s="367"/>
      <c r="B1675" s="368"/>
      <c r="C1675" s="369"/>
      <c r="D1675" s="368"/>
      <c r="E1675"/>
    </row>
    <row r="1676" spans="1:5" ht="14.25">
      <c r="A1676" s="367"/>
      <c r="B1676" s="368"/>
      <c r="C1676" s="369"/>
      <c r="D1676" s="368"/>
      <c r="E1676"/>
    </row>
    <row r="1677" spans="1:5" ht="14.25">
      <c r="A1677" s="367"/>
      <c r="B1677" s="368"/>
      <c r="C1677" s="369"/>
      <c r="D1677" s="368"/>
      <c r="E1677"/>
    </row>
    <row r="1678" spans="1:5" ht="14.25">
      <c r="A1678" s="367"/>
      <c r="B1678" s="368"/>
      <c r="C1678" s="369"/>
      <c r="D1678" s="368"/>
      <c r="E1678"/>
    </row>
    <row r="1679" spans="1:5" ht="14.25">
      <c r="A1679" s="367"/>
      <c r="B1679" s="368"/>
      <c r="C1679" s="369"/>
      <c r="D1679" s="368"/>
      <c r="E1679"/>
    </row>
    <row r="1680" spans="1:5" ht="14.25">
      <c r="A1680" s="367"/>
      <c r="B1680" s="368"/>
      <c r="C1680" s="369"/>
      <c r="D1680" s="368"/>
      <c r="E1680"/>
    </row>
    <row r="1681" spans="1:5" ht="14.25">
      <c r="A1681" s="367"/>
      <c r="B1681" s="368"/>
      <c r="C1681" s="369"/>
      <c r="D1681" s="368"/>
      <c r="E1681"/>
    </row>
    <row r="1682" spans="1:5" ht="14.25">
      <c r="A1682" s="367"/>
      <c r="B1682" s="368"/>
      <c r="C1682" s="369"/>
      <c r="D1682" s="368"/>
      <c r="E1682"/>
    </row>
    <row r="1683" spans="1:5" ht="14.25">
      <c r="A1683" s="367"/>
      <c r="B1683" s="368"/>
      <c r="C1683" s="369"/>
      <c r="D1683" s="368"/>
      <c r="E1683"/>
    </row>
    <row r="1684" spans="1:5" ht="14.25">
      <c r="A1684" s="367"/>
      <c r="B1684" s="368"/>
      <c r="C1684" s="369"/>
      <c r="D1684" s="368"/>
      <c r="E1684"/>
    </row>
    <row r="1685" spans="1:5" ht="14.25">
      <c r="A1685" s="367"/>
      <c r="B1685" s="368"/>
      <c r="C1685" s="369"/>
      <c r="D1685" s="368"/>
      <c r="E1685"/>
    </row>
    <row r="1686" spans="1:5" ht="14.25">
      <c r="A1686" s="367"/>
      <c r="B1686" s="368"/>
      <c r="C1686" s="369"/>
      <c r="D1686" s="368"/>
      <c r="E1686"/>
    </row>
    <row r="1687" spans="1:5" ht="14.25">
      <c r="A1687" s="367"/>
      <c r="B1687" s="368"/>
      <c r="C1687" s="369"/>
      <c r="D1687" s="368"/>
      <c r="E1687"/>
    </row>
    <row r="1688" spans="1:5" ht="14.25">
      <c r="A1688" s="367"/>
      <c r="B1688" s="368"/>
      <c r="C1688" s="369"/>
      <c r="D1688" s="368"/>
      <c r="E1688"/>
    </row>
    <row r="1689" spans="1:5" ht="14.25">
      <c r="A1689" s="367"/>
      <c r="B1689" s="368"/>
      <c r="C1689" s="369"/>
      <c r="D1689" s="368"/>
      <c r="E1689"/>
    </row>
    <row r="1690" spans="1:5" ht="14.25">
      <c r="A1690" s="367"/>
      <c r="B1690" s="368"/>
      <c r="C1690" s="369"/>
      <c r="D1690" s="368"/>
      <c r="E1690"/>
    </row>
    <row r="1691" spans="1:5" ht="14.25">
      <c r="A1691" s="367"/>
      <c r="B1691" s="368"/>
      <c r="C1691" s="369"/>
      <c r="D1691" s="368"/>
      <c r="E1691"/>
    </row>
    <row r="1692" spans="1:5" ht="14.25">
      <c r="A1692" s="367"/>
      <c r="B1692" s="368"/>
      <c r="C1692" s="369"/>
      <c r="D1692" s="368"/>
      <c r="E1692"/>
    </row>
    <row r="1693" spans="1:5" ht="14.25">
      <c r="A1693" s="367"/>
      <c r="B1693" s="368"/>
      <c r="C1693" s="369"/>
      <c r="D1693" s="368"/>
      <c r="E1693"/>
    </row>
    <row r="1694" spans="1:5" ht="14.25">
      <c r="A1694" s="367"/>
      <c r="B1694" s="368"/>
      <c r="C1694" s="369"/>
      <c r="D1694" s="368"/>
      <c r="E1694"/>
    </row>
    <row r="1695" spans="1:5" ht="14.25">
      <c r="A1695" s="367"/>
      <c r="B1695" s="368"/>
      <c r="C1695" s="369"/>
      <c r="D1695" s="368"/>
      <c r="E1695"/>
    </row>
    <row r="1696" spans="1:5" ht="14.25">
      <c r="A1696" s="367"/>
      <c r="B1696" s="368"/>
      <c r="C1696" s="369"/>
      <c r="D1696" s="368"/>
      <c r="E1696"/>
    </row>
    <row r="1697" spans="1:5" ht="14.25">
      <c r="A1697" s="367"/>
      <c r="B1697" s="368"/>
      <c r="C1697" s="369"/>
      <c r="D1697" s="368"/>
      <c r="E1697"/>
    </row>
    <row r="1698" spans="1:5" ht="14.25">
      <c r="A1698" s="367"/>
      <c r="B1698" s="368"/>
      <c r="C1698" s="369"/>
      <c r="D1698" s="368"/>
      <c r="E1698"/>
    </row>
    <row r="1699" spans="1:5" ht="14.25">
      <c r="A1699" s="367"/>
      <c r="B1699" s="368"/>
      <c r="C1699" s="369"/>
      <c r="D1699" s="368"/>
      <c r="E1699"/>
    </row>
    <row r="1700" spans="1:5" ht="14.25">
      <c r="A1700" s="367"/>
      <c r="B1700" s="368"/>
      <c r="C1700" s="369"/>
      <c r="D1700" s="368"/>
      <c r="E1700"/>
    </row>
    <row r="1701" spans="1:5" ht="14.25">
      <c r="A1701" s="367"/>
      <c r="B1701" s="368"/>
      <c r="C1701" s="369"/>
      <c r="D1701" s="368"/>
      <c r="E1701"/>
    </row>
    <row r="1702" spans="1:5" ht="14.25">
      <c r="A1702" s="367"/>
      <c r="B1702" s="368"/>
      <c r="C1702" s="369"/>
      <c r="D1702" s="368"/>
      <c r="E1702"/>
    </row>
    <row r="1703" spans="1:5" ht="14.25">
      <c r="A1703" s="367"/>
      <c r="B1703" s="368"/>
      <c r="C1703" s="369"/>
      <c r="D1703" s="368"/>
      <c r="E1703"/>
    </row>
    <row r="1704" spans="1:5" ht="14.25">
      <c r="A1704" s="367"/>
      <c r="B1704" s="368"/>
      <c r="C1704" s="369"/>
      <c r="D1704" s="368"/>
      <c r="E1704"/>
    </row>
    <row r="1705" spans="1:5" ht="14.25">
      <c r="A1705" s="367"/>
      <c r="B1705" s="368"/>
      <c r="C1705" s="369"/>
      <c r="D1705" s="368"/>
      <c r="E1705"/>
    </row>
    <row r="1706" spans="1:5" ht="14.25">
      <c r="A1706" s="367"/>
      <c r="B1706" s="368"/>
      <c r="C1706" s="369"/>
      <c r="D1706" s="368"/>
      <c r="E1706"/>
    </row>
    <row r="1707" spans="1:5" ht="14.25">
      <c r="A1707" s="367"/>
      <c r="B1707" s="368"/>
      <c r="C1707" s="369"/>
      <c r="D1707" s="368"/>
      <c r="E1707"/>
    </row>
    <row r="1708" spans="1:5" ht="14.25">
      <c r="A1708" s="367"/>
      <c r="B1708" s="368"/>
      <c r="C1708" s="369"/>
      <c r="D1708" s="368"/>
      <c r="E1708"/>
    </row>
    <row r="1709" spans="1:5" ht="14.25">
      <c r="A1709" s="367"/>
      <c r="B1709" s="368"/>
      <c r="C1709" s="369"/>
      <c r="D1709" s="368"/>
      <c r="E1709"/>
    </row>
    <row r="1710" spans="1:5" ht="14.25">
      <c r="A1710" s="367"/>
      <c r="B1710" s="368"/>
      <c r="C1710" s="369"/>
      <c r="D1710" s="368"/>
      <c r="E1710"/>
    </row>
    <row r="1711" spans="1:5" ht="14.25">
      <c r="A1711" s="367"/>
      <c r="B1711" s="368"/>
      <c r="C1711" s="369"/>
      <c r="D1711" s="368"/>
      <c r="E1711"/>
    </row>
    <row r="1712" spans="1:5" ht="14.25">
      <c r="A1712" s="367"/>
      <c r="B1712" s="368"/>
      <c r="C1712" s="369"/>
      <c r="D1712" s="368"/>
      <c r="E1712"/>
    </row>
    <row r="1713" spans="1:5" ht="14.25">
      <c r="A1713" s="367"/>
      <c r="B1713" s="368"/>
      <c r="C1713" s="369"/>
      <c r="D1713" s="368"/>
      <c r="E1713"/>
    </row>
    <row r="1714" spans="1:5" ht="14.25">
      <c r="A1714" s="367"/>
      <c r="B1714" s="368"/>
      <c r="C1714" s="369"/>
      <c r="D1714" s="368"/>
      <c r="E1714"/>
    </row>
    <row r="1715" spans="1:5" ht="14.25">
      <c r="A1715" s="367"/>
      <c r="B1715" s="368"/>
      <c r="C1715" s="369"/>
      <c r="D1715" s="368"/>
      <c r="E1715"/>
    </row>
    <row r="1716" spans="1:5" ht="14.25">
      <c r="A1716" s="367"/>
      <c r="B1716" s="368"/>
      <c r="C1716" s="369"/>
      <c r="D1716" s="368"/>
      <c r="E1716"/>
    </row>
    <row r="1717" spans="1:5" ht="14.25">
      <c r="A1717" s="367"/>
      <c r="B1717" s="368"/>
      <c r="C1717" s="369"/>
      <c r="D1717" s="368"/>
      <c r="E1717"/>
    </row>
    <row r="1718" spans="1:5" ht="14.25">
      <c r="A1718" s="367"/>
      <c r="B1718" s="368"/>
      <c r="C1718" s="369"/>
      <c r="D1718" s="368"/>
      <c r="E1718"/>
    </row>
    <row r="1719" spans="1:5" ht="14.25">
      <c r="A1719" s="367"/>
      <c r="B1719" s="368"/>
      <c r="C1719" s="369"/>
      <c r="D1719" s="368"/>
      <c r="E1719"/>
    </row>
    <row r="1720" spans="1:5" ht="14.25">
      <c r="A1720" s="367"/>
      <c r="B1720" s="368"/>
      <c r="C1720" s="369"/>
      <c r="D1720" s="368"/>
      <c r="E1720"/>
    </row>
    <row r="1721" spans="1:5" ht="14.25">
      <c r="A1721" s="367"/>
      <c r="B1721" s="368"/>
      <c r="C1721" s="369"/>
      <c r="D1721" s="368"/>
      <c r="E1721"/>
    </row>
    <row r="1722" spans="1:5" ht="14.25">
      <c r="A1722" s="367"/>
      <c r="B1722" s="368"/>
      <c r="C1722" s="369"/>
      <c r="D1722" s="368"/>
      <c r="E1722"/>
    </row>
    <row r="1723" spans="1:5" ht="14.25">
      <c r="A1723" s="367"/>
      <c r="B1723" s="368"/>
      <c r="C1723" s="369"/>
      <c r="D1723" s="368"/>
      <c r="E1723"/>
    </row>
    <row r="1724" spans="1:5" ht="14.25">
      <c r="A1724" s="367"/>
      <c r="B1724" s="368"/>
      <c r="C1724" s="369"/>
      <c r="D1724" s="368"/>
      <c r="E1724"/>
    </row>
    <row r="1725" spans="1:5" ht="14.25">
      <c r="A1725" s="367"/>
      <c r="B1725" s="368"/>
      <c r="C1725" s="369"/>
      <c r="D1725" s="368"/>
      <c r="E1725"/>
    </row>
    <row r="1726" spans="1:5" ht="14.25">
      <c r="A1726" s="367"/>
      <c r="B1726" s="368"/>
      <c r="C1726" s="369"/>
      <c r="D1726" s="368"/>
      <c r="E1726"/>
    </row>
    <row r="1727" spans="1:5" ht="14.25">
      <c r="A1727" s="367"/>
      <c r="B1727" s="368"/>
      <c r="C1727" s="369"/>
      <c r="D1727" s="368"/>
      <c r="E1727"/>
    </row>
    <row r="1728" spans="1:5" ht="14.25">
      <c r="A1728" s="367"/>
      <c r="B1728" s="368"/>
      <c r="C1728" s="369"/>
      <c r="D1728" s="368"/>
      <c r="E1728"/>
    </row>
    <row r="1729" spans="1:5" ht="14.25">
      <c r="A1729" s="367"/>
      <c r="B1729" s="368"/>
      <c r="C1729" s="369"/>
      <c r="D1729" s="368"/>
      <c r="E1729"/>
    </row>
    <row r="1730" spans="1:5" ht="14.25">
      <c r="A1730" s="367"/>
      <c r="B1730" s="368"/>
      <c r="C1730" s="369"/>
      <c r="D1730" s="368"/>
      <c r="E1730"/>
    </row>
    <row r="1731" spans="1:5" ht="14.25">
      <c r="A1731" s="367"/>
      <c r="B1731" s="368"/>
      <c r="C1731" s="369"/>
      <c r="D1731" s="368"/>
      <c r="E1731"/>
    </row>
    <row r="1732" spans="1:5" ht="14.25">
      <c r="A1732" s="367"/>
      <c r="B1732" s="368"/>
      <c r="C1732" s="369"/>
      <c r="D1732" s="368"/>
      <c r="E1732"/>
    </row>
    <row r="1733" spans="1:5" ht="14.25">
      <c r="A1733" s="367"/>
      <c r="B1733" s="368"/>
      <c r="C1733" s="369"/>
      <c r="D1733" s="368"/>
      <c r="E1733"/>
    </row>
    <row r="1734" spans="1:5" ht="14.25">
      <c r="A1734" s="367"/>
      <c r="B1734" s="368"/>
      <c r="C1734" s="369"/>
      <c r="D1734" s="368"/>
      <c r="E1734"/>
    </row>
    <row r="1735" spans="1:5" ht="14.25">
      <c r="A1735" s="367"/>
      <c r="B1735" s="368"/>
      <c r="C1735" s="369"/>
      <c r="D1735" s="368"/>
      <c r="E1735"/>
    </row>
    <row r="1736" spans="1:5" ht="14.25">
      <c r="A1736" s="367"/>
      <c r="B1736" s="368"/>
      <c r="C1736" s="369"/>
      <c r="D1736" s="368"/>
      <c r="E1736"/>
    </row>
    <row r="1737" spans="1:5" ht="14.25">
      <c r="A1737" s="367"/>
      <c r="B1737" s="368"/>
      <c r="C1737" s="369"/>
      <c r="D1737" s="368"/>
      <c r="E1737"/>
    </row>
    <row r="1738" spans="1:5" ht="14.25">
      <c r="A1738" s="367"/>
      <c r="B1738" s="368"/>
      <c r="C1738" s="369"/>
      <c r="D1738" s="368"/>
      <c r="E1738"/>
    </row>
    <row r="1739" spans="1:5" ht="14.25">
      <c r="A1739" s="367"/>
      <c r="B1739" s="368"/>
      <c r="C1739" s="369"/>
      <c r="D1739" s="368"/>
      <c r="E1739"/>
    </row>
    <row r="1740" spans="1:5" ht="14.25">
      <c r="A1740" s="367"/>
      <c r="B1740" s="368"/>
      <c r="C1740" s="369"/>
      <c r="D1740" s="368"/>
      <c r="E1740"/>
    </row>
    <row r="1741" spans="1:5" ht="14.25">
      <c r="A1741" s="367"/>
      <c r="B1741" s="368"/>
      <c r="C1741" s="369"/>
      <c r="D1741" s="368"/>
      <c r="E1741"/>
    </row>
    <row r="1742" spans="1:5" ht="14.25">
      <c r="A1742" s="367"/>
      <c r="B1742" s="368"/>
      <c r="C1742" s="369"/>
      <c r="D1742" s="368"/>
      <c r="E1742"/>
    </row>
    <row r="1743" spans="1:5" ht="14.25">
      <c r="A1743" s="367"/>
      <c r="B1743" s="368"/>
      <c r="C1743" s="369"/>
      <c r="D1743" s="368"/>
      <c r="E1743"/>
    </row>
    <row r="1744" spans="1:5" ht="14.25">
      <c r="A1744" s="367"/>
      <c r="B1744" s="368"/>
      <c r="C1744" s="369"/>
      <c r="D1744" s="368"/>
      <c r="E1744"/>
    </row>
    <row r="1745" spans="1:5" ht="14.25">
      <c r="A1745" s="367"/>
      <c r="B1745" s="368"/>
      <c r="C1745" s="369"/>
      <c r="D1745" s="368"/>
      <c r="E1745"/>
    </row>
    <row r="1746" spans="1:5" ht="14.25">
      <c r="A1746" s="367"/>
      <c r="B1746" s="368"/>
      <c r="C1746" s="369"/>
      <c r="D1746" s="368"/>
      <c r="E1746"/>
    </row>
    <row r="1747" spans="1:5" ht="14.25">
      <c r="A1747" s="367"/>
      <c r="B1747" s="368"/>
      <c r="C1747" s="369"/>
      <c r="D1747" s="368"/>
      <c r="E1747"/>
    </row>
    <row r="1748" spans="1:5" ht="14.25">
      <c r="A1748" s="367"/>
      <c r="B1748" s="368"/>
      <c r="C1748" s="369"/>
      <c r="D1748" s="368"/>
      <c r="E1748"/>
    </row>
    <row r="1749" spans="1:5" ht="14.25">
      <c r="A1749" s="367"/>
      <c r="B1749" s="368"/>
      <c r="C1749" s="369"/>
      <c r="D1749" s="368"/>
      <c r="E1749"/>
    </row>
    <row r="1750" spans="1:5" ht="14.25">
      <c r="A1750" s="367"/>
      <c r="B1750" s="368"/>
      <c r="C1750" s="369"/>
      <c r="D1750" s="368"/>
      <c r="E1750"/>
    </row>
    <row r="1751" spans="1:5" ht="14.25">
      <c r="A1751" s="367"/>
      <c r="B1751" s="368"/>
      <c r="C1751" s="369"/>
      <c r="D1751" s="368"/>
      <c r="E1751"/>
    </row>
    <row r="1752" spans="1:5" ht="14.25">
      <c r="A1752" s="367"/>
      <c r="B1752" s="368"/>
      <c r="C1752" s="369"/>
      <c r="D1752" s="368"/>
      <c r="E1752"/>
    </row>
    <row r="1753" spans="1:5" ht="14.25">
      <c r="A1753" s="367"/>
      <c r="B1753" s="368"/>
      <c r="C1753" s="369"/>
      <c r="D1753" s="368"/>
      <c r="E1753"/>
    </row>
    <row r="1754" spans="1:5" ht="14.25">
      <c r="A1754" s="367"/>
      <c r="B1754" s="368"/>
      <c r="C1754" s="369"/>
      <c r="D1754" s="368"/>
      <c r="E1754"/>
    </row>
    <row r="1755" spans="1:5" ht="14.25">
      <c r="A1755" s="367"/>
      <c r="B1755" s="368"/>
      <c r="C1755" s="369"/>
      <c r="D1755" s="368"/>
      <c r="E1755"/>
    </row>
    <row r="1756" spans="1:5" ht="14.25">
      <c r="A1756" s="367"/>
      <c r="B1756" s="368"/>
      <c r="C1756" s="369"/>
      <c r="D1756" s="368"/>
      <c r="E1756"/>
    </row>
    <row r="1757" spans="1:5" ht="14.25">
      <c r="A1757" s="367"/>
      <c r="B1757" s="368"/>
      <c r="C1757" s="369"/>
      <c r="D1757" s="368"/>
      <c r="E1757"/>
    </row>
    <row r="1758" spans="1:5" ht="14.25">
      <c r="A1758" s="367"/>
      <c r="B1758" s="368"/>
      <c r="C1758" s="369"/>
      <c r="D1758" s="368"/>
      <c r="E1758"/>
    </row>
    <row r="1759" spans="1:5" ht="14.25">
      <c r="A1759" s="367"/>
      <c r="B1759" s="368"/>
      <c r="C1759" s="369"/>
      <c r="D1759" s="368"/>
      <c r="E1759"/>
    </row>
    <row r="1760" spans="1:5" ht="14.25">
      <c r="A1760" s="367"/>
      <c r="B1760" s="368"/>
      <c r="C1760" s="369"/>
      <c r="D1760" s="368"/>
      <c r="E1760"/>
    </row>
    <row r="1761" spans="1:5" ht="14.25">
      <c r="A1761" s="367"/>
      <c r="B1761" s="368"/>
      <c r="C1761" s="369"/>
      <c r="D1761" s="368"/>
      <c r="E1761"/>
    </row>
    <row r="1762" spans="1:5" ht="14.25">
      <c r="A1762" s="367"/>
      <c r="B1762" s="368"/>
      <c r="C1762" s="369"/>
      <c r="D1762" s="368"/>
      <c r="E1762"/>
    </row>
    <row r="1763" spans="1:5" ht="14.25">
      <c r="A1763" s="367"/>
      <c r="B1763" s="368"/>
      <c r="C1763" s="369"/>
      <c r="D1763" s="368"/>
      <c r="E1763"/>
    </row>
    <row r="1764" spans="1:5" ht="14.25">
      <c r="A1764" s="367"/>
      <c r="B1764" s="368"/>
      <c r="C1764" s="369"/>
      <c r="D1764" s="368"/>
      <c r="E1764"/>
    </row>
    <row r="1765" spans="1:5" ht="14.25">
      <c r="A1765" s="367"/>
      <c r="B1765" s="368"/>
      <c r="C1765" s="369"/>
      <c r="D1765" s="368"/>
      <c r="E1765"/>
    </row>
    <row r="1766" spans="1:5" ht="14.25">
      <c r="A1766" s="367"/>
      <c r="B1766" s="368"/>
      <c r="C1766" s="369"/>
      <c r="D1766" s="368"/>
      <c r="E1766"/>
    </row>
    <row r="1767" spans="1:5" ht="14.25">
      <c r="A1767" s="367"/>
      <c r="B1767" s="368"/>
      <c r="C1767" s="369"/>
      <c r="D1767" s="368"/>
      <c r="E1767"/>
    </row>
    <row r="1768" spans="1:5" ht="14.25">
      <c r="A1768" s="367"/>
      <c r="B1768" s="368"/>
      <c r="C1768" s="369"/>
      <c r="D1768" s="368"/>
      <c r="E1768"/>
    </row>
    <row r="1769" spans="1:5" ht="14.25">
      <c r="A1769" s="367"/>
      <c r="B1769" s="368"/>
      <c r="C1769" s="369"/>
      <c r="D1769" s="368"/>
      <c r="E1769"/>
    </row>
    <row r="1770" spans="1:5" ht="14.25">
      <c r="A1770" s="367"/>
      <c r="B1770" s="368"/>
      <c r="C1770" s="369"/>
      <c r="D1770" s="368"/>
      <c r="E1770"/>
    </row>
    <row r="1771" spans="1:5" ht="14.25">
      <c r="A1771" s="367"/>
      <c r="B1771" s="368"/>
      <c r="C1771" s="369"/>
      <c r="D1771" s="368"/>
      <c r="E1771"/>
    </row>
    <row r="1772" spans="1:5" ht="14.25">
      <c r="A1772" s="367"/>
      <c r="B1772" s="368"/>
      <c r="C1772" s="369"/>
      <c r="D1772" s="368"/>
      <c r="E1772"/>
    </row>
    <row r="1773" spans="1:5" ht="14.25">
      <c r="A1773" s="367"/>
      <c r="B1773" s="368"/>
      <c r="C1773" s="369"/>
      <c r="D1773" s="368"/>
      <c r="E1773"/>
    </row>
    <row r="1774" spans="1:5" ht="14.25">
      <c r="A1774" s="367"/>
      <c r="B1774" s="368"/>
      <c r="C1774" s="369"/>
      <c r="D1774" s="368"/>
      <c r="E1774"/>
    </row>
    <row r="1775" spans="1:5" ht="14.25">
      <c r="A1775" s="367"/>
      <c r="B1775" s="368"/>
      <c r="C1775" s="369"/>
      <c r="D1775" s="368"/>
      <c r="E1775"/>
    </row>
    <row r="1776" spans="1:5" ht="14.25">
      <c r="A1776" s="367"/>
      <c r="B1776" s="368"/>
      <c r="C1776" s="369"/>
      <c r="D1776" s="368"/>
      <c r="E1776"/>
    </row>
    <row r="1777" spans="1:5" ht="14.25">
      <c r="A1777" s="367"/>
      <c r="B1777" s="368"/>
      <c r="C1777" s="369"/>
      <c r="D1777" s="368"/>
      <c r="E1777"/>
    </row>
    <row r="1778" spans="1:5" ht="14.25">
      <c r="A1778" s="367"/>
      <c r="B1778" s="368"/>
      <c r="C1778" s="369"/>
      <c r="D1778" s="368"/>
      <c r="E1778"/>
    </row>
    <row r="1779" spans="1:5" ht="14.25">
      <c r="A1779" s="367"/>
      <c r="B1779" s="368"/>
      <c r="C1779" s="369"/>
      <c r="D1779" s="368"/>
      <c r="E1779"/>
    </row>
    <row r="1780" spans="1:5" ht="14.25">
      <c r="A1780" s="367"/>
      <c r="B1780" s="368"/>
      <c r="C1780" s="369"/>
      <c r="D1780" s="368"/>
      <c r="E1780"/>
    </row>
    <row r="1781" spans="1:5" ht="14.25">
      <c r="A1781" s="367"/>
      <c r="B1781" s="368"/>
      <c r="C1781" s="369"/>
      <c r="D1781" s="368"/>
      <c r="E1781"/>
    </row>
    <row r="1782" spans="1:5" ht="14.25">
      <c r="A1782" s="367"/>
      <c r="B1782" s="368"/>
      <c r="C1782" s="369"/>
      <c r="D1782" s="368"/>
      <c r="E1782"/>
    </row>
    <row r="1783" spans="1:5" ht="14.25">
      <c r="A1783" s="367"/>
      <c r="B1783" s="368"/>
      <c r="C1783" s="369"/>
      <c r="D1783" s="368"/>
      <c r="E1783"/>
    </row>
    <row r="1784" spans="1:5" ht="14.25">
      <c r="A1784" s="367"/>
      <c r="B1784" s="368"/>
      <c r="C1784" s="369"/>
      <c r="D1784" s="368"/>
      <c r="E1784"/>
    </row>
    <row r="1785" spans="1:5" ht="14.25">
      <c r="A1785" s="367"/>
      <c r="B1785" s="368"/>
      <c r="C1785" s="369"/>
      <c r="D1785" s="368"/>
      <c r="E1785"/>
    </row>
    <row r="1786" spans="1:5" ht="14.25">
      <c r="A1786" s="367"/>
      <c r="B1786" s="368"/>
      <c r="C1786" s="369"/>
      <c r="D1786" s="368"/>
      <c r="E1786"/>
    </row>
    <row r="1787" spans="1:5" ht="14.25">
      <c r="A1787" s="367"/>
      <c r="B1787" s="368"/>
      <c r="C1787" s="369"/>
      <c r="D1787" s="368"/>
      <c r="E1787"/>
    </row>
    <row r="1788" spans="1:5" ht="14.25">
      <c r="A1788" s="367"/>
      <c r="B1788" s="368"/>
      <c r="C1788" s="369"/>
      <c r="D1788" s="368"/>
      <c r="E1788"/>
    </row>
    <row r="1789" spans="1:5" ht="14.25">
      <c r="A1789" s="367"/>
      <c r="B1789" s="368"/>
      <c r="C1789" s="369"/>
      <c r="D1789" s="368"/>
      <c r="E1789"/>
    </row>
    <row r="1790" spans="1:5" ht="14.25">
      <c r="A1790" s="367"/>
      <c r="B1790" s="368"/>
      <c r="C1790" s="369"/>
      <c r="D1790" s="368"/>
      <c r="E1790"/>
    </row>
    <row r="1791" spans="1:5" ht="14.25">
      <c r="A1791" s="367"/>
      <c r="B1791" s="368"/>
      <c r="C1791" s="369"/>
      <c r="D1791" s="368"/>
      <c r="E1791"/>
    </row>
    <row r="1792" spans="1:5" ht="14.25">
      <c r="A1792" s="367"/>
      <c r="B1792" s="368"/>
      <c r="C1792" s="369"/>
      <c r="D1792" s="368"/>
      <c r="E1792"/>
    </row>
    <row r="1793" spans="1:5" ht="14.25">
      <c r="A1793" s="367"/>
      <c r="B1793" s="368"/>
      <c r="C1793" s="369"/>
      <c r="D1793" s="368"/>
      <c r="E1793"/>
    </row>
    <row r="1794" spans="1:5" ht="14.25">
      <c r="A1794" s="367"/>
      <c r="B1794" s="368"/>
      <c r="C1794" s="369"/>
      <c r="D1794" s="368"/>
      <c r="E1794"/>
    </row>
    <row r="1795" spans="1:5" ht="14.25">
      <c r="A1795" s="367"/>
      <c r="B1795" s="368"/>
      <c r="C1795" s="369"/>
      <c r="D1795" s="368"/>
      <c r="E1795"/>
    </row>
    <row r="1796" spans="1:5" ht="14.25">
      <c r="A1796" s="367"/>
      <c r="B1796" s="368"/>
      <c r="C1796" s="369"/>
      <c r="D1796" s="368"/>
      <c r="E1796"/>
    </row>
    <row r="1797" spans="1:5" ht="14.25">
      <c r="A1797" s="367"/>
      <c r="B1797" s="368"/>
      <c r="C1797" s="369"/>
      <c r="D1797" s="368"/>
      <c r="E1797"/>
    </row>
    <row r="1798" spans="1:5" ht="14.25">
      <c r="A1798" s="367"/>
      <c r="B1798" s="368"/>
      <c r="C1798" s="369"/>
      <c r="D1798" s="368"/>
      <c r="E1798"/>
    </row>
    <row r="1799" spans="1:5" ht="14.25">
      <c r="A1799" s="367"/>
      <c r="B1799" s="368"/>
      <c r="C1799" s="369"/>
      <c r="D1799" s="368"/>
      <c r="E1799"/>
    </row>
    <row r="1800" spans="1:5" ht="14.25">
      <c r="A1800" s="367"/>
      <c r="B1800" s="368"/>
      <c r="C1800" s="369"/>
      <c r="D1800" s="368"/>
      <c r="E1800"/>
    </row>
    <row r="1801" spans="1:5" ht="14.25">
      <c r="A1801" s="367"/>
      <c r="B1801" s="368"/>
      <c r="C1801" s="369"/>
      <c r="D1801" s="368"/>
      <c r="E1801"/>
    </row>
    <row r="1802" spans="1:5" ht="14.25">
      <c r="A1802" s="367"/>
      <c r="B1802" s="368"/>
      <c r="C1802" s="369"/>
      <c r="D1802" s="368"/>
      <c r="E1802"/>
    </row>
    <row r="1803" spans="1:5" ht="14.25">
      <c r="A1803" s="367"/>
      <c r="B1803" s="368"/>
      <c r="C1803" s="369"/>
      <c r="D1803" s="368"/>
      <c r="E1803"/>
    </row>
    <row r="1804" spans="1:5" ht="14.25">
      <c r="A1804" s="367"/>
      <c r="B1804" s="368"/>
      <c r="C1804" s="369"/>
      <c r="D1804" s="368"/>
      <c r="E1804"/>
    </row>
    <row r="1805" spans="1:5" ht="14.25">
      <c r="A1805" s="367"/>
      <c r="B1805" s="368"/>
      <c r="C1805" s="369"/>
      <c r="D1805" s="368"/>
      <c r="E1805"/>
    </row>
    <row r="1806" spans="1:5" ht="14.25">
      <c r="A1806" s="367"/>
      <c r="B1806" s="368"/>
      <c r="C1806" s="369"/>
      <c r="D1806" s="368"/>
      <c r="E1806"/>
    </row>
    <row r="1807" spans="1:5" ht="14.25">
      <c r="A1807" s="367"/>
      <c r="B1807" s="368"/>
      <c r="C1807" s="369"/>
      <c r="D1807" s="368"/>
      <c r="E1807"/>
    </row>
    <row r="1808" spans="1:5" ht="14.25">
      <c r="A1808" s="367"/>
      <c r="B1808" s="368"/>
      <c r="C1808" s="369"/>
      <c r="D1808" s="368"/>
      <c r="E1808"/>
    </row>
    <row r="1809" spans="1:5" ht="14.25">
      <c r="A1809" s="367"/>
      <c r="B1809" s="368"/>
      <c r="C1809" s="369"/>
      <c r="D1809" s="368"/>
      <c r="E1809"/>
    </row>
    <row r="1810" spans="1:5" ht="14.25">
      <c r="A1810" s="367"/>
      <c r="B1810" s="368"/>
      <c r="C1810" s="369"/>
      <c r="D1810" s="368"/>
      <c r="E1810"/>
    </row>
    <row r="1811" spans="1:5" ht="14.25">
      <c r="A1811" s="367"/>
      <c r="B1811" s="368"/>
      <c r="C1811" s="369"/>
      <c r="D1811" s="368"/>
      <c r="E1811"/>
    </row>
    <row r="1812" spans="1:5" ht="14.25">
      <c r="A1812" s="367"/>
      <c r="B1812" s="368"/>
      <c r="C1812" s="369"/>
      <c r="D1812" s="368"/>
      <c r="E1812"/>
    </row>
    <row r="1813" spans="1:5" ht="14.25">
      <c r="A1813" s="367"/>
      <c r="B1813" s="368"/>
      <c r="C1813" s="369"/>
      <c r="D1813" s="368"/>
      <c r="E1813"/>
    </row>
    <row r="1814" spans="1:5" ht="14.25">
      <c r="A1814" s="367"/>
      <c r="B1814" s="368"/>
      <c r="C1814" s="369"/>
      <c r="D1814" s="368"/>
      <c r="E1814"/>
    </row>
    <row r="1815" spans="1:5" ht="14.25">
      <c r="A1815" s="367"/>
      <c r="B1815" s="368"/>
      <c r="C1815" s="369"/>
      <c r="D1815" s="368"/>
      <c r="E1815"/>
    </row>
    <row r="1816" spans="1:5" ht="14.25">
      <c r="A1816" s="367"/>
      <c r="B1816" s="368"/>
      <c r="C1816" s="369"/>
      <c r="D1816" s="368"/>
      <c r="E1816"/>
    </row>
    <row r="1817" spans="1:5" ht="14.25">
      <c r="A1817" s="367"/>
      <c r="B1817" s="368"/>
      <c r="C1817" s="369"/>
      <c r="D1817" s="368"/>
      <c r="E1817"/>
    </row>
    <row r="1818" spans="1:5" ht="14.25">
      <c r="A1818" s="367"/>
      <c r="B1818" s="368"/>
      <c r="C1818" s="369"/>
      <c r="D1818" s="368"/>
      <c r="E1818"/>
    </row>
    <row r="1819" spans="1:5" ht="14.25">
      <c r="A1819" s="367"/>
      <c r="B1819" s="368"/>
      <c r="C1819" s="369"/>
      <c r="D1819" s="368"/>
      <c r="E1819"/>
    </row>
    <row r="1820" spans="1:5" ht="14.25">
      <c r="A1820" s="367"/>
      <c r="B1820" s="368"/>
      <c r="C1820" s="369"/>
      <c r="D1820" s="368"/>
      <c r="E1820"/>
    </row>
    <row r="1821" spans="1:5" ht="14.25">
      <c r="A1821" s="367"/>
      <c r="B1821" s="368"/>
      <c r="C1821" s="369"/>
      <c r="D1821" s="368"/>
      <c r="E1821"/>
    </row>
    <row r="1822" spans="1:5" ht="14.25">
      <c r="A1822" s="367"/>
      <c r="B1822" s="368"/>
      <c r="C1822" s="369"/>
      <c r="D1822" s="368"/>
      <c r="E1822"/>
    </row>
    <row r="1823" spans="1:5" ht="14.25">
      <c r="A1823" s="367"/>
      <c r="B1823" s="368"/>
      <c r="C1823" s="369"/>
      <c r="D1823" s="368"/>
      <c r="E1823"/>
    </row>
    <row r="1824" spans="1:5" ht="14.25">
      <c r="A1824" s="367"/>
      <c r="B1824" s="368"/>
      <c r="C1824" s="369"/>
      <c r="D1824" s="368"/>
      <c r="E1824"/>
    </row>
    <row r="1825" spans="1:5" ht="14.25">
      <c r="A1825" s="367"/>
      <c r="B1825" s="368"/>
      <c r="C1825" s="369"/>
      <c r="D1825" s="368"/>
      <c r="E1825"/>
    </row>
    <row r="1826" spans="1:5" ht="14.25">
      <c r="A1826" s="367"/>
      <c r="B1826" s="368"/>
      <c r="C1826" s="369"/>
      <c r="D1826" s="368"/>
      <c r="E1826"/>
    </row>
    <row r="1827" spans="1:5" ht="14.25">
      <c r="A1827" s="367"/>
      <c r="B1827" s="368"/>
      <c r="C1827" s="369"/>
      <c r="D1827" s="368"/>
      <c r="E1827"/>
    </row>
    <row r="1828" spans="1:5" ht="14.25">
      <c r="A1828" s="367"/>
      <c r="B1828" s="368"/>
      <c r="C1828" s="369"/>
      <c r="D1828" s="368"/>
      <c r="E1828"/>
    </row>
    <row r="1829" spans="1:5" ht="14.25">
      <c r="A1829" s="367"/>
      <c r="B1829" s="368"/>
      <c r="C1829" s="369"/>
      <c r="D1829" s="368"/>
      <c r="E1829"/>
    </row>
    <row r="1830" spans="1:5" ht="14.25">
      <c r="A1830" s="367"/>
      <c r="B1830" s="368"/>
      <c r="C1830" s="369"/>
      <c r="D1830" s="368"/>
      <c r="E1830"/>
    </row>
    <row r="1831" spans="1:5" ht="14.25">
      <c r="A1831" s="367"/>
      <c r="B1831" s="368"/>
      <c r="C1831" s="369"/>
      <c r="D1831" s="368"/>
      <c r="E1831"/>
    </row>
    <row r="1832" spans="1:5" ht="14.25">
      <c r="A1832" s="367"/>
      <c r="B1832" s="368"/>
      <c r="C1832" s="369"/>
      <c r="D1832" s="368"/>
      <c r="E1832"/>
    </row>
    <row r="1833" spans="1:5" ht="14.25">
      <c r="A1833" s="367"/>
      <c r="B1833" s="368"/>
      <c r="C1833" s="369"/>
      <c r="D1833" s="368"/>
      <c r="E1833"/>
    </row>
    <row r="1834" spans="1:5" ht="14.25">
      <c r="A1834" s="367"/>
      <c r="B1834" s="368"/>
      <c r="C1834" s="369"/>
      <c r="D1834" s="368"/>
      <c r="E1834"/>
    </row>
    <row r="1835" spans="1:5" ht="14.25">
      <c r="A1835" s="367"/>
      <c r="B1835" s="368"/>
      <c r="C1835" s="369"/>
      <c r="D1835" s="368"/>
      <c r="E1835"/>
    </row>
    <row r="1836" spans="1:5" ht="14.25">
      <c r="A1836" s="367"/>
      <c r="B1836" s="368"/>
      <c r="C1836" s="369"/>
      <c r="D1836" s="368"/>
      <c r="E1836"/>
    </row>
    <row r="1837" spans="1:5" ht="14.25">
      <c r="A1837" s="367"/>
      <c r="B1837" s="368"/>
      <c r="C1837" s="369"/>
      <c r="D1837" s="368"/>
      <c r="E1837"/>
    </row>
    <row r="1838" spans="1:5" ht="14.25">
      <c r="A1838" s="367"/>
      <c r="B1838" s="368"/>
      <c r="C1838" s="369"/>
      <c r="D1838" s="368"/>
      <c r="E1838"/>
    </row>
    <row r="1839" spans="1:5" ht="14.25">
      <c r="A1839" s="367"/>
      <c r="B1839" s="368"/>
      <c r="C1839" s="369"/>
      <c r="D1839" s="368"/>
      <c r="E1839"/>
    </row>
    <row r="1840" spans="1:5" ht="14.25">
      <c r="A1840" s="367"/>
      <c r="B1840" s="368"/>
      <c r="C1840" s="369"/>
      <c r="D1840" s="368"/>
      <c r="E1840"/>
    </row>
    <row r="1841" spans="1:5" ht="14.25">
      <c r="A1841" s="367"/>
      <c r="B1841" s="368"/>
      <c r="C1841" s="369"/>
      <c r="D1841" s="368"/>
      <c r="E1841"/>
    </row>
    <row r="1842" spans="1:5" ht="14.25">
      <c r="A1842" s="367"/>
      <c r="B1842" s="368"/>
      <c r="C1842" s="369"/>
      <c r="D1842" s="368"/>
      <c r="E1842"/>
    </row>
    <row r="1843" spans="1:5" ht="14.25">
      <c r="A1843" s="367"/>
      <c r="B1843" s="368"/>
      <c r="C1843" s="369"/>
      <c r="D1843" s="368"/>
      <c r="E1843"/>
    </row>
    <row r="1844" spans="1:5" ht="14.25">
      <c r="A1844" s="367"/>
      <c r="B1844" s="368"/>
      <c r="C1844" s="369"/>
      <c r="D1844" s="368"/>
      <c r="E1844"/>
    </row>
    <row r="1845" spans="1:5" ht="14.25">
      <c r="A1845" s="367"/>
      <c r="B1845" s="368"/>
      <c r="C1845" s="369"/>
      <c r="D1845" s="368"/>
      <c r="E1845"/>
    </row>
    <row r="1846" spans="1:5" ht="14.25">
      <c r="A1846" s="367"/>
      <c r="B1846" s="368"/>
      <c r="C1846" s="369"/>
      <c r="D1846" s="368"/>
      <c r="E1846"/>
    </row>
    <row r="1847" spans="1:5" ht="14.25">
      <c r="A1847" s="367"/>
      <c r="B1847" s="368"/>
      <c r="C1847" s="369"/>
      <c r="D1847" s="368"/>
      <c r="E1847"/>
    </row>
    <row r="1848" spans="1:5" ht="14.25">
      <c r="A1848" s="367"/>
      <c r="B1848" s="368"/>
      <c r="C1848" s="369"/>
      <c r="D1848" s="368"/>
      <c r="E1848"/>
    </row>
    <row r="1849" spans="1:5" ht="14.25">
      <c r="A1849" s="367"/>
      <c r="B1849" s="368"/>
      <c r="C1849" s="369"/>
      <c r="D1849" s="368"/>
      <c r="E1849"/>
    </row>
    <row r="1850" spans="1:5" ht="14.25">
      <c r="A1850" s="367"/>
      <c r="B1850" s="368"/>
      <c r="C1850" s="369"/>
      <c r="D1850" s="368"/>
      <c r="E1850"/>
    </row>
    <row r="1851" spans="1:5" ht="14.25">
      <c r="A1851" s="367"/>
      <c r="B1851" s="368"/>
      <c r="C1851" s="369"/>
      <c r="D1851" s="368"/>
      <c r="E1851"/>
    </row>
    <row r="1852" spans="1:5" ht="14.25">
      <c r="A1852" s="367"/>
      <c r="B1852" s="368"/>
      <c r="C1852" s="369"/>
      <c r="D1852" s="368"/>
      <c r="E1852"/>
    </row>
    <row r="1853" spans="1:5" ht="14.25">
      <c r="A1853" s="367"/>
      <c r="B1853" s="368"/>
      <c r="C1853" s="369"/>
      <c r="D1853" s="368"/>
      <c r="E1853"/>
    </row>
    <row r="1854" spans="1:5" ht="14.25">
      <c r="A1854" s="367"/>
      <c r="B1854" s="368"/>
      <c r="C1854" s="369"/>
      <c r="D1854" s="368"/>
      <c r="E1854"/>
    </row>
    <row r="1855" spans="1:5" ht="14.25">
      <c r="A1855" s="367"/>
      <c r="B1855" s="368"/>
      <c r="C1855" s="369"/>
      <c r="D1855" s="368"/>
      <c r="E1855"/>
    </row>
    <row r="1856" spans="1:5" ht="14.25">
      <c r="A1856" s="367"/>
      <c r="B1856" s="368"/>
      <c r="C1856" s="369"/>
      <c r="D1856" s="368"/>
      <c r="E1856"/>
    </row>
    <row r="1857" spans="1:5" ht="14.25">
      <c r="A1857" s="367"/>
      <c r="B1857" s="368"/>
      <c r="C1857" s="369"/>
      <c r="D1857" s="368"/>
      <c r="E1857"/>
    </row>
    <row r="1858" spans="1:5" ht="14.25">
      <c r="A1858" s="367"/>
      <c r="B1858" s="368"/>
      <c r="C1858" s="369"/>
      <c r="D1858" s="368"/>
      <c r="E1858"/>
    </row>
    <row r="1859" spans="1:5" ht="14.25">
      <c r="A1859" s="367"/>
      <c r="B1859" s="368"/>
      <c r="C1859" s="369"/>
      <c r="D1859" s="368"/>
      <c r="E1859"/>
    </row>
    <row r="1860" spans="1:5" ht="14.25">
      <c r="A1860" s="367"/>
      <c r="B1860" s="368"/>
      <c r="C1860" s="369"/>
      <c r="D1860" s="368"/>
      <c r="E1860"/>
    </row>
    <row r="1861" spans="1:5" ht="14.25">
      <c r="A1861" s="367"/>
      <c r="B1861" s="368"/>
      <c r="C1861" s="369"/>
      <c r="D1861" s="368"/>
      <c r="E1861"/>
    </row>
    <row r="1862" spans="1:5" ht="14.25">
      <c r="A1862" s="367"/>
      <c r="B1862" s="368"/>
      <c r="C1862" s="369"/>
      <c r="D1862" s="368"/>
      <c r="E1862"/>
    </row>
    <row r="1863" spans="1:5" ht="14.25">
      <c r="A1863" s="367"/>
      <c r="B1863" s="368"/>
      <c r="C1863" s="369"/>
      <c r="D1863" s="368"/>
      <c r="E1863"/>
    </row>
    <row r="1864" spans="1:5" ht="14.25">
      <c r="A1864" s="367"/>
      <c r="B1864" s="368"/>
      <c r="C1864" s="369"/>
      <c r="D1864" s="368"/>
      <c r="E1864"/>
    </row>
    <row r="1865" spans="1:5" ht="14.25">
      <c r="A1865" s="367"/>
      <c r="B1865" s="368"/>
      <c r="C1865" s="369"/>
      <c r="D1865" s="368"/>
      <c r="E1865"/>
    </row>
    <row r="1866" spans="1:5" ht="14.25">
      <c r="A1866" s="367"/>
      <c r="B1866" s="368"/>
      <c r="C1866" s="369"/>
      <c r="D1866" s="368"/>
      <c r="E1866"/>
    </row>
    <row r="1867" spans="1:5" ht="14.25">
      <c r="A1867" s="367"/>
      <c r="B1867" s="368"/>
      <c r="C1867" s="369"/>
      <c r="D1867" s="368"/>
      <c r="E1867"/>
    </row>
    <row r="1868" spans="1:5" ht="14.25">
      <c r="A1868" s="367"/>
      <c r="B1868" s="368"/>
      <c r="C1868" s="369"/>
      <c r="D1868" s="368"/>
      <c r="E1868"/>
    </row>
    <row r="1869" spans="1:5" ht="14.25">
      <c r="A1869" s="367"/>
      <c r="B1869" s="368"/>
      <c r="C1869" s="369"/>
      <c r="D1869" s="368"/>
      <c r="E1869"/>
    </row>
    <row r="1870" spans="1:5" ht="14.25">
      <c r="A1870" s="367"/>
      <c r="B1870" s="368"/>
      <c r="C1870" s="369"/>
      <c r="D1870" s="368"/>
      <c r="E1870"/>
    </row>
    <row r="1871" spans="1:5" ht="14.25">
      <c r="A1871" s="367"/>
      <c r="B1871" s="368"/>
      <c r="C1871" s="369"/>
      <c r="D1871" s="368"/>
      <c r="E1871"/>
    </row>
    <row r="1872" spans="1:5" ht="14.25">
      <c r="A1872" s="367"/>
      <c r="B1872" s="368"/>
      <c r="C1872" s="369"/>
      <c r="D1872" s="368"/>
      <c r="E1872"/>
    </row>
    <row r="1873" spans="1:5" ht="14.25">
      <c r="A1873" s="367"/>
      <c r="B1873" s="368"/>
      <c r="C1873" s="369"/>
      <c r="D1873" s="368"/>
      <c r="E1873"/>
    </row>
    <row r="1874" spans="1:5" ht="14.25">
      <c r="A1874" s="367"/>
      <c r="B1874" s="368"/>
      <c r="C1874" s="369"/>
      <c r="D1874" s="368"/>
      <c r="E1874"/>
    </row>
    <row r="1875" spans="1:5" ht="14.25">
      <c r="A1875" s="367"/>
      <c r="B1875" s="368"/>
      <c r="C1875" s="369"/>
      <c r="D1875" s="368"/>
      <c r="E1875"/>
    </row>
    <row r="1876" spans="1:5" ht="14.25">
      <c r="A1876" s="367"/>
      <c r="B1876" s="368"/>
      <c r="C1876" s="369"/>
      <c r="D1876" s="368"/>
      <c r="E1876"/>
    </row>
    <row r="1877" spans="1:5" ht="14.25">
      <c r="A1877" s="367"/>
      <c r="B1877" s="368"/>
      <c r="C1877" s="369"/>
      <c r="D1877" s="368"/>
      <c r="E1877"/>
    </row>
    <row r="1878" spans="1:5" ht="14.25">
      <c r="A1878" s="367"/>
      <c r="B1878" s="368"/>
      <c r="C1878" s="369"/>
      <c r="D1878" s="368"/>
      <c r="E1878"/>
    </row>
    <row r="1879" spans="1:5" ht="14.25">
      <c r="A1879" s="367"/>
      <c r="B1879" s="368"/>
      <c r="C1879" s="369"/>
      <c r="D1879" s="368"/>
      <c r="E1879"/>
    </row>
    <row r="1880" spans="1:5" ht="14.25">
      <c r="A1880" s="367"/>
      <c r="B1880" s="368"/>
      <c r="C1880" s="369"/>
      <c r="D1880" s="368"/>
      <c r="E1880"/>
    </row>
    <row r="1881" spans="1:5" ht="14.25">
      <c r="A1881" s="367"/>
      <c r="B1881" s="368"/>
      <c r="C1881" s="369"/>
      <c r="D1881" s="368"/>
      <c r="E1881"/>
    </row>
    <row r="1882" spans="1:5" ht="14.25">
      <c r="A1882" s="367"/>
      <c r="B1882" s="368"/>
      <c r="C1882" s="369"/>
      <c r="D1882" s="368"/>
      <c r="E1882"/>
    </row>
    <row r="1883" spans="1:5" ht="14.25">
      <c r="A1883" s="367"/>
      <c r="B1883" s="368"/>
      <c r="C1883" s="369"/>
      <c r="D1883" s="368"/>
      <c r="E1883"/>
    </row>
    <row r="1884" spans="1:5" ht="14.25">
      <c r="A1884" s="367"/>
      <c r="B1884" s="368"/>
      <c r="C1884" s="369"/>
      <c r="D1884" s="368"/>
      <c r="E1884"/>
    </row>
    <row r="1885" spans="1:5" ht="14.25">
      <c r="A1885" s="367"/>
      <c r="B1885" s="368"/>
      <c r="C1885" s="369"/>
      <c r="D1885" s="368"/>
      <c r="E1885"/>
    </row>
    <row r="1886" spans="1:5" ht="14.25">
      <c r="A1886" s="367"/>
      <c r="B1886" s="368"/>
      <c r="C1886" s="369"/>
      <c r="D1886" s="368"/>
      <c r="E1886"/>
    </row>
    <row r="1887" spans="1:5" ht="14.25">
      <c r="A1887" s="367"/>
      <c r="B1887" s="368"/>
      <c r="C1887" s="369"/>
      <c r="D1887" s="368"/>
      <c r="E1887"/>
    </row>
    <row r="1888" spans="1:5" ht="14.25">
      <c r="A1888" s="367"/>
      <c r="B1888" s="368"/>
      <c r="C1888" s="369"/>
      <c r="D1888" s="368"/>
      <c r="E1888"/>
    </row>
    <row r="1889" spans="1:5" ht="14.25">
      <c r="A1889" s="367"/>
      <c r="B1889" s="368"/>
      <c r="C1889" s="369"/>
      <c r="D1889" s="368"/>
      <c r="E1889"/>
    </row>
    <row r="1890" spans="1:5" ht="14.25">
      <c r="A1890" s="367"/>
      <c r="B1890" s="368"/>
      <c r="C1890" s="369"/>
      <c r="D1890" s="368"/>
      <c r="E1890"/>
    </row>
    <row r="1891" spans="1:5" ht="14.25">
      <c r="A1891" s="367"/>
      <c r="B1891" s="368"/>
      <c r="C1891" s="369"/>
      <c r="D1891" s="368"/>
      <c r="E1891"/>
    </row>
    <row r="1892" spans="1:5" ht="14.25">
      <c r="A1892" s="367"/>
      <c r="B1892" s="368"/>
      <c r="C1892" s="369"/>
      <c r="D1892" s="368"/>
      <c r="E1892"/>
    </row>
    <row r="1893" spans="1:5" ht="14.25">
      <c r="A1893" s="367"/>
      <c r="B1893" s="368"/>
      <c r="C1893" s="369"/>
      <c r="D1893" s="368"/>
      <c r="E1893"/>
    </row>
    <row r="1894" spans="1:5" ht="14.25">
      <c r="A1894" s="367"/>
      <c r="B1894" s="368"/>
      <c r="C1894" s="369"/>
      <c r="D1894" s="368"/>
      <c r="E1894"/>
    </row>
    <row r="1895" spans="1:5" ht="14.25">
      <c r="A1895" s="367"/>
      <c r="B1895" s="368"/>
      <c r="C1895" s="369"/>
      <c r="D1895" s="368"/>
      <c r="E1895"/>
    </row>
    <row r="1896" spans="1:5" ht="14.25">
      <c r="A1896" s="367"/>
      <c r="B1896" s="368"/>
      <c r="C1896" s="369"/>
      <c r="D1896" s="368"/>
      <c r="E1896"/>
    </row>
    <row r="1897" spans="1:5" ht="14.25">
      <c r="A1897" s="367"/>
      <c r="B1897" s="368"/>
      <c r="C1897" s="369"/>
      <c r="D1897" s="368"/>
      <c r="E1897"/>
    </row>
    <row r="1898" spans="1:5" ht="14.25">
      <c r="A1898" s="367"/>
      <c r="B1898" s="368"/>
      <c r="C1898" s="369"/>
      <c r="D1898" s="368"/>
      <c r="E1898"/>
    </row>
    <row r="1899" spans="1:5" ht="14.25">
      <c r="A1899" s="367"/>
      <c r="B1899" s="368"/>
      <c r="C1899" s="369"/>
      <c r="D1899" s="368"/>
      <c r="E1899"/>
    </row>
    <row r="1900" spans="1:5" ht="14.25">
      <c r="A1900" s="367"/>
      <c r="B1900" s="368"/>
      <c r="C1900" s="369"/>
      <c r="D1900" s="368"/>
      <c r="E1900"/>
    </row>
    <row r="1901" spans="1:5" ht="14.25">
      <c r="A1901" s="367"/>
      <c r="B1901" s="368"/>
      <c r="C1901" s="369"/>
      <c r="D1901" s="368"/>
      <c r="E1901"/>
    </row>
    <row r="1902" spans="1:5" ht="14.25">
      <c r="A1902" s="367"/>
      <c r="B1902" s="368"/>
      <c r="C1902" s="369"/>
      <c r="D1902" s="368"/>
      <c r="E1902"/>
    </row>
    <row r="1903" spans="1:5" ht="14.25">
      <c r="A1903" s="367"/>
      <c r="B1903" s="368"/>
      <c r="C1903" s="369"/>
      <c r="D1903" s="368"/>
      <c r="E1903"/>
    </row>
    <row r="1904" spans="1:5" ht="14.25">
      <c r="A1904" s="367"/>
      <c r="B1904" s="368"/>
      <c r="C1904" s="369"/>
      <c r="D1904" s="368"/>
      <c r="E1904"/>
    </row>
    <row r="1905" spans="1:5" ht="14.25">
      <c r="A1905" s="367"/>
      <c r="B1905" s="368"/>
      <c r="C1905" s="369"/>
      <c r="D1905" s="368"/>
      <c r="E1905"/>
    </row>
    <row r="1906" spans="1:5" ht="14.25">
      <c r="A1906" s="367"/>
      <c r="B1906" s="368"/>
      <c r="C1906" s="369"/>
      <c r="D1906" s="368"/>
      <c r="E1906"/>
    </row>
    <row r="1907" spans="1:5" ht="14.25">
      <c r="A1907" s="367"/>
      <c r="B1907" s="368"/>
      <c r="C1907" s="369"/>
      <c r="D1907" s="368"/>
      <c r="E1907"/>
    </row>
    <row r="1908" spans="1:5" ht="14.25">
      <c r="A1908" s="367"/>
      <c r="B1908" s="368"/>
      <c r="C1908" s="369"/>
      <c r="D1908" s="368"/>
      <c r="E1908"/>
    </row>
    <row r="1909" spans="1:5" ht="14.25">
      <c r="A1909" s="367"/>
      <c r="B1909" s="368"/>
      <c r="C1909" s="369"/>
      <c r="D1909" s="368"/>
      <c r="E1909"/>
    </row>
    <row r="1910" spans="1:5" ht="14.25">
      <c r="A1910" s="367"/>
      <c r="B1910" s="368"/>
      <c r="C1910" s="369"/>
      <c r="D1910" s="368"/>
      <c r="E1910"/>
    </row>
    <row r="1911" spans="1:5" ht="14.25">
      <c r="A1911" s="367"/>
      <c r="B1911" s="368"/>
      <c r="C1911" s="369"/>
      <c r="D1911" s="368"/>
      <c r="E1911"/>
    </row>
    <row r="1912" spans="1:5" ht="14.25">
      <c r="A1912" s="367"/>
      <c r="B1912" s="368"/>
      <c r="C1912" s="369"/>
      <c r="D1912" s="368"/>
      <c r="E1912"/>
    </row>
    <row r="1913" spans="1:5" ht="14.25">
      <c r="A1913" s="367"/>
      <c r="B1913" s="368"/>
      <c r="C1913" s="369"/>
      <c r="D1913" s="368"/>
      <c r="E1913"/>
    </row>
    <row r="1914" spans="1:5" ht="14.25">
      <c r="A1914" s="367"/>
      <c r="B1914" s="368"/>
      <c r="C1914" s="369"/>
      <c r="D1914" s="368"/>
      <c r="E1914"/>
    </row>
    <row r="1915" spans="1:5" ht="14.25">
      <c r="A1915" s="367"/>
      <c r="B1915" s="368"/>
      <c r="C1915" s="369"/>
      <c r="D1915" s="368"/>
      <c r="E1915"/>
    </row>
    <row r="1916" spans="1:5" ht="14.25">
      <c r="A1916" s="367"/>
      <c r="B1916" s="368"/>
      <c r="C1916" s="369"/>
      <c r="D1916" s="368"/>
      <c r="E1916"/>
    </row>
    <row r="1917" spans="1:5" ht="14.25">
      <c r="A1917" s="367"/>
      <c r="B1917" s="368"/>
      <c r="C1917" s="369"/>
      <c r="D1917" s="368"/>
      <c r="E1917"/>
    </row>
    <row r="1918" spans="1:5" ht="14.25">
      <c r="A1918" s="367"/>
      <c r="B1918" s="368"/>
      <c r="C1918" s="369"/>
      <c r="D1918" s="368"/>
      <c r="E1918"/>
    </row>
    <row r="1919" spans="1:5" ht="14.25">
      <c r="A1919" s="367"/>
      <c r="B1919" s="368"/>
      <c r="C1919" s="369"/>
      <c r="D1919" s="368"/>
      <c r="E1919"/>
    </row>
    <row r="1920" spans="1:5" ht="14.25">
      <c r="A1920" s="367"/>
      <c r="B1920" s="368"/>
      <c r="C1920" s="369"/>
      <c r="D1920" s="368"/>
      <c r="E1920"/>
    </row>
    <row r="1921" spans="1:5" ht="14.25">
      <c r="A1921" s="367"/>
      <c r="B1921" s="368"/>
      <c r="C1921" s="369"/>
      <c r="D1921" s="368"/>
      <c r="E1921"/>
    </row>
    <row r="1922" spans="1:5" ht="14.25">
      <c r="A1922" s="367"/>
      <c r="B1922" s="368"/>
      <c r="C1922" s="369"/>
      <c r="D1922" s="368"/>
      <c r="E1922"/>
    </row>
    <row r="1923" spans="1:5" ht="14.25">
      <c r="A1923" s="367"/>
      <c r="B1923" s="368"/>
      <c r="C1923" s="369"/>
      <c r="D1923" s="368"/>
      <c r="E1923"/>
    </row>
    <row r="1924" spans="1:5" ht="14.25">
      <c r="A1924" s="367"/>
      <c r="B1924" s="368"/>
      <c r="C1924" s="369"/>
      <c r="D1924" s="368"/>
      <c r="E1924"/>
    </row>
    <row r="1925" spans="1:5" ht="14.25">
      <c r="A1925" s="367"/>
      <c r="B1925" s="368"/>
      <c r="C1925" s="369"/>
      <c r="D1925" s="368"/>
      <c r="E1925"/>
    </row>
    <row r="1926" spans="1:5" ht="14.25">
      <c r="A1926" s="367"/>
      <c r="B1926" s="368"/>
      <c r="C1926" s="369"/>
      <c r="D1926" s="368"/>
      <c r="E1926"/>
    </row>
    <row r="1927" spans="1:5" ht="14.25">
      <c r="A1927" s="367"/>
      <c r="B1927" s="368"/>
      <c r="C1927" s="369"/>
      <c r="D1927" s="368"/>
      <c r="E1927"/>
    </row>
    <row r="1928" spans="1:5" ht="14.25">
      <c r="A1928" s="367"/>
      <c r="B1928" s="368"/>
      <c r="C1928" s="369"/>
      <c r="D1928" s="368"/>
      <c r="E1928"/>
    </row>
    <row r="1929" spans="1:5" ht="14.25">
      <c r="A1929" s="367"/>
      <c r="B1929" s="368"/>
      <c r="C1929" s="369"/>
      <c r="D1929" s="368"/>
      <c r="E1929"/>
    </row>
    <row r="1930" spans="1:5" ht="14.25">
      <c r="A1930" s="367"/>
      <c r="B1930" s="368"/>
      <c r="C1930" s="369"/>
      <c r="D1930" s="368"/>
      <c r="E1930"/>
    </row>
    <row r="1931" spans="1:5" ht="14.25">
      <c r="A1931" s="367"/>
      <c r="B1931" s="368"/>
      <c r="C1931" s="369"/>
      <c r="D1931" s="368"/>
      <c r="E1931"/>
    </row>
    <row r="1932" spans="1:5" ht="14.25">
      <c r="A1932" s="367"/>
      <c r="B1932" s="368"/>
      <c r="C1932" s="369"/>
      <c r="D1932" s="368"/>
      <c r="E1932"/>
    </row>
    <row r="1933" spans="1:5" ht="14.25">
      <c r="A1933" s="367"/>
      <c r="B1933" s="368"/>
      <c r="C1933" s="369"/>
      <c r="D1933" s="368"/>
      <c r="E1933"/>
    </row>
    <row r="1934" spans="1:5" ht="14.25">
      <c r="A1934" s="367"/>
      <c r="B1934" s="368"/>
      <c r="C1934" s="369"/>
      <c r="D1934" s="368"/>
      <c r="E1934"/>
    </row>
    <row r="1935" spans="1:5" ht="14.25">
      <c r="A1935" s="367"/>
      <c r="B1935" s="368"/>
      <c r="C1935" s="369"/>
      <c r="D1935" s="368"/>
      <c r="E1935"/>
    </row>
    <row r="1936" spans="1:5" ht="14.25">
      <c r="A1936" s="367"/>
      <c r="B1936" s="368"/>
      <c r="C1936" s="369"/>
      <c r="D1936" s="368"/>
      <c r="E1936"/>
    </row>
    <row r="1937" spans="1:5" ht="14.25">
      <c r="A1937" s="367"/>
      <c r="B1937" s="368"/>
      <c r="C1937" s="369"/>
      <c r="D1937" s="368"/>
      <c r="E1937"/>
    </row>
    <row r="1938" spans="1:5" ht="14.25">
      <c r="A1938" s="367"/>
      <c r="B1938" s="368"/>
      <c r="C1938" s="369"/>
      <c r="D1938" s="368"/>
      <c r="E1938"/>
    </row>
    <row r="1939" spans="1:5" ht="14.25">
      <c r="A1939" s="367"/>
      <c r="B1939" s="368"/>
      <c r="C1939" s="369"/>
      <c r="D1939" s="368"/>
      <c r="E1939"/>
    </row>
    <row r="1940" spans="1:5" ht="14.25">
      <c r="A1940" s="367"/>
      <c r="B1940" s="368"/>
      <c r="C1940" s="369"/>
      <c r="D1940" s="368"/>
      <c r="E1940"/>
    </row>
    <row r="1941" spans="1:5" ht="14.25">
      <c r="A1941" s="367"/>
      <c r="B1941" s="368"/>
      <c r="C1941" s="369"/>
      <c r="D1941" s="368"/>
      <c r="E1941"/>
    </row>
    <row r="1942" spans="1:5" ht="14.25">
      <c r="A1942" s="367"/>
      <c r="B1942" s="368"/>
      <c r="C1942" s="369"/>
      <c r="D1942" s="368"/>
      <c r="E1942"/>
    </row>
    <row r="1943" spans="1:5" ht="14.25">
      <c r="A1943" s="367"/>
      <c r="B1943" s="368"/>
      <c r="C1943" s="369"/>
      <c r="D1943" s="368"/>
      <c r="E1943"/>
    </row>
    <row r="1944" spans="1:5" ht="14.25">
      <c r="A1944" s="367"/>
      <c r="B1944" s="368"/>
      <c r="C1944" s="369"/>
      <c r="D1944" s="368"/>
      <c r="E1944"/>
    </row>
    <row r="1945" spans="1:5" ht="14.25">
      <c r="A1945" s="367"/>
      <c r="B1945" s="368"/>
      <c r="C1945" s="369"/>
      <c r="D1945" s="368"/>
      <c r="E1945"/>
    </row>
    <row r="1946" spans="1:5" ht="14.25">
      <c r="A1946" s="367"/>
      <c r="B1946" s="368"/>
      <c r="C1946" s="369"/>
      <c r="D1946" s="368"/>
      <c r="E1946"/>
    </row>
    <row r="1947" spans="1:5" ht="14.25">
      <c r="A1947" s="367"/>
      <c r="B1947" s="368"/>
      <c r="C1947" s="369"/>
      <c r="D1947" s="368"/>
      <c r="E1947"/>
    </row>
    <row r="1948" spans="1:5" ht="14.25">
      <c r="A1948" s="367"/>
      <c r="B1948" s="368"/>
      <c r="C1948" s="369"/>
      <c r="D1948" s="368"/>
      <c r="E1948"/>
    </row>
    <row r="1949" spans="1:5" ht="14.25">
      <c r="A1949" s="367"/>
      <c r="B1949" s="368"/>
      <c r="C1949" s="369"/>
      <c r="D1949" s="368"/>
      <c r="E1949"/>
    </row>
    <row r="1950" spans="1:5" ht="14.25">
      <c r="A1950" s="367"/>
      <c r="B1950" s="368"/>
      <c r="C1950" s="369"/>
      <c r="D1950" s="368"/>
      <c r="E1950"/>
    </row>
    <row r="1951" spans="1:5" ht="14.25">
      <c r="A1951" s="367"/>
      <c r="B1951" s="368"/>
      <c r="C1951" s="369"/>
      <c r="D1951" s="368"/>
      <c r="E1951"/>
    </row>
    <row r="1952" spans="1:5" ht="14.25">
      <c r="A1952" s="367"/>
      <c r="B1952" s="368"/>
      <c r="C1952" s="369"/>
      <c r="D1952" s="368"/>
      <c r="E1952"/>
    </row>
    <row r="1953" spans="1:5" ht="14.25">
      <c r="A1953" s="367"/>
      <c r="B1953" s="368"/>
      <c r="C1953" s="369"/>
      <c r="D1953" s="368"/>
      <c r="E1953"/>
    </row>
    <row r="1954" spans="1:5" ht="14.25">
      <c r="A1954" s="367"/>
      <c r="B1954" s="368"/>
      <c r="C1954" s="369"/>
      <c r="D1954" s="368"/>
      <c r="E1954"/>
    </row>
    <row r="1955" spans="1:5" ht="14.25">
      <c r="A1955" s="367"/>
      <c r="B1955" s="368"/>
      <c r="C1955" s="369"/>
      <c r="D1955" s="368"/>
      <c r="E1955"/>
    </row>
    <row r="1956" spans="1:5" ht="14.25">
      <c r="A1956" s="367"/>
      <c r="B1956" s="368"/>
      <c r="C1956" s="369"/>
      <c r="D1956" s="368"/>
      <c r="E1956"/>
    </row>
    <row r="1957" spans="1:5" ht="14.25">
      <c r="A1957" s="367"/>
      <c r="B1957" s="368"/>
      <c r="C1957" s="369"/>
      <c r="D1957" s="368"/>
      <c r="E1957"/>
    </row>
    <row r="1958" spans="1:5" ht="14.25">
      <c r="A1958" s="367"/>
      <c r="B1958" s="368"/>
      <c r="C1958" s="369"/>
      <c r="D1958" s="368"/>
      <c r="E1958"/>
    </row>
    <row r="1959" spans="1:5" ht="14.25">
      <c r="A1959" s="367"/>
      <c r="B1959" s="368"/>
      <c r="C1959" s="369"/>
      <c r="D1959" s="368"/>
      <c r="E1959"/>
    </row>
    <row r="1960" spans="1:5" ht="14.25">
      <c r="A1960" s="367"/>
      <c r="B1960" s="368"/>
      <c r="C1960" s="369"/>
      <c r="D1960" s="368"/>
      <c r="E1960"/>
    </row>
    <row r="1961" spans="1:5" ht="14.25">
      <c r="A1961" s="367"/>
      <c r="B1961" s="368"/>
      <c r="C1961" s="369"/>
      <c r="D1961" s="368"/>
      <c r="E1961"/>
    </row>
    <row r="1962" spans="1:5" ht="14.25">
      <c r="A1962" s="367"/>
      <c r="B1962" s="368"/>
      <c r="C1962" s="369"/>
      <c r="D1962" s="368"/>
      <c r="E1962"/>
    </row>
    <row r="1963" spans="1:5" ht="14.25">
      <c r="A1963" s="367"/>
      <c r="B1963" s="368"/>
      <c r="C1963" s="369"/>
      <c r="D1963" s="368"/>
      <c r="E1963"/>
    </row>
    <row r="1964" spans="1:5" ht="14.25">
      <c r="A1964" s="367"/>
      <c r="B1964" s="368"/>
      <c r="C1964" s="369"/>
      <c r="D1964" s="368"/>
      <c r="E1964"/>
    </row>
    <row r="1965" spans="1:5" ht="14.25">
      <c r="A1965" s="367"/>
      <c r="B1965" s="368"/>
      <c r="C1965" s="369"/>
      <c r="D1965" s="368"/>
      <c r="E1965"/>
    </row>
    <row r="1966" spans="1:5" ht="14.25">
      <c r="A1966" s="367"/>
      <c r="B1966" s="368"/>
      <c r="C1966" s="369"/>
      <c r="D1966" s="368"/>
      <c r="E1966"/>
    </row>
    <row r="1967" spans="1:5" ht="14.25">
      <c r="A1967" s="367"/>
      <c r="B1967" s="368"/>
      <c r="C1967" s="369"/>
      <c r="D1967" s="368"/>
      <c r="E1967"/>
    </row>
    <row r="1968" spans="1:5" ht="14.25">
      <c r="A1968" s="367"/>
      <c r="B1968" s="368"/>
      <c r="C1968" s="369"/>
      <c r="D1968" s="368"/>
      <c r="E1968"/>
    </row>
    <row r="1969" spans="1:5" ht="14.25">
      <c r="A1969" s="367"/>
      <c r="B1969" s="368"/>
      <c r="C1969" s="369"/>
      <c r="D1969" s="368"/>
      <c r="E1969"/>
    </row>
    <row r="1970" spans="1:5" ht="14.25">
      <c r="A1970" s="367"/>
      <c r="B1970" s="368"/>
      <c r="C1970" s="369"/>
      <c r="D1970" s="368"/>
      <c r="E1970"/>
    </row>
    <row r="1971" spans="1:5" ht="14.25">
      <c r="A1971" s="367"/>
      <c r="B1971" s="368"/>
      <c r="C1971" s="369"/>
      <c r="D1971" s="368"/>
      <c r="E1971"/>
    </row>
    <row r="1972" spans="1:5" ht="14.25">
      <c r="A1972" s="367"/>
      <c r="B1972" s="368"/>
      <c r="C1972" s="369"/>
      <c r="D1972" s="368"/>
      <c r="E1972"/>
    </row>
    <row r="1973" spans="1:5" ht="14.25">
      <c r="A1973" s="367"/>
      <c r="B1973" s="368"/>
      <c r="C1973" s="369"/>
      <c r="D1973" s="368"/>
      <c r="E1973"/>
    </row>
    <row r="1974" spans="1:5" ht="14.25">
      <c r="A1974" s="367"/>
      <c r="B1974" s="368"/>
      <c r="C1974" s="369"/>
      <c r="D1974" s="368"/>
      <c r="E1974"/>
    </row>
    <row r="1975" spans="1:5" ht="14.25">
      <c r="A1975" s="367"/>
      <c r="B1975" s="368"/>
      <c r="C1975" s="369"/>
      <c r="D1975" s="368"/>
      <c r="E1975"/>
    </row>
    <row r="1976" spans="1:5" ht="14.25">
      <c r="A1976" s="367"/>
      <c r="B1976" s="368"/>
      <c r="C1976" s="369"/>
      <c r="D1976" s="368"/>
      <c r="E1976"/>
    </row>
    <row r="1977" spans="1:5" ht="14.25">
      <c r="A1977" s="367"/>
      <c r="B1977" s="368"/>
      <c r="C1977" s="369"/>
      <c r="D1977" s="368"/>
      <c r="E1977"/>
    </row>
    <row r="1978" spans="1:5" ht="14.25">
      <c r="A1978" s="367"/>
      <c r="B1978" s="368"/>
      <c r="C1978" s="369"/>
      <c r="D1978" s="368"/>
      <c r="E1978"/>
    </row>
    <row r="1979" spans="1:5" ht="14.25">
      <c r="A1979" s="367"/>
      <c r="B1979" s="368"/>
      <c r="C1979" s="369"/>
      <c r="D1979" s="368"/>
      <c r="E1979"/>
    </row>
    <row r="1980" spans="1:5" ht="14.25">
      <c r="A1980" s="367"/>
      <c r="B1980" s="368"/>
      <c r="C1980" s="369"/>
      <c r="D1980" s="368"/>
      <c r="E1980"/>
    </row>
    <row r="1981" spans="1:5" ht="14.25">
      <c r="A1981" s="367"/>
      <c r="B1981" s="368"/>
      <c r="C1981" s="369"/>
      <c r="D1981" s="368"/>
      <c r="E1981"/>
    </row>
    <row r="1982" spans="1:5" ht="14.25">
      <c r="A1982" s="367"/>
      <c r="B1982" s="368"/>
      <c r="C1982" s="369"/>
      <c r="D1982" s="368"/>
      <c r="E1982"/>
    </row>
    <row r="1983" spans="1:5" ht="14.25">
      <c r="A1983" s="367"/>
      <c r="B1983" s="368"/>
      <c r="C1983" s="369"/>
      <c r="D1983" s="368"/>
      <c r="E1983"/>
    </row>
    <row r="1984" spans="1:5" ht="14.25">
      <c r="A1984" s="367"/>
      <c r="B1984" s="368"/>
      <c r="C1984" s="369"/>
      <c r="D1984" s="368"/>
      <c r="E1984"/>
    </row>
    <row r="1985" spans="1:5" ht="14.25">
      <c r="A1985" s="367"/>
      <c r="B1985" s="368"/>
      <c r="C1985" s="369"/>
      <c r="D1985" s="368"/>
      <c r="E1985"/>
    </row>
    <row r="1986" spans="1:5" ht="14.25">
      <c r="A1986" s="367"/>
      <c r="B1986" s="368"/>
      <c r="C1986" s="369"/>
      <c r="D1986" s="368"/>
      <c r="E1986"/>
    </row>
    <row r="1987" spans="1:5" ht="14.25">
      <c r="A1987" s="367"/>
      <c r="B1987" s="368"/>
      <c r="C1987" s="369"/>
      <c r="D1987" s="368"/>
      <c r="E1987"/>
    </row>
    <row r="1988" spans="1:5" ht="14.25">
      <c r="A1988" s="367"/>
      <c r="B1988" s="368"/>
      <c r="C1988" s="369"/>
      <c r="D1988" s="368"/>
      <c r="E1988"/>
    </row>
    <row r="1989" spans="1:5" ht="14.25">
      <c r="A1989" s="367"/>
      <c r="B1989" s="368"/>
      <c r="C1989" s="369"/>
      <c r="D1989" s="368"/>
      <c r="E1989"/>
    </row>
    <row r="1990" spans="1:5" ht="14.25">
      <c r="A1990" s="367"/>
      <c r="B1990" s="368"/>
      <c r="C1990" s="369"/>
      <c r="D1990" s="368"/>
      <c r="E1990"/>
    </row>
    <row r="1991" spans="1:5" ht="14.25">
      <c r="A1991" s="367"/>
      <c r="B1991" s="368"/>
      <c r="C1991" s="369"/>
      <c r="D1991" s="368"/>
      <c r="E1991"/>
    </row>
    <row r="1992" spans="1:5" ht="14.25">
      <c r="A1992" s="367"/>
      <c r="B1992" s="368"/>
      <c r="C1992" s="369"/>
      <c r="D1992" s="368"/>
      <c r="E1992"/>
    </row>
    <row r="1993" spans="1:5" ht="14.25">
      <c r="A1993" s="367"/>
      <c r="B1993" s="368"/>
      <c r="C1993" s="369"/>
      <c r="D1993" s="368"/>
      <c r="E1993"/>
    </row>
    <row r="1994" spans="1:5" ht="14.25">
      <c r="A1994" s="367"/>
      <c r="B1994" s="368"/>
      <c r="C1994" s="369"/>
      <c r="D1994" s="368"/>
      <c r="E1994"/>
    </row>
    <row r="1995" spans="1:5" ht="14.25">
      <c r="A1995" s="367"/>
      <c r="B1995" s="368"/>
      <c r="C1995" s="369"/>
      <c r="D1995" s="368"/>
      <c r="E1995"/>
    </row>
    <row r="1996" spans="1:5" ht="14.25">
      <c r="A1996" s="367"/>
      <c r="B1996" s="368"/>
      <c r="C1996" s="369"/>
      <c r="D1996" s="368"/>
      <c r="E1996"/>
    </row>
    <row r="1997" spans="1:5" ht="14.25">
      <c r="A1997" s="367"/>
      <c r="B1997" s="368"/>
      <c r="C1997" s="369"/>
      <c r="D1997" s="368"/>
      <c r="E1997"/>
    </row>
    <row r="1998" spans="1:5" ht="14.25">
      <c r="A1998" s="367"/>
      <c r="B1998" s="368"/>
      <c r="C1998" s="369"/>
      <c r="D1998" s="368"/>
      <c r="E1998"/>
    </row>
    <row r="1999" spans="1:5" ht="14.25">
      <c r="A1999" s="367"/>
      <c r="B1999" s="368"/>
      <c r="C1999" s="369"/>
      <c r="D1999" s="368"/>
      <c r="E1999"/>
    </row>
    <row r="2000" spans="1:5" ht="14.25">
      <c r="A2000" s="367"/>
      <c r="B2000" s="368"/>
      <c r="C2000" s="369"/>
      <c r="D2000" s="368"/>
      <c r="E2000"/>
    </row>
    <row r="2001" spans="1:5" ht="14.25">
      <c r="A2001" s="367"/>
      <c r="B2001" s="368"/>
      <c r="C2001" s="369"/>
      <c r="D2001" s="368"/>
      <c r="E2001"/>
    </row>
    <row r="2002" spans="1:5" ht="14.25">
      <c r="A2002" s="367"/>
      <c r="B2002" s="368"/>
      <c r="C2002" s="369"/>
      <c r="D2002" s="368"/>
      <c r="E2002"/>
    </row>
    <row r="2003" spans="1:5" ht="14.25">
      <c r="A2003" s="367"/>
      <c r="B2003" s="368"/>
      <c r="C2003" s="369"/>
      <c r="D2003" s="368"/>
      <c r="E2003"/>
    </row>
    <row r="2004" spans="1:5" ht="14.25">
      <c r="A2004" s="367"/>
      <c r="B2004" s="368"/>
      <c r="C2004" s="369"/>
      <c r="D2004" s="368"/>
      <c r="E2004"/>
    </row>
    <row r="2005" spans="1:5" ht="14.25">
      <c r="A2005" s="367"/>
      <c r="B2005" s="368"/>
      <c r="C2005" s="369"/>
      <c r="D2005" s="368"/>
      <c r="E2005"/>
    </row>
    <row r="2006" spans="1:5" ht="14.25">
      <c r="A2006" s="367"/>
      <c r="B2006" s="368"/>
      <c r="C2006" s="369"/>
      <c r="D2006" s="368"/>
      <c r="E2006"/>
    </row>
    <row r="2007" spans="1:5" ht="14.25">
      <c r="A2007" s="367"/>
      <c r="B2007" s="368"/>
      <c r="C2007" s="369"/>
      <c r="D2007" s="368"/>
      <c r="E2007"/>
    </row>
    <row r="2008" spans="1:5" ht="14.25">
      <c r="A2008" s="367"/>
      <c r="B2008" s="368"/>
      <c r="C2008" s="369"/>
      <c r="D2008" s="368"/>
      <c r="E2008"/>
    </row>
    <row r="2009" spans="1:5" ht="14.25">
      <c r="A2009" s="367"/>
      <c r="B2009" s="368"/>
      <c r="C2009" s="369"/>
      <c r="D2009" s="368"/>
      <c r="E2009"/>
    </row>
    <row r="2010" spans="1:5" ht="14.25">
      <c r="A2010" s="367"/>
      <c r="B2010" s="368"/>
      <c r="C2010" s="369"/>
      <c r="D2010" s="368"/>
      <c r="E2010"/>
    </row>
    <row r="2011" spans="1:5" ht="14.25">
      <c r="A2011" s="367"/>
      <c r="B2011" s="368"/>
      <c r="C2011" s="369"/>
      <c r="D2011" s="368"/>
      <c r="E2011"/>
    </row>
    <row r="2012" spans="1:5" ht="14.25">
      <c r="A2012" s="367"/>
      <c r="B2012" s="368"/>
      <c r="C2012" s="369"/>
      <c r="D2012" s="368"/>
      <c r="E2012"/>
    </row>
    <row r="2013" spans="1:5" ht="14.25">
      <c r="A2013" s="367"/>
      <c r="B2013" s="368"/>
      <c r="C2013" s="369"/>
      <c r="D2013" s="368"/>
      <c r="E2013"/>
    </row>
    <row r="2014" spans="1:5" ht="14.25">
      <c r="A2014" s="367"/>
      <c r="B2014" s="368"/>
      <c r="C2014" s="369"/>
      <c r="D2014" s="368"/>
      <c r="E2014"/>
    </row>
    <row r="2015" spans="1:5" ht="14.25">
      <c r="A2015" s="367"/>
      <c r="B2015" s="368"/>
      <c r="C2015" s="369"/>
      <c r="D2015" s="368"/>
      <c r="E2015"/>
    </row>
    <row r="2016" spans="1:5" ht="14.25">
      <c r="A2016" s="367"/>
      <c r="B2016" s="368"/>
      <c r="C2016" s="369"/>
      <c r="D2016" s="368"/>
      <c r="E2016"/>
    </row>
    <row r="2017" spans="1:5" ht="14.25">
      <c r="A2017" s="367"/>
      <c r="B2017" s="368"/>
      <c r="C2017" s="369"/>
      <c r="D2017" s="368"/>
      <c r="E2017"/>
    </row>
    <row r="2018" spans="1:5" ht="14.25">
      <c r="A2018" s="367"/>
      <c r="B2018" s="368"/>
      <c r="C2018" s="369"/>
      <c r="D2018" s="368"/>
      <c r="E2018"/>
    </row>
    <row r="2019" spans="1:5" ht="14.25">
      <c r="A2019" s="367"/>
      <c r="B2019" s="368"/>
      <c r="C2019" s="369"/>
      <c r="D2019" s="368"/>
      <c r="E2019"/>
    </row>
    <row r="2020" spans="1:5" ht="14.25">
      <c r="A2020" s="367"/>
      <c r="B2020" s="368"/>
      <c r="C2020" s="369"/>
      <c r="D2020" s="368"/>
      <c r="E2020"/>
    </row>
    <row r="2021" spans="1:5" ht="14.25">
      <c r="A2021" s="367"/>
      <c r="B2021" s="368"/>
      <c r="C2021" s="369"/>
      <c r="D2021" s="368"/>
      <c r="E2021"/>
    </row>
    <row r="2022" spans="1:5" ht="14.25">
      <c r="A2022" s="367"/>
      <c r="B2022" s="368"/>
      <c r="C2022" s="369"/>
      <c r="D2022" s="368"/>
      <c r="E2022"/>
    </row>
    <row r="2023" spans="1:5" ht="14.25">
      <c r="A2023" s="367"/>
      <c r="B2023" s="368"/>
      <c r="C2023" s="369"/>
      <c r="D2023" s="368"/>
      <c r="E2023"/>
    </row>
    <row r="2024" spans="1:5" ht="14.25">
      <c r="A2024" s="367"/>
      <c r="B2024" s="368"/>
      <c r="C2024" s="369"/>
      <c r="D2024" s="368"/>
      <c r="E2024"/>
    </row>
    <row r="2025" spans="1:5" ht="14.25">
      <c r="A2025" s="367"/>
      <c r="B2025" s="368"/>
      <c r="C2025" s="369"/>
      <c r="D2025" s="368"/>
      <c r="E2025"/>
    </row>
    <row r="2026" spans="1:5" ht="14.25">
      <c r="A2026" s="367"/>
      <c r="B2026" s="368"/>
      <c r="C2026" s="369"/>
      <c r="D2026" s="368"/>
      <c r="E2026"/>
    </row>
    <row r="2027" spans="1:5" ht="14.25">
      <c r="A2027" s="367"/>
      <c r="B2027" s="368"/>
      <c r="C2027" s="369"/>
      <c r="D2027" s="368"/>
      <c r="E2027"/>
    </row>
    <row r="2028" spans="1:5" ht="14.25">
      <c r="A2028" s="367"/>
      <c r="B2028" s="368"/>
      <c r="C2028" s="369"/>
      <c r="D2028" s="368"/>
      <c r="E2028"/>
    </row>
    <row r="2029" spans="1:5" ht="14.25">
      <c r="A2029" s="367"/>
      <c r="B2029" s="368"/>
      <c r="C2029" s="369"/>
      <c r="D2029" s="368"/>
      <c r="E2029"/>
    </row>
    <row r="2030" spans="1:5" ht="14.25">
      <c r="A2030" s="367"/>
      <c r="B2030" s="368"/>
      <c r="C2030" s="369"/>
      <c r="D2030" s="368"/>
      <c r="E2030"/>
    </row>
    <row r="2031" spans="1:5" ht="14.25">
      <c r="A2031" s="367"/>
      <c r="B2031" s="368"/>
      <c r="C2031" s="369"/>
      <c r="D2031" s="368"/>
      <c r="E2031"/>
    </row>
    <row r="2032" spans="1:5" ht="14.25">
      <c r="A2032" s="367"/>
      <c r="B2032" s="368"/>
      <c r="C2032" s="369"/>
      <c r="D2032" s="368"/>
      <c r="E2032"/>
    </row>
    <row r="2033" spans="1:5" ht="14.25">
      <c r="A2033" s="367"/>
      <c r="B2033" s="368"/>
      <c r="C2033" s="369"/>
      <c r="D2033" s="368"/>
      <c r="E2033"/>
    </row>
    <row r="2034" spans="1:5" ht="14.25">
      <c r="A2034" s="367"/>
      <c r="B2034" s="368"/>
      <c r="C2034" s="369"/>
      <c r="D2034" s="368"/>
      <c r="E2034"/>
    </row>
    <row r="2035" spans="1:5" ht="14.25">
      <c r="A2035" s="367"/>
      <c r="B2035" s="368"/>
      <c r="C2035" s="369"/>
      <c r="D2035" s="368"/>
      <c r="E2035"/>
    </row>
    <row r="2036" spans="1:5" ht="14.25">
      <c r="A2036" s="367"/>
      <c r="B2036" s="368"/>
      <c r="C2036" s="369"/>
      <c r="D2036" s="368"/>
      <c r="E2036"/>
    </row>
    <row r="2037" spans="1:5" ht="14.25">
      <c r="A2037" s="367"/>
      <c r="B2037" s="368"/>
      <c r="C2037" s="369"/>
      <c r="D2037" s="368"/>
      <c r="E2037"/>
    </row>
    <row r="2038" spans="1:5" ht="14.25">
      <c r="A2038" s="367"/>
      <c r="B2038" s="368"/>
      <c r="C2038" s="369"/>
      <c r="D2038" s="368"/>
      <c r="E2038"/>
    </row>
    <row r="2039" spans="1:5" ht="14.25">
      <c r="A2039" s="367"/>
      <c r="B2039" s="368"/>
      <c r="C2039" s="369"/>
      <c r="D2039" s="368"/>
      <c r="E2039"/>
    </row>
    <row r="2040" spans="1:5" ht="14.25">
      <c r="A2040" s="367"/>
      <c r="B2040" s="368"/>
      <c r="C2040" s="369"/>
      <c r="D2040" s="368"/>
      <c r="E2040"/>
    </row>
    <row r="2041" spans="1:5" ht="14.25">
      <c r="A2041" s="367"/>
      <c r="B2041" s="368"/>
      <c r="C2041" s="369"/>
      <c r="D2041" s="368"/>
      <c r="E2041"/>
    </row>
    <row r="2042" spans="1:5" ht="14.25">
      <c r="A2042" s="367"/>
      <c r="B2042" s="368"/>
      <c r="C2042" s="369"/>
      <c r="D2042" s="368"/>
      <c r="E2042"/>
    </row>
    <row r="2043" spans="1:5" ht="14.25">
      <c r="A2043" s="367"/>
      <c r="B2043" s="368"/>
      <c r="C2043" s="369"/>
      <c r="D2043" s="368"/>
      <c r="E2043"/>
    </row>
    <row r="2044" spans="1:5" ht="14.25">
      <c r="A2044" s="367"/>
      <c r="B2044" s="368"/>
      <c r="C2044" s="369"/>
      <c r="D2044" s="368"/>
      <c r="E2044"/>
    </row>
    <row r="2045" spans="1:5" ht="14.25">
      <c r="A2045" s="367"/>
      <c r="B2045" s="368"/>
      <c r="C2045" s="369"/>
      <c r="D2045" s="368"/>
      <c r="E2045"/>
    </row>
    <row r="2046" spans="1:5" ht="14.25">
      <c r="A2046" s="367"/>
      <c r="B2046" s="368"/>
      <c r="C2046" s="369"/>
      <c r="D2046" s="368"/>
      <c r="E2046"/>
    </row>
    <row r="2047" spans="1:5" ht="14.25">
      <c r="A2047" s="367"/>
      <c r="B2047" s="368"/>
      <c r="C2047" s="369"/>
      <c r="D2047" s="368"/>
      <c r="E2047"/>
    </row>
    <row r="2048" spans="1:5" ht="14.25">
      <c r="A2048" s="367"/>
      <c r="B2048" s="368"/>
      <c r="C2048" s="369"/>
      <c r="D2048" s="368"/>
      <c r="E2048"/>
    </row>
    <row r="2049" spans="1:5" ht="14.25">
      <c r="A2049" s="367"/>
      <c r="B2049" s="368"/>
      <c r="C2049" s="369"/>
      <c r="D2049" s="368"/>
      <c r="E2049"/>
    </row>
    <row r="2050" spans="1:5" ht="14.25">
      <c r="A2050" s="367"/>
      <c r="B2050" s="368"/>
      <c r="C2050" s="369"/>
      <c r="D2050" s="368"/>
      <c r="E2050"/>
    </row>
    <row r="2051" spans="1:5" ht="14.25">
      <c r="A2051" s="367"/>
      <c r="B2051" s="368"/>
      <c r="C2051" s="369"/>
      <c r="D2051" s="368"/>
      <c r="E2051"/>
    </row>
    <row r="2052" spans="1:5" ht="14.25">
      <c r="A2052" s="367"/>
      <c r="B2052" s="368"/>
      <c r="C2052" s="369"/>
      <c r="D2052" s="368"/>
      <c r="E2052"/>
    </row>
    <row r="2053" spans="1:5" ht="14.25">
      <c r="A2053" s="367"/>
      <c r="B2053" s="368"/>
      <c r="C2053" s="369"/>
      <c r="D2053" s="368"/>
      <c r="E2053"/>
    </row>
    <row r="2054" spans="1:5" ht="14.25">
      <c r="A2054" s="367"/>
      <c r="B2054" s="368"/>
      <c r="C2054" s="369"/>
      <c r="D2054" s="368"/>
      <c r="E2054"/>
    </row>
    <row r="2055" spans="1:5" ht="14.25">
      <c r="A2055" s="367"/>
      <c r="B2055" s="368"/>
      <c r="C2055" s="369"/>
      <c r="D2055" s="368"/>
      <c r="E2055"/>
    </row>
    <row r="2056" spans="1:5" ht="14.25">
      <c r="A2056" s="367"/>
      <c r="B2056" s="368"/>
      <c r="C2056" s="369"/>
      <c r="D2056" s="368"/>
      <c r="E2056"/>
    </row>
    <row r="2057" spans="1:5" ht="14.25">
      <c r="A2057" s="367"/>
      <c r="B2057" s="368"/>
      <c r="C2057" s="369"/>
      <c r="D2057" s="368"/>
      <c r="E2057"/>
    </row>
    <row r="2058" spans="1:5" ht="14.25">
      <c r="A2058" s="367"/>
      <c r="B2058" s="368"/>
      <c r="C2058" s="369"/>
      <c r="D2058" s="368"/>
      <c r="E2058"/>
    </row>
    <row r="2059" spans="1:5" ht="14.25">
      <c r="A2059" s="367"/>
      <c r="B2059" s="368"/>
      <c r="C2059" s="369"/>
      <c r="D2059" s="368"/>
      <c r="E2059"/>
    </row>
    <row r="2060" spans="1:5" ht="14.25">
      <c r="A2060" s="367"/>
      <c r="B2060" s="368"/>
      <c r="C2060" s="369"/>
      <c r="D2060" s="368"/>
      <c r="E2060"/>
    </row>
    <row r="2061" spans="1:5" ht="14.25">
      <c r="A2061" s="367"/>
      <c r="B2061" s="368"/>
      <c r="C2061" s="369"/>
      <c r="D2061" s="368"/>
      <c r="E2061"/>
    </row>
    <row r="2062" spans="1:5" ht="14.25">
      <c r="A2062" s="367"/>
      <c r="B2062" s="368"/>
      <c r="C2062" s="369"/>
      <c r="D2062" s="368"/>
      <c r="E2062"/>
    </row>
    <row r="2063" spans="1:5" ht="14.25">
      <c r="A2063" s="367"/>
      <c r="B2063" s="368"/>
      <c r="C2063" s="369"/>
      <c r="D2063" s="368"/>
      <c r="E2063"/>
    </row>
    <row r="2064" spans="1:5" ht="14.25">
      <c r="A2064" s="367"/>
      <c r="B2064" s="368"/>
      <c r="C2064" s="369"/>
      <c r="D2064" s="368"/>
      <c r="E2064"/>
    </row>
    <row r="2065" spans="1:5" ht="14.25">
      <c r="A2065" s="367"/>
      <c r="B2065" s="368"/>
      <c r="C2065" s="369"/>
      <c r="D2065" s="368"/>
      <c r="E2065"/>
    </row>
    <row r="2066" spans="1:5" ht="14.25">
      <c r="A2066" s="367"/>
      <c r="B2066" s="368"/>
      <c r="C2066" s="369"/>
      <c r="D2066" s="368"/>
      <c r="E2066"/>
    </row>
    <row r="2067" spans="1:5" ht="14.25">
      <c r="A2067" s="367"/>
      <c r="B2067" s="368"/>
      <c r="C2067" s="369"/>
      <c r="D2067" s="368"/>
      <c r="E2067"/>
    </row>
    <row r="2068" spans="1:5" ht="14.25">
      <c r="A2068" s="367"/>
      <c r="B2068" s="368"/>
      <c r="C2068" s="369"/>
      <c r="D2068" s="368"/>
      <c r="E2068"/>
    </row>
    <row r="2069" spans="1:5" ht="14.25">
      <c r="A2069" s="367"/>
      <c r="B2069" s="368"/>
      <c r="C2069" s="369"/>
      <c r="D2069" s="368"/>
      <c r="E2069"/>
    </row>
    <row r="2070" spans="1:5" ht="14.25">
      <c r="A2070" s="367"/>
      <c r="B2070" s="368"/>
      <c r="C2070" s="369"/>
      <c r="D2070" s="368"/>
      <c r="E2070"/>
    </row>
    <row r="2071" spans="1:5" ht="14.25">
      <c r="A2071" s="367"/>
      <c r="B2071" s="368"/>
      <c r="C2071" s="369"/>
      <c r="D2071" s="368"/>
      <c r="E2071"/>
    </row>
    <row r="2072" spans="1:5" ht="14.25">
      <c r="A2072" s="367"/>
      <c r="B2072" s="368"/>
      <c r="C2072" s="369"/>
      <c r="D2072" s="368"/>
      <c r="E2072"/>
    </row>
    <row r="2073" spans="1:5" ht="14.25">
      <c r="A2073" s="367"/>
      <c r="B2073" s="368"/>
      <c r="C2073" s="369"/>
      <c r="D2073" s="368"/>
      <c r="E2073"/>
    </row>
    <row r="2074" spans="1:5" ht="14.25">
      <c r="A2074" s="367"/>
      <c r="B2074" s="368"/>
      <c r="C2074" s="369"/>
      <c r="D2074" s="368"/>
      <c r="E2074"/>
    </row>
    <row r="2075" spans="1:5" ht="14.25">
      <c r="A2075" s="367"/>
      <c r="B2075" s="368"/>
      <c r="C2075" s="369"/>
      <c r="D2075" s="368"/>
      <c r="E2075"/>
    </row>
    <row r="2076" spans="1:5" ht="14.25">
      <c r="A2076" s="367"/>
      <c r="B2076" s="368"/>
      <c r="C2076" s="369"/>
      <c r="D2076" s="368"/>
      <c r="E2076"/>
    </row>
    <row r="2077" spans="1:5" ht="14.25">
      <c r="A2077" s="367"/>
      <c r="B2077" s="368"/>
      <c r="C2077" s="369"/>
      <c r="D2077" s="368"/>
      <c r="E2077"/>
    </row>
    <row r="2078" spans="1:5" ht="14.25">
      <c r="A2078" s="367"/>
      <c r="B2078" s="368"/>
      <c r="C2078" s="369"/>
      <c r="D2078" s="368"/>
      <c r="E2078"/>
    </row>
    <row r="2079" spans="1:5" ht="14.25">
      <c r="A2079" s="367"/>
      <c r="B2079" s="368"/>
      <c r="C2079" s="369"/>
      <c r="D2079" s="368"/>
      <c r="E2079"/>
    </row>
    <row r="2080" spans="1:5" ht="14.25">
      <c r="A2080" s="367"/>
      <c r="B2080" s="368"/>
      <c r="C2080" s="369"/>
      <c r="D2080" s="368"/>
      <c r="E2080"/>
    </row>
    <row r="2081" spans="1:5" ht="14.25">
      <c r="A2081" s="367"/>
      <c r="B2081" s="368"/>
      <c r="C2081" s="369"/>
      <c r="D2081" s="368"/>
      <c r="E2081"/>
    </row>
    <row r="2082" spans="1:5" ht="14.25">
      <c r="A2082" s="367"/>
      <c r="B2082" s="368"/>
      <c r="C2082" s="369"/>
      <c r="D2082" s="368"/>
      <c r="E2082"/>
    </row>
    <row r="2083" spans="1:5" ht="14.25">
      <c r="A2083" s="367"/>
      <c r="B2083" s="368"/>
      <c r="C2083" s="369"/>
      <c r="D2083" s="368"/>
      <c r="E2083"/>
    </row>
    <row r="2084" spans="1:5" ht="14.25">
      <c r="A2084" s="367"/>
      <c r="B2084" s="368"/>
      <c r="C2084" s="369"/>
      <c r="D2084" s="368"/>
      <c r="E2084"/>
    </row>
    <row r="2085" spans="1:5" ht="14.25">
      <c r="A2085" s="367"/>
      <c r="B2085" s="368"/>
      <c r="C2085" s="369"/>
      <c r="D2085" s="368"/>
      <c r="E2085"/>
    </row>
    <row r="2086" spans="1:5" ht="14.25">
      <c r="A2086" s="367"/>
      <c r="B2086" s="368"/>
      <c r="C2086" s="369"/>
      <c r="D2086" s="368"/>
      <c r="E2086"/>
    </row>
    <row r="2087" spans="1:5" ht="14.25">
      <c r="A2087" s="367"/>
      <c r="B2087" s="368"/>
      <c r="C2087" s="369"/>
      <c r="D2087" s="368"/>
      <c r="E2087"/>
    </row>
    <row r="2088" spans="1:5" ht="14.25">
      <c r="A2088" s="367"/>
      <c r="B2088" s="368"/>
      <c r="C2088" s="369"/>
      <c r="D2088" s="368"/>
      <c r="E2088"/>
    </row>
    <row r="2089" spans="1:5" ht="14.25">
      <c r="A2089" s="367"/>
      <c r="B2089" s="368"/>
      <c r="C2089" s="369"/>
      <c r="D2089" s="368"/>
      <c r="E2089"/>
    </row>
    <row r="2090" spans="1:5" ht="14.25">
      <c r="A2090" s="367"/>
      <c r="B2090" s="368"/>
      <c r="C2090" s="369"/>
      <c r="D2090" s="368"/>
      <c r="E2090"/>
    </row>
    <row r="2091" spans="1:5" ht="14.25">
      <c r="A2091" s="367"/>
      <c r="B2091" s="368"/>
      <c r="C2091" s="369"/>
      <c r="D2091" s="368"/>
      <c r="E2091"/>
    </row>
    <row r="2092" spans="1:5" ht="14.25">
      <c r="A2092" s="367"/>
      <c r="B2092" s="368"/>
      <c r="C2092" s="369"/>
      <c r="D2092" s="368"/>
      <c r="E2092"/>
    </row>
    <row r="2093" spans="1:5" ht="14.25">
      <c r="A2093" s="367"/>
      <c r="B2093" s="368"/>
      <c r="C2093" s="369"/>
      <c r="D2093" s="368"/>
      <c r="E2093"/>
    </row>
    <row r="2094" spans="1:5" ht="14.25">
      <c r="A2094" s="367"/>
      <c r="B2094" s="368"/>
      <c r="C2094" s="369"/>
      <c r="D2094" s="368"/>
      <c r="E2094"/>
    </row>
    <row r="2095" spans="1:5" ht="14.25">
      <c r="A2095" s="367"/>
      <c r="B2095" s="368"/>
      <c r="C2095" s="369"/>
      <c r="D2095" s="368"/>
      <c r="E2095"/>
    </row>
    <row r="2096" spans="1:5" ht="14.25">
      <c r="A2096" s="367"/>
      <c r="B2096" s="368"/>
      <c r="C2096" s="369"/>
      <c r="D2096" s="368"/>
      <c r="E2096"/>
    </row>
    <row r="2097" spans="1:5" ht="14.25">
      <c r="A2097" s="367"/>
      <c r="B2097" s="368"/>
      <c r="C2097" s="369"/>
      <c r="D2097" s="368"/>
      <c r="E2097"/>
    </row>
    <row r="2098" spans="1:5" ht="14.25">
      <c r="A2098" s="367"/>
      <c r="B2098" s="368"/>
      <c r="C2098" s="369"/>
      <c r="D2098" s="368"/>
      <c r="E2098"/>
    </row>
    <row r="2099" spans="1:5" ht="14.25">
      <c r="A2099" s="367"/>
      <c r="B2099" s="368"/>
      <c r="C2099" s="369"/>
      <c r="D2099" s="368"/>
      <c r="E2099"/>
    </row>
    <row r="2100" spans="1:5" ht="14.25">
      <c r="A2100" s="367"/>
      <c r="B2100" s="368"/>
      <c r="C2100" s="369"/>
      <c r="D2100" s="368"/>
      <c r="E2100"/>
    </row>
    <row r="2101" spans="1:5" ht="14.25">
      <c r="A2101" s="367"/>
      <c r="B2101" s="368"/>
      <c r="C2101" s="369"/>
      <c r="D2101" s="368"/>
      <c r="E2101"/>
    </row>
    <row r="2102" spans="1:5" ht="14.25">
      <c r="A2102" s="367"/>
      <c r="B2102" s="368"/>
      <c r="C2102" s="369"/>
      <c r="D2102" s="368"/>
      <c r="E2102"/>
    </row>
    <row r="2103" spans="1:5" ht="14.25">
      <c r="A2103" s="367"/>
      <c r="B2103" s="368"/>
      <c r="C2103" s="369"/>
      <c r="D2103" s="368"/>
      <c r="E2103"/>
    </row>
    <row r="2104" spans="1:5" ht="14.25">
      <c r="A2104" s="367"/>
      <c r="B2104" s="368"/>
      <c r="C2104" s="369"/>
      <c r="D2104" s="368"/>
      <c r="E2104"/>
    </row>
    <row r="2105" spans="1:5" ht="14.25">
      <c r="A2105" s="367"/>
      <c r="B2105" s="368"/>
      <c r="C2105" s="369"/>
      <c r="D2105" s="368"/>
      <c r="E2105"/>
    </row>
    <row r="2106" spans="1:5" ht="14.25">
      <c r="A2106" s="367"/>
      <c r="B2106" s="368"/>
      <c r="C2106" s="369"/>
      <c r="D2106" s="368"/>
      <c r="E2106"/>
    </row>
    <row r="2107" spans="1:5" ht="14.25">
      <c r="A2107" s="367"/>
      <c r="B2107" s="368"/>
      <c r="C2107" s="369"/>
      <c r="D2107" s="368"/>
      <c r="E2107"/>
    </row>
    <row r="2108" spans="1:5" ht="14.25">
      <c r="A2108" s="367"/>
      <c r="B2108" s="368"/>
      <c r="C2108" s="369"/>
      <c r="D2108" s="368"/>
      <c r="E2108"/>
    </row>
    <row r="2109" spans="1:5" ht="14.25">
      <c r="A2109" s="367"/>
      <c r="B2109" s="368"/>
      <c r="C2109" s="369"/>
      <c r="D2109" s="368"/>
      <c r="E2109"/>
    </row>
    <row r="2110" spans="1:5" ht="14.25">
      <c r="A2110" s="367"/>
      <c r="B2110" s="368"/>
      <c r="C2110" s="369"/>
      <c r="D2110" s="368"/>
      <c r="E2110"/>
    </row>
    <row r="2111" spans="1:5" ht="14.25">
      <c r="A2111" s="367"/>
      <c r="B2111" s="368"/>
      <c r="C2111" s="369"/>
      <c r="D2111" s="368"/>
      <c r="E2111"/>
    </row>
    <row r="2112" spans="1:5" ht="14.25">
      <c r="A2112" s="367"/>
      <c r="B2112" s="368"/>
      <c r="C2112" s="369"/>
      <c r="D2112" s="368"/>
      <c r="E2112"/>
    </row>
    <row r="2113" spans="1:5" ht="14.25">
      <c r="A2113" s="367"/>
      <c r="B2113" s="368"/>
      <c r="C2113" s="369"/>
      <c r="D2113" s="368"/>
      <c r="E2113"/>
    </row>
    <row r="2114" spans="1:5" ht="14.25">
      <c r="A2114" s="367"/>
      <c r="B2114" s="368"/>
      <c r="C2114" s="369"/>
      <c r="D2114" s="368"/>
      <c r="E2114"/>
    </row>
    <row r="2115" spans="1:5" ht="14.25">
      <c r="A2115" s="367"/>
      <c r="B2115" s="368"/>
      <c r="C2115" s="369"/>
      <c r="D2115" s="368"/>
      <c r="E2115"/>
    </row>
    <row r="2116" spans="1:5" ht="14.25">
      <c r="A2116" s="367"/>
      <c r="B2116" s="368"/>
      <c r="C2116" s="369"/>
      <c r="D2116" s="368"/>
      <c r="E2116"/>
    </row>
    <row r="2117" spans="1:5" ht="14.25">
      <c r="A2117" s="367"/>
      <c r="B2117" s="368"/>
      <c r="C2117" s="369"/>
      <c r="D2117" s="368"/>
      <c r="E2117"/>
    </row>
    <row r="2118" spans="1:5" ht="14.25">
      <c r="A2118" s="367"/>
      <c r="B2118" s="368"/>
      <c r="C2118" s="369"/>
      <c r="D2118" s="368"/>
      <c r="E2118"/>
    </row>
    <row r="2119" spans="1:5" ht="14.25">
      <c r="A2119" s="367"/>
      <c r="B2119" s="368"/>
      <c r="C2119" s="369"/>
      <c r="D2119" s="368"/>
      <c r="E2119"/>
    </row>
    <row r="2120" spans="1:5" ht="14.25">
      <c r="A2120" s="367"/>
      <c r="B2120" s="368"/>
      <c r="C2120" s="369"/>
      <c r="D2120" s="368"/>
      <c r="E2120"/>
    </row>
    <row r="2121" spans="1:5" ht="14.25">
      <c r="A2121" s="367"/>
      <c r="B2121" s="368"/>
      <c r="C2121" s="369"/>
      <c r="D2121" s="368"/>
      <c r="E2121"/>
    </row>
    <row r="2122" spans="1:5" ht="14.25">
      <c r="A2122" s="367"/>
      <c r="B2122" s="368"/>
      <c r="C2122" s="369"/>
      <c r="D2122" s="368"/>
      <c r="E2122"/>
    </row>
    <row r="2123" spans="1:5" ht="14.25">
      <c r="A2123" s="367"/>
      <c r="B2123" s="368"/>
      <c r="C2123" s="369"/>
      <c r="D2123" s="368"/>
      <c r="E2123"/>
    </row>
    <row r="2124" spans="1:5" ht="14.25">
      <c r="A2124" s="367"/>
      <c r="B2124" s="368"/>
      <c r="C2124" s="369"/>
      <c r="D2124" s="368"/>
      <c r="E2124"/>
    </row>
    <row r="2125" spans="1:5" ht="14.25">
      <c r="A2125" s="367"/>
      <c r="B2125" s="368"/>
      <c r="C2125" s="369"/>
      <c r="D2125" s="368"/>
      <c r="E2125"/>
    </row>
    <row r="2126" spans="1:5" ht="14.25">
      <c r="A2126" s="367"/>
      <c r="B2126" s="368"/>
      <c r="C2126" s="369"/>
      <c r="D2126" s="368"/>
      <c r="E2126"/>
    </row>
    <row r="2127" spans="1:5" ht="14.25">
      <c r="A2127" s="367"/>
      <c r="B2127" s="368"/>
      <c r="C2127" s="369"/>
      <c r="D2127" s="368"/>
      <c r="E2127"/>
    </row>
    <row r="2128" spans="1:5" ht="14.25">
      <c r="A2128" s="367"/>
      <c r="B2128" s="368"/>
      <c r="C2128" s="369"/>
      <c r="D2128" s="368"/>
      <c r="E2128"/>
    </row>
    <row r="2129" spans="1:5" ht="14.25">
      <c r="A2129" s="367"/>
      <c r="B2129" s="368"/>
      <c r="C2129" s="369"/>
      <c r="D2129" s="368"/>
      <c r="E2129"/>
    </row>
    <row r="2130" spans="1:5" ht="14.25">
      <c r="A2130" s="367"/>
      <c r="B2130" s="368"/>
      <c r="C2130" s="369"/>
      <c r="D2130" s="368"/>
      <c r="E2130"/>
    </row>
    <row r="2131" spans="1:5" ht="14.25">
      <c r="A2131" s="367"/>
      <c r="B2131" s="368"/>
      <c r="C2131" s="369"/>
      <c r="D2131" s="368"/>
      <c r="E2131"/>
    </row>
    <row r="2132" spans="1:5" ht="14.25">
      <c r="A2132" s="367"/>
      <c r="B2132" s="368"/>
      <c r="C2132" s="369"/>
      <c r="D2132" s="368"/>
      <c r="E2132"/>
    </row>
    <row r="2133" spans="1:5" ht="14.25">
      <c r="A2133" s="367"/>
      <c r="B2133" s="368"/>
      <c r="C2133" s="369"/>
      <c r="D2133" s="368"/>
      <c r="E2133"/>
    </row>
    <row r="2134" spans="1:5" ht="14.25">
      <c r="A2134" s="367"/>
      <c r="B2134" s="368"/>
      <c r="C2134" s="369"/>
      <c r="D2134" s="368"/>
      <c r="E2134"/>
    </row>
    <row r="2135" spans="1:5" ht="14.25">
      <c r="A2135" s="367"/>
      <c r="B2135" s="368"/>
      <c r="C2135" s="369"/>
      <c r="D2135" s="368"/>
      <c r="E2135"/>
    </row>
    <row r="2136" spans="1:5" ht="14.25">
      <c r="A2136" s="367"/>
      <c r="B2136" s="368"/>
      <c r="C2136" s="369"/>
      <c r="D2136" s="368"/>
      <c r="E2136"/>
    </row>
    <row r="2137" spans="1:5" ht="14.25">
      <c r="A2137" s="367"/>
      <c r="B2137" s="368"/>
      <c r="C2137" s="369"/>
      <c r="D2137" s="368"/>
      <c r="E2137"/>
    </row>
    <row r="2138" spans="1:5" ht="14.25">
      <c r="A2138" s="367"/>
      <c r="B2138" s="368"/>
      <c r="C2138" s="369"/>
      <c r="D2138" s="368"/>
      <c r="E2138"/>
    </row>
    <row r="2139" spans="1:5" ht="14.25">
      <c r="A2139" s="367"/>
      <c r="B2139" s="368"/>
      <c r="C2139" s="369"/>
      <c r="D2139" s="368"/>
      <c r="E2139"/>
    </row>
    <row r="2140" spans="1:5" ht="14.25">
      <c r="A2140" s="367"/>
      <c r="B2140" s="368"/>
      <c r="C2140" s="369"/>
      <c r="D2140" s="368"/>
      <c r="E2140"/>
    </row>
    <row r="2141" spans="1:5" ht="14.25">
      <c r="A2141" s="367"/>
      <c r="B2141" s="368"/>
      <c r="C2141" s="369"/>
      <c r="D2141" s="368"/>
      <c r="E2141"/>
    </row>
    <row r="2142" spans="1:5" ht="14.25">
      <c r="A2142" s="367"/>
      <c r="B2142" s="368"/>
      <c r="C2142" s="369"/>
      <c r="D2142" s="368"/>
      <c r="E2142"/>
    </row>
    <row r="2143" spans="1:5" ht="14.25">
      <c r="A2143" s="367"/>
      <c r="B2143" s="368"/>
      <c r="C2143" s="369"/>
      <c r="D2143" s="368"/>
      <c r="E2143"/>
    </row>
    <row r="2144" spans="1:5" ht="14.25">
      <c r="A2144" s="367"/>
      <c r="B2144" s="368"/>
      <c r="C2144" s="369"/>
      <c r="D2144" s="368"/>
      <c r="E2144"/>
    </row>
    <row r="2145" spans="1:5" ht="14.25">
      <c r="A2145" s="367"/>
      <c r="B2145" s="368"/>
      <c r="C2145" s="369"/>
      <c r="D2145" s="368"/>
      <c r="E2145"/>
    </row>
    <row r="2146" spans="1:5" ht="14.25">
      <c r="A2146" s="367"/>
      <c r="B2146" s="368"/>
      <c r="C2146" s="369"/>
      <c r="D2146" s="368"/>
      <c r="E2146"/>
    </row>
    <row r="2147" spans="1:5" ht="14.25">
      <c r="A2147" s="367"/>
      <c r="B2147" s="368"/>
      <c r="C2147" s="369"/>
      <c r="D2147" s="368"/>
      <c r="E2147"/>
    </row>
    <row r="2148" spans="1:5" ht="14.25">
      <c r="A2148" s="367"/>
      <c r="B2148" s="368"/>
      <c r="C2148" s="369"/>
      <c r="D2148" s="368"/>
      <c r="E2148"/>
    </row>
    <row r="2149" spans="1:5" ht="14.25">
      <c r="A2149" s="367"/>
      <c r="B2149" s="368"/>
      <c r="C2149" s="369"/>
      <c r="D2149" s="368"/>
      <c r="E2149"/>
    </row>
    <row r="2150" spans="1:5" ht="14.25">
      <c r="A2150" s="367"/>
      <c r="B2150" s="368"/>
      <c r="C2150" s="369"/>
      <c r="D2150" s="368"/>
      <c r="E2150"/>
    </row>
    <row r="2151" spans="1:5" ht="14.25">
      <c r="A2151" s="367"/>
      <c r="B2151" s="368"/>
      <c r="C2151" s="369"/>
      <c r="D2151" s="368"/>
      <c r="E2151"/>
    </row>
    <row r="2152" spans="1:5" ht="14.25">
      <c r="A2152" s="367"/>
      <c r="B2152" s="368"/>
      <c r="C2152" s="369"/>
      <c r="D2152" s="368"/>
      <c r="E2152"/>
    </row>
    <row r="2153" spans="1:5" ht="14.25">
      <c r="A2153" s="367"/>
      <c r="B2153" s="368"/>
      <c r="C2153" s="369"/>
      <c r="D2153" s="368"/>
      <c r="E2153"/>
    </row>
    <row r="2154" spans="1:5" ht="14.25">
      <c r="A2154" s="367"/>
      <c r="B2154" s="368"/>
      <c r="C2154" s="369"/>
      <c r="D2154" s="368"/>
      <c r="E2154"/>
    </row>
    <row r="2155" spans="1:5" ht="14.25">
      <c r="A2155" s="367"/>
      <c r="B2155" s="368"/>
      <c r="C2155" s="369"/>
      <c r="D2155" s="368"/>
      <c r="E2155"/>
    </row>
    <row r="2156" spans="1:5" ht="14.25">
      <c r="A2156" s="367"/>
      <c r="B2156" s="368"/>
      <c r="C2156" s="369"/>
      <c r="D2156" s="368"/>
      <c r="E2156"/>
    </row>
    <row r="2157" spans="1:5" ht="14.25">
      <c r="A2157" s="367"/>
      <c r="B2157" s="368"/>
      <c r="C2157" s="369"/>
      <c r="D2157" s="368"/>
      <c r="E2157"/>
    </row>
    <row r="2158" spans="1:5" ht="14.25">
      <c r="A2158" s="367"/>
      <c r="B2158" s="368"/>
      <c r="C2158" s="369"/>
      <c r="D2158" s="368"/>
      <c r="E2158"/>
    </row>
    <row r="2159" spans="1:5" ht="14.25">
      <c r="A2159" s="367"/>
      <c r="B2159" s="368"/>
      <c r="C2159" s="369"/>
      <c r="D2159" s="368"/>
      <c r="E2159"/>
    </row>
    <row r="2160" spans="1:5" ht="14.25">
      <c r="A2160" s="367"/>
      <c r="B2160" s="368"/>
      <c r="C2160" s="369"/>
      <c r="D2160" s="368"/>
      <c r="E2160"/>
    </row>
    <row r="2161" spans="1:5" ht="14.25">
      <c r="A2161" s="367"/>
      <c r="B2161" s="368"/>
      <c r="C2161" s="369"/>
      <c r="D2161" s="368"/>
      <c r="E2161"/>
    </row>
    <row r="2162" spans="1:5" ht="14.25">
      <c r="A2162" s="367"/>
      <c r="B2162" s="368"/>
      <c r="C2162" s="369"/>
      <c r="D2162" s="368"/>
      <c r="E2162"/>
    </row>
    <row r="2163" spans="1:5" ht="14.25">
      <c r="A2163" s="367"/>
      <c r="B2163" s="368"/>
      <c r="C2163" s="369"/>
      <c r="D2163" s="368"/>
      <c r="E2163"/>
    </row>
    <row r="2164" spans="1:5" ht="14.25">
      <c r="A2164" s="367"/>
      <c r="B2164" s="368"/>
      <c r="C2164" s="369"/>
      <c r="D2164" s="368"/>
      <c r="E2164"/>
    </row>
    <row r="2165" spans="1:5" ht="14.25">
      <c r="A2165" s="367"/>
      <c r="B2165" s="368"/>
      <c r="C2165" s="369"/>
      <c r="D2165" s="368"/>
      <c r="E2165"/>
    </row>
    <row r="2166" spans="1:5" ht="14.25">
      <c r="A2166" s="367"/>
      <c r="B2166" s="368"/>
      <c r="C2166" s="369"/>
      <c r="D2166" s="368"/>
      <c r="E2166"/>
    </row>
    <row r="2167" spans="1:5" ht="14.25">
      <c r="A2167" s="367"/>
      <c r="B2167" s="368"/>
      <c r="C2167" s="369"/>
      <c r="D2167" s="368"/>
      <c r="E2167"/>
    </row>
    <row r="2168" spans="1:5" ht="14.25">
      <c r="A2168" s="367"/>
      <c r="B2168" s="368"/>
      <c r="C2168" s="369"/>
      <c r="D2168" s="368"/>
      <c r="E2168"/>
    </row>
    <row r="2169" spans="1:5" ht="14.25">
      <c r="A2169" s="367"/>
      <c r="B2169" s="368"/>
      <c r="C2169" s="369"/>
      <c r="D2169" s="368"/>
      <c r="E2169"/>
    </row>
    <row r="2170" spans="1:5" ht="14.25">
      <c r="A2170" s="367"/>
      <c r="B2170" s="368"/>
      <c r="C2170" s="369"/>
      <c r="D2170" s="368"/>
      <c r="E2170"/>
    </row>
    <row r="2171" spans="1:5" ht="14.25">
      <c r="A2171" s="367"/>
      <c r="B2171" s="368"/>
      <c r="C2171" s="369"/>
      <c r="D2171" s="368"/>
      <c r="E2171"/>
    </row>
    <row r="2172" spans="1:5" ht="14.25">
      <c r="A2172" s="367"/>
      <c r="B2172" s="368"/>
      <c r="C2172" s="369"/>
      <c r="D2172" s="368"/>
      <c r="E2172"/>
    </row>
    <row r="2173" spans="1:5" ht="14.25">
      <c r="A2173" s="367"/>
      <c r="B2173" s="368"/>
      <c r="C2173" s="369"/>
      <c r="D2173" s="368"/>
      <c r="E2173"/>
    </row>
    <row r="2174" spans="1:5" ht="14.25">
      <c r="A2174" s="367"/>
      <c r="B2174" s="368"/>
      <c r="C2174" s="369"/>
      <c r="D2174" s="368"/>
      <c r="E2174"/>
    </row>
    <row r="2175" spans="1:5" ht="14.25">
      <c r="A2175" s="367"/>
      <c r="B2175" s="368"/>
      <c r="C2175" s="369"/>
      <c r="D2175" s="368"/>
      <c r="E2175"/>
    </row>
    <row r="2176" spans="1:5" ht="14.25">
      <c r="A2176" s="367"/>
      <c r="B2176" s="368"/>
      <c r="C2176" s="369"/>
      <c r="D2176" s="368"/>
      <c r="E2176"/>
    </row>
    <row r="2177" spans="1:5" ht="14.25">
      <c r="A2177" s="367"/>
      <c r="B2177" s="368"/>
      <c r="C2177" s="369"/>
      <c r="D2177" s="368"/>
      <c r="E2177"/>
    </row>
    <row r="2178" spans="1:5" ht="14.25">
      <c r="A2178" s="367"/>
      <c r="B2178" s="368"/>
      <c r="C2178" s="369"/>
      <c r="D2178" s="368"/>
      <c r="E2178"/>
    </row>
    <row r="2179" spans="1:5" ht="14.25">
      <c r="A2179" s="367"/>
      <c r="B2179" s="368"/>
      <c r="C2179" s="369"/>
      <c r="D2179" s="368"/>
      <c r="E2179"/>
    </row>
    <row r="2180" spans="1:5" ht="14.25">
      <c r="A2180" s="367"/>
      <c r="B2180" s="368"/>
      <c r="C2180" s="369"/>
      <c r="D2180" s="368"/>
      <c r="E2180"/>
    </row>
    <row r="2181" spans="1:5" ht="14.25">
      <c r="A2181" s="367"/>
      <c r="B2181" s="368"/>
      <c r="C2181" s="369"/>
      <c r="D2181" s="368"/>
      <c r="E2181"/>
    </row>
    <row r="2182" spans="1:5" ht="14.25">
      <c r="A2182" s="367"/>
      <c r="B2182" s="368"/>
      <c r="C2182" s="369"/>
      <c r="D2182" s="368"/>
      <c r="E2182"/>
    </row>
    <row r="2183" spans="1:5" ht="14.25">
      <c r="A2183" s="367"/>
      <c r="B2183" s="368"/>
      <c r="C2183" s="369"/>
      <c r="D2183" s="368"/>
      <c r="E2183"/>
    </row>
    <row r="2184" spans="1:5" ht="14.25">
      <c r="A2184" s="367"/>
      <c r="B2184" s="368"/>
      <c r="C2184" s="369"/>
      <c r="D2184" s="368"/>
      <c r="E2184"/>
    </row>
    <row r="2185" spans="1:5" ht="14.25">
      <c r="A2185" s="367"/>
      <c r="B2185" s="368"/>
      <c r="C2185" s="369"/>
      <c r="D2185" s="368"/>
      <c r="E2185"/>
    </row>
    <row r="2186" spans="1:5" ht="14.25">
      <c r="A2186" s="367"/>
      <c r="B2186" s="368"/>
      <c r="C2186" s="369"/>
      <c r="D2186" s="368"/>
      <c r="E2186"/>
    </row>
    <row r="2187" spans="1:5" ht="14.25">
      <c r="A2187" s="367"/>
      <c r="B2187" s="368"/>
      <c r="C2187" s="369"/>
      <c r="D2187" s="368"/>
      <c r="E2187"/>
    </row>
    <row r="2188" spans="1:5" ht="14.25">
      <c r="A2188" s="367"/>
      <c r="B2188" s="368"/>
      <c r="C2188" s="369"/>
      <c r="D2188" s="368"/>
      <c r="E2188"/>
    </row>
    <row r="2189" spans="1:5" ht="14.25">
      <c r="A2189" s="367"/>
      <c r="B2189" s="368"/>
      <c r="C2189" s="369"/>
      <c r="D2189" s="368"/>
      <c r="E2189"/>
    </row>
    <row r="2190" spans="1:5" ht="14.25">
      <c r="A2190" s="367"/>
      <c r="B2190" s="368"/>
      <c r="C2190" s="369"/>
      <c r="D2190" s="368"/>
      <c r="E2190"/>
    </row>
    <row r="2191" spans="1:5" ht="14.25">
      <c r="A2191" s="367"/>
      <c r="B2191" s="368"/>
      <c r="C2191" s="369"/>
      <c r="D2191" s="368"/>
      <c r="E2191"/>
    </row>
    <row r="2192" spans="1:5" ht="14.25">
      <c r="A2192" s="367"/>
      <c r="B2192" s="368"/>
      <c r="C2192" s="369"/>
      <c r="D2192" s="368"/>
      <c r="E2192"/>
    </row>
    <row r="2193" spans="1:5" ht="14.25">
      <c r="A2193" s="367"/>
      <c r="B2193" s="368"/>
      <c r="C2193" s="369"/>
      <c r="D2193" s="368"/>
      <c r="E2193"/>
    </row>
    <row r="2194" spans="1:5" ht="14.25">
      <c r="A2194" s="367"/>
      <c r="B2194" s="368"/>
      <c r="C2194" s="369"/>
      <c r="D2194" s="368"/>
      <c r="E2194"/>
    </row>
    <row r="2195" spans="1:5" ht="14.25">
      <c r="A2195" s="367"/>
      <c r="B2195" s="368"/>
      <c r="C2195" s="369"/>
      <c r="D2195" s="368"/>
      <c r="E2195"/>
    </row>
    <row r="2196" spans="1:5" ht="14.25">
      <c r="A2196" s="367"/>
      <c r="B2196" s="368"/>
      <c r="C2196" s="369"/>
      <c r="D2196" s="368"/>
      <c r="E2196"/>
    </row>
    <row r="2197" spans="1:5" ht="14.25">
      <c r="A2197" s="367"/>
      <c r="B2197" s="368"/>
      <c r="C2197" s="369"/>
      <c r="D2197" s="368"/>
      <c r="E2197"/>
    </row>
    <row r="2198" spans="1:5" ht="14.25">
      <c r="A2198" s="367"/>
      <c r="B2198" s="368"/>
      <c r="C2198" s="369"/>
      <c r="D2198" s="368"/>
      <c r="E2198"/>
    </row>
    <row r="2199" spans="1:5" ht="14.25">
      <c r="A2199" s="367"/>
      <c r="B2199" s="368"/>
      <c r="C2199" s="369"/>
      <c r="D2199" s="368"/>
      <c r="E2199"/>
    </row>
    <row r="2200" spans="1:5" ht="14.25">
      <c r="A2200" s="367"/>
      <c r="B2200" s="368"/>
      <c r="C2200" s="369"/>
      <c r="D2200" s="368"/>
      <c r="E2200"/>
    </row>
    <row r="2201" spans="1:5" ht="14.25">
      <c r="A2201" s="367"/>
      <c r="B2201" s="368"/>
      <c r="C2201" s="369"/>
      <c r="D2201" s="368"/>
      <c r="E2201"/>
    </row>
    <row r="2202" spans="1:5" ht="14.25">
      <c r="A2202" s="367"/>
      <c r="B2202" s="368"/>
      <c r="C2202" s="369"/>
      <c r="D2202" s="368"/>
      <c r="E2202"/>
    </row>
    <row r="2203" spans="1:5" ht="14.25">
      <c r="A2203" s="367"/>
      <c r="B2203" s="368"/>
      <c r="C2203" s="369"/>
      <c r="D2203" s="368"/>
      <c r="E2203"/>
    </row>
    <row r="2204" spans="1:5" ht="14.25">
      <c r="A2204" s="367"/>
      <c r="B2204" s="368"/>
      <c r="C2204" s="369"/>
      <c r="D2204" s="368"/>
      <c r="E2204"/>
    </row>
    <row r="2205" spans="1:5" ht="14.25">
      <c r="A2205" s="367"/>
      <c r="B2205" s="368"/>
      <c r="C2205" s="369"/>
      <c r="D2205" s="368"/>
      <c r="E2205"/>
    </row>
    <row r="2206" spans="1:5" ht="14.25">
      <c r="A2206" s="367"/>
      <c r="B2206" s="368"/>
      <c r="C2206" s="369"/>
      <c r="D2206" s="368"/>
      <c r="E2206"/>
    </row>
    <row r="2207" spans="1:5" ht="14.25">
      <c r="A2207" s="367"/>
      <c r="B2207" s="368"/>
      <c r="C2207" s="369"/>
      <c r="D2207" s="368"/>
      <c r="E2207"/>
    </row>
    <row r="2208" spans="1:5" ht="14.25">
      <c r="A2208" s="367"/>
      <c r="B2208" s="368"/>
      <c r="C2208" s="369"/>
      <c r="D2208" s="368"/>
      <c r="E2208"/>
    </row>
    <row r="2209" spans="1:5" ht="14.25">
      <c r="A2209" s="367"/>
      <c r="B2209" s="368"/>
      <c r="C2209" s="369"/>
      <c r="D2209" s="368"/>
      <c r="E2209"/>
    </row>
    <row r="2210" spans="1:5" ht="14.25">
      <c r="A2210" s="367"/>
      <c r="B2210" s="368"/>
      <c r="C2210" s="369"/>
      <c r="D2210" s="368"/>
      <c r="E2210"/>
    </row>
    <row r="2211" spans="1:5" ht="14.25">
      <c r="A2211" s="367"/>
      <c r="B2211" s="368"/>
      <c r="C2211" s="369"/>
      <c r="D2211" s="368"/>
      <c r="E2211"/>
    </row>
    <row r="2212" spans="1:5" ht="14.25">
      <c r="A2212" s="367"/>
      <c r="B2212" s="368"/>
      <c r="C2212" s="369"/>
      <c r="D2212" s="368"/>
      <c r="E2212"/>
    </row>
    <row r="2213" spans="1:5" ht="14.25">
      <c r="A2213" s="367"/>
      <c r="B2213" s="368"/>
      <c r="C2213" s="369"/>
      <c r="D2213" s="368"/>
      <c r="E2213"/>
    </row>
    <row r="2214" spans="1:5" ht="14.25">
      <c r="A2214" s="367"/>
      <c r="B2214" s="368"/>
      <c r="C2214" s="369"/>
      <c r="D2214" s="368"/>
      <c r="E2214"/>
    </row>
    <row r="2215" spans="1:5" ht="14.25">
      <c r="A2215" s="367"/>
      <c r="B2215" s="368"/>
      <c r="C2215" s="369"/>
      <c r="D2215" s="368"/>
      <c r="E2215"/>
    </row>
    <row r="2216" spans="1:5" ht="14.25">
      <c r="A2216" s="367"/>
      <c r="B2216" s="368"/>
      <c r="C2216" s="369"/>
      <c r="D2216" s="368"/>
      <c r="E2216"/>
    </row>
    <row r="2217" spans="1:5" ht="14.25">
      <c r="A2217" s="367"/>
      <c r="B2217" s="368"/>
      <c r="C2217" s="369"/>
      <c r="D2217" s="368"/>
      <c r="E2217"/>
    </row>
    <row r="2218" spans="1:5" ht="14.25">
      <c r="A2218" s="367"/>
      <c r="B2218" s="368"/>
      <c r="C2218" s="369"/>
      <c r="D2218" s="368"/>
      <c r="E2218"/>
    </row>
    <row r="2219" spans="1:5" ht="14.25">
      <c r="A2219" s="367"/>
      <c r="B2219" s="368"/>
      <c r="C2219" s="369"/>
      <c r="D2219" s="368"/>
      <c r="E2219"/>
    </row>
    <row r="2220" spans="1:5" ht="14.25">
      <c r="A2220" s="367"/>
      <c r="B2220" s="368"/>
      <c r="C2220" s="369"/>
      <c r="D2220" s="368"/>
      <c r="E2220"/>
    </row>
    <row r="2221" spans="1:5" ht="14.25">
      <c r="A2221" s="367"/>
      <c r="B2221" s="368"/>
      <c r="C2221" s="369"/>
      <c r="D2221" s="368"/>
      <c r="E2221"/>
    </row>
    <row r="2222" spans="1:5" ht="14.25">
      <c r="A2222" s="367"/>
      <c r="B2222" s="368"/>
      <c r="C2222" s="369"/>
      <c r="D2222" s="368"/>
      <c r="E2222"/>
    </row>
    <row r="2223" spans="1:5" ht="14.25">
      <c r="A2223" s="367"/>
      <c r="B2223" s="368"/>
      <c r="C2223" s="369"/>
      <c r="D2223" s="368"/>
      <c r="E2223"/>
    </row>
    <row r="2224" spans="1:5" ht="14.25">
      <c r="A2224" s="367"/>
      <c r="B2224" s="368"/>
      <c r="C2224" s="369"/>
      <c r="D2224" s="368"/>
      <c r="E2224"/>
    </row>
    <row r="2225" spans="1:5" ht="14.25">
      <c r="A2225" s="367"/>
      <c r="B2225" s="368"/>
      <c r="C2225" s="369"/>
      <c r="D2225" s="368"/>
      <c r="E2225"/>
    </row>
    <row r="2226" spans="1:5" ht="14.25">
      <c r="A2226" s="367"/>
      <c r="B2226" s="368"/>
      <c r="C2226" s="369"/>
      <c r="D2226" s="368"/>
      <c r="E2226"/>
    </row>
    <row r="2227" spans="1:5" ht="14.25">
      <c r="A2227" s="367"/>
      <c r="B2227" s="368"/>
      <c r="C2227" s="369"/>
      <c r="D2227" s="368"/>
      <c r="E2227"/>
    </row>
    <row r="2228" spans="1:5" ht="14.25">
      <c r="A2228" s="367"/>
      <c r="B2228" s="368"/>
      <c r="C2228" s="369"/>
      <c r="D2228" s="368"/>
      <c r="E2228"/>
    </row>
    <row r="2229" spans="1:5" ht="14.25">
      <c r="A2229" s="367"/>
      <c r="B2229" s="368"/>
      <c r="C2229" s="369"/>
      <c r="D2229" s="368"/>
      <c r="E2229"/>
    </row>
    <row r="2230" spans="1:5" ht="14.25">
      <c r="A2230" s="367"/>
      <c r="B2230" s="368"/>
      <c r="C2230" s="369"/>
      <c r="D2230" s="368"/>
      <c r="E2230"/>
    </row>
    <row r="2231" spans="1:5" ht="14.25">
      <c r="A2231" s="367"/>
      <c r="B2231" s="368"/>
      <c r="C2231" s="369"/>
      <c r="D2231" s="368"/>
      <c r="E2231"/>
    </row>
    <row r="2232" spans="1:5" ht="14.25">
      <c r="A2232" s="367"/>
      <c r="B2232" s="368"/>
      <c r="C2232" s="369"/>
      <c r="D2232" s="368"/>
      <c r="E2232"/>
    </row>
    <row r="2233" spans="1:5" ht="14.25">
      <c r="A2233" s="367"/>
      <c r="B2233" s="368"/>
      <c r="C2233" s="369"/>
      <c r="D2233" s="368"/>
      <c r="E2233"/>
    </row>
    <row r="2234" spans="1:5" ht="14.25">
      <c r="A2234" s="367"/>
      <c r="B2234" s="368"/>
      <c r="C2234" s="369"/>
      <c r="D2234" s="368"/>
      <c r="E2234"/>
    </row>
    <row r="2235" spans="1:5" ht="14.25">
      <c r="A2235" s="367"/>
      <c r="B2235" s="368"/>
      <c r="C2235" s="369"/>
      <c r="D2235" s="368"/>
      <c r="E2235"/>
    </row>
    <row r="2236" spans="1:5" ht="14.25">
      <c r="A2236" s="367"/>
      <c r="B2236" s="368"/>
      <c r="C2236" s="369"/>
      <c r="D2236" s="368"/>
      <c r="E2236"/>
    </row>
    <row r="2237" spans="1:5" ht="14.25">
      <c r="A2237" s="367"/>
      <c r="B2237" s="368"/>
      <c r="C2237" s="369"/>
      <c r="D2237" s="368"/>
      <c r="E2237"/>
    </row>
    <row r="2238" spans="1:5" ht="14.25">
      <c r="A2238" s="367"/>
      <c r="B2238" s="368"/>
      <c r="C2238" s="369"/>
      <c r="D2238" s="368"/>
      <c r="E2238"/>
    </row>
    <row r="2239" spans="1:5" ht="14.25">
      <c r="A2239" s="367"/>
      <c r="B2239" s="368"/>
      <c r="C2239" s="369"/>
      <c r="D2239" s="368"/>
      <c r="E2239"/>
    </row>
    <row r="2240" spans="1:5" ht="14.25">
      <c r="A2240" s="367"/>
      <c r="B2240" s="368"/>
      <c r="C2240" s="369"/>
      <c r="D2240" s="368"/>
      <c r="E2240"/>
    </row>
    <row r="2241" spans="1:5" ht="14.25">
      <c r="A2241" s="367"/>
      <c r="B2241" s="368"/>
      <c r="C2241" s="369"/>
      <c r="D2241" s="368"/>
      <c r="E2241"/>
    </row>
    <row r="2242" spans="1:5" ht="14.25">
      <c r="A2242" s="367"/>
      <c r="B2242" s="368"/>
      <c r="C2242" s="369"/>
      <c r="D2242" s="368"/>
      <c r="E2242"/>
    </row>
    <row r="2243" spans="1:5" ht="14.25">
      <c r="A2243" s="367"/>
      <c r="B2243" s="368"/>
      <c r="C2243" s="369"/>
      <c r="D2243" s="368"/>
      <c r="E2243"/>
    </row>
    <row r="2244" spans="1:5" ht="14.25">
      <c r="A2244" s="367"/>
      <c r="B2244" s="368"/>
      <c r="C2244" s="369"/>
      <c r="D2244" s="368"/>
      <c r="E2244"/>
    </row>
    <row r="2245" spans="1:5" ht="14.25">
      <c r="A2245" s="367"/>
      <c r="B2245" s="368"/>
      <c r="C2245" s="369"/>
      <c r="D2245" s="368"/>
      <c r="E2245"/>
    </row>
    <row r="2246" spans="1:5" ht="14.25">
      <c r="A2246" s="367"/>
      <c r="B2246" s="368"/>
      <c r="C2246" s="369"/>
      <c r="D2246" s="368"/>
      <c r="E2246"/>
    </row>
    <row r="2247" spans="1:5" ht="14.25">
      <c r="A2247" s="367"/>
      <c r="B2247" s="368"/>
      <c r="C2247" s="369"/>
      <c r="D2247" s="368"/>
      <c r="E2247"/>
    </row>
    <row r="2248" spans="1:5" ht="14.25">
      <c r="A2248" s="367"/>
      <c r="B2248" s="368"/>
      <c r="C2248" s="369"/>
      <c r="D2248" s="368"/>
      <c r="E2248"/>
    </row>
    <row r="2249" spans="1:5" ht="14.25">
      <c r="A2249" s="367"/>
      <c r="B2249" s="368"/>
      <c r="C2249" s="369"/>
      <c r="D2249" s="368"/>
      <c r="E2249"/>
    </row>
    <row r="2250" spans="1:5" ht="14.25">
      <c r="A2250" s="367"/>
      <c r="B2250" s="368"/>
      <c r="C2250" s="369"/>
      <c r="D2250" s="368"/>
      <c r="E2250"/>
    </row>
    <row r="2251" spans="1:5" ht="14.25">
      <c r="A2251" s="367"/>
      <c r="B2251" s="368"/>
      <c r="C2251" s="369"/>
      <c r="D2251" s="368"/>
      <c r="E2251"/>
    </row>
    <row r="2252" spans="1:5" ht="14.25">
      <c r="A2252" s="367"/>
      <c r="B2252" s="368"/>
      <c r="C2252" s="369"/>
      <c r="D2252" s="368"/>
      <c r="E2252"/>
    </row>
    <row r="2253" spans="1:5" ht="14.25">
      <c r="A2253" s="367"/>
      <c r="B2253" s="368"/>
      <c r="C2253" s="369"/>
      <c r="D2253" s="368"/>
      <c r="E2253"/>
    </row>
    <row r="2254" spans="1:5" ht="14.25">
      <c r="A2254" s="367"/>
      <c r="B2254" s="368"/>
      <c r="C2254" s="369"/>
      <c r="D2254" s="368"/>
      <c r="E2254"/>
    </row>
    <row r="2255" spans="1:5" ht="14.25">
      <c r="A2255" s="367"/>
      <c r="B2255" s="368"/>
      <c r="C2255" s="369"/>
      <c r="D2255" s="368"/>
      <c r="E2255"/>
    </row>
    <row r="2256" spans="1:5" ht="14.25">
      <c r="A2256" s="367"/>
      <c r="B2256" s="368"/>
      <c r="C2256" s="369"/>
      <c r="D2256" s="368"/>
      <c r="E2256"/>
    </row>
    <row r="2257" spans="1:5" ht="14.25">
      <c r="A2257" s="367"/>
      <c r="B2257" s="368"/>
      <c r="C2257" s="369"/>
      <c r="D2257" s="368"/>
      <c r="E2257"/>
    </row>
    <row r="2258" spans="1:5" ht="14.25">
      <c r="A2258" s="367"/>
      <c r="B2258" s="368"/>
      <c r="C2258" s="369"/>
      <c r="D2258" s="368"/>
      <c r="E2258"/>
    </row>
    <row r="2259" spans="1:5" ht="14.25">
      <c r="A2259" s="367"/>
      <c r="B2259" s="368"/>
      <c r="C2259" s="369"/>
      <c r="D2259" s="368"/>
      <c r="E2259"/>
    </row>
    <row r="2260" spans="1:5" ht="14.25">
      <c r="A2260" s="367"/>
      <c r="B2260" s="368"/>
      <c r="C2260" s="369"/>
      <c r="D2260" s="368"/>
      <c r="E2260"/>
    </row>
    <row r="2261" spans="1:5" ht="14.25">
      <c r="A2261" s="367"/>
      <c r="B2261" s="368"/>
      <c r="C2261" s="369"/>
      <c r="D2261" s="368"/>
      <c r="E2261"/>
    </row>
    <row r="2262" spans="1:5" ht="14.25">
      <c r="A2262" s="367"/>
      <c r="B2262" s="368"/>
      <c r="C2262" s="369"/>
      <c r="D2262" s="368"/>
      <c r="E2262"/>
    </row>
    <row r="2263" spans="1:5" ht="14.25">
      <c r="A2263" s="367"/>
      <c r="B2263" s="368"/>
      <c r="C2263" s="369"/>
      <c r="D2263" s="368"/>
      <c r="E2263"/>
    </row>
    <row r="2264" spans="1:5" ht="14.25">
      <c r="A2264" s="367"/>
      <c r="B2264" s="368"/>
      <c r="C2264" s="369"/>
      <c r="D2264" s="368"/>
      <c r="E2264"/>
    </row>
    <row r="2265" spans="1:5" ht="14.25">
      <c r="A2265" s="367"/>
      <c r="B2265" s="368"/>
      <c r="C2265" s="369"/>
      <c r="D2265" s="368"/>
      <c r="E2265"/>
    </row>
    <row r="2266" spans="1:5" ht="14.25">
      <c r="A2266" s="367"/>
      <c r="B2266" s="368"/>
      <c r="C2266" s="369"/>
      <c r="D2266" s="368"/>
      <c r="E2266"/>
    </row>
    <row r="2267" spans="1:5" ht="14.25">
      <c r="A2267" s="367"/>
      <c r="B2267" s="368"/>
      <c r="C2267" s="369"/>
      <c r="D2267" s="368"/>
      <c r="E2267"/>
    </row>
    <row r="2268" spans="1:5" ht="14.25">
      <c r="A2268" s="367"/>
      <c r="B2268" s="368"/>
      <c r="C2268" s="369"/>
      <c r="D2268" s="368"/>
      <c r="E2268"/>
    </row>
    <row r="2269" spans="1:5" ht="14.25">
      <c r="A2269" s="367"/>
      <c r="B2269" s="368"/>
      <c r="C2269" s="369"/>
      <c r="D2269" s="368"/>
      <c r="E2269"/>
    </row>
    <row r="2270" spans="1:5" ht="14.25">
      <c r="A2270" s="367"/>
      <c r="B2270" s="368"/>
      <c r="C2270" s="369"/>
      <c r="D2270" s="368"/>
      <c r="E2270"/>
    </row>
    <row r="2271" spans="1:5" ht="14.25">
      <c r="A2271" s="367"/>
      <c r="B2271" s="368"/>
      <c r="C2271" s="369"/>
      <c r="D2271" s="368"/>
      <c r="E2271"/>
    </row>
    <row r="2272" spans="1:5" ht="14.25">
      <c r="A2272" s="367"/>
      <c r="B2272" s="368"/>
      <c r="C2272" s="369"/>
      <c r="D2272" s="368"/>
      <c r="E2272"/>
    </row>
    <row r="2273" spans="1:5" ht="14.25">
      <c r="A2273" s="367"/>
      <c r="B2273" s="368"/>
      <c r="C2273" s="369"/>
      <c r="D2273" s="368"/>
      <c r="E2273"/>
    </row>
    <row r="2274" spans="1:5" ht="14.25">
      <c r="A2274" s="367"/>
      <c r="B2274" s="368"/>
      <c r="C2274" s="369"/>
      <c r="D2274" s="368"/>
      <c r="E2274"/>
    </row>
    <row r="2275" spans="1:5" ht="14.25">
      <c r="A2275" s="367"/>
      <c r="B2275" s="368"/>
      <c r="C2275" s="369"/>
      <c r="D2275" s="368"/>
      <c r="E2275"/>
    </row>
    <row r="2276" spans="1:5" ht="14.25">
      <c r="A2276" s="367"/>
      <c r="B2276" s="368"/>
      <c r="C2276" s="369"/>
      <c r="D2276" s="368"/>
      <c r="E2276"/>
    </row>
    <row r="2277" spans="1:5" ht="14.25">
      <c r="A2277" s="367"/>
      <c r="B2277" s="368"/>
      <c r="C2277" s="369"/>
      <c r="D2277" s="368"/>
      <c r="E2277"/>
    </row>
    <row r="2278" spans="1:5" ht="14.25">
      <c r="A2278" s="367"/>
      <c r="B2278" s="368"/>
      <c r="C2278" s="369"/>
      <c r="D2278" s="368"/>
      <c r="E2278"/>
    </row>
    <row r="2279" spans="1:5" ht="14.25">
      <c r="A2279" s="367"/>
      <c r="B2279" s="368"/>
      <c r="C2279" s="369"/>
      <c r="D2279" s="368"/>
      <c r="E2279"/>
    </row>
    <row r="2280" spans="1:5" ht="14.25">
      <c r="A2280" s="367"/>
      <c r="B2280" s="368"/>
      <c r="C2280" s="369"/>
      <c r="D2280" s="368"/>
      <c r="E2280"/>
    </row>
    <row r="2281" spans="1:5" ht="14.25">
      <c r="A2281" s="367"/>
      <c r="B2281" s="368"/>
      <c r="C2281" s="369"/>
      <c r="D2281" s="368"/>
      <c r="E2281"/>
    </row>
    <row r="2282" spans="1:5" ht="14.25">
      <c r="A2282" s="367"/>
      <c r="B2282" s="368"/>
      <c r="C2282" s="369"/>
      <c r="D2282" s="368"/>
      <c r="E2282"/>
    </row>
    <row r="2283" spans="1:5" ht="14.25">
      <c r="A2283" s="367"/>
      <c r="B2283" s="368"/>
      <c r="C2283" s="369"/>
      <c r="D2283" s="368"/>
      <c r="E2283"/>
    </row>
    <row r="2284" spans="1:5" ht="14.25">
      <c r="A2284" s="367"/>
      <c r="B2284" s="368"/>
      <c r="C2284" s="369"/>
      <c r="D2284" s="368"/>
      <c r="E2284"/>
    </row>
    <row r="2285" spans="1:5" ht="14.25">
      <c r="A2285" s="367"/>
      <c r="B2285" s="368"/>
      <c r="C2285" s="369"/>
      <c r="D2285" s="368"/>
      <c r="E2285"/>
    </row>
    <row r="2286" spans="1:5" ht="14.25">
      <c r="A2286" s="367"/>
      <c r="B2286" s="368"/>
      <c r="C2286" s="369"/>
      <c r="D2286" s="368"/>
      <c r="E2286"/>
    </row>
    <row r="2287" spans="1:5" ht="14.25">
      <c r="A2287" s="367"/>
      <c r="B2287" s="368"/>
      <c r="C2287" s="369"/>
      <c r="D2287" s="368"/>
      <c r="E2287"/>
    </row>
    <row r="2288" spans="1:5" ht="14.25">
      <c r="A2288" s="367"/>
      <c r="B2288" s="368"/>
      <c r="C2288" s="369"/>
      <c r="D2288" s="368"/>
      <c r="E2288"/>
    </row>
    <row r="2289" spans="1:5" ht="14.25">
      <c r="A2289" s="367"/>
      <c r="B2289" s="368"/>
      <c r="C2289" s="369"/>
      <c r="D2289" s="368"/>
      <c r="E2289"/>
    </row>
    <row r="2290" spans="1:5" ht="14.25">
      <c r="A2290" s="367"/>
      <c r="B2290" s="368"/>
      <c r="C2290" s="369"/>
      <c r="D2290" s="368"/>
      <c r="E2290"/>
    </row>
    <row r="2291" spans="1:5" ht="14.25">
      <c r="A2291" s="367"/>
      <c r="B2291" s="368"/>
      <c r="C2291" s="369"/>
      <c r="D2291" s="368"/>
      <c r="E2291"/>
    </row>
    <row r="2292" spans="1:5" ht="14.25">
      <c r="A2292" s="367"/>
      <c r="B2292" s="368"/>
      <c r="C2292" s="369"/>
      <c r="D2292" s="368"/>
      <c r="E2292"/>
    </row>
    <row r="2293" spans="1:5" ht="14.25">
      <c r="A2293" s="367"/>
      <c r="B2293" s="368"/>
      <c r="C2293" s="369"/>
      <c r="D2293" s="368"/>
      <c r="E2293"/>
    </row>
    <row r="2294" spans="1:5" ht="14.25">
      <c r="A2294" s="367"/>
      <c r="B2294" s="368"/>
      <c r="C2294" s="369"/>
      <c r="D2294" s="368"/>
      <c r="E2294"/>
    </row>
    <row r="2295" spans="1:5" ht="14.25">
      <c r="A2295" s="367"/>
      <c r="B2295" s="368"/>
      <c r="C2295" s="369"/>
      <c r="D2295" s="368"/>
      <c r="E2295"/>
    </row>
    <row r="2296" spans="1:5" ht="14.25">
      <c r="A2296" s="367"/>
      <c r="B2296" s="368"/>
      <c r="C2296" s="369"/>
      <c r="D2296" s="368"/>
      <c r="E2296"/>
    </row>
    <row r="2297" spans="1:5" ht="14.25">
      <c r="A2297" s="367"/>
      <c r="B2297" s="368"/>
      <c r="C2297" s="369"/>
      <c r="D2297" s="368"/>
      <c r="E2297"/>
    </row>
    <row r="2298" spans="1:5" ht="14.25">
      <c r="A2298" s="367"/>
      <c r="B2298" s="368"/>
      <c r="C2298" s="369"/>
      <c r="D2298" s="368"/>
      <c r="E2298"/>
    </row>
    <row r="2299" spans="1:5" ht="14.25">
      <c r="A2299" s="367"/>
      <c r="B2299" s="368"/>
      <c r="C2299" s="369"/>
      <c r="D2299" s="368"/>
      <c r="E2299"/>
    </row>
    <row r="2300" spans="1:5" ht="14.25">
      <c r="A2300" s="367"/>
      <c r="B2300" s="368"/>
      <c r="C2300" s="369"/>
      <c r="D2300" s="368"/>
      <c r="E2300"/>
    </row>
    <row r="2301" spans="1:5" ht="14.25">
      <c r="A2301" s="367"/>
      <c r="B2301" s="368"/>
      <c r="C2301" s="369"/>
      <c r="D2301" s="368"/>
      <c r="E2301"/>
    </row>
    <row r="2302" spans="1:5" ht="14.25">
      <c r="A2302" s="367"/>
      <c r="B2302" s="368"/>
      <c r="C2302" s="369"/>
      <c r="D2302" s="368"/>
      <c r="E2302"/>
    </row>
    <row r="2303" spans="1:5" ht="14.25">
      <c r="A2303" s="367"/>
      <c r="B2303" s="368"/>
      <c r="C2303" s="369"/>
      <c r="D2303" s="368"/>
      <c r="E2303"/>
    </row>
    <row r="2304" spans="1:5" ht="14.25">
      <c r="A2304" s="367"/>
      <c r="B2304" s="368"/>
      <c r="C2304" s="369"/>
      <c r="D2304" s="368"/>
      <c r="E2304"/>
    </row>
    <row r="2305" spans="1:5" ht="14.25">
      <c r="A2305" s="367"/>
      <c r="B2305" s="368"/>
      <c r="C2305" s="369"/>
      <c r="D2305" s="368"/>
      <c r="E2305"/>
    </row>
    <row r="2306" spans="1:5" ht="14.25">
      <c r="A2306" s="367"/>
      <c r="B2306" s="368"/>
      <c r="C2306" s="369"/>
      <c r="D2306" s="368"/>
      <c r="E2306"/>
    </row>
    <row r="2307" spans="1:5" ht="14.25">
      <c r="A2307" s="367"/>
      <c r="B2307" s="368"/>
      <c r="C2307" s="369"/>
      <c r="D2307" s="368"/>
      <c r="E2307"/>
    </row>
    <row r="2308" spans="1:5" ht="14.25">
      <c r="A2308" s="367"/>
      <c r="B2308" s="368"/>
      <c r="C2308" s="369"/>
      <c r="D2308" s="368"/>
      <c r="E2308"/>
    </row>
    <row r="2309" spans="1:5" ht="14.25">
      <c r="A2309" s="367"/>
      <c r="B2309" s="368"/>
      <c r="C2309" s="369"/>
      <c r="D2309" s="368"/>
      <c r="E2309"/>
    </row>
    <row r="2310" spans="1:5" ht="14.25">
      <c r="A2310" s="367"/>
      <c r="B2310" s="368"/>
      <c r="C2310" s="369"/>
      <c r="D2310" s="368"/>
      <c r="E2310"/>
    </row>
    <row r="2311" spans="1:5" ht="14.25">
      <c r="A2311" s="367"/>
      <c r="B2311" s="368"/>
      <c r="C2311" s="369"/>
      <c r="D2311" s="368"/>
      <c r="E2311"/>
    </row>
    <row r="2312" spans="1:5" ht="14.25">
      <c r="A2312" s="367"/>
      <c r="B2312" s="368"/>
      <c r="C2312" s="369"/>
      <c r="D2312" s="368"/>
      <c r="E2312"/>
    </row>
    <row r="2313" spans="1:5" ht="14.25">
      <c r="A2313" s="367"/>
      <c r="B2313" s="368"/>
      <c r="C2313" s="369"/>
      <c r="D2313" s="368"/>
      <c r="E2313"/>
    </row>
    <row r="2314" spans="1:5" ht="14.25">
      <c r="A2314" s="367"/>
      <c r="B2314" s="368"/>
      <c r="C2314" s="369"/>
      <c r="D2314" s="368"/>
      <c r="E2314"/>
    </row>
    <row r="2315" spans="1:5" ht="14.25">
      <c r="A2315" s="367"/>
      <c r="B2315" s="368"/>
      <c r="C2315" s="369"/>
      <c r="D2315" s="368"/>
      <c r="E2315"/>
    </row>
    <row r="2316" spans="1:5" ht="14.25">
      <c r="A2316" s="367"/>
      <c r="B2316" s="368"/>
      <c r="C2316" s="369"/>
      <c r="D2316" s="368"/>
      <c r="E2316"/>
    </row>
    <row r="2317" spans="1:5" ht="14.25">
      <c r="A2317" s="367"/>
      <c r="B2317" s="368"/>
      <c r="C2317" s="369"/>
      <c r="D2317" s="368"/>
      <c r="E2317"/>
    </row>
    <row r="2318" spans="1:5" ht="14.25">
      <c r="A2318" s="367"/>
      <c r="B2318" s="368"/>
      <c r="C2318" s="369"/>
      <c r="D2318" s="368"/>
      <c r="E2318"/>
    </row>
    <row r="2319" spans="1:5" ht="14.25">
      <c r="A2319" s="367"/>
      <c r="B2319" s="368"/>
      <c r="C2319" s="369"/>
      <c r="D2319" s="368"/>
      <c r="E2319"/>
    </row>
    <row r="2320" spans="1:5" ht="14.25">
      <c r="A2320" s="367"/>
      <c r="B2320" s="368"/>
      <c r="C2320" s="369"/>
      <c r="D2320" s="368"/>
      <c r="E2320"/>
    </row>
    <row r="2321" spans="1:5" ht="14.25">
      <c r="A2321" s="367"/>
      <c r="B2321" s="368"/>
      <c r="C2321" s="369"/>
      <c r="D2321" s="368"/>
      <c r="E2321"/>
    </row>
    <row r="2322" spans="1:5" ht="14.25">
      <c r="A2322" s="367"/>
      <c r="B2322" s="368"/>
      <c r="C2322" s="369"/>
      <c r="D2322" s="368"/>
      <c r="E2322"/>
    </row>
    <row r="2323" spans="1:5" ht="14.25">
      <c r="A2323" s="367"/>
      <c r="B2323" s="368"/>
      <c r="C2323" s="369"/>
      <c r="D2323" s="368"/>
      <c r="E2323"/>
    </row>
    <row r="2324" spans="1:5" ht="14.25">
      <c r="A2324" s="367"/>
      <c r="B2324" s="368"/>
      <c r="C2324" s="369"/>
      <c r="D2324" s="368"/>
      <c r="E2324"/>
    </row>
    <row r="2325" spans="1:5" ht="14.25">
      <c r="A2325" s="367"/>
      <c r="B2325" s="368"/>
      <c r="C2325" s="369"/>
      <c r="D2325" s="368"/>
      <c r="E2325"/>
    </row>
    <row r="2326" spans="1:5" ht="14.25">
      <c r="A2326" s="367"/>
      <c r="B2326" s="368"/>
      <c r="C2326" s="369"/>
      <c r="D2326" s="368"/>
      <c r="E2326"/>
    </row>
    <row r="2327" spans="1:5" ht="14.25">
      <c r="A2327" s="367"/>
      <c r="B2327" s="368"/>
      <c r="C2327" s="369"/>
      <c r="D2327" s="368"/>
      <c r="E2327"/>
    </row>
    <row r="2328" spans="1:5" ht="14.25">
      <c r="A2328" s="367"/>
      <c r="B2328" s="368"/>
      <c r="C2328" s="369"/>
      <c r="D2328" s="368"/>
      <c r="E2328"/>
    </row>
    <row r="2329" spans="1:5" ht="14.25">
      <c r="A2329" s="367"/>
      <c r="B2329" s="368"/>
      <c r="C2329" s="369"/>
      <c r="D2329" s="368"/>
      <c r="E2329"/>
    </row>
    <row r="2330" spans="1:5" ht="14.25">
      <c r="A2330" s="367"/>
      <c r="B2330" s="368"/>
      <c r="C2330" s="369"/>
      <c r="D2330" s="368"/>
      <c r="E2330"/>
    </row>
    <row r="2331" spans="1:5" ht="14.25">
      <c r="A2331" s="367"/>
      <c r="B2331" s="368"/>
      <c r="C2331" s="369"/>
      <c r="D2331" s="368"/>
      <c r="E2331"/>
    </row>
    <row r="2332" spans="1:5" ht="14.25">
      <c r="A2332" s="367"/>
      <c r="B2332" s="368"/>
      <c r="C2332" s="369"/>
      <c r="D2332" s="368"/>
      <c r="E2332"/>
    </row>
    <row r="2333" spans="1:5" ht="14.25">
      <c r="A2333" s="367"/>
      <c r="B2333" s="368"/>
      <c r="C2333" s="369"/>
      <c r="D2333" s="368"/>
      <c r="E2333"/>
    </row>
    <row r="2334" spans="1:5" ht="14.25">
      <c r="A2334" s="367"/>
      <c r="B2334" s="368"/>
      <c r="C2334" s="369"/>
      <c r="D2334" s="368"/>
      <c r="E2334"/>
    </row>
    <row r="2335" spans="1:5" ht="14.25">
      <c r="A2335" s="367"/>
      <c r="B2335" s="368"/>
      <c r="C2335" s="369"/>
      <c r="D2335" s="368"/>
      <c r="E2335"/>
    </row>
    <row r="2336" spans="1:5" ht="14.25">
      <c r="A2336" s="367"/>
      <c r="B2336" s="368"/>
      <c r="C2336" s="369"/>
      <c r="D2336" s="368"/>
      <c r="E2336"/>
    </row>
    <row r="2337" spans="1:5" ht="14.25">
      <c r="A2337" s="367"/>
      <c r="B2337" s="368"/>
      <c r="C2337" s="369"/>
      <c r="D2337" s="368"/>
      <c r="E2337"/>
    </row>
    <row r="2338" spans="1:5" ht="14.25">
      <c r="A2338" s="367"/>
      <c r="B2338" s="368"/>
      <c r="C2338" s="369"/>
      <c r="D2338" s="368"/>
      <c r="E2338"/>
    </row>
    <row r="2339" spans="1:5" ht="14.25">
      <c r="A2339" s="367"/>
      <c r="B2339" s="368"/>
      <c r="C2339" s="369"/>
      <c r="D2339" s="368"/>
      <c r="E2339"/>
    </row>
    <row r="2340" spans="1:5" ht="14.25">
      <c r="A2340" s="367"/>
      <c r="B2340" s="368"/>
      <c r="C2340" s="369"/>
      <c r="D2340" s="368"/>
      <c r="E2340"/>
    </row>
    <row r="2341" spans="1:5" ht="14.25">
      <c r="A2341" s="367"/>
      <c r="B2341" s="368"/>
      <c r="C2341" s="369"/>
      <c r="D2341" s="368"/>
      <c r="E2341"/>
    </row>
    <row r="2342" spans="1:5" ht="14.25">
      <c r="A2342" s="367"/>
      <c r="B2342" s="368"/>
      <c r="C2342" s="369"/>
      <c r="D2342" s="368"/>
      <c r="E2342"/>
    </row>
    <row r="2343" spans="1:5" ht="14.25">
      <c r="A2343" s="367"/>
      <c r="B2343" s="368"/>
      <c r="C2343" s="369"/>
      <c r="D2343" s="368"/>
      <c r="E2343"/>
    </row>
    <row r="2344" spans="1:5" ht="14.25">
      <c r="A2344" s="367"/>
      <c r="B2344" s="368"/>
      <c r="C2344" s="369"/>
      <c r="D2344" s="368"/>
      <c r="E2344"/>
    </row>
    <row r="2345" spans="1:5" ht="14.25">
      <c r="A2345" s="367"/>
      <c r="B2345" s="368"/>
      <c r="C2345" s="369"/>
      <c r="D2345" s="368"/>
      <c r="E2345"/>
    </row>
    <row r="2346" spans="1:5" ht="14.25">
      <c r="A2346" s="367"/>
      <c r="B2346" s="368"/>
      <c r="C2346" s="369"/>
      <c r="D2346" s="368"/>
      <c r="E2346"/>
    </row>
    <row r="2347" spans="1:5" ht="14.25">
      <c r="A2347" s="367"/>
      <c r="B2347" s="368"/>
      <c r="C2347" s="369"/>
      <c r="D2347" s="368"/>
      <c r="E2347"/>
    </row>
    <row r="2348" spans="1:5" ht="14.25">
      <c r="A2348" s="367"/>
      <c r="B2348" s="368"/>
      <c r="C2348" s="369"/>
      <c r="D2348" s="368"/>
      <c r="E2348"/>
    </row>
    <row r="2349" spans="1:5" ht="14.25">
      <c r="A2349" s="367"/>
      <c r="B2349" s="368"/>
      <c r="C2349" s="369"/>
      <c r="D2349" s="368"/>
      <c r="E2349"/>
    </row>
    <row r="2350" spans="1:5" ht="14.25">
      <c r="A2350" s="367"/>
      <c r="B2350" s="368"/>
      <c r="C2350" s="369"/>
      <c r="D2350" s="368"/>
      <c r="E2350"/>
    </row>
    <row r="2351" spans="1:5" ht="14.25">
      <c r="A2351" s="367"/>
      <c r="B2351" s="368"/>
      <c r="C2351" s="369"/>
      <c r="D2351" s="368"/>
      <c r="E2351"/>
    </row>
    <row r="2352" spans="1:5" ht="14.25">
      <c r="A2352" s="367"/>
      <c r="B2352" s="368"/>
      <c r="C2352" s="369"/>
      <c r="D2352" s="368"/>
      <c r="E2352"/>
    </row>
    <row r="2353" spans="1:5" ht="14.25">
      <c r="A2353" s="367"/>
      <c r="B2353" s="368"/>
      <c r="C2353" s="369"/>
      <c r="D2353" s="368"/>
      <c r="E2353"/>
    </row>
    <row r="2354" spans="1:5" ht="14.25">
      <c r="A2354" s="367"/>
      <c r="B2354" s="368"/>
      <c r="C2354" s="369"/>
      <c r="D2354" s="368"/>
      <c r="E2354"/>
    </row>
    <row r="2355" spans="1:5" ht="14.25">
      <c r="A2355" s="367"/>
      <c r="B2355" s="368"/>
      <c r="C2355" s="369"/>
      <c r="D2355" s="368"/>
      <c r="E2355"/>
    </row>
    <row r="2356" spans="1:5" ht="14.25">
      <c r="A2356" s="367"/>
      <c r="B2356" s="368"/>
      <c r="C2356" s="369"/>
      <c r="D2356" s="368"/>
      <c r="E2356"/>
    </row>
    <row r="2357" spans="1:5" ht="14.25">
      <c r="A2357" s="367"/>
      <c r="B2357" s="368"/>
      <c r="C2357" s="369"/>
      <c r="D2357" s="368"/>
      <c r="E2357"/>
    </row>
    <row r="2358" spans="1:5" ht="14.25">
      <c r="A2358" s="367"/>
      <c r="B2358" s="368"/>
      <c r="C2358" s="369"/>
      <c r="D2358" s="368"/>
      <c r="E2358"/>
    </row>
    <row r="2359" spans="1:5" ht="14.25">
      <c r="A2359" s="367"/>
      <c r="B2359" s="368"/>
      <c r="C2359" s="369"/>
      <c r="D2359" s="368"/>
      <c r="E2359"/>
    </row>
    <row r="2360" spans="1:5" ht="14.25">
      <c r="A2360" s="367"/>
      <c r="B2360" s="368"/>
      <c r="C2360" s="369"/>
      <c r="D2360" s="368"/>
      <c r="E2360"/>
    </row>
    <row r="2361" spans="1:5" ht="14.25">
      <c r="A2361" s="367"/>
      <c r="B2361" s="368"/>
      <c r="C2361" s="369"/>
      <c r="D2361" s="368"/>
      <c r="E2361"/>
    </row>
    <row r="2362" spans="1:5" ht="14.25">
      <c r="A2362" s="367"/>
      <c r="B2362" s="368"/>
      <c r="C2362" s="369"/>
      <c r="D2362" s="368"/>
      <c r="E2362"/>
    </row>
    <row r="2363" spans="1:5" ht="14.25">
      <c r="A2363" s="367"/>
      <c r="B2363" s="368"/>
      <c r="C2363" s="369"/>
      <c r="D2363" s="368"/>
      <c r="E2363"/>
    </row>
    <row r="2364" spans="1:5" ht="14.25">
      <c r="A2364" s="367"/>
      <c r="B2364" s="368"/>
      <c r="C2364" s="369"/>
      <c r="D2364" s="368"/>
      <c r="E2364"/>
    </row>
    <row r="2365" spans="1:5" ht="14.25">
      <c r="A2365" s="367"/>
      <c r="B2365" s="368"/>
      <c r="C2365" s="369"/>
      <c r="D2365" s="368"/>
      <c r="E2365"/>
    </row>
    <row r="2366" spans="1:5" ht="14.25">
      <c r="A2366" s="367"/>
      <c r="B2366" s="368"/>
      <c r="C2366" s="369"/>
      <c r="D2366" s="368"/>
      <c r="E2366"/>
    </row>
    <row r="2367" spans="1:5" ht="14.25">
      <c r="A2367" s="367"/>
      <c r="B2367" s="368"/>
      <c r="C2367" s="369"/>
      <c r="D2367" s="368"/>
      <c r="E2367"/>
    </row>
    <row r="2368" spans="1:5" ht="14.25">
      <c r="A2368" s="367"/>
      <c r="B2368" s="368"/>
      <c r="C2368" s="369"/>
      <c r="D2368" s="368"/>
      <c r="E2368"/>
    </row>
    <row r="2369" spans="1:5" ht="14.25">
      <c r="A2369" s="367"/>
      <c r="B2369" s="368"/>
      <c r="C2369" s="369"/>
      <c r="D2369" s="368"/>
      <c r="E2369"/>
    </row>
    <row r="2370" spans="1:5" ht="14.25">
      <c r="A2370" s="367"/>
      <c r="B2370" s="368"/>
      <c r="C2370" s="369"/>
      <c r="D2370" s="368"/>
      <c r="E2370"/>
    </row>
    <row r="2371" spans="1:5" ht="14.25">
      <c r="A2371" s="367"/>
      <c r="B2371" s="368"/>
      <c r="C2371" s="369"/>
      <c r="D2371" s="368"/>
      <c r="E2371"/>
    </row>
    <row r="2372" spans="1:5" ht="14.25">
      <c r="A2372" s="367"/>
      <c r="B2372" s="368"/>
      <c r="C2372" s="369"/>
      <c r="D2372" s="368"/>
      <c r="E2372"/>
    </row>
    <row r="2373" spans="1:5" ht="14.25">
      <c r="A2373" s="367"/>
      <c r="B2373" s="368"/>
      <c r="C2373" s="369"/>
      <c r="D2373" s="368"/>
      <c r="E2373"/>
    </row>
    <row r="2374" spans="1:5" ht="14.25">
      <c r="A2374" s="367"/>
      <c r="B2374" s="368"/>
      <c r="C2374" s="369"/>
      <c r="D2374" s="368"/>
      <c r="E2374"/>
    </row>
    <row r="2375" spans="1:5" ht="14.25">
      <c r="A2375" s="367"/>
      <c r="B2375" s="368"/>
      <c r="C2375" s="369"/>
      <c r="D2375" s="368"/>
      <c r="E2375"/>
    </row>
    <row r="2376" spans="1:5" ht="14.25">
      <c r="A2376" s="367"/>
      <c r="B2376" s="368"/>
      <c r="C2376" s="369"/>
      <c r="D2376" s="368"/>
      <c r="E2376"/>
    </row>
    <row r="2377" spans="1:5" ht="14.25">
      <c r="A2377" s="367"/>
      <c r="B2377" s="368"/>
      <c r="C2377" s="369"/>
      <c r="D2377" s="368"/>
      <c r="E2377"/>
    </row>
    <row r="2378" spans="1:5" ht="14.25">
      <c r="A2378" s="367"/>
      <c r="B2378" s="368"/>
      <c r="C2378" s="369"/>
      <c r="D2378" s="368"/>
      <c r="E2378"/>
    </row>
    <row r="2379" spans="1:5" ht="14.25">
      <c r="A2379" s="367"/>
      <c r="B2379" s="368"/>
      <c r="C2379" s="369"/>
      <c r="D2379" s="368"/>
      <c r="E2379"/>
    </row>
    <row r="2380" spans="1:5" ht="14.25">
      <c r="A2380" s="367"/>
      <c r="B2380" s="368"/>
      <c r="C2380" s="369"/>
      <c r="D2380" s="368"/>
      <c r="E2380"/>
    </row>
    <row r="2381" spans="1:5" ht="14.25">
      <c r="A2381" s="367"/>
      <c r="B2381" s="368"/>
      <c r="C2381" s="369"/>
      <c r="D2381" s="368"/>
      <c r="E2381"/>
    </row>
    <row r="2382" spans="1:5" ht="14.25">
      <c r="A2382" s="367"/>
      <c r="B2382" s="368"/>
      <c r="C2382" s="369"/>
      <c r="D2382" s="368"/>
      <c r="E2382"/>
    </row>
    <row r="2383" spans="1:5" ht="14.25">
      <c r="A2383" s="367"/>
      <c r="B2383" s="368"/>
      <c r="C2383" s="369"/>
      <c r="D2383" s="368"/>
      <c r="E2383"/>
    </row>
    <row r="2384" spans="1:5" ht="14.25">
      <c r="A2384" s="367"/>
      <c r="B2384" s="368"/>
      <c r="C2384" s="369"/>
      <c r="D2384" s="368"/>
      <c r="E2384"/>
    </row>
    <row r="2385" spans="1:5" ht="14.25">
      <c r="A2385" s="367"/>
      <c r="B2385" s="368"/>
      <c r="C2385" s="369"/>
      <c r="D2385" s="368"/>
      <c r="E2385"/>
    </row>
    <row r="2386" spans="1:5" ht="14.25">
      <c r="A2386" s="367"/>
      <c r="B2386" s="368"/>
      <c r="C2386" s="369"/>
      <c r="D2386" s="368"/>
      <c r="E2386"/>
    </row>
    <row r="2387" spans="1:5" ht="14.25">
      <c r="A2387" s="367"/>
      <c r="B2387" s="368"/>
      <c r="C2387" s="369"/>
      <c r="D2387" s="368"/>
      <c r="E2387"/>
    </row>
    <row r="2388" spans="1:5" ht="14.25">
      <c r="A2388" s="367"/>
      <c r="B2388" s="368"/>
      <c r="C2388" s="369"/>
      <c r="D2388" s="368"/>
      <c r="E2388"/>
    </row>
    <row r="2389" spans="1:5" ht="14.25">
      <c r="A2389" s="367"/>
      <c r="B2389" s="368"/>
      <c r="C2389" s="369"/>
      <c r="D2389" s="368"/>
      <c r="E2389"/>
    </row>
    <row r="2390" spans="1:5" ht="14.25">
      <c r="A2390" s="367"/>
      <c r="B2390" s="368"/>
      <c r="C2390" s="369"/>
      <c r="D2390" s="368"/>
      <c r="E2390"/>
    </row>
    <row r="2391" spans="1:5" ht="14.25">
      <c r="A2391" s="367"/>
      <c r="B2391" s="368"/>
      <c r="C2391" s="369"/>
      <c r="D2391" s="368"/>
      <c r="E2391"/>
    </row>
    <row r="2392" spans="1:5" ht="14.25">
      <c r="A2392" s="367"/>
      <c r="B2392" s="368"/>
      <c r="C2392" s="369"/>
      <c r="D2392" s="368"/>
      <c r="E2392"/>
    </row>
    <row r="2393" spans="1:5" ht="14.25">
      <c r="A2393" s="367"/>
      <c r="B2393" s="368"/>
      <c r="C2393" s="369"/>
      <c r="D2393" s="368"/>
      <c r="E2393"/>
    </row>
    <row r="2394" spans="1:5" ht="14.25">
      <c r="A2394" s="367"/>
      <c r="B2394" s="368"/>
      <c r="C2394" s="369"/>
      <c r="D2394" s="368"/>
      <c r="E2394"/>
    </row>
    <row r="2395" spans="1:5" ht="14.25">
      <c r="A2395" s="367"/>
      <c r="B2395" s="368"/>
      <c r="C2395" s="369"/>
      <c r="D2395" s="368"/>
      <c r="E2395"/>
    </row>
    <row r="2396" spans="1:5" ht="14.25">
      <c r="A2396" s="367"/>
      <c r="B2396" s="368"/>
      <c r="C2396" s="369"/>
      <c r="D2396" s="368"/>
      <c r="E2396"/>
    </row>
    <row r="2397" spans="1:5" ht="14.25">
      <c r="A2397" s="367"/>
      <c r="B2397" s="368"/>
      <c r="C2397" s="369"/>
      <c r="D2397" s="368"/>
      <c r="E2397"/>
    </row>
    <row r="2398" spans="1:5" ht="14.25">
      <c r="A2398" s="367"/>
      <c r="B2398" s="368"/>
      <c r="C2398" s="369"/>
      <c r="D2398" s="368"/>
      <c r="E2398"/>
    </row>
    <row r="2399" spans="1:5" ht="14.25">
      <c r="A2399" s="367"/>
      <c r="B2399" s="368"/>
      <c r="C2399" s="369"/>
      <c r="D2399" s="368"/>
      <c r="E2399"/>
    </row>
    <row r="2400" spans="1:5" ht="14.25">
      <c r="A2400" s="367"/>
      <c r="B2400" s="368"/>
      <c r="C2400" s="369"/>
      <c r="D2400" s="368"/>
      <c r="E2400"/>
    </row>
    <row r="2401" spans="1:5" ht="14.25">
      <c r="A2401" s="367"/>
      <c r="B2401" s="368"/>
      <c r="C2401" s="369"/>
      <c r="D2401" s="368"/>
      <c r="E2401"/>
    </row>
    <row r="2402" spans="1:5" ht="14.25">
      <c r="A2402" s="367"/>
      <c r="B2402" s="368"/>
      <c r="C2402" s="369"/>
      <c r="D2402" s="368"/>
      <c r="E2402"/>
    </row>
    <row r="2403" spans="1:5" ht="14.25">
      <c r="A2403" s="367"/>
      <c r="B2403" s="368"/>
      <c r="C2403" s="369"/>
      <c r="D2403" s="368"/>
      <c r="E2403"/>
    </row>
    <row r="2404" spans="1:5" ht="14.25">
      <c r="A2404" s="367"/>
      <c r="B2404" s="368"/>
      <c r="C2404" s="369"/>
      <c r="D2404" s="368"/>
      <c r="E2404"/>
    </row>
    <row r="2405" spans="1:5" ht="14.25">
      <c r="A2405" s="367"/>
      <c r="B2405" s="368"/>
      <c r="C2405" s="369"/>
      <c r="D2405" s="368"/>
      <c r="E2405"/>
    </row>
    <row r="2406" spans="1:5" ht="14.25">
      <c r="A2406" s="367"/>
      <c r="B2406" s="368"/>
      <c r="C2406" s="369"/>
      <c r="D2406" s="368"/>
      <c r="E2406"/>
    </row>
    <row r="2407" spans="1:5" ht="14.25">
      <c r="A2407" s="367"/>
      <c r="B2407" s="368"/>
      <c r="C2407" s="369"/>
      <c r="D2407" s="368"/>
      <c r="E2407"/>
    </row>
    <row r="2408" spans="1:5" ht="14.25">
      <c r="A2408" s="367"/>
      <c r="B2408" s="368"/>
      <c r="C2408" s="369"/>
      <c r="D2408" s="368"/>
      <c r="E2408"/>
    </row>
    <row r="2409" spans="1:5" ht="14.25">
      <c r="A2409" s="367"/>
      <c r="B2409" s="368"/>
      <c r="C2409" s="369"/>
      <c r="D2409" s="368"/>
      <c r="E2409"/>
    </row>
    <row r="2410" spans="1:5" ht="14.25">
      <c r="A2410" s="367"/>
      <c r="B2410" s="368"/>
      <c r="C2410" s="369"/>
      <c r="D2410" s="368"/>
      <c r="E2410"/>
    </row>
    <row r="2411" spans="1:5" ht="14.25">
      <c r="A2411" s="367"/>
      <c r="B2411" s="368"/>
      <c r="C2411" s="369"/>
      <c r="D2411" s="368"/>
      <c r="E2411"/>
    </row>
    <row r="2412" spans="1:5" ht="14.25">
      <c r="A2412" s="367"/>
      <c r="B2412" s="368"/>
      <c r="C2412" s="369"/>
      <c r="D2412" s="368"/>
      <c r="E2412"/>
    </row>
    <row r="2413" spans="1:5" ht="14.25">
      <c r="A2413" s="367"/>
      <c r="B2413" s="368"/>
      <c r="C2413" s="369"/>
      <c r="D2413" s="368"/>
      <c r="E2413"/>
    </row>
    <row r="2414" spans="1:5" ht="14.25">
      <c r="A2414" s="367"/>
      <c r="B2414" s="368"/>
      <c r="C2414" s="369"/>
      <c r="D2414" s="368"/>
      <c r="E2414"/>
    </row>
    <row r="2415" spans="1:5" ht="14.25">
      <c r="A2415" s="367"/>
      <c r="B2415" s="368"/>
      <c r="C2415" s="369"/>
      <c r="D2415" s="368"/>
      <c r="E2415"/>
    </row>
    <row r="2416" spans="1:5" ht="14.25">
      <c r="A2416" s="367"/>
      <c r="B2416" s="368"/>
      <c r="C2416" s="369"/>
      <c r="D2416" s="368"/>
      <c r="E2416"/>
    </row>
    <row r="2417" spans="1:5" ht="14.25">
      <c r="A2417" s="367"/>
      <c r="B2417" s="368"/>
      <c r="C2417" s="369"/>
      <c r="D2417" s="368"/>
      <c r="E2417"/>
    </row>
    <row r="2418" spans="1:5" ht="14.25">
      <c r="A2418" s="367"/>
      <c r="B2418" s="368"/>
      <c r="C2418" s="369"/>
      <c r="D2418" s="368"/>
      <c r="E2418"/>
    </row>
    <row r="2419" spans="1:5" ht="14.25">
      <c r="A2419" s="367"/>
      <c r="B2419" s="368"/>
      <c r="C2419" s="369"/>
      <c r="D2419" s="368"/>
      <c r="E2419"/>
    </row>
    <row r="2420" spans="1:5" ht="14.25">
      <c r="A2420" s="367"/>
      <c r="B2420" s="368"/>
      <c r="C2420" s="369"/>
      <c r="D2420" s="368"/>
      <c r="E2420"/>
    </row>
    <row r="2421" spans="1:5" ht="14.25">
      <c r="A2421" s="367"/>
      <c r="B2421" s="368"/>
      <c r="C2421" s="369"/>
      <c r="D2421" s="368"/>
      <c r="E2421"/>
    </row>
    <row r="2422" spans="1:5" ht="14.25">
      <c r="A2422" s="367"/>
      <c r="B2422" s="368"/>
      <c r="C2422" s="369"/>
      <c r="D2422" s="368"/>
      <c r="E2422"/>
    </row>
    <row r="2423" spans="1:5" ht="14.25">
      <c r="A2423" s="367"/>
      <c r="B2423" s="368"/>
      <c r="C2423" s="369"/>
      <c r="D2423" s="368"/>
      <c r="E2423"/>
    </row>
    <row r="2424" spans="1:5" ht="14.25">
      <c r="A2424" s="367"/>
      <c r="B2424" s="368"/>
      <c r="C2424" s="369"/>
      <c r="D2424" s="368"/>
      <c r="E2424"/>
    </row>
    <row r="2425" spans="1:5" ht="14.25">
      <c r="A2425" s="367"/>
      <c r="B2425" s="368"/>
      <c r="C2425" s="369"/>
      <c r="D2425" s="368"/>
      <c r="E2425"/>
    </row>
    <row r="2426" spans="1:5" ht="14.25">
      <c r="A2426" s="367"/>
      <c r="B2426" s="368"/>
      <c r="C2426" s="369"/>
      <c r="D2426" s="368"/>
      <c r="E2426"/>
    </row>
    <row r="2427" spans="1:5" ht="14.25">
      <c r="A2427" s="367"/>
      <c r="B2427" s="368"/>
      <c r="C2427" s="369"/>
      <c r="D2427" s="368"/>
      <c r="E2427"/>
    </row>
    <row r="2428" spans="1:5" ht="14.25">
      <c r="A2428" s="367"/>
      <c r="B2428" s="368"/>
      <c r="C2428" s="369"/>
      <c r="D2428" s="368"/>
      <c r="E2428"/>
    </row>
    <row r="2429" spans="1:5" ht="14.25">
      <c r="A2429" s="367"/>
      <c r="B2429" s="368"/>
      <c r="C2429" s="369"/>
      <c r="D2429" s="368"/>
      <c r="E2429"/>
    </row>
    <row r="2430" spans="1:5" ht="14.25">
      <c r="A2430" s="367"/>
      <c r="B2430" s="368"/>
      <c r="C2430" s="369"/>
      <c r="D2430" s="368"/>
      <c r="E2430"/>
    </row>
    <row r="2431" spans="1:5" ht="14.25">
      <c r="A2431" s="367"/>
      <c r="B2431" s="368"/>
      <c r="C2431" s="369"/>
      <c r="D2431" s="368"/>
      <c r="E2431"/>
    </row>
    <row r="2432" spans="1:5" ht="14.25">
      <c r="A2432" s="367"/>
      <c r="B2432" s="368"/>
      <c r="C2432" s="369"/>
      <c r="D2432" s="368"/>
      <c r="E2432"/>
    </row>
    <row r="2433" spans="1:5" ht="14.25">
      <c r="A2433" s="367"/>
      <c r="B2433" s="368"/>
      <c r="C2433" s="369"/>
      <c r="D2433" s="368"/>
      <c r="E2433"/>
    </row>
    <row r="2434" spans="1:5" ht="14.25">
      <c r="A2434" s="367"/>
      <c r="B2434" s="368"/>
      <c r="C2434" s="369"/>
      <c r="D2434" s="368"/>
      <c r="E2434"/>
    </row>
    <row r="2435" spans="1:5" ht="14.25">
      <c r="A2435" s="367"/>
      <c r="B2435" s="368"/>
      <c r="C2435" s="369"/>
      <c r="D2435" s="368"/>
      <c r="E2435"/>
    </row>
    <row r="2436" spans="1:5" ht="14.25">
      <c r="A2436" s="367"/>
      <c r="B2436" s="368"/>
      <c r="C2436" s="369"/>
      <c r="D2436" s="368"/>
      <c r="E2436"/>
    </row>
    <row r="2437" spans="1:5" ht="14.25">
      <c r="A2437" s="367"/>
      <c r="B2437" s="368"/>
      <c r="C2437" s="369"/>
      <c r="D2437" s="368"/>
      <c r="E2437"/>
    </row>
    <row r="2438" spans="1:5" ht="14.25">
      <c r="A2438" s="367"/>
      <c r="B2438" s="368"/>
      <c r="C2438" s="369"/>
      <c r="D2438" s="368"/>
      <c r="E2438"/>
    </row>
    <row r="2439" spans="1:5" ht="14.25">
      <c r="A2439" s="367"/>
      <c r="B2439" s="368"/>
      <c r="C2439" s="369"/>
      <c r="D2439" s="368"/>
      <c r="E2439"/>
    </row>
    <row r="2440" spans="1:5" ht="14.25">
      <c r="A2440" s="367"/>
      <c r="B2440" s="368"/>
      <c r="C2440" s="369"/>
      <c r="D2440" s="368"/>
      <c r="E2440"/>
    </row>
    <row r="2441" spans="1:5" ht="14.25">
      <c r="A2441" s="367"/>
      <c r="B2441" s="368"/>
      <c r="C2441" s="369"/>
      <c r="D2441" s="368"/>
      <c r="E2441"/>
    </row>
    <row r="2442" spans="1:5" ht="14.25">
      <c r="A2442" s="367"/>
      <c r="B2442" s="368"/>
      <c r="C2442" s="369"/>
      <c r="D2442" s="368"/>
      <c r="E2442"/>
    </row>
    <row r="2443" spans="1:5" ht="14.25">
      <c r="A2443" s="367"/>
      <c r="B2443" s="368"/>
      <c r="C2443" s="369"/>
      <c r="D2443" s="368"/>
      <c r="E2443"/>
    </row>
    <row r="2444" spans="1:5" ht="14.25">
      <c r="A2444" s="367"/>
      <c r="B2444" s="368"/>
      <c r="C2444" s="369"/>
      <c r="D2444" s="368"/>
      <c r="E2444"/>
    </row>
    <row r="2445" spans="1:5" ht="14.25">
      <c r="A2445" s="367"/>
      <c r="B2445" s="368"/>
      <c r="C2445" s="369"/>
      <c r="D2445" s="368"/>
      <c r="E2445"/>
    </row>
    <row r="2446" spans="1:5" ht="14.25">
      <c r="A2446" s="367"/>
      <c r="B2446" s="368"/>
      <c r="C2446" s="369"/>
      <c r="D2446" s="368"/>
      <c r="E2446"/>
    </row>
    <row r="2447" spans="1:5" ht="14.25">
      <c r="A2447" s="367"/>
      <c r="B2447" s="368"/>
      <c r="C2447" s="369"/>
      <c r="D2447" s="368"/>
      <c r="E2447"/>
    </row>
    <row r="2448" spans="1:5" ht="14.25">
      <c r="A2448" s="367"/>
      <c r="B2448" s="368"/>
      <c r="C2448" s="369"/>
      <c r="D2448" s="368"/>
      <c r="E2448"/>
    </row>
    <row r="2449" spans="1:5" ht="14.25">
      <c r="A2449" s="367"/>
      <c r="B2449" s="368"/>
      <c r="C2449" s="369"/>
      <c r="D2449" s="368"/>
      <c r="E2449"/>
    </row>
    <row r="2450" spans="1:5" ht="14.25">
      <c r="A2450" s="367"/>
      <c r="B2450" s="368"/>
      <c r="C2450" s="369"/>
      <c r="D2450" s="368"/>
      <c r="E2450"/>
    </row>
    <row r="2451" spans="1:5" ht="14.25">
      <c r="A2451" s="367"/>
      <c r="B2451" s="368"/>
      <c r="C2451" s="369"/>
      <c r="D2451" s="368"/>
      <c r="E2451"/>
    </row>
    <row r="2452" spans="1:5" ht="14.25">
      <c r="A2452" s="367"/>
      <c r="B2452" s="368"/>
      <c r="C2452" s="369"/>
      <c r="D2452" s="368"/>
      <c r="E2452"/>
    </row>
    <row r="2453" spans="1:5" ht="14.25">
      <c r="A2453" s="367"/>
      <c r="B2453" s="368"/>
      <c r="C2453" s="369"/>
      <c r="D2453" s="368"/>
      <c r="E2453"/>
    </row>
    <row r="2454" spans="1:5" ht="14.25">
      <c r="A2454" s="367"/>
      <c r="B2454" s="368"/>
      <c r="C2454" s="369"/>
      <c r="D2454" s="368"/>
      <c r="E2454"/>
    </row>
    <row r="2455" spans="1:5" ht="14.25">
      <c r="A2455" s="367"/>
      <c r="B2455" s="368"/>
      <c r="C2455" s="369"/>
      <c r="D2455" s="368"/>
      <c r="E2455"/>
    </row>
    <row r="2456" spans="1:5" ht="14.25">
      <c r="A2456" s="367"/>
      <c r="B2456" s="368"/>
      <c r="C2456" s="369"/>
      <c r="D2456" s="368"/>
      <c r="E2456"/>
    </row>
    <row r="2457" spans="1:5" ht="14.25">
      <c r="A2457" s="367"/>
      <c r="B2457" s="368"/>
      <c r="C2457" s="369"/>
      <c r="D2457" s="368"/>
      <c r="E2457"/>
    </row>
    <row r="2458" spans="1:5" ht="14.25">
      <c r="A2458" s="367"/>
      <c r="B2458" s="368"/>
      <c r="C2458" s="369"/>
      <c r="D2458" s="368"/>
      <c r="E2458"/>
    </row>
    <row r="2459" spans="1:5" ht="14.25">
      <c r="A2459" s="367"/>
      <c r="B2459" s="368"/>
      <c r="C2459" s="369"/>
      <c r="D2459" s="368"/>
      <c r="E2459"/>
    </row>
    <row r="2460" spans="1:5" ht="14.25">
      <c r="A2460" s="367"/>
      <c r="B2460" s="368"/>
      <c r="C2460" s="369"/>
      <c r="D2460" s="368"/>
      <c r="E2460"/>
    </row>
    <row r="2461" spans="1:5" ht="14.25">
      <c r="A2461" s="367"/>
      <c r="B2461" s="368"/>
      <c r="C2461" s="369"/>
      <c r="D2461" s="368"/>
      <c r="E2461"/>
    </row>
    <row r="2462" spans="1:5" ht="14.25">
      <c r="A2462" s="367"/>
      <c r="B2462" s="368"/>
      <c r="C2462" s="369"/>
      <c r="D2462" s="368"/>
      <c r="E2462"/>
    </row>
    <row r="2463" spans="1:5" ht="14.25">
      <c r="A2463" s="367"/>
      <c r="B2463" s="368"/>
      <c r="C2463" s="369"/>
      <c r="D2463" s="368"/>
      <c r="E2463"/>
    </row>
    <row r="2464" spans="1:5" ht="14.25">
      <c r="A2464" s="367"/>
      <c r="B2464" s="368"/>
      <c r="C2464" s="369"/>
      <c r="D2464" s="368"/>
      <c r="E2464"/>
    </row>
    <row r="2465" spans="1:5" ht="14.25">
      <c r="A2465" s="367"/>
      <c r="B2465" s="368"/>
      <c r="C2465" s="369"/>
      <c r="D2465" s="368"/>
      <c r="E2465"/>
    </row>
    <row r="2466" spans="1:5" ht="14.25">
      <c r="A2466" s="367"/>
      <c r="B2466" s="368"/>
      <c r="C2466" s="369"/>
      <c r="D2466" s="368"/>
      <c r="E2466"/>
    </row>
    <row r="2467" spans="1:5" ht="14.25">
      <c r="A2467" s="367"/>
      <c r="B2467" s="368"/>
      <c r="C2467" s="369"/>
      <c r="D2467" s="368"/>
      <c r="E2467"/>
    </row>
    <row r="2468" spans="1:5" ht="14.25">
      <c r="A2468" s="367"/>
      <c r="B2468" s="368"/>
      <c r="C2468" s="369"/>
      <c r="D2468" s="368"/>
      <c r="E2468"/>
    </row>
    <row r="2469" spans="1:5" ht="14.25">
      <c r="A2469" s="367"/>
      <c r="B2469" s="368"/>
      <c r="C2469" s="369"/>
      <c r="D2469" s="368"/>
      <c r="E2469"/>
    </row>
    <row r="2470" spans="1:5" ht="14.25">
      <c r="A2470" s="367"/>
      <c r="B2470" s="368"/>
      <c r="C2470" s="369"/>
      <c r="D2470" s="368"/>
      <c r="E2470"/>
    </row>
    <row r="2471" spans="1:5" ht="14.25">
      <c r="A2471" s="367"/>
      <c r="B2471" s="368"/>
      <c r="C2471" s="369"/>
      <c r="D2471" s="368"/>
      <c r="E2471"/>
    </row>
    <row r="2472" spans="1:5" ht="14.25">
      <c r="A2472" s="367"/>
      <c r="B2472" s="368"/>
      <c r="C2472" s="369"/>
      <c r="D2472" s="368"/>
      <c r="E2472"/>
    </row>
    <row r="2473" spans="1:5" ht="14.25">
      <c r="A2473" s="367"/>
      <c r="B2473" s="368"/>
      <c r="C2473" s="369"/>
      <c r="D2473" s="368"/>
      <c r="E2473"/>
    </row>
    <row r="2474" spans="1:5" ht="14.25">
      <c r="A2474" s="367"/>
      <c r="B2474" s="368"/>
      <c r="C2474" s="369"/>
      <c r="D2474" s="368"/>
      <c r="E2474"/>
    </row>
    <row r="2475" spans="1:5" ht="14.25">
      <c r="A2475" s="367"/>
      <c r="B2475" s="368"/>
      <c r="C2475" s="369"/>
      <c r="D2475" s="368"/>
      <c r="E2475"/>
    </row>
    <row r="2476" spans="1:5" ht="14.25">
      <c r="A2476" s="367"/>
      <c r="B2476" s="368"/>
      <c r="C2476" s="369"/>
      <c r="D2476" s="368"/>
      <c r="E2476"/>
    </row>
    <row r="2477" spans="1:5" ht="14.25">
      <c r="A2477" s="367"/>
      <c r="B2477" s="368"/>
      <c r="C2477" s="369"/>
      <c r="D2477" s="368"/>
      <c r="E2477"/>
    </row>
    <row r="2478" spans="1:5" ht="14.25">
      <c r="A2478" s="367"/>
      <c r="B2478" s="368"/>
      <c r="C2478" s="369"/>
      <c r="D2478" s="368"/>
      <c r="E2478"/>
    </row>
    <row r="2479" spans="1:5" ht="14.25">
      <c r="A2479" s="367"/>
      <c r="B2479" s="368"/>
      <c r="C2479" s="369"/>
      <c r="D2479" s="368"/>
      <c r="E2479"/>
    </row>
    <row r="2480" spans="1:5" ht="14.25">
      <c r="A2480" s="367"/>
      <c r="B2480" s="368"/>
      <c r="C2480" s="369"/>
      <c r="D2480" s="368"/>
      <c r="E2480"/>
    </row>
    <row r="2481" spans="1:5" ht="14.25">
      <c r="A2481" s="367"/>
      <c r="B2481" s="368"/>
      <c r="C2481" s="369"/>
      <c r="D2481" s="368"/>
      <c r="E2481"/>
    </row>
    <row r="2482" spans="1:5" ht="14.25">
      <c r="A2482" s="367"/>
      <c r="B2482" s="368"/>
      <c r="C2482" s="369"/>
      <c r="D2482" s="368"/>
      <c r="E2482"/>
    </row>
    <row r="2483" spans="1:5" ht="14.25">
      <c r="A2483" s="367"/>
      <c r="B2483" s="368"/>
      <c r="C2483" s="369"/>
      <c r="D2483" s="368"/>
      <c r="E2483"/>
    </row>
    <row r="2484" spans="1:5" ht="14.25">
      <c r="A2484" s="367"/>
      <c r="B2484" s="368"/>
      <c r="C2484" s="369"/>
      <c r="D2484" s="368"/>
      <c r="E2484"/>
    </row>
    <row r="2485" spans="1:5" ht="14.25">
      <c r="A2485" s="367"/>
      <c r="B2485" s="368"/>
      <c r="C2485" s="369"/>
      <c r="D2485" s="368"/>
      <c r="E2485"/>
    </row>
    <row r="2486" spans="1:5" ht="14.25">
      <c r="A2486" s="367"/>
      <c r="B2486" s="368"/>
      <c r="C2486" s="369"/>
      <c r="D2486" s="368"/>
      <c r="E2486"/>
    </row>
    <row r="2487" spans="1:5" ht="14.25">
      <c r="A2487" s="367"/>
      <c r="B2487" s="368"/>
      <c r="C2487" s="369"/>
      <c r="D2487" s="368"/>
      <c r="E2487"/>
    </row>
    <row r="2488" spans="1:5" ht="14.25">
      <c r="A2488" s="367"/>
      <c r="B2488" s="368"/>
      <c r="C2488" s="369"/>
      <c r="D2488" s="368"/>
      <c r="E2488"/>
    </row>
    <row r="2489" spans="1:5" ht="14.25">
      <c r="A2489" s="367"/>
      <c r="B2489" s="368"/>
      <c r="C2489" s="369"/>
      <c r="D2489" s="368"/>
      <c r="E2489"/>
    </row>
    <row r="2490" spans="1:5" ht="14.25">
      <c r="A2490" s="367"/>
      <c r="B2490" s="368"/>
      <c r="C2490" s="369"/>
      <c r="D2490" s="368"/>
      <c r="E2490"/>
    </row>
    <row r="2491" spans="1:5" ht="14.25">
      <c r="A2491" s="367"/>
      <c r="B2491" s="368"/>
      <c r="C2491" s="369"/>
      <c r="D2491" s="368"/>
      <c r="E2491"/>
    </row>
    <row r="2492" spans="1:5" ht="14.25">
      <c r="A2492" s="367"/>
      <c r="B2492" s="368"/>
      <c r="C2492" s="369"/>
      <c r="D2492" s="368"/>
      <c r="E2492"/>
    </row>
    <row r="2493" spans="1:5" ht="14.25">
      <c r="A2493" s="367"/>
      <c r="B2493" s="368"/>
      <c r="C2493" s="369"/>
      <c r="D2493" s="368"/>
      <c r="E2493"/>
    </row>
    <row r="2494" spans="1:5" ht="14.25">
      <c r="A2494" s="367"/>
      <c r="B2494" s="368"/>
      <c r="C2494" s="369"/>
      <c r="D2494" s="368"/>
      <c r="E2494"/>
    </row>
    <row r="2495" spans="1:5" ht="14.25">
      <c r="A2495" s="367"/>
      <c r="B2495" s="368"/>
      <c r="C2495" s="369"/>
      <c r="D2495" s="368"/>
      <c r="E2495"/>
    </row>
    <row r="2496" spans="1:5" ht="14.25">
      <c r="A2496" s="367"/>
      <c r="B2496" s="368"/>
      <c r="C2496" s="369"/>
      <c r="D2496" s="368"/>
      <c r="E2496"/>
    </row>
    <row r="2497" spans="1:5" ht="14.25">
      <c r="A2497" s="367"/>
      <c r="B2497" s="368"/>
      <c r="C2497" s="369"/>
      <c r="D2497" s="368"/>
      <c r="E2497"/>
    </row>
    <row r="2498" spans="1:5" ht="14.25">
      <c r="A2498" s="367"/>
      <c r="B2498" s="368"/>
      <c r="C2498" s="369"/>
      <c r="D2498" s="368"/>
      <c r="E2498"/>
    </row>
    <row r="2499" spans="1:5" ht="14.25">
      <c r="A2499" s="367"/>
      <c r="B2499" s="368"/>
      <c r="C2499" s="369"/>
      <c r="D2499" s="368"/>
      <c r="E2499"/>
    </row>
    <row r="2500" spans="1:5" ht="14.25">
      <c r="A2500" s="367"/>
      <c r="B2500" s="368"/>
      <c r="C2500" s="369"/>
      <c r="D2500" s="368"/>
      <c r="E2500"/>
    </row>
    <row r="2501" spans="1:5" ht="14.25">
      <c r="A2501" s="367"/>
      <c r="B2501" s="368"/>
      <c r="C2501" s="369"/>
      <c r="D2501" s="368"/>
      <c r="E2501"/>
    </row>
    <row r="2502" spans="1:5" ht="14.25">
      <c r="A2502" s="367"/>
      <c r="B2502" s="368"/>
      <c r="C2502" s="369"/>
      <c r="D2502" s="368"/>
      <c r="E2502"/>
    </row>
    <row r="2503" spans="1:5" ht="14.25">
      <c r="A2503" s="367"/>
      <c r="B2503" s="368"/>
      <c r="C2503" s="369"/>
      <c r="D2503" s="368"/>
      <c r="E2503"/>
    </row>
    <row r="2504" spans="1:5" ht="14.25">
      <c r="A2504" s="367"/>
      <c r="B2504" s="368"/>
      <c r="C2504" s="369"/>
      <c r="D2504" s="368"/>
      <c r="E2504"/>
    </row>
    <row r="2505" spans="1:5" ht="14.25">
      <c r="A2505" s="367"/>
      <c r="B2505" s="368"/>
      <c r="C2505" s="369"/>
      <c r="D2505" s="368"/>
      <c r="E2505"/>
    </row>
    <row r="2506" spans="1:5" ht="14.25">
      <c r="A2506" s="367"/>
      <c r="B2506" s="368"/>
      <c r="C2506" s="369"/>
      <c r="D2506" s="368"/>
      <c r="E2506"/>
    </row>
    <row r="2507" spans="1:5" ht="14.25">
      <c r="A2507" s="367"/>
      <c r="B2507" s="368"/>
      <c r="C2507" s="369"/>
      <c r="D2507" s="368"/>
      <c r="E2507"/>
    </row>
    <row r="2508" spans="1:5" ht="14.25">
      <c r="A2508" s="367"/>
      <c r="B2508" s="368"/>
      <c r="C2508" s="369"/>
      <c r="D2508" s="368"/>
      <c r="E2508"/>
    </row>
    <row r="2509" spans="1:5" ht="14.25">
      <c r="A2509" s="367"/>
      <c r="B2509" s="368"/>
      <c r="C2509" s="369"/>
      <c r="D2509" s="368"/>
      <c r="E2509"/>
    </row>
    <row r="2510" spans="1:5" ht="14.25">
      <c r="A2510" s="367"/>
      <c r="B2510" s="368"/>
      <c r="C2510" s="369"/>
      <c r="D2510" s="368"/>
      <c r="E2510"/>
    </row>
    <row r="2511" spans="1:5" ht="14.25">
      <c r="A2511" s="367"/>
      <c r="B2511" s="368"/>
      <c r="C2511" s="369"/>
      <c r="D2511" s="368"/>
      <c r="E2511"/>
    </row>
    <row r="2512" spans="1:5" ht="14.25">
      <c r="A2512" s="367"/>
      <c r="B2512" s="368"/>
      <c r="C2512" s="369"/>
      <c r="D2512" s="368"/>
      <c r="E2512"/>
    </row>
    <row r="2513" spans="1:5" ht="14.25">
      <c r="A2513" s="367"/>
      <c r="B2513" s="368"/>
      <c r="C2513" s="369"/>
      <c r="D2513" s="368"/>
      <c r="E2513"/>
    </row>
    <row r="2514" spans="1:5" ht="14.25">
      <c r="A2514" s="367"/>
      <c r="B2514" s="368"/>
      <c r="C2514" s="369"/>
      <c r="D2514" s="368"/>
      <c r="E2514"/>
    </row>
    <row r="2515" spans="1:5" ht="14.25">
      <c r="A2515" s="367"/>
      <c r="B2515" s="368"/>
      <c r="C2515" s="369"/>
      <c r="D2515" s="368"/>
      <c r="E2515"/>
    </row>
    <row r="2516" spans="1:5" ht="14.25">
      <c r="A2516" s="367"/>
      <c r="B2516" s="368"/>
      <c r="C2516" s="369"/>
      <c r="D2516" s="368"/>
      <c r="E2516"/>
    </row>
    <row r="2517" spans="1:5" ht="14.25">
      <c r="A2517" s="367"/>
      <c r="B2517" s="368"/>
      <c r="C2517" s="369"/>
      <c r="D2517" s="368"/>
      <c r="E2517"/>
    </row>
    <row r="2518" spans="1:5" ht="14.25">
      <c r="A2518" s="367"/>
      <c r="B2518" s="368"/>
      <c r="C2518" s="369"/>
      <c r="D2518" s="368"/>
      <c r="E2518"/>
    </row>
    <row r="2519" spans="1:5" ht="14.25">
      <c r="A2519" s="367"/>
      <c r="B2519" s="368"/>
      <c r="C2519" s="369"/>
      <c r="D2519" s="368"/>
      <c r="E2519"/>
    </row>
    <row r="2520" spans="1:5" ht="14.25">
      <c r="A2520" s="367"/>
      <c r="B2520" s="368"/>
      <c r="C2520" s="369"/>
      <c r="D2520" s="368"/>
      <c r="E2520"/>
    </row>
    <row r="2521" spans="1:5" ht="14.25">
      <c r="A2521" s="367"/>
      <c r="B2521" s="368"/>
      <c r="C2521" s="369"/>
      <c r="D2521" s="368"/>
      <c r="E2521"/>
    </row>
    <row r="2522" spans="1:5" ht="14.25">
      <c r="A2522" s="367"/>
      <c r="B2522" s="368"/>
      <c r="C2522" s="369"/>
      <c r="D2522" s="368"/>
      <c r="E2522"/>
    </row>
    <row r="2523" spans="1:5" ht="14.25">
      <c r="A2523" s="367"/>
      <c r="B2523" s="368"/>
      <c r="C2523" s="369"/>
      <c r="D2523" s="368"/>
      <c r="E2523"/>
    </row>
    <row r="2524" spans="1:5" ht="14.25">
      <c r="A2524" s="367"/>
      <c r="B2524" s="368"/>
      <c r="C2524" s="369"/>
      <c r="D2524" s="368"/>
      <c r="E2524"/>
    </row>
    <row r="2525" spans="1:5" ht="14.25">
      <c r="A2525" s="367"/>
      <c r="B2525" s="368"/>
      <c r="C2525" s="369"/>
      <c r="D2525" s="368"/>
      <c r="E2525"/>
    </row>
    <row r="2526" spans="1:5" ht="14.25">
      <c r="A2526" s="367"/>
      <c r="B2526" s="368"/>
      <c r="C2526" s="369"/>
      <c r="D2526" s="368"/>
      <c r="E2526"/>
    </row>
    <row r="2527" spans="1:5" ht="14.25">
      <c r="A2527" s="367"/>
      <c r="B2527" s="368"/>
      <c r="C2527" s="369"/>
      <c r="D2527" s="368"/>
      <c r="E2527"/>
    </row>
    <row r="2528" spans="1:5" ht="14.25">
      <c r="A2528" s="367"/>
      <c r="B2528" s="368"/>
      <c r="C2528" s="369"/>
      <c r="D2528" s="368"/>
      <c r="E2528"/>
    </row>
    <row r="2529" spans="1:5" ht="14.25">
      <c r="A2529" s="367"/>
      <c r="B2529" s="368"/>
      <c r="C2529" s="369"/>
      <c r="D2529" s="368"/>
      <c r="E2529"/>
    </row>
    <row r="2530" spans="1:5" ht="14.25">
      <c r="A2530" s="367"/>
      <c r="B2530" s="368"/>
      <c r="C2530" s="369"/>
      <c r="D2530" s="368"/>
      <c r="E2530"/>
    </row>
    <row r="2531" spans="1:5" ht="14.25">
      <c r="A2531" s="367"/>
      <c r="B2531" s="368"/>
      <c r="C2531" s="369"/>
      <c r="D2531" s="368"/>
      <c r="E2531"/>
    </row>
    <row r="2532" spans="1:5" ht="14.25">
      <c r="A2532" s="367"/>
      <c r="B2532" s="368"/>
      <c r="C2532" s="369"/>
      <c r="D2532" s="368"/>
      <c r="E2532"/>
    </row>
    <row r="2533" spans="1:5" ht="14.25">
      <c r="A2533" s="367"/>
      <c r="B2533" s="368"/>
      <c r="C2533" s="369"/>
      <c r="D2533" s="368"/>
      <c r="E2533"/>
    </row>
    <row r="2534" spans="1:5" ht="14.25">
      <c r="A2534" s="367"/>
      <c r="B2534" s="368"/>
      <c r="C2534" s="369"/>
      <c r="D2534" s="368"/>
      <c r="E2534"/>
    </row>
    <row r="2535" spans="1:5" ht="14.25">
      <c r="A2535" s="367"/>
      <c r="B2535" s="368"/>
      <c r="C2535" s="369"/>
      <c r="D2535" s="368"/>
      <c r="E2535"/>
    </row>
    <row r="2536" spans="1:5" ht="14.25">
      <c r="A2536" s="367"/>
      <c r="B2536" s="368"/>
      <c r="C2536" s="369"/>
      <c r="D2536" s="368"/>
      <c r="E2536"/>
    </row>
    <row r="2537" spans="1:5" ht="14.25">
      <c r="A2537" s="367"/>
      <c r="B2537" s="368"/>
      <c r="C2537" s="369"/>
      <c r="D2537" s="368"/>
      <c r="E2537"/>
    </row>
    <row r="2538" spans="1:5" ht="14.25">
      <c r="A2538" s="367"/>
      <c r="B2538" s="368"/>
      <c r="C2538" s="369"/>
      <c r="D2538" s="368"/>
      <c r="E2538"/>
    </row>
    <row r="2539" spans="1:5" ht="14.25">
      <c r="A2539" s="367"/>
      <c r="B2539" s="368"/>
      <c r="C2539" s="369"/>
      <c r="D2539" s="368"/>
      <c r="E2539"/>
    </row>
    <row r="2540" spans="1:5" ht="14.25">
      <c r="A2540" s="367"/>
      <c r="B2540" s="368"/>
      <c r="C2540" s="369"/>
      <c r="D2540" s="368"/>
      <c r="E2540"/>
    </row>
    <row r="2541" spans="1:5" ht="14.25">
      <c r="A2541" s="367"/>
      <c r="B2541" s="368"/>
      <c r="C2541" s="369"/>
      <c r="D2541" s="368"/>
      <c r="E2541"/>
    </row>
    <row r="2542" spans="1:5" ht="14.25">
      <c r="A2542" s="367"/>
      <c r="B2542" s="368"/>
      <c r="C2542" s="369"/>
      <c r="D2542" s="368"/>
      <c r="E2542"/>
    </row>
    <row r="2543" spans="1:5" ht="14.25">
      <c r="A2543" s="367"/>
      <c r="B2543" s="368"/>
      <c r="C2543" s="369"/>
      <c r="D2543" s="368"/>
      <c r="E2543"/>
    </row>
    <row r="2544" spans="1:5" ht="14.25">
      <c r="A2544" s="367"/>
      <c r="B2544" s="368"/>
      <c r="C2544" s="369"/>
      <c r="D2544" s="368"/>
      <c r="E2544"/>
    </row>
    <row r="2545" spans="1:5" ht="14.25">
      <c r="A2545" s="367"/>
      <c r="B2545" s="368"/>
      <c r="C2545" s="369"/>
      <c r="D2545" s="368"/>
      <c r="E2545"/>
    </row>
    <row r="2546" spans="1:5" ht="14.25">
      <c r="A2546" s="367"/>
      <c r="B2546" s="368"/>
      <c r="C2546" s="369"/>
      <c r="D2546" s="368"/>
      <c r="E2546"/>
    </row>
    <row r="2547" spans="1:5" ht="14.25">
      <c r="A2547" s="367"/>
      <c r="B2547" s="368"/>
      <c r="C2547" s="369"/>
      <c r="D2547" s="368"/>
      <c r="E2547"/>
    </row>
    <row r="2548" spans="1:5" ht="14.25">
      <c r="A2548" s="367"/>
      <c r="B2548" s="368"/>
      <c r="C2548" s="369"/>
      <c r="D2548" s="368"/>
      <c r="E2548"/>
    </row>
    <row r="2549" spans="1:5" ht="14.25">
      <c r="A2549" s="367"/>
      <c r="B2549" s="368"/>
      <c r="C2549" s="369"/>
      <c r="D2549" s="368"/>
      <c r="E2549"/>
    </row>
    <row r="2550" spans="1:5" ht="14.25">
      <c r="A2550" s="367"/>
      <c r="B2550" s="368"/>
      <c r="C2550" s="369"/>
      <c r="D2550" s="368"/>
      <c r="E2550"/>
    </row>
    <row r="2551" spans="1:5" ht="14.25">
      <c r="A2551" s="367"/>
      <c r="B2551" s="368"/>
      <c r="C2551" s="369"/>
      <c r="D2551" s="368"/>
      <c r="E2551"/>
    </row>
    <row r="2552" spans="1:5" ht="14.25">
      <c r="A2552" s="367"/>
      <c r="B2552" s="368"/>
      <c r="C2552" s="369"/>
      <c r="D2552" s="368"/>
      <c r="E2552"/>
    </row>
    <row r="2553" spans="1:5" ht="14.25">
      <c r="A2553" s="367"/>
      <c r="B2553" s="368"/>
      <c r="C2553" s="369"/>
      <c r="D2553" s="368"/>
      <c r="E2553"/>
    </row>
    <row r="2554" spans="1:5" ht="14.25">
      <c r="A2554" s="367"/>
      <c r="B2554" s="368"/>
      <c r="C2554" s="369"/>
      <c r="D2554" s="368"/>
      <c r="E2554"/>
    </row>
    <row r="2555" spans="1:5" ht="14.25">
      <c r="A2555" s="367"/>
      <c r="B2555" s="368"/>
      <c r="C2555" s="369"/>
      <c r="D2555" s="368"/>
      <c r="E2555"/>
    </row>
    <row r="2556" spans="1:5" ht="14.25">
      <c r="A2556" s="367"/>
      <c r="B2556" s="368"/>
      <c r="C2556" s="369"/>
      <c r="D2556" s="368"/>
      <c r="E2556"/>
    </row>
    <row r="2557" spans="1:5" ht="14.25">
      <c r="A2557" s="367"/>
      <c r="B2557" s="368"/>
      <c r="C2557" s="369"/>
      <c r="D2557" s="368"/>
      <c r="E2557"/>
    </row>
    <row r="2558" spans="1:5" ht="14.25">
      <c r="A2558" s="367"/>
      <c r="B2558" s="368"/>
      <c r="C2558" s="369"/>
      <c r="D2558" s="368"/>
      <c r="E2558"/>
    </row>
    <row r="2559" spans="1:5" ht="14.25">
      <c r="A2559" s="367"/>
      <c r="B2559" s="368"/>
      <c r="C2559" s="369"/>
      <c r="D2559" s="368"/>
      <c r="E2559"/>
    </row>
    <row r="2560" spans="1:5" ht="14.25">
      <c r="A2560" s="367"/>
      <c r="B2560" s="368"/>
      <c r="C2560" s="369"/>
      <c r="D2560" s="368"/>
      <c r="E2560"/>
    </row>
    <row r="2561" spans="1:5" ht="14.25">
      <c r="A2561" s="367"/>
      <c r="B2561" s="368"/>
      <c r="C2561" s="369"/>
      <c r="D2561" s="368"/>
      <c r="E2561"/>
    </row>
    <row r="2562" spans="1:5" ht="14.25">
      <c r="A2562" s="367"/>
      <c r="B2562" s="368"/>
      <c r="C2562" s="369"/>
      <c r="D2562" s="368"/>
      <c r="E2562"/>
    </row>
    <row r="2563" spans="1:5" ht="14.25">
      <c r="A2563" s="367"/>
      <c r="B2563" s="368"/>
      <c r="C2563" s="369"/>
      <c r="D2563" s="368"/>
      <c r="E2563"/>
    </row>
    <row r="2564" spans="1:5" ht="14.25">
      <c r="A2564" s="367"/>
      <c r="B2564" s="368"/>
      <c r="C2564" s="369"/>
      <c r="D2564" s="368"/>
      <c r="E2564"/>
    </row>
    <row r="2565" spans="1:5" ht="14.25">
      <c r="A2565" s="367"/>
      <c r="B2565" s="368"/>
      <c r="C2565" s="369"/>
      <c r="D2565" s="368"/>
      <c r="E2565"/>
    </row>
    <row r="2566" spans="1:5" ht="14.25">
      <c r="A2566" s="367"/>
      <c r="B2566" s="368"/>
      <c r="C2566" s="369"/>
      <c r="D2566" s="368"/>
      <c r="E2566"/>
    </row>
    <row r="2567" spans="1:5" ht="14.25">
      <c r="A2567" s="367"/>
      <c r="B2567" s="368"/>
      <c r="C2567" s="369"/>
      <c r="D2567" s="368"/>
      <c r="E2567"/>
    </row>
    <row r="2568" spans="1:5" ht="14.25">
      <c r="A2568" s="367"/>
      <c r="B2568" s="368"/>
      <c r="C2568" s="369"/>
      <c r="D2568" s="368"/>
      <c r="E2568"/>
    </row>
    <row r="2569" spans="1:5" ht="14.25">
      <c r="A2569" s="367"/>
      <c r="B2569" s="368"/>
      <c r="C2569" s="369"/>
      <c r="D2569" s="368"/>
      <c r="E2569"/>
    </row>
    <row r="2570" spans="1:5" ht="14.25">
      <c r="A2570" s="367"/>
      <c r="B2570" s="368"/>
      <c r="C2570" s="369"/>
      <c r="D2570" s="368"/>
      <c r="E2570"/>
    </row>
    <row r="2571" spans="1:5" ht="14.25">
      <c r="A2571" s="367"/>
      <c r="B2571" s="368"/>
      <c r="C2571" s="369"/>
      <c r="D2571" s="368"/>
      <c r="E2571"/>
    </row>
    <row r="2572" spans="1:5" ht="14.25">
      <c r="A2572" s="367"/>
      <c r="B2572" s="368"/>
      <c r="C2572" s="369"/>
      <c r="D2572" s="368"/>
      <c r="E2572"/>
    </row>
    <row r="2573" spans="1:5" ht="14.25">
      <c r="A2573" s="367"/>
      <c r="B2573" s="368"/>
      <c r="C2573" s="369"/>
      <c r="D2573" s="368"/>
      <c r="E2573"/>
    </row>
    <row r="2574" spans="1:5" ht="14.25">
      <c r="A2574" s="367"/>
      <c r="B2574" s="368"/>
      <c r="C2574" s="369"/>
      <c r="D2574" s="368"/>
      <c r="E2574"/>
    </row>
    <row r="2575" spans="1:5" ht="14.25">
      <c r="A2575" s="367"/>
      <c r="B2575" s="368"/>
      <c r="C2575" s="369"/>
      <c r="D2575" s="368"/>
      <c r="E2575"/>
    </row>
    <row r="2576" spans="1:5" ht="14.25">
      <c r="A2576" s="367"/>
      <c r="B2576" s="368"/>
      <c r="C2576" s="369"/>
      <c r="D2576" s="368"/>
      <c r="E2576"/>
    </row>
    <row r="2577" spans="1:5" ht="14.25">
      <c r="A2577" s="367"/>
      <c r="B2577" s="368"/>
      <c r="C2577" s="369"/>
      <c r="D2577" s="368"/>
      <c r="E2577"/>
    </row>
    <row r="2578" spans="1:5" ht="14.25">
      <c r="A2578" s="367"/>
      <c r="B2578" s="368"/>
      <c r="C2578" s="369"/>
      <c r="D2578" s="368"/>
      <c r="E2578"/>
    </row>
    <row r="2579" spans="1:5" ht="14.25">
      <c r="A2579" s="367"/>
      <c r="B2579" s="368"/>
      <c r="C2579" s="369"/>
      <c r="D2579" s="368"/>
      <c r="E2579"/>
    </row>
    <row r="2580" spans="1:5" ht="14.25">
      <c r="A2580" s="367"/>
      <c r="B2580" s="368"/>
      <c r="C2580" s="369"/>
      <c r="D2580" s="368"/>
      <c r="E2580"/>
    </row>
    <row r="2581" spans="1:5" ht="14.25">
      <c r="A2581" s="367"/>
      <c r="B2581" s="368"/>
      <c r="C2581" s="369"/>
      <c r="D2581" s="368"/>
      <c r="E2581"/>
    </row>
    <row r="2582" spans="1:5" ht="14.25">
      <c r="A2582" s="367"/>
      <c r="B2582" s="368"/>
      <c r="C2582" s="369"/>
      <c r="D2582" s="368"/>
      <c r="E2582"/>
    </row>
    <row r="2583" spans="1:5" ht="14.25">
      <c r="A2583" s="367"/>
      <c r="B2583" s="368"/>
      <c r="C2583" s="369"/>
      <c r="D2583" s="368"/>
      <c r="E2583"/>
    </row>
    <row r="2584" spans="1:5" ht="14.25">
      <c r="A2584" s="367"/>
      <c r="B2584" s="368"/>
      <c r="C2584" s="369"/>
      <c r="D2584" s="368"/>
      <c r="E2584"/>
    </row>
    <row r="2585" spans="1:5" ht="14.25">
      <c r="A2585" s="367"/>
      <c r="B2585" s="368"/>
      <c r="C2585" s="369"/>
      <c r="D2585" s="368"/>
      <c r="E2585"/>
    </row>
    <row r="2586" spans="1:5" ht="14.25">
      <c r="A2586" s="367"/>
      <c r="B2586" s="368"/>
      <c r="C2586" s="369"/>
      <c r="D2586" s="368"/>
      <c r="E2586"/>
    </row>
    <row r="2587" spans="1:5" ht="14.25">
      <c r="A2587" s="367"/>
      <c r="B2587" s="368"/>
      <c r="C2587" s="369"/>
      <c r="D2587" s="368"/>
      <c r="E2587"/>
    </row>
    <row r="2588" spans="1:5" ht="14.25">
      <c r="A2588" s="367"/>
      <c r="B2588" s="368"/>
      <c r="C2588" s="369"/>
      <c r="D2588" s="368"/>
      <c r="E2588"/>
    </row>
    <row r="2589" spans="1:5" ht="14.25">
      <c r="A2589" s="367"/>
      <c r="B2589" s="368"/>
      <c r="C2589" s="369"/>
      <c r="D2589" s="368"/>
      <c r="E2589"/>
    </row>
    <row r="2590" spans="1:5" ht="14.25">
      <c r="A2590" s="367"/>
      <c r="B2590" s="368"/>
      <c r="C2590" s="369"/>
      <c r="D2590" s="368"/>
      <c r="E2590"/>
    </row>
    <row r="2591" spans="1:5" ht="14.25">
      <c r="A2591" s="367"/>
      <c r="B2591" s="368"/>
      <c r="C2591" s="369"/>
      <c r="D2591" s="368"/>
      <c r="E2591"/>
    </row>
    <row r="2592" spans="1:5" ht="14.25">
      <c r="A2592" s="367"/>
      <c r="B2592" s="368"/>
      <c r="C2592" s="369"/>
      <c r="D2592" s="368"/>
      <c r="E2592"/>
    </row>
    <row r="2593" spans="1:5" ht="14.25">
      <c r="A2593" s="367"/>
      <c r="B2593" s="368"/>
      <c r="C2593" s="369"/>
      <c r="D2593" s="368"/>
      <c r="E2593"/>
    </row>
    <row r="2594" spans="1:5" ht="14.25">
      <c r="A2594" s="367"/>
      <c r="B2594" s="368"/>
      <c r="C2594" s="369"/>
      <c r="D2594" s="368"/>
      <c r="E2594"/>
    </row>
    <row r="2595" spans="1:5" ht="14.25">
      <c r="A2595" s="367"/>
      <c r="B2595" s="368"/>
      <c r="C2595" s="369"/>
      <c r="D2595" s="368"/>
      <c r="E2595"/>
    </row>
    <row r="2596" spans="1:5" ht="14.25">
      <c r="A2596" s="367"/>
      <c r="B2596" s="368"/>
      <c r="C2596" s="369"/>
      <c r="D2596" s="368"/>
      <c r="E2596"/>
    </row>
    <row r="2597" spans="1:5" ht="14.25">
      <c r="A2597" s="367"/>
      <c r="B2597" s="368"/>
      <c r="C2597" s="369"/>
      <c r="D2597" s="368"/>
      <c r="E2597"/>
    </row>
    <row r="2598" spans="1:5" ht="14.25">
      <c r="A2598" s="367"/>
      <c r="B2598" s="368"/>
      <c r="C2598" s="369"/>
      <c r="D2598" s="368"/>
      <c r="E2598"/>
    </row>
    <row r="2599" spans="1:5" ht="14.25">
      <c r="A2599" s="367"/>
      <c r="B2599" s="368"/>
      <c r="C2599" s="369"/>
      <c r="D2599" s="368"/>
      <c r="E2599"/>
    </row>
    <row r="2600" spans="1:5" ht="14.25">
      <c r="A2600" s="367"/>
      <c r="B2600" s="368"/>
      <c r="C2600" s="369"/>
      <c r="D2600" s="368"/>
      <c r="E2600"/>
    </row>
    <row r="2601" spans="1:5" ht="14.25">
      <c r="A2601" s="367"/>
      <c r="B2601" s="368"/>
      <c r="C2601" s="369"/>
      <c r="D2601" s="368"/>
      <c r="E2601"/>
    </row>
    <row r="2602" spans="1:5" ht="14.25">
      <c r="A2602" s="367"/>
      <c r="B2602" s="368"/>
      <c r="C2602" s="369"/>
      <c r="D2602" s="368"/>
      <c r="E2602"/>
    </row>
    <row r="2603" spans="1:5" ht="14.25">
      <c r="A2603" s="367"/>
      <c r="B2603" s="368"/>
      <c r="C2603" s="369"/>
      <c r="D2603" s="368"/>
      <c r="E2603"/>
    </row>
    <row r="2604" spans="1:5" ht="14.25">
      <c r="A2604" s="367"/>
      <c r="B2604" s="368"/>
      <c r="C2604" s="369"/>
      <c r="D2604" s="368"/>
      <c r="E2604"/>
    </row>
    <row r="2605" spans="1:5" ht="14.25">
      <c r="A2605" s="367"/>
      <c r="B2605" s="368"/>
      <c r="C2605" s="369"/>
      <c r="D2605" s="368"/>
      <c r="E2605"/>
    </row>
    <row r="2606" spans="1:5" ht="14.25">
      <c r="A2606" s="367"/>
      <c r="B2606" s="368"/>
      <c r="C2606" s="369"/>
      <c r="D2606" s="368"/>
      <c r="E2606"/>
    </row>
    <row r="2607" spans="1:5" ht="14.25">
      <c r="A2607" s="367"/>
      <c r="B2607" s="368"/>
      <c r="C2607" s="369"/>
      <c r="D2607" s="368"/>
      <c r="E2607"/>
    </row>
    <row r="2608" spans="1:5" ht="14.25">
      <c r="A2608" s="367"/>
      <c r="B2608" s="368"/>
      <c r="C2608" s="369"/>
      <c r="D2608" s="368"/>
      <c r="E2608"/>
    </row>
    <row r="2609" spans="1:5" ht="14.25">
      <c r="A2609" s="367"/>
      <c r="B2609" s="368"/>
      <c r="C2609" s="369"/>
      <c r="D2609" s="368"/>
      <c r="E2609"/>
    </row>
    <row r="2610" spans="1:5" ht="14.25">
      <c r="A2610" s="367"/>
      <c r="B2610" s="368"/>
      <c r="C2610" s="369"/>
      <c r="D2610" s="368"/>
      <c r="E2610"/>
    </row>
    <row r="2611" spans="1:5" ht="14.25">
      <c r="A2611" s="367"/>
      <c r="B2611" s="368"/>
      <c r="C2611" s="369"/>
      <c r="D2611" s="368"/>
      <c r="E2611"/>
    </row>
    <row r="2612" spans="1:5" ht="14.25">
      <c r="A2612" s="367"/>
      <c r="B2612" s="368"/>
      <c r="C2612" s="369"/>
      <c r="D2612" s="368"/>
      <c r="E2612"/>
    </row>
    <row r="2613" spans="1:5" ht="14.25">
      <c r="A2613" s="367"/>
      <c r="B2613" s="368"/>
      <c r="C2613" s="369"/>
      <c r="D2613" s="368"/>
      <c r="E2613"/>
    </row>
    <row r="2614" spans="1:5" ht="14.25">
      <c r="A2614" s="367"/>
      <c r="B2614" s="368"/>
      <c r="C2614" s="369"/>
      <c r="D2614" s="368"/>
      <c r="E2614"/>
    </row>
    <row r="2615" spans="1:5" ht="14.25">
      <c r="A2615" s="367"/>
      <c r="B2615" s="368"/>
      <c r="C2615" s="369"/>
      <c r="D2615" s="368"/>
      <c r="E2615"/>
    </row>
    <row r="2616" spans="1:5" ht="14.25">
      <c r="A2616" s="367"/>
      <c r="B2616" s="368"/>
      <c r="C2616" s="369"/>
      <c r="D2616" s="368"/>
      <c r="E2616"/>
    </row>
    <row r="2617" spans="1:5" ht="14.25">
      <c r="A2617" s="367"/>
      <c r="B2617" s="368"/>
      <c r="C2617" s="369"/>
      <c r="D2617" s="368"/>
      <c r="E2617"/>
    </row>
    <row r="2618" spans="1:5" ht="14.25">
      <c r="A2618" s="367"/>
      <c r="B2618" s="368"/>
      <c r="C2618" s="369"/>
      <c r="D2618" s="368"/>
      <c r="E2618"/>
    </row>
    <row r="2619" spans="1:5" ht="14.25">
      <c r="A2619" s="367"/>
      <c r="B2619" s="368"/>
      <c r="C2619" s="369"/>
      <c r="D2619" s="368"/>
      <c r="E2619"/>
    </row>
    <row r="2620" spans="1:5" ht="14.25">
      <c r="A2620" s="367"/>
      <c r="B2620" s="368"/>
      <c r="C2620" s="369"/>
      <c r="D2620" s="368"/>
      <c r="E2620"/>
    </row>
    <row r="2621" spans="1:5" ht="14.25">
      <c r="A2621" s="367"/>
      <c r="B2621" s="368"/>
      <c r="C2621" s="369"/>
      <c r="D2621" s="368"/>
      <c r="E2621"/>
    </row>
    <row r="2622" spans="1:5" ht="14.25">
      <c r="A2622" s="367"/>
      <c r="B2622" s="368"/>
      <c r="C2622" s="369"/>
      <c r="D2622" s="368"/>
      <c r="E2622"/>
    </row>
    <row r="2623" spans="1:5" ht="14.25">
      <c r="A2623" s="367"/>
      <c r="B2623" s="368"/>
      <c r="C2623" s="369"/>
      <c r="D2623" s="368"/>
      <c r="E2623"/>
    </row>
    <row r="2624" spans="1:5" ht="14.25">
      <c r="A2624" s="367"/>
      <c r="B2624" s="368"/>
      <c r="C2624" s="369"/>
      <c r="D2624" s="368"/>
      <c r="E2624"/>
    </row>
    <row r="2625" spans="1:5" ht="14.25">
      <c r="A2625" s="367"/>
      <c r="B2625" s="368"/>
      <c r="C2625" s="369"/>
      <c r="D2625" s="368"/>
      <c r="E2625"/>
    </row>
    <row r="2626" spans="1:5" ht="14.25">
      <c r="A2626" s="367"/>
      <c r="B2626" s="368"/>
      <c r="C2626" s="369"/>
      <c r="D2626" s="368"/>
      <c r="E2626"/>
    </row>
    <row r="2627" spans="1:5" ht="14.25">
      <c r="A2627" s="367"/>
      <c r="B2627" s="368"/>
      <c r="C2627" s="369"/>
      <c r="D2627" s="368"/>
      <c r="E2627"/>
    </row>
    <row r="2628" spans="1:5" ht="14.25">
      <c r="A2628" s="367"/>
      <c r="B2628" s="368"/>
      <c r="C2628" s="369"/>
      <c r="D2628" s="368"/>
      <c r="E2628"/>
    </row>
    <row r="2629" spans="1:5" ht="14.25">
      <c r="A2629" s="367"/>
      <c r="B2629" s="368"/>
      <c r="C2629" s="369"/>
      <c r="D2629" s="368"/>
      <c r="E2629"/>
    </row>
    <row r="2630" spans="1:5" ht="14.25">
      <c r="A2630" s="367"/>
      <c r="B2630" s="368"/>
      <c r="C2630" s="369"/>
      <c r="D2630" s="368"/>
      <c r="E2630"/>
    </row>
    <row r="2631" spans="1:5" ht="14.25">
      <c r="A2631" s="367"/>
      <c r="B2631" s="368"/>
      <c r="C2631" s="369"/>
      <c r="D2631" s="368"/>
      <c r="E2631"/>
    </row>
    <row r="2632" spans="1:5" ht="14.25">
      <c r="A2632" s="367"/>
      <c r="B2632" s="368"/>
      <c r="C2632" s="369"/>
      <c r="D2632" s="368"/>
      <c r="E2632"/>
    </row>
    <row r="2633" spans="1:5" ht="14.25">
      <c r="A2633" s="367"/>
      <c r="B2633" s="368"/>
      <c r="C2633" s="369"/>
      <c r="D2633" s="368"/>
      <c r="E2633"/>
    </row>
    <row r="2634" spans="1:5" ht="14.25">
      <c r="A2634" s="367"/>
      <c r="B2634" s="368"/>
      <c r="C2634" s="369"/>
      <c r="D2634" s="368"/>
      <c r="E2634"/>
    </row>
    <row r="2635" spans="1:5" ht="14.25">
      <c r="A2635" s="367"/>
      <c r="B2635" s="368"/>
      <c r="C2635" s="369"/>
      <c r="D2635" s="368"/>
      <c r="E2635"/>
    </row>
    <row r="2636" spans="1:5" ht="14.25">
      <c r="A2636" s="367"/>
      <c r="B2636" s="368"/>
      <c r="C2636" s="369"/>
      <c r="D2636" s="368"/>
      <c r="E2636"/>
    </row>
    <row r="2637" spans="1:5" ht="14.25">
      <c r="A2637" s="367"/>
      <c r="B2637" s="368"/>
      <c r="C2637" s="369"/>
      <c r="D2637" s="368"/>
      <c r="E2637"/>
    </row>
    <row r="2638" spans="1:5" ht="14.25">
      <c r="A2638" s="367"/>
      <c r="B2638" s="368"/>
      <c r="C2638" s="369"/>
      <c r="D2638" s="368"/>
      <c r="E2638"/>
    </row>
    <row r="2639" spans="1:5" ht="14.25">
      <c r="A2639" s="367"/>
      <c r="B2639" s="368"/>
      <c r="C2639" s="369"/>
      <c r="D2639" s="368"/>
      <c r="E2639"/>
    </row>
    <row r="2640" spans="1:5" ht="14.25">
      <c r="A2640" s="367"/>
      <c r="B2640" s="368"/>
      <c r="C2640" s="369"/>
      <c r="D2640" s="368"/>
      <c r="E2640"/>
    </row>
    <row r="2641" spans="1:5" ht="14.25">
      <c r="A2641" s="367"/>
      <c r="B2641" s="368"/>
      <c r="C2641" s="369"/>
      <c r="D2641" s="368"/>
      <c r="E2641"/>
    </row>
    <row r="2642" spans="1:5" ht="14.25">
      <c r="A2642" s="367"/>
      <c r="B2642" s="368"/>
      <c r="C2642" s="369"/>
      <c r="D2642" s="368"/>
      <c r="E2642"/>
    </row>
    <row r="2643" spans="1:5" ht="14.25">
      <c r="A2643" s="367"/>
      <c r="B2643" s="368"/>
      <c r="C2643" s="369"/>
      <c r="D2643" s="368"/>
      <c r="E2643"/>
    </row>
    <row r="2644" spans="1:5" ht="14.25">
      <c r="A2644" s="367"/>
      <c r="B2644" s="368"/>
      <c r="C2644" s="369"/>
      <c r="D2644" s="368"/>
      <c r="E2644"/>
    </row>
    <row r="2645" spans="1:5" ht="14.25">
      <c r="A2645" s="367"/>
      <c r="B2645" s="368"/>
      <c r="C2645" s="369"/>
      <c r="D2645" s="368"/>
      <c r="E2645"/>
    </row>
    <row r="2646" spans="1:5" ht="14.25">
      <c r="A2646" s="367"/>
      <c r="B2646" s="368"/>
      <c r="C2646" s="369"/>
      <c r="D2646" s="368"/>
      <c r="E2646"/>
    </row>
    <row r="2647" spans="1:5" ht="14.25">
      <c r="A2647" s="367"/>
      <c r="B2647" s="368"/>
      <c r="C2647" s="369"/>
      <c r="D2647" s="368"/>
      <c r="E2647"/>
    </row>
    <row r="2648" spans="1:5" ht="14.25">
      <c r="A2648" s="367"/>
      <c r="B2648" s="368"/>
      <c r="C2648" s="369"/>
      <c r="D2648" s="368"/>
      <c r="E2648"/>
    </row>
    <row r="2649" spans="1:5" ht="14.25">
      <c r="A2649" s="367"/>
      <c r="B2649" s="368"/>
      <c r="C2649" s="369"/>
      <c r="D2649" s="368"/>
      <c r="E2649"/>
    </row>
    <row r="2650" spans="1:5" ht="14.25">
      <c r="A2650" s="367"/>
      <c r="B2650" s="368"/>
      <c r="C2650" s="369"/>
      <c r="D2650" s="368"/>
      <c r="E2650"/>
    </row>
    <row r="2651" spans="1:5" ht="14.25">
      <c r="A2651" s="367"/>
      <c r="B2651" s="368"/>
      <c r="C2651" s="369"/>
      <c r="D2651" s="368"/>
      <c r="E2651"/>
    </row>
    <row r="2652" spans="1:5" ht="14.25">
      <c r="A2652" s="367"/>
      <c r="B2652" s="368"/>
      <c r="C2652" s="369"/>
      <c r="D2652" s="368"/>
      <c r="E2652"/>
    </row>
    <row r="2653" spans="1:5" ht="14.25">
      <c r="A2653" s="367"/>
      <c r="B2653" s="368"/>
      <c r="C2653" s="369"/>
      <c r="D2653" s="368"/>
      <c r="E2653"/>
    </row>
    <row r="2654" spans="1:5" ht="14.25">
      <c r="A2654" s="367"/>
      <c r="B2654" s="368"/>
      <c r="C2654" s="369"/>
      <c r="D2654" s="368"/>
      <c r="E2654"/>
    </row>
    <row r="2655" spans="1:5" ht="14.25">
      <c r="A2655" s="367"/>
      <c r="B2655" s="368"/>
      <c r="C2655" s="369"/>
      <c r="D2655" s="368"/>
      <c r="E2655"/>
    </row>
    <row r="2656" spans="1:5" ht="14.25">
      <c r="A2656" s="367"/>
      <c r="B2656" s="368"/>
      <c r="C2656" s="369"/>
      <c r="D2656" s="368"/>
      <c r="E2656"/>
    </row>
    <row r="2657" spans="1:5" ht="14.25">
      <c r="A2657" s="367"/>
      <c r="B2657" s="368"/>
      <c r="C2657" s="369"/>
      <c r="D2657" s="368"/>
      <c r="E2657"/>
    </row>
    <row r="2658" spans="1:5" ht="14.25">
      <c r="A2658" s="367"/>
      <c r="B2658" s="368"/>
      <c r="C2658" s="369"/>
      <c r="D2658" s="368"/>
      <c r="E2658"/>
    </row>
    <row r="2659" spans="1:5" ht="14.25">
      <c r="A2659" s="367"/>
      <c r="B2659" s="368"/>
      <c r="C2659" s="369"/>
      <c r="D2659" s="368"/>
      <c r="E2659"/>
    </row>
    <row r="2660" spans="1:5" ht="14.25">
      <c r="A2660" s="367"/>
      <c r="B2660" s="368"/>
      <c r="C2660" s="369"/>
      <c r="D2660" s="368"/>
      <c r="E2660"/>
    </row>
    <row r="2661" spans="1:5" ht="14.25">
      <c r="A2661" s="367"/>
      <c r="B2661" s="368"/>
      <c r="C2661" s="369"/>
      <c r="D2661" s="368"/>
      <c r="E2661"/>
    </row>
    <row r="2662" spans="1:5" ht="14.25">
      <c r="A2662" s="367"/>
      <c r="B2662" s="368"/>
      <c r="C2662" s="369"/>
      <c r="D2662" s="368"/>
      <c r="E2662"/>
    </row>
    <row r="2663" spans="1:5" ht="14.25">
      <c r="A2663" s="367"/>
      <c r="B2663" s="368"/>
      <c r="C2663" s="369"/>
      <c r="D2663" s="368"/>
      <c r="E2663"/>
    </row>
    <row r="2664" spans="1:5" ht="14.25">
      <c r="A2664" s="367"/>
      <c r="B2664" s="368"/>
      <c r="C2664" s="369"/>
      <c r="D2664" s="368"/>
      <c r="E2664"/>
    </row>
    <row r="2665" spans="1:5" ht="14.25">
      <c r="A2665" s="367"/>
      <c r="B2665" s="368"/>
      <c r="C2665" s="369"/>
      <c r="D2665" s="368"/>
      <c r="E2665"/>
    </row>
    <row r="2666" spans="1:5" ht="14.25">
      <c r="A2666" s="367"/>
      <c r="B2666" s="368"/>
      <c r="C2666" s="369"/>
      <c r="D2666" s="368"/>
      <c r="E2666"/>
    </row>
    <row r="2667" spans="1:5" ht="14.25">
      <c r="A2667" s="367"/>
      <c r="B2667" s="368"/>
      <c r="C2667" s="369"/>
      <c r="D2667" s="368"/>
      <c r="E2667"/>
    </row>
    <row r="2668" spans="1:5" ht="14.25">
      <c r="A2668" s="367"/>
      <c r="B2668" s="368"/>
      <c r="C2668" s="369"/>
      <c r="D2668" s="368"/>
      <c r="E2668"/>
    </row>
    <row r="2669" spans="1:5" ht="14.25">
      <c r="A2669" s="367"/>
      <c r="B2669" s="368"/>
      <c r="C2669" s="369"/>
      <c r="D2669" s="368"/>
      <c r="E2669"/>
    </row>
    <row r="2670" spans="1:5" ht="14.25">
      <c r="A2670" s="367"/>
      <c r="B2670" s="368"/>
      <c r="C2670" s="369"/>
      <c r="D2670" s="368"/>
      <c r="E2670"/>
    </row>
    <row r="2671" spans="1:5" ht="14.25">
      <c r="A2671" s="367"/>
      <c r="B2671" s="368"/>
      <c r="C2671" s="369"/>
      <c r="D2671" s="368"/>
      <c r="E2671"/>
    </row>
    <row r="2672" spans="1:5" ht="14.25">
      <c r="A2672" s="367"/>
      <c r="B2672" s="368"/>
      <c r="C2672" s="369"/>
      <c r="D2672" s="368"/>
      <c r="E2672"/>
    </row>
    <row r="2673" spans="1:5" ht="14.25">
      <c r="A2673" s="367"/>
      <c r="B2673" s="368"/>
      <c r="C2673" s="369"/>
      <c r="D2673" s="368"/>
      <c r="E2673"/>
    </row>
    <row r="2674" spans="1:5" ht="14.25">
      <c r="A2674" s="367"/>
      <c r="B2674" s="368"/>
      <c r="C2674" s="369"/>
      <c r="D2674" s="368"/>
      <c r="E2674"/>
    </row>
    <row r="2675" spans="1:5" ht="14.25">
      <c r="A2675" s="367"/>
      <c r="B2675" s="368"/>
      <c r="C2675" s="369"/>
      <c r="D2675" s="368"/>
      <c r="E2675"/>
    </row>
    <row r="2676" spans="1:5" ht="14.25">
      <c r="A2676" s="367"/>
      <c r="B2676" s="368"/>
      <c r="C2676" s="369"/>
      <c r="D2676" s="368"/>
      <c r="E2676"/>
    </row>
    <row r="2677" spans="1:5" ht="14.25">
      <c r="A2677" s="367"/>
      <c r="B2677" s="368"/>
      <c r="C2677" s="369"/>
      <c r="D2677" s="368"/>
      <c r="E2677"/>
    </row>
    <row r="2678" spans="1:5" ht="14.25">
      <c r="A2678" s="367"/>
      <c r="B2678" s="368"/>
      <c r="C2678" s="369"/>
      <c r="D2678" s="368"/>
      <c r="E2678"/>
    </row>
    <row r="2679" spans="1:5" ht="14.25">
      <c r="A2679" s="367"/>
      <c r="B2679" s="368"/>
      <c r="C2679" s="369"/>
      <c r="D2679" s="368"/>
      <c r="E2679"/>
    </row>
    <row r="2680" spans="1:5" ht="14.25">
      <c r="A2680" s="367"/>
      <c r="B2680" s="368"/>
      <c r="C2680" s="369"/>
      <c r="D2680" s="368"/>
      <c r="E2680"/>
    </row>
    <row r="2681" spans="1:5" ht="14.25">
      <c r="A2681" s="367"/>
      <c r="B2681" s="368"/>
      <c r="C2681" s="369"/>
      <c r="D2681" s="368"/>
      <c r="E2681"/>
    </row>
    <row r="2682" spans="1:5" ht="14.25">
      <c r="A2682" s="367"/>
      <c r="B2682" s="368"/>
      <c r="C2682" s="369"/>
      <c r="D2682" s="368"/>
      <c r="E2682"/>
    </row>
    <row r="2683" spans="1:5" ht="14.25">
      <c r="A2683" s="367"/>
      <c r="B2683" s="368"/>
      <c r="C2683" s="369"/>
      <c r="D2683" s="368"/>
      <c r="E2683"/>
    </row>
    <row r="2684" spans="1:5" ht="14.25">
      <c r="A2684" s="367"/>
      <c r="B2684" s="368"/>
      <c r="C2684" s="369"/>
      <c r="D2684" s="368"/>
      <c r="E2684"/>
    </row>
    <row r="2685" spans="1:5" ht="14.25">
      <c r="A2685" s="367"/>
      <c r="B2685" s="368"/>
      <c r="C2685" s="369"/>
      <c r="D2685" s="368"/>
      <c r="E2685"/>
    </row>
    <row r="2686" spans="1:5" ht="14.25">
      <c r="A2686" s="367"/>
      <c r="B2686" s="368"/>
      <c r="C2686" s="369"/>
      <c r="D2686" s="368"/>
      <c r="E2686"/>
    </row>
    <row r="2687" spans="1:5" ht="14.25">
      <c r="A2687" s="367"/>
      <c r="B2687" s="368"/>
      <c r="C2687" s="369"/>
      <c r="D2687" s="368"/>
      <c r="E2687"/>
    </row>
    <row r="2688" spans="1:5" ht="14.25">
      <c r="A2688" s="367"/>
      <c r="B2688" s="368"/>
      <c r="C2688" s="369"/>
      <c r="D2688" s="368"/>
      <c r="E2688"/>
    </row>
    <row r="2689" spans="1:5" ht="14.25">
      <c r="A2689" s="367"/>
      <c r="B2689" s="368"/>
      <c r="C2689" s="369"/>
      <c r="D2689" s="368"/>
      <c r="E2689"/>
    </row>
    <row r="2690" spans="1:5" ht="14.25">
      <c r="A2690" s="367"/>
      <c r="B2690" s="368"/>
      <c r="C2690" s="369"/>
      <c r="D2690" s="368"/>
      <c r="E2690"/>
    </row>
    <row r="2691" spans="1:5" ht="14.25">
      <c r="A2691" s="367"/>
      <c r="B2691" s="368"/>
      <c r="C2691" s="369"/>
      <c r="D2691" s="368"/>
      <c r="E2691"/>
    </row>
    <row r="2692" spans="1:5" ht="14.25">
      <c r="A2692" s="367"/>
      <c r="B2692" s="368"/>
      <c r="C2692" s="369"/>
      <c r="D2692" s="368"/>
      <c r="E2692"/>
    </row>
    <row r="2693" spans="1:5" ht="14.25">
      <c r="A2693" s="367"/>
      <c r="B2693" s="368"/>
      <c r="C2693" s="369"/>
      <c r="D2693" s="368"/>
      <c r="E2693"/>
    </row>
    <row r="2694" spans="1:5" ht="14.25">
      <c r="A2694" s="367"/>
      <c r="B2694" s="368"/>
      <c r="C2694" s="369"/>
      <c r="D2694" s="368"/>
      <c r="E2694"/>
    </row>
    <row r="2695" spans="1:5" ht="14.25">
      <c r="A2695" s="367"/>
      <c r="B2695" s="368"/>
      <c r="C2695" s="369"/>
      <c r="D2695" s="368"/>
      <c r="E2695"/>
    </row>
    <row r="2696" spans="1:5" ht="14.25">
      <c r="A2696" s="367"/>
      <c r="B2696" s="368"/>
      <c r="C2696" s="369"/>
      <c r="D2696" s="368"/>
      <c r="E2696"/>
    </row>
    <row r="2697" spans="1:5" ht="14.25">
      <c r="A2697" s="367"/>
      <c r="B2697" s="368"/>
      <c r="C2697" s="369"/>
      <c r="D2697" s="368"/>
      <c r="E2697"/>
    </row>
    <row r="2698" spans="1:5" ht="14.25">
      <c r="A2698" s="367"/>
      <c r="B2698" s="368"/>
      <c r="C2698" s="369"/>
      <c r="D2698" s="368"/>
      <c r="E2698"/>
    </row>
    <row r="2699" spans="1:5" ht="14.25">
      <c r="A2699" s="367"/>
      <c r="B2699" s="368"/>
      <c r="C2699" s="369"/>
      <c r="D2699" s="368"/>
      <c r="E2699"/>
    </row>
    <row r="2700" spans="1:5" ht="14.25">
      <c r="A2700" s="367"/>
      <c r="B2700" s="368"/>
      <c r="C2700" s="369"/>
      <c r="D2700" s="368"/>
      <c r="E2700"/>
    </row>
    <row r="2701" spans="1:5" ht="14.25">
      <c r="A2701" s="367"/>
      <c r="B2701" s="368"/>
      <c r="C2701" s="369"/>
      <c r="D2701" s="368"/>
      <c r="E2701"/>
    </row>
    <row r="2702" spans="1:5" ht="14.25">
      <c r="A2702" s="367"/>
      <c r="B2702" s="368"/>
      <c r="C2702" s="369"/>
      <c r="D2702" s="368"/>
      <c r="E2702"/>
    </row>
    <row r="2703" spans="1:5" ht="14.25">
      <c r="A2703" s="367"/>
      <c r="B2703" s="368"/>
      <c r="C2703" s="369"/>
      <c r="D2703" s="368"/>
      <c r="E2703"/>
    </row>
    <row r="2704" spans="1:5" ht="14.25">
      <c r="A2704" s="367"/>
      <c r="B2704" s="368"/>
      <c r="C2704" s="369"/>
      <c r="D2704" s="368"/>
      <c r="E2704"/>
    </row>
    <row r="2705" spans="1:5" ht="14.25">
      <c r="A2705" s="367"/>
      <c r="B2705" s="368"/>
      <c r="C2705" s="369"/>
      <c r="D2705" s="368"/>
      <c r="E2705"/>
    </row>
    <row r="2706" spans="1:5" ht="14.25">
      <c r="A2706" s="367"/>
      <c r="B2706" s="368"/>
      <c r="C2706" s="369"/>
      <c r="D2706" s="368"/>
      <c r="E2706"/>
    </row>
    <row r="2707" spans="1:5" ht="14.25">
      <c r="A2707" s="367"/>
      <c r="B2707" s="368"/>
      <c r="C2707" s="369"/>
      <c r="D2707" s="368"/>
      <c r="E2707"/>
    </row>
    <row r="2708" spans="1:5" ht="14.25">
      <c r="A2708" s="367"/>
      <c r="B2708" s="368"/>
      <c r="C2708" s="369"/>
      <c r="D2708" s="368"/>
      <c r="E2708"/>
    </row>
    <row r="2709" spans="1:5" ht="14.25">
      <c r="A2709" s="367"/>
      <c r="B2709" s="368"/>
      <c r="C2709" s="369"/>
      <c r="D2709" s="368"/>
      <c r="E2709"/>
    </row>
    <row r="2710" spans="1:5" ht="14.25">
      <c r="A2710" s="367"/>
      <c r="B2710" s="368"/>
      <c r="C2710" s="369"/>
      <c r="D2710" s="368"/>
      <c r="E2710"/>
    </row>
    <row r="2711" spans="1:5" ht="14.25">
      <c r="A2711" s="367"/>
      <c r="B2711" s="368"/>
      <c r="C2711" s="369"/>
      <c r="D2711" s="368"/>
      <c r="E2711"/>
    </row>
    <row r="2712" spans="1:5" ht="14.25">
      <c r="A2712" s="367"/>
      <c r="B2712" s="368"/>
      <c r="C2712" s="369"/>
      <c r="D2712" s="368"/>
      <c r="E2712"/>
    </row>
    <row r="2713" spans="1:5" ht="14.25">
      <c r="A2713" s="367"/>
      <c r="B2713" s="368"/>
      <c r="C2713" s="369"/>
      <c r="D2713" s="368"/>
      <c r="E2713"/>
    </row>
    <row r="2714" spans="1:5" ht="14.25">
      <c r="A2714" s="367"/>
      <c r="B2714" s="368"/>
      <c r="C2714" s="369"/>
      <c r="D2714" s="368"/>
      <c r="E2714"/>
    </row>
    <row r="2715" spans="1:5" ht="14.25">
      <c r="A2715" s="367"/>
      <c r="B2715" s="368"/>
      <c r="C2715" s="369"/>
      <c r="D2715" s="368"/>
      <c r="E2715"/>
    </row>
    <row r="2716" spans="1:5" ht="14.25">
      <c r="A2716" s="367"/>
      <c r="B2716" s="368"/>
      <c r="C2716" s="369"/>
      <c r="D2716" s="368"/>
      <c r="E2716"/>
    </row>
    <row r="2717" spans="1:5" ht="14.25">
      <c r="A2717" s="367"/>
      <c r="B2717" s="368"/>
      <c r="C2717" s="369"/>
      <c r="D2717" s="368"/>
      <c r="E2717"/>
    </row>
    <row r="2718" spans="1:5" ht="14.25">
      <c r="A2718" s="367"/>
      <c r="B2718" s="368"/>
      <c r="C2718" s="369"/>
      <c r="D2718" s="368"/>
      <c r="E2718"/>
    </row>
    <row r="2719" spans="1:5" ht="14.25">
      <c r="A2719" s="367"/>
      <c r="B2719" s="368"/>
      <c r="C2719" s="369"/>
      <c r="D2719" s="368"/>
      <c r="E2719"/>
    </row>
    <row r="2720" spans="1:5" ht="14.25">
      <c r="A2720" s="367"/>
      <c r="B2720" s="368"/>
      <c r="C2720" s="369"/>
      <c r="D2720" s="368"/>
      <c r="E2720"/>
    </row>
    <row r="2721" spans="1:5" ht="14.25">
      <c r="A2721" s="367"/>
      <c r="B2721" s="368"/>
      <c r="C2721" s="369"/>
      <c r="D2721" s="368"/>
      <c r="E2721"/>
    </row>
    <row r="2722" spans="1:5" ht="14.25">
      <c r="A2722" s="367"/>
      <c r="B2722" s="368"/>
      <c r="C2722" s="369"/>
      <c r="D2722" s="368"/>
      <c r="E2722"/>
    </row>
    <row r="2723" spans="1:5" ht="14.25">
      <c r="A2723" s="367"/>
      <c r="B2723" s="368"/>
      <c r="C2723" s="369"/>
      <c r="D2723" s="368"/>
      <c r="E2723"/>
    </row>
    <row r="2724" spans="1:5" ht="14.25">
      <c r="A2724" s="367"/>
      <c r="B2724" s="368"/>
      <c r="C2724" s="369"/>
      <c r="D2724" s="368"/>
      <c r="E2724"/>
    </row>
    <row r="2725" spans="1:5" ht="14.25">
      <c r="A2725" s="367"/>
      <c r="B2725" s="368"/>
      <c r="C2725" s="369"/>
      <c r="D2725" s="368"/>
      <c r="E2725"/>
    </row>
    <row r="2726" spans="1:5" ht="14.25">
      <c r="A2726" s="367"/>
      <c r="B2726" s="368"/>
      <c r="C2726" s="369"/>
      <c r="D2726" s="368"/>
      <c r="E2726"/>
    </row>
    <row r="2727" spans="1:5" ht="14.25">
      <c r="A2727" s="367"/>
      <c r="B2727" s="368"/>
      <c r="C2727" s="369"/>
      <c r="D2727" s="368"/>
      <c r="E2727"/>
    </row>
    <row r="2728" spans="1:5" ht="14.25">
      <c r="A2728" s="367"/>
      <c r="B2728" s="368"/>
      <c r="C2728" s="369"/>
      <c r="D2728" s="368"/>
      <c r="E2728"/>
    </row>
    <row r="2729" spans="1:5" ht="14.25">
      <c r="A2729" s="367"/>
      <c r="B2729" s="368"/>
      <c r="C2729" s="369"/>
      <c r="D2729" s="368"/>
      <c r="E2729"/>
    </row>
    <row r="2730" spans="1:5" ht="14.25">
      <c r="A2730" s="367"/>
      <c r="B2730" s="368"/>
      <c r="C2730" s="369"/>
      <c r="D2730" s="368"/>
      <c r="E2730"/>
    </row>
    <row r="2731" spans="1:5" ht="14.25">
      <c r="A2731" s="367"/>
      <c r="B2731" s="368"/>
      <c r="C2731" s="369"/>
      <c r="D2731" s="368"/>
      <c r="E2731"/>
    </row>
    <row r="2732" spans="1:5" ht="14.25">
      <c r="A2732" s="367"/>
      <c r="B2732" s="368"/>
      <c r="C2732" s="369"/>
      <c r="D2732" s="368"/>
      <c r="E2732"/>
    </row>
    <row r="2733" spans="1:5" ht="14.25">
      <c r="A2733" s="367"/>
      <c r="B2733" s="368"/>
      <c r="C2733" s="369"/>
      <c r="D2733" s="368"/>
      <c r="E2733"/>
    </row>
    <row r="2734" spans="1:5" ht="14.25">
      <c r="A2734" s="367"/>
      <c r="B2734" s="368"/>
      <c r="C2734" s="369"/>
      <c r="D2734" s="368"/>
      <c r="E2734"/>
    </row>
    <row r="2735" spans="1:5" ht="14.25">
      <c r="A2735" s="367"/>
      <c r="B2735" s="368"/>
      <c r="C2735" s="369"/>
      <c r="D2735" s="368"/>
      <c r="E2735"/>
    </row>
    <row r="2736" spans="1:5" ht="14.25">
      <c r="A2736" s="367"/>
      <c r="B2736" s="368"/>
      <c r="C2736" s="369"/>
      <c r="D2736" s="368"/>
      <c r="E2736"/>
    </row>
    <row r="2737" spans="1:5" ht="14.25">
      <c r="A2737" s="367"/>
      <c r="B2737" s="368"/>
      <c r="C2737" s="369"/>
      <c r="D2737" s="368"/>
      <c r="E2737"/>
    </row>
    <row r="2738" spans="1:5" ht="14.25">
      <c r="A2738" s="367"/>
      <c r="B2738" s="368"/>
      <c r="C2738" s="369"/>
      <c r="D2738" s="368"/>
      <c r="E2738"/>
    </row>
    <row r="2739" spans="1:5" ht="14.25">
      <c r="A2739" s="367"/>
      <c r="B2739" s="368"/>
      <c r="C2739" s="369"/>
      <c r="D2739" s="368"/>
      <c r="E2739"/>
    </row>
    <row r="2740" spans="1:5" ht="14.25">
      <c r="A2740" s="367"/>
      <c r="B2740" s="368"/>
      <c r="C2740" s="369"/>
      <c r="D2740" s="368"/>
      <c r="E2740"/>
    </row>
    <row r="2741" spans="1:5" ht="14.25">
      <c r="A2741" s="367"/>
      <c r="B2741" s="368"/>
      <c r="C2741" s="369"/>
      <c r="D2741" s="368"/>
      <c r="E2741"/>
    </row>
    <row r="2742" spans="1:5" ht="14.25">
      <c r="A2742" s="367"/>
      <c r="B2742" s="368"/>
      <c r="C2742" s="369"/>
      <c r="D2742" s="368"/>
      <c r="E2742"/>
    </row>
    <row r="2743" spans="1:5" ht="14.25">
      <c r="A2743" s="367"/>
      <c r="B2743" s="368"/>
      <c r="C2743" s="369"/>
      <c r="D2743" s="368"/>
      <c r="E2743"/>
    </row>
    <row r="2744" spans="1:5" ht="14.25">
      <c r="A2744" s="367"/>
      <c r="B2744" s="368"/>
      <c r="C2744" s="369"/>
      <c r="D2744" s="368"/>
      <c r="E2744"/>
    </row>
    <row r="2745" spans="1:5" ht="14.25">
      <c r="A2745" s="367"/>
      <c r="B2745" s="368"/>
      <c r="C2745" s="369"/>
      <c r="D2745" s="368"/>
      <c r="E2745"/>
    </row>
    <row r="2746" spans="1:5" ht="14.25">
      <c r="A2746" s="367"/>
      <c r="B2746" s="368"/>
      <c r="C2746" s="369"/>
      <c r="D2746" s="368"/>
      <c r="E2746"/>
    </row>
    <row r="2747" spans="1:5" ht="14.25">
      <c r="A2747" s="367"/>
      <c r="B2747" s="368"/>
      <c r="C2747" s="369"/>
      <c r="D2747" s="368"/>
      <c r="E2747"/>
    </row>
    <row r="2748" spans="1:5" ht="14.25">
      <c r="A2748" s="367"/>
      <c r="B2748" s="368"/>
      <c r="C2748" s="369"/>
      <c r="D2748" s="368"/>
      <c r="E2748"/>
    </row>
    <row r="2749" spans="1:5" ht="14.25">
      <c r="A2749" s="367"/>
      <c r="B2749" s="368"/>
      <c r="C2749" s="369"/>
      <c r="D2749" s="368"/>
      <c r="E2749"/>
    </row>
    <row r="2750" spans="1:5" ht="14.25">
      <c r="A2750" s="367"/>
      <c r="B2750" s="368"/>
      <c r="C2750" s="369"/>
      <c r="D2750" s="368"/>
      <c r="E2750"/>
    </row>
    <row r="2751" spans="1:5" ht="14.25">
      <c r="A2751" s="367"/>
      <c r="B2751" s="368"/>
      <c r="C2751" s="369"/>
      <c r="D2751" s="368"/>
      <c r="E2751"/>
    </row>
    <row r="2752" spans="1:5" ht="14.25">
      <c r="A2752" s="367"/>
      <c r="B2752" s="368"/>
      <c r="C2752" s="369"/>
      <c r="D2752" s="368"/>
      <c r="E2752"/>
    </row>
    <row r="2753" spans="1:5" ht="14.25">
      <c r="A2753" s="367"/>
      <c r="B2753" s="368"/>
      <c r="C2753" s="369"/>
      <c r="D2753" s="368"/>
      <c r="E2753"/>
    </row>
    <row r="2754" spans="1:5" ht="14.25">
      <c r="A2754" s="367"/>
      <c r="B2754" s="368"/>
      <c r="C2754" s="369"/>
      <c r="D2754" s="368"/>
      <c r="E2754"/>
    </row>
    <row r="2755" spans="1:5" ht="14.25">
      <c r="A2755" s="367"/>
      <c r="B2755" s="368"/>
      <c r="C2755" s="369"/>
      <c r="D2755" s="368"/>
      <c r="E2755"/>
    </row>
    <row r="2756" spans="1:5" ht="14.25">
      <c r="A2756" s="367"/>
      <c r="B2756" s="368"/>
      <c r="C2756" s="369"/>
      <c r="D2756" s="368"/>
      <c r="E2756"/>
    </row>
    <row r="2757" spans="1:5" ht="14.25">
      <c r="A2757" s="367"/>
      <c r="B2757" s="368"/>
      <c r="C2757" s="369"/>
      <c r="D2757" s="368"/>
      <c r="E2757"/>
    </row>
    <row r="2758" spans="1:5" ht="14.25">
      <c r="A2758" s="367"/>
      <c r="B2758" s="368"/>
      <c r="C2758" s="369"/>
      <c r="D2758" s="368"/>
      <c r="E2758"/>
    </row>
    <row r="2759" spans="1:5" ht="14.25">
      <c r="A2759" s="367"/>
      <c r="B2759" s="368"/>
      <c r="C2759" s="369"/>
      <c r="D2759" s="368"/>
      <c r="E2759"/>
    </row>
    <row r="2760" spans="1:5" ht="14.25">
      <c r="A2760" s="367"/>
      <c r="B2760" s="368"/>
      <c r="C2760" s="369"/>
      <c r="D2760" s="368"/>
      <c r="E2760"/>
    </row>
    <row r="2761" spans="1:5" ht="14.25">
      <c r="A2761" s="367"/>
      <c r="B2761" s="368"/>
      <c r="C2761" s="369"/>
      <c r="D2761" s="368"/>
      <c r="E2761"/>
    </row>
    <row r="2762" spans="1:5" ht="14.25">
      <c r="A2762" s="367"/>
      <c r="B2762" s="368"/>
      <c r="C2762" s="369"/>
      <c r="D2762" s="368"/>
      <c r="E2762"/>
    </row>
    <row r="2763" spans="1:5" ht="14.25">
      <c r="A2763" s="367"/>
      <c r="B2763" s="368"/>
      <c r="C2763" s="369"/>
      <c r="D2763" s="368"/>
      <c r="E2763"/>
    </row>
    <row r="2764" spans="1:5" ht="14.25">
      <c r="A2764" s="367"/>
      <c r="B2764" s="368"/>
      <c r="C2764" s="369"/>
      <c r="D2764" s="368"/>
      <c r="E2764"/>
    </row>
    <row r="2765" spans="1:5" ht="14.25">
      <c r="A2765" s="367"/>
      <c r="B2765" s="368"/>
      <c r="C2765" s="369"/>
      <c r="D2765" s="368"/>
      <c r="E2765"/>
    </row>
    <row r="2766" spans="1:5" ht="14.25">
      <c r="A2766" s="367"/>
      <c r="B2766" s="368"/>
      <c r="C2766" s="369"/>
      <c r="D2766" s="368"/>
      <c r="E2766"/>
    </row>
    <row r="2767" spans="1:5" ht="14.25">
      <c r="A2767" s="367"/>
      <c r="B2767" s="368"/>
      <c r="C2767" s="369"/>
      <c r="D2767" s="368"/>
      <c r="E2767"/>
    </row>
    <row r="2768" spans="1:5" ht="14.25">
      <c r="A2768" s="367"/>
      <c r="B2768" s="368"/>
      <c r="C2768" s="369"/>
      <c r="D2768" s="368"/>
      <c r="E2768"/>
    </row>
    <row r="2769" spans="1:5" ht="14.25">
      <c r="A2769" s="367"/>
      <c r="B2769" s="368"/>
      <c r="C2769" s="369"/>
      <c r="D2769" s="368"/>
      <c r="E2769"/>
    </row>
    <row r="2770" spans="1:5" ht="14.25">
      <c r="A2770" s="367"/>
      <c r="B2770" s="368"/>
      <c r="C2770" s="369"/>
      <c r="D2770" s="368"/>
      <c r="E2770"/>
    </row>
    <row r="2771" spans="1:5" ht="14.25">
      <c r="A2771" s="367"/>
      <c r="B2771" s="368"/>
      <c r="C2771" s="369"/>
      <c r="D2771" s="368"/>
      <c r="E2771"/>
    </row>
    <row r="2772" spans="1:5" ht="14.25">
      <c r="A2772" s="367"/>
      <c r="B2772" s="368"/>
      <c r="C2772" s="369"/>
      <c r="D2772" s="368"/>
      <c r="E2772"/>
    </row>
    <row r="2773" spans="1:5" ht="14.25">
      <c r="A2773" s="367"/>
      <c r="B2773" s="368"/>
      <c r="C2773" s="369"/>
      <c r="D2773" s="368"/>
      <c r="E2773"/>
    </row>
    <row r="2774" spans="1:5" ht="14.25">
      <c r="A2774" s="367"/>
      <c r="B2774" s="368"/>
      <c r="C2774" s="369"/>
      <c r="D2774" s="368"/>
      <c r="E2774"/>
    </row>
    <row r="2775" spans="1:5" ht="14.25">
      <c r="A2775" s="367"/>
      <c r="B2775" s="368"/>
      <c r="C2775" s="369"/>
      <c r="D2775" s="368"/>
      <c r="E2775"/>
    </row>
    <row r="2776" spans="1:5" ht="14.25">
      <c r="A2776" s="367"/>
      <c r="B2776" s="368"/>
      <c r="C2776" s="369"/>
      <c r="D2776" s="368"/>
      <c r="E2776"/>
    </row>
    <row r="2777" spans="1:5" ht="14.25">
      <c r="A2777" s="367"/>
      <c r="B2777" s="368"/>
      <c r="C2777" s="369"/>
      <c r="D2777" s="368"/>
      <c r="E2777"/>
    </row>
    <row r="2778" spans="1:5" ht="14.25">
      <c r="A2778" s="367"/>
      <c r="B2778" s="368"/>
      <c r="C2778" s="369"/>
      <c r="D2778" s="368"/>
      <c r="E2778"/>
    </row>
    <row r="2779" spans="1:5" ht="14.25">
      <c r="A2779" s="367"/>
      <c r="B2779" s="368"/>
      <c r="C2779" s="369"/>
      <c r="D2779" s="368"/>
      <c r="E2779"/>
    </row>
    <row r="2780" spans="1:5" ht="14.25">
      <c r="A2780" s="367"/>
      <c r="B2780" s="368"/>
      <c r="C2780" s="369"/>
      <c r="D2780" s="368"/>
      <c r="E2780"/>
    </row>
    <row r="2781" spans="1:5" ht="14.25">
      <c r="A2781" s="367"/>
      <c r="B2781" s="368"/>
      <c r="C2781" s="369"/>
      <c r="D2781" s="368"/>
      <c r="E2781"/>
    </row>
    <row r="2782" spans="1:5" ht="14.25">
      <c r="A2782" s="367"/>
      <c r="B2782" s="368"/>
      <c r="C2782" s="369"/>
      <c r="D2782" s="368"/>
      <c r="E2782"/>
    </row>
    <row r="2783" spans="1:5" ht="14.25">
      <c r="A2783" s="367"/>
      <c r="B2783" s="368"/>
      <c r="C2783" s="369"/>
      <c r="D2783" s="368"/>
      <c r="E2783"/>
    </row>
    <row r="2784" spans="1:5" ht="14.25">
      <c r="A2784" s="367"/>
      <c r="B2784" s="368"/>
      <c r="C2784" s="369"/>
      <c r="D2784" s="368"/>
      <c r="E2784"/>
    </row>
    <row r="2785" spans="1:5" ht="14.25">
      <c r="A2785" s="367"/>
      <c r="B2785" s="368"/>
      <c r="C2785" s="369"/>
      <c r="D2785" s="368"/>
      <c r="E2785"/>
    </row>
    <row r="2786" spans="1:5" ht="14.25">
      <c r="A2786" s="367"/>
      <c r="B2786" s="368"/>
      <c r="C2786" s="369"/>
      <c r="D2786" s="368"/>
      <c r="E2786"/>
    </row>
    <row r="2787" spans="1:5" ht="14.25">
      <c r="A2787" s="367"/>
      <c r="B2787" s="368"/>
      <c r="C2787" s="369"/>
      <c r="D2787" s="368"/>
      <c r="E2787"/>
    </row>
    <row r="2788" spans="1:5" ht="14.25">
      <c r="A2788" s="367"/>
      <c r="B2788" s="368"/>
      <c r="C2788" s="369"/>
      <c r="D2788" s="368"/>
      <c r="E2788"/>
    </row>
    <row r="2789" spans="1:5" ht="14.25">
      <c r="A2789" s="367"/>
      <c r="B2789" s="368"/>
      <c r="C2789" s="369"/>
      <c r="D2789" s="368"/>
      <c r="E2789"/>
    </row>
    <row r="2790" spans="1:5" ht="14.25">
      <c r="A2790" s="367"/>
      <c r="B2790" s="368"/>
      <c r="C2790" s="369"/>
      <c r="D2790" s="368"/>
      <c r="E2790"/>
    </row>
    <row r="2791" spans="1:5" ht="14.25">
      <c r="A2791" s="367"/>
      <c r="B2791" s="368"/>
      <c r="C2791" s="369"/>
      <c r="D2791" s="368"/>
      <c r="E2791"/>
    </row>
    <row r="2792" spans="1:5" ht="14.25">
      <c r="A2792" s="367"/>
      <c r="B2792" s="368"/>
      <c r="C2792" s="369"/>
      <c r="D2792" s="368"/>
      <c r="E2792"/>
    </row>
    <row r="2793" spans="1:5" ht="14.25">
      <c r="A2793" s="367"/>
      <c r="B2793" s="368"/>
      <c r="C2793" s="369"/>
      <c r="D2793" s="368"/>
      <c r="E2793"/>
    </row>
    <row r="2794" spans="1:5" ht="14.25">
      <c r="A2794" s="367"/>
      <c r="B2794" s="368"/>
      <c r="C2794" s="369"/>
      <c r="D2794" s="368"/>
      <c r="E2794"/>
    </row>
    <row r="2795" spans="1:5" ht="14.25">
      <c r="A2795" s="367"/>
      <c r="B2795" s="368"/>
      <c r="C2795" s="369"/>
      <c r="D2795" s="368"/>
      <c r="E2795"/>
    </row>
    <row r="2796" spans="1:5" ht="14.25">
      <c r="A2796" s="367"/>
      <c r="B2796" s="368"/>
      <c r="C2796" s="369"/>
      <c r="D2796" s="368"/>
      <c r="E2796"/>
    </row>
    <row r="2797" spans="1:5" ht="14.25">
      <c r="A2797" s="367"/>
      <c r="B2797" s="368"/>
      <c r="C2797" s="369"/>
      <c r="D2797" s="368"/>
      <c r="E2797"/>
    </row>
    <row r="2798" spans="1:5" ht="14.25">
      <c r="A2798" s="367"/>
      <c r="B2798" s="368"/>
      <c r="C2798" s="369"/>
      <c r="D2798" s="368"/>
      <c r="E2798"/>
    </row>
    <row r="2799" spans="1:5" ht="14.25">
      <c r="A2799" s="367"/>
      <c r="B2799" s="368"/>
      <c r="C2799" s="369"/>
      <c r="D2799" s="368"/>
      <c r="E2799"/>
    </row>
    <row r="2800" spans="1:5" ht="14.25">
      <c r="A2800" s="367"/>
      <c r="B2800" s="368"/>
      <c r="C2800" s="369"/>
      <c r="D2800" s="368"/>
      <c r="E2800"/>
    </row>
    <row r="2801" spans="1:5" ht="14.25">
      <c r="A2801" s="367"/>
      <c r="B2801" s="368"/>
      <c r="C2801" s="369"/>
      <c r="D2801" s="368"/>
      <c r="E2801"/>
    </row>
    <row r="2802" spans="1:5" ht="14.25">
      <c r="A2802" s="367"/>
      <c r="B2802" s="368"/>
      <c r="C2802" s="369"/>
      <c r="D2802" s="368"/>
      <c r="E2802"/>
    </row>
    <row r="2803" spans="1:5" ht="14.25">
      <c r="A2803" s="367"/>
      <c r="B2803" s="368"/>
      <c r="C2803" s="369"/>
      <c r="D2803" s="368"/>
      <c r="E2803"/>
    </row>
    <row r="2804" spans="1:5" ht="14.25">
      <c r="A2804" s="367"/>
      <c r="B2804" s="368"/>
      <c r="C2804" s="369"/>
      <c r="D2804" s="368"/>
      <c r="E2804"/>
    </row>
    <row r="2805" spans="1:5" ht="14.25">
      <c r="A2805" s="367"/>
      <c r="B2805" s="368"/>
      <c r="C2805" s="369"/>
      <c r="D2805" s="368"/>
      <c r="E2805"/>
    </row>
    <row r="2806" spans="1:5" ht="14.25">
      <c r="A2806" s="367"/>
      <c r="B2806" s="368"/>
      <c r="C2806" s="369"/>
      <c r="D2806" s="368"/>
      <c r="E2806"/>
    </row>
    <row r="2807" spans="1:5" ht="14.25">
      <c r="A2807" s="367"/>
      <c r="B2807" s="368"/>
      <c r="C2807" s="369"/>
      <c r="D2807" s="368"/>
      <c r="E2807"/>
    </row>
    <row r="2808" spans="1:5" ht="14.25">
      <c r="A2808" s="367"/>
      <c r="B2808" s="368"/>
      <c r="C2808" s="369"/>
      <c r="D2808" s="368"/>
      <c r="E2808"/>
    </row>
    <row r="2809" spans="1:5" ht="14.25">
      <c r="A2809" s="367"/>
      <c r="B2809" s="368"/>
      <c r="C2809" s="369"/>
      <c r="D2809" s="368"/>
      <c r="E2809"/>
    </row>
    <row r="2810" spans="1:5" ht="14.25">
      <c r="A2810" s="367"/>
      <c r="B2810" s="368"/>
      <c r="C2810" s="369"/>
      <c r="D2810" s="368"/>
      <c r="E2810"/>
    </row>
    <row r="2811" spans="1:5" ht="14.25">
      <c r="A2811" s="367"/>
      <c r="B2811" s="368"/>
      <c r="C2811" s="369"/>
      <c r="D2811" s="368"/>
      <c r="E2811"/>
    </row>
    <row r="2812" spans="1:5" ht="14.25">
      <c r="A2812" s="367"/>
      <c r="B2812" s="368"/>
      <c r="C2812" s="369"/>
      <c r="D2812" s="368"/>
      <c r="E2812"/>
    </row>
    <row r="2813" spans="1:5" ht="14.25">
      <c r="A2813" s="367"/>
      <c r="B2813" s="368"/>
      <c r="C2813" s="369"/>
      <c r="D2813" s="368"/>
      <c r="E2813"/>
    </row>
    <row r="2814" spans="1:5" ht="14.25">
      <c r="A2814" s="367"/>
      <c r="B2814" s="368"/>
      <c r="C2814" s="369"/>
      <c r="D2814" s="368"/>
      <c r="E2814"/>
    </row>
    <row r="2815" spans="1:5" ht="14.25">
      <c r="A2815" s="367"/>
      <c r="B2815" s="368"/>
      <c r="C2815" s="369"/>
      <c r="D2815" s="368"/>
      <c r="E2815"/>
    </row>
    <row r="2816" spans="1:5" ht="14.25">
      <c r="A2816" s="367"/>
      <c r="B2816" s="368"/>
      <c r="C2816" s="369"/>
      <c r="D2816" s="368"/>
      <c r="E2816"/>
    </row>
    <row r="2817" spans="1:5" ht="14.25">
      <c r="A2817" s="367"/>
      <c r="B2817" s="368"/>
      <c r="C2817" s="369"/>
      <c r="D2817" s="368"/>
      <c r="E2817"/>
    </row>
    <row r="2818" spans="1:5" ht="14.25">
      <c r="A2818" s="367"/>
      <c r="B2818" s="368"/>
      <c r="C2818" s="369"/>
      <c r="D2818" s="368"/>
      <c r="E2818"/>
    </row>
    <row r="2819" spans="1:5" ht="14.25">
      <c r="A2819" s="367"/>
      <c r="B2819" s="368"/>
      <c r="C2819" s="369"/>
      <c r="D2819" s="368"/>
      <c r="E2819"/>
    </row>
    <row r="2820" spans="1:5" ht="14.25">
      <c r="A2820" s="367"/>
      <c r="B2820" s="368"/>
      <c r="C2820" s="369"/>
      <c r="D2820" s="368"/>
      <c r="E2820"/>
    </row>
    <row r="2821" spans="1:5" ht="14.25">
      <c r="A2821" s="367"/>
      <c r="B2821" s="368"/>
      <c r="C2821" s="369"/>
      <c r="D2821" s="368"/>
      <c r="E2821"/>
    </row>
    <row r="2822" spans="1:5" ht="14.25">
      <c r="A2822" s="367"/>
      <c r="B2822" s="368"/>
      <c r="C2822" s="369"/>
      <c r="D2822" s="368"/>
      <c r="E2822"/>
    </row>
    <row r="2823" spans="1:5" ht="14.25">
      <c r="A2823" s="367"/>
      <c r="B2823" s="368"/>
      <c r="C2823" s="369"/>
      <c r="D2823" s="368"/>
      <c r="E2823"/>
    </row>
    <row r="2824" spans="1:5" ht="14.25">
      <c r="A2824" s="367"/>
      <c r="B2824" s="368"/>
      <c r="C2824" s="369"/>
      <c r="D2824" s="368"/>
      <c r="E2824"/>
    </row>
    <row r="2825" spans="1:5" ht="14.25">
      <c r="A2825" s="367"/>
      <c r="B2825" s="368"/>
      <c r="C2825" s="369"/>
      <c r="D2825" s="368"/>
      <c r="E2825"/>
    </row>
    <row r="2826" spans="1:5" ht="14.25">
      <c r="A2826" s="367"/>
      <c r="B2826" s="368"/>
      <c r="C2826" s="369"/>
      <c r="D2826" s="368"/>
      <c r="E2826"/>
    </row>
    <row r="2827" spans="1:5" ht="14.25">
      <c r="A2827" s="367"/>
      <c r="B2827" s="368"/>
      <c r="C2827" s="369"/>
      <c r="D2827" s="368"/>
      <c r="E2827"/>
    </row>
    <row r="2828" spans="1:5" ht="14.25">
      <c r="A2828" s="367"/>
      <c r="B2828" s="368"/>
      <c r="C2828" s="369"/>
      <c r="D2828" s="368"/>
      <c r="E2828"/>
    </row>
    <row r="2829" spans="1:5" ht="14.25">
      <c r="A2829" s="367"/>
      <c r="B2829" s="368"/>
      <c r="C2829" s="369"/>
      <c r="D2829" s="368"/>
      <c r="E2829"/>
    </row>
    <row r="2830" spans="1:5" ht="14.25">
      <c r="A2830" s="367"/>
      <c r="B2830" s="368"/>
      <c r="C2830" s="369"/>
      <c r="D2830" s="368"/>
      <c r="E2830"/>
    </row>
    <row r="2831" spans="1:5" ht="14.25">
      <c r="A2831" s="367"/>
      <c r="B2831" s="368"/>
      <c r="C2831" s="369"/>
      <c r="D2831" s="368"/>
      <c r="E2831"/>
    </row>
    <row r="2832" spans="1:5" ht="14.25">
      <c r="A2832" s="367"/>
      <c r="B2832" s="368"/>
      <c r="C2832" s="369"/>
      <c r="D2832" s="368"/>
      <c r="E2832"/>
    </row>
    <row r="2833" spans="1:5" ht="14.25">
      <c r="A2833" s="367"/>
      <c r="B2833" s="368"/>
      <c r="C2833" s="369"/>
      <c r="D2833" s="368"/>
      <c r="E2833"/>
    </row>
    <row r="2834" spans="1:5" ht="14.25">
      <c r="A2834" s="367"/>
      <c r="B2834" s="368"/>
      <c r="C2834" s="369"/>
      <c r="D2834" s="368"/>
      <c r="E2834"/>
    </row>
    <row r="2835" spans="1:5" ht="14.25">
      <c r="A2835" s="367"/>
      <c r="B2835" s="368"/>
      <c r="C2835" s="369"/>
      <c r="D2835" s="368"/>
      <c r="E2835"/>
    </row>
    <row r="2836" spans="1:5" ht="14.25">
      <c r="A2836" s="367"/>
      <c r="B2836" s="368"/>
      <c r="C2836" s="369"/>
      <c r="D2836" s="368"/>
      <c r="E2836"/>
    </row>
    <row r="2837" spans="1:5" ht="14.25">
      <c r="A2837" s="367"/>
      <c r="B2837" s="368"/>
      <c r="C2837" s="369"/>
      <c r="D2837" s="368"/>
      <c r="E2837"/>
    </row>
    <row r="2838" spans="1:5" ht="14.25">
      <c r="A2838" s="367"/>
      <c r="B2838" s="368"/>
      <c r="C2838" s="369"/>
      <c r="D2838" s="368"/>
      <c r="E2838"/>
    </row>
    <row r="2839" spans="1:5" ht="14.25">
      <c r="A2839" s="367"/>
      <c r="B2839" s="368"/>
      <c r="C2839" s="369"/>
      <c r="D2839" s="368"/>
      <c r="E2839"/>
    </row>
    <row r="2840" spans="1:5" ht="14.25">
      <c r="A2840" s="367"/>
      <c r="B2840" s="368"/>
      <c r="C2840" s="369"/>
      <c r="D2840" s="368"/>
      <c r="E2840"/>
    </row>
    <row r="2841" spans="1:5" ht="14.25">
      <c r="A2841" s="367"/>
      <c r="B2841" s="368"/>
      <c r="C2841" s="369"/>
      <c r="D2841" s="368"/>
      <c r="E2841"/>
    </row>
    <row r="2842" spans="1:5" ht="14.25">
      <c r="A2842" s="367"/>
      <c r="B2842" s="368"/>
      <c r="C2842" s="369"/>
      <c r="D2842" s="368"/>
      <c r="E2842"/>
    </row>
    <row r="2843" spans="1:5" ht="14.25">
      <c r="A2843" s="367"/>
      <c r="B2843" s="368"/>
      <c r="C2843" s="369"/>
      <c r="D2843" s="368"/>
      <c r="E2843"/>
    </row>
    <row r="2844" spans="1:5" ht="14.25">
      <c r="A2844" s="367"/>
      <c r="B2844" s="368"/>
      <c r="C2844" s="369"/>
      <c r="D2844" s="368"/>
      <c r="E2844"/>
    </row>
    <row r="2845" spans="1:5" ht="14.25">
      <c r="A2845" s="367"/>
      <c r="B2845" s="368"/>
      <c r="C2845" s="369"/>
      <c r="D2845" s="368"/>
      <c r="E2845"/>
    </row>
    <row r="2846" spans="1:5" ht="14.25">
      <c r="A2846" s="367"/>
      <c r="B2846" s="368"/>
      <c r="C2846" s="369"/>
      <c r="D2846" s="368"/>
      <c r="E2846"/>
    </row>
    <row r="2847" spans="1:5" ht="14.25">
      <c r="A2847" s="367"/>
      <c r="B2847" s="368"/>
      <c r="C2847" s="369"/>
      <c r="D2847" s="368"/>
      <c r="E2847"/>
    </row>
    <row r="2848" spans="1:5" ht="14.25">
      <c r="A2848" s="367"/>
      <c r="B2848" s="368"/>
      <c r="C2848" s="369"/>
      <c r="D2848" s="368"/>
      <c r="E2848"/>
    </row>
    <row r="2849" spans="1:5" ht="14.25">
      <c r="A2849" s="367"/>
      <c r="B2849" s="368"/>
      <c r="C2849" s="369"/>
      <c r="D2849" s="368"/>
      <c r="E2849"/>
    </row>
    <row r="2850" spans="1:5" ht="14.25">
      <c r="A2850" s="367"/>
      <c r="B2850" s="368"/>
      <c r="C2850" s="369"/>
      <c r="D2850" s="368"/>
      <c r="E2850"/>
    </row>
    <row r="2851" spans="1:5" ht="14.25">
      <c r="A2851" s="367"/>
      <c r="B2851" s="368"/>
      <c r="C2851" s="369"/>
      <c r="D2851" s="368"/>
      <c r="E2851"/>
    </row>
    <row r="2852" spans="1:5" ht="14.25">
      <c r="A2852" s="367"/>
      <c r="B2852" s="368"/>
      <c r="C2852" s="369"/>
      <c r="D2852" s="368"/>
      <c r="E2852"/>
    </row>
    <row r="2853" spans="1:5" ht="14.25">
      <c r="A2853" s="367"/>
      <c r="B2853" s="368"/>
      <c r="C2853" s="369"/>
      <c r="D2853" s="368"/>
      <c r="E2853"/>
    </row>
    <row r="2854" spans="1:5" ht="14.25">
      <c r="A2854" s="367"/>
      <c r="B2854" s="368"/>
      <c r="C2854" s="369"/>
      <c r="D2854" s="368"/>
      <c r="E2854"/>
    </row>
    <row r="2855" spans="1:5" ht="14.25">
      <c r="A2855" s="367"/>
      <c r="B2855" s="368"/>
      <c r="C2855" s="369"/>
      <c r="D2855" s="368"/>
      <c r="E2855"/>
    </row>
    <row r="2856" spans="1:5" ht="14.25">
      <c r="A2856" s="367"/>
      <c r="B2856" s="368"/>
      <c r="C2856" s="369"/>
      <c r="D2856" s="368"/>
      <c r="E2856"/>
    </row>
    <row r="2857" spans="1:5" ht="14.25">
      <c r="A2857" s="367"/>
      <c r="B2857" s="368"/>
      <c r="C2857" s="369"/>
      <c r="D2857" s="368"/>
      <c r="E2857"/>
    </row>
    <row r="2858" spans="1:5" ht="14.25">
      <c r="A2858" s="367"/>
      <c r="B2858" s="368"/>
      <c r="C2858" s="369"/>
      <c r="D2858" s="368"/>
      <c r="E2858"/>
    </row>
    <row r="2859" spans="1:5" ht="14.25">
      <c r="A2859" s="367"/>
      <c r="B2859" s="368"/>
      <c r="C2859" s="369"/>
      <c r="D2859" s="368"/>
      <c r="E2859"/>
    </row>
    <row r="2860" spans="1:5" ht="14.25">
      <c r="A2860" s="367"/>
      <c r="B2860" s="368"/>
      <c r="C2860" s="369"/>
      <c r="D2860" s="368"/>
      <c r="E2860"/>
    </row>
    <row r="2861" spans="1:5" ht="14.25">
      <c r="A2861" s="367"/>
      <c r="B2861" s="368"/>
      <c r="C2861" s="369"/>
      <c r="D2861" s="368"/>
      <c r="E2861"/>
    </row>
    <row r="2862" spans="1:5" ht="14.25">
      <c r="A2862" s="367"/>
      <c r="B2862" s="368"/>
      <c r="C2862" s="369"/>
      <c r="D2862" s="368"/>
      <c r="E2862"/>
    </row>
    <row r="2863" spans="1:5" ht="14.25">
      <c r="A2863" s="367"/>
      <c r="B2863" s="368"/>
      <c r="C2863" s="369"/>
      <c r="D2863" s="368"/>
      <c r="E2863"/>
    </row>
    <row r="2864" spans="1:5" ht="14.25">
      <c r="A2864" s="367"/>
      <c r="B2864" s="368"/>
      <c r="C2864" s="369"/>
      <c r="D2864" s="368"/>
      <c r="E2864"/>
    </row>
    <row r="2865" spans="1:5" ht="14.25">
      <c r="A2865" s="367"/>
      <c r="B2865" s="368"/>
      <c r="C2865" s="369"/>
      <c r="D2865" s="368"/>
      <c r="E2865"/>
    </row>
    <row r="2866" spans="1:5" ht="14.25">
      <c r="A2866" s="367"/>
      <c r="B2866" s="368"/>
      <c r="C2866" s="369"/>
      <c r="D2866" s="368"/>
      <c r="E2866"/>
    </row>
    <row r="2867" spans="1:5" ht="14.25">
      <c r="A2867" s="367"/>
      <c r="B2867" s="368"/>
      <c r="C2867" s="369"/>
      <c r="D2867" s="368"/>
      <c r="E2867"/>
    </row>
    <row r="2868" spans="1:5" ht="14.25">
      <c r="A2868" s="367"/>
      <c r="B2868" s="368"/>
      <c r="C2868" s="369"/>
      <c r="D2868" s="368"/>
      <c r="E2868"/>
    </row>
    <row r="2869" spans="1:5" ht="14.25">
      <c r="A2869" s="367"/>
      <c r="B2869" s="368"/>
      <c r="C2869" s="369"/>
      <c r="D2869" s="368"/>
      <c r="E2869"/>
    </row>
    <row r="2870" spans="1:5" ht="14.25">
      <c r="A2870" s="367"/>
      <c r="B2870" s="368"/>
      <c r="C2870" s="369"/>
      <c r="D2870" s="368"/>
      <c r="E2870"/>
    </row>
    <row r="2871" spans="1:5" ht="14.25">
      <c r="A2871" s="367"/>
      <c r="B2871" s="368"/>
      <c r="C2871" s="369"/>
      <c r="D2871" s="368"/>
      <c r="E2871"/>
    </row>
    <row r="2872" spans="1:5" ht="14.25">
      <c r="A2872" s="367"/>
      <c r="B2872" s="368"/>
      <c r="C2872" s="369"/>
      <c r="D2872" s="368"/>
      <c r="E2872"/>
    </row>
    <row r="2873" spans="1:5" ht="14.25">
      <c r="A2873" s="367"/>
      <c r="B2873" s="368"/>
      <c r="C2873" s="369"/>
      <c r="D2873" s="368"/>
      <c r="E2873"/>
    </row>
    <row r="2874" spans="1:5" ht="14.25">
      <c r="A2874" s="367"/>
      <c r="B2874" s="368"/>
      <c r="C2874" s="369"/>
      <c r="D2874" s="368"/>
      <c r="E2874"/>
    </row>
    <row r="2875" spans="1:5" ht="14.25">
      <c r="A2875" s="367"/>
      <c r="B2875" s="368"/>
      <c r="C2875" s="369"/>
      <c r="D2875" s="368"/>
      <c r="E2875"/>
    </row>
    <row r="2876" spans="1:5" ht="14.25">
      <c r="A2876" s="367"/>
      <c r="B2876" s="368"/>
      <c r="C2876" s="369"/>
      <c r="D2876" s="368"/>
      <c r="E2876"/>
    </row>
    <row r="2877" spans="1:5" ht="14.25">
      <c r="A2877" s="367"/>
      <c r="B2877" s="368"/>
      <c r="C2877" s="369"/>
      <c r="D2877" s="368"/>
      <c r="E2877"/>
    </row>
    <row r="2878" spans="1:5" ht="14.25">
      <c r="A2878" s="367"/>
      <c r="B2878" s="368"/>
      <c r="C2878" s="369"/>
      <c r="D2878" s="368"/>
      <c r="E2878"/>
    </row>
    <row r="2879" spans="1:5" ht="14.25">
      <c r="A2879" s="367"/>
      <c r="B2879" s="368"/>
      <c r="C2879" s="369"/>
      <c r="D2879" s="368"/>
      <c r="E2879"/>
    </row>
    <row r="2880" spans="1:5" ht="14.25">
      <c r="A2880" s="367"/>
      <c r="B2880" s="368"/>
      <c r="C2880" s="369"/>
      <c r="D2880" s="368"/>
      <c r="E2880"/>
    </row>
    <row r="2881" spans="1:5" ht="14.25">
      <c r="A2881" s="367"/>
      <c r="B2881" s="368"/>
      <c r="C2881" s="369"/>
      <c r="D2881" s="368"/>
      <c r="E2881"/>
    </row>
    <row r="2882" spans="1:5" ht="14.25">
      <c r="A2882" s="367"/>
      <c r="B2882" s="368"/>
      <c r="C2882" s="369"/>
      <c r="D2882" s="368"/>
      <c r="E2882"/>
    </row>
    <row r="2883" spans="1:5" ht="14.25">
      <c r="A2883" s="367"/>
      <c r="B2883" s="368"/>
      <c r="C2883" s="369"/>
      <c r="D2883" s="368"/>
      <c r="E2883"/>
    </row>
    <row r="2884" spans="1:5" ht="14.25">
      <c r="A2884" s="367"/>
      <c r="B2884" s="368"/>
      <c r="C2884" s="369"/>
      <c r="D2884" s="368"/>
      <c r="E2884"/>
    </row>
    <row r="2885" spans="1:5" ht="14.25">
      <c r="A2885" s="367"/>
      <c r="B2885" s="368"/>
      <c r="C2885" s="369"/>
      <c r="D2885" s="368"/>
      <c r="E2885"/>
    </row>
    <row r="2886" spans="1:5" ht="14.25">
      <c r="A2886" s="367"/>
      <c r="B2886" s="368"/>
      <c r="C2886" s="369"/>
      <c r="D2886" s="368"/>
      <c r="E2886"/>
    </row>
    <row r="2887" spans="1:5" ht="14.25">
      <c r="A2887" s="367"/>
      <c r="B2887" s="368"/>
      <c r="C2887" s="369"/>
      <c r="D2887" s="368"/>
      <c r="E2887"/>
    </row>
    <row r="2888" spans="1:5" ht="14.25">
      <c r="A2888" s="367"/>
      <c r="B2888" s="368"/>
      <c r="C2888" s="369"/>
      <c r="D2888" s="368"/>
      <c r="E2888"/>
    </row>
    <row r="2889" spans="1:5" ht="14.25">
      <c r="A2889" s="367"/>
      <c r="B2889" s="368"/>
      <c r="C2889" s="369"/>
      <c r="D2889" s="368"/>
      <c r="E2889"/>
    </row>
    <row r="2890" spans="1:5" ht="14.25">
      <c r="A2890" s="367"/>
      <c r="B2890" s="368"/>
      <c r="C2890" s="369"/>
      <c r="D2890" s="368"/>
      <c r="E2890"/>
    </row>
    <row r="2891" spans="1:5" ht="14.25">
      <c r="A2891" s="367"/>
      <c r="B2891" s="368"/>
      <c r="C2891" s="369"/>
      <c r="D2891" s="368"/>
      <c r="E2891"/>
    </row>
    <row r="2892" spans="1:5" ht="14.25">
      <c r="A2892" s="367"/>
      <c r="B2892" s="368"/>
      <c r="C2892" s="369"/>
      <c r="D2892" s="368"/>
      <c r="E2892"/>
    </row>
    <row r="2893" spans="1:5" ht="14.25">
      <c r="A2893" s="367"/>
      <c r="B2893" s="368"/>
      <c r="C2893" s="369"/>
      <c r="D2893" s="368"/>
      <c r="E2893"/>
    </row>
    <row r="2894" spans="1:5" ht="14.25">
      <c r="A2894" s="367"/>
      <c r="B2894" s="368"/>
      <c r="C2894" s="369"/>
      <c r="D2894" s="368"/>
      <c r="E2894"/>
    </row>
    <row r="2895" spans="1:5" ht="14.25">
      <c r="A2895" s="367"/>
      <c r="B2895" s="368"/>
      <c r="C2895" s="369"/>
      <c r="D2895" s="368"/>
      <c r="E2895"/>
    </row>
    <row r="2896" spans="1:5" ht="14.25">
      <c r="A2896" s="367"/>
      <c r="B2896" s="368"/>
      <c r="C2896" s="369"/>
      <c r="D2896" s="368"/>
      <c r="E2896"/>
    </row>
    <row r="2897" spans="1:5" ht="14.25">
      <c r="A2897" s="367"/>
      <c r="B2897" s="368"/>
      <c r="C2897" s="369"/>
      <c r="D2897" s="368"/>
      <c r="E2897"/>
    </row>
    <row r="2898" spans="1:5" ht="14.25">
      <c r="A2898" s="367"/>
      <c r="B2898" s="368"/>
      <c r="C2898" s="369"/>
      <c r="D2898" s="368"/>
      <c r="E2898"/>
    </row>
    <row r="2899" spans="1:5" ht="14.25">
      <c r="A2899" s="367"/>
      <c r="B2899" s="368"/>
      <c r="C2899" s="369"/>
      <c r="D2899" s="368"/>
      <c r="E2899"/>
    </row>
    <row r="2900" spans="1:5" ht="14.25">
      <c r="A2900" s="367"/>
      <c r="B2900" s="368"/>
      <c r="C2900" s="369"/>
      <c r="D2900" s="368"/>
      <c r="E2900"/>
    </row>
    <row r="2901" spans="1:5" ht="14.25">
      <c r="A2901" s="367"/>
      <c r="B2901" s="368"/>
      <c r="C2901" s="369"/>
      <c r="D2901" s="368"/>
      <c r="E2901"/>
    </row>
    <row r="2902" spans="1:5" ht="14.25">
      <c r="A2902" s="367"/>
      <c r="B2902" s="368"/>
      <c r="C2902" s="369"/>
      <c r="D2902" s="368"/>
      <c r="E2902"/>
    </row>
    <row r="2903" spans="1:5" ht="14.25">
      <c r="A2903" s="367"/>
      <c r="B2903" s="368"/>
      <c r="C2903" s="369"/>
      <c r="D2903" s="368"/>
      <c r="E2903"/>
    </row>
    <row r="2904" spans="1:5" ht="14.25">
      <c r="A2904" s="367"/>
      <c r="B2904" s="368"/>
      <c r="C2904" s="369"/>
      <c r="D2904" s="368"/>
      <c r="E2904"/>
    </row>
    <row r="2905" spans="1:5" ht="14.25">
      <c r="A2905" s="367"/>
      <c r="B2905" s="368"/>
      <c r="C2905" s="369"/>
      <c r="D2905" s="368"/>
      <c r="E2905"/>
    </row>
    <row r="2906" spans="1:5" ht="14.25">
      <c r="A2906" s="367"/>
      <c r="B2906" s="368"/>
      <c r="C2906" s="369"/>
      <c r="D2906" s="368"/>
      <c r="E2906"/>
    </row>
    <row r="2907" spans="1:5" ht="14.25">
      <c r="A2907" s="367"/>
      <c r="B2907" s="368"/>
      <c r="C2907" s="369"/>
      <c r="D2907" s="368"/>
      <c r="E2907"/>
    </row>
    <row r="2908" spans="1:5" ht="14.25">
      <c r="A2908" s="367"/>
      <c r="B2908" s="368"/>
      <c r="C2908" s="369"/>
      <c r="D2908" s="368"/>
      <c r="E2908"/>
    </row>
    <row r="2909" spans="1:5" ht="14.25">
      <c r="A2909" s="367"/>
      <c r="B2909" s="368"/>
      <c r="C2909" s="369"/>
      <c r="D2909" s="368"/>
      <c r="E2909"/>
    </row>
    <row r="2910" spans="1:5" ht="14.25">
      <c r="A2910" s="367"/>
      <c r="B2910" s="368"/>
      <c r="C2910" s="369"/>
      <c r="D2910" s="368"/>
      <c r="E2910"/>
    </row>
    <row r="2911" spans="1:5" ht="14.25">
      <c r="A2911" s="367"/>
      <c r="B2911" s="368"/>
      <c r="C2911" s="369"/>
      <c r="D2911" s="368"/>
      <c r="E2911"/>
    </row>
    <row r="2912" spans="1:5" ht="14.25">
      <c r="A2912" s="367"/>
      <c r="B2912" s="368"/>
      <c r="C2912" s="369"/>
      <c r="D2912" s="368"/>
      <c r="E2912"/>
    </row>
    <row r="2913" spans="1:5" ht="14.25">
      <c r="A2913" s="367"/>
      <c r="B2913" s="368"/>
      <c r="C2913" s="369"/>
      <c r="D2913" s="368"/>
      <c r="E2913"/>
    </row>
    <row r="2914" spans="1:5" ht="14.25">
      <c r="A2914" s="367"/>
      <c r="B2914" s="368"/>
      <c r="C2914" s="369"/>
      <c r="D2914" s="368"/>
      <c r="E2914"/>
    </row>
    <row r="2915" spans="1:5" ht="14.25">
      <c r="A2915" s="367"/>
      <c r="B2915" s="368"/>
      <c r="C2915" s="369"/>
      <c r="D2915" s="368"/>
      <c r="E2915"/>
    </row>
    <row r="2916" spans="1:5" ht="14.25">
      <c r="A2916" s="367"/>
      <c r="B2916" s="368"/>
      <c r="C2916" s="369"/>
      <c r="D2916" s="368"/>
      <c r="E2916"/>
    </row>
    <row r="2917" spans="1:5" ht="14.25">
      <c r="A2917" s="367"/>
      <c r="B2917" s="368"/>
      <c r="C2917" s="369"/>
      <c r="D2917" s="368"/>
      <c r="E2917"/>
    </row>
    <row r="2918" spans="1:5" ht="14.25">
      <c r="A2918" s="367"/>
      <c r="B2918" s="368"/>
      <c r="C2918" s="369"/>
      <c r="D2918" s="368"/>
      <c r="E2918"/>
    </row>
    <row r="2919" spans="1:5" ht="14.25">
      <c r="A2919" s="367"/>
      <c r="B2919" s="368"/>
      <c r="C2919" s="369"/>
      <c r="D2919" s="368"/>
      <c r="E2919"/>
    </row>
    <row r="2920" spans="1:5" ht="14.25">
      <c r="A2920" s="367"/>
      <c r="B2920" s="368"/>
      <c r="C2920" s="369"/>
      <c r="D2920" s="368"/>
      <c r="E2920"/>
    </row>
    <row r="2921" spans="1:5" ht="14.25">
      <c r="A2921" s="367"/>
      <c r="B2921" s="368"/>
      <c r="C2921" s="369"/>
      <c r="D2921" s="368"/>
      <c r="E2921"/>
    </row>
    <row r="2922" spans="1:5" ht="14.25">
      <c r="A2922" s="367"/>
      <c r="B2922" s="368"/>
      <c r="C2922" s="369"/>
      <c r="D2922" s="368"/>
      <c r="E2922"/>
    </row>
    <row r="2923" spans="1:5" ht="14.25">
      <c r="A2923" s="367"/>
      <c r="B2923" s="368"/>
      <c r="C2923" s="369"/>
      <c r="D2923" s="368"/>
      <c r="E2923"/>
    </row>
    <row r="2924" spans="1:5" ht="14.25">
      <c r="A2924" s="367"/>
      <c r="B2924" s="368"/>
      <c r="C2924" s="369"/>
      <c r="D2924" s="368"/>
      <c r="E2924"/>
    </row>
    <row r="2925" spans="1:5" ht="14.25">
      <c r="A2925" s="367"/>
      <c r="B2925" s="368"/>
      <c r="C2925" s="369"/>
      <c r="D2925" s="368"/>
      <c r="E2925"/>
    </row>
    <row r="2926" spans="1:5" ht="14.25">
      <c r="A2926" s="367"/>
      <c r="B2926" s="368"/>
      <c r="C2926" s="369"/>
      <c r="D2926" s="368"/>
      <c r="E2926"/>
    </row>
    <row r="2927" spans="1:5" ht="14.25">
      <c r="A2927" s="367"/>
      <c r="B2927" s="368"/>
      <c r="C2927" s="369"/>
      <c r="D2927" s="368"/>
      <c r="E2927"/>
    </row>
    <row r="2928" spans="1:5" ht="14.25">
      <c r="A2928" s="367"/>
      <c r="B2928" s="368"/>
      <c r="C2928" s="369"/>
      <c r="D2928" s="368"/>
      <c r="E2928"/>
    </row>
    <row r="2929" spans="1:5" ht="14.25">
      <c r="A2929" s="367"/>
      <c r="B2929" s="368"/>
      <c r="C2929" s="369"/>
      <c r="D2929" s="368"/>
      <c r="E2929"/>
    </row>
    <row r="2930" spans="1:5" ht="14.25">
      <c r="A2930" s="367"/>
      <c r="B2930" s="368"/>
      <c r="C2930" s="369"/>
      <c r="D2930" s="368"/>
      <c r="E2930"/>
    </row>
    <row r="2931" spans="1:5" ht="14.25">
      <c r="A2931" s="367"/>
      <c r="B2931" s="368"/>
      <c r="C2931" s="369"/>
      <c r="D2931" s="368"/>
      <c r="E2931"/>
    </row>
    <row r="2932" spans="1:5" ht="14.25">
      <c r="A2932" s="367"/>
      <c r="B2932" s="368"/>
      <c r="C2932" s="369"/>
      <c r="D2932" s="368"/>
      <c r="E2932"/>
    </row>
    <row r="2933" spans="1:5" ht="14.25">
      <c r="A2933" s="367"/>
      <c r="B2933" s="368"/>
      <c r="C2933" s="369"/>
      <c r="D2933" s="368"/>
      <c r="E2933"/>
    </row>
    <row r="2934" spans="1:5" ht="14.25">
      <c r="A2934" s="367"/>
      <c r="B2934" s="368"/>
      <c r="C2934" s="369"/>
      <c r="D2934" s="368"/>
      <c r="E2934"/>
    </row>
    <row r="2935" spans="1:5" ht="14.25">
      <c r="A2935" s="367"/>
      <c r="B2935" s="368"/>
      <c r="C2935" s="369"/>
      <c r="D2935" s="368"/>
      <c r="E2935"/>
    </row>
    <row r="2936" spans="1:5" ht="14.25">
      <c r="A2936" s="367"/>
      <c r="B2936" s="368"/>
      <c r="C2936" s="369"/>
      <c r="D2936" s="368"/>
      <c r="E2936"/>
    </row>
    <row r="2937" spans="1:5" ht="14.25">
      <c r="A2937" s="367"/>
      <c r="B2937" s="368"/>
      <c r="C2937" s="369"/>
      <c r="D2937" s="368"/>
      <c r="E2937"/>
    </row>
    <row r="2938" spans="1:5" ht="14.25">
      <c r="A2938" s="367"/>
      <c r="B2938" s="368"/>
      <c r="C2938" s="369"/>
      <c r="D2938" s="368"/>
      <c r="E2938"/>
    </row>
    <row r="2939" spans="1:5" ht="14.25">
      <c r="A2939" s="367"/>
      <c r="B2939" s="368"/>
      <c r="C2939" s="369"/>
      <c r="D2939" s="368"/>
      <c r="E2939"/>
    </row>
    <row r="2940" spans="1:5" ht="14.25">
      <c r="A2940" s="367"/>
      <c r="B2940" s="368"/>
      <c r="C2940" s="369"/>
      <c r="D2940" s="368"/>
      <c r="E2940"/>
    </row>
    <row r="2941" spans="1:5" ht="14.25">
      <c r="A2941" s="367"/>
      <c r="B2941" s="368"/>
      <c r="C2941" s="369"/>
      <c r="D2941" s="368"/>
      <c r="E2941"/>
    </row>
    <row r="2942" spans="1:5" ht="14.25">
      <c r="A2942" s="367"/>
      <c r="B2942" s="368"/>
      <c r="C2942" s="369"/>
      <c r="D2942" s="368"/>
      <c r="E2942"/>
    </row>
    <row r="2943" spans="1:5" ht="14.25">
      <c r="A2943" s="367"/>
      <c r="B2943" s="368"/>
      <c r="C2943" s="369"/>
      <c r="D2943" s="368"/>
      <c r="E2943"/>
    </row>
    <row r="2944" spans="1:5" ht="14.25">
      <c r="A2944" s="367"/>
      <c r="B2944" s="368"/>
      <c r="C2944" s="369"/>
      <c r="D2944" s="368"/>
      <c r="E2944"/>
    </row>
    <row r="2945" spans="1:5" ht="14.25">
      <c r="A2945" s="367"/>
      <c r="B2945" s="368"/>
      <c r="C2945" s="369"/>
      <c r="D2945" s="368"/>
      <c r="E2945"/>
    </row>
    <row r="2946" spans="1:5" ht="14.25">
      <c r="A2946" s="367"/>
      <c r="B2946" s="368"/>
      <c r="C2946" s="369"/>
      <c r="D2946" s="368"/>
      <c r="E2946"/>
    </row>
    <row r="2947" spans="1:5" ht="14.25">
      <c r="A2947" s="367"/>
      <c r="B2947" s="368"/>
      <c r="C2947" s="369"/>
      <c r="D2947" s="368"/>
      <c r="E2947"/>
    </row>
    <row r="2948" spans="1:5" ht="14.25">
      <c r="A2948" s="367"/>
      <c r="B2948" s="368"/>
      <c r="C2948" s="369"/>
      <c r="D2948" s="368"/>
      <c r="E2948"/>
    </row>
    <row r="2949" spans="1:5" ht="14.25">
      <c r="A2949" s="367"/>
      <c r="B2949" s="368"/>
      <c r="C2949" s="369"/>
      <c r="D2949" s="368"/>
      <c r="E2949"/>
    </row>
  </sheetData>
  <mergeCells count="20">
    <mergeCell ref="C1:E1"/>
    <mergeCell ref="A200:F200"/>
    <mergeCell ref="A701:F701"/>
    <mergeCell ref="A715:F715"/>
    <mergeCell ref="A775:F775"/>
    <mergeCell ref="A793:F793"/>
    <mergeCell ref="A831:F831"/>
    <mergeCell ref="A909:F909"/>
    <mergeCell ref="A912:F912"/>
    <mergeCell ref="A932:F932"/>
    <mergeCell ref="A937:F937"/>
    <mergeCell ref="A956:F956"/>
    <mergeCell ref="A959:F959"/>
    <mergeCell ref="A979:F979"/>
    <mergeCell ref="A984:F984"/>
    <mergeCell ref="A995:F995"/>
    <mergeCell ref="A1015:F1015"/>
    <mergeCell ref="A1048:F1048"/>
    <mergeCell ref="A1425:F1425"/>
    <mergeCell ref="A1459:F145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XFC1547"/>
  <sheetViews>
    <sheetView workbookViewId="0">
      <pane ySplit="2" topLeftCell="A3" activePane="bottomLeft" state="frozen"/>
      <selection pane="bottomLeft" activeCell="D22" sqref="D22"/>
    </sheetView>
  </sheetViews>
  <sheetFormatPr defaultColWidth="0" defaultRowHeight="11.25"/>
  <cols>
    <col min="1" max="1" width="20.625" style="148" customWidth="1"/>
    <col min="2" max="2" width="40.625" style="12" customWidth="1"/>
    <col min="3" max="3" width="5.625" style="148" customWidth="1"/>
    <col min="4" max="4" width="15.625" style="152" customWidth="1"/>
    <col min="5" max="16382" width="21.75" style="12" hidden="1"/>
    <col min="16383" max="16383" width="3.625" style="12" hidden="1" customWidth="1"/>
    <col min="16384" max="16384" width="5.5" style="12" hidden="1" customWidth="1"/>
  </cols>
  <sheetData>
    <row r="1" spans="1:5" ht="11.25" customHeight="1">
      <c r="A1" s="145" t="s">
        <v>1440</v>
      </c>
      <c r="B1" s="146">
        <v>45717</v>
      </c>
      <c r="C1" s="425" t="s">
        <v>4267</v>
      </c>
      <c r="D1" s="425"/>
    </row>
    <row r="2" spans="1:5">
      <c r="A2" s="139" t="s">
        <v>1582</v>
      </c>
      <c r="B2" s="139" t="s">
        <v>667</v>
      </c>
      <c r="C2" s="139" t="s">
        <v>19</v>
      </c>
      <c r="D2" s="147" t="s">
        <v>1575</v>
      </c>
    </row>
    <row r="3" spans="1:5" ht="15">
      <c r="A3" s="428" t="s">
        <v>38202</v>
      </c>
      <c r="B3" s="429"/>
      <c r="C3" s="429"/>
      <c r="D3" s="429"/>
      <c r="E3" s="430"/>
    </row>
    <row r="4" spans="1:5" ht="14.25">
      <c r="A4" s="431"/>
      <c r="B4" s="432"/>
      <c r="C4" s="432"/>
      <c r="D4" s="432"/>
      <c r="E4" s="433"/>
    </row>
    <row r="5" spans="1:5" ht="15">
      <c r="A5" s="216">
        <v>1</v>
      </c>
      <c r="B5" s="428" t="s">
        <v>4703</v>
      </c>
      <c r="C5" s="429"/>
      <c r="D5" s="429"/>
      <c r="E5" s="430"/>
    </row>
    <row r="6" spans="1:5" ht="15">
      <c r="A6" s="216">
        <v>101</v>
      </c>
      <c r="B6" s="428" t="s">
        <v>4704</v>
      </c>
      <c r="C6" s="429"/>
      <c r="D6" s="429"/>
      <c r="E6" s="430"/>
    </row>
    <row r="7" spans="1:5" ht="28.5">
      <c r="A7" s="217">
        <v>10101</v>
      </c>
      <c r="B7" s="217" t="s">
        <v>3713</v>
      </c>
      <c r="C7" s="218" t="s">
        <v>5</v>
      </c>
      <c r="D7" s="219">
        <v>7.9</v>
      </c>
      <c r="E7" s="220"/>
    </row>
    <row r="8" spans="1:5" ht="14.25">
      <c r="A8" s="217">
        <v>10106</v>
      </c>
      <c r="B8" s="217" t="s">
        <v>3714</v>
      </c>
      <c r="C8" s="218" t="s">
        <v>5</v>
      </c>
      <c r="D8" s="219">
        <v>9.3699999999999992</v>
      </c>
      <c r="E8" s="220"/>
    </row>
    <row r="9" spans="1:5" ht="28.5">
      <c r="A9" s="217">
        <v>10108</v>
      </c>
      <c r="B9" s="217" t="s">
        <v>3715</v>
      </c>
      <c r="C9" s="218" t="s">
        <v>5</v>
      </c>
      <c r="D9" s="219">
        <v>9.3699999999999992</v>
      </c>
      <c r="E9" s="220"/>
    </row>
    <row r="10" spans="1:5" ht="14.25">
      <c r="A10" s="217">
        <v>10111</v>
      </c>
      <c r="B10" s="217" t="s">
        <v>3716</v>
      </c>
      <c r="C10" s="218" t="s">
        <v>5</v>
      </c>
      <c r="D10" s="219">
        <v>9.3699999999999992</v>
      </c>
      <c r="E10" s="220"/>
    </row>
    <row r="11" spans="1:5" ht="14.25">
      <c r="A11" s="217">
        <v>10115</v>
      </c>
      <c r="B11" s="217" t="s">
        <v>3717</v>
      </c>
      <c r="C11" s="218" t="s">
        <v>5</v>
      </c>
      <c r="D11" s="219">
        <v>9.3699999999999992</v>
      </c>
      <c r="E11" s="220"/>
    </row>
    <row r="12" spans="1:5" ht="28.5">
      <c r="A12" s="217">
        <v>10117</v>
      </c>
      <c r="B12" s="217" t="s">
        <v>3718</v>
      </c>
      <c r="C12" s="218" t="s">
        <v>5</v>
      </c>
      <c r="D12" s="219">
        <v>16.350000000000001</v>
      </c>
      <c r="E12" s="220"/>
    </row>
    <row r="13" spans="1:5" ht="14.25">
      <c r="A13" s="217">
        <v>10118</v>
      </c>
      <c r="B13" s="217" t="s">
        <v>43925</v>
      </c>
      <c r="C13" s="218" t="s">
        <v>5</v>
      </c>
      <c r="D13" s="219">
        <v>9.3699999999999992</v>
      </c>
      <c r="E13" s="220"/>
    </row>
    <row r="14" spans="1:5" ht="14.25">
      <c r="A14" s="217">
        <v>10121</v>
      </c>
      <c r="B14" s="217" t="s">
        <v>3719</v>
      </c>
      <c r="C14" s="218" t="s">
        <v>5</v>
      </c>
      <c r="D14" s="219">
        <v>9.3699999999999992</v>
      </c>
      <c r="E14" s="220"/>
    </row>
    <row r="15" spans="1:5" ht="28.5">
      <c r="A15" s="217">
        <v>10124</v>
      </c>
      <c r="B15" s="217" t="s">
        <v>3720</v>
      </c>
      <c r="C15" s="218" t="s">
        <v>5</v>
      </c>
      <c r="D15" s="219">
        <v>9.3699999999999992</v>
      </c>
      <c r="E15" s="220"/>
    </row>
    <row r="16" spans="1:5" ht="14.25">
      <c r="A16" s="217">
        <v>10128</v>
      </c>
      <c r="B16" s="217" t="s">
        <v>43926</v>
      </c>
      <c r="C16" s="218" t="s">
        <v>5</v>
      </c>
      <c r="D16" s="219">
        <v>9.3699999999999992</v>
      </c>
      <c r="E16" s="220"/>
    </row>
    <row r="17" spans="1:5" ht="14.25">
      <c r="A17" s="217">
        <v>10130</v>
      </c>
      <c r="B17" s="217" t="s">
        <v>3721</v>
      </c>
      <c r="C17" s="218" t="s">
        <v>5</v>
      </c>
      <c r="D17" s="219">
        <v>13.35</v>
      </c>
      <c r="E17" s="220"/>
    </row>
    <row r="18" spans="1:5" ht="14.25">
      <c r="A18" s="217">
        <v>10132</v>
      </c>
      <c r="B18" s="217" t="s">
        <v>6245</v>
      </c>
      <c r="C18" s="218" t="s">
        <v>5</v>
      </c>
      <c r="D18" s="219">
        <v>53.26</v>
      </c>
      <c r="E18" s="220"/>
    </row>
    <row r="19" spans="1:5" ht="14.25">
      <c r="A19" s="217">
        <v>10138</v>
      </c>
      <c r="B19" s="217" t="s">
        <v>43927</v>
      </c>
      <c r="C19" s="218" t="s">
        <v>5</v>
      </c>
      <c r="D19" s="219">
        <v>9.3699999999999992</v>
      </c>
      <c r="E19" s="220"/>
    </row>
    <row r="20" spans="1:5" ht="14.25">
      <c r="A20" s="217">
        <v>10139</v>
      </c>
      <c r="B20" s="217" t="s">
        <v>43928</v>
      </c>
      <c r="C20" s="218" t="s">
        <v>5</v>
      </c>
      <c r="D20" s="219">
        <v>9.3699999999999992</v>
      </c>
      <c r="E20" s="220"/>
    </row>
    <row r="21" spans="1:5" ht="14.25">
      <c r="A21" s="217">
        <v>10140</v>
      </c>
      <c r="B21" s="217" t="s">
        <v>43929</v>
      </c>
      <c r="C21" s="218" t="s">
        <v>5</v>
      </c>
      <c r="D21" s="219">
        <v>9.3699999999999992</v>
      </c>
      <c r="E21" s="220"/>
    </row>
    <row r="22" spans="1:5" ht="14.25">
      <c r="A22" s="217">
        <v>10144</v>
      </c>
      <c r="B22" s="217" t="s">
        <v>43930</v>
      </c>
      <c r="C22" s="218" t="s">
        <v>5</v>
      </c>
      <c r="D22" s="219">
        <v>9.3699999999999992</v>
      </c>
      <c r="E22" s="220"/>
    </row>
    <row r="23" spans="1:5" ht="28.5">
      <c r="A23" s="217">
        <v>10146</v>
      </c>
      <c r="B23" s="217" t="s">
        <v>3722</v>
      </c>
      <c r="C23" s="218" t="s">
        <v>5</v>
      </c>
      <c r="D23" s="219">
        <v>6.95</v>
      </c>
      <c r="E23" s="220"/>
    </row>
    <row r="24" spans="1:5" ht="14.25">
      <c r="A24" s="217">
        <v>10147</v>
      </c>
      <c r="B24" s="217" t="s">
        <v>43931</v>
      </c>
      <c r="C24" s="218" t="s">
        <v>5</v>
      </c>
      <c r="D24" s="219">
        <v>9.3699999999999992</v>
      </c>
      <c r="E24" s="220"/>
    </row>
    <row r="25" spans="1:5" ht="14.25">
      <c r="A25" s="217">
        <v>10150</v>
      </c>
      <c r="B25" s="217" t="s">
        <v>43932</v>
      </c>
      <c r="C25" s="218" t="s">
        <v>5</v>
      </c>
      <c r="D25" s="219">
        <v>9.3699999999999992</v>
      </c>
      <c r="E25" s="220"/>
    </row>
    <row r="26" spans="1:5" ht="42.75">
      <c r="A26" s="217">
        <v>10157</v>
      </c>
      <c r="B26" s="217" t="s">
        <v>43933</v>
      </c>
      <c r="C26" s="218" t="s">
        <v>5</v>
      </c>
      <c r="D26" s="219">
        <v>10.18</v>
      </c>
      <c r="E26" s="220"/>
    </row>
    <row r="27" spans="1:5" ht="15">
      <c r="A27" s="216">
        <v>102</v>
      </c>
      <c r="B27" s="428" t="s">
        <v>4705</v>
      </c>
      <c r="C27" s="429"/>
      <c r="D27" s="429"/>
      <c r="E27" s="430"/>
    </row>
    <row r="28" spans="1:5" ht="28.5">
      <c r="A28" s="217">
        <v>10209</v>
      </c>
      <c r="B28" s="217" t="s">
        <v>669</v>
      </c>
      <c r="C28" s="218" t="s">
        <v>5</v>
      </c>
      <c r="D28" s="219">
        <v>19.45</v>
      </c>
      <c r="E28" s="220"/>
    </row>
    <row r="29" spans="1:5" ht="14.25">
      <c r="A29" s="217">
        <v>10233</v>
      </c>
      <c r="B29" s="217" t="s">
        <v>3723</v>
      </c>
      <c r="C29" s="218" t="s">
        <v>5</v>
      </c>
      <c r="D29" s="219">
        <v>7</v>
      </c>
      <c r="E29" s="220"/>
    </row>
    <row r="30" spans="1:5" ht="14.25">
      <c r="A30" s="217">
        <v>10235</v>
      </c>
      <c r="B30" s="217" t="s">
        <v>3724</v>
      </c>
      <c r="C30" s="218" t="s">
        <v>5</v>
      </c>
      <c r="D30" s="219">
        <v>7</v>
      </c>
      <c r="E30" s="220"/>
    </row>
    <row r="31" spans="1:5" ht="14.25">
      <c r="A31" s="217">
        <v>10237</v>
      </c>
      <c r="B31" s="217" t="s">
        <v>6246</v>
      </c>
      <c r="C31" s="218" t="s">
        <v>5</v>
      </c>
      <c r="D31" s="219">
        <v>12.57</v>
      </c>
      <c r="E31" s="220"/>
    </row>
    <row r="32" spans="1:5" ht="28.5">
      <c r="A32" s="217">
        <v>10260</v>
      </c>
      <c r="B32" s="217" t="s">
        <v>3725</v>
      </c>
      <c r="C32" s="218" t="s">
        <v>5</v>
      </c>
      <c r="D32" s="219">
        <v>7.34</v>
      </c>
      <c r="E32" s="220"/>
    </row>
    <row r="33" spans="1:5" ht="28.5">
      <c r="A33" s="217">
        <v>10278</v>
      </c>
      <c r="B33" s="217" t="s">
        <v>3726</v>
      </c>
      <c r="C33" s="218" t="s">
        <v>5</v>
      </c>
      <c r="D33" s="219">
        <v>14.15</v>
      </c>
      <c r="E33" s="220"/>
    </row>
    <row r="34" spans="1:5" ht="28.5">
      <c r="A34" s="217">
        <v>10281</v>
      </c>
      <c r="B34" s="217" t="s">
        <v>6247</v>
      </c>
      <c r="C34" s="218" t="s">
        <v>5</v>
      </c>
      <c r="D34" s="219">
        <v>9.64</v>
      </c>
      <c r="E34" s="220"/>
    </row>
    <row r="35" spans="1:5" ht="14.25">
      <c r="A35" s="217">
        <v>10282</v>
      </c>
      <c r="B35" s="217" t="s">
        <v>6248</v>
      </c>
      <c r="C35" s="218" t="s">
        <v>5</v>
      </c>
      <c r="D35" s="219">
        <v>16.32</v>
      </c>
      <c r="E35" s="220"/>
    </row>
    <row r="36" spans="1:5" ht="42.75">
      <c r="A36" s="217">
        <v>10284</v>
      </c>
      <c r="B36" s="217" t="s">
        <v>43934</v>
      </c>
      <c r="C36" s="218" t="s">
        <v>5</v>
      </c>
      <c r="D36" s="219">
        <v>14.8</v>
      </c>
      <c r="E36" s="220"/>
    </row>
    <row r="37" spans="1:5" ht="28.5">
      <c r="A37" s="217">
        <v>10285</v>
      </c>
      <c r="B37" s="217" t="s">
        <v>43935</v>
      </c>
      <c r="C37" s="218" t="s">
        <v>5</v>
      </c>
      <c r="D37" s="219">
        <v>10.16</v>
      </c>
      <c r="E37" s="220"/>
    </row>
    <row r="38" spans="1:5" ht="28.5">
      <c r="A38" s="217">
        <v>10292</v>
      </c>
      <c r="B38" s="217" t="s">
        <v>43936</v>
      </c>
      <c r="C38" s="218" t="s">
        <v>5</v>
      </c>
      <c r="D38" s="219">
        <v>10.8</v>
      </c>
      <c r="E38" s="220"/>
    </row>
    <row r="39" spans="1:5" ht="15">
      <c r="A39" s="216">
        <v>103</v>
      </c>
      <c r="B39" s="428" t="s">
        <v>43937</v>
      </c>
      <c r="C39" s="429"/>
      <c r="D39" s="429"/>
      <c r="E39" s="430"/>
    </row>
    <row r="40" spans="1:5" ht="14.25">
      <c r="A40" s="217">
        <v>10301</v>
      </c>
      <c r="B40" s="217" t="s">
        <v>6245</v>
      </c>
      <c r="C40" s="218" t="s">
        <v>3012</v>
      </c>
      <c r="D40" s="222">
        <v>11718</v>
      </c>
      <c r="E40" s="220"/>
    </row>
    <row r="41" spans="1:5" ht="14.25">
      <c r="A41" s="217">
        <v>10302</v>
      </c>
      <c r="B41" s="217" t="s">
        <v>43938</v>
      </c>
      <c r="C41" s="218" t="s">
        <v>3012</v>
      </c>
      <c r="D41" s="222">
        <v>14034</v>
      </c>
      <c r="E41" s="220"/>
    </row>
    <row r="42" spans="1:5" ht="14.25">
      <c r="A42" s="217">
        <v>10303</v>
      </c>
      <c r="B42" s="217" t="s">
        <v>43939</v>
      </c>
      <c r="C42" s="218" t="s">
        <v>3012</v>
      </c>
      <c r="D42" s="222">
        <v>16385</v>
      </c>
      <c r="E42" s="220"/>
    </row>
    <row r="43" spans="1:5" ht="14.25">
      <c r="A43" s="217">
        <v>10304</v>
      </c>
      <c r="B43" s="217" t="s">
        <v>43940</v>
      </c>
      <c r="C43" s="218" t="s">
        <v>3012</v>
      </c>
      <c r="D43" s="222">
        <v>6254</v>
      </c>
      <c r="E43" s="220"/>
    </row>
    <row r="44" spans="1:5" ht="14.25">
      <c r="A44" s="217">
        <v>10305</v>
      </c>
      <c r="B44" s="217" t="s">
        <v>43941</v>
      </c>
      <c r="C44" s="218" t="s">
        <v>3012</v>
      </c>
      <c r="D44" s="222">
        <v>5003.32</v>
      </c>
      <c r="E44" s="220"/>
    </row>
    <row r="45" spans="1:5" ht="14.25">
      <c r="A45" s="217">
        <v>10306</v>
      </c>
      <c r="B45" s="217" t="s">
        <v>43942</v>
      </c>
      <c r="C45" s="218" t="s">
        <v>3012</v>
      </c>
      <c r="D45" s="222">
        <v>4002</v>
      </c>
      <c r="E45" s="220"/>
    </row>
    <row r="46" spans="1:5" ht="14.25">
      <c r="A46" s="217">
        <v>10307</v>
      </c>
      <c r="B46" s="217" t="s">
        <v>43943</v>
      </c>
      <c r="C46" s="218" t="s">
        <v>3012</v>
      </c>
      <c r="D46" s="222">
        <v>3303.3</v>
      </c>
      <c r="E46" s="220"/>
    </row>
    <row r="47" spans="1:5" ht="14.25">
      <c r="A47" s="217">
        <v>10308</v>
      </c>
      <c r="B47" s="217" t="s">
        <v>43944</v>
      </c>
      <c r="C47" s="218" t="s">
        <v>3012</v>
      </c>
      <c r="D47" s="222">
        <v>2541</v>
      </c>
      <c r="E47" s="220"/>
    </row>
    <row r="48" spans="1:5" ht="14.25">
      <c r="A48" s="217">
        <v>10309</v>
      </c>
      <c r="B48" s="217" t="s">
        <v>43945</v>
      </c>
      <c r="C48" s="218" t="s">
        <v>3012</v>
      </c>
      <c r="D48" s="222">
        <v>16775</v>
      </c>
      <c r="E48" s="220"/>
    </row>
    <row r="49" spans="1:5" ht="14.25">
      <c r="A49" s="217">
        <v>10310</v>
      </c>
      <c r="B49" s="217" t="s">
        <v>43946</v>
      </c>
      <c r="C49" s="218" t="s">
        <v>3012</v>
      </c>
      <c r="D49" s="222">
        <v>3202</v>
      </c>
      <c r="E49" s="220"/>
    </row>
    <row r="50" spans="1:5" ht="14.25">
      <c r="A50" s="217">
        <v>10311</v>
      </c>
      <c r="B50" s="217" t="s">
        <v>43947</v>
      </c>
      <c r="C50" s="218" t="s">
        <v>3012</v>
      </c>
      <c r="D50" s="222">
        <v>1826</v>
      </c>
      <c r="E50" s="220"/>
    </row>
    <row r="51" spans="1:5" ht="14.25">
      <c r="A51" s="217">
        <v>10315</v>
      </c>
      <c r="B51" s="217" t="s">
        <v>43948</v>
      </c>
      <c r="C51" s="218" t="s">
        <v>3012</v>
      </c>
      <c r="D51" s="222">
        <v>7750</v>
      </c>
      <c r="E51" s="220"/>
    </row>
    <row r="52" spans="1:5" ht="14.25">
      <c r="A52" s="217">
        <v>10316</v>
      </c>
      <c r="B52" s="217" t="s">
        <v>43949</v>
      </c>
      <c r="C52" s="218" t="s">
        <v>3012</v>
      </c>
      <c r="D52" s="222">
        <v>4160</v>
      </c>
      <c r="E52" s="220"/>
    </row>
    <row r="53" spans="1:5" ht="14.25">
      <c r="A53" s="217">
        <v>10322</v>
      </c>
      <c r="B53" s="217" t="s">
        <v>43950</v>
      </c>
      <c r="C53" s="218" t="s">
        <v>3012</v>
      </c>
      <c r="D53" s="222">
        <v>9360</v>
      </c>
      <c r="E53" s="220"/>
    </row>
    <row r="54" spans="1:5" ht="14.25">
      <c r="A54" s="217">
        <v>10323</v>
      </c>
      <c r="B54" s="217" t="s">
        <v>43951</v>
      </c>
      <c r="C54" s="218" t="s">
        <v>3012</v>
      </c>
      <c r="D54" s="222">
        <v>1355.2</v>
      </c>
      <c r="E54" s="221"/>
    </row>
    <row r="55" spans="1:5" ht="14.25">
      <c r="A55" s="431"/>
      <c r="B55" s="432"/>
      <c r="C55" s="432"/>
      <c r="D55" s="432"/>
      <c r="E55" s="433"/>
    </row>
    <row r="56" spans="1:5" ht="15">
      <c r="A56" s="428" t="s">
        <v>4706</v>
      </c>
      <c r="B56" s="429"/>
      <c r="C56" s="429"/>
      <c r="D56" s="429"/>
      <c r="E56" s="430"/>
    </row>
    <row r="57" spans="1:5" ht="14.25">
      <c r="A57" s="431"/>
      <c r="B57" s="432"/>
      <c r="C57" s="432"/>
      <c r="D57" s="432"/>
      <c r="E57" s="433"/>
    </row>
    <row r="58" spans="1:5" ht="15">
      <c r="A58" s="214" t="s">
        <v>4699</v>
      </c>
      <c r="B58" s="214" t="s">
        <v>4700</v>
      </c>
      <c r="C58" s="215" t="s">
        <v>4701</v>
      </c>
      <c r="D58" s="215" t="s">
        <v>4702</v>
      </c>
      <c r="E58" s="215"/>
    </row>
    <row r="59" spans="1:5" ht="15">
      <c r="A59" s="216">
        <v>2</v>
      </c>
      <c r="B59" s="428" t="s">
        <v>4707</v>
      </c>
      <c r="C59" s="429"/>
      <c r="D59" s="429"/>
      <c r="E59" s="430"/>
    </row>
    <row r="60" spans="1:5" ht="15">
      <c r="A60" s="216">
        <v>203</v>
      </c>
      <c r="B60" s="428" t="s">
        <v>4708</v>
      </c>
      <c r="C60" s="429"/>
      <c r="D60" s="429"/>
      <c r="E60" s="430"/>
    </row>
    <row r="61" spans="1:5" ht="28.5">
      <c r="A61" s="217">
        <v>20356</v>
      </c>
      <c r="B61" s="217" t="s">
        <v>670</v>
      </c>
      <c r="C61" s="218" t="s">
        <v>2</v>
      </c>
      <c r="D61" s="219">
        <v>85.47</v>
      </c>
      <c r="E61" s="220"/>
    </row>
    <row r="62" spans="1:5" ht="15">
      <c r="A62" s="216">
        <v>204</v>
      </c>
      <c r="B62" s="428" t="s">
        <v>4709</v>
      </c>
      <c r="C62" s="429"/>
      <c r="D62" s="429"/>
      <c r="E62" s="430"/>
    </row>
    <row r="63" spans="1:5" ht="28.5">
      <c r="A63" s="217">
        <v>20416</v>
      </c>
      <c r="B63" s="217" t="s">
        <v>7726</v>
      </c>
      <c r="C63" s="218" t="s">
        <v>7</v>
      </c>
      <c r="D63" s="219">
        <v>557</v>
      </c>
      <c r="E63" s="220"/>
    </row>
    <row r="64" spans="1:5" ht="14.25">
      <c r="A64" s="217">
        <v>20437</v>
      </c>
      <c r="B64" s="217" t="s">
        <v>6249</v>
      </c>
      <c r="C64" s="218" t="s">
        <v>3</v>
      </c>
      <c r="D64" s="219">
        <v>103.3</v>
      </c>
      <c r="E64" s="220"/>
    </row>
    <row r="65" spans="1:5" ht="14.25">
      <c r="A65" s="217">
        <v>20463</v>
      </c>
      <c r="B65" s="217" t="s">
        <v>671</v>
      </c>
      <c r="C65" s="218" t="s">
        <v>3</v>
      </c>
      <c r="D65" s="219">
        <v>8.09</v>
      </c>
      <c r="E65" s="220"/>
    </row>
    <row r="66" spans="1:5" ht="14.25">
      <c r="A66" s="217">
        <v>20468</v>
      </c>
      <c r="B66" s="217" t="s">
        <v>672</v>
      </c>
      <c r="C66" s="218" t="s">
        <v>3</v>
      </c>
      <c r="D66" s="219">
        <v>15.71</v>
      </c>
      <c r="E66" s="220"/>
    </row>
    <row r="67" spans="1:5" ht="15">
      <c r="A67" s="216">
        <v>205</v>
      </c>
      <c r="B67" s="428" t="s">
        <v>4710</v>
      </c>
      <c r="C67" s="429"/>
      <c r="D67" s="429"/>
      <c r="E67" s="430"/>
    </row>
    <row r="68" spans="1:5" ht="14.25">
      <c r="A68" s="217">
        <v>20503</v>
      </c>
      <c r="B68" s="217" t="s">
        <v>673</v>
      </c>
      <c r="C68" s="218" t="s">
        <v>7</v>
      </c>
      <c r="D68" s="219">
        <v>143.33000000000001</v>
      </c>
      <c r="E68" s="220"/>
    </row>
    <row r="69" spans="1:5" ht="14.25">
      <c r="A69" s="217">
        <v>20505</v>
      </c>
      <c r="B69" s="217" t="s">
        <v>674</v>
      </c>
      <c r="C69" s="218" t="s">
        <v>3</v>
      </c>
      <c r="D69" s="219">
        <v>0.81</v>
      </c>
      <c r="E69" s="220"/>
    </row>
    <row r="70" spans="1:5" ht="14.25">
      <c r="A70" s="217">
        <v>20508</v>
      </c>
      <c r="B70" s="217" t="s">
        <v>675</v>
      </c>
      <c r="C70" s="218" t="s">
        <v>3</v>
      </c>
      <c r="D70" s="219">
        <v>0.56999999999999995</v>
      </c>
      <c r="E70" s="220"/>
    </row>
    <row r="71" spans="1:5" ht="14.25">
      <c r="A71" s="217">
        <v>20509</v>
      </c>
      <c r="B71" s="217" t="s">
        <v>676</v>
      </c>
      <c r="C71" s="218" t="s">
        <v>3</v>
      </c>
      <c r="D71" s="219">
        <v>5.37</v>
      </c>
      <c r="E71" s="220"/>
    </row>
    <row r="72" spans="1:5" ht="14.25">
      <c r="A72" s="217">
        <v>20510</v>
      </c>
      <c r="B72" s="217" t="s">
        <v>677</v>
      </c>
      <c r="C72" s="218" t="s">
        <v>3</v>
      </c>
      <c r="D72" s="219">
        <v>0.87</v>
      </c>
      <c r="E72" s="220"/>
    </row>
    <row r="73" spans="1:5" ht="28.5">
      <c r="A73" s="217">
        <v>20514</v>
      </c>
      <c r="B73" s="217" t="s">
        <v>7727</v>
      </c>
      <c r="C73" s="218" t="s">
        <v>7</v>
      </c>
      <c r="D73" s="219">
        <v>515.66999999999996</v>
      </c>
      <c r="E73" s="220"/>
    </row>
    <row r="74" spans="1:5" ht="14.25">
      <c r="A74" s="217">
        <v>20517</v>
      </c>
      <c r="B74" s="217" t="s">
        <v>678</v>
      </c>
      <c r="C74" s="218" t="s">
        <v>7</v>
      </c>
      <c r="D74" s="219">
        <v>156.71</v>
      </c>
      <c r="E74" s="220"/>
    </row>
    <row r="75" spans="1:5" ht="14.25">
      <c r="A75" s="217">
        <v>20518</v>
      </c>
      <c r="B75" s="217" t="s">
        <v>680</v>
      </c>
      <c r="C75" s="218" t="s">
        <v>7</v>
      </c>
      <c r="D75" s="219">
        <v>156.71</v>
      </c>
      <c r="E75" s="220"/>
    </row>
    <row r="76" spans="1:5" ht="14.25">
      <c r="A76" s="217">
        <v>20519</v>
      </c>
      <c r="B76" s="217" t="s">
        <v>681</v>
      </c>
      <c r="C76" s="218" t="s">
        <v>7</v>
      </c>
      <c r="D76" s="219">
        <v>156.71</v>
      </c>
      <c r="E76" s="220"/>
    </row>
    <row r="77" spans="1:5" ht="14.25">
      <c r="A77" s="217">
        <v>20520</v>
      </c>
      <c r="B77" s="217" t="s">
        <v>682</v>
      </c>
      <c r="C77" s="218" t="s">
        <v>7</v>
      </c>
      <c r="D77" s="219">
        <v>156.71</v>
      </c>
      <c r="E77" s="220"/>
    </row>
    <row r="78" spans="1:5" ht="14.25">
      <c r="A78" s="217">
        <v>20521</v>
      </c>
      <c r="B78" s="217" t="s">
        <v>683</v>
      </c>
      <c r="C78" s="218" t="s">
        <v>7</v>
      </c>
      <c r="D78" s="219">
        <v>156.91</v>
      </c>
      <c r="E78" s="220"/>
    </row>
    <row r="79" spans="1:5" ht="14.25">
      <c r="A79" s="217">
        <v>20522</v>
      </c>
      <c r="B79" s="217" t="s">
        <v>684</v>
      </c>
      <c r="C79" s="218" t="s">
        <v>7</v>
      </c>
      <c r="D79" s="219">
        <v>208.57</v>
      </c>
      <c r="E79" s="220"/>
    </row>
    <row r="80" spans="1:5" ht="14.25">
      <c r="A80" s="217">
        <v>20524</v>
      </c>
      <c r="B80" s="217" t="s">
        <v>685</v>
      </c>
      <c r="C80" s="218" t="s">
        <v>7</v>
      </c>
      <c r="D80" s="219">
        <v>112.7</v>
      </c>
      <c r="E80" s="220"/>
    </row>
    <row r="81" spans="1:5" ht="14.25">
      <c r="A81" s="217">
        <v>20553</v>
      </c>
      <c r="B81" s="217" t="s">
        <v>686</v>
      </c>
      <c r="C81" s="218" t="s">
        <v>7</v>
      </c>
      <c r="D81" s="219">
        <v>156.71</v>
      </c>
      <c r="E81" s="220"/>
    </row>
    <row r="82" spans="1:5" ht="14.25">
      <c r="A82" s="217">
        <v>20554</v>
      </c>
      <c r="B82" s="217" t="s">
        <v>687</v>
      </c>
      <c r="C82" s="218" t="s">
        <v>7</v>
      </c>
      <c r="D82" s="219">
        <v>70</v>
      </c>
      <c r="E82" s="220"/>
    </row>
    <row r="83" spans="1:5" ht="28.5">
      <c r="A83" s="217">
        <v>20567</v>
      </c>
      <c r="B83" s="217" t="s">
        <v>7728</v>
      </c>
      <c r="C83" s="218" t="s">
        <v>7</v>
      </c>
      <c r="D83" s="219">
        <v>539</v>
      </c>
      <c r="E83" s="220"/>
    </row>
    <row r="84" spans="1:5" ht="14.25">
      <c r="A84" s="217">
        <v>20571</v>
      </c>
      <c r="B84" s="217" t="s">
        <v>688</v>
      </c>
      <c r="C84" s="218" t="s">
        <v>7</v>
      </c>
      <c r="D84" s="219">
        <v>156.71</v>
      </c>
      <c r="E84" s="220"/>
    </row>
    <row r="85" spans="1:5" ht="28.5">
      <c r="A85" s="217">
        <v>20572</v>
      </c>
      <c r="B85" s="217" t="s">
        <v>689</v>
      </c>
      <c r="C85" s="218" t="s">
        <v>3</v>
      </c>
      <c r="D85" s="219">
        <v>6.84</v>
      </c>
      <c r="E85" s="220"/>
    </row>
    <row r="86" spans="1:5" ht="14.25">
      <c r="A86" s="217">
        <v>20578</v>
      </c>
      <c r="B86" s="217" t="s">
        <v>690</v>
      </c>
      <c r="C86" s="218" t="s">
        <v>7</v>
      </c>
      <c r="D86" s="219">
        <v>181.67</v>
      </c>
      <c r="E86" s="220"/>
    </row>
    <row r="87" spans="1:5" ht="14.25">
      <c r="A87" s="217">
        <v>20580</v>
      </c>
      <c r="B87" s="217" t="s">
        <v>691</v>
      </c>
      <c r="C87" s="218" t="s">
        <v>7</v>
      </c>
      <c r="D87" s="219">
        <v>120</v>
      </c>
      <c r="E87" s="220"/>
    </row>
    <row r="88" spans="1:5" ht="28.5">
      <c r="A88" s="217">
        <v>20584</v>
      </c>
      <c r="B88" s="217" t="s">
        <v>692</v>
      </c>
      <c r="C88" s="218" t="s">
        <v>3</v>
      </c>
      <c r="D88" s="219">
        <v>1.97</v>
      </c>
      <c r="E88" s="220"/>
    </row>
    <row r="89" spans="1:5" ht="14.25">
      <c r="A89" s="217">
        <v>20588</v>
      </c>
      <c r="B89" s="217" t="s">
        <v>693</v>
      </c>
      <c r="C89" s="218" t="s">
        <v>3</v>
      </c>
      <c r="D89" s="219">
        <v>8.09</v>
      </c>
      <c r="E89" s="220"/>
    </row>
    <row r="90" spans="1:5" ht="15">
      <c r="A90" s="216">
        <v>207</v>
      </c>
      <c r="B90" s="428" t="s">
        <v>4710</v>
      </c>
      <c r="C90" s="429"/>
      <c r="D90" s="429"/>
      <c r="E90" s="430"/>
    </row>
    <row r="91" spans="1:5" ht="42.75">
      <c r="A91" s="217">
        <v>20732</v>
      </c>
      <c r="B91" s="217" t="s">
        <v>694</v>
      </c>
      <c r="C91" s="218" t="s">
        <v>3</v>
      </c>
      <c r="D91" s="219">
        <v>2.27</v>
      </c>
      <c r="E91" s="220"/>
    </row>
    <row r="92" spans="1:5" ht="28.5">
      <c r="A92" s="217">
        <v>20746</v>
      </c>
      <c r="B92" s="217" t="s">
        <v>695</v>
      </c>
      <c r="C92" s="218" t="s">
        <v>3</v>
      </c>
      <c r="D92" s="219">
        <v>4.2300000000000004</v>
      </c>
      <c r="E92" s="220"/>
    </row>
    <row r="93" spans="1:5" ht="15">
      <c r="A93" s="216">
        <v>209</v>
      </c>
      <c r="B93" s="428" t="s">
        <v>4711</v>
      </c>
      <c r="C93" s="429"/>
      <c r="D93" s="429"/>
      <c r="E93" s="430"/>
    </row>
    <row r="94" spans="1:5" ht="28.5">
      <c r="A94" s="217">
        <v>20910</v>
      </c>
      <c r="B94" s="217" t="s">
        <v>696</v>
      </c>
      <c r="C94" s="218" t="s">
        <v>4</v>
      </c>
      <c r="D94" s="219">
        <v>44.94</v>
      </c>
      <c r="E94" s="220"/>
    </row>
    <row r="95" spans="1:5" ht="28.5">
      <c r="A95" s="217">
        <v>20975</v>
      </c>
      <c r="B95" s="217" t="s">
        <v>697</v>
      </c>
      <c r="C95" s="218" t="s">
        <v>1</v>
      </c>
      <c r="D95" s="219">
        <v>7.73</v>
      </c>
      <c r="E95" s="220"/>
    </row>
    <row r="96" spans="1:5" ht="14.25">
      <c r="A96" s="217">
        <v>20977</v>
      </c>
      <c r="B96" s="217" t="s">
        <v>698</v>
      </c>
      <c r="C96" s="218" t="s">
        <v>1</v>
      </c>
      <c r="D96" s="219">
        <v>6.48</v>
      </c>
      <c r="E96" s="220"/>
    </row>
    <row r="97" spans="1:5" ht="14.25">
      <c r="A97" s="217">
        <v>20982</v>
      </c>
      <c r="B97" s="217" t="s">
        <v>699</v>
      </c>
      <c r="C97" s="218" t="s">
        <v>1</v>
      </c>
      <c r="D97" s="219">
        <v>11.08</v>
      </c>
      <c r="E97" s="220"/>
    </row>
    <row r="98" spans="1:5" ht="14.25">
      <c r="A98" s="217">
        <v>20985</v>
      </c>
      <c r="B98" s="217" t="s">
        <v>700</v>
      </c>
      <c r="C98" s="218" t="s">
        <v>1</v>
      </c>
      <c r="D98" s="219">
        <v>5.94</v>
      </c>
      <c r="E98" s="220"/>
    </row>
    <row r="99" spans="1:5" ht="28.5">
      <c r="A99" s="217">
        <v>20986</v>
      </c>
      <c r="B99" s="217" t="s">
        <v>43952</v>
      </c>
      <c r="C99" s="218" t="s">
        <v>1</v>
      </c>
      <c r="D99" s="219">
        <v>4.54</v>
      </c>
      <c r="E99" s="220"/>
    </row>
    <row r="100" spans="1:5" ht="28.5">
      <c r="A100" s="217">
        <v>20987</v>
      </c>
      <c r="B100" s="217" t="s">
        <v>701</v>
      </c>
      <c r="C100" s="218" t="s">
        <v>4</v>
      </c>
      <c r="D100" s="219">
        <v>51.22</v>
      </c>
      <c r="E100" s="220"/>
    </row>
    <row r="101" spans="1:5" ht="14.25">
      <c r="A101" s="217">
        <v>20988</v>
      </c>
      <c r="B101" s="217" t="s">
        <v>702</v>
      </c>
      <c r="C101" s="218" t="s">
        <v>1</v>
      </c>
      <c r="D101" s="219">
        <v>14.82</v>
      </c>
      <c r="E101" s="220"/>
    </row>
    <row r="102" spans="1:5" ht="15">
      <c r="A102" s="216">
        <v>210</v>
      </c>
      <c r="B102" s="428" t="s">
        <v>4711</v>
      </c>
      <c r="C102" s="429"/>
      <c r="D102" s="429"/>
      <c r="E102" s="430"/>
    </row>
    <row r="103" spans="1:5" ht="28.5">
      <c r="A103" s="217">
        <v>21005</v>
      </c>
      <c r="B103" s="217" t="s">
        <v>4712</v>
      </c>
      <c r="C103" s="218" t="s">
        <v>7</v>
      </c>
      <c r="D103" s="222">
        <v>6322.5</v>
      </c>
      <c r="E103" s="220"/>
    </row>
    <row r="104" spans="1:5" ht="28.5">
      <c r="A104" s="217">
        <v>21009</v>
      </c>
      <c r="B104" s="217" t="s">
        <v>703</v>
      </c>
      <c r="C104" s="218" t="s">
        <v>1</v>
      </c>
      <c r="D104" s="219">
        <v>9.85</v>
      </c>
      <c r="E104" s="220"/>
    </row>
    <row r="105" spans="1:5" ht="28.5">
      <c r="A105" s="217">
        <v>21018</v>
      </c>
      <c r="B105" s="217" t="s">
        <v>704</v>
      </c>
      <c r="C105" s="218" t="s">
        <v>1</v>
      </c>
      <c r="D105" s="219">
        <v>16.600000000000001</v>
      </c>
      <c r="E105" s="220"/>
    </row>
    <row r="106" spans="1:5" ht="28.5">
      <c r="A106" s="217">
        <v>21023</v>
      </c>
      <c r="B106" s="217" t="s">
        <v>705</v>
      </c>
      <c r="C106" s="218" t="s">
        <v>2</v>
      </c>
      <c r="D106" s="219">
        <v>3.63</v>
      </c>
      <c r="E106" s="220"/>
    </row>
    <row r="107" spans="1:5" ht="28.5">
      <c r="A107" s="217">
        <v>21028</v>
      </c>
      <c r="B107" s="217" t="s">
        <v>706</v>
      </c>
      <c r="C107" s="218" t="s">
        <v>707</v>
      </c>
      <c r="D107" s="219">
        <v>216.63</v>
      </c>
      <c r="E107" s="220"/>
    </row>
    <row r="108" spans="1:5" ht="14.25">
      <c r="A108" s="217">
        <v>21030</v>
      </c>
      <c r="B108" s="217" t="s">
        <v>708</v>
      </c>
      <c r="C108" s="218" t="s">
        <v>4</v>
      </c>
      <c r="D108" s="219">
        <v>24.06</v>
      </c>
      <c r="E108" s="220"/>
    </row>
    <row r="109" spans="1:5" ht="28.5">
      <c r="A109" s="217">
        <v>21031</v>
      </c>
      <c r="B109" s="217" t="s">
        <v>709</v>
      </c>
      <c r="C109" s="218" t="s">
        <v>4</v>
      </c>
      <c r="D109" s="219">
        <v>30.83</v>
      </c>
      <c r="E109" s="220"/>
    </row>
    <row r="110" spans="1:5" ht="28.5">
      <c r="A110" s="217">
        <v>21032</v>
      </c>
      <c r="B110" s="217" t="s">
        <v>710</v>
      </c>
      <c r="C110" s="218" t="s">
        <v>4</v>
      </c>
      <c r="D110" s="219">
        <v>36.31</v>
      </c>
      <c r="E110" s="220"/>
    </row>
    <row r="111" spans="1:5" ht="28.5">
      <c r="A111" s="217">
        <v>21033</v>
      </c>
      <c r="B111" s="217" t="s">
        <v>711</v>
      </c>
      <c r="C111" s="218" t="s">
        <v>4</v>
      </c>
      <c r="D111" s="219">
        <v>50.8</v>
      </c>
      <c r="E111" s="220"/>
    </row>
    <row r="112" spans="1:5" ht="14.25">
      <c r="A112" s="217">
        <v>21040</v>
      </c>
      <c r="B112" s="217" t="s">
        <v>712</v>
      </c>
      <c r="C112" s="218" t="s">
        <v>1</v>
      </c>
      <c r="D112" s="219">
        <v>55.58</v>
      </c>
      <c r="E112" s="220"/>
    </row>
    <row r="113" spans="1:5" ht="28.5">
      <c r="A113" s="217">
        <v>21041</v>
      </c>
      <c r="B113" s="217" t="s">
        <v>713</v>
      </c>
      <c r="C113" s="218" t="s">
        <v>1</v>
      </c>
      <c r="D113" s="219">
        <v>30.8</v>
      </c>
      <c r="E113" s="220"/>
    </row>
    <row r="114" spans="1:5" ht="28.5">
      <c r="A114" s="217">
        <v>21042</v>
      </c>
      <c r="B114" s="217" t="s">
        <v>714</v>
      </c>
      <c r="C114" s="218" t="s">
        <v>1</v>
      </c>
      <c r="D114" s="219">
        <v>56.67</v>
      </c>
      <c r="E114" s="220"/>
    </row>
    <row r="115" spans="1:5" ht="28.5">
      <c r="A115" s="217">
        <v>21043</v>
      </c>
      <c r="B115" s="217" t="s">
        <v>715</v>
      </c>
      <c r="C115" s="218" t="s">
        <v>1</v>
      </c>
      <c r="D115" s="219">
        <v>363.03</v>
      </c>
      <c r="E115" s="220"/>
    </row>
    <row r="116" spans="1:5" ht="14.25">
      <c r="A116" s="217">
        <v>21060</v>
      </c>
      <c r="B116" s="217" t="s">
        <v>716</v>
      </c>
      <c r="C116" s="218" t="s">
        <v>1</v>
      </c>
      <c r="D116" s="219">
        <v>5.13</v>
      </c>
      <c r="E116" s="220"/>
    </row>
    <row r="117" spans="1:5" ht="14.25">
      <c r="A117" s="217">
        <v>21061</v>
      </c>
      <c r="B117" s="217" t="s">
        <v>717</v>
      </c>
      <c r="C117" s="218" t="s">
        <v>1</v>
      </c>
      <c r="D117" s="219">
        <v>4.55</v>
      </c>
      <c r="E117" s="220"/>
    </row>
    <row r="118" spans="1:5" ht="14.25">
      <c r="A118" s="217">
        <v>21085</v>
      </c>
      <c r="B118" s="217" t="s">
        <v>4713</v>
      </c>
      <c r="C118" s="218" t="s">
        <v>7</v>
      </c>
      <c r="D118" s="222">
        <v>6322.5</v>
      </c>
      <c r="E118" s="220"/>
    </row>
    <row r="119" spans="1:5" ht="14.25">
      <c r="A119" s="217">
        <v>21089</v>
      </c>
      <c r="B119" s="217" t="s">
        <v>718</v>
      </c>
      <c r="C119" s="218" t="s">
        <v>1</v>
      </c>
      <c r="D119" s="219">
        <v>11</v>
      </c>
      <c r="E119" s="220"/>
    </row>
    <row r="120" spans="1:5" ht="14.25">
      <c r="A120" s="217">
        <v>21091</v>
      </c>
      <c r="B120" s="217" t="s">
        <v>719</v>
      </c>
      <c r="C120" s="218" t="s">
        <v>4</v>
      </c>
      <c r="D120" s="219">
        <v>44.1</v>
      </c>
      <c r="E120" s="220"/>
    </row>
    <row r="121" spans="1:5" ht="15">
      <c r="A121" s="216">
        <v>211</v>
      </c>
      <c r="B121" s="428" t="s">
        <v>4714</v>
      </c>
      <c r="C121" s="429"/>
      <c r="D121" s="429"/>
      <c r="E121" s="430"/>
    </row>
    <row r="122" spans="1:5" ht="28.5">
      <c r="A122" s="217">
        <v>21108</v>
      </c>
      <c r="B122" s="217" t="s">
        <v>720</v>
      </c>
      <c r="C122" s="218" t="s">
        <v>1</v>
      </c>
      <c r="D122" s="219">
        <v>59.17</v>
      </c>
      <c r="E122" s="220"/>
    </row>
    <row r="123" spans="1:5" ht="14.25">
      <c r="A123" s="217">
        <v>21109</v>
      </c>
      <c r="B123" s="217" t="s">
        <v>721</v>
      </c>
      <c r="C123" s="218" t="s">
        <v>722</v>
      </c>
      <c r="D123" s="219">
        <v>177.59</v>
      </c>
      <c r="E123" s="220"/>
    </row>
    <row r="124" spans="1:5" ht="14.25">
      <c r="A124" s="217">
        <v>21111</v>
      </c>
      <c r="B124" s="217" t="s">
        <v>723</v>
      </c>
      <c r="C124" s="218" t="s">
        <v>1</v>
      </c>
      <c r="D124" s="219">
        <v>57.33</v>
      </c>
      <c r="E124" s="220"/>
    </row>
    <row r="125" spans="1:5" ht="14.25">
      <c r="A125" s="217">
        <v>21118</v>
      </c>
      <c r="B125" s="217" t="s">
        <v>724</v>
      </c>
      <c r="C125" s="218" t="s">
        <v>1</v>
      </c>
      <c r="D125" s="219">
        <v>41.34</v>
      </c>
      <c r="E125" s="220"/>
    </row>
    <row r="126" spans="1:5" ht="14.25">
      <c r="A126" s="217">
        <v>21144</v>
      </c>
      <c r="B126" s="217" t="s">
        <v>725</v>
      </c>
      <c r="C126" s="218" t="s">
        <v>1</v>
      </c>
      <c r="D126" s="219">
        <v>21.8</v>
      </c>
      <c r="E126" s="220"/>
    </row>
    <row r="127" spans="1:5" ht="14.25">
      <c r="A127" s="217">
        <v>21151</v>
      </c>
      <c r="B127" s="217" t="s">
        <v>726</v>
      </c>
      <c r="C127" s="218" t="s">
        <v>1</v>
      </c>
      <c r="D127" s="219">
        <v>3.63</v>
      </c>
      <c r="E127" s="220"/>
    </row>
    <row r="128" spans="1:5" ht="28.5">
      <c r="A128" s="217">
        <v>21170</v>
      </c>
      <c r="B128" s="217" t="s">
        <v>727</v>
      </c>
      <c r="C128" s="218" t="s">
        <v>1</v>
      </c>
      <c r="D128" s="219">
        <v>12.12</v>
      </c>
      <c r="E128" s="220"/>
    </row>
    <row r="129" spans="1:5" ht="15">
      <c r="A129" s="216">
        <v>212</v>
      </c>
      <c r="B129" s="428" t="s">
        <v>4715</v>
      </c>
      <c r="C129" s="429"/>
      <c r="D129" s="429"/>
      <c r="E129" s="430"/>
    </row>
    <row r="130" spans="1:5" ht="28.5">
      <c r="A130" s="217">
        <v>21205</v>
      </c>
      <c r="B130" s="217" t="s">
        <v>728</v>
      </c>
      <c r="C130" s="218" t="s">
        <v>1</v>
      </c>
      <c r="D130" s="219">
        <v>14.02</v>
      </c>
      <c r="E130" s="220"/>
    </row>
    <row r="131" spans="1:5" ht="28.5">
      <c r="A131" s="217">
        <v>21211</v>
      </c>
      <c r="B131" s="217" t="s">
        <v>729</v>
      </c>
      <c r="C131" s="218" t="s">
        <v>4</v>
      </c>
      <c r="D131" s="219">
        <v>15.08</v>
      </c>
      <c r="E131" s="220"/>
    </row>
    <row r="132" spans="1:5" ht="15">
      <c r="A132" s="216">
        <v>213</v>
      </c>
      <c r="B132" s="428" t="s">
        <v>4714</v>
      </c>
      <c r="C132" s="429"/>
      <c r="D132" s="429"/>
      <c r="E132" s="430"/>
    </row>
    <row r="133" spans="1:5" ht="28.5">
      <c r="A133" s="217">
        <v>21305</v>
      </c>
      <c r="B133" s="217" t="s">
        <v>6250</v>
      </c>
      <c r="C133" s="218" t="s">
        <v>1</v>
      </c>
      <c r="D133" s="219">
        <v>25.93</v>
      </c>
      <c r="E133" s="220"/>
    </row>
    <row r="134" spans="1:5" ht="28.5">
      <c r="A134" s="217">
        <v>21368</v>
      </c>
      <c r="B134" s="217" t="s">
        <v>730</v>
      </c>
      <c r="C134" s="218" t="s">
        <v>1</v>
      </c>
      <c r="D134" s="219">
        <v>4.71</v>
      </c>
      <c r="E134" s="220"/>
    </row>
    <row r="135" spans="1:5" ht="15">
      <c r="A135" s="216">
        <v>215</v>
      </c>
      <c r="B135" s="428" t="s">
        <v>4716</v>
      </c>
      <c r="C135" s="429"/>
      <c r="D135" s="429"/>
      <c r="E135" s="430"/>
    </row>
    <row r="136" spans="1:5" ht="14.25">
      <c r="A136" s="217">
        <v>21516</v>
      </c>
      <c r="B136" s="217" t="s">
        <v>731</v>
      </c>
      <c r="C136" s="218" t="s">
        <v>3</v>
      </c>
      <c r="D136" s="219">
        <v>7.02</v>
      </c>
      <c r="E136" s="220"/>
    </row>
    <row r="137" spans="1:5" ht="14.25">
      <c r="A137" s="217">
        <v>21517</v>
      </c>
      <c r="B137" s="217" t="s">
        <v>732</v>
      </c>
      <c r="C137" s="218" t="s">
        <v>3</v>
      </c>
      <c r="D137" s="219">
        <v>6.8</v>
      </c>
      <c r="E137" s="220"/>
    </row>
    <row r="138" spans="1:5" ht="14.25">
      <c r="A138" s="217">
        <v>21521</v>
      </c>
      <c r="B138" s="217" t="s">
        <v>733</v>
      </c>
      <c r="C138" s="218" t="s">
        <v>3</v>
      </c>
      <c r="D138" s="219">
        <v>6.39</v>
      </c>
      <c r="E138" s="220"/>
    </row>
    <row r="139" spans="1:5" ht="14.25">
      <c r="A139" s="217">
        <v>21532</v>
      </c>
      <c r="B139" s="217" t="s">
        <v>734</v>
      </c>
      <c r="C139" s="218" t="s">
        <v>3</v>
      </c>
      <c r="D139" s="219">
        <v>7.89</v>
      </c>
      <c r="E139" s="220"/>
    </row>
    <row r="140" spans="1:5" ht="28.5">
      <c r="A140" s="217">
        <v>21543</v>
      </c>
      <c r="B140" s="217" t="s">
        <v>735</v>
      </c>
      <c r="C140" s="218" t="s">
        <v>4</v>
      </c>
      <c r="D140" s="219">
        <v>17.8</v>
      </c>
      <c r="E140" s="220"/>
    </row>
    <row r="141" spans="1:5" ht="28.5">
      <c r="A141" s="217">
        <v>21566</v>
      </c>
      <c r="B141" s="217" t="s">
        <v>43953</v>
      </c>
      <c r="C141" s="218" t="s">
        <v>2</v>
      </c>
      <c r="D141" s="219">
        <v>0.45</v>
      </c>
      <c r="E141" s="220"/>
    </row>
    <row r="142" spans="1:5" ht="15">
      <c r="A142" s="216">
        <v>220</v>
      </c>
      <c r="B142" s="428" t="s">
        <v>4717</v>
      </c>
      <c r="C142" s="429"/>
      <c r="D142" s="429"/>
      <c r="E142" s="430"/>
    </row>
    <row r="143" spans="1:5" ht="42.75">
      <c r="A143" s="217">
        <v>22001</v>
      </c>
      <c r="B143" s="217" t="s">
        <v>736</v>
      </c>
      <c r="C143" s="218" t="s">
        <v>4</v>
      </c>
      <c r="D143" s="219">
        <v>60.07</v>
      </c>
      <c r="E143" s="220"/>
    </row>
    <row r="144" spans="1:5" ht="42.75">
      <c r="A144" s="217">
        <v>22002</v>
      </c>
      <c r="B144" s="217" t="s">
        <v>737</v>
      </c>
      <c r="C144" s="218" t="s">
        <v>4</v>
      </c>
      <c r="D144" s="219">
        <v>68.680000000000007</v>
      </c>
      <c r="E144" s="220"/>
    </row>
    <row r="145" spans="1:5" ht="15">
      <c r="A145" s="216">
        <v>225</v>
      </c>
      <c r="B145" s="428" t="s">
        <v>4718</v>
      </c>
      <c r="C145" s="429"/>
      <c r="D145" s="429"/>
      <c r="E145" s="430"/>
    </row>
    <row r="146" spans="1:5" ht="28.5">
      <c r="A146" s="217">
        <v>22502</v>
      </c>
      <c r="B146" s="217" t="s">
        <v>738</v>
      </c>
      <c r="C146" s="218" t="s">
        <v>2</v>
      </c>
      <c r="D146" s="219">
        <v>3.29</v>
      </c>
      <c r="E146" s="220"/>
    </row>
    <row r="147" spans="1:5" ht="28.5">
      <c r="A147" s="217">
        <v>22504</v>
      </c>
      <c r="B147" s="217" t="s">
        <v>739</v>
      </c>
      <c r="C147" s="218" t="s">
        <v>2</v>
      </c>
      <c r="D147" s="219">
        <v>4.2</v>
      </c>
      <c r="E147" s="220"/>
    </row>
    <row r="148" spans="1:5" ht="28.5">
      <c r="A148" s="217">
        <v>22505</v>
      </c>
      <c r="B148" s="217" t="s">
        <v>740</v>
      </c>
      <c r="C148" s="218" t="s">
        <v>2</v>
      </c>
      <c r="D148" s="219">
        <v>5.16</v>
      </c>
      <c r="E148" s="220"/>
    </row>
    <row r="149" spans="1:5" ht="28.5">
      <c r="A149" s="217">
        <v>22507</v>
      </c>
      <c r="B149" s="217" t="s">
        <v>741</v>
      </c>
      <c r="C149" s="218" t="s">
        <v>2</v>
      </c>
      <c r="D149" s="219">
        <v>4.58</v>
      </c>
      <c r="E149" s="220"/>
    </row>
    <row r="150" spans="1:5" ht="28.5">
      <c r="A150" s="217">
        <v>22508</v>
      </c>
      <c r="B150" s="217" t="s">
        <v>742</v>
      </c>
      <c r="C150" s="218" t="s">
        <v>2</v>
      </c>
      <c r="D150" s="219">
        <v>5.67</v>
      </c>
      <c r="E150" s="220"/>
    </row>
    <row r="151" spans="1:5" ht="28.5">
      <c r="A151" s="217">
        <v>22548</v>
      </c>
      <c r="B151" s="217" t="s">
        <v>743</v>
      </c>
      <c r="C151" s="218" t="s">
        <v>2</v>
      </c>
      <c r="D151" s="219">
        <v>3.41</v>
      </c>
      <c r="E151" s="220"/>
    </row>
    <row r="152" spans="1:5" ht="28.5">
      <c r="A152" s="217">
        <v>22585</v>
      </c>
      <c r="B152" s="217" t="s">
        <v>43954</v>
      </c>
      <c r="C152" s="218" t="s">
        <v>2</v>
      </c>
      <c r="D152" s="219">
        <v>1.43</v>
      </c>
      <c r="E152" s="220"/>
    </row>
    <row r="153" spans="1:5" ht="28.5">
      <c r="A153" s="217">
        <v>22586</v>
      </c>
      <c r="B153" s="217" t="s">
        <v>43955</v>
      </c>
      <c r="C153" s="218" t="s">
        <v>2</v>
      </c>
      <c r="D153" s="219">
        <v>0.81</v>
      </c>
      <c r="E153" s="220"/>
    </row>
    <row r="154" spans="1:5" ht="15">
      <c r="A154" s="216">
        <v>230</v>
      </c>
      <c r="B154" s="428" t="s">
        <v>4719</v>
      </c>
      <c r="C154" s="429"/>
      <c r="D154" s="429"/>
      <c r="E154" s="430"/>
    </row>
    <row r="155" spans="1:5" ht="28.5">
      <c r="A155" s="217">
        <v>23010</v>
      </c>
      <c r="B155" s="217" t="s">
        <v>744</v>
      </c>
      <c r="C155" s="218" t="s">
        <v>2</v>
      </c>
      <c r="D155" s="219">
        <v>8.6300000000000008</v>
      </c>
      <c r="E155" s="220"/>
    </row>
    <row r="156" spans="1:5" ht="28.5">
      <c r="A156" s="217">
        <v>23015</v>
      </c>
      <c r="B156" s="217" t="s">
        <v>745</v>
      </c>
      <c r="C156" s="218" t="s">
        <v>2</v>
      </c>
      <c r="D156" s="219">
        <v>18.82</v>
      </c>
      <c r="E156" s="220"/>
    </row>
    <row r="157" spans="1:5" ht="15">
      <c r="A157" s="216">
        <v>235</v>
      </c>
      <c r="B157" s="428" t="s">
        <v>4720</v>
      </c>
      <c r="C157" s="429"/>
      <c r="D157" s="429"/>
      <c r="E157" s="430"/>
    </row>
    <row r="158" spans="1:5" ht="28.5">
      <c r="A158" s="217">
        <v>23522</v>
      </c>
      <c r="B158" s="217" t="s">
        <v>746</v>
      </c>
      <c r="C158" s="218" t="s">
        <v>4</v>
      </c>
      <c r="D158" s="219">
        <v>293.74</v>
      </c>
      <c r="E158" s="220"/>
    </row>
    <row r="159" spans="1:5" ht="15">
      <c r="A159" s="216">
        <v>240</v>
      </c>
      <c r="B159" s="428" t="s">
        <v>4721</v>
      </c>
      <c r="C159" s="429"/>
      <c r="D159" s="429"/>
      <c r="E159" s="430"/>
    </row>
    <row r="160" spans="1:5" ht="42.75">
      <c r="A160" s="217">
        <v>24015</v>
      </c>
      <c r="B160" s="217" t="s">
        <v>38165</v>
      </c>
      <c r="C160" s="218" t="s">
        <v>3</v>
      </c>
      <c r="D160" s="219">
        <v>7.45</v>
      </c>
      <c r="E160" s="220"/>
    </row>
    <row r="161" spans="1:5" ht="14.25">
      <c r="A161" s="217">
        <v>24020</v>
      </c>
      <c r="B161" s="217" t="s">
        <v>747</v>
      </c>
      <c r="C161" s="218" t="s">
        <v>3</v>
      </c>
      <c r="D161" s="219">
        <v>9.9700000000000006</v>
      </c>
      <c r="E161" s="220"/>
    </row>
    <row r="162" spans="1:5" ht="28.5">
      <c r="A162" s="217">
        <v>24034</v>
      </c>
      <c r="B162" s="217" t="s">
        <v>748</v>
      </c>
      <c r="C162" s="218" t="s">
        <v>3</v>
      </c>
      <c r="D162" s="219">
        <v>14.65</v>
      </c>
      <c r="E162" s="220"/>
    </row>
    <row r="163" spans="1:5" ht="28.5">
      <c r="A163" s="217">
        <v>24035</v>
      </c>
      <c r="B163" s="217" t="s">
        <v>749</v>
      </c>
      <c r="C163" s="218" t="s">
        <v>3</v>
      </c>
      <c r="D163" s="219">
        <v>14.08</v>
      </c>
      <c r="E163" s="220"/>
    </row>
    <row r="164" spans="1:5" ht="14.25">
      <c r="A164" s="217">
        <v>24038</v>
      </c>
      <c r="B164" s="217" t="s">
        <v>750</v>
      </c>
      <c r="C164" s="218" t="s">
        <v>9</v>
      </c>
      <c r="D164" s="219">
        <v>0.26</v>
      </c>
      <c r="E164" s="220"/>
    </row>
    <row r="165" spans="1:5" ht="28.5">
      <c r="A165" s="217">
        <v>24042</v>
      </c>
      <c r="B165" s="217" t="s">
        <v>751</v>
      </c>
      <c r="C165" s="218" t="s">
        <v>3</v>
      </c>
      <c r="D165" s="219">
        <v>32.159999999999997</v>
      </c>
      <c r="E165" s="220"/>
    </row>
    <row r="166" spans="1:5" ht="28.5">
      <c r="A166" s="217">
        <v>24072</v>
      </c>
      <c r="B166" s="217" t="s">
        <v>43956</v>
      </c>
      <c r="C166" s="218" t="s">
        <v>4</v>
      </c>
      <c r="D166" s="219">
        <v>5.72</v>
      </c>
      <c r="E166" s="220"/>
    </row>
    <row r="167" spans="1:5" ht="15">
      <c r="A167" s="216">
        <v>241</v>
      </c>
      <c r="B167" s="428" t="s">
        <v>4722</v>
      </c>
      <c r="C167" s="429"/>
      <c r="D167" s="429"/>
      <c r="E167" s="430"/>
    </row>
    <row r="168" spans="1:5" ht="14.25">
      <c r="A168" s="217">
        <v>24116</v>
      </c>
      <c r="B168" s="217" t="s">
        <v>752</v>
      </c>
      <c r="C168" s="218" t="s">
        <v>4</v>
      </c>
      <c r="D168" s="219">
        <v>1.21</v>
      </c>
      <c r="E168" s="220"/>
    </row>
    <row r="169" spans="1:5" ht="57">
      <c r="A169" s="217">
        <v>24130</v>
      </c>
      <c r="B169" s="217" t="s">
        <v>43957</v>
      </c>
      <c r="C169" s="218" t="s">
        <v>4</v>
      </c>
      <c r="D169" s="219">
        <v>239</v>
      </c>
      <c r="E169" s="220"/>
    </row>
    <row r="170" spans="1:5" ht="57">
      <c r="A170" s="217">
        <v>24131</v>
      </c>
      <c r="B170" s="217" t="s">
        <v>43958</v>
      </c>
      <c r="C170" s="218" t="s">
        <v>4</v>
      </c>
      <c r="D170" s="219">
        <v>296.89999999999998</v>
      </c>
      <c r="E170" s="220"/>
    </row>
    <row r="171" spans="1:5" ht="28.5">
      <c r="A171" s="217">
        <v>24145</v>
      </c>
      <c r="B171" s="217" t="s">
        <v>43959</v>
      </c>
      <c r="C171" s="218" t="s">
        <v>10</v>
      </c>
      <c r="D171" s="219">
        <v>81.09</v>
      </c>
      <c r="E171" s="220"/>
    </row>
    <row r="172" spans="1:5" ht="28.5">
      <c r="A172" s="217">
        <v>24184</v>
      </c>
      <c r="B172" s="217" t="s">
        <v>753</v>
      </c>
      <c r="C172" s="218" t="s">
        <v>2</v>
      </c>
      <c r="D172" s="219">
        <v>31.29</v>
      </c>
      <c r="E172" s="220"/>
    </row>
    <row r="173" spans="1:5" ht="15">
      <c r="A173" s="216">
        <v>255</v>
      </c>
      <c r="B173" s="428" t="s">
        <v>4723</v>
      </c>
      <c r="C173" s="429"/>
      <c r="D173" s="429"/>
      <c r="E173" s="430"/>
    </row>
    <row r="174" spans="1:5" ht="14.25">
      <c r="A174" s="217">
        <v>25513</v>
      </c>
      <c r="B174" s="217" t="s">
        <v>754</v>
      </c>
      <c r="C174" s="218" t="s">
        <v>4</v>
      </c>
      <c r="D174" s="219">
        <v>25.8</v>
      </c>
      <c r="E174" s="220"/>
    </row>
    <row r="175" spans="1:5" ht="14.25">
      <c r="A175" s="217">
        <v>25514</v>
      </c>
      <c r="B175" s="217" t="s">
        <v>755</v>
      </c>
      <c r="C175" s="218" t="s">
        <v>4</v>
      </c>
      <c r="D175" s="219">
        <v>53.05</v>
      </c>
      <c r="E175" s="220"/>
    </row>
    <row r="176" spans="1:5" ht="14.25">
      <c r="A176" s="217">
        <v>25532</v>
      </c>
      <c r="B176" s="217" t="s">
        <v>756</v>
      </c>
      <c r="C176" s="218" t="s">
        <v>4</v>
      </c>
      <c r="D176" s="219">
        <v>78.03</v>
      </c>
      <c r="E176" s="220"/>
    </row>
    <row r="177" spans="1:5" ht="28.5">
      <c r="A177" s="217">
        <v>25568</v>
      </c>
      <c r="B177" s="217" t="s">
        <v>757</v>
      </c>
      <c r="C177" s="218" t="s">
        <v>4</v>
      </c>
      <c r="D177" s="219">
        <v>32.729999999999997</v>
      </c>
      <c r="E177" s="220"/>
    </row>
    <row r="178" spans="1:5" ht="28.5">
      <c r="A178" s="217">
        <v>25569</v>
      </c>
      <c r="B178" s="217" t="s">
        <v>757</v>
      </c>
      <c r="C178" s="218" t="s">
        <v>4</v>
      </c>
      <c r="D178" s="219">
        <v>83.9</v>
      </c>
      <c r="E178" s="220"/>
    </row>
    <row r="179" spans="1:5" ht="28.5">
      <c r="A179" s="217">
        <v>25570</v>
      </c>
      <c r="B179" s="217" t="s">
        <v>758</v>
      </c>
      <c r="C179" s="218" t="s">
        <v>2</v>
      </c>
      <c r="D179" s="219">
        <v>2.14</v>
      </c>
      <c r="E179" s="220"/>
    </row>
    <row r="180" spans="1:5" ht="28.5">
      <c r="A180" s="217">
        <v>25571</v>
      </c>
      <c r="B180" s="217" t="s">
        <v>759</v>
      </c>
      <c r="C180" s="218" t="s">
        <v>2</v>
      </c>
      <c r="D180" s="219">
        <v>4.3600000000000003</v>
      </c>
      <c r="E180" s="220"/>
    </row>
    <row r="181" spans="1:5" ht="28.5">
      <c r="A181" s="217">
        <v>25592</v>
      </c>
      <c r="B181" s="217" t="s">
        <v>760</v>
      </c>
      <c r="C181" s="218" t="s">
        <v>4</v>
      </c>
      <c r="D181" s="219">
        <v>76.53</v>
      </c>
      <c r="E181" s="220"/>
    </row>
    <row r="182" spans="1:5" ht="15">
      <c r="A182" s="216">
        <v>256</v>
      </c>
      <c r="B182" s="428" t="s">
        <v>4723</v>
      </c>
      <c r="C182" s="429"/>
      <c r="D182" s="429"/>
      <c r="E182" s="430"/>
    </row>
    <row r="183" spans="1:5" ht="28.5">
      <c r="A183" s="217">
        <v>25617</v>
      </c>
      <c r="B183" s="217" t="s">
        <v>761</v>
      </c>
      <c r="C183" s="218" t="s">
        <v>4</v>
      </c>
      <c r="D183" s="219">
        <v>41.74</v>
      </c>
      <c r="E183" s="220"/>
    </row>
    <row r="184" spans="1:5" ht="15">
      <c r="A184" s="216">
        <v>258</v>
      </c>
      <c r="B184" s="428" t="s">
        <v>4723</v>
      </c>
      <c r="C184" s="429"/>
      <c r="D184" s="429"/>
      <c r="E184" s="430"/>
    </row>
    <row r="185" spans="1:5" ht="42.75">
      <c r="A185" s="217">
        <v>25841</v>
      </c>
      <c r="B185" s="217" t="s">
        <v>6251</v>
      </c>
      <c r="C185" s="218" t="s">
        <v>4</v>
      </c>
      <c r="D185" s="219">
        <v>52.88</v>
      </c>
      <c r="E185" s="220"/>
    </row>
    <row r="186" spans="1:5" ht="42.75">
      <c r="A186" s="217">
        <v>25843</v>
      </c>
      <c r="B186" s="217" t="s">
        <v>6252</v>
      </c>
      <c r="C186" s="218" t="s">
        <v>4</v>
      </c>
      <c r="D186" s="219">
        <v>59.66</v>
      </c>
      <c r="E186" s="220"/>
    </row>
    <row r="187" spans="1:5" ht="15">
      <c r="A187" s="216">
        <v>260</v>
      </c>
      <c r="B187" s="428" t="s">
        <v>4724</v>
      </c>
      <c r="C187" s="429"/>
      <c r="D187" s="429"/>
      <c r="E187" s="430"/>
    </row>
    <row r="188" spans="1:5" ht="28.5">
      <c r="A188" s="217">
        <v>26008</v>
      </c>
      <c r="B188" s="217" t="s">
        <v>762</v>
      </c>
      <c r="C188" s="218" t="s">
        <v>1</v>
      </c>
      <c r="D188" s="219">
        <v>47.6</v>
      </c>
      <c r="E188" s="220"/>
    </row>
    <row r="189" spans="1:5" ht="28.5">
      <c r="A189" s="217">
        <v>26015</v>
      </c>
      <c r="B189" s="217" t="s">
        <v>763</v>
      </c>
      <c r="C189" s="218" t="s">
        <v>1</v>
      </c>
      <c r="D189" s="219">
        <v>62.65</v>
      </c>
      <c r="E189" s="220"/>
    </row>
    <row r="190" spans="1:5" ht="28.5">
      <c r="A190" s="217">
        <v>26040</v>
      </c>
      <c r="B190" s="217" t="s">
        <v>3134</v>
      </c>
      <c r="C190" s="218" t="s">
        <v>1</v>
      </c>
      <c r="D190" s="219">
        <v>7.05</v>
      </c>
      <c r="E190" s="220"/>
    </row>
    <row r="191" spans="1:5" ht="28.5">
      <c r="A191" s="217">
        <v>26091</v>
      </c>
      <c r="B191" s="217" t="s">
        <v>764</v>
      </c>
      <c r="C191" s="218" t="s">
        <v>1</v>
      </c>
      <c r="D191" s="219">
        <v>5.99</v>
      </c>
      <c r="E191" s="220"/>
    </row>
    <row r="192" spans="1:5" ht="15">
      <c r="A192" s="216">
        <v>265</v>
      </c>
      <c r="B192" s="428" t="s">
        <v>4725</v>
      </c>
      <c r="C192" s="429"/>
      <c r="D192" s="429"/>
      <c r="E192" s="430"/>
    </row>
    <row r="193" spans="1:5" ht="14.25">
      <c r="A193" s="217">
        <v>26503</v>
      </c>
      <c r="B193" s="217" t="s">
        <v>765</v>
      </c>
      <c r="C193" s="218" t="s">
        <v>2</v>
      </c>
      <c r="D193" s="219">
        <v>0.89</v>
      </c>
      <c r="E193" s="220"/>
    </row>
    <row r="194" spans="1:5" ht="14.25">
      <c r="A194" s="217">
        <v>26506</v>
      </c>
      <c r="B194" s="217" t="s">
        <v>766</v>
      </c>
      <c r="C194" s="218" t="s">
        <v>2</v>
      </c>
      <c r="D194" s="219">
        <v>276.31</v>
      </c>
      <c r="E194" s="220"/>
    </row>
    <row r="195" spans="1:5" ht="28.5">
      <c r="A195" s="217">
        <v>26508</v>
      </c>
      <c r="B195" s="217" t="s">
        <v>767</v>
      </c>
      <c r="C195" s="218" t="s">
        <v>1</v>
      </c>
      <c r="D195" s="219">
        <v>8.2200000000000006</v>
      </c>
      <c r="E195" s="220"/>
    </row>
    <row r="196" spans="1:5" ht="14.25">
      <c r="A196" s="217">
        <v>26512</v>
      </c>
      <c r="B196" s="217" t="s">
        <v>768</v>
      </c>
      <c r="C196" s="218" t="s">
        <v>2</v>
      </c>
      <c r="D196" s="219">
        <v>1.1000000000000001</v>
      </c>
      <c r="E196" s="220"/>
    </row>
    <row r="197" spans="1:5" ht="28.5">
      <c r="A197" s="217">
        <v>26517</v>
      </c>
      <c r="B197" s="217" t="s">
        <v>6253</v>
      </c>
      <c r="C197" s="218" t="s">
        <v>2</v>
      </c>
      <c r="D197" s="219">
        <v>1.3</v>
      </c>
      <c r="E197" s="220"/>
    </row>
    <row r="198" spans="1:5" ht="14.25">
      <c r="A198" s="217">
        <v>26546</v>
      </c>
      <c r="B198" s="217" t="s">
        <v>769</v>
      </c>
      <c r="C198" s="218" t="s">
        <v>2</v>
      </c>
      <c r="D198" s="219">
        <v>0.33</v>
      </c>
      <c r="E198" s="220"/>
    </row>
    <row r="199" spans="1:5" ht="14.25">
      <c r="A199" s="217">
        <v>26548</v>
      </c>
      <c r="B199" s="217" t="s">
        <v>770</v>
      </c>
      <c r="C199" s="218" t="s">
        <v>2</v>
      </c>
      <c r="D199" s="219">
        <v>0.42</v>
      </c>
      <c r="E199" s="220"/>
    </row>
    <row r="200" spans="1:5" ht="14.25">
      <c r="A200" s="217">
        <v>26549</v>
      </c>
      <c r="B200" s="217" t="s">
        <v>771</v>
      </c>
      <c r="C200" s="218" t="s">
        <v>2</v>
      </c>
      <c r="D200" s="219">
        <v>0.13</v>
      </c>
      <c r="E200" s="220"/>
    </row>
    <row r="201" spans="1:5" ht="42.75">
      <c r="A201" s="217">
        <v>26550</v>
      </c>
      <c r="B201" s="217" t="s">
        <v>43960</v>
      </c>
      <c r="C201" s="218" t="s">
        <v>2</v>
      </c>
      <c r="D201" s="219">
        <v>13.5</v>
      </c>
      <c r="E201" s="220"/>
    </row>
    <row r="202" spans="1:5" ht="14.25">
      <c r="A202" s="217">
        <v>26551</v>
      </c>
      <c r="B202" s="217" t="s">
        <v>772</v>
      </c>
      <c r="C202" s="218" t="s">
        <v>2</v>
      </c>
      <c r="D202" s="219">
        <v>0.36</v>
      </c>
      <c r="E202" s="220"/>
    </row>
    <row r="203" spans="1:5" ht="14.25">
      <c r="A203" s="217">
        <v>26552</v>
      </c>
      <c r="B203" s="217" t="s">
        <v>3727</v>
      </c>
      <c r="C203" s="218" t="s">
        <v>2</v>
      </c>
      <c r="D203" s="219">
        <v>0.13</v>
      </c>
      <c r="E203" s="220"/>
    </row>
    <row r="204" spans="1:5" ht="14.25">
      <c r="A204" s="217">
        <v>26554</v>
      </c>
      <c r="B204" s="217" t="s">
        <v>773</v>
      </c>
      <c r="C204" s="218" t="s">
        <v>2</v>
      </c>
      <c r="D204" s="219">
        <v>0.17</v>
      </c>
      <c r="E204" s="220"/>
    </row>
    <row r="205" spans="1:5" ht="14.25">
      <c r="A205" s="217">
        <v>26560</v>
      </c>
      <c r="B205" s="217" t="s">
        <v>774</v>
      </c>
      <c r="C205" s="218" t="s">
        <v>3</v>
      </c>
      <c r="D205" s="219">
        <v>15.07</v>
      </c>
      <c r="E205" s="220"/>
    </row>
    <row r="206" spans="1:5" ht="14.25">
      <c r="A206" s="217">
        <v>26563</v>
      </c>
      <c r="B206" s="217" t="s">
        <v>775</v>
      </c>
      <c r="C206" s="218" t="s">
        <v>3</v>
      </c>
      <c r="D206" s="219">
        <v>18.57</v>
      </c>
      <c r="E206" s="220"/>
    </row>
    <row r="207" spans="1:5" ht="14.25">
      <c r="A207" s="217">
        <v>26566</v>
      </c>
      <c r="B207" s="217" t="s">
        <v>776</v>
      </c>
      <c r="C207" s="218" t="s">
        <v>3</v>
      </c>
      <c r="D207" s="219">
        <v>15.31</v>
      </c>
      <c r="E207" s="220"/>
    </row>
    <row r="208" spans="1:5" ht="14.25">
      <c r="A208" s="217">
        <v>26569</v>
      </c>
      <c r="B208" s="217" t="s">
        <v>777</v>
      </c>
      <c r="C208" s="218" t="s">
        <v>3</v>
      </c>
      <c r="D208" s="219">
        <v>13.65</v>
      </c>
      <c r="E208" s="220"/>
    </row>
    <row r="209" spans="1:5" ht="14.25">
      <c r="A209" s="217">
        <v>26570</v>
      </c>
      <c r="B209" s="217" t="s">
        <v>778</v>
      </c>
      <c r="C209" s="218" t="s">
        <v>3</v>
      </c>
      <c r="D209" s="219">
        <v>13.65</v>
      </c>
      <c r="E209" s="220"/>
    </row>
    <row r="210" spans="1:5" ht="14.25">
      <c r="A210" s="217">
        <v>26573</v>
      </c>
      <c r="B210" s="217" t="s">
        <v>779</v>
      </c>
      <c r="C210" s="218" t="s">
        <v>3</v>
      </c>
      <c r="D210" s="219">
        <v>25.49</v>
      </c>
      <c r="E210" s="220"/>
    </row>
    <row r="211" spans="1:5" ht="14.25">
      <c r="A211" s="217">
        <v>26581</v>
      </c>
      <c r="B211" s="217" t="s">
        <v>7729</v>
      </c>
      <c r="C211" s="218" t="s">
        <v>3</v>
      </c>
      <c r="D211" s="219">
        <v>18.2</v>
      </c>
      <c r="E211" s="220"/>
    </row>
    <row r="212" spans="1:5" ht="14.25">
      <c r="A212" s="217">
        <v>26588</v>
      </c>
      <c r="B212" s="217" t="s">
        <v>780</v>
      </c>
      <c r="C212" s="218" t="s">
        <v>2</v>
      </c>
      <c r="D212" s="219">
        <v>0.15</v>
      </c>
      <c r="E212" s="220"/>
    </row>
    <row r="213" spans="1:5" ht="14.25">
      <c r="A213" s="217">
        <v>26589</v>
      </c>
      <c r="B213" s="217" t="s">
        <v>781</v>
      </c>
      <c r="C213" s="218" t="s">
        <v>2</v>
      </c>
      <c r="D213" s="219">
        <v>0.23</v>
      </c>
      <c r="E213" s="220"/>
    </row>
    <row r="214" spans="1:5" ht="14.25">
      <c r="A214" s="217">
        <v>26591</v>
      </c>
      <c r="B214" s="217" t="s">
        <v>3728</v>
      </c>
      <c r="C214" s="218" t="s">
        <v>2</v>
      </c>
      <c r="D214" s="219">
        <v>0.08</v>
      </c>
      <c r="E214" s="220"/>
    </row>
    <row r="215" spans="1:5" ht="14.25">
      <c r="A215" s="217">
        <v>26592</v>
      </c>
      <c r="B215" s="217" t="s">
        <v>3729</v>
      </c>
      <c r="C215" s="218" t="s">
        <v>2</v>
      </c>
      <c r="D215" s="219">
        <v>0.13</v>
      </c>
      <c r="E215" s="220"/>
    </row>
    <row r="216" spans="1:5" ht="15">
      <c r="A216" s="216">
        <v>266</v>
      </c>
      <c r="B216" s="428" t="s">
        <v>4726</v>
      </c>
      <c r="C216" s="429"/>
      <c r="D216" s="429"/>
      <c r="E216" s="430"/>
    </row>
    <row r="217" spans="1:5" ht="28.5">
      <c r="A217" s="217">
        <v>26607</v>
      </c>
      <c r="B217" s="217" t="s">
        <v>43961</v>
      </c>
      <c r="C217" s="218" t="s">
        <v>2</v>
      </c>
      <c r="D217" s="219">
        <v>1.51</v>
      </c>
      <c r="E217" s="220"/>
    </row>
    <row r="218" spans="1:5" ht="28.5">
      <c r="A218" s="217">
        <v>26610</v>
      </c>
      <c r="B218" s="217" t="s">
        <v>782</v>
      </c>
      <c r="C218" s="218" t="s">
        <v>2</v>
      </c>
      <c r="D218" s="219">
        <v>0.49</v>
      </c>
      <c r="E218" s="220"/>
    </row>
    <row r="219" spans="1:5" ht="14.25">
      <c r="A219" s="217">
        <v>26612</v>
      </c>
      <c r="B219" s="217" t="s">
        <v>783</v>
      </c>
      <c r="C219" s="218" t="s">
        <v>2</v>
      </c>
      <c r="D219" s="219">
        <v>0.64</v>
      </c>
      <c r="E219" s="220"/>
    </row>
    <row r="220" spans="1:5" ht="28.5">
      <c r="A220" s="217">
        <v>26617</v>
      </c>
      <c r="B220" s="217" t="s">
        <v>784</v>
      </c>
      <c r="C220" s="218" t="s">
        <v>1</v>
      </c>
      <c r="D220" s="219">
        <v>24.42</v>
      </c>
      <c r="E220" s="220"/>
    </row>
    <row r="221" spans="1:5" ht="28.5">
      <c r="A221" s="217">
        <v>26618</v>
      </c>
      <c r="B221" s="217" t="s">
        <v>785</v>
      </c>
      <c r="C221" s="218" t="s">
        <v>2</v>
      </c>
      <c r="D221" s="219">
        <v>22.49</v>
      </c>
      <c r="E221" s="220"/>
    </row>
    <row r="222" spans="1:5" ht="14.25">
      <c r="A222" s="217">
        <v>26648</v>
      </c>
      <c r="B222" s="217" t="s">
        <v>786</v>
      </c>
      <c r="C222" s="218" t="s">
        <v>2</v>
      </c>
      <c r="D222" s="219">
        <v>0.25</v>
      </c>
      <c r="E222" s="220"/>
    </row>
    <row r="223" spans="1:5" ht="14.25">
      <c r="A223" s="217">
        <v>26663</v>
      </c>
      <c r="B223" s="217" t="s">
        <v>43962</v>
      </c>
      <c r="C223" s="218" t="s">
        <v>3</v>
      </c>
      <c r="D223" s="219">
        <v>13.65</v>
      </c>
      <c r="E223" s="220"/>
    </row>
    <row r="224" spans="1:5" ht="14.25">
      <c r="A224" s="217">
        <v>26664</v>
      </c>
      <c r="B224" s="217" t="s">
        <v>3730</v>
      </c>
      <c r="C224" s="218" t="s">
        <v>2</v>
      </c>
      <c r="D224" s="219">
        <v>0.28999999999999998</v>
      </c>
      <c r="E224" s="220"/>
    </row>
    <row r="225" spans="1:5" ht="42.75">
      <c r="A225" s="217">
        <v>26668</v>
      </c>
      <c r="B225" s="217" t="s">
        <v>787</v>
      </c>
      <c r="C225" s="218" t="s">
        <v>2</v>
      </c>
      <c r="D225" s="219">
        <v>89.39</v>
      </c>
      <c r="E225" s="220"/>
    </row>
    <row r="226" spans="1:5" ht="28.5">
      <c r="A226" s="217">
        <v>26669</v>
      </c>
      <c r="B226" s="217" t="s">
        <v>788</v>
      </c>
      <c r="C226" s="218" t="s">
        <v>2</v>
      </c>
      <c r="D226" s="219">
        <v>15.41</v>
      </c>
      <c r="E226" s="220"/>
    </row>
    <row r="227" spans="1:5" ht="42.75">
      <c r="A227" s="217">
        <v>26670</v>
      </c>
      <c r="B227" s="217" t="s">
        <v>789</v>
      </c>
      <c r="C227" s="218" t="s">
        <v>2</v>
      </c>
      <c r="D227" s="219">
        <v>216.77</v>
      </c>
      <c r="E227" s="220"/>
    </row>
    <row r="228" spans="1:5" ht="42.75">
      <c r="A228" s="217">
        <v>26671</v>
      </c>
      <c r="B228" s="217" t="s">
        <v>790</v>
      </c>
      <c r="C228" s="218" t="s">
        <v>2</v>
      </c>
      <c r="D228" s="219">
        <v>93.09</v>
      </c>
      <c r="E228" s="220"/>
    </row>
    <row r="229" spans="1:5" ht="28.5">
      <c r="A229" s="217">
        <v>26673</v>
      </c>
      <c r="B229" s="217" t="s">
        <v>43963</v>
      </c>
      <c r="C229" s="218" t="s">
        <v>2</v>
      </c>
      <c r="D229" s="219">
        <v>2.93</v>
      </c>
      <c r="E229" s="220"/>
    </row>
    <row r="230" spans="1:5" ht="14.25">
      <c r="A230" s="217">
        <v>26675</v>
      </c>
      <c r="B230" s="217" t="s">
        <v>791</v>
      </c>
      <c r="C230" s="218" t="s">
        <v>2</v>
      </c>
      <c r="D230" s="219">
        <v>0.46</v>
      </c>
      <c r="E230" s="220"/>
    </row>
    <row r="231" spans="1:5" ht="28.5">
      <c r="A231" s="217">
        <v>26678</v>
      </c>
      <c r="B231" s="217" t="s">
        <v>792</v>
      </c>
      <c r="C231" s="218" t="s">
        <v>2</v>
      </c>
      <c r="D231" s="219">
        <v>0.42</v>
      </c>
      <c r="E231" s="220"/>
    </row>
    <row r="232" spans="1:5" ht="15">
      <c r="A232" s="216">
        <v>267</v>
      </c>
      <c r="B232" s="428" t="s">
        <v>4726</v>
      </c>
      <c r="C232" s="429"/>
      <c r="D232" s="429"/>
      <c r="E232" s="430"/>
    </row>
    <row r="233" spans="1:5" ht="28.5">
      <c r="A233" s="217">
        <v>26714</v>
      </c>
      <c r="B233" s="217" t="s">
        <v>6254</v>
      </c>
      <c r="C233" s="218" t="s">
        <v>2</v>
      </c>
      <c r="D233" s="219">
        <v>20.010000000000002</v>
      </c>
      <c r="E233" s="220"/>
    </row>
    <row r="234" spans="1:5" ht="14.25">
      <c r="A234" s="217">
        <v>26721</v>
      </c>
      <c r="B234" s="217" t="s">
        <v>43964</v>
      </c>
      <c r="C234" s="218" t="s">
        <v>3</v>
      </c>
      <c r="D234" s="219">
        <v>37.75</v>
      </c>
      <c r="E234" s="220"/>
    </row>
    <row r="235" spans="1:5" ht="15">
      <c r="A235" s="216">
        <v>268</v>
      </c>
      <c r="B235" s="428" t="s">
        <v>4726</v>
      </c>
      <c r="C235" s="429"/>
      <c r="D235" s="429"/>
      <c r="E235" s="430"/>
    </row>
    <row r="236" spans="1:5" ht="28.5">
      <c r="A236" s="217">
        <v>26877</v>
      </c>
      <c r="B236" s="217" t="s">
        <v>793</v>
      </c>
      <c r="C236" s="218" t="s">
        <v>2</v>
      </c>
      <c r="D236" s="219">
        <v>0.67</v>
      </c>
      <c r="E236" s="220"/>
    </row>
    <row r="237" spans="1:5" ht="14.25">
      <c r="A237" s="217">
        <v>26879</v>
      </c>
      <c r="B237" s="217" t="s">
        <v>794</v>
      </c>
      <c r="C237" s="218" t="s">
        <v>2</v>
      </c>
      <c r="D237" s="219">
        <v>0.42</v>
      </c>
      <c r="E237" s="220"/>
    </row>
    <row r="238" spans="1:5" ht="14.25">
      <c r="A238" s="217">
        <v>26894</v>
      </c>
      <c r="B238" s="217" t="s">
        <v>795</v>
      </c>
      <c r="C238" s="218" t="s">
        <v>2</v>
      </c>
      <c r="D238" s="219">
        <v>0.15</v>
      </c>
      <c r="E238" s="220"/>
    </row>
    <row r="239" spans="1:5" ht="15">
      <c r="A239" s="216">
        <v>269</v>
      </c>
      <c r="B239" s="428" t="s">
        <v>4727</v>
      </c>
      <c r="C239" s="429"/>
      <c r="D239" s="429"/>
      <c r="E239" s="430"/>
    </row>
    <row r="240" spans="1:5" ht="28.5">
      <c r="A240" s="217">
        <v>26917</v>
      </c>
      <c r="B240" s="217" t="s">
        <v>6255</v>
      </c>
      <c r="C240" s="218" t="s">
        <v>2</v>
      </c>
      <c r="D240" s="219">
        <v>85.35</v>
      </c>
      <c r="E240" s="220"/>
    </row>
    <row r="241" spans="1:5" ht="15">
      <c r="A241" s="216">
        <v>270</v>
      </c>
      <c r="B241" s="428" t="s">
        <v>4728</v>
      </c>
      <c r="C241" s="429"/>
      <c r="D241" s="429"/>
      <c r="E241" s="430"/>
    </row>
    <row r="242" spans="1:5" ht="14.25">
      <c r="A242" s="217">
        <v>27002</v>
      </c>
      <c r="B242" s="217" t="s">
        <v>796</v>
      </c>
      <c r="C242" s="218" t="s">
        <v>3</v>
      </c>
      <c r="D242" s="219">
        <v>17.84</v>
      </c>
      <c r="E242" s="220"/>
    </row>
    <row r="243" spans="1:5" ht="14.25">
      <c r="A243" s="217">
        <v>27003</v>
      </c>
      <c r="B243" s="217" t="s">
        <v>797</v>
      </c>
      <c r="C243" s="218" t="s">
        <v>3</v>
      </c>
      <c r="D243" s="219">
        <v>15.58</v>
      </c>
      <c r="E243" s="220"/>
    </row>
    <row r="244" spans="1:5" ht="14.25">
      <c r="A244" s="217">
        <v>27004</v>
      </c>
      <c r="B244" s="217" t="s">
        <v>798</v>
      </c>
      <c r="C244" s="218" t="s">
        <v>3</v>
      </c>
      <c r="D244" s="219">
        <v>16.38</v>
      </c>
      <c r="E244" s="220"/>
    </row>
    <row r="245" spans="1:5" ht="14.25">
      <c r="A245" s="217">
        <v>27005</v>
      </c>
      <c r="B245" s="217" t="s">
        <v>799</v>
      </c>
      <c r="C245" s="218" t="s">
        <v>3</v>
      </c>
      <c r="D245" s="219">
        <v>16.82</v>
      </c>
      <c r="E245" s="220"/>
    </row>
    <row r="246" spans="1:5" ht="14.25">
      <c r="A246" s="217">
        <v>27006</v>
      </c>
      <c r="B246" s="217" t="s">
        <v>800</v>
      </c>
      <c r="C246" s="218" t="s">
        <v>3</v>
      </c>
      <c r="D246" s="219">
        <v>22.32</v>
      </c>
      <c r="E246" s="220"/>
    </row>
    <row r="247" spans="1:5" ht="14.25">
      <c r="A247" s="217">
        <v>27010</v>
      </c>
      <c r="B247" s="217" t="s">
        <v>801</v>
      </c>
      <c r="C247" s="218" t="s">
        <v>3</v>
      </c>
      <c r="D247" s="219">
        <v>12.38</v>
      </c>
      <c r="E247" s="220"/>
    </row>
    <row r="248" spans="1:5" ht="14.25">
      <c r="A248" s="217">
        <v>27020</v>
      </c>
      <c r="B248" s="217" t="s">
        <v>802</v>
      </c>
      <c r="C248" s="218" t="s">
        <v>1</v>
      </c>
      <c r="D248" s="219">
        <v>0.47</v>
      </c>
      <c r="E248" s="220"/>
    </row>
    <row r="249" spans="1:5" ht="14.25">
      <c r="A249" s="217">
        <v>27022</v>
      </c>
      <c r="B249" s="217" t="s">
        <v>803</v>
      </c>
      <c r="C249" s="218" t="s">
        <v>1</v>
      </c>
      <c r="D249" s="219">
        <v>0.87</v>
      </c>
      <c r="E249" s="220"/>
    </row>
    <row r="250" spans="1:5" ht="15">
      <c r="A250" s="216">
        <v>275</v>
      </c>
      <c r="B250" s="428" t="s">
        <v>4729</v>
      </c>
      <c r="C250" s="429"/>
      <c r="D250" s="429"/>
      <c r="E250" s="430"/>
    </row>
    <row r="251" spans="1:5" ht="28.5">
      <c r="A251" s="217">
        <v>27504</v>
      </c>
      <c r="B251" s="217" t="s">
        <v>804</v>
      </c>
      <c r="C251" s="218" t="s">
        <v>2</v>
      </c>
      <c r="D251" s="219">
        <v>105.1</v>
      </c>
      <c r="E251" s="220"/>
    </row>
    <row r="252" spans="1:5" ht="28.5">
      <c r="A252" s="217">
        <v>27520</v>
      </c>
      <c r="B252" s="217" t="s">
        <v>805</v>
      </c>
      <c r="C252" s="218" t="s">
        <v>4</v>
      </c>
      <c r="D252" s="219">
        <v>18.579999999999998</v>
      </c>
      <c r="E252" s="220"/>
    </row>
    <row r="253" spans="1:5" ht="28.5">
      <c r="A253" s="217">
        <v>27532</v>
      </c>
      <c r="B253" s="217" t="s">
        <v>806</v>
      </c>
      <c r="C253" s="218" t="s">
        <v>4</v>
      </c>
      <c r="D253" s="219">
        <v>106.2</v>
      </c>
      <c r="E253" s="220"/>
    </row>
    <row r="254" spans="1:5" ht="42.75">
      <c r="A254" s="217">
        <v>27546</v>
      </c>
      <c r="B254" s="217" t="s">
        <v>807</v>
      </c>
      <c r="C254" s="218" t="s">
        <v>4</v>
      </c>
      <c r="D254" s="219">
        <v>62.52</v>
      </c>
      <c r="E254" s="220"/>
    </row>
    <row r="255" spans="1:5" ht="15">
      <c r="A255" s="216">
        <v>276</v>
      </c>
      <c r="B255" s="428" t="s">
        <v>4730</v>
      </c>
      <c r="C255" s="429"/>
      <c r="D255" s="429"/>
      <c r="E255" s="430"/>
    </row>
    <row r="256" spans="1:5" ht="42.75">
      <c r="A256" s="217">
        <v>27602</v>
      </c>
      <c r="B256" s="217" t="s">
        <v>808</v>
      </c>
      <c r="C256" s="218" t="s">
        <v>4</v>
      </c>
      <c r="D256" s="219">
        <v>39.869999999999997</v>
      </c>
      <c r="E256" s="220"/>
    </row>
    <row r="257" spans="1:5" ht="28.5">
      <c r="A257" s="217">
        <v>27666</v>
      </c>
      <c r="B257" s="217" t="s">
        <v>809</v>
      </c>
      <c r="C257" s="218" t="s">
        <v>4</v>
      </c>
      <c r="D257" s="219">
        <v>67.95</v>
      </c>
      <c r="E257" s="220"/>
    </row>
    <row r="258" spans="1:5" ht="28.5">
      <c r="A258" s="217">
        <v>27676</v>
      </c>
      <c r="B258" s="217" t="s">
        <v>810</v>
      </c>
      <c r="C258" s="218" t="s">
        <v>4</v>
      </c>
      <c r="D258" s="219">
        <v>139.44</v>
      </c>
      <c r="E258" s="220"/>
    </row>
    <row r="259" spans="1:5" ht="28.5">
      <c r="A259" s="217">
        <v>27677</v>
      </c>
      <c r="B259" s="217" t="s">
        <v>811</v>
      </c>
      <c r="C259" s="218" t="s">
        <v>4</v>
      </c>
      <c r="D259" s="219">
        <v>16.86</v>
      </c>
      <c r="E259" s="220"/>
    </row>
    <row r="260" spans="1:5" ht="28.5">
      <c r="A260" s="217">
        <v>27678</v>
      </c>
      <c r="B260" s="217" t="s">
        <v>812</v>
      </c>
      <c r="C260" s="218" t="s">
        <v>4</v>
      </c>
      <c r="D260" s="219">
        <v>42.6</v>
      </c>
      <c r="E260" s="220"/>
    </row>
    <row r="261" spans="1:5" ht="28.5">
      <c r="A261" s="217">
        <v>27679</v>
      </c>
      <c r="B261" s="217" t="s">
        <v>813</v>
      </c>
      <c r="C261" s="218" t="s">
        <v>4</v>
      </c>
      <c r="D261" s="219">
        <v>141.44</v>
      </c>
      <c r="E261" s="220"/>
    </row>
    <row r="262" spans="1:5" ht="28.5">
      <c r="A262" s="217">
        <v>27680</v>
      </c>
      <c r="B262" s="217" t="s">
        <v>814</v>
      </c>
      <c r="C262" s="218" t="s">
        <v>4</v>
      </c>
      <c r="D262" s="219">
        <v>89.1</v>
      </c>
      <c r="E262" s="220"/>
    </row>
    <row r="263" spans="1:5" ht="15">
      <c r="A263" s="216">
        <v>280</v>
      </c>
      <c r="B263" s="428" t="s">
        <v>815</v>
      </c>
      <c r="C263" s="429"/>
      <c r="D263" s="429"/>
      <c r="E263" s="430"/>
    </row>
    <row r="264" spans="1:5" ht="14.25">
      <c r="A264" s="217">
        <v>28001</v>
      </c>
      <c r="B264" s="217" t="s">
        <v>816</v>
      </c>
      <c r="C264" s="218" t="s">
        <v>7</v>
      </c>
      <c r="D264" s="219">
        <v>55</v>
      </c>
      <c r="E264" s="220"/>
    </row>
    <row r="265" spans="1:5" ht="28.5">
      <c r="A265" s="217">
        <v>28004</v>
      </c>
      <c r="B265" s="217" t="s">
        <v>817</v>
      </c>
      <c r="C265" s="218" t="s">
        <v>2</v>
      </c>
      <c r="D265" s="219">
        <v>80.59</v>
      </c>
      <c r="E265" s="220"/>
    </row>
    <row r="266" spans="1:5" ht="28.5">
      <c r="A266" s="217">
        <v>28005</v>
      </c>
      <c r="B266" s="217" t="s">
        <v>43965</v>
      </c>
      <c r="C266" s="218" t="s">
        <v>3</v>
      </c>
      <c r="D266" s="219">
        <v>31.05</v>
      </c>
      <c r="E266" s="220"/>
    </row>
    <row r="267" spans="1:5" ht="14.25">
      <c r="A267" s="217">
        <v>28008</v>
      </c>
      <c r="B267" s="217" t="s">
        <v>818</v>
      </c>
      <c r="C267" s="218" t="s">
        <v>10</v>
      </c>
      <c r="D267" s="219">
        <v>17.489999999999998</v>
      </c>
      <c r="E267" s="220"/>
    </row>
    <row r="268" spans="1:5" ht="28.5">
      <c r="A268" s="217">
        <v>28028</v>
      </c>
      <c r="B268" s="217" t="s">
        <v>819</v>
      </c>
      <c r="C268" s="218" t="s">
        <v>1</v>
      </c>
      <c r="D268" s="219">
        <v>10.220000000000001</v>
      </c>
      <c r="E268" s="220"/>
    </row>
    <row r="269" spans="1:5" ht="14.25">
      <c r="A269" s="217">
        <v>28056</v>
      </c>
      <c r="B269" s="217" t="s">
        <v>820</v>
      </c>
      <c r="C269" s="218" t="s">
        <v>1</v>
      </c>
      <c r="D269" s="219">
        <v>2.94</v>
      </c>
      <c r="E269" s="220"/>
    </row>
    <row r="270" spans="1:5" ht="14.25">
      <c r="A270" s="217">
        <v>28067</v>
      </c>
      <c r="B270" s="217" t="s">
        <v>821</v>
      </c>
      <c r="C270" s="218" t="s">
        <v>1</v>
      </c>
      <c r="D270" s="219">
        <v>3.91</v>
      </c>
      <c r="E270" s="220"/>
    </row>
    <row r="271" spans="1:5" ht="28.5">
      <c r="A271" s="217">
        <v>28068</v>
      </c>
      <c r="B271" s="217" t="s">
        <v>822</v>
      </c>
      <c r="C271" s="218" t="s">
        <v>1</v>
      </c>
      <c r="D271" s="219">
        <v>10.87</v>
      </c>
      <c r="E271" s="220"/>
    </row>
    <row r="272" spans="1:5" ht="15">
      <c r="A272" s="216">
        <v>281</v>
      </c>
      <c r="B272" s="428" t="s">
        <v>4731</v>
      </c>
      <c r="C272" s="429"/>
      <c r="D272" s="429"/>
      <c r="E272" s="430"/>
    </row>
    <row r="273" spans="1:5" ht="28.5">
      <c r="A273" s="217">
        <v>28125</v>
      </c>
      <c r="B273" s="217" t="s">
        <v>823</v>
      </c>
      <c r="C273" s="218" t="s">
        <v>1</v>
      </c>
      <c r="D273" s="219">
        <v>12.17</v>
      </c>
      <c r="E273" s="220"/>
    </row>
    <row r="274" spans="1:5" ht="57">
      <c r="A274" s="217">
        <v>28183</v>
      </c>
      <c r="B274" s="217" t="s">
        <v>33403</v>
      </c>
      <c r="C274" s="218" t="s">
        <v>2</v>
      </c>
      <c r="D274" s="219">
        <v>391.59</v>
      </c>
      <c r="E274" s="220"/>
    </row>
    <row r="275" spans="1:5" ht="15">
      <c r="A275" s="216">
        <v>282</v>
      </c>
      <c r="B275" s="428" t="s">
        <v>4731</v>
      </c>
      <c r="C275" s="429"/>
      <c r="D275" s="429"/>
      <c r="E275" s="430"/>
    </row>
    <row r="276" spans="1:5" ht="28.5">
      <c r="A276" s="217">
        <v>28267</v>
      </c>
      <c r="B276" s="217" t="s">
        <v>7730</v>
      </c>
      <c r="C276" s="218" t="s">
        <v>2</v>
      </c>
      <c r="D276" s="219">
        <v>101.4</v>
      </c>
      <c r="E276" s="220"/>
    </row>
    <row r="277" spans="1:5" ht="14.25">
      <c r="A277" s="217">
        <v>28270</v>
      </c>
      <c r="B277" s="217" t="s">
        <v>824</v>
      </c>
      <c r="C277" s="218" t="s">
        <v>1</v>
      </c>
      <c r="D277" s="219">
        <v>0.23</v>
      </c>
      <c r="E277" s="220"/>
    </row>
    <row r="278" spans="1:5" ht="28.5">
      <c r="A278" s="217">
        <v>28273</v>
      </c>
      <c r="B278" s="217" t="s">
        <v>6256</v>
      </c>
      <c r="C278" s="218" t="s">
        <v>2</v>
      </c>
      <c r="D278" s="219">
        <v>149.34</v>
      </c>
      <c r="E278" s="220"/>
    </row>
    <row r="279" spans="1:5" ht="42.75">
      <c r="A279" s="217">
        <v>28277</v>
      </c>
      <c r="B279" s="217" t="s">
        <v>43966</v>
      </c>
      <c r="C279" s="218" t="s">
        <v>2</v>
      </c>
      <c r="D279" s="219">
        <v>20.14</v>
      </c>
      <c r="E279" s="220"/>
    </row>
    <row r="280" spans="1:5" ht="42.75">
      <c r="A280" s="217">
        <v>28278</v>
      </c>
      <c r="B280" s="217" t="s">
        <v>43967</v>
      </c>
      <c r="C280" s="218" t="s">
        <v>2</v>
      </c>
      <c r="D280" s="219">
        <v>0.36</v>
      </c>
      <c r="E280" s="220"/>
    </row>
    <row r="281" spans="1:5" ht="15">
      <c r="A281" s="216">
        <v>290</v>
      </c>
      <c r="B281" s="428" t="s">
        <v>4731</v>
      </c>
      <c r="C281" s="429"/>
      <c r="D281" s="429"/>
      <c r="E281" s="430"/>
    </row>
    <row r="282" spans="1:5" ht="28.5">
      <c r="A282" s="217">
        <v>29028</v>
      </c>
      <c r="B282" s="217" t="s">
        <v>4732</v>
      </c>
      <c r="C282" s="218" t="s">
        <v>2</v>
      </c>
      <c r="D282" s="219">
        <v>756.63</v>
      </c>
      <c r="E282" s="220"/>
    </row>
    <row r="283" spans="1:5" ht="14.25">
      <c r="A283" s="217">
        <v>29050</v>
      </c>
      <c r="B283" s="217" t="s">
        <v>825</v>
      </c>
      <c r="C283" s="218" t="s">
        <v>2</v>
      </c>
      <c r="D283" s="219">
        <v>32.81</v>
      </c>
      <c r="E283" s="220"/>
    </row>
    <row r="284" spans="1:5" ht="28.5">
      <c r="A284" s="217">
        <v>29093</v>
      </c>
      <c r="B284" s="217" t="s">
        <v>826</v>
      </c>
      <c r="C284" s="218" t="s">
        <v>2</v>
      </c>
      <c r="D284" s="219">
        <v>2</v>
      </c>
      <c r="E284" s="220"/>
    </row>
    <row r="285" spans="1:5" ht="28.5">
      <c r="A285" s="217">
        <v>29094</v>
      </c>
      <c r="B285" s="217" t="s">
        <v>827</v>
      </c>
      <c r="C285" s="218" t="s">
        <v>2</v>
      </c>
      <c r="D285" s="219">
        <v>29.5</v>
      </c>
      <c r="E285" s="220"/>
    </row>
    <row r="286" spans="1:5" ht="15">
      <c r="A286" s="216">
        <v>291</v>
      </c>
      <c r="B286" s="428" t="s">
        <v>4731</v>
      </c>
      <c r="C286" s="429"/>
      <c r="D286" s="429"/>
      <c r="E286" s="430"/>
    </row>
    <row r="287" spans="1:5" ht="28.5">
      <c r="A287" s="217">
        <v>29112</v>
      </c>
      <c r="B287" s="217" t="s">
        <v>43968</v>
      </c>
      <c r="C287" s="218" t="s">
        <v>1</v>
      </c>
      <c r="D287" s="219">
        <v>30.95</v>
      </c>
      <c r="E287" s="220"/>
    </row>
    <row r="288" spans="1:5" ht="28.5">
      <c r="A288" s="217">
        <v>29156</v>
      </c>
      <c r="B288" s="217" t="s">
        <v>43969</v>
      </c>
      <c r="C288" s="218" t="s">
        <v>2</v>
      </c>
      <c r="D288" s="219">
        <v>124.45</v>
      </c>
      <c r="E288" s="220"/>
    </row>
    <row r="289" spans="1:5" ht="15">
      <c r="A289" s="216">
        <v>292</v>
      </c>
      <c r="B289" s="428" t="s">
        <v>4731</v>
      </c>
      <c r="C289" s="429"/>
      <c r="D289" s="429"/>
      <c r="E289" s="430"/>
    </row>
    <row r="290" spans="1:5" ht="28.5">
      <c r="A290" s="217">
        <v>29204</v>
      </c>
      <c r="B290" s="217" t="s">
        <v>6257</v>
      </c>
      <c r="C290" s="218" t="s">
        <v>1</v>
      </c>
      <c r="D290" s="219">
        <v>0.6</v>
      </c>
      <c r="E290" s="220"/>
    </row>
    <row r="291" spans="1:5" ht="28.5">
      <c r="A291" s="217">
        <v>29220</v>
      </c>
      <c r="B291" s="217" t="s">
        <v>6258</v>
      </c>
      <c r="C291" s="218" t="s">
        <v>2</v>
      </c>
      <c r="D291" s="219">
        <v>140.31</v>
      </c>
      <c r="E291" s="220"/>
    </row>
    <row r="292" spans="1:5" ht="28.5">
      <c r="A292" s="217">
        <v>29221</v>
      </c>
      <c r="B292" s="217" t="s">
        <v>6259</v>
      </c>
      <c r="C292" s="218" t="s">
        <v>2</v>
      </c>
      <c r="D292" s="219">
        <v>119.84</v>
      </c>
      <c r="E292" s="220"/>
    </row>
    <row r="293" spans="1:5" ht="15">
      <c r="A293" s="216">
        <v>293</v>
      </c>
      <c r="B293" s="428" t="s">
        <v>815</v>
      </c>
      <c r="C293" s="429"/>
      <c r="D293" s="429"/>
      <c r="E293" s="430"/>
    </row>
    <row r="294" spans="1:5" ht="42.75">
      <c r="A294" s="217">
        <v>29337</v>
      </c>
      <c r="B294" s="217" t="s">
        <v>828</v>
      </c>
      <c r="C294" s="218" t="s">
        <v>2</v>
      </c>
      <c r="D294" s="219">
        <v>53.89</v>
      </c>
      <c r="E294" s="220"/>
    </row>
    <row r="295" spans="1:5" ht="28.5">
      <c r="A295" s="217">
        <v>29391</v>
      </c>
      <c r="B295" s="217" t="s">
        <v>43970</v>
      </c>
      <c r="C295" s="218" t="s">
        <v>10</v>
      </c>
      <c r="D295" s="219">
        <v>10.46</v>
      </c>
      <c r="E295" s="220"/>
    </row>
    <row r="296" spans="1:5" ht="15">
      <c r="A296" s="216">
        <v>3</v>
      </c>
      <c r="B296" s="428" t="s">
        <v>4733</v>
      </c>
      <c r="C296" s="429"/>
      <c r="D296" s="429"/>
      <c r="E296" s="430"/>
    </row>
    <row r="297" spans="1:5" ht="15">
      <c r="A297" s="216">
        <v>301</v>
      </c>
      <c r="B297" s="428" t="s">
        <v>4734</v>
      </c>
      <c r="C297" s="429"/>
      <c r="D297" s="429"/>
      <c r="E297" s="430"/>
    </row>
    <row r="298" spans="1:5" ht="28.5">
      <c r="A298" s="217">
        <v>30106</v>
      </c>
      <c r="B298" s="217" t="s">
        <v>829</v>
      </c>
      <c r="C298" s="218" t="s">
        <v>1</v>
      </c>
      <c r="D298" s="219">
        <v>18.97</v>
      </c>
      <c r="E298" s="220"/>
    </row>
    <row r="299" spans="1:5" ht="42.75">
      <c r="A299" s="217">
        <v>30152</v>
      </c>
      <c r="B299" s="217" t="s">
        <v>830</v>
      </c>
      <c r="C299" s="218" t="s">
        <v>2</v>
      </c>
      <c r="D299" s="219">
        <v>234.78</v>
      </c>
      <c r="E299" s="220"/>
    </row>
    <row r="300" spans="1:5" ht="28.5">
      <c r="A300" s="217">
        <v>30172</v>
      </c>
      <c r="B300" s="217" t="s">
        <v>831</v>
      </c>
      <c r="C300" s="218" t="s">
        <v>2</v>
      </c>
      <c r="D300" s="219">
        <v>360.4</v>
      </c>
      <c r="E300" s="220"/>
    </row>
    <row r="301" spans="1:5" ht="28.5">
      <c r="A301" s="217">
        <v>30173</v>
      </c>
      <c r="B301" s="217" t="s">
        <v>832</v>
      </c>
      <c r="C301" s="218" t="s">
        <v>2</v>
      </c>
      <c r="D301" s="219">
        <v>288</v>
      </c>
      <c r="E301" s="220"/>
    </row>
    <row r="302" spans="1:5" ht="28.5">
      <c r="A302" s="217">
        <v>30174</v>
      </c>
      <c r="B302" s="217" t="s">
        <v>833</v>
      </c>
      <c r="C302" s="218" t="s">
        <v>2</v>
      </c>
      <c r="D302" s="219">
        <v>288</v>
      </c>
      <c r="E302" s="220"/>
    </row>
    <row r="303" spans="1:5" ht="28.5">
      <c r="A303" s="217">
        <v>30175</v>
      </c>
      <c r="B303" s="217" t="s">
        <v>834</v>
      </c>
      <c r="C303" s="218" t="s">
        <v>2</v>
      </c>
      <c r="D303" s="219">
        <v>288</v>
      </c>
      <c r="E303" s="220"/>
    </row>
    <row r="304" spans="1:5" ht="14.25">
      <c r="A304" s="217">
        <v>30191</v>
      </c>
      <c r="B304" s="217" t="s">
        <v>835</v>
      </c>
      <c r="C304" s="218" t="s">
        <v>1</v>
      </c>
      <c r="D304" s="219">
        <v>58.2</v>
      </c>
      <c r="E304" s="220"/>
    </row>
    <row r="305" spans="1:5" ht="15">
      <c r="A305" s="216">
        <v>302</v>
      </c>
      <c r="B305" s="428" t="s">
        <v>4735</v>
      </c>
      <c r="C305" s="429"/>
      <c r="D305" s="429"/>
      <c r="E305" s="430"/>
    </row>
    <row r="306" spans="1:5" ht="28.5">
      <c r="A306" s="217">
        <v>30202</v>
      </c>
      <c r="B306" s="217" t="s">
        <v>836</v>
      </c>
      <c r="C306" s="218" t="s">
        <v>2</v>
      </c>
      <c r="D306" s="219">
        <v>203</v>
      </c>
      <c r="E306" s="220"/>
    </row>
    <row r="307" spans="1:5" ht="42.75">
      <c r="A307" s="217">
        <v>30210</v>
      </c>
      <c r="B307" s="217" t="s">
        <v>837</v>
      </c>
      <c r="C307" s="218" t="s">
        <v>2</v>
      </c>
      <c r="D307" s="219">
        <v>274.64</v>
      </c>
      <c r="E307" s="220"/>
    </row>
    <row r="308" spans="1:5" ht="42.75">
      <c r="A308" s="217">
        <v>30211</v>
      </c>
      <c r="B308" s="217" t="s">
        <v>838</v>
      </c>
      <c r="C308" s="218" t="s">
        <v>2</v>
      </c>
      <c r="D308" s="219">
        <v>274.64</v>
      </c>
      <c r="E308" s="220"/>
    </row>
    <row r="309" spans="1:5" ht="42.75">
      <c r="A309" s="217">
        <v>30212</v>
      </c>
      <c r="B309" s="217" t="s">
        <v>839</v>
      </c>
      <c r="C309" s="218" t="s">
        <v>2</v>
      </c>
      <c r="D309" s="219">
        <v>274.64</v>
      </c>
      <c r="E309" s="220"/>
    </row>
    <row r="310" spans="1:5" ht="42.75">
      <c r="A310" s="217">
        <v>30213</v>
      </c>
      <c r="B310" s="217" t="s">
        <v>840</v>
      </c>
      <c r="C310" s="218" t="s">
        <v>2</v>
      </c>
      <c r="D310" s="219">
        <v>377.48</v>
      </c>
      <c r="E310" s="220"/>
    </row>
    <row r="311" spans="1:5" ht="28.5">
      <c r="A311" s="217">
        <v>30217</v>
      </c>
      <c r="B311" s="217" t="s">
        <v>841</v>
      </c>
      <c r="C311" s="218" t="s">
        <v>2</v>
      </c>
      <c r="D311" s="219">
        <v>229.7</v>
      </c>
      <c r="E311" s="220"/>
    </row>
    <row r="312" spans="1:5" ht="42.75">
      <c r="A312" s="217">
        <v>30233</v>
      </c>
      <c r="B312" s="217" t="s">
        <v>842</v>
      </c>
      <c r="C312" s="218" t="s">
        <v>2</v>
      </c>
      <c r="D312" s="219">
        <v>234.78</v>
      </c>
      <c r="E312" s="220"/>
    </row>
    <row r="313" spans="1:5" ht="28.5">
      <c r="A313" s="217">
        <v>30257</v>
      </c>
      <c r="B313" s="217" t="s">
        <v>843</v>
      </c>
      <c r="C313" s="218" t="s">
        <v>2</v>
      </c>
      <c r="D313" s="219">
        <v>782.75</v>
      </c>
      <c r="E313" s="220"/>
    </row>
    <row r="314" spans="1:5" ht="28.5">
      <c r="A314" s="217">
        <v>30261</v>
      </c>
      <c r="B314" s="217" t="s">
        <v>844</v>
      </c>
      <c r="C314" s="218" t="s">
        <v>2</v>
      </c>
      <c r="D314" s="219">
        <v>722.55</v>
      </c>
      <c r="E314" s="220"/>
    </row>
    <row r="315" spans="1:5" ht="28.5">
      <c r="A315" s="217">
        <v>30263</v>
      </c>
      <c r="B315" s="217" t="s">
        <v>845</v>
      </c>
      <c r="C315" s="218" t="s">
        <v>2</v>
      </c>
      <c r="D315" s="219">
        <v>883.73</v>
      </c>
      <c r="E315" s="220"/>
    </row>
    <row r="316" spans="1:5" ht="15">
      <c r="A316" s="216">
        <v>303</v>
      </c>
      <c r="B316" s="428" t="s">
        <v>4735</v>
      </c>
      <c r="C316" s="429"/>
      <c r="D316" s="429"/>
      <c r="E316" s="430"/>
    </row>
    <row r="317" spans="1:5" ht="28.5">
      <c r="A317" s="217">
        <v>30358</v>
      </c>
      <c r="B317" s="217" t="s">
        <v>846</v>
      </c>
      <c r="C317" s="218" t="s">
        <v>1</v>
      </c>
      <c r="D317" s="219">
        <v>22.95</v>
      </c>
      <c r="E317" s="220"/>
    </row>
    <row r="318" spans="1:5" ht="15">
      <c r="A318" s="216">
        <v>304</v>
      </c>
      <c r="B318" s="428" t="s">
        <v>4735</v>
      </c>
      <c r="C318" s="429"/>
      <c r="D318" s="429"/>
      <c r="E318" s="430"/>
    </row>
    <row r="319" spans="1:5" ht="42.75">
      <c r="A319" s="217">
        <v>30460</v>
      </c>
      <c r="B319" s="217" t="s">
        <v>847</v>
      </c>
      <c r="C319" s="218" t="s">
        <v>2</v>
      </c>
      <c r="D319" s="219">
        <v>220.66</v>
      </c>
      <c r="E319" s="220"/>
    </row>
    <row r="320" spans="1:5" ht="28.5">
      <c r="A320" s="217">
        <v>30496</v>
      </c>
      <c r="B320" s="217" t="s">
        <v>848</v>
      </c>
      <c r="C320" s="218" t="s">
        <v>1</v>
      </c>
      <c r="D320" s="219">
        <v>22.68</v>
      </c>
      <c r="E320" s="220"/>
    </row>
    <row r="321" spans="1:5" ht="15">
      <c r="A321" s="216">
        <v>306</v>
      </c>
      <c r="B321" s="428" t="s">
        <v>4735</v>
      </c>
      <c r="C321" s="429"/>
      <c r="D321" s="429"/>
      <c r="E321" s="430"/>
    </row>
    <row r="322" spans="1:5" ht="28.5">
      <c r="A322" s="217">
        <v>30665</v>
      </c>
      <c r="B322" s="217" t="s">
        <v>849</v>
      </c>
      <c r="C322" s="218" t="s">
        <v>1</v>
      </c>
      <c r="D322" s="219">
        <v>49.49</v>
      </c>
      <c r="E322" s="220"/>
    </row>
    <row r="323" spans="1:5" ht="28.5">
      <c r="A323" s="217">
        <v>30675</v>
      </c>
      <c r="B323" s="217" t="s">
        <v>850</v>
      </c>
      <c r="C323" s="218" t="s">
        <v>2</v>
      </c>
      <c r="D323" s="219">
        <v>420.83</v>
      </c>
      <c r="E323" s="220"/>
    </row>
    <row r="324" spans="1:5" ht="28.5">
      <c r="A324" s="217">
        <v>30676</v>
      </c>
      <c r="B324" s="217" t="s">
        <v>851</v>
      </c>
      <c r="C324" s="218" t="s">
        <v>2</v>
      </c>
      <c r="D324" s="219">
        <v>433.9</v>
      </c>
      <c r="E324" s="220"/>
    </row>
    <row r="325" spans="1:5" ht="28.5">
      <c r="A325" s="217">
        <v>30677</v>
      </c>
      <c r="B325" s="217" t="s">
        <v>852</v>
      </c>
      <c r="C325" s="218" t="s">
        <v>2</v>
      </c>
      <c r="D325" s="219">
        <v>506.97</v>
      </c>
      <c r="E325" s="220"/>
    </row>
    <row r="326" spans="1:5" ht="15">
      <c r="A326" s="216">
        <v>308</v>
      </c>
      <c r="B326" s="428" t="s">
        <v>4736</v>
      </c>
      <c r="C326" s="429"/>
      <c r="D326" s="429"/>
      <c r="E326" s="430"/>
    </row>
    <row r="327" spans="1:5" ht="28.5">
      <c r="A327" s="217">
        <v>30868</v>
      </c>
      <c r="B327" s="217" t="s">
        <v>853</v>
      </c>
      <c r="C327" s="218" t="s">
        <v>4</v>
      </c>
      <c r="D327" s="219">
        <v>840.7</v>
      </c>
      <c r="E327" s="220"/>
    </row>
    <row r="328" spans="1:5" ht="15">
      <c r="A328" s="216">
        <v>309</v>
      </c>
      <c r="B328" s="428" t="s">
        <v>4736</v>
      </c>
      <c r="C328" s="429"/>
      <c r="D328" s="429"/>
      <c r="E328" s="430"/>
    </row>
    <row r="329" spans="1:5" ht="28.5">
      <c r="A329" s="217">
        <v>30951</v>
      </c>
      <c r="B329" s="217" t="s">
        <v>854</v>
      </c>
      <c r="C329" s="218" t="s">
        <v>4</v>
      </c>
      <c r="D329" s="219">
        <v>348.94</v>
      </c>
      <c r="E329" s="220"/>
    </row>
    <row r="330" spans="1:5" ht="15">
      <c r="A330" s="216">
        <v>310</v>
      </c>
      <c r="B330" s="428" t="s">
        <v>4736</v>
      </c>
      <c r="C330" s="429"/>
      <c r="D330" s="429"/>
      <c r="E330" s="430"/>
    </row>
    <row r="331" spans="1:5" ht="28.5">
      <c r="A331" s="217">
        <v>31012</v>
      </c>
      <c r="B331" s="217" t="s">
        <v>6260</v>
      </c>
      <c r="C331" s="218" t="s">
        <v>2</v>
      </c>
      <c r="D331" s="222">
        <v>1423.25</v>
      </c>
      <c r="E331" s="220"/>
    </row>
    <row r="332" spans="1:5" ht="15">
      <c r="A332" s="216">
        <v>311</v>
      </c>
      <c r="B332" s="428" t="s">
        <v>4736</v>
      </c>
      <c r="C332" s="429"/>
      <c r="D332" s="429"/>
      <c r="E332" s="430"/>
    </row>
    <row r="333" spans="1:5" ht="28.5">
      <c r="A333" s="217">
        <v>31124</v>
      </c>
      <c r="B333" s="217" t="s">
        <v>6261</v>
      </c>
      <c r="C333" s="218" t="s">
        <v>2</v>
      </c>
      <c r="D333" s="222">
        <v>1475.78</v>
      </c>
      <c r="E333" s="220"/>
    </row>
    <row r="334" spans="1:5" ht="15">
      <c r="A334" s="216">
        <v>312</v>
      </c>
      <c r="B334" s="428" t="s">
        <v>4736</v>
      </c>
      <c r="C334" s="429"/>
      <c r="D334" s="429"/>
      <c r="E334" s="430"/>
    </row>
    <row r="335" spans="1:5" ht="28.5">
      <c r="A335" s="217">
        <v>31242</v>
      </c>
      <c r="B335" s="217" t="s">
        <v>6262</v>
      </c>
      <c r="C335" s="218" t="s">
        <v>2</v>
      </c>
      <c r="D335" s="222">
        <v>1840.28</v>
      </c>
      <c r="E335" s="220"/>
    </row>
    <row r="336" spans="1:5" ht="15">
      <c r="A336" s="216">
        <v>314</v>
      </c>
      <c r="B336" s="428" t="s">
        <v>4736</v>
      </c>
      <c r="C336" s="429"/>
      <c r="D336" s="429"/>
      <c r="E336" s="430"/>
    </row>
    <row r="337" spans="1:5" ht="28.5">
      <c r="A337" s="217">
        <v>31443</v>
      </c>
      <c r="B337" s="217" t="s">
        <v>855</v>
      </c>
      <c r="C337" s="218" t="s">
        <v>4</v>
      </c>
      <c r="D337" s="219">
        <v>474.22</v>
      </c>
      <c r="E337" s="220"/>
    </row>
    <row r="338" spans="1:5" ht="15">
      <c r="A338" s="216">
        <v>315</v>
      </c>
      <c r="B338" s="428" t="s">
        <v>4737</v>
      </c>
      <c r="C338" s="429"/>
      <c r="D338" s="429"/>
      <c r="E338" s="430"/>
    </row>
    <row r="339" spans="1:5" ht="28.5">
      <c r="A339" s="217">
        <v>31507</v>
      </c>
      <c r="B339" s="217" t="s">
        <v>856</v>
      </c>
      <c r="C339" s="218" t="s">
        <v>2</v>
      </c>
      <c r="D339" s="219">
        <v>248.01</v>
      </c>
      <c r="E339" s="220"/>
    </row>
    <row r="340" spans="1:5" ht="14.25">
      <c r="A340" s="217">
        <v>31511</v>
      </c>
      <c r="B340" s="217" t="s">
        <v>857</v>
      </c>
      <c r="C340" s="218" t="s">
        <v>2</v>
      </c>
      <c r="D340" s="219">
        <v>5.54</v>
      </c>
      <c r="E340" s="220"/>
    </row>
    <row r="341" spans="1:5" ht="14.25">
      <c r="A341" s="217">
        <v>31515</v>
      </c>
      <c r="B341" s="217" t="s">
        <v>858</v>
      </c>
      <c r="C341" s="218" t="s">
        <v>2</v>
      </c>
      <c r="D341" s="219">
        <v>69.22</v>
      </c>
      <c r="E341" s="220"/>
    </row>
    <row r="342" spans="1:5" ht="14.25">
      <c r="A342" s="217">
        <v>31516</v>
      </c>
      <c r="B342" s="217" t="s">
        <v>859</v>
      </c>
      <c r="C342" s="218" t="s">
        <v>2</v>
      </c>
      <c r="D342" s="219">
        <v>5.03</v>
      </c>
      <c r="E342" s="220"/>
    </row>
    <row r="343" spans="1:5" ht="14.25">
      <c r="A343" s="217">
        <v>31517</v>
      </c>
      <c r="B343" s="217" t="s">
        <v>860</v>
      </c>
      <c r="C343" s="218" t="s">
        <v>2</v>
      </c>
      <c r="D343" s="219">
        <v>85.21</v>
      </c>
      <c r="E343" s="220"/>
    </row>
    <row r="344" spans="1:5" ht="28.5">
      <c r="A344" s="217">
        <v>31518</v>
      </c>
      <c r="B344" s="217" t="s">
        <v>861</v>
      </c>
      <c r="C344" s="218" t="s">
        <v>2</v>
      </c>
      <c r="D344" s="219">
        <v>62.56</v>
      </c>
      <c r="E344" s="220"/>
    </row>
    <row r="345" spans="1:5" ht="14.25">
      <c r="A345" s="217">
        <v>31519</v>
      </c>
      <c r="B345" s="217" t="s">
        <v>862</v>
      </c>
      <c r="C345" s="218" t="s">
        <v>2</v>
      </c>
      <c r="D345" s="219">
        <v>38.380000000000003</v>
      </c>
      <c r="E345" s="220"/>
    </row>
    <row r="346" spans="1:5" ht="14.25">
      <c r="A346" s="217">
        <v>31548</v>
      </c>
      <c r="B346" s="217" t="s">
        <v>863</v>
      </c>
      <c r="C346" s="218" t="s">
        <v>2</v>
      </c>
      <c r="D346" s="219">
        <v>24.05</v>
      </c>
      <c r="E346" s="220"/>
    </row>
    <row r="347" spans="1:5" ht="28.5">
      <c r="A347" s="217">
        <v>31570</v>
      </c>
      <c r="B347" s="217" t="s">
        <v>864</v>
      </c>
      <c r="C347" s="218" t="s">
        <v>2</v>
      </c>
      <c r="D347" s="219">
        <v>8.52</v>
      </c>
      <c r="E347" s="220"/>
    </row>
    <row r="348" spans="1:5" ht="28.5">
      <c r="A348" s="217">
        <v>31571</v>
      </c>
      <c r="B348" s="217" t="s">
        <v>865</v>
      </c>
      <c r="C348" s="218" t="s">
        <v>2</v>
      </c>
      <c r="D348" s="219">
        <v>12.86</v>
      </c>
      <c r="E348" s="220"/>
    </row>
    <row r="349" spans="1:5" ht="14.25">
      <c r="A349" s="217">
        <v>31581</v>
      </c>
      <c r="B349" s="217" t="s">
        <v>866</v>
      </c>
      <c r="C349" s="218" t="s">
        <v>2</v>
      </c>
      <c r="D349" s="219">
        <v>65.48</v>
      </c>
      <c r="E349" s="220"/>
    </row>
    <row r="350" spans="1:5" ht="28.5">
      <c r="A350" s="217">
        <v>31584</v>
      </c>
      <c r="B350" s="217" t="s">
        <v>867</v>
      </c>
      <c r="C350" s="218" t="s">
        <v>2</v>
      </c>
      <c r="D350" s="219">
        <v>9.9600000000000009</v>
      </c>
      <c r="E350" s="220"/>
    </row>
    <row r="351" spans="1:5" ht="15">
      <c r="A351" s="216">
        <v>316</v>
      </c>
      <c r="B351" s="428" t="s">
        <v>4738</v>
      </c>
      <c r="C351" s="429"/>
      <c r="D351" s="429"/>
      <c r="E351" s="430"/>
    </row>
    <row r="352" spans="1:5" ht="28.5">
      <c r="A352" s="217">
        <v>31601</v>
      </c>
      <c r="B352" s="217" t="s">
        <v>868</v>
      </c>
      <c r="C352" s="218" t="s">
        <v>2</v>
      </c>
      <c r="D352" s="219">
        <v>52</v>
      </c>
      <c r="E352" s="220"/>
    </row>
    <row r="353" spans="1:5" ht="28.5">
      <c r="A353" s="217">
        <v>31647</v>
      </c>
      <c r="B353" s="217" t="s">
        <v>869</v>
      </c>
      <c r="C353" s="218" t="s">
        <v>2</v>
      </c>
      <c r="D353" s="219">
        <v>38.58</v>
      </c>
      <c r="E353" s="220"/>
    </row>
    <row r="354" spans="1:5" ht="15">
      <c r="A354" s="216">
        <v>317</v>
      </c>
      <c r="B354" s="428" t="s">
        <v>4736</v>
      </c>
      <c r="C354" s="429"/>
      <c r="D354" s="429"/>
      <c r="E354" s="430"/>
    </row>
    <row r="355" spans="1:5" ht="28.5">
      <c r="A355" s="217">
        <v>31733</v>
      </c>
      <c r="B355" s="217" t="s">
        <v>870</v>
      </c>
      <c r="C355" s="218" t="s">
        <v>4</v>
      </c>
      <c r="D355" s="219">
        <v>703</v>
      </c>
      <c r="E355" s="220"/>
    </row>
    <row r="356" spans="1:5" ht="15">
      <c r="A356" s="216">
        <v>318</v>
      </c>
      <c r="B356" s="428" t="s">
        <v>4738</v>
      </c>
      <c r="C356" s="429"/>
      <c r="D356" s="429"/>
      <c r="E356" s="430"/>
    </row>
    <row r="357" spans="1:5" ht="28.5">
      <c r="A357" s="217">
        <v>31811</v>
      </c>
      <c r="B357" s="217" t="s">
        <v>871</v>
      </c>
      <c r="C357" s="218" t="s">
        <v>2</v>
      </c>
      <c r="D357" s="219">
        <v>83.88</v>
      </c>
      <c r="E357" s="220"/>
    </row>
    <row r="358" spans="1:5" ht="28.5">
      <c r="A358" s="217">
        <v>31812</v>
      </c>
      <c r="B358" s="217" t="s">
        <v>872</v>
      </c>
      <c r="C358" s="218" t="s">
        <v>2</v>
      </c>
      <c r="D358" s="219">
        <v>35.119999999999997</v>
      </c>
      <c r="E358" s="220"/>
    </row>
    <row r="359" spans="1:5" ht="28.5">
      <c r="A359" s="217">
        <v>31813</v>
      </c>
      <c r="B359" s="217" t="s">
        <v>873</v>
      </c>
      <c r="C359" s="218" t="s">
        <v>2</v>
      </c>
      <c r="D359" s="219">
        <v>71.19</v>
      </c>
      <c r="E359" s="220"/>
    </row>
    <row r="360" spans="1:5" ht="15">
      <c r="A360" s="216">
        <v>320</v>
      </c>
      <c r="B360" s="428" t="s">
        <v>4739</v>
      </c>
      <c r="C360" s="429"/>
      <c r="D360" s="429"/>
      <c r="E360" s="430"/>
    </row>
    <row r="361" spans="1:5" ht="14.25">
      <c r="A361" s="217">
        <v>32001</v>
      </c>
      <c r="B361" s="217" t="s">
        <v>874</v>
      </c>
      <c r="C361" s="218" t="s">
        <v>4</v>
      </c>
      <c r="D361" s="219">
        <v>60.23</v>
      </c>
      <c r="E361" s="220"/>
    </row>
    <row r="362" spans="1:5" ht="15">
      <c r="A362" s="216">
        <v>322</v>
      </c>
      <c r="B362" s="428" t="s">
        <v>4740</v>
      </c>
      <c r="C362" s="429"/>
      <c r="D362" s="429"/>
      <c r="E362" s="430"/>
    </row>
    <row r="363" spans="1:5" ht="14.25">
      <c r="A363" s="217">
        <v>32219</v>
      </c>
      <c r="B363" s="217" t="s">
        <v>875</v>
      </c>
      <c r="C363" s="218" t="s">
        <v>4</v>
      </c>
      <c r="D363" s="219">
        <v>177.37</v>
      </c>
      <c r="E363" s="220"/>
    </row>
    <row r="364" spans="1:5" ht="15">
      <c r="A364" s="216">
        <v>325</v>
      </c>
      <c r="B364" s="428" t="s">
        <v>4741</v>
      </c>
      <c r="C364" s="429"/>
      <c r="D364" s="429"/>
      <c r="E364" s="430"/>
    </row>
    <row r="365" spans="1:5" ht="14.25">
      <c r="A365" s="217">
        <v>32502</v>
      </c>
      <c r="B365" s="217" t="s">
        <v>876</v>
      </c>
      <c r="C365" s="218" t="s">
        <v>4</v>
      </c>
      <c r="D365" s="219">
        <v>444.81</v>
      </c>
      <c r="E365" s="220"/>
    </row>
    <row r="366" spans="1:5" ht="28.5">
      <c r="A366" s="217">
        <v>32505</v>
      </c>
      <c r="B366" s="217" t="s">
        <v>877</v>
      </c>
      <c r="C366" s="218" t="s">
        <v>4</v>
      </c>
      <c r="D366" s="219">
        <v>253.83</v>
      </c>
      <c r="E366" s="220"/>
    </row>
    <row r="367" spans="1:5" ht="15">
      <c r="A367" s="216">
        <v>332</v>
      </c>
      <c r="B367" s="428" t="s">
        <v>43971</v>
      </c>
      <c r="C367" s="429"/>
      <c r="D367" s="429"/>
      <c r="E367" s="430"/>
    </row>
    <row r="368" spans="1:5" ht="28.5">
      <c r="A368" s="217">
        <v>33245</v>
      </c>
      <c r="B368" s="217" t="s">
        <v>43972</v>
      </c>
      <c r="C368" s="218" t="s">
        <v>2</v>
      </c>
      <c r="D368" s="222">
        <v>2204.41</v>
      </c>
      <c r="E368" s="220"/>
    </row>
    <row r="369" spans="1:5" ht="15">
      <c r="A369" s="216">
        <v>335</v>
      </c>
      <c r="B369" s="428" t="s">
        <v>4742</v>
      </c>
      <c r="C369" s="429"/>
      <c r="D369" s="429"/>
      <c r="E369" s="430"/>
    </row>
    <row r="370" spans="1:5" ht="28.5">
      <c r="A370" s="217">
        <v>33503</v>
      </c>
      <c r="B370" s="217" t="s">
        <v>878</v>
      </c>
      <c r="C370" s="218" t="s">
        <v>1</v>
      </c>
      <c r="D370" s="219">
        <v>7.64</v>
      </c>
      <c r="E370" s="220"/>
    </row>
    <row r="371" spans="1:5" ht="28.5">
      <c r="A371" s="217">
        <v>33506</v>
      </c>
      <c r="B371" s="217" t="s">
        <v>879</v>
      </c>
      <c r="C371" s="218" t="s">
        <v>1</v>
      </c>
      <c r="D371" s="219">
        <v>55.67</v>
      </c>
      <c r="E371" s="220"/>
    </row>
    <row r="372" spans="1:5" ht="28.5">
      <c r="A372" s="217">
        <v>33511</v>
      </c>
      <c r="B372" s="217" t="s">
        <v>880</v>
      </c>
      <c r="C372" s="218" t="s">
        <v>1</v>
      </c>
      <c r="D372" s="219">
        <v>39.51</v>
      </c>
      <c r="E372" s="220"/>
    </row>
    <row r="373" spans="1:5" ht="14.25">
      <c r="A373" s="217">
        <v>33518</v>
      </c>
      <c r="B373" s="217" t="s">
        <v>881</v>
      </c>
      <c r="C373" s="218" t="s">
        <v>1</v>
      </c>
      <c r="D373" s="219">
        <v>148.63</v>
      </c>
      <c r="E373" s="220"/>
    </row>
    <row r="374" spans="1:5" ht="28.5">
      <c r="A374" s="217">
        <v>33556</v>
      </c>
      <c r="B374" s="217" t="s">
        <v>43973</v>
      </c>
      <c r="C374" s="218" t="s">
        <v>1</v>
      </c>
      <c r="D374" s="219">
        <v>6.3</v>
      </c>
      <c r="E374" s="220"/>
    </row>
    <row r="375" spans="1:5" ht="28.5">
      <c r="A375" s="217">
        <v>33599</v>
      </c>
      <c r="B375" s="217" t="s">
        <v>882</v>
      </c>
      <c r="C375" s="218" t="s">
        <v>1</v>
      </c>
      <c r="D375" s="219">
        <v>19.87</v>
      </c>
      <c r="E375" s="220"/>
    </row>
    <row r="376" spans="1:5" ht="15">
      <c r="A376" s="216">
        <v>338</v>
      </c>
      <c r="B376" s="428" t="s">
        <v>815</v>
      </c>
      <c r="C376" s="429"/>
      <c r="D376" s="429"/>
      <c r="E376" s="430"/>
    </row>
    <row r="377" spans="1:5" ht="28.5">
      <c r="A377" s="217">
        <v>33851</v>
      </c>
      <c r="B377" s="217" t="s">
        <v>43974</v>
      </c>
      <c r="C377" s="218" t="s">
        <v>2</v>
      </c>
      <c r="D377" s="222">
        <v>6871.61</v>
      </c>
      <c r="E377" s="220"/>
    </row>
    <row r="378" spans="1:5" ht="15">
      <c r="A378" s="216">
        <v>339</v>
      </c>
      <c r="B378" s="428" t="s">
        <v>43975</v>
      </c>
      <c r="C378" s="429"/>
      <c r="D378" s="429"/>
      <c r="E378" s="430"/>
    </row>
    <row r="379" spans="1:5" ht="28.5">
      <c r="A379" s="217">
        <v>33976</v>
      </c>
      <c r="B379" s="217" t="s">
        <v>43976</v>
      </c>
      <c r="C379" s="218" t="s">
        <v>2</v>
      </c>
      <c r="D379" s="219">
        <v>246.48</v>
      </c>
      <c r="E379" s="220"/>
    </row>
    <row r="380" spans="1:5" ht="15">
      <c r="A380" s="216">
        <v>340</v>
      </c>
      <c r="B380" s="428" t="s">
        <v>4743</v>
      </c>
      <c r="C380" s="429"/>
      <c r="D380" s="429"/>
      <c r="E380" s="430"/>
    </row>
    <row r="381" spans="1:5" ht="28.5">
      <c r="A381" s="217">
        <v>34005</v>
      </c>
      <c r="B381" s="217" t="s">
        <v>883</v>
      </c>
      <c r="C381" s="218" t="s">
        <v>4</v>
      </c>
      <c r="D381" s="219">
        <v>60.1</v>
      </c>
      <c r="E381" s="220"/>
    </row>
    <row r="382" spans="1:5" ht="15">
      <c r="A382" s="216">
        <v>341</v>
      </c>
      <c r="B382" s="428" t="s">
        <v>4744</v>
      </c>
      <c r="C382" s="429"/>
      <c r="D382" s="429"/>
      <c r="E382" s="430"/>
    </row>
    <row r="383" spans="1:5" ht="57">
      <c r="A383" s="217">
        <v>34129</v>
      </c>
      <c r="B383" s="217" t="s">
        <v>43977</v>
      </c>
      <c r="C383" s="218" t="s">
        <v>4</v>
      </c>
      <c r="D383" s="219">
        <v>95.35</v>
      </c>
      <c r="E383" s="220"/>
    </row>
    <row r="384" spans="1:5" ht="15">
      <c r="A384" s="216">
        <v>343</v>
      </c>
      <c r="B384" s="428" t="s">
        <v>4745</v>
      </c>
      <c r="C384" s="429"/>
      <c r="D384" s="429"/>
      <c r="E384" s="430"/>
    </row>
    <row r="385" spans="1:5" ht="28.5">
      <c r="A385" s="217">
        <v>34383</v>
      </c>
      <c r="B385" s="217" t="s">
        <v>884</v>
      </c>
      <c r="C385" s="218" t="s">
        <v>2</v>
      </c>
      <c r="D385" s="219">
        <v>49.64</v>
      </c>
      <c r="E385" s="220"/>
    </row>
    <row r="386" spans="1:5" ht="14.25">
      <c r="A386" s="217">
        <v>34384</v>
      </c>
      <c r="B386" s="217" t="s">
        <v>885</v>
      </c>
      <c r="C386" s="218" t="s">
        <v>2</v>
      </c>
      <c r="D386" s="219">
        <v>53.84</v>
      </c>
      <c r="E386" s="220"/>
    </row>
    <row r="387" spans="1:5" ht="15">
      <c r="A387" s="216">
        <v>345</v>
      </c>
      <c r="B387" s="428" t="s">
        <v>4746</v>
      </c>
      <c r="C387" s="429"/>
      <c r="D387" s="429"/>
      <c r="E387" s="430"/>
    </row>
    <row r="388" spans="1:5" ht="28.5">
      <c r="A388" s="217">
        <v>34544</v>
      </c>
      <c r="B388" s="217" t="s">
        <v>886</v>
      </c>
      <c r="C388" s="218" t="s">
        <v>3</v>
      </c>
      <c r="D388" s="219">
        <v>63.37</v>
      </c>
      <c r="E388" s="220"/>
    </row>
    <row r="389" spans="1:5" ht="15">
      <c r="A389" s="216">
        <v>346</v>
      </c>
      <c r="B389" s="428" t="s">
        <v>4747</v>
      </c>
      <c r="C389" s="429"/>
      <c r="D389" s="429"/>
      <c r="E389" s="430"/>
    </row>
    <row r="390" spans="1:5" ht="28.5">
      <c r="A390" s="217">
        <v>34656</v>
      </c>
      <c r="B390" s="217" t="s">
        <v>887</v>
      </c>
      <c r="C390" s="218" t="s">
        <v>4</v>
      </c>
      <c r="D390" s="219">
        <v>64.23</v>
      </c>
      <c r="E390" s="220"/>
    </row>
    <row r="391" spans="1:5" ht="28.5">
      <c r="A391" s="217">
        <v>34666</v>
      </c>
      <c r="B391" s="217" t="s">
        <v>888</v>
      </c>
      <c r="C391" s="218" t="s">
        <v>4</v>
      </c>
      <c r="D391" s="219">
        <v>64.23</v>
      </c>
      <c r="E391" s="220"/>
    </row>
    <row r="392" spans="1:5" ht="15">
      <c r="A392" s="216">
        <v>347</v>
      </c>
      <c r="B392" s="428" t="s">
        <v>4747</v>
      </c>
      <c r="C392" s="429"/>
      <c r="D392" s="429"/>
      <c r="E392" s="430"/>
    </row>
    <row r="393" spans="1:5" ht="28.5">
      <c r="A393" s="217">
        <v>34787</v>
      </c>
      <c r="B393" s="217" t="s">
        <v>889</v>
      </c>
      <c r="C393" s="218" t="s">
        <v>4</v>
      </c>
      <c r="D393" s="219">
        <v>61.67</v>
      </c>
      <c r="E393" s="220"/>
    </row>
    <row r="394" spans="1:5" ht="15">
      <c r="A394" s="216">
        <v>348</v>
      </c>
      <c r="B394" s="428" t="s">
        <v>4748</v>
      </c>
      <c r="C394" s="429"/>
      <c r="D394" s="429"/>
      <c r="E394" s="430"/>
    </row>
    <row r="395" spans="1:5" ht="42.75">
      <c r="A395" s="217">
        <v>34850</v>
      </c>
      <c r="B395" s="217" t="s">
        <v>890</v>
      </c>
      <c r="C395" s="218" t="s">
        <v>10</v>
      </c>
      <c r="D395" s="219">
        <v>139</v>
      </c>
      <c r="E395" s="220"/>
    </row>
    <row r="396" spans="1:5" ht="15">
      <c r="A396" s="216">
        <v>351</v>
      </c>
      <c r="B396" s="428" t="s">
        <v>4749</v>
      </c>
      <c r="C396" s="429"/>
      <c r="D396" s="429"/>
      <c r="E396" s="430"/>
    </row>
    <row r="397" spans="1:5" ht="14.25">
      <c r="A397" s="217">
        <v>35114</v>
      </c>
      <c r="B397" s="217" t="s">
        <v>891</v>
      </c>
      <c r="C397" s="218" t="s">
        <v>1</v>
      </c>
      <c r="D397" s="219">
        <v>1.96</v>
      </c>
      <c r="E397" s="220"/>
    </row>
    <row r="398" spans="1:5" ht="15">
      <c r="A398" s="216">
        <v>352</v>
      </c>
      <c r="B398" s="428" t="s">
        <v>4750</v>
      </c>
      <c r="C398" s="429"/>
      <c r="D398" s="429"/>
      <c r="E398" s="430"/>
    </row>
    <row r="399" spans="1:5" ht="28.5">
      <c r="A399" s="217">
        <v>35211</v>
      </c>
      <c r="B399" s="217" t="s">
        <v>892</v>
      </c>
      <c r="C399" s="218" t="s">
        <v>11</v>
      </c>
      <c r="D399" s="219">
        <v>16.940000000000001</v>
      </c>
      <c r="E399" s="220"/>
    </row>
    <row r="400" spans="1:5" ht="15">
      <c r="A400" s="216">
        <v>355</v>
      </c>
      <c r="B400" s="428" t="s">
        <v>4751</v>
      </c>
      <c r="C400" s="429"/>
      <c r="D400" s="429"/>
      <c r="E400" s="430"/>
    </row>
    <row r="401" spans="1:5" ht="28.5">
      <c r="A401" s="217">
        <v>35504</v>
      </c>
      <c r="B401" s="217" t="s">
        <v>893</v>
      </c>
      <c r="C401" s="218" t="s">
        <v>3</v>
      </c>
      <c r="D401" s="219">
        <v>1.1599999999999999</v>
      </c>
      <c r="E401" s="220"/>
    </row>
    <row r="402" spans="1:5" ht="57">
      <c r="A402" s="217">
        <v>35571</v>
      </c>
      <c r="B402" s="217" t="s">
        <v>7731</v>
      </c>
      <c r="C402" s="218" t="s">
        <v>4</v>
      </c>
      <c r="D402" s="219">
        <v>254.87</v>
      </c>
      <c r="E402" s="220"/>
    </row>
    <row r="403" spans="1:5" ht="28.5">
      <c r="A403" s="217">
        <v>35579</v>
      </c>
      <c r="B403" s="217" t="s">
        <v>6263</v>
      </c>
      <c r="C403" s="218" t="s">
        <v>4</v>
      </c>
      <c r="D403" s="219">
        <v>267.39</v>
      </c>
      <c r="E403" s="220"/>
    </row>
    <row r="404" spans="1:5" ht="15">
      <c r="A404" s="216">
        <v>356</v>
      </c>
      <c r="B404" s="428" t="s">
        <v>4752</v>
      </c>
      <c r="C404" s="429"/>
      <c r="D404" s="429"/>
      <c r="E404" s="430"/>
    </row>
    <row r="405" spans="1:5" ht="28.5">
      <c r="A405" s="217">
        <v>35625</v>
      </c>
      <c r="B405" s="217" t="s">
        <v>894</v>
      </c>
      <c r="C405" s="218" t="s">
        <v>4</v>
      </c>
      <c r="D405" s="219">
        <v>190.1</v>
      </c>
      <c r="E405" s="220"/>
    </row>
    <row r="406" spans="1:5" ht="15">
      <c r="A406" s="216">
        <v>360</v>
      </c>
      <c r="B406" s="428" t="s">
        <v>4753</v>
      </c>
      <c r="C406" s="429"/>
      <c r="D406" s="429"/>
      <c r="E406" s="430"/>
    </row>
    <row r="407" spans="1:5" ht="14.25">
      <c r="A407" s="217">
        <v>36002</v>
      </c>
      <c r="B407" s="217" t="s">
        <v>895</v>
      </c>
      <c r="C407" s="218" t="s">
        <v>1</v>
      </c>
      <c r="D407" s="219">
        <v>23.9</v>
      </c>
      <c r="E407" s="220"/>
    </row>
    <row r="408" spans="1:5" ht="28.5">
      <c r="A408" s="217">
        <v>36010</v>
      </c>
      <c r="B408" s="217" t="s">
        <v>896</v>
      </c>
      <c r="C408" s="218" t="s">
        <v>1</v>
      </c>
      <c r="D408" s="219">
        <v>21.22</v>
      </c>
      <c r="E408" s="220"/>
    </row>
    <row r="409" spans="1:5" ht="14.25">
      <c r="A409" s="217">
        <v>36012</v>
      </c>
      <c r="B409" s="217" t="s">
        <v>897</v>
      </c>
      <c r="C409" s="218" t="s">
        <v>1</v>
      </c>
      <c r="D409" s="219">
        <v>4.13</v>
      </c>
      <c r="E409" s="220"/>
    </row>
    <row r="410" spans="1:5" ht="28.5">
      <c r="A410" s="217">
        <v>36018</v>
      </c>
      <c r="B410" s="217" t="s">
        <v>898</v>
      </c>
      <c r="C410" s="218" t="s">
        <v>1</v>
      </c>
      <c r="D410" s="219">
        <v>25.27</v>
      </c>
      <c r="E410" s="220"/>
    </row>
    <row r="411" spans="1:5" ht="28.5">
      <c r="A411" s="217">
        <v>36034</v>
      </c>
      <c r="B411" s="217" t="s">
        <v>899</v>
      </c>
      <c r="C411" s="218" t="s">
        <v>1</v>
      </c>
      <c r="D411" s="219">
        <v>33.11</v>
      </c>
      <c r="E411" s="220"/>
    </row>
    <row r="412" spans="1:5" ht="28.5">
      <c r="A412" s="217">
        <v>36044</v>
      </c>
      <c r="B412" s="217" t="s">
        <v>900</v>
      </c>
      <c r="C412" s="218" t="s">
        <v>1</v>
      </c>
      <c r="D412" s="219">
        <v>49.2</v>
      </c>
      <c r="E412" s="220"/>
    </row>
    <row r="413" spans="1:5" ht="28.5">
      <c r="A413" s="217">
        <v>36091</v>
      </c>
      <c r="B413" s="217" t="s">
        <v>901</v>
      </c>
      <c r="C413" s="218" t="s">
        <v>1</v>
      </c>
      <c r="D413" s="219">
        <v>16.690000000000001</v>
      </c>
      <c r="E413" s="220"/>
    </row>
    <row r="414" spans="1:5" ht="15">
      <c r="A414" s="216">
        <v>365</v>
      </c>
      <c r="B414" s="428" t="s">
        <v>4754</v>
      </c>
      <c r="C414" s="429"/>
      <c r="D414" s="429"/>
      <c r="E414" s="430"/>
    </row>
    <row r="415" spans="1:5" ht="28.5">
      <c r="A415" s="217">
        <v>36506</v>
      </c>
      <c r="B415" s="217" t="s">
        <v>902</v>
      </c>
      <c r="C415" s="218" t="s">
        <v>1</v>
      </c>
      <c r="D415" s="219">
        <v>34.520000000000003</v>
      </c>
      <c r="E415" s="220"/>
    </row>
    <row r="416" spans="1:5" ht="28.5">
      <c r="A416" s="217">
        <v>36512</v>
      </c>
      <c r="B416" s="217" t="s">
        <v>903</v>
      </c>
      <c r="C416" s="218" t="s">
        <v>2</v>
      </c>
      <c r="D416" s="219">
        <v>1.69</v>
      </c>
      <c r="E416" s="220"/>
    </row>
    <row r="417" spans="1:5" ht="28.5">
      <c r="A417" s="217">
        <v>36514</v>
      </c>
      <c r="B417" s="217" t="s">
        <v>904</v>
      </c>
      <c r="C417" s="218" t="s">
        <v>2</v>
      </c>
      <c r="D417" s="219">
        <v>2.23</v>
      </c>
      <c r="E417" s="220"/>
    </row>
    <row r="418" spans="1:5" ht="28.5">
      <c r="A418" s="217">
        <v>36517</v>
      </c>
      <c r="B418" s="217" t="s">
        <v>905</v>
      </c>
      <c r="C418" s="218" t="s">
        <v>2</v>
      </c>
      <c r="D418" s="219">
        <v>1.37</v>
      </c>
      <c r="E418" s="220"/>
    </row>
    <row r="419" spans="1:5" ht="15">
      <c r="A419" s="216">
        <v>368</v>
      </c>
      <c r="B419" s="428" t="s">
        <v>4748</v>
      </c>
      <c r="C419" s="429"/>
      <c r="D419" s="429"/>
      <c r="E419" s="430"/>
    </row>
    <row r="420" spans="1:5" ht="57">
      <c r="A420" s="217">
        <v>36825</v>
      </c>
      <c r="B420" s="217" t="s">
        <v>906</v>
      </c>
      <c r="C420" s="218" t="s">
        <v>10</v>
      </c>
      <c r="D420" s="219">
        <v>180.57</v>
      </c>
      <c r="E420" s="220"/>
    </row>
    <row r="421" spans="1:5" ht="15">
      <c r="A421" s="216">
        <v>369</v>
      </c>
      <c r="B421" s="428" t="s">
        <v>4757</v>
      </c>
      <c r="C421" s="429"/>
      <c r="D421" s="429"/>
      <c r="E421" s="430"/>
    </row>
    <row r="422" spans="1:5" ht="28.5">
      <c r="A422" s="217">
        <v>36991</v>
      </c>
      <c r="B422" s="217" t="s">
        <v>43978</v>
      </c>
      <c r="C422" s="218" t="s">
        <v>2</v>
      </c>
      <c r="D422" s="219">
        <v>1.08</v>
      </c>
      <c r="E422" s="220"/>
    </row>
    <row r="423" spans="1:5" ht="15">
      <c r="A423" s="216">
        <v>370</v>
      </c>
      <c r="B423" s="428" t="s">
        <v>4755</v>
      </c>
      <c r="C423" s="429"/>
      <c r="D423" s="429"/>
      <c r="E423" s="430"/>
    </row>
    <row r="424" spans="1:5" ht="28.5">
      <c r="A424" s="217">
        <v>37009</v>
      </c>
      <c r="B424" s="217" t="s">
        <v>6264</v>
      </c>
      <c r="C424" s="218" t="s">
        <v>4</v>
      </c>
      <c r="D424" s="219">
        <v>259.44</v>
      </c>
      <c r="E424" s="220"/>
    </row>
    <row r="425" spans="1:5" ht="14.25">
      <c r="A425" s="217">
        <v>37013</v>
      </c>
      <c r="B425" s="217" t="s">
        <v>907</v>
      </c>
      <c r="C425" s="218" t="s">
        <v>4</v>
      </c>
      <c r="D425" s="219">
        <v>325.42</v>
      </c>
      <c r="E425" s="220"/>
    </row>
    <row r="426" spans="1:5" ht="14.25">
      <c r="A426" s="217">
        <v>37043</v>
      </c>
      <c r="B426" s="217" t="s">
        <v>14</v>
      </c>
      <c r="C426" s="218" t="s">
        <v>3</v>
      </c>
      <c r="D426" s="219">
        <v>19.75</v>
      </c>
      <c r="E426" s="220"/>
    </row>
    <row r="427" spans="1:5" ht="14.25">
      <c r="A427" s="217">
        <v>37057</v>
      </c>
      <c r="B427" s="217" t="s">
        <v>908</v>
      </c>
      <c r="C427" s="218" t="s">
        <v>4</v>
      </c>
      <c r="D427" s="219">
        <v>412.22</v>
      </c>
      <c r="E427" s="220"/>
    </row>
    <row r="428" spans="1:5" ht="28.5">
      <c r="A428" s="217">
        <v>37090</v>
      </c>
      <c r="B428" s="217" t="s">
        <v>909</v>
      </c>
      <c r="C428" s="218" t="s">
        <v>2</v>
      </c>
      <c r="D428" s="219">
        <v>3.72</v>
      </c>
      <c r="E428" s="220"/>
    </row>
    <row r="429" spans="1:5" ht="15">
      <c r="A429" s="216">
        <v>371</v>
      </c>
      <c r="B429" s="428" t="s">
        <v>4756</v>
      </c>
      <c r="C429" s="429"/>
      <c r="D429" s="429"/>
      <c r="E429" s="430"/>
    </row>
    <row r="430" spans="1:5" ht="14.25">
      <c r="A430" s="217">
        <v>37103</v>
      </c>
      <c r="B430" s="217" t="s">
        <v>910</v>
      </c>
      <c r="C430" s="218" t="s">
        <v>4</v>
      </c>
      <c r="D430" s="222">
        <v>1059.72</v>
      </c>
      <c r="E430" s="220"/>
    </row>
    <row r="431" spans="1:5" ht="15">
      <c r="A431" s="216">
        <v>375</v>
      </c>
      <c r="B431" s="428" t="s">
        <v>4757</v>
      </c>
      <c r="C431" s="429"/>
      <c r="D431" s="429"/>
      <c r="E431" s="430"/>
    </row>
    <row r="432" spans="1:5" ht="28.5">
      <c r="A432" s="217">
        <v>37502</v>
      </c>
      <c r="B432" s="217" t="s">
        <v>38166</v>
      </c>
      <c r="C432" s="218" t="s">
        <v>10</v>
      </c>
      <c r="D432" s="219">
        <v>41.03</v>
      </c>
      <c r="E432" s="220"/>
    </row>
    <row r="433" spans="1:5" ht="28.5">
      <c r="A433" s="217">
        <v>37509</v>
      </c>
      <c r="B433" s="217" t="s">
        <v>6265</v>
      </c>
      <c r="C433" s="218" t="s">
        <v>10</v>
      </c>
      <c r="D433" s="219">
        <v>131.57</v>
      </c>
      <c r="E433" s="220"/>
    </row>
    <row r="434" spans="1:5" ht="14.25">
      <c r="A434" s="217">
        <v>37513</v>
      </c>
      <c r="B434" s="217" t="s">
        <v>38167</v>
      </c>
      <c r="C434" s="218" t="s">
        <v>10</v>
      </c>
      <c r="D434" s="219">
        <v>23.24</v>
      </c>
      <c r="E434" s="220"/>
    </row>
    <row r="435" spans="1:5" ht="28.5">
      <c r="A435" s="217">
        <v>37514</v>
      </c>
      <c r="B435" s="217" t="s">
        <v>38168</v>
      </c>
      <c r="C435" s="218" t="s">
        <v>10</v>
      </c>
      <c r="D435" s="219">
        <v>24.02</v>
      </c>
      <c r="E435" s="220"/>
    </row>
    <row r="436" spans="1:5" ht="28.5">
      <c r="A436" s="217">
        <v>37517</v>
      </c>
      <c r="B436" s="217" t="s">
        <v>911</v>
      </c>
      <c r="C436" s="218" t="s">
        <v>10</v>
      </c>
      <c r="D436" s="219">
        <v>18.309999999999999</v>
      </c>
      <c r="E436" s="220"/>
    </row>
    <row r="437" spans="1:5" ht="14.25">
      <c r="A437" s="217">
        <v>37519</v>
      </c>
      <c r="B437" s="217" t="s">
        <v>912</v>
      </c>
      <c r="C437" s="218" t="s">
        <v>10</v>
      </c>
      <c r="D437" s="219">
        <v>11.68</v>
      </c>
      <c r="E437" s="220"/>
    </row>
    <row r="438" spans="1:5" ht="14.25">
      <c r="A438" s="217">
        <v>37564</v>
      </c>
      <c r="B438" s="217" t="s">
        <v>913</v>
      </c>
      <c r="C438" s="218" t="s">
        <v>10</v>
      </c>
      <c r="D438" s="219">
        <v>38.56</v>
      </c>
      <c r="E438" s="220"/>
    </row>
    <row r="439" spans="1:5" ht="14.25">
      <c r="A439" s="217">
        <v>37566</v>
      </c>
      <c r="B439" s="217" t="s">
        <v>914</v>
      </c>
      <c r="C439" s="218" t="s">
        <v>10</v>
      </c>
      <c r="D439" s="219">
        <v>18.309999999999999</v>
      </c>
      <c r="E439" s="220"/>
    </row>
    <row r="440" spans="1:5" ht="15">
      <c r="A440" s="216">
        <v>377</v>
      </c>
      <c r="B440" s="428" t="s">
        <v>4757</v>
      </c>
      <c r="C440" s="429"/>
      <c r="D440" s="429"/>
      <c r="E440" s="430"/>
    </row>
    <row r="441" spans="1:5" ht="42.75">
      <c r="A441" s="217">
        <v>37733</v>
      </c>
      <c r="B441" s="217" t="s">
        <v>38169</v>
      </c>
      <c r="C441" s="218" t="s">
        <v>10</v>
      </c>
      <c r="D441" s="219">
        <v>41.43</v>
      </c>
      <c r="E441" s="220"/>
    </row>
    <row r="442" spans="1:5" ht="15">
      <c r="A442" s="216">
        <v>380</v>
      </c>
      <c r="B442" s="428" t="s">
        <v>4758</v>
      </c>
      <c r="C442" s="429"/>
      <c r="D442" s="429"/>
      <c r="E442" s="430"/>
    </row>
    <row r="443" spans="1:5" ht="14.25">
      <c r="A443" s="217">
        <v>38001</v>
      </c>
      <c r="B443" s="217" t="s">
        <v>43979</v>
      </c>
      <c r="C443" s="218" t="s">
        <v>10</v>
      </c>
      <c r="D443" s="219">
        <v>17.38</v>
      </c>
      <c r="E443" s="220"/>
    </row>
    <row r="444" spans="1:5" ht="14.25">
      <c r="A444" s="217">
        <v>38003</v>
      </c>
      <c r="B444" s="217" t="s">
        <v>915</v>
      </c>
      <c r="C444" s="218" t="s">
        <v>3</v>
      </c>
      <c r="D444" s="219">
        <v>1.55</v>
      </c>
      <c r="E444" s="220"/>
    </row>
    <row r="445" spans="1:5" ht="28.5">
      <c r="A445" s="217">
        <v>38006</v>
      </c>
      <c r="B445" s="217" t="s">
        <v>916</v>
      </c>
      <c r="C445" s="218" t="s">
        <v>10</v>
      </c>
      <c r="D445" s="219">
        <v>37.29</v>
      </c>
      <c r="E445" s="220"/>
    </row>
    <row r="446" spans="1:5" ht="28.5">
      <c r="A446" s="217">
        <v>38009</v>
      </c>
      <c r="B446" s="217" t="s">
        <v>917</v>
      </c>
      <c r="C446" s="218" t="s">
        <v>10</v>
      </c>
      <c r="D446" s="219">
        <v>11.68</v>
      </c>
      <c r="E446" s="220"/>
    </row>
    <row r="447" spans="1:5" ht="28.5">
      <c r="A447" s="217">
        <v>38012</v>
      </c>
      <c r="B447" s="217" t="s">
        <v>918</v>
      </c>
      <c r="C447" s="218" t="s">
        <v>2</v>
      </c>
      <c r="D447" s="219">
        <v>3.21</v>
      </c>
      <c r="E447" s="220"/>
    </row>
    <row r="448" spans="1:5" ht="14.25">
      <c r="A448" s="217">
        <v>38013</v>
      </c>
      <c r="B448" s="217" t="s">
        <v>919</v>
      </c>
      <c r="C448" s="218" t="s">
        <v>2</v>
      </c>
      <c r="D448" s="219">
        <v>1.08</v>
      </c>
      <c r="E448" s="220"/>
    </row>
    <row r="449" spans="1:5" ht="28.5">
      <c r="A449" s="217">
        <v>38014</v>
      </c>
      <c r="B449" s="217" t="s">
        <v>38192</v>
      </c>
      <c r="C449" s="218" t="s">
        <v>3</v>
      </c>
      <c r="D449" s="219">
        <v>9.59</v>
      </c>
      <c r="E449" s="220"/>
    </row>
    <row r="450" spans="1:5" ht="28.5">
      <c r="A450" s="217">
        <v>38016</v>
      </c>
      <c r="B450" s="217" t="s">
        <v>38193</v>
      </c>
      <c r="C450" s="218" t="s">
        <v>3</v>
      </c>
      <c r="D450" s="219">
        <v>14.79</v>
      </c>
      <c r="E450" s="220"/>
    </row>
    <row r="451" spans="1:5" ht="14.25">
      <c r="A451" s="217">
        <v>38017</v>
      </c>
      <c r="B451" s="217" t="s">
        <v>920</v>
      </c>
      <c r="C451" s="218" t="s">
        <v>3</v>
      </c>
      <c r="D451" s="219">
        <v>4.17</v>
      </c>
      <c r="E451" s="220"/>
    </row>
    <row r="452" spans="1:5" ht="14.25">
      <c r="A452" s="217">
        <v>38018</v>
      </c>
      <c r="B452" s="217" t="s">
        <v>15</v>
      </c>
      <c r="C452" s="218" t="s">
        <v>3</v>
      </c>
      <c r="D452" s="219">
        <v>32.31</v>
      </c>
      <c r="E452" s="220"/>
    </row>
    <row r="453" spans="1:5" ht="14.25">
      <c r="A453" s="217">
        <v>38021</v>
      </c>
      <c r="B453" s="217" t="s">
        <v>921</v>
      </c>
      <c r="C453" s="218" t="s">
        <v>10</v>
      </c>
      <c r="D453" s="219">
        <v>96.71</v>
      </c>
      <c r="E453" s="220"/>
    </row>
    <row r="454" spans="1:5" ht="14.25">
      <c r="A454" s="217">
        <v>38022</v>
      </c>
      <c r="B454" s="217" t="s">
        <v>922</v>
      </c>
      <c r="C454" s="218" t="s">
        <v>10</v>
      </c>
      <c r="D454" s="219">
        <v>40.17</v>
      </c>
      <c r="E454" s="220"/>
    </row>
    <row r="455" spans="1:5" ht="14.25">
      <c r="A455" s="217">
        <v>38024</v>
      </c>
      <c r="B455" s="217" t="s">
        <v>923</v>
      </c>
      <c r="C455" s="218" t="s">
        <v>2</v>
      </c>
      <c r="D455" s="219">
        <v>6.61</v>
      </c>
      <c r="E455" s="220"/>
    </row>
    <row r="456" spans="1:5" ht="14.25">
      <c r="A456" s="217">
        <v>38025</v>
      </c>
      <c r="B456" s="217" t="s">
        <v>924</v>
      </c>
      <c r="C456" s="218" t="s">
        <v>10</v>
      </c>
      <c r="D456" s="219">
        <v>33.200000000000003</v>
      </c>
      <c r="E456" s="220"/>
    </row>
    <row r="457" spans="1:5" ht="14.25">
      <c r="A457" s="217">
        <v>38028</v>
      </c>
      <c r="B457" s="217" t="s">
        <v>925</v>
      </c>
      <c r="C457" s="218" t="s">
        <v>10</v>
      </c>
      <c r="D457" s="219">
        <v>34.28</v>
      </c>
      <c r="E457" s="220"/>
    </row>
    <row r="458" spans="1:5" ht="14.25">
      <c r="A458" s="217">
        <v>38029</v>
      </c>
      <c r="B458" s="217" t="s">
        <v>926</v>
      </c>
      <c r="C458" s="218" t="s">
        <v>10</v>
      </c>
      <c r="D458" s="219">
        <v>46.37</v>
      </c>
      <c r="E458" s="220"/>
    </row>
    <row r="459" spans="1:5" ht="14.25">
      <c r="A459" s="217">
        <v>38030</v>
      </c>
      <c r="B459" s="217" t="s">
        <v>927</v>
      </c>
      <c r="C459" s="218" t="s">
        <v>10</v>
      </c>
      <c r="D459" s="219">
        <v>29.95</v>
      </c>
      <c r="E459" s="220"/>
    </row>
    <row r="460" spans="1:5" ht="42.75">
      <c r="A460" s="217">
        <v>38051</v>
      </c>
      <c r="B460" s="217" t="s">
        <v>38170</v>
      </c>
      <c r="C460" s="218" t="s">
        <v>10</v>
      </c>
      <c r="D460" s="219">
        <v>45.06</v>
      </c>
      <c r="E460" s="220"/>
    </row>
    <row r="461" spans="1:5" ht="28.5">
      <c r="A461" s="217">
        <v>38057</v>
      </c>
      <c r="B461" s="217" t="s">
        <v>43980</v>
      </c>
      <c r="C461" s="218" t="s">
        <v>2</v>
      </c>
      <c r="D461" s="219">
        <v>21.84</v>
      </c>
      <c r="E461" s="220"/>
    </row>
    <row r="462" spans="1:5" ht="42.75">
      <c r="A462" s="217">
        <v>38088</v>
      </c>
      <c r="B462" s="217" t="s">
        <v>38171</v>
      </c>
      <c r="C462" s="218" t="s">
        <v>10</v>
      </c>
      <c r="D462" s="219">
        <v>32.96</v>
      </c>
      <c r="E462" s="220"/>
    </row>
    <row r="463" spans="1:5" ht="15">
      <c r="A463" s="216">
        <v>381</v>
      </c>
      <c r="B463" s="428" t="s">
        <v>43981</v>
      </c>
      <c r="C463" s="429"/>
      <c r="D463" s="429"/>
      <c r="E463" s="430"/>
    </row>
    <row r="464" spans="1:5" ht="14.25">
      <c r="A464" s="217">
        <v>38182</v>
      </c>
      <c r="B464" s="217" t="s">
        <v>43982</v>
      </c>
      <c r="C464" s="218" t="s">
        <v>10</v>
      </c>
      <c r="D464" s="219">
        <v>38.56</v>
      </c>
      <c r="E464" s="220"/>
    </row>
    <row r="465" spans="1:5" ht="15">
      <c r="A465" s="216">
        <v>385</v>
      </c>
      <c r="B465" s="428" t="s">
        <v>928</v>
      </c>
      <c r="C465" s="429"/>
      <c r="D465" s="429"/>
      <c r="E465" s="430"/>
    </row>
    <row r="466" spans="1:5" ht="14.25">
      <c r="A466" s="217">
        <v>38509</v>
      </c>
      <c r="B466" s="217" t="s">
        <v>929</v>
      </c>
      <c r="C466" s="218" t="s">
        <v>4</v>
      </c>
      <c r="D466" s="219">
        <v>14.76</v>
      </c>
      <c r="E466" s="220"/>
    </row>
    <row r="467" spans="1:5" ht="14.25">
      <c r="A467" s="217">
        <v>38511</v>
      </c>
      <c r="B467" s="217" t="s">
        <v>930</v>
      </c>
      <c r="C467" s="218" t="s">
        <v>7</v>
      </c>
      <c r="D467" s="219">
        <v>196.93</v>
      </c>
      <c r="E467" s="220"/>
    </row>
    <row r="468" spans="1:5" ht="15">
      <c r="A468" s="216">
        <v>390</v>
      </c>
      <c r="B468" s="428" t="s">
        <v>815</v>
      </c>
      <c r="C468" s="429"/>
      <c r="D468" s="429"/>
      <c r="E468" s="430"/>
    </row>
    <row r="469" spans="1:5" ht="42.75">
      <c r="A469" s="217">
        <v>39002</v>
      </c>
      <c r="B469" s="217" t="s">
        <v>38172</v>
      </c>
      <c r="C469" s="218" t="s">
        <v>4</v>
      </c>
      <c r="D469" s="219">
        <v>205.5</v>
      </c>
      <c r="E469" s="220"/>
    </row>
    <row r="470" spans="1:5" ht="14.25">
      <c r="A470" s="217">
        <v>39021</v>
      </c>
      <c r="B470" s="217" t="s">
        <v>931</v>
      </c>
      <c r="C470" s="218" t="s">
        <v>3</v>
      </c>
      <c r="D470" s="219">
        <v>21.7</v>
      </c>
      <c r="E470" s="220"/>
    </row>
    <row r="471" spans="1:5" ht="28.5">
      <c r="A471" s="217">
        <v>39075</v>
      </c>
      <c r="B471" s="217" t="s">
        <v>932</v>
      </c>
      <c r="C471" s="218" t="s">
        <v>4</v>
      </c>
      <c r="D471" s="222">
        <v>1353.87</v>
      </c>
      <c r="E471" s="220"/>
    </row>
    <row r="472" spans="1:5" ht="28.5">
      <c r="A472" s="217">
        <v>39089</v>
      </c>
      <c r="B472" s="217" t="s">
        <v>933</v>
      </c>
      <c r="C472" s="218" t="s">
        <v>2</v>
      </c>
      <c r="D472" s="222">
        <v>1633.97</v>
      </c>
      <c r="E472" s="220"/>
    </row>
    <row r="473" spans="1:5" ht="28.5">
      <c r="A473" s="217">
        <v>39090</v>
      </c>
      <c r="B473" s="217" t="s">
        <v>934</v>
      </c>
      <c r="C473" s="218" t="s">
        <v>12</v>
      </c>
      <c r="D473" s="222">
        <v>1464.25</v>
      </c>
      <c r="E473" s="220"/>
    </row>
    <row r="474" spans="1:5" ht="15">
      <c r="A474" s="216">
        <v>391</v>
      </c>
      <c r="B474" s="428" t="s">
        <v>4759</v>
      </c>
      <c r="C474" s="429"/>
      <c r="D474" s="429"/>
      <c r="E474" s="430"/>
    </row>
    <row r="475" spans="1:5" ht="28.5">
      <c r="A475" s="217">
        <v>39113</v>
      </c>
      <c r="B475" s="217" t="s">
        <v>935</v>
      </c>
      <c r="C475" s="218" t="s">
        <v>2</v>
      </c>
      <c r="D475" s="219">
        <v>203</v>
      </c>
      <c r="E475" s="220"/>
    </row>
    <row r="476" spans="1:5" ht="14.25">
      <c r="A476" s="217">
        <v>39114</v>
      </c>
      <c r="B476" s="217" t="s">
        <v>936</v>
      </c>
      <c r="C476" s="218" t="s">
        <v>2</v>
      </c>
      <c r="D476" s="219">
        <v>45.6</v>
      </c>
      <c r="E476" s="220"/>
    </row>
    <row r="477" spans="1:5" ht="28.5">
      <c r="A477" s="217">
        <v>39115</v>
      </c>
      <c r="B477" s="217" t="s">
        <v>937</v>
      </c>
      <c r="C477" s="218" t="s">
        <v>2</v>
      </c>
      <c r="D477" s="219">
        <v>277.66000000000003</v>
      </c>
      <c r="E477" s="220"/>
    </row>
    <row r="478" spans="1:5" ht="28.5">
      <c r="A478" s="217">
        <v>39123</v>
      </c>
      <c r="B478" s="217" t="s">
        <v>938</v>
      </c>
      <c r="C478" s="218" t="s">
        <v>1</v>
      </c>
      <c r="D478" s="219">
        <v>12.33</v>
      </c>
      <c r="E478" s="220"/>
    </row>
    <row r="479" spans="1:5" ht="28.5">
      <c r="A479" s="217">
        <v>39125</v>
      </c>
      <c r="B479" s="217" t="s">
        <v>939</v>
      </c>
      <c r="C479" s="218" t="s">
        <v>1</v>
      </c>
      <c r="D479" s="219">
        <v>45.84</v>
      </c>
      <c r="E479" s="220"/>
    </row>
    <row r="480" spans="1:5" ht="28.5">
      <c r="A480" s="217">
        <v>39165</v>
      </c>
      <c r="B480" s="217" t="s">
        <v>940</v>
      </c>
      <c r="C480" s="218" t="s">
        <v>2</v>
      </c>
      <c r="D480" s="219">
        <v>221.14</v>
      </c>
      <c r="E480" s="220"/>
    </row>
    <row r="481" spans="1:5" ht="15">
      <c r="A481" s="216">
        <v>395</v>
      </c>
      <c r="B481" s="428" t="s">
        <v>4759</v>
      </c>
      <c r="C481" s="429"/>
      <c r="D481" s="429"/>
      <c r="E481" s="430"/>
    </row>
    <row r="482" spans="1:5" ht="28.5">
      <c r="A482" s="217">
        <v>39515</v>
      </c>
      <c r="B482" s="217" t="s">
        <v>941</v>
      </c>
      <c r="C482" s="218" t="s">
        <v>2</v>
      </c>
      <c r="D482" s="219">
        <v>12.39</v>
      </c>
      <c r="E482" s="220"/>
    </row>
    <row r="483" spans="1:5" ht="15">
      <c r="A483" s="216">
        <v>398</v>
      </c>
      <c r="B483" s="428" t="s">
        <v>4760</v>
      </c>
      <c r="C483" s="429"/>
      <c r="D483" s="429"/>
      <c r="E483" s="430"/>
    </row>
    <row r="484" spans="1:5" ht="28.5">
      <c r="A484" s="217">
        <v>39841</v>
      </c>
      <c r="B484" s="217" t="s">
        <v>942</v>
      </c>
      <c r="C484" s="218" t="s">
        <v>4</v>
      </c>
      <c r="D484" s="219">
        <v>210.63</v>
      </c>
      <c r="E484" s="220"/>
    </row>
    <row r="485" spans="1:5" ht="15">
      <c r="A485" s="216">
        <v>4</v>
      </c>
      <c r="B485" s="428" t="s">
        <v>4761</v>
      </c>
      <c r="C485" s="429"/>
      <c r="D485" s="429"/>
      <c r="E485" s="430"/>
    </row>
    <row r="486" spans="1:5" ht="15">
      <c r="A486" s="216">
        <v>401</v>
      </c>
      <c r="B486" s="428" t="s">
        <v>943</v>
      </c>
      <c r="C486" s="429"/>
      <c r="D486" s="429"/>
      <c r="E486" s="430"/>
    </row>
    <row r="487" spans="1:5" ht="28.5">
      <c r="A487" s="217">
        <v>40102</v>
      </c>
      <c r="B487" s="217" t="s">
        <v>944</v>
      </c>
      <c r="C487" s="218" t="s">
        <v>2</v>
      </c>
      <c r="D487" s="222">
        <v>1613.32</v>
      </c>
      <c r="E487" s="220"/>
    </row>
    <row r="488" spans="1:5" ht="28.5">
      <c r="A488" s="217">
        <v>40140</v>
      </c>
      <c r="B488" s="217" t="s">
        <v>945</v>
      </c>
      <c r="C488" s="218" t="s">
        <v>2</v>
      </c>
      <c r="D488" s="222">
        <v>2451.14</v>
      </c>
      <c r="E488" s="220"/>
    </row>
    <row r="489" spans="1:5" ht="15">
      <c r="A489" s="216">
        <v>402</v>
      </c>
      <c r="B489" s="428" t="s">
        <v>4762</v>
      </c>
      <c r="C489" s="429"/>
      <c r="D489" s="429"/>
      <c r="E489" s="430"/>
    </row>
    <row r="490" spans="1:5" ht="28.5">
      <c r="A490" s="217">
        <v>40211</v>
      </c>
      <c r="B490" s="217" t="s">
        <v>946</v>
      </c>
      <c r="C490" s="218" t="s">
        <v>2</v>
      </c>
      <c r="D490" s="219">
        <v>26.18</v>
      </c>
      <c r="E490" s="220"/>
    </row>
    <row r="491" spans="1:5" ht="28.5">
      <c r="A491" s="217">
        <v>40264</v>
      </c>
      <c r="B491" s="217" t="s">
        <v>7732</v>
      </c>
      <c r="C491" s="218" t="s">
        <v>2</v>
      </c>
      <c r="D491" s="219">
        <v>678.58</v>
      </c>
      <c r="E491" s="220"/>
    </row>
    <row r="492" spans="1:5" ht="15">
      <c r="A492" s="216">
        <v>403</v>
      </c>
      <c r="B492" s="428" t="s">
        <v>815</v>
      </c>
      <c r="C492" s="429"/>
      <c r="D492" s="429"/>
      <c r="E492" s="430"/>
    </row>
    <row r="493" spans="1:5" ht="28.5">
      <c r="A493" s="217">
        <v>40303</v>
      </c>
      <c r="B493" s="217" t="s">
        <v>947</v>
      </c>
      <c r="C493" s="218" t="s">
        <v>2</v>
      </c>
      <c r="D493" s="219">
        <v>39.01</v>
      </c>
      <c r="E493" s="220"/>
    </row>
    <row r="494" spans="1:5" ht="28.5">
      <c r="A494" s="217">
        <v>40304</v>
      </c>
      <c r="B494" s="217" t="s">
        <v>948</v>
      </c>
      <c r="C494" s="218" t="s">
        <v>2</v>
      </c>
      <c r="D494" s="219">
        <v>53.81</v>
      </c>
      <c r="E494" s="220"/>
    </row>
    <row r="495" spans="1:5" ht="28.5">
      <c r="A495" s="217">
        <v>40305</v>
      </c>
      <c r="B495" s="217" t="s">
        <v>949</v>
      </c>
      <c r="C495" s="218" t="s">
        <v>2</v>
      </c>
      <c r="D495" s="219">
        <v>63.02</v>
      </c>
      <c r="E495" s="220"/>
    </row>
    <row r="496" spans="1:5" ht="28.5">
      <c r="A496" s="217">
        <v>40306</v>
      </c>
      <c r="B496" s="217" t="s">
        <v>950</v>
      </c>
      <c r="C496" s="218" t="s">
        <v>2</v>
      </c>
      <c r="D496" s="219">
        <v>11.1</v>
      </c>
      <c r="E496" s="220"/>
    </row>
    <row r="497" spans="1:5" ht="15">
      <c r="A497" s="216">
        <v>404</v>
      </c>
      <c r="B497" s="428" t="s">
        <v>4763</v>
      </c>
      <c r="C497" s="429"/>
      <c r="D497" s="429"/>
      <c r="E497" s="430"/>
    </row>
    <row r="498" spans="1:5" ht="28.5">
      <c r="A498" s="217">
        <v>40401</v>
      </c>
      <c r="B498" s="217" t="s">
        <v>951</v>
      </c>
      <c r="C498" s="218" t="s">
        <v>2</v>
      </c>
      <c r="D498" s="219">
        <v>10.56</v>
      </c>
      <c r="E498" s="220"/>
    </row>
    <row r="499" spans="1:5" ht="15">
      <c r="A499" s="216">
        <v>405</v>
      </c>
      <c r="B499" s="428" t="s">
        <v>4764</v>
      </c>
      <c r="C499" s="429"/>
      <c r="D499" s="429"/>
      <c r="E499" s="430"/>
    </row>
    <row r="500" spans="1:5" ht="28.5">
      <c r="A500" s="217">
        <v>40504</v>
      </c>
      <c r="B500" s="217" t="s">
        <v>952</v>
      </c>
      <c r="C500" s="218" t="s">
        <v>2</v>
      </c>
      <c r="D500" s="219">
        <v>62.07</v>
      </c>
      <c r="E500" s="220"/>
    </row>
    <row r="501" spans="1:5" ht="28.5">
      <c r="A501" s="217">
        <v>40522</v>
      </c>
      <c r="B501" s="217" t="s">
        <v>43983</v>
      </c>
      <c r="C501" s="218" t="s">
        <v>2</v>
      </c>
      <c r="D501" s="219">
        <v>6.31</v>
      </c>
      <c r="E501" s="220"/>
    </row>
    <row r="502" spans="1:5" ht="28.5">
      <c r="A502" s="217">
        <v>40523</v>
      </c>
      <c r="B502" s="217" t="s">
        <v>43984</v>
      </c>
      <c r="C502" s="218" t="s">
        <v>2</v>
      </c>
      <c r="D502" s="219">
        <v>6.27</v>
      </c>
      <c r="E502" s="220"/>
    </row>
    <row r="503" spans="1:5" ht="15">
      <c r="A503" s="216">
        <v>406</v>
      </c>
      <c r="B503" s="428" t="s">
        <v>4765</v>
      </c>
      <c r="C503" s="429"/>
      <c r="D503" s="429"/>
      <c r="E503" s="430"/>
    </row>
    <row r="504" spans="1:5" ht="42.75">
      <c r="A504" s="217">
        <v>40612</v>
      </c>
      <c r="B504" s="217" t="s">
        <v>43985</v>
      </c>
      <c r="C504" s="218" t="s">
        <v>2</v>
      </c>
      <c r="D504" s="219">
        <v>13.36</v>
      </c>
      <c r="E504" s="220"/>
    </row>
    <row r="505" spans="1:5" ht="15">
      <c r="A505" s="216">
        <v>409</v>
      </c>
      <c r="B505" s="428" t="s">
        <v>815</v>
      </c>
      <c r="C505" s="429"/>
      <c r="D505" s="429"/>
      <c r="E505" s="430"/>
    </row>
    <row r="506" spans="1:5" ht="28.5">
      <c r="A506" s="217">
        <v>40974</v>
      </c>
      <c r="B506" s="217" t="s">
        <v>953</v>
      </c>
      <c r="C506" s="218" t="s">
        <v>2</v>
      </c>
      <c r="D506" s="219">
        <v>54.88</v>
      </c>
      <c r="E506" s="220"/>
    </row>
    <row r="507" spans="1:5" ht="15">
      <c r="A507" s="216">
        <v>410</v>
      </c>
      <c r="B507" s="428" t="s">
        <v>4766</v>
      </c>
      <c r="C507" s="429"/>
      <c r="D507" s="429"/>
      <c r="E507" s="430"/>
    </row>
    <row r="508" spans="1:5" ht="28.5">
      <c r="A508" s="217">
        <v>41054</v>
      </c>
      <c r="B508" s="217" t="s">
        <v>6266</v>
      </c>
      <c r="C508" s="218" t="s">
        <v>2</v>
      </c>
      <c r="D508" s="222">
        <v>34303.480000000003</v>
      </c>
      <c r="E508" s="220"/>
    </row>
    <row r="509" spans="1:5" ht="28.5">
      <c r="A509" s="217">
        <v>41055</v>
      </c>
      <c r="B509" s="217" t="s">
        <v>6267</v>
      </c>
      <c r="C509" s="218" t="s">
        <v>2</v>
      </c>
      <c r="D509" s="222">
        <v>15630.4</v>
      </c>
      <c r="E509" s="220"/>
    </row>
    <row r="510" spans="1:5" ht="28.5">
      <c r="A510" s="217">
        <v>41056</v>
      </c>
      <c r="B510" s="217" t="s">
        <v>6268</v>
      </c>
      <c r="C510" s="218" t="s">
        <v>2</v>
      </c>
      <c r="D510" s="222">
        <v>27516.7</v>
      </c>
      <c r="E510" s="220"/>
    </row>
    <row r="511" spans="1:5" ht="28.5">
      <c r="A511" s="217">
        <v>41058</v>
      </c>
      <c r="B511" s="217" t="s">
        <v>6269</v>
      </c>
      <c r="C511" s="218" t="s">
        <v>2</v>
      </c>
      <c r="D511" s="222">
        <v>20583.8</v>
      </c>
      <c r="E511" s="220"/>
    </row>
    <row r="512" spans="1:5" ht="15">
      <c r="A512" s="216">
        <v>411</v>
      </c>
      <c r="B512" s="428" t="s">
        <v>4767</v>
      </c>
      <c r="C512" s="429"/>
      <c r="D512" s="429"/>
      <c r="E512" s="430"/>
    </row>
    <row r="513" spans="1:5" ht="28.5">
      <c r="A513" s="217">
        <v>41106</v>
      </c>
      <c r="B513" s="217" t="s">
        <v>6270</v>
      </c>
      <c r="C513" s="218" t="s">
        <v>1</v>
      </c>
      <c r="D513" s="219">
        <v>43.54</v>
      </c>
      <c r="E513" s="220"/>
    </row>
    <row r="514" spans="1:5" ht="15">
      <c r="A514" s="216">
        <v>415</v>
      </c>
      <c r="B514" s="428" t="s">
        <v>4768</v>
      </c>
      <c r="C514" s="429"/>
      <c r="D514" s="429"/>
      <c r="E514" s="430"/>
    </row>
    <row r="515" spans="1:5" ht="28.5">
      <c r="A515" s="217">
        <v>41520</v>
      </c>
      <c r="B515" s="217" t="s">
        <v>954</v>
      </c>
      <c r="C515" s="218" t="s">
        <v>2</v>
      </c>
      <c r="D515" s="222">
        <v>1478.62</v>
      </c>
      <c r="E515" s="220"/>
    </row>
    <row r="516" spans="1:5" ht="42.75">
      <c r="A516" s="217">
        <v>41528</v>
      </c>
      <c r="B516" s="217" t="s">
        <v>955</v>
      </c>
      <c r="C516" s="218" t="s">
        <v>2</v>
      </c>
      <c r="D516" s="219">
        <v>418.61</v>
      </c>
      <c r="E516" s="220"/>
    </row>
    <row r="517" spans="1:5" ht="42.75">
      <c r="A517" s="217">
        <v>41530</v>
      </c>
      <c r="B517" s="217" t="s">
        <v>956</v>
      </c>
      <c r="C517" s="218" t="s">
        <v>2</v>
      </c>
      <c r="D517" s="219">
        <v>766.5</v>
      </c>
      <c r="E517" s="220"/>
    </row>
    <row r="518" spans="1:5" ht="42.75">
      <c r="A518" s="217">
        <v>41533</v>
      </c>
      <c r="B518" s="217" t="s">
        <v>957</v>
      </c>
      <c r="C518" s="218" t="s">
        <v>2</v>
      </c>
      <c r="D518" s="219">
        <v>449.67</v>
      </c>
      <c r="E518" s="220"/>
    </row>
    <row r="519" spans="1:5" ht="42.75">
      <c r="A519" s="217">
        <v>41536</v>
      </c>
      <c r="B519" s="217" t="s">
        <v>958</v>
      </c>
      <c r="C519" s="218" t="s">
        <v>2</v>
      </c>
      <c r="D519" s="219">
        <v>609.63</v>
      </c>
      <c r="E519" s="220"/>
    </row>
    <row r="520" spans="1:5" ht="28.5">
      <c r="A520" s="217">
        <v>41542</v>
      </c>
      <c r="B520" s="217" t="s">
        <v>959</v>
      </c>
      <c r="C520" s="218" t="s">
        <v>2</v>
      </c>
      <c r="D520" s="219">
        <v>801.6</v>
      </c>
      <c r="E520" s="220"/>
    </row>
    <row r="521" spans="1:5" ht="28.5">
      <c r="A521" s="217">
        <v>41569</v>
      </c>
      <c r="B521" s="217" t="s">
        <v>960</v>
      </c>
      <c r="C521" s="218" t="s">
        <v>2</v>
      </c>
      <c r="D521" s="219">
        <v>250.68</v>
      </c>
      <c r="E521" s="220"/>
    </row>
    <row r="522" spans="1:5" ht="28.5">
      <c r="A522" s="217">
        <v>41579</v>
      </c>
      <c r="B522" s="217" t="s">
        <v>6271</v>
      </c>
      <c r="C522" s="218" t="s">
        <v>2</v>
      </c>
      <c r="D522" s="222">
        <v>1289.7</v>
      </c>
      <c r="E522" s="220"/>
    </row>
    <row r="523" spans="1:5" ht="28.5">
      <c r="A523" s="217">
        <v>41588</v>
      </c>
      <c r="B523" s="217" t="s">
        <v>6272</v>
      </c>
      <c r="C523" s="218" t="s">
        <v>2</v>
      </c>
      <c r="D523" s="219">
        <v>4.59</v>
      </c>
      <c r="E523" s="220"/>
    </row>
    <row r="524" spans="1:5" ht="15">
      <c r="A524" s="216">
        <v>416</v>
      </c>
      <c r="B524" s="428" t="s">
        <v>4769</v>
      </c>
      <c r="C524" s="429"/>
      <c r="D524" s="429"/>
      <c r="E524" s="430"/>
    </row>
    <row r="525" spans="1:5" ht="14.25">
      <c r="A525" s="217">
        <v>41667</v>
      </c>
      <c r="B525" s="217" t="s">
        <v>961</v>
      </c>
      <c r="C525" s="218" t="s">
        <v>2</v>
      </c>
      <c r="D525" s="219">
        <v>4.33</v>
      </c>
      <c r="E525" s="220"/>
    </row>
    <row r="526" spans="1:5" ht="15">
      <c r="A526" s="216">
        <v>417</v>
      </c>
      <c r="B526" s="428" t="s">
        <v>4769</v>
      </c>
      <c r="C526" s="429"/>
      <c r="D526" s="429"/>
      <c r="E526" s="430"/>
    </row>
    <row r="527" spans="1:5" ht="42.75">
      <c r="A527" s="217">
        <v>41724</v>
      </c>
      <c r="B527" s="217" t="s">
        <v>962</v>
      </c>
      <c r="C527" s="218" t="s">
        <v>2</v>
      </c>
      <c r="D527" s="219">
        <v>416.15</v>
      </c>
      <c r="E527" s="220"/>
    </row>
    <row r="528" spans="1:5" ht="42.75">
      <c r="A528" s="217">
        <v>41726</v>
      </c>
      <c r="B528" s="217" t="s">
        <v>963</v>
      </c>
      <c r="C528" s="218" t="s">
        <v>2</v>
      </c>
      <c r="D528" s="219">
        <v>515.52</v>
      </c>
      <c r="E528" s="220"/>
    </row>
    <row r="529" spans="1:5" ht="15">
      <c r="A529" s="216">
        <v>418</v>
      </c>
      <c r="B529" s="428" t="s">
        <v>4769</v>
      </c>
      <c r="C529" s="429"/>
      <c r="D529" s="429"/>
      <c r="E529" s="430"/>
    </row>
    <row r="530" spans="1:5" ht="42.75">
      <c r="A530" s="217">
        <v>41815</v>
      </c>
      <c r="B530" s="217" t="s">
        <v>964</v>
      </c>
      <c r="C530" s="218" t="s">
        <v>2</v>
      </c>
      <c r="D530" s="219">
        <v>971.15</v>
      </c>
      <c r="E530" s="220"/>
    </row>
    <row r="531" spans="1:5" ht="42.75">
      <c r="A531" s="217">
        <v>41817</v>
      </c>
      <c r="B531" s="217" t="s">
        <v>965</v>
      </c>
      <c r="C531" s="218" t="s">
        <v>2</v>
      </c>
      <c r="D531" s="219">
        <v>862.23</v>
      </c>
      <c r="E531" s="220"/>
    </row>
    <row r="532" spans="1:5" ht="42.75">
      <c r="A532" s="217">
        <v>41821</v>
      </c>
      <c r="B532" s="217" t="s">
        <v>966</v>
      </c>
      <c r="C532" s="218" t="s">
        <v>2</v>
      </c>
      <c r="D532" s="219">
        <v>766.5</v>
      </c>
      <c r="E532" s="220"/>
    </row>
    <row r="533" spans="1:5" ht="28.5">
      <c r="A533" s="217">
        <v>41860</v>
      </c>
      <c r="B533" s="217" t="s">
        <v>967</v>
      </c>
      <c r="C533" s="218" t="s">
        <v>2</v>
      </c>
      <c r="D533" s="222">
        <v>1315.36</v>
      </c>
      <c r="E533" s="220"/>
    </row>
    <row r="534" spans="1:5" ht="28.5">
      <c r="A534" s="217">
        <v>41861</v>
      </c>
      <c r="B534" s="217" t="s">
        <v>968</v>
      </c>
      <c r="C534" s="218" t="s">
        <v>2</v>
      </c>
      <c r="D534" s="219">
        <v>190.98</v>
      </c>
      <c r="E534" s="220"/>
    </row>
    <row r="535" spans="1:5" ht="28.5">
      <c r="A535" s="217">
        <v>41866</v>
      </c>
      <c r="B535" s="217" t="s">
        <v>5198</v>
      </c>
      <c r="C535" s="218" t="s">
        <v>2</v>
      </c>
      <c r="D535" s="219">
        <v>180.15</v>
      </c>
      <c r="E535" s="220"/>
    </row>
    <row r="536" spans="1:5" ht="15">
      <c r="A536" s="216">
        <v>419</v>
      </c>
      <c r="B536" s="428" t="s">
        <v>4769</v>
      </c>
      <c r="C536" s="429"/>
      <c r="D536" s="429"/>
      <c r="E536" s="430"/>
    </row>
    <row r="537" spans="1:5" ht="42.75">
      <c r="A537" s="217">
        <v>41962</v>
      </c>
      <c r="B537" s="217" t="s">
        <v>969</v>
      </c>
      <c r="C537" s="218" t="s">
        <v>2</v>
      </c>
      <c r="D537" s="219">
        <v>609.63</v>
      </c>
      <c r="E537" s="220"/>
    </row>
    <row r="538" spans="1:5" ht="15">
      <c r="A538" s="216">
        <v>420</v>
      </c>
      <c r="B538" s="428" t="s">
        <v>4770</v>
      </c>
      <c r="C538" s="429"/>
      <c r="D538" s="429"/>
      <c r="E538" s="430"/>
    </row>
    <row r="539" spans="1:5" ht="14.25">
      <c r="A539" s="217">
        <v>42047</v>
      </c>
      <c r="B539" s="217" t="s">
        <v>7733</v>
      </c>
      <c r="C539" s="218" t="s">
        <v>1</v>
      </c>
      <c r="D539" s="219">
        <v>777.12</v>
      </c>
      <c r="E539" s="220"/>
    </row>
    <row r="540" spans="1:5" ht="28.5">
      <c r="A540" s="217">
        <v>42051</v>
      </c>
      <c r="B540" s="217" t="s">
        <v>7734</v>
      </c>
      <c r="C540" s="218" t="s">
        <v>1</v>
      </c>
      <c r="D540" s="219">
        <v>51.46</v>
      </c>
      <c r="E540" s="220"/>
    </row>
    <row r="541" spans="1:5" ht="14.25">
      <c r="A541" s="217">
        <v>42052</v>
      </c>
      <c r="B541" s="217" t="s">
        <v>7735</v>
      </c>
      <c r="C541" s="218" t="s">
        <v>1</v>
      </c>
      <c r="D541" s="219">
        <v>87.8</v>
      </c>
      <c r="E541" s="220"/>
    </row>
    <row r="542" spans="1:5" ht="28.5">
      <c r="A542" s="217">
        <v>42087</v>
      </c>
      <c r="B542" s="217" t="s">
        <v>7736</v>
      </c>
      <c r="C542" s="218" t="s">
        <v>2</v>
      </c>
      <c r="D542" s="219">
        <v>90.1</v>
      </c>
      <c r="E542" s="220"/>
    </row>
    <row r="543" spans="1:5" ht="14.25">
      <c r="A543" s="217">
        <v>42090</v>
      </c>
      <c r="B543" s="217" t="s">
        <v>7737</v>
      </c>
      <c r="C543" s="218" t="s">
        <v>1</v>
      </c>
      <c r="D543" s="219">
        <v>66.2</v>
      </c>
      <c r="E543" s="220"/>
    </row>
    <row r="544" spans="1:5" ht="28.5">
      <c r="A544" s="217">
        <v>42091</v>
      </c>
      <c r="B544" s="217" t="s">
        <v>970</v>
      </c>
      <c r="C544" s="218" t="s">
        <v>2</v>
      </c>
      <c r="D544" s="219">
        <v>27.32</v>
      </c>
      <c r="E544" s="220"/>
    </row>
    <row r="545" spans="1:5" ht="15">
      <c r="A545" s="216">
        <v>423</v>
      </c>
      <c r="B545" s="428" t="s">
        <v>4771</v>
      </c>
      <c r="C545" s="429"/>
      <c r="D545" s="429"/>
      <c r="E545" s="430"/>
    </row>
    <row r="546" spans="1:5" ht="28.5">
      <c r="A546" s="217">
        <v>42301</v>
      </c>
      <c r="B546" s="217" t="s">
        <v>7767</v>
      </c>
      <c r="C546" s="218" t="s">
        <v>2</v>
      </c>
      <c r="D546" s="219">
        <v>15.76</v>
      </c>
      <c r="E546" s="220"/>
    </row>
    <row r="547" spans="1:5" ht="28.5">
      <c r="A547" s="217">
        <v>42302</v>
      </c>
      <c r="B547" s="217" t="s">
        <v>7768</v>
      </c>
      <c r="C547" s="218" t="s">
        <v>2</v>
      </c>
      <c r="D547" s="219">
        <v>15.76</v>
      </c>
      <c r="E547" s="220"/>
    </row>
    <row r="548" spans="1:5" ht="28.5">
      <c r="A548" s="217">
        <v>42303</v>
      </c>
      <c r="B548" s="217" t="s">
        <v>7769</v>
      </c>
      <c r="C548" s="218" t="s">
        <v>2</v>
      </c>
      <c r="D548" s="219">
        <v>15.76</v>
      </c>
      <c r="E548" s="220"/>
    </row>
    <row r="549" spans="1:5" ht="15">
      <c r="A549" s="216">
        <v>425</v>
      </c>
      <c r="B549" s="428" t="s">
        <v>4772</v>
      </c>
      <c r="C549" s="429"/>
      <c r="D549" s="429"/>
      <c r="E549" s="430"/>
    </row>
    <row r="550" spans="1:5" ht="28.5">
      <c r="A550" s="217">
        <v>42501</v>
      </c>
      <c r="B550" s="217" t="s">
        <v>971</v>
      </c>
      <c r="C550" s="218" t="s">
        <v>1</v>
      </c>
      <c r="D550" s="219">
        <v>3.33</v>
      </c>
      <c r="E550" s="220"/>
    </row>
    <row r="551" spans="1:5" ht="28.5">
      <c r="A551" s="217">
        <v>42502</v>
      </c>
      <c r="B551" s="217" t="s">
        <v>972</v>
      </c>
      <c r="C551" s="218" t="s">
        <v>1</v>
      </c>
      <c r="D551" s="219">
        <v>4.0999999999999996</v>
      </c>
      <c r="E551" s="220"/>
    </row>
    <row r="552" spans="1:5" ht="28.5">
      <c r="A552" s="217">
        <v>42503</v>
      </c>
      <c r="B552" s="217" t="s">
        <v>973</v>
      </c>
      <c r="C552" s="218" t="s">
        <v>1</v>
      </c>
      <c r="D552" s="219">
        <v>5.49</v>
      </c>
      <c r="E552" s="220"/>
    </row>
    <row r="553" spans="1:5" ht="28.5">
      <c r="A553" s="217">
        <v>42504</v>
      </c>
      <c r="B553" s="217" t="s">
        <v>974</v>
      </c>
      <c r="C553" s="218" t="s">
        <v>1</v>
      </c>
      <c r="D553" s="219">
        <v>8.7899999999999991</v>
      </c>
      <c r="E553" s="220"/>
    </row>
    <row r="554" spans="1:5" ht="28.5">
      <c r="A554" s="217">
        <v>42505</v>
      </c>
      <c r="B554" s="217" t="s">
        <v>975</v>
      </c>
      <c r="C554" s="218" t="s">
        <v>1</v>
      </c>
      <c r="D554" s="219">
        <v>11.32</v>
      </c>
      <c r="E554" s="220"/>
    </row>
    <row r="555" spans="1:5" ht="28.5">
      <c r="A555" s="217">
        <v>42506</v>
      </c>
      <c r="B555" s="217" t="s">
        <v>976</v>
      </c>
      <c r="C555" s="218" t="s">
        <v>1</v>
      </c>
      <c r="D555" s="219">
        <v>13.71</v>
      </c>
      <c r="E555" s="220"/>
    </row>
    <row r="556" spans="1:5" ht="28.5">
      <c r="A556" s="217">
        <v>42508</v>
      </c>
      <c r="B556" s="217" t="s">
        <v>977</v>
      </c>
      <c r="C556" s="218" t="s">
        <v>1</v>
      </c>
      <c r="D556" s="219">
        <v>35.14</v>
      </c>
      <c r="E556" s="220"/>
    </row>
    <row r="557" spans="1:5" ht="28.5">
      <c r="A557" s="217">
        <v>42509</v>
      </c>
      <c r="B557" s="217" t="s">
        <v>978</v>
      </c>
      <c r="C557" s="218" t="s">
        <v>1</v>
      </c>
      <c r="D557" s="219">
        <v>53.31</v>
      </c>
      <c r="E557" s="220"/>
    </row>
    <row r="558" spans="1:5" ht="28.5">
      <c r="A558" s="217">
        <v>42511</v>
      </c>
      <c r="B558" s="217" t="s">
        <v>979</v>
      </c>
      <c r="C558" s="218" t="s">
        <v>2</v>
      </c>
      <c r="D558" s="219">
        <v>4.12</v>
      </c>
      <c r="E558" s="220"/>
    </row>
    <row r="559" spans="1:5" ht="28.5">
      <c r="A559" s="217">
        <v>42521</v>
      </c>
      <c r="B559" s="217" t="s">
        <v>980</v>
      </c>
      <c r="C559" s="218" t="s">
        <v>2</v>
      </c>
      <c r="D559" s="219">
        <v>1.87</v>
      </c>
      <c r="E559" s="220"/>
    </row>
    <row r="560" spans="1:5" ht="28.5">
      <c r="A560" s="217">
        <v>42529</v>
      </c>
      <c r="B560" s="217" t="s">
        <v>981</v>
      </c>
      <c r="C560" s="218" t="s">
        <v>1</v>
      </c>
      <c r="D560" s="219">
        <v>5.72</v>
      </c>
      <c r="E560" s="220"/>
    </row>
    <row r="561" spans="1:5" ht="14.25">
      <c r="A561" s="217">
        <v>42530</v>
      </c>
      <c r="B561" s="217" t="s">
        <v>982</v>
      </c>
      <c r="C561" s="218" t="s">
        <v>2</v>
      </c>
      <c r="D561" s="219">
        <v>55.23</v>
      </c>
      <c r="E561" s="220"/>
    </row>
    <row r="562" spans="1:5" ht="28.5">
      <c r="A562" s="217">
        <v>42535</v>
      </c>
      <c r="B562" s="217" t="s">
        <v>983</v>
      </c>
      <c r="C562" s="218" t="s">
        <v>1</v>
      </c>
      <c r="D562" s="219">
        <v>4.4400000000000004</v>
      </c>
      <c r="E562" s="220"/>
    </row>
    <row r="563" spans="1:5" ht="28.5">
      <c r="A563" s="217">
        <v>42546</v>
      </c>
      <c r="B563" s="217" t="s">
        <v>984</v>
      </c>
      <c r="C563" s="218" t="s">
        <v>1</v>
      </c>
      <c r="D563" s="219">
        <v>7.93</v>
      </c>
      <c r="E563" s="220"/>
    </row>
    <row r="564" spans="1:5" ht="14.25">
      <c r="A564" s="217">
        <v>42548</v>
      </c>
      <c r="B564" s="217" t="s">
        <v>985</v>
      </c>
      <c r="C564" s="218" t="s">
        <v>1</v>
      </c>
      <c r="D564" s="219">
        <v>204.64</v>
      </c>
      <c r="E564" s="220"/>
    </row>
    <row r="565" spans="1:5" ht="28.5">
      <c r="A565" s="217">
        <v>42552</v>
      </c>
      <c r="B565" s="217" t="s">
        <v>986</v>
      </c>
      <c r="C565" s="218" t="s">
        <v>2</v>
      </c>
      <c r="D565" s="219">
        <v>2.69</v>
      </c>
      <c r="E565" s="220"/>
    </row>
    <row r="566" spans="1:5" ht="57">
      <c r="A566" s="217">
        <v>42558</v>
      </c>
      <c r="B566" s="217" t="s">
        <v>3712</v>
      </c>
      <c r="C566" s="218" t="s">
        <v>2</v>
      </c>
      <c r="D566" s="219">
        <v>8.8699999999999992</v>
      </c>
      <c r="E566" s="220"/>
    </row>
    <row r="567" spans="1:5" ht="42.75">
      <c r="A567" s="217">
        <v>42565</v>
      </c>
      <c r="B567" s="217" t="s">
        <v>43986</v>
      </c>
      <c r="C567" s="218" t="s">
        <v>1</v>
      </c>
      <c r="D567" s="219">
        <v>1.74</v>
      </c>
      <c r="E567" s="220"/>
    </row>
    <row r="568" spans="1:5" ht="42.75">
      <c r="A568" s="217">
        <v>42588</v>
      </c>
      <c r="B568" s="217" t="s">
        <v>43987</v>
      </c>
      <c r="C568" s="218" t="s">
        <v>1</v>
      </c>
      <c r="D568" s="219">
        <v>2.94</v>
      </c>
      <c r="E568" s="220"/>
    </row>
    <row r="569" spans="1:5" ht="15">
      <c r="A569" s="216">
        <v>426</v>
      </c>
      <c r="B569" s="428" t="s">
        <v>4773</v>
      </c>
      <c r="C569" s="429"/>
      <c r="D569" s="429"/>
      <c r="E569" s="430"/>
    </row>
    <row r="570" spans="1:5" ht="28.5">
      <c r="A570" s="217">
        <v>42636</v>
      </c>
      <c r="B570" s="217" t="s">
        <v>987</v>
      </c>
      <c r="C570" s="218" t="s">
        <v>1</v>
      </c>
      <c r="D570" s="219">
        <v>24</v>
      </c>
      <c r="E570" s="220"/>
    </row>
    <row r="571" spans="1:5" ht="28.5">
      <c r="A571" s="217">
        <v>42673</v>
      </c>
      <c r="B571" s="217" t="s">
        <v>43988</v>
      </c>
      <c r="C571" s="218" t="s">
        <v>1</v>
      </c>
      <c r="D571" s="219">
        <v>4.03</v>
      </c>
      <c r="E571" s="220"/>
    </row>
    <row r="572" spans="1:5" ht="28.5">
      <c r="A572" s="217">
        <v>42674</v>
      </c>
      <c r="B572" s="217" t="s">
        <v>988</v>
      </c>
      <c r="C572" s="218" t="s">
        <v>1</v>
      </c>
      <c r="D572" s="219">
        <v>5.14</v>
      </c>
      <c r="E572" s="220"/>
    </row>
    <row r="573" spans="1:5" ht="28.5">
      <c r="A573" s="217">
        <v>42690</v>
      </c>
      <c r="B573" s="217" t="s">
        <v>989</v>
      </c>
      <c r="C573" s="218" t="s">
        <v>1</v>
      </c>
      <c r="D573" s="219">
        <v>12.03</v>
      </c>
      <c r="E573" s="220"/>
    </row>
    <row r="574" spans="1:5" ht="15">
      <c r="A574" s="216">
        <v>427</v>
      </c>
      <c r="B574" s="428" t="s">
        <v>4774</v>
      </c>
      <c r="C574" s="429"/>
      <c r="D574" s="429"/>
      <c r="E574" s="430"/>
    </row>
    <row r="575" spans="1:5" ht="28.5">
      <c r="A575" s="217">
        <v>42701</v>
      </c>
      <c r="B575" s="217" t="s">
        <v>990</v>
      </c>
      <c r="C575" s="218" t="s">
        <v>1</v>
      </c>
      <c r="D575" s="219">
        <v>9.1</v>
      </c>
      <c r="E575" s="220"/>
    </row>
    <row r="576" spans="1:5" ht="28.5">
      <c r="A576" s="217">
        <v>42717</v>
      </c>
      <c r="B576" s="217" t="s">
        <v>43989</v>
      </c>
      <c r="C576" s="218" t="s">
        <v>1</v>
      </c>
      <c r="D576" s="219">
        <v>3.48</v>
      </c>
      <c r="E576" s="220"/>
    </row>
    <row r="577" spans="1:5" ht="15">
      <c r="A577" s="216">
        <v>429</v>
      </c>
      <c r="B577" s="428" t="s">
        <v>4782</v>
      </c>
      <c r="C577" s="429"/>
      <c r="D577" s="429"/>
      <c r="E577" s="430"/>
    </row>
    <row r="578" spans="1:5" ht="28.5">
      <c r="A578" s="217">
        <v>42906</v>
      </c>
      <c r="B578" s="217" t="s">
        <v>6273</v>
      </c>
      <c r="C578" s="218" t="s">
        <v>2</v>
      </c>
      <c r="D578" s="219">
        <v>4.76</v>
      </c>
      <c r="E578" s="220"/>
    </row>
    <row r="579" spans="1:5" ht="15">
      <c r="A579" s="216">
        <v>430</v>
      </c>
      <c r="B579" s="428" t="s">
        <v>991</v>
      </c>
      <c r="C579" s="429"/>
      <c r="D579" s="429"/>
      <c r="E579" s="430"/>
    </row>
    <row r="580" spans="1:5" ht="28.5">
      <c r="A580" s="217">
        <v>43004</v>
      </c>
      <c r="B580" s="217" t="s">
        <v>992</v>
      </c>
      <c r="C580" s="218" t="s">
        <v>1</v>
      </c>
      <c r="D580" s="219">
        <v>1.41</v>
      </c>
      <c r="E580" s="220"/>
    </row>
    <row r="581" spans="1:5" ht="28.5">
      <c r="A581" s="217">
        <v>43005</v>
      </c>
      <c r="B581" s="217" t="s">
        <v>993</v>
      </c>
      <c r="C581" s="218" t="s">
        <v>1</v>
      </c>
      <c r="D581" s="219">
        <v>2.19</v>
      </c>
      <c r="E581" s="220"/>
    </row>
    <row r="582" spans="1:5" ht="28.5">
      <c r="A582" s="217">
        <v>43006</v>
      </c>
      <c r="B582" s="217" t="s">
        <v>994</v>
      </c>
      <c r="C582" s="218" t="s">
        <v>1</v>
      </c>
      <c r="D582" s="219">
        <v>3.61</v>
      </c>
      <c r="E582" s="220"/>
    </row>
    <row r="583" spans="1:5" ht="28.5">
      <c r="A583" s="217">
        <v>43007</v>
      </c>
      <c r="B583" s="217" t="s">
        <v>995</v>
      </c>
      <c r="C583" s="218" t="s">
        <v>1</v>
      </c>
      <c r="D583" s="219">
        <v>5.37</v>
      </c>
      <c r="E583" s="220"/>
    </row>
    <row r="584" spans="1:5" ht="28.5">
      <c r="A584" s="217">
        <v>43009</v>
      </c>
      <c r="B584" s="217" t="s">
        <v>7738</v>
      </c>
      <c r="C584" s="218" t="s">
        <v>1</v>
      </c>
      <c r="D584" s="219">
        <v>84.82</v>
      </c>
      <c r="E584" s="220"/>
    </row>
    <row r="585" spans="1:5" ht="28.5">
      <c r="A585" s="217">
        <v>43015</v>
      </c>
      <c r="B585" s="217" t="s">
        <v>996</v>
      </c>
      <c r="C585" s="218" t="s">
        <v>1</v>
      </c>
      <c r="D585" s="219">
        <v>14.53</v>
      </c>
      <c r="E585" s="220"/>
    </row>
    <row r="586" spans="1:5" ht="28.5">
      <c r="A586" s="217">
        <v>43016</v>
      </c>
      <c r="B586" s="217" t="s">
        <v>997</v>
      </c>
      <c r="C586" s="218" t="s">
        <v>1</v>
      </c>
      <c r="D586" s="219">
        <v>23.47</v>
      </c>
      <c r="E586" s="220"/>
    </row>
    <row r="587" spans="1:5" ht="28.5">
      <c r="A587" s="217">
        <v>43023</v>
      </c>
      <c r="B587" s="217" t="s">
        <v>7739</v>
      </c>
      <c r="C587" s="218" t="s">
        <v>1</v>
      </c>
      <c r="D587" s="219">
        <v>171.67</v>
      </c>
      <c r="E587" s="220"/>
    </row>
    <row r="588" spans="1:5" ht="28.5">
      <c r="A588" s="217">
        <v>43036</v>
      </c>
      <c r="B588" s="217" t="s">
        <v>6274</v>
      </c>
      <c r="C588" s="218" t="s">
        <v>1</v>
      </c>
      <c r="D588" s="219">
        <v>7.67</v>
      </c>
      <c r="E588" s="220"/>
    </row>
    <row r="589" spans="1:5" ht="28.5">
      <c r="A589" s="217">
        <v>43038</v>
      </c>
      <c r="B589" s="217" t="s">
        <v>6275</v>
      </c>
      <c r="C589" s="218" t="s">
        <v>1</v>
      </c>
      <c r="D589" s="219">
        <v>16.260000000000002</v>
      </c>
      <c r="E589" s="220"/>
    </row>
    <row r="590" spans="1:5" ht="28.5">
      <c r="A590" s="217">
        <v>43039</v>
      </c>
      <c r="B590" s="217" t="s">
        <v>6276</v>
      </c>
      <c r="C590" s="218" t="s">
        <v>1</v>
      </c>
      <c r="D590" s="219">
        <v>11.24</v>
      </c>
      <c r="E590" s="220"/>
    </row>
    <row r="591" spans="1:5" ht="28.5">
      <c r="A591" s="217">
        <v>43040</v>
      </c>
      <c r="B591" s="217" t="s">
        <v>6277</v>
      </c>
      <c r="C591" s="218" t="s">
        <v>1</v>
      </c>
      <c r="D591" s="219">
        <v>24.01</v>
      </c>
      <c r="E591" s="220"/>
    </row>
    <row r="592" spans="1:5" ht="28.5">
      <c r="A592" s="217">
        <v>43041</v>
      </c>
      <c r="B592" s="217" t="s">
        <v>6278</v>
      </c>
      <c r="C592" s="218" t="s">
        <v>1</v>
      </c>
      <c r="D592" s="219">
        <v>34.450000000000003</v>
      </c>
      <c r="E592" s="220"/>
    </row>
    <row r="593" spans="1:5" ht="28.5">
      <c r="A593" s="217">
        <v>43044</v>
      </c>
      <c r="B593" s="217" t="s">
        <v>6279</v>
      </c>
      <c r="C593" s="218" t="s">
        <v>1</v>
      </c>
      <c r="D593" s="219">
        <v>49.58</v>
      </c>
      <c r="E593" s="220"/>
    </row>
    <row r="594" spans="1:5" ht="28.5">
      <c r="A594" s="217">
        <v>43055</v>
      </c>
      <c r="B594" s="217" t="s">
        <v>998</v>
      </c>
      <c r="C594" s="218" t="s">
        <v>1</v>
      </c>
      <c r="D594" s="219">
        <v>22.21</v>
      </c>
      <c r="E594" s="220"/>
    </row>
    <row r="595" spans="1:5" ht="28.5">
      <c r="A595" s="217">
        <v>43059</v>
      </c>
      <c r="B595" s="217" t="s">
        <v>7740</v>
      </c>
      <c r="C595" s="218" t="s">
        <v>1</v>
      </c>
      <c r="D595" s="219">
        <v>14.81</v>
      </c>
      <c r="E595" s="220"/>
    </row>
    <row r="596" spans="1:5" ht="15">
      <c r="A596" s="216">
        <v>431</v>
      </c>
      <c r="B596" s="428" t="s">
        <v>4775</v>
      </c>
      <c r="C596" s="429"/>
      <c r="D596" s="429"/>
      <c r="E596" s="430"/>
    </row>
    <row r="597" spans="1:5" ht="28.5">
      <c r="A597" s="217">
        <v>43113</v>
      </c>
      <c r="B597" s="217" t="s">
        <v>999</v>
      </c>
      <c r="C597" s="218" t="s">
        <v>1</v>
      </c>
      <c r="D597" s="219">
        <v>57.77</v>
      </c>
      <c r="E597" s="220"/>
    </row>
    <row r="598" spans="1:5" ht="14.25">
      <c r="A598" s="217">
        <v>43127</v>
      </c>
      <c r="B598" s="217" t="s">
        <v>1000</v>
      </c>
      <c r="C598" s="218" t="s">
        <v>1</v>
      </c>
      <c r="D598" s="219">
        <v>3.18</v>
      </c>
      <c r="E598" s="220"/>
    </row>
    <row r="599" spans="1:5" ht="28.5">
      <c r="A599" s="217">
        <v>43137</v>
      </c>
      <c r="B599" s="217" t="s">
        <v>7741</v>
      </c>
      <c r="C599" s="218" t="s">
        <v>1</v>
      </c>
      <c r="D599" s="219">
        <v>68.400000000000006</v>
      </c>
      <c r="E599" s="220"/>
    </row>
    <row r="600" spans="1:5" ht="42.75">
      <c r="A600" s="217">
        <v>43149</v>
      </c>
      <c r="B600" s="217" t="s">
        <v>43990</v>
      </c>
      <c r="C600" s="218" t="s">
        <v>1</v>
      </c>
      <c r="D600" s="219">
        <v>16.41</v>
      </c>
      <c r="E600" s="220"/>
    </row>
    <row r="601" spans="1:5" ht="42.75">
      <c r="A601" s="217">
        <v>43150</v>
      </c>
      <c r="B601" s="217" t="s">
        <v>43991</v>
      </c>
      <c r="C601" s="218" t="s">
        <v>1</v>
      </c>
      <c r="D601" s="219">
        <v>65.88</v>
      </c>
      <c r="E601" s="220"/>
    </row>
    <row r="602" spans="1:5" ht="28.5">
      <c r="A602" s="217">
        <v>43160</v>
      </c>
      <c r="B602" s="217" t="s">
        <v>7742</v>
      </c>
      <c r="C602" s="218" t="s">
        <v>1</v>
      </c>
      <c r="D602" s="219">
        <v>23.87</v>
      </c>
      <c r="E602" s="220"/>
    </row>
    <row r="603" spans="1:5" ht="28.5">
      <c r="A603" s="217">
        <v>43174</v>
      </c>
      <c r="B603" s="217" t="s">
        <v>7743</v>
      </c>
      <c r="C603" s="218" t="s">
        <v>1</v>
      </c>
      <c r="D603" s="219">
        <v>32.909999999999997</v>
      </c>
      <c r="E603" s="220"/>
    </row>
    <row r="604" spans="1:5" ht="28.5">
      <c r="A604" s="217">
        <v>43175</v>
      </c>
      <c r="B604" s="217" t="s">
        <v>7744</v>
      </c>
      <c r="C604" s="218" t="s">
        <v>1</v>
      </c>
      <c r="D604" s="219">
        <v>6.35</v>
      </c>
      <c r="E604" s="220"/>
    </row>
    <row r="605" spans="1:5" ht="28.5">
      <c r="A605" s="217">
        <v>43180</v>
      </c>
      <c r="B605" s="217" t="s">
        <v>7745</v>
      </c>
      <c r="C605" s="218" t="s">
        <v>1</v>
      </c>
      <c r="D605" s="219">
        <v>10.38</v>
      </c>
      <c r="E605" s="220"/>
    </row>
    <row r="606" spans="1:5" ht="42.75">
      <c r="A606" s="217">
        <v>43188</v>
      </c>
      <c r="B606" s="217" t="s">
        <v>43992</v>
      </c>
      <c r="C606" s="218" t="s">
        <v>1</v>
      </c>
      <c r="D606" s="219">
        <v>12.41</v>
      </c>
      <c r="E606" s="220"/>
    </row>
    <row r="607" spans="1:5" ht="28.5">
      <c r="A607" s="217">
        <v>43190</v>
      </c>
      <c r="B607" s="217" t="s">
        <v>7746</v>
      </c>
      <c r="C607" s="218" t="s">
        <v>1</v>
      </c>
      <c r="D607" s="219">
        <v>44.8</v>
      </c>
      <c r="E607" s="220"/>
    </row>
    <row r="608" spans="1:5" ht="28.5">
      <c r="A608" s="217">
        <v>43193</v>
      </c>
      <c r="B608" s="217" t="s">
        <v>1001</v>
      </c>
      <c r="C608" s="218" t="s">
        <v>1</v>
      </c>
      <c r="D608" s="219">
        <v>9.5299999999999994</v>
      </c>
      <c r="E608" s="220"/>
    </row>
    <row r="609" spans="1:5" ht="28.5">
      <c r="A609" s="217">
        <v>43194</v>
      </c>
      <c r="B609" s="217" t="s">
        <v>7747</v>
      </c>
      <c r="C609" s="218" t="s">
        <v>1</v>
      </c>
      <c r="D609" s="219">
        <v>217.6</v>
      </c>
      <c r="E609" s="220"/>
    </row>
    <row r="610" spans="1:5" ht="28.5">
      <c r="A610" s="217">
        <v>43199</v>
      </c>
      <c r="B610" s="217" t="s">
        <v>7748</v>
      </c>
      <c r="C610" s="218" t="s">
        <v>1</v>
      </c>
      <c r="D610" s="219">
        <v>136.66</v>
      </c>
      <c r="E610" s="220"/>
    </row>
    <row r="611" spans="1:5" ht="15">
      <c r="A611" s="216">
        <v>432</v>
      </c>
      <c r="B611" s="428" t="s">
        <v>4775</v>
      </c>
      <c r="C611" s="429"/>
      <c r="D611" s="429"/>
      <c r="E611" s="430"/>
    </row>
    <row r="612" spans="1:5" ht="28.5">
      <c r="A612" s="217">
        <v>43204</v>
      </c>
      <c r="B612" s="217" t="s">
        <v>1002</v>
      </c>
      <c r="C612" s="218" t="s">
        <v>1</v>
      </c>
      <c r="D612" s="219">
        <v>76.42</v>
      </c>
      <c r="E612" s="220"/>
    </row>
    <row r="613" spans="1:5" ht="28.5">
      <c r="A613" s="217">
        <v>43205</v>
      </c>
      <c r="B613" s="217" t="s">
        <v>7749</v>
      </c>
      <c r="C613" s="218" t="s">
        <v>1</v>
      </c>
      <c r="D613" s="219">
        <v>3</v>
      </c>
      <c r="E613" s="220"/>
    </row>
    <row r="614" spans="1:5" ht="28.5">
      <c r="A614" s="217">
        <v>43206</v>
      </c>
      <c r="B614" s="217" t="s">
        <v>7750</v>
      </c>
      <c r="C614" s="218" t="s">
        <v>1</v>
      </c>
      <c r="D614" s="219">
        <v>4.54</v>
      </c>
      <c r="E614" s="220"/>
    </row>
    <row r="615" spans="1:5" ht="28.5">
      <c r="A615" s="217">
        <v>43236</v>
      </c>
      <c r="B615" s="217" t="s">
        <v>7751</v>
      </c>
      <c r="C615" s="218" t="s">
        <v>1</v>
      </c>
      <c r="D615" s="219">
        <v>113.61</v>
      </c>
      <c r="E615" s="220"/>
    </row>
    <row r="616" spans="1:5" ht="28.5">
      <c r="A616" s="217">
        <v>43243</v>
      </c>
      <c r="B616" s="217" t="s">
        <v>1003</v>
      </c>
      <c r="C616" s="218" t="s">
        <v>3</v>
      </c>
      <c r="D616" s="219">
        <v>119.37</v>
      </c>
      <c r="E616" s="220"/>
    </row>
    <row r="617" spans="1:5" ht="28.5">
      <c r="A617" s="217">
        <v>43253</v>
      </c>
      <c r="B617" s="217" t="s">
        <v>7752</v>
      </c>
      <c r="C617" s="218" t="s">
        <v>1</v>
      </c>
      <c r="D617" s="219">
        <v>322.29000000000002</v>
      </c>
      <c r="E617" s="220"/>
    </row>
    <row r="618" spans="1:5" ht="14.25">
      <c r="A618" s="217">
        <v>43287</v>
      </c>
      <c r="B618" s="217" t="s">
        <v>6280</v>
      </c>
      <c r="C618" s="218" t="s">
        <v>1</v>
      </c>
      <c r="D618" s="219">
        <v>4.53</v>
      </c>
      <c r="E618" s="220"/>
    </row>
    <row r="619" spans="1:5" ht="15">
      <c r="A619" s="216">
        <v>433</v>
      </c>
      <c r="B619" s="428" t="s">
        <v>6281</v>
      </c>
      <c r="C619" s="429"/>
      <c r="D619" s="429"/>
      <c r="E619" s="430"/>
    </row>
    <row r="620" spans="1:5" ht="42.75">
      <c r="A620" s="217">
        <v>43303</v>
      </c>
      <c r="B620" s="217" t="s">
        <v>43993</v>
      </c>
      <c r="C620" s="218" t="s">
        <v>1</v>
      </c>
      <c r="D620" s="219">
        <v>1.1200000000000001</v>
      </c>
      <c r="E620" s="220"/>
    </row>
    <row r="621" spans="1:5" ht="42.75">
      <c r="A621" s="217">
        <v>43304</v>
      </c>
      <c r="B621" s="217" t="s">
        <v>43994</v>
      </c>
      <c r="C621" s="218" t="s">
        <v>1</v>
      </c>
      <c r="D621" s="219">
        <v>1.91</v>
      </c>
      <c r="E621" s="220"/>
    </row>
    <row r="622" spans="1:5" ht="42.75">
      <c r="A622" s="217">
        <v>43305</v>
      </c>
      <c r="B622" s="217" t="s">
        <v>43995</v>
      </c>
      <c r="C622" s="218" t="s">
        <v>1</v>
      </c>
      <c r="D622" s="219">
        <v>2.91</v>
      </c>
      <c r="E622" s="220"/>
    </row>
    <row r="623" spans="1:5" ht="42.75">
      <c r="A623" s="217">
        <v>43306</v>
      </c>
      <c r="B623" s="217" t="s">
        <v>43996</v>
      </c>
      <c r="C623" s="218" t="s">
        <v>1</v>
      </c>
      <c r="D623" s="219">
        <v>4.28</v>
      </c>
      <c r="E623" s="220"/>
    </row>
    <row r="624" spans="1:5" ht="28.5">
      <c r="A624" s="217">
        <v>43387</v>
      </c>
      <c r="B624" s="217" t="s">
        <v>6282</v>
      </c>
      <c r="C624" s="218" t="s">
        <v>1</v>
      </c>
      <c r="D624" s="219">
        <v>12.98</v>
      </c>
      <c r="E624" s="220"/>
    </row>
    <row r="625" spans="1:5" ht="15">
      <c r="A625" s="216">
        <v>434</v>
      </c>
      <c r="B625" s="428" t="s">
        <v>4776</v>
      </c>
      <c r="C625" s="429"/>
      <c r="D625" s="429"/>
      <c r="E625" s="430"/>
    </row>
    <row r="626" spans="1:5" ht="42.75">
      <c r="A626" s="217">
        <v>43406</v>
      </c>
      <c r="B626" s="217" t="s">
        <v>43997</v>
      </c>
      <c r="C626" s="218" t="s">
        <v>1</v>
      </c>
      <c r="D626" s="219">
        <v>6.12</v>
      </c>
      <c r="E626" s="220"/>
    </row>
    <row r="627" spans="1:5" ht="42.75">
      <c r="A627" s="217">
        <v>43412</v>
      </c>
      <c r="B627" s="217" t="s">
        <v>43998</v>
      </c>
      <c r="C627" s="218" t="s">
        <v>1</v>
      </c>
      <c r="D627" s="219">
        <v>7.23</v>
      </c>
      <c r="E627" s="220"/>
    </row>
    <row r="628" spans="1:5" ht="42.75">
      <c r="A628" s="217">
        <v>43413</v>
      </c>
      <c r="B628" s="217" t="s">
        <v>43999</v>
      </c>
      <c r="C628" s="218" t="s">
        <v>1</v>
      </c>
      <c r="D628" s="219">
        <v>11.74</v>
      </c>
      <c r="E628" s="220"/>
    </row>
    <row r="629" spans="1:5" ht="42.75">
      <c r="A629" s="217">
        <v>43421</v>
      </c>
      <c r="B629" s="217" t="s">
        <v>44000</v>
      </c>
      <c r="C629" s="218" t="s">
        <v>1</v>
      </c>
      <c r="D629" s="219">
        <v>18.43</v>
      </c>
      <c r="E629" s="220"/>
    </row>
    <row r="630" spans="1:5" ht="28.5">
      <c r="A630" s="217">
        <v>43441</v>
      </c>
      <c r="B630" s="217" t="s">
        <v>7753</v>
      </c>
      <c r="C630" s="218" t="s">
        <v>1</v>
      </c>
      <c r="D630" s="219">
        <v>1.82</v>
      </c>
      <c r="E630" s="220"/>
    </row>
    <row r="631" spans="1:5" ht="42.75">
      <c r="A631" s="217">
        <v>43496</v>
      </c>
      <c r="B631" s="217" t="s">
        <v>44001</v>
      </c>
      <c r="C631" s="218" t="s">
        <v>1</v>
      </c>
      <c r="D631" s="219">
        <v>8.91</v>
      </c>
      <c r="E631" s="220"/>
    </row>
    <row r="632" spans="1:5" ht="15">
      <c r="A632" s="216">
        <v>437</v>
      </c>
      <c r="B632" s="428" t="s">
        <v>4731</v>
      </c>
      <c r="C632" s="429"/>
      <c r="D632" s="429"/>
      <c r="E632" s="430"/>
    </row>
    <row r="633" spans="1:5" ht="28.5">
      <c r="A633" s="217">
        <v>43702</v>
      </c>
      <c r="B633" s="217" t="s">
        <v>44002</v>
      </c>
      <c r="C633" s="218" t="s">
        <v>2</v>
      </c>
      <c r="D633" s="219">
        <v>6.24</v>
      </c>
      <c r="E633" s="220"/>
    </row>
    <row r="634" spans="1:5" ht="28.5">
      <c r="A634" s="217">
        <v>43792</v>
      </c>
      <c r="B634" s="217" t="s">
        <v>1004</v>
      </c>
      <c r="C634" s="218" t="s">
        <v>2</v>
      </c>
      <c r="D634" s="219">
        <v>3.65</v>
      </c>
      <c r="E634" s="220"/>
    </row>
    <row r="635" spans="1:5" ht="28.5">
      <c r="A635" s="217">
        <v>43795</v>
      </c>
      <c r="B635" s="217" t="s">
        <v>1005</v>
      </c>
      <c r="C635" s="218" t="s">
        <v>2</v>
      </c>
      <c r="D635" s="219">
        <v>2.72</v>
      </c>
      <c r="E635" s="220"/>
    </row>
    <row r="636" spans="1:5" ht="15">
      <c r="A636" s="216">
        <v>438</v>
      </c>
      <c r="B636" s="428" t="s">
        <v>4769</v>
      </c>
      <c r="C636" s="429"/>
      <c r="D636" s="429"/>
      <c r="E636" s="430"/>
    </row>
    <row r="637" spans="1:5" ht="28.5">
      <c r="A637" s="217">
        <v>43807</v>
      </c>
      <c r="B637" s="217" t="s">
        <v>1006</v>
      </c>
      <c r="C637" s="218" t="s">
        <v>2</v>
      </c>
      <c r="D637" s="219">
        <v>713.21</v>
      </c>
      <c r="E637" s="220"/>
    </row>
    <row r="638" spans="1:5" ht="28.5">
      <c r="A638" s="217">
        <v>43835</v>
      </c>
      <c r="B638" s="217" t="s">
        <v>1007</v>
      </c>
      <c r="C638" s="218" t="s">
        <v>2</v>
      </c>
      <c r="D638" s="219">
        <v>102.07</v>
      </c>
      <c r="E638" s="220"/>
    </row>
    <row r="639" spans="1:5" ht="28.5">
      <c r="A639" s="217">
        <v>43836</v>
      </c>
      <c r="B639" s="217" t="s">
        <v>1008</v>
      </c>
      <c r="C639" s="218" t="s">
        <v>2</v>
      </c>
      <c r="D639" s="219">
        <v>246.32</v>
      </c>
      <c r="E639" s="220"/>
    </row>
    <row r="640" spans="1:5" ht="28.5">
      <c r="A640" s="217">
        <v>43837</v>
      </c>
      <c r="B640" s="217" t="s">
        <v>1009</v>
      </c>
      <c r="C640" s="218" t="s">
        <v>2</v>
      </c>
      <c r="D640" s="219">
        <v>732.37</v>
      </c>
      <c r="E640" s="220"/>
    </row>
    <row r="641" spans="1:5" ht="28.5">
      <c r="A641" s="217">
        <v>43838</v>
      </c>
      <c r="B641" s="217" t="s">
        <v>1010</v>
      </c>
      <c r="C641" s="218" t="s">
        <v>2</v>
      </c>
      <c r="D641" s="219">
        <v>732.37</v>
      </c>
      <c r="E641" s="220"/>
    </row>
    <row r="642" spans="1:5" ht="15">
      <c r="A642" s="216">
        <v>440</v>
      </c>
      <c r="B642" s="428" t="s">
        <v>4777</v>
      </c>
      <c r="C642" s="429"/>
      <c r="D642" s="429"/>
      <c r="E642" s="430"/>
    </row>
    <row r="643" spans="1:5" ht="28.5">
      <c r="A643" s="217">
        <v>44014</v>
      </c>
      <c r="B643" s="217" t="s">
        <v>44003</v>
      </c>
      <c r="C643" s="218" t="s">
        <v>2</v>
      </c>
      <c r="D643" s="219">
        <v>71.52</v>
      </c>
      <c r="E643" s="220"/>
    </row>
    <row r="644" spans="1:5" ht="28.5">
      <c r="A644" s="217">
        <v>44034</v>
      </c>
      <c r="B644" s="217" t="s">
        <v>44004</v>
      </c>
      <c r="C644" s="218" t="s">
        <v>2</v>
      </c>
      <c r="D644" s="219">
        <v>71.52</v>
      </c>
      <c r="E644" s="220"/>
    </row>
    <row r="645" spans="1:5" ht="14.25">
      <c r="A645" s="217">
        <v>44059</v>
      </c>
      <c r="B645" s="217" t="s">
        <v>1011</v>
      </c>
      <c r="C645" s="218" t="s">
        <v>2</v>
      </c>
      <c r="D645" s="219">
        <v>71.52</v>
      </c>
      <c r="E645" s="220"/>
    </row>
    <row r="646" spans="1:5" ht="28.5">
      <c r="A646" s="217">
        <v>44097</v>
      </c>
      <c r="B646" s="217" t="s">
        <v>44005</v>
      </c>
      <c r="C646" s="218" t="s">
        <v>2</v>
      </c>
      <c r="D646" s="219">
        <v>102.85</v>
      </c>
      <c r="E646" s="220"/>
    </row>
    <row r="647" spans="1:5" ht="15">
      <c r="A647" s="216">
        <v>441</v>
      </c>
      <c r="B647" s="428" t="s">
        <v>4778</v>
      </c>
      <c r="C647" s="429"/>
      <c r="D647" s="429"/>
      <c r="E647" s="430"/>
    </row>
    <row r="648" spans="1:5" ht="28.5">
      <c r="A648" s="217">
        <v>44112</v>
      </c>
      <c r="B648" s="217" t="s">
        <v>44006</v>
      </c>
      <c r="C648" s="218" t="s">
        <v>2</v>
      </c>
      <c r="D648" s="219">
        <v>102.85</v>
      </c>
      <c r="E648" s="220"/>
    </row>
    <row r="649" spans="1:5" ht="14.25">
      <c r="A649" s="217">
        <v>44128</v>
      </c>
      <c r="B649" s="217" t="s">
        <v>1012</v>
      </c>
      <c r="C649" s="218" t="s">
        <v>2</v>
      </c>
      <c r="D649" s="219">
        <v>102.85</v>
      </c>
      <c r="E649" s="220"/>
    </row>
    <row r="650" spans="1:5" ht="15">
      <c r="A650" s="216">
        <v>444</v>
      </c>
      <c r="B650" s="428" t="s">
        <v>4779</v>
      </c>
      <c r="C650" s="429"/>
      <c r="D650" s="429"/>
      <c r="E650" s="430"/>
    </row>
    <row r="651" spans="1:5" ht="42.75">
      <c r="A651" s="217">
        <v>44481</v>
      </c>
      <c r="B651" s="217" t="s">
        <v>44007</v>
      </c>
      <c r="C651" s="218" t="s">
        <v>2</v>
      </c>
      <c r="D651" s="222">
        <v>1026.67</v>
      </c>
      <c r="E651" s="220"/>
    </row>
    <row r="652" spans="1:5" ht="15">
      <c r="A652" s="216">
        <v>445</v>
      </c>
      <c r="B652" s="428" t="s">
        <v>4780</v>
      </c>
      <c r="C652" s="429"/>
      <c r="D652" s="429"/>
      <c r="E652" s="430"/>
    </row>
    <row r="653" spans="1:5" ht="28.5">
      <c r="A653" s="217">
        <v>44561</v>
      </c>
      <c r="B653" s="217" t="s">
        <v>7754</v>
      </c>
      <c r="C653" s="218" t="s">
        <v>2</v>
      </c>
      <c r="D653" s="219">
        <v>336.08</v>
      </c>
      <c r="E653" s="220"/>
    </row>
    <row r="654" spans="1:5" ht="28.5">
      <c r="A654" s="217">
        <v>44562</v>
      </c>
      <c r="B654" s="217" t="s">
        <v>1013</v>
      </c>
      <c r="C654" s="218" t="s">
        <v>2</v>
      </c>
      <c r="D654" s="219">
        <v>191.91</v>
      </c>
      <c r="E654" s="220"/>
    </row>
    <row r="655" spans="1:5" ht="28.5">
      <c r="A655" s="217">
        <v>44582</v>
      </c>
      <c r="B655" s="217" t="s">
        <v>7755</v>
      </c>
      <c r="C655" s="218" t="s">
        <v>2</v>
      </c>
      <c r="D655" s="219">
        <v>349.13</v>
      </c>
      <c r="E655" s="220"/>
    </row>
    <row r="656" spans="1:5" ht="15">
      <c r="A656" s="216">
        <v>446</v>
      </c>
      <c r="B656" s="428" t="s">
        <v>4779</v>
      </c>
      <c r="C656" s="429"/>
      <c r="D656" s="429"/>
      <c r="E656" s="430"/>
    </row>
    <row r="657" spans="1:5" ht="28.5">
      <c r="A657" s="217">
        <v>44624</v>
      </c>
      <c r="B657" s="217" t="s">
        <v>6283</v>
      </c>
      <c r="C657" s="218" t="s">
        <v>2</v>
      </c>
      <c r="D657" s="219">
        <v>119.48</v>
      </c>
      <c r="E657" s="220"/>
    </row>
    <row r="658" spans="1:5" ht="28.5">
      <c r="A658" s="217">
        <v>44659</v>
      </c>
      <c r="B658" s="217" t="s">
        <v>1014</v>
      </c>
      <c r="C658" s="218" t="s">
        <v>2</v>
      </c>
      <c r="D658" s="219">
        <v>9.86</v>
      </c>
      <c r="E658" s="220"/>
    </row>
    <row r="659" spans="1:5" ht="28.5">
      <c r="A659" s="217">
        <v>44660</v>
      </c>
      <c r="B659" s="217" t="s">
        <v>1015</v>
      </c>
      <c r="C659" s="218" t="s">
        <v>2</v>
      </c>
      <c r="D659" s="219">
        <v>9.86</v>
      </c>
      <c r="E659" s="220"/>
    </row>
    <row r="660" spans="1:5" ht="28.5">
      <c r="A660" s="217">
        <v>44661</v>
      </c>
      <c r="B660" s="217" t="s">
        <v>1016</v>
      </c>
      <c r="C660" s="218" t="s">
        <v>2</v>
      </c>
      <c r="D660" s="219">
        <v>9.86</v>
      </c>
      <c r="E660" s="220"/>
    </row>
    <row r="661" spans="1:5" ht="28.5">
      <c r="A661" s="217">
        <v>44662</v>
      </c>
      <c r="B661" s="217" t="s">
        <v>1017</v>
      </c>
      <c r="C661" s="218" t="s">
        <v>2</v>
      </c>
      <c r="D661" s="219">
        <v>9.86</v>
      </c>
      <c r="E661" s="220"/>
    </row>
    <row r="662" spans="1:5" ht="28.5">
      <c r="A662" s="217">
        <v>44663</v>
      </c>
      <c r="B662" s="217" t="s">
        <v>1018</v>
      </c>
      <c r="C662" s="218" t="s">
        <v>2</v>
      </c>
      <c r="D662" s="219">
        <v>14.25</v>
      </c>
      <c r="E662" s="220"/>
    </row>
    <row r="663" spans="1:5" ht="28.5">
      <c r="A663" s="217">
        <v>44664</v>
      </c>
      <c r="B663" s="217" t="s">
        <v>1019</v>
      </c>
      <c r="C663" s="218" t="s">
        <v>2</v>
      </c>
      <c r="D663" s="219">
        <v>38.56</v>
      </c>
      <c r="E663" s="220"/>
    </row>
    <row r="664" spans="1:5" ht="28.5">
      <c r="A664" s="217">
        <v>44665</v>
      </c>
      <c r="B664" s="217" t="s">
        <v>1020</v>
      </c>
      <c r="C664" s="218" t="s">
        <v>2</v>
      </c>
      <c r="D664" s="219">
        <v>38.56</v>
      </c>
      <c r="E664" s="220"/>
    </row>
    <row r="665" spans="1:5" ht="28.5">
      <c r="A665" s="217">
        <v>44666</v>
      </c>
      <c r="B665" s="217" t="s">
        <v>1021</v>
      </c>
      <c r="C665" s="218" t="s">
        <v>2</v>
      </c>
      <c r="D665" s="219">
        <v>38.56</v>
      </c>
      <c r="E665" s="220"/>
    </row>
    <row r="666" spans="1:5" ht="28.5">
      <c r="A666" s="217">
        <v>44667</v>
      </c>
      <c r="B666" s="217" t="s">
        <v>1022</v>
      </c>
      <c r="C666" s="218" t="s">
        <v>2</v>
      </c>
      <c r="D666" s="219">
        <v>38.56</v>
      </c>
      <c r="E666" s="220"/>
    </row>
    <row r="667" spans="1:5" ht="28.5">
      <c r="A667" s="217">
        <v>44668</v>
      </c>
      <c r="B667" s="217" t="s">
        <v>1023</v>
      </c>
      <c r="C667" s="218" t="s">
        <v>2</v>
      </c>
      <c r="D667" s="219">
        <v>43.34</v>
      </c>
      <c r="E667" s="220"/>
    </row>
    <row r="668" spans="1:5" ht="28.5">
      <c r="A668" s="217">
        <v>44669</v>
      </c>
      <c r="B668" s="217" t="s">
        <v>1024</v>
      </c>
      <c r="C668" s="218" t="s">
        <v>2</v>
      </c>
      <c r="D668" s="219">
        <v>48.54</v>
      </c>
      <c r="E668" s="220"/>
    </row>
    <row r="669" spans="1:5" ht="28.5">
      <c r="A669" s="217">
        <v>44670</v>
      </c>
      <c r="B669" s="217" t="s">
        <v>1025</v>
      </c>
      <c r="C669" s="218" t="s">
        <v>2</v>
      </c>
      <c r="D669" s="219">
        <v>48.67</v>
      </c>
      <c r="E669" s="220"/>
    </row>
    <row r="670" spans="1:5" ht="28.5">
      <c r="A670" s="217">
        <v>44671</v>
      </c>
      <c r="B670" s="217" t="s">
        <v>1026</v>
      </c>
      <c r="C670" s="218" t="s">
        <v>2</v>
      </c>
      <c r="D670" s="219">
        <v>48.67</v>
      </c>
      <c r="E670" s="220"/>
    </row>
    <row r="671" spans="1:5" ht="28.5">
      <c r="A671" s="217">
        <v>44672</v>
      </c>
      <c r="B671" s="217" t="s">
        <v>1027</v>
      </c>
      <c r="C671" s="218" t="s">
        <v>2</v>
      </c>
      <c r="D671" s="219">
        <v>48.67</v>
      </c>
      <c r="E671" s="220"/>
    </row>
    <row r="672" spans="1:5" ht="28.5">
      <c r="A672" s="217">
        <v>44673</v>
      </c>
      <c r="B672" s="217" t="s">
        <v>1028</v>
      </c>
      <c r="C672" s="218" t="s">
        <v>2</v>
      </c>
      <c r="D672" s="219">
        <v>48.67</v>
      </c>
      <c r="E672" s="220"/>
    </row>
    <row r="673" spans="1:5" ht="28.5">
      <c r="A673" s="217">
        <v>44674</v>
      </c>
      <c r="B673" s="217" t="s">
        <v>1029</v>
      </c>
      <c r="C673" s="218" t="s">
        <v>2</v>
      </c>
      <c r="D673" s="219">
        <v>54.74</v>
      </c>
      <c r="E673" s="220"/>
    </row>
    <row r="674" spans="1:5" ht="28.5">
      <c r="A674" s="217">
        <v>44675</v>
      </c>
      <c r="B674" s="217" t="s">
        <v>1030</v>
      </c>
      <c r="C674" s="218" t="s">
        <v>2</v>
      </c>
      <c r="D674" s="219">
        <v>54.74</v>
      </c>
      <c r="E674" s="220"/>
    </row>
    <row r="675" spans="1:5" ht="28.5">
      <c r="A675" s="217">
        <v>44676</v>
      </c>
      <c r="B675" s="217" t="s">
        <v>1031</v>
      </c>
      <c r="C675" s="218" t="s">
        <v>2</v>
      </c>
      <c r="D675" s="219">
        <v>136.58000000000001</v>
      </c>
      <c r="E675" s="220"/>
    </row>
    <row r="676" spans="1:5" ht="28.5">
      <c r="A676" s="217">
        <v>44680</v>
      </c>
      <c r="B676" s="217" t="s">
        <v>6284</v>
      </c>
      <c r="C676" s="218" t="s">
        <v>2</v>
      </c>
      <c r="D676" s="219">
        <v>108.25</v>
      </c>
      <c r="E676" s="220"/>
    </row>
    <row r="677" spans="1:5" ht="15">
      <c r="A677" s="216">
        <v>447</v>
      </c>
      <c r="B677" s="428" t="s">
        <v>4779</v>
      </c>
      <c r="C677" s="429"/>
      <c r="D677" s="429"/>
      <c r="E677" s="430"/>
    </row>
    <row r="678" spans="1:5" ht="28.5">
      <c r="A678" s="217">
        <v>44711</v>
      </c>
      <c r="B678" s="217" t="s">
        <v>1032</v>
      </c>
      <c r="C678" s="218" t="s">
        <v>2</v>
      </c>
      <c r="D678" s="219">
        <v>153.29</v>
      </c>
      <c r="E678" s="220"/>
    </row>
    <row r="679" spans="1:5" ht="28.5">
      <c r="A679" s="217">
        <v>44712</v>
      </c>
      <c r="B679" s="217" t="s">
        <v>1033</v>
      </c>
      <c r="C679" s="218" t="s">
        <v>2</v>
      </c>
      <c r="D679" s="219">
        <v>63.83</v>
      </c>
      <c r="E679" s="220"/>
    </row>
    <row r="680" spans="1:5" ht="28.5">
      <c r="A680" s="217">
        <v>44715</v>
      </c>
      <c r="B680" s="217" t="s">
        <v>1034</v>
      </c>
      <c r="C680" s="218" t="s">
        <v>2</v>
      </c>
      <c r="D680" s="219">
        <v>9.86</v>
      </c>
      <c r="E680" s="220"/>
    </row>
    <row r="681" spans="1:5" ht="28.5">
      <c r="A681" s="217">
        <v>44734</v>
      </c>
      <c r="B681" s="217" t="s">
        <v>6285</v>
      </c>
      <c r="C681" s="218" t="s">
        <v>2</v>
      </c>
      <c r="D681" s="219">
        <v>197.41</v>
      </c>
      <c r="E681" s="220"/>
    </row>
    <row r="682" spans="1:5" ht="28.5">
      <c r="A682" s="217">
        <v>44740</v>
      </c>
      <c r="B682" s="217" t="s">
        <v>1035</v>
      </c>
      <c r="C682" s="218" t="s">
        <v>2</v>
      </c>
      <c r="D682" s="219">
        <v>15.6</v>
      </c>
      <c r="E682" s="220"/>
    </row>
    <row r="683" spans="1:5" ht="28.5">
      <c r="A683" s="217">
        <v>44760</v>
      </c>
      <c r="B683" s="217" t="s">
        <v>1036</v>
      </c>
      <c r="C683" s="218" t="s">
        <v>2</v>
      </c>
      <c r="D683" s="219">
        <v>19.239999999999998</v>
      </c>
      <c r="E683" s="220"/>
    </row>
    <row r="684" spans="1:5" ht="28.5">
      <c r="A684" s="217">
        <v>44781</v>
      </c>
      <c r="B684" s="217" t="s">
        <v>1037</v>
      </c>
      <c r="C684" s="218" t="s">
        <v>2</v>
      </c>
      <c r="D684" s="219">
        <v>14.25</v>
      </c>
      <c r="E684" s="220"/>
    </row>
    <row r="685" spans="1:5" ht="42.75">
      <c r="A685" s="217">
        <v>44793</v>
      </c>
      <c r="B685" s="217" t="s">
        <v>44008</v>
      </c>
      <c r="C685" s="218" t="s">
        <v>2</v>
      </c>
      <c r="D685" s="219">
        <v>437.94</v>
      </c>
      <c r="E685" s="220"/>
    </row>
    <row r="686" spans="1:5" ht="15">
      <c r="A686" s="216">
        <v>448</v>
      </c>
      <c r="B686" s="428" t="s">
        <v>4779</v>
      </c>
      <c r="C686" s="429"/>
      <c r="D686" s="429"/>
      <c r="E686" s="430"/>
    </row>
    <row r="687" spans="1:5" ht="42.75">
      <c r="A687" s="217">
        <v>44805</v>
      </c>
      <c r="B687" s="217" t="s">
        <v>44009</v>
      </c>
      <c r="C687" s="218" t="s">
        <v>2</v>
      </c>
      <c r="D687" s="219">
        <v>437.94</v>
      </c>
      <c r="E687" s="220"/>
    </row>
    <row r="688" spans="1:5" ht="28.5">
      <c r="A688" s="217">
        <v>44808</v>
      </c>
      <c r="B688" s="217" t="s">
        <v>1038</v>
      </c>
      <c r="C688" s="218" t="s">
        <v>2</v>
      </c>
      <c r="D688" s="219">
        <v>36.520000000000003</v>
      </c>
      <c r="E688" s="220"/>
    </row>
    <row r="689" spans="1:5" ht="28.5">
      <c r="A689" s="217">
        <v>44833</v>
      </c>
      <c r="B689" s="217" t="s">
        <v>1039</v>
      </c>
      <c r="C689" s="218" t="s">
        <v>2</v>
      </c>
      <c r="D689" s="219">
        <v>22.33</v>
      </c>
      <c r="E689" s="220"/>
    </row>
    <row r="690" spans="1:5" ht="28.5">
      <c r="A690" s="217">
        <v>44851</v>
      </c>
      <c r="B690" s="217" t="s">
        <v>1040</v>
      </c>
      <c r="C690" s="218" t="s">
        <v>2</v>
      </c>
      <c r="D690" s="219">
        <v>42.41</v>
      </c>
      <c r="E690" s="220"/>
    </row>
    <row r="691" spans="1:5" ht="28.5">
      <c r="A691" s="217">
        <v>44852</v>
      </c>
      <c r="B691" s="217" t="s">
        <v>1041</v>
      </c>
      <c r="C691" s="218" t="s">
        <v>2</v>
      </c>
      <c r="D691" s="219">
        <v>52.86</v>
      </c>
      <c r="E691" s="220"/>
    </row>
    <row r="692" spans="1:5" ht="28.5">
      <c r="A692" s="217">
        <v>44871</v>
      </c>
      <c r="B692" s="217" t="s">
        <v>1042</v>
      </c>
      <c r="C692" s="218" t="s">
        <v>2</v>
      </c>
      <c r="D692" s="219">
        <v>85.13</v>
      </c>
      <c r="E692" s="220"/>
    </row>
    <row r="693" spans="1:5" ht="15">
      <c r="A693" s="216">
        <v>449</v>
      </c>
      <c r="B693" s="428" t="s">
        <v>4781</v>
      </c>
      <c r="C693" s="429"/>
      <c r="D693" s="429"/>
      <c r="E693" s="430"/>
    </row>
    <row r="694" spans="1:5" ht="28.5">
      <c r="A694" s="217">
        <v>44905</v>
      </c>
      <c r="B694" s="217" t="s">
        <v>1043</v>
      </c>
      <c r="C694" s="218" t="s">
        <v>2</v>
      </c>
      <c r="D694" s="219">
        <v>98.43</v>
      </c>
      <c r="E694" s="220"/>
    </row>
    <row r="695" spans="1:5" ht="28.5">
      <c r="A695" s="217">
        <v>44924</v>
      </c>
      <c r="B695" s="217" t="s">
        <v>7756</v>
      </c>
      <c r="C695" s="218" t="s">
        <v>2</v>
      </c>
      <c r="D695" s="219">
        <v>452.37</v>
      </c>
      <c r="E695" s="220"/>
    </row>
    <row r="696" spans="1:5" ht="28.5">
      <c r="A696" s="217">
        <v>44951</v>
      </c>
      <c r="B696" s="217" t="s">
        <v>1044</v>
      </c>
      <c r="C696" s="218" t="s">
        <v>2</v>
      </c>
      <c r="D696" s="219">
        <v>39.57</v>
      </c>
      <c r="E696" s="220"/>
    </row>
    <row r="697" spans="1:5" ht="28.5">
      <c r="A697" s="217">
        <v>44960</v>
      </c>
      <c r="B697" s="217" t="s">
        <v>7757</v>
      </c>
      <c r="C697" s="218" t="s">
        <v>2</v>
      </c>
      <c r="D697" s="219">
        <v>439.45</v>
      </c>
      <c r="E697" s="220"/>
    </row>
    <row r="698" spans="1:5" ht="15">
      <c r="A698" s="216">
        <v>450</v>
      </c>
      <c r="B698" s="428" t="s">
        <v>4782</v>
      </c>
      <c r="C698" s="429"/>
      <c r="D698" s="429"/>
      <c r="E698" s="430"/>
    </row>
    <row r="699" spans="1:5" ht="28.5">
      <c r="A699" s="217">
        <v>45001</v>
      </c>
      <c r="B699" s="217" t="s">
        <v>1045</v>
      </c>
      <c r="C699" s="218" t="s">
        <v>2</v>
      </c>
      <c r="D699" s="219">
        <v>24.34</v>
      </c>
      <c r="E699" s="220"/>
    </row>
    <row r="700" spans="1:5" ht="28.5">
      <c r="A700" s="217">
        <v>45002</v>
      </c>
      <c r="B700" s="217" t="s">
        <v>1046</v>
      </c>
      <c r="C700" s="218" t="s">
        <v>2</v>
      </c>
      <c r="D700" s="219">
        <v>50.19</v>
      </c>
      <c r="E700" s="220"/>
    </row>
    <row r="701" spans="1:5" ht="28.5">
      <c r="A701" s="217">
        <v>45003</v>
      </c>
      <c r="B701" s="217" t="s">
        <v>1047</v>
      </c>
      <c r="C701" s="218" t="s">
        <v>2</v>
      </c>
      <c r="D701" s="219">
        <v>71.040000000000006</v>
      </c>
      <c r="E701" s="220"/>
    </row>
    <row r="702" spans="1:5" ht="28.5">
      <c r="A702" s="217">
        <v>45005</v>
      </c>
      <c r="B702" s="217" t="s">
        <v>1048</v>
      </c>
      <c r="C702" s="218" t="s">
        <v>2</v>
      </c>
      <c r="D702" s="219">
        <v>135.68</v>
      </c>
      <c r="E702" s="220"/>
    </row>
    <row r="703" spans="1:5" ht="28.5">
      <c r="A703" s="217">
        <v>45035</v>
      </c>
      <c r="B703" s="217" t="s">
        <v>1049</v>
      </c>
      <c r="C703" s="218" t="s">
        <v>2</v>
      </c>
      <c r="D703" s="219">
        <v>86.58</v>
      </c>
      <c r="E703" s="220"/>
    </row>
    <row r="704" spans="1:5" ht="28.5">
      <c r="A704" s="217">
        <v>45037</v>
      </c>
      <c r="B704" s="217" t="s">
        <v>1050</v>
      </c>
      <c r="C704" s="218" t="s">
        <v>2</v>
      </c>
      <c r="D704" s="219">
        <v>344.36</v>
      </c>
      <c r="E704" s="220"/>
    </row>
    <row r="705" spans="1:5" ht="28.5">
      <c r="A705" s="217">
        <v>45038</v>
      </c>
      <c r="B705" s="217" t="s">
        <v>6286</v>
      </c>
      <c r="C705" s="218" t="s">
        <v>2</v>
      </c>
      <c r="D705" s="219">
        <v>556.14</v>
      </c>
      <c r="E705" s="220"/>
    </row>
    <row r="706" spans="1:5" ht="28.5">
      <c r="A706" s="217">
        <v>45040</v>
      </c>
      <c r="B706" s="217" t="s">
        <v>6287</v>
      </c>
      <c r="C706" s="218" t="s">
        <v>2</v>
      </c>
      <c r="D706" s="222">
        <v>1916.22</v>
      </c>
      <c r="E706" s="220"/>
    </row>
    <row r="707" spans="1:5" ht="28.5">
      <c r="A707" s="217">
        <v>45044</v>
      </c>
      <c r="B707" s="217" t="s">
        <v>1051</v>
      </c>
      <c r="C707" s="218" t="s">
        <v>2</v>
      </c>
      <c r="D707" s="219">
        <v>64.099999999999994</v>
      </c>
      <c r="E707" s="220"/>
    </row>
    <row r="708" spans="1:5" ht="14.25">
      <c r="A708" s="217">
        <v>45067</v>
      </c>
      <c r="B708" s="217" t="s">
        <v>5199</v>
      </c>
      <c r="C708" s="218" t="s">
        <v>2</v>
      </c>
      <c r="D708" s="219">
        <v>33.31</v>
      </c>
      <c r="E708" s="220"/>
    </row>
    <row r="709" spans="1:5" ht="15">
      <c r="A709" s="216">
        <v>451</v>
      </c>
      <c r="B709" s="428" t="s">
        <v>4783</v>
      </c>
      <c r="C709" s="429"/>
      <c r="D709" s="429"/>
      <c r="E709" s="430"/>
    </row>
    <row r="710" spans="1:5" ht="28.5">
      <c r="A710" s="217">
        <v>45104</v>
      </c>
      <c r="B710" s="217" t="s">
        <v>6288</v>
      </c>
      <c r="C710" s="218" t="s">
        <v>2</v>
      </c>
      <c r="D710" s="219">
        <v>2.2799999999999998</v>
      </c>
      <c r="E710" s="220"/>
    </row>
    <row r="711" spans="1:5" ht="15">
      <c r="A711" s="216">
        <v>452</v>
      </c>
      <c r="B711" s="428" t="s">
        <v>4783</v>
      </c>
      <c r="C711" s="429"/>
      <c r="D711" s="429"/>
      <c r="E711" s="430"/>
    </row>
    <row r="712" spans="1:5" ht="42.75">
      <c r="A712" s="217">
        <v>45270</v>
      </c>
      <c r="B712" s="217" t="s">
        <v>5200</v>
      </c>
      <c r="C712" s="218" t="s">
        <v>2</v>
      </c>
      <c r="D712" s="219">
        <v>15.76</v>
      </c>
      <c r="E712" s="220"/>
    </row>
    <row r="713" spans="1:5" ht="15">
      <c r="A713" s="216">
        <v>454</v>
      </c>
      <c r="B713" s="428" t="s">
        <v>1052</v>
      </c>
      <c r="C713" s="429"/>
      <c r="D713" s="429"/>
      <c r="E713" s="430"/>
    </row>
    <row r="714" spans="1:5" ht="14.25">
      <c r="A714" s="217">
        <v>45442</v>
      </c>
      <c r="B714" s="217" t="s">
        <v>1053</v>
      </c>
      <c r="C714" s="218" t="s">
        <v>2</v>
      </c>
      <c r="D714" s="222">
        <v>3542.41</v>
      </c>
      <c r="E714" s="220"/>
    </row>
    <row r="715" spans="1:5" ht="42.75">
      <c r="A715" s="217">
        <v>45454</v>
      </c>
      <c r="B715" s="217" t="s">
        <v>7770</v>
      </c>
      <c r="C715" s="218" t="s">
        <v>2</v>
      </c>
      <c r="D715" s="222">
        <v>13850.6</v>
      </c>
      <c r="E715" s="220"/>
    </row>
    <row r="716" spans="1:5" ht="42.75">
      <c r="A716" s="217">
        <v>45472</v>
      </c>
      <c r="B716" s="217" t="s">
        <v>6289</v>
      </c>
      <c r="C716" s="218" t="s">
        <v>2</v>
      </c>
      <c r="D716" s="222">
        <v>4266.05</v>
      </c>
      <c r="E716" s="220"/>
    </row>
    <row r="717" spans="1:5" ht="57">
      <c r="A717" s="217">
        <v>45473</v>
      </c>
      <c r="B717" s="217" t="s">
        <v>6290</v>
      </c>
      <c r="C717" s="218" t="s">
        <v>2</v>
      </c>
      <c r="D717" s="222">
        <v>2627.61</v>
      </c>
      <c r="E717" s="220"/>
    </row>
    <row r="718" spans="1:5" ht="42.75">
      <c r="A718" s="217">
        <v>45484</v>
      </c>
      <c r="B718" s="217" t="s">
        <v>6291</v>
      </c>
      <c r="C718" s="218" t="s">
        <v>2</v>
      </c>
      <c r="D718" s="222">
        <v>5551.21</v>
      </c>
      <c r="E718" s="220"/>
    </row>
    <row r="719" spans="1:5" ht="15">
      <c r="A719" s="216">
        <v>455</v>
      </c>
      <c r="B719" s="428" t="s">
        <v>4784</v>
      </c>
      <c r="C719" s="429"/>
      <c r="D719" s="429"/>
      <c r="E719" s="430"/>
    </row>
    <row r="720" spans="1:5" ht="28.5">
      <c r="A720" s="217">
        <v>45501</v>
      </c>
      <c r="B720" s="217" t="s">
        <v>1054</v>
      </c>
      <c r="C720" s="218" t="s">
        <v>2</v>
      </c>
      <c r="D720" s="219">
        <v>14.82</v>
      </c>
      <c r="E720" s="220"/>
    </row>
    <row r="721" spans="1:5" ht="28.5">
      <c r="A721" s="217">
        <v>45502</v>
      </c>
      <c r="B721" s="217" t="s">
        <v>1055</v>
      </c>
      <c r="C721" s="218" t="s">
        <v>2</v>
      </c>
      <c r="D721" s="219">
        <v>18.48</v>
      </c>
      <c r="E721" s="220"/>
    </row>
    <row r="722" spans="1:5" ht="28.5">
      <c r="A722" s="217">
        <v>45505</v>
      </c>
      <c r="B722" s="217" t="s">
        <v>1056</v>
      </c>
      <c r="C722" s="218" t="s">
        <v>2</v>
      </c>
      <c r="D722" s="219">
        <v>16.739999999999998</v>
      </c>
      <c r="E722" s="220"/>
    </row>
    <row r="723" spans="1:5" ht="28.5">
      <c r="A723" s="217">
        <v>45519</v>
      </c>
      <c r="B723" s="217" t="s">
        <v>1057</v>
      </c>
      <c r="C723" s="218" t="s">
        <v>2</v>
      </c>
      <c r="D723" s="219">
        <v>22.26</v>
      </c>
      <c r="E723" s="220"/>
    </row>
    <row r="724" spans="1:5" ht="28.5">
      <c r="A724" s="217">
        <v>45520</v>
      </c>
      <c r="B724" s="217" t="s">
        <v>1058</v>
      </c>
      <c r="C724" s="218" t="s">
        <v>2</v>
      </c>
      <c r="D724" s="219">
        <v>20.350000000000001</v>
      </c>
      <c r="E724" s="220"/>
    </row>
    <row r="725" spans="1:5" ht="28.5">
      <c r="A725" s="217">
        <v>45523</v>
      </c>
      <c r="B725" s="217" t="s">
        <v>1059</v>
      </c>
      <c r="C725" s="218" t="s">
        <v>2</v>
      </c>
      <c r="D725" s="219">
        <v>29.36</v>
      </c>
      <c r="E725" s="220"/>
    </row>
    <row r="726" spans="1:5" ht="28.5">
      <c r="A726" s="217">
        <v>45525</v>
      </c>
      <c r="B726" s="217" t="s">
        <v>44010</v>
      </c>
      <c r="C726" s="218" t="s">
        <v>2</v>
      </c>
      <c r="D726" s="219">
        <v>5.21</v>
      </c>
      <c r="E726" s="220"/>
    </row>
    <row r="727" spans="1:5" ht="28.5">
      <c r="A727" s="217">
        <v>45526</v>
      </c>
      <c r="B727" s="217" t="s">
        <v>44011</v>
      </c>
      <c r="C727" s="218" t="s">
        <v>2</v>
      </c>
      <c r="D727" s="219">
        <v>16.260000000000002</v>
      </c>
      <c r="E727" s="220"/>
    </row>
    <row r="728" spans="1:5" ht="15">
      <c r="A728" s="216">
        <v>458</v>
      </c>
      <c r="B728" s="428" t="s">
        <v>6292</v>
      </c>
      <c r="C728" s="429"/>
      <c r="D728" s="429"/>
      <c r="E728" s="430"/>
    </row>
    <row r="729" spans="1:5" ht="14.25">
      <c r="A729" s="217">
        <v>45831</v>
      </c>
      <c r="B729" s="217" t="s">
        <v>6293</v>
      </c>
      <c r="C729" s="218" t="s">
        <v>2</v>
      </c>
      <c r="D729" s="219">
        <v>10.76</v>
      </c>
      <c r="E729" s="220"/>
    </row>
    <row r="730" spans="1:5" ht="14.25">
      <c r="A730" s="217">
        <v>45832</v>
      </c>
      <c r="B730" s="217" t="s">
        <v>7771</v>
      </c>
      <c r="C730" s="218" t="s">
        <v>2</v>
      </c>
      <c r="D730" s="219">
        <v>19.21</v>
      </c>
      <c r="E730" s="220"/>
    </row>
    <row r="731" spans="1:5" ht="15">
      <c r="A731" s="216">
        <v>460</v>
      </c>
      <c r="B731" s="428" t="s">
        <v>4785</v>
      </c>
      <c r="C731" s="429"/>
      <c r="D731" s="429"/>
      <c r="E731" s="430"/>
    </row>
    <row r="732" spans="1:5" ht="28.5">
      <c r="A732" s="217">
        <v>46027</v>
      </c>
      <c r="B732" s="217" t="s">
        <v>38203</v>
      </c>
      <c r="C732" s="218" t="s">
        <v>2</v>
      </c>
      <c r="D732" s="219">
        <v>21.05</v>
      </c>
      <c r="E732" s="220"/>
    </row>
    <row r="733" spans="1:5" ht="14.25">
      <c r="A733" s="217">
        <v>46028</v>
      </c>
      <c r="B733" s="217" t="s">
        <v>1060</v>
      </c>
      <c r="C733" s="218" t="s">
        <v>2</v>
      </c>
      <c r="D733" s="219">
        <v>37.130000000000003</v>
      </c>
      <c r="E733" s="220"/>
    </row>
    <row r="734" spans="1:5" ht="15">
      <c r="A734" s="216">
        <v>465</v>
      </c>
      <c r="B734" s="428" t="s">
        <v>4786</v>
      </c>
      <c r="C734" s="429"/>
      <c r="D734" s="429"/>
      <c r="E734" s="430"/>
    </row>
    <row r="735" spans="1:5" ht="28.5">
      <c r="A735" s="217">
        <v>46504</v>
      </c>
      <c r="B735" s="217" t="s">
        <v>7758</v>
      </c>
      <c r="C735" s="218" t="s">
        <v>2</v>
      </c>
      <c r="D735" s="219">
        <v>8.69</v>
      </c>
      <c r="E735" s="220"/>
    </row>
    <row r="736" spans="1:5" ht="28.5">
      <c r="A736" s="217">
        <v>46509</v>
      </c>
      <c r="B736" s="217" t="s">
        <v>7759</v>
      </c>
      <c r="C736" s="218" t="s">
        <v>2</v>
      </c>
      <c r="D736" s="219">
        <v>15.77</v>
      </c>
      <c r="E736" s="220"/>
    </row>
    <row r="737" spans="1:5" ht="14.25">
      <c r="A737" s="217">
        <v>46524</v>
      </c>
      <c r="B737" s="217" t="s">
        <v>1061</v>
      </c>
      <c r="C737" s="218" t="s">
        <v>2</v>
      </c>
      <c r="D737" s="219">
        <v>24.45</v>
      </c>
      <c r="E737" s="220"/>
    </row>
    <row r="738" spans="1:5" ht="14.25">
      <c r="A738" s="217">
        <v>46525</v>
      </c>
      <c r="B738" s="217" t="s">
        <v>1062</v>
      </c>
      <c r="C738" s="218" t="s">
        <v>2</v>
      </c>
      <c r="D738" s="219">
        <v>24.45</v>
      </c>
      <c r="E738" s="220"/>
    </row>
    <row r="739" spans="1:5" ht="15">
      <c r="A739" s="216">
        <v>466</v>
      </c>
      <c r="B739" s="428" t="s">
        <v>4787</v>
      </c>
      <c r="C739" s="429"/>
      <c r="D739" s="429"/>
      <c r="E739" s="430"/>
    </row>
    <row r="740" spans="1:5" ht="42.75">
      <c r="A740" s="217">
        <v>46636</v>
      </c>
      <c r="B740" s="217" t="s">
        <v>1063</v>
      </c>
      <c r="C740" s="218" t="s">
        <v>2</v>
      </c>
      <c r="D740" s="219">
        <v>43.81</v>
      </c>
      <c r="E740" s="220"/>
    </row>
    <row r="741" spans="1:5" ht="57">
      <c r="A741" s="217">
        <v>46689</v>
      </c>
      <c r="B741" s="217" t="s">
        <v>44012</v>
      </c>
      <c r="C741" s="218" t="s">
        <v>2</v>
      </c>
      <c r="D741" s="219">
        <v>100.33</v>
      </c>
      <c r="E741" s="220"/>
    </row>
    <row r="742" spans="1:5" ht="15">
      <c r="A742" s="216">
        <v>469</v>
      </c>
      <c r="B742" s="428" t="s">
        <v>4788</v>
      </c>
      <c r="C742" s="429"/>
      <c r="D742" s="429"/>
      <c r="E742" s="430"/>
    </row>
    <row r="743" spans="1:5" ht="71.25">
      <c r="A743" s="217">
        <v>46947</v>
      </c>
      <c r="B743" s="217" t="s">
        <v>38173</v>
      </c>
      <c r="C743" s="218" t="s">
        <v>2</v>
      </c>
      <c r="D743" s="219">
        <v>76.650000000000006</v>
      </c>
      <c r="E743" s="220"/>
    </row>
    <row r="744" spans="1:5" ht="71.25">
      <c r="A744" s="217">
        <v>46986</v>
      </c>
      <c r="B744" s="217" t="s">
        <v>38174</v>
      </c>
      <c r="C744" s="218" t="s">
        <v>2</v>
      </c>
      <c r="D744" s="219">
        <v>110.73</v>
      </c>
      <c r="E744" s="220"/>
    </row>
    <row r="745" spans="1:5" ht="15">
      <c r="A745" s="216">
        <v>471</v>
      </c>
      <c r="B745" s="428" t="s">
        <v>4788</v>
      </c>
      <c r="C745" s="429"/>
      <c r="D745" s="429"/>
      <c r="E745" s="430"/>
    </row>
    <row r="746" spans="1:5" ht="71.25">
      <c r="A746" s="217">
        <v>47160</v>
      </c>
      <c r="B746" s="217" t="s">
        <v>38175</v>
      </c>
      <c r="C746" s="218" t="s">
        <v>2</v>
      </c>
      <c r="D746" s="219">
        <v>110.46</v>
      </c>
      <c r="E746" s="220"/>
    </row>
    <row r="747" spans="1:5" ht="15">
      <c r="A747" s="216">
        <v>472</v>
      </c>
      <c r="B747" s="428" t="s">
        <v>4789</v>
      </c>
      <c r="C747" s="429"/>
      <c r="D747" s="429"/>
      <c r="E747" s="430"/>
    </row>
    <row r="748" spans="1:5" ht="71.25">
      <c r="A748" s="217">
        <v>47270</v>
      </c>
      <c r="B748" s="217" t="s">
        <v>38176</v>
      </c>
      <c r="C748" s="218" t="s">
        <v>2</v>
      </c>
      <c r="D748" s="219">
        <v>148.86000000000001</v>
      </c>
      <c r="E748" s="220"/>
    </row>
    <row r="749" spans="1:5" ht="71.25">
      <c r="A749" s="217">
        <v>47271</v>
      </c>
      <c r="B749" s="217" t="s">
        <v>38177</v>
      </c>
      <c r="C749" s="218" t="s">
        <v>2</v>
      </c>
      <c r="D749" s="219">
        <v>68.81</v>
      </c>
      <c r="E749" s="220"/>
    </row>
    <row r="750" spans="1:5" ht="15">
      <c r="A750" s="216">
        <v>475</v>
      </c>
      <c r="B750" s="428" t="s">
        <v>4790</v>
      </c>
      <c r="C750" s="429"/>
      <c r="D750" s="429"/>
      <c r="E750" s="430"/>
    </row>
    <row r="751" spans="1:5" ht="28.5">
      <c r="A751" s="217">
        <v>47526</v>
      </c>
      <c r="B751" s="217" t="s">
        <v>1064</v>
      </c>
      <c r="C751" s="218" t="s">
        <v>2</v>
      </c>
      <c r="D751" s="219">
        <v>154.25</v>
      </c>
      <c r="E751" s="220"/>
    </row>
    <row r="752" spans="1:5" ht="14.25">
      <c r="A752" s="217">
        <v>47527</v>
      </c>
      <c r="B752" s="217" t="s">
        <v>1065</v>
      </c>
      <c r="C752" s="218" t="s">
        <v>2</v>
      </c>
      <c r="D752" s="219">
        <v>755.9</v>
      </c>
      <c r="E752" s="220"/>
    </row>
    <row r="753" spans="1:5" ht="28.5">
      <c r="A753" s="217">
        <v>47530</v>
      </c>
      <c r="B753" s="217" t="s">
        <v>1066</v>
      </c>
      <c r="C753" s="218" t="s">
        <v>2</v>
      </c>
      <c r="D753" s="222">
        <v>1004</v>
      </c>
      <c r="E753" s="220"/>
    </row>
    <row r="754" spans="1:5" ht="42.75">
      <c r="A754" s="217">
        <v>47561</v>
      </c>
      <c r="B754" s="217" t="s">
        <v>44013</v>
      </c>
      <c r="C754" s="218" t="s">
        <v>2</v>
      </c>
      <c r="D754" s="219">
        <v>91.35</v>
      </c>
      <c r="E754" s="220"/>
    </row>
    <row r="755" spans="1:5" ht="28.5">
      <c r="A755" s="217">
        <v>47566</v>
      </c>
      <c r="B755" s="217" t="s">
        <v>1067</v>
      </c>
      <c r="C755" s="218" t="s">
        <v>2</v>
      </c>
      <c r="D755" s="222">
        <v>1700.59</v>
      </c>
      <c r="E755" s="220"/>
    </row>
    <row r="756" spans="1:5" ht="28.5">
      <c r="A756" s="217">
        <v>47574</v>
      </c>
      <c r="B756" s="217" t="s">
        <v>1068</v>
      </c>
      <c r="C756" s="218" t="s">
        <v>2</v>
      </c>
      <c r="D756" s="222">
        <v>4214.07</v>
      </c>
      <c r="E756" s="220"/>
    </row>
    <row r="757" spans="1:5" ht="15">
      <c r="A757" s="216">
        <v>476</v>
      </c>
      <c r="B757" s="428" t="s">
        <v>4791</v>
      </c>
      <c r="C757" s="429"/>
      <c r="D757" s="429"/>
      <c r="E757" s="430"/>
    </row>
    <row r="758" spans="1:5" ht="28.5">
      <c r="A758" s="217">
        <v>47633</v>
      </c>
      <c r="B758" s="217" t="s">
        <v>1069</v>
      </c>
      <c r="C758" s="218" t="s">
        <v>2</v>
      </c>
      <c r="D758" s="222">
        <v>1436.44</v>
      </c>
      <c r="E758" s="220"/>
    </row>
    <row r="759" spans="1:5" ht="28.5">
      <c r="A759" s="217">
        <v>47634</v>
      </c>
      <c r="B759" s="217" t="s">
        <v>1070</v>
      </c>
      <c r="C759" s="218" t="s">
        <v>2</v>
      </c>
      <c r="D759" s="222">
        <v>1348.77</v>
      </c>
      <c r="E759" s="220"/>
    </row>
    <row r="760" spans="1:5" ht="15">
      <c r="A760" s="216">
        <v>477</v>
      </c>
      <c r="B760" s="428" t="s">
        <v>4791</v>
      </c>
      <c r="C760" s="429"/>
      <c r="D760" s="429"/>
      <c r="E760" s="430"/>
    </row>
    <row r="761" spans="1:5" ht="57">
      <c r="A761" s="217">
        <v>47724</v>
      </c>
      <c r="B761" s="217" t="s">
        <v>6294</v>
      </c>
      <c r="C761" s="218" t="s">
        <v>2</v>
      </c>
      <c r="D761" s="222">
        <v>5626.89</v>
      </c>
      <c r="E761" s="220"/>
    </row>
    <row r="762" spans="1:5" ht="57">
      <c r="A762" s="217">
        <v>47766</v>
      </c>
      <c r="B762" s="217" t="s">
        <v>6295</v>
      </c>
      <c r="C762" s="218" t="s">
        <v>2</v>
      </c>
      <c r="D762" s="222">
        <v>8380.35</v>
      </c>
      <c r="E762" s="220"/>
    </row>
    <row r="763" spans="1:5" ht="28.5">
      <c r="A763" s="217">
        <v>47795</v>
      </c>
      <c r="B763" s="217" t="s">
        <v>1071</v>
      </c>
      <c r="C763" s="218" t="s">
        <v>2</v>
      </c>
      <c r="D763" s="222">
        <v>1426.16</v>
      </c>
      <c r="E763" s="220"/>
    </row>
    <row r="764" spans="1:5" ht="15">
      <c r="A764" s="216">
        <v>478</v>
      </c>
      <c r="B764" s="428" t="s">
        <v>4792</v>
      </c>
      <c r="C764" s="429"/>
      <c r="D764" s="429"/>
      <c r="E764" s="430"/>
    </row>
    <row r="765" spans="1:5" ht="57">
      <c r="A765" s="217">
        <v>47826</v>
      </c>
      <c r="B765" s="217" t="s">
        <v>6296</v>
      </c>
      <c r="C765" s="218" t="s">
        <v>2</v>
      </c>
      <c r="D765" s="222">
        <v>2944.37</v>
      </c>
      <c r="E765" s="220"/>
    </row>
    <row r="766" spans="1:5" ht="28.5">
      <c r="A766" s="217">
        <v>47855</v>
      </c>
      <c r="B766" s="217" t="s">
        <v>1072</v>
      </c>
      <c r="C766" s="218" t="s">
        <v>2</v>
      </c>
      <c r="D766" s="219">
        <v>64.180000000000007</v>
      </c>
      <c r="E766" s="220"/>
    </row>
    <row r="767" spans="1:5" ht="28.5">
      <c r="A767" s="217">
        <v>47862</v>
      </c>
      <c r="B767" s="217" t="s">
        <v>1073</v>
      </c>
      <c r="C767" s="218" t="s">
        <v>2</v>
      </c>
      <c r="D767" s="219">
        <v>269.3</v>
      </c>
      <c r="E767" s="220"/>
    </row>
    <row r="768" spans="1:5" ht="42.75">
      <c r="A768" s="217">
        <v>47876</v>
      </c>
      <c r="B768" s="217" t="s">
        <v>7772</v>
      </c>
      <c r="C768" s="218" t="s">
        <v>2</v>
      </c>
      <c r="D768" s="222">
        <v>11153.31</v>
      </c>
      <c r="E768" s="220"/>
    </row>
    <row r="769" spans="1:5" ht="15">
      <c r="A769" s="216">
        <v>480</v>
      </c>
      <c r="B769" s="428" t="s">
        <v>4793</v>
      </c>
      <c r="C769" s="429"/>
      <c r="D769" s="429"/>
      <c r="E769" s="430"/>
    </row>
    <row r="770" spans="1:5" ht="28.5">
      <c r="A770" s="217">
        <v>48002</v>
      </c>
      <c r="B770" s="217" t="s">
        <v>1074</v>
      </c>
      <c r="C770" s="218" t="s">
        <v>2</v>
      </c>
      <c r="D770" s="219">
        <v>66.44</v>
      </c>
      <c r="E770" s="220"/>
    </row>
    <row r="771" spans="1:5" ht="28.5">
      <c r="A771" s="217">
        <v>48004</v>
      </c>
      <c r="B771" s="217" t="s">
        <v>1075</v>
      </c>
      <c r="C771" s="218" t="s">
        <v>2</v>
      </c>
      <c r="D771" s="219">
        <v>141.91999999999999</v>
      </c>
      <c r="E771" s="220"/>
    </row>
    <row r="772" spans="1:5" ht="28.5">
      <c r="A772" s="217">
        <v>48015</v>
      </c>
      <c r="B772" s="217" t="s">
        <v>1076</v>
      </c>
      <c r="C772" s="218" t="s">
        <v>2</v>
      </c>
      <c r="D772" s="219">
        <v>89.31</v>
      </c>
      <c r="E772" s="220"/>
    </row>
    <row r="773" spans="1:5" ht="28.5">
      <c r="A773" s="217">
        <v>48020</v>
      </c>
      <c r="B773" s="217" t="s">
        <v>1077</v>
      </c>
      <c r="C773" s="218" t="s">
        <v>2</v>
      </c>
      <c r="D773" s="219">
        <v>12.86</v>
      </c>
      <c r="E773" s="220"/>
    </row>
    <row r="774" spans="1:5" ht="28.5">
      <c r="A774" s="217">
        <v>48035</v>
      </c>
      <c r="B774" s="217" t="s">
        <v>6297</v>
      </c>
      <c r="C774" s="218" t="s">
        <v>2</v>
      </c>
      <c r="D774" s="219">
        <v>141.94999999999999</v>
      </c>
      <c r="E774" s="220"/>
    </row>
    <row r="775" spans="1:5" ht="28.5">
      <c r="A775" s="217">
        <v>48036</v>
      </c>
      <c r="B775" s="217" t="s">
        <v>1078</v>
      </c>
      <c r="C775" s="218" t="s">
        <v>2</v>
      </c>
      <c r="D775" s="219">
        <v>142.15</v>
      </c>
      <c r="E775" s="220"/>
    </row>
    <row r="776" spans="1:5" ht="28.5">
      <c r="A776" s="217">
        <v>48038</v>
      </c>
      <c r="B776" s="217" t="s">
        <v>1079</v>
      </c>
      <c r="C776" s="218" t="s">
        <v>2</v>
      </c>
      <c r="D776" s="219">
        <v>17.07</v>
      </c>
      <c r="E776" s="220"/>
    </row>
    <row r="777" spans="1:5" ht="28.5">
      <c r="A777" s="217">
        <v>48041</v>
      </c>
      <c r="B777" s="217" t="s">
        <v>1080</v>
      </c>
      <c r="C777" s="218" t="s">
        <v>2</v>
      </c>
      <c r="D777" s="219">
        <v>252.5</v>
      </c>
      <c r="E777" s="220"/>
    </row>
    <row r="778" spans="1:5" ht="28.5">
      <c r="A778" s="217">
        <v>48051</v>
      </c>
      <c r="B778" s="217" t="s">
        <v>1081</v>
      </c>
      <c r="C778" s="218" t="s">
        <v>2</v>
      </c>
      <c r="D778" s="219">
        <v>13.45</v>
      </c>
      <c r="E778" s="220"/>
    </row>
    <row r="779" spans="1:5" ht="28.5">
      <c r="A779" s="217">
        <v>48052</v>
      </c>
      <c r="B779" s="217" t="s">
        <v>7760</v>
      </c>
      <c r="C779" s="218" t="s">
        <v>2</v>
      </c>
      <c r="D779" s="219">
        <v>5.12</v>
      </c>
      <c r="E779" s="220"/>
    </row>
    <row r="780" spans="1:5" ht="28.5">
      <c r="A780" s="217">
        <v>48053</v>
      </c>
      <c r="B780" s="217" t="s">
        <v>1082</v>
      </c>
      <c r="C780" s="218" t="s">
        <v>2</v>
      </c>
      <c r="D780" s="219">
        <v>38.159999999999997</v>
      </c>
      <c r="E780" s="220"/>
    </row>
    <row r="781" spans="1:5" ht="28.5">
      <c r="A781" s="217">
        <v>48054</v>
      </c>
      <c r="B781" s="217" t="s">
        <v>1083</v>
      </c>
      <c r="C781" s="218" t="s">
        <v>2</v>
      </c>
      <c r="D781" s="219">
        <v>10.52</v>
      </c>
      <c r="E781" s="220"/>
    </row>
    <row r="782" spans="1:5" ht="28.5">
      <c r="A782" s="217">
        <v>48055</v>
      </c>
      <c r="B782" s="217" t="s">
        <v>1084</v>
      </c>
      <c r="C782" s="218" t="s">
        <v>2</v>
      </c>
      <c r="D782" s="219">
        <v>27.74</v>
      </c>
      <c r="E782" s="220"/>
    </row>
    <row r="783" spans="1:5" ht="28.5">
      <c r="A783" s="217">
        <v>48056</v>
      </c>
      <c r="B783" s="217" t="s">
        <v>1085</v>
      </c>
      <c r="C783" s="218" t="s">
        <v>2</v>
      </c>
      <c r="D783" s="219">
        <v>8.11</v>
      </c>
      <c r="E783" s="220"/>
    </row>
    <row r="784" spans="1:5" ht="28.5">
      <c r="A784" s="217">
        <v>48057</v>
      </c>
      <c r="B784" s="217" t="s">
        <v>1086</v>
      </c>
      <c r="C784" s="218" t="s">
        <v>2</v>
      </c>
      <c r="D784" s="219">
        <v>10.17</v>
      </c>
      <c r="E784" s="220"/>
    </row>
    <row r="785" spans="1:5" ht="28.5">
      <c r="A785" s="217">
        <v>48064</v>
      </c>
      <c r="B785" s="217" t="s">
        <v>1087</v>
      </c>
      <c r="C785" s="218" t="s">
        <v>2</v>
      </c>
      <c r="D785" s="219">
        <v>17.72</v>
      </c>
      <c r="E785" s="220"/>
    </row>
    <row r="786" spans="1:5" ht="28.5">
      <c r="A786" s="217">
        <v>48067</v>
      </c>
      <c r="B786" s="217" t="s">
        <v>38204</v>
      </c>
      <c r="C786" s="218" t="s">
        <v>2</v>
      </c>
      <c r="D786" s="219">
        <v>2.98</v>
      </c>
      <c r="E786" s="220"/>
    </row>
    <row r="787" spans="1:5" ht="42.75">
      <c r="A787" s="217">
        <v>48070</v>
      </c>
      <c r="B787" s="217" t="s">
        <v>5201</v>
      </c>
      <c r="C787" s="218" t="s">
        <v>2</v>
      </c>
      <c r="D787" s="219">
        <v>1.43</v>
      </c>
      <c r="E787" s="220"/>
    </row>
    <row r="788" spans="1:5" ht="28.5">
      <c r="A788" s="217">
        <v>48085</v>
      </c>
      <c r="B788" s="217" t="s">
        <v>1088</v>
      </c>
      <c r="C788" s="218" t="s">
        <v>2</v>
      </c>
      <c r="D788" s="219">
        <v>63.44</v>
      </c>
      <c r="E788" s="220"/>
    </row>
    <row r="789" spans="1:5" ht="15">
      <c r="A789" s="216">
        <v>481</v>
      </c>
      <c r="B789" s="428" t="s">
        <v>4794</v>
      </c>
      <c r="C789" s="429"/>
      <c r="D789" s="429"/>
      <c r="E789" s="430"/>
    </row>
    <row r="790" spans="1:5" ht="28.5">
      <c r="A790" s="217">
        <v>48120</v>
      </c>
      <c r="B790" s="217" t="s">
        <v>1089</v>
      </c>
      <c r="C790" s="218" t="s">
        <v>2</v>
      </c>
      <c r="D790" s="219">
        <v>13.45</v>
      </c>
      <c r="E790" s="220"/>
    </row>
    <row r="791" spans="1:5" ht="28.5">
      <c r="A791" s="217">
        <v>48145</v>
      </c>
      <c r="B791" s="217" t="s">
        <v>1090</v>
      </c>
      <c r="C791" s="218" t="s">
        <v>2</v>
      </c>
      <c r="D791" s="219">
        <v>8.42</v>
      </c>
      <c r="E791" s="220"/>
    </row>
    <row r="792" spans="1:5" ht="28.5">
      <c r="A792" s="217">
        <v>48146</v>
      </c>
      <c r="B792" s="217" t="s">
        <v>1091</v>
      </c>
      <c r="C792" s="218" t="s">
        <v>2</v>
      </c>
      <c r="D792" s="219">
        <v>5.85</v>
      </c>
      <c r="E792" s="220"/>
    </row>
    <row r="793" spans="1:5" ht="28.5">
      <c r="A793" s="217">
        <v>48149</v>
      </c>
      <c r="B793" s="217" t="s">
        <v>1092</v>
      </c>
      <c r="C793" s="218" t="s">
        <v>2</v>
      </c>
      <c r="D793" s="219">
        <v>36.83</v>
      </c>
      <c r="E793" s="220"/>
    </row>
    <row r="794" spans="1:5" ht="28.5">
      <c r="A794" s="217">
        <v>48150</v>
      </c>
      <c r="B794" s="217" t="s">
        <v>1093</v>
      </c>
      <c r="C794" s="218" t="s">
        <v>1</v>
      </c>
      <c r="D794" s="219">
        <v>63.71</v>
      </c>
      <c r="E794" s="220"/>
    </row>
    <row r="795" spans="1:5" ht="28.5">
      <c r="A795" s="217">
        <v>48151</v>
      </c>
      <c r="B795" s="217" t="s">
        <v>1094</v>
      </c>
      <c r="C795" s="218" t="s">
        <v>1</v>
      </c>
      <c r="D795" s="219">
        <v>47.91</v>
      </c>
      <c r="E795" s="220"/>
    </row>
    <row r="796" spans="1:5" ht="28.5">
      <c r="A796" s="217">
        <v>48152</v>
      </c>
      <c r="B796" s="217" t="s">
        <v>1095</v>
      </c>
      <c r="C796" s="218" t="s">
        <v>1</v>
      </c>
      <c r="D796" s="219">
        <v>25.59</v>
      </c>
      <c r="E796" s="220"/>
    </row>
    <row r="797" spans="1:5" ht="15">
      <c r="A797" s="216">
        <v>482</v>
      </c>
      <c r="B797" s="428" t="s">
        <v>815</v>
      </c>
      <c r="C797" s="429"/>
      <c r="D797" s="429"/>
      <c r="E797" s="430"/>
    </row>
    <row r="798" spans="1:5" ht="14.25">
      <c r="A798" s="217">
        <v>48220</v>
      </c>
      <c r="B798" s="217" t="s">
        <v>5202</v>
      </c>
      <c r="C798" s="218" t="s">
        <v>2</v>
      </c>
      <c r="D798" s="219">
        <v>17.2</v>
      </c>
      <c r="E798" s="220"/>
    </row>
    <row r="799" spans="1:5" ht="15">
      <c r="A799" s="216">
        <v>483</v>
      </c>
      <c r="B799" s="428" t="s">
        <v>4759</v>
      </c>
      <c r="C799" s="429"/>
      <c r="D799" s="429"/>
      <c r="E799" s="430"/>
    </row>
    <row r="800" spans="1:5" ht="14.25">
      <c r="A800" s="217">
        <v>48316</v>
      </c>
      <c r="B800" s="217" t="s">
        <v>1096</v>
      </c>
      <c r="C800" s="218" t="s">
        <v>2</v>
      </c>
      <c r="D800" s="219">
        <v>559.34</v>
      </c>
      <c r="E800" s="220"/>
    </row>
    <row r="801" spans="1:5" ht="28.5">
      <c r="A801" s="217">
        <v>48340</v>
      </c>
      <c r="B801" s="217" t="s">
        <v>1097</v>
      </c>
      <c r="C801" s="218" t="s">
        <v>2</v>
      </c>
      <c r="D801" s="219">
        <v>36.619999999999997</v>
      </c>
      <c r="E801" s="220"/>
    </row>
    <row r="802" spans="1:5" ht="28.5">
      <c r="A802" s="217">
        <v>48341</v>
      </c>
      <c r="B802" s="217" t="s">
        <v>1098</v>
      </c>
      <c r="C802" s="218" t="s">
        <v>2</v>
      </c>
      <c r="D802" s="219">
        <v>110.9</v>
      </c>
      <c r="E802" s="220"/>
    </row>
    <row r="803" spans="1:5" ht="28.5">
      <c r="A803" s="217">
        <v>48342</v>
      </c>
      <c r="B803" s="217" t="s">
        <v>1099</v>
      </c>
      <c r="C803" s="218" t="s">
        <v>2</v>
      </c>
      <c r="D803" s="219">
        <v>17.010000000000002</v>
      </c>
      <c r="E803" s="220"/>
    </row>
    <row r="804" spans="1:5" ht="28.5">
      <c r="A804" s="217">
        <v>48365</v>
      </c>
      <c r="B804" s="217" t="s">
        <v>1100</v>
      </c>
      <c r="C804" s="218" t="s">
        <v>2</v>
      </c>
      <c r="D804" s="219">
        <v>6.88</v>
      </c>
      <c r="E804" s="220"/>
    </row>
    <row r="805" spans="1:5" ht="28.5">
      <c r="A805" s="217">
        <v>48390</v>
      </c>
      <c r="B805" s="217" t="s">
        <v>1101</v>
      </c>
      <c r="C805" s="218" t="s">
        <v>1</v>
      </c>
      <c r="D805" s="219">
        <v>44.52</v>
      </c>
      <c r="E805" s="220"/>
    </row>
    <row r="806" spans="1:5" ht="15">
      <c r="A806" s="216">
        <v>484</v>
      </c>
      <c r="B806" s="428" t="s">
        <v>4795</v>
      </c>
      <c r="C806" s="429"/>
      <c r="D806" s="429"/>
      <c r="E806" s="430"/>
    </row>
    <row r="807" spans="1:5" ht="28.5">
      <c r="A807" s="217">
        <v>48444</v>
      </c>
      <c r="B807" s="217" t="s">
        <v>6298</v>
      </c>
      <c r="C807" s="218" t="s">
        <v>2</v>
      </c>
      <c r="D807" s="219">
        <v>43.62</v>
      </c>
      <c r="E807" s="220"/>
    </row>
    <row r="808" spans="1:5" ht="28.5">
      <c r="A808" s="217">
        <v>48458</v>
      </c>
      <c r="B808" s="217" t="s">
        <v>1102</v>
      </c>
      <c r="C808" s="218" t="s">
        <v>2</v>
      </c>
      <c r="D808" s="219">
        <v>1.59</v>
      </c>
      <c r="E808" s="220"/>
    </row>
    <row r="809" spans="1:5" ht="28.5">
      <c r="A809" s="217">
        <v>48474</v>
      </c>
      <c r="B809" s="217" t="s">
        <v>1103</v>
      </c>
      <c r="C809" s="218" t="s">
        <v>2</v>
      </c>
      <c r="D809" s="219">
        <v>222.98</v>
      </c>
      <c r="E809" s="220"/>
    </row>
    <row r="810" spans="1:5" ht="15">
      <c r="A810" s="216">
        <v>485</v>
      </c>
      <c r="B810" s="428" t="s">
        <v>4795</v>
      </c>
      <c r="C810" s="429"/>
      <c r="D810" s="429"/>
      <c r="E810" s="430"/>
    </row>
    <row r="811" spans="1:5" ht="28.5">
      <c r="A811" s="217">
        <v>48502</v>
      </c>
      <c r="B811" s="217" t="s">
        <v>5203</v>
      </c>
      <c r="C811" s="218" t="s">
        <v>2</v>
      </c>
      <c r="D811" s="219">
        <v>1.5</v>
      </c>
      <c r="E811" s="220"/>
    </row>
    <row r="812" spans="1:5" ht="28.5">
      <c r="A812" s="217">
        <v>48503</v>
      </c>
      <c r="B812" s="217" t="s">
        <v>5204</v>
      </c>
      <c r="C812" s="218" t="s">
        <v>2</v>
      </c>
      <c r="D812" s="219">
        <v>2</v>
      </c>
      <c r="E812" s="220"/>
    </row>
    <row r="813" spans="1:5" ht="28.5">
      <c r="A813" s="217">
        <v>48505</v>
      </c>
      <c r="B813" s="217" t="s">
        <v>5205</v>
      </c>
      <c r="C813" s="218" t="s">
        <v>2</v>
      </c>
      <c r="D813" s="219">
        <v>3.5</v>
      </c>
      <c r="E813" s="220"/>
    </row>
    <row r="814" spans="1:5" ht="28.5">
      <c r="A814" s="217">
        <v>48506</v>
      </c>
      <c r="B814" s="217" t="s">
        <v>5206</v>
      </c>
      <c r="C814" s="218" t="s">
        <v>2</v>
      </c>
      <c r="D814" s="219">
        <v>6.72</v>
      </c>
      <c r="E814" s="220"/>
    </row>
    <row r="815" spans="1:5" ht="28.5">
      <c r="A815" s="217">
        <v>48508</v>
      </c>
      <c r="B815" s="217" t="s">
        <v>5207</v>
      </c>
      <c r="C815" s="218" t="s">
        <v>2</v>
      </c>
      <c r="D815" s="219">
        <v>11.49</v>
      </c>
      <c r="E815" s="220"/>
    </row>
    <row r="816" spans="1:5" ht="28.5">
      <c r="A816" s="217">
        <v>48510</v>
      </c>
      <c r="B816" s="217" t="s">
        <v>5208</v>
      </c>
      <c r="C816" s="218" t="s">
        <v>2</v>
      </c>
      <c r="D816" s="219">
        <v>14.84</v>
      </c>
      <c r="E816" s="220"/>
    </row>
    <row r="817" spans="1:5" ht="28.5">
      <c r="A817" s="217">
        <v>48512</v>
      </c>
      <c r="B817" s="217" t="s">
        <v>5209</v>
      </c>
      <c r="C817" s="218" t="s">
        <v>2</v>
      </c>
      <c r="D817" s="219">
        <v>57.57</v>
      </c>
      <c r="E817" s="220"/>
    </row>
    <row r="818" spans="1:5" ht="28.5">
      <c r="A818" s="217">
        <v>48516</v>
      </c>
      <c r="B818" s="217" t="s">
        <v>5210</v>
      </c>
      <c r="C818" s="218" t="s">
        <v>2</v>
      </c>
      <c r="D818" s="219">
        <v>0.86</v>
      </c>
      <c r="E818" s="220"/>
    </row>
    <row r="819" spans="1:5" ht="28.5">
      <c r="A819" s="217">
        <v>48517</v>
      </c>
      <c r="B819" s="217" t="s">
        <v>5211</v>
      </c>
      <c r="C819" s="218" t="s">
        <v>2</v>
      </c>
      <c r="D819" s="219">
        <v>1.44</v>
      </c>
      <c r="E819" s="220"/>
    </row>
    <row r="820" spans="1:5" ht="28.5">
      <c r="A820" s="217">
        <v>48518</v>
      </c>
      <c r="B820" s="217" t="s">
        <v>6299</v>
      </c>
      <c r="C820" s="218" t="s">
        <v>2</v>
      </c>
      <c r="D820" s="219">
        <v>1.97</v>
      </c>
      <c r="E820" s="220"/>
    </row>
    <row r="821" spans="1:5" ht="28.5">
      <c r="A821" s="217">
        <v>48519</v>
      </c>
      <c r="B821" s="217" t="s">
        <v>5212</v>
      </c>
      <c r="C821" s="218" t="s">
        <v>2</v>
      </c>
      <c r="D821" s="219">
        <v>2.2400000000000002</v>
      </c>
      <c r="E821" s="220"/>
    </row>
    <row r="822" spans="1:5" ht="28.5">
      <c r="A822" s="217">
        <v>48520</v>
      </c>
      <c r="B822" s="217" t="s">
        <v>5213</v>
      </c>
      <c r="C822" s="218" t="s">
        <v>2</v>
      </c>
      <c r="D822" s="219">
        <v>3.39</v>
      </c>
      <c r="E822" s="220"/>
    </row>
    <row r="823" spans="1:5" ht="28.5">
      <c r="A823" s="217">
        <v>48522</v>
      </c>
      <c r="B823" s="217" t="s">
        <v>5214</v>
      </c>
      <c r="C823" s="218" t="s">
        <v>2</v>
      </c>
      <c r="D823" s="219">
        <v>9.33</v>
      </c>
      <c r="E823" s="220"/>
    </row>
    <row r="824" spans="1:5" ht="28.5">
      <c r="A824" s="217">
        <v>48524</v>
      </c>
      <c r="B824" s="217" t="s">
        <v>5215</v>
      </c>
      <c r="C824" s="218" t="s">
        <v>2</v>
      </c>
      <c r="D824" s="219">
        <v>10.62</v>
      </c>
      <c r="E824" s="220"/>
    </row>
    <row r="825" spans="1:5" ht="28.5">
      <c r="A825" s="217">
        <v>48525</v>
      </c>
      <c r="B825" s="217" t="s">
        <v>5216</v>
      </c>
      <c r="C825" s="218" t="s">
        <v>2</v>
      </c>
      <c r="D825" s="219">
        <v>27.24</v>
      </c>
      <c r="E825" s="220"/>
    </row>
    <row r="826" spans="1:5" ht="42.75">
      <c r="A826" s="217">
        <v>48534</v>
      </c>
      <c r="B826" s="217" t="s">
        <v>44014</v>
      </c>
      <c r="C826" s="218" t="s">
        <v>2</v>
      </c>
      <c r="D826" s="219">
        <v>0.67</v>
      </c>
      <c r="E826" s="220"/>
    </row>
    <row r="827" spans="1:5" ht="42.75">
      <c r="A827" s="217">
        <v>48538</v>
      </c>
      <c r="B827" s="217" t="s">
        <v>44015</v>
      </c>
      <c r="C827" s="218" t="s">
        <v>2</v>
      </c>
      <c r="D827" s="219">
        <v>1.5</v>
      </c>
      <c r="E827" s="220"/>
    </row>
    <row r="828" spans="1:5" ht="28.5">
      <c r="A828" s="217">
        <v>48553</v>
      </c>
      <c r="B828" s="217" t="s">
        <v>1104</v>
      </c>
      <c r="C828" s="218" t="s">
        <v>2</v>
      </c>
      <c r="D828" s="219">
        <v>5.39</v>
      </c>
      <c r="E828" s="220"/>
    </row>
    <row r="829" spans="1:5" ht="28.5">
      <c r="A829" s="217">
        <v>48556</v>
      </c>
      <c r="B829" s="217" t="s">
        <v>1105</v>
      </c>
      <c r="C829" s="218" t="s">
        <v>2</v>
      </c>
      <c r="D829" s="219">
        <v>3.07</v>
      </c>
      <c r="E829" s="220"/>
    </row>
    <row r="830" spans="1:5" ht="15">
      <c r="A830" s="216">
        <v>486</v>
      </c>
      <c r="B830" s="428" t="s">
        <v>4795</v>
      </c>
      <c r="C830" s="429"/>
      <c r="D830" s="429"/>
      <c r="E830" s="430"/>
    </row>
    <row r="831" spans="1:5" ht="28.5">
      <c r="A831" s="217">
        <v>48606</v>
      </c>
      <c r="B831" s="217" t="s">
        <v>1106</v>
      </c>
      <c r="C831" s="218" t="s">
        <v>2</v>
      </c>
      <c r="D831" s="219">
        <v>8.41</v>
      </c>
      <c r="E831" s="220"/>
    </row>
    <row r="832" spans="1:5" ht="28.5">
      <c r="A832" s="217">
        <v>48607</v>
      </c>
      <c r="B832" s="217" t="s">
        <v>1107</v>
      </c>
      <c r="C832" s="218" t="s">
        <v>2</v>
      </c>
      <c r="D832" s="219">
        <v>12.53</v>
      </c>
      <c r="E832" s="220"/>
    </row>
    <row r="833" spans="1:5" ht="28.5">
      <c r="A833" s="217">
        <v>48630</v>
      </c>
      <c r="B833" s="217" t="s">
        <v>6300</v>
      </c>
      <c r="C833" s="218" t="s">
        <v>1</v>
      </c>
      <c r="D833" s="219">
        <v>4.04</v>
      </c>
      <c r="E833" s="220"/>
    </row>
    <row r="834" spans="1:5" ht="28.5">
      <c r="A834" s="217">
        <v>48634</v>
      </c>
      <c r="B834" s="217" t="s">
        <v>1108</v>
      </c>
      <c r="C834" s="218" t="s">
        <v>1</v>
      </c>
      <c r="D834" s="219">
        <v>38.07</v>
      </c>
      <c r="E834" s="220"/>
    </row>
    <row r="835" spans="1:5" ht="28.5">
      <c r="A835" s="217">
        <v>48665</v>
      </c>
      <c r="B835" s="217" t="s">
        <v>6301</v>
      </c>
      <c r="C835" s="218" t="s">
        <v>2</v>
      </c>
      <c r="D835" s="219">
        <v>0.32</v>
      </c>
      <c r="E835" s="220"/>
    </row>
    <row r="836" spans="1:5" ht="15">
      <c r="A836" s="216">
        <v>487</v>
      </c>
      <c r="B836" s="428" t="s">
        <v>4796</v>
      </c>
      <c r="C836" s="429"/>
      <c r="D836" s="429"/>
      <c r="E836" s="430"/>
    </row>
    <row r="837" spans="1:5" ht="28.5">
      <c r="A837" s="217">
        <v>48701</v>
      </c>
      <c r="B837" s="217" t="s">
        <v>6302</v>
      </c>
      <c r="C837" s="218" t="s">
        <v>1</v>
      </c>
      <c r="D837" s="219">
        <v>9.8800000000000008</v>
      </c>
      <c r="E837" s="220"/>
    </row>
    <row r="838" spans="1:5" ht="28.5">
      <c r="A838" s="217">
        <v>48730</v>
      </c>
      <c r="B838" s="217" t="s">
        <v>1109</v>
      </c>
      <c r="C838" s="218" t="s">
        <v>2</v>
      </c>
      <c r="D838" s="219">
        <v>123.39</v>
      </c>
      <c r="E838" s="220"/>
    </row>
    <row r="839" spans="1:5" ht="28.5">
      <c r="A839" s="217">
        <v>48744</v>
      </c>
      <c r="B839" s="217" t="s">
        <v>1110</v>
      </c>
      <c r="C839" s="218" t="s">
        <v>2</v>
      </c>
      <c r="D839" s="219">
        <v>94.12</v>
      </c>
      <c r="E839" s="220"/>
    </row>
    <row r="840" spans="1:5" ht="14.25">
      <c r="A840" s="217">
        <v>48747</v>
      </c>
      <c r="B840" s="217" t="s">
        <v>1111</v>
      </c>
      <c r="C840" s="218" t="s">
        <v>2</v>
      </c>
      <c r="D840" s="219">
        <v>1.36</v>
      </c>
      <c r="E840" s="220"/>
    </row>
    <row r="841" spans="1:5" ht="28.5">
      <c r="A841" s="217">
        <v>48763</v>
      </c>
      <c r="B841" s="217" t="s">
        <v>1112</v>
      </c>
      <c r="C841" s="218" t="s">
        <v>2</v>
      </c>
      <c r="D841" s="219">
        <v>24.86</v>
      </c>
      <c r="E841" s="220"/>
    </row>
    <row r="842" spans="1:5" ht="14.25">
      <c r="A842" s="217">
        <v>48772</v>
      </c>
      <c r="B842" s="217" t="s">
        <v>1113</v>
      </c>
      <c r="C842" s="218" t="s">
        <v>2</v>
      </c>
      <c r="D842" s="219">
        <v>156.69999999999999</v>
      </c>
      <c r="E842" s="220"/>
    </row>
    <row r="843" spans="1:5" ht="42.75">
      <c r="A843" s="217">
        <v>48782</v>
      </c>
      <c r="B843" s="217" t="s">
        <v>6303</v>
      </c>
      <c r="C843" s="218" t="s">
        <v>2</v>
      </c>
      <c r="D843" s="219">
        <v>115.41</v>
      </c>
      <c r="E843" s="220"/>
    </row>
    <row r="844" spans="1:5" ht="28.5">
      <c r="A844" s="217">
        <v>48784</v>
      </c>
      <c r="B844" s="217" t="s">
        <v>1114</v>
      </c>
      <c r="C844" s="218" t="s">
        <v>2</v>
      </c>
      <c r="D844" s="219">
        <v>159.15</v>
      </c>
      <c r="E844" s="220"/>
    </row>
    <row r="845" spans="1:5" ht="28.5">
      <c r="A845" s="217">
        <v>48790</v>
      </c>
      <c r="B845" s="217" t="s">
        <v>1115</v>
      </c>
      <c r="C845" s="218" t="s">
        <v>2</v>
      </c>
      <c r="D845" s="219">
        <v>641.09</v>
      </c>
      <c r="E845" s="220"/>
    </row>
    <row r="846" spans="1:5" ht="28.5">
      <c r="A846" s="217">
        <v>48794</v>
      </c>
      <c r="B846" s="217" t="s">
        <v>1116</v>
      </c>
      <c r="C846" s="218" t="s">
        <v>2</v>
      </c>
      <c r="D846" s="219">
        <v>39.659999999999997</v>
      </c>
      <c r="E846" s="220"/>
    </row>
    <row r="847" spans="1:5" ht="15">
      <c r="A847" s="216">
        <v>488</v>
      </c>
      <c r="B847" s="428" t="s">
        <v>4731</v>
      </c>
      <c r="C847" s="429"/>
      <c r="D847" s="429"/>
      <c r="E847" s="430"/>
    </row>
    <row r="848" spans="1:5" ht="28.5">
      <c r="A848" s="217">
        <v>48860</v>
      </c>
      <c r="B848" s="217" t="s">
        <v>1117</v>
      </c>
      <c r="C848" s="218" t="s">
        <v>2</v>
      </c>
      <c r="D848" s="219">
        <v>26.42</v>
      </c>
      <c r="E848" s="220"/>
    </row>
    <row r="849" spans="1:5" ht="15">
      <c r="A849" s="216">
        <v>489</v>
      </c>
      <c r="B849" s="428" t="s">
        <v>4759</v>
      </c>
      <c r="C849" s="429"/>
      <c r="D849" s="429"/>
      <c r="E849" s="430"/>
    </row>
    <row r="850" spans="1:5" ht="28.5">
      <c r="A850" s="217">
        <v>48986</v>
      </c>
      <c r="B850" s="217" t="s">
        <v>1118</v>
      </c>
      <c r="C850" s="218" t="s">
        <v>1</v>
      </c>
      <c r="D850" s="219">
        <v>67.38</v>
      </c>
      <c r="E850" s="220"/>
    </row>
    <row r="851" spans="1:5" ht="28.5">
      <c r="A851" s="217">
        <v>48987</v>
      </c>
      <c r="B851" s="217" t="s">
        <v>1119</v>
      </c>
      <c r="C851" s="218" t="s">
        <v>2</v>
      </c>
      <c r="D851" s="219">
        <v>33.450000000000003</v>
      </c>
      <c r="E851" s="220"/>
    </row>
    <row r="852" spans="1:5" ht="28.5">
      <c r="A852" s="217">
        <v>48988</v>
      </c>
      <c r="B852" s="217" t="s">
        <v>1120</v>
      </c>
      <c r="C852" s="218" t="s">
        <v>1</v>
      </c>
      <c r="D852" s="219">
        <v>94.85</v>
      </c>
      <c r="E852" s="220"/>
    </row>
    <row r="853" spans="1:5" ht="15">
      <c r="A853" s="216">
        <v>490</v>
      </c>
      <c r="B853" s="428" t="s">
        <v>4797</v>
      </c>
      <c r="C853" s="429"/>
      <c r="D853" s="429"/>
      <c r="E853" s="430"/>
    </row>
    <row r="854" spans="1:5" ht="28.5">
      <c r="A854" s="217">
        <v>49002</v>
      </c>
      <c r="B854" s="217" t="s">
        <v>6304</v>
      </c>
      <c r="C854" s="218" t="s">
        <v>2</v>
      </c>
      <c r="D854" s="219">
        <v>36.19</v>
      </c>
      <c r="E854" s="220"/>
    </row>
    <row r="855" spans="1:5" ht="28.5">
      <c r="A855" s="217">
        <v>49028</v>
      </c>
      <c r="B855" s="217" t="s">
        <v>6305</v>
      </c>
      <c r="C855" s="218" t="s">
        <v>2</v>
      </c>
      <c r="D855" s="219">
        <v>183.44</v>
      </c>
      <c r="E855" s="220"/>
    </row>
    <row r="856" spans="1:5" ht="28.5">
      <c r="A856" s="217">
        <v>49064</v>
      </c>
      <c r="B856" s="217" t="s">
        <v>44016</v>
      </c>
      <c r="C856" s="218" t="s">
        <v>2</v>
      </c>
      <c r="D856" s="219">
        <v>3.94</v>
      </c>
      <c r="E856" s="220"/>
    </row>
    <row r="857" spans="1:5" ht="28.5">
      <c r="A857" s="217">
        <v>49072</v>
      </c>
      <c r="B857" s="217" t="s">
        <v>1121</v>
      </c>
      <c r="C857" s="218" t="s">
        <v>2</v>
      </c>
      <c r="D857" s="219">
        <v>39.06</v>
      </c>
      <c r="E857" s="220"/>
    </row>
    <row r="858" spans="1:5" ht="15">
      <c r="A858" s="216">
        <v>491</v>
      </c>
      <c r="B858" s="428" t="s">
        <v>4797</v>
      </c>
      <c r="C858" s="429"/>
      <c r="D858" s="429"/>
      <c r="E858" s="430"/>
    </row>
    <row r="859" spans="1:5" ht="28.5">
      <c r="A859" s="217">
        <v>49101</v>
      </c>
      <c r="B859" s="217" t="s">
        <v>1122</v>
      </c>
      <c r="C859" s="218" t="s">
        <v>2</v>
      </c>
      <c r="D859" s="219">
        <v>457.03</v>
      </c>
      <c r="E859" s="220"/>
    </row>
    <row r="860" spans="1:5" ht="14.25">
      <c r="A860" s="217">
        <v>49104</v>
      </c>
      <c r="B860" s="217" t="s">
        <v>1123</v>
      </c>
      <c r="C860" s="218" t="s">
        <v>2</v>
      </c>
      <c r="D860" s="219">
        <v>3.21</v>
      </c>
      <c r="E860" s="220"/>
    </row>
    <row r="861" spans="1:5" ht="28.5">
      <c r="A861" s="217">
        <v>49112</v>
      </c>
      <c r="B861" s="217" t="s">
        <v>1124</v>
      </c>
      <c r="C861" s="218" t="s">
        <v>2</v>
      </c>
      <c r="D861" s="219">
        <v>48.38</v>
      </c>
      <c r="E861" s="220"/>
    </row>
    <row r="862" spans="1:5" ht="28.5">
      <c r="A862" s="217">
        <v>49123</v>
      </c>
      <c r="B862" s="217" t="s">
        <v>1125</v>
      </c>
      <c r="C862" s="218" t="s">
        <v>2</v>
      </c>
      <c r="D862" s="219">
        <v>3.2</v>
      </c>
      <c r="E862" s="220"/>
    </row>
    <row r="863" spans="1:5" ht="42.75">
      <c r="A863" s="217">
        <v>49165</v>
      </c>
      <c r="B863" s="217" t="s">
        <v>1126</v>
      </c>
      <c r="C863" s="218" t="s">
        <v>2</v>
      </c>
      <c r="D863" s="219">
        <v>238.3</v>
      </c>
      <c r="E863" s="220"/>
    </row>
    <row r="864" spans="1:5" ht="28.5">
      <c r="A864" s="217">
        <v>49170</v>
      </c>
      <c r="B864" s="217" t="s">
        <v>1127</v>
      </c>
      <c r="C864" s="218" t="s">
        <v>2</v>
      </c>
      <c r="D864" s="222">
        <v>2436.6999999999998</v>
      </c>
      <c r="E864" s="220"/>
    </row>
    <row r="865" spans="1:5" ht="15">
      <c r="A865" s="216">
        <v>492</v>
      </c>
      <c r="B865" s="428" t="s">
        <v>4798</v>
      </c>
      <c r="C865" s="429"/>
      <c r="D865" s="429"/>
      <c r="E865" s="430"/>
    </row>
    <row r="866" spans="1:5" ht="28.5">
      <c r="A866" s="217">
        <v>49227</v>
      </c>
      <c r="B866" s="217" t="s">
        <v>1128</v>
      </c>
      <c r="C866" s="218" t="s">
        <v>2</v>
      </c>
      <c r="D866" s="219">
        <v>4.58</v>
      </c>
      <c r="E866" s="220"/>
    </row>
    <row r="867" spans="1:5" ht="28.5">
      <c r="A867" s="217">
        <v>49228</v>
      </c>
      <c r="B867" s="217" t="s">
        <v>1129</v>
      </c>
      <c r="C867" s="218" t="s">
        <v>2</v>
      </c>
      <c r="D867" s="219">
        <v>6.44</v>
      </c>
      <c r="E867" s="220"/>
    </row>
    <row r="868" spans="1:5" ht="28.5">
      <c r="A868" s="217">
        <v>49241</v>
      </c>
      <c r="B868" s="217" t="s">
        <v>1130</v>
      </c>
      <c r="C868" s="218" t="s">
        <v>2</v>
      </c>
      <c r="D868" s="219">
        <v>6.48</v>
      </c>
      <c r="E868" s="220"/>
    </row>
    <row r="869" spans="1:5" ht="28.5">
      <c r="A869" s="217">
        <v>49242</v>
      </c>
      <c r="B869" s="217" t="s">
        <v>1131</v>
      </c>
      <c r="C869" s="218" t="s">
        <v>2</v>
      </c>
      <c r="D869" s="219">
        <v>4.1100000000000003</v>
      </c>
      <c r="E869" s="220"/>
    </row>
    <row r="870" spans="1:5" ht="42.75">
      <c r="A870" s="217">
        <v>49243</v>
      </c>
      <c r="B870" s="217" t="s">
        <v>5217</v>
      </c>
      <c r="C870" s="218" t="s">
        <v>2</v>
      </c>
      <c r="D870" s="219">
        <v>6.69</v>
      </c>
      <c r="E870" s="220"/>
    </row>
    <row r="871" spans="1:5" ht="28.5">
      <c r="A871" s="217">
        <v>49249</v>
      </c>
      <c r="B871" s="217" t="s">
        <v>1132</v>
      </c>
      <c r="C871" s="218" t="s">
        <v>2</v>
      </c>
      <c r="D871" s="219">
        <v>8.83</v>
      </c>
      <c r="E871" s="220"/>
    </row>
    <row r="872" spans="1:5" ht="28.5">
      <c r="A872" s="217">
        <v>49274</v>
      </c>
      <c r="B872" s="217" t="s">
        <v>1133</v>
      </c>
      <c r="C872" s="218" t="s">
        <v>2</v>
      </c>
      <c r="D872" s="219">
        <v>61.99</v>
      </c>
      <c r="E872" s="220"/>
    </row>
    <row r="873" spans="1:5" ht="28.5">
      <c r="A873" s="217">
        <v>49275</v>
      </c>
      <c r="B873" s="217" t="s">
        <v>1134</v>
      </c>
      <c r="C873" s="218" t="s">
        <v>2</v>
      </c>
      <c r="D873" s="219">
        <v>80.319999999999993</v>
      </c>
      <c r="E873" s="220"/>
    </row>
    <row r="874" spans="1:5" ht="28.5">
      <c r="A874" s="217">
        <v>49277</v>
      </c>
      <c r="B874" s="217" t="s">
        <v>6306</v>
      </c>
      <c r="C874" s="218" t="s">
        <v>2</v>
      </c>
      <c r="D874" s="219">
        <v>27.25</v>
      </c>
      <c r="E874" s="220"/>
    </row>
    <row r="875" spans="1:5" ht="42.75">
      <c r="A875" s="217">
        <v>49278</v>
      </c>
      <c r="B875" s="217" t="s">
        <v>6307</v>
      </c>
      <c r="C875" s="218" t="s">
        <v>2</v>
      </c>
      <c r="D875" s="219">
        <v>40</v>
      </c>
      <c r="E875" s="220"/>
    </row>
    <row r="876" spans="1:5" ht="28.5">
      <c r="A876" s="217">
        <v>49289</v>
      </c>
      <c r="B876" s="217" t="s">
        <v>1135</v>
      </c>
      <c r="C876" s="218" t="s">
        <v>2</v>
      </c>
      <c r="D876" s="219">
        <v>9.6999999999999993</v>
      </c>
      <c r="E876" s="220"/>
    </row>
    <row r="877" spans="1:5" ht="15">
      <c r="A877" s="216">
        <v>494</v>
      </c>
      <c r="B877" s="428" t="s">
        <v>4799</v>
      </c>
      <c r="C877" s="429"/>
      <c r="D877" s="429"/>
      <c r="E877" s="430"/>
    </row>
    <row r="878" spans="1:5" ht="28.5">
      <c r="A878" s="217">
        <v>49424</v>
      </c>
      <c r="B878" s="217" t="s">
        <v>1136</v>
      </c>
      <c r="C878" s="218" t="s">
        <v>2</v>
      </c>
      <c r="D878" s="219">
        <v>14.43</v>
      </c>
      <c r="E878" s="220"/>
    </row>
    <row r="879" spans="1:5" ht="28.5">
      <c r="A879" s="217">
        <v>49428</v>
      </c>
      <c r="B879" s="217" t="s">
        <v>44017</v>
      </c>
      <c r="C879" s="218" t="s">
        <v>2</v>
      </c>
      <c r="D879" s="219">
        <v>3.94</v>
      </c>
      <c r="E879" s="220"/>
    </row>
    <row r="880" spans="1:5" ht="28.5">
      <c r="A880" s="217">
        <v>49459</v>
      </c>
      <c r="B880" s="217" t="s">
        <v>1137</v>
      </c>
      <c r="C880" s="218" t="s">
        <v>2</v>
      </c>
      <c r="D880" s="219">
        <v>488.99</v>
      </c>
      <c r="E880" s="220"/>
    </row>
    <row r="881" spans="1:5" ht="28.5">
      <c r="A881" s="217">
        <v>49463</v>
      </c>
      <c r="B881" s="217" t="s">
        <v>1138</v>
      </c>
      <c r="C881" s="218" t="s">
        <v>2</v>
      </c>
      <c r="D881" s="219">
        <v>55.31</v>
      </c>
      <c r="E881" s="220"/>
    </row>
    <row r="882" spans="1:5" ht="28.5">
      <c r="A882" s="217">
        <v>49464</v>
      </c>
      <c r="B882" s="217" t="s">
        <v>1139</v>
      </c>
      <c r="C882" s="218" t="s">
        <v>2</v>
      </c>
      <c r="D882" s="219">
        <v>85.91</v>
      </c>
      <c r="E882" s="220"/>
    </row>
    <row r="883" spans="1:5" ht="14.25">
      <c r="A883" s="217">
        <v>49488</v>
      </c>
      <c r="B883" s="217" t="s">
        <v>1140</v>
      </c>
      <c r="C883" s="218" t="s">
        <v>2</v>
      </c>
      <c r="D883" s="219">
        <v>1.65</v>
      </c>
      <c r="E883" s="220"/>
    </row>
    <row r="884" spans="1:5" ht="28.5">
      <c r="A884" s="217">
        <v>49492</v>
      </c>
      <c r="B884" s="217" t="s">
        <v>6308</v>
      </c>
      <c r="C884" s="218" t="s">
        <v>2</v>
      </c>
      <c r="D884" s="219">
        <v>14.44</v>
      </c>
      <c r="E884" s="220"/>
    </row>
    <row r="885" spans="1:5" ht="28.5">
      <c r="A885" s="217">
        <v>49493</v>
      </c>
      <c r="B885" s="217" t="s">
        <v>6309</v>
      </c>
      <c r="C885" s="218" t="s">
        <v>2</v>
      </c>
      <c r="D885" s="219">
        <v>31.54</v>
      </c>
      <c r="E885" s="220"/>
    </row>
    <row r="886" spans="1:5" ht="15">
      <c r="A886" s="216">
        <v>495</v>
      </c>
      <c r="B886" s="428" t="s">
        <v>815</v>
      </c>
      <c r="C886" s="429"/>
      <c r="D886" s="429"/>
      <c r="E886" s="430"/>
    </row>
    <row r="887" spans="1:5" ht="14.25">
      <c r="A887" s="217">
        <v>49502</v>
      </c>
      <c r="B887" s="217" t="s">
        <v>1141</v>
      </c>
      <c r="C887" s="218" t="s">
        <v>2</v>
      </c>
      <c r="D887" s="219">
        <v>3.21</v>
      </c>
      <c r="E887" s="220"/>
    </row>
    <row r="888" spans="1:5" ht="14.25">
      <c r="A888" s="217">
        <v>49503</v>
      </c>
      <c r="B888" s="217" t="s">
        <v>1142</v>
      </c>
      <c r="C888" s="218" t="s">
        <v>2</v>
      </c>
      <c r="D888" s="219">
        <v>30.01</v>
      </c>
      <c r="E888" s="220"/>
    </row>
    <row r="889" spans="1:5" ht="28.5">
      <c r="A889" s="217">
        <v>49505</v>
      </c>
      <c r="B889" s="217" t="s">
        <v>1143</v>
      </c>
      <c r="C889" s="218" t="s">
        <v>2</v>
      </c>
      <c r="D889" s="219">
        <v>3.37</v>
      </c>
      <c r="E889" s="220"/>
    </row>
    <row r="890" spans="1:5" ht="14.25">
      <c r="A890" s="217">
        <v>49507</v>
      </c>
      <c r="B890" s="217" t="s">
        <v>1144</v>
      </c>
      <c r="C890" s="218" t="s">
        <v>2</v>
      </c>
      <c r="D890" s="219">
        <v>3.73</v>
      </c>
      <c r="E890" s="220"/>
    </row>
    <row r="891" spans="1:5" ht="28.5">
      <c r="A891" s="217">
        <v>49510</v>
      </c>
      <c r="B891" s="217" t="s">
        <v>1145</v>
      </c>
      <c r="C891" s="218" t="s">
        <v>2</v>
      </c>
      <c r="D891" s="219">
        <v>717.05</v>
      </c>
      <c r="E891" s="220"/>
    </row>
    <row r="892" spans="1:5" ht="14.25">
      <c r="A892" s="217">
        <v>49514</v>
      </c>
      <c r="B892" s="217" t="s">
        <v>1146</v>
      </c>
      <c r="C892" s="218" t="s">
        <v>2</v>
      </c>
      <c r="D892" s="219">
        <v>19.850000000000001</v>
      </c>
      <c r="E892" s="220"/>
    </row>
    <row r="893" spans="1:5" ht="42.75">
      <c r="A893" s="217">
        <v>49521</v>
      </c>
      <c r="B893" s="217" t="s">
        <v>5218</v>
      </c>
      <c r="C893" s="218" t="s">
        <v>2</v>
      </c>
      <c r="D893" s="219">
        <v>14.35</v>
      </c>
      <c r="E893" s="220"/>
    </row>
    <row r="894" spans="1:5" ht="28.5">
      <c r="A894" s="217">
        <v>49524</v>
      </c>
      <c r="B894" s="217" t="s">
        <v>1147</v>
      </c>
      <c r="C894" s="218" t="s">
        <v>1</v>
      </c>
      <c r="D894" s="219">
        <v>25.01</v>
      </c>
      <c r="E894" s="220"/>
    </row>
    <row r="895" spans="1:5" ht="28.5">
      <c r="A895" s="217">
        <v>49537</v>
      </c>
      <c r="B895" s="217" t="s">
        <v>6310</v>
      </c>
      <c r="C895" s="218" t="s">
        <v>2</v>
      </c>
      <c r="D895" s="219">
        <v>35.57</v>
      </c>
      <c r="E895" s="220"/>
    </row>
    <row r="896" spans="1:5" ht="14.25">
      <c r="A896" s="217">
        <v>49565</v>
      </c>
      <c r="B896" s="217" t="s">
        <v>5219</v>
      </c>
      <c r="C896" s="218" t="s">
        <v>2</v>
      </c>
      <c r="D896" s="219">
        <v>30.47</v>
      </c>
      <c r="E896" s="220"/>
    </row>
    <row r="897" spans="1:5" ht="14.25">
      <c r="A897" s="217">
        <v>49566</v>
      </c>
      <c r="B897" s="217" t="s">
        <v>1148</v>
      </c>
      <c r="C897" s="218" t="s">
        <v>2</v>
      </c>
      <c r="D897" s="219">
        <v>4.99</v>
      </c>
      <c r="E897" s="220"/>
    </row>
    <row r="898" spans="1:5" ht="14.25">
      <c r="A898" s="217">
        <v>49568</v>
      </c>
      <c r="B898" s="217" t="s">
        <v>1149</v>
      </c>
      <c r="C898" s="218" t="s">
        <v>2</v>
      </c>
      <c r="D898" s="219">
        <v>8.77</v>
      </c>
      <c r="E898" s="220"/>
    </row>
    <row r="899" spans="1:5" ht="14.25">
      <c r="A899" s="217">
        <v>49570</v>
      </c>
      <c r="B899" s="217" t="s">
        <v>1150</v>
      </c>
      <c r="C899" s="218" t="s">
        <v>2</v>
      </c>
      <c r="D899" s="219">
        <v>8.81</v>
      </c>
      <c r="E899" s="220"/>
    </row>
    <row r="900" spans="1:5" ht="15">
      <c r="A900" s="216">
        <v>496</v>
      </c>
      <c r="B900" s="428" t="s">
        <v>4731</v>
      </c>
      <c r="C900" s="429"/>
      <c r="D900" s="429"/>
      <c r="E900" s="430"/>
    </row>
    <row r="901" spans="1:5" ht="28.5">
      <c r="A901" s="217">
        <v>49606</v>
      </c>
      <c r="B901" s="217" t="s">
        <v>1151</v>
      </c>
      <c r="C901" s="218" t="s">
        <v>1</v>
      </c>
      <c r="D901" s="219">
        <v>16.61</v>
      </c>
      <c r="E901" s="220"/>
    </row>
    <row r="902" spans="1:5" ht="28.5">
      <c r="A902" s="217">
        <v>49626</v>
      </c>
      <c r="B902" s="217" t="s">
        <v>7761</v>
      </c>
      <c r="C902" s="218" t="s">
        <v>2</v>
      </c>
      <c r="D902" s="219">
        <v>4.09</v>
      </c>
      <c r="E902" s="220"/>
    </row>
    <row r="903" spans="1:5" ht="28.5">
      <c r="A903" s="217">
        <v>49633</v>
      </c>
      <c r="B903" s="217" t="s">
        <v>6311</v>
      </c>
      <c r="C903" s="218" t="s">
        <v>2</v>
      </c>
      <c r="D903" s="219">
        <v>2.73</v>
      </c>
      <c r="E903" s="220"/>
    </row>
    <row r="904" spans="1:5" ht="28.5">
      <c r="A904" s="217">
        <v>49645</v>
      </c>
      <c r="B904" s="217" t="s">
        <v>1152</v>
      </c>
      <c r="C904" s="218" t="s">
        <v>2</v>
      </c>
      <c r="D904" s="219">
        <v>457.03</v>
      </c>
      <c r="E904" s="220"/>
    </row>
    <row r="905" spans="1:5" ht="28.5">
      <c r="A905" s="217">
        <v>49654</v>
      </c>
      <c r="B905" s="217" t="s">
        <v>1153</v>
      </c>
      <c r="C905" s="218" t="s">
        <v>2</v>
      </c>
      <c r="D905" s="219">
        <v>32.159999999999997</v>
      </c>
      <c r="E905" s="220"/>
    </row>
    <row r="906" spans="1:5" ht="28.5">
      <c r="A906" s="217">
        <v>49666</v>
      </c>
      <c r="B906" s="217" t="s">
        <v>1154</v>
      </c>
      <c r="C906" s="218" t="s">
        <v>1</v>
      </c>
      <c r="D906" s="219">
        <v>21.15</v>
      </c>
      <c r="E906" s="220"/>
    </row>
    <row r="907" spans="1:5" ht="14.25">
      <c r="A907" s="217">
        <v>49674</v>
      </c>
      <c r="B907" s="217" t="s">
        <v>5220</v>
      </c>
      <c r="C907" s="218" t="s">
        <v>2</v>
      </c>
      <c r="D907" s="219">
        <v>35.770000000000003</v>
      </c>
      <c r="E907" s="220"/>
    </row>
    <row r="908" spans="1:5" ht="14.25">
      <c r="A908" s="217">
        <v>49679</v>
      </c>
      <c r="B908" s="217" t="s">
        <v>6312</v>
      </c>
      <c r="C908" s="218" t="s">
        <v>2</v>
      </c>
      <c r="D908" s="219">
        <v>33.29</v>
      </c>
      <c r="E908" s="220"/>
    </row>
    <row r="909" spans="1:5" ht="14.25">
      <c r="A909" s="217">
        <v>49681</v>
      </c>
      <c r="B909" s="217" t="s">
        <v>1155</v>
      </c>
      <c r="C909" s="218" t="s">
        <v>2</v>
      </c>
      <c r="D909" s="219">
        <v>5.18</v>
      </c>
      <c r="E909" s="220"/>
    </row>
    <row r="910" spans="1:5" ht="14.25">
      <c r="A910" s="217">
        <v>49686</v>
      </c>
      <c r="B910" s="217" t="s">
        <v>1156</v>
      </c>
      <c r="C910" s="218" t="s">
        <v>2</v>
      </c>
      <c r="D910" s="219">
        <v>92.58</v>
      </c>
      <c r="E910" s="220"/>
    </row>
    <row r="911" spans="1:5" ht="28.5">
      <c r="A911" s="217">
        <v>49694</v>
      </c>
      <c r="B911" s="217" t="s">
        <v>1157</v>
      </c>
      <c r="C911" s="218" t="s">
        <v>2</v>
      </c>
      <c r="D911" s="219">
        <v>32.74</v>
      </c>
      <c r="E911" s="220"/>
    </row>
    <row r="912" spans="1:5" ht="14.25">
      <c r="A912" s="217">
        <v>49695</v>
      </c>
      <c r="B912" s="217" t="s">
        <v>1158</v>
      </c>
      <c r="C912" s="218" t="s">
        <v>2</v>
      </c>
      <c r="D912" s="219">
        <v>71.84</v>
      </c>
      <c r="E912" s="220"/>
    </row>
    <row r="913" spans="1:5" ht="14.25">
      <c r="A913" s="217">
        <v>49696</v>
      </c>
      <c r="B913" s="217" t="s">
        <v>1159</v>
      </c>
      <c r="C913" s="218" t="s">
        <v>2</v>
      </c>
      <c r="D913" s="219">
        <v>102.09</v>
      </c>
      <c r="E913" s="220"/>
    </row>
    <row r="914" spans="1:5" ht="15">
      <c r="A914" s="216">
        <v>497</v>
      </c>
      <c r="B914" s="428" t="s">
        <v>815</v>
      </c>
      <c r="C914" s="429"/>
      <c r="D914" s="429"/>
      <c r="E914" s="430"/>
    </row>
    <row r="915" spans="1:5" ht="28.5">
      <c r="A915" s="217">
        <v>49709</v>
      </c>
      <c r="B915" s="217" t="s">
        <v>6313</v>
      </c>
      <c r="C915" s="218" t="s">
        <v>2</v>
      </c>
      <c r="D915" s="219">
        <v>16</v>
      </c>
      <c r="E915" s="220"/>
    </row>
    <row r="916" spans="1:5" ht="28.5">
      <c r="A916" s="217">
        <v>49729</v>
      </c>
      <c r="B916" s="217" t="s">
        <v>38178</v>
      </c>
      <c r="C916" s="218" t="s">
        <v>1</v>
      </c>
      <c r="D916" s="219">
        <v>83.48</v>
      </c>
      <c r="E916" s="220"/>
    </row>
    <row r="917" spans="1:5" ht="28.5">
      <c r="A917" s="217">
        <v>49774</v>
      </c>
      <c r="B917" s="217" t="s">
        <v>1160</v>
      </c>
      <c r="C917" s="218" t="s">
        <v>2</v>
      </c>
      <c r="D917" s="219">
        <v>33.31</v>
      </c>
      <c r="E917" s="220"/>
    </row>
    <row r="918" spans="1:5" ht="28.5">
      <c r="A918" s="217">
        <v>49791</v>
      </c>
      <c r="B918" s="217" t="s">
        <v>1161</v>
      </c>
      <c r="C918" s="218" t="s">
        <v>2</v>
      </c>
      <c r="D918" s="219">
        <v>10.79</v>
      </c>
      <c r="E918" s="220"/>
    </row>
    <row r="919" spans="1:5" ht="15">
      <c r="A919" s="216">
        <v>498</v>
      </c>
      <c r="B919" s="428" t="s">
        <v>4759</v>
      </c>
      <c r="C919" s="429"/>
      <c r="D919" s="429"/>
      <c r="E919" s="430"/>
    </row>
    <row r="920" spans="1:5" ht="14.25">
      <c r="A920" s="217">
        <v>49803</v>
      </c>
      <c r="B920" s="217" t="s">
        <v>1162</v>
      </c>
      <c r="C920" s="218" t="s">
        <v>2</v>
      </c>
      <c r="D920" s="219">
        <v>4.5</v>
      </c>
      <c r="E920" s="220"/>
    </row>
    <row r="921" spans="1:5" ht="28.5">
      <c r="A921" s="217">
        <v>49804</v>
      </c>
      <c r="B921" s="217" t="s">
        <v>1163</v>
      </c>
      <c r="C921" s="218" t="s">
        <v>2</v>
      </c>
      <c r="D921" s="219">
        <v>5.18</v>
      </c>
      <c r="E921" s="220"/>
    </row>
    <row r="922" spans="1:5" ht="28.5">
      <c r="A922" s="217">
        <v>49805</v>
      </c>
      <c r="B922" s="217" t="s">
        <v>1164</v>
      </c>
      <c r="C922" s="218" t="s">
        <v>2</v>
      </c>
      <c r="D922" s="219">
        <v>9.35</v>
      </c>
      <c r="E922" s="220"/>
    </row>
    <row r="923" spans="1:5" ht="28.5">
      <c r="A923" s="217">
        <v>49806</v>
      </c>
      <c r="B923" s="217" t="s">
        <v>1165</v>
      </c>
      <c r="C923" s="218" t="s">
        <v>2</v>
      </c>
      <c r="D923" s="219">
        <v>9.93</v>
      </c>
      <c r="E923" s="220"/>
    </row>
    <row r="924" spans="1:5" ht="28.5">
      <c r="A924" s="217">
        <v>49807</v>
      </c>
      <c r="B924" s="217" t="s">
        <v>1166</v>
      </c>
      <c r="C924" s="218" t="s">
        <v>2</v>
      </c>
      <c r="D924" s="219">
        <v>16.8</v>
      </c>
      <c r="E924" s="220"/>
    </row>
    <row r="925" spans="1:5" ht="28.5">
      <c r="A925" s="217">
        <v>49809</v>
      </c>
      <c r="B925" s="217" t="s">
        <v>1167</v>
      </c>
      <c r="C925" s="218" t="s">
        <v>2</v>
      </c>
      <c r="D925" s="219">
        <v>21.85</v>
      </c>
      <c r="E925" s="220"/>
    </row>
    <row r="926" spans="1:5" ht="28.5">
      <c r="A926" s="217">
        <v>49811</v>
      </c>
      <c r="B926" s="217" t="s">
        <v>1168</v>
      </c>
      <c r="C926" s="218" t="s">
        <v>2</v>
      </c>
      <c r="D926" s="219">
        <v>36.06</v>
      </c>
      <c r="E926" s="220"/>
    </row>
    <row r="927" spans="1:5" ht="28.5">
      <c r="A927" s="217">
        <v>49812</v>
      </c>
      <c r="B927" s="217" t="s">
        <v>1169</v>
      </c>
      <c r="C927" s="218" t="s">
        <v>2</v>
      </c>
      <c r="D927" s="219">
        <v>211.63</v>
      </c>
      <c r="E927" s="220"/>
    </row>
    <row r="928" spans="1:5" ht="14.25">
      <c r="A928" s="217">
        <v>49818</v>
      </c>
      <c r="B928" s="217" t="s">
        <v>1170</v>
      </c>
      <c r="C928" s="218" t="s">
        <v>2</v>
      </c>
      <c r="D928" s="219">
        <v>1.36</v>
      </c>
      <c r="E928" s="220"/>
    </row>
    <row r="929" spans="1:5" ht="28.5">
      <c r="A929" s="217">
        <v>49860</v>
      </c>
      <c r="B929" s="217" t="s">
        <v>1171</v>
      </c>
      <c r="C929" s="218" t="s">
        <v>2</v>
      </c>
      <c r="D929" s="219">
        <v>111.22</v>
      </c>
      <c r="E929" s="220"/>
    </row>
    <row r="930" spans="1:5" ht="28.5">
      <c r="A930" s="217">
        <v>49861</v>
      </c>
      <c r="B930" s="217" t="s">
        <v>44018</v>
      </c>
      <c r="C930" s="218" t="s">
        <v>2</v>
      </c>
      <c r="D930" s="219">
        <v>4.7699999999999996</v>
      </c>
      <c r="E930" s="220"/>
    </row>
    <row r="931" spans="1:5" ht="14.25">
      <c r="A931" s="217">
        <v>49897</v>
      </c>
      <c r="B931" s="217" t="s">
        <v>1172</v>
      </c>
      <c r="C931" s="218" t="s">
        <v>2</v>
      </c>
      <c r="D931" s="219">
        <v>56.71</v>
      </c>
      <c r="E931" s="220"/>
    </row>
    <row r="932" spans="1:5" ht="15">
      <c r="A932" s="216">
        <v>499</v>
      </c>
      <c r="B932" s="428" t="s">
        <v>4800</v>
      </c>
      <c r="C932" s="429"/>
      <c r="D932" s="429"/>
      <c r="E932" s="430"/>
    </row>
    <row r="933" spans="1:5" ht="42.75">
      <c r="A933" s="217">
        <v>49905</v>
      </c>
      <c r="B933" s="217" t="s">
        <v>1173</v>
      </c>
      <c r="C933" s="218" t="s">
        <v>2</v>
      </c>
      <c r="D933" s="219">
        <v>202.41</v>
      </c>
      <c r="E933" s="220"/>
    </row>
    <row r="934" spans="1:5" ht="28.5">
      <c r="A934" s="217">
        <v>49959</v>
      </c>
      <c r="B934" s="217" t="s">
        <v>1174</v>
      </c>
      <c r="C934" s="218" t="s">
        <v>2</v>
      </c>
      <c r="D934" s="219">
        <v>227.93</v>
      </c>
      <c r="E934" s="220"/>
    </row>
    <row r="935" spans="1:5" ht="57">
      <c r="A935" s="217">
        <v>49967</v>
      </c>
      <c r="B935" s="217" t="s">
        <v>44019</v>
      </c>
      <c r="C935" s="218" t="s">
        <v>44020</v>
      </c>
      <c r="D935" s="219">
        <v>0.8</v>
      </c>
      <c r="E935" s="220"/>
    </row>
    <row r="936" spans="1:5" ht="15">
      <c r="A936" s="216">
        <v>5</v>
      </c>
      <c r="B936" s="428" t="s">
        <v>4801</v>
      </c>
      <c r="C936" s="429"/>
      <c r="D936" s="429"/>
      <c r="E936" s="430"/>
    </row>
    <row r="937" spans="1:5" ht="15">
      <c r="A937" s="216">
        <v>501</v>
      </c>
      <c r="B937" s="428" t="s">
        <v>4802</v>
      </c>
      <c r="C937" s="429"/>
      <c r="D937" s="429"/>
      <c r="E937" s="430"/>
    </row>
    <row r="938" spans="1:5" ht="28.5">
      <c r="A938" s="217">
        <v>50105</v>
      </c>
      <c r="B938" s="217" t="s">
        <v>6314</v>
      </c>
      <c r="C938" s="218" t="s">
        <v>2</v>
      </c>
      <c r="D938" s="219">
        <v>46.07</v>
      </c>
      <c r="E938" s="220"/>
    </row>
    <row r="939" spans="1:5" ht="28.5">
      <c r="A939" s="217">
        <v>50126</v>
      </c>
      <c r="B939" s="217" t="s">
        <v>6315</v>
      </c>
      <c r="C939" s="218" t="s">
        <v>2</v>
      </c>
      <c r="D939" s="219">
        <v>21.09</v>
      </c>
      <c r="E939" s="220"/>
    </row>
    <row r="940" spans="1:5" ht="28.5">
      <c r="A940" s="217">
        <v>50128</v>
      </c>
      <c r="B940" s="217" t="s">
        <v>38179</v>
      </c>
      <c r="C940" s="218" t="s">
        <v>2</v>
      </c>
      <c r="D940" s="219">
        <v>0.65</v>
      </c>
      <c r="E940" s="220"/>
    </row>
    <row r="941" spans="1:5" ht="28.5">
      <c r="A941" s="217">
        <v>50161</v>
      </c>
      <c r="B941" s="217" t="s">
        <v>6316</v>
      </c>
      <c r="C941" s="218" t="s">
        <v>1</v>
      </c>
      <c r="D941" s="219">
        <v>90.23</v>
      </c>
      <c r="E941" s="220"/>
    </row>
    <row r="942" spans="1:5" ht="28.5">
      <c r="A942" s="217">
        <v>50163</v>
      </c>
      <c r="B942" s="217" t="s">
        <v>44021</v>
      </c>
      <c r="C942" s="218" t="s">
        <v>2</v>
      </c>
      <c r="D942" s="219">
        <v>3.92</v>
      </c>
      <c r="E942" s="220"/>
    </row>
    <row r="943" spans="1:5" ht="28.5">
      <c r="A943" s="217">
        <v>50164</v>
      </c>
      <c r="B943" s="217" t="s">
        <v>44022</v>
      </c>
      <c r="C943" s="218" t="s">
        <v>2</v>
      </c>
      <c r="D943" s="219">
        <v>10.51</v>
      </c>
      <c r="E943" s="220"/>
    </row>
    <row r="944" spans="1:5" ht="28.5">
      <c r="A944" s="217">
        <v>50167</v>
      </c>
      <c r="B944" s="217" t="s">
        <v>6317</v>
      </c>
      <c r="C944" s="218" t="s">
        <v>2</v>
      </c>
      <c r="D944" s="219">
        <v>52.72</v>
      </c>
      <c r="E944" s="220"/>
    </row>
    <row r="945" spans="1:5" ht="28.5">
      <c r="A945" s="217">
        <v>50187</v>
      </c>
      <c r="B945" s="217" t="s">
        <v>6318</v>
      </c>
      <c r="C945" s="218" t="s">
        <v>1</v>
      </c>
      <c r="D945" s="219">
        <v>37.69</v>
      </c>
      <c r="E945" s="220"/>
    </row>
    <row r="946" spans="1:5" ht="28.5">
      <c r="A946" s="217">
        <v>50188</v>
      </c>
      <c r="B946" s="217" t="s">
        <v>6319</v>
      </c>
      <c r="C946" s="218" t="s">
        <v>2</v>
      </c>
      <c r="D946" s="219">
        <v>41.21</v>
      </c>
      <c r="E946" s="220"/>
    </row>
    <row r="947" spans="1:5" ht="15">
      <c r="A947" s="216">
        <v>510</v>
      </c>
      <c r="B947" s="428" t="s">
        <v>4803</v>
      </c>
      <c r="C947" s="429"/>
      <c r="D947" s="429"/>
      <c r="E947" s="430"/>
    </row>
    <row r="948" spans="1:5" ht="28.5">
      <c r="A948" s="217">
        <v>51008</v>
      </c>
      <c r="B948" s="217" t="s">
        <v>1175</v>
      </c>
      <c r="C948" s="218" t="s">
        <v>2</v>
      </c>
      <c r="D948" s="219">
        <v>12.41</v>
      </c>
      <c r="E948" s="220"/>
    </row>
    <row r="949" spans="1:5" ht="14.25">
      <c r="A949" s="217">
        <v>51015</v>
      </c>
      <c r="B949" s="217" t="s">
        <v>1176</v>
      </c>
      <c r="C949" s="218" t="s">
        <v>2</v>
      </c>
      <c r="D949" s="219">
        <v>59.99</v>
      </c>
      <c r="E949" s="220"/>
    </row>
    <row r="950" spans="1:5" ht="28.5">
      <c r="A950" s="217">
        <v>51016</v>
      </c>
      <c r="B950" s="217" t="s">
        <v>1177</v>
      </c>
      <c r="C950" s="218" t="s">
        <v>2</v>
      </c>
      <c r="D950" s="219">
        <v>40.54</v>
      </c>
      <c r="E950" s="220"/>
    </row>
    <row r="951" spans="1:5" ht="28.5">
      <c r="A951" s="217">
        <v>51033</v>
      </c>
      <c r="B951" s="217" t="s">
        <v>6320</v>
      </c>
      <c r="C951" s="218" t="s">
        <v>2</v>
      </c>
      <c r="D951" s="219">
        <v>34.86</v>
      </c>
      <c r="E951" s="220"/>
    </row>
    <row r="952" spans="1:5" ht="28.5">
      <c r="A952" s="217">
        <v>51046</v>
      </c>
      <c r="B952" s="217" t="s">
        <v>6321</v>
      </c>
      <c r="C952" s="218" t="s">
        <v>2</v>
      </c>
      <c r="D952" s="219">
        <v>23.84</v>
      </c>
      <c r="E952" s="220"/>
    </row>
    <row r="953" spans="1:5" ht="28.5">
      <c r="A953" s="217">
        <v>51048</v>
      </c>
      <c r="B953" s="217" t="s">
        <v>6322</v>
      </c>
      <c r="C953" s="218" t="s">
        <v>2</v>
      </c>
      <c r="D953" s="219">
        <v>18.760000000000002</v>
      </c>
      <c r="E953" s="220"/>
    </row>
    <row r="954" spans="1:5" ht="28.5">
      <c r="A954" s="217">
        <v>51053</v>
      </c>
      <c r="B954" s="217" t="s">
        <v>6323</v>
      </c>
      <c r="C954" s="218" t="s">
        <v>2</v>
      </c>
      <c r="D954" s="219">
        <v>101.7</v>
      </c>
      <c r="E954" s="220"/>
    </row>
    <row r="955" spans="1:5" ht="28.5">
      <c r="A955" s="217">
        <v>51054</v>
      </c>
      <c r="B955" s="217" t="s">
        <v>6324</v>
      </c>
      <c r="C955" s="218" t="s">
        <v>2</v>
      </c>
      <c r="D955" s="219">
        <v>107.85</v>
      </c>
      <c r="E955" s="220"/>
    </row>
    <row r="956" spans="1:5" ht="15">
      <c r="A956" s="216">
        <v>520</v>
      </c>
      <c r="B956" s="428" t="s">
        <v>6325</v>
      </c>
      <c r="C956" s="429"/>
      <c r="D956" s="429"/>
      <c r="E956" s="430"/>
    </row>
    <row r="957" spans="1:5" ht="28.5">
      <c r="A957" s="217">
        <v>52004</v>
      </c>
      <c r="B957" s="217" t="s">
        <v>6326</v>
      </c>
      <c r="C957" s="218" t="s">
        <v>2</v>
      </c>
      <c r="D957" s="219">
        <v>261.94</v>
      </c>
      <c r="E957" s="220"/>
    </row>
    <row r="958" spans="1:5" ht="14.25">
      <c r="A958" s="217">
        <v>52011</v>
      </c>
      <c r="B958" s="217" t="s">
        <v>6327</v>
      </c>
      <c r="C958" s="218" t="s">
        <v>2</v>
      </c>
      <c r="D958" s="219">
        <v>287.98</v>
      </c>
      <c r="E958" s="220"/>
    </row>
    <row r="959" spans="1:5" ht="85.5">
      <c r="A959" s="217">
        <v>52017</v>
      </c>
      <c r="B959" s="217" t="s">
        <v>6328</v>
      </c>
      <c r="C959" s="218" t="s">
        <v>2</v>
      </c>
      <c r="D959" s="222">
        <v>1800.92</v>
      </c>
      <c r="E959" s="220"/>
    </row>
    <row r="960" spans="1:5" ht="28.5">
      <c r="A960" s="217">
        <v>52030</v>
      </c>
      <c r="B960" s="217" t="s">
        <v>6329</v>
      </c>
      <c r="C960" s="218" t="s">
        <v>2</v>
      </c>
      <c r="D960" s="219">
        <v>65.150000000000006</v>
      </c>
      <c r="E960" s="220"/>
    </row>
    <row r="961" spans="1:5" ht="71.25">
      <c r="A961" s="217">
        <v>52031</v>
      </c>
      <c r="B961" s="217" t="s">
        <v>6330</v>
      </c>
      <c r="C961" s="218" t="s">
        <v>2</v>
      </c>
      <c r="D961" s="219">
        <v>472.48</v>
      </c>
      <c r="E961" s="220"/>
    </row>
    <row r="962" spans="1:5" ht="42.75">
      <c r="A962" s="217">
        <v>52035</v>
      </c>
      <c r="B962" s="217" t="s">
        <v>44023</v>
      </c>
      <c r="C962" s="218" t="s">
        <v>2</v>
      </c>
      <c r="D962" s="219">
        <v>498.41</v>
      </c>
      <c r="E962" s="220"/>
    </row>
    <row r="963" spans="1:5" ht="42.75">
      <c r="A963" s="217">
        <v>52036</v>
      </c>
      <c r="B963" s="217" t="s">
        <v>6331</v>
      </c>
      <c r="C963" s="218" t="s">
        <v>2</v>
      </c>
      <c r="D963" s="219">
        <v>465.74</v>
      </c>
      <c r="E963" s="220"/>
    </row>
    <row r="964" spans="1:5" ht="42.75">
      <c r="A964" s="217">
        <v>52041</v>
      </c>
      <c r="B964" s="217" t="s">
        <v>6332</v>
      </c>
      <c r="C964" s="218" t="s">
        <v>2</v>
      </c>
      <c r="D964" s="219">
        <v>261.94</v>
      </c>
      <c r="E964" s="220"/>
    </row>
    <row r="965" spans="1:5" ht="28.5">
      <c r="A965" s="217">
        <v>52053</v>
      </c>
      <c r="B965" s="217" t="s">
        <v>7773</v>
      </c>
      <c r="C965" s="218" t="s">
        <v>2</v>
      </c>
      <c r="D965" s="219">
        <v>77.86</v>
      </c>
      <c r="E965" s="220"/>
    </row>
    <row r="966" spans="1:5" ht="71.25">
      <c r="A966" s="217">
        <v>52076</v>
      </c>
      <c r="B966" s="217" t="s">
        <v>6333</v>
      </c>
      <c r="C966" s="218" t="s">
        <v>2</v>
      </c>
      <c r="D966" s="219">
        <v>449.9</v>
      </c>
      <c r="E966" s="220"/>
    </row>
    <row r="967" spans="1:5" ht="28.5">
      <c r="A967" s="217">
        <v>52078</v>
      </c>
      <c r="B967" s="217" t="s">
        <v>6334</v>
      </c>
      <c r="C967" s="218" t="s">
        <v>2</v>
      </c>
      <c r="D967" s="219">
        <v>515.34</v>
      </c>
      <c r="E967" s="220"/>
    </row>
    <row r="968" spans="1:5" ht="15">
      <c r="A968" s="216">
        <v>521</v>
      </c>
      <c r="B968" s="428" t="s">
        <v>6335</v>
      </c>
      <c r="C968" s="429"/>
      <c r="D968" s="429"/>
      <c r="E968" s="430"/>
    </row>
    <row r="969" spans="1:5" ht="28.5">
      <c r="A969" s="217">
        <v>52103</v>
      </c>
      <c r="B969" s="217" t="s">
        <v>6336</v>
      </c>
      <c r="C969" s="218" t="s">
        <v>2</v>
      </c>
      <c r="D969" s="222">
        <v>2978.41</v>
      </c>
      <c r="E969" s="220"/>
    </row>
    <row r="970" spans="1:5" ht="28.5">
      <c r="A970" s="217">
        <v>52118</v>
      </c>
      <c r="B970" s="217" t="s">
        <v>6337</v>
      </c>
      <c r="C970" s="218" t="s">
        <v>2</v>
      </c>
      <c r="D970" s="222">
        <v>2532.35</v>
      </c>
      <c r="E970" s="220"/>
    </row>
    <row r="971" spans="1:5" ht="71.25">
      <c r="A971" s="217">
        <v>52121</v>
      </c>
      <c r="B971" s="217" t="s">
        <v>6338</v>
      </c>
      <c r="C971" s="218" t="s">
        <v>2</v>
      </c>
      <c r="D971" s="219">
        <v>676.15</v>
      </c>
      <c r="E971" s="220"/>
    </row>
    <row r="972" spans="1:5" ht="14.25">
      <c r="A972" s="217">
        <v>52123</v>
      </c>
      <c r="B972" s="217" t="s">
        <v>6339</v>
      </c>
      <c r="C972" s="218" t="s">
        <v>2</v>
      </c>
      <c r="D972" s="222">
        <v>1053.32</v>
      </c>
      <c r="E972" s="220"/>
    </row>
    <row r="973" spans="1:5" ht="85.5">
      <c r="A973" s="217">
        <v>52125</v>
      </c>
      <c r="B973" s="217" t="s">
        <v>6340</v>
      </c>
      <c r="C973" s="218" t="s">
        <v>2</v>
      </c>
      <c r="D973" s="222">
        <v>1984.3</v>
      </c>
      <c r="E973" s="220"/>
    </row>
    <row r="974" spans="1:5" ht="42.75">
      <c r="A974" s="217">
        <v>52126</v>
      </c>
      <c r="B974" s="217" t="s">
        <v>6341</v>
      </c>
      <c r="C974" s="218" t="s">
        <v>2</v>
      </c>
      <c r="D974" s="219">
        <v>615.86</v>
      </c>
      <c r="E974" s="220"/>
    </row>
    <row r="975" spans="1:5" ht="85.5">
      <c r="A975" s="217">
        <v>52132</v>
      </c>
      <c r="B975" s="217" t="s">
        <v>6342</v>
      </c>
      <c r="C975" s="218" t="s">
        <v>2</v>
      </c>
      <c r="D975" s="222">
        <v>1833.45</v>
      </c>
      <c r="E975" s="220"/>
    </row>
    <row r="976" spans="1:5" ht="71.25">
      <c r="A976" s="217">
        <v>52150</v>
      </c>
      <c r="B976" s="217" t="s">
        <v>6343</v>
      </c>
      <c r="C976" s="218" t="s">
        <v>2</v>
      </c>
      <c r="D976" s="219">
        <v>726.99</v>
      </c>
      <c r="E976" s="220"/>
    </row>
    <row r="977" spans="1:5" ht="85.5">
      <c r="A977" s="217">
        <v>52164</v>
      </c>
      <c r="B977" s="217" t="s">
        <v>6344</v>
      </c>
      <c r="C977" s="218" t="s">
        <v>2</v>
      </c>
      <c r="D977" s="222">
        <v>2038.58</v>
      </c>
      <c r="E977" s="220"/>
    </row>
    <row r="978" spans="1:5" ht="15">
      <c r="A978" s="216">
        <v>540</v>
      </c>
      <c r="B978" s="428" t="s">
        <v>815</v>
      </c>
      <c r="C978" s="429"/>
      <c r="D978" s="429"/>
      <c r="E978" s="430"/>
    </row>
    <row r="979" spans="1:5" ht="28.5">
      <c r="A979" s="217">
        <v>54003</v>
      </c>
      <c r="B979" s="217" t="s">
        <v>1178</v>
      </c>
      <c r="C979" s="218" t="s">
        <v>2</v>
      </c>
      <c r="D979" s="219">
        <v>3.75</v>
      </c>
      <c r="E979" s="220"/>
    </row>
    <row r="980" spans="1:5" ht="28.5">
      <c r="A980" s="217">
        <v>54010</v>
      </c>
      <c r="B980" s="217" t="s">
        <v>1179</v>
      </c>
      <c r="C980" s="218" t="s">
        <v>2</v>
      </c>
      <c r="D980" s="219">
        <v>25.57</v>
      </c>
      <c r="E980" s="220"/>
    </row>
    <row r="981" spans="1:5" ht="28.5">
      <c r="A981" s="217">
        <v>54024</v>
      </c>
      <c r="B981" s="217" t="s">
        <v>7774</v>
      </c>
      <c r="C981" s="218" t="s">
        <v>2</v>
      </c>
      <c r="D981" s="219">
        <v>280.3</v>
      </c>
      <c r="E981" s="220"/>
    </row>
    <row r="982" spans="1:5" ht="28.5">
      <c r="A982" s="217">
        <v>54025</v>
      </c>
      <c r="B982" s="217" t="s">
        <v>7775</v>
      </c>
      <c r="C982" s="218" t="s">
        <v>2</v>
      </c>
      <c r="D982" s="219">
        <v>334.63</v>
      </c>
      <c r="E982" s="220"/>
    </row>
    <row r="983" spans="1:5" ht="14.25">
      <c r="A983" s="217">
        <v>54062</v>
      </c>
      <c r="B983" s="217" t="s">
        <v>6345</v>
      </c>
      <c r="C983" s="218" t="s">
        <v>2</v>
      </c>
      <c r="D983" s="219">
        <v>108.82</v>
      </c>
      <c r="E983" s="220"/>
    </row>
    <row r="984" spans="1:5" ht="28.5">
      <c r="A984" s="217">
        <v>54063</v>
      </c>
      <c r="B984" s="217" t="s">
        <v>6346</v>
      </c>
      <c r="C984" s="218" t="s">
        <v>2</v>
      </c>
      <c r="D984" s="219">
        <v>272.25</v>
      </c>
      <c r="E984" s="220"/>
    </row>
    <row r="985" spans="1:5" ht="28.5">
      <c r="A985" s="217">
        <v>54090</v>
      </c>
      <c r="B985" s="217" t="s">
        <v>6347</v>
      </c>
      <c r="C985" s="218" t="s">
        <v>2</v>
      </c>
      <c r="D985" s="222">
        <v>5422.39</v>
      </c>
      <c r="E985" s="220"/>
    </row>
    <row r="986" spans="1:5" ht="15">
      <c r="A986" s="216">
        <v>6</v>
      </c>
      <c r="B986" s="428" t="s">
        <v>4804</v>
      </c>
      <c r="C986" s="429"/>
      <c r="D986" s="429"/>
      <c r="E986" s="430"/>
    </row>
    <row r="987" spans="1:5" ht="15">
      <c r="A987" s="216">
        <v>601</v>
      </c>
      <c r="B987" s="428" t="s">
        <v>4805</v>
      </c>
      <c r="C987" s="429"/>
      <c r="D987" s="429"/>
      <c r="E987" s="430"/>
    </row>
    <row r="988" spans="1:5" ht="28.5">
      <c r="A988" s="217">
        <v>60101</v>
      </c>
      <c r="B988" s="217" t="s">
        <v>7762</v>
      </c>
      <c r="C988" s="218" t="s">
        <v>1</v>
      </c>
      <c r="D988" s="219">
        <v>97.87</v>
      </c>
      <c r="E988" s="220"/>
    </row>
    <row r="989" spans="1:5" ht="28.5">
      <c r="A989" s="217">
        <v>60104</v>
      </c>
      <c r="B989" s="217" t="s">
        <v>7763</v>
      </c>
      <c r="C989" s="218" t="s">
        <v>1</v>
      </c>
      <c r="D989" s="219">
        <v>80.790000000000006</v>
      </c>
      <c r="E989" s="220"/>
    </row>
    <row r="990" spans="1:5" ht="15">
      <c r="A990" s="216">
        <v>602</v>
      </c>
      <c r="B990" s="428" t="s">
        <v>4806</v>
      </c>
      <c r="C990" s="429"/>
      <c r="D990" s="429"/>
      <c r="E990" s="430"/>
    </row>
    <row r="991" spans="1:5" ht="14.25">
      <c r="A991" s="217">
        <v>60241</v>
      </c>
      <c r="B991" s="217" t="s">
        <v>1180</v>
      </c>
      <c r="C991" s="218" t="s">
        <v>2</v>
      </c>
      <c r="D991" s="219">
        <v>26.04</v>
      </c>
      <c r="E991" s="220"/>
    </row>
    <row r="992" spans="1:5" ht="14.25">
      <c r="A992" s="217">
        <v>60242</v>
      </c>
      <c r="B992" s="217" t="s">
        <v>1181</v>
      </c>
      <c r="C992" s="218" t="s">
        <v>2</v>
      </c>
      <c r="D992" s="219">
        <v>56.49</v>
      </c>
      <c r="E992" s="220"/>
    </row>
    <row r="993" spans="1:5" ht="14.25">
      <c r="A993" s="217">
        <v>60243</v>
      </c>
      <c r="B993" s="217" t="s">
        <v>1182</v>
      </c>
      <c r="C993" s="218" t="s">
        <v>2</v>
      </c>
      <c r="D993" s="219">
        <v>104</v>
      </c>
      <c r="E993" s="220"/>
    </row>
    <row r="994" spans="1:5" ht="15">
      <c r="A994" s="216">
        <v>604</v>
      </c>
      <c r="B994" s="428" t="s">
        <v>4807</v>
      </c>
      <c r="C994" s="429"/>
      <c r="D994" s="429"/>
      <c r="E994" s="430"/>
    </row>
    <row r="995" spans="1:5" ht="14.25">
      <c r="A995" s="217">
        <v>60406</v>
      </c>
      <c r="B995" s="217" t="s">
        <v>1183</v>
      </c>
      <c r="C995" s="218" t="s">
        <v>2</v>
      </c>
      <c r="D995" s="219">
        <v>155.28</v>
      </c>
      <c r="E995" s="220"/>
    </row>
    <row r="996" spans="1:5" ht="28.5">
      <c r="A996" s="217">
        <v>60443</v>
      </c>
      <c r="B996" s="217" t="s">
        <v>1184</v>
      </c>
      <c r="C996" s="218" t="s">
        <v>2</v>
      </c>
      <c r="D996" s="219">
        <v>34.33</v>
      </c>
      <c r="E996" s="220"/>
    </row>
    <row r="997" spans="1:5" ht="15">
      <c r="A997" s="216">
        <v>605</v>
      </c>
      <c r="B997" s="428" t="s">
        <v>4807</v>
      </c>
      <c r="C997" s="429"/>
      <c r="D997" s="429"/>
      <c r="E997" s="430"/>
    </row>
    <row r="998" spans="1:5" ht="28.5">
      <c r="A998" s="217">
        <v>60501</v>
      </c>
      <c r="B998" s="217" t="s">
        <v>1185</v>
      </c>
      <c r="C998" s="218" t="s">
        <v>1</v>
      </c>
      <c r="D998" s="219">
        <v>22.72</v>
      </c>
      <c r="E998" s="220"/>
    </row>
    <row r="999" spans="1:5" ht="28.5">
      <c r="A999" s="217">
        <v>60502</v>
      </c>
      <c r="B999" s="217" t="s">
        <v>1186</v>
      </c>
      <c r="C999" s="218" t="s">
        <v>1</v>
      </c>
      <c r="D999" s="219">
        <v>26</v>
      </c>
      <c r="E999" s="220"/>
    </row>
    <row r="1000" spans="1:5" ht="28.5">
      <c r="A1000" s="217">
        <v>60503</v>
      </c>
      <c r="B1000" s="217" t="s">
        <v>1187</v>
      </c>
      <c r="C1000" s="218" t="s">
        <v>1</v>
      </c>
      <c r="D1000" s="219">
        <v>37.18</v>
      </c>
      <c r="E1000" s="220"/>
    </row>
    <row r="1001" spans="1:5" ht="28.5">
      <c r="A1001" s="217">
        <v>60504</v>
      </c>
      <c r="B1001" s="217" t="s">
        <v>1188</v>
      </c>
      <c r="C1001" s="218" t="s">
        <v>1</v>
      </c>
      <c r="D1001" s="219">
        <v>47.38</v>
      </c>
      <c r="E1001" s="220"/>
    </row>
    <row r="1002" spans="1:5" ht="28.5">
      <c r="A1002" s="217">
        <v>60505</v>
      </c>
      <c r="B1002" s="217" t="s">
        <v>1189</v>
      </c>
      <c r="C1002" s="218" t="s">
        <v>1</v>
      </c>
      <c r="D1002" s="219">
        <v>63.55</v>
      </c>
      <c r="E1002" s="220"/>
    </row>
    <row r="1003" spans="1:5" ht="28.5">
      <c r="A1003" s="217">
        <v>60506</v>
      </c>
      <c r="B1003" s="217" t="s">
        <v>1190</v>
      </c>
      <c r="C1003" s="218" t="s">
        <v>1</v>
      </c>
      <c r="D1003" s="219">
        <v>74.77</v>
      </c>
      <c r="E1003" s="220"/>
    </row>
    <row r="1004" spans="1:5" ht="28.5">
      <c r="A1004" s="217">
        <v>60507</v>
      </c>
      <c r="B1004" s="217" t="s">
        <v>1191</v>
      </c>
      <c r="C1004" s="218" t="s">
        <v>1</v>
      </c>
      <c r="D1004" s="219">
        <v>111.73</v>
      </c>
      <c r="E1004" s="220"/>
    </row>
    <row r="1005" spans="1:5" ht="28.5">
      <c r="A1005" s="217">
        <v>60508</v>
      </c>
      <c r="B1005" s="217" t="s">
        <v>1192</v>
      </c>
      <c r="C1005" s="218" t="s">
        <v>1</v>
      </c>
      <c r="D1005" s="219">
        <v>130.28</v>
      </c>
      <c r="E1005" s="220"/>
    </row>
    <row r="1006" spans="1:5" ht="28.5">
      <c r="A1006" s="217">
        <v>60509</v>
      </c>
      <c r="B1006" s="217" t="s">
        <v>1193</v>
      </c>
      <c r="C1006" s="218" t="s">
        <v>1</v>
      </c>
      <c r="D1006" s="219">
        <v>189.65</v>
      </c>
      <c r="E1006" s="220"/>
    </row>
    <row r="1007" spans="1:5" ht="14.25">
      <c r="A1007" s="217">
        <v>60517</v>
      </c>
      <c r="B1007" s="217" t="s">
        <v>6348</v>
      </c>
      <c r="C1007" s="218" t="s">
        <v>2</v>
      </c>
      <c r="D1007" s="219">
        <v>48.82</v>
      </c>
      <c r="E1007" s="220"/>
    </row>
    <row r="1008" spans="1:5" ht="28.5">
      <c r="A1008" s="217">
        <v>60518</v>
      </c>
      <c r="B1008" s="217" t="s">
        <v>6349</v>
      </c>
      <c r="C1008" s="218" t="s">
        <v>2</v>
      </c>
      <c r="D1008" s="219">
        <v>80.62</v>
      </c>
      <c r="E1008" s="220"/>
    </row>
    <row r="1009" spans="1:5" ht="14.25">
      <c r="A1009" s="217">
        <v>60519</v>
      </c>
      <c r="B1009" s="217" t="s">
        <v>6350</v>
      </c>
      <c r="C1009" s="218" t="s">
        <v>2</v>
      </c>
      <c r="D1009" s="219">
        <v>144.01</v>
      </c>
      <c r="E1009" s="220"/>
    </row>
    <row r="1010" spans="1:5" ht="28.5">
      <c r="A1010" s="217">
        <v>60528</v>
      </c>
      <c r="B1010" s="217" t="s">
        <v>6351</v>
      </c>
      <c r="C1010" s="218" t="s">
        <v>2</v>
      </c>
      <c r="D1010" s="219">
        <v>31.82</v>
      </c>
      <c r="E1010" s="220"/>
    </row>
    <row r="1011" spans="1:5" ht="28.5">
      <c r="A1011" s="217">
        <v>60545</v>
      </c>
      <c r="B1011" s="217" t="s">
        <v>6352</v>
      </c>
      <c r="C1011" s="218" t="s">
        <v>2</v>
      </c>
      <c r="D1011" s="219">
        <v>126.59</v>
      </c>
      <c r="E1011" s="220"/>
    </row>
    <row r="1012" spans="1:5" ht="28.5">
      <c r="A1012" s="217">
        <v>60546</v>
      </c>
      <c r="B1012" s="217" t="s">
        <v>6353</v>
      </c>
      <c r="C1012" s="218" t="s">
        <v>2</v>
      </c>
      <c r="D1012" s="219">
        <v>61.11</v>
      </c>
      <c r="E1012" s="220"/>
    </row>
    <row r="1013" spans="1:5" ht="28.5">
      <c r="A1013" s="217">
        <v>60585</v>
      </c>
      <c r="B1013" s="217" t="s">
        <v>6354</v>
      </c>
      <c r="C1013" s="218" t="s">
        <v>2</v>
      </c>
      <c r="D1013" s="219">
        <v>34.79</v>
      </c>
      <c r="E1013" s="220"/>
    </row>
    <row r="1014" spans="1:5" ht="28.5">
      <c r="A1014" s="217">
        <v>60596</v>
      </c>
      <c r="B1014" s="217" t="s">
        <v>6355</v>
      </c>
      <c r="C1014" s="218" t="s">
        <v>2</v>
      </c>
      <c r="D1014" s="219">
        <v>125.63</v>
      </c>
      <c r="E1014" s="220"/>
    </row>
    <row r="1015" spans="1:5" ht="28.5">
      <c r="A1015" s="217">
        <v>60598</v>
      </c>
      <c r="B1015" s="217" t="s">
        <v>6356</v>
      </c>
      <c r="C1015" s="218" t="s">
        <v>2</v>
      </c>
      <c r="D1015" s="219">
        <v>61.8</v>
      </c>
      <c r="E1015" s="220"/>
    </row>
    <row r="1016" spans="1:5" ht="15">
      <c r="A1016" s="216">
        <v>607</v>
      </c>
      <c r="B1016" s="428" t="s">
        <v>4807</v>
      </c>
      <c r="C1016" s="429"/>
      <c r="D1016" s="429"/>
      <c r="E1016" s="430"/>
    </row>
    <row r="1017" spans="1:5" ht="28.5">
      <c r="A1017" s="217">
        <v>60712</v>
      </c>
      <c r="B1017" s="217" t="s">
        <v>6357</v>
      </c>
      <c r="C1017" s="218" t="s">
        <v>2</v>
      </c>
      <c r="D1017" s="219">
        <v>247.17</v>
      </c>
      <c r="E1017" s="220"/>
    </row>
    <row r="1018" spans="1:5" ht="28.5">
      <c r="A1018" s="217">
        <v>60719</v>
      </c>
      <c r="B1018" s="217" t="s">
        <v>6358</v>
      </c>
      <c r="C1018" s="218" t="s">
        <v>2</v>
      </c>
      <c r="D1018" s="219">
        <v>236.2</v>
      </c>
      <c r="E1018" s="220"/>
    </row>
    <row r="1019" spans="1:5" ht="15">
      <c r="A1019" s="216">
        <v>609</v>
      </c>
      <c r="B1019" s="428" t="s">
        <v>6359</v>
      </c>
      <c r="C1019" s="429"/>
      <c r="D1019" s="429"/>
      <c r="E1019" s="430"/>
    </row>
    <row r="1020" spans="1:5" ht="14.25">
      <c r="A1020" s="217">
        <v>60906</v>
      </c>
      <c r="B1020" s="217" t="s">
        <v>6360</v>
      </c>
      <c r="C1020" s="218" t="s">
        <v>2</v>
      </c>
      <c r="D1020" s="219">
        <v>295.85000000000002</v>
      </c>
      <c r="E1020" s="220"/>
    </row>
    <row r="1021" spans="1:5" ht="15">
      <c r="A1021" s="216">
        <v>610</v>
      </c>
      <c r="B1021" s="428" t="s">
        <v>4808</v>
      </c>
      <c r="C1021" s="429"/>
      <c r="D1021" s="429"/>
      <c r="E1021" s="430"/>
    </row>
    <row r="1022" spans="1:5" ht="28.5">
      <c r="A1022" s="217">
        <v>61004</v>
      </c>
      <c r="B1022" s="217" t="s">
        <v>7764</v>
      </c>
      <c r="C1022" s="218" t="s">
        <v>1</v>
      </c>
      <c r="D1022" s="219">
        <v>536.52</v>
      </c>
      <c r="E1022" s="220"/>
    </row>
    <row r="1023" spans="1:5" ht="15">
      <c r="A1023" s="216">
        <v>621</v>
      </c>
      <c r="B1023" s="428" t="s">
        <v>4809</v>
      </c>
      <c r="C1023" s="429"/>
      <c r="D1023" s="429"/>
      <c r="E1023" s="430"/>
    </row>
    <row r="1024" spans="1:5" ht="28.5">
      <c r="A1024" s="217">
        <v>62101</v>
      </c>
      <c r="B1024" s="217" t="s">
        <v>44024</v>
      </c>
      <c r="C1024" s="218" t="s">
        <v>2</v>
      </c>
      <c r="D1024" s="219">
        <v>15.35</v>
      </c>
      <c r="E1024" s="220"/>
    </row>
    <row r="1025" spans="1:5" ht="28.5">
      <c r="A1025" s="217">
        <v>62102</v>
      </c>
      <c r="B1025" s="217" t="s">
        <v>44025</v>
      </c>
      <c r="C1025" s="218" t="s">
        <v>2</v>
      </c>
      <c r="D1025" s="219">
        <v>18.38</v>
      </c>
      <c r="E1025" s="220"/>
    </row>
    <row r="1026" spans="1:5" ht="28.5">
      <c r="A1026" s="217">
        <v>62103</v>
      </c>
      <c r="B1026" s="217" t="s">
        <v>44026</v>
      </c>
      <c r="C1026" s="218" t="s">
        <v>2</v>
      </c>
      <c r="D1026" s="219">
        <v>29.03</v>
      </c>
      <c r="E1026" s="220"/>
    </row>
    <row r="1027" spans="1:5" ht="42.75">
      <c r="A1027" s="217">
        <v>62104</v>
      </c>
      <c r="B1027" s="217" t="s">
        <v>44027</v>
      </c>
      <c r="C1027" s="218" t="s">
        <v>2</v>
      </c>
      <c r="D1027" s="219">
        <v>31.91</v>
      </c>
      <c r="E1027" s="220"/>
    </row>
    <row r="1028" spans="1:5" ht="42.75">
      <c r="A1028" s="217">
        <v>62105</v>
      </c>
      <c r="B1028" s="217" t="s">
        <v>44028</v>
      </c>
      <c r="C1028" s="218" t="s">
        <v>2</v>
      </c>
      <c r="D1028" s="219">
        <v>36.94</v>
      </c>
      <c r="E1028" s="220"/>
    </row>
    <row r="1029" spans="1:5" ht="42.75">
      <c r="A1029" s="217">
        <v>62106</v>
      </c>
      <c r="B1029" s="217" t="s">
        <v>44029</v>
      </c>
      <c r="C1029" s="218" t="s">
        <v>2</v>
      </c>
      <c r="D1029" s="219">
        <v>70.19</v>
      </c>
      <c r="E1029" s="220"/>
    </row>
    <row r="1030" spans="1:5" ht="42.75">
      <c r="A1030" s="217">
        <v>62107</v>
      </c>
      <c r="B1030" s="217" t="s">
        <v>44030</v>
      </c>
      <c r="C1030" s="218" t="s">
        <v>2</v>
      </c>
      <c r="D1030" s="219">
        <v>281.38</v>
      </c>
      <c r="E1030" s="220"/>
    </row>
    <row r="1031" spans="1:5" ht="28.5">
      <c r="A1031" s="217">
        <v>62111</v>
      </c>
      <c r="B1031" s="217" t="s">
        <v>1194</v>
      </c>
      <c r="C1031" s="218" t="s">
        <v>2</v>
      </c>
      <c r="D1031" s="219">
        <v>0.85</v>
      </c>
      <c r="E1031" s="220"/>
    </row>
    <row r="1032" spans="1:5" ht="28.5">
      <c r="A1032" s="217">
        <v>62112</v>
      </c>
      <c r="B1032" s="217" t="s">
        <v>1195</v>
      </c>
      <c r="C1032" s="218" t="s">
        <v>2</v>
      </c>
      <c r="D1032" s="219">
        <v>2.77</v>
      </c>
      <c r="E1032" s="220"/>
    </row>
    <row r="1033" spans="1:5" ht="28.5">
      <c r="A1033" s="217">
        <v>62116</v>
      </c>
      <c r="B1033" s="217" t="s">
        <v>1196</v>
      </c>
      <c r="C1033" s="218" t="s">
        <v>2</v>
      </c>
      <c r="D1033" s="219">
        <v>6.36</v>
      </c>
      <c r="E1033" s="220"/>
    </row>
    <row r="1034" spans="1:5" ht="28.5">
      <c r="A1034" s="217">
        <v>62122</v>
      </c>
      <c r="B1034" s="217" t="s">
        <v>1197</v>
      </c>
      <c r="C1034" s="218" t="s">
        <v>2</v>
      </c>
      <c r="D1034" s="219">
        <v>1.83</v>
      </c>
      <c r="E1034" s="220"/>
    </row>
    <row r="1035" spans="1:5" ht="28.5">
      <c r="A1035" s="217">
        <v>62129</v>
      </c>
      <c r="B1035" s="217" t="s">
        <v>1198</v>
      </c>
      <c r="C1035" s="218" t="s">
        <v>2</v>
      </c>
      <c r="D1035" s="219">
        <v>6.22</v>
      </c>
      <c r="E1035" s="220"/>
    </row>
    <row r="1036" spans="1:5" ht="28.5">
      <c r="A1036" s="217">
        <v>62187</v>
      </c>
      <c r="B1036" s="217" t="s">
        <v>1199</v>
      </c>
      <c r="C1036" s="218" t="s">
        <v>2</v>
      </c>
      <c r="D1036" s="219">
        <v>6.95</v>
      </c>
      <c r="E1036" s="220"/>
    </row>
    <row r="1037" spans="1:5" ht="15">
      <c r="A1037" s="216">
        <v>623</v>
      </c>
      <c r="B1037" s="428" t="s">
        <v>4810</v>
      </c>
      <c r="C1037" s="429"/>
      <c r="D1037" s="429"/>
      <c r="E1037" s="430"/>
    </row>
    <row r="1038" spans="1:5" ht="28.5">
      <c r="A1038" s="217">
        <v>62319</v>
      </c>
      <c r="B1038" s="217" t="s">
        <v>1200</v>
      </c>
      <c r="C1038" s="218" t="s">
        <v>2</v>
      </c>
      <c r="D1038" s="219">
        <v>4.7</v>
      </c>
      <c r="E1038" s="220"/>
    </row>
    <row r="1039" spans="1:5" ht="28.5">
      <c r="A1039" s="217">
        <v>62321</v>
      </c>
      <c r="B1039" s="217" t="s">
        <v>1201</v>
      </c>
      <c r="C1039" s="218" t="s">
        <v>2</v>
      </c>
      <c r="D1039" s="219">
        <v>3.88</v>
      </c>
      <c r="E1039" s="220"/>
    </row>
    <row r="1040" spans="1:5" ht="14.25">
      <c r="A1040" s="217">
        <v>62324</v>
      </c>
      <c r="B1040" s="217" t="s">
        <v>1202</v>
      </c>
      <c r="C1040" s="218" t="s">
        <v>2</v>
      </c>
      <c r="D1040" s="219">
        <v>2.92</v>
      </c>
      <c r="E1040" s="220"/>
    </row>
    <row r="1041" spans="1:5" ht="42.75">
      <c r="A1041" s="217">
        <v>62375</v>
      </c>
      <c r="B1041" s="217" t="s">
        <v>4811</v>
      </c>
      <c r="C1041" s="218" t="s">
        <v>1</v>
      </c>
      <c r="D1041" s="219">
        <v>80.349999999999994</v>
      </c>
      <c r="E1041" s="220"/>
    </row>
    <row r="1042" spans="1:5" ht="15">
      <c r="A1042" s="216">
        <v>624</v>
      </c>
      <c r="B1042" s="428" t="s">
        <v>4812</v>
      </c>
      <c r="C1042" s="429"/>
      <c r="D1042" s="429"/>
      <c r="E1042" s="430"/>
    </row>
    <row r="1043" spans="1:5" ht="14.25">
      <c r="A1043" s="217">
        <v>62420</v>
      </c>
      <c r="B1043" s="217" t="s">
        <v>1203</v>
      </c>
      <c r="C1043" s="218" t="s">
        <v>2</v>
      </c>
      <c r="D1043" s="219">
        <v>6.52</v>
      </c>
      <c r="E1043" s="220"/>
    </row>
    <row r="1044" spans="1:5" ht="14.25">
      <c r="A1044" s="217">
        <v>62423</v>
      </c>
      <c r="B1044" s="217" t="s">
        <v>1204</v>
      </c>
      <c r="C1044" s="218" t="s">
        <v>2</v>
      </c>
      <c r="D1044" s="219">
        <v>24.12</v>
      </c>
      <c r="E1044" s="220"/>
    </row>
    <row r="1045" spans="1:5" ht="14.25">
      <c r="A1045" s="217">
        <v>62430</v>
      </c>
      <c r="B1045" s="217" t="s">
        <v>1205</v>
      </c>
      <c r="C1045" s="218" t="s">
        <v>2</v>
      </c>
      <c r="D1045" s="219">
        <v>37.18</v>
      </c>
      <c r="E1045" s="220"/>
    </row>
    <row r="1046" spans="1:5" ht="14.25">
      <c r="A1046" s="217">
        <v>62440</v>
      </c>
      <c r="B1046" s="217" t="s">
        <v>1206</v>
      </c>
      <c r="C1046" s="218" t="s">
        <v>2</v>
      </c>
      <c r="D1046" s="219">
        <v>25.15</v>
      </c>
      <c r="E1046" s="220"/>
    </row>
    <row r="1047" spans="1:5" ht="14.25">
      <c r="A1047" s="217">
        <v>62472</v>
      </c>
      <c r="B1047" s="217" t="s">
        <v>1207</v>
      </c>
      <c r="C1047" s="218" t="s">
        <v>2</v>
      </c>
      <c r="D1047" s="219">
        <v>14.63</v>
      </c>
      <c r="E1047" s="220"/>
    </row>
    <row r="1048" spans="1:5" ht="14.25">
      <c r="A1048" s="217">
        <v>62482</v>
      </c>
      <c r="B1048" s="217" t="s">
        <v>1208</v>
      </c>
      <c r="C1048" s="218" t="s">
        <v>2</v>
      </c>
      <c r="D1048" s="219">
        <v>53.05</v>
      </c>
      <c r="E1048" s="220"/>
    </row>
    <row r="1049" spans="1:5" ht="15">
      <c r="A1049" s="216">
        <v>625</v>
      </c>
      <c r="B1049" s="428" t="s">
        <v>4813</v>
      </c>
      <c r="C1049" s="429"/>
      <c r="D1049" s="429"/>
      <c r="E1049" s="430"/>
    </row>
    <row r="1050" spans="1:5" ht="42.75">
      <c r="A1050" s="217">
        <v>62501</v>
      </c>
      <c r="B1050" s="217" t="s">
        <v>4814</v>
      </c>
      <c r="C1050" s="218" t="s">
        <v>1</v>
      </c>
      <c r="D1050" s="219">
        <v>4.6100000000000003</v>
      </c>
      <c r="E1050" s="220"/>
    </row>
    <row r="1051" spans="1:5" ht="42.75">
      <c r="A1051" s="217">
        <v>62502</v>
      </c>
      <c r="B1051" s="217" t="s">
        <v>4815</v>
      </c>
      <c r="C1051" s="218" t="s">
        <v>1</v>
      </c>
      <c r="D1051" s="219">
        <v>5.8</v>
      </c>
      <c r="E1051" s="220"/>
    </row>
    <row r="1052" spans="1:5" ht="42.75">
      <c r="A1052" s="217">
        <v>62503</v>
      </c>
      <c r="B1052" s="217" t="s">
        <v>4816</v>
      </c>
      <c r="C1052" s="218" t="s">
        <v>1</v>
      </c>
      <c r="D1052" s="219">
        <v>9.4700000000000006</v>
      </c>
      <c r="E1052" s="220"/>
    </row>
    <row r="1053" spans="1:5" ht="42.75">
      <c r="A1053" s="217">
        <v>62504</v>
      </c>
      <c r="B1053" s="217" t="s">
        <v>4817</v>
      </c>
      <c r="C1053" s="218" t="s">
        <v>1</v>
      </c>
      <c r="D1053" s="219">
        <v>12.69</v>
      </c>
      <c r="E1053" s="220"/>
    </row>
    <row r="1054" spans="1:5" ht="42.75">
      <c r="A1054" s="217">
        <v>62505</v>
      </c>
      <c r="B1054" s="217" t="s">
        <v>4818</v>
      </c>
      <c r="C1054" s="218" t="s">
        <v>1</v>
      </c>
      <c r="D1054" s="219">
        <v>18.2</v>
      </c>
      <c r="E1054" s="220"/>
    </row>
    <row r="1055" spans="1:5" ht="42.75">
      <c r="A1055" s="217">
        <v>62506</v>
      </c>
      <c r="B1055" s="217" t="s">
        <v>4819</v>
      </c>
      <c r="C1055" s="218" t="s">
        <v>1</v>
      </c>
      <c r="D1055" s="219">
        <v>26.01</v>
      </c>
      <c r="E1055" s="220"/>
    </row>
    <row r="1056" spans="1:5" ht="42.75">
      <c r="A1056" s="217">
        <v>62507</v>
      </c>
      <c r="B1056" s="217" t="s">
        <v>4820</v>
      </c>
      <c r="C1056" s="218" t="s">
        <v>1</v>
      </c>
      <c r="D1056" s="219">
        <v>42.74</v>
      </c>
      <c r="E1056" s="220"/>
    </row>
    <row r="1057" spans="1:5" ht="42.75">
      <c r="A1057" s="217">
        <v>62508</v>
      </c>
      <c r="B1057" s="217" t="s">
        <v>4821</v>
      </c>
      <c r="C1057" s="218" t="s">
        <v>1</v>
      </c>
      <c r="D1057" s="219">
        <v>57.04</v>
      </c>
      <c r="E1057" s="220"/>
    </row>
    <row r="1058" spans="1:5" ht="14.25">
      <c r="A1058" s="217">
        <v>62511</v>
      </c>
      <c r="B1058" s="217" t="s">
        <v>1209</v>
      </c>
      <c r="C1058" s="218" t="s">
        <v>2</v>
      </c>
      <c r="D1058" s="219">
        <v>0.95</v>
      </c>
      <c r="E1058" s="220"/>
    </row>
    <row r="1059" spans="1:5" ht="14.25">
      <c r="A1059" s="217">
        <v>62512</v>
      </c>
      <c r="B1059" s="217" t="s">
        <v>1210</v>
      </c>
      <c r="C1059" s="218" t="s">
        <v>2</v>
      </c>
      <c r="D1059" s="219">
        <v>3.04</v>
      </c>
      <c r="E1059" s="220"/>
    </row>
    <row r="1060" spans="1:5" ht="14.25">
      <c r="A1060" s="217">
        <v>62514</v>
      </c>
      <c r="B1060" s="217" t="s">
        <v>1211</v>
      </c>
      <c r="C1060" s="218" t="s">
        <v>2</v>
      </c>
      <c r="D1060" s="219">
        <v>7.06</v>
      </c>
      <c r="E1060" s="220"/>
    </row>
    <row r="1061" spans="1:5" ht="14.25">
      <c r="A1061" s="217">
        <v>62520</v>
      </c>
      <c r="B1061" s="217" t="s">
        <v>1212</v>
      </c>
      <c r="C1061" s="218" t="s">
        <v>2</v>
      </c>
      <c r="D1061" s="219">
        <v>2.08</v>
      </c>
      <c r="E1061" s="220"/>
    </row>
    <row r="1062" spans="1:5" ht="14.25">
      <c r="A1062" s="217">
        <v>62521</v>
      </c>
      <c r="B1062" s="217" t="s">
        <v>1213</v>
      </c>
      <c r="C1062" s="218" t="s">
        <v>2</v>
      </c>
      <c r="D1062" s="219">
        <v>4.82</v>
      </c>
      <c r="E1062" s="220"/>
    </row>
    <row r="1063" spans="1:5" ht="42.75">
      <c r="A1063" s="217">
        <v>62530</v>
      </c>
      <c r="B1063" s="217" t="s">
        <v>4822</v>
      </c>
      <c r="C1063" s="218" t="s">
        <v>1</v>
      </c>
      <c r="D1063" s="219">
        <v>6.23</v>
      </c>
      <c r="E1063" s="220"/>
    </row>
    <row r="1064" spans="1:5" ht="42.75">
      <c r="A1064" s="217">
        <v>62531</v>
      </c>
      <c r="B1064" s="217" t="s">
        <v>4823</v>
      </c>
      <c r="C1064" s="218" t="s">
        <v>1</v>
      </c>
      <c r="D1064" s="219">
        <v>12.12</v>
      </c>
      <c r="E1064" s="220"/>
    </row>
    <row r="1065" spans="1:5" ht="42.75">
      <c r="A1065" s="217">
        <v>62532</v>
      </c>
      <c r="B1065" s="217" t="s">
        <v>4824</v>
      </c>
      <c r="C1065" s="218" t="s">
        <v>1</v>
      </c>
      <c r="D1065" s="219">
        <v>18.399999999999999</v>
      </c>
      <c r="E1065" s="220"/>
    </row>
    <row r="1066" spans="1:5" ht="42.75">
      <c r="A1066" s="217">
        <v>62533</v>
      </c>
      <c r="B1066" s="217" t="s">
        <v>4825</v>
      </c>
      <c r="C1066" s="218" t="s">
        <v>1</v>
      </c>
      <c r="D1066" s="219">
        <v>19.22</v>
      </c>
      <c r="E1066" s="220"/>
    </row>
    <row r="1067" spans="1:5" ht="42.75">
      <c r="A1067" s="217">
        <v>62534</v>
      </c>
      <c r="B1067" s="217" t="s">
        <v>4826</v>
      </c>
      <c r="C1067" s="218" t="s">
        <v>1</v>
      </c>
      <c r="D1067" s="219">
        <v>40.71</v>
      </c>
      <c r="E1067" s="220"/>
    </row>
    <row r="1068" spans="1:5" ht="42.75">
      <c r="A1068" s="217">
        <v>62535</v>
      </c>
      <c r="B1068" s="217" t="s">
        <v>4827</v>
      </c>
      <c r="C1068" s="218" t="s">
        <v>1</v>
      </c>
      <c r="D1068" s="219">
        <v>81.05</v>
      </c>
      <c r="E1068" s="220"/>
    </row>
    <row r="1069" spans="1:5" ht="14.25">
      <c r="A1069" s="217">
        <v>62536</v>
      </c>
      <c r="B1069" s="217" t="s">
        <v>1214</v>
      </c>
      <c r="C1069" s="218" t="s">
        <v>2</v>
      </c>
      <c r="D1069" s="219">
        <v>2.82</v>
      </c>
      <c r="E1069" s="220"/>
    </row>
    <row r="1070" spans="1:5" ht="14.25">
      <c r="A1070" s="217">
        <v>62540</v>
      </c>
      <c r="B1070" s="217" t="s">
        <v>1215</v>
      </c>
      <c r="C1070" s="218" t="s">
        <v>2</v>
      </c>
      <c r="D1070" s="219">
        <v>2.39</v>
      </c>
      <c r="E1070" s="220"/>
    </row>
    <row r="1071" spans="1:5" ht="14.25">
      <c r="A1071" s="217">
        <v>62542</v>
      </c>
      <c r="B1071" s="217" t="s">
        <v>1216</v>
      </c>
      <c r="C1071" s="218" t="s">
        <v>2</v>
      </c>
      <c r="D1071" s="219">
        <v>7.27</v>
      </c>
      <c r="E1071" s="220"/>
    </row>
    <row r="1072" spans="1:5" ht="14.25">
      <c r="A1072" s="217">
        <v>62543</v>
      </c>
      <c r="B1072" s="217" t="s">
        <v>1217</v>
      </c>
      <c r="C1072" s="218" t="s">
        <v>2</v>
      </c>
      <c r="D1072" s="219">
        <v>7.85</v>
      </c>
      <c r="E1072" s="220"/>
    </row>
    <row r="1073" spans="1:5" ht="28.5">
      <c r="A1073" s="217">
        <v>62544</v>
      </c>
      <c r="B1073" s="217" t="s">
        <v>1218</v>
      </c>
      <c r="C1073" s="218" t="s">
        <v>2</v>
      </c>
      <c r="D1073" s="219">
        <v>4.7699999999999996</v>
      </c>
      <c r="E1073" s="220"/>
    </row>
    <row r="1074" spans="1:5" ht="28.5">
      <c r="A1074" s="217">
        <v>62547</v>
      </c>
      <c r="B1074" s="217" t="s">
        <v>1219</v>
      </c>
      <c r="C1074" s="218" t="s">
        <v>2</v>
      </c>
      <c r="D1074" s="219">
        <v>18.260000000000002</v>
      </c>
      <c r="E1074" s="220"/>
    </row>
    <row r="1075" spans="1:5" ht="14.25">
      <c r="A1075" s="217">
        <v>62549</v>
      </c>
      <c r="B1075" s="217" t="s">
        <v>1220</v>
      </c>
      <c r="C1075" s="218" t="s">
        <v>2</v>
      </c>
      <c r="D1075" s="219">
        <v>16.440000000000001</v>
      </c>
      <c r="E1075" s="220"/>
    </row>
    <row r="1076" spans="1:5" ht="14.25">
      <c r="A1076" s="217">
        <v>62570</v>
      </c>
      <c r="B1076" s="217" t="s">
        <v>1221</v>
      </c>
      <c r="C1076" s="218" t="s">
        <v>2</v>
      </c>
      <c r="D1076" s="219">
        <v>1.01</v>
      </c>
      <c r="E1076" s="220"/>
    </row>
    <row r="1077" spans="1:5" ht="14.25">
      <c r="A1077" s="217">
        <v>62577</v>
      </c>
      <c r="B1077" s="217" t="s">
        <v>1222</v>
      </c>
      <c r="C1077" s="218" t="s">
        <v>2</v>
      </c>
      <c r="D1077" s="219">
        <v>60.69</v>
      </c>
      <c r="E1077" s="220"/>
    </row>
    <row r="1078" spans="1:5" ht="14.25">
      <c r="A1078" s="217">
        <v>62588</v>
      </c>
      <c r="B1078" s="217" t="s">
        <v>1223</v>
      </c>
      <c r="C1078" s="218" t="s">
        <v>2</v>
      </c>
      <c r="D1078" s="219">
        <v>8.83</v>
      </c>
      <c r="E1078" s="220"/>
    </row>
    <row r="1079" spans="1:5" ht="14.25">
      <c r="A1079" s="217">
        <v>62594</v>
      </c>
      <c r="B1079" s="217" t="s">
        <v>1224</v>
      </c>
      <c r="C1079" s="218" t="s">
        <v>2</v>
      </c>
      <c r="D1079" s="219">
        <v>1.97</v>
      </c>
      <c r="E1079" s="220"/>
    </row>
    <row r="1080" spans="1:5" ht="15">
      <c r="A1080" s="216">
        <v>626</v>
      </c>
      <c r="B1080" s="428" t="s">
        <v>4828</v>
      </c>
      <c r="C1080" s="429"/>
      <c r="D1080" s="429"/>
      <c r="E1080" s="430"/>
    </row>
    <row r="1081" spans="1:5" ht="28.5">
      <c r="A1081" s="217">
        <v>62674</v>
      </c>
      <c r="B1081" s="217" t="s">
        <v>1225</v>
      </c>
      <c r="C1081" s="218" t="s">
        <v>2</v>
      </c>
      <c r="D1081" s="219">
        <v>15.91</v>
      </c>
      <c r="E1081" s="220"/>
    </row>
    <row r="1082" spans="1:5" ht="15">
      <c r="A1082" s="216">
        <v>627</v>
      </c>
      <c r="B1082" s="428" t="s">
        <v>4829</v>
      </c>
      <c r="C1082" s="429"/>
      <c r="D1082" s="429"/>
      <c r="E1082" s="430"/>
    </row>
    <row r="1083" spans="1:5" ht="14.25">
      <c r="A1083" s="217">
        <v>62703</v>
      </c>
      <c r="B1083" s="217" t="s">
        <v>1226</v>
      </c>
      <c r="C1083" s="218" t="s">
        <v>1</v>
      </c>
      <c r="D1083" s="219">
        <v>35.03</v>
      </c>
      <c r="E1083" s="220"/>
    </row>
    <row r="1084" spans="1:5" ht="15">
      <c r="A1084" s="216">
        <v>630</v>
      </c>
      <c r="B1084" s="428" t="s">
        <v>6361</v>
      </c>
      <c r="C1084" s="429"/>
      <c r="D1084" s="429"/>
      <c r="E1084" s="430"/>
    </row>
    <row r="1085" spans="1:5" ht="28.5">
      <c r="A1085" s="217">
        <v>63043</v>
      </c>
      <c r="B1085" s="217" t="s">
        <v>6362</v>
      </c>
      <c r="C1085" s="218" t="s">
        <v>1</v>
      </c>
      <c r="D1085" s="219">
        <v>18.420000000000002</v>
      </c>
      <c r="E1085" s="220"/>
    </row>
    <row r="1086" spans="1:5" ht="28.5">
      <c r="A1086" s="217">
        <v>63096</v>
      </c>
      <c r="B1086" s="217" t="s">
        <v>6363</v>
      </c>
      <c r="C1086" s="218" t="s">
        <v>1</v>
      </c>
      <c r="D1086" s="219">
        <v>38.29</v>
      </c>
      <c r="E1086" s="220"/>
    </row>
    <row r="1087" spans="1:5" ht="15">
      <c r="A1087" s="216">
        <v>631</v>
      </c>
      <c r="B1087" s="428" t="s">
        <v>6364</v>
      </c>
      <c r="C1087" s="429"/>
      <c r="D1087" s="429"/>
      <c r="E1087" s="430"/>
    </row>
    <row r="1088" spans="1:5" ht="28.5">
      <c r="A1088" s="217">
        <v>63108</v>
      </c>
      <c r="B1088" s="217" t="s">
        <v>6365</v>
      </c>
      <c r="C1088" s="218" t="s">
        <v>1</v>
      </c>
      <c r="D1088" s="219">
        <v>51.06</v>
      </c>
      <c r="E1088" s="220"/>
    </row>
    <row r="1089" spans="1:5" ht="28.5">
      <c r="A1089" s="217">
        <v>63109</v>
      </c>
      <c r="B1089" s="217" t="s">
        <v>6366</v>
      </c>
      <c r="C1089" s="218" t="s">
        <v>1</v>
      </c>
      <c r="D1089" s="219">
        <v>70.62</v>
      </c>
      <c r="E1089" s="220"/>
    </row>
    <row r="1090" spans="1:5" ht="28.5">
      <c r="A1090" s="217">
        <v>63148</v>
      </c>
      <c r="B1090" s="217" t="s">
        <v>6367</v>
      </c>
      <c r="C1090" s="218" t="s">
        <v>1</v>
      </c>
      <c r="D1090" s="219">
        <v>12.09</v>
      </c>
      <c r="E1090" s="220"/>
    </row>
    <row r="1091" spans="1:5" ht="28.5">
      <c r="A1091" s="217">
        <v>63149</v>
      </c>
      <c r="B1091" s="217" t="s">
        <v>6368</v>
      </c>
      <c r="C1091" s="218" t="s">
        <v>1</v>
      </c>
      <c r="D1091" s="219">
        <v>24.87</v>
      </c>
      <c r="E1091" s="220"/>
    </row>
    <row r="1092" spans="1:5" ht="28.5">
      <c r="A1092" s="217">
        <v>63150</v>
      </c>
      <c r="B1092" s="217" t="s">
        <v>6369</v>
      </c>
      <c r="C1092" s="218" t="s">
        <v>1</v>
      </c>
      <c r="D1092" s="219">
        <v>31.74</v>
      </c>
      <c r="E1092" s="220"/>
    </row>
    <row r="1093" spans="1:5" ht="28.5">
      <c r="A1093" s="217">
        <v>63164</v>
      </c>
      <c r="B1093" s="217" t="s">
        <v>6370</v>
      </c>
      <c r="C1093" s="218" t="s">
        <v>1</v>
      </c>
      <c r="D1093" s="219">
        <v>107.71</v>
      </c>
      <c r="E1093" s="220"/>
    </row>
    <row r="1094" spans="1:5" ht="28.5">
      <c r="A1094" s="217">
        <v>63165</v>
      </c>
      <c r="B1094" s="217" t="s">
        <v>6371</v>
      </c>
      <c r="C1094" s="218" t="s">
        <v>1</v>
      </c>
      <c r="D1094" s="219">
        <v>87.96</v>
      </c>
      <c r="E1094" s="220"/>
    </row>
    <row r="1095" spans="1:5" ht="15">
      <c r="A1095" s="216">
        <v>633</v>
      </c>
      <c r="B1095" s="428" t="s">
        <v>44031</v>
      </c>
      <c r="C1095" s="429"/>
      <c r="D1095" s="429"/>
      <c r="E1095" s="430"/>
    </row>
    <row r="1096" spans="1:5" ht="14.25">
      <c r="A1096" s="217">
        <v>63341</v>
      </c>
      <c r="B1096" s="217" t="s">
        <v>44032</v>
      </c>
      <c r="C1096" s="218" t="s">
        <v>2</v>
      </c>
      <c r="D1096" s="219">
        <v>2.23</v>
      </c>
      <c r="E1096" s="220"/>
    </row>
    <row r="1097" spans="1:5" ht="15">
      <c r="A1097" s="216">
        <v>634</v>
      </c>
      <c r="B1097" s="428" t="s">
        <v>4830</v>
      </c>
      <c r="C1097" s="429"/>
      <c r="D1097" s="429"/>
      <c r="E1097" s="430"/>
    </row>
    <row r="1098" spans="1:5" ht="28.5">
      <c r="A1098" s="217">
        <v>63480</v>
      </c>
      <c r="B1098" s="217" t="s">
        <v>1227</v>
      </c>
      <c r="C1098" s="218" t="s">
        <v>2</v>
      </c>
      <c r="D1098" s="219">
        <v>367.79</v>
      </c>
      <c r="E1098" s="220"/>
    </row>
    <row r="1099" spans="1:5" ht="15">
      <c r="A1099" s="216">
        <v>635</v>
      </c>
      <c r="B1099" s="428" t="s">
        <v>4831</v>
      </c>
      <c r="C1099" s="429"/>
      <c r="D1099" s="429"/>
      <c r="E1099" s="430"/>
    </row>
    <row r="1100" spans="1:5" ht="28.5">
      <c r="A1100" s="217">
        <v>63501</v>
      </c>
      <c r="B1100" s="217" t="s">
        <v>44033</v>
      </c>
      <c r="C1100" s="218" t="s">
        <v>2</v>
      </c>
      <c r="D1100" s="219">
        <v>33.590000000000003</v>
      </c>
      <c r="E1100" s="220"/>
    </row>
    <row r="1101" spans="1:5" ht="28.5">
      <c r="A1101" s="217">
        <v>63502</v>
      </c>
      <c r="B1101" s="217" t="s">
        <v>44034</v>
      </c>
      <c r="C1101" s="218" t="s">
        <v>2</v>
      </c>
      <c r="D1101" s="219">
        <v>37.65</v>
      </c>
      <c r="E1101" s="220"/>
    </row>
    <row r="1102" spans="1:5" ht="28.5">
      <c r="A1102" s="217">
        <v>63503</v>
      </c>
      <c r="B1102" s="217" t="s">
        <v>44035</v>
      </c>
      <c r="C1102" s="218" t="s">
        <v>2</v>
      </c>
      <c r="D1102" s="219">
        <v>60.85</v>
      </c>
      <c r="E1102" s="220"/>
    </row>
    <row r="1103" spans="1:5" ht="28.5">
      <c r="A1103" s="217">
        <v>63504</v>
      </c>
      <c r="B1103" s="217" t="s">
        <v>44036</v>
      </c>
      <c r="C1103" s="218" t="s">
        <v>2</v>
      </c>
      <c r="D1103" s="219">
        <v>91.5</v>
      </c>
      <c r="E1103" s="220"/>
    </row>
    <row r="1104" spans="1:5" ht="28.5">
      <c r="A1104" s="217">
        <v>63505</v>
      </c>
      <c r="B1104" s="217" t="s">
        <v>44037</v>
      </c>
      <c r="C1104" s="218" t="s">
        <v>2</v>
      </c>
      <c r="D1104" s="219">
        <v>135.05000000000001</v>
      </c>
      <c r="E1104" s="220"/>
    </row>
    <row r="1105" spans="1:5" ht="28.5">
      <c r="A1105" s="217">
        <v>63506</v>
      </c>
      <c r="B1105" s="217" t="s">
        <v>44038</v>
      </c>
      <c r="C1105" s="218" t="s">
        <v>2</v>
      </c>
      <c r="D1105" s="219">
        <v>207.13</v>
      </c>
      <c r="E1105" s="220"/>
    </row>
    <row r="1106" spans="1:5" ht="28.5">
      <c r="A1106" s="217">
        <v>63507</v>
      </c>
      <c r="B1106" s="217" t="s">
        <v>44039</v>
      </c>
      <c r="C1106" s="218" t="s">
        <v>2</v>
      </c>
      <c r="D1106" s="219">
        <v>361.94</v>
      </c>
      <c r="E1106" s="220"/>
    </row>
    <row r="1107" spans="1:5" ht="28.5">
      <c r="A1107" s="217">
        <v>63508</v>
      </c>
      <c r="B1107" s="217" t="s">
        <v>44040</v>
      </c>
      <c r="C1107" s="218" t="s">
        <v>2</v>
      </c>
      <c r="D1107" s="219">
        <v>490.37</v>
      </c>
      <c r="E1107" s="220"/>
    </row>
    <row r="1108" spans="1:5" ht="28.5">
      <c r="A1108" s="217">
        <v>63515</v>
      </c>
      <c r="B1108" s="217" t="s">
        <v>1228</v>
      </c>
      <c r="C1108" s="218" t="s">
        <v>2</v>
      </c>
      <c r="D1108" s="219">
        <v>96.3</v>
      </c>
      <c r="E1108" s="220"/>
    </row>
    <row r="1109" spans="1:5" ht="28.5">
      <c r="A1109" s="217">
        <v>63516</v>
      </c>
      <c r="B1109" s="217" t="s">
        <v>1229</v>
      </c>
      <c r="C1109" s="218" t="s">
        <v>2</v>
      </c>
      <c r="D1109" s="219">
        <v>102.39</v>
      </c>
      <c r="E1109" s="220"/>
    </row>
    <row r="1110" spans="1:5" ht="28.5">
      <c r="A1110" s="217">
        <v>63517</v>
      </c>
      <c r="B1110" s="217" t="s">
        <v>1230</v>
      </c>
      <c r="C1110" s="218" t="s">
        <v>2</v>
      </c>
      <c r="D1110" s="219">
        <v>149.13</v>
      </c>
      <c r="E1110" s="220"/>
    </row>
    <row r="1111" spans="1:5" ht="28.5">
      <c r="A1111" s="217">
        <v>63518</v>
      </c>
      <c r="B1111" s="217" t="s">
        <v>1231</v>
      </c>
      <c r="C1111" s="218" t="s">
        <v>2</v>
      </c>
      <c r="D1111" s="219">
        <v>202.18</v>
      </c>
      <c r="E1111" s="220"/>
    </row>
    <row r="1112" spans="1:5" ht="28.5">
      <c r="A1112" s="217">
        <v>63520</v>
      </c>
      <c r="B1112" s="217" t="s">
        <v>38180</v>
      </c>
      <c r="C1112" s="218" t="s">
        <v>2</v>
      </c>
      <c r="D1112" s="219">
        <v>101.18</v>
      </c>
      <c r="E1112" s="220"/>
    </row>
    <row r="1113" spans="1:5" ht="28.5">
      <c r="A1113" s="217">
        <v>63521</v>
      </c>
      <c r="B1113" s="217" t="s">
        <v>38181</v>
      </c>
      <c r="C1113" s="218" t="s">
        <v>2</v>
      </c>
      <c r="D1113" s="219">
        <v>103.8</v>
      </c>
      <c r="E1113" s="220"/>
    </row>
    <row r="1114" spans="1:5" ht="28.5">
      <c r="A1114" s="217">
        <v>63523</v>
      </c>
      <c r="B1114" s="217" t="s">
        <v>1232</v>
      </c>
      <c r="C1114" s="218" t="s">
        <v>2</v>
      </c>
      <c r="D1114" s="219">
        <v>195.26</v>
      </c>
      <c r="E1114" s="220"/>
    </row>
    <row r="1115" spans="1:5" ht="28.5">
      <c r="A1115" s="217">
        <v>63530</v>
      </c>
      <c r="B1115" s="217" t="s">
        <v>38182</v>
      </c>
      <c r="C1115" s="218" t="s">
        <v>2</v>
      </c>
      <c r="D1115" s="219">
        <v>38.92</v>
      </c>
      <c r="E1115" s="220"/>
    </row>
    <row r="1116" spans="1:5" ht="28.5">
      <c r="A1116" s="217">
        <v>63536</v>
      </c>
      <c r="B1116" s="217" t="s">
        <v>38183</v>
      </c>
      <c r="C1116" s="218" t="s">
        <v>2</v>
      </c>
      <c r="D1116" s="219">
        <v>32.479999999999997</v>
      </c>
      <c r="E1116" s="220"/>
    </row>
    <row r="1117" spans="1:5" ht="14.25">
      <c r="A1117" s="217">
        <v>63567</v>
      </c>
      <c r="B1117" s="217" t="s">
        <v>6372</v>
      </c>
      <c r="C1117" s="218" t="s">
        <v>2</v>
      </c>
      <c r="D1117" s="219">
        <v>836.19</v>
      </c>
      <c r="E1117" s="220"/>
    </row>
    <row r="1118" spans="1:5" ht="15">
      <c r="A1118" s="216">
        <v>640</v>
      </c>
      <c r="B1118" s="428" t="s">
        <v>4832</v>
      </c>
      <c r="C1118" s="429"/>
      <c r="D1118" s="429"/>
      <c r="E1118" s="430"/>
    </row>
    <row r="1119" spans="1:5" ht="28.5">
      <c r="A1119" s="217">
        <v>64001</v>
      </c>
      <c r="B1119" s="217" t="s">
        <v>7776</v>
      </c>
      <c r="C1119" s="218" t="s">
        <v>2</v>
      </c>
      <c r="D1119" s="219">
        <v>60.05</v>
      </c>
      <c r="E1119" s="220"/>
    </row>
    <row r="1120" spans="1:5" ht="28.5">
      <c r="A1120" s="217">
        <v>64002</v>
      </c>
      <c r="B1120" s="217" t="s">
        <v>1233</v>
      </c>
      <c r="C1120" s="218" t="s">
        <v>2</v>
      </c>
      <c r="D1120" s="219">
        <v>40.86</v>
      </c>
      <c r="E1120" s="220"/>
    </row>
    <row r="1121" spans="1:5" ht="28.5">
      <c r="A1121" s="217">
        <v>64003</v>
      </c>
      <c r="B1121" s="217" t="s">
        <v>1234</v>
      </c>
      <c r="C1121" s="218" t="s">
        <v>2</v>
      </c>
      <c r="D1121" s="219">
        <v>81.81</v>
      </c>
      <c r="E1121" s="220"/>
    </row>
    <row r="1122" spans="1:5" ht="28.5">
      <c r="A1122" s="217">
        <v>64004</v>
      </c>
      <c r="B1122" s="217" t="s">
        <v>1235</v>
      </c>
      <c r="C1122" s="218" t="s">
        <v>2</v>
      </c>
      <c r="D1122" s="219">
        <v>196.28</v>
      </c>
      <c r="E1122" s="220"/>
    </row>
    <row r="1123" spans="1:5" ht="28.5">
      <c r="A1123" s="217">
        <v>64005</v>
      </c>
      <c r="B1123" s="217" t="s">
        <v>44041</v>
      </c>
      <c r="C1123" s="218" t="s">
        <v>2</v>
      </c>
      <c r="D1123" s="219">
        <v>15.49</v>
      </c>
      <c r="E1123" s="220"/>
    </row>
    <row r="1124" spans="1:5" ht="28.5">
      <c r="A1124" s="217">
        <v>64006</v>
      </c>
      <c r="B1124" s="217" t="s">
        <v>44042</v>
      </c>
      <c r="C1124" s="218" t="s">
        <v>2</v>
      </c>
      <c r="D1124" s="219">
        <v>9.99</v>
      </c>
      <c r="E1124" s="220"/>
    </row>
    <row r="1125" spans="1:5" ht="28.5">
      <c r="A1125" s="217">
        <v>64010</v>
      </c>
      <c r="B1125" s="217" t="s">
        <v>1236</v>
      </c>
      <c r="C1125" s="218" t="s">
        <v>2</v>
      </c>
      <c r="D1125" s="219">
        <v>289.64</v>
      </c>
      <c r="E1125" s="220"/>
    </row>
    <row r="1126" spans="1:5" ht="28.5">
      <c r="A1126" s="217">
        <v>64011</v>
      </c>
      <c r="B1126" s="217" t="s">
        <v>1237</v>
      </c>
      <c r="C1126" s="218" t="s">
        <v>2</v>
      </c>
      <c r="D1126" s="219">
        <v>153.51</v>
      </c>
      <c r="E1126" s="220"/>
    </row>
    <row r="1127" spans="1:5" ht="28.5">
      <c r="A1127" s="217">
        <v>64015</v>
      </c>
      <c r="B1127" s="217" t="s">
        <v>7777</v>
      </c>
      <c r="C1127" s="218" t="s">
        <v>2</v>
      </c>
      <c r="D1127" s="219">
        <v>102.59</v>
      </c>
      <c r="E1127" s="220"/>
    </row>
    <row r="1128" spans="1:5" ht="28.5">
      <c r="A1128" s="217">
        <v>64016</v>
      </c>
      <c r="B1128" s="217" t="s">
        <v>7778</v>
      </c>
      <c r="C1128" s="218" t="s">
        <v>2</v>
      </c>
      <c r="D1128" s="219">
        <v>118.89</v>
      </c>
      <c r="E1128" s="220"/>
    </row>
    <row r="1129" spans="1:5" ht="28.5">
      <c r="A1129" s="217">
        <v>64017</v>
      </c>
      <c r="B1129" s="217" t="s">
        <v>7779</v>
      </c>
      <c r="C1129" s="218" t="s">
        <v>2</v>
      </c>
      <c r="D1129" s="219">
        <v>142.24</v>
      </c>
      <c r="E1129" s="220"/>
    </row>
    <row r="1130" spans="1:5" ht="28.5">
      <c r="A1130" s="217">
        <v>64018</v>
      </c>
      <c r="B1130" s="217" t="s">
        <v>7780</v>
      </c>
      <c r="C1130" s="218" t="s">
        <v>2</v>
      </c>
      <c r="D1130" s="219">
        <v>220.72</v>
      </c>
      <c r="E1130" s="220"/>
    </row>
    <row r="1131" spans="1:5" ht="28.5">
      <c r="A1131" s="217">
        <v>64019</v>
      </c>
      <c r="B1131" s="217" t="s">
        <v>7781</v>
      </c>
      <c r="C1131" s="218" t="s">
        <v>2</v>
      </c>
      <c r="D1131" s="219">
        <v>269.20999999999998</v>
      </c>
      <c r="E1131" s="220"/>
    </row>
    <row r="1132" spans="1:5" ht="28.5">
      <c r="A1132" s="217">
        <v>64020</v>
      </c>
      <c r="B1132" s="217" t="s">
        <v>7782</v>
      </c>
      <c r="C1132" s="218" t="s">
        <v>2</v>
      </c>
      <c r="D1132" s="219">
        <v>389.31</v>
      </c>
      <c r="E1132" s="220"/>
    </row>
    <row r="1133" spans="1:5" ht="28.5">
      <c r="A1133" s="217">
        <v>64021</v>
      </c>
      <c r="B1133" s="217" t="s">
        <v>7783</v>
      </c>
      <c r="C1133" s="218" t="s">
        <v>2</v>
      </c>
      <c r="D1133" s="219">
        <v>656.08</v>
      </c>
      <c r="E1133" s="220"/>
    </row>
    <row r="1134" spans="1:5" ht="28.5">
      <c r="A1134" s="217">
        <v>64022</v>
      </c>
      <c r="B1134" s="217" t="s">
        <v>1238</v>
      </c>
      <c r="C1134" s="218" t="s">
        <v>2</v>
      </c>
      <c r="D1134" s="219">
        <v>920.97</v>
      </c>
      <c r="E1134" s="220"/>
    </row>
    <row r="1135" spans="1:5" ht="28.5">
      <c r="A1135" s="217">
        <v>64023</v>
      </c>
      <c r="B1135" s="217" t="s">
        <v>7784</v>
      </c>
      <c r="C1135" s="218" t="s">
        <v>2</v>
      </c>
      <c r="D1135" s="222">
        <v>1386.24</v>
      </c>
      <c r="E1135" s="220"/>
    </row>
    <row r="1136" spans="1:5" ht="28.5">
      <c r="A1136" s="217">
        <v>64034</v>
      </c>
      <c r="B1136" s="217" t="s">
        <v>1239</v>
      </c>
      <c r="C1136" s="218" t="s">
        <v>2</v>
      </c>
      <c r="D1136" s="219">
        <v>137.63999999999999</v>
      </c>
      <c r="E1136" s="220"/>
    </row>
    <row r="1137" spans="1:5" ht="28.5">
      <c r="A1137" s="217">
        <v>64035</v>
      </c>
      <c r="B1137" s="217" t="s">
        <v>1240</v>
      </c>
      <c r="C1137" s="218" t="s">
        <v>2</v>
      </c>
      <c r="D1137" s="219">
        <v>76.42</v>
      </c>
      <c r="E1137" s="220"/>
    </row>
    <row r="1138" spans="1:5" ht="28.5">
      <c r="A1138" s="217">
        <v>64040</v>
      </c>
      <c r="B1138" s="217" t="s">
        <v>1241</v>
      </c>
      <c r="C1138" s="218" t="s">
        <v>2</v>
      </c>
      <c r="D1138" s="219">
        <v>66.569999999999993</v>
      </c>
      <c r="E1138" s="220"/>
    </row>
    <row r="1139" spans="1:5" ht="28.5">
      <c r="A1139" s="217">
        <v>64041</v>
      </c>
      <c r="B1139" s="217" t="s">
        <v>1242</v>
      </c>
      <c r="C1139" s="218" t="s">
        <v>2</v>
      </c>
      <c r="D1139" s="219">
        <v>168.27</v>
      </c>
      <c r="E1139" s="220"/>
    </row>
    <row r="1140" spans="1:5" ht="28.5">
      <c r="A1140" s="217">
        <v>64042</v>
      </c>
      <c r="B1140" s="217" t="s">
        <v>1243</v>
      </c>
      <c r="C1140" s="218" t="s">
        <v>2</v>
      </c>
      <c r="D1140" s="219">
        <v>258.67</v>
      </c>
      <c r="E1140" s="220"/>
    </row>
    <row r="1141" spans="1:5" ht="28.5">
      <c r="A1141" s="217">
        <v>64043</v>
      </c>
      <c r="B1141" s="217" t="s">
        <v>1244</v>
      </c>
      <c r="C1141" s="218" t="s">
        <v>2</v>
      </c>
      <c r="D1141" s="219">
        <v>460.65</v>
      </c>
      <c r="E1141" s="220"/>
    </row>
    <row r="1142" spans="1:5" ht="28.5">
      <c r="A1142" s="217">
        <v>64044</v>
      </c>
      <c r="B1142" s="217" t="s">
        <v>1245</v>
      </c>
      <c r="C1142" s="218" t="s">
        <v>2</v>
      </c>
      <c r="D1142" s="219">
        <v>587.11</v>
      </c>
      <c r="E1142" s="220"/>
    </row>
    <row r="1143" spans="1:5" ht="28.5">
      <c r="A1143" s="217">
        <v>64045</v>
      </c>
      <c r="B1143" s="217" t="s">
        <v>7785</v>
      </c>
      <c r="C1143" s="218" t="s">
        <v>2</v>
      </c>
      <c r="D1143" s="219">
        <v>60.05</v>
      </c>
      <c r="E1143" s="220"/>
    </row>
    <row r="1144" spans="1:5" ht="28.5">
      <c r="A1144" s="217">
        <v>64066</v>
      </c>
      <c r="B1144" s="217" t="s">
        <v>1246</v>
      </c>
      <c r="C1144" s="218" t="s">
        <v>2</v>
      </c>
      <c r="D1144" s="219">
        <v>103.86</v>
      </c>
      <c r="E1144" s="220"/>
    </row>
    <row r="1145" spans="1:5" ht="28.5">
      <c r="A1145" s="217">
        <v>64077</v>
      </c>
      <c r="B1145" s="217" t="s">
        <v>1247</v>
      </c>
      <c r="C1145" s="218" t="s">
        <v>2</v>
      </c>
      <c r="D1145" s="219">
        <v>9.8699999999999992</v>
      </c>
      <c r="E1145" s="220"/>
    </row>
    <row r="1146" spans="1:5" ht="42.75">
      <c r="A1146" s="217">
        <v>64094</v>
      </c>
      <c r="B1146" s="217" t="s">
        <v>44043</v>
      </c>
      <c r="C1146" s="218" t="s">
        <v>2</v>
      </c>
      <c r="D1146" s="219">
        <v>289.64</v>
      </c>
      <c r="E1146" s="220"/>
    </row>
    <row r="1147" spans="1:5" ht="14.25">
      <c r="A1147" s="217">
        <v>64097</v>
      </c>
      <c r="B1147" s="217" t="s">
        <v>4833</v>
      </c>
      <c r="C1147" s="218" t="s">
        <v>2</v>
      </c>
      <c r="D1147" s="219">
        <v>286.89</v>
      </c>
      <c r="E1147" s="220"/>
    </row>
    <row r="1148" spans="1:5" ht="15">
      <c r="A1148" s="216">
        <v>641</v>
      </c>
      <c r="B1148" s="428" t="s">
        <v>4834</v>
      </c>
      <c r="C1148" s="429"/>
      <c r="D1148" s="429"/>
      <c r="E1148" s="430"/>
    </row>
    <row r="1149" spans="1:5" ht="28.5">
      <c r="A1149" s="217">
        <v>64142</v>
      </c>
      <c r="B1149" s="217" t="s">
        <v>6373</v>
      </c>
      <c r="C1149" s="218" t="s">
        <v>2</v>
      </c>
      <c r="D1149" s="219">
        <v>989.55</v>
      </c>
      <c r="E1149" s="220"/>
    </row>
    <row r="1150" spans="1:5" ht="14.25">
      <c r="A1150" s="217">
        <v>64149</v>
      </c>
      <c r="B1150" s="217" t="s">
        <v>1248</v>
      </c>
      <c r="C1150" s="218" t="s">
        <v>2</v>
      </c>
      <c r="D1150" s="219">
        <v>93.4</v>
      </c>
      <c r="E1150" s="220"/>
    </row>
    <row r="1151" spans="1:5" ht="15">
      <c r="A1151" s="216">
        <v>645</v>
      </c>
      <c r="B1151" s="428" t="s">
        <v>4835</v>
      </c>
      <c r="C1151" s="429"/>
      <c r="D1151" s="429"/>
      <c r="E1151" s="430"/>
    </row>
    <row r="1152" spans="1:5" ht="14.25">
      <c r="A1152" s="217">
        <v>64503</v>
      </c>
      <c r="B1152" s="217" t="s">
        <v>1249</v>
      </c>
      <c r="C1152" s="218" t="s">
        <v>2</v>
      </c>
      <c r="D1152" s="219">
        <v>145.62</v>
      </c>
      <c r="E1152" s="220"/>
    </row>
    <row r="1153" spans="1:5" ht="14.25">
      <c r="A1153" s="217">
        <v>64504</v>
      </c>
      <c r="B1153" s="217" t="s">
        <v>1250</v>
      </c>
      <c r="C1153" s="218" t="s">
        <v>2</v>
      </c>
      <c r="D1153" s="219">
        <v>210.98</v>
      </c>
      <c r="E1153" s="220"/>
    </row>
    <row r="1154" spans="1:5" ht="28.5">
      <c r="A1154" s="217">
        <v>64506</v>
      </c>
      <c r="B1154" s="217" t="s">
        <v>1251</v>
      </c>
      <c r="C1154" s="218" t="s">
        <v>2</v>
      </c>
      <c r="D1154" s="219">
        <v>142.29</v>
      </c>
      <c r="E1154" s="220"/>
    </row>
    <row r="1155" spans="1:5" ht="28.5">
      <c r="A1155" s="217">
        <v>64507</v>
      </c>
      <c r="B1155" s="217" t="s">
        <v>1252</v>
      </c>
      <c r="C1155" s="218" t="s">
        <v>2</v>
      </c>
      <c r="D1155" s="219">
        <v>17.88</v>
      </c>
      <c r="E1155" s="220"/>
    </row>
    <row r="1156" spans="1:5" ht="28.5">
      <c r="A1156" s="217">
        <v>64511</v>
      </c>
      <c r="B1156" s="217" t="s">
        <v>1253</v>
      </c>
      <c r="C1156" s="218" t="s">
        <v>2</v>
      </c>
      <c r="D1156" s="219">
        <v>190.76</v>
      </c>
      <c r="E1156" s="220"/>
    </row>
    <row r="1157" spans="1:5" ht="14.25">
      <c r="A1157" s="217">
        <v>64515</v>
      </c>
      <c r="B1157" s="217" t="s">
        <v>1254</v>
      </c>
      <c r="C1157" s="218" t="s">
        <v>2</v>
      </c>
      <c r="D1157" s="219">
        <v>23.96</v>
      </c>
      <c r="E1157" s="220"/>
    </row>
    <row r="1158" spans="1:5" ht="28.5">
      <c r="A1158" s="217">
        <v>64519</v>
      </c>
      <c r="B1158" s="217" t="s">
        <v>1255</v>
      </c>
      <c r="C1158" s="218" t="s">
        <v>2</v>
      </c>
      <c r="D1158" s="219">
        <v>14.19</v>
      </c>
      <c r="E1158" s="220"/>
    </row>
    <row r="1159" spans="1:5" ht="28.5">
      <c r="A1159" s="217">
        <v>64527</v>
      </c>
      <c r="B1159" s="217" t="s">
        <v>1256</v>
      </c>
      <c r="C1159" s="218" t="s">
        <v>2</v>
      </c>
      <c r="D1159" s="219">
        <v>38.9</v>
      </c>
      <c r="E1159" s="220"/>
    </row>
    <row r="1160" spans="1:5" ht="15">
      <c r="A1160" s="216">
        <v>647</v>
      </c>
      <c r="B1160" s="428" t="s">
        <v>815</v>
      </c>
      <c r="C1160" s="429"/>
      <c r="D1160" s="429"/>
      <c r="E1160" s="430"/>
    </row>
    <row r="1161" spans="1:5" ht="14.25">
      <c r="A1161" s="217">
        <v>64702</v>
      </c>
      <c r="B1161" s="217" t="s">
        <v>1257</v>
      </c>
      <c r="C1161" s="218" t="s">
        <v>2</v>
      </c>
      <c r="D1161" s="219">
        <v>34.409999999999997</v>
      </c>
      <c r="E1161" s="220"/>
    </row>
    <row r="1162" spans="1:5" ht="28.5">
      <c r="A1162" s="217">
        <v>64703</v>
      </c>
      <c r="B1162" s="217" t="s">
        <v>1258</v>
      </c>
      <c r="C1162" s="218" t="s">
        <v>2</v>
      </c>
      <c r="D1162" s="219">
        <v>23.1</v>
      </c>
      <c r="E1162" s="220"/>
    </row>
    <row r="1163" spans="1:5" ht="14.25">
      <c r="A1163" s="217">
        <v>64704</v>
      </c>
      <c r="B1163" s="217" t="s">
        <v>1259</v>
      </c>
      <c r="C1163" s="218" t="s">
        <v>2</v>
      </c>
      <c r="D1163" s="219">
        <v>35.93</v>
      </c>
      <c r="E1163" s="220"/>
    </row>
    <row r="1164" spans="1:5" ht="14.25">
      <c r="A1164" s="217">
        <v>64706</v>
      </c>
      <c r="B1164" s="217" t="s">
        <v>1260</v>
      </c>
      <c r="C1164" s="218" t="s">
        <v>2</v>
      </c>
      <c r="D1164" s="219">
        <v>50.87</v>
      </c>
      <c r="E1164" s="220"/>
    </row>
    <row r="1165" spans="1:5" ht="28.5">
      <c r="A1165" s="217">
        <v>64707</v>
      </c>
      <c r="B1165" s="217" t="s">
        <v>1261</v>
      </c>
      <c r="C1165" s="218" t="s">
        <v>2</v>
      </c>
      <c r="D1165" s="219">
        <v>774.63</v>
      </c>
      <c r="E1165" s="220"/>
    </row>
    <row r="1166" spans="1:5" ht="28.5">
      <c r="A1166" s="217">
        <v>64709</v>
      </c>
      <c r="B1166" s="217" t="s">
        <v>7765</v>
      </c>
      <c r="C1166" s="218" t="s">
        <v>2</v>
      </c>
      <c r="D1166" s="219">
        <v>24.1</v>
      </c>
      <c r="E1166" s="220"/>
    </row>
    <row r="1167" spans="1:5" ht="15">
      <c r="A1167" s="216">
        <v>650</v>
      </c>
      <c r="B1167" s="428" t="s">
        <v>4836</v>
      </c>
      <c r="C1167" s="429"/>
      <c r="D1167" s="429"/>
      <c r="E1167" s="430"/>
    </row>
    <row r="1168" spans="1:5" ht="28.5">
      <c r="A1168" s="217">
        <v>65002</v>
      </c>
      <c r="B1168" s="217" t="s">
        <v>1262</v>
      </c>
      <c r="C1168" s="218" t="s">
        <v>2</v>
      </c>
      <c r="D1168" s="219">
        <v>50.65</v>
      </c>
      <c r="E1168" s="220"/>
    </row>
    <row r="1169" spans="1:5" ht="28.5">
      <c r="A1169" s="217">
        <v>65004</v>
      </c>
      <c r="B1169" s="217" t="s">
        <v>1263</v>
      </c>
      <c r="C1169" s="218" t="s">
        <v>2</v>
      </c>
      <c r="D1169" s="219">
        <v>456.22</v>
      </c>
      <c r="E1169" s="220"/>
    </row>
    <row r="1170" spans="1:5" ht="28.5">
      <c r="A1170" s="217">
        <v>65005</v>
      </c>
      <c r="B1170" s="217" t="s">
        <v>1264</v>
      </c>
      <c r="C1170" s="218" t="s">
        <v>2</v>
      </c>
      <c r="D1170" s="222">
        <v>3567.47</v>
      </c>
      <c r="E1170" s="220"/>
    </row>
    <row r="1171" spans="1:5" ht="28.5">
      <c r="A1171" s="217">
        <v>65023</v>
      </c>
      <c r="B1171" s="217" t="s">
        <v>1265</v>
      </c>
      <c r="C1171" s="218" t="s">
        <v>2</v>
      </c>
      <c r="D1171" s="222">
        <v>1129.72</v>
      </c>
      <c r="E1171" s="220"/>
    </row>
    <row r="1172" spans="1:5" ht="28.5">
      <c r="A1172" s="217">
        <v>65024</v>
      </c>
      <c r="B1172" s="217" t="s">
        <v>1266</v>
      </c>
      <c r="C1172" s="218" t="s">
        <v>2</v>
      </c>
      <c r="D1172" s="219">
        <v>294.95999999999998</v>
      </c>
      <c r="E1172" s="220"/>
    </row>
    <row r="1173" spans="1:5" ht="57">
      <c r="A1173" s="217">
        <v>65028</v>
      </c>
      <c r="B1173" s="217" t="s">
        <v>44044</v>
      </c>
      <c r="C1173" s="218" t="s">
        <v>2</v>
      </c>
      <c r="D1173" s="222">
        <v>16661.310000000001</v>
      </c>
      <c r="E1173" s="220"/>
    </row>
    <row r="1174" spans="1:5" ht="28.5">
      <c r="A1174" s="217">
        <v>65031</v>
      </c>
      <c r="B1174" s="217" t="s">
        <v>1267</v>
      </c>
      <c r="C1174" s="218" t="s">
        <v>2</v>
      </c>
      <c r="D1174" s="219">
        <v>262.47000000000003</v>
      </c>
      <c r="E1174" s="220"/>
    </row>
    <row r="1175" spans="1:5" ht="28.5">
      <c r="A1175" s="217">
        <v>65032</v>
      </c>
      <c r="B1175" s="217" t="s">
        <v>1268</v>
      </c>
      <c r="C1175" s="218" t="s">
        <v>2</v>
      </c>
      <c r="D1175" s="222">
        <v>1979.99</v>
      </c>
      <c r="E1175" s="220"/>
    </row>
    <row r="1176" spans="1:5" ht="28.5">
      <c r="A1176" s="217">
        <v>65033</v>
      </c>
      <c r="B1176" s="217" t="s">
        <v>1269</v>
      </c>
      <c r="C1176" s="218" t="s">
        <v>2</v>
      </c>
      <c r="D1176" s="222">
        <v>1249.97</v>
      </c>
      <c r="E1176" s="220"/>
    </row>
    <row r="1177" spans="1:5" ht="28.5">
      <c r="A1177" s="217">
        <v>65076</v>
      </c>
      <c r="B1177" s="217" t="s">
        <v>1270</v>
      </c>
      <c r="C1177" s="218" t="s">
        <v>2</v>
      </c>
      <c r="D1177" s="222">
        <v>12909.97</v>
      </c>
      <c r="E1177" s="220"/>
    </row>
    <row r="1178" spans="1:5" ht="15">
      <c r="A1178" s="216">
        <v>652</v>
      </c>
      <c r="B1178" s="428" t="s">
        <v>4837</v>
      </c>
      <c r="C1178" s="429"/>
      <c r="D1178" s="429"/>
      <c r="E1178" s="430"/>
    </row>
    <row r="1179" spans="1:5" ht="28.5">
      <c r="A1179" s="217">
        <v>65204</v>
      </c>
      <c r="B1179" s="217" t="s">
        <v>1271</v>
      </c>
      <c r="C1179" s="218" t="s">
        <v>2</v>
      </c>
      <c r="D1179" s="222">
        <v>1458.17</v>
      </c>
      <c r="E1179" s="220"/>
    </row>
    <row r="1180" spans="1:5" ht="42.75">
      <c r="A1180" s="217">
        <v>65256</v>
      </c>
      <c r="B1180" s="217" t="s">
        <v>5221</v>
      </c>
      <c r="C1180" s="218" t="s">
        <v>2</v>
      </c>
      <c r="D1180" s="219">
        <v>241.28</v>
      </c>
      <c r="E1180" s="220"/>
    </row>
    <row r="1181" spans="1:5" ht="28.5">
      <c r="A1181" s="217">
        <v>65257</v>
      </c>
      <c r="B1181" s="217" t="s">
        <v>44045</v>
      </c>
      <c r="C1181" s="218" t="s">
        <v>2</v>
      </c>
      <c r="D1181" s="219">
        <v>613.34</v>
      </c>
      <c r="E1181" s="220"/>
    </row>
    <row r="1182" spans="1:5" ht="15">
      <c r="A1182" s="216">
        <v>655</v>
      </c>
      <c r="B1182" s="428" t="s">
        <v>4837</v>
      </c>
      <c r="C1182" s="429"/>
      <c r="D1182" s="429"/>
      <c r="E1182" s="430"/>
    </row>
    <row r="1183" spans="1:5" ht="14.25">
      <c r="A1183" s="217">
        <v>65502</v>
      </c>
      <c r="B1183" s="217" t="s">
        <v>1272</v>
      </c>
      <c r="C1183" s="218" t="s">
        <v>2</v>
      </c>
      <c r="D1183" s="219">
        <v>260.38</v>
      </c>
      <c r="E1183" s="220"/>
    </row>
    <row r="1184" spans="1:5" ht="28.5">
      <c r="A1184" s="217">
        <v>65503</v>
      </c>
      <c r="B1184" s="217" t="s">
        <v>44046</v>
      </c>
      <c r="C1184" s="218" t="s">
        <v>2</v>
      </c>
      <c r="D1184" s="219">
        <v>354.88</v>
      </c>
      <c r="E1184" s="220"/>
    </row>
    <row r="1185" spans="1:5" ht="42.75">
      <c r="A1185" s="217">
        <v>65507</v>
      </c>
      <c r="B1185" s="217" t="s">
        <v>44047</v>
      </c>
      <c r="C1185" s="218" t="s">
        <v>2</v>
      </c>
      <c r="D1185" s="219">
        <v>31</v>
      </c>
      <c r="E1185" s="220"/>
    </row>
    <row r="1186" spans="1:5" ht="42.75">
      <c r="A1186" s="217">
        <v>65508</v>
      </c>
      <c r="B1186" s="217" t="s">
        <v>44048</v>
      </c>
      <c r="C1186" s="218" t="s">
        <v>2</v>
      </c>
      <c r="D1186" s="219">
        <v>319.94</v>
      </c>
      <c r="E1186" s="220"/>
    </row>
    <row r="1187" spans="1:5" ht="28.5">
      <c r="A1187" s="217">
        <v>65509</v>
      </c>
      <c r="B1187" s="217" t="s">
        <v>1273</v>
      </c>
      <c r="C1187" s="218" t="s">
        <v>2</v>
      </c>
      <c r="D1187" s="219">
        <v>116.15</v>
      </c>
      <c r="E1187" s="220"/>
    </row>
    <row r="1188" spans="1:5" ht="28.5">
      <c r="A1188" s="217">
        <v>65510</v>
      </c>
      <c r="B1188" s="217" t="s">
        <v>1274</v>
      </c>
      <c r="C1188" s="218" t="s">
        <v>1</v>
      </c>
      <c r="D1188" s="222">
        <v>1228.99</v>
      </c>
      <c r="E1188" s="220"/>
    </row>
    <row r="1189" spans="1:5" ht="28.5">
      <c r="A1189" s="217">
        <v>65513</v>
      </c>
      <c r="B1189" s="217" t="s">
        <v>1275</v>
      </c>
      <c r="C1189" s="218" t="s">
        <v>2</v>
      </c>
      <c r="D1189" s="222">
        <v>1388.67</v>
      </c>
      <c r="E1189" s="220"/>
    </row>
    <row r="1190" spans="1:5" ht="28.5">
      <c r="A1190" s="217">
        <v>65521</v>
      </c>
      <c r="B1190" s="217" t="s">
        <v>1276</v>
      </c>
      <c r="C1190" s="218" t="s">
        <v>2</v>
      </c>
      <c r="D1190" s="222">
        <v>1986.55</v>
      </c>
      <c r="E1190" s="220"/>
    </row>
    <row r="1191" spans="1:5" ht="28.5">
      <c r="A1191" s="217">
        <v>65523</v>
      </c>
      <c r="B1191" s="217" t="s">
        <v>1277</v>
      </c>
      <c r="C1191" s="218" t="s">
        <v>2</v>
      </c>
      <c r="D1191" s="222">
        <v>1473.62</v>
      </c>
      <c r="E1191" s="220"/>
    </row>
    <row r="1192" spans="1:5" ht="28.5">
      <c r="A1192" s="217">
        <v>65524</v>
      </c>
      <c r="B1192" s="217" t="s">
        <v>1278</v>
      </c>
      <c r="C1192" s="218" t="s">
        <v>2</v>
      </c>
      <c r="D1192" s="219">
        <v>30.54</v>
      </c>
      <c r="E1192" s="220"/>
    </row>
    <row r="1193" spans="1:5" ht="14.25">
      <c r="A1193" s="217">
        <v>65526</v>
      </c>
      <c r="B1193" s="217" t="s">
        <v>1279</v>
      </c>
      <c r="C1193" s="218" t="s">
        <v>2</v>
      </c>
      <c r="D1193" s="219">
        <v>19.920000000000002</v>
      </c>
      <c r="E1193" s="220"/>
    </row>
    <row r="1194" spans="1:5" ht="42.75">
      <c r="A1194" s="217">
        <v>65528</v>
      </c>
      <c r="B1194" s="217" t="s">
        <v>44049</v>
      </c>
      <c r="C1194" s="218" t="s">
        <v>2</v>
      </c>
      <c r="D1194" s="219">
        <v>608.04999999999995</v>
      </c>
      <c r="E1194" s="220"/>
    </row>
    <row r="1195" spans="1:5" ht="28.5">
      <c r="A1195" s="217">
        <v>65544</v>
      </c>
      <c r="B1195" s="217" t="s">
        <v>1280</v>
      </c>
      <c r="C1195" s="218" t="s">
        <v>2</v>
      </c>
      <c r="D1195" s="219">
        <v>87.34</v>
      </c>
      <c r="E1195" s="220"/>
    </row>
    <row r="1196" spans="1:5" ht="28.5">
      <c r="A1196" s="217">
        <v>65555</v>
      </c>
      <c r="B1196" s="217" t="s">
        <v>1281</v>
      </c>
      <c r="C1196" s="218" t="s">
        <v>1</v>
      </c>
      <c r="D1196" s="222">
        <v>1191.8900000000001</v>
      </c>
      <c r="E1196" s="220"/>
    </row>
    <row r="1197" spans="1:5" ht="14.25">
      <c r="A1197" s="217">
        <v>65556</v>
      </c>
      <c r="B1197" s="217" t="s">
        <v>1282</v>
      </c>
      <c r="C1197" s="218" t="s">
        <v>1</v>
      </c>
      <c r="D1197" s="222">
        <v>1191.8900000000001</v>
      </c>
      <c r="E1197" s="220"/>
    </row>
    <row r="1198" spans="1:5" ht="28.5">
      <c r="A1198" s="217">
        <v>65563</v>
      </c>
      <c r="B1198" s="217" t="s">
        <v>1283</v>
      </c>
      <c r="C1198" s="218" t="s">
        <v>1</v>
      </c>
      <c r="D1198" s="222">
        <v>1228.99</v>
      </c>
      <c r="E1198" s="220"/>
    </row>
    <row r="1199" spans="1:5" ht="28.5">
      <c r="A1199" s="217">
        <v>65565</v>
      </c>
      <c r="B1199" s="217" t="s">
        <v>1284</v>
      </c>
      <c r="C1199" s="218" t="s">
        <v>2</v>
      </c>
      <c r="D1199" s="222">
        <v>2509.31</v>
      </c>
      <c r="E1199" s="220"/>
    </row>
    <row r="1200" spans="1:5" ht="28.5">
      <c r="A1200" s="217">
        <v>65566</v>
      </c>
      <c r="B1200" s="217" t="s">
        <v>1285</v>
      </c>
      <c r="C1200" s="218" t="s">
        <v>2</v>
      </c>
      <c r="D1200" s="222">
        <v>3277.7</v>
      </c>
      <c r="E1200" s="220"/>
    </row>
    <row r="1201" spans="1:5" ht="28.5">
      <c r="A1201" s="217">
        <v>65567</v>
      </c>
      <c r="B1201" s="217" t="s">
        <v>1286</v>
      </c>
      <c r="C1201" s="218" t="s">
        <v>2</v>
      </c>
      <c r="D1201" s="222">
        <v>1228.21</v>
      </c>
      <c r="E1201" s="220"/>
    </row>
    <row r="1202" spans="1:5" ht="28.5">
      <c r="A1202" s="217">
        <v>65572</v>
      </c>
      <c r="B1202" s="217" t="s">
        <v>1287</v>
      </c>
      <c r="C1202" s="218" t="s">
        <v>2</v>
      </c>
      <c r="D1202" s="222">
        <v>2418.58</v>
      </c>
      <c r="E1202" s="220"/>
    </row>
    <row r="1203" spans="1:5" ht="28.5">
      <c r="A1203" s="217">
        <v>65594</v>
      </c>
      <c r="B1203" s="217" t="s">
        <v>1288</v>
      </c>
      <c r="C1203" s="218" t="s">
        <v>1</v>
      </c>
      <c r="D1203" s="222">
        <v>1191.8900000000001</v>
      </c>
      <c r="E1203" s="220"/>
    </row>
    <row r="1204" spans="1:5" ht="28.5">
      <c r="A1204" s="217">
        <v>65596</v>
      </c>
      <c r="B1204" s="217" t="s">
        <v>1289</v>
      </c>
      <c r="C1204" s="218" t="s">
        <v>2</v>
      </c>
      <c r="D1204" s="219">
        <v>304.82</v>
      </c>
      <c r="E1204" s="220"/>
    </row>
    <row r="1205" spans="1:5" ht="28.5">
      <c r="A1205" s="217">
        <v>65598</v>
      </c>
      <c r="B1205" s="217" t="s">
        <v>1290</v>
      </c>
      <c r="C1205" s="218" t="s">
        <v>2</v>
      </c>
      <c r="D1205" s="219">
        <v>236.45</v>
      </c>
      <c r="E1205" s="220"/>
    </row>
    <row r="1206" spans="1:5" ht="15">
      <c r="A1206" s="216">
        <v>656</v>
      </c>
      <c r="B1206" s="428" t="s">
        <v>4837</v>
      </c>
      <c r="C1206" s="429"/>
      <c r="D1206" s="429"/>
      <c r="E1206" s="430"/>
    </row>
    <row r="1207" spans="1:5" ht="42.75">
      <c r="A1207" s="217">
        <v>65604</v>
      </c>
      <c r="B1207" s="217" t="s">
        <v>44050</v>
      </c>
      <c r="C1207" s="218" t="s">
        <v>2</v>
      </c>
      <c r="D1207" s="219">
        <v>30.77</v>
      </c>
      <c r="E1207" s="220"/>
    </row>
    <row r="1208" spans="1:5" ht="42.75">
      <c r="A1208" s="217">
        <v>65611</v>
      </c>
      <c r="B1208" s="217" t="s">
        <v>44051</v>
      </c>
      <c r="C1208" s="218" t="s">
        <v>2</v>
      </c>
      <c r="D1208" s="219">
        <v>70.959999999999994</v>
      </c>
      <c r="E1208" s="220"/>
    </row>
    <row r="1209" spans="1:5" ht="28.5">
      <c r="A1209" s="217">
        <v>65670</v>
      </c>
      <c r="B1209" s="217" t="s">
        <v>1291</v>
      </c>
      <c r="C1209" s="218" t="s">
        <v>2</v>
      </c>
      <c r="D1209" s="219">
        <v>119.23</v>
      </c>
      <c r="E1209" s="220"/>
    </row>
    <row r="1210" spans="1:5" ht="28.5">
      <c r="A1210" s="217">
        <v>65697</v>
      </c>
      <c r="B1210" s="217" t="s">
        <v>44052</v>
      </c>
      <c r="C1210" s="218" t="s">
        <v>2</v>
      </c>
      <c r="D1210" s="219">
        <v>207.9</v>
      </c>
      <c r="E1210" s="220"/>
    </row>
    <row r="1211" spans="1:5" ht="28.5">
      <c r="A1211" s="217">
        <v>65698</v>
      </c>
      <c r="B1211" s="217" t="s">
        <v>44053</v>
      </c>
      <c r="C1211" s="218" t="s">
        <v>2</v>
      </c>
      <c r="D1211" s="219">
        <v>106.87</v>
      </c>
      <c r="E1211" s="220"/>
    </row>
    <row r="1212" spans="1:5" ht="15">
      <c r="A1212" s="216">
        <v>657</v>
      </c>
      <c r="B1212" s="428" t="s">
        <v>4837</v>
      </c>
      <c r="C1212" s="429"/>
      <c r="D1212" s="429"/>
      <c r="E1212" s="430"/>
    </row>
    <row r="1213" spans="1:5" ht="28.5">
      <c r="A1213" s="217">
        <v>65717</v>
      </c>
      <c r="B1213" s="217" t="s">
        <v>1292</v>
      </c>
      <c r="C1213" s="218" t="s">
        <v>2</v>
      </c>
      <c r="D1213" s="219">
        <v>258.24</v>
      </c>
      <c r="E1213" s="220"/>
    </row>
    <row r="1214" spans="1:5" ht="15">
      <c r="A1214" s="216">
        <v>658</v>
      </c>
      <c r="B1214" s="428" t="s">
        <v>4837</v>
      </c>
      <c r="C1214" s="429"/>
      <c r="D1214" s="429"/>
      <c r="E1214" s="430"/>
    </row>
    <row r="1215" spans="1:5" ht="28.5">
      <c r="A1215" s="217">
        <v>65812</v>
      </c>
      <c r="B1215" s="217" t="s">
        <v>1293</v>
      </c>
      <c r="C1215" s="218" t="s">
        <v>2</v>
      </c>
      <c r="D1215" s="219">
        <v>357.1</v>
      </c>
      <c r="E1215" s="220"/>
    </row>
    <row r="1216" spans="1:5" ht="28.5">
      <c r="A1216" s="217">
        <v>65829</v>
      </c>
      <c r="B1216" s="217" t="s">
        <v>1294</v>
      </c>
      <c r="C1216" s="218" t="s">
        <v>2</v>
      </c>
      <c r="D1216" s="222">
        <v>1614.54</v>
      </c>
      <c r="E1216" s="220"/>
    </row>
    <row r="1217" spans="1:5" ht="28.5">
      <c r="A1217" s="217">
        <v>65830</v>
      </c>
      <c r="B1217" s="217" t="s">
        <v>1295</v>
      </c>
      <c r="C1217" s="218" t="s">
        <v>2</v>
      </c>
      <c r="D1217" s="222">
        <v>2183.2199999999998</v>
      </c>
      <c r="E1217" s="220"/>
    </row>
    <row r="1218" spans="1:5" ht="28.5">
      <c r="A1218" s="217">
        <v>65831</v>
      </c>
      <c r="B1218" s="217" t="s">
        <v>1296</v>
      </c>
      <c r="C1218" s="218" t="s">
        <v>2</v>
      </c>
      <c r="D1218" s="219">
        <v>179.95</v>
      </c>
      <c r="E1218" s="220"/>
    </row>
    <row r="1219" spans="1:5" ht="14.25">
      <c r="A1219" s="217">
        <v>65847</v>
      </c>
      <c r="B1219" s="217" t="s">
        <v>1297</v>
      </c>
      <c r="C1219" s="218" t="s">
        <v>2</v>
      </c>
      <c r="D1219" s="219">
        <v>225.45</v>
      </c>
      <c r="E1219" s="220"/>
    </row>
    <row r="1220" spans="1:5" ht="28.5">
      <c r="A1220" s="217">
        <v>65861</v>
      </c>
      <c r="B1220" s="217" t="s">
        <v>1298</v>
      </c>
      <c r="C1220" s="218" t="s">
        <v>2</v>
      </c>
      <c r="D1220" s="219">
        <v>297.41000000000003</v>
      </c>
      <c r="E1220" s="220"/>
    </row>
    <row r="1221" spans="1:5" ht="28.5">
      <c r="A1221" s="217">
        <v>65881</v>
      </c>
      <c r="B1221" s="217" t="s">
        <v>1299</v>
      </c>
      <c r="C1221" s="218" t="s">
        <v>2</v>
      </c>
      <c r="D1221" s="222">
        <v>1743.68</v>
      </c>
      <c r="E1221" s="220"/>
    </row>
    <row r="1222" spans="1:5" ht="15">
      <c r="A1222" s="216">
        <v>659</v>
      </c>
      <c r="B1222" s="428" t="s">
        <v>4837</v>
      </c>
      <c r="C1222" s="429"/>
      <c r="D1222" s="429"/>
      <c r="E1222" s="430"/>
    </row>
    <row r="1223" spans="1:5" ht="28.5">
      <c r="A1223" s="217">
        <v>65943</v>
      </c>
      <c r="B1223" s="217" t="s">
        <v>1300</v>
      </c>
      <c r="C1223" s="218" t="s">
        <v>2</v>
      </c>
      <c r="D1223" s="219">
        <v>352.55</v>
      </c>
      <c r="E1223" s="220"/>
    </row>
    <row r="1224" spans="1:5" ht="42.75">
      <c r="A1224" s="217">
        <v>65955</v>
      </c>
      <c r="B1224" s="217" t="s">
        <v>44054</v>
      </c>
      <c r="C1224" s="218" t="s">
        <v>2</v>
      </c>
      <c r="D1224" s="219">
        <v>596.30999999999995</v>
      </c>
      <c r="E1224" s="220"/>
    </row>
    <row r="1225" spans="1:5" ht="28.5">
      <c r="A1225" s="217">
        <v>65973</v>
      </c>
      <c r="B1225" s="217" t="s">
        <v>1301</v>
      </c>
      <c r="C1225" s="218" t="s">
        <v>2</v>
      </c>
      <c r="D1225" s="222">
        <v>1358.61</v>
      </c>
      <c r="E1225" s="220"/>
    </row>
    <row r="1226" spans="1:5" ht="15">
      <c r="A1226" s="216">
        <v>660</v>
      </c>
      <c r="B1226" s="428" t="s">
        <v>4838</v>
      </c>
      <c r="C1226" s="429"/>
      <c r="D1226" s="429"/>
      <c r="E1226" s="430"/>
    </row>
    <row r="1227" spans="1:5" ht="42.75">
      <c r="A1227" s="217">
        <v>66008</v>
      </c>
      <c r="B1227" s="217" t="s">
        <v>44055</v>
      </c>
      <c r="C1227" s="218" t="s">
        <v>2</v>
      </c>
      <c r="D1227" s="219">
        <v>172.97</v>
      </c>
      <c r="E1227" s="220"/>
    </row>
    <row r="1228" spans="1:5" ht="28.5">
      <c r="A1228" s="217">
        <v>66009</v>
      </c>
      <c r="B1228" s="217" t="s">
        <v>7786</v>
      </c>
      <c r="C1228" s="218" t="s">
        <v>2</v>
      </c>
      <c r="D1228" s="219">
        <v>187.71</v>
      </c>
      <c r="E1228" s="220"/>
    </row>
    <row r="1229" spans="1:5" ht="57">
      <c r="A1229" s="217">
        <v>66012</v>
      </c>
      <c r="B1229" s="217" t="s">
        <v>44056</v>
      </c>
      <c r="C1229" s="218" t="s">
        <v>2</v>
      </c>
      <c r="D1229" s="219">
        <v>214.53</v>
      </c>
      <c r="E1229" s="220"/>
    </row>
    <row r="1230" spans="1:5" ht="28.5">
      <c r="A1230" s="217">
        <v>66013</v>
      </c>
      <c r="B1230" s="217" t="s">
        <v>1302</v>
      </c>
      <c r="C1230" s="218" t="s">
        <v>2</v>
      </c>
      <c r="D1230" s="219">
        <v>157.38</v>
      </c>
      <c r="E1230" s="220"/>
    </row>
    <row r="1231" spans="1:5" ht="42.75">
      <c r="A1231" s="217">
        <v>66022</v>
      </c>
      <c r="B1231" s="217" t="s">
        <v>44057</v>
      </c>
      <c r="C1231" s="218" t="s">
        <v>2</v>
      </c>
      <c r="D1231" s="219">
        <v>104.54</v>
      </c>
      <c r="E1231" s="220"/>
    </row>
    <row r="1232" spans="1:5" ht="28.5">
      <c r="A1232" s="217">
        <v>66024</v>
      </c>
      <c r="B1232" s="217" t="s">
        <v>44058</v>
      </c>
      <c r="C1232" s="218" t="s">
        <v>2</v>
      </c>
      <c r="D1232" s="219">
        <v>32.270000000000003</v>
      </c>
      <c r="E1232" s="220"/>
    </row>
    <row r="1233" spans="1:5" ht="28.5">
      <c r="A1233" s="217">
        <v>66027</v>
      </c>
      <c r="B1233" s="217" t="s">
        <v>1303</v>
      </c>
      <c r="C1233" s="218" t="s">
        <v>2</v>
      </c>
      <c r="D1233" s="219">
        <v>276.57</v>
      </c>
      <c r="E1233" s="220"/>
    </row>
    <row r="1234" spans="1:5" ht="28.5">
      <c r="A1234" s="217">
        <v>66045</v>
      </c>
      <c r="B1234" s="217" t="s">
        <v>44059</v>
      </c>
      <c r="C1234" s="218" t="s">
        <v>2</v>
      </c>
      <c r="D1234" s="219">
        <v>239.1</v>
      </c>
      <c r="E1234" s="220"/>
    </row>
    <row r="1235" spans="1:5" ht="42.75">
      <c r="A1235" s="217">
        <v>66048</v>
      </c>
      <c r="B1235" s="217" t="s">
        <v>1304</v>
      </c>
      <c r="C1235" s="218" t="s">
        <v>2</v>
      </c>
      <c r="D1235" s="219">
        <v>77.680000000000007</v>
      </c>
      <c r="E1235" s="220"/>
    </row>
    <row r="1236" spans="1:5" ht="14.25">
      <c r="A1236" s="217">
        <v>66049</v>
      </c>
      <c r="B1236" s="217" t="s">
        <v>1305</v>
      </c>
      <c r="C1236" s="218" t="s">
        <v>2</v>
      </c>
      <c r="D1236" s="219">
        <v>15.92</v>
      </c>
      <c r="E1236" s="220"/>
    </row>
    <row r="1237" spans="1:5" ht="42.75">
      <c r="A1237" s="217">
        <v>66058</v>
      </c>
      <c r="B1237" s="217" t="s">
        <v>44060</v>
      </c>
      <c r="C1237" s="218" t="s">
        <v>2</v>
      </c>
      <c r="D1237" s="219">
        <v>172.97</v>
      </c>
      <c r="E1237" s="220"/>
    </row>
    <row r="1238" spans="1:5" ht="28.5">
      <c r="A1238" s="217">
        <v>66074</v>
      </c>
      <c r="B1238" s="217" t="s">
        <v>1306</v>
      </c>
      <c r="C1238" s="218" t="s">
        <v>2</v>
      </c>
      <c r="D1238" s="219">
        <v>400.46</v>
      </c>
      <c r="E1238" s="220"/>
    </row>
    <row r="1239" spans="1:5" ht="15">
      <c r="A1239" s="216">
        <v>661</v>
      </c>
      <c r="B1239" s="428" t="s">
        <v>4838</v>
      </c>
      <c r="C1239" s="429"/>
      <c r="D1239" s="429"/>
      <c r="E1239" s="430"/>
    </row>
    <row r="1240" spans="1:5" ht="28.5">
      <c r="A1240" s="217">
        <v>66124</v>
      </c>
      <c r="B1240" s="217" t="s">
        <v>1307</v>
      </c>
      <c r="C1240" s="218" t="s">
        <v>2</v>
      </c>
      <c r="D1240" s="219">
        <v>187.71</v>
      </c>
      <c r="E1240" s="220"/>
    </row>
    <row r="1241" spans="1:5" ht="28.5">
      <c r="A1241" s="217">
        <v>66125</v>
      </c>
      <c r="B1241" s="217" t="s">
        <v>1308</v>
      </c>
      <c r="C1241" s="218" t="s">
        <v>2</v>
      </c>
      <c r="D1241" s="219">
        <v>139.47999999999999</v>
      </c>
      <c r="E1241" s="220"/>
    </row>
    <row r="1242" spans="1:5" ht="42.75">
      <c r="A1242" s="217">
        <v>66178</v>
      </c>
      <c r="B1242" s="217" t="s">
        <v>38184</v>
      </c>
      <c r="C1242" s="218" t="s">
        <v>2</v>
      </c>
      <c r="D1242" s="219">
        <v>882.31</v>
      </c>
      <c r="E1242" s="220"/>
    </row>
    <row r="1243" spans="1:5" ht="15">
      <c r="A1243" s="216">
        <v>662</v>
      </c>
      <c r="B1243" s="428" t="s">
        <v>4837</v>
      </c>
      <c r="C1243" s="429"/>
      <c r="D1243" s="429"/>
      <c r="E1243" s="430"/>
    </row>
    <row r="1244" spans="1:5" ht="28.5">
      <c r="A1244" s="217">
        <v>66207</v>
      </c>
      <c r="B1244" s="217" t="s">
        <v>1309</v>
      </c>
      <c r="C1244" s="218" t="s">
        <v>2</v>
      </c>
      <c r="D1244" s="222">
        <v>1064.1199999999999</v>
      </c>
      <c r="E1244" s="220"/>
    </row>
    <row r="1245" spans="1:5" ht="15">
      <c r="A1245" s="216">
        <v>663</v>
      </c>
      <c r="B1245" s="428" t="s">
        <v>4838</v>
      </c>
      <c r="C1245" s="429"/>
      <c r="D1245" s="429"/>
      <c r="E1245" s="430"/>
    </row>
    <row r="1246" spans="1:5" ht="57">
      <c r="A1246" s="217">
        <v>66301</v>
      </c>
      <c r="B1246" s="217" t="s">
        <v>4839</v>
      </c>
      <c r="C1246" s="218" t="s">
        <v>2</v>
      </c>
      <c r="D1246" s="219">
        <v>487.76</v>
      </c>
      <c r="E1246" s="220"/>
    </row>
    <row r="1247" spans="1:5" ht="28.5">
      <c r="A1247" s="217">
        <v>66335</v>
      </c>
      <c r="B1247" s="217" t="s">
        <v>1310</v>
      </c>
      <c r="C1247" s="218" t="s">
        <v>2</v>
      </c>
      <c r="D1247" s="219">
        <v>203.52</v>
      </c>
      <c r="E1247" s="220"/>
    </row>
    <row r="1248" spans="1:5" ht="28.5">
      <c r="A1248" s="217">
        <v>66368</v>
      </c>
      <c r="B1248" s="217" t="s">
        <v>1311</v>
      </c>
      <c r="C1248" s="218" t="s">
        <v>2</v>
      </c>
      <c r="D1248" s="219">
        <v>731.86</v>
      </c>
      <c r="E1248" s="220"/>
    </row>
    <row r="1249" spans="1:5" ht="28.5">
      <c r="A1249" s="217">
        <v>66372</v>
      </c>
      <c r="B1249" s="217" t="s">
        <v>6374</v>
      </c>
      <c r="C1249" s="218" t="s">
        <v>2</v>
      </c>
      <c r="D1249" s="219">
        <v>346.86</v>
      </c>
      <c r="E1249" s="220"/>
    </row>
    <row r="1250" spans="1:5" ht="15">
      <c r="A1250" s="216">
        <v>666</v>
      </c>
      <c r="B1250" s="428" t="s">
        <v>4840</v>
      </c>
      <c r="C1250" s="429"/>
      <c r="D1250" s="429"/>
      <c r="E1250" s="430"/>
    </row>
    <row r="1251" spans="1:5" ht="42.75">
      <c r="A1251" s="217">
        <v>66608</v>
      </c>
      <c r="B1251" s="217" t="s">
        <v>44061</v>
      </c>
      <c r="C1251" s="218" t="s">
        <v>2</v>
      </c>
      <c r="D1251" s="222">
        <v>1169.73</v>
      </c>
      <c r="E1251" s="220"/>
    </row>
    <row r="1252" spans="1:5" ht="15">
      <c r="A1252" s="216">
        <v>670</v>
      </c>
      <c r="B1252" s="428" t="s">
        <v>4841</v>
      </c>
      <c r="C1252" s="429"/>
      <c r="D1252" s="429"/>
      <c r="E1252" s="430"/>
    </row>
    <row r="1253" spans="1:5" ht="42.75">
      <c r="A1253" s="217">
        <v>67001</v>
      </c>
      <c r="B1253" s="217" t="s">
        <v>1312</v>
      </c>
      <c r="C1253" s="218" t="s">
        <v>2</v>
      </c>
      <c r="D1253" s="219">
        <v>404.55</v>
      </c>
      <c r="E1253" s="220"/>
    </row>
    <row r="1254" spans="1:5" ht="28.5">
      <c r="A1254" s="217">
        <v>67004</v>
      </c>
      <c r="B1254" s="217" t="s">
        <v>44062</v>
      </c>
      <c r="C1254" s="218" t="s">
        <v>2</v>
      </c>
      <c r="D1254" s="219">
        <v>753.04</v>
      </c>
      <c r="E1254" s="220"/>
    </row>
    <row r="1255" spans="1:5" ht="28.5">
      <c r="A1255" s="217">
        <v>67007</v>
      </c>
      <c r="B1255" s="217" t="s">
        <v>1313</v>
      </c>
      <c r="C1255" s="218" t="s">
        <v>2</v>
      </c>
      <c r="D1255" s="219">
        <v>320.73</v>
      </c>
      <c r="E1255" s="220"/>
    </row>
    <row r="1256" spans="1:5" ht="28.5">
      <c r="A1256" s="217">
        <v>67008</v>
      </c>
      <c r="B1256" s="217" t="s">
        <v>38205</v>
      </c>
      <c r="C1256" s="218" t="s">
        <v>2</v>
      </c>
      <c r="D1256" s="219">
        <v>81.97</v>
      </c>
      <c r="E1256" s="220"/>
    </row>
    <row r="1257" spans="1:5" ht="28.5">
      <c r="A1257" s="217">
        <v>67035</v>
      </c>
      <c r="B1257" s="217" t="s">
        <v>44063</v>
      </c>
      <c r="C1257" s="218" t="s">
        <v>2</v>
      </c>
      <c r="D1257" s="219">
        <v>15.27</v>
      </c>
      <c r="E1257" s="220"/>
    </row>
    <row r="1258" spans="1:5" ht="28.5">
      <c r="A1258" s="217">
        <v>67040</v>
      </c>
      <c r="B1258" s="217" t="s">
        <v>44064</v>
      </c>
      <c r="C1258" s="218" t="s">
        <v>2</v>
      </c>
      <c r="D1258" s="219">
        <v>212.35</v>
      </c>
      <c r="E1258" s="220"/>
    </row>
    <row r="1259" spans="1:5" ht="28.5">
      <c r="A1259" s="217">
        <v>67042</v>
      </c>
      <c r="B1259" s="217" t="s">
        <v>44065</v>
      </c>
      <c r="C1259" s="218" t="s">
        <v>2</v>
      </c>
      <c r="D1259" s="219">
        <v>204.92</v>
      </c>
      <c r="E1259" s="220"/>
    </row>
    <row r="1260" spans="1:5" ht="28.5">
      <c r="A1260" s="217">
        <v>67043</v>
      </c>
      <c r="B1260" s="217" t="s">
        <v>44066</v>
      </c>
      <c r="C1260" s="218" t="s">
        <v>2</v>
      </c>
      <c r="D1260" s="219">
        <v>202.21</v>
      </c>
      <c r="E1260" s="220"/>
    </row>
    <row r="1261" spans="1:5" ht="14.25">
      <c r="A1261" s="217">
        <v>67046</v>
      </c>
      <c r="B1261" s="217" t="s">
        <v>1314</v>
      </c>
      <c r="C1261" s="218" t="s">
        <v>2</v>
      </c>
      <c r="D1261" s="219">
        <v>192.36</v>
      </c>
      <c r="E1261" s="220"/>
    </row>
    <row r="1262" spans="1:5" ht="28.5">
      <c r="A1262" s="217">
        <v>67047</v>
      </c>
      <c r="B1262" s="217" t="s">
        <v>1315</v>
      </c>
      <c r="C1262" s="218" t="s">
        <v>2</v>
      </c>
      <c r="D1262" s="219">
        <v>806.73</v>
      </c>
      <c r="E1262" s="220"/>
    </row>
    <row r="1263" spans="1:5" ht="14.25">
      <c r="A1263" s="217">
        <v>67050</v>
      </c>
      <c r="B1263" s="217" t="s">
        <v>1316</v>
      </c>
      <c r="C1263" s="218" t="s">
        <v>2</v>
      </c>
      <c r="D1263" s="219">
        <v>327.95</v>
      </c>
      <c r="E1263" s="220"/>
    </row>
    <row r="1264" spans="1:5" ht="28.5">
      <c r="A1264" s="217">
        <v>67051</v>
      </c>
      <c r="B1264" s="217" t="s">
        <v>1317</v>
      </c>
      <c r="C1264" s="218" t="s">
        <v>2</v>
      </c>
      <c r="D1264" s="219">
        <v>79.569999999999993</v>
      </c>
      <c r="E1264" s="220"/>
    </row>
    <row r="1265" spans="1:5" ht="42.75">
      <c r="A1265" s="217">
        <v>67054</v>
      </c>
      <c r="B1265" s="217" t="s">
        <v>1318</v>
      </c>
      <c r="C1265" s="218" t="s">
        <v>2</v>
      </c>
      <c r="D1265" s="219">
        <v>482.32</v>
      </c>
      <c r="E1265" s="220"/>
    </row>
    <row r="1266" spans="1:5" ht="28.5">
      <c r="A1266" s="217">
        <v>67061</v>
      </c>
      <c r="B1266" s="217" t="s">
        <v>1319</v>
      </c>
      <c r="C1266" s="218" t="s">
        <v>2</v>
      </c>
      <c r="D1266" s="219">
        <v>23.66</v>
      </c>
      <c r="E1266" s="220"/>
    </row>
    <row r="1267" spans="1:5" ht="28.5">
      <c r="A1267" s="217">
        <v>67066</v>
      </c>
      <c r="B1267" s="217" t="s">
        <v>1320</v>
      </c>
      <c r="C1267" s="218" t="s">
        <v>2</v>
      </c>
      <c r="D1267" s="219">
        <v>622.74</v>
      </c>
      <c r="E1267" s="220"/>
    </row>
    <row r="1268" spans="1:5" ht="28.5">
      <c r="A1268" s="217">
        <v>67067</v>
      </c>
      <c r="B1268" s="217" t="s">
        <v>1321</v>
      </c>
      <c r="C1268" s="218" t="s">
        <v>2</v>
      </c>
      <c r="D1268" s="219">
        <v>101.72</v>
      </c>
      <c r="E1268" s="220"/>
    </row>
    <row r="1269" spans="1:5" ht="57">
      <c r="A1269" s="217">
        <v>67090</v>
      </c>
      <c r="B1269" s="217" t="s">
        <v>1322</v>
      </c>
      <c r="C1269" s="218" t="s">
        <v>2</v>
      </c>
      <c r="D1269" s="219">
        <v>13</v>
      </c>
      <c r="E1269" s="220"/>
    </row>
    <row r="1270" spans="1:5" ht="14.25">
      <c r="A1270" s="217">
        <v>67094</v>
      </c>
      <c r="B1270" s="217" t="s">
        <v>1323</v>
      </c>
      <c r="C1270" s="218" t="s">
        <v>2</v>
      </c>
      <c r="D1270" s="219">
        <v>152.84</v>
      </c>
      <c r="E1270" s="220"/>
    </row>
    <row r="1271" spans="1:5" ht="15">
      <c r="A1271" s="216">
        <v>671</v>
      </c>
      <c r="B1271" s="428" t="s">
        <v>4841</v>
      </c>
      <c r="C1271" s="429"/>
      <c r="D1271" s="429"/>
      <c r="E1271" s="430"/>
    </row>
    <row r="1272" spans="1:5" ht="28.5">
      <c r="A1272" s="217">
        <v>67130</v>
      </c>
      <c r="B1272" s="217" t="s">
        <v>6375</v>
      </c>
      <c r="C1272" s="218" t="s">
        <v>2</v>
      </c>
      <c r="D1272" s="219">
        <v>150.55000000000001</v>
      </c>
      <c r="E1272" s="220"/>
    </row>
    <row r="1273" spans="1:5" ht="15">
      <c r="A1273" s="216">
        <v>675</v>
      </c>
      <c r="B1273" s="428" t="s">
        <v>4842</v>
      </c>
      <c r="C1273" s="429"/>
      <c r="D1273" s="429"/>
      <c r="E1273" s="430"/>
    </row>
    <row r="1274" spans="1:5" ht="28.5">
      <c r="A1274" s="217">
        <v>67507</v>
      </c>
      <c r="B1274" s="217" t="s">
        <v>1324</v>
      </c>
      <c r="C1274" s="218" t="s">
        <v>2</v>
      </c>
      <c r="D1274" s="219">
        <v>23.98</v>
      </c>
      <c r="E1274" s="220"/>
    </row>
    <row r="1275" spans="1:5" ht="28.5">
      <c r="A1275" s="217">
        <v>67510</v>
      </c>
      <c r="B1275" s="217" t="s">
        <v>1325</v>
      </c>
      <c r="C1275" s="218" t="s">
        <v>2</v>
      </c>
      <c r="D1275" s="219">
        <v>27.46</v>
      </c>
      <c r="E1275" s="220"/>
    </row>
    <row r="1276" spans="1:5" ht="28.5">
      <c r="A1276" s="217">
        <v>67512</v>
      </c>
      <c r="B1276" s="217" t="s">
        <v>1326</v>
      </c>
      <c r="C1276" s="218" t="s">
        <v>2</v>
      </c>
      <c r="D1276" s="219">
        <v>50.17</v>
      </c>
      <c r="E1276" s="220"/>
    </row>
    <row r="1277" spans="1:5" ht="28.5">
      <c r="A1277" s="217">
        <v>67522</v>
      </c>
      <c r="B1277" s="217" t="s">
        <v>1327</v>
      </c>
      <c r="C1277" s="218" t="s">
        <v>2</v>
      </c>
      <c r="D1277" s="219">
        <v>11.5</v>
      </c>
      <c r="E1277" s="220"/>
    </row>
    <row r="1278" spans="1:5" ht="28.5">
      <c r="A1278" s="217">
        <v>67533</v>
      </c>
      <c r="B1278" s="217" t="s">
        <v>44067</v>
      </c>
      <c r="C1278" s="218" t="s">
        <v>2</v>
      </c>
      <c r="D1278" s="219">
        <v>577.69000000000005</v>
      </c>
      <c r="E1278" s="220"/>
    </row>
    <row r="1279" spans="1:5" ht="28.5">
      <c r="A1279" s="217">
        <v>67552</v>
      </c>
      <c r="B1279" s="217" t="s">
        <v>1328</v>
      </c>
      <c r="C1279" s="218" t="s">
        <v>2</v>
      </c>
      <c r="D1279" s="219">
        <v>21.62</v>
      </c>
      <c r="E1279" s="220"/>
    </row>
    <row r="1280" spans="1:5" ht="28.5">
      <c r="A1280" s="217">
        <v>67560</v>
      </c>
      <c r="B1280" s="217" t="s">
        <v>1329</v>
      </c>
      <c r="C1280" s="218" t="s">
        <v>2</v>
      </c>
      <c r="D1280" s="219">
        <v>57.52</v>
      </c>
      <c r="E1280" s="220"/>
    </row>
    <row r="1281" spans="1:5" ht="28.5">
      <c r="A1281" s="217">
        <v>67561</v>
      </c>
      <c r="B1281" s="217" t="s">
        <v>1330</v>
      </c>
      <c r="C1281" s="218" t="s">
        <v>2</v>
      </c>
      <c r="D1281" s="219">
        <v>47.99</v>
      </c>
      <c r="E1281" s="220"/>
    </row>
    <row r="1282" spans="1:5" ht="28.5">
      <c r="A1282" s="217">
        <v>67578</v>
      </c>
      <c r="B1282" s="217" t="s">
        <v>1331</v>
      </c>
      <c r="C1282" s="218" t="s">
        <v>2</v>
      </c>
      <c r="D1282" s="219">
        <v>23.98</v>
      </c>
      <c r="E1282" s="220"/>
    </row>
    <row r="1283" spans="1:5" ht="15">
      <c r="A1283" s="216">
        <v>676</v>
      </c>
      <c r="B1283" s="428" t="s">
        <v>4843</v>
      </c>
      <c r="C1283" s="429"/>
      <c r="D1283" s="429"/>
      <c r="E1283" s="430"/>
    </row>
    <row r="1284" spans="1:5" ht="28.5">
      <c r="A1284" s="217">
        <v>67650</v>
      </c>
      <c r="B1284" s="217" t="s">
        <v>1332</v>
      </c>
      <c r="C1284" s="218" t="s">
        <v>2</v>
      </c>
      <c r="D1284" s="219">
        <v>41</v>
      </c>
      <c r="E1284" s="220"/>
    </row>
    <row r="1285" spans="1:5" ht="28.5">
      <c r="A1285" s="217">
        <v>67651</v>
      </c>
      <c r="B1285" s="217" t="s">
        <v>1333</v>
      </c>
      <c r="C1285" s="218" t="s">
        <v>2</v>
      </c>
      <c r="D1285" s="219">
        <v>30.73</v>
      </c>
      <c r="E1285" s="220"/>
    </row>
    <row r="1286" spans="1:5" ht="14.25">
      <c r="A1286" s="217">
        <v>67652</v>
      </c>
      <c r="B1286" s="217" t="s">
        <v>1334</v>
      </c>
      <c r="C1286" s="218" t="s">
        <v>2</v>
      </c>
      <c r="D1286" s="219">
        <v>8.48</v>
      </c>
      <c r="E1286" s="220"/>
    </row>
    <row r="1287" spans="1:5" ht="15">
      <c r="A1287" s="216">
        <v>680</v>
      </c>
      <c r="B1287" s="428" t="s">
        <v>4844</v>
      </c>
      <c r="C1287" s="429"/>
      <c r="D1287" s="429"/>
      <c r="E1287" s="430"/>
    </row>
    <row r="1288" spans="1:5" ht="14.25">
      <c r="A1288" s="217">
        <v>68001</v>
      </c>
      <c r="B1288" s="217" t="s">
        <v>1335</v>
      </c>
      <c r="C1288" s="218" t="s">
        <v>1</v>
      </c>
      <c r="D1288" s="219">
        <v>19.93</v>
      </c>
      <c r="E1288" s="220"/>
    </row>
    <row r="1289" spans="1:5" ht="28.5">
      <c r="A1289" s="217">
        <v>68017</v>
      </c>
      <c r="B1289" s="217" t="s">
        <v>38206</v>
      </c>
      <c r="C1289" s="218" t="s">
        <v>2</v>
      </c>
      <c r="D1289" s="219">
        <v>27.75</v>
      </c>
      <c r="E1289" s="220"/>
    </row>
    <row r="1290" spans="1:5" ht="28.5">
      <c r="A1290" s="217">
        <v>68020</v>
      </c>
      <c r="B1290" s="217" t="s">
        <v>1336</v>
      </c>
      <c r="C1290" s="218" t="s">
        <v>4</v>
      </c>
      <c r="D1290" s="219">
        <v>186.8</v>
      </c>
      <c r="E1290" s="220"/>
    </row>
    <row r="1291" spans="1:5" ht="28.5">
      <c r="A1291" s="217">
        <v>68023</v>
      </c>
      <c r="B1291" s="217" t="s">
        <v>1337</v>
      </c>
      <c r="C1291" s="218" t="s">
        <v>1</v>
      </c>
      <c r="D1291" s="219">
        <v>162.33000000000001</v>
      </c>
      <c r="E1291" s="220"/>
    </row>
    <row r="1292" spans="1:5" ht="28.5">
      <c r="A1292" s="217">
        <v>68047</v>
      </c>
      <c r="B1292" s="217" t="s">
        <v>1338</v>
      </c>
      <c r="C1292" s="218" t="s">
        <v>4</v>
      </c>
      <c r="D1292" s="219">
        <v>233.8</v>
      </c>
      <c r="E1292" s="220"/>
    </row>
    <row r="1293" spans="1:5" ht="15">
      <c r="A1293" s="216">
        <v>681</v>
      </c>
      <c r="B1293" s="428" t="s">
        <v>4845</v>
      </c>
      <c r="C1293" s="429"/>
      <c r="D1293" s="429"/>
      <c r="E1293" s="430"/>
    </row>
    <row r="1294" spans="1:5" ht="28.5">
      <c r="A1294" s="217">
        <v>68138</v>
      </c>
      <c r="B1294" s="217" t="s">
        <v>44068</v>
      </c>
      <c r="C1294" s="218" t="s">
        <v>2</v>
      </c>
      <c r="D1294" s="219">
        <v>322.06</v>
      </c>
      <c r="E1294" s="220"/>
    </row>
    <row r="1295" spans="1:5" ht="15">
      <c r="A1295" s="216">
        <v>685</v>
      </c>
      <c r="B1295" s="428" t="s">
        <v>44069</v>
      </c>
      <c r="C1295" s="429"/>
      <c r="D1295" s="429"/>
      <c r="E1295" s="430"/>
    </row>
    <row r="1296" spans="1:5" ht="57">
      <c r="A1296" s="217">
        <v>68509</v>
      </c>
      <c r="B1296" s="217" t="s">
        <v>44070</v>
      </c>
      <c r="C1296" s="218" t="s">
        <v>1</v>
      </c>
      <c r="D1296" s="219">
        <v>13.42</v>
      </c>
      <c r="E1296" s="220"/>
    </row>
    <row r="1297" spans="1:5" ht="15">
      <c r="A1297" s="216">
        <v>691</v>
      </c>
      <c r="B1297" s="428" t="s">
        <v>4731</v>
      </c>
      <c r="C1297" s="429"/>
      <c r="D1297" s="429"/>
      <c r="E1297" s="430"/>
    </row>
    <row r="1298" spans="1:5" ht="14.25">
      <c r="A1298" s="217">
        <v>69172</v>
      </c>
      <c r="B1298" s="217" t="s">
        <v>1339</v>
      </c>
      <c r="C1298" s="218" t="s">
        <v>2</v>
      </c>
      <c r="D1298" s="219">
        <v>85.18</v>
      </c>
      <c r="E1298" s="220"/>
    </row>
    <row r="1299" spans="1:5" ht="28.5">
      <c r="A1299" s="217">
        <v>69185</v>
      </c>
      <c r="B1299" s="217" t="s">
        <v>6376</v>
      </c>
      <c r="C1299" s="218" t="s">
        <v>1</v>
      </c>
      <c r="D1299" s="219">
        <v>11.9</v>
      </c>
      <c r="E1299" s="220"/>
    </row>
    <row r="1300" spans="1:5" ht="28.5">
      <c r="A1300" s="217">
        <v>69191</v>
      </c>
      <c r="B1300" s="217" t="s">
        <v>1340</v>
      </c>
      <c r="C1300" s="218" t="s">
        <v>2</v>
      </c>
      <c r="D1300" s="219">
        <v>157.44</v>
      </c>
      <c r="E1300" s="220"/>
    </row>
    <row r="1301" spans="1:5" ht="28.5">
      <c r="A1301" s="217">
        <v>69194</v>
      </c>
      <c r="B1301" s="217" t="s">
        <v>6377</v>
      </c>
      <c r="C1301" s="218" t="s">
        <v>2</v>
      </c>
      <c r="D1301" s="219">
        <v>696.35</v>
      </c>
      <c r="E1301" s="220"/>
    </row>
    <row r="1302" spans="1:5" ht="15">
      <c r="A1302" s="216">
        <v>692</v>
      </c>
      <c r="B1302" s="428" t="s">
        <v>4846</v>
      </c>
      <c r="C1302" s="429"/>
      <c r="D1302" s="429"/>
      <c r="E1302" s="430"/>
    </row>
    <row r="1303" spans="1:5" ht="42.75">
      <c r="A1303" s="217">
        <v>69213</v>
      </c>
      <c r="B1303" s="217" t="s">
        <v>6378</v>
      </c>
      <c r="C1303" s="218" t="s">
        <v>2</v>
      </c>
      <c r="D1303" s="219">
        <v>259.29000000000002</v>
      </c>
      <c r="E1303" s="220"/>
    </row>
    <row r="1304" spans="1:5" ht="28.5">
      <c r="A1304" s="217">
        <v>69284</v>
      </c>
      <c r="B1304" s="217" t="s">
        <v>6379</v>
      </c>
      <c r="C1304" s="218" t="s">
        <v>4</v>
      </c>
      <c r="D1304" s="219">
        <v>74.69</v>
      </c>
      <c r="E1304" s="220"/>
    </row>
    <row r="1305" spans="1:5" ht="28.5">
      <c r="A1305" s="217">
        <v>69291</v>
      </c>
      <c r="B1305" s="217" t="s">
        <v>4847</v>
      </c>
      <c r="C1305" s="218" t="s">
        <v>2</v>
      </c>
      <c r="D1305" s="222">
        <v>1777.08</v>
      </c>
      <c r="E1305" s="220"/>
    </row>
    <row r="1306" spans="1:5" ht="15">
      <c r="A1306" s="216">
        <v>694</v>
      </c>
      <c r="B1306" s="428" t="s">
        <v>4759</v>
      </c>
      <c r="C1306" s="429"/>
      <c r="D1306" s="429"/>
      <c r="E1306" s="430"/>
    </row>
    <row r="1307" spans="1:5" ht="28.5">
      <c r="A1307" s="217">
        <v>69404</v>
      </c>
      <c r="B1307" s="217" t="s">
        <v>1341</v>
      </c>
      <c r="C1307" s="218" t="s">
        <v>2</v>
      </c>
      <c r="D1307" s="222">
        <v>1954.67</v>
      </c>
      <c r="E1307" s="220"/>
    </row>
    <row r="1308" spans="1:5" ht="28.5">
      <c r="A1308" s="217">
        <v>69409</v>
      </c>
      <c r="B1308" s="217" t="s">
        <v>1342</v>
      </c>
      <c r="C1308" s="218" t="s">
        <v>2</v>
      </c>
      <c r="D1308" s="219">
        <v>91.6</v>
      </c>
      <c r="E1308" s="220"/>
    </row>
    <row r="1309" spans="1:5" ht="28.5">
      <c r="A1309" s="217">
        <v>69421</v>
      </c>
      <c r="B1309" s="217" t="s">
        <v>1343</v>
      </c>
      <c r="C1309" s="218" t="s">
        <v>2</v>
      </c>
      <c r="D1309" s="219">
        <v>436.75</v>
      </c>
      <c r="E1309" s="220"/>
    </row>
    <row r="1310" spans="1:5" ht="42.75">
      <c r="A1310" s="217">
        <v>69445</v>
      </c>
      <c r="B1310" s="217" t="s">
        <v>4848</v>
      </c>
      <c r="C1310" s="218" t="s">
        <v>2</v>
      </c>
      <c r="D1310" s="222">
        <v>1794.84</v>
      </c>
      <c r="E1310" s="220"/>
    </row>
    <row r="1311" spans="1:5" ht="15">
      <c r="A1311" s="216">
        <v>695</v>
      </c>
      <c r="B1311" s="428" t="s">
        <v>815</v>
      </c>
      <c r="C1311" s="429"/>
      <c r="D1311" s="429"/>
      <c r="E1311" s="430"/>
    </row>
    <row r="1312" spans="1:5" ht="28.5">
      <c r="A1312" s="217">
        <v>69503</v>
      </c>
      <c r="B1312" s="217" t="s">
        <v>1344</v>
      </c>
      <c r="C1312" s="218" t="s">
        <v>2</v>
      </c>
      <c r="D1312" s="219">
        <v>11.76</v>
      </c>
      <c r="E1312" s="220"/>
    </row>
    <row r="1313" spans="1:5" ht="14.25">
      <c r="A1313" s="217">
        <v>69505</v>
      </c>
      <c r="B1313" s="217" t="s">
        <v>44071</v>
      </c>
      <c r="C1313" s="218" t="s">
        <v>2</v>
      </c>
      <c r="D1313" s="219">
        <v>6.85</v>
      </c>
      <c r="E1313" s="220"/>
    </row>
    <row r="1314" spans="1:5" ht="28.5">
      <c r="A1314" s="217">
        <v>69506</v>
      </c>
      <c r="B1314" s="217" t="s">
        <v>44072</v>
      </c>
      <c r="C1314" s="218" t="s">
        <v>2</v>
      </c>
      <c r="D1314" s="219">
        <v>38.15</v>
      </c>
      <c r="E1314" s="220"/>
    </row>
    <row r="1315" spans="1:5" ht="28.5">
      <c r="A1315" s="217">
        <v>69508</v>
      </c>
      <c r="B1315" s="217" t="s">
        <v>6380</v>
      </c>
      <c r="C1315" s="218" t="s">
        <v>3</v>
      </c>
      <c r="D1315" s="219">
        <v>271.63</v>
      </c>
      <c r="E1315" s="220"/>
    </row>
    <row r="1316" spans="1:5" ht="28.5">
      <c r="A1316" s="217">
        <v>69509</v>
      </c>
      <c r="B1316" s="217" t="s">
        <v>1345</v>
      </c>
      <c r="C1316" s="218" t="s">
        <v>2</v>
      </c>
      <c r="D1316" s="219">
        <v>70.27</v>
      </c>
      <c r="E1316" s="220"/>
    </row>
    <row r="1317" spans="1:5" ht="14.25">
      <c r="A1317" s="217">
        <v>69512</v>
      </c>
      <c r="B1317" s="217" t="s">
        <v>1346</v>
      </c>
      <c r="C1317" s="218" t="s">
        <v>1</v>
      </c>
      <c r="D1317" s="219">
        <v>0.21</v>
      </c>
      <c r="E1317" s="220"/>
    </row>
    <row r="1318" spans="1:5" ht="14.25">
      <c r="A1318" s="217">
        <v>69513</v>
      </c>
      <c r="B1318" s="217" t="s">
        <v>1347</v>
      </c>
      <c r="C1318" s="218" t="s">
        <v>3</v>
      </c>
      <c r="D1318" s="219">
        <v>69.92</v>
      </c>
      <c r="E1318" s="220"/>
    </row>
    <row r="1319" spans="1:5" ht="14.25">
      <c r="A1319" s="217">
        <v>69514</v>
      </c>
      <c r="B1319" s="217" t="s">
        <v>1348</v>
      </c>
      <c r="C1319" s="218" t="s">
        <v>10</v>
      </c>
      <c r="D1319" s="219">
        <v>75.650000000000006</v>
      </c>
      <c r="E1319" s="220"/>
    </row>
    <row r="1320" spans="1:5" ht="28.5">
      <c r="A1320" s="217">
        <v>69515</v>
      </c>
      <c r="B1320" s="217" t="s">
        <v>1349</v>
      </c>
      <c r="C1320" s="218" t="s">
        <v>2</v>
      </c>
      <c r="D1320" s="219">
        <v>86.48</v>
      </c>
      <c r="E1320" s="220"/>
    </row>
    <row r="1321" spans="1:5" ht="28.5">
      <c r="A1321" s="217">
        <v>69516</v>
      </c>
      <c r="B1321" s="217" t="s">
        <v>7787</v>
      </c>
      <c r="C1321" s="218" t="s">
        <v>2</v>
      </c>
      <c r="D1321" s="219">
        <v>121.87</v>
      </c>
      <c r="E1321" s="220"/>
    </row>
    <row r="1322" spans="1:5" ht="28.5">
      <c r="A1322" s="217">
        <v>69521</v>
      </c>
      <c r="B1322" s="217" t="s">
        <v>1350</v>
      </c>
      <c r="C1322" s="218" t="s">
        <v>2</v>
      </c>
      <c r="D1322" s="219">
        <v>86.48</v>
      </c>
      <c r="E1322" s="220"/>
    </row>
    <row r="1323" spans="1:5" ht="28.5">
      <c r="A1323" s="217">
        <v>69522</v>
      </c>
      <c r="B1323" s="217" t="s">
        <v>7788</v>
      </c>
      <c r="C1323" s="218" t="s">
        <v>2</v>
      </c>
      <c r="D1323" s="219">
        <v>245.35</v>
      </c>
      <c r="E1323" s="220"/>
    </row>
    <row r="1324" spans="1:5" ht="28.5">
      <c r="A1324" s="217">
        <v>69525</v>
      </c>
      <c r="B1324" s="217" t="s">
        <v>1351</v>
      </c>
      <c r="C1324" s="218" t="s">
        <v>2</v>
      </c>
      <c r="D1324" s="222">
        <v>2321.33</v>
      </c>
      <c r="E1324" s="220"/>
    </row>
    <row r="1325" spans="1:5" ht="28.5">
      <c r="A1325" s="217">
        <v>69526</v>
      </c>
      <c r="B1325" s="217" t="s">
        <v>1352</v>
      </c>
      <c r="C1325" s="218" t="s">
        <v>2</v>
      </c>
      <c r="D1325" s="222">
        <v>4948</v>
      </c>
      <c r="E1325" s="220"/>
    </row>
    <row r="1326" spans="1:5" ht="28.5">
      <c r="A1326" s="217">
        <v>69527</v>
      </c>
      <c r="B1326" s="217" t="s">
        <v>1353</v>
      </c>
      <c r="C1326" s="218" t="s">
        <v>2</v>
      </c>
      <c r="D1326" s="222">
        <v>5836.67</v>
      </c>
      <c r="E1326" s="220"/>
    </row>
    <row r="1327" spans="1:5" ht="28.5">
      <c r="A1327" s="217">
        <v>69545</v>
      </c>
      <c r="B1327" s="217" t="s">
        <v>1354</v>
      </c>
      <c r="C1327" s="218" t="s">
        <v>2</v>
      </c>
      <c r="D1327" s="219">
        <v>152.66</v>
      </c>
      <c r="E1327" s="220"/>
    </row>
    <row r="1328" spans="1:5" ht="14.25">
      <c r="A1328" s="217">
        <v>69547</v>
      </c>
      <c r="B1328" s="217" t="s">
        <v>1355</v>
      </c>
      <c r="C1328" s="218" t="s">
        <v>2</v>
      </c>
      <c r="D1328" s="219">
        <v>8.56</v>
      </c>
      <c r="E1328" s="220"/>
    </row>
    <row r="1329" spans="1:5" ht="28.5">
      <c r="A1329" s="217">
        <v>69567</v>
      </c>
      <c r="B1329" s="217" t="s">
        <v>1356</v>
      </c>
      <c r="C1329" s="218" t="s">
        <v>2</v>
      </c>
      <c r="D1329" s="219">
        <v>9.24</v>
      </c>
      <c r="E1329" s="220"/>
    </row>
    <row r="1330" spans="1:5" ht="28.5">
      <c r="A1330" s="217">
        <v>69572</v>
      </c>
      <c r="B1330" s="217" t="s">
        <v>1357</v>
      </c>
      <c r="C1330" s="218" t="s">
        <v>3</v>
      </c>
      <c r="D1330" s="219">
        <v>53.77</v>
      </c>
      <c r="E1330" s="220"/>
    </row>
    <row r="1331" spans="1:5" ht="15">
      <c r="A1331" s="216">
        <v>696</v>
      </c>
      <c r="B1331" s="428" t="s">
        <v>4800</v>
      </c>
      <c r="C1331" s="429"/>
      <c r="D1331" s="429"/>
      <c r="E1331" s="430"/>
    </row>
    <row r="1332" spans="1:5" ht="28.5">
      <c r="A1332" s="217">
        <v>69606</v>
      </c>
      <c r="B1332" s="217" t="s">
        <v>1358</v>
      </c>
      <c r="C1332" s="218" t="s">
        <v>2</v>
      </c>
      <c r="D1332" s="222">
        <v>2154.67</v>
      </c>
      <c r="E1332" s="220"/>
    </row>
    <row r="1333" spans="1:5" ht="14.25">
      <c r="A1333" s="217">
        <v>69616</v>
      </c>
      <c r="B1333" s="217" t="s">
        <v>1359</v>
      </c>
      <c r="C1333" s="218" t="s">
        <v>2</v>
      </c>
      <c r="D1333" s="219">
        <v>43.28</v>
      </c>
      <c r="E1333" s="220"/>
    </row>
    <row r="1334" spans="1:5" ht="28.5">
      <c r="A1334" s="217">
        <v>69626</v>
      </c>
      <c r="B1334" s="217" t="s">
        <v>1360</v>
      </c>
      <c r="C1334" s="218" t="s">
        <v>2</v>
      </c>
      <c r="D1334" s="219">
        <v>100.39</v>
      </c>
      <c r="E1334" s="220"/>
    </row>
    <row r="1335" spans="1:5" ht="28.5">
      <c r="A1335" s="217">
        <v>69646</v>
      </c>
      <c r="B1335" s="217" t="s">
        <v>6381</v>
      </c>
      <c r="C1335" s="218" t="s">
        <v>2</v>
      </c>
      <c r="D1335" s="219">
        <v>114.52</v>
      </c>
      <c r="E1335" s="220"/>
    </row>
    <row r="1336" spans="1:5" ht="28.5">
      <c r="A1336" s="217">
        <v>69656</v>
      </c>
      <c r="B1336" s="217" t="s">
        <v>6382</v>
      </c>
      <c r="C1336" s="218" t="s">
        <v>2</v>
      </c>
      <c r="D1336" s="219">
        <v>119.41</v>
      </c>
      <c r="E1336" s="220"/>
    </row>
    <row r="1337" spans="1:5" ht="28.5">
      <c r="A1337" s="217">
        <v>69670</v>
      </c>
      <c r="B1337" s="217" t="s">
        <v>6383</v>
      </c>
      <c r="C1337" s="218" t="s">
        <v>2</v>
      </c>
      <c r="D1337" s="219">
        <v>238.54</v>
      </c>
      <c r="E1337" s="220"/>
    </row>
    <row r="1338" spans="1:5" ht="28.5">
      <c r="A1338" s="217">
        <v>69681</v>
      </c>
      <c r="B1338" s="217" t="s">
        <v>1361</v>
      </c>
      <c r="C1338" s="218" t="s">
        <v>2</v>
      </c>
      <c r="D1338" s="219">
        <v>626.5</v>
      </c>
      <c r="E1338" s="220"/>
    </row>
    <row r="1339" spans="1:5" ht="14.25">
      <c r="A1339" s="217">
        <v>69682</v>
      </c>
      <c r="B1339" s="217" t="s">
        <v>1362</v>
      </c>
      <c r="C1339" s="218" t="s">
        <v>2</v>
      </c>
      <c r="D1339" s="219">
        <v>558.83000000000004</v>
      </c>
      <c r="E1339" s="220"/>
    </row>
    <row r="1340" spans="1:5" ht="15">
      <c r="A1340" s="216">
        <v>697</v>
      </c>
      <c r="B1340" s="428" t="s">
        <v>4849</v>
      </c>
      <c r="C1340" s="429"/>
      <c r="D1340" s="429"/>
      <c r="E1340" s="430"/>
    </row>
    <row r="1341" spans="1:5" ht="14.25">
      <c r="A1341" s="217">
        <v>69753</v>
      </c>
      <c r="B1341" s="217" t="s">
        <v>1363</v>
      </c>
      <c r="C1341" s="218" t="s">
        <v>2</v>
      </c>
      <c r="D1341" s="219">
        <v>56.48</v>
      </c>
      <c r="E1341" s="220"/>
    </row>
    <row r="1342" spans="1:5" ht="15">
      <c r="A1342" s="216">
        <v>7</v>
      </c>
      <c r="B1342" s="428" t="s">
        <v>815</v>
      </c>
      <c r="C1342" s="429"/>
      <c r="D1342" s="429"/>
      <c r="E1342" s="430"/>
    </row>
    <row r="1343" spans="1:5" ht="15">
      <c r="A1343" s="216">
        <v>701</v>
      </c>
      <c r="B1343" s="428" t="s">
        <v>815</v>
      </c>
      <c r="C1343" s="429"/>
      <c r="D1343" s="429"/>
      <c r="E1343" s="430"/>
    </row>
    <row r="1344" spans="1:5" ht="42.75">
      <c r="A1344" s="217">
        <v>70114</v>
      </c>
      <c r="B1344" s="217" t="s">
        <v>1364</v>
      </c>
      <c r="C1344" s="218" t="s">
        <v>7</v>
      </c>
      <c r="D1344" s="219">
        <v>74</v>
      </c>
      <c r="E1344" s="220"/>
    </row>
    <row r="1345" spans="1:5" ht="15">
      <c r="A1345" s="216">
        <v>702</v>
      </c>
      <c r="B1345" s="428" t="s">
        <v>4797</v>
      </c>
      <c r="C1345" s="429"/>
      <c r="D1345" s="429"/>
      <c r="E1345" s="430"/>
    </row>
    <row r="1346" spans="1:5" ht="28.5">
      <c r="A1346" s="217">
        <v>70276</v>
      </c>
      <c r="B1346" s="217" t="s">
        <v>1365</v>
      </c>
      <c r="C1346" s="218" t="s">
        <v>1</v>
      </c>
      <c r="D1346" s="219">
        <v>15.28</v>
      </c>
      <c r="E1346" s="220"/>
    </row>
    <row r="1347" spans="1:5" ht="15">
      <c r="A1347" s="216">
        <v>703</v>
      </c>
      <c r="B1347" s="428" t="s">
        <v>4797</v>
      </c>
      <c r="C1347" s="429"/>
      <c r="D1347" s="429"/>
      <c r="E1347" s="430"/>
    </row>
    <row r="1348" spans="1:5" ht="28.5">
      <c r="A1348" s="217">
        <v>70328</v>
      </c>
      <c r="B1348" s="217" t="s">
        <v>1366</v>
      </c>
      <c r="C1348" s="218" t="s">
        <v>1</v>
      </c>
      <c r="D1348" s="219">
        <v>96.58</v>
      </c>
      <c r="E1348" s="220"/>
    </row>
    <row r="1349" spans="1:5" ht="28.5">
      <c r="A1349" s="217">
        <v>70350</v>
      </c>
      <c r="B1349" s="217" t="s">
        <v>1367</v>
      </c>
      <c r="C1349" s="218" t="s">
        <v>1</v>
      </c>
      <c r="D1349" s="219">
        <v>46.21</v>
      </c>
      <c r="E1349" s="220"/>
    </row>
    <row r="1350" spans="1:5" ht="15">
      <c r="A1350" s="216">
        <v>706</v>
      </c>
      <c r="B1350" s="428" t="s">
        <v>4797</v>
      </c>
      <c r="C1350" s="429"/>
      <c r="D1350" s="429"/>
      <c r="E1350" s="430"/>
    </row>
    <row r="1351" spans="1:5" ht="14.25">
      <c r="A1351" s="217">
        <v>70674</v>
      </c>
      <c r="B1351" s="217" t="s">
        <v>1368</v>
      </c>
      <c r="C1351" s="218" t="s">
        <v>2</v>
      </c>
      <c r="D1351" s="219">
        <v>683.33</v>
      </c>
      <c r="E1351" s="220"/>
    </row>
    <row r="1352" spans="1:5" ht="15">
      <c r="A1352" s="216">
        <v>710</v>
      </c>
      <c r="B1352" s="428" t="s">
        <v>4797</v>
      </c>
      <c r="C1352" s="429"/>
      <c r="D1352" s="429"/>
      <c r="E1352" s="430"/>
    </row>
    <row r="1353" spans="1:5" ht="14.25">
      <c r="A1353" s="217">
        <v>71096</v>
      </c>
      <c r="B1353" s="217" t="s">
        <v>1369</v>
      </c>
      <c r="C1353" s="218" t="s">
        <v>4</v>
      </c>
      <c r="D1353" s="219">
        <v>59</v>
      </c>
      <c r="E1353" s="220"/>
    </row>
    <row r="1354" spans="1:5" ht="15">
      <c r="A1354" s="216">
        <v>712</v>
      </c>
      <c r="B1354" s="428" t="s">
        <v>4797</v>
      </c>
      <c r="C1354" s="429"/>
      <c r="D1354" s="429"/>
      <c r="E1354" s="430"/>
    </row>
    <row r="1355" spans="1:5" ht="28.5">
      <c r="A1355" s="217">
        <v>71268</v>
      </c>
      <c r="B1355" s="217" t="s">
        <v>1370</v>
      </c>
      <c r="C1355" s="218" t="s">
        <v>1</v>
      </c>
      <c r="D1355" s="219">
        <v>32.049999999999997</v>
      </c>
      <c r="E1355" s="220"/>
    </row>
    <row r="1356" spans="1:5" ht="28.5">
      <c r="A1356" s="217">
        <v>71270</v>
      </c>
      <c r="B1356" s="217" t="s">
        <v>1371</v>
      </c>
      <c r="C1356" s="218" t="s">
        <v>1</v>
      </c>
      <c r="D1356" s="219">
        <v>127.78</v>
      </c>
      <c r="E1356" s="220"/>
    </row>
    <row r="1357" spans="1:5" ht="15">
      <c r="A1357" s="216">
        <v>716</v>
      </c>
      <c r="B1357" s="428" t="s">
        <v>4797</v>
      </c>
      <c r="C1357" s="429"/>
      <c r="D1357" s="429"/>
      <c r="E1357" s="430"/>
    </row>
    <row r="1358" spans="1:5" ht="28.5">
      <c r="A1358" s="217">
        <v>71637</v>
      </c>
      <c r="B1358" s="217" t="s">
        <v>6384</v>
      </c>
      <c r="C1358" s="218" t="s">
        <v>2</v>
      </c>
      <c r="D1358" s="219">
        <v>99.64</v>
      </c>
      <c r="E1358" s="220"/>
    </row>
    <row r="1359" spans="1:5" ht="15">
      <c r="A1359" s="216">
        <v>717</v>
      </c>
      <c r="B1359" s="428" t="s">
        <v>4797</v>
      </c>
      <c r="C1359" s="429"/>
      <c r="D1359" s="429"/>
      <c r="E1359" s="430"/>
    </row>
    <row r="1360" spans="1:5" ht="28.5">
      <c r="A1360" s="217">
        <v>71707</v>
      </c>
      <c r="B1360" s="217" t="s">
        <v>1372</v>
      </c>
      <c r="C1360" s="218" t="s">
        <v>591</v>
      </c>
      <c r="D1360" s="219">
        <v>804</v>
      </c>
      <c r="E1360" s="220"/>
    </row>
    <row r="1361" spans="1:5" ht="28.5">
      <c r="A1361" s="217">
        <v>71711</v>
      </c>
      <c r="B1361" s="217" t="s">
        <v>1373</v>
      </c>
      <c r="C1361" s="218" t="s">
        <v>4</v>
      </c>
      <c r="D1361" s="219">
        <v>10.77</v>
      </c>
      <c r="E1361" s="220"/>
    </row>
    <row r="1362" spans="1:5" ht="15">
      <c r="A1362" s="216">
        <v>718</v>
      </c>
      <c r="B1362" s="428" t="s">
        <v>4797</v>
      </c>
      <c r="C1362" s="429"/>
      <c r="D1362" s="429"/>
      <c r="E1362" s="430"/>
    </row>
    <row r="1363" spans="1:5" ht="28.5">
      <c r="A1363" s="217">
        <v>71820</v>
      </c>
      <c r="B1363" s="217" t="s">
        <v>1374</v>
      </c>
      <c r="C1363" s="218" t="s">
        <v>2</v>
      </c>
      <c r="D1363" s="222">
        <v>1486.67</v>
      </c>
      <c r="E1363" s="220"/>
    </row>
    <row r="1364" spans="1:5" ht="28.5">
      <c r="A1364" s="217">
        <v>71874</v>
      </c>
      <c r="B1364" s="217" t="s">
        <v>1375</v>
      </c>
      <c r="C1364" s="218" t="s">
        <v>1</v>
      </c>
      <c r="D1364" s="219">
        <v>70.83</v>
      </c>
      <c r="E1364" s="220"/>
    </row>
    <row r="1365" spans="1:5" ht="28.5">
      <c r="A1365" s="217">
        <v>71894</v>
      </c>
      <c r="B1365" s="217" t="s">
        <v>1376</v>
      </c>
      <c r="C1365" s="218" t="s">
        <v>2</v>
      </c>
      <c r="D1365" s="219">
        <v>206.18</v>
      </c>
      <c r="E1365" s="220"/>
    </row>
    <row r="1366" spans="1:5" ht="15">
      <c r="A1366" s="216">
        <v>719</v>
      </c>
      <c r="B1366" s="428" t="s">
        <v>4797</v>
      </c>
      <c r="C1366" s="429"/>
      <c r="D1366" s="429"/>
      <c r="E1366" s="430"/>
    </row>
    <row r="1367" spans="1:5" ht="28.5">
      <c r="A1367" s="217">
        <v>71911</v>
      </c>
      <c r="B1367" s="217" t="s">
        <v>1377</v>
      </c>
      <c r="C1367" s="218" t="s">
        <v>1378</v>
      </c>
      <c r="D1367" s="219">
        <v>291.27</v>
      </c>
      <c r="E1367" s="220"/>
    </row>
    <row r="1368" spans="1:5" ht="28.5">
      <c r="A1368" s="217">
        <v>71963</v>
      </c>
      <c r="B1368" s="217" t="s">
        <v>7766</v>
      </c>
      <c r="C1368" s="218" t="s">
        <v>2</v>
      </c>
      <c r="D1368" s="219">
        <v>15.78</v>
      </c>
      <c r="E1368" s="220"/>
    </row>
    <row r="1369" spans="1:5" ht="15">
      <c r="A1369" s="216">
        <v>720</v>
      </c>
      <c r="B1369" s="428" t="s">
        <v>4797</v>
      </c>
      <c r="C1369" s="429"/>
      <c r="D1369" s="429"/>
      <c r="E1369" s="430"/>
    </row>
    <row r="1370" spans="1:5" ht="28.5">
      <c r="A1370" s="217">
        <v>72054</v>
      </c>
      <c r="B1370" s="217" t="s">
        <v>1379</v>
      </c>
      <c r="C1370" s="218" t="s">
        <v>591</v>
      </c>
      <c r="D1370" s="219">
        <v>751.75</v>
      </c>
      <c r="E1370" s="220"/>
    </row>
    <row r="1371" spans="1:5" ht="15">
      <c r="A1371" s="216">
        <v>722</v>
      </c>
      <c r="B1371" s="428" t="s">
        <v>4797</v>
      </c>
      <c r="C1371" s="429"/>
      <c r="D1371" s="429"/>
      <c r="E1371" s="430"/>
    </row>
    <row r="1372" spans="1:5" ht="28.5">
      <c r="A1372" s="217">
        <v>72280</v>
      </c>
      <c r="B1372" s="217" t="s">
        <v>1380</v>
      </c>
      <c r="C1372" s="218" t="s">
        <v>591</v>
      </c>
      <c r="D1372" s="222">
        <v>1206.17</v>
      </c>
      <c r="E1372" s="220"/>
    </row>
    <row r="1373" spans="1:5" ht="28.5">
      <c r="A1373" s="217">
        <v>72282</v>
      </c>
      <c r="B1373" s="217" t="s">
        <v>1381</v>
      </c>
      <c r="C1373" s="218" t="s">
        <v>591</v>
      </c>
      <c r="D1373" s="222">
        <v>1247.4000000000001</v>
      </c>
      <c r="E1373" s="220"/>
    </row>
    <row r="1374" spans="1:5" ht="15">
      <c r="A1374" s="216">
        <v>724</v>
      </c>
      <c r="B1374" s="428" t="s">
        <v>4797</v>
      </c>
      <c r="C1374" s="429"/>
      <c r="D1374" s="429"/>
      <c r="E1374" s="430"/>
    </row>
    <row r="1375" spans="1:5" ht="28.5">
      <c r="A1375" s="217">
        <v>72455</v>
      </c>
      <c r="B1375" s="217" t="s">
        <v>1382</v>
      </c>
      <c r="C1375" s="218" t="s">
        <v>2</v>
      </c>
      <c r="D1375" s="219">
        <v>76.930000000000007</v>
      </c>
      <c r="E1375" s="220"/>
    </row>
    <row r="1376" spans="1:5" ht="15">
      <c r="A1376" s="216">
        <v>727</v>
      </c>
      <c r="B1376" s="428" t="s">
        <v>4797</v>
      </c>
      <c r="C1376" s="429"/>
      <c r="D1376" s="429"/>
      <c r="E1376" s="430"/>
    </row>
    <row r="1377" spans="1:5" ht="28.5">
      <c r="A1377" s="217">
        <v>72708</v>
      </c>
      <c r="B1377" s="217" t="s">
        <v>1383</v>
      </c>
      <c r="C1377" s="218" t="s">
        <v>2</v>
      </c>
      <c r="D1377" s="219">
        <v>27.32</v>
      </c>
      <c r="E1377" s="220"/>
    </row>
    <row r="1378" spans="1:5" ht="15">
      <c r="A1378" s="216">
        <v>728</v>
      </c>
      <c r="B1378" s="428" t="s">
        <v>815</v>
      </c>
      <c r="C1378" s="429"/>
      <c r="D1378" s="429"/>
      <c r="E1378" s="430"/>
    </row>
    <row r="1379" spans="1:5" ht="28.5">
      <c r="A1379" s="217">
        <v>72812</v>
      </c>
      <c r="B1379" s="217" t="s">
        <v>6385</v>
      </c>
      <c r="C1379" s="218" t="s">
        <v>1</v>
      </c>
      <c r="D1379" s="219">
        <v>8.34</v>
      </c>
      <c r="E1379" s="220"/>
    </row>
    <row r="1380" spans="1:5" ht="15">
      <c r="A1380" s="216">
        <v>781</v>
      </c>
      <c r="B1380" s="428" t="s">
        <v>4731</v>
      </c>
      <c r="C1380" s="429"/>
      <c r="D1380" s="429"/>
      <c r="E1380" s="430"/>
    </row>
    <row r="1381" spans="1:5" ht="28.5">
      <c r="A1381" s="217">
        <v>78133</v>
      </c>
      <c r="B1381" s="217" t="s">
        <v>1384</v>
      </c>
      <c r="C1381" s="218" t="s">
        <v>591</v>
      </c>
      <c r="D1381" s="222">
        <v>1244.5</v>
      </c>
      <c r="E1381" s="220"/>
    </row>
    <row r="1382" spans="1:5" ht="15">
      <c r="A1382" s="216">
        <v>782</v>
      </c>
      <c r="B1382" s="428" t="s">
        <v>815</v>
      </c>
      <c r="C1382" s="429"/>
      <c r="D1382" s="429"/>
      <c r="E1382" s="430"/>
    </row>
    <row r="1383" spans="1:5" ht="28.5">
      <c r="A1383" s="217">
        <v>78203</v>
      </c>
      <c r="B1383" s="217" t="s">
        <v>1385</v>
      </c>
      <c r="C1383" s="218" t="s">
        <v>2</v>
      </c>
      <c r="D1383" s="219">
        <v>722.22</v>
      </c>
      <c r="E1383" s="220"/>
    </row>
    <row r="1384" spans="1:5" ht="28.5">
      <c r="A1384" s="217">
        <v>78226</v>
      </c>
      <c r="B1384" s="217" t="s">
        <v>1386</v>
      </c>
      <c r="C1384" s="218" t="s">
        <v>2</v>
      </c>
      <c r="D1384" s="219">
        <v>6.12</v>
      </c>
      <c r="E1384" s="220"/>
    </row>
    <row r="1385" spans="1:5" ht="15">
      <c r="A1385" s="216">
        <v>783</v>
      </c>
      <c r="B1385" s="428" t="s">
        <v>4850</v>
      </c>
      <c r="C1385" s="429"/>
      <c r="D1385" s="429"/>
      <c r="E1385" s="430"/>
    </row>
    <row r="1386" spans="1:5" ht="28.5">
      <c r="A1386" s="217">
        <v>78373</v>
      </c>
      <c r="B1386" s="217" t="s">
        <v>1387</v>
      </c>
      <c r="C1386" s="218" t="s">
        <v>591</v>
      </c>
      <c r="D1386" s="222">
        <v>1127.83</v>
      </c>
      <c r="E1386" s="220"/>
    </row>
    <row r="1387" spans="1:5" ht="15">
      <c r="A1387" s="216">
        <v>784</v>
      </c>
      <c r="B1387" s="428" t="s">
        <v>815</v>
      </c>
      <c r="C1387" s="429"/>
      <c r="D1387" s="429"/>
      <c r="E1387" s="430"/>
    </row>
    <row r="1388" spans="1:5" ht="28.5">
      <c r="A1388" s="217">
        <v>78402</v>
      </c>
      <c r="B1388" s="217" t="s">
        <v>6386</v>
      </c>
      <c r="C1388" s="218" t="s">
        <v>1</v>
      </c>
      <c r="D1388" s="219">
        <v>5.4</v>
      </c>
      <c r="E1388" s="220"/>
    </row>
    <row r="1389" spans="1:5" ht="28.5">
      <c r="A1389" s="217">
        <v>78403</v>
      </c>
      <c r="B1389" s="217" t="s">
        <v>6387</v>
      </c>
      <c r="C1389" s="218" t="s">
        <v>1</v>
      </c>
      <c r="D1389" s="219">
        <v>4.37</v>
      </c>
      <c r="E1389" s="220"/>
    </row>
    <row r="1390" spans="1:5" ht="28.5">
      <c r="A1390" s="217">
        <v>78404</v>
      </c>
      <c r="B1390" s="217" t="s">
        <v>6388</v>
      </c>
      <c r="C1390" s="218" t="s">
        <v>1</v>
      </c>
      <c r="D1390" s="219">
        <v>6.46</v>
      </c>
      <c r="E1390" s="220"/>
    </row>
    <row r="1391" spans="1:5" ht="28.5">
      <c r="A1391" s="217">
        <v>78405</v>
      </c>
      <c r="B1391" s="217" t="s">
        <v>6389</v>
      </c>
      <c r="C1391" s="218" t="s">
        <v>1</v>
      </c>
      <c r="D1391" s="219">
        <v>7.37</v>
      </c>
      <c r="E1391" s="220"/>
    </row>
    <row r="1392" spans="1:5" ht="28.5">
      <c r="A1392" s="217">
        <v>78406</v>
      </c>
      <c r="B1392" s="217" t="s">
        <v>6390</v>
      </c>
      <c r="C1392" s="218" t="s">
        <v>1</v>
      </c>
      <c r="D1392" s="219">
        <v>4.62</v>
      </c>
      <c r="E1392" s="220"/>
    </row>
    <row r="1393" spans="1:5" ht="15">
      <c r="A1393" s="216">
        <v>786</v>
      </c>
      <c r="B1393" s="428" t="s">
        <v>4759</v>
      </c>
      <c r="C1393" s="429"/>
      <c r="D1393" s="429"/>
      <c r="E1393" s="430"/>
    </row>
    <row r="1394" spans="1:5" ht="14.25">
      <c r="A1394" s="217">
        <v>78627</v>
      </c>
      <c r="B1394" s="217" t="s">
        <v>1388</v>
      </c>
      <c r="C1394" s="218" t="s">
        <v>2</v>
      </c>
      <c r="D1394" s="219">
        <v>133.72</v>
      </c>
      <c r="E1394" s="220"/>
    </row>
    <row r="1395" spans="1:5" ht="15">
      <c r="A1395" s="216">
        <v>787</v>
      </c>
      <c r="B1395" s="428" t="s">
        <v>4850</v>
      </c>
      <c r="C1395" s="429"/>
      <c r="D1395" s="429"/>
      <c r="E1395" s="430"/>
    </row>
    <row r="1396" spans="1:5" ht="14.25">
      <c r="A1396" s="217">
        <v>78735</v>
      </c>
      <c r="B1396" s="217" t="s">
        <v>1389</v>
      </c>
      <c r="C1396" s="218" t="s">
        <v>2</v>
      </c>
      <c r="D1396" s="219">
        <v>39.36</v>
      </c>
      <c r="E1396" s="220"/>
    </row>
    <row r="1397" spans="1:5" ht="14.25">
      <c r="A1397" s="217">
        <v>78749</v>
      </c>
      <c r="B1397" s="217" t="s">
        <v>1390</v>
      </c>
      <c r="C1397" s="218" t="s">
        <v>2</v>
      </c>
      <c r="D1397" s="219">
        <v>84.57</v>
      </c>
      <c r="E1397" s="220"/>
    </row>
    <row r="1398" spans="1:5" ht="28.5">
      <c r="A1398" s="217">
        <v>78760</v>
      </c>
      <c r="B1398" s="217" t="s">
        <v>6391</v>
      </c>
      <c r="C1398" s="218" t="s">
        <v>1</v>
      </c>
      <c r="D1398" s="219">
        <v>12.31</v>
      </c>
      <c r="E1398" s="220"/>
    </row>
    <row r="1399" spans="1:5" ht="15">
      <c r="A1399" s="216">
        <v>788</v>
      </c>
      <c r="B1399" s="428" t="s">
        <v>815</v>
      </c>
      <c r="C1399" s="429"/>
      <c r="D1399" s="429"/>
      <c r="E1399" s="430"/>
    </row>
    <row r="1400" spans="1:5" ht="28.5">
      <c r="A1400" s="217">
        <v>78848</v>
      </c>
      <c r="B1400" s="217" t="s">
        <v>6392</v>
      </c>
      <c r="C1400" s="218" t="s">
        <v>1</v>
      </c>
      <c r="D1400" s="219">
        <v>9.77</v>
      </c>
      <c r="E1400" s="220"/>
    </row>
    <row r="1401" spans="1:5" ht="28.5">
      <c r="A1401" s="217">
        <v>78898</v>
      </c>
      <c r="B1401" s="217" t="s">
        <v>6393</v>
      </c>
      <c r="C1401" s="218" t="s">
        <v>2</v>
      </c>
      <c r="D1401" s="219">
        <v>36.31</v>
      </c>
      <c r="E1401" s="220"/>
    </row>
    <row r="1402" spans="1:5" ht="15">
      <c r="A1402" s="216">
        <v>791</v>
      </c>
      <c r="B1402" s="428" t="s">
        <v>6394</v>
      </c>
      <c r="C1402" s="429"/>
      <c r="D1402" s="429"/>
      <c r="E1402" s="430"/>
    </row>
    <row r="1403" spans="1:5" ht="28.5">
      <c r="A1403" s="217">
        <v>79166</v>
      </c>
      <c r="B1403" s="217" t="s">
        <v>6395</v>
      </c>
      <c r="C1403" s="218" t="s">
        <v>1</v>
      </c>
      <c r="D1403" s="219">
        <v>6.84</v>
      </c>
      <c r="E1403" s="220"/>
    </row>
    <row r="1404" spans="1:5" ht="15">
      <c r="A1404" s="216">
        <v>792</v>
      </c>
      <c r="B1404" s="428" t="s">
        <v>6394</v>
      </c>
      <c r="C1404" s="429"/>
      <c r="D1404" s="429"/>
      <c r="E1404" s="430"/>
    </row>
    <row r="1405" spans="1:5" ht="14.25">
      <c r="A1405" s="217">
        <v>79245</v>
      </c>
      <c r="B1405" s="217" t="s">
        <v>6396</v>
      </c>
      <c r="C1405" s="218" t="s">
        <v>3</v>
      </c>
      <c r="D1405" s="219">
        <v>62.98</v>
      </c>
      <c r="E1405" s="220"/>
    </row>
    <row r="1406" spans="1:5" ht="14.25">
      <c r="A1406" s="217">
        <v>79246</v>
      </c>
      <c r="B1406" s="217" t="s">
        <v>6397</v>
      </c>
      <c r="C1406" s="218" t="s">
        <v>3</v>
      </c>
      <c r="D1406" s="219">
        <v>65.989999999999995</v>
      </c>
      <c r="E1406" s="220"/>
    </row>
    <row r="1407" spans="1:5" ht="14.25">
      <c r="A1407" s="217">
        <v>79247</v>
      </c>
      <c r="B1407" s="217" t="s">
        <v>6398</v>
      </c>
      <c r="C1407" s="218" t="s">
        <v>3</v>
      </c>
      <c r="D1407" s="219">
        <v>60.27</v>
      </c>
      <c r="E1407" s="220"/>
    </row>
    <row r="1408" spans="1:5" ht="15">
      <c r="A1408" s="216">
        <v>793</v>
      </c>
      <c r="B1408" s="428" t="s">
        <v>4797</v>
      </c>
      <c r="C1408" s="429"/>
      <c r="D1408" s="429"/>
      <c r="E1408" s="430"/>
    </row>
    <row r="1409" spans="1:5" ht="28.5">
      <c r="A1409" s="217">
        <v>79372</v>
      </c>
      <c r="B1409" s="217" t="s">
        <v>1391</v>
      </c>
      <c r="C1409" s="218" t="s">
        <v>1</v>
      </c>
      <c r="D1409" s="219">
        <v>206.84</v>
      </c>
      <c r="E1409" s="220"/>
    </row>
    <row r="1410" spans="1:5" ht="28.5">
      <c r="A1410" s="217">
        <v>79374</v>
      </c>
      <c r="B1410" s="217" t="s">
        <v>1392</v>
      </c>
      <c r="C1410" s="218" t="s">
        <v>2</v>
      </c>
      <c r="D1410" s="219">
        <v>38.54</v>
      </c>
      <c r="E1410" s="220"/>
    </row>
    <row r="1411" spans="1:5" ht="14.25">
      <c r="A1411" s="217">
        <v>79375</v>
      </c>
      <c r="B1411" s="217" t="s">
        <v>1393</v>
      </c>
      <c r="C1411" s="218" t="s">
        <v>3</v>
      </c>
      <c r="D1411" s="219">
        <v>3.5</v>
      </c>
      <c r="E1411" s="220"/>
    </row>
    <row r="1412" spans="1:5" ht="15">
      <c r="A1412" s="216">
        <v>794</v>
      </c>
      <c r="B1412" s="428" t="s">
        <v>6399</v>
      </c>
      <c r="C1412" s="429"/>
      <c r="D1412" s="429"/>
      <c r="E1412" s="430"/>
    </row>
    <row r="1413" spans="1:5" ht="28.5">
      <c r="A1413" s="217">
        <v>79419</v>
      </c>
      <c r="B1413" s="217" t="s">
        <v>6400</v>
      </c>
      <c r="C1413" s="218" t="s">
        <v>4</v>
      </c>
      <c r="D1413" s="219">
        <v>100.9</v>
      </c>
      <c r="E1413" s="220"/>
    </row>
    <row r="1414" spans="1:5" ht="15">
      <c r="A1414" s="216">
        <v>796</v>
      </c>
      <c r="B1414" s="428" t="s">
        <v>4797</v>
      </c>
      <c r="C1414" s="429"/>
      <c r="D1414" s="429"/>
      <c r="E1414" s="430"/>
    </row>
    <row r="1415" spans="1:5" ht="28.5">
      <c r="A1415" s="217">
        <v>79654</v>
      </c>
      <c r="B1415" s="217" t="s">
        <v>44073</v>
      </c>
      <c r="C1415" s="218" t="s">
        <v>25</v>
      </c>
      <c r="D1415" s="219">
        <v>816.34</v>
      </c>
      <c r="E1415" s="220"/>
    </row>
    <row r="1416" spans="1:5" ht="15">
      <c r="A1416" s="216">
        <v>10</v>
      </c>
      <c r="B1416" s="428" t="s">
        <v>4851</v>
      </c>
      <c r="C1416" s="429"/>
      <c r="D1416" s="429"/>
      <c r="E1416" s="430"/>
    </row>
    <row r="1417" spans="1:5" ht="15">
      <c r="A1417" s="216">
        <v>1001</v>
      </c>
      <c r="B1417" s="428" t="s">
        <v>4851</v>
      </c>
      <c r="C1417" s="429"/>
      <c r="D1417" s="429"/>
      <c r="E1417" s="430"/>
    </row>
    <row r="1418" spans="1:5" ht="28.5">
      <c r="A1418" s="217">
        <v>100150</v>
      </c>
      <c r="B1418" s="217" t="s">
        <v>6401</v>
      </c>
      <c r="C1418" s="218" t="s">
        <v>7</v>
      </c>
      <c r="D1418" s="219">
        <v>73.33</v>
      </c>
      <c r="E1418" s="220"/>
    </row>
    <row r="1419" spans="1:5" ht="28.5">
      <c r="A1419" s="217">
        <v>100151</v>
      </c>
      <c r="B1419" s="217" t="s">
        <v>6402</v>
      </c>
      <c r="C1419" s="218" t="s">
        <v>3</v>
      </c>
      <c r="D1419" s="219">
        <v>244.17</v>
      </c>
      <c r="E1419" s="220"/>
    </row>
    <row r="1420" spans="1:5" ht="28.5">
      <c r="A1420" s="217">
        <v>100189</v>
      </c>
      <c r="B1420" s="217" t="s">
        <v>1394</v>
      </c>
      <c r="C1420" s="218" t="s">
        <v>1</v>
      </c>
      <c r="D1420" s="219">
        <v>4.75</v>
      </c>
      <c r="E1420" s="220"/>
    </row>
    <row r="1421" spans="1:5" ht="28.5">
      <c r="A1421" s="217">
        <v>100190</v>
      </c>
      <c r="B1421" s="217" t="s">
        <v>1395</v>
      </c>
      <c r="C1421" s="218" t="s">
        <v>1</v>
      </c>
      <c r="D1421" s="219">
        <v>18.559999999999999</v>
      </c>
      <c r="E1421" s="220"/>
    </row>
    <row r="1422" spans="1:5" ht="28.5">
      <c r="A1422" s="217">
        <v>100192</v>
      </c>
      <c r="B1422" s="217" t="s">
        <v>1396</v>
      </c>
      <c r="C1422" s="218" t="s">
        <v>1</v>
      </c>
      <c r="D1422" s="219">
        <v>26.9</v>
      </c>
      <c r="E1422" s="220"/>
    </row>
    <row r="1423" spans="1:5" ht="28.5">
      <c r="A1423" s="217">
        <v>100194</v>
      </c>
      <c r="B1423" s="217" t="s">
        <v>1397</v>
      </c>
      <c r="C1423" s="218" t="s">
        <v>1</v>
      </c>
      <c r="D1423" s="219">
        <v>9.64</v>
      </c>
      <c r="E1423" s="220"/>
    </row>
    <row r="1424" spans="1:5" ht="28.5">
      <c r="A1424" s="217">
        <v>100195</v>
      </c>
      <c r="B1424" s="217" t="s">
        <v>1398</v>
      </c>
      <c r="C1424" s="218" t="s">
        <v>3</v>
      </c>
      <c r="D1424" s="219">
        <v>9.4700000000000006</v>
      </c>
      <c r="E1424" s="220"/>
    </row>
    <row r="1425" spans="1:5" ht="28.5">
      <c r="A1425" s="217">
        <v>100196</v>
      </c>
      <c r="B1425" s="217" t="s">
        <v>1399</v>
      </c>
      <c r="C1425" s="218" t="s">
        <v>3</v>
      </c>
      <c r="D1425" s="219">
        <v>9.4700000000000006</v>
      </c>
      <c r="E1425" s="220"/>
    </row>
    <row r="1426" spans="1:5" ht="28.5">
      <c r="A1426" s="217">
        <v>100197</v>
      </c>
      <c r="B1426" s="217" t="s">
        <v>1400</v>
      </c>
      <c r="C1426" s="218" t="s">
        <v>3</v>
      </c>
      <c r="D1426" s="219">
        <v>9.6999999999999993</v>
      </c>
      <c r="E1426" s="220"/>
    </row>
    <row r="1427" spans="1:5" ht="14.25">
      <c r="A1427" s="217">
        <v>100198</v>
      </c>
      <c r="B1427" s="217" t="s">
        <v>1401</v>
      </c>
      <c r="C1427" s="218" t="s">
        <v>1</v>
      </c>
      <c r="D1427" s="219">
        <v>16.13</v>
      </c>
      <c r="E1427" s="220"/>
    </row>
    <row r="1428" spans="1:5" ht="15">
      <c r="A1428" s="216">
        <v>1002</v>
      </c>
      <c r="B1428" s="428" t="s">
        <v>4852</v>
      </c>
      <c r="C1428" s="429"/>
      <c r="D1428" s="429"/>
      <c r="E1428" s="430"/>
    </row>
    <row r="1429" spans="1:5" ht="14.25">
      <c r="A1429" s="217">
        <v>100202</v>
      </c>
      <c r="B1429" s="217" t="s">
        <v>1402</v>
      </c>
      <c r="C1429" s="218" t="s">
        <v>3</v>
      </c>
      <c r="D1429" s="219">
        <v>11.71</v>
      </c>
      <c r="E1429" s="220"/>
    </row>
    <row r="1430" spans="1:5" ht="28.5">
      <c r="A1430" s="217">
        <v>100203</v>
      </c>
      <c r="B1430" s="217" t="s">
        <v>1403</v>
      </c>
      <c r="C1430" s="218" t="s">
        <v>3</v>
      </c>
      <c r="D1430" s="219">
        <v>12.97</v>
      </c>
      <c r="E1430" s="220"/>
    </row>
    <row r="1431" spans="1:5" ht="28.5">
      <c r="A1431" s="217">
        <v>100205</v>
      </c>
      <c r="B1431" s="217" t="s">
        <v>6403</v>
      </c>
      <c r="C1431" s="218" t="s">
        <v>1</v>
      </c>
      <c r="D1431" s="219">
        <v>224.78</v>
      </c>
      <c r="E1431" s="220"/>
    </row>
    <row r="1432" spans="1:5" ht="28.5">
      <c r="A1432" s="217">
        <v>100208</v>
      </c>
      <c r="B1432" s="217" t="s">
        <v>1404</v>
      </c>
      <c r="C1432" s="218" t="s">
        <v>1</v>
      </c>
      <c r="D1432" s="219">
        <v>158.56</v>
      </c>
      <c r="E1432" s="220"/>
    </row>
    <row r="1433" spans="1:5" ht="28.5">
      <c r="A1433" s="217">
        <v>100209</v>
      </c>
      <c r="B1433" s="217" t="s">
        <v>1405</v>
      </c>
      <c r="C1433" s="218" t="s">
        <v>3</v>
      </c>
      <c r="D1433" s="219">
        <v>11.71</v>
      </c>
      <c r="E1433" s="220"/>
    </row>
    <row r="1434" spans="1:5" ht="15">
      <c r="A1434" s="216">
        <v>13</v>
      </c>
      <c r="B1434" s="428" t="s">
        <v>4853</v>
      </c>
      <c r="C1434" s="429"/>
      <c r="D1434" s="429"/>
      <c r="E1434" s="430"/>
    </row>
    <row r="1435" spans="1:5" ht="15">
      <c r="A1435" s="216">
        <v>1304</v>
      </c>
      <c r="B1435" s="428" t="s">
        <v>4854</v>
      </c>
      <c r="C1435" s="429"/>
      <c r="D1435" s="429"/>
      <c r="E1435" s="430"/>
    </row>
    <row r="1436" spans="1:5" ht="14.25">
      <c r="A1436" s="217">
        <v>130401</v>
      </c>
      <c r="B1436" s="217" t="s">
        <v>1406</v>
      </c>
      <c r="C1436" s="218" t="s">
        <v>2</v>
      </c>
      <c r="D1436" s="219">
        <v>176.95</v>
      </c>
      <c r="E1436" s="220"/>
    </row>
    <row r="1437" spans="1:5" ht="15">
      <c r="A1437" s="216">
        <v>1305</v>
      </c>
      <c r="B1437" s="428" t="s">
        <v>4788</v>
      </c>
      <c r="C1437" s="429"/>
      <c r="D1437" s="429"/>
      <c r="E1437" s="430"/>
    </row>
    <row r="1438" spans="1:5" ht="57">
      <c r="A1438" s="217">
        <v>130561</v>
      </c>
      <c r="B1438" s="217" t="s">
        <v>38185</v>
      </c>
      <c r="C1438" s="218" t="s">
        <v>2</v>
      </c>
      <c r="D1438" s="219">
        <v>137.54</v>
      </c>
      <c r="E1438" s="220"/>
    </row>
    <row r="1439" spans="1:5" ht="85.5">
      <c r="A1439" s="217">
        <v>130572</v>
      </c>
      <c r="B1439" s="217" t="s">
        <v>44074</v>
      </c>
      <c r="C1439" s="218" t="s">
        <v>2</v>
      </c>
      <c r="D1439" s="219">
        <v>500.62</v>
      </c>
      <c r="E1439" s="220"/>
    </row>
    <row r="1440" spans="1:5" ht="15">
      <c r="A1440" s="216">
        <v>1306</v>
      </c>
      <c r="B1440" s="428" t="s">
        <v>4769</v>
      </c>
      <c r="C1440" s="429"/>
      <c r="D1440" s="429"/>
      <c r="E1440" s="430"/>
    </row>
    <row r="1441" spans="1:5" ht="28.5">
      <c r="A1441" s="217">
        <v>130628</v>
      </c>
      <c r="B1441" s="217" t="s">
        <v>5222</v>
      </c>
      <c r="C1441" s="218" t="s">
        <v>2</v>
      </c>
      <c r="D1441" s="219">
        <v>51.17</v>
      </c>
      <c r="E1441" s="220"/>
    </row>
    <row r="1442" spans="1:5" ht="28.5">
      <c r="A1442" s="217">
        <v>130636</v>
      </c>
      <c r="B1442" s="217" t="s">
        <v>44075</v>
      </c>
      <c r="C1442" s="218" t="s">
        <v>23</v>
      </c>
      <c r="D1442" s="219">
        <v>47.98</v>
      </c>
      <c r="E1442" s="220"/>
    </row>
    <row r="1443" spans="1:5" ht="15">
      <c r="A1443" s="216">
        <v>1307</v>
      </c>
      <c r="B1443" s="428" t="s">
        <v>4765</v>
      </c>
      <c r="C1443" s="429"/>
      <c r="D1443" s="429"/>
      <c r="E1443" s="430"/>
    </row>
    <row r="1444" spans="1:5" ht="42.75">
      <c r="A1444" s="217">
        <v>130701</v>
      </c>
      <c r="B1444" s="217" t="s">
        <v>44076</v>
      </c>
      <c r="C1444" s="218" t="s">
        <v>2</v>
      </c>
      <c r="D1444" s="219">
        <v>13.27</v>
      </c>
      <c r="E1444" s="220"/>
    </row>
    <row r="1445" spans="1:5" ht="15">
      <c r="A1445" s="216">
        <v>1311</v>
      </c>
      <c r="B1445" s="428" t="s">
        <v>4846</v>
      </c>
      <c r="C1445" s="429"/>
      <c r="D1445" s="429"/>
      <c r="E1445" s="430"/>
    </row>
    <row r="1446" spans="1:5" ht="28.5">
      <c r="A1446" s="217">
        <v>131108</v>
      </c>
      <c r="B1446" s="217" t="s">
        <v>44077</v>
      </c>
      <c r="C1446" s="218" t="s">
        <v>44020</v>
      </c>
      <c r="D1446" s="219">
        <v>0.85</v>
      </c>
      <c r="E1446" s="220"/>
    </row>
    <row r="1447" spans="1:5" ht="15">
      <c r="A1447" s="216">
        <v>1316</v>
      </c>
      <c r="B1447" s="428" t="s">
        <v>44078</v>
      </c>
      <c r="C1447" s="429"/>
      <c r="D1447" s="429"/>
      <c r="E1447" s="430"/>
    </row>
    <row r="1448" spans="1:5" ht="57">
      <c r="A1448" s="217">
        <v>131611</v>
      </c>
      <c r="B1448" s="217" t="s">
        <v>44079</v>
      </c>
      <c r="C1448" s="218" t="s">
        <v>2</v>
      </c>
      <c r="D1448" s="219">
        <v>453.57</v>
      </c>
      <c r="E1448" s="220"/>
    </row>
    <row r="1449" spans="1:5" ht="28.5">
      <c r="A1449" s="217">
        <v>131613</v>
      </c>
      <c r="B1449" s="217" t="s">
        <v>44080</v>
      </c>
      <c r="C1449" s="218" t="s">
        <v>2</v>
      </c>
      <c r="D1449" s="219">
        <v>31.96</v>
      </c>
      <c r="E1449" s="220"/>
    </row>
    <row r="1450" spans="1:5" ht="15">
      <c r="A1450" s="216">
        <v>15</v>
      </c>
      <c r="B1450" s="428" t="s">
        <v>4855</v>
      </c>
      <c r="C1450" s="429"/>
      <c r="D1450" s="429"/>
      <c r="E1450" s="430"/>
    </row>
    <row r="1451" spans="1:5" ht="15">
      <c r="A1451" s="216">
        <v>1502</v>
      </c>
      <c r="B1451" s="428" t="s">
        <v>4856</v>
      </c>
      <c r="C1451" s="429"/>
      <c r="D1451" s="429"/>
      <c r="E1451" s="430"/>
    </row>
    <row r="1452" spans="1:5" ht="28.5">
      <c r="A1452" s="217">
        <v>150266</v>
      </c>
      <c r="B1452" s="217" t="s">
        <v>1407</v>
      </c>
      <c r="C1452" s="218" t="s">
        <v>4</v>
      </c>
      <c r="D1452" s="219">
        <v>36.79</v>
      </c>
      <c r="E1452" s="220"/>
    </row>
    <row r="1453" spans="1:5" ht="57">
      <c r="A1453" s="217">
        <v>150276</v>
      </c>
      <c r="B1453" s="217" t="s">
        <v>44081</v>
      </c>
      <c r="C1453" s="218" t="s">
        <v>4</v>
      </c>
      <c r="D1453" s="219">
        <v>85.23</v>
      </c>
      <c r="E1453" s="220"/>
    </row>
    <row r="1454" spans="1:5" ht="15">
      <c r="A1454" s="216">
        <v>1503</v>
      </c>
      <c r="B1454" s="428" t="s">
        <v>4747</v>
      </c>
      <c r="C1454" s="429"/>
      <c r="D1454" s="429"/>
      <c r="E1454" s="430"/>
    </row>
    <row r="1455" spans="1:5" ht="28.5">
      <c r="A1455" s="217">
        <v>150301</v>
      </c>
      <c r="B1455" s="217" t="s">
        <v>44082</v>
      </c>
      <c r="C1455" s="218" t="s">
        <v>25</v>
      </c>
      <c r="D1455" s="219">
        <v>68.510000000000005</v>
      </c>
      <c r="E1455" s="220"/>
    </row>
    <row r="1456" spans="1:5" ht="28.5">
      <c r="A1456" s="217">
        <v>150302</v>
      </c>
      <c r="B1456" s="217" t="s">
        <v>44083</v>
      </c>
      <c r="C1456" s="218" t="s">
        <v>25</v>
      </c>
      <c r="D1456" s="219">
        <v>159.19</v>
      </c>
      <c r="E1456" s="220"/>
    </row>
    <row r="1457" spans="1:5" ht="15">
      <c r="A1457" s="216">
        <v>1507</v>
      </c>
      <c r="B1457" s="428" t="s">
        <v>4857</v>
      </c>
      <c r="C1457" s="429"/>
      <c r="D1457" s="429"/>
      <c r="E1457" s="430"/>
    </row>
    <row r="1458" spans="1:5" ht="28.5">
      <c r="A1458" s="217">
        <v>150706</v>
      </c>
      <c r="B1458" s="217" t="s">
        <v>1408</v>
      </c>
      <c r="C1458" s="218" t="s">
        <v>2</v>
      </c>
      <c r="D1458" s="222">
        <v>1821.03</v>
      </c>
      <c r="E1458" s="220"/>
    </row>
    <row r="1459" spans="1:5" ht="15">
      <c r="A1459" s="216">
        <v>1508</v>
      </c>
      <c r="B1459" s="428" t="s">
        <v>44084</v>
      </c>
      <c r="C1459" s="429"/>
      <c r="D1459" s="429"/>
      <c r="E1459" s="430"/>
    </row>
    <row r="1460" spans="1:5" ht="28.5">
      <c r="A1460" s="217">
        <v>150881</v>
      </c>
      <c r="B1460" s="217" t="s">
        <v>44103</v>
      </c>
      <c r="C1460" s="218" t="s">
        <v>2</v>
      </c>
      <c r="D1460" s="219">
        <v>2.23</v>
      </c>
      <c r="E1460" s="220"/>
    </row>
    <row r="1461" spans="1:5" ht="15">
      <c r="A1461" s="216">
        <v>1530</v>
      </c>
      <c r="B1461" s="428" t="s">
        <v>815</v>
      </c>
      <c r="C1461" s="429"/>
      <c r="D1461" s="429"/>
      <c r="E1461" s="430"/>
    </row>
    <row r="1462" spans="1:5" ht="42.75">
      <c r="A1462" s="217">
        <v>153068</v>
      </c>
      <c r="B1462" s="217" t="s">
        <v>44085</v>
      </c>
      <c r="C1462" s="218" t="s">
        <v>2</v>
      </c>
      <c r="D1462" s="219">
        <v>5.53</v>
      </c>
      <c r="E1462" s="220"/>
    </row>
    <row r="1463" spans="1:5" ht="57">
      <c r="A1463" s="217">
        <v>153070</v>
      </c>
      <c r="B1463" s="217" t="s">
        <v>44086</v>
      </c>
      <c r="C1463" s="218" t="s">
        <v>2</v>
      </c>
      <c r="D1463" s="219">
        <v>634.49</v>
      </c>
      <c r="E1463" s="220"/>
    </row>
    <row r="1464" spans="1:5" ht="15">
      <c r="A1464" s="216">
        <v>60</v>
      </c>
      <c r="B1464" s="428" t="s">
        <v>4858</v>
      </c>
      <c r="C1464" s="429"/>
      <c r="D1464" s="429"/>
      <c r="E1464" s="430"/>
    </row>
    <row r="1465" spans="1:5" ht="15">
      <c r="A1465" s="216">
        <v>6003</v>
      </c>
      <c r="B1465" s="428" t="s">
        <v>4859</v>
      </c>
      <c r="C1465" s="429"/>
      <c r="D1465" s="429"/>
      <c r="E1465" s="430"/>
    </row>
    <row r="1466" spans="1:5" ht="14.25">
      <c r="A1466" s="217">
        <v>600327</v>
      </c>
      <c r="B1466" s="217" t="s">
        <v>1409</v>
      </c>
      <c r="C1466" s="218" t="s">
        <v>7</v>
      </c>
      <c r="D1466" s="219">
        <v>130.65</v>
      </c>
      <c r="E1466" s="220"/>
    </row>
    <row r="1467" spans="1:5" ht="15">
      <c r="A1467" s="216">
        <v>80</v>
      </c>
      <c r="B1467" s="428" t="s">
        <v>4860</v>
      </c>
      <c r="C1467" s="429"/>
      <c r="D1467" s="429"/>
      <c r="E1467" s="430"/>
    </row>
    <row r="1468" spans="1:5" ht="15">
      <c r="A1468" s="216">
        <v>8001</v>
      </c>
      <c r="B1468" s="428" t="s">
        <v>4861</v>
      </c>
      <c r="C1468" s="429"/>
      <c r="D1468" s="429"/>
      <c r="E1468" s="430"/>
    </row>
    <row r="1469" spans="1:5" ht="14.25">
      <c r="A1469" s="217">
        <v>800102</v>
      </c>
      <c r="B1469" s="217" t="s">
        <v>13</v>
      </c>
      <c r="C1469" s="218" t="s">
        <v>10</v>
      </c>
      <c r="D1469" s="219">
        <v>6.33</v>
      </c>
      <c r="E1469" s="220"/>
    </row>
    <row r="1470" spans="1:5" ht="14.25">
      <c r="A1470" s="217">
        <v>800103</v>
      </c>
      <c r="B1470" s="217" t="s">
        <v>44087</v>
      </c>
      <c r="C1470" s="218" t="s">
        <v>10</v>
      </c>
      <c r="D1470" s="219">
        <v>6.39</v>
      </c>
      <c r="E1470" s="220"/>
    </row>
    <row r="1471" spans="1:5" ht="15">
      <c r="A1471" s="216">
        <v>8005</v>
      </c>
      <c r="B1471" s="428" t="s">
        <v>4862</v>
      </c>
      <c r="C1471" s="429"/>
      <c r="D1471" s="429"/>
      <c r="E1471" s="430"/>
    </row>
    <row r="1472" spans="1:5" ht="28.5">
      <c r="A1472" s="217">
        <v>800560</v>
      </c>
      <c r="B1472" s="217" t="s">
        <v>44088</v>
      </c>
      <c r="C1472" s="218" t="s">
        <v>44089</v>
      </c>
      <c r="D1472" s="219">
        <v>6.25</v>
      </c>
      <c r="E1472" s="220"/>
    </row>
    <row r="1473" spans="1:5" ht="15">
      <c r="A1473" s="216">
        <v>82</v>
      </c>
      <c r="B1473" s="428" t="s">
        <v>7789</v>
      </c>
      <c r="C1473" s="429"/>
      <c r="D1473" s="429"/>
      <c r="E1473" s="430"/>
    </row>
    <row r="1474" spans="1:5" ht="15">
      <c r="A1474" s="216">
        <v>8201</v>
      </c>
      <c r="B1474" s="428" t="s">
        <v>7790</v>
      </c>
      <c r="C1474" s="429"/>
      <c r="D1474" s="429"/>
      <c r="E1474" s="430"/>
    </row>
    <row r="1475" spans="1:5" ht="14.25">
      <c r="A1475" s="217">
        <v>820101</v>
      </c>
      <c r="B1475" s="217" t="s">
        <v>1410</v>
      </c>
      <c r="C1475" s="218" t="s">
        <v>2</v>
      </c>
      <c r="D1475" s="219">
        <v>101.05</v>
      </c>
      <c r="E1475" s="220"/>
    </row>
    <row r="1476" spans="1:5" ht="14.25">
      <c r="A1476" s="217">
        <v>820104</v>
      </c>
      <c r="B1476" s="217" t="s">
        <v>1411</v>
      </c>
      <c r="C1476" s="218" t="s">
        <v>2</v>
      </c>
      <c r="D1476" s="219">
        <v>155.19999999999999</v>
      </c>
      <c r="E1476" s="220"/>
    </row>
    <row r="1477" spans="1:5" ht="14.25">
      <c r="A1477" s="217">
        <v>820106</v>
      </c>
      <c r="B1477" s="217" t="s">
        <v>1412</v>
      </c>
      <c r="C1477" s="218" t="s">
        <v>2</v>
      </c>
      <c r="D1477" s="219">
        <v>23.7</v>
      </c>
      <c r="E1477" s="220"/>
    </row>
    <row r="1478" spans="1:5" ht="28.5">
      <c r="A1478" s="217">
        <v>820113</v>
      </c>
      <c r="B1478" s="217" t="s">
        <v>1413</v>
      </c>
      <c r="C1478" s="218" t="s">
        <v>2</v>
      </c>
      <c r="D1478" s="219">
        <v>22.15</v>
      </c>
      <c r="E1478" s="220"/>
    </row>
    <row r="1479" spans="1:5" ht="14.25">
      <c r="A1479" s="217">
        <v>820114</v>
      </c>
      <c r="B1479" s="217" t="s">
        <v>1414</v>
      </c>
      <c r="C1479" s="218" t="s">
        <v>2</v>
      </c>
      <c r="D1479" s="219">
        <v>12.47</v>
      </c>
      <c r="E1479" s="220"/>
    </row>
    <row r="1480" spans="1:5" ht="14.25">
      <c r="A1480" s="217">
        <v>820115</v>
      </c>
      <c r="B1480" s="217" t="s">
        <v>1415</v>
      </c>
      <c r="C1480" s="218" t="s">
        <v>2</v>
      </c>
      <c r="D1480" s="219">
        <v>62.53</v>
      </c>
      <c r="E1480" s="220"/>
    </row>
    <row r="1481" spans="1:5" ht="14.25">
      <c r="A1481" s="217">
        <v>820116</v>
      </c>
      <c r="B1481" s="217" t="s">
        <v>1416</v>
      </c>
      <c r="C1481" s="218" t="s">
        <v>2</v>
      </c>
      <c r="D1481" s="219">
        <v>3.95</v>
      </c>
      <c r="E1481" s="220"/>
    </row>
    <row r="1482" spans="1:5" ht="14.25">
      <c r="A1482" s="217">
        <v>820117</v>
      </c>
      <c r="B1482" s="217" t="s">
        <v>1417</v>
      </c>
      <c r="C1482" s="218" t="s">
        <v>2</v>
      </c>
      <c r="D1482" s="219">
        <v>13.24</v>
      </c>
      <c r="E1482" s="220"/>
    </row>
    <row r="1483" spans="1:5" ht="14.25">
      <c r="A1483" s="217">
        <v>820118</v>
      </c>
      <c r="B1483" s="217" t="s">
        <v>1418</v>
      </c>
      <c r="C1483" s="218" t="s">
        <v>2</v>
      </c>
      <c r="D1483" s="219">
        <v>1.41</v>
      </c>
      <c r="E1483" s="220"/>
    </row>
    <row r="1484" spans="1:5" ht="15">
      <c r="A1484" s="216">
        <v>83</v>
      </c>
      <c r="B1484" s="428" t="s">
        <v>4863</v>
      </c>
      <c r="C1484" s="429"/>
      <c r="D1484" s="429"/>
      <c r="E1484" s="430"/>
    </row>
    <row r="1485" spans="1:5" ht="15">
      <c r="A1485" s="216">
        <v>8301</v>
      </c>
      <c r="B1485" s="428" t="s">
        <v>4864</v>
      </c>
      <c r="C1485" s="429"/>
      <c r="D1485" s="429"/>
      <c r="E1485" s="430"/>
    </row>
    <row r="1486" spans="1:5" ht="14.25">
      <c r="A1486" s="217">
        <v>830101</v>
      </c>
      <c r="B1486" s="217" t="s">
        <v>1419</v>
      </c>
      <c r="C1486" s="218" t="s">
        <v>2</v>
      </c>
      <c r="D1486" s="219">
        <v>91.14</v>
      </c>
      <c r="E1486" s="220"/>
    </row>
    <row r="1487" spans="1:5" ht="14.25">
      <c r="A1487" s="217">
        <v>830102</v>
      </c>
      <c r="B1487" s="217" t="s">
        <v>1420</v>
      </c>
      <c r="C1487" s="218" t="s">
        <v>2</v>
      </c>
      <c r="D1487" s="219">
        <v>39.03</v>
      </c>
      <c r="E1487" s="220"/>
    </row>
    <row r="1488" spans="1:5" ht="14.25">
      <c r="A1488" s="217">
        <v>830103</v>
      </c>
      <c r="B1488" s="217" t="s">
        <v>1421</v>
      </c>
      <c r="C1488" s="218" t="s">
        <v>2</v>
      </c>
      <c r="D1488" s="219">
        <v>56.22</v>
      </c>
      <c r="E1488" s="220"/>
    </row>
    <row r="1489" spans="1:5" ht="14.25">
      <c r="A1489" s="217">
        <v>830104</v>
      </c>
      <c r="B1489" s="217" t="s">
        <v>1422</v>
      </c>
      <c r="C1489" s="218" t="s">
        <v>2</v>
      </c>
      <c r="D1489" s="219">
        <v>81.040000000000006</v>
      </c>
      <c r="E1489" s="220"/>
    </row>
    <row r="1490" spans="1:5" ht="14.25">
      <c r="A1490" s="217">
        <v>830105</v>
      </c>
      <c r="B1490" s="217" t="s">
        <v>1423</v>
      </c>
      <c r="C1490" s="218" t="s">
        <v>2</v>
      </c>
      <c r="D1490" s="219">
        <v>36.78</v>
      </c>
      <c r="E1490" s="220"/>
    </row>
    <row r="1491" spans="1:5" ht="14.25">
      <c r="A1491" s="217">
        <v>830106</v>
      </c>
      <c r="B1491" s="217" t="s">
        <v>1424</v>
      </c>
      <c r="C1491" s="218" t="s">
        <v>2</v>
      </c>
      <c r="D1491" s="219">
        <v>37.840000000000003</v>
      </c>
      <c r="E1491" s="220"/>
    </row>
    <row r="1492" spans="1:5" ht="14.25">
      <c r="A1492" s="217">
        <v>830107</v>
      </c>
      <c r="B1492" s="217" t="s">
        <v>1425</v>
      </c>
      <c r="C1492" s="218" t="s">
        <v>2</v>
      </c>
      <c r="D1492" s="219">
        <v>45.65</v>
      </c>
      <c r="E1492" s="220"/>
    </row>
    <row r="1493" spans="1:5" ht="14.25">
      <c r="A1493" s="217">
        <v>830108</v>
      </c>
      <c r="B1493" s="217" t="s">
        <v>1426</v>
      </c>
      <c r="C1493" s="218" t="s">
        <v>2</v>
      </c>
      <c r="D1493" s="219">
        <v>181.23</v>
      </c>
      <c r="E1493" s="220"/>
    </row>
    <row r="1494" spans="1:5" ht="14.25">
      <c r="A1494" s="217">
        <v>830109</v>
      </c>
      <c r="B1494" s="217" t="s">
        <v>1427</v>
      </c>
      <c r="C1494" s="218" t="s">
        <v>2</v>
      </c>
      <c r="D1494" s="219">
        <v>62.03</v>
      </c>
      <c r="E1494" s="220"/>
    </row>
    <row r="1495" spans="1:5" ht="14.25">
      <c r="A1495" s="217">
        <v>830110</v>
      </c>
      <c r="B1495" s="217" t="s">
        <v>1428</v>
      </c>
      <c r="C1495" s="218" t="s">
        <v>2</v>
      </c>
      <c r="D1495" s="219">
        <v>40.659999999999997</v>
      </c>
      <c r="E1495" s="220"/>
    </row>
    <row r="1496" spans="1:5" ht="14.25">
      <c r="A1496" s="217">
        <v>830111</v>
      </c>
      <c r="B1496" s="217" t="s">
        <v>1429</v>
      </c>
      <c r="C1496" s="218" t="s">
        <v>2</v>
      </c>
      <c r="D1496" s="219">
        <v>63.79</v>
      </c>
      <c r="E1496" s="220"/>
    </row>
    <row r="1497" spans="1:5" ht="14.25">
      <c r="A1497" s="217">
        <v>830112</v>
      </c>
      <c r="B1497" s="217" t="s">
        <v>1430</v>
      </c>
      <c r="C1497" s="218" t="s">
        <v>2</v>
      </c>
      <c r="D1497" s="219">
        <v>501.34</v>
      </c>
      <c r="E1497" s="220"/>
    </row>
    <row r="1498" spans="1:5" ht="14.25">
      <c r="A1498" s="217">
        <v>830113</v>
      </c>
      <c r="B1498" s="217" t="s">
        <v>1431</v>
      </c>
      <c r="C1498" s="218" t="s">
        <v>2</v>
      </c>
      <c r="D1498" s="219">
        <v>711.93</v>
      </c>
      <c r="E1498" s="220"/>
    </row>
    <row r="1499" spans="1:5" ht="14.25">
      <c r="A1499" s="217">
        <v>830114</v>
      </c>
      <c r="B1499" s="217" t="s">
        <v>1432</v>
      </c>
      <c r="C1499" s="218" t="s">
        <v>2</v>
      </c>
      <c r="D1499" s="219">
        <v>202.88</v>
      </c>
      <c r="E1499" s="220"/>
    </row>
    <row r="1500" spans="1:5" ht="15">
      <c r="A1500" s="216">
        <v>93</v>
      </c>
      <c r="B1500" s="428" t="s">
        <v>4865</v>
      </c>
      <c r="C1500" s="429"/>
      <c r="D1500" s="429"/>
      <c r="E1500" s="430"/>
    </row>
    <row r="1501" spans="1:5" ht="15">
      <c r="A1501" s="216">
        <v>9302</v>
      </c>
      <c r="B1501" s="428" t="s">
        <v>4866</v>
      </c>
      <c r="C1501" s="429"/>
      <c r="D1501" s="429"/>
      <c r="E1501" s="430"/>
    </row>
    <row r="1502" spans="1:5" ht="42.75">
      <c r="A1502" s="217">
        <v>930213</v>
      </c>
      <c r="B1502" s="217" t="s">
        <v>38186</v>
      </c>
      <c r="C1502" s="218" t="s">
        <v>2</v>
      </c>
      <c r="D1502" s="219">
        <v>957.27</v>
      </c>
      <c r="E1502" s="220"/>
    </row>
    <row r="1503" spans="1:5" ht="42.75">
      <c r="A1503" s="217">
        <v>930214</v>
      </c>
      <c r="B1503" s="217" t="s">
        <v>38187</v>
      </c>
      <c r="C1503" s="218" t="s">
        <v>2</v>
      </c>
      <c r="D1503" s="222">
        <v>2124.5500000000002</v>
      </c>
      <c r="E1503" s="220"/>
    </row>
    <row r="1504" spans="1:5" ht="42.75">
      <c r="A1504" s="217">
        <v>930218</v>
      </c>
      <c r="B1504" s="217" t="s">
        <v>38188</v>
      </c>
      <c r="C1504" s="218" t="s">
        <v>2</v>
      </c>
      <c r="D1504" s="219">
        <v>834.83</v>
      </c>
      <c r="E1504" s="220"/>
    </row>
    <row r="1505" spans="1:5" ht="42.75">
      <c r="A1505" s="217">
        <v>930219</v>
      </c>
      <c r="B1505" s="217" t="s">
        <v>38189</v>
      </c>
      <c r="C1505" s="218" t="s">
        <v>2</v>
      </c>
      <c r="D1505" s="219">
        <v>900.67</v>
      </c>
      <c r="E1505" s="220"/>
    </row>
    <row r="1506" spans="1:5" ht="42.75">
      <c r="A1506" s="217">
        <v>930220</v>
      </c>
      <c r="B1506" s="217" t="s">
        <v>38190</v>
      </c>
      <c r="C1506" s="218" t="s">
        <v>2</v>
      </c>
      <c r="D1506" s="222">
        <v>1114.42</v>
      </c>
      <c r="E1506" s="220"/>
    </row>
    <row r="1507" spans="1:5" ht="28.5">
      <c r="A1507" s="217">
        <v>930226</v>
      </c>
      <c r="B1507" s="217" t="s">
        <v>6404</v>
      </c>
      <c r="C1507" s="218" t="s">
        <v>2</v>
      </c>
      <c r="D1507" s="222">
        <v>5820</v>
      </c>
      <c r="E1507" s="220"/>
    </row>
    <row r="1508" spans="1:5" ht="28.5">
      <c r="A1508" s="217">
        <v>930235</v>
      </c>
      <c r="B1508" s="217" t="s">
        <v>6405</v>
      </c>
      <c r="C1508" s="218" t="s">
        <v>2</v>
      </c>
      <c r="D1508" s="219">
        <v>234.32</v>
      </c>
      <c r="E1508" s="220"/>
    </row>
    <row r="1509" spans="1:5" ht="15">
      <c r="A1509" s="216">
        <v>95</v>
      </c>
      <c r="B1509" s="428" t="s">
        <v>1433</v>
      </c>
      <c r="C1509" s="429"/>
      <c r="D1509" s="429"/>
      <c r="E1509" s="430"/>
    </row>
    <row r="1510" spans="1:5" ht="15">
      <c r="A1510" s="216">
        <v>9501</v>
      </c>
      <c r="B1510" s="428" t="s">
        <v>4867</v>
      </c>
      <c r="C1510" s="429"/>
      <c r="D1510" s="429"/>
      <c r="E1510" s="430"/>
    </row>
    <row r="1511" spans="1:5" ht="28.5">
      <c r="A1511" s="217">
        <v>950101</v>
      </c>
      <c r="B1511" s="217" t="s">
        <v>1434</v>
      </c>
      <c r="C1511" s="218" t="s">
        <v>5</v>
      </c>
      <c r="D1511" s="219">
        <v>3.28</v>
      </c>
      <c r="E1511" s="220"/>
    </row>
    <row r="1512" spans="1:5" ht="28.5">
      <c r="A1512" s="217">
        <v>950102</v>
      </c>
      <c r="B1512" s="217" t="s">
        <v>1435</v>
      </c>
      <c r="C1512" s="218" t="s">
        <v>5</v>
      </c>
      <c r="D1512" s="219">
        <v>11.15</v>
      </c>
      <c r="E1512" s="221"/>
    </row>
    <row r="1513" spans="1:5" ht="14.25">
      <c r="A1513" s="431"/>
      <c r="B1513" s="432"/>
      <c r="C1513" s="432"/>
      <c r="D1513" s="432"/>
      <c r="E1513" s="433"/>
    </row>
    <row r="1514" spans="1:5" ht="15">
      <c r="A1514" s="428" t="s">
        <v>4868</v>
      </c>
      <c r="B1514" s="429"/>
      <c r="C1514" s="429"/>
      <c r="D1514" s="429"/>
      <c r="E1514" s="430"/>
    </row>
    <row r="1515" spans="1:5" ht="14.25">
      <c r="A1515" s="431"/>
      <c r="B1515" s="432"/>
      <c r="C1515" s="432"/>
      <c r="D1515" s="432"/>
      <c r="E1515" s="433"/>
    </row>
    <row r="1516" spans="1:5" ht="15">
      <c r="A1516" s="214" t="s">
        <v>4699</v>
      </c>
      <c r="B1516" s="214" t="s">
        <v>4700</v>
      </c>
      <c r="C1516" s="215" t="s">
        <v>4701</v>
      </c>
      <c r="D1516" s="215" t="s">
        <v>4869</v>
      </c>
      <c r="E1516" s="215" t="s">
        <v>38191</v>
      </c>
    </row>
    <row r="1517" spans="1:5" ht="15">
      <c r="A1517" s="216">
        <v>8</v>
      </c>
      <c r="B1517" s="428" t="s">
        <v>4870</v>
      </c>
      <c r="C1517" s="429"/>
      <c r="D1517" s="429"/>
      <c r="E1517" s="430"/>
    </row>
    <row r="1518" spans="1:5" ht="15">
      <c r="A1518" s="216">
        <v>802</v>
      </c>
      <c r="B1518" s="428" t="s">
        <v>4871</v>
      </c>
      <c r="C1518" s="429"/>
      <c r="D1518" s="429"/>
      <c r="E1518" s="430"/>
    </row>
    <row r="1519" spans="1:5" ht="28.5">
      <c r="A1519" s="217">
        <v>80201</v>
      </c>
      <c r="B1519" s="217" t="s">
        <v>1436</v>
      </c>
      <c r="C1519" s="218" t="s">
        <v>5</v>
      </c>
      <c r="D1519" s="219">
        <v>2.59</v>
      </c>
      <c r="E1519" s="219">
        <v>0</v>
      </c>
    </row>
    <row r="1520" spans="1:5" ht="28.5">
      <c r="A1520" s="217">
        <v>80202</v>
      </c>
      <c r="B1520" s="217" t="s">
        <v>1437</v>
      </c>
      <c r="C1520" s="218" t="s">
        <v>5</v>
      </c>
      <c r="D1520" s="219">
        <v>2.59</v>
      </c>
      <c r="E1520" s="219">
        <v>0</v>
      </c>
    </row>
    <row r="1521" spans="1:5" ht="15">
      <c r="A1521" s="216">
        <v>804</v>
      </c>
      <c r="B1521" s="428" t="s">
        <v>6406</v>
      </c>
      <c r="C1521" s="429"/>
      <c r="D1521" s="429"/>
      <c r="E1521" s="430"/>
    </row>
    <row r="1522" spans="1:5" ht="42.75">
      <c r="A1522" s="217">
        <v>80425</v>
      </c>
      <c r="B1522" s="217" t="s">
        <v>6407</v>
      </c>
      <c r="C1522" s="218" t="s">
        <v>2</v>
      </c>
      <c r="D1522" s="219">
        <v>297.3</v>
      </c>
      <c r="E1522" s="219">
        <v>0</v>
      </c>
    </row>
    <row r="1523" spans="1:5" ht="15">
      <c r="A1523" s="216">
        <v>807</v>
      </c>
      <c r="B1523" s="428" t="s">
        <v>4872</v>
      </c>
      <c r="C1523" s="429"/>
      <c r="D1523" s="429"/>
      <c r="E1523" s="430"/>
    </row>
    <row r="1524" spans="1:5" ht="28.5">
      <c r="A1524" s="217">
        <v>80731</v>
      </c>
      <c r="B1524" s="217" t="s">
        <v>38207</v>
      </c>
      <c r="C1524" s="218" t="s">
        <v>2</v>
      </c>
      <c r="D1524" s="222">
        <v>68929</v>
      </c>
      <c r="E1524" s="219">
        <v>0</v>
      </c>
    </row>
    <row r="1525" spans="1:5" ht="57">
      <c r="A1525" s="217">
        <v>80734</v>
      </c>
      <c r="B1525" s="217" t="s">
        <v>44090</v>
      </c>
      <c r="C1525" s="218" t="s">
        <v>19</v>
      </c>
      <c r="D1525" s="222">
        <v>2491030.2799999998</v>
      </c>
      <c r="E1525" s="219">
        <v>0</v>
      </c>
    </row>
    <row r="1526" spans="1:5" ht="15">
      <c r="A1526" s="216">
        <v>811</v>
      </c>
      <c r="B1526" s="428" t="s">
        <v>44091</v>
      </c>
      <c r="C1526" s="429"/>
      <c r="D1526" s="429"/>
      <c r="E1526" s="430"/>
    </row>
    <row r="1527" spans="1:5" ht="57">
      <c r="A1527" s="217">
        <v>81115</v>
      </c>
      <c r="B1527" s="217" t="s">
        <v>44092</v>
      </c>
      <c r="C1527" s="218" t="s">
        <v>2</v>
      </c>
      <c r="D1527" s="222">
        <v>4612</v>
      </c>
      <c r="E1527" s="219">
        <v>0</v>
      </c>
    </row>
    <row r="1528" spans="1:5" ht="71.25">
      <c r="A1528" s="217">
        <v>81116</v>
      </c>
      <c r="B1528" s="217" t="s">
        <v>44093</v>
      </c>
      <c r="C1528" s="218" t="s">
        <v>2</v>
      </c>
      <c r="D1528" s="222">
        <v>578010.79</v>
      </c>
      <c r="E1528" s="219">
        <v>0</v>
      </c>
    </row>
    <row r="1529" spans="1:5" ht="42.75">
      <c r="A1529" s="217">
        <v>81117</v>
      </c>
      <c r="B1529" s="217" t="s">
        <v>32534</v>
      </c>
      <c r="C1529" s="218" t="s">
        <v>2</v>
      </c>
      <c r="D1529" s="222">
        <v>64761.72</v>
      </c>
      <c r="E1529" s="219">
        <v>0</v>
      </c>
    </row>
    <row r="1530" spans="1:5" ht="42.75">
      <c r="A1530" s="217">
        <v>81121</v>
      </c>
      <c r="B1530" s="217" t="s">
        <v>36605</v>
      </c>
      <c r="C1530" s="218" t="s">
        <v>2</v>
      </c>
      <c r="D1530" s="222">
        <v>3390.99</v>
      </c>
      <c r="E1530" s="219">
        <v>0</v>
      </c>
    </row>
    <row r="1531" spans="1:5" ht="99.75">
      <c r="A1531" s="217">
        <v>81124</v>
      </c>
      <c r="B1531" s="217" t="s">
        <v>44094</v>
      </c>
      <c r="C1531" s="218" t="s">
        <v>2</v>
      </c>
      <c r="D1531" s="222">
        <v>143750</v>
      </c>
      <c r="E1531" s="219">
        <v>0</v>
      </c>
    </row>
    <row r="1532" spans="1:5" ht="57">
      <c r="A1532" s="217">
        <v>81126</v>
      </c>
      <c r="B1532" s="217" t="s">
        <v>34903</v>
      </c>
      <c r="C1532" s="218" t="s">
        <v>2</v>
      </c>
      <c r="D1532" s="222">
        <v>725000</v>
      </c>
      <c r="E1532" s="219">
        <v>0</v>
      </c>
    </row>
    <row r="1533" spans="1:5" ht="71.25">
      <c r="A1533" s="217">
        <v>81128</v>
      </c>
      <c r="B1533" s="217" t="s">
        <v>33119</v>
      </c>
      <c r="C1533" s="218" t="s">
        <v>2</v>
      </c>
      <c r="D1533" s="222">
        <v>12157.69</v>
      </c>
      <c r="E1533" s="219">
        <v>0</v>
      </c>
    </row>
    <row r="1534" spans="1:5" ht="42.75">
      <c r="A1534" s="217">
        <v>81129</v>
      </c>
      <c r="B1534" s="217" t="s">
        <v>32889</v>
      </c>
      <c r="C1534" s="218" t="s">
        <v>19</v>
      </c>
      <c r="D1534" s="222">
        <v>15839.74</v>
      </c>
      <c r="E1534" s="219">
        <v>0</v>
      </c>
    </row>
    <row r="1535" spans="1:5" ht="114">
      <c r="A1535" s="217">
        <v>81133</v>
      </c>
      <c r="B1535" s="217" t="s">
        <v>44095</v>
      </c>
      <c r="C1535" s="218" t="s">
        <v>19</v>
      </c>
      <c r="D1535" s="222">
        <v>428707.3</v>
      </c>
      <c r="E1535" s="219">
        <v>0</v>
      </c>
    </row>
    <row r="1536" spans="1:5" ht="42.75">
      <c r="A1536" s="217">
        <v>81134</v>
      </c>
      <c r="B1536" s="217" t="s">
        <v>35719</v>
      </c>
      <c r="C1536" s="218" t="s">
        <v>19</v>
      </c>
      <c r="D1536" s="222">
        <v>71720.820000000007</v>
      </c>
      <c r="E1536" s="219">
        <v>0</v>
      </c>
    </row>
    <row r="1537" spans="1:5" ht="71.25">
      <c r="A1537" s="217">
        <v>81135</v>
      </c>
      <c r="B1537" s="217" t="s">
        <v>32662</v>
      </c>
      <c r="C1537" s="218" t="s">
        <v>19</v>
      </c>
      <c r="D1537" s="222">
        <v>509200</v>
      </c>
      <c r="E1537" s="219">
        <v>0</v>
      </c>
    </row>
    <row r="1538" spans="1:5" ht="57">
      <c r="A1538" s="217">
        <v>81149</v>
      </c>
      <c r="B1538" s="217" t="s">
        <v>44096</v>
      </c>
      <c r="C1538" s="218" t="s">
        <v>2</v>
      </c>
      <c r="D1538" s="222">
        <v>10808.5</v>
      </c>
      <c r="E1538" s="219">
        <v>0</v>
      </c>
    </row>
    <row r="1539" spans="1:5" ht="85.5">
      <c r="A1539" s="217">
        <v>81150</v>
      </c>
      <c r="B1539" s="217" t="s">
        <v>44097</v>
      </c>
      <c r="C1539" s="218" t="s">
        <v>2</v>
      </c>
      <c r="D1539" s="222">
        <v>14511</v>
      </c>
      <c r="E1539" s="219">
        <v>0</v>
      </c>
    </row>
    <row r="1540" spans="1:5" ht="14.25">
      <c r="A1540" s="431"/>
      <c r="B1540" s="432"/>
      <c r="C1540" s="432"/>
      <c r="D1540" s="432"/>
      <c r="E1540" s="433"/>
    </row>
    <row r="1541" spans="1:5" ht="15">
      <c r="A1541" s="428" t="s">
        <v>44098</v>
      </c>
      <c r="B1541" s="429"/>
      <c r="C1541" s="429"/>
      <c r="D1541" s="429"/>
      <c r="E1541" s="430"/>
    </row>
    <row r="1542" spans="1:5" ht="14.25">
      <c r="A1542" s="431"/>
      <c r="B1542" s="432"/>
      <c r="C1542" s="432"/>
      <c r="D1542" s="432"/>
      <c r="E1542" s="433"/>
    </row>
    <row r="1543" spans="1:5" ht="15">
      <c r="A1543" s="214" t="s">
        <v>4699</v>
      </c>
      <c r="B1543" s="214" t="s">
        <v>4700</v>
      </c>
      <c r="C1543" s="215" t="s">
        <v>4701</v>
      </c>
      <c r="D1543" s="215" t="s">
        <v>4702</v>
      </c>
      <c r="E1543" s="215"/>
    </row>
    <row r="1544" spans="1:5" ht="15">
      <c r="A1544" s="216">
        <v>21</v>
      </c>
      <c r="B1544" s="428" t="s">
        <v>44099</v>
      </c>
      <c r="C1544" s="429"/>
      <c r="D1544" s="429"/>
      <c r="E1544" s="430"/>
    </row>
    <row r="1545" spans="1:5" ht="15">
      <c r="A1545" s="216">
        <v>2101</v>
      </c>
      <c r="B1545" s="428" t="s">
        <v>44100</v>
      </c>
      <c r="C1545" s="429"/>
      <c r="D1545" s="429"/>
      <c r="E1545" s="430"/>
    </row>
    <row r="1546" spans="1:5" ht="71.25">
      <c r="A1546" s="217">
        <v>210101</v>
      </c>
      <c r="B1546" s="217" t="s">
        <v>44101</v>
      </c>
      <c r="C1546" s="218" t="s">
        <v>4</v>
      </c>
      <c r="D1546" s="219">
        <v>136.46</v>
      </c>
      <c r="E1546" s="220"/>
    </row>
    <row r="1547" spans="1:5" ht="71.25">
      <c r="A1547" s="217">
        <v>210102</v>
      </c>
      <c r="B1547" s="217" t="s">
        <v>44102</v>
      </c>
      <c r="C1547" s="218" t="s">
        <v>19</v>
      </c>
      <c r="D1547" s="219">
        <v>499.13</v>
      </c>
      <c r="E1547" s="221"/>
    </row>
  </sheetData>
  <autoFilter ref="A2:D2"/>
  <mergeCells count="290">
    <mergeCell ref="B1385:E1385"/>
    <mergeCell ref="B1376:E1376"/>
    <mergeCell ref="B1378:E1378"/>
    <mergeCell ref="B1380:E1380"/>
    <mergeCell ref="B1382:E1382"/>
    <mergeCell ref="B1387:E1387"/>
    <mergeCell ref="B1371:E1371"/>
    <mergeCell ref="B1374:E1374"/>
    <mergeCell ref="B1148:E1148"/>
    <mergeCell ref="B1151:E1151"/>
    <mergeCell ref="B1245:E1245"/>
    <mergeCell ref="B1250:E1250"/>
    <mergeCell ref="B1252:E1252"/>
    <mergeCell ref="B1271:E1271"/>
    <mergeCell ref="B1273:E1273"/>
    <mergeCell ref="B1287:E1287"/>
    <mergeCell ref="B1293:E1293"/>
    <mergeCell ref="B1295:E1295"/>
    <mergeCell ref="B1206:E1206"/>
    <mergeCell ref="B1160:E1160"/>
    <mergeCell ref="B1167:E1167"/>
    <mergeCell ref="B1178:E1178"/>
    <mergeCell ref="B1182:E1182"/>
    <mergeCell ref="B1212:E1212"/>
    <mergeCell ref="B997:E997"/>
    <mergeCell ref="B1016:E1016"/>
    <mergeCell ref="B1019:E1019"/>
    <mergeCell ref="B1021:E1021"/>
    <mergeCell ref="B1023:E1023"/>
    <mergeCell ref="B1037:E1037"/>
    <mergeCell ref="B1042:E1042"/>
    <mergeCell ref="B1049:E1049"/>
    <mergeCell ref="B1080:E1080"/>
    <mergeCell ref="B1082:E1082"/>
    <mergeCell ref="B1084:E1084"/>
    <mergeCell ref="B1087:E1087"/>
    <mergeCell ref="B1095:E1095"/>
    <mergeCell ref="B1097:E1097"/>
    <mergeCell ref="B1099:E1099"/>
    <mergeCell ref="B1118:E1118"/>
    <mergeCell ref="B512:E512"/>
    <mergeCell ref="B514:E514"/>
    <mergeCell ref="B619:E619"/>
    <mergeCell ref="B625:E625"/>
    <mergeCell ref="B632:E632"/>
    <mergeCell ref="B636:E636"/>
    <mergeCell ref="B642:E642"/>
    <mergeCell ref="B994:E994"/>
    <mergeCell ref="B956:E956"/>
    <mergeCell ref="B968:E968"/>
    <mergeCell ref="B978:E978"/>
    <mergeCell ref="B986:E986"/>
    <mergeCell ref="B987:E987"/>
    <mergeCell ref="B990:E990"/>
    <mergeCell ref="B611:E611"/>
    <mergeCell ref="B647:E647"/>
    <mergeCell ref="B650:E650"/>
    <mergeCell ref="B351:E351"/>
    <mergeCell ref="B338:E338"/>
    <mergeCell ref="B364:E364"/>
    <mergeCell ref="B505:E505"/>
    <mergeCell ref="B507:E507"/>
    <mergeCell ref="B356:E356"/>
    <mergeCell ref="B463:E463"/>
    <mergeCell ref="B468:E468"/>
    <mergeCell ref="B360:E360"/>
    <mergeCell ref="B367:E367"/>
    <mergeCell ref="B387:E387"/>
    <mergeCell ref="B389:E389"/>
    <mergeCell ref="B394:E394"/>
    <mergeCell ref="B396:E396"/>
    <mergeCell ref="B404:E404"/>
    <mergeCell ref="B362:E362"/>
    <mergeCell ref="B369:E369"/>
    <mergeCell ref="B376:E376"/>
    <mergeCell ref="B378:E378"/>
    <mergeCell ref="B380:E380"/>
    <mergeCell ref="B382:E382"/>
    <mergeCell ref="B384:E384"/>
    <mergeCell ref="B392:E392"/>
    <mergeCell ref="B398:E398"/>
    <mergeCell ref="B318:E318"/>
    <mergeCell ref="B321:E321"/>
    <mergeCell ref="B326:E326"/>
    <mergeCell ref="B332:E332"/>
    <mergeCell ref="B354:E354"/>
    <mergeCell ref="B549:E549"/>
    <mergeCell ref="B524:E524"/>
    <mergeCell ref="B596:E596"/>
    <mergeCell ref="C1:D1"/>
    <mergeCell ref="A3:E3"/>
    <mergeCell ref="A4:E4"/>
    <mergeCell ref="B135:E135"/>
    <mergeCell ref="B62:E62"/>
    <mergeCell ref="B67:E67"/>
    <mergeCell ref="B90:E90"/>
    <mergeCell ref="B93:E93"/>
    <mergeCell ref="B102:E102"/>
    <mergeCell ref="B121:E121"/>
    <mergeCell ref="B129:E129"/>
    <mergeCell ref="B132:E132"/>
    <mergeCell ref="B328:E328"/>
    <mergeCell ref="B330:E330"/>
    <mergeCell ref="B334:E334"/>
    <mergeCell ref="B336:E336"/>
    <mergeCell ref="B289:E289"/>
    <mergeCell ref="B305:E305"/>
    <mergeCell ref="B281:E281"/>
    <mergeCell ref="B286:E286"/>
    <mergeCell ref="B293:E293"/>
    <mergeCell ref="B296:E296"/>
    <mergeCell ref="B297:E297"/>
    <mergeCell ref="B275:E275"/>
    <mergeCell ref="B316:E316"/>
    <mergeCell ref="B142:E142"/>
    <mergeCell ref="B145:E145"/>
    <mergeCell ref="B154:E154"/>
    <mergeCell ref="B157:E157"/>
    <mergeCell ref="B159:E159"/>
    <mergeCell ref="B167:E167"/>
    <mergeCell ref="B173:E173"/>
    <mergeCell ref="B182:E182"/>
    <mergeCell ref="B1461:E1461"/>
    <mergeCell ref="B1414:E1414"/>
    <mergeCell ref="B1417:E1417"/>
    <mergeCell ref="B1412:E1412"/>
    <mergeCell ref="B1416:E1416"/>
    <mergeCell ref="B1359:E1359"/>
    <mergeCell ref="B1357:E1357"/>
    <mergeCell ref="B1362:E1362"/>
    <mergeCell ref="B1331:E1331"/>
    <mergeCell ref="B1343:E1343"/>
    <mergeCell ref="B1340:E1340"/>
    <mergeCell ref="B1342:E1342"/>
    <mergeCell ref="B1393:E1393"/>
    <mergeCell ref="B1395:E1395"/>
    <mergeCell ref="B1399:E1399"/>
    <mergeCell ref="B1402:E1402"/>
    <mergeCell ref="B5:E5"/>
    <mergeCell ref="B6:E6"/>
    <mergeCell ref="B27:E27"/>
    <mergeCell ref="B39:E39"/>
    <mergeCell ref="A55:E55"/>
    <mergeCell ref="A56:E56"/>
    <mergeCell ref="A57:E57"/>
    <mergeCell ref="B59:E59"/>
    <mergeCell ref="B60:E60"/>
    <mergeCell ref="B184:E184"/>
    <mergeCell ref="B187:E187"/>
    <mergeCell ref="B192:E192"/>
    <mergeCell ref="B216:E216"/>
    <mergeCell ref="B232:E232"/>
    <mergeCell ref="B235:E235"/>
    <mergeCell ref="B239:E239"/>
    <mergeCell ref="B255:E255"/>
    <mergeCell ref="B272:E272"/>
    <mergeCell ref="B241:E241"/>
    <mergeCell ref="B250:E250"/>
    <mergeCell ref="B263:E263"/>
    <mergeCell ref="B400:E400"/>
    <mergeCell ref="B406:E406"/>
    <mergeCell ref="B414:E414"/>
    <mergeCell ref="B419:E419"/>
    <mergeCell ref="B421:E421"/>
    <mergeCell ref="B423:E423"/>
    <mergeCell ref="B429:E429"/>
    <mergeCell ref="B431:E431"/>
    <mergeCell ref="B440:E440"/>
    <mergeCell ref="B442:E442"/>
    <mergeCell ref="B465:E465"/>
    <mergeCell ref="B474:E474"/>
    <mergeCell ref="B483:E483"/>
    <mergeCell ref="B485:E485"/>
    <mergeCell ref="B489:E489"/>
    <mergeCell ref="B492:E492"/>
    <mergeCell ref="B497:E497"/>
    <mergeCell ref="B503:E503"/>
    <mergeCell ref="B481:E481"/>
    <mergeCell ref="B486:E486"/>
    <mergeCell ref="B499:E499"/>
    <mergeCell ref="B686:E686"/>
    <mergeCell ref="B693:E693"/>
    <mergeCell ref="B526:E526"/>
    <mergeCell ref="B529:E529"/>
    <mergeCell ref="B536:E536"/>
    <mergeCell ref="B538:E538"/>
    <mergeCell ref="B545:E545"/>
    <mergeCell ref="B569:E569"/>
    <mergeCell ref="B574:E574"/>
    <mergeCell ref="B577:E577"/>
    <mergeCell ref="B579:E579"/>
    <mergeCell ref="B652:E652"/>
    <mergeCell ref="B656:E656"/>
    <mergeCell ref="B677:E677"/>
    <mergeCell ref="B698:E698"/>
    <mergeCell ref="B709:E709"/>
    <mergeCell ref="B711:E711"/>
    <mergeCell ref="B713:E713"/>
    <mergeCell ref="B728:E728"/>
    <mergeCell ref="B731:E731"/>
    <mergeCell ref="B734:E734"/>
    <mergeCell ref="B719:E719"/>
    <mergeCell ref="B739:E739"/>
    <mergeCell ref="B745:E745"/>
    <mergeCell ref="B747:E747"/>
    <mergeCell ref="B750:E750"/>
    <mergeCell ref="B757:E757"/>
    <mergeCell ref="B760:E760"/>
    <mergeCell ref="B764:E764"/>
    <mergeCell ref="B769:E769"/>
    <mergeCell ref="B789:E789"/>
    <mergeCell ref="B742:E742"/>
    <mergeCell ref="B797:E797"/>
    <mergeCell ref="B799:E799"/>
    <mergeCell ref="B806:E806"/>
    <mergeCell ref="B810:E810"/>
    <mergeCell ref="B830:E830"/>
    <mergeCell ref="B836:E836"/>
    <mergeCell ref="B847:E847"/>
    <mergeCell ref="B849:E849"/>
    <mergeCell ref="B853:E853"/>
    <mergeCell ref="B858:E858"/>
    <mergeCell ref="B865:E865"/>
    <mergeCell ref="B886:E886"/>
    <mergeCell ref="B900:E900"/>
    <mergeCell ref="B914:E914"/>
    <mergeCell ref="B919:E919"/>
    <mergeCell ref="B936:E936"/>
    <mergeCell ref="B937:E937"/>
    <mergeCell ref="B947:E947"/>
    <mergeCell ref="B877:E877"/>
    <mergeCell ref="B932:E932"/>
    <mergeCell ref="B1214:E1214"/>
    <mergeCell ref="B1222:E1222"/>
    <mergeCell ref="B1226:E1226"/>
    <mergeCell ref="B1239:E1239"/>
    <mergeCell ref="B1243:E1243"/>
    <mergeCell ref="B1297:E1297"/>
    <mergeCell ref="B1283:E1283"/>
    <mergeCell ref="B1345:E1345"/>
    <mergeCell ref="B1347:E1347"/>
    <mergeCell ref="B1350:E1350"/>
    <mergeCell ref="B1352:E1352"/>
    <mergeCell ref="B1354:E1354"/>
    <mergeCell ref="B1366:E1366"/>
    <mergeCell ref="B1369:E1369"/>
    <mergeCell ref="B1302:E1302"/>
    <mergeCell ref="B1306:E1306"/>
    <mergeCell ref="B1311:E1311"/>
    <mergeCell ref="B1464:E1464"/>
    <mergeCell ref="B1440:E1440"/>
    <mergeCell ref="B1445:E1445"/>
    <mergeCell ref="B1447:E1447"/>
    <mergeCell ref="B1450:E1450"/>
    <mergeCell ref="B1451:E1451"/>
    <mergeCell ref="B1454:E1454"/>
    <mergeCell ref="B1457:E1457"/>
    <mergeCell ref="B1404:E1404"/>
    <mergeCell ref="B1408:E1408"/>
    <mergeCell ref="B1459:E1459"/>
    <mergeCell ref="B1428:E1428"/>
    <mergeCell ref="B1443:E1443"/>
    <mergeCell ref="B1434:E1434"/>
    <mergeCell ref="B1435:E1435"/>
    <mergeCell ref="B1437:E1437"/>
    <mergeCell ref="B1465:E1465"/>
    <mergeCell ref="B1467:E1467"/>
    <mergeCell ref="B1468:E1468"/>
    <mergeCell ref="B1471:E1471"/>
    <mergeCell ref="B1473:E1473"/>
    <mergeCell ref="B1474:E1474"/>
    <mergeCell ref="B1484:E1484"/>
    <mergeCell ref="B1485:E1485"/>
    <mergeCell ref="A1540:E1540"/>
    <mergeCell ref="A1541:E1541"/>
    <mergeCell ref="A1542:E1542"/>
    <mergeCell ref="B1544:E1544"/>
    <mergeCell ref="B1545:E1545"/>
    <mergeCell ref="B1500:E1500"/>
    <mergeCell ref="B1501:E1501"/>
    <mergeCell ref="B1509:E1509"/>
    <mergeCell ref="B1510:E1510"/>
    <mergeCell ref="A1513:E1513"/>
    <mergeCell ref="A1514:E1514"/>
    <mergeCell ref="A1515:E1515"/>
    <mergeCell ref="B1517:E1517"/>
    <mergeCell ref="B1518:E1518"/>
    <mergeCell ref="B1523:E1523"/>
    <mergeCell ref="B1521:E1521"/>
    <mergeCell ref="B1526:E1526"/>
  </mergeCell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3688"/>
  <sheetViews>
    <sheetView workbookViewId="0">
      <pane ySplit="2" topLeftCell="A58" activePane="bottomLeft" state="frozen"/>
      <selection pane="bottomLeft" activeCell="B58" sqref="B58"/>
    </sheetView>
  </sheetViews>
  <sheetFormatPr defaultColWidth="0" defaultRowHeight="11.25"/>
  <cols>
    <col min="1" max="1" width="9.625" style="148" bestFit="1" customWidth="1"/>
    <col min="2" max="2" width="40.625" style="12" customWidth="1"/>
    <col min="3" max="3" width="5.625" style="148" customWidth="1"/>
    <col min="4" max="4" width="15.625" style="148" customWidth="1"/>
    <col min="5" max="16384" width="9" style="12" hidden="1"/>
  </cols>
  <sheetData>
    <row r="1" spans="1:4">
      <c r="A1" s="145" t="s">
        <v>1440</v>
      </c>
      <c r="B1" s="146">
        <v>44986</v>
      </c>
      <c r="C1" s="425" t="s">
        <v>4268</v>
      </c>
      <c r="D1" s="425"/>
    </row>
    <row r="2" spans="1:4">
      <c r="A2" s="147" t="s">
        <v>1582</v>
      </c>
      <c r="B2" s="147" t="s">
        <v>667</v>
      </c>
      <c r="C2" s="147" t="s">
        <v>19</v>
      </c>
      <c r="D2" s="147" t="s">
        <v>1575</v>
      </c>
    </row>
    <row r="3" spans="1:4" ht="12.75">
      <c r="A3" s="436" t="s">
        <v>36653</v>
      </c>
      <c r="B3" s="437"/>
      <c r="C3" s="437"/>
      <c r="D3" s="437"/>
    </row>
    <row r="4" spans="1:4" ht="14.25">
      <c r="A4" s="438" t="s">
        <v>38158</v>
      </c>
      <c r="B4" s="439"/>
      <c r="C4" s="439"/>
      <c r="D4" s="440"/>
    </row>
    <row r="5" spans="1:4" ht="45">
      <c r="A5" s="438" t="s">
        <v>38159</v>
      </c>
      <c r="B5" s="440"/>
      <c r="C5" s="377" t="s">
        <v>38160</v>
      </c>
      <c r="D5" s="358"/>
    </row>
    <row r="6" spans="1:4" ht="25.5">
      <c r="A6" s="378" t="s">
        <v>38161</v>
      </c>
      <c r="B6" s="379" t="s">
        <v>38162</v>
      </c>
      <c r="C6" s="380" t="s">
        <v>38163</v>
      </c>
      <c r="D6" s="381" t="s">
        <v>38164</v>
      </c>
    </row>
    <row r="7" spans="1:4" ht="14.25">
      <c r="A7" s="434" t="s">
        <v>36653</v>
      </c>
      <c r="B7" s="441"/>
      <c r="C7" s="441"/>
      <c r="D7" s="441"/>
    </row>
    <row r="8" spans="1:4" ht="12.75">
      <c r="A8" s="382">
        <v>7010100010</v>
      </c>
      <c r="B8" s="224" t="s">
        <v>36654</v>
      </c>
      <c r="C8" s="383" t="s">
        <v>36655</v>
      </c>
      <c r="D8" s="384">
        <v>607.08000000000004</v>
      </c>
    </row>
    <row r="9" spans="1:4" ht="12.75">
      <c r="A9" s="382">
        <v>7010100020</v>
      </c>
      <c r="B9" s="224" t="s">
        <v>36656</v>
      </c>
      <c r="C9" s="383" t="s">
        <v>36655</v>
      </c>
      <c r="D9" s="384">
        <v>159.99</v>
      </c>
    </row>
    <row r="10" spans="1:4" ht="12.75">
      <c r="A10" s="382">
        <v>7010100030</v>
      </c>
      <c r="B10" s="224" t="s">
        <v>36657</v>
      </c>
      <c r="C10" s="383" t="s">
        <v>36655</v>
      </c>
      <c r="D10" s="384">
        <v>132.41999999999999</v>
      </c>
    </row>
    <row r="11" spans="1:4" ht="12.75">
      <c r="A11" s="382">
        <v>7010100040</v>
      </c>
      <c r="B11" s="224" t="s">
        <v>36658</v>
      </c>
      <c r="C11" s="383" t="s">
        <v>36655</v>
      </c>
      <c r="D11" s="384">
        <v>417.14</v>
      </c>
    </row>
    <row r="12" spans="1:4" ht="12.75">
      <c r="A12" s="382">
        <v>7010100050</v>
      </c>
      <c r="B12" s="224" t="s">
        <v>36659</v>
      </c>
      <c r="C12" s="383" t="s">
        <v>36655</v>
      </c>
      <c r="D12" s="384">
        <v>475.96</v>
      </c>
    </row>
    <row r="13" spans="1:4" ht="12.75">
      <c r="A13" s="382">
        <v>7010100060</v>
      </c>
      <c r="B13" s="224" t="s">
        <v>36660</v>
      </c>
      <c r="C13" s="383" t="s">
        <v>36655</v>
      </c>
      <c r="D13" s="385">
        <v>1020.12</v>
      </c>
    </row>
    <row r="14" spans="1:4" ht="12.75">
      <c r="A14" s="382">
        <v>7010100070</v>
      </c>
      <c r="B14" s="224" t="s">
        <v>36661</v>
      </c>
      <c r="C14" s="383" t="s">
        <v>36662</v>
      </c>
      <c r="D14" s="385">
        <v>3838.36</v>
      </c>
    </row>
    <row r="15" spans="1:4" ht="12.75">
      <c r="A15" s="382">
        <v>7010100081</v>
      </c>
      <c r="B15" s="224" t="s">
        <v>36663</v>
      </c>
      <c r="C15" s="383" t="s">
        <v>36662</v>
      </c>
      <c r="D15" s="384">
        <v>207.5</v>
      </c>
    </row>
    <row r="16" spans="1:4" ht="12.75">
      <c r="A16" s="382">
        <v>7010100090</v>
      </c>
      <c r="B16" s="224" t="s">
        <v>36664</v>
      </c>
      <c r="C16" s="383" t="s">
        <v>36655</v>
      </c>
      <c r="D16" s="384">
        <v>86.78</v>
      </c>
    </row>
    <row r="17" spans="1:4" ht="12.75">
      <c r="A17" s="382">
        <v>7010100100</v>
      </c>
      <c r="B17" s="224" t="s">
        <v>36665</v>
      </c>
      <c r="C17" s="383" t="s">
        <v>36666</v>
      </c>
      <c r="D17" s="384">
        <v>143.32</v>
      </c>
    </row>
    <row r="18" spans="1:4" ht="12.75">
      <c r="A18" s="382">
        <v>7010100110</v>
      </c>
      <c r="B18" s="224" t="s">
        <v>36667</v>
      </c>
      <c r="C18" s="383" t="s">
        <v>36655</v>
      </c>
      <c r="D18" s="384">
        <v>197.2</v>
      </c>
    </row>
    <row r="19" spans="1:4" ht="12.75">
      <c r="A19" s="382">
        <v>7010100120</v>
      </c>
      <c r="B19" s="224" t="s">
        <v>36668</v>
      </c>
      <c r="C19" s="383" t="s">
        <v>36662</v>
      </c>
      <c r="D19" s="385">
        <v>1370.76</v>
      </c>
    </row>
    <row r="20" spans="1:4" ht="12.75">
      <c r="A20" s="382">
        <v>7010100130</v>
      </c>
      <c r="B20" s="224" t="s">
        <v>36669</v>
      </c>
      <c r="C20" s="383" t="s">
        <v>36662</v>
      </c>
      <c r="D20" s="385">
        <v>1192.77</v>
      </c>
    </row>
    <row r="21" spans="1:4" ht="12.75">
      <c r="A21" s="382">
        <v>7010100140</v>
      </c>
      <c r="B21" s="224" t="s">
        <v>36670</v>
      </c>
      <c r="C21" s="383" t="s">
        <v>36662</v>
      </c>
      <c r="D21" s="385">
        <v>2000.64</v>
      </c>
    </row>
    <row r="22" spans="1:4" ht="38.25">
      <c r="A22" s="382">
        <v>7010100150</v>
      </c>
      <c r="B22" s="224" t="s">
        <v>36671</v>
      </c>
      <c r="C22" s="386" t="s">
        <v>36672</v>
      </c>
      <c r="D22" s="385">
        <v>1100</v>
      </c>
    </row>
    <row r="23" spans="1:4" ht="38.25">
      <c r="A23" s="382">
        <v>7010100160</v>
      </c>
      <c r="B23" s="224" t="s">
        <v>36673</v>
      </c>
      <c r="C23" s="386" t="s">
        <v>36672</v>
      </c>
      <c r="D23" s="385">
        <v>1100</v>
      </c>
    </row>
    <row r="24" spans="1:4" ht="38.25">
      <c r="A24" s="382">
        <v>7010100170</v>
      </c>
      <c r="B24" s="224" t="s">
        <v>36674</v>
      </c>
      <c r="C24" s="386" t="s">
        <v>36672</v>
      </c>
      <c r="D24" s="384">
        <v>859.37</v>
      </c>
    </row>
    <row r="25" spans="1:4" ht="38.25">
      <c r="A25" s="382">
        <v>7010100180</v>
      </c>
      <c r="B25" s="224" t="s">
        <v>36675</v>
      </c>
      <c r="C25" s="386" t="s">
        <v>36672</v>
      </c>
      <c r="D25" s="385">
        <v>1248.95</v>
      </c>
    </row>
    <row r="26" spans="1:4" ht="12.75">
      <c r="A26" s="382">
        <v>7010100190</v>
      </c>
      <c r="B26" s="224" t="s">
        <v>36676</v>
      </c>
      <c r="C26" s="383" t="s">
        <v>36662</v>
      </c>
      <c r="D26" s="384">
        <v>979.04</v>
      </c>
    </row>
    <row r="27" spans="1:4" ht="12.75">
      <c r="A27" s="382">
        <v>7010100200</v>
      </c>
      <c r="B27" s="224" t="s">
        <v>36677</v>
      </c>
      <c r="C27" s="383" t="s">
        <v>36662</v>
      </c>
      <c r="D27" s="384">
        <v>979.04</v>
      </c>
    </row>
    <row r="28" spans="1:4" ht="38.25">
      <c r="A28" s="382">
        <v>7010100210</v>
      </c>
      <c r="B28" s="224" t="s">
        <v>36678</v>
      </c>
      <c r="C28" s="386" t="s">
        <v>36672</v>
      </c>
      <c r="D28" s="385">
        <v>2018.83</v>
      </c>
    </row>
    <row r="29" spans="1:4" ht="38.25">
      <c r="A29" s="382">
        <v>7010100220</v>
      </c>
      <c r="B29" s="224" t="s">
        <v>36679</v>
      </c>
      <c r="C29" s="386" t="s">
        <v>36672</v>
      </c>
      <c r="D29" s="385">
        <v>3273.09</v>
      </c>
    </row>
    <row r="30" spans="1:4" ht="12.75">
      <c r="A30" s="382">
        <v>7010100230</v>
      </c>
      <c r="B30" s="224" t="s">
        <v>36680</v>
      </c>
      <c r="C30" s="383" t="s">
        <v>36681</v>
      </c>
      <c r="D30" s="384">
        <v>5.53</v>
      </c>
    </row>
    <row r="31" spans="1:4" ht="12.75">
      <c r="A31" s="382">
        <v>7010100240</v>
      </c>
      <c r="B31" s="224" t="s">
        <v>36682</v>
      </c>
      <c r="C31" s="383" t="s">
        <v>36681</v>
      </c>
      <c r="D31" s="384">
        <v>3.01</v>
      </c>
    </row>
    <row r="32" spans="1:4" ht="12.75">
      <c r="A32" s="382">
        <v>7010100250</v>
      </c>
      <c r="B32" s="224" t="s">
        <v>36683</v>
      </c>
      <c r="C32" s="383" t="s">
        <v>36681</v>
      </c>
      <c r="D32" s="384">
        <v>2.4900000000000002</v>
      </c>
    </row>
    <row r="33" spans="1:4" ht="25.5">
      <c r="A33" s="382">
        <v>7010100260</v>
      </c>
      <c r="B33" s="224" t="s">
        <v>36684</v>
      </c>
      <c r="C33" s="386" t="s">
        <v>36685</v>
      </c>
      <c r="D33" s="384">
        <v>26.63</v>
      </c>
    </row>
    <row r="34" spans="1:4" ht="25.5">
      <c r="A34" s="382">
        <v>7010100270</v>
      </c>
      <c r="B34" s="224" t="s">
        <v>36684</v>
      </c>
      <c r="C34" s="386" t="s">
        <v>36686</v>
      </c>
      <c r="D34" s="385">
        <v>3984.74</v>
      </c>
    </row>
    <row r="35" spans="1:4" ht="25.5">
      <c r="A35" s="382">
        <v>7010100280</v>
      </c>
      <c r="B35" s="224" t="s">
        <v>36687</v>
      </c>
      <c r="C35" s="386" t="s">
        <v>36685</v>
      </c>
      <c r="D35" s="384">
        <v>64.41</v>
      </c>
    </row>
    <row r="36" spans="1:4" ht="25.5">
      <c r="A36" s="382">
        <v>7010100290</v>
      </c>
      <c r="B36" s="224" t="s">
        <v>36687</v>
      </c>
      <c r="C36" s="386" t="s">
        <v>36686</v>
      </c>
      <c r="D36" s="385">
        <v>9375.5</v>
      </c>
    </row>
    <row r="37" spans="1:4" ht="25.5">
      <c r="A37" s="382">
        <v>7010100300</v>
      </c>
      <c r="B37" s="224" t="s">
        <v>36688</v>
      </c>
      <c r="C37" s="386" t="s">
        <v>36685</v>
      </c>
      <c r="D37" s="384">
        <v>134.21</v>
      </c>
    </row>
    <row r="38" spans="1:4" ht="25.5">
      <c r="A38" s="382">
        <v>7010100310</v>
      </c>
      <c r="B38" s="224" t="s">
        <v>36688</v>
      </c>
      <c r="C38" s="386" t="s">
        <v>36686</v>
      </c>
      <c r="D38" s="385">
        <v>19066.240000000002</v>
      </c>
    </row>
    <row r="39" spans="1:4" ht="25.5">
      <c r="A39" s="382">
        <v>7010100320</v>
      </c>
      <c r="B39" s="224" t="s">
        <v>36689</v>
      </c>
      <c r="C39" s="386" t="s">
        <v>36685</v>
      </c>
      <c r="D39" s="384">
        <v>218.96</v>
      </c>
    </row>
    <row r="40" spans="1:4" ht="25.5">
      <c r="A40" s="382">
        <v>7010100330</v>
      </c>
      <c r="B40" s="224" t="s">
        <v>36689</v>
      </c>
      <c r="C40" s="386" t="s">
        <v>36686</v>
      </c>
      <c r="D40" s="385">
        <v>30539.39</v>
      </c>
    </row>
    <row r="41" spans="1:4" ht="12.75">
      <c r="A41" s="382">
        <v>7010100340</v>
      </c>
      <c r="B41" s="224" t="s">
        <v>36690</v>
      </c>
      <c r="C41" s="383" t="s">
        <v>36662</v>
      </c>
      <c r="D41" s="385">
        <v>1056.1600000000001</v>
      </c>
    </row>
    <row r="42" spans="1:4" ht="12.75">
      <c r="A42" s="382">
        <v>7010100350</v>
      </c>
      <c r="B42" s="224" t="s">
        <v>36691</v>
      </c>
      <c r="C42" s="383" t="s">
        <v>36692</v>
      </c>
      <c r="D42" s="384">
        <v>5.28</v>
      </c>
    </row>
    <row r="43" spans="1:4" ht="14.25">
      <c r="A43" s="434" t="s">
        <v>36693</v>
      </c>
      <c r="B43" s="435"/>
      <c r="C43" s="387"/>
      <c r="D43" s="387"/>
    </row>
    <row r="44" spans="1:4" ht="12.75">
      <c r="A44" s="382">
        <v>7020100010</v>
      </c>
      <c r="B44" s="224" t="s">
        <v>36694</v>
      </c>
      <c r="C44" s="383" t="s">
        <v>36666</v>
      </c>
      <c r="D44" s="384">
        <v>1.34</v>
      </c>
    </row>
    <row r="45" spans="1:4" ht="12.75">
      <c r="A45" s="382">
        <v>7020100020</v>
      </c>
      <c r="B45" s="224" t="s">
        <v>36695</v>
      </c>
      <c r="C45" s="383" t="s">
        <v>36662</v>
      </c>
      <c r="D45" s="384">
        <v>313.82</v>
      </c>
    </row>
    <row r="46" spans="1:4" ht="12.75">
      <c r="A46" s="382">
        <v>7020100030</v>
      </c>
      <c r="B46" s="224" t="s">
        <v>36696</v>
      </c>
      <c r="C46" s="383" t="s">
        <v>36666</v>
      </c>
      <c r="D46" s="384">
        <v>1.43</v>
      </c>
    </row>
    <row r="47" spans="1:4" ht="12.75">
      <c r="A47" s="382">
        <v>7020100040</v>
      </c>
      <c r="B47" s="224" t="s">
        <v>36697</v>
      </c>
      <c r="C47" s="383" t="s">
        <v>36666</v>
      </c>
      <c r="D47" s="384">
        <v>1.66</v>
      </c>
    </row>
    <row r="48" spans="1:4" ht="12.75">
      <c r="A48" s="382">
        <v>7020100050</v>
      </c>
      <c r="B48" s="224" t="s">
        <v>36698</v>
      </c>
      <c r="C48" s="383" t="s">
        <v>36666</v>
      </c>
      <c r="D48" s="384">
        <v>2.11</v>
      </c>
    </row>
    <row r="49" spans="1:4" ht="12.75">
      <c r="A49" s="382">
        <v>7020100060</v>
      </c>
      <c r="B49" s="224" t="s">
        <v>36699</v>
      </c>
      <c r="C49" s="383" t="s">
        <v>36666</v>
      </c>
      <c r="D49" s="384">
        <v>1.66</v>
      </c>
    </row>
    <row r="50" spans="1:4" ht="12.75">
      <c r="A50" s="382">
        <v>7020100070</v>
      </c>
      <c r="B50" s="224" t="s">
        <v>36700</v>
      </c>
      <c r="C50" s="383" t="s">
        <v>36666</v>
      </c>
      <c r="D50" s="384">
        <v>2.23</v>
      </c>
    </row>
    <row r="51" spans="1:4" ht="12.75">
      <c r="A51" s="382">
        <v>7020100080</v>
      </c>
      <c r="B51" s="224" t="s">
        <v>36701</v>
      </c>
      <c r="C51" s="383" t="s">
        <v>36666</v>
      </c>
      <c r="D51" s="384">
        <v>2.78</v>
      </c>
    </row>
    <row r="52" spans="1:4" ht="12.75">
      <c r="A52" s="382">
        <v>7020100090</v>
      </c>
      <c r="B52" s="224" t="s">
        <v>36702</v>
      </c>
      <c r="C52" s="383" t="s">
        <v>36655</v>
      </c>
      <c r="D52" s="384">
        <v>3.6</v>
      </c>
    </row>
    <row r="53" spans="1:4" ht="12.75">
      <c r="A53" s="382">
        <v>7020100100</v>
      </c>
      <c r="B53" s="224" t="s">
        <v>36703</v>
      </c>
      <c r="C53" s="383" t="s">
        <v>36655</v>
      </c>
      <c r="D53" s="384">
        <v>17.48</v>
      </c>
    </row>
    <row r="54" spans="1:4" ht="12.75">
      <c r="A54" s="382">
        <v>7020100110</v>
      </c>
      <c r="B54" s="224" t="s">
        <v>36704</v>
      </c>
      <c r="C54" s="383" t="s">
        <v>36655</v>
      </c>
      <c r="D54" s="384">
        <v>2.17</v>
      </c>
    </row>
    <row r="55" spans="1:4" ht="38.25">
      <c r="A55" s="382">
        <v>7020100130</v>
      </c>
      <c r="B55" s="224" t="s">
        <v>36705</v>
      </c>
      <c r="C55" s="386" t="s">
        <v>36706</v>
      </c>
      <c r="D55" s="384">
        <v>523.41999999999996</v>
      </c>
    </row>
    <row r="56" spans="1:4" ht="12.75">
      <c r="A56" s="382">
        <v>7020100140</v>
      </c>
      <c r="B56" s="224" t="s">
        <v>36707</v>
      </c>
      <c r="C56" s="383" t="s">
        <v>36662</v>
      </c>
      <c r="D56" s="384">
        <v>124.58</v>
      </c>
    </row>
    <row r="57" spans="1:4" ht="12.75">
      <c r="A57" s="382">
        <v>7020100150</v>
      </c>
      <c r="B57" s="224" t="s">
        <v>36708</v>
      </c>
      <c r="C57" s="383" t="s">
        <v>36662</v>
      </c>
      <c r="D57" s="384">
        <v>330.15</v>
      </c>
    </row>
    <row r="58" spans="1:4" ht="12.75">
      <c r="A58" s="382">
        <v>7020100160</v>
      </c>
      <c r="B58" s="224" t="s">
        <v>36709</v>
      </c>
      <c r="C58" s="383" t="s">
        <v>36666</v>
      </c>
      <c r="D58" s="384">
        <v>1.02</v>
      </c>
    </row>
    <row r="59" spans="1:4" ht="14.25">
      <c r="A59" s="434" t="s">
        <v>36710</v>
      </c>
      <c r="B59" s="435"/>
      <c r="C59" s="387"/>
      <c r="D59" s="387"/>
    </row>
    <row r="60" spans="1:4" ht="12.75">
      <c r="A60" s="382">
        <v>7030100010</v>
      </c>
      <c r="B60" s="224" t="s">
        <v>36711</v>
      </c>
      <c r="C60" s="383" t="s">
        <v>36666</v>
      </c>
      <c r="D60" s="384">
        <v>11.57</v>
      </c>
    </row>
    <row r="61" spans="1:4" ht="12.75">
      <c r="A61" s="382">
        <v>7030100020</v>
      </c>
      <c r="B61" s="224" t="s">
        <v>36712</v>
      </c>
      <c r="C61" s="383" t="s">
        <v>36655</v>
      </c>
      <c r="D61" s="384">
        <v>27.16</v>
      </c>
    </row>
    <row r="62" spans="1:4" ht="12.75">
      <c r="A62" s="382">
        <v>7030100030</v>
      </c>
      <c r="B62" s="224" t="s">
        <v>36713</v>
      </c>
      <c r="C62" s="383" t="s">
        <v>36666</v>
      </c>
      <c r="D62" s="384">
        <v>122.78</v>
      </c>
    </row>
    <row r="63" spans="1:4" ht="12.75">
      <c r="A63" s="382">
        <v>7030100040</v>
      </c>
      <c r="B63" s="224" t="s">
        <v>36714</v>
      </c>
      <c r="C63" s="383" t="s">
        <v>36655</v>
      </c>
      <c r="D63" s="384">
        <v>123.39</v>
      </c>
    </row>
    <row r="64" spans="1:4" ht="12.75">
      <c r="A64" s="382">
        <v>7030100050</v>
      </c>
      <c r="B64" s="224" t="s">
        <v>36715</v>
      </c>
      <c r="C64" s="383" t="s">
        <v>36716</v>
      </c>
      <c r="D64" s="384">
        <v>16.940000000000001</v>
      </c>
    </row>
    <row r="65" spans="1:4" ht="12.75">
      <c r="A65" s="382">
        <v>7030100060</v>
      </c>
      <c r="B65" s="224" t="s">
        <v>36717</v>
      </c>
      <c r="C65" s="383" t="s">
        <v>36655</v>
      </c>
      <c r="D65" s="384">
        <v>9.4700000000000006</v>
      </c>
    </row>
    <row r="66" spans="1:4" ht="12.75">
      <c r="A66" s="382">
        <v>7030100070</v>
      </c>
      <c r="B66" s="224" t="s">
        <v>36718</v>
      </c>
      <c r="C66" s="383" t="s">
        <v>36655</v>
      </c>
      <c r="D66" s="384">
        <v>32.86</v>
      </c>
    </row>
    <row r="67" spans="1:4" ht="12.75">
      <c r="A67" s="382">
        <v>7030100080</v>
      </c>
      <c r="B67" s="224" t="s">
        <v>36719</v>
      </c>
      <c r="C67" s="383" t="s">
        <v>36662</v>
      </c>
      <c r="D67" s="384">
        <v>146.94</v>
      </c>
    </row>
    <row r="68" spans="1:4" ht="12.75">
      <c r="A68" s="382">
        <v>7030100090</v>
      </c>
      <c r="B68" s="224" t="s">
        <v>36720</v>
      </c>
      <c r="C68" s="383" t="s">
        <v>36662</v>
      </c>
      <c r="D68" s="384">
        <v>903.72</v>
      </c>
    </row>
    <row r="69" spans="1:4" ht="38.25">
      <c r="A69" s="382">
        <v>7030100100</v>
      </c>
      <c r="B69" s="224" t="s">
        <v>36721</v>
      </c>
      <c r="C69" s="386" t="s">
        <v>36672</v>
      </c>
      <c r="D69" s="384">
        <v>612.09</v>
      </c>
    </row>
    <row r="70" spans="1:4" ht="12.75">
      <c r="A70" s="382">
        <v>7030100110</v>
      </c>
      <c r="B70" s="224" t="s">
        <v>36722</v>
      </c>
      <c r="C70" s="383" t="s">
        <v>36662</v>
      </c>
      <c r="D70" s="384">
        <v>5.83</v>
      </c>
    </row>
    <row r="71" spans="1:4" ht="12.75">
      <c r="A71" s="382">
        <v>7030100120</v>
      </c>
      <c r="B71" s="224" t="s">
        <v>36723</v>
      </c>
      <c r="C71" s="383" t="s">
        <v>36655</v>
      </c>
      <c r="D71" s="384">
        <v>4.95</v>
      </c>
    </row>
    <row r="72" spans="1:4" ht="12.75">
      <c r="A72" s="382">
        <v>7030100130</v>
      </c>
      <c r="B72" s="224" t="s">
        <v>36724</v>
      </c>
      <c r="C72" s="383" t="s">
        <v>36716</v>
      </c>
      <c r="D72" s="384">
        <v>0.32</v>
      </c>
    </row>
    <row r="73" spans="1:4" ht="12.75">
      <c r="A73" s="382">
        <v>7030100140</v>
      </c>
      <c r="B73" s="224" t="s">
        <v>36725</v>
      </c>
      <c r="C73" s="383" t="s">
        <v>36716</v>
      </c>
      <c r="D73" s="384">
        <v>0.81</v>
      </c>
    </row>
    <row r="74" spans="1:4" ht="12.75">
      <c r="A74" s="382">
        <v>7030100150</v>
      </c>
      <c r="B74" s="224" t="s">
        <v>36726</v>
      </c>
      <c r="C74" s="383" t="s">
        <v>36727</v>
      </c>
      <c r="D74" s="384">
        <v>142.65</v>
      </c>
    </row>
    <row r="75" spans="1:4" ht="12.75">
      <c r="A75" s="382">
        <v>7030100160</v>
      </c>
      <c r="B75" s="224" t="s">
        <v>36728</v>
      </c>
      <c r="C75" s="383" t="s">
        <v>36662</v>
      </c>
      <c r="D75" s="384">
        <v>107.97</v>
      </c>
    </row>
    <row r="76" spans="1:4" ht="12.75">
      <c r="A76" s="382">
        <v>7030100170</v>
      </c>
      <c r="B76" s="224" t="s">
        <v>36729</v>
      </c>
      <c r="C76" s="383" t="s">
        <v>36662</v>
      </c>
      <c r="D76" s="384">
        <v>553.13</v>
      </c>
    </row>
    <row r="77" spans="1:4" ht="12.75">
      <c r="A77" s="382">
        <v>7030100180</v>
      </c>
      <c r="B77" s="224" t="s">
        <v>36730</v>
      </c>
      <c r="C77" s="383" t="s">
        <v>36655</v>
      </c>
      <c r="D77" s="384">
        <v>0.55000000000000004</v>
      </c>
    </row>
    <row r="78" spans="1:4" ht="12.75">
      <c r="A78" s="382">
        <v>7030100190</v>
      </c>
      <c r="B78" s="224" t="s">
        <v>36731</v>
      </c>
      <c r="C78" s="383" t="s">
        <v>36655</v>
      </c>
      <c r="D78" s="384">
        <v>2.72</v>
      </c>
    </row>
    <row r="79" spans="1:4" ht="12.75">
      <c r="A79" s="382">
        <v>7030100200</v>
      </c>
      <c r="B79" s="224" t="s">
        <v>36732</v>
      </c>
      <c r="C79" s="383" t="s">
        <v>36655</v>
      </c>
      <c r="D79" s="384">
        <v>11.1</v>
      </c>
    </row>
    <row r="80" spans="1:4" ht="12.75">
      <c r="A80" s="382">
        <v>7030100210</v>
      </c>
      <c r="B80" s="224" t="s">
        <v>36733</v>
      </c>
      <c r="C80" s="383" t="s">
        <v>36655</v>
      </c>
      <c r="D80" s="384">
        <v>0.95</v>
      </c>
    </row>
    <row r="81" spans="1:4" ht="12.75">
      <c r="A81" s="382">
        <v>7030100220</v>
      </c>
      <c r="B81" s="224" t="s">
        <v>36734</v>
      </c>
      <c r="C81" s="383" t="s">
        <v>36655</v>
      </c>
      <c r="D81" s="384">
        <v>3.8</v>
      </c>
    </row>
    <row r="82" spans="1:4" ht="12.75">
      <c r="A82" s="382">
        <v>7030100230</v>
      </c>
      <c r="B82" s="224" t="s">
        <v>36735</v>
      </c>
      <c r="C82" s="383" t="s">
        <v>36655</v>
      </c>
      <c r="D82" s="384">
        <v>0.38</v>
      </c>
    </row>
    <row r="83" spans="1:4" ht="12.75">
      <c r="A83" s="382">
        <v>7030100241</v>
      </c>
      <c r="B83" s="224" t="s">
        <v>36736</v>
      </c>
      <c r="C83" s="383" t="s">
        <v>36655</v>
      </c>
      <c r="D83" s="384">
        <v>24.45</v>
      </c>
    </row>
    <row r="84" spans="1:4" ht="12.75">
      <c r="A84" s="382">
        <v>7030100250</v>
      </c>
      <c r="B84" s="224" t="s">
        <v>36737</v>
      </c>
      <c r="C84" s="383" t="s">
        <v>36655</v>
      </c>
      <c r="D84" s="384">
        <v>8.24</v>
      </c>
    </row>
    <row r="85" spans="1:4" ht="12.75">
      <c r="A85" s="382">
        <v>7030100260</v>
      </c>
      <c r="B85" s="224" t="s">
        <v>36738</v>
      </c>
      <c r="C85" s="383" t="s">
        <v>36666</v>
      </c>
      <c r="D85" s="384">
        <v>12.68</v>
      </c>
    </row>
    <row r="86" spans="1:4" ht="12.75">
      <c r="A86" s="382">
        <v>7030100270</v>
      </c>
      <c r="B86" s="224" t="s">
        <v>36739</v>
      </c>
      <c r="C86" s="383" t="s">
        <v>36666</v>
      </c>
      <c r="D86" s="384">
        <v>3.96</v>
      </c>
    </row>
    <row r="87" spans="1:4" ht="12.75">
      <c r="A87" s="382">
        <v>7030100280</v>
      </c>
      <c r="B87" s="224" t="s">
        <v>36740</v>
      </c>
      <c r="C87" s="383" t="s">
        <v>36655</v>
      </c>
      <c r="D87" s="384">
        <v>4.76</v>
      </c>
    </row>
    <row r="88" spans="1:4" ht="12.75">
      <c r="A88" s="382">
        <v>7030100291</v>
      </c>
      <c r="B88" s="224" t="s">
        <v>36741</v>
      </c>
      <c r="C88" s="383" t="s">
        <v>36655</v>
      </c>
      <c r="D88" s="384">
        <v>2.98</v>
      </c>
    </row>
    <row r="89" spans="1:4" ht="12.75">
      <c r="A89" s="382">
        <v>7030100301</v>
      </c>
      <c r="B89" s="224" t="s">
        <v>36742</v>
      </c>
      <c r="C89" s="383" t="s">
        <v>36662</v>
      </c>
      <c r="D89" s="384">
        <v>25.81</v>
      </c>
    </row>
    <row r="90" spans="1:4" ht="12.75">
      <c r="A90" s="382">
        <v>7030100311</v>
      </c>
      <c r="B90" s="224" t="s">
        <v>36743</v>
      </c>
      <c r="C90" s="383" t="s">
        <v>36662</v>
      </c>
      <c r="D90" s="384">
        <v>51.64</v>
      </c>
    </row>
    <row r="91" spans="1:4" ht="12.75">
      <c r="A91" s="382">
        <v>7030100312</v>
      </c>
      <c r="B91" s="224" t="s">
        <v>36744</v>
      </c>
      <c r="C91" s="383" t="s">
        <v>36662</v>
      </c>
      <c r="D91" s="384">
        <v>169.53</v>
      </c>
    </row>
    <row r="92" spans="1:4" ht="12.75">
      <c r="A92" s="382">
        <v>7030100331</v>
      </c>
      <c r="B92" s="224" t="s">
        <v>36745</v>
      </c>
      <c r="C92" s="383" t="s">
        <v>36666</v>
      </c>
      <c r="D92" s="384">
        <v>10.27</v>
      </c>
    </row>
    <row r="93" spans="1:4" ht="12.75">
      <c r="A93" s="382">
        <v>7030100360</v>
      </c>
      <c r="B93" s="224" t="s">
        <v>36746</v>
      </c>
      <c r="C93" s="383" t="s">
        <v>36747</v>
      </c>
      <c r="D93" s="384">
        <v>84.75</v>
      </c>
    </row>
    <row r="94" spans="1:4" ht="12.75">
      <c r="A94" s="382">
        <v>7030100370</v>
      </c>
      <c r="B94" s="224" t="s">
        <v>36748</v>
      </c>
      <c r="C94" s="383" t="s">
        <v>36655</v>
      </c>
      <c r="D94" s="384">
        <v>0.84</v>
      </c>
    </row>
    <row r="95" spans="1:4" ht="12.75">
      <c r="A95" s="382">
        <v>7030100380</v>
      </c>
      <c r="B95" s="224" t="s">
        <v>36749</v>
      </c>
      <c r="C95" s="383" t="s">
        <v>36655</v>
      </c>
      <c r="D95" s="384">
        <v>4.9800000000000004</v>
      </c>
    </row>
    <row r="96" spans="1:4" ht="12.75">
      <c r="A96" s="382">
        <v>7030100390</v>
      </c>
      <c r="B96" s="224" t="s">
        <v>36750</v>
      </c>
      <c r="C96" s="383" t="s">
        <v>36655</v>
      </c>
      <c r="D96" s="384">
        <v>3.71</v>
      </c>
    </row>
    <row r="97" spans="1:4" ht="12.75">
      <c r="A97" s="382">
        <v>7030100400</v>
      </c>
      <c r="B97" s="224" t="s">
        <v>36751</v>
      </c>
      <c r="C97" s="383" t="s">
        <v>36747</v>
      </c>
      <c r="D97" s="384">
        <v>23.78</v>
      </c>
    </row>
    <row r="98" spans="1:4" ht="12.75">
      <c r="A98" s="382">
        <v>7030100410</v>
      </c>
      <c r="B98" s="224" t="s">
        <v>36752</v>
      </c>
      <c r="C98" s="383" t="s">
        <v>36655</v>
      </c>
      <c r="D98" s="384">
        <v>0.55000000000000004</v>
      </c>
    </row>
    <row r="99" spans="1:4" ht="12.75">
      <c r="A99" s="382">
        <v>7030100420</v>
      </c>
      <c r="B99" s="224" t="s">
        <v>36753</v>
      </c>
      <c r="C99" s="383" t="s">
        <v>36655</v>
      </c>
      <c r="D99" s="384">
        <v>0.24</v>
      </c>
    </row>
    <row r="100" spans="1:4" ht="38.25">
      <c r="A100" s="382">
        <v>7030100430</v>
      </c>
      <c r="B100" s="224" t="s">
        <v>36754</v>
      </c>
      <c r="C100" s="386" t="s">
        <v>36706</v>
      </c>
      <c r="D100" s="384">
        <v>1.94</v>
      </c>
    </row>
    <row r="101" spans="1:4" ht="12.75">
      <c r="A101" s="382">
        <v>7030100440</v>
      </c>
      <c r="B101" s="224" t="s">
        <v>36755</v>
      </c>
      <c r="C101" s="383" t="s">
        <v>36666</v>
      </c>
      <c r="D101" s="384">
        <v>2.38</v>
      </c>
    </row>
    <row r="102" spans="1:4" ht="38.25">
      <c r="A102" s="382">
        <v>7030100450</v>
      </c>
      <c r="B102" s="224" t="s">
        <v>36756</v>
      </c>
      <c r="C102" s="386" t="s">
        <v>36706</v>
      </c>
      <c r="D102" s="384">
        <v>0.95</v>
      </c>
    </row>
    <row r="103" spans="1:4" ht="38.25">
      <c r="A103" s="382">
        <v>7030100460</v>
      </c>
      <c r="B103" s="224" t="s">
        <v>36757</v>
      </c>
      <c r="C103" s="386" t="s">
        <v>36706</v>
      </c>
      <c r="D103" s="384">
        <v>3.47</v>
      </c>
    </row>
    <row r="104" spans="1:4" ht="38.25">
      <c r="A104" s="382">
        <v>7030100470</v>
      </c>
      <c r="B104" s="224" t="s">
        <v>36758</v>
      </c>
      <c r="C104" s="386" t="s">
        <v>36706</v>
      </c>
      <c r="D104" s="384">
        <v>126.9</v>
      </c>
    </row>
    <row r="105" spans="1:4" ht="38.25">
      <c r="A105" s="382">
        <v>7030100480</v>
      </c>
      <c r="B105" s="224" t="s">
        <v>36759</v>
      </c>
      <c r="C105" s="386" t="s">
        <v>36706</v>
      </c>
      <c r="D105" s="384">
        <v>285.73</v>
      </c>
    </row>
    <row r="106" spans="1:4" ht="38.25">
      <c r="A106" s="382">
        <v>7030100490</v>
      </c>
      <c r="B106" s="224" t="s">
        <v>36760</v>
      </c>
      <c r="C106" s="386" t="s">
        <v>36706</v>
      </c>
      <c r="D106" s="384">
        <v>9.57</v>
      </c>
    </row>
    <row r="107" spans="1:4" ht="12.75">
      <c r="A107" s="382">
        <v>7030100500</v>
      </c>
      <c r="B107" s="224" t="s">
        <v>36761</v>
      </c>
      <c r="C107" s="383" t="s">
        <v>36666</v>
      </c>
      <c r="D107" s="384">
        <v>0.56999999999999995</v>
      </c>
    </row>
    <row r="108" spans="1:4" ht="12.75">
      <c r="A108" s="382">
        <v>7030100510</v>
      </c>
      <c r="B108" s="224" t="s">
        <v>36762</v>
      </c>
      <c r="C108" s="383" t="s">
        <v>36655</v>
      </c>
      <c r="D108" s="384">
        <v>13.49</v>
      </c>
    </row>
    <row r="109" spans="1:4" ht="12.75">
      <c r="A109" s="382">
        <v>7030100520</v>
      </c>
      <c r="B109" s="224" t="s">
        <v>36763</v>
      </c>
      <c r="C109" s="383" t="s">
        <v>36747</v>
      </c>
      <c r="D109" s="384">
        <v>53.96</v>
      </c>
    </row>
    <row r="110" spans="1:4" ht="12.75">
      <c r="A110" s="382">
        <v>7030100530</v>
      </c>
      <c r="B110" s="224" t="s">
        <v>36764</v>
      </c>
      <c r="C110" s="383" t="s">
        <v>36655</v>
      </c>
      <c r="D110" s="384">
        <v>7.19</v>
      </c>
    </row>
    <row r="111" spans="1:4" ht="12.75">
      <c r="A111" s="382">
        <v>7030100541</v>
      </c>
      <c r="B111" s="224" t="s">
        <v>36765</v>
      </c>
      <c r="C111" s="383" t="s">
        <v>36747</v>
      </c>
      <c r="D111" s="384">
        <v>205.82</v>
      </c>
    </row>
    <row r="112" spans="1:4" ht="12.75">
      <c r="A112" s="382">
        <v>7030100551</v>
      </c>
      <c r="B112" s="224" t="s">
        <v>36766</v>
      </c>
      <c r="C112" s="383" t="s">
        <v>36747</v>
      </c>
      <c r="D112" s="384">
        <v>108.37</v>
      </c>
    </row>
    <row r="113" spans="1:4" ht="12.75">
      <c r="A113" s="382">
        <v>7030100561</v>
      </c>
      <c r="B113" s="224" t="s">
        <v>36767</v>
      </c>
      <c r="C113" s="383" t="s">
        <v>36747</v>
      </c>
      <c r="D113" s="384">
        <v>182.08</v>
      </c>
    </row>
    <row r="114" spans="1:4" ht="12.75">
      <c r="A114" s="382">
        <v>7030100570</v>
      </c>
      <c r="B114" s="224" t="s">
        <v>36768</v>
      </c>
      <c r="C114" s="383" t="s">
        <v>36655</v>
      </c>
      <c r="D114" s="384">
        <v>12.59</v>
      </c>
    </row>
    <row r="115" spans="1:4" ht="12.75">
      <c r="A115" s="382">
        <v>7030100580</v>
      </c>
      <c r="B115" s="224" t="s">
        <v>36769</v>
      </c>
      <c r="C115" s="383" t="s">
        <v>36655</v>
      </c>
      <c r="D115" s="384">
        <v>14.39</v>
      </c>
    </row>
    <row r="116" spans="1:4" ht="12.75">
      <c r="A116" s="382">
        <v>7030100590</v>
      </c>
      <c r="B116" s="224" t="s">
        <v>36770</v>
      </c>
      <c r="C116" s="383" t="s">
        <v>36655</v>
      </c>
      <c r="D116" s="384">
        <v>25.18</v>
      </c>
    </row>
    <row r="117" spans="1:4" ht="12.75">
      <c r="A117" s="382">
        <v>7030100600</v>
      </c>
      <c r="B117" s="224" t="s">
        <v>36771</v>
      </c>
      <c r="C117" s="383" t="s">
        <v>36655</v>
      </c>
      <c r="D117" s="384">
        <v>53.05</v>
      </c>
    </row>
    <row r="118" spans="1:4" ht="12.75">
      <c r="A118" s="382">
        <v>7030100610</v>
      </c>
      <c r="B118" s="224" t="s">
        <v>36772</v>
      </c>
      <c r="C118" s="383" t="s">
        <v>36662</v>
      </c>
      <c r="D118" s="384">
        <v>18.61</v>
      </c>
    </row>
    <row r="119" spans="1:4" ht="12.75">
      <c r="A119" s="382">
        <v>7030100620</v>
      </c>
      <c r="B119" s="224" t="s">
        <v>36773</v>
      </c>
      <c r="C119" s="383" t="s">
        <v>36655</v>
      </c>
      <c r="D119" s="384">
        <v>13.02</v>
      </c>
    </row>
    <row r="120" spans="1:4" ht="12.75">
      <c r="A120" s="382">
        <v>7030100630</v>
      </c>
      <c r="B120" s="224" t="s">
        <v>36774</v>
      </c>
      <c r="C120" s="383" t="s">
        <v>36655</v>
      </c>
      <c r="D120" s="384">
        <v>9.3000000000000007</v>
      </c>
    </row>
    <row r="121" spans="1:4" ht="12.75">
      <c r="A121" s="382">
        <v>7030100640</v>
      </c>
      <c r="B121" s="224" t="s">
        <v>36775</v>
      </c>
      <c r="C121" s="383" t="s">
        <v>36655</v>
      </c>
      <c r="D121" s="384">
        <v>23.39</v>
      </c>
    </row>
    <row r="122" spans="1:4" ht="12.75">
      <c r="A122" s="382">
        <v>7030100650</v>
      </c>
      <c r="B122" s="224" t="s">
        <v>36776</v>
      </c>
      <c r="C122" s="383" t="s">
        <v>36655</v>
      </c>
      <c r="D122" s="384">
        <v>10.08</v>
      </c>
    </row>
    <row r="123" spans="1:4" ht="12.75">
      <c r="A123" s="382">
        <v>7030100660</v>
      </c>
      <c r="B123" s="224" t="s">
        <v>36777</v>
      </c>
      <c r="C123" s="383" t="s">
        <v>36666</v>
      </c>
      <c r="D123" s="384">
        <v>1.27</v>
      </c>
    </row>
    <row r="124" spans="1:4" ht="12.75">
      <c r="A124" s="382">
        <v>7030100670</v>
      </c>
      <c r="B124" s="224" t="s">
        <v>36778</v>
      </c>
      <c r="C124" s="383" t="s">
        <v>36655</v>
      </c>
      <c r="D124" s="384">
        <v>4.76</v>
      </c>
    </row>
    <row r="125" spans="1:4" ht="12.75">
      <c r="A125" s="382">
        <v>7030100680</v>
      </c>
      <c r="B125" s="224" t="s">
        <v>36779</v>
      </c>
      <c r="C125" s="383" t="s">
        <v>36666</v>
      </c>
      <c r="D125" s="384">
        <v>2.38</v>
      </c>
    </row>
    <row r="126" spans="1:4" ht="12.75">
      <c r="A126" s="382">
        <v>7030100690</v>
      </c>
      <c r="B126" s="224" t="s">
        <v>36780</v>
      </c>
      <c r="C126" s="383" t="s">
        <v>36655</v>
      </c>
      <c r="D126" s="384">
        <v>18.61</v>
      </c>
    </row>
    <row r="127" spans="1:4" ht="12.75">
      <c r="A127" s="382">
        <v>7030100700</v>
      </c>
      <c r="B127" s="224" t="s">
        <v>36781</v>
      </c>
      <c r="C127" s="383" t="s">
        <v>36655</v>
      </c>
      <c r="D127" s="384">
        <v>26.53</v>
      </c>
    </row>
    <row r="128" spans="1:4" ht="12.75">
      <c r="A128" s="382">
        <v>7030100710</v>
      </c>
      <c r="B128" s="224" t="s">
        <v>36782</v>
      </c>
      <c r="C128" s="383" t="s">
        <v>36655</v>
      </c>
      <c r="D128" s="384">
        <v>9.3000000000000007</v>
      </c>
    </row>
    <row r="129" spans="1:4" ht="12.75">
      <c r="A129" s="382">
        <v>7030100720</v>
      </c>
      <c r="B129" s="224" t="s">
        <v>36783</v>
      </c>
      <c r="C129" s="383" t="s">
        <v>36666</v>
      </c>
      <c r="D129" s="384">
        <v>13.27</v>
      </c>
    </row>
    <row r="130" spans="1:4" ht="12.75">
      <c r="A130" s="382">
        <v>7030100730</v>
      </c>
      <c r="B130" s="224" t="s">
        <v>36784</v>
      </c>
      <c r="C130" s="383" t="s">
        <v>36655</v>
      </c>
      <c r="D130" s="384">
        <v>13.37</v>
      </c>
    </row>
    <row r="131" spans="1:4" ht="12.75">
      <c r="A131" s="382">
        <v>7030100740</v>
      </c>
      <c r="B131" s="224" t="s">
        <v>36785</v>
      </c>
      <c r="C131" s="383" t="s">
        <v>36662</v>
      </c>
      <c r="D131" s="384">
        <v>14.03</v>
      </c>
    </row>
    <row r="132" spans="1:4" ht="12.75">
      <c r="A132" s="382">
        <v>7030100750</v>
      </c>
      <c r="B132" s="224" t="s">
        <v>36786</v>
      </c>
      <c r="C132" s="383" t="s">
        <v>36655</v>
      </c>
      <c r="D132" s="384">
        <v>8.85</v>
      </c>
    </row>
    <row r="133" spans="1:4" ht="12.75">
      <c r="A133" s="382">
        <v>7030100760</v>
      </c>
      <c r="B133" s="224" t="s">
        <v>36787</v>
      </c>
      <c r="C133" s="383" t="s">
        <v>36666</v>
      </c>
      <c r="D133" s="384">
        <v>53.05</v>
      </c>
    </row>
    <row r="134" spans="1:4" ht="12.75">
      <c r="A134" s="382">
        <v>7030100770</v>
      </c>
      <c r="B134" s="224" t="s">
        <v>36788</v>
      </c>
      <c r="C134" s="383" t="s">
        <v>36655</v>
      </c>
      <c r="D134" s="384">
        <v>11.17</v>
      </c>
    </row>
    <row r="135" spans="1:4" ht="12.75">
      <c r="A135" s="382">
        <v>7030100780</v>
      </c>
      <c r="B135" s="224" t="s">
        <v>36789</v>
      </c>
      <c r="C135" s="383" t="s">
        <v>36662</v>
      </c>
      <c r="D135" s="384">
        <v>9.3000000000000007</v>
      </c>
    </row>
    <row r="136" spans="1:4" ht="12.75">
      <c r="A136" s="382">
        <v>7030100790</v>
      </c>
      <c r="B136" s="224" t="s">
        <v>36790</v>
      </c>
      <c r="C136" s="383" t="s">
        <v>36655</v>
      </c>
      <c r="D136" s="384">
        <v>6.3</v>
      </c>
    </row>
    <row r="137" spans="1:4" ht="12.75">
      <c r="A137" s="382">
        <v>7030100800</v>
      </c>
      <c r="B137" s="224" t="s">
        <v>36791</v>
      </c>
      <c r="C137" s="383" t="s">
        <v>36655</v>
      </c>
      <c r="D137" s="384">
        <v>17.989999999999998</v>
      </c>
    </row>
    <row r="138" spans="1:4" ht="12.75">
      <c r="A138" s="382">
        <v>7030100810</v>
      </c>
      <c r="B138" s="224" t="s">
        <v>36792</v>
      </c>
      <c r="C138" s="383" t="s">
        <v>36662</v>
      </c>
      <c r="D138" s="384">
        <v>34.44</v>
      </c>
    </row>
    <row r="139" spans="1:4" ht="12.75">
      <c r="A139" s="382">
        <v>7030100820</v>
      </c>
      <c r="B139" s="224" t="s">
        <v>36793</v>
      </c>
      <c r="C139" s="383" t="s">
        <v>36662</v>
      </c>
      <c r="D139" s="384">
        <v>75.349999999999994</v>
      </c>
    </row>
    <row r="140" spans="1:4" ht="12.75">
      <c r="A140" s="382">
        <v>7030100830</v>
      </c>
      <c r="B140" s="224" t="s">
        <v>36794</v>
      </c>
      <c r="C140" s="383" t="s">
        <v>36662</v>
      </c>
      <c r="D140" s="384">
        <v>13.72</v>
      </c>
    </row>
    <row r="141" spans="1:4" ht="12.75">
      <c r="A141" s="382">
        <v>7030100840</v>
      </c>
      <c r="B141" s="224" t="s">
        <v>36795</v>
      </c>
      <c r="C141" s="383" t="s">
        <v>36666</v>
      </c>
      <c r="D141" s="384">
        <v>9.52</v>
      </c>
    </row>
    <row r="142" spans="1:4" ht="12.75">
      <c r="A142" s="382">
        <v>7030100850</v>
      </c>
      <c r="B142" s="224" t="s">
        <v>36796</v>
      </c>
      <c r="C142" s="383" t="s">
        <v>36666</v>
      </c>
      <c r="D142" s="384">
        <v>13.3</v>
      </c>
    </row>
    <row r="143" spans="1:4" ht="12.75">
      <c r="A143" s="382">
        <v>7030100860</v>
      </c>
      <c r="B143" s="224" t="s">
        <v>36797</v>
      </c>
      <c r="C143" s="383" t="s">
        <v>36666</v>
      </c>
      <c r="D143" s="384">
        <v>20.399999999999999</v>
      </c>
    </row>
    <row r="144" spans="1:4" ht="12.75">
      <c r="A144" s="382">
        <v>7030100870</v>
      </c>
      <c r="B144" s="224" t="s">
        <v>36798</v>
      </c>
      <c r="C144" s="383" t="s">
        <v>36747</v>
      </c>
      <c r="D144" s="384">
        <v>72.84</v>
      </c>
    </row>
    <row r="145" spans="1:4" ht="12.75">
      <c r="A145" s="382">
        <v>7030100880</v>
      </c>
      <c r="B145" s="224" t="s">
        <v>36799</v>
      </c>
      <c r="C145" s="383" t="s">
        <v>36655</v>
      </c>
      <c r="D145" s="384">
        <v>63.4</v>
      </c>
    </row>
    <row r="146" spans="1:4" ht="12.75">
      <c r="A146" s="382">
        <v>7030100890</v>
      </c>
      <c r="B146" s="224" t="s">
        <v>36800</v>
      </c>
      <c r="C146" s="383" t="s">
        <v>36655</v>
      </c>
      <c r="D146" s="384">
        <v>20.61</v>
      </c>
    </row>
    <row r="147" spans="1:4" ht="12.75">
      <c r="A147" s="382">
        <v>7030100910</v>
      </c>
      <c r="B147" s="224" t="s">
        <v>36801</v>
      </c>
      <c r="C147" s="383" t="s">
        <v>36747</v>
      </c>
      <c r="D147" s="384">
        <v>63.4</v>
      </c>
    </row>
    <row r="148" spans="1:4" ht="12.75">
      <c r="A148" s="382">
        <v>7030100920</v>
      </c>
      <c r="B148" s="224" t="s">
        <v>36802</v>
      </c>
      <c r="C148" s="383" t="s">
        <v>36655</v>
      </c>
      <c r="D148" s="384">
        <v>89.98</v>
      </c>
    </row>
    <row r="149" spans="1:4" ht="12.75">
      <c r="A149" s="382">
        <v>7030100930</v>
      </c>
      <c r="B149" s="224" t="s">
        <v>36803</v>
      </c>
      <c r="C149" s="383" t="s">
        <v>36655</v>
      </c>
      <c r="D149" s="384">
        <v>2.48</v>
      </c>
    </row>
    <row r="150" spans="1:4" ht="12.75">
      <c r="A150" s="382">
        <v>7030100940</v>
      </c>
      <c r="B150" s="224" t="s">
        <v>36804</v>
      </c>
      <c r="C150" s="383" t="s">
        <v>36662</v>
      </c>
      <c r="D150" s="384">
        <v>17.5</v>
      </c>
    </row>
    <row r="151" spans="1:4" ht="12.75">
      <c r="A151" s="382">
        <v>7030100950</v>
      </c>
      <c r="B151" s="224" t="s">
        <v>36805</v>
      </c>
      <c r="C151" s="383" t="s">
        <v>36655</v>
      </c>
      <c r="D151" s="384">
        <v>261.5</v>
      </c>
    </row>
    <row r="152" spans="1:4" ht="12.75">
      <c r="A152" s="382">
        <v>7030100960</v>
      </c>
      <c r="B152" s="224" t="s">
        <v>36806</v>
      </c>
      <c r="C152" s="383" t="s">
        <v>36666</v>
      </c>
      <c r="D152" s="384">
        <v>21.19</v>
      </c>
    </row>
    <row r="153" spans="1:4" ht="14.25">
      <c r="A153" s="434" t="s">
        <v>36807</v>
      </c>
      <c r="B153" s="435"/>
      <c r="C153" s="387"/>
      <c r="D153" s="387"/>
    </row>
    <row r="154" spans="1:4" ht="12.75">
      <c r="A154" s="382">
        <v>7040100010</v>
      </c>
      <c r="B154" s="224" t="s">
        <v>36808</v>
      </c>
      <c r="C154" s="383" t="s">
        <v>36747</v>
      </c>
      <c r="D154" s="384">
        <v>47.55</v>
      </c>
    </row>
    <row r="155" spans="1:4" ht="12.75">
      <c r="A155" s="382">
        <v>7040100020</v>
      </c>
      <c r="B155" s="224" t="s">
        <v>36809</v>
      </c>
      <c r="C155" s="383" t="s">
        <v>36747</v>
      </c>
      <c r="D155" s="384">
        <v>54.68</v>
      </c>
    </row>
    <row r="156" spans="1:4" ht="12.75">
      <c r="A156" s="382">
        <v>7040100030</v>
      </c>
      <c r="B156" s="224" t="s">
        <v>36810</v>
      </c>
      <c r="C156" s="383" t="s">
        <v>36747</v>
      </c>
      <c r="D156" s="384">
        <v>112.22</v>
      </c>
    </row>
    <row r="157" spans="1:4" ht="12.75">
      <c r="A157" s="382">
        <v>7040100040</v>
      </c>
      <c r="B157" s="224" t="s">
        <v>36811</v>
      </c>
      <c r="C157" s="383" t="s">
        <v>36747</v>
      </c>
      <c r="D157" s="384">
        <v>55.48</v>
      </c>
    </row>
    <row r="158" spans="1:4" ht="12.75">
      <c r="A158" s="382">
        <v>7040100050</v>
      </c>
      <c r="B158" s="224" t="s">
        <v>36812</v>
      </c>
      <c r="C158" s="383" t="s">
        <v>36747</v>
      </c>
      <c r="D158" s="384">
        <v>69.739999999999995</v>
      </c>
    </row>
    <row r="159" spans="1:4" ht="12.75">
      <c r="A159" s="382">
        <v>7040100060</v>
      </c>
      <c r="B159" s="224" t="s">
        <v>36813</v>
      </c>
      <c r="C159" s="383" t="s">
        <v>36747</v>
      </c>
      <c r="D159" s="384">
        <v>15.03</v>
      </c>
    </row>
    <row r="160" spans="1:4" ht="12.75">
      <c r="A160" s="382">
        <v>7040100070</v>
      </c>
      <c r="B160" s="224" t="s">
        <v>36814</v>
      </c>
      <c r="C160" s="383" t="s">
        <v>36747</v>
      </c>
      <c r="D160" s="384">
        <v>22.3</v>
      </c>
    </row>
    <row r="161" spans="1:4" ht="12.75">
      <c r="A161" s="382">
        <v>7040100080</v>
      </c>
      <c r="B161" s="224" t="s">
        <v>36815</v>
      </c>
      <c r="C161" s="383" t="s">
        <v>36747</v>
      </c>
      <c r="D161" s="384">
        <v>30.05</v>
      </c>
    </row>
    <row r="162" spans="1:4" ht="12.75">
      <c r="A162" s="382">
        <v>7040100090</v>
      </c>
      <c r="B162" s="224" t="s">
        <v>36816</v>
      </c>
      <c r="C162" s="383" t="s">
        <v>36747</v>
      </c>
      <c r="D162" s="384">
        <v>26.29</v>
      </c>
    </row>
    <row r="163" spans="1:4" ht="12.75">
      <c r="A163" s="382">
        <v>7040100100</v>
      </c>
      <c r="B163" s="224" t="s">
        <v>36817</v>
      </c>
      <c r="C163" s="383" t="s">
        <v>36747</v>
      </c>
      <c r="D163" s="384">
        <v>37.92</v>
      </c>
    </row>
    <row r="164" spans="1:4" ht="12.75">
      <c r="A164" s="382">
        <v>7040100110</v>
      </c>
      <c r="B164" s="224" t="s">
        <v>36818</v>
      </c>
      <c r="C164" s="383" t="s">
        <v>36747</v>
      </c>
      <c r="D164" s="385">
        <v>1533.18</v>
      </c>
    </row>
    <row r="165" spans="1:4" ht="12.75">
      <c r="A165" s="382">
        <v>7040100120</v>
      </c>
      <c r="B165" s="224" t="s">
        <v>36819</v>
      </c>
      <c r="C165" s="383" t="s">
        <v>36747</v>
      </c>
      <c r="D165" s="384">
        <v>929.9</v>
      </c>
    </row>
    <row r="166" spans="1:4" ht="12.75">
      <c r="A166" s="382">
        <v>7040100130</v>
      </c>
      <c r="B166" s="224" t="s">
        <v>36820</v>
      </c>
      <c r="C166" s="383" t="s">
        <v>36747</v>
      </c>
      <c r="D166" s="385">
        <v>1231.94</v>
      </c>
    </row>
    <row r="167" spans="1:4" ht="12.75">
      <c r="A167" s="382">
        <v>7040100140</v>
      </c>
      <c r="B167" s="224" t="s">
        <v>36821</v>
      </c>
      <c r="C167" s="383" t="s">
        <v>36747</v>
      </c>
      <c r="D167" s="384">
        <v>597.13</v>
      </c>
    </row>
    <row r="168" spans="1:4" ht="12.75">
      <c r="A168" s="382">
        <v>7040100150</v>
      </c>
      <c r="B168" s="224" t="s">
        <v>36822</v>
      </c>
      <c r="C168" s="383" t="s">
        <v>36747</v>
      </c>
      <c r="D168" s="384">
        <v>44.13</v>
      </c>
    </row>
    <row r="169" spans="1:4" ht="12.75">
      <c r="A169" s="382">
        <v>7040100160</v>
      </c>
      <c r="B169" s="224" t="s">
        <v>36823</v>
      </c>
      <c r="C169" s="383" t="s">
        <v>36747</v>
      </c>
      <c r="D169" s="384">
        <v>147.93</v>
      </c>
    </row>
    <row r="170" spans="1:4" ht="12.75">
      <c r="A170" s="382">
        <v>7040100170</v>
      </c>
      <c r="B170" s="224" t="s">
        <v>36824</v>
      </c>
      <c r="C170" s="383" t="s">
        <v>36747</v>
      </c>
      <c r="D170" s="384">
        <v>160.75</v>
      </c>
    </row>
    <row r="171" spans="1:4" ht="12.75">
      <c r="A171" s="382">
        <v>7040100180</v>
      </c>
      <c r="B171" s="224" t="s">
        <v>36825</v>
      </c>
      <c r="C171" s="383" t="s">
        <v>36747</v>
      </c>
      <c r="D171" s="384">
        <v>7.93</v>
      </c>
    </row>
    <row r="172" spans="1:4" ht="12.75">
      <c r="A172" s="382">
        <v>7040100190</v>
      </c>
      <c r="B172" s="224" t="s">
        <v>36826</v>
      </c>
      <c r="C172" s="383" t="s">
        <v>36747</v>
      </c>
      <c r="D172" s="384">
        <v>7.93</v>
      </c>
    </row>
    <row r="173" spans="1:4" ht="12.75">
      <c r="A173" s="382">
        <v>7040100200</v>
      </c>
      <c r="B173" s="224" t="s">
        <v>36827</v>
      </c>
      <c r="C173" s="383" t="s">
        <v>36747</v>
      </c>
      <c r="D173" s="384">
        <v>4.6399999999999997</v>
      </c>
    </row>
    <row r="174" spans="1:4" ht="12.75">
      <c r="A174" s="382">
        <v>7040100210</v>
      </c>
      <c r="B174" s="224" t="s">
        <v>36828</v>
      </c>
      <c r="C174" s="383" t="s">
        <v>36747</v>
      </c>
      <c r="D174" s="384">
        <v>55.48</v>
      </c>
    </row>
    <row r="175" spans="1:4" ht="12.75">
      <c r="A175" s="382">
        <v>7040100220</v>
      </c>
      <c r="B175" s="224" t="s">
        <v>36829</v>
      </c>
      <c r="C175" s="383" t="s">
        <v>36747</v>
      </c>
      <c r="D175" s="384">
        <v>25.72</v>
      </c>
    </row>
    <row r="176" spans="1:4" ht="12.75">
      <c r="A176" s="382">
        <v>7040100230</v>
      </c>
      <c r="B176" s="224" t="s">
        <v>36830</v>
      </c>
      <c r="C176" s="383" t="s">
        <v>36747</v>
      </c>
      <c r="D176" s="384">
        <v>36.020000000000003</v>
      </c>
    </row>
    <row r="177" spans="1:4" ht="12.75">
      <c r="A177" s="382">
        <v>7040100240</v>
      </c>
      <c r="B177" s="224" t="s">
        <v>36831</v>
      </c>
      <c r="C177" s="383" t="s">
        <v>36747</v>
      </c>
      <c r="D177" s="384">
        <v>146.86000000000001</v>
      </c>
    </row>
    <row r="178" spans="1:4" ht="12.75">
      <c r="A178" s="382">
        <v>7040100250</v>
      </c>
      <c r="B178" s="224" t="s">
        <v>36832</v>
      </c>
      <c r="C178" s="383" t="s">
        <v>36747</v>
      </c>
      <c r="D178" s="384">
        <v>150.69999999999999</v>
      </c>
    </row>
    <row r="179" spans="1:4" ht="12.75">
      <c r="A179" s="382">
        <v>7040100260</v>
      </c>
      <c r="B179" s="224" t="s">
        <v>36833</v>
      </c>
      <c r="C179" s="383" t="s">
        <v>36747</v>
      </c>
      <c r="D179" s="384">
        <v>182.62</v>
      </c>
    </row>
    <row r="180" spans="1:4" ht="12.75">
      <c r="A180" s="382">
        <v>7040100270</v>
      </c>
      <c r="B180" s="224" t="s">
        <v>36834</v>
      </c>
      <c r="C180" s="383" t="s">
        <v>36747</v>
      </c>
      <c r="D180" s="384">
        <v>60.54</v>
      </c>
    </row>
    <row r="181" spans="1:4" ht="12.75">
      <c r="A181" s="382">
        <v>7040100280</v>
      </c>
      <c r="B181" s="224" t="s">
        <v>36835</v>
      </c>
      <c r="C181" s="383" t="s">
        <v>36747</v>
      </c>
      <c r="D181" s="384">
        <v>116.63</v>
      </c>
    </row>
    <row r="182" spans="1:4" ht="12.75">
      <c r="A182" s="382">
        <v>7040100290</v>
      </c>
      <c r="B182" s="224" t="s">
        <v>36836</v>
      </c>
      <c r="C182" s="383" t="s">
        <v>36747</v>
      </c>
      <c r="D182" s="384">
        <v>67.88</v>
      </c>
    </row>
    <row r="183" spans="1:4" ht="12.75">
      <c r="A183" s="382">
        <v>7040100300</v>
      </c>
      <c r="B183" s="224" t="s">
        <v>36837</v>
      </c>
      <c r="C183" s="383" t="s">
        <v>36747</v>
      </c>
      <c r="D183" s="384">
        <v>65.3</v>
      </c>
    </row>
    <row r="184" spans="1:4" ht="12.75">
      <c r="A184" s="382">
        <v>7040100310</v>
      </c>
      <c r="B184" s="224" t="s">
        <v>36838</v>
      </c>
      <c r="C184" s="383" t="s">
        <v>36747</v>
      </c>
      <c r="D184" s="384">
        <v>6.46</v>
      </c>
    </row>
    <row r="185" spans="1:4" ht="12.75">
      <c r="A185" s="382">
        <v>7040100320</v>
      </c>
      <c r="B185" s="224" t="s">
        <v>36839</v>
      </c>
      <c r="C185" s="383" t="s">
        <v>36747</v>
      </c>
      <c r="D185" s="384">
        <v>25.34</v>
      </c>
    </row>
    <row r="186" spans="1:4" ht="12.75">
      <c r="A186" s="382">
        <v>7040100330</v>
      </c>
      <c r="B186" s="224" t="s">
        <v>36840</v>
      </c>
      <c r="C186" s="383" t="s">
        <v>36747</v>
      </c>
      <c r="D186" s="384">
        <v>13.73</v>
      </c>
    </row>
    <row r="187" spans="1:4" ht="12.75">
      <c r="A187" s="382">
        <v>7040100340</v>
      </c>
      <c r="B187" s="224" t="s">
        <v>36841</v>
      </c>
      <c r="C187" s="383" t="s">
        <v>36747</v>
      </c>
      <c r="D187" s="384">
        <v>11.55</v>
      </c>
    </row>
    <row r="188" spans="1:4" ht="12.75">
      <c r="A188" s="382">
        <v>7040100350</v>
      </c>
      <c r="B188" s="224" t="s">
        <v>36842</v>
      </c>
      <c r="C188" s="383" t="s">
        <v>36747</v>
      </c>
      <c r="D188" s="384">
        <v>4.1399999999999997</v>
      </c>
    </row>
    <row r="189" spans="1:4" ht="12.75">
      <c r="A189" s="382">
        <v>7040100360</v>
      </c>
      <c r="B189" s="224" t="s">
        <v>36843</v>
      </c>
      <c r="C189" s="383" t="s">
        <v>36747</v>
      </c>
      <c r="D189" s="384">
        <v>17.420000000000002</v>
      </c>
    </row>
    <row r="190" spans="1:4" ht="12.75">
      <c r="A190" s="382">
        <v>7040100370</v>
      </c>
      <c r="B190" s="224" t="s">
        <v>36844</v>
      </c>
      <c r="C190" s="383" t="s">
        <v>36747</v>
      </c>
      <c r="D190" s="384">
        <v>39.549999999999997</v>
      </c>
    </row>
    <row r="191" spans="1:4" ht="12.75">
      <c r="A191" s="382">
        <v>7040100380</v>
      </c>
      <c r="B191" s="224" t="s">
        <v>36845</v>
      </c>
      <c r="C191" s="383" t="s">
        <v>36846</v>
      </c>
      <c r="D191" s="384">
        <v>1.35</v>
      </c>
    </row>
    <row r="192" spans="1:4" ht="12.75">
      <c r="A192" s="382">
        <v>7040100390</v>
      </c>
      <c r="B192" s="224" t="s">
        <v>36847</v>
      </c>
      <c r="C192" s="383" t="s">
        <v>36846</v>
      </c>
      <c r="D192" s="384">
        <v>1.5</v>
      </c>
    </row>
    <row r="193" spans="1:4" ht="12.75">
      <c r="A193" s="382">
        <v>7040100400</v>
      </c>
      <c r="B193" s="224" t="s">
        <v>36848</v>
      </c>
      <c r="C193" s="383" t="s">
        <v>36747</v>
      </c>
      <c r="D193" s="384">
        <v>1.32</v>
      </c>
    </row>
    <row r="194" spans="1:4" ht="12.75">
      <c r="A194" s="382">
        <v>7040100420</v>
      </c>
      <c r="B194" s="224" t="s">
        <v>36849</v>
      </c>
      <c r="C194" s="383" t="s">
        <v>36747</v>
      </c>
      <c r="D194" s="384">
        <v>23.78</v>
      </c>
    </row>
    <row r="195" spans="1:4" ht="12.75">
      <c r="A195" s="382">
        <v>7040100430</v>
      </c>
      <c r="B195" s="224" t="s">
        <v>36850</v>
      </c>
      <c r="C195" s="383" t="s">
        <v>36747</v>
      </c>
      <c r="D195" s="384">
        <v>11.62</v>
      </c>
    </row>
    <row r="196" spans="1:4" ht="12.75">
      <c r="A196" s="382">
        <v>7040100440</v>
      </c>
      <c r="B196" s="224" t="s">
        <v>36851</v>
      </c>
      <c r="C196" s="383" t="s">
        <v>36747</v>
      </c>
      <c r="D196" s="384">
        <v>214.37</v>
      </c>
    </row>
    <row r="197" spans="1:4" ht="12.75">
      <c r="A197" s="382">
        <v>7040100450</v>
      </c>
      <c r="B197" s="224" t="s">
        <v>36852</v>
      </c>
      <c r="C197" s="383" t="s">
        <v>36747</v>
      </c>
      <c r="D197" s="384">
        <v>202.04</v>
      </c>
    </row>
    <row r="198" spans="1:4" ht="14.25">
      <c r="A198" s="434" t="s">
        <v>36853</v>
      </c>
      <c r="B198" s="435"/>
      <c r="C198" s="387"/>
      <c r="D198" s="387"/>
    </row>
    <row r="199" spans="1:4" ht="12.75">
      <c r="A199" s="382">
        <v>7050100010</v>
      </c>
      <c r="B199" s="224" t="s">
        <v>36854</v>
      </c>
      <c r="C199" s="383" t="s">
        <v>36655</v>
      </c>
      <c r="D199" s="384">
        <v>18</v>
      </c>
    </row>
    <row r="200" spans="1:4" ht="12.75">
      <c r="A200" s="382">
        <v>7050100020</v>
      </c>
      <c r="B200" s="224" t="s">
        <v>36855</v>
      </c>
      <c r="C200" s="383" t="s">
        <v>36655</v>
      </c>
      <c r="D200" s="384">
        <v>34.97</v>
      </c>
    </row>
    <row r="201" spans="1:4" ht="12.75">
      <c r="A201" s="382">
        <v>7050100030</v>
      </c>
      <c r="B201" s="224" t="s">
        <v>36856</v>
      </c>
      <c r="C201" s="383" t="s">
        <v>36655</v>
      </c>
      <c r="D201" s="384">
        <v>63.41</v>
      </c>
    </row>
    <row r="202" spans="1:4" ht="12.75">
      <c r="A202" s="382">
        <v>7050100040</v>
      </c>
      <c r="B202" s="224" t="s">
        <v>36857</v>
      </c>
      <c r="C202" s="383" t="s">
        <v>36747</v>
      </c>
      <c r="D202" s="384">
        <v>215.11</v>
      </c>
    </row>
    <row r="203" spans="1:4" ht="12.75">
      <c r="A203" s="382">
        <v>7050100050</v>
      </c>
      <c r="B203" s="224" t="s">
        <v>36858</v>
      </c>
      <c r="C203" s="383" t="s">
        <v>36747</v>
      </c>
      <c r="D203" s="384">
        <v>290.33999999999997</v>
      </c>
    </row>
    <row r="204" spans="1:4" ht="12.75">
      <c r="A204" s="382">
        <v>7050100060</v>
      </c>
      <c r="B204" s="224" t="s">
        <v>36859</v>
      </c>
      <c r="C204" s="383" t="s">
        <v>36747</v>
      </c>
      <c r="D204" s="384">
        <v>102.34</v>
      </c>
    </row>
    <row r="205" spans="1:4" ht="12.75">
      <c r="A205" s="382">
        <v>7050100070</v>
      </c>
      <c r="B205" s="224" t="s">
        <v>36860</v>
      </c>
      <c r="C205" s="383" t="s">
        <v>36655</v>
      </c>
      <c r="D205" s="384">
        <v>46.97</v>
      </c>
    </row>
    <row r="206" spans="1:4" ht="12.75">
      <c r="A206" s="382">
        <v>7050100080</v>
      </c>
      <c r="B206" s="224" t="s">
        <v>36861</v>
      </c>
      <c r="C206" s="383" t="s">
        <v>36747</v>
      </c>
      <c r="D206" s="384">
        <v>395.17</v>
      </c>
    </row>
    <row r="207" spans="1:4" ht="12.75">
      <c r="A207" s="382">
        <v>7050100090</v>
      </c>
      <c r="B207" s="224" t="s">
        <v>36862</v>
      </c>
      <c r="C207" s="383" t="s">
        <v>36747</v>
      </c>
      <c r="D207" s="384">
        <v>310.01</v>
      </c>
    </row>
    <row r="208" spans="1:4" ht="12.75">
      <c r="A208" s="382">
        <v>7050100100</v>
      </c>
      <c r="B208" s="224" t="s">
        <v>36863</v>
      </c>
      <c r="C208" s="383" t="s">
        <v>36666</v>
      </c>
      <c r="D208" s="384">
        <v>25.68</v>
      </c>
    </row>
    <row r="209" spans="1:4" ht="12.75">
      <c r="A209" s="382">
        <v>7050100121</v>
      </c>
      <c r="B209" s="224" t="s">
        <v>36864</v>
      </c>
      <c r="C209" s="383" t="s">
        <v>36655</v>
      </c>
      <c r="D209" s="384">
        <v>369.67</v>
      </c>
    </row>
    <row r="210" spans="1:4" ht="12.75">
      <c r="A210" s="382">
        <v>7050100131</v>
      </c>
      <c r="B210" s="224" t="s">
        <v>36865</v>
      </c>
      <c r="C210" s="383" t="s">
        <v>36747</v>
      </c>
      <c r="D210" s="384">
        <v>785.26</v>
      </c>
    </row>
    <row r="211" spans="1:4" ht="12.75">
      <c r="A211" s="382">
        <v>7050100140</v>
      </c>
      <c r="B211" s="224" t="s">
        <v>36866</v>
      </c>
      <c r="C211" s="383" t="s">
        <v>36655</v>
      </c>
      <c r="D211" s="384">
        <v>172.15</v>
      </c>
    </row>
    <row r="212" spans="1:4" ht="12.75">
      <c r="A212" s="382">
        <v>7050100150</v>
      </c>
      <c r="B212" s="224" t="s">
        <v>36867</v>
      </c>
      <c r="C212" s="383" t="s">
        <v>36747</v>
      </c>
      <c r="D212" s="384">
        <v>701.45</v>
      </c>
    </row>
    <row r="213" spans="1:4" ht="12.75">
      <c r="A213" s="382">
        <v>7050100160</v>
      </c>
      <c r="B213" s="224" t="s">
        <v>36868</v>
      </c>
      <c r="C213" s="383" t="s">
        <v>36747</v>
      </c>
      <c r="D213" s="384">
        <v>631.63</v>
      </c>
    </row>
    <row r="214" spans="1:4" ht="14.25">
      <c r="A214" s="434" t="s">
        <v>36869</v>
      </c>
      <c r="B214" s="435"/>
      <c r="C214" s="387"/>
      <c r="D214" s="387"/>
    </row>
    <row r="215" spans="1:4" ht="25.5">
      <c r="A215" s="382">
        <v>7060100010</v>
      </c>
      <c r="B215" s="224" t="s">
        <v>36870</v>
      </c>
      <c r="C215" s="386" t="s">
        <v>36685</v>
      </c>
      <c r="D215" s="384">
        <v>8.7799999999999994</v>
      </c>
    </row>
    <row r="216" spans="1:4" ht="25.5">
      <c r="A216" s="382">
        <v>7060100020</v>
      </c>
      <c r="B216" s="224" t="s">
        <v>36871</v>
      </c>
      <c r="C216" s="386" t="s">
        <v>36685</v>
      </c>
      <c r="D216" s="384">
        <v>12.37</v>
      </c>
    </row>
    <row r="217" spans="1:4" ht="12.75">
      <c r="A217" s="382">
        <v>7060100030</v>
      </c>
      <c r="B217" s="224" t="s">
        <v>36872</v>
      </c>
      <c r="C217" s="383" t="s">
        <v>36662</v>
      </c>
      <c r="D217" s="385">
        <v>3267.23</v>
      </c>
    </row>
    <row r="218" spans="1:4" ht="12.75">
      <c r="A218" s="382">
        <v>7060100040</v>
      </c>
      <c r="B218" s="224" t="s">
        <v>36872</v>
      </c>
      <c r="C218" s="383" t="s">
        <v>36666</v>
      </c>
      <c r="D218" s="384">
        <v>15.26</v>
      </c>
    </row>
    <row r="219" spans="1:4" ht="14.25">
      <c r="A219" s="434" t="s">
        <v>36873</v>
      </c>
      <c r="B219" s="435"/>
      <c r="C219" s="387"/>
      <c r="D219" s="387"/>
    </row>
    <row r="220" spans="1:4" ht="12.75">
      <c r="A220" s="382">
        <v>7070100010</v>
      </c>
      <c r="B220" s="224" t="s">
        <v>36874</v>
      </c>
      <c r="C220" s="383" t="s">
        <v>36747</v>
      </c>
      <c r="D220" s="384">
        <v>183.52</v>
      </c>
    </row>
    <row r="221" spans="1:4" ht="12.75">
      <c r="A221" s="382">
        <v>7070100020</v>
      </c>
      <c r="B221" s="224" t="s">
        <v>36875</v>
      </c>
      <c r="C221" s="383" t="s">
        <v>36747</v>
      </c>
      <c r="D221" s="384">
        <v>155.16999999999999</v>
      </c>
    </row>
    <row r="222" spans="1:4" ht="12.75">
      <c r="A222" s="382">
        <v>7070100030</v>
      </c>
      <c r="B222" s="224" t="s">
        <v>36876</v>
      </c>
      <c r="C222" s="383" t="s">
        <v>36747</v>
      </c>
      <c r="D222" s="384">
        <v>190.19</v>
      </c>
    </row>
    <row r="223" spans="1:4" ht="12.75">
      <c r="A223" s="382">
        <v>7070100040</v>
      </c>
      <c r="B223" s="224" t="s">
        <v>36877</v>
      </c>
      <c r="C223" s="383" t="s">
        <v>36747</v>
      </c>
      <c r="D223" s="384">
        <v>167.91</v>
      </c>
    </row>
    <row r="224" spans="1:4" ht="12.75">
      <c r="A224" s="382">
        <v>7070100050</v>
      </c>
      <c r="B224" s="224" t="s">
        <v>36878</v>
      </c>
      <c r="C224" s="383" t="s">
        <v>36747</v>
      </c>
      <c r="D224" s="384">
        <v>168.68</v>
      </c>
    </row>
    <row r="225" spans="1:4" ht="12.75">
      <c r="A225" s="382">
        <v>7070100060</v>
      </c>
      <c r="B225" s="224" t="s">
        <v>36879</v>
      </c>
      <c r="C225" s="383" t="s">
        <v>36747</v>
      </c>
      <c r="D225" s="384">
        <v>159.35</v>
      </c>
    </row>
    <row r="226" spans="1:4" ht="12.75">
      <c r="A226" s="382">
        <v>7070100070</v>
      </c>
      <c r="B226" s="224" t="s">
        <v>36880</v>
      </c>
      <c r="C226" s="383" t="s">
        <v>36747</v>
      </c>
      <c r="D226" s="384">
        <v>176.52</v>
      </c>
    </row>
    <row r="227" spans="1:4" ht="12.75">
      <c r="A227" s="382">
        <v>7070100080</v>
      </c>
      <c r="B227" s="224" t="s">
        <v>36881</v>
      </c>
      <c r="C227" s="383" t="s">
        <v>36655</v>
      </c>
      <c r="D227" s="384">
        <v>80.36</v>
      </c>
    </row>
    <row r="228" spans="1:4" ht="12.75">
      <c r="A228" s="382">
        <v>7070100090</v>
      </c>
      <c r="B228" s="224" t="s">
        <v>36882</v>
      </c>
      <c r="C228" s="383" t="s">
        <v>36747</v>
      </c>
      <c r="D228" s="384">
        <v>621.91999999999996</v>
      </c>
    </row>
    <row r="229" spans="1:4" ht="12.75">
      <c r="A229" s="382">
        <v>7070100100</v>
      </c>
      <c r="B229" s="224" t="s">
        <v>36883</v>
      </c>
      <c r="C229" s="383" t="s">
        <v>36655</v>
      </c>
      <c r="D229" s="384">
        <v>98.42</v>
      </c>
    </row>
    <row r="230" spans="1:4" ht="12.75">
      <c r="A230" s="382">
        <v>7070100110</v>
      </c>
      <c r="B230" s="224" t="s">
        <v>36884</v>
      </c>
      <c r="C230" s="383" t="s">
        <v>36655</v>
      </c>
      <c r="D230" s="384">
        <v>113.54</v>
      </c>
    </row>
    <row r="231" spans="1:4" ht="12.75">
      <c r="A231" s="382">
        <v>7070100120</v>
      </c>
      <c r="B231" s="224" t="s">
        <v>36885</v>
      </c>
      <c r="C231" s="383" t="s">
        <v>36655</v>
      </c>
      <c r="D231" s="384">
        <v>83.68</v>
      </c>
    </row>
    <row r="232" spans="1:4" ht="12.75">
      <c r="A232" s="382">
        <v>7070100130</v>
      </c>
      <c r="B232" s="224" t="s">
        <v>36886</v>
      </c>
      <c r="C232" s="383" t="s">
        <v>36655</v>
      </c>
      <c r="D232" s="384">
        <v>106.82</v>
      </c>
    </row>
    <row r="233" spans="1:4" ht="12.75">
      <c r="A233" s="382">
        <v>7070100140</v>
      </c>
      <c r="B233" s="224" t="s">
        <v>36887</v>
      </c>
      <c r="C233" s="383" t="s">
        <v>36655</v>
      </c>
      <c r="D233" s="384">
        <v>135.26</v>
      </c>
    </row>
    <row r="234" spans="1:4" ht="12.75">
      <c r="A234" s="382">
        <v>7070100150</v>
      </c>
      <c r="B234" s="224" t="s">
        <v>36888</v>
      </c>
      <c r="C234" s="383" t="s">
        <v>36655</v>
      </c>
      <c r="D234" s="384">
        <v>66.44</v>
      </c>
    </row>
    <row r="235" spans="1:4" ht="12.75">
      <c r="A235" s="382">
        <v>7070100160</v>
      </c>
      <c r="B235" s="224" t="s">
        <v>36889</v>
      </c>
      <c r="C235" s="383" t="s">
        <v>36655</v>
      </c>
      <c r="D235" s="384">
        <v>169.82</v>
      </c>
    </row>
    <row r="236" spans="1:4" ht="12.75">
      <c r="A236" s="382">
        <v>7070100170</v>
      </c>
      <c r="B236" s="224" t="s">
        <v>36890</v>
      </c>
      <c r="C236" s="383" t="s">
        <v>36747</v>
      </c>
      <c r="D236" s="384">
        <v>37.659999999999997</v>
      </c>
    </row>
    <row r="237" spans="1:4" ht="12.75">
      <c r="A237" s="382">
        <v>7070100180</v>
      </c>
      <c r="B237" s="224" t="s">
        <v>36891</v>
      </c>
      <c r="C237" s="383" t="s">
        <v>36655</v>
      </c>
      <c r="D237" s="384">
        <v>13.53</v>
      </c>
    </row>
    <row r="238" spans="1:4" ht="12.75">
      <c r="A238" s="382">
        <v>7070100190</v>
      </c>
      <c r="B238" s="224" t="s">
        <v>36892</v>
      </c>
      <c r="C238" s="383" t="s">
        <v>36716</v>
      </c>
      <c r="D238" s="384">
        <v>18.64</v>
      </c>
    </row>
    <row r="239" spans="1:4" ht="12.75">
      <c r="A239" s="382">
        <v>7070100200</v>
      </c>
      <c r="B239" s="224" t="s">
        <v>36893</v>
      </c>
      <c r="C239" s="383" t="s">
        <v>36716</v>
      </c>
      <c r="D239" s="384">
        <v>17.940000000000001</v>
      </c>
    </row>
    <row r="240" spans="1:4" ht="12.75">
      <c r="A240" s="382">
        <v>7070100210</v>
      </c>
      <c r="B240" s="224" t="s">
        <v>36894</v>
      </c>
      <c r="C240" s="383" t="s">
        <v>36716</v>
      </c>
      <c r="D240" s="384">
        <v>17.690000000000001</v>
      </c>
    </row>
    <row r="241" spans="1:4" ht="12.75">
      <c r="A241" s="382">
        <v>7070100220</v>
      </c>
      <c r="B241" s="224" t="s">
        <v>36895</v>
      </c>
      <c r="C241" s="383" t="s">
        <v>36747</v>
      </c>
      <c r="D241" s="384">
        <v>621.91999999999996</v>
      </c>
    </row>
    <row r="242" spans="1:4" ht="12.75">
      <c r="A242" s="382">
        <v>7070100230</v>
      </c>
      <c r="B242" s="224" t="s">
        <v>36896</v>
      </c>
      <c r="C242" s="383" t="s">
        <v>36747</v>
      </c>
      <c r="D242" s="384">
        <v>719.45</v>
      </c>
    </row>
    <row r="243" spans="1:4" ht="12.75">
      <c r="A243" s="382">
        <v>7070100240</v>
      </c>
      <c r="B243" s="224" t="s">
        <v>36897</v>
      </c>
      <c r="C243" s="383" t="s">
        <v>36747</v>
      </c>
      <c r="D243" s="384">
        <v>724.79</v>
      </c>
    </row>
    <row r="244" spans="1:4" ht="12.75">
      <c r="A244" s="382">
        <v>7070100250</v>
      </c>
      <c r="B244" s="224" t="s">
        <v>36898</v>
      </c>
      <c r="C244" s="383" t="s">
        <v>36747</v>
      </c>
      <c r="D244" s="384">
        <v>747.33</v>
      </c>
    </row>
    <row r="245" spans="1:4" ht="12.75">
      <c r="A245" s="382">
        <v>7070100260</v>
      </c>
      <c r="B245" s="224" t="s">
        <v>36899</v>
      </c>
      <c r="C245" s="383" t="s">
        <v>36747</v>
      </c>
      <c r="D245" s="384">
        <v>589.85</v>
      </c>
    </row>
    <row r="246" spans="1:4" ht="12.75">
      <c r="A246" s="382">
        <v>7070100270</v>
      </c>
      <c r="B246" s="224" t="s">
        <v>36900</v>
      </c>
      <c r="C246" s="383" t="s">
        <v>36747</v>
      </c>
      <c r="D246" s="384">
        <v>644.15</v>
      </c>
    </row>
    <row r="247" spans="1:4" ht="12.75">
      <c r="A247" s="382">
        <v>7070100280</v>
      </c>
      <c r="B247" s="224" t="s">
        <v>36901</v>
      </c>
      <c r="C247" s="383" t="s">
        <v>36747</v>
      </c>
      <c r="D247" s="384">
        <v>658.36</v>
      </c>
    </row>
    <row r="248" spans="1:4" ht="12.75">
      <c r="A248" s="382">
        <v>7070100290</v>
      </c>
      <c r="B248" s="224" t="s">
        <v>36902</v>
      </c>
      <c r="C248" s="383" t="s">
        <v>36747</v>
      </c>
      <c r="D248" s="384">
        <v>675.63</v>
      </c>
    </row>
    <row r="249" spans="1:4" ht="12.75">
      <c r="A249" s="382">
        <v>7070100300</v>
      </c>
      <c r="B249" s="224" t="s">
        <v>36903</v>
      </c>
      <c r="C249" s="383" t="s">
        <v>36747</v>
      </c>
      <c r="D249" s="384">
        <v>692.9</v>
      </c>
    </row>
    <row r="250" spans="1:4" ht="12.75">
      <c r="A250" s="382">
        <v>7070100310</v>
      </c>
      <c r="B250" s="224" t="s">
        <v>36904</v>
      </c>
      <c r="C250" s="383" t="s">
        <v>36747</v>
      </c>
      <c r="D250" s="384">
        <v>716.76</v>
      </c>
    </row>
    <row r="251" spans="1:4" ht="12.75">
      <c r="A251" s="382">
        <v>7070100320</v>
      </c>
      <c r="B251" s="224" t="s">
        <v>36905</v>
      </c>
      <c r="C251" s="383" t="s">
        <v>36747</v>
      </c>
      <c r="D251" s="384">
        <v>556.5</v>
      </c>
    </row>
    <row r="252" spans="1:4" ht="12.75">
      <c r="A252" s="382">
        <v>7070100330</v>
      </c>
      <c r="B252" s="224" t="s">
        <v>36906</v>
      </c>
      <c r="C252" s="383" t="s">
        <v>36747</v>
      </c>
      <c r="D252" s="384">
        <v>573.78</v>
      </c>
    </row>
    <row r="253" spans="1:4" ht="12.75">
      <c r="A253" s="382">
        <v>7070100340</v>
      </c>
      <c r="B253" s="224" t="s">
        <v>36907</v>
      </c>
      <c r="C253" s="383" t="s">
        <v>36747</v>
      </c>
      <c r="D253" s="384">
        <v>591.04999999999995</v>
      </c>
    </row>
    <row r="254" spans="1:4" ht="12.75">
      <c r="A254" s="382">
        <v>7070100350</v>
      </c>
      <c r="B254" s="224" t="s">
        <v>36908</v>
      </c>
      <c r="C254" s="383" t="s">
        <v>36747</v>
      </c>
      <c r="D254" s="384">
        <v>608.33000000000004</v>
      </c>
    </row>
    <row r="255" spans="1:4" ht="12.75">
      <c r="A255" s="382">
        <v>7070100360</v>
      </c>
      <c r="B255" s="224" t="s">
        <v>36909</v>
      </c>
      <c r="C255" s="383" t="s">
        <v>36747</v>
      </c>
      <c r="D255" s="384">
        <v>625.59</v>
      </c>
    </row>
    <row r="256" spans="1:4" ht="12.75">
      <c r="A256" s="382">
        <v>7070100370</v>
      </c>
      <c r="B256" s="224" t="s">
        <v>36910</v>
      </c>
      <c r="C256" s="383" t="s">
        <v>36747</v>
      </c>
      <c r="D256" s="384">
        <v>542.76</v>
      </c>
    </row>
    <row r="257" spans="1:4" ht="12.75">
      <c r="A257" s="382">
        <v>7070100380</v>
      </c>
      <c r="B257" s="224" t="s">
        <v>36911</v>
      </c>
      <c r="C257" s="383" t="s">
        <v>36655</v>
      </c>
      <c r="D257" s="384">
        <v>117.73</v>
      </c>
    </row>
    <row r="258" spans="1:4" ht="12.75">
      <c r="A258" s="382">
        <v>7070100390</v>
      </c>
      <c r="B258" s="224" t="s">
        <v>36912</v>
      </c>
      <c r="C258" s="383" t="s">
        <v>36655</v>
      </c>
      <c r="D258" s="384">
        <v>136.51</v>
      </c>
    </row>
    <row r="259" spans="1:4" ht="12.75">
      <c r="A259" s="382">
        <v>7070100400</v>
      </c>
      <c r="B259" s="224" t="s">
        <v>36913</v>
      </c>
      <c r="C259" s="383" t="s">
        <v>36666</v>
      </c>
      <c r="D259" s="384">
        <v>405.69</v>
      </c>
    </row>
    <row r="260" spans="1:4" ht="12.75">
      <c r="A260" s="382">
        <v>7070100410</v>
      </c>
      <c r="B260" s="224" t="s">
        <v>36914</v>
      </c>
      <c r="C260" s="383" t="s">
        <v>36666</v>
      </c>
      <c r="D260" s="384">
        <v>405.69</v>
      </c>
    </row>
    <row r="261" spans="1:4" ht="12.75">
      <c r="A261" s="382">
        <v>7070100420</v>
      </c>
      <c r="B261" s="224" t="s">
        <v>36915</v>
      </c>
      <c r="C261" s="383" t="s">
        <v>36666</v>
      </c>
      <c r="D261" s="384">
        <v>138.66</v>
      </c>
    </row>
    <row r="262" spans="1:4" ht="12.75">
      <c r="A262" s="382">
        <v>7070100430</v>
      </c>
      <c r="B262" s="224" t="s">
        <v>36916</v>
      </c>
      <c r="C262" s="383" t="s">
        <v>36666</v>
      </c>
      <c r="D262" s="384">
        <v>162.61000000000001</v>
      </c>
    </row>
    <row r="263" spans="1:4" ht="12.75">
      <c r="A263" s="382">
        <v>7070100440</v>
      </c>
      <c r="B263" s="224" t="s">
        <v>36917</v>
      </c>
      <c r="C263" s="383" t="s">
        <v>36666</v>
      </c>
      <c r="D263" s="384">
        <v>56.11</v>
      </c>
    </row>
    <row r="264" spans="1:4" ht="12.75">
      <c r="A264" s="382">
        <v>7070100450</v>
      </c>
      <c r="B264" s="224" t="s">
        <v>36918</v>
      </c>
      <c r="C264" s="383" t="s">
        <v>36666</v>
      </c>
      <c r="D264" s="384">
        <v>133.51</v>
      </c>
    </row>
    <row r="265" spans="1:4" ht="12.75">
      <c r="A265" s="382">
        <v>7070100460</v>
      </c>
      <c r="B265" s="224" t="s">
        <v>36919</v>
      </c>
      <c r="C265" s="383" t="s">
        <v>36666</v>
      </c>
      <c r="D265" s="384">
        <v>231.93</v>
      </c>
    </row>
    <row r="266" spans="1:4" ht="12.75">
      <c r="A266" s="382">
        <v>7070100470</v>
      </c>
      <c r="B266" s="224" t="s">
        <v>36920</v>
      </c>
      <c r="C266" s="383" t="s">
        <v>36666</v>
      </c>
      <c r="D266" s="384">
        <v>274.26</v>
      </c>
    </row>
    <row r="267" spans="1:4" ht="12.75">
      <c r="A267" s="382">
        <v>7070100480</v>
      </c>
      <c r="B267" s="224" t="s">
        <v>36921</v>
      </c>
      <c r="C267" s="383" t="s">
        <v>36666</v>
      </c>
      <c r="D267" s="384">
        <v>402.82</v>
      </c>
    </row>
    <row r="268" spans="1:4" ht="12.75">
      <c r="A268" s="382">
        <v>7070100490</v>
      </c>
      <c r="B268" s="224" t="s">
        <v>36922</v>
      </c>
      <c r="C268" s="383" t="s">
        <v>36666</v>
      </c>
      <c r="D268" s="384">
        <v>558.58000000000004</v>
      </c>
    </row>
    <row r="269" spans="1:4" ht="12.75">
      <c r="A269" s="382">
        <v>7070100500</v>
      </c>
      <c r="B269" s="224" t="s">
        <v>36923</v>
      </c>
      <c r="C269" s="383" t="s">
        <v>36666</v>
      </c>
      <c r="D269" s="384">
        <v>450.07</v>
      </c>
    </row>
    <row r="270" spans="1:4" ht="12.75">
      <c r="A270" s="382">
        <v>7070100510</v>
      </c>
      <c r="B270" s="224" t="s">
        <v>36924</v>
      </c>
      <c r="C270" s="383" t="s">
        <v>36666</v>
      </c>
      <c r="D270" s="384">
        <v>580.41</v>
      </c>
    </row>
    <row r="271" spans="1:4" ht="12.75">
      <c r="A271" s="382">
        <v>7070100520</v>
      </c>
      <c r="B271" s="224" t="s">
        <v>36925</v>
      </c>
      <c r="C271" s="383" t="s">
        <v>36662</v>
      </c>
      <c r="D271" s="384">
        <v>695.24</v>
      </c>
    </row>
    <row r="272" spans="1:4" ht="12.75">
      <c r="A272" s="382">
        <v>7070100530</v>
      </c>
      <c r="B272" s="224" t="s">
        <v>36926</v>
      </c>
      <c r="C272" s="383" t="s">
        <v>36662</v>
      </c>
      <c r="D272" s="384">
        <v>569.34</v>
      </c>
    </row>
    <row r="273" spans="1:4" ht="12.75">
      <c r="A273" s="382">
        <v>7070100540</v>
      </c>
      <c r="B273" s="224" t="s">
        <v>36927</v>
      </c>
      <c r="C273" s="383" t="s">
        <v>36662</v>
      </c>
      <c r="D273" s="384">
        <v>693.3</v>
      </c>
    </row>
    <row r="274" spans="1:4" ht="14.25">
      <c r="A274" s="434" t="s">
        <v>36928</v>
      </c>
      <c r="B274" s="435"/>
      <c r="C274" s="387"/>
      <c r="D274" s="387"/>
    </row>
    <row r="275" spans="1:4" ht="12.75">
      <c r="A275" s="382">
        <v>7080100010</v>
      </c>
      <c r="B275" s="224" t="s">
        <v>36929</v>
      </c>
      <c r="C275" s="383" t="s">
        <v>36662</v>
      </c>
      <c r="D275" s="385">
        <v>2418.9699999999998</v>
      </c>
    </row>
    <row r="276" spans="1:4" ht="12.75">
      <c r="A276" s="382">
        <v>7080100020</v>
      </c>
      <c r="B276" s="224" t="s">
        <v>36930</v>
      </c>
      <c r="C276" s="383" t="s">
        <v>36662</v>
      </c>
      <c r="D276" s="385">
        <v>3877.7</v>
      </c>
    </row>
    <row r="277" spans="1:4" ht="12.75">
      <c r="A277" s="382">
        <v>7080100030</v>
      </c>
      <c r="B277" s="224" t="s">
        <v>36931</v>
      </c>
      <c r="C277" s="383" t="s">
        <v>36662</v>
      </c>
      <c r="D277" s="385">
        <v>4237.22</v>
      </c>
    </row>
    <row r="278" spans="1:4" ht="12.75">
      <c r="A278" s="382">
        <v>7080100040</v>
      </c>
      <c r="B278" s="224" t="s">
        <v>36932</v>
      </c>
      <c r="C278" s="383" t="s">
        <v>36662</v>
      </c>
      <c r="D278" s="385">
        <v>4596.75</v>
      </c>
    </row>
    <row r="279" spans="1:4" ht="12.75">
      <c r="A279" s="382">
        <v>7080100050</v>
      </c>
      <c r="B279" s="224" t="s">
        <v>36933</v>
      </c>
      <c r="C279" s="383" t="s">
        <v>36662</v>
      </c>
      <c r="D279" s="385">
        <v>5941.46</v>
      </c>
    </row>
    <row r="280" spans="1:4" ht="12.75">
      <c r="A280" s="382">
        <v>7080100060</v>
      </c>
      <c r="B280" s="224" t="s">
        <v>36934</v>
      </c>
      <c r="C280" s="383" t="s">
        <v>36662</v>
      </c>
      <c r="D280" s="385">
        <v>6369.93</v>
      </c>
    </row>
    <row r="281" spans="1:4" ht="12.75">
      <c r="A281" s="382">
        <v>7080100070</v>
      </c>
      <c r="B281" s="224" t="s">
        <v>36935</v>
      </c>
      <c r="C281" s="383" t="s">
        <v>36662</v>
      </c>
      <c r="D281" s="385">
        <v>6803.55</v>
      </c>
    </row>
    <row r="282" spans="1:4" ht="12.75">
      <c r="A282" s="382">
        <v>7080100080</v>
      </c>
      <c r="B282" s="224" t="s">
        <v>36936</v>
      </c>
      <c r="C282" s="383" t="s">
        <v>36662</v>
      </c>
      <c r="D282" s="385">
        <v>7275.79</v>
      </c>
    </row>
    <row r="283" spans="1:4" ht="12.75">
      <c r="A283" s="382">
        <v>7080100090</v>
      </c>
      <c r="B283" s="224" t="s">
        <v>36937</v>
      </c>
      <c r="C283" s="383" t="s">
        <v>36662</v>
      </c>
      <c r="D283" s="385">
        <v>7766.31</v>
      </c>
    </row>
    <row r="284" spans="1:4" ht="12.75">
      <c r="A284" s="382">
        <v>7080100100</v>
      </c>
      <c r="B284" s="224" t="s">
        <v>36938</v>
      </c>
      <c r="C284" s="383" t="s">
        <v>36662</v>
      </c>
      <c r="D284" s="385">
        <v>8258.67</v>
      </c>
    </row>
    <row r="285" spans="1:4" ht="12.75">
      <c r="A285" s="382">
        <v>7080100110</v>
      </c>
      <c r="B285" s="224" t="s">
        <v>36939</v>
      </c>
      <c r="C285" s="383" t="s">
        <v>36662</v>
      </c>
      <c r="D285" s="385">
        <v>8763.99</v>
      </c>
    </row>
    <row r="286" spans="1:4" ht="12.75">
      <c r="A286" s="382">
        <v>7080100120</v>
      </c>
      <c r="B286" s="224" t="s">
        <v>36940</v>
      </c>
      <c r="C286" s="383" t="s">
        <v>36662</v>
      </c>
      <c r="D286" s="385">
        <v>2919.92</v>
      </c>
    </row>
    <row r="287" spans="1:4" ht="12.75">
      <c r="A287" s="382">
        <v>7080100130</v>
      </c>
      <c r="B287" s="224" t="s">
        <v>36941</v>
      </c>
      <c r="C287" s="383" t="s">
        <v>36662</v>
      </c>
      <c r="D287" s="385">
        <v>3105.53</v>
      </c>
    </row>
    <row r="288" spans="1:4" ht="12.75">
      <c r="A288" s="382">
        <v>7080100140</v>
      </c>
      <c r="B288" s="224" t="s">
        <v>36942</v>
      </c>
      <c r="C288" s="383" t="s">
        <v>36662</v>
      </c>
      <c r="D288" s="385">
        <v>3325.7</v>
      </c>
    </row>
    <row r="289" spans="1:4" ht="12.75">
      <c r="A289" s="382">
        <v>7080100145</v>
      </c>
      <c r="B289" s="224" t="s">
        <v>36943</v>
      </c>
      <c r="C289" s="383" t="s">
        <v>36662</v>
      </c>
      <c r="D289" s="385">
        <v>3536.31</v>
      </c>
    </row>
    <row r="290" spans="1:4" ht="12.75">
      <c r="A290" s="382">
        <v>7080100150</v>
      </c>
      <c r="B290" s="224" t="s">
        <v>36944</v>
      </c>
      <c r="C290" s="383" t="s">
        <v>36662</v>
      </c>
      <c r="D290" s="385">
        <v>3368.22</v>
      </c>
    </row>
    <row r="291" spans="1:4" ht="12.75">
      <c r="A291" s="382">
        <v>7080100160</v>
      </c>
      <c r="B291" s="224" t="s">
        <v>36945</v>
      </c>
      <c r="C291" s="383" t="s">
        <v>36662</v>
      </c>
      <c r="D291" s="385">
        <v>3606.56</v>
      </c>
    </row>
    <row r="292" spans="1:4" ht="12.75">
      <c r="A292" s="382">
        <v>7080100170</v>
      </c>
      <c r="B292" s="224" t="s">
        <v>36946</v>
      </c>
      <c r="C292" s="383" t="s">
        <v>36662</v>
      </c>
      <c r="D292" s="385">
        <v>3860.86</v>
      </c>
    </row>
    <row r="293" spans="1:4" ht="12.75">
      <c r="A293" s="382">
        <v>7080100180</v>
      </c>
      <c r="B293" s="224" t="s">
        <v>36947</v>
      </c>
      <c r="C293" s="383" t="s">
        <v>36662</v>
      </c>
      <c r="D293" s="385">
        <v>5069.05</v>
      </c>
    </row>
    <row r="294" spans="1:4" ht="12.75">
      <c r="A294" s="382">
        <v>7080100190</v>
      </c>
      <c r="B294" s="224" t="s">
        <v>36948</v>
      </c>
      <c r="C294" s="383" t="s">
        <v>36662</v>
      </c>
      <c r="D294" s="385">
        <v>5322.55</v>
      </c>
    </row>
    <row r="295" spans="1:4" ht="12.75">
      <c r="A295" s="382">
        <v>7080100200</v>
      </c>
      <c r="B295" s="224" t="s">
        <v>36949</v>
      </c>
      <c r="C295" s="383" t="s">
        <v>36662</v>
      </c>
      <c r="D295" s="385">
        <v>5576.05</v>
      </c>
    </row>
    <row r="296" spans="1:4" ht="12.75">
      <c r="A296" s="382">
        <v>7080100210</v>
      </c>
      <c r="B296" s="224" t="s">
        <v>36950</v>
      </c>
      <c r="C296" s="383" t="s">
        <v>36662</v>
      </c>
      <c r="D296" s="385">
        <v>3170.36</v>
      </c>
    </row>
    <row r="297" spans="1:4" ht="12.75">
      <c r="A297" s="382">
        <v>7080100220</v>
      </c>
      <c r="B297" s="224" t="s">
        <v>36951</v>
      </c>
      <c r="C297" s="383" t="s">
        <v>36662</v>
      </c>
      <c r="D297" s="385">
        <v>3310.84</v>
      </c>
    </row>
    <row r="298" spans="1:4" ht="12.75">
      <c r="A298" s="382">
        <v>7080100230</v>
      </c>
      <c r="B298" s="224" t="s">
        <v>36952</v>
      </c>
      <c r="C298" s="383" t="s">
        <v>36662</v>
      </c>
      <c r="D298" s="385">
        <v>3245.44</v>
      </c>
    </row>
    <row r="299" spans="1:4" ht="12.75">
      <c r="A299" s="382">
        <v>7080100240</v>
      </c>
      <c r="B299" s="224" t="s">
        <v>36953</v>
      </c>
      <c r="C299" s="383" t="s">
        <v>36662</v>
      </c>
      <c r="D299" s="385">
        <v>3413.23</v>
      </c>
    </row>
    <row r="300" spans="1:4" ht="12.75">
      <c r="A300" s="382">
        <v>7080100250</v>
      </c>
      <c r="B300" s="224" t="s">
        <v>36954</v>
      </c>
      <c r="C300" s="383" t="s">
        <v>36662</v>
      </c>
      <c r="D300" s="385">
        <v>3920.98</v>
      </c>
    </row>
    <row r="301" spans="1:4" ht="14.25">
      <c r="A301" s="434" t="s">
        <v>36955</v>
      </c>
      <c r="B301" s="435"/>
      <c r="C301" s="387"/>
      <c r="D301" s="387"/>
    </row>
    <row r="302" spans="1:4" ht="12.75">
      <c r="A302" s="382">
        <v>7090100010</v>
      </c>
      <c r="B302" s="224" t="s">
        <v>36956</v>
      </c>
      <c r="C302" s="383" t="s">
        <v>36655</v>
      </c>
      <c r="D302" s="384">
        <v>180.03</v>
      </c>
    </row>
    <row r="303" spans="1:4" ht="12.75">
      <c r="A303" s="382">
        <v>7090100020</v>
      </c>
      <c r="B303" s="224" t="s">
        <v>36957</v>
      </c>
      <c r="C303" s="383" t="s">
        <v>36655</v>
      </c>
      <c r="D303" s="384">
        <v>337.12</v>
      </c>
    </row>
    <row r="304" spans="1:4" ht="12.75">
      <c r="A304" s="382">
        <v>7090100030</v>
      </c>
      <c r="B304" s="224" t="s">
        <v>36958</v>
      </c>
      <c r="C304" s="383" t="s">
        <v>36655</v>
      </c>
      <c r="D304" s="384">
        <v>58.49</v>
      </c>
    </row>
    <row r="305" spans="1:4" ht="12.75">
      <c r="A305" s="382">
        <v>7090100040</v>
      </c>
      <c r="B305" s="224" t="s">
        <v>36959</v>
      </c>
      <c r="C305" s="383" t="s">
        <v>36655</v>
      </c>
      <c r="D305" s="384">
        <v>103.03</v>
      </c>
    </row>
    <row r="306" spans="1:4" ht="12.75">
      <c r="A306" s="382">
        <v>7090100050</v>
      </c>
      <c r="B306" s="224" t="s">
        <v>36960</v>
      </c>
      <c r="C306" s="383" t="s">
        <v>36655</v>
      </c>
      <c r="D306" s="384">
        <v>65.58</v>
      </c>
    </row>
    <row r="307" spans="1:4" ht="12.75">
      <c r="A307" s="382">
        <v>7090100060</v>
      </c>
      <c r="B307" s="224" t="s">
        <v>36961</v>
      </c>
      <c r="C307" s="383" t="s">
        <v>36655</v>
      </c>
      <c r="D307" s="384">
        <v>78.78</v>
      </c>
    </row>
    <row r="308" spans="1:4" ht="12.75">
      <c r="A308" s="382">
        <v>7090100070</v>
      </c>
      <c r="B308" s="224" t="s">
        <v>36962</v>
      </c>
      <c r="C308" s="383" t="s">
        <v>36655</v>
      </c>
      <c r="D308" s="384">
        <v>93.68</v>
      </c>
    </row>
    <row r="309" spans="1:4" ht="12.75">
      <c r="A309" s="382">
        <v>7090100080</v>
      </c>
      <c r="B309" s="224" t="s">
        <v>36963</v>
      </c>
      <c r="C309" s="383" t="s">
        <v>36655</v>
      </c>
      <c r="D309" s="384">
        <v>73.39</v>
      </c>
    </row>
    <row r="310" spans="1:4" ht="12.75">
      <c r="A310" s="382">
        <v>7090100090</v>
      </c>
      <c r="B310" s="224" t="s">
        <v>36964</v>
      </c>
      <c r="C310" s="383" t="s">
        <v>36655</v>
      </c>
      <c r="D310" s="384">
        <v>86.95</v>
      </c>
    </row>
    <row r="311" spans="1:4" ht="12.75">
      <c r="A311" s="382">
        <v>7090100100</v>
      </c>
      <c r="B311" s="224" t="s">
        <v>36965</v>
      </c>
      <c r="C311" s="383" t="s">
        <v>36655</v>
      </c>
      <c r="D311" s="384">
        <v>102.23</v>
      </c>
    </row>
    <row r="312" spans="1:4" ht="12.75">
      <c r="A312" s="382">
        <v>7090100110</v>
      </c>
      <c r="B312" s="224" t="s">
        <v>36966</v>
      </c>
      <c r="C312" s="383" t="s">
        <v>36655</v>
      </c>
      <c r="D312" s="384">
        <v>103.37</v>
      </c>
    </row>
    <row r="313" spans="1:4" ht="12.75">
      <c r="A313" s="382">
        <v>7090100120</v>
      </c>
      <c r="B313" s="224" t="s">
        <v>36967</v>
      </c>
      <c r="C313" s="383" t="s">
        <v>36655</v>
      </c>
      <c r="D313" s="384">
        <v>137.03</v>
      </c>
    </row>
    <row r="314" spans="1:4" ht="12.75">
      <c r="A314" s="382">
        <v>7090100130</v>
      </c>
      <c r="B314" s="224" t="s">
        <v>36968</v>
      </c>
      <c r="C314" s="383" t="s">
        <v>36655</v>
      </c>
      <c r="D314" s="384">
        <v>113.42</v>
      </c>
    </row>
    <row r="315" spans="1:4" ht="12.75">
      <c r="A315" s="382">
        <v>7090100140</v>
      </c>
      <c r="B315" s="224" t="s">
        <v>36969</v>
      </c>
      <c r="C315" s="383" t="s">
        <v>36655</v>
      </c>
      <c r="D315" s="384">
        <v>147.07</v>
      </c>
    </row>
    <row r="316" spans="1:4" ht="12.75">
      <c r="A316" s="382">
        <v>7090100150</v>
      </c>
      <c r="B316" s="224" t="s">
        <v>36970</v>
      </c>
      <c r="C316" s="383" t="s">
        <v>36666</v>
      </c>
      <c r="D316" s="384">
        <v>44.68</v>
      </c>
    </row>
    <row r="317" spans="1:4" ht="12.75">
      <c r="A317" s="382">
        <v>7090100160</v>
      </c>
      <c r="B317" s="224" t="s">
        <v>36971</v>
      </c>
      <c r="C317" s="383" t="s">
        <v>36666</v>
      </c>
      <c r="D317" s="384">
        <v>45.47</v>
      </c>
    </row>
    <row r="318" spans="1:4" ht="12.75">
      <c r="A318" s="382">
        <v>7090100170</v>
      </c>
      <c r="B318" s="224" t="s">
        <v>36972</v>
      </c>
      <c r="C318" s="383" t="s">
        <v>36655</v>
      </c>
      <c r="D318" s="384">
        <v>122.22</v>
      </c>
    </row>
    <row r="319" spans="1:4" ht="12.75">
      <c r="A319" s="382">
        <v>7090100180</v>
      </c>
      <c r="B319" s="224" t="s">
        <v>36973</v>
      </c>
      <c r="C319" s="383" t="s">
        <v>36655</v>
      </c>
      <c r="D319" s="384">
        <v>286.58999999999997</v>
      </c>
    </row>
    <row r="320" spans="1:4" ht="12.75">
      <c r="A320" s="382">
        <v>7090100185</v>
      </c>
      <c r="B320" s="224" t="s">
        <v>36974</v>
      </c>
      <c r="C320" s="383" t="s">
        <v>36655</v>
      </c>
      <c r="D320" s="384">
        <v>316.93</v>
      </c>
    </row>
    <row r="321" spans="1:4" ht="12.75">
      <c r="A321" s="382">
        <v>7090100190</v>
      </c>
      <c r="B321" s="224" t="s">
        <v>36975</v>
      </c>
      <c r="C321" s="383" t="s">
        <v>36655</v>
      </c>
      <c r="D321" s="384">
        <v>560.73</v>
      </c>
    </row>
    <row r="322" spans="1:4" ht="12.75">
      <c r="A322" s="382">
        <v>7090100200</v>
      </c>
      <c r="B322" s="224" t="s">
        <v>36976</v>
      </c>
      <c r="C322" s="383" t="s">
        <v>36666</v>
      </c>
      <c r="D322" s="384">
        <v>418.29</v>
      </c>
    </row>
    <row r="323" spans="1:4" ht="12.75">
      <c r="A323" s="382">
        <v>7090100210</v>
      </c>
      <c r="B323" s="224" t="s">
        <v>36977</v>
      </c>
      <c r="C323" s="383" t="s">
        <v>36666</v>
      </c>
      <c r="D323" s="384">
        <v>684.38</v>
      </c>
    </row>
    <row r="324" spans="1:4" ht="12.75">
      <c r="A324" s="382">
        <v>7090100220</v>
      </c>
      <c r="B324" s="224" t="s">
        <v>36978</v>
      </c>
      <c r="C324" s="383" t="s">
        <v>36666</v>
      </c>
      <c r="D324" s="384">
        <v>920.31</v>
      </c>
    </row>
    <row r="325" spans="1:4" ht="12.75">
      <c r="A325" s="382">
        <v>7090100230</v>
      </c>
      <c r="B325" s="224" t="s">
        <v>36979</v>
      </c>
      <c r="C325" s="383" t="s">
        <v>36666</v>
      </c>
      <c r="D325" s="384">
        <v>185.15</v>
      </c>
    </row>
    <row r="326" spans="1:4" ht="12.75">
      <c r="A326" s="382">
        <v>7090100240</v>
      </c>
      <c r="B326" s="224" t="s">
        <v>36980</v>
      </c>
      <c r="C326" s="383" t="s">
        <v>36666</v>
      </c>
      <c r="D326" s="384">
        <v>202.16</v>
      </c>
    </row>
    <row r="327" spans="1:4" ht="12.75">
      <c r="A327" s="382">
        <v>7090100250</v>
      </c>
      <c r="B327" s="224" t="s">
        <v>36981</v>
      </c>
      <c r="C327" s="383" t="s">
        <v>36655</v>
      </c>
      <c r="D327" s="384">
        <v>53</v>
      </c>
    </row>
    <row r="328" spans="1:4" ht="12.75">
      <c r="A328" s="382">
        <v>7090100260</v>
      </c>
      <c r="B328" s="224" t="s">
        <v>36982</v>
      </c>
      <c r="C328" s="383" t="s">
        <v>36655</v>
      </c>
      <c r="D328" s="384">
        <v>82.33</v>
      </c>
    </row>
    <row r="329" spans="1:4" ht="12.75">
      <c r="A329" s="382">
        <v>7090100270</v>
      </c>
      <c r="B329" s="224" t="s">
        <v>36983</v>
      </c>
      <c r="C329" s="383" t="s">
        <v>36666</v>
      </c>
      <c r="D329" s="384">
        <v>15.32</v>
      </c>
    </row>
    <row r="330" spans="1:4" ht="14.25">
      <c r="A330" s="434" t="s">
        <v>36984</v>
      </c>
      <c r="B330" s="435"/>
      <c r="C330" s="387"/>
      <c r="D330" s="387"/>
    </row>
    <row r="331" spans="1:4" ht="12.75">
      <c r="A331" s="382">
        <v>7100100010</v>
      </c>
      <c r="B331" s="224" t="s">
        <v>36985</v>
      </c>
      <c r="C331" s="383" t="s">
        <v>36655</v>
      </c>
      <c r="D331" s="384">
        <v>111.91</v>
      </c>
    </row>
    <row r="332" spans="1:4" ht="12.75">
      <c r="A332" s="382">
        <v>7100100020</v>
      </c>
      <c r="B332" s="224" t="s">
        <v>36986</v>
      </c>
      <c r="C332" s="383" t="s">
        <v>36655</v>
      </c>
      <c r="D332" s="384">
        <v>70.569999999999993</v>
      </c>
    </row>
    <row r="333" spans="1:4" ht="12.75">
      <c r="A333" s="382">
        <v>7100100030</v>
      </c>
      <c r="B333" s="224" t="s">
        <v>36987</v>
      </c>
      <c r="C333" s="383" t="s">
        <v>36655</v>
      </c>
      <c r="D333" s="384">
        <v>119.39</v>
      </c>
    </row>
    <row r="334" spans="1:4" ht="12.75">
      <c r="A334" s="382">
        <v>7100100040</v>
      </c>
      <c r="B334" s="224" t="s">
        <v>36988</v>
      </c>
      <c r="C334" s="383" t="s">
        <v>36662</v>
      </c>
      <c r="D334" s="384">
        <v>45.5</v>
      </c>
    </row>
    <row r="335" spans="1:4" ht="12.75">
      <c r="A335" s="382">
        <v>7100100050</v>
      </c>
      <c r="B335" s="224" t="s">
        <v>36989</v>
      </c>
      <c r="C335" s="383" t="s">
        <v>36662</v>
      </c>
      <c r="D335" s="384">
        <v>21.63</v>
      </c>
    </row>
    <row r="336" spans="1:4" ht="12.75">
      <c r="A336" s="382">
        <v>7100100060</v>
      </c>
      <c r="B336" s="224" t="s">
        <v>36990</v>
      </c>
      <c r="C336" s="383" t="s">
        <v>36655</v>
      </c>
      <c r="D336" s="384">
        <v>95.2</v>
      </c>
    </row>
    <row r="337" spans="1:4" ht="12.75">
      <c r="A337" s="382">
        <v>7100100070</v>
      </c>
      <c r="B337" s="224" t="s">
        <v>36991</v>
      </c>
      <c r="C337" s="383" t="s">
        <v>36655</v>
      </c>
      <c r="D337" s="384">
        <v>81.22</v>
      </c>
    </row>
    <row r="338" spans="1:4" ht="12.75">
      <c r="A338" s="382">
        <v>7100100080</v>
      </c>
      <c r="B338" s="224" t="s">
        <v>36992</v>
      </c>
      <c r="C338" s="383" t="s">
        <v>36666</v>
      </c>
      <c r="D338" s="384">
        <v>14.07</v>
      </c>
    </row>
    <row r="339" spans="1:4" ht="12.75">
      <c r="A339" s="382">
        <v>7100100090</v>
      </c>
      <c r="B339" s="224" t="s">
        <v>36993</v>
      </c>
      <c r="C339" s="383" t="s">
        <v>36666</v>
      </c>
      <c r="D339" s="384">
        <v>30.33</v>
      </c>
    </row>
    <row r="340" spans="1:4" ht="12.75">
      <c r="A340" s="382">
        <v>7100100100</v>
      </c>
      <c r="B340" s="224" t="s">
        <v>36994</v>
      </c>
      <c r="C340" s="383" t="s">
        <v>36655</v>
      </c>
      <c r="D340" s="384">
        <v>498.67</v>
      </c>
    </row>
    <row r="341" spans="1:4" ht="12.75">
      <c r="A341" s="382">
        <v>7100100110</v>
      </c>
      <c r="B341" s="224" t="s">
        <v>36995</v>
      </c>
      <c r="C341" s="383" t="s">
        <v>36655</v>
      </c>
      <c r="D341" s="384">
        <v>31.4</v>
      </c>
    </row>
    <row r="342" spans="1:4" ht="12.75">
      <c r="A342" s="382">
        <v>7100100120</v>
      </c>
      <c r="B342" s="224" t="s">
        <v>36996</v>
      </c>
      <c r="C342" s="383" t="s">
        <v>36655</v>
      </c>
      <c r="D342" s="384">
        <v>35.44</v>
      </c>
    </row>
    <row r="343" spans="1:4" ht="12.75">
      <c r="A343" s="382">
        <v>7100100125</v>
      </c>
      <c r="B343" s="224" t="s">
        <v>36997</v>
      </c>
      <c r="C343" s="383" t="s">
        <v>36655</v>
      </c>
      <c r="D343" s="384">
        <v>37.049999999999997</v>
      </c>
    </row>
    <row r="344" spans="1:4" ht="12.75">
      <c r="A344" s="382">
        <v>7100100130</v>
      </c>
      <c r="B344" s="224" t="s">
        <v>36998</v>
      </c>
      <c r="C344" s="383" t="s">
        <v>36655</v>
      </c>
      <c r="D344" s="384">
        <v>22.29</v>
      </c>
    </row>
    <row r="345" spans="1:4" ht="12.75">
      <c r="A345" s="382">
        <v>7100100140</v>
      </c>
      <c r="B345" s="224" t="s">
        <v>36999</v>
      </c>
      <c r="C345" s="383" t="s">
        <v>36655</v>
      </c>
      <c r="D345" s="384">
        <v>37.03</v>
      </c>
    </row>
    <row r="346" spans="1:4" ht="12.75">
      <c r="A346" s="382">
        <v>7100100150</v>
      </c>
      <c r="B346" s="224" t="s">
        <v>37000</v>
      </c>
      <c r="C346" s="383" t="s">
        <v>36655</v>
      </c>
      <c r="D346" s="384">
        <v>50.32</v>
      </c>
    </row>
    <row r="347" spans="1:4" ht="12.75">
      <c r="A347" s="382">
        <v>7100100160</v>
      </c>
      <c r="B347" s="224" t="s">
        <v>37001</v>
      </c>
      <c r="C347" s="383" t="s">
        <v>36655</v>
      </c>
      <c r="D347" s="384">
        <v>5.2</v>
      </c>
    </row>
    <row r="348" spans="1:4" ht="12.75">
      <c r="A348" s="382">
        <v>7100100170</v>
      </c>
      <c r="B348" s="224" t="s">
        <v>37002</v>
      </c>
      <c r="C348" s="383" t="s">
        <v>36655</v>
      </c>
      <c r="D348" s="384">
        <v>7.41</v>
      </c>
    </row>
    <row r="349" spans="1:4" ht="12.75">
      <c r="A349" s="382">
        <v>7100100180</v>
      </c>
      <c r="B349" s="224" t="s">
        <v>37003</v>
      </c>
      <c r="C349" s="383" t="s">
        <v>36655</v>
      </c>
      <c r="D349" s="384">
        <v>8.14</v>
      </c>
    </row>
    <row r="350" spans="1:4" ht="12.75">
      <c r="A350" s="382">
        <v>7100100190</v>
      </c>
      <c r="B350" s="224" t="s">
        <v>37004</v>
      </c>
      <c r="C350" s="383" t="s">
        <v>36655</v>
      </c>
      <c r="D350" s="384">
        <v>14.85</v>
      </c>
    </row>
    <row r="351" spans="1:4" ht="12.75">
      <c r="A351" s="382">
        <v>7100100200</v>
      </c>
      <c r="B351" s="224" t="s">
        <v>37005</v>
      </c>
      <c r="C351" s="383" t="s">
        <v>36655</v>
      </c>
      <c r="D351" s="384">
        <v>27.41</v>
      </c>
    </row>
    <row r="352" spans="1:4" ht="12.75">
      <c r="A352" s="382">
        <v>7100100210</v>
      </c>
      <c r="B352" s="224" t="s">
        <v>37006</v>
      </c>
      <c r="C352" s="383" t="s">
        <v>36655</v>
      </c>
      <c r="D352" s="384">
        <v>18.03</v>
      </c>
    </row>
    <row r="353" spans="1:4" ht="12.75">
      <c r="A353" s="382">
        <v>7100100220</v>
      </c>
      <c r="B353" s="224" t="s">
        <v>37007</v>
      </c>
      <c r="C353" s="383" t="s">
        <v>36655</v>
      </c>
      <c r="D353" s="384">
        <v>20.41</v>
      </c>
    </row>
    <row r="354" spans="1:4" ht="12.75">
      <c r="A354" s="382">
        <v>7100100230</v>
      </c>
      <c r="B354" s="224" t="s">
        <v>37008</v>
      </c>
      <c r="C354" s="383" t="s">
        <v>36655</v>
      </c>
      <c r="D354" s="384">
        <v>2.83</v>
      </c>
    </row>
    <row r="355" spans="1:4" ht="12.75">
      <c r="A355" s="382">
        <v>7100100240</v>
      </c>
      <c r="B355" s="224" t="s">
        <v>37009</v>
      </c>
      <c r="C355" s="383" t="s">
        <v>36655</v>
      </c>
      <c r="D355" s="384">
        <v>15.66</v>
      </c>
    </row>
    <row r="356" spans="1:4" ht="12.75">
      <c r="A356" s="382">
        <v>7100100250</v>
      </c>
      <c r="B356" s="224" t="s">
        <v>37010</v>
      </c>
      <c r="C356" s="383" t="s">
        <v>36655</v>
      </c>
      <c r="D356" s="384">
        <v>22.83</v>
      </c>
    </row>
    <row r="357" spans="1:4" ht="12.75">
      <c r="A357" s="382">
        <v>7100100260</v>
      </c>
      <c r="B357" s="224" t="s">
        <v>37011</v>
      </c>
      <c r="C357" s="383" t="s">
        <v>36655</v>
      </c>
      <c r="D357" s="384">
        <v>30.97</v>
      </c>
    </row>
    <row r="358" spans="1:4" ht="12.75">
      <c r="A358" s="382">
        <v>7100100270</v>
      </c>
      <c r="B358" s="224" t="s">
        <v>37012</v>
      </c>
      <c r="C358" s="383" t="s">
        <v>36655</v>
      </c>
      <c r="D358" s="384">
        <v>31.42</v>
      </c>
    </row>
    <row r="359" spans="1:4" ht="12.75">
      <c r="A359" s="382">
        <v>7100100280</v>
      </c>
      <c r="B359" s="224" t="s">
        <v>37013</v>
      </c>
      <c r="C359" s="383" t="s">
        <v>36655</v>
      </c>
      <c r="D359" s="384">
        <v>24.38</v>
      </c>
    </row>
    <row r="360" spans="1:4" ht="12.75">
      <c r="A360" s="382">
        <v>7100100290</v>
      </c>
      <c r="B360" s="224" t="s">
        <v>37014</v>
      </c>
      <c r="C360" s="383" t="s">
        <v>36655</v>
      </c>
      <c r="D360" s="384">
        <v>28.78</v>
      </c>
    </row>
    <row r="361" spans="1:4" ht="12.75">
      <c r="A361" s="382">
        <v>7100100300</v>
      </c>
      <c r="B361" s="224" t="s">
        <v>37015</v>
      </c>
      <c r="C361" s="383" t="s">
        <v>36655</v>
      </c>
      <c r="D361" s="384">
        <v>22.72</v>
      </c>
    </row>
    <row r="362" spans="1:4" ht="12.75">
      <c r="A362" s="382">
        <v>7100100310</v>
      </c>
      <c r="B362" s="224" t="s">
        <v>37016</v>
      </c>
      <c r="C362" s="383" t="s">
        <v>36655</v>
      </c>
      <c r="D362" s="384">
        <v>37.44</v>
      </c>
    </row>
    <row r="363" spans="1:4" ht="12.75">
      <c r="A363" s="382">
        <v>7100100320</v>
      </c>
      <c r="B363" s="224" t="s">
        <v>37017</v>
      </c>
      <c r="C363" s="383" t="s">
        <v>36655</v>
      </c>
      <c r="D363" s="384">
        <v>24.05</v>
      </c>
    </row>
    <row r="364" spans="1:4" ht="12.75">
      <c r="A364" s="382">
        <v>7100100330</v>
      </c>
      <c r="B364" s="224" t="s">
        <v>37018</v>
      </c>
      <c r="C364" s="383" t="s">
        <v>36655</v>
      </c>
      <c r="D364" s="384">
        <v>26.88</v>
      </c>
    </row>
    <row r="365" spans="1:4" ht="12.75">
      <c r="A365" s="382">
        <v>7100100340</v>
      </c>
      <c r="B365" s="224" t="s">
        <v>37019</v>
      </c>
      <c r="C365" s="383" t="s">
        <v>36655</v>
      </c>
      <c r="D365" s="384">
        <v>22.92</v>
      </c>
    </row>
    <row r="366" spans="1:4" ht="12.75">
      <c r="A366" s="382">
        <v>7100100350</v>
      </c>
      <c r="B366" s="224" t="s">
        <v>37020</v>
      </c>
      <c r="C366" s="383" t="s">
        <v>36655</v>
      </c>
      <c r="D366" s="384">
        <v>19.45</v>
      </c>
    </row>
    <row r="367" spans="1:4" ht="12.75">
      <c r="A367" s="382">
        <v>7100100360</v>
      </c>
      <c r="B367" s="224" t="s">
        <v>37021</v>
      </c>
      <c r="C367" s="383" t="s">
        <v>36655</v>
      </c>
      <c r="D367" s="384">
        <v>24.58</v>
      </c>
    </row>
    <row r="368" spans="1:4" ht="12.75">
      <c r="A368" s="382">
        <v>7100100370</v>
      </c>
      <c r="B368" s="224" t="s">
        <v>37022</v>
      </c>
      <c r="C368" s="383" t="s">
        <v>36655</v>
      </c>
      <c r="D368" s="384">
        <v>18.350000000000001</v>
      </c>
    </row>
    <row r="369" spans="1:4" ht="12.75">
      <c r="A369" s="382">
        <v>7100100380</v>
      </c>
      <c r="B369" s="224" t="s">
        <v>37023</v>
      </c>
      <c r="C369" s="383" t="s">
        <v>36655</v>
      </c>
      <c r="D369" s="384">
        <v>38.1</v>
      </c>
    </row>
    <row r="370" spans="1:4" ht="12.75">
      <c r="A370" s="382">
        <v>7100100390</v>
      </c>
      <c r="B370" s="224" t="s">
        <v>37024</v>
      </c>
      <c r="C370" s="383" t="s">
        <v>36655</v>
      </c>
      <c r="D370" s="384">
        <v>19.16</v>
      </c>
    </row>
    <row r="371" spans="1:4" ht="12.75">
      <c r="A371" s="382">
        <v>7100100400</v>
      </c>
      <c r="B371" s="224" t="s">
        <v>37025</v>
      </c>
      <c r="C371" s="383" t="s">
        <v>36655</v>
      </c>
      <c r="D371" s="384">
        <v>18.420000000000002</v>
      </c>
    </row>
    <row r="372" spans="1:4" ht="12.75">
      <c r="A372" s="382">
        <v>7100100410</v>
      </c>
      <c r="B372" s="224" t="s">
        <v>37026</v>
      </c>
      <c r="C372" s="383" t="s">
        <v>36655</v>
      </c>
      <c r="D372" s="384">
        <v>10.199999999999999</v>
      </c>
    </row>
    <row r="373" spans="1:4" ht="12.75">
      <c r="A373" s="382">
        <v>7100100420</v>
      </c>
      <c r="B373" s="224" t="s">
        <v>37027</v>
      </c>
      <c r="C373" s="383" t="s">
        <v>36655</v>
      </c>
      <c r="D373" s="384">
        <v>570.35</v>
      </c>
    </row>
    <row r="374" spans="1:4" ht="12.75">
      <c r="A374" s="382">
        <v>7100100450</v>
      </c>
      <c r="B374" s="224" t="s">
        <v>37028</v>
      </c>
      <c r="C374" s="383" t="s">
        <v>36655</v>
      </c>
      <c r="D374" s="384">
        <v>7.77</v>
      </c>
    </row>
    <row r="375" spans="1:4" ht="12.75">
      <c r="A375" s="382">
        <v>7100100460</v>
      </c>
      <c r="B375" s="224" t="s">
        <v>37029</v>
      </c>
      <c r="C375" s="383" t="s">
        <v>36655</v>
      </c>
      <c r="D375" s="384">
        <v>20.99</v>
      </c>
    </row>
    <row r="376" spans="1:4" ht="12.75">
      <c r="A376" s="382">
        <v>7100100470</v>
      </c>
      <c r="B376" s="224" t="s">
        <v>37030</v>
      </c>
      <c r="C376" s="383" t="s">
        <v>36655</v>
      </c>
      <c r="D376" s="384">
        <v>226.25</v>
      </c>
    </row>
    <row r="377" spans="1:4" ht="12.75">
      <c r="A377" s="382">
        <v>7100100480</v>
      </c>
      <c r="B377" s="224" t="s">
        <v>37031</v>
      </c>
      <c r="C377" s="383" t="s">
        <v>36655</v>
      </c>
      <c r="D377" s="384">
        <v>18.37</v>
      </c>
    </row>
    <row r="378" spans="1:4" ht="14.25">
      <c r="A378" s="434" t="s">
        <v>37032</v>
      </c>
      <c r="B378" s="435"/>
      <c r="C378" s="387"/>
      <c r="D378" s="387"/>
    </row>
    <row r="379" spans="1:4" ht="12.75">
      <c r="A379" s="382">
        <v>7110100040</v>
      </c>
      <c r="B379" s="224" t="s">
        <v>37033</v>
      </c>
      <c r="C379" s="383" t="s">
        <v>36747</v>
      </c>
      <c r="D379" s="385">
        <v>3277.66</v>
      </c>
    </row>
    <row r="380" spans="1:4" ht="12.75">
      <c r="A380" s="382">
        <v>7110100050</v>
      </c>
      <c r="B380" s="224" t="s">
        <v>37034</v>
      </c>
      <c r="C380" s="383" t="s">
        <v>36655</v>
      </c>
      <c r="D380" s="384">
        <v>80.540000000000006</v>
      </c>
    </row>
    <row r="381" spans="1:4" ht="12.75">
      <c r="A381" s="382">
        <v>7110100060</v>
      </c>
      <c r="B381" s="224" t="s">
        <v>37035</v>
      </c>
      <c r="C381" s="383" t="s">
        <v>36655</v>
      </c>
      <c r="D381" s="384">
        <v>32.75</v>
      </c>
    </row>
    <row r="382" spans="1:4" ht="12.75">
      <c r="A382" s="382">
        <v>7110100070</v>
      </c>
      <c r="B382" s="224" t="s">
        <v>37036</v>
      </c>
      <c r="C382" s="383" t="s">
        <v>36655</v>
      </c>
      <c r="D382" s="384">
        <v>49.14</v>
      </c>
    </row>
    <row r="383" spans="1:4" ht="12.75">
      <c r="A383" s="382">
        <v>7110100080</v>
      </c>
      <c r="B383" s="224" t="s">
        <v>37037</v>
      </c>
      <c r="C383" s="383" t="s">
        <v>36655</v>
      </c>
      <c r="D383" s="384">
        <v>32.57</v>
      </c>
    </row>
    <row r="384" spans="1:4" ht="12.75">
      <c r="A384" s="382">
        <v>7110100090</v>
      </c>
      <c r="B384" s="224" t="s">
        <v>37038</v>
      </c>
      <c r="C384" s="383" t="s">
        <v>36655</v>
      </c>
      <c r="D384" s="384">
        <v>48.89</v>
      </c>
    </row>
    <row r="385" spans="1:4" ht="12.75">
      <c r="A385" s="382">
        <v>7110100100</v>
      </c>
      <c r="B385" s="224" t="s">
        <v>37039</v>
      </c>
      <c r="C385" s="383" t="s">
        <v>36655</v>
      </c>
      <c r="D385" s="384">
        <v>15.22</v>
      </c>
    </row>
    <row r="386" spans="1:4" ht="12.75">
      <c r="A386" s="382">
        <v>7110100110</v>
      </c>
      <c r="B386" s="224" t="s">
        <v>37040</v>
      </c>
      <c r="C386" s="383" t="s">
        <v>36655</v>
      </c>
      <c r="D386" s="384">
        <v>18.88</v>
      </c>
    </row>
    <row r="387" spans="1:4" ht="12.75">
      <c r="A387" s="382">
        <v>7110100120</v>
      </c>
      <c r="B387" s="224" t="s">
        <v>37041</v>
      </c>
      <c r="C387" s="383" t="s">
        <v>36655</v>
      </c>
      <c r="D387" s="384">
        <v>37.76</v>
      </c>
    </row>
    <row r="388" spans="1:4" ht="12.75">
      <c r="A388" s="382">
        <v>7110100130</v>
      </c>
      <c r="B388" s="224" t="s">
        <v>37042</v>
      </c>
      <c r="C388" s="383" t="s">
        <v>36655</v>
      </c>
      <c r="D388" s="384">
        <v>56.64</v>
      </c>
    </row>
    <row r="389" spans="1:4" ht="12.75">
      <c r="A389" s="382">
        <v>7110100140</v>
      </c>
      <c r="B389" s="224" t="s">
        <v>37043</v>
      </c>
      <c r="C389" s="383" t="s">
        <v>36655</v>
      </c>
      <c r="D389" s="384">
        <v>18.64</v>
      </c>
    </row>
    <row r="390" spans="1:4" ht="12.75">
      <c r="A390" s="382">
        <v>7110100150</v>
      </c>
      <c r="B390" s="224" t="s">
        <v>37044</v>
      </c>
      <c r="C390" s="383" t="s">
        <v>36655</v>
      </c>
      <c r="D390" s="384">
        <v>37.29</v>
      </c>
    </row>
    <row r="391" spans="1:4" ht="12.75">
      <c r="A391" s="382">
        <v>7110100160</v>
      </c>
      <c r="B391" s="224" t="s">
        <v>37045</v>
      </c>
      <c r="C391" s="383" t="s">
        <v>36655</v>
      </c>
      <c r="D391" s="384">
        <v>55.93</v>
      </c>
    </row>
    <row r="392" spans="1:4" ht="12.75">
      <c r="A392" s="382">
        <v>7110100170</v>
      </c>
      <c r="B392" s="224" t="s">
        <v>37046</v>
      </c>
      <c r="C392" s="383" t="s">
        <v>36655</v>
      </c>
      <c r="D392" s="384">
        <v>77.61</v>
      </c>
    </row>
    <row r="393" spans="1:4" ht="12.75">
      <c r="A393" s="382">
        <v>7110100180</v>
      </c>
      <c r="B393" s="224" t="s">
        <v>37047</v>
      </c>
      <c r="C393" s="383" t="s">
        <v>36655</v>
      </c>
      <c r="D393" s="384">
        <v>81.78</v>
      </c>
    </row>
    <row r="394" spans="1:4" ht="12.75">
      <c r="A394" s="382">
        <v>7110100190</v>
      </c>
      <c r="B394" s="224" t="s">
        <v>37048</v>
      </c>
      <c r="C394" s="383" t="s">
        <v>36666</v>
      </c>
      <c r="D394" s="384">
        <v>32.770000000000003</v>
      </c>
    </row>
    <row r="395" spans="1:4" ht="12.75">
      <c r="A395" s="382">
        <v>7110100200</v>
      </c>
      <c r="B395" s="224" t="s">
        <v>37049</v>
      </c>
      <c r="C395" s="383" t="s">
        <v>36655</v>
      </c>
      <c r="D395" s="384">
        <v>60.94</v>
      </c>
    </row>
    <row r="396" spans="1:4" ht="12.75">
      <c r="A396" s="382">
        <v>7110100210</v>
      </c>
      <c r="B396" s="224" t="s">
        <v>37050</v>
      </c>
      <c r="C396" s="383" t="s">
        <v>36655</v>
      </c>
      <c r="D396" s="384">
        <v>11.14</v>
      </c>
    </row>
    <row r="397" spans="1:4" ht="12.75">
      <c r="A397" s="382">
        <v>7110100220</v>
      </c>
      <c r="B397" s="224" t="s">
        <v>37051</v>
      </c>
      <c r="C397" s="383" t="s">
        <v>36655</v>
      </c>
      <c r="D397" s="384">
        <v>12.03</v>
      </c>
    </row>
    <row r="398" spans="1:4" ht="12.75">
      <c r="A398" s="382">
        <v>7110100230</v>
      </c>
      <c r="B398" s="224" t="s">
        <v>37052</v>
      </c>
      <c r="C398" s="383" t="s">
        <v>36655</v>
      </c>
      <c r="D398" s="384">
        <v>4.88</v>
      </c>
    </row>
    <row r="399" spans="1:4" ht="12.75">
      <c r="A399" s="382">
        <v>7110100240</v>
      </c>
      <c r="B399" s="224" t="s">
        <v>37053</v>
      </c>
      <c r="C399" s="383" t="s">
        <v>36666</v>
      </c>
      <c r="D399" s="384">
        <v>450.86</v>
      </c>
    </row>
    <row r="400" spans="1:4" ht="12.75">
      <c r="A400" s="382">
        <v>7110100250</v>
      </c>
      <c r="B400" s="224" t="s">
        <v>37054</v>
      </c>
      <c r="C400" s="383" t="s">
        <v>36655</v>
      </c>
      <c r="D400" s="384">
        <v>167.4</v>
      </c>
    </row>
    <row r="401" spans="1:4" ht="12.75">
      <c r="A401" s="382">
        <v>7110100280</v>
      </c>
      <c r="B401" s="224" t="s">
        <v>37055</v>
      </c>
      <c r="C401" s="383" t="s">
        <v>36655</v>
      </c>
      <c r="D401" s="384">
        <v>87.61</v>
      </c>
    </row>
    <row r="402" spans="1:4" ht="12.75">
      <c r="A402" s="382">
        <v>7110100290</v>
      </c>
      <c r="B402" s="224" t="s">
        <v>37056</v>
      </c>
      <c r="C402" s="383" t="s">
        <v>36655</v>
      </c>
      <c r="D402" s="384">
        <v>10.19</v>
      </c>
    </row>
    <row r="403" spans="1:4" ht="14.25">
      <c r="A403" s="434" t="s">
        <v>37057</v>
      </c>
      <c r="B403" s="435"/>
      <c r="C403" s="387"/>
      <c r="D403" s="387"/>
    </row>
    <row r="404" spans="1:4" ht="12.75">
      <c r="A404" s="382">
        <v>7120100010</v>
      </c>
      <c r="B404" s="224" t="s">
        <v>37058</v>
      </c>
      <c r="C404" s="383" t="s">
        <v>36655</v>
      </c>
      <c r="D404" s="384">
        <v>451.95</v>
      </c>
    </row>
    <row r="405" spans="1:4" ht="12.75">
      <c r="A405" s="382">
        <v>7120100020</v>
      </c>
      <c r="B405" s="224" t="s">
        <v>37059</v>
      </c>
      <c r="C405" s="383" t="s">
        <v>36655</v>
      </c>
      <c r="D405" s="384">
        <v>422.16</v>
      </c>
    </row>
    <row r="406" spans="1:4" ht="12.75">
      <c r="A406" s="382">
        <v>7120100030</v>
      </c>
      <c r="B406" s="224" t="s">
        <v>37060</v>
      </c>
      <c r="C406" s="383" t="s">
        <v>36655</v>
      </c>
      <c r="D406" s="384">
        <v>472.32</v>
      </c>
    </row>
    <row r="407" spans="1:4" ht="12.75">
      <c r="A407" s="382">
        <v>7120100040</v>
      </c>
      <c r="B407" s="224" t="s">
        <v>37061</v>
      </c>
      <c r="C407" s="383" t="s">
        <v>36655</v>
      </c>
      <c r="D407" s="384">
        <v>564.49</v>
      </c>
    </row>
    <row r="408" spans="1:4" ht="12.75">
      <c r="A408" s="382">
        <v>7120100050</v>
      </c>
      <c r="B408" s="224" t="s">
        <v>37062</v>
      </c>
      <c r="C408" s="383" t="s">
        <v>36655</v>
      </c>
      <c r="D408" s="384">
        <v>315.7</v>
      </c>
    </row>
    <row r="409" spans="1:4" ht="12.75">
      <c r="A409" s="382">
        <v>7120100060</v>
      </c>
      <c r="B409" s="224" t="s">
        <v>37063</v>
      </c>
      <c r="C409" s="383" t="s">
        <v>36655</v>
      </c>
      <c r="D409" s="384">
        <v>318.52999999999997</v>
      </c>
    </row>
    <row r="410" spans="1:4" ht="12.75">
      <c r="A410" s="382">
        <v>7120100070</v>
      </c>
      <c r="B410" s="224" t="s">
        <v>37064</v>
      </c>
      <c r="C410" s="383" t="s">
        <v>36655</v>
      </c>
      <c r="D410" s="384">
        <v>498.8</v>
      </c>
    </row>
    <row r="411" spans="1:4" ht="14.25">
      <c r="A411" s="434" t="s">
        <v>37065</v>
      </c>
      <c r="B411" s="435"/>
      <c r="C411" s="387"/>
      <c r="D411" s="387"/>
    </row>
    <row r="412" spans="1:4" ht="12.75">
      <c r="A412" s="382">
        <v>7130100010</v>
      </c>
      <c r="B412" s="224" t="s">
        <v>37066</v>
      </c>
      <c r="C412" s="383" t="s">
        <v>36655</v>
      </c>
      <c r="D412" s="384">
        <v>103.81</v>
      </c>
    </row>
    <row r="413" spans="1:4" ht="12.75">
      <c r="A413" s="382">
        <v>7130100020</v>
      </c>
      <c r="B413" s="224" t="s">
        <v>37067</v>
      </c>
      <c r="C413" s="383" t="s">
        <v>36655</v>
      </c>
      <c r="D413" s="384">
        <v>47.37</v>
      </c>
    </row>
    <row r="414" spans="1:4" ht="12.75">
      <c r="A414" s="382">
        <v>7130100030</v>
      </c>
      <c r="B414" s="224" t="s">
        <v>37068</v>
      </c>
      <c r="C414" s="383" t="s">
        <v>36655</v>
      </c>
      <c r="D414" s="384">
        <v>136.63999999999999</v>
      </c>
    </row>
    <row r="415" spans="1:4" ht="12.75">
      <c r="A415" s="382">
        <v>7130100040</v>
      </c>
      <c r="B415" s="224" t="s">
        <v>37069</v>
      </c>
      <c r="C415" s="383" t="s">
        <v>36655</v>
      </c>
      <c r="D415" s="384">
        <v>76.09</v>
      </c>
    </row>
    <row r="416" spans="1:4" ht="12.75">
      <c r="A416" s="382">
        <v>7130100050</v>
      </c>
      <c r="B416" s="224" t="s">
        <v>37070</v>
      </c>
      <c r="C416" s="383" t="s">
        <v>36655</v>
      </c>
      <c r="D416" s="384">
        <v>187.83</v>
      </c>
    </row>
    <row r="417" spans="1:4" ht="12.75">
      <c r="A417" s="382">
        <v>7130100060</v>
      </c>
      <c r="B417" s="224" t="s">
        <v>37071</v>
      </c>
      <c r="C417" s="383" t="s">
        <v>36655</v>
      </c>
      <c r="D417" s="384">
        <v>151.68</v>
      </c>
    </row>
    <row r="418" spans="1:4" ht="12.75">
      <c r="A418" s="382">
        <v>7130100070</v>
      </c>
      <c r="B418" s="224" t="s">
        <v>37072</v>
      </c>
      <c r="C418" s="383" t="s">
        <v>36655</v>
      </c>
      <c r="D418" s="384">
        <v>196.64</v>
      </c>
    </row>
    <row r="419" spans="1:4" ht="12.75">
      <c r="A419" s="382">
        <v>7130100080</v>
      </c>
      <c r="B419" s="224" t="s">
        <v>37073</v>
      </c>
      <c r="C419" s="383" t="s">
        <v>36655</v>
      </c>
      <c r="D419" s="384">
        <v>125.38</v>
      </c>
    </row>
    <row r="420" spans="1:4" ht="12.75">
      <c r="A420" s="382">
        <v>7130100090</v>
      </c>
      <c r="B420" s="224" t="s">
        <v>37074</v>
      </c>
      <c r="C420" s="383" t="s">
        <v>36655</v>
      </c>
      <c r="D420" s="384">
        <v>257.23</v>
      </c>
    </row>
    <row r="421" spans="1:4" ht="12.75">
      <c r="A421" s="382">
        <v>7130100100</v>
      </c>
      <c r="B421" s="224" t="s">
        <v>37075</v>
      </c>
      <c r="C421" s="383" t="s">
        <v>36655</v>
      </c>
      <c r="D421" s="384">
        <v>139.72</v>
      </c>
    </row>
    <row r="422" spans="1:4" ht="12.75">
      <c r="A422" s="382">
        <v>7130100110</v>
      </c>
      <c r="B422" s="224" t="s">
        <v>37076</v>
      </c>
      <c r="C422" s="383" t="s">
        <v>36655</v>
      </c>
      <c r="D422" s="384">
        <v>129.24</v>
      </c>
    </row>
    <row r="423" spans="1:4" ht="12.75">
      <c r="A423" s="382">
        <v>7130100120</v>
      </c>
      <c r="B423" s="224" t="s">
        <v>37077</v>
      </c>
      <c r="C423" s="383" t="s">
        <v>36655</v>
      </c>
      <c r="D423" s="384">
        <v>445.96</v>
      </c>
    </row>
    <row r="424" spans="1:4" ht="12.75">
      <c r="A424" s="382">
        <v>7130100130</v>
      </c>
      <c r="B424" s="224" t="s">
        <v>37078</v>
      </c>
      <c r="C424" s="383" t="s">
        <v>36655</v>
      </c>
      <c r="D424" s="384">
        <v>86.5</v>
      </c>
    </row>
    <row r="425" spans="1:4" ht="12.75">
      <c r="A425" s="382">
        <v>7130100140</v>
      </c>
      <c r="B425" s="224" t="s">
        <v>37079</v>
      </c>
      <c r="C425" s="383" t="s">
        <v>36666</v>
      </c>
      <c r="D425" s="384">
        <v>76.62</v>
      </c>
    </row>
    <row r="426" spans="1:4" ht="12.75">
      <c r="A426" s="382">
        <v>7130100150</v>
      </c>
      <c r="B426" s="224" t="s">
        <v>37080</v>
      </c>
      <c r="C426" s="383" t="s">
        <v>36666</v>
      </c>
      <c r="D426" s="384">
        <v>108.05</v>
      </c>
    </row>
    <row r="427" spans="1:4" ht="14.25">
      <c r="A427" s="434" t="s">
        <v>37081</v>
      </c>
      <c r="B427" s="435"/>
      <c r="C427" s="387"/>
      <c r="D427" s="387"/>
    </row>
    <row r="428" spans="1:4" ht="12.75">
      <c r="A428" s="382">
        <v>7140100010</v>
      </c>
      <c r="B428" s="224" t="s">
        <v>37082</v>
      </c>
      <c r="C428" s="383" t="s">
        <v>36662</v>
      </c>
      <c r="D428" s="384">
        <v>574.26</v>
      </c>
    </row>
    <row r="429" spans="1:4" ht="12.75">
      <c r="A429" s="382">
        <v>7140100020</v>
      </c>
      <c r="B429" s="224" t="s">
        <v>37083</v>
      </c>
      <c r="C429" s="383" t="s">
        <v>36662</v>
      </c>
      <c r="D429" s="384">
        <v>479.44</v>
      </c>
    </row>
    <row r="430" spans="1:4" ht="12.75">
      <c r="A430" s="382">
        <v>7140100030</v>
      </c>
      <c r="B430" s="224" t="s">
        <v>37084</v>
      </c>
      <c r="C430" s="383" t="s">
        <v>36662</v>
      </c>
      <c r="D430" s="385">
        <v>1313.93</v>
      </c>
    </row>
    <row r="431" spans="1:4" ht="12.75">
      <c r="A431" s="382">
        <v>7140100040</v>
      </c>
      <c r="B431" s="224" t="s">
        <v>37085</v>
      </c>
      <c r="C431" s="383" t="s">
        <v>36662</v>
      </c>
      <c r="D431" s="384">
        <v>478.31</v>
      </c>
    </row>
    <row r="432" spans="1:4" ht="12.75">
      <c r="A432" s="382">
        <v>7140100050</v>
      </c>
      <c r="B432" s="224" t="s">
        <v>37086</v>
      </c>
      <c r="C432" s="383" t="s">
        <v>36662</v>
      </c>
      <c r="D432" s="384">
        <v>283.45999999999998</v>
      </c>
    </row>
    <row r="433" spans="1:4" ht="12.75">
      <c r="A433" s="382">
        <v>7140100060</v>
      </c>
      <c r="B433" s="224" t="s">
        <v>37087</v>
      </c>
      <c r="C433" s="383" t="s">
        <v>36662</v>
      </c>
      <c r="D433" s="384">
        <v>238.41</v>
      </c>
    </row>
    <row r="434" spans="1:4" ht="12.75">
      <c r="A434" s="382">
        <v>7140100070</v>
      </c>
      <c r="B434" s="224" t="s">
        <v>37088</v>
      </c>
      <c r="C434" s="383" t="s">
        <v>36662</v>
      </c>
      <c r="D434" s="384">
        <v>237.36</v>
      </c>
    </row>
    <row r="435" spans="1:4" ht="12.75">
      <c r="A435" s="382">
        <v>7140100080</v>
      </c>
      <c r="B435" s="224" t="s">
        <v>37089</v>
      </c>
      <c r="C435" s="383" t="s">
        <v>36662</v>
      </c>
      <c r="D435" s="384">
        <v>204.95</v>
      </c>
    </row>
    <row r="436" spans="1:4" ht="12.75">
      <c r="A436" s="382">
        <v>7140100090</v>
      </c>
      <c r="B436" s="224" t="s">
        <v>37090</v>
      </c>
      <c r="C436" s="383" t="s">
        <v>36662</v>
      </c>
      <c r="D436" s="384">
        <v>474.16</v>
      </c>
    </row>
    <row r="437" spans="1:4" ht="12.75">
      <c r="A437" s="382">
        <v>7140100100</v>
      </c>
      <c r="B437" s="224" t="s">
        <v>37091</v>
      </c>
      <c r="C437" s="383" t="s">
        <v>36662</v>
      </c>
      <c r="D437" s="384">
        <v>522.86</v>
      </c>
    </row>
    <row r="438" spans="1:4" ht="12.75">
      <c r="A438" s="382">
        <v>7140100110</v>
      </c>
      <c r="B438" s="224" t="s">
        <v>37092</v>
      </c>
      <c r="C438" s="383" t="s">
        <v>36662</v>
      </c>
      <c r="D438" s="384">
        <v>93.55</v>
      </c>
    </row>
    <row r="439" spans="1:4" ht="12.75">
      <c r="A439" s="382">
        <v>7140100120</v>
      </c>
      <c r="B439" s="224" t="s">
        <v>37093</v>
      </c>
      <c r="C439" s="383" t="s">
        <v>36662</v>
      </c>
      <c r="D439" s="384">
        <v>25.07</v>
      </c>
    </row>
    <row r="440" spans="1:4" ht="12.75">
      <c r="A440" s="382">
        <v>7140100130</v>
      </c>
      <c r="B440" s="224" t="s">
        <v>37094</v>
      </c>
      <c r="C440" s="383" t="s">
        <v>36662</v>
      </c>
      <c r="D440" s="384">
        <v>120.24</v>
      </c>
    </row>
    <row r="441" spans="1:4" ht="12.75">
      <c r="A441" s="382">
        <v>7140100140</v>
      </c>
      <c r="B441" s="224" t="s">
        <v>37095</v>
      </c>
      <c r="C441" s="383" t="s">
        <v>36662</v>
      </c>
      <c r="D441" s="384">
        <v>126.12</v>
      </c>
    </row>
    <row r="442" spans="1:4" ht="12.75">
      <c r="A442" s="382">
        <v>7140100150</v>
      </c>
      <c r="B442" s="224" t="s">
        <v>37096</v>
      </c>
      <c r="C442" s="383" t="s">
        <v>36662</v>
      </c>
      <c r="D442" s="384">
        <v>185.28</v>
      </c>
    </row>
    <row r="443" spans="1:4" ht="12.75">
      <c r="A443" s="382">
        <v>7140100160</v>
      </c>
      <c r="B443" s="224" t="s">
        <v>37097</v>
      </c>
      <c r="C443" s="383" t="s">
        <v>36662</v>
      </c>
      <c r="D443" s="384">
        <v>167.51</v>
      </c>
    </row>
    <row r="444" spans="1:4" ht="12.75">
      <c r="A444" s="382">
        <v>7140100170</v>
      </c>
      <c r="B444" s="224" t="s">
        <v>37098</v>
      </c>
      <c r="C444" s="383" t="s">
        <v>36662</v>
      </c>
      <c r="D444" s="384">
        <v>40.96</v>
      </c>
    </row>
    <row r="445" spans="1:4" ht="12.75">
      <c r="A445" s="382">
        <v>7140100180</v>
      </c>
      <c r="B445" s="224" t="s">
        <v>37099</v>
      </c>
      <c r="C445" s="383" t="s">
        <v>36662</v>
      </c>
      <c r="D445" s="384">
        <v>25.87</v>
      </c>
    </row>
    <row r="446" spans="1:4" ht="12.75">
      <c r="A446" s="382">
        <v>7140100190</v>
      </c>
      <c r="B446" s="224" t="s">
        <v>37100</v>
      </c>
      <c r="C446" s="383" t="s">
        <v>36662</v>
      </c>
      <c r="D446" s="384">
        <v>41.97</v>
      </c>
    </row>
    <row r="447" spans="1:4" ht="12.75">
      <c r="A447" s="382">
        <v>7140100200</v>
      </c>
      <c r="B447" s="224" t="s">
        <v>37101</v>
      </c>
      <c r="C447" s="383" t="s">
        <v>36662</v>
      </c>
      <c r="D447" s="384">
        <v>84.58</v>
      </c>
    </row>
    <row r="448" spans="1:4" ht="12.75">
      <c r="A448" s="382">
        <v>7140100210</v>
      </c>
      <c r="B448" s="224" t="s">
        <v>37102</v>
      </c>
      <c r="C448" s="383" t="s">
        <v>36662</v>
      </c>
      <c r="D448" s="384">
        <v>84.58</v>
      </c>
    </row>
    <row r="449" spans="1:4" ht="12.75">
      <c r="A449" s="382">
        <v>7140100220</v>
      </c>
      <c r="B449" s="224" t="s">
        <v>37103</v>
      </c>
      <c r="C449" s="383" t="s">
        <v>36662</v>
      </c>
      <c r="D449" s="384">
        <v>81.709999999999994</v>
      </c>
    </row>
    <row r="450" spans="1:4" ht="12.75">
      <c r="A450" s="382">
        <v>7140100230</v>
      </c>
      <c r="B450" s="224" t="s">
        <v>37104</v>
      </c>
      <c r="C450" s="383" t="s">
        <v>36662</v>
      </c>
      <c r="D450" s="384">
        <v>33.35</v>
      </c>
    </row>
    <row r="451" spans="1:4" ht="12.75">
      <c r="A451" s="382">
        <v>7140100240</v>
      </c>
      <c r="B451" s="224" t="s">
        <v>37105</v>
      </c>
      <c r="C451" s="383" t="s">
        <v>36662</v>
      </c>
      <c r="D451" s="384">
        <v>31.83</v>
      </c>
    </row>
    <row r="452" spans="1:4" ht="12.75">
      <c r="A452" s="382">
        <v>7140100250</v>
      </c>
      <c r="B452" s="224" t="s">
        <v>37106</v>
      </c>
      <c r="C452" s="383" t="s">
        <v>36662</v>
      </c>
      <c r="D452" s="384">
        <v>52.28</v>
      </c>
    </row>
    <row r="453" spans="1:4" ht="12.75">
      <c r="A453" s="382">
        <v>7140100260</v>
      </c>
      <c r="B453" s="224" t="s">
        <v>37107</v>
      </c>
      <c r="C453" s="383" t="s">
        <v>36662</v>
      </c>
      <c r="D453" s="384">
        <v>171.74</v>
      </c>
    </row>
    <row r="454" spans="1:4" ht="12.75">
      <c r="A454" s="382">
        <v>7140100271</v>
      </c>
      <c r="B454" s="224" t="s">
        <v>37108</v>
      </c>
      <c r="C454" s="383" t="s">
        <v>36662</v>
      </c>
      <c r="D454" s="384">
        <v>151.72999999999999</v>
      </c>
    </row>
    <row r="455" spans="1:4" ht="12.75">
      <c r="A455" s="382">
        <v>7140100281</v>
      </c>
      <c r="B455" s="224" t="s">
        <v>37109</v>
      </c>
      <c r="C455" s="383" t="s">
        <v>36662</v>
      </c>
      <c r="D455" s="384">
        <v>296.88</v>
      </c>
    </row>
    <row r="456" spans="1:4" ht="12.75">
      <c r="A456" s="382">
        <v>7140100541</v>
      </c>
      <c r="B456" s="224" t="s">
        <v>37110</v>
      </c>
      <c r="C456" s="383" t="s">
        <v>36662</v>
      </c>
      <c r="D456" s="384">
        <v>384.69</v>
      </c>
    </row>
    <row r="457" spans="1:4" ht="12.75">
      <c r="A457" s="382">
        <v>7140100290</v>
      </c>
      <c r="B457" s="224" t="s">
        <v>37111</v>
      </c>
      <c r="C457" s="383" t="s">
        <v>36662</v>
      </c>
      <c r="D457" s="384">
        <v>998.64</v>
      </c>
    </row>
    <row r="458" spans="1:4" ht="12.75">
      <c r="A458" s="382">
        <v>7140100300</v>
      </c>
      <c r="B458" s="224" t="s">
        <v>37112</v>
      </c>
      <c r="C458" s="383" t="s">
        <v>36662</v>
      </c>
      <c r="D458" s="385">
        <v>1160.3699999999999</v>
      </c>
    </row>
    <row r="459" spans="1:4" ht="12.75">
      <c r="A459" s="382">
        <v>7140100310</v>
      </c>
      <c r="B459" s="224" t="s">
        <v>37113</v>
      </c>
      <c r="C459" s="383" t="s">
        <v>36662</v>
      </c>
      <c r="D459" s="384">
        <v>156.59</v>
      </c>
    </row>
    <row r="460" spans="1:4" ht="12.75">
      <c r="A460" s="382">
        <v>7140100320</v>
      </c>
      <c r="B460" s="224" t="s">
        <v>37114</v>
      </c>
      <c r="C460" s="383" t="s">
        <v>36662</v>
      </c>
      <c r="D460" s="384">
        <v>145.55000000000001</v>
      </c>
    </row>
    <row r="461" spans="1:4" ht="12.75">
      <c r="A461" s="382">
        <v>7140100330</v>
      </c>
      <c r="B461" s="224" t="s">
        <v>37115</v>
      </c>
      <c r="C461" s="383" t="s">
        <v>36662</v>
      </c>
      <c r="D461" s="384">
        <v>266.66000000000003</v>
      </c>
    </row>
    <row r="462" spans="1:4" ht="12.75">
      <c r="A462" s="382">
        <v>7140100340</v>
      </c>
      <c r="B462" s="224" t="s">
        <v>37116</v>
      </c>
      <c r="C462" s="383" t="s">
        <v>36662</v>
      </c>
      <c r="D462" s="384">
        <v>274.23</v>
      </c>
    </row>
    <row r="463" spans="1:4" ht="12.75">
      <c r="A463" s="382">
        <v>7140100350</v>
      </c>
      <c r="B463" s="224" t="s">
        <v>37117</v>
      </c>
      <c r="C463" s="383" t="s">
        <v>36662</v>
      </c>
      <c r="D463" s="384">
        <v>264.10000000000002</v>
      </c>
    </row>
    <row r="464" spans="1:4" ht="12.75">
      <c r="A464" s="382">
        <v>7140100360</v>
      </c>
      <c r="B464" s="224" t="s">
        <v>37118</v>
      </c>
      <c r="C464" s="383" t="s">
        <v>36662</v>
      </c>
      <c r="D464" s="384">
        <v>438.93</v>
      </c>
    </row>
    <row r="465" spans="1:4" ht="12.75">
      <c r="A465" s="382">
        <v>7140100370</v>
      </c>
      <c r="B465" s="224" t="s">
        <v>37119</v>
      </c>
      <c r="C465" s="383" t="s">
        <v>36662</v>
      </c>
      <c r="D465" s="384">
        <v>510.59</v>
      </c>
    </row>
    <row r="466" spans="1:4" ht="12.75">
      <c r="A466" s="382">
        <v>7140100380</v>
      </c>
      <c r="B466" s="224" t="s">
        <v>37120</v>
      </c>
      <c r="C466" s="383" t="s">
        <v>36662</v>
      </c>
      <c r="D466" s="385">
        <v>1270.96</v>
      </c>
    </row>
    <row r="467" spans="1:4" ht="12.75">
      <c r="A467" s="382">
        <v>7140100390</v>
      </c>
      <c r="B467" s="224" t="s">
        <v>37121</v>
      </c>
      <c r="C467" s="383" t="s">
        <v>36662</v>
      </c>
      <c r="D467" s="384">
        <v>140.81</v>
      </c>
    </row>
    <row r="468" spans="1:4" ht="12.75">
      <c r="A468" s="382">
        <v>7140100400</v>
      </c>
      <c r="B468" s="224" t="s">
        <v>37122</v>
      </c>
      <c r="C468" s="383" t="s">
        <v>36662</v>
      </c>
      <c r="D468" s="384">
        <v>115.29</v>
      </c>
    </row>
    <row r="469" spans="1:4" ht="12.75">
      <c r="A469" s="382">
        <v>7140100410</v>
      </c>
      <c r="B469" s="224" t="s">
        <v>37123</v>
      </c>
      <c r="C469" s="383" t="s">
        <v>36662</v>
      </c>
      <c r="D469" s="384">
        <v>511.68</v>
      </c>
    </row>
    <row r="470" spans="1:4" ht="12.75">
      <c r="A470" s="382">
        <v>7140100420</v>
      </c>
      <c r="B470" s="224" t="s">
        <v>37124</v>
      </c>
      <c r="C470" s="383" t="s">
        <v>36662</v>
      </c>
      <c r="D470" s="384">
        <v>218.47</v>
      </c>
    </row>
    <row r="471" spans="1:4" ht="12.75">
      <c r="A471" s="382">
        <v>7140100430</v>
      </c>
      <c r="B471" s="224" t="s">
        <v>37125</v>
      </c>
      <c r="C471" s="383" t="s">
        <v>36666</v>
      </c>
      <c r="D471" s="384">
        <v>23.55</v>
      </c>
    </row>
    <row r="472" spans="1:4" ht="12.75">
      <c r="A472" s="382">
        <v>7140100440</v>
      </c>
      <c r="B472" s="224" t="s">
        <v>37126</v>
      </c>
      <c r="C472" s="383" t="s">
        <v>36666</v>
      </c>
      <c r="D472" s="384">
        <v>26.49</v>
      </c>
    </row>
    <row r="473" spans="1:4" ht="12.75">
      <c r="A473" s="382">
        <v>7140100450</v>
      </c>
      <c r="B473" s="224" t="s">
        <v>37127</v>
      </c>
      <c r="C473" s="383" t="s">
        <v>36666</v>
      </c>
      <c r="D473" s="384">
        <v>39.14</v>
      </c>
    </row>
    <row r="474" spans="1:4" ht="12.75">
      <c r="A474" s="382">
        <v>7140100460</v>
      </c>
      <c r="B474" s="224" t="s">
        <v>37128</v>
      </c>
      <c r="C474" s="383" t="s">
        <v>36666</v>
      </c>
      <c r="D474" s="384">
        <v>55.53</v>
      </c>
    </row>
    <row r="475" spans="1:4" ht="12.75">
      <c r="A475" s="382">
        <v>7140100470</v>
      </c>
      <c r="B475" s="224" t="s">
        <v>37129</v>
      </c>
      <c r="C475" s="383" t="s">
        <v>36666</v>
      </c>
      <c r="D475" s="384">
        <v>39.619999999999997</v>
      </c>
    </row>
    <row r="476" spans="1:4" ht="12.75">
      <c r="A476" s="382">
        <v>7140100480</v>
      </c>
      <c r="B476" s="224" t="s">
        <v>37130</v>
      </c>
      <c r="C476" s="383" t="s">
        <v>36666</v>
      </c>
      <c r="D476" s="384">
        <v>53.08</v>
      </c>
    </row>
    <row r="477" spans="1:4" ht="12.75">
      <c r="A477" s="382">
        <v>7140100490</v>
      </c>
      <c r="B477" s="224" t="s">
        <v>37131</v>
      </c>
      <c r="C477" s="383" t="s">
        <v>36666</v>
      </c>
      <c r="D477" s="384">
        <v>71.010000000000005</v>
      </c>
    </row>
    <row r="478" spans="1:4" ht="12.75">
      <c r="A478" s="382">
        <v>7140100500</v>
      </c>
      <c r="B478" s="224" t="s">
        <v>37132</v>
      </c>
      <c r="C478" s="383" t="s">
        <v>36666</v>
      </c>
      <c r="D478" s="384">
        <v>77.8</v>
      </c>
    </row>
    <row r="479" spans="1:4" ht="12.75">
      <c r="A479" s="382">
        <v>7140100510</v>
      </c>
      <c r="B479" s="224" t="s">
        <v>37133</v>
      </c>
      <c r="C479" s="383" t="s">
        <v>36666</v>
      </c>
      <c r="D479" s="384">
        <v>172.35</v>
      </c>
    </row>
    <row r="480" spans="1:4" ht="12.75">
      <c r="A480" s="382">
        <v>7140100520</v>
      </c>
      <c r="B480" s="224" t="s">
        <v>37134</v>
      </c>
      <c r="C480" s="383" t="s">
        <v>36662</v>
      </c>
      <c r="D480" s="384">
        <v>142.36000000000001</v>
      </c>
    </row>
    <row r="481" spans="1:4" ht="14.25">
      <c r="A481" s="434" t="s">
        <v>37135</v>
      </c>
      <c r="B481" s="435"/>
      <c r="C481" s="387"/>
      <c r="D481" s="387"/>
    </row>
    <row r="482" spans="1:4" ht="12.75">
      <c r="A482" s="382">
        <v>7150100010</v>
      </c>
      <c r="B482" s="224" t="s">
        <v>37136</v>
      </c>
      <c r="C482" s="383" t="s">
        <v>36662</v>
      </c>
      <c r="D482" s="384">
        <v>107.46</v>
      </c>
    </row>
    <row r="483" spans="1:4" ht="12.75">
      <c r="A483" s="382">
        <v>7150100020</v>
      </c>
      <c r="B483" s="224" t="s">
        <v>37137</v>
      </c>
      <c r="C483" s="383" t="s">
        <v>36662</v>
      </c>
      <c r="D483" s="384">
        <v>117.29</v>
      </c>
    </row>
    <row r="484" spans="1:4" ht="12.75">
      <c r="A484" s="382">
        <v>7150100030</v>
      </c>
      <c r="B484" s="224" t="s">
        <v>37138</v>
      </c>
      <c r="C484" s="383" t="s">
        <v>36662</v>
      </c>
      <c r="D484" s="384">
        <v>148.02000000000001</v>
      </c>
    </row>
    <row r="485" spans="1:4" ht="12.75">
      <c r="A485" s="382">
        <v>7150100040</v>
      </c>
      <c r="B485" s="224" t="s">
        <v>37139</v>
      </c>
      <c r="C485" s="383" t="s">
        <v>36662</v>
      </c>
      <c r="D485" s="384">
        <v>163.33000000000001</v>
      </c>
    </row>
    <row r="486" spans="1:4" ht="12.75">
      <c r="A486" s="382">
        <v>7150100050</v>
      </c>
      <c r="B486" s="224" t="s">
        <v>37140</v>
      </c>
      <c r="C486" s="383" t="s">
        <v>36662</v>
      </c>
      <c r="D486" s="384">
        <v>184.53</v>
      </c>
    </row>
    <row r="487" spans="1:4" ht="12.75">
      <c r="A487" s="382">
        <v>7150100060</v>
      </c>
      <c r="B487" s="224" t="s">
        <v>37141</v>
      </c>
      <c r="C487" s="383" t="s">
        <v>36662</v>
      </c>
      <c r="D487" s="384">
        <v>179.11</v>
      </c>
    </row>
    <row r="488" spans="1:4" ht="12.75">
      <c r="A488" s="382">
        <v>7150100070</v>
      </c>
      <c r="B488" s="224" t="s">
        <v>37142</v>
      </c>
      <c r="C488" s="383" t="s">
        <v>36662</v>
      </c>
      <c r="D488" s="384">
        <v>234.04</v>
      </c>
    </row>
    <row r="489" spans="1:4" ht="12.75">
      <c r="A489" s="382">
        <v>7150100080</v>
      </c>
      <c r="B489" s="224" t="s">
        <v>37143</v>
      </c>
      <c r="C489" s="383" t="s">
        <v>36662</v>
      </c>
      <c r="D489" s="384">
        <v>308.32</v>
      </c>
    </row>
    <row r="490" spans="1:4" ht="12.75">
      <c r="A490" s="382">
        <v>7150100090</v>
      </c>
      <c r="B490" s="224" t="s">
        <v>37144</v>
      </c>
      <c r="C490" s="383" t="s">
        <v>36662</v>
      </c>
      <c r="D490" s="384">
        <v>152.12</v>
      </c>
    </row>
    <row r="491" spans="1:4" ht="12.75">
      <c r="A491" s="382">
        <v>7150100100</v>
      </c>
      <c r="B491" s="224" t="s">
        <v>37145</v>
      </c>
      <c r="C491" s="383" t="s">
        <v>36662</v>
      </c>
      <c r="D491" s="384">
        <v>300.04000000000002</v>
      </c>
    </row>
    <row r="492" spans="1:4" ht="12.75">
      <c r="A492" s="382">
        <v>7150100110</v>
      </c>
      <c r="B492" s="224" t="s">
        <v>37146</v>
      </c>
      <c r="C492" s="383" t="s">
        <v>36662</v>
      </c>
      <c r="D492" s="384">
        <v>234.04</v>
      </c>
    </row>
    <row r="493" spans="1:4" ht="12.75">
      <c r="A493" s="382">
        <v>7150100120</v>
      </c>
      <c r="B493" s="224" t="s">
        <v>37147</v>
      </c>
      <c r="C493" s="383" t="s">
        <v>36662</v>
      </c>
      <c r="D493" s="384">
        <v>210.48</v>
      </c>
    </row>
    <row r="494" spans="1:4" ht="12.75">
      <c r="A494" s="382">
        <v>7150100130</v>
      </c>
      <c r="B494" s="224" t="s">
        <v>37148</v>
      </c>
      <c r="C494" s="383" t="s">
        <v>36662</v>
      </c>
      <c r="D494" s="384">
        <v>178.82</v>
      </c>
    </row>
    <row r="495" spans="1:4" ht="12.75">
      <c r="A495" s="382">
        <v>7150100520</v>
      </c>
      <c r="B495" s="224" t="s">
        <v>37149</v>
      </c>
      <c r="C495" s="383" t="s">
        <v>36662</v>
      </c>
      <c r="D495" s="384">
        <v>619.15</v>
      </c>
    </row>
    <row r="496" spans="1:4" ht="12.75">
      <c r="A496" s="382">
        <v>7150100530</v>
      </c>
      <c r="B496" s="224" t="s">
        <v>37150</v>
      </c>
      <c r="C496" s="383" t="s">
        <v>36662</v>
      </c>
      <c r="D496" s="384">
        <v>353.44</v>
      </c>
    </row>
    <row r="497" spans="1:4" ht="12.75">
      <c r="A497" s="382">
        <v>7150100580</v>
      </c>
      <c r="B497" s="224" t="s">
        <v>37151</v>
      </c>
      <c r="C497" s="383" t="s">
        <v>36662</v>
      </c>
      <c r="D497" s="385">
        <v>1434.89</v>
      </c>
    </row>
    <row r="498" spans="1:4" ht="14.25">
      <c r="A498" s="434" t="s">
        <v>37152</v>
      </c>
      <c r="B498" s="435"/>
      <c r="C498" s="387"/>
      <c r="D498" s="387"/>
    </row>
    <row r="499" spans="1:4" ht="12.75">
      <c r="A499" s="382">
        <v>7160100010</v>
      </c>
      <c r="B499" s="224" t="s">
        <v>37153</v>
      </c>
      <c r="C499" s="383" t="s">
        <v>36662</v>
      </c>
      <c r="D499" s="384">
        <v>634.57000000000005</v>
      </c>
    </row>
    <row r="500" spans="1:4" ht="12.75">
      <c r="A500" s="382">
        <v>7160100020</v>
      </c>
      <c r="B500" s="224" t="s">
        <v>37154</v>
      </c>
      <c r="C500" s="383" t="s">
        <v>36662</v>
      </c>
      <c r="D500" s="384">
        <v>846.07</v>
      </c>
    </row>
    <row r="501" spans="1:4" ht="12.75">
      <c r="A501" s="382">
        <v>7160100030</v>
      </c>
      <c r="B501" s="224" t="s">
        <v>37155</v>
      </c>
      <c r="C501" s="383" t="s">
        <v>36662</v>
      </c>
      <c r="D501" s="384">
        <v>951.85</v>
      </c>
    </row>
    <row r="502" spans="1:4" ht="12.75">
      <c r="A502" s="382">
        <v>7160100040</v>
      </c>
      <c r="B502" s="224" t="s">
        <v>37156</v>
      </c>
      <c r="C502" s="383" t="s">
        <v>36662</v>
      </c>
      <c r="D502" s="385">
        <v>1269.1400000000001</v>
      </c>
    </row>
    <row r="503" spans="1:4" ht="12.75">
      <c r="A503" s="382">
        <v>7160100050</v>
      </c>
      <c r="B503" s="224" t="s">
        <v>37157</v>
      </c>
      <c r="C503" s="383" t="s">
        <v>36662</v>
      </c>
      <c r="D503" s="385">
        <v>1903.7</v>
      </c>
    </row>
    <row r="504" spans="1:4" ht="12.75">
      <c r="A504" s="382">
        <v>7160100060</v>
      </c>
      <c r="B504" s="224" t="s">
        <v>37158</v>
      </c>
      <c r="C504" s="383" t="s">
        <v>36662</v>
      </c>
      <c r="D504" s="385">
        <v>4249.8599999999997</v>
      </c>
    </row>
    <row r="505" spans="1:4" ht="12.75">
      <c r="A505" s="382">
        <v>7160100070</v>
      </c>
      <c r="B505" s="224" t="s">
        <v>37159</v>
      </c>
      <c r="C505" s="383" t="s">
        <v>36662</v>
      </c>
      <c r="D505" s="385">
        <v>5069.9399999999996</v>
      </c>
    </row>
    <row r="506" spans="1:4" ht="12.75">
      <c r="A506" s="382">
        <v>7160100080</v>
      </c>
      <c r="B506" s="224" t="s">
        <v>37160</v>
      </c>
      <c r="C506" s="383" t="s">
        <v>36662</v>
      </c>
      <c r="D506" s="385">
        <v>6909.59</v>
      </c>
    </row>
    <row r="507" spans="1:4" ht="12.75">
      <c r="A507" s="382">
        <v>7160100090</v>
      </c>
      <c r="B507" s="224" t="s">
        <v>37161</v>
      </c>
      <c r="C507" s="383" t="s">
        <v>36662</v>
      </c>
      <c r="D507" s="385">
        <v>1033.2</v>
      </c>
    </row>
    <row r="508" spans="1:4" ht="12.75">
      <c r="A508" s="382">
        <v>7160100100</v>
      </c>
      <c r="B508" s="224" t="s">
        <v>37162</v>
      </c>
      <c r="C508" s="383" t="s">
        <v>36662</v>
      </c>
      <c r="D508" s="385">
        <v>1291.5</v>
      </c>
    </row>
    <row r="509" spans="1:4" ht="12.75">
      <c r="A509" s="382">
        <v>7160100110</v>
      </c>
      <c r="B509" s="224" t="s">
        <v>37163</v>
      </c>
      <c r="C509" s="383" t="s">
        <v>36662</v>
      </c>
      <c r="D509" s="385">
        <v>1549.8</v>
      </c>
    </row>
    <row r="510" spans="1:4" ht="12.75">
      <c r="A510" s="382">
        <v>7160100120</v>
      </c>
      <c r="B510" s="224" t="s">
        <v>37164</v>
      </c>
      <c r="C510" s="383" t="s">
        <v>36662</v>
      </c>
      <c r="D510" s="385">
        <v>1937.25</v>
      </c>
    </row>
    <row r="511" spans="1:4" ht="12.75">
      <c r="A511" s="382">
        <v>7160100130</v>
      </c>
      <c r="B511" s="224" t="s">
        <v>37165</v>
      </c>
      <c r="C511" s="383" t="s">
        <v>36662</v>
      </c>
      <c r="D511" s="385">
        <v>4178.72</v>
      </c>
    </row>
    <row r="512" spans="1:4" ht="12.75">
      <c r="A512" s="382">
        <v>7160100140</v>
      </c>
      <c r="B512" s="224" t="s">
        <v>37166</v>
      </c>
      <c r="C512" s="383" t="s">
        <v>36662</v>
      </c>
      <c r="D512" s="385">
        <v>4695.32</v>
      </c>
    </row>
    <row r="513" spans="1:4" ht="12.75">
      <c r="A513" s="382">
        <v>7160100150</v>
      </c>
      <c r="B513" s="224" t="s">
        <v>37167</v>
      </c>
      <c r="C513" s="383" t="s">
        <v>36662</v>
      </c>
      <c r="D513" s="385">
        <v>5341.07</v>
      </c>
    </row>
    <row r="514" spans="1:4" ht="12.75">
      <c r="A514" s="382">
        <v>7160100160</v>
      </c>
      <c r="B514" s="224" t="s">
        <v>37168</v>
      </c>
      <c r="C514" s="383" t="s">
        <v>36662</v>
      </c>
      <c r="D514" s="385">
        <v>5986.82</v>
      </c>
    </row>
    <row r="515" spans="1:4" ht="12.75">
      <c r="A515" s="382">
        <v>7160100390</v>
      </c>
      <c r="B515" s="224" t="s">
        <v>37169</v>
      </c>
      <c r="C515" s="383" t="s">
        <v>36655</v>
      </c>
      <c r="D515" s="384">
        <v>802.25</v>
      </c>
    </row>
    <row r="516" spans="1:4" ht="14.25">
      <c r="A516" s="434" t="s">
        <v>37170</v>
      </c>
      <c r="B516" s="435"/>
      <c r="C516" s="387"/>
      <c r="D516" s="387"/>
    </row>
    <row r="517" spans="1:4" ht="12.75">
      <c r="A517" s="382">
        <v>7170100010</v>
      </c>
      <c r="B517" s="224" t="s">
        <v>37171</v>
      </c>
      <c r="C517" s="383" t="s">
        <v>36666</v>
      </c>
      <c r="D517" s="384">
        <v>5.16</v>
      </c>
    </row>
    <row r="518" spans="1:4" ht="12.75">
      <c r="A518" s="382">
        <v>7170100020</v>
      </c>
      <c r="B518" s="224" t="s">
        <v>37172</v>
      </c>
      <c r="C518" s="383" t="s">
        <v>36666</v>
      </c>
      <c r="D518" s="384">
        <v>9.8800000000000008</v>
      </c>
    </row>
    <row r="519" spans="1:4" ht="12.75">
      <c r="A519" s="382">
        <v>7170100030</v>
      </c>
      <c r="B519" s="224" t="s">
        <v>37173</v>
      </c>
      <c r="C519" s="383" t="s">
        <v>36666</v>
      </c>
      <c r="D519" s="384">
        <v>10.56</v>
      </c>
    </row>
    <row r="520" spans="1:4" ht="12.75">
      <c r="A520" s="382">
        <v>7170100040</v>
      </c>
      <c r="B520" s="224" t="s">
        <v>37174</v>
      </c>
      <c r="C520" s="383" t="s">
        <v>36666</v>
      </c>
      <c r="D520" s="384">
        <v>13.88</v>
      </c>
    </row>
    <row r="521" spans="1:4" ht="12.75">
      <c r="A521" s="382">
        <v>7170100050</v>
      </c>
      <c r="B521" s="224" t="s">
        <v>37175</v>
      </c>
      <c r="C521" s="383" t="s">
        <v>36666</v>
      </c>
      <c r="D521" s="384">
        <v>16.239999999999998</v>
      </c>
    </row>
    <row r="522" spans="1:4" ht="12.75">
      <c r="A522" s="382">
        <v>7170100060</v>
      </c>
      <c r="B522" s="224" t="s">
        <v>37176</v>
      </c>
      <c r="C522" s="383" t="s">
        <v>36666</v>
      </c>
      <c r="D522" s="384">
        <v>19.8</v>
      </c>
    </row>
    <row r="523" spans="1:4" ht="12.75">
      <c r="A523" s="382">
        <v>7170100070</v>
      </c>
      <c r="B523" s="224" t="s">
        <v>37177</v>
      </c>
      <c r="C523" s="383" t="s">
        <v>36666</v>
      </c>
      <c r="D523" s="384">
        <v>24.97</v>
      </c>
    </row>
    <row r="524" spans="1:4" ht="12.75">
      <c r="A524" s="382">
        <v>7170100080</v>
      </c>
      <c r="B524" s="224" t="s">
        <v>37178</v>
      </c>
      <c r="C524" s="383" t="s">
        <v>36666</v>
      </c>
      <c r="D524" s="384">
        <v>29.95</v>
      </c>
    </row>
    <row r="525" spans="1:4" ht="12.75">
      <c r="A525" s="382">
        <v>7170100090</v>
      </c>
      <c r="B525" s="224" t="s">
        <v>37179</v>
      </c>
      <c r="C525" s="383" t="s">
        <v>36666</v>
      </c>
      <c r="D525" s="384">
        <v>34.64</v>
      </c>
    </row>
    <row r="526" spans="1:4" ht="12.75">
      <c r="A526" s="382">
        <v>7170100100</v>
      </c>
      <c r="B526" s="224" t="s">
        <v>37180</v>
      </c>
      <c r="C526" s="383" t="s">
        <v>36666</v>
      </c>
      <c r="D526" s="384">
        <v>39.14</v>
      </c>
    </row>
    <row r="527" spans="1:4" ht="12.75">
      <c r="A527" s="382">
        <v>7170100110</v>
      </c>
      <c r="B527" s="224" t="s">
        <v>37181</v>
      </c>
      <c r="C527" s="383" t="s">
        <v>36666</v>
      </c>
      <c r="D527" s="384">
        <v>45.23</v>
      </c>
    </row>
    <row r="528" spans="1:4" ht="12.75">
      <c r="A528" s="382">
        <v>7170100120</v>
      </c>
      <c r="B528" s="224" t="s">
        <v>37182</v>
      </c>
      <c r="C528" s="383" t="s">
        <v>36666</v>
      </c>
      <c r="D528" s="384">
        <v>56.8</v>
      </c>
    </row>
    <row r="529" spans="1:4" ht="12.75">
      <c r="A529" s="382">
        <v>7170100130</v>
      </c>
      <c r="B529" s="224" t="s">
        <v>37183</v>
      </c>
      <c r="C529" s="383" t="s">
        <v>36666</v>
      </c>
      <c r="D529" s="384">
        <v>69.599999999999994</v>
      </c>
    </row>
    <row r="530" spans="1:4" ht="12.75">
      <c r="A530" s="382">
        <v>7170100140</v>
      </c>
      <c r="B530" s="224" t="s">
        <v>37184</v>
      </c>
      <c r="C530" s="383" t="s">
        <v>36666</v>
      </c>
      <c r="D530" s="384">
        <v>85.03</v>
      </c>
    </row>
    <row r="531" spans="1:4" ht="12.75">
      <c r="A531" s="382">
        <v>7170100141</v>
      </c>
      <c r="B531" s="224" t="s">
        <v>37185</v>
      </c>
      <c r="C531" s="383" t="s">
        <v>36666</v>
      </c>
      <c r="D531" s="384">
        <v>95.19</v>
      </c>
    </row>
    <row r="532" spans="1:4" ht="12.75">
      <c r="A532" s="382">
        <v>7170100142</v>
      </c>
      <c r="B532" s="224" t="s">
        <v>37186</v>
      </c>
      <c r="C532" s="383" t="s">
        <v>36666</v>
      </c>
      <c r="D532" s="384">
        <v>104.7</v>
      </c>
    </row>
    <row r="533" spans="1:4" ht="12.75">
      <c r="A533" s="382">
        <v>7170100143</v>
      </c>
      <c r="B533" s="224" t="s">
        <v>37187</v>
      </c>
      <c r="C533" s="383" t="s">
        <v>36666</v>
      </c>
      <c r="D533" s="384">
        <v>114.22</v>
      </c>
    </row>
    <row r="534" spans="1:4" ht="12.75">
      <c r="A534" s="382">
        <v>7170100150</v>
      </c>
      <c r="B534" s="224" t="s">
        <v>37188</v>
      </c>
      <c r="C534" s="383" t="s">
        <v>36666</v>
      </c>
      <c r="D534" s="384">
        <v>3.46</v>
      </c>
    </row>
    <row r="535" spans="1:4" ht="12.75">
      <c r="A535" s="382">
        <v>7170100160</v>
      </c>
      <c r="B535" s="224" t="s">
        <v>37189</v>
      </c>
      <c r="C535" s="383" t="s">
        <v>36666</v>
      </c>
      <c r="D535" s="384">
        <v>4.21</v>
      </c>
    </row>
    <row r="536" spans="1:4" ht="12.75">
      <c r="A536" s="382">
        <v>7170100170</v>
      </c>
      <c r="B536" s="224" t="s">
        <v>37190</v>
      </c>
      <c r="C536" s="383" t="s">
        <v>36666</v>
      </c>
      <c r="D536" s="384">
        <v>5.0999999999999996</v>
      </c>
    </row>
    <row r="537" spans="1:4" ht="12.75">
      <c r="A537" s="382">
        <v>7170100180</v>
      </c>
      <c r="B537" s="224" t="s">
        <v>37191</v>
      </c>
      <c r="C537" s="383" t="s">
        <v>36666</v>
      </c>
      <c r="D537" s="384">
        <v>5.0999999999999996</v>
      </c>
    </row>
    <row r="538" spans="1:4" ht="12.75">
      <c r="A538" s="382">
        <v>7170100190</v>
      </c>
      <c r="B538" s="224" t="s">
        <v>37192</v>
      </c>
      <c r="C538" s="383" t="s">
        <v>36666</v>
      </c>
      <c r="D538" s="384">
        <v>6.86</v>
      </c>
    </row>
    <row r="539" spans="1:4" ht="12.75">
      <c r="A539" s="382">
        <v>7170100200</v>
      </c>
      <c r="B539" s="224" t="s">
        <v>37193</v>
      </c>
      <c r="C539" s="383" t="s">
        <v>36666</v>
      </c>
      <c r="D539" s="384">
        <v>7.92</v>
      </c>
    </row>
    <row r="540" spans="1:4" ht="12.75">
      <c r="A540" s="382">
        <v>7170100210</v>
      </c>
      <c r="B540" s="224" t="s">
        <v>37194</v>
      </c>
      <c r="C540" s="383" t="s">
        <v>36666</v>
      </c>
      <c r="D540" s="384">
        <v>9.3000000000000007</v>
      </c>
    </row>
    <row r="541" spans="1:4" ht="12.75">
      <c r="A541" s="382">
        <v>7170100220</v>
      </c>
      <c r="B541" s="224" t="s">
        <v>37195</v>
      </c>
      <c r="C541" s="383" t="s">
        <v>36666</v>
      </c>
      <c r="D541" s="384">
        <v>10.199999999999999</v>
      </c>
    </row>
    <row r="542" spans="1:4" ht="12.75">
      <c r="A542" s="382">
        <v>7170100230</v>
      </c>
      <c r="B542" s="224" t="s">
        <v>37196</v>
      </c>
      <c r="C542" s="383" t="s">
        <v>36666</v>
      </c>
      <c r="D542" s="384">
        <v>11.29</v>
      </c>
    </row>
    <row r="543" spans="1:4" ht="12.75">
      <c r="A543" s="382">
        <v>7170100240</v>
      </c>
      <c r="B543" s="224" t="s">
        <v>37197</v>
      </c>
      <c r="C543" s="383" t="s">
        <v>36666</v>
      </c>
      <c r="D543" s="384">
        <v>12.54</v>
      </c>
    </row>
    <row r="544" spans="1:4" ht="12.75">
      <c r="A544" s="382">
        <v>7170100250</v>
      </c>
      <c r="B544" s="224" t="s">
        <v>37198</v>
      </c>
      <c r="C544" s="383" t="s">
        <v>36666</v>
      </c>
      <c r="D544" s="384">
        <v>5.89</v>
      </c>
    </row>
    <row r="545" spans="1:4" ht="12.75">
      <c r="A545" s="382">
        <v>7170100260</v>
      </c>
      <c r="B545" s="224" t="s">
        <v>37199</v>
      </c>
      <c r="C545" s="383" t="s">
        <v>36666</v>
      </c>
      <c r="D545" s="384">
        <v>7.35</v>
      </c>
    </row>
    <row r="546" spans="1:4" ht="12.75">
      <c r="A546" s="382">
        <v>7170100270</v>
      </c>
      <c r="B546" s="224" t="s">
        <v>37200</v>
      </c>
      <c r="C546" s="383" t="s">
        <v>36666</v>
      </c>
      <c r="D546" s="384">
        <v>8.24</v>
      </c>
    </row>
    <row r="547" spans="1:4" ht="12.75">
      <c r="A547" s="382">
        <v>7170100280</v>
      </c>
      <c r="B547" s="224" t="s">
        <v>37201</v>
      </c>
      <c r="C547" s="383" t="s">
        <v>36666</v>
      </c>
      <c r="D547" s="384">
        <v>10.26</v>
      </c>
    </row>
    <row r="548" spans="1:4" ht="12.75">
      <c r="A548" s="382">
        <v>7170100290</v>
      </c>
      <c r="B548" s="224" t="s">
        <v>37202</v>
      </c>
      <c r="C548" s="383" t="s">
        <v>36666</v>
      </c>
      <c r="D548" s="384">
        <v>12.26</v>
      </c>
    </row>
    <row r="549" spans="1:4" ht="12.75">
      <c r="A549" s="382">
        <v>7170100300</v>
      </c>
      <c r="B549" s="224" t="s">
        <v>37203</v>
      </c>
      <c r="C549" s="383" t="s">
        <v>36666</v>
      </c>
      <c r="D549" s="384">
        <v>15.33</v>
      </c>
    </row>
    <row r="550" spans="1:4" ht="12.75">
      <c r="A550" s="382">
        <v>7170100310</v>
      </c>
      <c r="B550" s="224" t="s">
        <v>37204</v>
      </c>
      <c r="C550" s="383" t="s">
        <v>36666</v>
      </c>
      <c r="D550" s="384">
        <v>18.39</v>
      </c>
    </row>
    <row r="551" spans="1:4" ht="12.75">
      <c r="A551" s="382">
        <v>7170100320</v>
      </c>
      <c r="B551" s="224" t="s">
        <v>37205</v>
      </c>
      <c r="C551" s="383" t="s">
        <v>36666</v>
      </c>
      <c r="D551" s="384">
        <v>21.46</v>
      </c>
    </row>
    <row r="552" spans="1:4" ht="12.75">
      <c r="A552" s="382">
        <v>7170100330</v>
      </c>
      <c r="B552" s="224" t="s">
        <v>37206</v>
      </c>
      <c r="C552" s="383" t="s">
        <v>36666</v>
      </c>
      <c r="D552" s="384">
        <v>3.24</v>
      </c>
    </row>
    <row r="553" spans="1:4" ht="12.75">
      <c r="A553" s="382">
        <v>7170100340</v>
      </c>
      <c r="B553" s="224" t="s">
        <v>37207</v>
      </c>
      <c r="C553" s="383" t="s">
        <v>36666</v>
      </c>
      <c r="D553" s="384">
        <v>3.46</v>
      </c>
    </row>
    <row r="554" spans="1:4" ht="12.75">
      <c r="A554" s="382">
        <v>7170100350</v>
      </c>
      <c r="B554" s="224" t="s">
        <v>37208</v>
      </c>
      <c r="C554" s="383" t="s">
        <v>36666</v>
      </c>
      <c r="D554" s="384">
        <v>4.37</v>
      </c>
    </row>
    <row r="555" spans="1:4" ht="12.75">
      <c r="A555" s="382">
        <v>7170100360</v>
      </c>
      <c r="B555" s="224" t="s">
        <v>37209</v>
      </c>
      <c r="C555" s="383" t="s">
        <v>36666</v>
      </c>
      <c r="D555" s="384">
        <v>5.0999999999999996</v>
      </c>
    </row>
    <row r="556" spans="1:4" ht="12.75">
      <c r="A556" s="382">
        <v>7170100370</v>
      </c>
      <c r="B556" s="224" t="s">
        <v>37210</v>
      </c>
      <c r="C556" s="383" t="s">
        <v>36666</v>
      </c>
      <c r="D556" s="384">
        <v>3.62</v>
      </c>
    </row>
    <row r="557" spans="1:4" ht="12.75">
      <c r="A557" s="382">
        <v>7170100380</v>
      </c>
      <c r="B557" s="224" t="s">
        <v>37211</v>
      </c>
      <c r="C557" s="383" t="s">
        <v>36666</v>
      </c>
      <c r="D557" s="384">
        <v>3.8</v>
      </c>
    </row>
    <row r="558" spans="1:4" ht="12.75">
      <c r="A558" s="382">
        <v>7170100390</v>
      </c>
      <c r="B558" s="224" t="s">
        <v>37212</v>
      </c>
      <c r="C558" s="383" t="s">
        <v>36666</v>
      </c>
      <c r="D558" s="384">
        <v>3.99</v>
      </c>
    </row>
    <row r="559" spans="1:4" ht="12.75">
      <c r="A559" s="382">
        <v>7170100400</v>
      </c>
      <c r="B559" s="224" t="s">
        <v>37213</v>
      </c>
      <c r="C559" s="383" t="s">
        <v>36666</v>
      </c>
      <c r="D559" s="384">
        <v>4.37</v>
      </c>
    </row>
    <row r="560" spans="1:4" ht="12.75">
      <c r="A560" s="382">
        <v>7170100410</v>
      </c>
      <c r="B560" s="224" t="s">
        <v>37214</v>
      </c>
      <c r="C560" s="383" t="s">
        <v>36666</v>
      </c>
      <c r="D560" s="384">
        <v>5.0999999999999996</v>
      </c>
    </row>
    <row r="561" spans="1:4" ht="12.75">
      <c r="A561" s="382">
        <v>7170100420</v>
      </c>
      <c r="B561" s="224" t="s">
        <v>37215</v>
      </c>
      <c r="C561" s="383" t="s">
        <v>36666</v>
      </c>
      <c r="D561" s="384">
        <v>5.32</v>
      </c>
    </row>
    <row r="562" spans="1:4" ht="12.75">
      <c r="A562" s="382">
        <v>7170100430</v>
      </c>
      <c r="B562" s="224" t="s">
        <v>37216</v>
      </c>
      <c r="C562" s="383" t="s">
        <v>36666</v>
      </c>
      <c r="D562" s="384">
        <v>5.85</v>
      </c>
    </row>
    <row r="563" spans="1:4" ht="12.75">
      <c r="A563" s="382">
        <v>7170100440</v>
      </c>
      <c r="B563" s="224" t="s">
        <v>37217</v>
      </c>
      <c r="C563" s="383" t="s">
        <v>36666</v>
      </c>
      <c r="D563" s="384">
        <v>6.22</v>
      </c>
    </row>
    <row r="564" spans="1:4" ht="12.75">
      <c r="A564" s="382">
        <v>7170100450</v>
      </c>
      <c r="B564" s="224" t="s">
        <v>37218</v>
      </c>
      <c r="C564" s="383" t="s">
        <v>36666</v>
      </c>
      <c r="D564" s="384">
        <v>6.6</v>
      </c>
    </row>
    <row r="565" spans="1:4" ht="12.75">
      <c r="A565" s="382">
        <v>7170100460</v>
      </c>
      <c r="B565" s="224" t="s">
        <v>37219</v>
      </c>
      <c r="C565" s="383" t="s">
        <v>36666</v>
      </c>
      <c r="D565" s="384">
        <v>1.29</v>
      </c>
    </row>
    <row r="566" spans="1:4" ht="12.75">
      <c r="A566" s="382">
        <v>7170100470</v>
      </c>
      <c r="B566" s="224" t="s">
        <v>37220</v>
      </c>
      <c r="C566" s="383" t="s">
        <v>36666</v>
      </c>
      <c r="D566" s="384">
        <v>1.36</v>
      </c>
    </row>
    <row r="567" spans="1:4" ht="12.75">
      <c r="A567" s="382">
        <v>7170100480</v>
      </c>
      <c r="B567" s="224" t="s">
        <v>37221</v>
      </c>
      <c r="C567" s="383" t="s">
        <v>36666</v>
      </c>
      <c r="D567" s="384">
        <v>1.44</v>
      </c>
    </row>
    <row r="568" spans="1:4" ht="12.75">
      <c r="A568" s="382">
        <v>7170100490</v>
      </c>
      <c r="B568" s="224" t="s">
        <v>37222</v>
      </c>
      <c r="C568" s="383" t="s">
        <v>36666</v>
      </c>
      <c r="D568" s="384">
        <v>3.46</v>
      </c>
    </row>
    <row r="569" spans="1:4" ht="12.75">
      <c r="A569" s="382">
        <v>7170100500</v>
      </c>
      <c r="B569" s="224" t="s">
        <v>37223</v>
      </c>
      <c r="C569" s="383" t="s">
        <v>36666</v>
      </c>
      <c r="D569" s="384">
        <v>4.21</v>
      </c>
    </row>
    <row r="570" spans="1:4" ht="12.75">
      <c r="A570" s="382">
        <v>7170100510</v>
      </c>
      <c r="B570" s="224" t="s">
        <v>37224</v>
      </c>
      <c r="C570" s="383" t="s">
        <v>36666</v>
      </c>
      <c r="D570" s="384">
        <v>4.57</v>
      </c>
    </row>
    <row r="571" spans="1:4" ht="12.75">
      <c r="A571" s="382">
        <v>7170100520</v>
      </c>
      <c r="B571" s="224" t="s">
        <v>37225</v>
      </c>
      <c r="C571" s="383" t="s">
        <v>36666</v>
      </c>
      <c r="D571" s="384">
        <v>5.0999999999999996</v>
      </c>
    </row>
    <row r="572" spans="1:4" ht="12.75">
      <c r="A572" s="382">
        <v>7170100530</v>
      </c>
      <c r="B572" s="224" t="s">
        <v>37226</v>
      </c>
      <c r="C572" s="383" t="s">
        <v>36666</v>
      </c>
      <c r="D572" s="384">
        <v>4.37</v>
      </c>
    </row>
    <row r="573" spans="1:4" ht="12.75">
      <c r="A573" s="382">
        <v>7170100540</v>
      </c>
      <c r="B573" s="224" t="s">
        <v>37227</v>
      </c>
      <c r="C573" s="383" t="s">
        <v>36666</v>
      </c>
      <c r="D573" s="384">
        <v>5.0999999999999996</v>
      </c>
    </row>
    <row r="574" spans="1:4" ht="12.75">
      <c r="A574" s="382">
        <v>7170100550</v>
      </c>
      <c r="B574" s="224" t="s">
        <v>37228</v>
      </c>
      <c r="C574" s="383" t="s">
        <v>36666</v>
      </c>
      <c r="D574" s="384">
        <v>8.56</v>
      </c>
    </row>
    <row r="575" spans="1:4" ht="12.75">
      <c r="A575" s="382">
        <v>7170100560</v>
      </c>
      <c r="B575" s="224" t="s">
        <v>37229</v>
      </c>
      <c r="C575" s="383" t="s">
        <v>36666</v>
      </c>
      <c r="D575" s="384">
        <v>9.4700000000000006</v>
      </c>
    </row>
    <row r="576" spans="1:4" ht="12.75">
      <c r="A576" s="382">
        <v>7170100570</v>
      </c>
      <c r="B576" s="224" t="s">
        <v>37230</v>
      </c>
      <c r="C576" s="383" t="s">
        <v>36666</v>
      </c>
      <c r="D576" s="384">
        <v>9.84</v>
      </c>
    </row>
    <row r="577" spans="1:4" ht="12.75">
      <c r="A577" s="382">
        <v>7170100580</v>
      </c>
      <c r="B577" s="224" t="s">
        <v>37231</v>
      </c>
      <c r="C577" s="383" t="s">
        <v>36666</v>
      </c>
      <c r="D577" s="384">
        <v>11.53</v>
      </c>
    </row>
    <row r="578" spans="1:4" ht="12.75">
      <c r="A578" s="382">
        <v>7170100590</v>
      </c>
      <c r="B578" s="224" t="s">
        <v>37232</v>
      </c>
      <c r="C578" s="383" t="s">
        <v>36666</v>
      </c>
      <c r="D578" s="384">
        <v>16.21</v>
      </c>
    </row>
    <row r="579" spans="1:4" ht="12.75">
      <c r="A579" s="382">
        <v>7170100600</v>
      </c>
      <c r="B579" s="224" t="s">
        <v>37233</v>
      </c>
      <c r="C579" s="383" t="s">
        <v>36666</v>
      </c>
      <c r="D579" s="384">
        <v>39.32</v>
      </c>
    </row>
    <row r="580" spans="1:4" ht="12.75">
      <c r="A580" s="382">
        <v>7170100610</v>
      </c>
      <c r="B580" s="224" t="s">
        <v>37234</v>
      </c>
      <c r="C580" s="383" t="s">
        <v>36666</v>
      </c>
      <c r="D580" s="384">
        <v>50.8</v>
      </c>
    </row>
    <row r="581" spans="1:4" ht="12.75">
      <c r="A581" s="382">
        <v>7170100620</v>
      </c>
      <c r="B581" s="224" t="s">
        <v>37235</v>
      </c>
      <c r="C581" s="383" t="s">
        <v>36666</v>
      </c>
      <c r="D581" s="384">
        <v>62.26</v>
      </c>
    </row>
    <row r="582" spans="1:4" ht="12.75">
      <c r="A582" s="382">
        <v>7170100630</v>
      </c>
      <c r="B582" s="224" t="s">
        <v>37236</v>
      </c>
      <c r="C582" s="383" t="s">
        <v>36666</v>
      </c>
      <c r="D582" s="384">
        <v>78.37</v>
      </c>
    </row>
    <row r="583" spans="1:4" ht="12.75">
      <c r="A583" s="382">
        <v>7170100640</v>
      </c>
      <c r="B583" s="224" t="s">
        <v>37237</v>
      </c>
      <c r="C583" s="383" t="s">
        <v>36666</v>
      </c>
      <c r="D583" s="384">
        <v>92.25</v>
      </c>
    </row>
    <row r="584" spans="1:4" ht="12.75">
      <c r="A584" s="382">
        <v>7170100650</v>
      </c>
      <c r="B584" s="224" t="s">
        <v>37238</v>
      </c>
      <c r="C584" s="383" t="s">
        <v>36666</v>
      </c>
      <c r="D584" s="384">
        <v>133.97999999999999</v>
      </c>
    </row>
    <row r="585" spans="1:4" ht="12.75">
      <c r="A585" s="382">
        <v>7170100660</v>
      </c>
      <c r="B585" s="224" t="s">
        <v>37239</v>
      </c>
      <c r="C585" s="383" t="s">
        <v>36666</v>
      </c>
      <c r="D585" s="384">
        <v>185.72</v>
      </c>
    </row>
    <row r="586" spans="1:4" ht="12.75">
      <c r="A586" s="382">
        <v>7170100670</v>
      </c>
      <c r="B586" s="224" t="s">
        <v>37240</v>
      </c>
      <c r="C586" s="383" t="s">
        <v>36666</v>
      </c>
      <c r="D586" s="384">
        <v>242.53</v>
      </c>
    </row>
    <row r="587" spans="1:4" ht="12.75">
      <c r="A587" s="382">
        <v>7170100680</v>
      </c>
      <c r="B587" s="224" t="s">
        <v>37241</v>
      </c>
      <c r="C587" s="383" t="s">
        <v>36666</v>
      </c>
      <c r="D587" s="384">
        <v>257.04000000000002</v>
      </c>
    </row>
    <row r="588" spans="1:4" ht="12.75">
      <c r="A588" s="382">
        <v>7170100690</v>
      </c>
      <c r="B588" s="224" t="s">
        <v>37242</v>
      </c>
      <c r="C588" s="383" t="s">
        <v>36666</v>
      </c>
      <c r="D588" s="384">
        <v>284.61</v>
      </c>
    </row>
    <row r="589" spans="1:4" ht="12.75">
      <c r="A589" s="382">
        <v>7170100700</v>
      </c>
      <c r="B589" s="224" t="s">
        <v>37243</v>
      </c>
      <c r="C589" s="383" t="s">
        <v>36666</v>
      </c>
      <c r="D589" s="384">
        <v>299.02999999999997</v>
      </c>
    </row>
    <row r="590" spans="1:4" ht="12.75">
      <c r="A590" s="382">
        <v>7170100710</v>
      </c>
      <c r="B590" s="224" t="s">
        <v>37244</v>
      </c>
      <c r="C590" s="383" t="s">
        <v>36666</v>
      </c>
      <c r="D590" s="384">
        <v>16.670000000000002</v>
      </c>
    </row>
    <row r="591" spans="1:4" ht="12.75">
      <c r="A591" s="382">
        <v>7170100720</v>
      </c>
      <c r="B591" s="224" t="s">
        <v>37245</v>
      </c>
      <c r="C591" s="383" t="s">
        <v>36666</v>
      </c>
      <c r="D591" s="384">
        <v>19.36</v>
      </c>
    </row>
    <row r="592" spans="1:4" ht="12.75">
      <c r="A592" s="382">
        <v>7170100730</v>
      </c>
      <c r="B592" s="224" t="s">
        <v>37246</v>
      </c>
      <c r="C592" s="383" t="s">
        <v>36666</v>
      </c>
      <c r="D592" s="384">
        <v>20.64</v>
      </c>
    </row>
    <row r="593" spans="1:4" ht="12.75">
      <c r="A593" s="382">
        <v>7170100740</v>
      </c>
      <c r="B593" s="224" t="s">
        <v>37247</v>
      </c>
      <c r="C593" s="383" t="s">
        <v>36666</v>
      </c>
      <c r="D593" s="384">
        <v>23.82</v>
      </c>
    </row>
    <row r="594" spans="1:4" ht="12.75">
      <c r="A594" s="382">
        <v>7170100750</v>
      </c>
      <c r="B594" s="224" t="s">
        <v>37248</v>
      </c>
      <c r="C594" s="383" t="s">
        <v>36666</v>
      </c>
      <c r="D594" s="384">
        <v>26.26</v>
      </c>
    </row>
    <row r="595" spans="1:4" ht="12.75">
      <c r="A595" s="382">
        <v>7170100760</v>
      </c>
      <c r="B595" s="224" t="s">
        <v>37249</v>
      </c>
      <c r="C595" s="383" t="s">
        <v>36666</v>
      </c>
      <c r="D595" s="384">
        <v>29.65</v>
      </c>
    </row>
    <row r="596" spans="1:4" ht="12.75">
      <c r="A596" s="382">
        <v>7170100770</v>
      </c>
      <c r="B596" s="224" t="s">
        <v>37250</v>
      </c>
      <c r="C596" s="383" t="s">
        <v>36666</v>
      </c>
      <c r="D596" s="384">
        <v>34.14</v>
      </c>
    </row>
    <row r="597" spans="1:4" ht="12.75">
      <c r="A597" s="382">
        <v>7170100780</v>
      </c>
      <c r="B597" s="224" t="s">
        <v>37251</v>
      </c>
      <c r="C597" s="383" t="s">
        <v>36666</v>
      </c>
      <c r="D597" s="384">
        <v>42.35</v>
      </c>
    </row>
    <row r="598" spans="1:4" ht="14.25">
      <c r="A598" s="434" t="s">
        <v>37252</v>
      </c>
      <c r="B598" s="435"/>
      <c r="C598" s="387"/>
      <c r="D598" s="387"/>
    </row>
    <row r="599" spans="1:4" ht="12.75">
      <c r="A599" s="382">
        <v>7180100010</v>
      </c>
      <c r="B599" s="224" t="s">
        <v>37253</v>
      </c>
      <c r="C599" s="383" t="s">
        <v>36716</v>
      </c>
      <c r="D599" s="384">
        <v>32.5</v>
      </c>
    </row>
    <row r="600" spans="1:4" ht="12.75">
      <c r="A600" s="382">
        <v>7180100020</v>
      </c>
      <c r="B600" s="224" t="s">
        <v>37254</v>
      </c>
      <c r="C600" s="383" t="s">
        <v>36716</v>
      </c>
      <c r="D600" s="384">
        <v>52.24</v>
      </c>
    </row>
    <row r="601" spans="1:4" ht="12.75">
      <c r="A601" s="382">
        <v>7180100030</v>
      </c>
      <c r="B601" s="224" t="s">
        <v>37255</v>
      </c>
      <c r="C601" s="383" t="s">
        <v>36716</v>
      </c>
      <c r="D601" s="384">
        <v>38.25</v>
      </c>
    </row>
    <row r="602" spans="1:4" ht="12.75">
      <c r="A602" s="382">
        <v>7180100040</v>
      </c>
      <c r="B602" s="224" t="s">
        <v>37256</v>
      </c>
      <c r="C602" s="383" t="s">
        <v>36716</v>
      </c>
      <c r="D602" s="384">
        <v>57.42</v>
      </c>
    </row>
    <row r="603" spans="1:4" ht="12.75">
      <c r="A603" s="382">
        <v>7180100050</v>
      </c>
      <c r="B603" s="224" t="s">
        <v>37257</v>
      </c>
      <c r="C603" s="383" t="s">
        <v>36716</v>
      </c>
      <c r="D603" s="384">
        <v>90.08</v>
      </c>
    </row>
    <row r="604" spans="1:4" ht="12.75">
      <c r="A604" s="382">
        <v>7180100060</v>
      </c>
      <c r="B604" s="224" t="s">
        <v>37258</v>
      </c>
      <c r="C604" s="383" t="s">
        <v>36716</v>
      </c>
      <c r="D604" s="384">
        <v>16.600000000000001</v>
      </c>
    </row>
    <row r="605" spans="1:4" ht="12.75">
      <c r="A605" s="382">
        <v>7180100070</v>
      </c>
      <c r="B605" s="224" t="s">
        <v>37259</v>
      </c>
      <c r="C605" s="383" t="s">
        <v>36662</v>
      </c>
      <c r="D605" s="384">
        <v>66.650000000000006</v>
      </c>
    </row>
    <row r="606" spans="1:4" ht="12.75">
      <c r="A606" s="382">
        <v>7180100080</v>
      </c>
      <c r="B606" s="224" t="s">
        <v>37260</v>
      </c>
      <c r="C606" s="383" t="s">
        <v>36662</v>
      </c>
      <c r="D606" s="384">
        <v>77.349999999999994</v>
      </c>
    </row>
    <row r="607" spans="1:4" ht="12.75">
      <c r="A607" s="382">
        <v>7180100090</v>
      </c>
      <c r="B607" s="224" t="s">
        <v>37261</v>
      </c>
      <c r="C607" s="383" t="s">
        <v>36662</v>
      </c>
      <c r="D607" s="384">
        <v>88.53</v>
      </c>
    </row>
    <row r="608" spans="1:4" ht="12.75">
      <c r="A608" s="382">
        <v>7180100100</v>
      </c>
      <c r="B608" s="224" t="s">
        <v>37262</v>
      </c>
      <c r="C608" s="383" t="s">
        <v>36662</v>
      </c>
      <c r="D608" s="384">
        <v>109.16</v>
      </c>
    </row>
    <row r="609" spans="1:4" ht="12.75">
      <c r="A609" s="382">
        <v>7180100110</v>
      </c>
      <c r="B609" s="224" t="s">
        <v>37263</v>
      </c>
      <c r="C609" s="383" t="s">
        <v>36662</v>
      </c>
      <c r="D609" s="384">
        <v>130.53</v>
      </c>
    </row>
    <row r="610" spans="1:4" ht="12.75">
      <c r="A610" s="382">
        <v>7180100120</v>
      </c>
      <c r="B610" s="224" t="s">
        <v>37264</v>
      </c>
      <c r="C610" s="383" t="s">
        <v>36662</v>
      </c>
      <c r="D610" s="384">
        <v>168.31</v>
      </c>
    </row>
    <row r="611" spans="1:4" ht="12.75">
      <c r="A611" s="382">
        <v>7180100130</v>
      </c>
      <c r="B611" s="224" t="s">
        <v>37265</v>
      </c>
      <c r="C611" s="383" t="s">
        <v>36662</v>
      </c>
      <c r="D611" s="384">
        <v>219.4</v>
      </c>
    </row>
    <row r="612" spans="1:4" ht="12.75">
      <c r="A612" s="382">
        <v>7180100140</v>
      </c>
      <c r="B612" s="224" t="s">
        <v>37266</v>
      </c>
      <c r="C612" s="383" t="s">
        <v>36662</v>
      </c>
      <c r="D612" s="384">
        <v>270.49</v>
      </c>
    </row>
    <row r="613" spans="1:4" ht="14.25">
      <c r="A613" s="434" t="s">
        <v>37267</v>
      </c>
      <c r="B613" s="435"/>
      <c r="C613" s="387"/>
      <c r="D613" s="387"/>
    </row>
    <row r="614" spans="1:4" ht="12.75">
      <c r="A614" s="382">
        <v>7190100010</v>
      </c>
      <c r="B614" s="224" t="s">
        <v>37268</v>
      </c>
      <c r="C614" s="383" t="s">
        <v>36662</v>
      </c>
      <c r="D614" s="384">
        <v>549.55999999999995</v>
      </c>
    </row>
    <row r="615" spans="1:4" ht="12.75">
      <c r="A615" s="382">
        <v>7190100020</v>
      </c>
      <c r="B615" s="224" t="s">
        <v>37269</v>
      </c>
      <c r="C615" s="383" t="s">
        <v>36662</v>
      </c>
      <c r="D615" s="385">
        <v>2143.12</v>
      </c>
    </row>
    <row r="616" spans="1:4" ht="12.75">
      <c r="A616" s="382">
        <v>7190100030</v>
      </c>
      <c r="B616" s="224" t="s">
        <v>37270</v>
      </c>
      <c r="C616" s="383" t="s">
        <v>36662</v>
      </c>
      <c r="D616" s="385">
        <v>9224.9599999999991</v>
      </c>
    </row>
    <row r="617" spans="1:4" ht="12.75">
      <c r="A617" s="382">
        <v>7190100040</v>
      </c>
      <c r="B617" s="224" t="s">
        <v>37271</v>
      </c>
      <c r="C617" s="383" t="s">
        <v>36662</v>
      </c>
      <c r="D617" s="385">
        <v>11249.4</v>
      </c>
    </row>
    <row r="618" spans="1:4" ht="12.75">
      <c r="A618" s="382">
        <v>7190100050</v>
      </c>
      <c r="B618" s="224" t="s">
        <v>37272</v>
      </c>
      <c r="C618" s="383" t="s">
        <v>36662</v>
      </c>
      <c r="D618" s="385">
        <v>21800.86</v>
      </c>
    </row>
    <row r="619" spans="1:4" ht="12.75">
      <c r="A619" s="382">
        <v>7190100060</v>
      </c>
      <c r="B619" s="224" t="s">
        <v>37273</v>
      </c>
      <c r="C619" s="383" t="s">
        <v>36662</v>
      </c>
      <c r="D619" s="385">
        <v>34400.36</v>
      </c>
    </row>
    <row r="620" spans="1:4" ht="12.75">
      <c r="A620" s="382">
        <v>7190100070</v>
      </c>
      <c r="B620" s="224" t="s">
        <v>37274</v>
      </c>
      <c r="C620" s="383" t="s">
        <v>36662</v>
      </c>
      <c r="D620" s="385">
        <v>44062.74</v>
      </c>
    </row>
    <row r="621" spans="1:4" ht="12.75">
      <c r="A621" s="382">
        <v>7190100080</v>
      </c>
      <c r="B621" s="224" t="s">
        <v>37275</v>
      </c>
      <c r="C621" s="383" t="s">
        <v>36662</v>
      </c>
      <c r="D621" s="384">
        <v>617.48</v>
      </c>
    </row>
    <row r="622" spans="1:4" ht="12.75">
      <c r="A622" s="382">
        <v>7190100090</v>
      </c>
      <c r="B622" s="224" t="s">
        <v>37276</v>
      </c>
      <c r="C622" s="383" t="s">
        <v>36662</v>
      </c>
      <c r="D622" s="385">
        <v>1780.1</v>
      </c>
    </row>
    <row r="623" spans="1:4" ht="12.75">
      <c r="A623" s="382">
        <v>7190100100</v>
      </c>
      <c r="B623" s="224" t="s">
        <v>37277</v>
      </c>
      <c r="C623" s="383" t="s">
        <v>36662</v>
      </c>
      <c r="D623" s="385">
        <v>1801.28</v>
      </c>
    </row>
    <row r="624" spans="1:4" ht="12.75">
      <c r="A624" s="382">
        <v>7190100110</v>
      </c>
      <c r="B624" s="224" t="s">
        <v>37278</v>
      </c>
      <c r="C624" s="383" t="s">
        <v>36662</v>
      </c>
      <c r="D624" s="385">
        <v>2389.9699999999998</v>
      </c>
    </row>
    <row r="625" spans="1:4" ht="12.75">
      <c r="A625" s="382">
        <v>7190100120</v>
      </c>
      <c r="B625" s="224" t="s">
        <v>37279</v>
      </c>
      <c r="C625" s="383" t="s">
        <v>36662</v>
      </c>
      <c r="D625" s="385">
        <v>2442.06</v>
      </c>
    </row>
    <row r="626" spans="1:4" ht="12.75">
      <c r="A626" s="382">
        <v>7190100130</v>
      </c>
      <c r="B626" s="224" t="s">
        <v>37280</v>
      </c>
      <c r="C626" s="383" t="s">
        <v>36662</v>
      </c>
      <c r="D626" s="385">
        <v>2912.86</v>
      </c>
    </row>
    <row r="627" spans="1:4" ht="12.75">
      <c r="A627" s="382">
        <v>7190100140</v>
      </c>
      <c r="B627" s="224" t="s">
        <v>37281</v>
      </c>
      <c r="C627" s="383" t="s">
        <v>36662</v>
      </c>
      <c r="D627" s="385">
        <v>2918.08</v>
      </c>
    </row>
    <row r="628" spans="1:4" ht="12.75">
      <c r="A628" s="382">
        <v>7190100150</v>
      </c>
      <c r="B628" s="224" t="s">
        <v>37282</v>
      </c>
      <c r="C628" s="383" t="s">
        <v>36662</v>
      </c>
      <c r="D628" s="385">
        <v>3884.18</v>
      </c>
    </row>
    <row r="629" spans="1:4" ht="14.25">
      <c r="A629" s="434" t="s">
        <v>37283</v>
      </c>
      <c r="B629" s="435"/>
      <c r="C629" s="387"/>
      <c r="D629" s="387"/>
    </row>
    <row r="630" spans="1:4" ht="12.75">
      <c r="A630" s="382">
        <v>7200100010</v>
      </c>
      <c r="B630" s="224" t="s">
        <v>37284</v>
      </c>
      <c r="C630" s="383" t="s">
        <v>36662</v>
      </c>
      <c r="D630" s="385">
        <v>1030.97</v>
      </c>
    </row>
    <row r="631" spans="1:4" ht="12.75">
      <c r="A631" s="382">
        <v>7200100020</v>
      </c>
      <c r="B631" s="224" t="s">
        <v>37285</v>
      </c>
      <c r="C631" s="383" t="s">
        <v>36662</v>
      </c>
      <c r="D631" s="385">
        <v>1383.55</v>
      </c>
    </row>
    <row r="632" spans="1:4" ht="12.75">
      <c r="A632" s="382">
        <v>7200100030</v>
      </c>
      <c r="B632" s="224" t="s">
        <v>37286</v>
      </c>
      <c r="C632" s="383" t="s">
        <v>36662</v>
      </c>
      <c r="D632" s="385">
        <v>1350.91</v>
      </c>
    </row>
    <row r="633" spans="1:4" ht="12.75">
      <c r="A633" s="382">
        <v>7200100040</v>
      </c>
      <c r="B633" s="224" t="s">
        <v>37287</v>
      </c>
      <c r="C633" s="383" t="s">
        <v>36662</v>
      </c>
      <c r="D633" s="385">
        <v>1479.14</v>
      </c>
    </row>
    <row r="634" spans="1:4" ht="12.75">
      <c r="A634" s="382">
        <v>7200100050</v>
      </c>
      <c r="B634" s="224" t="s">
        <v>37288</v>
      </c>
      <c r="C634" s="383" t="s">
        <v>36662</v>
      </c>
      <c r="D634" s="384">
        <v>710.39</v>
      </c>
    </row>
    <row r="635" spans="1:4" ht="12.75">
      <c r="A635" s="382">
        <v>7200100060</v>
      </c>
      <c r="B635" s="224" t="s">
        <v>37289</v>
      </c>
      <c r="C635" s="383" t="s">
        <v>36662</v>
      </c>
      <c r="D635" s="384">
        <v>919.16</v>
      </c>
    </row>
    <row r="636" spans="1:4" ht="12.75">
      <c r="A636" s="382">
        <v>7200100070</v>
      </c>
      <c r="B636" s="224" t="s">
        <v>37290</v>
      </c>
      <c r="C636" s="383" t="s">
        <v>36662</v>
      </c>
      <c r="D636" s="384">
        <v>899.67</v>
      </c>
    </row>
    <row r="637" spans="1:4" ht="12.75">
      <c r="A637" s="382">
        <v>7200100080</v>
      </c>
      <c r="B637" s="224" t="s">
        <v>37291</v>
      </c>
      <c r="C637" s="383" t="s">
        <v>36662</v>
      </c>
      <c r="D637" s="384">
        <v>982.43</v>
      </c>
    </row>
    <row r="638" spans="1:4" ht="12.75">
      <c r="A638" s="382">
        <v>7200100090</v>
      </c>
      <c r="B638" s="224" t="s">
        <v>37292</v>
      </c>
      <c r="C638" s="383" t="s">
        <v>36662</v>
      </c>
      <c r="D638" s="384">
        <v>289.89999999999998</v>
      </c>
    </row>
    <row r="639" spans="1:4" ht="12.75">
      <c r="A639" s="382">
        <v>7200100100</v>
      </c>
      <c r="B639" s="224" t="s">
        <v>37293</v>
      </c>
      <c r="C639" s="383" t="s">
        <v>36662</v>
      </c>
      <c r="D639" s="384">
        <v>778.6</v>
      </c>
    </row>
    <row r="640" spans="1:4" ht="12.75">
      <c r="A640" s="382">
        <v>7200100110</v>
      </c>
      <c r="B640" s="224" t="s">
        <v>37294</v>
      </c>
      <c r="C640" s="383" t="s">
        <v>36662</v>
      </c>
      <c r="D640" s="384">
        <v>513.59</v>
      </c>
    </row>
    <row r="641" spans="1:4" ht="12.75">
      <c r="A641" s="382">
        <v>7200100120</v>
      </c>
      <c r="B641" s="224" t="s">
        <v>37295</v>
      </c>
      <c r="C641" s="383" t="s">
        <v>36662</v>
      </c>
      <c r="D641" s="384">
        <v>483.27</v>
      </c>
    </row>
    <row r="642" spans="1:4" ht="12.75">
      <c r="A642" s="382">
        <v>7200100130</v>
      </c>
      <c r="B642" s="224" t="s">
        <v>37296</v>
      </c>
      <c r="C642" s="383" t="s">
        <v>36662</v>
      </c>
      <c r="D642" s="384">
        <v>307.8</v>
      </c>
    </row>
    <row r="643" spans="1:4" ht="12.75">
      <c r="A643" s="382">
        <v>7200100140</v>
      </c>
      <c r="B643" s="224" t="s">
        <v>37297</v>
      </c>
      <c r="C643" s="383" t="s">
        <v>36662</v>
      </c>
      <c r="D643" s="384">
        <v>796.5</v>
      </c>
    </row>
    <row r="644" spans="1:4" ht="12.75">
      <c r="A644" s="382">
        <v>7200100150</v>
      </c>
      <c r="B644" s="224" t="s">
        <v>37298</v>
      </c>
      <c r="C644" s="383" t="s">
        <v>36662</v>
      </c>
      <c r="D644" s="384">
        <v>531.49</v>
      </c>
    </row>
    <row r="645" spans="1:4" ht="12.75">
      <c r="A645" s="382">
        <v>7200100160</v>
      </c>
      <c r="B645" s="224" t="s">
        <v>37299</v>
      </c>
      <c r="C645" s="383" t="s">
        <v>36662</v>
      </c>
      <c r="D645" s="384">
        <v>501.17</v>
      </c>
    </row>
    <row r="646" spans="1:4" ht="12.75">
      <c r="A646" s="382">
        <v>7200100171</v>
      </c>
      <c r="B646" s="224" t="s">
        <v>37300</v>
      </c>
      <c r="C646" s="383" t="s">
        <v>36662</v>
      </c>
      <c r="D646" s="384">
        <v>195.66</v>
      </c>
    </row>
    <row r="647" spans="1:4" ht="12.75">
      <c r="A647" s="382">
        <v>7200100191</v>
      </c>
      <c r="B647" s="224" t="s">
        <v>37301</v>
      </c>
      <c r="C647" s="383" t="s">
        <v>36662</v>
      </c>
      <c r="D647" s="384">
        <v>185.41</v>
      </c>
    </row>
    <row r="648" spans="1:4" ht="12.75">
      <c r="A648" s="382">
        <v>7200100205</v>
      </c>
      <c r="B648" s="224" t="s">
        <v>37302</v>
      </c>
      <c r="C648" s="383" t="s">
        <v>36662</v>
      </c>
      <c r="D648" s="384">
        <v>276.02</v>
      </c>
    </row>
    <row r="649" spans="1:4" ht="12.75">
      <c r="A649" s="382">
        <v>7200100211</v>
      </c>
      <c r="B649" s="224" t="s">
        <v>37303</v>
      </c>
      <c r="C649" s="383" t="s">
        <v>36662</v>
      </c>
      <c r="D649" s="384">
        <v>811.95</v>
      </c>
    </row>
    <row r="650" spans="1:4" ht="12.75">
      <c r="A650" s="382">
        <v>7200100340</v>
      </c>
      <c r="B650" s="224" t="s">
        <v>37304</v>
      </c>
      <c r="C650" s="383" t="s">
        <v>36662</v>
      </c>
      <c r="D650" s="384">
        <v>110.57</v>
      </c>
    </row>
    <row r="651" spans="1:4" ht="12.75">
      <c r="A651" s="382">
        <v>7200100350</v>
      </c>
      <c r="B651" s="224" t="s">
        <v>37305</v>
      </c>
      <c r="C651" s="383" t="s">
        <v>36662</v>
      </c>
      <c r="D651" s="384">
        <v>140.43</v>
      </c>
    </row>
    <row r="652" spans="1:4" ht="12.75">
      <c r="A652" s="382">
        <v>7200100360</v>
      </c>
      <c r="B652" s="224" t="s">
        <v>37306</v>
      </c>
      <c r="C652" s="383" t="s">
        <v>36662</v>
      </c>
      <c r="D652" s="384">
        <v>367.94</v>
      </c>
    </row>
    <row r="653" spans="1:4" ht="12.75">
      <c r="A653" s="382">
        <v>7200100370</v>
      </c>
      <c r="B653" s="224" t="s">
        <v>37307</v>
      </c>
      <c r="C653" s="383" t="s">
        <v>36666</v>
      </c>
      <c r="D653" s="384">
        <v>195.94</v>
      </c>
    </row>
    <row r="654" spans="1:4" ht="12.75">
      <c r="A654" s="382">
        <v>7200100375</v>
      </c>
      <c r="B654" s="224" t="s">
        <v>37308</v>
      </c>
      <c r="C654" s="383" t="s">
        <v>36666</v>
      </c>
      <c r="D654" s="384">
        <v>374.21</v>
      </c>
    </row>
    <row r="655" spans="1:4" ht="12.75">
      <c r="A655" s="382">
        <v>7200100380</v>
      </c>
      <c r="B655" s="224" t="s">
        <v>37309</v>
      </c>
      <c r="C655" s="383" t="s">
        <v>36662</v>
      </c>
      <c r="D655" s="384">
        <v>848.42</v>
      </c>
    </row>
    <row r="656" spans="1:4" ht="12.75">
      <c r="A656" s="382">
        <v>7200100390</v>
      </c>
      <c r="B656" s="224" t="s">
        <v>37310</v>
      </c>
      <c r="C656" s="383" t="s">
        <v>36662</v>
      </c>
      <c r="D656" s="385">
        <v>1270.9100000000001</v>
      </c>
    </row>
    <row r="657" spans="1:4" ht="12.75">
      <c r="A657" s="382">
        <v>7200100400</v>
      </c>
      <c r="B657" s="224" t="s">
        <v>37311</v>
      </c>
      <c r="C657" s="383" t="s">
        <v>36662</v>
      </c>
      <c r="D657" s="385">
        <v>1724.12</v>
      </c>
    </row>
    <row r="658" spans="1:4" ht="12.75">
      <c r="A658" s="382">
        <v>7200100410</v>
      </c>
      <c r="B658" s="224" t="s">
        <v>37312</v>
      </c>
      <c r="C658" s="383" t="s">
        <v>36662</v>
      </c>
      <c r="D658" s="385">
        <v>2457.4699999999998</v>
      </c>
    </row>
    <row r="659" spans="1:4" ht="12.75">
      <c r="A659" s="382">
        <v>7200100420</v>
      </c>
      <c r="B659" s="224" t="s">
        <v>37313</v>
      </c>
      <c r="C659" s="383" t="s">
        <v>36662</v>
      </c>
      <c r="D659" s="385">
        <v>3167.76</v>
      </c>
    </row>
    <row r="660" spans="1:4" ht="12.75">
      <c r="A660" s="382">
        <v>7200100430</v>
      </c>
      <c r="B660" s="224" t="s">
        <v>37314</v>
      </c>
      <c r="C660" s="383" t="s">
        <v>36662</v>
      </c>
      <c r="D660" s="384">
        <v>511.01</v>
      </c>
    </row>
    <row r="661" spans="1:4" ht="12.75">
      <c r="A661" s="382">
        <v>7200100440</v>
      </c>
      <c r="B661" s="224" t="s">
        <v>37315</v>
      </c>
      <c r="C661" s="383" t="s">
        <v>36662</v>
      </c>
      <c r="D661" s="385">
        <v>1061.82</v>
      </c>
    </row>
    <row r="662" spans="1:4" ht="12.75">
      <c r="A662" s="382">
        <v>7200100450</v>
      </c>
      <c r="B662" s="224" t="s">
        <v>37316</v>
      </c>
      <c r="C662" s="383" t="s">
        <v>36662</v>
      </c>
      <c r="D662" s="385">
        <v>1274.9000000000001</v>
      </c>
    </row>
    <row r="663" spans="1:4" ht="12.75">
      <c r="A663" s="382">
        <v>7200100460</v>
      </c>
      <c r="B663" s="224" t="s">
        <v>37317</v>
      </c>
      <c r="C663" s="383" t="s">
        <v>36662</v>
      </c>
      <c r="D663" s="385">
        <v>1762.94</v>
      </c>
    </row>
    <row r="664" spans="1:4" ht="12.75">
      <c r="A664" s="382">
        <v>7200100470</v>
      </c>
      <c r="B664" s="224" t="s">
        <v>37318</v>
      </c>
      <c r="C664" s="383" t="s">
        <v>36662</v>
      </c>
      <c r="D664" s="385">
        <v>2376.71</v>
      </c>
    </row>
    <row r="665" spans="1:4" ht="12.75">
      <c r="A665" s="382">
        <v>7200100480</v>
      </c>
      <c r="B665" s="224" t="s">
        <v>37319</v>
      </c>
      <c r="C665" s="383" t="s">
        <v>36662</v>
      </c>
      <c r="D665" s="384">
        <v>98.57</v>
      </c>
    </row>
    <row r="666" spans="1:4" ht="12.75">
      <c r="A666" s="382">
        <v>7200100490</v>
      </c>
      <c r="B666" s="224" t="s">
        <v>37320</v>
      </c>
      <c r="C666" s="383" t="s">
        <v>36662</v>
      </c>
      <c r="D666" s="384">
        <v>85.58</v>
      </c>
    </row>
    <row r="667" spans="1:4" ht="14.25">
      <c r="A667" s="434" t="s">
        <v>37321</v>
      </c>
      <c r="B667" s="435"/>
      <c r="C667" s="387"/>
      <c r="D667" s="387"/>
    </row>
    <row r="668" spans="1:4" ht="12.75">
      <c r="A668" s="382">
        <v>7210100010</v>
      </c>
      <c r="B668" s="224" t="s">
        <v>37322</v>
      </c>
      <c r="C668" s="383" t="s">
        <v>36655</v>
      </c>
      <c r="D668" s="384">
        <v>7.56</v>
      </c>
    </row>
    <row r="669" spans="1:4" ht="12.75">
      <c r="A669" s="382">
        <v>7210100020</v>
      </c>
      <c r="B669" s="224" t="s">
        <v>37323</v>
      </c>
      <c r="C669" s="383" t="s">
        <v>36655</v>
      </c>
      <c r="D669" s="384">
        <v>15.8</v>
      </c>
    </row>
    <row r="670" spans="1:4" ht="12.75">
      <c r="A670" s="382">
        <v>7210100030</v>
      </c>
      <c r="B670" s="224" t="s">
        <v>37324</v>
      </c>
      <c r="C670" s="383" t="s">
        <v>36655</v>
      </c>
      <c r="D670" s="384">
        <v>19.57</v>
      </c>
    </row>
    <row r="671" spans="1:4" ht="12.75">
      <c r="A671" s="382">
        <v>7210100040</v>
      </c>
      <c r="B671" s="224" t="s">
        <v>37325</v>
      </c>
      <c r="C671" s="383" t="s">
        <v>36655</v>
      </c>
      <c r="D671" s="384">
        <v>10.27</v>
      </c>
    </row>
    <row r="672" spans="1:4" ht="12.75">
      <c r="A672" s="382">
        <v>7210100050</v>
      </c>
      <c r="B672" s="224" t="s">
        <v>37326</v>
      </c>
      <c r="C672" s="383" t="s">
        <v>36655</v>
      </c>
      <c r="D672" s="384">
        <v>12</v>
      </c>
    </row>
    <row r="673" spans="1:4" ht="12.75">
      <c r="A673" s="382">
        <v>7210100060</v>
      </c>
      <c r="B673" s="224" t="s">
        <v>37327</v>
      </c>
      <c r="C673" s="383" t="s">
        <v>36655</v>
      </c>
      <c r="D673" s="384">
        <v>7.19</v>
      </c>
    </row>
    <row r="674" spans="1:4" ht="12.75">
      <c r="A674" s="382">
        <v>7210100070</v>
      </c>
      <c r="B674" s="224" t="s">
        <v>37328</v>
      </c>
      <c r="C674" s="383" t="s">
        <v>36655</v>
      </c>
      <c r="D674" s="384">
        <v>7.19</v>
      </c>
    </row>
    <row r="675" spans="1:4" ht="12.75">
      <c r="A675" s="382">
        <v>7210100080</v>
      </c>
      <c r="B675" s="224" t="s">
        <v>37329</v>
      </c>
      <c r="C675" s="383" t="s">
        <v>36655</v>
      </c>
      <c r="D675" s="384">
        <v>25.58</v>
      </c>
    </row>
    <row r="676" spans="1:4" ht="12.75">
      <c r="A676" s="382">
        <v>7210100090</v>
      </c>
      <c r="B676" s="224" t="s">
        <v>37330</v>
      </c>
      <c r="C676" s="383" t="s">
        <v>36655</v>
      </c>
      <c r="D676" s="384">
        <v>28.17</v>
      </c>
    </row>
    <row r="677" spans="1:4" ht="12.75">
      <c r="A677" s="382">
        <v>7210100100</v>
      </c>
      <c r="B677" s="224" t="s">
        <v>37331</v>
      </c>
      <c r="C677" s="383" t="s">
        <v>36655</v>
      </c>
      <c r="D677" s="384">
        <v>25.89</v>
      </c>
    </row>
    <row r="678" spans="1:4" ht="12.75">
      <c r="A678" s="382">
        <v>7210100110</v>
      </c>
      <c r="B678" s="224" t="s">
        <v>37332</v>
      </c>
      <c r="C678" s="383" t="s">
        <v>36666</v>
      </c>
      <c r="D678" s="384">
        <v>9</v>
      </c>
    </row>
    <row r="679" spans="1:4" ht="12.75">
      <c r="A679" s="382">
        <v>7210100120</v>
      </c>
      <c r="B679" s="224" t="s">
        <v>37333</v>
      </c>
      <c r="C679" s="383" t="s">
        <v>36666</v>
      </c>
      <c r="D679" s="384">
        <v>17.989999999999998</v>
      </c>
    </row>
    <row r="680" spans="1:4" ht="12.75">
      <c r="A680" s="382">
        <v>7210100130</v>
      </c>
      <c r="B680" s="224" t="s">
        <v>37334</v>
      </c>
      <c r="C680" s="383" t="s">
        <v>36655</v>
      </c>
      <c r="D680" s="384">
        <v>42.99</v>
      </c>
    </row>
    <row r="681" spans="1:4" ht="12.75">
      <c r="A681" s="382">
        <v>7210100140</v>
      </c>
      <c r="B681" s="224" t="s">
        <v>37335</v>
      </c>
      <c r="C681" s="383" t="s">
        <v>36655</v>
      </c>
      <c r="D681" s="384">
        <v>34.04</v>
      </c>
    </row>
    <row r="682" spans="1:4" ht="12.75">
      <c r="A682" s="382">
        <v>7210100150</v>
      </c>
      <c r="B682" s="224" t="s">
        <v>37336</v>
      </c>
      <c r="C682" s="383" t="s">
        <v>36655</v>
      </c>
      <c r="D682" s="384">
        <v>39.909999999999997</v>
      </c>
    </row>
    <row r="683" spans="1:4" ht="12.75">
      <c r="A683" s="382">
        <v>7210100160</v>
      </c>
      <c r="B683" s="224" t="s">
        <v>37337</v>
      </c>
      <c r="C683" s="383" t="s">
        <v>36655</v>
      </c>
      <c r="D683" s="384">
        <v>96.01</v>
      </c>
    </row>
    <row r="684" spans="1:4" ht="12.75">
      <c r="A684" s="382">
        <v>7210100170</v>
      </c>
      <c r="B684" s="224" t="s">
        <v>37338</v>
      </c>
      <c r="C684" s="383" t="s">
        <v>36655</v>
      </c>
      <c r="D684" s="384">
        <v>15.92</v>
      </c>
    </row>
    <row r="685" spans="1:4" ht="12.75">
      <c r="A685" s="382">
        <v>7210100180</v>
      </c>
      <c r="B685" s="224" t="s">
        <v>37339</v>
      </c>
      <c r="C685" s="383" t="s">
        <v>36655</v>
      </c>
      <c r="D685" s="384">
        <v>106.7</v>
      </c>
    </row>
    <row r="686" spans="1:4" ht="12.75">
      <c r="A686" s="382">
        <v>7210100190</v>
      </c>
      <c r="B686" s="224" t="s">
        <v>37340</v>
      </c>
      <c r="C686" s="383" t="s">
        <v>36655</v>
      </c>
      <c r="D686" s="384">
        <v>75.05</v>
      </c>
    </row>
    <row r="687" spans="1:4" ht="12.75">
      <c r="A687" s="382">
        <v>7210100200</v>
      </c>
      <c r="B687" s="224" t="s">
        <v>37341</v>
      </c>
      <c r="C687" s="383" t="s">
        <v>36666</v>
      </c>
      <c r="D687" s="384">
        <v>19.63</v>
      </c>
    </row>
    <row r="688" spans="1:4" ht="12.75">
      <c r="A688" s="382">
        <v>7210100210</v>
      </c>
      <c r="B688" s="224" t="s">
        <v>37342</v>
      </c>
      <c r="C688" s="383" t="s">
        <v>36666</v>
      </c>
      <c r="D688" s="384">
        <v>76.650000000000006</v>
      </c>
    </row>
    <row r="689" spans="1:4" ht="12.75">
      <c r="A689" s="382">
        <v>7210100220</v>
      </c>
      <c r="B689" s="224" t="s">
        <v>37343</v>
      </c>
      <c r="C689" s="383" t="s">
        <v>36747</v>
      </c>
      <c r="D689" s="384">
        <v>170.99</v>
      </c>
    </row>
    <row r="690" spans="1:4" ht="12.75">
      <c r="A690" s="382">
        <v>7210100230</v>
      </c>
      <c r="B690" s="224" t="s">
        <v>37344</v>
      </c>
      <c r="C690" s="383" t="s">
        <v>36655</v>
      </c>
      <c r="D690" s="384">
        <v>5.74</v>
      </c>
    </row>
    <row r="691" spans="1:4" ht="12.75">
      <c r="A691" s="382">
        <v>7210100240</v>
      </c>
      <c r="B691" s="224" t="s">
        <v>37345</v>
      </c>
      <c r="C691" s="383" t="s">
        <v>36747</v>
      </c>
      <c r="D691" s="385">
        <v>1765.05</v>
      </c>
    </row>
    <row r="692" spans="1:4" ht="12.75">
      <c r="A692" s="382">
        <v>7210100250</v>
      </c>
      <c r="B692" s="224" t="s">
        <v>37346</v>
      </c>
      <c r="C692" s="383" t="s">
        <v>36747</v>
      </c>
      <c r="D692" s="385">
        <v>2260.91</v>
      </c>
    </row>
    <row r="693" spans="1:4" ht="12.75">
      <c r="A693" s="382">
        <v>7210100260</v>
      </c>
      <c r="B693" s="224" t="s">
        <v>37347</v>
      </c>
      <c r="C693" s="383" t="s">
        <v>36846</v>
      </c>
      <c r="D693" s="384">
        <v>0.6</v>
      </c>
    </row>
    <row r="694" spans="1:4" ht="12.75">
      <c r="A694" s="382">
        <v>7210100270</v>
      </c>
      <c r="B694" s="224" t="s">
        <v>37348</v>
      </c>
      <c r="C694" s="383" t="s">
        <v>36655</v>
      </c>
      <c r="D694" s="384">
        <v>78.849999999999994</v>
      </c>
    </row>
    <row r="695" spans="1:4" ht="12.75">
      <c r="A695" s="382">
        <v>7210100280</v>
      </c>
      <c r="B695" s="224" t="s">
        <v>37349</v>
      </c>
      <c r="C695" s="383" t="s">
        <v>36655</v>
      </c>
      <c r="D695" s="384">
        <v>93.1</v>
      </c>
    </row>
    <row r="696" spans="1:4" ht="12.75">
      <c r="A696" s="382">
        <v>7210100290</v>
      </c>
      <c r="B696" s="224" t="s">
        <v>37350</v>
      </c>
      <c r="C696" s="383" t="s">
        <v>36655</v>
      </c>
      <c r="D696" s="384">
        <v>81.12</v>
      </c>
    </row>
    <row r="697" spans="1:4" ht="12.75">
      <c r="A697" s="382">
        <v>7210100300</v>
      </c>
      <c r="B697" s="224" t="s">
        <v>37351</v>
      </c>
      <c r="C697" s="383" t="s">
        <v>36655</v>
      </c>
      <c r="D697" s="384">
        <v>95.47</v>
      </c>
    </row>
    <row r="698" spans="1:4" ht="12.75">
      <c r="A698" s="382">
        <v>7210100310</v>
      </c>
      <c r="B698" s="224" t="s">
        <v>37352</v>
      </c>
      <c r="C698" s="383" t="s">
        <v>36655</v>
      </c>
      <c r="D698" s="384">
        <v>208.55</v>
      </c>
    </row>
    <row r="699" spans="1:4" ht="12.75">
      <c r="A699" s="382">
        <v>7210100320</v>
      </c>
      <c r="B699" s="224" t="s">
        <v>37353</v>
      </c>
      <c r="C699" s="383" t="s">
        <v>36666</v>
      </c>
      <c r="D699" s="384">
        <v>61.94</v>
      </c>
    </row>
    <row r="700" spans="1:4" ht="12.75">
      <c r="A700" s="382">
        <v>7210100330</v>
      </c>
      <c r="B700" s="224" t="s">
        <v>37354</v>
      </c>
      <c r="C700" s="383" t="s">
        <v>36655</v>
      </c>
      <c r="D700" s="384">
        <v>10.93</v>
      </c>
    </row>
    <row r="701" spans="1:4" ht="12.75">
      <c r="A701" s="382">
        <v>7210100340</v>
      </c>
      <c r="B701" s="224" t="s">
        <v>37355</v>
      </c>
      <c r="C701" s="383" t="s">
        <v>36655</v>
      </c>
      <c r="D701" s="384">
        <v>20.34</v>
      </c>
    </row>
    <row r="702" spans="1:4" ht="12.75">
      <c r="A702" s="382">
        <v>7210100350</v>
      </c>
      <c r="B702" s="224" t="s">
        <v>37356</v>
      </c>
      <c r="C702" s="383" t="s">
        <v>36666</v>
      </c>
      <c r="D702" s="384">
        <v>316.61</v>
      </c>
    </row>
    <row r="703" spans="1:4" ht="12.75">
      <c r="A703" s="382">
        <v>7210100360</v>
      </c>
      <c r="B703" s="224" t="s">
        <v>37357</v>
      </c>
      <c r="C703" s="383" t="s">
        <v>36666</v>
      </c>
      <c r="D703" s="384">
        <v>365.87</v>
      </c>
    </row>
    <row r="704" spans="1:4" ht="12.75">
      <c r="A704" s="382">
        <v>7210100370</v>
      </c>
      <c r="B704" s="224" t="s">
        <v>37358</v>
      </c>
      <c r="C704" s="383" t="s">
        <v>36666</v>
      </c>
      <c r="D704" s="384">
        <v>224.87</v>
      </c>
    </row>
    <row r="705" spans="1:4" ht="12.75">
      <c r="A705" s="382">
        <v>7210100380</v>
      </c>
      <c r="B705" s="224" t="s">
        <v>37359</v>
      </c>
      <c r="C705" s="383" t="s">
        <v>36666</v>
      </c>
      <c r="D705" s="384">
        <v>306.25</v>
      </c>
    </row>
    <row r="706" spans="1:4" ht="12.75">
      <c r="A706" s="382">
        <v>7210100390</v>
      </c>
      <c r="B706" s="224" t="s">
        <v>37360</v>
      </c>
      <c r="C706" s="383" t="s">
        <v>36666</v>
      </c>
      <c r="D706" s="384">
        <v>921.81</v>
      </c>
    </row>
    <row r="707" spans="1:4" ht="12.75">
      <c r="A707" s="382">
        <v>7210100400</v>
      </c>
      <c r="B707" s="224" t="s">
        <v>37361</v>
      </c>
      <c r="C707" s="383" t="s">
        <v>36666</v>
      </c>
      <c r="D707" s="384">
        <v>47.08</v>
      </c>
    </row>
    <row r="708" spans="1:4" ht="12.75">
      <c r="A708" s="382">
        <v>7210100410</v>
      </c>
      <c r="B708" s="224" t="s">
        <v>37362</v>
      </c>
      <c r="C708" s="383" t="s">
        <v>36666</v>
      </c>
      <c r="D708" s="384">
        <v>50.18</v>
      </c>
    </row>
    <row r="709" spans="1:4" ht="12.75">
      <c r="A709" s="382">
        <v>7210100420</v>
      </c>
      <c r="B709" s="224" t="s">
        <v>37363</v>
      </c>
      <c r="C709" s="383" t="s">
        <v>36662</v>
      </c>
      <c r="D709" s="385">
        <v>6716.37</v>
      </c>
    </row>
    <row r="710" spans="1:4" ht="12.75">
      <c r="A710" s="382">
        <v>7210100430</v>
      </c>
      <c r="B710" s="224" t="s">
        <v>37364</v>
      </c>
      <c r="C710" s="383" t="s">
        <v>36662</v>
      </c>
      <c r="D710" s="385">
        <v>3393.45</v>
      </c>
    </row>
    <row r="711" spans="1:4" ht="12.75">
      <c r="A711" s="382">
        <v>7210100440</v>
      </c>
      <c r="B711" s="224" t="s">
        <v>37365</v>
      </c>
      <c r="C711" s="383" t="s">
        <v>36662</v>
      </c>
      <c r="D711" s="385">
        <v>9090.93</v>
      </c>
    </row>
    <row r="712" spans="1:4" ht="12.75">
      <c r="A712" s="382">
        <v>7210100450</v>
      </c>
      <c r="B712" s="224" t="s">
        <v>37366</v>
      </c>
      <c r="C712" s="383" t="s">
        <v>36655</v>
      </c>
      <c r="D712" s="384">
        <v>156.46</v>
      </c>
    </row>
    <row r="713" spans="1:4" ht="12.75">
      <c r="A713" s="382">
        <v>7210100460</v>
      </c>
      <c r="B713" s="224" t="s">
        <v>37367</v>
      </c>
      <c r="C713" s="383" t="s">
        <v>36655</v>
      </c>
      <c r="D713" s="384">
        <v>21.71</v>
      </c>
    </row>
    <row r="714" spans="1:4" ht="12.75">
      <c r="A714" s="382">
        <v>7210100470</v>
      </c>
      <c r="B714" s="224" t="s">
        <v>37368</v>
      </c>
      <c r="C714" s="383" t="s">
        <v>36662</v>
      </c>
      <c r="D714" s="384">
        <v>71.17</v>
      </c>
    </row>
    <row r="715" spans="1:4" ht="12.75">
      <c r="A715" s="382">
        <v>7210100480</v>
      </c>
      <c r="B715" s="224" t="s">
        <v>37369</v>
      </c>
      <c r="C715" s="383" t="s">
        <v>36662</v>
      </c>
      <c r="D715" s="384">
        <v>302.05</v>
      </c>
    </row>
    <row r="716" spans="1:4" ht="12.75">
      <c r="A716" s="382">
        <v>7210100490</v>
      </c>
      <c r="B716" s="224" t="s">
        <v>37370</v>
      </c>
      <c r="C716" s="383" t="s">
        <v>36662</v>
      </c>
      <c r="D716" s="384">
        <v>392.76</v>
      </c>
    </row>
    <row r="717" spans="1:4" ht="12.75">
      <c r="A717" s="382">
        <v>7210100500</v>
      </c>
      <c r="B717" s="224" t="s">
        <v>37371</v>
      </c>
      <c r="C717" s="383" t="s">
        <v>36666</v>
      </c>
      <c r="D717" s="384">
        <v>42.77</v>
      </c>
    </row>
    <row r="718" spans="1:4" ht="12.75">
      <c r="A718" s="382">
        <v>7210100510</v>
      </c>
      <c r="B718" s="224" t="s">
        <v>37372</v>
      </c>
      <c r="C718" s="383" t="s">
        <v>36666</v>
      </c>
      <c r="D718" s="384">
        <v>48.09</v>
      </c>
    </row>
    <row r="719" spans="1:4" ht="12.75">
      <c r="A719" s="382">
        <v>7210100520</v>
      </c>
      <c r="B719" s="224" t="s">
        <v>37373</v>
      </c>
      <c r="C719" s="383" t="s">
        <v>36666</v>
      </c>
      <c r="D719" s="384">
        <v>62.68</v>
      </c>
    </row>
    <row r="720" spans="1:4" ht="12.75">
      <c r="A720" s="382">
        <v>7210100530</v>
      </c>
      <c r="B720" s="224" t="s">
        <v>37374</v>
      </c>
      <c r="C720" s="383" t="s">
        <v>36666</v>
      </c>
      <c r="D720" s="384">
        <v>90.53</v>
      </c>
    </row>
    <row r="721" spans="1:4" ht="12.75">
      <c r="A721" s="382">
        <v>7210100540</v>
      </c>
      <c r="B721" s="224" t="s">
        <v>37375</v>
      </c>
      <c r="C721" s="383" t="s">
        <v>36666</v>
      </c>
      <c r="D721" s="384">
        <v>115.89</v>
      </c>
    </row>
    <row r="722" spans="1:4" ht="12.75">
      <c r="A722" s="382">
        <v>7210100550</v>
      </c>
      <c r="B722" s="224" t="s">
        <v>37376</v>
      </c>
      <c r="C722" s="383" t="s">
        <v>36666</v>
      </c>
      <c r="D722" s="384">
        <v>47.25</v>
      </c>
    </row>
    <row r="723" spans="1:4" ht="12.75">
      <c r="A723" s="382">
        <v>7210100580</v>
      </c>
      <c r="B723" s="224" t="s">
        <v>37377</v>
      </c>
      <c r="C723" s="383" t="s">
        <v>36666</v>
      </c>
      <c r="D723" s="384">
        <v>286.24</v>
      </c>
    </row>
    <row r="724" spans="1:4" ht="12.75">
      <c r="A724" s="382">
        <v>7210100640</v>
      </c>
      <c r="B724" s="224" t="s">
        <v>37378</v>
      </c>
      <c r="C724" s="383" t="s">
        <v>36666</v>
      </c>
      <c r="D724" s="384">
        <v>261.89</v>
      </c>
    </row>
    <row r="725" spans="1:4" ht="12.75">
      <c r="A725" s="382">
        <v>7210100650</v>
      </c>
      <c r="B725" s="224" t="s">
        <v>37379</v>
      </c>
      <c r="C725" s="383" t="s">
        <v>36666</v>
      </c>
      <c r="D725" s="384">
        <v>292.26</v>
      </c>
    </row>
    <row r="726" spans="1:4" ht="12.75">
      <c r="A726" s="382">
        <v>7210100720</v>
      </c>
      <c r="B726" s="224" t="s">
        <v>37380</v>
      </c>
      <c r="C726" s="383" t="s">
        <v>36662</v>
      </c>
      <c r="D726" s="384">
        <v>819.67</v>
      </c>
    </row>
    <row r="727" spans="1:4" ht="12.75">
      <c r="A727" s="382">
        <v>7210100725</v>
      </c>
      <c r="B727" s="224" t="s">
        <v>37381</v>
      </c>
      <c r="C727" s="383" t="s">
        <v>36662</v>
      </c>
      <c r="D727" s="385">
        <v>1878.23</v>
      </c>
    </row>
    <row r="728" spans="1:4" ht="12.75">
      <c r="A728" s="382">
        <v>7210100740</v>
      </c>
      <c r="B728" s="224" t="s">
        <v>37382</v>
      </c>
      <c r="C728" s="383" t="s">
        <v>36666</v>
      </c>
      <c r="D728" s="384">
        <v>38.450000000000003</v>
      </c>
    </row>
    <row r="729" spans="1:4" ht="12.75">
      <c r="A729" s="382">
        <v>7210100750</v>
      </c>
      <c r="B729" s="224" t="s">
        <v>37383</v>
      </c>
      <c r="C729" s="383" t="s">
        <v>36655</v>
      </c>
      <c r="D729" s="384">
        <v>101.93</v>
      </c>
    </row>
    <row r="730" spans="1:4" ht="12.75">
      <c r="A730" s="382">
        <v>7210100760</v>
      </c>
      <c r="B730" s="224" t="s">
        <v>37384</v>
      </c>
      <c r="C730" s="383" t="s">
        <v>36716</v>
      </c>
      <c r="D730" s="384">
        <v>6.48</v>
      </c>
    </row>
    <row r="731" spans="1:4" ht="12.75">
      <c r="A731" s="382">
        <v>7210100770</v>
      </c>
      <c r="B731" s="224" t="s">
        <v>37385</v>
      </c>
      <c r="C731" s="383" t="s">
        <v>36655</v>
      </c>
      <c r="D731" s="384">
        <v>23.78</v>
      </c>
    </row>
    <row r="732" spans="1:4" ht="12.75">
      <c r="A732" s="382">
        <v>7210100780</v>
      </c>
      <c r="B732" s="224" t="s">
        <v>37386</v>
      </c>
      <c r="C732" s="383" t="s">
        <v>36655</v>
      </c>
      <c r="D732" s="384">
        <v>45.61</v>
      </c>
    </row>
    <row r="733" spans="1:4" ht="12.75">
      <c r="A733" s="382">
        <v>7210100790</v>
      </c>
      <c r="B733" s="224" t="s">
        <v>37387</v>
      </c>
      <c r="C733" s="383" t="s">
        <v>36747</v>
      </c>
      <c r="D733" s="384">
        <v>215.15</v>
      </c>
    </row>
    <row r="734" spans="1:4" ht="12.75">
      <c r="A734" s="382">
        <v>7210100800</v>
      </c>
      <c r="B734" s="224" t="s">
        <v>37388</v>
      </c>
      <c r="C734" s="383" t="s">
        <v>36655</v>
      </c>
      <c r="D734" s="384">
        <v>22.57</v>
      </c>
    </row>
    <row r="735" spans="1:4" ht="14.25">
      <c r="A735" s="434" t="s">
        <v>37389</v>
      </c>
      <c r="B735" s="435"/>
      <c r="C735" s="387"/>
      <c r="D735" s="387"/>
    </row>
    <row r="736" spans="1:4" ht="12.75">
      <c r="A736" s="382">
        <v>7230100010</v>
      </c>
      <c r="B736" s="224" t="s">
        <v>37390</v>
      </c>
      <c r="C736" s="383" t="s">
        <v>36747</v>
      </c>
      <c r="D736" s="384">
        <v>198.11</v>
      </c>
    </row>
    <row r="737" spans="1:4" ht="12.75">
      <c r="A737" s="382">
        <v>7230100020</v>
      </c>
      <c r="B737" s="224" t="s">
        <v>37391</v>
      </c>
      <c r="C737" s="383" t="s">
        <v>36747</v>
      </c>
      <c r="D737" s="384">
        <v>175.83</v>
      </c>
    </row>
    <row r="738" spans="1:4" ht="12.75">
      <c r="A738" s="382">
        <v>7230100030</v>
      </c>
      <c r="B738" s="224" t="s">
        <v>37392</v>
      </c>
      <c r="C738" s="383" t="s">
        <v>36747</v>
      </c>
      <c r="D738" s="384">
        <v>176.6</v>
      </c>
    </row>
    <row r="739" spans="1:4" ht="12.75">
      <c r="A739" s="382">
        <v>7230100040</v>
      </c>
      <c r="B739" s="224" t="s">
        <v>37393</v>
      </c>
      <c r="C739" s="383" t="s">
        <v>36747</v>
      </c>
      <c r="D739" s="384">
        <v>266.77999999999997</v>
      </c>
    </row>
    <row r="740" spans="1:4" ht="12.75">
      <c r="A740" s="382">
        <v>7230100050</v>
      </c>
      <c r="B740" s="224" t="s">
        <v>37394</v>
      </c>
      <c r="C740" s="383" t="s">
        <v>36655</v>
      </c>
      <c r="D740" s="384">
        <v>19.52</v>
      </c>
    </row>
    <row r="741" spans="1:4" ht="12.75">
      <c r="A741" s="382">
        <v>7230100060</v>
      </c>
      <c r="B741" s="224" t="s">
        <v>37395</v>
      </c>
      <c r="C741" s="383" t="s">
        <v>36747</v>
      </c>
      <c r="D741" s="384">
        <v>196.2</v>
      </c>
    </row>
    <row r="742" spans="1:4" ht="12.75">
      <c r="A742" s="382">
        <v>7230100070</v>
      </c>
      <c r="B742" s="224" t="s">
        <v>37396</v>
      </c>
      <c r="C742" s="383" t="s">
        <v>36747</v>
      </c>
      <c r="D742" s="384">
        <v>516.54</v>
      </c>
    </row>
    <row r="743" spans="1:4" ht="12.75">
      <c r="A743" s="382">
        <v>7230100080</v>
      </c>
      <c r="B743" s="224" t="s">
        <v>37397</v>
      </c>
      <c r="C743" s="383" t="s">
        <v>36662</v>
      </c>
      <c r="D743" s="384">
        <v>783.06</v>
      </c>
    </row>
    <row r="744" spans="1:4" ht="12.75">
      <c r="A744" s="382">
        <v>7230100090</v>
      </c>
      <c r="B744" s="224" t="s">
        <v>37398</v>
      </c>
      <c r="C744" s="383" t="s">
        <v>36666</v>
      </c>
      <c r="D744" s="384">
        <v>470.21</v>
      </c>
    </row>
    <row r="745" spans="1:4" ht="12.75">
      <c r="A745" s="382">
        <v>7230100100</v>
      </c>
      <c r="B745" s="224" t="s">
        <v>37399</v>
      </c>
      <c r="C745" s="383" t="s">
        <v>36747</v>
      </c>
      <c r="D745" s="385">
        <v>2748.9</v>
      </c>
    </row>
    <row r="746" spans="1:4" ht="12.75">
      <c r="A746" s="382">
        <v>7230100110</v>
      </c>
      <c r="B746" s="224" t="s">
        <v>37400</v>
      </c>
      <c r="C746" s="383" t="s">
        <v>36747</v>
      </c>
      <c r="D746" s="385">
        <v>2928.15</v>
      </c>
    </row>
    <row r="747" spans="1:4" ht="12.75">
      <c r="A747" s="382">
        <v>7230100120</v>
      </c>
      <c r="B747" s="224" t="s">
        <v>37401</v>
      </c>
      <c r="C747" s="383" t="s">
        <v>36747</v>
      </c>
      <c r="D747" s="385">
        <v>2928.15</v>
      </c>
    </row>
    <row r="748" spans="1:4" ht="12.75">
      <c r="A748" s="382">
        <v>7230100130</v>
      </c>
      <c r="B748" s="224" t="s">
        <v>37402</v>
      </c>
      <c r="C748" s="383" t="s">
        <v>36747</v>
      </c>
      <c r="D748" s="385">
        <v>2928.15</v>
      </c>
    </row>
    <row r="749" spans="1:4" ht="12.75">
      <c r="A749" s="382">
        <v>7230100140</v>
      </c>
      <c r="B749" s="224" t="s">
        <v>37403</v>
      </c>
      <c r="C749" s="383" t="s">
        <v>36747</v>
      </c>
      <c r="D749" s="385">
        <v>2928.15</v>
      </c>
    </row>
    <row r="750" spans="1:4" ht="12.75">
      <c r="A750" s="382">
        <v>7230100150</v>
      </c>
      <c r="B750" s="224" t="s">
        <v>37404</v>
      </c>
      <c r="C750" s="383" t="s">
        <v>36747</v>
      </c>
      <c r="D750" s="385">
        <v>2928.15</v>
      </c>
    </row>
    <row r="751" spans="1:4" ht="12.75">
      <c r="A751" s="382">
        <v>7230100160</v>
      </c>
      <c r="B751" s="224" t="s">
        <v>37405</v>
      </c>
      <c r="C751" s="383" t="s">
        <v>36747</v>
      </c>
      <c r="D751" s="384">
        <v>939.3</v>
      </c>
    </row>
    <row r="752" spans="1:4" ht="14.25">
      <c r="A752" s="434" t="s">
        <v>37406</v>
      </c>
      <c r="B752" s="435"/>
      <c r="C752" s="387"/>
      <c r="D752" s="387"/>
    </row>
    <row r="753" spans="1:4" ht="12.75">
      <c r="A753" s="382">
        <v>7250100010</v>
      </c>
      <c r="B753" s="224" t="s">
        <v>37407</v>
      </c>
      <c r="C753" s="383" t="s">
        <v>36666</v>
      </c>
      <c r="D753" s="384">
        <v>74.17</v>
      </c>
    </row>
    <row r="754" spans="1:4" ht="12.75">
      <c r="A754" s="382">
        <v>7250100020</v>
      </c>
      <c r="B754" s="224" t="s">
        <v>37408</v>
      </c>
      <c r="C754" s="383" t="s">
        <v>36666</v>
      </c>
      <c r="D754" s="384">
        <v>160.68</v>
      </c>
    </row>
    <row r="755" spans="1:4" ht="12.75">
      <c r="A755" s="382">
        <v>7250100030</v>
      </c>
      <c r="B755" s="224" t="s">
        <v>37409</v>
      </c>
      <c r="C755" s="383" t="s">
        <v>36666</v>
      </c>
      <c r="D755" s="384">
        <v>138.19</v>
      </c>
    </row>
    <row r="756" spans="1:4" ht="12.75">
      <c r="A756" s="382">
        <v>7250100040</v>
      </c>
      <c r="B756" s="224" t="s">
        <v>37410</v>
      </c>
      <c r="C756" s="383" t="s">
        <v>36666</v>
      </c>
      <c r="D756" s="384">
        <v>144.75</v>
      </c>
    </row>
    <row r="757" spans="1:4" ht="12.75">
      <c r="A757" s="382">
        <v>7250100050</v>
      </c>
      <c r="B757" s="224" t="s">
        <v>37411</v>
      </c>
      <c r="C757" s="383" t="s">
        <v>36666</v>
      </c>
      <c r="D757" s="384">
        <v>100.1</v>
      </c>
    </row>
    <row r="758" spans="1:4" ht="12.75">
      <c r="A758" s="382">
        <v>7250100060</v>
      </c>
      <c r="B758" s="224" t="s">
        <v>37412</v>
      </c>
      <c r="C758" s="383" t="s">
        <v>36666</v>
      </c>
      <c r="D758" s="384">
        <v>186.61</v>
      </c>
    </row>
    <row r="759" spans="1:4" ht="12.75">
      <c r="A759" s="382">
        <v>7250100070</v>
      </c>
      <c r="B759" s="224" t="s">
        <v>37413</v>
      </c>
      <c r="C759" s="383" t="s">
        <v>36666</v>
      </c>
      <c r="D759" s="384">
        <v>164.13</v>
      </c>
    </row>
    <row r="760" spans="1:4" ht="12.75">
      <c r="A760" s="382">
        <v>7250100080</v>
      </c>
      <c r="B760" s="224" t="s">
        <v>37414</v>
      </c>
      <c r="C760" s="383" t="s">
        <v>36666</v>
      </c>
      <c r="D760" s="384">
        <v>170.68</v>
      </c>
    </row>
    <row r="761" spans="1:4" ht="12.75">
      <c r="A761" s="382">
        <v>7250100090</v>
      </c>
      <c r="B761" s="224" t="s">
        <v>37415</v>
      </c>
      <c r="C761" s="383" t="s">
        <v>36666</v>
      </c>
      <c r="D761" s="384">
        <v>134.41999999999999</v>
      </c>
    </row>
    <row r="762" spans="1:4" ht="12.75">
      <c r="A762" s="382">
        <v>7250100100</v>
      </c>
      <c r="B762" s="224" t="s">
        <v>37416</v>
      </c>
      <c r="C762" s="383" t="s">
        <v>36666</v>
      </c>
      <c r="D762" s="384">
        <v>220.83</v>
      </c>
    </row>
    <row r="763" spans="1:4" ht="12.75">
      <c r="A763" s="382">
        <v>7250100110</v>
      </c>
      <c r="B763" s="224" t="s">
        <v>37417</v>
      </c>
      <c r="C763" s="383" t="s">
        <v>36666</v>
      </c>
      <c r="D763" s="384">
        <v>198.35</v>
      </c>
    </row>
    <row r="764" spans="1:4" ht="12.75">
      <c r="A764" s="382">
        <v>7250100120</v>
      </c>
      <c r="B764" s="224" t="s">
        <v>37418</v>
      </c>
      <c r="C764" s="383" t="s">
        <v>36666</v>
      </c>
      <c r="D764" s="384">
        <v>204.89</v>
      </c>
    </row>
    <row r="765" spans="1:4" ht="12.75">
      <c r="A765" s="382">
        <v>7250100130</v>
      </c>
      <c r="B765" s="224" t="s">
        <v>37419</v>
      </c>
      <c r="C765" s="383" t="s">
        <v>36666</v>
      </c>
      <c r="D765" s="384">
        <v>79.53</v>
      </c>
    </row>
    <row r="766" spans="1:4" ht="12.75">
      <c r="A766" s="382">
        <v>7250100140</v>
      </c>
      <c r="B766" s="224" t="s">
        <v>37420</v>
      </c>
      <c r="C766" s="383" t="s">
        <v>36666</v>
      </c>
      <c r="D766" s="384">
        <v>166.04</v>
      </c>
    </row>
    <row r="767" spans="1:4" ht="12.75">
      <c r="A767" s="382">
        <v>7250100150</v>
      </c>
      <c r="B767" s="224" t="s">
        <v>37421</v>
      </c>
      <c r="C767" s="383" t="s">
        <v>36666</v>
      </c>
      <c r="D767" s="384">
        <v>143.55000000000001</v>
      </c>
    </row>
    <row r="768" spans="1:4" ht="12.75">
      <c r="A768" s="382">
        <v>7250100160</v>
      </c>
      <c r="B768" s="224" t="s">
        <v>37422</v>
      </c>
      <c r="C768" s="383" t="s">
        <v>36666</v>
      </c>
      <c r="D768" s="384">
        <v>150.11000000000001</v>
      </c>
    </row>
    <row r="769" spans="1:4" ht="12.75">
      <c r="A769" s="382">
        <v>7250100170</v>
      </c>
      <c r="B769" s="224" t="s">
        <v>37423</v>
      </c>
      <c r="C769" s="383" t="s">
        <v>36666</v>
      </c>
      <c r="D769" s="384">
        <v>112.13</v>
      </c>
    </row>
    <row r="770" spans="1:4" ht="12.75">
      <c r="A770" s="382">
        <v>7250100180</v>
      </c>
      <c r="B770" s="224" t="s">
        <v>37424</v>
      </c>
      <c r="C770" s="383" t="s">
        <v>36666</v>
      </c>
      <c r="D770" s="384">
        <v>198.64</v>
      </c>
    </row>
    <row r="771" spans="1:4" ht="12.75">
      <c r="A771" s="382">
        <v>7250100190</v>
      </c>
      <c r="B771" s="224" t="s">
        <v>37425</v>
      </c>
      <c r="C771" s="383" t="s">
        <v>36666</v>
      </c>
      <c r="D771" s="384">
        <v>176.16</v>
      </c>
    </row>
    <row r="772" spans="1:4" ht="12.75">
      <c r="A772" s="382">
        <v>7250100200</v>
      </c>
      <c r="B772" s="224" t="s">
        <v>37426</v>
      </c>
      <c r="C772" s="383" t="s">
        <v>36666</v>
      </c>
      <c r="D772" s="384">
        <v>182.71</v>
      </c>
    </row>
    <row r="773" spans="1:4" ht="12.75">
      <c r="A773" s="382">
        <v>7250100210</v>
      </c>
      <c r="B773" s="224" t="s">
        <v>37427</v>
      </c>
      <c r="C773" s="383" t="s">
        <v>36666</v>
      </c>
      <c r="D773" s="384">
        <v>153.53</v>
      </c>
    </row>
    <row r="774" spans="1:4" ht="12.75">
      <c r="A774" s="382">
        <v>7250100220</v>
      </c>
      <c r="B774" s="224" t="s">
        <v>37428</v>
      </c>
      <c r="C774" s="383" t="s">
        <v>36666</v>
      </c>
      <c r="D774" s="384">
        <v>240.04</v>
      </c>
    </row>
    <row r="775" spans="1:4" ht="12.75">
      <c r="A775" s="382">
        <v>7250100230</v>
      </c>
      <c r="B775" s="224" t="s">
        <v>37429</v>
      </c>
      <c r="C775" s="383" t="s">
        <v>36666</v>
      </c>
      <c r="D775" s="384">
        <v>217.56</v>
      </c>
    </row>
    <row r="776" spans="1:4" ht="12.75">
      <c r="A776" s="382">
        <v>7250100240</v>
      </c>
      <c r="B776" s="224" t="s">
        <v>37430</v>
      </c>
      <c r="C776" s="383" t="s">
        <v>36666</v>
      </c>
      <c r="D776" s="384">
        <v>224.1</v>
      </c>
    </row>
    <row r="777" spans="1:4" ht="12.75">
      <c r="A777" s="382">
        <v>7250200010</v>
      </c>
      <c r="B777" s="224" t="s">
        <v>37431</v>
      </c>
      <c r="C777" s="383" t="s">
        <v>36666</v>
      </c>
      <c r="D777" s="384">
        <v>111.98</v>
      </c>
    </row>
    <row r="778" spans="1:4" ht="12.75">
      <c r="A778" s="382">
        <v>7250200020</v>
      </c>
      <c r="B778" s="224" t="s">
        <v>37432</v>
      </c>
      <c r="C778" s="383" t="s">
        <v>36666</v>
      </c>
      <c r="D778" s="384">
        <v>198.49</v>
      </c>
    </row>
    <row r="779" spans="1:4" ht="12.75">
      <c r="A779" s="382">
        <v>7250200030</v>
      </c>
      <c r="B779" s="224" t="s">
        <v>37433</v>
      </c>
      <c r="C779" s="383" t="s">
        <v>36666</v>
      </c>
      <c r="D779" s="384">
        <v>175.99</v>
      </c>
    </row>
    <row r="780" spans="1:4" ht="12.75">
      <c r="A780" s="382">
        <v>7250200040</v>
      </c>
      <c r="B780" s="224" t="s">
        <v>37434</v>
      </c>
      <c r="C780" s="383" t="s">
        <v>36666</v>
      </c>
      <c r="D780" s="384">
        <v>182.55</v>
      </c>
    </row>
    <row r="781" spans="1:4" ht="12.75">
      <c r="A781" s="382">
        <v>7250200050</v>
      </c>
      <c r="B781" s="224" t="s">
        <v>37435</v>
      </c>
      <c r="C781" s="383" t="s">
        <v>36666</v>
      </c>
      <c r="D781" s="384">
        <v>219.82</v>
      </c>
    </row>
    <row r="782" spans="1:4" ht="12.75">
      <c r="A782" s="382">
        <v>7250200060</v>
      </c>
      <c r="B782" s="224" t="s">
        <v>37436</v>
      </c>
      <c r="C782" s="383" t="s">
        <v>36666</v>
      </c>
      <c r="D782" s="384">
        <v>319.56</v>
      </c>
    </row>
    <row r="783" spans="1:4" ht="12.75">
      <c r="A783" s="382">
        <v>7250200070</v>
      </c>
      <c r="B783" s="224" t="s">
        <v>37437</v>
      </c>
      <c r="C783" s="383" t="s">
        <v>36666</v>
      </c>
      <c r="D783" s="384">
        <v>288.37</v>
      </c>
    </row>
    <row r="784" spans="1:4" ht="12.75">
      <c r="A784" s="382">
        <v>7250200080</v>
      </c>
      <c r="B784" s="224" t="s">
        <v>37438</v>
      </c>
      <c r="C784" s="383" t="s">
        <v>36666</v>
      </c>
      <c r="D784" s="384">
        <v>295.68</v>
      </c>
    </row>
    <row r="785" spans="1:4" ht="12.75">
      <c r="A785" s="382">
        <v>7250200090</v>
      </c>
      <c r="B785" s="224" t="s">
        <v>37439</v>
      </c>
      <c r="C785" s="383" t="s">
        <v>36666</v>
      </c>
      <c r="D785" s="384">
        <v>338.27</v>
      </c>
    </row>
    <row r="786" spans="1:4" ht="12.75">
      <c r="A786" s="382">
        <v>7250200100</v>
      </c>
      <c r="B786" s="224" t="s">
        <v>37440</v>
      </c>
      <c r="C786" s="383" t="s">
        <v>36666</v>
      </c>
      <c r="D786" s="384">
        <v>451.22</v>
      </c>
    </row>
    <row r="787" spans="1:4" ht="12.75">
      <c r="A787" s="382">
        <v>7250200110</v>
      </c>
      <c r="B787" s="224" t="s">
        <v>37441</v>
      </c>
      <c r="C787" s="383" t="s">
        <v>36666</v>
      </c>
      <c r="D787" s="384">
        <v>411.33</v>
      </c>
    </row>
    <row r="788" spans="1:4" ht="12.75">
      <c r="A788" s="382">
        <v>7250200120</v>
      </c>
      <c r="B788" s="224" t="s">
        <v>37442</v>
      </c>
      <c r="C788" s="383" t="s">
        <v>36666</v>
      </c>
      <c r="D788" s="384">
        <v>419.38</v>
      </c>
    </row>
    <row r="789" spans="1:4" ht="12.75">
      <c r="A789" s="382">
        <v>7250200130</v>
      </c>
      <c r="B789" s="224" t="s">
        <v>37443</v>
      </c>
      <c r="C789" s="383" t="s">
        <v>36666</v>
      </c>
      <c r="D789" s="384">
        <v>469.64</v>
      </c>
    </row>
    <row r="790" spans="1:4" ht="12.75">
      <c r="A790" s="382">
        <v>7250200140</v>
      </c>
      <c r="B790" s="224" t="s">
        <v>37444</v>
      </c>
      <c r="C790" s="383" t="s">
        <v>36666</v>
      </c>
      <c r="D790" s="384">
        <v>582.59</v>
      </c>
    </row>
    <row r="791" spans="1:4" ht="12.75">
      <c r="A791" s="382">
        <v>7250200150</v>
      </c>
      <c r="B791" s="224" t="s">
        <v>37445</v>
      </c>
      <c r="C791" s="383" t="s">
        <v>36666</v>
      </c>
      <c r="D791" s="384">
        <v>542.71</v>
      </c>
    </row>
    <row r="792" spans="1:4" ht="12.75">
      <c r="A792" s="382">
        <v>7250200160</v>
      </c>
      <c r="B792" s="224" t="s">
        <v>37446</v>
      </c>
      <c r="C792" s="383" t="s">
        <v>36666</v>
      </c>
      <c r="D792" s="384">
        <v>550.75</v>
      </c>
    </row>
    <row r="793" spans="1:4" ht="12.75">
      <c r="A793" s="382">
        <v>7250200170</v>
      </c>
      <c r="B793" s="224" t="s">
        <v>37447</v>
      </c>
      <c r="C793" s="383" t="s">
        <v>36666</v>
      </c>
      <c r="D793" s="384">
        <v>646.4</v>
      </c>
    </row>
    <row r="794" spans="1:4" ht="12.75">
      <c r="A794" s="382">
        <v>7250200180</v>
      </c>
      <c r="B794" s="224" t="s">
        <v>37448</v>
      </c>
      <c r="C794" s="383" t="s">
        <v>36666</v>
      </c>
      <c r="D794" s="384">
        <v>772.58</v>
      </c>
    </row>
    <row r="795" spans="1:4" ht="12.75">
      <c r="A795" s="382">
        <v>7250200190</v>
      </c>
      <c r="B795" s="224" t="s">
        <v>37449</v>
      </c>
      <c r="C795" s="383" t="s">
        <v>36666</v>
      </c>
      <c r="D795" s="384">
        <v>724.01</v>
      </c>
    </row>
    <row r="796" spans="1:4" ht="12.75">
      <c r="A796" s="382">
        <v>7250200200</v>
      </c>
      <c r="B796" s="224" t="s">
        <v>37450</v>
      </c>
      <c r="C796" s="383" t="s">
        <v>36666</v>
      </c>
      <c r="D796" s="384">
        <v>732.78</v>
      </c>
    </row>
    <row r="797" spans="1:4" ht="12.75">
      <c r="A797" s="382">
        <v>7250200210</v>
      </c>
      <c r="B797" s="224" t="s">
        <v>37451</v>
      </c>
      <c r="C797" s="383" t="s">
        <v>36666</v>
      </c>
      <c r="D797" s="384">
        <v>692.84</v>
      </c>
    </row>
    <row r="798" spans="1:4" ht="12.75">
      <c r="A798" s="382">
        <v>7250200220</v>
      </c>
      <c r="B798" s="224" t="s">
        <v>37452</v>
      </c>
      <c r="C798" s="383" t="s">
        <v>36666</v>
      </c>
      <c r="D798" s="384">
        <v>819.02</v>
      </c>
    </row>
    <row r="799" spans="1:4" ht="12.75">
      <c r="A799" s="382">
        <v>7250200230</v>
      </c>
      <c r="B799" s="224" t="s">
        <v>37453</v>
      </c>
      <c r="C799" s="383" t="s">
        <v>36666</v>
      </c>
      <c r="D799" s="384">
        <v>770.43</v>
      </c>
    </row>
    <row r="800" spans="1:4" ht="12.75">
      <c r="A800" s="382">
        <v>7250200240</v>
      </c>
      <c r="B800" s="224" t="s">
        <v>37454</v>
      </c>
      <c r="C800" s="383" t="s">
        <v>36666</v>
      </c>
      <c r="D800" s="384">
        <v>779.2</v>
      </c>
    </row>
    <row r="801" spans="1:4" ht="12.75">
      <c r="A801" s="382">
        <v>7250200250</v>
      </c>
      <c r="B801" s="224" t="s">
        <v>37455</v>
      </c>
      <c r="C801" s="383" t="s">
        <v>36666</v>
      </c>
      <c r="D801" s="385">
        <v>1050.28</v>
      </c>
    </row>
    <row r="802" spans="1:4" ht="12.75">
      <c r="A802" s="382">
        <v>7250200260</v>
      </c>
      <c r="B802" s="224" t="s">
        <v>37456</v>
      </c>
      <c r="C802" s="383" t="s">
        <v>36666</v>
      </c>
      <c r="D802" s="385">
        <v>1183.96</v>
      </c>
    </row>
    <row r="803" spans="1:4" ht="12.75">
      <c r="A803" s="382">
        <v>7250200270</v>
      </c>
      <c r="B803" s="224" t="s">
        <v>37457</v>
      </c>
      <c r="C803" s="383" t="s">
        <v>36666</v>
      </c>
      <c r="D803" s="385">
        <v>1130.1500000000001</v>
      </c>
    </row>
    <row r="804" spans="1:4" ht="12.75">
      <c r="A804" s="382">
        <v>7250200280</v>
      </c>
      <c r="B804" s="224" t="s">
        <v>37458</v>
      </c>
      <c r="C804" s="383" t="s">
        <v>36666</v>
      </c>
      <c r="D804" s="385">
        <v>1139.5</v>
      </c>
    </row>
    <row r="805" spans="1:4" ht="12.75">
      <c r="A805" s="382">
        <v>7250300010</v>
      </c>
      <c r="B805" s="224" t="s">
        <v>37459</v>
      </c>
      <c r="C805" s="383" t="s">
        <v>36666</v>
      </c>
      <c r="D805" s="384">
        <v>398.58</v>
      </c>
    </row>
    <row r="806" spans="1:4" ht="12.75">
      <c r="A806" s="382">
        <v>7250300020</v>
      </c>
      <c r="B806" s="224" t="s">
        <v>37460</v>
      </c>
      <c r="C806" s="383" t="s">
        <v>36666</v>
      </c>
      <c r="D806" s="384">
        <v>485.09</v>
      </c>
    </row>
    <row r="807" spans="1:4" ht="12.75">
      <c r="A807" s="382">
        <v>7250300030</v>
      </c>
      <c r="B807" s="224" t="s">
        <v>37461</v>
      </c>
      <c r="C807" s="383" t="s">
        <v>36666</v>
      </c>
      <c r="D807" s="384">
        <v>462.61</v>
      </c>
    </row>
    <row r="808" spans="1:4" ht="12.75">
      <c r="A808" s="382">
        <v>7250300040</v>
      </c>
      <c r="B808" s="224" t="s">
        <v>37462</v>
      </c>
      <c r="C808" s="383" t="s">
        <v>36666</v>
      </c>
      <c r="D808" s="384">
        <v>469.15</v>
      </c>
    </row>
    <row r="809" spans="1:4" ht="12.75">
      <c r="A809" s="382">
        <v>7250300050</v>
      </c>
      <c r="B809" s="224" t="s">
        <v>37463</v>
      </c>
      <c r="C809" s="383" t="s">
        <v>36666</v>
      </c>
      <c r="D809" s="384">
        <v>406.72</v>
      </c>
    </row>
    <row r="810" spans="1:4" ht="12.75">
      <c r="A810" s="382">
        <v>7250300060</v>
      </c>
      <c r="B810" s="224" t="s">
        <v>37464</v>
      </c>
      <c r="C810" s="383" t="s">
        <v>36666</v>
      </c>
      <c r="D810" s="384">
        <v>493.23</v>
      </c>
    </row>
    <row r="811" spans="1:4" ht="12.75">
      <c r="A811" s="382">
        <v>7250300070</v>
      </c>
      <c r="B811" s="224" t="s">
        <v>37465</v>
      </c>
      <c r="C811" s="383" t="s">
        <v>36666</v>
      </c>
      <c r="D811" s="384">
        <v>470.74</v>
      </c>
    </row>
    <row r="812" spans="1:4" ht="12.75">
      <c r="A812" s="382">
        <v>7250300080</v>
      </c>
      <c r="B812" s="224" t="s">
        <v>37466</v>
      </c>
      <c r="C812" s="383" t="s">
        <v>36666</v>
      </c>
      <c r="D812" s="384">
        <v>477.3</v>
      </c>
    </row>
    <row r="813" spans="1:4" ht="12.75">
      <c r="A813" s="382">
        <v>7250300090</v>
      </c>
      <c r="B813" s="224" t="s">
        <v>37467</v>
      </c>
      <c r="C813" s="383" t="s">
        <v>36666</v>
      </c>
      <c r="D813" s="384">
        <v>448.26</v>
      </c>
    </row>
    <row r="814" spans="1:4" ht="12.75">
      <c r="A814" s="382">
        <v>7250300100</v>
      </c>
      <c r="B814" s="224" t="s">
        <v>37468</v>
      </c>
      <c r="C814" s="383" t="s">
        <v>36666</v>
      </c>
      <c r="D814" s="384">
        <v>548</v>
      </c>
    </row>
    <row r="815" spans="1:4" ht="12.75">
      <c r="A815" s="382">
        <v>7250300110</v>
      </c>
      <c r="B815" s="224" t="s">
        <v>37469</v>
      </c>
      <c r="C815" s="383" t="s">
        <v>36666</v>
      </c>
      <c r="D815" s="384">
        <v>516.80999999999995</v>
      </c>
    </row>
    <row r="816" spans="1:4" ht="12.75">
      <c r="A816" s="382">
        <v>7250300120</v>
      </c>
      <c r="B816" s="224" t="s">
        <v>37470</v>
      </c>
      <c r="C816" s="383" t="s">
        <v>36666</v>
      </c>
      <c r="D816" s="384">
        <v>524.12</v>
      </c>
    </row>
    <row r="817" spans="1:4" ht="12.75">
      <c r="A817" s="382">
        <v>7250300130</v>
      </c>
      <c r="B817" s="224" t="s">
        <v>37471</v>
      </c>
      <c r="C817" s="383" t="s">
        <v>36666</v>
      </c>
      <c r="D817" s="384">
        <v>548.94000000000005</v>
      </c>
    </row>
    <row r="818" spans="1:4" ht="12.75">
      <c r="A818" s="382">
        <v>7250300140</v>
      </c>
      <c r="B818" s="224" t="s">
        <v>37472</v>
      </c>
      <c r="C818" s="383" t="s">
        <v>36666</v>
      </c>
      <c r="D818" s="384">
        <v>661.89</v>
      </c>
    </row>
    <row r="819" spans="1:4" ht="12.75">
      <c r="A819" s="382">
        <v>7250300150</v>
      </c>
      <c r="B819" s="224" t="s">
        <v>37473</v>
      </c>
      <c r="C819" s="383" t="s">
        <v>36666</v>
      </c>
      <c r="D819" s="384">
        <v>622</v>
      </c>
    </row>
    <row r="820" spans="1:4" ht="12.75">
      <c r="A820" s="382">
        <v>7250300160</v>
      </c>
      <c r="B820" s="224" t="s">
        <v>37474</v>
      </c>
      <c r="C820" s="383" t="s">
        <v>36666</v>
      </c>
      <c r="D820" s="384">
        <v>630.04999999999995</v>
      </c>
    </row>
    <row r="821" spans="1:4" ht="12.75">
      <c r="A821" s="382">
        <v>7250300170</v>
      </c>
      <c r="B821" s="224" t="s">
        <v>37475</v>
      </c>
      <c r="C821" s="383" t="s">
        <v>36666</v>
      </c>
      <c r="D821" s="384">
        <v>643.62</v>
      </c>
    </row>
    <row r="822" spans="1:4" ht="12.75">
      <c r="A822" s="382">
        <v>7250300180</v>
      </c>
      <c r="B822" s="224" t="s">
        <v>37476</v>
      </c>
      <c r="C822" s="383" t="s">
        <v>36666</v>
      </c>
      <c r="D822" s="384">
        <v>756.57</v>
      </c>
    </row>
    <row r="823" spans="1:4" ht="12.75">
      <c r="A823" s="382">
        <v>7250300190</v>
      </c>
      <c r="B823" s="224" t="s">
        <v>37477</v>
      </c>
      <c r="C823" s="383" t="s">
        <v>36666</v>
      </c>
      <c r="D823" s="384">
        <v>716.68</v>
      </c>
    </row>
    <row r="824" spans="1:4" ht="12.75">
      <c r="A824" s="382">
        <v>7250300200</v>
      </c>
      <c r="B824" s="224" t="s">
        <v>37478</v>
      </c>
      <c r="C824" s="383" t="s">
        <v>36666</v>
      </c>
      <c r="D824" s="384">
        <v>724.73</v>
      </c>
    </row>
    <row r="825" spans="1:4" ht="12.75">
      <c r="A825" s="382">
        <v>7250300210</v>
      </c>
      <c r="B825" s="224" t="s">
        <v>37479</v>
      </c>
      <c r="C825" s="383" t="s">
        <v>36666</v>
      </c>
      <c r="D825" s="384">
        <v>770.79</v>
      </c>
    </row>
    <row r="826" spans="1:4" ht="12.75">
      <c r="A826" s="382">
        <v>7250300220</v>
      </c>
      <c r="B826" s="224" t="s">
        <v>37480</v>
      </c>
      <c r="C826" s="383" t="s">
        <v>36666</v>
      </c>
      <c r="D826" s="384">
        <v>896.97</v>
      </c>
    </row>
    <row r="827" spans="1:4" ht="12.75">
      <c r="A827" s="382">
        <v>7250300230</v>
      </c>
      <c r="B827" s="224" t="s">
        <v>37481</v>
      </c>
      <c r="C827" s="383" t="s">
        <v>36666</v>
      </c>
      <c r="D827" s="384">
        <v>848.4</v>
      </c>
    </row>
    <row r="828" spans="1:4" ht="12.75">
      <c r="A828" s="382">
        <v>7250300240</v>
      </c>
      <c r="B828" s="224" t="s">
        <v>37482</v>
      </c>
      <c r="C828" s="383" t="s">
        <v>36666</v>
      </c>
      <c r="D828" s="384">
        <v>857.17</v>
      </c>
    </row>
    <row r="829" spans="1:4" ht="12.75">
      <c r="A829" s="382">
        <v>7250300250</v>
      </c>
      <c r="B829" s="224" t="s">
        <v>37483</v>
      </c>
      <c r="C829" s="383" t="s">
        <v>36666</v>
      </c>
      <c r="D829" s="384">
        <v>877.16</v>
      </c>
    </row>
    <row r="830" spans="1:4" ht="12.75">
      <c r="A830" s="382">
        <v>7250300260</v>
      </c>
      <c r="B830" s="224" t="s">
        <v>37484</v>
      </c>
      <c r="C830" s="383" t="s">
        <v>36666</v>
      </c>
      <c r="D830" s="385">
        <v>1003.34</v>
      </c>
    </row>
    <row r="831" spans="1:4" ht="12.75">
      <c r="A831" s="382">
        <v>7250300270</v>
      </c>
      <c r="B831" s="224" t="s">
        <v>37485</v>
      </c>
      <c r="C831" s="383" t="s">
        <v>36666</v>
      </c>
      <c r="D831" s="384">
        <v>954.76</v>
      </c>
    </row>
    <row r="832" spans="1:4" ht="12.75">
      <c r="A832" s="382">
        <v>7250300280</v>
      </c>
      <c r="B832" s="224" t="s">
        <v>37486</v>
      </c>
      <c r="C832" s="383" t="s">
        <v>36666</v>
      </c>
      <c r="D832" s="384">
        <v>963.53</v>
      </c>
    </row>
    <row r="833" spans="1:4" ht="12.75">
      <c r="A833" s="382">
        <v>7250300290</v>
      </c>
      <c r="B833" s="224" t="s">
        <v>37487</v>
      </c>
      <c r="C833" s="383" t="s">
        <v>36666</v>
      </c>
      <c r="D833" s="385">
        <v>1037.6400000000001</v>
      </c>
    </row>
    <row r="834" spans="1:4" ht="12.75">
      <c r="A834" s="382">
        <v>7250300300</v>
      </c>
      <c r="B834" s="224" t="s">
        <v>37488</v>
      </c>
      <c r="C834" s="383" t="s">
        <v>36666</v>
      </c>
      <c r="D834" s="385">
        <v>1171.49</v>
      </c>
    </row>
    <row r="835" spans="1:4" ht="12.75">
      <c r="A835" s="382">
        <v>7250300310</v>
      </c>
      <c r="B835" s="224" t="s">
        <v>37489</v>
      </c>
      <c r="C835" s="383" t="s">
        <v>36666</v>
      </c>
      <c r="D835" s="385">
        <v>1115.23</v>
      </c>
    </row>
    <row r="836" spans="1:4" ht="12.75">
      <c r="A836" s="382">
        <v>7250300320</v>
      </c>
      <c r="B836" s="224" t="s">
        <v>37490</v>
      </c>
      <c r="C836" s="383" t="s">
        <v>36666</v>
      </c>
      <c r="D836" s="385">
        <v>1124</v>
      </c>
    </row>
    <row r="837" spans="1:4" ht="12.75">
      <c r="A837" s="382">
        <v>7250350010</v>
      </c>
      <c r="B837" s="224" t="s">
        <v>37491</v>
      </c>
      <c r="C837" s="383" t="s">
        <v>36666</v>
      </c>
      <c r="D837" s="384">
        <v>61.82</v>
      </c>
    </row>
    <row r="838" spans="1:4" ht="12.75">
      <c r="A838" s="382">
        <v>7250350020</v>
      </c>
      <c r="B838" s="224" t="s">
        <v>37492</v>
      </c>
      <c r="C838" s="383" t="s">
        <v>36666</v>
      </c>
      <c r="D838" s="384">
        <v>148.33000000000001</v>
      </c>
    </row>
    <row r="839" spans="1:4" ht="12.75">
      <c r="A839" s="382">
        <v>7250350030</v>
      </c>
      <c r="B839" s="224" t="s">
        <v>37493</v>
      </c>
      <c r="C839" s="383" t="s">
        <v>36666</v>
      </c>
      <c r="D839" s="384">
        <v>125.85</v>
      </c>
    </row>
    <row r="840" spans="1:4" ht="12.75">
      <c r="A840" s="382">
        <v>7250350040</v>
      </c>
      <c r="B840" s="224" t="s">
        <v>37494</v>
      </c>
      <c r="C840" s="383" t="s">
        <v>36666</v>
      </c>
      <c r="D840" s="384">
        <v>132.38999999999999</v>
      </c>
    </row>
    <row r="841" spans="1:4" ht="12.75">
      <c r="A841" s="382">
        <v>7250350050</v>
      </c>
      <c r="B841" s="224" t="s">
        <v>37495</v>
      </c>
      <c r="C841" s="383" t="s">
        <v>36666</v>
      </c>
      <c r="D841" s="384">
        <v>63.29</v>
      </c>
    </row>
    <row r="842" spans="1:4" ht="12.75">
      <c r="A842" s="382">
        <v>7250350060</v>
      </c>
      <c r="B842" s="224" t="s">
        <v>37496</v>
      </c>
      <c r="C842" s="383" t="s">
        <v>36666</v>
      </c>
      <c r="D842" s="384">
        <v>149.80000000000001</v>
      </c>
    </row>
    <row r="843" spans="1:4" ht="12.75">
      <c r="A843" s="382">
        <v>7250350070</v>
      </c>
      <c r="B843" s="224" t="s">
        <v>37497</v>
      </c>
      <c r="C843" s="383" t="s">
        <v>36666</v>
      </c>
      <c r="D843" s="384">
        <v>127.31</v>
      </c>
    </row>
    <row r="844" spans="1:4" ht="12.75">
      <c r="A844" s="382">
        <v>7250350080</v>
      </c>
      <c r="B844" s="224" t="s">
        <v>37498</v>
      </c>
      <c r="C844" s="383" t="s">
        <v>36666</v>
      </c>
      <c r="D844" s="384">
        <v>133.87</v>
      </c>
    </row>
    <row r="845" spans="1:4" ht="12.75">
      <c r="A845" s="382">
        <v>7250350090</v>
      </c>
      <c r="B845" s="224" t="s">
        <v>37499</v>
      </c>
      <c r="C845" s="383" t="s">
        <v>36666</v>
      </c>
      <c r="D845" s="384">
        <v>82.6</v>
      </c>
    </row>
    <row r="846" spans="1:4" ht="12.75">
      <c r="A846" s="382">
        <v>7250350100</v>
      </c>
      <c r="B846" s="224" t="s">
        <v>37500</v>
      </c>
      <c r="C846" s="383" t="s">
        <v>36666</v>
      </c>
      <c r="D846" s="384">
        <v>182.34</v>
      </c>
    </row>
    <row r="847" spans="1:4" ht="12.75">
      <c r="A847" s="382">
        <v>7250350110</v>
      </c>
      <c r="B847" s="224" t="s">
        <v>37501</v>
      </c>
      <c r="C847" s="383" t="s">
        <v>36666</v>
      </c>
      <c r="D847" s="384">
        <v>151.15</v>
      </c>
    </row>
    <row r="848" spans="1:4" ht="12.75">
      <c r="A848" s="382">
        <v>7250350120</v>
      </c>
      <c r="B848" s="224" t="s">
        <v>37502</v>
      </c>
      <c r="C848" s="383" t="s">
        <v>36666</v>
      </c>
      <c r="D848" s="384">
        <v>158.46</v>
      </c>
    </row>
    <row r="849" spans="1:4" ht="12.75">
      <c r="A849" s="382">
        <v>7250350130</v>
      </c>
      <c r="B849" s="224" t="s">
        <v>37503</v>
      </c>
      <c r="C849" s="383" t="s">
        <v>36666</v>
      </c>
      <c r="D849" s="384">
        <v>102.97</v>
      </c>
    </row>
    <row r="850" spans="1:4" ht="12.75">
      <c r="A850" s="382">
        <v>7250350140</v>
      </c>
      <c r="B850" s="224" t="s">
        <v>37504</v>
      </c>
      <c r="C850" s="383" t="s">
        <v>36666</v>
      </c>
      <c r="D850" s="384">
        <v>215.92</v>
      </c>
    </row>
    <row r="851" spans="1:4" ht="12.75">
      <c r="A851" s="382">
        <v>7250350150</v>
      </c>
      <c r="B851" s="224" t="s">
        <v>37505</v>
      </c>
      <c r="C851" s="383" t="s">
        <v>36666</v>
      </c>
      <c r="D851" s="384">
        <v>176.03</v>
      </c>
    </row>
    <row r="852" spans="1:4" ht="12.75">
      <c r="A852" s="382">
        <v>7250350160</v>
      </c>
      <c r="B852" s="224" t="s">
        <v>37506</v>
      </c>
      <c r="C852" s="383" t="s">
        <v>36666</v>
      </c>
      <c r="D852" s="384">
        <v>184.08</v>
      </c>
    </row>
    <row r="853" spans="1:4" ht="12.75">
      <c r="A853" s="382">
        <v>7250350170</v>
      </c>
      <c r="B853" s="224" t="s">
        <v>37507</v>
      </c>
      <c r="C853" s="383" t="s">
        <v>36666</v>
      </c>
      <c r="D853" s="384">
        <v>108.79</v>
      </c>
    </row>
    <row r="854" spans="1:4" ht="12.75">
      <c r="A854" s="382">
        <v>7250350180</v>
      </c>
      <c r="B854" s="224" t="s">
        <v>37508</v>
      </c>
      <c r="C854" s="383" t="s">
        <v>36666</v>
      </c>
      <c r="D854" s="384">
        <v>221.74</v>
      </c>
    </row>
    <row r="855" spans="1:4" ht="12.75">
      <c r="A855" s="382">
        <v>7250350190</v>
      </c>
      <c r="B855" s="224" t="s">
        <v>37509</v>
      </c>
      <c r="C855" s="383" t="s">
        <v>36666</v>
      </c>
      <c r="D855" s="384">
        <v>181.85</v>
      </c>
    </row>
    <row r="856" spans="1:4" ht="12.75">
      <c r="A856" s="382">
        <v>7250350200</v>
      </c>
      <c r="B856" s="224" t="s">
        <v>37510</v>
      </c>
      <c r="C856" s="383" t="s">
        <v>36666</v>
      </c>
      <c r="D856" s="384">
        <v>189.9</v>
      </c>
    </row>
    <row r="857" spans="1:4" ht="12.75">
      <c r="A857" s="382">
        <v>7250350210</v>
      </c>
      <c r="B857" s="224" t="s">
        <v>37511</v>
      </c>
      <c r="C857" s="383" t="s">
        <v>36666</v>
      </c>
      <c r="D857" s="384">
        <v>133.16</v>
      </c>
    </row>
    <row r="858" spans="1:4" ht="12.75">
      <c r="A858" s="382">
        <v>7250350220</v>
      </c>
      <c r="B858" s="224" t="s">
        <v>37512</v>
      </c>
      <c r="C858" s="383" t="s">
        <v>36666</v>
      </c>
      <c r="D858" s="384">
        <v>259.33999999999997</v>
      </c>
    </row>
    <row r="859" spans="1:4" ht="12.75">
      <c r="A859" s="382">
        <v>7250350230</v>
      </c>
      <c r="B859" s="224" t="s">
        <v>37513</v>
      </c>
      <c r="C859" s="383" t="s">
        <v>36666</v>
      </c>
      <c r="D859" s="384">
        <v>210.77</v>
      </c>
    </row>
    <row r="860" spans="1:4" ht="12.75">
      <c r="A860" s="382">
        <v>7250350240</v>
      </c>
      <c r="B860" s="224" t="s">
        <v>37514</v>
      </c>
      <c r="C860" s="383" t="s">
        <v>36666</v>
      </c>
      <c r="D860" s="384">
        <v>219.54</v>
      </c>
    </row>
    <row r="861" spans="1:4" ht="12.75">
      <c r="A861" s="382">
        <v>7250350250</v>
      </c>
      <c r="B861" s="224" t="s">
        <v>37515</v>
      </c>
      <c r="C861" s="383" t="s">
        <v>36666</v>
      </c>
      <c r="D861" s="384">
        <v>139.72999999999999</v>
      </c>
    </row>
    <row r="862" spans="1:4" ht="12.75">
      <c r="A862" s="382">
        <v>7250350260</v>
      </c>
      <c r="B862" s="224" t="s">
        <v>37516</v>
      </c>
      <c r="C862" s="383" t="s">
        <v>36666</v>
      </c>
      <c r="D862" s="384">
        <v>265.91000000000003</v>
      </c>
    </row>
    <row r="863" spans="1:4" ht="12.75">
      <c r="A863" s="382">
        <v>7250350270</v>
      </c>
      <c r="B863" s="224" t="s">
        <v>37517</v>
      </c>
      <c r="C863" s="383" t="s">
        <v>36666</v>
      </c>
      <c r="D863" s="384">
        <v>217.33</v>
      </c>
    </row>
    <row r="864" spans="1:4" ht="12.75">
      <c r="A864" s="382">
        <v>7250350280</v>
      </c>
      <c r="B864" s="224" t="s">
        <v>37518</v>
      </c>
      <c r="C864" s="383" t="s">
        <v>36666</v>
      </c>
      <c r="D864" s="384">
        <v>226.1</v>
      </c>
    </row>
    <row r="865" spans="1:4" ht="12.75">
      <c r="A865" s="382">
        <v>7250350290</v>
      </c>
      <c r="B865" s="224" t="s">
        <v>37519</v>
      </c>
      <c r="C865" s="383" t="s">
        <v>36666</v>
      </c>
      <c r="D865" s="384">
        <v>201.21</v>
      </c>
    </row>
    <row r="866" spans="1:4" ht="12.75">
      <c r="A866" s="382">
        <v>7250350300</v>
      </c>
      <c r="B866" s="224" t="s">
        <v>37520</v>
      </c>
      <c r="C866" s="383" t="s">
        <v>36666</v>
      </c>
      <c r="D866" s="384">
        <v>335.06</v>
      </c>
    </row>
    <row r="867" spans="1:4" ht="12.75">
      <c r="A867" s="382">
        <v>7250350310</v>
      </c>
      <c r="B867" s="224" t="s">
        <v>37521</v>
      </c>
      <c r="C867" s="383" t="s">
        <v>36666</v>
      </c>
      <c r="D867" s="384">
        <v>278.8</v>
      </c>
    </row>
    <row r="868" spans="1:4" ht="12.75">
      <c r="A868" s="382">
        <v>7250350320</v>
      </c>
      <c r="B868" s="224" t="s">
        <v>37522</v>
      </c>
      <c r="C868" s="383" t="s">
        <v>36666</v>
      </c>
      <c r="D868" s="384">
        <v>287.57</v>
      </c>
    </row>
    <row r="869" spans="1:4" ht="12.75">
      <c r="A869" s="382">
        <v>7250400010</v>
      </c>
      <c r="B869" s="224" t="s">
        <v>37523</v>
      </c>
      <c r="C869" s="383" t="s">
        <v>36666</v>
      </c>
      <c r="D869" s="384">
        <v>357.38</v>
      </c>
    </row>
    <row r="870" spans="1:4" ht="12.75">
      <c r="A870" s="382">
        <v>7250400020</v>
      </c>
      <c r="B870" s="224" t="s">
        <v>37524</v>
      </c>
      <c r="C870" s="383" t="s">
        <v>36666</v>
      </c>
      <c r="D870" s="384">
        <v>366.74</v>
      </c>
    </row>
    <row r="871" spans="1:4" ht="12.75">
      <c r="A871" s="382">
        <v>7250400030</v>
      </c>
      <c r="B871" s="224" t="s">
        <v>37525</v>
      </c>
      <c r="C871" s="383" t="s">
        <v>36666</v>
      </c>
      <c r="D871" s="384">
        <v>390.25</v>
      </c>
    </row>
    <row r="872" spans="1:4" ht="12.75">
      <c r="A872" s="382">
        <v>7250400040</v>
      </c>
      <c r="B872" s="224" t="s">
        <v>37526</v>
      </c>
      <c r="C872" s="383" t="s">
        <v>36666</v>
      </c>
      <c r="D872" s="384">
        <v>473.74</v>
      </c>
    </row>
    <row r="873" spans="1:4" ht="12.75">
      <c r="A873" s="382">
        <v>7250400050</v>
      </c>
      <c r="B873" s="224" t="s">
        <v>37527</v>
      </c>
      <c r="C873" s="383" t="s">
        <v>36666</v>
      </c>
      <c r="D873" s="384">
        <v>565.04</v>
      </c>
    </row>
    <row r="874" spans="1:4" ht="12.75">
      <c r="A874" s="382">
        <v>7250400060</v>
      </c>
      <c r="B874" s="224" t="s">
        <v>37528</v>
      </c>
      <c r="C874" s="383" t="s">
        <v>36666</v>
      </c>
      <c r="D874" s="384">
        <v>671.23</v>
      </c>
    </row>
    <row r="875" spans="1:4" ht="12.75">
      <c r="A875" s="382">
        <v>7250450010</v>
      </c>
      <c r="B875" s="224" t="s">
        <v>37529</v>
      </c>
      <c r="C875" s="383" t="s">
        <v>36666</v>
      </c>
      <c r="D875" s="384">
        <v>20.62</v>
      </c>
    </row>
    <row r="876" spans="1:4" ht="12.75">
      <c r="A876" s="382">
        <v>7250450020</v>
      </c>
      <c r="B876" s="224" t="s">
        <v>37530</v>
      </c>
      <c r="C876" s="383" t="s">
        <v>36666</v>
      </c>
      <c r="D876" s="384">
        <v>23.31</v>
      </c>
    </row>
    <row r="877" spans="1:4" ht="12.75">
      <c r="A877" s="382">
        <v>7250450030</v>
      </c>
      <c r="B877" s="224" t="s">
        <v>37531</v>
      </c>
      <c r="C877" s="383" t="s">
        <v>36666</v>
      </c>
      <c r="D877" s="384">
        <v>24.59</v>
      </c>
    </row>
    <row r="878" spans="1:4" ht="12.75">
      <c r="A878" s="382">
        <v>7250450040</v>
      </c>
      <c r="B878" s="224" t="s">
        <v>37532</v>
      </c>
      <c r="C878" s="383" t="s">
        <v>36666</v>
      </c>
      <c r="D878" s="384">
        <v>27.77</v>
      </c>
    </row>
    <row r="879" spans="1:4" ht="12.75">
      <c r="A879" s="382">
        <v>7250450050</v>
      </c>
      <c r="B879" s="224" t="s">
        <v>37533</v>
      </c>
      <c r="C879" s="383" t="s">
        <v>36666</v>
      </c>
      <c r="D879" s="384">
        <v>30.21</v>
      </c>
    </row>
    <row r="880" spans="1:4" ht="12.75">
      <c r="A880" s="382">
        <v>7250450060</v>
      </c>
      <c r="B880" s="224" t="s">
        <v>37534</v>
      </c>
      <c r="C880" s="383" t="s">
        <v>36666</v>
      </c>
      <c r="D880" s="384">
        <v>33.6</v>
      </c>
    </row>
    <row r="881" spans="1:4" ht="12.75">
      <c r="A881" s="382">
        <v>7250350020</v>
      </c>
      <c r="B881" s="224" t="s">
        <v>37492</v>
      </c>
      <c r="C881" s="383" t="s">
        <v>36666</v>
      </c>
      <c r="D881" s="384">
        <v>148.33000000000001</v>
      </c>
    </row>
    <row r="882" spans="1:4" ht="12.75">
      <c r="A882" s="382">
        <v>7250350030</v>
      </c>
      <c r="B882" s="224" t="s">
        <v>37493</v>
      </c>
      <c r="C882" s="383" t="s">
        <v>36666</v>
      </c>
      <c r="D882" s="384">
        <v>125.85</v>
      </c>
    </row>
    <row r="883" spans="1:4" ht="12.75">
      <c r="A883" s="382">
        <v>7250350040</v>
      </c>
      <c r="B883" s="224" t="s">
        <v>37494</v>
      </c>
      <c r="C883" s="383" t="s">
        <v>36666</v>
      </c>
      <c r="D883" s="384">
        <v>132.38999999999999</v>
      </c>
    </row>
    <row r="884" spans="1:4" ht="12.75">
      <c r="A884" s="382">
        <v>7250350010</v>
      </c>
      <c r="B884" s="224" t="s">
        <v>37491</v>
      </c>
      <c r="C884" s="383" t="s">
        <v>36666</v>
      </c>
      <c r="D884" s="384">
        <v>61.82</v>
      </c>
    </row>
    <row r="885" spans="1:4" ht="12.75">
      <c r="A885" s="382">
        <v>7250350060</v>
      </c>
      <c r="B885" s="224" t="s">
        <v>37496</v>
      </c>
      <c r="C885" s="383" t="s">
        <v>36666</v>
      </c>
      <c r="D885" s="384">
        <v>149.80000000000001</v>
      </c>
    </row>
    <row r="886" spans="1:4" ht="12.75">
      <c r="A886" s="382">
        <v>7250350070</v>
      </c>
      <c r="B886" s="224" t="s">
        <v>37497</v>
      </c>
      <c r="C886" s="383" t="s">
        <v>36666</v>
      </c>
      <c r="D886" s="384">
        <v>127.31</v>
      </c>
    </row>
    <row r="887" spans="1:4" ht="12.75">
      <c r="A887" s="382">
        <v>7250350080</v>
      </c>
      <c r="B887" s="224" t="s">
        <v>37498</v>
      </c>
      <c r="C887" s="383" t="s">
        <v>36666</v>
      </c>
      <c r="D887" s="384">
        <v>133.87</v>
      </c>
    </row>
    <row r="888" spans="1:4" ht="12.75">
      <c r="A888" s="382">
        <v>7250350050</v>
      </c>
      <c r="B888" s="224" t="s">
        <v>37495</v>
      </c>
      <c r="C888" s="383" t="s">
        <v>36666</v>
      </c>
      <c r="D888" s="384">
        <v>63.29</v>
      </c>
    </row>
    <row r="889" spans="1:4" ht="12.75">
      <c r="A889" s="382">
        <v>7250350100</v>
      </c>
      <c r="B889" s="224" t="s">
        <v>37500</v>
      </c>
      <c r="C889" s="383" t="s">
        <v>36666</v>
      </c>
      <c r="D889" s="384">
        <v>182.34</v>
      </c>
    </row>
    <row r="890" spans="1:4" ht="12.75">
      <c r="A890" s="382">
        <v>7250350110</v>
      </c>
      <c r="B890" s="224" t="s">
        <v>37501</v>
      </c>
      <c r="C890" s="383" t="s">
        <v>36666</v>
      </c>
      <c r="D890" s="384">
        <v>151.15</v>
      </c>
    </row>
    <row r="891" spans="1:4" ht="12.75">
      <c r="A891" s="382">
        <v>7250350120</v>
      </c>
      <c r="B891" s="224" t="s">
        <v>37502</v>
      </c>
      <c r="C891" s="383" t="s">
        <v>36666</v>
      </c>
      <c r="D891" s="384">
        <v>158.46</v>
      </c>
    </row>
    <row r="892" spans="1:4" ht="12.75">
      <c r="A892" s="382">
        <v>7250350090</v>
      </c>
      <c r="B892" s="224" t="s">
        <v>37499</v>
      </c>
      <c r="C892" s="383" t="s">
        <v>36666</v>
      </c>
      <c r="D892" s="384">
        <v>82.6</v>
      </c>
    </row>
    <row r="893" spans="1:4" ht="12.75">
      <c r="A893" s="382">
        <v>7250350140</v>
      </c>
      <c r="B893" s="224" t="s">
        <v>37504</v>
      </c>
      <c r="C893" s="383" t="s">
        <v>36666</v>
      </c>
      <c r="D893" s="384">
        <v>215.92</v>
      </c>
    </row>
    <row r="894" spans="1:4" ht="12.75">
      <c r="A894" s="382">
        <v>7250350150</v>
      </c>
      <c r="B894" s="224" t="s">
        <v>37505</v>
      </c>
      <c r="C894" s="383" t="s">
        <v>36666</v>
      </c>
      <c r="D894" s="384">
        <v>176.03</v>
      </c>
    </row>
    <row r="895" spans="1:4" ht="12.75">
      <c r="A895" s="382">
        <v>7250350160</v>
      </c>
      <c r="B895" s="224" t="s">
        <v>37506</v>
      </c>
      <c r="C895" s="383" t="s">
        <v>36666</v>
      </c>
      <c r="D895" s="384">
        <v>184.08</v>
      </c>
    </row>
    <row r="896" spans="1:4" ht="12.75">
      <c r="A896" s="382">
        <v>7250350130</v>
      </c>
      <c r="B896" s="224" t="s">
        <v>37503</v>
      </c>
      <c r="C896" s="383" t="s">
        <v>36666</v>
      </c>
      <c r="D896" s="384">
        <v>102.97</v>
      </c>
    </row>
    <row r="897" spans="1:4" ht="12.75">
      <c r="A897" s="382">
        <v>7250350180</v>
      </c>
      <c r="B897" s="224" t="s">
        <v>37508</v>
      </c>
      <c r="C897" s="383" t="s">
        <v>36666</v>
      </c>
      <c r="D897" s="384">
        <v>221.74</v>
      </c>
    </row>
    <row r="898" spans="1:4" ht="12.75">
      <c r="A898" s="382">
        <v>7250350190</v>
      </c>
      <c r="B898" s="224" t="s">
        <v>37509</v>
      </c>
      <c r="C898" s="383" t="s">
        <v>36666</v>
      </c>
      <c r="D898" s="384">
        <v>181.85</v>
      </c>
    </row>
    <row r="899" spans="1:4" ht="12.75">
      <c r="A899" s="382">
        <v>7250350200</v>
      </c>
      <c r="B899" s="224" t="s">
        <v>37510</v>
      </c>
      <c r="C899" s="383" t="s">
        <v>36666</v>
      </c>
      <c r="D899" s="384">
        <v>189.9</v>
      </c>
    </row>
    <row r="900" spans="1:4" ht="12.75">
      <c r="A900" s="382">
        <v>7250350170</v>
      </c>
      <c r="B900" s="224" t="s">
        <v>37507</v>
      </c>
      <c r="C900" s="383" t="s">
        <v>36666</v>
      </c>
      <c r="D900" s="384">
        <v>108.79</v>
      </c>
    </row>
    <row r="901" spans="1:4" ht="12.75">
      <c r="A901" s="382">
        <v>7250350220</v>
      </c>
      <c r="B901" s="224" t="s">
        <v>37512</v>
      </c>
      <c r="C901" s="383" t="s">
        <v>36666</v>
      </c>
      <c r="D901" s="384">
        <v>259.33999999999997</v>
      </c>
    </row>
    <row r="902" spans="1:4" ht="12.75">
      <c r="A902" s="382">
        <v>7250350230</v>
      </c>
      <c r="B902" s="224" t="s">
        <v>37513</v>
      </c>
      <c r="C902" s="383" t="s">
        <v>36666</v>
      </c>
      <c r="D902" s="384">
        <v>210.77</v>
      </c>
    </row>
    <row r="903" spans="1:4" ht="12.75">
      <c r="A903" s="382">
        <v>7250350240</v>
      </c>
      <c r="B903" s="224" t="s">
        <v>37514</v>
      </c>
      <c r="C903" s="383" t="s">
        <v>36666</v>
      </c>
      <c r="D903" s="384">
        <v>219.54</v>
      </c>
    </row>
    <row r="904" spans="1:4" ht="12.75">
      <c r="A904" s="382">
        <v>7250350210</v>
      </c>
      <c r="B904" s="224" t="s">
        <v>37511</v>
      </c>
      <c r="C904" s="383" t="s">
        <v>36666</v>
      </c>
      <c r="D904" s="384">
        <v>133.16</v>
      </c>
    </row>
    <row r="905" spans="1:4" ht="12.75">
      <c r="A905" s="382">
        <v>7250350260</v>
      </c>
      <c r="B905" s="224" t="s">
        <v>37516</v>
      </c>
      <c r="C905" s="383" t="s">
        <v>36666</v>
      </c>
      <c r="D905" s="384">
        <v>265.91000000000003</v>
      </c>
    </row>
    <row r="906" spans="1:4" ht="12.75">
      <c r="A906" s="382">
        <v>7250350270</v>
      </c>
      <c r="B906" s="224" t="s">
        <v>37517</v>
      </c>
      <c r="C906" s="383" t="s">
        <v>36666</v>
      </c>
      <c r="D906" s="384">
        <v>217.33</v>
      </c>
    </row>
    <row r="907" spans="1:4" ht="12.75">
      <c r="A907" s="382">
        <v>7250350280</v>
      </c>
      <c r="B907" s="224" t="s">
        <v>37518</v>
      </c>
      <c r="C907" s="383" t="s">
        <v>36666</v>
      </c>
      <c r="D907" s="384">
        <v>226.1</v>
      </c>
    </row>
    <row r="908" spans="1:4" ht="12.75">
      <c r="A908" s="382">
        <v>7250350250</v>
      </c>
      <c r="B908" s="224" t="s">
        <v>37515</v>
      </c>
      <c r="C908" s="383" t="s">
        <v>36666</v>
      </c>
      <c r="D908" s="384">
        <v>139.72999999999999</v>
      </c>
    </row>
    <row r="909" spans="1:4" ht="12.75">
      <c r="A909" s="382">
        <v>7250350300</v>
      </c>
      <c r="B909" s="224" t="s">
        <v>37520</v>
      </c>
      <c r="C909" s="383" t="s">
        <v>36666</v>
      </c>
      <c r="D909" s="384">
        <v>335.06</v>
      </c>
    </row>
    <row r="910" spans="1:4" ht="12.75">
      <c r="A910" s="382">
        <v>7250350310</v>
      </c>
      <c r="B910" s="224" t="s">
        <v>37521</v>
      </c>
      <c r="C910" s="383" t="s">
        <v>36666</v>
      </c>
      <c r="D910" s="384">
        <v>278.8</v>
      </c>
    </row>
    <row r="911" spans="1:4" ht="12.75">
      <c r="A911" s="382">
        <v>7250350320</v>
      </c>
      <c r="B911" s="224" t="s">
        <v>37522</v>
      </c>
      <c r="C911" s="383" t="s">
        <v>36666</v>
      </c>
      <c r="D911" s="384">
        <v>287.57</v>
      </c>
    </row>
    <row r="912" spans="1:4" ht="12.75">
      <c r="A912" s="382">
        <v>7250350290</v>
      </c>
      <c r="B912" s="224" t="s">
        <v>37519</v>
      </c>
      <c r="C912" s="383" t="s">
        <v>36666</v>
      </c>
      <c r="D912" s="384">
        <v>201.21</v>
      </c>
    </row>
    <row r="913" spans="1:4" ht="14.25">
      <c r="A913" s="434" t="s">
        <v>37535</v>
      </c>
      <c r="B913" s="435"/>
      <c r="C913" s="387"/>
      <c r="D913" s="387"/>
    </row>
    <row r="914" spans="1:4" ht="12.75">
      <c r="A914" s="382">
        <v>7260100010</v>
      </c>
      <c r="B914" s="224" t="s">
        <v>37536</v>
      </c>
      <c r="C914" s="383" t="s">
        <v>36666</v>
      </c>
      <c r="D914" s="384">
        <v>231.53</v>
      </c>
    </row>
    <row r="915" spans="1:4" ht="12.75">
      <c r="A915" s="382">
        <v>7260100020</v>
      </c>
      <c r="B915" s="224" t="s">
        <v>37537</v>
      </c>
      <c r="C915" s="383" t="s">
        <v>36666</v>
      </c>
      <c r="D915" s="384">
        <v>353.22</v>
      </c>
    </row>
    <row r="916" spans="1:4" ht="12.75">
      <c r="A916" s="382">
        <v>7260100030</v>
      </c>
      <c r="B916" s="224" t="s">
        <v>37538</v>
      </c>
      <c r="C916" s="383" t="s">
        <v>36666</v>
      </c>
      <c r="D916" s="384">
        <v>304.52999999999997</v>
      </c>
    </row>
    <row r="917" spans="1:4" ht="12.75">
      <c r="A917" s="382">
        <v>7260100040</v>
      </c>
      <c r="B917" s="224" t="s">
        <v>37539</v>
      </c>
      <c r="C917" s="383" t="s">
        <v>36666</v>
      </c>
      <c r="D917" s="384">
        <v>312.73</v>
      </c>
    </row>
    <row r="918" spans="1:4" ht="12.75">
      <c r="A918" s="382">
        <v>7260100050</v>
      </c>
      <c r="B918" s="224" t="s">
        <v>37540</v>
      </c>
      <c r="C918" s="383" t="s">
        <v>36666</v>
      </c>
      <c r="D918" s="384">
        <v>306.17</v>
      </c>
    </row>
    <row r="919" spans="1:4" ht="12.75">
      <c r="A919" s="382">
        <v>7260100060</v>
      </c>
      <c r="B919" s="224" t="s">
        <v>37541</v>
      </c>
      <c r="C919" s="383" t="s">
        <v>36666</v>
      </c>
      <c r="D919" s="384">
        <v>433.69</v>
      </c>
    </row>
    <row r="920" spans="1:4" ht="12.75">
      <c r="A920" s="382">
        <v>7260100070</v>
      </c>
      <c r="B920" s="224" t="s">
        <v>37542</v>
      </c>
      <c r="C920" s="383" t="s">
        <v>36666</v>
      </c>
      <c r="D920" s="384">
        <v>381.36</v>
      </c>
    </row>
    <row r="921" spans="1:4" ht="12.75">
      <c r="A921" s="382">
        <v>7260100080</v>
      </c>
      <c r="B921" s="224" t="s">
        <v>37543</v>
      </c>
      <c r="C921" s="383" t="s">
        <v>36666</v>
      </c>
      <c r="D921" s="384">
        <v>389.93</v>
      </c>
    </row>
    <row r="922" spans="1:4" ht="12.75">
      <c r="A922" s="382">
        <v>7260100090</v>
      </c>
      <c r="B922" s="224" t="s">
        <v>37544</v>
      </c>
      <c r="C922" s="383" t="s">
        <v>36666</v>
      </c>
      <c r="D922" s="384">
        <v>339.34</v>
      </c>
    </row>
    <row r="923" spans="1:4" ht="12.75">
      <c r="A923" s="382">
        <v>7260100100</v>
      </c>
      <c r="B923" s="224" t="s">
        <v>37545</v>
      </c>
      <c r="C923" s="383" t="s">
        <v>36666</v>
      </c>
      <c r="D923" s="384">
        <v>466.86</v>
      </c>
    </row>
    <row r="924" spans="1:4" ht="12.75">
      <c r="A924" s="382">
        <v>7260100110</v>
      </c>
      <c r="B924" s="224" t="s">
        <v>37546</v>
      </c>
      <c r="C924" s="383" t="s">
        <v>36666</v>
      </c>
      <c r="D924" s="384">
        <v>414.52</v>
      </c>
    </row>
    <row r="925" spans="1:4" ht="12.75">
      <c r="A925" s="382">
        <v>7260100120</v>
      </c>
      <c r="B925" s="224" t="s">
        <v>37547</v>
      </c>
      <c r="C925" s="383" t="s">
        <v>36666</v>
      </c>
      <c r="D925" s="384">
        <v>423.09</v>
      </c>
    </row>
    <row r="926" spans="1:4" ht="12.75">
      <c r="A926" s="382">
        <v>7260100130</v>
      </c>
      <c r="B926" s="224" t="s">
        <v>37548</v>
      </c>
      <c r="C926" s="383" t="s">
        <v>36666</v>
      </c>
      <c r="D926" s="384">
        <v>391.2</v>
      </c>
    </row>
    <row r="927" spans="1:4" ht="12.75">
      <c r="A927" s="382">
        <v>7260100140</v>
      </c>
      <c r="B927" s="224" t="s">
        <v>37549</v>
      </c>
      <c r="C927" s="383" t="s">
        <v>36666</v>
      </c>
      <c r="D927" s="384">
        <v>532.14</v>
      </c>
    </row>
    <row r="928" spans="1:4" ht="12.75">
      <c r="A928" s="382">
        <v>7260100150</v>
      </c>
      <c r="B928" s="224" t="s">
        <v>37550</v>
      </c>
      <c r="C928" s="383" t="s">
        <v>36666</v>
      </c>
      <c r="D928" s="384">
        <v>470.76</v>
      </c>
    </row>
    <row r="929" spans="1:4" ht="12.75">
      <c r="A929" s="382">
        <v>7260100160</v>
      </c>
      <c r="B929" s="224" t="s">
        <v>37551</v>
      </c>
      <c r="C929" s="383" t="s">
        <v>36666</v>
      </c>
      <c r="D929" s="384">
        <v>480.09</v>
      </c>
    </row>
    <row r="930" spans="1:4" ht="12.75">
      <c r="A930" s="382">
        <v>7260100170</v>
      </c>
      <c r="B930" s="224" t="s">
        <v>37552</v>
      </c>
      <c r="C930" s="383" t="s">
        <v>36666</v>
      </c>
      <c r="D930" s="384">
        <v>427.32</v>
      </c>
    </row>
    <row r="931" spans="1:4" ht="12.75">
      <c r="A931" s="382">
        <v>7260100180</v>
      </c>
      <c r="B931" s="224" t="s">
        <v>37553</v>
      </c>
      <c r="C931" s="383" t="s">
        <v>36666</v>
      </c>
      <c r="D931" s="384">
        <v>568.26</v>
      </c>
    </row>
    <row r="932" spans="1:4" ht="12.75">
      <c r="A932" s="382">
        <v>7260100190</v>
      </c>
      <c r="B932" s="224" t="s">
        <v>37554</v>
      </c>
      <c r="C932" s="383" t="s">
        <v>36666</v>
      </c>
      <c r="D932" s="384">
        <v>505.61</v>
      </c>
    </row>
    <row r="933" spans="1:4" ht="12.75">
      <c r="A933" s="382">
        <v>7260100200</v>
      </c>
      <c r="B933" s="224" t="s">
        <v>37555</v>
      </c>
      <c r="C933" s="383" t="s">
        <v>36666</v>
      </c>
      <c r="D933" s="384">
        <v>514.64</v>
      </c>
    </row>
    <row r="934" spans="1:4" ht="12.75">
      <c r="A934" s="382">
        <v>7260100210</v>
      </c>
      <c r="B934" s="224" t="s">
        <v>37556</v>
      </c>
      <c r="C934" s="383" t="s">
        <v>36666</v>
      </c>
      <c r="D934" s="384">
        <v>489.54</v>
      </c>
    </row>
    <row r="935" spans="1:4" ht="12.75">
      <c r="A935" s="382">
        <v>7260100220</v>
      </c>
      <c r="B935" s="224" t="s">
        <v>37557</v>
      </c>
      <c r="C935" s="383" t="s">
        <v>36666</v>
      </c>
      <c r="D935" s="384">
        <v>643.89</v>
      </c>
    </row>
    <row r="936" spans="1:4" ht="12.75">
      <c r="A936" s="382">
        <v>7260100230</v>
      </c>
      <c r="B936" s="224" t="s">
        <v>37558</v>
      </c>
      <c r="C936" s="383" t="s">
        <v>36666</v>
      </c>
      <c r="D936" s="384">
        <v>571.86</v>
      </c>
    </row>
    <row r="937" spans="1:4" ht="12.75">
      <c r="A937" s="382">
        <v>7260100240</v>
      </c>
      <c r="B937" s="224" t="s">
        <v>37559</v>
      </c>
      <c r="C937" s="383" t="s">
        <v>36666</v>
      </c>
      <c r="D937" s="384">
        <v>581.65</v>
      </c>
    </row>
    <row r="938" spans="1:4" ht="12.75">
      <c r="A938" s="382">
        <v>7260100250</v>
      </c>
      <c r="B938" s="224" t="s">
        <v>37560</v>
      </c>
      <c r="C938" s="383" t="s">
        <v>36666</v>
      </c>
      <c r="D938" s="384">
        <v>531.89</v>
      </c>
    </row>
    <row r="939" spans="1:4" ht="12.75">
      <c r="A939" s="382">
        <v>7260100260</v>
      </c>
      <c r="B939" s="224" t="s">
        <v>37561</v>
      </c>
      <c r="C939" s="383" t="s">
        <v>36666</v>
      </c>
      <c r="D939" s="384">
        <v>686.23</v>
      </c>
    </row>
    <row r="940" spans="1:4" ht="12.75">
      <c r="A940" s="382">
        <v>7260100270</v>
      </c>
      <c r="B940" s="224" t="s">
        <v>37562</v>
      </c>
      <c r="C940" s="383" t="s">
        <v>36666</v>
      </c>
      <c r="D940" s="384">
        <v>614.20000000000005</v>
      </c>
    </row>
    <row r="941" spans="1:4" ht="12.75">
      <c r="A941" s="382">
        <v>7260100280</v>
      </c>
      <c r="B941" s="224" t="s">
        <v>37563</v>
      </c>
      <c r="C941" s="383" t="s">
        <v>36666</v>
      </c>
      <c r="D941" s="384">
        <v>623.92999999999995</v>
      </c>
    </row>
    <row r="942" spans="1:4" ht="12.75">
      <c r="A942" s="382">
        <v>7260100290</v>
      </c>
      <c r="B942" s="224" t="s">
        <v>37564</v>
      </c>
      <c r="C942" s="383" t="s">
        <v>36666</v>
      </c>
      <c r="D942" s="384">
        <v>324.35000000000002</v>
      </c>
    </row>
    <row r="943" spans="1:4" ht="12.75">
      <c r="A943" s="382">
        <v>7260100300</v>
      </c>
      <c r="B943" s="224" t="s">
        <v>37565</v>
      </c>
      <c r="C943" s="383" t="s">
        <v>36666</v>
      </c>
      <c r="D943" s="384">
        <v>446.04</v>
      </c>
    </row>
    <row r="944" spans="1:4" ht="12.75">
      <c r="A944" s="382">
        <v>7260100310</v>
      </c>
      <c r="B944" s="224" t="s">
        <v>37566</v>
      </c>
      <c r="C944" s="383" t="s">
        <v>36666</v>
      </c>
      <c r="D944" s="384">
        <v>397.36</v>
      </c>
    </row>
    <row r="945" spans="1:4" ht="12.75">
      <c r="A945" s="382">
        <v>7260100320</v>
      </c>
      <c r="B945" s="224" t="s">
        <v>37567</v>
      </c>
      <c r="C945" s="383" t="s">
        <v>36666</v>
      </c>
      <c r="D945" s="384">
        <v>405.55</v>
      </c>
    </row>
    <row r="946" spans="1:4" ht="12.75">
      <c r="A946" s="382">
        <v>7260100330</v>
      </c>
      <c r="B946" s="224" t="s">
        <v>37568</v>
      </c>
      <c r="C946" s="383" t="s">
        <v>36666</v>
      </c>
      <c r="D946" s="384">
        <v>399.35</v>
      </c>
    </row>
    <row r="947" spans="1:4" ht="12.75">
      <c r="A947" s="382">
        <v>7260100340</v>
      </c>
      <c r="B947" s="224" t="s">
        <v>37569</v>
      </c>
      <c r="C947" s="383" t="s">
        <v>36666</v>
      </c>
      <c r="D947" s="384">
        <v>526.87</v>
      </c>
    </row>
    <row r="948" spans="1:4" ht="12.75">
      <c r="A948" s="382">
        <v>7260100350</v>
      </c>
      <c r="B948" s="224" t="s">
        <v>37570</v>
      </c>
      <c r="C948" s="383" t="s">
        <v>36666</v>
      </c>
      <c r="D948" s="384">
        <v>474.53</v>
      </c>
    </row>
    <row r="949" spans="1:4" ht="12.75">
      <c r="A949" s="382">
        <v>7260100360</v>
      </c>
      <c r="B949" s="224" t="s">
        <v>37571</v>
      </c>
      <c r="C949" s="383" t="s">
        <v>36666</v>
      </c>
      <c r="D949" s="384">
        <v>483.11</v>
      </c>
    </row>
    <row r="950" spans="1:4" ht="12.75">
      <c r="A950" s="382">
        <v>7260100370</v>
      </c>
      <c r="B950" s="224" t="s">
        <v>37572</v>
      </c>
      <c r="C950" s="383" t="s">
        <v>36666</v>
      </c>
      <c r="D950" s="384">
        <v>432.52</v>
      </c>
    </row>
    <row r="951" spans="1:4" ht="12.75">
      <c r="A951" s="382">
        <v>7260100380</v>
      </c>
      <c r="B951" s="224" t="s">
        <v>37573</v>
      </c>
      <c r="C951" s="383" t="s">
        <v>36666</v>
      </c>
      <c r="D951" s="384">
        <v>560.04</v>
      </c>
    </row>
    <row r="952" spans="1:4" ht="12.75">
      <c r="A952" s="382">
        <v>7260100390</v>
      </c>
      <c r="B952" s="224" t="s">
        <v>37574</v>
      </c>
      <c r="C952" s="383" t="s">
        <v>36666</v>
      </c>
      <c r="D952" s="384">
        <v>507.69</v>
      </c>
    </row>
    <row r="953" spans="1:4" ht="12.75">
      <c r="A953" s="382">
        <v>7260100400</v>
      </c>
      <c r="B953" s="224" t="s">
        <v>37575</v>
      </c>
      <c r="C953" s="383" t="s">
        <v>36666</v>
      </c>
      <c r="D953" s="384">
        <v>516.27</v>
      </c>
    </row>
    <row r="954" spans="1:4" ht="12.75">
      <c r="A954" s="382">
        <v>7260100410</v>
      </c>
      <c r="B954" s="224" t="s">
        <v>37576</v>
      </c>
      <c r="C954" s="383" t="s">
        <v>36666</v>
      </c>
      <c r="D954" s="384">
        <v>485.26</v>
      </c>
    </row>
    <row r="955" spans="1:4" ht="12.75">
      <c r="A955" s="382">
        <v>7260100420</v>
      </c>
      <c r="B955" s="224" t="s">
        <v>37577</v>
      </c>
      <c r="C955" s="383" t="s">
        <v>36666</v>
      </c>
      <c r="D955" s="384">
        <v>626.19000000000005</v>
      </c>
    </row>
    <row r="956" spans="1:4" ht="12.75">
      <c r="A956" s="382">
        <v>7260100430</v>
      </c>
      <c r="B956" s="224" t="s">
        <v>37578</v>
      </c>
      <c r="C956" s="383" t="s">
        <v>36666</v>
      </c>
      <c r="D956" s="384">
        <v>564.82000000000005</v>
      </c>
    </row>
    <row r="957" spans="1:4" ht="12.75">
      <c r="A957" s="382">
        <v>7260100440</v>
      </c>
      <c r="B957" s="224" t="s">
        <v>37579</v>
      </c>
      <c r="C957" s="383" t="s">
        <v>36666</v>
      </c>
      <c r="D957" s="384">
        <v>574.15</v>
      </c>
    </row>
    <row r="958" spans="1:4" ht="12.75">
      <c r="A958" s="382">
        <v>7260100450</v>
      </c>
      <c r="B958" s="224" t="s">
        <v>37580</v>
      </c>
      <c r="C958" s="383" t="s">
        <v>36666</v>
      </c>
      <c r="D958" s="384">
        <v>521.38</v>
      </c>
    </row>
    <row r="959" spans="1:4" ht="12.75">
      <c r="A959" s="382">
        <v>7260100460</v>
      </c>
      <c r="B959" s="224" t="s">
        <v>37581</v>
      </c>
      <c r="C959" s="383" t="s">
        <v>36666</v>
      </c>
      <c r="D959" s="384">
        <v>662.31</v>
      </c>
    </row>
    <row r="960" spans="1:4" ht="12.75">
      <c r="A960" s="382">
        <v>7260100470</v>
      </c>
      <c r="B960" s="224" t="s">
        <v>37582</v>
      </c>
      <c r="C960" s="383" t="s">
        <v>36666</v>
      </c>
      <c r="D960" s="384">
        <v>599.66999999999996</v>
      </c>
    </row>
    <row r="961" spans="1:4" ht="12.75">
      <c r="A961" s="382">
        <v>7260100480</v>
      </c>
      <c r="B961" s="224" t="s">
        <v>37583</v>
      </c>
      <c r="C961" s="383" t="s">
        <v>36666</v>
      </c>
      <c r="D961" s="384">
        <v>608.70000000000005</v>
      </c>
    </row>
    <row r="962" spans="1:4" ht="12.75">
      <c r="A962" s="382">
        <v>7260100490</v>
      </c>
      <c r="B962" s="224" t="s">
        <v>37584</v>
      </c>
      <c r="C962" s="383" t="s">
        <v>36666</v>
      </c>
      <c r="D962" s="384">
        <v>584.48</v>
      </c>
    </row>
    <row r="963" spans="1:4" ht="12.75">
      <c r="A963" s="382">
        <v>7260100500</v>
      </c>
      <c r="B963" s="224" t="s">
        <v>37585</v>
      </c>
      <c r="C963" s="383" t="s">
        <v>36666</v>
      </c>
      <c r="D963" s="384">
        <v>738.82</v>
      </c>
    </row>
    <row r="964" spans="1:4" ht="12.75">
      <c r="A964" s="382">
        <v>7260100510</v>
      </c>
      <c r="B964" s="224" t="s">
        <v>37586</v>
      </c>
      <c r="C964" s="383" t="s">
        <v>36666</v>
      </c>
      <c r="D964" s="384">
        <v>666.79</v>
      </c>
    </row>
    <row r="965" spans="1:4" ht="12.75">
      <c r="A965" s="382">
        <v>7260100520</v>
      </c>
      <c r="B965" s="224" t="s">
        <v>37587</v>
      </c>
      <c r="C965" s="383" t="s">
        <v>36666</v>
      </c>
      <c r="D965" s="384">
        <v>676.57</v>
      </c>
    </row>
    <row r="966" spans="1:4" ht="12.75">
      <c r="A966" s="382">
        <v>7260100530</v>
      </c>
      <c r="B966" s="224" t="s">
        <v>37588</v>
      </c>
      <c r="C966" s="383" t="s">
        <v>36666</v>
      </c>
      <c r="D966" s="384">
        <v>626.82000000000005</v>
      </c>
    </row>
    <row r="967" spans="1:4" ht="12.75">
      <c r="A967" s="382">
        <v>7260100540</v>
      </c>
      <c r="B967" s="224" t="s">
        <v>37589</v>
      </c>
      <c r="C967" s="383" t="s">
        <v>36666</v>
      </c>
      <c r="D967" s="384">
        <v>781.16</v>
      </c>
    </row>
    <row r="968" spans="1:4" ht="12.75">
      <c r="A968" s="382">
        <v>7260100550</v>
      </c>
      <c r="B968" s="224" t="s">
        <v>37590</v>
      </c>
      <c r="C968" s="383" t="s">
        <v>36666</v>
      </c>
      <c r="D968" s="384">
        <v>709.13</v>
      </c>
    </row>
    <row r="969" spans="1:4" ht="12.75">
      <c r="A969" s="382">
        <v>7260100560</v>
      </c>
      <c r="B969" s="224" t="s">
        <v>37591</v>
      </c>
      <c r="C969" s="383" t="s">
        <v>36666</v>
      </c>
      <c r="D969" s="384">
        <v>718.85</v>
      </c>
    </row>
    <row r="970" spans="1:4" ht="12.75">
      <c r="A970" s="382">
        <v>7260100570</v>
      </c>
      <c r="B970" s="224" t="s">
        <v>37592</v>
      </c>
      <c r="C970" s="383" t="s">
        <v>36666</v>
      </c>
      <c r="D970" s="384">
        <v>449.75</v>
      </c>
    </row>
    <row r="971" spans="1:4" ht="12.75">
      <c r="A971" s="382">
        <v>7260100580</v>
      </c>
      <c r="B971" s="224" t="s">
        <v>37593</v>
      </c>
      <c r="C971" s="383" t="s">
        <v>36666</v>
      </c>
      <c r="D971" s="384">
        <v>571.44000000000005</v>
      </c>
    </row>
    <row r="972" spans="1:4" ht="12.75">
      <c r="A972" s="382">
        <v>7260100590</v>
      </c>
      <c r="B972" s="224" t="s">
        <v>37594</v>
      </c>
      <c r="C972" s="383" t="s">
        <v>36666</v>
      </c>
      <c r="D972" s="384">
        <v>522.75</v>
      </c>
    </row>
    <row r="973" spans="1:4" ht="12.75">
      <c r="A973" s="382">
        <v>7260100600</v>
      </c>
      <c r="B973" s="224" t="s">
        <v>37595</v>
      </c>
      <c r="C973" s="383" t="s">
        <v>36666</v>
      </c>
      <c r="D973" s="384">
        <v>530.96</v>
      </c>
    </row>
    <row r="974" spans="1:4" ht="12.75">
      <c r="A974" s="382">
        <v>7260100610</v>
      </c>
      <c r="B974" s="224" t="s">
        <v>37596</v>
      </c>
      <c r="C974" s="383" t="s">
        <v>36666</v>
      </c>
      <c r="D974" s="384">
        <v>525.28</v>
      </c>
    </row>
    <row r="975" spans="1:4" ht="12.75">
      <c r="A975" s="382">
        <v>7260100620</v>
      </c>
      <c r="B975" s="224" t="s">
        <v>37597</v>
      </c>
      <c r="C975" s="383" t="s">
        <v>36666</v>
      </c>
      <c r="D975" s="384">
        <v>652.79999999999995</v>
      </c>
    </row>
    <row r="976" spans="1:4" ht="12.75">
      <c r="A976" s="382">
        <v>7260100630</v>
      </c>
      <c r="B976" s="224" t="s">
        <v>37598</v>
      </c>
      <c r="C976" s="383" t="s">
        <v>36666</v>
      </c>
      <c r="D976" s="384">
        <v>600.47</v>
      </c>
    </row>
    <row r="977" spans="1:4" ht="12.75">
      <c r="A977" s="382">
        <v>7260100640</v>
      </c>
      <c r="B977" s="224" t="s">
        <v>37599</v>
      </c>
      <c r="C977" s="383" t="s">
        <v>36666</v>
      </c>
      <c r="D977" s="384">
        <v>609.04999999999995</v>
      </c>
    </row>
    <row r="978" spans="1:4" ht="12.75">
      <c r="A978" s="382">
        <v>7260100650</v>
      </c>
      <c r="B978" s="224" t="s">
        <v>37600</v>
      </c>
      <c r="C978" s="383" t="s">
        <v>36666</v>
      </c>
      <c r="D978" s="384">
        <v>558.45000000000005</v>
      </c>
    </row>
    <row r="979" spans="1:4" ht="12.75">
      <c r="A979" s="382">
        <v>7260100660</v>
      </c>
      <c r="B979" s="224" t="s">
        <v>37601</v>
      </c>
      <c r="C979" s="383" t="s">
        <v>36666</v>
      </c>
      <c r="D979" s="384">
        <v>685.97</v>
      </c>
    </row>
    <row r="980" spans="1:4" ht="12.75">
      <c r="A980" s="382">
        <v>7260100670</v>
      </c>
      <c r="B980" s="224" t="s">
        <v>37602</v>
      </c>
      <c r="C980" s="383" t="s">
        <v>36666</v>
      </c>
      <c r="D980" s="384">
        <v>633.63</v>
      </c>
    </row>
    <row r="981" spans="1:4" ht="12.75">
      <c r="A981" s="382">
        <v>7260100680</v>
      </c>
      <c r="B981" s="224" t="s">
        <v>37603</v>
      </c>
      <c r="C981" s="383" t="s">
        <v>36666</v>
      </c>
      <c r="D981" s="384">
        <v>642.21</v>
      </c>
    </row>
    <row r="982" spans="1:4" ht="12.75">
      <c r="A982" s="382">
        <v>7260100690</v>
      </c>
      <c r="B982" s="224" t="s">
        <v>37604</v>
      </c>
      <c r="C982" s="383" t="s">
        <v>36666</v>
      </c>
      <c r="D982" s="384">
        <v>611.88</v>
      </c>
    </row>
    <row r="983" spans="1:4" ht="12.75">
      <c r="A983" s="382">
        <v>7260100700</v>
      </c>
      <c r="B983" s="224" t="s">
        <v>37605</v>
      </c>
      <c r="C983" s="383" t="s">
        <v>36666</v>
      </c>
      <c r="D983" s="384">
        <v>752.81</v>
      </c>
    </row>
    <row r="984" spans="1:4" ht="12.75">
      <c r="A984" s="382">
        <v>7260100710</v>
      </c>
      <c r="B984" s="224" t="s">
        <v>37606</v>
      </c>
      <c r="C984" s="383" t="s">
        <v>36666</v>
      </c>
      <c r="D984" s="384">
        <v>691.44</v>
      </c>
    </row>
    <row r="985" spans="1:4" ht="12.75">
      <c r="A985" s="382">
        <v>7260100720</v>
      </c>
      <c r="B985" s="224" t="s">
        <v>37607</v>
      </c>
      <c r="C985" s="383" t="s">
        <v>36666</v>
      </c>
      <c r="D985" s="384">
        <v>700.77</v>
      </c>
    </row>
    <row r="986" spans="1:4" ht="12.75">
      <c r="A986" s="382">
        <v>7260100730</v>
      </c>
      <c r="B986" s="224" t="s">
        <v>37608</v>
      </c>
      <c r="C986" s="383" t="s">
        <v>36666</v>
      </c>
      <c r="D986" s="384">
        <v>648</v>
      </c>
    </row>
    <row r="987" spans="1:4" ht="12.75">
      <c r="A987" s="382">
        <v>7260100740</v>
      </c>
      <c r="B987" s="224" t="s">
        <v>37609</v>
      </c>
      <c r="C987" s="383" t="s">
        <v>36666</v>
      </c>
      <c r="D987" s="384">
        <v>788.92</v>
      </c>
    </row>
    <row r="988" spans="1:4" ht="12.75">
      <c r="A988" s="382">
        <v>7260100750</v>
      </c>
      <c r="B988" s="224" t="s">
        <v>37610</v>
      </c>
      <c r="C988" s="383" t="s">
        <v>36666</v>
      </c>
      <c r="D988" s="384">
        <v>726.28</v>
      </c>
    </row>
    <row r="989" spans="1:4" ht="12.75">
      <c r="A989" s="382">
        <v>7260100760</v>
      </c>
      <c r="B989" s="224" t="s">
        <v>37611</v>
      </c>
      <c r="C989" s="383" t="s">
        <v>36666</v>
      </c>
      <c r="D989" s="384">
        <v>735.31</v>
      </c>
    </row>
    <row r="990" spans="1:4" ht="12.75">
      <c r="A990" s="382">
        <v>7260100770</v>
      </c>
      <c r="B990" s="224" t="s">
        <v>37612</v>
      </c>
      <c r="C990" s="383" t="s">
        <v>36666</v>
      </c>
      <c r="D990" s="384">
        <v>711.79</v>
      </c>
    </row>
    <row r="991" spans="1:4" ht="12.75">
      <c r="A991" s="382">
        <v>7260100780</v>
      </c>
      <c r="B991" s="224" t="s">
        <v>37613</v>
      </c>
      <c r="C991" s="383" t="s">
        <v>36666</v>
      </c>
      <c r="D991" s="384">
        <v>866.12</v>
      </c>
    </row>
    <row r="992" spans="1:4" ht="12.75">
      <c r="A992" s="382">
        <v>7260100790</v>
      </c>
      <c r="B992" s="224" t="s">
        <v>37614</v>
      </c>
      <c r="C992" s="383" t="s">
        <v>36666</v>
      </c>
      <c r="D992" s="384">
        <v>794.11</v>
      </c>
    </row>
    <row r="993" spans="1:4" ht="12.75">
      <c r="A993" s="382">
        <v>7260100800</v>
      </c>
      <c r="B993" s="224" t="s">
        <v>37615</v>
      </c>
      <c r="C993" s="383" t="s">
        <v>36666</v>
      </c>
      <c r="D993" s="384">
        <v>803.89</v>
      </c>
    </row>
    <row r="994" spans="1:4" ht="12.75">
      <c r="A994" s="382">
        <v>7260100810</v>
      </c>
      <c r="B994" s="224" t="s">
        <v>37616</v>
      </c>
      <c r="C994" s="383" t="s">
        <v>36666</v>
      </c>
      <c r="D994" s="384">
        <v>754.14</v>
      </c>
    </row>
    <row r="995" spans="1:4" ht="12.75">
      <c r="A995" s="382">
        <v>7260100820</v>
      </c>
      <c r="B995" s="224" t="s">
        <v>37617</v>
      </c>
      <c r="C995" s="383" t="s">
        <v>36666</v>
      </c>
      <c r="D995" s="384">
        <v>908.47</v>
      </c>
    </row>
    <row r="996" spans="1:4" ht="12.75">
      <c r="A996" s="382">
        <v>7260100830</v>
      </c>
      <c r="B996" s="224" t="s">
        <v>37618</v>
      </c>
      <c r="C996" s="383" t="s">
        <v>36666</v>
      </c>
      <c r="D996" s="384">
        <v>836.46</v>
      </c>
    </row>
    <row r="997" spans="1:4" ht="12.75">
      <c r="A997" s="382">
        <v>7260100840</v>
      </c>
      <c r="B997" s="224" t="s">
        <v>37619</v>
      </c>
      <c r="C997" s="383" t="s">
        <v>36666</v>
      </c>
      <c r="D997" s="384">
        <v>846.18</v>
      </c>
    </row>
    <row r="998" spans="1:4" ht="12.75">
      <c r="A998" s="382">
        <v>7260100850</v>
      </c>
      <c r="B998" s="224" t="s">
        <v>37620</v>
      </c>
      <c r="C998" s="383" t="s">
        <v>36666</v>
      </c>
      <c r="D998" s="384">
        <v>635.34</v>
      </c>
    </row>
    <row r="999" spans="1:4" ht="12.75">
      <c r="A999" s="382">
        <v>7260100860</v>
      </c>
      <c r="B999" s="224" t="s">
        <v>37621</v>
      </c>
      <c r="C999" s="383" t="s">
        <v>36666</v>
      </c>
      <c r="D999" s="384">
        <v>757.02</v>
      </c>
    </row>
    <row r="1000" spans="1:4" ht="12.75">
      <c r="A1000" s="382">
        <v>7260100870</v>
      </c>
      <c r="B1000" s="224" t="s">
        <v>37622</v>
      </c>
      <c r="C1000" s="383" t="s">
        <v>36666</v>
      </c>
      <c r="D1000" s="384">
        <v>708.34</v>
      </c>
    </row>
    <row r="1001" spans="1:4" ht="12.75">
      <c r="A1001" s="382">
        <v>7260100880</v>
      </c>
      <c r="B1001" s="224" t="s">
        <v>37623</v>
      </c>
      <c r="C1001" s="383" t="s">
        <v>36666</v>
      </c>
      <c r="D1001" s="384">
        <v>716.54</v>
      </c>
    </row>
    <row r="1002" spans="1:4" ht="12.75">
      <c r="A1002" s="382">
        <v>7260100890</v>
      </c>
      <c r="B1002" s="224" t="s">
        <v>37624</v>
      </c>
      <c r="C1002" s="383" t="s">
        <v>36666</v>
      </c>
      <c r="D1002" s="384">
        <v>711.48</v>
      </c>
    </row>
    <row r="1003" spans="1:4" ht="12.75">
      <c r="A1003" s="382">
        <v>7260100900</v>
      </c>
      <c r="B1003" s="224" t="s">
        <v>37625</v>
      </c>
      <c r="C1003" s="383" t="s">
        <v>36666</v>
      </c>
      <c r="D1003" s="384">
        <v>839</v>
      </c>
    </row>
    <row r="1004" spans="1:4" ht="12.75">
      <c r="A1004" s="382">
        <v>7260100910</v>
      </c>
      <c r="B1004" s="224" t="s">
        <v>37626</v>
      </c>
      <c r="C1004" s="383" t="s">
        <v>36666</v>
      </c>
      <c r="D1004" s="384">
        <v>786.67</v>
      </c>
    </row>
    <row r="1005" spans="1:4" ht="12.75">
      <c r="A1005" s="382">
        <v>7260100920</v>
      </c>
      <c r="B1005" s="224" t="s">
        <v>37627</v>
      </c>
      <c r="C1005" s="383" t="s">
        <v>36666</v>
      </c>
      <c r="D1005" s="384">
        <v>795.25</v>
      </c>
    </row>
    <row r="1006" spans="1:4" ht="12.75">
      <c r="A1006" s="382">
        <v>7260100930</v>
      </c>
      <c r="B1006" s="224" t="s">
        <v>37628</v>
      </c>
      <c r="C1006" s="383" t="s">
        <v>36666</v>
      </c>
      <c r="D1006" s="384">
        <v>744.73</v>
      </c>
    </row>
    <row r="1007" spans="1:4" ht="12.75">
      <c r="A1007" s="382">
        <v>7260100940</v>
      </c>
      <c r="B1007" s="224" t="s">
        <v>37629</v>
      </c>
      <c r="C1007" s="383" t="s">
        <v>36666</v>
      </c>
      <c r="D1007" s="384">
        <v>872.25</v>
      </c>
    </row>
    <row r="1008" spans="1:4" ht="12.75">
      <c r="A1008" s="382">
        <v>7260100950</v>
      </c>
      <c r="B1008" s="224" t="s">
        <v>37630</v>
      </c>
      <c r="C1008" s="383" t="s">
        <v>36666</v>
      </c>
      <c r="D1008" s="384">
        <v>819.91</v>
      </c>
    </row>
    <row r="1009" spans="1:4" ht="12.75">
      <c r="A1009" s="382">
        <v>7260100960</v>
      </c>
      <c r="B1009" s="224" t="s">
        <v>37631</v>
      </c>
      <c r="C1009" s="383" t="s">
        <v>36666</v>
      </c>
      <c r="D1009" s="384">
        <v>828.49</v>
      </c>
    </row>
    <row r="1010" spans="1:4" ht="12.75">
      <c r="A1010" s="382">
        <v>7260100970</v>
      </c>
      <c r="B1010" s="224" t="s">
        <v>37632</v>
      </c>
      <c r="C1010" s="383" t="s">
        <v>36666</v>
      </c>
      <c r="D1010" s="384">
        <v>799.42</v>
      </c>
    </row>
    <row r="1011" spans="1:4" ht="12.75">
      <c r="A1011" s="382">
        <v>7260100980</v>
      </c>
      <c r="B1011" s="224" t="s">
        <v>37633</v>
      </c>
      <c r="C1011" s="383" t="s">
        <v>36666</v>
      </c>
      <c r="D1011" s="384">
        <v>940.35</v>
      </c>
    </row>
    <row r="1012" spans="1:4" ht="12.75">
      <c r="A1012" s="382">
        <v>7260100990</v>
      </c>
      <c r="B1012" s="224" t="s">
        <v>37634</v>
      </c>
      <c r="C1012" s="383" t="s">
        <v>36666</v>
      </c>
      <c r="D1012" s="384">
        <v>878.98</v>
      </c>
    </row>
    <row r="1013" spans="1:4" ht="12.75">
      <c r="A1013" s="382">
        <v>7260101000</v>
      </c>
      <c r="B1013" s="224" t="s">
        <v>37635</v>
      </c>
      <c r="C1013" s="383" t="s">
        <v>36666</v>
      </c>
      <c r="D1013" s="384">
        <v>888.31</v>
      </c>
    </row>
    <row r="1014" spans="1:4" ht="12.75">
      <c r="A1014" s="382">
        <v>7260101010</v>
      </c>
      <c r="B1014" s="224" t="s">
        <v>37636</v>
      </c>
      <c r="C1014" s="383" t="s">
        <v>36666</v>
      </c>
      <c r="D1014" s="384">
        <v>835.94</v>
      </c>
    </row>
    <row r="1015" spans="1:4" ht="12.75">
      <c r="A1015" s="382">
        <v>7260101020</v>
      </c>
      <c r="B1015" s="224" t="s">
        <v>37637</v>
      </c>
      <c r="C1015" s="383" t="s">
        <v>36666</v>
      </c>
      <c r="D1015" s="384">
        <v>976.87</v>
      </c>
    </row>
    <row r="1016" spans="1:4" ht="12.75">
      <c r="A1016" s="382">
        <v>7260101030</v>
      </c>
      <c r="B1016" s="224" t="s">
        <v>37638</v>
      </c>
      <c r="C1016" s="383" t="s">
        <v>36666</v>
      </c>
      <c r="D1016" s="384">
        <v>914.23</v>
      </c>
    </row>
    <row r="1017" spans="1:4" ht="12.75">
      <c r="A1017" s="382">
        <v>7260101040</v>
      </c>
      <c r="B1017" s="224" t="s">
        <v>37639</v>
      </c>
      <c r="C1017" s="383" t="s">
        <v>36666</v>
      </c>
      <c r="D1017" s="384">
        <v>923.26</v>
      </c>
    </row>
    <row r="1018" spans="1:4" ht="12.75">
      <c r="A1018" s="382">
        <v>7260101050</v>
      </c>
      <c r="B1018" s="224" t="s">
        <v>37640</v>
      </c>
      <c r="C1018" s="383" t="s">
        <v>36666</v>
      </c>
      <c r="D1018" s="384">
        <v>901.95</v>
      </c>
    </row>
    <row r="1019" spans="1:4" ht="12.75">
      <c r="A1019" s="382">
        <v>7260101060</v>
      </c>
      <c r="B1019" s="224" t="s">
        <v>37641</v>
      </c>
      <c r="C1019" s="383" t="s">
        <v>36666</v>
      </c>
      <c r="D1019" s="385">
        <v>1056.29</v>
      </c>
    </row>
    <row r="1020" spans="1:4" ht="12.75">
      <c r="A1020" s="382">
        <v>7260101070</v>
      </c>
      <c r="B1020" s="224" t="s">
        <v>37642</v>
      </c>
      <c r="C1020" s="383" t="s">
        <v>36666</v>
      </c>
      <c r="D1020" s="384">
        <v>984.27</v>
      </c>
    </row>
    <row r="1021" spans="1:4" ht="12.75">
      <c r="A1021" s="382">
        <v>7260101080</v>
      </c>
      <c r="B1021" s="224" t="s">
        <v>37643</v>
      </c>
      <c r="C1021" s="383" t="s">
        <v>36666</v>
      </c>
      <c r="D1021" s="384">
        <v>994.05</v>
      </c>
    </row>
    <row r="1022" spans="1:4" ht="12.75">
      <c r="A1022" s="382">
        <v>7260101090</v>
      </c>
      <c r="B1022" s="224" t="s">
        <v>37644</v>
      </c>
      <c r="C1022" s="383" t="s">
        <v>36666</v>
      </c>
      <c r="D1022" s="384">
        <v>948.2</v>
      </c>
    </row>
    <row r="1023" spans="1:4" ht="12.75">
      <c r="A1023" s="382">
        <v>7260101100</v>
      </c>
      <c r="B1023" s="224" t="s">
        <v>37645</v>
      </c>
      <c r="C1023" s="383" t="s">
        <v>36666</v>
      </c>
      <c r="D1023" s="385">
        <v>1102.54</v>
      </c>
    </row>
    <row r="1024" spans="1:4" ht="12.75">
      <c r="A1024" s="382">
        <v>7260101110</v>
      </c>
      <c r="B1024" s="224" t="s">
        <v>37646</v>
      </c>
      <c r="C1024" s="383" t="s">
        <v>36666</v>
      </c>
      <c r="D1024" s="385">
        <v>1030.52</v>
      </c>
    </row>
    <row r="1025" spans="1:4" ht="12.75">
      <c r="A1025" s="382">
        <v>7260101120</v>
      </c>
      <c r="B1025" s="224" t="s">
        <v>37647</v>
      </c>
      <c r="C1025" s="383" t="s">
        <v>36666</v>
      </c>
      <c r="D1025" s="385">
        <v>1040.24</v>
      </c>
    </row>
    <row r="1026" spans="1:4" ht="12.75">
      <c r="A1026" s="382">
        <v>7260101130</v>
      </c>
      <c r="B1026" s="224" t="s">
        <v>37648</v>
      </c>
      <c r="C1026" s="383" t="s">
        <v>36666</v>
      </c>
      <c r="D1026" s="384">
        <v>852.16</v>
      </c>
    </row>
    <row r="1027" spans="1:4" ht="12.75">
      <c r="A1027" s="382">
        <v>7260101140</v>
      </c>
      <c r="B1027" s="224" t="s">
        <v>37649</v>
      </c>
      <c r="C1027" s="383" t="s">
        <v>36666</v>
      </c>
      <c r="D1027" s="384">
        <v>973.85</v>
      </c>
    </row>
    <row r="1028" spans="1:4" ht="12.75">
      <c r="A1028" s="382">
        <v>7260101150</v>
      </c>
      <c r="B1028" s="224" t="s">
        <v>37650</v>
      </c>
      <c r="C1028" s="383" t="s">
        <v>36666</v>
      </c>
      <c r="D1028" s="384">
        <v>925.16</v>
      </c>
    </row>
    <row r="1029" spans="1:4" ht="12.75">
      <c r="A1029" s="382">
        <v>7260101160</v>
      </c>
      <c r="B1029" s="224" t="s">
        <v>37651</v>
      </c>
      <c r="C1029" s="383" t="s">
        <v>36666</v>
      </c>
      <c r="D1029" s="384">
        <v>933.37</v>
      </c>
    </row>
    <row r="1030" spans="1:4" ht="12.75">
      <c r="A1030" s="382">
        <v>7260101170</v>
      </c>
      <c r="B1030" s="224" t="s">
        <v>37652</v>
      </c>
      <c r="C1030" s="383" t="s">
        <v>36666</v>
      </c>
      <c r="D1030" s="384">
        <v>928.66</v>
      </c>
    </row>
    <row r="1031" spans="1:4" ht="12.75">
      <c r="A1031" s="382">
        <v>7260101180</v>
      </c>
      <c r="B1031" s="224" t="s">
        <v>37653</v>
      </c>
      <c r="C1031" s="383" t="s">
        <v>36666</v>
      </c>
      <c r="D1031" s="385">
        <v>1056.18</v>
      </c>
    </row>
    <row r="1032" spans="1:4" ht="12.75">
      <c r="A1032" s="382">
        <v>7260101190</v>
      </c>
      <c r="B1032" s="224" t="s">
        <v>37654</v>
      </c>
      <c r="C1032" s="383" t="s">
        <v>36666</v>
      </c>
      <c r="D1032" s="385">
        <v>1003.84</v>
      </c>
    </row>
    <row r="1033" spans="1:4" ht="12.75">
      <c r="A1033" s="382">
        <v>7260101200</v>
      </c>
      <c r="B1033" s="224" t="s">
        <v>37655</v>
      </c>
      <c r="C1033" s="383" t="s">
        <v>36666</v>
      </c>
      <c r="D1033" s="385">
        <v>1012.42</v>
      </c>
    </row>
    <row r="1034" spans="1:4" ht="12.75">
      <c r="A1034" s="382">
        <v>7260101210</v>
      </c>
      <c r="B1034" s="224" t="s">
        <v>37656</v>
      </c>
      <c r="C1034" s="383" t="s">
        <v>36666</v>
      </c>
      <c r="D1034" s="384">
        <v>961.91</v>
      </c>
    </row>
    <row r="1035" spans="1:4" ht="12.75">
      <c r="A1035" s="382">
        <v>7260101220</v>
      </c>
      <c r="B1035" s="224" t="s">
        <v>37657</v>
      </c>
      <c r="C1035" s="383" t="s">
        <v>36666</v>
      </c>
      <c r="D1035" s="385">
        <v>1089.43</v>
      </c>
    </row>
    <row r="1036" spans="1:4" ht="12.75">
      <c r="A1036" s="382">
        <v>7260101230</v>
      </c>
      <c r="B1036" s="224" t="s">
        <v>37658</v>
      </c>
      <c r="C1036" s="383" t="s">
        <v>36666</v>
      </c>
      <c r="D1036" s="385">
        <v>1037.08</v>
      </c>
    </row>
    <row r="1037" spans="1:4" ht="12.75">
      <c r="A1037" s="382">
        <v>7260101240</v>
      </c>
      <c r="B1037" s="224" t="s">
        <v>37659</v>
      </c>
      <c r="C1037" s="383" t="s">
        <v>36666</v>
      </c>
      <c r="D1037" s="385">
        <v>1045.6600000000001</v>
      </c>
    </row>
    <row r="1038" spans="1:4" ht="12.75">
      <c r="A1038" s="382">
        <v>7260101250</v>
      </c>
      <c r="B1038" s="224" t="s">
        <v>37660</v>
      </c>
      <c r="C1038" s="383" t="s">
        <v>36666</v>
      </c>
      <c r="D1038" s="385">
        <v>1017.28</v>
      </c>
    </row>
    <row r="1039" spans="1:4" ht="12.75">
      <c r="A1039" s="382">
        <v>7260101260</v>
      </c>
      <c r="B1039" s="224" t="s">
        <v>37661</v>
      </c>
      <c r="C1039" s="383" t="s">
        <v>36666</v>
      </c>
      <c r="D1039" s="385">
        <v>1158.21</v>
      </c>
    </row>
    <row r="1040" spans="1:4" ht="12.75">
      <c r="A1040" s="382">
        <v>7260101270</v>
      </c>
      <c r="B1040" s="224" t="s">
        <v>37662</v>
      </c>
      <c r="C1040" s="383" t="s">
        <v>36666</v>
      </c>
      <c r="D1040" s="385">
        <v>1096.8399999999999</v>
      </c>
    </row>
    <row r="1041" spans="1:4" ht="12.75">
      <c r="A1041" s="382">
        <v>7260101280</v>
      </c>
      <c r="B1041" s="224" t="s">
        <v>37663</v>
      </c>
      <c r="C1041" s="383" t="s">
        <v>36666</v>
      </c>
      <c r="D1041" s="385">
        <v>1106.18</v>
      </c>
    </row>
    <row r="1042" spans="1:4" ht="12.75">
      <c r="A1042" s="382">
        <v>7260101290</v>
      </c>
      <c r="B1042" s="224" t="s">
        <v>37664</v>
      </c>
      <c r="C1042" s="383" t="s">
        <v>36666</v>
      </c>
      <c r="D1042" s="385">
        <v>1053.8</v>
      </c>
    </row>
    <row r="1043" spans="1:4" ht="12.75">
      <c r="A1043" s="382">
        <v>7260101300</v>
      </c>
      <c r="B1043" s="224" t="s">
        <v>37665</v>
      </c>
      <c r="C1043" s="383" t="s">
        <v>36666</v>
      </c>
      <c r="D1043" s="385">
        <v>1194.72</v>
      </c>
    </row>
    <row r="1044" spans="1:4" ht="12.75">
      <c r="A1044" s="382">
        <v>7260101310</v>
      </c>
      <c r="B1044" s="224" t="s">
        <v>37666</v>
      </c>
      <c r="C1044" s="383" t="s">
        <v>36666</v>
      </c>
      <c r="D1044" s="385">
        <v>1132.08</v>
      </c>
    </row>
    <row r="1045" spans="1:4" ht="12.75">
      <c r="A1045" s="382">
        <v>7260101320</v>
      </c>
      <c r="B1045" s="224" t="s">
        <v>37667</v>
      </c>
      <c r="C1045" s="383" t="s">
        <v>36666</v>
      </c>
      <c r="D1045" s="385">
        <v>1141.1199999999999</v>
      </c>
    </row>
    <row r="1046" spans="1:4" ht="12.75">
      <c r="A1046" s="382">
        <v>7260101330</v>
      </c>
      <c r="B1046" s="224" t="s">
        <v>37668</v>
      </c>
      <c r="C1046" s="383" t="s">
        <v>36666</v>
      </c>
      <c r="D1046" s="385">
        <v>1120.52</v>
      </c>
    </row>
    <row r="1047" spans="1:4" ht="12.75">
      <c r="A1047" s="382">
        <v>7260101340</v>
      </c>
      <c r="B1047" s="224" t="s">
        <v>37669</v>
      </c>
      <c r="C1047" s="383" t="s">
        <v>36666</v>
      </c>
      <c r="D1047" s="385">
        <v>1274.8599999999999</v>
      </c>
    </row>
    <row r="1048" spans="1:4" ht="12.75">
      <c r="A1048" s="382">
        <v>7260101350</v>
      </c>
      <c r="B1048" s="224" t="s">
        <v>37670</v>
      </c>
      <c r="C1048" s="383" t="s">
        <v>36666</v>
      </c>
      <c r="D1048" s="385">
        <v>1202.83</v>
      </c>
    </row>
    <row r="1049" spans="1:4" ht="12.75">
      <c r="A1049" s="382">
        <v>7260101360</v>
      </c>
      <c r="B1049" s="224" t="s">
        <v>37671</v>
      </c>
      <c r="C1049" s="383" t="s">
        <v>36666</v>
      </c>
      <c r="D1049" s="385">
        <v>1212.6199999999999</v>
      </c>
    </row>
    <row r="1050" spans="1:4" ht="12.75">
      <c r="A1050" s="382">
        <v>7260101370</v>
      </c>
      <c r="B1050" s="224" t="s">
        <v>37672</v>
      </c>
      <c r="C1050" s="383" t="s">
        <v>36666</v>
      </c>
      <c r="D1050" s="385">
        <v>1166.78</v>
      </c>
    </row>
    <row r="1051" spans="1:4" ht="12.75">
      <c r="A1051" s="382">
        <v>7260101380</v>
      </c>
      <c r="B1051" s="224" t="s">
        <v>37673</v>
      </c>
      <c r="C1051" s="383" t="s">
        <v>36666</v>
      </c>
      <c r="D1051" s="385">
        <v>1321.12</v>
      </c>
    </row>
    <row r="1052" spans="1:4" ht="12.75">
      <c r="A1052" s="382">
        <v>7260101390</v>
      </c>
      <c r="B1052" s="224" t="s">
        <v>37674</v>
      </c>
      <c r="C1052" s="383" t="s">
        <v>36666</v>
      </c>
      <c r="D1052" s="385">
        <v>1249.0899999999999</v>
      </c>
    </row>
    <row r="1053" spans="1:4" ht="12.75">
      <c r="A1053" s="382">
        <v>7260101400</v>
      </c>
      <c r="B1053" s="224" t="s">
        <v>37675</v>
      </c>
      <c r="C1053" s="383" t="s">
        <v>36666</v>
      </c>
      <c r="D1053" s="385">
        <v>1258.82</v>
      </c>
    </row>
    <row r="1054" spans="1:4" ht="12.75">
      <c r="A1054" s="382">
        <v>7260101410</v>
      </c>
      <c r="B1054" s="224" t="s">
        <v>37676</v>
      </c>
      <c r="C1054" s="383" t="s">
        <v>36666</v>
      </c>
      <c r="D1054" s="384">
        <v>974.87</v>
      </c>
    </row>
    <row r="1055" spans="1:4" ht="12.75">
      <c r="A1055" s="382">
        <v>7260101420</v>
      </c>
      <c r="B1055" s="224" t="s">
        <v>37677</v>
      </c>
      <c r="C1055" s="383" t="s">
        <v>36666</v>
      </c>
      <c r="D1055" s="385">
        <v>1096.56</v>
      </c>
    </row>
    <row r="1056" spans="1:4" ht="12.75">
      <c r="A1056" s="382">
        <v>7260101430</v>
      </c>
      <c r="B1056" s="224" t="s">
        <v>37678</v>
      </c>
      <c r="C1056" s="383" t="s">
        <v>36666</v>
      </c>
      <c r="D1056" s="385">
        <v>1047.8699999999999</v>
      </c>
    </row>
    <row r="1057" spans="1:4" ht="12.75">
      <c r="A1057" s="382">
        <v>7260101440</v>
      </c>
      <c r="B1057" s="224" t="s">
        <v>37679</v>
      </c>
      <c r="C1057" s="383" t="s">
        <v>36666</v>
      </c>
      <c r="D1057" s="385">
        <v>1056.07</v>
      </c>
    </row>
    <row r="1058" spans="1:4" ht="12.75">
      <c r="A1058" s="382">
        <v>7260101450</v>
      </c>
      <c r="B1058" s="224" t="s">
        <v>37680</v>
      </c>
      <c r="C1058" s="383" t="s">
        <v>36666</v>
      </c>
      <c r="D1058" s="385">
        <v>1051.79</v>
      </c>
    </row>
    <row r="1059" spans="1:4" ht="12.75">
      <c r="A1059" s="382">
        <v>7260101460</v>
      </c>
      <c r="B1059" s="224" t="s">
        <v>37681</v>
      </c>
      <c r="C1059" s="383" t="s">
        <v>36666</v>
      </c>
      <c r="D1059" s="385">
        <v>1179.31</v>
      </c>
    </row>
    <row r="1060" spans="1:4" ht="12.75">
      <c r="A1060" s="382">
        <v>7260101470</v>
      </c>
      <c r="B1060" s="224" t="s">
        <v>37682</v>
      </c>
      <c r="C1060" s="383" t="s">
        <v>36666</v>
      </c>
      <c r="D1060" s="385">
        <v>1126.97</v>
      </c>
    </row>
    <row r="1061" spans="1:4" ht="12.75">
      <c r="A1061" s="382">
        <v>7260101480</v>
      </c>
      <c r="B1061" s="224" t="s">
        <v>37683</v>
      </c>
      <c r="C1061" s="383" t="s">
        <v>36666</v>
      </c>
      <c r="D1061" s="385">
        <v>1135.55</v>
      </c>
    </row>
    <row r="1062" spans="1:4" ht="12.75">
      <c r="A1062" s="382">
        <v>7260101490</v>
      </c>
      <c r="B1062" s="224" t="s">
        <v>37684</v>
      </c>
      <c r="C1062" s="383" t="s">
        <v>36666</v>
      </c>
      <c r="D1062" s="385">
        <v>1085.26</v>
      </c>
    </row>
    <row r="1063" spans="1:4" ht="12.75">
      <c r="A1063" s="382">
        <v>7260101500</v>
      </c>
      <c r="B1063" s="224" t="s">
        <v>37685</v>
      </c>
      <c r="C1063" s="383" t="s">
        <v>36666</v>
      </c>
      <c r="D1063" s="385">
        <v>1212.77</v>
      </c>
    </row>
    <row r="1064" spans="1:4" ht="12.75">
      <c r="A1064" s="382">
        <v>7260101510</v>
      </c>
      <c r="B1064" s="224" t="s">
        <v>37686</v>
      </c>
      <c r="C1064" s="383" t="s">
        <v>36666</v>
      </c>
      <c r="D1064" s="385">
        <v>1160.42</v>
      </c>
    </row>
    <row r="1065" spans="1:4" ht="12.75">
      <c r="A1065" s="382">
        <v>7260101520</v>
      </c>
      <c r="B1065" s="224" t="s">
        <v>37687</v>
      </c>
      <c r="C1065" s="383" t="s">
        <v>36666</v>
      </c>
      <c r="D1065" s="385">
        <v>1169</v>
      </c>
    </row>
    <row r="1066" spans="1:4" ht="12.75">
      <c r="A1066" s="382">
        <v>7260101530</v>
      </c>
      <c r="B1066" s="224" t="s">
        <v>37688</v>
      </c>
      <c r="C1066" s="383" t="s">
        <v>36666</v>
      </c>
      <c r="D1066" s="385">
        <v>1141.92</v>
      </c>
    </row>
    <row r="1067" spans="1:4" ht="12.75">
      <c r="A1067" s="382">
        <v>7260101540</v>
      </c>
      <c r="B1067" s="224" t="s">
        <v>37689</v>
      </c>
      <c r="C1067" s="383" t="s">
        <v>36666</v>
      </c>
      <c r="D1067" s="385">
        <v>1282.8499999999999</v>
      </c>
    </row>
    <row r="1068" spans="1:4" ht="12.75">
      <c r="A1068" s="382">
        <v>7260101550</v>
      </c>
      <c r="B1068" s="224" t="s">
        <v>37690</v>
      </c>
      <c r="C1068" s="383" t="s">
        <v>36666</v>
      </c>
      <c r="D1068" s="385">
        <v>1221.48</v>
      </c>
    </row>
    <row r="1069" spans="1:4" ht="12.75">
      <c r="A1069" s="382">
        <v>7260101560</v>
      </c>
      <c r="B1069" s="224" t="s">
        <v>37691</v>
      </c>
      <c r="C1069" s="383" t="s">
        <v>36666</v>
      </c>
      <c r="D1069" s="385">
        <v>1230.8</v>
      </c>
    </row>
    <row r="1070" spans="1:4" ht="12.75">
      <c r="A1070" s="382">
        <v>7260101570</v>
      </c>
      <c r="B1070" s="224" t="s">
        <v>37692</v>
      </c>
      <c r="C1070" s="383" t="s">
        <v>36666</v>
      </c>
      <c r="D1070" s="385">
        <v>1179.43</v>
      </c>
    </row>
    <row r="1071" spans="1:4" ht="12.75">
      <c r="A1071" s="382">
        <v>7260101580</v>
      </c>
      <c r="B1071" s="224" t="s">
        <v>37693</v>
      </c>
      <c r="C1071" s="383" t="s">
        <v>36666</v>
      </c>
      <c r="D1071" s="385">
        <v>1320.36</v>
      </c>
    </row>
    <row r="1072" spans="1:4" ht="12.75">
      <c r="A1072" s="382">
        <v>7260101590</v>
      </c>
      <c r="B1072" s="224" t="s">
        <v>37694</v>
      </c>
      <c r="C1072" s="383" t="s">
        <v>36666</v>
      </c>
      <c r="D1072" s="385">
        <v>1257.72</v>
      </c>
    </row>
    <row r="1073" spans="1:4" ht="12.75">
      <c r="A1073" s="382">
        <v>7260101600</v>
      </c>
      <c r="B1073" s="224" t="s">
        <v>37695</v>
      </c>
      <c r="C1073" s="383" t="s">
        <v>36666</v>
      </c>
      <c r="D1073" s="385">
        <v>1266.74</v>
      </c>
    </row>
    <row r="1074" spans="1:4" ht="12.75">
      <c r="A1074" s="382">
        <v>7260101610</v>
      </c>
      <c r="B1074" s="224" t="s">
        <v>37696</v>
      </c>
      <c r="C1074" s="383" t="s">
        <v>36666</v>
      </c>
      <c r="D1074" s="385">
        <v>1250.74</v>
      </c>
    </row>
    <row r="1075" spans="1:4" ht="12.75">
      <c r="A1075" s="382">
        <v>7260101620</v>
      </c>
      <c r="B1075" s="224" t="s">
        <v>37697</v>
      </c>
      <c r="C1075" s="383" t="s">
        <v>36666</v>
      </c>
      <c r="D1075" s="385">
        <v>1405.07</v>
      </c>
    </row>
    <row r="1076" spans="1:4" ht="12.75">
      <c r="A1076" s="382">
        <v>7260101630</v>
      </c>
      <c r="B1076" s="224" t="s">
        <v>37698</v>
      </c>
      <c r="C1076" s="383" t="s">
        <v>36666</v>
      </c>
      <c r="D1076" s="385">
        <v>1333.04</v>
      </c>
    </row>
    <row r="1077" spans="1:4" ht="12.75">
      <c r="A1077" s="382">
        <v>7260101640</v>
      </c>
      <c r="B1077" s="224" t="s">
        <v>37699</v>
      </c>
      <c r="C1077" s="383" t="s">
        <v>36666</v>
      </c>
      <c r="D1077" s="385">
        <v>1342.83</v>
      </c>
    </row>
    <row r="1078" spans="1:4" ht="12.75">
      <c r="A1078" s="382">
        <v>7260101650</v>
      </c>
      <c r="B1078" s="224" t="s">
        <v>37700</v>
      </c>
      <c r="C1078" s="383" t="s">
        <v>36666</v>
      </c>
      <c r="D1078" s="385">
        <v>1291.0999999999999</v>
      </c>
    </row>
    <row r="1079" spans="1:4" ht="12.75">
      <c r="A1079" s="382">
        <v>7260101660</v>
      </c>
      <c r="B1079" s="224" t="s">
        <v>37701</v>
      </c>
      <c r="C1079" s="383" t="s">
        <v>36666</v>
      </c>
      <c r="D1079" s="385">
        <v>1445.43</v>
      </c>
    </row>
    <row r="1080" spans="1:4" ht="12.75">
      <c r="A1080" s="382">
        <v>7260101670</v>
      </c>
      <c r="B1080" s="224" t="s">
        <v>37702</v>
      </c>
      <c r="C1080" s="383" t="s">
        <v>36666</v>
      </c>
      <c r="D1080" s="385">
        <v>1373.4</v>
      </c>
    </row>
    <row r="1081" spans="1:4" ht="12.75">
      <c r="A1081" s="382">
        <v>7260101680</v>
      </c>
      <c r="B1081" s="224" t="s">
        <v>37703</v>
      </c>
      <c r="C1081" s="383" t="s">
        <v>36666</v>
      </c>
      <c r="D1081" s="385">
        <v>1383.13</v>
      </c>
    </row>
    <row r="1082" spans="1:4" ht="12.75">
      <c r="A1082" s="382">
        <v>7260200040</v>
      </c>
      <c r="B1082" s="224" t="s">
        <v>37704</v>
      </c>
      <c r="C1082" s="383" t="s">
        <v>36666</v>
      </c>
      <c r="D1082" s="384">
        <v>459.65</v>
      </c>
    </row>
    <row r="1083" spans="1:4" ht="12.75">
      <c r="A1083" s="382">
        <v>7260200320</v>
      </c>
      <c r="B1083" s="224" t="s">
        <v>37705</v>
      </c>
      <c r="C1083" s="383" t="s">
        <v>36666</v>
      </c>
      <c r="D1083" s="384">
        <v>536.23</v>
      </c>
    </row>
    <row r="1084" spans="1:4" ht="12.75">
      <c r="A1084" s="382">
        <v>7260300010</v>
      </c>
      <c r="B1084" s="224" t="s">
        <v>37706</v>
      </c>
      <c r="C1084" s="383" t="s">
        <v>36666</v>
      </c>
      <c r="D1084" s="384">
        <v>566.41999999999996</v>
      </c>
    </row>
    <row r="1085" spans="1:4" ht="12.75">
      <c r="A1085" s="382">
        <v>7260300020</v>
      </c>
      <c r="B1085" s="224" t="s">
        <v>37707</v>
      </c>
      <c r="C1085" s="383" t="s">
        <v>36666</v>
      </c>
      <c r="D1085" s="384">
        <v>688.12</v>
      </c>
    </row>
    <row r="1086" spans="1:4" ht="12.75">
      <c r="A1086" s="382">
        <v>7260300030</v>
      </c>
      <c r="B1086" s="224" t="s">
        <v>37708</v>
      </c>
      <c r="C1086" s="383" t="s">
        <v>36666</v>
      </c>
      <c r="D1086" s="384">
        <v>639.42999999999995</v>
      </c>
    </row>
    <row r="1087" spans="1:4" ht="12.75">
      <c r="A1087" s="382">
        <v>7260300040</v>
      </c>
      <c r="B1087" s="224" t="s">
        <v>37709</v>
      </c>
      <c r="C1087" s="383" t="s">
        <v>36666</v>
      </c>
      <c r="D1087" s="384">
        <v>647.62</v>
      </c>
    </row>
    <row r="1088" spans="1:4" ht="12.75">
      <c r="A1088" s="382">
        <v>7260300050</v>
      </c>
      <c r="B1088" s="224" t="s">
        <v>37710</v>
      </c>
      <c r="C1088" s="383" t="s">
        <v>36666</v>
      </c>
      <c r="D1088" s="384">
        <v>641.07000000000005</v>
      </c>
    </row>
    <row r="1089" spans="1:4" ht="12.75">
      <c r="A1089" s="382">
        <v>7260300060</v>
      </c>
      <c r="B1089" s="224" t="s">
        <v>37711</v>
      </c>
      <c r="C1089" s="383" t="s">
        <v>36666</v>
      </c>
      <c r="D1089" s="384">
        <v>768.59</v>
      </c>
    </row>
    <row r="1090" spans="1:4" ht="12.75">
      <c r="A1090" s="382">
        <v>7260300070</v>
      </c>
      <c r="B1090" s="224" t="s">
        <v>37712</v>
      </c>
      <c r="C1090" s="383" t="s">
        <v>36666</v>
      </c>
      <c r="D1090" s="384">
        <v>716.26</v>
      </c>
    </row>
    <row r="1091" spans="1:4" ht="12.75">
      <c r="A1091" s="382">
        <v>7260300080</v>
      </c>
      <c r="B1091" s="224" t="s">
        <v>37713</v>
      </c>
      <c r="C1091" s="383" t="s">
        <v>36666</v>
      </c>
      <c r="D1091" s="384">
        <v>724.83</v>
      </c>
    </row>
    <row r="1092" spans="1:4" ht="12.75">
      <c r="A1092" s="382">
        <v>7260300090</v>
      </c>
      <c r="B1092" s="224" t="s">
        <v>37714</v>
      </c>
      <c r="C1092" s="383" t="s">
        <v>36666</v>
      </c>
      <c r="D1092" s="384">
        <v>674.24</v>
      </c>
    </row>
    <row r="1093" spans="1:4" ht="12.75">
      <c r="A1093" s="382">
        <v>7260300100</v>
      </c>
      <c r="B1093" s="224" t="s">
        <v>37715</v>
      </c>
      <c r="C1093" s="383" t="s">
        <v>36666</v>
      </c>
      <c r="D1093" s="384">
        <v>801.76</v>
      </c>
    </row>
    <row r="1094" spans="1:4" ht="12.75">
      <c r="A1094" s="382">
        <v>7260300110</v>
      </c>
      <c r="B1094" s="224" t="s">
        <v>37716</v>
      </c>
      <c r="C1094" s="383" t="s">
        <v>36666</v>
      </c>
      <c r="D1094" s="384">
        <v>749.42</v>
      </c>
    </row>
    <row r="1095" spans="1:4" ht="12.75">
      <c r="A1095" s="382">
        <v>7260300120</v>
      </c>
      <c r="B1095" s="224" t="s">
        <v>37717</v>
      </c>
      <c r="C1095" s="383" t="s">
        <v>36666</v>
      </c>
      <c r="D1095" s="384">
        <v>757.99</v>
      </c>
    </row>
    <row r="1096" spans="1:4" ht="12.75">
      <c r="A1096" s="382">
        <v>7260300130</v>
      </c>
      <c r="B1096" s="224" t="s">
        <v>37718</v>
      </c>
      <c r="C1096" s="383" t="s">
        <v>36666</v>
      </c>
      <c r="D1096" s="384">
        <v>726.3</v>
      </c>
    </row>
    <row r="1097" spans="1:4" ht="12.75">
      <c r="A1097" s="382">
        <v>7260300140</v>
      </c>
      <c r="B1097" s="224" t="s">
        <v>37719</v>
      </c>
      <c r="C1097" s="383" t="s">
        <v>36666</v>
      </c>
      <c r="D1097" s="384">
        <v>867.22</v>
      </c>
    </row>
    <row r="1098" spans="1:4" ht="12.75">
      <c r="A1098" s="382">
        <v>7260300150</v>
      </c>
      <c r="B1098" s="224" t="s">
        <v>37720</v>
      </c>
      <c r="C1098" s="383" t="s">
        <v>36666</v>
      </c>
      <c r="D1098" s="384">
        <v>805.84</v>
      </c>
    </row>
    <row r="1099" spans="1:4" ht="12.75">
      <c r="A1099" s="382">
        <v>7260300160</v>
      </c>
      <c r="B1099" s="224" t="s">
        <v>37721</v>
      </c>
      <c r="C1099" s="383" t="s">
        <v>36666</v>
      </c>
      <c r="D1099" s="384">
        <v>815.17</v>
      </c>
    </row>
    <row r="1100" spans="1:4" ht="12.75">
      <c r="A1100" s="382">
        <v>7260300170</v>
      </c>
      <c r="B1100" s="224" t="s">
        <v>37722</v>
      </c>
      <c r="C1100" s="383" t="s">
        <v>36666</v>
      </c>
      <c r="D1100" s="384">
        <v>762.41</v>
      </c>
    </row>
    <row r="1101" spans="1:4" ht="12.75">
      <c r="A1101" s="382">
        <v>7260300180</v>
      </c>
      <c r="B1101" s="224" t="s">
        <v>37723</v>
      </c>
      <c r="C1101" s="383" t="s">
        <v>36666</v>
      </c>
      <c r="D1101" s="384">
        <v>903.34</v>
      </c>
    </row>
    <row r="1102" spans="1:4" ht="12.75">
      <c r="A1102" s="382">
        <v>7260300190</v>
      </c>
      <c r="B1102" s="224" t="s">
        <v>37724</v>
      </c>
      <c r="C1102" s="383" t="s">
        <v>36666</v>
      </c>
      <c r="D1102" s="384">
        <v>840.69</v>
      </c>
    </row>
    <row r="1103" spans="1:4" ht="12.75">
      <c r="A1103" s="382">
        <v>7260300200</v>
      </c>
      <c r="B1103" s="224" t="s">
        <v>37725</v>
      </c>
      <c r="C1103" s="383" t="s">
        <v>36666</v>
      </c>
      <c r="D1103" s="384">
        <v>849.72</v>
      </c>
    </row>
    <row r="1104" spans="1:4" ht="12.75">
      <c r="A1104" s="382">
        <v>7260300210</v>
      </c>
      <c r="B1104" s="224" t="s">
        <v>37726</v>
      </c>
      <c r="C1104" s="383" t="s">
        <v>36666</v>
      </c>
      <c r="D1104" s="384">
        <v>824.79</v>
      </c>
    </row>
    <row r="1105" spans="1:4" ht="12.75">
      <c r="A1105" s="382">
        <v>7260300220</v>
      </c>
      <c r="B1105" s="224" t="s">
        <v>37727</v>
      </c>
      <c r="C1105" s="383" t="s">
        <v>36666</v>
      </c>
      <c r="D1105" s="384">
        <v>979.13</v>
      </c>
    </row>
    <row r="1106" spans="1:4" ht="12.75">
      <c r="A1106" s="382">
        <v>7260300230</v>
      </c>
      <c r="B1106" s="224" t="s">
        <v>37728</v>
      </c>
      <c r="C1106" s="383" t="s">
        <v>36666</v>
      </c>
      <c r="D1106" s="384">
        <v>907.1</v>
      </c>
    </row>
    <row r="1107" spans="1:4" ht="12.75">
      <c r="A1107" s="382">
        <v>7260300240</v>
      </c>
      <c r="B1107" s="224" t="s">
        <v>37729</v>
      </c>
      <c r="C1107" s="383" t="s">
        <v>36666</v>
      </c>
      <c r="D1107" s="384">
        <v>916.89</v>
      </c>
    </row>
    <row r="1108" spans="1:4" ht="12.75">
      <c r="A1108" s="382">
        <v>7260300250</v>
      </c>
      <c r="B1108" s="224" t="s">
        <v>37730</v>
      </c>
      <c r="C1108" s="383" t="s">
        <v>36666</v>
      </c>
      <c r="D1108" s="384">
        <v>867.14</v>
      </c>
    </row>
    <row r="1109" spans="1:4" ht="12.75">
      <c r="A1109" s="382">
        <v>7260300260</v>
      </c>
      <c r="B1109" s="224" t="s">
        <v>37731</v>
      </c>
      <c r="C1109" s="383" t="s">
        <v>36666</v>
      </c>
      <c r="D1109" s="385">
        <v>1021.48</v>
      </c>
    </row>
    <row r="1110" spans="1:4" ht="12.75">
      <c r="A1110" s="382">
        <v>7260300270</v>
      </c>
      <c r="B1110" s="224" t="s">
        <v>37732</v>
      </c>
      <c r="C1110" s="383" t="s">
        <v>36666</v>
      </c>
      <c r="D1110" s="384">
        <v>949.45</v>
      </c>
    </row>
    <row r="1111" spans="1:4" ht="12.75">
      <c r="A1111" s="382">
        <v>7260300280</v>
      </c>
      <c r="B1111" s="224" t="s">
        <v>37733</v>
      </c>
      <c r="C1111" s="383" t="s">
        <v>36666</v>
      </c>
      <c r="D1111" s="384">
        <v>959.18</v>
      </c>
    </row>
    <row r="1112" spans="1:4" ht="12.75">
      <c r="A1112" s="382">
        <v>7260300290</v>
      </c>
      <c r="B1112" s="224" t="s">
        <v>37734</v>
      </c>
      <c r="C1112" s="383" t="s">
        <v>36666</v>
      </c>
      <c r="D1112" s="384">
        <v>684.55</v>
      </c>
    </row>
    <row r="1113" spans="1:4" ht="12.75">
      <c r="A1113" s="382">
        <v>7260300300</v>
      </c>
      <c r="B1113" s="224" t="s">
        <v>37735</v>
      </c>
      <c r="C1113" s="383" t="s">
        <v>36666</v>
      </c>
      <c r="D1113" s="384">
        <v>806.24</v>
      </c>
    </row>
    <row r="1114" spans="1:4" ht="12.75">
      <c r="A1114" s="382">
        <v>7260300310</v>
      </c>
      <c r="B1114" s="224" t="s">
        <v>37736</v>
      </c>
      <c r="C1114" s="383" t="s">
        <v>36666</v>
      </c>
      <c r="D1114" s="384">
        <v>757.54</v>
      </c>
    </row>
    <row r="1115" spans="1:4" ht="12.75">
      <c r="A1115" s="382">
        <v>7260300320</v>
      </c>
      <c r="B1115" s="224" t="s">
        <v>37737</v>
      </c>
      <c r="C1115" s="383" t="s">
        <v>36666</v>
      </c>
      <c r="D1115" s="384">
        <v>765.75</v>
      </c>
    </row>
    <row r="1116" spans="1:4" ht="12.75">
      <c r="A1116" s="382">
        <v>7260300330</v>
      </c>
      <c r="B1116" s="224" t="s">
        <v>37738</v>
      </c>
      <c r="C1116" s="383" t="s">
        <v>36666</v>
      </c>
      <c r="D1116" s="384">
        <v>759.74</v>
      </c>
    </row>
    <row r="1117" spans="1:4" ht="12.75">
      <c r="A1117" s="382">
        <v>7260300340</v>
      </c>
      <c r="B1117" s="224" t="s">
        <v>37739</v>
      </c>
      <c r="C1117" s="383" t="s">
        <v>36666</v>
      </c>
      <c r="D1117" s="384">
        <v>887.26</v>
      </c>
    </row>
    <row r="1118" spans="1:4" ht="12.75">
      <c r="A1118" s="382">
        <v>7260300350</v>
      </c>
      <c r="B1118" s="224" t="s">
        <v>37740</v>
      </c>
      <c r="C1118" s="383" t="s">
        <v>36666</v>
      </c>
      <c r="D1118" s="384">
        <v>834.92</v>
      </c>
    </row>
    <row r="1119" spans="1:4" ht="12.75">
      <c r="A1119" s="382">
        <v>7260300360</v>
      </c>
      <c r="B1119" s="224" t="s">
        <v>37741</v>
      </c>
      <c r="C1119" s="383" t="s">
        <v>36666</v>
      </c>
      <c r="D1119" s="384">
        <v>843.5</v>
      </c>
    </row>
    <row r="1120" spans="1:4" ht="12.75">
      <c r="A1120" s="382">
        <v>7260300370</v>
      </c>
      <c r="B1120" s="224" t="s">
        <v>37742</v>
      </c>
      <c r="C1120" s="383" t="s">
        <v>36666</v>
      </c>
      <c r="D1120" s="384">
        <v>792.9</v>
      </c>
    </row>
    <row r="1121" spans="1:4" ht="12.75">
      <c r="A1121" s="382">
        <v>7260300380</v>
      </c>
      <c r="B1121" s="224" t="s">
        <v>37743</v>
      </c>
      <c r="C1121" s="383" t="s">
        <v>36666</v>
      </c>
      <c r="D1121" s="384">
        <v>920.42</v>
      </c>
    </row>
    <row r="1122" spans="1:4" ht="12.75">
      <c r="A1122" s="382">
        <v>7260300390</v>
      </c>
      <c r="B1122" s="224" t="s">
        <v>37744</v>
      </c>
      <c r="C1122" s="383" t="s">
        <v>36666</v>
      </c>
      <c r="D1122" s="384">
        <v>868.07</v>
      </c>
    </row>
    <row r="1123" spans="1:4" ht="12.75">
      <c r="A1123" s="382">
        <v>7260300400</v>
      </c>
      <c r="B1123" s="224" t="s">
        <v>37745</v>
      </c>
      <c r="C1123" s="383" t="s">
        <v>36666</v>
      </c>
      <c r="D1123" s="384">
        <v>876.65</v>
      </c>
    </row>
    <row r="1124" spans="1:4" ht="12.75">
      <c r="A1124" s="382">
        <v>7260300410</v>
      </c>
      <c r="B1124" s="224" t="s">
        <v>37746</v>
      </c>
      <c r="C1124" s="383" t="s">
        <v>36666</v>
      </c>
      <c r="D1124" s="384">
        <v>845.81</v>
      </c>
    </row>
    <row r="1125" spans="1:4" ht="12.75">
      <c r="A1125" s="382">
        <v>7260300420</v>
      </c>
      <c r="B1125" s="224" t="s">
        <v>37747</v>
      </c>
      <c r="C1125" s="383" t="s">
        <v>36666</v>
      </c>
      <c r="D1125" s="384">
        <v>986.73</v>
      </c>
    </row>
    <row r="1126" spans="1:4" ht="12.75">
      <c r="A1126" s="382">
        <v>7260300430</v>
      </c>
      <c r="B1126" s="224" t="s">
        <v>37748</v>
      </c>
      <c r="C1126" s="383" t="s">
        <v>36666</v>
      </c>
      <c r="D1126" s="384">
        <v>925.36</v>
      </c>
    </row>
    <row r="1127" spans="1:4" ht="12.75">
      <c r="A1127" s="382">
        <v>7260300440</v>
      </c>
      <c r="B1127" s="224" t="s">
        <v>37749</v>
      </c>
      <c r="C1127" s="383" t="s">
        <v>36666</v>
      </c>
      <c r="D1127" s="384">
        <v>934.69</v>
      </c>
    </row>
    <row r="1128" spans="1:4" ht="12.75">
      <c r="A1128" s="382">
        <v>7260300450</v>
      </c>
      <c r="B1128" s="224" t="s">
        <v>37750</v>
      </c>
      <c r="C1128" s="383" t="s">
        <v>36666</v>
      </c>
      <c r="D1128" s="384">
        <v>881.92</v>
      </c>
    </row>
    <row r="1129" spans="1:4" ht="12.75">
      <c r="A1129" s="382">
        <v>7260300460</v>
      </c>
      <c r="B1129" s="224" t="s">
        <v>37751</v>
      </c>
      <c r="C1129" s="383" t="s">
        <v>36666</v>
      </c>
      <c r="D1129" s="385">
        <v>1022.85</v>
      </c>
    </row>
    <row r="1130" spans="1:4" ht="12.75">
      <c r="A1130" s="382">
        <v>7260300470</v>
      </c>
      <c r="B1130" s="224" t="s">
        <v>37752</v>
      </c>
      <c r="C1130" s="383" t="s">
        <v>36666</v>
      </c>
      <c r="D1130" s="384">
        <v>960.21</v>
      </c>
    </row>
    <row r="1131" spans="1:4" ht="12.75">
      <c r="A1131" s="382">
        <v>7260300480</v>
      </c>
      <c r="B1131" s="224" t="s">
        <v>37753</v>
      </c>
      <c r="C1131" s="383" t="s">
        <v>36666</v>
      </c>
      <c r="D1131" s="384">
        <v>969.24</v>
      </c>
    </row>
    <row r="1132" spans="1:4" ht="12.75">
      <c r="A1132" s="382">
        <v>7260300490</v>
      </c>
      <c r="B1132" s="224" t="s">
        <v>37754</v>
      </c>
      <c r="C1132" s="383" t="s">
        <v>36666</v>
      </c>
      <c r="D1132" s="384">
        <v>945.19</v>
      </c>
    </row>
    <row r="1133" spans="1:4" ht="12.75">
      <c r="A1133" s="382">
        <v>7260300500</v>
      </c>
      <c r="B1133" s="224" t="s">
        <v>37755</v>
      </c>
      <c r="C1133" s="383" t="s">
        <v>36666</v>
      </c>
      <c r="D1133" s="385">
        <v>1099.52</v>
      </c>
    </row>
    <row r="1134" spans="1:4" ht="12.75">
      <c r="A1134" s="382">
        <v>7260300510</v>
      </c>
      <c r="B1134" s="224" t="s">
        <v>37756</v>
      </c>
      <c r="C1134" s="383" t="s">
        <v>36666</v>
      </c>
      <c r="D1134" s="385">
        <v>1027.5</v>
      </c>
    </row>
    <row r="1135" spans="1:4" ht="12.75">
      <c r="A1135" s="382">
        <v>7260300520</v>
      </c>
      <c r="B1135" s="224" t="s">
        <v>37757</v>
      </c>
      <c r="C1135" s="383" t="s">
        <v>36666</v>
      </c>
      <c r="D1135" s="385">
        <v>1037.29</v>
      </c>
    </row>
    <row r="1136" spans="1:4" ht="12.75">
      <c r="A1136" s="382">
        <v>7260300530</v>
      </c>
      <c r="B1136" s="224" t="s">
        <v>37758</v>
      </c>
      <c r="C1136" s="383" t="s">
        <v>36666</v>
      </c>
      <c r="D1136" s="384">
        <v>987.54</v>
      </c>
    </row>
    <row r="1137" spans="1:4" ht="12.75">
      <c r="A1137" s="382">
        <v>7260300540</v>
      </c>
      <c r="B1137" s="224" t="s">
        <v>37759</v>
      </c>
      <c r="C1137" s="383" t="s">
        <v>36666</v>
      </c>
      <c r="D1137" s="385">
        <v>1141.8699999999999</v>
      </c>
    </row>
    <row r="1138" spans="1:4" ht="12.75">
      <c r="A1138" s="382">
        <v>7260300550</v>
      </c>
      <c r="B1138" s="224" t="s">
        <v>37760</v>
      </c>
      <c r="C1138" s="383" t="s">
        <v>36666</v>
      </c>
      <c r="D1138" s="385">
        <v>1069.8499999999999</v>
      </c>
    </row>
    <row r="1139" spans="1:4" ht="12.75">
      <c r="A1139" s="382">
        <v>7260300560</v>
      </c>
      <c r="B1139" s="224" t="s">
        <v>37761</v>
      </c>
      <c r="C1139" s="383" t="s">
        <v>36666</v>
      </c>
      <c r="D1139" s="385">
        <v>1079.58</v>
      </c>
    </row>
    <row r="1140" spans="1:4" ht="12.75">
      <c r="A1140" s="382">
        <v>7260300570</v>
      </c>
      <c r="B1140" s="224" t="s">
        <v>37762</v>
      </c>
      <c r="C1140" s="383" t="s">
        <v>36666</v>
      </c>
      <c r="D1140" s="384">
        <v>801.39</v>
      </c>
    </row>
    <row r="1141" spans="1:4" ht="12.75">
      <c r="A1141" s="382">
        <v>7260300580</v>
      </c>
      <c r="B1141" s="224" t="s">
        <v>37763</v>
      </c>
      <c r="C1141" s="383" t="s">
        <v>36666</v>
      </c>
      <c r="D1141" s="384">
        <v>923.08</v>
      </c>
    </row>
    <row r="1142" spans="1:4" ht="12.75">
      <c r="A1142" s="382">
        <v>7260300590</v>
      </c>
      <c r="B1142" s="224" t="s">
        <v>37764</v>
      </c>
      <c r="C1142" s="383" t="s">
        <v>36666</v>
      </c>
      <c r="D1142" s="384">
        <v>874.39</v>
      </c>
    </row>
    <row r="1143" spans="1:4" ht="12.75">
      <c r="A1143" s="382">
        <v>7260300600</v>
      </c>
      <c r="B1143" s="224" t="s">
        <v>37765</v>
      </c>
      <c r="C1143" s="383" t="s">
        <v>36666</v>
      </c>
      <c r="D1143" s="384">
        <v>882.6</v>
      </c>
    </row>
    <row r="1144" spans="1:4" ht="12.75">
      <c r="A1144" s="382">
        <v>7260300610</v>
      </c>
      <c r="B1144" s="224" t="s">
        <v>37766</v>
      </c>
      <c r="C1144" s="383" t="s">
        <v>36666</v>
      </c>
      <c r="D1144" s="384">
        <v>877.11</v>
      </c>
    </row>
    <row r="1145" spans="1:4" ht="12.75">
      <c r="A1145" s="382">
        <v>7260300620</v>
      </c>
      <c r="B1145" s="224" t="s">
        <v>37767</v>
      </c>
      <c r="C1145" s="383" t="s">
        <v>36666</v>
      </c>
      <c r="D1145" s="385">
        <v>1004.63</v>
      </c>
    </row>
    <row r="1146" spans="1:4" ht="12.75">
      <c r="A1146" s="382">
        <v>7260300630</v>
      </c>
      <c r="B1146" s="224" t="s">
        <v>37768</v>
      </c>
      <c r="C1146" s="383" t="s">
        <v>36666</v>
      </c>
      <c r="D1146" s="384">
        <v>952.31</v>
      </c>
    </row>
    <row r="1147" spans="1:4" ht="12.75">
      <c r="A1147" s="382">
        <v>7260300640</v>
      </c>
      <c r="B1147" s="224" t="s">
        <v>37769</v>
      </c>
      <c r="C1147" s="383" t="s">
        <v>36666</v>
      </c>
      <c r="D1147" s="384">
        <v>960.89</v>
      </c>
    </row>
    <row r="1148" spans="1:4" ht="12.75">
      <c r="A1148" s="382">
        <v>7260300650</v>
      </c>
      <c r="B1148" s="224" t="s">
        <v>37770</v>
      </c>
      <c r="C1148" s="383" t="s">
        <v>36666</v>
      </c>
      <c r="D1148" s="384">
        <v>910.27</v>
      </c>
    </row>
    <row r="1149" spans="1:4" ht="12.75">
      <c r="A1149" s="382">
        <v>7260300660</v>
      </c>
      <c r="B1149" s="224" t="s">
        <v>37771</v>
      </c>
      <c r="C1149" s="383" t="s">
        <v>36666</v>
      </c>
      <c r="D1149" s="385">
        <v>1037.79</v>
      </c>
    </row>
    <row r="1150" spans="1:4" ht="12.75">
      <c r="A1150" s="382">
        <v>7260300670</v>
      </c>
      <c r="B1150" s="224" t="s">
        <v>37772</v>
      </c>
      <c r="C1150" s="383" t="s">
        <v>36666</v>
      </c>
      <c r="D1150" s="384">
        <v>985.46</v>
      </c>
    </row>
    <row r="1151" spans="1:4" ht="12.75">
      <c r="A1151" s="382">
        <v>7260300680</v>
      </c>
      <c r="B1151" s="224" t="s">
        <v>37773</v>
      </c>
      <c r="C1151" s="383" t="s">
        <v>36666</v>
      </c>
      <c r="D1151" s="384">
        <v>994.04</v>
      </c>
    </row>
    <row r="1152" spans="1:4" ht="12.75">
      <c r="A1152" s="382">
        <v>7260300690</v>
      </c>
      <c r="B1152" s="224" t="s">
        <v>37774</v>
      </c>
      <c r="C1152" s="383" t="s">
        <v>36666</v>
      </c>
      <c r="D1152" s="384">
        <v>964.07</v>
      </c>
    </row>
    <row r="1153" spans="1:4" ht="12.75">
      <c r="A1153" s="382">
        <v>7260300700</v>
      </c>
      <c r="B1153" s="224" t="s">
        <v>37775</v>
      </c>
      <c r="C1153" s="383" t="s">
        <v>36666</v>
      </c>
      <c r="D1153" s="385">
        <v>1105</v>
      </c>
    </row>
    <row r="1154" spans="1:4" ht="12.75">
      <c r="A1154" s="382">
        <v>7260300710</v>
      </c>
      <c r="B1154" s="224" t="s">
        <v>37776</v>
      </c>
      <c r="C1154" s="383" t="s">
        <v>36666</v>
      </c>
      <c r="D1154" s="385">
        <v>1043.6300000000001</v>
      </c>
    </row>
    <row r="1155" spans="1:4" ht="12.75">
      <c r="A1155" s="382">
        <v>7260300720</v>
      </c>
      <c r="B1155" s="224" t="s">
        <v>37777</v>
      </c>
      <c r="C1155" s="383" t="s">
        <v>36666</v>
      </c>
      <c r="D1155" s="385">
        <v>1052.96</v>
      </c>
    </row>
    <row r="1156" spans="1:4" ht="12.75">
      <c r="A1156" s="382">
        <v>7260300730</v>
      </c>
      <c r="B1156" s="224" t="s">
        <v>37778</v>
      </c>
      <c r="C1156" s="383" t="s">
        <v>36666</v>
      </c>
      <c r="D1156" s="385">
        <v>1000.19</v>
      </c>
    </row>
    <row r="1157" spans="1:4" ht="12.75">
      <c r="A1157" s="382">
        <v>7260300740</v>
      </c>
      <c r="B1157" s="224" t="s">
        <v>37779</v>
      </c>
      <c r="C1157" s="383" t="s">
        <v>36666</v>
      </c>
      <c r="D1157" s="385">
        <v>1141.1099999999999</v>
      </c>
    </row>
    <row r="1158" spans="1:4" ht="12.75">
      <c r="A1158" s="382">
        <v>7260300750</v>
      </c>
      <c r="B1158" s="224" t="s">
        <v>37780</v>
      </c>
      <c r="C1158" s="383" t="s">
        <v>36666</v>
      </c>
      <c r="D1158" s="385">
        <v>1078.47</v>
      </c>
    </row>
    <row r="1159" spans="1:4" ht="12.75">
      <c r="A1159" s="382">
        <v>7260300760</v>
      </c>
      <c r="B1159" s="224" t="s">
        <v>37781</v>
      </c>
      <c r="C1159" s="383" t="s">
        <v>36666</v>
      </c>
      <c r="D1159" s="385">
        <v>1087.5</v>
      </c>
    </row>
    <row r="1160" spans="1:4" ht="12.75">
      <c r="A1160" s="382">
        <v>7260300770</v>
      </c>
      <c r="B1160" s="224" t="s">
        <v>37782</v>
      </c>
      <c r="C1160" s="383" t="s">
        <v>36666</v>
      </c>
      <c r="D1160" s="385">
        <v>1064.49</v>
      </c>
    </row>
    <row r="1161" spans="1:4" ht="12.75">
      <c r="A1161" s="382">
        <v>7260300780</v>
      </c>
      <c r="B1161" s="224" t="s">
        <v>37783</v>
      </c>
      <c r="C1161" s="383" t="s">
        <v>36666</v>
      </c>
      <c r="D1161" s="385">
        <v>1218.83</v>
      </c>
    </row>
    <row r="1162" spans="1:4" ht="12.75">
      <c r="A1162" s="382">
        <v>7260300790</v>
      </c>
      <c r="B1162" s="224" t="s">
        <v>37784</v>
      </c>
      <c r="C1162" s="383" t="s">
        <v>36666</v>
      </c>
      <c r="D1162" s="385">
        <v>1146.81</v>
      </c>
    </row>
    <row r="1163" spans="1:4" ht="12.75">
      <c r="A1163" s="382">
        <v>7260300800</v>
      </c>
      <c r="B1163" s="224" t="s">
        <v>37785</v>
      </c>
      <c r="C1163" s="383" t="s">
        <v>36666</v>
      </c>
      <c r="D1163" s="385">
        <v>1156.5899999999999</v>
      </c>
    </row>
    <row r="1164" spans="1:4" ht="12.75">
      <c r="A1164" s="382">
        <v>7260300810</v>
      </c>
      <c r="B1164" s="224" t="s">
        <v>37786</v>
      </c>
      <c r="C1164" s="383" t="s">
        <v>36666</v>
      </c>
      <c r="D1164" s="385">
        <v>1106.83</v>
      </c>
    </row>
    <row r="1165" spans="1:4" ht="12.75">
      <c r="A1165" s="382">
        <v>7260300820</v>
      </c>
      <c r="B1165" s="224" t="s">
        <v>37787</v>
      </c>
      <c r="C1165" s="383" t="s">
        <v>36666</v>
      </c>
      <c r="D1165" s="385">
        <v>1261.17</v>
      </c>
    </row>
    <row r="1166" spans="1:4" ht="12.75">
      <c r="A1166" s="382">
        <v>7260300830</v>
      </c>
      <c r="B1166" s="224" t="s">
        <v>37788</v>
      </c>
      <c r="C1166" s="383" t="s">
        <v>36666</v>
      </c>
      <c r="D1166" s="385">
        <v>1189.1500000000001</v>
      </c>
    </row>
    <row r="1167" spans="1:4" ht="12.75">
      <c r="A1167" s="382">
        <v>7260300840</v>
      </c>
      <c r="B1167" s="224" t="s">
        <v>37789</v>
      </c>
      <c r="C1167" s="383" t="s">
        <v>36666</v>
      </c>
      <c r="D1167" s="385">
        <v>1198.8699999999999</v>
      </c>
    </row>
    <row r="1168" spans="1:4" ht="12.75">
      <c r="A1168" s="382">
        <v>7260300850</v>
      </c>
      <c r="B1168" s="224" t="s">
        <v>37790</v>
      </c>
      <c r="C1168" s="383" t="s">
        <v>36666</v>
      </c>
      <c r="D1168" s="384">
        <v>945.69</v>
      </c>
    </row>
    <row r="1169" spans="1:4" ht="12.75">
      <c r="A1169" s="382">
        <v>7260300860</v>
      </c>
      <c r="B1169" s="224" t="s">
        <v>37791</v>
      </c>
      <c r="C1169" s="383" t="s">
        <v>36666</v>
      </c>
      <c r="D1169" s="385">
        <v>1067.3900000000001</v>
      </c>
    </row>
    <row r="1170" spans="1:4" ht="12.75">
      <c r="A1170" s="382">
        <v>7260300870</v>
      </c>
      <c r="B1170" s="224" t="s">
        <v>37792</v>
      </c>
      <c r="C1170" s="383" t="s">
        <v>36666</v>
      </c>
      <c r="D1170" s="385">
        <v>1018.71</v>
      </c>
    </row>
    <row r="1171" spans="1:4" ht="12.75">
      <c r="A1171" s="382">
        <v>7260300880</v>
      </c>
      <c r="B1171" s="224" t="s">
        <v>37793</v>
      </c>
      <c r="C1171" s="383" t="s">
        <v>36666</v>
      </c>
      <c r="D1171" s="385">
        <v>1026.9000000000001</v>
      </c>
    </row>
    <row r="1172" spans="1:4" ht="12.75">
      <c r="A1172" s="382">
        <v>7260300890</v>
      </c>
      <c r="B1172" s="224" t="s">
        <v>37794</v>
      </c>
      <c r="C1172" s="383" t="s">
        <v>36666</v>
      </c>
      <c r="D1172" s="385">
        <v>1022.01</v>
      </c>
    </row>
    <row r="1173" spans="1:4" ht="12.75">
      <c r="A1173" s="382">
        <v>7260300900</v>
      </c>
      <c r="B1173" s="224" t="s">
        <v>37795</v>
      </c>
      <c r="C1173" s="383" t="s">
        <v>36666</v>
      </c>
      <c r="D1173" s="385">
        <v>1149.53</v>
      </c>
    </row>
    <row r="1174" spans="1:4" ht="12.75">
      <c r="A1174" s="382">
        <v>7260300910</v>
      </c>
      <c r="B1174" s="224" t="s">
        <v>37796</v>
      </c>
      <c r="C1174" s="383" t="s">
        <v>36666</v>
      </c>
      <c r="D1174" s="385">
        <v>1097.2</v>
      </c>
    </row>
    <row r="1175" spans="1:4" ht="12.75">
      <c r="A1175" s="382">
        <v>7260300920</v>
      </c>
      <c r="B1175" s="224" t="s">
        <v>37797</v>
      </c>
      <c r="C1175" s="383" t="s">
        <v>36666</v>
      </c>
      <c r="D1175" s="385">
        <v>1105.77</v>
      </c>
    </row>
    <row r="1176" spans="1:4" ht="12.75">
      <c r="A1176" s="382">
        <v>7260300930</v>
      </c>
      <c r="B1176" s="224" t="s">
        <v>37798</v>
      </c>
      <c r="C1176" s="383" t="s">
        <v>36666</v>
      </c>
      <c r="D1176" s="385">
        <v>1055.26</v>
      </c>
    </row>
    <row r="1177" spans="1:4" ht="12.75">
      <c r="A1177" s="382">
        <v>7260300940</v>
      </c>
      <c r="B1177" s="224" t="s">
        <v>37799</v>
      </c>
      <c r="C1177" s="383" t="s">
        <v>36666</v>
      </c>
      <c r="D1177" s="385">
        <v>1182.78</v>
      </c>
    </row>
    <row r="1178" spans="1:4" ht="12.75">
      <c r="A1178" s="382">
        <v>7260300950</v>
      </c>
      <c r="B1178" s="224" t="s">
        <v>37800</v>
      </c>
      <c r="C1178" s="383" t="s">
        <v>36666</v>
      </c>
      <c r="D1178" s="385">
        <v>1130.44</v>
      </c>
    </row>
    <row r="1179" spans="1:4" ht="12.75">
      <c r="A1179" s="382">
        <v>7260300960</v>
      </c>
      <c r="B1179" s="224" t="s">
        <v>37801</v>
      </c>
      <c r="C1179" s="383" t="s">
        <v>36666</v>
      </c>
      <c r="D1179" s="385">
        <v>1139.01</v>
      </c>
    </row>
    <row r="1180" spans="1:4" ht="12.75">
      <c r="A1180" s="382">
        <v>7260300970</v>
      </c>
      <c r="B1180" s="224" t="s">
        <v>37802</v>
      </c>
      <c r="C1180" s="383" t="s">
        <v>36666</v>
      </c>
      <c r="D1180" s="385">
        <v>1110.1099999999999</v>
      </c>
    </row>
    <row r="1181" spans="1:4" ht="12.75">
      <c r="A1181" s="382">
        <v>7260300980</v>
      </c>
      <c r="B1181" s="224" t="s">
        <v>37803</v>
      </c>
      <c r="C1181" s="383" t="s">
        <v>36666</v>
      </c>
      <c r="D1181" s="385">
        <v>1251.05</v>
      </c>
    </row>
    <row r="1182" spans="1:4" ht="12.75">
      <c r="A1182" s="382">
        <v>7260300990</v>
      </c>
      <c r="B1182" s="224" t="s">
        <v>37804</v>
      </c>
      <c r="C1182" s="383" t="s">
        <v>36666</v>
      </c>
      <c r="D1182" s="385">
        <v>1189.67</v>
      </c>
    </row>
    <row r="1183" spans="1:4" ht="12.75">
      <c r="A1183" s="382">
        <v>7260301000</v>
      </c>
      <c r="B1183" s="224" t="s">
        <v>37805</v>
      </c>
      <c r="C1183" s="383" t="s">
        <v>36666</v>
      </c>
      <c r="D1183" s="385">
        <v>1199</v>
      </c>
    </row>
    <row r="1184" spans="1:4" ht="12.75">
      <c r="A1184" s="382">
        <v>7260301010</v>
      </c>
      <c r="B1184" s="224" t="s">
        <v>37806</v>
      </c>
      <c r="C1184" s="383" t="s">
        <v>36666</v>
      </c>
      <c r="D1184" s="385">
        <v>1146.6300000000001</v>
      </c>
    </row>
    <row r="1185" spans="1:4" ht="12.75">
      <c r="A1185" s="382">
        <v>7260301020</v>
      </c>
      <c r="B1185" s="224" t="s">
        <v>37807</v>
      </c>
      <c r="C1185" s="383" t="s">
        <v>36666</v>
      </c>
      <c r="D1185" s="385">
        <v>1287.56</v>
      </c>
    </row>
    <row r="1186" spans="1:4" ht="12.75">
      <c r="A1186" s="382">
        <v>7260301030</v>
      </c>
      <c r="B1186" s="224" t="s">
        <v>37808</v>
      </c>
      <c r="C1186" s="383" t="s">
        <v>36666</v>
      </c>
      <c r="D1186" s="385">
        <v>1224.9100000000001</v>
      </c>
    </row>
    <row r="1187" spans="1:4" ht="12.75">
      <c r="A1187" s="382">
        <v>7260301040</v>
      </c>
      <c r="B1187" s="224" t="s">
        <v>37809</v>
      </c>
      <c r="C1187" s="383" t="s">
        <v>36666</v>
      </c>
      <c r="D1187" s="385">
        <v>1233.94</v>
      </c>
    </row>
    <row r="1188" spans="1:4" ht="12.75">
      <c r="A1188" s="382">
        <v>7260301050</v>
      </c>
      <c r="B1188" s="224" t="s">
        <v>37810</v>
      </c>
      <c r="C1188" s="383" t="s">
        <v>36666</v>
      </c>
      <c r="D1188" s="385">
        <v>1212.83</v>
      </c>
    </row>
    <row r="1189" spans="1:4" ht="12.75">
      <c r="A1189" s="382">
        <v>7260301060</v>
      </c>
      <c r="B1189" s="224" t="s">
        <v>37811</v>
      </c>
      <c r="C1189" s="383" t="s">
        <v>36666</v>
      </c>
      <c r="D1189" s="385">
        <v>1367.17</v>
      </c>
    </row>
    <row r="1190" spans="1:4" ht="12.75">
      <c r="A1190" s="382">
        <v>7260301070</v>
      </c>
      <c r="B1190" s="224" t="s">
        <v>37812</v>
      </c>
      <c r="C1190" s="383" t="s">
        <v>36666</v>
      </c>
      <c r="D1190" s="385">
        <v>1295.1400000000001</v>
      </c>
    </row>
    <row r="1191" spans="1:4" ht="12.75">
      <c r="A1191" s="382">
        <v>7260301080</v>
      </c>
      <c r="B1191" s="224" t="s">
        <v>37813</v>
      </c>
      <c r="C1191" s="383" t="s">
        <v>36666</v>
      </c>
      <c r="D1191" s="385">
        <v>1304.92</v>
      </c>
    </row>
    <row r="1192" spans="1:4" ht="12.75">
      <c r="A1192" s="382">
        <v>7260301090</v>
      </c>
      <c r="B1192" s="224" t="s">
        <v>37814</v>
      </c>
      <c r="C1192" s="383" t="s">
        <v>36666</v>
      </c>
      <c r="D1192" s="385">
        <v>1259.0899999999999</v>
      </c>
    </row>
    <row r="1193" spans="1:4" ht="12.75">
      <c r="A1193" s="382">
        <v>7260301100</v>
      </c>
      <c r="B1193" s="224" t="s">
        <v>37815</v>
      </c>
      <c r="C1193" s="383" t="s">
        <v>36666</v>
      </c>
      <c r="D1193" s="385">
        <v>1413.43</v>
      </c>
    </row>
    <row r="1194" spans="1:4" ht="12.75">
      <c r="A1194" s="382">
        <v>7260301110</v>
      </c>
      <c r="B1194" s="224" t="s">
        <v>37816</v>
      </c>
      <c r="C1194" s="383" t="s">
        <v>36666</v>
      </c>
      <c r="D1194" s="385">
        <v>1341.4</v>
      </c>
    </row>
    <row r="1195" spans="1:4" ht="12.75">
      <c r="A1195" s="382">
        <v>7260301120</v>
      </c>
      <c r="B1195" s="224" t="s">
        <v>37817</v>
      </c>
      <c r="C1195" s="383" t="s">
        <v>36666</v>
      </c>
      <c r="D1195" s="385">
        <v>1351.12</v>
      </c>
    </row>
    <row r="1196" spans="1:4" ht="12.75">
      <c r="A1196" s="382">
        <v>7260301130</v>
      </c>
      <c r="B1196" s="224" t="s">
        <v>37818</v>
      </c>
      <c r="C1196" s="383" t="s">
        <v>36666</v>
      </c>
      <c r="D1196" s="385">
        <v>1110.42</v>
      </c>
    </row>
    <row r="1197" spans="1:4" ht="12.75">
      <c r="A1197" s="382">
        <v>7260301140</v>
      </c>
      <c r="B1197" s="224" t="s">
        <v>37819</v>
      </c>
      <c r="C1197" s="383" t="s">
        <v>36666</v>
      </c>
      <c r="D1197" s="385">
        <v>1232.0899999999999</v>
      </c>
    </row>
    <row r="1198" spans="1:4" ht="12.75">
      <c r="A1198" s="382">
        <v>7260301150</v>
      </c>
      <c r="B1198" s="224" t="s">
        <v>37820</v>
      </c>
      <c r="C1198" s="383" t="s">
        <v>36666</v>
      </c>
      <c r="D1198" s="385">
        <v>1183.4100000000001</v>
      </c>
    </row>
    <row r="1199" spans="1:4" ht="12.75">
      <c r="A1199" s="382">
        <v>7260301160</v>
      </c>
      <c r="B1199" s="224" t="s">
        <v>37821</v>
      </c>
      <c r="C1199" s="383" t="s">
        <v>36666</v>
      </c>
      <c r="D1199" s="385">
        <v>1191.6099999999999</v>
      </c>
    </row>
    <row r="1200" spans="1:4" ht="12.75">
      <c r="A1200" s="382">
        <v>7260301170</v>
      </c>
      <c r="B1200" s="224" t="s">
        <v>37822</v>
      </c>
      <c r="C1200" s="383" t="s">
        <v>36666</v>
      </c>
      <c r="D1200" s="385">
        <v>1186.8900000000001</v>
      </c>
    </row>
    <row r="1201" spans="1:4" ht="12.75">
      <c r="A1201" s="382">
        <v>7260301180</v>
      </c>
      <c r="B1201" s="224" t="s">
        <v>37823</v>
      </c>
      <c r="C1201" s="383" t="s">
        <v>36666</v>
      </c>
      <c r="D1201" s="385">
        <v>1314.41</v>
      </c>
    </row>
    <row r="1202" spans="1:4" ht="12.75">
      <c r="A1202" s="382">
        <v>7260301190</v>
      </c>
      <c r="B1202" s="224" t="s">
        <v>37824</v>
      </c>
      <c r="C1202" s="383" t="s">
        <v>36666</v>
      </c>
      <c r="D1202" s="385">
        <v>1262.07</v>
      </c>
    </row>
    <row r="1203" spans="1:4" ht="12.75">
      <c r="A1203" s="382">
        <v>7260301200</v>
      </c>
      <c r="B1203" s="224" t="s">
        <v>37825</v>
      </c>
      <c r="C1203" s="383" t="s">
        <v>36666</v>
      </c>
      <c r="D1203" s="385">
        <v>1270.6500000000001</v>
      </c>
    </row>
    <row r="1204" spans="1:4" ht="12.75">
      <c r="A1204" s="382">
        <v>7260301210</v>
      </c>
      <c r="B1204" s="224" t="s">
        <v>37826</v>
      </c>
      <c r="C1204" s="383" t="s">
        <v>36666</v>
      </c>
      <c r="D1204" s="385">
        <v>1220.1400000000001</v>
      </c>
    </row>
    <row r="1205" spans="1:4" ht="12.75">
      <c r="A1205" s="382">
        <v>7260301220</v>
      </c>
      <c r="B1205" s="224" t="s">
        <v>37827</v>
      </c>
      <c r="C1205" s="383" t="s">
        <v>36666</v>
      </c>
      <c r="D1205" s="385">
        <v>1347.66</v>
      </c>
    </row>
    <row r="1206" spans="1:4" ht="12.75">
      <c r="A1206" s="382">
        <v>7260301230</v>
      </c>
      <c r="B1206" s="224" t="s">
        <v>37828</v>
      </c>
      <c r="C1206" s="383" t="s">
        <v>36666</v>
      </c>
      <c r="D1206" s="385">
        <v>1295.31</v>
      </c>
    </row>
    <row r="1207" spans="1:4" ht="12.75">
      <c r="A1207" s="382">
        <v>7260301240</v>
      </c>
      <c r="B1207" s="224" t="s">
        <v>37829</v>
      </c>
      <c r="C1207" s="383" t="s">
        <v>36666</v>
      </c>
      <c r="D1207" s="385">
        <v>1303.8900000000001</v>
      </c>
    </row>
    <row r="1208" spans="1:4" ht="12.75">
      <c r="A1208" s="382">
        <v>7260301250</v>
      </c>
      <c r="B1208" s="224" t="s">
        <v>37830</v>
      </c>
      <c r="C1208" s="383" t="s">
        <v>36666</v>
      </c>
      <c r="D1208" s="385">
        <v>1276.07</v>
      </c>
    </row>
    <row r="1209" spans="1:4" ht="12.75">
      <c r="A1209" s="382">
        <v>7260301260</v>
      </c>
      <c r="B1209" s="224" t="s">
        <v>37831</v>
      </c>
      <c r="C1209" s="383" t="s">
        <v>36666</v>
      </c>
      <c r="D1209" s="385">
        <v>1417</v>
      </c>
    </row>
    <row r="1210" spans="1:4" ht="12.75">
      <c r="A1210" s="382">
        <v>7260301270</v>
      </c>
      <c r="B1210" s="224" t="s">
        <v>37832</v>
      </c>
      <c r="C1210" s="383" t="s">
        <v>36666</v>
      </c>
      <c r="D1210" s="385">
        <v>1355.62</v>
      </c>
    </row>
    <row r="1211" spans="1:4" ht="12.75">
      <c r="A1211" s="382">
        <v>7260301280</v>
      </c>
      <c r="B1211" s="224" t="s">
        <v>37833</v>
      </c>
      <c r="C1211" s="383" t="s">
        <v>36666</v>
      </c>
      <c r="D1211" s="385">
        <v>1364.96</v>
      </c>
    </row>
    <row r="1212" spans="1:4" ht="12.75">
      <c r="A1212" s="382">
        <v>7260301290</v>
      </c>
      <c r="B1212" s="224" t="s">
        <v>37834</v>
      </c>
      <c r="C1212" s="383" t="s">
        <v>36666</v>
      </c>
      <c r="D1212" s="385">
        <v>1312.59</v>
      </c>
    </row>
    <row r="1213" spans="1:4" ht="12.75">
      <c r="A1213" s="382">
        <v>7260301300</v>
      </c>
      <c r="B1213" s="224" t="s">
        <v>37835</v>
      </c>
      <c r="C1213" s="383" t="s">
        <v>36666</v>
      </c>
      <c r="D1213" s="385">
        <v>1453.52</v>
      </c>
    </row>
    <row r="1214" spans="1:4" ht="12.75">
      <c r="A1214" s="382">
        <v>7260301310</v>
      </c>
      <c r="B1214" s="224" t="s">
        <v>37836</v>
      </c>
      <c r="C1214" s="383" t="s">
        <v>36666</v>
      </c>
      <c r="D1214" s="385">
        <v>1390.87</v>
      </c>
    </row>
    <row r="1215" spans="1:4" ht="12.75">
      <c r="A1215" s="382">
        <v>7260301320</v>
      </c>
      <c r="B1215" s="224" t="s">
        <v>37837</v>
      </c>
      <c r="C1215" s="383" t="s">
        <v>36666</v>
      </c>
      <c r="D1215" s="385">
        <v>1399.91</v>
      </c>
    </row>
    <row r="1216" spans="1:4" ht="12.75">
      <c r="A1216" s="382">
        <v>7260301330</v>
      </c>
      <c r="B1216" s="224" t="s">
        <v>37838</v>
      </c>
      <c r="C1216" s="383" t="s">
        <v>36666</v>
      </c>
      <c r="D1216" s="385">
        <v>1379.64</v>
      </c>
    </row>
    <row r="1217" spans="1:4" ht="12.75">
      <c r="A1217" s="382">
        <v>7260301340</v>
      </c>
      <c r="B1217" s="224" t="s">
        <v>37839</v>
      </c>
      <c r="C1217" s="383" t="s">
        <v>36666</v>
      </c>
      <c r="D1217" s="385">
        <v>1533.97</v>
      </c>
    </row>
    <row r="1218" spans="1:4" ht="12.75">
      <c r="A1218" s="382">
        <v>7260301350</v>
      </c>
      <c r="B1218" s="224" t="s">
        <v>37840</v>
      </c>
      <c r="C1218" s="383" t="s">
        <v>36666</v>
      </c>
      <c r="D1218" s="385">
        <v>1461.94</v>
      </c>
    </row>
    <row r="1219" spans="1:4" ht="12.75">
      <c r="A1219" s="382">
        <v>7260301360</v>
      </c>
      <c r="B1219" s="224" t="s">
        <v>37841</v>
      </c>
      <c r="C1219" s="383" t="s">
        <v>36666</v>
      </c>
      <c r="D1219" s="385">
        <v>1471.73</v>
      </c>
    </row>
    <row r="1220" spans="1:4" ht="12.75">
      <c r="A1220" s="382">
        <v>7260301370</v>
      </c>
      <c r="B1220" s="224" t="s">
        <v>37842</v>
      </c>
      <c r="C1220" s="383" t="s">
        <v>36666</v>
      </c>
      <c r="D1220" s="385">
        <v>1425.9</v>
      </c>
    </row>
    <row r="1221" spans="1:4" ht="12.75">
      <c r="A1221" s="382">
        <v>7260301380</v>
      </c>
      <c r="B1221" s="224" t="s">
        <v>37843</v>
      </c>
      <c r="C1221" s="383" t="s">
        <v>36666</v>
      </c>
      <c r="D1221" s="385">
        <v>1580.23</v>
      </c>
    </row>
    <row r="1222" spans="1:4" ht="12.75">
      <c r="A1222" s="382">
        <v>7260301390</v>
      </c>
      <c r="B1222" s="224" t="s">
        <v>37844</v>
      </c>
      <c r="C1222" s="383" t="s">
        <v>36666</v>
      </c>
      <c r="D1222" s="385">
        <v>1508.2</v>
      </c>
    </row>
    <row r="1223" spans="1:4" ht="12.75">
      <c r="A1223" s="382">
        <v>7260301400</v>
      </c>
      <c r="B1223" s="224" t="s">
        <v>37845</v>
      </c>
      <c r="C1223" s="383" t="s">
        <v>36666</v>
      </c>
      <c r="D1223" s="385">
        <v>1517.93</v>
      </c>
    </row>
    <row r="1224" spans="1:4" ht="12.75">
      <c r="A1224" s="382">
        <v>7260301410</v>
      </c>
      <c r="B1224" s="224" t="s">
        <v>37846</v>
      </c>
      <c r="C1224" s="383" t="s">
        <v>36666</v>
      </c>
      <c r="D1224" s="385">
        <v>1256.81</v>
      </c>
    </row>
    <row r="1225" spans="1:4" ht="12.75">
      <c r="A1225" s="382">
        <v>7260301420</v>
      </c>
      <c r="B1225" s="224" t="s">
        <v>37847</v>
      </c>
      <c r="C1225" s="383" t="s">
        <v>36666</v>
      </c>
      <c r="D1225" s="385">
        <v>1378.5</v>
      </c>
    </row>
    <row r="1226" spans="1:4" ht="12.75">
      <c r="A1226" s="382">
        <v>7260301430</v>
      </c>
      <c r="B1226" s="224" t="s">
        <v>37848</v>
      </c>
      <c r="C1226" s="383" t="s">
        <v>36666</v>
      </c>
      <c r="D1226" s="385">
        <v>1329.81</v>
      </c>
    </row>
    <row r="1227" spans="1:4" ht="12.75">
      <c r="A1227" s="382">
        <v>7260301440</v>
      </c>
      <c r="B1227" s="224" t="s">
        <v>37849</v>
      </c>
      <c r="C1227" s="383" t="s">
        <v>36666</v>
      </c>
      <c r="D1227" s="385">
        <v>1338.02</v>
      </c>
    </row>
    <row r="1228" spans="1:4" ht="12.75">
      <c r="A1228" s="382">
        <v>7260301450</v>
      </c>
      <c r="B1228" s="224" t="s">
        <v>37850</v>
      </c>
      <c r="C1228" s="383" t="s">
        <v>36666</v>
      </c>
      <c r="D1228" s="385">
        <v>1334.09</v>
      </c>
    </row>
    <row r="1229" spans="1:4" ht="12.75">
      <c r="A1229" s="382">
        <v>7260301460</v>
      </c>
      <c r="B1229" s="224" t="s">
        <v>37851</v>
      </c>
      <c r="C1229" s="383" t="s">
        <v>36666</v>
      </c>
      <c r="D1229" s="385">
        <v>1461.61</v>
      </c>
    </row>
    <row r="1230" spans="1:4" ht="12.75">
      <c r="A1230" s="382">
        <v>7260301470</v>
      </c>
      <c r="B1230" s="224" t="s">
        <v>37852</v>
      </c>
      <c r="C1230" s="383" t="s">
        <v>36666</v>
      </c>
      <c r="D1230" s="385">
        <v>1409.28</v>
      </c>
    </row>
    <row r="1231" spans="1:4" ht="12.75">
      <c r="A1231" s="382">
        <v>7260301480</v>
      </c>
      <c r="B1231" s="224" t="s">
        <v>37853</v>
      </c>
      <c r="C1231" s="383" t="s">
        <v>36666</v>
      </c>
      <c r="D1231" s="385">
        <v>1417.85</v>
      </c>
    </row>
    <row r="1232" spans="1:4" ht="12.75">
      <c r="A1232" s="382">
        <v>7260301490</v>
      </c>
      <c r="B1232" s="224" t="s">
        <v>37854</v>
      </c>
      <c r="C1232" s="383" t="s">
        <v>36666</v>
      </c>
      <c r="D1232" s="385">
        <v>1367.55</v>
      </c>
    </row>
    <row r="1233" spans="1:4" ht="12.75">
      <c r="A1233" s="382">
        <v>7260301500</v>
      </c>
      <c r="B1233" s="224" t="s">
        <v>37855</v>
      </c>
      <c r="C1233" s="383" t="s">
        <v>36666</v>
      </c>
      <c r="D1233" s="385">
        <v>1495.07</v>
      </c>
    </row>
    <row r="1234" spans="1:4" ht="12.75">
      <c r="A1234" s="382">
        <v>7260301510</v>
      </c>
      <c r="B1234" s="224" t="s">
        <v>37856</v>
      </c>
      <c r="C1234" s="383" t="s">
        <v>36666</v>
      </c>
      <c r="D1234" s="385">
        <v>1442.73</v>
      </c>
    </row>
    <row r="1235" spans="1:4" ht="12.75">
      <c r="A1235" s="382">
        <v>7260301520</v>
      </c>
      <c r="B1235" s="224" t="s">
        <v>37857</v>
      </c>
      <c r="C1235" s="383" t="s">
        <v>36666</v>
      </c>
      <c r="D1235" s="385">
        <v>1451.3</v>
      </c>
    </row>
    <row r="1236" spans="1:4" ht="12.75">
      <c r="A1236" s="382">
        <v>7260301530</v>
      </c>
      <c r="B1236" s="224" t="s">
        <v>37858</v>
      </c>
      <c r="C1236" s="383" t="s">
        <v>36666</v>
      </c>
      <c r="D1236" s="385">
        <v>1424.73</v>
      </c>
    </row>
    <row r="1237" spans="1:4" ht="12.75">
      <c r="A1237" s="382">
        <v>7260301540</v>
      </c>
      <c r="B1237" s="224" t="s">
        <v>37859</v>
      </c>
      <c r="C1237" s="383" t="s">
        <v>36666</v>
      </c>
      <c r="D1237" s="385">
        <v>1565.67</v>
      </c>
    </row>
    <row r="1238" spans="1:4" ht="12.75">
      <c r="A1238" s="382">
        <v>7260301550</v>
      </c>
      <c r="B1238" s="224" t="s">
        <v>37860</v>
      </c>
      <c r="C1238" s="383" t="s">
        <v>36666</v>
      </c>
      <c r="D1238" s="385">
        <v>1504.29</v>
      </c>
    </row>
    <row r="1239" spans="1:4" ht="12.75">
      <c r="A1239" s="382">
        <v>7260301560</v>
      </c>
      <c r="B1239" s="224" t="s">
        <v>37861</v>
      </c>
      <c r="C1239" s="383" t="s">
        <v>36666</v>
      </c>
      <c r="D1239" s="385">
        <v>1513.63</v>
      </c>
    </row>
    <row r="1240" spans="1:4" ht="12.75">
      <c r="A1240" s="382">
        <v>7260301570</v>
      </c>
      <c r="B1240" s="224" t="s">
        <v>37862</v>
      </c>
      <c r="C1240" s="383" t="s">
        <v>36666</v>
      </c>
      <c r="D1240" s="385">
        <v>1462.24</v>
      </c>
    </row>
    <row r="1241" spans="1:4" ht="12.75">
      <c r="A1241" s="382">
        <v>7260301580</v>
      </c>
      <c r="B1241" s="224" t="s">
        <v>37863</v>
      </c>
      <c r="C1241" s="383" t="s">
        <v>36666</v>
      </c>
      <c r="D1241" s="385">
        <v>1603.18</v>
      </c>
    </row>
    <row r="1242" spans="1:4" ht="12.75">
      <c r="A1242" s="382">
        <v>7260301590</v>
      </c>
      <c r="B1242" s="224" t="s">
        <v>37864</v>
      </c>
      <c r="C1242" s="383" t="s">
        <v>36666</v>
      </c>
      <c r="D1242" s="385">
        <v>1540.53</v>
      </c>
    </row>
    <row r="1243" spans="1:4" ht="12.75">
      <c r="A1243" s="382">
        <v>7260301600</v>
      </c>
      <c r="B1243" s="224" t="s">
        <v>37865</v>
      </c>
      <c r="C1243" s="383" t="s">
        <v>36666</v>
      </c>
      <c r="D1243" s="385">
        <v>1549.57</v>
      </c>
    </row>
    <row r="1244" spans="1:4" ht="12.75">
      <c r="A1244" s="382">
        <v>7260301610</v>
      </c>
      <c r="B1244" s="224" t="s">
        <v>37866</v>
      </c>
      <c r="C1244" s="383" t="s">
        <v>36666</v>
      </c>
      <c r="D1244" s="385">
        <v>1534.09</v>
      </c>
    </row>
    <row r="1245" spans="1:4" ht="12.75">
      <c r="A1245" s="382">
        <v>7260301620</v>
      </c>
      <c r="B1245" s="224" t="s">
        <v>37867</v>
      </c>
      <c r="C1245" s="383" t="s">
        <v>36666</v>
      </c>
      <c r="D1245" s="385">
        <v>1688.42</v>
      </c>
    </row>
    <row r="1246" spans="1:4" ht="12.75">
      <c r="A1246" s="382">
        <v>7260301630</v>
      </c>
      <c r="B1246" s="224" t="s">
        <v>37868</v>
      </c>
      <c r="C1246" s="383" t="s">
        <v>36666</v>
      </c>
      <c r="D1246" s="385">
        <v>1616.39</v>
      </c>
    </row>
    <row r="1247" spans="1:4" ht="12.75">
      <c r="A1247" s="382">
        <v>7260301640</v>
      </c>
      <c r="B1247" s="224" t="s">
        <v>37869</v>
      </c>
      <c r="C1247" s="383" t="s">
        <v>36666</v>
      </c>
      <c r="D1247" s="385">
        <v>1626.18</v>
      </c>
    </row>
    <row r="1248" spans="1:4" ht="12.75">
      <c r="A1248" s="382">
        <v>7260301650</v>
      </c>
      <c r="B1248" s="224" t="s">
        <v>37870</v>
      </c>
      <c r="C1248" s="383" t="s">
        <v>36666</v>
      </c>
      <c r="D1248" s="385">
        <v>1574.45</v>
      </c>
    </row>
    <row r="1249" spans="1:4" ht="12.75">
      <c r="A1249" s="382">
        <v>7260301660</v>
      </c>
      <c r="B1249" s="224" t="s">
        <v>37871</v>
      </c>
      <c r="C1249" s="383" t="s">
        <v>36666</v>
      </c>
      <c r="D1249" s="385">
        <v>1728.78</v>
      </c>
    </row>
    <row r="1250" spans="1:4" ht="12.75">
      <c r="A1250" s="382">
        <v>7260301670</v>
      </c>
      <c r="B1250" s="224" t="s">
        <v>37872</v>
      </c>
      <c r="C1250" s="383" t="s">
        <v>36666</v>
      </c>
      <c r="D1250" s="385">
        <v>1656.75</v>
      </c>
    </row>
    <row r="1251" spans="1:4" ht="12.75">
      <c r="A1251" s="382">
        <v>7260301680</v>
      </c>
      <c r="B1251" s="224" t="s">
        <v>37873</v>
      </c>
      <c r="C1251" s="383" t="s">
        <v>36666</v>
      </c>
      <c r="D1251" s="385">
        <v>1666.48</v>
      </c>
    </row>
    <row r="1252" spans="1:4" ht="12.75">
      <c r="A1252" s="382">
        <v>7260250010</v>
      </c>
      <c r="B1252" s="224" t="s">
        <v>37874</v>
      </c>
      <c r="C1252" s="383" t="s">
        <v>36666</v>
      </c>
      <c r="D1252" s="384">
        <v>102.66</v>
      </c>
    </row>
    <row r="1253" spans="1:4" ht="12.75">
      <c r="A1253" s="382">
        <v>7260250020</v>
      </c>
      <c r="B1253" s="224" t="s">
        <v>37875</v>
      </c>
      <c r="C1253" s="383" t="s">
        <v>36666</v>
      </c>
      <c r="D1253" s="384">
        <v>224.36</v>
      </c>
    </row>
    <row r="1254" spans="1:4" ht="12.75">
      <c r="A1254" s="382">
        <v>7260250030</v>
      </c>
      <c r="B1254" s="224" t="s">
        <v>37876</v>
      </c>
      <c r="C1254" s="383" t="s">
        <v>36666</v>
      </c>
      <c r="D1254" s="384">
        <v>175.67</v>
      </c>
    </row>
    <row r="1255" spans="1:4" ht="12.75">
      <c r="A1255" s="382">
        <v>7260250040</v>
      </c>
      <c r="B1255" s="224" t="s">
        <v>37877</v>
      </c>
      <c r="C1255" s="383" t="s">
        <v>36666</v>
      </c>
      <c r="D1255" s="384">
        <v>183.87</v>
      </c>
    </row>
    <row r="1256" spans="1:4" ht="12.75">
      <c r="A1256" s="382">
        <v>7260250050</v>
      </c>
      <c r="B1256" s="224" t="s">
        <v>37878</v>
      </c>
      <c r="C1256" s="383" t="s">
        <v>36666</v>
      </c>
      <c r="D1256" s="384">
        <v>176.79</v>
      </c>
    </row>
    <row r="1257" spans="1:4" ht="12.75">
      <c r="A1257" s="382">
        <v>7260250060</v>
      </c>
      <c r="B1257" s="224" t="s">
        <v>37879</v>
      </c>
      <c r="C1257" s="383" t="s">
        <v>36666</v>
      </c>
      <c r="D1257" s="384">
        <v>304.3</v>
      </c>
    </row>
    <row r="1258" spans="1:4" ht="12.75">
      <c r="A1258" s="382">
        <v>7260250070</v>
      </c>
      <c r="B1258" s="224" t="s">
        <v>37880</v>
      </c>
      <c r="C1258" s="383" t="s">
        <v>36666</v>
      </c>
      <c r="D1258" s="384">
        <v>251.97</v>
      </c>
    </row>
    <row r="1259" spans="1:4" ht="12.75">
      <c r="A1259" s="382">
        <v>7260250080</v>
      </c>
      <c r="B1259" s="224" t="s">
        <v>37881</v>
      </c>
      <c r="C1259" s="383" t="s">
        <v>36666</v>
      </c>
      <c r="D1259" s="384">
        <v>260.55</v>
      </c>
    </row>
    <row r="1260" spans="1:4" ht="12.75">
      <c r="A1260" s="382">
        <v>7260250090</v>
      </c>
      <c r="B1260" s="224" t="s">
        <v>37882</v>
      </c>
      <c r="C1260" s="383" t="s">
        <v>36666</v>
      </c>
      <c r="D1260" s="384">
        <v>209.95</v>
      </c>
    </row>
    <row r="1261" spans="1:4" ht="12.75">
      <c r="A1261" s="382">
        <v>7260250100</v>
      </c>
      <c r="B1261" s="224" t="s">
        <v>37883</v>
      </c>
      <c r="C1261" s="383" t="s">
        <v>36666</v>
      </c>
      <c r="D1261" s="384">
        <v>337.46</v>
      </c>
    </row>
    <row r="1262" spans="1:4" ht="12.75">
      <c r="A1262" s="382">
        <v>7260250110</v>
      </c>
      <c r="B1262" s="224" t="s">
        <v>37884</v>
      </c>
      <c r="C1262" s="383" t="s">
        <v>36666</v>
      </c>
      <c r="D1262" s="384">
        <v>285.12</v>
      </c>
    </row>
    <row r="1263" spans="1:4" ht="12.75">
      <c r="A1263" s="382">
        <v>7260250120</v>
      </c>
      <c r="B1263" s="224" t="s">
        <v>37885</v>
      </c>
      <c r="C1263" s="383" t="s">
        <v>36666</v>
      </c>
      <c r="D1263" s="384">
        <v>293.7</v>
      </c>
    </row>
    <row r="1264" spans="1:4" ht="12.75">
      <c r="A1264" s="382">
        <v>7260250130</v>
      </c>
      <c r="B1264" s="224" t="s">
        <v>37886</v>
      </c>
      <c r="C1264" s="383" t="s">
        <v>36666</v>
      </c>
      <c r="D1264" s="384">
        <v>260.8</v>
      </c>
    </row>
    <row r="1265" spans="1:4" ht="12.75">
      <c r="A1265" s="382">
        <v>7260250140</v>
      </c>
      <c r="B1265" s="224" t="s">
        <v>37887</v>
      </c>
      <c r="C1265" s="383" t="s">
        <v>36666</v>
      </c>
      <c r="D1265" s="384">
        <v>401.72</v>
      </c>
    </row>
    <row r="1266" spans="1:4" ht="12.75">
      <c r="A1266" s="382">
        <v>7260250150</v>
      </c>
      <c r="B1266" s="224" t="s">
        <v>37888</v>
      </c>
      <c r="C1266" s="383" t="s">
        <v>36666</v>
      </c>
      <c r="D1266" s="384">
        <v>340.35</v>
      </c>
    </row>
    <row r="1267" spans="1:4" ht="12.75">
      <c r="A1267" s="382">
        <v>7260250160</v>
      </c>
      <c r="B1267" s="224" t="s">
        <v>37889</v>
      </c>
      <c r="C1267" s="383" t="s">
        <v>36666</v>
      </c>
      <c r="D1267" s="384">
        <v>349.67</v>
      </c>
    </row>
    <row r="1268" spans="1:4" ht="12.75">
      <c r="A1268" s="382">
        <v>7260250170</v>
      </c>
      <c r="B1268" s="224" t="s">
        <v>37890</v>
      </c>
      <c r="C1268" s="383" t="s">
        <v>36666</v>
      </c>
      <c r="D1268" s="384">
        <v>296.92</v>
      </c>
    </row>
    <row r="1269" spans="1:4" ht="12.75">
      <c r="A1269" s="382">
        <v>7260250180</v>
      </c>
      <c r="B1269" s="224" t="s">
        <v>37891</v>
      </c>
      <c r="C1269" s="383" t="s">
        <v>36666</v>
      </c>
      <c r="D1269" s="384">
        <v>437.84</v>
      </c>
    </row>
    <row r="1270" spans="1:4" ht="12.75">
      <c r="A1270" s="382">
        <v>7260250190</v>
      </c>
      <c r="B1270" s="224" t="s">
        <v>37892</v>
      </c>
      <c r="C1270" s="383" t="s">
        <v>36666</v>
      </c>
      <c r="D1270" s="384">
        <v>375.2</v>
      </c>
    </row>
    <row r="1271" spans="1:4" ht="12.75">
      <c r="A1271" s="382">
        <v>7260250200</v>
      </c>
      <c r="B1271" s="224" t="s">
        <v>37893</v>
      </c>
      <c r="C1271" s="383" t="s">
        <v>36666</v>
      </c>
      <c r="D1271" s="384">
        <v>384.22</v>
      </c>
    </row>
    <row r="1272" spans="1:4" ht="12.75">
      <c r="A1272" s="382">
        <v>7260250210</v>
      </c>
      <c r="B1272" s="224" t="s">
        <v>37894</v>
      </c>
      <c r="C1272" s="383" t="s">
        <v>36666</v>
      </c>
      <c r="D1272" s="384">
        <v>358.08</v>
      </c>
    </row>
    <row r="1273" spans="1:4" ht="12.75">
      <c r="A1273" s="382">
        <v>7260250220</v>
      </c>
      <c r="B1273" s="224" t="s">
        <v>37895</v>
      </c>
      <c r="C1273" s="383" t="s">
        <v>36666</v>
      </c>
      <c r="D1273" s="384">
        <v>512.41999999999996</v>
      </c>
    </row>
    <row r="1274" spans="1:4" ht="12.75">
      <c r="A1274" s="382">
        <v>7260250230</v>
      </c>
      <c r="B1274" s="224" t="s">
        <v>37896</v>
      </c>
      <c r="C1274" s="383" t="s">
        <v>36666</v>
      </c>
      <c r="D1274" s="384">
        <v>440.39</v>
      </c>
    </row>
    <row r="1275" spans="1:4" ht="12.75">
      <c r="A1275" s="382">
        <v>7260250240</v>
      </c>
      <c r="B1275" s="224" t="s">
        <v>37897</v>
      </c>
      <c r="C1275" s="383" t="s">
        <v>36666</v>
      </c>
      <c r="D1275" s="384">
        <v>450.17</v>
      </c>
    </row>
    <row r="1276" spans="1:4" ht="12.75">
      <c r="A1276" s="382">
        <v>7260250250</v>
      </c>
      <c r="B1276" s="224" t="s">
        <v>37898</v>
      </c>
      <c r="C1276" s="383" t="s">
        <v>36666</v>
      </c>
      <c r="D1276" s="384">
        <v>400.42</v>
      </c>
    </row>
    <row r="1277" spans="1:4" ht="12.75">
      <c r="A1277" s="382">
        <v>7260250260</v>
      </c>
      <c r="B1277" s="224" t="s">
        <v>37899</v>
      </c>
      <c r="C1277" s="383" t="s">
        <v>36666</v>
      </c>
      <c r="D1277" s="384">
        <v>554.76</v>
      </c>
    </row>
    <row r="1278" spans="1:4" ht="12.75">
      <c r="A1278" s="382">
        <v>7260250270</v>
      </c>
      <c r="B1278" s="224" t="s">
        <v>37900</v>
      </c>
      <c r="C1278" s="383" t="s">
        <v>36666</v>
      </c>
      <c r="D1278" s="384">
        <v>482.73</v>
      </c>
    </row>
    <row r="1279" spans="1:4" ht="12.75">
      <c r="A1279" s="382">
        <v>7260250280</v>
      </c>
      <c r="B1279" s="224" t="s">
        <v>37901</v>
      </c>
      <c r="C1279" s="383" t="s">
        <v>36666</v>
      </c>
      <c r="D1279" s="384">
        <v>492.45</v>
      </c>
    </row>
    <row r="1280" spans="1:4" ht="12.75">
      <c r="A1280" s="382">
        <v>7260250290</v>
      </c>
      <c r="B1280" s="224" t="s">
        <v>37902</v>
      </c>
      <c r="C1280" s="383" t="s">
        <v>36666</v>
      </c>
      <c r="D1280" s="384">
        <v>105.06</v>
      </c>
    </row>
    <row r="1281" spans="1:4" ht="12.75">
      <c r="A1281" s="382">
        <v>7260250300</v>
      </c>
      <c r="B1281" s="224" t="s">
        <v>37903</v>
      </c>
      <c r="C1281" s="383" t="s">
        <v>36666</v>
      </c>
      <c r="D1281" s="384">
        <v>226.74</v>
      </c>
    </row>
    <row r="1282" spans="1:4" ht="12.75">
      <c r="A1282" s="382">
        <v>7260250310</v>
      </c>
      <c r="B1282" s="224" t="s">
        <v>37904</v>
      </c>
      <c r="C1282" s="383" t="s">
        <v>36666</v>
      </c>
      <c r="D1282" s="384">
        <v>178.06</v>
      </c>
    </row>
    <row r="1283" spans="1:4" ht="12.75">
      <c r="A1283" s="382">
        <v>7260250320</v>
      </c>
      <c r="B1283" s="224" t="s">
        <v>37905</v>
      </c>
      <c r="C1283" s="383" t="s">
        <v>36666</v>
      </c>
      <c r="D1283" s="384">
        <v>186.26</v>
      </c>
    </row>
    <row r="1284" spans="1:4" ht="12.75">
      <c r="A1284" s="382">
        <v>7260250330</v>
      </c>
      <c r="B1284" s="224" t="s">
        <v>37906</v>
      </c>
      <c r="C1284" s="383" t="s">
        <v>36666</v>
      </c>
      <c r="D1284" s="384">
        <v>179.36</v>
      </c>
    </row>
    <row r="1285" spans="1:4" ht="12.75">
      <c r="A1285" s="382">
        <v>7260250340</v>
      </c>
      <c r="B1285" s="224" t="s">
        <v>37907</v>
      </c>
      <c r="C1285" s="383" t="s">
        <v>36666</v>
      </c>
      <c r="D1285" s="384">
        <v>306.88</v>
      </c>
    </row>
    <row r="1286" spans="1:4" ht="12.75">
      <c r="A1286" s="382">
        <v>7260250350</v>
      </c>
      <c r="B1286" s="224" t="s">
        <v>37908</v>
      </c>
      <c r="C1286" s="383" t="s">
        <v>36666</v>
      </c>
      <c r="D1286" s="384">
        <v>254.55</v>
      </c>
    </row>
    <row r="1287" spans="1:4" ht="12.75">
      <c r="A1287" s="382">
        <v>7260250360</v>
      </c>
      <c r="B1287" s="224" t="s">
        <v>37909</v>
      </c>
      <c r="C1287" s="383" t="s">
        <v>36666</v>
      </c>
      <c r="D1287" s="384">
        <v>263.12</v>
      </c>
    </row>
    <row r="1288" spans="1:4" ht="12.75">
      <c r="A1288" s="382">
        <v>7260250370</v>
      </c>
      <c r="B1288" s="224" t="s">
        <v>37910</v>
      </c>
      <c r="C1288" s="383" t="s">
        <v>36666</v>
      </c>
      <c r="D1288" s="384">
        <v>212.52</v>
      </c>
    </row>
    <row r="1289" spans="1:4" ht="12.75">
      <c r="A1289" s="382">
        <v>7260250380</v>
      </c>
      <c r="B1289" s="224" t="s">
        <v>37911</v>
      </c>
      <c r="C1289" s="383" t="s">
        <v>36666</v>
      </c>
      <c r="D1289" s="384">
        <v>340.04</v>
      </c>
    </row>
    <row r="1290" spans="1:4" ht="12.75">
      <c r="A1290" s="382">
        <v>7260250390</v>
      </c>
      <c r="B1290" s="224" t="s">
        <v>37912</v>
      </c>
      <c r="C1290" s="383" t="s">
        <v>36666</v>
      </c>
      <c r="D1290" s="384">
        <v>287.7</v>
      </c>
    </row>
    <row r="1291" spans="1:4" ht="12.75">
      <c r="A1291" s="382">
        <v>7260250400</v>
      </c>
      <c r="B1291" s="224" t="s">
        <v>37913</v>
      </c>
      <c r="C1291" s="383" t="s">
        <v>36666</v>
      </c>
      <c r="D1291" s="384">
        <v>296.27</v>
      </c>
    </row>
    <row r="1292" spans="1:4" ht="12.75">
      <c r="A1292" s="382">
        <v>7260250410</v>
      </c>
      <c r="B1292" s="224" t="s">
        <v>37914</v>
      </c>
      <c r="C1292" s="383" t="s">
        <v>36666</v>
      </c>
      <c r="D1292" s="384">
        <v>263.52999999999997</v>
      </c>
    </row>
    <row r="1293" spans="1:4" ht="12.75">
      <c r="A1293" s="382">
        <v>7260250420</v>
      </c>
      <c r="B1293" s="224" t="s">
        <v>37915</v>
      </c>
      <c r="C1293" s="383" t="s">
        <v>36666</v>
      </c>
      <c r="D1293" s="384">
        <v>404.46</v>
      </c>
    </row>
    <row r="1294" spans="1:4" ht="12.75">
      <c r="A1294" s="382">
        <v>7260250430</v>
      </c>
      <c r="B1294" s="224" t="s">
        <v>37916</v>
      </c>
      <c r="C1294" s="383" t="s">
        <v>36666</v>
      </c>
      <c r="D1294" s="384">
        <v>343.08</v>
      </c>
    </row>
    <row r="1295" spans="1:4" ht="12.75">
      <c r="A1295" s="382">
        <v>7260250440</v>
      </c>
      <c r="B1295" s="224" t="s">
        <v>37917</v>
      </c>
      <c r="C1295" s="383" t="s">
        <v>36666</v>
      </c>
      <c r="D1295" s="384">
        <v>352.42</v>
      </c>
    </row>
    <row r="1296" spans="1:4" ht="12.75">
      <c r="A1296" s="382">
        <v>7260250450</v>
      </c>
      <c r="B1296" s="224" t="s">
        <v>37918</v>
      </c>
      <c r="C1296" s="383" t="s">
        <v>36666</v>
      </c>
      <c r="D1296" s="384">
        <v>299.64999999999998</v>
      </c>
    </row>
    <row r="1297" spans="1:4" ht="12.75">
      <c r="A1297" s="382">
        <v>7260250460</v>
      </c>
      <c r="B1297" s="224" t="s">
        <v>37919</v>
      </c>
      <c r="C1297" s="383" t="s">
        <v>36666</v>
      </c>
      <c r="D1297" s="384">
        <v>440.58</v>
      </c>
    </row>
    <row r="1298" spans="1:4" ht="12.75">
      <c r="A1298" s="382">
        <v>7260250470</v>
      </c>
      <c r="B1298" s="224" t="s">
        <v>37920</v>
      </c>
      <c r="C1298" s="383" t="s">
        <v>36666</v>
      </c>
      <c r="D1298" s="384">
        <v>377.93</v>
      </c>
    </row>
    <row r="1299" spans="1:4" ht="12.75">
      <c r="A1299" s="382">
        <v>7260250480</v>
      </c>
      <c r="B1299" s="224" t="s">
        <v>37921</v>
      </c>
      <c r="C1299" s="383" t="s">
        <v>36666</v>
      </c>
      <c r="D1299" s="384">
        <v>386.97</v>
      </c>
    </row>
    <row r="1300" spans="1:4" ht="12.75">
      <c r="A1300" s="382">
        <v>7260250490</v>
      </c>
      <c r="B1300" s="224" t="s">
        <v>37922</v>
      </c>
      <c r="C1300" s="383" t="s">
        <v>36666</v>
      </c>
      <c r="D1300" s="384">
        <v>361.17</v>
      </c>
    </row>
    <row r="1301" spans="1:4" ht="12.75">
      <c r="A1301" s="382">
        <v>7260250500</v>
      </c>
      <c r="B1301" s="224" t="s">
        <v>37923</v>
      </c>
      <c r="C1301" s="383" t="s">
        <v>36666</v>
      </c>
      <c r="D1301" s="384">
        <v>515.5</v>
      </c>
    </row>
    <row r="1302" spans="1:4" ht="12.75">
      <c r="A1302" s="382">
        <v>7260250510</v>
      </c>
      <c r="B1302" s="224" t="s">
        <v>37924</v>
      </c>
      <c r="C1302" s="383" t="s">
        <v>36666</v>
      </c>
      <c r="D1302" s="384">
        <v>443.47</v>
      </c>
    </row>
    <row r="1303" spans="1:4" ht="12.75">
      <c r="A1303" s="382">
        <v>7260250520</v>
      </c>
      <c r="B1303" s="224" t="s">
        <v>37925</v>
      </c>
      <c r="C1303" s="383" t="s">
        <v>36666</v>
      </c>
      <c r="D1303" s="384">
        <v>453.27</v>
      </c>
    </row>
    <row r="1304" spans="1:4" ht="12.75">
      <c r="A1304" s="382">
        <v>7260250530</v>
      </c>
      <c r="B1304" s="224" t="s">
        <v>37926</v>
      </c>
      <c r="C1304" s="383" t="s">
        <v>36666</v>
      </c>
      <c r="D1304" s="384">
        <v>403.52</v>
      </c>
    </row>
    <row r="1305" spans="1:4" ht="12.75">
      <c r="A1305" s="382">
        <v>7260250540</v>
      </c>
      <c r="B1305" s="224" t="s">
        <v>37927</v>
      </c>
      <c r="C1305" s="383" t="s">
        <v>36666</v>
      </c>
      <c r="D1305" s="384">
        <v>557.85</v>
      </c>
    </row>
    <row r="1306" spans="1:4" ht="12.75">
      <c r="A1306" s="382">
        <v>7260250550</v>
      </c>
      <c r="B1306" s="224" t="s">
        <v>37928</v>
      </c>
      <c r="C1306" s="383" t="s">
        <v>36666</v>
      </c>
      <c r="D1306" s="384">
        <v>485.82</v>
      </c>
    </row>
    <row r="1307" spans="1:4" ht="12.75">
      <c r="A1307" s="382">
        <v>7260250560</v>
      </c>
      <c r="B1307" s="224" t="s">
        <v>37929</v>
      </c>
      <c r="C1307" s="383" t="s">
        <v>36666</v>
      </c>
      <c r="D1307" s="384">
        <v>495.56</v>
      </c>
    </row>
    <row r="1308" spans="1:4" ht="12.75">
      <c r="A1308" s="382">
        <v>7260350010</v>
      </c>
      <c r="B1308" s="224" t="s">
        <v>37930</v>
      </c>
      <c r="C1308" s="383" t="s">
        <v>36666</v>
      </c>
      <c r="D1308" s="384">
        <v>112.12</v>
      </c>
    </row>
    <row r="1309" spans="1:4" ht="12.75">
      <c r="A1309" s="382">
        <v>7260350020</v>
      </c>
      <c r="B1309" s="224" t="s">
        <v>37931</v>
      </c>
      <c r="C1309" s="383" t="s">
        <v>36666</v>
      </c>
      <c r="D1309" s="384">
        <v>233.82</v>
      </c>
    </row>
    <row r="1310" spans="1:4" ht="12.75">
      <c r="A1310" s="382">
        <v>7260350030</v>
      </c>
      <c r="B1310" s="224" t="s">
        <v>37932</v>
      </c>
      <c r="C1310" s="383" t="s">
        <v>36666</v>
      </c>
      <c r="D1310" s="384">
        <v>185.13</v>
      </c>
    </row>
    <row r="1311" spans="1:4" ht="12.75">
      <c r="A1311" s="382">
        <v>7260350040</v>
      </c>
      <c r="B1311" s="224" t="s">
        <v>37933</v>
      </c>
      <c r="C1311" s="383" t="s">
        <v>36666</v>
      </c>
      <c r="D1311" s="384">
        <v>185.13</v>
      </c>
    </row>
    <row r="1312" spans="1:4" ht="12.75">
      <c r="A1312" s="382">
        <v>7260350050</v>
      </c>
      <c r="B1312" s="224" t="s">
        <v>37934</v>
      </c>
      <c r="C1312" s="383" t="s">
        <v>36666</v>
      </c>
      <c r="D1312" s="384">
        <v>186.77</v>
      </c>
    </row>
    <row r="1313" spans="1:4" ht="12.75">
      <c r="A1313" s="382">
        <v>7260350060</v>
      </c>
      <c r="B1313" s="224" t="s">
        <v>37935</v>
      </c>
      <c r="C1313" s="383" t="s">
        <v>36666</v>
      </c>
      <c r="D1313" s="384">
        <v>314.29000000000002</v>
      </c>
    </row>
    <row r="1314" spans="1:4" ht="12.75">
      <c r="A1314" s="382">
        <v>7260350070</v>
      </c>
      <c r="B1314" s="224" t="s">
        <v>37936</v>
      </c>
      <c r="C1314" s="383" t="s">
        <v>36666</v>
      </c>
      <c r="D1314" s="384">
        <v>261.95999999999998</v>
      </c>
    </row>
    <row r="1315" spans="1:4" ht="12.75">
      <c r="A1315" s="382">
        <v>7260350080</v>
      </c>
      <c r="B1315" s="224" t="s">
        <v>37937</v>
      </c>
      <c r="C1315" s="383" t="s">
        <v>36666</v>
      </c>
      <c r="D1315" s="384">
        <v>314.29000000000002</v>
      </c>
    </row>
    <row r="1316" spans="1:4" ht="12.75">
      <c r="A1316" s="382">
        <v>7260350090</v>
      </c>
      <c r="B1316" s="224" t="s">
        <v>37938</v>
      </c>
      <c r="C1316" s="383" t="s">
        <v>36666</v>
      </c>
      <c r="D1316" s="384">
        <v>219.94</v>
      </c>
    </row>
    <row r="1317" spans="1:4" ht="12.75">
      <c r="A1317" s="382">
        <v>7260350100</v>
      </c>
      <c r="B1317" s="224" t="s">
        <v>37939</v>
      </c>
      <c r="C1317" s="383" t="s">
        <v>36666</v>
      </c>
      <c r="D1317" s="384">
        <v>347.46</v>
      </c>
    </row>
    <row r="1318" spans="1:4" ht="12.75">
      <c r="A1318" s="382">
        <v>7260350110</v>
      </c>
      <c r="B1318" s="224" t="s">
        <v>37940</v>
      </c>
      <c r="C1318" s="383" t="s">
        <v>36666</v>
      </c>
      <c r="D1318" s="384">
        <v>295.12</v>
      </c>
    </row>
    <row r="1319" spans="1:4" ht="12.75">
      <c r="A1319" s="382">
        <v>7260350120</v>
      </c>
      <c r="B1319" s="224" t="s">
        <v>37941</v>
      </c>
      <c r="C1319" s="383" t="s">
        <v>36666</v>
      </c>
      <c r="D1319" s="384">
        <v>303.69</v>
      </c>
    </row>
    <row r="1320" spans="1:4" ht="12.75">
      <c r="A1320" s="382">
        <v>7260350130</v>
      </c>
      <c r="B1320" s="224" t="s">
        <v>37942</v>
      </c>
      <c r="C1320" s="383" t="s">
        <v>36666</v>
      </c>
      <c r="D1320" s="384">
        <v>272</v>
      </c>
    </row>
    <row r="1321" spans="1:4" ht="12.75">
      <c r="A1321" s="382">
        <v>7260350140</v>
      </c>
      <c r="B1321" s="224" t="s">
        <v>37943</v>
      </c>
      <c r="C1321" s="383" t="s">
        <v>36666</v>
      </c>
      <c r="D1321" s="384">
        <v>412.92</v>
      </c>
    </row>
    <row r="1322" spans="1:4" ht="12.75">
      <c r="A1322" s="382">
        <v>7260350150</v>
      </c>
      <c r="B1322" s="224" t="s">
        <v>37944</v>
      </c>
      <c r="C1322" s="383" t="s">
        <v>36666</v>
      </c>
      <c r="D1322" s="384">
        <v>351.54</v>
      </c>
    </row>
    <row r="1323" spans="1:4" ht="12.75">
      <c r="A1323" s="382">
        <v>7260350160</v>
      </c>
      <c r="B1323" s="224" t="s">
        <v>37945</v>
      </c>
      <c r="C1323" s="383" t="s">
        <v>36666</v>
      </c>
      <c r="D1323" s="384">
        <v>360.87</v>
      </c>
    </row>
    <row r="1324" spans="1:4" ht="12.75">
      <c r="A1324" s="382">
        <v>7260350170</v>
      </c>
      <c r="B1324" s="224" t="s">
        <v>37946</v>
      </c>
      <c r="C1324" s="383" t="s">
        <v>36666</v>
      </c>
      <c r="D1324" s="384">
        <v>308.11</v>
      </c>
    </row>
    <row r="1325" spans="1:4" ht="12.75">
      <c r="A1325" s="382">
        <v>7260350180</v>
      </c>
      <c r="B1325" s="224" t="s">
        <v>37947</v>
      </c>
      <c r="C1325" s="383" t="s">
        <v>36666</v>
      </c>
      <c r="D1325" s="384">
        <v>449.04</v>
      </c>
    </row>
    <row r="1326" spans="1:4" ht="12.75">
      <c r="A1326" s="382">
        <v>7260350190</v>
      </c>
      <c r="B1326" s="224" t="s">
        <v>37948</v>
      </c>
      <c r="C1326" s="383" t="s">
        <v>36666</v>
      </c>
      <c r="D1326" s="384">
        <v>386.39</v>
      </c>
    </row>
    <row r="1327" spans="1:4" ht="12.75">
      <c r="A1327" s="382">
        <v>7260350200</v>
      </c>
      <c r="B1327" s="224" t="s">
        <v>37949</v>
      </c>
      <c r="C1327" s="383" t="s">
        <v>36666</v>
      </c>
      <c r="D1327" s="384">
        <v>395.42</v>
      </c>
    </row>
    <row r="1328" spans="1:4" ht="12.75">
      <c r="A1328" s="382">
        <v>7260350210</v>
      </c>
      <c r="B1328" s="224" t="s">
        <v>37950</v>
      </c>
      <c r="C1328" s="383" t="s">
        <v>36666</v>
      </c>
      <c r="D1328" s="384">
        <v>370.49</v>
      </c>
    </row>
    <row r="1329" spans="1:4" ht="12.75">
      <c r="A1329" s="382">
        <v>7260350220</v>
      </c>
      <c r="B1329" s="224" t="s">
        <v>37951</v>
      </c>
      <c r="C1329" s="383" t="s">
        <v>36666</v>
      </c>
      <c r="D1329" s="384">
        <v>524.83000000000004</v>
      </c>
    </row>
    <row r="1330" spans="1:4" ht="12.75">
      <c r="A1330" s="382">
        <v>7260350230</v>
      </c>
      <c r="B1330" s="224" t="s">
        <v>37952</v>
      </c>
      <c r="C1330" s="383" t="s">
        <v>36666</v>
      </c>
      <c r="D1330" s="384">
        <v>452.8</v>
      </c>
    </row>
    <row r="1331" spans="1:4" ht="12.75">
      <c r="A1331" s="382">
        <v>7260350240</v>
      </c>
      <c r="B1331" s="224" t="s">
        <v>37953</v>
      </c>
      <c r="C1331" s="383" t="s">
        <v>36666</v>
      </c>
      <c r="D1331" s="384">
        <v>462.59</v>
      </c>
    </row>
    <row r="1332" spans="1:4" ht="12.75">
      <c r="A1332" s="382">
        <v>7260350250</v>
      </c>
      <c r="B1332" s="224" t="s">
        <v>37954</v>
      </c>
      <c r="C1332" s="383" t="s">
        <v>36666</v>
      </c>
      <c r="D1332" s="384">
        <v>412.84</v>
      </c>
    </row>
    <row r="1333" spans="1:4" ht="12.75">
      <c r="A1333" s="382">
        <v>7260350260</v>
      </c>
      <c r="B1333" s="224" t="s">
        <v>37955</v>
      </c>
      <c r="C1333" s="383" t="s">
        <v>36666</v>
      </c>
      <c r="D1333" s="384">
        <v>567.17999999999995</v>
      </c>
    </row>
    <row r="1334" spans="1:4" ht="12.75">
      <c r="A1334" s="382">
        <v>7260350270</v>
      </c>
      <c r="B1334" s="224" t="s">
        <v>37956</v>
      </c>
      <c r="C1334" s="383" t="s">
        <v>36666</v>
      </c>
      <c r="D1334" s="384">
        <v>495.15</v>
      </c>
    </row>
    <row r="1335" spans="1:4" ht="12.75">
      <c r="A1335" s="382">
        <v>7260350280</v>
      </c>
      <c r="B1335" s="224" t="s">
        <v>37957</v>
      </c>
      <c r="C1335" s="383" t="s">
        <v>36666</v>
      </c>
      <c r="D1335" s="384">
        <v>504.88</v>
      </c>
    </row>
    <row r="1336" spans="1:4" ht="12.75">
      <c r="A1336" s="382">
        <v>7260350290</v>
      </c>
      <c r="B1336" s="224" t="s">
        <v>37958</v>
      </c>
      <c r="C1336" s="383" t="s">
        <v>36666</v>
      </c>
      <c r="D1336" s="384">
        <v>117.49</v>
      </c>
    </row>
    <row r="1337" spans="1:4" ht="12.75">
      <c r="A1337" s="382">
        <v>7260350300</v>
      </c>
      <c r="B1337" s="224" t="s">
        <v>37959</v>
      </c>
      <c r="C1337" s="383" t="s">
        <v>36666</v>
      </c>
      <c r="D1337" s="384">
        <v>239.18</v>
      </c>
    </row>
    <row r="1338" spans="1:4" ht="12.75">
      <c r="A1338" s="382">
        <v>7260350310</v>
      </c>
      <c r="B1338" s="224" t="s">
        <v>37960</v>
      </c>
      <c r="C1338" s="383" t="s">
        <v>36666</v>
      </c>
      <c r="D1338" s="384">
        <v>190.48</v>
      </c>
    </row>
    <row r="1339" spans="1:4" ht="12.75">
      <c r="A1339" s="382">
        <v>7260350320</v>
      </c>
      <c r="B1339" s="224" t="s">
        <v>37961</v>
      </c>
      <c r="C1339" s="383" t="s">
        <v>36666</v>
      </c>
      <c r="D1339" s="384">
        <v>198.69</v>
      </c>
    </row>
    <row r="1340" spans="1:4" ht="12.75">
      <c r="A1340" s="382">
        <v>7260350330</v>
      </c>
      <c r="B1340" s="224" t="s">
        <v>37962</v>
      </c>
      <c r="C1340" s="383" t="s">
        <v>36666</v>
      </c>
      <c r="D1340" s="384">
        <v>192.68</v>
      </c>
    </row>
    <row r="1341" spans="1:4" ht="12.75">
      <c r="A1341" s="382">
        <v>7260350340</v>
      </c>
      <c r="B1341" s="224" t="s">
        <v>37963</v>
      </c>
      <c r="C1341" s="383" t="s">
        <v>36666</v>
      </c>
      <c r="D1341" s="384">
        <v>320.2</v>
      </c>
    </row>
    <row r="1342" spans="1:4" ht="12.75">
      <c r="A1342" s="382">
        <v>7260350350</v>
      </c>
      <c r="B1342" s="224" t="s">
        <v>37964</v>
      </c>
      <c r="C1342" s="383" t="s">
        <v>36666</v>
      </c>
      <c r="D1342" s="384">
        <v>267.86</v>
      </c>
    </row>
    <row r="1343" spans="1:4" ht="12.75">
      <c r="A1343" s="382">
        <v>7260350360</v>
      </c>
      <c r="B1343" s="224" t="s">
        <v>37965</v>
      </c>
      <c r="C1343" s="383" t="s">
        <v>36666</v>
      </c>
      <c r="D1343" s="384">
        <v>276.44</v>
      </c>
    </row>
    <row r="1344" spans="1:4" ht="12.75">
      <c r="A1344" s="382">
        <v>7260350370</v>
      </c>
      <c r="B1344" s="224" t="s">
        <v>37966</v>
      </c>
      <c r="C1344" s="383" t="s">
        <v>36666</v>
      </c>
      <c r="D1344" s="384">
        <v>225.84</v>
      </c>
    </row>
    <row r="1345" spans="1:4" ht="12.75">
      <c r="A1345" s="382">
        <v>7260350380</v>
      </c>
      <c r="B1345" s="224" t="s">
        <v>37967</v>
      </c>
      <c r="C1345" s="383" t="s">
        <v>36666</v>
      </c>
      <c r="D1345" s="384">
        <v>353.36</v>
      </c>
    </row>
    <row r="1346" spans="1:4" ht="12.75">
      <c r="A1346" s="382">
        <v>7260350390</v>
      </c>
      <c r="B1346" s="224" t="s">
        <v>37968</v>
      </c>
      <c r="C1346" s="383" t="s">
        <v>36666</v>
      </c>
      <c r="D1346" s="384">
        <v>301.01</v>
      </c>
    </row>
    <row r="1347" spans="1:4" ht="12.75">
      <c r="A1347" s="382">
        <v>7260350400</v>
      </c>
      <c r="B1347" s="224" t="s">
        <v>37969</v>
      </c>
      <c r="C1347" s="383" t="s">
        <v>36666</v>
      </c>
      <c r="D1347" s="384">
        <v>309.58999999999997</v>
      </c>
    </row>
    <row r="1348" spans="1:4" ht="12.75">
      <c r="A1348" s="382">
        <v>7260350410</v>
      </c>
      <c r="B1348" s="224" t="s">
        <v>37970</v>
      </c>
      <c r="C1348" s="383" t="s">
        <v>36666</v>
      </c>
      <c r="D1348" s="384">
        <v>278.75</v>
      </c>
    </row>
    <row r="1349" spans="1:4" ht="12.75">
      <c r="A1349" s="382">
        <v>7260350420</v>
      </c>
      <c r="B1349" s="224" t="s">
        <v>37971</v>
      </c>
      <c r="C1349" s="383" t="s">
        <v>36666</v>
      </c>
      <c r="D1349" s="384">
        <v>419.67</v>
      </c>
    </row>
    <row r="1350" spans="1:4" ht="12.75">
      <c r="A1350" s="382">
        <v>7260350430</v>
      </c>
      <c r="B1350" s="224" t="s">
        <v>37972</v>
      </c>
      <c r="C1350" s="383" t="s">
        <v>36666</v>
      </c>
      <c r="D1350" s="384">
        <v>358.3</v>
      </c>
    </row>
    <row r="1351" spans="1:4" ht="12.75">
      <c r="A1351" s="382">
        <v>7260350440</v>
      </c>
      <c r="B1351" s="224" t="s">
        <v>37973</v>
      </c>
      <c r="C1351" s="383" t="s">
        <v>36666</v>
      </c>
      <c r="D1351" s="384">
        <v>367.63</v>
      </c>
    </row>
    <row r="1352" spans="1:4" ht="12.75">
      <c r="A1352" s="382">
        <v>7260350450</v>
      </c>
      <c r="B1352" s="224" t="s">
        <v>37974</v>
      </c>
      <c r="C1352" s="383" t="s">
        <v>36666</v>
      </c>
      <c r="D1352" s="384">
        <v>314.86</v>
      </c>
    </row>
    <row r="1353" spans="1:4" ht="12.75">
      <c r="A1353" s="382">
        <v>7260350460</v>
      </c>
      <c r="B1353" s="224" t="s">
        <v>37975</v>
      </c>
      <c r="C1353" s="383" t="s">
        <v>36666</v>
      </c>
      <c r="D1353" s="384">
        <v>455.79</v>
      </c>
    </row>
    <row r="1354" spans="1:4" ht="12.75">
      <c r="A1354" s="382">
        <v>7260350470</v>
      </c>
      <c r="B1354" s="224" t="s">
        <v>37976</v>
      </c>
      <c r="C1354" s="383" t="s">
        <v>36666</v>
      </c>
      <c r="D1354" s="384">
        <v>393.15</v>
      </c>
    </row>
    <row r="1355" spans="1:4" ht="12.75">
      <c r="A1355" s="382">
        <v>7260350480</v>
      </c>
      <c r="B1355" s="224" t="s">
        <v>37977</v>
      </c>
      <c r="C1355" s="383" t="s">
        <v>36666</v>
      </c>
      <c r="D1355" s="384">
        <v>402.18</v>
      </c>
    </row>
    <row r="1356" spans="1:4" ht="12.75">
      <c r="A1356" s="382">
        <v>7260350490</v>
      </c>
      <c r="B1356" s="224" t="s">
        <v>37978</v>
      </c>
      <c r="C1356" s="383" t="s">
        <v>36666</v>
      </c>
      <c r="D1356" s="384">
        <v>378.13</v>
      </c>
    </row>
    <row r="1357" spans="1:4" ht="12.75">
      <c r="A1357" s="382">
        <v>7260350500</v>
      </c>
      <c r="B1357" s="224" t="s">
        <v>37979</v>
      </c>
      <c r="C1357" s="383" t="s">
        <v>36666</v>
      </c>
      <c r="D1357" s="384">
        <v>532.46</v>
      </c>
    </row>
    <row r="1358" spans="1:4" ht="12.75">
      <c r="A1358" s="382">
        <v>7260350510</v>
      </c>
      <c r="B1358" s="224" t="s">
        <v>37980</v>
      </c>
      <c r="C1358" s="383" t="s">
        <v>36666</v>
      </c>
      <c r="D1358" s="384">
        <v>460.44</v>
      </c>
    </row>
    <row r="1359" spans="1:4" ht="12.75">
      <c r="A1359" s="382">
        <v>7260350520</v>
      </c>
      <c r="B1359" s="224" t="s">
        <v>37981</v>
      </c>
      <c r="C1359" s="383" t="s">
        <v>36666</v>
      </c>
      <c r="D1359" s="384">
        <v>470.23</v>
      </c>
    </row>
    <row r="1360" spans="1:4" ht="12.75">
      <c r="A1360" s="382">
        <v>7260350530</v>
      </c>
      <c r="B1360" s="224" t="s">
        <v>37982</v>
      </c>
      <c r="C1360" s="383" t="s">
        <v>36666</v>
      </c>
      <c r="D1360" s="384">
        <v>420.48</v>
      </c>
    </row>
    <row r="1361" spans="1:4" ht="12.75">
      <c r="A1361" s="382">
        <v>7260350540</v>
      </c>
      <c r="B1361" s="224" t="s">
        <v>37983</v>
      </c>
      <c r="C1361" s="383" t="s">
        <v>36666</v>
      </c>
      <c r="D1361" s="384">
        <v>574.80999999999995</v>
      </c>
    </row>
    <row r="1362" spans="1:4" ht="12.75">
      <c r="A1362" s="382">
        <v>7260350550</v>
      </c>
      <c r="B1362" s="224" t="s">
        <v>37984</v>
      </c>
      <c r="C1362" s="383" t="s">
        <v>36666</v>
      </c>
      <c r="D1362" s="384">
        <v>502.79</v>
      </c>
    </row>
    <row r="1363" spans="1:4" ht="12.75">
      <c r="A1363" s="382">
        <v>7260350560</v>
      </c>
      <c r="B1363" s="224" t="s">
        <v>37985</v>
      </c>
      <c r="C1363" s="383" t="s">
        <v>36666</v>
      </c>
      <c r="D1363" s="384">
        <v>512.52</v>
      </c>
    </row>
    <row r="1364" spans="1:4" ht="12.75">
      <c r="A1364" s="382">
        <v>7260350570</v>
      </c>
      <c r="B1364" s="224" t="s">
        <v>37986</v>
      </c>
      <c r="C1364" s="383" t="s">
        <v>36666</v>
      </c>
      <c r="D1364" s="384">
        <v>123.14</v>
      </c>
    </row>
    <row r="1365" spans="1:4" ht="12.75">
      <c r="A1365" s="382">
        <v>7260350580</v>
      </c>
      <c r="B1365" s="224" t="s">
        <v>37987</v>
      </c>
      <c r="C1365" s="383" t="s">
        <v>36666</v>
      </c>
      <c r="D1365" s="384">
        <v>244.83</v>
      </c>
    </row>
    <row r="1366" spans="1:4" ht="12.75">
      <c r="A1366" s="382">
        <v>7260350590</v>
      </c>
      <c r="B1366" s="224" t="s">
        <v>37988</v>
      </c>
      <c r="C1366" s="383" t="s">
        <v>36666</v>
      </c>
      <c r="D1366" s="384">
        <v>196.14</v>
      </c>
    </row>
    <row r="1367" spans="1:4" ht="12.75">
      <c r="A1367" s="382">
        <v>7260350600</v>
      </c>
      <c r="B1367" s="224" t="s">
        <v>37989</v>
      </c>
      <c r="C1367" s="383" t="s">
        <v>36666</v>
      </c>
      <c r="D1367" s="384">
        <v>204.35</v>
      </c>
    </row>
    <row r="1368" spans="1:4" ht="12.75">
      <c r="A1368" s="382">
        <v>7260350610</v>
      </c>
      <c r="B1368" s="224" t="s">
        <v>37990</v>
      </c>
      <c r="C1368" s="383" t="s">
        <v>36666</v>
      </c>
      <c r="D1368" s="384">
        <v>198.86</v>
      </c>
    </row>
    <row r="1369" spans="1:4" ht="12.75">
      <c r="A1369" s="382">
        <v>7260350620</v>
      </c>
      <c r="B1369" s="224" t="s">
        <v>37991</v>
      </c>
      <c r="C1369" s="383" t="s">
        <v>36666</v>
      </c>
      <c r="D1369" s="384">
        <v>326.38</v>
      </c>
    </row>
    <row r="1370" spans="1:4" ht="12.75">
      <c r="A1370" s="382">
        <v>7260350630</v>
      </c>
      <c r="B1370" s="224" t="s">
        <v>37992</v>
      </c>
      <c r="C1370" s="383" t="s">
        <v>36666</v>
      </c>
      <c r="D1370" s="384">
        <v>274.06</v>
      </c>
    </row>
    <row r="1371" spans="1:4" ht="12.75">
      <c r="A1371" s="382">
        <v>7260350640</v>
      </c>
      <c r="B1371" s="224" t="s">
        <v>37993</v>
      </c>
      <c r="C1371" s="383" t="s">
        <v>36666</v>
      </c>
      <c r="D1371" s="384">
        <v>282.64</v>
      </c>
    </row>
    <row r="1372" spans="1:4" ht="12.75">
      <c r="A1372" s="382">
        <v>7260350650</v>
      </c>
      <c r="B1372" s="224" t="s">
        <v>37994</v>
      </c>
      <c r="C1372" s="383" t="s">
        <v>36666</v>
      </c>
      <c r="D1372" s="384">
        <v>232.02</v>
      </c>
    </row>
    <row r="1373" spans="1:4" ht="12.75">
      <c r="A1373" s="382">
        <v>7260350660</v>
      </c>
      <c r="B1373" s="224" t="s">
        <v>37995</v>
      </c>
      <c r="C1373" s="383" t="s">
        <v>36666</v>
      </c>
      <c r="D1373" s="384">
        <v>359.54</v>
      </c>
    </row>
    <row r="1374" spans="1:4" ht="12.75">
      <c r="A1374" s="382">
        <v>7260350670</v>
      </c>
      <c r="B1374" s="224" t="s">
        <v>37996</v>
      </c>
      <c r="C1374" s="383" t="s">
        <v>36666</v>
      </c>
      <c r="D1374" s="384">
        <v>307.20999999999998</v>
      </c>
    </row>
    <row r="1375" spans="1:4" ht="12.75">
      <c r="A1375" s="382">
        <v>7260350680</v>
      </c>
      <c r="B1375" s="224" t="s">
        <v>37997</v>
      </c>
      <c r="C1375" s="383" t="s">
        <v>36666</v>
      </c>
      <c r="D1375" s="384">
        <v>315.79000000000002</v>
      </c>
    </row>
    <row r="1376" spans="1:4" ht="12.75">
      <c r="A1376" s="382">
        <v>7260350690</v>
      </c>
      <c r="B1376" s="224" t="s">
        <v>37998</v>
      </c>
      <c r="C1376" s="383" t="s">
        <v>36666</v>
      </c>
      <c r="D1376" s="384">
        <v>285.82</v>
      </c>
    </row>
    <row r="1377" spans="1:4" ht="12.75">
      <c r="A1377" s="382">
        <v>7260350700</v>
      </c>
      <c r="B1377" s="224" t="s">
        <v>37999</v>
      </c>
      <c r="C1377" s="383" t="s">
        <v>36666</v>
      </c>
      <c r="D1377" s="384">
        <v>426.75</v>
      </c>
    </row>
    <row r="1378" spans="1:4" ht="12.75">
      <c r="A1378" s="382">
        <v>7260350710</v>
      </c>
      <c r="B1378" s="224" t="s">
        <v>38000</v>
      </c>
      <c r="C1378" s="383" t="s">
        <v>36666</v>
      </c>
      <c r="D1378" s="384">
        <v>365.38</v>
      </c>
    </row>
    <row r="1379" spans="1:4" ht="12.75">
      <c r="A1379" s="382">
        <v>7260350720</v>
      </c>
      <c r="B1379" s="224" t="s">
        <v>38001</v>
      </c>
      <c r="C1379" s="383" t="s">
        <v>36666</v>
      </c>
      <c r="D1379" s="384">
        <v>374.71</v>
      </c>
    </row>
    <row r="1380" spans="1:4" ht="12.75">
      <c r="A1380" s="382">
        <v>7260350730</v>
      </c>
      <c r="B1380" s="224" t="s">
        <v>38002</v>
      </c>
      <c r="C1380" s="383" t="s">
        <v>36666</v>
      </c>
      <c r="D1380" s="384">
        <v>321.94</v>
      </c>
    </row>
    <row r="1381" spans="1:4" ht="12.75">
      <c r="A1381" s="382">
        <v>7260350740</v>
      </c>
      <c r="B1381" s="224" t="s">
        <v>38003</v>
      </c>
      <c r="C1381" s="383" t="s">
        <v>36666</v>
      </c>
      <c r="D1381" s="384">
        <v>462.86</v>
      </c>
    </row>
    <row r="1382" spans="1:4" ht="12.75">
      <c r="A1382" s="382">
        <v>7260350750</v>
      </c>
      <c r="B1382" s="224" t="s">
        <v>38004</v>
      </c>
      <c r="C1382" s="383" t="s">
        <v>36666</v>
      </c>
      <c r="D1382" s="384">
        <v>400.22</v>
      </c>
    </row>
    <row r="1383" spans="1:4" ht="12.75">
      <c r="A1383" s="382">
        <v>7260350760</v>
      </c>
      <c r="B1383" s="224" t="s">
        <v>38005</v>
      </c>
      <c r="C1383" s="383" t="s">
        <v>36666</v>
      </c>
      <c r="D1383" s="384">
        <v>409.25</v>
      </c>
    </row>
    <row r="1384" spans="1:4" ht="12.75">
      <c r="A1384" s="382">
        <v>7260350770</v>
      </c>
      <c r="B1384" s="224" t="s">
        <v>38006</v>
      </c>
      <c r="C1384" s="383" t="s">
        <v>36666</v>
      </c>
      <c r="D1384" s="384">
        <v>386.24</v>
      </c>
    </row>
    <row r="1385" spans="1:4" ht="12.75">
      <c r="A1385" s="382">
        <v>7260350780</v>
      </c>
      <c r="B1385" s="224" t="s">
        <v>38007</v>
      </c>
      <c r="C1385" s="383" t="s">
        <v>36666</v>
      </c>
      <c r="D1385" s="384">
        <v>540.58000000000004</v>
      </c>
    </row>
    <row r="1386" spans="1:4" ht="12.75">
      <c r="A1386" s="382">
        <v>7260350790</v>
      </c>
      <c r="B1386" s="224" t="s">
        <v>38008</v>
      </c>
      <c r="C1386" s="383" t="s">
        <v>36666</v>
      </c>
      <c r="D1386" s="384">
        <v>468.56</v>
      </c>
    </row>
    <row r="1387" spans="1:4" ht="12.75">
      <c r="A1387" s="382">
        <v>7260350800</v>
      </c>
      <c r="B1387" s="224" t="s">
        <v>38009</v>
      </c>
      <c r="C1387" s="383" t="s">
        <v>36666</v>
      </c>
      <c r="D1387" s="384">
        <v>478.34</v>
      </c>
    </row>
    <row r="1388" spans="1:4" ht="12.75">
      <c r="A1388" s="382">
        <v>7260350810</v>
      </c>
      <c r="B1388" s="224" t="s">
        <v>38010</v>
      </c>
      <c r="C1388" s="383" t="s">
        <v>36666</v>
      </c>
      <c r="D1388" s="384">
        <v>428.58</v>
      </c>
    </row>
    <row r="1389" spans="1:4" ht="12.75">
      <c r="A1389" s="382">
        <v>7260350820</v>
      </c>
      <c r="B1389" s="224" t="s">
        <v>38011</v>
      </c>
      <c r="C1389" s="383" t="s">
        <v>36666</v>
      </c>
      <c r="D1389" s="384">
        <v>582.91999999999996</v>
      </c>
    </row>
    <row r="1390" spans="1:4" ht="12.75">
      <c r="A1390" s="382">
        <v>7260350830</v>
      </c>
      <c r="B1390" s="224" t="s">
        <v>38012</v>
      </c>
      <c r="C1390" s="383" t="s">
        <v>36666</v>
      </c>
      <c r="D1390" s="384">
        <v>510.9</v>
      </c>
    </row>
    <row r="1391" spans="1:4" ht="12.75">
      <c r="A1391" s="382">
        <v>7260350840</v>
      </c>
      <c r="B1391" s="224" t="s">
        <v>38013</v>
      </c>
      <c r="C1391" s="383" t="s">
        <v>36666</v>
      </c>
      <c r="D1391" s="384">
        <v>520.62</v>
      </c>
    </row>
    <row r="1392" spans="1:4" ht="12.75">
      <c r="A1392" s="382">
        <v>7260350850</v>
      </c>
      <c r="B1392" s="224" t="s">
        <v>38014</v>
      </c>
      <c r="C1392" s="383" t="s">
        <v>36666</v>
      </c>
      <c r="D1392" s="384">
        <v>129.91</v>
      </c>
    </row>
    <row r="1393" spans="1:4" ht="12.75">
      <c r="A1393" s="382">
        <v>7260350860</v>
      </c>
      <c r="B1393" s="224" t="s">
        <v>38015</v>
      </c>
      <c r="C1393" s="383" t="s">
        <v>36666</v>
      </c>
      <c r="D1393" s="384">
        <v>251.61</v>
      </c>
    </row>
    <row r="1394" spans="1:4" ht="12.75">
      <c r="A1394" s="382">
        <v>7260350870</v>
      </c>
      <c r="B1394" s="224" t="s">
        <v>38016</v>
      </c>
      <c r="C1394" s="383" t="s">
        <v>36666</v>
      </c>
      <c r="D1394" s="384">
        <v>202.93</v>
      </c>
    </row>
    <row r="1395" spans="1:4" ht="12.75">
      <c r="A1395" s="382">
        <v>7260350880</v>
      </c>
      <c r="B1395" s="224" t="s">
        <v>38017</v>
      </c>
      <c r="C1395" s="383" t="s">
        <v>36666</v>
      </c>
      <c r="D1395" s="384">
        <v>211.12</v>
      </c>
    </row>
    <row r="1396" spans="1:4" ht="12.75">
      <c r="A1396" s="382">
        <v>7260350890</v>
      </c>
      <c r="B1396" s="224" t="s">
        <v>38018</v>
      </c>
      <c r="C1396" s="383" t="s">
        <v>36666</v>
      </c>
      <c r="D1396" s="384">
        <v>206.23</v>
      </c>
    </row>
    <row r="1397" spans="1:4" ht="12.75">
      <c r="A1397" s="382">
        <v>7260350900</v>
      </c>
      <c r="B1397" s="224" t="s">
        <v>38019</v>
      </c>
      <c r="C1397" s="383" t="s">
        <v>36666</v>
      </c>
      <c r="D1397" s="384">
        <v>333.75</v>
      </c>
    </row>
    <row r="1398" spans="1:4" ht="12.75">
      <c r="A1398" s="382">
        <v>7260350910</v>
      </c>
      <c r="B1398" s="224" t="s">
        <v>38020</v>
      </c>
      <c r="C1398" s="383" t="s">
        <v>36666</v>
      </c>
      <c r="D1398" s="384">
        <v>281.42</v>
      </c>
    </row>
    <row r="1399" spans="1:4" ht="12.75">
      <c r="A1399" s="382">
        <v>7260350920</v>
      </c>
      <c r="B1399" s="224" t="s">
        <v>38021</v>
      </c>
      <c r="C1399" s="383" t="s">
        <v>36666</v>
      </c>
      <c r="D1399" s="384">
        <v>289.99</v>
      </c>
    </row>
    <row r="1400" spans="1:4" ht="12.75">
      <c r="A1400" s="382">
        <v>7260350930</v>
      </c>
      <c r="B1400" s="224" t="s">
        <v>38022</v>
      </c>
      <c r="C1400" s="383" t="s">
        <v>36666</v>
      </c>
      <c r="D1400" s="384">
        <v>239.48</v>
      </c>
    </row>
    <row r="1401" spans="1:4" ht="12.75">
      <c r="A1401" s="382">
        <v>7260350940</v>
      </c>
      <c r="B1401" s="224" t="s">
        <v>38023</v>
      </c>
      <c r="C1401" s="383" t="s">
        <v>36666</v>
      </c>
      <c r="D1401" s="384">
        <v>367</v>
      </c>
    </row>
    <row r="1402" spans="1:4" ht="12.75">
      <c r="A1402" s="382">
        <v>7260350950</v>
      </c>
      <c r="B1402" s="224" t="s">
        <v>38024</v>
      </c>
      <c r="C1402" s="383" t="s">
        <v>36666</v>
      </c>
      <c r="D1402" s="384">
        <v>314.66000000000003</v>
      </c>
    </row>
    <row r="1403" spans="1:4" ht="12.75">
      <c r="A1403" s="382">
        <v>7260350960</v>
      </c>
      <c r="B1403" s="224" t="s">
        <v>38025</v>
      </c>
      <c r="C1403" s="383" t="s">
        <v>36666</v>
      </c>
      <c r="D1403" s="384">
        <v>323.23</v>
      </c>
    </row>
    <row r="1404" spans="1:4" ht="12.75">
      <c r="A1404" s="382">
        <v>7260350970</v>
      </c>
      <c r="B1404" s="224" t="s">
        <v>38026</v>
      </c>
      <c r="C1404" s="383" t="s">
        <v>36666</v>
      </c>
      <c r="D1404" s="384">
        <v>294.33</v>
      </c>
    </row>
    <row r="1405" spans="1:4" ht="12.75">
      <c r="A1405" s="382">
        <v>7260350980</v>
      </c>
      <c r="B1405" s="224" t="s">
        <v>38027</v>
      </c>
      <c r="C1405" s="383" t="s">
        <v>36666</v>
      </c>
      <c r="D1405" s="384">
        <v>435.27</v>
      </c>
    </row>
    <row r="1406" spans="1:4" ht="12.75">
      <c r="A1406" s="382">
        <v>7260350990</v>
      </c>
      <c r="B1406" s="224" t="s">
        <v>38028</v>
      </c>
      <c r="C1406" s="383" t="s">
        <v>36666</v>
      </c>
      <c r="D1406" s="384">
        <v>373.89</v>
      </c>
    </row>
    <row r="1407" spans="1:4" ht="12.75">
      <c r="A1407" s="382">
        <v>7260351000</v>
      </c>
      <c r="B1407" s="224" t="s">
        <v>38029</v>
      </c>
      <c r="C1407" s="383" t="s">
        <v>36666</v>
      </c>
      <c r="D1407" s="384">
        <v>383.22</v>
      </c>
    </row>
    <row r="1408" spans="1:4" ht="12.75">
      <c r="A1408" s="382">
        <v>7260351010</v>
      </c>
      <c r="B1408" s="224" t="s">
        <v>38030</v>
      </c>
      <c r="C1408" s="383" t="s">
        <v>36666</v>
      </c>
      <c r="D1408" s="384">
        <v>330.85</v>
      </c>
    </row>
    <row r="1409" spans="1:4" ht="12.75">
      <c r="A1409" s="382">
        <v>7260351020</v>
      </c>
      <c r="B1409" s="224" t="s">
        <v>38031</v>
      </c>
      <c r="C1409" s="383" t="s">
        <v>36666</v>
      </c>
      <c r="D1409" s="384">
        <v>471.78</v>
      </c>
    </row>
    <row r="1410" spans="1:4" ht="12.75">
      <c r="A1410" s="382">
        <v>7260351030</v>
      </c>
      <c r="B1410" s="224" t="s">
        <v>38032</v>
      </c>
      <c r="C1410" s="383" t="s">
        <v>36666</v>
      </c>
      <c r="D1410" s="384">
        <v>409.13</v>
      </c>
    </row>
    <row r="1411" spans="1:4" ht="12.75">
      <c r="A1411" s="382">
        <v>7260351040</v>
      </c>
      <c r="B1411" s="224" t="s">
        <v>38033</v>
      </c>
      <c r="C1411" s="383" t="s">
        <v>36666</v>
      </c>
      <c r="D1411" s="384">
        <v>418.16</v>
      </c>
    </row>
    <row r="1412" spans="1:4" ht="12.75">
      <c r="A1412" s="382">
        <v>7260351050</v>
      </c>
      <c r="B1412" s="224" t="s">
        <v>38034</v>
      </c>
      <c r="C1412" s="383" t="s">
        <v>36666</v>
      </c>
      <c r="D1412" s="384">
        <v>397.05</v>
      </c>
    </row>
    <row r="1413" spans="1:4" ht="12.75">
      <c r="A1413" s="382">
        <v>7260351060</v>
      </c>
      <c r="B1413" s="224" t="s">
        <v>38035</v>
      </c>
      <c r="C1413" s="383" t="s">
        <v>36666</v>
      </c>
      <c r="D1413" s="384">
        <v>551.39</v>
      </c>
    </row>
    <row r="1414" spans="1:4" ht="12.75">
      <c r="A1414" s="382">
        <v>7260351070</v>
      </c>
      <c r="B1414" s="224" t="s">
        <v>38036</v>
      </c>
      <c r="C1414" s="383" t="s">
        <v>36666</v>
      </c>
      <c r="D1414" s="384">
        <v>479.36</v>
      </c>
    </row>
    <row r="1415" spans="1:4" ht="12.75">
      <c r="A1415" s="382">
        <v>7260351080</v>
      </c>
      <c r="B1415" s="224" t="s">
        <v>38037</v>
      </c>
      <c r="C1415" s="383" t="s">
        <v>36666</v>
      </c>
      <c r="D1415" s="384">
        <v>489.14</v>
      </c>
    </row>
    <row r="1416" spans="1:4" ht="12.75">
      <c r="A1416" s="382">
        <v>7260351090</v>
      </c>
      <c r="B1416" s="224" t="s">
        <v>38038</v>
      </c>
      <c r="C1416" s="383" t="s">
        <v>36666</v>
      </c>
      <c r="D1416" s="384">
        <v>443.31</v>
      </c>
    </row>
    <row r="1417" spans="1:4" ht="12.75">
      <c r="A1417" s="382">
        <v>7260351100</v>
      </c>
      <c r="B1417" s="224" t="s">
        <v>38039</v>
      </c>
      <c r="C1417" s="383" t="s">
        <v>36666</v>
      </c>
      <c r="D1417" s="384">
        <v>597.65</v>
      </c>
    </row>
    <row r="1418" spans="1:4" ht="12.75">
      <c r="A1418" s="382">
        <v>7260351110</v>
      </c>
      <c r="B1418" s="224" t="s">
        <v>38040</v>
      </c>
      <c r="C1418" s="383" t="s">
        <v>36666</v>
      </c>
      <c r="D1418" s="384">
        <v>525.62</v>
      </c>
    </row>
    <row r="1419" spans="1:4" ht="12.75">
      <c r="A1419" s="382">
        <v>7260351120</v>
      </c>
      <c r="B1419" s="224" t="s">
        <v>38041</v>
      </c>
      <c r="C1419" s="383" t="s">
        <v>36666</v>
      </c>
      <c r="D1419" s="384">
        <v>535.34</v>
      </c>
    </row>
    <row r="1420" spans="1:4" ht="12.75">
      <c r="A1420" s="382">
        <v>7260351130</v>
      </c>
      <c r="B1420" s="224" t="s">
        <v>38042</v>
      </c>
      <c r="C1420" s="383" t="s">
        <v>36666</v>
      </c>
      <c r="D1420" s="384">
        <v>135.72</v>
      </c>
    </row>
    <row r="1421" spans="1:4" ht="12.75">
      <c r="A1421" s="382">
        <v>7260351140</v>
      </c>
      <c r="B1421" s="224" t="s">
        <v>38043</v>
      </c>
      <c r="C1421" s="383" t="s">
        <v>36666</v>
      </c>
      <c r="D1421" s="384">
        <v>257.39</v>
      </c>
    </row>
    <row r="1422" spans="1:4" ht="12.75">
      <c r="A1422" s="382">
        <v>7260351150</v>
      </c>
      <c r="B1422" s="224" t="s">
        <v>38044</v>
      </c>
      <c r="C1422" s="383" t="s">
        <v>36666</v>
      </c>
      <c r="D1422" s="384">
        <v>208.71</v>
      </c>
    </row>
    <row r="1423" spans="1:4" ht="12.75">
      <c r="A1423" s="382">
        <v>7260351160</v>
      </c>
      <c r="B1423" s="224" t="s">
        <v>38045</v>
      </c>
      <c r="C1423" s="383" t="s">
        <v>36666</v>
      </c>
      <c r="D1423" s="384">
        <v>216.91</v>
      </c>
    </row>
    <row r="1424" spans="1:4" ht="12.75">
      <c r="A1424" s="382">
        <v>7260351170</v>
      </c>
      <c r="B1424" s="224" t="s">
        <v>38046</v>
      </c>
      <c r="C1424" s="383" t="s">
        <v>36666</v>
      </c>
      <c r="D1424" s="384">
        <v>212.19</v>
      </c>
    </row>
    <row r="1425" spans="1:4" ht="12.75">
      <c r="A1425" s="382">
        <v>7260351180</v>
      </c>
      <c r="B1425" s="224" t="s">
        <v>38047</v>
      </c>
      <c r="C1425" s="383" t="s">
        <v>36666</v>
      </c>
      <c r="D1425" s="384">
        <v>339.71</v>
      </c>
    </row>
    <row r="1426" spans="1:4" ht="12.75">
      <c r="A1426" s="382">
        <v>7260351190</v>
      </c>
      <c r="B1426" s="224" t="s">
        <v>38048</v>
      </c>
      <c r="C1426" s="383" t="s">
        <v>36666</v>
      </c>
      <c r="D1426" s="384">
        <v>287.37</v>
      </c>
    </row>
    <row r="1427" spans="1:4" ht="12.75">
      <c r="A1427" s="382">
        <v>7260351200</v>
      </c>
      <c r="B1427" s="224" t="s">
        <v>38049</v>
      </c>
      <c r="C1427" s="383" t="s">
        <v>36666</v>
      </c>
      <c r="D1427" s="384">
        <v>295.95</v>
      </c>
    </row>
    <row r="1428" spans="1:4" ht="12.75">
      <c r="A1428" s="382">
        <v>7260351210</v>
      </c>
      <c r="B1428" s="224" t="s">
        <v>38050</v>
      </c>
      <c r="C1428" s="383" t="s">
        <v>36666</v>
      </c>
      <c r="D1428" s="384">
        <v>245.44</v>
      </c>
    </row>
    <row r="1429" spans="1:4" ht="12.75">
      <c r="A1429" s="382">
        <v>7260351220</v>
      </c>
      <c r="B1429" s="224" t="s">
        <v>38051</v>
      </c>
      <c r="C1429" s="383" t="s">
        <v>36666</v>
      </c>
      <c r="D1429" s="384">
        <v>372.96</v>
      </c>
    </row>
    <row r="1430" spans="1:4" ht="12.75">
      <c r="A1430" s="382">
        <v>7260351230</v>
      </c>
      <c r="B1430" s="224" t="s">
        <v>38052</v>
      </c>
      <c r="C1430" s="383" t="s">
        <v>36666</v>
      </c>
      <c r="D1430" s="384">
        <v>320.61</v>
      </c>
    </row>
    <row r="1431" spans="1:4" ht="12.75">
      <c r="A1431" s="382">
        <v>7260351240</v>
      </c>
      <c r="B1431" s="224" t="s">
        <v>38053</v>
      </c>
      <c r="C1431" s="383" t="s">
        <v>36666</v>
      </c>
      <c r="D1431" s="384">
        <v>329.19</v>
      </c>
    </row>
    <row r="1432" spans="1:4" ht="12.75">
      <c r="A1432" s="382">
        <v>7260351250</v>
      </c>
      <c r="B1432" s="224" t="s">
        <v>38054</v>
      </c>
      <c r="C1432" s="383" t="s">
        <v>36666</v>
      </c>
      <c r="D1432" s="384">
        <v>301.37</v>
      </c>
    </row>
    <row r="1433" spans="1:4" ht="12.75">
      <c r="A1433" s="382">
        <v>7260351260</v>
      </c>
      <c r="B1433" s="224" t="s">
        <v>38055</v>
      </c>
      <c r="C1433" s="383" t="s">
        <v>36666</v>
      </c>
      <c r="D1433" s="384">
        <v>442.3</v>
      </c>
    </row>
    <row r="1434" spans="1:4" ht="12.75">
      <c r="A1434" s="382">
        <v>7260351270</v>
      </c>
      <c r="B1434" s="224" t="s">
        <v>38056</v>
      </c>
      <c r="C1434" s="383" t="s">
        <v>36666</v>
      </c>
      <c r="D1434" s="384">
        <v>380.92</v>
      </c>
    </row>
    <row r="1435" spans="1:4" ht="12.75">
      <c r="A1435" s="382">
        <v>7260351280</v>
      </c>
      <c r="B1435" s="224" t="s">
        <v>38057</v>
      </c>
      <c r="C1435" s="383" t="s">
        <v>36666</v>
      </c>
      <c r="D1435" s="384">
        <v>390.26</v>
      </c>
    </row>
    <row r="1436" spans="1:4" ht="12.75">
      <c r="A1436" s="382">
        <v>7260351290</v>
      </c>
      <c r="B1436" s="224" t="s">
        <v>38058</v>
      </c>
      <c r="C1436" s="383" t="s">
        <v>36666</v>
      </c>
      <c r="D1436" s="384">
        <v>337.89</v>
      </c>
    </row>
    <row r="1437" spans="1:4" ht="12.75">
      <c r="A1437" s="382">
        <v>7260351300</v>
      </c>
      <c r="B1437" s="224" t="s">
        <v>38059</v>
      </c>
      <c r="C1437" s="383" t="s">
        <v>36666</v>
      </c>
      <c r="D1437" s="384">
        <v>478.82</v>
      </c>
    </row>
    <row r="1438" spans="1:4" ht="12.75">
      <c r="A1438" s="382">
        <v>7260351310</v>
      </c>
      <c r="B1438" s="224" t="s">
        <v>38060</v>
      </c>
      <c r="C1438" s="383" t="s">
        <v>36666</v>
      </c>
      <c r="D1438" s="384">
        <v>416.17</v>
      </c>
    </row>
    <row r="1439" spans="1:4" ht="12.75">
      <c r="A1439" s="382">
        <v>7260351320</v>
      </c>
      <c r="B1439" s="224" t="s">
        <v>38061</v>
      </c>
      <c r="C1439" s="383" t="s">
        <v>36666</v>
      </c>
      <c r="D1439" s="384">
        <v>425.21</v>
      </c>
    </row>
    <row r="1440" spans="1:4" ht="12.75">
      <c r="A1440" s="382">
        <v>7260351330</v>
      </c>
      <c r="B1440" s="224" t="s">
        <v>38062</v>
      </c>
      <c r="C1440" s="383" t="s">
        <v>36666</v>
      </c>
      <c r="D1440" s="384">
        <v>404.94</v>
      </c>
    </row>
    <row r="1441" spans="1:4" ht="12.75">
      <c r="A1441" s="382">
        <v>7260351340</v>
      </c>
      <c r="B1441" s="224" t="s">
        <v>38063</v>
      </c>
      <c r="C1441" s="383" t="s">
        <v>36666</v>
      </c>
      <c r="D1441" s="384">
        <v>559.27</v>
      </c>
    </row>
    <row r="1442" spans="1:4" ht="12.75">
      <c r="A1442" s="382">
        <v>7260351350</v>
      </c>
      <c r="B1442" s="224" t="s">
        <v>38064</v>
      </c>
      <c r="C1442" s="383" t="s">
        <v>36666</v>
      </c>
      <c r="D1442" s="384">
        <v>487.24</v>
      </c>
    </row>
    <row r="1443" spans="1:4" ht="12.75">
      <c r="A1443" s="382">
        <v>7260351360</v>
      </c>
      <c r="B1443" s="224" t="s">
        <v>38065</v>
      </c>
      <c r="C1443" s="383" t="s">
        <v>36666</v>
      </c>
      <c r="D1443" s="384">
        <v>497.03</v>
      </c>
    </row>
    <row r="1444" spans="1:4" ht="12.75">
      <c r="A1444" s="382">
        <v>7260351370</v>
      </c>
      <c r="B1444" s="224" t="s">
        <v>38066</v>
      </c>
      <c r="C1444" s="383" t="s">
        <v>36666</v>
      </c>
      <c r="D1444" s="384">
        <v>451.2</v>
      </c>
    </row>
    <row r="1445" spans="1:4" ht="12.75">
      <c r="A1445" s="382">
        <v>7260351380</v>
      </c>
      <c r="B1445" s="224" t="s">
        <v>38067</v>
      </c>
      <c r="C1445" s="383" t="s">
        <v>36666</v>
      </c>
      <c r="D1445" s="384">
        <v>605.53</v>
      </c>
    </row>
    <row r="1446" spans="1:4" ht="12.75">
      <c r="A1446" s="382">
        <v>7260351390</v>
      </c>
      <c r="B1446" s="224" t="s">
        <v>38068</v>
      </c>
      <c r="C1446" s="383" t="s">
        <v>36666</v>
      </c>
      <c r="D1446" s="384">
        <v>533.5</v>
      </c>
    </row>
    <row r="1447" spans="1:4" ht="12.75">
      <c r="A1447" s="382">
        <v>7260351400</v>
      </c>
      <c r="B1447" s="224" t="s">
        <v>38069</v>
      </c>
      <c r="C1447" s="383" t="s">
        <v>36666</v>
      </c>
      <c r="D1447" s="384">
        <v>543.23</v>
      </c>
    </row>
    <row r="1448" spans="1:4" ht="12.75">
      <c r="A1448" s="382">
        <v>7260351410</v>
      </c>
      <c r="B1448" s="224" t="s">
        <v>38070</v>
      </c>
      <c r="C1448" s="383" t="s">
        <v>36666</v>
      </c>
      <c r="D1448" s="384">
        <v>140.43</v>
      </c>
    </row>
    <row r="1449" spans="1:4" ht="12.75">
      <c r="A1449" s="382">
        <v>7260351420</v>
      </c>
      <c r="B1449" s="224" t="s">
        <v>38071</v>
      </c>
      <c r="C1449" s="383" t="s">
        <v>36666</v>
      </c>
      <c r="D1449" s="384">
        <v>262.12</v>
      </c>
    </row>
    <row r="1450" spans="1:4" ht="12.75">
      <c r="A1450" s="382">
        <v>7260351430</v>
      </c>
      <c r="B1450" s="224" t="s">
        <v>38072</v>
      </c>
      <c r="C1450" s="383" t="s">
        <v>36666</v>
      </c>
      <c r="D1450" s="384">
        <v>213.43</v>
      </c>
    </row>
    <row r="1451" spans="1:4" ht="12.75">
      <c r="A1451" s="382">
        <v>7260351440</v>
      </c>
      <c r="B1451" s="224" t="s">
        <v>38073</v>
      </c>
      <c r="C1451" s="383" t="s">
        <v>36666</v>
      </c>
      <c r="D1451" s="384">
        <v>221.64</v>
      </c>
    </row>
    <row r="1452" spans="1:4" ht="12.75">
      <c r="A1452" s="382">
        <v>7260351450</v>
      </c>
      <c r="B1452" s="224" t="s">
        <v>38074</v>
      </c>
      <c r="C1452" s="383" t="s">
        <v>36666</v>
      </c>
      <c r="D1452" s="384">
        <v>217.71</v>
      </c>
    </row>
    <row r="1453" spans="1:4" ht="12.75">
      <c r="A1453" s="382">
        <v>7260351460</v>
      </c>
      <c r="B1453" s="224" t="s">
        <v>38075</v>
      </c>
      <c r="C1453" s="383" t="s">
        <v>36666</v>
      </c>
      <c r="D1453" s="384">
        <v>345.23</v>
      </c>
    </row>
    <row r="1454" spans="1:4" ht="12.75">
      <c r="A1454" s="382">
        <v>7260351470</v>
      </c>
      <c r="B1454" s="224" t="s">
        <v>38076</v>
      </c>
      <c r="C1454" s="383" t="s">
        <v>36666</v>
      </c>
      <c r="D1454" s="384">
        <v>292.89999999999998</v>
      </c>
    </row>
    <row r="1455" spans="1:4" ht="12.75">
      <c r="A1455" s="382">
        <v>7260351480</v>
      </c>
      <c r="B1455" s="224" t="s">
        <v>38077</v>
      </c>
      <c r="C1455" s="383" t="s">
        <v>36666</v>
      </c>
      <c r="D1455" s="384">
        <v>301.47000000000003</v>
      </c>
    </row>
    <row r="1456" spans="1:4" ht="12.75">
      <c r="A1456" s="382">
        <v>7260351490</v>
      </c>
      <c r="B1456" s="224" t="s">
        <v>38078</v>
      </c>
      <c r="C1456" s="383" t="s">
        <v>36666</v>
      </c>
      <c r="D1456" s="384">
        <v>251.17</v>
      </c>
    </row>
    <row r="1457" spans="1:4" ht="12.75">
      <c r="A1457" s="382">
        <v>7260351500</v>
      </c>
      <c r="B1457" s="224" t="s">
        <v>38079</v>
      </c>
      <c r="C1457" s="383" t="s">
        <v>36666</v>
      </c>
      <c r="D1457" s="384">
        <v>378.69</v>
      </c>
    </row>
    <row r="1458" spans="1:4" ht="12.75">
      <c r="A1458" s="382">
        <v>7260351510</v>
      </c>
      <c r="B1458" s="224" t="s">
        <v>38080</v>
      </c>
      <c r="C1458" s="383" t="s">
        <v>36666</v>
      </c>
      <c r="D1458" s="384">
        <v>326.35000000000002</v>
      </c>
    </row>
    <row r="1459" spans="1:4" ht="12.75">
      <c r="A1459" s="382">
        <v>7260351520</v>
      </c>
      <c r="B1459" s="224" t="s">
        <v>38081</v>
      </c>
      <c r="C1459" s="383" t="s">
        <v>36666</v>
      </c>
      <c r="D1459" s="384">
        <v>334.92</v>
      </c>
    </row>
    <row r="1460" spans="1:4" ht="12.75">
      <c r="A1460" s="382">
        <v>7260351530</v>
      </c>
      <c r="B1460" s="224" t="s">
        <v>38082</v>
      </c>
      <c r="C1460" s="383" t="s">
        <v>36666</v>
      </c>
      <c r="D1460" s="384">
        <v>308.35000000000002</v>
      </c>
    </row>
    <row r="1461" spans="1:4" ht="12.75">
      <c r="A1461" s="382">
        <v>7260351540</v>
      </c>
      <c r="B1461" s="224" t="s">
        <v>38083</v>
      </c>
      <c r="C1461" s="383" t="s">
        <v>36666</v>
      </c>
      <c r="D1461" s="384">
        <v>449.29</v>
      </c>
    </row>
    <row r="1462" spans="1:4" ht="12.75">
      <c r="A1462" s="382">
        <v>7260351550</v>
      </c>
      <c r="B1462" s="224" t="s">
        <v>38084</v>
      </c>
      <c r="C1462" s="383" t="s">
        <v>36666</v>
      </c>
      <c r="D1462" s="384">
        <v>387.91</v>
      </c>
    </row>
    <row r="1463" spans="1:4" ht="12.75">
      <c r="A1463" s="382">
        <v>7260351560</v>
      </c>
      <c r="B1463" s="224" t="s">
        <v>38085</v>
      </c>
      <c r="C1463" s="383" t="s">
        <v>36666</v>
      </c>
      <c r="D1463" s="384">
        <v>397.25</v>
      </c>
    </row>
    <row r="1464" spans="1:4" ht="12.75">
      <c r="A1464" s="382">
        <v>7260351570</v>
      </c>
      <c r="B1464" s="224" t="s">
        <v>38086</v>
      </c>
      <c r="C1464" s="383" t="s">
        <v>36666</v>
      </c>
      <c r="D1464" s="384">
        <v>345.86</v>
      </c>
    </row>
    <row r="1465" spans="1:4" ht="12.75">
      <c r="A1465" s="382">
        <v>7260351580</v>
      </c>
      <c r="B1465" s="224" t="s">
        <v>38087</v>
      </c>
      <c r="C1465" s="383" t="s">
        <v>36666</v>
      </c>
      <c r="D1465" s="384">
        <v>486.8</v>
      </c>
    </row>
    <row r="1466" spans="1:4" ht="12.75">
      <c r="A1466" s="382">
        <v>7260351590</v>
      </c>
      <c r="B1466" s="224" t="s">
        <v>38088</v>
      </c>
      <c r="C1466" s="383" t="s">
        <v>36666</v>
      </c>
      <c r="D1466" s="384">
        <v>424.15</v>
      </c>
    </row>
    <row r="1467" spans="1:4" ht="12.75">
      <c r="A1467" s="382">
        <v>7260351600</v>
      </c>
      <c r="B1467" s="224" t="s">
        <v>38089</v>
      </c>
      <c r="C1467" s="383" t="s">
        <v>36666</v>
      </c>
      <c r="D1467" s="384">
        <v>433.19</v>
      </c>
    </row>
    <row r="1468" spans="1:4" ht="12.75">
      <c r="A1468" s="382">
        <v>7260351610</v>
      </c>
      <c r="B1468" s="224" t="s">
        <v>38090</v>
      </c>
      <c r="C1468" s="383" t="s">
        <v>36666</v>
      </c>
      <c r="D1468" s="384">
        <v>417.71</v>
      </c>
    </row>
    <row r="1469" spans="1:4" ht="12.75">
      <c r="A1469" s="382">
        <v>7260351620</v>
      </c>
      <c r="B1469" s="224" t="s">
        <v>38091</v>
      </c>
      <c r="C1469" s="383" t="s">
        <v>36666</v>
      </c>
      <c r="D1469" s="384">
        <v>572.04</v>
      </c>
    </row>
    <row r="1470" spans="1:4" ht="12.75">
      <c r="A1470" s="382">
        <v>7260351630</v>
      </c>
      <c r="B1470" s="224" t="s">
        <v>38092</v>
      </c>
      <c r="C1470" s="383" t="s">
        <v>36666</v>
      </c>
      <c r="D1470" s="384">
        <v>500.01</v>
      </c>
    </row>
    <row r="1471" spans="1:4" ht="12.75">
      <c r="A1471" s="382">
        <v>7260351640</v>
      </c>
      <c r="B1471" s="224" t="s">
        <v>38093</v>
      </c>
      <c r="C1471" s="383" t="s">
        <v>36666</v>
      </c>
      <c r="D1471" s="384">
        <v>509.8</v>
      </c>
    </row>
    <row r="1472" spans="1:4" ht="12.75">
      <c r="A1472" s="382">
        <v>7260351650</v>
      </c>
      <c r="B1472" s="224" t="s">
        <v>38094</v>
      </c>
      <c r="C1472" s="383" t="s">
        <v>36666</v>
      </c>
      <c r="D1472" s="384">
        <v>458.07</v>
      </c>
    </row>
    <row r="1473" spans="1:4" ht="12.75">
      <c r="A1473" s="382">
        <v>7260351660</v>
      </c>
      <c r="B1473" s="224" t="s">
        <v>38095</v>
      </c>
      <c r="C1473" s="383" t="s">
        <v>36666</v>
      </c>
      <c r="D1473" s="384">
        <v>612.4</v>
      </c>
    </row>
    <row r="1474" spans="1:4" ht="12.75">
      <c r="A1474" s="382">
        <v>7260351670</v>
      </c>
      <c r="B1474" s="224" t="s">
        <v>38096</v>
      </c>
      <c r="C1474" s="383" t="s">
        <v>36666</v>
      </c>
      <c r="D1474" s="384">
        <v>540.37</v>
      </c>
    </row>
    <row r="1475" spans="1:4" ht="12.75">
      <c r="A1475" s="382">
        <v>7260351680</v>
      </c>
      <c r="B1475" s="224" t="s">
        <v>38097</v>
      </c>
      <c r="C1475" s="383" t="s">
        <v>36666</v>
      </c>
      <c r="D1475" s="384">
        <v>550.1</v>
      </c>
    </row>
    <row r="1476" spans="1:4" ht="12.75">
      <c r="A1476" s="382">
        <v>7260600010</v>
      </c>
      <c r="B1476" s="224" t="s">
        <v>38098</v>
      </c>
      <c r="C1476" s="383" t="s">
        <v>36666</v>
      </c>
      <c r="D1476" s="384">
        <v>426.03</v>
      </c>
    </row>
    <row r="1477" spans="1:4" ht="12.75">
      <c r="A1477" s="382">
        <v>7260600020</v>
      </c>
      <c r="B1477" s="224" t="s">
        <v>38099</v>
      </c>
      <c r="C1477" s="383" t="s">
        <v>36666</v>
      </c>
      <c r="D1477" s="384">
        <v>460.39</v>
      </c>
    </row>
    <row r="1478" spans="1:4" ht="12.75">
      <c r="A1478" s="382">
        <v>7260600030</v>
      </c>
      <c r="B1478" s="224" t="s">
        <v>38100</v>
      </c>
      <c r="C1478" s="383" t="s">
        <v>36666</v>
      </c>
      <c r="D1478" s="384">
        <v>496.5</v>
      </c>
    </row>
    <row r="1479" spans="1:4" ht="12.75">
      <c r="A1479" s="382">
        <v>7260600040</v>
      </c>
      <c r="B1479" s="224" t="s">
        <v>38101</v>
      </c>
      <c r="C1479" s="383" t="s">
        <v>36666</v>
      </c>
      <c r="D1479" s="384">
        <v>564.78</v>
      </c>
    </row>
    <row r="1480" spans="1:4" ht="12.75">
      <c r="A1480" s="382">
        <v>7260600050</v>
      </c>
      <c r="B1480" s="224" t="s">
        <v>38102</v>
      </c>
      <c r="C1480" s="383" t="s">
        <v>36666</v>
      </c>
      <c r="D1480" s="384">
        <v>502.23</v>
      </c>
    </row>
    <row r="1481" spans="1:4" ht="12.75">
      <c r="A1481" s="382">
        <v>7260600060</v>
      </c>
      <c r="B1481" s="224" t="s">
        <v>38103</v>
      </c>
      <c r="C1481" s="383" t="s">
        <v>36666</v>
      </c>
      <c r="D1481" s="384">
        <v>536.73</v>
      </c>
    </row>
    <row r="1482" spans="1:4" ht="12.75">
      <c r="A1482" s="382">
        <v>7260600070</v>
      </c>
      <c r="B1482" s="224" t="s">
        <v>38104</v>
      </c>
      <c r="C1482" s="383" t="s">
        <v>36666</v>
      </c>
      <c r="D1482" s="384">
        <v>572.84</v>
      </c>
    </row>
    <row r="1483" spans="1:4" ht="12.75">
      <c r="A1483" s="382">
        <v>7260600080</v>
      </c>
      <c r="B1483" s="224" t="s">
        <v>38105</v>
      </c>
      <c r="C1483" s="383" t="s">
        <v>36666</v>
      </c>
      <c r="D1483" s="384">
        <v>641.22</v>
      </c>
    </row>
    <row r="1484" spans="1:4" ht="12.75">
      <c r="A1484" s="382">
        <v>7260500010</v>
      </c>
      <c r="B1484" s="224" t="s">
        <v>38106</v>
      </c>
      <c r="C1484" s="383" t="s">
        <v>36666</v>
      </c>
      <c r="D1484" s="384">
        <v>619.30999999999995</v>
      </c>
    </row>
    <row r="1485" spans="1:4" ht="12.75">
      <c r="A1485" s="382">
        <v>7260500020</v>
      </c>
      <c r="B1485" s="224" t="s">
        <v>38107</v>
      </c>
      <c r="C1485" s="383" t="s">
        <v>36666</v>
      </c>
      <c r="D1485" s="384">
        <v>716.58</v>
      </c>
    </row>
    <row r="1486" spans="1:4" ht="12.75">
      <c r="A1486" s="382">
        <v>7260500030</v>
      </c>
      <c r="B1486" s="224" t="s">
        <v>38108</v>
      </c>
      <c r="C1486" s="383" t="s">
        <v>36666</v>
      </c>
      <c r="D1486" s="384">
        <v>773.21</v>
      </c>
    </row>
    <row r="1487" spans="1:4" ht="12.75">
      <c r="A1487" s="382">
        <v>7260500040</v>
      </c>
      <c r="B1487" s="224" t="s">
        <v>38109</v>
      </c>
      <c r="C1487" s="383" t="s">
        <v>36666</v>
      </c>
      <c r="D1487" s="384">
        <v>866.51</v>
      </c>
    </row>
    <row r="1488" spans="1:4" ht="12.75">
      <c r="A1488" s="382">
        <v>7260500050</v>
      </c>
      <c r="B1488" s="224" t="s">
        <v>38110</v>
      </c>
      <c r="C1488" s="383" t="s">
        <v>36666</v>
      </c>
      <c r="D1488" s="384">
        <v>736.44</v>
      </c>
    </row>
    <row r="1489" spans="1:4" ht="12.75">
      <c r="A1489" s="382">
        <v>7260500060</v>
      </c>
      <c r="B1489" s="224" t="s">
        <v>38111</v>
      </c>
      <c r="C1489" s="383" t="s">
        <v>36666</v>
      </c>
      <c r="D1489" s="384">
        <v>834.42</v>
      </c>
    </row>
    <row r="1490" spans="1:4" ht="12.75">
      <c r="A1490" s="382">
        <v>7260500070</v>
      </c>
      <c r="B1490" s="224" t="s">
        <v>38112</v>
      </c>
      <c r="C1490" s="383" t="s">
        <v>36666</v>
      </c>
      <c r="D1490" s="384">
        <v>891.06</v>
      </c>
    </row>
    <row r="1491" spans="1:4" ht="12.75">
      <c r="A1491" s="382">
        <v>7260500080</v>
      </c>
      <c r="B1491" s="224" t="s">
        <v>38113</v>
      </c>
      <c r="C1491" s="383" t="s">
        <v>36666</v>
      </c>
      <c r="D1491" s="384">
        <v>981.63</v>
      </c>
    </row>
    <row r="1492" spans="1:4" ht="12.75">
      <c r="A1492" s="382">
        <v>7260500090</v>
      </c>
      <c r="B1492" s="224" t="s">
        <v>38114</v>
      </c>
      <c r="C1492" s="383" t="s">
        <v>36666</v>
      </c>
      <c r="D1492" s="384">
        <v>852.27</v>
      </c>
    </row>
    <row r="1493" spans="1:4" ht="12.75">
      <c r="A1493" s="382">
        <v>7260500100</v>
      </c>
      <c r="B1493" s="224" t="s">
        <v>38115</v>
      </c>
      <c r="C1493" s="383" t="s">
        <v>36666</v>
      </c>
      <c r="D1493" s="384">
        <v>951.17</v>
      </c>
    </row>
    <row r="1494" spans="1:4" ht="12.75">
      <c r="A1494" s="382">
        <v>7260500110</v>
      </c>
      <c r="B1494" s="224" t="s">
        <v>38116</v>
      </c>
      <c r="C1494" s="383" t="s">
        <v>36666</v>
      </c>
      <c r="D1494" s="385">
        <v>1007.8</v>
      </c>
    </row>
    <row r="1495" spans="1:4" ht="12.75">
      <c r="A1495" s="382">
        <v>7260500120</v>
      </c>
      <c r="B1495" s="224" t="s">
        <v>38117</v>
      </c>
      <c r="C1495" s="383" t="s">
        <v>36666</v>
      </c>
      <c r="D1495" s="385">
        <v>1099.0999999999999</v>
      </c>
    </row>
    <row r="1496" spans="1:4" ht="12.75">
      <c r="A1496" s="382">
        <v>7260500130</v>
      </c>
      <c r="B1496" s="224" t="s">
        <v>38118</v>
      </c>
      <c r="C1496" s="383" t="s">
        <v>36666</v>
      </c>
      <c r="D1496" s="384">
        <v>995.36</v>
      </c>
    </row>
    <row r="1497" spans="1:4" ht="12.75">
      <c r="A1497" s="382">
        <v>7260500140</v>
      </c>
      <c r="B1497" s="224" t="s">
        <v>38119</v>
      </c>
      <c r="C1497" s="383" t="s">
        <v>36666</v>
      </c>
      <c r="D1497" s="385">
        <v>1094.94</v>
      </c>
    </row>
    <row r="1498" spans="1:4" ht="12.75">
      <c r="A1498" s="382">
        <v>7260500150</v>
      </c>
      <c r="B1498" s="224" t="s">
        <v>38120</v>
      </c>
      <c r="C1498" s="383" t="s">
        <v>36666</v>
      </c>
      <c r="D1498" s="385">
        <v>1151.57</v>
      </c>
    </row>
    <row r="1499" spans="1:4" ht="12.75">
      <c r="A1499" s="382">
        <v>7260500160</v>
      </c>
      <c r="B1499" s="224" t="s">
        <v>38121</v>
      </c>
      <c r="C1499" s="383" t="s">
        <v>36666</v>
      </c>
      <c r="D1499" s="385">
        <v>1243.78</v>
      </c>
    </row>
    <row r="1500" spans="1:4" ht="12.75">
      <c r="A1500" s="382">
        <v>7260600090</v>
      </c>
      <c r="B1500" s="224" t="s">
        <v>38122</v>
      </c>
      <c r="C1500" s="383" t="s">
        <v>36666</v>
      </c>
      <c r="D1500" s="384">
        <v>317.17</v>
      </c>
    </row>
    <row r="1501" spans="1:4" ht="12.75">
      <c r="A1501" s="382">
        <v>7260600100</v>
      </c>
      <c r="B1501" s="224" t="s">
        <v>38123</v>
      </c>
      <c r="C1501" s="383" t="s">
        <v>36666</v>
      </c>
      <c r="D1501" s="384">
        <v>394.05</v>
      </c>
    </row>
    <row r="1502" spans="1:4" ht="12.75">
      <c r="A1502" s="382">
        <v>7260500170</v>
      </c>
      <c r="B1502" s="224" t="s">
        <v>38124</v>
      </c>
      <c r="C1502" s="383" t="s">
        <v>36666</v>
      </c>
      <c r="D1502" s="384">
        <v>499.66</v>
      </c>
    </row>
    <row r="1503" spans="1:4" ht="12.75">
      <c r="A1503" s="382">
        <v>7260500180</v>
      </c>
      <c r="B1503" s="224" t="s">
        <v>38125</v>
      </c>
      <c r="C1503" s="383" t="s">
        <v>36666</v>
      </c>
      <c r="D1503" s="384">
        <v>615.6</v>
      </c>
    </row>
    <row r="1504" spans="1:4" ht="12.75">
      <c r="A1504" s="382">
        <v>7260500190</v>
      </c>
      <c r="B1504" s="224" t="s">
        <v>38126</v>
      </c>
      <c r="C1504" s="383" t="s">
        <v>36666</v>
      </c>
      <c r="D1504" s="384">
        <v>729.23</v>
      </c>
    </row>
    <row r="1505" spans="1:4" ht="12.75">
      <c r="A1505" s="382">
        <v>7260500200</v>
      </c>
      <c r="B1505" s="224" t="s">
        <v>38127</v>
      </c>
      <c r="C1505" s="383" t="s">
        <v>36666</v>
      </c>
      <c r="D1505" s="384">
        <v>870.15</v>
      </c>
    </row>
    <row r="1506" spans="1:4" ht="12.75">
      <c r="A1506" s="382">
        <v>7260650010</v>
      </c>
      <c r="B1506" s="224" t="s">
        <v>38128</v>
      </c>
      <c r="C1506" s="383" t="s">
        <v>36666</v>
      </c>
      <c r="D1506" s="384">
        <v>150.25</v>
      </c>
    </row>
    <row r="1507" spans="1:4" ht="12.75">
      <c r="A1507" s="382">
        <v>7260650020</v>
      </c>
      <c r="B1507" s="224" t="s">
        <v>38129</v>
      </c>
      <c r="C1507" s="383" t="s">
        <v>36666</v>
      </c>
      <c r="D1507" s="384">
        <v>184.61</v>
      </c>
    </row>
    <row r="1508" spans="1:4" ht="12.75">
      <c r="A1508" s="382">
        <v>7260650030</v>
      </c>
      <c r="B1508" s="224" t="s">
        <v>38130</v>
      </c>
      <c r="C1508" s="383" t="s">
        <v>36666</v>
      </c>
      <c r="D1508" s="384">
        <v>220.72</v>
      </c>
    </row>
    <row r="1509" spans="1:4" ht="12.75">
      <c r="A1509" s="382">
        <v>7260650040</v>
      </c>
      <c r="B1509" s="224" t="s">
        <v>38131</v>
      </c>
      <c r="C1509" s="383" t="s">
        <v>36666</v>
      </c>
      <c r="D1509" s="384">
        <v>289</v>
      </c>
    </row>
    <row r="1510" spans="1:4" ht="12.75">
      <c r="A1510" s="382">
        <v>7260650050</v>
      </c>
      <c r="B1510" s="224" t="s">
        <v>38132</v>
      </c>
      <c r="C1510" s="383" t="s">
        <v>36666</v>
      </c>
      <c r="D1510" s="384">
        <v>152.26</v>
      </c>
    </row>
    <row r="1511" spans="1:4" ht="12.75">
      <c r="A1511" s="382">
        <v>7260650060</v>
      </c>
      <c r="B1511" s="224" t="s">
        <v>38133</v>
      </c>
      <c r="C1511" s="383" t="s">
        <v>36666</v>
      </c>
      <c r="D1511" s="384">
        <v>186.76</v>
      </c>
    </row>
    <row r="1512" spans="1:4" ht="12.75">
      <c r="A1512" s="382">
        <v>7260650070</v>
      </c>
      <c r="B1512" s="224" t="s">
        <v>38134</v>
      </c>
      <c r="C1512" s="383" t="s">
        <v>36666</v>
      </c>
      <c r="D1512" s="384">
        <v>222.87</v>
      </c>
    </row>
    <row r="1513" spans="1:4" ht="12.75">
      <c r="A1513" s="382">
        <v>7260650080</v>
      </c>
      <c r="B1513" s="224" t="s">
        <v>38135</v>
      </c>
      <c r="C1513" s="383" t="s">
        <v>36666</v>
      </c>
      <c r="D1513" s="384">
        <v>291.25</v>
      </c>
    </row>
    <row r="1514" spans="1:4" ht="12.75">
      <c r="A1514" s="382">
        <v>7260550010</v>
      </c>
      <c r="B1514" s="224" t="s">
        <v>38136</v>
      </c>
      <c r="C1514" s="383" t="s">
        <v>36666</v>
      </c>
      <c r="D1514" s="384">
        <v>165.01</v>
      </c>
    </row>
    <row r="1515" spans="1:4" ht="12.75">
      <c r="A1515" s="382">
        <v>7260550020</v>
      </c>
      <c r="B1515" s="224" t="s">
        <v>38137</v>
      </c>
      <c r="C1515" s="383" t="s">
        <v>36666</v>
      </c>
      <c r="D1515" s="384">
        <v>262.27999999999997</v>
      </c>
    </row>
    <row r="1516" spans="1:4" ht="12.75">
      <c r="A1516" s="382">
        <v>7260550030</v>
      </c>
      <c r="B1516" s="224" t="s">
        <v>38138</v>
      </c>
      <c r="C1516" s="383" t="s">
        <v>36666</v>
      </c>
      <c r="D1516" s="384">
        <v>318.91000000000003</v>
      </c>
    </row>
    <row r="1517" spans="1:4" ht="12.75">
      <c r="A1517" s="382">
        <v>7260550040</v>
      </c>
      <c r="B1517" s="224" t="s">
        <v>38139</v>
      </c>
      <c r="C1517" s="383" t="s">
        <v>36666</v>
      </c>
      <c r="D1517" s="384">
        <v>412.21</v>
      </c>
    </row>
    <row r="1518" spans="1:4" ht="12.75">
      <c r="A1518" s="382">
        <v>7260550050</v>
      </c>
      <c r="B1518" s="224" t="s">
        <v>38140</v>
      </c>
      <c r="C1518" s="383" t="s">
        <v>36666</v>
      </c>
      <c r="D1518" s="384">
        <v>169.38</v>
      </c>
    </row>
    <row r="1519" spans="1:4" ht="12.75">
      <c r="A1519" s="382">
        <v>7260550060</v>
      </c>
      <c r="B1519" s="224" t="s">
        <v>38141</v>
      </c>
      <c r="C1519" s="383" t="s">
        <v>36666</v>
      </c>
      <c r="D1519" s="384">
        <v>267.36</v>
      </c>
    </row>
    <row r="1520" spans="1:4" ht="12.75">
      <c r="A1520" s="382">
        <v>7260550070</v>
      </c>
      <c r="B1520" s="224" t="s">
        <v>38142</v>
      </c>
      <c r="C1520" s="383" t="s">
        <v>36666</v>
      </c>
      <c r="D1520" s="384">
        <v>324</v>
      </c>
    </row>
    <row r="1521" spans="1:4" ht="12.75">
      <c r="A1521" s="382">
        <v>7260550080</v>
      </c>
      <c r="B1521" s="224" t="s">
        <v>38143</v>
      </c>
      <c r="C1521" s="383" t="s">
        <v>36666</v>
      </c>
      <c r="D1521" s="384">
        <v>414.57</v>
      </c>
    </row>
    <row r="1522" spans="1:4" ht="12.75">
      <c r="A1522" s="382">
        <v>7260550090</v>
      </c>
      <c r="B1522" s="224" t="s">
        <v>38144</v>
      </c>
      <c r="C1522" s="383" t="s">
        <v>36666</v>
      </c>
      <c r="D1522" s="384">
        <v>174.02</v>
      </c>
    </row>
    <row r="1523" spans="1:4" ht="12.75">
      <c r="A1523" s="382">
        <v>7260550100</v>
      </c>
      <c r="B1523" s="224" t="s">
        <v>38145</v>
      </c>
      <c r="C1523" s="383" t="s">
        <v>36666</v>
      </c>
      <c r="D1523" s="384">
        <v>272.92</v>
      </c>
    </row>
    <row r="1524" spans="1:4" ht="12.75">
      <c r="A1524" s="382">
        <v>7260550110</v>
      </c>
      <c r="B1524" s="224" t="s">
        <v>38146</v>
      </c>
      <c r="C1524" s="383" t="s">
        <v>36666</v>
      </c>
      <c r="D1524" s="384">
        <v>329.55</v>
      </c>
    </row>
    <row r="1525" spans="1:4" ht="12.75">
      <c r="A1525" s="382">
        <v>7260550120</v>
      </c>
      <c r="B1525" s="224" t="s">
        <v>38147</v>
      </c>
      <c r="C1525" s="383" t="s">
        <v>36666</v>
      </c>
      <c r="D1525" s="384">
        <v>420.85</v>
      </c>
    </row>
    <row r="1526" spans="1:4" ht="12.75">
      <c r="A1526" s="382">
        <v>7260550130</v>
      </c>
      <c r="B1526" s="224" t="s">
        <v>38148</v>
      </c>
      <c r="C1526" s="383" t="s">
        <v>36666</v>
      </c>
      <c r="D1526" s="384">
        <v>179.58</v>
      </c>
    </row>
    <row r="1527" spans="1:4" ht="12.75">
      <c r="A1527" s="382">
        <v>7260550140</v>
      </c>
      <c r="B1527" s="224" t="s">
        <v>38149</v>
      </c>
      <c r="C1527" s="383" t="s">
        <v>36666</v>
      </c>
      <c r="D1527" s="384">
        <v>279.16000000000003</v>
      </c>
    </row>
    <row r="1528" spans="1:4" ht="12.75">
      <c r="A1528" s="382">
        <v>7260550150</v>
      </c>
      <c r="B1528" s="224" t="s">
        <v>38150</v>
      </c>
      <c r="C1528" s="383" t="s">
        <v>36666</v>
      </c>
      <c r="D1528" s="384">
        <v>335.79</v>
      </c>
    </row>
    <row r="1529" spans="1:4" ht="12.75">
      <c r="A1529" s="382">
        <v>7260550160</v>
      </c>
      <c r="B1529" s="224" t="s">
        <v>38151</v>
      </c>
      <c r="C1529" s="383" t="s">
        <v>36666</v>
      </c>
      <c r="D1529" s="384">
        <v>428</v>
      </c>
    </row>
    <row r="1530" spans="1:4" ht="12.75">
      <c r="A1530" s="382">
        <v>7260650090</v>
      </c>
      <c r="B1530" s="224" t="s">
        <v>38152</v>
      </c>
      <c r="C1530" s="383" t="s">
        <v>36666</v>
      </c>
      <c r="D1530" s="384">
        <v>41.39</v>
      </c>
    </row>
    <row r="1531" spans="1:4" ht="12.75">
      <c r="A1531" s="382">
        <v>7260650100</v>
      </c>
      <c r="B1531" s="224" t="s">
        <v>38153</v>
      </c>
      <c r="C1531" s="383" t="s">
        <v>36666</v>
      </c>
      <c r="D1531" s="384">
        <v>44.08</v>
      </c>
    </row>
    <row r="1532" spans="1:4" ht="12.75">
      <c r="A1532" s="382">
        <v>7260550170</v>
      </c>
      <c r="B1532" s="224" t="s">
        <v>38154</v>
      </c>
      <c r="C1532" s="383" t="s">
        <v>36666</v>
      </c>
      <c r="D1532" s="384">
        <v>45.36</v>
      </c>
    </row>
    <row r="1533" spans="1:4" ht="12.75">
      <c r="A1533" s="382">
        <v>7260550180</v>
      </c>
      <c r="B1533" s="224" t="s">
        <v>38155</v>
      </c>
      <c r="C1533" s="383" t="s">
        <v>36666</v>
      </c>
      <c r="D1533" s="384">
        <v>48.54</v>
      </c>
    </row>
    <row r="1534" spans="1:4" ht="12.75">
      <c r="A1534" s="382">
        <v>7260550190</v>
      </c>
      <c r="B1534" s="224" t="s">
        <v>38156</v>
      </c>
      <c r="C1534" s="383" t="s">
        <v>36666</v>
      </c>
      <c r="D1534" s="384">
        <v>50.98</v>
      </c>
    </row>
    <row r="1535" spans="1:4" ht="12.75">
      <c r="A1535" s="382">
        <v>7260550200</v>
      </c>
      <c r="B1535" s="224" t="s">
        <v>38157</v>
      </c>
      <c r="C1535" s="383" t="s">
        <v>36666</v>
      </c>
      <c r="D1535" s="384">
        <v>54.37</v>
      </c>
    </row>
    <row r="2161" spans="1:4" ht="12.75">
      <c r="A2161" s="371">
        <v>7010100010</v>
      </c>
      <c r="B2161" s="370" t="s">
        <v>36654</v>
      </c>
      <c r="C2161" s="372" t="s">
        <v>36655</v>
      </c>
      <c r="D2161" s="373">
        <v>607.08000000000004</v>
      </c>
    </row>
    <row r="2162" spans="1:4" ht="12.75">
      <c r="A2162" s="371">
        <v>7010100020</v>
      </c>
      <c r="B2162" s="370" t="s">
        <v>36656</v>
      </c>
      <c r="C2162" s="372" t="s">
        <v>36655</v>
      </c>
      <c r="D2162" s="373">
        <v>159.99</v>
      </c>
    </row>
    <row r="2163" spans="1:4" ht="12.75">
      <c r="A2163" s="371">
        <v>7010100030</v>
      </c>
      <c r="B2163" s="370" t="s">
        <v>36657</v>
      </c>
      <c r="C2163" s="372" t="s">
        <v>36655</v>
      </c>
      <c r="D2163" s="373">
        <v>132.41999999999999</v>
      </c>
    </row>
    <row r="2164" spans="1:4" ht="12.75">
      <c r="A2164" s="371">
        <v>7010100040</v>
      </c>
      <c r="B2164" s="370" t="s">
        <v>36658</v>
      </c>
      <c r="C2164" s="372" t="s">
        <v>36655</v>
      </c>
      <c r="D2164" s="373">
        <v>417.14</v>
      </c>
    </row>
    <row r="2165" spans="1:4" ht="12.75">
      <c r="A2165" s="371">
        <v>7010100050</v>
      </c>
      <c r="B2165" s="370" t="s">
        <v>36659</v>
      </c>
      <c r="C2165" s="372" t="s">
        <v>36655</v>
      </c>
      <c r="D2165" s="373">
        <v>475.96</v>
      </c>
    </row>
    <row r="2166" spans="1:4" ht="12.75">
      <c r="A2166" s="371">
        <v>7010100060</v>
      </c>
      <c r="B2166" s="370" t="s">
        <v>36660</v>
      </c>
      <c r="C2166" s="372" t="s">
        <v>36655</v>
      </c>
      <c r="D2166" s="374">
        <v>1020.12</v>
      </c>
    </row>
    <row r="2167" spans="1:4" ht="12.75">
      <c r="A2167" s="371">
        <v>7010100070</v>
      </c>
      <c r="B2167" s="370" t="s">
        <v>36661</v>
      </c>
      <c r="C2167" s="372" t="s">
        <v>36662</v>
      </c>
      <c r="D2167" s="374">
        <v>3838.36</v>
      </c>
    </row>
    <row r="2168" spans="1:4" ht="12.75">
      <c r="A2168" s="371">
        <v>7010100081</v>
      </c>
      <c r="B2168" s="370" t="s">
        <v>36663</v>
      </c>
      <c r="C2168" s="372" t="s">
        <v>36662</v>
      </c>
      <c r="D2168" s="373">
        <v>207.5</v>
      </c>
    </row>
    <row r="2169" spans="1:4" ht="12.75">
      <c r="A2169" s="371">
        <v>7010100090</v>
      </c>
      <c r="B2169" s="370" t="s">
        <v>36664</v>
      </c>
      <c r="C2169" s="372" t="s">
        <v>36655</v>
      </c>
      <c r="D2169" s="373">
        <v>86.78</v>
      </c>
    </row>
    <row r="2170" spans="1:4" ht="12.75">
      <c r="A2170" s="371">
        <v>7010100100</v>
      </c>
      <c r="B2170" s="370" t="s">
        <v>36665</v>
      </c>
      <c r="C2170" s="372" t="s">
        <v>36666</v>
      </c>
      <c r="D2170" s="373">
        <v>143.32</v>
      </c>
    </row>
    <row r="2171" spans="1:4" ht="12.75">
      <c r="A2171" s="371">
        <v>7010100110</v>
      </c>
      <c r="B2171" s="370" t="s">
        <v>36667</v>
      </c>
      <c r="C2171" s="372" t="s">
        <v>36655</v>
      </c>
      <c r="D2171" s="373">
        <v>197.2</v>
      </c>
    </row>
    <row r="2172" spans="1:4" ht="12.75">
      <c r="A2172" s="371">
        <v>7010100120</v>
      </c>
      <c r="B2172" s="370" t="s">
        <v>36668</v>
      </c>
      <c r="C2172" s="372" t="s">
        <v>36662</v>
      </c>
      <c r="D2172" s="374">
        <v>1370.76</v>
      </c>
    </row>
    <row r="2173" spans="1:4" ht="12.75">
      <c r="A2173" s="371">
        <v>7010100130</v>
      </c>
      <c r="B2173" s="370" t="s">
        <v>36669</v>
      </c>
      <c r="C2173" s="372" t="s">
        <v>36662</v>
      </c>
      <c r="D2173" s="374">
        <v>1192.77</v>
      </c>
    </row>
    <row r="2174" spans="1:4" ht="12.75">
      <c r="A2174" s="371">
        <v>7010100140</v>
      </c>
      <c r="B2174" s="370" t="s">
        <v>36670</v>
      </c>
      <c r="C2174" s="372" t="s">
        <v>36662</v>
      </c>
      <c r="D2174" s="374">
        <v>2000.64</v>
      </c>
    </row>
    <row r="2175" spans="1:4" ht="38.25">
      <c r="A2175" s="371">
        <v>7010100150</v>
      </c>
      <c r="B2175" s="370" t="s">
        <v>36671</v>
      </c>
      <c r="C2175" s="375" t="s">
        <v>36672</v>
      </c>
      <c r="D2175" s="374">
        <v>1100</v>
      </c>
    </row>
    <row r="2176" spans="1:4" ht="38.25">
      <c r="A2176" s="371">
        <v>7010100160</v>
      </c>
      <c r="B2176" s="370" t="s">
        <v>36673</v>
      </c>
      <c r="C2176" s="375" t="s">
        <v>36672</v>
      </c>
      <c r="D2176" s="374">
        <v>1100</v>
      </c>
    </row>
    <row r="2177" spans="1:4" ht="38.25">
      <c r="A2177" s="371">
        <v>7010100170</v>
      </c>
      <c r="B2177" s="370" t="s">
        <v>36674</v>
      </c>
      <c r="C2177" s="375" t="s">
        <v>36672</v>
      </c>
      <c r="D2177" s="373">
        <v>859.37</v>
      </c>
    </row>
    <row r="2178" spans="1:4" ht="38.25">
      <c r="A2178" s="371">
        <v>7010100180</v>
      </c>
      <c r="B2178" s="370" t="s">
        <v>36675</v>
      </c>
      <c r="C2178" s="375" t="s">
        <v>36672</v>
      </c>
      <c r="D2178" s="374">
        <v>1248.95</v>
      </c>
    </row>
    <row r="2179" spans="1:4" ht="12.75">
      <c r="A2179" s="371">
        <v>7010100190</v>
      </c>
      <c r="B2179" s="370" t="s">
        <v>36676</v>
      </c>
      <c r="C2179" s="372" t="s">
        <v>36662</v>
      </c>
      <c r="D2179" s="373">
        <v>979.04</v>
      </c>
    </row>
    <row r="2180" spans="1:4" ht="12.75">
      <c r="A2180" s="371">
        <v>7010100200</v>
      </c>
      <c r="B2180" s="370" t="s">
        <v>36677</v>
      </c>
      <c r="C2180" s="372" t="s">
        <v>36662</v>
      </c>
      <c r="D2180" s="373">
        <v>979.04</v>
      </c>
    </row>
    <row r="2181" spans="1:4" ht="38.25">
      <c r="A2181" s="371">
        <v>7010100210</v>
      </c>
      <c r="B2181" s="370" t="s">
        <v>36678</v>
      </c>
      <c r="C2181" s="375" t="s">
        <v>36672</v>
      </c>
      <c r="D2181" s="374">
        <v>2018.83</v>
      </c>
    </row>
    <row r="2182" spans="1:4" ht="38.25">
      <c r="A2182" s="371">
        <v>7010100220</v>
      </c>
      <c r="B2182" s="370" t="s">
        <v>36679</v>
      </c>
      <c r="C2182" s="375" t="s">
        <v>36672</v>
      </c>
      <c r="D2182" s="374">
        <v>3273.09</v>
      </c>
    </row>
    <row r="2183" spans="1:4" ht="12.75">
      <c r="A2183" s="371">
        <v>7010100230</v>
      </c>
      <c r="B2183" s="370" t="s">
        <v>36680</v>
      </c>
      <c r="C2183" s="372" t="s">
        <v>36681</v>
      </c>
      <c r="D2183" s="373">
        <v>5.53</v>
      </c>
    </row>
    <row r="2184" spans="1:4" ht="12.75">
      <c r="A2184" s="371">
        <v>7010100240</v>
      </c>
      <c r="B2184" s="370" t="s">
        <v>36682</v>
      </c>
      <c r="C2184" s="372" t="s">
        <v>36681</v>
      </c>
      <c r="D2184" s="373">
        <v>3.01</v>
      </c>
    </row>
    <row r="2185" spans="1:4" ht="12.75">
      <c r="A2185" s="371">
        <v>7010100250</v>
      </c>
      <c r="B2185" s="370" t="s">
        <v>36683</v>
      </c>
      <c r="C2185" s="372" t="s">
        <v>36681</v>
      </c>
      <c r="D2185" s="373">
        <v>2.4900000000000002</v>
      </c>
    </row>
    <row r="2186" spans="1:4" ht="25.5">
      <c r="A2186" s="371">
        <v>7010100260</v>
      </c>
      <c r="B2186" s="370" t="s">
        <v>36684</v>
      </c>
      <c r="C2186" s="375" t="s">
        <v>36685</v>
      </c>
      <c r="D2186" s="373">
        <v>26.63</v>
      </c>
    </row>
    <row r="2187" spans="1:4" ht="25.5">
      <c r="A2187" s="371">
        <v>7010100270</v>
      </c>
      <c r="B2187" s="370" t="s">
        <v>36684</v>
      </c>
      <c r="C2187" s="375" t="s">
        <v>36686</v>
      </c>
      <c r="D2187" s="374">
        <v>3984.74</v>
      </c>
    </row>
    <row r="2188" spans="1:4" ht="25.5">
      <c r="A2188" s="371">
        <v>7010100280</v>
      </c>
      <c r="B2188" s="370" t="s">
        <v>36687</v>
      </c>
      <c r="C2188" s="375" t="s">
        <v>36685</v>
      </c>
      <c r="D2188" s="373">
        <v>64.41</v>
      </c>
    </row>
    <row r="2189" spans="1:4" ht="25.5">
      <c r="A2189" s="371">
        <v>7010100290</v>
      </c>
      <c r="B2189" s="370" t="s">
        <v>36687</v>
      </c>
      <c r="C2189" s="375" t="s">
        <v>36686</v>
      </c>
      <c r="D2189" s="374">
        <v>9375.5</v>
      </c>
    </row>
    <row r="2190" spans="1:4" ht="25.5">
      <c r="A2190" s="371">
        <v>7010100300</v>
      </c>
      <c r="B2190" s="370" t="s">
        <v>36688</v>
      </c>
      <c r="C2190" s="375" t="s">
        <v>36685</v>
      </c>
      <c r="D2190" s="373">
        <v>134.21</v>
      </c>
    </row>
    <row r="2191" spans="1:4" ht="25.5">
      <c r="A2191" s="371">
        <v>7010100310</v>
      </c>
      <c r="B2191" s="370" t="s">
        <v>36688</v>
      </c>
      <c r="C2191" s="375" t="s">
        <v>36686</v>
      </c>
      <c r="D2191" s="374">
        <v>19066.240000000002</v>
      </c>
    </row>
    <row r="2192" spans="1:4" ht="25.5">
      <c r="A2192" s="371">
        <v>7010100320</v>
      </c>
      <c r="B2192" s="370" t="s">
        <v>36689</v>
      </c>
      <c r="C2192" s="375" t="s">
        <v>36685</v>
      </c>
      <c r="D2192" s="373">
        <v>218.96</v>
      </c>
    </row>
    <row r="2193" spans="1:4" ht="25.5">
      <c r="A2193" s="371">
        <v>7010100330</v>
      </c>
      <c r="B2193" s="370" t="s">
        <v>36689</v>
      </c>
      <c r="C2193" s="375" t="s">
        <v>36686</v>
      </c>
      <c r="D2193" s="374">
        <v>30539.39</v>
      </c>
    </row>
    <row r="2194" spans="1:4" ht="12.75">
      <c r="A2194" s="371">
        <v>7010100340</v>
      </c>
      <c r="B2194" s="370" t="s">
        <v>36690</v>
      </c>
      <c r="C2194" s="372" t="s">
        <v>36662</v>
      </c>
      <c r="D2194" s="374">
        <v>1056.1600000000001</v>
      </c>
    </row>
    <row r="2195" spans="1:4" ht="12.75">
      <c r="A2195" s="371">
        <v>7010100350</v>
      </c>
      <c r="B2195" s="370" t="s">
        <v>36691</v>
      </c>
      <c r="C2195" s="372" t="s">
        <v>36692</v>
      </c>
      <c r="D2195" s="373">
        <v>5.28</v>
      </c>
    </row>
    <row r="2196" spans="1:4" ht="12.75">
      <c r="A2196" s="436" t="s">
        <v>36693</v>
      </c>
      <c r="B2196" s="442"/>
      <c r="C2196" s="376"/>
      <c r="D2196" s="376"/>
    </row>
    <row r="2197" spans="1:4" ht="12.75">
      <c r="A2197" s="371">
        <v>7020100010</v>
      </c>
      <c r="B2197" s="370" t="s">
        <v>36694</v>
      </c>
      <c r="C2197" s="372" t="s">
        <v>36666</v>
      </c>
      <c r="D2197" s="373">
        <v>1.34</v>
      </c>
    </row>
    <row r="2198" spans="1:4" ht="12.75">
      <c r="A2198" s="371">
        <v>7020100020</v>
      </c>
      <c r="B2198" s="370" t="s">
        <v>36695</v>
      </c>
      <c r="C2198" s="372" t="s">
        <v>36662</v>
      </c>
      <c r="D2198" s="373">
        <v>313.82</v>
      </c>
    </row>
    <row r="2199" spans="1:4" ht="12.75">
      <c r="A2199" s="371">
        <v>7020100030</v>
      </c>
      <c r="B2199" s="370" t="s">
        <v>36696</v>
      </c>
      <c r="C2199" s="372" t="s">
        <v>36666</v>
      </c>
      <c r="D2199" s="373">
        <v>1.43</v>
      </c>
    </row>
    <row r="2200" spans="1:4" ht="12.75">
      <c r="A2200" s="371">
        <v>7020100040</v>
      </c>
      <c r="B2200" s="370" t="s">
        <v>36697</v>
      </c>
      <c r="C2200" s="372" t="s">
        <v>36666</v>
      </c>
      <c r="D2200" s="373">
        <v>1.66</v>
      </c>
    </row>
    <row r="2201" spans="1:4" ht="12.75">
      <c r="A2201" s="371">
        <v>7020100050</v>
      </c>
      <c r="B2201" s="370" t="s">
        <v>36698</v>
      </c>
      <c r="C2201" s="372" t="s">
        <v>36666</v>
      </c>
      <c r="D2201" s="373">
        <v>2.11</v>
      </c>
    </row>
    <row r="2202" spans="1:4" ht="12.75">
      <c r="A2202" s="371">
        <v>7020100060</v>
      </c>
      <c r="B2202" s="370" t="s">
        <v>36699</v>
      </c>
      <c r="C2202" s="372" t="s">
        <v>36666</v>
      </c>
      <c r="D2202" s="373">
        <v>1.66</v>
      </c>
    </row>
    <row r="2203" spans="1:4" ht="12.75">
      <c r="A2203" s="371">
        <v>7020100070</v>
      </c>
      <c r="B2203" s="370" t="s">
        <v>36700</v>
      </c>
      <c r="C2203" s="372" t="s">
        <v>36666</v>
      </c>
      <c r="D2203" s="373">
        <v>2.23</v>
      </c>
    </row>
    <row r="2204" spans="1:4" ht="12.75">
      <c r="A2204" s="371">
        <v>7020100080</v>
      </c>
      <c r="B2204" s="370" t="s">
        <v>36701</v>
      </c>
      <c r="C2204" s="372" t="s">
        <v>36666</v>
      </c>
      <c r="D2204" s="373">
        <v>2.78</v>
      </c>
    </row>
    <row r="2205" spans="1:4" ht="12.75">
      <c r="A2205" s="371">
        <v>7020100090</v>
      </c>
      <c r="B2205" s="370" t="s">
        <v>36702</v>
      </c>
      <c r="C2205" s="372" t="s">
        <v>36655</v>
      </c>
      <c r="D2205" s="373">
        <v>3.6</v>
      </c>
    </row>
    <row r="2206" spans="1:4" ht="12.75">
      <c r="A2206" s="371">
        <v>7020100100</v>
      </c>
      <c r="B2206" s="370" t="s">
        <v>36703</v>
      </c>
      <c r="C2206" s="372" t="s">
        <v>36655</v>
      </c>
      <c r="D2206" s="373">
        <v>17.48</v>
      </c>
    </row>
    <row r="2207" spans="1:4" ht="12.75">
      <c r="A2207" s="371">
        <v>7020100110</v>
      </c>
      <c r="B2207" s="370" t="s">
        <v>36704</v>
      </c>
      <c r="C2207" s="372" t="s">
        <v>36655</v>
      </c>
      <c r="D2207" s="373">
        <v>2.17</v>
      </c>
    </row>
    <row r="2208" spans="1:4" ht="38.25">
      <c r="A2208" s="371">
        <v>7020100130</v>
      </c>
      <c r="B2208" s="370" t="s">
        <v>36705</v>
      </c>
      <c r="C2208" s="375" t="s">
        <v>36706</v>
      </c>
      <c r="D2208" s="373">
        <v>523.41999999999996</v>
      </c>
    </row>
    <row r="2209" spans="1:4" ht="12.75">
      <c r="A2209" s="371">
        <v>7020100140</v>
      </c>
      <c r="B2209" s="370" t="s">
        <v>36707</v>
      </c>
      <c r="C2209" s="372" t="s">
        <v>36662</v>
      </c>
      <c r="D2209" s="373">
        <v>124.58</v>
      </c>
    </row>
    <row r="2210" spans="1:4" ht="12.75">
      <c r="A2210" s="371">
        <v>7020100150</v>
      </c>
      <c r="B2210" s="370" t="s">
        <v>36708</v>
      </c>
      <c r="C2210" s="372" t="s">
        <v>36662</v>
      </c>
      <c r="D2210" s="373">
        <v>330.15</v>
      </c>
    </row>
    <row r="2211" spans="1:4" ht="12.75">
      <c r="A2211" s="371">
        <v>7020100160</v>
      </c>
      <c r="B2211" s="370" t="s">
        <v>36709</v>
      </c>
      <c r="C2211" s="372" t="s">
        <v>36666</v>
      </c>
      <c r="D2211" s="373">
        <v>1.02</v>
      </c>
    </row>
    <row r="2212" spans="1:4" ht="12.75">
      <c r="A2212" s="436" t="s">
        <v>36710</v>
      </c>
      <c r="B2212" s="442"/>
      <c r="C2212" s="376"/>
      <c r="D2212" s="376"/>
    </row>
    <row r="2213" spans="1:4" ht="12.75">
      <c r="A2213" s="371">
        <v>7030100010</v>
      </c>
      <c r="B2213" s="370" t="s">
        <v>36711</v>
      </c>
      <c r="C2213" s="372" t="s">
        <v>36666</v>
      </c>
      <c r="D2213" s="373">
        <v>11.57</v>
      </c>
    </row>
    <row r="2214" spans="1:4" ht="12.75">
      <c r="A2214" s="371">
        <v>7030100020</v>
      </c>
      <c r="B2214" s="370" t="s">
        <v>36712</v>
      </c>
      <c r="C2214" s="372" t="s">
        <v>36655</v>
      </c>
      <c r="D2214" s="373">
        <v>27.16</v>
      </c>
    </row>
    <row r="2215" spans="1:4" ht="12.75">
      <c r="A2215" s="371">
        <v>7030100030</v>
      </c>
      <c r="B2215" s="370" t="s">
        <v>36713</v>
      </c>
      <c r="C2215" s="372" t="s">
        <v>36666</v>
      </c>
      <c r="D2215" s="373">
        <v>122.78</v>
      </c>
    </row>
    <row r="2216" spans="1:4" ht="12.75">
      <c r="A2216" s="371">
        <v>7030100040</v>
      </c>
      <c r="B2216" s="370" t="s">
        <v>36714</v>
      </c>
      <c r="C2216" s="372" t="s">
        <v>36655</v>
      </c>
      <c r="D2216" s="373">
        <v>123.39</v>
      </c>
    </row>
    <row r="2217" spans="1:4" ht="12.75">
      <c r="A2217" s="371">
        <v>7030100050</v>
      </c>
      <c r="B2217" s="370" t="s">
        <v>36715</v>
      </c>
      <c r="C2217" s="372" t="s">
        <v>36716</v>
      </c>
      <c r="D2217" s="373">
        <v>16.940000000000001</v>
      </c>
    </row>
    <row r="2218" spans="1:4" ht="12.75">
      <c r="A2218" s="371">
        <v>7030100060</v>
      </c>
      <c r="B2218" s="370" t="s">
        <v>36717</v>
      </c>
      <c r="C2218" s="372" t="s">
        <v>36655</v>
      </c>
      <c r="D2218" s="373">
        <v>9.4700000000000006</v>
      </c>
    </row>
    <row r="2219" spans="1:4" ht="12.75">
      <c r="A2219" s="371">
        <v>7030100070</v>
      </c>
      <c r="B2219" s="370" t="s">
        <v>36718</v>
      </c>
      <c r="C2219" s="372" t="s">
        <v>36655</v>
      </c>
      <c r="D2219" s="373">
        <v>32.86</v>
      </c>
    </row>
    <row r="2220" spans="1:4" ht="12.75">
      <c r="A2220" s="371">
        <v>7030100080</v>
      </c>
      <c r="B2220" s="370" t="s">
        <v>36719</v>
      </c>
      <c r="C2220" s="372" t="s">
        <v>36662</v>
      </c>
      <c r="D2220" s="373">
        <v>146.94</v>
      </c>
    </row>
    <row r="2221" spans="1:4" ht="12.75">
      <c r="A2221" s="371">
        <v>7030100090</v>
      </c>
      <c r="B2221" s="370" t="s">
        <v>36720</v>
      </c>
      <c r="C2221" s="372" t="s">
        <v>36662</v>
      </c>
      <c r="D2221" s="373">
        <v>903.72</v>
      </c>
    </row>
    <row r="2222" spans="1:4" ht="38.25">
      <c r="A2222" s="371">
        <v>7030100100</v>
      </c>
      <c r="B2222" s="370" t="s">
        <v>36721</v>
      </c>
      <c r="C2222" s="375" t="s">
        <v>36672</v>
      </c>
      <c r="D2222" s="373">
        <v>612.09</v>
      </c>
    </row>
    <row r="2223" spans="1:4" ht="12.75">
      <c r="A2223" s="371">
        <v>7030100110</v>
      </c>
      <c r="B2223" s="370" t="s">
        <v>36722</v>
      </c>
      <c r="C2223" s="372" t="s">
        <v>36662</v>
      </c>
      <c r="D2223" s="373">
        <v>5.83</v>
      </c>
    </row>
    <row r="2224" spans="1:4" ht="12.75">
      <c r="A2224" s="371">
        <v>7030100120</v>
      </c>
      <c r="B2224" s="370" t="s">
        <v>36723</v>
      </c>
      <c r="C2224" s="372" t="s">
        <v>36655</v>
      </c>
      <c r="D2224" s="373">
        <v>4.95</v>
      </c>
    </row>
    <row r="2225" spans="1:4" ht="12.75">
      <c r="A2225" s="371">
        <v>7030100130</v>
      </c>
      <c r="B2225" s="370" t="s">
        <v>36724</v>
      </c>
      <c r="C2225" s="372" t="s">
        <v>36716</v>
      </c>
      <c r="D2225" s="373">
        <v>0.32</v>
      </c>
    </row>
    <row r="2226" spans="1:4" ht="12.75">
      <c r="A2226" s="371">
        <v>7030100140</v>
      </c>
      <c r="B2226" s="370" t="s">
        <v>36725</v>
      </c>
      <c r="C2226" s="372" t="s">
        <v>36716</v>
      </c>
      <c r="D2226" s="373">
        <v>0.81</v>
      </c>
    </row>
    <row r="2227" spans="1:4" ht="12.75">
      <c r="A2227" s="371">
        <v>7030100150</v>
      </c>
      <c r="B2227" s="370" t="s">
        <v>36726</v>
      </c>
      <c r="C2227" s="372" t="s">
        <v>36727</v>
      </c>
      <c r="D2227" s="373">
        <v>142.65</v>
      </c>
    </row>
    <row r="2228" spans="1:4" ht="12.75">
      <c r="A2228" s="371">
        <v>7030100160</v>
      </c>
      <c r="B2228" s="370" t="s">
        <v>36728</v>
      </c>
      <c r="C2228" s="372" t="s">
        <v>36662</v>
      </c>
      <c r="D2228" s="373">
        <v>107.97</v>
      </c>
    </row>
    <row r="2229" spans="1:4" ht="12.75">
      <c r="A2229" s="371">
        <v>7030100170</v>
      </c>
      <c r="B2229" s="370" t="s">
        <v>36729</v>
      </c>
      <c r="C2229" s="372" t="s">
        <v>36662</v>
      </c>
      <c r="D2229" s="373">
        <v>553.13</v>
      </c>
    </row>
    <row r="2230" spans="1:4" ht="12.75">
      <c r="A2230" s="371">
        <v>7030100180</v>
      </c>
      <c r="B2230" s="370" t="s">
        <v>36730</v>
      </c>
      <c r="C2230" s="372" t="s">
        <v>36655</v>
      </c>
      <c r="D2230" s="373">
        <v>0.55000000000000004</v>
      </c>
    </row>
    <row r="2231" spans="1:4" ht="12.75">
      <c r="A2231" s="371">
        <v>7030100190</v>
      </c>
      <c r="B2231" s="370" t="s">
        <v>36731</v>
      </c>
      <c r="C2231" s="372" t="s">
        <v>36655</v>
      </c>
      <c r="D2231" s="373">
        <v>2.72</v>
      </c>
    </row>
    <row r="2232" spans="1:4" ht="12.75">
      <c r="A2232" s="371">
        <v>7030100200</v>
      </c>
      <c r="B2232" s="370" t="s">
        <v>36732</v>
      </c>
      <c r="C2232" s="372" t="s">
        <v>36655</v>
      </c>
      <c r="D2232" s="373">
        <v>11.1</v>
      </c>
    </row>
    <row r="2233" spans="1:4" ht="12.75">
      <c r="A2233" s="371">
        <v>7030100210</v>
      </c>
      <c r="B2233" s="370" t="s">
        <v>36733</v>
      </c>
      <c r="C2233" s="372" t="s">
        <v>36655</v>
      </c>
      <c r="D2233" s="373">
        <v>0.95</v>
      </c>
    </row>
    <row r="2234" spans="1:4" ht="12.75">
      <c r="A2234" s="371">
        <v>7030100220</v>
      </c>
      <c r="B2234" s="370" t="s">
        <v>36734</v>
      </c>
      <c r="C2234" s="372" t="s">
        <v>36655</v>
      </c>
      <c r="D2234" s="373">
        <v>3.8</v>
      </c>
    </row>
    <row r="2235" spans="1:4" ht="12.75">
      <c r="A2235" s="371">
        <v>7030100230</v>
      </c>
      <c r="B2235" s="370" t="s">
        <v>36735</v>
      </c>
      <c r="C2235" s="372" t="s">
        <v>36655</v>
      </c>
      <c r="D2235" s="373">
        <v>0.38</v>
      </c>
    </row>
    <row r="2236" spans="1:4" ht="12.75">
      <c r="A2236" s="371">
        <v>7030100241</v>
      </c>
      <c r="B2236" s="370" t="s">
        <v>36736</v>
      </c>
      <c r="C2236" s="372" t="s">
        <v>36655</v>
      </c>
      <c r="D2236" s="373">
        <v>24.45</v>
      </c>
    </row>
    <row r="2237" spans="1:4" ht="12.75">
      <c r="A2237" s="371">
        <v>7030100250</v>
      </c>
      <c r="B2237" s="370" t="s">
        <v>36737</v>
      </c>
      <c r="C2237" s="372" t="s">
        <v>36655</v>
      </c>
      <c r="D2237" s="373">
        <v>8.24</v>
      </c>
    </row>
    <row r="2238" spans="1:4" ht="12.75">
      <c r="A2238" s="371">
        <v>7030100260</v>
      </c>
      <c r="B2238" s="370" t="s">
        <v>36738</v>
      </c>
      <c r="C2238" s="372" t="s">
        <v>36666</v>
      </c>
      <c r="D2238" s="373">
        <v>12.68</v>
      </c>
    </row>
    <row r="2239" spans="1:4" ht="12.75">
      <c r="A2239" s="371">
        <v>7030100270</v>
      </c>
      <c r="B2239" s="370" t="s">
        <v>36739</v>
      </c>
      <c r="C2239" s="372" t="s">
        <v>36666</v>
      </c>
      <c r="D2239" s="373">
        <v>3.96</v>
      </c>
    </row>
    <row r="2240" spans="1:4" ht="12.75">
      <c r="A2240" s="371">
        <v>7030100280</v>
      </c>
      <c r="B2240" s="370" t="s">
        <v>36740</v>
      </c>
      <c r="C2240" s="372" t="s">
        <v>36655</v>
      </c>
      <c r="D2240" s="373">
        <v>4.76</v>
      </c>
    </row>
    <row r="2241" spans="1:4" ht="12.75">
      <c r="A2241" s="371">
        <v>7030100291</v>
      </c>
      <c r="B2241" s="370" t="s">
        <v>36741</v>
      </c>
      <c r="C2241" s="372" t="s">
        <v>36655</v>
      </c>
      <c r="D2241" s="373">
        <v>2.98</v>
      </c>
    </row>
    <row r="2242" spans="1:4" ht="12.75">
      <c r="A2242" s="371">
        <v>7030100301</v>
      </c>
      <c r="B2242" s="370" t="s">
        <v>36742</v>
      </c>
      <c r="C2242" s="372" t="s">
        <v>36662</v>
      </c>
      <c r="D2242" s="373">
        <v>25.81</v>
      </c>
    </row>
    <row r="2243" spans="1:4" ht="12.75">
      <c r="A2243" s="371">
        <v>7030100311</v>
      </c>
      <c r="B2243" s="370" t="s">
        <v>36743</v>
      </c>
      <c r="C2243" s="372" t="s">
        <v>36662</v>
      </c>
      <c r="D2243" s="373">
        <v>51.64</v>
      </c>
    </row>
    <row r="2244" spans="1:4" ht="12.75">
      <c r="A2244" s="371">
        <v>7030100312</v>
      </c>
      <c r="B2244" s="370" t="s">
        <v>36744</v>
      </c>
      <c r="C2244" s="372" t="s">
        <v>36662</v>
      </c>
      <c r="D2244" s="373">
        <v>169.53</v>
      </c>
    </row>
    <row r="2245" spans="1:4" ht="12.75">
      <c r="A2245" s="371">
        <v>7030100331</v>
      </c>
      <c r="B2245" s="370" t="s">
        <v>36745</v>
      </c>
      <c r="C2245" s="372" t="s">
        <v>36666</v>
      </c>
      <c r="D2245" s="373">
        <v>10.27</v>
      </c>
    </row>
    <row r="2246" spans="1:4" ht="12.75">
      <c r="A2246" s="371">
        <v>7030100360</v>
      </c>
      <c r="B2246" s="370" t="s">
        <v>36746</v>
      </c>
      <c r="C2246" s="372" t="s">
        <v>36747</v>
      </c>
      <c r="D2246" s="373">
        <v>84.75</v>
      </c>
    </row>
    <row r="2247" spans="1:4" ht="12.75">
      <c r="A2247" s="371">
        <v>7030100370</v>
      </c>
      <c r="B2247" s="370" t="s">
        <v>36748</v>
      </c>
      <c r="C2247" s="372" t="s">
        <v>36655</v>
      </c>
      <c r="D2247" s="373">
        <v>0.84</v>
      </c>
    </row>
    <row r="2248" spans="1:4" ht="12.75">
      <c r="A2248" s="371">
        <v>7030100380</v>
      </c>
      <c r="B2248" s="370" t="s">
        <v>36749</v>
      </c>
      <c r="C2248" s="372" t="s">
        <v>36655</v>
      </c>
      <c r="D2248" s="373">
        <v>4.9800000000000004</v>
      </c>
    </row>
    <row r="2249" spans="1:4" ht="12.75">
      <c r="A2249" s="371">
        <v>7030100390</v>
      </c>
      <c r="B2249" s="370" t="s">
        <v>36750</v>
      </c>
      <c r="C2249" s="372" t="s">
        <v>36655</v>
      </c>
      <c r="D2249" s="373">
        <v>3.71</v>
      </c>
    </row>
    <row r="2250" spans="1:4" ht="12.75">
      <c r="A2250" s="371">
        <v>7030100400</v>
      </c>
      <c r="B2250" s="370" t="s">
        <v>36751</v>
      </c>
      <c r="C2250" s="372" t="s">
        <v>36747</v>
      </c>
      <c r="D2250" s="373">
        <v>23.78</v>
      </c>
    </row>
    <row r="2251" spans="1:4" ht="12.75">
      <c r="A2251" s="371">
        <v>7030100410</v>
      </c>
      <c r="B2251" s="370" t="s">
        <v>36752</v>
      </c>
      <c r="C2251" s="372" t="s">
        <v>36655</v>
      </c>
      <c r="D2251" s="373">
        <v>0.55000000000000004</v>
      </c>
    </row>
    <row r="2252" spans="1:4" ht="12.75">
      <c r="A2252" s="371">
        <v>7030100420</v>
      </c>
      <c r="B2252" s="370" t="s">
        <v>36753</v>
      </c>
      <c r="C2252" s="372" t="s">
        <v>36655</v>
      </c>
      <c r="D2252" s="373">
        <v>0.24</v>
      </c>
    </row>
    <row r="2253" spans="1:4" ht="38.25">
      <c r="A2253" s="371">
        <v>7030100430</v>
      </c>
      <c r="B2253" s="370" t="s">
        <v>36754</v>
      </c>
      <c r="C2253" s="375" t="s">
        <v>36706</v>
      </c>
      <c r="D2253" s="373">
        <v>1.94</v>
      </c>
    </row>
    <row r="2254" spans="1:4" ht="12.75">
      <c r="A2254" s="371">
        <v>7030100440</v>
      </c>
      <c r="B2254" s="370" t="s">
        <v>36755</v>
      </c>
      <c r="C2254" s="372" t="s">
        <v>36666</v>
      </c>
      <c r="D2254" s="373">
        <v>2.38</v>
      </c>
    </row>
    <row r="2255" spans="1:4" ht="38.25">
      <c r="A2255" s="371">
        <v>7030100450</v>
      </c>
      <c r="B2255" s="370" t="s">
        <v>36756</v>
      </c>
      <c r="C2255" s="375" t="s">
        <v>36706</v>
      </c>
      <c r="D2255" s="373">
        <v>0.95</v>
      </c>
    </row>
    <row r="2256" spans="1:4" ht="38.25">
      <c r="A2256" s="371">
        <v>7030100460</v>
      </c>
      <c r="B2256" s="370" t="s">
        <v>36757</v>
      </c>
      <c r="C2256" s="375" t="s">
        <v>36706</v>
      </c>
      <c r="D2256" s="373">
        <v>3.47</v>
      </c>
    </row>
    <row r="2257" spans="1:4" ht="38.25">
      <c r="A2257" s="371">
        <v>7030100470</v>
      </c>
      <c r="B2257" s="370" t="s">
        <v>36758</v>
      </c>
      <c r="C2257" s="375" t="s">
        <v>36706</v>
      </c>
      <c r="D2257" s="373">
        <v>126.9</v>
      </c>
    </row>
    <row r="2258" spans="1:4" ht="38.25">
      <c r="A2258" s="371">
        <v>7030100480</v>
      </c>
      <c r="B2258" s="370" t="s">
        <v>36759</v>
      </c>
      <c r="C2258" s="375" t="s">
        <v>36706</v>
      </c>
      <c r="D2258" s="373">
        <v>285.73</v>
      </c>
    </row>
    <row r="2259" spans="1:4" ht="38.25">
      <c r="A2259" s="371">
        <v>7030100490</v>
      </c>
      <c r="B2259" s="370" t="s">
        <v>36760</v>
      </c>
      <c r="C2259" s="375" t="s">
        <v>36706</v>
      </c>
      <c r="D2259" s="373">
        <v>9.57</v>
      </c>
    </row>
    <row r="2260" spans="1:4" ht="12.75">
      <c r="A2260" s="371">
        <v>7030100500</v>
      </c>
      <c r="B2260" s="370" t="s">
        <v>36761</v>
      </c>
      <c r="C2260" s="372" t="s">
        <v>36666</v>
      </c>
      <c r="D2260" s="373">
        <v>0.56999999999999995</v>
      </c>
    </row>
    <row r="2261" spans="1:4" ht="12.75">
      <c r="A2261" s="371">
        <v>7030100510</v>
      </c>
      <c r="B2261" s="370" t="s">
        <v>36762</v>
      </c>
      <c r="C2261" s="372" t="s">
        <v>36655</v>
      </c>
      <c r="D2261" s="373">
        <v>13.49</v>
      </c>
    </row>
    <row r="2262" spans="1:4" ht="12.75">
      <c r="A2262" s="371">
        <v>7030100520</v>
      </c>
      <c r="B2262" s="370" t="s">
        <v>36763</v>
      </c>
      <c r="C2262" s="372" t="s">
        <v>36747</v>
      </c>
      <c r="D2262" s="373">
        <v>53.96</v>
      </c>
    </row>
    <row r="2263" spans="1:4" ht="12.75">
      <c r="A2263" s="371">
        <v>7030100530</v>
      </c>
      <c r="B2263" s="370" t="s">
        <v>36764</v>
      </c>
      <c r="C2263" s="372" t="s">
        <v>36655</v>
      </c>
      <c r="D2263" s="373">
        <v>7.19</v>
      </c>
    </row>
    <row r="2264" spans="1:4" ht="12.75">
      <c r="A2264" s="371">
        <v>7030100541</v>
      </c>
      <c r="B2264" s="370" t="s">
        <v>36765</v>
      </c>
      <c r="C2264" s="372" t="s">
        <v>36747</v>
      </c>
      <c r="D2264" s="373">
        <v>205.82</v>
      </c>
    </row>
    <row r="2265" spans="1:4" ht="12.75">
      <c r="A2265" s="371">
        <v>7030100551</v>
      </c>
      <c r="B2265" s="370" t="s">
        <v>36766</v>
      </c>
      <c r="C2265" s="372" t="s">
        <v>36747</v>
      </c>
      <c r="D2265" s="373">
        <v>108.37</v>
      </c>
    </row>
    <row r="2266" spans="1:4" ht="12.75">
      <c r="A2266" s="371">
        <v>7030100561</v>
      </c>
      <c r="B2266" s="370" t="s">
        <v>36767</v>
      </c>
      <c r="C2266" s="372" t="s">
        <v>36747</v>
      </c>
      <c r="D2266" s="373">
        <v>182.08</v>
      </c>
    </row>
    <row r="2267" spans="1:4" ht="12.75">
      <c r="A2267" s="371">
        <v>7030100570</v>
      </c>
      <c r="B2267" s="370" t="s">
        <v>36768</v>
      </c>
      <c r="C2267" s="372" t="s">
        <v>36655</v>
      </c>
      <c r="D2267" s="373">
        <v>12.59</v>
      </c>
    </row>
    <row r="2268" spans="1:4" ht="12.75">
      <c r="A2268" s="371">
        <v>7030100580</v>
      </c>
      <c r="B2268" s="370" t="s">
        <v>36769</v>
      </c>
      <c r="C2268" s="372" t="s">
        <v>36655</v>
      </c>
      <c r="D2268" s="373">
        <v>14.39</v>
      </c>
    </row>
    <row r="2269" spans="1:4" ht="12.75">
      <c r="A2269" s="371">
        <v>7030100590</v>
      </c>
      <c r="B2269" s="370" t="s">
        <v>36770</v>
      </c>
      <c r="C2269" s="372" t="s">
        <v>36655</v>
      </c>
      <c r="D2269" s="373">
        <v>25.18</v>
      </c>
    </row>
    <row r="2270" spans="1:4" ht="12.75">
      <c r="A2270" s="371">
        <v>7030100600</v>
      </c>
      <c r="B2270" s="370" t="s">
        <v>36771</v>
      </c>
      <c r="C2270" s="372" t="s">
        <v>36655</v>
      </c>
      <c r="D2270" s="373">
        <v>53.05</v>
      </c>
    </row>
    <row r="2271" spans="1:4" ht="12.75">
      <c r="A2271" s="371">
        <v>7030100610</v>
      </c>
      <c r="B2271" s="370" t="s">
        <v>36772</v>
      </c>
      <c r="C2271" s="372" t="s">
        <v>36662</v>
      </c>
      <c r="D2271" s="373">
        <v>18.61</v>
      </c>
    </row>
    <row r="2272" spans="1:4" ht="12.75">
      <c r="A2272" s="371">
        <v>7030100620</v>
      </c>
      <c r="B2272" s="370" t="s">
        <v>36773</v>
      </c>
      <c r="C2272" s="372" t="s">
        <v>36655</v>
      </c>
      <c r="D2272" s="373">
        <v>13.02</v>
      </c>
    </row>
    <row r="2273" spans="1:4" ht="12.75">
      <c r="A2273" s="371">
        <v>7030100630</v>
      </c>
      <c r="B2273" s="370" t="s">
        <v>36774</v>
      </c>
      <c r="C2273" s="372" t="s">
        <v>36655</v>
      </c>
      <c r="D2273" s="373">
        <v>9.3000000000000007</v>
      </c>
    </row>
    <row r="2274" spans="1:4" ht="12.75">
      <c r="A2274" s="371">
        <v>7030100640</v>
      </c>
      <c r="B2274" s="370" t="s">
        <v>36775</v>
      </c>
      <c r="C2274" s="372" t="s">
        <v>36655</v>
      </c>
      <c r="D2274" s="373">
        <v>23.39</v>
      </c>
    </row>
    <row r="2275" spans="1:4" ht="12.75">
      <c r="A2275" s="371">
        <v>7030100650</v>
      </c>
      <c r="B2275" s="370" t="s">
        <v>36776</v>
      </c>
      <c r="C2275" s="372" t="s">
        <v>36655</v>
      </c>
      <c r="D2275" s="373">
        <v>10.08</v>
      </c>
    </row>
    <row r="2276" spans="1:4" ht="12.75">
      <c r="A2276" s="371">
        <v>7030100660</v>
      </c>
      <c r="B2276" s="370" t="s">
        <v>36777</v>
      </c>
      <c r="C2276" s="372" t="s">
        <v>36666</v>
      </c>
      <c r="D2276" s="373">
        <v>1.27</v>
      </c>
    </row>
    <row r="2277" spans="1:4" ht="12.75">
      <c r="A2277" s="371">
        <v>7030100670</v>
      </c>
      <c r="B2277" s="370" t="s">
        <v>36778</v>
      </c>
      <c r="C2277" s="372" t="s">
        <v>36655</v>
      </c>
      <c r="D2277" s="373">
        <v>4.76</v>
      </c>
    </row>
    <row r="2278" spans="1:4" ht="12.75">
      <c r="A2278" s="371">
        <v>7030100680</v>
      </c>
      <c r="B2278" s="370" t="s">
        <v>36779</v>
      </c>
      <c r="C2278" s="372" t="s">
        <v>36666</v>
      </c>
      <c r="D2278" s="373">
        <v>2.38</v>
      </c>
    </row>
    <row r="2279" spans="1:4" ht="12.75">
      <c r="A2279" s="371">
        <v>7030100690</v>
      </c>
      <c r="B2279" s="370" t="s">
        <v>36780</v>
      </c>
      <c r="C2279" s="372" t="s">
        <v>36655</v>
      </c>
      <c r="D2279" s="373">
        <v>18.61</v>
      </c>
    </row>
    <row r="2280" spans="1:4" ht="12.75">
      <c r="A2280" s="371">
        <v>7030100700</v>
      </c>
      <c r="B2280" s="370" t="s">
        <v>36781</v>
      </c>
      <c r="C2280" s="372" t="s">
        <v>36655</v>
      </c>
      <c r="D2280" s="373">
        <v>26.53</v>
      </c>
    </row>
    <row r="2281" spans="1:4" ht="12.75">
      <c r="A2281" s="371">
        <v>7030100710</v>
      </c>
      <c r="B2281" s="370" t="s">
        <v>36782</v>
      </c>
      <c r="C2281" s="372" t="s">
        <v>36655</v>
      </c>
      <c r="D2281" s="373">
        <v>9.3000000000000007</v>
      </c>
    </row>
    <row r="2282" spans="1:4" ht="12.75">
      <c r="A2282" s="371">
        <v>7030100720</v>
      </c>
      <c r="B2282" s="370" t="s">
        <v>36783</v>
      </c>
      <c r="C2282" s="372" t="s">
        <v>36666</v>
      </c>
      <c r="D2282" s="373">
        <v>13.27</v>
      </c>
    </row>
    <row r="2283" spans="1:4" ht="12.75">
      <c r="A2283" s="371">
        <v>7030100730</v>
      </c>
      <c r="B2283" s="370" t="s">
        <v>36784</v>
      </c>
      <c r="C2283" s="372" t="s">
        <v>36655</v>
      </c>
      <c r="D2283" s="373">
        <v>13.37</v>
      </c>
    </row>
    <row r="2284" spans="1:4" ht="12.75">
      <c r="A2284" s="371">
        <v>7030100740</v>
      </c>
      <c r="B2284" s="370" t="s">
        <v>36785</v>
      </c>
      <c r="C2284" s="372" t="s">
        <v>36662</v>
      </c>
      <c r="D2284" s="373">
        <v>14.03</v>
      </c>
    </row>
    <row r="2285" spans="1:4" ht="12.75">
      <c r="A2285" s="371">
        <v>7030100750</v>
      </c>
      <c r="B2285" s="370" t="s">
        <v>36786</v>
      </c>
      <c r="C2285" s="372" t="s">
        <v>36655</v>
      </c>
      <c r="D2285" s="373">
        <v>8.85</v>
      </c>
    </row>
    <row r="2286" spans="1:4" ht="12.75">
      <c r="A2286" s="371">
        <v>7030100760</v>
      </c>
      <c r="B2286" s="370" t="s">
        <v>36787</v>
      </c>
      <c r="C2286" s="372" t="s">
        <v>36666</v>
      </c>
      <c r="D2286" s="373">
        <v>53.05</v>
      </c>
    </row>
    <row r="2287" spans="1:4" ht="12.75">
      <c r="A2287" s="371">
        <v>7030100770</v>
      </c>
      <c r="B2287" s="370" t="s">
        <v>36788</v>
      </c>
      <c r="C2287" s="372" t="s">
        <v>36655</v>
      </c>
      <c r="D2287" s="373">
        <v>11.17</v>
      </c>
    </row>
    <row r="2288" spans="1:4" ht="12.75">
      <c r="A2288" s="371">
        <v>7030100780</v>
      </c>
      <c r="B2288" s="370" t="s">
        <v>36789</v>
      </c>
      <c r="C2288" s="372" t="s">
        <v>36662</v>
      </c>
      <c r="D2288" s="373">
        <v>9.3000000000000007</v>
      </c>
    </row>
    <row r="2289" spans="1:4" ht="12.75">
      <c r="A2289" s="371">
        <v>7030100790</v>
      </c>
      <c r="B2289" s="370" t="s">
        <v>36790</v>
      </c>
      <c r="C2289" s="372" t="s">
        <v>36655</v>
      </c>
      <c r="D2289" s="373">
        <v>6.3</v>
      </c>
    </row>
    <row r="2290" spans="1:4" ht="12.75">
      <c r="A2290" s="371">
        <v>7030100800</v>
      </c>
      <c r="B2290" s="370" t="s">
        <v>36791</v>
      </c>
      <c r="C2290" s="372" t="s">
        <v>36655</v>
      </c>
      <c r="D2290" s="373">
        <v>17.989999999999998</v>
      </c>
    </row>
    <row r="2291" spans="1:4" ht="12.75">
      <c r="A2291" s="371">
        <v>7030100810</v>
      </c>
      <c r="B2291" s="370" t="s">
        <v>36792</v>
      </c>
      <c r="C2291" s="372" t="s">
        <v>36662</v>
      </c>
      <c r="D2291" s="373">
        <v>34.44</v>
      </c>
    </row>
    <row r="2292" spans="1:4" ht="12.75">
      <c r="A2292" s="371">
        <v>7030100820</v>
      </c>
      <c r="B2292" s="370" t="s">
        <v>36793</v>
      </c>
      <c r="C2292" s="372" t="s">
        <v>36662</v>
      </c>
      <c r="D2292" s="373">
        <v>75.349999999999994</v>
      </c>
    </row>
    <row r="2293" spans="1:4" ht="12.75">
      <c r="A2293" s="371">
        <v>7030100830</v>
      </c>
      <c r="B2293" s="370" t="s">
        <v>36794</v>
      </c>
      <c r="C2293" s="372" t="s">
        <v>36662</v>
      </c>
      <c r="D2293" s="373">
        <v>13.72</v>
      </c>
    </row>
    <row r="2294" spans="1:4" ht="12.75">
      <c r="A2294" s="371">
        <v>7030100840</v>
      </c>
      <c r="B2294" s="370" t="s">
        <v>36795</v>
      </c>
      <c r="C2294" s="372" t="s">
        <v>36666</v>
      </c>
      <c r="D2294" s="373">
        <v>9.52</v>
      </c>
    </row>
    <row r="2295" spans="1:4" ht="12.75">
      <c r="A2295" s="371">
        <v>7030100850</v>
      </c>
      <c r="B2295" s="370" t="s">
        <v>36796</v>
      </c>
      <c r="C2295" s="372" t="s">
        <v>36666</v>
      </c>
      <c r="D2295" s="373">
        <v>13.3</v>
      </c>
    </row>
    <row r="2296" spans="1:4" ht="12.75">
      <c r="A2296" s="371">
        <v>7030100860</v>
      </c>
      <c r="B2296" s="370" t="s">
        <v>36797</v>
      </c>
      <c r="C2296" s="372" t="s">
        <v>36666</v>
      </c>
      <c r="D2296" s="373">
        <v>20.399999999999999</v>
      </c>
    </row>
    <row r="2297" spans="1:4" ht="12.75">
      <c r="A2297" s="371">
        <v>7030100870</v>
      </c>
      <c r="B2297" s="370" t="s">
        <v>36798</v>
      </c>
      <c r="C2297" s="372" t="s">
        <v>36747</v>
      </c>
      <c r="D2297" s="373">
        <v>72.84</v>
      </c>
    </row>
    <row r="2298" spans="1:4" ht="12.75">
      <c r="A2298" s="371">
        <v>7030100880</v>
      </c>
      <c r="B2298" s="370" t="s">
        <v>36799</v>
      </c>
      <c r="C2298" s="372" t="s">
        <v>36655</v>
      </c>
      <c r="D2298" s="373">
        <v>63.4</v>
      </c>
    </row>
    <row r="2299" spans="1:4" ht="12.75">
      <c r="A2299" s="371">
        <v>7030100890</v>
      </c>
      <c r="B2299" s="370" t="s">
        <v>36800</v>
      </c>
      <c r="C2299" s="372" t="s">
        <v>36655</v>
      </c>
      <c r="D2299" s="373">
        <v>20.61</v>
      </c>
    </row>
    <row r="2300" spans="1:4" ht="12.75">
      <c r="A2300" s="371">
        <v>7030100910</v>
      </c>
      <c r="B2300" s="370" t="s">
        <v>36801</v>
      </c>
      <c r="C2300" s="372" t="s">
        <v>36747</v>
      </c>
      <c r="D2300" s="373">
        <v>63.4</v>
      </c>
    </row>
    <row r="2301" spans="1:4" ht="12.75">
      <c r="A2301" s="371">
        <v>7030100920</v>
      </c>
      <c r="B2301" s="370" t="s">
        <v>36802</v>
      </c>
      <c r="C2301" s="372" t="s">
        <v>36655</v>
      </c>
      <c r="D2301" s="373">
        <v>89.98</v>
      </c>
    </row>
    <row r="2302" spans="1:4" ht="12.75">
      <c r="A2302" s="371">
        <v>7030100930</v>
      </c>
      <c r="B2302" s="370" t="s">
        <v>36803</v>
      </c>
      <c r="C2302" s="372" t="s">
        <v>36655</v>
      </c>
      <c r="D2302" s="373">
        <v>2.48</v>
      </c>
    </row>
    <row r="2303" spans="1:4" ht="12.75">
      <c r="A2303" s="371">
        <v>7030100940</v>
      </c>
      <c r="B2303" s="370" t="s">
        <v>36804</v>
      </c>
      <c r="C2303" s="372" t="s">
        <v>36662</v>
      </c>
      <c r="D2303" s="373">
        <v>17.5</v>
      </c>
    </row>
    <row r="2304" spans="1:4" ht="12.75">
      <c r="A2304" s="371">
        <v>7030100950</v>
      </c>
      <c r="B2304" s="370" t="s">
        <v>36805</v>
      </c>
      <c r="C2304" s="372" t="s">
        <v>36655</v>
      </c>
      <c r="D2304" s="373">
        <v>261.5</v>
      </c>
    </row>
    <row r="2305" spans="1:4" ht="12.75">
      <c r="A2305" s="371">
        <v>7030100960</v>
      </c>
      <c r="B2305" s="370" t="s">
        <v>36806</v>
      </c>
      <c r="C2305" s="372" t="s">
        <v>36666</v>
      </c>
      <c r="D2305" s="373">
        <v>21.19</v>
      </c>
    </row>
    <row r="2306" spans="1:4" ht="12.75">
      <c r="A2306" s="436" t="s">
        <v>36807</v>
      </c>
      <c r="B2306" s="442"/>
      <c r="C2306" s="376"/>
      <c r="D2306" s="376"/>
    </row>
    <row r="2307" spans="1:4" ht="12.75">
      <c r="A2307" s="371">
        <v>7040100010</v>
      </c>
      <c r="B2307" s="370" t="s">
        <v>36808</v>
      </c>
      <c r="C2307" s="372" t="s">
        <v>36747</v>
      </c>
      <c r="D2307" s="373">
        <v>47.55</v>
      </c>
    </row>
    <row r="2308" spans="1:4" ht="12.75">
      <c r="A2308" s="371">
        <v>7040100020</v>
      </c>
      <c r="B2308" s="370" t="s">
        <v>36809</v>
      </c>
      <c r="C2308" s="372" t="s">
        <v>36747</v>
      </c>
      <c r="D2308" s="373">
        <v>54.68</v>
      </c>
    </row>
    <row r="2309" spans="1:4" ht="12.75">
      <c r="A2309" s="371">
        <v>7040100030</v>
      </c>
      <c r="B2309" s="370" t="s">
        <v>36810</v>
      </c>
      <c r="C2309" s="372" t="s">
        <v>36747</v>
      </c>
      <c r="D2309" s="373">
        <v>112.22</v>
      </c>
    </row>
    <row r="2310" spans="1:4" ht="12.75">
      <c r="A2310" s="371">
        <v>7040100040</v>
      </c>
      <c r="B2310" s="370" t="s">
        <v>36811</v>
      </c>
      <c r="C2310" s="372" t="s">
        <v>36747</v>
      </c>
      <c r="D2310" s="373">
        <v>55.48</v>
      </c>
    </row>
    <row r="2311" spans="1:4" ht="12.75">
      <c r="A2311" s="371">
        <v>7040100050</v>
      </c>
      <c r="B2311" s="370" t="s">
        <v>36812</v>
      </c>
      <c r="C2311" s="372" t="s">
        <v>36747</v>
      </c>
      <c r="D2311" s="373">
        <v>69.739999999999995</v>
      </c>
    </row>
    <row r="2312" spans="1:4" ht="12.75">
      <c r="A2312" s="371">
        <v>7040100060</v>
      </c>
      <c r="B2312" s="370" t="s">
        <v>36813</v>
      </c>
      <c r="C2312" s="372" t="s">
        <v>36747</v>
      </c>
      <c r="D2312" s="373">
        <v>15.03</v>
      </c>
    </row>
    <row r="2313" spans="1:4" ht="12.75">
      <c r="A2313" s="371">
        <v>7040100070</v>
      </c>
      <c r="B2313" s="370" t="s">
        <v>36814</v>
      </c>
      <c r="C2313" s="372" t="s">
        <v>36747</v>
      </c>
      <c r="D2313" s="373">
        <v>22.3</v>
      </c>
    </row>
    <row r="2314" spans="1:4" ht="12.75">
      <c r="A2314" s="371">
        <v>7040100080</v>
      </c>
      <c r="B2314" s="370" t="s">
        <v>36815</v>
      </c>
      <c r="C2314" s="372" t="s">
        <v>36747</v>
      </c>
      <c r="D2314" s="373">
        <v>30.05</v>
      </c>
    </row>
    <row r="2315" spans="1:4" ht="12.75">
      <c r="A2315" s="371">
        <v>7040100090</v>
      </c>
      <c r="B2315" s="370" t="s">
        <v>36816</v>
      </c>
      <c r="C2315" s="372" t="s">
        <v>36747</v>
      </c>
      <c r="D2315" s="373">
        <v>26.29</v>
      </c>
    </row>
    <row r="2316" spans="1:4" ht="12.75">
      <c r="A2316" s="371">
        <v>7040100100</v>
      </c>
      <c r="B2316" s="370" t="s">
        <v>36817</v>
      </c>
      <c r="C2316" s="372" t="s">
        <v>36747</v>
      </c>
      <c r="D2316" s="373">
        <v>37.92</v>
      </c>
    </row>
    <row r="2317" spans="1:4" ht="12.75">
      <c r="A2317" s="371">
        <v>7040100110</v>
      </c>
      <c r="B2317" s="370" t="s">
        <v>36818</v>
      </c>
      <c r="C2317" s="372" t="s">
        <v>36747</v>
      </c>
      <c r="D2317" s="374">
        <v>1533.18</v>
      </c>
    </row>
    <row r="2318" spans="1:4" ht="12.75">
      <c r="A2318" s="371">
        <v>7040100120</v>
      </c>
      <c r="B2318" s="370" t="s">
        <v>36819</v>
      </c>
      <c r="C2318" s="372" t="s">
        <v>36747</v>
      </c>
      <c r="D2318" s="373">
        <v>929.9</v>
      </c>
    </row>
    <row r="2319" spans="1:4" ht="12.75">
      <c r="A2319" s="371">
        <v>7040100130</v>
      </c>
      <c r="B2319" s="370" t="s">
        <v>36820</v>
      </c>
      <c r="C2319" s="372" t="s">
        <v>36747</v>
      </c>
      <c r="D2319" s="374">
        <v>1231.94</v>
      </c>
    </row>
    <row r="2320" spans="1:4" ht="12.75">
      <c r="A2320" s="371">
        <v>7040100140</v>
      </c>
      <c r="B2320" s="370" t="s">
        <v>36821</v>
      </c>
      <c r="C2320" s="372" t="s">
        <v>36747</v>
      </c>
      <c r="D2320" s="373">
        <v>597.13</v>
      </c>
    </row>
    <row r="2321" spans="1:4" ht="12.75">
      <c r="A2321" s="371">
        <v>7040100150</v>
      </c>
      <c r="B2321" s="370" t="s">
        <v>36822</v>
      </c>
      <c r="C2321" s="372" t="s">
        <v>36747</v>
      </c>
      <c r="D2321" s="373">
        <v>44.13</v>
      </c>
    </row>
    <row r="2322" spans="1:4" ht="12.75">
      <c r="A2322" s="371">
        <v>7040100160</v>
      </c>
      <c r="B2322" s="370" t="s">
        <v>36823</v>
      </c>
      <c r="C2322" s="372" t="s">
        <v>36747</v>
      </c>
      <c r="D2322" s="373">
        <v>147.93</v>
      </c>
    </row>
    <row r="2323" spans="1:4" ht="12.75">
      <c r="A2323" s="371">
        <v>7040100170</v>
      </c>
      <c r="B2323" s="370" t="s">
        <v>36824</v>
      </c>
      <c r="C2323" s="372" t="s">
        <v>36747</v>
      </c>
      <c r="D2323" s="373">
        <v>160.75</v>
      </c>
    </row>
    <row r="2324" spans="1:4" ht="12.75">
      <c r="A2324" s="371">
        <v>7040100180</v>
      </c>
      <c r="B2324" s="370" t="s">
        <v>36825</v>
      </c>
      <c r="C2324" s="372" t="s">
        <v>36747</v>
      </c>
      <c r="D2324" s="373">
        <v>7.93</v>
      </c>
    </row>
    <row r="2325" spans="1:4" ht="12.75">
      <c r="A2325" s="371">
        <v>7040100190</v>
      </c>
      <c r="B2325" s="370" t="s">
        <v>36826</v>
      </c>
      <c r="C2325" s="372" t="s">
        <v>36747</v>
      </c>
      <c r="D2325" s="373">
        <v>7.93</v>
      </c>
    </row>
    <row r="2326" spans="1:4" ht="12.75">
      <c r="A2326" s="371">
        <v>7040100200</v>
      </c>
      <c r="B2326" s="370" t="s">
        <v>36827</v>
      </c>
      <c r="C2326" s="372" t="s">
        <v>36747</v>
      </c>
      <c r="D2326" s="373">
        <v>4.6399999999999997</v>
      </c>
    </row>
    <row r="2327" spans="1:4" ht="12.75">
      <c r="A2327" s="371">
        <v>7040100210</v>
      </c>
      <c r="B2327" s="370" t="s">
        <v>36828</v>
      </c>
      <c r="C2327" s="372" t="s">
        <v>36747</v>
      </c>
      <c r="D2327" s="373">
        <v>55.48</v>
      </c>
    </row>
    <row r="2328" spans="1:4" ht="12.75">
      <c r="A2328" s="371">
        <v>7040100220</v>
      </c>
      <c r="B2328" s="370" t="s">
        <v>36829</v>
      </c>
      <c r="C2328" s="372" t="s">
        <v>36747</v>
      </c>
      <c r="D2328" s="373">
        <v>25.72</v>
      </c>
    </row>
    <row r="2329" spans="1:4" ht="12.75">
      <c r="A2329" s="371">
        <v>7040100230</v>
      </c>
      <c r="B2329" s="370" t="s">
        <v>36830</v>
      </c>
      <c r="C2329" s="372" t="s">
        <v>36747</v>
      </c>
      <c r="D2329" s="373">
        <v>36.020000000000003</v>
      </c>
    </row>
    <row r="2330" spans="1:4" ht="12.75">
      <c r="A2330" s="371">
        <v>7040100240</v>
      </c>
      <c r="B2330" s="370" t="s">
        <v>36831</v>
      </c>
      <c r="C2330" s="372" t="s">
        <v>36747</v>
      </c>
      <c r="D2330" s="373">
        <v>146.86000000000001</v>
      </c>
    </row>
    <row r="2331" spans="1:4" ht="12.75">
      <c r="A2331" s="371">
        <v>7040100250</v>
      </c>
      <c r="B2331" s="370" t="s">
        <v>36832</v>
      </c>
      <c r="C2331" s="372" t="s">
        <v>36747</v>
      </c>
      <c r="D2331" s="373">
        <v>150.69999999999999</v>
      </c>
    </row>
    <row r="2332" spans="1:4" ht="12.75">
      <c r="A2332" s="371">
        <v>7040100260</v>
      </c>
      <c r="B2332" s="370" t="s">
        <v>36833</v>
      </c>
      <c r="C2332" s="372" t="s">
        <v>36747</v>
      </c>
      <c r="D2332" s="373">
        <v>182.62</v>
      </c>
    </row>
    <row r="2333" spans="1:4" ht="12.75">
      <c r="A2333" s="371">
        <v>7040100270</v>
      </c>
      <c r="B2333" s="370" t="s">
        <v>36834</v>
      </c>
      <c r="C2333" s="372" t="s">
        <v>36747</v>
      </c>
      <c r="D2333" s="373">
        <v>60.54</v>
      </c>
    </row>
    <row r="2334" spans="1:4" ht="12.75">
      <c r="A2334" s="371">
        <v>7040100280</v>
      </c>
      <c r="B2334" s="370" t="s">
        <v>36835</v>
      </c>
      <c r="C2334" s="372" t="s">
        <v>36747</v>
      </c>
      <c r="D2334" s="373">
        <v>116.63</v>
      </c>
    </row>
    <row r="2335" spans="1:4" ht="12.75">
      <c r="A2335" s="371">
        <v>7040100290</v>
      </c>
      <c r="B2335" s="370" t="s">
        <v>36836</v>
      </c>
      <c r="C2335" s="372" t="s">
        <v>36747</v>
      </c>
      <c r="D2335" s="373">
        <v>67.88</v>
      </c>
    </row>
    <row r="2336" spans="1:4" ht="12.75">
      <c r="A2336" s="371">
        <v>7040100300</v>
      </c>
      <c r="B2336" s="370" t="s">
        <v>36837</v>
      </c>
      <c r="C2336" s="372" t="s">
        <v>36747</v>
      </c>
      <c r="D2336" s="373">
        <v>65.3</v>
      </c>
    </row>
    <row r="2337" spans="1:4" ht="12.75">
      <c r="A2337" s="371">
        <v>7040100310</v>
      </c>
      <c r="B2337" s="370" t="s">
        <v>36838</v>
      </c>
      <c r="C2337" s="372" t="s">
        <v>36747</v>
      </c>
      <c r="D2337" s="373">
        <v>6.46</v>
      </c>
    </row>
    <row r="2338" spans="1:4" ht="12.75">
      <c r="A2338" s="371">
        <v>7040100320</v>
      </c>
      <c r="B2338" s="370" t="s">
        <v>36839</v>
      </c>
      <c r="C2338" s="372" t="s">
        <v>36747</v>
      </c>
      <c r="D2338" s="373">
        <v>25.34</v>
      </c>
    </row>
    <row r="2339" spans="1:4" ht="12.75">
      <c r="A2339" s="371">
        <v>7040100330</v>
      </c>
      <c r="B2339" s="370" t="s">
        <v>36840</v>
      </c>
      <c r="C2339" s="372" t="s">
        <v>36747</v>
      </c>
      <c r="D2339" s="373">
        <v>13.73</v>
      </c>
    </row>
    <row r="2340" spans="1:4" ht="12.75">
      <c r="A2340" s="371">
        <v>7040100340</v>
      </c>
      <c r="B2340" s="370" t="s">
        <v>36841</v>
      </c>
      <c r="C2340" s="372" t="s">
        <v>36747</v>
      </c>
      <c r="D2340" s="373">
        <v>11.55</v>
      </c>
    </row>
    <row r="2341" spans="1:4" ht="12.75">
      <c r="A2341" s="371">
        <v>7040100350</v>
      </c>
      <c r="B2341" s="370" t="s">
        <v>36842</v>
      </c>
      <c r="C2341" s="372" t="s">
        <v>36747</v>
      </c>
      <c r="D2341" s="373">
        <v>4.1399999999999997</v>
      </c>
    </row>
    <row r="2342" spans="1:4" ht="12.75">
      <c r="A2342" s="371">
        <v>7040100360</v>
      </c>
      <c r="B2342" s="370" t="s">
        <v>36843</v>
      </c>
      <c r="C2342" s="372" t="s">
        <v>36747</v>
      </c>
      <c r="D2342" s="373">
        <v>17.420000000000002</v>
      </c>
    </row>
    <row r="2343" spans="1:4" ht="12.75">
      <c r="A2343" s="371">
        <v>7040100370</v>
      </c>
      <c r="B2343" s="370" t="s">
        <v>36844</v>
      </c>
      <c r="C2343" s="372" t="s">
        <v>36747</v>
      </c>
      <c r="D2343" s="373">
        <v>39.549999999999997</v>
      </c>
    </row>
    <row r="2344" spans="1:4" ht="12.75">
      <c r="A2344" s="371">
        <v>7040100380</v>
      </c>
      <c r="B2344" s="370" t="s">
        <v>36845</v>
      </c>
      <c r="C2344" s="372" t="s">
        <v>36846</v>
      </c>
      <c r="D2344" s="373">
        <v>1.35</v>
      </c>
    </row>
    <row r="2345" spans="1:4" ht="12.75">
      <c r="A2345" s="371">
        <v>7040100390</v>
      </c>
      <c r="B2345" s="370" t="s">
        <v>36847</v>
      </c>
      <c r="C2345" s="372" t="s">
        <v>36846</v>
      </c>
      <c r="D2345" s="373">
        <v>1.5</v>
      </c>
    </row>
    <row r="2346" spans="1:4" ht="12.75">
      <c r="A2346" s="371">
        <v>7040100400</v>
      </c>
      <c r="B2346" s="370" t="s">
        <v>36848</v>
      </c>
      <c r="C2346" s="372" t="s">
        <v>36747</v>
      </c>
      <c r="D2346" s="373">
        <v>1.32</v>
      </c>
    </row>
    <row r="2347" spans="1:4" ht="12.75">
      <c r="A2347" s="371">
        <v>7040100420</v>
      </c>
      <c r="B2347" s="370" t="s">
        <v>36849</v>
      </c>
      <c r="C2347" s="372" t="s">
        <v>36747</v>
      </c>
      <c r="D2347" s="373">
        <v>23.78</v>
      </c>
    </row>
    <row r="2348" spans="1:4" ht="12.75">
      <c r="A2348" s="371">
        <v>7040100430</v>
      </c>
      <c r="B2348" s="370" t="s">
        <v>36850</v>
      </c>
      <c r="C2348" s="372" t="s">
        <v>36747</v>
      </c>
      <c r="D2348" s="373">
        <v>11.62</v>
      </c>
    </row>
    <row r="2349" spans="1:4" ht="12.75">
      <c r="A2349" s="371">
        <v>7040100440</v>
      </c>
      <c r="B2349" s="370" t="s">
        <v>36851</v>
      </c>
      <c r="C2349" s="372" t="s">
        <v>36747</v>
      </c>
      <c r="D2349" s="373">
        <v>214.37</v>
      </c>
    </row>
    <row r="2350" spans="1:4" ht="12.75">
      <c r="A2350" s="371">
        <v>7040100450</v>
      </c>
      <c r="B2350" s="370" t="s">
        <v>36852</v>
      </c>
      <c r="C2350" s="372" t="s">
        <v>36747</v>
      </c>
      <c r="D2350" s="373">
        <v>202.04</v>
      </c>
    </row>
    <row r="2351" spans="1:4" ht="12.75">
      <c r="A2351" s="436" t="s">
        <v>36853</v>
      </c>
      <c r="B2351" s="442"/>
      <c r="C2351" s="376"/>
      <c r="D2351" s="376"/>
    </row>
    <row r="2352" spans="1:4" ht="12.75">
      <c r="A2352" s="371">
        <v>7050100010</v>
      </c>
      <c r="B2352" s="370" t="s">
        <v>36854</v>
      </c>
      <c r="C2352" s="372" t="s">
        <v>36655</v>
      </c>
      <c r="D2352" s="373">
        <v>18</v>
      </c>
    </row>
    <row r="2353" spans="1:4" ht="12.75">
      <c r="A2353" s="371">
        <v>7050100020</v>
      </c>
      <c r="B2353" s="370" t="s">
        <v>36855</v>
      </c>
      <c r="C2353" s="372" t="s">
        <v>36655</v>
      </c>
      <c r="D2353" s="373">
        <v>34.97</v>
      </c>
    </row>
    <row r="2354" spans="1:4" ht="12.75">
      <c r="A2354" s="371">
        <v>7050100030</v>
      </c>
      <c r="B2354" s="370" t="s">
        <v>36856</v>
      </c>
      <c r="C2354" s="372" t="s">
        <v>36655</v>
      </c>
      <c r="D2354" s="373">
        <v>63.41</v>
      </c>
    </row>
    <row r="2355" spans="1:4" ht="12.75">
      <c r="A2355" s="371">
        <v>7050100040</v>
      </c>
      <c r="B2355" s="370" t="s">
        <v>36857</v>
      </c>
      <c r="C2355" s="372" t="s">
        <v>36747</v>
      </c>
      <c r="D2355" s="373">
        <v>215.11</v>
      </c>
    </row>
    <row r="2356" spans="1:4" ht="12.75">
      <c r="A2356" s="371">
        <v>7050100050</v>
      </c>
      <c r="B2356" s="370" t="s">
        <v>36858</v>
      </c>
      <c r="C2356" s="372" t="s">
        <v>36747</v>
      </c>
      <c r="D2356" s="373">
        <v>290.33999999999997</v>
      </c>
    </row>
    <row r="2357" spans="1:4" ht="12.75">
      <c r="A2357" s="371">
        <v>7050100060</v>
      </c>
      <c r="B2357" s="370" t="s">
        <v>36859</v>
      </c>
      <c r="C2357" s="372" t="s">
        <v>36747</v>
      </c>
      <c r="D2357" s="373">
        <v>102.34</v>
      </c>
    </row>
    <row r="2358" spans="1:4" ht="12.75">
      <c r="A2358" s="371">
        <v>7050100070</v>
      </c>
      <c r="B2358" s="370" t="s">
        <v>36860</v>
      </c>
      <c r="C2358" s="372" t="s">
        <v>36655</v>
      </c>
      <c r="D2358" s="373">
        <v>46.97</v>
      </c>
    </row>
    <row r="2359" spans="1:4" ht="12.75">
      <c r="A2359" s="371">
        <v>7050100080</v>
      </c>
      <c r="B2359" s="370" t="s">
        <v>36861</v>
      </c>
      <c r="C2359" s="372" t="s">
        <v>36747</v>
      </c>
      <c r="D2359" s="373">
        <v>395.17</v>
      </c>
    </row>
    <row r="2360" spans="1:4" ht="12.75">
      <c r="A2360" s="371">
        <v>7050100090</v>
      </c>
      <c r="B2360" s="370" t="s">
        <v>36862</v>
      </c>
      <c r="C2360" s="372" t="s">
        <v>36747</v>
      </c>
      <c r="D2360" s="373">
        <v>310.01</v>
      </c>
    </row>
    <row r="2361" spans="1:4" ht="12.75">
      <c r="A2361" s="371">
        <v>7050100100</v>
      </c>
      <c r="B2361" s="370" t="s">
        <v>36863</v>
      </c>
      <c r="C2361" s="372" t="s">
        <v>36666</v>
      </c>
      <c r="D2361" s="373">
        <v>25.68</v>
      </c>
    </row>
    <row r="2362" spans="1:4" ht="12.75">
      <c r="A2362" s="371">
        <v>7050100121</v>
      </c>
      <c r="B2362" s="370" t="s">
        <v>36864</v>
      </c>
      <c r="C2362" s="372" t="s">
        <v>36655</v>
      </c>
      <c r="D2362" s="373">
        <v>369.67</v>
      </c>
    </row>
    <row r="2363" spans="1:4" ht="12.75">
      <c r="A2363" s="371">
        <v>7050100131</v>
      </c>
      <c r="B2363" s="370" t="s">
        <v>36865</v>
      </c>
      <c r="C2363" s="372" t="s">
        <v>36747</v>
      </c>
      <c r="D2363" s="373">
        <v>785.26</v>
      </c>
    </row>
    <row r="2364" spans="1:4" ht="12.75">
      <c r="A2364" s="371">
        <v>7050100140</v>
      </c>
      <c r="B2364" s="370" t="s">
        <v>36866</v>
      </c>
      <c r="C2364" s="372" t="s">
        <v>36655</v>
      </c>
      <c r="D2364" s="373">
        <v>172.15</v>
      </c>
    </row>
    <row r="2365" spans="1:4" ht="12.75">
      <c r="A2365" s="371">
        <v>7050100150</v>
      </c>
      <c r="B2365" s="370" t="s">
        <v>36867</v>
      </c>
      <c r="C2365" s="372" t="s">
        <v>36747</v>
      </c>
      <c r="D2365" s="373">
        <v>701.45</v>
      </c>
    </row>
    <row r="2366" spans="1:4" ht="12.75">
      <c r="A2366" s="371">
        <v>7050100160</v>
      </c>
      <c r="B2366" s="370" t="s">
        <v>36868</v>
      </c>
      <c r="C2366" s="372" t="s">
        <v>36747</v>
      </c>
      <c r="D2366" s="373">
        <v>631.63</v>
      </c>
    </row>
    <row r="2367" spans="1:4" ht="12.75">
      <c r="A2367" s="436" t="s">
        <v>36869</v>
      </c>
      <c r="B2367" s="442"/>
      <c r="C2367" s="376"/>
      <c r="D2367" s="376"/>
    </row>
    <row r="2368" spans="1:4" ht="25.5">
      <c r="A2368" s="371">
        <v>7060100010</v>
      </c>
      <c r="B2368" s="370" t="s">
        <v>36870</v>
      </c>
      <c r="C2368" s="375" t="s">
        <v>36685</v>
      </c>
      <c r="D2368" s="373">
        <v>8.7799999999999994</v>
      </c>
    </row>
    <row r="2369" spans="1:4" ht="25.5">
      <c r="A2369" s="371">
        <v>7060100020</v>
      </c>
      <c r="B2369" s="370" t="s">
        <v>36871</v>
      </c>
      <c r="C2369" s="375" t="s">
        <v>36685</v>
      </c>
      <c r="D2369" s="373">
        <v>12.37</v>
      </c>
    </row>
    <row r="2370" spans="1:4" ht="12.75">
      <c r="A2370" s="371">
        <v>7060100030</v>
      </c>
      <c r="B2370" s="370" t="s">
        <v>36872</v>
      </c>
      <c r="C2370" s="372" t="s">
        <v>36662</v>
      </c>
      <c r="D2370" s="374">
        <v>3267.23</v>
      </c>
    </row>
    <row r="2371" spans="1:4" ht="12.75">
      <c r="A2371" s="371">
        <v>7060100040</v>
      </c>
      <c r="B2371" s="370" t="s">
        <v>36872</v>
      </c>
      <c r="C2371" s="372" t="s">
        <v>36666</v>
      </c>
      <c r="D2371" s="373">
        <v>15.26</v>
      </c>
    </row>
    <row r="2372" spans="1:4" ht="12.75">
      <c r="A2372" s="436" t="s">
        <v>36873</v>
      </c>
      <c r="B2372" s="442"/>
      <c r="C2372" s="376"/>
      <c r="D2372" s="376"/>
    </row>
    <row r="2373" spans="1:4" ht="12.75">
      <c r="A2373" s="371">
        <v>7070100010</v>
      </c>
      <c r="B2373" s="370" t="s">
        <v>36874</v>
      </c>
      <c r="C2373" s="372" t="s">
        <v>36747</v>
      </c>
      <c r="D2373" s="373">
        <v>183.52</v>
      </c>
    </row>
    <row r="2374" spans="1:4" ht="12.75">
      <c r="A2374" s="371">
        <v>7070100020</v>
      </c>
      <c r="B2374" s="370" t="s">
        <v>36875</v>
      </c>
      <c r="C2374" s="372" t="s">
        <v>36747</v>
      </c>
      <c r="D2374" s="373">
        <v>155.16999999999999</v>
      </c>
    </row>
    <row r="2375" spans="1:4" ht="12.75">
      <c r="A2375" s="371">
        <v>7070100030</v>
      </c>
      <c r="B2375" s="370" t="s">
        <v>36876</v>
      </c>
      <c r="C2375" s="372" t="s">
        <v>36747</v>
      </c>
      <c r="D2375" s="373">
        <v>190.19</v>
      </c>
    </row>
    <row r="2376" spans="1:4" ht="12.75">
      <c r="A2376" s="371">
        <v>7070100040</v>
      </c>
      <c r="B2376" s="370" t="s">
        <v>36877</v>
      </c>
      <c r="C2376" s="372" t="s">
        <v>36747</v>
      </c>
      <c r="D2376" s="373">
        <v>167.91</v>
      </c>
    </row>
    <row r="2377" spans="1:4" ht="12.75">
      <c r="A2377" s="371">
        <v>7070100050</v>
      </c>
      <c r="B2377" s="370" t="s">
        <v>36878</v>
      </c>
      <c r="C2377" s="372" t="s">
        <v>36747</v>
      </c>
      <c r="D2377" s="373">
        <v>168.68</v>
      </c>
    </row>
    <row r="2378" spans="1:4" ht="12.75">
      <c r="A2378" s="371">
        <v>7070100060</v>
      </c>
      <c r="B2378" s="370" t="s">
        <v>36879</v>
      </c>
      <c r="C2378" s="372" t="s">
        <v>36747</v>
      </c>
      <c r="D2378" s="373">
        <v>159.35</v>
      </c>
    </row>
    <row r="2379" spans="1:4" ht="12.75">
      <c r="A2379" s="371">
        <v>7070100070</v>
      </c>
      <c r="B2379" s="370" t="s">
        <v>36880</v>
      </c>
      <c r="C2379" s="372" t="s">
        <v>36747</v>
      </c>
      <c r="D2379" s="373">
        <v>176.52</v>
      </c>
    </row>
    <row r="2380" spans="1:4" ht="12.75">
      <c r="A2380" s="371">
        <v>7070100080</v>
      </c>
      <c r="B2380" s="370" t="s">
        <v>36881</v>
      </c>
      <c r="C2380" s="372" t="s">
        <v>36655</v>
      </c>
      <c r="D2380" s="373">
        <v>80.36</v>
      </c>
    </row>
    <row r="2381" spans="1:4" ht="12.75">
      <c r="A2381" s="371">
        <v>7070100090</v>
      </c>
      <c r="B2381" s="370" t="s">
        <v>36882</v>
      </c>
      <c r="C2381" s="372" t="s">
        <v>36747</v>
      </c>
      <c r="D2381" s="373">
        <v>621.91999999999996</v>
      </c>
    </row>
    <row r="2382" spans="1:4" ht="12.75">
      <c r="A2382" s="371">
        <v>7070100100</v>
      </c>
      <c r="B2382" s="370" t="s">
        <v>36883</v>
      </c>
      <c r="C2382" s="372" t="s">
        <v>36655</v>
      </c>
      <c r="D2382" s="373">
        <v>98.42</v>
      </c>
    </row>
    <row r="2383" spans="1:4" ht="12.75">
      <c r="A2383" s="371">
        <v>7070100110</v>
      </c>
      <c r="B2383" s="370" t="s">
        <v>36884</v>
      </c>
      <c r="C2383" s="372" t="s">
        <v>36655</v>
      </c>
      <c r="D2383" s="373">
        <v>113.54</v>
      </c>
    </row>
    <row r="2384" spans="1:4" ht="12.75">
      <c r="A2384" s="371">
        <v>7070100120</v>
      </c>
      <c r="B2384" s="370" t="s">
        <v>36885</v>
      </c>
      <c r="C2384" s="372" t="s">
        <v>36655</v>
      </c>
      <c r="D2384" s="373">
        <v>83.68</v>
      </c>
    </row>
    <row r="2385" spans="1:4" ht="12.75">
      <c r="A2385" s="371">
        <v>7070100130</v>
      </c>
      <c r="B2385" s="370" t="s">
        <v>36886</v>
      </c>
      <c r="C2385" s="372" t="s">
        <v>36655</v>
      </c>
      <c r="D2385" s="373">
        <v>106.82</v>
      </c>
    </row>
    <row r="2386" spans="1:4" ht="12.75">
      <c r="A2386" s="371">
        <v>7070100140</v>
      </c>
      <c r="B2386" s="370" t="s">
        <v>36887</v>
      </c>
      <c r="C2386" s="372" t="s">
        <v>36655</v>
      </c>
      <c r="D2386" s="373">
        <v>135.26</v>
      </c>
    </row>
    <row r="2387" spans="1:4" ht="12.75">
      <c r="A2387" s="371">
        <v>7070100150</v>
      </c>
      <c r="B2387" s="370" t="s">
        <v>36888</v>
      </c>
      <c r="C2387" s="372" t="s">
        <v>36655</v>
      </c>
      <c r="D2387" s="373">
        <v>66.44</v>
      </c>
    </row>
    <row r="2388" spans="1:4" ht="12.75">
      <c r="A2388" s="371">
        <v>7070100160</v>
      </c>
      <c r="B2388" s="370" t="s">
        <v>36889</v>
      </c>
      <c r="C2388" s="372" t="s">
        <v>36655</v>
      </c>
      <c r="D2388" s="373">
        <v>169.82</v>
      </c>
    </row>
    <row r="2389" spans="1:4" ht="12.75">
      <c r="A2389" s="371">
        <v>7070100170</v>
      </c>
      <c r="B2389" s="370" t="s">
        <v>36890</v>
      </c>
      <c r="C2389" s="372" t="s">
        <v>36747</v>
      </c>
      <c r="D2389" s="373">
        <v>37.659999999999997</v>
      </c>
    </row>
    <row r="2390" spans="1:4" ht="12.75">
      <c r="A2390" s="371">
        <v>7070100180</v>
      </c>
      <c r="B2390" s="370" t="s">
        <v>36891</v>
      </c>
      <c r="C2390" s="372" t="s">
        <v>36655</v>
      </c>
      <c r="D2390" s="373">
        <v>13.53</v>
      </c>
    </row>
    <row r="2391" spans="1:4" ht="12.75">
      <c r="A2391" s="371">
        <v>7070100190</v>
      </c>
      <c r="B2391" s="370" t="s">
        <v>36892</v>
      </c>
      <c r="C2391" s="372" t="s">
        <v>36716</v>
      </c>
      <c r="D2391" s="373">
        <v>18.64</v>
      </c>
    </row>
    <row r="2392" spans="1:4" ht="12.75">
      <c r="A2392" s="371">
        <v>7070100200</v>
      </c>
      <c r="B2392" s="370" t="s">
        <v>36893</v>
      </c>
      <c r="C2392" s="372" t="s">
        <v>36716</v>
      </c>
      <c r="D2392" s="373">
        <v>17.940000000000001</v>
      </c>
    </row>
    <row r="2393" spans="1:4" ht="12.75">
      <c r="A2393" s="371">
        <v>7070100210</v>
      </c>
      <c r="B2393" s="370" t="s">
        <v>36894</v>
      </c>
      <c r="C2393" s="372" t="s">
        <v>36716</v>
      </c>
      <c r="D2393" s="373">
        <v>17.690000000000001</v>
      </c>
    </row>
    <row r="2394" spans="1:4" ht="12.75">
      <c r="A2394" s="371">
        <v>7070100220</v>
      </c>
      <c r="B2394" s="370" t="s">
        <v>36895</v>
      </c>
      <c r="C2394" s="372" t="s">
        <v>36747</v>
      </c>
      <c r="D2394" s="373">
        <v>621.91999999999996</v>
      </c>
    </row>
    <row r="2395" spans="1:4" ht="12.75">
      <c r="A2395" s="371">
        <v>7070100230</v>
      </c>
      <c r="B2395" s="370" t="s">
        <v>36896</v>
      </c>
      <c r="C2395" s="372" t="s">
        <v>36747</v>
      </c>
      <c r="D2395" s="373">
        <v>719.45</v>
      </c>
    </row>
    <row r="2396" spans="1:4" ht="12.75">
      <c r="A2396" s="371">
        <v>7070100240</v>
      </c>
      <c r="B2396" s="370" t="s">
        <v>36897</v>
      </c>
      <c r="C2396" s="372" t="s">
        <v>36747</v>
      </c>
      <c r="D2396" s="373">
        <v>724.79</v>
      </c>
    </row>
    <row r="2397" spans="1:4" ht="12.75">
      <c r="A2397" s="371">
        <v>7070100250</v>
      </c>
      <c r="B2397" s="370" t="s">
        <v>36898</v>
      </c>
      <c r="C2397" s="372" t="s">
        <v>36747</v>
      </c>
      <c r="D2397" s="373">
        <v>747.33</v>
      </c>
    </row>
    <row r="2398" spans="1:4" ht="12.75">
      <c r="A2398" s="371">
        <v>7070100260</v>
      </c>
      <c r="B2398" s="370" t="s">
        <v>36899</v>
      </c>
      <c r="C2398" s="372" t="s">
        <v>36747</v>
      </c>
      <c r="D2398" s="373">
        <v>589.85</v>
      </c>
    </row>
    <row r="2399" spans="1:4" ht="12.75">
      <c r="A2399" s="371">
        <v>7070100270</v>
      </c>
      <c r="B2399" s="370" t="s">
        <v>36900</v>
      </c>
      <c r="C2399" s="372" t="s">
        <v>36747</v>
      </c>
      <c r="D2399" s="373">
        <v>644.15</v>
      </c>
    </row>
    <row r="2400" spans="1:4" ht="12.75">
      <c r="A2400" s="371">
        <v>7070100280</v>
      </c>
      <c r="B2400" s="370" t="s">
        <v>36901</v>
      </c>
      <c r="C2400" s="372" t="s">
        <v>36747</v>
      </c>
      <c r="D2400" s="373">
        <v>658.36</v>
      </c>
    </row>
    <row r="2401" spans="1:4" ht="12.75">
      <c r="A2401" s="371">
        <v>7070100290</v>
      </c>
      <c r="B2401" s="370" t="s">
        <v>36902</v>
      </c>
      <c r="C2401" s="372" t="s">
        <v>36747</v>
      </c>
      <c r="D2401" s="373">
        <v>675.63</v>
      </c>
    </row>
    <row r="2402" spans="1:4" ht="12.75">
      <c r="A2402" s="371">
        <v>7070100300</v>
      </c>
      <c r="B2402" s="370" t="s">
        <v>36903</v>
      </c>
      <c r="C2402" s="372" t="s">
        <v>36747</v>
      </c>
      <c r="D2402" s="373">
        <v>692.9</v>
      </c>
    </row>
    <row r="2403" spans="1:4" ht="12.75">
      <c r="A2403" s="371">
        <v>7070100310</v>
      </c>
      <c r="B2403" s="370" t="s">
        <v>36904</v>
      </c>
      <c r="C2403" s="372" t="s">
        <v>36747</v>
      </c>
      <c r="D2403" s="373">
        <v>716.76</v>
      </c>
    </row>
    <row r="2404" spans="1:4" ht="12.75">
      <c r="A2404" s="371">
        <v>7070100320</v>
      </c>
      <c r="B2404" s="370" t="s">
        <v>36905</v>
      </c>
      <c r="C2404" s="372" t="s">
        <v>36747</v>
      </c>
      <c r="D2404" s="373">
        <v>556.5</v>
      </c>
    </row>
    <row r="2405" spans="1:4" ht="12.75">
      <c r="A2405" s="371">
        <v>7070100330</v>
      </c>
      <c r="B2405" s="370" t="s">
        <v>36906</v>
      </c>
      <c r="C2405" s="372" t="s">
        <v>36747</v>
      </c>
      <c r="D2405" s="373">
        <v>573.78</v>
      </c>
    </row>
    <row r="2406" spans="1:4" ht="12.75">
      <c r="A2406" s="371">
        <v>7070100340</v>
      </c>
      <c r="B2406" s="370" t="s">
        <v>36907</v>
      </c>
      <c r="C2406" s="372" t="s">
        <v>36747</v>
      </c>
      <c r="D2406" s="373">
        <v>591.04999999999995</v>
      </c>
    </row>
    <row r="2407" spans="1:4" ht="12.75">
      <c r="A2407" s="371">
        <v>7070100350</v>
      </c>
      <c r="B2407" s="370" t="s">
        <v>36908</v>
      </c>
      <c r="C2407" s="372" t="s">
        <v>36747</v>
      </c>
      <c r="D2407" s="373">
        <v>608.33000000000004</v>
      </c>
    </row>
    <row r="2408" spans="1:4" ht="12.75">
      <c r="A2408" s="371">
        <v>7070100360</v>
      </c>
      <c r="B2408" s="370" t="s">
        <v>36909</v>
      </c>
      <c r="C2408" s="372" t="s">
        <v>36747</v>
      </c>
      <c r="D2408" s="373">
        <v>625.59</v>
      </c>
    </row>
    <row r="2409" spans="1:4" ht="12.75">
      <c r="A2409" s="371">
        <v>7070100370</v>
      </c>
      <c r="B2409" s="370" t="s">
        <v>36910</v>
      </c>
      <c r="C2409" s="372" t="s">
        <v>36747</v>
      </c>
      <c r="D2409" s="373">
        <v>542.76</v>
      </c>
    </row>
    <row r="2410" spans="1:4" ht="12.75">
      <c r="A2410" s="371">
        <v>7070100380</v>
      </c>
      <c r="B2410" s="370" t="s">
        <v>36911</v>
      </c>
      <c r="C2410" s="372" t="s">
        <v>36655</v>
      </c>
      <c r="D2410" s="373">
        <v>117.73</v>
      </c>
    </row>
    <row r="2411" spans="1:4" ht="12.75">
      <c r="A2411" s="371">
        <v>7070100390</v>
      </c>
      <c r="B2411" s="370" t="s">
        <v>36912</v>
      </c>
      <c r="C2411" s="372" t="s">
        <v>36655</v>
      </c>
      <c r="D2411" s="373">
        <v>136.51</v>
      </c>
    </row>
    <row r="2412" spans="1:4" ht="12.75">
      <c r="A2412" s="371">
        <v>7070100400</v>
      </c>
      <c r="B2412" s="370" t="s">
        <v>36913</v>
      </c>
      <c r="C2412" s="372" t="s">
        <v>36666</v>
      </c>
      <c r="D2412" s="373">
        <v>405.69</v>
      </c>
    </row>
    <row r="2413" spans="1:4" ht="12.75">
      <c r="A2413" s="371">
        <v>7070100410</v>
      </c>
      <c r="B2413" s="370" t="s">
        <v>36914</v>
      </c>
      <c r="C2413" s="372" t="s">
        <v>36666</v>
      </c>
      <c r="D2413" s="373">
        <v>405.69</v>
      </c>
    </row>
    <row r="2414" spans="1:4" ht="12.75">
      <c r="A2414" s="371">
        <v>7070100420</v>
      </c>
      <c r="B2414" s="370" t="s">
        <v>36915</v>
      </c>
      <c r="C2414" s="372" t="s">
        <v>36666</v>
      </c>
      <c r="D2414" s="373">
        <v>138.66</v>
      </c>
    </row>
    <row r="2415" spans="1:4" ht="12.75">
      <c r="A2415" s="371">
        <v>7070100430</v>
      </c>
      <c r="B2415" s="370" t="s">
        <v>36916</v>
      </c>
      <c r="C2415" s="372" t="s">
        <v>36666</v>
      </c>
      <c r="D2415" s="373">
        <v>162.61000000000001</v>
      </c>
    </row>
    <row r="2416" spans="1:4" ht="12.75">
      <c r="A2416" s="371">
        <v>7070100440</v>
      </c>
      <c r="B2416" s="370" t="s">
        <v>36917</v>
      </c>
      <c r="C2416" s="372" t="s">
        <v>36666</v>
      </c>
      <c r="D2416" s="373">
        <v>56.11</v>
      </c>
    </row>
    <row r="2417" spans="1:4" ht="12.75">
      <c r="A2417" s="371">
        <v>7070100450</v>
      </c>
      <c r="B2417" s="370" t="s">
        <v>36918</v>
      </c>
      <c r="C2417" s="372" t="s">
        <v>36666</v>
      </c>
      <c r="D2417" s="373">
        <v>133.51</v>
      </c>
    </row>
    <row r="2418" spans="1:4" ht="12.75">
      <c r="A2418" s="371">
        <v>7070100460</v>
      </c>
      <c r="B2418" s="370" t="s">
        <v>36919</v>
      </c>
      <c r="C2418" s="372" t="s">
        <v>36666</v>
      </c>
      <c r="D2418" s="373">
        <v>231.93</v>
      </c>
    </row>
    <row r="2419" spans="1:4" ht="12.75">
      <c r="A2419" s="371">
        <v>7070100470</v>
      </c>
      <c r="B2419" s="370" t="s">
        <v>36920</v>
      </c>
      <c r="C2419" s="372" t="s">
        <v>36666</v>
      </c>
      <c r="D2419" s="373">
        <v>274.26</v>
      </c>
    </row>
    <row r="2420" spans="1:4" ht="12.75">
      <c r="A2420" s="371">
        <v>7070100480</v>
      </c>
      <c r="B2420" s="370" t="s">
        <v>36921</v>
      </c>
      <c r="C2420" s="372" t="s">
        <v>36666</v>
      </c>
      <c r="D2420" s="373">
        <v>402.82</v>
      </c>
    </row>
    <row r="2421" spans="1:4" ht="12.75">
      <c r="A2421" s="371">
        <v>7070100490</v>
      </c>
      <c r="B2421" s="370" t="s">
        <v>36922</v>
      </c>
      <c r="C2421" s="372" t="s">
        <v>36666</v>
      </c>
      <c r="D2421" s="373">
        <v>558.58000000000004</v>
      </c>
    </row>
    <row r="2422" spans="1:4" ht="12.75">
      <c r="A2422" s="371">
        <v>7070100500</v>
      </c>
      <c r="B2422" s="370" t="s">
        <v>36923</v>
      </c>
      <c r="C2422" s="372" t="s">
        <v>36666</v>
      </c>
      <c r="D2422" s="373">
        <v>450.07</v>
      </c>
    </row>
    <row r="2423" spans="1:4" ht="12.75">
      <c r="A2423" s="371">
        <v>7070100510</v>
      </c>
      <c r="B2423" s="370" t="s">
        <v>36924</v>
      </c>
      <c r="C2423" s="372" t="s">
        <v>36666</v>
      </c>
      <c r="D2423" s="373">
        <v>580.41</v>
      </c>
    </row>
    <row r="2424" spans="1:4" ht="12.75">
      <c r="A2424" s="371">
        <v>7070100520</v>
      </c>
      <c r="B2424" s="370" t="s">
        <v>36925</v>
      </c>
      <c r="C2424" s="372" t="s">
        <v>36662</v>
      </c>
      <c r="D2424" s="373">
        <v>695.24</v>
      </c>
    </row>
    <row r="2425" spans="1:4" ht="12.75">
      <c r="A2425" s="371">
        <v>7070100530</v>
      </c>
      <c r="B2425" s="370" t="s">
        <v>36926</v>
      </c>
      <c r="C2425" s="372" t="s">
        <v>36662</v>
      </c>
      <c r="D2425" s="373">
        <v>569.34</v>
      </c>
    </row>
    <row r="2426" spans="1:4" ht="12.75">
      <c r="A2426" s="371">
        <v>7070100540</v>
      </c>
      <c r="B2426" s="370" t="s">
        <v>36927</v>
      </c>
      <c r="C2426" s="372" t="s">
        <v>36662</v>
      </c>
      <c r="D2426" s="373">
        <v>693.3</v>
      </c>
    </row>
    <row r="2427" spans="1:4" ht="12.75">
      <c r="A2427" s="436" t="s">
        <v>36928</v>
      </c>
      <c r="B2427" s="442"/>
      <c r="C2427" s="376"/>
      <c r="D2427" s="376"/>
    </row>
    <row r="2428" spans="1:4" ht="12.75">
      <c r="A2428" s="371">
        <v>7080100010</v>
      </c>
      <c r="B2428" s="370" t="s">
        <v>36929</v>
      </c>
      <c r="C2428" s="372" t="s">
        <v>36662</v>
      </c>
      <c r="D2428" s="374">
        <v>2418.9699999999998</v>
      </c>
    </row>
    <row r="2429" spans="1:4" ht="12.75">
      <c r="A2429" s="371">
        <v>7080100020</v>
      </c>
      <c r="B2429" s="370" t="s">
        <v>36930</v>
      </c>
      <c r="C2429" s="372" t="s">
        <v>36662</v>
      </c>
      <c r="D2429" s="374">
        <v>3877.7</v>
      </c>
    </row>
    <row r="2430" spans="1:4" ht="12.75">
      <c r="A2430" s="371">
        <v>7080100030</v>
      </c>
      <c r="B2430" s="370" t="s">
        <v>36931</v>
      </c>
      <c r="C2430" s="372" t="s">
        <v>36662</v>
      </c>
      <c r="D2430" s="374">
        <v>4237.22</v>
      </c>
    </row>
    <row r="2431" spans="1:4" ht="12.75">
      <c r="A2431" s="371">
        <v>7080100040</v>
      </c>
      <c r="B2431" s="370" t="s">
        <v>36932</v>
      </c>
      <c r="C2431" s="372" t="s">
        <v>36662</v>
      </c>
      <c r="D2431" s="374">
        <v>4596.75</v>
      </c>
    </row>
    <row r="2432" spans="1:4" ht="12.75">
      <c r="A2432" s="371">
        <v>7080100050</v>
      </c>
      <c r="B2432" s="370" t="s">
        <v>36933</v>
      </c>
      <c r="C2432" s="372" t="s">
        <v>36662</v>
      </c>
      <c r="D2432" s="374">
        <v>5941.46</v>
      </c>
    </row>
    <row r="2433" spans="1:4" ht="12.75">
      <c r="A2433" s="371">
        <v>7080100060</v>
      </c>
      <c r="B2433" s="370" t="s">
        <v>36934</v>
      </c>
      <c r="C2433" s="372" t="s">
        <v>36662</v>
      </c>
      <c r="D2433" s="374">
        <v>6369.93</v>
      </c>
    </row>
    <row r="2434" spans="1:4" ht="12.75">
      <c r="A2434" s="371">
        <v>7080100070</v>
      </c>
      <c r="B2434" s="370" t="s">
        <v>36935</v>
      </c>
      <c r="C2434" s="372" t="s">
        <v>36662</v>
      </c>
      <c r="D2434" s="374">
        <v>6803.55</v>
      </c>
    </row>
    <row r="2435" spans="1:4" ht="12.75">
      <c r="A2435" s="371">
        <v>7080100080</v>
      </c>
      <c r="B2435" s="370" t="s">
        <v>36936</v>
      </c>
      <c r="C2435" s="372" t="s">
        <v>36662</v>
      </c>
      <c r="D2435" s="374">
        <v>7275.79</v>
      </c>
    </row>
    <row r="2436" spans="1:4" ht="12.75">
      <c r="A2436" s="371">
        <v>7080100090</v>
      </c>
      <c r="B2436" s="370" t="s">
        <v>36937</v>
      </c>
      <c r="C2436" s="372" t="s">
        <v>36662</v>
      </c>
      <c r="D2436" s="374">
        <v>7766.31</v>
      </c>
    </row>
    <row r="2437" spans="1:4" ht="12.75">
      <c r="A2437" s="371">
        <v>7080100100</v>
      </c>
      <c r="B2437" s="370" t="s">
        <v>36938</v>
      </c>
      <c r="C2437" s="372" t="s">
        <v>36662</v>
      </c>
      <c r="D2437" s="374">
        <v>8258.67</v>
      </c>
    </row>
    <row r="2438" spans="1:4" ht="12.75">
      <c r="A2438" s="371">
        <v>7080100110</v>
      </c>
      <c r="B2438" s="370" t="s">
        <v>36939</v>
      </c>
      <c r="C2438" s="372" t="s">
        <v>36662</v>
      </c>
      <c r="D2438" s="374">
        <v>8763.99</v>
      </c>
    </row>
    <row r="2439" spans="1:4" ht="12.75">
      <c r="A2439" s="371">
        <v>7080100120</v>
      </c>
      <c r="B2439" s="370" t="s">
        <v>36940</v>
      </c>
      <c r="C2439" s="372" t="s">
        <v>36662</v>
      </c>
      <c r="D2439" s="374">
        <v>2919.92</v>
      </c>
    </row>
    <row r="2440" spans="1:4" ht="12.75">
      <c r="A2440" s="371">
        <v>7080100130</v>
      </c>
      <c r="B2440" s="370" t="s">
        <v>36941</v>
      </c>
      <c r="C2440" s="372" t="s">
        <v>36662</v>
      </c>
      <c r="D2440" s="374">
        <v>3105.53</v>
      </c>
    </row>
    <row r="2441" spans="1:4" ht="12.75">
      <c r="A2441" s="371">
        <v>7080100140</v>
      </c>
      <c r="B2441" s="370" t="s">
        <v>36942</v>
      </c>
      <c r="C2441" s="372" t="s">
        <v>36662</v>
      </c>
      <c r="D2441" s="374">
        <v>3325.7</v>
      </c>
    </row>
    <row r="2442" spans="1:4" ht="12.75">
      <c r="A2442" s="371">
        <v>7080100145</v>
      </c>
      <c r="B2442" s="370" t="s">
        <v>36943</v>
      </c>
      <c r="C2442" s="372" t="s">
        <v>36662</v>
      </c>
      <c r="D2442" s="374">
        <v>3536.31</v>
      </c>
    </row>
    <row r="2443" spans="1:4" ht="12.75">
      <c r="A2443" s="371">
        <v>7080100150</v>
      </c>
      <c r="B2443" s="370" t="s">
        <v>36944</v>
      </c>
      <c r="C2443" s="372" t="s">
        <v>36662</v>
      </c>
      <c r="D2443" s="374">
        <v>3368.22</v>
      </c>
    </row>
    <row r="2444" spans="1:4" ht="12.75">
      <c r="A2444" s="371">
        <v>7080100160</v>
      </c>
      <c r="B2444" s="370" t="s">
        <v>36945</v>
      </c>
      <c r="C2444" s="372" t="s">
        <v>36662</v>
      </c>
      <c r="D2444" s="374">
        <v>3606.56</v>
      </c>
    </row>
    <row r="2445" spans="1:4" ht="12.75">
      <c r="A2445" s="371">
        <v>7080100170</v>
      </c>
      <c r="B2445" s="370" t="s">
        <v>36946</v>
      </c>
      <c r="C2445" s="372" t="s">
        <v>36662</v>
      </c>
      <c r="D2445" s="374">
        <v>3860.86</v>
      </c>
    </row>
    <row r="2446" spans="1:4" ht="12.75">
      <c r="A2446" s="371">
        <v>7080100180</v>
      </c>
      <c r="B2446" s="370" t="s">
        <v>36947</v>
      </c>
      <c r="C2446" s="372" t="s">
        <v>36662</v>
      </c>
      <c r="D2446" s="374">
        <v>5069.05</v>
      </c>
    </row>
    <row r="2447" spans="1:4" ht="12.75">
      <c r="A2447" s="371">
        <v>7080100190</v>
      </c>
      <c r="B2447" s="370" t="s">
        <v>36948</v>
      </c>
      <c r="C2447" s="372" t="s">
        <v>36662</v>
      </c>
      <c r="D2447" s="374">
        <v>5322.55</v>
      </c>
    </row>
    <row r="2448" spans="1:4" ht="12.75">
      <c r="A2448" s="371">
        <v>7080100200</v>
      </c>
      <c r="B2448" s="370" t="s">
        <v>36949</v>
      </c>
      <c r="C2448" s="372" t="s">
        <v>36662</v>
      </c>
      <c r="D2448" s="374">
        <v>5576.05</v>
      </c>
    </row>
    <row r="2449" spans="1:4" ht="12.75">
      <c r="A2449" s="371">
        <v>7080100210</v>
      </c>
      <c r="B2449" s="370" t="s">
        <v>36950</v>
      </c>
      <c r="C2449" s="372" t="s">
        <v>36662</v>
      </c>
      <c r="D2449" s="374">
        <v>3170.36</v>
      </c>
    </row>
    <row r="2450" spans="1:4" ht="12.75">
      <c r="A2450" s="371">
        <v>7080100220</v>
      </c>
      <c r="B2450" s="370" t="s">
        <v>36951</v>
      </c>
      <c r="C2450" s="372" t="s">
        <v>36662</v>
      </c>
      <c r="D2450" s="374">
        <v>3310.84</v>
      </c>
    </row>
    <row r="2451" spans="1:4" ht="12.75">
      <c r="A2451" s="371">
        <v>7080100230</v>
      </c>
      <c r="B2451" s="370" t="s">
        <v>36952</v>
      </c>
      <c r="C2451" s="372" t="s">
        <v>36662</v>
      </c>
      <c r="D2451" s="374">
        <v>3245.44</v>
      </c>
    </row>
    <row r="2452" spans="1:4" ht="12.75">
      <c r="A2452" s="371">
        <v>7080100240</v>
      </c>
      <c r="B2452" s="370" t="s">
        <v>36953</v>
      </c>
      <c r="C2452" s="372" t="s">
        <v>36662</v>
      </c>
      <c r="D2452" s="374">
        <v>3413.23</v>
      </c>
    </row>
    <row r="2453" spans="1:4" ht="12.75">
      <c r="A2453" s="371">
        <v>7080100250</v>
      </c>
      <c r="B2453" s="370" t="s">
        <v>36954</v>
      </c>
      <c r="C2453" s="372" t="s">
        <v>36662</v>
      </c>
      <c r="D2453" s="374">
        <v>3920.98</v>
      </c>
    </row>
    <row r="2454" spans="1:4" ht="12.75">
      <c r="A2454" s="436" t="s">
        <v>36955</v>
      </c>
      <c r="B2454" s="442"/>
      <c r="C2454" s="376"/>
      <c r="D2454" s="376"/>
    </row>
    <row r="2455" spans="1:4" ht="12.75">
      <c r="A2455" s="371">
        <v>7090100010</v>
      </c>
      <c r="B2455" s="370" t="s">
        <v>36956</v>
      </c>
      <c r="C2455" s="372" t="s">
        <v>36655</v>
      </c>
      <c r="D2455" s="373">
        <v>180.03</v>
      </c>
    </row>
    <row r="2456" spans="1:4" ht="12.75">
      <c r="A2456" s="371">
        <v>7090100020</v>
      </c>
      <c r="B2456" s="370" t="s">
        <v>36957</v>
      </c>
      <c r="C2456" s="372" t="s">
        <v>36655</v>
      </c>
      <c r="D2456" s="373">
        <v>337.12</v>
      </c>
    </row>
    <row r="2457" spans="1:4" ht="12.75">
      <c r="A2457" s="371">
        <v>7090100030</v>
      </c>
      <c r="B2457" s="370" t="s">
        <v>36958</v>
      </c>
      <c r="C2457" s="372" t="s">
        <v>36655</v>
      </c>
      <c r="D2457" s="373">
        <v>58.49</v>
      </c>
    </row>
    <row r="2458" spans="1:4" ht="12.75">
      <c r="A2458" s="371">
        <v>7090100040</v>
      </c>
      <c r="B2458" s="370" t="s">
        <v>36959</v>
      </c>
      <c r="C2458" s="372" t="s">
        <v>36655</v>
      </c>
      <c r="D2458" s="373">
        <v>103.03</v>
      </c>
    </row>
    <row r="2459" spans="1:4" ht="12.75">
      <c r="A2459" s="371">
        <v>7090100050</v>
      </c>
      <c r="B2459" s="370" t="s">
        <v>36960</v>
      </c>
      <c r="C2459" s="372" t="s">
        <v>36655</v>
      </c>
      <c r="D2459" s="373">
        <v>65.58</v>
      </c>
    </row>
    <row r="2460" spans="1:4" ht="12.75">
      <c r="A2460" s="371">
        <v>7090100060</v>
      </c>
      <c r="B2460" s="370" t="s">
        <v>36961</v>
      </c>
      <c r="C2460" s="372" t="s">
        <v>36655</v>
      </c>
      <c r="D2460" s="373">
        <v>78.78</v>
      </c>
    </row>
    <row r="2461" spans="1:4" ht="12.75">
      <c r="A2461" s="371">
        <v>7090100070</v>
      </c>
      <c r="B2461" s="370" t="s">
        <v>36962</v>
      </c>
      <c r="C2461" s="372" t="s">
        <v>36655</v>
      </c>
      <c r="D2461" s="373">
        <v>93.68</v>
      </c>
    </row>
    <row r="2462" spans="1:4" ht="12.75">
      <c r="A2462" s="371">
        <v>7090100080</v>
      </c>
      <c r="B2462" s="370" t="s">
        <v>36963</v>
      </c>
      <c r="C2462" s="372" t="s">
        <v>36655</v>
      </c>
      <c r="D2462" s="373">
        <v>73.39</v>
      </c>
    </row>
    <row r="2463" spans="1:4" ht="12.75">
      <c r="A2463" s="371">
        <v>7090100090</v>
      </c>
      <c r="B2463" s="370" t="s">
        <v>36964</v>
      </c>
      <c r="C2463" s="372" t="s">
        <v>36655</v>
      </c>
      <c r="D2463" s="373">
        <v>86.95</v>
      </c>
    </row>
    <row r="2464" spans="1:4" ht="12.75">
      <c r="A2464" s="371">
        <v>7090100100</v>
      </c>
      <c r="B2464" s="370" t="s">
        <v>36965</v>
      </c>
      <c r="C2464" s="372" t="s">
        <v>36655</v>
      </c>
      <c r="D2464" s="373">
        <v>102.23</v>
      </c>
    </row>
    <row r="2465" spans="1:4" ht="12.75">
      <c r="A2465" s="371">
        <v>7090100110</v>
      </c>
      <c r="B2465" s="370" t="s">
        <v>36966</v>
      </c>
      <c r="C2465" s="372" t="s">
        <v>36655</v>
      </c>
      <c r="D2465" s="373">
        <v>103.37</v>
      </c>
    </row>
    <row r="2466" spans="1:4" ht="12.75">
      <c r="A2466" s="371">
        <v>7090100120</v>
      </c>
      <c r="B2466" s="370" t="s">
        <v>36967</v>
      </c>
      <c r="C2466" s="372" t="s">
        <v>36655</v>
      </c>
      <c r="D2466" s="373">
        <v>137.03</v>
      </c>
    </row>
    <row r="2467" spans="1:4" ht="12.75">
      <c r="A2467" s="371">
        <v>7090100130</v>
      </c>
      <c r="B2467" s="370" t="s">
        <v>36968</v>
      </c>
      <c r="C2467" s="372" t="s">
        <v>36655</v>
      </c>
      <c r="D2467" s="373">
        <v>113.42</v>
      </c>
    </row>
    <row r="2468" spans="1:4" ht="12.75">
      <c r="A2468" s="371">
        <v>7090100140</v>
      </c>
      <c r="B2468" s="370" t="s">
        <v>36969</v>
      </c>
      <c r="C2468" s="372" t="s">
        <v>36655</v>
      </c>
      <c r="D2468" s="373">
        <v>147.07</v>
      </c>
    </row>
    <row r="2469" spans="1:4" ht="12.75">
      <c r="A2469" s="371">
        <v>7090100150</v>
      </c>
      <c r="B2469" s="370" t="s">
        <v>36970</v>
      </c>
      <c r="C2469" s="372" t="s">
        <v>36666</v>
      </c>
      <c r="D2469" s="373">
        <v>44.68</v>
      </c>
    </row>
    <row r="2470" spans="1:4" ht="12.75">
      <c r="A2470" s="371">
        <v>7090100160</v>
      </c>
      <c r="B2470" s="370" t="s">
        <v>36971</v>
      </c>
      <c r="C2470" s="372" t="s">
        <v>36666</v>
      </c>
      <c r="D2470" s="373">
        <v>45.47</v>
      </c>
    </row>
    <row r="2471" spans="1:4" ht="12.75">
      <c r="A2471" s="371">
        <v>7090100170</v>
      </c>
      <c r="B2471" s="370" t="s">
        <v>36972</v>
      </c>
      <c r="C2471" s="372" t="s">
        <v>36655</v>
      </c>
      <c r="D2471" s="373">
        <v>122.22</v>
      </c>
    </row>
    <row r="2472" spans="1:4" ht="12.75">
      <c r="A2472" s="371">
        <v>7090100180</v>
      </c>
      <c r="B2472" s="370" t="s">
        <v>36973</v>
      </c>
      <c r="C2472" s="372" t="s">
        <v>36655</v>
      </c>
      <c r="D2472" s="373">
        <v>286.58999999999997</v>
      </c>
    </row>
    <row r="2473" spans="1:4" ht="12.75">
      <c r="A2473" s="371">
        <v>7090100185</v>
      </c>
      <c r="B2473" s="370" t="s">
        <v>36974</v>
      </c>
      <c r="C2473" s="372" t="s">
        <v>36655</v>
      </c>
      <c r="D2473" s="373">
        <v>316.93</v>
      </c>
    </row>
    <row r="2474" spans="1:4" ht="12.75">
      <c r="A2474" s="371">
        <v>7090100190</v>
      </c>
      <c r="B2474" s="370" t="s">
        <v>36975</v>
      </c>
      <c r="C2474" s="372" t="s">
        <v>36655</v>
      </c>
      <c r="D2474" s="373">
        <v>560.73</v>
      </c>
    </row>
    <row r="2475" spans="1:4" ht="12.75">
      <c r="A2475" s="371">
        <v>7090100200</v>
      </c>
      <c r="B2475" s="370" t="s">
        <v>36976</v>
      </c>
      <c r="C2475" s="372" t="s">
        <v>36666</v>
      </c>
      <c r="D2475" s="373">
        <v>418.29</v>
      </c>
    </row>
    <row r="2476" spans="1:4" ht="12.75">
      <c r="A2476" s="371">
        <v>7090100210</v>
      </c>
      <c r="B2476" s="370" t="s">
        <v>36977</v>
      </c>
      <c r="C2476" s="372" t="s">
        <v>36666</v>
      </c>
      <c r="D2476" s="373">
        <v>684.38</v>
      </c>
    </row>
    <row r="2477" spans="1:4" ht="12.75">
      <c r="A2477" s="371">
        <v>7090100220</v>
      </c>
      <c r="B2477" s="370" t="s">
        <v>36978</v>
      </c>
      <c r="C2477" s="372" t="s">
        <v>36666</v>
      </c>
      <c r="D2477" s="373">
        <v>920.31</v>
      </c>
    </row>
    <row r="2478" spans="1:4" ht="12.75">
      <c r="A2478" s="371">
        <v>7090100230</v>
      </c>
      <c r="B2478" s="370" t="s">
        <v>36979</v>
      </c>
      <c r="C2478" s="372" t="s">
        <v>36666</v>
      </c>
      <c r="D2478" s="373">
        <v>185.15</v>
      </c>
    </row>
    <row r="2479" spans="1:4" ht="12.75">
      <c r="A2479" s="371">
        <v>7090100240</v>
      </c>
      <c r="B2479" s="370" t="s">
        <v>36980</v>
      </c>
      <c r="C2479" s="372" t="s">
        <v>36666</v>
      </c>
      <c r="D2479" s="373">
        <v>202.16</v>
      </c>
    </row>
    <row r="2480" spans="1:4" ht="12.75">
      <c r="A2480" s="371">
        <v>7090100250</v>
      </c>
      <c r="B2480" s="370" t="s">
        <v>36981</v>
      </c>
      <c r="C2480" s="372" t="s">
        <v>36655</v>
      </c>
      <c r="D2480" s="373">
        <v>53</v>
      </c>
    </row>
    <row r="2481" spans="1:4" ht="12.75">
      <c r="A2481" s="371">
        <v>7090100260</v>
      </c>
      <c r="B2481" s="370" t="s">
        <v>36982</v>
      </c>
      <c r="C2481" s="372" t="s">
        <v>36655</v>
      </c>
      <c r="D2481" s="373">
        <v>82.33</v>
      </c>
    </row>
    <row r="2482" spans="1:4" ht="12.75">
      <c r="A2482" s="371">
        <v>7090100270</v>
      </c>
      <c r="B2482" s="370" t="s">
        <v>36983</v>
      </c>
      <c r="C2482" s="372" t="s">
        <v>36666</v>
      </c>
      <c r="D2482" s="373">
        <v>15.32</v>
      </c>
    </row>
    <row r="2483" spans="1:4" ht="12.75">
      <c r="A2483" s="436" t="s">
        <v>36984</v>
      </c>
      <c r="B2483" s="442"/>
      <c r="C2483" s="376"/>
      <c r="D2483" s="376"/>
    </row>
    <row r="2484" spans="1:4" ht="12.75">
      <c r="A2484" s="371">
        <v>7100100010</v>
      </c>
      <c r="B2484" s="370" t="s">
        <v>36985</v>
      </c>
      <c r="C2484" s="372" t="s">
        <v>36655</v>
      </c>
      <c r="D2484" s="373">
        <v>111.91</v>
      </c>
    </row>
    <row r="2485" spans="1:4" ht="12.75">
      <c r="A2485" s="371">
        <v>7100100020</v>
      </c>
      <c r="B2485" s="370" t="s">
        <v>36986</v>
      </c>
      <c r="C2485" s="372" t="s">
        <v>36655</v>
      </c>
      <c r="D2485" s="373">
        <v>70.569999999999993</v>
      </c>
    </row>
    <row r="2486" spans="1:4" ht="12.75">
      <c r="A2486" s="371">
        <v>7100100030</v>
      </c>
      <c r="B2486" s="370" t="s">
        <v>36987</v>
      </c>
      <c r="C2486" s="372" t="s">
        <v>36655</v>
      </c>
      <c r="D2486" s="373">
        <v>119.39</v>
      </c>
    </row>
    <row r="2487" spans="1:4" ht="12.75">
      <c r="A2487" s="371">
        <v>7100100040</v>
      </c>
      <c r="B2487" s="370" t="s">
        <v>36988</v>
      </c>
      <c r="C2487" s="372" t="s">
        <v>36662</v>
      </c>
      <c r="D2487" s="373">
        <v>45.5</v>
      </c>
    </row>
    <row r="2488" spans="1:4" ht="12.75">
      <c r="A2488" s="371">
        <v>7100100050</v>
      </c>
      <c r="B2488" s="370" t="s">
        <v>36989</v>
      </c>
      <c r="C2488" s="372" t="s">
        <v>36662</v>
      </c>
      <c r="D2488" s="373">
        <v>21.63</v>
      </c>
    </row>
    <row r="2489" spans="1:4" ht="12.75">
      <c r="A2489" s="371">
        <v>7100100060</v>
      </c>
      <c r="B2489" s="370" t="s">
        <v>36990</v>
      </c>
      <c r="C2489" s="372" t="s">
        <v>36655</v>
      </c>
      <c r="D2489" s="373">
        <v>95.2</v>
      </c>
    </row>
    <row r="2490" spans="1:4" ht="12.75">
      <c r="A2490" s="371">
        <v>7100100070</v>
      </c>
      <c r="B2490" s="370" t="s">
        <v>36991</v>
      </c>
      <c r="C2490" s="372" t="s">
        <v>36655</v>
      </c>
      <c r="D2490" s="373">
        <v>81.22</v>
      </c>
    </row>
    <row r="2491" spans="1:4" ht="12.75">
      <c r="A2491" s="371">
        <v>7100100080</v>
      </c>
      <c r="B2491" s="370" t="s">
        <v>36992</v>
      </c>
      <c r="C2491" s="372" t="s">
        <v>36666</v>
      </c>
      <c r="D2491" s="373">
        <v>14.07</v>
      </c>
    </row>
    <row r="2492" spans="1:4" ht="12.75">
      <c r="A2492" s="371">
        <v>7100100090</v>
      </c>
      <c r="B2492" s="370" t="s">
        <v>36993</v>
      </c>
      <c r="C2492" s="372" t="s">
        <v>36666</v>
      </c>
      <c r="D2492" s="373">
        <v>30.33</v>
      </c>
    </row>
    <row r="2493" spans="1:4" ht="12.75">
      <c r="A2493" s="371">
        <v>7100100100</v>
      </c>
      <c r="B2493" s="370" t="s">
        <v>36994</v>
      </c>
      <c r="C2493" s="372" t="s">
        <v>36655</v>
      </c>
      <c r="D2493" s="373">
        <v>498.67</v>
      </c>
    </row>
    <row r="2494" spans="1:4" ht="12.75">
      <c r="A2494" s="371">
        <v>7100100110</v>
      </c>
      <c r="B2494" s="370" t="s">
        <v>36995</v>
      </c>
      <c r="C2494" s="372" t="s">
        <v>36655</v>
      </c>
      <c r="D2494" s="373">
        <v>31.4</v>
      </c>
    </row>
    <row r="2495" spans="1:4" ht="12.75">
      <c r="A2495" s="371">
        <v>7100100120</v>
      </c>
      <c r="B2495" s="370" t="s">
        <v>36996</v>
      </c>
      <c r="C2495" s="372" t="s">
        <v>36655</v>
      </c>
      <c r="D2495" s="373">
        <v>35.44</v>
      </c>
    </row>
    <row r="2496" spans="1:4" ht="12.75">
      <c r="A2496" s="371">
        <v>7100100125</v>
      </c>
      <c r="B2496" s="370" t="s">
        <v>36997</v>
      </c>
      <c r="C2496" s="372" t="s">
        <v>36655</v>
      </c>
      <c r="D2496" s="373">
        <v>37.049999999999997</v>
      </c>
    </row>
    <row r="2497" spans="1:4" ht="12.75">
      <c r="A2497" s="371">
        <v>7100100130</v>
      </c>
      <c r="B2497" s="370" t="s">
        <v>36998</v>
      </c>
      <c r="C2497" s="372" t="s">
        <v>36655</v>
      </c>
      <c r="D2497" s="373">
        <v>22.29</v>
      </c>
    </row>
    <row r="2498" spans="1:4" ht="12.75">
      <c r="A2498" s="371">
        <v>7100100140</v>
      </c>
      <c r="B2498" s="370" t="s">
        <v>36999</v>
      </c>
      <c r="C2498" s="372" t="s">
        <v>36655</v>
      </c>
      <c r="D2498" s="373">
        <v>37.03</v>
      </c>
    </row>
    <row r="2499" spans="1:4" ht="12.75">
      <c r="A2499" s="371">
        <v>7100100150</v>
      </c>
      <c r="B2499" s="370" t="s">
        <v>37000</v>
      </c>
      <c r="C2499" s="372" t="s">
        <v>36655</v>
      </c>
      <c r="D2499" s="373">
        <v>50.32</v>
      </c>
    </row>
    <row r="2500" spans="1:4" ht="12.75">
      <c r="A2500" s="371">
        <v>7100100160</v>
      </c>
      <c r="B2500" s="370" t="s">
        <v>37001</v>
      </c>
      <c r="C2500" s="372" t="s">
        <v>36655</v>
      </c>
      <c r="D2500" s="373">
        <v>5.2</v>
      </c>
    </row>
    <row r="2501" spans="1:4" ht="12.75">
      <c r="A2501" s="371">
        <v>7100100170</v>
      </c>
      <c r="B2501" s="370" t="s">
        <v>37002</v>
      </c>
      <c r="C2501" s="372" t="s">
        <v>36655</v>
      </c>
      <c r="D2501" s="373">
        <v>7.41</v>
      </c>
    </row>
    <row r="2502" spans="1:4" ht="12.75">
      <c r="A2502" s="371">
        <v>7100100180</v>
      </c>
      <c r="B2502" s="370" t="s">
        <v>37003</v>
      </c>
      <c r="C2502" s="372" t="s">
        <v>36655</v>
      </c>
      <c r="D2502" s="373">
        <v>8.14</v>
      </c>
    </row>
    <row r="2503" spans="1:4" ht="12.75">
      <c r="A2503" s="371">
        <v>7100100190</v>
      </c>
      <c r="B2503" s="370" t="s">
        <v>37004</v>
      </c>
      <c r="C2503" s="372" t="s">
        <v>36655</v>
      </c>
      <c r="D2503" s="373">
        <v>14.85</v>
      </c>
    </row>
    <row r="2504" spans="1:4" ht="12.75">
      <c r="A2504" s="371">
        <v>7100100200</v>
      </c>
      <c r="B2504" s="370" t="s">
        <v>37005</v>
      </c>
      <c r="C2504" s="372" t="s">
        <v>36655</v>
      </c>
      <c r="D2504" s="373">
        <v>27.41</v>
      </c>
    </row>
    <row r="2505" spans="1:4" ht="12.75">
      <c r="A2505" s="371">
        <v>7100100210</v>
      </c>
      <c r="B2505" s="370" t="s">
        <v>37006</v>
      </c>
      <c r="C2505" s="372" t="s">
        <v>36655</v>
      </c>
      <c r="D2505" s="373">
        <v>18.03</v>
      </c>
    </row>
    <row r="2506" spans="1:4" ht="12.75">
      <c r="A2506" s="371">
        <v>7100100220</v>
      </c>
      <c r="B2506" s="370" t="s">
        <v>37007</v>
      </c>
      <c r="C2506" s="372" t="s">
        <v>36655</v>
      </c>
      <c r="D2506" s="373">
        <v>20.41</v>
      </c>
    </row>
    <row r="2507" spans="1:4" ht="12.75">
      <c r="A2507" s="371">
        <v>7100100230</v>
      </c>
      <c r="B2507" s="370" t="s">
        <v>37008</v>
      </c>
      <c r="C2507" s="372" t="s">
        <v>36655</v>
      </c>
      <c r="D2507" s="373">
        <v>2.83</v>
      </c>
    </row>
    <row r="2508" spans="1:4" ht="12.75">
      <c r="A2508" s="371">
        <v>7100100240</v>
      </c>
      <c r="B2508" s="370" t="s">
        <v>37009</v>
      </c>
      <c r="C2508" s="372" t="s">
        <v>36655</v>
      </c>
      <c r="D2508" s="373">
        <v>15.66</v>
      </c>
    </row>
    <row r="2509" spans="1:4" ht="12.75">
      <c r="A2509" s="371">
        <v>7100100250</v>
      </c>
      <c r="B2509" s="370" t="s">
        <v>37010</v>
      </c>
      <c r="C2509" s="372" t="s">
        <v>36655</v>
      </c>
      <c r="D2509" s="373">
        <v>22.83</v>
      </c>
    </row>
    <row r="2510" spans="1:4" ht="12.75">
      <c r="A2510" s="371">
        <v>7100100260</v>
      </c>
      <c r="B2510" s="370" t="s">
        <v>37011</v>
      </c>
      <c r="C2510" s="372" t="s">
        <v>36655</v>
      </c>
      <c r="D2510" s="373">
        <v>30.97</v>
      </c>
    </row>
    <row r="2511" spans="1:4" ht="12.75">
      <c r="A2511" s="371">
        <v>7100100270</v>
      </c>
      <c r="B2511" s="370" t="s">
        <v>37012</v>
      </c>
      <c r="C2511" s="372" t="s">
        <v>36655</v>
      </c>
      <c r="D2511" s="373">
        <v>31.42</v>
      </c>
    </row>
    <row r="2512" spans="1:4" ht="12.75">
      <c r="A2512" s="371">
        <v>7100100280</v>
      </c>
      <c r="B2512" s="370" t="s">
        <v>37013</v>
      </c>
      <c r="C2512" s="372" t="s">
        <v>36655</v>
      </c>
      <c r="D2512" s="373">
        <v>24.38</v>
      </c>
    </row>
    <row r="2513" spans="1:4" ht="12.75">
      <c r="A2513" s="371">
        <v>7100100290</v>
      </c>
      <c r="B2513" s="370" t="s">
        <v>37014</v>
      </c>
      <c r="C2513" s="372" t="s">
        <v>36655</v>
      </c>
      <c r="D2513" s="373">
        <v>28.78</v>
      </c>
    </row>
    <row r="2514" spans="1:4" ht="12.75">
      <c r="A2514" s="371">
        <v>7100100300</v>
      </c>
      <c r="B2514" s="370" t="s">
        <v>37015</v>
      </c>
      <c r="C2514" s="372" t="s">
        <v>36655</v>
      </c>
      <c r="D2514" s="373">
        <v>22.72</v>
      </c>
    </row>
    <row r="2515" spans="1:4" ht="12.75">
      <c r="A2515" s="371">
        <v>7100100310</v>
      </c>
      <c r="B2515" s="370" t="s">
        <v>37016</v>
      </c>
      <c r="C2515" s="372" t="s">
        <v>36655</v>
      </c>
      <c r="D2515" s="373">
        <v>37.44</v>
      </c>
    </row>
    <row r="2516" spans="1:4" ht="12.75">
      <c r="A2516" s="371">
        <v>7100100320</v>
      </c>
      <c r="B2516" s="370" t="s">
        <v>37017</v>
      </c>
      <c r="C2516" s="372" t="s">
        <v>36655</v>
      </c>
      <c r="D2516" s="373">
        <v>24.05</v>
      </c>
    </row>
    <row r="2517" spans="1:4" ht="12.75">
      <c r="A2517" s="371">
        <v>7100100330</v>
      </c>
      <c r="B2517" s="370" t="s">
        <v>37018</v>
      </c>
      <c r="C2517" s="372" t="s">
        <v>36655</v>
      </c>
      <c r="D2517" s="373">
        <v>26.88</v>
      </c>
    </row>
    <row r="2518" spans="1:4" ht="12.75">
      <c r="A2518" s="371">
        <v>7100100340</v>
      </c>
      <c r="B2518" s="370" t="s">
        <v>37019</v>
      </c>
      <c r="C2518" s="372" t="s">
        <v>36655</v>
      </c>
      <c r="D2518" s="373">
        <v>22.92</v>
      </c>
    </row>
    <row r="2519" spans="1:4" ht="12.75">
      <c r="A2519" s="371">
        <v>7100100350</v>
      </c>
      <c r="B2519" s="370" t="s">
        <v>37020</v>
      </c>
      <c r="C2519" s="372" t="s">
        <v>36655</v>
      </c>
      <c r="D2519" s="373">
        <v>19.45</v>
      </c>
    </row>
    <row r="2520" spans="1:4" ht="12.75">
      <c r="A2520" s="371">
        <v>7100100360</v>
      </c>
      <c r="B2520" s="370" t="s">
        <v>37021</v>
      </c>
      <c r="C2520" s="372" t="s">
        <v>36655</v>
      </c>
      <c r="D2520" s="373">
        <v>24.58</v>
      </c>
    </row>
    <row r="2521" spans="1:4" ht="12.75">
      <c r="A2521" s="371">
        <v>7100100370</v>
      </c>
      <c r="B2521" s="370" t="s">
        <v>37022</v>
      </c>
      <c r="C2521" s="372" t="s">
        <v>36655</v>
      </c>
      <c r="D2521" s="373">
        <v>18.350000000000001</v>
      </c>
    </row>
    <row r="2522" spans="1:4" ht="12.75">
      <c r="A2522" s="371">
        <v>7100100380</v>
      </c>
      <c r="B2522" s="370" t="s">
        <v>37023</v>
      </c>
      <c r="C2522" s="372" t="s">
        <v>36655</v>
      </c>
      <c r="D2522" s="373">
        <v>38.1</v>
      </c>
    </row>
    <row r="2523" spans="1:4" ht="12.75">
      <c r="A2523" s="371">
        <v>7100100390</v>
      </c>
      <c r="B2523" s="370" t="s">
        <v>37024</v>
      </c>
      <c r="C2523" s="372" t="s">
        <v>36655</v>
      </c>
      <c r="D2523" s="373">
        <v>19.16</v>
      </c>
    </row>
    <row r="2524" spans="1:4" ht="12.75">
      <c r="A2524" s="371">
        <v>7100100400</v>
      </c>
      <c r="B2524" s="370" t="s">
        <v>37025</v>
      </c>
      <c r="C2524" s="372" t="s">
        <v>36655</v>
      </c>
      <c r="D2524" s="373">
        <v>18.420000000000002</v>
      </c>
    </row>
    <row r="2525" spans="1:4" ht="12.75">
      <c r="A2525" s="371">
        <v>7100100410</v>
      </c>
      <c r="B2525" s="370" t="s">
        <v>37026</v>
      </c>
      <c r="C2525" s="372" t="s">
        <v>36655</v>
      </c>
      <c r="D2525" s="373">
        <v>10.199999999999999</v>
      </c>
    </row>
    <row r="2526" spans="1:4" ht="12.75">
      <c r="A2526" s="371">
        <v>7100100420</v>
      </c>
      <c r="B2526" s="370" t="s">
        <v>37027</v>
      </c>
      <c r="C2526" s="372" t="s">
        <v>36655</v>
      </c>
      <c r="D2526" s="373">
        <v>570.35</v>
      </c>
    </row>
    <row r="2527" spans="1:4" ht="12.75">
      <c r="A2527" s="371">
        <v>7100100450</v>
      </c>
      <c r="B2527" s="370" t="s">
        <v>37028</v>
      </c>
      <c r="C2527" s="372" t="s">
        <v>36655</v>
      </c>
      <c r="D2527" s="373">
        <v>7.77</v>
      </c>
    </row>
    <row r="2528" spans="1:4" ht="12.75">
      <c r="A2528" s="371">
        <v>7100100460</v>
      </c>
      <c r="B2528" s="370" t="s">
        <v>37029</v>
      </c>
      <c r="C2528" s="372" t="s">
        <v>36655</v>
      </c>
      <c r="D2528" s="373">
        <v>20.99</v>
      </c>
    </row>
    <row r="2529" spans="1:4" ht="12.75">
      <c r="A2529" s="371">
        <v>7100100470</v>
      </c>
      <c r="B2529" s="370" t="s">
        <v>37030</v>
      </c>
      <c r="C2529" s="372" t="s">
        <v>36655</v>
      </c>
      <c r="D2529" s="373">
        <v>226.25</v>
      </c>
    </row>
    <row r="2530" spans="1:4" ht="12.75">
      <c r="A2530" s="371">
        <v>7100100480</v>
      </c>
      <c r="B2530" s="370" t="s">
        <v>37031</v>
      </c>
      <c r="C2530" s="372" t="s">
        <v>36655</v>
      </c>
      <c r="D2530" s="373">
        <v>18.37</v>
      </c>
    </row>
    <row r="2531" spans="1:4" ht="12.75">
      <c r="A2531" s="436" t="s">
        <v>37032</v>
      </c>
      <c r="B2531" s="442"/>
      <c r="C2531" s="376"/>
      <c r="D2531" s="376"/>
    </row>
    <row r="2532" spans="1:4" ht="12.75">
      <c r="A2532" s="371">
        <v>7110100040</v>
      </c>
      <c r="B2532" s="370" t="s">
        <v>37033</v>
      </c>
      <c r="C2532" s="372" t="s">
        <v>36747</v>
      </c>
      <c r="D2532" s="374">
        <v>3277.66</v>
      </c>
    </row>
    <row r="2533" spans="1:4" ht="12.75">
      <c r="A2533" s="371">
        <v>7110100050</v>
      </c>
      <c r="B2533" s="370" t="s">
        <v>37034</v>
      </c>
      <c r="C2533" s="372" t="s">
        <v>36655</v>
      </c>
      <c r="D2533" s="373">
        <v>80.540000000000006</v>
      </c>
    </row>
    <row r="2534" spans="1:4" ht="12.75">
      <c r="A2534" s="371">
        <v>7110100060</v>
      </c>
      <c r="B2534" s="370" t="s">
        <v>37035</v>
      </c>
      <c r="C2534" s="372" t="s">
        <v>36655</v>
      </c>
      <c r="D2534" s="373">
        <v>32.75</v>
      </c>
    </row>
    <row r="2535" spans="1:4" ht="12.75">
      <c r="A2535" s="371">
        <v>7110100070</v>
      </c>
      <c r="B2535" s="370" t="s">
        <v>37036</v>
      </c>
      <c r="C2535" s="372" t="s">
        <v>36655</v>
      </c>
      <c r="D2535" s="373">
        <v>49.14</v>
      </c>
    </row>
    <row r="2536" spans="1:4" ht="12.75">
      <c r="A2536" s="371">
        <v>7110100080</v>
      </c>
      <c r="B2536" s="370" t="s">
        <v>37037</v>
      </c>
      <c r="C2536" s="372" t="s">
        <v>36655</v>
      </c>
      <c r="D2536" s="373">
        <v>32.57</v>
      </c>
    </row>
    <row r="2537" spans="1:4" ht="12.75">
      <c r="A2537" s="371">
        <v>7110100090</v>
      </c>
      <c r="B2537" s="370" t="s">
        <v>37038</v>
      </c>
      <c r="C2537" s="372" t="s">
        <v>36655</v>
      </c>
      <c r="D2537" s="373">
        <v>48.89</v>
      </c>
    </row>
    <row r="2538" spans="1:4" ht="12.75">
      <c r="A2538" s="371">
        <v>7110100100</v>
      </c>
      <c r="B2538" s="370" t="s">
        <v>37039</v>
      </c>
      <c r="C2538" s="372" t="s">
        <v>36655</v>
      </c>
      <c r="D2538" s="373">
        <v>15.22</v>
      </c>
    </row>
    <row r="2539" spans="1:4" ht="12.75">
      <c r="A2539" s="371">
        <v>7110100110</v>
      </c>
      <c r="B2539" s="370" t="s">
        <v>37040</v>
      </c>
      <c r="C2539" s="372" t="s">
        <v>36655</v>
      </c>
      <c r="D2539" s="373">
        <v>18.88</v>
      </c>
    </row>
    <row r="2540" spans="1:4" ht="12.75">
      <c r="A2540" s="371">
        <v>7110100120</v>
      </c>
      <c r="B2540" s="370" t="s">
        <v>37041</v>
      </c>
      <c r="C2540" s="372" t="s">
        <v>36655</v>
      </c>
      <c r="D2540" s="373">
        <v>37.76</v>
      </c>
    </row>
    <row r="2541" spans="1:4" ht="12.75">
      <c r="A2541" s="371">
        <v>7110100130</v>
      </c>
      <c r="B2541" s="370" t="s">
        <v>37042</v>
      </c>
      <c r="C2541" s="372" t="s">
        <v>36655</v>
      </c>
      <c r="D2541" s="373">
        <v>56.64</v>
      </c>
    </row>
    <row r="2542" spans="1:4" ht="12.75">
      <c r="A2542" s="371">
        <v>7110100140</v>
      </c>
      <c r="B2542" s="370" t="s">
        <v>37043</v>
      </c>
      <c r="C2542" s="372" t="s">
        <v>36655</v>
      </c>
      <c r="D2542" s="373">
        <v>18.64</v>
      </c>
    </row>
    <row r="2543" spans="1:4" ht="12.75">
      <c r="A2543" s="371">
        <v>7110100150</v>
      </c>
      <c r="B2543" s="370" t="s">
        <v>37044</v>
      </c>
      <c r="C2543" s="372" t="s">
        <v>36655</v>
      </c>
      <c r="D2543" s="373">
        <v>37.29</v>
      </c>
    </row>
    <row r="2544" spans="1:4" ht="12.75">
      <c r="A2544" s="371">
        <v>7110100160</v>
      </c>
      <c r="B2544" s="370" t="s">
        <v>37045</v>
      </c>
      <c r="C2544" s="372" t="s">
        <v>36655</v>
      </c>
      <c r="D2544" s="373">
        <v>55.93</v>
      </c>
    </row>
    <row r="2545" spans="1:4" ht="12.75">
      <c r="A2545" s="371">
        <v>7110100170</v>
      </c>
      <c r="B2545" s="370" t="s">
        <v>37046</v>
      </c>
      <c r="C2545" s="372" t="s">
        <v>36655</v>
      </c>
      <c r="D2545" s="373">
        <v>77.61</v>
      </c>
    </row>
    <row r="2546" spans="1:4" ht="12.75">
      <c r="A2546" s="371">
        <v>7110100180</v>
      </c>
      <c r="B2546" s="370" t="s">
        <v>37047</v>
      </c>
      <c r="C2546" s="372" t="s">
        <v>36655</v>
      </c>
      <c r="D2546" s="373">
        <v>81.78</v>
      </c>
    </row>
    <row r="2547" spans="1:4" ht="12.75">
      <c r="A2547" s="371">
        <v>7110100190</v>
      </c>
      <c r="B2547" s="370" t="s">
        <v>37048</v>
      </c>
      <c r="C2547" s="372" t="s">
        <v>36666</v>
      </c>
      <c r="D2547" s="373">
        <v>32.770000000000003</v>
      </c>
    </row>
    <row r="2548" spans="1:4" ht="12.75">
      <c r="A2548" s="371">
        <v>7110100200</v>
      </c>
      <c r="B2548" s="370" t="s">
        <v>37049</v>
      </c>
      <c r="C2548" s="372" t="s">
        <v>36655</v>
      </c>
      <c r="D2548" s="373">
        <v>60.94</v>
      </c>
    </row>
    <row r="2549" spans="1:4" ht="12.75">
      <c r="A2549" s="371">
        <v>7110100210</v>
      </c>
      <c r="B2549" s="370" t="s">
        <v>37050</v>
      </c>
      <c r="C2549" s="372" t="s">
        <v>36655</v>
      </c>
      <c r="D2549" s="373">
        <v>11.14</v>
      </c>
    </row>
    <row r="2550" spans="1:4" ht="12.75">
      <c r="A2550" s="371">
        <v>7110100220</v>
      </c>
      <c r="B2550" s="370" t="s">
        <v>37051</v>
      </c>
      <c r="C2550" s="372" t="s">
        <v>36655</v>
      </c>
      <c r="D2550" s="373">
        <v>12.03</v>
      </c>
    </row>
    <row r="2551" spans="1:4" ht="12.75">
      <c r="A2551" s="371">
        <v>7110100230</v>
      </c>
      <c r="B2551" s="370" t="s">
        <v>37052</v>
      </c>
      <c r="C2551" s="372" t="s">
        <v>36655</v>
      </c>
      <c r="D2551" s="373">
        <v>4.88</v>
      </c>
    </row>
    <row r="2552" spans="1:4" ht="12.75">
      <c r="A2552" s="371">
        <v>7110100240</v>
      </c>
      <c r="B2552" s="370" t="s">
        <v>37053</v>
      </c>
      <c r="C2552" s="372" t="s">
        <v>36666</v>
      </c>
      <c r="D2552" s="373">
        <v>450.86</v>
      </c>
    </row>
    <row r="2553" spans="1:4" ht="12.75">
      <c r="A2553" s="371">
        <v>7110100250</v>
      </c>
      <c r="B2553" s="370" t="s">
        <v>37054</v>
      </c>
      <c r="C2553" s="372" t="s">
        <v>36655</v>
      </c>
      <c r="D2553" s="373">
        <v>167.4</v>
      </c>
    </row>
    <row r="2554" spans="1:4" ht="12.75">
      <c r="A2554" s="371">
        <v>7110100280</v>
      </c>
      <c r="B2554" s="370" t="s">
        <v>37055</v>
      </c>
      <c r="C2554" s="372" t="s">
        <v>36655</v>
      </c>
      <c r="D2554" s="373">
        <v>87.61</v>
      </c>
    </row>
    <row r="2555" spans="1:4" ht="12.75">
      <c r="A2555" s="371">
        <v>7110100290</v>
      </c>
      <c r="B2555" s="370" t="s">
        <v>37056</v>
      </c>
      <c r="C2555" s="372" t="s">
        <v>36655</v>
      </c>
      <c r="D2555" s="373">
        <v>10.19</v>
      </c>
    </row>
    <row r="2556" spans="1:4" ht="12.75">
      <c r="A2556" s="436" t="s">
        <v>37057</v>
      </c>
      <c r="B2556" s="442"/>
      <c r="C2556" s="376"/>
      <c r="D2556" s="376"/>
    </row>
    <row r="2557" spans="1:4" ht="12.75">
      <c r="A2557" s="371">
        <v>7120100010</v>
      </c>
      <c r="B2557" s="370" t="s">
        <v>37058</v>
      </c>
      <c r="C2557" s="372" t="s">
        <v>36655</v>
      </c>
      <c r="D2557" s="373">
        <v>451.95</v>
      </c>
    </row>
    <row r="2558" spans="1:4" ht="12.75">
      <c r="A2558" s="371">
        <v>7120100020</v>
      </c>
      <c r="B2558" s="370" t="s">
        <v>37059</v>
      </c>
      <c r="C2558" s="372" t="s">
        <v>36655</v>
      </c>
      <c r="D2558" s="373">
        <v>422.16</v>
      </c>
    </row>
    <row r="2559" spans="1:4" ht="12.75">
      <c r="A2559" s="371">
        <v>7120100030</v>
      </c>
      <c r="B2559" s="370" t="s">
        <v>37060</v>
      </c>
      <c r="C2559" s="372" t="s">
        <v>36655</v>
      </c>
      <c r="D2559" s="373">
        <v>472.32</v>
      </c>
    </row>
    <row r="2560" spans="1:4" ht="12.75">
      <c r="A2560" s="371">
        <v>7120100040</v>
      </c>
      <c r="B2560" s="370" t="s">
        <v>37061</v>
      </c>
      <c r="C2560" s="372" t="s">
        <v>36655</v>
      </c>
      <c r="D2560" s="373">
        <v>564.49</v>
      </c>
    </row>
    <row r="2561" spans="1:4" ht="12.75">
      <c r="A2561" s="371">
        <v>7120100050</v>
      </c>
      <c r="B2561" s="370" t="s">
        <v>37062</v>
      </c>
      <c r="C2561" s="372" t="s">
        <v>36655</v>
      </c>
      <c r="D2561" s="373">
        <v>315.7</v>
      </c>
    </row>
    <row r="2562" spans="1:4" ht="12.75">
      <c r="A2562" s="371">
        <v>7120100060</v>
      </c>
      <c r="B2562" s="370" t="s">
        <v>37063</v>
      </c>
      <c r="C2562" s="372" t="s">
        <v>36655</v>
      </c>
      <c r="D2562" s="373">
        <v>318.52999999999997</v>
      </c>
    </row>
    <row r="2563" spans="1:4" ht="12.75">
      <c r="A2563" s="371">
        <v>7120100070</v>
      </c>
      <c r="B2563" s="370" t="s">
        <v>37064</v>
      </c>
      <c r="C2563" s="372" t="s">
        <v>36655</v>
      </c>
      <c r="D2563" s="373">
        <v>498.8</v>
      </c>
    </row>
    <row r="2564" spans="1:4" ht="12.75">
      <c r="A2564" s="436" t="s">
        <v>37065</v>
      </c>
      <c r="B2564" s="442"/>
      <c r="C2564" s="376"/>
      <c r="D2564" s="376"/>
    </row>
    <row r="2565" spans="1:4" ht="12.75">
      <c r="A2565" s="371">
        <v>7130100010</v>
      </c>
      <c r="B2565" s="370" t="s">
        <v>37066</v>
      </c>
      <c r="C2565" s="372" t="s">
        <v>36655</v>
      </c>
      <c r="D2565" s="373">
        <v>103.81</v>
      </c>
    </row>
    <row r="2566" spans="1:4" ht="12.75">
      <c r="A2566" s="371">
        <v>7130100020</v>
      </c>
      <c r="B2566" s="370" t="s">
        <v>37067</v>
      </c>
      <c r="C2566" s="372" t="s">
        <v>36655</v>
      </c>
      <c r="D2566" s="373">
        <v>47.37</v>
      </c>
    </row>
    <row r="2567" spans="1:4" ht="12.75">
      <c r="A2567" s="371">
        <v>7130100030</v>
      </c>
      <c r="B2567" s="370" t="s">
        <v>37068</v>
      </c>
      <c r="C2567" s="372" t="s">
        <v>36655</v>
      </c>
      <c r="D2567" s="373">
        <v>136.63999999999999</v>
      </c>
    </row>
    <row r="2568" spans="1:4" ht="12.75">
      <c r="A2568" s="371">
        <v>7130100040</v>
      </c>
      <c r="B2568" s="370" t="s">
        <v>37069</v>
      </c>
      <c r="C2568" s="372" t="s">
        <v>36655</v>
      </c>
      <c r="D2568" s="373">
        <v>76.09</v>
      </c>
    </row>
    <row r="2569" spans="1:4" ht="12.75">
      <c r="A2569" s="371">
        <v>7130100050</v>
      </c>
      <c r="B2569" s="370" t="s">
        <v>37070</v>
      </c>
      <c r="C2569" s="372" t="s">
        <v>36655</v>
      </c>
      <c r="D2569" s="373">
        <v>187.83</v>
      </c>
    </row>
    <row r="2570" spans="1:4" ht="12.75">
      <c r="A2570" s="371">
        <v>7130100060</v>
      </c>
      <c r="B2570" s="370" t="s">
        <v>37071</v>
      </c>
      <c r="C2570" s="372" t="s">
        <v>36655</v>
      </c>
      <c r="D2570" s="373">
        <v>151.68</v>
      </c>
    </row>
    <row r="2571" spans="1:4" ht="12.75">
      <c r="A2571" s="371">
        <v>7130100070</v>
      </c>
      <c r="B2571" s="370" t="s">
        <v>37072</v>
      </c>
      <c r="C2571" s="372" t="s">
        <v>36655</v>
      </c>
      <c r="D2571" s="373">
        <v>196.64</v>
      </c>
    </row>
    <row r="2572" spans="1:4" ht="12.75">
      <c r="A2572" s="371">
        <v>7130100080</v>
      </c>
      <c r="B2572" s="370" t="s">
        <v>37073</v>
      </c>
      <c r="C2572" s="372" t="s">
        <v>36655</v>
      </c>
      <c r="D2572" s="373">
        <v>125.38</v>
      </c>
    </row>
    <row r="2573" spans="1:4" ht="12.75">
      <c r="A2573" s="371">
        <v>7130100090</v>
      </c>
      <c r="B2573" s="370" t="s">
        <v>37074</v>
      </c>
      <c r="C2573" s="372" t="s">
        <v>36655</v>
      </c>
      <c r="D2573" s="373">
        <v>257.23</v>
      </c>
    </row>
    <row r="2574" spans="1:4" ht="12.75">
      <c r="A2574" s="371">
        <v>7130100100</v>
      </c>
      <c r="B2574" s="370" t="s">
        <v>37075</v>
      </c>
      <c r="C2574" s="372" t="s">
        <v>36655</v>
      </c>
      <c r="D2574" s="373">
        <v>139.72</v>
      </c>
    </row>
    <row r="2575" spans="1:4" ht="12.75">
      <c r="A2575" s="371">
        <v>7130100110</v>
      </c>
      <c r="B2575" s="370" t="s">
        <v>37076</v>
      </c>
      <c r="C2575" s="372" t="s">
        <v>36655</v>
      </c>
      <c r="D2575" s="373">
        <v>129.24</v>
      </c>
    </row>
    <row r="2576" spans="1:4" ht="12.75">
      <c r="A2576" s="371">
        <v>7130100120</v>
      </c>
      <c r="B2576" s="370" t="s">
        <v>37077</v>
      </c>
      <c r="C2576" s="372" t="s">
        <v>36655</v>
      </c>
      <c r="D2576" s="373">
        <v>445.96</v>
      </c>
    </row>
    <row r="2577" spans="1:4" ht="12.75">
      <c r="A2577" s="371">
        <v>7130100130</v>
      </c>
      <c r="B2577" s="370" t="s">
        <v>37078</v>
      </c>
      <c r="C2577" s="372" t="s">
        <v>36655</v>
      </c>
      <c r="D2577" s="373">
        <v>86.5</v>
      </c>
    </row>
    <row r="2578" spans="1:4" ht="12.75">
      <c r="A2578" s="371">
        <v>7130100140</v>
      </c>
      <c r="B2578" s="370" t="s">
        <v>37079</v>
      </c>
      <c r="C2578" s="372" t="s">
        <v>36666</v>
      </c>
      <c r="D2578" s="373">
        <v>76.62</v>
      </c>
    </row>
    <row r="2579" spans="1:4" ht="12.75">
      <c r="A2579" s="371">
        <v>7130100150</v>
      </c>
      <c r="B2579" s="370" t="s">
        <v>37080</v>
      </c>
      <c r="C2579" s="372" t="s">
        <v>36666</v>
      </c>
      <c r="D2579" s="373">
        <v>108.05</v>
      </c>
    </row>
    <row r="2580" spans="1:4" ht="12.75">
      <c r="A2580" s="436" t="s">
        <v>37081</v>
      </c>
      <c r="B2580" s="442"/>
      <c r="C2580" s="376"/>
      <c r="D2580" s="376"/>
    </row>
    <row r="2581" spans="1:4" ht="12.75">
      <c r="A2581" s="371">
        <v>7140100010</v>
      </c>
      <c r="B2581" s="370" t="s">
        <v>37082</v>
      </c>
      <c r="C2581" s="372" t="s">
        <v>36662</v>
      </c>
      <c r="D2581" s="373">
        <v>574.26</v>
      </c>
    </row>
    <row r="2582" spans="1:4" ht="12.75">
      <c r="A2582" s="371">
        <v>7140100020</v>
      </c>
      <c r="B2582" s="370" t="s">
        <v>37083</v>
      </c>
      <c r="C2582" s="372" t="s">
        <v>36662</v>
      </c>
      <c r="D2582" s="373">
        <v>479.44</v>
      </c>
    </row>
    <row r="2583" spans="1:4" ht="12.75">
      <c r="A2583" s="371">
        <v>7140100030</v>
      </c>
      <c r="B2583" s="370" t="s">
        <v>37084</v>
      </c>
      <c r="C2583" s="372" t="s">
        <v>36662</v>
      </c>
      <c r="D2583" s="374">
        <v>1313.93</v>
      </c>
    </row>
    <row r="2584" spans="1:4" ht="12.75">
      <c r="A2584" s="371">
        <v>7140100040</v>
      </c>
      <c r="B2584" s="370" t="s">
        <v>37085</v>
      </c>
      <c r="C2584" s="372" t="s">
        <v>36662</v>
      </c>
      <c r="D2584" s="373">
        <v>478.31</v>
      </c>
    </row>
    <row r="2585" spans="1:4" ht="12.75">
      <c r="A2585" s="371">
        <v>7140100050</v>
      </c>
      <c r="B2585" s="370" t="s">
        <v>37086</v>
      </c>
      <c r="C2585" s="372" t="s">
        <v>36662</v>
      </c>
      <c r="D2585" s="373">
        <v>283.45999999999998</v>
      </c>
    </row>
    <row r="2586" spans="1:4" ht="12.75">
      <c r="A2586" s="371">
        <v>7140100060</v>
      </c>
      <c r="B2586" s="370" t="s">
        <v>37087</v>
      </c>
      <c r="C2586" s="372" t="s">
        <v>36662</v>
      </c>
      <c r="D2586" s="373">
        <v>238.41</v>
      </c>
    </row>
    <row r="2587" spans="1:4" ht="12.75">
      <c r="A2587" s="371">
        <v>7140100070</v>
      </c>
      <c r="B2587" s="370" t="s">
        <v>37088</v>
      </c>
      <c r="C2587" s="372" t="s">
        <v>36662</v>
      </c>
      <c r="D2587" s="373">
        <v>237.36</v>
      </c>
    </row>
    <row r="2588" spans="1:4" ht="12.75">
      <c r="A2588" s="371">
        <v>7140100080</v>
      </c>
      <c r="B2588" s="370" t="s">
        <v>37089</v>
      </c>
      <c r="C2588" s="372" t="s">
        <v>36662</v>
      </c>
      <c r="D2588" s="373">
        <v>204.95</v>
      </c>
    </row>
    <row r="2589" spans="1:4" ht="12.75">
      <c r="A2589" s="371">
        <v>7140100090</v>
      </c>
      <c r="B2589" s="370" t="s">
        <v>37090</v>
      </c>
      <c r="C2589" s="372" t="s">
        <v>36662</v>
      </c>
      <c r="D2589" s="373">
        <v>474.16</v>
      </c>
    </row>
    <row r="2590" spans="1:4" ht="12.75">
      <c r="A2590" s="371">
        <v>7140100100</v>
      </c>
      <c r="B2590" s="370" t="s">
        <v>37091</v>
      </c>
      <c r="C2590" s="372" t="s">
        <v>36662</v>
      </c>
      <c r="D2590" s="373">
        <v>522.86</v>
      </c>
    </row>
    <row r="2591" spans="1:4" ht="12.75">
      <c r="A2591" s="371">
        <v>7140100110</v>
      </c>
      <c r="B2591" s="370" t="s">
        <v>37092</v>
      </c>
      <c r="C2591" s="372" t="s">
        <v>36662</v>
      </c>
      <c r="D2591" s="373">
        <v>93.55</v>
      </c>
    </row>
    <row r="2592" spans="1:4" ht="12.75">
      <c r="A2592" s="371">
        <v>7140100120</v>
      </c>
      <c r="B2592" s="370" t="s">
        <v>37093</v>
      </c>
      <c r="C2592" s="372" t="s">
        <v>36662</v>
      </c>
      <c r="D2592" s="373">
        <v>25.07</v>
      </c>
    </row>
    <row r="2593" spans="1:4" ht="12.75">
      <c r="A2593" s="371">
        <v>7140100130</v>
      </c>
      <c r="B2593" s="370" t="s">
        <v>37094</v>
      </c>
      <c r="C2593" s="372" t="s">
        <v>36662</v>
      </c>
      <c r="D2593" s="373">
        <v>120.24</v>
      </c>
    </row>
    <row r="2594" spans="1:4" ht="12.75">
      <c r="A2594" s="371">
        <v>7140100140</v>
      </c>
      <c r="B2594" s="370" t="s">
        <v>37095</v>
      </c>
      <c r="C2594" s="372" t="s">
        <v>36662</v>
      </c>
      <c r="D2594" s="373">
        <v>126.12</v>
      </c>
    </row>
    <row r="2595" spans="1:4" ht="12.75">
      <c r="A2595" s="371">
        <v>7140100150</v>
      </c>
      <c r="B2595" s="370" t="s">
        <v>37096</v>
      </c>
      <c r="C2595" s="372" t="s">
        <v>36662</v>
      </c>
      <c r="D2595" s="373">
        <v>185.28</v>
      </c>
    </row>
    <row r="2596" spans="1:4" ht="12.75">
      <c r="A2596" s="371">
        <v>7140100160</v>
      </c>
      <c r="B2596" s="370" t="s">
        <v>37097</v>
      </c>
      <c r="C2596" s="372" t="s">
        <v>36662</v>
      </c>
      <c r="D2596" s="373">
        <v>167.51</v>
      </c>
    </row>
    <row r="2597" spans="1:4" ht="12.75">
      <c r="A2597" s="371">
        <v>7140100170</v>
      </c>
      <c r="B2597" s="370" t="s">
        <v>37098</v>
      </c>
      <c r="C2597" s="372" t="s">
        <v>36662</v>
      </c>
      <c r="D2597" s="373">
        <v>40.96</v>
      </c>
    </row>
    <row r="2598" spans="1:4" ht="12.75">
      <c r="A2598" s="371">
        <v>7140100180</v>
      </c>
      <c r="B2598" s="370" t="s">
        <v>37099</v>
      </c>
      <c r="C2598" s="372" t="s">
        <v>36662</v>
      </c>
      <c r="D2598" s="373">
        <v>25.87</v>
      </c>
    </row>
    <row r="2599" spans="1:4" ht="12.75">
      <c r="A2599" s="371">
        <v>7140100190</v>
      </c>
      <c r="B2599" s="370" t="s">
        <v>37100</v>
      </c>
      <c r="C2599" s="372" t="s">
        <v>36662</v>
      </c>
      <c r="D2599" s="373">
        <v>41.97</v>
      </c>
    </row>
    <row r="2600" spans="1:4" ht="12.75">
      <c r="A2600" s="371">
        <v>7140100200</v>
      </c>
      <c r="B2600" s="370" t="s">
        <v>37101</v>
      </c>
      <c r="C2600" s="372" t="s">
        <v>36662</v>
      </c>
      <c r="D2600" s="373">
        <v>84.58</v>
      </c>
    </row>
    <row r="2601" spans="1:4" ht="12.75">
      <c r="A2601" s="371">
        <v>7140100210</v>
      </c>
      <c r="B2601" s="370" t="s">
        <v>37102</v>
      </c>
      <c r="C2601" s="372" t="s">
        <v>36662</v>
      </c>
      <c r="D2601" s="373">
        <v>84.58</v>
      </c>
    </row>
    <row r="2602" spans="1:4" ht="12.75">
      <c r="A2602" s="371">
        <v>7140100220</v>
      </c>
      <c r="B2602" s="370" t="s">
        <v>37103</v>
      </c>
      <c r="C2602" s="372" t="s">
        <v>36662</v>
      </c>
      <c r="D2602" s="373">
        <v>81.709999999999994</v>
      </c>
    </row>
    <row r="2603" spans="1:4" ht="12.75">
      <c r="A2603" s="371">
        <v>7140100230</v>
      </c>
      <c r="B2603" s="370" t="s">
        <v>37104</v>
      </c>
      <c r="C2603" s="372" t="s">
        <v>36662</v>
      </c>
      <c r="D2603" s="373">
        <v>33.35</v>
      </c>
    </row>
    <row r="2604" spans="1:4" ht="12.75">
      <c r="A2604" s="371">
        <v>7140100240</v>
      </c>
      <c r="B2604" s="370" t="s">
        <v>37105</v>
      </c>
      <c r="C2604" s="372" t="s">
        <v>36662</v>
      </c>
      <c r="D2604" s="373">
        <v>31.83</v>
      </c>
    </row>
    <row r="2605" spans="1:4" ht="12.75">
      <c r="A2605" s="371">
        <v>7140100250</v>
      </c>
      <c r="B2605" s="370" t="s">
        <v>37106</v>
      </c>
      <c r="C2605" s="372" t="s">
        <v>36662</v>
      </c>
      <c r="D2605" s="373">
        <v>52.28</v>
      </c>
    </row>
    <row r="2606" spans="1:4" ht="12.75">
      <c r="A2606" s="371">
        <v>7140100260</v>
      </c>
      <c r="B2606" s="370" t="s">
        <v>37107</v>
      </c>
      <c r="C2606" s="372" t="s">
        <v>36662</v>
      </c>
      <c r="D2606" s="373">
        <v>171.74</v>
      </c>
    </row>
    <row r="2607" spans="1:4" ht="12.75">
      <c r="A2607" s="371">
        <v>7140100271</v>
      </c>
      <c r="B2607" s="370" t="s">
        <v>37108</v>
      </c>
      <c r="C2607" s="372" t="s">
        <v>36662</v>
      </c>
      <c r="D2607" s="373">
        <v>151.72999999999999</v>
      </c>
    </row>
    <row r="2608" spans="1:4" ht="12.75">
      <c r="A2608" s="371">
        <v>7140100281</v>
      </c>
      <c r="B2608" s="370" t="s">
        <v>37109</v>
      </c>
      <c r="C2608" s="372" t="s">
        <v>36662</v>
      </c>
      <c r="D2608" s="373">
        <v>296.88</v>
      </c>
    </row>
    <row r="2609" spans="1:4" ht="12.75">
      <c r="A2609" s="371">
        <v>7140100541</v>
      </c>
      <c r="B2609" s="370" t="s">
        <v>37110</v>
      </c>
      <c r="C2609" s="372" t="s">
        <v>36662</v>
      </c>
      <c r="D2609" s="373">
        <v>384.69</v>
      </c>
    </row>
    <row r="2610" spans="1:4" ht="12.75">
      <c r="A2610" s="371">
        <v>7140100290</v>
      </c>
      <c r="B2610" s="370" t="s">
        <v>37111</v>
      </c>
      <c r="C2610" s="372" t="s">
        <v>36662</v>
      </c>
      <c r="D2610" s="373">
        <v>998.64</v>
      </c>
    </row>
    <row r="2611" spans="1:4" ht="12.75">
      <c r="A2611" s="371">
        <v>7140100300</v>
      </c>
      <c r="B2611" s="370" t="s">
        <v>37112</v>
      </c>
      <c r="C2611" s="372" t="s">
        <v>36662</v>
      </c>
      <c r="D2611" s="374">
        <v>1160.3699999999999</v>
      </c>
    </row>
    <row r="2612" spans="1:4" ht="12.75">
      <c r="A2612" s="371">
        <v>7140100310</v>
      </c>
      <c r="B2612" s="370" t="s">
        <v>37113</v>
      </c>
      <c r="C2612" s="372" t="s">
        <v>36662</v>
      </c>
      <c r="D2612" s="373">
        <v>156.59</v>
      </c>
    </row>
    <row r="2613" spans="1:4" ht="12.75">
      <c r="A2613" s="371">
        <v>7140100320</v>
      </c>
      <c r="B2613" s="370" t="s">
        <v>37114</v>
      </c>
      <c r="C2613" s="372" t="s">
        <v>36662</v>
      </c>
      <c r="D2613" s="373">
        <v>145.55000000000001</v>
      </c>
    </row>
    <row r="2614" spans="1:4" ht="12.75">
      <c r="A2614" s="371">
        <v>7140100330</v>
      </c>
      <c r="B2614" s="370" t="s">
        <v>37115</v>
      </c>
      <c r="C2614" s="372" t="s">
        <v>36662</v>
      </c>
      <c r="D2614" s="373">
        <v>266.66000000000003</v>
      </c>
    </row>
    <row r="2615" spans="1:4" ht="12.75">
      <c r="A2615" s="371">
        <v>7140100340</v>
      </c>
      <c r="B2615" s="370" t="s">
        <v>37116</v>
      </c>
      <c r="C2615" s="372" t="s">
        <v>36662</v>
      </c>
      <c r="D2615" s="373">
        <v>274.23</v>
      </c>
    </row>
    <row r="2616" spans="1:4" ht="12.75">
      <c r="A2616" s="371">
        <v>7140100350</v>
      </c>
      <c r="B2616" s="370" t="s">
        <v>37117</v>
      </c>
      <c r="C2616" s="372" t="s">
        <v>36662</v>
      </c>
      <c r="D2616" s="373">
        <v>264.10000000000002</v>
      </c>
    </row>
    <row r="2617" spans="1:4" ht="12.75">
      <c r="A2617" s="371">
        <v>7140100360</v>
      </c>
      <c r="B2617" s="370" t="s">
        <v>37118</v>
      </c>
      <c r="C2617" s="372" t="s">
        <v>36662</v>
      </c>
      <c r="D2617" s="373">
        <v>438.93</v>
      </c>
    </row>
    <row r="2618" spans="1:4" ht="12.75">
      <c r="A2618" s="371">
        <v>7140100370</v>
      </c>
      <c r="B2618" s="370" t="s">
        <v>37119</v>
      </c>
      <c r="C2618" s="372" t="s">
        <v>36662</v>
      </c>
      <c r="D2618" s="373">
        <v>510.59</v>
      </c>
    </row>
    <row r="2619" spans="1:4" ht="12.75">
      <c r="A2619" s="371">
        <v>7140100380</v>
      </c>
      <c r="B2619" s="370" t="s">
        <v>37120</v>
      </c>
      <c r="C2619" s="372" t="s">
        <v>36662</v>
      </c>
      <c r="D2619" s="374">
        <v>1270.96</v>
      </c>
    </row>
    <row r="2620" spans="1:4" ht="12.75">
      <c r="A2620" s="371">
        <v>7140100390</v>
      </c>
      <c r="B2620" s="370" t="s">
        <v>37121</v>
      </c>
      <c r="C2620" s="372" t="s">
        <v>36662</v>
      </c>
      <c r="D2620" s="373">
        <v>140.81</v>
      </c>
    </row>
    <row r="2621" spans="1:4" ht="12.75">
      <c r="A2621" s="371">
        <v>7140100400</v>
      </c>
      <c r="B2621" s="370" t="s">
        <v>37122</v>
      </c>
      <c r="C2621" s="372" t="s">
        <v>36662</v>
      </c>
      <c r="D2621" s="373">
        <v>115.29</v>
      </c>
    </row>
    <row r="2622" spans="1:4" ht="12.75">
      <c r="A2622" s="371">
        <v>7140100410</v>
      </c>
      <c r="B2622" s="370" t="s">
        <v>37123</v>
      </c>
      <c r="C2622" s="372" t="s">
        <v>36662</v>
      </c>
      <c r="D2622" s="373">
        <v>511.68</v>
      </c>
    </row>
    <row r="2623" spans="1:4" ht="12.75">
      <c r="A2623" s="371">
        <v>7140100420</v>
      </c>
      <c r="B2623" s="370" t="s">
        <v>37124</v>
      </c>
      <c r="C2623" s="372" t="s">
        <v>36662</v>
      </c>
      <c r="D2623" s="373">
        <v>218.47</v>
      </c>
    </row>
    <row r="2624" spans="1:4" ht="12.75">
      <c r="A2624" s="371">
        <v>7140100430</v>
      </c>
      <c r="B2624" s="370" t="s">
        <v>37125</v>
      </c>
      <c r="C2624" s="372" t="s">
        <v>36666</v>
      </c>
      <c r="D2624" s="373">
        <v>23.55</v>
      </c>
    </row>
    <row r="2625" spans="1:4" ht="12.75">
      <c r="A2625" s="371">
        <v>7140100440</v>
      </c>
      <c r="B2625" s="370" t="s">
        <v>37126</v>
      </c>
      <c r="C2625" s="372" t="s">
        <v>36666</v>
      </c>
      <c r="D2625" s="373">
        <v>26.49</v>
      </c>
    </row>
    <row r="2626" spans="1:4" ht="12.75">
      <c r="A2626" s="371">
        <v>7140100450</v>
      </c>
      <c r="B2626" s="370" t="s">
        <v>37127</v>
      </c>
      <c r="C2626" s="372" t="s">
        <v>36666</v>
      </c>
      <c r="D2626" s="373">
        <v>39.14</v>
      </c>
    </row>
    <row r="2627" spans="1:4" ht="12.75">
      <c r="A2627" s="371">
        <v>7140100460</v>
      </c>
      <c r="B2627" s="370" t="s">
        <v>37128</v>
      </c>
      <c r="C2627" s="372" t="s">
        <v>36666</v>
      </c>
      <c r="D2627" s="373">
        <v>55.53</v>
      </c>
    </row>
    <row r="2628" spans="1:4" ht="12.75">
      <c r="A2628" s="371">
        <v>7140100470</v>
      </c>
      <c r="B2628" s="370" t="s">
        <v>37129</v>
      </c>
      <c r="C2628" s="372" t="s">
        <v>36666</v>
      </c>
      <c r="D2628" s="373">
        <v>39.619999999999997</v>
      </c>
    </row>
    <row r="2629" spans="1:4" ht="12.75">
      <c r="A2629" s="371">
        <v>7140100480</v>
      </c>
      <c r="B2629" s="370" t="s">
        <v>37130</v>
      </c>
      <c r="C2629" s="372" t="s">
        <v>36666</v>
      </c>
      <c r="D2629" s="373">
        <v>53.08</v>
      </c>
    </row>
    <row r="2630" spans="1:4" ht="12.75">
      <c r="A2630" s="371">
        <v>7140100490</v>
      </c>
      <c r="B2630" s="370" t="s">
        <v>37131</v>
      </c>
      <c r="C2630" s="372" t="s">
        <v>36666</v>
      </c>
      <c r="D2630" s="373">
        <v>71.010000000000005</v>
      </c>
    </row>
    <row r="2631" spans="1:4" ht="12.75">
      <c r="A2631" s="371">
        <v>7140100500</v>
      </c>
      <c r="B2631" s="370" t="s">
        <v>37132</v>
      </c>
      <c r="C2631" s="372" t="s">
        <v>36666</v>
      </c>
      <c r="D2631" s="373">
        <v>77.8</v>
      </c>
    </row>
    <row r="2632" spans="1:4" ht="12.75">
      <c r="A2632" s="371">
        <v>7140100510</v>
      </c>
      <c r="B2632" s="370" t="s">
        <v>37133</v>
      </c>
      <c r="C2632" s="372" t="s">
        <v>36666</v>
      </c>
      <c r="D2632" s="373">
        <v>172.35</v>
      </c>
    </row>
    <row r="2633" spans="1:4" ht="12.75">
      <c r="A2633" s="371">
        <v>7140100520</v>
      </c>
      <c r="B2633" s="370" t="s">
        <v>37134</v>
      </c>
      <c r="C2633" s="372" t="s">
        <v>36662</v>
      </c>
      <c r="D2633" s="373">
        <v>142.36000000000001</v>
      </c>
    </row>
    <row r="2634" spans="1:4" ht="12.75">
      <c r="A2634" s="436" t="s">
        <v>37135</v>
      </c>
      <c r="B2634" s="442"/>
      <c r="C2634" s="376"/>
      <c r="D2634" s="376"/>
    </row>
    <row r="2635" spans="1:4" ht="12.75">
      <c r="A2635" s="371">
        <v>7150100010</v>
      </c>
      <c r="B2635" s="370" t="s">
        <v>37136</v>
      </c>
      <c r="C2635" s="372" t="s">
        <v>36662</v>
      </c>
      <c r="D2635" s="373">
        <v>107.46</v>
      </c>
    </row>
    <row r="2636" spans="1:4" ht="12.75">
      <c r="A2636" s="371">
        <v>7150100020</v>
      </c>
      <c r="B2636" s="370" t="s">
        <v>37137</v>
      </c>
      <c r="C2636" s="372" t="s">
        <v>36662</v>
      </c>
      <c r="D2636" s="373">
        <v>117.29</v>
      </c>
    </row>
    <row r="2637" spans="1:4" ht="12.75">
      <c r="A2637" s="371">
        <v>7150100030</v>
      </c>
      <c r="B2637" s="370" t="s">
        <v>37138</v>
      </c>
      <c r="C2637" s="372" t="s">
        <v>36662</v>
      </c>
      <c r="D2637" s="373">
        <v>148.02000000000001</v>
      </c>
    </row>
    <row r="2638" spans="1:4" ht="12.75">
      <c r="A2638" s="371">
        <v>7150100040</v>
      </c>
      <c r="B2638" s="370" t="s">
        <v>37139</v>
      </c>
      <c r="C2638" s="372" t="s">
        <v>36662</v>
      </c>
      <c r="D2638" s="373">
        <v>163.33000000000001</v>
      </c>
    </row>
    <row r="2639" spans="1:4" ht="12.75">
      <c r="A2639" s="371">
        <v>7150100050</v>
      </c>
      <c r="B2639" s="370" t="s">
        <v>37140</v>
      </c>
      <c r="C2639" s="372" t="s">
        <v>36662</v>
      </c>
      <c r="D2639" s="373">
        <v>184.53</v>
      </c>
    </row>
    <row r="2640" spans="1:4" ht="12.75">
      <c r="A2640" s="371">
        <v>7150100060</v>
      </c>
      <c r="B2640" s="370" t="s">
        <v>37141</v>
      </c>
      <c r="C2640" s="372" t="s">
        <v>36662</v>
      </c>
      <c r="D2640" s="373">
        <v>179.11</v>
      </c>
    </row>
    <row r="2641" spans="1:4" ht="12.75">
      <c r="A2641" s="371">
        <v>7150100070</v>
      </c>
      <c r="B2641" s="370" t="s">
        <v>37142</v>
      </c>
      <c r="C2641" s="372" t="s">
        <v>36662</v>
      </c>
      <c r="D2641" s="373">
        <v>234.04</v>
      </c>
    </row>
    <row r="2642" spans="1:4" ht="12.75">
      <c r="A2642" s="371">
        <v>7150100080</v>
      </c>
      <c r="B2642" s="370" t="s">
        <v>37143</v>
      </c>
      <c r="C2642" s="372" t="s">
        <v>36662</v>
      </c>
      <c r="D2642" s="373">
        <v>308.32</v>
      </c>
    </row>
    <row r="2643" spans="1:4" ht="12.75">
      <c r="A2643" s="371">
        <v>7150100090</v>
      </c>
      <c r="B2643" s="370" t="s">
        <v>37144</v>
      </c>
      <c r="C2643" s="372" t="s">
        <v>36662</v>
      </c>
      <c r="D2643" s="373">
        <v>152.12</v>
      </c>
    </row>
    <row r="2644" spans="1:4" ht="12.75">
      <c r="A2644" s="371">
        <v>7150100100</v>
      </c>
      <c r="B2644" s="370" t="s">
        <v>37145</v>
      </c>
      <c r="C2644" s="372" t="s">
        <v>36662</v>
      </c>
      <c r="D2644" s="373">
        <v>300.04000000000002</v>
      </c>
    </row>
    <row r="2645" spans="1:4" ht="12.75">
      <c r="A2645" s="371">
        <v>7150100110</v>
      </c>
      <c r="B2645" s="370" t="s">
        <v>37146</v>
      </c>
      <c r="C2645" s="372" t="s">
        <v>36662</v>
      </c>
      <c r="D2645" s="373">
        <v>234.04</v>
      </c>
    </row>
    <row r="2646" spans="1:4" ht="12.75">
      <c r="A2646" s="371">
        <v>7150100120</v>
      </c>
      <c r="B2646" s="370" t="s">
        <v>37147</v>
      </c>
      <c r="C2646" s="372" t="s">
        <v>36662</v>
      </c>
      <c r="D2646" s="373">
        <v>210.48</v>
      </c>
    </row>
    <row r="2647" spans="1:4" ht="12.75">
      <c r="A2647" s="371">
        <v>7150100130</v>
      </c>
      <c r="B2647" s="370" t="s">
        <v>37148</v>
      </c>
      <c r="C2647" s="372" t="s">
        <v>36662</v>
      </c>
      <c r="D2647" s="373">
        <v>178.82</v>
      </c>
    </row>
    <row r="2648" spans="1:4" ht="12.75">
      <c r="A2648" s="371">
        <v>7150100520</v>
      </c>
      <c r="B2648" s="370" t="s">
        <v>37149</v>
      </c>
      <c r="C2648" s="372" t="s">
        <v>36662</v>
      </c>
      <c r="D2648" s="373">
        <v>619.15</v>
      </c>
    </row>
    <row r="2649" spans="1:4" ht="12.75">
      <c r="A2649" s="371">
        <v>7150100530</v>
      </c>
      <c r="B2649" s="370" t="s">
        <v>37150</v>
      </c>
      <c r="C2649" s="372" t="s">
        <v>36662</v>
      </c>
      <c r="D2649" s="373">
        <v>353.44</v>
      </c>
    </row>
    <row r="2650" spans="1:4" ht="12.75">
      <c r="A2650" s="371">
        <v>7150100580</v>
      </c>
      <c r="B2650" s="370" t="s">
        <v>37151</v>
      </c>
      <c r="C2650" s="372" t="s">
        <v>36662</v>
      </c>
      <c r="D2650" s="374">
        <v>1434.89</v>
      </c>
    </row>
    <row r="2651" spans="1:4" ht="12.75">
      <c r="A2651" s="436" t="s">
        <v>37152</v>
      </c>
      <c r="B2651" s="442"/>
      <c r="C2651" s="376"/>
      <c r="D2651" s="376"/>
    </row>
    <row r="2652" spans="1:4" ht="12.75">
      <c r="A2652" s="371">
        <v>7160100010</v>
      </c>
      <c r="B2652" s="370" t="s">
        <v>37153</v>
      </c>
      <c r="C2652" s="372" t="s">
        <v>36662</v>
      </c>
      <c r="D2652" s="373">
        <v>634.57000000000005</v>
      </c>
    </row>
    <row r="2653" spans="1:4" ht="12.75">
      <c r="A2653" s="371">
        <v>7160100020</v>
      </c>
      <c r="B2653" s="370" t="s">
        <v>37154</v>
      </c>
      <c r="C2653" s="372" t="s">
        <v>36662</v>
      </c>
      <c r="D2653" s="373">
        <v>846.07</v>
      </c>
    </row>
    <row r="2654" spans="1:4" ht="12.75">
      <c r="A2654" s="371">
        <v>7160100030</v>
      </c>
      <c r="B2654" s="370" t="s">
        <v>37155</v>
      </c>
      <c r="C2654" s="372" t="s">
        <v>36662</v>
      </c>
      <c r="D2654" s="373">
        <v>951.85</v>
      </c>
    </row>
    <row r="2655" spans="1:4" ht="12.75">
      <c r="A2655" s="371">
        <v>7160100040</v>
      </c>
      <c r="B2655" s="370" t="s">
        <v>37156</v>
      </c>
      <c r="C2655" s="372" t="s">
        <v>36662</v>
      </c>
      <c r="D2655" s="374">
        <v>1269.1400000000001</v>
      </c>
    </row>
    <row r="2656" spans="1:4" ht="12.75">
      <c r="A2656" s="371">
        <v>7160100050</v>
      </c>
      <c r="B2656" s="370" t="s">
        <v>37157</v>
      </c>
      <c r="C2656" s="372" t="s">
        <v>36662</v>
      </c>
      <c r="D2656" s="374">
        <v>1903.7</v>
      </c>
    </row>
    <row r="2657" spans="1:4" ht="12.75">
      <c r="A2657" s="371">
        <v>7160100060</v>
      </c>
      <c r="B2657" s="370" t="s">
        <v>37158</v>
      </c>
      <c r="C2657" s="372" t="s">
        <v>36662</v>
      </c>
      <c r="D2657" s="374">
        <v>4249.8599999999997</v>
      </c>
    </row>
    <row r="2658" spans="1:4" ht="12.75">
      <c r="A2658" s="371">
        <v>7160100070</v>
      </c>
      <c r="B2658" s="370" t="s">
        <v>37159</v>
      </c>
      <c r="C2658" s="372" t="s">
        <v>36662</v>
      </c>
      <c r="D2658" s="374">
        <v>5069.9399999999996</v>
      </c>
    </row>
    <row r="2659" spans="1:4" ht="12.75">
      <c r="A2659" s="371">
        <v>7160100080</v>
      </c>
      <c r="B2659" s="370" t="s">
        <v>37160</v>
      </c>
      <c r="C2659" s="372" t="s">
        <v>36662</v>
      </c>
      <c r="D2659" s="374">
        <v>6909.59</v>
      </c>
    </row>
    <row r="2660" spans="1:4" ht="12.75">
      <c r="A2660" s="371">
        <v>7160100090</v>
      </c>
      <c r="B2660" s="370" t="s">
        <v>37161</v>
      </c>
      <c r="C2660" s="372" t="s">
        <v>36662</v>
      </c>
      <c r="D2660" s="374">
        <v>1033.2</v>
      </c>
    </row>
    <row r="2661" spans="1:4" ht="12.75">
      <c r="A2661" s="371">
        <v>7160100100</v>
      </c>
      <c r="B2661" s="370" t="s">
        <v>37162</v>
      </c>
      <c r="C2661" s="372" t="s">
        <v>36662</v>
      </c>
      <c r="D2661" s="374">
        <v>1291.5</v>
      </c>
    </row>
    <row r="2662" spans="1:4" ht="12.75">
      <c r="A2662" s="371">
        <v>7160100110</v>
      </c>
      <c r="B2662" s="370" t="s">
        <v>37163</v>
      </c>
      <c r="C2662" s="372" t="s">
        <v>36662</v>
      </c>
      <c r="D2662" s="374">
        <v>1549.8</v>
      </c>
    </row>
    <row r="2663" spans="1:4" ht="12.75">
      <c r="A2663" s="371">
        <v>7160100120</v>
      </c>
      <c r="B2663" s="370" t="s">
        <v>37164</v>
      </c>
      <c r="C2663" s="372" t="s">
        <v>36662</v>
      </c>
      <c r="D2663" s="374">
        <v>1937.25</v>
      </c>
    </row>
    <row r="2664" spans="1:4" ht="12.75">
      <c r="A2664" s="371">
        <v>7160100130</v>
      </c>
      <c r="B2664" s="370" t="s">
        <v>37165</v>
      </c>
      <c r="C2664" s="372" t="s">
        <v>36662</v>
      </c>
      <c r="D2664" s="374">
        <v>4178.72</v>
      </c>
    </row>
    <row r="2665" spans="1:4" ht="12.75">
      <c r="A2665" s="371">
        <v>7160100140</v>
      </c>
      <c r="B2665" s="370" t="s">
        <v>37166</v>
      </c>
      <c r="C2665" s="372" t="s">
        <v>36662</v>
      </c>
      <c r="D2665" s="374">
        <v>4695.32</v>
      </c>
    </row>
    <row r="2666" spans="1:4" ht="12.75">
      <c r="A2666" s="371">
        <v>7160100150</v>
      </c>
      <c r="B2666" s="370" t="s">
        <v>37167</v>
      </c>
      <c r="C2666" s="372" t="s">
        <v>36662</v>
      </c>
      <c r="D2666" s="374">
        <v>5341.07</v>
      </c>
    </row>
    <row r="2667" spans="1:4" ht="12.75">
      <c r="A2667" s="371">
        <v>7160100160</v>
      </c>
      <c r="B2667" s="370" t="s">
        <v>37168</v>
      </c>
      <c r="C2667" s="372" t="s">
        <v>36662</v>
      </c>
      <c r="D2667" s="374">
        <v>5986.82</v>
      </c>
    </row>
    <row r="2668" spans="1:4" ht="12.75">
      <c r="A2668" s="371">
        <v>7160100390</v>
      </c>
      <c r="B2668" s="370" t="s">
        <v>37169</v>
      </c>
      <c r="C2668" s="372" t="s">
        <v>36655</v>
      </c>
      <c r="D2668" s="373">
        <v>802.25</v>
      </c>
    </row>
    <row r="2669" spans="1:4" ht="12.75">
      <c r="A2669" s="436" t="s">
        <v>37170</v>
      </c>
      <c r="B2669" s="442"/>
      <c r="C2669" s="376"/>
      <c r="D2669" s="376"/>
    </row>
    <row r="2670" spans="1:4" ht="12.75">
      <c r="A2670" s="371">
        <v>7170100010</v>
      </c>
      <c r="B2670" s="370" t="s">
        <v>37171</v>
      </c>
      <c r="C2670" s="372" t="s">
        <v>36666</v>
      </c>
      <c r="D2670" s="373">
        <v>5.16</v>
      </c>
    </row>
    <row r="2671" spans="1:4" ht="12.75">
      <c r="A2671" s="371">
        <v>7170100020</v>
      </c>
      <c r="B2671" s="370" t="s">
        <v>37172</v>
      </c>
      <c r="C2671" s="372" t="s">
        <v>36666</v>
      </c>
      <c r="D2671" s="373">
        <v>9.8800000000000008</v>
      </c>
    </row>
    <row r="2672" spans="1:4" ht="12.75">
      <c r="A2672" s="371">
        <v>7170100030</v>
      </c>
      <c r="B2672" s="370" t="s">
        <v>37173</v>
      </c>
      <c r="C2672" s="372" t="s">
        <v>36666</v>
      </c>
      <c r="D2672" s="373">
        <v>10.56</v>
      </c>
    </row>
    <row r="2673" spans="1:4" ht="12.75">
      <c r="A2673" s="371">
        <v>7170100040</v>
      </c>
      <c r="B2673" s="370" t="s">
        <v>37174</v>
      </c>
      <c r="C2673" s="372" t="s">
        <v>36666</v>
      </c>
      <c r="D2673" s="373">
        <v>13.88</v>
      </c>
    </row>
    <row r="2674" spans="1:4" ht="12.75">
      <c r="A2674" s="371">
        <v>7170100050</v>
      </c>
      <c r="B2674" s="370" t="s">
        <v>37175</v>
      </c>
      <c r="C2674" s="372" t="s">
        <v>36666</v>
      </c>
      <c r="D2674" s="373">
        <v>16.239999999999998</v>
      </c>
    </row>
    <row r="2675" spans="1:4" ht="12.75">
      <c r="A2675" s="371">
        <v>7170100060</v>
      </c>
      <c r="B2675" s="370" t="s">
        <v>37176</v>
      </c>
      <c r="C2675" s="372" t="s">
        <v>36666</v>
      </c>
      <c r="D2675" s="373">
        <v>19.8</v>
      </c>
    </row>
    <row r="2676" spans="1:4" ht="12.75">
      <c r="A2676" s="371">
        <v>7170100070</v>
      </c>
      <c r="B2676" s="370" t="s">
        <v>37177</v>
      </c>
      <c r="C2676" s="372" t="s">
        <v>36666</v>
      </c>
      <c r="D2676" s="373">
        <v>24.97</v>
      </c>
    </row>
    <row r="2677" spans="1:4" ht="12.75">
      <c r="A2677" s="371">
        <v>7170100080</v>
      </c>
      <c r="B2677" s="370" t="s">
        <v>37178</v>
      </c>
      <c r="C2677" s="372" t="s">
        <v>36666</v>
      </c>
      <c r="D2677" s="373">
        <v>29.95</v>
      </c>
    </row>
    <row r="2678" spans="1:4" ht="12.75">
      <c r="A2678" s="371">
        <v>7170100090</v>
      </c>
      <c r="B2678" s="370" t="s">
        <v>37179</v>
      </c>
      <c r="C2678" s="372" t="s">
        <v>36666</v>
      </c>
      <c r="D2678" s="373">
        <v>34.64</v>
      </c>
    </row>
    <row r="2679" spans="1:4" ht="12.75">
      <c r="A2679" s="371">
        <v>7170100100</v>
      </c>
      <c r="B2679" s="370" t="s">
        <v>37180</v>
      </c>
      <c r="C2679" s="372" t="s">
        <v>36666</v>
      </c>
      <c r="D2679" s="373">
        <v>39.14</v>
      </c>
    </row>
    <row r="2680" spans="1:4" ht="12.75">
      <c r="A2680" s="371">
        <v>7170100110</v>
      </c>
      <c r="B2680" s="370" t="s">
        <v>37181</v>
      </c>
      <c r="C2680" s="372" t="s">
        <v>36666</v>
      </c>
      <c r="D2680" s="373">
        <v>45.23</v>
      </c>
    </row>
    <row r="2681" spans="1:4" ht="12.75">
      <c r="A2681" s="371">
        <v>7170100120</v>
      </c>
      <c r="B2681" s="370" t="s">
        <v>37182</v>
      </c>
      <c r="C2681" s="372" t="s">
        <v>36666</v>
      </c>
      <c r="D2681" s="373">
        <v>56.8</v>
      </c>
    </row>
    <row r="2682" spans="1:4" ht="12.75">
      <c r="A2682" s="371">
        <v>7170100130</v>
      </c>
      <c r="B2682" s="370" t="s">
        <v>37183</v>
      </c>
      <c r="C2682" s="372" t="s">
        <v>36666</v>
      </c>
      <c r="D2682" s="373">
        <v>69.599999999999994</v>
      </c>
    </row>
    <row r="2683" spans="1:4" ht="12.75">
      <c r="A2683" s="371">
        <v>7170100140</v>
      </c>
      <c r="B2683" s="370" t="s">
        <v>37184</v>
      </c>
      <c r="C2683" s="372" t="s">
        <v>36666</v>
      </c>
      <c r="D2683" s="373">
        <v>85.03</v>
      </c>
    </row>
    <row r="2684" spans="1:4" ht="12.75">
      <c r="A2684" s="371">
        <v>7170100141</v>
      </c>
      <c r="B2684" s="370" t="s">
        <v>37185</v>
      </c>
      <c r="C2684" s="372" t="s">
        <v>36666</v>
      </c>
      <c r="D2684" s="373">
        <v>95.19</v>
      </c>
    </row>
    <row r="2685" spans="1:4" ht="12.75">
      <c r="A2685" s="371">
        <v>7170100142</v>
      </c>
      <c r="B2685" s="370" t="s">
        <v>37186</v>
      </c>
      <c r="C2685" s="372" t="s">
        <v>36666</v>
      </c>
      <c r="D2685" s="373">
        <v>104.7</v>
      </c>
    </row>
    <row r="2686" spans="1:4" ht="12.75">
      <c r="A2686" s="371">
        <v>7170100143</v>
      </c>
      <c r="B2686" s="370" t="s">
        <v>37187</v>
      </c>
      <c r="C2686" s="372" t="s">
        <v>36666</v>
      </c>
      <c r="D2686" s="373">
        <v>114.22</v>
      </c>
    </row>
    <row r="2687" spans="1:4" ht="12.75">
      <c r="A2687" s="371">
        <v>7170100150</v>
      </c>
      <c r="B2687" s="370" t="s">
        <v>37188</v>
      </c>
      <c r="C2687" s="372" t="s">
        <v>36666</v>
      </c>
      <c r="D2687" s="373">
        <v>3.46</v>
      </c>
    </row>
    <row r="2688" spans="1:4" ht="12.75">
      <c r="A2688" s="371">
        <v>7170100160</v>
      </c>
      <c r="B2688" s="370" t="s">
        <v>37189</v>
      </c>
      <c r="C2688" s="372" t="s">
        <v>36666</v>
      </c>
      <c r="D2688" s="373">
        <v>4.21</v>
      </c>
    </row>
    <row r="2689" spans="1:4" ht="12.75">
      <c r="A2689" s="371">
        <v>7170100170</v>
      </c>
      <c r="B2689" s="370" t="s">
        <v>37190</v>
      </c>
      <c r="C2689" s="372" t="s">
        <v>36666</v>
      </c>
      <c r="D2689" s="373">
        <v>5.0999999999999996</v>
      </c>
    </row>
    <row r="2690" spans="1:4" ht="12.75">
      <c r="A2690" s="371">
        <v>7170100180</v>
      </c>
      <c r="B2690" s="370" t="s">
        <v>37191</v>
      </c>
      <c r="C2690" s="372" t="s">
        <v>36666</v>
      </c>
      <c r="D2690" s="373">
        <v>5.0999999999999996</v>
      </c>
    </row>
    <row r="2691" spans="1:4" ht="12.75">
      <c r="A2691" s="371">
        <v>7170100190</v>
      </c>
      <c r="B2691" s="370" t="s">
        <v>37192</v>
      </c>
      <c r="C2691" s="372" t="s">
        <v>36666</v>
      </c>
      <c r="D2691" s="373">
        <v>6.86</v>
      </c>
    </row>
    <row r="2692" spans="1:4" ht="12.75">
      <c r="A2692" s="371">
        <v>7170100200</v>
      </c>
      <c r="B2692" s="370" t="s">
        <v>37193</v>
      </c>
      <c r="C2692" s="372" t="s">
        <v>36666</v>
      </c>
      <c r="D2692" s="373">
        <v>7.92</v>
      </c>
    </row>
    <row r="2693" spans="1:4" ht="12.75">
      <c r="A2693" s="371">
        <v>7170100210</v>
      </c>
      <c r="B2693" s="370" t="s">
        <v>37194</v>
      </c>
      <c r="C2693" s="372" t="s">
        <v>36666</v>
      </c>
      <c r="D2693" s="373">
        <v>9.3000000000000007</v>
      </c>
    </row>
    <row r="2694" spans="1:4" ht="12.75">
      <c r="A2694" s="371">
        <v>7170100220</v>
      </c>
      <c r="B2694" s="370" t="s">
        <v>37195</v>
      </c>
      <c r="C2694" s="372" t="s">
        <v>36666</v>
      </c>
      <c r="D2694" s="373">
        <v>10.199999999999999</v>
      </c>
    </row>
    <row r="2695" spans="1:4" ht="12.75">
      <c r="A2695" s="371">
        <v>7170100230</v>
      </c>
      <c r="B2695" s="370" t="s">
        <v>37196</v>
      </c>
      <c r="C2695" s="372" t="s">
        <v>36666</v>
      </c>
      <c r="D2695" s="373">
        <v>11.29</v>
      </c>
    </row>
    <row r="2696" spans="1:4" ht="12.75">
      <c r="A2696" s="371">
        <v>7170100240</v>
      </c>
      <c r="B2696" s="370" t="s">
        <v>37197</v>
      </c>
      <c r="C2696" s="372" t="s">
        <v>36666</v>
      </c>
      <c r="D2696" s="373">
        <v>12.54</v>
      </c>
    </row>
    <row r="2697" spans="1:4" ht="12.75">
      <c r="A2697" s="371">
        <v>7170100250</v>
      </c>
      <c r="B2697" s="370" t="s">
        <v>37198</v>
      </c>
      <c r="C2697" s="372" t="s">
        <v>36666</v>
      </c>
      <c r="D2697" s="373">
        <v>5.89</v>
      </c>
    </row>
    <row r="2698" spans="1:4" ht="12.75">
      <c r="A2698" s="371">
        <v>7170100260</v>
      </c>
      <c r="B2698" s="370" t="s">
        <v>37199</v>
      </c>
      <c r="C2698" s="372" t="s">
        <v>36666</v>
      </c>
      <c r="D2698" s="373">
        <v>7.35</v>
      </c>
    </row>
    <row r="2699" spans="1:4" ht="12.75">
      <c r="A2699" s="371">
        <v>7170100270</v>
      </c>
      <c r="B2699" s="370" t="s">
        <v>37200</v>
      </c>
      <c r="C2699" s="372" t="s">
        <v>36666</v>
      </c>
      <c r="D2699" s="373">
        <v>8.24</v>
      </c>
    </row>
    <row r="2700" spans="1:4" ht="12.75">
      <c r="A2700" s="371">
        <v>7170100280</v>
      </c>
      <c r="B2700" s="370" t="s">
        <v>37201</v>
      </c>
      <c r="C2700" s="372" t="s">
        <v>36666</v>
      </c>
      <c r="D2700" s="373">
        <v>10.26</v>
      </c>
    </row>
    <row r="2701" spans="1:4" ht="12.75">
      <c r="A2701" s="371">
        <v>7170100290</v>
      </c>
      <c r="B2701" s="370" t="s">
        <v>37202</v>
      </c>
      <c r="C2701" s="372" t="s">
        <v>36666</v>
      </c>
      <c r="D2701" s="373">
        <v>12.26</v>
      </c>
    </row>
    <row r="2702" spans="1:4" ht="12.75">
      <c r="A2702" s="371">
        <v>7170100300</v>
      </c>
      <c r="B2702" s="370" t="s">
        <v>37203</v>
      </c>
      <c r="C2702" s="372" t="s">
        <v>36666</v>
      </c>
      <c r="D2702" s="373">
        <v>15.33</v>
      </c>
    </row>
    <row r="2703" spans="1:4" ht="12.75">
      <c r="A2703" s="371">
        <v>7170100310</v>
      </c>
      <c r="B2703" s="370" t="s">
        <v>37204</v>
      </c>
      <c r="C2703" s="372" t="s">
        <v>36666</v>
      </c>
      <c r="D2703" s="373">
        <v>18.39</v>
      </c>
    </row>
    <row r="2704" spans="1:4" ht="12.75">
      <c r="A2704" s="371">
        <v>7170100320</v>
      </c>
      <c r="B2704" s="370" t="s">
        <v>37205</v>
      </c>
      <c r="C2704" s="372" t="s">
        <v>36666</v>
      </c>
      <c r="D2704" s="373">
        <v>21.46</v>
      </c>
    </row>
    <row r="2705" spans="1:4" ht="12.75">
      <c r="A2705" s="371">
        <v>7170100330</v>
      </c>
      <c r="B2705" s="370" t="s">
        <v>37206</v>
      </c>
      <c r="C2705" s="372" t="s">
        <v>36666</v>
      </c>
      <c r="D2705" s="373">
        <v>3.24</v>
      </c>
    </row>
    <row r="2706" spans="1:4" ht="12.75">
      <c r="A2706" s="371">
        <v>7170100340</v>
      </c>
      <c r="B2706" s="370" t="s">
        <v>37207</v>
      </c>
      <c r="C2706" s="372" t="s">
        <v>36666</v>
      </c>
      <c r="D2706" s="373">
        <v>3.46</v>
      </c>
    </row>
    <row r="2707" spans="1:4" ht="12.75">
      <c r="A2707" s="371">
        <v>7170100350</v>
      </c>
      <c r="B2707" s="370" t="s">
        <v>37208</v>
      </c>
      <c r="C2707" s="372" t="s">
        <v>36666</v>
      </c>
      <c r="D2707" s="373">
        <v>4.37</v>
      </c>
    </row>
    <row r="2708" spans="1:4" ht="12.75">
      <c r="A2708" s="371">
        <v>7170100360</v>
      </c>
      <c r="B2708" s="370" t="s">
        <v>37209</v>
      </c>
      <c r="C2708" s="372" t="s">
        <v>36666</v>
      </c>
      <c r="D2708" s="373">
        <v>5.0999999999999996</v>
      </c>
    </row>
    <row r="2709" spans="1:4" ht="12.75">
      <c r="A2709" s="371">
        <v>7170100370</v>
      </c>
      <c r="B2709" s="370" t="s">
        <v>37210</v>
      </c>
      <c r="C2709" s="372" t="s">
        <v>36666</v>
      </c>
      <c r="D2709" s="373">
        <v>3.62</v>
      </c>
    </row>
    <row r="2710" spans="1:4" ht="12.75">
      <c r="A2710" s="371">
        <v>7170100380</v>
      </c>
      <c r="B2710" s="370" t="s">
        <v>37211</v>
      </c>
      <c r="C2710" s="372" t="s">
        <v>36666</v>
      </c>
      <c r="D2710" s="373">
        <v>3.8</v>
      </c>
    </row>
    <row r="2711" spans="1:4" ht="12.75">
      <c r="A2711" s="371">
        <v>7170100390</v>
      </c>
      <c r="B2711" s="370" t="s">
        <v>37212</v>
      </c>
      <c r="C2711" s="372" t="s">
        <v>36666</v>
      </c>
      <c r="D2711" s="373">
        <v>3.99</v>
      </c>
    </row>
    <row r="2712" spans="1:4" ht="12.75">
      <c r="A2712" s="371">
        <v>7170100400</v>
      </c>
      <c r="B2712" s="370" t="s">
        <v>37213</v>
      </c>
      <c r="C2712" s="372" t="s">
        <v>36666</v>
      </c>
      <c r="D2712" s="373">
        <v>4.37</v>
      </c>
    </row>
    <row r="2713" spans="1:4" ht="12.75">
      <c r="A2713" s="371">
        <v>7170100410</v>
      </c>
      <c r="B2713" s="370" t="s">
        <v>37214</v>
      </c>
      <c r="C2713" s="372" t="s">
        <v>36666</v>
      </c>
      <c r="D2713" s="373">
        <v>5.0999999999999996</v>
      </c>
    </row>
    <row r="2714" spans="1:4" ht="12.75">
      <c r="A2714" s="371">
        <v>7170100420</v>
      </c>
      <c r="B2714" s="370" t="s">
        <v>37215</v>
      </c>
      <c r="C2714" s="372" t="s">
        <v>36666</v>
      </c>
      <c r="D2714" s="373">
        <v>5.32</v>
      </c>
    </row>
    <row r="2715" spans="1:4" ht="12.75">
      <c r="A2715" s="371">
        <v>7170100430</v>
      </c>
      <c r="B2715" s="370" t="s">
        <v>37216</v>
      </c>
      <c r="C2715" s="372" t="s">
        <v>36666</v>
      </c>
      <c r="D2715" s="373">
        <v>5.85</v>
      </c>
    </row>
    <row r="2716" spans="1:4" ht="12.75">
      <c r="A2716" s="371">
        <v>7170100440</v>
      </c>
      <c r="B2716" s="370" t="s">
        <v>37217</v>
      </c>
      <c r="C2716" s="372" t="s">
        <v>36666</v>
      </c>
      <c r="D2716" s="373">
        <v>6.22</v>
      </c>
    </row>
    <row r="2717" spans="1:4" ht="12.75">
      <c r="A2717" s="371">
        <v>7170100450</v>
      </c>
      <c r="B2717" s="370" t="s">
        <v>37218</v>
      </c>
      <c r="C2717" s="372" t="s">
        <v>36666</v>
      </c>
      <c r="D2717" s="373">
        <v>6.6</v>
      </c>
    </row>
    <row r="2718" spans="1:4" ht="12.75">
      <c r="A2718" s="371">
        <v>7170100460</v>
      </c>
      <c r="B2718" s="370" t="s">
        <v>37219</v>
      </c>
      <c r="C2718" s="372" t="s">
        <v>36666</v>
      </c>
      <c r="D2718" s="373">
        <v>1.29</v>
      </c>
    </row>
    <row r="2719" spans="1:4" ht="12.75">
      <c r="A2719" s="371">
        <v>7170100470</v>
      </c>
      <c r="B2719" s="370" t="s">
        <v>37220</v>
      </c>
      <c r="C2719" s="372" t="s">
        <v>36666</v>
      </c>
      <c r="D2719" s="373">
        <v>1.36</v>
      </c>
    </row>
    <row r="2720" spans="1:4" ht="12.75">
      <c r="A2720" s="371">
        <v>7170100480</v>
      </c>
      <c r="B2720" s="370" t="s">
        <v>37221</v>
      </c>
      <c r="C2720" s="372" t="s">
        <v>36666</v>
      </c>
      <c r="D2720" s="373">
        <v>1.44</v>
      </c>
    </row>
    <row r="2721" spans="1:4" ht="12.75">
      <c r="A2721" s="371">
        <v>7170100490</v>
      </c>
      <c r="B2721" s="370" t="s">
        <v>37222</v>
      </c>
      <c r="C2721" s="372" t="s">
        <v>36666</v>
      </c>
      <c r="D2721" s="373">
        <v>3.46</v>
      </c>
    </row>
    <row r="2722" spans="1:4" ht="12.75">
      <c r="A2722" s="371">
        <v>7170100500</v>
      </c>
      <c r="B2722" s="370" t="s">
        <v>37223</v>
      </c>
      <c r="C2722" s="372" t="s">
        <v>36666</v>
      </c>
      <c r="D2722" s="373">
        <v>4.21</v>
      </c>
    </row>
    <row r="2723" spans="1:4" ht="12.75">
      <c r="A2723" s="371">
        <v>7170100510</v>
      </c>
      <c r="B2723" s="370" t="s">
        <v>37224</v>
      </c>
      <c r="C2723" s="372" t="s">
        <v>36666</v>
      </c>
      <c r="D2723" s="373">
        <v>4.57</v>
      </c>
    </row>
    <row r="2724" spans="1:4" ht="12.75">
      <c r="A2724" s="371">
        <v>7170100520</v>
      </c>
      <c r="B2724" s="370" t="s">
        <v>37225</v>
      </c>
      <c r="C2724" s="372" t="s">
        <v>36666</v>
      </c>
      <c r="D2724" s="373">
        <v>5.0999999999999996</v>
      </c>
    </row>
    <row r="2725" spans="1:4" ht="12.75">
      <c r="A2725" s="371">
        <v>7170100530</v>
      </c>
      <c r="B2725" s="370" t="s">
        <v>37226</v>
      </c>
      <c r="C2725" s="372" t="s">
        <v>36666</v>
      </c>
      <c r="D2725" s="373">
        <v>4.37</v>
      </c>
    </row>
    <row r="2726" spans="1:4" ht="12.75">
      <c r="A2726" s="371">
        <v>7170100540</v>
      </c>
      <c r="B2726" s="370" t="s">
        <v>37227</v>
      </c>
      <c r="C2726" s="372" t="s">
        <v>36666</v>
      </c>
      <c r="D2726" s="373">
        <v>5.0999999999999996</v>
      </c>
    </row>
    <row r="2727" spans="1:4" ht="12.75">
      <c r="A2727" s="371">
        <v>7170100550</v>
      </c>
      <c r="B2727" s="370" t="s">
        <v>37228</v>
      </c>
      <c r="C2727" s="372" t="s">
        <v>36666</v>
      </c>
      <c r="D2727" s="373">
        <v>8.56</v>
      </c>
    </row>
    <row r="2728" spans="1:4" ht="12.75">
      <c r="A2728" s="371">
        <v>7170100560</v>
      </c>
      <c r="B2728" s="370" t="s">
        <v>37229</v>
      </c>
      <c r="C2728" s="372" t="s">
        <v>36666</v>
      </c>
      <c r="D2728" s="373">
        <v>9.4700000000000006</v>
      </c>
    </row>
    <row r="2729" spans="1:4" ht="12.75">
      <c r="A2729" s="371">
        <v>7170100570</v>
      </c>
      <c r="B2729" s="370" t="s">
        <v>37230</v>
      </c>
      <c r="C2729" s="372" t="s">
        <v>36666</v>
      </c>
      <c r="D2729" s="373">
        <v>9.84</v>
      </c>
    </row>
    <row r="2730" spans="1:4" ht="12.75">
      <c r="A2730" s="371">
        <v>7170100580</v>
      </c>
      <c r="B2730" s="370" t="s">
        <v>37231</v>
      </c>
      <c r="C2730" s="372" t="s">
        <v>36666</v>
      </c>
      <c r="D2730" s="373">
        <v>11.53</v>
      </c>
    </row>
    <row r="2731" spans="1:4" ht="12.75">
      <c r="A2731" s="371">
        <v>7170100590</v>
      </c>
      <c r="B2731" s="370" t="s">
        <v>37232</v>
      </c>
      <c r="C2731" s="372" t="s">
        <v>36666</v>
      </c>
      <c r="D2731" s="373">
        <v>16.21</v>
      </c>
    </row>
    <row r="2732" spans="1:4" ht="12.75">
      <c r="A2732" s="371">
        <v>7170100600</v>
      </c>
      <c r="B2732" s="370" t="s">
        <v>37233</v>
      </c>
      <c r="C2732" s="372" t="s">
        <v>36666</v>
      </c>
      <c r="D2732" s="373">
        <v>39.32</v>
      </c>
    </row>
    <row r="2733" spans="1:4" ht="12.75">
      <c r="A2733" s="371">
        <v>7170100610</v>
      </c>
      <c r="B2733" s="370" t="s">
        <v>37234</v>
      </c>
      <c r="C2733" s="372" t="s">
        <v>36666</v>
      </c>
      <c r="D2733" s="373">
        <v>50.8</v>
      </c>
    </row>
    <row r="2734" spans="1:4" ht="12.75">
      <c r="A2734" s="371">
        <v>7170100620</v>
      </c>
      <c r="B2734" s="370" t="s">
        <v>37235</v>
      </c>
      <c r="C2734" s="372" t="s">
        <v>36666</v>
      </c>
      <c r="D2734" s="373">
        <v>62.26</v>
      </c>
    </row>
    <row r="2735" spans="1:4" ht="12.75">
      <c r="A2735" s="371">
        <v>7170100630</v>
      </c>
      <c r="B2735" s="370" t="s">
        <v>37236</v>
      </c>
      <c r="C2735" s="372" t="s">
        <v>36666</v>
      </c>
      <c r="D2735" s="373">
        <v>78.37</v>
      </c>
    </row>
    <row r="2736" spans="1:4" ht="12.75">
      <c r="A2736" s="371">
        <v>7170100640</v>
      </c>
      <c r="B2736" s="370" t="s">
        <v>37237</v>
      </c>
      <c r="C2736" s="372" t="s">
        <v>36666</v>
      </c>
      <c r="D2736" s="373">
        <v>92.25</v>
      </c>
    </row>
    <row r="2737" spans="1:4" ht="12.75">
      <c r="A2737" s="371">
        <v>7170100650</v>
      </c>
      <c r="B2737" s="370" t="s">
        <v>37238</v>
      </c>
      <c r="C2737" s="372" t="s">
        <v>36666</v>
      </c>
      <c r="D2737" s="373">
        <v>133.97999999999999</v>
      </c>
    </row>
    <row r="2738" spans="1:4" ht="12.75">
      <c r="A2738" s="371">
        <v>7170100660</v>
      </c>
      <c r="B2738" s="370" t="s">
        <v>37239</v>
      </c>
      <c r="C2738" s="372" t="s">
        <v>36666</v>
      </c>
      <c r="D2738" s="373">
        <v>185.72</v>
      </c>
    </row>
    <row r="2739" spans="1:4" ht="12.75">
      <c r="A2739" s="371">
        <v>7170100670</v>
      </c>
      <c r="B2739" s="370" t="s">
        <v>37240</v>
      </c>
      <c r="C2739" s="372" t="s">
        <v>36666</v>
      </c>
      <c r="D2739" s="373">
        <v>242.53</v>
      </c>
    </row>
    <row r="2740" spans="1:4" ht="12.75">
      <c r="A2740" s="371">
        <v>7170100680</v>
      </c>
      <c r="B2740" s="370" t="s">
        <v>37241</v>
      </c>
      <c r="C2740" s="372" t="s">
        <v>36666</v>
      </c>
      <c r="D2740" s="373">
        <v>257.04000000000002</v>
      </c>
    </row>
    <row r="2741" spans="1:4" ht="12.75">
      <c r="A2741" s="371">
        <v>7170100690</v>
      </c>
      <c r="B2741" s="370" t="s">
        <v>37242</v>
      </c>
      <c r="C2741" s="372" t="s">
        <v>36666</v>
      </c>
      <c r="D2741" s="373">
        <v>284.61</v>
      </c>
    </row>
    <row r="2742" spans="1:4" ht="12.75">
      <c r="A2742" s="371">
        <v>7170100700</v>
      </c>
      <c r="B2742" s="370" t="s">
        <v>37243</v>
      </c>
      <c r="C2742" s="372" t="s">
        <v>36666</v>
      </c>
      <c r="D2742" s="373">
        <v>299.02999999999997</v>
      </c>
    </row>
    <row r="2743" spans="1:4" ht="12.75">
      <c r="A2743" s="371">
        <v>7170100710</v>
      </c>
      <c r="B2743" s="370" t="s">
        <v>37244</v>
      </c>
      <c r="C2743" s="372" t="s">
        <v>36666</v>
      </c>
      <c r="D2743" s="373">
        <v>16.670000000000002</v>
      </c>
    </row>
    <row r="2744" spans="1:4" ht="12.75">
      <c r="A2744" s="371">
        <v>7170100720</v>
      </c>
      <c r="B2744" s="370" t="s">
        <v>37245</v>
      </c>
      <c r="C2744" s="372" t="s">
        <v>36666</v>
      </c>
      <c r="D2744" s="373">
        <v>19.36</v>
      </c>
    </row>
    <row r="2745" spans="1:4" ht="12.75">
      <c r="A2745" s="371">
        <v>7170100730</v>
      </c>
      <c r="B2745" s="370" t="s">
        <v>37246</v>
      </c>
      <c r="C2745" s="372" t="s">
        <v>36666</v>
      </c>
      <c r="D2745" s="373">
        <v>20.64</v>
      </c>
    </row>
    <row r="2746" spans="1:4" ht="12.75">
      <c r="A2746" s="371">
        <v>7170100740</v>
      </c>
      <c r="B2746" s="370" t="s">
        <v>37247</v>
      </c>
      <c r="C2746" s="372" t="s">
        <v>36666</v>
      </c>
      <c r="D2746" s="373">
        <v>23.82</v>
      </c>
    </row>
    <row r="2747" spans="1:4" ht="12.75">
      <c r="A2747" s="371">
        <v>7170100750</v>
      </c>
      <c r="B2747" s="370" t="s">
        <v>37248</v>
      </c>
      <c r="C2747" s="372" t="s">
        <v>36666</v>
      </c>
      <c r="D2747" s="373">
        <v>26.26</v>
      </c>
    </row>
    <row r="2748" spans="1:4" ht="12.75">
      <c r="A2748" s="371">
        <v>7170100760</v>
      </c>
      <c r="B2748" s="370" t="s">
        <v>37249</v>
      </c>
      <c r="C2748" s="372" t="s">
        <v>36666</v>
      </c>
      <c r="D2748" s="373">
        <v>29.65</v>
      </c>
    </row>
    <row r="2749" spans="1:4" ht="12.75">
      <c r="A2749" s="371">
        <v>7170100770</v>
      </c>
      <c r="B2749" s="370" t="s">
        <v>37250</v>
      </c>
      <c r="C2749" s="372" t="s">
        <v>36666</v>
      </c>
      <c r="D2749" s="373">
        <v>34.14</v>
      </c>
    </row>
    <row r="2750" spans="1:4" ht="12.75">
      <c r="A2750" s="371">
        <v>7170100780</v>
      </c>
      <c r="B2750" s="370" t="s">
        <v>37251</v>
      </c>
      <c r="C2750" s="372" t="s">
        <v>36666</v>
      </c>
      <c r="D2750" s="373">
        <v>42.35</v>
      </c>
    </row>
    <row r="2751" spans="1:4" ht="12.75">
      <c r="A2751" s="436" t="s">
        <v>37252</v>
      </c>
      <c r="B2751" s="442"/>
      <c r="C2751" s="376"/>
      <c r="D2751" s="376"/>
    </row>
    <row r="2752" spans="1:4" ht="12.75">
      <c r="A2752" s="371">
        <v>7180100010</v>
      </c>
      <c r="B2752" s="370" t="s">
        <v>37253</v>
      </c>
      <c r="C2752" s="372" t="s">
        <v>36716</v>
      </c>
      <c r="D2752" s="373">
        <v>32.5</v>
      </c>
    </row>
    <row r="2753" spans="1:4" ht="12.75">
      <c r="A2753" s="371">
        <v>7180100020</v>
      </c>
      <c r="B2753" s="370" t="s">
        <v>37254</v>
      </c>
      <c r="C2753" s="372" t="s">
        <v>36716</v>
      </c>
      <c r="D2753" s="373">
        <v>52.24</v>
      </c>
    </row>
    <row r="2754" spans="1:4" ht="12.75">
      <c r="A2754" s="371">
        <v>7180100030</v>
      </c>
      <c r="B2754" s="370" t="s">
        <v>37255</v>
      </c>
      <c r="C2754" s="372" t="s">
        <v>36716</v>
      </c>
      <c r="D2754" s="373">
        <v>38.25</v>
      </c>
    </row>
    <row r="2755" spans="1:4" ht="12.75">
      <c r="A2755" s="371">
        <v>7180100040</v>
      </c>
      <c r="B2755" s="370" t="s">
        <v>37256</v>
      </c>
      <c r="C2755" s="372" t="s">
        <v>36716</v>
      </c>
      <c r="D2755" s="373">
        <v>57.42</v>
      </c>
    </row>
    <row r="2756" spans="1:4" ht="12.75">
      <c r="A2756" s="371">
        <v>7180100050</v>
      </c>
      <c r="B2756" s="370" t="s">
        <v>37257</v>
      </c>
      <c r="C2756" s="372" t="s">
        <v>36716</v>
      </c>
      <c r="D2756" s="373">
        <v>90.08</v>
      </c>
    </row>
    <row r="2757" spans="1:4" ht="12.75">
      <c r="A2757" s="371">
        <v>7180100060</v>
      </c>
      <c r="B2757" s="370" t="s">
        <v>37258</v>
      </c>
      <c r="C2757" s="372" t="s">
        <v>36716</v>
      </c>
      <c r="D2757" s="373">
        <v>16.600000000000001</v>
      </c>
    </row>
    <row r="2758" spans="1:4" ht="12.75">
      <c r="A2758" s="371">
        <v>7180100070</v>
      </c>
      <c r="B2758" s="370" t="s">
        <v>37259</v>
      </c>
      <c r="C2758" s="372" t="s">
        <v>36662</v>
      </c>
      <c r="D2758" s="373">
        <v>66.650000000000006</v>
      </c>
    </row>
    <row r="2759" spans="1:4" ht="12.75">
      <c r="A2759" s="371">
        <v>7180100080</v>
      </c>
      <c r="B2759" s="370" t="s">
        <v>37260</v>
      </c>
      <c r="C2759" s="372" t="s">
        <v>36662</v>
      </c>
      <c r="D2759" s="373">
        <v>77.349999999999994</v>
      </c>
    </row>
    <row r="2760" spans="1:4" ht="12.75">
      <c r="A2760" s="371">
        <v>7180100090</v>
      </c>
      <c r="B2760" s="370" t="s">
        <v>37261</v>
      </c>
      <c r="C2760" s="372" t="s">
        <v>36662</v>
      </c>
      <c r="D2760" s="373">
        <v>88.53</v>
      </c>
    </row>
    <row r="2761" spans="1:4" ht="12.75">
      <c r="A2761" s="371">
        <v>7180100100</v>
      </c>
      <c r="B2761" s="370" t="s">
        <v>37262</v>
      </c>
      <c r="C2761" s="372" t="s">
        <v>36662</v>
      </c>
      <c r="D2761" s="373">
        <v>109.16</v>
      </c>
    </row>
    <row r="2762" spans="1:4" ht="12.75">
      <c r="A2762" s="371">
        <v>7180100110</v>
      </c>
      <c r="B2762" s="370" t="s">
        <v>37263</v>
      </c>
      <c r="C2762" s="372" t="s">
        <v>36662</v>
      </c>
      <c r="D2762" s="373">
        <v>130.53</v>
      </c>
    </row>
    <row r="2763" spans="1:4" ht="12.75">
      <c r="A2763" s="371">
        <v>7180100120</v>
      </c>
      <c r="B2763" s="370" t="s">
        <v>37264</v>
      </c>
      <c r="C2763" s="372" t="s">
        <v>36662</v>
      </c>
      <c r="D2763" s="373">
        <v>168.31</v>
      </c>
    </row>
    <row r="2764" spans="1:4" ht="12.75">
      <c r="A2764" s="371">
        <v>7180100130</v>
      </c>
      <c r="B2764" s="370" t="s">
        <v>37265</v>
      </c>
      <c r="C2764" s="372" t="s">
        <v>36662</v>
      </c>
      <c r="D2764" s="373">
        <v>219.4</v>
      </c>
    </row>
    <row r="2765" spans="1:4" ht="12.75">
      <c r="A2765" s="371">
        <v>7180100140</v>
      </c>
      <c r="B2765" s="370" t="s">
        <v>37266</v>
      </c>
      <c r="C2765" s="372" t="s">
        <v>36662</v>
      </c>
      <c r="D2765" s="373">
        <v>270.49</v>
      </c>
    </row>
    <row r="2766" spans="1:4" ht="12.75">
      <c r="A2766" s="436" t="s">
        <v>37267</v>
      </c>
      <c r="B2766" s="442"/>
      <c r="C2766" s="376"/>
      <c r="D2766" s="376"/>
    </row>
    <row r="2767" spans="1:4" ht="12.75">
      <c r="A2767" s="371">
        <v>7190100010</v>
      </c>
      <c r="B2767" s="370" t="s">
        <v>37268</v>
      </c>
      <c r="C2767" s="372" t="s">
        <v>36662</v>
      </c>
      <c r="D2767" s="373">
        <v>549.55999999999995</v>
      </c>
    </row>
    <row r="2768" spans="1:4" ht="12.75">
      <c r="A2768" s="371">
        <v>7190100020</v>
      </c>
      <c r="B2768" s="370" t="s">
        <v>37269</v>
      </c>
      <c r="C2768" s="372" t="s">
        <v>36662</v>
      </c>
      <c r="D2768" s="374">
        <v>2143.12</v>
      </c>
    </row>
    <row r="2769" spans="1:4" ht="12.75">
      <c r="A2769" s="371">
        <v>7190100030</v>
      </c>
      <c r="B2769" s="370" t="s">
        <v>37270</v>
      </c>
      <c r="C2769" s="372" t="s">
        <v>36662</v>
      </c>
      <c r="D2769" s="374">
        <v>9224.9599999999991</v>
      </c>
    </row>
    <row r="2770" spans="1:4" ht="12.75">
      <c r="A2770" s="371">
        <v>7190100040</v>
      </c>
      <c r="B2770" s="370" t="s">
        <v>37271</v>
      </c>
      <c r="C2770" s="372" t="s">
        <v>36662</v>
      </c>
      <c r="D2770" s="374">
        <v>11249.4</v>
      </c>
    </row>
    <row r="2771" spans="1:4" ht="12.75">
      <c r="A2771" s="371">
        <v>7190100050</v>
      </c>
      <c r="B2771" s="370" t="s">
        <v>37272</v>
      </c>
      <c r="C2771" s="372" t="s">
        <v>36662</v>
      </c>
      <c r="D2771" s="374">
        <v>21800.86</v>
      </c>
    </row>
    <row r="2772" spans="1:4" ht="12.75">
      <c r="A2772" s="371">
        <v>7190100060</v>
      </c>
      <c r="B2772" s="370" t="s">
        <v>37273</v>
      </c>
      <c r="C2772" s="372" t="s">
        <v>36662</v>
      </c>
      <c r="D2772" s="374">
        <v>34400.36</v>
      </c>
    </row>
    <row r="2773" spans="1:4" ht="12.75">
      <c r="A2773" s="371">
        <v>7190100070</v>
      </c>
      <c r="B2773" s="370" t="s">
        <v>37274</v>
      </c>
      <c r="C2773" s="372" t="s">
        <v>36662</v>
      </c>
      <c r="D2773" s="374">
        <v>44062.74</v>
      </c>
    </row>
    <row r="2774" spans="1:4" ht="12.75">
      <c r="A2774" s="371">
        <v>7190100080</v>
      </c>
      <c r="B2774" s="370" t="s">
        <v>37275</v>
      </c>
      <c r="C2774" s="372" t="s">
        <v>36662</v>
      </c>
      <c r="D2774" s="373">
        <v>617.48</v>
      </c>
    </row>
    <row r="2775" spans="1:4" ht="12.75">
      <c r="A2775" s="371">
        <v>7190100090</v>
      </c>
      <c r="B2775" s="370" t="s">
        <v>37276</v>
      </c>
      <c r="C2775" s="372" t="s">
        <v>36662</v>
      </c>
      <c r="D2775" s="374">
        <v>1780.1</v>
      </c>
    </row>
    <row r="2776" spans="1:4" ht="12.75">
      <c r="A2776" s="371">
        <v>7190100100</v>
      </c>
      <c r="B2776" s="370" t="s">
        <v>37277</v>
      </c>
      <c r="C2776" s="372" t="s">
        <v>36662</v>
      </c>
      <c r="D2776" s="374">
        <v>1801.28</v>
      </c>
    </row>
    <row r="2777" spans="1:4" ht="12.75">
      <c r="A2777" s="371">
        <v>7190100110</v>
      </c>
      <c r="B2777" s="370" t="s">
        <v>37278</v>
      </c>
      <c r="C2777" s="372" t="s">
        <v>36662</v>
      </c>
      <c r="D2777" s="374">
        <v>2389.9699999999998</v>
      </c>
    </row>
    <row r="2778" spans="1:4" ht="12.75">
      <c r="A2778" s="371">
        <v>7190100120</v>
      </c>
      <c r="B2778" s="370" t="s">
        <v>37279</v>
      </c>
      <c r="C2778" s="372" t="s">
        <v>36662</v>
      </c>
      <c r="D2778" s="374">
        <v>2442.06</v>
      </c>
    </row>
    <row r="2779" spans="1:4" ht="12.75">
      <c r="A2779" s="371">
        <v>7190100130</v>
      </c>
      <c r="B2779" s="370" t="s">
        <v>37280</v>
      </c>
      <c r="C2779" s="372" t="s">
        <v>36662</v>
      </c>
      <c r="D2779" s="374">
        <v>2912.86</v>
      </c>
    </row>
    <row r="2780" spans="1:4" ht="12.75">
      <c r="A2780" s="371">
        <v>7190100140</v>
      </c>
      <c r="B2780" s="370" t="s">
        <v>37281</v>
      </c>
      <c r="C2780" s="372" t="s">
        <v>36662</v>
      </c>
      <c r="D2780" s="374">
        <v>2918.08</v>
      </c>
    </row>
    <row r="2781" spans="1:4" ht="12.75">
      <c r="A2781" s="371">
        <v>7190100150</v>
      </c>
      <c r="B2781" s="370" t="s">
        <v>37282</v>
      </c>
      <c r="C2781" s="372" t="s">
        <v>36662</v>
      </c>
      <c r="D2781" s="374">
        <v>3884.18</v>
      </c>
    </row>
    <row r="2782" spans="1:4" ht="12.75">
      <c r="A2782" s="436" t="s">
        <v>37283</v>
      </c>
      <c r="B2782" s="442"/>
      <c r="C2782" s="376"/>
      <c r="D2782" s="376"/>
    </row>
    <row r="2783" spans="1:4" ht="12.75">
      <c r="A2783" s="371">
        <v>7200100010</v>
      </c>
      <c r="B2783" s="370" t="s">
        <v>37284</v>
      </c>
      <c r="C2783" s="372" t="s">
        <v>36662</v>
      </c>
      <c r="D2783" s="374">
        <v>1030.97</v>
      </c>
    </row>
    <row r="2784" spans="1:4" ht="12.75">
      <c r="A2784" s="371">
        <v>7200100020</v>
      </c>
      <c r="B2784" s="370" t="s">
        <v>37285</v>
      </c>
      <c r="C2784" s="372" t="s">
        <v>36662</v>
      </c>
      <c r="D2784" s="374">
        <v>1383.55</v>
      </c>
    </row>
    <row r="2785" spans="1:4" ht="12.75">
      <c r="A2785" s="371">
        <v>7200100030</v>
      </c>
      <c r="B2785" s="370" t="s">
        <v>37286</v>
      </c>
      <c r="C2785" s="372" t="s">
        <v>36662</v>
      </c>
      <c r="D2785" s="374">
        <v>1350.91</v>
      </c>
    </row>
    <row r="2786" spans="1:4" ht="12.75">
      <c r="A2786" s="371">
        <v>7200100040</v>
      </c>
      <c r="B2786" s="370" t="s">
        <v>37287</v>
      </c>
      <c r="C2786" s="372" t="s">
        <v>36662</v>
      </c>
      <c r="D2786" s="374">
        <v>1479.14</v>
      </c>
    </row>
    <row r="2787" spans="1:4" ht="12.75">
      <c r="A2787" s="371">
        <v>7200100050</v>
      </c>
      <c r="B2787" s="370" t="s">
        <v>37288</v>
      </c>
      <c r="C2787" s="372" t="s">
        <v>36662</v>
      </c>
      <c r="D2787" s="373">
        <v>710.39</v>
      </c>
    </row>
    <row r="2788" spans="1:4" ht="12.75">
      <c r="A2788" s="371">
        <v>7200100060</v>
      </c>
      <c r="B2788" s="370" t="s">
        <v>37289</v>
      </c>
      <c r="C2788" s="372" t="s">
        <v>36662</v>
      </c>
      <c r="D2788" s="373">
        <v>919.16</v>
      </c>
    </row>
    <row r="2789" spans="1:4" ht="12.75">
      <c r="A2789" s="371">
        <v>7200100070</v>
      </c>
      <c r="B2789" s="370" t="s">
        <v>37290</v>
      </c>
      <c r="C2789" s="372" t="s">
        <v>36662</v>
      </c>
      <c r="D2789" s="373">
        <v>899.67</v>
      </c>
    </row>
    <row r="2790" spans="1:4" ht="12.75">
      <c r="A2790" s="371">
        <v>7200100080</v>
      </c>
      <c r="B2790" s="370" t="s">
        <v>37291</v>
      </c>
      <c r="C2790" s="372" t="s">
        <v>36662</v>
      </c>
      <c r="D2790" s="373">
        <v>982.43</v>
      </c>
    </row>
    <row r="2791" spans="1:4" ht="12.75">
      <c r="A2791" s="371">
        <v>7200100090</v>
      </c>
      <c r="B2791" s="370" t="s">
        <v>37292</v>
      </c>
      <c r="C2791" s="372" t="s">
        <v>36662</v>
      </c>
      <c r="D2791" s="373">
        <v>289.89999999999998</v>
      </c>
    </row>
    <row r="2792" spans="1:4" ht="12.75">
      <c r="A2792" s="371">
        <v>7200100100</v>
      </c>
      <c r="B2792" s="370" t="s">
        <v>37293</v>
      </c>
      <c r="C2792" s="372" t="s">
        <v>36662</v>
      </c>
      <c r="D2792" s="373">
        <v>778.6</v>
      </c>
    </row>
    <row r="2793" spans="1:4" ht="12.75">
      <c r="A2793" s="371">
        <v>7200100110</v>
      </c>
      <c r="B2793" s="370" t="s">
        <v>37294</v>
      </c>
      <c r="C2793" s="372" t="s">
        <v>36662</v>
      </c>
      <c r="D2793" s="373">
        <v>513.59</v>
      </c>
    </row>
    <row r="2794" spans="1:4" ht="12.75">
      <c r="A2794" s="371">
        <v>7200100120</v>
      </c>
      <c r="B2794" s="370" t="s">
        <v>37295</v>
      </c>
      <c r="C2794" s="372" t="s">
        <v>36662</v>
      </c>
      <c r="D2794" s="373">
        <v>483.27</v>
      </c>
    </row>
    <row r="2795" spans="1:4" ht="12.75">
      <c r="A2795" s="371">
        <v>7200100130</v>
      </c>
      <c r="B2795" s="370" t="s">
        <v>37296</v>
      </c>
      <c r="C2795" s="372" t="s">
        <v>36662</v>
      </c>
      <c r="D2795" s="373">
        <v>307.8</v>
      </c>
    </row>
    <row r="2796" spans="1:4" ht="12.75">
      <c r="A2796" s="371">
        <v>7200100140</v>
      </c>
      <c r="B2796" s="370" t="s">
        <v>37297</v>
      </c>
      <c r="C2796" s="372" t="s">
        <v>36662</v>
      </c>
      <c r="D2796" s="373">
        <v>796.5</v>
      </c>
    </row>
    <row r="2797" spans="1:4" ht="12.75">
      <c r="A2797" s="371">
        <v>7200100150</v>
      </c>
      <c r="B2797" s="370" t="s">
        <v>37298</v>
      </c>
      <c r="C2797" s="372" t="s">
        <v>36662</v>
      </c>
      <c r="D2797" s="373">
        <v>531.49</v>
      </c>
    </row>
    <row r="2798" spans="1:4" ht="12.75">
      <c r="A2798" s="371">
        <v>7200100160</v>
      </c>
      <c r="B2798" s="370" t="s">
        <v>37299</v>
      </c>
      <c r="C2798" s="372" t="s">
        <v>36662</v>
      </c>
      <c r="D2798" s="373">
        <v>501.17</v>
      </c>
    </row>
    <row r="2799" spans="1:4" ht="12.75">
      <c r="A2799" s="371">
        <v>7200100171</v>
      </c>
      <c r="B2799" s="370" t="s">
        <v>37300</v>
      </c>
      <c r="C2799" s="372" t="s">
        <v>36662</v>
      </c>
      <c r="D2799" s="373">
        <v>195.66</v>
      </c>
    </row>
    <row r="2800" spans="1:4" ht="12.75">
      <c r="A2800" s="371">
        <v>7200100191</v>
      </c>
      <c r="B2800" s="370" t="s">
        <v>37301</v>
      </c>
      <c r="C2800" s="372" t="s">
        <v>36662</v>
      </c>
      <c r="D2800" s="373">
        <v>185.41</v>
      </c>
    </row>
    <row r="2801" spans="1:4" ht="12.75">
      <c r="A2801" s="371">
        <v>7200100205</v>
      </c>
      <c r="B2801" s="370" t="s">
        <v>37302</v>
      </c>
      <c r="C2801" s="372" t="s">
        <v>36662</v>
      </c>
      <c r="D2801" s="373">
        <v>276.02</v>
      </c>
    </row>
    <row r="2802" spans="1:4" ht="12.75">
      <c r="A2802" s="371">
        <v>7200100211</v>
      </c>
      <c r="B2802" s="370" t="s">
        <v>37303</v>
      </c>
      <c r="C2802" s="372" t="s">
        <v>36662</v>
      </c>
      <c r="D2802" s="373">
        <v>811.95</v>
      </c>
    </row>
    <row r="2803" spans="1:4" ht="12.75">
      <c r="A2803" s="371">
        <v>7200100340</v>
      </c>
      <c r="B2803" s="370" t="s">
        <v>37304</v>
      </c>
      <c r="C2803" s="372" t="s">
        <v>36662</v>
      </c>
      <c r="D2803" s="373">
        <v>110.57</v>
      </c>
    </row>
    <row r="2804" spans="1:4" ht="12.75">
      <c r="A2804" s="371">
        <v>7200100350</v>
      </c>
      <c r="B2804" s="370" t="s">
        <v>37305</v>
      </c>
      <c r="C2804" s="372" t="s">
        <v>36662</v>
      </c>
      <c r="D2804" s="373">
        <v>140.43</v>
      </c>
    </row>
    <row r="2805" spans="1:4" ht="12.75">
      <c r="A2805" s="371">
        <v>7200100360</v>
      </c>
      <c r="B2805" s="370" t="s">
        <v>37306</v>
      </c>
      <c r="C2805" s="372" t="s">
        <v>36662</v>
      </c>
      <c r="D2805" s="373">
        <v>367.94</v>
      </c>
    </row>
    <row r="2806" spans="1:4" ht="12.75">
      <c r="A2806" s="371">
        <v>7200100370</v>
      </c>
      <c r="B2806" s="370" t="s">
        <v>37307</v>
      </c>
      <c r="C2806" s="372" t="s">
        <v>36666</v>
      </c>
      <c r="D2806" s="373">
        <v>195.94</v>
      </c>
    </row>
    <row r="2807" spans="1:4" ht="12.75">
      <c r="A2807" s="371">
        <v>7200100375</v>
      </c>
      <c r="B2807" s="370" t="s">
        <v>37308</v>
      </c>
      <c r="C2807" s="372" t="s">
        <v>36666</v>
      </c>
      <c r="D2807" s="373">
        <v>374.21</v>
      </c>
    </row>
    <row r="2808" spans="1:4" ht="12.75">
      <c r="A2808" s="371">
        <v>7200100380</v>
      </c>
      <c r="B2808" s="370" t="s">
        <v>37309</v>
      </c>
      <c r="C2808" s="372" t="s">
        <v>36662</v>
      </c>
      <c r="D2808" s="373">
        <v>848.42</v>
      </c>
    </row>
    <row r="2809" spans="1:4" ht="12.75">
      <c r="A2809" s="371">
        <v>7200100390</v>
      </c>
      <c r="B2809" s="370" t="s">
        <v>37310</v>
      </c>
      <c r="C2809" s="372" t="s">
        <v>36662</v>
      </c>
      <c r="D2809" s="374">
        <v>1270.9100000000001</v>
      </c>
    </row>
    <row r="2810" spans="1:4" ht="12.75">
      <c r="A2810" s="371">
        <v>7200100400</v>
      </c>
      <c r="B2810" s="370" t="s">
        <v>37311</v>
      </c>
      <c r="C2810" s="372" t="s">
        <v>36662</v>
      </c>
      <c r="D2810" s="374">
        <v>1724.12</v>
      </c>
    </row>
    <row r="2811" spans="1:4" ht="12.75">
      <c r="A2811" s="371">
        <v>7200100410</v>
      </c>
      <c r="B2811" s="370" t="s">
        <v>37312</v>
      </c>
      <c r="C2811" s="372" t="s">
        <v>36662</v>
      </c>
      <c r="D2811" s="374">
        <v>2457.4699999999998</v>
      </c>
    </row>
    <row r="2812" spans="1:4" ht="12.75">
      <c r="A2812" s="371">
        <v>7200100420</v>
      </c>
      <c r="B2812" s="370" t="s">
        <v>37313</v>
      </c>
      <c r="C2812" s="372" t="s">
        <v>36662</v>
      </c>
      <c r="D2812" s="374">
        <v>3167.76</v>
      </c>
    </row>
    <row r="2813" spans="1:4" ht="12.75">
      <c r="A2813" s="371">
        <v>7200100430</v>
      </c>
      <c r="B2813" s="370" t="s">
        <v>37314</v>
      </c>
      <c r="C2813" s="372" t="s">
        <v>36662</v>
      </c>
      <c r="D2813" s="373">
        <v>511.01</v>
      </c>
    </row>
    <row r="2814" spans="1:4" ht="12.75">
      <c r="A2814" s="371">
        <v>7200100440</v>
      </c>
      <c r="B2814" s="370" t="s">
        <v>37315</v>
      </c>
      <c r="C2814" s="372" t="s">
        <v>36662</v>
      </c>
      <c r="D2814" s="374">
        <v>1061.82</v>
      </c>
    </row>
    <row r="2815" spans="1:4" ht="12.75">
      <c r="A2815" s="371">
        <v>7200100450</v>
      </c>
      <c r="B2815" s="370" t="s">
        <v>37316</v>
      </c>
      <c r="C2815" s="372" t="s">
        <v>36662</v>
      </c>
      <c r="D2815" s="374">
        <v>1274.9000000000001</v>
      </c>
    </row>
    <row r="2816" spans="1:4" ht="12.75">
      <c r="A2816" s="371">
        <v>7200100460</v>
      </c>
      <c r="B2816" s="370" t="s">
        <v>37317</v>
      </c>
      <c r="C2816" s="372" t="s">
        <v>36662</v>
      </c>
      <c r="D2816" s="374">
        <v>1762.94</v>
      </c>
    </row>
    <row r="2817" spans="1:4" ht="12.75">
      <c r="A2817" s="371">
        <v>7200100470</v>
      </c>
      <c r="B2817" s="370" t="s">
        <v>37318</v>
      </c>
      <c r="C2817" s="372" t="s">
        <v>36662</v>
      </c>
      <c r="D2817" s="374">
        <v>2376.71</v>
      </c>
    </row>
    <row r="2818" spans="1:4" ht="12.75">
      <c r="A2818" s="371">
        <v>7200100480</v>
      </c>
      <c r="B2818" s="370" t="s">
        <v>37319</v>
      </c>
      <c r="C2818" s="372" t="s">
        <v>36662</v>
      </c>
      <c r="D2818" s="373">
        <v>98.57</v>
      </c>
    </row>
    <row r="2819" spans="1:4" ht="12.75">
      <c r="A2819" s="371">
        <v>7200100490</v>
      </c>
      <c r="B2819" s="370" t="s">
        <v>37320</v>
      </c>
      <c r="C2819" s="372" t="s">
        <v>36662</v>
      </c>
      <c r="D2819" s="373">
        <v>85.58</v>
      </c>
    </row>
    <row r="2820" spans="1:4" ht="12.75">
      <c r="A2820" s="436" t="s">
        <v>37321</v>
      </c>
      <c r="B2820" s="442"/>
      <c r="C2820" s="376"/>
      <c r="D2820" s="376"/>
    </row>
    <row r="2821" spans="1:4" ht="12.75">
      <c r="A2821" s="371">
        <v>7210100010</v>
      </c>
      <c r="B2821" s="370" t="s">
        <v>37322</v>
      </c>
      <c r="C2821" s="372" t="s">
        <v>36655</v>
      </c>
      <c r="D2821" s="373">
        <v>7.56</v>
      </c>
    </row>
    <row r="2822" spans="1:4" ht="12.75">
      <c r="A2822" s="371">
        <v>7210100020</v>
      </c>
      <c r="B2822" s="370" t="s">
        <v>37323</v>
      </c>
      <c r="C2822" s="372" t="s">
        <v>36655</v>
      </c>
      <c r="D2822" s="373">
        <v>15.8</v>
      </c>
    </row>
    <row r="2823" spans="1:4" ht="12.75">
      <c r="A2823" s="371">
        <v>7210100030</v>
      </c>
      <c r="B2823" s="370" t="s">
        <v>37324</v>
      </c>
      <c r="C2823" s="372" t="s">
        <v>36655</v>
      </c>
      <c r="D2823" s="373">
        <v>19.57</v>
      </c>
    </row>
    <row r="2824" spans="1:4" ht="12.75">
      <c r="A2824" s="371">
        <v>7210100040</v>
      </c>
      <c r="B2824" s="370" t="s">
        <v>37325</v>
      </c>
      <c r="C2824" s="372" t="s">
        <v>36655</v>
      </c>
      <c r="D2824" s="373">
        <v>10.27</v>
      </c>
    </row>
    <row r="2825" spans="1:4" ht="12.75">
      <c r="A2825" s="371">
        <v>7210100050</v>
      </c>
      <c r="B2825" s="370" t="s">
        <v>37326</v>
      </c>
      <c r="C2825" s="372" t="s">
        <v>36655</v>
      </c>
      <c r="D2825" s="373">
        <v>12</v>
      </c>
    </row>
    <row r="2826" spans="1:4" ht="12.75">
      <c r="A2826" s="371">
        <v>7210100060</v>
      </c>
      <c r="B2826" s="370" t="s">
        <v>37327</v>
      </c>
      <c r="C2826" s="372" t="s">
        <v>36655</v>
      </c>
      <c r="D2826" s="373">
        <v>7.19</v>
      </c>
    </row>
    <row r="2827" spans="1:4" ht="12.75">
      <c r="A2827" s="371">
        <v>7210100070</v>
      </c>
      <c r="B2827" s="370" t="s">
        <v>37328</v>
      </c>
      <c r="C2827" s="372" t="s">
        <v>36655</v>
      </c>
      <c r="D2827" s="373">
        <v>7.19</v>
      </c>
    </row>
    <row r="2828" spans="1:4" ht="12.75">
      <c r="A2828" s="371">
        <v>7210100080</v>
      </c>
      <c r="B2828" s="370" t="s">
        <v>37329</v>
      </c>
      <c r="C2828" s="372" t="s">
        <v>36655</v>
      </c>
      <c r="D2828" s="373">
        <v>25.58</v>
      </c>
    </row>
    <row r="2829" spans="1:4" ht="12.75">
      <c r="A2829" s="371">
        <v>7210100090</v>
      </c>
      <c r="B2829" s="370" t="s">
        <v>37330</v>
      </c>
      <c r="C2829" s="372" t="s">
        <v>36655</v>
      </c>
      <c r="D2829" s="373">
        <v>28.17</v>
      </c>
    </row>
    <row r="2830" spans="1:4" ht="12.75">
      <c r="A2830" s="371">
        <v>7210100100</v>
      </c>
      <c r="B2830" s="370" t="s">
        <v>37331</v>
      </c>
      <c r="C2830" s="372" t="s">
        <v>36655</v>
      </c>
      <c r="D2830" s="373">
        <v>25.89</v>
      </c>
    </row>
    <row r="2831" spans="1:4" ht="12.75">
      <c r="A2831" s="371">
        <v>7210100110</v>
      </c>
      <c r="B2831" s="370" t="s">
        <v>37332</v>
      </c>
      <c r="C2831" s="372" t="s">
        <v>36666</v>
      </c>
      <c r="D2831" s="373">
        <v>9</v>
      </c>
    </row>
    <row r="2832" spans="1:4" ht="12.75">
      <c r="A2832" s="371">
        <v>7210100120</v>
      </c>
      <c r="B2832" s="370" t="s">
        <v>37333</v>
      </c>
      <c r="C2832" s="372" t="s">
        <v>36666</v>
      </c>
      <c r="D2832" s="373">
        <v>17.989999999999998</v>
      </c>
    </row>
    <row r="2833" spans="1:4" ht="12.75">
      <c r="A2833" s="371">
        <v>7210100130</v>
      </c>
      <c r="B2833" s="370" t="s">
        <v>37334</v>
      </c>
      <c r="C2833" s="372" t="s">
        <v>36655</v>
      </c>
      <c r="D2833" s="373">
        <v>42.99</v>
      </c>
    </row>
    <row r="2834" spans="1:4" ht="12.75">
      <c r="A2834" s="371">
        <v>7210100140</v>
      </c>
      <c r="B2834" s="370" t="s">
        <v>37335</v>
      </c>
      <c r="C2834" s="372" t="s">
        <v>36655</v>
      </c>
      <c r="D2834" s="373">
        <v>34.04</v>
      </c>
    </row>
    <row r="2835" spans="1:4" ht="12.75">
      <c r="A2835" s="371">
        <v>7210100150</v>
      </c>
      <c r="B2835" s="370" t="s">
        <v>37336</v>
      </c>
      <c r="C2835" s="372" t="s">
        <v>36655</v>
      </c>
      <c r="D2835" s="373">
        <v>39.909999999999997</v>
      </c>
    </row>
    <row r="2836" spans="1:4" ht="12.75">
      <c r="A2836" s="371">
        <v>7210100160</v>
      </c>
      <c r="B2836" s="370" t="s">
        <v>37337</v>
      </c>
      <c r="C2836" s="372" t="s">
        <v>36655</v>
      </c>
      <c r="D2836" s="373">
        <v>96.01</v>
      </c>
    </row>
    <row r="2837" spans="1:4" ht="12.75">
      <c r="A2837" s="371">
        <v>7210100170</v>
      </c>
      <c r="B2837" s="370" t="s">
        <v>37338</v>
      </c>
      <c r="C2837" s="372" t="s">
        <v>36655</v>
      </c>
      <c r="D2837" s="373">
        <v>15.92</v>
      </c>
    </row>
    <row r="2838" spans="1:4" ht="12.75">
      <c r="A2838" s="371">
        <v>7210100180</v>
      </c>
      <c r="B2838" s="370" t="s">
        <v>37339</v>
      </c>
      <c r="C2838" s="372" t="s">
        <v>36655</v>
      </c>
      <c r="D2838" s="373">
        <v>106.7</v>
      </c>
    </row>
    <row r="2839" spans="1:4" ht="12.75">
      <c r="A2839" s="371">
        <v>7210100190</v>
      </c>
      <c r="B2839" s="370" t="s">
        <v>37340</v>
      </c>
      <c r="C2839" s="372" t="s">
        <v>36655</v>
      </c>
      <c r="D2839" s="373">
        <v>75.05</v>
      </c>
    </row>
    <row r="2840" spans="1:4" ht="12.75">
      <c r="A2840" s="371">
        <v>7210100200</v>
      </c>
      <c r="B2840" s="370" t="s">
        <v>37341</v>
      </c>
      <c r="C2840" s="372" t="s">
        <v>36666</v>
      </c>
      <c r="D2840" s="373">
        <v>19.63</v>
      </c>
    </row>
    <row r="2841" spans="1:4" ht="12.75">
      <c r="A2841" s="371">
        <v>7210100210</v>
      </c>
      <c r="B2841" s="370" t="s">
        <v>37342</v>
      </c>
      <c r="C2841" s="372" t="s">
        <v>36666</v>
      </c>
      <c r="D2841" s="373">
        <v>76.650000000000006</v>
      </c>
    </row>
    <row r="2842" spans="1:4" ht="12.75">
      <c r="A2842" s="371">
        <v>7210100220</v>
      </c>
      <c r="B2842" s="370" t="s">
        <v>37343</v>
      </c>
      <c r="C2842" s="372" t="s">
        <v>36747</v>
      </c>
      <c r="D2842" s="373">
        <v>170.99</v>
      </c>
    </row>
    <row r="2843" spans="1:4" ht="12.75">
      <c r="A2843" s="371">
        <v>7210100230</v>
      </c>
      <c r="B2843" s="370" t="s">
        <v>37344</v>
      </c>
      <c r="C2843" s="372" t="s">
        <v>36655</v>
      </c>
      <c r="D2843" s="373">
        <v>5.74</v>
      </c>
    </row>
    <row r="2844" spans="1:4" ht="12.75">
      <c r="A2844" s="371">
        <v>7210100240</v>
      </c>
      <c r="B2844" s="370" t="s">
        <v>37345</v>
      </c>
      <c r="C2844" s="372" t="s">
        <v>36747</v>
      </c>
      <c r="D2844" s="374">
        <v>1765.05</v>
      </c>
    </row>
    <row r="2845" spans="1:4" ht="12.75">
      <c r="A2845" s="371">
        <v>7210100250</v>
      </c>
      <c r="B2845" s="370" t="s">
        <v>37346</v>
      </c>
      <c r="C2845" s="372" t="s">
        <v>36747</v>
      </c>
      <c r="D2845" s="374">
        <v>2260.91</v>
      </c>
    </row>
    <row r="2846" spans="1:4" ht="12.75">
      <c r="A2846" s="371">
        <v>7210100260</v>
      </c>
      <c r="B2846" s="370" t="s">
        <v>37347</v>
      </c>
      <c r="C2846" s="372" t="s">
        <v>36846</v>
      </c>
      <c r="D2846" s="373">
        <v>0.6</v>
      </c>
    </row>
    <row r="2847" spans="1:4" ht="12.75">
      <c r="A2847" s="371">
        <v>7210100270</v>
      </c>
      <c r="B2847" s="370" t="s">
        <v>37348</v>
      </c>
      <c r="C2847" s="372" t="s">
        <v>36655</v>
      </c>
      <c r="D2847" s="373">
        <v>78.849999999999994</v>
      </c>
    </row>
    <row r="2848" spans="1:4" ht="12.75">
      <c r="A2848" s="371">
        <v>7210100280</v>
      </c>
      <c r="B2848" s="370" t="s">
        <v>37349</v>
      </c>
      <c r="C2848" s="372" t="s">
        <v>36655</v>
      </c>
      <c r="D2848" s="373">
        <v>93.1</v>
      </c>
    </row>
    <row r="2849" spans="1:4" ht="12.75">
      <c r="A2849" s="371">
        <v>7210100290</v>
      </c>
      <c r="B2849" s="370" t="s">
        <v>37350</v>
      </c>
      <c r="C2849" s="372" t="s">
        <v>36655</v>
      </c>
      <c r="D2849" s="373">
        <v>81.12</v>
      </c>
    </row>
    <row r="2850" spans="1:4" ht="12.75">
      <c r="A2850" s="371">
        <v>7210100300</v>
      </c>
      <c r="B2850" s="370" t="s">
        <v>37351</v>
      </c>
      <c r="C2850" s="372" t="s">
        <v>36655</v>
      </c>
      <c r="D2850" s="373">
        <v>95.47</v>
      </c>
    </row>
    <row r="2851" spans="1:4" ht="12.75">
      <c r="A2851" s="371">
        <v>7210100310</v>
      </c>
      <c r="B2851" s="370" t="s">
        <v>37352</v>
      </c>
      <c r="C2851" s="372" t="s">
        <v>36655</v>
      </c>
      <c r="D2851" s="373">
        <v>208.55</v>
      </c>
    </row>
    <row r="2852" spans="1:4" ht="12.75">
      <c r="A2852" s="371">
        <v>7210100320</v>
      </c>
      <c r="B2852" s="370" t="s">
        <v>37353</v>
      </c>
      <c r="C2852" s="372" t="s">
        <v>36666</v>
      </c>
      <c r="D2852" s="373">
        <v>61.94</v>
      </c>
    </row>
    <row r="2853" spans="1:4" ht="12.75">
      <c r="A2853" s="371">
        <v>7210100330</v>
      </c>
      <c r="B2853" s="370" t="s">
        <v>37354</v>
      </c>
      <c r="C2853" s="372" t="s">
        <v>36655</v>
      </c>
      <c r="D2853" s="373">
        <v>10.93</v>
      </c>
    </row>
    <row r="2854" spans="1:4" ht="12.75">
      <c r="A2854" s="371">
        <v>7210100340</v>
      </c>
      <c r="B2854" s="370" t="s">
        <v>37355</v>
      </c>
      <c r="C2854" s="372" t="s">
        <v>36655</v>
      </c>
      <c r="D2854" s="373">
        <v>20.34</v>
      </c>
    </row>
    <row r="2855" spans="1:4" ht="12.75">
      <c r="A2855" s="371">
        <v>7210100350</v>
      </c>
      <c r="B2855" s="370" t="s">
        <v>37356</v>
      </c>
      <c r="C2855" s="372" t="s">
        <v>36666</v>
      </c>
      <c r="D2855" s="373">
        <v>316.61</v>
      </c>
    </row>
    <row r="2856" spans="1:4" ht="12.75">
      <c r="A2856" s="371">
        <v>7210100360</v>
      </c>
      <c r="B2856" s="370" t="s">
        <v>37357</v>
      </c>
      <c r="C2856" s="372" t="s">
        <v>36666</v>
      </c>
      <c r="D2856" s="373">
        <v>365.87</v>
      </c>
    </row>
    <row r="2857" spans="1:4" ht="12.75">
      <c r="A2857" s="371">
        <v>7210100370</v>
      </c>
      <c r="B2857" s="370" t="s">
        <v>37358</v>
      </c>
      <c r="C2857" s="372" t="s">
        <v>36666</v>
      </c>
      <c r="D2857" s="373">
        <v>224.87</v>
      </c>
    </row>
    <row r="2858" spans="1:4" ht="12.75">
      <c r="A2858" s="371">
        <v>7210100380</v>
      </c>
      <c r="B2858" s="370" t="s">
        <v>37359</v>
      </c>
      <c r="C2858" s="372" t="s">
        <v>36666</v>
      </c>
      <c r="D2858" s="373">
        <v>306.25</v>
      </c>
    </row>
    <row r="2859" spans="1:4" ht="12.75">
      <c r="A2859" s="371">
        <v>7210100390</v>
      </c>
      <c r="B2859" s="370" t="s">
        <v>37360</v>
      </c>
      <c r="C2859" s="372" t="s">
        <v>36666</v>
      </c>
      <c r="D2859" s="373">
        <v>921.81</v>
      </c>
    </row>
    <row r="2860" spans="1:4" ht="12.75">
      <c r="A2860" s="371">
        <v>7210100400</v>
      </c>
      <c r="B2860" s="370" t="s">
        <v>37361</v>
      </c>
      <c r="C2860" s="372" t="s">
        <v>36666</v>
      </c>
      <c r="D2860" s="373">
        <v>47.08</v>
      </c>
    </row>
    <row r="2861" spans="1:4" ht="12.75">
      <c r="A2861" s="371">
        <v>7210100410</v>
      </c>
      <c r="B2861" s="370" t="s">
        <v>37362</v>
      </c>
      <c r="C2861" s="372" t="s">
        <v>36666</v>
      </c>
      <c r="D2861" s="373">
        <v>50.18</v>
      </c>
    </row>
    <row r="2862" spans="1:4" ht="12.75">
      <c r="A2862" s="371">
        <v>7210100420</v>
      </c>
      <c r="B2862" s="370" t="s">
        <v>37363</v>
      </c>
      <c r="C2862" s="372" t="s">
        <v>36662</v>
      </c>
      <c r="D2862" s="374">
        <v>6716.37</v>
      </c>
    </row>
    <row r="2863" spans="1:4" ht="12.75">
      <c r="A2863" s="371">
        <v>7210100430</v>
      </c>
      <c r="B2863" s="370" t="s">
        <v>37364</v>
      </c>
      <c r="C2863" s="372" t="s">
        <v>36662</v>
      </c>
      <c r="D2863" s="374">
        <v>3393.45</v>
      </c>
    </row>
    <row r="2864" spans="1:4" ht="12.75">
      <c r="A2864" s="371">
        <v>7210100440</v>
      </c>
      <c r="B2864" s="370" t="s">
        <v>37365</v>
      </c>
      <c r="C2864" s="372" t="s">
        <v>36662</v>
      </c>
      <c r="D2864" s="374">
        <v>9090.93</v>
      </c>
    </row>
    <row r="2865" spans="1:4" ht="12.75">
      <c r="A2865" s="371">
        <v>7210100450</v>
      </c>
      <c r="B2865" s="370" t="s">
        <v>37366</v>
      </c>
      <c r="C2865" s="372" t="s">
        <v>36655</v>
      </c>
      <c r="D2865" s="373">
        <v>156.46</v>
      </c>
    </row>
    <row r="2866" spans="1:4" ht="12.75">
      <c r="A2866" s="371">
        <v>7210100460</v>
      </c>
      <c r="B2866" s="370" t="s">
        <v>37367</v>
      </c>
      <c r="C2866" s="372" t="s">
        <v>36655</v>
      </c>
      <c r="D2866" s="373">
        <v>21.71</v>
      </c>
    </row>
    <row r="2867" spans="1:4" ht="12.75">
      <c r="A2867" s="371">
        <v>7210100470</v>
      </c>
      <c r="B2867" s="370" t="s">
        <v>37368</v>
      </c>
      <c r="C2867" s="372" t="s">
        <v>36662</v>
      </c>
      <c r="D2867" s="373">
        <v>71.17</v>
      </c>
    </row>
    <row r="2868" spans="1:4" ht="12.75">
      <c r="A2868" s="371">
        <v>7210100480</v>
      </c>
      <c r="B2868" s="370" t="s">
        <v>37369</v>
      </c>
      <c r="C2868" s="372" t="s">
        <v>36662</v>
      </c>
      <c r="D2868" s="373">
        <v>302.05</v>
      </c>
    </row>
    <row r="2869" spans="1:4" ht="12.75">
      <c r="A2869" s="371">
        <v>7210100490</v>
      </c>
      <c r="B2869" s="370" t="s">
        <v>37370</v>
      </c>
      <c r="C2869" s="372" t="s">
        <v>36662</v>
      </c>
      <c r="D2869" s="373">
        <v>392.76</v>
      </c>
    </row>
    <row r="2870" spans="1:4" ht="12.75">
      <c r="A2870" s="371">
        <v>7210100500</v>
      </c>
      <c r="B2870" s="370" t="s">
        <v>37371</v>
      </c>
      <c r="C2870" s="372" t="s">
        <v>36666</v>
      </c>
      <c r="D2870" s="373">
        <v>42.77</v>
      </c>
    </row>
    <row r="2871" spans="1:4" ht="12.75">
      <c r="A2871" s="371">
        <v>7210100510</v>
      </c>
      <c r="B2871" s="370" t="s">
        <v>37372</v>
      </c>
      <c r="C2871" s="372" t="s">
        <v>36666</v>
      </c>
      <c r="D2871" s="373">
        <v>48.09</v>
      </c>
    </row>
    <row r="2872" spans="1:4" ht="12.75">
      <c r="A2872" s="371">
        <v>7210100520</v>
      </c>
      <c r="B2872" s="370" t="s">
        <v>37373</v>
      </c>
      <c r="C2872" s="372" t="s">
        <v>36666</v>
      </c>
      <c r="D2872" s="373">
        <v>62.68</v>
      </c>
    </row>
    <row r="2873" spans="1:4" ht="12.75">
      <c r="A2873" s="371">
        <v>7210100530</v>
      </c>
      <c r="B2873" s="370" t="s">
        <v>37374</v>
      </c>
      <c r="C2873" s="372" t="s">
        <v>36666</v>
      </c>
      <c r="D2873" s="373">
        <v>90.53</v>
      </c>
    </row>
    <row r="2874" spans="1:4" ht="12.75">
      <c r="A2874" s="371">
        <v>7210100540</v>
      </c>
      <c r="B2874" s="370" t="s">
        <v>37375</v>
      </c>
      <c r="C2874" s="372" t="s">
        <v>36666</v>
      </c>
      <c r="D2874" s="373">
        <v>115.89</v>
      </c>
    </row>
    <row r="2875" spans="1:4" ht="12.75">
      <c r="A2875" s="371">
        <v>7210100550</v>
      </c>
      <c r="B2875" s="370" t="s">
        <v>37376</v>
      </c>
      <c r="C2875" s="372" t="s">
        <v>36666</v>
      </c>
      <c r="D2875" s="373">
        <v>47.25</v>
      </c>
    </row>
    <row r="2876" spans="1:4" ht="12.75">
      <c r="A2876" s="371">
        <v>7210100580</v>
      </c>
      <c r="B2876" s="370" t="s">
        <v>37377</v>
      </c>
      <c r="C2876" s="372" t="s">
        <v>36666</v>
      </c>
      <c r="D2876" s="373">
        <v>286.24</v>
      </c>
    </row>
    <row r="2877" spans="1:4" ht="12.75">
      <c r="A2877" s="371">
        <v>7210100640</v>
      </c>
      <c r="B2877" s="370" t="s">
        <v>37378</v>
      </c>
      <c r="C2877" s="372" t="s">
        <v>36666</v>
      </c>
      <c r="D2877" s="373">
        <v>261.89</v>
      </c>
    </row>
    <row r="2878" spans="1:4" ht="12.75">
      <c r="A2878" s="371">
        <v>7210100650</v>
      </c>
      <c r="B2878" s="370" t="s">
        <v>37379</v>
      </c>
      <c r="C2878" s="372" t="s">
        <v>36666</v>
      </c>
      <c r="D2878" s="373">
        <v>292.26</v>
      </c>
    </row>
    <row r="2879" spans="1:4" ht="12.75">
      <c r="A2879" s="371">
        <v>7210100720</v>
      </c>
      <c r="B2879" s="370" t="s">
        <v>37380</v>
      </c>
      <c r="C2879" s="372" t="s">
        <v>36662</v>
      </c>
      <c r="D2879" s="373">
        <v>819.67</v>
      </c>
    </row>
    <row r="2880" spans="1:4" ht="12.75">
      <c r="A2880" s="371">
        <v>7210100725</v>
      </c>
      <c r="B2880" s="370" t="s">
        <v>37381</v>
      </c>
      <c r="C2880" s="372" t="s">
        <v>36662</v>
      </c>
      <c r="D2880" s="374">
        <v>1878.23</v>
      </c>
    </row>
    <row r="2881" spans="1:4" ht="12.75">
      <c r="A2881" s="371">
        <v>7210100740</v>
      </c>
      <c r="B2881" s="370" t="s">
        <v>37382</v>
      </c>
      <c r="C2881" s="372" t="s">
        <v>36666</v>
      </c>
      <c r="D2881" s="373">
        <v>38.450000000000003</v>
      </c>
    </row>
    <row r="2882" spans="1:4" ht="12.75">
      <c r="A2882" s="371">
        <v>7210100750</v>
      </c>
      <c r="B2882" s="370" t="s">
        <v>37383</v>
      </c>
      <c r="C2882" s="372" t="s">
        <v>36655</v>
      </c>
      <c r="D2882" s="373">
        <v>101.93</v>
      </c>
    </row>
    <row r="2883" spans="1:4" ht="12.75">
      <c r="A2883" s="371">
        <v>7210100760</v>
      </c>
      <c r="B2883" s="370" t="s">
        <v>37384</v>
      </c>
      <c r="C2883" s="372" t="s">
        <v>36716</v>
      </c>
      <c r="D2883" s="373">
        <v>6.48</v>
      </c>
    </row>
    <row r="2884" spans="1:4" ht="12.75">
      <c r="A2884" s="371">
        <v>7210100770</v>
      </c>
      <c r="B2884" s="370" t="s">
        <v>37385</v>
      </c>
      <c r="C2884" s="372" t="s">
        <v>36655</v>
      </c>
      <c r="D2884" s="373">
        <v>23.78</v>
      </c>
    </row>
    <row r="2885" spans="1:4" ht="12.75">
      <c r="A2885" s="371">
        <v>7210100780</v>
      </c>
      <c r="B2885" s="370" t="s">
        <v>37386</v>
      </c>
      <c r="C2885" s="372" t="s">
        <v>36655</v>
      </c>
      <c r="D2885" s="373">
        <v>45.61</v>
      </c>
    </row>
    <row r="2886" spans="1:4" ht="12.75">
      <c r="A2886" s="371">
        <v>7210100790</v>
      </c>
      <c r="B2886" s="370" t="s">
        <v>37387</v>
      </c>
      <c r="C2886" s="372" t="s">
        <v>36747</v>
      </c>
      <c r="D2886" s="373">
        <v>215.15</v>
      </c>
    </row>
    <row r="2887" spans="1:4" ht="12.75">
      <c r="A2887" s="371">
        <v>7210100800</v>
      </c>
      <c r="B2887" s="370" t="s">
        <v>37388</v>
      </c>
      <c r="C2887" s="372" t="s">
        <v>36655</v>
      </c>
      <c r="D2887" s="373">
        <v>22.57</v>
      </c>
    </row>
    <row r="2888" spans="1:4" ht="12.75">
      <c r="A2888" s="436" t="s">
        <v>37389</v>
      </c>
      <c r="B2888" s="442"/>
      <c r="C2888" s="376"/>
      <c r="D2888" s="376"/>
    </row>
    <row r="2889" spans="1:4" ht="12.75">
      <c r="A2889" s="371">
        <v>7230100010</v>
      </c>
      <c r="B2889" s="370" t="s">
        <v>37390</v>
      </c>
      <c r="C2889" s="372" t="s">
        <v>36747</v>
      </c>
      <c r="D2889" s="373">
        <v>198.11</v>
      </c>
    </row>
    <row r="2890" spans="1:4" ht="12.75">
      <c r="A2890" s="371">
        <v>7230100020</v>
      </c>
      <c r="B2890" s="370" t="s">
        <v>37391</v>
      </c>
      <c r="C2890" s="372" t="s">
        <v>36747</v>
      </c>
      <c r="D2890" s="373">
        <v>175.83</v>
      </c>
    </row>
    <row r="2891" spans="1:4" ht="12.75">
      <c r="A2891" s="371">
        <v>7230100030</v>
      </c>
      <c r="B2891" s="370" t="s">
        <v>37392</v>
      </c>
      <c r="C2891" s="372" t="s">
        <v>36747</v>
      </c>
      <c r="D2891" s="373">
        <v>176.6</v>
      </c>
    </row>
    <row r="2892" spans="1:4" ht="12.75">
      <c r="A2892" s="371">
        <v>7230100040</v>
      </c>
      <c r="B2892" s="370" t="s">
        <v>37393</v>
      </c>
      <c r="C2892" s="372" t="s">
        <v>36747</v>
      </c>
      <c r="D2892" s="373">
        <v>266.77999999999997</v>
      </c>
    </row>
    <row r="2893" spans="1:4" ht="12.75">
      <c r="A2893" s="371">
        <v>7230100050</v>
      </c>
      <c r="B2893" s="370" t="s">
        <v>37394</v>
      </c>
      <c r="C2893" s="372" t="s">
        <v>36655</v>
      </c>
      <c r="D2893" s="373">
        <v>19.52</v>
      </c>
    </row>
    <row r="2894" spans="1:4" ht="12.75">
      <c r="A2894" s="371">
        <v>7230100060</v>
      </c>
      <c r="B2894" s="370" t="s">
        <v>37395</v>
      </c>
      <c r="C2894" s="372" t="s">
        <v>36747</v>
      </c>
      <c r="D2894" s="373">
        <v>196.2</v>
      </c>
    </row>
    <row r="2895" spans="1:4" ht="12.75">
      <c r="A2895" s="371">
        <v>7230100070</v>
      </c>
      <c r="B2895" s="370" t="s">
        <v>37396</v>
      </c>
      <c r="C2895" s="372" t="s">
        <v>36747</v>
      </c>
      <c r="D2895" s="373">
        <v>516.54</v>
      </c>
    </row>
    <row r="2896" spans="1:4" ht="12.75">
      <c r="A2896" s="371">
        <v>7230100080</v>
      </c>
      <c r="B2896" s="370" t="s">
        <v>37397</v>
      </c>
      <c r="C2896" s="372" t="s">
        <v>36662</v>
      </c>
      <c r="D2896" s="373">
        <v>783.06</v>
      </c>
    </row>
    <row r="2897" spans="1:4" ht="12.75">
      <c r="A2897" s="371">
        <v>7230100090</v>
      </c>
      <c r="B2897" s="370" t="s">
        <v>37398</v>
      </c>
      <c r="C2897" s="372" t="s">
        <v>36666</v>
      </c>
      <c r="D2897" s="373">
        <v>470.21</v>
      </c>
    </row>
    <row r="2898" spans="1:4" ht="12.75">
      <c r="A2898" s="371">
        <v>7230100100</v>
      </c>
      <c r="B2898" s="370" t="s">
        <v>37399</v>
      </c>
      <c r="C2898" s="372" t="s">
        <v>36747</v>
      </c>
      <c r="D2898" s="374">
        <v>2748.9</v>
      </c>
    </row>
    <row r="2899" spans="1:4" ht="12.75">
      <c r="A2899" s="371">
        <v>7230100110</v>
      </c>
      <c r="B2899" s="370" t="s">
        <v>37400</v>
      </c>
      <c r="C2899" s="372" t="s">
        <v>36747</v>
      </c>
      <c r="D2899" s="374">
        <v>2928.15</v>
      </c>
    </row>
    <row r="2900" spans="1:4" ht="12.75">
      <c r="A2900" s="371">
        <v>7230100120</v>
      </c>
      <c r="B2900" s="370" t="s">
        <v>37401</v>
      </c>
      <c r="C2900" s="372" t="s">
        <v>36747</v>
      </c>
      <c r="D2900" s="374">
        <v>2928.15</v>
      </c>
    </row>
    <row r="2901" spans="1:4" ht="12.75">
      <c r="A2901" s="371">
        <v>7230100130</v>
      </c>
      <c r="B2901" s="370" t="s">
        <v>37402</v>
      </c>
      <c r="C2901" s="372" t="s">
        <v>36747</v>
      </c>
      <c r="D2901" s="374">
        <v>2928.15</v>
      </c>
    </row>
    <row r="2902" spans="1:4" ht="12.75">
      <c r="A2902" s="371">
        <v>7230100140</v>
      </c>
      <c r="B2902" s="370" t="s">
        <v>37403</v>
      </c>
      <c r="C2902" s="372" t="s">
        <v>36747</v>
      </c>
      <c r="D2902" s="374">
        <v>2928.15</v>
      </c>
    </row>
    <row r="2903" spans="1:4" ht="12.75">
      <c r="A2903" s="371">
        <v>7230100150</v>
      </c>
      <c r="B2903" s="370" t="s">
        <v>37404</v>
      </c>
      <c r="C2903" s="372" t="s">
        <v>36747</v>
      </c>
      <c r="D2903" s="374">
        <v>2928.15</v>
      </c>
    </row>
    <row r="2904" spans="1:4" ht="12.75">
      <c r="A2904" s="371">
        <v>7230100160</v>
      </c>
      <c r="B2904" s="370" t="s">
        <v>37405</v>
      </c>
      <c r="C2904" s="372" t="s">
        <v>36747</v>
      </c>
      <c r="D2904" s="373">
        <v>939.3</v>
      </c>
    </row>
    <row r="2905" spans="1:4" ht="12.75">
      <c r="A2905" s="436" t="s">
        <v>37406</v>
      </c>
      <c r="B2905" s="442"/>
      <c r="C2905" s="376"/>
      <c r="D2905" s="376"/>
    </row>
    <row r="2906" spans="1:4" ht="12.75">
      <c r="A2906" s="371">
        <v>7250100010</v>
      </c>
      <c r="B2906" s="370" t="s">
        <v>37407</v>
      </c>
      <c r="C2906" s="372" t="s">
        <v>36666</v>
      </c>
      <c r="D2906" s="373">
        <v>74.17</v>
      </c>
    </row>
    <row r="2907" spans="1:4" ht="12.75">
      <c r="A2907" s="371">
        <v>7250100020</v>
      </c>
      <c r="B2907" s="370" t="s">
        <v>37408</v>
      </c>
      <c r="C2907" s="372" t="s">
        <v>36666</v>
      </c>
      <c r="D2907" s="373">
        <v>160.68</v>
      </c>
    </row>
    <row r="2908" spans="1:4" ht="12.75">
      <c r="A2908" s="371">
        <v>7250100030</v>
      </c>
      <c r="B2908" s="370" t="s">
        <v>37409</v>
      </c>
      <c r="C2908" s="372" t="s">
        <v>36666</v>
      </c>
      <c r="D2908" s="373">
        <v>138.19</v>
      </c>
    </row>
    <row r="2909" spans="1:4" ht="12.75">
      <c r="A2909" s="371">
        <v>7250100040</v>
      </c>
      <c r="B2909" s="370" t="s">
        <v>37410</v>
      </c>
      <c r="C2909" s="372" t="s">
        <v>36666</v>
      </c>
      <c r="D2909" s="373">
        <v>144.75</v>
      </c>
    </row>
    <row r="2910" spans="1:4" ht="12.75">
      <c r="A2910" s="371">
        <v>7250100050</v>
      </c>
      <c r="B2910" s="370" t="s">
        <v>37411</v>
      </c>
      <c r="C2910" s="372" t="s">
        <v>36666</v>
      </c>
      <c r="D2910" s="373">
        <v>100.1</v>
      </c>
    </row>
    <row r="2911" spans="1:4" ht="12.75">
      <c r="A2911" s="371">
        <v>7250100060</v>
      </c>
      <c r="B2911" s="370" t="s">
        <v>37412</v>
      </c>
      <c r="C2911" s="372" t="s">
        <v>36666</v>
      </c>
      <c r="D2911" s="373">
        <v>186.61</v>
      </c>
    </row>
    <row r="2912" spans="1:4" ht="12.75">
      <c r="A2912" s="371">
        <v>7250100070</v>
      </c>
      <c r="B2912" s="370" t="s">
        <v>37413</v>
      </c>
      <c r="C2912" s="372" t="s">
        <v>36666</v>
      </c>
      <c r="D2912" s="373">
        <v>164.13</v>
      </c>
    </row>
    <row r="2913" spans="1:4" ht="12.75">
      <c r="A2913" s="371">
        <v>7250100080</v>
      </c>
      <c r="B2913" s="370" t="s">
        <v>37414</v>
      </c>
      <c r="C2913" s="372" t="s">
        <v>36666</v>
      </c>
      <c r="D2913" s="373">
        <v>170.68</v>
      </c>
    </row>
    <row r="2914" spans="1:4" ht="12.75">
      <c r="A2914" s="371">
        <v>7250100090</v>
      </c>
      <c r="B2914" s="370" t="s">
        <v>37415</v>
      </c>
      <c r="C2914" s="372" t="s">
        <v>36666</v>
      </c>
      <c r="D2914" s="373">
        <v>134.41999999999999</v>
      </c>
    </row>
    <row r="2915" spans="1:4" ht="12.75">
      <c r="A2915" s="371">
        <v>7250100100</v>
      </c>
      <c r="B2915" s="370" t="s">
        <v>37416</v>
      </c>
      <c r="C2915" s="372" t="s">
        <v>36666</v>
      </c>
      <c r="D2915" s="373">
        <v>220.83</v>
      </c>
    </row>
    <row r="2916" spans="1:4" ht="12.75">
      <c r="A2916" s="371">
        <v>7250100110</v>
      </c>
      <c r="B2916" s="370" t="s">
        <v>37417</v>
      </c>
      <c r="C2916" s="372" t="s">
        <v>36666</v>
      </c>
      <c r="D2916" s="373">
        <v>198.35</v>
      </c>
    </row>
    <row r="2917" spans="1:4" ht="12.75">
      <c r="A2917" s="371">
        <v>7250100120</v>
      </c>
      <c r="B2917" s="370" t="s">
        <v>37418</v>
      </c>
      <c r="C2917" s="372" t="s">
        <v>36666</v>
      </c>
      <c r="D2917" s="373">
        <v>204.89</v>
      </c>
    </row>
    <row r="2918" spans="1:4" ht="12.75">
      <c r="A2918" s="371">
        <v>7250100130</v>
      </c>
      <c r="B2918" s="370" t="s">
        <v>37419</v>
      </c>
      <c r="C2918" s="372" t="s">
        <v>36666</v>
      </c>
      <c r="D2918" s="373">
        <v>79.53</v>
      </c>
    </row>
    <row r="2919" spans="1:4" ht="12.75">
      <c r="A2919" s="371">
        <v>7250100140</v>
      </c>
      <c r="B2919" s="370" t="s">
        <v>37420</v>
      </c>
      <c r="C2919" s="372" t="s">
        <v>36666</v>
      </c>
      <c r="D2919" s="373">
        <v>166.04</v>
      </c>
    </row>
    <row r="2920" spans="1:4" ht="12.75">
      <c r="A2920" s="371">
        <v>7250100150</v>
      </c>
      <c r="B2920" s="370" t="s">
        <v>37421</v>
      </c>
      <c r="C2920" s="372" t="s">
        <v>36666</v>
      </c>
      <c r="D2920" s="373">
        <v>143.55000000000001</v>
      </c>
    </row>
    <row r="2921" spans="1:4" ht="12.75">
      <c r="A2921" s="371">
        <v>7250100160</v>
      </c>
      <c r="B2921" s="370" t="s">
        <v>37422</v>
      </c>
      <c r="C2921" s="372" t="s">
        <v>36666</v>
      </c>
      <c r="D2921" s="373">
        <v>150.11000000000001</v>
      </c>
    </row>
    <row r="2922" spans="1:4" ht="12.75">
      <c r="A2922" s="371">
        <v>7250100170</v>
      </c>
      <c r="B2922" s="370" t="s">
        <v>37423</v>
      </c>
      <c r="C2922" s="372" t="s">
        <v>36666</v>
      </c>
      <c r="D2922" s="373">
        <v>112.13</v>
      </c>
    </row>
    <row r="2923" spans="1:4" ht="12.75">
      <c r="A2923" s="371">
        <v>7250100180</v>
      </c>
      <c r="B2923" s="370" t="s">
        <v>37424</v>
      </c>
      <c r="C2923" s="372" t="s">
        <v>36666</v>
      </c>
      <c r="D2923" s="373">
        <v>198.64</v>
      </c>
    </row>
    <row r="2924" spans="1:4" ht="12.75">
      <c r="A2924" s="371">
        <v>7250100190</v>
      </c>
      <c r="B2924" s="370" t="s">
        <v>37425</v>
      </c>
      <c r="C2924" s="372" t="s">
        <v>36666</v>
      </c>
      <c r="D2924" s="373">
        <v>176.16</v>
      </c>
    </row>
    <row r="2925" spans="1:4" ht="12.75">
      <c r="A2925" s="371">
        <v>7250100200</v>
      </c>
      <c r="B2925" s="370" t="s">
        <v>37426</v>
      </c>
      <c r="C2925" s="372" t="s">
        <v>36666</v>
      </c>
      <c r="D2925" s="373">
        <v>182.71</v>
      </c>
    </row>
    <row r="2926" spans="1:4" ht="12.75">
      <c r="A2926" s="371">
        <v>7250100210</v>
      </c>
      <c r="B2926" s="370" t="s">
        <v>37427</v>
      </c>
      <c r="C2926" s="372" t="s">
        <v>36666</v>
      </c>
      <c r="D2926" s="373">
        <v>153.53</v>
      </c>
    </row>
    <row r="2927" spans="1:4" ht="12.75">
      <c r="A2927" s="371">
        <v>7250100220</v>
      </c>
      <c r="B2927" s="370" t="s">
        <v>37428</v>
      </c>
      <c r="C2927" s="372" t="s">
        <v>36666</v>
      </c>
      <c r="D2927" s="373">
        <v>240.04</v>
      </c>
    </row>
    <row r="2928" spans="1:4" ht="12.75">
      <c r="A2928" s="371">
        <v>7250100230</v>
      </c>
      <c r="B2928" s="370" t="s">
        <v>37429</v>
      </c>
      <c r="C2928" s="372" t="s">
        <v>36666</v>
      </c>
      <c r="D2928" s="373">
        <v>217.56</v>
      </c>
    </row>
    <row r="2929" spans="1:4" ht="12.75">
      <c r="A2929" s="371">
        <v>7250100240</v>
      </c>
      <c r="B2929" s="370" t="s">
        <v>37430</v>
      </c>
      <c r="C2929" s="372" t="s">
        <v>36666</v>
      </c>
      <c r="D2929" s="373">
        <v>224.1</v>
      </c>
    </row>
    <row r="2930" spans="1:4" ht="12.75">
      <c r="A2930" s="371">
        <v>7250200010</v>
      </c>
      <c r="B2930" s="370" t="s">
        <v>37431</v>
      </c>
      <c r="C2930" s="372" t="s">
        <v>36666</v>
      </c>
      <c r="D2930" s="373">
        <v>111.98</v>
      </c>
    </row>
    <row r="2931" spans="1:4" ht="12.75">
      <c r="A2931" s="371">
        <v>7250200020</v>
      </c>
      <c r="B2931" s="370" t="s">
        <v>37432</v>
      </c>
      <c r="C2931" s="372" t="s">
        <v>36666</v>
      </c>
      <c r="D2931" s="373">
        <v>198.49</v>
      </c>
    </row>
    <row r="2932" spans="1:4" ht="12.75">
      <c r="A2932" s="371">
        <v>7250200030</v>
      </c>
      <c r="B2932" s="370" t="s">
        <v>37433</v>
      </c>
      <c r="C2932" s="372" t="s">
        <v>36666</v>
      </c>
      <c r="D2932" s="373">
        <v>175.99</v>
      </c>
    </row>
    <row r="2933" spans="1:4" ht="12.75">
      <c r="A2933" s="371">
        <v>7250200040</v>
      </c>
      <c r="B2933" s="370" t="s">
        <v>37434</v>
      </c>
      <c r="C2933" s="372" t="s">
        <v>36666</v>
      </c>
      <c r="D2933" s="373">
        <v>182.55</v>
      </c>
    </row>
    <row r="2934" spans="1:4" ht="12.75">
      <c r="A2934" s="371">
        <v>7250200050</v>
      </c>
      <c r="B2934" s="370" t="s">
        <v>37435</v>
      </c>
      <c r="C2934" s="372" t="s">
        <v>36666</v>
      </c>
      <c r="D2934" s="373">
        <v>219.82</v>
      </c>
    </row>
    <row r="2935" spans="1:4" ht="12.75">
      <c r="A2935" s="371">
        <v>7250200060</v>
      </c>
      <c r="B2935" s="370" t="s">
        <v>37436</v>
      </c>
      <c r="C2935" s="372" t="s">
        <v>36666</v>
      </c>
      <c r="D2935" s="373">
        <v>319.56</v>
      </c>
    </row>
    <row r="2936" spans="1:4" ht="12.75">
      <c r="A2936" s="371">
        <v>7250200070</v>
      </c>
      <c r="B2936" s="370" t="s">
        <v>37437</v>
      </c>
      <c r="C2936" s="372" t="s">
        <v>36666</v>
      </c>
      <c r="D2936" s="373">
        <v>288.37</v>
      </c>
    </row>
    <row r="2937" spans="1:4" ht="12.75">
      <c r="A2937" s="371">
        <v>7250200080</v>
      </c>
      <c r="B2937" s="370" t="s">
        <v>37438</v>
      </c>
      <c r="C2937" s="372" t="s">
        <v>36666</v>
      </c>
      <c r="D2937" s="373">
        <v>295.68</v>
      </c>
    </row>
    <row r="2938" spans="1:4" ht="12.75">
      <c r="A2938" s="371">
        <v>7250200090</v>
      </c>
      <c r="B2938" s="370" t="s">
        <v>37439</v>
      </c>
      <c r="C2938" s="372" t="s">
        <v>36666</v>
      </c>
      <c r="D2938" s="373">
        <v>338.27</v>
      </c>
    </row>
    <row r="2939" spans="1:4" ht="12.75">
      <c r="A2939" s="371">
        <v>7250200100</v>
      </c>
      <c r="B2939" s="370" t="s">
        <v>37440</v>
      </c>
      <c r="C2939" s="372" t="s">
        <v>36666</v>
      </c>
      <c r="D2939" s="373">
        <v>451.22</v>
      </c>
    </row>
    <row r="2940" spans="1:4" ht="12.75">
      <c r="A2940" s="371">
        <v>7250200110</v>
      </c>
      <c r="B2940" s="370" t="s">
        <v>37441</v>
      </c>
      <c r="C2940" s="372" t="s">
        <v>36666</v>
      </c>
      <c r="D2940" s="373">
        <v>411.33</v>
      </c>
    </row>
    <row r="2941" spans="1:4" ht="12.75">
      <c r="A2941" s="371">
        <v>7250200120</v>
      </c>
      <c r="B2941" s="370" t="s">
        <v>37442</v>
      </c>
      <c r="C2941" s="372" t="s">
        <v>36666</v>
      </c>
      <c r="D2941" s="373">
        <v>419.38</v>
      </c>
    </row>
    <row r="2942" spans="1:4" ht="12.75">
      <c r="A2942" s="371">
        <v>7250200130</v>
      </c>
      <c r="B2942" s="370" t="s">
        <v>37443</v>
      </c>
      <c r="C2942" s="372" t="s">
        <v>36666</v>
      </c>
      <c r="D2942" s="373">
        <v>469.64</v>
      </c>
    </row>
    <row r="2943" spans="1:4" ht="12.75">
      <c r="A2943" s="371">
        <v>7250200140</v>
      </c>
      <c r="B2943" s="370" t="s">
        <v>37444</v>
      </c>
      <c r="C2943" s="372" t="s">
        <v>36666</v>
      </c>
      <c r="D2943" s="373">
        <v>582.59</v>
      </c>
    </row>
    <row r="2944" spans="1:4" ht="12.75">
      <c r="A2944" s="371">
        <v>7250200150</v>
      </c>
      <c r="B2944" s="370" t="s">
        <v>37445</v>
      </c>
      <c r="C2944" s="372" t="s">
        <v>36666</v>
      </c>
      <c r="D2944" s="373">
        <v>542.71</v>
      </c>
    </row>
    <row r="2945" spans="1:4" ht="12.75">
      <c r="A2945" s="371">
        <v>7250200160</v>
      </c>
      <c r="B2945" s="370" t="s">
        <v>37446</v>
      </c>
      <c r="C2945" s="372" t="s">
        <v>36666</v>
      </c>
      <c r="D2945" s="373">
        <v>550.75</v>
      </c>
    </row>
    <row r="2946" spans="1:4" ht="12.75">
      <c r="A2946" s="371">
        <v>7250200170</v>
      </c>
      <c r="B2946" s="370" t="s">
        <v>37447</v>
      </c>
      <c r="C2946" s="372" t="s">
        <v>36666</v>
      </c>
      <c r="D2946" s="373">
        <v>646.4</v>
      </c>
    </row>
    <row r="2947" spans="1:4" ht="12.75">
      <c r="A2947" s="371">
        <v>7250200180</v>
      </c>
      <c r="B2947" s="370" t="s">
        <v>37448</v>
      </c>
      <c r="C2947" s="372" t="s">
        <v>36666</v>
      </c>
      <c r="D2947" s="373">
        <v>772.58</v>
      </c>
    </row>
    <row r="2948" spans="1:4" ht="12.75">
      <c r="A2948" s="371">
        <v>7250200190</v>
      </c>
      <c r="B2948" s="370" t="s">
        <v>37449</v>
      </c>
      <c r="C2948" s="372" t="s">
        <v>36666</v>
      </c>
      <c r="D2948" s="373">
        <v>724.01</v>
      </c>
    </row>
    <row r="2949" spans="1:4" ht="12.75">
      <c r="A2949" s="371">
        <v>7250200200</v>
      </c>
      <c r="B2949" s="370" t="s">
        <v>37450</v>
      </c>
      <c r="C2949" s="372" t="s">
        <v>36666</v>
      </c>
      <c r="D2949" s="373">
        <v>732.78</v>
      </c>
    </row>
    <row r="2950" spans="1:4" ht="12.75">
      <c r="A2950" s="371">
        <v>7250200210</v>
      </c>
      <c r="B2950" s="370" t="s">
        <v>37451</v>
      </c>
      <c r="C2950" s="372" t="s">
        <v>36666</v>
      </c>
      <c r="D2950" s="373">
        <v>692.84</v>
      </c>
    </row>
    <row r="2951" spans="1:4" ht="12.75">
      <c r="A2951" s="371">
        <v>7250200220</v>
      </c>
      <c r="B2951" s="370" t="s">
        <v>37452</v>
      </c>
      <c r="C2951" s="372" t="s">
        <v>36666</v>
      </c>
      <c r="D2951" s="373">
        <v>819.02</v>
      </c>
    </row>
    <row r="2952" spans="1:4" ht="12.75">
      <c r="A2952" s="371">
        <v>7250200230</v>
      </c>
      <c r="B2952" s="370" t="s">
        <v>37453</v>
      </c>
      <c r="C2952" s="372" t="s">
        <v>36666</v>
      </c>
      <c r="D2952" s="373">
        <v>770.43</v>
      </c>
    </row>
    <row r="2953" spans="1:4" ht="12.75">
      <c r="A2953" s="371">
        <v>7250200240</v>
      </c>
      <c r="B2953" s="370" t="s">
        <v>37454</v>
      </c>
      <c r="C2953" s="372" t="s">
        <v>36666</v>
      </c>
      <c r="D2953" s="373">
        <v>779.2</v>
      </c>
    </row>
    <row r="2954" spans="1:4" ht="12.75">
      <c r="A2954" s="371">
        <v>7250200250</v>
      </c>
      <c r="B2954" s="370" t="s">
        <v>37455</v>
      </c>
      <c r="C2954" s="372" t="s">
        <v>36666</v>
      </c>
      <c r="D2954" s="374">
        <v>1050.28</v>
      </c>
    </row>
    <row r="2955" spans="1:4" ht="12.75">
      <c r="A2955" s="371">
        <v>7250200260</v>
      </c>
      <c r="B2955" s="370" t="s">
        <v>37456</v>
      </c>
      <c r="C2955" s="372" t="s">
        <v>36666</v>
      </c>
      <c r="D2955" s="374">
        <v>1183.96</v>
      </c>
    </row>
    <row r="2956" spans="1:4" ht="12.75">
      <c r="A2956" s="371">
        <v>7250200270</v>
      </c>
      <c r="B2956" s="370" t="s">
        <v>37457</v>
      </c>
      <c r="C2956" s="372" t="s">
        <v>36666</v>
      </c>
      <c r="D2956" s="374">
        <v>1130.1500000000001</v>
      </c>
    </row>
    <row r="2957" spans="1:4" ht="12.75">
      <c r="A2957" s="371">
        <v>7250200280</v>
      </c>
      <c r="B2957" s="370" t="s">
        <v>37458</v>
      </c>
      <c r="C2957" s="372" t="s">
        <v>36666</v>
      </c>
      <c r="D2957" s="374">
        <v>1139.5</v>
      </c>
    </row>
    <row r="2958" spans="1:4" ht="12.75">
      <c r="A2958" s="371">
        <v>7250300010</v>
      </c>
      <c r="B2958" s="370" t="s">
        <v>37459</v>
      </c>
      <c r="C2958" s="372" t="s">
        <v>36666</v>
      </c>
      <c r="D2958" s="373">
        <v>398.58</v>
      </c>
    </row>
    <row r="2959" spans="1:4" ht="12.75">
      <c r="A2959" s="371">
        <v>7250300020</v>
      </c>
      <c r="B2959" s="370" t="s">
        <v>37460</v>
      </c>
      <c r="C2959" s="372" t="s">
        <v>36666</v>
      </c>
      <c r="D2959" s="373">
        <v>485.09</v>
      </c>
    </row>
    <row r="2960" spans="1:4" ht="12.75">
      <c r="A2960" s="371">
        <v>7250300030</v>
      </c>
      <c r="B2960" s="370" t="s">
        <v>37461</v>
      </c>
      <c r="C2960" s="372" t="s">
        <v>36666</v>
      </c>
      <c r="D2960" s="373">
        <v>462.61</v>
      </c>
    </row>
    <row r="2961" spans="1:4" ht="12.75">
      <c r="A2961" s="371">
        <v>7250300040</v>
      </c>
      <c r="B2961" s="370" t="s">
        <v>37462</v>
      </c>
      <c r="C2961" s="372" t="s">
        <v>36666</v>
      </c>
      <c r="D2961" s="373">
        <v>469.15</v>
      </c>
    </row>
    <row r="2962" spans="1:4" ht="12.75">
      <c r="A2962" s="371">
        <v>7250300050</v>
      </c>
      <c r="B2962" s="370" t="s">
        <v>37463</v>
      </c>
      <c r="C2962" s="372" t="s">
        <v>36666</v>
      </c>
      <c r="D2962" s="373">
        <v>406.72</v>
      </c>
    </row>
    <row r="2963" spans="1:4" ht="12.75">
      <c r="A2963" s="371">
        <v>7250300060</v>
      </c>
      <c r="B2963" s="370" t="s">
        <v>37464</v>
      </c>
      <c r="C2963" s="372" t="s">
        <v>36666</v>
      </c>
      <c r="D2963" s="373">
        <v>493.23</v>
      </c>
    </row>
    <row r="2964" spans="1:4" ht="12.75">
      <c r="A2964" s="371">
        <v>7250300070</v>
      </c>
      <c r="B2964" s="370" t="s">
        <v>37465</v>
      </c>
      <c r="C2964" s="372" t="s">
        <v>36666</v>
      </c>
      <c r="D2964" s="373">
        <v>470.74</v>
      </c>
    </row>
    <row r="2965" spans="1:4" ht="12.75">
      <c r="A2965" s="371">
        <v>7250300080</v>
      </c>
      <c r="B2965" s="370" t="s">
        <v>37466</v>
      </c>
      <c r="C2965" s="372" t="s">
        <v>36666</v>
      </c>
      <c r="D2965" s="373">
        <v>477.3</v>
      </c>
    </row>
    <row r="2966" spans="1:4" ht="12.75">
      <c r="A2966" s="371">
        <v>7250300090</v>
      </c>
      <c r="B2966" s="370" t="s">
        <v>37467</v>
      </c>
      <c r="C2966" s="372" t="s">
        <v>36666</v>
      </c>
      <c r="D2966" s="373">
        <v>448.26</v>
      </c>
    </row>
    <row r="2967" spans="1:4" ht="12.75">
      <c r="A2967" s="371">
        <v>7250300100</v>
      </c>
      <c r="B2967" s="370" t="s">
        <v>37468</v>
      </c>
      <c r="C2967" s="372" t="s">
        <v>36666</v>
      </c>
      <c r="D2967" s="373">
        <v>548</v>
      </c>
    </row>
    <row r="2968" spans="1:4" ht="12.75">
      <c r="A2968" s="371">
        <v>7250300110</v>
      </c>
      <c r="B2968" s="370" t="s">
        <v>37469</v>
      </c>
      <c r="C2968" s="372" t="s">
        <v>36666</v>
      </c>
      <c r="D2968" s="373">
        <v>516.80999999999995</v>
      </c>
    </row>
    <row r="2969" spans="1:4" ht="12.75">
      <c r="A2969" s="371">
        <v>7250300120</v>
      </c>
      <c r="B2969" s="370" t="s">
        <v>37470</v>
      </c>
      <c r="C2969" s="372" t="s">
        <v>36666</v>
      </c>
      <c r="D2969" s="373">
        <v>524.12</v>
      </c>
    </row>
    <row r="2970" spans="1:4" ht="12.75">
      <c r="A2970" s="371">
        <v>7250300130</v>
      </c>
      <c r="B2970" s="370" t="s">
        <v>37471</v>
      </c>
      <c r="C2970" s="372" t="s">
        <v>36666</v>
      </c>
      <c r="D2970" s="373">
        <v>548.94000000000005</v>
      </c>
    </row>
    <row r="2971" spans="1:4" ht="12.75">
      <c r="A2971" s="371">
        <v>7250300140</v>
      </c>
      <c r="B2971" s="370" t="s">
        <v>37472</v>
      </c>
      <c r="C2971" s="372" t="s">
        <v>36666</v>
      </c>
      <c r="D2971" s="373">
        <v>661.89</v>
      </c>
    </row>
    <row r="2972" spans="1:4" ht="12.75">
      <c r="A2972" s="371">
        <v>7250300150</v>
      </c>
      <c r="B2972" s="370" t="s">
        <v>37473</v>
      </c>
      <c r="C2972" s="372" t="s">
        <v>36666</v>
      </c>
      <c r="D2972" s="373">
        <v>622</v>
      </c>
    </row>
    <row r="2973" spans="1:4" ht="12.75">
      <c r="A2973" s="371">
        <v>7250300160</v>
      </c>
      <c r="B2973" s="370" t="s">
        <v>37474</v>
      </c>
      <c r="C2973" s="372" t="s">
        <v>36666</v>
      </c>
      <c r="D2973" s="373">
        <v>630.04999999999995</v>
      </c>
    </row>
    <row r="2974" spans="1:4" ht="12.75">
      <c r="A2974" s="371">
        <v>7250300170</v>
      </c>
      <c r="B2974" s="370" t="s">
        <v>37475</v>
      </c>
      <c r="C2974" s="372" t="s">
        <v>36666</v>
      </c>
      <c r="D2974" s="373">
        <v>643.62</v>
      </c>
    </row>
    <row r="2975" spans="1:4" ht="12.75">
      <c r="A2975" s="371">
        <v>7250300180</v>
      </c>
      <c r="B2975" s="370" t="s">
        <v>37476</v>
      </c>
      <c r="C2975" s="372" t="s">
        <v>36666</v>
      </c>
      <c r="D2975" s="373">
        <v>756.57</v>
      </c>
    </row>
    <row r="2976" spans="1:4" ht="12.75">
      <c r="A2976" s="371">
        <v>7250300190</v>
      </c>
      <c r="B2976" s="370" t="s">
        <v>37477</v>
      </c>
      <c r="C2976" s="372" t="s">
        <v>36666</v>
      </c>
      <c r="D2976" s="373">
        <v>716.68</v>
      </c>
    </row>
    <row r="2977" spans="1:4" ht="12.75">
      <c r="A2977" s="371">
        <v>7250300200</v>
      </c>
      <c r="B2977" s="370" t="s">
        <v>37478</v>
      </c>
      <c r="C2977" s="372" t="s">
        <v>36666</v>
      </c>
      <c r="D2977" s="373">
        <v>724.73</v>
      </c>
    </row>
    <row r="2978" spans="1:4" ht="12.75">
      <c r="A2978" s="371">
        <v>7250300210</v>
      </c>
      <c r="B2978" s="370" t="s">
        <v>37479</v>
      </c>
      <c r="C2978" s="372" t="s">
        <v>36666</v>
      </c>
      <c r="D2978" s="373">
        <v>770.79</v>
      </c>
    </row>
    <row r="2979" spans="1:4" ht="12.75">
      <c r="A2979" s="371">
        <v>7250300220</v>
      </c>
      <c r="B2979" s="370" t="s">
        <v>37480</v>
      </c>
      <c r="C2979" s="372" t="s">
        <v>36666</v>
      </c>
      <c r="D2979" s="373">
        <v>896.97</v>
      </c>
    </row>
    <row r="2980" spans="1:4" ht="12.75">
      <c r="A2980" s="371">
        <v>7250300230</v>
      </c>
      <c r="B2980" s="370" t="s">
        <v>37481</v>
      </c>
      <c r="C2980" s="372" t="s">
        <v>36666</v>
      </c>
      <c r="D2980" s="373">
        <v>848.4</v>
      </c>
    </row>
    <row r="2981" spans="1:4" ht="12.75">
      <c r="A2981" s="371">
        <v>7250300240</v>
      </c>
      <c r="B2981" s="370" t="s">
        <v>37482</v>
      </c>
      <c r="C2981" s="372" t="s">
        <v>36666</v>
      </c>
      <c r="D2981" s="373">
        <v>857.17</v>
      </c>
    </row>
    <row r="2982" spans="1:4" ht="12.75">
      <c r="A2982" s="371">
        <v>7250300250</v>
      </c>
      <c r="B2982" s="370" t="s">
        <v>37483</v>
      </c>
      <c r="C2982" s="372" t="s">
        <v>36666</v>
      </c>
      <c r="D2982" s="373">
        <v>877.16</v>
      </c>
    </row>
    <row r="2983" spans="1:4" ht="12.75">
      <c r="A2983" s="371">
        <v>7250300260</v>
      </c>
      <c r="B2983" s="370" t="s">
        <v>37484</v>
      </c>
      <c r="C2983" s="372" t="s">
        <v>36666</v>
      </c>
      <c r="D2983" s="374">
        <v>1003.34</v>
      </c>
    </row>
    <row r="2984" spans="1:4" ht="12.75">
      <c r="A2984" s="371">
        <v>7250300270</v>
      </c>
      <c r="B2984" s="370" t="s">
        <v>37485</v>
      </c>
      <c r="C2984" s="372" t="s">
        <v>36666</v>
      </c>
      <c r="D2984" s="373">
        <v>954.76</v>
      </c>
    </row>
    <row r="2985" spans="1:4" ht="12.75">
      <c r="A2985" s="371">
        <v>7250300280</v>
      </c>
      <c r="B2985" s="370" t="s">
        <v>37486</v>
      </c>
      <c r="C2985" s="372" t="s">
        <v>36666</v>
      </c>
      <c r="D2985" s="373">
        <v>963.53</v>
      </c>
    </row>
    <row r="2986" spans="1:4" ht="12.75">
      <c r="A2986" s="371">
        <v>7250300290</v>
      </c>
      <c r="B2986" s="370" t="s">
        <v>37487</v>
      </c>
      <c r="C2986" s="372" t="s">
        <v>36666</v>
      </c>
      <c r="D2986" s="374">
        <v>1037.6400000000001</v>
      </c>
    </row>
    <row r="2987" spans="1:4" ht="12.75">
      <c r="A2987" s="371">
        <v>7250300300</v>
      </c>
      <c r="B2987" s="370" t="s">
        <v>37488</v>
      </c>
      <c r="C2987" s="372" t="s">
        <v>36666</v>
      </c>
      <c r="D2987" s="374">
        <v>1171.49</v>
      </c>
    </row>
    <row r="2988" spans="1:4" ht="12.75">
      <c r="A2988" s="371">
        <v>7250300310</v>
      </c>
      <c r="B2988" s="370" t="s">
        <v>37489</v>
      </c>
      <c r="C2988" s="372" t="s">
        <v>36666</v>
      </c>
      <c r="D2988" s="374">
        <v>1115.23</v>
      </c>
    </row>
    <row r="2989" spans="1:4" ht="12.75">
      <c r="A2989" s="371">
        <v>7250300320</v>
      </c>
      <c r="B2989" s="370" t="s">
        <v>37490</v>
      </c>
      <c r="C2989" s="372" t="s">
        <v>36666</v>
      </c>
      <c r="D2989" s="374">
        <v>1124</v>
      </c>
    </row>
    <row r="2990" spans="1:4" ht="12.75">
      <c r="A2990" s="371">
        <v>7250350010</v>
      </c>
      <c r="B2990" s="370" t="s">
        <v>37491</v>
      </c>
      <c r="C2990" s="372" t="s">
        <v>36666</v>
      </c>
      <c r="D2990" s="373">
        <v>61.82</v>
      </c>
    </row>
    <row r="2991" spans="1:4" ht="12.75">
      <c r="A2991" s="371">
        <v>7250350020</v>
      </c>
      <c r="B2991" s="370" t="s">
        <v>37492</v>
      </c>
      <c r="C2991" s="372" t="s">
        <v>36666</v>
      </c>
      <c r="D2991" s="373">
        <v>148.33000000000001</v>
      </c>
    </row>
    <row r="2992" spans="1:4" ht="12.75">
      <c r="A2992" s="371">
        <v>7250350030</v>
      </c>
      <c r="B2992" s="370" t="s">
        <v>37493</v>
      </c>
      <c r="C2992" s="372" t="s">
        <v>36666</v>
      </c>
      <c r="D2992" s="373">
        <v>125.85</v>
      </c>
    </row>
    <row r="2993" spans="1:4" ht="12.75">
      <c r="A2993" s="371">
        <v>7250350040</v>
      </c>
      <c r="B2993" s="370" t="s">
        <v>37494</v>
      </c>
      <c r="C2993" s="372" t="s">
        <v>36666</v>
      </c>
      <c r="D2993" s="373">
        <v>132.38999999999999</v>
      </c>
    </row>
    <row r="2994" spans="1:4" ht="12.75">
      <c r="A2994" s="371">
        <v>7250350050</v>
      </c>
      <c r="B2994" s="370" t="s">
        <v>37495</v>
      </c>
      <c r="C2994" s="372" t="s">
        <v>36666</v>
      </c>
      <c r="D2994" s="373">
        <v>63.29</v>
      </c>
    </row>
    <row r="2995" spans="1:4" ht="12.75">
      <c r="A2995" s="371">
        <v>7250350060</v>
      </c>
      <c r="B2995" s="370" t="s">
        <v>37496</v>
      </c>
      <c r="C2995" s="372" t="s">
        <v>36666</v>
      </c>
      <c r="D2995" s="373">
        <v>149.80000000000001</v>
      </c>
    </row>
    <row r="2996" spans="1:4" ht="12.75">
      <c r="A2996" s="371">
        <v>7250350070</v>
      </c>
      <c r="B2996" s="370" t="s">
        <v>37497</v>
      </c>
      <c r="C2996" s="372" t="s">
        <v>36666</v>
      </c>
      <c r="D2996" s="373">
        <v>127.31</v>
      </c>
    </row>
    <row r="2997" spans="1:4" ht="12.75">
      <c r="A2997" s="371">
        <v>7250350080</v>
      </c>
      <c r="B2997" s="370" t="s">
        <v>37498</v>
      </c>
      <c r="C2997" s="372" t="s">
        <v>36666</v>
      </c>
      <c r="D2997" s="373">
        <v>133.87</v>
      </c>
    </row>
    <row r="2998" spans="1:4" ht="12.75">
      <c r="A2998" s="371">
        <v>7250350090</v>
      </c>
      <c r="B2998" s="370" t="s">
        <v>37499</v>
      </c>
      <c r="C2998" s="372" t="s">
        <v>36666</v>
      </c>
      <c r="D2998" s="373">
        <v>82.6</v>
      </c>
    </row>
    <row r="2999" spans="1:4" ht="12.75">
      <c r="A2999" s="371">
        <v>7250350100</v>
      </c>
      <c r="B2999" s="370" t="s">
        <v>37500</v>
      </c>
      <c r="C2999" s="372" t="s">
        <v>36666</v>
      </c>
      <c r="D2999" s="373">
        <v>182.34</v>
      </c>
    </row>
    <row r="3000" spans="1:4" ht="12.75">
      <c r="A3000" s="371">
        <v>7250350110</v>
      </c>
      <c r="B3000" s="370" t="s">
        <v>37501</v>
      </c>
      <c r="C3000" s="372" t="s">
        <v>36666</v>
      </c>
      <c r="D3000" s="373">
        <v>151.15</v>
      </c>
    </row>
    <row r="3001" spans="1:4" ht="12.75">
      <c r="A3001" s="371">
        <v>7250350120</v>
      </c>
      <c r="B3001" s="370" t="s">
        <v>37502</v>
      </c>
      <c r="C3001" s="372" t="s">
        <v>36666</v>
      </c>
      <c r="D3001" s="373">
        <v>158.46</v>
      </c>
    </row>
    <row r="3002" spans="1:4" ht="12.75">
      <c r="A3002" s="371">
        <v>7250350130</v>
      </c>
      <c r="B3002" s="370" t="s">
        <v>37503</v>
      </c>
      <c r="C3002" s="372" t="s">
        <v>36666</v>
      </c>
      <c r="D3002" s="373">
        <v>102.97</v>
      </c>
    </row>
    <row r="3003" spans="1:4" ht="12.75">
      <c r="A3003" s="371">
        <v>7250350140</v>
      </c>
      <c r="B3003" s="370" t="s">
        <v>37504</v>
      </c>
      <c r="C3003" s="372" t="s">
        <v>36666</v>
      </c>
      <c r="D3003" s="373">
        <v>215.92</v>
      </c>
    </row>
    <row r="3004" spans="1:4" ht="12.75">
      <c r="A3004" s="371">
        <v>7250350150</v>
      </c>
      <c r="B3004" s="370" t="s">
        <v>37505</v>
      </c>
      <c r="C3004" s="372" t="s">
        <v>36666</v>
      </c>
      <c r="D3004" s="373">
        <v>176.03</v>
      </c>
    </row>
    <row r="3005" spans="1:4" ht="12.75">
      <c r="A3005" s="371">
        <v>7250350160</v>
      </c>
      <c r="B3005" s="370" t="s">
        <v>37506</v>
      </c>
      <c r="C3005" s="372" t="s">
        <v>36666</v>
      </c>
      <c r="D3005" s="373">
        <v>184.08</v>
      </c>
    </row>
    <row r="3006" spans="1:4" ht="12.75">
      <c r="A3006" s="371">
        <v>7250350170</v>
      </c>
      <c r="B3006" s="370" t="s">
        <v>37507</v>
      </c>
      <c r="C3006" s="372" t="s">
        <v>36666</v>
      </c>
      <c r="D3006" s="373">
        <v>108.79</v>
      </c>
    </row>
    <row r="3007" spans="1:4" ht="12.75">
      <c r="A3007" s="371">
        <v>7250350180</v>
      </c>
      <c r="B3007" s="370" t="s">
        <v>37508</v>
      </c>
      <c r="C3007" s="372" t="s">
        <v>36666</v>
      </c>
      <c r="D3007" s="373">
        <v>221.74</v>
      </c>
    </row>
    <row r="3008" spans="1:4" ht="12.75">
      <c r="A3008" s="371">
        <v>7250350190</v>
      </c>
      <c r="B3008" s="370" t="s">
        <v>37509</v>
      </c>
      <c r="C3008" s="372" t="s">
        <v>36666</v>
      </c>
      <c r="D3008" s="373">
        <v>181.85</v>
      </c>
    </row>
    <row r="3009" spans="1:4" ht="12.75">
      <c r="A3009" s="371">
        <v>7250350200</v>
      </c>
      <c r="B3009" s="370" t="s">
        <v>37510</v>
      </c>
      <c r="C3009" s="372" t="s">
        <v>36666</v>
      </c>
      <c r="D3009" s="373">
        <v>189.9</v>
      </c>
    </row>
    <row r="3010" spans="1:4" ht="12.75">
      <c r="A3010" s="371">
        <v>7250350210</v>
      </c>
      <c r="B3010" s="370" t="s">
        <v>37511</v>
      </c>
      <c r="C3010" s="372" t="s">
        <v>36666</v>
      </c>
      <c r="D3010" s="373">
        <v>133.16</v>
      </c>
    </row>
    <row r="3011" spans="1:4" ht="12.75">
      <c r="A3011" s="371">
        <v>7250350220</v>
      </c>
      <c r="B3011" s="370" t="s">
        <v>37512</v>
      </c>
      <c r="C3011" s="372" t="s">
        <v>36666</v>
      </c>
      <c r="D3011" s="373">
        <v>259.33999999999997</v>
      </c>
    </row>
    <row r="3012" spans="1:4" ht="12.75">
      <c r="A3012" s="371">
        <v>7250350230</v>
      </c>
      <c r="B3012" s="370" t="s">
        <v>37513</v>
      </c>
      <c r="C3012" s="372" t="s">
        <v>36666</v>
      </c>
      <c r="D3012" s="373">
        <v>210.77</v>
      </c>
    </row>
    <row r="3013" spans="1:4" ht="12.75">
      <c r="A3013" s="371">
        <v>7250350240</v>
      </c>
      <c r="B3013" s="370" t="s">
        <v>37514</v>
      </c>
      <c r="C3013" s="372" t="s">
        <v>36666</v>
      </c>
      <c r="D3013" s="373">
        <v>219.54</v>
      </c>
    </row>
    <row r="3014" spans="1:4" ht="12.75">
      <c r="A3014" s="371">
        <v>7250350250</v>
      </c>
      <c r="B3014" s="370" t="s">
        <v>37515</v>
      </c>
      <c r="C3014" s="372" t="s">
        <v>36666</v>
      </c>
      <c r="D3014" s="373">
        <v>139.72999999999999</v>
      </c>
    </row>
    <row r="3015" spans="1:4" ht="12.75">
      <c r="A3015" s="371">
        <v>7250350260</v>
      </c>
      <c r="B3015" s="370" t="s">
        <v>37516</v>
      </c>
      <c r="C3015" s="372" t="s">
        <v>36666</v>
      </c>
      <c r="D3015" s="373">
        <v>265.91000000000003</v>
      </c>
    </row>
    <row r="3016" spans="1:4" ht="12.75">
      <c r="A3016" s="371">
        <v>7250350270</v>
      </c>
      <c r="B3016" s="370" t="s">
        <v>37517</v>
      </c>
      <c r="C3016" s="372" t="s">
        <v>36666</v>
      </c>
      <c r="D3016" s="373">
        <v>217.33</v>
      </c>
    </row>
    <row r="3017" spans="1:4" ht="12.75">
      <c r="A3017" s="371">
        <v>7250350280</v>
      </c>
      <c r="B3017" s="370" t="s">
        <v>37518</v>
      </c>
      <c r="C3017" s="372" t="s">
        <v>36666</v>
      </c>
      <c r="D3017" s="373">
        <v>226.1</v>
      </c>
    </row>
    <row r="3018" spans="1:4" ht="12.75">
      <c r="A3018" s="371">
        <v>7250350290</v>
      </c>
      <c r="B3018" s="370" t="s">
        <v>37519</v>
      </c>
      <c r="C3018" s="372" t="s">
        <v>36666</v>
      </c>
      <c r="D3018" s="373">
        <v>201.21</v>
      </c>
    </row>
    <row r="3019" spans="1:4" ht="12.75">
      <c r="A3019" s="371">
        <v>7250350300</v>
      </c>
      <c r="B3019" s="370" t="s">
        <v>37520</v>
      </c>
      <c r="C3019" s="372" t="s">
        <v>36666</v>
      </c>
      <c r="D3019" s="373">
        <v>335.06</v>
      </c>
    </row>
    <row r="3020" spans="1:4" ht="12.75">
      <c r="A3020" s="371">
        <v>7250350310</v>
      </c>
      <c r="B3020" s="370" t="s">
        <v>37521</v>
      </c>
      <c r="C3020" s="372" t="s">
        <v>36666</v>
      </c>
      <c r="D3020" s="373">
        <v>278.8</v>
      </c>
    </row>
    <row r="3021" spans="1:4" ht="12.75">
      <c r="A3021" s="371">
        <v>7250350320</v>
      </c>
      <c r="B3021" s="370" t="s">
        <v>37522</v>
      </c>
      <c r="C3021" s="372" t="s">
        <v>36666</v>
      </c>
      <c r="D3021" s="373">
        <v>287.57</v>
      </c>
    </row>
    <row r="3022" spans="1:4" ht="12.75">
      <c r="A3022" s="371">
        <v>7250400010</v>
      </c>
      <c r="B3022" s="370" t="s">
        <v>37523</v>
      </c>
      <c r="C3022" s="372" t="s">
        <v>36666</v>
      </c>
      <c r="D3022" s="373">
        <v>357.38</v>
      </c>
    </row>
    <row r="3023" spans="1:4" ht="12.75">
      <c r="A3023" s="371">
        <v>7250400020</v>
      </c>
      <c r="B3023" s="370" t="s">
        <v>37524</v>
      </c>
      <c r="C3023" s="372" t="s">
        <v>36666</v>
      </c>
      <c r="D3023" s="373">
        <v>366.74</v>
      </c>
    </row>
    <row r="3024" spans="1:4" ht="12.75">
      <c r="A3024" s="371">
        <v>7250400030</v>
      </c>
      <c r="B3024" s="370" t="s">
        <v>37525</v>
      </c>
      <c r="C3024" s="372" t="s">
        <v>36666</v>
      </c>
      <c r="D3024" s="373">
        <v>390.25</v>
      </c>
    </row>
    <row r="3025" spans="1:4" ht="12.75">
      <c r="A3025" s="371">
        <v>7250400040</v>
      </c>
      <c r="B3025" s="370" t="s">
        <v>37526</v>
      </c>
      <c r="C3025" s="372" t="s">
        <v>36666</v>
      </c>
      <c r="D3025" s="373">
        <v>473.74</v>
      </c>
    </row>
    <row r="3026" spans="1:4" ht="12.75">
      <c r="A3026" s="371">
        <v>7250400050</v>
      </c>
      <c r="B3026" s="370" t="s">
        <v>37527</v>
      </c>
      <c r="C3026" s="372" t="s">
        <v>36666</v>
      </c>
      <c r="D3026" s="373">
        <v>565.04</v>
      </c>
    </row>
    <row r="3027" spans="1:4" ht="12.75">
      <c r="A3027" s="371">
        <v>7250400060</v>
      </c>
      <c r="B3027" s="370" t="s">
        <v>37528</v>
      </c>
      <c r="C3027" s="372" t="s">
        <v>36666</v>
      </c>
      <c r="D3027" s="373">
        <v>671.23</v>
      </c>
    </row>
    <row r="3028" spans="1:4" ht="12.75">
      <c r="A3028" s="371">
        <v>7250450010</v>
      </c>
      <c r="B3028" s="370" t="s">
        <v>37529</v>
      </c>
      <c r="C3028" s="372" t="s">
        <v>36666</v>
      </c>
      <c r="D3028" s="373">
        <v>20.62</v>
      </c>
    </row>
    <row r="3029" spans="1:4" ht="12.75">
      <c r="A3029" s="371">
        <v>7250450020</v>
      </c>
      <c r="B3029" s="370" t="s">
        <v>37530</v>
      </c>
      <c r="C3029" s="372" t="s">
        <v>36666</v>
      </c>
      <c r="D3029" s="373">
        <v>23.31</v>
      </c>
    </row>
    <row r="3030" spans="1:4" ht="12.75">
      <c r="A3030" s="371">
        <v>7250450030</v>
      </c>
      <c r="B3030" s="370" t="s">
        <v>37531</v>
      </c>
      <c r="C3030" s="372" t="s">
        <v>36666</v>
      </c>
      <c r="D3030" s="373">
        <v>24.59</v>
      </c>
    </row>
    <row r="3031" spans="1:4" ht="12.75">
      <c r="A3031" s="371">
        <v>7250450040</v>
      </c>
      <c r="B3031" s="370" t="s">
        <v>37532</v>
      </c>
      <c r="C3031" s="372" t="s">
        <v>36666</v>
      </c>
      <c r="D3031" s="373">
        <v>27.77</v>
      </c>
    </row>
    <row r="3032" spans="1:4" ht="12.75">
      <c r="A3032" s="371">
        <v>7250450050</v>
      </c>
      <c r="B3032" s="370" t="s">
        <v>37533</v>
      </c>
      <c r="C3032" s="372" t="s">
        <v>36666</v>
      </c>
      <c r="D3032" s="373">
        <v>30.21</v>
      </c>
    </row>
    <row r="3033" spans="1:4" ht="12.75">
      <c r="A3033" s="371">
        <v>7250450060</v>
      </c>
      <c r="B3033" s="370" t="s">
        <v>37534</v>
      </c>
      <c r="C3033" s="372" t="s">
        <v>36666</v>
      </c>
      <c r="D3033" s="373">
        <v>33.6</v>
      </c>
    </row>
    <row r="3034" spans="1:4" ht="12.75">
      <c r="A3034" s="371">
        <v>7250350020</v>
      </c>
      <c r="B3034" s="370" t="s">
        <v>37492</v>
      </c>
      <c r="C3034" s="372" t="s">
        <v>36666</v>
      </c>
      <c r="D3034" s="373">
        <v>148.33000000000001</v>
      </c>
    </row>
    <row r="3035" spans="1:4" ht="12.75">
      <c r="A3035" s="371">
        <v>7250350030</v>
      </c>
      <c r="B3035" s="370" t="s">
        <v>37493</v>
      </c>
      <c r="C3035" s="372" t="s">
        <v>36666</v>
      </c>
      <c r="D3035" s="373">
        <v>125.85</v>
      </c>
    </row>
    <row r="3036" spans="1:4" ht="12.75">
      <c r="A3036" s="371">
        <v>7250350040</v>
      </c>
      <c r="B3036" s="370" t="s">
        <v>37494</v>
      </c>
      <c r="C3036" s="372" t="s">
        <v>36666</v>
      </c>
      <c r="D3036" s="373">
        <v>132.38999999999999</v>
      </c>
    </row>
    <row r="3037" spans="1:4" ht="12.75">
      <c r="A3037" s="371">
        <v>7250350010</v>
      </c>
      <c r="B3037" s="370" t="s">
        <v>37491</v>
      </c>
      <c r="C3037" s="372" t="s">
        <v>36666</v>
      </c>
      <c r="D3037" s="373">
        <v>61.82</v>
      </c>
    </row>
    <row r="3038" spans="1:4" ht="12.75">
      <c r="A3038" s="371">
        <v>7250350060</v>
      </c>
      <c r="B3038" s="370" t="s">
        <v>37496</v>
      </c>
      <c r="C3038" s="372" t="s">
        <v>36666</v>
      </c>
      <c r="D3038" s="373">
        <v>149.80000000000001</v>
      </c>
    </row>
    <row r="3039" spans="1:4" ht="12.75">
      <c r="A3039" s="371">
        <v>7250350070</v>
      </c>
      <c r="B3039" s="370" t="s">
        <v>37497</v>
      </c>
      <c r="C3039" s="372" t="s">
        <v>36666</v>
      </c>
      <c r="D3039" s="373">
        <v>127.31</v>
      </c>
    </row>
    <row r="3040" spans="1:4" ht="12.75">
      <c r="A3040" s="371">
        <v>7250350080</v>
      </c>
      <c r="B3040" s="370" t="s">
        <v>37498</v>
      </c>
      <c r="C3040" s="372" t="s">
        <v>36666</v>
      </c>
      <c r="D3040" s="373">
        <v>133.87</v>
      </c>
    </row>
    <row r="3041" spans="1:4" ht="12.75">
      <c r="A3041" s="371">
        <v>7250350050</v>
      </c>
      <c r="B3041" s="370" t="s">
        <v>37495</v>
      </c>
      <c r="C3041" s="372" t="s">
        <v>36666</v>
      </c>
      <c r="D3041" s="373">
        <v>63.29</v>
      </c>
    </row>
    <row r="3042" spans="1:4" ht="12.75">
      <c r="A3042" s="371">
        <v>7250350100</v>
      </c>
      <c r="B3042" s="370" t="s">
        <v>37500</v>
      </c>
      <c r="C3042" s="372" t="s">
        <v>36666</v>
      </c>
      <c r="D3042" s="373">
        <v>182.34</v>
      </c>
    </row>
    <row r="3043" spans="1:4" ht="12.75">
      <c r="A3043" s="371">
        <v>7250350110</v>
      </c>
      <c r="B3043" s="370" t="s">
        <v>37501</v>
      </c>
      <c r="C3043" s="372" t="s">
        <v>36666</v>
      </c>
      <c r="D3043" s="373">
        <v>151.15</v>
      </c>
    </row>
    <row r="3044" spans="1:4" ht="12.75">
      <c r="A3044" s="371">
        <v>7250350120</v>
      </c>
      <c r="B3044" s="370" t="s">
        <v>37502</v>
      </c>
      <c r="C3044" s="372" t="s">
        <v>36666</v>
      </c>
      <c r="D3044" s="373">
        <v>158.46</v>
      </c>
    </row>
    <row r="3045" spans="1:4" ht="12.75">
      <c r="A3045" s="371">
        <v>7250350090</v>
      </c>
      <c r="B3045" s="370" t="s">
        <v>37499</v>
      </c>
      <c r="C3045" s="372" t="s">
        <v>36666</v>
      </c>
      <c r="D3045" s="373">
        <v>82.6</v>
      </c>
    </row>
    <row r="3046" spans="1:4" ht="12.75">
      <c r="A3046" s="371">
        <v>7250350140</v>
      </c>
      <c r="B3046" s="370" t="s">
        <v>37504</v>
      </c>
      <c r="C3046" s="372" t="s">
        <v>36666</v>
      </c>
      <c r="D3046" s="373">
        <v>215.92</v>
      </c>
    </row>
    <row r="3047" spans="1:4" ht="12.75">
      <c r="A3047" s="371">
        <v>7250350150</v>
      </c>
      <c r="B3047" s="370" t="s">
        <v>37505</v>
      </c>
      <c r="C3047" s="372" t="s">
        <v>36666</v>
      </c>
      <c r="D3047" s="373">
        <v>176.03</v>
      </c>
    </row>
    <row r="3048" spans="1:4" ht="12.75">
      <c r="A3048" s="371">
        <v>7250350160</v>
      </c>
      <c r="B3048" s="370" t="s">
        <v>37506</v>
      </c>
      <c r="C3048" s="372" t="s">
        <v>36666</v>
      </c>
      <c r="D3048" s="373">
        <v>184.08</v>
      </c>
    </row>
    <row r="3049" spans="1:4" ht="12.75">
      <c r="A3049" s="371">
        <v>7250350130</v>
      </c>
      <c r="B3049" s="370" t="s">
        <v>37503</v>
      </c>
      <c r="C3049" s="372" t="s">
        <v>36666</v>
      </c>
      <c r="D3049" s="373">
        <v>102.97</v>
      </c>
    </row>
    <row r="3050" spans="1:4" ht="12.75">
      <c r="A3050" s="371">
        <v>7250350180</v>
      </c>
      <c r="B3050" s="370" t="s">
        <v>37508</v>
      </c>
      <c r="C3050" s="372" t="s">
        <v>36666</v>
      </c>
      <c r="D3050" s="373">
        <v>221.74</v>
      </c>
    </row>
    <row r="3051" spans="1:4" ht="12.75">
      <c r="A3051" s="371">
        <v>7250350190</v>
      </c>
      <c r="B3051" s="370" t="s">
        <v>37509</v>
      </c>
      <c r="C3051" s="372" t="s">
        <v>36666</v>
      </c>
      <c r="D3051" s="373">
        <v>181.85</v>
      </c>
    </row>
    <row r="3052" spans="1:4" ht="12.75">
      <c r="A3052" s="371">
        <v>7250350200</v>
      </c>
      <c r="B3052" s="370" t="s">
        <v>37510</v>
      </c>
      <c r="C3052" s="372" t="s">
        <v>36666</v>
      </c>
      <c r="D3052" s="373">
        <v>189.9</v>
      </c>
    </row>
    <row r="3053" spans="1:4" ht="12.75">
      <c r="A3053" s="371">
        <v>7250350170</v>
      </c>
      <c r="B3053" s="370" t="s">
        <v>37507</v>
      </c>
      <c r="C3053" s="372" t="s">
        <v>36666</v>
      </c>
      <c r="D3053" s="373">
        <v>108.79</v>
      </c>
    </row>
    <row r="3054" spans="1:4" ht="12.75">
      <c r="A3054" s="371">
        <v>7250350220</v>
      </c>
      <c r="B3054" s="370" t="s">
        <v>37512</v>
      </c>
      <c r="C3054" s="372" t="s">
        <v>36666</v>
      </c>
      <c r="D3054" s="373">
        <v>259.33999999999997</v>
      </c>
    </row>
    <row r="3055" spans="1:4" ht="12.75">
      <c r="A3055" s="371">
        <v>7250350230</v>
      </c>
      <c r="B3055" s="370" t="s">
        <v>37513</v>
      </c>
      <c r="C3055" s="372" t="s">
        <v>36666</v>
      </c>
      <c r="D3055" s="373">
        <v>210.77</v>
      </c>
    </row>
    <row r="3056" spans="1:4" ht="12.75">
      <c r="A3056" s="371">
        <v>7250350240</v>
      </c>
      <c r="B3056" s="370" t="s">
        <v>37514</v>
      </c>
      <c r="C3056" s="372" t="s">
        <v>36666</v>
      </c>
      <c r="D3056" s="373">
        <v>219.54</v>
      </c>
    </row>
    <row r="3057" spans="1:4" ht="12.75">
      <c r="A3057" s="371">
        <v>7250350210</v>
      </c>
      <c r="B3057" s="370" t="s">
        <v>37511</v>
      </c>
      <c r="C3057" s="372" t="s">
        <v>36666</v>
      </c>
      <c r="D3057" s="373">
        <v>133.16</v>
      </c>
    </row>
    <row r="3058" spans="1:4" ht="12.75">
      <c r="A3058" s="371">
        <v>7250350260</v>
      </c>
      <c r="B3058" s="370" t="s">
        <v>37516</v>
      </c>
      <c r="C3058" s="372" t="s">
        <v>36666</v>
      </c>
      <c r="D3058" s="373">
        <v>265.91000000000003</v>
      </c>
    </row>
    <row r="3059" spans="1:4" ht="12.75">
      <c r="A3059" s="371">
        <v>7250350270</v>
      </c>
      <c r="B3059" s="370" t="s">
        <v>37517</v>
      </c>
      <c r="C3059" s="372" t="s">
        <v>36666</v>
      </c>
      <c r="D3059" s="373">
        <v>217.33</v>
      </c>
    </row>
    <row r="3060" spans="1:4" ht="12.75">
      <c r="A3060" s="371">
        <v>7250350280</v>
      </c>
      <c r="B3060" s="370" t="s">
        <v>37518</v>
      </c>
      <c r="C3060" s="372" t="s">
        <v>36666</v>
      </c>
      <c r="D3060" s="373">
        <v>226.1</v>
      </c>
    </row>
    <row r="3061" spans="1:4" ht="12.75">
      <c r="A3061" s="371">
        <v>7250350250</v>
      </c>
      <c r="B3061" s="370" t="s">
        <v>37515</v>
      </c>
      <c r="C3061" s="372" t="s">
        <v>36666</v>
      </c>
      <c r="D3061" s="373">
        <v>139.72999999999999</v>
      </c>
    </row>
    <row r="3062" spans="1:4" ht="12.75">
      <c r="A3062" s="371">
        <v>7250350300</v>
      </c>
      <c r="B3062" s="370" t="s">
        <v>37520</v>
      </c>
      <c r="C3062" s="372" t="s">
        <v>36666</v>
      </c>
      <c r="D3062" s="373">
        <v>335.06</v>
      </c>
    </row>
    <row r="3063" spans="1:4" ht="12.75">
      <c r="A3063" s="371">
        <v>7250350310</v>
      </c>
      <c r="B3063" s="370" t="s">
        <v>37521</v>
      </c>
      <c r="C3063" s="372" t="s">
        <v>36666</v>
      </c>
      <c r="D3063" s="373">
        <v>278.8</v>
      </c>
    </row>
    <row r="3064" spans="1:4" ht="12.75">
      <c r="A3064" s="371">
        <v>7250350320</v>
      </c>
      <c r="B3064" s="370" t="s">
        <v>37522</v>
      </c>
      <c r="C3064" s="372" t="s">
        <v>36666</v>
      </c>
      <c r="D3064" s="373">
        <v>287.57</v>
      </c>
    </row>
    <row r="3065" spans="1:4" ht="12.75">
      <c r="A3065" s="371">
        <v>7250350290</v>
      </c>
      <c r="B3065" s="370" t="s">
        <v>37519</v>
      </c>
      <c r="C3065" s="372" t="s">
        <v>36666</v>
      </c>
      <c r="D3065" s="373">
        <v>201.21</v>
      </c>
    </row>
    <row r="3066" spans="1:4" ht="12.75">
      <c r="A3066" s="436" t="s">
        <v>37535</v>
      </c>
      <c r="B3066" s="442"/>
      <c r="C3066" s="376"/>
      <c r="D3066" s="376"/>
    </row>
    <row r="3067" spans="1:4" ht="12.75">
      <c r="A3067" s="371">
        <v>7260100010</v>
      </c>
      <c r="B3067" s="370" t="s">
        <v>37536</v>
      </c>
      <c r="C3067" s="372" t="s">
        <v>36666</v>
      </c>
      <c r="D3067" s="373">
        <v>231.53</v>
      </c>
    </row>
    <row r="3068" spans="1:4" ht="12.75">
      <c r="A3068" s="371">
        <v>7260100020</v>
      </c>
      <c r="B3068" s="370" t="s">
        <v>37537</v>
      </c>
      <c r="C3068" s="372" t="s">
        <v>36666</v>
      </c>
      <c r="D3068" s="373">
        <v>353.22</v>
      </c>
    </row>
    <row r="3069" spans="1:4" ht="12.75">
      <c r="A3069" s="371">
        <v>7260100030</v>
      </c>
      <c r="B3069" s="370" t="s">
        <v>37538</v>
      </c>
      <c r="C3069" s="372" t="s">
        <v>36666</v>
      </c>
      <c r="D3069" s="373">
        <v>304.52999999999997</v>
      </c>
    </row>
    <row r="3070" spans="1:4" ht="12.75">
      <c r="A3070" s="371">
        <v>7260100040</v>
      </c>
      <c r="B3070" s="370" t="s">
        <v>37539</v>
      </c>
      <c r="C3070" s="372" t="s">
        <v>36666</v>
      </c>
      <c r="D3070" s="373">
        <v>312.73</v>
      </c>
    </row>
    <row r="3071" spans="1:4" ht="12.75">
      <c r="A3071" s="371">
        <v>7260100050</v>
      </c>
      <c r="B3071" s="370" t="s">
        <v>37540</v>
      </c>
      <c r="C3071" s="372" t="s">
        <v>36666</v>
      </c>
      <c r="D3071" s="373">
        <v>306.17</v>
      </c>
    </row>
    <row r="3072" spans="1:4" ht="12.75">
      <c r="A3072" s="371">
        <v>7260100060</v>
      </c>
      <c r="B3072" s="370" t="s">
        <v>37541</v>
      </c>
      <c r="C3072" s="372" t="s">
        <v>36666</v>
      </c>
      <c r="D3072" s="373">
        <v>433.69</v>
      </c>
    </row>
    <row r="3073" spans="1:4" ht="12.75">
      <c r="A3073" s="371">
        <v>7260100070</v>
      </c>
      <c r="B3073" s="370" t="s">
        <v>37542</v>
      </c>
      <c r="C3073" s="372" t="s">
        <v>36666</v>
      </c>
      <c r="D3073" s="373">
        <v>381.36</v>
      </c>
    </row>
    <row r="3074" spans="1:4" ht="12.75">
      <c r="A3074" s="371">
        <v>7260100080</v>
      </c>
      <c r="B3074" s="370" t="s">
        <v>37543</v>
      </c>
      <c r="C3074" s="372" t="s">
        <v>36666</v>
      </c>
      <c r="D3074" s="373">
        <v>389.93</v>
      </c>
    </row>
    <row r="3075" spans="1:4" ht="12.75">
      <c r="A3075" s="371">
        <v>7260100090</v>
      </c>
      <c r="B3075" s="370" t="s">
        <v>37544</v>
      </c>
      <c r="C3075" s="372" t="s">
        <v>36666</v>
      </c>
      <c r="D3075" s="373">
        <v>339.34</v>
      </c>
    </row>
    <row r="3076" spans="1:4" ht="12.75">
      <c r="A3076" s="371">
        <v>7260100100</v>
      </c>
      <c r="B3076" s="370" t="s">
        <v>37545</v>
      </c>
      <c r="C3076" s="372" t="s">
        <v>36666</v>
      </c>
      <c r="D3076" s="373">
        <v>466.86</v>
      </c>
    </row>
    <row r="3077" spans="1:4" ht="12.75">
      <c r="A3077" s="371">
        <v>7260100110</v>
      </c>
      <c r="B3077" s="370" t="s">
        <v>37546</v>
      </c>
      <c r="C3077" s="372" t="s">
        <v>36666</v>
      </c>
      <c r="D3077" s="373">
        <v>414.52</v>
      </c>
    </row>
    <row r="3078" spans="1:4" ht="12.75">
      <c r="A3078" s="371">
        <v>7260100120</v>
      </c>
      <c r="B3078" s="370" t="s">
        <v>37547</v>
      </c>
      <c r="C3078" s="372" t="s">
        <v>36666</v>
      </c>
      <c r="D3078" s="373">
        <v>423.09</v>
      </c>
    </row>
    <row r="3079" spans="1:4" ht="12.75">
      <c r="A3079" s="371">
        <v>7260100130</v>
      </c>
      <c r="B3079" s="370" t="s">
        <v>37548</v>
      </c>
      <c r="C3079" s="372" t="s">
        <v>36666</v>
      </c>
      <c r="D3079" s="373">
        <v>391.2</v>
      </c>
    </row>
    <row r="3080" spans="1:4" ht="12.75">
      <c r="A3080" s="371">
        <v>7260100140</v>
      </c>
      <c r="B3080" s="370" t="s">
        <v>37549</v>
      </c>
      <c r="C3080" s="372" t="s">
        <v>36666</v>
      </c>
      <c r="D3080" s="373">
        <v>532.14</v>
      </c>
    </row>
    <row r="3081" spans="1:4" ht="12.75">
      <c r="A3081" s="371">
        <v>7260100150</v>
      </c>
      <c r="B3081" s="370" t="s">
        <v>37550</v>
      </c>
      <c r="C3081" s="372" t="s">
        <v>36666</v>
      </c>
      <c r="D3081" s="373">
        <v>470.76</v>
      </c>
    </row>
    <row r="3082" spans="1:4" ht="12.75">
      <c r="A3082" s="371">
        <v>7260100160</v>
      </c>
      <c r="B3082" s="370" t="s">
        <v>37551</v>
      </c>
      <c r="C3082" s="372" t="s">
        <v>36666</v>
      </c>
      <c r="D3082" s="373">
        <v>480.09</v>
      </c>
    </row>
    <row r="3083" spans="1:4" ht="12.75">
      <c r="A3083" s="371">
        <v>7260100170</v>
      </c>
      <c r="B3083" s="370" t="s">
        <v>37552</v>
      </c>
      <c r="C3083" s="372" t="s">
        <v>36666</v>
      </c>
      <c r="D3083" s="373">
        <v>427.32</v>
      </c>
    </row>
    <row r="3084" spans="1:4" ht="12.75">
      <c r="A3084" s="371">
        <v>7260100180</v>
      </c>
      <c r="B3084" s="370" t="s">
        <v>37553</v>
      </c>
      <c r="C3084" s="372" t="s">
        <v>36666</v>
      </c>
      <c r="D3084" s="373">
        <v>568.26</v>
      </c>
    </row>
    <row r="3085" spans="1:4" ht="12.75">
      <c r="A3085" s="371">
        <v>7260100190</v>
      </c>
      <c r="B3085" s="370" t="s">
        <v>37554</v>
      </c>
      <c r="C3085" s="372" t="s">
        <v>36666</v>
      </c>
      <c r="D3085" s="373">
        <v>505.61</v>
      </c>
    </row>
    <row r="3086" spans="1:4" ht="12.75">
      <c r="A3086" s="371">
        <v>7260100200</v>
      </c>
      <c r="B3086" s="370" t="s">
        <v>37555</v>
      </c>
      <c r="C3086" s="372" t="s">
        <v>36666</v>
      </c>
      <c r="D3086" s="373">
        <v>514.64</v>
      </c>
    </row>
    <row r="3087" spans="1:4" ht="12.75">
      <c r="A3087" s="371">
        <v>7260100210</v>
      </c>
      <c r="B3087" s="370" t="s">
        <v>37556</v>
      </c>
      <c r="C3087" s="372" t="s">
        <v>36666</v>
      </c>
      <c r="D3087" s="373">
        <v>489.54</v>
      </c>
    </row>
    <row r="3088" spans="1:4" ht="12.75">
      <c r="A3088" s="371">
        <v>7260100220</v>
      </c>
      <c r="B3088" s="370" t="s">
        <v>37557</v>
      </c>
      <c r="C3088" s="372" t="s">
        <v>36666</v>
      </c>
      <c r="D3088" s="373">
        <v>643.89</v>
      </c>
    </row>
    <row r="3089" spans="1:4" ht="12.75">
      <c r="A3089" s="371">
        <v>7260100230</v>
      </c>
      <c r="B3089" s="370" t="s">
        <v>37558</v>
      </c>
      <c r="C3089" s="372" t="s">
        <v>36666</v>
      </c>
      <c r="D3089" s="373">
        <v>571.86</v>
      </c>
    </row>
    <row r="3090" spans="1:4" ht="12.75">
      <c r="A3090" s="371">
        <v>7260100240</v>
      </c>
      <c r="B3090" s="370" t="s">
        <v>37559</v>
      </c>
      <c r="C3090" s="372" t="s">
        <v>36666</v>
      </c>
      <c r="D3090" s="373">
        <v>581.65</v>
      </c>
    </row>
    <row r="3091" spans="1:4" ht="12.75">
      <c r="A3091" s="371">
        <v>7260100250</v>
      </c>
      <c r="B3091" s="370" t="s">
        <v>37560</v>
      </c>
      <c r="C3091" s="372" t="s">
        <v>36666</v>
      </c>
      <c r="D3091" s="373">
        <v>531.89</v>
      </c>
    </row>
    <row r="3092" spans="1:4" ht="12.75">
      <c r="A3092" s="371">
        <v>7260100260</v>
      </c>
      <c r="B3092" s="370" t="s">
        <v>37561</v>
      </c>
      <c r="C3092" s="372" t="s">
        <v>36666</v>
      </c>
      <c r="D3092" s="373">
        <v>686.23</v>
      </c>
    </row>
    <row r="3093" spans="1:4" ht="12.75">
      <c r="A3093" s="371">
        <v>7260100270</v>
      </c>
      <c r="B3093" s="370" t="s">
        <v>37562</v>
      </c>
      <c r="C3093" s="372" t="s">
        <v>36666</v>
      </c>
      <c r="D3093" s="373">
        <v>614.20000000000005</v>
      </c>
    </row>
    <row r="3094" spans="1:4" ht="12.75">
      <c r="A3094" s="371">
        <v>7260100280</v>
      </c>
      <c r="B3094" s="370" t="s">
        <v>37563</v>
      </c>
      <c r="C3094" s="372" t="s">
        <v>36666</v>
      </c>
      <c r="D3094" s="373">
        <v>623.92999999999995</v>
      </c>
    </row>
    <row r="3095" spans="1:4" ht="12.75">
      <c r="A3095" s="371">
        <v>7260100290</v>
      </c>
      <c r="B3095" s="370" t="s">
        <v>37564</v>
      </c>
      <c r="C3095" s="372" t="s">
        <v>36666</v>
      </c>
      <c r="D3095" s="373">
        <v>324.35000000000002</v>
      </c>
    </row>
    <row r="3096" spans="1:4" ht="12.75">
      <c r="A3096" s="371">
        <v>7260100300</v>
      </c>
      <c r="B3096" s="370" t="s">
        <v>37565</v>
      </c>
      <c r="C3096" s="372" t="s">
        <v>36666</v>
      </c>
      <c r="D3096" s="373">
        <v>446.04</v>
      </c>
    </row>
    <row r="3097" spans="1:4" ht="12.75">
      <c r="A3097" s="371">
        <v>7260100310</v>
      </c>
      <c r="B3097" s="370" t="s">
        <v>37566</v>
      </c>
      <c r="C3097" s="372" t="s">
        <v>36666</v>
      </c>
      <c r="D3097" s="373">
        <v>397.36</v>
      </c>
    </row>
    <row r="3098" spans="1:4" ht="12.75">
      <c r="A3098" s="371">
        <v>7260100320</v>
      </c>
      <c r="B3098" s="370" t="s">
        <v>37567</v>
      </c>
      <c r="C3098" s="372" t="s">
        <v>36666</v>
      </c>
      <c r="D3098" s="373">
        <v>405.55</v>
      </c>
    </row>
    <row r="3099" spans="1:4" ht="12.75">
      <c r="A3099" s="371">
        <v>7260100330</v>
      </c>
      <c r="B3099" s="370" t="s">
        <v>37568</v>
      </c>
      <c r="C3099" s="372" t="s">
        <v>36666</v>
      </c>
      <c r="D3099" s="373">
        <v>399.35</v>
      </c>
    </row>
    <row r="3100" spans="1:4" ht="12.75">
      <c r="A3100" s="371">
        <v>7260100340</v>
      </c>
      <c r="B3100" s="370" t="s">
        <v>37569</v>
      </c>
      <c r="C3100" s="372" t="s">
        <v>36666</v>
      </c>
      <c r="D3100" s="373">
        <v>526.87</v>
      </c>
    </row>
    <row r="3101" spans="1:4" ht="12.75">
      <c r="A3101" s="371">
        <v>7260100350</v>
      </c>
      <c r="B3101" s="370" t="s">
        <v>37570</v>
      </c>
      <c r="C3101" s="372" t="s">
        <v>36666</v>
      </c>
      <c r="D3101" s="373">
        <v>474.53</v>
      </c>
    </row>
    <row r="3102" spans="1:4" ht="12.75">
      <c r="A3102" s="371">
        <v>7260100360</v>
      </c>
      <c r="B3102" s="370" t="s">
        <v>37571</v>
      </c>
      <c r="C3102" s="372" t="s">
        <v>36666</v>
      </c>
      <c r="D3102" s="373">
        <v>483.11</v>
      </c>
    </row>
    <row r="3103" spans="1:4" ht="12.75">
      <c r="A3103" s="371">
        <v>7260100370</v>
      </c>
      <c r="B3103" s="370" t="s">
        <v>37572</v>
      </c>
      <c r="C3103" s="372" t="s">
        <v>36666</v>
      </c>
      <c r="D3103" s="373">
        <v>432.52</v>
      </c>
    </row>
    <row r="3104" spans="1:4" ht="12.75">
      <c r="A3104" s="371">
        <v>7260100380</v>
      </c>
      <c r="B3104" s="370" t="s">
        <v>37573</v>
      </c>
      <c r="C3104" s="372" t="s">
        <v>36666</v>
      </c>
      <c r="D3104" s="373">
        <v>560.04</v>
      </c>
    </row>
    <row r="3105" spans="1:4" ht="12.75">
      <c r="A3105" s="371">
        <v>7260100390</v>
      </c>
      <c r="B3105" s="370" t="s">
        <v>37574</v>
      </c>
      <c r="C3105" s="372" t="s">
        <v>36666</v>
      </c>
      <c r="D3105" s="373">
        <v>507.69</v>
      </c>
    </row>
    <row r="3106" spans="1:4" ht="12.75">
      <c r="A3106" s="371">
        <v>7260100400</v>
      </c>
      <c r="B3106" s="370" t="s">
        <v>37575</v>
      </c>
      <c r="C3106" s="372" t="s">
        <v>36666</v>
      </c>
      <c r="D3106" s="373">
        <v>516.27</v>
      </c>
    </row>
    <row r="3107" spans="1:4" ht="12.75">
      <c r="A3107" s="371">
        <v>7260100410</v>
      </c>
      <c r="B3107" s="370" t="s">
        <v>37576</v>
      </c>
      <c r="C3107" s="372" t="s">
        <v>36666</v>
      </c>
      <c r="D3107" s="373">
        <v>485.26</v>
      </c>
    </row>
    <row r="3108" spans="1:4" ht="12.75">
      <c r="A3108" s="371">
        <v>7260100420</v>
      </c>
      <c r="B3108" s="370" t="s">
        <v>37577</v>
      </c>
      <c r="C3108" s="372" t="s">
        <v>36666</v>
      </c>
      <c r="D3108" s="373">
        <v>626.19000000000005</v>
      </c>
    </row>
    <row r="3109" spans="1:4" ht="12.75">
      <c r="A3109" s="371">
        <v>7260100430</v>
      </c>
      <c r="B3109" s="370" t="s">
        <v>37578</v>
      </c>
      <c r="C3109" s="372" t="s">
        <v>36666</v>
      </c>
      <c r="D3109" s="373">
        <v>564.82000000000005</v>
      </c>
    </row>
    <row r="3110" spans="1:4" ht="12.75">
      <c r="A3110" s="371">
        <v>7260100440</v>
      </c>
      <c r="B3110" s="370" t="s">
        <v>37579</v>
      </c>
      <c r="C3110" s="372" t="s">
        <v>36666</v>
      </c>
      <c r="D3110" s="373">
        <v>574.15</v>
      </c>
    </row>
    <row r="3111" spans="1:4" ht="12.75">
      <c r="A3111" s="371">
        <v>7260100450</v>
      </c>
      <c r="B3111" s="370" t="s">
        <v>37580</v>
      </c>
      <c r="C3111" s="372" t="s">
        <v>36666</v>
      </c>
      <c r="D3111" s="373">
        <v>521.38</v>
      </c>
    </row>
    <row r="3112" spans="1:4" ht="12.75">
      <c r="A3112" s="371">
        <v>7260100460</v>
      </c>
      <c r="B3112" s="370" t="s">
        <v>37581</v>
      </c>
      <c r="C3112" s="372" t="s">
        <v>36666</v>
      </c>
      <c r="D3112" s="373">
        <v>662.31</v>
      </c>
    </row>
    <row r="3113" spans="1:4" ht="12.75">
      <c r="A3113" s="371">
        <v>7260100470</v>
      </c>
      <c r="B3113" s="370" t="s">
        <v>37582</v>
      </c>
      <c r="C3113" s="372" t="s">
        <v>36666</v>
      </c>
      <c r="D3113" s="373">
        <v>599.66999999999996</v>
      </c>
    </row>
    <row r="3114" spans="1:4" ht="12.75">
      <c r="A3114" s="371">
        <v>7260100480</v>
      </c>
      <c r="B3114" s="370" t="s">
        <v>37583</v>
      </c>
      <c r="C3114" s="372" t="s">
        <v>36666</v>
      </c>
      <c r="D3114" s="373">
        <v>608.70000000000005</v>
      </c>
    </row>
    <row r="3115" spans="1:4" ht="12.75">
      <c r="A3115" s="371">
        <v>7260100490</v>
      </c>
      <c r="B3115" s="370" t="s">
        <v>37584</v>
      </c>
      <c r="C3115" s="372" t="s">
        <v>36666</v>
      </c>
      <c r="D3115" s="373">
        <v>584.48</v>
      </c>
    </row>
    <row r="3116" spans="1:4" ht="12.75">
      <c r="A3116" s="371">
        <v>7260100500</v>
      </c>
      <c r="B3116" s="370" t="s">
        <v>37585</v>
      </c>
      <c r="C3116" s="372" t="s">
        <v>36666</v>
      </c>
      <c r="D3116" s="373">
        <v>738.82</v>
      </c>
    </row>
    <row r="3117" spans="1:4" ht="12.75">
      <c r="A3117" s="371">
        <v>7260100510</v>
      </c>
      <c r="B3117" s="370" t="s">
        <v>37586</v>
      </c>
      <c r="C3117" s="372" t="s">
        <v>36666</v>
      </c>
      <c r="D3117" s="373">
        <v>666.79</v>
      </c>
    </row>
    <row r="3118" spans="1:4" ht="12.75">
      <c r="A3118" s="371">
        <v>7260100520</v>
      </c>
      <c r="B3118" s="370" t="s">
        <v>37587</v>
      </c>
      <c r="C3118" s="372" t="s">
        <v>36666</v>
      </c>
      <c r="D3118" s="373">
        <v>676.57</v>
      </c>
    </row>
    <row r="3119" spans="1:4" ht="12.75">
      <c r="A3119" s="371">
        <v>7260100530</v>
      </c>
      <c r="B3119" s="370" t="s">
        <v>37588</v>
      </c>
      <c r="C3119" s="372" t="s">
        <v>36666</v>
      </c>
      <c r="D3119" s="373">
        <v>626.82000000000005</v>
      </c>
    </row>
    <row r="3120" spans="1:4" ht="12.75">
      <c r="A3120" s="371">
        <v>7260100540</v>
      </c>
      <c r="B3120" s="370" t="s">
        <v>37589</v>
      </c>
      <c r="C3120" s="372" t="s">
        <v>36666</v>
      </c>
      <c r="D3120" s="373">
        <v>781.16</v>
      </c>
    </row>
    <row r="3121" spans="1:4" ht="12.75">
      <c r="A3121" s="371">
        <v>7260100550</v>
      </c>
      <c r="B3121" s="370" t="s">
        <v>37590</v>
      </c>
      <c r="C3121" s="372" t="s">
        <v>36666</v>
      </c>
      <c r="D3121" s="373">
        <v>709.13</v>
      </c>
    </row>
    <row r="3122" spans="1:4" ht="12.75">
      <c r="A3122" s="371">
        <v>7260100560</v>
      </c>
      <c r="B3122" s="370" t="s">
        <v>37591</v>
      </c>
      <c r="C3122" s="372" t="s">
        <v>36666</v>
      </c>
      <c r="D3122" s="373">
        <v>718.85</v>
      </c>
    </row>
    <row r="3123" spans="1:4" ht="12.75">
      <c r="A3123" s="371">
        <v>7260100570</v>
      </c>
      <c r="B3123" s="370" t="s">
        <v>37592</v>
      </c>
      <c r="C3123" s="372" t="s">
        <v>36666</v>
      </c>
      <c r="D3123" s="373">
        <v>449.75</v>
      </c>
    </row>
    <row r="3124" spans="1:4" ht="12.75">
      <c r="A3124" s="371">
        <v>7260100580</v>
      </c>
      <c r="B3124" s="370" t="s">
        <v>37593</v>
      </c>
      <c r="C3124" s="372" t="s">
        <v>36666</v>
      </c>
      <c r="D3124" s="373">
        <v>571.44000000000005</v>
      </c>
    </row>
    <row r="3125" spans="1:4" ht="12.75">
      <c r="A3125" s="371">
        <v>7260100590</v>
      </c>
      <c r="B3125" s="370" t="s">
        <v>37594</v>
      </c>
      <c r="C3125" s="372" t="s">
        <v>36666</v>
      </c>
      <c r="D3125" s="373">
        <v>522.75</v>
      </c>
    </row>
    <row r="3126" spans="1:4" ht="12.75">
      <c r="A3126" s="371">
        <v>7260100600</v>
      </c>
      <c r="B3126" s="370" t="s">
        <v>37595</v>
      </c>
      <c r="C3126" s="372" t="s">
        <v>36666</v>
      </c>
      <c r="D3126" s="373">
        <v>530.96</v>
      </c>
    </row>
    <row r="3127" spans="1:4" ht="12.75">
      <c r="A3127" s="371">
        <v>7260100610</v>
      </c>
      <c r="B3127" s="370" t="s">
        <v>37596</v>
      </c>
      <c r="C3127" s="372" t="s">
        <v>36666</v>
      </c>
      <c r="D3127" s="373">
        <v>525.28</v>
      </c>
    </row>
    <row r="3128" spans="1:4" ht="12.75">
      <c r="A3128" s="371">
        <v>7260100620</v>
      </c>
      <c r="B3128" s="370" t="s">
        <v>37597</v>
      </c>
      <c r="C3128" s="372" t="s">
        <v>36666</v>
      </c>
      <c r="D3128" s="373">
        <v>652.79999999999995</v>
      </c>
    </row>
    <row r="3129" spans="1:4" ht="12.75">
      <c r="A3129" s="371">
        <v>7260100630</v>
      </c>
      <c r="B3129" s="370" t="s">
        <v>37598</v>
      </c>
      <c r="C3129" s="372" t="s">
        <v>36666</v>
      </c>
      <c r="D3129" s="373">
        <v>600.47</v>
      </c>
    </row>
    <row r="3130" spans="1:4" ht="12.75">
      <c r="A3130" s="371">
        <v>7260100640</v>
      </c>
      <c r="B3130" s="370" t="s">
        <v>37599</v>
      </c>
      <c r="C3130" s="372" t="s">
        <v>36666</v>
      </c>
      <c r="D3130" s="373">
        <v>609.04999999999995</v>
      </c>
    </row>
    <row r="3131" spans="1:4" ht="12.75">
      <c r="A3131" s="371">
        <v>7260100650</v>
      </c>
      <c r="B3131" s="370" t="s">
        <v>37600</v>
      </c>
      <c r="C3131" s="372" t="s">
        <v>36666</v>
      </c>
      <c r="D3131" s="373">
        <v>558.45000000000005</v>
      </c>
    </row>
    <row r="3132" spans="1:4" ht="12.75">
      <c r="A3132" s="371">
        <v>7260100660</v>
      </c>
      <c r="B3132" s="370" t="s">
        <v>37601</v>
      </c>
      <c r="C3132" s="372" t="s">
        <v>36666</v>
      </c>
      <c r="D3132" s="373">
        <v>685.97</v>
      </c>
    </row>
    <row r="3133" spans="1:4" ht="12.75">
      <c r="A3133" s="371">
        <v>7260100670</v>
      </c>
      <c r="B3133" s="370" t="s">
        <v>37602</v>
      </c>
      <c r="C3133" s="372" t="s">
        <v>36666</v>
      </c>
      <c r="D3133" s="373">
        <v>633.63</v>
      </c>
    </row>
    <row r="3134" spans="1:4" ht="12.75">
      <c r="A3134" s="371">
        <v>7260100680</v>
      </c>
      <c r="B3134" s="370" t="s">
        <v>37603</v>
      </c>
      <c r="C3134" s="372" t="s">
        <v>36666</v>
      </c>
      <c r="D3134" s="373">
        <v>642.21</v>
      </c>
    </row>
    <row r="3135" spans="1:4" ht="12.75">
      <c r="A3135" s="371">
        <v>7260100690</v>
      </c>
      <c r="B3135" s="370" t="s">
        <v>37604</v>
      </c>
      <c r="C3135" s="372" t="s">
        <v>36666</v>
      </c>
      <c r="D3135" s="373">
        <v>611.88</v>
      </c>
    </row>
    <row r="3136" spans="1:4" ht="12.75">
      <c r="A3136" s="371">
        <v>7260100700</v>
      </c>
      <c r="B3136" s="370" t="s">
        <v>37605</v>
      </c>
      <c r="C3136" s="372" t="s">
        <v>36666</v>
      </c>
      <c r="D3136" s="373">
        <v>752.81</v>
      </c>
    </row>
    <row r="3137" spans="1:4" ht="12.75">
      <c r="A3137" s="371">
        <v>7260100710</v>
      </c>
      <c r="B3137" s="370" t="s">
        <v>37606</v>
      </c>
      <c r="C3137" s="372" t="s">
        <v>36666</v>
      </c>
      <c r="D3137" s="373">
        <v>691.44</v>
      </c>
    </row>
    <row r="3138" spans="1:4" ht="12.75">
      <c r="A3138" s="371">
        <v>7260100720</v>
      </c>
      <c r="B3138" s="370" t="s">
        <v>37607</v>
      </c>
      <c r="C3138" s="372" t="s">
        <v>36666</v>
      </c>
      <c r="D3138" s="373">
        <v>700.77</v>
      </c>
    </row>
    <row r="3139" spans="1:4" ht="12.75">
      <c r="A3139" s="371">
        <v>7260100730</v>
      </c>
      <c r="B3139" s="370" t="s">
        <v>37608</v>
      </c>
      <c r="C3139" s="372" t="s">
        <v>36666</v>
      </c>
      <c r="D3139" s="373">
        <v>648</v>
      </c>
    </row>
    <row r="3140" spans="1:4" ht="12.75">
      <c r="A3140" s="371">
        <v>7260100740</v>
      </c>
      <c r="B3140" s="370" t="s">
        <v>37609</v>
      </c>
      <c r="C3140" s="372" t="s">
        <v>36666</v>
      </c>
      <c r="D3140" s="373">
        <v>788.92</v>
      </c>
    </row>
    <row r="3141" spans="1:4" ht="12.75">
      <c r="A3141" s="371">
        <v>7260100750</v>
      </c>
      <c r="B3141" s="370" t="s">
        <v>37610</v>
      </c>
      <c r="C3141" s="372" t="s">
        <v>36666</v>
      </c>
      <c r="D3141" s="373">
        <v>726.28</v>
      </c>
    </row>
    <row r="3142" spans="1:4" ht="12.75">
      <c r="A3142" s="371">
        <v>7260100760</v>
      </c>
      <c r="B3142" s="370" t="s">
        <v>37611</v>
      </c>
      <c r="C3142" s="372" t="s">
        <v>36666</v>
      </c>
      <c r="D3142" s="373">
        <v>735.31</v>
      </c>
    </row>
    <row r="3143" spans="1:4" ht="12.75">
      <c r="A3143" s="371">
        <v>7260100770</v>
      </c>
      <c r="B3143" s="370" t="s">
        <v>37612</v>
      </c>
      <c r="C3143" s="372" t="s">
        <v>36666</v>
      </c>
      <c r="D3143" s="373">
        <v>711.79</v>
      </c>
    </row>
    <row r="3144" spans="1:4" ht="12.75">
      <c r="A3144" s="371">
        <v>7260100780</v>
      </c>
      <c r="B3144" s="370" t="s">
        <v>37613</v>
      </c>
      <c r="C3144" s="372" t="s">
        <v>36666</v>
      </c>
      <c r="D3144" s="373">
        <v>866.12</v>
      </c>
    </row>
    <row r="3145" spans="1:4" ht="12.75">
      <c r="A3145" s="371">
        <v>7260100790</v>
      </c>
      <c r="B3145" s="370" t="s">
        <v>37614</v>
      </c>
      <c r="C3145" s="372" t="s">
        <v>36666</v>
      </c>
      <c r="D3145" s="373">
        <v>794.11</v>
      </c>
    </row>
    <row r="3146" spans="1:4" ht="12.75">
      <c r="A3146" s="371">
        <v>7260100800</v>
      </c>
      <c r="B3146" s="370" t="s">
        <v>37615</v>
      </c>
      <c r="C3146" s="372" t="s">
        <v>36666</v>
      </c>
      <c r="D3146" s="373">
        <v>803.89</v>
      </c>
    </row>
    <row r="3147" spans="1:4" ht="12.75">
      <c r="A3147" s="371">
        <v>7260100810</v>
      </c>
      <c r="B3147" s="370" t="s">
        <v>37616</v>
      </c>
      <c r="C3147" s="372" t="s">
        <v>36666</v>
      </c>
      <c r="D3147" s="373">
        <v>754.14</v>
      </c>
    </row>
    <row r="3148" spans="1:4" ht="12.75">
      <c r="A3148" s="371">
        <v>7260100820</v>
      </c>
      <c r="B3148" s="370" t="s">
        <v>37617</v>
      </c>
      <c r="C3148" s="372" t="s">
        <v>36666</v>
      </c>
      <c r="D3148" s="373">
        <v>908.47</v>
      </c>
    </row>
    <row r="3149" spans="1:4" ht="12.75">
      <c r="A3149" s="371">
        <v>7260100830</v>
      </c>
      <c r="B3149" s="370" t="s">
        <v>37618</v>
      </c>
      <c r="C3149" s="372" t="s">
        <v>36666</v>
      </c>
      <c r="D3149" s="373">
        <v>836.46</v>
      </c>
    </row>
    <row r="3150" spans="1:4" ht="12.75">
      <c r="A3150" s="371">
        <v>7260100840</v>
      </c>
      <c r="B3150" s="370" t="s">
        <v>37619</v>
      </c>
      <c r="C3150" s="372" t="s">
        <v>36666</v>
      </c>
      <c r="D3150" s="373">
        <v>846.18</v>
      </c>
    </row>
    <row r="3151" spans="1:4" ht="12.75">
      <c r="A3151" s="371">
        <v>7260100850</v>
      </c>
      <c r="B3151" s="370" t="s">
        <v>37620</v>
      </c>
      <c r="C3151" s="372" t="s">
        <v>36666</v>
      </c>
      <c r="D3151" s="373">
        <v>635.34</v>
      </c>
    </row>
    <row r="3152" spans="1:4" ht="12.75">
      <c r="A3152" s="371">
        <v>7260100860</v>
      </c>
      <c r="B3152" s="370" t="s">
        <v>37621</v>
      </c>
      <c r="C3152" s="372" t="s">
        <v>36666</v>
      </c>
      <c r="D3152" s="373">
        <v>757.02</v>
      </c>
    </row>
    <row r="3153" spans="1:4" ht="12.75">
      <c r="A3153" s="371">
        <v>7260100870</v>
      </c>
      <c r="B3153" s="370" t="s">
        <v>37622</v>
      </c>
      <c r="C3153" s="372" t="s">
        <v>36666</v>
      </c>
      <c r="D3153" s="373">
        <v>708.34</v>
      </c>
    </row>
    <row r="3154" spans="1:4" ht="12.75">
      <c r="A3154" s="371">
        <v>7260100880</v>
      </c>
      <c r="B3154" s="370" t="s">
        <v>37623</v>
      </c>
      <c r="C3154" s="372" t="s">
        <v>36666</v>
      </c>
      <c r="D3154" s="373">
        <v>716.54</v>
      </c>
    </row>
    <row r="3155" spans="1:4" ht="12.75">
      <c r="A3155" s="371">
        <v>7260100890</v>
      </c>
      <c r="B3155" s="370" t="s">
        <v>37624</v>
      </c>
      <c r="C3155" s="372" t="s">
        <v>36666</v>
      </c>
      <c r="D3155" s="373">
        <v>711.48</v>
      </c>
    </row>
    <row r="3156" spans="1:4" ht="12.75">
      <c r="A3156" s="371">
        <v>7260100900</v>
      </c>
      <c r="B3156" s="370" t="s">
        <v>37625</v>
      </c>
      <c r="C3156" s="372" t="s">
        <v>36666</v>
      </c>
      <c r="D3156" s="373">
        <v>839</v>
      </c>
    </row>
    <row r="3157" spans="1:4" ht="12.75">
      <c r="A3157" s="371">
        <v>7260100910</v>
      </c>
      <c r="B3157" s="370" t="s">
        <v>37626</v>
      </c>
      <c r="C3157" s="372" t="s">
        <v>36666</v>
      </c>
      <c r="D3157" s="373">
        <v>786.67</v>
      </c>
    </row>
    <row r="3158" spans="1:4" ht="12.75">
      <c r="A3158" s="371">
        <v>7260100920</v>
      </c>
      <c r="B3158" s="370" t="s">
        <v>37627</v>
      </c>
      <c r="C3158" s="372" t="s">
        <v>36666</v>
      </c>
      <c r="D3158" s="373">
        <v>795.25</v>
      </c>
    </row>
    <row r="3159" spans="1:4" ht="12.75">
      <c r="A3159" s="371">
        <v>7260100930</v>
      </c>
      <c r="B3159" s="370" t="s">
        <v>37628</v>
      </c>
      <c r="C3159" s="372" t="s">
        <v>36666</v>
      </c>
      <c r="D3159" s="373">
        <v>744.73</v>
      </c>
    </row>
    <row r="3160" spans="1:4" ht="12.75">
      <c r="A3160" s="371">
        <v>7260100940</v>
      </c>
      <c r="B3160" s="370" t="s">
        <v>37629</v>
      </c>
      <c r="C3160" s="372" t="s">
        <v>36666</v>
      </c>
      <c r="D3160" s="373">
        <v>872.25</v>
      </c>
    </row>
    <row r="3161" spans="1:4" ht="12.75">
      <c r="A3161" s="371">
        <v>7260100950</v>
      </c>
      <c r="B3161" s="370" t="s">
        <v>37630</v>
      </c>
      <c r="C3161" s="372" t="s">
        <v>36666</v>
      </c>
      <c r="D3161" s="373">
        <v>819.91</v>
      </c>
    </row>
    <row r="3162" spans="1:4" ht="12.75">
      <c r="A3162" s="371">
        <v>7260100960</v>
      </c>
      <c r="B3162" s="370" t="s">
        <v>37631</v>
      </c>
      <c r="C3162" s="372" t="s">
        <v>36666</v>
      </c>
      <c r="D3162" s="373">
        <v>828.49</v>
      </c>
    </row>
    <row r="3163" spans="1:4" ht="12.75">
      <c r="A3163" s="371">
        <v>7260100970</v>
      </c>
      <c r="B3163" s="370" t="s">
        <v>37632</v>
      </c>
      <c r="C3163" s="372" t="s">
        <v>36666</v>
      </c>
      <c r="D3163" s="373">
        <v>799.42</v>
      </c>
    </row>
    <row r="3164" spans="1:4" ht="12.75">
      <c r="A3164" s="371">
        <v>7260100980</v>
      </c>
      <c r="B3164" s="370" t="s">
        <v>37633</v>
      </c>
      <c r="C3164" s="372" t="s">
        <v>36666</v>
      </c>
      <c r="D3164" s="373">
        <v>940.35</v>
      </c>
    </row>
    <row r="3165" spans="1:4" ht="12.75">
      <c r="A3165" s="371">
        <v>7260100990</v>
      </c>
      <c r="B3165" s="370" t="s">
        <v>37634</v>
      </c>
      <c r="C3165" s="372" t="s">
        <v>36666</v>
      </c>
      <c r="D3165" s="373">
        <v>878.98</v>
      </c>
    </row>
    <row r="3166" spans="1:4" ht="12.75">
      <c r="A3166" s="371">
        <v>7260101000</v>
      </c>
      <c r="B3166" s="370" t="s">
        <v>37635</v>
      </c>
      <c r="C3166" s="372" t="s">
        <v>36666</v>
      </c>
      <c r="D3166" s="373">
        <v>888.31</v>
      </c>
    </row>
    <row r="3167" spans="1:4" ht="12.75">
      <c r="A3167" s="371">
        <v>7260101010</v>
      </c>
      <c r="B3167" s="370" t="s">
        <v>37636</v>
      </c>
      <c r="C3167" s="372" t="s">
        <v>36666</v>
      </c>
      <c r="D3167" s="373">
        <v>835.94</v>
      </c>
    </row>
    <row r="3168" spans="1:4" ht="12.75">
      <c r="A3168" s="371">
        <v>7260101020</v>
      </c>
      <c r="B3168" s="370" t="s">
        <v>37637</v>
      </c>
      <c r="C3168" s="372" t="s">
        <v>36666</v>
      </c>
      <c r="D3168" s="373">
        <v>976.87</v>
      </c>
    </row>
    <row r="3169" spans="1:4" ht="12.75">
      <c r="A3169" s="371">
        <v>7260101030</v>
      </c>
      <c r="B3169" s="370" t="s">
        <v>37638</v>
      </c>
      <c r="C3169" s="372" t="s">
        <v>36666</v>
      </c>
      <c r="D3169" s="373">
        <v>914.23</v>
      </c>
    </row>
    <row r="3170" spans="1:4" ht="12.75">
      <c r="A3170" s="371">
        <v>7260101040</v>
      </c>
      <c r="B3170" s="370" t="s">
        <v>37639</v>
      </c>
      <c r="C3170" s="372" t="s">
        <v>36666</v>
      </c>
      <c r="D3170" s="373">
        <v>923.26</v>
      </c>
    </row>
    <row r="3171" spans="1:4" ht="12.75">
      <c r="A3171" s="371">
        <v>7260101050</v>
      </c>
      <c r="B3171" s="370" t="s">
        <v>37640</v>
      </c>
      <c r="C3171" s="372" t="s">
        <v>36666</v>
      </c>
      <c r="D3171" s="373">
        <v>901.95</v>
      </c>
    </row>
    <row r="3172" spans="1:4" ht="12.75">
      <c r="A3172" s="371">
        <v>7260101060</v>
      </c>
      <c r="B3172" s="370" t="s">
        <v>37641</v>
      </c>
      <c r="C3172" s="372" t="s">
        <v>36666</v>
      </c>
      <c r="D3172" s="374">
        <v>1056.29</v>
      </c>
    </row>
    <row r="3173" spans="1:4" ht="12.75">
      <c r="A3173" s="371">
        <v>7260101070</v>
      </c>
      <c r="B3173" s="370" t="s">
        <v>37642</v>
      </c>
      <c r="C3173" s="372" t="s">
        <v>36666</v>
      </c>
      <c r="D3173" s="373">
        <v>984.27</v>
      </c>
    </row>
    <row r="3174" spans="1:4" ht="12.75">
      <c r="A3174" s="371">
        <v>7260101080</v>
      </c>
      <c r="B3174" s="370" t="s">
        <v>37643</v>
      </c>
      <c r="C3174" s="372" t="s">
        <v>36666</v>
      </c>
      <c r="D3174" s="373">
        <v>994.05</v>
      </c>
    </row>
    <row r="3175" spans="1:4" ht="12.75">
      <c r="A3175" s="371">
        <v>7260101090</v>
      </c>
      <c r="B3175" s="370" t="s">
        <v>37644</v>
      </c>
      <c r="C3175" s="372" t="s">
        <v>36666</v>
      </c>
      <c r="D3175" s="373">
        <v>948.2</v>
      </c>
    </row>
    <row r="3176" spans="1:4" ht="12.75">
      <c r="A3176" s="371">
        <v>7260101100</v>
      </c>
      <c r="B3176" s="370" t="s">
        <v>37645</v>
      </c>
      <c r="C3176" s="372" t="s">
        <v>36666</v>
      </c>
      <c r="D3176" s="374">
        <v>1102.54</v>
      </c>
    </row>
    <row r="3177" spans="1:4" ht="12.75">
      <c r="A3177" s="371">
        <v>7260101110</v>
      </c>
      <c r="B3177" s="370" t="s">
        <v>37646</v>
      </c>
      <c r="C3177" s="372" t="s">
        <v>36666</v>
      </c>
      <c r="D3177" s="374">
        <v>1030.52</v>
      </c>
    </row>
    <row r="3178" spans="1:4" ht="12.75">
      <c r="A3178" s="371">
        <v>7260101120</v>
      </c>
      <c r="B3178" s="370" t="s">
        <v>37647</v>
      </c>
      <c r="C3178" s="372" t="s">
        <v>36666</v>
      </c>
      <c r="D3178" s="374">
        <v>1040.24</v>
      </c>
    </row>
    <row r="3179" spans="1:4" ht="12.75">
      <c r="A3179" s="371">
        <v>7260101130</v>
      </c>
      <c r="B3179" s="370" t="s">
        <v>37648</v>
      </c>
      <c r="C3179" s="372" t="s">
        <v>36666</v>
      </c>
      <c r="D3179" s="373">
        <v>852.16</v>
      </c>
    </row>
    <row r="3180" spans="1:4" ht="12.75">
      <c r="A3180" s="371">
        <v>7260101140</v>
      </c>
      <c r="B3180" s="370" t="s">
        <v>37649</v>
      </c>
      <c r="C3180" s="372" t="s">
        <v>36666</v>
      </c>
      <c r="D3180" s="373">
        <v>973.85</v>
      </c>
    </row>
    <row r="3181" spans="1:4" ht="12.75">
      <c r="A3181" s="371">
        <v>7260101150</v>
      </c>
      <c r="B3181" s="370" t="s">
        <v>37650</v>
      </c>
      <c r="C3181" s="372" t="s">
        <v>36666</v>
      </c>
      <c r="D3181" s="373">
        <v>925.16</v>
      </c>
    </row>
    <row r="3182" spans="1:4" ht="12.75">
      <c r="A3182" s="371">
        <v>7260101160</v>
      </c>
      <c r="B3182" s="370" t="s">
        <v>37651</v>
      </c>
      <c r="C3182" s="372" t="s">
        <v>36666</v>
      </c>
      <c r="D3182" s="373">
        <v>933.37</v>
      </c>
    </row>
    <row r="3183" spans="1:4" ht="12.75">
      <c r="A3183" s="371">
        <v>7260101170</v>
      </c>
      <c r="B3183" s="370" t="s">
        <v>37652</v>
      </c>
      <c r="C3183" s="372" t="s">
        <v>36666</v>
      </c>
      <c r="D3183" s="373">
        <v>928.66</v>
      </c>
    </row>
    <row r="3184" spans="1:4" ht="12.75">
      <c r="A3184" s="371">
        <v>7260101180</v>
      </c>
      <c r="B3184" s="370" t="s">
        <v>37653</v>
      </c>
      <c r="C3184" s="372" t="s">
        <v>36666</v>
      </c>
      <c r="D3184" s="374">
        <v>1056.18</v>
      </c>
    </row>
    <row r="3185" spans="1:4" ht="12.75">
      <c r="A3185" s="371">
        <v>7260101190</v>
      </c>
      <c r="B3185" s="370" t="s">
        <v>37654</v>
      </c>
      <c r="C3185" s="372" t="s">
        <v>36666</v>
      </c>
      <c r="D3185" s="374">
        <v>1003.84</v>
      </c>
    </row>
    <row r="3186" spans="1:4" ht="12.75">
      <c r="A3186" s="371">
        <v>7260101200</v>
      </c>
      <c r="B3186" s="370" t="s">
        <v>37655</v>
      </c>
      <c r="C3186" s="372" t="s">
        <v>36666</v>
      </c>
      <c r="D3186" s="374">
        <v>1012.42</v>
      </c>
    </row>
    <row r="3187" spans="1:4" ht="12.75">
      <c r="A3187" s="371">
        <v>7260101210</v>
      </c>
      <c r="B3187" s="370" t="s">
        <v>37656</v>
      </c>
      <c r="C3187" s="372" t="s">
        <v>36666</v>
      </c>
      <c r="D3187" s="373">
        <v>961.91</v>
      </c>
    </row>
    <row r="3188" spans="1:4" ht="12.75">
      <c r="A3188" s="371">
        <v>7260101220</v>
      </c>
      <c r="B3188" s="370" t="s">
        <v>37657</v>
      </c>
      <c r="C3188" s="372" t="s">
        <v>36666</v>
      </c>
      <c r="D3188" s="374">
        <v>1089.43</v>
      </c>
    </row>
    <row r="3189" spans="1:4" ht="12.75">
      <c r="A3189" s="371">
        <v>7260101230</v>
      </c>
      <c r="B3189" s="370" t="s">
        <v>37658</v>
      </c>
      <c r="C3189" s="372" t="s">
        <v>36666</v>
      </c>
      <c r="D3189" s="374">
        <v>1037.08</v>
      </c>
    </row>
    <row r="3190" spans="1:4" ht="12.75">
      <c r="A3190" s="371">
        <v>7260101240</v>
      </c>
      <c r="B3190" s="370" t="s">
        <v>37659</v>
      </c>
      <c r="C3190" s="372" t="s">
        <v>36666</v>
      </c>
      <c r="D3190" s="374">
        <v>1045.6600000000001</v>
      </c>
    </row>
    <row r="3191" spans="1:4" ht="12.75">
      <c r="A3191" s="371">
        <v>7260101250</v>
      </c>
      <c r="B3191" s="370" t="s">
        <v>37660</v>
      </c>
      <c r="C3191" s="372" t="s">
        <v>36666</v>
      </c>
      <c r="D3191" s="374">
        <v>1017.28</v>
      </c>
    </row>
    <row r="3192" spans="1:4" ht="12.75">
      <c r="A3192" s="371">
        <v>7260101260</v>
      </c>
      <c r="B3192" s="370" t="s">
        <v>37661</v>
      </c>
      <c r="C3192" s="372" t="s">
        <v>36666</v>
      </c>
      <c r="D3192" s="374">
        <v>1158.21</v>
      </c>
    </row>
    <row r="3193" spans="1:4" ht="12.75">
      <c r="A3193" s="371">
        <v>7260101270</v>
      </c>
      <c r="B3193" s="370" t="s">
        <v>37662</v>
      </c>
      <c r="C3193" s="372" t="s">
        <v>36666</v>
      </c>
      <c r="D3193" s="374">
        <v>1096.8399999999999</v>
      </c>
    </row>
    <row r="3194" spans="1:4" ht="12.75">
      <c r="A3194" s="371">
        <v>7260101280</v>
      </c>
      <c r="B3194" s="370" t="s">
        <v>37663</v>
      </c>
      <c r="C3194" s="372" t="s">
        <v>36666</v>
      </c>
      <c r="D3194" s="374">
        <v>1106.18</v>
      </c>
    </row>
    <row r="3195" spans="1:4" ht="12.75">
      <c r="A3195" s="371">
        <v>7260101290</v>
      </c>
      <c r="B3195" s="370" t="s">
        <v>37664</v>
      </c>
      <c r="C3195" s="372" t="s">
        <v>36666</v>
      </c>
      <c r="D3195" s="374">
        <v>1053.8</v>
      </c>
    </row>
    <row r="3196" spans="1:4" ht="12.75">
      <c r="A3196" s="371">
        <v>7260101300</v>
      </c>
      <c r="B3196" s="370" t="s">
        <v>37665</v>
      </c>
      <c r="C3196" s="372" t="s">
        <v>36666</v>
      </c>
      <c r="D3196" s="374">
        <v>1194.72</v>
      </c>
    </row>
    <row r="3197" spans="1:4" ht="12.75">
      <c r="A3197" s="371">
        <v>7260101310</v>
      </c>
      <c r="B3197" s="370" t="s">
        <v>37666</v>
      </c>
      <c r="C3197" s="372" t="s">
        <v>36666</v>
      </c>
      <c r="D3197" s="374">
        <v>1132.08</v>
      </c>
    </row>
    <row r="3198" spans="1:4" ht="12.75">
      <c r="A3198" s="371">
        <v>7260101320</v>
      </c>
      <c r="B3198" s="370" t="s">
        <v>37667</v>
      </c>
      <c r="C3198" s="372" t="s">
        <v>36666</v>
      </c>
      <c r="D3198" s="374">
        <v>1141.1199999999999</v>
      </c>
    </row>
    <row r="3199" spans="1:4" ht="12.75">
      <c r="A3199" s="371">
        <v>7260101330</v>
      </c>
      <c r="B3199" s="370" t="s">
        <v>37668</v>
      </c>
      <c r="C3199" s="372" t="s">
        <v>36666</v>
      </c>
      <c r="D3199" s="374">
        <v>1120.52</v>
      </c>
    </row>
    <row r="3200" spans="1:4" ht="12.75">
      <c r="A3200" s="371">
        <v>7260101340</v>
      </c>
      <c r="B3200" s="370" t="s">
        <v>37669</v>
      </c>
      <c r="C3200" s="372" t="s">
        <v>36666</v>
      </c>
      <c r="D3200" s="374">
        <v>1274.8599999999999</v>
      </c>
    </row>
    <row r="3201" spans="1:4" ht="12.75">
      <c r="A3201" s="371">
        <v>7260101350</v>
      </c>
      <c r="B3201" s="370" t="s">
        <v>37670</v>
      </c>
      <c r="C3201" s="372" t="s">
        <v>36666</v>
      </c>
      <c r="D3201" s="374">
        <v>1202.83</v>
      </c>
    </row>
    <row r="3202" spans="1:4" ht="12.75">
      <c r="A3202" s="371">
        <v>7260101360</v>
      </c>
      <c r="B3202" s="370" t="s">
        <v>37671</v>
      </c>
      <c r="C3202" s="372" t="s">
        <v>36666</v>
      </c>
      <c r="D3202" s="374">
        <v>1212.6199999999999</v>
      </c>
    </row>
    <row r="3203" spans="1:4" ht="12.75">
      <c r="A3203" s="371">
        <v>7260101370</v>
      </c>
      <c r="B3203" s="370" t="s">
        <v>37672</v>
      </c>
      <c r="C3203" s="372" t="s">
        <v>36666</v>
      </c>
      <c r="D3203" s="374">
        <v>1166.78</v>
      </c>
    </row>
    <row r="3204" spans="1:4" ht="12.75">
      <c r="A3204" s="371">
        <v>7260101380</v>
      </c>
      <c r="B3204" s="370" t="s">
        <v>37673</v>
      </c>
      <c r="C3204" s="372" t="s">
        <v>36666</v>
      </c>
      <c r="D3204" s="374">
        <v>1321.12</v>
      </c>
    </row>
    <row r="3205" spans="1:4" ht="12.75">
      <c r="A3205" s="371">
        <v>7260101390</v>
      </c>
      <c r="B3205" s="370" t="s">
        <v>37674</v>
      </c>
      <c r="C3205" s="372" t="s">
        <v>36666</v>
      </c>
      <c r="D3205" s="374">
        <v>1249.0899999999999</v>
      </c>
    </row>
    <row r="3206" spans="1:4" ht="12.75">
      <c r="A3206" s="371">
        <v>7260101400</v>
      </c>
      <c r="B3206" s="370" t="s">
        <v>37675</v>
      </c>
      <c r="C3206" s="372" t="s">
        <v>36666</v>
      </c>
      <c r="D3206" s="374">
        <v>1258.82</v>
      </c>
    </row>
    <row r="3207" spans="1:4" ht="12.75">
      <c r="A3207" s="371">
        <v>7260101410</v>
      </c>
      <c r="B3207" s="370" t="s">
        <v>37676</v>
      </c>
      <c r="C3207" s="372" t="s">
        <v>36666</v>
      </c>
      <c r="D3207" s="373">
        <v>974.87</v>
      </c>
    </row>
    <row r="3208" spans="1:4" ht="12.75">
      <c r="A3208" s="371">
        <v>7260101420</v>
      </c>
      <c r="B3208" s="370" t="s">
        <v>37677</v>
      </c>
      <c r="C3208" s="372" t="s">
        <v>36666</v>
      </c>
      <c r="D3208" s="374">
        <v>1096.56</v>
      </c>
    </row>
    <row r="3209" spans="1:4" ht="12.75">
      <c r="A3209" s="371">
        <v>7260101430</v>
      </c>
      <c r="B3209" s="370" t="s">
        <v>37678</v>
      </c>
      <c r="C3209" s="372" t="s">
        <v>36666</v>
      </c>
      <c r="D3209" s="374">
        <v>1047.8699999999999</v>
      </c>
    </row>
    <row r="3210" spans="1:4" ht="12.75">
      <c r="A3210" s="371">
        <v>7260101440</v>
      </c>
      <c r="B3210" s="370" t="s">
        <v>37679</v>
      </c>
      <c r="C3210" s="372" t="s">
        <v>36666</v>
      </c>
      <c r="D3210" s="374">
        <v>1056.07</v>
      </c>
    </row>
    <row r="3211" spans="1:4" ht="12.75">
      <c r="A3211" s="371">
        <v>7260101450</v>
      </c>
      <c r="B3211" s="370" t="s">
        <v>37680</v>
      </c>
      <c r="C3211" s="372" t="s">
        <v>36666</v>
      </c>
      <c r="D3211" s="374">
        <v>1051.79</v>
      </c>
    </row>
    <row r="3212" spans="1:4" ht="12.75">
      <c r="A3212" s="371">
        <v>7260101460</v>
      </c>
      <c r="B3212" s="370" t="s">
        <v>37681</v>
      </c>
      <c r="C3212" s="372" t="s">
        <v>36666</v>
      </c>
      <c r="D3212" s="374">
        <v>1179.31</v>
      </c>
    </row>
    <row r="3213" spans="1:4" ht="12.75">
      <c r="A3213" s="371">
        <v>7260101470</v>
      </c>
      <c r="B3213" s="370" t="s">
        <v>37682</v>
      </c>
      <c r="C3213" s="372" t="s">
        <v>36666</v>
      </c>
      <c r="D3213" s="374">
        <v>1126.97</v>
      </c>
    </row>
    <row r="3214" spans="1:4" ht="12.75">
      <c r="A3214" s="371">
        <v>7260101480</v>
      </c>
      <c r="B3214" s="370" t="s">
        <v>37683</v>
      </c>
      <c r="C3214" s="372" t="s">
        <v>36666</v>
      </c>
      <c r="D3214" s="374">
        <v>1135.55</v>
      </c>
    </row>
    <row r="3215" spans="1:4" ht="12.75">
      <c r="A3215" s="371">
        <v>7260101490</v>
      </c>
      <c r="B3215" s="370" t="s">
        <v>37684</v>
      </c>
      <c r="C3215" s="372" t="s">
        <v>36666</v>
      </c>
      <c r="D3215" s="374">
        <v>1085.26</v>
      </c>
    </row>
    <row r="3216" spans="1:4" ht="12.75">
      <c r="A3216" s="371">
        <v>7260101500</v>
      </c>
      <c r="B3216" s="370" t="s">
        <v>37685</v>
      </c>
      <c r="C3216" s="372" t="s">
        <v>36666</v>
      </c>
      <c r="D3216" s="374">
        <v>1212.77</v>
      </c>
    </row>
    <row r="3217" spans="1:4" ht="12.75">
      <c r="A3217" s="371">
        <v>7260101510</v>
      </c>
      <c r="B3217" s="370" t="s">
        <v>37686</v>
      </c>
      <c r="C3217" s="372" t="s">
        <v>36666</v>
      </c>
      <c r="D3217" s="374">
        <v>1160.42</v>
      </c>
    </row>
    <row r="3218" spans="1:4" ht="12.75">
      <c r="A3218" s="371">
        <v>7260101520</v>
      </c>
      <c r="B3218" s="370" t="s">
        <v>37687</v>
      </c>
      <c r="C3218" s="372" t="s">
        <v>36666</v>
      </c>
      <c r="D3218" s="374">
        <v>1169</v>
      </c>
    </row>
    <row r="3219" spans="1:4" ht="12.75">
      <c r="A3219" s="371">
        <v>7260101530</v>
      </c>
      <c r="B3219" s="370" t="s">
        <v>37688</v>
      </c>
      <c r="C3219" s="372" t="s">
        <v>36666</v>
      </c>
      <c r="D3219" s="374">
        <v>1141.92</v>
      </c>
    </row>
    <row r="3220" spans="1:4" ht="12.75">
      <c r="A3220" s="371">
        <v>7260101540</v>
      </c>
      <c r="B3220" s="370" t="s">
        <v>37689</v>
      </c>
      <c r="C3220" s="372" t="s">
        <v>36666</v>
      </c>
      <c r="D3220" s="374">
        <v>1282.8499999999999</v>
      </c>
    </row>
    <row r="3221" spans="1:4" ht="12.75">
      <c r="A3221" s="371">
        <v>7260101550</v>
      </c>
      <c r="B3221" s="370" t="s">
        <v>37690</v>
      </c>
      <c r="C3221" s="372" t="s">
        <v>36666</v>
      </c>
      <c r="D3221" s="374">
        <v>1221.48</v>
      </c>
    </row>
    <row r="3222" spans="1:4" ht="12.75">
      <c r="A3222" s="371">
        <v>7260101560</v>
      </c>
      <c r="B3222" s="370" t="s">
        <v>37691</v>
      </c>
      <c r="C3222" s="372" t="s">
        <v>36666</v>
      </c>
      <c r="D3222" s="374">
        <v>1230.8</v>
      </c>
    </row>
    <row r="3223" spans="1:4" ht="12.75">
      <c r="A3223" s="371">
        <v>7260101570</v>
      </c>
      <c r="B3223" s="370" t="s">
        <v>37692</v>
      </c>
      <c r="C3223" s="372" t="s">
        <v>36666</v>
      </c>
      <c r="D3223" s="374">
        <v>1179.43</v>
      </c>
    </row>
    <row r="3224" spans="1:4" ht="12.75">
      <c r="A3224" s="371">
        <v>7260101580</v>
      </c>
      <c r="B3224" s="370" t="s">
        <v>37693</v>
      </c>
      <c r="C3224" s="372" t="s">
        <v>36666</v>
      </c>
      <c r="D3224" s="374">
        <v>1320.36</v>
      </c>
    </row>
    <row r="3225" spans="1:4" ht="12.75">
      <c r="A3225" s="371">
        <v>7260101590</v>
      </c>
      <c r="B3225" s="370" t="s">
        <v>37694</v>
      </c>
      <c r="C3225" s="372" t="s">
        <v>36666</v>
      </c>
      <c r="D3225" s="374">
        <v>1257.72</v>
      </c>
    </row>
    <row r="3226" spans="1:4" ht="12.75">
      <c r="A3226" s="371">
        <v>7260101600</v>
      </c>
      <c r="B3226" s="370" t="s">
        <v>37695</v>
      </c>
      <c r="C3226" s="372" t="s">
        <v>36666</v>
      </c>
      <c r="D3226" s="374">
        <v>1266.74</v>
      </c>
    </row>
    <row r="3227" spans="1:4" ht="12.75">
      <c r="A3227" s="371">
        <v>7260101610</v>
      </c>
      <c r="B3227" s="370" t="s">
        <v>37696</v>
      </c>
      <c r="C3227" s="372" t="s">
        <v>36666</v>
      </c>
      <c r="D3227" s="374">
        <v>1250.74</v>
      </c>
    </row>
    <row r="3228" spans="1:4" ht="12.75">
      <c r="A3228" s="371">
        <v>7260101620</v>
      </c>
      <c r="B3228" s="370" t="s">
        <v>37697</v>
      </c>
      <c r="C3228" s="372" t="s">
        <v>36666</v>
      </c>
      <c r="D3228" s="374">
        <v>1405.07</v>
      </c>
    </row>
    <row r="3229" spans="1:4" ht="12.75">
      <c r="A3229" s="371">
        <v>7260101630</v>
      </c>
      <c r="B3229" s="370" t="s">
        <v>37698</v>
      </c>
      <c r="C3229" s="372" t="s">
        <v>36666</v>
      </c>
      <c r="D3229" s="374">
        <v>1333.04</v>
      </c>
    </row>
    <row r="3230" spans="1:4" ht="12.75">
      <c r="A3230" s="371">
        <v>7260101640</v>
      </c>
      <c r="B3230" s="370" t="s">
        <v>37699</v>
      </c>
      <c r="C3230" s="372" t="s">
        <v>36666</v>
      </c>
      <c r="D3230" s="374">
        <v>1342.83</v>
      </c>
    </row>
    <row r="3231" spans="1:4" ht="12.75">
      <c r="A3231" s="371">
        <v>7260101650</v>
      </c>
      <c r="B3231" s="370" t="s">
        <v>37700</v>
      </c>
      <c r="C3231" s="372" t="s">
        <v>36666</v>
      </c>
      <c r="D3231" s="374">
        <v>1291.0999999999999</v>
      </c>
    </row>
    <row r="3232" spans="1:4" ht="12.75">
      <c r="A3232" s="371">
        <v>7260101660</v>
      </c>
      <c r="B3232" s="370" t="s">
        <v>37701</v>
      </c>
      <c r="C3232" s="372" t="s">
        <v>36666</v>
      </c>
      <c r="D3232" s="374">
        <v>1445.43</v>
      </c>
    </row>
    <row r="3233" spans="1:4" ht="12.75">
      <c r="A3233" s="371">
        <v>7260101670</v>
      </c>
      <c r="B3233" s="370" t="s">
        <v>37702</v>
      </c>
      <c r="C3233" s="372" t="s">
        <v>36666</v>
      </c>
      <c r="D3233" s="374">
        <v>1373.4</v>
      </c>
    </row>
    <row r="3234" spans="1:4" ht="12.75">
      <c r="A3234" s="371">
        <v>7260101680</v>
      </c>
      <c r="B3234" s="370" t="s">
        <v>37703</v>
      </c>
      <c r="C3234" s="372" t="s">
        <v>36666</v>
      </c>
      <c r="D3234" s="374">
        <v>1383.13</v>
      </c>
    </row>
    <row r="3235" spans="1:4" ht="12.75">
      <c r="A3235" s="371">
        <v>7260200040</v>
      </c>
      <c r="B3235" s="370" t="s">
        <v>37704</v>
      </c>
      <c r="C3235" s="372" t="s">
        <v>36666</v>
      </c>
      <c r="D3235" s="373">
        <v>459.65</v>
      </c>
    </row>
    <row r="3236" spans="1:4" ht="12.75">
      <c r="A3236" s="371">
        <v>7260200320</v>
      </c>
      <c r="B3236" s="370" t="s">
        <v>37705</v>
      </c>
      <c r="C3236" s="372" t="s">
        <v>36666</v>
      </c>
      <c r="D3236" s="373">
        <v>536.23</v>
      </c>
    </row>
    <row r="3237" spans="1:4" ht="12.75">
      <c r="A3237" s="371">
        <v>7260300010</v>
      </c>
      <c r="B3237" s="370" t="s">
        <v>37706</v>
      </c>
      <c r="C3237" s="372" t="s">
        <v>36666</v>
      </c>
      <c r="D3237" s="373">
        <v>566.41999999999996</v>
      </c>
    </row>
    <row r="3238" spans="1:4" ht="12.75">
      <c r="A3238" s="371">
        <v>7260300020</v>
      </c>
      <c r="B3238" s="370" t="s">
        <v>37707</v>
      </c>
      <c r="C3238" s="372" t="s">
        <v>36666</v>
      </c>
      <c r="D3238" s="373">
        <v>688.12</v>
      </c>
    </row>
    <row r="3239" spans="1:4" ht="12.75">
      <c r="A3239" s="371">
        <v>7260300030</v>
      </c>
      <c r="B3239" s="370" t="s">
        <v>37708</v>
      </c>
      <c r="C3239" s="372" t="s">
        <v>36666</v>
      </c>
      <c r="D3239" s="373">
        <v>639.42999999999995</v>
      </c>
    </row>
    <row r="3240" spans="1:4" ht="12.75">
      <c r="A3240" s="371">
        <v>7260300040</v>
      </c>
      <c r="B3240" s="370" t="s">
        <v>37709</v>
      </c>
      <c r="C3240" s="372" t="s">
        <v>36666</v>
      </c>
      <c r="D3240" s="373">
        <v>647.62</v>
      </c>
    </row>
    <row r="3241" spans="1:4" ht="12.75">
      <c r="A3241" s="371">
        <v>7260300050</v>
      </c>
      <c r="B3241" s="370" t="s">
        <v>37710</v>
      </c>
      <c r="C3241" s="372" t="s">
        <v>36666</v>
      </c>
      <c r="D3241" s="373">
        <v>641.07000000000005</v>
      </c>
    </row>
    <row r="3242" spans="1:4" ht="12.75">
      <c r="A3242" s="371">
        <v>7260300060</v>
      </c>
      <c r="B3242" s="370" t="s">
        <v>37711</v>
      </c>
      <c r="C3242" s="372" t="s">
        <v>36666</v>
      </c>
      <c r="D3242" s="373">
        <v>768.59</v>
      </c>
    </row>
    <row r="3243" spans="1:4" ht="12.75">
      <c r="A3243" s="371">
        <v>7260300070</v>
      </c>
      <c r="B3243" s="370" t="s">
        <v>37712</v>
      </c>
      <c r="C3243" s="372" t="s">
        <v>36666</v>
      </c>
      <c r="D3243" s="373">
        <v>716.26</v>
      </c>
    </row>
    <row r="3244" spans="1:4" ht="12.75">
      <c r="A3244" s="371">
        <v>7260300080</v>
      </c>
      <c r="B3244" s="370" t="s">
        <v>37713</v>
      </c>
      <c r="C3244" s="372" t="s">
        <v>36666</v>
      </c>
      <c r="D3244" s="373">
        <v>724.83</v>
      </c>
    </row>
    <row r="3245" spans="1:4" ht="12.75">
      <c r="A3245" s="371">
        <v>7260300090</v>
      </c>
      <c r="B3245" s="370" t="s">
        <v>37714</v>
      </c>
      <c r="C3245" s="372" t="s">
        <v>36666</v>
      </c>
      <c r="D3245" s="373">
        <v>674.24</v>
      </c>
    </row>
    <row r="3246" spans="1:4" ht="12.75">
      <c r="A3246" s="371">
        <v>7260300100</v>
      </c>
      <c r="B3246" s="370" t="s">
        <v>37715</v>
      </c>
      <c r="C3246" s="372" t="s">
        <v>36666</v>
      </c>
      <c r="D3246" s="373">
        <v>801.76</v>
      </c>
    </row>
    <row r="3247" spans="1:4" ht="12.75">
      <c r="A3247" s="371">
        <v>7260300110</v>
      </c>
      <c r="B3247" s="370" t="s">
        <v>37716</v>
      </c>
      <c r="C3247" s="372" t="s">
        <v>36666</v>
      </c>
      <c r="D3247" s="373">
        <v>749.42</v>
      </c>
    </row>
    <row r="3248" spans="1:4" ht="12.75">
      <c r="A3248" s="371">
        <v>7260300120</v>
      </c>
      <c r="B3248" s="370" t="s">
        <v>37717</v>
      </c>
      <c r="C3248" s="372" t="s">
        <v>36666</v>
      </c>
      <c r="D3248" s="373">
        <v>757.99</v>
      </c>
    </row>
    <row r="3249" spans="1:4" ht="12.75">
      <c r="A3249" s="371">
        <v>7260300130</v>
      </c>
      <c r="B3249" s="370" t="s">
        <v>37718</v>
      </c>
      <c r="C3249" s="372" t="s">
        <v>36666</v>
      </c>
      <c r="D3249" s="373">
        <v>726.3</v>
      </c>
    </row>
    <row r="3250" spans="1:4" ht="12.75">
      <c r="A3250" s="371">
        <v>7260300140</v>
      </c>
      <c r="B3250" s="370" t="s">
        <v>37719</v>
      </c>
      <c r="C3250" s="372" t="s">
        <v>36666</v>
      </c>
      <c r="D3250" s="373">
        <v>867.22</v>
      </c>
    </row>
    <row r="3251" spans="1:4" ht="12.75">
      <c r="A3251" s="371">
        <v>7260300150</v>
      </c>
      <c r="B3251" s="370" t="s">
        <v>37720</v>
      </c>
      <c r="C3251" s="372" t="s">
        <v>36666</v>
      </c>
      <c r="D3251" s="373">
        <v>805.84</v>
      </c>
    </row>
    <row r="3252" spans="1:4" ht="12.75">
      <c r="A3252" s="371">
        <v>7260300160</v>
      </c>
      <c r="B3252" s="370" t="s">
        <v>37721</v>
      </c>
      <c r="C3252" s="372" t="s">
        <v>36666</v>
      </c>
      <c r="D3252" s="373">
        <v>815.17</v>
      </c>
    </row>
    <row r="3253" spans="1:4" ht="12.75">
      <c r="A3253" s="371">
        <v>7260300170</v>
      </c>
      <c r="B3253" s="370" t="s">
        <v>37722</v>
      </c>
      <c r="C3253" s="372" t="s">
        <v>36666</v>
      </c>
      <c r="D3253" s="373">
        <v>762.41</v>
      </c>
    </row>
    <row r="3254" spans="1:4" ht="12.75">
      <c r="A3254" s="371">
        <v>7260300180</v>
      </c>
      <c r="B3254" s="370" t="s">
        <v>37723</v>
      </c>
      <c r="C3254" s="372" t="s">
        <v>36666</v>
      </c>
      <c r="D3254" s="373">
        <v>903.34</v>
      </c>
    </row>
    <row r="3255" spans="1:4" ht="12.75">
      <c r="A3255" s="371">
        <v>7260300190</v>
      </c>
      <c r="B3255" s="370" t="s">
        <v>37724</v>
      </c>
      <c r="C3255" s="372" t="s">
        <v>36666</v>
      </c>
      <c r="D3255" s="373">
        <v>840.69</v>
      </c>
    </row>
    <row r="3256" spans="1:4" ht="12.75">
      <c r="A3256" s="371">
        <v>7260300200</v>
      </c>
      <c r="B3256" s="370" t="s">
        <v>37725</v>
      </c>
      <c r="C3256" s="372" t="s">
        <v>36666</v>
      </c>
      <c r="D3256" s="373">
        <v>849.72</v>
      </c>
    </row>
    <row r="3257" spans="1:4" ht="12.75">
      <c r="A3257" s="371">
        <v>7260300210</v>
      </c>
      <c r="B3257" s="370" t="s">
        <v>37726</v>
      </c>
      <c r="C3257" s="372" t="s">
        <v>36666</v>
      </c>
      <c r="D3257" s="373">
        <v>824.79</v>
      </c>
    </row>
    <row r="3258" spans="1:4" ht="12.75">
      <c r="A3258" s="371">
        <v>7260300220</v>
      </c>
      <c r="B3258" s="370" t="s">
        <v>37727</v>
      </c>
      <c r="C3258" s="372" t="s">
        <v>36666</v>
      </c>
      <c r="D3258" s="373">
        <v>979.13</v>
      </c>
    </row>
    <row r="3259" spans="1:4" ht="12.75">
      <c r="A3259" s="371">
        <v>7260300230</v>
      </c>
      <c r="B3259" s="370" t="s">
        <v>37728</v>
      </c>
      <c r="C3259" s="372" t="s">
        <v>36666</v>
      </c>
      <c r="D3259" s="373">
        <v>907.1</v>
      </c>
    </row>
    <row r="3260" spans="1:4" ht="12.75">
      <c r="A3260" s="371">
        <v>7260300240</v>
      </c>
      <c r="B3260" s="370" t="s">
        <v>37729</v>
      </c>
      <c r="C3260" s="372" t="s">
        <v>36666</v>
      </c>
      <c r="D3260" s="373">
        <v>916.89</v>
      </c>
    </row>
    <row r="3261" spans="1:4" ht="12.75">
      <c r="A3261" s="371">
        <v>7260300250</v>
      </c>
      <c r="B3261" s="370" t="s">
        <v>37730</v>
      </c>
      <c r="C3261" s="372" t="s">
        <v>36666</v>
      </c>
      <c r="D3261" s="373">
        <v>867.14</v>
      </c>
    </row>
    <row r="3262" spans="1:4" ht="12.75">
      <c r="A3262" s="371">
        <v>7260300260</v>
      </c>
      <c r="B3262" s="370" t="s">
        <v>37731</v>
      </c>
      <c r="C3262" s="372" t="s">
        <v>36666</v>
      </c>
      <c r="D3262" s="374">
        <v>1021.48</v>
      </c>
    </row>
    <row r="3263" spans="1:4" ht="12.75">
      <c r="A3263" s="371">
        <v>7260300270</v>
      </c>
      <c r="B3263" s="370" t="s">
        <v>37732</v>
      </c>
      <c r="C3263" s="372" t="s">
        <v>36666</v>
      </c>
      <c r="D3263" s="373">
        <v>949.45</v>
      </c>
    </row>
    <row r="3264" spans="1:4" ht="12.75">
      <c r="A3264" s="371">
        <v>7260300280</v>
      </c>
      <c r="B3264" s="370" t="s">
        <v>37733</v>
      </c>
      <c r="C3264" s="372" t="s">
        <v>36666</v>
      </c>
      <c r="D3264" s="373">
        <v>959.18</v>
      </c>
    </row>
    <row r="3265" spans="1:4" ht="12.75">
      <c r="A3265" s="371">
        <v>7260300290</v>
      </c>
      <c r="B3265" s="370" t="s">
        <v>37734</v>
      </c>
      <c r="C3265" s="372" t="s">
        <v>36666</v>
      </c>
      <c r="D3265" s="373">
        <v>684.55</v>
      </c>
    </row>
    <row r="3266" spans="1:4" ht="12.75">
      <c r="A3266" s="371">
        <v>7260300300</v>
      </c>
      <c r="B3266" s="370" t="s">
        <v>37735</v>
      </c>
      <c r="C3266" s="372" t="s">
        <v>36666</v>
      </c>
      <c r="D3266" s="373">
        <v>806.24</v>
      </c>
    </row>
    <row r="3267" spans="1:4" ht="12.75">
      <c r="A3267" s="371">
        <v>7260300310</v>
      </c>
      <c r="B3267" s="370" t="s">
        <v>37736</v>
      </c>
      <c r="C3267" s="372" t="s">
        <v>36666</v>
      </c>
      <c r="D3267" s="373">
        <v>757.54</v>
      </c>
    </row>
    <row r="3268" spans="1:4" ht="12.75">
      <c r="A3268" s="371">
        <v>7260300320</v>
      </c>
      <c r="B3268" s="370" t="s">
        <v>37737</v>
      </c>
      <c r="C3268" s="372" t="s">
        <v>36666</v>
      </c>
      <c r="D3268" s="373">
        <v>765.75</v>
      </c>
    </row>
    <row r="3269" spans="1:4" ht="12.75">
      <c r="A3269" s="371">
        <v>7260300330</v>
      </c>
      <c r="B3269" s="370" t="s">
        <v>37738</v>
      </c>
      <c r="C3269" s="372" t="s">
        <v>36666</v>
      </c>
      <c r="D3269" s="373">
        <v>759.74</v>
      </c>
    </row>
    <row r="3270" spans="1:4" ht="12.75">
      <c r="A3270" s="371">
        <v>7260300340</v>
      </c>
      <c r="B3270" s="370" t="s">
        <v>37739</v>
      </c>
      <c r="C3270" s="372" t="s">
        <v>36666</v>
      </c>
      <c r="D3270" s="373">
        <v>887.26</v>
      </c>
    </row>
    <row r="3271" spans="1:4" ht="12.75">
      <c r="A3271" s="371">
        <v>7260300350</v>
      </c>
      <c r="B3271" s="370" t="s">
        <v>37740</v>
      </c>
      <c r="C3271" s="372" t="s">
        <v>36666</v>
      </c>
      <c r="D3271" s="373">
        <v>834.92</v>
      </c>
    </row>
    <row r="3272" spans="1:4" ht="12.75">
      <c r="A3272" s="371">
        <v>7260300360</v>
      </c>
      <c r="B3272" s="370" t="s">
        <v>37741</v>
      </c>
      <c r="C3272" s="372" t="s">
        <v>36666</v>
      </c>
      <c r="D3272" s="373">
        <v>843.5</v>
      </c>
    </row>
    <row r="3273" spans="1:4" ht="12.75">
      <c r="A3273" s="371">
        <v>7260300370</v>
      </c>
      <c r="B3273" s="370" t="s">
        <v>37742</v>
      </c>
      <c r="C3273" s="372" t="s">
        <v>36666</v>
      </c>
      <c r="D3273" s="373">
        <v>792.9</v>
      </c>
    </row>
    <row r="3274" spans="1:4" ht="12.75">
      <c r="A3274" s="371">
        <v>7260300380</v>
      </c>
      <c r="B3274" s="370" t="s">
        <v>37743</v>
      </c>
      <c r="C3274" s="372" t="s">
        <v>36666</v>
      </c>
      <c r="D3274" s="373">
        <v>920.42</v>
      </c>
    </row>
    <row r="3275" spans="1:4" ht="12.75">
      <c r="A3275" s="371">
        <v>7260300390</v>
      </c>
      <c r="B3275" s="370" t="s">
        <v>37744</v>
      </c>
      <c r="C3275" s="372" t="s">
        <v>36666</v>
      </c>
      <c r="D3275" s="373">
        <v>868.07</v>
      </c>
    </row>
    <row r="3276" spans="1:4" ht="12.75">
      <c r="A3276" s="371">
        <v>7260300400</v>
      </c>
      <c r="B3276" s="370" t="s">
        <v>37745</v>
      </c>
      <c r="C3276" s="372" t="s">
        <v>36666</v>
      </c>
      <c r="D3276" s="373">
        <v>876.65</v>
      </c>
    </row>
    <row r="3277" spans="1:4" ht="12.75">
      <c r="A3277" s="371">
        <v>7260300410</v>
      </c>
      <c r="B3277" s="370" t="s">
        <v>37746</v>
      </c>
      <c r="C3277" s="372" t="s">
        <v>36666</v>
      </c>
      <c r="D3277" s="373">
        <v>845.81</v>
      </c>
    </row>
    <row r="3278" spans="1:4" ht="12.75">
      <c r="A3278" s="371">
        <v>7260300420</v>
      </c>
      <c r="B3278" s="370" t="s">
        <v>37747</v>
      </c>
      <c r="C3278" s="372" t="s">
        <v>36666</v>
      </c>
      <c r="D3278" s="373">
        <v>986.73</v>
      </c>
    </row>
    <row r="3279" spans="1:4" ht="12.75">
      <c r="A3279" s="371">
        <v>7260300430</v>
      </c>
      <c r="B3279" s="370" t="s">
        <v>37748</v>
      </c>
      <c r="C3279" s="372" t="s">
        <v>36666</v>
      </c>
      <c r="D3279" s="373">
        <v>925.36</v>
      </c>
    </row>
    <row r="3280" spans="1:4" ht="12.75">
      <c r="A3280" s="371">
        <v>7260300440</v>
      </c>
      <c r="B3280" s="370" t="s">
        <v>37749</v>
      </c>
      <c r="C3280" s="372" t="s">
        <v>36666</v>
      </c>
      <c r="D3280" s="373">
        <v>934.69</v>
      </c>
    </row>
    <row r="3281" spans="1:4" ht="12.75">
      <c r="A3281" s="371">
        <v>7260300450</v>
      </c>
      <c r="B3281" s="370" t="s">
        <v>37750</v>
      </c>
      <c r="C3281" s="372" t="s">
        <v>36666</v>
      </c>
      <c r="D3281" s="373">
        <v>881.92</v>
      </c>
    </row>
    <row r="3282" spans="1:4" ht="12.75">
      <c r="A3282" s="371">
        <v>7260300460</v>
      </c>
      <c r="B3282" s="370" t="s">
        <v>37751</v>
      </c>
      <c r="C3282" s="372" t="s">
        <v>36666</v>
      </c>
      <c r="D3282" s="374">
        <v>1022.85</v>
      </c>
    </row>
    <row r="3283" spans="1:4" ht="12.75">
      <c r="A3283" s="371">
        <v>7260300470</v>
      </c>
      <c r="B3283" s="370" t="s">
        <v>37752</v>
      </c>
      <c r="C3283" s="372" t="s">
        <v>36666</v>
      </c>
      <c r="D3283" s="373">
        <v>960.21</v>
      </c>
    </row>
    <row r="3284" spans="1:4" ht="12.75">
      <c r="A3284" s="371">
        <v>7260300480</v>
      </c>
      <c r="B3284" s="370" t="s">
        <v>37753</v>
      </c>
      <c r="C3284" s="372" t="s">
        <v>36666</v>
      </c>
      <c r="D3284" s="373">
        <v>969.24</v>
      </c>
    </row>
    <row r="3285" spans="1:4" ht="12.75">
      <c r="A3285" s="371">
        <v>7260300490</v>
      </c>
      <c r="B3285" s="370" t="s">
        <v>37754</v>
      </c>
      <c r="C3285" s="372" t="s">
        <v>36666</v>
      </c>
      <c r="D3285" s="373">
        <v>945.19</v>
      </c>
    </row>
    <row r="3286" spans="1:4" ht="12.75">
      <c r="A3286" s="371">
        <v>7260300500</v>
      </c>
      <c r="B3286" s="370" t="s">
        <v>37755</v>
      </c>
      <c r="C3286" s="372" t="s">
        <v>36666</v>
      </c>
      <c r="D3286" s="374">
        <v>1099.52</v>
      </c>
    </row>
    <row r="3287" spans="1:4" ht="12.75">
      <c r="A3287" s="371">
        <v>7260300510</v>
      </c>
      <c r="B3287" s="370" t="s">
        <v>37756</v>
      </c>
      <c r="C3287" s="372" t="s">
        <v>36666</v>
      </c>
      <c r="D3287" s="374">
        <v>1027.5</v>
      </c>
    </row>
    <row r="3288" spans="1:4" ht="12.75">
      <c r="A3288" s="371">
        <v>7260300520</v>
      </c>
      <c r="B3288" s="370" t="s">
        <v>37757</v>
      </c>
      <c r="C3288" s="372" t="s">
        <v>36666</v>
      </c>
      <c r="D3288" s="374">
        <v>1037.29</v>
      </c>
    </row>
    <row r="3289" spans="1:4" ht="12.75">
      <c r="A3289" s="371">
        <v>7260300530</v>
      </c>
      <c r="B3289" s="370" t="s">
        <v>37758</v>
      </c>
      <c r="C3289" s="372" t="s">
        <v>36666</v>
      </c>
      <c r="D3289" s="373">
        <v>987.54</v>
      </c>
    </row>
    <row r="3290" spans="1:4" ht="12.75">
      <c r="A3290" s="371">
        <v>7260300540</v>
      </c>
      <c r="B3290" s="370" t="s">
        <v>37759</v>
      </c>
      <c r="C3290" s="372" t="s">
        <v>36666</v>
      </c>
      <c r="D3290" s="374">
        <v>1141.8699999999999</v>
      </c>
    </row>
    <row r="3291" spans="1:4" ht="12.75">
      <c r="A3291" s="371">
        <v>7260300550</v>
      </c>
      <c r="B3291" s="370" t="s">
        <v>37760</v>
      </c>
      <c r="C3291" s="372" t="s">
        <v>36666</v>
      </c>
      <c r="D3291" s="374">
        <v>1069.8499999999999</v>
      </c>
    </row>
    <row r="3292" spans="1:4" ht="12.75">
      <c r="A3292" s="371">
        <v>7260300560</v>
      </c>
      <c r="B3292" s="370" t="s">
        <v>37761</v>
      </c>
      <c r="C3292" s="372" t="s">
        <v>36666</v>
      </c>
      <c r="D3292" s="374">
        <v>1079.58</v>
      </c>
    </row>
    <row r="3293" spans="1:4" ht="12.75">
      <c r="A3293" s="371">
        <v>7260300570</v>
      </c>
      <c r="B3293" s="370" t="s">
        <v>37762</v>
      </c>
      <c r="C3293" s="372" t="s">
        <v>36666</v>
      </c>
      <c r="D3293" s="373">
        <v>801.39</v>
      </c>
    </row>
    <row r="3294" spans="1:4" ht="12.75">
      <c r="A3294" s="371">
        <v>7260300580</v>
      </c>
      <c r="B3294" s="370" t="s">
        <v>37763</v>
      </c>
      <c r="C3294" s="372" t="s">
        <v>36666</v>
      </c>
      <c r="D3294" s="373">
        <v>923.08</v>
      </c>
    </row>
    <row r="3295" spans="1:4" ht="12.75">
      <c r="A3295" s="371">
        <v>7260300590</v>
      </c>
      <c r="B3295" s="370" t="s">
        <v>37764</v>
      </c>
      <c r="C3295" s="372" t="s">
        <v>36666</v>
      </c>
      <c r="D3295" s="373">
        <v>874.39</v>
      </c>
    </row>
    <row r="3296" spans="1:4" ht="12.75">
      <c r="A3296" s="371">
        <v>7260300600</v>
      </c>
      <c r="B3296" s="370" t="s">
        <v>37765</v>
      </c>
      <c r="C3296" s="372" t="s">
        <v>36666</v>
      </c>
      <c r="D3296" s="373">
        <v>882.6</v>
      </c>
    </row>
    <row r="3297" spans="1:4" ht="12.75">
      <c r="A3297" s="371">
        <v>7260300610</v>
      </c>
      <c r="B3297" s="370" t="s">
        <v>37766</v>
      </c>
      <c r="C3297" s="372" t="s">
        <v>36666</v>
      </c>
      <c r="D3297" s="373">
        <v>877.11</v>
      </c>
    </row>
    <row r="3298" spans="1:4" ht="12.75">
      <c r="A3298" s="371">
        <v>7260300620</v>
      </c>
      <c r="B3298" s="370" t="s">
        <v>37767</v>
      </c>
      <c r="C3298" s="372" t="s">
        <v>36666</v>
      </c>
      <c r="D3298" s="374">
        <v>1004.63</v>
      </c>
    </row>
    <row r="3299" spans="1:4" ht="12.75">
      <c r="A3299" s="371">
        <v>7260300630</v>
      </c>
      <c r="B3299" s="370" t="s">
        <v>37768</v>
      </c>
      <c r="C3299" s="372" t="s">
        <v>36666</v>
      </c>
      <c r="D3299" s="373">
        <v>952.31</v>
      </c>
    </row>
    <row r="3300" spans="1:4" ht="12.75">
      <c r="A3300" s="371">
        <v>7260300640</v>
      </c>
      <c r="B3300" s="370" t="s">
        <v>37769</v>
      </c>
      <c r="C3300" s="372" t="s">
        <v>36666</v>
      </c>
      <c r="D3300" s="373">
        <v>960.89</v>
      </c>
    </row>
    <row r="3301" spans="1:4" ht="12.75">
      <c r="A3301" s="371">
        <v>7260300650</v>
      </c>
      <c r="B3301" s="370" t="s">
        <v>37770</v>
      </c>
      <c r="C3301" s="372" t="s">
        <v>36666</v>
      </c>
      <c r="D3301" s="373">
        <v>910.27</v>
      </c>
    </row>
    <row r="3302" spans="1:4" ht="12.75">
      <c r="A3302" s="371">
        <v>7260300660</v>
      </c>
      <c r="B3302" s="370" t="s">
        <v>37771</v>
      </c>
      <c r="C3302" s="372" t="s">
        <v>36666</v>
      </c>
      <c r="D3302" s="374">
        <v>1037.79</v>
      </c>
    </row>
    <row r="3303" spans="1:4" ht="12.75">
      <c r="A3303" s="371">
        <v>7260300670</v>
      </c>
      <c r="B3303" s="370" t="s">
        <v>37772</v>
      </c>
      <c r="C3303" s="372" t="s">
        <v>36666</v>
      </c>
      <c r="D3303" s="373">
        <v>985.46</v>
      </c>
    </row>
    <row r="3304" spans="1:4" ht="12.75">
      <c r="A3304" s="371">
        <v>7260300680</v>
      </c>
      <c r="B3304" s="370" t="s">
        <v>37773</v>
      </c>
      <c r="C3304" s="372" t="s">
        <v>36666</v>
      </c>
      <c r="D3304" s="373">
        <v>994.04</v>
      </c>
    </row>
    <row r="3305" spans="1:4" ht="12.75">
      <c r="A3305" s="371">
        <v>7260300690</v>
      </c>
      <c r="B3305" s="370" t="s">
        <v>37774</v>
      </c>
      <c r="C3305" s="372" t="s">
        <v>36666</v>
      </c>
      <c r="D3305" s="373">
        <v>964.07</v>
      </c>
    </row>
    <row r="3306" spans="1:4" ht="12.75">
      <c r="A3306" s="371">
        <v>7260300700</v>
      </c>
      <c r="B3306" s="370" t="s">
        <v>37775</v>
      </c>
      <c r="C3306" s="372" t="s">
        <v>36666</v>
      </c>
      <c r="D3306" s="374">
        <v>1105</v>
      </c>
    </row>
    <row r="3307" spans="1:4" ht="12.75">
      <c r="A3307" s="371">
        <v>7260300710</v>
      </c>
      <c r="B3307" s="370" t="s">
        <v>37776</v>
      </c>
      <c r="C3307" s="372" t="s">
        <v>36666</v>
      </c>
      <c r="D3307" s="374">
        <v>1043.6300000000001</v>
      </c>
    </row>
    <row r="3308" spans="1:4" ht="12.75">
      <c r="A3308" s="371">
        <v>7260300720</v>
      </c>
      <c r="B3308" s="370" t="s">
        <v>37777</v>
      </c>
      <c r="C3308" s="372" t="s">
        <v>36666</v>
      </c>
      <c r="D3308" s="374">
        <v>1052.96</v>
      </c>
    </row>
    <row r="3309" spans="1:4" ht="12.75">
      <c r="A3309" s="371">
        <v>7260300730</v>
      </c>
      <c r="B3309" s="370" t="s">
        <v>37778</v>
      </c>
      <c r="C3309" s="372" t="s">
        <v>36666</v>
      </c>
      <c r="D3309" s="374">
        <v>1000.19</v>
      </c>
    </row>
    <row r="3310" spans="1:4" ht="12.75">
      <c r="A3310" s="371">
        <v>7260300740</v>
      </c>
      <c r="B3310" s="370" t="s">
        <v>37779</v>
      </c>
      <c r="C3310" s="372" t="s">
        <v>36666</v>
      </c>
      <c r="D3310" s="374">
        <v>1141.1099999999999</v>
      </c>
    </row>
    <row r="3311" spans="1:4" ht="12.75">
      <c r="A3311" s="371">
        <v>7260300750</v>
      </c>
      <c r="B3311" s="370" t="s">
        <v>37780</v>
      </c>
      <c r="C3311" s="372" t="s">
        <v>36666</v>
      </c>
      <c r="D3311" s="374">
        <v>1078.47</v>
      </c>
    </row>
    <row r="3312" spans="1:4" ht="12.75">
      <c r="A3312" s="371">
        <v>7260300760</v>
      </c>
      <c r="B3312" s="370" t="s">
        <v>37781</v>
      </c>
      <c r="C3312" s="372" t="s">
        <v>36666</v>
      </c>
      <c r="D3312" s="374">
        <v>1087.5</v>
      </c>
    </row>
    <row r="3313" spans="1:4" ht="12.75">
      <c r="A3313" s="371">
        <v>7260300770</v>
      </c>
      <c r="B3313" s="370" t="s">
        <v>37782</v>
      </c>
      <c r="C3313" s="372" t="s">
        <v>36666</v>
      </c>
      <c r="D3313" s="374">
        <v>1064.49</v>
      </c>
    </row>
    <row r="3314" spans="1:4" ht="12.75">
      <c r="A3314" s="371">
        <v>7260300780</v>
      </c>
      <c r="B3314" s="370" t="s">
        <v>37783</v>
      </c>
      <c r="C3314" s="372" t="s">
        <v>36666</v>
      </c>
      <c r="D3314" s="374">
        <v>1218.83</v>
      </c>
    </row>
    <row r="3315" spans="1:4" ht="12.75">
      <c r="A3315" s="371">
        <v>7260300790</v>
      </c>
      <c r="B3315" s="370" t="s">
        <v>37784</v>
      </c>
      <c r="C3315" s="372" t="s">
        <v>36666</v>
      </c>
      <c r="D3315" s="374">
        <v>1146.81</v>
      </c>
    </row>
    <row r="3316" spans="1:4" ht="12.75">
      <c r="A3316" s="371">
        <v>7260300800</v>
      </c>
      <c r="B3316" s="370" t="s">
        <v>37785</v>
      </c>
      <c r="C3316" s="372" t="s">
        <v>36666</v>
      </c>
      <c r="D3316" s="374">
        <v>1156.5899999999999</v>
      </c>
    </row>
    <row r="3317" spans="1:4" ht="12.75">
      <c r="A3317" s="371">
        <v>7260300810</v>
      </c>
      <c r="B3317" s="370" t="s">
        <v>37786</v>
      </c>
      <c r="C3317" s="372" t="s">
        <v>36666</v>
      </c>
      <c r="D3317" s="374">
        <v>1106.83</v>
      </c>
    </row>
    <row r="3318" spans="1:4" ht="12.75">
      <c r="A3318" s="371">
        <v>7260300820</v>
      </c>
      <c r="B3318" s="370" t="s">
        <v>37787</v>
      </c>
      <c r="C3318" s="372" t="s">
        <v>36666</v>
      </c>
      <c r="D3318" s="374">
        <v>1261.17</v>
      </c>
    </row>
    <row r="3319" spans="1:4" ht="12.75">
      <c r="A3319" s="371">
        <v>7260300830</v>
      </c>
      <c r="B3319" s="370" t="s">
        <v>37788</v>
      </c>
      <c r="C3319" s="372" t="s">
        <v>36666</v>
      </c>
      <c r="D3319" s="374">
        <v>1189.1500000000001</v>
      </c>
    </row>
    <row r="3320" spans="1:4" ht="12.75">
      <c r="A3320" s="371">
        <v>7260300840</v>
      </c>
      <c r="B3320" s="370" t="s">
        <v>37789</v>
      </c>
      <c r="C3320" s="372" t="s">
        <v>36666</v>
      </c>
      <c r="D3320" s="374">
        <v>1198.8699999999999</v>
      </c>
    </row>
    <row r="3321" spans="1:4" ht="12.75">
      <c r="A3321" s="371">
        <v>7260300850</v>
      </c>
      <c r="B3321" s="370" t="s">
        <v>37790</v>
      </c>
      <c r="C3321" s="372" t="s">
        <v>36666</v>
      </c>
      <c r="D3321" s="373">
        <v>945.69</v>
      </c>
    </row>
    <row r="3322" spans="1:4" ht="12.75">
      <c r="A3322" s="371">
        <v>7260300860</v>
      </c>
      <c r="B3322" s="370" t="s">
        <v>37791</v>
      </c>
      <c r="C3322" s="372" t="s">
        <v>36666</v>
      </c>
      <c r="D3322" s="374">
        <v>1067.3900000000001</v>
      </c>
    </row>
    <row r="3323" spans="1:4" ht="12.75">
      <c r="A3323" s="371">
        <v>7260300870</v>
      </c>
      <c r="B3323" s="370" t="s">
        <v>37792</v>
      </c>
      <c r="C3323" s="372" t="s">
        <v>36666</v>
      </c>
      <c r="D3323" s="374">
        <v>1018.71</v>
      </c>
    </row>
    <row r="3324" spans="1:4" ht="12.75">
      <c r="A3324" s="371">
        <v>7260300880</v>
      </c>
      <c r="B3324" s="370" t="s">
        <v>37793</v>
      </c>
      <c r="C3324" s="372" t="s">
        <v>36666</v>
      </c>
      <c r="D3324" s="374">
        <v>1026.9000000000001</v>
      </c>
    </row>
    <row r="3325" spans="1:4" ht="12.75">
      <c r="A3325" s="371">
        <v>7260300890</v>
      </c>
      <c r="B3325" s="370" t="s">
        <v>37794</v>
      </c>
      <c r="C3325" s="372" t="s">
        <v>36666</v>
      </c>
      <c r="D3325" s="374">
        <v>1022.01</v>
      </c>
    </row>
    <row r="3326" spans="1:4" ht="12.75">
      <c r="A3326" s="371">
        <v>7260300900</v>
      </c>
      <c r="B3326" s="370" t="s">
        <v>37795</v>
      </c>
      <c r="C3326" s="372" t="s">
        <v>36666</v>
      </c>
      <c r="D3326" s="374">
        <v>1149.53</v>
      </c>
    </row>
    <row r="3327" spans="1:4" ht="12.75">
      <c r="A3327" s="371">
        <v>7260300910</v>
      </c>
      <c r="B3327" s="370" t="s">
        <v>37796</v>
      </c>
      <c r="C3327" s="372" t="s">
        <v>36666</v>
      </c>
      <c r="D3327" s="374">
        <v>1097.2</v>
      </c>
    </row>
    <row r="3328" spans="1:4" ht="12.75">
      <c r="A3328" s="371">
        <v>7260300920</v>
      </c>
      <c r="B3328" s="370" t="s">
        <v>37797</v>
      </c>
      <c r="C3328" s="372" t="s">
        <v>36666</v>
      </c>
      <c r="D3328" s="374">
        <v>1105.77</v>
      </c>
    </row>
    <row r="3329" spans="1:4" ht="12.75">
      <c r="A3329" s="371">
        <v>7260300930</v>
      </c>
      <c r="B3329" s="370" t="s">
        <v>37798</v>
      </c>
      <c r="C3329" s="372" t="s">
        <v>36666</v>
      </c>
      <c r="D3329" s="374">
        <v>1055.26</v>
      </c>
    </row>
    <row r="3330" spans="1:4" ht="12.75">
      <c r="A3330" s="371">
        <v>7260300940</v>
      </c>
      <c r="B3330" s="370" t="s">
        <v>37799</v>
      </c>
      <c r="C3330" s="372" t="s">
        <v>36666</v>
      </c>
      <c r="D3330" s="374">
        <v>1182.78</v>
      </c>
    </row>
    <row r="3331" spans="1:4" ht="12.75">
      <c r="A3331" s="371">
        <v>7260300950</v>
      </c>
      <c r="B3331" s="370" t="s">
        <v>37800</v>
      </c>
      <c r="C3331" s="372" t="s">
        <v>36666</v>
      </c>
      <c r="D3331" s="374">
        <v>1130.44</v>
      </c>
    </row>
    <row r="3332" spans="1:4" ht="12.75">
      <c r="A3332" s="371">
        <v>7260300960</v>
      </c>
      <c r="B3332" s="370" t="s">
        <v>37801</v>
      </c>
      <c r="C3332" s="372" t="s">
        <v>36666</v>
      </c>
      <c r="D3332" s="374">
        <v>1139.01</v>
      </c>
    </row>
    <row r="3333" spans="1:4" ht="12.75">
      <c r="A3333" s="371">
        <v>7260300970</v>
      </c>
      <c r="B3333" s="370" t="s">
        <v>37802</v>
      </c>
      <c r="C3333" s="372" t="s">
        <v>36666</v>
      </c>
      <c r="D3333" s="374">
        <v>1110.1099999999999</v>
      </c>
    </row>
    <row r="3334" spans="1:4" ht="12.75">
      <c r="A3334" s="371">
        <v>7260300980</v>
      </c>
      <c r="B3334" s="370" t="s">
        <v>37803</v>
      </c>
      <c r="C3334" s="372" t="s">
        <v>36666</v>
      </c>
      <c r="D3334" s="374">
        <v>1251.05</v>
      </c>
    </row>
    <row r="3335" spans="1:4" ht="12.75">
      <c r="A3335" s="371">
        <v>7260300990</v>
      </c>
      <c r="B3335" s="370" t="s">
        <v>37804</v>
      </c>
      <c r="C3335" s="372" t="s">
        <v>36666</v>
      </c>
      <c r="D3335" s="374">
        <v>1189.67</v>
      </c>
    </row>
    <row r="3336" spans="1:4" ht="12.75">
      <c r="A3336" s="371">
        <v>7260301000</v>
      </c>
      <c r="B3336" s="370" t="s">
        <v>37805</v>
      </c>
      <c r="C3336" s="372" t="s">
        <v>36666</v>
      </c>
      <c r="D3336" s="374">
        <v>1199</v>
      </c>
    </row>
    <row r="3337" spans="1:4" ht="12.75">
      <c r="A3337" s="371">
        <v>7260301010</v>
      </c>
      <c r="B3337" s="370" t="s">
        <v>37806</v>
      </c>
      <c r="C3337" s="372" t="s">
        <v>36666</v>
      </c>
      <c r="D3337" s="374">
        <v>1146.6300000000001</v>
      </c>
    </row>
    <row r="3338" spans="1:4" ht="12.75">
      <c r="A3338" s="371">
        <v>7260301020</v>
      </c>
      <c r="B3338" s="370" t="s">
        <v>37807</v>
      </c>
      <c r="C3338" s="372" t="s">
        <v>36666</v>
      </c>
      <c r="D3338" s="374">
        <v>1287.56</v>
      </c>
    </row>
    <row r="3339" spans="1:4" ht="12.75">
      <c r="A3339" s="371">
        <v>7260301030</v>
      </c>
      <c r="B3339" s="370" t="s">
        <v>37808</v>
      </c>
      <c r="C3339" s="372" t="s">
        <v>36666</v>
      </c>
      <c r="D3339" s="374">
        <v>1224.9100000000001</v>
      </c>
    </row>
    <row r="3340" spans="1:4" ht="12.75">
      <c r="A3340" s="371">
        <v>7260301040</v>
      </c>
      <c r="B3340" s="370" t="s">
        <v>37809</v>
      </c>
      <c r="C3340" s="372" t="s">
        <v>36666</v>
      </c>
      <c r="D3340" s="374">
        <v>1233.94</v>
      </c>
    </row>
    <row r="3341" spans="1:4" ht="12.75">
      <c r="A3341" s="371">
        <v>7260301050</v>
      </c>
      <c r="B3341" s="370" t="s">
        <v>37810</v>
      </c>
      <c r="C3341" s="372" t="s">
        <v>36666</v>
      </c>
      <c r="D3341" s="374">
        <v>1212.83</v>
      </c>
    </row>
    <row r="3342" spans="1:4" ht="12.75">
      <c r="A3342" s="371">
        <v>7260301060</v>
      </c>
      <c r="B3342" s="370" t="s">
        <v>37811</v>
      </c>
      <c r="C3342" s="372" t="s">
        <v>36666</v>
      </c>
      <c r="D3342" s="374">
        <v>1367.17</v>
      </c>
    </row>
    <row r="3343" spans="1:4" ht="12.75">
      <c r="A3343" s="371">
        <v>7260301070</v>
      </c>
      <c r="B3343" s="370" t="s">
        <v>37812</v>
      </c>
      <c r="C3343" s="372" t="s">
        <v>36666</v>
      </c>
      <c r="D3343" s="374">
        <v>1295.1400000000001</v>
      </c>
    </row>
    <row r="3344" spans="1:4" ht="12.75">
      <c r="A3344" s="371">
        <v>7260301080</v>
      </c>
      <c r="B3344" s="370" t="s">
        <v>37813</v>
      </c>
      <c r="C3344" s="372" t="s">
        <v>36666</v>
      </c>
      <c r="D3344" s="374">
        <v>1304.92</v>
      </c>
    </row>
    <row r="3345" spans="1:4" ht="12.75">
      <c r="A3345" s="371">
        <v>7260301090</v>
      </c>
      <c r="B3345" s="370" t="s">
        <v>37814</v>
      </c>
      <c r="C3345" s="372" t="s">
        <v>36666</v>
      </c>
      <c r="D3345" s="374">
        <v>1259.0899999999999</v>
      </c>
    </row>
    <row r="3346" spans="1:4" ht="12.75">
      <c r="A3346" s="371">
        <v>7260301100</v>
      </c>
      <c r="B3346" s="370" t="s">
        <v>37815</v>
      </c>
      <c r="C3346" s="372" t="s">
        <v>36666</v>
      </c>
      <c r="D3346" s="374">
        <v>1413.43</v>
      </c>
    </row>
    <row r="3347" spans="1:4" ht="12.75">
      <c r="A3347" s="371">
        <v>7260301110</v>
      </c>
      <c r="B3347" s="370" t="s">
        <v>37816</v>
      </c>
      <c r="C3347" s="372" t="s">
        <v>36666</v>
      </c>
      <c r="D3347" s="374">
        <v>1341.4</v>
      </c>
    </row>
    <row r="3348" spans="1:4" ht="12.75">
      <c r="A3348" s="371">
        <v>7260301120</v>
      </c>
      <c r="B3348" s="370" t="s">
        <v>37817</v>
      </c>
      <c r="C3348" s="372" t="s">
        <v>36666</v>
      </c>
      <c r="D3348" s="374">
        <v>1351.12</v>
      </c>
    </row>
    <row r="3349" spans="1:4" ht="12.75">
      <c r="A3349" s="371">
        <v>7260301130</v>
      </c>
      <c r="B3349" s="370" t="s">
        <v>37818</v>
      </c>
      <c r="C3349" s="372" t="s">
        <v>36666</v>
      </c>
      <c r="D3349" s="374">
        <v>1110.42</v>
      </c>
    </row>
    <row r="3350" spans="1:4" ht="12.75">
      <c r="A3350" s="371">
        <v>7260301140</v>
      </c>
      <c r="B3350" s="370" t="s">
        <v>37819</v>
      </c>
      <c r="C3350" s="372" t="s">
        <v>36666</v>
      </c>
      <c r="D3350" s="374">
        <v>1232.0899999999999</v>
      </c>
    </row>
    <row r="3351" spans="1:4" ht="12.75">
      <c r="A3351" s="371">
        <v>7260301150</v>
      </c>
      <c r="B3351" s="370" t="s">
        <v>37820</v>
      </c>
      <c r="C3351" s="372" t="s">
        <v>36666</v>
      </c>
      <c r="D3351" s="374">
        <v>1183.4100000000001</v>
      </c>
    </row>
    <row r="3352" spans="1:4" ht="12.75">
      <c r="A3352" s="371">
        <v>7260301160</v>
      </c>
      <c r="B3352" s="370" t="s">
        <v>37821</v>
      </c>
      <c r="C3352" s="372" t="s">
        <v>36666</v>
      </c>
      <c r="D3352" s="374">
        <v>1191.6099999999999</v>
      </c>
    </row>
    <row r="3353" spans="1:4" ht="12.75">
      <c r="A3353" s="371">
        <v>7260301170</v>
      </c>
      <c r="B3353" s="370" t="s">
        <v>37822</v>
      </c>
      <c r="C3353" s="372" t="s">
        <v>36666</v>
      </c>
      <c r="D3353" s="374">
        <v>1186.8900000000001</v>
      </c>
    </row>
    <row r="3354" spans="1:4" ht="12.75">
      <c r="A3354" s="371">
        <v>7260301180</v>
      </c>
      <c r="B3354" s="370" t="s">
        <v>37823</v>
      </c>
      <c r="C3354" s="372" t="s">
        <v>36666</v>
      </c>
      <c r="D3354" s="374">
        <v>1314.41</v>
      </c>
    </row>
    <row r="3355" spans="1:4" ht="12.75">
      <c r="A3355" s="371">
        <v>7260301190</v>
      </c>
      <c r="B3355" s="370" t="s">
        <v>37824</v>
      </c>
      <c r="C3355" s="372" t="s">
        <v>36666</v>
      </c>
      <c r="D3355" s="374">
        <v>1262.07</v>
      </c>
    </row>
    <row r="3356" spans="1:4" ht="12.75">
      <c r="A3356" s="371">
        <v>7260301200</v>
      </c>
      <c r="B3356" s="370" t="s">
        <v>37825</v>
      </c>
      <c r="C3356" s="372" t="s">
        <v>36666</v>
      </c>
      <c r="D3356" s="374">
        <v>1270.6500000000001</v>
      </c>
    </row>
    <row r="3357" spans="1:4" ht="12.75">
      <c r="A3357" s="371">
        <v>7260301210</v>
      </c>
      <c r="B3357" s="370" t="s">
        <v>37826</v>
      </c>
      <c r="C3357" s="372" t="s">
        <v>36666</v>
      </c>
      <c r="D3357" s="374">
        <v>1220.1400000000001</v>
      </c>
    </row>
    <row r="3358" spans="1:4" ht="12.75">
      <c r="A3358" s="371">
        <v>7260301220</v>
      </c>
      <c r="B3358" s="370" t="s">
        <v>37827</v>
      </c>
      <c r="C3358" s="372" t="s">
        <v>36666</v>
      </c>
      <c r="D3358" s="374">
        <v>1347.66</v>
      </c>
    </row>
    <row r="3359" spans="1:4" ht="12.75">
      <c r="A3359" s="371">
        <v>7260301230</v>
      </c>
      <c r="B3359" s="370" t="s">
        <v>37828</v>
      </c>
      <c r="C3359" s="372" t="s">
        <v>36666</v>
      </c>
      <c r="D3359" s="374">
        <v>1295.31</v>
      </c>
    </row>
    <row r="3360" spans="1:4" ht="12.75">
      <c r="A3360" s="371">
        <v>7260301240</v>
      </c>
      <c r="B3360" s="370" t="s">
        <v>37829</v>
      </c>
      <c r="C3360" s="372" t="s">
        <v>36666</v>
      </c>
      <c r="D3360" s="374">
        <v>1303.8900000000001</v>
      </c>
    </row>
    <row r="3361" spans="1:4" ht="12.75">
      <c r="A3361" s="371">
        <v>7260301250</v>
      </c>
      <c r="B3361" s="370" t="s">
        <v>37830</v>
      </c>
      <c r="C3361" s="372" t="s">
        <v>36666</v>
      </c>
      <c r="D3361" s="374">
        <v>1276.07</v>
      </c>
    </row>
    <row r="3362" spans="1:4" ht="12.75">
      <c r="A3362" s="371">
        <v>7260301260</v>
      </c>
      <c r="B3362" s="370" t="s">
        <v>37831</v>
      </c>
      <c r="C3362" s="372" t="s">
        <v>36666</v>
      </c>
      <c r="D3362" s="374">
        <v>1417</v>
      </c>
    </row>
    <row r="3363" spans="1:4" ht="12.75">
      <c r="A3363" s="371">
        <v>7260301270</v>
      </c>
      <c r="B3363" s="370" t="s">
        <v>37832</v>
      </c>
      <c r="C3363" s="372" t="s">
        <v>36666</v>
      </c>
      <c r="D3363" s="374">
        <v>1355.62</v>
      </c>
    </row>
    <row r="3364" spans="1:4" ht="12.75">
      <c r="A3364" s="371">
        <v>7260301280</v>
      </c>
      <c r="B3364" s="370" t="s">
        <v>37833</v>
      </c>
      <c r="C3364" s="372" t="s">
        <v>36666</v>
      </c>
      <c r="D3364" s="374">
        <v>1364.96</v>
      </c>
    </row>
    <row r="3365" spans="1:4" ht="12.75">
      <c r="A3365" s="371">
        <v>7260301290</v>
      </c>
      <c r="B3365" s="370" t="s">
        <v>37834</v>
      </c>
      <c r="C3365" s="372" t="s">
        <v>36666</v>
      </c>
      <c r="D3365" s="374">
        <v>1312.59</v>
      </c>
    </row>
    <row r="3366" spans="1:4" ht="12.75">
      <c r="A3366" s="371">
        <v>7260301300</v>
      </c>
      <c r="B3366" s="370" t="s">
        <v>37835</v>
      </c>
      <c r="C3366" s="372" t="s">
        <v>36666</v>
      </c>
      <c r="D3366" s="374">
        <v>1453.52</v>
      </c>
    </row>
    <row r="3367" spans="1:4" ht="12.75">
      <c r="A3367" s="371">
        <v>7260301310</v>
      </c>
      <c r="B3367" s="370" t="s">
        <v>37836</v>
      </c>
      <c r="C3367" s="372" t="s">
        <v>36666</v>
      </c>
      <c r="D3367" s="374">
        <v>1390.87</v>
      </c>
    </row>
    <row r="3368" spans="1:4" ht="12.75">
      <c r="A3368" s="371">
        <v>7260301320</v>
      </c>
      <c r="B3368" s="370" t="s">
        <v>37837</v>
      </c>
      <c r="C3368" s="372" t="s">
        <v>36666</v>
      </c>
      <c r="D3368" s="374">
        <v>1399.91</v>
      </c>
    </row>
    <row r="3369" spans="1:4" ht="12.75">
      <c r="A3369" s="371">
        <v>7260301330</v>
      </c>
      <c r="B3369" s="370" t="s">
        <v>37838</v>
      </c>
      <c r="C3369" s="372" t="s">
        <v>36666</v>
      </c>
      <c r="D3369" s="374">
        <v>1379.64</v>
      </c>
    </row>
    <row r="3370" spans="1:4" ht="12.75">
      <c r="A3370" s="371">
        <v>7260301340</v>
      </c>
      <c r="B3370" s="370" t="s">
        <v>37839</v>
      </c>
      <c r="C3370" s="372" t="s">
        <v>36666</v>
      </c>
      <c r="D3370" s="374">
        <v>1533.97</v>
      </c>
    </row>
    <row r="3371" spans="1:4" ht="12.75">
      <c r="A3371" s="371">
        <v>7260301350</v>
      </c>
      <c r="B3371" s="370" t="s">
        <v>37840</v>
      </c>
      <c r="C3371" s="372" t="s">
        <v>36666</v>
      </c>
      <c r="D3371" s="374">
        <v>1461.94</v>
      </c>
    </row>
    <row r="3372" spans="1:4" ht="12.75">
      <c r="A3372" s="371">
        <v>7260301360</v>
      </c>
      <c r="B3372" s="370" t="s">
        <v>37841</v>
      </c>
      <c r="C3372" s="372" t="s">
        <v>36666</v>
      </c>
      <c r="D3372" s="374">
        <v>1471.73</v>
      </c>
    </row>
    <row r="3373" spans="1:4" ht="12.75">
      <c r="A3373" s="371">
        <v>7260301370</v>
      </c>
      <c r="B3373" s="370" t="s">
        <v>37842</v>
      </c>
      <c r="C3373" s="372" t="s">
        <v>36666</v>
      </c>
      <c r="D3373" s="374">
        <v>1425.9</v>
      </c>
    </row>
    <row r="3374" spans="1:4" ht="12.75">
      <c r="A3374" s="371">
        <v>7260301380</v>
      </c>
      <c r="B3374" s="370" t="s">
        <v>37843</v>
      </c>
      <c r="C3374" s="372" t="s">
        <v>36666</v>
      </c>
      <c r="D3374" s="374">
        <v>1580.23</v>
      </c>
    </row>
    <row r="3375" spans="1:4" ht="12.75">
      <c r="A3375" s="371">
        <v>7260301390</v>
      </c>
      <c r="B3375" s="370" t="s">
        <v>37844</v>
      </c>
      <c r="C3375" s="372" t="s">
        <v>36666</v>
      </c>
      <c r="D3375" s="374">
        <v>1508.2</v>
      </c>
    </row>
    <row r="3376" spans="1:4" ht="12.75">
      <c r="A3376" s="371">
        <v>7260301400</v>
      </c>
      <c r="B3376" s="370" t="s">
        <v>37845</v>
      </c>
      <c r="C3376" s="372" t="s">
        <v>36666</v>
      </c>
      <c r="D3376" s="374">
        <v>1517.93</v>
      </c>
    </row>
    <row r="3377" spans="1:4" ht="12.75">
      <c r="A3377" s="371">
        <v>7260301410</v>
      </c>
      <c r="B3377" s="370" t="s">
        <v>37846</v>
      </c>
      <c r="C3377" s="372" t="s">
        <v>36666</v>
      </c>
      <c r="D3377" s="374">
        <v>1256.81</v>
      </c>
    </row>
    <row r="3378" spans="1:4" ht="12.75">
      <c r="A3378" s="371">
        <v>7260301420</v>
      </c>
      <c r="B3378" s="370" t="s">
        <v>37847</v>
      </c>
      <c r="C3378" s="372" t="s">
        <v>36666</v>
      </c>
      <c r="D3378" s="374">
        <v>1378.5</v>
      </c>
    </row>
    <row r="3379" spans="1:4" ht="12.75">
      <c r="A3379" s="371">
        <v>7260301430</v>
      </c>
      <c r="B3379" s="370" t="s">
        <v>37848</v>
      </c>
      <c r="C3379" s="372" t="s">
        <v>36666</v>
      </c>
      <c r="D3379" s="374">
        <v>1329.81</v>
      </c>
    </row>
    <row r="3380" spans="1:4" ht="12.75">
      <c r="A3380" s="371">
        <v>7260301440</v>
      </c>
      <c r="B3380" s="370" t="s">
        <v>37849</v>
      </c>
      <c r="C3380" s="372" t="s">
        <v>36666</v>
      </c>
      <c r="D3380" s="374">
        <v>1338.02</v>
      </c>
    </row>
    <row r="3381" spans="1:4" ht="12.75">
      <c r="A3381" s="371">
        <v>7260301450</v>
      </c>
      <c r="B3381" s="370" t="s">
        <v>37850</v>
      </c>
      <c r="C3381" s="372" t="s">
        <v>36666</v>
      </c>
      <c r="D3381" s="374">
        <v>1334.09</v>
      </c>
    </row>
    <row r="3382" spans="1:4" ht="12.75">
      <c r="A3382" s="371">
        <v>7260301460</v>
      </c>
      <c r="B3382" s="370" t="s">
        <v>37851</v>
      </c>
      <c r="C3382" s="372" t="s">
        <v>36666</v>
      </c>
      <c r="D3382" s="374">
        <v>1461.61</v>
      </c>
    </row>
    <row r="3383" spans="1:4" ht="12.75">
      <c r="A3383" s="371">
        <v>7260301470</v>
      </c>
      <c r="B3383" s="370" t="s">
        <v>37852</v>
      </c>
      <c r="C3383" s="372" t="s">
        <v>36666</v>
      </c>
      <c r="D3383" s="374">
        <v>1409.28</v>
      </c>
    </row>
    <row r="3384" spans="1:4" ht="12.75">
      <c r="A3384" s="371">
        <v>7260301480</v>
      </c>
      <c r="B3384" s="370" t="s">
        <v>37853</v>
      </c>
      <c r="C3384" s="372" t="s">
        <v>36666</v>
      </c>
      <c r="D3384" s="374">
        <v>1417.85</v>
      </c>
    </row>
    <row r="3385" spans="1:4" ht="12.75">
      <c r="A3385" s="371">
        <v>7260301490</v>
      </c>
      <c r="B3385" s="370" t="s">
        <v>37854</v>
      </c>
      <c r="C3385" s="372" t="s">
        <v>36666</v>
      </c>
      <c r="D3385" s="374">
        <v>1367.55</v>
      </c>
    </row>
    <row r="3386" spans="1:4" ht="12.75">
      <c r="A3386" s="371">
        <v>7260301500</v>
      </c>
      <c r="B3386" s="370" t="s">
        <v>37855</v>
      </c>
      <c r="C3386" s="372" t="s">
        <v>36666</v>
      </c>
      <c r="D3386" s="374">
        <v>1495.07</v>
      </c>
    </row>
    <row r="3387" spans="1:4" ht="12.75">
      <c r="A3387" s="371">
        <v>7260301510</v>
      </c>
      <c r="B3387" s="370" t="s">
        <v>37856</v>
      </c>
      <c r="C3387" s="372" t="s">
        <v>36666</v>
      </c>
      <c r="D3387" s="374">
        <v>1442.73</v>
      </c>
    </row>
    <row r="3388" spans="1:4" ht="12.75">
      <c r="A3388" s="371">
        <v>7260301520</v>
      </c>
      <c r="B3388" s="370" t="s">
        <v>37857</v>
      </c>
      <c r="C3388" s="372" t="s">
        <v>36666</v>
      </c>
      <c r="D3388" s="374">
        <v>1451.3</v>
      </c>
    </row>
    <row r="3389" spans="1:4" ht="12.75">
      <c r="A3389" s="371">
        <v>7260301530</v>
      </c>
      <c r="B3389" s="370" t="s">
        <v>37858</v>
      </c>
      <c r="C3389" s="372" t="s">
        <v>36666</v>
      </c>
      <c r="D3389" s="374">
        <v>1424.73</v>
      </c>
    </row>
    <row r="3390" spans="1:4" ht="12.75">
      <c r="A3390" s="371">
        <v>7260301540</v>
      </c>
      <c r="B3390" s="370" t="s">
        <v>37859</v>
      </c>
      <c r="C3390" s="372" t="s">
        <v>36666</v>
      </c>
      <c r="D3390" s="374">
        <v>1565.67</v>
      </c>
    </row>
    <row r="3391" spans="1:4" ht="12.75">
      <c r="A3391" s="371">
        <v>7260301550</v>
      </c>
      <c r="B3391" s="370" t="s">
        <v>37860</v>
      </c>
      <c r="C3391" s="372" t="s">
        <v>36666</v>
      </c>
      <c r="D3391" s="374">
        <v>1504.29</v>
      </c>
    </row>
    <row r="3392" spans="1:4" ht="12.75">
      <c r="A3392" s="371">
        <v>7260301560</v>
      </c>
      <c r="B3392" s="370" t="s">
        <v>37861</v>
      </c>
      <c r="C3392" s="372" t="s">
        <v>36666</v>
      </c>
      <c r="D3392" s="374">
        <v>1513.63</v>
      </c>
    </row>
    <row r="3393" spans="1:4" ht="12.75">
      <c r="A3393" s="371">
        <v>7260301570</v>
      </c>
      <c r="B3393" s="370" t="s">
        <v>37862</v>
      </c>
      <c r="C3393" s="372" t="s">
        <v>36666</v>
      </c>
      <c r="D3393" s="374">
        <v>1462.24</v>
      </c>
    </row>
    <row r="3394" spans="1:4" ht="12.75">
      <c r="A3394" s="371">
        <v>7260301580</v>
      </c>
      <c r="B3394" s="370" t="s">
        <v>37863</v>
      </c>
      <c r="C3394" s="372" t="s">
        <v>36666</v>
      </c>
      <c r="D3394" s="374">
        <v>1603.18</v>
      </c>
    </row>
    <row r="3395" spans="1:4" ht="12.75">
      <c r="A3395" s="371">
        <v>7260301590</v>
      </c>
      <c r="B3395" s="370" t="s">
        <v>37864</v>
      </c>
      <c r="C3395" s="372" t="s">
        <v>36666</v>
      </c>
      <c r="D3395" s="374">
        <v>1540.53</v>
      </c>
    </row>
    <row r="3396" spans="1:4" ht="12.75">
      <c r="A3396" s="371">
        <v>7260301600</v>
      </c>
      <c r="B3396" s="370" t="s">
        <v>37865</v>
      </c>
      <c r="C3396" s="372" t="s">
        <v>36666</v>
      </c>
      <c r="D3396" s="374">
        <v>1549.57</v>
      </c>
    </row>
    <row r="3397" spans="1:4" ht="12.75">
      <c r="A3397" s="371">
        <v>7260301610</v>
      </c>
      <c r="B3397" s="370" t="s">
        <v>37866</v>
      </c>
      <c r="C3397" s="372" t="s">
        <v>36666</v>
      </c>
      <c r="D3397" s="374">
        <v>1534.09</v>
      </c>
    </row>
    <row r="3398" spans="1:4" ht="12.75">
      <c r="A3398" s="371">
        <v>7260301620</v>
      </c>
      <c r="B3398" s="370" t="s">
        <v>37867</v>
      </c>
      <c r="C3398" s="372" t="s">
        <v>36666</v>
      </c>
      <c r="D3398" s="374">
        <v>1688.42</v>
      </c>
    </row>
    <row r="3399" spans="1:4" ht="12.75">
      <c r="A3399" s="371">
        <v>7260301630</v>
      </c>
      <c r="B3399" s="370" t="s">
        <v>37868</v>
      </c>
      <c r="C3399" s="372" t="s">
        <v>36666</v>
      </c>
      <c r="D3399" s="374">
        <v>1616.39</v>
      </c>
    </row>
    <row r="3400" spans="1:4" ht="12.75">
      <c r="A3400" s="371">
        <v>7260301640</v>
      </c>
      <c r="B3400" s="370" t="s">
        <v>37869</v>
      </c>
      <c r="C3400" s="372" t="s">
        <v>36666</v>
      </c>
      <c r="D3400" s="374">
        <v>1626.18</v>
      </c>
    </row>
    <row r="3401" spans="1:4" ht="12.75">
      <c r="A3401" s="371">
        <v>7260301650</v>
      </c>
      <c r="B3401" s="370" t="s">
        <v>37870</v>
      </c>
      <c r="C3401" s="372" t="s">
        <v>36666</v>
      </c>
      <c r="D3401" s="374">
        <v>1574.45</v>
      </c>
    </row>
    <row r="3402" spans="1:4" ht="12.75">
      <c r="A3402" s="371">
        <v>7260301660</v>
      </c>
      <c r="B3402" s="370" t="s">
        <v>37871</v>
      </c>
      <c r="C3402" s="372" t="s">
        <v>36666</v>
      </c>
      <c r="D3402" s="374">
        <v>1728.78</v>
      </c>
    </row>
    <row r="3403" spans="1:4" ht="12.75">
      <c r="A3403" s="371">
        <v>7260301670</v>
      </c>
      <c r="B3403" s="370" t="s">
        <v>37872</v>
      </c>
      <c r="C3403" s="372" t="s">
        <v>36666</v>
      </c>
      <c r="D3403" s="374">
        <v>1656.75</v>
      </c>
    </row>
    <row r="3404" spans="1:4" ht="12.75">
      <c r="A3404" s="371">
        <v>7260301680</v>
      </c>
      <c r="B3404" s="370" t="s">
        <v>37873</v>
      </c>
      <c r="C3404" s="372" t="s">
        <v>36666</v>
      </c>
      <c r="D3404" s="374">
        <v>1666.48</v>
      </c>
    </row>
    <row r="3405" spans="1:4" ht="12.75">
      <c r="A3405" s="371">
        <v>7260250010</v>
      </c>
      <c r="B3405" s="370" t="s">
        <v>37874</v>
      </c>
      <c r="C3405" s="372" t="s">
        <v>36666</v>
      </c>
      <c r="D3405" s="373">
        <v>102.66</v>
      </c>
    </row>
    <row r="3406" spans="1:4" ht="12.75">
      <c r="A3406" s="371">
        <v>7260250020</v>
      </c>
      <c r="B3406" s="370" t="s">
        <v>37875</v>
      </c>
      <c r="C3406" s="372" t="s">
        <v>36666</v>
      </c>
      <c r="D3406" s="373">
        <v>224.36</v>
      </c>
    </row>
    <row r="3407" spans="1:4" ht="12.75">
      <c r="A3407" s="371">
        <v>7260250030</v>
      </c>
      <c r="B3407" s="370" t="s">
        <v>37876</v>
      </c>
      <c r="C3407" s="372" t="s">
        <v>36666</v>
      </c>
      <c r="D3407" s="373">
        <v>175.67</v>
      </c>
    </row>
    <row r="3408" spans="1:4" ht="12.75">
      <c r="A3408" s="371">
        <v>7260250040</v>
      </c>
      <c r="B3408" s="370" t="s">
        <v>37877</v>
      </c>
      <c r="C3408" s="372" t="s">
        <v>36666</v>
      </c>
      <c r="D3408" s="373">
        <v>183.87</v>
      </c>
    </row>
    <row r="3409" spans="1:4" ht="12.75">
      <c r="A3409" s="371">
        <v>7260250050</v>
      </c>
      <c r="B3409" s="370" t="s">
        <v>37878</v>
      </c>
      <c r="C3409" s="372" t="s">
        <v>36666</v>
      </c>
      <c r="D3409" s="373">
        <v>176.79</v>
      </c>
    </row>
    <row r="3410" spans="1:4" ht="12.75">
      <c r="A3410" s="371">
        <v>7260250060</v>
      </c>
      <c r="B3410" s="370" t="s">
        <v>37879</v>
      </c>
      <c r="C3410" s="372" t="s">
        <v>36666</v>
      </c>
      <c r="D3410" s="373">
        <v>304.3</v>
      </c>
    </row>
    <row r="3411" spans="1:4" ht="12.75">
      <c r="A3411" s="371">
        <v>7260250070</v>
      </c>
      <c r="B3411" s="370" t="s">
        <v>37880</v>
      </c>
      <c r="C3411" s="372" t="s">
        <v>36666</v>
      </c>
      <c r="D3411" s="373">
        <v>251.97</v>
      </c>
    </row>
    <row r="3412" spans="1:4" ht="12.75">
      <c r="A3412" s="371">
        <v>7260250080</v>
      </c>
      <c r="B3412" s="370" t="s">
        <v>37881</v>
      </c>
      <c r="C3412" s="372" t="s">
        <v>36666</v>
      </c>
      <c r="D3412" s="373">
        <v>260.55</v>
      </c>
    </row>
    <row r="3413" spans="1:4" ht="12.75">
      <c r="A3413" s="371">
        <v>7260250090</v>
      </c>
      <c r="B3413" s="370" t="s">
        <v>37882</v>
      </c>
      <c r="C3413" s="372" t="s">
        <v>36666</v>
      </c>
      <c r="D3413" s="373">
        <v>209.95</v>
      </c>
    </row>
    <row r="3414" spans="1:4" ht="12.75">
      <c r="A3414" s="371">
        <v>7260250100</v>
      </c>
      <c r="B3414" s="370" t="s">
        <v>37883</v>
      </c>
      <c r="C3414" s="372" t="s">
        <v>36666</v>
      </c>
      <c r="D3414" s="373">
        <v>337.46</v>
      </c>
    </row>
    <row r="3415" spans="1:4" ht="12.75">
      <c r="A3415" s="371">
        <v>7260250110</v>
      </c>
      <c r="B3415" s="370" t="s">
        <v>37884</v>
      </c>
      <c r="C3415" s="372" t="s">
        <v>36666</v>
      </c>
      <c r="D3415" s="373">
        <v>285.12</v>
      </c>
    </row>
    <row r="3416" spans="1:4" ht="12.75">
      <c r="A3416" s="371">
        <v>7260250120</v>
      </c>
      <c r="B3416" s="370" t="s">
        <v>37885</v>
      </c>
      <c r="C3416" s="372" t="s">
        <v>36666</v>
      </c>
      <c r="D3416" s="373">
        <v>293.7</v>
      </c>
    </row>
    <row r="3417" spans="1:4" ht="12.75">
      <c r="A3417" s="371">
        <v>7260250130</v>
      </c>
      <c r="B3417" s="370" t="s">
        <v>37886</v>
      </c>
      <c r="C3417" s="372" t="s">
        <v>36666</v>
      </c>
      <c r="D3417" s="373">
        <v>260.8</v>
      </c>
    </row>
    <row r="3418" spans="1:4" ht="12.75">
      <c r="A3418" s="371">
        <v>7260250140</v>
      </c>
      <c r="B3418" s="370" t="s">
        <v>37887</v>
      </c>
      <c r="C3418" s="372" t="s">
        <v>36666</v>
      </c>
      <c r="D3418" s="373">
        <v>401.72</v>
      </c>
    </row>
    <row r="3419" spans="1:4" ht="12.75">
      <c r="A3419" s="371">
        <v>7260250150</v>
      </c>
      <c r="B3419" s="370" t="s">
        <v>37888</v>
      </c>
      <c r="C3419" s="372" t="s">
        <v>36666</v>
      </c>
      <c r="D3419" s="373">
        <v>340.35</v>
      </c>
    </row>
    <row r="3420" spans="1:4" ht="12.75">
      <c r="A3420" s="371">
        <v>7260250160</v>
      </c>
      <c r="B3420" s="370" t="s">
        <v>37889</v>
      </c>
      <c r="C3420" s="372" t="s">
        <v>36666</v>
      </c>
      <c r="D3420" s="373">
        <v>349.67</v>
      </c>
    </row>
    <row r="3421" spans="1:4" ht="12.75">
      <c r="A3421" s="371">
        <v>7260250170</v>
      </c>
      <c r="B3421" s="370" t="s">
        <v>37890</v>
      </c>
      <c r="C3421" s="372" t="s">
        <v>36666</v>
      </c>
      <c r="D3421" s="373">
        <v>296.92</v>
      </c>
    </row>
    <row r="3422" spans="1:4" ht="12.75">
      <c r="A3422" s="371">
        <v>7260250180</v>
      </c>
      <c r="B3422" s="370" t="s">
        <v>37891</v>
      </c>
      <c r="C3422" s="372" t="s">
        <v>36666</v>
      </c>
      <c r="D3422" s="373">
        <v>437.84</v>
      </c>
    </row>
    <row r="3423" spans="1:4" ht="12.75">
      <c r="A3423" s="371">
        <v>7260250190</v>
      </c>
      <c r="B3423" s="370" t="s">
        <v>37892</v>
      </c>
      <c r="C3423" s="372" t="s">
        <v>36666</v>
      </c>
      <c r="D3423" s="373">
        <v>375.2</v>
      </c>
    </row>
    <row r="3424" spans="1:4" ht="12.75">
      <c r="A3424" s="371">
        <v>7260250200</v>
      </c>
      <c r="B3424" s="370" t="s">
        <v>37893</v>
      </c>
      <c r="C3424" s="372" t="s">
        <v>36666</v>
      </c>
      <c r="D3424" s="373">
        <v>384.22</v>
      </c>
    </row>
    <row r="3425" spans="1:4" ht="12.75">
      <c r="A3425" s="371">
        <v>7260250210</v>
      </c>
      <c r="B3425" s="370" t="s">
        <v>37894</v>
      </c>
      <c r="C3425" s="372" t="s">
        <v>36666</v>
      </c>
      <c r="D3425" s="373">
        <v>358.08</v>
      </c>
    </row>
    <row r="3426" spans="1:4" ht="12.75">
      <c r="A3426" s="371">
        <v>7260250220</v>
      </c>
      <c r="B3426" s="370" t="s">
        <v>37895</v>
      </c>
      <c r="C3426" s="372" t="s">
        <v>36666</v>
      </c>
      <c r="D3426" s="373">
        <v>512.41999999999996</v>
      </c>
    </row>
    <row r="3427" spans="1:4" ht="12.75">
      <c r="A3427" s="371">
        <v>7260250230</v>
      </c>
      <c r="B3427" s="370" t="s">
        <v>37896</v>
      </c>
      <c r="C3427" s="372" t="s">
        <v>36666</v>
      </c>
      <c r="D3427" s="373">
        <v>440.39</v>
      </c>
    </row>
    <row r="3428" spans="1:4" ht="12.75">
      <c r="A3428" s="371">
        <v>7260250240</v>
      </c>
      <c r="B3428" s="370" t="s">
        <v>37897</v>
      </c>
      <c r="C3428" s="372" t="s">
        <v>36666</v>
      </c>
      <c r="D3428" s="373">
        <v>450.17</v>
      </c>
    </row>
    <row r="3429" spans="1:4" ht="12.75">
      <c r="A3429" s="371">
        <v>7260250250</v>
      </c>
      <c r="B3429" s="370" t="s">
        <v>37898</v>
      </c>
      <c r="C3429" s="372" t="s">
        <v>36666</v>
      </c>
      <c r="D3429" s="373">
        <v>400.42</v>
      </c>
    </row>
    <row r="3430" spans="1:4" ht="12.75">
      <c r="A3430" s="371">
        <v>7260250260</v>
      </c>
      <c r="B3430" s="370" t="s">
        <v>37899</v>
      </c>
      <c r="C3430" s="372" t="s">
        <v>36666</v>
      </c>
      <c r="D3430" s="373">
        <v>554.76</v>
      </c>
    </row>
    <row r="3431" spans="1:4" ht="12.75">
      <c r="A3431" s="371">
        <v>7260250270</v>
      </c>
      <c r="B3431" s="370" t="s">
        <v>37900</v>
      </c>
      <c r="C3431" s="372" t="s">
        <v>36666</v>
      </c>
      <c r="D3431" s="373">
        <v>482.73</v>
      </c>
    </row>
    <row r="3432" spans="1:4" ht="12.75">
      <c r="A3432" s="371">
        <v>7260250280</v>
      </c>
      <c r="B3432" s="370" t="s">
        <v>37901</v>
      </c>
      <c r="C3432" s="372" t="s">
        <v>36666</v>
      </c>
      <c r="D3432" s="373">
        <v>492.45</v>
      </c>
    </row>
    <row r="3433" spans="1:4" ht="12.75">
      <c r="A3433" s="371">
        <v>7260250290</v>
      </c>
      <c r="B3433" s="370" t="s">
        <v>37902</v>
      </c>
      <c r="C3433" s="372" t="s">
        <v>36666</v>
      </c>
      <c r="D3433" s="373">
        <v>105.06</v>
      </c>
    </row>
    <row r="3434" spans="1:4" ht="12.75">
      <c r="A3434" s="371">
        <v>7260250300</v>
      </c>
      <c r="B3434" s="370" t="s">
        <v>37903</v>
      </c>
      <c r="C3434" s="372" t="s">
        <v>36666</v>
      </c>
      <c r="D3434" s="373">
        <v>226.74</v>
      </c>
    </row>
    <row r="3435" spans="1:4" ht="12.75">
      <c r="A3435" s="371">
        <v>7260250310</v>
      </c>
      <c r="B3435" s="370" t="s">
        <v>37904</v>
      </c>
      <c r="C3435" s="372" t="s">
        <v>36666</v>
      </c>
      <c r="D3435" s="373">
        <v>178.06</v>
      </c>
    </row>
    <row r="3436" spans="1:4" ht="12.75">
      <c r="A3436" s="371">
        <v>7260250320</v>
      </c>
      <c r="B3436" s="370" t="s">
        <v>37905</v>
      </c>
      <c r="C3436" s="372" t="s">
        <v>36666</v>
      </c>
      <c r="D3436" s="373">
        <v>186.26</v>
      </c>
    </row>
    <row r="3437" spans="1:4" ht="12.75">
      <c r="A3437" s="371">
        <v>7260250330</v>
      </c>
      <c r="B3437" s="370" t="s">
        <v>37906</v>
      </c>
      <c r="C3437" s="372" t="s">
        <v>36666</v>
      </c>
      <c r="D3437" s="373">
        <v>179.36</v>
      </c>
    </row>
    <row r="3438" spans="1:4" ht="12.75">
      <c r="A3438" s="371">
        <v>7260250340</v>
      </c>
      <c r="B3438" s="370" t="s">
        <v>37907</v>
      </c>
      <c r="C3438" s="372" t="s">
        <v>36666</v>
      </c>
      <c r="D3438" s="373">
        <v>306.88</v>
      </c>
    </row>
    <row r="3439" spans="1:4" ht="12.75">
      <c r="A3439" s="371">
        <v>7260250350</v>
      </c>
      <c r="B3439" s="370" t="s">
        <v>37908</v>
      </c>
      <c r="C3439" s="372" t="s">
        <v>36666</v>
      </c>
      <c r="D3439" s="373">
        <v>254.55</v>
      </c>
    </row>
    <row r="3440" spans="1:4" ht="12.75">
      <c r="A3440" s="371">
        <v>7260250360</v>
      </c>
      <c r="B3440" s="370" t="s">
        <v>37909</v>
      </c>
      <c r="C3440" s="372" t="s">
        <v>36666</v>
      </c>
      <c r="D3440" s="373">
        <v>263.12</v>
      </c>
    </row>
    <row r="3441" spans="1:4" ht="12.75">
      <c r="A3441" s="371">
        <v>7260250370</v>
      </c>
      <c r="B3441" s="370" t="s">
        <v>37910</v>
      </c>
      <c r="C3441" s="372" t="s">
        <v>36666</v>
      </c>
      <c r="D3441" s="373">
        <v>212.52</v>
      </c>
    </row>
    <row r="3442" spans="1:4" ht="12.75">
      <c r="A3442" s="371">
        <v>7260250380</v>
      </c>
      <c r="B3442" s="370" t="s">
        <v>37911</v>
      </c>
      <c r="C3442" s="372" t="s">
        <v>36666</v>
      </c>
      <c r="D3442" s="373">
        <v>340.04</v>
      </c>
    </row>
    <row r="3443" spans="1:4" ht="12.75">
      <c r="A3443" s="371">
        <v>7260250390</v>
      </c>
      <c r="B3443" s="370" t="s">
        <v>37912</v>
      </c>
      <c r="C3443" s="372" t="s">
        <v>36666</v>
      </c>
      <c r="D3443" s="373">
        <v>287.7</v>
      </c>
    </row>
    <row r="3444" spans="1:4" ht="12.75">
      <c r="A3444" s="371">
        <v>7260250400</v>
      </c>
      <c r="B3444" s="370" t="s">
        <v>37913</v>
      </c>
      <c r="C3444" s="372" t="s">
        <v>36666</v>
      </c>
      <c r="D3444" s="373">
        <v>296.27</v>
      </c>
    </row>
    <row r="3445" spans="1:4" ht="12.75">
      <c r="A3445" s="371">
        <v>7260250410</v>
      </c>
      <c r="B3445" s="370" t="s">
        <v>37914</v>
      </c>
      <c r="C3445" s="372" t="s">
        <v>36666</v>
      </c>
      <c r="D3445" s="373">
        <v>263.52999999999997</v>
      </c>
    </row>
    <row r="3446" spans="1:4" ht="12.75">
      <c r="A3446" s="371">
        <v>7260250420</v>
      </c>
      <c r="B3446" s="370" t="s">
        <v>37915</v>
      </c>
      <c r="C3446" s="372" t="s">
        <v>36666</v>
      </c>
      <c r="D3446" s="373">
        <v>404.46</v>
      </c>
    </row>
    <row r="3447" spans="1:4" ht="12.75">
      <c r="A3447" s="371">
        <v>7260250430</v>
      </c>
      <c r="B3447" s="370" t="s">
        <v>37916</v>
      </c>
      <c r="C3447" s="372" t="s">
        <v>36666</v>
      </c>
      <c r="D3447" s="373">
        <v>343.08</v>
      </c>
    </row>
    <row r="3448" spans="1:4" ht="12.75">
      <c r="A3448" s="371">
        <v>7260250440</v>
      </c>
      <c r="B3448" s="370" t="s">
        <v>37917</v>
      </c>
      <c r="C3448" s="372" t="s">
        <v>36666</v>
      </c>
      <c r="D3448" s="373">
        <v>352.42</v>
      </c>
    </row>
    <row r="3449" spans="1:4" ht="12.75">
      <c r="A3449" s="371">
        <v>7260250450</v>
      </c>
      <c r="B3449" s="370" t="s">
        <v>37918</v>
      </c>
      <c r="C3449" s="372" t="s">
        <v>36666</v>
      </c>
      <c r="D3449" s="373">
        <v>299.64999999999998</v>
      </c>
    </row>
    <row r="3450" spans="1:4" ht="12.75">
      <c r="A3450" s="371">
        <v>7260250460</v>
      </c>
      <c r="B3450" s="370" t="s">
        <v>37919</v>
      </c>
      <c r="C3450" s="372" t="s">
        <v>36666</v>
      </c>
      <c r="D3450" s="373">
        <v>440.58</v>
      </c>
    </row>
    <row r="3451" spans="1:4" ht="12.75">
      <c r="A3451" s="371">
        <v>7260250470</v>
      </c>
      <c r="B3451" s="370" t="s">
        <v>37920</v>
      </c>
      <c r="C3451" s="372" t="s">
        <v>36666</v>
      </c>
      <c r="D3451" s="373">
        <v>377.93</v>
      </c>
    </row>
    <row r="3452" spans="1:4" ht="12.75">
      <c r="A3452" s="371">
        <v>7260250480</v>
      </c>
      <c r="B3452" s="370" t="s">
        <v>37921</v>
      </c>
      <c r="C3452" s="372" t="s">
        <v>36666</v>
      </c>
      <c r="D3452" s="373">
        <v>386.97</v>
      </c>
    </row>
    <row r="3453" spans="1:4" ht="12.75">
      <c r="A3453" s="371">
        <v>7260250490</v>
      </c>
      <c r="B3453" s="370" t="s">
        <v>37922</v>
      </c>
      <c r="C3453" s="372" t="s">
        <v>36666</v>
      </c>
      <c r="D3453" s="373">
        <v>361.17</v>
      </c>
    </row>
    <row r="3454" spans="1:4" ht="12.75">
      <c r="A3454" s="371">
        <v>7260250500</v>
      </c>
      <c r="B3454" s="370" t="s">
        <v>37923</v>
      </c>
      <c r="C3454" s="372" t="s">
        <v>36666</v>
      </c>
      <c r="D3454" s="373">
        <v>515.5</v>
      </c>
    </row>
    <row r="3455" spans="1:4" ht="12.75">
      <c r="A3455" s="371">
        <v>7260250510</v>
      </c>
      <c r="B3455" s="370" t="s">
        <v>37924</v>
      </c>
      <c r="C3455" s="372" t="s">
        <v>36666</v>
      </c>
      <c r="D3455" s="373">
        <v>443.47</v>
      </c>
    </row>
    <row r="3456" spans="1:4" ht="12.75">
      <c r="A3456" s="371">
        <v>7260250520</v>
      </c>
      <c r="B3456" s="370" t="s">
        <v>37925</v>
      </c>
      <c r="C3456" s="372" t="s">
        <v>36666</v>
      </c>
      <c r="D3456" s="373">
        <v>453.27</v>
      </c>
    </row>
    <row r="3457" spans="1:4" ht="12.75">
      <c r="A3457" s="371">
        <v>7260250530</v>
      </c>
      <c r="B3457" s="370" t="s">
        <v>37926</v>
      </c>
      <c r="C3457" s="372" t="s">
        <v>36666</v>
      </c>
      <c r="D3457" s="373">
        <v>403.52</v>
      </c>
    </row>
    <row r="3458" spans="1:4" ht="12.75">
      <c r="A3458" s="371">
        <v>7260250540</v>
      </c>
      <c r="B3458" s="370" t="s">
        <v>37927</v>
      </c>
      <c r="C3458" s="372" t="s">
        <v>36666</v>
      </c>
      <c r="D3458" s="373">
        <v>557.85</v>
      </c>
    </row>
    <row r="3459" spans="1:4" ht="12.75">
      <c r="A3459" s="371">
        <v>7260250550</v>
      </c>
      <c r="B3459" s="370" t="s">
        <v>37928</v>
      </c>
      <c r="C3459" s="372" t="s">
        <v>36666</v>
      </c>
      <c r="D3459" s="373">
        <v>485.82</v>
      </c>
    </row>
    <row r="3460" spans="1:4" ht="12.75">
      <c r="A3460" s="371">
        <v>7260250560</v>
      </c>
      <c r="B3460" s="370" t="s">
        <v>37929</v>
      </c>
      <c r="C3460" s="372" t="s">
        <v>36666</v>
      </c>
      <c r="D3460" s="373">
        <v>495.56</v>
      </c>
    </row>
    <row r="3461" spans="1:4" ht="12.75">
      <c r="A3461" s="371">
        <v>7260350010</v>
      </c>
      <c r="B3461" s="370" t="s">
        <v>37930</v>
      </c>
      <c r="C3461" s="372" t="s">
        <v>36666</v>
      </c>
      <c r="D3461" s="373">
        <v>112.12</v>
      </c>
    </row>
    <row r="3462" spans="1:4" ht="12.75">
      <c r="A3462" s="371">
        <v>7260350020</v>
      </c>
      <c r="B3462" s="370" t="s">
        <v>37931</v>
      </c>
      <c r="C3462" s="372" t="s">
        <v>36666</v>
      </c>
      <c r="D3462" s="373">
        <v>233.82</v>
      </c>
    </row>
    <row r="3463" spans="1:4" ht="12.75">
      <c r="A3463" s="371">
        <v>7260350030</v>
      </c>
      <c r="B3463" s="370" t="s">
        <v>37932</v>
      </c>
      <c r="C3463" s="372" t="s">
        <v>36666</v>
      </c>
      <c r="D3463" s="373">
        <v>185.13</v>
      </c>
    </row>
    <row r="3464" spans="1:4" ht="12.75">
      <c r="A3464" s="371">
        <v>7260350040</v>
      </c>
      <c r="B3464" s="370" t="s">
        <v>37933</v>
      </c>
      <c r="C3464" s="372" t="s">
        <v>36666</v>
      </c>
      <c r="D3464" s="373">
        <v>185.13</v>
      </c>
    </row>
    <row r="3465" spans="1:4" ht="12.75">
      <c r="A3465" s="371">
        <v>7260350050</v>
      </c>
      <c r="B3465" s="370" t="s">
        <v>37934</v>
      </c>
      <c r="C3465" s="372" t="s">
        <v>36666</v>
      </c>
      <c r="D3465" s="373">
        <v>186.77</v>
      </c>
    </row>
    <row r="3466" spans="1:4" ht="12.75">
      <c r="A3466" s="371">
        <v>7260350060</v>
      </c>
      <c r="B3466" s="370" t="s">
        <v>37935</v>
      </c>
      <c r="C3466" s="372" t="s">
        <v>36666</v>
      </c>
      <c r="D3466" s="373">
        <v>314.29000000000002</v>
      </c>
    </row>
    <row r="3467" spans="1:4" ht="12.75">
      <c r="A3467" s="371">
        <v>7260350070</v>
      </c>
      <c r="B3467" s="370" t="s">
        <v>37936</v>
      </c>
      <c r="C3467" s="372" t="s">
        <v>36666</v>
      </c>
      <c r="D3467" s="373">
        <v>261.95999999999998</v>
      </c>
    </row>
    <row r="3468" spans="1:4" ht="12.75">
      <c r="A3468" s="371">
        <v>7260350080</v>
      </c>
      <c r="B3468" s="370" t="s">
        <v>37937</v>
      </c>
      <c r="C3468" s="372" t="s">
        <v>36666</v>
      </c>
      <c r="D3468" s="373">
        <v>314.29000000000002</v>
      </c>
    </row>
    <row r="3469" spans="1:4" ht="12.75">
      <c r="A3469" s="371">
        <v>7260350090</v>
      </c>
      <c r="B3469" s="370" t="s">
        <v>37938</v>
      </c>
      <c r="C3469" s="372" t="s">
        <v>36666</v>
      </c>
      <c r="D3469" s="373">
        <v>219.94</v>
      </c>
    </row>
    <row r="3470" spans="1:4" ht="12.75">
      <c r="A3470" s="371">
        <v>7260350100</v>
      </c>
      <c r="B3470" s="370" t="s">
        <v>37939</v>
      </c>
      <c r="C3470" s="372" t="s">
        <v>36666</v>
      </c>
      <c r="D3470" s="373">
        <v>347.46</v>
      </c>
    </row>
    <row r="3471" spans="1:4" ht="12.75">
      <c r="A3471" s="371">
        <v>7260350110</v>
      </c>
      <c r="B3471" s="370" t="s">
        <v>37940</v>
      </c>
      <c r="C3471" s="372" t="s">
        <v>36666</v>
      </c>
      <c r="D3471" s="373">
        <v>295.12</v>
      </c>
    </row>
    <row r="3472" spans="1:4" ht="12.75">
      <c r="A3472" s="371">
        <v>7260350120</v>
      </c>
      <c r="B3472" s="370" t="s">
        <v>37941</v>
      </c>
      <c r="C3472" s="372" t="s">
        <v>36666</v>
      </c>
      <c r="D3472" s="373">
        <v>303.69</v>
      </c>
    </row>
    <row r="3473" spans="1:4" ht="12.75">
      <c r="A3473" s="371">
        <v>7260350130</v>
      </c>
      <c r="B3473" s="370" t="s">
        <v>37942</v>
      </c>
      <c r="C3473" s="372" t="s">
        <v>36666</v>
      </c>
      <c r="D3473" s="373">
        <v>272</v>
      </c>
    </row>
    <row r="3474" spans="1:4" ht="12.75">
      <c r="A3474" s="371">
        <v>7260350140</v>
      </c>
      <c r="B3474" s="370" t="s">
        <v>37943</v>
      </c>
      <c r="C3474" s="372" t="s">
        <v>36666</v>
      </c>
      <c r="D3474" s="373">
        <v>412.92</v>
      </c>
    </row>
    <row r="3475" spans="1:4" ht="12.75">
      <c r="A3475" s="371">
        <v>7260350150</v>
      </c>
      <c r="B3475" s="370" t="s">
        <v>37944</v>
      </c>
      <c r="C3475" s="372" t="s">
        <v>36666</v>
      </c>
      <c r="D3475" s="373">
        <v>351.54</v>
      </c>
    </row>
    <row r="3476" spans="1:4" ht="12.75">
      <c r="A3476" s="371">
        <v>7260350160</v>
      </c>
      <c r="B3476" s="370" t="s">
        <v>37945</v>
      </c>
      <c r="C3476" s="372" t="s">
        <v>36666</v>
      </c>
      <c r="D3476" s="373">
        <v>360.87</v>
      </c>
    </row>
    <row r="3477" spans="1:4" ht="12.75">
      <c r="A3477" s="371">
        <v>7260350170</v>
      </c>
      <c r="B3477" s="370" t="s">
        <v>37946</v>
      </c>
      <c r="C3477" s="372" t="s">
        <v>36666</v>
      </c>
      <c r="D3477" s="373">
        <v>308.11</v>
      </c>
    </row>
    <row r="3478" spans="1:4" ht="12.75">
      <c r="A3478" s="371">
        <v>7260350180</v>
      </c>
      <c r="B3478" s="370" t="s">
        <v>37947</v>
      </c>
      <c r="C3478" s="372" t="s">
        <v>36666</v>
      </c>
      <c r="D3478" s="373">
        <v>449.04</v>
      </c>
    </row>
    <row r="3479" spans="1:4" ht="12.75">
      <c r="A3479" s="371">
        <v>7260350190</v>
      </c>
      <c r="B3479" s="370" t="s">
        <v>37948</v>
      </c>
      <c r="C3479" s="372" t="s">
        <v>36666</v>
      </c>
      <c r="D3479" s="373">
        <v>386.39</v>
      </c>
    </row>
    <row r="3480" spans="1:4" ht="12.75">
      <c r="A3480" s="371">
        <v>7260350200</v>
      </c>
      <c r="B3480" s="370" t="s">
        <v>37949</v>
      </c>
      <c r="C3480" s="372" t="s">
        <v>36666</v>
      </c>
      <c r="D3480" s="373">
        <v>395.42</v>
      </c>
    </row>
    <row r="3481" spans="1:4" ht="12.75">
      <c r="A3481" s="371">
        <v>7260350210</v>
      </c>
      <c r="B3481" s="370" t="s">
        <v>37950</v>
      </c>
      <c r="C3481" s="372" t="s">
        <v>36666</v>
      </c>
      <c r="D3481" s="373">
        <v>370.49</v>
      </c>
    </row>
    <row r="3482" spans="1:4" ht="12.75">
      <c r="A3482" s="371">
        <v>7260350220</v>
      </c>
      <c r="B3482" s="370" t="s">
        <v>37951</v>
      </c>
      <c r="C3482" s="372" t="s">
        <v>36666</v>
      </c>
      <c r="D3482" s="373">
        <v>524.83000000000004</v>
      </c>
    </row>
    <row r="3483" spans="1:4" ht="12.75">
      <c r="A3483" s="371">
        <v>7260350230</v>
      </c>
      <c r="B3483" s="370" t="s">
        <v>37952</v>
      </c>
      <c r="C3483" s="372" t="s">
        <v>36666</v>
      </c>
      <c r="D3483" s="373">
        <v>452.8</v>
      </c>
    </row>
    <row r="3484" spans="1:4" ht="12.75">
      <c r="A3484" s="371">
        <v>7260350240</v>
      </c>
      <c r="B3484" s="370" t="s">
        <v>37953</v>
      </c>
      <c r="C3484" s="372" t="s">
        <v>36666</v>
      </c>
      <c r="D3484" s="373">
        <v>462.59</v>
      </c>
    </row>
    <row r="3485" spans="1:4" ht="12.75">
      <c r="A3485" s="371">
        <v>7260350250</v>
      </c>
      <c r="B3485" s="370" t="s">
        <v>37954</v>
      </c>
      <c r="C3485" s="372" t="s">
        <v>36666</v>
      </c>
      <c r="D3485" s="373">
        <v>412.84</v>
      </c>
    </row>
    <row r="3486" spans="1:4" ht="12.75">
      <c r="A3486" s="371">
        <v>7260350260</v>
      </c>
      <c r="B3486" s="370" t="s">
        <v>37955</v>
      </c>
      <c r="C3486" s="372" t="s">
        <v>36666</v>
      </c>
      <c r="D3486" s="373">
        <v>567.17999999999995</v>
      </c>
    </row>
    <row r="3487" spans="1:4" ht="12.75">
      <c r="A3487" s="371">
        <v>7260350270</v>
      </c>
      <c r="B3487" s="370" t="s">
        <v>37956</v>
      </c>
      <c r="C3487" s="372" t="s">
        <v>36666</v>
      </c>
      <c r="D3487" s="373">
        <v>495.15</v>
      </c>
    </row>
    <row r="3488" spans="1:4" ht="12.75">
      <c r="A3488" s="371">
        <v>7260350280</v>
      </c>
      <c r="B3488" s="370" t="s">
        <v>37957</v>
      </c>
      <c r="C3488" s="372" t="s">
        <v>36666</v>
      </c>
      <c r="D3488" s="373">
        <v>504.88</v>
      </c>
    </row>
    <row r="3489" spans="1:4" ht="12.75">
      <c r="A3489" s="371">
        <v>7260350290</v>
      </c>
      <c r="B3489" s="370" t="s">
        <v>37958</v>
      </c>
      <c r="C3489" s="372" t="s">
        <v>36666</v>
      </c>
      <c r="D3489" s="373">
        <v>117.49</v>
      </c>
    </row>
    <row r="3490" spans="1:4" ht="12.75">
      <c r="A3490" s="371">
        <v>7260350300</v>
      </c>
      <c r="B3490" s="370" t="s">
        <v>37959</v>
      </c>
      <c r="C3490" s="372" t="s">
        <v>36666</v>
      </c>
      <c r="D3490" s="373">
        <v>239.18</v>
      </c>
    </row>
    <row r="3491" spans="1:4" ht="12.75">
      <c r="A3491" s="371">
        <v>7260350310</v>
      </c>
      <c r="B3491" s="370" t="s">
        <v>37960</v>
      </c>
      <c r="C3491" s="372" t="s">
        <v>36666</v>
      </c>
      <c r="D3491" s="373">
        <v>190.48</v>
      </c>
    </row>
    <row r="3492" spans="1:4" ht="12.75">
      <c r="A3492" s="371">
        <v>7260350320</v>
      </c>
      <c r="B3492" s="370" t="s">
        <v>37961</v>
      </c>
      <c r="C3492" s="372" t="s">
        <v>36666</v>
      </c>
      <c r="D3492" s="373">
        <v>198.69</v>
      </c>
    </row>
    <row r="3493" spans="1:4" ht="12.75">
      <c r="A3493" s="371">
        <v>7260350330</v>
      </c>
      <c r="B3493" s="370" t="s">
        <v>37962</v>
      </c>
      <c r="C3493" s="372" t="s">
        <v>36666</v>
      </c>
      <c r="D3493" s="373">
        <v>192.68</v>
      </c>
    </row>
    <row r="3494" spans="1:4" ht="12.75">
      <c r="A3494" s="371">
        <v>7260350340</v>
      </c>
      <c r="B3494" s="370" t="s">
        <v>37963</v>
      </c>
      <c r="C3494" s="372" t="s">
        <v>36666</v>
      </c>
      <c r="D3494" s="373">
        <v>320.2</v>
      </c>
    </row>
    <row r="3495" spans="1:4" ht="12.75">
      <c r="A3495" s="371">
        <v>7260350350</v>
      </c>
      <c r="B3495" s="370" t="s">
        <v>37964</v>
      </c>
      <c r="C3495" s="372" t="s">
        <v>36666</v>
      </c>
      <c r="D3495" s="373">
        <v>267.86</v>
      </c>
    </row>
    <row r="3496" spans="1:4" ht="12.75">
      <c r="A3496" s="371">
        <v>7260350360</v>
      </c>
      <c r="B3496" s="370" t="s">
        <v>37965</v>
      </c>
      <c r="C3496" s="372" t="s">
        <v>36666</v>
      </c>
      <c r="D3496" s="373">
        <v>276.44</v>
      </c>
    </row>
    <row r="3497" spans="1:4" ht="12.75">
      <c r="A3497" s="371">
        <v>7260350370</v>
      </c>
      <c r="B3497" s="370" t="s">
        <v>37966</v>
      </c>
      <c r="C3497" s="372" t="s">
        <v>36666</v>
      </c>
      <c r="D3497" s="373">
        <v>225.84</v>
      </c>
    </row>
    <row r="3498" spans="1:4" ht="12.75">
      <c r="A3498" s="371">
        <v>7260350380</v>
      </c>
      <c r="B3498" s="370" t="s">
        <v>37967</v>
      </c>
      <c r="C3498" s="372" t="s">
        <v>36666</v>
      </c>
      <c r="D3498" s="373">
        <v>353.36</v>
      </c>
    </row>
    <row r="3499" spans="1:4" ht="12.75">
      <c r="A3499" s="371">
        <v>7260350390</v>
      </c>
      <c r="B3499" s="370" t="s">
        <v>37968</v>
      </c>
      <c r="C3499" s="372" t="s">
        <v>36666</v>
      </c>
      <c r="D3499" s="373">
        <v>301.01</v>
      </c>
    </row>
    <row r="3500" spans="1:4" ht="12.75">
      <c r="A3500" s="371">
        <v>7260350400</v>
      </c>
      <c r="B3500" s="370" t="s">
        <v>37969</v>
      </c>
      <c r="C3500" s="372" t="s">
        <v>36666</v>
      </c>
      <c r="D3500" s="373">
        <v>309.58999999999997</v>
      </c>
    </row>
    <row r="3501" spans="1:4" ht="12.75">
      <c r="A3501" s="371">
        <v>7260350410</v>
      </c>
      <c r="B3501" s="370" t="s">
        <v>37970</v>
      </c>
      <c r="C3501" s="372" t="s">
        <v>36666</v>
      </c>
      <c r="D3501" s="373">
        <v>278.75</v>
      </c>
    </row>
    <row r="3502" spans="1:4" ht="12.75">
      <c r="A3502" s="371">
        <v>7260350420</v>
      </c>
      <c r="B3502" s="370" t="s">
        <v>37971</v>
      </c>
      <c r="C3502" s="372" t="s">
        <v>36666</v>
      </c>
      <c r="D3502" s="373">
        <v>419.67</v>
      </c>
    </row>
    <row r="3503" spans="1:4" ht="12.75">
      <c r="A3503" s="371">
        <v>7260350430</v>
      </c>
      <c r="B3503" s="370" t="s">
        <v>37972</v>
      </c>
      <c r="C3503" s="372" t="s">
        <v>36666</v>
      </c>
      <c r="D3503" s="373">
        <v>358.3</v>
      </c>
    </row>
    <row r="3504" spans="1:4" ht="12.75">
      <c r="A3504" s="371">
        <v>7260350440</v>
      </c>
      <c r="B3504" s="370" t="s">
        <v>37973</v>
      </c>
      <c r="C3504" s="372" t="s">
        <v>36666</v>
      </c>
      <c r="D3504" s="373">
        <v>367.63</v>
      </c>
    </row>
    <row r="3505" spans="1:4" ht="12.75">
      <c r="A3505" s="371">
        <v>7260350450</v>
      </c>
      <c r="B3505" s="370" t="s">
        <v>37974</v>
      </c>
      <c r="C3505" s="372" t="s">
        <v>36666</v>
      </c>
      <c r="D3505" s="373">
        <v>314.86</v>
      </c>
    </row>
    <row r="3506" spans="1:4" ht="12.75">
      <c r="A3506" s="371">
        <v>7260350460</v>
      </c>
      <c r="B3506" s="370" t="s">
        <v>37975</v>
      </c>
      <c r="C3506" s="372" t="s">
        <v>36666</v>
      </c>
      <c r="D3506" s="373">
        <v>455.79</v>
      </c>
    </row>
    <row r="3507" spans="1:4" ht="12.75">
      <c r="A3507" s="371">
        <v>7260350470</v>
      </c>
      <c r="B3507" s="370" t="s">
        <v>37976</v>
      </c>
      <c r="C3507" s="372" t="s">
        <v>36666</v>
      </c>
      <c r="D3507" s="373">
        <v>393.15</v>
      </c>
    </row>
    <row r="3508" spans="1:4" ht="12.75">
      <c r="A3508" s="371">
        <v>7260350480</v>
      </c>
      <c r="B3508" s="370" t="s">
        <v>37977</v>
      </c>
      <c r="C3508" s="372" t="s">
        <v>36666</v>
      </c>
      <c r="D3508" s="373">
        <v>402.18</v>
      </c>
    </row>
    <row r="3509" spans="1:4" ht="12.75">
      <c r="A3509" s="371">
        <v>7260350490</v>
      </c>
      <c r="B3509" s="370" t="s">
        <v>37978</v>
      </c>
      <c r="C3509" s="372" t="s">
        <v>36666</v>
      </c>
      <c r="D3509" s="373">
        <v>378.13</v>
      </c>
    </row>
    <row r="3510" spans="1:4" ht="12.75">
      <c r="A3510" s="371">
        <v>7260350500</v>
      </c>
      <c r="B3510" s="370" t="s">
        <v>37979</v>
      </c>
      <c r="C3510" s="372" t="s">
        <v>36666</v>
      </c>
      <c r="D3510" s="373">
        <v>532.46</v>
      </c>
    </row>
    <row r="3511" spans="1:4" ht="12.75">
      <c r="A3511" s="371">
        <v>7260350510</v>
      </c>
      <c r="B3511" s="370" t="s">
        <v>37980</v>
      </c>
      <c r="C3511" s="372" t="s">
        <v>36666</v>
      </c>
      <c r="D3511" s="373">
        <v>460.44</v>
      </c>
    </row>
    <row r="3512" spans="1:4" ht="12.75">
      <c r="A3512" s="371">
        <v>7260350520</v>
      </c>
      <c r="B3512" s="370" t="s">
        <v>37981</v>
      </c>
      <c r="C3512" s="372" t="s">
        <v>36666</v>
      </c>
      <c r="D3512" s="373">
        <v>470.23</v>
      </c>
    </row>
    <row r="3513" spans="1:4" ht="12.75">
      <c r="A3513" s="371">
        <v>7260350530</v>
      </c>
      <c r="B3513" s="370" t="s">
        <v>37982</v>
      </c>
      <c r="C3513" s="372" t="s">
        <v>36666</v>
      </c>
      <c r="D3513" s="373">
        <v>420.48</v>
      </c>
    </row>
    <row r="3514" spans="1:4" ht="12.75">
      <c r="A3514" s="371">
        <v>7260350540</v>
      </c>
      <c r="B3514" s="370" t="s">
        <v>37983</v>
      </c>
      <c r="C3514" s="372" t="s">
        <v>36666</v>
      </c>
      <c r="D3514" s="373">
        <v>574.80999999999995</v>
      </c>
    </row>
    <row r="3515" spans="1:4" ht="12.75">
      <c r="A3515" s="371">
        <v>7260350550</v>
      </c>
      <c r="B3515" s="370" t="s">
        <v>37984</v>
      </c>
      <c r="C3515" s="372" t="s">
        <v>36666</v>
      </c>
      <c r="D3515" s="373">
        <v>502.79</v>
      </c>
    </row>
    <row r="3516" spans="1:4" ht="12.75">
      <c r="A3516" s="371">
        <v>7260350560</v>
      </c>
      <c r="B3516" s="370" t="s">
        <v>37985</v>
      </c>
      <c r="C3516" s="372" t="s">
        <v>36666</v>
      </c>
      <c r="D3516" s="373">
        <v>512.52</v>
      </c>
    </row>
    <row r="3517" spans="1:4" ht="12.75">
      <c r="A3517" s="371">
        <v>7260350570</v>
      </c>
      <c r="B3517" s="370" t="s">
        <v>37986</v>
      </c>
      <c r="C3517" s="372" t="s">
        <v>36666</v>
      </c>
      <c r="D3517" s="373">
        <v>123.14</v>
      </c>
    </row>
    <row r="3518" spans="1:4" ht="12.75">
      <c r="A3518" s="371">
        <v>7260350580</v>
      </c>
      <c r="B3518" s="370" t="s">
        <v>37987</v>
      </c>
      <c r="C3518" s="372" t="s">
        <v>36666</v>
      </c>
      <c r="D3518" s="373">
        <v>244.83</v>
      </c>
    </row>
    <row r="3519" spans="1:4" ht="12.75">
      <c r="A3519" s="371">
        <v>7260350590</v>
      </c>
      <c r="B3519" s="370" t="s">
        <v>37988</v>
      </c>
      <c r="C3519" s="372" t="s">
        <v>36666</v>
      </c>
      <c r="D3519" s="373">
        <v>196.14</v>
      </c>
    </row>
    <row r="3520" spans="1:4" ht="12.75">
      <c r="A3520" s="371">
        <v>7260350600</v>
      </c>
      <c r="B3520" s="370" t="s">
        <v>37989</v>
      </c>
      <c r="C3520" s="372" t="s">
        <v>36666</v>
      </c>
      <c r="D3520" s="373">
        <v>204.35</v>
      </c>
    </row>
    <row r="3521" spans="1:4" ht="12.75">
      <c r="A3521" s="371">
        <v>7260350610</v>
      </c>
      <c r="B3521" s="370" t="s">
        <v>37990</v>
      </c>
      <c r="C3521" s="372" t="s">
        <v>36666</v>
      </c>
      <c r="D3521" s="373">
        <v>198.86</v>
      </c>
    </row>
    <row r="3522" spans="1:4" ht="12.75">
      <c r="A3522" s="371">
        <v>7260350620</v>
      </c>
      <c r="B3522" s="370" t="s">
        <v>37991</v>
      </c>
      <c r="C3522" s="372" t="s">
        <v>36666</v>
      </c>
      <c r="D3522" s="373">
        <v>326.38</v>
      </c>
    </row>
    <row r="3523" spans="1:4" ht="12.75">
      <c r="A3523" s="371">
        <v>7260350630</v>
      </c>
      <c r="B3523" s="370" t="s">
        <v>37992</v>
      </c>
      <c r="C3523" s="372" t="s">
        <v>36666</v>
      </c>
      <c r="D3523" s="373">
        <v>274.06</v>
      </c>
    </row>
    <row r="3524" spans="1:4" ht="12.75">
      <c r="A3524" s="371">
        <v>7260350640</v>
      </c>
      <c r="B3524" s="370" t="s">
        <v>37993</v>
      </c>
      <c r="C3524" s="372" t="s">
        <v>36666</v>
      </c>
      <c r="D3524" s="373">
        <v>282.64</v>
      </c>
    </row>
    <row r="3525" spans="1:4" ht="12.75">
      <c r="A3525" s="371">
        <v>7260350650</v>
      </c>
      <c r="B3525" s="370" t="s">
        <v>37994</v>
      </c>
      <c r="C3525" s="372" t="s">
        <v>36666</v>
      </c>
      <c r="D3525" s="373">
        <v>232.02</v>
      </c>
    </row>
    <row r="3526" spans="1:4" ht="12.75">
      <c r="A3526" s="371">
        <v>7260350660</v>
      </c>
      <c r="B3526" s="370" t="s">
        <v>37995</v>
      </c>
      <c r="C3526" s="372" t="s">
        <v>36666</v>
      </c>
      <c r="D3526" s="373">
        <v>359.54</v>
      </c>
    </row>
    <row r="3527" spans="1:4" ht="12.75">
      <c r="A3527" s="371">
        <v>7260350670</v>
      </c>
      <c r="B3527" s="370" t="s">
        <v>37996</v>
      </c>
      <c r="C3527" s="372" t="s">
        <v>36666</v>
      </c>
      <c r="D3527" s="373">
        <v>307.20999999999998</v>
      </c>
    </row>
    <row r="3528" spans="1:4" ht="12.75">
      <c r="A3528" s="371">
        <v>7260350680</v>
      </c>
      <c r="B3528" s="370" t="s">
        <v>37997</v>
      </c>
      <c r="C3528" s="372" t="s">
        <v>36666</v>
      </c>
      <c r="D3528" s="373">
        <v>315.79000000000002</v>
      </c>
    </row>
    <row r="3529" spans="1:4" ht="12.75">
      <c r="A3529" s="371">
        <v>7260350690</v>
      </c>
      <c r="B3529" s="370" t="s">
        <v>37998</v>
      </c>
      <c r="C3529" s="372" t="s">
        <v>36666</v>
      </c>
      <c r="D3529" s="373">
        <v>285.82</v>
      </c>
    </row>
    <row r="3530" spans="1:4" ht="12.75">
      <c r="A3530" s="371">
        <v>7260350700</v>
      </c>
      <c r="B3530" s="370" t="s">
        <v>37999</v>
      </c>
      <c r="C3530" s="372" t="s">
        <v>36666</v>
      </c>
      <c r="D3530" s="373">
        <v>426.75</v>
      </c>
    </row>
    <row r="3531" spans="1:4" ht="12.75">
      <c r="A3531" s="371">
        <v>7260350710</v>
      </c>
      <c r="B3531" s="370" t="s">
        <v>38000</v>
      </c>
      <c r="C3531" s="372" t="s">
        <v>36666</v>
      </c>
      <c r="D3531" s="373">
        <v>365.38</v>
      </c>
    </row>
    <row r="3532" spans="1:4" ht="12.75">
      <c r="A3532" s="371">
        <v>7260350720</v>
      </c>
      <c r="B3532" s="370" t="s">
        <v>38001</v>
      </c>
      <c r="C3532" s="372" t="s">
        <v>36666</v>
      </c>
      <c r="D3532" s="373">
        <v>374.71</v>
      </c>
    </row>
    <row r="3533" spans="1:4" ht="12.75">
      <c r="A3533" s="371">
        <v>7260350730</v>
      </c>
      <c r="B3533" s="370" t="s">
        <v>38002</v>
      </c>
      <c r="C3533" s="372" t="s">
        <v>36666</v>
      </c>
      <c r="D3533" s="373">
        <v>321.94</v>
      </c>
    </row>
    <row r="3534" spans="1:4" ht="12.75">
      <c r="A3534" s="371">
        <v>7260350740</v>
      </c>
      <c r="B3534" s="370" t="s">
        <v>38003</v>
      </c>
      <c r="C3534" s="372" t="s">
        <v>36666</v>
      </c>
      <c r="D3534" s="373">
        <v>462.86</v>
      </c>
    </row>
    <row r="3535" spans="1:4" ht="12.75">
      <c r="A3535" s="371">
        <v>7260350750</v>
      </c>
      <c r="B3535" s="370" t="s">
        <v>38004</v>
      </c>
      <c r="C3535" s="372" t="s">
        <v>36666</v>
      </c>
      <c r="D3535" s="373">
        <v>400.22</v>
      </c>
    </row>
    <row r="3536" spans="1:4" ht="12.75">
      <c r="A3536" s="371">
        <v>7260350760</v>
      </c>
      <c r="B3536" s="370" t="s">
        <v>38005</v>
      </c>
      <c r="C3536" s="372" t="s">
        <v>36666</v>
      </c>
      <c r="D3536" s="373">
        <v>409.25</v>
      </c>
    </row>
    <row r="3537" spans="1:4" ht="12.75">
      <c r="A3537" s="371">
        <v>7260350770</v>
      </c>
      <c r="B3537" s="370" t="s">
        <v>38006</v>
      </c>
      <c r="C3537" s="372" t="s">
        <v>36666</v>
      </c>
      <c r="D3537" s="373">
        <v>386.24</v>
      </c>
    </row>
    <row r="3538" spans="1:4" ht="12.75">
      <c r="A3538" s="371">
        <v>7260350780</v>
      </c>
      <c r="B3538" s="370" t="s">
        <v>38007</v>
      </c>
      <c r="C3538" s="372" t="s">
        <v>36666</v>
      </c>
      <c r="D3538" s="373">
        <v>540.58000000000004</v>
      </c>
    </row>
    <row r="3539" spans="1:4" ht="12.75">
      <c r="A3539" s="371">
        <v>7260350790</v>
      </c>
      <c r="B3539" s="370" t="s">
        <v>38008</v>
      </c>
      <c r="C3539" s="372" t="s">
        <v>36666</v>
      </c>
      <c r="D3539" s="373">
        <v>468.56</v>
      </c>
    </row>
    <row r="3540" spans="1:4" ht="12.75">
      <c r="A3540" s="371">
        <v>7260350800</v>
      </c>
      <c r="B3540" s="370" t="s">
        <v>38009</v>
      </c>
      <c r="C3540" s="372" t="s">
        <v>36666</v>
      </c>
      <c r="D3540" s="373">
        <v>478.34</v>
      </c>
    </row>
    <row r="3541" spans="1:4" ht="12.75">
      <c r="A3541" s="371">
        <v>7260350810</v>
      </c>
      <c r="B3541" s="370" t="s">
        <v>38010</v>
      </c>
      <c r="C3541" s="372" t="s">
        <v>36666</v>
      </c>
      <c r="D3541" s="373">
        <v>428.58</v>
      </c>
    </row>
    <row r="3542" spans="1:4" ht="12.75">
      <c r="A3542" s="371">
        <v>7260350820</v>
      </c>
      <c r="B3542" s="370" t="s">
        <v>38011</v>
      </c>
      <c r="C3542" s="372" t="s">
        <v>36666</v>
      </c>
      <c r="D3542" s="373">
        <v>582.91999999999996</v>
      </c>
    </row>
    <row r="3543" spans="1:4" ht="12.75">
      <c r="A3543" s="371">
        <v>7260350830</v>
      </c>
      <c r="B3543" s="370" t="s">
        <v>38012</v>
      </c>
      <c r="C3543" s="372" t="s">
        <v>36666</v>
      </c>
      <c r="D3543" s="373">
        <v>510.9</v>
      </c>
    </row>
    <row r="3544" spans="1:4" ht="12.75">
      <c r="A3544" s="371">
        <v>7260350840</v>
      </c>
      <c r="B3544" s="370" t="s">
        <v>38013</v>
      </c>
      <c r="C3544" s="372" t="s">
        <v>36666</v>
      </c>
      <c r="D3544" s="373">
        <v>520.62</v>
      </c>
    </row>
    <row r="3545" spans="1:4" ht="12.75">
      <c r="A3545" s="371">
        <v>7260350850</v>
      </c>
      <c r="B3545" s="370" t="s">
        <v>38014</v>
      </c>
      <c r="C3545" s="372" t="s">
        <v>36666</v>
      </c>
      <c r="D3545" s="373">
        <v>129.91</v>
      </c>
    </row>
    <row r="3546" spans="1:4" ht="12.75">
      <c r="A3546" s="371">
        <v>7260350860</v>
      </c>
      <c r="B3546" s="370" t="s">
        <v>38015</v>
      </c>
      <c r="C3546" s="372" t="s">
        <v>36666</v>
      </c>
      <c r="D3546" s="373">
        <v>251.61</v>
      </c>
    </row>
    <row r="3547" spans="1:4" ht="12.75">
      <c r="A3547" s="371">
        <v>7260350870</v>
      </c>
      <c r="B3547" s="370" t="s">
        <v>38016</v>
      </c>
      <c r="C3547" s="372" t="s">
        <v>36666</v>
      </c>
      <c r="D3547" s="373">
        <v>202.93</v>
      </c>
    </row>
    <row r="3548" spans="1:4" ht="12.75">
      <c r="A3548" s="371">
        <v>7260350880</v>
      </c>
      <c r="B3548" s="370" t="s">
        <v>38017</v>
      </c>
      <c r="C3548" s="372" t="s">
        <v>36666</v>
      </c>
      <c r="D3548" s="373">
        <v>211.12</v>
      </c>
    </row>
    <row r="3549" spans="1:4" ht="12.75">
      <c r="A3549" s="371">
        <v>7260350890</v>
      </c>
      <c r="B3549" s="370" t="s">
        <v>38018</v>
      </c>
      <c r="C3549" s="372" t="s">
        <v>36666</v>
      </c>
      <c r="D3549" s="373">
        <v>206.23</v>
      </c>
    </row>
    <row r="3550" spans="1:4" ht="12.75">
      <c r="A3550" s="371">
        <v>7260350900</v>
      </c>
      <c r="B3550" s="370" t="s">
        <v>38019</v>
      </c>
      <c r="C3550" s="372" t="s">
        <v>36666</v>
      </c>
      <c r="D3550" s="373">
        <v>333.75</v>
      </c>
    </row>
    <row r="3551" spans="1:4" ht="12.75">
      <c r="A3551" s="371">
        <v>7260350910</v>
      </c>
      <c r="B3551" s="370" t="s">
        <v>38020</v>
      </c>
      <c r="C3551" s="372" t="s">
        <v>36666</v>
      </c>
      <c r="D3551" s="373">
        <v>281.42</v>
      </c>
    </row>
    <row r="3552" spans="1:4" ht="12.75">
      <c r="A3552" s="371">
        <v>7260350920</v>
      </c>
      <c r="B3552" s="370" t="s">
        <v>38021</v>
      </c>
      <c r="C3552" s="372" t="s">
        <v>36666</v>
      </c>
      <c r="D3552" s="373">
        <v>289.99</v>
      </c>
    </row>
    <row r="3553" spans="1:4" ht="12.75">
      <c r="A3553" s="371">
        <v>7260350930</v>
      </c>
      <c r="B3553" s="370" t="s">
        <v>38022</v>
      </c>
      <c r="C3553" s="372" t="s">
        <v>36666</v>
      </c>
      <c r="D3553" s="373">
        <v>239.48</v>
      </c>
    </row>
    <row r="3554" spans="1:4" ht="12.75">
      <c r="A3554" s="371">
        <v>7260350940</v>
      </c>
      <c r="B3554" s="370" t="s">
        <v>38023</v>
      </c>
      <c r="C3554" s="372" t="s">
        <v>36666</v>
      </c>
      <c r="D3554" s="373">
        <v>367</v>
      </c>
    </row>
    <row r="3555" spans="1:4" ht="12.75">
      <c r="A3555" s="371">
        <v>7260350950</v>
      </c>
      <c r="B3555" s="370" t="s">
        <v>38024</v>
      </c>
      <c r="C3555" s="372" t="s">
        <v>36666</v>
      </c>
      <c r="D3555" s="373">
        <v>314.66000000000003</v>
      </c>
    </row>
    <row r="3556" spans="1:4" ht="12.75">
      <c r="A3556" s="371">
        <v>7260350960</v>
      </c>
      <c r="B3556" s="370" t="s">
        <v>38025</v>
      </c>
      <c r="C3556" s="372" t="s">
        <v>36666</v>
      </c>
      <c r="D3556" s="373">
        <v>323.23</v>
      </c>
    </row>
    <row r="3557" spans="1:4" ht="12.75">
      <c r="A3557" s="371">
        <v>7260350970</v>
      </c>
      <c r="B3557" s="370" t="s">
        <v>38026</v>
      </c>
      <c r="C3557" s="372" t="s">
        <v>36666</v>
      </c>
      <c r="D3557" s="373">
        <v>294.33</v>
      </c>
    </row>
    <row r="3558" spans="1:4" ht="12.75">
      <c r="A3558" s="371">
        <v>7260350980</v>
      </c>
      <c r="B3558" s="370" t="s">
        <v>38027</v>
      </c>
      <c r="C3558" s="372" t="s">
        <v>36666</v>
      </c>
      <c r="D3558" s="373">
        <v>435.27</v>
      </c>
    </row>
    <row r="3559" spans="1:4" ht="12.75">
      <c r="A3559" s="371">
        <v>7260350990</v>
      </c>
      <c r="B3559" s="370" t="s">
        <v>38028</v>
      </c>
      <c r="C3559" s="372" t="s">
        <v>36666</v>
      </c>
      <c r="D3559" s="373">
        <v>373.89</v>
      </c>
    </row>
    <row r="3560" spans="1:4" ht="12.75">
      <c r="A3560" s="371">
        <v>7260351000</v>
      </c>
      <c r="B3560" s="370" t="s">
        <v>38029</v>
      </c>
      <c r="C3560" s="372" t="s">
        <v>36666</v>
      </c>
      <c r="D3560" s="373">
        <v>383.22</v>
      </c>
    </row>
    <row r="3561" spans="1:4" ht="12.75">
      <c r="A3561" s="371">
        <v>7260351010</v>
      </c>
      <c r="B3561" s="370" t="s">
        <v>38030</v>
      </c>
      <c r="C3561" s="372" t="s">
        <v>36666</v>
      </c>
      <c r="D3561" s="373">
        <v>330.85</v>
      </c>
    </row>
    <row r="3562" spans="1:4" ht="12.75">
      <c r="A3562" s="371">
        <v>7260351020</v>
      </c>
      <c r="B3562" s="370" t="s">
        <v>38031</v>
      </c>
      <c r="C3562" s="372" t="s">
        <v>36666</v>
      </c>
      <c r="D3562" s="373">
        <v>471.78</v>
      </c>
    </row>
    <row r="3563" spans="1:4" ht="12.75">
      <c r="A3563" s="371">
        <v>7260351030</v>
      </c>
      <c r="B3563" s="370" t="s">
        <v>38032</v>
      </c>
      <c r="C3563" s="372" t="s">
        <v>36666</v>
      </c>
      <c r="D3563" s="373">
        <v>409.13</v>
      </c>
    </row>
    <row r="3564" spans="1:4" ht="12.75">
      <c r="A3564" s="371">
        <v>7260351040</v>
      </c>
      <c r="B3564" s="370" t="s">
        <v>38033</v>
      </c>
      <c r="C3564" s="372" t="s">
        <v>36666</v>
      </c>
      <c r="D3564" s="373">
        <v>418.16</v>
      </c>
    </row>
    <row r="3565" spans="1:4" ht="12.75">
      <c r="A3565" s="371">
        <v>7260351050</v>
      </c>
      <c r="B3565" s="370" t="s">
        <v>38034</v>
      </c>
      <c r="C3565" s="372" t="s">
        <v>36666</v>
      </c>
      <c r="D3565" s="373">
        <v>397.05</v>
      </c>
    </row>
    <row r="3566" spans="1:4" ht="12.75">
      <c r="A3566" s="371">
        <v>7260351060</v>
      </c>
      <c r="B3566" s="370" t="s">
        <v>38035</v>
      </c>
      <c r="C3566" s="372" t="s">
        <v>36666</v>
      </c>
      <c r="D3566" s="373">
        <v>551.39</v>
      </c>
    </row>
    <row r="3567" spans="1:4" ht="12.75">
      <c r="A3567" s="371">
        <v>7260351070</v>
      </c>
      <c r="B3567" s="370" t="s">
        <v>38036</v>
      </c>
      <c r="C3567" s="372" t="s">
        <v>36666</v>
      </c>
      <c r="D3567" s="373">
        <v>479.36</v>
      </c>
    </row>
    <row r="3568" spans="1:4" ht="12.75">
      <c r="A3568" s="371">
        <v>7260351080</v>
      </c>
      <c r="B3568" s="370" t="s">
        <v>38037</v>
      </c>
      <c r="C3568" s="372" t="s">
        <v>36666</v>
      </c>
      <c r="D3568" s="373">
        <v>489.14</v>
      </c>
    </row>
    <row r="3569" spans="1:4" ht="12.75">
      <c r="A3569" s="371">
        <v>7260351090</v>
      </c>
      <c r="B3569" s="370" t="s">
        <v>38038</v>
      </c>
      <c r="C3569" s="372" t="s">
        <v>36666</v>
      </c>
      <c r="D3569" s="373">
        <v>443.31</v>
      </c>
    </row>
    <row r="3570" spans="1:4" ht="12.75">
      <c r="A3570" s="371">
        <v>7260351100</v>
      </c>
      <c r="B3570" s="370" t="s">
        <v>38039</v>
      </c>
      <c r="C3570" s="372" t="s">
        <v>36666</v>
      </c>
      <c r="D3570" s="373">
        <v>597.65</v>
      </c>
    </row>
    <row r="3571" spans="1:4" ht="12.75">
      <c r="A3571" s="371">
        <v>7260351110</v>
      </c>
      <c r="B3571" s="370" t="s">
        <v>38040</v>
      </c>
      <c r="C3571" s="372" t="s">
        <v>36666</v>
      </c>
      <c r="D3571" s="373">
        <v>525.62</v>
      </c>
    </row>
    <row r="3572" spans="1:4" ht="12.75">
      <c r="A3572" s="371">
        <v>7260351120</v>
      </c>
      <c r="B3572" s="370" t="s">
        <v>38041</v>
      </c>
      <c r="C3572" s="372" t="s">
        <v>36666</v>
      </c>
      <c r="D3572" s="373">
        <v>535.34</v>
      </c>
    </row>
    <row r="3573" spans="1:4" ht="12.75">
      <c r="A3573" s="371">
        <v>7260351130</v>
      </c>
      <c r="B3573" s="370" t="s">
        <v>38042</v>
      </c>
      <c r="C3573" s="372" t="s">
        <v>36666</v>
      </c>
      <c r="D3573" s="373">
        <v>135.72</v>
      </c>
    </row>
    <row r="3574" spans="1:4" ht="12.75">
      <c r="A3574" s="371">
        <v>7260351140</v>
      </c>
      <c r="B3574" s="370" t="s">
        <v>38043</v>
      </c>
      <c r="C3574" s="372" t="s">
        <v>36666</v>
      </c>
      <c r="D3574" s="373">
        <v>257.39</v>
      </c>
    </row>
    <row r="3575" spans="1:4" ht="12.75">
      <c r="A3575" s="371">
        <v>7260351150</v>
      </c>
      <c r="B3575" s="370" t="s">
        <v>38044</v>
      </c>
      <c r="C3575" s="372" t="s">
        <v>36666</v>
      </c>
      <c r="D3575" s="373">
        <v>208.71</v>
      </c>
    </row>
    <row r="3576" spans="1:4" ht="12.75">
      <c r="A3576" s="371">
        <v>7260351160</v>
      </c>
      <c r="B3576" s="370" t="s">
        <v>38045</v>
      </c>
      <c r="C3576" s="372" t="s">
        <v>36666</v>
      </c>
      <c r="D3576" s="373">
        <v>216.91</v>
      </c>
    </row>
    <row r="3577" spans="1:4" ht="12.75">
      <c r="A3577" s="371">
        <v>7260351170</v>
      </c>
      <c r="B3577" s="370" t="s">
        <v>38046</v>
      </c>
      <c r="C3577" s="372" t="s">
        <v>36666</v>
      </c>
      <c r="D3577" s="373">
        <v>212.19</v>
      </c>
    </row>
    <row r="3578" spans="1:4" ht="12.75">
      <c r="A3578" s="371">
        <v>7260351180</v>
      </c>
      <c r="B3578" s="370" t="s">
        <v>38047</v>
      </c>
      <c r="C3578" s="372" t="s">
        <v>36666</v>
      </c>
      <c r="D3578" s="373">
        <v>339.71</v>
      </c>
    </row>
    <row r="3579" spans="1:4" ht="12.75">
      <c r="A3579" s="371">
        <v>7260351190</v>
      </c>
      <c r="B3579" s="370" t="s">
        <v>38048</v>
      </c>
      <c r="C3579" s="372" t="s">
        <v>36666</v>
      </c>
      <c r="D3579" s="373">
        <v>287.37</v>
      </c>
    </row>
    <row r="3580" spans="1:4" ht="12.75">
      <c r="A3580" s="371">
        <v>7260351200</v>
      </c>
      <c r="B3580" s="370" t="s">
        <v>38049</v>
      </c>
      <c r="C3580" s="372" t="s">
        <v>36666</v>
      </c>
      <c r="D3580" s="373">
        <v>295.95</v>
      </c>
    </row>
    <row r="3581" spans="1:4" ht="12.75">
      <c r="A3581" s="371">
        <v>7260351210</v>
      </c>
      <c r="B3581" s="370" t="s">
        <v>38050</v>
      </c>
      <c r="C3581" s="372" t="s">
        <v>36666</v>
      </c>
      <c r="D3581" s="373">
        <v>245.44</v>
      </c>
    </row>
    <row r="3582" spans="1:4" ht="12.75">
      <c r="A3582" s="371">
        <v>7260351220</v>
      </c>
      <c r="B3582" s="370" t="s">
        <v>38051</v>
      </c>
      <c r="C3582" s="372" t="s">
        <v>36666</v>
      </c>
      <c r="D3582" s="373">
        <v>372.96</v>
      </c>
    </row>
    <row r="3583" spans="1:4" ht="12.75">
      <c r="A3583" s="371">
        <v>7260351230</v>
      </c>
      <c r="B3583" s="370" t="s">
        <v>38052</v>
      </c>
      <c r="C3583" s="372" t="s">
        <v>36666</v>
      </c>
      <c r="D3583" s="373">
        <v>320.61</v>
      </c>
    </row>
    <row r="3584" spans="1:4" ht="12.75">
      <c r="A3584" s="371">
        <v>7260351240</v>
      </c>
      <c r="B3584" s="370" t="s">
        <v>38053</v>
      </c>
      <c r="C3584" s="372" t="s">
        <v>36666</v>
      </c>
      <c r="D3584" s="373">
        <v>329.19</v>
      </c>
    </row>
    <row r="3585" spans="1:4" ht="12.75">
      <c r="A3585" s="371">
        <v>7260351250</v>
      </c>
      <c r="B3585" s="370" t="s">
        <v>38054</v>
      </c>
      <c r="C3585" s="372" t="s">
        <v>36666</v>
      </c>
      <c r="D3585" s="373">
        <v>301.37</v>
      </c>
    </row>
    <row r="3586" spans="1:4" ht="12.75">
      <c r="A3586" s="371">
        <v>7260351260</v>
      </c>
      <c r="B3586" s="370" t="s">
        <v>38055</v>
      </c>
      <c r="C3586" s="372" t="s">
        <v>36666</v>
      </c>
      <c r="D3586" s="373">
        <v>442.3</v>
      </c>
    </row>
    <row r="3587" spans="1:4" ht="12.75">
      <c r="A3587" s="371">
        <v>7260351270</v>
      </c>
      <c r="B3587" s="370" t="s">
        <v>38056</v>
      </c>
      <c r="C3587" s="372" t="s">
        <v>36666</v>
      </c>
      <c r="D3587" s="373">
        <v>380.92</v>
      </c>
    </row>
    <row r="3588" spans="1:4" ht="12.75">
      <c r="A3588" s="371">
        <v>7260351280</v>
      </c>
      <c r="B3588" s="370" t="s">
        <v>38057</v>
      </c>
      <c r="C3588" s="372" t="s">
        <v>36666</v>
      </c>
      <c r="D3588" s="373">
        <v>390.26</v>
      </c>
    </row>
    <row r="3589" spans="1:4" ht="12.75">
      <c r="A3589" s="371">
        <v>7260351290</v>
      </c>
      <c r="B3589" s="370" t="s">
        <v>38058</v>
      </c>
      <c r="C3589" s="372" t="s">
        <v>36666</v>
      </c>
      <c r="D3589" s="373">
        <v>337.89</v>
      </c>
    </row>
    <row r="3590" spans="1:4" ht="12.75">
      <c r="A3590" s="371">
        <v>7260351300</v>
      </c>
      <c r="B3590" s="370" t="s">
        <v>38059</v>
      </c>
      <c r="C3590" s="372" t="s">
        <v>36666</v>
      </c>
      <c r="D3590" s="373">
        <v>478.82</v>
      </c>
    </row>
    <row r="3591" spans="1:4" ht="12.75">
      <c r="A3591" s="371">
        <v>7260351310</v>
      </c>
      <c r="B3591" s="370" t="s">
        <v>38060</v>
      </c>
      <c r="C3591" s="372" t="s">
        <v>36666</v>
      </c>
      <c r="D3591" s="373">
        <v>416.17</v>
      </c>
    </row>
    <row r="3592" spans="1:4" ht="12.75">
      <c r="A3592" s="371">
        <v>7260351320</v>
      </c>
      <c r="B3592" s="370" t="s">
        <v>38061</v>
      </c>
      <c r="C3592" s="372" t="s">
        <v>36666</v>
      </c>
      <c r="D3592" s="373">
        <v>425.21</v>
      </c>
    </row>
    <row r="3593" spans="1:4" ht="12.75">
      <c r="A3593" s="371">
        <v>7260351330</v>
      </c>
      <c r="B3593" s="370" t="s">
        <v>38062</v>
      </c>
      <c r="C3593" s="372" t="s">
        <v>36666</v>
      </c>
      <c r="D3593" s="373">
        <v>404.94</v>
      </c>
    </row>
    <row r="3594" spans="1:4" ht="12.75">
      <c r="A3594" s="371">
        <v>7260351340</v>
      </c>
      <c r="B3594" s="370" t="s">
        <v>38063</v>
      </c>
      <c r="C3594" s="372" t="s">
        <v>36666</v>
      </c>
      <c r="D3594" s="373">
        <v>559.27</v>
      </c>
    </row>
    <row r="3595" spans="1:4" ht="12.75">
      <c r="A3595" s="371">
        <v>7260351350</v>
      </c>
      <c r="B3595" s="370" t="s">
        <v>38064</v>
      </c>
      <c r="C3595" s="372" t="s">
        <v>36666</v>
      </c>
      <c r="D3595" s="373">
        <v>487.24</v>
      </c>
    </row>
    <row r="3596" spans="1:4" ht="12.75">
      <c r="A3596" s="371">
        <v>7260351360</v>
      </c>
      <c r="B3596" s="370" t="s">
        <v>38065</v>
      </c>
      <c r="C3596" s="372" t="s">
        <v>36666</v>
      </c>
      <c r="D3596" s="373">
        <v>497.03</v>
      </c>
    </row>
    <row r="3597" spans="1:4" ht="12.75">
      <c r="A3597" s="371">
        <v>7260351370</v>
      </c>
      <c r="B3597" s="370" t="s">
        <v>38066</v>
      </c>
      <c r="C3597" s="372" t="s">
        <v>36666</v>
      </c>
      <c r="D3597" s="373">
        <v>451.2</v>
      </c>
    </row>
    <row r="3598" spans="1:4" ht="12.75">
      <c r="A3598" s="371">
        <v>7260351380</v>
      </c>
      <c r="B3598" s="370" t="s">
        <v>38067</v>
      </c>
      <c r="C3598" s="372" t="s">
        <v>36666</v>
      </c>
      <c r="D3598" s="373">
        <v>605.53</v>
      </c>
    </row>
    <row r="3599" spans="1:4" ht="12.75">
      <c r="A3599" s="371">
        <v>7260351390</v>
      </c>
      <c r="B3599" s="370" t="s">
        <v>38068</v>
      </c>
      <c r="C3599" s="372" t="s">
        <v>36666</v>
      </c>
      <c r="D3599" s="373">
        <v>533.5</v>
      </c>
    </row>
    <row r="3600" spans="1:4" ht="12.75">
      <c r="A3600" s="371">
        <v>7260351400</v>
      </c>
      <c r="B3600" s="370" t="s">
        <v>38069</v>
      </c>
      <c r="C3600" s="372" t="s">
        <v>36666</v>
      </c>
      <c r="D3600" s="373">
        <v>543.23</v>
      </c>
    </row>
    <row r="3601" spans="1:4" ht="12.75">
      <c r="A3601" s="371">
        <v>7260351410</v>
      </c>
      <c r="B3601" s="370" t="s">
        <v>38070</v>
      </c>
      <c r="C3601" s="372" t="s">
        <v>36666</v>
      </c>
      <c r="D3601" s="373">
        <v>140.43</v>
      </c>
    </row>
    <row r="3602" spans="1:4" ht="12.75">
      <c r="A3602" s="371">
        <v>7260351420</v>
      </c>
      <c r="B3602" s="370" t="s">
        <v>38071</v>
      </c>
      <c r="C3602" s="372" t="s">
        <v>36666</v>
      </c>
      <c r="D3602" s="373">
        <v>262.12</v>
      </c>
    </row>
    <row r="3603" spans="1:4" ht="12.75">
      <c r="A3603" s="371">
        <v>7260351430</v>
      </c>
      <c r="B3603" s="370" t="s">
        <v>38072</v>
      </c>
      <c r="C3603" s="372" t="s">
        <v>36666</v>
      </c>
      <c r="D3603" s="373">
        <v>213.43</v>
      </c>
    </row>
    <row r="3604" spans="1:4" ht="12.75">
      <c r="A3604" s="371">
        <v>7260351440</v>
      </c>
      <c r="B3604" s="370" t="s">
        <v>38073</v>
      </c>
      <c r="C3604" s="372" t="s">
        <v>36666</v>
      </c>
      <c r="D3604" s="373">
        <v>221.64</v>
      </c>
    </row>
    <row r="3605" spans="1:4" ht="12.75">
      <c r="A3605" s="371">
        <v>7260351450</v>
      </c>
      <c r="B3605" s="370" t="s">
        <v>38074</v>
      </c>
      <c r="C3605" s="372" t="s">
        <v>36666</v>
      </c>
      <c r="D3605" s="373">
        <v>217.71</v>
      </c>
    </row>
    <row r="3606" spans="1:4" ht="12.75">
      <c r="A3606" s="371">
        <v>7260351460</v>
      </c>
      <c r="B3606" s="370" t="s">
        <v>38075</v>
      </c>
      <c r="C3606" s="372" t="s">
        <v>36666</v>
      </c>
      <c r="D3606" s="373">
        <v>345.23</v>
      </c>
    </row>
    <row r="3607" spans="1:4" ht="12.75">
      <c r="A3607" s="371">
        <v>7260351470</v>
      </c>
      <c r="B3607" s="370" t="s">
        <v>38076</v>
      </c>
      <c r="C3607" s="372" t="s">
        <v>36666</v>
      </c>
      <c r="D3607" s="373">
        <v>292.89999999999998</v>
      </c>
    </row>
    <row r="3608" spans="1:4" ht="12.75">
      <c r="A3608" s="371">
        <v>7260351480</v>
      </c>
      <c r="B3608" s="370" t="s">
        <v>38077</v>
      </c>
      <c r="C3608" s="372" t="s">
        <v>36666</v>
      </c>
      <c r="D3608" s="373">
        <v>301.47000000000003</v>
      </c>
    </row>
    <row r="3609" spans="1:4" ht="12.75">
      <c r="A3609" s="371">
        <v>7260351490</v>
      </c>
      <c r="B3609" s="370" t="s">
        <v>38078</v>
      </c>
      <c r="C3609" s="372" t="s">
        <v>36666</v>
      </c>
      <c r="D3609" s="373">
        <v>251.17</v>
      </c>
    </row>
    <row r="3610" spans="1:4" ht="12.75">
      <c r="A3610" s="371">
        <v>7260351500</v>
      </c>
      <c r="B3610" s="370" t="s">
        <v>38079</v>
      </c>
      <c r="C3610" s="372" t="s">
        <v>36666</v>
      </c>
      <c r="D3610" s="373">
        <v>378.69</v>
      </c>
    </row>
    <row r="3611" spans="1:4" ht="12.75">
      <c r="A3611" s="371">
        <v>7260351510</v>
      </c>
      <c r="B3611" s="370" t="s">
        <v>38080</v>
      </c>
      <c r="C3611" s="372" t="s">
        <v>36666</v>
      </c>
      <c r="D3611" s="373">
        <v>326.35000000000002</v>
      </c>
    </row>
    <row r="3612" spans="1:4" ht="12.75">
      <c r="A3612" s="371">
        <v>7260351520</v>
      </c>
      <c r="B3612" s="370" t="s">
        <v>38081</v>
      </c>
      <c r="C3612" s="372" t="s">
        <v>36666</v>
      </c>
      <c r="D3612" s="373">
        <v>334.92</v>
      </c>
    </row>
    <row r="3613" spans="1:4" ht="12.75">
      <c r="A3613" s="371">
        <v>7260351530</v>
      </c>
      <c r="B3613" s="370" t="s">
        <v>38082</v>
      </c>
      <c r="C3613" s="372" t="s">
        <v>36666</v>
      </c>
      <c r="D3613" s="373">
        <v>308.35000000000002</v>
      </c>
    </row>
    <row r="3614" spans="1:4" ht="12.75">
      <c r="A3614" s="371">
        <v>7260351540</v>
      </c>
      <c r="B3614" s="370" t="s">
        <v>38083</v>
      </c>
      <c r="C3614" s="372" t="s">
        <v>36666</v>
      </c>
      <c r="D3614" s="373">
        <v>449.29</v>
      </c>
    </row>
    <row r="3615" spans="1:4" ht="12.75">
      <c r="A3615" s="371">
        <v>7260351550</v>
      </c>
      <c r="B3615" s="370" t="s">
        <v>38084</v>
      </c>
      <c r="C3615" s="372" t="s">
        <v>36666</v>
      </c>
      <c r="D3615" s="373">
        <v>387.91</v>
      </c>
    </row>
    <row r="3616" spans="1:4" ht="12.75">
      <c r="A3616" s="371">
        <v>7260351560</v>
      </c>
      <c r="B3616" s="370" t="s">
        <v>38085</v>
      </c>
      <c r="C3616" s="372" t="s">
        <v>36666</v>
      </c>
      <c r="D3616" s="373">
        <v>397.25</v>
      </c>
    </row>
    <row r="3617" spans="1:4" ht="12.75">
      <c r="A3617" s="371">
        <v>7260351570</v>
      </c>
      <c r="B3617" s="370" t="s">
        <v>38086</v>
      </c>
      <c r="C3617" s="372" t="s">
        <v>36666</v>
      </c>
      <c r="D3617" s="373">
        <v>345.86</v>
      </c>
    </row>
    <row r="3618" spans="1:4" ht="12.75">
      <c r="A3618" s="371">
        <v>7260351580</v>
      </c>
      <c r="B3618" s="370" t="s">
        <v>38087</v>
      </c>
      <c r="C3618" s="372" t="s">
        <v>36666</v>
      </c>
      <c r="D3618" s="373">
        <v>486.8</v>
      </c>
    </row>
    <row r="3619" spans="1:4" ht="12.75">
      <c r="A3619" s="371">
        <v>7260351590</v>
      </c>
      <c r="B3619" s="370" t="s">
        <v>38088</v>
      </c>
      <c r="C3619" s="372" t="s">
        <v>36666</v>
      </c>
      <c r="D3619" s="373">
        <v>424.15</v>
      </c>
    </row>
    <row r="3620" spans="1:4" ht="12.75">
      <c r="A3620" s="371">
        <v>7260351600</v>
      </c>
      <c r="B3620" s="370" t="s">
        <v>38089</v>
      </c>
      <c r="C3620" s="372" t="s">
        <v>36666</v>
      </c>
      <c r="D3620" s="373">
        <v>433.19</v>
      </c>
    </row>
    <row r="3621" spans="1:4" ht="12.75">
      <c r="A3621" s="371">
        <v>7260351610</v>
      </c>
      <c r="B3621" s="370" t="s">
        <v>38090</v>
      </c>
      <c r="C3621" s="372" t="s">
        <v>36666</v>
      </c>
      <c r="D3621" s="373">
        <v>417.71</v>
      </c>
    </row>
    <row r="3622" spans="1:4" ht="12.75">
      <c r="A3622" s="371">
        <v>7260351620</v>
      </c>
      <c r="B3622" s="370" t="s">
        <v>38091</v>
      </c>
      <c r="C3622" s="372" t="s">
        <v>36666</v>
      </c>
      <c r="D3622" s="373">
        <v>572.04</v>
      </c>
    </row>
    <row r="3623" spans="1:4" ht="12.75">
      <c r="A3623" s="371">
        <v>7260351630</v>
      </c>
      <c r="B3623" s="370" t="s">
        <v>38092</v>
      </c>
      <c r="C3623" s="372" t="s">
        <v>36666</v>
      </c>
      <c r="D3623" s="373">
        <v>500.01</v>
      </c>
    </row>
    <row r="3624" spans="1:4" ht="12.75">
      <c r="A3624" s="371">
        <v>7260351640</v>
      </c>
      <c r="B3624" s="370" t="s">
        <v>38093</v>
      </c>
      <c r="C3624" s="372" t="s">
        <v>36666</v>
      </c>
      <c r="D3624" s="373">
        <v>509.8</v>
      </c>
    </row>
    <row r="3625" spans="1:4" ht="12.75">
      <c r="A3625" s="371">
        <v>7260351650</v>
      </c>
      <c r="B3625" s="370" t="s">
        <v>38094</v>
      </c>
      <c r="C3625" s="372" t="s">
        <v>36666</v>
      </c>
      <c r="D3625" s="373">
        <v>458.07</v>
      </c>
    </row>
    <row r="3626" spans="1:4" ht="12.75">
      <c r="A3626" s="371">
        <v>7260351660</v>
      </c>
      <c r="B3626" s="370" t="s">
        <v>38095</v>
      </c>
      <c r="C3626" s="372" t="s">
        <v>36666</v>
      </c>
      <c r="D3626" s="373">
        <v>612.4</v>
      </c>
    </row>
    <row r="3627" spans="1:4" ht="12.75">
      <c r="A3627" s="371">
        <v>7260351670</v>
      </c>
      <c r="B3627" s="370" t="s">
        <v>38096</v>
      </c>
      <c r="C3627" s="372" t="s">
        <v>36666</v>
      </c>
      <c r="D3627" s="373">
        <v>540.37</v>
      </c>
    </row>
    <row r="3628" spans="1:4" ht="12.75">
      <c r="A3628" s="371">
        <v>7260351680</v>
      </c>
      <c r="B3628" s="370" t="s">
        <v>38097</v>
      </c>
      <c r="C3628" s="372" t="s">
        <v>36666</v>
      </c>
      <c r="D3628" s="373">
        <v>550.1</v>
      </c>
    </row>
    <row r="3629" spans="1:4" ht="12.75">
      <c r="A3629" s="371">
        <v>7260600010</v>
      </c>
      <c r="B3629" s="370" t="s">
        <v>38098</v>
      </c>
      <c r="C3629" s="372" t="s">
        <v>36666</v>
      </c>
      <c r="D3629" s="373">
        <v>426.03</v>
      </c>
    </row>
    <row r="3630" spans="1:4" ht="12.75">
      <c r="A3630" s="371">
        <v>7260600020</v>
      </c>
      <c r="B3630" s="370" t="s">
        <v>38099</v>
      </c>
      <c r="C3630" s="372" t="s">
        <v>36666</v>
      </c>
      <c r="D3630" s="373">
        <v>460.39</v>
      </c>
    </row>
    <row r="3631" spans="1:4" ht="12.75">
      <c r="A3631" s="371">
        <v>7260600030</v>
      </c>
      <c r="B3631" s="370" t="s">
        <v>38100</v>
      </c>
      <c r="C3631" s="372" t="s">
        <v>36666</v>
      </c>
      <c r="D3631" s="373">
        <v>496.5</v>
      </c>
    </row>
    <row r="3632" spans="1:4" ht="12.75">
      <c r="A3632" s="371">
        <v>7260600040</v>
      </c>
      <c r="B3632" s="370" t="s">
        <v>38101</v>
      </c>
      <c r="C3632" s="372" t="s">
        <v>36666</v>
      </c>
      <c r="D3632" s="373">
        <v>564.78</v>
      </c>
    </row>
    <row r="3633" spans="1:4" ht="12.75">
      <c r="A3633" s="371">
        <v>7260600050</v>
      </c>
      <c r="B3633" s="370" t="s">
        <v>38102</v>
      </c>
      <c r="C3633" s="372" t="s">
        <v>36666</v>
      </c>
      <c r="D3633" s="373">
        <v>502.23</v>
      </c>
    </row>
    <row r="3634" spans="1:4" ht="12.75">
      <c r="A3634" s="371">
        <v>7260600060</v>
      </c>
      <c r="B3634" s="370" t="s">
        <v>38103</v>
      </c>
      <c r="C3634" s="372" t="s">
        <v>36666</v>
      </c>
      <c r="D3634" s="373">
        <v>536.73</v>
      </c>
    </row>
    <row r="3635" spans="1:4" ht="12.75">
      <c r="A3635" s="371">
        <v>7260600070</v>
      </c>
      <c r="B3635" s="370" t="s">
        <v>38104</v>
      </c>
      <c r="C3635" s="372" t="s">
        <v>36666</v>
      </c>
      <c r="D3635" s="373">
        <v>572.84</v>
      </c>
    </row>
    <row r="3636" spans="1:4" ht="12.75">
      <c r="A3636" s="371">
        <v>7260600080</v>
      </c>
      <c r="B3636" s="370" t="s">
        <v>38105</v>
      </c>
      <c r="C3636" s="372" t="s">
        <v>36666</v>
      </c>
      <c r="D3636" s="373">
        <v>641.22</v>
      </c>
    </row>
    <row r="3637" spans="1:4" ht="12.75">
      <c r="A3637" s="371">
        <v>7260500010</v>
      </c>
      <c r="B3637" s="370" t="s">
        <v>38106</v>
      </c>
      <c r="C3637" s="372" t="s">
        <v>36666</v>
      </c>
      <c r="D3637" s="373">
        <v>619.30999999999995</v>
      </c>
    </row>
    <row r="3638" spans="1:4" ht="12.75">
      <c r="A3638" s="371">
        <v>7260500020</v>
      </c>
      <c r="B3638" s="370" t="s">
        <v>38107</v>
      </c>
      <c r="C3638" s="372" t="s">
        <v>36666</v>
      </c>
      <c r="D3638" s="373">
        <v>716.58</v>
      </c>
    </row>
    <row r="3639" spans="1:4" ht="12.75">
      <c r="A3639" s="371">
        <v>7260500030</v>
      </c>
      <c r="B3639" s="370" t="s">
        <v>38108</v>
      </c>
      <c r="C3639" s="372" t="s">
        <v>36666</v>
      </c>
      <c r="D3639" s="373">
        <v>773.21</v>
      </c>
    </row>
    <row r="3640" spans="1:4" ht="12.75">
      <c r="A3640" s="371">
        <v>7260500040</v>
      </c>
      <c r="B3640" s="370" t="s">
        <v>38109</v>
      </c>
      <c r="C3640" s="372" t="s">
        <v>36666</v>
      </c>
      <c r="D3640" s="373">
        <v>866.51</v>
      </c>
    </row>
    <row r="3641" spans="1:4" ht="12.75">
      <c r="A3641" s="371">
        <v>7260500050</v>
      </c>
      <c r="B3641" s="370" t="s">
        <v>38110</v>
      </c>
      <c r="C3641" s="372" t="s">
        <v>36666</v>
      </c>
      <c r="D3641" s="373">
        <v>736.44</v>
      </c>
    </row>
    <row r="3642" spans="1:4" ht="12.75">
      <c r="A3642" s="371">
        <v>7260500060</v>
      </c>
      <c r="B3642" s="370" t="s">
        <v>38111</v>
      </c>
      <c r="C3642" s="372" t="s">
        <v>36666</v>
      </c>
      <c r="D3642" s="373">
        <v>834.42</v>
      </c>
    </row>
    <row r="3643" spans="1:4" ht="12.75">
      <c r="A3643" s="371">
        <v>7260500070</v>
      </c>
      <c r="B3643" s="370" t="s">
        <v>38112</v>
      </c>
      <c r="C3643" s="372" t="s">
        <v>36666</v>
      </c>
      <c r="D3643" s="373">
        <v>891.06</v>
      </c>
    </row>
    <row r="3644" spans="1:4" ht="12.75">
      <c r="A3644" s="371">
        <v>7260500080</v>
      </c>
      <c r="B3644" s="370" t="s">
        <v>38113</v>
      </c>
      <c r="C3644" s="372" t="s">
        <v>36666</v>
      </c>
      <c r="D3644" s="373">
        <v>981.63</v>
      </c>
    </row>
    <row r="3645" spans="1:4" ht="12.75">
      <c r="A3645" s="371">
        <v>7260500090</v>
      </c>
      <c r="B3645" s="370" t="s">
        <v>38114</v>
      </c>
      <c r="C3645" s="372" t="s">
        <v>36666</v>
      </c>
      <c r="D3645" s="373">
        <v>852.27</v>
      </c>
    </row>
    <row r="3646" spans="1:4" ht="12.75">
      <c r="A3646" s="371">
        <v>7260500100</v>
      </c>
      <c r="B3646" s="370" t="s">
        <v>38115</v>
      </c>
      <c r="C3646" s="372" t="s">
        <v>36666</v>
      </c>
      <c r="D3646" s="373">
        <v>951.17</v>
      </c>
    </row>
    <row r="3647" spans="1:4" ht="12.75">
      <c r="A3647" s="371">
        <v>7260500110</v>
      </c>
      <c r="B3647" s="370" t="s">
        <v>38116</v>
      </c>
      <c r="C3647" s="372" t="s">
        <v>36666</v>
      </c>
      <c r="D3647" s="374">
        <v>1007.8</v>
      </c>
    </row>
    <row r="3648" spans="1:4" ht="12.75">
      <c r="A3648" s="371">
        <v>7260500120</v>
      </c>
      <c r="B3648" s="370" t="s">
        <v>38117</v>
      </c>
      <c r="C3648" s="372" t="s">
        <v>36666</v>
      </c>
      <c r="D3648" s="374">
        <v>1099.0999999999999</v>
      </c>
    </row>
    <row r="3649" spans="1:4" ht="12.75">
      <c r="A3649" s="371">
        <v>7260500130</v>
      </c>
      <c r="B3649" s="370" t="s">
        <v>38118</v>
      </c>
      <c r="C3649" s="372" t="s">
        <v>36666</v>
      </c>
      <c r="D3649" s="373">
        <v>995.36</v>
      </c>
    </row>
    <row r="3650" spans="1:4" ht="12.75">
      <c r="A3650" s="371">
        <v>7260500140</v>
      </c>
      <c r="B3650" s="370" t="s">
        <v>38119</v>
      </c>
      <c r="C3650" s="372" t="s">
        <v>36666</v>
      </c>
      <c r="D3650" s="374">
        <v>1094.94</v>
      </c>
    </row>
    <row r="3651" spans="1:4" ht="12.75">
      <c r="A3651" s="371">
        <v>7260500150</v>
      </c>
      <c r="B3651" s="370" t="s">
        <v>38120</v>
      </c>
      <c r="C3651" s="372" t="s">
        <v>36666</v>
      </c>
      <c r="D3651" s="374">
        <v>1151.57</v>
      </c>
    </row>
    <row r="3652" spans="1:4" ht="12.75">
      <c r="A3652" s="371">
        <v>7260500160</v>
      </c>
      <c r="B3652" s="370" t="s">
        <v>38121</v>
      </c>
      <c r="C3652" s="372" t="s">
        <v>36666</v>
      </c>
      <c r="D3652" s="374">
        <v>1243.78</v>
      </c>
    </row>
    <row r="3653" spans="1:4" ht="12.75">
      <c r="A3653" s="371">
        <v>7260600090</v>
      </c>
      <c r="B3653" s="370" t="s">
        <v>38122</v>
      </c>
      <c r="C3653" s="372" t="s">
        <v>36666</v>
      </c>
      <c r="D3653" s="373">
        <v>317.17</v>
      </c>
    </row>
    <row r="3654" spans="1:4" ht="12.75">
      <c r="A3654" s="371">
        <v>7260600100</v>
      </c>
      <c r="B3654" s="370" t="s">
        <v>38123</v>
      </c>
      <c r="C3654" s="372" t="s">
        <v>36666</v>
      </c>
      <c r="D3654" s="373">
        <v>394.05</v>
      </c>
    </row>
    <row r="3655" spans="1:4" ht="12.75">
      <c r="A3655" s="371">
        <v>7260500170</v>
      </c>
      <c r="B3655" s="370" t="s">
        <v>38124</v>
      </c>
      <c r="C3655" s="372" t="s">
        <v>36666</v>
      </c>
      <c r="D3655" s="373">
        <v>499.66</v>
      </c>
    </row>
    <row r="3656" spans="1:4" ht="12.75">
      <c r="A3656" s="371">
        <v>7260500180</v>
      </c>
      <c r="B3656" s="370" t="s">
        <v>38125</v>
      </c>
      <c r="C3656" s="372" t="s">
        <v>36666</v>
      </c>
      <c r="D3656" s="373">
        <v>615.6</v>
      </c>
    </row>
    <row r="3657" spans="1:4" ht="12.75">
      <c r="A3657" s="371">
        <v>7260500190</v>
      </c>
      <c r="B3657" s="370" t="s">
        <v>38126</v>
      </c>
      <c r="C3657" s="372" t="s">
        <v>36666</v>
      </c>
      <c r="D3657" s="373">
        <v>729.23</v>
      </c>
    </row>
    <row r="3658" spans="1:4" ht="12.75">
      <c r="A3658" s="371">
        <v>7260500200</v>
      </c>
      <c r="B3658" s="370" t="s">
        <v>38127</v>
      </c>
      <c r="C3658" s="372" t="s">
        <v>36666</v>
      </c>
      <c r="D3658" s="373">
        <v>870.15</v>
      </c>
    </row>
    <row r="3659" spans="1:4" ht="12.75">
      <c r="A3659" s="371">
        <v>7260650010</v>
      </c>
      <c r="B3659" s="370" t="s">
        <v>38128</v>
      </c>
      <c r="C3659" s="372" t="s">
        <v>36666</v>
      </c>
      <c r="D3659" s="373">
        <v>150.25</v>
      </c>
    </row>
    <row r="3660" spans="1:4" ht="12.75">
      <c r="A3660" s="371">
        <v>7260650020</v>
      </c>
      <c r="B3660" s="370" t="s">
        <v>38129</v>
      </c>
      <c r="C3660" s="372" t="s">
        <v>36666</v>
      </c>
      <c r="D3660" s="373">
        <v>184.61</v>
      </c>
    </row>
    <row r="3661" spans="1:4" ht="12.75">
      <c r="A3661" s="371">
        <v>7260650030</v>
      </c>
      <c r="B3661" s="370" t="s">
        <v>38130</v>
      </c>
      <c r="C3661" s="372" t="s">
        <v>36666</v>
      </c>
      <c r="D3661" s="373">
        <v>220.72</v>
      </c>
    </row>
    <row r="3662" spans="1:4" ht="12.75">
      <c r="A3662" s="371">
        <v>7260650040</v>
      </c>
      <c r="B3662" s="370" t="s">
        <v>38131</v>
      </c>
      <c r="C3662" s="372" t="s">
        <v>36666</v>
      </c>
      <c r="D3662" s="373">
        <v>289</v>
      </c>
    </row>
    <row r="3663" spans="1:4" ht="12.75">
      <c r="A3663" s="371">
        <v>7260650050</v>
      </c>
      <c r="B3663" s="370" t="s">
        <v>38132</v>
      </c>
      <c r="C3663" s="372" t="s">
        <v>36666</v>
      </c>
      <c r="D3663" s="373">
        <v>152.26</v>
      </c>
    </row>
    <row r="3664" spans="1:4" ht="12.75">
      <c r="A3664" s="371">
        <v>7260650060</v>
      </c>
      <c r="B3664" s="370" t="s">
        <v>38133</v>
      </c>
      <c r="C3664" s="372" t="s">
        <v>36666</v>
      </c>
      <c r="D3664" s="373">
        <v>186.76</v>
      </c>
    </row>
    <row r="3665" spans="1:4" ht="12.75">
      <c r="A3665" s="371">
        <v>7260650070</v>
      </c>
      <c r="B3665" s="370" t="s">
        <v>38134</v>
      </c>
      <c r="C3665" s="372" t="s">
        <v>36666</v>
      </c>
      <c r="D3665" s="373">
        <v>222.87</v>
      </c>
    </row>
    <row r="3666" spans="1:4" ht="12.75">
      <c r="A3666" s="371">
        <v>7260650080</v>
      </c>
      <c r="B3666" s="370" t="s">
        <v>38135</v>
      </c>
      <c r="C3666" s="372" t="s">
        <v>36666</v>
      </c>
      <c r="D3666" s="373">
        <v>291.25</v>
      </c>
    </row>
    <row r="3667" spans="1:4" ht="12.75">
      <c r="A3667" s="371">
        <v>7260550010</v>
      </c>
      <c r="B3667" s="370" t="s">
        <v>38136</v>
      </c>
      <c r="C3667" s="372" t="s">
        <v>36666</v>
      </c>
      <c r="D3667" s="373">
        <v>165.01</v>
      </c>
    </row>
    <row r="3668" spans="1:4" ht="12.75">
      <c r="A3668" s="371">
        <v>7260550020</v>
      </c>
      <c r="B3668" s="370" t="s">
        <v>38137</v>
      </c>
      <c r="C3668" s="372" t="s">
        <v>36666</v>
      </c>
      <c r="D3668" s="373">
        <v>262.27999999999997</v>
      </c>
    </row>
    <row r="3669" spans="1:4" ht="12.75">
      <c r="A3669" s="371">
        <v>7260550030</v>
      </c>
      <c r="B3669" s="370" t="s">
        <v>38138</v>
      </c>
      <c r="C3669" s="372" t="s">
        <v>36666</v>
      </c>
      <c r="D3669" s="373">
        <v>318.91000000000003</v>
      </c>
    </row>
    <row r="3670" spans="1:4" ht="12.75">
      <c r="A3670" s="371">
        <v>7260550040</v>
      </c>
      <c r="B3670" s="370" t="s">
        <v>38139</v>
      </c>
      <c r="C3670" s="372" t="s">
        <v>36666</v>
      </c>
      <c r="D3670" s="373">
        <v>412.21</v>
      </c>
    </row>
    <row r="3671" spans="1:4" ht="12.75">
      <c r="A3671" s="371">
        <v>7260550050</v>
      </c>
      <c r="B3671" s="370" t="s">
        <v>38140</v>
      </c>
      <c r="C3671" s="372" t="s">
        <v>36666</v>
      </c>
      <c r="D3671" s="373">
        <v>169.38</v>
      </c>
    </row>
    <row r="3672" spans="1:4" ht="12.75">
      <c r="A3672" s="371">
        <v>7260550060</v>
      </c>
      <c r="B3672" s="370" t="s">
        <v>38141</v>
      </c>
      <c r="C3672" s="372" t="s">
        <v>36666</v>
      </c>
      <c r="D3672" s="373">
        <v>267.36</v>
      </c>
    </row>
    <row r="3673" spans="1:4" ht="12.75">
      <c r="A3673" s="371">
        <v>7260550070</v>
      </c>
      <c r="B3673" s="370" t="s">
        <v>38142</v>
      </c>
      <c r="C3673" s="372" t="s">
        <v>36666</v>
      </c>
      <c r="D3673" s="373">
        <v>324</v>
      </c>
    </row>
    <row r="3674" spans="1:4" ht="12.75">
      <c r="A3674" s="371">
        <v>7260550080</v>
      </c>
      <c r="B3674" s="370" t="s">
        <v>38143</v>
      </c>
      <c r="C3674" s="372" t="s">
        <v>36666</v>
      </c>
      <c r="D3674" s="373">
        <v>414.57</v>
      </c>
    </row>
    <row r="3675" spans="1:4" ht="12.75">
      <c r="A3675" s="371">
        <v>7260550090</v>
      </c>
      <c r="B3675" s="370" t="s">
        <v>38144</v>
      </c>
      <c r="C3675" s="372" t="s">
        <v>36666</v>
      </c>
      <c r="D3675" s="373">
        <v>174.02</v>
      </c>
    </row>
    <row r="3676" spans="1:4" ht="12.75">
      <c r="A3676" s="371">
        <v>7260550100</v>
      </c>
      <c r="B3676" s="370" t="s">
        <v>38145</v>
      </c>
      <c r="C3676" s="372" t="s">
        <v>36666</v>
      </c>
      <c r="D3676" s="373">
        <v>272.92</v>
      </c>
    </row>
    <row r="3677" spans="1:4" ht="12.75">
      <c r="A3677" s="371">
        <v>7260550110</v>
      </c>
      <c r="B3677" s="370" t="s">
        <v>38146</v>
      </c>
      <c r="C3677" s="372" t="s">
        <v>36666</v>
      </c>
      <c r="D3677" s="373">
        <v>329.55</v>
      </c>
    </row>
    <row r="3678" spans="1:4" ht="12.75">
      <c r="A3678" s="371">
        <v>7260550120</v>
      </c>
      <c r="B3678" s="370" t="s">
        <v>38147</v>
      </c>
      <c r="C3678" s="372" t="s">
        <v>36666</v>
      </c>
      <c r="D3678" s="373">
        <v>420.85</v>
      </c>
    </row>
    <row r="3679" spans="1:4" ht="12.75">
      <c r="A3679" s="371">
        <v>7260550130</v>
      </c>
      <c r="B3679" s="370" t="s">
        <v>38148</v>
      </c>
      <c r="C3679" s="372" t="s">
        <v>36666</v>
      </c>
      <c r="D3679" s="373">
        <v>179.58</v>
      </c>
    </row>
    <row r="3680" spans="1:4" ht="12.75">
      <c r="A3680" s="371">
        <v>7260550140</v>
      </c>
      <c r="B3680" s="370" t="s">
        <v>38149</v>
      </c>
      <c r="C3680" s="372" t="s">
        <v>36666</v>
      </c>
      <c r="D3680" s="373">
        <v>279.16000000000003</v>
      </c>
    </row>
    <row r="3681" spans="1:4" ht="12.75">
      <c r="A3681" s="371">
        <v>7260550150</v>
      </c>
      <c r="B3681" s="370" t="s">
        <v>38150</v>
      </c>
      <c r="C3681" s="372" t="s">
        <v>36666</v>
      </c>
      <c r="D3681" s="373">
        <v>335.79</v>
      </c>
    </row>
    <row r="3682" spans="1:4" ht="12.75">
      <c r="A3682" s="371">
        <v>7260550160</v>
      </c>
      <c r="B3682" s="370" t="s">
        <v>38151</v>
      </c>
      <c r="C3682" s="372" t="s">
        <v>36666</v>
      </c>
      <c r="D3682" s="373">
        <v>428</v>
      </c>
    </row>
    <row r="3683" spans="1:4" ht="12.75">
      <c r="A3683" s="371">
        <v>7260650090</v>
      </c>
      <c r="B3683" s="370" t="s">
        <v>38152</v>
      </c>
      <c r="C3683" s="372" t="s">
        <v>36666</v>
      </c>
      <c r="D3683" s="373">
        <v>41.39</v>
      </c>
    </row>
    <row r="3684" spans="1:4" ht="12.75">
      <c r="A3684" s="371">
        <v>7260650100</v>
      </c>
      <c r="B3684" s="370" t="s">
        <v>38153</v>
      </c>
      <c r="C3684" s="372" t="s">
        <v>36666</v>
      </c>
      <c r="D3684" s="373">
        <v>44.08</v>
      </c>
    </row>
    <row r="3685" spans="1:4" ht="12.75">
      <c r="A3685" s="371">
        <v>7260550170</v>
      </c>
      <c r="B3685" s="370" t="s">
        <v>38154</v>
      </c>
      <c r="C3685" s="372" t="s">
        <v>36666</v>
      </c>
      <c r="D3685" s="373">
        <v>45.36</v>
      </c>
    </row>
    <row r="3686" spans="1:4" ht="12.75">
      <c r="A3686" s="371">
        <v>7260550180</v>
      </c>
      <c r="B3686" s="370" t="s">
        <v>38155</v>
      </c>
      <c r="C3686" s="372" t="s">
        <v>36666</v>
      </c>
      <c r="D3686" s="373">
        <v>48.54</v>
      </c>
    </row>
    <row r="3687" spans="1:4" ht="12.75">
      <c r="A3687" s="371">
        <v>7260550190</v>
      </c>
      <c r="B3687" s="370" t="s">
        <v>38156</v>
      </c>
      <c r="C3687" s="372" t="s">
        <v>36666</v>
      </c>
      <c r="D3687" s="373">
        <v>50.98</v>
      </c>
    </row>
    <row r="3688" spans="1:4" ht="12.75">
      <c r="A3688" s="371">
        <v>7260550200</v>
      </c>
      <c r="B3688" s="370" t="s">
        <v>38157</v>
      </c>
      <c r="C3688" s="372" t="s">
        <v>36666</v>
      </c>
      <c r="D3688" s="373">
        <v>54.37</v>
      </c>
    </row>
  </sheetData>
  <mergeCells count="51">
    <mergeCell ref="A2196:B2196"/>
    <mergeCell ref="A2212:B2212"/>
    <mergeCell ref="A2306:B2306"/>
    <mergeCell ref="A2351:B2351"/>
    <mergeCell ref="A2367:B2367"/>
    <mergeCell ref="A2372:B2372"/>
    <mergeCell ref="A2427:B2427"/>
    <mergeCell ref="A2454:B2454"/>
    <mergeCell ref="A2483:B2483"/>
    <mergeCell ref="A2531:B2531"/>
    <mergeCell ref="A2556:B2556"/>
    <mergeCell ref="A2564:B2564"/>
    <mergeCell ref="A2580:B2580"/>
    <mergeCell ref="A2634:B2634"/>
    <mergeCell ref="A2651:B2651"/>
    <mergeCell ref="A2888:B2888"/>
    <mergeCell ref="A2905:B2905"/>
    <mergeCell ref="A3066:B3066"/>
    <mergeCell ref="A2669:B2669"/>
    <mergeCell ref="A2751:B2751"/>
    <mergeCell ref="A2766:B2766"/>
    <mergeCell ref="A2782:B2782"/>
    <mergeCell ref="A2820:B2820"/>
    <mergeCell ref="C1:D1"/>
    <mergeCell ref="A3:D3"/>
    <mergeCell ref="A4:D4"/>
    <mergeCell ref="A5:B5"/>
    <mergeCell ref="A7:D7"/>
    <mergeCell ref="A43:B43"/>
    <mergeCell ref="A59:B59"/>
    <mergeCell ref="A153:B153"/>
    <mergeCell ref="A198:B198"/>
    <mergeCell ref="A214:B214"/>
    <mergeCell ref="A219:B219"/>
    <mergeCell ref="A274:B274"/>
    <mergeCell ref="A301:B301"/>
    <mergeCell ref="A330:B330"/>
    <mergeCell ref="A378:B378"/>
    <mergeCell ref="A403:B403"/>
    <mergeCell ref="A411:B411"/>
    <mergeCell ref="A427:B427"/>
    <mergeCell ref="A481:B481"/>
    <mergeCell ref="A498:B498"/>
    <mergeCell ref="A735:B735"/>
    <mergeCell ref="A752:B752"/>
    <mergeCell ref="A913:B913"/>
    <mergeCell ref="A516:B516"/>
    <mergeCell ref="A598:B598"/>
    <mergeCell ref="A613:B613"/>
    <mergeCell ref="A629:B629"/>
    <mergeCell ref="A667:B667"/>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328" activePane="bottomLeft" state="frozen"/>
      <selection pane="bottomLeft" activeCell="B328" sqref="B328"/>
    </sheetView>
  </sheetViews>
  <sheetFormatPr defaultColWidth="0" defaultRowHeight="11.25"/>
  <cols>
    <col min="1" max="1" width="20.625" style="163" customWidth="1"/>
    <col min="2" max="2" width="113.375" style="133" customWidth="1"/>
    <col min="3" max="3" width="5.625" style="162" customWidth="1"/>
    <col min="4" max="4" width="15.625" style="179" customWidth="1"/>
    <col min="5" max="16384" width="9" style="133" hidden="1"/>
  </cols>
  <sheetData>
    <row r="1" spans="1:4" s="132" customFormat="1">
      <c r="A1" s="153" t="s">
        <v>1440</v>
      </c>
      <c r="B1" s="191">
        <v>44682</v>
      </c>
      <c r="C1" s="443" t="s">
        <v>4269</v>
      </c>
      <c r="D1" s="443"/>
    </row>
    <row r="2" spans="1:4">
      <c r="A2" s="147" t="s">
        <v>1582</v>
      </c>
      <c r="B2" s="147" t="s">
        <v>667</v>
      </c>
      <c r="C2" s="147" t="s">
        <v>19</v>
      </c>
      <c r="D2" s="177" t="s">
        <v>1575</v>
      </c>
    </row>
    <row r="3" spans="1:4">
      <c r="A3" s="154" t="s">
        <v>3131</v>
      </c>
      <c r="B3" s="155"/>
      <c r="C3" s="156"/>
      <c r="D3" s="157"/>
    </row>
    <row r="4" spans="1:4">
      <c r="A4" s="154" t="s">
        <v>3135</v>
      </c>
      <c r="B4" s="155"/>
      <c r="C4" s="156"/>
      <c r="D4" s="157"/>
    </row>
    <row r="5" spans="1:4">
      <c r="A5" s="158" t="s">
        <v>3136</v>
      </c>
      <c r="B5" s="155"/>
      <c r="C5" s="156"/>
      <c r="D5" s="157"/>
    </row>
    <row r="6" spans="1:4" ht="22.5">
      <c r="A6" s="334" t="s">
        <v>6409</v>
      </c>
      <c r="B6" s="334" t="s">
        <v>6410</v>
      </c>
      <c r="C6" s="334" t="s">
        <v>6411</v>
      </c>
      <c r="D6" s="334" t="s">
        <v>6412</v>
      </c>
    </row>
    <row r="7" spans="1:4" ht="56.25">
      <c r="A7" s="334" t="s">
        <v>6413</v>
      </c>
      <c r="B7" s="334" t="s">
        <v>6414</v>
      </c>
      <c r="C7" s="334" t="s">
        <v>6411</v>
      </c>
      <c r="D7" s="334" t="s">
        <v>6415</v>
      </c>
    </row>
    <row r="8" spans="1:4" ht="56.25">
      <c r="A8" s="334" t="s">
        <v>6416</v>
      </c>
      <c r="B8" s="334" t="s">
        <v>6417</v>
      </c>
      <c r="C8" s="334" t="s">
        <v>6411</v>
      </c>
      <c r="D8" s="334" t="s">
        <v>6418</v>
      </c>
    </row>
    <row r="9" spans="1:4" ht="78.75">
      <c r="A9" s="334" t="s">
        <v>6419</v>
      </c>
      <c r="B9" s="334" t="s">
        <v>6420</v>
      </c>
      <c r="C9" s="334" t="s">
        <v>6411</v>
      </c>
      <c r="D9" s="334" t="s">
        <v>6421</v>
      </c>
    </row>
    <row r="10" spans="1:4" ht="45">
      <c r="A10" s="334" t="s">
        <v>6422</v>
      </c>
      <c r="B10" s="334" t="s">
        <v>6423</v>
      </c>
      <c r="C10" s="334" t="s">
        <v>6411</v>
      </c>
      <c r="D10" s="334" t="s">
        <v>6424</v>
      </c>
    </row>
    <row r="11" spans="1:4" ht="45">
      <c r="A11" s="334" t="s">
        <v>6425</v>
      </c>
      <c r="B11" s="334" t="s">
        <v>6426</v>
      </c>
      <c r="C11" s="334" t="s">
        <v>6411</v>
      </c>
      <c r="D11" s="334" t="s">
        <v>6427</v>
      </c>
    </row>
    <row r="12" spans="1:4" ht="45">
      <c r="A12" s="334" t="s">
        <v>6428</v>
      </c>
      <c r="B12" s="334" t="s">
        <v>6429</v>
      </c>
      <c r="C12" s="334" t="s">
        <v>6411</v>
      </c>
      <c r="D12" s="334" t="s">
        <v>6427</v>
      </c>
    </row>
    <row r="13" spans="1:4" ht="22.5">
      <c r="A13" s="334" t="s">
        <v>6430</v>
      </c>
      <c r="B13" s="334" t="s">
        <v>6431</v>
      </c>
      <c r="C13" s="334" t="s">
        <v>6411</v>
      </c>
      <c r="D13" s="334" t="s">
        <v>6241</v>
      </c>
    </row>
    <row r="14" spans="1:4" ht="33.75">
      <c r="A14" s="334" t="s">
        <v>6432</v>
      </c>
      <c r="B14" s="334" t="s">
        <v>6433</v>
      </c>
      <c r="C14" s="334" t="s">
        <v>6411</v>
      </c>
      <c r="D14" s="334" t="s">
        <v>6241</v>
      </c>
    </row>
    <row r="15" spans="1:4" ht="56.25">
      <c r="A15" s="334" t="s">
        <v>6434</v>
      </c>
      <c r="B15" s="334" t="s">
        <v>6435</v>
      </c>
      <c r="C15" s="334" t="s">
        <v>6411</v>
      </c>
      <c r="D15" s="334" t="s">
        <v>6436</v>
      </c>
    </row>
    <row r="16" spans="1:4" ht="33.75">
      <c r="A16" s="334" t="s">
        <v>6437</v>
      </c>
      <c r="B16" s="334" t="s">
        <v>6438</v>
      </c>
      <c r="C16" s="334" t="s">
        <v>6411</v>
      </c>
      <c r="D16" s="334" t="s">
        <v>6439</v>
      </c>
    </row>
    <row r="17" spans="1:4" ht="22.5">
      <c r="A17" s="334" t="s">
        <v>6440</v>
      </c>
      <c r="B17" s="334" t="s">
        <v>6441</v>
      </c>
      <c r="C17" s="334" t="s">
        <v>6411</v>
      </c>
      <c r="D17" s="334" t="s">
        <v>6178</v>
      </c>
    </row>
    <row r="18" spans="1:4" ht="45">
      <c r="A18" s="334" t="s">
        <v>6442</v>
      </c>
      <c r="B18" s="334" t="s">
        <v>6443</v>
      </c>
      <c r="C18" s="334" t="s">
        <v>6411</v>
      </c>
      <c r="D18" s="334" t="s">
        <v>6415</v>
      </c>
    </row>
    <row r="19" spans="1:4" ht="22.5">
      <c r="A19" s="334" t="s">
        <v>6444</v>
      </c>
      <c r="B19" s="334" t="s">
        <v>6445</v>
      </c>
      <c r="C19" s="334" t="s">
        <v>6446</v>
      </c>
      <c r="D19" s="334" t="s">
        <v>6447</v>
      </c>
    </row>
    <row r="20" spans="1:4" ht="22.5">
      <c r="A20" s="334" t="s">
        <v>6448</v>
      </c>
      <c r="B20" s="334" t="s">
        <v>6449</v>
      </c>
      <c r="C20" s="334" t="s">
        <v>6446</v>
      </c>
      <c r="D20" s="334" t="s">
        <v>6424</v>
      </c>
    </row>
    <row r="21" spans="1:4" ht="22.5">
      <c r="A21" s="334" t="s">
        <v>6450</v>
      </c>
      <c r="B21" s="334" t="s">
        <v>6451</v>
      </c>
      <c r="C21" s="334" t="s">
        <v>6446</v>
      </c>
      <c r="D21" s="334" t="s">
        <v>5743</v>
      </c>
    </row>
    <row r="22" spans="1:4" ht="22.5">
      <c r="A22" s="334" t="s">
        <v>6452</v>
      </c>
      <c r="B22" s="334" t="s">
        <v>6453</v>
      </c>
      <c r="C22" s="334" t="s">
        <v>6446</v>
      </c>
      <c r="D22" s="334" t="s">
        <v>6454</v>
      </c>
    </row>
    <row r="23" spans="1:4" ht="45">
      <c r="A23" s="334" t="s">
        <v>6455</v>
      </c>
      <c r="B23" s="334" t="s">
        <v>6456</v>
      </c>
      <c r="C23" s="334" t="s">
        <v>6446</v>
      </c>
      <c r="D23" s="334" t="s">
        <v>6457</v>
      </c>
    </row>
    <row r="24" spans="1:4" ht="22.5">
      <c r="A24" s="334" t="s">
        <v>6458</v>
      </c>
      <c r="B24" s="334" t="s">
        <v>6459</v>
      </c>
      <c r="C24" s="334" t="s">
        <v>6446</v>
      </c>
      <c r="D24" s="334" t="s">
        <v>6460</v>
      </c>
    </row>
    <row r="25" spans="1:4" ht="14.25">
      <c r="A25"/>
      <c r="B25"/>
      <c r="C25"/>
      <c r="D25"/>
    </row>
    <row r="26" spans="1:4" ht="14.25">
      <c r="A26" s="335" t="s">
        <v>6461</v>
      </c>
      <c r="B26"/>
      <c r="C26"/>
      <c r="D26"/>
    </row>
    <row r="27" spans="1:4" ht="14.25">
      <c r="A27" s="335" t="s">
        <v>6462</v>
      </c>
      <c r="B27"/>
      <c r="C27"/>
      <c r="D27"/>
    </row>
    <row r="28" spans="1:4" ht="33.75">
      <c r="A28" s="334" t="s">
        <v>6463</v>
      </c>
      <c r="B28"/>
      <c r="C28"/>
      <c r="D28"/>
    </row>
    <row r="29" spans="1:4" ht="45">
      <c r="A29" s="334" t="s">
        <v>6464</v>
      </c>
      <c r="B29" s="334" t="s">
        <v>6465</v>
      </c>
      <c r="C29" s="334" t="s">
        <v>6446</v>
      </c>
      <c r="D29" s="334" t="s">
        <v>6228</v>
      </c>
    </row>
    <row r="30" spans="1:4" ht="14.25">
      <c r="A30" s="336" t="s">
        <v>6466</v>
      </c>
      <c r="B30"/>
      <c r="C30"/>
      <c r="D30"/>
    </row>
    <row r="31" spans="1:4" ht="14.25">
      <c r="A31" s="336" t="s">
        <v>6467</v>
      </c>
      <c r="B31"/>
      <c r="C31"/>
      <c r="D31"/>
    </row>
    <row r="32" spans="1:4" ht="14.25">
      <c r="A32" s="336" t="s">
        <v>6468</v>
      </c>
      <c r="B32"/>
      <c r="C32"/>
      <c r="D32"/>
    </row>
    <row r="33" spans="1:4" ht="14.25">
      <c r="A33" s="335" t="s">
        <v>6461</v>
      </c>
      <c r="B33"/>
      <c r="C33"/>
      <c r="D33"/>
    </row>
    <row r="34" spans="1:4" ht="14.25">
      <c r="A34" s="335" t="s">
        <v>6469</v>
      </c>
      <c r="B34"/>
      <c r="C34"/>
      <c r="D34"/>
    </row>
    <row r="35" spans="1:4" ht="14.25">
      <c r="A35" s="337" t="s">
        <v>6470</v>
      </c>
      <c r="B35"/>
      <c r="C35"/>
      <c r="D35"/>
    </row>
    <row r="36" spans="1:4" ht="14.25">
      <c r="A36" s="337" t="s">
        <v>6471</v>
      </c>
      <c r="B36"/>
      <c r="C36"/>
      <c r="D36"/>
    </row>
    <row r="37" spans="1:4" ht="14.25">
      <c r="A37" s="337" t="s">
        <v>6470</v>
      </c>
      <c r="B37"/>
      <c r="C37"/>
      <c r="D37"/>
    </row>
    <row r="38" spans="1:4" ht="15.75">
      <c r="A38" s="338" t="s">
        <v>6472</v>
      </c>
      <c r="B38"/>
      <c r="C38"/>
      <c r="D38"/>
    </row>
    <row r="39" spans="1:4" ht="22.5">
      <c r="A39" s="334" t="s">
        <v>6473</v>
      </c>
      <c r="B39"/>
      <c r="C39"/>
      <c r="D39"/>
    </row>
    <row r="40" spans="1:4" ht="22.5">
      <c r="A40" s="334" t="s">
        <v>6474</v>
      </c>
      <c r="B40"/>
      <c r="C40"/>
      <c r="D40"/>
    </row>
    <row r="41" spans="1:4" ht="14.25">
      <c r="A41"/>
      <c r="B41"/>
      <c r="C41"/>
      <c r="D41"/>
    </row>
    <row r="42" spans="1:4" ht="45">
      <c r="A42" s="334" t="s">
        <v>6475</v>
      </c>
      <c r="B42" s="334" t="s">
        <v>6476</v>
      </c>
      <c r="C42" s="334" t="s">
        <v>6477</v>
      </c>
      <c r="D42" s="334" t="s">
        <v>6478</v>
      </c>
    </row>
    <row r="43" spans="1:4" ht="45">
      <c r="A43" s="334" t="s">
        <v>6479</v>
      </c>
      <c r="B43" s="334" t="s">
        <v>6480</v>
      </c>
      <c r="C43" s="334" t="s">
        <v>6446</v>
      </c>
      <c r="D43" s="334" t="s">
        <v>6481</v>
      </c>
    </row>
    <row r="44" spans="1:4" ht="56.25">
      <c r="A44" s="334" t="s">
        <v>6482</v>
      </c>
      <c r="B44" s="334" t="s">
        <v>6483</v>
      </c>
      <c r="C44" s="334" t="s">
        <v>6446</v>
      </c>
      <c r="D44" s="334" t="s">
        <v>6484</v>
      </c>
    </row>
    <row r="45" spans="1:4" ht="56.25">
      <c r="A45" s="334" t="s">
        <v>6485</v>
      </c>
      <c r="B45" s="334" t="s">
        <v>6486</v>
      </c>
      <c r="C45" s="334" t="s">
        <v>6446</v>
      </c>
      <c r="D45" s="334" t="s">
        <v>6487</v>
      </c>
    </row>
    <row r="46" spans="1:4" ht="45">
      <c r="A46" s="334" t="s">
        <v>6488</v>
      </c>
      <c r="B46" s="334" t="s">
        <v>6489</v>
      </c>
      <c r="C46" s="334" t="s">
        <v>6446</v>
      </c>
      <c r="D46" s="334" t="s">
        <v>6490</v>
      </c>
    </row>
    <row r="47" spans="1:4" ht="45">
      <c r="A47" s="334" t="s">
        <v>6491</v>
      </c>
      <c r="B47" s="334" t="s">
        <v>6492</v>
      </c>
      <c r="C47" s="334" t="s">
        <v>6446</v>
      </c>
      <c r="D47" s="334" t="s">
        <v>6493</v>
      </c>
    </row>
    <row r="48" spans="1:4" ht="45">
      <c r="A48" s="334" t="s">
        <v>6494</v>
      </c>
      <c r="B48" s="334" t="s">
        <v>6495</v>
      </c>
      <c r="C48" s="334" t="s">
        <v>6446</v>
      </c>
      <c r="D48" s="334" t="s">
        <v>6496</v>
      </c>
    </row>
    <row r="49" spans="1:4" ht="45">
      <c r="A49" s="334" t="s">
        <v>6497</v>
      </c>
      <c r="B49" s="334" t="s">
        <v>6498</v>
      </c>
      <c r="C49" s="334" t="s">
        <v>6446</v>
      </c>
      <c r="D49" s="334" t="s">
        <v>6499</v>
      </c>
    </row>
    <row r="50" spans="1:4" ht="45">
      <c r="A50" s="334" t="s">
        <v>6500</v>
      </c>
      <c r="B50" s="334" t="s">
        <v>6501</v>
      </c>
      <c r="C50" s="334" t="s">
        <v>6446</v>
      </c>
      <c r="D50" s="334" t="s">
        <v>6502</v>
      </c>
    </row>
    <row r="51" spans="1:4" ht="101.25">
      <c r="A51" s="334" t="s">
        <v>6503</v>
      </c>
      <c r="B51" s="334" t="s">
        <v>6504</v>
      </c>
      <c r="C51" s="334" t="s">
        <v>6446</v>
      </c>
      <c r="D51" s="334" t="s">
        <v>6505</v>
      </c>
    </row>
    <row r="52" spans="1:4">
      <c r="A52" s="334" t="s">
        <v>6506</v>
      </c>
      <c r="B52" s="334" t="s">
        <v>6507</v>
      </c>
      <c r="C52" s="334" t="s">
        <v>6411</v>
      </c>
      <c r="D52" s="334" t="s">
        <v>6508</v>
      </c>
    </row>
    <row r="53" spans="1:4" ht="56.25">
      <c r="A53" s="334" t="s">
        <v>3137</v>
      </c>
      <c r="B53" s="334" t="s">
        <v>6509</v>
      </c>
      <c r="C53" s="334" t="s">
        <v>6411</v>
      </c>
      <c r="D53" s="334" t="s">
        <v>5901</v>
      </c>
    </row>
    <row r="54" spans="1:4" ht="56.25">
      <c r="A54" s="334" t="s">
        <v>3138</v>
      </c>
      <c r="B54" s="334" t="s">
        <v>6510</v>
      </c>
      <c r="C54" s="334" t="s">
        <v>6411</v>
      </c>
      <c r="D54" s="334" t="s">
        <v>6511</v>
      </c>
    </row>
    <row r="55" spans="1:4" ht="67.5">
      <c r="A55" s="334" t="s">
        <v>3139</v>
      </c>
      <c r="B55" s="334" t="s">
        <v>6512</v>
      </c>
      <c r="C55" s="334" t="s">
        <v>6411</v>
      </c>
      <c r="D55" s="334" t="s">
        <v>6513</v>
      </c>
    </row>
    <row r="56" spans="1:4" ht="45">
      <c r="A56" s="334" t="s">
        <v>3140</v>
      </c>
      <c r="B56" s="334" t="s">
        <v>6514</v>
      </c>
      <c r="C56" s="334" t="s">
        <v>6411</v>
      </c>
      <c r="D56" s="334" t="s">
        <v>6515</v>
      </c>
    </row>
    <row r="57" spans="1:4" ht="45">
      <c r="A57" s="334" t="s">
        <v>3141</v>
      </c>
      <c r="B57" s="334" t="s">
        <v>6516</v>
      </c>
      <c r="C57" s="334" t="s">
        <v>6411</v>
      </c>
      <c r="D57" s="334" t="s">
        <v>5973</v>
      </c>
    </row>
    <row r="58" spans="1:4" ht="22.5">
      <c r="A58" s="334" t="s">
        <v>6517</v>
      </c>
      <c r="B58" s="334" t="s">
        <v>6518</v>
      </c>
      <c r="C58" s="334" t="s">
        <v>6411</v>
      </c>
      <c r="D58" s="334" t="s">
        <v>5973</v>
      </c>
    </row>
    <row r="59" spans="1:4" ht="14.25">
      <c r="A59"/>
      <c r="B59"/>
      <c r="C59"/>
      <c r="D59"/>
    </row>
    <row r="60" spans="1:4" ht="14.25">
      <c r="A60" s="335" t="s">
        <v>6461</v>
      </c>
      <c r="B60"/>
      <c r="C60"/>
      <c r="D60"/>
    </row>
    <row r="61" spans="1:4" ht="14.25">
      <c r="A61" s="335" t="s">
        <v>6519</v>
      </c>
      <c r="B61"/>
      <c r="C61"/>
      <c r="D61"/>
    </row>
    <row r="62" spans="1:4" ht="45">
      <c r="A62" s="334" t="s">
        <v>6520</v>
      </c>
      <c r="B62"/>
      <c r="C62"/>
      <c r="D62"/>
    </row>
    <row r="63" spans="1:4" ht="22.5">
      <c r="A63" s="334" t="s">
        <v>6521</v>
      </c>
      <c r="B63" s="334" t="s">
        <v>6522</v>
      </c>
      <c r="C63" s="334" t="s">
        <v>6411</v>
      </c>
      <c r="D63" s="334" t="s">
        <v>6523</v>
      </c>
    </row>
    <row r="64" spans="1:4" ht="33.75">
      <c r="A64" s="334" t="s">
        <v>3142</v>
      </c>
      <c r="B64" s="334" t="s">
        <v>6524</v>
      </c>
      <c r="C64" s="334" t="s">
        <v>6411</v>
      </c>
      <c r="D64" s="334" t="s">
        <v>6523</v>
      </c>
    </row>
    <row r="65" spans="1:4" ht="45">
      <c r="A65" s="334" t="s">
        <v>3143</v>
      </c>
      <c r="B65" s="334" t="s">
        <v>6525</v>
      </c>
      <c r="C65" s="334" t="s">
        <v>6411</v>
      </c>
      <c r="D65" s="334" t="s">
        <v>6526</v>
      </c>
    </row>
    <row r="66" spans="1:4" ht="14.25">
      <c r="A66" s="336" t="s">
        <v>6466</v>
      </c>
      <c r="B66"/>
      <c r="C66"/>
      <c r="D66"/>
    </row>
    <row r="67" spans="1:4" ht="14.25">
      <c r="A67" s="336" t="s">
        <v>6467</v>
      </c>
      <c r="B67"/>
      <c r="C67"/>
      <c r="D67"/>
    </row>
    <row r="68" spans="1:4" ht="14.25">
      <c r="A68" s="336" t="s">
        <v>6468</v>
      </c>
      <c r="B68"/>
      <c r="C68"/>
      <c r="D68"/>
    </row>
    <row r="69" spans="1:4" ht="14.25">
      <c r="A69" s="335" t="s">
        <v>6461</v>
      </c>
      <c r="B69"/>
      <c r="C69"/>
      <c r="D69"/>
    </row>
    <row r="70" spans="1:4" ht="14.25">
      <c r="A70" s="335" t="s">
        <v>6527</v>
      </c>
      <c r="B70"/>
      <c r="C70"/>
      <c r="D70"/>
    </row>
    <row r="71" spans="1:4" ht="14.25">
      <c r="A71" s="337" t="s">
        <v>6470</v>
      </c>
      <c r="B71"/>
      <c r="C71"/>
      <c r="D71"/>
    </row>
    <row r="72" spans="1:4" ht="14.25">
      <c r="A72" s="337" t="s">
        <v>6471</v>
      </c>
      <c r="B72"/>
      <c r="C72"/>
      <c r="D72"/>
    </row>
    <row r="73" spans="1:4" ht="14.25">
      <c r="A73" s="337" t="s">
        <v>6470</v>
      </c>
      <c r="B73"/>
      <c r="C73"/>
      <c r="D73"/>
    </row>
    <row r="74" spans="1:4" ht="15.75">
      <c r="A74" s="338" t="s">
        <v>6472</v>
      </c>
      <c r="B74"/>
      <c r="C74"/>
      <c r="D74"/>
    </row>
    <row r="75" spans="1:4" ht="22.5">
      <c r="A75" s="334" t="s">
        <v>6473</v>
      </c>
      <c r="B75"/>
      <c r="C75"/>
      <c r="D75"/>
    </row>
    <row r="76" spans="1:4" ht="22.5">
      <c r="A76" s="334" t="s">
        <v>6474</v>
      </c>
      <c r="B76"/>
      <c r="C76"/>
      <c r="D76"/>
    </row>
    <row r="77" spans="1:4" ht="14.25">
      <c r="A77"/>
      <c r="B77"/>
      <c r="C77"/>
      <c r="D77"/>
    </row>
    <row r="78" spans="1:4" ht="45">
      <c r="A78" s="334" t="s">
        <v>6475</v>
      </c>
      <c r="B78" s="334" t="s">
        <v>6476</v>
      </c>
      <c r="C78" s="334" t="s">
        <v>6477</v>
      </c>
      <c r="D78" s="334" t="s">
        <v>6478</v>
      </c>
    </row>
    <row r="79" spans="1:4" ht="22.5">
      <c r="A79" s="334" t="s">
        <v>6528</v>
      </c>
      <c r="B79" s="334" t="s">
        <v>6529</v>
      </c>
      <c r="C79" s="334" t="s">
        <v>6411</v>
      </c>
      <c r="D79" s="334" t="s">
        <v>5169</v>
      </c>
    </row>
    <row r="80" spans="1:4" ht="22.5">
      <c r="A80" s="334" t="s">
        <v>6530</v>
      </c>
      <c r="B80" s="334" t="s">
        <v>6531</v>
      </c>
      <c r="C80" s="334" t="s">
        <v>6411</v>
      </c>
      <c r="D80" s="334" t="s">
        <v>6532</v>
      </c>
    </row>
    <row r="81" spans="1:4" ht="45">
      <c r="A81" s="334" t="s">
        <v>3144</v>
      </c>
      <c r="B81" s="334" t="s">
        <v>6533</v>
      </c>
      <c r="C81" s="334" t="s">
        <v>6411</v>
      </c>
      <c r="D81" s="334" t="s">
        <v>5901</v>
      </c>
    </row>
    <row r="82" spans="1:4" ht="22.5">
      <c r="A82" s="334" t="s">
        <v>6534</v>
      </c>
      <c r="B82" s="334" t="s">
        <v>6535</v>
      </c>
      <c r="C82" s="334" t="s">
        <v>6446</v>
      </c>
      <c r="D82" s="334" t="s">
        <v>6536</v>
      </c>
    </row>
    <row r="83" spans="1:4" ht="22.5">
      <c r="A83" s="334" t="s">
        <v>6537</v>
      </c>
      <c r="B83" s="334" t="s">
        <v>6538</v>
      </c>
      <c r="C83" s="334" t="s">
        <v>6446</v>
      </c>
      <c r="D83" s="334" t="s">
        <v>6515</v>
      </c>
    </row>
    <row r="84" spans="1:4" ht="22.5">
      <c r="A84" s="334" t="s">
        <v>6539</v>
      </c>
      <c r="B84" s="334" t="s">
        <v>6540</v>
      </c>
      <c r="C84" s="334" t="s">
        <v>6446</v>
      </c>
      <c r="D84" s="334" t="s">
        <v>6541</v>
      </c>
    </row>
    <row r="85" spans="1:4" ht="22.5">
      <c r="A85" s="334" t="s">
        <v>6542</v>
      </c>
      <c r="B85" s="334" t="s">
        <v>6543</v>
      </c>
      <c r="C85" s="334" t="s">
        <v>6446</v>
      </c>
      <c r="D85" s="334" t="s">
        <v>6408</v>
      </c>
    </row>
    <row r="86" spans="1:4" ht="45">
      <c r="A86" s="334" t="s">
        <v>3145</v>
      </c>
      <c r="B86" s="334" t="s">
        <v>6544</v>
      </c>
      <c r="C86" s="334" t="s">
        <v>6446</v>
      </c>
      <c r="D86" s="334" t="s">
        <v>6545</v>
      </c>
    </row>
    <row r="87" spans="1:4" ht="45">
      <c r="A87" s="334" t="s">
        <v>3146</v>
      </c>
      <c r="B87" s="334" t="s">
        <v>6546</v>
      </c>
      <c r="C87" s="334" t="s">
        <v>6446</v>
      </c>
      <c r="D87" s="334" t="s">
        <v>6547</v>
      </c>
    </row>
    <row r="88" spans="1:4" ht="33.75">
      <c r="A88" s="334" t="s">
        <v>3147</v>
      </c>
      <c r="B88" s="334" t="s">
        <v>6548</v>
      </c>
      <c r="C88" s="334" t="s">
        <v>6446</v>
      </c>
      <c r="D88" s="334" t="s">
        <v>5747</v>
      </c>
    </row>
    <row r="89" spans="1:4" ht="33.75">
      <c r="A89" s="334" t="s">
        <v>3148</v>
      </c>
      <c r="B89" s="334" t="s">
        <v>6549</v>
      </c>
      <c r="C89" s="334" t="s">
        <v>6446</v>
      </c>
      <c r="D89" s="334" t="s">
        <v>6550</v>
      </c>
    </row>
    <row r="90" spans="1:4" ht="56.25">
      <c r="A90" s="334" t="s">
        <v>3149</v>
      </c>
      <c r="B90" s="334" t="s">
        <v>6551</v>
      </c>
      <c r="C90" s="334" t="s">
        <v>6446</v>
      </c>
      <c r="D90" s="334" t="s">
        <v>6552</v>
      </c>
    </row>
    <row r="91" spans="1:4" ht="56.25">
      <c r="A91" s="334" t="s">
        <v>3150</v>
      </c>
      <c r="B91" s="334" t="s">
        <v>6553</v>
      </c>
      <c r="C91" s="334" t="s">
        <v>6446</v>
      </c>
      <c r="D91" s="334" t="s">
        <v>6554</v>
      </c>
    </row>
    <row r="92" spans="1:4" ht="33.75">
      <c r="A92" s="334" t="s">
        <v>3151</v>
      </c>
      <c r="B92" s="334" t="s">
        <v>6555</v>
      </c>
      <c r="C92" s="334" t="s">
        <v>6446</v>
      </c>
      <c r="D92" s="334" t="s">
        <v>6556</v>
      </c>
    </row>
    <row r="93" spans="1:4" ht="33.75">
      <c r="A93" s="334" t="s">
        <v>3152</v>
      </c>
      <c r="B93" s="334" t="s">
        <v>6557</v>
      </c>
      <c r="C93" s="334" t="s">
        <v>6446</v>
      </c>
      <c r="D93" s="334" t="s">
        <v>6558</v>
      </c>
    </row>
    <row r="94" spans="1:4" ht="33.75">
      <c r="A94" s="334" t="s">
        <v>3153</v>
      </c>
      <c r="B94" s="334" t="s">
        <v>6559</v>
      </c>
      <c r="C94" s="334" t="s">
        <v>6446</v>
      </c>
      <c r="D94" s="334" t="s">
        <v>6560</v>
      </c>
    </row>
    <row r="95" spans="1:4" ht="33.75">
      <c r="A95" s="334" t="s">
        <v>3154</v>
      </c>
      <c r="B95" s="334" t="s">
        <v>6561</v>
      </c>
      <c r="C95" s="334" t="s">
        <v>6446</v>
      </c>
      <c r="D95" s="334" t="s">
        <v>6562</v>
      </c>
    </row>
    <row r="96" spans="1:4" ht="33.75">
      <c r="A96" s="334" t="s">
        <v>3155</v>
      </c>
      <c r="B96" s="334" t="s">
        <v>6563</v>
      </c>
      <c r="C96" s="334" t="s">
        <v>6446</v>
      </c>
      <c r="D96" s="334" t="s">
        <v>6564</v>
      </c>
    </row>
    <row r="97" spans="1:4" ht="90">
      <c r="A97" s="334" t="s">
        <v>3156</v>
      </c>
      <c r="B97" s="334" t="s">
        <v>6565</v>
      </c>
      <c r="C97" s="334" t="s">
        <v>6446</v>
      </c>
      <c r="D97" s="334" t="s">
        <v>6505</v>
      </c>
    </row>
    <row r="98" spans="1:4" ht="33.75">
      <c r="A98" s="334" t="s">
        <v>6566</v>
      </c>
      <c r="B98" s="334" t="s">
        <v>6567</v>
      </c>
      <c r="C98" s="334" t="s">
        <v>6568</v>
      </c>
      <c r="D98" s="334" t="s">
        <v>5894</v>
      </c>
    </row>
    <row r="99" spans="1:4" ht="22.5">
      <c r="A99" s="334" t="s">
        <v>6569</v>
      </c>
      <c r="B99" s="334" t="s">
        <v>6570</v>
      </c>
      <c r="C99" s="334" t="s">
        <v>6446</v>
      </c>
      <c r="D99" s="334" t="s">
        <v>6011</v>
      </c>
    </row>
    <row r="100" spans="1:4" ht="14.25">
      <c r="A100"/>
      <c r="B100"/>
      <c r="C100"/>
      <c r="D100"/>
    </row>
    <row r="101" spans="1:4" ht="14.25">
      <c r="A101" s="335" t="s">
        <v>6461</v>
      </c>
      <c r="B101"/>
      <c r="C101"/>
      <c r="D101"/>
    </row>
    <row r="102" spans="1:4" ht="14.25">
      <c r="A102" s="335" t="s">
        <v>6571</v>
      </c>
      <c r="B102"/>
      <c r="C102"/>
      <c r="D102"/>
    </row>
    <row r="103" spans="1:4" ht="56.25">
      <c r="A103" s="334" t="s">
        <v>6572</v>
      </c>
      <c r="B103"/>
      <c r="C103"/>
      <c r="D103"/>
    </row>
    <row r="104" spans="1:4" ht="33.75">
      <c r="A104" s="334" t="s">
        <v>3157</v>
      </c>
      <c r="B104" s="334" t="s">
        <v>6573</v>
      </c>
      <c r="C104" s="334" t="s">
        <v>6568</v>
      </c>
      <c r="D104" s="334" t="s">
        <v>5171</v>
      </c>
    </row>
    <row r="105" spans="1:4" ht="14.25">
      <c r="A105" s="336" t="s">
        <v>6466</v>
      </c>
      <c r="B105"/>
      <c r="C105"/>
      <c r="D105"/>
    </row>
    <row r="106" spans="1:4" ht="14.25">
      <c r="A106" s="336" t="s">
        <v>6467</v>
      </c>
      <c r="B106"/>
      <c r="C106"/>
      <c r="D106"/>
    </row>
    <row r="107" spans="1:4" ht="14.25">
      <c r="A107" s="336" t="s">
        <v>6468</v>
      </c>
      <c r="B107"/>
      <c r="C107"/>
      <c r="D107"/>
    </row>
    <row r="108" spans="1:4" ht="14.25">
      <c r="A108" s="335" t="s">
        <v>6461</v>
      </c>
      <c r="B108"/>
      <c r="C108"/>
      <c r="D108"/>
    </row>
    <row r="109" spans="1:4" ht="14.25">
      <c r="A109" s="335" t="s">
        <v>6574</v>
      </c>
      <c r="B109"/>
      <c r="C109"/>
      <c r="D109"/>
    </row>
    <row r="110" spans="1:4" ht="14.25">
      <c r="A110" s="337" t="s">
        <v>6470</v>
      </c>
      <c r="B110"/>
      <c r="C110"/>
      <c r="D110"/>
    </row>
    <row r="111" spans="1:4" ht="14.25">
      <c r="A111" s="337" t="s">
        <v>6471</v>
      </c>
      <c r="B111"/>
      <c r="C111"/>
      <c r="D111"/>
    </row>
    <row r="112" spans="1:4" ht="14.25">
      <c r="A112" s="337" t="s">
        <v>6470</v>
      </c>
      <c r="B112"/>
      <c r="C112"/>
      <c r="D112"/>
    </row>
    <row r="113" spans="1:4" ht="15.75">
      <c r="A113" s="338" t="s">
        <v>6472</v>
      </c>
      <c r="B113"/>
      <c r="C113"/>
      <c r="D113"/>
    </row>
    <row r="114" spans="1:4" ht="22.5">
      <c r="A114" s="334" t="s">
        <v>6473</v>
      </c>
      <c r="B114"/>
      <c r="C114"/>
      <c r="D114"/>
    </row>
    <row r="115" spans="1:4" ht="22.5">
      <c r="A115" s="334" t="s">
        <v>6474</v>
      </c>
      <c r="B115"/>
      <c r="C115"/>
      <c r="D115"/>
    </row>
    <row r="116" spans="1:4" ht="14.25">
      <c r="A116"/>
      <c r="B116"/>
      <c r="C116"/>
      <c r="D116"/>
    </row>
    <row r="117" spans="1:4" ht="45">
      <c r="A117" s="334" t="s">
        <v>6475</v>
      </c>
      <c r="B117" s="334" t="s">
        <v>6476</v>
      </c>
      <c r="C117" s="334" t="s">
        <v>6477</v>
      </c>
      <c r="D117" s="334" t="s">
        <v>6478</v>
      </c>
    </row>
    <row r="118" spans="1:4" ht="45">
      <c r="A118" s="334" t="s">
        <v>3158</v>
      </c>
      <c r="B118" s="334" t="s">
        <v>6575</v>
      </c>
      <c r="C118" s="334" t="s">
        <v>6446</v>
      </c>
      <c r="D118" s="334" t="s">
        <v>5247</v>
      </c>
    </row>
    <row r="119" spans="1:4" ht="33.75">
      <c r="A119" s="334" t="s">
        <v>6576</v>
      </c>
      <c r="B119" s="334" t="s">
        <v>6577</v>
      </c>
      <c r="C119" s="334" t="s">
        <v>6411</v>
      </c>
      <c r="D119" s="334" t="s">
        <v>6578</v>
      </c>
    </row>
    <row r="120" spans="1:4" ht="33.75">
      <c r="A120" s="334" t="s">
        <v>6579</v>
      </c>
      <c r="B120" s="334" t="s">
        <v>6580</v>
      </c>
      <c r="C120" s="334" t="s">
        <v>6581</v>
      </c>
      <c r="D120" s="334" t="s">
        <v>6582</v>
      </c>
    </row>
    <row r="121" spans="1:4" ht="45">
      <c r="A121" s="334" t="s">
        <v>6583</v>
      </c>
      <c r="B121" s="334" t="s">
        <v>6584</v>
      </c>
      <c r="C121" s="334" t="s">
        <v>6585</v>
      </c>
      <c r="D121" s="334" t="s">
        <v>6586</v>
      </c>
    </row>
    <row r="122" spans="1:4" ht="56.25">
      <c r="A122" s="334" t="s">
        <v>6587</v>
      </c>
      <c r="B122" s="334" t="s">
        <v>6588</v>
      </c>
      <c r="C122" s="334" t="s">
        <v>6585</v>
      </c>
      <c r="D122" s="334" t="s">
        <v>5018</v>
      </c>
    </row>
    <row r="123" spans="1:4" ht="56.25">
      <c r="A123" s="334" t="s">
        <v>6589</v>
      </c>
      <c r="B123" s="334" t="s">
        <v>6590</v>
      </c>
      <c r="C123" s="334" t="s">
        <v>6591</v>
      </c>
      <c r="D123" s="334" t="s">
        <v>5167</v>
      </c>
    </row>
    <row r="124" spans="1:4" ht="33.75">
      <c r="A124" s="334" t="s">
        <v>6592</v>
      </c>
      <c r="B124" s="334" t="s">
        <v>6593</v>
      </c>
      <c r="C124" s="334" t="s">
        <v>6585</v>
      </c>
      <c r="D124" s="334" t="s">
        <v>6594</v>
      </c>
    </row>
    <row r="125" spans="1:4" ht="33.75">
      <c r="A125" s="334" t="s">
        <v>6595</v>
      </c>
      <c r="B125" s="334" t="s">
        <v>6596</v>
      </c>
      <c r="C125" s="334" t="s">
        <v>6597</v>
      </c>
      <c r="D125" s="334" t="s">
        <v>5733</v>
      </c>
    </row>
    <row r="126" spans="1:4" ht="67.5">
      <c r="A126" s="334" t="s">
        <v>6598</v>
      </c>
      <c r="B126" s="334" t="s">
        <v>6599</v>
      </c>
      <c r="C126" s="334" t="s">
        <v>6581</v>
      </c>
      <c r="D126" s="334" t="s">
        <v>6600</v>
      </c>
    </row>
    <row r="127" spans="1:4" ht="67.5">
      <c r="A127" s="334" t="s">
        <v>6601</v>
      </c>
      <c r="B127" s="334" t="s">
        <v>6602</v>
      </c>
      <c r="C127" s="334" t="s">
        <v>6603</v>
      </c>
      <c r="D127" s="334" t="s">
        <v>6604</v>
      </c>
    </row>
    <row r="128" spans="1:4" ht="67.5">
      <c r="A128" s="334" t="s">
        <v>6605</v>
      </c>
      <c r="B128" s="334" t="s">
        <v>6606</v>
      </c>
      <c r="C128" s="334" t="s">
        <v>6603</v>
      </c>
      <c r="D128" s="334" t="s">
        <v>6607</v>
      </c>
    </row>
    <row r="129" spans="1:4" ht="67.5">
      <c r="A129" s="334" t="s">
        <v>6608</v>
      </c>
      <c r="B129" s="334" t="s">
        <v>6609</v>
      </c>
      <c r="C129" s="334" t="s">
        <v>6603</v>
      </c>
      <c r="D129" s="334" t="s">
        <v>5180</v>
      </c>
    </row>
    <row r="130" spans="1:4" ht="67.5">
      <c r="A130" s="334" t="s">
        <v>6610</v>
      </c>
      <c r="B130" s="334" t="s">
        <v>6611</v>
      </c>
      <c r="C130" s="334" t="s">
        <v>6603</v>
      </c>
      <c r="D130" s="334" t="s">
        <v>6612</v>
      </c>
    </row>
    <row r="131" spans="1:4" ht="67.5">
      <c r="A131" s="334" t="s">
        <v>6613</v>
      </c>
      <c r="B131" s="334" t="s">
        <v>6614</v>
      </c>
      <c r="C131" s="334" t="s">
        <v>6603</v>
      </c>
      <c r="D131" s="334" t="s">
        <v>6615</v>
      </c>
    </row>
    <row r="132" spans="1:4" ht="33.75">
      <c r="A132" s="334" t="s">
        <v>6616</v>
      </c>
      <c r="B132" s="334" t="s">
        <v>6617</v>
      </c>
      <c r="C132" s="334" t="s">
        <v>6603</v>
      </c>
      <c r="D132" s="334" t="s">
        <v>6618</v>
      </c>
    </row>
    <row r="133" spans="1:4" ht="14.25">
      <c r="A133"/>
      <c r="B133"/>
      <c r="C133"/>
      <c r="D133"/>
    </row>
    <row r="134" spans="1:4" ht="14.25">
      <c r="A134" s="335" t="s">
        <v>6461</v>
      </c>
      <c r="B134"/>
      <c r="C134"/>
      <c r="D134"/>
    </row>
    <row r="135" spans="1:4" ht="14.25">
      <c r="A135" s="335" t="s">
        <v>6619</v>
      </c>
      <c r="B135"/>
      <c r="C135"/>
      <c r="D135"/>
    </row>
    <row r="136" spans="1:4" ht="45">
      <c r="A136" s="334" t="s">
        <v>6620</v>
      </c>
      <c r="B136"/>
      <c r="C136"/>
      <c r="D136"/>
    </row>
    <row r="137" spans="1:4" ht="56.25">
      <c r="A137" s="334" t="s">
        <v>6621</v>
      </c>
      <c r="B137" s="334" t="s">
        <v>6622</v>
      </c>
      <c r="C137" s="334" t="s">
        <v>6603</v>
      </c>
      <c r="D137" s="334" t="s">
        <v>5172</v>
      </c>
    </row>
    <row r="138" spans="1:4" ht="67.5">
      <c r="A138" s="334" t="s">
        <v>6623</v>
      </c>
      <c r="B138" s="334" t="s">
        <v>6624</v>
      </c>
      <c r="C138" s="334" t="s">
        <v>6625</v>
      </c>
      <c r="D138" s="334" t="s">
        <v>6626</v>
      </c>
    </row>
    <row r="139" spans="1:4" ht="67.5">
      <c r="A139" s="334" t="s">
        <v>6627</v>
      </c>
      <c r="B139" s="334" t="s">
        <v>6628</v>
      </c>
      <c r="C139" s="334" t="s">
        <v>6629</v>
      </c>
      <c r="D139" s="334" t="s">
        <v>5015</v>
      </c>
    </row>
    <row r="140" spans="1:4" ht="14.25">
      <c r="A140" s="336" t="s">
        <v>6466</v>
      </c>
      <c r="B140"/>
      <c r="C140"/>
      <c r="D140"/>
    </row>
    <row r="141" spans="1:4" ht="14.25">
      <c r="A141" s="336" t="s">
        <v>6467</v>
      </c>
      <c r="B141"/>
      <c r="C141"/>
      <c r="D141"/>
    </row>
    <row r="142" spans="1:4" ht="14.25">
      <c r="A142" s="336" t="s">
        <v>6468</v>
      </c>
      <c r="B142"/>
      <c r="C142"/>
      <c r="D142"/>
    </row>
    <row r="143" spans="1:4" ht="14.25">
      <c r="A143" s="335" t="s">
        <v>6461</v>
      </c>
      <c r="B143"/>
      <c r="C143"/>
      <c r="D143"/>
    </row>
    <row r="144" spans="1:4" ht="14.25">
      <c r="A144" s="335" t="s">
        <v>6630</v>
      </c>
      <c r="B144"/>
      <c r="C144"/>
      <c r="D144"/>
    </row>
    <row r="145" spans="1:4" ht="14.25">
      <c r="A145" s="337" t="s">
        <v>6470</v>
      </c>
      <c r="B145"/>
      <c r="C145"/>
      <c r="D145"/>
    </row>
    <row r="146" spans="1:4" ht="14.25">
      <c r="A146" s="337" t="s">
        <v>6471</v>
      </c>
      <c r="B146"/>
      <c r="C146"/>
      <c r="D146"/>
    </row>
    <row r="147" spans="1:4" ht="14.25">
      <c r="A147" s="337" t="s">
        <v>6470</v>
      </c>
      <c r="B147"/>
      <c r="C147"/>
      <c r="D147"/>
    </row>
    <row r="148" spans="1:4" ht="15.75">
      <c r="A148" s="338" t="s">
        <v>6472</v>
      </c>
      <c r="B148"/>
      <c r="C148"/>
      <c r="D148"/>
    </row>
    <row r="149" spans="1:4" ht="22.5">
      <c r="A149" s="334" t="s">
        <v>6473</v>
      </c>
      <c r="B149"/>
      <c r="C149"/>
      <c r="D149"/>
    </row>
    <row r="150" spans="1:4" ht="22.5">
      <c r="A150" s="334" t="s">
        <v>6474</v>
      </c>
      <c r="B150"/>
      <c r="C150"/>
      <c r="D150"/>
    </row>
    <row r="151" spans="1:4" ht="14.25">
      <c r="A151"/>
      <c r="B151"/>
      <c r="C151"/>
      <c r="D151"/>
    </row>
    <row r="152" spans="1:4" ht="45">
      <c r="A152" s="334" t="s">
        <v>6475</v>
      </c>
      <c r="B152" s="334" t="s">
        <v>6476</v>
      </c>
      <c r="C152" s="334" t="s">
        <v>6477</v>
      </c>
      <c r="D152" s="334" t="s">
        <v>6478</v>
      </c>
    </row>
    <row r="153" spans="1:4" ht="78.75">
      <c r="A153" s="334" t="s">
        <v>6631</v>
      </c>
      <c r="B153" s="334" t="s">
        <v>6632</v>
      </c>
      <c r="C153" s="334" t="s">
        <v>6603</v>
      </c>
      <c r="D153" s="334" t="s">
        <v>6633</v>
      </c>
    </row>
    <row r="154" spans="1:4" ht="78.75">
      <c r="A154" s="334" t="s">
        <v>6634</v>
      </c>
      <c r="B154" s="334" t="s">
        <v>6635</v>
      </c>
      <c r="C154" s="334" t="s">
        <v>6603</v>
      </c>
      <c r="D154" s="334" t="s">
        <v>6636</v>
      </c>
    </row>
    <row r="155" spans="1:4" ht="67.5">
      <c r="A155" s="334" t="s">
        <v>6637</v>
      </c>
      <c r="B155" s="334" t="s">
        <v>6638</v>
      </c>
      <c r="C155" s="334" t="s">
        <v>6603</v>
      </c>
      <c r="D155" s="334" t="s">
        <v>6639</v>
      </c>
    </row>
    <row r="156" spans="1:4" ht="67.5">
      <c r="A156" s="334" t="s">
        <v>6640</v>
      </c>
      <c r="B156" s="334" t="s">
        <v>6641</v>
      </c>
      <c r="C156" s="334" t="s">
        <v>6603</v>
      </c>
      <c r="D156" s="334" t="s">
        <v>6642</v>
      </c>
    </row>
    <row r="157" spans="1:4" ht="78.75">
      <c r="A157" s="334" t="s">
        <v>6643</v>
      </c>
      <c r="B157" s="334" t="s">
        <v>6644</v>
      </c>
      <c r="C157" s="334" t="s">
        <v>6603</v>
      </c>
      <c r="D157" s="334" t="s">
        <v>6645</v>
      </c>
    </row>
    <row r="158" spans="1:4" ht="67.5">
      <c r="A158" s="334" t="s">
        <v>6646</v>
      </c>
      <c r="B158" s="334" t="s">
        <v>6647</v>
      </c>
      <c r="C158" s="334" t="s">
        <v>6603</v>
      </c>
      <c r="D158" s="334" t="s">
        <v>6244</v>
      </c>
    </row>
    <row r="159" spans="1:4" ht="56.25">
      <c r="A159" s="334" t="s">
        <v>6648</v>
      </c>
      <c r="B159" s="334" t="s">
        <v>6649</v>
      </c>
      <c r="C159" s="334" t="s">
        <v>6625</v>
      </c>
      <c r="D159" s="334" t="s">
        <v>6650</v>
      </c>
    </row>
    <row r="160" spans="1:4" ht="101.25">
      <c r="A160" s="334" t="s">
        <v>6651</v>
      </c>
      <c r="B160" s="334" t="s">
        <v>6652</v>
      </c>
      <c r="C160" s="334" t="s">
        <v>6625</v>
      </c>
      <c r="D160" s="334" t="s">
        <v>6653</v>
      </c>
    </row>
    <row r="161" spans="1:4" ht="101.25">
      <c r="A161" s="334" t="s">
        <v>6654</v>
      </c>
      <c r="B161" s="334" t="s">
        <v>6655</v>
      </c>
      <c r="C161" s="334" t="s">
        <v>6625</v>
      </c>
      <c r="D161" s="334" t="s">
        <v>6656</v>
      </c>
    </row>
    <row r="162" spans="1:4" ht="33.75">
      <c r="A162" s="334" t="s">
        <v>3159</v>
      </c>
      <c r="B162" s="334" t="s">
        <v>6657</v>
      </c>
      <c r="C162" s="334" t="s">
        <v>6411</v>
      </c>
      <c r="D162" s="334" t="s">
        <v>6658</v>
      </c>
    </row>
    <row r="163" spans="1:4" ht="33.75">
      <c r="A163" s="334" t="s">
        <v>3160</v>
      </c>
      <c r="B163" s="334" t="s">
        <v>6659</v>
      </c>
      <c r="C163" s="334" t="s">
        <v>6581</v>
      </c>
      <c r="D163" s="334" t="s">
        <v>5734</v>
      </c>
    </row>
    <row r="164" spans="1:4" ht="22.5">
      <c r="A164" s="334" t="s">
        <v>6660</v>
      </c>
      <c r="B164" s="334" t="s">
        <v>6661</v>
      </c>
      <c r="C164" s="334" t="s">
        <v>6585</v>
      </c>
      <c r="D164" s="334" t="s">
        <v>5009</v>
      </c>
    </row>
    <row r="165" spans="1:4" ht="14.25">
      <c r="A165"/>
      <c r="B165"/>
      <c r="C165"/>
      <c r="D165"/>
    </row>
    <row r="166" spans="1:4" ht="14.25">
      <c r="A166" s="335" t="s">
        <v>6461</v>
      </c>
      <c r="B166"/>
      <c r="C166"/>
      <c r="D166"/>
    </row>
    <row r="167" spans="1:4" ht="14.25">
      <c r="A167" s="335" t="s">
        <v>6662</v>
      </c>
      <c r="B167"/>
      <c r="C167"/>
      <c r="D167"/>
    </row>
    <row r="168" spans="1:4" ht="33.75">
      <c r="A168" s="334" t="s">
        <v>6663</v>
      </c>
      <c r="B168"/>
      <c r="C168"/>
      <c r="D168"/>
    </row>
    <row r="169" spans="1:4" ht="45">
      <c r="A169" s="334" t="s">
        <v>3161</v>
      </c>
      <c r="B169" s="334" t="s">
        <v>6664</v>
      </c>
      <c r="C169" s="334" t="s">
        <v>6585</v>
      </c>
      <c r="D169" s="334" t="s">
        <v>5011</v>
      </c>
    </row>
    <row r="170" spans="1:4" ht="56.25">
      <c r="A170" s="334" t="s">
        <v>3162</v>
      </c>
      <c r="B170" s="334" t="s">
        <v>6665</v>
      </c>
      <c r="C170" s="334" t="s">
        <v>6591</v>
      </c>
      <c r="D170" s="334" t="s">
        <v>5168</v>
      </c>
    </row>
    <row r="171" spans="1:4" ht="33.75">
      <c r="A171" s="334" t="s">
        <v>3163</v>
      </c>
      <c r="B171" s="334" t="s">
        <v>6666</v>
      </c>
      <c r="C171" s="334" t="s">
        <v>6585</v>
      </c>
      <c r="D171" s="334" t="s">
        <v>6667</v>
      </c>
    </row>
    <row r="172" spans="1:4" ht="33.75">
      <c r="A172" s="334" t="s">
        <v>3164</v>
      </c>
      <c r="B172" s="334" t="s">
        <v>6668</v>
      </c>
      <c r="C172" s="334" t="s">
        <v>6597</v>
      </c>
      <c r="D172" s="334" t="s">
        <v>5010</v>
      </c>
    </row>
    <row r="173" spans="1:4" ht="14.25">
      <c r="A173" s="336" t="s">
        <v>6466</v>
      </c>
      <c r="B173"/>
      <c r="C173"/>
      <c r="D173"/>
    </row>
    <row r="174" spans="1:4" ht="14.25">
      <c r="A174" s="336" t="s">
        <v>6467</v>
      </c>
      <c r="B174"/>
      <c r="C174"/>
      <c r="D174"/>
    </row>
    <row r="175" spans="1:4" ht="14.25">
      <c r="A175" s="336" t="s">
        <v>6468</v>
      </c>
      <c r="B175"/>
      <c r="C175"/>
      <c r="D175"/>
    </row>
    <row r="176" spans="1:4" ht="14.25">
      <c r="A176" s="335" t="s">
        <v>6461</v>
      </c>
      <c r="B176"/>
      <c r="C176"/>
      <c r="D176"/>
    </row>
    <row r="177" spans="1:4" ht="14.25">
      <c r="A177" s="335" t="s">
        <v>6669</v>
      </c>
      <c r="B177"/>
      <c r="C177"/>
      <c r="D177"/>
    </row>
    <row r="178" spans="1:4" ht="14.25">
      <c r="A178" s="337" t="s">
        <v>6470</v>
      </c>
      <c r="B178"/>
      <c r="C178"/>
      <c r="D178"/>
    </row>
    <row r="179" spans="1:4" ht="14.25">
      <c r="A179" s="337" t="s">
        <v>6471</v>
      </c>
      <c r="B179"/>
      <c r="C179"/>
      <c r="D179"/>
    </row>
    <row r="180" spans="1:4" ht="14.25">
      <c r="A180" s="337" t="s">
        <v>6470</v>
      </c>
      <c r="B180"/>
      <c r="C180"/>
      <c r="D180"/>
    </row>
    <row r="181" spans="1:4" ht="15.75">
      <c r="A181" s="338" t="s">
        <v>6472</v>
      </c>
      <c r="B181"/>
      <c r="C181"/>
      <c r="D181"/>
    </row>
    <row r="182" spans="1:4" ht="22.5">
      <c r="A182" s="334" t="s">
        <v>6473</v>
      </c>
      <c r="B182"/>
      <c r="C182"/>
      <c r="D182"/>
    </row>
    <row r="183" spans="1:4" ht="22.5">
      <c r="A183" s="334" t="s">
        <v>6474</v>
      </c>
      <c r="B183"/>
      <c r="C183"/>
      <c r="D183"/>
    </row>
    <row r="184" spans="1:4" ht="14.25">
      <c r="A184"/>
      <c r="B184"/>
      <c r="C184"/>
      <c r="D184"/>
    </row>
    <row r="185" spans="1:4" ht="45">
      <c r="A185" s="334" t="s">
        <v>6475</v>
      </c>
      <c r="B185" s="334" t="s">
        <v>6476</v>
      </c>
      <c r="C185" s="334" t="s">
        <v>6477</v>
      </c>
      <c r="D185" s="334" t="s">
        <v>6478</v>
      </c>
    </row>
    <row r="186" spans="1:4" ht="56.25">
      <c r="A186" s="334" t="s">
        <v>3165</v>
      </c>
      <c r="B186" s="334" t="s">
        <v>6670</v>
      </c>
      <c r="C186" s="334" t="s">
        <v>6581</v>
      </c>
      <c r="D186" s="334" t="s">
        <v>6600</v>
      </c>
    </row>
    <row r="187" spans="1:4" ht="67.5">
      <c r="A187" s="334" t="s">
        <v>3166</v>
      </c>
      <c r="B187" s="334" t="s">
        <v>6671</v>
      </c>
      <c r="C187" s="334" t="s">
        <v>6603</v>
      </c>
      <c r="D187" s="334" t="s">
        <v>6672</v>
      </c>
    </row>
    <row r="188" spans="1:4" ht="67.5">
      <c r="A188" s="334" t="s">
        <v>3167</v>
      </c>
      <c r="B188" s="334" t="s">
        <v>6673</v>
      </c>
      <c r="C188" s="334" t="s">
        <v>6603</v>
      </c>
      <c r="D188" s="334" t="s">
        <v>5752</v>
      </c>
    </row>
    <row r="189" spans="1:4" ht="67.5">
      <c r="A189" s="334" t="s">
        <v>3168</v>
      </c>
      <c r="B189" s="334" t="s">
        <v>6674</v>
      </c>
      <c r="C189" s="334" t="s">
        <v>6603</v>
      </c>
      <c r="D189" s="334" t="s">
        <v>5746</v>
      </c>
    </row>
    <row r="190" spans="1:4" ht="67.5">
      <c r="A190" s="334" t="s">
        <v>3169</v>
      </c>
      <c r="B190" s="334" t="s">
        <v>6675</v>
      </c>
      <c r="C190" s="334" t="s">
        <v>6603</v>
      </c>
      <c r="D190" s="334" t="s">
        <v>6676</v>
      </c>
    </row>
    <row r="191" spans="1:4" ht="56.25">
      <c r="A191" s="334" t="s">
        <v>3170</v>
      </c>
      <c r="B191" s="334" t="s">
        <v>6677</v>
      </c>
      <c r="C191" s="334" t="s">
        <v>6603</v>
      </c>
      <c r="D191" s="334" t="s">
        <v>6678</v>
      </c>
    </row>
    <row r="192" spans="1:4" ht="56.25">
      <c r="A192" s="334" t="s">
        <v>3171</v>
      </c>
      <c r="B192" s="334" t="s">
        <v>6679</v>
      </c>
      <c r="C192" s="334" t="s">
        <v>6603</v>
      </c>
      <c r="D192" s="334" t="s">
        <v>5012</v>
      </c>
    </row>
    <row r="193" spans="1:4" ht="56.25">
      <c r="A193" s="334" t="s">
        <v>3172</v>
      </c>
      <c r="B193" s="334" t="s">
        <v>6680</v>
      </c>
      <c r="C193" s="334" t="s">
        <v>6603</v>
      </c>
      <c r="D193" s="334" t="s">
        <v>5896</v>
      </c>
    </row>
    <row r="194" spans="1:4" ht="56.25">
      <c r="A194" s="334" t="s">
        <v>3173</v>
      </c>
      <c r="B194" s="334" t="s">
        <v>6681</v>
      </c>
      <c r="C194" s="334" t="s">
        <v>6625</v>
      </c>
      <c r="D194" s="334" t="s">
        <v>6682</v>
      </c>
    </row>
    <row r="195" spans="1:4" ht="67.5">
      <c r="A195" s="334" t="s">
        <v>6683</v>
      </c>
      <c r="B195" s="334" t="s">
        <v>6684</v>
      </c>
      <c r="C195" s="334" t="s">
        <v>6629</v>
      </c>
      <c r="D195" s="334" t="s">
        <v>5015</v>
      </c>
    </row>
    <row r="196" spans="1:4" ht="67.5">
      <c r="A196" s="334" t="s">
        <v>3174</v>
      </c>
      <c r="B196" s="334" t="s">
        <v>6685</v>
      </c>
      <c r="C196" s="334" t="s">
        <v>6603</v>
      </c>
      <c r="D196" s="334" t="s">
        <v>6686</v>
      </c>
    </row>
    <row r="197" spans="1:4" ht="78.75">
      <c r="A197" s="334" t="s">
        <v>3175</v>
      </c>
      <c r="B197" s="334" t="s">
        <v>6687</v>
      </c>
      <c r="C197" s="334" t="s">
        <v>6603</v>
      </c>
      <c r="D197" s="334" t="s">
        <v>6688</v>
      </c>
    </row>
    <row r="198" spans="1:4" ht="33.75">
      <c r="A198" s="334" t="s">
        <v>6689</v>
      </c>
      <c r="B198" s="334" t="s">
        <v>6690</v>
      </c>
      <c r="C198" s="334" t="s">
        <v>6603</v>
      </c>
      <c r="D198" s="334" t="s">
        <v>6691</v>
      </c>
    </row>
    <row r="199" spans="1:4" ht="14.25">
      <c r="A199"/>
      <c r="B199"/>
      <c r="C199"/>
      <c r="D199"/>
    </row>
    <row r="200" spans="1:4" ht="14.25">
      <c r="A200" s="335" t="s">
        <v>6461</v>
      </c>
      <c r="B200"/>
      <c r="C200"/>
      <c r="D200"/>
    </row>
    <row r="201" spans="1:4" ht="14.25">
      <c r="A201" s="335" t="s">
        <v>6692</v>
      </c>
      <c r="B201"/>
      <c r="C201"/>
      <c r="D201"/>
    </row>
    <row r="202" spans="1:4" ht="56.25">
      <c r="A202" s="334" t="s">
        <v>6693</v>
      </c>
      <c r="B202"/>
      <c r="C202"/>
      <c r="D202"/>
    </row>
    <row r="203" spans="1:4" ht="67.5">
      <c r="A203" s="334" t="s">
        <v>3176</v>
      </c>
      <c r="B203" s="334" t="s">
        <v>6694</v>
      </c>
      <c r="C203" s="334" t="s">
        <v>6603</v>
      </c>
      <c r="D203" s="334" t="s">
        <v>6695</v>
      </c>
    </row>
    <row r="204" spans="1:4" ht="78.75">
      <c r="A204" s="334" t="s">
        <v>3177</v>
      </c>
      <c r="B204" s="334" t="s">
        <v>6696</v>
      </c>
      <c r="C204" s="334" t="s">
        <v>6603</v>
      </c>
      <c r="D204" s="334" t="s">
        <v>6697</v>
      </c>
    </row>
    <row r="205" spans="1:4" ht="14.25">
      <c r="A205" s="336" t="s">
        <v>6466</v>
      </c>
      <c r="B205"/>
      <c r="C205"/>
      <c r="D205"/>
    </row>
    <row r="206" spans="1:4" ht="14.25">
      <c r="A206" s="336" t="s">
        <v>6467</v>
      </c>
      <c r="B206"/>
      <c r="C206"/>
      <c r="D206"/>
    </row>
    <row r="207" spans="1:4" ht="14.25">
      <c r="A207" s="336" t="s">
        <v>6468</v>
      </c>
      <c r="B207"/>
      <c r="C207"/>
      <c r="D207"/>
    </row>
    <row r="208" spans="1:4" ht="14.25">
      <c r="A208" s="335" t="s">
        <v>6461</v>
      </c>
      <c r="B208"/>
      <c r="C208"/>
      <c r="D208"/>
    </row>
    <row r="209" spans="1:4" ht="14.25">
      <c r="A209" s="335" t="s">
        <v>6698</v>
      </c>
      <c r="B209"/>
      <c r="C209"/>
      <c r="D209"/>
    </row>
    <row r="210" spans="1:4" ht="14.25">
      <c r="A210" s="337" t="s">
        <v>6470</v>
      </c>
      <c r="B210"/>
      <c r="C210"/>
      <c r="D210"/>
    </row>
    <row r="211" spans="1:4" ht="14.25">
      <c r="A211" s="337" t="s">
        <v>6471</v>
      </c>
      <c r="B211"/>
      <c r="C211"/>
      <c r="D211"/>
    </row>
    <row r="212" spans="1:4" ht="14.25">
      <c r="A212" s="337" t="s">
        <v>6470</v>
      </c>
      <c r="B212"/>
      <c r="C212"/>
      <c r="D212"/>
    </row>
    <row r="213" spans="1:4" ht="15.75">
      <c r="A213" s="338" t="s">
        <v>6472</v>
      </c>
      <c r="B213"/>
      <c r="C213"/>
      <c r="D213"/>
    </row>
    <row r="214" spans="1:4" ht="22.5">
      <c r="A214" s="334" t="s">
        <v>6473</v>
      </c>
      <c r="B214"/>
      <c r="C214"/>
      <c r="D214"/>
    </row>
    <row r="215" spans="1:4" ht="22.5">
      <c r="A215" s="334" t="s">
        <v>6474</v>
      </c>
      <c r="B215"/>
      <c r="C215"/>
      <c r="D215"/>
    </row>
    <row r="216" spans="1:4" ht="14.25">
      <c r="A216"/>
      <c r="B216"/>
      <c r="C216"/>
      <c r="D216"/>
    </row>
    <row r="217" spans="1:4" ht="45">
      <c r="A217" s="334" t="s">
        <v>6475</v>
      </c>
      <c r="B217" s="334" t="s">
        <v>6476</v>
      </c>
      <c r="C217" s="334" t="s">
        <v>6477</v>
      </c>
      <c r="D217" s="334" t="s">
        <v>6478</v>
      </c>
    </row>
    <row r="218" spans="1:4" ht="56.25">
      <c r="A218" s="334" t="s">
        <v>3178</v>
      </c>
      <c r="B218" s="334" t="s">
        <v>6699</v>
      </c>
      <c r="C218" s="334" t="s">
        <v>6603</v>
      </c>
      <c r="D218" s="334" t="s">
        <v>6700</v>
      </c>
    </row>
    <row r="219" spans="1:4" ht="45">
      <c r="A219" s="334" t="s">
        <v>3179</v>
      </c>
      <c r="B219" s="334" t="s">
        <v>6701</v>
      </c>
      <c r="C219" s="334" t="s">
        <v>6625</v>
      </c>
      <c r="D219" s="334" t="s">
        <v>6650</v>
      </c>
    </row>
    <row r="220" spans="1:4" ht="90">
      <c r="A220" s="334" t="s">
        <v>3180</v>
      </c>
      <c r="B220" s="334" t="s">
        <v>6702</v>
      </c>
      <c r="C220" s="334" t="s">
        <v>6625</v>
      </c>
      <c r="D220" s="334" t="s">
        <v>6653</v>
      </c>
    </row>
    <row r="221" spans="1:4" ht="101.25">
      <c r="A221" s="334" t="s">
        <v>3181</v>
      </c>
      <c r="B221" s="334" t="s">
        <v>6703</v>
      </c>
      <c r="C221" s="334" t="s">
        <v>6625</v>
      </c>
      <c r="D221" s="334" t="s">
        <v>6656</v>
      </c>
    </row>
    <row r="222" spans="1:4" ht="112.5">
      <c r="A222" s="334" t="s">
        <v>6704</v>
      </c>
      <c r="B222" s="334" t="s">
        <v>6705</v>
      </c>
      <c r="C222" s="334" t="s">
        <v>6568</v>
      </c>
      <c r="D222" s="334" t="s">
        <v>6706</v>
      </c>
    </row>
    <row r="223" spans="1:4" ht="157.5">
      <c r="A223" s="334" t="s">
        <v>6707</v>
      </c>
      <c r="B223" s="334" t="s">
        <v>6708</v>
      </c>
      <c r="C223" s="334" t="s">
        <v>6568</v>
      </c>
      <c r="D223" s="334" t="s">
        <v>6709</v>
      </c>
    </row>
    <row r="224" spans="1:4" ht="112.5">
      <c r="A224" s="334" t="s">
        <v>6710</v>
      </c>
      <c r="B224" s="334" t="s">
        <v>6711</v>
      </c>
      <c r="C224" s="334" t="s">
        <v>6411</v>
      </c>
      <c r="D224" s="334" t="s">
        <v>6712</v>
      </c>
    </row>
    <row r="225" spans="1:4" ht="112.5">
      <c r="A225" s="334" t="s">
        <v>6713</v>
      </c>
      <c r="B225" s="334" t="s">
        <v>6714</v>
      </c>
      <c r="C225" s="334" t="s">
        <v>6411</v>
      </c>
      <c r="D225" s="334" t="s">
        <v>6715</v>
      </c>
    </row>
    <row r="226" spans="1:4" ht="22.5">
      <c r="A226" s="334" t="s">
        <v>6716</v>
      </c>
      <c r="B226" s="334" t="s">
        <v>6717</v>
      </c>
      <c r="C226" s="334" t="s">
        <v>6568</v>
      </c>
      <c r="D226" s="334" t="s">
        <v>6718</v>
      </c>
    </row>
    <row r="227" spans="1:4" ht="14.25">
      <c r="A227"/>
      <c r="B227"/>
      <c r="C227"/>
      <c r="D227"/>
    </row>
    <row r="228" spans="1:4" ht="14.25">
      <c r="A228" s="335" t="s">
        <v>6461</v>
      </c>
      <c r="B228"/>
      <c r="C228"/>
      <c r="D228"/>
    </row>
    <row r="229" spans="1:4" ht="14.25">
      <c r="A229" s="335" t="s">
        <v>6719</v>
      </c>
      <c r="B229"/>
      <c r="C229"/>
      <c r="D229"/>
    </row>
    <row r="230" spans="1:4" ht="45">
      <c r="A230" s="334" t="s">
        <v>6720</v>
      </c>
      <c r="B230"/>
      <c r="C230"/>
      <c r="D230"/>
    </row>
    <row r="231" spans="1:4" ht="45">
      <c r="A231" s="334" t="s">
        <v>6721</v>
      </c>
      <c r="B231" s="334" t="s">
        <v>6722</v>
      </c>
      <c r="C231" s="334" t="s">
        <v>6568</v>
      </c>
      <c r="D231" s="334" t="s">
        <v>5742</v>
      </c>
    </row>
    <row r="232" spans="1:4" ht="45">
      <c r="A232" s="334" t="s">
        <v>6723</v>
      </c>
      <c r="B232" s="334" t="s">
        <v>6724</v>
      </c>
      <c r="C232" s="334" t="s">
        <v>6568</v>
      </c>
      <c r="D232" s="334" t="s">
        <v>5926</v>
      </c>
    </row>
    <row r="233" spans="1:4" ht="67.5">
      <c r="A233" s="334" t="s">
        <v>6725</v>
      </c>
      <c r="B233" s="334" t="s">
        <v>6726</v>
      </c>
      <c r="C233" s="334" t="s">
        <v>6568</v>
      </c>
      <c r="D233" s="334" t="s">
        <v>6220</v>
      </c>
    </row>
    <row r="234" spans="1:4" ht="45">
      <c r="A234" s="334" t="s">
        <v>6727</v>
      </c>
      <c r="B234" s="334" t="s">
        <v>6728</v>
      </c>
      <c r="C234" s="334" t="s">
        <v>6625</v>
      </c>
      <c r="D234" s="334" t="s">
        <v>6729</v>
      </c>
    </row>
    <row r="235" spans="1:4" ht="14.25">
      <c r="A235" s="336" t="s">
        <v>6466</v>
      </c>
      <c r="B235"/>
      <c r="C235"/>
      <c r="D235"/>
    </row>
    <row r="236" spans="1:4" ht="14.25">
      <c r="A236" s="336" t="s">
        <v>6467</v>
      </c>
      <c r="B236"/>
      <c r="C236"/>
      <c r="D236"/>
    </row>
    <row r="237" spans="1:4" ht="14.25">
      <c r="A237" s="336" t="s">
        <v>6468</v>
      </c>
      <c r="B237"/>
      <c r="C237"/>
      <c r="D237"/>
    </row>
    <row r="238" spans="1:4" ht="14.25">
      <c r="A238" s="335" t="s">
        <v>6461</v>
      </c>
      <c r="B238"/>
      <c r="C238"/>
      <c r="D238"/>
    </row>
    <row r="239" spans="1:4" ht="14.25">
      <c r="A239" s="335" t="s">
        <v>6730</v>
      </c>
      <c r="B239"/>
      <c r="C239"/>
      <c r="D239"/>
    </row>
    <row r="240" spans="1:4" ht="14.25">
      <c r="A240" s="337" t="s">
        <v>6470</v>
      </c>
      <c r="B240"/>
      <c r="C240"/>
      <c r="D240"/>
    </row>
    <row r="241" spans="1:4" ht="14.25">
      <c r="A241" s="337" t="s">
        <v>6471</v>
      </c>
      <c r="B241"/>
      <c r="C241"/>
      <c r="D241"/>
    </row>
    <row r="242" spans="1:4" ht="14.25">
      <c r="A242" s="337" t="s">
        <v>6470</v>
      </c>
      <c r="B242"/>
      <c r="C242"/>
      <c r="D242"/>
    </row>
    <row r="243" spans="1:4" ht="15.75">
      <c r="A243" s="338" t="s">
        <v>6472</v>
      </c>
      <c r="B243"/>
      <c r="C243"/>
      <c r="D243"/>
    </row>
    <row r="244" spans="1:4" ht="22.5">
      <c r="A244" s="334" t="s">
        <v>6473</v>
      </c>
      <c r="B244"/>
      <c r="C244"/>
      <c r="D244"/>
    </row>
    <row r="245" spans="1:4" ht="22.5">
      <c r="A245" s="334" t="s">
        <v>6474</v>
      </c>
      <c r="B245"/>
      <c r="C245"/>
      <c r="D245"/>
    </row>
    <row r="246" spans="1:4" ht="14.25">
      <c r="A246"/>
      <c r="B246"/>
      <c r="C246"/>
      <c r="D246"/>
    </row>
    <row r="247" spans="1:4" ht="45">
      <c r="A247" s="334" t="s">
        <v>6475</v>
      </c>
      <c r="B247" s="334" t="s">
        <v>6476</v>
      </c>
      <c r="C247" s="334" t="s">
        <v>6477</v>
      </c>
      <c r="D247" s="334" t="s">
        <v>6478</v>
      </c>
    </row>
    <row r="248" spans="1:4" ht="56.25">
      <c r="A248" s="334" t="s">
        <v>6731</v>
      </c>
      <c r="B248" s="334" t="s">
        <v>6732</v>
      </c>
      <c r="C248" s="334" t="s">
        <v>6568</v>
      </c>
      <c r="D248" s="334" t="s">
        <v>6733</v>
      </c>
    </row>
    <row r="249" spans="1:4" ht="146.25">
      <c r="A249" s="334" t="s">
        <v>6734</v>
      </c>
      <c r="B249" s="334" t="s">
        <v>6735</v>
      </c>
      <c r="C249" s="334" t="s">
        <v>6625</v>
      </c>
      <c r="D249" s="334" t="s">
        <v>6736</v>
      </c>
    </row>
    <row r="250" spans="1:4" ht="146.25">
      <c r="A250" s="334" t="s">
        <v>6737</v>
      </c>
      <c r="B250" s="334" t="s">
        <v>6738</v>
      </c>
      <c r="C250" s="334" t="s">
        <v>6625</v>
      </c>
      <c r="D250" s="334" t="s">
        <v>5903</v>
      </c>
    </row>
    <row r="251" spans="1:4" ht="135">
      <c r="A251" s="334" t="s">
        <v>6739</v>
      </c>
      <c r="B251" s="334" t="s">
        <v>6740</v>
      </c>
      <c r="C251" s="334" t="s">
        <v>6625</v>
      </c>
      <c r="D251" s="334" t="s">
        <v>6741</v>
      </c>
    </row>
    <row r="252" spans="1:4" ht="45">
      <c r="A252" s="334" t="s">
        <v>6742</v>
      </c>
      <c r="B252" s="334" t="s">
        <v>6743</v>
      </c>
      <c r="C252" s="334" t="s">
        <v>6411</v>
      </c>
      <c r="D252" s="334" t="s">
        <v>6744</v>
      </c>
    </row>
    <row r="253" spans="1:4" ht="22.5">
      <c r="A253" s="334" t="s">
        <v>6745</v>
      </c>
      <c r="B253" s="334" t="s">
        <v>6746</v>
      </c>
      <c r="C253" s="334" t="s">
        <v>6411</v>
      </c>
      <c r="D253" s="334" t="s">
        <v>6747</v>
      </c>
    </row>
    <row r="254" spans="1:4" ht="67.5">
      <c r="A254" s="334" t="s">
        <v>6748</v>
      </c>
      <c r="B254" s="334" t="s">
        <v>6749</v>
      </c>
      <c r="C254" s="334" t="s">
        <v>6446</v>
      </c>
      <c r="D254" s="334" t="s">
        <v>5004</v>
      </c>
    </row>
    <row r="255" spans="1:4" ht="123.75">
      <c r="A255" s="334" t="s">
        <v>6750</v>
      </c>
      <c r="B255" s="334" t="s">
        <v>6751</v>
      </c>
      <c r="C255" s="334" t="s">
        <v>6446</v>
      </c>
      <c r="D255" s="334" t="s">
        <v>6752</v>
      </c>
    </row>
    <row r="256" spans="1:4" ht="45">
      <c r="A256" s="334" t="s">
        <v>6753</v>
      </c>
      <c r="B256" s="334" t="s">
        <v>6754</v>
      </c>
      <c r="C256" s="334" t="s">
        <v>6446</v>
      </c>
      <c r="D256" s="334" t="s">
        <v>6233</v>
      </c>
    </row>
    <row r="257" spans="1:4" ht="22.5">
      <c r="A257" s="334" t="s">
        <v>6755</v>
      </c>
      <c r="B257" s="334" t="s">
        <v>6756</v>
      </c>
      <c r="C257" s="334" t="s">
        <v>6568</v>
      </c>
      <c r="D257" s="334" t="s">
        <v>6757</v>
      </c>
    </row>
    <row r="258" spans="1:4" ht="14.25">
      <c r="A258"/>
      <c r="B258"/>
      <c r="C258"/>
      <c r="D258"/>
    </row>
    <row r="259" spans="1:4" ht="14.25">
      <c r="A259" s="335" t="s">
        <v>6461</v>
      </c>
      <c r="B259"/>
      <c r="C259"/>
      <c r="D259"/>
    </row>
    <row r="260" spans="1:4" ht="14.25">
      <c r="A260" s="335" t="s">
        <v>6758</v>
      </c>
      <c r="B260"/>
      <c r="C260"/>
      <c r="D260"/>
    </row>
    <row r="261" spans="1:4" ht="14.25">
      <c r="A261" s="334" t="s">
        <v>6759</v>
      </c>
      <c r="B261"/>
      <c r="C261"/>
      <c r="D261"/>
    </row>
    <row r="262" spans="1:4" ht="56.25">
      <c r="A262" s="334" t="s">
        <v>6760</v>
      </c>
      <c r="B262" s="334" t="s">
        <v>6761</v>
      </c>
      <c r="C262" s="334" t="s">
        <v>6411</v>
      </c>
      <c r="D262" s="334" t="s">
        <v>6762</v>
      </c>
    </row>
    <row r="263" spans="1:4" ht="78.75">
      <c r="A263" s="334" t="s">
        <v>6763</v>
      </c>
      <c r="B263" s="334" t="s">
        <v>6764</v>
      </c>
      <c r="C263" s="334" t="s">
        <v>6411</v>
      </c>
      <c r="D263" s="334" t="s">
        <v>6765</v>
      </c>
    </row>
    <row r="264" spans="1:4" ht="33.75">
      <c r="A264" s="334" t="s">
        <v>6766</v>
      </c>
      <c r="B264" s="334" t="s">
        <v>6767</v>
      </c>
      <c r="C264" s="334" t="s">
        <v>6411</v>
      </c>
      <c r="D264" s="334" t="s">
        <v>6180</v>
      </c>
    </row>
    <row r="265" spans="1:4" ht="45">
      <c r="A265" s="334" t="s">
        <v>6768</v>
      </c>
      <c r="B265" s="334" t="s">
        <v>6769</v>
      </c>
      <c r="C265" s="334" t="s">
        <v>6568</v>
      </c>
      <c r="D265" s="334" t="s">
        <v>6770</v>
      </c>
    </row>
    <row r="266" spans="1:4" ht="14.25">
      <c r="A266" s="336" t="s">
        <v>6466</v>
      </c>
      <c r="B266"/>
      <c r="C266"/>
      <c r="D266"/>
    </row>
    <row r="267" spans="1:4" ht="14.25">
      <c r="A267" s="336" t="s">
        <v>6467</v>
      </c>
      <c r="B267"/>
      <c r="C267"/>
      <c r="D267"/>
    </row>
    <row r="268" spans="1:4" ht="14.25">
      <c r="A268" s="336" t="s">
        <v>6468</v>
      </c>
      <c r="B268"/>
      <c r="C268"/>
      <c r="D268"/>
    </row>
    <row r="269" spans="1:4" ht="14.25">
      <c r="A269" s="335" t="s">
        <v>6461</v>
      </c>
      <c r="B269"/>
      <c r="C269"/>
      <c r="D269"/>
    </row>
    <row r="270" spans="1:4" ht="14.25">
      <c r="A270" s="335" t="s">
        <v>6771</v>
      </c>
      <c r="B270"/>
      <c r="C270"/>
      <c r="D270"/>
    </row>
    <row r="271" spans="1:4" ht="14.25">
      <c r="A271" s="337" t="s">
        <v>6470</v>
      </c>
      <c r="B271"/>
      <c r="C271"/>
      <c r="D271"/>
    </row>
    <row r="272" spans="1:4" ht="14.25">
      <c r="A272" s="337" t="s">
        <v>6471</v>
      </c>
      <c r="B272"/>
      <c r="C272"/>
      <c r="D272"/>
    </row>
    <row r="273" spans="1:4" ht="14.25">
      <c r="A273" s="337" t="s">
        <v>6470</v>
      </c>
      <c r="B273"/>
      <c r="C273"/>
      <c r="D273"/>
    </row>
    <row r="274" spans="1:4" ht="15.75">
      <c r="A274" s="338" t="s">
        <v>6472</v>
      </c>
      <c r="B274"/>
      <c r="C274"/>
      <c r="D274"/>
    </row>
    <row r="275" spans="1:4" ht="22.5">
      <c r="A275" s="334" t="s">
        <v>6473</v>
      </c>
      <c r="B275"/>
      <c r="C275"/>
      <c r="D275"/>
    </row>
    <row r="276" spans="1:4" ht="22.5">
      <c r="A276" s="334" t="s">
        <v>6474</v>
      </c>
      <c r="B276"/>
      <c r="C276"/>
      <c r="D276"/>
    </row>
    <row r="277" spans="1:4" ht="14.25">
      <c r="A277"/>
      <c r="B277"/>
      <c r="C277"/>
      <c r="D277"/>
    </row>
    <row r="278" spans="1:4" ht="45">
      <c r="A278" s="334" t="s">
        <v>6475</v>
      </c>
      <c r="B278" s="334" t="s">
        <v>6476</v>
      </c>
      <c r="C278" s="334" t="s">
        <v>6477</v>
      </c>
      <c r="D278" s="334" t="s">
        <v>6478</v>
      </c>
    </row>
    <row r="279" spans="1:4" ht="67.5">
      <c r="A279" s="334" t="s">
        <v>6772</v>
      </c>
      <c r="B279" s="334" t="s">
        <v>6773</v>
      </c>
      <c r="C279" s="334" t="s">
        <v>6568</v>
      </c>
      <c r="D279" s="334" t="s">
        <v>6774</v>
      </c>
    </row>
    <row r="280" spans="1:4" ht="33.75">
      <c r="A280" s="334" t="s">
        <v>6775</v>
      </c>
      <c r="B280" s="334" t="s">
        <v>6776</v>
      </c>
      <c r="C280" s="334" t="s">
        <v>6411</v>
      </c>
      <c r="D280" s="334" t="s">
        <v>6219</v>
      </c>
    </row>
    <row r="281" spans="1:4" ht="45">
      <c r="A281" s="334" t="s">
        <v>6777</v>
      </c>
      <c r="B281" s="334" t="s">
        <v>6778</v>
      </c>
      <c r="C281" s="334" t="s">
        <v>6411</v>
      </c>
      <c r="D281" s="334" t="s">
        <v>6779</v>
      </c>
    </row>
    <row r="282" spans="1:4" ht="112.5">
      <c r="A282" s="334" t="s">
        <v>3182</v>
      </c>
      <c r="B282" s="334" t="s">
        <v>6780</v>
      </c>
      <c r="C282" s="334" t="s">
        <v>6568</v>
      </c>
      <c r="D282" s="334" t="s">
        <v>6781</v>
      </c>
    </row>
    <row r="283" spans="1:4" ht="157.5">
      <c r="A283" s="334" t="s">
        <v>3183</v>
      </c>
      <c r="B283" s="334" t="s">
        <v>6782</v>
      </c>
      <c r="C283" s="334" t="s">
        <v>6568</v>
      </c>
      <c r="D283" s="334" t="s">
        <v>6783</v>
      </c>
    </row>
    <row r="284" spans="1:4" ht="112.5">
      <c r="A284" s="334" t="s">
        <v>3184</v>
      </c>
      <c r="B284" s="334" t="s">
        <v>6784</v>
      </c>
      <c r="C284" s="334" t="s">
        <v>6411</v>
      </c>
      <c r="D284" s="334" t="s">
        <v>6785</v>
      </c>
    </row>
    <row r="285" spans="1:4" ht="101.25">
      <c r="A285" s="334" t="s">
        <v>3185</v>
      </c>
      <c r="B285" s="334" t="s">
        <v>6786</v>
      </c>
      <c r="C285" s="334" t="s">
        <v>6411</v>
      </c>
      <c r="D285" s="334" t="s">
        <v>6787</v>
      </c>
    </row>
    <row r="286" spans="1:4" ht="33.75">
      <c r="A286" s="334" t="s">
        <v>3186</v>
      </c>
      <c r="B286" s="334" t="s">
        <v>6788</v>
      </c>
      <c r="C286" s="334" t="s">
        <v>6568</v>
      </c>
      <c r="D286" s="334" t="s">
        <v>5905</v>
      </c>
    </row>
    <row r="287" spans="1:4" ht="45">
      <c r="A287" s="334" t="s">
        <v>3187</v>
      </c>
      <c r="B287" s="334" t="s">
        <v>6789</v>
      </c>
      <c r="C287" s="334" t="s">
        <v>6568</v>
      </c>
      <c r="D287" s="334" t="s">
        <v>6790</v>
      </c>
    </row>
    <row r="288" spans="1:4" ht="45">
      <c r="A288" s="334" t="s">
        <v>3188</v>
      </c>
      <c r="B288" s="334" t="s">
        <v>6791</v>
      </c>
      <c r="C288" s="334" t="s">
        <v>6568</v>
      </c>
      <c r="D288" s="334" t="s">
        <v>6792</v>
      </c>
    </row>
    <row r="289" spans="1:4" ht="45">
      <c r="A289" s="334" t="s">
        <v>6793</v>
      </c>
      <c r="B289" s="334" t="s">
        <v>6794</v>
      </c>
      <c r="C289" s="334" t="s">
        <v>6568</v>
      </c>
      <c r="D289" s="334" t="s">
        <v>6795</v>
      </c>
    </row>
    <row r="290" spans="1:4" ht="14.25">
      <c r="A290"/>
      <c r="B290"/>
      <c r="C290"/>
      <c r="D290"/>
    </row>
    <row r="291" spans="1:4" ht="14.25">
      <c r="A291" s="335" t="s">
        <v>6461</v>
      </c>
      <c r="B291"/>
      <c r="C291"/>
      <c r="D291"/>
    </row>
    <row r="292" spans="1:4" ht="14.25">
      <c r="A292" s="335" t="s">
        <v>6796</v>
      </c>
      <c r="B292"/>
      <c r="C292"/>
      <c r="D292"/>
    </row>
    <row r="293" spans="1:4" ht="33.75">
      <c r="A293" s="334" t="s">
        <v>6797</v>
      </c>
      <c r="B293"/>
      <c r="C293"/>
      <c r="D293"/>
    </row>
    <row r="294" spans="1:4" ht="45">
      <c r="A294" s="334" t="s">
        <v>3189</v>
      </c>
      <c r="B294" s="334" t="s">
        <v>6798</v>
      </c>
      <c r="C294" s="334" t="s">
        <v>6625</v>
      </c>
      <c r="D294" s="334" t="s">
        <v>6729</v>
      </c>
    </row>
    <row r="295" spans="1:4" ht="56.25">
      <c r="A295" s="334" t="s">
        <v>3190</v>
      </c>
      <c r="B295" s="334" t="s">
        <v>6799</v>
      </c>
      <c r="C295" s="334" t="s">
        <v>6568</v>
      </c>
      <c r="D295" s="334" t="s">
        <v>6800</v>
      </c>
    </row>
    <row r="296" spans="1:4" ht="146.25">
      <c r="A296" s="334" t="s">
        <v>3191</v>
      </c>
      <c r="B296" s="334" t="s">
        <v>6801</v>
      </c>
      <c r="C296" s="334" t="s">
        <v>6625</v>
      </c>
      <c r="D296" s="334" t="s">
        <v>6736</v>
      </c>
    </row>
    <row r="297" spans="1:4" ht="14.25">
      <c r="A297" s="336" t="s">
        <v>6466</v>
      </c>
      <c r="B297"/>
      <c r="C297"/>
      <c r="D297"/>
    </row>
    <row r="298" spans="1:4" ht="14.25">
      <c r="A298" s="336" t="s">
        <v>6467</v>
      </c>
      <c r="B298"/>
      <c r="C298"/>
      <c r="D298"/>
    </row>
    <row r="299" spans="1:4" ht="14.25">
      <c r="A299" s="336" t="s">
        <v>6468</v>
      </c>
      <c r="B299"/>
      <c r="C299"/>
      <c r="D299"/>
    </row>
    <row r="300" spans="1:4" ht="14.25">
      <c r="A300" s="335" t="s">
        <v>6461</v>
      </c>
      <c r="B300"/>
      <c r="C300"/>
      <c r="D300"/>
    </row>
    <row r="301" spans="1:4" ht="14.25">
      <c r="A301" s="335" t="s">
        <v>6802</v>
      </c>
      <c r="B301"/>
      <c r="C301"/>
      <c r="D301"/>
    </row>
    <row r="302" spans="1:4" ht="14.25">
      <c r="A302" s="337" t="s">
        <v>6470</v>
      </c>
      <c r="B302"/>
      <c r="C302"/>
      <c r="D302"/>
    </row>
    <row r="303" spans="1:4" ht="14.25">
      <c r="A303" s="337" t="s">
        <v>6471</v>
      </c>
      <c r="B303"/>
      <c r="C303"/>
      <c r="D303"/>
    </row>
    <row r="304" spans="1:4" ht="14.25">
      <c r="A304" s="337" t="s">
        <v>6470</v>
      </c>
      <c r="B304"/>
      <c r="C304"/>
      <c r="D304"/>
    </row>
    <row r="305" spans="1:4" ht="15.75">
      <c r="A305" s="338" t="s">
        <v>6472</v>
      </c>
      <c r="B305"/>
      <c r="C305"/>
      <c r="D305"/>
    </row>
    <row r="306" spans="1:4" ht="22.5">
      <c r="A306" s="334" t="s">
        <v>6473</v>
      </c>
      <c r="B306"/>
      <c r="C306"/>
      <c r="D306"/>
    </row>
    <row r="307" spans="1:4" ht="22.5">
      <c r="A307" s="334" t="s">
        <v>6474</v>
      </c>
      <c r="B307"/>
      <c r="C307"/>
      <c r="D307"/>
    </row>
    <row r="308" spans="1:4" ht="14.25">
      <c r="A308"/>
      <c r="B308"/>
      <c r="C308"/>
      <c r="D308"/>
    </row>
    <row r="309" spans="1:4" ht="45">
      <c r="A309" s="334" t="s">
        <v>6475</v>
      </c>
      <c r="B309" s="334" t="s">
        <v>6476</v>
      </c>
      <c r="C309" s="334" t="s">
        <v>6477</v>
      </c>
      <c r="D309" s="334" t="s">
        <v>6478</v>
      </c>
    </row>
    <row r="310" spans="1:4" ht="135">
      <c r="A310" s="334" t="s">
        <v>3192</v>
      </c>
      <c r="B310" s="334" t="s">
        <v>6803</v>
      </c>
      <c r="C310" s="334" t="s">
        <v>6625</v>
      </c>
      <c r="D310" s="334" t="s">
        <v>5903</v>
      </c>
    </row>
    <row r="311" spans="1:4" ht="135">
      <c r="A311" s="334" t="s">
        <v>3193</v>
      </c>
      <c r="B311" s="334" t="s">
        <v>6804</v>
      </c>
      <c r="C311" s="334" t="s">
        <v>6625</v>
      </c>
      <c r="D311" s="334" t="s">
        <v>6741</v>
      </c>
    </row>
    <row r="312" spans="1:4" ht="45">
      <c r="A312" s="334" t="s">
        <v>3194</v>
      </c>
      <c r="B312" s="334" t="s">
        <v>6805</v>
      </c>
      <c r="C312" s="334" t="s">
        <v>6411</v>
      </c>
      <c r="D312" s="334" t="s">
        <v>6806</v>
      </c>
    </row>
    <row r="313" spans="1:4" ht="22.5">
      <c r="A313" s="334" t="s">
        <v>6807</v>
      </c>
      <c r="B313" s="334" t="s">
        <v>6808</v>
      </c>
      <c r="C313" s="334" t="s">
        <v>6411</v>
      </c>
      <c r="D313" s="334" t="s">
        <v>6809</v>
      </c>
    </row>
    <row r="314" spans="1:4" ht="56.25">
      <c r="A314" s="334" t="s">
        <v>3195</v>
      </c>
      <c r="B314" s="334" t="s">
        <v>6810</v>
      </c>
      <c r="C314" s="334" t="s">
        <v>6446</v>
      </c>
      <c r="D314" s="334" t="s">
        <v>5007</v>
      </c>
    </row>
    <row r="315" spans="1:4" ht="123.75">
      <c r="A315" s="334" t="s">
        <v>3196</v>
      </c>
      <c r="B315" s="334" t="s">
        <v>6811</v>
      </c>
      <c r="C315" s="334" t="s">
        <v>6446</v>
      </c>
      <c r="D315" s="334" t="s">
        <v>5178</v>
      </c>
    </row>
    <row r="316" spans="1:4" ht="45">
      <c r="A316" s="334" t="s">
        <v>3197</v>
      </c>
      <c r="B316" s="334" t="s">
        <v>6812</v>
      </c>
      <c r="C316" s="334" t="s">
        <v>6446</v>
      </c>
      <c r="D316" s="334" t="s">
        <v>6020</v>
      </c>
    </row>
    <row r="317" spans="1:4" ht="33.75">
      <c r="A317" s="334" t="s">
        <v>3198</v>
      </c>
      <c r="B317" s="334" t="s">
        <v>6813</v>
      </c>
      <c r="C317" s="334" t="s">
        <v>6568</v>
      </c>
      <c r="D317" s="334" t="s">
        <v>5982</v>
      </c>
    </row>
    <row r="318" spans="1:4" ht="56.25">
      <c r="A318" s="334" t="s">
        <v>3199</v>
      </c>
      <c r="B318" s="334" t="s">
        <v>6814</v>
      </c>
      <c r="C318" s="334" t="s">
        <v>6411</v>
      </c>
      <c r="D318" s="334" t="s">
        <v>6815</v>
      </c>
    </row>
    <row r="319" spans="1:4" ht="67.5">
      <c r="A319" s="334" t="s">
        <v>3200</v>
      </c>
      <c r="B319" s="334" t="s">
        <v>6816</v>
      </c>
      <c r="C319" s="334" t="s">
        <v>6411</v>
      </c>
      <c r="D319" s="334" t="s">
        <v>6765</v>
      </c>
    </row>
    <row r="320" spans="1:4" ht="33.75">
      <c r="A320" s="334" t="s">
        <v>3201</v>
      </c>
      <c r="B320" s="334" t="s">
        <v>6817</v>
      </c>
      <c r="C320" s="334" t="s">
        <v>6411</v>
      </c>
      <c r="D320" s="334" t="s">
        <v>5013</v>
      </c>
    </row>
    <row r="321" spans="1:4" ht="45">
      <c r="A321" s="334" t="s">
        <v>3202</v>
      </c>
      <c r="B321" s="334" t="s">
        <v>6818</v>
      </c>
      <c r="C321" s="334" t="s">
        <v>6568</v>
      </c>
      <c r="D321" s="334" t="s">
        <v>6819</v>
      </c>
    </row>
    <row r="322" spans="1:4" ht="14.25">
      <c r="A322"/>
      <c r="B322"/>
      <c r="C322"/>
      <c r="D322"/>
    </row>
    <row r="323" spans="1:4" ht="14.25">
      <c r="A323" s="335" t="s">
        <v>6461</v>
      </c>
      <c r="B323"/>
      <c r="C323"/>
      <c r="D323"/>
    </row>
    <row r="324" spans="1:4" ht="14.25">
      <c r="A324" s="335" t="s">
        <v>6820</v>
      </c>
      <c r="B324"/>
      <c r="C324"/>
      <c r="D324"/>
    </row>
    <row r="325" spans="1:4" ht="67.5">
      <c r="A325" s="334" t="s">
        <v>6821</v>
      </c>
      <c r="B325" s="334" t="s">
        <v>6822</v>
      </c>
      <c r="C325" s="334" t="s">
        <v>6568</v>
      </c>
      <c r="D325" s="334" t="s">
        <v>6823</v>
      </c>
    </row>
    <row r="326" spans="1:4" ht="33.75">
      <c r="A326" s="334" t="s">
        <v>3203</v>
      </c>
      <c r="B326" s="334" t="s">
        <v>6824</v>
      </c>
      <c r="C326" s="334" t="s">
        <v>6411</v>
      </c>
      <c r="D326" s="334" t="s">
        <v>5922</v>
      </c>
    </row>
    <row r="327" spans="1:4" ht="45">
      <c r="A327" s="334" t="s">
        <v>3204</v>
      </c>
      <c r="B327" s="334" t="s">
        <v>6825</v>
      </c>
      <c r="C327" s="334" t="s">
        <v>6411</v>
      </c>
      <c r="D327" s="334" t="s">
        <v>6037</v>
      </c>
    </row>
    <row r="328" spans="1:4" ht="56.25">
      <c r="A328" s="334" t="s">
        <v>6826</v>
      </c>
      <c r="B328" s="334" t="s">
        <v>6827</v>
      </c>
      <c r="C328" s="334" t="s">
        <v>6625</v>
      </c>
      <c r="D328" s="334" t="s">
        <v>6828</v>
      </c>
    </row>
    <row r="329" spans="1:4" ht="14.25">
      <c r="A329" s="336" t="s">
        <v>6466</v>
      </c>
      <c r="B329"/>
      <c r="C329"/>
      <c r="D329"/>
    </row>
    <row r="330" spans="1:4" ht="14.25">
      <c r="A330" s="336" t="s">
        <v>6467</v>
      </c>
      <c r="B330"/>
      <c r="C330"/>
      <c r="D330"/>
    </row>
    <row r="331" spans="1:4" ht="14.25">
      <c r="A331" s="336" t="s">
        <v>6468</v>
      </c>
      <c r="B331"/>
      <c r="C331"/>
      <c r="D331"/>
    </row>
    <row r="332" spans="1:4" ht="14.25">
      <c r="A332" s="335" t="s">
        <v>6461</v>
      </c>
      <c r="B332"/>
      <c r="C332"/>
      <c r="D332"/>
    </row>
    <row r="333" spans="1:4" ht="14.25">
      <c r="A333" s="335" t="s">
        <v>6829</v>
      </c>
      <c r="B333"/>
      <c r="C333"/>
      <c r="D333"/>
    </row>
    <row r="334" spans="1:4" ht="14.25">
      <c r="A334" s="337" t="s">
        <v>6470</v>
      </c>
      <c r="B334"/>
      <c r="C334"/>
      <c r="D334"/>
    </row>
    <row r="335" spans="1:4" ht="14.25">
      <c r="A335" s="337" t="s">
        <v>6471</v>
      </c>
      <c r="B335"/>
      <c r="C335"/>
      <c r="D335"/>
    </row>
    <row r="336" spans="1:4" ht="14.25">
      <c r="A336" s="337" t="s">
        <v>6470</v>
      </c>
      <c r="B336"/>
      <c r="C336"/>
      <c r="D336"/>
    </row>
    <row r="337" spans="1:4" ht="15.75">
      <c r="A337" s="338" t="s">
        <v>6472</v>
      </c>
      <c r="B337"/>
      <c r="C337"/>
      <c r="D337"/>
    </row>
    <row r="338" spans="1:4" ht="22.5">
      <c r="A338" s="334" t="s">
        <v>6473</v>
      </c>
      <c r="B338"/>
      <c r="C338"/>
      <c r="D338"/>
    </row>
    <row r="339" spans="1:4" ht="22.5">
      <c r="A339" s="334" t="s">
        <v>6474</v>
      </c>
      <c r="B339"/>
      <c r="C339"/>
      <c r="D339"/>
    </row>
    <row r="340" spans="1:4" ht="14.25">
      <c r="A340"/>
      <c r="B340"/>
      <c r="C340"/>
      <c r="D340"/>
    </row>
    <row r="341" spans="1:4" ht="45">
      <c r="A341" s="334" t="s">
        <v>6475</v>
      </c>
      <c r="B341" s="334" t="s">
        <v>6476</v>
      </c>
      <c r="C341" s="334" t="s">
        <v>6477</v>
      </c>
      <c r="D341" s="334" t="s">
        <v>6478</v>
      </c>
    </row>
    <row r="342" spans="1:4" ht="45">
      <c r="A342" s="334" t="s">
        <v>6830</v>
      </c>
      <c r="B342" s="334" t="s">
        <v>6831</v>
      </c>
      <c r="C342" s="334" t="s">
        <v>6625</v>
      </c>
      <c r="D342" s="334" t="s">
        <v>5880</v>
      </c>
    </row>
    <row r="343" spans="1:4" ht="90">
      <c r="A343" s="334" t="s">
        <v>6832</v>
      </c>
      <c r="B343" s="334" t="s">
        <v>6833</v>
      </c>
      <c r="C343" s="334" t="s">
        <v>6625</v>
      </c>
      <c r="D343" s="334" t="s">
        <v>5923</v>
      </c>
    </row>
    <row r="344" spans="1:4" ht="90">
      <c r="A344" s="334" t="s">
        <v>6834</v>
      </c>
      <c r="B344" s="334" t="s">
        <v>6835</v>
      </c>
      <c r="C344" s="334" t="s">
        <v>6625</v>
      </c>
      <c r="D344" s="334" t="s">
        <v>6836</v>
      </c>
    </row>
    <row r="345" spans="1:4" ht="22.5">
      <c r="A345" s="334" t="s">
        <v>6837</v>
      </c>
      <c r="B345" s="334" t="s">
        <v>6838</v>
      </c>
      <c r="C345" s="334" t="s">
        <v>6625</v>
      </c>
      <c r="D345" s="334" t="s">
        <v>6839</v>
      </c>
    </row>
    <row r="346" spans="1:4" ht="33.75">
      <c r="A346" s="334" t="s">
        <v>6840</v>
      </c>
      <c r="B346" s="334" t="s">
        <v>6841</v>
      </c>
      <c r="C346" s="334" t="s">
        <v>6842</v>
      </c>
      <c r="D346" s="334" t="s">
        <v>6214</v>
      </c>
    </row>
    <row r="347" spans="1:4" ht="33.75">
      <c r="A347" s="334" t="s">
        <v>6843</v>
      </c>
      <c r="B347" s="334" t="s">
        <v>6844</v>
      </c>
      <c r="C347" s="334" t="s">
        <v>6446</v>
      </c>
      <c r="D347" s="334" t="s">
        <v>5006</v>
      </c>
    </row>
    <row r="348" spans="1:4" ht="45">
      <c r="A348" s="334" t="s">
        <v>6845</v>
      </c>
      <c r="B348" s="334" t="s">
        <v>6846</v>
      </c>
      <c r="C348" s="334" t="s">
        <v>6446</v>
      </c>
      <c r="D348" s="334" t="s">
        <v>5008</v>
      </c>
    </row>
    <row r="349" spans="1:4" ht="56.25">
      <c r="A349" s="334" t="s">
        <v>3205</v>
      </c>
      <c r="B349" s="334" t="s">
        <v>6847</v>
      </c>
      <c r="C349" s="334" t="s">
        <v>6625</v>
      </c>
      <c r="D349" s="334" t="s">
        <v>6828</v>
      </c>
    </row>
    <row r="350" spans="1:4" ht="45">
      <c r="A350" s="334" t="s">
        <v>3206</v>
      </c>
      <c r="B350" s="334" t="s">
        <v>6848</v>
      </c>
      <c r="C350" s="334" t="s">
        <v>6625</v>
      </c>
      <c r="D350" s="334" t="s">
        <v>5880</v>
      </c>
    </row>
    <row r="351" spans="1:4" ht="90">
      <c r="A351" s="334" t="s">
        <v>3207</v>
      </c>
      <c r="B351" s="334" t="s">
        <v>6849</v>
      </c>
      <c r="C351" s="334" t="s">
        <v>6625</v>
      </c>
      <c r="D351" s="334" t="s">
        <v>5923</v>
      </c>
    </row>
    <row r="352" spans="1:4" ht="90">
      <c r="A352" s="334" t="s">
        <v>3208</v>
      </c>
      <c r="B352" s="334" t="s">
        <v>6850</v>
      </c>
      <c r="C352" s="334" t="s">
        <v>6625</v>
      </c>
      <c r="D352" s="334" t="s">
        <v>6836</v>
      </c>
    </row>
    <row r="353" spans="1:4" ht="22.5">
      <c r="A353" s="334" t="s">
        <v>6851</v>
      </c>
      <c r="B353" s="334" t="s">
        <v>6852</v>
      </c>
      <c r="C353" s="334" t="s">
        <v>6625</v>
      </c>
      <c r="D353" s="334" t="s">
        <v>6839</v>
      </c>
    </row>
    <row r="354" spans="1:4" ht="33.75">
      <c r="A354" s="334" t="s">
        <v>3209</v>
      </c>
      <c r="B354" s="334" t="s">
        <v>6853</v>
      </c>
      <c r="C354" s="334" t="s">
        <v>6842</v>
      </c>
      <c r="D354" s="334" t="s">
        <v>6214</v>
      </c>
    </row>
    <row r="355" spans="1:4" ht="33.75">
      <c r="A355" s="334" t="s">
        <v>3210</v>
      </c>
      <c r="B355" s="334" t="s">
        <v>6854</v>
      </c>
      <c r="C355" s="334" t="s">
        <v>6446</v>
      </c>
      <c r="D355" s="334" t="s">
        <v>5006</v>
      </c>
    </row>
    <row r="356" spans="1:4" ht="45">
      <c r="A356" s="334" t="s">
        <v>3211</v>
      </c>
      <c r="B356" s="334" t="s">
        <v>6855</v>
      </c>
      <c r="C356" s="334" t="s">
        <v>6446</v>
      </c>
      <c r="D356" s="334" t="s">
        <v>5020</v>
      </c>
    </row>
    <row r="357" spans="1:4">
      <c r="A357" s="334" t="s">
        <v>6856</v>
      </c>
      <c r="B357" s="334" t="s">
        <v>6857</v>
      </c>
      <c r="C357" s="334" t="s">
        <v>6411</v>
      </c>
      <c r="D357" s="334" t="s">
        <v>6858</v>
      </c>
    </row>
    <row r="358" spans="1:4" ht="14.25">
      <c r="A358"/>
      <c r="B358"/>
      <c r="C358"/>
      <c r="D358"/>
    </row>
    <row r="359" spans="1:4" ht="14.25">
      <c r="A359" s="335" t="s">
        <v>6461</v>
      </c>
      <c r="B359"/>
      <c r="C359"/>
      <c r="D359"/>
    </row>
    <row r="360" spans="1:4" ht="14.25">
      <c r="A360" s="335" t="s">
        <v>6859</v>
      </c>
      <c r="B360"/>
      <c r="C360"/>
      <c r="D360"/>
    </row>
    <row r="361" spans="1:4" ht="326.25">
      <c r="A361" s="334" t="s">
        <v>6860</v>
      </c>
      <c r="B361"/>
      <c r="C361"/>
      <c r="D361"/>
    </row>
    <row r="362" spans="1:4" ht="14.25">
      <c r="A362" s="336" t="s">
        <v>6466</v>
      </c>
      <c r="B362"/>
      <c r="C362"/>
      <c r="D362"/>
    </row>
    <row r="363" spans="1:4" ht="14.25">
      <c r="A363" s="336" t="s">
        <v>6467</v>
      </c>
      <c r="B363"/>
      <c r="C363"/>
      <c r="D363"/>
    </row>
    <row r="364" spans="1:4" ht="14.25">
      <c r="A364" s="336" t="s">
        <v>6468</v>
      </c>
      <c r="B364"/>
      <c r="C364"/>
      <c r="D364"/>
    </row>
    <row r="365" spans="1:4" ht="14.25">
      <c r="A365" s="335" t="s">
        <v>6461</v>
      </c>
      <c r="B365"/>
      <c r="C365"/>
      <c r="D365"/>
    </row>
    <row r="366" spans="1:4" ht="14.25">
      <c r="A366" s="335" t="s">
        <v>6861</v>
      </c>
      <c r="B366"/>
      <c r="C366"/>
      <c r="D366"/>
    </row>
    <row r="367" spans="1:4" ht="14.25">
      <c r="A367" s="337" t="s">
        <v>6470</v>
      </c>
      <c r="B367"/>
      <c r="C367"/>
      <c r="D367"/>
    </row>
    <row r="368" spans="1:4" ht="14.25">
      <c r="A368" s="337" t="s">
        <v>6471</v>
      </c>
      <c r="B368"/>
      <c r="C368"/>
      <c r="D368"/>
    </row>
    <row r="369" spans="1:4" ht="14.25">
      <c r="A369" s="337" t="s">
        <v>6470</v>
      </c>
      <c r="B369"/>
      <c r="C369"/>
      <c r="D369"/>
    </row>
    <row r="370" spans="1:4" ht="15.75">
      <c r="A370" s="338" t="s">
        <v>6472</v>
      </c>
      <c r="B370"/>
      <c r="C370"/>
      <c r="D370"/>
    </row>
    <row r="371" spans="1:4" ht="22.5">
      <c r="A371" s="334" t="s">
        <v>6473</v>
      </c>
      <c r="B371"/>
      <c r="C371"/>
      <c r="D371"/>
    </row>
    <row r="372" spans="1:4" ht="22.5">
      <c r="A372" s="334" t="s">
        <v>6474</v>
      </c>
      <c r="B372"/>
      <c r="C372"/>
      <c r="D372"/>
    </row>
    <row r="373" spans="1:4" ht="14.25">
      <c r="A373"/>
      <c r="B373"/>
      <c r="C373"/>
      <c r="D373"/>
    </row>
    <row r="374" spans="1:4" ht="45">
      <c r="A374" s="334" t="s">
        <v>6475</v>
      </c>
      <c r="B374" s="334" t="s">
        <v>6476</v>
      </c>
      <c r="C374" s="334" t="s">
        <v>6477</v>
      </c>
      <c r="D374" s="334" t="s">
        <v>6478</v>
      </c>
    </row>
    <row r="375" spans="1:4" ht="146.25">
      <c r="A375" s="334" t="s">
        <v>6862</v>
      </c>
      <c r="B375" s="334" t="s">
        <v>6863</v>
      </c>
      <c r="C375" s="334" t="s">
        <v>6411</v>
      </c>
      <c r="D375" s="334" t="s">
        <v>6864</v>
      </c>
    </row>
    <row r="376" spans="1:4" ht="56.25">
      <c r="A376" s="334" t="s">
        <v>6865</v>
      </c>
      <c r="B376" s="334" t="s">
        <v>6866</v>
      </c>
      <c r="C376" s="334" t="s">
        <v>6446</v>
      </c>
      <c r="D376" s="334" t="s">
        <v>5170</v>
      </c>
    </row>
    <row r="377" spans="1:4" ht="56.25">
      <c r="A377" s="334" t="s">
        <v>6867</v>
      </c>
      <c r="B377" s="334" t="s">
        <v>6868</v>
      </c>
      <c r="C377" s="334" t="s">
        <v>6568</v>
      </c>
      <c r="D377" s="334" t="s">
        <v>6869</v>
      </c>
    </row>
    <row r="378" spans="1:4" ht="157.5">
      <c r="A378" s="334" t="s">
        <v>3212</v>
      </c>
      <c r="B378" s="334" t="s">
        <v>6870</v>
      </c>
      <c r="C378" s="334" t="s">
        <v>6411</v>
      </c>
      <c r="D378" s="334" t="s">
        <v>6871</v>
      </c>
    </row>
    <row r="379" spans="1:4" ht="135">
      <c r="A379" s="334" t="s">
        <v>3213</v>
      </c>
      <c r="B379" s="334" t="s">
        <v>6872</v>
      </c>
      <c r="C379" s="334" t="s">
        <v>6411</v>
      </c>
      <c r="D379" s="334" t="s">
        <v>6873</v>
      </c>
    </row>
    <row r="380" spans="1:4" ht="56.25">
      <c r="A380" s="334" t="s">
        <v>3214</v>
      </c>
      <c r="B380" s="334" t="s">
        <v>6874</v>
      </c>
      <c r="C380" s="334" t="s">
        <v>6446</v>
      </c>
      <c r="D380" s="334" t="s">
        <v>5174</v>
      </c>
    </row>
    <row r="381" spans="1:4" ht="56.25">
      <c r="A381" s="334" t="s">
        <v>3215</v>
      </c>
      <c r="B381" s="334" t="s">
        <v>6875</v>
      </c>
      <c r="C381" s="334" t="s">
        <v>6568</v>
      </c>
      <c r="D381" s="334" t="s">
        <v>6093</v>
      </c>
    </row>
    <row r="382" spans="1:4">
      <c r="A382" s="334" t="s">
        <v>6876</v>
      </c>
      <c r="B382" s="334" t="s">
        <v>6877</v>
      </c>
      <c r="C382" s="334" t="s">
        <v>6411</v>
      </c>
      <c r="D382" s="334" t="s">
        <v>5743</v>
      </c>
    </row>
    <row r="383" spans="1:4">
      <c r="A383" s="334" t="s">
        <v>6878</v>
      </c>
      <c r="B383" s="334" t="s">
        <v>6879</v>
      </c>
      <c r="C383" s="334" t="s">
        <v>6411</v>
      </c>
      <c r="D383" s="334" t="s">
        <v>5932</v>
      </c>
    </row>
    <row r="384" spans="1:4" ht="22.5">
      <c r="A384" s="334" t="s">
        <v>6880</v>
      </c>
      <c r="B384" s="334" t="s">
        <v>6881</v>
      </c>
      <c r="C384" s="334" t="s">
        <v>6411</v>
      </c>
      <c r="D384" s="334" t="s">
        <v>5928</v>
      </c>
    </row>
    <row r="385" spans="1:4">
      <c r="A385" s="334" t="s">
        <v>6882</v>
      </c>
      <c r="B385" s="334" t="s">
        <v>6883</v>
      </c>
      <c r="C385" s="334" t="s">
        <v>6411</v>
      </c>
      <c r="D385" s="334" t="s">
        <v>6884</v>
      </c>
    </row>
    <row r="386" spans="1:4" ht="22.5">
      <c r="A386" s="334" t="s">
        <v>6885</v>
      </c>
      <c r="B386" s="334" t="s">
        <v>6886</v>
      </c>
      <c r="C386" s="334" t="s">
        <v>6411</v>
      </c>
      <c r="D386" s="334" t="s">
        <v>6887</v>
      </c>
    </row>
    <row r="387" spans="1:4">
      <c r="A387" s="334" t="s">
        <v>6888</v>
      </c>
      <c r="B387" s="334" t="s">
        <v>6889</v>
      </c>
      <c r="C387" s="334" t="s">
        <v>6411</v>
      </c>
      <c r="D387" s="334" t="s">
        <v>6890</v>
      </c>
    </row>
    <row r="388" spans="1:4">
      <c r="A388" s="334" t="s">
        <v>6891</v>
      </c>
      <c r="B388" s="334" t="s">
        <v>6892</v>
      </c>
      <c r="C388" s="334" t="s">
        <v>6411</v>
      </c>
      <c r="D388" s="334" t="s">
        <v>6893</v>
      </c>
    </row>
    <row r="389" spans="1:4" ht="22.5">
      <c r="A389" s="334" t="s">
        <v>6894</v>
      </c>
      <c r="B389" s="334" t="s">
        <v>6895</v>
      </c>
      <c r="C389" s="334" t="s">
        <v>6896</v>
      </c>
      <c r="D389" s="334" t="s">
        <v>6897</v>
      </c>
    </row>
    <row r="390" spans="1:4" ht="14.25">
      <c r="A390"/>
      <c r="B390"/>
      <c r="C390"/>
      <c r="D390"/>
    </row>
    <row r="391" spans="1:4" ht="14.25">
      <c r="A391" s="335" t="s">
        <v>6461</v>
      </c>
      <c r="B391"/>
      <c r="C391"/>
      <c r="D391"/>
    </row>
    <row r="392" spans="1:4" ht="14.25">
      <c r="A392" s="335" t="s">
        <v>6898</v>
      </c>
      <c r="B392"/>
      <c r="C392"/>
      <c r="D392"/>
    </row>
    <row r="393" spans="1:4" ht="112.5">
      <c r="A393" s="334" t="s">
        <v>6899</v>
      </c>
      <c r="B393"/>
      <c r="C393"/>
      <c r="D393"/>
    </row>
    <row r="394" spans="1:4" ht="33.75">
      <c r="A394" s="334" t="s">
        <v>6900</v>
      </c>
      <c r="B394" s="334" t="s">
        <v>6901</v>
      </c>
      <c r="C394" s="334" t="s">
        <v>6411</v>
      </c>
      <c r="D394" s="334" t="s">
        <v>5898</v>
      </c>
    </row>
    <row r="395" spans="1:4" ht="22.5">
      <c r="A395" s="334" t="s">
        <v>6902</v>
      </c>
      <c r="B395" s="334" t="s">
        <v>6903</v>
      </c>
      <c r="C395" s="334" t="s">
        <v>6411</v>
      </c>
      <c r="D395" s="334" t="s">
        <v>6904</v>
      </c>
    </row>
    <row r="396" spans="1:4" ht="14.25">
      <c r="A396" s="336" t="s">
        <v>6466</v>
      </c>
      <c r="B396"/>
      <c r="C396"/>
      <c r="D396"/>
    </row>
    <row r="397" spans="1:4" ht="14.25">
      <c r="A397" s="336" t="s">
        <v>6467</v>
      </c>
      <c r="B397"/>
      <c r="C397"/>
      <c r="D397"/>
    </row>
    <row r="398" spans="1:4" ht="14.25">
      <c r="A398" s="336" t="s">
        <v>6468</v>
      </c>
      <c r="B398"/>
      <c r="C398"/>
      <c r="D398"/>
    </row>
    <row r="399" spans="1:4" ht="14.25">
      <c r="A399" s="335" t="s">
        <v>6461</v>
      </c>
      <c r="B399"/>
      <c r="C399"/>
      <c r="D399"/>
    </row>
    <row r="400" spans="1:4" ht="14.25">
      <c r="A400" s="335" t="s">
        <v>6905</v>
      </c>
      <c r="B400"/>
      <c r="C400"/>
      <c r="D400"/>
    </row>
    <row r="401" spans="1:4" ht="14.25">
      <c r="A401" s="337" t="s">
        <v>6470</v>
      </c>
      <c r="B401"/>
      <c r="C401"/>
      <c r="D401"/>
    </row>
    <row r="402" spans="1:4" ht="14.25">
      <c r="A402" s="337" t="s">
        <v>6471</v>
      </c>
      <c r="B402"/>
      <c r="C402"/>
      <c r="D402"/>
    </row>
    <row r="403" spans="1:4" ht="14.25">
      <c r="A403" s="337" t="s">
        <v>6470</v>
      </c>
      <c r="B403"/>
      <c r="C403"/>
      <c r="D403"/>
    </row>
    <row r="404" spans="1:4" ht="15.75">
      <c r="A404" s="338" t="s">
        <v>6472</v>
      </c>
      <c r="B404"/>
      <c r="C404"/>
      <c r="D404"/>
    </row>
    <row r="405" spans="1:4" ht="22.5">
      <c r="A405" s="334" t="s">
        <v>6473</v>
      </c>
      <c r="B405"/>
      <c r="C405"/>
      <c r="D405"/>
    </row>
    <row r="406" spans="1:4" ht="22.5">
      <c r="A406" s="334" t="s">
        <v>6474</v>
      </c>
      <c r="B406"/>
      <c r="C406"/>
      <c r="D406"/>
    </row>
    <row r="407" spans="1:4" ht="14.25">
      <c r="A407"/>
      <c r="B407"/>
      <c r="C407"/>
      <c r="D407"/>
    </row>
    <row r="408" spans="1:4" ht="45">
      <c r="A408" s="334" t="s">
        <v>6475</v>
      </c>
      <c r="B408" s="334" t="s">
        <v>6476</v>
      </c>
      <c r="C408" s="334" t="s">
        <v>6477</v>
      </c>
      <c r="D408" s="334" t="s">
        <v>6478</v>
      </c>
    </row>
    <row r="409" spans="1:4" ht="22.5">
      <c r="A409" s="334" t="s">
        <v>6906</v>
      </c>
      <c r="B409" s="334" t="s">
        <v>6907</v>
      </c>
      <c r="C409" s="334" t="s">
        <v>6411</v>
      </c>
      <c r="D409" s="334" t="s">
        <v>5179</v>
      </c>
    </row>
    <row r="410" spans="1:4" ht="22.5">
      <c r="A410" s="334" t="s">
        <v>6908</v>
      </c>
      <c r="B410" s="334" t="s">
        <v>6909</v>
      </c>
      <c r="C410" s="334" t="s">
        <v>6411</v>
      </c>
      <c r="D410" s="334" t="s">
        <v>6910</v>
      </c>
    </row>
    <row r="411" spans="1:4">
      <c r="A411" s="334" t="s">
        <v>6911</v>
      </c>
      <c r="B411" s="334" t="s">
        <v>6912</v>
      </c>
      <c r="C411" s="334" t="s">
        <v>6411</v>
      </c>
      <c r="D411" s="334" t="s">
        <v>6884</v>
      </c>
    </row>
    <row r="412" spans="1:4" ht="33.75">
      <c r="A412" s="334" t="s">
        <v>6913</v>
      </c>
      <c r="B412" s="334" t="s">
        <v>6914</v>
      </c>
      <c r="C412" s="334" t="s">
        <v>6411</v>
      </c>
      <c r="D412" s="334" t="s">
        <v>6884</v>
      </c>
    </row>
    <row r="413" spans="1:4" ht="22.5">
      <c r="A413" s="334" t="s">
        <v>6915</v>
      </c>
      <c r="B413" s="334" t="s">
        <v>6916</v>
      </c>
      <c r="C413" s="334" t="s">
        <v>6411</v>
      </c>
      <c r="D413" s="334" t="s">
        <v>6917</v>
      </c>
    </row>
    <row r="414" spans="1:4" ht="22.5">
      <c r="A414" s="334" t="s">
        <v>6918</v>
      </c>
      <c r="B414" s="334" t="s">
        <v>6919</v>
      </c>
      <c r="C414" s="334" t="s">
        <v>6411</v>
      </c>
      <c r="D414" s="334" t="s">
        <v>6910</v>
      </c>
    </row>
    <row r="415" spans="1:4">
      <c r="A415" s="334" t="s">
        <v>6920</v>
      </c>
      <c r="B415" s="334" t="s">
        <v>6921</v>
      </c>
      <c r="C415" s="334" t="s">
        <v>6411</v>
      </c>
      <c r="D415" s="334" t="s">
        <v>6922</v>
      </c>
    </row>
    <row r="416" spans="1:4">
      <c r="A416" s="334" t="s">
        <v>6923</v>
      </c>
      <c r="B416" s="334" t="s">
        <v>6924</v>
      </c>
      <c r="C416" s="334" t="s">
        <v>6411</v>
      </c>
      <c r="D416" s="334" t="s">
        <v>6925</v>
      </c>
    </row>
    <row r="417" spans="1:4" ht="22.5">
      <c r="A417" s="334" t="s">
        <v>6926</v>
      </c>
      <c r="B417" s="334" t="s">
        <v>6927</v>
      </c>
      <c r="C417" s="334" t="s">
        <v>6411</v>
      </c>
      <c r="D417" s="334" t="s">
        <v>6928</v>
      </c>
    </row>
    <row r="418" spans="1:4">
      <c r="A418" s="334" t="s">
        <v>6929</v>
      </c>
      <c r="B418" s="334" t="s">
        <v>6930</v>
      </c>
      <c r="C418" s="334" t="s">
        <v>6411</v>
      </c>
      <c r="D418" s="334" t="s">
        <v>6931</v>
      </c>
    </row>
    <row r="419" spans="1:4">
      <c r="A419" s="334" t="s">
        <v>6932</v>
      </c>
      <c r="B419" s="334" t="s">
        <v>6933</v>
      </c>
      <c r="C419" s="334" t="s">
        <v>6411</v>
      </c>
      <c r="D419" s="334" t="s">
        <v>6117</v>
      </c>
    </row>
    <row r="420" spans="1:4" ht="90">
      <c r="A420" s="334" t="s">
        <v>6934</v>
      </c>
      <c r="B420" s="334" t="s">
        <v>6935</v>
      </c>
      <c r="C420" s="334" t="s">
        <v>6411</v>
      </c>
      <c r="D420" s="334" t="s">
        <v>6936</v>
      </c>
    </row>
    <row r="421" spans="1:4" ht="56.25">
      <c r="A421" s="334" t="s">
        <v>6937</v>
      </c>
      <c r="B421" s="334" t="s">
        <v>6938</v>
      </c>
      <c r="C421" s="334" t="s">
        <v>6411</v>
      </c>
      <c r="D421" s="334" t="s">
        <v>6939</v>
      </c>
    </row>
    <row r="422" spans="1:4" ht="45">
      <c r="A422" s="334" t="s">
        <v>6940</v>
      </c>
      <c r="B422" s="334" t="s">
        <v>6941</v>
      </c>
      <c r="C422" s="334" t="s">
        <v>6411</v>
      </c>
      <c r="D422" s="334" t="s">
        <v>6942</v>
      </c>
    </row>
    <row r="423" spans="1:4" ht="33.75">
      <c r="A423" s="334" t="s">
        <v>6943</v>
      </c>
      <c r="B423" s="334" t="s">
        <v>6944</v>
      </c>
      <c r="C423" s="334" t="s">
        <v>6411</v>
      </c>
      <c r="D423" s="334" t="s">
        <v>6945</v>
      </c>
    </row>
    <row r="424" spans="1:4" ht="45">
      <c r="A424" s="334" t="s">
        <v>6946</v>
      </c>
      <c r="B424" s="334" t="s">
        <v>6947</v>
      </c>
      <c r="C424" s="334" t="s">
        <v>6411</v>
      </c>
      <c r="D424" s="334" t="s">
        <v>6884</v>
      </c>
    </row>
    <row r="425" spans="1:4" ht="45">
      <c r="A425" s="334" t="s">
        <v>6948</v>
      </c>
      <c r="B425" s="334" t="s">
        <v>6949</v>
      </c>
      <c r="C425" s="334" t="s">
        <v>6411</v>
      </c>
      <c r="D425" s="334" t="s">
        <v>6950</v>
      </c>
    </row>
    <row r="426" spans="1:4" ht="56.25">
      <c r="A426" s="334" t="s">
        <v>6951</v>
      </c>
      <c r="B426" s="334" t="s">
        <v>6952</v>
      </c>
      <c r="C426" s="334" t="s">
        <v>6411</v>
      </c>
      <c r="D426" s="334" t="s">
        <v>6953</v>
      </c>
    </row>
    <row r="427" spans="1:4" ht="45">
      <c r="A427" s="334" t="s">
        <v>6954</v>
      </c>
      <c r="B427" s="334" t="s">
        <v>6955</v>
      </c>
      <c r="C427" s="334" t="s">
        <v>6411</v>
      </c>
      <c r="D427" s="334" t="s">
        <v>6956</v>
      </c>
    </row>
    <row r="428" spans="1:4" ht="45">
      <c r="A428" s="334" t="s">
        <v>6957</v>
      </c>
      <c r="B428" s="334" t="s">
        <v>6958</v>
      </c>
      <c r="C428" s="334" t="s">
        <v>6411</v>
      </c>
      <c r="D428" s="334" t="s">
        <v>6956</v>
      </c>
    </row>
    <row r="429" spans="1:4" ht="67.5">
      <c r="A429" s="334" t="s">
        <v>6959</v>
      </c>
      <c r="B429" s="334" t="s">
        <v>6960</v>
      </c>
      <c r="C429" s="334" t="s">
        <v>6411</v>
      </c>
      <c r="D429" s="334" t="s">
        <v>6961</v>
      </c>
    </row>
    <row r="430" spans="1:4" ht="33.75">
      <c r="A430" s="334" t="s">
        <v>6962</v>
      </c>
      <c r="B430" s="334" t="s">
        <v>6963</v>
      </c>
      <c r="C430" s="334" t="s">
        <v>6411</v>
      </c>
      <c r="D430" s="334" t="s">
        <v>6964</v>
      </c>
    </row>
    <row r="431" spans="1:4" ht="14.25">
      <c r="A431"/>
      <c r="B431"/>
      <c r="C431"/>
      <c r="D431"/>
    </row>
    <row r="432" spans="1:4" ht="14.25">
      <c r="A432" s="335" t="s">
        <v>6461</v>
      </c>
      <c r="B432"/>
      <c r="C432"/>
      <c r="D432"/>
    </row>
    <row r="433" spans="1:4" ht="14.25">
      <c r="A433" s="335" t="s">
        <v>6965</v>
      </c>
      <c r="B433"/>
      <c r="C433"/>
      <c r="D433"/>
    </row>
    <row r="434" spans="1:4" ht="33.75">
      <c r="A434" s="334" t="s">
        <v>6966</v>
      </c>
      <c r="B434"/>
      <c r="C434"/>
      <c r="D434"/>
    </row>
    <row r="435" spans="1:4" ht="14.25">
      <c r="A435" s="336" t="s">
        <v>6466</v>
      </c>
      <c r="B435"/>
      <c r="C435"/>
      <c r="D435"/>
    </row>
    <row r="436" spans="1:4" ht="14.25">
      <c r="A436" s="336" t="s">
        <v>6467</v>
      </c>
      <c r="B436"/>
      <c r="C436"/>
      <c r="D436"/>
    </row>
    <row r="437" spans="1:4" ht="14.25">
      <c r="A437" s="336" t="s">
        <v>6468</v>
      </c>
      <c r="B437"/>
      <c r="C437"/>
      <c r="D437"/>
    </row>
    <row r="438" spans="1:4" ht="14.25">
      <c r="A438" s="335" t="s">
        <v>6461</v>
      </c>
      <c r="B438"/>
      <c r="C438"/>
      <c r="D438"/>
    </row>
    <row r="439" spans="1:4" ht="14.25">
      <c r="A439" s="335" t="s">
        <v>6967</v>
      </c>
      <c r="B439"/>
      <c r="C439"/>
      <c r="D439"/>
    </row>
    <row r="440" spans="1:4" ht="14.25">
      <c r="A440" s="337" t="s">
        <v>6470</v>
      </c>
      <c r="B440"/>
      <c r="C440"/>
      <c r="D440"/>
    </row>
    <row r="441" spans="1:4" ht="14.25">
      <c r="A441" s="337" t="s">
        <v>6471</v>
      </c>
      <c r="B441"/>
      <c r="C441"/>
      <c r="D441"/>
    </row>
    <row r="442" spans="1:4" ht="14.25">
      <c r="A442" s="337" t="s">
        <v>6470</v>
      </c>
      <c r="B442"/>
      <c r="C442"/>
      <c r="D442"/>
    </row>
    <row r="443" spans="1:4" ht="15.75">
      <c r="A443" s="338" t="s">
        <v>6472</v>
      </c>
      <c r="B443"/>
      <c r="C443"/>
      <c r="D443"/>
    </row>
    <row r="444" spans="1:4" ht="22.5">
      <c r="A444" s="334" t="s">
        <v>6473</v>
      </c>
      <c r="B444"/>
      <c r="C444"/>
      <c r="D444"/>
    </row>
    <row r="445" spans="1:4" ht="22.5">
      <c r="A445" s="334" t="s">
        <v>6474</v>
      </c>
      <c r="B445"/>
      <c r="C445"/>
      <c r="D445"/>
    </row>
    <row r="446" spans="1:4" ht="14.25">
      <c r="A446"/>
      <c r="B446"/>
      <c r="C446"/>
      <c r="D446"/>
    </row>
    <row r="447" spans="1:4" ht="45">
      <c r="A447" s="334" t="s">
        <v>6475</v>
      </c>
      <c r="B447" s="334" t="s">
        <v>6476</v>
      </c>
      <c r="C447" s="334" t="s">
        <v>6968</v>
      </c>
      <c r="D447" s="334" t="s">
        <v>6969</v>
      </c>
    </row>
    <row r="448" spans="1:4" ht="56.25">
      <c r="A448" s="334" t="s">
        <v>6970</v>
      </c>
      <c r="B448" s="334" t="s">
        <v>6971</v>
      </c>
      <c r="C448" s="334" t="s">
        <v>6411</v>
      </c>
      <c r="D448" s="334" t="s">
        <v>6972</v>
      </c>
    </row>
    <row r="449" spans="1:4">
      <c r="A449" s="334" t="s">
        <v>6973</v>
      </c>
      <c r="B449" s="334" t="s">
        <v>6974</v>
      </c>
      <c r="C449" s="334" t="s">
        <v>6411</v>
      </c>
      <c r="D449" s="334" t="s">
        <v>6975</v>
      </c>
    </row>
    <row r="450" spans="1:4">
      <c r="A450" s="334" t="s">
        <v>6976</v>
      </c>
      <c r="B450" s="334" t="s">
        <v>6977</v>
      </c>
      <c r="C450" s="334" t="s">
        <v>6411</v>
      </c>
      <c r="D450" s="334" t="s">
        <v>6978</v>
      </c>
    </row>
    <row r="451" spans="1:4" ht="22.5">
      <c r="A451" s="334" t="s">
        <v>6979</v>
      </c>
      <c r="B451" s="334" t="s">
        <v>6980</v>
      </c>
      <c r="C451" s="334" t="s">
        <v>6411</v>
      </c>
      <c r="D451" s="334" t="s">
        <v>6981</v>
      </c>
    </row>
    <row r="452" spans="1:4" ht="33.75">
      <c r="A452" s="334" t="s">
        <v>6982</v>
      </c>
      <c r="B452" s="334" t="s">
        <v>6983</v>
      </c>
      <c r="C452" s="334" t="s">
        <v>6411</v>
      </c>
      <c r="D452" s="334" t="s">
        <v>6984</v>
      </c>
    </row>
    <row r="453" spans="1:4" ht="33.75">
      <c r="A453" s="334" t="s">
        <v>6985</v>
      </c>
      <c r="B453" s="334" t="s">
        <v>6986</v>
      </c>
      <c r="C453" s="334" t="s">
        <v>6411</v>
      </c>
      <c r="D453" s="334" t="s">
        <v>6987</v>
      </c>
    </row>
    <row r="454" spans="1:4" ht="33.75">
      <c r="A454" s="334" t="s">
        <v>6988</v>
      </c>
      <c r="B454" s="334" t="s">
        <v>6989</v>
      </c>
      <c r="C454" s="334" t="s">
        <v>6411</v>
      </c>
      <c r="D454" s="334" t="s">
        <v>6990</v>
      </c>
    </row>
    <row r="455" spans="1:4" ht="33.75">
      <c r="A455" s="334" t="s">
        <v>6991</v>
      </c>
      <c r="B455" s="334" t="s">
        <v>6992</v>
      </c>
      <c r="C455" s="334" t="s">
        <v>6411</v>
      </c>
      <c r="D455" s="334" t="s">
        <v>6993</v>
      </c>
    </row>
    <row r="456" spans="1:4" ht="22.5">
      <c r="A456" s="334" t="s">
        <v>6994</v>
      </c>
      <c r="B456" s="334" t="s">
        <v>6995</v>
      </c>
      <c r="C456" s="334" t="s">
        <v>6411</v>
      </c>
      <c r="D456" s="334" t="s">
        <v>6993</v>
      </c>
    </row>
    <row r="457" spans="1:4" ht="22.5">
      <c r="A457" s="334" t="s">
        <v>6996</v>
      </c>
      <c r="B457" s="334" t="s">
        <v>6997</v>
      </c>
      <c r="C457" s="334" t="s">
        <v>6411</v>
      </c>
      <c r="D457" s="334" t="s">
        <v>6998</v>
      </c>
    </row>
    <row r="458" spans="1:4" ht="22.5">
      <c r="A458" s="334" t="s">
        <v>6999</v>
      </c>
      <c r="B458" s="334" t="s">
        <v>7000</v>
      </c>
      <c r="C458" s="334" t="s">
        <v>6411</v>
      </c>
      <c r="D458" s="334" t="s">
        <v>7001</v>
      </c>
    </row>
    <row r="459" spans="1:4" ht="33.75">
      <c r="A459" s="334" t="s">
        <v>7002</v>
      </c>
      <c r="B459" s="334" t="s">
        <v>7003</v>
      </c>
      <c r="C459" s="334" t="s">
        <v>6411</v>
      </c>
      <c r="D459" s="334" t="s">
        <v>7004</v>
      </c>
    </row>
    <row r="460" spans="1:4" ht="33.75">
      <c r="A460" s="334" t="s">
        <v>7005</v>
      </c>
      <c r="B460" s="334" t="s">
        <v>7006</v>
      </c>
      <c r="C460" s="334" t="s">
        <v>6411</v>
      </c>
      <c r="D460" s="334" t="s">
        <v>7004</v>
      </c>
    </row>
    <row r="461" spans="1:4" ht="45">
      <c r="A461" s="334" t="s">
        <v>7007</v>
      </c>
      <c r="B461" s="334" t="s">
        <v>7008</v>
      </c>
      <c r="C461" s="334" t="s">
        <v>6411</v>
      </c>
      <c r="D461" s="334" t="s">
        <v>7009</v>
      </c>
    </row>
    <row r="462" spans="1:4" ht="56.25">
      <c r="A462" s="334" t="s">
        <v>7010</v>
      </c>
      <c r="B462" s="334" t="s">
        <v>7011</v>
      </c>
      <c r="C462" s="334" t="s">
        <v>6411</v>
      </c>
      <c r="D462" s="334" t="s">
        <v>7012</v>
      </c>
    </row>
    <row r="463" spans="1:4" ht="56.25">
      <c r="A463" s="334" t="s">
        <v>7013</v>
      </c>
      <c r="B463" s="334" t="s">
        <v>7014</v>
      </c>
      <c r="C463" s="334" t="s">
        <v>6411</v>
      </c>
      <c r="D463" s="334" t="s">
        <v>7015</v>
      </c>
    </row>
    <row r="464" spans="1:4" ht="56.25">
      <c r="A464" s="334" t="s">
        <v>7016</v>
      </c>
      <c r="B464" s="334" t="s">
        <v>7017</v>
      </c>
      <c r="C464" s="334" t="s">
        <v>6411</v>
      </c>
      <c r="D464" s="334" t="s">
        <v>7018</v>
      </c>
    </row>
    <row r="465" spans="1:4" ht="14.25">
      <c r="A465" s="336" t="s">
        <v>6466</v>
      </c>
      <c r="B465"/>
      <c r="C465"/>
      <c r="D465"/>
    </row>
    <row r="466" spans="1:4" ht="14.25">
      <c r="A466" s="336" t="s">
        <v>6467</v>
      </c>
      <c r="B466"/>
      <c r="C466"/>
      <c r="D466"/>
    </row>
    <row r="467" spans="1:4" ht="14.25">
      <c r="A467" s="336" t="s">
        <v>6468</v>
      </c>
      <c r="B467"/>
      <c r="C467"/>
      <c r="D467"/>
    </row>
    <row r="468" spans="1:4" ht="14.25">
      <c r="A468" s="335" t="s">
        <v>6461</v>
      </c>
      <c r="B468"/>
      <c r="C468"/>
      <c r="D468"/>
    </row>
    <row r="469" spans="1:4" ht="14.25">
      <c r="A469" s="335" t="s">
        <v>7019</v>
      </c>
      <c r="B469"/>
      <c r="C469"/>
      <c r="D469"/>
    </row>
    <row r="470" spans="1:4" ht="14.25">
      <c r="A470" s="337" t="s">
        <v>6470</v>
      </c>
      <c r="B470"/>
      <c r="C470"/>
      <c r="D470"/>
    </row>
    <row r="471" spans="1:4" ht="14.25">
      <c r="A471" s="337" t="s">
        <v>6471</v>
      </c>
      <c r="B471"/>
      <c r="C471"/>
      <c r="D471"/>
    </row>
    <row r="472" spans="1:4" ht="14.25">
      <c r="A472" s="337" t="s">
        <v>6470</v>
      </c>
      <c r="B472"/>
      <c r="C472"/>
      <c r="D472"/>
    </row>
    <row r="473" spans="1:4" ht="15.75">
      <c r="A473" s="338" t="s">
        <v>6472</v>
      </c>
      <c r="B473"/>
      <c r="C473"/>
      <c r="D473"/>
    </row>
    <row r="474" spans="1:4" ht="22.5">
      <c r="A474" s="334" t="s">
        <v>6473</v>
      </c>
      <c r="B474"/>
      <c r="C474"/>
      <c r="D474"/>
    </row>
    <row r="475" spans="1:4" ht="22.5">
      <c r="A475" s="334" t="s">
        <v>6474</v>
      </c>
      <c r="B475"/>
      <c r="C475"/>
      <c r="D475"/>
    </row>
    <row r="476" spans="1:4" ht="14.25">
      <c r="A476"/>
      <c r="B476"/>
      <c r="C476"/>
      <c r="D476"/>
    </row>
    <row r="477" spans="1:4" ht="45">
      <c r="A477" s="334" t="s">
        <v>6475</v>
      </c>
      <c r="B477" s="334" t="s">
        <v>6476</v>
      </c>
      <c r="C477" s="334" t="s">
        <v>6968</v>
      </c>
      <c r="D477" s="334" t="s">
        <v>6969</v>
      </c>
    </row>
    <row r="478" spans="1:4" ht="56.25">
      <c r="A478" s="334" t="s">
        <v>7020</v>
      </c>
      <c r="B478" s="334" t="s">
        <v>7021</v>
      </c>
      <c r="C478" s="334" t="s">
        <v>6411</v>
      </c>
      <c r="D478" s="334" t="s">
        <v>7022</v>
      </c>
    </row>
    <row r="479" spans="1:4" ht="56.25">
      <c r="A479" s="334" t="s">
        <v>7023</v>
      </c>
      <c r="B479" s="334" t="s">
        <v>7024</v>
      </c>
      <c r="C479" s="334" t="s">
        <v>6411</v>
      </c>
      <c r="D479" s="334" t="s">
        <v>7025</v>
      </c>
    </row>
    <row r="480" spans="1:4" ht="22.5">
      <c r="A480" s="334" t="s">
        <v>7026</v>
      </c>
      <c r="B480" s="334" t="s">
        <v>7027</v>
      </c>
      <c r="C480" s="334" t="s">
        <v>6411</v>
      </c>
      <c r="D480" s="334" t="s">
        <v>7028</v>
      </c>
    </row>
    <row r="481" spans="1:4" ht="22.5">
      <c r="A481" s="334" t="s">
        <v>7029</v>
      </c>
      <c r="B481" s="334" t="s">
        <v>7030</v>
      </c>
      <c r="C481" s="334" t="s">
        <v>6411</v>
      </c>
      <c r="D481" s="334" t="s">
        <v>7031</v>
      </c>
    </row>
    <row r="482" spans="1:4" ht="22.5">
      <c r="A482" s="334" t="s">
        <v>7032</v>
      </c>
      <c r="B482" s="334" t="s">
        <v>7033</v>
      </c>
      <c r="C482" s="334" t="s">
        <v>6411</v>
      </c>
      <c r="D482" s="334" t="s">
        <v>7034</v>
      </c>
    </row>
    <row r="483" spans="1:4" ht="22.5">
      <c r="A483" s="334" t="s">
        <v>7035</v>
      </c>
      <c r="B483" s="334" t="s">
        <v>7036</v>
      </c>
      <c r="C483" s="334" t="s">
        <v>6411</v>
      </c>
      <c r="D483" s="334" t="s">
        <v>7037</v>
      </c>
    </row>
    <row r="484" spans="1:4">
      <c r="A484" s="334" t="s">
        <v>7038</v>
      </c>
      <c r="B484" s="334" t="s">
        <v>7039</v>
      </c>
      <c r="C484" s="334" t="s">
        <v>6411</v>
      </c>
      <c r="D484" s="334" t="s">
        <v>6541</v>
      </c>
    </row>
    <row r="485" spans="1:4">
      <c r="A485" s="334" t="s">
        <v>7040</v>
      </c>
      <c r="B485" s="334" t="s">
        <v>7041</v>
      </c>
      <c r="C485" s="334" t="s">
        <v>6411</v>
      </c>
      <c r="D485" s="334" t="s">
        <v>7042</v>
      </c>
    </row>
    <row r="486" spans="1:4">
      <c r="A486" s="334" t="s">
        <v>7043</v>
      </c>
      <c r="B486" s="334" t="s">
        <v>7044</v>
      </c>
      <c r="C486" s="334" t="s">
        <v>6411</v>
      </c>
      <c r="D486" s="334" t="s">
        <v>7045</v>
      </c>
    </row>
    <row r="487" spans="1:4">
      <c r="A487" s="334" t="s">
        <v>7046</v>
      </c>
      <c r="B487" s="334" t="s">
        <v>7047</v>
      </c>
      <c r="C487" s="334" t="s">
        <v>6411</v>
      </c>
      <c r="D487" s="334" t="s">
        <v>7048</v>
      </c>
    </row>
    <row r="488" spans="1:4" ht="22.5">
      <c r="A488" s="334" t="s">
        <v>7049</v>
      </c>
      <c r="B488" s="334" t="s">
        <v>7050</v>
      </c>
      <c r="C488" s="334" t="s">
        <v>6411</v>
      </c>
      <c r="D488" s="334" t="s">
        <v>7051</v>
      </c>
    </row>
    <row r="489" spans="1:4">
      <c r="A489" s="334" t="s">
        <v>7052</v>
      </c>
      <c r="B489" s="334" t="s">
        <v>7053</v>
      </c>
      <c r="C489" s="334" t="s">
        <v>6411</v>
      </c>
      <c r="D489" s="334" t="s">
        <v>7054</v>
      </c>
    </row>
    <row r="490" spans="1:4">
      <c r="A490" s="334" t="s">
        <v>7055</v>
      </c>
      <c r="B490" s="334" t="s">
        <v>7056</v>
      </c>
      <c r="C490" s="334" t="s">
        <v>6411</v>
      </c>
      <c r="D490" s="334" t="s">
        <v>7057</v>
      </c>
    </row>
    <row r="491" spans="1:4" ht="78.75">
      <c r="A491" s="334" t="s">
        <v>3216</v>
      </c>
      <c r="B491" s="334" t="s">
        <v>7058</v>
      </c>
      <c r="C491" s="334" t="s">
        <v>6896</v>
      </c>
      <c r="D491" s="334" t="s">
        <v>7059</v>
      </c>
    </row>
    <row r="492" spans="1:4" ht="33.75">
      <c r="A492" s="334" t="s">
        <v>3217</v>
      </c>
      <c r="B492" s="334" t="s">
        <v>7060</v>
      </c>
      <c r="C492" s="334" t="s">
        <v>6411</v>
      </c>
      <c r="D492" s="334" t="s">
        <v>7061</v>
      </c>
    </row>
    <row r="493" spans="1:4" ht="22.5">
      <c r="A493" s="334" t="s">
        <v>7062</v>
      </c>
      <c r="B493" s="334" t="s">
        <v>7063</v>
      </c>
      <c r="C493" s="334" t="s">
        <v>6411</v>
      </c>
      <c r="D493" s="334" t="s">
        <v>7064</v>
      </c>
    </row>
    <row r="494" spans="1:4" ht="22.5">
      <c r="A494" s="334" t="s">
        <v>7065</v>
      </c>
      <c r="B494" s="334" t="s">
        <v>7066</v>
      </c>
      <c r="C494" s="334" t="s">
        <v>6411</v>
      </c>
      <c r="D494" s="334" t="s">
        <v>5019</v>
      </c>
    </row>
    <row r="495" spans="1:4">
      <c r="A495" s="334" t="s">
        <v>7067</v>
      </c>
      <c r="B495" s="334" t="s">
        <v>7068</v>
      </c>
      <c r="C495" s="334" t="s">
        <v>6411</v>
      </c>
      <c r="D495" s="334" t="s">
        <v>7069</v>
      </c>
    </row>
    <row r="496" spans="1:4">
      <c r="A496" s="334" t="s">
        <v>7070</v>
      </c>
      <c r="B496" s="334" t="s">
        <v>7071</v>
      </c>
      <c r="C496" s="334" t="s">
        <v>6411</v>
      </c>
      <c r="D496" s="334" t="s">
        <v>7048</v>
      </c>
    </row>
    <row r="497" spans="1:4" ht="33.75">
      <c r="A497" s="334" t="s">
        <v>3218</v>
      </c>
      <c r="B497" s="334" t="s">
        <v>7072</v>
      </c>
      <c r="C497" s="334" t="s">
        <v>6411</v>
      </c>
      <c r="D497" s="334" t="s">
        <v>7048</v>
      </c>
    </row>
    <row r="498" spans="1:4" ht="22.5">
      <c r="A498" s="334" t="s">
        <v>7073</v>
      </c>
      <c r="B498" s="334" t="s">
        <v>7074</v>
      </c>
      <c r="C498" s="334" t="s">
        <v>6411</v>
      </c>
      <c r="D498" s="334" t="s">
        <v>7075</v>
      </c>
    </row>
    <row r="499" spans="1:4">
      <c r="A499" s="334" t="s">
        <v>7076</v>
      </c>
      <c r="B499" s="334" t="s">
        <v>7077</v>
      </c>
      <c r="C499" s="334" t="s">
        <v>6411</v>
      </c>
      <c r="D499" s="334" t="s">
        <v>7069</v>
      </c>
    </row>
    <row r="500" spans="1:4">
      <c r="A500" s="334" t="s">
        <v>7078</v>
      </c>
      <c r="B500" s="334" t="s">
        <v>7079</v>
      </c>
      <c r="C500" s="334" t="s">
        <v>6411</v>
      </c>
      <c r="D500" s="334" t="s">
        <v>7080</v>
      </c>
    </row>
    <row r="501" spans="1:4">
      <c r="A501" s="334" t="s">
        <v>7081</v>
      </c>
      <c r="B501" s="334" t="s">
        <v>7082</v>
      </c>
      <c r="C501" s="334" t="s">
        <v>6411</v>
      </c>
      <c r="D501" s="334" t="s">
        <v>7083</v>
      </c>
    </row>
    <row r="502" spans="1:4">
      <c r="A502" s="334" t="s">
        <v>7084</v>
      </c>
      <c r="B502" s="334" t="s">
        <v>7085</v>
      </c>
      <c r="C502" s="334" t="s">
        <v>6411</v>
      </c>
      <c r="D502" s="334" t="s">
        <v>7086</v>
      </c>
    </row>
    <row r="503" spans="1:4">
      <c r="A503" s="334" t="s">
        <v>7087</v>
      </c>
      <c r="B503" s="334" t="s">
        <v>7088</v>
      </c>
      <c r="C503" s="334" t="s">
        <v>6411</v>
      </c>
      <c r="D503" s="334" t="s">
        <v>7089</v>
      </c>
    </row>
    <row r="504" spans="1:4">
      <c r="A504" s="334" t="s">
        <v>7090</v>
      </c>
      <c r="B504" s="334" t="s">
        <v>7091</v>
      </c>
      <c r="C504" s="334" t="s">
        <v>6411</v>
      </c>
      <c r="D504" s="334" t="s">
        <v>7092</v>
      </c>
    </row>
    <row r="505" spans="1:4" ht="90">
      <c r="A505" s="334" t="s">
        <v>3219</v>
      </c>
      <c r="B505" s="334" t="s">
        <v>7093</v>
      </c>
      <c r="C505" s="334" t="s">
        <v>6411</v>
      </c>
      <c r="D505" s="334" t="s">
        <v>7094</v>
      </c>
    </row>
    <row r="506" spans="1:4" ht="56.25">
      <c r="A506" s="334" t="s">
        <v>7095</v>
      </c>
      <c r="B506" s="334" t="s">
        <v>7096</v>
      </c>
      <c r="C506" s="334" t="s">
        <v>6411</v>
      </c>
      <c r="D506" s="334" t="s">
        <v>7097</v>
      </c>
    </row>
    <row r="507" spans="1:4" ht="14.25">
      <c r="A507"/>
      <c r="B507"/>
      <c r="C507"/>
      <c r="D507"/>
    </row>
    <row r="508" spans="1:4" ht="14.25">
      <c r="A508" s="335" t="s">
        <v>6461</v>
      </c>
      <c r="B508"/>
      <c r="C508"/>
      <c r="D508"/>
    </row>
    <row r="509" spans="1:4" ht="14.25">
      <c r="A509" s="335" t="s">
        <v>7098</v>
      </c>
      <c r="B509"/>
      <c r="C509"/>
      <c r="D509"/>
    </row>
    <row r="510" spans="1:4" ht="14.25">
      <c r="A510" s="336" t="s">
        <v>6466</v>
      </c>
      <c r="B510"/>
      <c r="C510"/>
      <c r="D510"/>
    </row>
    <row r="511" spans="1:4" ht="14.25">
      <c r="A511" s="336" t="s">
        <v>6467</v>
      </c>
      <c r="B511"/>
      <c r="C511"/>
      <c r="D511"/>
    </row>
    <row r="512" spans="1:4" ht="14.25">
      <c r="A512" s="336" t="s">
        <v>6468</v>
      </c>
      <c r="B512"/>
      <c r="C512"/>
      <c r="D512"/>
    </row>
    <row r="513" spans="1:4" ht="14.25">
      <c r="A513" s="335" t="s">
        <v>6461</v>
      </c>
      <c r="B513"/>
      <c r="C513"/>
      <c r="D513"/>
    </row>
    <row r="514" spans="1:4" ht="14.25">
      <c r="A514" s="335" t="s">
        <v>7099</v>
      </c>
      <c r="B514"/>
      <c r="C514"/>
      <c r="D514"/>
    </row>
    <row r="515" spans="1:4" ht="14.25">
      <c r="A515" s="337" t="s">
        <v>6470</v>
      </c>
      <c r="B515"/>
      <c r="C515"/>
      <c r="D515"/>
    </row>
    <row r="516" spans="1:4" ht="14.25">
      <c r="A516" s="337" t="s">
        <v>6471</v>
      </c>
      <c r="B516"/>
      <c r="C516"/>
      <c r="D516"/>
    </row>
    <row r="517" spans="1:4" ht="14.25">
      <c r="A517" s="337" t="s">
        <v>6470</v>
      </c>
      <c r="B517"/>
      <c r="C517"/>
      <c r="D517"/>
    </row>
    <row r="518" spans="1:4" ht="15.75">
      <c r="A518" s="338" t="s">
        <v>6472</v>
      </c>
      <c r="B518"/>
      <c r="C518"/>
      <c r="D518"/>
    </row>
    <row r="519" spans="1:4" ht="22.5">
      <c r="A519" s="334" t="s">
        <v>6473</v>
      </c>
      <c r="B519"/>
      <c r="C519"/>
      <c r="D519"/>
    </row>
    <row r="520" spans="1:4" ht="22.5">
      <c r="A520" s="334" t="s">
        <v>6474</v>
      </c>
      <c r="B520"/>
      <c r="C520"/>
      <c r="D520"/>
    </row>
    <row r="521" spans="1:4" ht="14.25">
      <c r="A521"/>
      <c r="B521"/>
      <c r="C521"/>
      <c r="D521"/>
    </row>
    <row r="522" spans="1:4" ht="45">
      <c r="A522" s="334" t="s">
        <v>6475</v>
      </c>
      <c r="B522" s="334" t="s">
        <v>6476</v>
      </c>
      <c r="C522" s="334" t="s">
        <v>6968</v>
      </c>
      <c r="D522" s="334" t="s">
        <v>6969</v>
      </c>
    </row>
    <row r="523" spans="1:4" ht="45">
      <c r="A523" s="334" t="s">
        <v>3220</v>
      </c>
      <c r="B523" s="334" t="s">
        <v>7100</v>
      </c>
      <c r="C523" s="334" t="s">
        <v>6411</v>
      </c>
      <c r="D523" s="334" t="s">
        <v>7101</v>
      </c>
    </row>
    <row r="524" spans="1:4" ht="33.75">
      <c r="A524" s="334" t="s">
        <v>3221</v>
      </c>
      <c r="B524" s="334" t="s">
        <v>7102</v>
      </c>
      <c r="C524" s="334" t="s">
        <v>6411</v>
      </c>
      <c r="D524" s="334" t="s">
        <v>7103</v>
      </c>
    </row>
    <row r="525" spans="1:4" ht="45">
      <c r="A525" s="334" t="s">
        <v>3222</v>
      </c>
      <c r="B525" s="334" t="s">
        <v>7104</v>
      </c>
      <c r="C525" s="334" t="s">
        <v>6411</v>
      </c>
      <c r="D525" s="334" t="s">
        <v>7048</v>
      </c>
    </row>
    <row r="526" spans="1:4" ht="45">
      <c r="A526" s="334" t="s">
        <v>3223</v>
      </c>
      <c r="B526" s="334" t="s">
        <v>7105</v>
      </c>
      <c r="C526" s="334" t="s">
        <v>6411</v>
      </c>
      <c r="D526" s="334" t="s">
        <v>6950</v>
      </c>
    </row>
    <row r="527" spans="1:4" ht="56.25">
      <c r="A527" s="334" t="s">
        <v>3224</v>
      </c>
      <c r="B527" s="334" t="s">
        <v>7106</v>
      </c>
      <c r="C527" s="334" t="s">
        <v>6411</v>
      </c>
      <c r="D527" s="334" t="s">
        <v>6953</v>
      </c>
    </row>
    <row r="528" spans="1:4" ht="45">
      <c r="A528" s="334" t="s">
        <v>3225</v>
      </c>
      <c r="B528" s="334" t="s">
        <v>7107</v>
      </c>
      <c r="C528" s="334" t="s">
        <v>6411</v>
      </c>
      <c r="D528" s="334" t="s">
        <v>6956</v>
      </c>
    </row>
    <row r="529" spans="1:4" ht="45">
      <c r="A529" s="334" t="s">
        <v>3226</v>
      </c>
      <c r="B529" s="334" t="s">
        <v>7108</v>
      </c>
      <c r="C529" s="334" t="s">
        <v>6411</v>
      </c>
      <c r="D529" s="334" t="s">
        <v>6956</v>
      </c>
    </row>
    <row r="530" spans="1:4" ht="67.5">
      <c r="A530" s="334" t="s">
        <v>3227</v>
      </c>
      <c r="B530" s="334" t="s">
        <v>7109</v>
      </c>
      <c r="C530" s="334" t="s">
        <v>6411</v>
      </c>
      <c r="D530" s="334" t="s">
        <v>6961</v>
      </c>
    </row>
    <row r="531" spans="1:4" ht="56.25">
      <c r="A531" s="334" t="s">
        <v>3228</v>
      </c>
      <c r="B531" s="334" t="s">
        <v>7110</v>
      </c>
      <c r="C531" s="334" t="s">
        <v>6411</v>
      </c>
      <c r="D531" s="334" t="s">
        <v>6964</v>
      </c>
    </row>
    <row r="532" spans="1:4" ht="45">
      <c r="A532" s="334" t="s">
        <v>3229</v>
      </c>
      <c r="B532" s="334" t="s">
        <v>7111</v>
      </c>
      <c r="C532" s="334" t="s">
        <v>6411</v>
      </c>
      <c r="D532" s="334" t="s">
        <v>6972</v>
      </c>
    </row>
    <row r="533" spans="1:4">
      <c r="A533" s="334" t="s">
        <v>7112</v>
      </c>
      <c r="B533" s="334" t="s">
        <v>7113</v>
      </c>
      <c r="C533" s="334" t="s">
        <v>6411</v>
      </c>
      <c r="D533" s="334" t="s">
        <v>6240</v>
      </c>
    </row>
    <row r="534" spans="1:4">
      <c r="A534" s="334" t="s">
        <v>7114</v>
      </c>
      <c r="B534" s="334" t="s">
        <v>7115</v>
      </c>
      <c r="C534" s="334" t="s">
        <v>6411</v>
      </c>
      <c r="D534" s="334" t="s">
        <v>7116</v>
      </c>
    </row>
    <row r="535" spans="1:4">
      <c r="A535" s="334" t="s">
        <v>7117</v>
      </c>
      <c r="B535" s="334" t="s">
        <v>7118</v>
      </c>
      <c r="C535" s="334" t="s">
        <v>6411</v>
      </c>
      <c r="D535" s="334" t="s">
        <v>7119</v>
      </c>
    </row>
    <row r="536" spans="1:4" ht="33.75">
      <c r="A536" s="334" t="s">
        <v>3230</v>
      </c>
      <c r="B536" s="334" t="s">
        <v>7120</v>
      </c>
      <c r="C536" s="334" t="s">
        <v>6411</v>
      </c>
      <c r="D536" s="334" t="s">
        <v>7121</v>
      </c>
    </row>
    <row r="537" spans="1:4" ht="33.75">
      <c r="A537" s="334" t="s">
        <v>3231</v>
      </c>
      <c r="B537" s="334" t="s">
        <v>7122</v>
      </c>
      <c r="C537" s="334" t="s">
        <v>6411</v>
      </c>
      <c r="D537" s="334" t="s">
        <v>7123</v>
      </c>
    </row>
    <row r="538" spans="1:4" ht="33.75">
      <c r="A538" s="334" t="s">
        <v>3232</v>
      </c>
      <c r="B538" s="334" t="s">
        <v>7124</v>
      </c>
      <c r="C538" s="334" t="s">
        <v>6411</v>
      </c>
      <c r="D538" s="334" t="s">
        <v>7125</v>
      </c>
    </row>
    <row r="539" spans="1:4" ht="33.75">
      <c r="A539" s="334" t="s">
        <v>3233</v>
      </c>
      <c r="B539" s="334" t="s">
        <v>7126</v>
      </c>
      <c r="C539" s="334" t="s">
        <v>6411</v>
      </c>
      <c r="D539" s="334" t="s">
        <v>7127</v>
      </c>
    </row>
    <row r="540" spans="1:4" ht="22.5">
      <c r="A540" s="334" t="s">
        <v>7128</v>
      </c>
      <c r="B540" s="334" t="s">
        <v>7129</v>
      </c>
      <c r="C540" s="334" t="s">
        <v>6411</v>
      </c>
      <c r="D540" s="334" t="s">
        <v>7127</v>
      </c>
    </row>
    <row r="541" spans="1:4" ht="14.25">
      <c r="A541"/>
      <c r="B541"/>
      <c r="C541"/>
      <c r="D541"/>
    </row>
    <row r="542" spans="1:4" ht="14.25">
      <c r="A542" s="335" t="s">
        <v>6461</v>
      </c>
      <c r="B542"/>
      <c r="C542"/>
      <c r="D542"/>
    </row>
    <row r="543" spans="1:4" ht="14.25">
      <c r="A543" s="335" t="s">
        <v>7130</v>
      </c>
      <c r="B543"/>
      <c r="C543"/>
      <c r="D543"/>
    </row>
    <row r="544" spans="1:4" ht="14.25">
      <c r="A544" s="336" t="s">
        <v>6466</v>
      </c>
      <c r="B544"/>
      <c r="C544"/>
      <c r="D544"/>
    </row>
    <row r="545" spans="1:4" ht="14.25">
      <c r="A545" s="336" t="s">
        <v>6467</v>
      </c>
      <c r="B545"/>
      <c r="C545"/>
      <c r="D545"/>
    </row>
    <row r="546" spans="1:4" ht="14.25">
      <c r="A546" s="336" t="s">
        <v>6468</v>
      </c>
      <c r="B546"/>
      <c r="C546"/>
      <c r="D546"/>
    </row>
    <row r="547" spans="1:4" ht="14.25">
      <c r="A547" s="335" t="s">
        <v>6461</v>
      </c>
      <c r="B547"/>
      <c r="C547"/>
      <c r="D547"/>
    </row>
    <row r="548" spans="1:4" ht="14.25">
      <c r="A548" s="335" t="s">
        <v>7131</v>
      </c>
      <c r="B548"/>
      <c r="C548"/>
      <c r="D548"/>
    </row>
    <row r="549" spans="1:4" ht="14.25">
      <c r="A549" s="337" t="s">
        <v>6470</v>
      </c>
      <c r="B549"/>
      <c r="C549"/>
      <c r="D549"/>
    </row>
    <row r="550" spans="1:4" ht="14.25">
      <c r="A550" s="337" t="s">
        <v>6471</v>
      </c>
      <c r="B550"/>
      <c r="C550"/>
      <c r="D550"/>
    </row>
    <row r="551" spans="1:4" ht="14.25">
      <c r="A551" s="337" t="s">
        <v>6470</v>
      </c>
      <c r="B551"/>
      <c r="C551"/>
      <c r="D551"/>
    </row>
    <row r="552" spans="1:4" ht="15.75">
      <c r="A552" s="338" t="s">
        <v>6472</v>
      </c>
      <c r="B552"/>
      <c r="C552"/>
      <c r="D552"/>
    </row>
    <row r="553" spans="1:4" ht="22.5">
      <c r="A553" s="334" t="s">
        <v>6473</v>
      </c>
      <c r="B553"/>
      <c r="C553"/>
      <c r="D553"/>
    </row>
    <row r="554" spans="1:4" ht="22.5">
      <c r="A554" s="334" t="s">
        <v>6474</v>
      </c>
      <c r="B554"/>
      <c r="C554"/>
      <c r="D554"/>
    </row>
    <row r="555" spans="1:4" ht="14.25">
      <c r="A555"/>
      <c r="B555"/>
      <c r="C555"/>
      <c r="D555"/>
    </row>
    <row r="556" spans="1:4" ht="45">
      <c r="A556" s="334" t="s">
        <v>6475</v>
      </c>
      <c r="B556" s="334" t="s">
        <v>6476</v>
      </c>
      <c r="C556" s="334" t="s">
        <v>6477</v>
      </c>
      <c r="D556" s="334" t="s">
        <v>6478</v>
      </c>
    </row>
    <row r="557" spans="1:4" ht="22.5">
      <c r="A557" s="334" t="s">
        <v>7132</v>
      </c>
      <c r="B557" s="334" t="s">
        <v>7133</v>
      </c>
      <c r="C557" s="334" t="s">
        <v>6411</v>
      </c>
      <c r="D557" s="334" t="s">
        <v>7134</v>
      </c>
    </row>
    <row r="558" spans="1:4" ht="22.5">
      <c r="A558" s="334" t="s">
        <v>7135</v>
      </c>
      <c r="B558" s="334" t="s">
        <v>7136</v>
      </c>
      <c r="C558" s="334" t="s">
        <v>6411</v>
      </c>
      <c r="D558" s="334" t="s">
        <v>6096</v>
      </c>
    </row>
    <row r="559" spans="1:4" ht="33.75">
      <c r="A559" s="334" t="s">
        <v>3234</v>
      </c>
      <c r="B559" s="334" t="s">
        <v>7137</v>
      </c>
      <c r="C559" s="334" t="s">
        <v>6411</v>
      </c>
      <c r="D559" s="334" t="s">
        <v>7138</v>
      </c>
    </row>
    <row r="560" spans="1:4" ht="33.75">
      <c r="A560" s="334" t="s">
        <v>3235</v>
      </c>
      <c r="B560" s="334" t="s">
        <v>7139</v>
      </c>
      <c r="C560" s="334" t="s">
        <v>6411</v>
      </c>
      <c r="D560" s="334" t="s">
        <v>7138</v>
      </c>
    </row>
    <row r="561" spans="1:4" ht="33.75">
      <c r="A561" s="334" t="s">
        <v>3236</v>
      </c>
      <c r="B561" s="334" t="s">
        <v>7140</v>
      </c>
      <c r="C561" s="334" t="s">
        <v>6411</v>
      </c>
      <c r="D561" s="334" t="s">
        <v>7141</v>
      </c>
    </row>
    <row r="562" spans="1:4" ht="56.25">
      <c r="A562" s="334" t="s">
        <v>3237</v>
      </c>
      <c r="B562" s="334" t="s">
        <v>7142</v>
      </c>
      <c r="C562" s="334" t="s">
        <v>6411</v>
      </c>
      <c r="D562" s="334" t="s">
        <v>7143</v>
      </c>
    </row>
    <row r="563" spans="1:4" ht="56.25">
      <c r="A563" s="334" t="s">
        <v>3238</v>
      </c>
      <c r="B563" s="334" t="s">
        <v>7144</v>
      </c>
      <c r="C563" s="334" t="s">
        <v>6411</v>
      </c>
      <c r="D563" s="334" t="s">
        <v>7145</v>
      </c>
    </row>
    <row r="564" spans="1:4" ht="56.25">
      <c r="A564" s="334" t="s">
        <v>3239</v>
      </c>
      <c r="B564" s="334" t="s">
        <v>7146</v>
      </c>
      <c r="C564" s="334" t="s">
        <v>6411</v>
      </c>
      <c r="D564" s="334" t="s">
        <v>7147</v>
      </c>
    </row>
    <row r="565" spans="1:4" ht="56.25">
      <c r="A565" s="334" t="s">
        <v>3240</v>
      </c>
      <c r="B565" s="334" t="s">
        <v>7148</v>
      </c>
      <c r="C565" s="334" t="s">
        <v>6411</v>
      </c>
      <c r="D565" s="334" t="s">
        <v>7149</v>
      </c>
    </row>
    <row r="566" spans="1:4" ht="56.25">
      <c r="A566" s="334" t="s">
        <v>3241</v>
      </c>
      <c r="B566" s="334" t="s">
        <v>7150</v>
      </c>
      <c r="C566" s="334" t="s">
        <v>6411</v>
      </c>
      <c r="D566" s="334" t="s">
        <v>7151</v>
      </c>
    </row>
    <row r="567" spans="1:4" ht="22.5">
      <c r="A567" s="334" t="s">
        <v>7152</v>
      </c>
      <c r="B567" s="334" t="s">
        <v>7153</v>
      </c>
      <c r="C567" s="334" t="s">
        <v>6411</v>
      </c>
      <c r="D567" s="334" t="s">
        <v>7154</v>
      </c>
    </row>
    <row r="568" spans="1:4">
      <c r="A568" s="334" t="s">
        <v>7155</v>
      </c>
      <c r="B568" s="334" t="s">
        <v>7156</v>
      </c>
      <c r="C568" s="334" t="s">
        <v>6411</v>
      </c>
      <c r="D568" s="334" t="s">
        <v>7157</v>
      </c>
    </row>
    <row r="569" spans="1:4" ht="22.5">
      <c r="A569" s="334" t="s">
        <v>7158</v>
      </c>
      <c r="B569" s="334" t="s">
        <v>7159</v>
      </c>
      <c r="C569" s="334" t="s">
        <v>6411</v>
      </c>
      <c r="D569" s="334" t="s">
        <v>7160</v>
      </c>
    </row>
    <row r="570" spans="1:4" ht="22.5">
      <c r="A570" s="334" t="s">
        <v>7161</v>
      </c>
      <c r="B570" s="334" t="s">
        <v>7162</v>
      </c>
      <c r="C570" s="334" t="s">
        <v>6411</v>
      </c>
      <c r="D570" s="334" t="s">
        <v>7163</v>
      </c>
    </row>
    <row r="571" spans="1:4">
      <c r="A571" s="334" t="s">
        <v>7164</v>
      </c>
      <c r="B571" s="334" t="s">
        <v>7165</v>
      </c>
      <c r="C571" s="334" t="s">
        <v>6603</v>
      </c>
      <c r="D571" s="334" t="s">
        <v>5651</v>
      </c>
    </row>
    <row r="572" spans="1:4" ht="14.25">
      <c r="A572" s="336" t="s">
        <v>6466</v>
      </c>
      <c r="B572"/>
      <c r="C572"/>
      <c r="D572"/>
    </row>
    <row r="573" spans="1:4" ht="14.25">
      <c r="A573" s="336" t="s">
        <v>6467</v>
      </c>
      <c r="B573"/>
      <c r="C573"/>
      <c r="D573"/>
    </row>
    <row r="574" spans="1:4" ht="14.25">
      <c r="A574" s="336" t="s">
        <v>6468</v>
      </c>
      <c r="B574"/>
      <c r="C574"/>
      <c r="D574"/>
    </row>
    <row r="575" spans="1:4" ht="14.25">
      <c r="A575" s="335" t="s">
        <v>6461</v>
      </c>
      <c r="B575"/>
      <c r="C575"/>
      <c r="D575"/>
    </row>
    <row r="576" spans="1:4" ht="14.25">
      <c r="A576" s="335" t="s">
        <v>7166</v>
      </c>
      <c r="B576"/>
      <c r="C576"/>
      <c r="D576"/>
    </row>
    <row r="577" spans="1:4" ht="14.25">
      <c r="A577" s="337" t="s">
        <v>6470</v>
      </c>
      <c r="B577"/>
      <c r="C577"/>
      <c r="D577"/>
    </row>
    <row r="578" spans="1:4" ht="14.25">
      <c r="A578" s="337" t="s">
        <v>6471</v>
      </c>
      <c r="B578"/>
      <c r="C578"/>
      <c r="D578"/>
    </row>
    <row r="579" spans="1:4" ht="14.25">
      <c r="A579" s="337" t="s">
        <v>6470</v>
      </c>
      <c r="B579"/>
      <c r="C579"/>
      <c r="D579"/>
    </row>
    <row r="580" spans="1:4" ht="15.75">
      <c r="A580" s="338" t="s">
        <v>6472</v>
      </c>
      <c r="B580"/>
      <c r="C580"/>
      <c r="D580"/>
    </row>
    <row r="581" spans="1:4" ht="22.5">
      <c r="A581" s="334" t="s">
        <v>6473</v>
      </c>
      <c r="B581"/>
      <c r="C581"/>
      <c r="D581"/>
    </row>
    <row r="582" spans="1:4" ht="22.5">
      <c r="A582" s="334" t="s">
        <v>6474</v>
      </c>
      <c r="B582"/>
      <c r="C582"/>
      <c r="D582"/>
    </row>
    <row r="583" spans="1:4" ht="14.25">
      <c r="A583"/>
      <c r="B583"/>
      <c r="C583"/>
      <c r="D583"/>
    </row>
    <row r="584" spans="1:4" ht="45">
      <c r="A584" s="334" t="s">
        <v>6475</v>
      </c>
      <c r="B584" s="334" t="s">
        <v>6476</v>
      </c>
      <c r="C584" s="334" t="s">
        <v>6477</v>
      </c>
      <c r="D584" s="334" t="s">
        <v>6478</v>
      </c>
    </row>
    <row r="585" spans="1:4" ht="22.5">
      <c r="A585" s="334" t="s">
        <v>7167</v>
      </c>
      <c r="B585" s="334" t="s">
        <v>7168</v>
      </c>
      <c r="C585" s="334" t="s">
        <v>6603</v>
      </c>
      <c r="D585" s="334" t="s">
        <v>5924</v>
      </c>
    </row>
    <row r="586" spans="1:4">
      <c r="A586" s="334" t="s">
        <v>7169</v>
      </c>
      <c r="B586" s="334" t="s">
        <v>7170</v>
      </c>
      <c r="C586" s="334" t="s">
        <v>6603</v>
      </c>
      <c r="D586" s="334" t="s">
        <v>5924</v>
      </c>
    </row>
    <row r="587" spans="1:4" ht="22.5">
      <c r="A587" s="334" t="s">
        <v>7171</v>
      </c>
      <c r="B587" s="334" t="s">
        <v>7172</v>
      </c>
      <c r="C587" s="334" t="s">
        <v>6603</v>
      </c>
      <c r="D587" s="334" t="s">
        <v>5176</v>
      </c>
    </row>
    <row r="588" spans="1:4" ht="22.5">
      <c r="A588" s="334" t="s">
        <v>7173</v>
      </c>
      <c r="B588" s="334" t="s">
        <v>7174</v>
      </c>
      <c r="C588" s="334" t="s">
        <v>6603</v>
      </c>
      <c r="D588" s="334" t="s">
        <v>5613</v>
      </c>
    </row>
    <row r="589" spans="1:4" ht="22.5">
      <c r="A589" s="334" t="s">
        <v>7175</v>
      </c>
      <c r="B589" s="334" t="s">
        <v>7176</v>
      </c>
      <c r="C589" s="334" t="s">
        <v>6603</v>
      </c>
      <c r="D589" s="334" t="s">
        <v>5176</v>
      </c>
    </row>
    <row r="590" spans="1:4" ht="22.5">
      <c r="A590" s="334" t="s">
        <v>7177</v>
      </c>
      <c r="B590" s="334" t="s">
        <v>7178</v>
      </c>
      <c r="C590" s="334" t="s">
        <v>6603</v>
      </c>
      <c r="D590" s="334" t="s">
        <v>5014</v>
      </c>
    </row>
    <row r="591" spans="1:4" ht="22.5">
      <c r="A591" s="334" t="s">
        <v>7179</v>
      </c>
      <c r="B591" s="334" t="s">
        <v>7180</v>
      </c>
      <c r="C591" s="334" t="s">
        <v>6603</v>
      </c>
      <c r="D591" s="334" t="s">
        <v>5402</v>
      </c>
    </row>
    <row r="592" spans="1:4" ht="22.5">
      <c r="A592" s="334" t="s">
        <v>7181</v>
      </c>
      <c r="B592" s="334" t="s">
        <v>7182</v>
      </c>
      <c r="C592" s="334" t="s">
        <v>6603</v>
      </c>
      <c r="D592" s="334" t="s">
        <v>7183</v>
      </c>
    </row>
    <row r="593" spans="1:4" ht="22.5">
      <c r="A593" s="334" t="s">
        <v>7184</v>
      </c>
      <c r="B593" s="334" t="s">
        <v>7185</v>
      </c>
      <c r="C593" s="334" t="s">
        <v>6603</v>
      </c>
      <c r="D593" s="334" t="s">
        <v>5927</v>
      </c>
    </row>
    <row r="594" spans="1:4" ht="22.5">
      <c r="A594" s="334" t="s">
        <v>7186</v>
      </c>
      <c r="B594" s="334" t="s">
        <v>7187</v>
      </c>
      <c r="C594" s="334" t="s">
        <v>6603</v>
      </c>
      <c r="D594" s="334" t="s">
        <v>7188</v>
      </c>
    </row>
    <row r="595" spans="1:4">
      <c r="A595" s="334" t="s">
        <v>7189</v>
      </c>
      <c r="B595" s="334" t="s">
        <v>7190</v>
      </c>
      <c r="C595" s="334" t="s">
        <v>6603</v>
      </c>
      <c r="D595" s="334" t="s">
        <v>6179</v>
      </c>
    </row>
    <row r="596" spans="1:4" ht="22.5">
      <c r="A596" s="334" t="s">
        <v>7191</v>
      </c>
      <c r="B596" s="334" t="s">
        <v>7192</v>
      </c>
      <c r="C596" s="334" t="s">
        <v>6603</v>
      </c>
      <c r="D596" s="334" t="s">
        <v>6223</v>
      </c>
    </row>
    <row r="597" spans="1:4" ht="22.5">
      <c r="A597" s="334" t="s">
        <v>7193</v>
      </c>
      <c r="B597" s="334" t="s">
        <v>7194</v>
      </c>
      <c r="C597" s="334" t="s">
        <v>6603</v>
      </c>
      <c r="D597" s="334" t="s">
        <v>7195</v>
      </c>
    </row>
    <row r="598" spans="1:4" ht="22.5">
      <c r="A598" s="334" t="s">
        <v>7196</v>
      </c>
      <c r="B598" s="334" t="s">
        <v>7197</v>
      </c>
      <c r="C598" s="334" t="s">
        <v>6603</v>
      </c>
      <c r="D598" s="334" t="s">
        <v>7198</v>
      </c>
    </row>
    <row r="599" spans="1:4" ht="33.75">
      <c r="A599" s="334" t="s">
        <v>7199</v>
      </c>
      <c r="B599" s="334" t="s">
        <v>7200</v>
      </c>
      <c r="C599" s="334" t="s">
        <v>6603</v>
      </c>
      <c r="D599" s="334" t="s">
        <v>6225</v>
      </c>
    </row>
    <row r="600" spans="1:4" ht="22.5">
      <c r="A600" s="334" t="s">
        <v>7201</v>
      </c>
      <c r="B600" s="334" t="s">
        <v>7202</v>
      </c>
      <c r="C600" s="334" t="s">
        <v>6603</v>
      </c>
      <c r="D600" s="334" t="s">
        <v>7203</v>
      </c>
    </row>
    <row r="601" spans="1:4" ht="22.5">
      <c r="A601" s="334" t="s">
        <v>7204</v>
      </c>
      <c r="B601" s="334" t="s">
        <v>7205</v>
      </c>
      <c r="C601" s="334" t="s">
        <v>6603</v>
      </c>
      <c r="D601" s="334" t="s">
        <v>7206</v>
      </c>
    </row>
    <row r="602" spans="1:4" ht="22.5">
      <c r="A602" s="334" t="s">
        <v>7207</v>
      </c>
      <c r="B602" s="334" t="s">
        <v>7208</v>
      </c>
      <c r="C602" s="334" t="s">
        <v>6603</v>
      </c>
      <c r="D602" s="334" t="s">
        <v>5741</v>
      </c>
    </row>
    <row r="603" spans="1:4">
      <c r="A603" s="334" t="s">
        <v>7209</v>
      </c>
      <c r="B603" s="334" t="s">
        <v>7210</v>
      </c>
      <c r="C603" s="334" t="s">
        <v>6603</v>
      </c>
      <c r="D603" s="334" t="s">
        <v>5403</v>
      </c>
    </row>
    <row r="604" spans="1:4" ht="22.5">
      <c r="A604" s="334" t="s">
        <v>7211</v>
      </c>
      <c r="B604" s="334" t="s">
        <v>7212</v>
      </c>
      <c r="C604" s="334" t="s">
        <v>6603</v>
      </c>
      <c r="D604" s="334" t="s">
        <v>7206</v>
      </c>
    </row>
    <row r="605" spans="1:4" ht="22.5">
      <c r="A605" s="334" t="s">
        <v>7213</v>
      </c>
      <c r="B605" s="334" t="s">
        <v>7214</v>
      </c>
      <c r="C605" s="334" t="s">
        <v>6603</v>
      </c>
      <c r="D605" s="334" t="s">
        <v>6243</v>
      </c>
    </row>
    <row r="606" spans="1:4" ht="22.5">
      <c r="A606" s="334" t="s">
        <v>7215</v>
      </c>
      <c r="B606" s="334" t="s">
        <v>7216</v>
      </c>
      <c r="C606" s="334" t="s">
        <v>6603</v>
      </c>
      <c r="D606" s="334" t="s">
        <v>5750</v>
      </c>
    </row>
    <row r="607" spans="1:4" ht="22.5">
      <c r="A607" s="334" t="s">
        <v>7217</v>
      </c>
      <c r="B607" s="334" t="s">
        <v>7218</v>
      </c>
      <c r="C607" s="334" t="s">
        <v>6603</v>
      </c>
      <c r="D607" s="334" t="s">
        <v>5631</v>
      </c>
    </row>
    <row r="608" spans="1:4" ht="22.5">
      <c r="A608" s="334" t="s">
        <v>7219</v>
      </c>
      <c r="B608" s="334" t="s">
        <v>7220</v>
      </c>
      <c r="C608" s="334" t="s">
        <v>6603</v>
      </c>
      <c r="D608" s="334" t="s">
        <v>5355</v>
      </c>
    </row>
    <row r="609" spans="1:4" ht="22.5">
      <c r="A609" s="334" t="s">
        <v>7221</v>
      </c>
      <c r="B609" s="334" t="s">
        <v>7222</v>
      </c>
      <c r="C609" s="334" t="s">
        <v>6603</v>
      </c>
      <c r="D609" s="334" t="s">
        <v>6095</v>
      </c>
    </row>
    <row r="610" spans="1:4" ht="22.5">
      <c r="A610" s="334" t="s">
        <v>7223</v>
      </c>
      <c r="B610" s="334" t="s">
        <v>7224</v>
      </c>
      <c r="C610" s="334" t="s">
        <v>6603</v>
      </c>
      <c r="D610" s="334" t="s">
        <v>5175</v>
      </c>
    </row>
    <row r="611" spans="1:4" ht="22.5">
      <c r="A611" s="334" t="s">
        <v>7225</v>
      </c>
      <c r="B611" s="334" t="s">
        <v>7226</v>
      </c>
      <c r="C611" s="334" t="s">
        <v>6603</v>
      </c>
      <c r="D611" s="334" t="s">
        <v>5229</v>
      </c>
    </row>
    <row r="612" spans="1:4">
      <c r="A612" s="334" t="s">
        <v>7227</v>
      </c>
      <c r="B612" s="334" t="s">
        <v>7228</v>
      </c>
      <c r="C612" s="334" t="s">
        <v>6603</v>
      </c>
      <c r="D612" s="334" t="s">
        <v>5741</v>
      </c>
    </row>
    <row r="613" spans="1:4" ht="33.75">
      <c r="A613" s="334" t="s">
        <v>7229</v>
      </c>
      <c r="B613" s="334" t="s">
        <v>7230</v>
      </c>
      <c r="C613" s="334" t="s">
        <v>6603</v>
      </c>
      <c r="D613" s="334" t="s">
        <v>5925</v>
      </c>
    </row>
    <row r="614" spans="1:4" ht="14.25">
      <c r="A614"/>
      <c r="B614"/>
      <c r="C614"/>
      <c r="D614"/>
    </row>
    <row r="615" spans="1:4" ht="14.25">
      <c r="A615" s="335" t="s">
        <v>6461</v>
      </c>
      <c r="B615"/>
      <c r="C615"/>
      <c r="D615"/>
    </row>
    <row r="616" spans="1:4" ht="14.25">
      <c r="A616" s="335" t="s">
        <v>7231</v>
      </c>
      <c r="B616"/>
      <c r="C616"/>
      <c r="D616"/>
    </row>
    <row r="617" spans="1:4" ht="14.25">
      <c r="A617" s="336" t="s">
        <v>6466</v>
      </c>
      <c r="B617"/>
      <c r="C617"/>
      <c r="D617"/>
    </row>
    <row r="618" spans="1:4" ht="14.25">
      <c r="A618" s="336" t="s">
        <v>6467</v>
      </c>
      <c r="B618"/>
      <c r="C618"/>
      <c r="D618"/>
    </row>
    <row r="619" spans="1:4" ht="14.25">
      <c r="A619" s="336" t="s">
        <v>6468</v>
      </c>
      <c r="B619"/>
      <c r="C619"/>
      <c r="D619"/>
    </row>
    <row r="620" spans="1:4" ht="14.25">
      <c r="A620" s="335" t="s">
        <v>6461</v>
      </c>
      <c r="B620"/>
      <c r="C620"/>
      <c r="D620"/>
    </row>
    <row r="621" spans="1:4" ht="14.25">
      <c r="A621" s="335" t="s">
        <v>7232</v>
      </c>
      <c r="B621"/>
      <c r="C621"/>
      <c r="D621"/>
    </row>
    <row r="622" spans="1:4" ht="14.25">
      <c r="A622" s="337" t="s">
        <v>6470</v>
      </c>
      <c r="B622"/>
      <c r="C622"/>
      <c r="D622"/>
    </row>
    <row r="623" spans="1:4" ht="14.25">
      <c r="A623" s="337" t="s">
        <v>6471</v>
      </c>
      <c r="B623"/>
      <c r="C623"/>
      <c r="D623"/>
    </row>
    <row r="624" spans="1:4" ht="14.25">
      <c r="A624" s="337" t="s">
        <v>6470</v>
      </c>
      <c r="B624"/>
      <c r="C624"/>
      <c r="D624"/>
    </row>
    <row r="625" spans="1:4" ht="15.75">
      <c r="A625" s="338" t="s">
        <v>6472</v>
      </c>
      <c r="B625"/>
      <c r="C625"/>
      <c r="D625"/>
    </row>
    <row r="626" spans="1:4" ht="22.5">
      <c r="A626" s="334" t="s">
        <v>6473</v>
      </c>
      <c r="B626"/>
      <c r="C626"/>
      <c r="D626"/>
    </row>
    <row r="627" spans="1:4" ht="22.5">
      <c r="A627" s="334" t="s">
        <v>6474</v>
      </c>
      <c r="B627"/>
      <c r="C627"/>
      <c r="D627"/>
    </row>
    <row r="628" spans="1:4" ht="14.25">
      <c r="A628"/>
      <c r="B628"/>
      <c r="C628"/>
      <c r="D628"/>
    </row>
    <row r="629" spans="1:4" ht="45">
      <c r="A629" s="334" t="s">
        <v>6475</v>
      </c>
      <c r="B629" s="334" t="s">
        <v>6476</v>
      </c>
      <c r="C629" s="334" t="s">
        <v>6477</v>
      </c>
      <c r="D629" s="334" t="s">
        <v>6478</v>
      </c>
    </row>
    <row r="630" spans="1:4" ht="22.5">
      <c r="A630" s="334" t="s">
        <v>7233</v>
      </c>
      <c r="B630" s="334" t="s">
        <v>7234</v>
      </c>
      <c r="C630" s="334" t="s">
        <v>6603</v>
      </c>
      <c r="D630" s="334" t="s">
        <v>6229</v>
      </c>
    </row>
    <row r="631" spans="1:4" ht="22.5">
      <c r="A631" s="334" t="s">
        <v>7235</v>
      </c>
      <c r="B631" s="334" t="s">
        <v>7236</v>
      </c>
      <c r="C631" s="334" t="s">
        <v>6603</v>
      </c>
      <c r="D631" s="334" t="s">
        <v>7237</v>
      </c>
    </row>
    <row r="632" spans="1:4" ht="33.75">
      <c r="A632" s="334" t="s">
        <v>7238</v>
      </c>
      <c r="B632" s="334" t="s">
        <v>7239</v>
      </c>
      <c r="C632" s="334" t="s">
        <v>6603</v>
      </c>
      <c r="D632" s="334" t="s">
        <v>7240</v>
      </c>
    </row>
    <row r="633" spans="1:4">
      <c r="A633" s="334" t="s">
        <v>7241</v>
      </c>
      <c r="B633" s="334" t="s">
        <v>7242</v>
      </c>
      <c r="C633" s="334" t="s">
        <v>6603</v>
      </c>
      <c r="D633" s="334" t="s">
        <v>5981</v>
      </c>
    </row>
    <row r="634" spans="1:4">
      <c r="A634" s="334" t="s">
        <v>7243</v>
      </c>
      <c r="B634" s="334" t="s">
        <v>7244</v>
      </c>
      <c r="C634" s="334" t="s">
        <v>6603</v>
      </c>
      <c r="D634" s="334" t="s">
        <v>5016</v>
      </c>
    </row>
    <row r="635" spans="1:4">
      <c r="A635" s="334" t="s">
        <v>7245</v>
      </c>
      <c r="B635" s="334" t="s">
        <v>7246</v>
      </c>
      <c r="C635" s="334" t="s">
        <v>6603</v>
      </c>
      <c r="D635" s="334" t="s">
        <v>6232</v>
      </c>
    </row>
    <row r="636" spans="1:4">
      <c r="A636" s="334" t="s">
        <v>7247</v>
      </c>
      <c r="B636" s="334" t="s">
        <v>7248</v>
      </c>
      <c r="C636" s="334" t="s">
        <v>6603</v>
      </c>
      <c r="D636" s="334" t="s">
        <v>6232</v>
      </c>
    </row>
    <row r="637" spans="1:4">
      <c r="A637" s="334" t="s">
        <v>7249</v>
      </c>
      <c r="B637" s="334" t="s">
        <v>7250</v>
      </c>
      <c r="C637" s="334" t="s">
        <v>6603</v>
      </c>
      <c r="D637" s="334" t="s">
        <v>5670</v>
      </c>
    </row>
    <row r="638" spans="1:4">
      <c r="A638" s="334" t="s">
        <v>7251</v>
      </c>
      <c r="B638" s="334" t="s">
        <v>7252</v>
      </c>
      <c r="C638" s="334" t="s">
        <v>6603</v>
      </c>
      <c r="D638" s="334" t="s">
        <v>5677</v>
      </c>
    </row>
    <row r="639" spans="1:4">
      <c r="A639" s="334" t="s">
        <v>7253</v>
      </c>
      <c r="B639" s="334" t="s">
        <v>7254</v>
      </c>
      <c r="C639" s="334" t="s">
        <v>6603</v>
      </c>
      <c r="D639" s="334" t="s">
        <v>5670</v>
      </c>
    </row>
    <row r="640" spans="1:4">
      <c r="A640" s="334" t="s">
        <v>7255</v>
      </c>
      <c r="B640" s="334" t="s">
        <v>7256</v>
      </c>
      <c r="C640" s="334" t="s">
        <v>6603</v>
      </c>
      <c r="D640" s="334" t="s">
        <v>7257</v>
      </c>
    </row>
    <row r="641" spans="1:4" ht="22.5">
      <c r="A641" s="334" t="s">
        <v>7258</v>
      </c>
      <c r="B641" s="334" t="s">
        <v>7259</v>
      </c>
      <c r="C641" s="334" t="s">
        <v>6603</v>
      </c>
      <c r="D641" s="334" t="s">
        <v>5177</v>
      </c>
    </row>
    <row r="642" spans="1:4" ht="22.5">
      <c r="A642" s="334" t="s">
        <v>7260</v>
      </c>
      <c r="B642" s="334" t="s">
        <v>7261</v>
      </c>
      <c r="C642" s="334" t="s">
        <v>6603</v>
      </c>
      <c r="D642" s="334" t="s">
        <v>5173</v>
      </c>
    </row>
    <row r="643" spans="1:4">
      <c r="A643" s="334" t="s">
        <v>7262</v>
      </c>
      <c r="B643" s="334" t="s">
        <v>7263</v>
      </c>
      <c r="C643" s="334" t="s">
        <v>6603</v>
      </c>
      <c r="D643" s="334" t="s">
        <v>5669</v>
      </c>
    </row>
    <row r="644" spans="1:4">
      <c r="A644" s="334" t="s">
        <v>7264</v>
      </c>
      <c r="B644" s="334" t="s">
        <v>7265</v>
      </c>
      <c r="C644" s="334" t="s">
        <v>6603</v>
      </c>
      <c r="D644" s="334" t="s">
        <v>6238</v>
      </c>
    </row>
    <row r="645" spans="1:4">
      <c r="A645" s="334" t="s">
        <v>7266</v>
      </c>
      <c r="B645" s="334" t="s">
        <v>7267</v>
      </c>
      <c r="C645" s="334" t="s">
        <v>6603</v>
      </c>
      <c r="D645" s="334" t="s">
        <v>5980</v>
      </c>
    </row>
    <row r="646" spans="1:4">
      <c r="A646" s="334" t="s">
        <v>7268</v>
      </c>
      <c r="B646" s="334" t="s">
        <v>7269</v>
      </c>
      <c r="C646" s="334" t="s">
        <v>6603</v>
      </c>
      <c r="D646" s="334" t="s">
        <v>5732</v>
      </c>
    </row>
    <row r="647" spans="1:4">
      <c r="A647" s="334" t="s">
        <v>7270</v>
      </c>
      <c r="B647" s="334" t="s">
        <v>7271</v>
      </c>
      <c r="C647" s="334" t="s">
        <v>6603</v>
      </c>
      <c r="D647" s="334" t="s">
        <v>5900</v>
      </c>
    </row>
    <row r="648" spans="1:4" ht="22.5">
      <c r="A648" s="334" t="s">
        <v>7272</v>
      </c>
      <c r="B648" s="334" t="s">
        <v>7273</v>
      </c>
      <c r="C648" s="334" t="s">
        <v>6603</v>
      </c>
      <c r="D648" s="334" t="s">
        <v>7274</v>
      </c>
    </row>
    <row r="649" spans="1:4" ht="33.75">
      <c r="A649" s="334" t="s">
        <v>3242</v>
      </c>
      <c r="B649" s="334" t="s">
        <v>7275</v>
      </c>
      <c r="C649" s="334" t="s">
        <v>6603</v>
      </c>
      <c r="D649" s="334" t="s">
        <v>7276</v>
      </c>
    </row>
    <row r="650" spans="1:4" ht="22.5">
      <c r="A650" s="334" t="s">
        <v>7277</v>
      </c>
      <c r="B650" s="334" t="s">
        <v>7278</v>
      </c>
      <c r="C650" s="334" t="s">
        <v>6603</v>
      </c>
      <c r="D650" s="334" t="s">
        <v>7279</v>
      </c>
    </row>
    <row r="651" spans="1:4" ht="22.5">
      <c r="A651" s="334" t="s">
        <v>7280</v>
      </c>
      <c r="B651" s="334" t="s">
        <v>7281</v>
      </c>
      <c r="C651" s="334" t="s">
        <v>6603</v>
      </c>
      <c r="D651" s="334" t="s">
        <v>7282</v>
      </c>
    </row>
    <row r="652" spans="1:4">
      <c r="A652" s="334" t="s">
        <v>7283</v>
      </c>
      <c r="B652" s="334" t="s">
        <v>7284</v>
      </c>
      <c r="C652" s="334" t="s">
        <v>6603</v>
      </c>
      <c r="D652" s="334" t="s">
        <v>6222</v>
      </c>
    </row>
    <row r="653" spans="1:4">
      <c r="A653" s="334" t="s">
        <v>7285</v>
      </c>
      <c r="B653" s="334" t="s">
        <v>7286</v>
      </c>
      <c r="C653" s="334" t="s">
        <v>6603</v>
      </c>
      <c r="D653" s="334" t="s">
        <v>5403</v>
      </c>
    </row>
    <row r="654" spans="1:4">
      <c r="A654" s="334" t="s">
        <v>7287</v>
      </c>
      <c r="B654" s="334" t="s">
        <v>7288</v>
      </c>
      <c r="C654" s="334" t="s">
        <v>6603</v>
      </c>
      <c r="D654" s="334" t="s">
        <v>7282</v>
      </c>
    </row>
    <row r="655" spans="1:4">
      <c r="A655" s="334" t="s">
        <v>7289</v>
      </c>
      <c r="B655" s="334" t="s">
        <v>7290</v>
      </c>
      <c r="C655" s="334" t="s">
        <v>6603</v>
      </c>
      <c r="D655" s="334" t="s">
        <v>7291</v>
      </c>
    </row>
    <row r="656" spans="1:4">
      <c r="A656" s="334" t="s">
        <v>7292</v>
      </c>
      <c r="B656" s="334" t="s">
        <v>7293</v>
      </c>
      <c r="C656" s="334" t="s">
        <v>6603</v>
      </c>
      <c r="D656" s="334" t="s">
        <v>5902</v>
      </c>
    </row>
    <row r="657" spans="1:4" ht="22.5">
      <c r="A657" s="334" t="s">
        <v>7294</v>
      </c>
      <c r="B657" s="334" t="s">
        <v>7295</v>
      </c>
      <c r="C657" s="334" t="s">
        <v>6603</v>
      </c>
      <c r="D657" s="334" t="s">
        <v>7296</v>
      </c>
    </row>
    <row r="658" spans="1:4" ht="22.5">
      <c r="A658" s="334" t="s">
        <v>7297</v>
      </c>
      <c r="B658" s="334" t="s">
        <v>7298</v>
      </c>
      <c r="C658" s="334" t="s">
        <v>6603</v>
      </c>
      <c r="D658" s="334" t="s">
        <v>5005</v>
      </c>
    </row>
    <row r="659" spans="1:4" ht="22.5">
      <c r="A659" s="334" t="s">
        <v>7299</v>
      </c>
      <c r="B659" s="334" t="s">
        <v>7300</v>
      </c>
      <c r="C659" s="334" t="s">
        <v>6603</v>
      </c>
      <c r="D659" s="334" t="s">
        <v>6213</v>
      </c>
    </row>
    <row r="660" spans="1:4" ht="14.25">
      <c r="A660" s="336" t="s">
        <v>6466</v>
      </c>
      <c r="B660"/>
      <c r="C660"/>
      <c r="D660"/>
    </row>
    <row r="661" spans="1:4" ht="14.25">
      <c r="A661" s="336" t="s">
        <v>6467</v>
      </c>
      <c r="B661"/>
      <c r="C661"/>
      <c r="D661"/>
    </row>
    <row r="662" spans="1:4" ht="14.25">
      <c r="A662" s="336" t="s">
        <v>6468</v>
      </c>
      <c r="B662"/>
      <c r="C662"/>
      <c r="D662"/>
    </row>
    <row r="663" spans="1:4" ht="14.25">
      <c r="A663" s="335" t="s">
        <v>6461</v>
      </c>
      <c r="B663"/>
      <c r="C663"/>
      <c r="D663"/>
    </row>
    <row r="664" spans="1:4" ht="14.25">
      <c r="A664" s="335" t="s">
        <v>7301</v>
      </c>
      <c r="B664"/>
      <c r="C664"/>
      <c r="D664"/>
    </row>
    <row r="665" spans="1:4" ht="14.25">
      <c r="A665" s="337" t="s">
        <v>6470</v>
      </c>
      <c r="B665"/>
      <c r="C665"/>
      <c r="D665"/>
    </row>
    <row r="666" spans="1:4" ht="14.25">
      <c r="A666" s="337" t="s">
        <v>6471</v>
      </c>
      <c r="B666"/>
      <c r="C666"/>
      <c r="D666"/>
    </row>
    <row r="667" spans="1:4" ht="14.25">
      <c r="A667" s="337" t="s">
        <v>6470</v>
      </c>
      <c r="B667"/>
      <c r="C667"/>
      <c r="D667"/>
    </row>
    <row r="668" spans="1:4" ht="15.75">
      <c r="A668" s="338" t="s">
        <v>6472</v>
      </c>
      <c r="B668"/>
      <c r="C668"/>
      <c r="D668"/>
    </row>
    <row r="669" spans="1:4" ht="22.5">
      <c r="A669" s="334" t="s">
        <v>6473</v>
      </c>
      <c r="B669"/>
      <c r="C669"/>
      <c r="D669"/>
    </row>
    <row r="670" spans="1:4" ht="22.5">
      <c r="A670" s="334" t="s">
        <v>6474</v>
      </c>
      <c r="B670"/>
      <c r="C670"/>
      <c r="D670"/>
    </row>
    <row r="671" spans="1:4" ht="14.25">
      <c r="A671"/>
      <c r="B671"/>
      <c r="C671"/>
      <c r="D671"/>
    </row>
    <row r="672" spans="1:4" ht="45">
      <c r="A672" s="334" t="s">
        <v>6475</v>
      </c>
      <c r="B672" s="334" t="s">
        <v>6476</v>
      </c>
      <c r="C672" s="334" t="s">
        <v>6477</v>
      </c>
      <c r="D672" s="334" t="s">
        <v>6478</v>
      </c>
    </row>
    <row r="673" spans="1:4" ht="22.5">
      <c r="A673" s="334" t="s">
        <v>7302</v>
      </c>
      <c r="B673" s="334" t="s">
        <v>7303</v>
      </c>
      <c r="C673" s="334" t="s">
        <v>6603</v>
      </c>
      <c r="D673" s="334" t="s">
        <v>5895</v>
      </c>
    </row>
    <row r="674" spans="1:4" ht="22.5">
      <c r="A674" s="334" t="s">
        <v>7304</v>
      </c>
      <c r="B674" s="334" t="s">
        <v>7305</v>
      </c>
      <c r="C674" s="334" t="s">
        <v>6603</v>
      </c>
      <c r="D674" s="334" t="s">
        <v>5017</v>
      </c>
    </row>
    <row r="675" spans="1:4">
      <c r="A675" s="334" t="s">
        <v>7306</v>
      </c>
      <c r="B675" s="334" t="s">
        <v>7307</v>
      </c>
      <c r="C675" s="334" t="s">
        <v>6603</v>
      </c>
      <c r="D675" s="334" t="s">
        <v>6222</v>
      </c>
    </row>
    <row r="676" spans="1:4" ht="22.5">
      <c r="A676" s="334" t="s">
        <v>7308</v>
      </c>
      <c r="B676" s="334" t="s">
        <v>7309</v>
      </c>
      <c r="C676" s="334" t="s">
        <v>6603</v>
      </c>
      <c r="D676" s="334" t="s">
        <v>6235</v>
      </c>
    </row>
    <row r="677" spans="1:4" ht="22.5">
      <c r="A677" s="334" t="s">
        <v>7310</v>
      </c>
      <c r="B677" s="334" t="s">
        <v>7311</v>
      </c>
      <c r="C677" s="334" t="s">
        <v>6603</v>
      </c>
      <c r="D677" s="334" t="s">
        <v>6092</v>
      </c>
    </row>
    <row r="678" spans="1:4" ht="22.5">
      <c r="A678" s="334" t="s">
        <v>7312</v>
      </c>
      <c r="B678" s="334" t="s">
        <v>7313</v>
      </c>
      <c r="C678" s="334" t="s">
        <v>6603</v>
      </c>
      <c r="D678" s="334" t="s">
        <v>5749</v>
      </c>
    </row>
    <row r="679" spans="1:4" ht="33.75">
      <c r="A679" s="334" t="s">
        <v>3243</v>
      </c>
      <c r="B679" s="334" t="s">
        <v>7314</v>
      </c>
      <c r="C679" s="334" t="s">
        <v>6603</v>
      </c>
      <c r="D679" s="334" t="s">
        <v>5904</v>
      </c>
    </row>
    <row r="680" spans="1:4">
      <c r="A680" s="334" t="s">
        <v>7315</v>
      </c>
      <c r="B680" s="334" t="s">
        <v>7316</v>
      </c>
      <c r="C680" s="334" t="s">
        <v>6603</v>
      </c>
      <c r="D680" s="334" t="s">
        <v>6217</v>
      </c>
    </row>
    <row r="681" spans="1:4" ht="14.25">
      <c r="A681" s="334" t="s">
        <v>7317</v>
      </c>
      <c r="B681" s="334" t="s">
        <v>7318</v>
      </c>
      <c r="C681"/>
      <c r="D681"/>
    </row>
    <row r="682" spans="1:4" ht="45">
      <c r="A682" s="334" t="s">
        <v>7319</v>
      </c>
      <c r="B682" s="334" t="s">
        <v>7320</v>
      </c>
      <c r="C682" s="334" t="s">
        <v>6896</v>
      </c>
      <c r="D682" s="334" t="s">
        <v>7321</v>
      </c>
    </row>
    <row r="683" spans="1:4" ht="56.25">
      <c r="A683" s="334" t="s">
        <v>7322</v>
      </c>
      <c r="B683" s="334" t="s">
        <v>7323</v>
      </c>
      <c r="C683" s="334" t="s">
        <v>6896</v>
      </c>
      <c r="D683" s="334" t="s">
        <v>7324</v>
      </c>
    </row>
    <row r="684" spans="1:4" ht="56.25">
      <c r="A684" s="334" t="s">
        <v>7325</v>
      </c>
      <c r="B684" s="334" t="s">
        <v>7326</v>
      </c>
      <c r="C684" s="334" t="s">
        <v>6896</v>
      </c>
      <c r="D684" s="334" t="s">
        <v>7327</v>
      </c>
    </row>
    <row r="685" spans="1:4" ht="67.5">
      <c r="A685" s="334" t="s">
        <v>7328</v>
      </c>
      <c r="B685" s="334" t="s">
        <v>7329</v>
      </c>
      <c r="C685" s="334" t="s">
        <v>6896</v>
      </c>
      <c r="D685" s="334" t="s">
        <v>7330</v>
      </c>
    </row>
    <row r="686" spans="1:4" ht="56.25">
      <c r="A686" s="334" t="s">
        <v>7331</v>
      </c>
      <c r="B686" s="334" t="s">
        <v>7332</v>
      </c>
      <c r="C686" s="334" t="s">
        <v>6896</v>
      </c>
      <c r="D686" s="334" t="s">
        <v>7333</v>
      </c>
    </row>
    <row r="687" spans="1:4" ht="56.25">
      <c r="A687" s="334" t="s">
        <v>7334</v>
      </c>
      <c r="B687" s="334" t="s">
        <v>7335</v>
      </c>
      <c r="C687" s="334" t="s">
        <v>6896</v>
      </c>
      <c r="D687" s="334" t="s">
        <v>7336</v>
      </c>
    </row>
    <row r="688" spans="1:4" ht="56.25">
      <c r="A688" s="334" t="s">
        <v>7337</v>
      </c>
      <c r="B688" s="334" t="s">
        <v>7338</v>
      </c>
      <c r="C688" s="334" t="s">
        <v>6568</v>
      </c>
      <c r="D688" s="334" t="s">
        <v>6237</v>
      </c>
    </row>
    <row r="689" spans="1:4" ht="56.25">
      <c r="A689" s="334" t="s">
        <v>7339</v>
      </c>
      <c r="B689" s="334" t="s">
        <v>7340</v>
      </c>
      <c r="C689" s="334" t="s">
        <v>6568</v>
      </c>
      <c r="D689" s="334" t="s">
        <v>7341</v>
      </c>
    </row>
    <row r="690" spans="1:4" ht="56.25">
      <c r="A690" s="334" t="s">
        <v>7342</v>
      </c>
      <c r="B690" s="334" t="s">
        <v>7343</v>
      </c>
      <c r="C690" s="334" t="s">
        <v>6568</v>
      </c>
      <c r="D690" s="334" t="s">
        <v>6182</v>
      </c>
    </row>
    <row r="691" spans="1:4" ht="56.25">
      <c r="A691" s="334" t="s">
        <v>7344</v>
      </c>
      <c r="B691" s="334" t="s">
        <v>7345</v>
      </c>
      <c r="C691" s="334" t="s">
        <v>6568</v>
      </c>
      <c r="D691" s="334" t="s">
        <v>7346</v>
      </c>
    </row>
    <row r="692" spans="1:4">
      <c r="A692" s="334" t="s">
        <v>7347</v>
      </c>
      <c r="B692" s="334" t="s">
        <v>7348</v>
      </c>
      <c r="C692" s="334" t="s">
        <v>6568</v>
      </c>
      <c r="D692" s="334" t="s">
        <v>7349</v>
      </c>
    </row>
    <row r="693" spans="1:4" ht="14.25">
      <c r="A693"/>
      <c r="B693"/>
      <c r="C693"/>
      <c r="D693"/>
    </row>
    <row r="694" spans="1:4" ht="14.25">
      <c r="A694" s="335" t="s">
        <v>6461</v>
      </c>
      <c r="B694"/>
      <c r="C694"/>
      <c r="D694"/>
    </row>
    <row r="695" spans="1:4" ht="14.25">
      <c r="A695" s="335" t="s">
        <v>7350</v>
      </c>
      <c r="B695"/>
      <c r="C695"/>
      <c r="D695"/>
    </row>
    <row r="696" spans="1:4" ht="90">
      <c r="A696" s="334" t="s">
        <v>7351</v>
      </c>
      <c r="B696"/>
      <c r="C696"/>
      <c r="D696"/>
    </row>
    <row r="697" spans="1:4" ht="56.25">
      <c r="A697" s="334" t="s">
        <v>7352</v>
      </c>
      <c r="B697" s="334" t="s">
        <v>7353</v>
      </c>
      <c r="C697" s="334" t="s">
        <v>6568</v>
      </c>
      <c r="D697" s="334" t="s">
        <v>7354</v>
      </c>
    </row>
    <row r="698" spans="1:4" ht="14.25">
      <c r="A698" s="336" t="s">
        <v>6466</v>
      </c>
      <c r="B698"/>
      <c r="C698"/>
      <c r="D698"/>
    </row>
    <row r="699" spans="1:4" ht="14.25">
      <c r="A699" s="336" t="s">
        <v>6467</v>
      </c>
      <c r="B699"/>
      <c r="C699"/>
      <c r="D699"/>
    </row>
    <row r="700" spans="1:4" ht="14.25">
      <c r="A700" s="336" t="s">
        <v>6468</v>
      </c>
      <c r="B700"/>
      <c r="C700"/>
      <c r="D700"/>
    </row>
    <row r="701" spans="1:4" ht="14.25">
      <c r="A701" s="335" t="s">
        <v>6461</v>
      </c>
      <c r="B701"/>
      <c r="C701"/>
      <c r="D701"/>
    </row>
    <row r="702" spans="1:4" ht="14.25">
      <c r="A702" s="335" t="s">
        <v>7355</v>
      </c>
      <c r="B702"/>
      <c r="C702"/>
      <c r="D702"/>
    </row>
    <row r="703" spans="1:4" ht="14.25">
      <c r="A703" s="337" t="s">
        <v>6470</v>
      </c>
      <c r="B703"/>
      <c r="C703"/>
      <c r="D703"/>
    </row>
    <row r="704" spans="1:4" ht="14.25">
      <c r="A704" s="337" t="s">
        <v>6471</v>
      </c>
      <c r="B704"/>
      <c r="C704"/>
      <c r="D704"/>
    </row>
    <row r="705" spans="1:4" ht="14.25">
      <c r="A705" s="337" t="s">
        <v>6470</v>
      </c>
      <c r="B705"/>
      <c r="C705"/>
      <c r="D705"/>
    </row>
    <row r="706" spans="1:4" ht="15.75">
      <c r="A706" s="338" t="s">
        <v>6472</v>
      </c>
      <c r="B706"/>
      <c r="C706"/>
      <c r="D706"/>
    </row>
    <row r="707" spans="1:4" ht="22.5">
      <c r="A707" s="334" t="s">
        <v>6473</v>
      </c>
      <c r="B707"/>
      <c r="C707"/>
      <c r="D707"/>
    </row>
    <row r="708" spans="1:4" ht="22.5">
      <c r="A708" s="334" t="s">
        <v>6474</v>
      </c>
      <c r="B708"/>
      <c r="C708"/>
      <c r="D708"/>
    </row>
    <row r="709" spans="1:4" ht="14.25">
      <c r="A709"/>
      <c r="B709"/>
      <c r="C709"/>
      <c r="D709"/>
    </row>
    <row r="710" spans="1:4" ht="45">
      <c r="A710" s="334" t="s">
        <v>6475</v>
      </c>
      <c r="B710" s="334" t="s">
        <v>6476</v>
      </c>
      <c r="C710" s="334" t="s">
        <v>6477</v>
      </c>
      <c r="D710" s="334" t="s">
        <v>6478</v>
      </c>
    </row>
    <row r="711" spans="1:4" ht="56.25">
      <c r="A711" s="334" t="s">
        <v>7356</v>
      </c>
      <c r="B711" s="334" t="s">
        <v>7357</v>
      </c>
      <c r="C711" s="334" t="s">
        <v>6568</v>
      </c>
      <c r="D711" s="334" t="s">
        <v>7358</v>
      </c>
    </row>
    <row r="712" spans="1:4" ht="45">
      <c r="A712" s="334" t="s">
        <v>7359</v>
      </c>
      <c r="B712" s="334" t="s">
        <v>7360</v>
      </c>
      <c r="C712" s="334" t="s">
        <v>6568</v>
      </c>
      <c r="D712" s="334" t="s">
        <v>6221</v>
      </c>
    </row>
    <row r="713" spans="1:4" ht="45">
      <c r="A713" s="334" t="s">
        <v>7361</v>
      </c>
      <c r="B713" s="334" t="s">
        <v>7362</v>
      </c>
      <c r="C713" s="334" t="s">
        <v>6568</v>
      </c>
      <c r="D713" s="334" t="s">
        <v>7363</v>
      </c>
    </row>
    <row r="714" spans="1:4" ht="56.25">
      <c r="A714" s="334" t="s">
        <v>7364</v>
      </c>
      <c r="B714" s="334" t="s">
        <v>7365</v>
      </c>
      <c r="C714" s="334" t="s">
        <v>6568</v>
      </c>
      <c r="D714" s="334" t="s">
        <v>7366</v>
      </c>
    </row>
    <row r="715" spans="1:4" ht="56.25">
      <c r="A715" s="334" t="s">
        <v>7367</v>
      </c>
      <c r="B715" s="334" t="s">
        <v>7368</v>
      </c>
      <c r="C715" s="334" t="s">
        <v>6568</v>
      </c>
      <c r="D715" s="334" t="s">
        <v>7369</v>
      </c>
    </row>
    <row r="716" spans="1:4" ht="45">
      <c r="A716" s="334" t="s">
        <v>7370</v>
      </c>
      <c r="B716" s="334" t="s">
        <v>7371</v>
      </c>
      <c r="C716" s="334" t="s">
        <v>6568</v>
      </c>
      <c r="D716" s="334" t="s">
        <v>7372</v>
      </c>
    </row>
    <row r="717" spans="1:4" ht="45">
      <c r="A717" s="334" t="s">
        <v>7373</v>
      </c>
      <c r="B717" s="334" t="s">
        <v>7374</v>
      </c>
      <c r="C717" s="334" t="s">
        <v>6568</v>
      </c>
      <c r="D717" s="334" t="s">
        <v>7375</v>
      </c>
    </row>
    <row r="718" spans="1:4" ht="45">
      <c r="A718" s="334" t="s">
        <v>7376</v>
      </c>
      <c r="B718" s="334" t="s">
        <v>7377</v>
      </c>
      <c r="C718" s="334" t="s">
        <v>6568</v>
      </c>
      <c r="D718" s="334" t="s">
        <v>7378</v>
      </c>
    </row>
    <row r="719" spans="1:4" ht="56.25">
      <c r="A719" s="334" t="s">
        <v>7379</v>
      </c>
      <c r="B719" s="334" t="s">
        <v>7380</v>
      </c>
      <c r="C719" s="334" t="s">
        <v>6568</v>
      </c>
      <c r="D719" s="334" t="s">
        <v>7381</v>
      </c>
    </row>
    <row r="720" spans="1:4" ht="56.25">
      <c r="A720" s="334" t="s">
        <v>7382</v>
      </c>
      <c r="B720" s="334" t="s">
        <v>7383</v>
      </c>
      <c r="C720" s="334" t="s">
        <v>6568</v>
      </c>
      <c r="D720" s="334" t="s">
        <v>7384</v>
      </c>
    </row>
    <row r="721" spans="1:4" ht="56.25">
      <c r="A721" s="334" t="s">
        <v>7385</v>
      </c>
      <c r="B721" s="334" t="s">
        <v>7386</v>
      </c>
      <c r="C721" s="334" t="s">
        <v>6568</v>
      </c>
      <c r="D721" s="334" t="s">
        <v>5960</v>
      </c>
    </row>
    <row r="722" spans="1:4" ht="56.25">
      <c r="A722" s="334" t="s">
        <v>7387</v>
      </c>
      <c r="B722" s="334" t="s">
        <v>7388</v>
      </c>
      <c r="C722" s="334" t="s">
        <v>6568</v>
      </c>
      <c r="D722" s="334" t="s">
        <v>7389</v>
      </c>
    </row>
    <row r="723" spans="1:4" ht="56.25">
      <c r="A723" s="334" t="s">
        <v>7390</v>
      </c>
      <c r="B723" s="334" t="s">
        <v>7391</v>
      </c>
      <c r="C723" s="334" t="s">
        <v>6568</v>
      </c>
      <c r="D723" s="334" t="s">
        <v>7392</v>
      </c>
    </row>
    <row r="724" spans="1:4" ht="56.25">
      <c r="A724" s="334" t="s">
        <v>7393</v>
      </c>
      <c r="B724" s="334" t="s">
        <v>7394</v>
      </c>
      <c r="C724" s="334" t="s">
        <v>6568</v>
      </c>
      <c r="D724" s="334" t="s">
        <v>7395</v>
      </c>
    </row>
    <row r="725" spans="1:4" ht="56.25">
      <c r="A725" s="334" t="s">
        <v>7396</v>
      </c>
      <c r="B725" s="334" t="s">
        <v>7397</v>
      </c>
      <c r="C725" s="334" t="s">
        <v>6568</v>
      </c>
      <c r="D725" s="334" t="s">
        <v>6226</v>
      </c>
    </row>
    <row r="726" spans="1:4" ht="14.25">
      <c r="A726"/>
      <c r="B726"/>
      <c r="C726"/>
      <c r="D726"/>
    </row>
    <row r="727" spans="1:4" ht="14.25">
      <c r="A727" s="335" t="s">
        <v>6461</v>
      </c>
      <c r="B727"/>
      <c r="C727"/>
      <c r="D727"/>
    </row>
    <row r="728" spans="1:4" ht="14.25">
      <c r="A728" s="335" t="s">
        <v>7398</v>
      </c>
      <c r="B728"/>
      <c r="C728"/>
      <c r="D728"/>
    </row>
    <row r="729" spans="1:4" ht="56.25">
      <c r="A729" s="334" t="s">
        <v>7399</v>
      </c>
      <c r="B729" s="334" t="s">
        <v>7400</v>
      </c>
      <c r="C729" s="334" t="s">
        <v>6568</v>
      </c>
      <c r="D729" s="334" t="s">
        <v>7401</v>
      </c>
    </row>
    <row r="730" spans="1:4" ht="56.25">
      <c r="A730" s="334" t="s">
        <v>7402</v>
      </c>
      <c r="B730" s="334" t="s">
        <v>7403</v>
      </c>
      <c r="C730" s="334" t="s">
        <v>6568</v>
      </c>
      <c r="D730" s="334" t="s">
        <v>7404</v>
      </c>
    </row>
    <row r="731" spans="1:4" ht="56.25">
      <c r="A731" s="334" t="s">
        <v>7405</v>
      </c>
      <c r="B731" s="334" t="s">
        <v>7406</v>
      </c>
      <c r="C731" s="334" t="s">
        <v>6568</v>
      </c>
      <c r="D731" s="334" t="s">
        <v>5933</v>
      </c>
    </row>
    <row r="732" spans="1:4" ht="14.25">
      <c r="A732" s="336" t="s">
        <v>6466</v>
      </c>
      <c r="B732"/>
      <c r="C732"/>
      <c r="D732"/>
    </row>
    <row r="733" spans="1:4" ht="14.25">
      <c r="A733" s="336" t="s">
        <v>6467</v>
      </c>
      <c r="B733"/>
      <c r="C733"/>
      <c r="D733"/>
    </row>
    <row r="734" spans="1:4" ht="14.25">
      <c r="A734" s="336" t="s">
        <v>6468</v>
      </c>
      <c r="B734"/>
      <c r="C734"/>
      <c r="D734"/>
    </row>
    <row r="735" spans="1:4" ht="14.25">
      <c r="A735" s="335" t="s">
        <v>6461</v>
      </c>
      <c r="B735"/>
      <c r="C735"/>
      <c r="D735"/>
    </row>
    <row r="736" spans="1:4" ht="14.25">
      <c r="A736" s="335" t="s">
        <v>7407</v>
      </c>
      <c r="B736"/>
      <c r="C736"/>
      <c r="D736"/>
    </row>
    <row r="737" spans="1:4" ht="14.25">
      <c r="A737" s="337" t="s">
        <v>6470</v>
      </c>
      <c r="B737"/>
      <c r="C737"/>
      <c r="D737"/>
    </row>
    <row r="738" spans="1:4" ht="14.25">
      <c r="A738" s="337" t="s">
        <v>6471</v>
      </c>
      <c r="B738"/>
      <c r="C738"/>
      <c r="D738"/>
    </row>
    <row r="739" spans="1:4" ht="14.25">
      <c r="A739" s="337" t="s">
        <v>6470</v>
      </c>
      <c r="B739"/>
      <c r="C739"/>
      <c r="D739"/>
    </row>
    <row r="740" spans="1:4" ht="15.75">
      <c r="A740" s="338" t="s">
        <v>6472</v>
      </c>
      <c r="B740"/>
      <c r="C740"/>
      <c r="D740"/>
    </row>
    <row r="741" spans="1:4" ht="22.5">
      <c r="A741" s="334" t="s">
        <v>6473</v>
      </c>
      <c r="B741"/>
      <c r="C741"/>
      <c r="D741"/>
    </row>
    <row r="742" spans="1:4" ht="22.5">
      <c r="A742" s="334" t="s">
        <v>6474</v>
      </c>
      <c r="B742"/>
      <c r="C742"/>
      <c r="D742"/>
    </row>
    <row r="743" spans="1:4" ht="14.25">
      <c r="A743"/>
      <c r="B743"/>
      <c r="C743"/>
      <c r="D743"/>
    </row>
    <row r="744" spans="1:4" ht="45">
      <c r="A744" s="334" t="s">
        <v>6475</v>
      </c>
      <c r="B744" s="334" t="s">
        <v>6476</v>
      </c>
      <c r="C744" s="334" t="s">
        <v>6477</v>
      </c>
      <c r="D744" s="334" t="s">
        <v>6478</v>
      </c>
    </row>
    <row r="745" spans="1:4" ht="56.25">
      <c r="A745" s="334" t="s">
        <v>7408</v>
      </c>
      <c r="B745" s="334" t="s">
        <v>7409</v>
      </c>
      <c r="C745" s="334" t="s">
        <v>6568</v>
      </c>
      <c r="D745" s="334" t="s">
        <v>7410</v>
      </c>
    </row>
    <row r="746" spans="1:4" ht="56.25">
      <c r="A746" s="334" t="s">
        <v>7411</v>
      </c>
      <c r="B746" s="334" t="s">
        <v>7412</v>
      </c>
      <c r="C746" s="334" t="s">
        <v>6568</v>
      </c>
      <c r="D746" s="334" t="s">
        <v>7413</v>
      </c>
    </row>
    <row r="747" spans="1:4" ht="56.25">
      <c r="A747" s="334" t="s">
        <v>7414</v>
      </c>
      <c r="B747" s="334" t="s">
        <v>7415</v>
      </c>
      <c r="C747" s="334" t="s">
        <v>6568</v>
      </c>
      <c r="D747" s="334" t="s">
        <v>7416</v>
      </c>
    </row>
    <row r="748" spans="1:4" ht="56.25">
      <c r="A748" s="334" t="s">
        <v>7417</v>
      </c>
      <c r="B748" s="334" t="s">
        <v>7418</v>
      </c>
      <c r="C748" s="334" t="s">
        <v>6568</v>
      </c>
      <c r="D748" s="334" t="s">
        <v>5744</v>
      </c>
    </row>
    <row r="749" spans="1:4" ht="56.25">
      <c r="A749" s="334" t="s">
        <v>7419</v>
      </c>
      <c r="B749" s="334" t="s">
        <v>7420</v>
      </c>
      <c r="C749" s="334" t="s">
        <v>6568</v>
      </c>
      <c r="D749" s="334" t="s">
        <v>7421</v>
      </c>
    </row>
    <row r="750" spans="1:4" ht="56.25">
      <c r="A750" s="334" t="s">
        <v>7422</v>
      </c>
      <c r="B750" s="334" t="s">
        <v>7423</v>
      </c>
      <c r="C750" s="334" t="s">
        <v>6568</v>
      </c>
      <c r="D750" s="334" t="s">
        <v>7424</v>
      </c>
    </row>
    <row r="751" spans="1:4" ht="56.25">
      <c r="A751" s="334" t="s">
        <v>7425</v>
      </c>
      <c r="B751" s="334" t="s">
        <v>7426</v>
      </c>
      <c r="C751" s="334" t="s">
        <v>6568</v>
      </c>
      <c r="D751" s="334" t="s">
        <v>7427</v>
      </c>
    </row>
    <row r="752" spans="1:4" ht="56.25">
      <c r="A752" s="334" t="s">
        <v>7428</v>
      </c>
      <c r="B752" s="334" t="s">
        <v>7429</v>
      </c>
      <c r="C752" s="334" t="s">
        <v>6568</v>
      </c>
      <c r="D752" s="334" t="s">
        <v>7430</v>
      </c>
    </row>
    <row r="753" spans="1:4" ht="56.25">
      <c r="A753" s="334" t="s">
        <v>7431</v>
      </c>
      <c r="B753" s="334" t="s">
        <v>7432</v>
      </c>
      <c r="C753" s="334" t="s">
        <v>6568</v>
      </c>
      <c r="D753" s="334" t="s">
        <v>7433</v>
      </c>
    </row>
    <row r="754" spans="1:4" ht="45">
      <c r="A754" s="334" t="s">
        <v>7434</v>
      </c>
      <c r="B754" s="334" t="s">
        <v>7435</v>
      </c>
      <c r="C754" s="334" t="s">
        <v>6568</v>
      </c>
      <c r="D754" s="334" t="s">
        <v>7436</v>
      </c>
    </row>
    <row r="755" spans="1:4" ht="45">
      <c r="A755" s="334" t="s">
        <v>7437</v>
      </c>
      <c r="B755" s="334" t="s">
        <v>7438</v>
      </c>
      <c r="C755" s="334" t="s">
        <v>6446</v>
      </c>
      <c r="D755" s="334" t="s">
        <v>6242</v>
      </c>
    </row>
    <row r="756" spans="1:4" ht="45">
      <c r="A756" s="334" t="s">
        <v>7439</v>
      </c>
      <c r="B756" s="334" t="s">
        <v>7440</v>
      </c>
      <c r="C756" s="334" t="s">
        <v>6446</v>
      </c>
      <c r="D756" s="334" t="s">
        <v>5751</v>
      </c>
    </row>
    <row r="757" spans="1:4" ht="45">
      <c r="A757" s="334" t="s">
        <v>7441</v>
      </c>
      <c r="B757" s="334" t="s">
        <v>7442</v>
      </c>
      <c r="C757" s="334" t="s">
        <v>6568</v>
      </c>
      <c r="D757" s="334" t="s">
        <v>7443</v>
      </c>
    </row>
    <row r="758" spans="1:4" ht="56.25">
      <c r="A758" s="334" t="s">
        <v>7444</v>
      </c>
      <c r="B758" s="334" t="s">
        <v>7445</v>
      </c>
      <c r="C758" s="334" t="s">
        <v>6568</v>
      </c>
      <c r="D758" s="334" t="s">
        <v>7446</v>
      </c>
    </row>
    <row r="759" spans="1:4" ht="33.75">
      <c r="A759" s="334" t="s">
        <v>7447</v>
      </c>
      <c r="B759" s="334" t="s">
        <v>7448</v>
      </c>
      <c r="C759" s="334" t="s">
        <v>6568</v>
      </c>
      <c r="D759" s="334" t="s">
        <v>7449</v>
      </c>
    </row>
    <row r="760" spans="1:4" ht="14.25">
      <c r="A760"/>
      <c r="B760"/>
      <c r="C760"/>
      <c r="D760"/>
    </row>
    <row r="761" spans="1:4" ht="14.25">
      <c r="A761" s="335" t="s">
        <v>6461</v>
      </c>
      <c r="B761"/>
      <c r="C761"/>
      <c r="D761"/>
    </row>
    <row r="762" spans="1:4" ht="14.25">
      <c r="A762" s="335" t="s">
        <v>7450</v>
      </c>
      <c r="B762"/>
      <c r="C762"/>
      <c r="D762"/>
    </row>
    <row r="763" spans="1:4" ht="33.75">
      <c r="A763" s="334" t="s">
        <v>7451</v>
      </c>
      <c r="B763"/>
      <c r="C763"/>
      <c r="D763"/>
    </row>
    <row r="764" spans="1:4" ht="56.25">
      <c r="A764" s="334" t="s">
        <v>7452</v>
      </c>
      <c r="B764" s="334" t="s">
        <v>7453</v>
      </c>
      <c r="C764" s="334" t="s">
        <v>6568</v>
      </c>
      <c r="D764" s="334" t="s">
        <v>5899</v>
      </c>
    </row>
    <row r="765" spans="1:4" ht="67.5">
      <c r="A765" s="334" t="s">
        <v>7454</v>
      </c>
      <c r="B765" s="334" t="s">
        <v>7455</v>
      </c>
      <c r="C765" s="334" t="s">
        <v>6568</v>
      </c>
      <c r="D765" s="334" t="s">
        <v>7456</v>
      </c>
    </row>
    <row r="766" spans="1:4" ht="45">
      <c r="A766" s="334" t="s">
        <v>7457</v>
      </c>
      <c r="B766" s="334" t="s">
        <v>7458</v>
      </c>
      <c r="C766" s="334" t="s">
        <v>6568</v>
      </c>
      <c r="D766" s="334" t="s">
        <v>5003</v>
      </c>
    </row>
    <row r="767" spans="1:4" ht="14.25">
      <c r="A767" s="336" t="s">
        <v>6466</v>
      </c>
      <c r="B767"/>
      <c r="C767"/>
      <c r="D767"/>
    </row>
    <row r="768" spans="1:4" ht="14.25">
      <c r="A768" s="336" t="s">
        <v>6467</v>
      </c>
      <c r="B768"/>
      <c r="C768"/>
      <c r="D768"/>
    </row>
    <row r="769" spans="1:4" ht="14.25">
      <c r="A769" s="336" t="s">
        <v>6468</v>
      </c>
      <c r="B769"/>
      <c r="C769"/>
      <c r="D769"/>
    </row>
    <row r="770" spans="1:4" ht="14.25">
      <c r="A770" s="335" t="s">
        <v>6461</v>
      </c>
      <c r="B770"/>
      <c r="C770"/>
      <c r="D770"/>
    </row>
    <row r="771" spans="1:4" ht="14.25">
      <c r="A771" s="335" t="s">
        <v>7459</v>
      </c>
      <c r="B771"/>
      <c r="C771"/>
      <c r="D771"/>
    </row>
    <row r="772" spans="1:4" ht="14.25">
      <c r="A772" s="337" t="s">
        <v>6470</v>
      </c>
      <c r="B772"/>
      <c r="C772"/>
      <c r="D772"/>
    </row>
    <row r="773" spans="1:4" ht="14.25">
      <c r="A773" s="337" t="s">
        <v>6471</v>
      </c>
      <c r="B773"/>
      <c r="C773"/>
      <c r="D773"/>
    </row>
    <row r="774" spans="1:4" ht="14.25">
      <c r="A774" s="337" t="s">
        <v>6470</v>
      </c>
      <c r="B774"/>
      <c r="C774"/>
      <c r="D774"/>
    </row>
    <row r="775" spans="1:4" ht="15.75">
      <c r="A775" s="338" t="s">
        <v>6472</v>
      </c>
      <c r="B775"/>
      <c r="C775"/>
      <c r="D775"/>
    </row>
    <row r="776" spans="1:4" ht="22.5">
      <c r="A776" s="334" t="s">
        <v>6473</v>
      </c>
      <c r="B776"/>
      <c r="C776"/>
      <c r="D776"/>
    </row>
    <row r="777" spans="1:4" ht="22.5">
      <c r="A777" s="334" t="s">
        <v>6474</v>
      </c>
      <c r="B777"/>
      <c r="C777"/>
      <c r="D777"/>
    </row>
    <row r="778" spans="1:4" ht="14.25">
      <c r="A778"/>
      <c r="B778"/>
      <c r="C778"/>
      <c r="D778"/>
    </row>
    <row r="779" spans="1:4" ht="45">
      <c r="A779" s="334" t="s">
        <v>6475</v>
      </c>
      <c r="B779" s="334" t="s">
        <v>6476</v>
      </c>
      <c r="C779" s="334" t="s">
        <v>6477</v>
      </c>
      <c r="D779" s="334" t="s">
        <v>6478</v>
      </c>
    </row>
    <row r="780" spans="1:4" ht="45">
      <c r="A780" s="334" t="s">
        <v>7460</v>
      </c>
      <c r="B780" s="334" t="s">
        <v>7461</v>
      </c>
      <c r="C780" s="334" t="s">
        <v>6568</v>
      </c>
      <c r="D780" s="334" t="s">
        <v>7462</v>
      </c>
    </row>
    <row r="781" spans="1:4" ht="56.25">
      <c r="A781" s="334" t="s">
        <v>7463</v>
      </c>
      <c r="B781" s="334" t="s">
        <v>7464</v>
      </c>
      <c r="C781" s="334" t="s">
        <v>6568</v>
      </c>
      <c r="D781" s="334" t="s">
        <v>7465</v>
      </c>
    </row>
    <row r="782" spans="1:4" ht="56.25">
      <c r="A782" s="334" t="s">
        <v>7466</v>
      </c>
      <c r="B782" s="334" t="s">
        <v>7467</v>
      </c>
      <c r="C782" s="334" t="s">
        <v>6568</v>
      </c>
      <c r="D782" s="334" t="s">
        <v>7468</v>
      </c>
    </row>
    <row r="783" spans="1:4" ht="56.25">
      <c r="A783" s="334" t="s">
        <v>7469</v>
      </c>
      <c r="B783" s="334" t="s">
        <v>7470</v>
      </c>
      <c r="C783" s="334" t="s">
        <v>6568</v>
      </c>
      <c r="D783" s="334" t="s">
        <v>5748</v>
      </c>
    </row>
    <row r="784" spans="1:4" ht="56.25">
      <c r="A784" s="334" t="s">
        <v>7471</v>
      </c>
      <c r="B784" s="334" t="s">
        <v>7472</v>
      </c>
      <c r="C784" s="334" t="s">
        <v>6568</v>
      </c>
      <c r="D784" s="334" t="s">
        <v>7473</v>
      </c>
    </row>
    <row r="785" spans="1:4" ht="56.25">
      <c r="A785" s="334" t="s">
        <v>7474</v>
      </c>
      <c r="B785" s="334" t="s">
        <v>7475</v>
      </c>
      <c r="C785" s="334" t="s">
        <v>6568</v>
      </c>
      <c r="D785" s="334" t="s">
        <v>7476</v>
      </c>
    </row>
    <row r="786" spans="1:4" ht="56.25">
      <c r="A786" s="334" t="s">
        <v>7477</v>
      </c>
      <c r="B786" s="334" t="s">
        <v>7478</v>
      </c>
      <c r="C786" s="334" t="s">
        <v>6568</v>
      </c>
      <c r="D786" s="334" t="s">
        <v>7479</v>
      </c>
    </row>
    <row r="787" spans="1:4" ht="56.25">
      <c r="A787" s="334" t="s">
        <v>7480</v>
      </c>
      <c r="B787" s="334" t="s">
        <v>7481</v>
      </c>
      <c r="C787" s="334" t="s">
        <v>6568</v>
      </c>
      <c r="D787" s="334" t="s">
        <v>5737</v>
      </c>
    </row>
    <row r="788" spans="1:4" ht="67.5">
      <c r="A788" s="334" t="s">
        <v>7482</v>
      </c>
      <c r="B788" s="334" t="s">
        <v>7483</v>
      </c>
      <c r="C788" s="334" t="s">
        <v>6568</v>
      </c>
      <c r="D788" s="334" t="s">
        <v>5738</v>
      </c>
    </row>
    <row r="789" spans="1:4" ht="78.75">
      <c r="A789" s="334" t="s">
        <v>7484</v>
      </c>
      <c r="B789" s="334" t="s">
        <v>7485</v>
      </c>
      <c r="C789" s="334" t="s">
        <v>6568</v>
      </c>
      <c r="D789" s="334" t="s">
        <v>7486</v>
      </c>
    </row>
    <row r="790" spans="1:4" ht="56.25">
      <c r="A790" s="334" t="s">
        <v>7487</v>
      </c>
      <c r="B790" s="334" t="s">
        <v>7488</v>
      </c>
      <c r="C790" s="334" t="s">
        <v>6568</v>
      </c>
      <c r="D790" s="334" t="s">
        <v>7489</v>
      </c>
    </row>
    <row r="791" spans="1:4" ht="45">
      <c r="A791" s="334" t="s">
        <v>7490</v>
      </c>
      <c r="B791" s="334" t="s">
        <v>7491</v>
      </c>
      <c r="C791" s="334" t="s">
        <v>6568</v>
      </c>
      <c r="D791" s="334" t="s">
        <v>7492</v>
      </c>
    </row>
    <row r="792" spans="1:4" ht="45">
      <c r="A792" s="334" t="s">
        <v>7493</v>
      </c>
      <c r="B792" s="334" t="s">
        <v>7494</v>
      </c>
      <c r="C792" s="334" t="s">
        <v>6568</v>
      </c>
      <c r="D792" s="334" t="s">
        <v>7495</v>
      </c>
    </row>
    <row r="793" spans="1:4" ht="45">
      <c r="A793" s="334" t="s">
        <v>7496</v>
      </c>
      <c r="B793" s="334" t="s">
        <v>7497</v>
      </c>
      <c r="C793" s="334" t="s">
        <v>6568</v>
      </c>
      <c r="D793" s="334" t="s">
        <v>7498</v>
      </c>
    </row>
    <row r="794" spans="1:4">
      <c r="A794" s="334" t="s">
        <v>7499</v>
      </c>
      <c r="B794" s="334" t="s">
        <v>7500</v>
      </c>
      <c r="C794" s="334" t="s">
        <v>6411</v>
      </c>
      <c r="D794" s="334" t="s">
        <v>6183</v>
      </c>
    </row>
    <row r="795" spans="1:4" ht="14.25">
      <c r="A795"/>
      <c r="B795"/>
      <c r="C795"/>
      <c r="D795"/>
    </row>
    <row r="796" spans="1:4" ht="14.25">
      <c r="A796" s="335" t="s">
        <v>6461</v>
      </c>
      <c r="B796"/>
      <c r="C796"/>
      <c r="D796"/>
    </row>
    <row r="797" spans="1:4" ht="14.25">
      <c r="A797" s="335" t="s">
        <v>7501</v>
      </c>
      <c r="B797"/>
      <c r="C797"/>
      <c r="D797"/>
    </row>
    <row r="798" spans="1:4" ht="56.25">
      <c r="A798" s="334" t="s">
        <v>7502</v>
      </c>
      <c r="B798"/>
      <c r="C798"/>
      <c r="D798"/>
    </row>
    <row r="799" spans="1:4" ht="45">
      <c r="A799" s="334" t="s">
        <v>3244</v>
      </c>
      <c r="B799" s="334" t="s">
        <v>7503</v>
      </c>
      <c r="C799" s="334" t="s">
        <v>6896</v>
      </c>
      <c r="D799" s="334" t="s">
        <v>7504</v>
      </c>
    </row>
    <row r="800" spans="1:4" ht="56.25">
      <c r="A800" s="334" t="s">
        <v>3245</v>
      </c>
      <c r="B800" s="334" t="s">
        <v>7505</v>
      </c>
      <c r="C800" s="334" t="s">
        <v>6896</v>
      </c>
      <c r="D800" s="334" t="s">
        <v>7506</v>
      </c>
    </row>
    <row r="801" spans="1:4" ht="45">
      <c r="A801" s="334" t="s">
        <v>3246</v>
      </c>
      <c r="B801" s="334" t="s">
        <v>7507</v>
      </c>
      <c r="C801" s="334" t="s">
        <v>6896</v>
      </c>
      <c r="D801" s="334" t="s">
        <v>7508</v>
      </c>
    </row>
    <row r="802" spans="1:4" ht="14.25">
      <c r="A802" s="336" t="s">
        <v>6466</v>
      </c>
      <c r="B802"/>
      <c r="C802"/>
      <c r="D802"/>
    </row>
    <row r="803" spans="1:4" ht="14.25">
      <c r="A803" s="336" t="s">
        <v>6467</v>
      </c>
      <c r="B803"/>
      <c r="C803"/>
      <c r="D803"/>
    </row>
    <row r="804" spans="1:4" ht="14.25">
      <c r="A804" s="336" t="s">
        <v>6468</v>
      </c>
      <c r="B804"/>
      <c r="C804"/>
      <c r="D804"/>
    </row>
    <row r="805" spans="1:4" ht="14.25">
      <c r="A805" s="335" t="s">
        <v>6461</v>
      </c>
      <c r="B805"/>
      <c r="C805"/>
      <c r="D805"/>
    </row>
    <row r="806" spans="1:4" ht="14.25">
      <c r="A806" s="335" t="s">
        <v>7509</v>
      </c>
      <c r="B806"/>
      <c r="C806"/>
      <c r="D806"/>
    </row>
    <row r="807" spans="1:4" ht="14.25">
      <c r="A807" s="337" t="s">
        <v>6470</v>
      </c>
      <c r="B807"/>
      <c r="C807"/>
      <c r="D807"/>
    </row>
    <row r="808" spans="1:4" ht="14.25">
      <c r="A808" s="337" t="s">
        <v>6471</v>
      </c>
      <c r="B808"/>
      <c r="C808"/>
      <c r="D808"/>
    </row>
    <row r="809" spans="1:4" ht="14.25">
      <c r="A809" s="337" t="s">
        <v>6470</v>
      </c>
      <c r="B809"/>
      <c r="C809"/>
      <c r="D809"/>
    </row>
    <row r="810" spans="1:4" ht="15.75">
      <c r="A810" s="338" t="s">
        <v>6472</v>
      </c>
      <c r="B810"/>
      <c r="C810"/>
      <c r="D810"/>
    </row>
    <row r="811" spans="1:4" ht="22.5">
      <c r="A811" s="334" t="s">
        <v>6473</v>
      </c>
      <c r="B811"/>
      <c r="C811"/>
      <c r="D811"/>
    </row>
    <row r="812" spans="1:4" ht="22.5">
      <c r="A812" s="334" t="s">
        <v>6474</v>
      </c>
      <c r="B812"/>
      <c r="C812"/>
      <c r="D812"/>
    </row>
    <row r="813" spans="1:4" ht="14.25">
      <c r="A813"/>
      <c r="B813"/>
      <c r="C813"/>
      <c r="D813"/>
    </row>
    <row r="814" spans="1:4" ht="45">
      <c r="A814" s="334" t="s">
        <v>6475</v>
      </c>
      <c r="B814" s="334" t="s">
        <v>6476</v>
      </c>
      <c r="C814" s="334" t="s">
        <v>6477</v>
      </c>
      <c r="D814" s="334" t="s">
        <v>6478</v>
      </c>
    </row>
    <row r="815" spans="1:4" ht="56.25">
      <c r="A815" s="334" t="s">
        <v>3247</v>
      </c>
      <c r="B815" s="334" t="s">
        <v>7510</v>
      </c>
      <c r="C815" s="334" t="s">
        <v>6896</v>
      </c>
      <c r="D815" s="334" t="s">
        <v>7511</v>
      </c>
    </row>
    <row r="816" spans="1:4" ht="56.25">
      <c r="A816" s="334" t="s">
        <v>3248</v>
      </c>
      <c r="B816" s="334" t="s">
        <v>7512</v>
      </c>
      <c r="C816" s="334" t="s">
        <v>6896</v>
      </c>
      <c r="D816" s="334" t="s">
        <v>7513</v>
      </c>
    </row>
    <row r="817" spans="1:4" ht="56.25">
      <c r="A817" s="334" t="s">
        <v>3249</v>
      </c>
      <c r="B817" s="334" t="s">
        <v>7514</v>
      </c>
      <c r="C817" s="334" t="s">
        <v>6896</v>
      </c>
      <c r="D817" s="334" t="s">
        <v>7515</v>
      </c>
    </row>
    <row r="818" spans="1:4" ht="56.25">
      <c r="A818" s="334" t="s">
        <v>3250</v>
      </c>
      <c r="B818" s="334" t="s">
        <v>7516</v>
      </c>
      <c r="C818" s="334" t="s">
        <v>6568</v>
      </c>
      <c r="D818" s="334" t="s">
        <v>6224</v>
      </c>
    </row>
    <row r="819" spans="1:4" ht="45">
      <c r="A819" s="334" t="s">
        <v>3251</v>
      </c>
      <c r="B819" s="334" t="s">
        <v>7517</v>
      </c>
      <c r="C819" s="334" t="s">
        <v>6568</v>
      </c>
      <c r="D819" s="334" t="s">
        <v>7518</v>
      </c>
    </row>
    <row r="820" spans="1:4" ht="45">
      <c r="A820" s="334" t="s">
        <v>3252</v>
      </c>
      <c r="B820" s="334" t="s">
        <v>7519</v>
      </c>
      <c r="C820" s="334" t="s">
        <v>6568</v>
      </c>
      <c r="D820" s="334" t="s">
        <v>6234</v>
      </c>
    </row>
    <row r="821" spans="1:4" ht="45">
      <c r="A821" s="334" t="s">
        <v>3253</v>
      </c>
      <c r="B821" s="334" t="s">
        <v>7520</v>
      </c>
      <c r="C821" s="334" t="s">
        <v>6568</v>
      </c>
      <c r="D821" s="334" t="s">
        <v>7521</v>
      </c>
    </row>
    <row r="822" spans="1:4" ht="45">
      <c r="A822" s="334" t="s">
        <v>3254</v>
      </c>
      <c r="B822" s="334" t="s">
        <v>7522</v>
      </c>
      <c r="C822" s="334" t="s">
        <v>6568</v>
      </c>
      <c r="D822" s="334" t="s">
        <v>7523</v>
      </c>
    </row>
    <row r="823" spans="1:4" ht="45">
      <c r="A823" s="334" t="s">
        <v>3255</v>
      </c>
      <c r="B823" s="334" t="s">
        <v>7524</v>
      </c>
      <c r="C823" s="334" t="s">
        <v>6568</v>
      </c>
      <c r="D823" s="334" t="s">
        <v>7525</v>
      </c>
    </row>
    <row r="824" spans="1:4" ht="45">
      <c r="A824" s="334" t="s">
        <v>3256</v>
      </c>
      <c r="B824" s="334" t="s">
        <v>7526</v>
      </c>
      <c r="C824" s="334" t="s">
        <v>6568</v>
      </c>
      <c r="D824" s="334" t="s">
        <v>7527</v>
      </c>
    </row>
    <row r="825" spans="1:4" ht="45">
      <c r="A825" s="334" t="s">
        <v>3257</v>
      </c>
      <c r="B825" s="334" t="s">
        <v>7528</v>
      </c>
      <c r="C825" s="334" t="s">
        <v>6568</v>
      </c>
      <c r="D825" s="334" t="s">
        <v>7529</v>
      </c>
    </row>
    <row r="826" spans="1:4" ht="45">
      <c r="A826" s="334" t="s">
        <v>3258</v>
      </c>
      <c r="B826" s="334" t="s">
        <v>7530</v>
      </c>
      <c r="C826" s="334" t="s">
        <v>6568</v>
      </c>
      <c r="D826" s="334" t="s">
        <v>7531</v>
      </c>
    </row>
    <row r="827" spans="1:4" ht="45">
      <c r="A827" s="334" t="s">
        <v>3259</v>
      </c>
      <c r="B827" s="334" t="s">
        <v>7532</v>
      </c>
      <c r="C827" s="334" t="s">
        <v>6568</v>
      </c>
      <c r="D827" s="334" t="s">
        <v>7533</v>
      </c>
    </row>
    <row r="828" spans="1:4" ht="45">
      <c r="A828" s="334" t="s">
        <v>3260</v>
      </c>
      <c r="B828" s="334" t="s">
        <v>7534</v>
      </c>
      <c r="C828" s="334" t="s">
        <v>6568</v>
      </c>
      <c r="D828" s="334" t="s">
        <v>7535</v>
      </c>
    </row>
    <row r="829" spans="1:4" ht="45">
      <c r="A829" s="334" t="s">
        <v>3261</v>
      </c>
      <c r="B829" s="334" t="s">
        <v>7536</v>
      </c>
      <c r="C829" s="334" t="s">
        <v>6568</v>
      </c>
      <c r="D829" s="334" t="s">
        <v>7537</v>
      </c>
    </row>
    <row r="830" spans="1:4" ht="45">
      <c r="A830" s="334" t="s">
        <v>3262</v>
      </c>
      <c r="B830" s="334" t="s">
        <v>7538</v>
      </c>
      <c r="C830" s="334" t="s">
        <v>6568</v>
      </c>
      <c r="D830" s="334" t="s">
        <v>7539</v>
      </c>
    </row>
    <row r="831" spans="1:4" ht="22.5">
      <c r="A831" s="334" t="s">
        <v>7540</v>
      </c>
      <c r="B831" s="334" t="s">
        <v>7541</v>
      </c>
      <c r="C831" s="334" t="s">
        <v>6568</v>
      </c>
      <c r="D831" s="334" t="s">
        <v>7542</v>
      </c>
    </row>
    <row r="832" spans="1:4" ht="14.25">
      <c r="A832"/>
      <c r="B832"/>
      <c r="C832"/>
      <c r="D832"/>
    </row>
    <row r="833" spans="1:4" ht="14.25">
      <c r="A833" s="335" t="s">
        <v>6461</v>
      </c>
      <c r="B833"/>
      <c r="C833"/>
      <c r="D833"/>
    </row>
    <row r="834" spans="1:4" ht="14.25">
      <c r="A834" s="335" t="s">
        <v>7543</v>
      </c>
      <c r="B834"/>
      <c r="C834"/>
      <c r="D834"/>
    </row>
    <row r="835" spans="1:4" ht="45">
      <c r="A835" s="334" t="s">
        <v>7544</v>
      </c>
      <c r="B835"/>
      <c r="C835"/>
      <c r="D835"/>
    </row>
    <row r="836" spans="1:4" ht="56.25">
      <c r="A836" s="334" t="s">
        <v>3263</v>
      </c>
      <c r="B836" s="334" t="s">
        <v>7545</v>
      </c>
      <c r="C836" s="334" t="s">
        <v>6568</v>
      </c>
      <c r="D836" s="334" t="s">
        <v>7546</v>
      </c>
    </row>
    <row r="837" spans="1:4" ht="56.25">
      <c r="A837" s="334" t="s">
        <v>3264</v>
      </c>
      <c r="B837" s="334" t="s">
        <v>7547</v>
      </c>
      <c r="C837" s="334" t="s">
        <v>6568</v>
      </c>
      <c r="D837" s="334" t="s">
        <v>7548</v>
      </c>
    </row>
    <row r="838" spans="1:4" ht="56.25">
      <c r="A838" s="334" t="s">
        <v>3265</v>
      </c>
      <c r="B838" s="334" t="s">
        <v>7549</v>
      </c>
      <c r="C838" s="334" t="s">
        <v>6568</v>
      </c>
      <c r="D838" s="334" t="s">
        <v>6215</v>
      </c>
    </row>
    <row r="839" spans="1:4" ht="14.25">
      <c r="A839" s="336" t="s">
        <v>6466</v>
      </c>
      <c r="B839"/>
      <c r="C839"/>
      <c r="D839"/>
    </row>
    <row r="840" spans="1:4" ht="14.25">
      <c r="A840" s="336" t="s">
        <v>6467</v>
      </c>
      <c r="B840"/>
      <c r="C840"/>
      <c r="D840"/>
    </row>
    <row r="841" spans="1:4" ht="14.25">
      <c r="A841" s="336" t="s">
        <v>6468</v>
      </c>
      <c r="B841"/>
      <c r="C841"/>
      <c r="D841"/>
    </row>
    <row r="842" spans="1:4" ht="14.25">
      <c r="A842" s="335" t="s">
        <v>6461</v>
      </c>
      <c r="B842"/>
      <c r="C842"/>
      <c r="D842"/>
    </row>
    <row r="843" spans="1:4" ht="14.25">
      <c r="A843" s="335" t="s">
        <v>7550</v>
      </c>
      <c r="B843"/>
      <c r="C843"/>
      <c r="D843"/>
    </row>
    <row r="844" spans="1:4" ht="14.25">
      <c r="A844" s="337" t="s">
        <v>6470</v>
      </c>
      <c r="B844"/>
      <c r="C844"/>
      <c r="D844"/>
    </row>
    <row r="845" spans="1:4" ht="14.25">
      <c r="A845" s="337" t="s">
        <v>6471</v>
      </c>
      <c r="B845"/>
      <c r="C845"/>
      <c r="D845"/>
    </row>
    <row r="846" spans="1:4" ht="14.25">
      <c r="A846" s="337" t="s">
        <v>6470</v>
      </c>
      <c r="B846"/>
      <c r="C846"/>
      <c r="D846"/>
    </row>
    <row r="847" spans="1:4" ht="15.75">
      <c r="A847" s="338" t="s">
        <v>6472</v>
      </c>
      <c r="B847"/>
      <c r="C847"/>
      <c r="D847"/>
    </row>
    <row r="848" spans="1:4" ht="22.5">
      <c r="A848" s="334" t="s">
        <v>6473</v>
      </c>
      <c r="B848"/>
      <c r="C848"/>
      <c r="D848"/>
    </row>
    <row r="849" spans="1:4" ht="22.5">
      <c r="A849" s="334" t="s">
        <v>6474</v>
      </c>
      <c r="B849"/>
      <c r="C849"/>
      <c r="D849"/>
    </row>
    <row r="850" spans="1:4" ht="14.25">
      <c r="A850"/>
      <c r="B850"/>
      <c r="C850"/>
      <c r="D850"/>
    </row>
    <row r="851" spans="1:4" ht="45">
      <c r="A851" s="334" t="s">
        <v>6475</v>
      </c>
      <c r="B851" s="334" t="s">
        <v>6476</v>
      </c>
      <c r="C851" s="334" t="s">
        <v>6477</v>
      </c>
      <c r="D851" s="334" t="s">
        <v>6478</v>
      </c>
    </row>
    <row r="852" spans="1:4" ht="45">
      <c r="A852" s="334" t="s">
        <v>3266</v>
      </c>
      <c r="B852" s="334" t="s">
        <v>7551</v>
      </c>
      <c r="C852" s="334" t="s">
        <v>6568</v>
      </c>
      <c r="D852" s="334" t="s">
        <v>7552</v>
      </c>
    </row>
    <row r="853" spans="1:4" ht="56.25">
      <c r="A853" s="334" t="s">
        <v>3267</v>
      </c>
      <c r="B853" s="334" t="s">
        <v>7553</v>
      </c>
      <c r="C853" s="334" t="s">
        <v>6568</v>
      </c>
      <c r="D853" s="334" t="s">
        <v>5739</v>
      </c>
    </row>
    <row r="854" spans="1:4" ht="56.25">
      <c r="A854" s="334" t="s">
        <v>3268</v>
      </c>
      <c r="B854" s="334" t="s">
        <v>7554</v>
      </c>
      <c r="C854" s="334" t="s">
        <v>6568</v>
      </c>
      <c r="D854" s="334" t="s">
        <v>7555</v>
      </c>
    </row>
    <row r="855" spans="1:4" ht="56.25">
      <c r="A855" s="334" t="s">
        <v>3269</v>
      </c>
      <c r="B855" s="334" t="s">
        <v>7556</v>
      </c>
      <c r="C855" s="334" t="s">
        <v>6568</v>
      </c>
      <c r="D855" s="334" t="s">
        <v>7557</v>
      </c>
    </row>
    <row r="856" spans="1:4" ht="56.25">
      <c r="A856" s="334" t="s">
        <v>3270</v>
      </c>
      <c r="B856" s="334" t="s">
        <v>7558</v>
      </c>
      <c r="C856" s="334" t="s">
        <v>6568</v>
      </c>
      <c r="D856" s="334" t="s">
        <v>7559</v>
      </c>
    </row>
    <row r="857" spans="1:4" ht="45">
      <c r="A857" s="334" t="s">
        <v>3271</v>
      </c>
      <c r="B857" s="334" t="s">
        <v>7560</v>
      </c>
      <c r="C857" s="334" t="s">
        <v>6568</v>
      </c>
      <c r="D857" s="334" t="s">
        <v>7561</v>
      </c>
    </row>
    <row r="858" spans="1:4" ht="56.25">
      <c r="A858" s="334" t="s">
        <v>3272</v>
      </c>
      <c r="B858" s="334" t="s">
        <v>7562</v>
      </c>
      <c r="C858" s="334" t="s">
        <v>6568</v>
      </c>
      <c r="D858" s="334" t="s">
        <v>6230</v>
      </c>
    </row>
    <row r="859" spans="1:4" ht="56.25">
      <c r="A859" s="334" t="s">
        <v>3273</v>
      </c>
      <c r="B859" s="334" t="s">
        <v>7563</v>
      </c>
      <c r="C859" s="334" t="s">
        <v>6568</v>
      </c>
      <c r="D859" s="334" t="s">
        <v>7564</v>
      </c>
    </row>
    <row r="860" spans="1:4" ht="56.25">
      <c r="A860" s="334" t="s">
        <v>3274</v>
      </c>
      <c r="B860" s="334" t="s">
        <v>7565</v>
      </c>
      <c r="C860" s="334" t="s">
        <v>6568</v>
      </c>
      <c r="D860" s="334" t="s">
        <v>7566</v>
      </c>
    </row>
    <row r="861" spans="1:4" ht="45">
      <c r="A861" s="334" t="s">
        <v>3275</v>
      </c>
      <c r="B861" s="334" t="s">
        <v>7567</v>
      </c>
      <c r="C861" s="334" t="s">
        <v>6568</v>
      </c>
      <c r="D861" s="334" t="s">
        <v>7568</v>
      </c>
    </row>
    <row r="862" spans="1:4" ht="45">
      <c r="A862" s="334" t="s">
        <v>3276</v>
      </c>
      <c r="B862" s="334" t="s">
        <v>7569</v>
      </c>
      <c r="C862" s="334" t="s">
        <v>6568</v>
      </c>
      <c r="D862" s="334" t="s">
        <v>7570</v>
      </c>
    </row>
    <row r="863" spans="1:4" ht="56.25">
      <c r="A863" s="334" t="s">
        <v>3277</v>
      </c>
      <c r="B863" s="334" t="s">
        <v>7571</v>
      </c>
      <c r="C863" s="334" t="s">
        <v>6568</v>
      </c>
      <c r="D863" s="334" t="s">
        <v>6216</v>
      </c>
    </row>
    <row r="864" spans="1:4" ht="56.25">
      <c r="A864" s="334" t="s">
        <v>3278</v>
      </c>
      <c r="B864" s="334" t="s">
        <v>7572</v>
      </c>
      <c r="C864" s="334" t="s">
        <v>6568</v>
      </c>
      <c r="D864" s="334" t="s">
        <v>7573</v>
      </c>
    </row>
    <row r="865" spans="1:4" ht="45">
      <c r="A865" s="334" t="s">
        <v>3279</v>
      </c>
      <c r="B865" s="334" t="s">
        <v>7574</v>
      </c>
      <c r="C865" s="334" t="s">
        <v>6568</v>
      </c>
      <c r="D865" s="334" t="s">
        <v>7575</v>
      </c>
    </row>
    <row r="866" spans="1:4" ht="45">
      <c r="A866" s="334" t="s">
        <v>3280</v>
      </c>
      <c r="B866" s="334" t="s">
        <v>7576</v>
      </c>
      <c r="C866" s="334" t="s">
        <v>6568</v>
      </c>
      <c r="D866" s="334" t="s">
        <v>7577</v>
      </c>
    </row>
    <row r="867" spans="1:4">
      <c r="A867" s="334" t="s">
        <v>7578</v>
      </c>
      <c r="B867" s="334" t="s">
        <v>7579</v>
      </c>
      <c r="C867" s="334" t="s">
        <v>6568</v>
      </c>
      <c r="D867" s="334" t="s">
        <v>7580</v>
      </c>
    </row>
    <row r="868" spans="1:4" ht="14.25">
      <c r="A868"/>
      <c r="B868"/>
      <c r="C868"/>
      <c r="D868"/>
    </row>
    <row r="869" spans="1:4" ht="14.25">
      <c r="A869" s="335" t="s">
        <v>6461</v>
      </c>
      <c r="B869"/>
      <c r="C869"/>
      <c r="D869"/>
    </row>
    <row r="870" spans="1:4" ht="14.25">
      <c r="A870" s="335" t="s">
        <v>7581</v>
      </c>
      <c r="B870"/>
      <c r="C870"/>
      <c r="D870"/>
    </row>
    <row r="871" spans="1:4" ht="78.75">
      <c r="A871" s="334" t="s">
        <v>7582</v>
      </c>
      <c r="B871"/>
      <c r="C871"/>
      <c r="D871"/>
    </row>
    <row r="872" spans="1:4" ht="45">
      <c r="A872" s="334" t="s">
        <v>3281</v>
      </c>
      <c r="B872" s="334" t="s">
        <v>7583</v>
      </c>
      <c r="C872" s="334" t="s">
        <v>6568</v>
      </c>
      <c r="D872" s="334" t="s">
        <v>5736</v>
      </c>
    </row>
    <row r="873" spans="1:4" ht="45">
      <c r="A873" s="334" t="s">
        <v>3282</v>
      </c>
      <c r="B873" s="334" t="s">
        <v>7584</v>
      </c>
      <c r="C873" s="334" t="s">
        <v>6446</v>
      </c>
      <c r="D873" s="334" t="s">
        <v>6231</v>
      </c>
    </row>
    <row r="874" spans="1:4" ht="45">
      <c r="A874" s="334" t="s">
        <v>3283</v>
      </c>
      <c r="B874" s="334" t="s">
        <v>7585</v>
      </c>
      <c r="C874" s="334" t="s">
        <v>6446</v>
      </c>
      <c r="D874" s="334" t="s">
        <v>7586</v>
      </c>
    </row>
    <row r="875" spans="1:4" ht="45">
      <c r="A875" s="334" t="s">
        <v>3284</v>
      </c>
      <c r="B875" s="334" t="s">
        <v>7587</v>
      </c>
      <c r="C875" s="334" t="s">
        <v>6568</v>
      </c>
      <c r="D875" s="334" t="s">
        <v>7588</v>
      </c>
    </row>
    <row r="876" spans="1:4" ht="14.25">
      <c r="A876" s="336" t="s">
        <v>6466</v>
      </c>
      <c r="B876"/>
      <c r="C876"/>
      <c r="D876"/>
    </row>
    <row r="877" spans="1:4" ht="14.25">
      <c r="A877" s="336" t="s">
        <v>6467</v>
      </c>
      <c r="B877"/>
      <c r="C877"/>
      <c r="D877"/>
    </row>
    <row r="878" spans="1:4" ht="14.25">
      <c r="A878" s="336" t="s">
        <v>6468</v>
      </c>
      <c r="B878"/>
      <c r="C878"/>
      <c r="D878"/>
    </row>
    <row r="879" spans="1:4" ht="14.25">
      <c r="A879" s="335" t="s">
        <v>6461</v>
      </c>
      <c r="B879"/>
      <c r="C879"/>
      <c r="D879"/>
    </row>
    <row r="880" spans="1:4" ht="14.25">
      <c r="A880" s="335" t="s">
        <v>7589</v>
      </c>
      <c r="B880"/>
      <c r="C880"/>
      <c r="D880"/>
    </row>
    <row r="881" spans="1:4" ht="14.25">
      <c r="A881" s="337" t="s">
        <v>6470</v>
      </c>
      <c r="B881"/>
      <c r="C881"/>
      <c r="D881"/>
    </row>
    <row r="882" spans="1:4" ht="14.25">
      <c r="A882" s="337" t="s">
        <v>6471</v>
      </c>
      <c r="B882"/>
      <c r="C882"/>
      <c r="D882"/>
    </row>
    <row r="883" spans="1:4" ht="14.25">
      <c r="A883" s="337" t="s">
        <v>6470</v>
      </c>
      <c r="B883"/>
      <c r="C883"/>
      <c r="D883"/>
    </row>
    <row r="884" spans="1:4" ht="15.75">
      <c r="A884" s="338" t="s">
        <v>6472</v>
      </c>
      <c r="B884"/>
      <c r="C884"/>
      <c r="D884"/>
    </row>
    <row r="885" spans="1:4" ht="22.5">
      <c r="A885" s="334" t="s">
        <v>6473</v>
      </c>
      <c r="B885"/>
      <c r="C885"/>
      <c r="D885"/>
    </row>
    <row r="886" spans="1:4" ht="22.5">
      <c r="A886" s="334" t="s">
        <v>6474</v>
      </c>
      <c r="B886"/>
      <c r="C886"/>
      <c r="D886"/>
    </row>
    <row r="887" spans="1:4" ht="14.25">
      <c r="A887"/>
      <c r="B887"/>
      <c r="C887"/>
      <c r="D887"/>
    </row>
    <row r="888" spans="1:4" ht="45">
      <c r="A888" s="334" t="s">
        <v>6475</v>
      </c>
      <c r="B888" s="334" t="s">
        <v>6476</v>
      </c>
      <c r="C888" s="334" t="s">
        <v>6477</v>
      </c>
      <c r="D888" s="334" t="s">
        <v>6478</v>
      </c>
    </row>
    <row r="889" spans="1:4" ht="45">
      <c r="A889" s="334" t="s">
        <v>3285</v>
      </c>
      <c r="B889" s="334" t="s">
        <v>7590</v>
      </c>
      <c r="C889" s="334" t="s">
        <v>6568</v>
      </c>
      <c r="D889" s="334" t="s">
        <v>6236</v>
      </c>
    </row>
    <row r="890" spans="1:4" ht="45">
      <c r="A890" s="334" t="s">
        <v>3286</v>
      </c>
      <c r="B890" s="334" t="s">
        <v>7591</v>
      </c>
      <c r="C890" s="334" t="s">
        <v>6568</v>
      </c>
      <c r="D890" s="334" t="s">
        <v>7592</v>
      </c>
    </row>
    <row r="891" spans="1:4" ht="45">
      <c r="A891" s="334" t="s">
        <v>3287</v>
      </c>
      <c r="B891" s="334" t="s">
        <v>7593</v>
      </c>
      <c r="C891" s="334" t="s">
        <v>6568</v>
      </c>
      <c r="D891" s="334" t="s">
        <v>6239</v>
      </c>
    </row>
    <row r="892" spans="1:4" ht="56.25">
      <c r="A892" s="334" t="s">
        <v>3288</v>
      </c>
      <c r="B892" s="334" t="s">
        <v>7594</v>
      </c>
      <c r="C892" s="334" t="s">
        <v>6568</v>
      </c>
      <c r="D892" s="334" t="s">
        <v>5230</v>
      </c>
    </row>
    <row r="893" spans="1:4" ht="45">
      <c r="A893" s="334" t="s">
        <v>3289</v>
      </c>
      <c r="B893" s="334" t="s">
        <v>7595</v>
      </c>
      <c r="C893" s="334" t="s">
        <v>6568</v>
      </c>
      <c r="D893" s="334" t="s">
        <v>7596</v>
      </c>
    </row>
    <row r="894" spans="1:4" ht="45">
      <c r="A894" s="334" t="s">
        <v>3290</v>
      </c>
      <c r="B894" s="334" t="s">
        <v>7597</v>
      </c>
      <c r="C894" s="334" t="s">
        <v>6568</v>
      </c>
      <c r="D894" s="334" t="s">
        <v>7598</v>
      </c>
    </row>
    <row r="895" spans="1:4" ht="45">
      <c r="A895" s="334" t="s">
        <v>3291</v>
      </c>
      <c r="B895" s="334" t="s">
        <v>7599</v>
      </c>
      <c r="C895" s="334" t="s">
        <v>6568</v>
      </c>
      <c r="D895" s="334" t="s">
        <v>5921</v>
      </c>
    </row>
    <row r="896" spans="1:4" ht="56.25">
      <c r="A896" s="334" t="s">
        <v>3292</v>
      </c>
      <c r="B896" s="334" t="s">
        <v>7600</v>
      </c>
      <c r="C896" s="334" t="s">
        <v>6568</v>
      </c>
      <c r="D896" s="334" t="s">
        <v>7601</v>
      </c>
    </row>
    <row r="897" spans="1:4" ht="56.25">
      <c r="A897" s="334" t="s">
        <v>3293</v>
      </c>
      <c r="B897" s="334" t="s">
        <v>7602</v>
      </c>
      <c r="C897" s="334" t="s">
        <v>6568</v>
      </c>
      <c r="D897" s="334" t="s">
        <v>7603</v>
      </c>
    </row>
    <row r="898" spans="1:4" ht="45">
      <c r="A898" s="334" t="s">
        <v>3294</v>
      </c>
      <c r="B898" s="334" t="s">
        <v>7604</v>
      </c>
      <c r="C898" s="334" t="s">
        <v>6568</v>
      </c>
      <c r="D898" s="334" t="s">
        <v>7605</v>
      </c>
    </row>
    <row r="899" spans="1:4" ht="45">
      <c r="A899" s="334" t="s">
        <v>3295</v>
      </c>
      <c r="B899" s="334" t="s">
        <v>7606</v>
      </c>
      <c r="C899" s="334" t="s">
        <v>6568</v>
      </c>
      <c r="D899" s="334" t="s">
        <v>7607</v>
      </c>
    </row>
    <row r="900" spans="1:4" ht="45">
      <c r="A900" s="334" t="s">
        <v>3296</v>
      </c>
      <c r="B900" s="334" t="s">
        <v>7608</v>
      </c>
      <c r="C900" s="334" t="s">
        <v>6568</v>
      </c>
      <c r="D900" s="334" t="s">
        <v>6181</v>
      </c>
    </row>
    <row r="901" spans="1:4" ht="45">
      <c r="A901" s="334" t="s">
        <v>3297</v>
      </c>
      <c r="B901" s="334" t="s">
        <v>7609</v>
      </c>
      <c r="C901" s="334" t="s">
        <v>6568</v>
      </c>
      <c r="D901" s="334" t="s">
        <v>7610</v>
      </c>
    </row>
    <row r="902" spans="1:4" ht="67.5">
      <c r="A902" s="334" t="s">
        <v>3298</v>
      </c>
      <c r="B902" s="334" t="s">
        <v>7611</v>
      </c>
      <c r="C902" s="334" t="s">
        <v>6568</v>
      </c>
      <c r="D902" s="334" t="s">
        <v>7612</v>
      </c>
    </row>
    <row r="903" spans="1:4" ht="67.5">
      <c r="A903" s="334" t="s">
        <v>3299</v>
      </c>
      <c r="B903" s="334" t="s">
        <v>7613</v>
      </c>
      <c r="C903" s="334" t="s">
        <v>6568</v>
      </c>
      <c r="D903" s="334" t="s">
        <v>6094</v>
      </c>
    </row>
    <row r="904" spans="1:4" ht="33.75">
      <c r="A904" s="334" t="s">
        <v>7614</v>
      </c>
      <c r="B904" s="334" t="s">
        <v>7615</v>
      </c>
      <c r="C904" s="334" t="s">
        <v>6568</v>
      </c>
      <c r="D904" s="334" t="s">
        <v>7616</v>
      </c>
    </row>
    <row r="905" spans="1:4" ht="14.25">
      <c r="A905"/>
      <c r="B905"/>
      <c r="C905"/>
      <c r="D905"/>
    </row>
    <row r="906" spans="1:4" ht="14.25">
      <c r="A906" s="335" t="s">
        <v>6461</v>
      </c>
      <c r="B906"/>
      <c r="C906"/>
      <c r="D906"/>
    </row>
    <row r="907" spans="1:4" ht="14.25">
      <c r="A907" s="335" t="s">
        <v>7617</v>
      </c>
      <c r="B907"/>
      <c r="C907"/>
      <c r="D907"/>
    </row>
    <row r="908" spans="1:4" ht="33.75">
      <c r="A908" s="334" t="s">
        <v>7618</v>
      </c>
      <c r="B908"/>
      <c r="C908"/>
      <c r="D908"/>
    </row>
    <row r="909" spans="1:4" ht="45">
      <c r="A909" s="334" t="s">
        <v>3300</v>
      </c>
      <c r="B909" s="334" t="s">
        <v>7619</v>
      </c>
      <c r="C909" s="334" t="s">
        <v>6568</v>
      </c>
      <c r="D909" s="334" t="s">
        <v>7620</v>
      </c>
    </row>
    <row r="910" spans="1:4" ht="45">
      <c r="A910" s="334" t="s">
        <v>3301</v>
      </c>
      <c r="B910" s="334" t="s">
        <v>7621</v>
      </c>
      <c r="C910" s="334" t="s">
        <v>6568</v>
      </c>
      <c r="D910" s="334" t="s">
        <v>7622</v>
      </c>
    </row>
    <row r="911" spans="1:4" ht="45">
      <c r="A911" s="334" t="s">
        <v>3302</v>
      </c>
      <c r="B911" s="334" t="s">
        <v>7623</v>
      </c>
      <c r="C911" s="334" t="s">
        <v>6568</v>
      </c>
      <c r="D911" s="334" t="s">
        <v>7624</v>
      </c>
    </row>
    <row r="912" spans="1:4" ht="33.75">
      <c r="A912" s="334" t="s">
        <v>3303</v>
      </c>
      <c r="B912" s="334" t="s">
        <v>7625</v>
      </c>
      <c r="C912" s="334" t="s">
        <v>6411</v>
      </c>
      <c r="D912" s="334" t="s">
        <v>5735</v>
      </c>
    </row>
    <row r="913" spans="1:4" ht="14.25">
      <c r="A913" s="336" t="s">
        <v>6466</v>
      </c>
      <c r="B913"/>
      <c r="C913"/>
      <c r="D913"/>
    </row>
    <row r="914" spans="1:4" ht="14.25">
      <c r="A914" s="336" t="s">
        <v>6467</v>
      </c>
      <c r="B914"/>
      <c r="C914"/>
      <c r="D914"/>
    </row>
    <row r="915" spans="1:4" ht="14.25">
      <c r="A915" s="336" t="s">
        <v>6468</v>
      </c>
      <c r="B915"/>
      <c r="C915"/>
      <c r="D915"/>
    </row>
    <row r="916" spans="1:4" ht="14.25">
      <c r="A916" s="335" t="s">
        <v>6461</v>
      </c>
      <c r="B916"/>
      <c r="C916"/>
      <c r="D916"/>
    </row>
    <row r="917" spans="1:4" ht="14.25">
      <c r="A917" s="335" t="s">
        <v>7626</v>
      </c>
      <c r="B917"/>
      <c r="C917"/>
      <c r="D917"/>
    </row>
    <row r="918" spans="1:4" ht="14.25">
      <c r="A918" s="337" t="s">
        <v>6470</v>
      </c>
      <c r="B918"/>
      <c r="C918"/>
      <c r="D918"/>
    </row>
    <row r="919" spans="1:4" ht="14.25">
      <c r="A919" s="337" t="s">
        <v>6471</v>
      </c>
      <c r="B919"/>
      <c r="C919"/>
      <c r="D919"/>
    </row>
    <row r="920" spans="1:4" ht="14.25">
      <c r="A920" s="337" t="s">
        <v>6470</v>
      </c>
      <c r="B920"/>
      <c r="C920"/>
      <c r="D920"/>
    </row>
    <row r="921" spans="1:4" ht="15.75">
      <c r="A921" s="338" t="s">
        <v>6472</v>
      </c>
      <c r="B921"/>
      <c r="C921"/>
      <c r="D921"/>
    </row>
    <row r="922" spans="1:4" ht="22.5">
      <c r="A922" s="334" t="s">
        <v>6473</v>
      </c>
      <c r="B922"/>
      <c r="C922"/>
      <c r="D922"/>
    </row>
    <row r="923" spans="1:4" ht="22.5">
      <c r="A923" s="334" t="s">
        <v>6474</v>
      </c>
      <c r="B923"/>
      <c r="C923"/>
      <c r="D923"/>
    </row>
    <row r="924" spans="1:4" ht="14.25">
      <c r="A924"/>
      <c r="B924"/>
      <c r="C924"/>
      <c r="D924"/>
    </row>
    <row r="925" spans="1:4" ht="45">
      <c r="A925" s="334" t="s">
        <v>6475</v>
      </c>
      <c r="B925" s="334" t="s">
        <v>6476</v>
      </c>
      <c r="C925" s="334" t="s">
        <v>6477</v>
      </c>
      <c r="D925" s="334" t="s">
        <v>6478</v>
      </c>
    </row>
    <row r="926" spans="1:4" ht="56.25">
      <c r="A926" s="334" t="s">
        <v>7627</v>
      </c>
      <c r="B926" s="334" t="s">
        <v>7628</v>
      </c>
      <c r="C926" s="334" t="s">
        <v>6568</v>
      </c>
      <c r="D926" s="334" t="s">
        <v>5959</v>
      </c>
    </row>
    <row r="927" spans="1:4" ht="56.25">
      <c r="A927" s="334" t="s">
        <v>7629</v>
      </c>
      <c r="B927" s="334" t="s">
        <v>7630</v>
      </c>
      <c r="C927" s="334" t="s">
        <v>6568</v>
      </c>
      <c r="D927" s="334" t="s">
        <v>7631</v>
      </c>
    </row>
    <row r="928" spans="1:4" ht="78.75">
      <c r="A928" s="334" t="s">
        <v>7632</v>
      </c>
      <c r="B928" s="334" t="s">
        <v>7633</v>
      </c>
      <c r="C928" s="334" t="s">
        <v>6568</v>
      </c>
      <c r="D928" s="334" t="s">
        <v>5958</v>
      </c>
    </row>
    <row r="929" spans="1:4" ht="90">
      <c r="A929" s="334" t="s">
        <v>7634</v>
      </c>
      <c r="B929" s="334" t="s">
        <v>7635</v>
      </c>
      <c r="C929" s="334" t="s">
        <v>6568</v>
      </c>
      <c r="D929" s="334" t="s">
        <v>5740</v>
      </c>
    </row>
    <row r="930" spans="1:4" ht="78.75">
      <c r="A930" s="334" t="s">
        <v>7636</v>
      </c>
      <c r="B930" s="334" t="s">
        <v>7637</v>
      </c>
      <c r="C930" s="334" t="s">
        <v>6568</v>
      </c>
      <c r="D930" s="334" t="s">
        <v>7638</v>
      </c>
    </row>
    <row r="931" spans="1:4" ht="90">
      <c r="A931" s="334" t="s">
        <v>7639</v>
      </c>
      <c r="B931" s="334" t="s">
        <v>7640</v>
      </c>
      <c r="C931" s="334" t="s">
        <v>6568</v>
      </c>
      <c r="D931" s="334" t="s">
        <v>7641</v>
      </c>
    </row>
    <row r="932" spans="1:4" ht="90">
      <c r="A932" s="334" t="s">
        <v>7642</v>
      </c>
      <c r="B932" s="334" t="s">
        <v>7643</v>
      </c>
      <c r="C932" s="334" t="s">
        <v>6568</v>
      </c>
      <c r="D932" s="334" t="s">
        <v>7644</v>
      </c>
    </row>
    <row r="933" spans="1:4" ht="101.25">
      <c r="A933" s="334" t="s">
        <v>7645</v>
      </c>
      <c r="B933" s="334" t="s">
        <v>7646</v>
      </c>
      <c r="C933" s="334" t="s">
        <v>6568</v>
      </c>
      <c r="D933" s="334" t="s">
        <v>5745</v>
      </c>
    </row>
    <row r="934" spans="1:4" ht="90">
      <c r="A934" s="334" t="s">
        <v>7647</v>
      </c>
      <c r="B934" s="334" t="s">
        <v>7648</v>
      </c>
      <c r="C934" s="334" t="s">
        <v>6568</v>
      </c>
      <c r="D934" s="334" t="s">
        <v>7649</v>
      </c>
    </row>
    <row r="935" spans="1:4" ht="78.75">
      <c r="A935" s="334" t="s">
        <v>7650</v>
      </c>
      <c r="B935" s="334" t="s">
        <v>7651</v>
      </c>
      <c r="C935" s="334" t="s">
        <v>6568</v>
      </c>
      <c r="D935" s="334" t="s">
        <v>7652</v>
      </c>
    </row>
    <row r="936" spans="1:4" ht="14.25">
      <c r="A936"/>
      <c r="B936"/>
      <c r="C936"/>
      <c r="D936"/>
    </row>
    <row r="937" spans="1:4" ht="14.25">
      <c r="A937" s="335" t="s">
        <v>6461</v>
      </c>
      <c r="B937"/>
      <c r="C937"/>
      <c r="D937"/>
    </row>
    <row r="938" spans="1:4" ht="14.25">
      <c r="A938" s="335" t="s">
        <v>7653</v>
      </c>
      <c r="B938"/>
      <c r="C938"/>
      <c r="D938"/>
    </row>
    <row r="939" spans="1:4" ht="33.75">
      <c r="A939" s="334" t="s">
        <v>7654</v>
      </c>
      <c r="B939"/>
      <c r="C939"/>
      <c r="D939"/>
    </row>
    <row r="940" spans="1:4" ht="101.25">
      <c r="A940" s="334" t="s">
        <v>7655</v>
      </c>
      <c r="B940" s="334" t="s">
        <v>7656</v>
      </c>
      <c r="C940" s="334" t="s">
        <v>6568</v>
      </c>
      <c r="D940" s="334" t="s">
        <v>7657</v>
      </c>
    </row>
    <row r="941" spans="1:4" ht="112.5">
      <c r="A941" s="334" t="s">
        <v>7658</v>
      </c>
      <c r="B941" s="334" t="s">
        <v>7659</v>
      </c>
      <c r="C941" s="334" t="s">
        <v>6568</v>
      </c>
      <c r="D941" s="334" t="s">
        <v>7660</v>
      </c>
    </row>
    <row r="942" spans="1:4" ht="14.25">
      <c r="A942" s="336" t="s">
        <v>6466</v>
      </c>
      <c r="B942"/>
      <c r="C942"/>
      <c r="D942"/>
    </row>
    <row r="943" spans="1:4" ht="14.25">
      <c r="A943" s="336" t="s">
        <v>6467</v>
      </c>
      <c r="B943"/>
      <c r="C943"/>
      <c r="D943"/>
    </row>
    <row r="944" spans="1:4" ht="14.25">
      <c r="A944" s="336" t="s">
        <v>6468</v>
      </c>
      <c r="B944"/>
      <c r="C944"/>
      <c r="D944"/>
    </row>
    <row r="945" spans="1:4" ht="14.25">
      <c r="A945" s="335" t="s">
        <v>6461</v>
      </c>
      <c r="B945"/>
      <c r="C945"/>
      <c r="D945"/>
    </row>
    <row r="946" spans="1:4" ht="14.25">
      <c r="A946" s="335" t="s">
        <v>7661</v>
      </c>
      <c r="B946"/>
      <c r="C946"/>
      <c r="D946"/>
    </row>
    <row r="947" spans="1:4" ht="14.25">
      <c r="A947" s="337" t="s">
        <v>6470</v>
      </c>
      <c r="B947"/>
      <c r="C947"/>
      <c r="D947"/>
    </row>
    <row r="948" spans="1:4" ht="14.25">
      <c r="A948" s="337" t="s">
        <v>6471</v>
      </c>
      <c r="B948"/>
      <c r="C948"/>
      <c r="D948"/>
    </row>
    <row r="949" spans="1:4" ht="14.25">
      <c r="A949" s="337" t="s">
        <v>6470</v>
      </c>
      <c r="B949"/>
      <c r="C949"/>
      <c r="D949"/>
    </row>
    <row r="950" spans="1:4" ht="15.75">
      <c r="A950" s="338" t="s">
        <v>6472</v>
      </c>
      <c r="B950"/>
      <c r="C950"/>
      <c r="D950"/>
    </row>
    <row r="951" spans="1:4" ht="22.5">
      <c r="A951" s="334" t="s">
        <v>6473</v>
      </c>
      <c r="B951"/>
      <c r="C951"/>
      <c r="D951"/>
    </row>
    <row r="952" spans="1:4" ht="22.5">
      <c r="A952" s="334" t="s">
        <v>6474</v>
      </c>
      <c r="B952"/>
      <c r="C952"/>
      <c r="D952"/>
    </row>
    <row r="953" spans="1:4" ht="14.25">
      <c r="A953"/>
      <c r="B953"/>
      <c r="C953"/>
      <c r="D953"/>
    </row>
    <row r="954" spans="1:4" ht="45">
      <c r="A954" s="334" t="s">
        <v>6475</v>
      </c>
      <c r="B954" s="334" t="s">
        <v>6476</v>
      </c>
      <c r="C954" s="334" t="s">
        <v>6477</v>
      </c>
      <c r="D954" s="334" t="s">
        <v>6478</v>
      </c>
    </row>
    <row r="955" spans="1:4" ht="123.75">
      <c r="A955" s="334" t="s">
        <v>7662</v>
      </c>
      <c r="B955" s="334" t="s">
        <v>7663</v>
      </c>
      <c r="C955" s="334" t="s">
        <v>6568</v>
      </c>
      <c r="D955" s="334" t="s">
        <v>5897</v>
      </c>
    </row>
    <row r="956" spans="1:4" ht="101.25">
      <c r="A956" s="334" t="s">
        <v>7664</v>
      </c>
      <c r="B956" s="334" t="s">
        <v>7665</v>
      </c>
      <c r="C956" s="334" t="s">
        <v>6568</v>
      </c>
      <c r="D956" s="334" t="s">
        <v>7641</v>
      </c>
    </row>
    <row r="957" spans="1:4" ht="112.5">
      <c r="A957" s="334" t="s">
        <v>7666</v>
      </c>
      <c r="B957" s="334" t="s">
        <v>7667</v>
      </c>
      <c r="C957" s="334" t="s">
        <v>6568</v>
      </c>
      <c r="D957" s="334" t="s">
        <v>7668</v>
      </c>
    </row>
    <row r="958" spans="1:4" ht="56.25">
      <c r="A958" s="334" t="s">
        <v>7669</v>
      </c>
      <c r="B958" s="334" t="s">
        <v>7670</v>
      </c>
      <c r="C958" s="334" t="s">
        <v>6568</v>
      </c>
      <c r="D958" s="334" t="s">
        <v>7671</v>
      </c>
    </row>
    <row r="959" spans="1:4" ht="67.5">
      <c r="A959" s="334" t="s">
        <v>7672</v>
      </c>
      <c r="B959" s="334" t="s">
        <v>7673</v>
      </c>
      <c r="C959" s="334" t="s">
        <v>6568</v>
      </c>
      <c r="D959" s="334" t="s">
        <v>7674</v>
      </c>
    </row>
    <row r="960" spans="1:4" ht="45">
      <c r="A960" s="334" t="s">
        <v>7675</v>
      </c>
      <c r="B960" s="334" t="s">
        <v>7676</v>
      </c>
      <c r="C960" s="334" t="s">
        <v>6568</v>
      </c>
      <c r="D960" s="334" t="s">
        <v>6184</v>
      </c>
    </row>
    <row r="961" spans="1:4" ht="101.25">
      <c r="A961" s="334" t="s">
        <v>7677</v>
      </c>
      <c r="B961" s="334" t="s">
        <v>7678</v>
      </c>
      <c r="C961" s="334" t="s">
        <v>6568</v>
      </c>
      <c r="D961" s="334" t="s">
        <v>7679</v>
      </c>
    </row>
    <row r="962" spans="1:4" ht="101.25">
      <c r="A962" s="334" t="s">
        <v>7680</v>
      </c>
      <c r="B962" s="334" t="s">
        <v>7681</v>
      </c>
      <c r="C962" s="334" t="s">
        <v>6568</v>
      </c>
      <c r="D962" s="334" t="s">
        <v>7682</v>
      </c>
    </row>
    <row r="963" spans="1:4" ht="67.5">
      <c r="A963" s="334" t="s">
        <v>7683</v>
      </c>
      <c r="B963" s="334" t="s">
        <v>7684</v>
      </c>
      <c r="C963" s="334" t="s">
        <v>6568</v>
      </c>
      <c r="D963" s="334" t="s">
        <v>7685</v>
      </c>
    </row>
    <row r="964" spans="1:4" ht="33.75">
      <c r="A964" s="334" t="s">
        <v>7686</v>
      </c>
      <c r="B964" s="334" t="s">
        <v>7687</v>
      </c>
      <c r="C964" s="334" t="s">
        <v>6568</v>
      </c>
      <c r="D964" s="334" t="s">
        <v>7688</v>
      </c>
    </row>
    <row r="965" spans="1:4" ht="14.25">
      <c r="A965"/>
      <c r="B965"/>
      <c r="C965"/>
      <c r="D965"/>
    </row>
    <row r="966" spans="1:4" ht="14.25">
      <c r="A966" s="335" t="s">
        <v>6461</v>
      </c>
      <c r="B966"/>
      <c r="C966"/>
      <c r="D966"/>
    </row>
    <row r="967" spans="1:4" ht="14.25">
      <c r="A967" s="335" t="s">
        <v>7689</v>
      </c>
      <c r="B967"/>
      <c r="C967"/>
      <c r="D967"/>
    </row>
    <row r="968" spans="1:4" ht="78.75">
      <c r="A968" s="334" t="s">
        <v>7690</v>
      </c>
      <c r="B968"/>
      <c r="C968"/>
      <c r="D968"/>
    </row>
    <row r="969" spans="1:4" ht="78.75">
      <c r="A969" s="334" t="s">
        <v>7691</v>
      </c>
      <c r="B969" s="334" t="s">
        <v>7692</v>
      </c>
      <c r="C969" s="334" t="s">
        <v>6568</v>
      </c>
      <c r="D969" s="334" t="s">
        <v>7693</v>
      </c>
    </row>
    <row r="970" spans="1:4" ht="56.25">
      <c r="A970" s="334" t="s">
        <v>7694</v>
      </c>
      <c r="B970" s="334" t="s">
        <v>7695</v>
      </c>
      <c r="C970" s="334" t="s">
        <v>6568</v>
      </c>
      <c r="D970" s="334" t="s">
        <v>7696</v>
      </c>
    </row>
    <row r="971" spans="1:4" ht="56.25">
      <c r="A971" s="334" t="s">
        <v>7697</v>
      </c>
      <c r="B971" s="334" t="s">
        <v>7698</v>
      </c>
      <c r="C971" s="334" t="s">
        <v>6568</v>
      </c>
      <c r="D971" s="334" t="s">
        <v>7699</v>
      </c>
    </row>
    <row r="972" spans="1:4" ht="14.25">
      <c r="A972" s="336" t="s">
        <v>6466</v>
      </c>
      <c r="B972"/>
      <c r="C972"/>
      <c r="D972"/>
    </row>
    <row r="973" spans="1:4" ht="14.25">
      <c r="A973" s="336" t="s">
        <v>6467</v>
      </c>
      <c r="B973"/>
      <c r="C973"/>
      <c r="D973"/>
    </row>
    <row r="974" spans="1:4" ht="14.25">
      <c r="A974" s="336" t="s">
        <v>6468</v>
      </c>
      <c r="B974"/>
      <c r="C974"/>
      <c r="D974"/>
    </row>
    <row r="975" spans="1:4" ht="14.25">
      <c r="A975" s="335" t="s">
        <v>6461</v>
      </c>
      <c r="B975"/>
      <c r="C975"/>
      <c r="D975"/>
    </row>
    <row r="976" spans="1:4" ht="14.25">
      <c r="A976" s="335" t="s">
        <v>7700</v>
      </c>
      <c r="B976"/>
      <c r="C976"/>
      <c r="D976"/>
    </row>
    <row r="977" spans="1:4" ht="14.25">
      <c r="A977" s="337" t="s">
        <v>6470</v>
      </c>
      <c r="B977"/>
      <c r="C977"/>
      <c r="D977"/>
    </row>
    <row r="978" spans="1:4" ht="14.25">
      <c r="A978" s="337" t="s">
        <v>6471</v>
      </c>
      <c r="B978"/>
      <c r="C978"/>
      <c r="D978"/>
    </row>
    <row r="979" spans="1:4" ht="14.25">
      <c r="A979" s="337" t="s">
        <v>6470</v>
      </c>
      <c r="B979"/>
      <c r="C979"/>
      <c r="D979"/>
    </row>
    <row r="980" spans="1:4" ht="15.75">
      <c r="A980" s="338" t="s">
        <v>6472</v>
      </c>
      <c r="B980"/>
      <c r="C980"/>
      <c r="D980"/>
    </row>
    <row r="981" spans="1:4" ht="22.5">
      <c r="A981" s="334" t="s">
        <v>6473</v>
      </c>
      <c r="B981"/>
      <c r="C981"/>
      <c r="D981"/>
    </row>
    <row r="982" spans="1:4" ht="22.5">
      <c r="A982" s="334" t="s">
        <v>6474</v>
      </c>
      <c r="B982"/>
      <c r="C982"/>
      <c r="D982"/>
    </row>
    <row r="983" spans="1:4" ht="14.25">
      <c r="A983"/>
      <c r="B983"/>
      <c r="C983"/>
      <c r="D983"/>
    </row>
    <row r="984" spans="1:4" ht="45">
      <c r="A984" s="334" t="s">
        <v>6475</v>
      </c>
      <c r="B984" s="334" t="s">
        <v>6476</v>
      </c>
      <c r="C984" s="334" t="s">
        <v>6477</v>
      </c>
      <c r="D984" s="334" t="s">
        <v>6478</v>
      </c>
    </row>
    <row r="985" spans="1:4" ht="56.25">
      <c r="A985" s="334" t="s">
        <v>3304</v>
      </c>
      <c r="B985" s="334" t="s">
        <v>7701</v>
      </c>
      <c r="C985" s="334" t="s">
        <v>6568</v>
      </c>
      <c r="D985" s="334" t="s">
        <v>7702</v>
      </c>
    </row>
    <row r="986" spans="1:4" ht="56.25">
      <c r="A986" s="334" t="s">
        <v>3305</v>
      </c>
      <c r="B986" s="334" t="s">
        <v>7703</v>
      </c>
      <c r="C986" s="334" t="s">
        <v>6568</v>
      </c>
      <c r="D986" s="334" t="s">
        <v>7704</v>
      </c>
    </row>
    <row r="987" spans="1:4" ht="78.75">
      <c r="A987" s="334" t="s">
        <v>3306</v>
      </c>
      <c r="B987" s="334" t="s">
        <v>7705</v>
      </c>
      <c r="C987" s="334" t="s">
        <v>6568</v>
      </c>
      <c r="D987" s="334" t="s">
        <v>5958</v>
      </c>
    </row>
    <row r="988" spans="1:4" ht="90">
      <c r="A988" s="334" t="s">
        <v>3307</v>
      </c>
      <c r="B988" s="334" t="s">
        <v>7706</v>
      </c>
      <c r="C988" s="334" t="s">
        <v>6568</v>
      </c>
      <c r="D988" s="334" t="s">
        <v>5740</v>
      </c>
    </row>
    <row r="989" spans="1:4" ht="78.75">
      <c r="A989" s="334" t="s">
        <v>3308</v>
      </c>
      <c r="B989" s="334" t="s">
        <v>7707</v>
      </c>
      <c r="C989" s="334" t="s">
        <v>6568</v>
      </c>
      <c r="D989" s="334" t="s">
        <v>7638</v>
      </c>
    </row>
    <row r="990" spans="1:4" ht="90">
      <c r="A990" s="334" t="s">
        <v>3309</v>
      </c>
      <c r="B990" s="334" t="s">
        <v>7708</v>
      </c>
      <c r="C990" s="334" t="s">
        <v>6568</v>
      </c>
      <c r="D990" s="334" t="s">
        <v>7641</v>
      </c>
    </row>
    <row r="991" spans="1:4" ht="90">
      <c r="A991" s="334" t="s">
        <v>3310</v>
      </c>
      <c r="B991" s="334" t="s">
        <v>7709</v>
      </c>
      <c r="C991" s="334" t="s">
        <v>6568</v>
      </c>
      <c r="D991" s="334" t="s">
        <v>7644</v>
      </c>
    </row>
    <row r="992" spans="1:4" ht="101.25">
      <c r="A992" s="334" t="s">
        <v>3311</v>
      </c>
      <c r="B992" s="334" t="s">
        <v>7710</v>
      </c>
      <c r="C992" s="334" t="s">
        <v>6568</v>
      </c>
      <c r="D992" s="334" t="s">
        <v>5745</v>
      </c>
    </row>
    <row r="993" spans="1:4" ht="90">
      <c r="A993" s="334" t="s">
        <v>3312</v>
      </c>
      <c r="B993" s="334" t="s">
        <v>7711</v>
      </c>
      <c r="C993" s="334" t="s">
        <v>6568</v>
      </c>
      <c r="D993" s="334" t="s">
        <v>7649</v>
      </c>
    </row>
    <row r="994" spans="1:4" ht="78.75">
      <c r="A994" s="334" t="s">
        <v>7712</v>
      </c>
      <c r="B994" s="334" t="s">
        <v>7651</v>
      </c>
      <c r="C994" s="334" t="s">
        <v>6568</v>
      </c>
      <c r="D994" s="334" t="s">
        <v>7652</v>
      </c>
    </row>
    <row r="995" spans="1:4" ht="14.25">
      <c r="A995"/>
      <c r="B995"/>
      <c r="C995"/>
      <c r="D995"/>
    </row>
    <row r="996" spans="1:4" ht="14.25">
      <c r="A996" s="335" t="s">
        <v>6461</v>
      </c>
      <c r="B996"/>
      <c r="C996"/>
      <c r="D996"/>
    </row>
    <row r="997" spans="1:4" ht="14.25">
      <c r="A997" s="335" t="s">
        <v>7713</v>
      </c>
      <c r="B997"/>
      <c r="C997"/>
      <c r="D997"/>
    </row>
    <row r="998" spans="1:4" ht="33.75">
      <c r="A998" s="334" t="s">
        <v>7714</v>
      </c>
      <c r="B998"/>
      <c r="C998"/>
      <c r="D998"/>
    </row>
    <row r="999" spans="1:4" ht="101.25">
      <c r="A999" s="334" t="s">
        <v>3313</v>
      </c>
      <c r="B999" s="334" t="s">
        <v>7715</v>
      </c>
      <c r="C999" s="334" t="s">
        <v>6568</v>
      </c>
      <c r="D999" s="334" t="s">
        <v>7657</v>
      </c>
    </row>
    <row r="1000" spans="1:4" ht="112.5">
      <c r="A1000" s="334" t="s">
        <v>3314</v>
      </c>
      <c r="B1000" s="334" t="s">
        <v>7716</v>
      </c>
      <c r="C1000" s="334" t="s">
        <v>6568</v>
      </c>
      <c r="D1000" s="334" t="s">
        <v>7660</v>
      </c>
    </row>
    <row r="1001" spans="1:4">
      <c r="A1001" s="159"/>
      <c r="B1001" s="155"/>
      <c r="C1001" s="156"/>
      <c r="D1001" s="157"/>
    </row>
    <row r="1002" spans="1:4">
      <c r="A1002" s="159"/>
      <c r="B1002" s="155"/>
      <c r="C1002" s="156"/>
      <c r="D1002" s="157"/>
    </row>
    <row r="1003" spans="1:4">
      <c r="A1003" s="159"/>
      <c r="B1003" s="155"/>
      <c r="C1003" s="156"/>
      <c r="D1003" s="157"/>
    </row>
    <row r="1004" spans="1:4">
      <c r="A1004" s="159"/>
      <c r="B1004" s="155"/>
      <c r="C1004" s="156"/>
      <c r="D1004" s="157"/>
    </row>
    <row r="1005" spans="1:4">
      <c r="A1005" s="159"/>
      <c r="B1005" s="155"/>
      <c r="C1005" s="156"/>
      <c r="D1005" s="157"/>
    </row>
    <row r="1006" spans="1:4">
      <c r="A1006" s="159"/>
      <c r="B1006" s="155"/>
      <c r="C1006" s="156"/>
      <c r="D1006" s="157"/>
    </row>
    <row r="1007" spans="1:4">
      <c r="A1007" s="159"/>
      <c r="B1007" s="155"/>
      <c r="C1007" s="156"/>
      <c r="D1007" s="157"/>
    </row>
    <row r="1008" spans="1:4">
      <c r="A1008" s="159"/>
      <c r="B1008" s="155"/>
      <c r="C1008" s="156"/>
      <c r="D1008" s="157"/>
    </row>
    <row r="1009" spans="1:4">
      <c r="A1009" s="159"/>
      <c r="B1009" s="155"/>
      <c r="C1009" s="156"/>
      <c r="D1009" s="157"/>
    </row>
    <row r="1010" spans="1:4">
      <c r="A1010" s="159"/>
      <c r="B1010" s="155"/>
      <c r="C1010" s="156"/>
      <c r="D1010" s="157"/>
    </row>
    <row r="1011" spans="1:4">
      <c r="A1011" s="159"/>
      <c r="B1011" s="155"/>
      <c r="C1011" s="156"/>
      <c r="D1011" s="157"/>
    </row>
    <row r="1012" spans="1:4">
      <c r="A1012" s="159"/>
      <c r="B1012" s="155"/>
      <c r="C1012" s="156"/>
      <c r="D1012" s="157"/>
    </row>
    <row r="1013" spans="1:4">
      <c r="A1013" s="159"/>
      <c r="B1013" s="155"/>
      <c r="C1013" s="156"/>
      <c r="D1013" s="157"/>
    </row>
    <row r="1014" spans="1:4">
      <c r="A1014" s="159"/>
      <c r="B1014" s="155"/>
      <c r="C1014" s="156"/>
      <c r="D1014" s="157"/>
    </row>
    <row r="1015" spans="1:4">
      <c r="A1015" s="159"/>
      <c r="B1015" s="155"/>
      <c r="C1015" s="156"/>
      <c r="D1015" s="157"/>
    </row>
    <row r="1016" spans="1:4">
      <c r="A1016" s="159"/>
      <c r="B1016" s="155"/>
      <c r="C1016" s="156"/>
      <c r="D1016" s="157"/>
    </row>
    <row r="1017" spans="1:4">
      <c r="A1017" s="159"/>
      <c r="B1017" s="155"/>
      <c r="C1017" s="156"/>
      <c r="D1017" s="157"/>
    </row>
    <row r="1018" spans="1:4">
      <c r="A1018" s="159"/>
      <c r="B1018" s="155"/>
      <c r="C1018" s="156"/>
      <c r="D1018" s="157"/>
    </row>
    <row r="1019" spans="1:4">
      <c r="A1019" s="159"/>
      <c r="B1019" s="155"/>
      <c r="C1019" s="156"/>
      <c r="D1019" s="157"/>
    </row>
    <row r="1020" spans="1:4">
      <c r="A1020" s="159"/>
      <c r="B1020" s="155"/>
      <c r="C1020" s="156"/>
      <c r="D1020" s="157"/>
    </row>
    <row r="1021" spans="1:4">
      <c r="A1021" s="159"/>
      <c r="B1021" s="155"/>
      <c r="C1021" s="156"/>
      <c r="D1021" s="157"/>
    </row>
    <row r="1022" spans="1:4">
      <c r="A1022" s="159"/>
      <c r="B1022" s="155"/>
      <c r="C1022" s="156"/>
      <c r="D1022" s="157"/>
    </row>
    <row r="1023" spans="1:4">
      <c r="A1023" s="159"/>
      <c r="B1023" s="155"/>
      <c r="C1023" s="156"/>
      <c r="D1023" s="157"/>
    </row>
    <row r="1024" spans="1:4">
      <c r="A1024" s="159"/>
      <c r="B1024" s="155"/>
      <c r="C1024" s="156"/>
      <c r="D1024" s="157"/>
    </row>
    <row r="1025" spans="1:4">
      <c r="A1025" s="159"/>
      <c r="B1025" s="155"/>
      <c r="C1025" s="156"/>
      <c r="D1025" s="157"/>
    </row>
    <row r="1026" spans="1:4">
      <c r="A1026" s="159"/>
      <c r="B1026" s="155"/>
      <c r="C1026" s="156"/>
      <c r="D1026" s="157"/>
    </row>
    <row r="1027" spans="1:4">
      <c r="A1027" s="159"/>
      <c r="B1027" s="155"/>
      <c r="C1027" s="156"/>
      <c r="D1027" s="157"/>
    </row>
    <row r="1028" spans="1:4">
      <c r="A1028" s="159"/>
      <c r="B1028" s="155"/>
      <c r="C1028" s="156"/>
      <c r="D1028" s="157"/>
    </row>
    <row r="1029" spans="1:4">
      <c r="A1029" s="159"/>
      <c r="B1029" s="155"/>
      <c r="C1029" s="156"/>
      <c r="D1029" s="157"/>
    </row>
    <row r="1030" spans="1:4">
      <c r="A1030" s="159"/>
      <c r="B1030" s="155"/>
      <c r="C1030" s="156"/>
      <c r="D1030" s="157"/>
    </row>
    <row r="1031" spans="1:4">
      <c r="A1031" s="159"/>
      <c r="B1031" s="155"/>
      <c r="C1031" s="156"/>
      <c r="D1031" s="157"/>
    </row>
    <row r="1032" spans="1:4">
      <c r="A1032" s="159"/>
      <c r="B1032" s="155"/>
      <c r="C1032" s="156"/>
      <c r="D1032" s="157"/>
    </row>
    <row r="1033" spans="1:4">
      <c r="A1033" s="159"/>
      <c r="B1033" s="155"/>
      <c r="C1033" s="156"/>
      <c r="D1033" s="157"/>
    </row>
    <row r="1034" spans="1:4">
      <c r="A1034" s="159"/>
      <c r="B1034" s="155"/>
      <c r="C1034" s="156"/>
      <c r="D1034" s="157"/>
    </row>
    <row r="1035" spans="1:4">
      <c r="A1035" s="159"/>
      <c r="B1035" s="155"/>
      <c r="C1035" s="156"/>
      <c r="D1035" s="157"/>
    </row>
    <row r="1036" spans="1:4">
      <c r="A1036" s="159"/>
      <c r="B1036" s="155"/>
      <c r="C1036" s="156"/>
      <c r="D1036" s="157"/>
    </row>
    <row r="1037" spans="1:4">
      <c r="A1037" s="159"/>
      <c r="B1037" s="155"/>
      <c r="C1037" s="156"/>
      <c r="D1037" s="157"/>
    </row>
    <row r="1038" spans="1:4">
      <c r="A1038" s="159"/>
      <c r="B1038" s="155"/>
      <c r="C1038" s="156"/>
      <c r="D1038" s="157"/>
    </row>
    <row r="1039" spans="1:4">
      <c r="A1039" s="159"/>
      <c r="B1039" s="155"/>
      <c r="C1039" s="156"/>
      <c r="D1039" s="157"/>
    </row>
    <row r="1040" spans="1:4">
      <c r="A1040" s="159"/>
      <c r="B1040" s="155"/>
      <c r="C1040" s="156"/>
      <c r="D1040" s="157"/>
    </row>
    <row r="1041" spans="1:4">
      <c r="A1041" s="159"/>
      <c r="B1041" s="155"/>
      <c r="C1041" s="156"/>
      <c r="D1041" s="157"/>
    </row>
    <row r="1042" spans="1:4">
      <c r="A1042" s="159"/>
      <c r="B1042" s="155"/>
      <c r="C1042" s="156"/>
      <c r="D1042" s="157"/>
    </row>
    <row r="1043" spans="1:4">
      <c r="A1043" s="159"/>
      <c r="B1043" s="155"/>
      <c r="C1043" s="156"/>
      <c r="D1043" s="157"/>
    </row>
    <row r="1044" spans="1:4">
      <c r="A1044" s="159"/>
      <c r="B1044" s="155"/>
      <c r="C1044" s="156"/>
      <c r="D1044" s="157"/>
    </row>
    <row r="1045" spans="1:4">
      <c r="A1045" s="159"/>
      <c r="B1045" s="155"/>
      <c r="C1045" s="156"/>
      <c r="D1045" s="157"/>
    </row>
    <row r="1046" spans="1:4">
      <c r="A1046" s="159"/>
      <c r="B1046" s="155"/>
      <c r="C1046" s="156"/>
      <c r="D1046" s="157"/>
    </row>
    <row r="1047" spans="1:4">
      <c r="A1047" s="159"/>
      <c r="B1047" s="155"/>
      <c r="C1047" s="156"/>
      <c r="D1047" s="157"/>
    </row>
    <row r="1048" spans="1:4">
      <c r="A1048" s="159"/>
      <c r="B1048" s="155"/>
      <c r="C1048" s="156"/>
      <c r="D1048" s="157"/>
    </row>
    <row r="1049" spans="1:4">
      <c r="A1049" s="159"/>
      <c r="B1049" s="155"/>
      <c r="C1049" s="156"/>
      <c r="D1049" s="157"/>
    </row>
    <row r="1050" spans="1:4">
      <c r="A1050" s="159"/>
      <c r="B1050" s="155"/>
      <c r="C1050" s="156"/>
      <c r="D1050" s="157"/>
    </row>
    <row r="1051" spans="1:4">
      <c r="A1051" s="159"/>
      <c r="B1051" s="155"/>
      <c r="C1051" s="156"/>
      <c r="D1051" s="157"/>
    </row>
    <row r="1052" spans="1:4">
      <c r="A1052" s="159"/>
      <c r="B1052" s="155"/>
      <c r="C1052" s="156"/>
      <c r="D1052" s="157"/>
    </row>
    <row r="1053" spans="1:4">
      <c r="A1053" s="159"/>
      <c r="B1053" s="155"/>
      <c r="C1053" s="156"/>
      <c r="D1053" s="157"/>
    </row>
    <row r="1054" spans="1:4">
      <c r="A1054" s="159"/>
      <c r="B1054" s="155"/>
      <c r="C1054" s="156"/>
      <c r="D1054" s="157"/>
    </row>
    <row r="1055" spans="1:4">
      <c r="A1055" s="159"/>
      <c r="B1055" s="155"/>
      <c r="C1055" s="156"/>
      <c r="D1055" s="157"/>
    </row>
    <row r="1056" spans="1:4">
      <c r="A1056" s="159"/>
      <c r="B1056" s="155"/>
      <c r="C1056" s="156"/>
      <c r="D1056" s="157"/>
    </row>
    <row r="1057" spans="1:4">
      <c r="A1057" s="159"/>
      <c r="B1057" s="155"/>
      <c r="C1057" s="156"/>
      <c r="D1057" s="157"/>
    </row>
    <row r="1058" spans="1:4">
      <c r="A1058" s="159"/>
      <c r="B1058" s="155"/>
      <c r="C1058" s="156"/>
      <c r="D1058" s="157"/>
    </row>
    <row r="1059" spans="1:4">
      <c r="A1059" s="159"/>
      <c r="B1059" s="155"/>
      <c r="C1059" s="156"/>
      <c r="D1059" s="157"/>
    </row>
    <row r="1060" spans="1:4">
      <c r="A1060" s="159"/>
      <c r="B1060" s="155"/>
      <c r="C1060" s="156"/>
      <c r="D1060" s="157"/>
    </row>
    <row r="1061" spans="1:4">
      <c r="A1061" s="159"/>
      <c r="B1061" s="155"/>
      <c r="C1061" s="156"/>
      <c r="D1061" s="157"/>
    </row>
    <row r="1062" spans="1:4">
      <c r="A1062" s="159"/>
      <c r="B1062" s="155"/>
      <c r="C1062" s="156"/>
      <c r="D1062" s="157"/>
    </row>
    <row r="1063" spans="1:4">
      <c r="A1063" s="159"/>
      <c r="B1063" s="155"/>
      <c r="C1063" s="156"/>
      <c r="D1063" s="157"/>
    </row>
    <row r="1064" spans="1:4">
      <c r="A1064" s="159"/>
      <c r="B1064" s="155"/>
      <c r="C1064" s="156"/>
      <c r="D1064" s="157"/>
    </row>
    <row r="1065" spans="1:4">
      <c r="A1065" s="159"/>
      <c r="B1065" s="155"/>
      <c r="C1065" s="156"/>
      <c r="D1065" s="157"/>
    </row>
    <row r="1066" spans="1:4">
      <c r="A1066" s="159"/>
      <c r="B1066" s="155"/>
      <c r="C1066" s="156"/>
      <c r="D1066" s="157"/>
    </row>
    <row r="1067" spans="1:4">
      <c r="A1067" s="159"/>
      <c r="B1067" s="155"/>
      <c r="C1067" s="156"/>
      <c r="D1067" s="157"/>
    </row>
    <row r="1068" spans="1:4">
      <c r="A1068" s="159"/>
      <c r="B1068" s="155"/>
      <c r="C1068" s="156"/>
      <c r="D1068" s="157"/>
    </row>
    <row r="1069" spans="1:4">
      <c r="A1069" s="159"/>
      <c r="B1069" s="155"/>
      <c r="C1069" s="156"/>
      <c r="D1069" s="157"/>
    </row>
    <row r="1070" spans="1:4">
      <c r="A1070" s="159"/>
      <c r="B1070" s="155"/>
      <c r="C1070" s="156"/>
      <c r="D1070" s="157"/>
    </row>
    <row r="1071" spans="1:4">
      <c r="A1071" s="159"/>
      <c r="B1071" s="155"/>
      <c r="C1071" s="156"/>
      <c r="D1071" s="157"/>
    </row>
    <row r="1072" spans="1:4">
      <c r="A1072" s="159"/>
      <c r="B1072" s="155"/>
      <c r="C1072" s="156"/>
      <c r="D1072" s="157"/>
    </row>
    <row r="1073" spans="1:4">
      <c r="A1073" s="159"/>
      <c r="B1073" s="155"/>
      <c r="C1073" s="156"/>
      <c r="D1073" s="157"/>
    </row>
    <row r="1074" spans="1:4">
      <c r="A1074" s="159"/>
      <c r="B1074" s="155"/>
      <c r="C1074" s="156"/>
      <c r="D1074" s="157"/>
    </row>
    <row r="1075" spans="1:4">
      <c r="A1075" s="159"/>
      <c r="B1075" s="155"/>
      <c r="C1075" s="156"/>
      <c r="D1075" s="157"/>
    </row>
    <row r="1076" spans="1:4">
      <c r="A1076" s="159"/>
      <c r="B1076" s="155"/>
      <c r="C1076" s="156"/>
      <c r="D1076" s="157"/>
    </row>
    <row r="1077" spans="1:4">
      <c r="A1077" s="159"/>
      <c r="B1077" s="155"/>
      <c r="C1077" s="156"/>
      <c r="D1077" s="157"/>
    </row>
    <row r="1078" spans="1:4">
      <c r="A1078" s="159"/>
      <c r="B1078" s="155"/>
      <c r="C1078" s="156"/>
      <c r="D1078" s="157"/>
    </row>
    <row r="1079" spans="1:4">
      <c r="A1079" s="159"/>
      <c r="B1079" s="155"/>
      <c r="C1079" s="156"/>
      <c r="D1079" s="157"/>
    </row>
    <row r="1080" spans="1:4">
      <c r="A1080" s="159"/>
      <c r="B1080" s="155"/>
      <c r="C1080" s="156"/>
      <c r="D1080" s="157"/>
    </row>
    <row r="1081" spans="1:4">
      <c r="A1081" s="156"/>
      <c r="B1081" s="155"/>
      <c r="C1081" s="156"/>
      <c r="D1081" s="157"/>
    </row>
    <row r="1082" spans="1:4">
      <c r="A1082" s="158"/>
      <c r="B1082" s="155"/>
      <c r="C1082" s="156"/>
      <c r="D1082" s="157"/>
    </row>
    <row r="1083" spans="1:4">
      <c r="A1083" s="159"/>
      <c r="B1083" s="155"/>
      <c r="C1083" s="156"/>
      <c r="D1083" s="157"/>
    </row>
    <row r="1084" spans="1:4">
      <c r="A1084" s="159"/>
      <c r="B1084" s="155"/>
      <c r="C1084" s="156"/>
      <c r="D1084" s="157"/>
    </row>
    <row r="1085" spans="1:4">
      <c r="A1085" s="159"/>
      <c r="B1085" s="155"/>
      <c r="C1085" s="156"/>
      <c r="D1085" s="157"/>
    </row>
    <row r="1086" spans="1:4">
      <c r="A1086" s="159"/>
      <c r="B1086" s="155"/>
      <c r="C1086" s="156"/>
      <c r="D1086" s="157"/>
    </row>
    <row r="1087" spans="1:4">
      <c r="A1087" s="159"/>
      <c r="B1087" s="155"/>
      <c r="C1087" s="156"/>
      <c r="D1087" s="157"/>
    </row>
    <row r="1088" spans="1:4">
      <c r="A1088" s="159"/>
      <c r="B1088" s="155"/>
      <c r="C1088" s="156"/>
      <c r="D1088" s="157"/>
    </row>
    <row r="1089" spans="1:4">
      <c r="A1089" s="159"/>
      <c r="B1089" s="155"/>
      <c r="C1089" s="156"/>
      <c r="D1089" s="157"/>
    </row>
    <row r="1090" spans="1:4">
      <c r="A1090" s="159"/>
      <c r="B1090" s="155"/>
      <c r="C1090" s="156"/>
      <c r="D1090" s="157"/>
    </row>
    <row r="1091" spans="1:4">
      <c r="A1091" s="159"/>
      <c r="B1091" s="155"/>
      <c r="C1091" s="156"/>
      <c r="D1091" s="157"/>
    </row>
    <row r="1092" spans="1:4">
      <c r="A1092" s="156"/>
      <c r="B1092" s="155"/>
      <c r="C1092" s="156"/>
      <c r="D1092" s="157"/>
    </row>
    <row r="1093" spans="1:4">
      <c r="A1093" s="154"/>
      <c r="B1093" s="155"/>
      <c r="C1093" s="156"/>
      <c r="D1093" s="157"/>
    </row>
    <row r="1094" spans="1:4">
      <c r="A1094" s="158"/>
      <c r="B1094" s="155"/>
      <c r="C1094" s="156"/>
      <c r="D1094" s="157"/>
    </row>
    <row r="1095" spans="1:4">
      <c r="A1095" s="159"/>
      <c r="B1095" s="155"/>
      <c r="C1095" s="156"/>
      <c r="D1095" s="157"/>
    </row>
    <row r="1096" spans="1:4">
      <c r="A1096" s="159"/>
      <c r="B1096" s="155"/>
      <c r="C1096" s="156"/>
      <c r="D1096" s="157"/>
    </row>
    <row r="1097" spans="1:4">
      <c r="A1097" s="159"/>
      <c r="B1097" s="155"/>
      <c r="C1097" s="156"/>
      <c r="D1097" s="157"/>
    </row>
    <row r="1098" spans="1:4">
      <c r="A1098" s="159"/>
      <c r="B1098" s="155"/>
      <c r="C1098" s="156"/>
      <c r="D1098" s="157"/>
    </row>
    <row r="1099" spans="1:4">
      <c r="A1099" s="159"/>
      <c r="B1099" s="155"/>
      <c r="C1099" s="156"/>
      <c r="D1099" s="157"/>
    </row>
    <row r="1100" spans="1:4">
      <c r="A1100" s="156"/>
      <c r="B1100" s="155"/>
      <c r="C1100" s="156"/>
      <c r="D1100" s="157"/>
    </row>
    <row r="1101" spans="1:4">
      <c r="A1101" s="158"/>
      <c r="B1101" s="155"/>
      <c r="C1101" s="156"/>
      <c r="D1101" s="157"/>
    </row>
    <row r="1102" spans="1:4">
      <c r="A1102" s="159"/>
      <c r="B1102" s="155"/>
      <c r="C1102" s="156"/>
      <c r="D1102" s="157"/>
    </row>
    <row r="1103" spans="1:4">
      <c r="A1103" s="159"/>
      <c r="B1103" s="155"/>
      <c r="C1103" s="156"/>
      <c r="D1103" s="157"/>
    </row>
    <row r="1104" spans="1:4">
      <c r="A1104" s="159"/>
      <c r="B1104" s="155"/>
      <c r="C1104" s="156"/>
      <c r="D1104" s="157"/>
    </row>
    <row r="1105" spans="1:4">
      <c r="A1105" s="159"/>
      <c r="B1105" s="155"/>
      <c r="C1105" s="156"/>
      <c r="D1105" s="157"/>
    </row>
    <row r="1106" spans="1:4">
      <c r="A1106" s="159"/>
      <c r="B1106" s="155"/>
      <c r="C1106" s="156"/>
      <c r="D1106" s="157"/>
    </row>
    <row r="1107" spans="1:4">
      <c r="A1107" s="159"/>
      <c r="B1107" s="155"/>
      <c r="C1107" s="156"/>
      <c r="D1107" s="157"/>
    </row>
    <row r="1108" spans="1:4">
      <c r="A1108" s="159"/>
      <c r="B1108" s="155"/>
      <c r="C1108" s="156"/>
      <c r="D1108" s="157"/>
    </row>
    <row r="1109" spans="1:4">
      <c r="A1109" s="159"/>
      <c r="B1109" s="155"/>
      <c r="C1109" s="156"/>
      <c r="D1109" s="157"/>
    </row>
    <row r="1110" spans="1:4">
      <c r="A1110" s="159"/>
      <c r="B1110" s="155"/>
      <c r="C1110" s="156"/>
      <c r="D1110" s="157"/>
    </row>
    <row r="1111" spans="1:4">
      <c r="A1111" s="159"/>
      <c r="B1111" s="155"/>
      <c r="C1111" s="156"/>
      <c r="D1111" s="157"/>
    </row>
    <row r="1112" spans="1:4">
      <c r="A1112" s="159"/>
      <c r="B1112" s="155"/>
      <c r="C1112" s="156"/>
      <c r="D1112" s="157"/>
    </row>
    <row r="1113" spans="1:4">
      <c r="A1113" s="159"/>
      <c r="B1113" s="155"/>
      <c r="C1113" s="156"/>
      <c r="D1113" s="157"/>
    </row>
    <row r="1114" spans="1:4">
      <c r="A1114" s="159"/>
      <c r="B1114" s="155"/>
      <c r="C1114" s="156"/>
      <c r="D1114" s="157"/>
    </row>
    <row r="1115" spans="1:4">
      <c r="A1115" s="159"/>
      <c r="B1115" s="155"/>
      <c r="C1115" s="156"/>
      <c r="D1115" s="157"/>
    </row>
    <row r="1116" spans="1:4">
      <c r="A1116" s="159"/>
      <c r="B1116" s="155"/>
      <c r="C1116" s="156"/>
      <c r="D1116" s="157"/>
    </row>
    <row r="1117" spans="1:4">
      <c r="A1117" s="159"/>
      <c r="B1117" s="155"/>
      <c r="C1117" s="156"/>
      <c r="D1117" s="157"/>
    </row>
    <row r="1118" spans="1:4">
      <c r="A1118" s="159"/>
      <c r="B1118" s="155"/>
      <c r="C1118" s="156"/>
      <c r="D1118" s="157"/>
    </row>
    <row r="1119" spans="1:4">
      <c r="A1119" s="159"/>
      <c r="B1119" s="155"/>
      <c r="C1119" s="156"/>
      <c r="D1119" s="157"/>
    </row>
    <row r="1120" spans="1:4">
      <c r="A1120" s="159"/>
      <c r="B1120" s="155"/>
      <c r="C1120" s="156"/>
      <c r="D1120" s="157"/>
    </row>
    <row r="1121" spans="1:4">
      <c r="A1121" s="159"/>
      <c r="B1121" s="155"/>
      <c r="C1121" s="156"/>
      <c r="D1121" s="157"/>
    </row>
    <row r="1122" spans="1:4">
      <c r="A1122" s="159"/>
      <c r="B1122" s="155"/>
      <c r="C1122" s="156"/>
      <c r="D1122" s="157"/>
    </row>
    <row r="1123" spans="1:4">
      <c r="A1123" s="159"/>
      <c r="B1123" s="155"/>
      <c r="C1123" s="156"/>
      <c r="D1123" s="157"/>
    </row>
    <row r="1124" spans="1:4">
      <c r="A1124" s="159"/>
      <c r="B1124" s="155"/>
      <c r="C1124" s="156"/>
      <c r="D1124" s="157"/>
    </row>
    <row r="1125" spans="1:4">
      <c r="A1125" s="159"/>
      <c r="B1125" s="155"/>
      <c r="C1125" s="156"/>
      <c r="D1125" s="157"/>
    </row>
    <row r="1126" spans="1:4">
      <c r="A1126" s="159"/>
      <c r="B1126" s="155"/>
      <c r="C1126" s="156"/>
      <c r="D1126" s="157"/>
    </row>
    <row r="1127" spans="1:4">
      <c r="A1127" s="159"/>
      <c r="B1127" s="155"/>
      <c r="C1127" s="156"/>
      <c r="D1127" s="157"/>
    </row>
    <row r="1128" spans="1:4">
      <c r="A1128" s="159"/>
      <c r="B1128" s="155"/>
      <c r="C1128" s="156"/>
      <c r="D1128" s="157"/>
    </row>
    <row r="1129" spans="1:4">
      <c r="A1129" s="159"/>
      <c r="B1129" s="155"/>
      <c r="C1129" s="156"/>
      <c r="D1129" s="157"/>
    </row>
    <row r="1130" spans="1:4">
      <c r="A1130" s="159"/>
      <c r="B1130" s="155"/>
      <c r="C1130" s="156"/>
      <c r="D1130" s="157"/>
    </row>
    <row r="1131" spans="1:4">
      <c r="A1131" s="159"/>
      <c r="B1131" s="155"/>
      <c r="C1131" s="156"/>
      <c r="D1131" s="157"/>
    </row>
    <row r="1132" spans="1:4">
      <c r="A1132" s="159"/>
      <c r="B1132" s="155"/>
      <c r="C1132" s="156"/>
      <c r="D1132" s="157"/>
    </row>
    <row r="1133" spans="1:4">
      <c r="A1133" s="159"/>
      <c r="B1133" s="155"/>
      <c r="C1133" s="156"/>
      <c r="D1133" s="157"/>
    </row>
    <row r="1134" spans="1:4">
      <c r="A1134" s="159"/>
      <c r="B1134" s="155"/>
      <c r="C1134" s="156"/>
      <c r="D1134" s="157"/>
    </row>
    <row r="1135" spans="1:4">
      <c r="A1135" s="159"/>
      <c r="B1135" s="155"/>
      <c r="C1135" s="156"/>
      <c r="D1135" s="157"/>
    </row>
    <row r="1136" spans="1:4">
      <c r="A1136" s="159"/>
      <c r="B1136" s="155"/>
      <c r="C1136" s="156"/>
      <c r="D1136" s="157"/>
    </row>
    <row r="1137" spans="1:4">
      <c r="A1137" s="159"/>
      <c r="B1137" s="155"/>
      <c r="C1137" s="156"/>
      <c r="D1137" s="157"/>
    </row>
    <row r="1138" spans="1:4">
      <c r="A1138" s="159"/>
      <c r="B1138" s="155"/>
      <c r="C1138" s="156"/>
      <c r="D1138" s="157"/>
    </row>
    <row r="1139" spans="1:4">
      <c r="A1139" s="159"/>
      <c r="B1139" s="155"/>
      <c r="C1139" s="156"/>
      <c r="D1139" s="157"/>
    </row>
    <row r="1140" spans="1:4">
      <c r="A1140" s="159"/>
      <c r="B1140" s="155"/>
      <c r="C1140" s="156"/>
      <c r="D1140" s="157"/>
    </row>
    <row r="1141" spans="1:4">
      <c r="A1141" s="159"/>
      <c r="B1141" s="155"/>
      <c r="C1141" s="156"/>
      <c r="D1141" s="157"/>
    </row>
    <row r="1142" spans="1:4">
      <c r="A1142" s="159"/>
      <c r="B1142" s="155"/>
      <c r="C1142" s="156"/>
      <c r="D1142" s="157"/>
    </row>
    <row r="1143" spans="1:4">
      <c r="A1143" s="159"/>
      <c r="B1143" s="155"/>
      <c r="C1143" s="156"/>
      <c r="D1143" s="157"/>
    </row>
    <row r="1144" spans="1:4">
      <c r="A1144" s="159"/>
      <c r="B1144" s="155"/>
      <c r="C1144" s="156"/>
      <c r="D1144" s="157"/>
    </row>
    <row r="1145" spans="1:4">
      <c r="A1145" s="159"/>
      <c r="B1145" s="155"/>
      <c r="C1145" s="156"/>
      <c r="D1145" s="157"/>
    </row>
    <row r="1146" spans="1:4">
      <c r="A1146" s="159"/>
      <c r="B1146" s="155"/>
      <c r="C1146" s="156"/>
      <c r="D1146" s="157"/>
    </row>
    <row r="1147" spans="1:4">
      <c r="A1147" s="159"/>
      <c r="B1147" s="155"/>
      <c r="C1147" s="156"/>
      <c r="D1147" s="157"/>
    </row>
    <row r="1148" spans="1:4">
      <c r="A1148" s="159"/>
      <c r="B1148" s="155"/>
      <c r="C1148" s="156"/>
      <c r="D1148" s="157"/>
    </row>
    <row r="1149" spans="1:4">
      <c r="A1149" s="159"/>
      <c r="B1149" s="155"/>
      <c r="C1149" s="156"/>
      <c r="D1149" s="157"/>
    </row>
    <row r="1150" spans="1:4">
      <c r="A1150" s="159"/>
      <c r="B1150" s="155"/>
      <c r="C1150" s="156"/>
      <c r="D1150" s="157"/>
    </row>
    <row r="1151" spans="1:4">
      <c r="A1151" s="159"/>
      <c r="B1151" s="155"/>
      <c r="C1151" s="156"/>
      <c r="D1151" s="157"/>
    </row>
    <row r="1152" spans="1:4">
      <c r="A1152" s="159"/>
      <c r="B1152" s="155"/>
      <c r="C1152" s="156"/>
      <c r="D1152" s="157"/>
    </row>
    <row r="1153" spans="1:4">
      <c r="A1153" s="159"/>
      <c r="B1153" s="155"/>
      <c r="C1153" s="156"/>
      <c r="D1153" s="157"/>
    </row>
    <row r="1154" spans="1:4">
      <c r="A1154" s="159"/>
      <c r="B1154" s="155"/>
      <c r="C1154" s="156"/>
      <c r="D1154" s="157"/>
    </row>
    <row r="1155" spans="1:4">
      <c r="A1155" s="159"/>
      <c r="B1155" s="155"/>
      <c r="C1155" s="156"/>
      <c r="D1155" s="157"/>
    </row>
    <row r="1156" spans="1:4">
      <c r="A1156" s="159"/>
      <c r="B1156" s="155"/>
      <c r="C1156" s="156"/>
      <c r="D1156" s="157"/>
    </row>
    <row r="1157" spans="1:4">
      <c r="A1157" s="159"/>
      <c r="B1157" s="155"/>
      <c r="C1157" s="156"/>
      <c r="D1157" s="157"/>
    </row>
    <row r="1158" spans="1:4">
      <c r="A1158" s="159"/>
      <c r="B1158" s="155"/>
      <c r="C1158" s="156"/>
      <c r="D1158" s="157"/>
    </row>
    <row r="1159" spans="1:4">
      <c r="A1159" s="159"/>
      <c r="B1159" s="155"/>
      <c r="C1159" s="156"/>
      <c r="D1159" s="157"/>
    </row>
    <row r="1160" spans="1:4">
      <c r="A1160" s="159"/>
      <c r="B1160" s="155"/>
      <c r="C1160" s="156"/>
      <c r="D1160" s="157"/>
    </row>
    <row r="1161" spans="1:4">
      <c r="A1161" s="159"/>
      <c r="B1161" s="155"/>
      <c r="C1161" s="156"/>
      <c r="D1161" s="157"/>
    </row>
    <row r="1162" spans="1:4">
      <c r="A1162" s="159"/>
      <c r="B1162" s="155"/>
      <c r="C1162" s="156"/>
      <c r="D1162" s="157"/>
    </row>
    <row r="1163" spans="1:4">
      <c r="A1163" s="159"/>
      <c r="B1163" s="155"/>
      <c r="C1163" s="156"/>
      <c r="D1163" s="157"/>
    </row>
    <row r="1164" spans="1:4">
      <c r="A1164" s="159"/>
      <c r="B1164" s="155"/>
      <c r="C1164" s="156"/>
      <c r="D1164" s="157"/>
    </row>
    <row r="1165" spans="1:4">
      <c r="A1165" s="159"/>
      <c r="B1165" s="155"/>
      <c r="C1165" s="156"/>
      <c r="D1165" s="157"/>
    </row>
    <row r="1166" spans="1:4">
      <c r="A1166" s="159"/>
      <c r="B1166" s="155"/>
      <c r="C1166" s="156"/>
      <c r="D1166" s="157"/>
    </row>
    <row r="1167" spans="1:4">
      <c r="A1167" s="159"/>
      <c r="B1167" s="155"/>
      <c r="C1167" s="156"/>
      <c r="D1167" s="157"/>
    </row>
    <row r="1168" spans="1:4">
      <c r="A1168" s="159"/>
      <c r="B1168" s="155"/>
      <c r="C1168" s="156"/>
      <c r="D1168" s="157"/>
    </row>
    <row r="1169" spans="1:4">
      <c r="A1169" s="159"/>
      <c r="B1169" s="155"/>
      <c r="C1169" s="156"/>
      <c r="D1169" s="157"/>
    </row>
    <row r="1170" spans="1:4">
      <c r="A1170" s="159"/>
      <c r="B1170" s="155"/>
      <c r="C1170" s="156"/>
      <c r="D1170" s="157"/>
    </row>
    <row r="1171" spans="1:4">
      <c r="A1171" s="159"/>
      <c r="B1171" s="155"/>
      <c r="C1171" s="156"/>
      <c r="D1171" s="157"/>
    </row>
    <row r="1172" spans="1:4">
      <c r="A1172" s="159"/>
      <c r="B1172" s="155"/>
      <c r="C1172" s="156"/>
      <c r="D1172" s="157"/>
    </row>
    <row r="1173" spans="1:4">
      <c r="A1173" s="159"/>
      <c r="B1173" s="155"/>
      <c r="C1173" s="156"/>
      <c r="D1173" s="157"/>
    </row>
    <row r="1174" spans="1:4">
      <c r="A1174" s="159"/>
      <c r="B1174" s="155"/>
      <c r="C1174" s="156"/>
      <c r="D1174" s="157"/>
    </row>
    <row r="1175" spans="1:4">
      <c r="A1175" s="159"/>
      <c r="B1175" s="155"/>
      <c r="C1175" s="156"/>
      <c r="D1175" s="157"/>
    </row>
    <row r="1176" spans="1:4">
      <c r="A1176" s="159"/>
      <c r="B1176" s="155"/>
      <c r="C1176" s="156"/>
      <c r="D1176" s="157"/>
    </row>
    <row r="1177" spans="1:4">
      <c r="A1177" s="159"/>
      <c r="B1177" s="155"/>
      <c r="C1177" s="156"/>
      <c r="D1177" s="157"/>
    </row>
    <row r="1178" spans="1:4">
      <c r="A1178" s="159"/>
      <c r="B1178" s="155"/>
      <c r="C1178" s="156"/>
      <c r="D1178" s="157"/>
    </row>
    <row r="1179" spans="1:4">
      <c r="A1179" s="159"/>
      <c r="B1179" s="155"/>
      <c r="C1179" s="156"/>
      <c r="D1179" s="157"/>
    </row>
    <row r="1180" spans="1:4">
      <c r="A1180" s="159"/>
      <c r="B1180" s="155"/>
      <c r="C1180" s="156"/>
      <c r="D1180" s="157"/>
    </row>
    <row r="1181" spans="1:4">
      <c r="A1181" s="159"/>
      <c r="B1181" s="155"/>
      <c r="C1181" s="156"/>
      <c r="D1181" s="157"/>
    </row>
    <row r="1182" spans="1:4">
      <c r="A1182" s="159"/>
      <c r="B1182" s="155"/>
      <c r="C1182" s="156"/>
      <c r="D1182" s="157"/>
    </row>
    <row r="1183" spans="1:4">
      <c r="A1183" s="159"/>
      <c r="B1183" s="155"/>
      <c r="C1183" s="156"/>
      <c r="D1183" s="157"/>
    </row>
    <row r="1184" spans="1:4">
      <c r="A1184" s="159"/>
      <c r="B1184" s="155"/>
      <c r="C1184" s="156"/>
      <c r="D1184" s="157"/>
    </row>
    <row r="1185" spans="1:4">
      <c r="A1185" s="159"/>
      <c r="B1185" s="155"/>
      <c r="C1185" s="156"/>
      <c r="D1185" s="157"/>
    </row>
    <row r="1186" spans="1:4">
      <c r="A1186" s="159"/>
      <c r="B1186" s="155"/>
      <c r="C1186" s="156"/>
      <c r="D1186" s="157"/>
    </row>
    <row r="1187" spans="1:4">
      <c r="A1187" s="159"/>
      <c r="B1187" s="155"/>
      <c r="C1187" s="156"/>
      <c r="D1187" s="157"/>
    </row>
    <row r="1188" spans="1:4">
      <c r="A1188" s="159"/>
      <c r="B1188" s="155"/>
      <c r="C1188" s="156"/>
      <c r="D1188" s="157"/>
    </row>
    <row r="1189" spans="1:4">
      <c r="A1189" s="159"/>
      <c r="B1189" s="155"/>
      <c r="C1189" s="156"/>
      <c r="D1189" s="157"/>
    </row>
    <row r="1190" spans="1:4">
      <c r="A1190" s="159"/>
      <c r="B1190" s="155"/>
      <c r="C1190" s="156"/>
      <c r="D1190" s="157"/>
    </row>
    <row r="1191" spans="1:4">
      <c r="A1191" s="159"/>
      <c r="B1191" s="155"/>
      <c r="C1191" s="156"/>
      <c r="D1191" s="157"/>
    </row>
    <row r="1192" spans="1:4">
      <c r="A1192" s="159"/>
      <c r="B1192" s="155"/>
      <c r="C1192" s="156"/>
      <c r="D1192" s="157"/>
    </row>
    <row r="1193" spans="1:4">
      <c r="A1193" s="159"/>
      <c r="B1193" s="155"/>
      <c r="C1193" s="156"/>
      <c r="D1193" s="157"/>
    </row>
    <row r="1194" spans="1:4">
      <c r="A1194" s="159"/>
      <c r="B1194" s="155"/>
      <c r="C1194" s="156"/>
      <c r="D1194" s="157"/>
    </row>
    <row r="1195" spans="1:4">
      <c r="A1195" s="159"/>
      <c r="B1195" s="155"/>
      <c r="C1195" s="156"/>
      <c r="D1195" s="157"/>
    </row>
    <row r="1196" spans="1:4">
      <c r="A1196" s="159"/>
      <c r="B1196" s="155"/>
      <c r="C1196" s="156"/>
      <c r="D1196" s="157"/>
    </row>
    <row r="1197" spans="1:4">
      <c r="A1197" s="159"/>
      <c r="B1197" s="155"/>
      <c r="C1197" s="156"/>
      <c r="D1197" s="157"/>
    </row>
    <row r="1198" spans="1:4">
      <c r="A1198" s="159"/>
      <c r="B1198" s="155"/>
      <c r="C1198" s="156"/>
      <c r="D1198" s="157"/>
    </row>
    <row r="1199" spans="1:4">
      <c r="A1199" s="159"/>
      <c r="B1199" s="155"/>
      <c r="C1199" s="156"/>
      <c r="D1199" s="157"/>
    </row>
    <row r="1200" spans="1:4">
      <c r="A1200" s="159"/>
      <c r="B1200" s="155"/>
      <c r="C1200" s="156"/>
      <c r="D1200" s="157"/>
    </row>
    <row r="1201" spans="1:4">
      <c r="A1201" s="159"/>
      <c r="B1201" s="155"/>
      <c r="C1201" s="156"/>
      <c r="D1201" s="157"/>
    </row>
    <row r="1202" spans="1:4">
      <c r="A1202" s="159"/>
      <c r="B1202" s="155"/>
      <c r="C1202" s="156"/>
      <c r="D1202" s="157"/>
    </row>
    <row r="1203" spans="1:4">
      <c r="A1203" s="159"/>
      <c r="B1203" s="155"/>
      <c r="C1203" s="156"/>
      <c r="D1203" s="157"/>
    </row>
    <row r="1204" spans="1:4">
      <c r="A1204" s="159"/>
      <c r="B1204" s="155"/>
      <c r="C1204" s="156"/>
      <c r="D1204" s="157"/>
    </row>
    <row r="1205" spans="1:4">
      <c r="A1205" s="159"/>
      <c r="B1205" s="155"/>
      <c r="C1205" s="156"/>
      <c r="D1205" s="157"/>
    </row>
    <row r="1206" spans="1:4">
      <c r="A1206" s="159"/>
      <c r="B1206" s="155"/>
      <c r="C1206" s="156"/>
      <c r="D1206" s="157"/>
    </row>
    <row r="1207" spans="1:4">
      <c r="A1207" s="159"/>
      <c r="B1207" s="155"/>
      <c r="C1207" s="156"/>
      <c r="D1207" s="157"/>
    </row>
    <row r="1208" spans="1:4">
      <c r="A1208" s="159"/>
      <c r="B1208" s="155"/>
      <c r="C1208" s="156"/>
      <c r="D1208" s="157"/>
    </row>
    <row r="1209" spans="1:4">
      <c r="A1209" s="159"/>
      <c r="B1209" s="155"/>
      <c r="C1209" s="156"/>
      <c r="D1209" s="157"/>
    </row>
    <row r="1210" spans="1:4">
      <c r="A1210" s="159"/>
      <c r="B1210" s="155"/>
      <c r="C1210" s="156"/>
      <c r="D1210" s="157"/>
    </row>
    <row r="1211" spans="1:4">
      <c r="A1211" s="159"/>
      <c r="B1211" s="155"/>
      <c r="C1211" s="156"/>
      <c r="D1211" s="157"/>
    </row>
    <row r="1212" spans="1:4">
      <c r="A1212" s="159"/>
      <c r="B1212" s="155"/>
      <c r="C1212" s="156"/>
      <c r="D1212" s="157"/>
    </row>
    <row r="1213" spans="1:4">
      <c r="A1213" s="159"/>
      <c r="B1213" s="155"/>
      <c r="C1213" s="156"/>
      <c r="D1213" s="157"/>
    </row>
    <row r="1214" spans="1:4">
      <c r="A1214" s="159"/>
      <c r="B1214" s="155"/>
      <c r="C1214" s="156"/>
      <c r="D1214" s="157"/>
    </row>
    <row r="1215" spans="1:4">
      <c r="A1215" s="159"/>
      <c r="B1215" s="155"/>
      <c r="C1215" s="156"/>
      <c r="D1215" s="157"/>
    </row>
    <row r="1216" spans="1:4">
      <c r="A1216" s="159"/>
      <c r="B1216" s="155"/>
      <c r="C1216" s="156"/>
      <c r="D1216" s="157"/>
    </row>
    <row r="1217" spans="1:4">
      <c r="A1217" s="159"/>
      <c r="B1217" s="155"/>
      <c r="C1217" s="156"/>
      <c r="D1217" s="157"/>
    </row>
    <row r="1218" spans="1:4">
      <c r="A1218" s="159"/>
      <c r="B1218" s="155"/>
      <c r="C1218" s="156"/>
      <c r="D1218" s="157"/>
    </row>
    <row r="1219" spans="1:4">
      <c r="A1219" s="159"/>
      <c r="B1219" s="155"/>
      <c r="C1219" s="156"/>
      <c r="D1219" s="157"/>
    </row>
    <row r="1220" spans="1:4">
      <c r="A1220" s="159"/>
      <c r="B1220" s="155"/>
      <c r="C1220" s="156"/>
      <c r="D1220" s="157"/>
    </row>
    <row r="1221" spans="1:4">
      <c r="A1221" s="159"/>
      <c r="B1221" s="155"/>
      <c r="C1221" s="156"/>
      <c r="D1221" s="157"/>
    </row>
    <row r="1222" spans="1:4">
      <c r="A1222" s="159"/>
      <c r="B1222" s="155"/>
      <c r="C1222" s="156"/>
      <c r="D1222" s="157"/>
    </row>
    <row r="1223" spans="1:4">
      <c r="A1223" s="156"/>
      <c r="B1223" s="155"/>
      <c r="C1223" s="156"/>
      <c r="D1223" s="157"/>
    </row>
    <row r="1224" spans="1:4">
      <c r="A1224" s="154"/>
      <c r="B1224" s="155"/>
      <c r="C1224" s="156"/>
      <c r="D1224" s="157"/>
    </row>
    <row r="1225" spans="1:4">
      <c r="A1225" s="158"/>
      <c r="B1225" s="155"/>
      <c r="C1225" s="156"/>
      <c r="D1225" s="157"/>
    </row>
    <row r="1226" spans="1:4">
      <c r="A1226" s="159"/>
      <c r="B1226" s="155"/>
      <c r="C1226" s="156"/>
      <c r="D1226" s="157"/>
    </row>
    <row r="1227" spans="1:4">
      <c r="A1227" s="159"/>
      <c r="B1227" s="155"/>
      <c r="C1227" s="156"/>
      <c r="D1227" s="157"/>
    </row>
    <row r="1228" spans="1:4">
      <c r="A1228" s="159"/>
      <c r="B1228" s="155"/>
      <c r="C1228" s="156"/>
      <c r="D1228" s="157"/>
    </row>
    <row r="1229" spans="1:4">
      <c r="A1229" s="159"/>
      <c r="B1229" s="155"/>
      <c r="C1229" s="156"/>
      <c r="D1229" s="157"/>
    </row>
    <row r="1230" spans="1:4">
      <c r="A1230" s="159"/>
      <c r="B1230" s="155"/>
      <c r="C1230" s="156"/>
      <c r="D1230" s="157"/>
    </row>
    <row r="1231" spans="1:4">
      <c r="A1231" s="159"/>
      <c r="B1231" s="155"/>
      <c r="C1231" s="156"/>
      <c r="D1231" s="157"/>
    </row>
    <row r="1232" spans="1:4">
      <c r="A1232" s="159"/>
      <c r="B1232" s="155"/>
      <c r="C1232" s="156"/>
      <c r="D1232" s="157"/>
    </row>
    <row r="1233" spans="1:4">
      <c r="A1233" s="156"/>
      <c r="B1233" s="155"/>
      <c r="C1233" s="156"/>
      <c r="D1233" s="157"/>
    </row>
    <row r="1234" spans="1:4">
      <c r="A1234" s="158"/>
      <c r="B1234" s="155"/>
      <c r="C1234" s="156"/>
      <c r="D1234" s="157"/>
    </row>
    <row r="1235" spans="1:4">
      <c r="A1235" s="159"/>
      <c r="B1235" s="155"/>
      <c r="C1235" s="156"/>
      <c r="D1235" s="157"/>
    </row>
    <row r="1236" spans="1:4">
      <c r="A1236" s="159"/>
      <c r="B1236" s="155"/>
      <c r="C1236" s="156"/>
      <c r="D1236" s="157"/>
    </row>
    <row r="1237" spans="1:4">
      <c r="A1237" s="159"/>
      <c r="B1237" s="155"/>
      <c r="C1237" s="156"/>
      <c r="D1237" s="157"/>
    </row>
    <row r="1238" spans="1:4">
      <c r="A1238" s="156"/>
      <c r="B1238" s="155"/>
      <c r="C1238" s="156"/>
      <c r="D1238" s="157"/>
    </row>
    <row r="1239" spans="1:4">
      <c r="A1239" s="158"/>
      <c r="B1239" s="155"/>
      <c r="C1239" s="156"/>
      <c r="D1239" s="157"/>
    </row>
    <row r="1240" spans="1:4">
      <c r="A1240" s="156"/>
      <c r="B1240" s="155"/>
      <c r="C1240" s="156"/>
      <c r="D1240" s="157"/>
    </row>
    <row r="1241" spans="1:4">
      <c r="A1241" s="158"/>
      <c r="B1241" s="155"/>
      <c r="C1241" s="156"/>
      <c r="D1241" s="157"/>
    </row>
    <row r="1242" spans="1:4">
      <c r="A1242" s="159"/>
      <c r="B1242" s="155"/>
      <c r="C1242" s="156"/>
      <c r="D1242" s="157"/>
    </row>
    <row r="1243" spans="1:4">
      <c r="A1243" s="159"/>
      <c r="B1243" s="155"/>
      <c r="C1243" s="156"/>
      <c r="D1243" s="157"/>
    </row>
    <row r="1244" spans="1:4">
      <c r="A1244" s="159"/>
      <c r="B1244" s="155"/>
      <c r="C1244" s="156"/>
      <c r="D1244" s="157"/>
    </row>
    <row r="1245" spans="1:4">
      <c r="A1245" s="159"/>
      <c r="B1245" s="155"/>
      <c r="C1245" s="156"/>
      <c r="D1245" s="157"/>
    </row>
    <row r="1246" spans="1:4">
      <c r="A1246" s="156"/>
      <c r="B1246" s="155"/>
      <c r="C1246" s="156"/>
      <c r="D1246" s="157"/>
    </row>
    <row r="1247" spans="1:4">
      <c r="A1247" s="158"/>
      <c r="B1247" s="155"/>
      <c r="C1247" s="156"/>
      <c r="D1247" s="157"/>
    </row>
    <row r="1248" spans="1:4">
      <c r="A1248" s="159"/>
      <c r="B1248" s="155"/>
      <c r="C1248" s="156"/>
      <c r="D1248" s="157"/>
    </row>
    <row r="1249" spans="1:4">
      <c r="A1249" s="159"/>
      <c r="B1249" s="155"/>
      <c r="C1249" s="156"/>
      <c r="D1249" s="157"/>
    </row>
    <row r="1250" spans="1:4">
      <c r="A1250" s="159"/>
      <c r="B1250" s="155"/>
      <c r="C1250" s="156"/>
      <c r="D1250" s="157"/>
    </row>
    <row r="1251" spans="1:4">
      <c r="A1251" s="159"/>
      <c r="B1251" s="155"/>
      <c r="C1251" s="156"/>
      <c r="D1251" s="157"/>
    </row>
    <row r="1252" spans="1:4">
      <c r="A1252" s="159"/>
      <c r="B1252" s="155"/>
      <c r="C1252" s="156"/>
      <c r="D1252" s="157"/>
    </row>
    <row r="1253" spans="1:4">
      <c r="A1253" s="159"/>
      <c r="B1253" s="155"/>
      <c r="C1253" s="156"/>
      <c r="D1253" s="157"/>
    </row>
    <row r="1254" spans="1:4">
      <c r="A1254" s="156"/>
      <c r="B1254" s="155"/>
      <c r="C1254" s="156"/>
      <c r="D1254" s="157"/>
    </row>
    <row r="1255" spans="1:4">
      <c r="A1255" s="158"/>
      <c r="B1255" s="155"/>
      <c r="C1255" s="156"/>
      <c r="D1255" s="157"/>
    </row>
    <row r="1256" spans="1:4">
      <c r="A1256" s="159"/>
      <c r="B1256" s="155"/>
      <c r="C1256" s="156"/>
      <c r="D1256" s="157"/>
    </row>
    <row r="1257" spans="1:4">
      <c r="A1257" s="159"/>
      <c r="B1257" s="155"/>
      <c r="C1257" s="156"/>
      <c r="D1257" s="157"/>
    </row>
    <row r="1258" spans="1:4">
      <c r="A1258" s="159"/>
      <c r="B1258" s="155"/>
      <c r="C1258" s="156"/>
      <c r="D1258" s="157"/>
    </row>
    <row r="1259" spans="1:4">
      <c r="A1259" s="156"/>
      <c r="B1259" s="155"/>
      <c r="C1259" s="156"/>
      <c r="D1259" s="157"/>
    </row>
    <row r="1260" spans="1:4">
      <c r="A1260" s="158"/>
      <c r="B1260" s="155"/>
      <c r="C1260" s="156"/>
      <c r="D1260" s="157"/>
    </row>
    <row r="1261" spans="1:4">
      <c r="A1261" s="159"/>
      <c r="B1261" s="155"/>
      <c r="C1261" s="156"/>
      <c r="D1261" s="157"/>
    </row>
    <row r="1262" spans="1:4">
      <c r="A1262" s="159"/>
      <c r="B1262" s="155"/>
      <c r="C1262" s="156"/>
      <c r="D1262" s="157"/>
    </row>
    <row r="1263" spans="1:4">
      <c r="A1263" s="159"/>
      <c r="B1263" s="155"/>
      <c r="C1263" s="156"/>
      <c r="D1263" s="157"/>
    </row>
    <row r="1264" spans="1:4">
      <c r="A1264" s="159"/>
      <c r="B1264" s="155"/>
      <c r="C1264" s="156"/>
      <c r="D1264" s="157"/>
    </row>
    <row r="1265" spans="1:4">
      <c r="A1265" s="156"/>
      <c r="B1265" s="155"/>
      <c r="C1265" s="156"/>
      <c r="D1265" s="157"/>
    </row>
    <row r="1266" spans="1:4">
      <c r="A1266" s="154"/>
      <c r="B1266" s="155"/>
      <c r="C1266" s="156"/>
      <c r="D1266" s="157"/>
    </row>
    <row r="1267" spans="1:4">
      <c r="A1267" s="158"/>
      <c r="B1267" s="155"/>
      <c r="C1267" s="156"/>
      <c r="D1267" s="157"/>
    </row>
    <row r="1268" spans="1:4">
      <c r="A1268" s="156"/>
      <c r="B1268" s="155"/>
      <c r="C1268" s="156"/>
      <c r="D1268" s="157"/>
    </row>
    <row r="1269" spans="1:4">
      <c r="A1269" s="158"/>
      <c r="B1269" s="155"/>
      <c r="C1269" s="156"/>
      <c r="D1269" s="157"/>
    </row>
    <row r="1270" spans="1:4">
      <c r="A1270" s="159"/>
      <c r="B1270" s="155"/>
      <c r="C1270" s="156"/>
      <c r="D1270" s="157"/>
    </row>
    <row r="1271" spans="1:4">
      <c r="A1271" s="159"/>
      <c r="B1271" s="155"/>
      <c r="C1271" s="156"/>
      <c r="D1271" s="157"/>
    </row>
    <row r="1272" spans="1:4">
      <c r="A1272" s="159"/>
      <c r="B1272" s="155"/>
      <c r="C1272" s="156"/>
      <c r="D1272" s="157"/>
    </row>
    <row r="1273" spans="1:4">
      <c r="A1273" s="159"/>
      <c r="B1273" s="155"/>
      <c r="C1273" s="156"/>
      <c r="D1273" s="157"/>
    </row>
    <row r="1274" spans="1:4">
      <c r="A1274" s="159"/>
      <c r="B1274" s="155"/>
      <c r="C1274" s="156"/>
      <c r="D1274" s="157"/>
    </row>
    <row r="1275" spans="1:4">
      <c r="A1275" s="159"/>
      <c r="B1275" s="155"/>
      <c r="C1275" s="156"/>
      <c r="D1275" s="157"/>
    </row>
    <row r="1276" spans="1:4">
      <c r="A1276" s="156"/>
      <c r="B1276" s="155"/>
      <c r="C1276" s="156"/>
      <c r="D1276" s="157"/>
    </row>
    <row r="1277" spans="1:4">
      <c r="A1277" s="158"/>
      <c r="B1277" s="155"/>
      <c r="C1277" s="156"/>
      <c r="D1277" s="157"/>
    </row>
    <row r="1278" spans="1:4">
      <c r="A1278" s="159"/>
      <c r="B1278" s="155"/>
      <c r="C1278" s="156"/>
      <c r="D1278" s="157"/>
    </row>
    <row r="1279" spans="1:4">
      <c r="A1279" s="159"/>
      <c r="B1279" s="155"/>
      <c r="C1279" s="156"/>
      <c r="D1279" s="157"/>
    </row>
    <row r="1280" spans="1:4">
      <c r="A1280" s="159"/>
      <c r="B1280" s="155"/>
      <c r="C1280" s="156"/>
      <c r="D1280" s="157"/>
    </row>
    <row r="1281" spans="1:4">
      <c r="A1281" s="159"/>
      <c r="B1281" s="155"/>
      <c r="C1281" s="156"/>
      <c r="D1281" s="157"/>
    </row>
    <row r="1282" spans="1:4">
      <c r="A1282" s="159"/>
      <c r="B1282" s="155"/>
      <c r="C1282" s="156"/>
      <c r="D1282" s="157"/>
    </row>
    <row r="1283" spans="1:4">
      <c r="A1283" s="159"/>
      <c r="B1283" s="155"/>
      <c r="C1283" s="156"/>
      <c r="D1283" s="157"/>
    </row>
    <row r="1284" spans="1:4">
      <c r="A1284" s="159"/>
      <c r="B1284" s="155"/>
      <c r="C1284" s="156"/>
      <c r="D1284" s="157"/>
    </row>
    <row r="1285" spans="1:4">
      <c r="A1285" s="159"/>
      <c r="B1285" s="155"/>
      <c r="C1285" s="156"/>
      <c r="D1285" s="157"/>
    </row>
    <row r="1286" spans="1:4">
      <c r="A1286" s="159"/>
      <c r="B1286" s="155"/>
      <c r="C1286" s="156"/>
      <c r="D1286" s="157"/>
    </row>
    <row r="1287" spans="1:4">
      <c r="A1287" s="159"/>
      <c r="B1287" s="155"/>
      <c r="C1287" s="156"/>
      <c r="D1287" s="157"/>
    </row>
    <row r="1288" spans="1:4">
      <c r="A1288" s="159"/>
      <c r="B1288" s="155"/>
      <c r="C1288" s="156"/>
      <c r="D1288" s="157"/>
    </row>
    <row r="1289" spans="1:4">
      <c r="A1289" s="159"/>
      <c r="B1289" s="155"/>
      <c r="C1289" s="156"/>
      <c r="D1289" s="157"/>
    </row>
    <row r="1290" spans="1:4">
      <c r="A1290" s="159"/>
      <c r="B1290" s="155"/>
      <c r="C1290" s="156"/>
      <c r="D1290" s="157"/>
    </row>
    <row r="1291" spans="1:4">
      <c r="A1291" s="159"/>
      <c r="B1291" s="155"/>
      <c r="C1291" s="156"/>
      <c r="D1291" s="157"/>
    </row>
    <row r="1292" spans="1:4">
      <c r="A1292" s="159"/>
      <c r="B1292" s="155"/>
      <c r="C1292" s="156"/>
      <c r="D1292" s="157"/>
    </row>
    <row r="1293" spans="1:4">
      <c r="A1293" s="159"/>
      <c r="B1293" s="155"/>
      <c r="C1293" s="156"/>
      <c r="D1293" s="157"/>
    </row>
    <row r="1294" spans="1:4">
      <c r="A1294" s="159"/>
      <c r="B1294" s="155"/>
      <c r="C1294" s="156"/>
      <c r="D1294" s="157"/>
    </row>
    <row r="1295" spans="1:4">
      <c r="A1295" s="159"/>
      <c r="B1295" s="155"/>
      <c r="C1295" s="156"/>
      <c r="D1295" s="157"/>
    </row>
    <row r="1296" spans="1:4">
      <c r="A1296" s="159"/>
      <c r="B1296" s="155"/>
      <c r="C1296" s="156"/>
      <c r="D1296" s="157"/>
    </row>
    <row r="1297" spans="1:4">
      <c r="A1297" s="159"/>
      <c r="B1297" s="155"/>
      <c r="C1297" s="156"/>
      <c r="D1297" s="157"/>
    </row>
    <row r="1298" spans="1:4">
      <c r="A1298" s="156"/>
      <c r="B1298" s="155"/>
      <c r="C1298" s="156"/>
      <c r="D1298" s="157"/>
    </row>
    <row r="1299" spans="1:4">
      <c r="A1299" s="158"/>
      <c r="B1299" s="155"/>
      <c r="C1299" s="156"/>
      <c r="D1299" s="157"/>
    </row>
    <row r="1300" spans="1:4">
      <c r="A1300" s="156"/>
      <c r="B1300" s="155"/>
      <c r="C1300" s="156"/>
      <c r="D1300" s="157"/>
    </row>
    <row r="1301" spans="1:4">
      <c r="A1301" s="154"/>
      <c r="B1301" s="155"/>
      <c r="C1301" s="156"/>
      <c r="D1301" s="157"/>
    </row>
    <row r="1302" spans="1:4">
      <c r="A1302" s="158"/>
      <c r="B1302" s="155"/>
      <c r="C1302" s="156"/>
      <c r="D1302" s="157"/>
    </row>
    <row r="1303" spans="1:4">
      <c r="A1303" s="159"/>
      <c r="B1303" s="155"/>
      <c r="C1303" s="156"/>
      <c r="D1303" s="157"/>
    </row>
    <row r="1304" spans="1:4">
      <c r="A1304" s="156"/>
      <c r="B1304" s="155"/>
      <c r="C1304" s="156"/>
      <c r="D1304" s="157"/>
    </row>
    <row r="1305" spans="1:4">
      <c r="A1305" s="158"/>
      <c r="B1305" s="155"/>
      <c r="C1305" s="156"/>
      <c r="D1305" s="157"/>
    </row>
    <row r="1306" spans="1:4">
      <c r="A1306" s="159"/>
      <c r="B1306" s="155"/>
      <c r="C1306" s="156"/>
      <c r="D1306" s="157"/>
    </row>
    <row r="1307" spans="1:4">
      <c r="A1307" s="159"/>
      <c r="B1307" s="155"/>
      <c r="C1307" s="156"/>
      <c r="D1307" s="157"/>
    </row>
    <row r="1308" spans="1:4">
      <c r="A1308" s="159"/>
      <c r="B1308" s="155"/>
      <c r="C1308" s="156"/>
      <c r="D1308" s="157"/>
    </row>
    <row r="1309" spans="1:4">
      <c r="A1309" s="159"/>
      <c r="B1309" s="155"/>
      <c r="C1309" s="156"/>
      <c r="D1309" s="157"/>
    </row>
    <row r="1310" spans="1:4">
      <c r="A1310" s="156"/>
      <c r="B1310" s="155"/>
      <c r="C1310" s="156"/>
      <c r="D1310" s="157"/>
    </row>
    <row r="1311" spans="1:4">
      <c r="A1311" s="158"/>
      <c r="B1311" s="155"/>
      <c r="C1311" s="156"/>
      <c r="D1311" s="157"/>
    </row>
    <row r="1312" spans="1:4">
      <c r="A1312" s="159"/>
      <c r="B1312" s="155"/>
      <c r="C1312" s="156"/>
      <c r="D1312" s="157"/>
    </row>
    <row r="1313" spans="1:4">
      <c r="A1313" s="159"/>
      <c r="B1313" s="155"/>
      <c r="C1313" s="156"/>
      <c r="D1313" s="157"/>
    </row>
    <row r="1314" spans="1:4">
      <c r="A1314" s="159"/>
      <c r="B1314" s="155"/>
      <c r="C1314" s="156"/>
      <c r="D1314" s="157"/>
    </row>
    <row r="1315" spans="1:4">
      <c r="A1315" s="159"/>
      <c r="B1315" s="155"/>
      <c r="C1315" s="156"/>
      <c r="D1315" s="157"/>
    </row>
    <row r="1316" spans="1:4">
      <c r="A1316" s="156"/>
      <c r="B1316" s="155"/>
      <c r="C1316" s="156"/>
      <c r="D1316" s="157"/>
    </row>
    <row r="1317" spans="1:4">
      <c r="A1317" s="158"/>
      <c r="B1317" s="155"/>
      <c r="C1317" s="156"/>
      <c r="D1317" s="157"/>
    </row>
    <row r="1318" spans="1:4">
      <c r="A1318" s="159"/>
      <c r="B1318" s="155"/>
      <c r="C1318" s="156"/>
      <c r="D1318" s="157"/>
    </row>
    <row r="1319" spans="1:4">
      <c r="A1319" s="159"/>
      <c r="B1319" s="155"/>
      <c r="C1319" s="156"/>
      <c r="D1319" s="157"/>
    </row>
    <row r="1320" spans="1:4">
      <c r="A1320" s="156"/>
      <c r="B1320" s="155"/>
      <c r="C1320" s="156"/>
      <c r="D1320" s="157"/>
    </row>
    <row r="1321" spans="1:4">
      <c r="A1321" s="154"/>
      <c r="B1321" s="155"/>
      <c r="C1321" s="156"/>
      <c r="D1321" s="157"/>
    </row>
    <row r="1322" spans="1:4">
      <c r="A1322" s="158"/>
      <c r="B1322" s="155"/>
      <c r="C1322" s="156"/>
      <c r="D1322" s="157"/>
    </row>
    <row r="1323" spans="1:4">
      <c r="A1323" s="159"/>
      <c r="B1323" s="155"/>
      <c r="C1323" s="156"/>
      <c r="D1323" s="157"/>
    </row>
    <row r="1324" spans="1:4">
      <c r="A1324" s="159"/>
      <c r="B1324" s="155"/>
      <c r="C1324" s="156"/>
      <c r="D1324" s="157"/>
    </row>
    <row r="1325" spans="1:4">
      <c r="A1325" s="159"/>
      <c r="B1325" s="155"/>
      <c r="C1325" s="156"/>
      <c r="D1325" s="157"/>
    </row>
    <row r="1326" spans="1:4">
      <c r="A1326" s="159"/>
      <c r="B1326" s="155"/>
      <c r="C1326" s="156"/>
      <c r="D1326" s="157"/>
    </row>
    <row r="1327" spans="1:4">
      <c r="A1327" s="159"/>
      <c r="B1327" s="155"/>
      <c r="C1327" s="156"/>
      <c r="D1327" s="157"/>
    </row>
    <row r="1328" spans="1:4">
      <c r="A1328" s="159"/>
      <c r="B1328" s="155"/>
      <c r="C1328" s="156"/>
      <c r="D1328" s="157"/>
    </row>
    <row r="1329" spans="1:4">
      <c r="A1329" s="159"/>
      <c r="B1329" s="155"/>
      <c r="C1329" s="156"/>
      <c r="D1329" s="157"/>
    </row>
    <row r="1330" spans="1:4">
      <c r="A1330" s="159"/>
      <c r="B1330" s="155"/>
      <c r="C1330" s="156"/>
      <c r="D1330" s="157"/>
    </row>
    <row r="1331" spans="1:4">
      <c r="A1331" s="159"/>
      <c r="B1331" s="155"/>
      <c r="C1331" s="156"/>
      <c r="D1331" s="157"/>
    </row>
    <row r="1332" spans="1:4">
      <c r="A1332" s="156"/>
      <c r="B1332" s="155"/>
      <c r="C1332" s="156"/>
      <c r="D1332" s="157"/>
    </row>
    <row r="1333" spans="1:4">
      <c r="A1333" s="158"/>
      <c r="B1333" s="155"/>
      <c r="C1333" s="156"/>
      <c r="D1333" s="157"/>
    </row>
    <row r="1334" spans="1:4">
      <c r="A1334" s="159"/>
      <c r="B1334" s="155"/>
      <c r="C1334" s="156"/>
      <c r="D1334" s="157"/>
    </row>
    <row r="1335" spans="1:4">
      <c r="A1335" s="159"/>
      <c r="B1335" s="155"/>
      <c r="C1335" s="156"/>
      <c r="D1335" s="157"/>
    </row>
    <row r="1336" spans="1:4">
      <c r="A1336" s="159"/>
      <c r="B1336" s="155"/>
      <c r="C1336" s="156"/>
      <c r="D1336" s="157"/>
    </row>
    <row r="1337" spans="1:4">
      <c r="A1337" s="159"/>
      <c r="B1337" s="155"/>
      <c r="C1337" s="156"/>
      <c r="D1337" s="157"/>
    </row>
    <row r="1338" spans="1:4">
      <c r="A1338" s="159"/>
      <c r="B1338" s="155"/>
      <c r="C1338" s="156"/>
      <c r="D1338" s="157"/>
    </row>
    <row r="1339" spans="1:4">
      <c r="A1339" s="159"/>
      <c r="B1339" s="155"/>
      <c r="C1339" s="156"/>
      <c r="D1339" s="157"/>
    </row>
    <row r="1340" spans="1:4">
      <c r="A1340" s="156"/>
      <c r="B1340" s="155"/>
      <c r="C1340" s="156"/>
      <c r="D1340" s="157"/>
    </row>
    <row r="1341" spans="1:4">
      <c r="A1341" s="158"/>
      <c r="B1341" s="155"/>
      <c r="C1341" s="156"/>
      <c r="D1341" s="157"/>
    </row>
    <row r="1342" spans="1:4">
      <c r="A1342" s="156"/>
      <c r="B1342" s="155"/>
      <c r="C1342" s="156"/>
      <c r="D1342" s="157"/>
    </row>
    <row r="1343" spans="1:4">
      <c r="A1343" s="158"/>
      <c r="B1343" s="155"/>
      <c r="C1343" s="156"/>
      <c r="D1343" s="157"/>
    </row>
    <row r="1344" spans="1:4">
      <c r="A1344" s="156"/>
      <c r="B1344" s="155"/>
      <c r="C1344" s="156"/>
      <c r="D1344" s="157"/>
    </row>
    <row r="1345" spans="1:4">
      <c r="A1345" s="154"/>
      <c r="B1345" s="155"/>
      <c r="C1345" s="156"/>
      <c r="D1345" s="157"/>
    </row>
    <row r="1346" spans="1:4">
      <c r="A1346" s="158"/>
      <c r="B1346" s="155"/>
      <c r="C1346" s="156"/>
      <c r="D1346" s="157"/>
    </row>
    <row r="1347" spans="1:4">
      <c r="A1347" s="156"/>
      <c r="B1347" s="155"/>
      <c r="C1347" s="156"/>
      <c r="D1347" s="157"/>
    </row>
    <row r="1348" spans="1:4">
      <c r="A1348" s="158"/>
      <c r="B1348" s="155"/>
      <c r="C1348" s="156"/>
      <c r="D1348" s="157"/>
    </row>
    <row r="1349" spans="1:4">
      <c r="A1349" s="159"/>
      <c r="B1349" s="155"/>
      <c r="C1349" s="156"/>
      <c r="D1349" s="157"/>
    </row>
    <row r="1350" spans="1:4">
      <c r="A1350" s="159"/>
      <c r="B1350" s="155"/>
      <c r="C1350" s="156"/>
      <c r="D1350" s="157"/>
    </row>
    <row r="1351" spans="1:4">
      <c r="A1351" s="159"/>
      <c r="B1351" s="155"/>
      <c r="C1351" s="156"/>
      <c r="D1351" s="157"/>
    </row>
    <row r="1352" spans="1:4">
      <c r="A1352" s="156"/>
      <c r="B1352" s="155"/>
      <c r="C1352" s="156"/>
      <c r="D1352" s="157"/>
    </row>
    <row r="1353" spans="1:4">
      <c r="A1353" s="158"/>
      <c r="B1353" s="155"/>
      <c r="C1353" s="156"/>
      <c r="D1353" s="157"/>
    </row>
    <row r="1354" spans="1:4">
      <c r="A1354" s="159"/>
      <c r="B1354" s="155"/>
      <c r="C1354" s="156"/>
      <c r="D1354" s="157"/>
    </row>
    <row r="1355" spans="1:4">
      <c r="A1355" s="159"/>
      <c r="B1355" s="155"/>
      <c r="C1355" s="156"/>
      <c r="D1355" s="157"/>
    </row>
    <row r="1356" spans="1:4">
      <c r="A1356" s="156"/>
      <c r="B1356" s="155"/>
      <c r="C1356" s="156"/>
      <c r="D1356" s="157"/>
    </row>
    <row r="1357" spans="1:4">
      <c r="A1357" s="154"/>
      <c r="B1357" s="155"/>
      <c r="C1357" s="156"/>
      <c r="D1357" s="157"/>
    </row>
    <row r="1358" spans="1:4">
      <c r="A1358" s="158"/>
      <c r="B1358" s="155"/>
      <c r="C1358" s="156"/>
      <c r="D1358" s="157"/>
    </row>
    <row r="1359" spans="1:4">
      <c r="A1359" s="159"/>
      <c r="B1359" s="155"/>
      <c r="C1359" s="156"/>
      <c r="D1359" s="157"/>
    </row>
    <row r="1360" spans="1:4">
      <c r="A1360" s="156"/>
      <c r="B1360" s="155"/>
      <c r="C1360" s="156"/>
      <c r="D1360" s="157"/>
    </row>
    <row r="1361" spans="1:4">
      <c r="A1361" s="154"/>
      <c r="B1361" s="155"/>
      <c r="C1361" s="156"/>
      <c r="D1361" s="157"/>
    </row>
    <row r="1362" spans="1:4">
      <c r="A1362" s="158"/>
      <c r="B1362" s="155"/>
      <c r="C1362" s="156"/>
      <c r="D1362" s="157"/>
    </row>
    <row r="1363" spans="1:4">
      <c r="A1363" s="159"/>
      <c r="B1363" s="155"/>
      <c r="C1363" s="156"/>
      <c r="D1363" s="157"/>
    </row>
    <row r="1364" spans="1:4">
      <c r="A1364" s="156"/>
      <c r="B1364" s="155"/>
      <c r="C1364" s="156"/>
      <c r="D1364" s="157"/>
    </row>
    <row r="1365" spans="1:4">
      <c r="A1365" s="158"/>
      <c r="B1365" s="155"/>
      <c r="C1365" s="156"/>
      <c r="D1365" s="157"/>
    </row>
    <row r="1366" spans="1:4">
      <c r="A1366" s="159"/>
      <c r="B1366" s="155"/>
      <c r="C1366" s="156"/>
      <c r="D1366" s="157"/>
    </row>
    <row r="1367" spans="1:4">
      <c r="A1367" s="156"/>
      <c r="B1367" s="155"/>
      <c r="C1367" s="156"/>
      <c r="D1367" s="157"/>
    </row>
    <row r="1368" spans="1:4">
      <c r="A1368" s="154"/>
      <c r="B1368" s="155"/>
      <c r="C1368" s="156"/>
      <c r="D1368" s="157"/>
    </row>
    <row r="1369" spans="1:4">
      <c r="A1369" s="158"/>
      <c r="B1369" s="155"/>
      <c r="C1369" s="156"/>
      <c r="D1369" s="157"/>
    </row>
    <row r="1370" spans="1:4">
      <c r="A1370" s="159"/>
      <c r="B1370" s="155"/>
      <c r="C1370" s="156"/>
      <c r="D1370" s="157"/>
    </row>
    <row r="1371" spans="1:4">
      <c r="A1371" s="159"/>
      <c r="B1371" s="155"/>
      <c r="C1371" s="156"/>
      <c r="D1371" s="157"/>
    </row>
    <row r="1372" spans="1:4">
      <c r="A1372" s="159"/>
      <c r="B1372" s="155"/>
      <c r="C1372" s="156"/>
      <c r="D1372" s="157"/>
    </row>
    <row r="1373" spans="1:4">
      <c r="A1373" s="159"/>
      <c r="B1373" s="155"/>
      <c r="C1373" s="156"/>
      <c r="D1373" s="157"/>
    </row>
    <row r="1374" spans="1:4">
      <c r="A1374" s="159"/>
      <c r="B1374" s="155"/>
      <c r="C1374" s="156"/>
      <c r="D1374" s="157"/>
    </row>
    <row r="1375" spans="1:4">
      <c r="A1375" s="159"/>
      <c r="B1375" s="155"/>
      <c r="C1375" s="156"/>
      <c r="D1375" s="157"/>
    </row>
    <row r="1376" spans="1:4">
      <c r="A1376" s="159"/>
      <c r="B1376" s="155"/>
      <c r="C1376" s="156"/>
      <c r="D1376" s="157"/>
    </row>
    <row r="1377" spans="1:4">
      <c r="A1377" s="159"/>
      <c r="B1377" s="155"/>
      <c r="C1377" s="156"/>
      <c r="D1377" s="157"/>
    </row>
    <row r="1378" spans="1:4">
      <c r="A1378" s="159"/>
      <c r="B1378" s="155"/>
      <c r="C1378" s="156"/>
      <c r="D1378" s="157"/>
    </row>
    <row r="1379" spans="1:4">
      <c r="A1379" s="159"/>
      <c r="B1379" s="155"/>
      <c r="C1379" s="156"/>
      <c r="D1379" s="157"/>
    </row>
    <row r="1380" spans="1:4">
      <c r="A1380" s="159"/>
      <c r="B1380" s="155"/>
      <c r="C1380" s="156"/>
      <c r="D1380" s="157"/>
    </row>
    <row r="1381" spans="1:4">
      <c r="A1381" s="159"/>
      <c r="B1381" s="155"/>
      <c r="C1381" s="156"/>
      <c r="D1381" s="157"/>
    </row>
    <row r="1382" spans="1:4">
      <c r="A1382" s="159"/>
      <c r="B1382" s="155"/>
      <c r="C1382" s="156"/>
      <c r="D1382" s="157"/>
    </row>
    <row r="1383" spans="1:4">
      <c r="A1383" s="159"/>
      <c r="B1383" s="155"/>
      <c r="C1383" s="156"/>
      <c r="D1383" s="157"/>
    </row>
    <row r="1384" spans="1:4">
      <c r="A1384" s="159"/>
      <c r="B1384" s="155"/>
      <c r="C1384" s="156"/>
      <c r="D1384" s="157"/>
    </row>
    <row r="1385" spans="1:4">
      <c r="A1385" s="159"/>
      <c r="B1385" s="155"/>
      <c r="C1385" s="156"/>
      <c r="D1385" s="157"/>
    </row>
    <row r="1386" spans="1:4">
      <c r="A1386" s="159"/>
      <c r="B1386" s="155"/>
      <c r="C1386" s="156"/>
      <c r="D1386" s="157"/>
    </row>
    <row r="1387" spans="1:4">
      <c r="A1387" s="159"/>
      <c r="B1387" s="155"/>
      <c r="C1387" s="156"/>
      <c r="D1387" s="157"/>
    </row>
    <row r="1388" spans="1:4">
      <c r="A1388" s="159"/>
      <c r="B1388" s="155"/>
      <c r="C1388" s="156"/>
      <c r="D1388" s="157"/>
    </row>
    <row r="1389" spans="1:4">
      <c r="A1389" s="159"/>
      <c r="B1389" s="155"/>
      <c r="C1389" s="156"/>
      <c r="D1389" s="157"/>
    </row>
    <row r="1390" spans="1:4">
      <c r="A1390" s="156"/>
      <c r="B1390" s="155"/>
      <c r="C1390" s="156"/>
      <c r="D1390" s="157"/>
    </row>
    <row r="1391" spans="1:4">
      <c r="A1391" s="158"/>
      <c r="B1391" s="155"/>
      <c r="C1391" s="156"/>
      <c r="D1391" s="157"/>
    </row>
    <row r="1392" spans="1:4">
      <c r="A1392" s="159"/>
      <c r="B1392" s="155"/>
      <c r="C1392" s="156"/>
      <c r="D1392" s="157"/>
    </row>
    <row r="1393" spans="1:4">
      <c r="A1393" s="159"/>
      <c r="B1393" s="155"/>
      <c r="C1393" s="156"/>
      <c r="D1393" s="157"/>
    </row>
    <row r="1394" spans="1:4">
      <c r="A1394" s="159"/>
      <c r="B1394" s="155"/>
      <c r="C1394" s="156"/>
      <c r="D1394" s="157"/>
    </row>
    <row r="1395" spans="1:4">
      <c r="A1395" s="156"/>
      <c r="B1395" s="155"/>
      <c r="C1395" s="156"/>
      <c r="D1395" s="157"/>
    </row>
    <row r="1396" spans="1:4">
      <c r="A1396" s="154"/>
      <c r="B1396" s="155"/>
      <c r="C1396" s="156"/>
      <c r="D1396" s="157"/>
    </row>
    <row r="1397" spans="1:4">
      <c r="A1397" s="158"/>
      <c r="B1397" s="155"/>
      <c r="C1397" s="156"/>
      <c r="D1397" s="157"/>
    </row>
    <row r="1398" spans="1:4">
      <c r="A1398" s="159"/>
      <c r="B1398" s="155"/>
      <c r="C1398" s="156"/>
      <c r="D1398" s="157"/>
    </row>
    <row r="1399" spans="1:4">
      <c r="A1399" s="159"/>
      <c r="B1399" s="155"/>
      <c r="C1399" s="156"/>
      <c r="D1399" s="157"/>
    </row>
    <row r="1400" spans="1:4">
      <c r="A1400" s="159"/>
      <c r="B1400" s="155"/>
      <c r="C1400" s="156"/>
      <c r="D1400" s="157"/>
    </row>
    <row r="1401" spans="1:4">
      <c r="A1401" s="159"/>
      <c r="B1401" s="155"/>
      <c r="C1401" s="156"/>
      <c r="D1401" s="157"/>
    </row>
    <row r="1402" spans="1:4">
      <c r="A1402" s="156"/>
      <c r="B1402" s="155"/>
      <c r="C1402" s="156"/>
      <c r="D1402" s="157"/>
    </row>
    <row r="1403" spans="1:4">
      <c r="A1403" s="158"/>
      <c r="B1403" s="155"/>
      <c r="C1403" s="156"/>
      <c r="D1403" s="157"/>
    </row>
    <row r="1404" spans="1:4">
      <c r="A1404" s="156"/>
      <c r="B1404" s="155"/>
      <c r="C1404" s="156"/>
      <c r="D1404" s="157"/>
    </row>
    <row r="1405" spans="1:4">
      <c r="A1405" s="154"/>
      <c r="B1405" s="155"/>
      <c r="C1405" s="156"/>
      <c r="D1405" s="157"/>
    </row>
    <row r="1406" spans="1:4">
      <c r="A1406" s="158"/>
      <c r="B1406" s="155"/>
      <c r="C1406" s="156"/>
      <c r="D1406" s="157"/>
    </row>
    <row r="1407" spans="1:4">
      <c r="A1407" s="159"/>
      <c r="B1407" s="155"/>
      <c r="C1407" s="156"/>
      <c r="D1407" s="157"/>
    </row>
    <row r="1408" spans="1:4">
      <c r="A1408" s="159"/>
      <c r="B1408" s="155"/>
      <c r="C1408" s="156"/>
      <c r="D1408" s="157"/>
    </row>
    <row r="1409" spans="1:4">
      <c r="A1409" s="159"/>
      <c r="B1409" s="155"/>
      <c r="C1409" s="156"/>
      <c r="D1409" s="157"/>
    </row>
    <row r="1410" spans="1:4">
      <c r="A1410" s="159"/>
      <c r="B1410" s="155"/>
      <c r="C1410" s="156"/>
      <c r="D1410" s="157"/>
    </row>
    <row r="1411" spans="1:4">
      <c r="A1411" s="159"/>
      <c r="B1411" s="155"/>
      <c r="C1411" s="156"/>
      <c r="D1411" s="157"/>
    </row>
    <row r="1412" spans="1:4">
      <c r="A1412" s="159"/>
      <c r="B1412" s="155"/>
      <c r="C1412" s="156"/>
      <c r="D1412" s="157"/>
    </row>
    <row r="1413" spans="1:4">
      <c r="A1413" s="159"/>
      <c r="B1413" s="155"/>
      <c r="C1413" s="156"/>
      <c r="D1413" s="157"/>
    </row>
    <row r="1414" spans="1:4">
      <c r="A1414" s="159"/>
      <c r="B1414" s="155"/>
      <c r="C1414" s="156"/>
      <c r="D1414" s="157"/>
    </row>
    <row r="1415" spans="1:4">
      <c r="A1415" s="159"/>
      <c r="B1415" s="155"/>
      <c r="C1415" s="156"/>
      <c r="D1415" s="157"/>
    </row>
    <row r="1416" spans="1:4">
      <c r="A1416" s="156"/>
      <c r="B1416" s="155"/>
      <c r="C1416" s="156"/>
      <c r="D1416" s="157"/>
    </row>
    <row r="1417" spans="1:4">
      <c r="A1417" s="154"/>
      <c r="B1417" s="155"/>
      <c r="C1417" s="156"/>
      <c r="D1417" s="157"/>
    </row>
    <row r="1418" spans="1:4">
      <c r="A1418" s="158"/>
      <c r="B1418" s="155"/>
      <c r="C1418" s="156"/>
      <c r="D1418" s="157"/>
    </row>
    <row r="1419" spans="1:4">
      <c r="A1419" s="156"/>
      <c r="B1419" s="155"/>
      <c r="C1419" s="156"/>
      <c r="D1419" s="157"/>
    </row>
    <row r="1420" spans="1:4">
      <c r="A1420" s="154"/>
      <c r="B1420" s="155"/>
      <c r="C1420" s="156"/>
      <c r="D1420" s="157"/>
    </row>
    <row r="1421" spans="1:4">
      <c r="A1421" s="158"/>
      <c r="B1421" s="155"/>
      <c r="C1421" s="156"/>
      <c r="D1421" s="157"/>
    </row>
    <row r="1422" spans="1:4">
      <c r="A1422" s="159"/>
      <c r="B1422" s="155"/>
      <c r="C1422" s="156"/>
      <c r="D1422" s="157"/>
    </row>
    <row r="1423" spans="1:4">
      <c r="A1423" s="159"/>
      <c r="B1423" s="155"/>
      <c r="C1423" s="156"/>
      <c r="D1423" s="157"/>
    </row>
    <row r="1424" spans="1:4">
      <c r="A1424" s="159"/>
      <c r="B1424" s="155"/>
      <c r="C1424" s="156"/>
      <c r="D1424" s="157"/>
    </row>
    <row r="1425" spans="1:4">
      <c r="A1425" s="159"/>
      <c r="B1425" s="155"/>
      <c r="C1425" s="156"/>
      <c r="D1425" s="157"/>
    </row>
    <row r="1426" spans="1:4">
      <c r="A1426" s="159"/>
      <c r="B1426" s="155"/>
      <c r="C1426" s="156"/>
      <c r="D1426" s="157"/>
    </row>
    <row r="1427" spans="1:4">
      <c r="A1427" s="159"/>
      <c r="B1427" s="155"/>
      <c r="C1427" s="156"/>
      <c r="D1427" s="157"/>
    </row>
    <row r="1428" spans="1:4">
      <c r="A1428" s="159"/>
      <c r="B1428" s="155"/>
      <c r="C1428" s="156"/>
      <c r="D1428" s="157"/>
    </row>
    <row r="1429" spans="1:4">
      <c r="A1429" s="159"/>
      <c r="B1429" s="155"/>
      <c r="C1429" s="156"/>
      <c r="D1429" s="157"/>
    </row>
    <row r="1430" spans="1:4">
      <c r="A1430" s="159"/>
      <c r="B1430" s="155"/>
      <c r="C1430" s="156"/>
      <c r="D1430" s="157"/>
    </row>
    <row r="1431" spans="1:4">
      <c r="A1431" s="159"/>
      <c r="B1431" s="155"/>
      <c r="C1431" s="156"/>
      <c r="D1431" s="157"/>
    </row>
    <row r="1432" spans="1:4">
      <c r="A1432" s="156"/>
      <c r="B1432" s="155"/>
      <c r="C1432" s="156"/>
      <c r="D1432" s="157"/>
    </row>
    <row r="1433" spans="1:4">
      <c r="A1433" s="154"/>
      <c r="B1433" s="155"/>
      <c r="C1433" s="156"/>
      <c r="D1433" s="157"/>
    </row>
    <row r="1434" spans="1:4">
      <c r="A1434" s="154"/>
      <c r="B1434" s="155"/>
      <c r="C1434" s="156"/>
      <c r="D1434" s="157"/>
    </row>
    <row r="1435" spans="1:4">
      <c r="A1435" s="154"/>
      <c r="B1435" s="155"/>
      <c r="C1435" s="156"/>
      <c r="D1435" s="157"/>
    </row>
    <row r="1436" spans="1:4">
      <c r="A1436" s="158"/>
      <c r="B1436" s="155"/>
      <c r="C1436" s="156"/>
      <c r="D1436" s="157"/>
    </row>
    <row r="1437" spans="1:4">
      <c r="A1437" s="159"/>
      <c r="B1437" s="155"/>
      <c r="C1437" s="156"/>
      <c r="D1437" s="157"/>
    </row>
    <row r="1438" spans="1:4">
      <c r="A1438" s="159"/>
      <c r="B1438" s="155"/>
      <c r="C1438" s="156"/>
      <c r="D1438" s="157"/>
    </row>
    <row r="1439" spans="1:4">
      <c r="A1439" s="159"/>
      <c r="B1439" s="155"/>
      <c r="C1439" s="156"/>
      <c r="D1439" s="157"/>
    </row>
    <row r="1440" spans="1:4">
      <c r="A1440" s="159"/>
      <c r="B1440" s="155"/>
      <c r="C1440" s="156"/>
      <c r="D1440" s="157"/>
    </row>
    <row r="1441" spans="1:4">
      <c r="A1441" s="159"/>
      <c r="B1441" s="155"/>
      <c r="C1441" s="156"/>
      <c r="D1441" s="157"/>
    </row>
    <row r="1442" spans="1:4">
      <c r="A1442" s="159"/>
      <c r="B1442" s="155"/>
      <c r="C1442" s="156"/>
      <c r="D1442" s="157"/>
    </row>
    <row r="1443" spans="1:4">
      <c r="A1443" s="159"/>
      <c r="B1443" s="155"/>
      <c r="C1443" s="156"/>
      <c r="D1443" s="157"/>
    </row>
    <row r="1444" spans="1:4">
      <c r="A1444" s="159"/>
      <c r="B1444" s="155"/>
      <c r="C1444" s="156"/>
      <c r="D1444" s="157"/>
    </row>
    <row r="1445" spans="1:4">
      <c r="A1445" s="159"/>
      <c r="B1445" s="155"/>
      <c r="C1445" s="156"/>
      <c r="D1445" s="157"/>
    </row>
    <row r="1446" spans="1:4">
      <c r="A1446" s="159"/>
      <c r="B1446" s="155"/>
      <c r="C1446" s="156"/>
      <c r="D1446" s="157"/>
    </row>
    <row r="1447" spans="1:4">
      <c r="A1447" s="159"/>
      <c r="B1447" s="155"/>
      <c r="C1447" s="156"/>
      <c r="D1447" s="157"/>
    </row>
    <row r="1448" spans="1:4">
      <c r="A1448" s="159"/>
      <c r="B1448" s="155"/>
      <c r="C1448" s="156"/>
      <c r="D1448" s="157"/>
    </row>
    <row r="1449" spans="1:4">
      <c r="A1449" s="159"/>
      <c r="B1449" s="155"/>
      <c r="C1449" s="156"/>
      <c r="D1449" s="157"/>
    </row>
    <row r="1450" spans="1:4">
      <c r="A1450" s="159"/>
      <c r="B1450" s="155"/>
      <c r="C1450" s="156"/>
      <c r="D1450" s="157"/>
    </row>
    <row r="1451" spans="1:4">
      <c r="A1451" s="159"/>
      <c r="B1451" s="155"/>
      <c r="C1451" s="156"/>
      <c r="D1451" s="157"/>
    </row>
    <row r="1452" spans="1:4">
      <c r="A1452" s="159"/>
      <c r="B1452" s="155"/>
      <c r="C1452" s="156"/>
      <c r="D1452" s="157"/>
    </row>
    <row r="1453" spans="1:4">
      <c r="A1453" s="159"/>
      <c r="B1453" s="155"/>
      <c r="C1453" s="156"/>
      <c r="D1453" s="157"/>
    </row>
    <row r="1454" spans="1:4">
      <c r="A1454" s="159"/>
      <c r="B1454" s="155"/>
      <c r="C1454" s="156"/>
      <c r="D1454" s="157"/>
    </row>
    <row r="1455" spans="1:4">
      <c r="A1455" s="159"/>
      <c r="B1455" s="155"/>
      <c r="C1455" s="156"/>
      <c r="D1455" s="157"/>
    </row>
    <row r="1456" spans="1:4">
      <c r="A1456" s="159"/>
      <c r="B1456" s="155"/>
      <c r="C1456" s="156"/>
      <c r="D1456" s="157"/>
    </row>
    <row r="1457" spans="1:4">
      <c r="A1457" s="159"/>
      <c r="B1457" s="155"/>
      <c r="C1457" s="156"/>
      <c r="D1457" s="157"/>
    </row>
    <row r="1458" spans="1:4">
      <c r="A1458" s="159"/>
      <c r="B1458" s="155"/>
      <c r="C1458" s="156"/>
      <c r="D1458" s="157"/>
    </row>
    <row r="1459" spans="1:4">
      <c r="A1459" s="159"/>
      <c r="B1459" s="155"/>
      <c r="C1459" s="156"/>
      <c r="D1459" s="157"/>
    </row>
    <row r="1460" spans="1:4">
      <c r="A1460" s="159"/>
      <c r="B1460" s="155"/>
      <c r="C1460" s="156"/>
      <c r="D1460" s="157"/>
    </row>
    <row r="1461" spans="1:4">
      <c r="A1461" s="159"/>
      <c r="B1461" s="155"/>
      <c r="C1461" s="156"/>
      <c r="D1461" s="157"/>
    </row>
    <row r="1462" spans="1:4">
      <c r="A1462" s="159"/>
      <c r="B1462" s="155"/>
      <c r="C1462" s="156"/>
      <c r="D1462" s="157"/>
    </row>
    <row r="1463" spans="1:4">
      <c r="A1463" s="159"/>
      <c r="B1463" s="155"/>
      <c r="C1463" s="156"/>
      <c r="D1463" s="157"/>
    </row>
    <row r="1464" spans="1:4">
      <c r="A1464" s="159"/>
      <c r="B1464" s="155"/>
      <c r="C1464" s="156"/>
      <c r="D1464" s="157"/>
    </row>
    <row r="1465" spans="1:4">
      <c r="A1465" s="159"/>
      <c r="B1465" s="155"/>
      <c r="C1465" s="156"/>
      <c r="D1465" s="157"/>
    </row>
    <row r="1466" spans="1:4">
      <c r="A1466" s="159"/>
      <c r="B1466" s="155"/>
      <c r="C1466" s="156"/>
      <c r="D1466" s="157"/>
    </row>
    <row r="1467" spans="1:4">
      <c r="A1467" s="159"/>
      <c r="B1467" s="155"/>
      <c r="C1467" s="156"/>
      <c r="D1467" s="157"/>
    </row>
    <row r="1468" spans="1:4">
      <c r="A1468" s="159"/>
      <c r="B1468" s="155"/>
      <c r="C1468" s="156"/>
      <c r="D1468" s="157"/>
    </row>
    <row r="1469" spans="1:4">
      <c r="A1469" s="159"/>
      <c r="B1469" s="155"/>
      <c r="C1469" s="156"/>
      <c r="D1469" s="157"/>
    </row>
    <row r="1470" spans="1:4">
      <c r="A1470" s="159"/>
      <c r="B1470" s="155"/>
      <c r="C1470" s="156"/>
      <c r="D1470" s="157"/>
    </row>
    <row r="1471" spans="1:4">
      <c r="A1471" s="159"/>
      <c r="B1471" s="155"/>
      <c r="C1471" s="156"/>
      <c r="D1471" s="157"/>
    </row>
    <row r="1472" spans="1:4">
      <c r="A1472" s="159"/>
      <c r="B1472" s="155"/>
      <c r="C1472" s="156"/>
      <c r="D1472" s="157"/>
    </row>
    <row r="1473" spans="1:4">
      <c r="A1473" s="159"/>
      <c r="B1473" s="155"/>
      <c r="C1473" s="156"/>
      <c r="D1473" s="157"/>
    </row>
    <row r="1474" spans="1:4">
      <c r="A1474" s="159"/>
      <c r="B1474" s="155"/>
      <c r="C1474" s="156"/>
      <c r="D1474" s="157"/>
    </row>
    <row r="1475" spans="1:4">
      <c r="A1475" s="159"/>
      <c r="B1475" s="155"/>
      <c r="C1475" s="156"/>
      <c r="D1475" s="157"/>
    </row>
    <row r="1476" spans="1:4">
      <c r="A1476" s="159"/>
      <c r="B1476" s="155"/>
      <c r="C1476" s="156"/>
      <c r="D1476" s="157"/>
    </row>
    <row r="1477" spans="1:4">
      <c r="A1477" s="159"/>
      <c r="B1477" s="155"/>
      <c r="C1477" s="156"/>
      <c r="D1477" s="157"/>
    </row>
    <row r="1478" spans="1:4">
      <c r="A1478" s="159"/>
      <c r="B1478" s="155"/>
      <c r="C1478" s="156"/>
      <c r="D1478" s="157"/>
    </row>
    <row r="1479" spans="1:4">
      <c r="A1479" s="159"/>
      <c r="B1479" s="155"/>
      <c r="C1479" s="156"/>
      <c r="D1479" s="157"/>
    </row>
    <row r="1480" spans="1:4">
      <c r="A1480" s="159"/>
      <c r="B1480" s="155"/>
      <c r="C1480" s="156"/>
      <c r="D1480" s="157"/>
    </row>
    <row r="1481" spans="1:4">
      <c r="A1481" s="159"/>
      <c r="B1481" s="155"/>
      <c r="C1481" s="156"/>
      <c r="D1481" s="157"/>
    </row>
    <row r="1482" spans="1:4">
      <c r="A1482" s="159"/>
      <c r="B1482" s="155"/>
      <c r="C1482" s="156"/>
      <c r="D1482" s="157"/>
    </row>
    <row r="1483" spans="1:4">
      <c r="A1483" s="159"/>
      <c r="B1483" s="155"/>
      <c r="C1483" s="156"/>
      <c r="D1483" s="157"/>
    </row>
    <row r="1484" spans="1:4">
      <c r="A1484" s="159"/>
      <c r="B1484" s="155"/>
      <c r="C1484" s="156"/>
      <c r="D1484" s="157"/>
    </row>
    <row r="1485" spans="1:4">
      <c r="A1485" s="159"/>
      <c r="B1485" s="155"/>
      <c r="C1485" s="156"/>
      <c r="D1485" s="157"/>
    </row>
    <row r="1486" spans="1:4">
      <c r="A1486" s="159"/>
      <c r="B1486" s="155"/>
      <c r="C1486" s="156"/>
      <c r="D1486" s="157"/>
    </row>
    <row r="1487" spans="1:4">
      <c r="A1487" s="159"/>
      <c r="B1487" s="155"/>
      <c r="C1487" s="156"/>
      <c r="D1487" s="157"/>
    </row>
    <row r="1488" spans="1:4">
      <c r="A1488" s="159"/>
      <c r="B1488" s="155"/>
      <c r="C1488" s="156"/>
      <c r="D1488" s="157"/>
    </row>
    <row r="1489" spans="1:4">
      <c r="A1489" s="159"/>
      <c r="B1489" s="155"/>
      <c r="C1489" s="156"/>
      <c r="D1489" s="157"/>
    </row>
    <row r="1490" spans="1:4">
      <c r="A1490" s="159"/>
      <c r="B1490" s="155"/>
      <c r="C1490" s="156"/>
      <c r="D1490" s="157"/>
    </row>
    <row r="1491" spans="1:4">
      <c r="A1491" s="159"/>
      <c r="B1491" s="155"/>
      <c r="C1491" s="156"/>
      <c r="D1491" s="157"/>
    </row>
    <row r="1492" spans="1:4">
      <c r="A1492" s="159"/>
      <c r="B1492" s="155"/>
      <c r="C1492" s="156"/>
      <c r="D1492" s="157"/>
    </row>
    <row r="1493" spans="1:4">
      <c r="A1493" s="159"/>
      <c r="B1493" s="155"/>
      <c r="C1493" s="156"/>
      <c r="D1493" s="157"/>
    </row>
    <row r="1494" spans="1:4">
      <c r="A1494" s="159"/>
      <c r="B1494" s="155"/>
      <c r="C1494" s="156"/>
      <c r="D1494" s="157"/>
    </row>
    <row r="1495" spans="1:4">
      <c r="A1495" s="159"/>
      <c r="B1495" s="155"/>
      <c r="C1495" s="156"/>
      <c r="D1495" s="157"/>
    </row>
    <row r="1496" spans="1:4">
      <c r="A1496" s="159"/>
      <c r="B1496" s="155"/>
      <c r="C1496" s="156"/>
      <c r="D1496" s="157"/>
    </row>
    <row r="1497" spans="1:4">
      <c r="A1497" s="159"/>
      <c r="B1497" s="155"/>
      <c r="C1497" s="156"/>
      <c r="D1497" s="157"/>
    </row>
    <row r="1498" spans="1:4">
      <c r="A1498" s="156"/>
      <c r="B1498" s="155"/>
      <c r="C1498" s="156"/>
      <c r="D1498" s="157"/>
    </row>
    <row r="1499" spans="1:4">
      <c r="A1499" s="158"/>
      <c r="B1499" s="155"/>
      <c r="C1499" s="156"/>
      <c r="D1499" s="157"/>
    </row>
    <row r="1500" spans="1:4">
      <c r="A1500" s="159"/>
      <c r="B1500" s="155"/>
      <c r="C1500" s="156"/>
      <c r="D1500" s="157"/>
    </row>
    <row r="1501" spans="1:4">
      <c r="A1501" s="159"/>
      <c r="B1501" s="155"/>
      <c r="C1501" s="156"/>
      <c r="D1501" s="157"/>
    </row>
    <row r="1502" spans="1:4">
      <c r="A1502" s="156"/>
      <c r="B1502" s="155"/>
      <c r="C1502" s="156"/>
      <c r="D1502" s="157"/>
    </row>
    <row r="1503" spans="1:4">
      <c r="A1503" s="158"/>
      <c r="B1503" s="155"/>
      <c r="C1503" s="156"/>
      <c r="D1503" s="157"/>
    </row>
    <row r="1504" spans="1:4">
      <c r="A1504" s="156"/>
      <c r="B1504" s="155"/>
      <c r="C1504" s="156"/>
      <c r="D1504" s="157"/>
    </row>
    <row r="1505" spans="1:4">
      <c r="A1505" s="154"/>
      <c r="B1505" s="155"/>
      <c r="C1505" s="156"/>
      <c r="D1505" s="157"/>
    </row>
    <row r="1506" spans="1:4">
      <c r="A1506" s="158"/>
      <c r="B1506" s="155"/>
      <c r="C1506" s="156"/>
      <c r="D1506" s="157"/>
    </row>
    <row r="1507" spans="1:4">
      <c r="A1507" s="159"/>
      <c r="B1507" s="155"/>
      <c r="C1507" s="156"/>
      <c r="D1507" s="157"/>
    </row>
    <row r="1508" spans="1:4">
      <c r="A1508" s="156"/>
      <c r="B1508" s="155"/>
      <c r="C1508" s="156"/>
      <c r="D1508" s="157"/>
    </row>
    <row r="1509" spans="1:4">
      <c r="A1509" s="154"/>
      <c r="B1509" s="155"/>
      <c r="C1509" s="156"/>
      <c r="D1509" s="157"/>
    </row>
    <row r="1510" spans="1:4">
      <c r="A1510" s="158"/>
      <c r="B1510" s="155"/>
      <c r="C1510" s="156"/>
      <c r="D1510" s="157"/>
    </row>
    <row r="1511" spans="1:4">
      <c r="A1511" s="159"/>
      <c r="B1511" s="155"/>
      <c r="C1511" s="156"/>
      <c r="D1511" s="157"/>
    </row>
    <row r="1512" spans="1:4">
      <c r="A1512" s="159"/>
      <c r="B1512" s="155"/>
      <c r="C1512" s="156"/>
      <c r="D1512" s="157"/>
    </row>
    <row r="1513" spans="1:4">
      <c r="A1513" s="159"/>
      <c r="B1513" s="155"/>
      <c r="C1513" s="156"/>
      <c r="D1513" s="157"/>
    </row>
    <row r="1514" spans="1:4">
      <c r="A1514" s="159"/>
      <c r="B1514" s="155"/>
      <c r="C1514" s="156"/>
      <c r="D1514" s="157"/>
    </row>
    <row r="1515" spans="1:4">
      <c r="A1515" s="159"/>
      <c r="B1515" s="155"/>
      <c r="C1515" s="156"/>
      <c r="D1515" s="157"/>
    </row>
    <row r="1516" spans="1:4">
      <c r="A1516" s="159"/>
      <c r="B1516" s="155"/>
      <c r="C1516" s="156"/>
      <c r="D1516" s="157"/>
    </row>
    <row r="1517" spans="1:4">
      <c r="A1517" s="159"/>
      <c r="B1517" s="155"/>
      <c r="C1517" s="156"/>
      <c r="D1517" s="157"/>
    </row>
    <row r="1518" spans="1:4">
      <c r="A1518" s="159"/>
      <c r="B1518" s="155"/>
      <c r="C1518" s="156"/>
      <c r="D1518" s="157"/>
    </row>
    <row r="1519" spans="1:4">
      <c r="A1519" s="159"/>
      <c r="B1519" s="155"/>
      <c r="C1519" s="156"/>
      <c r="D1519" s="157"/>
    </row>
    <row r="1520" spans="1:4">
      <c r="A1520" s="159"/>
      <c r="B1520" s="155"/>
      <c r="C1520" s="156"/>
      <c r="D1520" s="157"/>
    </row>
    <row r="1521" spans="1:4">
      <c r="A1521" s="159"/>
      <c r="B1521" s="155"/>
      <c r="C1521" s="156"/>
      <c r="D1521" s="157"/>
    </row>
    <row r="1522" spans="1:4">
      <c r="A1522" s="159"/>
      <c r="B1522" s="155"/>
      <c r="C1522" s="156"/>
      <c r="D1522" s="157"/>
    </row>
    <row r="1523" spans="1:4">
      <c r="A1523" s="159"/>
      <c r="B1523" s="155"/>
      <c r="C1523" s="156"/>
      <c r="D1523" s="157"/>
    </row>
    <row r="1524" spans="1:4">
      <c r="A1524" s="159"/>
      <c r="B1524" s="155"/>
      <c r="C1524" s="156"/>
      <c r="D1524" s="157"/>
    </row>
    <row r="1525" spans="1:4">
      <c r="A1525" s="159"/>
      <c r="B1525" s="155"/>
      <c r="C1525" s="156"/>
      <c r="D1525" s="157"/>
    </row>
    <row r="1526" spans="1:4">
      <c r="A1526" s="159"/>
      <c r="B1526" s="155"/>
      <c r="C1526" s="156"/>
      <c r="D1526" s="157"/>
    </row>
    <row r="1527" spans="1:4">
      <c r="A1527" s="159"/>
      <c r="B1527" s="155"/>
      <c r="C1527" s="156"/>
      <c r="D1527" s="157"/>
    </row>
    <row r="1528" spans="1:4">
      <c r="A1528" s="159"/>
      <c r="B1528" s="155"/>
      <c r="C1528" s="156"/>
      <c r="D1528" s="157"/>
    </row>
    <row r="1529" spans="1:4">
      <c r="A1529" s="159"/>
      <c r="B1529" s="155"/>
      <c r="C1529" s="156"/>
      <c r="D1529" s="157"/>
    </row>
    <row r="1530" spans="1:4">
      <c r="A1530" s="159"/>
      <c r="B1530" s="155"/>
      <c r="C1530" s="156"/>
      <c r="D1530" s="157"/>
    </row>
    <row r="1531" spans="1:4">
      <c r="A1531" s="159"/>
      <c r="B1531" s="155"/>
      <c r="C1531" s="156"/>
      <c r="D1531" s="157"/>
    </row>
    <row r="1532" spans="1:4">
      <c r="A1532" s="159"/>
      <c r="B1532" s="155"/>
      <c r="C1532" s="156"/>
      <c r="D1532" s="157"/>
    </row>
    <row r="1533" spans="1:4">
      <c r="A1533" s="159"/>
      <c r="B1533" s="155"/>
      <c r="C1533" s="156"/>
      <c r="D1533" s="157"/>
    </row>
    <row r="1534" spans="1:4">
      <c r="A1534" s="159"/>
      <c r="B1534" s="155"/>
      <c r="C1534" s="156"/>
      <c r="D1534" s="157"/>
    </row>
    <row r="1535" spans="1:4">
      <c r="A1535" s="159"/>
      <c r="B1535" s="155"/>
      <c r="C1535" s="156"/>
      <c r="D1535" s="157"/>
    </row>
    <row r="1536" spans="1:4">
      <c r="A1536" s="159"/>
      <c r="B1536" s="155"/>
      <c r="C1536" s="156"/>
      <c r="D1536" s="157"/>
    </row>
    <row r="1537" spans="1:4">
      <c r="A1537" s="159"/>
      <c r="B1537" s="155"/>
      <c r="C1537" s="156"/>
      <c r="D1537" s="157"/>
    </row>
    <row r="1538" spans="1:4">
      <c r="A1538" s="159"/>
      <c r="B1538" s="155"/>
      <c r="C1538" s="156"/>
      <c r="D1538" s="157"/>
    </row>
    <row r="1539" spans="1:4">
      <c r="A1539" s="159"/>
      <c r="B1539" s="155"/>
      <c r="C1539" s="156"/>
      <c r="D1539" s="157"/>
    </row>
    <row r="1540" spans="1:4">
      <c r="A1540" s="159"/>
      <c r="B1540" s="155"/>
      <c r="C1540" s="156"/>
      <c r="D1540" s="157"/>
    </row>
    <row r="1541" spans="1:4">
      <c r="A1541" s="159"/>
      <c r="B1541" s="155"/>
      <c r="C1541" s="156"/>
      <c r="D1541" s="157"/>
    </row>
    <row r="1542" spans="1:4">
      <c r="A1542" s="159"/>
      <c r="B1542" s="155"/>
      <c r="C1542" s="156"/>
      <c r="D1542" s="157"/>
    </row>
    <row r="1543" spans="1:4">
      <c r="A1543" s="159"/>
      <c r="B1543" s="155"/>
      <c r="C1543" s="156"/>
      <c r="D1543" s="157"/>
    </row>
    <row r="1544" spans="1:4">
      <c r="A1544" s="159"/>
      <c r="B1544" s="155"/>
      <c r="C1544" s="156"/>
      <c r="D1544" s="157"/>
    </row>
    <row r="1545" spans="1:4">
      <c r="A1545" s="156"/>
      <c r="B1545" s="155"/>
      <c r="C1545" s="156"/>
      <c r="D1545" s="157"/>
    </row>
    <row r="1546" spans="1:4">
      <c r="A1546" s="154"/>
      <c r="B1546" s="155"/>
      <c r="C1546" s="156"/>
      <c r="D1546" s="157"/>
    </row>
    <row r="1547" spans="1:4">
      <c r="A1547" s="158"/>
      <c r="B1547" s="155"/>
      <c r="C1547" s="156"/>
      <c r="D1547" s="157"/>
    </row>
    <row r="1548" spans="1:4">
      <c r="A1548" s="159"/>
      <c r="B1548" s="155"/>
      <c r="C1548" s="156"/>
      <c r="D1548" s="157"/>
    </row>
    <row r="1549" spans="1:4">
      <c r="A1549" s="159"/>
      <c r="B1549" s="155"/>
      <c r="C1549" s="156"/>
      <c r="D1549" s="157"/>
    </row>
    <row r="1550" spans="1:4">
      <c r="A1550" s="159"/>
      <c r="B1550" s="155"/>
      <c r="C1550" s="156"/>
      <c r="D1550" s="157"/>
    </row>
    <row r="1551" spans="1:4">
      <c r="A1551" s="159"/>
      <c r="B1551" s="155"/>
      <c r="C1551" s="156"/>
      <c r="D1551" s="157"/>
    </row>
    <row r="1552" spans="1:4">
      <c r="A1552" s="159"/>
      <c r="B1552" s="155"/>
      <c r="C1552" s="156"/>
      <c r="D1552" s="157"/>
    </row>
    <row r="1553" spans="1:4">
      <c r="A1553" s="159"/>
      <c r="B1553" s="155"/>
      <c r="C1553" s="156"/>
      <c r="D1553" s="157"/>
    </row>
    <row r="1554" spans="1:4">
      <c r="A1554" s="159"/>
      <c r="B1554" s="155"/>
      <c r="C1554" s="156"/>
      <c r="D1554" s="157"/>
    </row>
    <row r="1555" spans="1:4">
      <c r="A1555" s="159"/>
      <c r="B1555" s="155"/>
      <c r="C1555" s="156"/>
      <c r="D1555" s="157"/>
    </row>
    <row r="1556" spans="1:4">
      <c r="A1556" s="159"/>
      <c r="B1556" s="155"/>
      <c r="C1556" s="156"/>
      <c r="D1556" s="157"/>
    </row>
    <row r="1557" spans="1:4">
      <c r="A1557" s="159"/>
      <c r="B1557" s="155"/>
      <c r="C1557" s="156"/>
      <c r="D1557" s="157"/>
    </row>
    <row r="1558" spans="1:4">
      <c r="A1558" s="159"/>
      <c r="B1558" s="155"/>
      <c r="C1558" s="156"/>
      <c r="D1558" s="157"/>
    </row>
    <row r="1559" spans="1:4">
      <c r="A1559" s="159"/>
      <c r="B1559" s="155"/>
      <c r="C1559" s="156"/>
      <c r="D1559" s="157"/>
    </row>
    <row r="1560" spans="1:4">
      <c r="A1560" s="159"/>
      <c r="B1560" s="155"/>
      <c r="C1560" s="156"/>
      <c r="D1560" s="157"/>
    </row>
    <row r="1561" spans="1:4">
      <c r="A1561" s="159"/>
      <c r="B1561" s="155"/>
      <c r="C1561" s="156"/>
      <c r="D1561" s="157"/>
    </row>
    <row r="1562" spans="1:4">
      <c r="A1562" s="159"/>
      <c r="B1562" s="155"/>
      <c r="C1562" s="156"/>
      <c r="D1562" s="157"/>
    </row>
    <row r="1563" spans="1:4">
      <c r="A1563" s="159"/>
      <c r="B1563" s="155"/>
      <c r="C1563" s="156"/>
      <c r="D1563" s="157"/>
    </row>
    <row r="1564" spans="1:4">
      <c r="A1564" s="159"/>
      <c r="B1564" s="155"/>
      <c r="C1564" s="156"/>
      <c r="D1564" s="157"/>
    </row>
    <row r="1565" spans="1:4">
      <c r="A1565" s="159"/>
      <c r="B1565" s="155"/>
      <c r="C1565" s="156"/>
      <c r="D1565" s="157"/>
    </row>
    <row r="1566" spans="1:4">
      <c r="A1566" s="159"/>
      <c r="B1566" s="155"/>
      <c r="C1566" s="156"/>
      <c r="D1566" s="157"/>
    </row>
    <row r="1567" spans="1:4">
      <c r="A1567" s="159"/>
      <c r="B1567" s="155"/>
      <c r="C1567" s="156"/>
      <c r="D1567" s="157"/>
    </row>
    <row r="1568" spans="1:4">
      <c r="A1568" s="159"/>
      <c r="B1568" s="155"/>
      <c r="C1568" s="156"/>
      <c r="D1568" s="157"/>
    </row>
    <row r="1569" spans="1:4">
      <c r="A1569" s="159"/>
      <c r="B1569" s="155"/>
      <c r="C1569" s="156"/>
      <c r="D1569" s="157"/>
    </row>
    <row r="1570" spans="1:4">
      <c r="A1570" s="159"/>
      <c r="B1570" s="155"/>
      <c r="C1570" s="156"/>
      <c r="D1570" s="157"/>
    </row>
    <row r="1571" spans="1:4">
      <c r="A1571" s="159"/>
      <c r="B1571" s="155"/>
      <c r="C1571" s="156"/>
      <c r="D1571" s="157"/>
    </row>
    <row r="1572" spans="1:4">
      <c r="A1572" s="159"/>
      <c r="B1572" s="155"/>
      <c r="C1572" s="156"/>
      <c r="D1572" s="157"/>
    </row>
    <row r="1573" spans="1:4">
      <c r="A1573" s="159"/>
      <c r="B1573" s="155"/>
      <c r="C1573" s="156"/>
      <c r="D1573" s="157"/>
    </row>
    <row r="1574" spans="1:4">
      <c r="A1574" s="159"/>
      <c r="B1574" s="155"/>
      <c r="C1574" s="156"/>
      <c r="D1574" s="157"/>
    </row>
    <row r="1575" spans="1:4">
      <c r="A1575" s="159"/>
      <c r="B1575" s="155"/>
      <c r="C1575" s="156"/>
      <c r="D1575" s="157"/>
    </row>
    <row r="1576" spans="1:4">
      <c r="A1576" s="159"/>
      <c r="B1576" s="155"/>
      <c r="C1576" s="156"/>
      <c r="D1576" s="157"/>
    </row>
    <row r="1577" spans="1:4">
      <c r="A1577" s="159"/>
      <c r="B1577" s="155"/>
      <c r="C1577" s="156"/>
      <c r="D1577" s="157"/>
    </row>
    <row r="1578" spans="1:4">
      <c r="A1578" s="159"/>
      <c r="B1578" s="155"/>
      <c r="C1578" s="156"/>
      <c r="D1578" s="157"/>
    </row>
    <row r="1579" spans="1:4">
      <c r="A1579" s="159"/>
      <c r="B1579" s="155"/>
      <c r="C1579" s="156"/>
      <c r="D1579" s="157"/>
    </row>
    <row r="1580" spans="1:4">
      <c r="A1580" s="159"/>
      <c r="B1580" s="155"/>
      <c r="C1580" s="156"/>
      <c r="D1580" s="157"/>
    </row>
    <row r="1581" spans="1:4">
      <c r="A1581" s="159"/>
      <c r="B1581" s="155"/>
      <c r="C1581" s="156"/>
      <c r="D1581" s="157"/>
    </row>
    <row r="1582" spans="1:4">
      <c r="A1582" s="159"/>
      <c r="B1582" s="155"/>
      <c r="C1582" s="156"/>
      <c r="D1582" s="157"/>
    </row>
    <row r="1583" spans="1:4">
      <c r="A1583" s="159"/>
      <c r="B1583" s="155"/>
      <c r="C1583" s="156"/>
      <c r="D1583" s="157"/>
    </row>
    <row r="1584" spans="1:4">
      <c r="A1584" s="159"/>
      <c r="B1584" s="155"/>
      <c r="C1584" s="156"/>
      <c r="D1584" s="157"/>
    </row>
    <row r="1585" spans="1:4">
      <c r="A1585" s="159"/>
      <c r="B1585" s="155"/>
      <c r="C1585" s="156"/>
      <c r="D1585" s="157"/>
    </row>
    <row r="1586" spans="1:4">
      <c r="A1586" s="159"/>
      <c r="B1586" s="155"/>
      <c r="C1586" s="156"/>
      <c r="D1586" s="157"/>
    </row>
    <row r="1587" spans="1:4">
      <c r="A1587" s="159"/>
      <c r="B1587" s="155"/>
      <c r="C1587" s="156"/>
      <c r="D1587" s="157"/>
    </row>
    <row r="1588" spans="1:4">
      <c r="A1588" s="159"/>
      <c r="B1588" s="155"/>
      <c r="C1588" s="156"/>
      <c r="D1588" s="157"/>
    </row>
    <row r="1589" spans="1:4">
      <c r="A1589" s="159"/>
      <c r="B1589" s="155"/>
      <c r="C1589" s="156"/>
      <c r="D1589" s="157"/>
    </row>
    <row r="1590" spans="1:4">
      <c r="A1590" s="159"/>
      <c r="B1590" s="155"/>
      <c r="C1590" s="156"/>
      <c r="D1590" s="157"/>
    </row>
    <row r="1591" spans="1:4">
      <c r="A1591" s="159"/>
      <c r="B1591" s="155"/>
      <c r="C1591" s="156"/>
      <c r="D1591" s="157"/>
    </row>
    <row r="1592" spans="1:4">
      <c r="A1592" s="159"/>
      <c r="B1592" s="155"/>
      <c r="C1592" s="156"/>
      <c r="D1592" s="157"/>
    </row>
    <row r="1593" spans="1:4">
      <c r="A1593" s="159"/>
      <c r="B1593" s="155"/>
      <c r="C1593" s="156"/>
      <c r="D1593" s="157"/>
    </row>
    <row r="1594" spans="1:4">
      <c r="A1594" s="159"/>
      <c r="B1594" s="155"/>
      <c r="C1594" s="156"/>
      <c r="D1594" s="157"/>
    </row>
    <row r="1595" spans="1:4">
      <c r="A1595" s="159"/>
      <c r="B1595" s="155"/>
      <c r="C1595" s="156"/>
      <c r="D1595" s="157"/>
    </row>
    <row r="1596" spans="1:4">
      <c r="A1596" s="159"/>
      <c r="B1596" s="155"/>
      <c r="C1596" s="156"/>
      <c r="D1596" s="157"/>
    </row>
    <row r="1597" spans="1:4">
      <c r="A1597" s="159"/>
      <c r="B1597" s="155"/>
      <c r="C1597" s="156"/>
      <c r="D1597" s="157"/>
    </row>
    <row r="1598" spans="1:4">
      <c r="A1598" s="159"/>
      <c r="B1598" s="155"/>
      <c r="C1598" s="156"/>
      <c r="D1598" s="157"/>
    </row>
    <row r="1599" spans="1:4">
      <c r="A1599" s="159"/>
      <c r="B1599" s="155"/>
      <c r="C1599" s="156"/>
      <c r="D1599" s="157"/>
    </row>
    <row r="1600" spans="1:4">
      <c r="A1600" s="159"/>
      <c r="B1600" s="155"/>
      <c r="C1600" s="156"/>
      <c r="D1600" s="157"/>
    </row>
    <row r="1601" spans="1:4">
      <c r="A1601" s="159"/>
      <c r="B1601" s="155"/>
      <c r="C1601" s="156"/>
      <c r="D1601" s="157"/>
    </row>
    <row r="1602" spans="1:4">
      <c r="A1602" s="156"/>
      <c r="B1602" s="155"/>
      <c r="C1602" s="156"/>
      <c r="D1602" s="157"/>
    </row>
    <row r="1603" spans="1:4">
      <c r="A1603" s="154"/>
      <c r="B1603" s="155"/>
      <c r="C1603" s="156"/>
      <c r="D1603" s="157"/>
    </row>
    <row r="1604" spans="1:4">
      <c r="A1604" s="158"/>
      <c r="B1604" s="155"/>
      <c r="C1604" s="156"/>
      <c r="D1604" s="157"/>
    </row>
    <row r="1605" spans="1:4">
      <c r="A1605" s="159"/>
      <c r="B1605" s="155"/>
      <c r="C1605" s="156"/>
      <c r="D1605" s="157"/>
    </row>
    <row r="1606" spans="1:4">
      <c r="A1606" s="159"/>
      <c r="B1606" s="155"/>
      <c r="C1606" s="156"/>
      <c r="D1606" s="157"/>
    </row>
    <row r="1607" spans="1:4">
      <c r="A1607" s="159"/>
      <c r="B1607" s="155"/>
      <c r="C1607" s="156"/>
      <c r="D1607" s="157"/>
    </row>
    <row r="1608" spans="1:4">
      <c r="A1608" s="159"/>
      <c r="B1608" s="155"/>
      <c r="C1608" s="156"/>
      <c r="D1608" s="157"/>
    </row>
    <row r="1609" spans="1:4">
      <c r="A1609" s="159"/>
      <c r="B1609" s="155"/>
      <c r="C1609" s="156"/>
      <c r="D1609" s="157"/>
    </row>
    <row r="1610" spans="1:4">
      <c r="A1610" s="159"/>
      <c r="B1610" s="155"/>
      <c r="C1610" s="156"/>
      <c r="D1610" s="157"/>
    </row>
    <row r="1611" spans="1:4">
      <c r="A1611" s="159"/>
      <c r="B1611" s="155"/>
      <c r="C1611" s="156"/>
      <c r="D1611" s="157"/>
    </row>
    <row r="1612" spans="1:4">
      <c r="A1612" s="159"/>
      <c r="B1612" s="155"/>
      <c r="C1612" s="156"/>
      <c r="D1612" s="157"/>
    </row>
    <row r="1613" spans="1:4">
      <c r="A1613" s="159"/>
      <c r="B1613" s="155"/>
      <c r="C1613" s="156"/>
      <c r="D1613" s="157"/>
    </row>
    <row r="1614" spans="1:4">
      <c r="A1614" s="159"/>
      <c r="B1614" s="155"/>
      <c r="C1614" s="156"/>
      <c r="D1614" s="157"/>
    </row>
    <row r="1615" spans="1:4">
      <c r="A1615" s="159"/>
      <c r="B1615" s="155"/>
      <c r="C1615" s="156"/>
      <c r="D1615" s="157"/>
    </row>
    <row r="1616" spans="1:4">
      <c r="A1616" s="159"/>
      <c r="B1616" s="155"/>
      <c r="C1616" s="156"/>
      <c r="D1616" s="157"/>
    </row>
    <row r="1617" spans="1:4">
      <c r="A1617" s="159"/>
      <c r="B1617" s="155"/>
      <c r="C1617" s="156"/>
      <c r="D1617" s="157"/>
    </row>
    <row r="1618" spans="1:4">
      <c r="A1618" s="159"/>
      <c r="B1618" s="155"/>
      <c r="C1618" s="156"/>
      <c r="D1618" s="157"/>
    </row>
    <row r="1619" spans="1:4">
      <c r="A1619" s="159"/>
      <c r="B1619" s="155"/>
      <c r="C1619" s="156"/>
      <c r="D1619" s="157"/>
    </row>
    <row r="1620" spans="1:4">
      <c r="A1620" s="159"/>
      <c r="B1620" s="155"/>
      <c r="C1620" s="156"/>
      <c r="D1620" s="157"/>
    </row>
    <row r="1621" spans="1:4">
      <c r="A1621" s="156"/>
      <c r="B1621" s="155"/>
      <c r="C1621" s="156"/>
      <c r="D1621" s="157"/>
    </row>
    <row r="1622" spans="1:4">
      <c r="A1622" s="154"/>
      <c r="B1622" s="155"/>
      <c r="C1622" s="156"/>
      <c r="D1622" s="157"/>
    </row>
    <row r="1623" spans="1:4">
      <c r="A1623" s="158"/>
      <c r="B1623" s="155"/>
      <c r="C1623" s="156"/>
      <c r="D1623" s="157"/>
    </row>
    <row r="1624" spans="1:4">
      <c r="A1624" s="159"/>
      <c r="B1624" s="155"/>
      <c r="C1624" s="156"/>
      <c r="D1624" s="157"/>
    </row>
    <row r="1625" spans="1:4">
      <c r="A1625" s="159"/>
      <c r="B1625" s="155"/>
      <c r="C1625" s="156"/>
      <c r="D1625" s="157"/>
    </row>
    <row r="1626" spans="1:4">
      <c r="A1626" s="159"/>
      <c r="B1626" s="155"/>
      <c r="C1626" s="156"/>
      <c r="D1626" s="157"/>
    </row>
    <row r="1627" spans="1:4">
      <c r="A1627" s="159"/>
      <c r="B1627" s="155"/>
      <c r="C1627" s="156"/>
      <c r="D1627" s="157"/>
    </row>
    <row r="1628" spans="1:4">
      <c r="A1628" s="159"/>
      <c r="B1628" s="155"/>
      <c r="C1628" s="156"/>
      <c r="D1628" s="157"/>
    </row>
    <row r="1629" spans="1:4">
      <c r="A1629" s="159"/>
      <c r="B1629" s="155"/>
      <c r="C1629" s="156"/>
      <c r="D1629" s="157"/>
    </row>
    <row r="1630" spans="1:4">
      <c r="A1630" s="159"/>
      <c r="B1630" s="155"/>
      <c r="C1630" s="156"/>
      <c r="D1630" s="157"/>
    </row>
    <row r="1631" spans="1:4">
      <c r="A1631" s="159"/>
      <c r="B1631" s="155"/>
      <c r="C1631" s="156"/>
      <c r="D1631" s="157"/>
    </row>
    <row r="1632" spans="1:4">
      <c r="A1632" s="159"/>
      <c r="B1632" s="155"/>
      <c r="C1632" s="156"/>
      <c r="D1632" s="157"/>
    </row>
    <row r="1633" spans="1:4">
      <c r="A1633" s="156"/>
      <c r="B1633" s="155"/>
      <c r="C1633" s="156"/>
      <c r="D1633" s="157"/>
    </row>
    <row r="1634" spans="1:4">
      <c r="A1634" s="154"/>
      <c r="B1634" s="155"/>
      <c r="C1634" s="156"/>
      <c r="D1634" s="157"/>
    </row>
    <row r="1635" spans="1:4">
      <c r="A1635" s="158"/>
      <c r="B1635" s="155"/>
      <c r="C1635" s="156"/>
      <c r="D1635" s="157"/>
    </row>
    <row r="1636" spans="1:4">
      <c r="A1636" s="159"/>
      <c r="B1636" s="155"/>
      <c r="C1636" s="156"/>
      <c r="D1636" s="157"/>
    </row>
    <row r="1637" spans="1:4">
      <c r="A1637" s="159"/>
      <c r="B1637" s="155"/>
      <c r="C1637" s="156"/>
      <c r="D1637" s="157"/>
    </row>
    <row r="1638" spans="1:4">
      <c r="A1638" s="156"/>
      <c r="B1638" s="155"/>
      <c r="C1638" s="156"/>
      <c r="D1638" s="157"/>
    </row>
    <row r="1639" spans="1:4">
      <c r="A1639" s="158"/>
      <c r="B1639" s="155"/>
      <c r="C1639" s="156"/>
      <c r="D1639" s="157"/>
    </row>
    <row r="1640" spans="1:4">
      <c r="A1640" s="159"/>
      <c r="B1640" s="155"/>
      <c r="C1640" s="156"/>
      <c r="D1640" s="157"/>
    </row>
    <row r="1641" spans="1:4">
      <c r="A1641" s="159"/>
      <c r="B1641" s="155"/>
      <c r="C1641" s="156"/>
      <c r="D1641" s="157"/>
    </row>
    <row r="1642" spans="1:4">
      <c r="A1642" s="159"/>
      <c r="B1642" s="155"/>
      <c r="C1642" s="156"/>
      <c r="D1642" s="157"/>
    </row>
    <row r="1643" spans="1:4">
      <c r="A1643" s="159"/>
      <c r="B1643" s="155"/>
      <c r="C1643" s="156"/>
      <c r="D1643" s="157"/>
    </row>
    <row r="1644" spans="1:4">
      <c r="A1644" s="159"/>
      <c r="B1644" s="155"/>
      <c r="C1644" s="156"/>
      <c r="D1644" s="157"/>
    </row>
    <row r="1645" spans="1:4">
      <c r="A1645" s="159"/>
      <c r="B1645" s="155"/>
      <c r="C1645" s="156"/>
      <c r="D1645" s="157"/>
    </row>
    <row r="1646" spans="1:4">
      <c r="A1646" s="159"/>
      <c r="B1646" s="155"/>
      <c r="C1646" s="156"/>
      <c r="D1646" s="157"/>
    </row>
    <row r="1647" spans="1:4">
      <c r="A1647" s="159"/>
      <c r="B1647" s="155"/>
      <c r="C1647" s="156"/>
      <c r="D1647" s="157"/>
    </row>
    <row r="1648" spans="1:4">
      <c r="A1648" s="159"/>
      <c r="B1648" s="155"/>
      <c r="C1648" s="156"/>
      <c r="D1648" s="157"/>
    </row>
    <row r="1649" spans="1:4">
      <c r="A1649" s="159"/>
      <c r="B1649" s="155"/>
      <c r="C1649" s="156"/>
      <c r="D1649" s="157"/>
    </row>
    <row r="1650" spans="1:4">
      <c r="A1650" s="159"/>
      <c r="B1650" s="155"/>
      <c r="C1650" s="156"/>
      <c r="D1650" s="157"/>
    </row>
    <row r="1651" spans="1:4">
      <c r="A1651" s="159"/>
      <c r="B1651" s="155"/>
      <c r="C1651" s="156"/>
      <c r="D1651" s="157"/>
    </row>
    <row r="1652" spans="1:4">
      <c r="A1652" s="159"/>
      <c r="B1652" s="155"/>
      <c r="C1652" s="156"/>
      <c r="D1652" s="157"/>
    </row>
    <row r="1653" spans="1:4">
      <c r="A1653" s="159"/>
      <c r="B1653" s="155"/>
      <c r="C1653" s="156"/>
      <c r="D1653" s="157"/>
    </row>
    <row r="1654" spans="1:4">
      <c r="A1654" s="159"/>
      <c r="B1654" s="155"/>
      <c r="C1654" s="156"/>
      <c r="D1654" s="157"/>
    </row>
    <row r="1655" spans="1:4">
      <c r="A1655" s="159"/>
      <c r="B1655" s="155"/>
      <c r="C1655" s="156"/>
      <c r="D1655" s="157"/>
    </row>
    <row r="1656" spans="1:4">
      <c r="A1656" s="159"/>
      <c r="B1656" s="155"/>
      <c r="C1656" s="156"/>
      <c r="D1656" s="157"/>
    </row>
    <row r="1657" spans="1:4">
      <c r="A1657" s="159"/>
      <c r="B1657" s="155"/>
      <c r="C1657" s="156"/>
      <c r="D1657" s="157"/>
    </row>
    <row r="1658" spans="1:4">
      <c r="A1658" s="159"/>
      <c r="B1658" s="155"/>
      <c r="C1658" s="156"/>
      <c r="D1658" s="157"/>
    </row>
    <row r="1659" spans="1:4">
      <c r="A1659" s="159"/>
      <c r="B1659" s="155"/>
      <c r="C1659" s="156"/>
      <c r="D1659" s="157"/>
    </row>
    <row r="1660" spans="1:4">
      <c r="A1660" s="159"/>
      <c r="B1660" s="155"/>
      <c r="C1660" s="156"/>
      <c r="D1660" s="157"/>
    </row>
    <row r="1661" spans="1:4">
      <c r="A1661" s="159"/>
      <c r="B1661" s="155"/>
      <c r="C1661" s="156"/>
      <c r="D1661" s="157"/>
    </row>
    <row r="1662" spans="1:4">
      <c r="A1662" s="159"/>
      <c r="B1662" s="155"/>
      <c r="C1662" s="156"/>
      <c r="D1662" s="157"/>
    </row>
    <row r="1663" spans="1:4">
      <c r="A1663" s="159"/>
      <c r="B1663" s="155"/>
      <c r="C1663" s="156"/>
      <c r="D1663" s="157"/>
    </row>
    <row r="1664" spans="1:4">
      <c r="A1664" s="159"/>
      <c r="B1664" s="155"/>
      <c r="C1664" s="156"/>
      <c r="D1664" s="157"/>
    </row>
    <row r="1665" spans="1:4">
      <c r="A1665" s="159"/>
      <c r="B1665" s="155"/>
      <c r="C1665" s="156"/>
      <c r="D1665" s="157"/>
    </row>
    <row r="1666" spans="1:4">
      <c r="A1666" s="159"/>
      <c r="B1666" s="155"/>
      <c r="C1666" s="156"/>
      <c r="D1666" s="157"/>
    </row>
    <row r="1667" spans="1:4">
      <c r="A1667" s="159"/>
      <c r="B1667" s="155"/>
      <c r="C1667" s="156"/>
      <c r="D1667" s="157"/>
    </row>
    <row r="1668" spans="1:4">
      <c r="A1668" s="159"/>
      <c r="B1668" s="155"/>
      <c r="C1668" s="156"/>
      <c r="D1668" s="157"/>
    </row>
    <row r="1669" spans="1:4">
      <c r="A1669" s="159"/>
      <c r="B1669" s="155"/>
      <c r="C1669" s="156"/>
      <c r="D1669" s="157"/>
    </row>
    <row r="1670" spans="1:4">
      <c r="A1670" s="159"/>
      <c r="B1670" s="155"/>
      <c r="C1670" s="156"/>
      <c r="D1670" s="157"/>
    </row>
    <row r="1671" spans="1:4">
      <c r="A1671" s="159"/>
      <c r="B1671" s="155"/>
      <c r="C1671" s="156"/>
      <c r="D1671" s="157"/>
    </row>
    <row r="1672" spans="1:4">
      <c r="A1672" s="159"/>
      <c r="B1672" s="155"/>
      <c r="C1672" s="156"/>
      <c r="D1672" s="157"/>
    </row>
    <row r="1673" spans="1:4">
      <c r="A1673" s="159"/>
      <c r="B1673" s="155"/>
      <c r="C1673" s="156"/>
      <c r="D1673" s="157"/>
    </row>
    <row r="1674" spans="1:4">
      <c r="A1674" s="159"/>
      <c r="B1674" s="155"/>
      <c r="C1674" s="156"/>
      <c r="D1674" s="157"/>
    </row>
    <row r="1675" spans="1:4">
      <c r="A1675" s="159"/>
      <c r="B1675" s="155"/>
      <c r="C1675" s="156"/>
      <c r="D1675" s="157"/>
    </row>
    <row r="1676" spans="1:4">
      <c r="A1676" s="159"/>
      <c r="B1676" s="155"/>
      <c r="C1676" s="156"/>
      <c r="D1676" s="157"/>
    </row>
    <row r="1677" spans="1:4">
      <c r="A1677" s="156"/>
      <c r="B1677" s="155"/>
      <c r="C1677" s="156"/>
      <c r="D1677" s="157"/>
    </row>
    <row r="1678" spans="1:4">
      <c r="A1678" s="158"/>
      <c r="B1678" s="155"/>
      <c r="C1678" s="156"/>
      <c r="D1678" s="157"/>
    </row>
    <row r="1679" spans="1:4">
      <c r="A1679" s="159"/>
      <c r="B1679" s="155"/>
      <c r="C1679" s="156"/>
      <c r="D1679" s="157"/>
    </row>
    <row r="1680" spans="1:4">
      <c r="A1680" s="159"/>
      <c r="B1680" s="155"/>
      <c r="C1680" s="156"/>
      <c r="D1680" s="157"/>
    </row>
    <row r="1681" spans="1:4">
      <c r="A1681" s="159"/>
      <c r="B1681" s="155"/>
      <c r="C1681" s="156"/>
      <c r="D1681" s="157"/>
    </row>
    <row r="1682" spans="1:4">
      <c r="A1682" s="159"/>
      <c r="B1682" s="155"/>
      <c r="C1682" s="156"/>
      <c r="D1682" s="157"/>
    </row>
    <row r="1683" spans="1:4">
      <c r="A1683" s="159"/>
      <c r="B1683" s="155"/>
      <c r="C1683" s="156"/>
      <c r="D1683" s="157"/>
    </row>
    <row r="1684" spans="1:4">
      <c r="A1684" s="159"/>
      <c r="B1684" s="155"/>
      <c r="C1684" s="156"/>
      <c r="D1684" s="157"/>
    </row>
    <row r="1685" spans="1:4">
      <c r="A1685" s="159"/>
      <c r="B1685" s="155"/>
      <c r="C1685" s="156"/>
      <c r="D1685" s="157"/>
    </row>
    <row r="1686" spans="1:4">
      <c r="A1686" s="159"/>
      <c r="B1686" s="155"/>
      <c r="C1686" s="156"/>
      <c r="D1686" s="157"/>
    </row>
    <row r="1687" spans="1:4">
      <c r="A1687" s="159"/>
      <c r="B1687" s="155"/>
      <c r="C1687" s="156"/>
      <c r="D1687" s="157"/>
    </row>
    <row r="1688" spans="1:4">
      <c r="A1688" s="159"/>
      <c r="B1688" s="155"/>
      <c r="C1688" s="156"/>
      <c r="D1688" s="157"/>
    </row>
    <row r="1689" spans="1:4">
      <c r="A1689" s="159"/>
      <c r="B1689" s="155"/>
      <c r="C1689" s="156"/>
      <c r="D1689" s="157"/>
    </row>
    <row r="1690" spans="1:4">
      <c r="A1690" s="159"/>
      <c r="B1690" s="155"/>
      <c r="C1690" s="156"/>
      <c r="D1690" s="157"/>
    </row>
    <row r="1691" spans="1:4">
      <c r="A1691" s="159"/>
      <c r="B1691" s="155"/>
      <c r="C1691" s="156"/>
      <c r="D1691" s="157"/>
    </row>
    <row r="1692" spans="1:4">
      <c r="A1692" s="159"/>
      <c r="B1692" s="155"/>
      <c r="C1692" s="156"/>
      <c r="D1692" s="157"/>
    </row>
    <row r="1693" spans="1:4">
      <c r="A1693" s="159"/>
      <c r="B1693" s="155"/>
      <c r="C1693" s="156"/>
      <c r="D1693" s="157"/>
    </row>
    <row r="1694" spans="1:4">
      <c r="A1694" s="156"/>
      <c r="B1694" s="155"/>
      <c r="C1694" s="156"/>
      <c r="D1694" s="157"/>
    </row>
    <row r="1695" spans="1:4">
      <c r="A1695" s="154"/>
      <c r="B1695" s="155"/>
      <c r="C1695" s="156"/>
      <c r="D1695" s="157"/>
    </row>
    <row r="1696" spans="1:4">
      <c r="A1696" s="158"/>
      <c r="B1696" s="155"/>
      <c r="C1696" s="156"/>
      <c r="D1696" s="157"/>
    </row>
    <row r="1697" spans="1:4">
      <c r="A1697" s="159"/>
      <c r="B1697" s="155"/>
      <c r="C1697" s="156"/>
      <c r="D1697" s="157"/>
    </row>
    <row r="1698" spans="1:4">
      <c r="A1698" s="159"/>
      <c r="B1698" s="155"/>
      <c r="C1698" s="156"/>
      <c r="D1698" s="157"/>
    </row>
    <row r="1699" spans="1:4">
      <c r="A1699" s="159"/>
      <c r="B1699" s="155"/>
      <c r="C1699" s="156"/>
      <c r="D1699" s="157"/>
    </row>
    <row r="1700" spans="1:4">
      <c r="A1700" s="159"/>
      <c r="B1700" s="155"/>
      <c r="C1700" s="156"/>
      <c r="D1700" s="157"/>
    </row>
    <row r="1701" spans="1:4">
      <c r="A1701" s="159"/>
      <c r="B1701" s="155"/>
      <c r="C1701" s="156"/>
      <c r="D1701" s="157"/>
    </row>
    <row r="1702" spans="1:4">
      <c r="A1702" s="159"/>
      <c r="B1702" s="155"/>
      <c r="C1702" s="156"/>
      <c r="D1702" s="157"/>
    </row>
    <row r="1703" spans="1:4">
      <c r="A1703" s="159"/>
      <c r="B1703" s="155"/>
      <c r="C1703" s="156"/>
      <c r="D1703" s="157"/>
    </row>
    <row r="1704" spans="1:4">
      <c r="A1704" s="156"/>
      <c r="B1704" s="155"/>
      <c r="C1704" s="156"/>
      <c r="D1704" s="157"/>
    </row>
    <row r="1705" spans="1:4">
      <c r="A1705" s="154"/>
      <c r="B1705" s="155"/>
      <c r="C1705" s="156"/>
      <c r="D1705" s="157"/>
    </row>
    <row r="1706" spans="1:4">
      <c r="A1706" s="158"/>
      <c r="B1706" s="155"/>
      <c r="C1706" s="156"/>
      <c r="D1706" s="157"/>
    </row>
    <row r="1707" spans="1:4">
      <c r="A1707" s="159"/>
      <c r="B1707" s="155"/>
      <c r="C1707" s="156"/>
      <c r="D1707" s="157"/>
    </row>
    <row r="1708" spans="1:4">
      <c r="A1708" s="159"/>
      <c r="B1708" s="155"/>
      <c r="C1708" s="156"/>
      <c r="D1708" s="157"/>
    </row>
    <row r="1709" spans="1:4">
      <c r="A1709" s="159"/>
      <c r="B1709" s="155"/>
      <c r="C1709" s="156"/>
      <c r="D1709" s="157"/>
    </row>
    <row r="1710" spans="1:4">
      <c r="A1710" s="159"/>
      <c r="B1710" s="155"/>
      <c r="C1710" s="156"/>
      <c r="D1710" s="157"/>
    </row>
    <row r="1711" spans="1:4">
      <c r="A1711" s="159"/>
      <c r="B1711" s="155"/>
      <c r="C1711" s="156"/>
      <c r="D1711" s="157"/>
    </row>
    <row r="1712" spans="1:4">
      <c r="A1712" s="159"/>
      <c r="B1712" s="155"/>
      <c r="C1712" s="156"/>
      <c r="D1712" s="157"/>
    </row>
    <row r="1713" spans="1:4">
      <c r="A1713" s="159"/>
      <c r="B1713" s="155"/>
      <c r="C1713" s="156"/>
      <c r="D1713" s="157"/>
    </row>
    <row r="1714" spans="1:4">
      <c r="A1714" s="159"/>
      <c r="B1714" s="155"/>
      <c r="C1714" s="156"/>
      <c r="D1714" s="157"/>
    </row>
    <row r="1715" spans="1:4">
      <c r="A1715" s="159"/>
      <c r="B1715" s="155"/>
      <c r="C1715" s="156"/>
      <c r="D1715" s="157"/>
    </row>
    <row r="1716" spans="1:4">
      <c r="A1716" s="159"/>
      <c r="B1716" s="155"/>
      <c r="C1716" s="156"/>
      <c r="D1716" s="157"/>
    </row>
    <row r="1717" spans="1:4">
      <c r="A1717" s="159"/>
      <c r="B1717" s="155"/>
      <c r="C1717" s="156"/>
      <c r="D1717" s="157"/>
    </row>
    <row r="1718" spans="1:4">
      <c r="A1718" s="159"/>
      <c r="B1718" s="155"/>
      <c r="C1718" s="156"/>
      <c r="D1718" s="157"/>
    </row>
    <row r="1719" spans="1:4">
      <c r="A1719" s="159"/>
      <c r="B1719" s="155"/>
      <c r="C1719" s="156"/>
      <c r="D1719" s="157"/>
    </row>
    <row r="1720" spans="1:4">
      <c r="A1720" s="159"/>
      <c r="B1720" s="155"/>
      <c r="C1720" s="156"/>
      <c r="D1720" s="157"/>
    </row>
    <row r="1721" spans="1:4">
      <c r="A1721" s="159"/>
      <c r="B1721" s="155"/>
      <c r="C1721" s="156"/>
      <c r="D1721" s="157"/>
    </row>
    <row r="1722" spans="1:4">
      <c r="A1722" s="159"/>
      <c r="B1722" s="155"/>
      <c r="C1722" s="156"/>
      <c r="D1722" s="157"/>
    </row>
    <row r="1723" spans="1:4">
      <c r="A1723" s="159"/>
      <c r="B1723" s="155"/>
      <c r="C1723" s="156"/>
      <c r="D1723" s="157"/>
    </row>
    <row r="1724" spans="1:4">
      <c r="A1724" s="156"/>
      <c r="B1724" s="155"/>
      <c r="C1724" s="156"/>
      <c r="D1724" s="157"/>
    </row>
    <row r="1725" spans="1:4">
      <c r="A1725" s="158"/>
      <c r="B1725" s="155"/>
      <c r="C1725" s="156"/>
      <c r="D1725" s="157"/>
    </row>
    <row r="1726" spans="1:4">
      <c r="A1726" s="159"/>
      <c r="B1726" s="155"/>
      <c r="C1726" s="156"/>
      <c r="D1726" s="157"/>
    </row>
    <row r="1727" spans="1:4">
      <c r="A1727" s="159"/>
      <c r="B1727" s="155"/>
      <c r="C1727" s="156"/>
      <c r="D1727" s="157"/>
    </row>
    <row r="1728" spans="1:4">
      <c r="A1728" s="159"/>
      <c r="B1728" s="155"/>
      <c r="C1728" s="156"/>
      <c r="D1728" s="157"/>
    </row>
    <row r="1729" spans="1:4">
      <c r="A1729" s="159"/>
      <c r="B1729" s="155"/>
      <c r="C1729" s="156"/>
      <c r="D1729" s="157"/>
    </row>
    <row r="1730" spans="1:4">
      <c r="A1730" s="159"/>
      <c r="B1730" s="155"/>
      <c r="C1730" s="156"/>
      <c r="D1730" s="157"/>
    </row>
    <row r="1731" spans="1:4">
      <c r="A1731" s="159"/>
      <c r="B1731" s="155"/>
      <c r="C1731" s="156"/>
      <c r="D1731" s="157"/>
    </row>
    <row r="1732" spans="1:4">
      <c r="A1732" s="156"/>
      <c r="B1732" s="155"/>
      <c r="C1732" s="156"/>
      <c r="D1732" s="157"/>
    </row>
    <row r="1733" spans="1:4">
      <c r="A1733" s="158"/>
      <c r="B1733" s="155"/>
      <c r="C1733" s="156"/>
      <c r="D1733" s="157"/>
    </row>
    <row r="1734" spans="1:4">
      <c r="A1734" s="156"/>
      <c r="B1734" s="155"/>
      <c r="C1734" s="156"/>
      <c r="D1734" s="157"/>
    </row>
    <row r="1735" spans="1:4">
      <c r="A1735" s="154"/>
      <c r="B1735" s="155"/>
      <c r="C1735" s="156"/>
      <c r="D1735" s="157"/>
    </row>
    <row r="1736" spans="1:4">
      <c r="A1736" s="158"/>
      <c r="B1736" s="155"/>
      <c r="C1736" s="156"/>
      <c r="D1736" s="157"/>
    </row>
    <row r="1737" spans="1:4">
      <c r="A1737" s="159"/>
      <c r="B1737" s="155"/>
      <c r="C1737" s="156"/>
      <c r="D1737" s="157"/>
    </row>
    <row r="1738" spans="1:4">
      <c r="A1738" s="159"/>
      <c r="B1738" s="155"/>
      <c r="C1738" s="156"/>
      <c r="D1738" s="157"/>
    </row>
    <row r="1739" spans="1:4">
      <c r="A1739" s="156"/>
      <c r="B1739" s="155"/>
      <c r="C1739" s="156"/>
      <c r="D1739" s="157"/>
    </row>
    <row r="1740" spans="1:4">
      <c r="A1740" s="154"/>
      <c r="B1740" s="155"/>
      <c r="C1740" s="156"/>
      <c r="D1740" s="157"/>
    </row>
    <row r="1741" spans="1:4">
      <c r="A1741" s="158"/>
      <c r="B1741" s="155"/>
      <c r="C1741" s="156"/>
      <c r="D1741" s="157"/>
    </row>
    <row r="1742" spans="1:4">
      <c r="A1742" s="156"/>
      <c r="B1742" s="155"/>
      <c r="C1742" s="156"/>
      <c r="D1742" s="157"/>
    </row>
    <row r="1743" spans="1:4">
      <c r="A1743" s="158"/>
      <c r="B1743" s="155"/>
      <c r="C1743" s="156"/>
      <c r="D1743" s="157"/>
    </row>
    <row r="1744" spans="1:4">
      <c r="A1744" s="159"/>
      <c r="B1744" s="155"/>
      <c r="C1744" s="156"/>
      <c r="D1744" s="157"/>
    </row>
    <row r="1745" spans="1:4">
      <c r="A1745" s="159"/>
      <c r="B1745" s="155"/>
      <c r="C1745" s="156"/>
      <c r="D1745" s="157"/>
    </row>
    <row r="1746" spans="1:4">
      <c r="A1746" s="159"/>
      <c r="B1746" s="155"/>
      <c r="C1746" s="156"/>
      <c r="D1746" s="157"/>
    </row>
    <row r="1747" spans="1:4">
      <c r="A1747" s="159"/>
      <c r="B1747" s="155"/>
      <c r="C1747" s="156"/>
      <c r="D1747" s="157"/>
    </row>
    <row r="1748" spans="1:4">
      <c r="A1748" s="156"/>
      <c r="B1748" s="155"/>
      <c r="C1748" s="156"/>
      <c r="D1748" s="157"/>
    </row>
    <row r="1749" spans="1:4">
      <c r="A1749" s="158"/>
      <c r="B1749" s="155"/>
      <c r="C1749" s="156"/>
      <c r="D1749" s="157"/>
    </row>
    <row r="1750" spans="1:4">
      <c r="A1750" s="159"/>
      <c r="B1750" s="155"/>
      <c r="C1750" s="156"/>
      <c r="D1750" s="157"/>
    </row>
    <row r="1751" spans="1:4">
      <c r="A1751" s="159"/>
      <c r="B1751" s="155"/>
      <c r="C1751" s="156"/>
      <c r="D1751" s="157"/>
    </row>
    <row r="1752" spans="1:4">
      <c r="A1752" s="159"/>
      <c r="B1752" s="155"/>
      <c r="C1752" s="156"/>
      <c r="D1752" s="157"/>
    </row>
    <row r="1753" spans="1:4">
      <c r="A1753" s="159"/>
      <c r="B1753" s="155"/>
      <c r="C1753" s="156"/>
      <c r="D1753" s="157"/>
    </row>
    <row r="1754" spans="1:4">
      <c r="A1754" s="159"/>
      <c r="B1754" s="155"/>
      <c r="C1754" s="156"/>
      <c r="D1754" s="157"/>
    </row>
    <row r="1755" spans="1:4">
      <c r="A1755" s="159"/>
      <c r="B1755" s="155"/>
      <c r="C1755" s="156"/>
      <c r="D1755" s="157"/>
    </row>
    <row r="1756" spans="1:4">
      <c r="A1756" s="156"/>
      <c r="B1756" s="155"/>
      <c r="C1756" s="156"/>
      <c r="D1756" s="157"/>
    </row>
    <row r="1757" spans="1:4">
      <c r="A1757" s="154"/>
      <c r="B1757" s="155"/>
      <c r="C1757" s="156"/>
      <c r="D1757" s="157"/>
    </row>
    <row r="1758" spans="1:4">
      <c r="A1758" s="154"/>
      <c r="B1758" s="155"/>
      <c r="C1758" s="156"/>
      <c r="D1758" s="157"/>
    </row>
    <row r="1759" spans="1:4">
      <c r="A1759" s="154"/>
      <c r="B1759" s="155"/>
      <c r="C1759" s="156"/>
      <c r="D1759" s="157"/>
    </row>
    <row r="1760" spans="1:4">
      <c r="A1760" s="158"/>
      <c r="B1760" s="155"/>
      <c r="C1760" s="156"/>
      <c r="D1760" s="157"/>
    </row>
    <row r="1761" spans="1:4">
      <c r="A1761" s="159"/>
      <c r="B1761" s="155"/>
      <c r="C1761" s="156"/>
      <c r="D1761" s="157"/>
    </row>
    <row r="1762" spans="1:4">
      <c r="A1762" s="159"/>
      <c r="B1762" s="155"/>
      <c r="C1762" s="156"/>
      <c r="D1762" s="157"/>
    </row>
    <row r="1763" spans="1:4">
      <c r="A1763" s="159"/>
      <c r="B1763" s="155"/>
      <c r="C1763" s="156"/>
      <c r="D1763" s="157"/>
    </row>
    <row r="1764" spans="1:4">
      <c r="A1764" s="159"/>
      <c r="B1764" s="155"/>
      <c r="C1764" s="156"/>
      <c r="D1764" s="157"/>
    </row>
    <row r="1765" spans="1:4">
      <c r="A1765" s="159"/>
      <c r="B1765" s="155"/>
      <c r="C1765" s="156"/>
      <c r="D1765" s="157"/>
    </row>
    <row r="1766" spans="1:4">
      <c r="A1766" s="159"/>
      <c r="B1766" s="155"/>
      <c r="C1766" s="156"/>
      <c r="D1766" s="157"/>
    </row>
    <row r="1767" spans="1:4">
      <c r="A1767" s="156"/>
      <c r="B1767" s="155"/>
      <c r="C1767" s="156"/>
      <c r="D1767" s="157"/>
    </row>
    <row r="1768" spans="1:4">
      <c r="A1768" s="158"/>
      <c r="B1768" s="155"/>
      <c r="C1768" s="156"/>
      <c r="D1768" s="157"/>
    </row>
    <row r="1769" spans="1:4">
      <c r="A1769" s="156"/>
      <c r="B1769" s="155"/>
      <c r="C1769" s="156"/>
      <c r="D1769" s="157"/>
    </row>
    <row r="1770" spans="1:4">
      <c r="A1770" s="158"/>
      <c r="B1770" s="155"/>
      <c r="C1770" s="156"/>
      <c r="D1770" s="157"/>
    </row>
    <row r="1771" spans="1:4">
      <c r="A1771" s="159"/>
      <c r="B1771" s="155"/>
      <c r="C1771" s="156"/>
      <c r="D1771" s="157"/>
    </row>
    <row r="1772" spans="1:4">
      <c r="A1772" s="159"/>
      <c r="B1772" s="155"/>
      <c r="C1772" s="156"/>
      <c r="D1772" s="157"/>
    </row>
    <row r="1773" spans="1:4">
      <c r="A1773" s="159"/>
      <c r="B1773" s="155"/>
      <c r="C1773" s="156"/>
      <c r="D1773" s="157"/>
    </row>
    <row r="1774" spans="1:4">
      <c r="A1774" s="159"/>
      <c r="B1774" s="155"/>
      <c r="C1774" s="156"/>
      <c r="D1774" s="157"/>
    </row>
    <row r="1775" spans="1:4">
      <c r="A1775" s="159"/>
      <c r="B1775" s="155"/>
      <c r="C1775" s="156"/>
      <c r="D1775" s="157"/>
    </row>
    <row r="1776" spans="1:4">
      <c r="A1776" s="159"/>
      <c r="B1776" s="155"/>
      <c r="C1776" s="156"/>
      <c r="D1776" s="157"/>
    </row>
    <row r="1777" spans="1:4">
      <c r="A1777" s="159"/>
      <c r="B1777" s="155"/>
      <c r="C1777" s="156"/>
      <c r="D1777" s="157"/>
    </row>
    <row r="1778" spans="1:4">
      <c r="A1778" s="159"/>
      <c r="B1778" s="155"/>
      <c r="C1778" s="156"/>
      <c r="D1778" s="157"/>
    </row>
    <row r="1779" spans="1:4">
      <c r="A1779" s="159"/>
      <c r="B1779" s="155"/>
      <c r="C1779" s="156"/>
      <c r="D1779" s="157"/>
    </row>
    <row r="1780" spans="1:4">
      <c r="A1780" s="159"/>
      <c r="B1780" s="155"/>
      <c r="C1780" s="156"/>
      <c r="D1780" s="157"/>
    </row>
    <row r="1781" spans="1:4">
      <c r="A1781" s="159"/>
      <c r="B1781" s="155"/>
      <c r="C1781" s="156"/>
      <c r="D1781" s="157"/>
    </row>
    <row r="1782" spans="1:4">
      <c r="A1782" s="159"/>
      <c r="B1782" s="155"/>
      <c r="C1782" s="156"/>
      <c r="D1782" s="157"/>
    </row>
    <row r="1783" spans="1:4">
      <c r="A1783" s="159"/>
      <c r="B1783" s="155"/>
      <c r="C1783" s="156"/>
      <c r="D1783" s="157"/>
    </row>
    <row r="1784" spans="1:4">
      <c r="A1784" s="156"/>
      <c r="B1784" s="155"/>
      <c r="C1784" s="156"/>
      <c r="D1784" s="157"/>
    </row>
    <row r="1785" spans="1:4">
      <c r="A1785" s="158"/>
      <c r="B1785" s="155"/>
      <c r="C1785" s="156"/>
      <c r="D1785" s="157"/>
    </row>
    <row r="1786" spans="1:4">
      <c r="A1786" s="159"/>
      <c r="B1786" s="155"/>
      <c r="C1786" s="156"/>
      <c r="D1786" s="157"/>
    </row>
    <row r="1787" spans="1:4">
      <c r="A1787" s="159"/>
      <c r="B1787" s="155"/>
      <c r="C1787" s="156"/>
      <c r="D1787" s="157"/>
    </row>
    <row r="1788" spans="1:4">
      <c r="A1788" s="159"/>
      <c r="B1788" s="155"/>
      <c r="C1788" s="156"/>
      <c r="D1788" s="157"/>
    </row>
    <row r="1789" spans="1:4">
      <c r="A1789" s="159"/>
      <c r="B1789" s="155"/>
      <c r="C1789" s="156"/>
      <c r="D1789" s="157"/>
    </row>
    <row r="1790" spans="1:4">
      <c r="A1790" s="156"/>
      <c r="B1790" s="155"/>
      <c r="C1790" s="156"/>
      <c r="D1790" s="157"/>
    </row>
    <row r="1791" spans="1:4">
      <c r="A1791" s="158"/>
      <c r="B1791" s="155"/>
      <c r="C1791" s="156"/>
      <c r="D1791" s="157"/>
    </row>
    <row r="1792" spans="1:4">
      <c r="A1792" s="159"/>
      <c r="B1792" s="155"/>
      <c r="C1792" s="156"/>
      <c r="D1792" s="157"/>
    </row>
    <row r="1793" spans="1:4">
      <c r="A1793" s="159"/>
      <c r="B1793" s="155"/>
      <c r="C1793" s="156"/>
      <c r="D1793" s="157"/>
    </row>
    <row r="1794" spans="1:4">
      <c r="A1794" s="159"/>
      <c r="B1794" s="155"/>
      <c r="C1794" s="156"/>
      <c r="D1794" s="157"/>
    </row>
    <row r="1795" spans="1:4">
      <c r="A1795" s="159"/>
      <c r="B1795" s="155"/>
      <c r="C1795" s="156"/>
      <c r="D1795" s="157"/>
    </row>
    <row r="1796" spans="1:4">
      <c r="A1796" s="159"/>
      <c r="B1796" s="155"/>
      <c r="C1796" s="156"/>
      <c r="D1796" s="157"/>
    </row>
    <row r="1797" spans="1:4">
      <c r="A1797" s="159"/>
      <c r="B1797" s="155"/>
      <c r="C1797" s="156"/>
      <c r="D1797" s="157"/>
    </row>
    <row r="1798" spans="1:4">
      <c r="A1798" s="159"/>
      <c r="B1798" s="155"/>
      <c r="C1798" s="156"/>
      <c r="D1798" s="157"/>
    </row>
    <row r="1799" spans="1:4">
      <c r="A1799" s="159"/>
      <c r="B1799" s="155"/>
      <c r="C1799" s="156"/>
      <c r="D1799" s="157"/>
    </row>
    <row r="1800" spans="1:4">
      <c r="A1800" s="159"/>
      <c r="B1800" s="155"/>
      <c r="C1800" s="156"/>
      <c r="D1800" s="157"/>
    </row>
    <row r="1801" spans="1:4">
      <c r="A1801" s="159"/>
      <c r="B1801" s="155"/>
      <c r="C1801" s="156"/>
      <c r="D1801" s="157"/>
    </row>
    <row r="1802" spans="1:4">
      <c r="A1802" s="159"/>
      <c r="B1802" s="155"/>
      <c r="C1802" s="156"/>
      <c r="D1802" s="157"/>
    </row>
    <row r="1803" spans="1:4">
      <c r="A1803" s="159"/>
      <c r="B1803" s="155"/>
      <c r="C1803" s="156"/>
      <c r="D1803" s="157"/>
    </row>
    <row r="1804" spans="1:4">
      <c r="A1804" s="159"/>
      <c r="B1804" s="155"/>
      <c r="C1804" s="156"/>
      <c r="D1804" s="157"/>
    </row>
    <row r="1805" spans="1:4">
      <c r="A1805" s="159"/>
      <c r="B1805" s="155"/>
      <c r="C1805" s="156"/>
      <c r="D1805" s="157"/>
    </row>
    <row r="1806" spans="1:4">
      <c r="A1806" s="159"/>
      <c r="B1806" s="155"/>
      <c r="C1806" s="156"/>
      <c r="D1806" s="157"/>
    </row>
    <row r="1807" spans="1:4">
      <c r="A1807" s="159"/>
      <c r="B1807" s="155"/>
      <c r="C1807" s="156"/>
      <c r="D1807" s="157"/>
    </row>
    <row r="1808" spans="1:4">
      <c r="A1808" s="159"/>
      <c r="B1808" s="155"/>
      <c r="C1808" s="156"/>
      <c r="D1808" s="157"/>
    </row>
    <row r="1809" spans="1:4">
      <c r="A1809" s="159"/>
      <c r="B1809" s="155"/>
      <c r="C1809" s="156"/>
      <c r="D1809" s="157"/>
    </row>
    <row r="1810" spans="1:4">
      <c r="A1810" s="159"/>
      <c r="B1810" s="155"/>
      <c r="C1810" s="156"/>
      <c r="D1810" s="157"/>
    </row>
    <row r="1811" spans="1:4">
      <c r="A1811" s="159"/>
      <c r="B1811" s="155"/>
      <c r="C1811" s="156"/>
      <c r="D1811" s="157"/>
    </row>
    <row r="1812" spans="1:4">
      <c r="A1812" s="159"/>
      <c r="B1812" s="155"/>
      <c r="C1812" s="156"/>
      <c r="D1812" s="157"/>
    </row>
    <row r="1813" spans="1:4">
      <c r="A1813" s="159"/>
      <c r="B1813" s="155"/>
      <c r="C1813" s="156"/>
      <c r="D1813" s="157"/>
    </row>
    <row r="1814" spans="1:4">
      <c r="A1814" s="159"/>
      <c r="B1814" s="155"/>
      <c r="C1814" s="156"/>
      <c r="D1814" s="157"/>
    </row>
    <row r="1815" spans="1:4">
      <c r="A1815" s="159"/>
      <c r="B1815" s="155"/>
      <c r="C1815" s="156"/>
      <c r="D1815" s="157"/>
    </row>
    <row r="1816" spans="1:4">
      <c r="A1816" s="159"/>
      <c r="B1816" s="155"/>
      <c r="C1816" s="156"/>
      <c r="D1816" s="157"/>
    </row>
    <row r="1817" spans="1:4">
      <c r="A1817" s="159"/>
      <c r="B1817" s="155"/>
      <c r="C1817" s="156"/>
      <c r="D1817" s="157"/>
    </row>
    <row r="1818" spans="1:4">
      <c r="A1818" s="159"/>
      <c r="B1818" s="155"/>
      <c r="C1818" s="156"/>
      <c r="D1818" s="157"/>
    </row>
    <row r="1819" spans="1:4">
      <c r="A1819" s="159"/>
      <c r="B1819" s="155"/>
      <c r="C1819" s="156"/>
      <c r="D1819" s="157"/>
    </row>
    <row r="1820" spans="1:4">
      <c r="A1820" s="159"/>
      <c r="B1820" s="155"/>
      <c r="C1820" s="156"/>
      <c r="D1820" s="157"/>
    </row>
    <row r="1821" spans="1:4">
      <c r="A1821" s="159"/>
      <c r="B1821" s="155"/>
      <c r="C1821" s="156"/>
      <c r="D1821" s="157"/>
    </row>
    <row r="1822" spans="1:4">
      <c r="A1822" s="156"/>
      <c r="B1822" s="155"/>
      <c r="C1822" s="156"/>
      <c r="D1822" s="157"/>
    </row>
    <row r="1823" spans="1:4">
      <c r="A1823" s="158"/>
      <c r="B1823" s="155"/>
      <c r="C1823" s="156"/>
      <c r="D1823" s="157"/>
    </row>
    <row r="1824" spans="1:4">
      <c r="A1824" s="159"/>
      <c r="B1824" s="155"/>
      <c r="C1824" s="156"/>
      <c r="D1824" s="157"/>
    </row>
    <row r="1825" spans="1:4">
      <c r="A1825" s="156"/>
      <c r="B1825" s="155"/>
      <c r="C1825" s="156"/>
      <c r="D1825" s="157"/>
    </row>
    <row r="1826" spans="1:4">
      <c r="A1826" s="158"/>
      <c r="B1826" s="155"/>
      <c r="C1826" s="156"/>
      <c r="D1826" s="157"/>
    </row>
    <row r="1827" spans="1:4">
      <c r="A1827" s="159"/>
      <c r="B1827" s="155"/>
      <c r="C1827" s="156"/>
      <c r="D1827" s="157"/>
    </row>
    <row r="1828" spans="1:4">
      <c r="A1828" s="159"/>
      <c r="B1828" s="155"/>
      <c r="C1828" s="156"/>
      <c r="D1828" s="157"/>
    </row>
    <row r="1829" spans="1:4">
      <c r="A1829" s="159"/>
      <c r="B1829" s="155"/>
      <c r="C1829" s="156"/>
      <c r="D1829" s="157"/>
    </row>
    <row r="1830" spans="1:4">
      <c r="A1830" s="159"/>
      <c r="B1830" s="155"/>
      <c r="C1830" s="156"/>
      <c r="D1830" s="157"/>
    </row>
    <row r="1831" spans="1:4">
      <c r="A1831" s="159"/>
      <c r="B1831" s="155"/>
      <c r="C1831" s="156"/>
      <c r="D1831" s="157"/>
    </row>
    <row r="1832" spans="1:4">
      <c r="A1832" s="159"/>
      <c r="B1832" s="155"/>
      <c r="C1832" s="156"/>
      <c r="D1832" s="157"/>
    </row>
    <row r="1833" spans="1:4">
      <c r="A1833" s="159"/>
      <c r="B1833" s="155"/>
      <c r="C1833" s="156"/>
      <c r="D1833" s="157"/>
    </row>
    <row r="1834" spans="1:4">
      <c r="A1834" s="159"/>
      <c r="B1834" s="155"/>
      <c r="C1834" s="156"/>
      <c r="D1834" s="157"/>
    </row>
    <row r="1835" spans="1:4">
      <c r="A1835" s="159"/>
      <c r="B1835" s="155"/>
      <c r="C1835" s="156"/>
      <c r="D1835" s="157"/>
    </row>
    <row r="1836" spans="1:4">
      <c r="A1836" s="156"/>
      <c r="B1836" s="155"/>
      <c r="C1836" s="156"/>
      <c r="D1836" s="157"/>
    </row>
    <row r="1837" spans="1:4">
      <c r="A1837" s="158"/>
      <c r="B1837" s="155"/>
      <c r="C1837" s="156"/>
      <c r="D1837" s="157"/>
    </row>
    <row r="1838" spans="1:4">
      <c r="A1838" s="159"/>
      <c r="B1838" s="155"/>
      <c r="C1838" s="156"/>
      <c r="D1838" s="157"/>
    </row>
    <row r="1839" spans="1:4">
      <c r="A1839" s="156"/>
      <c r="B1839" s="155"/>
      <c r="C1839" s="156"/>
      <c r="D1839" s="157"/>
    </row>
    <row r="1840" spans="1:4">
      <c r="A1840" s="158"/>
      <c r="B1840" s="155"/>
      <c r="C1840" s="156"/>
      <c r="D1840" s="157"/>
    </row>
    <row r="1841" spans="1:4">
      <c r="A1841" s="159"/>
      <c r="B1841" s="155"/>
      <c r="C1841" s="156"/>
      <c r="D1841" s="157"/>
    </row>
    <row r="1842" spans="1:4">
      <c r="A1842" s="159"/>
      <c r="B1842" s="155"/>
      <c r="C1842" s="156"/>
      <c r="D1842" s="157"/>
    </row>
    <row r="1843" spans="1:4">
      <c r="A1843" s="159"/>
      <c r="B1843" s="155"/>
      <c r="C1843" s="156"/>
      <c r="D1843" s="157"/>
    </row>
    <row r="1844" spans="1:4">
      <c r="A1844" s="159"/>
      <c r="B1844" s="155"/>
      <c r="C1844" s="156"/>
      <c r="D1844" s="157"/>
    </row>
    <row r="1845" spans="1:4">
      <c r="A1845" s="159"/>
      <c r="B1845" s="155"/>
      <c r="C1845" s="156"/>
      <c r="D1845" s="157"/>
    </row>
    <row r="1846" spans="1:4">
      <c r="A1846" s="159"/>
      <c r="B1846" s="155"/>
      <c r="C1846" s="156"/>
      <c r="D1846" s="157"/>
    </row>
    <row r="1847" spans="1:4">
      <c r="A1847" s="159"/>
      <c r="B1847" s="155"/>
      <c r="C1847" s="156"/>
      <c r="D1847" s="157"/>
    </row>
    <row r="1848" spans="1:4">
      <c r="A1848" s="159"/>
      <c r="B1848" s="155"/>
      <c r="C1848" s="156"/>
      <c r="D1848" s="157"/>
    </row>
    <row r="1849" spans="1:4">
      <c r="A1849" s="159"/>
      <c r="B1849" s="155"/>
      <c r="C1849" s="156"/>
      <c r="D1849" s="157"/>
    </row>
    <row r="1850" spans="1:4">
      <c r="A1850" s="159"/>
      <c r="B1850" s="155"/>
      <c r="C1850" s="156"/>
      <c r="D1850" s="157"/>
    </row>
    <row r="1851" spans="1:4">
      <c r="A1851" s="159"/>
      <c r="B1851" s="155"/>
      <c r="C1851" s="156"/>
      <c r="D1851" s="157"/>
    </row>
    <row r="1852" spans="1:4">
      <c r="A1852" s="159"/>
      <c r="B1852" s="155"/>
      <c r="C1852" s="156"/>
      <c r="D1852" s="157"/>
    </row>
    <row r="1853" spans="1:4">
      <c r="A1853" s="159"/>
      <c r="B1853" s="155"/>
      <c r="C1853" s="156"/>
      <c r="D1853" s="157"/>
    </row>
    <row r="1854" spans="1:4">
      <c r="A1854" s="159"/>
      <c r="B1854" s="155"/>
      <c r="C1854" s="156"/>
      <c r="D1854" s="157"/>
    </row>
    <row r="1855" spans="1:4">
      <c r="A1855" s="156"/>
      <c r="B1855" s="155"/>
      <c r="C1855" s="156"/>
      <c r="D1855" s="157"/>
    </row>
    <row r="1856" spans="1:4">
      <c r="A1856" s="154"/>
      <c r="B1856" s="155"/>
      <c r="C1856" s="156"/>
      <c r="D1856" s="157"/>
    </row>
    <row r="1857" spans="1:4">
      <c r="A1857" s="158"/>
      <c r="B1857" s="155"/>
      <c r="C1857" s="156"/>
      <c r="D1857" s="157"/>
    </row>
    <row r="1858" spans="1:4">
      <c r="A1858" s="159"/>
      <c r="B1858" s="155"/>
      <c r="C1858" s="156"/>
      <c r="D1858" s="157"/>
    </row>
    <row r="1859" spans="1:4">
      <c r="A1859" s="159"/>
      <c r="B1859" s="155"/>
      <c r="C1859" s="156"/>
      <c r="D1859" s="157"/>
    </row>
    <row r="1860" spans="1:4">
      <c r="A1860" s="159"/>
      <c r="B1860" s="155"/>
      <c r="C1860" s="156"/>
      <c r="D1860" s="157"/>
    </row>
    <row r="1861" spans="1:4">
      <c r="A1861" s="156"/>
      <c r="B1861" s="155"/>
      <c r="C1861" s="156"/>
      <c r="D1861" s="157"/>
    </row>
    <row r="1862" spans="1:4">
      <c r="A1862" s="158"/>
      <c r="B1862" s="155"/>
      <c r="C1862" s="156"/>
      <c r="D1862" s="157"/>
    </row>
    <row r="1863" spans="1:4">
      <c r="A1863" s="159"/>
      <c r="B1863" s="155"/>
      <c r="C1863" s="156"/>
      <c r="D1863" s="157"/>
    </row>
    <row r="1864" spans="1:4">
      <c r="A1864" s="159"/>
      <c r="B1864" s="155"/>
      <c r="C1864" s="156"/>
      <c r="D1864" s="157"/>
    </row>
    <row r="1865" spans="1:4">
      <c r="A1865" s="159"/>
      <c r="B1865" s="155"/>
      <c r="C1865" s="156"/>
      <c r="D1865" s="157"/>
    </row>
    <row r="1866" spans="1:4">
      <c r="A1866" s="159"/>
      <c r="B1866" s="155"/>
      <c r="C1866" s="156"/>
      <c r="D1866" s="157"/>
    </row>
    <row r="1867" spans="1:4">
      <c r="A1867" s="159"/>
      <c r="B1867" s="155"/>
      <c r="C1867" s="156"/>
      <c r="D1867" s="157"/>
    </row>
    <row r="1868" spans="1:4">
      <c r="A1868" s="159"/>
      <c r="B1868" s="155"/>
      <c r="C1868" s="156"/>
      <c r="D1868" s="157"/>
    </row>
    <row r="1869" spans="1:4">
      <c r="A1869" s="159"/>
      <c r="B1869" s="155"/>
      <c r="C1869" s="156"/>
      <c r="D1869" s="157"/>
    </row>
    <row r="1870" spans="1:4">
      <c r="A1870" s="159"/>
      <c r="B1870" s="155"/>
      <c r="C1870" s="156"/>
      <c r="D1870" s="157"/>
    </row>
    <row r="1871" spans="1:4">
      <c r="A1871" s="159"/>
      <c r="B1871" s="155"/>
      <c r="C1871" s="156"/>
      <c r="D1871" s="157"/>
    </row>
    <row r="1872" spans="1:4">
      <c r="A1872" s="159"/>
      <c r="B1872" s="155"/>
      <c r="C1872" s="156"/>
      <c r="D1872" s="157"/>
    </row>
    <row r="1873" spans="1:4">
      <c r="A1873" s="159"/>
      <c r="B1873" s="155"/>
      <c r="C1873" s="156"/>
      <c r="D1873" s="157"/>
    </row>
    <row r="1874" spans="1:4">
      <c r="A1874" s="159"/>
      <c r="B1874" s="155"/>
      <c r="C1874" s="156"/>
      <c r="D1874" s="157"/>
    </row>
    <row r="1875" spans="1:4">
      <c r="A1875" s="159"/>
      <c r="B1875" s="155"/>
      <c r="C1875" s="156"/>
      <c r="D1875" s="157"/>
    </row>
    <row r="1876" spans="1:4">
      <c r="A1876" s="159"/>
      <c r="B1876" s="155"/>
      <c r="C1876" s="156"/>
      <c r="D1876" s="157"/>
    </row>
    <row r="1877" spans="1:4">
      <c r="A1877" s="159"/>
      <c r="B1877" s="155"/>
      <c r="C1877" s="156"/>
      <c r="D1877" s="157"/>
    </row>
    <row r="1878" spans="1:4">
      <c r="A1878" s="159"/>
      <c r="B1878" s="155"/>
      <c r="C1878" s="156"/>
      <c r="D1878" s="157"/>
    </row>
    <row r="1879" spans="1:4">
      <c r="A1879" s="159"/>
      <c r="B1879" s="155"/>
      <c r="C1879" s="156"/>
      <c r="D1879" s="157"/>
    </row>
    <row r="1880" spans="1:4">
      <c r="A1880" s="156"/>
      <c r="B1880" s="155"/>
      <c r="C1880" s="156"/>
      <c r="D1880" s="157"/>
    </row>
    <row r="1881" spans="1:4">
      <c r="A1881" s="158"/>
      <c r="B1881" s="155"/>
      <c r="C1881" s="156"/>
      <c r="D1881" s="157"/>
    </row>
    <row r="1882" spans="1:4">
      <c r="A1882" s="159"/>
      <c r="B1882" s="155"/>
      <c r="C1882" s="156"/>
      <c r="D1882" s="157"/>
    </row>
    <row r="1883" spans="1:4">
      <c r="A1883" s="159"/>
      <c r="B1883" s="155"/>
      <c r="C1883" s="156"/>
      <c r="D1883" s="157"/>
    </row>
    <row r="1884" spans="1:4">
      <c r="A1884" s="159"/>
      <c r="B1884" s="155"/>
      <c r="C1884" s="156"/>
      <c r="D1884" s="157"/>
    </row>
    <row r="1885" spans="1:4">
      <c r="A1885" s="159"/>
      <c r="B1885" s="155"/>
      <c r="C1885" s="156"/>
      <c r="D1885" s="157"/>
    </row>
    <row r="1886" spans="1:4">
      <c r="A1886" s="159"/>
      <c r="B1886" s="155"/>
      <c r="C1886" s="156"/>
      <c r="D1886" s="157"/>
    </row>
    <row r="1887" spans="1:4">
      <c r="A1887" s="156"/>
      <c r="B1887" s="155"/>
      <c r="C1887" s="156"/>
      <c r="D1887" s="157"/>
    </row>
    <row r="1888" spans="1:4">
      <c r="A1888" s="158"/>
      <c r="B1888" s="155"/>
      <c r="C1888" s="156"/>
      <c r="D1888" s="157"/>
    </row>
    <row r="1889" spans="1:4">
      <c r="A1889" s="159"/>
      <c r="B1889" s="155"/>
      <c r="C1889" s="156"/>
      <c r="D1889" s="157"/>
    </row>
    <row r="1890" spans="1:4">
      <c r="A1890" s="159"/>
      <c r="B1890" s="155"/>
      <c r="C1890" s="156"/>
      <c r="D1890" s="157"/>
    </row>
    <row r="1891" spans="1:4">
      <c r="A1891" s="159"/>
      <c r="B1891" s="155"/>
      <c r="C1891" s="156"/>
      <c r="D1891" s="157"/>
    </row>
    <row r="1892" spans="1:4">
      <c r="A1892" s="159"/>
      <c r="B1892" s="155"/>
      <c r="C1892" s="156"/>
      <c r="D1892" s="157"/>
    </row>
    <row r="1893" spans="1:4">
      <c r="A1893" s="159"/>
      <c r="B1893" s="155"/>
      <c r="C1893" s="156"/>
      <c r="D1893" s="157"/>
    </row>
    <row r="1894" spans="1:4">
      <c r="A1894" s="159"/>
      <c r="B1894" s="155"/>
      <c r="C1894" s="156"/>
      <c r="D1894" s="157"/>
    </row>
    <row r="1895" spans="1:4">
      <c r="A1895" s="159"/>
      <c r="B1895" s="155"/>
      <c r="C1895" s="156"/>
      <c r="D1895" s="157"/>
    </row>
    <row r="1896" spans="1:4">
      <c r="A1896" s="159"/>
      <c r="B1896" s="155"/>
      <c r="C1896" s="156"/>
      <c r="D1896" s="157"/>
    </row>
    <row r="1897" spans="1:4">
      <c r="A1897" s="159"/>
      <c r="B1897" s="155"/>
      <c r="C1897" s="156"/>
      <c r="D1897" s="157"/>
    </row>
    <row r="1898" spans="1:4">
      <c r="A1898" s="159"/>
      <c r="B1898" s="155"/>
      <c r="C1898" s="156"/>
      <c r="D1898" s="157"/>
    </row>
    <row r="1899" spans="1:4">
      <c r="A1899" s="156"/>
      <c r="B1899" s="155"/>
      <c r="C1899" s="156"/>
      <c r="D1899" s="157"/>
    </row>
    <row r="1900" spans="1:4">
      <c r="A1900" s="158"/>
      <c r="B1900" s="155"/>
      <c r="C1900" s="156"/>
      <c r="D1900" s="157"/>
    </row>
    <row r="1901" spans="1:4">
      <c r="A1901" s="159"/>
      <c r="B1901" s="155"/>
      <c r="C1901" s="156"/>
      <c r="D1901" s="157"/>
    </row>
    <row r="1902" spans="1:4">
      <c r="A1902" s="159"/>
      <c r="B1902" s="155"/>
      <c r="C1902" s="156"/>
      <c r="D1902" s="157"/>
    </row>
    <row r="1903" spans="1:4">
      <c r="A1903" s="159"/>
      <c r="B1903" s="155"/>
      <c r="C1903" s="156"/>
      <c r="D1903" s="157"/>
    </row>
    <row r="1904" spans="1:4">
      <c r="A1904" s="159"/>
      <c r="B1904" s="155"/>
      <c r="C1904" s="156"/>
      <c r="D1904" s="157"/>
    </row>
    <row r="1905" spans="1:4">
      <c r="A1905" s="159"/>
      <c r="B1905" s="155"/>
      <c r="C1905" s="156"/>
      <c r="D1905" s="157"/>
    </row>
    <row r="1906" spans="1:4">
      <c r="A1906" s="159"/>
      <c r="B1906" s="155"/>
      <c r="C1906" s="156"/>
      <c r="D1906" s="157"/>
    </row>
    <row r="1907" spans="1:4">
      <c r="A1907" s="159"/>
      <c r="B1907" s="155"/>
      <c r="C1907" s="156"/>
      <c r="D1907" s="157"/>
    </row>
    <row r="1908" spans="1:4">
      <c r="A1908" s="159"/>
      <c r="B1908" s="155"/>
      <c r="C1908" s="156"/>
      <c r="D1908" s="157"/>
    </row>
    <row r="1909" spans="1:4">
      <c r="A1909" s="159"/>
      <c r="B1909" s="155"/>
      <c r="C1909" s="156"/>
      <c r="D1909" s="157"/>
    </row>
    <row r="1910" spans="1:4">
      <c r="A1910" s="159"/>
      <c r="B1910" s="155"/>
      <c r="C1910" s="156"/>
      <c r="D1910" s="157"/>
    </row>
    <row r="1911" spans="1:4">
      <c r="A1911" s="159"/>
      <c r="B1911" s="155"/>
      <c r="C1911" s="156"/>
      <c r="D1911" s="157"/>
    </row>
    <row r="1912" spans="1:4">
      <c r="A1912" s="159"/>
      <c r="B1912" s="155"/>
      <c r="C1912" s="156"/>
      <c r="D1912" s="157"/>
    </row>
    <row r="1913" spans="1:4">
      <c r="A1913" s="159"/>
      <c r="B1913" s="155"/>
      <c r="C1913" s="156"/>
      <c r="D1913" s="157"/>
    </row>
    <row r="1914" spans="1:4">
      <c r="A1914" s="159"/>
      <c r="B1914" s="155"/>
      <c r="C1914" s="156"/>
      <c r="D1914" s="157"/>
    </row>
    <row r="1915" spans="1:4">
      <c r="A1915" s="159"/>
      <c r="B1915" s="155"/>
      <c r="C1915" s="156"/>
      <c r="D1915" s="157"/>
    </row>
    <row r="1916" spans="1:4">
      <c r="A1916" s="159"/>
      <c r="B1916" s="155"/>
      <c r="C1916" s="156"/>
      <c r="D1916" s="157"/>
    </row>
    <row r="1917" spans="1:4">
      <c r="A1917" s="159"/>
      <c r="B1917" s="155"/>
      <c r="C1917" s="156"/>
      <c r="D1917" s="157"/>
    </row>
    <row r="1918" spans="1:4">
      <c r="A1918" s="156"/>
      <c r="B1918" s="155"/>
      <c r="C1918" s="156"/>
      <c r="D1918" s="157"/>
    </row>
    <row r="1919" spans="1:4">
      <c r="A1919" s="158"/>
      <c r="B1919" s="155"/>
      <c r="C1919" s="156"/>
      <c r="D1919" s="157"/>
    </row>
    <row r="1920" spans="1:4">
      <c r="A1920" s="159"/>
      <c r="B1920" s="155"/>
      <c r="C1920" s="156"/>
      <c r="D1920" s="157"/>
    </row>
    <row r="1921" spans="1:4">
      <c r="A1921" s="159"/>
      <c r="B1921" s="155"/>
      <c r="C1921" s="156"/>
      <c r="D1921" s="157"/>
    </row>
    <row r="1922" spans="1:4">
      <c r="A1922" s="159"/>
      <c r="B1922" s="155"/>
      <c r="C1922" s="156"/>
      <c r="D1922" s="157"/>
    </row>
    <row r="1923" spans="1:4">
      <c r="A1923" s="159"/>
      <c r="B1923" s="155"/>
      <c r="C1923" s="156"/>
      <c r="D1923" s="157"/>
    </row>
    <row r="1924" spans="1:4">
      <c r="A1924" s="159"/>
      <c r="B1924" s="155"/>
      <c r="C1924" s="156"/>
      <c r="D1924" s="157"/>
    </row>
    <row r="1925" spans="1:4">
      <c r="A1925" s="159"/>
      <c r="B1925" s="155"/>
      <c r="C1925" s="156"/>
      <c r="D1925" s="157"/>
    </row>
    <row r="1926" spans="1:4">
      <c r="A1926" s="156"/>
      <c r="B1926" s="155"/>
      <c r="C1926" s="156"/>
      <c r="D1926" s="157"/>
    </row>
    <row r="1927" spans="1:4">
      <c r="A1927" s="158"/>
      <c r="B1927" s="155"/>
      <c r="C1927" s="156"/>
      <c r="D1927" s="157"/>
    </row>
    <row r="1928" spans="1:4">
      <c r="A1928" s="159"/>
      <c r="B1928" s="155"/>
      <c r="C1928" s="156"/>
      <c r="D1928" s="157"/>
    </row>
    <row r="1929" spans="1:4">
      <c r="A1929" s="159"/>
      <c r="B1929" s="155"/>
      <c r="C1929" s="156"/>
      <c r="D1929" s="157"/>
    </row>
    <row r="1930" spans="1:4">
      <c r="A1930" s="156"/>
      <c r="B1930" s="155"/>
      <c r="C1930" s="156"/>
      <c r="D1930" s="157"/>
    </row>
    <row r="1931" spans="1:4">
      <c r="A1931" s="158"/>
      <c r="B1931" s="155"/>
      <c r="C1931" s="156"/>
      <c r="D1931" s="157"/>
    </row>
    <row r="1932" spans="1:4">
      <c r="A1932" s="159"/>
      <c r="B1932" s="155"/>
      <c r="C1932" s="156"/>
      <c r="D1932" s="157"/>
    </row>
    <row r="1933" spans="1:4">
      <c r="A1933" s="159"/>
      <c r="B1933" s="155"/>
      <c r="C1933" s="156"/>
      <c r="D1933" s="157"/>
    </row>
    <row r="1934" spans="1:4">
      <c r="A1934" s="159"/>
      <c r="B1934" s="155"/>
      <c r="C1934" s="156"/>
      <c r="D1934" s="157"/>
    </row>
    <row r="1935" spans="1:4">
      <c r="A1935" s="159"/>
      <c r="B1935" s="155"/>
      <c r="C1935" s="156"/>
      <c r="D1935" s="157"/>
    </row>
    <row r="1936" spans="1:4">
      <c r="A1936" s="159"/>
      <c r="B1936" s="155"/>
      <c r="C1936" s="156"/>
      <c r="D1936" s="157"/>
    </row>
    <row r="1937" spans="1:4">
      <c r="A1937" s="159"/>
      <c r="B1937" s="155"/>
      <c r="C1937" s="156"/>
      <c r="D1937" s="157"/>
    </row>
    <row r="1938" spans="1:4">
      <c r="A1938" s="159"/>
      <c r="B1938" s="155"/>
      <c r="C1938" s="156"/>
      <c r="D1938" s="157"/>
    </row>
    <row r="1939" spans="1:4">
      <c r="A1939" s="159"/>
      <c r="B1939" s="155"/>
      <c r="C1939" s="156"/>
      <c r="D1939" s="157"/>
    </row>
    <row r="1940" spans="1:4">
      <c r="A1940" s="159"/>
      <c r="B1940" s="155"/>
      <c r="C1940" s="156"/>
      <c r="D1940" s="157"/>
    </row>
    <row r="1941" spans="1:4">
      <c r="A1941" s="159"/>
      <c r="B1941" s="155"/>
      <c r="C1941" s="156"/>
      <c r="D1941" s="157"/>
    </row>
    <row r="1942" spans="1:4">
      <c r="A1942" s="159"/>
      <c r="B1942" s="155"/>
      <c r="C1942" s="156"/>
      <c r="D1942" s="157"/>
    </row>
    <row r="1943" spans="1:4">
      <c r="A1943" s="159"/>
      <c r="B1943" s="155"/>
      <c r="C1943" s="156"/>
      <c r="D1943" s="157"/>
    </row>
    <row r="1944" spans="1:4">
      <c r="A1944" s="159"/>
      <c r="B1944" s="155"/>
      <c r="C1944" s="156"/>
      <c r="D1944" s="157"/>
    </row>
    <row r="1945" spans="1:4">
      <c r="A1945" s="159"/>
      <c r="B1945" s="155"/>
      <c r="C1945" s="156"/>
      <c r="D1945" s="157"/>
    </row>
    <row r="1946" spans="1:4">
      <c r="A1946" s="159"/>
      <c r="B1946" s="155"/>
      <c r="C1946" s="156"/>
      <c r="D1946" s="157"/>
    </row>
    <row r="1947" spans="1:4">
      <c r="A1947" s="159"/>
      <c r="B1947" s="155"/>
      <c r="C1947" s="156"/>
      <c r="D1947" s="157"/>
    </row>
    <row r="1948" spans="1:4">
      <c r="A1948" s="159"/>
      <c r="B1948" s="155"/>
      <c r="C1948" s="156"/>
      <c r="D1948" s="157"/>
    </row>
    <row r="1949" spans="1:4">
      <c r="A1949" s="156"/>
      <c r="B1949" s="155"/>
      <c r="C1949" s="156"/>
      <c r="D1949" s="157"/>
    </row>
    <row r="1950" spans="1:4">
      <c r="A1950" s="154"/>
      <c r="B1950" s="155"/>
      <c r="C1950" s="156"/>
      <c r="D1950" s="157"/>
    </row>
    <row r="1951" spans="1:4">
      <c r="A1951" s="158"/>
      <c r="B1951" s="155"/>
      <c r="C1951" s="156"/>
      <c r="D1951" s="157"/>
    </row>
    <row r="1952" spans="1:4">
      <c r="A1952" s="159"/>
      <c r="B1952" s="155"/>
      <c r="C1952" s="156"/>
      <c r="D1952" s="157"/>
    </row>
    <row r="1953" spans="1:4">
      <c r="A1953" s="159"/>
      <c r="B1953" s="155"/>
      <c r="C1953" s="156"/>
      <c r="D1953" s="157"/>
    </row>
    <row r="1954" spans="1:4">
      <c r="A1954" s="159"/>
      <c r="B1954" s="155"/>
      <c r="C1954" s="156"/>
      <c r="D1954" s="157"/>
    </row>
    <row r="1955" spans="1:4">
      <c r="A1955" s="156"/>
      <c r="B1955" s="155"/>
      <c r="C1955" s="156"/>
      <c r="D1955" s="157"/>
    </row>
    <row r="1956" spans="1:4">
      <c r="A1956" s="158"/>
      <c r="B1956" s="155"/>
      <c r="C1956" s="156"/>
      <c r="D1956" s="157"/>
    </row>
    <row r="1957" spans="1:4">
      <c r="A1957" s="159"/>
      <c r="B1957" s="155"/>
      <c r="C1957" s="156"/>
      <c r="D1957" s="157"/>
    </row>
    <row r="1958" spans="1:4">
      <c r="A1958" s="159"/>
      <c r="B1958" s="155"/>
      <c r="C1958" s="156"/>
      <c r="D1958" s="157"/>
    </row>
    <row r="1959" spans="1:4">
      <c r="A1959" s="159"/>
      <c r="B1959" s="155"/>
      <c r="C1959" s="156"/>
      <c r="D1959" s="157"/>
    </row>
    <row r="1960" spans="1:4">
      <c r="A1960" s="159"/>
      <c r="B1960" s="155"/>
      <c r="C1960" s="156"/>
      <c r="D1960" s="157"/>
    </row>
    <row r="1961" spans="1:4">
      <c r="A1961" s="159"/>
      <c r="B1961" s="155"/>
      <c r="C1961" s="156"/>
      <c r="D1961" s="157"/>
    </row>
    <row r="1962" spans="1:4">
      <c r="A1962" s="159"/>
      <c r="B1962" s="155"/>
      <c r="C1962" s="156"/>
      <c r="D1962" s="157"/>
    </row>
    <row r="1963" spans="1:4">
      <c r="A1963" s="159"/>
      <c r="B1963" s="155"/>
      <c r="C1963" s="156"/>
      <c r="D1963" s="157"/>
    </row>
    <row r="1964" spans="1:4">
      <c r="A1964" s="159"/>
      <c r="B1964" s="155"/>
      <c r="C1964" s="156"/>
      <c r="D1964" s="157"/>
    </row>
    <row r="1965" spans="1:4">
      <c r="A1965" s="159"/>
      <c r="B1965" s="155"/>
      <c r="C1965" s="156"/>
      <c r="D1965" s="157"/>
    </row>
    <row r="1966" spans="1:4">
      <c r="A1966" s="159"/>
      <c r="B1966" s="155"/>
      <c r="C1966" s="156"/>
      <c r="D1966" s="157"/>
    </row>
    <row r="1967" spans="1:4">
      <c r="A1967" s="159"/>
      <c r="B1967" s="155"/>
      <c r="C1967" s="156"/>
      <c r="D1967" s="157"/>
    </row>
    <row r="1968" spans="1:4">
      <c r="A1968" s="159"/>
      <c r="B1968" s="155"/>
      <c r="C1968" s="156"/>
      <c r="D1968" s="157"/>
    </row>
    <row r="1969" spans="1:4">
      <c r="A1969" s="159"/>
      <c r="B1969" s="155"/>
      <c r="C1969" s="156"/>
      <c r="D1969" s="157"/>
    </row>
    <row r="1970" spans="1:4">
      <c r="A1970" s="159"/>
      <c r="B1970" s="155"/>
      <c r="C1970" s="156"/>
      <c r="D1970" s="157"/>
    </row>
    <row r="1971" spans="1:4">
      <c r="A1971" s="156"/>
      <c r="B1971" s="155"/>
      <c r="C1971" s="156"/>
      <c r="D1971" s="157"/>
    </row>
    <row r="1972" spans="1:4">
      <c r="A1972" s="158"/>
      <c r="B1972" s="155"/>
      <c r="C1972" s="156"/>
      <c r="D1972" s="157"/>
    </row>
    <row r="1973" spans="1:4">
      <c r="A1973" s="159"/>
      <c r="B1973" s="155"/>
      <c r="C1973" s="156"/>
      <c r="D1973" s="157"/>
    </row>
    <row r="1974" spans="1:4">
      <c r="A1974" s="159"/>
      <c r="B1974" s="155"/>
      <c r="C1974" s="156"/>
      <c r="D1974" s="157"/>
    </row>
    <row r="1975" spans="1:4">
      <c r="A1975" s="159"/>
      <c r="B1975" s="155"/>
      <c r="C1975" s="156"/>
      <c r="D1975" s="157"/>
    </row>
    <row r="1976" spans="1:4">
      <c r="A1976" s="156"/>
      <c r="B1976" s="155"/>
      <c r="C1976" s="156"/>
      <c r="D1976" s="157"/>
    </row>
    <row r="1977" spans="1:4">
      <c r="A1977" s="154"/>
      <c r="B1977" s="155"/>
      <c r="C1977" s="156"/>
      <c r="D1977" s="157"/>
    </row>
    <row r="1978" spans="1:4">
      <c r="A1978" s="158"/>
      <c r="B1978" s="155"/>
      <c r="C1978" s="156"/>
      <c r="D1978" s="157"/>
    </row>
    <row r="1979" spans="1:4">
      <c r="A1979" s="159"/>
      <c r="B1979" s="155"/>
      <c r="C1979" s="156"/>
      <c r="D1979" s="157"/>
    </row>
    <row r="1980" spans="1:4">
      <c r="A1980" s="159"/>
      <c r="B1980" s="155"/>
      <c r="C1980" s="156"/>
      <c r="D1980" s="157"/>
    </row>
    <row r="1981" spans="1:4">
      <c r="A1981" s="159"/>
      <c r="B1981" s="155"/>
      <c r="C1981" s="156"/>
      <c r="D1981" s="157"/>
    </row>
    <row r="1982" spans="1:4">
      <c r="A1982" s="159"/>
      <c r="B1982" s="155"/>
      <c r="C1982" s="156"/>
      <c r="D1982" s="157"/>
    </row>
    <row r="1983" spans="1:4">
      <c r="A1983" s="159"/>
      <c r="B1983" s="155"/>
      <c r="C1983" s="156"/>
      <c r="D1983" s="157"/>
    </row>
    <row r="1984" spans="1:4">
      <c r="A1984" s="159"/>
      <c r="B1984" s="155"/>
      <c r="C1984" s="156"/>
      <c r="D1984" s="157"/>
    </row>
    <row r="1985" spans="1:4">
      <c r="A1985" s="159"/>
      <c r="B1985" s="155"/>
      <c r="C1985" s="156"/>
      <c r="D1985" s="157"/>
    </row>
    <row r="1986" spans="1:4">
      <c r="A1986" s="159"/>
      <c r="B1986" s="155"/>
      <c r="C1986" s="156"/>
      <c r="D1986" s="157"/>
    </row>
    <row r="1987" spans="1:4">
      <c r="A1987" s="156"/>
      <c r="B1987" s="155"/>
      <c r="C1987" s="156"/>
      <c r="D1987" s="157"/>
    </row>
    <row r="1988" spans="1:4">
      <c r="A1988" s="158"/>
      <c r="B1988" s="155"/>
      <c r="C1988" s="156"/>
      <c r="D1988" s="157"/>
    </row>
    <row r="1989" spans="1:4">
      <c r="A1989" s="159"/>
      <c r="B1989" s="155"/>
      <c r="C1989" s="156"/>
      <c r="D1989" s="157"/>
    </row>
    <row r="1990" spans="1:4">
      <c r="A1990" s="159"/>
      <c r="B1990" s="155"/>
      <c r="C1990" s="156"/>
      <c r="D1990" s="157"/>
    </row>
    <row r="1991" spans="1:4">
      <c r="A1991" s="159"/>
      <c r="B1991" s="155"/>
      <c r="C1991" s="156"/>
      <c r="D1991" s="157"/>
    </row>
    <row r="1992" spans="1:4">
      <c r="A1992" s="159"/>
      <c r="B1992" s="155"/>
      <c r="C1992" s="156"/>
      <c r="D1992" s="157"/>
    </row>
    <row r="1993" spans="1:4">
      <c r="A1993" s="159"/>
      <c r="B1993" s="155"/>
      <c r="C1993" s="156"/>
      <c r="D1993" s="157"/>
    </row>
    <row r="1994" spans="1:4">
      <c r="A1994" s="159"/>
      <c r="B1994" s="155"/>
      <c r="C1994" s="156"/>
      <c r="D1994" s="157"/>
    </row>
    <row r="1995" spans="1:4">
      <c r="A1995" s="159"/>
      <c r="B1995" s="155"/>
      <c r="C1995" s="156"/>
      <c r="D1995" s="157"/>
    </row>
    <row r="1996" spans="1:4">
      <c r="A1996" s="159"/>
      <c r="B1996" s="155"/>
      <c r="C1996" s="156"/>
      <c r="D1996" s="157"/>
    </row>
    <row r="1997" spans="1:4">
      <c r="A1997" s="159"/>
      <c r="B1997" s="155"/>
      <c r="C1997" s="156"/>
      <c r="D1997" s="157"/>
    </row>
    <row r="1998" spans="1:4">
      <c r="A1998" s="159"/>
      <c r="B1998" s="155"/>
      <c r="C1998" s="156"/>
      <c r="D1998" s="157"/>
    </row>
    <row r="1999" spans="1:4">
      <c r="A1999" s="159"/>
      <c r="B1999" s="155"/>
      <c r="C1999" s="156"/>
      <c r="D1999" s="157"/>
    </row>
    <row r="2000" spans="1:4">
      <c r="A2000" s="159"/>
      <c r="B2000" s="155"/>
      <c r="C2000" s="156"/>
      <c r="D2000" s="157"/>
    </row>
    <row r="2001" spans="1:4">
      <c r="A2001" s="159"/>
      <c r="B2001" s="155"/>
      <c r="C2001" s="156"/>
      <c r="D2001" s="157"/>
    </row>
    <row r="2002" spans="1:4">
      <c r="A2002" s="159"/>
      <c r="B2002" s="155"/>
      <c r="C2002" s="156"/>
      <c r="D2002" s="157"/>
    </row>
    <row r="2003" spans="1:4">
      <c r="A2003" s="159"/>
      <c r="B2003" s="155"/>
      <c r="C2003" s="156"/>
      <c r="D2003" s="157"/>
    </row>
    <row r="2004" spans="1:4">
      <c r="A2004" s="159"/>
      <c r="B2004" s="155"/>
      <c r="C2004" s="156"/>
      <c r="D2004" s="157"/>
    </row>
    <row r="2005" spans="1:4">
      <c r="A2005" s="159"/>
      <c r="B2005" s="155"/>
      <c r="C2005" s="156"/>
      <c r="D2005" s="157"/>
    </row>
    <row r="2006" spans="1:4">
      <c r="A2006" s="159"/>
      <c r="B2006" s="155"/>
      <c r="C2006" s="156"/>
      <c r="D2006" s="157"/>
    </row>
    <row r="2007" spans="1:4">
      <c r="A2007" s="159"/>
      <c r="B2007" s="155"/>
      <c r="C2007" s="156"/>
      <c r="D2007" s="157"/>
    </row>
    <row r="2008" spans="1:4">
      <c r="A2008" s="159"/>
      <c r="B2008" s="155"/>
      <c r="C2008" s="156"/>
      <c r="D2008" s="157"/>
    </row>
    <row r="2009" spans="1:4">
      <c r="A2009" s="159"/>
      <c r="B2009" s="155"/>
      <c r="C2009" s="156"/>
      <c r="D2009" s="157"/>
    </row>
    <row r="2010" spans="1:4">
      <c r="A2010" s="159"/>
      <c r="B2010" s="155"/>
      <c r="C2010" s="156"/>
      <c r="D2010" s="157"/>
    </row>
    <row r="2011" spans="1:4">
      <c r="A2011" s="159"/>
      <c r="B2011" s="155"/>
      <c r="C2011" s="156"/>
      <c r="D2011" s="157"/>
    </row>
    <row r="2012" spans="1:4">
      <c r="A2012" s="159"/>
      <c r="B2012" s="155"/>
      <c r="C2012" s="156"/>
      <c r="D2012" s="157"/>
    </row>
    <row r="2013" spans="1:4">
      <c r="A2013" s="159"/>
      <c r="B2013" s="155"/>
      <c r="C2013" s="156"/>
      <c r="D2013" s="157"/>
    </row>
    <row r="2014" spans="1:4">
      <c r="A2014" s="159"/>
      <c r="B2014" s="155"/>
      <c r="C2014" s="156"/>
      <c r="D2014" s="157"/>
    </row>
    <row r="2015" spans="1:4">
      <c r="A2015" s="159"/>
      <c r="B2015" s="155"/>
      <c r="C2015" s="156"/>
      <c r="D2015" s="157"/>
    </row>
    <row r="2016" spans="1:4">
      <c r="A2016" s="159"/>
      <c r="B2016" s="155"/>
      <c r="C2016" s="156"/>
      <c r="D2016" s="157"/>
    </row>
    <row r="2017" spans="1:4">
      <c r="A2017" s="159"/>
      <c r="B2017" s="155"/>
      <c r="C2017" s="156"/>
      <c r="D2017" s="157"/>
    </row>
    <row r="2018" spans="1:4">
      <c r="A2018" s="159"/>
      <c r="B2018" s="155"/>
      <c r="C2018" s="156"/>
      <c r="D2018" s="157"/>
    </row>
    <row r="2019" spans="1:4">
      <c r="A2019" s="159"/>
      <c r="B2019" s="155"/>
      <c r="C2019" s="156"/>
      <c r="D2019" s="157"/>
    </row>
    <row r="2020" spans="1:4">
      <c r="A2020" s="159"/>
      <c r="B2020" s="155"/>
      <c r="C2020" s="156"/>
      <c r="D2020" s="157"/>
    </row>
    <row r="2021" spans="1:4">
      <c r="A2021" s="159"/>
      <c r="B2021" s="155"/>
      <c r="C2021" s="156"/>
      <c r="D2021" s="157"/>
    </row>
    <row r="2022" spans="1:4">
      <c r="A2022" s="159"/>
      <c r="B2022" s="155"/>
      <c r="C2022" s="156"/>
      <c r="D2022" s="157"/>
    </row>
    <row r="2023" spans="1:4">
      <c r="A2023" s="156"/>
      <c r="B2023" s="155"/>
      <c r="C2023" s="156"/>
      <c r="D2023" s="157"/>
    </row>
    <row r="2024" spans="1:4">
      <c r="A2024" s="154"/>
      <c r="B2024" s="155"/>
      <c r="C2024" s="156"/>
      <c r="D2024" s="157"/>
    </row>
    <row r="2025" spans="1:4">
      <c r="A2025" s="158"/>
      <c r="B2025" s="155"/>
      <c r="C2025" s="156"/>
      <c r="D2025" s="157"/>
    </row>
    <row r="2026" spans="1:4">
      <c r="A2026" s="159"/>
      <c r="B2026" s="155"/>
      <c r="C2026" s="156"/>
      <c r="D2026" s="157"/>
    </row>
    <row r="2027" spans="1:4">
      <c r="A2027" s="159"/>
      <c r="B2027" s="155"/>
      <c r="C2027" s="156"/>
      <c r="D2027" s="157"/>
    </row>
    <row r="2028" spans="1:4">
      <c r="A2028" s="159"/>
      <c r="B2028" s="155"/>
      <c r="C2028" s="156"/>
      <c r="D2028" s="157"/>
    </row>
    <row r="2029" spans="1:4">
      <c r="A2029" s="156"/>
      <c r="B2029" s="155"/>
      <c r="C2029" s="156"/>
      <c r="D2029" s="157"/>
    </row>
    <row r="2030" spans="1:4">
      <c r="A2030" s="158"/>
      <c r="B2030" s="155"/>
      <c r="C2030" s="156"/>
      <c r="D2030" s="157"/>
    </row>
    <row r="2031" spans="1:4">
      <c r="A2031" s="156"/>
      <c r="B2031" s="155"/>
      <c r="C2031" s="156"/>
      <c r="D2031" s="157"/>
    </row>
    <row r="2032" spans="1:4">
      <c r="A2032" s="154"/>
      <c r="B2032" s="155"/>
      <c r="C2032" s="156"/>
      <c r="D2032" s="157"/>
    </row>
    <row r="2033" spans="1:4">
      <c r="A2033" s="158"/>
      <c r="B2033" s="155"/>
      <c r="C2033" s="156"/>
      <c r="D2033" s="157"/>
    </row>
    <row r="2034" spans="1:4">
      <c r="A2034" s="156"/>
      <c r="B2034" s="155"/>
      <c r="C2034" s="156"/>
      <c r="D2034" s="157"/>
    </row>
    <row r="2035" spans="1:4">
      <c r="A2035" s="154"/>
      <c r="B2035" s="155"/>
      <c r="C2035" s="156"/>
      <c r="D2035" s="157"/>
    </row>
    <row r="2036" spans="1:4">
      <c r="A2036" s="158"/>
      <c r="B2036" s="155"/>
      <c r="C2036" s="156"/>
      <c r="D2036" s="157"/>
    </row>
    <row r="2037" spans="1:4">
      <c r="A2037" s="159"/>
      <c r="B2037" s="155"/>
      <c r="C2037" s="156"/>
      <c r="D2037" s="157"/>
    </row>
    <row r="2038" spans="1:4">
      <c r="A2038" s="159"/>
      <c r="B2038" s="155"/>
      <c r="C2038" s="156"/>
      <c r="D2038" s="157"/>
    </row>
    <row r="2039" spans="1:4">
      <c r="A2039" s="159"/>
      <c r="B2039" s="155"/>
      <c r="C2039" s="156"/>
      <c r="D2039" s="157"/>
    </row>
    <row r="2040" spans="1:4">
      <c r="A2040" s="159"/>
      <c r="B2040" s="155"/>
      <c r="C2040" s="156"/>
      <c r="D2040" s="157"/>
    </row>
    <row r="2041" spans="1:4">
      <c r="A2041" s="159"/>
      <c r="B2041" s="155"/>
      <c r="C2041" s="156"/>
      <c r="D2041" s="157"/>
    </row>
    <row r="2042" spans="1:4">
      <c r="A2042" s="159"/>
      <c r="B2042" s="155"/>
      <c r="C2042" s="156"/>
      <c r="D2042" s="157"/>
    </row>
    <row r="2043" spans="1:4">
      <c r="A2043" s="159"/>
      <c r="B2043" s="155"/>
      <c r="C2043" s="156"/>
      <c r="D2043" s="157"/>
    </row>
    <row r="2044" spans="1:4">
      <c r="A2044" s="159"/>
      <c r="B2044" s="155"/>
      <c r="C2044" s="156"/>
      <c r="D2044" s="157"/>
    </row>
    <row r="2045" spans="1:4">
      <c r="A2045" s="159"/>
      <c r="B2045" s="155"/>
      <c r="C2045" s="156"/>
      <c r="D2045" s="157"/>
    </row>
    <row r="2046" spans="1:4">
      <c r="A2046" s="159"/>
      <c r="B2046" s="155"/>
      <c r="C2046" s="156"/>
      <c r="D2046" s="157"/>
    </row>
    <row r="2047" spans="1:4">
      <c r="A2047" s="159"/>
      <c r="B2047" s="155"/>
      <c r="C2047" s="156"/>
      <c r="D2047" s="157"/>
    </row>
    <row r="2048" spans="1:4">
      <c r="A2048" s="159"/>
      <c r="B2048" s="155"/>
      <c r="C2048" s="156"/>
      <c r="D2048" s="157"/>
    </row>
    <row r="2049" spans="1:4">
      <c r="A2049" s="159"/>
      <c r="B2049" s="155"/>
      <c r="C2049" s="156"/>
      <c r="D2049" s="157"/>
    </row>
    <row r="2050" spans="1:4">
      <c r="A2050" s="156"/>
      <c r="B2050" s="155"/>
      <c r="C2050" s="156"/>
      <c r="D2050" s="157"/>
    </row>
    <row r="2051" spans="1:4">
      <c r="A2051" s="154"/>
      <c r="B2051" s="155"/>
      <c r="C2051" s="156"/>
      <c r="D2051" s="157"/>
    </row>
    <row r="2052" spans="1:4">
      <c r="A2052" s="158"/>
      <c r="B2052" s="155"/>
      <c r="C2052" s="156"/>
      <c r="D2052" s="157"/>
    </row>
    <row r="2053" spans="1:4">
      <c r="A2053" s="159"/>
      <c r="B2053" s="155"/>
      <c r="C2053" s="156"/>
      <c r="D2053" s="157"/>
    </row>
    <row r="2054" spans="1:4">
      <c r="A2054" s="159"/>
      <c r="B2054" s="155"/>
      <c r="C2054" s="156"/>
      <c r="D2054" s="157"/>
    </row>
    <row r="2055" spans="1:4">
      <c r="A2055" s="159"/>
      <c r="B2055" s="155"/>
      <c r="C2055" s="156"/>
      <c r="D2055" s="157"/>
    </row>
    <row r="2056" spans="1:4">
      <c r="A2056" s="159"/>
      <c r="B2056" s="155"/>
      <c r="C2056" s="156"/>
      <c r="D2056" s="157"/>
    </row>
    <row r="2057" spans="1:4">
      <c r="A2057" s="159"/>
      <c r="B2057" s="155"/>
      <c r="C2057" s="156"/>
      <c r="D2057" s="157"/>
    </row>
    <row r="2058" spans="1:4">
      <c r="A2058" s="159"/>
      <c r="B2058" s="155"/>
      <c r="C2058" s="156"/>
      <c r="D2058" s="157"/>
    </row>
    <row r="2059" spans="1:4">
      <c r="A2059" s="159"/>
      <c r="B2059" s="155"/>
      <c r="C2059" s="156"/>
      <c r="D2059" s="157"/>
    </row>
    <row r="2060" spans="1:4">
      <c r="A2060" s="159"/>
      <c r="B2060" s="155"/>
      <c r="C2060" s="156"/>
      <c r="D2060" s="157"/>
    </row>
    <row r="2061" spans="1:4">
      <c r="A2061" s="159"/>
      <c r="B2061" s="155"/>
      <c r="C2061" s="156"/>
      <c r="D2061" s="157"/>
    </row>
    <row r="2062" spans="1:4">
      <c r="A2062" s="159"/>
      <c r="B2062" s="155"/>
      <c r="C2062" s="156"/>
      <c r="D2062" s="157"/>
    </row>
    <row r="2063" spans="1:4">
      <c r="A2063" s="159"/>
      <c r="B2063" s="155"/>
      <c r="C2063" s="156"/>
      <c r="D2063" s="157"/>
    </row>
    <row r="2064" spans="1:4">
      <c r="A2064" s="159"/>
      <c r="B2064" s="155"/>
      <c r="C2064" s="156"/>
      <c r="D2064" s="157"/>
    </row>
    <row r="2065" spans="1:4">
      <c r="A2065" s="159"/>
      <c r="B2065" s="155"/>
      <c r="C2065" s="156"/>
      <c r="D2065" s="157"/>
    </row>
    <row r="2066" spans="1:4">
      <c r="A2066" s="159"/>
      <c r="B2066" s="155"/>
      <c r="C2066" s="156"/>
      <c r="D2066" s="157"/>
    </row>
    <row r="2067" spans="1:4">
      <c r="A2067" s="159"/>
      <c r="B2067" s="155"/>
      <c r="C2067" s="156"/>
      <c r="D2067" s="157"/>
    </row>
    <row r="2068" spans="1:4">
      <c r="A2068" s="159"/>
      <c r="B2068" s="155"/>
      <c r="C2068" s="156"/>
      <c r="D2068" s="157"/>
    </row>
    <row r="2069" spans="1:4">
      <c r="A2069" s="159"/>
      <c r="B2069" s="155"/>
      <c r="C2069" s="156"/>
      <c r="D2069" s="157"/>
    </row>
    <row r="2070" spans="1:4">
      <c r="A2070" s="159"/>
      <c r="B2070" s="155"/>
      <c r="C2070" s="156"/>
      <c r="D2070" s="157"/>
    </row>
    <row r="2071" spans="1:4">
      <c r="A2071" s="159"/>
      <c r="B2071" s="155"/>
      <c r="C2071" s="156"/>
      <c r="D2071" s="157"/>
    </row>
    <row r="2072" spans="1:4">
      <c r="A2072" s="159"/>
      <c r="B2072" s="155"/>
      <c r="C2072" s="156"/>
      <c r="D2072" s="157"/>
    </row>
    <row r="2073" spans="1:4">
      <c r="A2073" s="159"/>
      <c r="B2073" s="155"/>
      <c r="C2073" s="156"/>
      <c r="D2073" s="157"/>
    </row>
    <row r="2074" spans="1:4">
      <c r="A2074" s="159"/>
      <c r="B2074" s="155"/>
      <c r="C2074" s="156"/>
      <c r="D2074" s="157"/>
    </row>
    <row r="2075" spans="1:4">
      <c r="A2075" s="159"/>
      <c r="B2075" s="155"/>
      <c r="C2075" s="156"/>
      <c r="D2075" s="157"/>
    </row>
    <row r="2076" spans="1:4">
      <c r="A2076" s="159"/>
      <c r="B2076" s="155"/>
      <c r="C2076" s="156"/>
      <c r="D2076" s="157"/>
    </row>
    <row r="2077" spans="1:4">
      <c r="A2077" s="159"/>
      <c r="B2077" s="155"/>
      <c r="C2077" s="156"/>
      <c r="D2077" s="157"/>
    </row>
    <row r="2078" spans="1:4">
      <c r="A2078" s="159"/>
      <c r="B2078" s="155"/>
      <c r="C2078" s="156"/>
      <c r="D2078" s="157"/>
    </row>
    <row r="2079" spans="1:4">
      <c r="A2079" s="159"/>
      <c r="B2079" s="155"/>
      <c r="C2079" s="156"/>
      <c r="D2079" s="157"/>
    </row>
    <row r="2080" spans="1:4">
      <c r="A2080" s="159"/>
      <c r="B2080" s="155"/>
      <c r="C2080" s="156"/>
      <c r="D2080" s="157"/>
    </row>
    <row r="2081" spans="1:4">
      <c r="A2081" s="159"/>
      <c r="B2081" s="155"/>
      <c r="C2081" s="156"/>
      <c r="D2081" s="157"/>
    </row>
    <row r="2082" spans="1:4">
      <c r="A2082" s="159"/>
      <c r="B2082" s="155"/>
      <c r="C2082" s="156"/>
      <c r="D2082" s="157"/>
    </row>
    <row r="2083" spans="1:4">
      <c r="A2083" s="159"/>
      <c r="B2083" s="155"/>
      <c r="C2083" s="156"/>
      <c r="D2083" s="157"/>
    </row>
    <row r="2084" spans="1:4">
      <c r="A2084" s="159"/>
      <c r="B2084" s="155"/>
      <c r="C2084" s="156"/>
      <c r="D2084" s="157"/>
    </row>
    <row r="2085" spans="1:4">
      <c r="A2085" s="156"/>
      <c r="B2085" s="155"/>
      <c r="C2085" s="156"/>
      <c r="D2085" s="157"/>
    </row>
    <row r="2086" spans="1:4">
      <c r="A2086" s="158"/>
      <c r="B2086" s="155"/>
      <c r="C2086" s="156"/>
      <c r="D2086" s="157"/>
    </row>
    <row r="2087" spans="1:4">
      <c r="A2087" s="159"/>
      <c r="B2087" s="155"/>
      <c r="C2087" s="156"/>
      <c r="D2087" s="157"/>
    </row>
    <row r="2088" spans="1:4">
      <c r="A2088" s="159"/>
      <c r="B2088" s="155"/>
      <c r="C2088" s="156"/>
      <c r="D2088" s="157"/>
    </row>
    <row r="2089" spans="1:4">
      <c r="A2089" s="156"/>
      <c r="B2089" s="155"/>
      <c r="C2089" s="156"/>
      <c r="D2089" s="157"/>
    </row>
    <row r="2090" spans="1:4">
      <c r="A2090" s="158"/>
      <c r="B2090" s="155"/>
      <c r="C2090" s="156"/>
      <c r="D2090" s="157"/>
    </row>
    <row r="2091" spans="1:4">
      <c r="A2091" s="159"/>
      <c r="B2091" s="155"/>
      <c r="C2091" s="156"/>
      <c r="D2091" s="157"/>
    </row>
    <row r="2092" spans="1:4">
      <c r="A2092" s="159"/>
      <c r="B2092" s="155"/>
      <c r="C2092" s="156"/>
      <c r="D2092" s="157"/>
    </row>
    <row r="2093" spans="1:4">
      <c r="A2093" s="156"/>
      <c r="B2093" s="155"/>
      <c r="C2093" s="156"/>
      <c r="D2093" s="157"/>
    </row>
    <row r="2094" spans="1:4">
      <c r="A2094" s="154"/>
      <c r="B2094" s="155"/>
      <c r="C2094" s="156"/>
      <c r="D2094" s="157"/>
    </row>
    <row r="2095" spans="1:4">
      <c r="A2095" s="158"/>
      <c r="B2095" s="155"/>
      <c r="C2095" s="156"/>
      <c r="D2095" s="157"/>
    </row>
    <row r="2096" spans="1:4">
      <c r="A2096" s="159"/>
      <c r="B2096" s="155"/>
      <c r="C2096" s="156"/>
      <c r="D2096" s="157"/>
    </row>
    <row r="2097" spans="1:4">
      <c r="A2097" s="159"/>
      <c r="B2097" s="155"/>
      <c r="C2097" s="156"/>
      <c r="D2097" s="157"/>
    </row>
    <row r="2098" spans="1:4">
      <c r="A2098" s="159"/>
      <c r="B2098" s="155"/>
      <c r="C2098" s="156"/>
      <c r="D2098" s="157"/>
    </row>
    <row r="2099" spans="1:4">
      <c r="A2099" s="159"/>
      <c r="B2099" s="155"/>
      <c r="C2099" s="156"/>
      <c r="D2099" s="157"/>
    </row>
    <row r="2100" spans="1:4">
      <c r="A2100" s="159"/>
      <c r="B2100" s="155"/>
      <c r="C2100" s="156"/>
      <c r="D2100" s="157"/>
    </row>
    <row r="2101" spans="1:4">
      <c r="A2101" s="159"/>
      <c r="B2101" s="155"/>
      <c r="C2101" s="156"/>
      <c r="D2101" s="157"/>
    </row>
    <row r="2102" spans="1:4">
      <c r="A2102" s="159"/>
      <c r="B2102" s="155"/>
      <c r="C2102" s="156"/>
      <c r="D2102" s="157"/>
    </row>
    <row r="2103" spans="1:4">
      <c r="A2103" s="159"/>
      <c r="B2103" s="155"/>
      <c r="C2103" s="156"/>
      <c r="D2103" s="157"/>
    </row>
    <row r="2104" spans="1:4">
      <c r="A2104" s="159"/>
      <c r="B2104" s="155"/>
      <c r="C2104" s="156"/>
      <c r="D2104" s="157"/>
    </row>
    <row r="2105" spans="1:4">
      <c r="A2105" s="156"/>
      <c r="B2105" s="155"/>
      <c r="C2105" s="156"/>
      <c r="D2105" s="157"/>
    </row>
    <row r="2106" spans="1:4">
      <c r="A2106" s="158"/>
      <c r="B2106" s="155"/>
      <c r="C2106" s="156"/>
      <c r="D2106" s="157"/>
    </row>
    <row r="2107" spans="1:4">
      <c r="A2107" s="156"/>
      <c r="B2107" s="155"/>
      <c r="C2107" s="156"/>
      <c r="D2107" s="157"/>
    </row>
    <row r="2108" spans="1:4">
      <c r="A2108" s="158"/>
      <c r="B2108" s="155"/>
      <c r="C2108" s="156"/>
      <c r="D2108" s="157"/>
    </row>
    <row r="2109" spans="1:4">
      <c r="A2109" s="156"/>
      <c r="B2109" s="155"/>
      <c r="C2109" s="156"/>
      <c r="D2109" s="157"/>
    </row>
    <row r="2110" spans="1:4">
      <c r="A2110" s="158"/>
      <c r="B2110" s="155"/>
      <c r="C2110" s="156"/>
      <c r="D2110" s="157"/>
    </row>
    <row r="2111" spans="1:4">
      <c r="A2111" s="159"/>
      <c r="B2111" s="155"/>
      <c r="C2111" s="156"/>
      <c r="D2111" s="157"/>
    </row>
    <row r="2112" spans="1:4">
      <c r="A2112" s="159"/>
      <c r="B2112" s="155"/>
      <c r="C2112" s="156"/>
      <c r="D2112" s="157"/>
    </row>
    <row r="2113" spans="1:4">
      <c r="A2113" s="159"/>
      <c r="B2113" s="155"/>
      <c r="C2113" s="156"/>
      <c r="D2113" s="157"/>
    </row>
    <row r="2114" spans="1:4">
      <c r="A2114" s="156"/>
      <c r="B2114" s="155"/>
      <c r="C2114" s="156"/>
      <c r="D2114" s="157"/>
    </row>
    <row r="2115" spans="1:4">
      <c r="A2115" s="158"/>
      <c r="B2115" s="155"/>
      <c r="C2115" s="156"/>
      <c r="D2115" s="157"/>
    </row>
    <row r="2116" spans="1:4">
      <c r="A2116" s="156"/>
      <c r="B2116" s="155"/>
      <c r="C2116" s="156"/>
      <c r="D2116" s="157"/>
    </row>
    <row r="2117" spans="1:4">
      <c r="A2117" s="154"/>
      <c r="B2117" s="155"/>
      <c r="C2117" s="156"/>
      <c r="D2117" s="157"/>
    </row>
    <row r="2118" spans="1:4">
      <c r="A2118" s="158"/>
      <c r="B2118" s="155"/>
      <c r="C2118" s="156"/>
      <c r="D2118" s="157"/>
    </row>
    <row r="2119" spans="1:4">
      <c r="A2119" s="159"/>
      <c r="B2119" s="155"/>
      <c r="C2119" s="156"/>
      <c r="D2119" s="157"/>
    </row>
    <row r="2120" spans="1:4">
      <c r="A2120" s="156"/>
      <c r="B2120" s="155"/>
      <c r="C2120" s="156"/>
      <c r="D2120" s="157"/>
    </row>
    <row r="2121" spans="1:4">
      <c r="A2121" s="154"/>
      <c r="B2121" s="155"/>
      <c r="C2121" s="156"/>
      <c r="D2121" s="157"/>
    </row>
    <row r="2122" spans="1:4">
      <c r="A2122" s="158"/>
      <c r="B2122" s="155"/>
      <c r="C2122" s="156"/>
      <c r="D2122" s="157"/>
    </row>
    <row r="2123" spans="1:4">
      <c r="A2123" s="159"/>
      <c r="B2123" s="155"/>
      <c r="C2123" s="156"/>
      <c r="D2123" s="157"/>
    </row>
    <row r="2124" spans="1:4">
      <c r="A2124" s="159"/>
      <c r="B2124" s="155"/>
      <c r="C2124" s="156"/>
      <c r="D2124" s="157"/>
    </row>
    <row r="2125" spans="1:4">
      <c r="A2125" s="159"/>
      <c r="B2125" s="155"/>
      <c r="C2125" s="156"/>
      <c r="D2125" s="157"/>
    </row>
    <row r="2126" spans="1:4">
      <c r="A2126" s="159"/>
      <c r="B2126" s="155"/>
      <c r="C2126" s="156"/>
      <c r="D2126" s="157"/>
    </row>
    <row r="2127" spans="1:4">
      <c r="A2127" s="159"/>
      <c r="B2127" s="155"/>
      <c r="C2127" s="156"/>
      <c r="D2127" s="157"/>
    </row>
    <row r="2128" spans="1:4">
      <c r="A2128" s="159"/>
      <c r="B2128" s="155"/>
      <c r="C2128" s="156"/>
      <c r="D2128" s="157"/>
    </row>
    <row r="2129" spans="1:4">
      <c r="A2129" s="159"/>
      <c r="B2129" s="155"/>
      <c r="C2129" s="156"/>
      <c r="D2129" s="157"/>
    </row>
    <row r="2130" spans="1:4">
      <c r="A2130" s="159"/>
      <c r="B2130" s="155"/>
      <c r="C2130" s="156"/>
      <c r="D2130" s="157"/>
    </row>
    <row r="2131" spans="1:4">
      <c r="A2131" s="159"/>
      <c r="B2131" s="155"/>
      <c r="C2131" s="156"/>
      <c r="D2131" s="157"/>
    </row>
    <row r="2132" spans="1:4">
      <c r="A2132" s="159"/>
      <c r="B2132" s="155"/>
      <c r="C2132" s="156"/>
      <c r="D2132" s="157"/>
    </row>
    <row r="2133" spans="1:4">
      <c r="A2133" s="159"/>
      <c r="B2133" s="155"/>
      <c r="C2133" s="156"/>
      <c r="D2133" s="157"/>
    </row>
    <row r="2134" spans="1:4">
      <c r="A2134" s="159"/>
      <c r="B2134" s="155"/>
      <c r="C2134" s="156"/>
      <c r="D2134" s="157"/>
    </row>
    <row r="2135" spans="1:4">
      <c r="A2135" s="159"/>
      <c r="B2135" s="155"/>
      <c r="C2135" s="156"/>
      <c r="D2135" s="157"/>
    </row>
    <row r="2136" spans="1:4">
      <c r="A2136" s="156"/>
      <c r="B2136" s="155"/>
      <c r="C2136" s="156"/>
      <c r="D2136" s="157"/>
    </row>
    <row r="2137" spans="1:4">
      <c r="A2137" s="154"/>
      <c r="B2137" s="155"/>
      <c r="C2137" s="156"/>
      <c r="D2137" s="157"/>
    </row>
    <row r="2138" spans="1:4">
      <c r="A2138" s="154"/>
      <c r="B2138" s="155"/>
      <c r="C2138" s="156"/>
      <c r="D2138" s="157"/>
    </row>
    <row r="2139" spans="1:4">
      <c r="A2139" s="154"/>
      <c r="B2139" s="155"/>
      <c r="C2139" s="156"/>
      <c r="D2139" s="157"/>
    </row>
    <row r="2140" spans="1:4">
      <c r="A2140" s="158"/>
      <c r="B2140" s="155"/>
      <c r="C2140" s="156"/>
      <c r="D2140" s="157"/>
    </row>
    <row r="2141" spans="1:4">
      <c r="A2141" s="159"/>
      <c r="B2141" s="155"/>
      <c r="C2141" s="156"/>
      <c r="D2141" s="157"/>
    </row>
    <row r="2142" spans="1:4">
      <c r="A2142" s="159"/>
      <c r="B2142" s="155"/>
      <c r="C2142" s="156"/>
      <c r="D2142" s="157"/>
    </row>
    <row r="2143" spans="1:4">
      <c r="A2143" s="159"/>
      <c r="B2143" s="155"/>
      <c r="C2143" s="156"/>
      <c r="D2143" s="157"/>
    </row>
    <row r="2144" spans="1:4">
      <c r="A2144" s="159"/>
      <c r="B2144" s="155"/>
      <c r="C2144" s="156"/>
      <c r="D2144" s="157"/>
    </row>
    <row r="2145" spans="1:4">
      <c r="A2145" s="159"/>
      <c r="B2145" s="155"/>
      <c r="C2145" s="156"/>
      <c r="D2145" s="157"/>
    </row>
    <row r="2146" spans="1:4">
      <c r="A2146" s="159"/>
      <c r="B2146" s="155"/>
      <c r="C2146" s="156"/>
      <c r="D2146" s="157"/>
    </row>
    <row r="2147" spans="1:4">
      <c r="A2147" s="159"/>
      <c r="B2147" s="155"/>
      <c r="C2147" s="156"/>
      <c r="D2147" s="157"/>
    </row>
    <row r="2148" spans="1:4">
      <c r="A2148" s="159"/>
      <c r="B2148" s="155"/>
      <c r="C2148" s="156"/>
      <c r="D2148" s="157"/>
    </row>
    <row r="2149" spans="1:4">
      <c r="A2149" s="159"/>
      <c r="B2149" s="155"/>
      <c r="C2149" s="156"/>
      <c r="D2149" s="157"/>
    </row>
    <row r="2150" spans="1:4">
      <c r="A2150" s="159"/>
      <c r="B2150" s="155"/>
      <c r="C2150" s="156"/>
      <c r="D2150" s="157"/>
    </row>
    <row r="2151" spans="1:4">
      <c r="A2151" s="159"/>
      <c r="B2151" s="155"/>
      <c r="C2151" s="156"/>
      <c r="D2151" s="157"/>
    </row>
    <row r="2152" spans="1:4">
      <c r="A2152" s="156"/>
      <c r="B2152" s="155"/>
      <c r="C2152" s="156"/>
      <c r="D2152" s="157"/>
    </row>
    <row r="2153" spans="1:4">
      <c r="A2153" s="158"/>
      <c r="B2153" s="155"/>
      <c r="C2153" s="156"/>
      <c r="D2153" s="157"/>
    </row>
    <row r="2154" spans="1:4">
      <c r="A2154" s="156"/>
      <c r="B2154" s="155"/>
      <c r="C2154" s="156"/>
      <c r="D2154" s="157"/>
    </row>
    <row r="2155" spans="1:4">
      <c r="A2155" s="158"/>
      <c r="B2155" s="155"/>
      <c r="C2155" s="156"/>
      <c r="D2155" s="157"/>
    </row>
    <row r="2156" spans="1:4">
      <c r="A2156" s="156"/>
      <c r="B2156" s="155"/>
      <c r="C2156" s="156"/>
      <c r="D2156" s="157"/>
    </row>
    <row r="2157" spans="1:4">
      <c r="A2157" s="158"/>
      <c r="B2157" s="155"/>
      <c r="C2157" s="156"/>
      <c r="D2157" s="157"/>
    </row>
    <row r="2158" spans="1:4">
      <c r="A2158" s="159"/>
      <c r="B2158" s="155"/>
      <c r="C2158" s="156"/>
      <c r="D2158" s="157"/>
    </row>
    <row r="2159" spans="1:4">
      <c r="A2159" s="159"/>
      <c r="B2159" s="155"/>
      <c r="C2159" s="156"/>
      <c r="D2159" s="157"/>
    </row>
    <row r="2160" spans="1:4">
      <c r="A2160" s="156"/>
      <c r="B2160" s="155"/>
      <c r="C2160" s="156"/>
      <c r="D2160" s="157"/>
    </row>
    <row r="2161" spans="1:4">
      <c r="A2161" s="158"/>
      <c r="B2161" s="155"/>
      <c r="C2161" s="156"/>
      <c r="D2161" s="157"/>
    </row>
    <row r="2162" spans="1:4">
      <c r="A2162" s="159"/>
      <c r="B2162" s="155"/>
      <c r="C2162" s="156"/>
      <c r="D2162" s="157"/>
    </row>
    <row r="2163" spans="1:4">
      <c r="A2163" s="159"/>
      <c r="B2163" s="155"/>
      <c r="C2163" s="156"/>
      <c r="D2163" s="157"/>
    </row>
    <row r="2164" spans="1:4">
      <c r="A2164" s="159"/>
      <c r="B2164" s="155"/>
      <c r="C2164" s="156"/>
      <c r="D2164" s="157"/>
    </row>
    <row r="2165" spans="1:4">
      <c r="A2165" s="156"/>
      <c r="B2165" s="155"/>
      <c r="C2165" s="156"/>
      <c r="D2165" s="157"/>
    </row>
    <row r="2166" spans="1:4">
      <c r="A2166" s="158"/>
      <c r="B2166" s="155"/>
      <c r="C2166" s="156"/>
      <c r="D2166" s="157"/>
    </row>
    <row r="2167" spans="1:4">
      <c r="A2167" s="156"/>
      <c r="B2167" s="155"/>
      <c r="C2167" s="156"/>
      <c r="D2167" s="157"/>
    </row>
    <row r="2168" spans="1:4">
      <c r="A2168" s="158"/>
      <c r="B2168" s="155"/>
      <c r="C2168" s="156"/>
      <c r="D2168" s="157"/>
    </row>
    <row r="2169" spans="1:4">
      <c r="A2169" s="156"/>
      <c r="B2169" s="155"/>
      <c r="C2169" s="156"/>
      <c r="D2169" s="157"/>
    </row>
    <row r="2170" spans="1:4">
      <c r="A2170" s="158"/>
      <c r="B2170" s="155"/>
      <c r="C2170" s="156"/>
      <c r="D2170" s="157"/>
    </row>
    <row r="2171" spans="1:4">
      <c r="A2171" s="159"/>
      <c r="B2171" s="155"/>
      <c r="C2171" s="156"/>
      <c r="D2171" s="157"/>
    </row>
    <row r="2172" spans="1:4">
      <c r="A2172" s="156"/>
      <c r="B2172" s="155"/>
      <c r="C2172" s="156"/>
      <c r="D2172" s="157"/>
    </row>
    <row r="2173" spans="1:4">
      <c r="A2173" s="158"/>
      <c r="B2173" s="155"/>
      <c r="C2173" s="156"/>
      <c r="D2173" s="157"/>
    </row>
    <row r="2174" spans="1:4">
      <c r="A2174" s="159"/>
      <c r="B2174" s="155"/>
      <c r="C2174" s="156"/>
      <c r="D2174" s="157"/>
    </row>
    <row r="2175" spans="1:4">
      <c r="A2175" s="156"/>
      <c r="B2175" s="155"/>
      <c r="C2175" s="156"/>
      <c r="D2175" s="157"/>
    </row>
    <row r="2176" spans="1:4">
      <c r="A2176" s="158"/>
      <c r="B2176" s="155"/>
      <c r="C2176" s="156"/>
      <c r="D2176" s="157"/>
    </row>
    <row r="2177" spans="1:4">
      <c r="A2177" s="156"/>
      <c r="B2177" s="155"/>
      <c r="C2177" s="156"/>
      <c r="D2177" s="157"/>
    </row>
    <row r="2178" spans="1:4">
      <c r="A2178" s="158"/>
      <c r="B2178" s="155"/>
      <c r="C2178" s="156"/>
      <c r="D2178" s="157"/>
    </row>
    <row r="2179" spans="1:4">
      <c r="A2179" s="159"/>
      <c r="B2179" s="155"/>
      <c r="C2179" s="156"/>
      <c r="D2179" s="157"/>
    </row>
    <row r="2180" spans="1:4">
      <c r="A2180" s="159"/>
      <c r="B2180" s="155"/>
      <c r="C2180" s="156"/>
      <c r="D2180" s="157"/>
    </row>
    <row r="2181" spans="1:4">
      <c r="A2181" s="156"/>
      <c r="B2181" s="155"/>
      <c r="C2181" s="156"/>
      <c r="D2181" s="157"/>
    </row>
    <row r="2182" spans="1:4">
      <c r="A2182" s="158"/>
      <c r="B2182" s="155"/>
      <c r="C2182" s="156"/>
      <c r="D2182" s="157"/>
    </row>
    <row r="2183" spans="1:4">
      <c r="A2183" s="159"/>
      <c r="B2183" s="155"/>
      <c r="C2183" s="156"/>
      <c r="D2183" s="157"/>
    </row>
    <row r="2184" spans="1:4">
      <c r="A2184" s="159"/>
      <c r="B2184" s="155"/>
      <c r="C2184" s="156"/>
      <c r="D2184" s="157"/>
    </row>
    <row r="2185" spans="1:4">
      <c r="A2185" s="156"/>
      <c r="B2185" s="155"/>
      <c r="C2185" s="156"/>
      <c r="D2185" s="157"/>
    </row>
    <row r="2186" spans="1:4">
      <c r="A2186" s="158"/>
      <c r="B2186" s="155"/>
      <c r="C2186" s="156"/>
      <c r="D2186" s="157"/>
    </row>
    <row r="2187" spans="1:4">
      <c r="A2187" s="159"/>
      <c r="B2187" s="155"/>
      <c r="C2187" s="156"/>
      <c r="D2187" s="157"/>
    </row>
    <row r="2188" spans="1:4">
      <c r="A2188" s="156"/>
      <c r="B2188" s="155"/>
      <c r="C2188" s="156"/>
      <c r="D2188" s="157"/>
    </row>
    <row r="2189" spans="1:4">
      <c r="A2189" s="154"/>
      <c r="B2189" s="155"/>
      <c r="C2189" s="156"/>
      <c r="D2189" s="157"/>
    </row>
    <row r="2190" spans="1:4">
      <c r="A2190" s="158"/>
      <c r="B2190" s="155"/>
      <c r="C2190" s="156"/>
      <c r="D2190" s="157"/>
    </row>
    <row r="2191" spans="1:4">
      <c r="A2191" s="159"/>
      <c r="B2191" s="155"/>
      <c r="C2191" s="156"/>
      <c r="D2191" s="157"/>
    </row>
    <row r="2192" spans="1:4">
      <c r="A2192" s="159"/>
      <c r="B2192" s="155"/>
      <c r="C2192" s="156"/>
      <c r="D2192" s="157"/>
    </row>
    <row r="2193" spans="1:4">
      <c r="A2193" s="159"/>
      <c r="B2193" s="155"/>
      <c r="C2193" s="156"/>
      <c r="D2193" s="157"/>
    </row>
    <row r="2194" spans="1:4">
      <c r="A2194" s="159"/>
      <c r="B2194" s="155"/>
      <c r="C2194" s="156"/>
      <c r="D2194" s="157"/>
    </row>
    <row r="2195" spans="1:4">
      <c r="A2195" s="159"/>
      <c r="B2195" s="155"/>
      <c r="C2195" s="156"/>
      <c r="D2195" s="157"/>
    </row>
    <row r="2196" spans="1:4">
      <c r="A2196" s="159"/>
      <c r="B2196" s="155"/>
      <c r="C2196" s="156"/>
      <c r="D2196" s="157"/>
    </row>
    <row r="2197" spans="1:4">
      <c r="A2197" s="159"/>
      <c r="B2197" s="155"/>
      <c r="C2197" s="156"/>
      <c r="D2197" s="157"/>
    </row>
    <row r="2198" spans="1:4">
      <c r="A2198" s="159"/>
      <c r="B2198" s="155"/>
      <c r="C2198" s="156"/>
      <c r="D2198" s="157"/>
    </row>
    <row r="2199" spans="1:4">
      <c r="A2199" s="159"/>
      <c r="B2199" s="155"/>
      <c r="C2199" s="156"/>
      <c r="D2199" s="157"/>
    </row>
    <row r="2200" spans="1:4">
      <c r="A2200" s="159"/>
      <c r="B2200" s="155"/>
      <c r="C2200" s="156"/>
      <c r="D2200" s="157"/>
    </row>
    <row r="2201" spans="1:4">
      <c r="A2201" s="159"/>
      <c r="B2201" s="155"/>
      <c r="C2201" s="156"/>
      <c r="D2201" s="157"/>
    </row>
    <row r="2202" spans="1:4">
      <c r="A2202" s="159"/>
      <c r="B2202" s="155"/>
      <c r="C2202" s="156"/>
      <c r="D2202" s="157"/>
    </row>
    <row r="2203" spans="1:4">
      <c r="A2203" s="159"/>
      <c r="B2203" s="155"/>
      <c r="C2203" s="156"/>
      <c r="D2203" s="157"/>
    </row>
    <row r="2204" spans="1:4">
      <c r="A2204" s="159"/>
      <c r="B2204" s="155"/>
      <c r="C2204" s="156"/>
      <c r="D2204" s="157"/>
    </row>
    <row r="2205" spans="1:4">
      <c r="A2205" s="159"/>
      <c r="B2205" s="155"/>
      <c r="C2205" s="156"/>
      <c r="D2205" s="157"/>
    </row>
    <row r="2206" spans="1:4">
      <c r="A2206" s="159"/>
      <c r="B2206" s="155"/>
      <c r="C2206" s="156"/>
      <c r="D2206" s="157"/>
    </row>
    <row r="2207" spans="1:4">
      <c r="A2207" s="159"/>
      <c r="B2207" s="155"/>
      <c r="C2207" s="156"/>
      <c r="D2207" s="157"/>
    </row>
    <row r="2208" spans="1:4">
      <c r="A2208" s="159"/>
      <c r="B2208" s="155"/>
      <c r="C2208" s="156"/>
      <c r="D2208" s="157"/>
    </row>
    <row r="2209" spans="1:4">
      <c r="A2209" s="159"/>
      <c r="B2209" s="155"/>
      <c r="C2209" s="156"/>
      <c r="D2209" s="157"/>
    </row>
    <row r="2210" spans="1:4">
      <c r="A2210" s="159"/>
      <c r="B2210" s="155"/>
      <c r="C2210" s="156"/>
      <c r="D2210" s="157"/>
    </row>
    <row r="2211" spans="1:4">
      <c r="A2211" s="159"/>
      <c r="B2211" s="155"/>
      <c r="C2211" s="156"/>
      <c r="D2211" s="157"/>
    </row>
    <row r="2212" spans="1:4">
      <c r="A2212" s="159"/>
      <c r="B2212" s="155"/>
      <c r="C2212" s="156"/>
      <c r="D2212" s="157"/>
    </row>
    <row r="2213" spans="1:4">
      <c r="A2213" s="159"/>
      <c r="B2213" s="155"/>
      <c r="C2213" s="156"/>
      <c r="D2213" s="157"/>
    </row>
    <row r="2214" spans="1:4">
      <c r="A2214" s="159"/>
      <c r="B2214" s="155"/>
      <c r="C2214" s="156"/>
      <c r="D2214" s="157"/>
    </row>
    <row r="2215" spans="1:4">
      <c r="A2215" s="159"/>
      <c r="B2215" s="155"/>
      <c r="C2215" s="156"/>
      <c r="D2215" s="157"/>
    </row>
    <row r="2216" spans="1:4">
      <c r="A2216" s="159"/>
      <c r="B2216" s="155"/>
      <c r="C2216" s="156"/>
      <c r="D2216" s="157"/>
    </row>
    <row r="2217" spans="1:4">
      <c r="A2217" s="156"/>
      <c r="B2217" s="155"/>
      <c r="C2217" s="156"/>
      <c r="D2217" s="157"/>
    </row>
    <row r="2218" spans="1:4">
      <c r="A2218" s="158"/>
      <c r="B2218" s="155"/>
      <c r="C2218" s="156"/>
      <c r="D2218" s="157"/>
    </row>
    <row r="2219" spans="1:4">
      <c r="A2219" s="159"/>
      <c r="B2219" s="155"/>
      <c r="C2219" s="156"/>
      <c r="D2219" s="157"/>
    </row>
    <row r="2220" spans="1:4">
      <c r="A2220" s="159"/>
      <c r="B2220" s="155"/>
      <c r="C2220" s="156"/>
      <c r="D2220" s="157"/>
    </row>
    <row r="2221" spans="1:4">
      <c r="A2221" s="159"/>
      <c r="B2221" s="155"/>
      <c r="C2221" s="156"/>
      <c r="D2221" s="157"/>
    </row>
    <row r="2222" spans="1:4">
      <c r="A2222" s="159"/>
      <c r="B2222" s="155"/>
      <c r="C2222" s="156"/>
      <c r="D2222" s="157"/>
    </row>
    <row r="2223" spans="1:4">
      <c r="A2223" s="159"/>
      <c r="B2223" s="155"/>
      <c r="C2223" s="156"/>
      <c r="D2223" s="157"/>
    </row>
    <row r="2224" spans="1:4">
      <c r="A2224" s="159"/>
      <c r="B2224" s="155"/>
      <c r="C2224" s="156"/>
      <c r="D2224" s="157"/>
    </row>
    <row r="2225" spans="1:4">
      <c r="A2225" s="159"/>
      <c r="B2225" s="155"/>
      <c r="C2225" s="156"/>
      <c r="D2225" s="157"/>
    </row>
    <row r="2226" spans="1:4">
      <c r="A2226" s="156"/>
      <c r="B2226" s="155"/>
      <c r="C2226" s="156"/>
      <c r="D2226" s="157"/>
    </row>
    <row r="2227" spans="1:4">
      <c r="A2227" s="154"/>
      <c r="B2227" s="155"/>
      <c r="C2227" s="156"/>
      <c r="D2227" s="157"/>
    </row>
    <row r="2228" spans="1:4">
      <c r="A2228" s="158"/>
      <c r="B2228" s="155"/>
      <c r="C2228" s="156"/>
      <c r="D2228" s="157"/>
    </row>
    <row r="2229" spans="1:4">
      <c r="A2229" s="156"/>
      <c r="B2229" s="155"/>
      <c r="C2229" s="156"/>
      <c r="D2229" s="157"/>
    </row>
    <row r="2230" spans="1:4">
      <c r="A2230" s="158"/>
      <c r="B2230" s="155"/>
      <c r="C2230" s="156"/>
      <c r="D2230" s="157"/>
    </row>
    <row r="2231" spans="1:4">
      <c r="A2231" s="159"/>
      <c r="B2231" s="155"/>
      <c r="C2231" s="156"/>
      <c r="D2231" s="157"/>
    </row>
    <row r="2232" spans="1:4">
      <c r="A2232" s="159"/>
      <c r="B2232" s="155"/>
      <c r="C2232" s="156"/>
      <c r="D2232" s="157"/>
    </row>
    <row r="2233" spans="1:4">
      <c r="A2233" s="159"/>
      <c r="B2233" s="155"/>
      <c r="C2233" s="156"/>
      <c r="D2233" s="157"/>
    </row>
    <row r="2234" spans="1:4">
      <c r="A2234" s="159"/>
      <c r="B2234" s="155"/>
      <c r="C2234" s="156"/>
      <c r="D2234" s="157"/>
    </row>
    <row r="2235" spans="1:4">
      <c r="A2235" s="159"/>
      <c r="B2235" s="155"/>
      <c r="C2235" s="156"/>
      <c r="D2235" s="157"/>
    </row>
    <row r="2236" spans="1:4">
      <c r="A2236" s="159"/>
      <c r="B2236" s="155"/>
      <c r="C2236" s="156"/>
      <c r="D2236" s="157"/>
    </row>
    <row r="2237" spans="1:4">
      <c r="A2237" s="159"/>
      <c r="B2237" s="155"/>
      <c r="C2237" s="156"/>
      <c r="D2237" s="157"/>
    </row>
    <row r="2238" spans="1:4">
      <c r="A2238" s="159"/>
      <c r="B2238" s="155"/>
      <c r="C2238" s="156"/>
      <c r="D2238" s="157"/>
    </row>
    <row r="2239" spans="1:4">
      <c r="A2239" s="159"/>
      <c r="B2239" s="155"/>
      <c r="C2239" s="156"/>
      <c r="D2239" s="157"/>
    </row>
    <row r="2240" spans="1:4">
      <c r="A2240" s="156"/>
      <c r="B2240" s="155"/>
      <c r="C2240" s="156"/>
      <c r="D2240" s="157"/>
    </row>
    <row r="2241" spans="1:4">
      <c r="A2241" s="158"/>
      <c r="B2241" s="155"/>
      <c r="C2241" s="156"/>
      <c r="D2241" s="157"/>
    </row>
    <row r="2242" spans="1:4">
      <c r="A2242" s="159"/>
      <c r="B2242" s="155"/>
      <c r="C2242" s="156"/>
      <c r="D2242" s="157"/>
    </row>
    <row r="2243" spans="1:4">
      <c r="A2243" s="159"/>
      <c r="B2243" s="155"/>
      <c r="C2243" s="156"/>
      <c r="D2243" s="157"/>
    </row>
    <row r="2244" spans="1:4">
      <c r="A2244" s="159"/>
      <c r="B2244" s="155"/>
      <c r="C2244" s="156"/>
      <c r="D2244" s="157"/>
    </row>
    <row r="2245" spans="1:4">
      <c r="A2245" s="156"/>
      <c r="B2245" s="155"/>
      <c r="C2245" s="156"/>
      <c r="D2245" s="157"/>
    </row>
    <row r="2246" spans="1:4">
      <c r="A2246" s="158"/>
      <c r="B2246" s="155"/>
      <c r="C2246" s="156"/>
      <c r="D2246" s="157"/>
    </row>
    <row r="2247" spans="1:4">
      <c r="A2247" s="159"/>
      <c r="B2247" s="155"/>
      <c r="C2247" s="156"/>
      <c r="D2247" s="157"/>
    </row>
    <row r="2248" spans="1:4">
      <c r="A2248" s="159"/>
      <c r="B2248" s="155"/>
      <c r="C2248" s="156"/>
      <c r="D2248" s="157"/>
    </row>
    <row r="2249" spans="1:4">
      <c r="A2249" s="159"/>
      <c r="B2249" s="155"/>
      <c r="C2249" s="156"/>
      <c r="D2249" s="157"/>
    </row>
    <row r="2250" spans="1:4">
      <c r="A2250" s="159"/>
      <c r="B2250" s="155"/>
      <c r="C2250" s="156"/>
      <c r="D2250" s="157"/>
    </row>
    <row r="2251" spans="1:4">
      <c r="A2251" s="156"/>
      <c r="B2251" s="155"/>
      <c r="C2251" s="156"/>
      <c r="D2251" s="157"/>
    </row>
    <row r="2252" spans="1:4">
      <c r="A2252" s="154"/>
      <c r="B2252" s="155"/>
      <c r="C2252" s="156"/>
      <c r="D2252" s="157"/>
    </row>
    <row r="2253" spans="1:4">
      <c r="A2253" s="158"/>
      <c r="B2253" s="155"/>
      <c r="C2253" s="156"/>
      <c r="D2253" s="157"/>
    </row>
    <row r="2254" spans="1:4">
      <c r="A2254" s="156"/>
      <c r="B2254" s="155"/>
      <c r="C2254" s="156"/>
      <c r="D2254" s="157"/>
    </row>
    <row r="2255" spans="1:4">
      <c r="A2255" s="158"/>
      <c r="B2255" s="155"/>
      <c r="C2255" s="156"/>
      <c r="D2255" s="157"/>
    </row>
    <row r="2256" spans="1:4">
      <c r="A2256" s="159"/>
      <c r="B2256" s="155"/>
      <c r="C2256" s="156"/>
      <c r="D2256" s="157"/>
    </row>
    <row r="2257" spans="1:4">
      <c r="A2257" s="156"/>
      <c r="B2257" s="155"/>
      <c r="C2257" s="156"/>
      <c r="D2257" s="157"/>
    </row>
    <row r="2258" spans="1:4">
      <c r="A2258" s="158"/>
      <c r="B2258" s="155"/>
      <c r="C2258" s="156"/>
      <c r="D2258" s="157"/>
    </row>
    <row r="2259" spans="1:4">
      <c r="A2259" s="159"/>
      <c r="B2259" s="155"/>
      <c r="C2259" s="156"/>
      <c r="D2259" s="157"/>
    </row>
    <row r="2260" spans="1:4">
      <c r="A2260" s="159"/>
      <c r="B2260" s="155"/>
      <c r="C2260" s="156"/>
      <c r="D2260" s="157"/>
    </row>
    <row r="2261" spans="1:4">
      <c r="A2261" s="156"/>
      <c r="B2261" s="155"/>
      <c r="C2261" s="156"/>
      <c r="D2261" s="157"/>
    </row>
    <row r="2262" spans="1:4">
      <c r="A2262" s="158"/>
      <c r="B2262" s="155"/>
      <c r="C2262" s="156"/>
      <c r="D2262" s="157"/>
    </row>
    <row r="2263" spans="1:4">
      <c r="A2263" s="156"/>
      <c r="B2263" s="155"/>
      <c r="C2263" s="156"/>
      <c r="D2263" s="157"/>
    </row>
    <row r="2264" spans="1:4">
      <c r="A2264" s="158"/>
      <c r="B2264" s="155"/>
      <c r="C2264" s="156"/>
      <c r="D2264" s="157"/>
    </row>
    <row r="2265" spans="1:4">
      <c r="A2265" s="159"/>
      <c r="B2265" s="155"/>
      <c r="C2265" s="156"/>
      <c r="D2265" s="157"/>
    </row>
    <row r="2266" spans="1:4">
      <c r="A2266" s="159"/>
      <c r="B2266" s="155"/>
      <c r="C2266" s="156"/>
      <c r="D2266" s="157"/>
    </row>
    <row r="2267" spans="1:4">
      <c r="A2267" s="159"/>
      <c r="B2267" s="155"/>
      <c r="C2267" s="156"/>
      <c r="D2267" s="157"/>
    </row>
    <row r="2268" spans="1:4">
      <c r="A2268" s="159"/>
      <c r="B2268" s="155"/>
      <c r="C2268" s="156"/>
      <c r="D2268" s="157"/>
    </row>
    <row r="2269" spans="1:4">
      <c r="A2269" s="159"/>
      <c r="B2269" s="155"/>
      <c r="C2269" s="156"/>
      <c r="D2269" s="157"/>
    </row>
    <row r="2270" spans="1:4">
      <c r="A2270" s="156"/>
      <c r="B2270" s="155"/>
      <c r="C2270" s="156"/>
      <c r="D2270" s="157"/>
    </row>
    <row r="2271" spans="1:4">
      <c r="A2271" s="154"/>
      <c r="B2271" s="155"/>
      <c r="C2271" s="156"/>
      <c r="D2271" s="157"/>
    </row>
    <row r="2272" spans="1:4">
      <c r="A2272" s="158"/>
      <c r="B2272" s="155"/>
      <c r="C2272" s="156"/>
      <c r="D2272" s="157"/>
    </row>
    <row r="2273" spans="1:4">
      <c r="A2273" s="159"/>
      <c r="B2273" s="155"/>
      <c r="C2273" s="156"/>
      <c r="D2273" s="157"/>
    </row>
    <row r="2274" spans="1:4">
      <c r="A2274" s="159"/>
      <c r="B2274" s="155"/>
      <c r="C2274" s="156"/>
      <c r="D2274" s="157"/>
    </row>
    <row r="2275" spans="1:4">
      <c r="A2275" s="159"/>
      <c r="B2275" s="155"/>
      <c r="C2275" s="156"/>
      <c r="D2275" s="157"/>
    </row>
    <row r="2276" spans="1:4">
      <c r="A2276" s="159"/>
      <c r="B2276" s="155"/>
      <c r="C2276" s="156"/>
      <c r="D2276" s="157"/>
    </row>
    <row r="2277" spans="1:4">
      <c r="A2277" s="159"/>
      <c r="B2277" s="155"/>
      <c r="C2277" s="156"/>
      <c r="D2277" s="157"/>
    </row>
    <row r="2278" spans="1:4">
      <c r="A2278" s="159"/>
      <c r="B2278" s="155"/>
      <c r="C2278" s="156"/>
      <c r="D2278" s="157"/>
    </row>
    <row r="2279" spans="1:4">
      <c r="A2279" s="159"/>
      <c r="B2279" s="155"/>
      <c r="C2279" s="156"/>
      <c r="D2279" s="157"/>
    </row>
    <row r="2280" spans="1:4">
      <c r="A2280" s="159"/>
      <c r="B2280" s="155"/>
      <c r="C2280" s="156"/>
      <c r="D2280" s="157"/>
    </row>
    <row r="2281" spans="1:4">
      <c r="A2281" s="159"/>
      <c r="B2281" s="155"/>
      <c r="C2281" s="156"/>
      <c r="D2281" s="157"/>
    </row>
    <row r="2282" spans="1:4">
      <c r="A2282" s="159"/>
      <c r="B2282" s="155"/>
      <c r="C2282" s="156"/>
      <c r="D2282" s="157"/>
    </row>
    <row r="2283" spans="1:4">
      <c r="A2283" s="159"/>
      <c r="B2283" s="155"/>
      <c r="C2283" s="156"/>
      <c r="D2283" s="157"/>
    </row>
    <row r="2284" spans="1:4">
      <c r="A2284" s="159"/>
      <c r="B2284" s="155"/>
      <c r="C2284" s="156"/>
      <c r="D2284" s="157"/>
    </row>
    <row r="2285" spans="1:4">
      <c r="A2285" s="159"/>
      <c r="B2285" s="155"/>
      <c r="C2285" s="156"/>
      <c r="D2285" s="157"/>
    </row>
    <row r="2286" spans="1:4">
      <c r="A2286" s="159"/>
      <c r="B2286" s="155"/>
      <c r="C2286" s="156"/>
      <c r="D2286" s="157"/>
    </row>
    <row r="2287" spans="1:4">
      <c r="A2287" s="159"/>
      <c r="B2287" s="155"/>
      <c r="C2287" s="156"/>
      <c r="D2287" s="157"/>
    </row>
    <row r="2288" spans="1:4">
      <c r="A2288" s="159"/>
      <c r="B2288" s="155"/>
      <c r="C2288" s="156"/>
      <c r="D2288" s="157"/>
    </row>
    <row r="2289" spans="1:4">
      <c r="A2289" s="156"/>
      <c r="B2289" s="155"/>
      <c r="C2289" s="156"/>
      <c r="D2289" s="157"/>
    </row>
    <row r="2290" spans="1:4">
      <c r="A2290" s="154"/>
      <c r="B2290" s="155"/>
      <c r="C2290" s="156"/>
      <c r="D2290" s="157"/>
    </row>
    <row r="2291" spans="1:4">
      <c r="A2291" s="158"/>
      <c r="B2291" s="155"/>
      <c r="C2291" s="156"/>
      <c r="D2291" s="157"/>
    </row>
    <row r="2292" spans="1:4">
      <c r="A2292" s="156"/>
      <c r="B2292" s="155"/>
      <c r="C2292" s="156"/>
      <c r="D2292" s="157"/>
    </row>
    <row r="2293" spans="1:4">
      <c r="A2293" s="158"/>
      <c r="B2293" s="155"/>
      <c r="C2293" s="156"/>
      <c r="D2293" s="157"/>
    </row>
    <row r="2294" spans="1:4">
      <c r="A2294" s="159"/>
      <c r="B2294" s="155"/>
      <c r="C2294" s="156"/>
      <c r="D2294" s="157"/>
    </row>
    <row r="2295" spans="1:4">
      <c r="A2295" s="159"/>
      <c r="B2295" s="155"/>
      <c r="C2295" s="156"/>
      <c r="D2295" s="157"/>
    </row>
    <row r="2296" spans="1:4">
      <c r="A2296" s="159"/>
      <c r="B2296" s="155"/>
      <c r="C2296" s="156"/>
      <c r="D2296" s="157"/>
    </row>
    <row r="2297" spans="1:4">
      <c r="A2297" s="159"/>
      <c r="B2297" s="155"/>
      <c r="C2297" s="156"/>
      <c r="D2297" s="157"/>
    </row>
    <row r="2298" spans="1:4">
      <c r="A2298" s="159"/>
      <c r="B2298" s="155"/>
      <c r="C2298" s="156"/>
      <c r="D2298" s="157"/>
    </row>
    <row r="2299" spans="1:4">
      <c r="A2299" s="159"/>
      <c r="B2299" s="155"/>
      <c r="C2299" s="156"/>
      <c r="D2299" s="157"/>
    </row>
    <row r="2300" spans="1:4">
      <c r="A2300" s="159"/>
      <c r="B2300" s="155"/>
      <c r="C2300" s="156"/>
      <c r="D2300" s="157"/>
    </row>
    <row r="2301" spans="1:4">
      <c r="A2301" s="159"/>
      <c r="B2301" s="155"/>
      <c r="C2301" s="156"/>
      <c r="D2301" s="157"/>
    </row>
    <row r="2302" spans="1:4">
      <c r="A2302" s="159"/>
      <c r="B2302" s="155"/>
      <c r="C2302" s="156"/>
      <c r="D2302" s="157"/>
    </row>
    <row r="2303" spans="1:4">
      <c r="A2303" s="159"/>
      <c r="B2303" s="155"/>
      <c r="C2303" s="156"/>
      <c r="D2303" s="157"/>
    </row>
    <row r="2304" spans="1:4">
      <c r="A2304" s="156"/>
      <c r="B2304" s="155"/>
      <c r="C2304" s="156"/>
      <c r="D2304" s="157"/>
    </row>
    <row r="2305" spans="1:4">
      <c r="A2305" s="158"/>
      <c r="B2305" s="155"/>
      <c r="C2305" s="156"/>
      <c r="D2305" s="157"/>
    </row>
    <row r="2306" spans="1:4">
      <c r="A2306" s="156"/>
      <c r="B2306" s="155"/>
      <c r="C2306" s="156"/>
      <c r="D2306" s="157"/>
    </row>
    <row r="2307" spans="1:4">
      <c r="A2307" s="154"/>
      <c r="B2307" s="155"/>
      <c r="C2307" s="156"/>
      <c r="D2307" s="157"/>
    </row>
    <row r="2308" spans="1:4">
      <c r="A2308" s="154"/>
      <c r="B2308" s="155"/>
      <c r="C2308" s="156"/>
      <c r="D2308" s="157"/>
    </row>
    <row r="2309" spans="1:4">
      <c r="A2309" s="158"/>
      <c r="B2309" s="155"/>
      <c r="C2309" s="156"/>
      <c r="D2309" s="157"/>
    </row>
    <row r="2310" spans="1:4">
      <c r="A2310" s="159"/>
      <c r="B2310" s="155"/>
      <c r="C2310" s="156"/>
      <c r="D2310" s="157"/>
    </row>
    <row r="2311" spans="1:4">
      <c r="A2311" s="159"/>
      <c r="B2311" s="155"/>
      <c r="C2311" s="156"/>
      <c r="D2311" s="157"/>
    </row>
    <row r="2312" spans="1:4">
      <c r="A2312" s="159"/>
      <c r="B2312" s="155"/>
      <c r="C2312" s="156"/>
      <c r="D2312" s="157"/>
    </row>
    <row r="2313" spans="1:4">
      <c r="A2313" s="159"/>
      <c r="B2313" s="155"/>
      <c r="C2313" s="156"/>
      <c r="D2313" s="157"/>
    </row>
    <row r="2314" spans="1:4">
      <c r="A2314" s="159"/>
      <c r="B2314" s="155"/>
      <c r="C2314" s="156"/>
      <c r="D2314" s="157"/>
    </row>
    <row r="2315" spans="1:4">
      <c r="A2315" s="159"/>
      <c r="B2315" s="155"/>
      <c r="C2315" s="156"/>
      <c r="D2315" s="157"/>
    </row>
    <row r="2316" spans="1:4">
      <c r="A2316" s="159"/>
      <c r="B2316" s="155"/>
      <c r="C2316" s="156"/>
      <c r="D2316" s="157"/>
    </row>
    <row r="2317" spans="1:4">
      <c r="A2317" s="156"/>
      <c r="B2317" s="155"/>
      <c r="C2317" s="156"/>
      <c r="D2317" s="157"/>
    </row>
    <row r="2318" spans="1:4">
      <c r="A2318" s="158"/>
      <c r="B2318" s="155"/>
      <c r="C2318" s="156"/>
      <c r="D2318" s="157"/>
    </row>
    <row r="2319" spans="1:4">
      <c r="A2319" s="156"/>
      <c r="B2319" s="155"/>
      <c r="C2319" s="156"/>
      <c r="D2319" s="157"/>
    </row>
    <row r="2320" spans="1:4">
      <c r="A2320" s="158"/>
      <c r="B2320" s="155"/>
      <c r="C2320" s="156"/>
      <c r="D2320" s="157"/>
    </row>
    <row r="2321" spans="1:4">
      <c r="A2321" s="159"/>
      <c r="B2321" s="155"/>
      <c r="C2321" s="156"/>
      <c r="D2321" s="157"/>
    </row>
    <row r="2322" spans="1:4">
      <c r="A2322" s="159"/>
      <c r="B2322" s="155"/>
      <c r="C2322" s="156"/>
      <c r="D2322" s="157"/>
    </row>
    <row r="2323" spans="1:4">
      <c r="A2323" s="159"/>
      <c r="B2323" s="155"/>
      <c r="C2323" s="156"/>
      <c r="D2323" s="157"/>
    </row>
    <row r="2324" spans="1:4">
      <c r="A2324" s="159"/>
      <c r="B2324" s="155"/>
      <c r="C2324" s="156"/>
      <c r="D2324" s="157"/>
    </row>
    <row r="2325" spans="1:4">
      <c r="A2325" s="159"/>
      <c r="B2325" s="155"/>
      <c r="C2325" s="156"/>
      <c r="D2325" s="157"/>
    </row>
    <row r="2326" spans="1:4">
      <c r="A2326" s="156"/>
      <c r="B2326" s="155"/>
      <c r="C2326" s="156"/>
      <c r="D2326" s="157"/>
    </row>
    <row r="2327" spans="1:4">
      <c r="A2327" s="158"/>
      <c r="B2327" s="155"/>
      <c r="C2327" s="156"/>
      <c r="D2327" s="157"/>
    </row>
    <row r="2328" spans="1:4">
      <c r="A2328" s="159"/>
      <c r="B2328" s="155"/>
      <c r="C2328" s="156"/>
      <c r="D2328" s="157"/>
    </row>
    <row r="2329" spans="1:4">
      <c r="A2329" s="159"/>
      <c r="B2329" s="155"/>
      <c r="C2329" s="156"/>
      <c r="D2329" s="157"/>
    </row>
    <row r="2330" spans="1:4">
      <c r="A2330" s="159"/>
      <c r="B2330" s="155"/>
      <c r="C2330" s="156"/>
      <c r="D2330" s="157"/>
    </row>
    <row r="2331" spans="1:4">
      <c r="A2331" s="159"/>
      <c r="B2331" s="155"/>
      <c r="C2331" s="156"/>
      <c r="D2331" s="157"/>
    </row>
    <row r="2332" spans="1:4">
      <c r="A2332" s="156"/>
      <c r="B2332" s="155"/>
      <c r="C2332" s="156"/>
      <c r="D2332" s="157"/>
    </row>
    <row r="2333" spans="1:4">
      <c r="A2333" s="158"/>
      <c r="B2333" s="155"/>
      <c r="C2333" s="156"/>
      <c r="D2333" s="157"/>
    </row>
    <row r="2334" spans="1:4">
      <c r="A2334" s="156"/>
      <c r="B2334" s="155"/>
      <c r="C2334" s="156"/>
      <c r="D2334" s="157"/>
    </row>
    <row r="2335" spans="1:4">
      <c r="A2335" s="158"/>
      <c r="B2335" s="155"/>
      <c r="C2335" s="156"/>
      <c r="D2335" s="157"/>
    </row>
    <row r="2336" spans="1:4">
      <c r="A2336" s="159"/>
      <c r="B2336" s="155"/>
      <c r="C2336" s="156"/>
      <c r="D2336" s="157"/>
    </row>
    <row r="2337" spans="1:4">
      <c r="A2337" s="159"/>
      <c r="B2337" s="155"/>
      <c r="C2337" s="156"/>
      <c r="D2337" s="157"/>
    </row>
    <row r="2338" spans="1:4">
      <c r="A2338" s="156"/>
      <c r="B2338" s="155"/>
      <c r="C2338" s="156"/>
      <c r="D2338" s="157"/>
    </row>
    <row r="2339" spans="1:4">
      <c r="A2339" s="154"/>
      <c r="B2339" s="155"/>
      <c r="C2339" s="156"/>
      <c r="D2339" s="157"/>
    </row>
    <row r="2340" spans="1:4">
      <c r="A2340" s="158"/>
      <c r="B2340" s="155"/>
      <c r="C2340" s="156"/>
      <c r="D2340" s="157"/>
    </row>
    <row r="2341" spans="1:4">
      <c r="A2341" s="159"/>
      <c r="B2341" s="155"/>
      <c r="C2341" s="156"/>
      <c r="D2341" s="157"/>
    </row>
    <row r="2342" spans="1:4">
      <c r="A2342" s="159"/>
      <c r="B2342" s="155"/>
      <c r="C2342" s="156"/>
      <c r="D2342" s="157"/>
    </row>
    <row r="2343" spans="1:4">
      <c r="A2343" s="159"/>
      <c r="B2343" s="155"/>
      <c r="C2343" s="156"/>
      <c r="D2343" s="157"/>
    </row>
    <row r="2344" spans="1:4">
      <c r="A2344" s="159"/>
      <c r="B2344" s="155"/>
      <c r="C2344" s="156"/>
      <c r="D2344" s="157"/>
    </row>
    <row r="2345" spans="1:4">
      <c r="A2345" s="159"/>
      <c r="B2345" s="155"/>
      <c r="C2345" s="156"/>
      <c r="D2345" s="157"/>
    </row>
    <row r="2346" spans="1:4">
      <c r="A2346" s="159"/>
      <c r="B2346" s="155"/>
      <c r="C2346" s="156"/>
      <c r="D2346" s="157"/>
    </row>
    <row r="2347" spans="1:4">
      <c r="A2347" s="159"/>
      <c r="B2347" s="155"/>
      <c r="C2347" s="156"/>
      <c r="D2347" s="157"/>
    </row>
    <row r="2348" spans="1:4">
      <c r="A2348" s="159"/>
      <c r="B2348" s="155"/>
      <c r="C2348" s="156"/>
      <c r="D2348" s="157"/>
    </row>
    <row r="2349" spans="1:4">
      <c r="A2349" s="159"/>
      <c r="B2349" s="155"/>
      <c r="C2349" s="156"/>
      <c r="D2349" s="157"/>
    </row>
    <row r="2350" spans="1:4">
      <c r="A2350" s="159"/>
      <c r="B2350" s="155"/>
      <c r="C2350" s="156"/>
      <c r="D2350" s="157"/>
    </row>
    <row r="2351" spans="1:4">
      <c r="A2351" s="159"/>
      <c r="B2351" s="155"/>
      <c r="C2351" s="156"/>
      <c r="D2351" s="157"/>
    </row>
    <row r="2352" spans="1:4">
      <c r="A2352" s="159"/>
      <c r="B2352" s="155"/>
      <c r="C2352" s="156"/>
      <c r="D2352" s="157"/>
    </row>
    <row r="2353" spans="1:4">
      <c r="A2353" s="159"/>
      <c r="B2353" s="155"/>
      <c r="C2353" s="156"/>
      <c r="D2353" s="157"/>
    </row>
    <row r="2354" spans="1:4">
      <c r="A2354" s="159"/>
      <c r="B2354" s="155"/>
      <c r="C2354" s="156"/>
      <c r="D2354" s="157"/>
    </row>
    <row r="2355" spans="1:4">
      <c r="A2355" s="159"/>
      <c r="B2355" s="155"/>
      <c r="C2355" s="156"/>
      <c r="D2355" s="157"/>
    </row>
    <row r="2356" spans="1:4">
      <c r="A2356" s="156"/>
      <c r="B2356" s="155"/>
      <c r="C2356" s="156"/>
      <c r="D2356" s="157"/>
    </row>
    <row r="2357" spans="1:4">
      <c r="A2357" s="154"/>
      <c r="B2357" s="155"/>
      <c r="C2357" s="156"/>
      <c r="D2357" s="157"/>
    </row>
    <row r="2358" spans="1:4">
      <c r="A2358" s="158"/>
      <c r="B2358" s="155"/>
      <c r="C2358" s="156"/>
      <c r="D2358" s="157"/>
    </row>
    <row r="2359" spans="1:4">
      <c r="A2359" s="159"/>
      <c r="B2359" s="155"/>
      <c r="C2359" s="156"/>
      <c r="D2359" s="157"/>
    </row>
    <row r="2360" spans="1:4">
      <c r="A2360" s="156"/>
      <c r="B2360" s="155"/>
      <c r="C2360" s="156"/>
      <c r="D2360" s="157"/>
    </row>
    <row r="2361" spans="1:4">
      <c r="A2361" s="158"/>
      <c r="B2361" s="155"/>
      <c r="C2361" s="156"/>
      <c r="D2361" s="157"/>
    </row>
    <row r="2362" spans="1:4">
      <c r="A2362" s="159"/>
      <c r="B2362" s="155"/>
      <c r="C2362" s="156"/>
      <c r="D2362" s="157"/>
    </row>
    <row r="2363" spans="1:4">
      <c r="A2363" s="159"/>
      <c r="B2363" s="155"/>
      <c r="C2363" s="156"/>
      <c r="D2363" s="157"/>
    </row>
    <row r="2364" spans="1:4">
      <c r="A2364" s="159"/>
      <c r="B2364" s="155"/>
      <c r="C2364" s="156"/>
      <c r="D2364" s="157"/>
    </row>
    <row r="2365" spans="1:4">
      <c r="A2365" s="159"/>
      <c r="B2365" s="155"/>
      <c r="C2365" s="156"/>
      <c r="D2365" s="157"/>
    </row>
    <row r="2366" spans="1:4">
      <c r="A2366" s="159"/>
      <c r="B2366" s="155"/>
      <c r="C2366" s="156"/>
      <c r="D2366" s="157"/>
    </row>
    <row r="2367" spans="1:4">
      <c r="A2367" s="159"/>
      <c r="B2367" s="155"/>
      <c r="C2367" s="156"/>
      <c r="D2367" s="157"/>
    </row>
    <row r="2368" spans="1:4">
      <c r="A2368" s="159"/>
      <c r="B2368" s="155"/>
      <c r="C2368" s="156"/>
      <c r="D2368" s="157"/>
    </row>
    <row r="2369" spans="1:4">
      <c r="A2369" s="156"/>
      <c r="B2369" s="155"/>
      <c r="C2369" s="156"/>
      <c r="D2369" s="157"/>
    </row>
    <row r="2370" spans="1:4">
      <c r="A2370" s="154"/>
      <c r="B2370" s="155"/>
      <c r="C2370" s="156"/>
      <c r="D2370" s="157"/>
    </row>
    <row r="2371" spans="1:4">
      <c r="A2371" s="158"/>
      <c r="B2371" s="155"/>
      <c r="C2371" s="156"/>
      <c r="D2371" s="157"/>
    </row>
    <row r="2372" spans="1:4">
      <c r="A2372" s="159"/>
      <c r="B2372" s="155"/>
      <c r="C2372" s="156"/>
      <c r="D2372" s="157"/>
    </row>
    <row r="2373" spans="1:4">
      <c r="A2373" s="159"/>
      <c r="B2373" s="155"/>
      <c r="C2373" s="156"/>
      <c r="D2373" s="157"/>
    </row>
    <row r="2374" spans="1:4">
      <c r="A2374" s="156"/>
      <c r="B2374" s="155"/>
      <c r="C2374" s="156"/>
      <c r="D2374" s="157"/>
    </row>
    <row r="2375" spans="1:4">
      <c r="A2375" s="154"/>
      <c r="B2375" s="155"/>
      <c r="C2375" s="156"/>
      <c r="D2375" s="157"/>
    </row>
    <row r="2376" spans="1:4">
      <c r="A2376" s="158"/>
      <c r="B2376" s="155"/>
      <c r="C2376" s="156"/>
      <c r="D2376" s="157"/>
    </row>
    <row r="2377" spans="1:4">
      <c r="A2377" s="159"/>
      <c r="B2377" s="155"/>
      <c r="C2377" s="156"/>
      <c r="D2377" s="157"/>
    </row>
    <row r="2378" spans="1:4">
      <c r="A2378" s="159"/>
      <c r="B2378" s="155"/>
      <c r="C2378" s="156"/>
      <c r="D2378" s="157"/>
    </row>
    <row r="2379" spans="1:4">
      <c r="A2379" s="159"/>
      <c r="B2379" s="155"/>
      <c r="C2379" s="156"/>
      <c r="D2379" s="157"/>
    </row>
    <row r="2380" spans="1:4">
      <c r="A2380" s="159"/>
      <c r="B2380" s="155"/>
      <c r="C2380" s="156"/>
      <c r="D2380" s="157"/>
    </row>
    <row r="2381" spans="1:4">
      <c r="A2381" s="159"/>
      <c r="B2381" s="155"/>
      <c r="C2381" s="156"/>
      <c r="D2381" s="157"/>
    </row>
    <row r="2382" spans="1:4">
      <c r="A2382" s="159"/>
      <c r="B2382" s="155"/>
      <c r="C2382" s="156"/>
      <c r="D2382" s="157"/>
    </row>
    <row r="2383" spans="1:4">
      <c r="A2383" s="159"/>
      <c r="B2383" s="155"/>
      <c r="C2383" s="156"/>
      <c r="D2383" s="157"/>
    </row>
    <row r="2384" spans="1:4">
      <c r="A2384" s="156"/>
      <c r="B2384" s="155"/>
      <c r="C2384" s="156"/>
      <c r="D2384" s="157"/>
    </row>
    <row r="2385" spans="1:4">
      <c r="A2385" s="158"/>
      <c r="B2385" s="155"/>
      <c r="C2385" s="156"/>
      <c r="D2385" s="157"/>
    </row>
    <row r="2386" spans="1:4">
      <c r="A2386" s="159"/>
      <c r="B2386" s="155"/>
      <c r="C2386" s="156"/>
      <c r="D2386" s="157"/>
    </row>
    <row r="2387" spans="1:4">
      <c r="A2387" s="159"/>
      <c r="B2387" s="155"/>
      <c r="C2387" s="156"/>
      <c r="D2387" s="157"/>
    </row>
    <row r="2388" spans="1:4">
      <c r="A2388" s="159"/>
      <c r="B2388" s="155"/>
      <c r="C2388" s="156"/>
      <c r="D2388" s="157"/>
    </row>
    <row r="2389" spans="1:4">
      <c r="A2389" s="159"/>
      <c r="B2389" s="155"/>
      <c r="C2389" s="156"/>
      <c r="D2389" s="157"/>
    </row>
    <row r="2390" spans="1:4">
      <c r="A2390" s="159"/>
      <c r="B2390" s="155"/>
      <c r="C2390" s="156"/>
      <c r="D2390" s="157"/>
    </row>
    <row r="2391" spans="1:4">
      <c r="A2391" s="159"/>
      <c r="B2391" s="155"/>
      <c r="C2391" s="156"/>
      <c r="D2391" s="157"/>
    </row>
    <row r="2392" spans="1:4">
      <c r="A2392" s="159"/>
      <c r="B2392" s="155"/>
      <c r="C2392" s="156"/>
      <c r="D2392" s="157"/>
    </row>
    <row r="2393" spans="1:4">
      <c r="A2393" s="159"/>
      <c r="B2393" s="155"/>
      <c r="C2393" s="156"/>
      <c r="D2393" s="157"/>
    </row>
    <row r="2394" spans="1:4">
      <c r="A2394" s="159"/>
      <c r="B2394" s="155"/>
      <c r="C2394" s="156"/>
      <c r="D2394" s="157"/>
    </row>
    <row r="2395" spans="1:4">
      <c r="A2395" s="159"/>
      <c r="B2395" s="155"/>
      <c r="C2395" s="156"/>
      <c r="D2395" s="157"/>
    </row>
    <row r="2396" spans="1:4">
      <c r="A2396" s="159"/>
      <c r="B2396" s="155"/>
      <c r="C2396" s="156"/>
      <c r="D2396" s="157"/>
    </row>
    <row r="2397" spans="1:4">
      <c r="A2397" s="159"/>
      <c r="B2397" s="155"/>
      <c r="C2397" s="156"/>
      <c r="D2397" s="157"/>
    </row>
    <row r="2398" spans="1:4">
      <c r="A2398" s="159"/>
      <c r="B2398" s="155"/>
      <c r="C2398" s="156"/>
      <c r="D2398" s="157"/>
    </row>
    <row r="2399" spans="1:4">
      <c r="A2399" s="159"/>
      <c r="B2399" s="155"/>
      <c r="C2399" s="156"/>
      <c r="D2399" s="157"/>
    </row>
    <row r="2400" spans="1:4">
      <c r="A2400" s="159"/>
      <c r="B2400" s="155"/>
      <c r="C2400" s="156"/>
      <c r="D2400" s="157"/>
    </row>
    <row r="2401" spans="1:4">
      <c r="A2401" s="159"/>
      <c r="B2401" s="155"/>
      <c r="C2401" s="156"/>
      <c r="D2401" s="157"/>
    </row>
    <row r="2402" spans="1:4">
      <c r="A2402" s="159"/>
      <c r="B2402" s="155"/>
      <c r="C2402" s="156"/>
      <c r="D2402" s="157"/>
    </row>
    <row r="2403" spans="1:4">
      <c r="A2403" s="159"/>
      <c r="B2403" s="155"/>
      <c r="C2403" s="156"/>
      <c r="D2403" s="157"/>
    </row>
    <row r="2404" spans="1:4">
      <c r="A2404" s="156"/>
      <c r="B2404" s="155"/>
      <c r="C2404" s="156"/>
      <c r="D2404" s="157"/>
    </row>
    <row r="2405" spans="1:4">
      <c r="A2405" s="158"/>
      <c r="B2405" s="155"/>
      <c r="C2405" s="156"/>
      <c r="D2405" s="157"/>
    </row>
    <row r="2406" spans="1:4">
      <c r="A2406" s="159"/>
      <c r="B2406" s="155"/>
      <c r="C2406" s="156"/>
      <c r="D2406" s="157"/>
    </row>
    <row r="2407" spans="1:4">
      <c r="A2407" s="156"/>
      <c r="B2407" s="155"/>
      <c r="C2407" s="156"/>
      <c r="D2407" s="157"/>
    </row>
    <row r="2408" spans="1:4">
      <c r="A2408" s="154"/>
      <c r="B2408" s="155"/>
      <c r="C2408" s="156"/>
      <c r="D2408" s="157"/>
    </row>
    <row r="2409" spans="1:4">
      <c r="A2409" s="158"/>
      <c r="B2409" s="155"/>
      <c r="C2409" s="156"/>
      <c r="D2409" s="157"/>
    </row>
    <row r="2410" spans="1:4">
      <c r="A2410" s="159"/>
      <c r="B2410" s="155"/>
      <c r="C2410" s="156"/>
      <c r="D2410" s="157"/>
    </row>
    <row r="2411" spans="1:4">
      <c r="A2411" s="159"/>
      <c r="B2411" s="155"/>
      <c r="C2411" s="156"/>
      <c r="D2411" s="157"/>
    </row>
    <row r="2412" spans="1:4">
      <c r="A2412" s="159"/>
      <c r="B2412" s="155"/>
      <c r="C2412" s="156"/>
      <c r="D2412" s="157"/>
    </row>
    <row r="2413" spans="1:4">
      <c r="A2413" s="159"/>
      <c r="B2413" s="155"/>
      <c r="C2413" s="156"/>
      <c r="D2413" s="157"/>
    </row>
    <row r="2414" spans="1:4">
      <c r="A2414" s="159"/>
      <c r="B2414" s="155"/>
      <c r="C2414" s="156"/>
      <c r="D2414" s="157"/>
    </row>
    <row r="2415" spans="1:4">
      <c r="A2415" s="159"/>
      <c r="B2415" s="155"/>
      <c r="C2415" s="156"/>
      <c r="D2415" s="157"/>
    </row>
    <row r="2416" spans="1:4">
      <c r="A2416" s="159"/>
      <c r="B2416" s="155"/>
      <c r="C2416" s="156"/>
      <c r="D2416" s="157"/>
    </row>
    <row r="2417" spans="1:4">
      <c r="A2417" s="159"/>
      <c r="B2417" s="155"/>
      <c r="C2417" s="156"/>
      <c r="D2417" s="157"/>
    </row>
    <row r="2418" spans="1:4">
      <c r="A2418" s="159"/>
      <c r="B2418" s="155"/>
      <c r="C2418" s="156"/>
      <c r="D2418" s="157"/>
    </row>
    <row r="2419" spans="1:4">
      <c r="A2419" s="156"/>
      <c r="B2419" s="155"/>
      <c r="C2419" s="156"/>
      <c r="D2419" s="157"/>
    </row>
    <row r="2420" spans="1:4">
      <c r="A2420" s="158"/>
      <c r="B2420" s="155"/>
      <c r="C2420" s="156"/>
      <c r="D2420" s="157"/>
    </row>
    <row r="2421" spans="1:4">
      <c r="A2421" s="159"/>
      <c r="B2421" s="155"/>
      <c r="C2421" s="156"/>
      <c r="D2421" s="157"/>
    </row>
    <row r="2422" spans="1:4">
      <c r="A2422" s="156"/>
      <c r="B2422" s="155"/>
      <c r="C2422" s="156"/>
      <c r="D2422" s="157"/>
    </row>
    <row r="2423" spans="1:4">
      <c r="A2423" s="158"/>
      <c r="B2423" s="155"/>
      <c r="C2423" s="156"/>
      <c r="D2423" s="157"/>
    </row>
    <row r="2424" spans="1:4">
      <c r="A2424" s="156"/>
      <c r="B2424" s="155"/>
      <c r="C2424" s="156"/>
      <c r="D2424" s="157"/>
    </row>
    <row r="2425" spans="1:4">
      <c r="A2425" s="154"/>
      <c r="B2425" s="155"/>
      <c r="C2425" s="156"/>
      <c r="D2425" s="157"/>
    </row>
    <row r="2426" spans="1:4">
      <c r="A2426" s="158"/>
      <c r="B2426" s="155"/>
      <c r="C2426" s="156"/>
      <c r="D2426" s="157"/>
    </row>
    <row r="2427" spans="1:4">
      <c r="A2427" s="159"/>
      <c r="B2427" s="155"/>
      <c r="C2427" s="156"/>
      <c r="D2427" s="157"/>
    </row>
    <row r="2428" spans="1:4">
      <c r="A2428" s="159"/>
      <c r="B2428" s="155"/>
      <c r="C2428" s="156"/>
      <c r="D2428" s="157"/>
    </row>
    <row r="2429" spans="1:4">
      <c r="A2429" s="159"/>
      <c r="B2429" s="155"/>
      <c r="C2429" s="156"/>
      <c r="D2429" s="157"/>
    </row>
    <row r="2430" spans="1:4">
      <c r="A2430" s="159"/>
      <c r="B2430" s="155"/>
      <c r="C2430" s="156"/>
      <c r="D2430" s="157"/>
    </row>
    <row r="2431" spans="1:4">
      <c r="A2431" s="159"/>
      <c r="B2431" s="155"/>
      <c r="C2431" s="156"/>
      <c r="D2431" s="157"/>
    </row>
    <row r="2432" spans="1:4">
      <c r="A2432" s="156"/>
      <c r="B2432" s="155"/>
      <c r="C2432" s="156"/>
      <c r="D2432" s="157"/>
    </row>
    <row r="2433" spans="1:4">
      <c r="A2433" s="154"/>
      <c r="B2433" s="155"/>
      <c r="C2433" s="156"/>
      <c r="D2433" s="157"/>
    </row>
    <row r="2434" spans="1:4">
      <c r="A2434" s="158"/>
      <c r="B2434" s="155"/>
      <c r="C2434" s="156"/>
      <c r="D2434" s="157"/>
    </row>
    <row r="2435" spans="1:4">
      <c r="A2435" s="156"/>
      <c r="B2435" s="155"/>
      <c r="C2435" s="156"/>
      <c r="D2435" s="157"/>
    </row>
    <row r="2436" spans="1:4">
      <c r="A2436" s="154"/>
      <c r="B2436" s="155"/>
      <c r="C2436" s="156"/>
      <c r="D2436" s="157"/>
    </row>
    <row r="2437" spans="1:4">
      <c r="A2437" s="158"/>
      <c r="B2437" s="155"/>
      <c r="C2437" s="156"/>
      <c r="D2437" s="157"/>
    </row>
    <row r="2438" spans="1:4">
      <c r="A2438" s="159"/>
      <c r="B2438" s="155"/>
      <c r="C2438" s="156"/>
      <c r="D2438" s="157"/>
    </row>
    <row r="2439" spans="1:4">
      <c r="A2439" s="159"/>
      <c r="B2439" s="155"/>
      <c r="C2439" s="156"/>
      <c r="D2439" s="157"/>
    </row>
    <row r="2440" spans="1:4">
      <c r="A2440" s="159"/>
      <c r="B2440" s="155"/>
      <c r="C2440" s="156"/>
      <c r="D2440" s="157"/>
    </row>
    <row r="2441" spans="1:4">
      <c r="A2441" s="159"/>
      <c r="B2441" s="155"/>
      <c r="C2441" s="156"/>
      <c r="D2441" s="157"/>
    </row>
    <row r="2442" spans="1:4">
      <c r="A2442" s="159"/>
      <c r="B2442" s="155"/>
      <c r="C2442" s="156"/>
      <c r="D2442" s="157"/>
    </row>
    <row r="2443" spans="1:4">
      <c r="A2443" s="159"/>
      <c r="B2443" s="155"/>
      <c r="C2443" s="156"/>
      <c r="D2443" s="157"/>
    </row>
    <row r="2444" spans="1:4">
      <c r="A2444" s="159"/>
      <c r="B2444" s="155"/>
      <c r="C2444" s="156"/>
      <c r="D2444" s="157"/>
    </row>
    <row r="2445" spans="1:4">
      <c r="A2445" s="159"/>
      <c r="B2445" s="155"/>
      <c r="C2445" s="156"/>
      <c r="D2445" s="157"/>
    </row>
    <row r="2446" spans="1:4">
      <c r="A2446" s="156"/>
      <c r="B2446" s="155"/>
      <c r="C2446" s="156"/>
      <c r="D2446" s="157"/>
    </row>
    <row r="2447" spans="1:4">
      <c r="A2447" s="154"/>
      <c r="B2447" s="155"/>
      <c r="C2447" s="156"/>
      <c r="D2447" s="157"/>
    </row>
    <row r="2448" spans="1:4">
      <c r="A2448" s="158"/>
      <c r="B2448" s="155"/>
      <c r="C2448" s="156"/>
      <c r="D2448" s="157"/>
    </row>
    <row r="2449" spans="1:4">
      <c r="A2449" s="159"/>
      <c r="B2449" s="155"/>
      <c r="C2449" s="156"/>
      <c r="D2449" s="157"/>
    </row>
    <row r="2450" spans="1:4">
      <c r="A2450" s="159"/>
      <c r="B2450" s="155"/>
      <c r="C2450" s="156"/>
      <c r="D2450" s="157"/>
    </row>
    <row r="2451" spans="1:4">
      <c r="A2451" s="156"/>
      <c r="B2451" s="155"/>
      <c r="C2451" s="156"/>
      <c r="D2451" s="157"/>
    </row>
    <row r="2452" spans="1:4">
      <c r="A2452" s="154"/>
      <c r="B2452" s="155"/>
      <c r="C2452" s="156"/>
      <c r="D2452" s="157"/>
    </row>
    <row r="2453" spans="1:4">
      <c r="A2453" s="158"/>
      <c r="B2453" s="155"/>
      <c r="C2453" s="156"/>
      <c r="D2453" s="157"/>
    </row>
    <row r="2454" spans="1:4">
      <c r="A2454" s="159"/>
      <c r="B2454" s="155"/>
      <c r="C2454" s="156"/>
      <c r="D2454" s="157"/>
    </row>
    <row r="2455" spans="1:4">
      <c r="A2455" s="159"/>
      <c r="B2455" s="155"/>
      <c r="C2455" s="156"/>
      <c r="D2455" s="157"/>
    </row>
    <row r="2456" spans="1:4">
      <c r="A2456" s="156"/>
      <c r="B2456" s="155"/>
      <c r="C2456" s="156"/>
      <c r="D2456" s="157"/>
    </row>
    <row r="2457" spans="1:4">
      <c r="A2457" s="154"/>
      <c r="B2457" s="155"/>
      <c r="C2457" s="156"/>
      <c r="D2457" s="157"/>
    </row>
    <row r="2458" spans="1:4">
      <c r="A2458" s="158"/>
      <c r="B2458" s="155"/>
      <c r="C2458" s="156"/>
      <c r="D2458" s="157"/>
    </row>
    <row r="2459" spans="1:4">
      <c r="A2459" s="156"/>
      <c r="B2459" s="155"/>
      <c r="C2459" s="156"/>
      <c r="D2459" s="157"/>
    </row>
    <row r="2460" spans="1:4">
      <c r="A2460" s="158"/>
      <c r="B2460" s="155"/>
      <c r="C2460" s="156"/>
      <c r="D2460" s="157"/>
    </row>
    <row r="2461" spans="1:4">
      <c r="A2461" s="156"/>
      <c r="B2461" s="155"/>
      <c r="C2461" s="156"/>
      <c r="D2461" s="157"/>
    </row>
    <row r="2462" spans="1:4">
      <c r="A2462" s="154"/>
      <c r="B2462" s="155"/>
      <c r="C2462" s="156"/>
      <c r="D2462" s="157"/>
    </row>
    <row r="2463" spans="1:4">
      <c r="A2463" s="158"/>
      <c r="B2463" s="155"/>
      <c r="C2463" s="156"/>
      <c r="D2463" s="157"/>
    </row>
    <row r="2464" spans="1:4">
      <c r="A2464" s="156"/>
      <c r="B2464" s="155"/>
      <c r="C2464" s="156"/>
      <c r="D2464" s="157"/>
    </row>
    <row r="2465" spans="1:4">
      <c r="A2465" s="154"/>
      <c r="B2465" s="155"/>
      <c r="C2465" s="156"/>
      <c r="D2465" s="157"/>
    </row>
    <row r="2466" spans="1:4">
      <c r="A2466" s="154"/>
      <c r="B2466" s="155"/>
      <c r="C2466" s="156"/>
      <c r="D2466" s="157"/>
    </row>
    <row r="2467" spans="1:4">
      <c r="A2467" s="154"/>
      <c r="B2467" s="155"/>
      <c r="C2467" s="156"/>
      <c r="D2467" s="157"/>
    </row>
    <row r="2468" spans="1:4">
      <c r="A2468" s="158"/>
      <c r="B2468" s="155"/>
      <c r="C2468" s="156"/>
      <c r="D2468" s="157"/>
    </row>
    <row r="2469" spans="1:4">
      <c r="A2469" s="159"/>
      <c r="B2469" s="155"/>
      <c r="C2469" s="156"/>
      <c r="D2469" s="157"/>
    </row>
    <row r="2470" spans="1:4">
      <c r="A2470" s="159"/>
      <c r="B2470" s="155"/>
      <c r="C2470" s="156"/>
      <c r="D2470" s="157"/>
    </row>
    <row r="2471" spans="1:4">
      <c r="A2471" s="159"/>
      <c r="B2471" s="155"/>
      <c r="C2471" s="156"/>
      <c r="D2471" s="157"/>
    </row>
    <row r="2472" spans="1:4">
      <c r="A2472" s="156"/>
      <c r="B2472" s="155"/>
      <c r="C2472" s="156"/>
      <c r="D2472" s="157"/>
    </row>
    <row r="2473" spans="1:4">
      <c r="A2473" s="158"/>
      <c r="B2473" s="155"/>
      <c r="C2473" s="156"/>
      <c r="D2473" s="157"/>
    </row>
    <row r="2474" spans="1:4">
      <c r="A2474" s="159"/>
      <c r="B2474" s="155"/>
      <c r="C2474" s="156"/>
      <c r="D2474" s="157"/>
    </row>
    <row r="2475" spans="1:4">
      <c r="A2475" s="159"/>
      <c r="B2475" s="155"/>
      <c r="C2475" s="156"/>
      <c r="D2475" s="157"/>
    </row>
    <row r="2476" spans="1:4">
      <c r="A2476" s="159"/>
      <c r="B2476" s="155"/>
      <c r="C2476" s="156"/>
      <c r="D2476" s="157"/>
    </row>
    <row r="2477" spans="1:4">
      <c r="A2477" s="159"/>
      <c r="B2477" s="155"/>
      <c r="C2477" s="156"/>
      <c r="D2477" s="157"/>
    </row>
    <row r="2478" spans="1:4">
      <c r="A2478" s="159"/>
      <c r="B2478" s="155"/>
      <c r="C2478" s="156"/>
      <c r="D2478" s="157"/>
    </row>
    <row r="2479" spans="1:4">
      <c r="A2479" s="159"/>
      <c r="B2479" s="155"/>
      <c r="C2479" s="156"/>
      <c r="D2479" s="157"/>
    </row>
    <row r="2480" spans="1:4">
      <c r="A2480" s="159"/>
      <c r="B2480" s="155"/>
      <c r="C2480" s="156"/>
      <c r="D2480" s="157"/>
    </row>
    <row r="2481" spans="1:4">
      <c r="A2481" s="159"/>
      <c r="B2481" s="155"/>
      <c r="C2481" s="156"/>
      <c r="D2481" s="157"/>
    </row>
    <row r="2482" spans="1:4">
      <c r="A2482" s="156"/>
      <c r="B2482" s="155"/>
      <c r="C2482" s="156"/>
      <c r="D2482" s="157"/>
    </row>
    <row r="2483" spans="1:4">
      <c r="A2483" s="158"/>
      <c r="B2483" s="155"/>
      <c r="C2483" s="156"/>
      <c r="D2483" s="157"/>
    </row>
    <row r="2484" spans="1:4">
      <c r="A2484" s="159"/>
      <c r="B2484" s="155"/>
      <c r="C2484" s="156"/>
      <c r="D2484" s="157"/>
    </row>
    <row r="2485" spans="1:4">
      <c r="A2485" s="156"/>
      <c r="B2485" s="155"/>
      <c r="C2485" s="156"/>
      <c r="D2485" s="157"/>
    </row>
    <row r="2486" spans="1:4">
      <c r="A2486" s="158"/>
      <c r="B2486" s="155"/>
      <c r="C2486" s="156"/>
      <c r="D2486" s="157"/>
    </row>
    <row r="2487" spans="1:4">
      <c r="A2487" s="159"/>
      <c r="B2487" s="155"/>
      <c r="C2487" s="156"/>
      <c r="D2487" s="157"/>
    </row>
    <row r="2488" spans="1:4">
      <c r="A2488" s="156"/>
      <c r="B2488" s="155"/>
      <c r="C2488" s="156"/>
      <c r="D2488" s="157"/>
    </row>
    <row r="2489" spans="1:4">
      <c r="A2489" s="158"/>
      <c r="B2489" s="155"/>
      <c r="C2489" s="156"/>
      <c r="D2489" s="157"/>
    </row>
    <row r="2490" spans="1:4">
      <c r="A2490" s="159"/>
      <c r="B2490" s="155"/>
      <c r="C2490" s="156"/>
      <c r="D2490" s="157"/>
    </row>
    <row r="2491" spans="1:4">
      <c r="A2491" s="159"/>
      <c r="B2491" s="155"/>
      <c r="C2491" s="156"/>
      <c r="D2491" s="157"/>
    </row>
    <row r="2492" spans="1:4">
      <c r="A2492" s="156"/>
      <c r="B2492" s="155"/>
      <c r="C2492" s="156"/>
      <c r="D2492" s="157"/>
    </row>
    <row r="2493" spans="1:4">
      <c r="A2493" s="158"/>
      <c r="B2493" s="155"/>
      <c r="C2493" s="156"/>
      <c r="D2493" s="157"/>
    </row>
    <row r="2494" spans="1:4">
      <c r="A2494" s="159"/>
      <c r="B2494" s="155"/>
      <c r="C2494" s="156"/>
      <c r="D2494" s="157"/>
    </row>
    <row r="2495" spans="1:4">
      <c r="A2495" s="159"/>
      <c r="B2495" s="155"/>
      <c r="C2495" s="156"/>
      <c r="D2495" s="157"/>
    </row>
    <row r="2496" spans="1:4">
      <c r="A2496" s="159"/>
      <c r="B2496" s="155"/>
      <c r="C2496" s="156"/>
      <c r="D2496" s="157"/>
    </row>
    <row r="2497" spans="1:4">
      <c r="A2497" s="159"/>
      <c r="B2497" s="155"/>
      <c r="C2497" s="156"/>
      <c r="D2497" s="157"/>
    </row>
    <row r="2498" spans="1:4">
      <c r="A2498" s="159"/>
      <c r="B2498" s="155"/>
      <c r="C2498" s="156"/>
      <c r="D2498" s="157"/>
    </row>
    <row r="2499" spans="1:4">
      <c r="A2499" s="159"/>
      <c r="B2499" s="155"/>
      <c r="C2499" s="156"/>
      <c r="D2499" s="157"/>
    </row>
    <row r="2500" spans="1:4">
      <c r="A2500" s="156"/>
      <c r="B2500" s="155"/>
      <c r="C2500" s="156"/>
      <c r="D2500" s="157"/>
    </row>
    <row r="2501" spans="1:4">
      <c r="A2501" s="158"/>
      <c r="B2501" s="155"/>
      <c r="C2501" s="156"/>
      <c r="D2501" s="157"/>
    </row>
    <row r="2502" spans="1:4">
      <c r="A2502" s="156"/>
      <c r="B2502" s="155"/>
      <c r="C2502" s="156"/>
      <c r="D2502" s="157"/>
    </row>
    <row r="2503" spans="1:4">
      <c r="A2503" s="158"/>
      <c r="B2503" s="155"/>
      <c r="C2503" s="156"/>
      <c r="D2503" s="157"/>
    </row>
    <row r="2504" spans="1:4">
      <c r="A2504" s="159"/>
      <c r="B2504" s="155"/>
      <c r="C2504" s="156"/>
      <c r="D2504" s="157"/>
    </row>
    <row r="2505" spans="1:4">
      <c r="A2505" s="159"/>
      <c r="B2505" s="155"/>
      <c r="C2505" s="156"/>
      <c r="D2505" s="157"/>
    </row>
    <row r="2506" spans="1:4">
      <c r="A2506" s="159"/>
      <c r="B2506" s="155"/>
      <c r="C2506" s="156"/>
      <c r="D2506" s="157"/>
    </row>
    <row r="2507" spans="1:4">
      <c r="A2507" s="159"/>
      <c r="B2507" s="155"/>
      <c r="C2507" s="156"/>
      <c r="D2507" s="157"/>
    </row>
    <row r="2508" spans="1:4">
      <c r="A2508" s="159"/>
      <c r="B2508" s="155"/>
      <c r="C2508" s="156"/>
      <c r="D2508" s="157"/>
    </row>
    <row r="2509" spans="1:4">
      <c r="A2509" s="156"/>
      <c r="B2509" s="155"/>
      <c r="C2509" s="156"/>
      <c r="D2509" s="157"/>
    </row>
    <row r="2510" spans="1:4">
      <c r="A2510" s="158"/>
      <c r="B2510" s="155"/>
      <c r="C2510" s="156"/>
      <c r="D2510" s="157"/>
    </row>
    <row r="2511" spans="1:4">
      <c r="A2511" s="159"/>
      <c r="B2511" s="155"/>
      <c r="C2511" s="156"/>
      <c r="D2511" s="157"/>
    </row>
    <row r="2512" spans="1:4">
      <c r="A2512" s="159"/>
      <c r="B2512" s="155"/>
      <c r="C2512" s="156"/>
      <c r="D2512" s="157"/>
    </row>
    <row r="2513" spans="1:4">
      <c r="A2513" s="159"/>
      <c r="B2513" s="155"/>
      <c r="C2513" s="156"/>
      <c r="D2513" s="157"/>
    </row>
    <row r="2514" spans="1:4">
      <c r="A2514" s="156"/>
      <c r="B2514" s="155"/>
      <c r="C2514" s="156"/>
      <c r="D2514" s="157"/>
    </row>
    <row r="2515" spans="1:4">
      <c r="A2515" s="158"/>
      <c r="B2515" s="155"/>
      <c r="C2515" s="156"/>
      <c r="D2515" s="157"/>
    </row>
    <row r="2516" spans="1:4">
      <c r="A2516" s="156"/>
      <c r="B2516" s="155"/>
      <c r="C2516" s="156"/>
      <c r="D2516" s="157"/>
    </row>
    <row r="2517" spans="1:4">
      <c r="A2517" s="158"/>
      <c r="B2517" s="155"/>
      <c r="C2517" s="156"/>
      <c r="D2517" s="157"/>
    </row>
    <row r="2518" spans="1:4">
      <c r="A2518" s="156"/>
      <c r="B2518" s="155"/>
      <c r="C2518" s="156"/>
      <c r="D2518" s="157"/>
    </row>
    <row r="2519" spans="1:4">
      <c r="A2519" s="158"/>
      <c r="B2519" s="155"/>
      <c r="C2519" s="156"/>
      <c r="D2519" s="157"/>
    </row>
    <row r="2520" spans="1:4">
      <c r="A2520" s="156"/>
      <c r="B2520" s="155"/>
      <c r="C2520" s="156"/>
      <c r="D2520" s="157"/>
    </row>
    <row r="2521" spans="1:4">
      <c r="A2521" s="158"/>
      <c r="B2521" s="155"/>
      <c r="C2521" s="156"/>
      <c r="D2521" s="157"/>
    </row>
    <row r="2522" spans="1:4">
      <c r="A2522" s="159"/>
      <c r="B2522" s="155"/>
      <c r="C2522" s="156"/>
      <c r="D2522" s="157"/>
    </row>
    <row r="2523" spans="1:4">
      <c r="A2523" s="159"/>
      <c r="B2523" s="155"/>
      <c r="C2523" s="156"/>
      <c r="D2523" s="157"/>
    </row>
    <row r="2524" spans="1:4">
      <c r="A2524" s="159"/>
      <c r="B2524" s="155"/>
      <c r="C2524" s="156"/>
      <c r="D2524" s="157"/>
    </row>
    <row r="2525" spans="1:4">
      <c r="A2525" s="156"/>
      <c r="B2525" s="155"/>
      <c r="C2525" s="156"/>
      <c r="D2525" s="157"/>
    </row>
    <row r="2526" spans="1:4">
      <c r="A2526" s="154"/>
      <c r="B2526" s="155"/>
      <c r="C2526" s="156"/>
      <c r="D2526" s="157"/>
    </row>
    <row r="2527" spans="1:4">
      <c r="A2527" s="158"/>
      <c r="B2527" s="155"/>
      <c r="C2527" s="156"/>
      <c r="D2527" s="157"/>
    </row>
    <row r="2528" spans="1:4">
      <c r="A2528" s="159"/>
      <c r="B2528" s="155"/>
      <c r="C2528" s="156"/>
      <c r="D2528" s="157"/>
    </row>
    <row r="2529" spans="1:4">
      <c r="A2529" s="156"/>
      <c r="B2529" s="155"/>
      <c r="C2529" s="156"/>
      <c r="D2529" s="157"/>
    </row>
    <row r="2530" spans="1:4">
      <c r="A2530" s="158"/>
      <c r="B2530" s="155"/>
      <c r="C2530" s="156"/>
      <c r="D2530" s="157"/>
    </row>
    <row r="2531" spans="1:4">
      <c r="A2531" s="159"/>
      <c r="B2531" s="155"/>
      <c r="C2531" s="156"/>
      <c r="D2531" s="157"/>
    </row>
    <row r="2532" spans="1:4">
      <c r="A2532" s="156"/>
      <c r="B2532" s="155"/>
      <c r="C2532" s="156"/>
      <c r="D2532" s="157"/>
    </row>
    <row r="2533" spans="1:4">
      <c r="A2533" s="158"/>
      <c r="B2533" s="155"/>
      <c r="C2533" s="156"/>
      <c r="D2533" s="157"/>
    </row>
    <row r="2534" spans="1:4">
      <c r="A2534" s="156"/>
      <c r="B2534" s="155"/>
      <c r="C2534" s="156"/>
      <c r="D2534" s="157"/>
    </row>
    <row r="2535" spans="1:4">
      <c r="A2535" s="158"/>
      <c r="B2535" s="155"/>
      <c r="C2535" s="156"/>
      <c r="D2535" s="157"/>
    </row>
    <row r="2536" spans="1:4">
      <c r="A2536" s="156"/>
      <c r="B2536" s="155"/>
      <c r="C2536" s="156"/>
      <c r="D2536" s="157"/>
    </row>
    <row r="2537" spans="1:4">
      <c r="A2537" s="158"/>
      <c r="B2537" s="155"/>
      <c r="C2537" s="156"/>
      <c r="D2537" s="157"/>
    </row>
    <row r="2538" spans="1:4">
      <c r="A2538" s="156"/>
      <c r="B2538" s="155"/>
      <c r="C2538" s="156"/>
      <c r="D2538" s="157"/>
    </row>
    <row r="2539" spans="1:4">
      <c r="A2539" s="158"/>
      <c r="B2539" s="155"/>
      <c r="C2539" s="156"/>
      <c r="D2539" s="157"/>
    </row>
    <row r="2540" spans="1:4">
      <c r="A2540" s="159"/>
      <c r="B2540" s="155"/>
      <c r="C2540" s="156"/>
      <c r="D2540" s="157"/>
    </row>
    <row r="2541" spans="1:4">
      <c r="A2541" s="159"/>
      <c r="B2541" s="155"/>
      <c r="C2541" s="156"/>
      <c r="D2541" s="157"/>
    </row>
    <row r="2542" spans="1:4">
      <c r="A2542" s="156"/>
      <c r="B2542" s="155"/>
      <c r="C2542" s="156"/>
      <c r="D2542" s="157"/>
    </row>
    <row r="2543" spans="1:4">
      <c r="A2543" s="154"/>
      <c r="B2543" s="155"/>
      <c r="C2543" s="156"/>
      <c r="D2543" s="157"/>
    </row>
    <row r="2544" spans="1:4">
      <c r="A2544" s="158"/>
      <c r="B2544" s="155"/>
      <c r="C2544" s="156"/>
      <c r="D2544" s="157"/>
    </row>
    <row r="2545" spans="1:4">
      <c r="A2545" s="159"/>
      <c r="B2545" s="155"/>
      <c r="C2545" s="156"/>
      <c r="D2545" s="157"/>
    </row>
    <row r="2546" spans="1:4">
      <c r="A2546" s="156"/>
      <c r="B2546" s="155"/>
      <c r="C2546" s="156"/>
      <c r="D2546" s="157"/>
    </row>
    <row r="2547" spans="1:4">
      <c r="A2547" s="154"/>
      <c r="B2547" s="155"/>
      <c r="C2547" s="156"/>
      <c r="D2547" s="157"/>
    </row>
    <row r="2548" spans="1:4">
      <c r="A2548" s="158"/>
      <c r="B2548" s="155"/>
      <c r="C2548" s="156"/>
      <c r="D2548" s="157"/>
    </row>
    <row r="2549" spans="1:4">
      <c r="A2549" s="159"/>
      <c r="B2549" s="155"/>
      <c r="C2549" s="156"/>
      <c r="D2549" s="157"/>
    </row>
    <row r="2550" spans="1:4">
      <c r="A2550" s="156"/>
      <c r="B2550" s="155"/>
      <c r="C2550" s="156"/>
      <c r="D2550" s="157"/>
    </row>
    <row r="2551" spans="1:4">
      <c r="A2551" s="154"/>
      <c r="B2551" s="155"/>
      <c r="C2551" s="156"/>
      <c r="D2551" s="157"/>
    </row>
    <row r="2552" spans="1:4">
      <c r="A2552" s="154"/>
      <c r="B2552" s="155"/>
      <c r="C2552" s="156"/>
      <c r="D2552" s="157"/>
    </row>
    <row r="2553" spans="1:4">
      <c r="A2553" s="154"/>
      <c r="B2553" s="155"/>
      <c r="C2553" s="156"/>
      <c r="D2553" s="157"/>
    </row>
    <row r="2554" spans="1:4">
      <c r="A2554" s="158"/>
      <c r="B2554" s="155"/>
      <c r="C2554" s="156"/>
      <c r="D2554" s="157"/>
    </row>
    <row r="2555" spans="1:4">
      <c r="A2555" s="159"/>
      <c r="B2555" s="155"/>
      <c r="C2555" s="156"/>
      <c r="D2555" s="157"/>
    </row>
    <row r="2556" spans="1:4">
      <c r="A2556" s="159"/>
      <c r="B2556" s="155"/>
      <c r="C2556" s="156"/>
      <c r="D2556" s="157"/>
    </row>
    <row r="2557" spans="1:4">
      <c r="A2557" s="159"/>
      <c r="B2557" s="155"/>
      <c r="C2557" s="156"/>
      <c r="D2557" s="157"/>
    </row>
    <row r="2558" spans="1:4">
      <c r="A2558" s="159"/>
      <c r="B2558" s="155"/>
      <c r="C2558" s="156"/>
      <c r="D2558" s="157"/>
    </row>
    <row r="2559" spans="1:4">
      <c r="A2559" s="159"/>
      <c r="B2559" s="155"/>
      <c r="C2559" s="156"/>
      <c r="D2559" s="157"/>
    </row>
    <row r="2560" spans="1:4">
      <c r="A2560" s="159"/>
      <c r="B2560" s="155"/>
      <c r="C2560" s="156"/>
      <c r="D2560" s="157"/>
    </row>
    <row r="2561" spans="1:4">
      <c r="A2561" s="159"/>
      <c r="B2561" s="155"/>
      <c r="C2561" s="156"/>
      <c r="D2561" s="157"/>
    </row>
    <row r="2562" spans="1:4">
      <c r="A2562" s="156"/>
      <c r="B2562" s="155"/>
      <c r="C2562" s="156"/>
      <c r="D2562" s="157"/>
    </row>
    <row r="2563" spans="1:4">
      <c r="A2563" s="158"/>
      <c r="B2563" s="155"/>
      <c r="C2563" s="156"/>
      <c r="D2563" s="157"/>
    </row>
    <row r="2564" spans="1:4">
      <c r="A2564" s="159"/>
      <c r="B2564" s="155"/>
      <c r="C2564" s="156"/>
      <c r="D2564" s="157"/>
    </row>
    <row r="2565" spans="1:4">
      <c r="A2565" s="159"/>
      <c r="B2565" s="155"/>
      <c r="C2565" s="156"/>
      <c r="D2565" s="157"/>
    </row>
    <row r="2566" spans="1:4">
      <c r="A2566" s="159"/>
      <c r="B2566" s="155"/>
      <c r="C2566" s="156"/>
      <c r="D2566" s="157"/>
    </row>
    <row r="2567" spans="1:4">
      <c r="A2567" s="159"/>
      <c r="B2567" s="155"/>
      <c r="C2567" s="156"/>
      <c r="D2567" s="157"/>
    </row>
    <row r="2568" spans="1:4">
      <c r="A2568" s="159"/>
      <c r="B2568" s="155"/>
      <c r="C2568" s="156"/>
      <c r="D2568" s="157"/>
    </row>
    <row r="2569" spans="1:4">
      <c r="A2569" s="159"/>
      <c r="B2569" s="155"/>
      <c r="C2569" s="156"/>
      <c r="D2569" s="157"/>
    </row>
    <row r="2570" spans="1:4">
      <c r="A2570" s="159"/>
      <c r="B2570" s="155"/>
      <c r="C2570" s="156"/>
      <c r="D2570" s="157"/>
    </row>
    <row r="2571" spans="1:4">
      <c r="A2571" s="159"/>
      <c r="B2571" s="155"/>
      <c r="C2571" s="156"/>
      <c r="D2571" s="157"/>
    </row>
    <row r="2572" spans="1:4">
      <c r="A2572" s="159"/>
      <c r="B2572" s="155"/>
      <c r="C2572" s="156"/>
      <c r="D2572" s="157"/>
    </row>
    <row r="2573" spans="1:4">
      <c r="A2573" s="159"/>
      <c r="B2573" s="155"/>
      <c r="C2573" s="156"/>
      <c r="D2573" s="157"/>
    </row>
    <row r="2574" spans="1:4">
      <c r="A2574" s="159"/>
      <c r="B2574" s="155"/>
      <c r="C2574" s="156"/>
      <c r="D2574" s="157"/>
    </row>
    <row r="2575" spans="1:4">
      <c r="A2575" s="159"/>
      <c r="B2575" s="155"/>
      <c r="C2575" s="156"/>
      <c r="D2575" s="157"/>
    </row>
    <row r="2576" spans="1:4">
      <c r="A2576" s="159"/>
      <c r="B2576" s="155"/>
      <c r="C2576" s="156"/>
      <c r="D2576" s="157"/>
    </row>
    <row r="2577" spans="1:4">
      <c r="A2577" s="159"/>
      <c r="B2577" s="155"/>
      <c r="C2577" s="156"/>
      <c r="D2577" s="157"/>
    </row>
    <row r="2578" spans="1:4">
      <c r="A2578" s="159"/>
      <c r="B2578" s="155"/>
      <c r="C2578" s="156"/>
      <c r="D2578" s="157"/>
    </row>
    <row r="2579" spans="1:4">
      <c r="A2579" s="159"/>
      <c r="B2579" s="155"/>
      <c r="C2579" s="156"/>
      <c r="D2579" s="157"/>
    </row>
    <row r="2580" spans="1:4">
      <c r="A2580" s="159"/>
      <c r="B2580" s="155"/>
      <c r="C2580" s="156"/>
      <c r="D2580" s="157"/>
    </row>
    <row r="2581" spans="1:4">
      <c r="A2581" s="159"/>
      <c r="B2581" s="155"/>
      <c r="C2581" s="156"/>
      <c r="D2581" s="157"/>
    </row>
    <row r="2582" spans="1:4">
      <c r="A2582" s="159"/>
      <c r="B2582" s="155"/>
      <c r="C2582" s="156"/>
      <c r="D2582" s="157"/>
    </row>
    <row r="2583" spans="1:4">
      <c r="A2583" s="159"/>
      <c r="B2583" s="155"/>
      <c r="C2583" s="156"/>
      <c r="D2583" s="157"/>
    </row>
    <row r="2584" spans="1:4">
      <c r="A2584" s="159"/>
      <c r="B2584" s="155"/>
      <c r="C2584" s="156"/>
      <c r="D2584" s="157"/>
    </row>
    <row r="2585" spans="1:4">
      <c r="A2585" s="159"/>
      <c r="B2585" s="155"/>
      <c r="C2585" s="156"/>
      <c r="D2585" s="157"/>
    </row>
    <row r="2586" spans="1:4">
      <c r="A2586" s="159"/>
      <c r="B2586" s="155"/>
      <c r="C2586" s="156"/>
      <c r="D2586" s="157"/>
    </row>
    <row r="2587" spans="1:4">
      <c r="A2587" s="159"/>
      <c r="B2587" s="155"/>
      <c r="C2587" s="156"/>
      <c r="D2587" s="157"/>
    </row>
    <row r="2588" spans="1:4">
      <c r="A2588" s="154"/>
      <c r="B2588" s="155"/>
      <c r="C2588" s="156"/>
      <c r="D2588" s="157"/>
    </row>
    <row r="2589" spans="1:4">
      <c r="A2589" s="159"/>
      <c r="B2589" s="155"/>
      <c r="C2589" s="156"/>
      <c r="D2589" s="157"/>
    </row>
    <row r="2590" spans="1:4">
      <c r="A2590" s="159"/>
      <c r="B2590" s="155"/>
      <c r="C2590" s="156"/>
      <c r="D2590" s="157"/>
    </row>
    <row r="2591" spans="1:4">
      <c r="A2591" s="159"/>
      <c r="B2591" s="155"/>
      <c r="C2591" s="156"/>
      <c r="D2591" s="157"/>
    </row>
    <row r="2592" spans="1:4">
      <c r="A2592" s="159"/>
      <c r="B2592" s="155"/>
      <c r="C2592" s="156"/>
      <c r="D2592" s="157"/>
    </row>
    <row r="2593" spans="1:4">
      <c r="A2593" s="159"/>
      <c r="B2593" s="155"/>
      <c r="C2593" s="156"/>
      <c r="D2593" s="157"/>
    </row>
    <row r="2594" spans="1:4">
      <c r="A2594" s="159"/>
      <c r="B2594" s="155"/>
      <c r="C2594" s="156"/>
      <c r="D2594" s="157"/>
    </row>
    <row r="2595" spans="1:4">
      <c r="A2595" s="159"/>
      <c r="B2595" s="155"/>
      <c r="C2595" s="156"/>
      <c r="D2595" s="157"/>
    </row>
    <row r="2596" spans="1:4">
      <c r="A2596" s="159"/>
      <c r="B2596" s="155"/>
      <c r="C2596" s="156"/>
      <c r="D2596" s="157"/>
    </row>
    <row r="2597" spans="1:4">
      <c r="A2597" s="159"/>
      <c r="B2597" s="155"/>
      <c r="C2597" s="156"/>
      <c r="D2597" s="157"/>
    </row>
    <row r="2598" spans="1:4">
      <c r="A2598" s="159"/>
      <c r="B2598" s="155"/>
      <c r="C2598" s="156"/>
      <c r="D2598" s="157"/>
    </row>
    <row r="2599" spans="1:4">
      <c r="A2599" s="154"/>
      <c r="B2599" s="155"/>
      <c r="C2599" s="156"/>
      <c r="D2599" s="157"/>
    </row>
    <row r="2600" spans="1:4">
      <c r="A2600" s="159"/>
      <c r="B2600" s="155"/>
      <c r="C2600" s="156"/>
      <c r="D2600" s="157"/>
    </row>
    <row r="2601" spans="1:4">
      <c r="A2601" s="159"/>
      <c r="B2601" s="155"/>
      <c r="C2601" s="156"/>
      <c r="D2601" s="157"/>
    </row>
    <row r="2602" spans="1:4">
      <c r="A2602" s="159"/>
      <c r="B2602" s="155"/>
      <c r="C2602" s="156"/>
      <c r="D2602" s="157"/>
    </row>
    <row r="2603" spans="1:4">
      <c r="A2603" s="159"/>
      <c r="B2603" s="155"/>
      <c r="C2603" s="156"/>
      <c r="D2603" s="157"/>
    </row>
    <row r="2604" spans="1:4">
      <c r="A2604" s="159"/>
      <c r="B2604" s="155"/>
      <c r="C2604" s="156"/>
      <c r="D2604" s="157"/>
    </row>
    <row r="2605" spans="1:4">
      <c r="A2605" s="159"/>
      <c r="B2605" s="155"/>
      <c r="C2605" s="156"/>
      <c r="D2605" s="157"/>
    </row>
    <row r="2606" spans="1:4">
      <c r="A2606" s="159"/>
      <c r="B2606" s="155"/>
      <c r="C2606" s="156"/>
      <c r="D2606" s="157"/>
    </row>
    <row r="2607" spans="1:4">
      <c r="A2607" s="159"/>
      <c r="B2607" s="155"/>
      <c r="C2607" s="156"/>
      <c r="D2607" s="157"/>
    </row>
    <row r="2608" spans="1:4">
      <c r="A2608" s="159"/>
      <c r="B2608" s="155"/>
      <c r="C2608" s="156"/>
      <c r="D2608" s="157"/>
    </row>
    <row r="2609" spans="1:4">
      <c r="A2609" s="159"/>
      <c r="B2609" s="155"/>
      <c r="C2609" s="156"/>
      <c r="D2609" s="157"/>
    </row>
    <row r="2610" spans="1:4">
      <c r="A2610" s="159"/>
      <c r="B2610" s="155"/>
      <c r="C2610" s="156"/>
      <c r="D2610" s="157"/>
    </row>
    <row r="2611" spans="1:4">
      <c r="A2611" s="159"/>
      <c r="B2611" s="155"/>
      <c r="C2611" s="156"/>
      <c r="D2611" s="157"/>
    </row>
    <row r="2612" spans="1:4">
      <c r="A2612" s="159"/>
      <c r="B2612" s="155"/>
      <c r="C2612" s="156"/>
      <c r="D2612" s="157"/>
    </row>
    <row r="2613" spans="1:4">
      <c r="A2613" s="159"/>
      <c r="B2613" s="155"/>
      <c r="C2613" s="156"/>
      <c r="D2613" s="157"/>
    </row>
    <row r="2614" spans="1:4">
      <c r="A2614" s="159"/>
      <c r="B2614" s="155"/>
      <c r="C2614" s="156"/>
      <c r="D2614" s="157"/>
    </row>
    <row r="2615" spans="1:4">
      <c r="A2615" s="159"/>
      <c r="B2615" s="155"/>
      <c r="C2615" s="156"/>
      <c r="D2615" s="157"/>
    </row>
    <row r="2616" spans="1:4">
      <c r="A2616" s="159"/>
      <c r="B2616" s="155"/>
      <c r="C2616" s="156"/>
      <c r="D2616" s="157"/>
    </row>
    <row r="2617" spans="1:4">
      <c r="A2617" s="159"/>
      <c r="B2617" s="155"/>
      <c r="C2617" s="156"/>
      <c r="D2617" s="157"/>
    </row>
    <row r="2618" spans="1:4">
      <c r="A2618" s="159"/>
      <c r="B2618" s="155"/>
      <c r="C2618" s="156"/>
      <c r="D2618" s="157"/>
    </row>
    <row r="2619" spans="1:4">
      <c r="A2619" s="154"/>
      <c r="B2619" s="155"/>
      <c r="C2619" s="156"/>
      <c r="D2619" s="157"/>
    </row>
    <row r="2620" spans="1:4">
      <c r="A2620" s="159"/>
      <c r="B2620" s="155"/>
      <c r="C2620" s="156"/>
      <c r="D2620" s="157"/>
    </row>
    <row r="2621" spans="1:4">
      <c r="A2621" s="159"/>
      <c r="B2621" s="155"/>
      <c r="C2621" s="156"/>
      <c r="D2621" s="157"/>
    </row>
    <row r="2622" spans="1:4">
      <c r="A2622" s="159"/>
      <c r="B2622" s="155"/>
      <c r="C2622" s="156"/>
      <c r="D2622" s="157"/>
    </row>
    <row r="2623" spans="1:4">
      <c r="A2623" s="159"/>
      <c r="B2623" s="155"/>
      <c r="C2623" s="156"/>
      <c r="D2623" s="157"/>
    </row>
    <row r="2624" spans="1:4">
      <c r="A2624" s="159"/>
      <c r="B2624" s="155"/>
      <c r="C2624" s="156"/>
      <c r="D2624" s="157"/>
    </row>
    <row r="2625" spans="1:4">
      <c r="A2625" s="159"/>
      <c r="B2625" s="155"/>
      <c r="C2625" s="156"/>
      <c r="D2625" s="157"/>
    </row>
    <row r="2626" spans="1:4">
      <c r="A2626" s="159"/>
      <c r="B2626" s="155"/>
      <c r="C2626" s="156"/>
      <c r="D2626" s="157"/>
    </row>
    <row r="2627" spans="1:4">
      <c r="A2627" s="154"/>
      <c r="B2627" s="155"/>
      <c r="C2627" s="156"/>
      <c r="D2627" s="157"/>
    </row>
    <row r="2628" spans="1:4">
      <c r="A2628" s="159"/>
      <c r="B2628" s="155"/>
      <c r="C2628" s="156"/>
      <c r="D2628" s="157"/>
    </row>
    <row r="2629" spans="1:4">
      <c r="A2629" s="159"/>
      <c r="B2629" s="155"/>
      <c r="C2629" s="156"/>
      <c r="D2629" s="157"/>
    </row>
    <row r="2630" spans="1:4">
      <c r="A2630" s="159"/>
      <c r="B2630" s="155"/>
      <c r="C2630" s="156"/>
      <c r="D2630" s="157"/>
    </row>
    <row r="2631" spans="1:4">
      <c r="A2631" s="159"/>
      <c r="B2631" s="155"/>
      <c r="C2631" s="156"/>
      <c r="D2631" s="157"/>
    </row>
    <row r="2632" spans="1:4">
      <c r="A2632" s="159"/>
      <c r="B2632" s="155"/>
      <c r="C2632" s="156"/>
      <c r="D2632" s="157"/>
    </row>
    <row r="2633" spans="1:4">
      <c r="A2633" s="159"/>
      <c r="B2633" s="155"/>
      <c r="C2633" s="156"/>
      <c r="D2633" s="157"/>
    </row>
    <row r="2634" spans="1:4">
      <c r="A2634" s="159"/>
      <c r="B2634" s="155"/>
      <c r="C2634" s="156"/>
      <c r="D2634" s="157"/>
    </row>
    <row r="2635" spans="1:4">
      <c r="A2635" s="159"/>
      <c r="B2635" s="155"/>
      <c r="C2635" s="156"/>
      <c r="D2635" s="157"/>
    </row>
    <row r="2636" spans="1:4">
      <c r="A2636" s="154"/>
      <c r="B2636" s="155"/>
      <c r="C2636" s="156"/>
      <c r="D2636" s="157"/>
    </row>
    <row r="2637" spans="1:4">
      <c r="A2637" s="159"/>
      <c r="B2637" s="155"/>
      <c r="C2637" s="156"/>
      <c r="D2637" s="157"/>
    </row>
    <row r="2638" spans="1:4">
      <c r="A2638" s="159"/>
      <c r="B2638" s="155"/>
      <c r="C2638" s="156"/>
      <c r="D2638" s="157"/>
    </row>
    <row r="2639" spans="1:4">
      <c r="A2639" s="159"/>
      <c r="B2639" s="155"/>
      <c r="C2639" s="156"/>
      <c r="D2639" s="157"/>
    </row>
    <row r="2640" spans="1:4">
      <c r="A2640" s="159"/>
      <c r="B2640" s="155"/>
      <c r="C2640" s="156"/>
      <c r="D2640" s="157"/>
    </row>
    <row r="2641" spans="1:4">
      <c r="A2641" s="159"/>
      <c r="B2641" s="155"/>
      <c r="C2641" s="156"/>
      <c r="D2641" s="157"/>
    </row>
    <row r="2642" spans="1:4">
      <c r="A2642" s="159"/>
      <c r="B2642" s="155"/>
      <c r="C2642" s="156"/>
      <c r="D2642" s="157"/>
    </row>
    <row r="2643" spans="1:4">
      <c r="A2643" s="159"/>
      <c r="B2643" s="155"/>
      <c r="C2643" s="156"/>
      <c r="D2643" s="157"/>
    </row>
    <row r="2644" spans="1:4">
      <c r="A2644" s="154"/>
      <c r="B2644" s="155"/>
      <c r="C2644" s="156"/>
      <c r="D2644" s="157"/>
    </row>
    <row r="2645" spans="1:4">
      <c r="A2645" s="158"/>
      <c r="B2645" s="155"/>
      <c r="C2645" s="156"/>
      <c r="D2645" s="157"/>
    </row>
    <row r="2646" spans="1:4">
      <c r="A2646" s="159"/>
      <c r="B2646" s="155"/>
      <c r="C2646" s="156"/>
      <c r="D2646" s="157"/>
    </row>
    <row r="2647" spans="1:4">
      <c r="A2647" s="156"/>
      <c r="B2647" s="155"/>
      <c r="C2647" s="156"/>
      <c r="D2647" s="157"/>
    </row>
    <row r="2648" spans="1:4">
      <c r="A2648" s="159"/>
      <c r="B2648" s="155"/>
      <c r="C2648" s="156"/>
      <c r="D2648" s="157"/>
    </row>
    <row r="2649" spans="1:4">
      <c r="A2649" s="159"/>
      <c r="B2649" s="155"/>
      <c r="C2649" s="156"/>
      <c r="D2649" s="157"/>
    </row>
    <row r="2650" spans="1:4">
      <c r="A2650" s="159"/>
      <c r="B2650" s="155"/>
      <c r="C2650" s="156"/>
      <c r="D2650" s="157"/>
    </row>
    <row r="2651" spans="1:4">
      <c r="A2651" s="159"/>
      <c r="B2651" s="155"/>
      <c r="C2651" s="156"/>
      <c r="D2651" s="157"/>
    </row>
    <row r="2652" spans="1:4">
      <c r="A2652" s="158"/>
      <c r="B2652" s="155"/>
      <c r="C2652" s="156"/>
      <c r="D2652" s="157"/>
    </row>
    <row r="2653" spans="1:4">
      <c r="A2653" s="159"/>
      <c r="B2653" s="155"/>
      <c r="C2653" s="156"/>
      <c r="D2653" s="157"/>
    </row>
    <row r="2654" spans="1:4">
      <c r="A2654" s="156"/>
      <c r="B2654" s="155"/>
      <c r="C2654" s="156"/>
      <c r="D2654" s="157"/>
    </row>
    <row r="2655" spans="1:4">
      <c r="A2655" s="159"/>
      <c r="B2655" s="155"/>
      <c r="C2655" s="156"/>
      <c r="D2655" s="157"/>
    </row>
    <row r="2656" spans="1:4">
      <c r="A2656" s="159"/>
      <c r="B2656" s="155"/>
      <c r="C2656" s="156"/>
      <c r="D2656" s="157"/>
    </row>
    <row r="2657" spans="1:4">
      <c r="A2657" s="159"/>
      <c r="B2657" s="155"/>
      <c r="C2657" s="156"/>
      <c r="D2657" s="157"/>
    </row>
    <row r="2658" spans="1:4">
      <c r="A2658" s="158"/>
      <c r="B2658" s="155"/>
      <c r="C2658" s="156"/>
      <c r="D2658" s="157"/>
    </row>
    <row r="2659" spans="1:4">
      <c r="A2659" s="159"/>
      <c r="B2659" s="155"/>
      <c r="C2659" s="156"/>
      <c r="D2659" s="157"/>
    </row>
    <row r="2660" spans="1:4">
      <c r="A2660" s="156"/>
      <c r="B2660" s="155"/>
      <c r="C2660" s="156"/>
      <c r="D2660" s="157"/>
    </row>
    <row r="2661" spans="1:4">
      <c r="A2661" s="159"/>
      <c r="B2661" s="155"/>
      <c r="C2661" s="156"/>
      <c r="D2661" s="157"/>
    </row>
    <row r="2662" spans="1:4">
      <c r="A2662" s="159"/>
      <c r="B2662" s="155"/>
      <c r="C2662" s="156"/>
      <c r="D2662" s="157"/>
    </row>
    <row r="2663" spans="1:4">
      <c r="A2663" s="159"/>
      <c r="B2663" s="155"/>
      <c r="C2663" s="156"/>
      <c r="D2663" s="157"/>
    </row>
    <row r="2664" spans="1:4">
      <c r="A2664" s="159"/>
      <c r="B2664" s="155"/>
      <c r="C2664" s="156"/>
      <c r="D2664" s="157"/>
    </row>
    <row r="2665" spans="1:4">
      <c r="A2665" s="158"/>
      <c r="B2665" s="155"/>
      <c r="C2665" s="156"/>
      <c r="D2665" s="157"/>
    </row>
    <row r="2666" spans="1:4">
      <c r="A2666" s="158"/>
      <c r="B2666" s="155"/>
      <c r="C2666" s="156"/>
      <c r="D2666" s="157"/>
    </row>
    <row r="2667" spans="1:4">
      <c r="A2667" s="154"/>
      <c r="B2667" s="155"/>
      <c r="C2667" s="156"/>
      <c r="D2667" s="157"/>
    </row>
    <row r="2668" spans="1:4">
      <c r="A2668" s="156"/>
      <c r="B2668" s="155"/>
      <c r="C2668" s="156"/>
      <c r="D2668" s="157"/>
    </row>
    <row r="2669" spans="1:4">
      <c r="A2669" s="158"/>
      <c r="B2669" s="155"/>
      <c r="C2669" s="156"/>
      <c r="D2669" s="157"/>
    </row>
    <row r="2670" spans="1:4">
      <c r="A2670" s="154"/>
      <c r="B2670" s="155"/>
      <c r="C2670" s="156"/>
      <c r="D2670" s="157"/>
    </row>
    <row r="2671" spans="1:4">
      <c r="A2671" s="159"/>
      <c r="B2671" s="155"/>
      <c r="C2671" s="156"/>
      <c r="D2671" s="157"/>
    </row>
    <row r="2672" spans="1:4">
      <c r="A2672" s="156"/>
      <c r="B2672" s="155"/>
      <c r="C2672" s="156"/>
      <c r="D2672" s="157"/>
    </row>
    <row r="2673" spans="1:4">
      <c r="A2673" s="156"/>
      <c r="B2673" s="155"/>
      <c r="C2673" s="156"/>
      <c r="D2673" s="157"/>
    </row>
    <row r="2674" spans="1:4">
      <c r="A2674" s="159"/>
      <c r="B2674" s="155"/>
      <c r="C2674" s="156"/>
      <c r="D2674" s="157"/>
    </row>
    <row r="2675" spans="1:4">
      <c r="A2675" s="159"/>
      <c r="B2675" s="155"/>
      <c r="C2675" s="156"/>
      <c r="D2675" s="157"/>
    </row>
    <row r="2676" spans="1:4">
      <c r="A2676" s="158"/>
      <c r="B2676" s="155"/>
      <c r="C2676" s="156"/>
      <c r="D2676" s="157"/>
    </row>
    <row r="2677" spans="1:4">
      <c r="A2677" s="159"/>
      <c r="B2677" s="155"/>
      <c r="C2677" s="156"/>
      <c r="D2677" s="157"/>
    </row>
    <row r="2678" spans="1:4">
      <c r="A2678" s="159"/>
      <c r="B2678" s="155"/>
      <c r="C2678" s="156"/>
      <c r="D2678" s="157"/>
    </row>
    <row r="2679" spans="1:4">
      <c r="A2679" s="156"/>
      <c r="B2679" s="155"/>
      <c r="C2679" s="156"/>
      <c r="D2679" s="157"/>
    </row>
    <row r="2680" spans="1:4">
      <c r="A2680" s="159"/>
      <c r="B2680" s="155"/>
      <c r="C2680" s="156"/>
      <c r="D2680" s="157"/>
    </row>
    <row r="2681" spans="1:4">
      <c r="A2681" s="159"/>
      <c r="B2681" s="155"/>
      <c r="C2681" s="156"/>
      <c r="D2681" s="157"/>
    </row>
    <row r="2682" spans="1:4">
      <c r="A2682" s="159"/>
      <c r="B2682" s="155"/>
      <c r="C2682" s="156"/>
      <c r="D2682" s="157"/>
    </row>
    <row r="2683" spans="1:4">
      <c r="A2683" s="159"/>
      <c r="B2683" s="155"/>
      <c r="C2683" s="156"/>
      <c r="D2683" s="157"/>
    </row>
    <row r="2684" spans="1:4">
      <c r="A2684" s="158"/>
      <c r="B2684" s="155"/>
      <c r="C2684" s="156"/>
      <c r="D2684" s="157"/>
    </row>
    <row r="2685" spans="1:4">
      <c r="A2685" s="159"/>
      <c r="B2685" s="155"/>
      <c r="C2685" s="156"/>
      <c r="D2685" s="157"/>
    </row>
    <row r="2686" spans="1:4">
      <c r="A2686" s="158"/>
      <c r="B2686" s="155"/>
      <c r="C2686" s="156"/>
      <c r="D2686" s="157"/>
    </row>
    <row r="2687" spans="1:4">
      <c r="A2687" s="156"/>
      <c r="B2687" s="155"/>
      <c r="C2687" s="156"/>
      <c r="D2687" s="157"/>
    </row>
    <row r="2688" spans="1:4">
      <c r="A2688" s="159"/>
      <c r="B2688" s="155"/>
      <c r="C2688" s="156"/>
      <c r="D2688" s="157"/>
    </row>
    <row r="2689" spans="1:4">
      <c r="A2689" s="154"/>
      <c r="B2689" s="155"/>
      <c r="C2689" s="156"/>
      <c r="D2689" s="157"/>
    </row>
    <row r="2690" spans="1:4">
      <c r="A2690" s="159"/>
      <c r="B2690" s="155"/>
      <c r="C2690" s="156"/>
      <c r="D2690" s="157"/>
    </row>
    <row r="2691" spans="1:4">
      <c r="A2691" s="159"/>
      <c r="B2691" s="155"/>
      <c r="C2691" s="156"/>
      <c r="D2691" s="157"/>
    </row>
    <row r="2692" spans="1:4">
      <c r="A2692" s="156"/>
      <c r="B2692" s="155"/>
      <c r="C2692" s="156"/>
      <c r="D2692" s="157"/>
    </row>
    <row r="2693" spans="1:4">
      <c r="A2693" s="159"/>
      <c r="B2693" s="155"/>
      <c r="C2693" s="156"/>
      <c r="D2693" s="157"/>
    </row>
    <row r="2694" spans="1:4">
      <c r="A2694" s="159"/>
      <c r="B2694" s="155"/>
      <c r="C2694" s="156"/>
      <c r="D2694" s="157"/>
    </row>
    <row r="2695" spans="1:4">
      <c r="A2695" s="158"/>
      <c r="B2695" s="155"/>
      <c r="C2695" s="156"/>
      <c r="D2695" s="157"/>
    </row>
    <row r="2696" spans="1:4">
      <c r="A2696" s="159"/>
      <c r="B2696" s="155"/>
      <c r="C2696" s="156"/>
      <c r="D2696" s="157"/>
    </row>
    <row r="2697" spans="1:4">
      <c r="A2697" s="159"/>
      <c r="B2697" s="155"/>
      <c r="C2697" s="156"/>
      <c r="D2697" s="157"/>
    </row>
    <row r="2698" spans="1:4">
      <c r="A2698" s="156"/>
      <c r="B2698" s="155"/>
      <c r="C2698" s="156"/>
      <c r="D2698" s="157"/>
    </row>
    <row r="2699" spans="1:4">
      <c r="A2699" s="159"/>
      <c r="B2699" s="155"/>
      <c r="C2699" s="156"/>
      <c r="D2699" s="157"/>
    </row>
    <row r="2700" spans="1:4">
      <c r="A2700" s="159"/>
      <c r="B2700" s="155"/>
      <c r="C2700" s="156"/>
      <c r="D2700" s="157"/>
    </row>
    <row r="2701" spans="1:4">
      <c r="A2701" s="159"/>
      <c r="B2701" s="155"/>
      <c r="C2701" s="156"/>
      <c r="D2701" s="157"/>
    </row>
    <row r="2702" spans="1:4">
      <c r="A2702" s="159"/>
      <c r="B2702" s="155"/>
      <c r="C2702" s="156"/>
      <c r="D2702" s="157"/>
    </row>
    <row r="2703" spans="1:4">
      <c r="A2703" s="159"/>
      <c r="B2703" s="155"/>
      <c r="C2703" s="156"/>
      <c r="D2703" s="157"/>
    </row>
    <row r="2704" spans="1:4">
      <c r="A2704" s="159"/>
      <c r="B2704" s="155"/>
      <c r="C2704" s="156"/>
      <c r="D2704" s="157"/>
    </row>
    <row r="2705" spans="1:4">
      <c r="A2705" s="159"/>
      <c r="B2705" s="155"/>
      <c r="C2705" s="156"/>
      <c r="D2705" s="157"/>
    </row>
    <row r="2706" spans="1:4">
      <c r="A2706" s="159"/>
      <c r="B2706" s="155"/>
      <c r="C2706" s="156"/>
      <c r="D2706" s="157"/>
    </row>
    <row r="2707" spans="1:4">
      <c r="A2707" s="159"/>
      <c r="B2707" s="155"/>
      <c r="C2707" s="156"/>
      <c r="D2707" s="157"/>
    </row>
    <row r="2708" spans="1:4">
      <c r="A2708" s="159"/>
      <c r="B2708" s="155"/>
      <c r="C2708" s="156"/>
      <c r="D2708" s="157"/>
    </row>
    <row r="2709" spans="1:4">
      <c r="A2709" s="159"/>
      <c r="B2709" s="155"/>
      <c r="C2709" s="156"/>
      <c r="D2709" s="157"/>
    </row>
    <row r="2710" spans="1:4">
      <c r="A2710" s="159"/>
      <c r="B2710" s="155"/>
      <c r="C2710" s="156"/>
      <c r="D2710" s="157"/>
    </row>
    <row r="2711" spans="1:4">
      <c r="A2711" s="159"/>
      <c r="B2711" s="155"/>
      <c r="C2711" s="156"/>
      <c r="D2711" s="157"/>
    </row>
    <row r="2712" spans="1:4">
      <c r="A2712" s="159"/>
      <c r="B2712" s="155"/>
      <c r="C2712" s="156"/>
      <c r="D2712" s="157"/>
    </row>
    <row r="2713" spans="1:4">
      <c r="A2713" s="159"/>
      <c r="B2713" s="155"/>
      <c r="C2713" s="156"/>
      <c r="D2713" s="157"/>
    </row>
    <row r="2714" spans="1:4">
      <c r="A2714" s="159"/>
      <c r="B2714" s="155"/>
      <c r="C2714" s="156"/>
      <c r="D2714" s="157"/>
    </row>
    <row r="2715" spans="1:4">
      <c r="A2715" s="159"/>
      <c r="B2715" s="155"/>
      <c r="C2715" s="156"/>
      <c r="D2715" s="157"/>
    </row>
    <row r="2716" spans="1:4" ht="51.6" customHeight="1">
      <c r="A2716" s="159"/>
      <c r="B2716" s="303"/>
      <c r="C2716" s="156"/>
      <c r="D2716" s="157"/>
    </row>
    <row r="2717" spans="1:4">
      <c r="A2717" s="159"/>
      <c r="B2717" s="155"/>
      <c r="C2717" s="156"/>
      <c r="D2717" s="157"/>
    </row>
    <row r="2718" spans="1:4">
      <c r="A2718" s="159"/>
      <c r="B2718" s="155"/>
      <c r="C2718" s="156"/>
      <c r="D2718" s="157"/>
    </row>
    <row r="2719" spans="1:4">
      <c r="A2719" s="159"/>
      <c r="B2719" s="155"/>
      <c r="C2719" s="156"/>
      <c r="D2719" s="157"/>
    </row>
    <row r="2720" spans="1:4">
      <c r="A2720" s="159"/>
      <c r="B2720" s="155"/>
      <c r="C2720" s="156"/>
      <c r="D2720" s="157"/>
    </row>
    <row r="2721" spans="1:4">
      <c r="A2721" s="159"/>
      <c r="B2721" s="155"/>
      <c r="C2721" s="156"/>
      <c r="D2721" s="157"/>
    </row>
    <row r="2722" spans="1:4">
      <c r="A2722" s="159"/>
      <c r="B2722" s="155"/>
      <c r="C2722" s="156"/>
      <c r="D2722" s="157"/>
    </row>
    <row r="2723" spans="1:4">
      <c r="A2723" s="158"/>
      <c r="B2723" s="155"/>
      <c r="C2723" s="156"/>
      <c r="D2723" s="157"/>
    </row>
    <row r="2724" spans="1:4">
      <c r="A2724" s="159"/>
      <c r="B2724" s="155"/>
      <c r="C2724" s="156"/>
      <c r="D2724" s="157"/>
    </row>
    <row r="2725" spans="1:4">
      <c r="A2725" s="159"/>
      <c r="B2725" s="155"/>
      <c r="C2725" s="156"/>
      <c r="D2725" s="157"/>
    </row>
    <row r="2726" spans="1:4">
      <c r="A2726" s="156"/>
      <c r="B2726" s="155"/>
      <c r="C2726" s="156"/>
      <c r="D2726" s="157"/>
    </row>
    <row r="2727" spans="1:4">
      <c r="A2727" s="159"/>
      <c r="B2727" s="155"/>
      <c r="C2727" s="156"/>
      <c r="D2727" s="157"/>
    </row>
    <row r="2728" spans="1:4">
      <c r="A2728" s="159"/>
      <c r="B2728" s="155"/>
      <c r="C2728" s="156"/>
      <c r="D2728" s="157"/>
    </row>
    <row r="2729" spans="1:4">
      <c r="A2729" s="159"/>
      <c r="B2729" s="155"/>
      <c r="C2729" s="156"/>
      <c r="D2729" s="157"/>
    </row>
    <row r="2730" spans="1:4">
      <c r="A2730" s="159"/>
      <c r="B2730" s="155"/>
      <c r="C2730" s="156"/>
      <c r="D2730" s="157"/>
    </row>
    <row r="2731" spans="1:4">
      <c r="A2731" s="158"/>
      <c r="B2731" s="155"/>
      <c r="C2731" s="156"/>
      <c r="D2731" s="157"/>
    </row>
    <row r="2732" spans="1:4">
      <c r="A2732" s="159"/>
      <c r="B2732" s="155"/>
      <c r="C2732" s="156"/>
      <c r="D2732" s="157"/>
    </row>
    <row r="2733" spans="1:4">
      <c r="A2733" s="159"/>
      <c r="B2733" s="155"/>
      <c r="C2733" s="156"/>
      <c r="D2733" s="157"/>
    </row>
    <row r="2734" spans="1:4">
      <c r="A2734" s="154"/>
      <c r="B2734" s="155"/>
      <c r="C2734" s="156"/>
      <c r="D2734" s="157"/>
    </row>
    <row r="2735" spans="1:4">
      <c r="A2735" s="158"/>
      <c r="B2735" s="155"/>
      <c r="C2735" s="156"/>
      <c r="D2735" s="157"/>
    </row>
    <row r="2736" spans="1:4">
      <c r="A2736" s="159"/>
      <c r="B2736" s="155"/>
      <c r="C2736" s="156"/>
      <c r="D2736" s="157"/>
    </row>
    <row r="2737" spans="1:4">
      <c r="A2737" s="156"/>
      <c r="B2737" s="155"/>
      <c r="C2737" s="156"/>
      <c r="D2737" s="157"/>
    </row>
    <row r="2738" spans="1:4">
      <c r="A2738" s="156"/>
      <c r="B2738" s="155"/>
      <c r="C2738" s="156"/>
      <c r="D2738" s="157"/>
    </row>
    <row r="2739" spans="1:4">
      <c r="A2739" s="159"/>
      <c r="B2739" s="155"/>
      <c r="C2739" s="156"/>
      <c r="D2739" s="157"/>
    </row>
    <row r="2740" spans="1:4">
      <c r="A2740" s="159"/>
      <c r="B2740" s="155"/>
      <c r="C2740" s="156"/>
      <c r="D2740" s="157"/>
    </row>
    <row r="2741" spans="1:4">
      <c r="A2741" s="159"/>
      <c r="B2741" s="155"/>
      <c r="C2741" s="156"/>
      <c r="D2741" s="157"/>
    </row>
    <row r="2742" spans="1:4">
      <c r="A2742" s="159"/>
      <c r="B2742" s="155"/>
      <c r="C2742" s="156"/>
      <c r="D2742" s="157"/>
    </row>
    <row r="2743" spans="1:4">
      <c r="A2743" s="158"/>
      <c r="B2743" s="155"/>
      <c r="C2743" s="156"/>
      <c r="D2743" s="157"/>
    </row>
    <row r="2744" spans="1:4">
      <c r="A2744" s="159"/>
      <c r="B2744" s="155"/>
      <c r="C2744" s="156"/>
      <c r="D2744" s="157"/>
    </row>
    <row r="2745" spans="1:4">
      <c r="A2745" s="159"/>
      <c r="B2745" s="155"/>
      <c r="C2745" s="156"/>
      <c r="D2745" s="157"/>
    </row>
    <row r="2746" spans="1:4">
      <c r="A2746" s="156"/>
      <c r="B2746" s="155"/>
      <c r="C2746" s="156"/>
      <c r="D2746" s="157"/>
    </row>
    <row r="2747" spans="1:4">
      <c r="A2747" s="159"/>
      <c r="B2747" s="155"/>
      <c r="C2747" s="156"/>
      <c r="D2747" s="157"/>
    </row>
    <row r="2748" spans="1:4">
      <c r="A2748" s="159"/>
      <c r="B2748" s="155"/>
      <c r="C2748" s="156"/>
      <c r="D2748" s="157"/>
    </row>
    <row r="2749" spans="1:4">
      <c r="A2749" s="158"/>
      <c r="B2749" s="155"/>
      <c r="C2749" s="156"/>
      <c r="D2749" s="157"/>
    </row>
    <row r="2750" spans="1:4">
      <c r="A2750" s="159"/>
      <c r="B2750" s="155"/>
      <c r="C2750" s="156"/>
      <c r="D2750" s="157"/>
    </row>
    <row r="2751" spans="1:4">
      <c r="A2751" s="159"/>
      <c r="B2751" s="155"/>
      <c r="C2751" s="156"/>
      <c r="D2751" s="157"/>
    </row>
    <row r="2752" spans="1:4">
      <c r="A2752" s="154"/>
      <c r="B2752" s="155"/>
      <c r="C2752" s="156"/>
      <c r="D2752" s="157"/>
    </row>
    <row r="2753" spans="1:4">
      <c r="A2753" s="159"/>
      <c r="B2753" s="155"/>
      <c r="C2753" s="156"/>
      <c r="D2753" s="157"/>
    </row>
    <row r="2754" spans="1:4">
      <c r="A2754" s="158"/>
      <c r="B2754" s="155"/>
      <c r="C2754" s="156"/>
      <c r="D2754" s="157"/>
    </row>
    <row r="2755" spans="1:4">
      <c r="A2755" s="156"/>
      <c r="B2755" s="155"/>
      <c r="C2755" s="156"/>
      <c r="D2755" s="157"/>
    </row>
    <row r="2756" spans="1:4">
      <c r="A2756" s="159"/>
      <c r="B2756" s="155"/>
      <c r="C2756" s="156"/>
      <c r="D2756" s="157"/>
    </row>
    <row r="2757" spans="1:4">
      <c r="A2757" s="156"/>
      <c r="B2757" s="155"/>
      <c r="C2757" s="156"/>
      <c r="D2757" s="157"/>
    </row>
    <row r="2758" spans="1:4">
      <c r="A2758" s="158"/>
      <c r="B2758" s="155"/>
      <c r="C2758" s="156"/>
      <c r="D2758" s="157"/>
    </row>
    <row r="2759" spans="1:4">
      <c r="A2759" s="159"/>
      <c r="B2759" s="155"/>
      <c r="C2759" s="156"/>
      <c r="D2759" s="157"/>
    </row>
    <row r="2760" spans="1:4">
      <c r="A2760" s="159"/>
      <c r="B2760" s="155"/>
      <c r="C2760" s="156"/>
      <c r="D2760" s="157"/>
    </row>
    <row r="2761" spans="1:4">
      <c r="A2761" s="156"/>
      <c r="B2761" s="155"/>
      <c r="C2761" s="156"/>
      <c r="D2761" s="157"/>
    </row>
    <row r="2762" spans="1:4">
      <c r="A2762" s="159"/>
      <c r="B2762" s="155"/>
      <c r="C2762" s="156"/>
      <c r="D2762" s="157"/>
    </row>
    <row r="2763" spans="1:4">
      <c r="A2763" s="159"/>
      <c r="B2763" s="155"/>
      <c r="C2763" s="156"/>
      <c r="D2763" s="157"/>
    </row>
    <row r="2764" spans="1:4">
      <c r="A2764" s="159"/>
      <c r="B2764" s="155"/>
      <c r="C2764" s="156"/>
      <c r="D2764" s="157"/>
    </row>
    <row r="2765" spans="1:4">
      <c r="A2765" s="159"/>
      <c r="B2765" s="155"/>
      <c r="C2765" s="156"/>
      <c r="D2765" s="157"/>
    </row>
    <row r="2766" spans="1:4">
      <c r="A2766" s="159"/>
      <c r="B2766" s="155"/>
      <c r="C2766" s="156"/>
      <c r="D2766" s="157"/>
    </row>
    <row r="2767" spans="1:4">
      <c r="A2767" s="159"/>
      <c r="B2767" s="155"/>
      <c r="C2767" s="156"/>
      <c r="D2767" s="157"/>
    </row>
    <row r="2768" spans="1:4">
      <c r="A2768" s="159"/>
      <c r="B2768" s="155"/>
      <c r="C2768" s="156"/>
      <c r="D2768" s="157"/>
    </row>
    <row r="2769" spans="1:4">
      <c r="A2769" s="159"/>
      <c r="B2769" s="155"/>
      <c r="C2769" s="156"/>
      <c r="D2769" s="157"/>
    </row>
    <row r="2770" spans="1:4">
      <c r="A2770" s="159"/>
      <c r="B2770" s="155"/>
      <c r="C2770" s="156"/>
      <c r="D2770" s="157"/>
    </row>
    <row r="2771" spans="1:4">
      <c r="A2771" s="159"/>
      <c r="B2771" s="155"/>
      <c r="C2771" s="156"/>
      <c r="D2771" s="157"/>
    </row>
    <row r="2772" spans="1:4">
      <c r="A2772" s="159"/>
      <c r="B2772" s="155"/>
      <c r="C2772" s="156"/>
      <c r="D2772" s="157"/>
    </row>
    <row r="2773" spans="1:4">
      <c r="A2773" s="158"/>
      <c r="B2773" s="155"/>
      <c r="C2773" s="156"/>
      <c r="D2773" s="157"/>
    </row>
    <row r="2774" spans="1:4">
      <c r="A2774" s="159"/>
      <c r="B2774" s="155"/>
      <c r="C2774" s="156"/>
      <c r="D2774" s="157"/>
    </row>
    <row r="2775" spans="1:4">
      <c r="A2775" s="159"/>
      <c r="B2775" s="155"/>
      <c r="C2775" s="156"/>
      <c r="D2775" s="157"/>
    </row>
    <row r="2776" spans="1:4">
      <c r="A2776" s="156"/>
      <c r="B2776" s="155"/>
      <c r="C2776" s="156"/>
      <c r="D2776" s="157"/>
    </row>
    <row r="2777" spans="1:4">
      <c r="A2777" s="159"/>
      <c r="B2777" s="155"/>
      <c r="C2777" s="156"/>
      <c r="D2777" s="157"/>
    </row>
    <row r="2778" spans="1:4">
      <c r="A2778" s="159"/>
      <c r="B2778" s="155"/>
      <c r="C2778" s="156"/>
      <c r="D2778" s="157"/>
    </row>
    <row r="2779" spans="1:4">
      <c r="A2779" s="159"/>
      <c r="B2779" s="155"/>
      <c r="C2779" s="156"/>
      <c r="D2779" s="157"/>
    </row>
    <row r="2780" spans="1:4">
      <c r="A2780" s="159"/>
      <c r="B2780" s="155"/>
      <c r="C2780" s="156"/>
      <c r="D2780" s="157"/>
    </row>
    <row r="2781" spans="1:4">
      <c r="A2781" s="159"/>
      <c r="B2781" s="155"/>
      <c r="C2781" s="156"/>
      <c r="D2781" s="157"/>
    </row>
    <row r="2782" spans="1:4">
      <c r="A2782" s="159"/>
      <c r="B2782" s="155"/>
      <c r="C2782" s="156"/>
      <c r="D2782" s="157"/>
    </row>
    <row r="2783" spans="1:4">
      <c r="A2783" s="159"/>
      <c r="B2783" s="155"/>
      <c r="C2783" s="156"/>
      <c r="D2783" s="157"/>
    </row>
    <row r="2784" spans="1:4">
      <c r="A2784" s="159"/>
      <c r="B2784" s="155"/>
      <c r="C2784" s="156"/>
      <c r="D2784" s="157"/>
    </row>
    <row r="2785" spans="1:4">
      <c r="A2785" s="159"/>
      <c r="B2785" s="155"/>
      <c r="C2785" s="156"/>
      <c r="D2785" s="157"/>
    </row>
    <row r="2786" spans="1:4">
      <c r="A2786" s="159"/>
      <c r="B2786" s="155"/>
      <c r="C2786" s="156"/>
      <c r="D2786" s="157"/>
    </row>
    <row r="2787" spans="1:4">
      <c r="A2787" s="158"/>
      <c r="B2787" s="155"/>
      <c r="C2787" s="156"/>
      <c r="D2787" s="157"/>
    </row>
    <row r="2788" spans="1:4">
      <c r="A2788" s="159"/>
      <c r="B2788" s="155"/>
      <c r="C2788" s="156"/>
      <c r="D2788" s="157"/>
    </row>
    <row r="2789" spans="1:4">
      <c r="A2789" s="159"/>
      <c r="B2789" s="155"/>
      <c r="C2789" s="156"/>
      <c r="D2789" s="157"/>
    </row>
    <row r="2790" spans="1:4">
      <c r="A2790" s="156"/>
      <c r="B2790" s="155"/>
      <c r="C2790" s="156"/>
      <c r="D2790" s="157"/>
    </row>
    <row r="2791" spans="1:4">
      <c r="A2791" s="159"/>
      <c r="B2791" s="155"/>
      <c r="C2791" s="156"/>
      <c r="D2791" s="157"/>
    </row>
    <row r="2792" spans="1:4">
      <c r="A2792" s="159"/>
      <c r="B2792" s="155"/>
      <c r="C2792" s="156"/>
      <c r="D2792" s="157"/>
    </row>
    <row r="2793" spans="1:4">
      <c r="A2793" s="159"/>
      <c r="B2793" s="155"/>
      <c r="C2793" s="156"/>
      <c r="D2793" s="157"/>
    </row>
    <row r="2794" spans="1:4">
      <c r="A2794" s="159"/>
      <c r="B2794" s="155"/>
      <c r="C2794" s="156"/>
      <c r="D2794" s="157"/>
    </row>
    <row r="2795" spans="1:4">
      <c r="A2795" s="159"/>
      <c r="B2795" s="155"/>
      <c r="C2795" s="156"/>
      <c r="D2795" s="157"/>
    </row>
    <row r="2796" spans="1:4">
      <c r="A2796" s="159"/>
      <c r="B2796" s="155"/>
      <c r="C2796" s="156"/>
      <c r="D2796" s="157"/>
    </row>
    <row r="2797" spans="1:4">
      <c r="A2797" s="158"/>
      <c r="B2797" s="155"/>
      <c r="C2797" s="156"/>
      <c r="D2797" s="157"/>
    </row>
    <row r="2798" spans="1:4">
      <c r="A2798" s="159"/>
      <c r="B2798" s="155"/>
      <c r="C2798" s="156"/>
      <c r="D2798" s="157"/>
    </row>
    <row r="2799" spans="1:4">
      <c r="A2799" s="159"/>
      <c r="B2799" s="155"/>
      <c r="C2799" s="156"/>
      <c r="D2799" s="157"/>
    </row>
    <row r="2800" spans="1:4">
      <c r="A2800" s="154"/>
      <c r="B2800" s="155"/>
      <c r="C2800" s="156"/>
      <c r="D2800" s="157"/>
    </row>
    <row r="2801" spans="1:4">
      <c r="A2801" s="159"/>
      <c r="B2801" s="155"/>
      <c r="C2801" s="156"/>
      <c r="D2801" s="157"/>
    </row>
    <row r="2802" spans="1:4">
      <c r="A2802" s="159"/>
      <c r="B2802" s="155"/>
      <c r="C2802" s="156"/>
      <c r="D2802" s="157"/>
    </row>
    <row r="2803" spans="1:4">
      <c r="A2803" s="156"/>
      <c r="B2803" s="155"/>
      <c r="C2803" s="156"/>
      <c r="D2803" s="157"/>
    </row>
    <row r="2804" spans="1:4">
      <c r="A2804" s="159"/>
      <c r="B2804" s="155"/>
      <c r="C2804" s="156"/>
      <c r="D2804" s="157"/>
    </row>
    <row r="2805" spans="1:4">
      <c r="A2805" s="159"/>
      <c r="B2805" s="155"/>
      <c r="C2805" s="156"/>
      <c r="D2805" s="157"/>
    </row>
    <row r="2806" spans="1:4">
      <c r="A2806" s="159"/>
      <c r="B2806" s="155"/>
      <c r="C2806" s="156"/>
      <c r="D2806" s="157"/>
    </row>
    <row r="2807" spans="1:4">
      <c r="A2807" s="159"/>
      <c r="B2807" s="155"/>
      <c r="C2807" s="156"/>
      <c r="D2807" s="157"/>
    </row>
    <row r="2808" spans="1:4">
      <c r="A2808" s="159"/>
      <c r="B2808" s="155"/>
      <c r="C2808" s="156"/>
      <c r="D2808" s="157"/>
    </row>
    <row r="2809" spans="1:4">
      <c r="A2809" s="158"/>
      <c r="B2809" s="155"/>
      <c r="C2809" s="156"/>
      <c r="D2809" s="157"/>
    </row>
    <row r="2810" spans="1:4">
      <c r="A2810" s="159"/>
      <c r="B2810" s="155"/>
      <c r="C2810" s="156"/>
      <c r="D2810" s="157"/>
    </row>
    <row r="2811" spans="1:4">
      <c r="A2811" s="159"/>
      <c r="B2811" s="155"/>
      <c r="C2811" s="156"/>
      <c r="D2811" s="157"/>
    </row>
    <row r="2812" spans="1:4">
      <c r="A2812" s="154"/>
      <c r="B2812" s="155"/>
      <c r="C2812" s="156"/>
      <c r="D2812" s="157"/>
    </row>
    <row r="2813" spans="1:4">
      <c r="A2813" s="159"/>
      <c r="B2813" s="155"/>
      <c r="C2813" s="156"/>
      <c r="D2813" s="157"/>
    </row>
    <row r="2814" spans="1:4">
      <c r="A2814" s="159"/>
      <c r="B2814" s="155"/>
      <c r="C2814" s="156"/>
      <c r="D2814" s="157"/>
    </row>
    <row r="2815" spans="1:4">
      <c r="A2815" s="156"/>
      <c r="B2815" s="155"/>
      <c r="C2815" s="156"/>
      <c r="D2815" s="157"/>
    </row>
    <row r="2816" spans="1:4">
      <c r="A2816" s="159"/>
      <c r="B2816" s="155"/>
      <c r="C2816" s="156"/>
      <c r="D2816" s="157"/>
    </row>
    <row r="2817" spans="1:4">
      <c r="A2817" s="159"/>
      <c r="B2817" s="155"/>
      <c r="C2817" s="156"/>
      <c r="D2817" s="157"/>
    </row>
    <row r="2818" spans="1:4">
      <c r="A2818" s="159"/>
      <c r="B2818" s="155"/>
      <c r="C2818" s="156"/>
      <c r="D2818" s="157"/>
    </row>
    <row r="2819" spans="1:4">
      <c r="A2819" s="159"/>
      <c r="B2819" s="155"/>
      <c r="C2819" s="156"/>
      <c r="D2819" s="157"/>
    </row>
    <row r="2820" spans="1:4">
      <c r="A2820" s="159"/>
      <c r="B2820" s="155"/>
      <c r="C2820" s="156"/>
      <c r="D2820" s="157"/>
    </row>
    <row r="2821" spans="1:4">
      <c r="A2821" s="158"/>
      <c r="B2821" s="155"/>
      <c r="C2821" s="156"/>
      <c r="D2821" s="157"/>
    </row>
    <row r="2822" spans="1:4">
      <c r="A2822" s="159"/>
      <c r="B2822" s="155"/>
      <c r="C2822" s="156"/>
      <c r="D2822" s="157"/>
    </row>
    <row r="2823" spans="1:4">
      <c r="A2823" s="158"/>
      <c r="B2823" s="155"/>
      <c r="C2823" s="156"/>
      <c r="D2823" s="157"/>
    </row>
    <row r="2824" spans="1:4">
      <c r="A2824" s="154"/>
      <c r="B2824" s="155"/>
      <c r="C2824" s="156"/>
      <c r="D2824" s="157"/>
    </row>
    <row r="2825" spans="1:4">
      <c r="A2825" s="159"/>
      <c r="B2825" s="155"/>
      <c r="C2825" s="156"/>
      <c r="D2825" s="157"/>
    </row>
    <row r="2826" spans="1:4">
      <c r="A2826" s="156"/>
      <c r="B2826" s="155"/>
      <c r="C2826" s="156"/>
      <c r="D2826" s="157"/>
    </row>
    <row r="2827" spans="1:4">
      <c r="A2827" s="156"/>
      <c r="B2827" s="155"/>
      <c r="C2827" s="156"/>
      <c r="D2827" s="157"/>
    </row>
    <row r="2828" spans="1:4">
      <c r="A2828" s="159"/>
      <c r="B2828" s="155"/>
      <c r="C2828" s="156"/>
      <c r="D2828" s="157"/>
    </row>
    <row r="2829" spans="1:4">
      <c r="A2829" s="159"/>
      <c r="B2829" s="155"/>
      <c r="C2829" s="156"/>
      <c r="D2829" s="157"/>
    </row>
    <row r="2830" spans="1:4">
      <c r="A2830" s="159"/>
      <c r="B2830" s="155"/>
      <c r="C2830" s="156"/>
      <c r="D2830" s="157"/>
    </row>
    <row r="2831" spans="1:4">
      <c r="A2831" s="159"/>
      <c r="B2831" s="155"/>
      <c r="C2831" s="156"/>
      <c r="D2831" s="157"/>
    </row>
    <row r="2832" spans="1:4">
      <c r="A2832" s="159"/>
      <c r="B2832" s="155"/>
      <c r="C2832" s="156"/>
      <c r="D2832" s="157"/>
    </row>
    <row r="2833" spans="1:4">
      <c r="A2833" s="159"/>
      <c r="B2833" s="155"/>
      <c r="C2833" s="156"/>
      <c r="D2833" s="157"/>
    </row>
    <row r="2834" spans="1:4">
      <c r="A2834" s="159"/>
      <c r="B2834" s="155"/>
      <c r="C2834" s="156"/>
      <c r="D2834" s="157"/>
    </row>
    <row r="2835" spans="1:4">
      <c r="A2835" s="159"/>
      <c r="B2835" s="155"/>
      <c r="C2835" s="156"/>
      <c r="D2835" s="157"/>
    </row>
    <row r="2836" spans="1:4">
      <c r="A2836" s="159"/>
      <c r="B2836" s="155"/>
      <c r="C2836" s="156"/>
      <c r="D2836" s="157"/>
    </row>
    <row r="2837" spans="1:4">
      <c r="A2837" s="159"/>
      <c r="B2837" s="155"/>
      <c r="C2837" s="156"/>
      <c r="D2837" s="157"/>
    </row>
    <row r="2838" spans="1:4">
      <c r="A2838" s="158"/>
      <c r="B2838" s="155"/>
      <c r="C2838" s="156"/>
      <c r="D2838" s="157"/>
    </row>
    <row r="2839" spans="1:4">
      <c r="A2839" s="154"/>
      <c r="B2839" s="155"/>
      <c r="C2839" s="156"/>
      <c r="D2839" s="157"/>
    </row>
    <row r="2840" spans="1:4">
      <c r="A2840" s="156"/>
      <c r="B2840" s="155"/>
      <c r="C2840" s="156"/>
      <c r="D2840" s="157"/>
    </row>
    <row r="2841" spans="1:4">
      <c r="A2841" s="159"/>
      <c r="B2841" s="155"/>
      <c r="C2841" s="156"/>
      <c r="D2841" s="157"/>
    </row>
    <row r="2842" spans="1:4">
      <c r="A2842" s="159"/>
      <c r="B2842" s="155"/>
      <c r="C2842" s="156"/>
      <c r="D2842" s="157"/>
    </row>
    <row r="2843" spans="1:4">
      <c r="A2843" s="158"/>
      <c r="B2843" s="155"/>
      <c r="C2843" s="156"/>
      <c r="D2843" s="157"/>
    </row>
    <row r="2844" spans="1:4">
      <c r="A2844" s="156"/>
      <c r="B2844" s="155"/>
      <c r="C2844" s="156"/>
      <c r="D2844" s="157"/>
    </row>
    <row r="2845" spans="1:4">
      <c r="A2845" s="159"/>
      <c r="B2845" s="155"/>
      <c r="C2845" s="156"/>
      <c r="D2845" s="157"/>
    </row>
    <row r="2846" spans="1:4">
      <c r="A2846" s="159"/>
      <c r="B2846" s="155"/>
      <c r="C2846" s="156"/>
      <c r="D2846" s="157"/>
    </row>
    <row r="2847" spans="1:4">
      <c r="A2847" s="159"/>
      <c r="B2847" s="155"/>
      <c r="C2847" s="156"/>
      <c r="D2847" s="157"/>
    </row>
    <row r="2848" spans="1:4">
      <c r="A2848" s="159"/>
      <c r="B2848" s="155"/>
      <c r="C2848" s="156"/>
      <c r="D2848" s="157"/>
    </row>
    <row r="2849" spans="1:4">
      <c r="A2849" s="159"/>
      <c r="B2849" s="155"/>
      <c r="C2849" s="156"/>
      <c r="D2849" s="157"/>
    </row>
    <row r="2850" spans="1:4">
      <c r="A2850" s="159"/>
      <c r="B2850" s="155"/>
      <c r="C2850" s="156"/>
      <c r="D2850" s="157"/>
    </row>
    <row r="2851" spans="1:4">
      <c r="A2851" s="159"/>
      <c r="B2851" s="155"/>
      <c r="C2851" s="156"/>
      <c r="D2851" s="157"/>
    </row>
    <row r="2852" spans="1:4">
      <c r="A2852" s="159"/>
      <c r="B2852" s="155"/>
      <c r="C2852" s="156"/>
      <c r="D2852" s="157"/>
    </row>
    <row r="2853" spans="1:4">
      <c r="A2853" s="159"/>
      <c r="B2853" s="155"/>
      <c r="C2853" s="156"/>
      <c r="D2853" s="157"/>
    </row>
    <row r="2854" spans="1:4">
      <c r="A2854" s="159"/>
      <c r="B2854" s="155"/>
      <c r="C2854" s="156"/>
      <c r="D2854" s="157"/>
    </row>
    <row r="2855" spans="1:4">
      <c r="A2855" s="159"/>
      <c r="B2855" s="155"/>
      <c r="C2855" s="156"/>
      <c r="D2855" s="157"/>
    </row>
    <row r="2856" spans="1:4">
      <c r="A2856" s="159"/>
      <c r="B2856" s="155"/>
      <c r="C2856" s="156"/>
      <c r="D2856" s="157"/>
    </row>
    <row r="2857" spans="1:4">
      <c r="A2857" s="159"/>
      <c r="B2857" s="155"/>
      <c r="C2857" s="156"/>
      <c r="D2857" s="157"/>
    </row>
    <row r="2858" spans="1:4">
      <c r="A2858" s="159"/>
      <c r="B2858" s="155"/>
      <c r="C2858" s="156"/>
      <c r="D2858" s="157"/>
    </row>
    <row r="2859" spans="1:4">
      <c r="A2859" s="158"/>
      <c r="B2859" s="155"/>
      <c r="C2859" s="156"/>
      <c r="D2859" s="157"/>
    </row>
    <row r="2860" spans="1:4">
      <c r="A2860" s="156"/>
      <c r="B2860" s="155"/>
      <c r="C2860" s="156"/>
      <c r="D2860" s="157"/>
    </row>
    <row r="2861" spans="1:4">
      <c r="A2861" s="158"/>
      <c r="B2861" s="155"/>
      <c r="C2861" s="156"/>
      <c r="D2861" s="157"/>
    </row>
    <row r="2862" spans="1:4">
      <c r="A2862" s="156"/>
      <c r="B2862" s="155"/>
      <c r="C2862" s="156"/>
      <c r="D2862" s="157"/>
    </row>
    <row r="2863" spans="1:4">
      <c r="A2863" s="159"/>
      <c r="B2863" s="155"/>
      <c r="C2863" s="156"/>
      <c r="D2863" s="157"/>
    </row>
    <row r="2864" spans="1:4">
      <c r="A2864" s="159"/>
      <c r="B2864" s="155"/>
      <c r="C2864" s="156"/>
      <c r="D2864" s="157"/>
    </row>
    <row r="2865" spans="1:4">
      <c r="A2865" s="159"/>
      <c r="B2865" s="155"/>
      <c r="C2865" s="156"/>
      <c r="D2865" s="157"/>
    </row>
    <row r="2866" spans="1:4">
      <c r="A2866" s="159"/>
      <c r="B2866" s="155"/>
      <c r="C2866" s="156"/>
      <c r="D2866" s="157"/>
    </row>
    <row r="2867" spans="1:4">
      <c r="A2867" s="159"/>
      <c r="B2867" s="155"/>
      <c r="C2867" s="156"/>
      <c r="D2867" s="157"/>
    </row>
    <row r="2868" spans="1:4">
      <c r="A2868" s="159"/>
      <c r="B2868" s="155"/>
      <c r="C2868" s="156"/>
      <c r="D2868" s="157"/>
    </row>
    <row r="2869" spans="1:4">
      <c r="A2869" s="156"/>
      <c r="B2869" s="155"/>
      <c r="C2869" s="156"/>
      <c r="D2869" s="157"/>
    </row>
    <row r="2870" spans="1:4">
      <c r="A2870" s="154"/>
      <c r="B2870" s="155"/>
      <c r="C2870" s="156"/>
      <c r="D2870" s="157"/>
    </row>
    <row r="2871" spans="1:4">
      <c r="A2871" s="158"/>
      <c r="B2871" s="155"/>
      <c r="C2871" s="156"/>
      <c r="D2871" s="157"/>
    </row>
    <row r="2872" spans="1:4">
      <c r="A2872" s="159"/>
      <c r="B2872" s="155"/>
      <c r="C2872" s="156"/>
      <c r="D2872" s="157"/>
    </row>
    <row r="2873" spans="1:4">
      <c r="A2873" s="159"/>
      <c r="B2873" s="155"/>
      <c r="C2873" s="156"/>
      <c r="D2873" s="157"/>
    </row>
    <row r="2874" spans="1:4">
      <c r="A2874" s="159"/>
      <c r="B2874" s="155"/>
      <c r="C2874" s="156"/>
      <c r="D2874" s="157"/>
    </row>
    <row r="2875" spans="1:4">
      <c r="A2875" s="156"/>
      <c r="B2875" s="155"/>
      <c r="C2875" s="156"/>
      <c r="D2875" s="157"/>
    </row>
    <row r="2876" spans="1:4">
      <c r="A2876" s="158"/>
      <c r="B2876" s="155"/>
      <c r="C2876" s="156"/>
      <c r="D2876" s="157"/>
    </row>
    <row r="2877" spans="1:4">
      <c r="A2877" s="159"/>
      <c r="B2877" s="155"/>
      <c r="C2877" s="156"/>
      <c r="D2877" s="157"/>
    </row>
    <row r="2878" spans="1:4">
      <c r="A2878" s="159"/>
      <c r="B2878" s="155"/>
      <c r="C2878" s="156"/>
      <c r="D2878" s="157"/>
    </row>
    <row r="2879" spans="1:4">
      <c r="A2879" s="159"/>
      <c r="B2879" s="155"/>
      <c r="C2879" s="156"/>
      <c r="D2879" s="157"/>
    </row>
    <row r="2880" spans="1:4">
      <c r="A2880" s="159"/>
      <c r="B2880" s="155"/>
      <c r="C2880" s="156"/>
      <c r="D2880" s="157"/>
    </row>
    <row r="2881" spans="1:4">
      <c r="A2881" s="159"/>
      <c r="B2881" s="155"/>
      <c r="C2881" s="156"/>
      <c r="D2881" s="157"/>
    </row>
    <row r="2882" spans="1:4">
      <c r="A2882" s="159"/>
      <c r="B2882" s="155"/>
      <c r="C2882" s="156"/>
      <c r="D2882" s="157"/>
    </row>
    <row r="2883" spans="1:4">
      <c r="A2883" s="156"/>
      <c r="B2883" s="155"/>
      <c r="C2883" s="156"/>
      <c r="D2883" s="157"/>
    </row>
    <row r="2884" spans="1:4">
      <c r="A2884" s="158"/>
      <c r="B2884" s="155"/>
      <c r="C2884" s="156"/>
      <c r="D2884" s="157"/>
    </row>
    <row r="2885" spans="1:4">
      <c r="A2885" s="159"/>
      <c r="B2885" s="155"/>
      <c r="C2885" s="156"/>
      <c r="D2885" s="157"/>
    </row>
    <row r="2886" spans="1:4">
      <c r="A2886" s="159"/>
      <c r="B2886" s="155"/>
      <c r="C2886" s="156"/>
      <c r="D2886" s="157"/>
    </row>
    <row r="2887" spans="1:4">
      <c r="A2887" s="156"/>
      <c r="B2887" s="155"/>
      <c r="C2887" s="156"/>
      <c r="D2887" s="157"/>
    </row>
    <row r="2888" spans="1:4">
      <c r="A2888" s="158"/>
      <c r="B2888" s="155"/>
      <c r="C2888" s="156"/>
      <c r="D2888" s="157"/>
    </row>
    <row r="2889" spans="1:4">
      <c r="A2889" s="159"/>
      <c r="B2889" s="155"/>
      <c r="C2889" s="156"/>
      <c r="D2889" s="157"/>
    </row>
    <row r="2890" spans="1:4">
      <c r="A2890" s="159"/>
      <c r="B2890" s="155"/>
      <c r="C2890" s="156"/>
      <c r="D2890" s="157"/>
    </row>
    <row r="2891" spans="1:4">
      <c r="A2891" s="159"/>
      <c r="B2891" s="155"/>
      <c r="C2891" s="156"/>
      <c r="D2891" s="157"/>
    </row>
    <row r="2892" spans="1:4">
      <c r="A2892" s="159"/>
      <c r="B2892" s="155"/>
      <c r="C2892" s="156"/>
      <c r="D2892" s="157"/>
    </row>
    <row r="2893" spans="1:4">
      <c r="A2893" s="159"/>
      <c r="B2893" s="155"/>
      <c r="C2893" s="156"/>
      <c r="D2893" s="157"/>
    </row>
    <row r="2894" spans="1:4">
      <c r="A2894" s="159"/>
      <c r="B2894" s="155"/>
      <c r="C2894" s="156"/>
      <c r="D2894" s="157"/>
    </row>
    <row r="2895" spans="1:4">
      <c r="A2895" s="159"/>
      <c r="B2895" s="155"/>
      <c r="C2895" s="156"/>
      <c r="D2895" s="157"/>
    </row>
    <row r="2896" spans="1:4">
      <c r="A2896" s="159"/>
      <c r="B2896" s="155"/>
      <c r="C2896" s="156"/>
      <c r="D2896" s="157"/>
    </row>
    <row r="2897" spans="1:4">
      <c r="A2897" s="156"/>
      <c r="B2897" s="155"/>
      <c r="C2897" s="156"/>
      <c r="D2897" s="157"/>
    </row>
    <row r="2898" spans="1:4">
      <c r="A2898" s="158"/>
      <c r="B2898" s="155"/>
      <c r="C2898" s="156"/>
      <c r="D2898" s="157"/>
    </row>
    <row r="2899" spans="1:4">
      <c r="A2899" s="156"/>
      <c r="B2899" s="155"/>
      <c r="C2899" s="156"/>
      <c r="D2899" s="157"/>
    </row>
    <row r="2900" spans="1:4">
      <c r="A2900" s="158"/>
      <c r="B2900" s="155"/>
      <c r="C2900" s="156"/>
      <c r="D2900" s="157"/>
    </row>
    <row r="2901" spans="1:4">
      <c r="A2901" s="159"/>
      <c r="B2901" s="155"/>
      <c r="C2901" s="156"/>
      <c r="D2901" s="157"/>
    </row>
    <row r="2902" spans="1:4">
      <c r="A2902" s="159"/>
      <c r="B2902" s="155"/>
      <c r="C2902" s="156"/>
      <c r="D2902" s="157"/>
    </row>
    <row r="2903" spans="1:4">
      <c r="A2903" s="156"/>
      <c r="B2903" s="155"/>
      <c r="C2903" s="156"/>
      <c r="D2903" s="157"/>
    </row>
    <row r="2904" spans="1:4">
      <c r="A2904" s="154"/>
      <c r="B2904" s="155"/>
      <c r="C2904" s="156"/>
      <c r="D2904" s="157"/>
    </row>
    <row r="2905" spans="1:4">
      <c r="A2905" s="158"/>
      <c r="B2905" s="155"/>
      <c r="C2905" s="156"/>
      <c r="D2905" s="157"/>
    </row>
    <row r="2906" spans="1:4">
      <c r="A2906" s="156"/>
      <c r="B2906" s="155"/>
      <c r="C2906" s="156"/>
      <c r="D2906" s="157"/>
    </row>
    <row r="2907" spans="1:4">
      <c r="A2907" s="158"/>
      <c r="B2907" s="155"/>
      <c r="C2907" s="156"/>
      <c r="D2907" s="157"/>
    </row>
    <row r="2908" spans="1:4">
      <c r="A2908" s="159"/>
      <c r="B2908" s="155"/>
      <c r="C2908" s="156"/>
      <c r="D2908" s="157"/>
    </row>
    <row r="2909" spans="1:4">
      <c r="A2909" s="159"/>
      <c r="B2909" s="155"/>
      <c r="C2909" s="156"/>
      <c r="D2909" s="157"/>
    </row>
    <row r="2910" spans="1:4">
      <c r="A2910" s="156"/>
      <c r="B2910" s="155"/>
      <c r="C2910" s="156"/>
      <c r="D2910" s="157"/>
    </row>
    <row r="2911" spans="1:4">
      <c r="A2911" s="158"/>
      <c r="B2911" s="155"/>
      <c r="C2911" s="156"/>
      <c r="D2911" s="157"/>
    </row>
    <row r="2912" spans="1:4">
      <c r="A2912" s="159"/>
      <c r="B2912" s="155"/>
      <c r="C2912" s="156"/>
      <c r="D2912" s="157"/>
    </row>
    <row r="2913" spans="1:4">
      <c r="A2913" s="159"/>
      <c r="B2913" s="155"/>
      <c r="C2913" s="156"/>
      <c r="D2913" s="157"/>
    </row>
    <row r="2914" spans="1:4">
      <c r="A2914" s="159"/>
      <c r="B2914" s="155"/>
      <c r="C2914" s="156"/>
      <c r="D2914" s="157"/>
    </row>
    <row r="2915" spans="1:4">
      <c r="A2915" s="156"/>
      <c r="B2915" s="155"/>
      <c r="C2915" s="156"/>
      <c r="D2915" s="157"/>
    </row>
    <row r="2916" spans="1:4">
      <c r="A2916" s="154"/>
      <c r="B2916" s="155"/>
      <c r="C2916" s="156"/>
      <c r="D2916" s="157"/>
    </row>
    <row r="2917" spans="1:4">
      <c r="A2917" s="158"/>
      <c r="B2917" s="155"/>
      <c r="C2917" s="156"/>
      <c r="D2917" s="157"/>
    </row>
    <row r="2918" spans="1:4">
      <c r="A2918" s="159"/>
      <c r="B2918" s="155"/>
      <c r="C2918" s="156"/>
      <c r="D2918" s="157"/>
    </row>
    <row r="2919" spans="1:4">
      <c r="A2919" s="156"/>
      <c r="B2919" s="155"/>
      <c r="C2919" s="156"/>
      <c r="D2919" s="157"/>
    </row>
    <row r="2920" spans="1:4">
      <c r="A2920" s="158"/>
      <c r="B2920" s="155"/>
      <c r="C2920" s="156"/>
      <c r="D2920" s="157"/>
    </row>
    <row r="2921" spans="1:4">
      <c r="A2921" s="159"/>
      <c r="B2921" s="155"/>
      <c r="C2921" s="156"/>
      <c r="D2921" s="157"/>
    </row>
    <row r="2922" spans="1:4">
      <c r="A2922" s="159"/>
      <c r="B2922" s="155"/>
      <c r="C2922" s="156"/>
      <c r="D2922" s="157"/>
    </row>
    <row r="2923" spans="1:4">
      <c r="A2923" s="159"/>
      <c r="B2923" s="155"/>
      <c r="C2923" s="156"/>
      <c r="D2923" s="157"/>
    </row>
    <row r="2924" spans="1:4">
      <c r="A2924" s="159"/>
      <c r="B2924" s="155"/>
      <c r="C2924" s="156"/>
      <c r="D2924" s="157"/>
    </row>
    <row r="2925" spans="1:4">
      <c r="A2925" s="159"/>
      <c r="B2925" s="155"/>
      <c r="C2925" s="156"/>
      <c r="D2925" s="157"/>
    </row>
    <row r="2926" spans="1:4">
      <c r="A2926" s="156"/>
      <c r="B2926" s="155"/>
      <c r="C2926" s="156"/>
      <c r="D2926" s="157"/>
    </row>
    <row r="2927" spans="1:4">
      <c r="A2927" s="158"/>
      <c r="B2927" s="155"/>
      <c r="C2927" s="156"/>
      <c r="D2927" s="157"/>
    </row>
    <row r="2928" spans="1:4">
      <c r="A2928" s="159"/>
      <c r="B2928" s="155"/>
      <c r="C2928" s="156"/>
      <c r="D2928" s="157"/>
    </row>
    <row r="2929" spans="1:4">
      <c r="A2929" s="159"/>
      <c r="B2929" s="155"/>
      <c r="C2929" s="156"/>
      <c r="D2929" s="157"/>
    </row>
    <row r="2930" spans="1:4">
      <c r="A2930" s="156"/>
      <c r="B2930" s="155"/>
      <c r="C2930" s="156"/>
      <c r="D2930" s="157"/>
    </row>
    <row r="2931" spans="1:4">
      <c r="A2931" s="154"/>
      <c r="B2931" s="155"/>
      <c r="C2931" s="156"/>
      <c r="D2931" s="157"/>
    </row>
    <row r="2932" spans="1:4">
      <c r="A2932" s="158"/>
      <c r="B2932" s="155"/>
      <c r="C2932" s="156"/>
      <c r="D2932" s="157"/>
    </row>
    <row r="2933" spans="1:4">
      <c r="A2933" s="159"/>
      <c r="B2933" s="155"/>
      <c r="C2933" s="156"/>
      <c r="D2933" s="157"/>
    </row>
    <row r="2934" spans="1:4">
      <c r="A2934" s="159"/>
      <c r="B2934" s="155"/>
      <c r="C2934" s="156"/>
      <c r="D2934" s="157"/>
    </row>
    <row r="2935" spans="1:4">
      <c r="A2935" s="159"/>
      <c r="B2935" s="155"/>
      <c r="C2935" s="156"/>
      <c r="D2935" s="157"/>
    </row>
    <row r="2936" spans="1:4">
      <c r="A2936" s="156"/>
      <c r="B2936" s="155"/>
      <c r="C2936" s="156"/>
      <c r="D2936" s="157"/>
    </row>
    <row r="2937" spans="1:4">
      <c r="A2937" s="158"/>
      <c r="B2937" s="155"/>
      <c r="C2937" s="156"/>
      <c r="D2937" s="157"/>
    </row>
    <row r="2938" spans="1:4">
      <c r="A2938" s="159"/>
      <c r="B2938" s="155"/>
      <c r="C2938" s="156"/>
      <c r="D2938" s="157"/>
    </row>
    <row r="2939" spans="1:4">
      <c r="A2939" s="159"/>
      <c r="B2939" s="155"/>
      <c r="C2939" s="156"/>
      <c r="D2939" s="157"/>
    </row>
    <row r="2940" spans="1:4">
      <c r="A2940" s="156"/>
      <c r="B2940" s="155"/>
      <c r="C2940" s="156"/>
      <c r="D2940" s="157"/>
    </row>
    <row r="2941" spans="1:4">
      <c r="A2941" s="154"/>
      <c r="B2941" s="155"/>
      <c r="C2941" s="156"/>
      <c r="D2941" s="157"/>
    </row>
    <row r="2942" spans="1:4">
      <c r="A2942" s="158"/>
      <c r="B2942" s="155"/>
      <c r="C2942" s="156"/>
      <c r="D2942" s="157"/>
    </row>
    <row r="2943" spans="1:4">
      <c r="A2943" s="159"/>
      <c r="B2943" s="155"/>
      <c r="C2943" s="156"/>
      <c r="D2943" s="157"/>
    </row>
    <row r="2944" spans="1:4">
      <c r="A2944" s="159"/>
      <c r="B2944" s="155"/>
      <c r="C2944" s="156"/>
      <c r="D2944" s="157"/>
    </row>
    <row r="2945" spans="1:4">
      <c r="A2945" s="159"/>
      <c r="B2945" s="155"/>
      <c r="C2945" s="156"/>
      <c r="D2945" s="157"/>
    </row>
    <row r="2946" spans="1:4">
      <c r="A2946" s="159"/>
      <c r="B2946" s="155"/>
      <c r="C2946" s="156"/>
      <c r="D2946" s="157"/>
    </row>
    <row r="2947" spans="1:4">
      <c r="A2947" s="159"/>
      <c r="B2947" s="155"/>
      <c r="C2947" s="156"/>
      <c r="D2947" s="157"/>
    </row>
    <row r="2948" spans="1:4">
      <c r="A2948" s="159"/>
      <c r="B2948" s="155"/>
      <c r="C2948" s="156"/>
      <c r="D2948" s="157"/>
    </row>
    <row r="2949" spans="1:4">
      <c r="A2949" s="156"/>
      <c r="B2949" s="155"/>
      <c r="C2949" s="156"/>
      <c r="D2949" s="157"/>
    </row>
    <row r="2950" spans="1:4">
      <c r="A2950" s="159"/>
      <c r="B2950" s="155"/>
      <c r="C2950" s="156"/>
      <c r="D2950" s="157"/>
    </row>
    <row r="2951" spans="1:4">
      <c r="A2951" s="159"/>
      <c r="B2951" s="155"/>
      <c r="C2951" s="156"/>
      <c r="D2951" s="157"/>
    </row>
    <row r="2952" spans="1:4">
      <c r="A2952" s="159"/>
      <c r="B2952" s="155"/>
      <c r="C2952" s="156"/>
      <c r="D2952" s="157"/>
    </row>
    <row r="2953" spans="1:4">
      <c r="A2953" s="159"/>
      <c r="B2953" s="155"/>
      <c r="C2953" s="156"/>
      <c r="D2953" s="157"/>
    </row>
    <row r="2954" spans="1:4">
      <c r="A2954" s="159"/>
      <c r="B2954" s="155"/>
      <c r="C2954" s="156"/>
      <c r="D2954" s="157"/>
    </row>
    <row r="2955" spans="1:4">
      <c r="A2955" s="159"/>
      <c r="B2955" s="155"/>
      <c r="C2955" s="156"/>
      <c r="D2955" s="157"/>
    </row>
    <row r="2956" spans="1:4">
      <c r="A2956" s="159"/>
      <c r="B2956" s="155"/>
      <c r="C2956" s="156"/>
      <c r="D2956" s="157"/>
    </row>
    <row r="2957" spans="1:4">
      <c r="A2957" s="159"/>
      <c r="B2957" s="155"/>
      <c r="C2957" s="156"/>
      <c r="D2957" s="157"/>
    </row>
    <row r="2958" spans="1:4">
      <c r="A2958" s="159"/>
      <c r="B2958" s="155"/>
      <c r="C2958" s="156"/>
      <c r="D2958" s="157"/>
    </row>
    <row r="2959" spans="1:4">
      <c r="A2959" s="154"/>
      <c r="B2959" s="155"/>
      <c r="C2959" s="156"/>
      <c r="D2959" s="157"/>
    </row>
    <row r="2960" spans="1:4">
      <c r="A2960" s="159"/>
      <c r="B2960" s="155"/>
      <c r="C2960" s="156"/>
      <c r="D2960" s="157"/>
    </row>
    <row r="2961" spans="1:4">
      <c r="A2961" s="159"/>
      <c r="B2961" s="155"/>
      <c r="C2961" s="156"/>
      <c r="D2961" s="157"/>
    </row>
    <row r="2962" spans="1:4">
      <c r="A2962" s="159"/>
      <c r="B2962" s="155"/>
      <c r="C2962" s="156"/>
      <c r="D2962" s="157"/>
    </row>
    <row r="2963" spans="1:4">
      <c r="A2963" s="156"/>
      <c r="B2963" s="155"/>
      <c r="C2963" s="156"/>
      <c r="D2963" s="157"/>
    </row>
    <row r="2964" spans="1:4">
      <c r="A2964" s="159"/>
      <c r="B2964" s="155"/>
      <c r="C2964" s="156"/>
      <c r="D2964" s="157"/>
    </row>
    <row r="2965" spans="1:4">
      <c r="A2965" s="159"/>
      <c r="B2965" s="155"/>
      <c r="C2965" s="156"/>
      <c r="D2965" s="157"/>
    </row>
    <row r="2966" spans="1:4">
      <c r="A2966" s="159"/>
      <c r="B2966" s="155"/>
      <c r="C2966" s="156"/>
      <c r="D2966" s="157"/>
    </row>
    <row r="2967" spans="1:4">
      <c r="A2967" s="159"/>
      <c r="B2967" s="155"/>
      <c r="C2967" s="156"/>
      <c r="D2967" s="157"/>
    </row>
    <row r="2968" spans="1:4">
      <c r="A2968" s="159"/>
      <c r="B2968" s="155"/>
      <c r="C2968" s="156"/>
      <c r="D2968" s="157"/>
    </row>
    <row r="2969" spans="1:4">
      <c r="A2969" s="158"/>
      <c r="B2969" s="155"/>
      <c r="C2969" s="156"/>
      <c r="D2969" s="157"/>
    </row>
    <row r="2970" spans="1:4">
      <c r="A2970" s="159"/>
      <c r="B2970" s="155"/>
      <c r="C2970" s="156"/>
      <c r="D2970" s="157"/>
    </row>
    <row r="2971" spans="1:4">
      <c r="A2971" s="159"/>
      <c r="B2971" s="155"/>
      <c r="C2971" s="156"/>
      <c r="D2971" s="157"/>
    </row>
    <row r="2972" spans="1:4">
      <c r="A2972" s="159"/>
      <c r="B2972" s="155"/>
      <c r="C2972" s="156"/>
      <c r="D2972" s="157"/>
    </row>
    <row r="2973" spans="1:4">
      <c r="A2973" s="158"/>
      <c r="B2973" s="155"/>
      <c r="C2973" s="156"/>
      <c r="D2973" s="157"/>
    </row>
    <row r="2974" spans="1:4">
      <c r="A2974" s="159"/>
      <c r="B2974" s="155"/>
      <c r="C2974" s="156"/>
      <c r="D2974" s="157"/>
    </row>
    <row r="2975" spans="1:4">
      <c r="A2975" s="159"/>
      <c r="B2975" s="155"/>
      <c r="C2975" s="156"/>
      <c r="D2975" s="157"/>
    </row>
    <row r="2976" spans="1:4">
      <c r="A2976" s="159"/>
      <c r="B2976" s="155"/>
      <c r="C2976" s="156"/>
      <c r="D2976" s="157"/>
    </row>
    <row r="2977" spans="1:4">
      <c r="A2977" s="159"/>
      <c r="B2977" s="155"/>
      <c r="C2977" s="156"/>
      <c r="D2977" s="157"/>
    </row>
    <row r="2978" spans="1:4">
      <c r="A2978" s="159"/>
      <c r="B2978" s="155"/>
      <c r="C2978" s="156"/>
      <c r="D2978" s="157"/>
    </row>
    <row r="2979" spans="1:4">
      <c r="A2979" s="159"/>
      <c r="B2979" s="155"/>
      <c r="C2979" s="156"/>
      <c r="D2979" s="157"/>
    </row>
    <row r="2980" spans="1:4">
      <c r="A2980" s="159"/>
      <c r="B2980" s="155"/>
      <c r="C2980" s="156"/>
      <c r="D2980" s="157"/>
    </row>
    <row r="2981" spans="1:4">
      <c r="A2981" s="159"/>
      <c r="B2981" s="155"/>
      <c r="C2981" s="156"/>
      <c r="D2981" s="157"/>
    </row>
    <row r="2982" spans="1:4">
      <c r="A2982" s="159"/>
      <c r="B2982" s="155"/>
      <c r="C2982" s="156"/>
      <c r="D2982" s="157"/>
    </row>
    <row r="2983" spans="1:4">
      <c r="A2983" s="156"/>
      <c r="B2983" s="155"/>
      <c r="C2983" s="156"/>
      <c r="D2983" s="157"/>
    </row>
    <row r="2984" spans="1:4">
      <c r="A2984" s="159"/>
      <c r="B2984" s="155"/>
      <c r="C2984" s="156"/>
      <c r="D2984" s="157"/>
    </row>
    <row r="2985" spans="1:4">
      <c r="A2985" s="159"/>
      <c r="B2985" s="155"/>
      <c r="C2985" s="156"/>
      <c r="D2985" s="157"/>
    </row>
    <row r="2986" spans="1:4">
      <c r="A2986" s="159"/>
      <c r="B2986" s="155"/>
      <c r="C2986" s="156"/>
      <c r="D2986" s="157"/>
    </row>
    <row r="2987" spans="1:4">
      <c r="A2987" s="159"/>
      <c r="B2987" s="155"/>
      <c r="C2987" s="156"/>
      <c r="D2987" s="157"/>
    </row>
    <row r="2988" spans="1:4">
      <c r="A2988" s="159"/>
      <c r="B2988" s="155"/>
      <c r="C2988" s="156"/>
      <c r="D2988" s="157"/>
    </row>
    <row r="2989" spans="1:4">
      <c r="A2989" s="159"/>
      <c r="B2989" s="155"/>
      <c r="C2989" s="156"/>
      <c r="D2989" s="157"/>
    </row>
    <row r="2990" spans="1:4">
      <c r="A2990" s="159"/>
      <c r="B2990" s="155"/>
      <c r="C2990" s="156"/>
      <c r="D2990" s="157"/>
    </row>
    <row r="2991" spans="1:4">
      <c r="A2991" s="159"/>
      <c r="B2991" s="155"/>
      <c r="C2991" s="156"/>
      <c r="D2991" s="157"/>
    </row>
    <row r="2992" spans="1:4">
      <c r="A2992" s="159"/>
      <c r="B2992" s="155"/>
      <c r="C2992" s="156"/>
      <c r="D2992" s="157"/>
    </row>
    <row r="2993" spans="1:4">
      <c r="A2993" s="158"/>
      <c r="B2993" s="155"/>
      <c r="C2993" s="156"/>
      <c r="D2993" s="157"/>
    </row>
    <row r="2994" spans="1:4">
      <c r="A2994" s="159"/>
      <c r="B2994" s="155"/>
      <c r="C2994" s="156"/>
      <c r="D2994" s="157"/>
    </row>
    <row r="2995" spans="1:4">
      <c r="A2995" s="159"/>
      <c r="B2995" s="155"/>
      <c r="C2995" s="156"/>
      <c r="D2995" s="157"/>
    </row>
    <row r="2996" spans="1:4">
      <c r="A2996" s="159"/>
      <c r="B2996" s="155"/>
      <c r="C2996" s="156"/>
      <c r="D2996" s="157"/>
    </row>
    <row r="2997" spans="1:4">
      <c r="A2997" s="159"/>
      <c r="B2997" s="155"/>
      <c r="C2997" s="156"/>
      <c r="D2997" s="157"/>
    </row>
    <row r="2998" spans="1:4">
      <c r="A2998" s="159"/>
      <c r="B2998" s="155"/>
      <c r="C2998" s="156"/>
      <c r="D2998" s="157"/>
    </row>
    <row r="2999" spans="1:4">
      <c r="A2999" s="159"/>
      <c r="B2999" s="155"/>
      <c r="C2999" s="156"/>
      <c r="D2999" s="157"/>
    </row>
    <row r="3000" spans="1:4">
      <c r="A3000" s="159"/>
      <c r="B3000" s="155"/>
      <c r="C3000" s="156"/>
      <c r="D3000" s="157"/>
    </row>
    <row r="3001" spans="1:4">
      <c r="A3001" s="159"/>
      <c r="B3001" s="155"/>
      <c r="C3001" s="156"/>
      <c r="D3001" s="157"/>
    </row>
    <row r="3002" spans="1:4">
      <c r="A3002" s="159"/>
      <c r="B3002" s="155"/>
      <c r="C3002" s="156"/>
      <c r="D3002" s="157"/>
    </row>
    <row r="3003" spans="1:4">
      <c r="A3003" s="159"/>
      <c r="B3003" s="155"/>
      <c r="C3003" s="156"/>
      <c r="D3003" s="157"/>
    </row>
    <row r="3004" spans="1:4">
      <c r="A3004" s="159"/>
      <c r="B3004" s="155"/>
      <c r="C3004" s="156"/>
      <c r="D3004" s="157"/>
    </row>
    <row r="3005" spans="1:4">
      <c r="A3005" s="159"/>
      <c r="B3005" s="155"/>
      <c r="C3005" s="156"/>
      <c r="D3005" s="157"/>
    </row>
    <row r="3006" spans="1:4">
      <c r="A3006" s="159"/>
      <c r="B3006" s="155"/>
      <c r="C3006" s="156"/>
      <c r="D3006" s="157"/>
    </row>
    <row r="3007" spans="1:4">
      <c r="A3007" s="156"/>
      <c r="B3007" s="155"/>
      <c r="C3007" s="156"/>
      <c r="D3007" s="157"/>
    </row>
    <row r="3008" spans="1:4">
      <c r="A3008" s="159"/>
      <c r="B3008" s="155"/>
      <c r="C3008" s="156"/>
      <c r="D3008" s="157"/>
    </row>
    <row r="3009" spans="1:4">
      <c r="A3009" s="159"/>
      <c r="B3009" s="155"/>
      <c r="C3009" s="156"/>
      <c r="D3009" s="157"/>
    </row>
    <row r="3010" spans="1:4">
      <c r="A3010" s="159"/>
      <c r="B3010" s="155"/>
      <c r="C3010" s="156"/>
      <c r="D3010" s="157"/>
    </row>
    <row r="3011" spans="1:4">
      <c r="A3011" s="159"/>
      <c r="B3011" s="155"/>
      <c r="C3011" s="156"/>
      <c r="D3011" s="157"/>
    </row>
    <row r="3012" spans="1:4">
      <c r="A3012" s="159"/>
      <c r="B3012" s="155"/>
      <c r="C3012" s="156"/>
      <c r="D3012" s="157"/>
    </row>
    <row r="3013" spans="1:4">
      <c r="A3013" s="159"/>
      <c r="B3013" s="155"/>
      <c r="C3013" s="156"/>
      <c r="D3013" s="157"/>
    </row>
    <row r="3014" spans="1:4">
      <c r="A3014" s="159"/>
      <c r="B3014" s="155"/>
      <c r="C3014" s="156"/>
      <c r="D3014" s="157"/>
    </row>
    <row r="3015" spans="1:4">
      <c r="A3015" s="159"/>
      <c r="B3015" s="155"/>
      <c r="C3015" s="156"/>
      <c r="D3015" s="157"/>
    </row>
    <row r="3016" spans="1:4">
      <c r="A3016" s="158"/>
      <c r="B3016" s="155"/>
      <c r="C3016" s="156"/>
      <c r="D3016" s="157"/>
    </row>
    <row r="3017" spans="1:4">
      <c r="A3017" s="159"/>
      <c r="B3017" s="155"/>
      <c r="C3017" s="156"/>
      <c r="D3017" s="157"/>
    </row>
    <row r="3018" spans="1:4">
      <c r="A3018" s="159"/>
      <c r="B3018" s="155"/>
      <c r="C3018" s="156"/>
      <c r="D3018" s="157"/>
    </row>
    <row r="3019" spans="1:4">
      <c r="A3019" s="159"/>
      <c r="B3019" s="155"/>
      <c r="C3019" s="156"/>
      <c r="D3019" s="157"/>
    </row>
    <row r="3020" spans="1:4">
      <c r="A3020" s="156"/>
      <c r="B3020" s="155"/>
      <c r="C3020" s="156"/>
      <c r="D3020" s="157"/>
    </row>
    <row r="3021" spans="1:4">
      <c r="A3021" s="158"/>
      <c r="B3021" s="155"/>
      <c r="C3021" s="156"/>
      <c r="D3021" s="157"/>
    </row>
    <row r="3022" spans="1:4">
      <c r="A3022" s="159"/>
      <c r="B3022" s="155"/>
      <c r="C3022" s="156"/>
      <c r="D3022" s="157"/>
    </row>
    <row r="3023" spans="1:4">
      <c r="A3023" s="159"/>
      <c r="B3023" s="155"/>
      <c r="C3023" s="156"/>
      <c r="D3023" s="157"/>
    </row>
    <row r="3024" spans="1:4">
      <c r="A3024" s="159"/>
      <c r="B3024" s="155"/>
      <c r="C3024" s="156"/>
      <c r="D3024" s="157"/>
    </row>
    <row r="3025" spans="1:4">
      <c r="A3025" s="159"/>
      <c r="B3025" s="155"/>
      <c r="C3025" s="156"/>
      <c r="D3025" s="157"/>
    </row>
    <row r="3026" spans="1:4">
      <c r="A3026" s="159"/>
      <c r="B3026" s="155"/>
      <c r="C3026" s="156"/>
      <c r="D3026" s="157"/>
    </row>
    <row r="3027" spans="1:4">
      <c r="A3027" s="159"/>
      <c r="B3027" s="155"/>
      <c r="C3027" s="156"/>
      <c r="D3027" s="157"/>
    </row>
    <row r="3028" spans="1:4">
      <c r="A3028" s="159"/>
      <c r="B3028" s="155"/>
      <c r="C3028" s="156"/>
      <c r="D3028" s="157"/>
    </row>
    <row r="3029" spans="1:4">
      <c r="A3029" s="159"/>
      <c r="B3029" s="155"/>
      <c r="C3029" s="156"/>
      <c r="D3029" s="157"/>
    </row>
    <row r="3030" spans="1:4">
      <c r="A3030" s="159"/>
      <c r="B3030" s="155"/>
      <c r="C3030" s="156"/>
      <c r="D3030" s="157"/>
    </row>
    <row r="3031" spans="1:4">
      <c r="A3031" s="159"/>
      <c r="B3031" s="155"/>
      <c r="C3031" s="156"/>
      <c r="D3031" s="157"/>
    </row>
    <row r="3032" spans="1:4">
      <c r="A3032" s="159"/>
      <c r="B3032" s="155"/>
      <c r="C3032" s="156"/>
      <c r="D3032" s="157"/>
    </row>
    <row r="3033" spans="1:4">
      <c r="A3033" s="156"/>
      <c r="B3033" s="155"/>
      <c r="C3033" s="156"/>
      <c r="D3033" s="157"/>
    </row>
    <row r="3034" spans="1:4">
      <c r="A3034" s="158"/>
      <c r="B3034" s="155"/>
      <c r="C3034" s="156"/>
      <c r="D3034" s="157"/>
    </row>
    <row r="3035" spans="1:4">
      <c r="A3035" s="159"/>
      <c r="B3035" s="155"/>
      <c r="C3035" s="156"/>
      <c r="D3035" s="157"/>
    </row>
    <row r="3036" spans="1:4">
      <c r="A3036" s="159"/>
      <c r="B3036" s="155"/>
      <c r="C3036" s="156"/>
      <c r="D3036" s="157"/>
    </row>
    <row r="3037" spans="1:4">
      <c r="A3037" s="159"/>
      <c r="B3037" s="155"/>
      <c r="C3037" s="156"/>
      <c r="D3037" s="157"/>
    </row>
    <row r="3038" spans="1:4">
      <c r="A3038" s="159"/>
      <c r="B3038" s="155"/>
      <c r="C3038" s="156"/>
      <c r="D3038" s="157"/>
    </row>
    <row r="3039" spans="1:4">
      <c r="A3039" s="159"/>
      <c r="B3039" s="155"/>
      <c r="C3039" s="156"/>
      <c r="D3039" s="157"/>
    </row>
    <row r="3040" spans="1:4">
      <c r="A3040" s="159"/>
      <c r="B3040" s="155"/>
      <c r="C3040" s="156"/>
      <c r="D3040" s="157"/>
    </row>
    <row r="3041" spans="1:4">
      <c r="A3041" s="159"/>
      <c r="B3041" s="155"/>
      <c r="C3041" s="156"/>
      <c r="D3041" s="157"/>
    </row>
    <row r="3042" spans="1:4">
      <c r="A3042" s="156"/>
      <c r="B3042" s="155"/>
      <c r="C3042" s="156"/>
      <c r="D3042" s="157"/>
    </row>
    <row r="3043" spans="1:4">
      <c r="A3043" s="158"/>
      <c r="B3043" s="155"/>
      <c r="C3043" s="156"/>
      <c r="D3043" s="157"/>
    </row>
    <row r="3044" spans="1:4">
      <c r="A3044" s="159"/>
      <c r="B3044" s="155"/>
      <c r="C3044" s="156"/>
      <c r="D3044" s="157"/>
    </row>
    <row r="3045" spans="1:4">
      <c r="A3045" s="159"/>
      <c r="B3045" s="155"/>
      <c r="C3045" s="156"/>
      <c r="D3045" s="157"/>
    </row>
    <row r="3046" spans="1:4">
      <c r="A3046" s="159"/>
      <c r="B3046" s="155"/>
      <c r="C3046" s="156"/>
      <c r="D3046" s="157"/>
    </row>
    <row r="3047" spans="1:4">
      <c r="A3047" s="156"/>
      <c r="B3047" s="155"/>
      <c r="C3047" s="156"/>
      <c r="D3047" s="157"/>
    </row>
    <row r="3048" spans="1:4">
      <c r="A3048" s="154"/>
      <c r="B3048" s="155"/>
      <c r="C3048" s="156"/>
      <c r="D3048" s="157"/>
    </row>
    <row r="3049" spans="1:4">
      <c r="A3049" s="158"/>
      <c r="B3049" s="155"/>
      <c r="C3049" s="156"/>
      <c r="D3049" s="157"/>
    </row>
    <row r="3050" spans="1:4">
      <c r="A3050" s="159"/>
      <c r="B3050" s="155"/>
      <c r="C3050" s="156"/>
      <c r="D3050" s="157"/>
    </row>
    <row r="3051" spans="1:4">
      <c r="A3051" s="159"/>
      <c r="B3051" s="155"/>
      <c r="C3051" s="156"/>
      <c r="D3051" s="157"/>
    </row>
    <row r="3052" spans="1:4">
      <c r="A3052" s="156"/>
      <c r="B3052" s="155"/>
      <c r="C3052" s="156"/>
      <c r="D3052" s="157"/>
    </row>
    <row r="3053" spans="1:4">
      <c r="A3053" s="158"/>
      <c r="B3053" s="155"/>
      <c r="C3053" s="156"/>
      <c r="D3053" s="157"/>
    </row>
    <row r="3054" spans="1:4">
      <c r="A3054" s="159"/>
      <c r="B3054" s="155"/>
      <c r="C3054" s="156"/>
      <c r="D3054" s="157"/>
    </row>
    <row r="3055" spans="1:4">
      <c r="A3055" s="159"/>
      <c r="B3055" s="155"/>
      <c r="C3055" s="156"/>
      <c r="D3055" s="157"/>
    </row>
    <row r="3056" spans="1:4">
      <c r="A3056" s="159"/>
      <c r="B3056" s="155"/>
      <c r="C3056" s="156"/>
      <c r="D3056" s="157"/>
    </row>
    <row r="3057" spans="1:4">
      <c r="A3057" s="159"/>
      <c r="B3057" s="155"/>
      <c r="C3057" s="156"/>
      <c r="D3057" s="157"/>
    </row>
    <row r="3058" spans="1:4">
      <c r="A3058" s="159"/>
      <c r="B3058" s="155"/>
      <c r="C3058" s="156"/>
      <c r="D3058" s="157"/>
    </row>
    <row r="3059" spans="1:4">
      <c r="A3059" s="159"/>
      <c r="B3059" s="155"/>
      <c r="C3059" s="156"/>
      <c r="D3059" s="157"/>
    </row>
    <row r="3060" spans="1:4">
      <c r="A3060" s="159"/>
      <c r="B3060" s="155"/>
      <c r="C3060" s="156"/>
      <c r="D3060" s="157"/>
    </row>
    <row r="3061" spans="1:4">
      <c r="A3061" s="159"/>
      <c r="B3061" s="155"/>
      <c r="C3061" s="156"/>
      <c r="D3061" s="157"/>
    </row>
    <row r="3062" spans="1:4">
      <c r="A3062" s="159"/>
      <c r="B3062" s="155"/>
      <c r="C3062" s="156"/>
      <c r="D3062" s="157"/>
    </row>
    <row r="3063" spans="1:4">
      <c r="A3063" s="159"/>
      <c r="B3063" s="155"/>
      <c r="C3063" s="156"/>
      <c r="D3063" s="157"/>
    </row>
    <row r="3064" spans="1:4">
      <c r="A3064" s="159"/>
      <c r="B3064" s="155"/>
      <c r="C3064" s="156"/>
      <c r="D3064" s="157"/>
    </row>
    <row r="3065" spans="1:4">
      <c r="A3065" s="159"/>
      <c r="B3065" s="155"/>
      <c r="C3065" s="156"/>
      <c r="D3065" s="157"/>
    </row>
    <row r="3066" spans="1:4">
      <c r="A3066" s="159"/>
      <c r="B3066" s="155"/>
      <c r="C3066" s="156"/>
      <c r="D3066" s="157"/>
    </row>
    <row r="3067" spans="1:4">
      <c r="A3067" s="159"/>
      <c r="B3067" s="155"/>
      <c r="C3067" s="156"/>
      <c r="D3067" s="157"/>
    </row>
    <row r="3068" spans="1:4">
      <c r="A3068" s="159"/>
      <c r="B3068" s="155"/>
      <c r="C3068" s="156"/>
      <c r="D3068" s="157"/>
    </row>
    <row r="3069" spans="1:4">
      <c r="A3069" s="156"/>
      <c r="B3069" s="155"/>
      <c r="C3069" s="156"/>
      <c r="D3069" s="157"/>
    </row>
    <row r="3070" spans="1:4">
      <c r="A3070" s="158"/>
      <c r="B3070" s="155"/>
      <c r="C3070" s="156"/>
      <c r="D3070" s="157"/>
    </row>
    <row r="3071" spans="1:4">
      <c r="A3071" s="159"/>
      <c r="B3071" s="155"/>
      <c r="C3071" s="156"/>
      <c r="D3071" s="157"/>
    </row>
    <row r="3072" spans="1:4">
      <c r="A3072" s="156"/>
      <c r="B3072" s="155"/>
      <c r="C3072" s="156"/>
      <c r="D3072" s="157"/>
    </row>
    <row r="3073" spans="1:4">
      <c r="A3073" s="154"/>
      <c r="B3073" s="155"/>
      <c r="C3073" s="156"/>
      <c r="D3073" s="157"/>
    </row>
    <row r="3074" spans="1:4">
      <c r="A3074" s="158"/>
      <c r="B3074" s="155"/>
      <c r="C3074" s="156"/>
      <c r="D3074" s="157"/>
    </row>
    <row r="3075" spans="1:4">
      <c r="A3075" s="159"/>
      <c r="B3075" s="155"/>
      <c r="C3075" s="156"/>
      <c r="D3075" s="157"/>
    </row>
    <row r="3076" spans="1:4">
      <c r="A3076" s="159"/>
      <c r="B3076" s="155"/>
      <c r="C3076" s="156"/>
      <c r="D3076" s="157"/>
    </row>
    <row r="3077" spans="1:4">
      <c r="A3077" s="156"/>
      <c r="B3077" s="155"/>
      <c r="C3077" s="156"/>
      <c r="D3077" s="157"/>
    </row>
    <row r="3078" spans="1:4">
      <c r="A3078" s="158"/>
      <c r="B3078" s="155"/>
      <c r="C3078" s="156"/>
      <c r="D3078" s="157"/>
    </row>
    <row r="3079" spans="1:4">
      <c r="A3079" s="159"/>
      <c r="B3079" s="155"/>
      <c r="C3079" s="156"/>
      <c r="D3079" s="157"/>
    </row>
    <row r="3080" spans="1:4">
      <c r="A3080" s="156"/>
      <c r="B3080" s="155"/>
      <c r="C3080" s="156"/>
      <c r="D3080" s="157"/>
    </row>
    <row r="3081" spans="1:4">
      <c r="A3081" s="158"/>
      <c r="B3081" s="155"/>
      <c r="C3081" s="156"/>
      <c r="D3081" s="157"/>
    </row>
    <row r="3082" spans="1:4">
      <c r="A3082" s="159"/>
      <c r="B3082" s="155"/>
      <c r="C3082" s="156"/>
      <c r="D3082" s="157"/>
    </row>
    <row r="3083" spans="1:4">
      <c r="A3083" s="159"/>
      <c r="B3083" s="155"/>
      <c r="C3083" s="156"/>
      <c r="D3083" s="157"/>
    </row>
    <row r="3084" spans="1:4">
      <c r="A3084" s="159"/>
      <c r="B3084" s="155"/>
      <c r="C3084" s="156"/>
      <c r="D3084" s="157"/>
    </row>
    <row r="3085" spans="1:4">
      <c r="A3085" s="159"/>
      <c r="B3085" s="155"/>
      <c r="C3085" s="156"/>
      <c r="D3085" s="157"/>
    </row>
    <row r="3086" spans="1:4">
      <c r="A3086" s="159"/>
      <c r="B3086" s="155"/>
      <c r="C3086" s="156"/>
      <c r="D3086" s="157"/>
    </row>
    <row r="3087" spans="1:4">
      <c r="A3087" s="159"/>
      <c r="B3087" s="155"/>
      <c r="C3087" s="156"/>
      <c r="D3087" s="157"/>
    </row>
    <row r="3088" spans="1:4">
      <c r="A3088" s="159"/>
      <c r="B3088" s="155"/>
      <c r="C3088" s="156"/>
      <c r="D3088" s="157"/>
    </row>
    <row r="3089" spans="1:4">
      <c r="A3089" s="159"/>
      <c r="B3089" s="155"/>
      <c r="C3089" s="156"/>
      <c r="D3089" s="157"/>
    </row>
    <row r="3090" spans="1:4">
      <c r="A3090" s="159"/>
      <c r="B3090" s="155"/>
      <c r="C3090" s="156"/>
      <c r="D3090" s="157"/>
    </row>
    <row r="3091" spans="1:4">
      <c r="A3091" s="159"/>
      <c r="B3091" s="155"/>
      <c r="C3091" s="156"/>
      <c r="D3091" s="157"/>
    </row>
    <row r="3092" spans="1:4">
      <c r="A3092" s="159"/>
      <c r="B3092" s="155"/>
      <c r="C3092" s="156"/>
      <c r="D3092" s="157"/>
    </row>
    <row r="3093" spans="1:4">
      <c r="A3093" s="159"/>
      <c r="B3093" s="155"/>
      <c r="C3093" s="156"/>
      <c r="D3093" s="157"/>
    </row>
    <row r="3094" spans="1:4">
      <c r="A3094" s="159"/>
      <c r="B3094" s="155"/>
      <c r="C3094" s="156"/>
      <c r="D3094" s="157"/>
    </row>
    <row r="3095" spans="1:4">
      <c r="A3095" s="159"/>
      <c r="B3095" s="155"/>
      <c r="C3095" s="156"/>
      <c r="D3095" s="157"/>
    </row>
    <row r="3096" spans="1:4">
      <c r="A3096" s="159"/>
      <c r="B3096" s="155"/>
      <c r="C3096" s="156"/>
      <c r="D3096" s="157"/>
    </row>
    <row r="3097" spans="1:4">
      <c r="A3097" s="159"/>
      <c r="B3097" s="155"/>
      <c r="C3097" s="156"/>
      <c r="D3097" s="157"/>
    </row>
    <row r="3098" spans="1:4">
      <c r="A3098" s="159"/>
      <c r="B3098" s="155"/>
      <c r="C3098" s="156"/>
      <c r="D3098" s="157"/>
    </row>
    <row r="3099" spans="1:4">
      <c r="A3099" s="159"/>
      <c r="B3099" s="155"/>
      <c r="C3099" s="156"/>
      <c r="D3099" s="157"/>
    </row>
    <row r="3100" spans="1:4">
      <c r="A3100" s="159"/>
      <c r="B3100" s="155"/>
      <c r="C3100" s="156"/>
      <c r="D3100" s="157"/>
    </row>
    <row r="3101" spans="1:4">
      <c r="A3101" s="159"/>
      <c r="B3101" s="155"/>
      <c r="C3101" s="156"/>
      <c r="D3101" s="157"/>
    </row>
    <row r="3102" spans="1:4">
      <c r="A3102" s="159"/>
      <c r="B3102" s="155"/>
      <c r="C3102" s="156"/>
      <c r="D3102" s="157"/>
    </row>
    <row r="3103" spans="1:4">
      <c r="A3103" s="159"/>
      <c r="B3103" s="155"/>
      <c r="C3103" s="156"/>
      <c r="D3103" s="157"/>
    </row>
    <row r="3104" spans="1:4">
      <c r="A3104" s="159"/>
      <c r="B3104" s="155"/>
      <c r="C3104" s="156"/>
      <c r="D3104" s="157"/>
    </row>
    <row r="3105" spans="1:4">
      <c r="A3105" s="159"/>
      <c r="B3105" s="155"/>
      <c r="C3105" s="156"/>
      <c r="D3105" s="157"/>
    </row>
    <row r="3106" spans="1:4">
      <c r="A3106" s="159"/>
      <c r="B3106" s="155"/>
      <c r="C3106" s="156"/>
      <c r="D3106" s="157"/>
    </row>
    <row r="3107" spans="1:4">
      <c r="A3107" s="159"/>
      <c r="B3107" s="155"/>
      <c r="C3107" s="156"/>
      <c r="D3107" s="157"/>
    </row>
    <row r="3108" spans="1:4">
      <c r="A3108" s="159"/>
      <c r="B3108" s="155"/>
      <c r="C3108" s="156"/>
      <c r="D3108" s="157"/>
    </row>
    <row r="3109" spans="1:4">
      <c r="A3109" s="159"/>
      <c r="B3109" s="155"/>
      <c r="C3109" s="156"/>
      <c r="D3109" s="157"/>
    </row>
    <row r="3110" spans="1:4">
      <c r="A3110" s="159"/>
      <c r="B3110" s="155"/>
      <c r="C3110" s="156"/>
      <c r="D3110" s="157"/>
    </row>
    <row r="3111" spans="1:4">
      <c r="A3111" s="159"/>
      <c r="B3111" s="155"/>
      <c r="C3111" s="156"/>
      <c r="D3111" s="157"/>
    </row>
    <row r="3112" spans="1:4">
      <c r="A3112" s="159"/>
      <c r="B3112" s="155"/>
      <c r="C3112" s="156"/>
      <c r="D3112" s="157"/>
    </row>
    <row r="3113" spans="1:4">
      <c r="A3113" s="159"/>
      <c r="B3113" s="155"/>
      <c r="C3113" s="156"/>
      <c r="D3113" s="157"/>
    </row>
    <row r="3114" spans="1:4">
      <c r="A3114" s="159"/>
      <c r="B3114" s="155"/>
      <c r="C3114" s="156"/>
      <c r="D3114" s="157"/>
    </row>
    <row r="3115" spans="1:4">
      <c r="A3115" s="159"/>
      <c r="B3115" s="155"/>
      <c r="C3115" s="156"/>
      <c r="D3115" s="157"/>
    </row>
    <row r="3116" spans="1:4">
      <c r="A3116" s="159"/>
      <c r="B3116" s="155"/>
      <c r="C3116" s="156"/>
      <c r="D3116" s="157"/>
    </row>
    <row r="3117" spans="1:4">
      <c r="A3117" s="159"/>
      <c r="B3117" s="155"/>
      <c r="C3117" s="156"/>
      <c r="D3117" s="157"/>
    </row>
    <row r="3118" spans="1:4">
      <c r="A3118" s="159"/>
      <c r="B3118" s="155"/>
      <c r="C3118" s="156"/>
      <c r="D3118" s="157"/>
    </row>
    <row r="3119" spans="1:4">
      <c r="A3119" s="159"/>
      <c r="B3119" s="155"/>
      <c r="C3119" s="156"/>
      <c r="D3119" s="157"/>
    </row>
    <row r="3120" spans="1:4">
      <c r="A3120" s="156"/>
      <c r="B3120" s="155"/>
      <c r="C3120" s="156"/>
      <c r="D3120" s="157"/>
    </row>
    <row r="3121" spans="1:4">
      <c r="A3121" s="154"/>
      <c r="B3121" s="155"/>
      <c r="C3121" s="156"/>
      <c r="D3121" s="157"/>
    </row>
    <row r="3122" spans="1:4">
      <c r="A3122" s="158"/>
      <c r="B3122" s="155"/>
      <c r="C3122" s="156"/>
      <c r="D3122" s="157"/>
    </row>
    <row r="3123" spans="1:4">
      <c r="A3123" s="159"/>
      <c r="B3123" s="155"/>
      <c r="C3123" s="156"/>
      <c r="D3123" s="157"/>
    </row>
    <row r="3124" spans="1:4">
      <c r="A3124" s="159"/>
      <c r="B3124" s="155"/>
      <c r="C3124" s="156"/>
      <c r="D3124" s="157"/>
    </row>
    <row r="3125" spans="1:4">
      <c r="A3125" s="159"/>
      <c r="B3125" s="155"/>
      <c r="C3125" s="156"/>
      <c r="D3125" s="157"/>
    </row>
    <row r="3126" spans="1:4">
      <c r="A3126" s="156"/>
      <c r="B3126" s="155"/>
      <c r="C3126" s="156"/>
      <c r="D3126" s="157"/>
    </row>
    <row r="3127" spans="1:4">
      <c r="A3127" s="154"/>
      <c r="B3127" s="155"/>
      <c r="C3127" s="156"/>
      <c r="D3127" s="157"/>
    </row>
    <row r="3128" spans="1:4">
      <c r="A3128" s="154"/>
      <c r="B3128" s="155"/>
      <c r="C3128" s="156"/>
      <c r="D3128" s="157"/>
    </row>
    <row r="3129" spans="1:4">
      <c r="A3129" s="154"/>
      <c r="B3129" s="155"/>
      <c r="C3129" s="156"/>
      <c r="D3129" s="157"/>
    </row>
    <row r="3130" spans="1:4">
      <c r="A3130" s="158"/>
      <c r="B3130" s="155"/>
      <c r="C3130" s="156"/>
      <c r="D3130" s="157"/>
    </row>
    <row r="3131" spans="1:4">
      <c r="A3131" s="159"/>
      <c r="B3131" s="155"/>
      <c r="C3131" s="156"/>
      <c r="D3131" s="157"/>
    </row>
    <row r="3132" spans="1:4">
      <c r="A3132" s="156"/>
      <c r="B3132" s="155"/>
      <c r="C3132" s="156"/>
      <c r="D3132" s="157"/>
    </row>
    <row r="3133" spans="1:4">
      <c r="A3133" s="154"/>
      <c r="B3133" s="155"/>
      <c r="C3133" s="156"/>
      <c r="D3133" s="157"/>
    </row>
    <row r="3134" spans="1:4">
      <c r="A3134" s="158"/>
      <c r="B3134" s="155"/>
      <c r="C3134" s="156"/>
      <c r="D3134" s="157"/>
    </row>
    <row r="3135" spans="1:4">
      <c r="A3135" s="159"/>
      <c r="B3135" s="155"/>
      <c r="C3135" s="156"/>
      <c r="D3135" s="157"/>
    </row>
    <row r="3136" spans="1:4">
      <c r="A3136" s="159"/>
      <c r="B3136" s="155"/>
      <c r="C3136" s="156"/>
      <c r="D3136" s="157"/>
    </row>
    <row r="3137" spans="1:4">
      <c r="A3137" s="159"/>
      <c r="B3137" s="155"/>
      <c r="C3137" s="156"/>
      <c r="D3137" s="157"/>
    </row>
    <row r="3138" spans="1:4">
      <c r="A3138" s="159"/>
      <c r="B3138" s="155"/>
      <c r="C3138" s="156"/>
      <c r="D3138" s="157"/>
    </row>
    <row r="3139" spans="1:4">
      <c r="A3139" s="159"/>
      <c r="B3139" s="155"/>
      <c r="C3139" s="156"/>
      <c r="D3139" s="157"/>
    </row>
    <row r="3140" spans="1:4">
      <c r="A3140" s="156"/>
      <c r="B3140" s="155"/>
      <c r="C3140" s="156"/>
      <c r="D3140" s="157"/>
    </row>
    <row r="3141" spans="1:4">
      <c r="A3141" s="158"/>
      <c r="B3141" s="155"/>
      <c r="C3141" s="156"/>
      <c r="D3141" s="157"/>
    </row>
    <row r="3142" spans="1:4">
      <c r="A3142" s="159"/>
      <c r="B3142" s="155"/>
      <c r="C3142" s="156"/>
      <c r="D3142" s="157"/>
    </row>
    <row r="3143" spans="1:4">
      <c r="A3143" s="159"/>
      <c r="B3143" s="155"/>
      <c r="C3143" s="156"/>
      <c r="D3143" s="157"/>
    </row>
    <row r="3144" spans="1:4">
      <c r="A3144" s="159"/>
      <c r="B3144" s="155"/>
      <c r="C3144" s="156"/>
      <c r="D3144" s="157"/>
    </row>
    <row r="3145" spans="1:4">
      <c r="A3145" s="159"/>
      <c r="B3145" s="155"/>
      <c r="C3145" s="156"/>
      <c r="D3145" s="157"/>
    </row>
    <row r="3146" spans="1:4">
      <c r="A3146" s="159"/>
      <c r="B3146" s="155"/>
      <c r="C3146" s="156"/>
      <c r="D3146" s="157"/>
    </row>
    <row r="3147" spans="1:4">
      <c r="A3147" s="159"/>
      <c r="B3147" s="155"/>
      <c r="C3147" s="156"/>
      <c r="D3147" s="157"/>
    </row>
    <row r="3148" spans="1:4">
      <c r="A3148" s="159"/>
      <c r="B3148" s="155"/>
      <c r="C3148" s="156"/>
      <c r="D3148" s="157"/>
    </row>
    <row r="3149" spans="1:4">
      <c r="A3149" s="159"/>
      <c r="B3149" s="155"/>
      <c r="C3149" s="156"/>
      <c r="D3149" s="157"/>
    </row>
    <row r="3150" spans="1:4">
      <c r="A3150" s="159"/>
      <c r="B3150" s="155"/>
      <c r="C3150" s="156"/>
      <c r="D3150" s="157"/>
    </row>
    <row r="3151" spans="1:4">
      <c r="A3151" s="159"/>
      <c r="B3151" s="155"/>
      <c r="C3151" s="156"/>
      <c r="D3151" s="157"/>
    </row>
    <row r="3152" spans="1:4">
      <c r="A3152" s="159"/>
      <c r="B3152" s="155"/>
      <c r="C3152" s="156"/>
      <c r="D3152" s="157"/>
    </row>
    <row r="3153" spans="1:4">
      <c r="A3153" s="159"/>
      <c r="B3153" s="155"/>
      <c r="C3153" s="156"/>
      <c r="D3153" s="157"/>
    </row>
    <row r="3154" spans="1:4">
      <c r="A3154" s="159"/>
      <c r="B3154" s="155"/>
      <c r="C3154" s="156"/>
      <c r="D3154" s="157"/>
    </row>
    <row r="3155" spans="1:4">
      <c r="A3155" s="159"/>
      <c r="B3155" s="155"/>
      <c r="C3155" s="156"/>
      <c r="D3155" s="157"/>
    </row>
    <row r="3156" spans="1:4">
      <c r="A3156" s="159"/>
      <c r="B3156" s="155"/>
      <c r="C3156" s="156"/>
      <c r="D3156" s="157"/>
    </row>
    <row r="3157" spans="1:4">
      <c r="A3157" s="156"/>
      <c r="B3157" s="155"/>
      <c r="C3157" s="156"/>
      <c r="D3157" s="157"/>
    </row>
    <row r="3158" spans="1:4">
      <c r="A3158" s="158"/>
      <c r="B3158" s="155"/>
      <c r="C3158" s="156"/>
      <c r="D3158" s="157"/>
    </row>
    <row r="3159" spans="1:4">
      <c r="A3159" s="159"/>
      <c r="B3159" s="155"/>
      <c r="C3159" s="156"/>
      <c r="D3159" s="157"/>
    </row>
    <row r="3160" spans="1:4">
      <c r="A3160" s="159"/>
      <c r="B3160" s="155"/>
      <c r="C3160" s="156"/>
      <c r="D3160" s="157"/>
    </row>
    <row r="3161" spans="1:4">
      <c r="A3161" s="159"/>
      <c r="B3161" s="155"/>
      <c r="C3161" s="156"/>
      <c r="D3161" s="157"/>
    </row>
    <row r="3162" spans="1:4">
      <c r="A3162" s="159"/>
      <c r="B3162" s="155"/>
      <c r="C3162" s="156"/>
      <c r="D3162" s="157"/>
    </row>
    <row r="3163" spans="1:4">
      <c r="A3163" s="159"/>
      <c r="B3163" s="155"/>
      <c r="C3163" s="156"/>
      <c r="D3163" s="157"/>
    </row>
    <row r="3164" spans="1:4">
      <c r="A3164" s="159"/>
      <c r="B3164" s="155"/>
      <c r="C3164" s="156"/>
      <c r="D3164" s="157"/>
    </row>
    <row r="3165" spans="1:4">
      <c r="A3165" s="159"/>
      <c r="B3165" s="155"/>
      <c r="C3165" s="156"/>
      <c r="D3165" s="157"/>
    </row>
    <row r="3166" spans="1:4">
      <c r="A3166" s="159"/>
      <c r="B3166" s="155"/>
      <c r="C3166" s="156"/>
      <c r="D3166" s="157"/>
    </row>
    <row r="3167" spans="1:4">
      <c r="A3167" s="159"/>
      <c r="B3167" s="155"/>
      <c r="C3167" s="156"/>
      <c r="D3167" s="157"/>
    </row>
    <row r="3168" spans="1:4">
      <c r="A3168" s="159"/>
      <c r="B3168" s="155"/>
      <c r="C3168" s="156"/>
      <c r="D3168" s="157"/>
    </row>
    <row r="3169" spans="1:4">
      <c r="A3169" s="159"/>
      <c r="B3169" s="155"/>
      <c r="C3169" s="156"/>
      <c r="D3169" s="157"/>
    </row>
    <row r="3170" spans="1:4">
      <c r="A3170" s="159"/>
      <c r="B3170" s="155"/>
      <c r="C3170" s="156"/>
      <c r="D3170" s="157"/>
    </row>
    <row r="3171" spans="1:4">
      <c r="A3171" s="159"/>
      <c r="B3171" s="155"/>
      <c r="C3171" s="156"/>
      <c r="D3171" s="157"/>
    </row>
    <row r="3172" spans="1:4">
      <c r="A3172" s="159"/>
      <c r="B3172" s="155"/>
      <c r="C3172" s="156"/>
      <c r="D3172" s="157"/>
    </row>
    <row r="3173" spans="1:4">
      <c r="A3173" s="156"/>
      <c r="B3173" s="155"/>
      <c r="C3173" s="156"/>
      <c r="D3173" s="157"/>
    </row>
    <row r="3174" spans="1:4">
      <c r="A3174" s="158"/>
      <c r="B3174" s="155"/>
      <c r="C3174" s="156"/>
      <c r="D3174" s="157"/>
    </row>
    <row r="3175" spans="1:4">
      <c r="A3175" s="159"/>
      <c r="B3175" s="155"/>
      <c r="C3175" s="156"/>
      <c r="D3175" s="157"/>
    </row>
    <row r="3176" spans="1:4">
      <c r="A3176" s="159"/>
      <c r="B3176" s="155"/>
      <c r="C3176" s="156"/>
      <c r="D3176" s="157"/>
    </row>
    <row r="3177" spans="1:4">
      <c r="A3177" s="156"/>
      <c r="B3177" s="155"/>
      <c r="C3177" s="156"/>
      <c r="D3177" s="157"/>
    </row>
    <row r="3178" spans="1:4">
      <c r="A3178" s="158"/>
      <c r="B3178" s="155"/>
      <c r="C3178" s="156"/>
      <c r="D3178" s="157"/>
    </row>
    <row r="3179" spans="1:4">
      <c r="A3179" s="159"/>
      <c r="B3179" s="155"/>
      <c r="C3179" s="156"/>
      <c r="D3179" s="157"/>
    </row>
    <row r="3180" spans="1:4">
      <c r="A3180" s="159"/>
      <c r="B3180" s="155"/>
      <c r="C3180" s="156"/>
      <c r="D3180" s="157"/>
    </row>
    <row r="3181" spans="1:4">
      <c r="A3181" s="159"/>
      <c r="B3181" s="155"/>
      <c r="C3181" s="156"/>
      <c r="D3181" s="157"/>
    </row>
    <row r="3182" spans="1:4">
      <c r="A3182" s="159"/>
      <c r="B3182" s="155"/>
      <c r="C3182" s="156"/>
      <c r="D3182" s="157"/>
    </row>
    <row r="3183" spans="1:4">
      <c r="A3183" s="159"/>
      <c r="B3183" s="155"/>
      <c r="C3183" s="156"/>
      <c r="D3183" s="157"/>
    </row>
    <row r="3184" spans="1:4">
      <c r="A3184" s="156"/>
      <c r="B3184" s="155"/>
      <c r="C3184" s="156"/>
      <c r="D3184" s="157"/>
    </row>
    <row r="3185" spans="1:4">
      <c r="A3185" s="158"/>
      <c r="B3185" s="155"/>
      <c r="C3185" s="156"/>
      <c r="D3185" s="157"/>
    </row>
    <row r="3186" spans="1:4">
      <c r="A3186" s="156"/>
      <c r="B3186" s="155"/>
      <c r="C3186" s="156"/>
      <c r="D3186" s="157"/>
    </row>
    <row r="3187" spans="1:4">
      <c r="A3187" s="158"/>
      <c r="B3187" s="155"/>
      <c r="C3187" s="156"/>
      <c r="D3187" s="157"/>
    </row>
    <row r="3188" spans="1:4">
      <c r="A3188" s="159"/>
      <c r="B3188" s="155"/>
      <c r="C3188" s="156"/>
      <c r="D3188" s="157"/>
    </row>
    <row r="3189" spans="1:4">
      <c r="A3189" s="159"/>
      <c r="B3189" s="155"/>
      <c r="C3189" s="156"/>
      <c r="D3189" s="157"/>
    </row>
    <row r="3190" spans="1:4">
      <c r="A3190" s="159"/>
      <c r="B3190" s="155"/>
      <c r="C3190" s="156"/>
      <c r="D3190" s="157"/>
    </row>
    <row r="3191" spans="1:4">
      <c r="A3191" s="156"/>
      <c r="B3191" s="155"/>
      <c r="C3191" s="156"/>
      <c r="D3191" s="157"/>
    </row>
    <row r="3192" spans="1:4">
      <c r="A3192" s="158"/>
      <c r="B3192" s="155"/>
      <c r="C3192" s="156"/>
      <c r="D3192" s="157"/>
    </row>
    <row r="3193" spans="1:4">
      <c r="A3193" s="159"/>
      <c r="B3193" s="155"/>
      <c r="C3193" s="156"/>
      <c r="D3193" s="157"/>
    </row>
    <row r="3194" spans="1:4">
      <c r="A3194" s="159"/>
      <c r="B3194" s="155"/>
      <c r="C3194" s="156"/>
      <c r="D3194" s="157"/>
    </row>
    <row r="3195" spans="1:4">
      <c r="A3195" s="156"/>
      <c r="B3195" s="155"/>
      <c r="C3195" s="156"/>
      <c r="D3195" s="157"/>
    </row>
    <row r="3196" spans="1:4">
      <c r="A3196" s="158"/>
      <c r="B3196" s="155"/>
      <c r="C3196" s="156"/>
      <c r="D3196" s="157"/>
    </row>
    <row r="3197" spans="1:4">
      <c r="A3197" s="159"/>
      <c r="B3197" s="155"/>
      <c r="C3197" s="156"/>
      <c r="D3197" s="157"/>
    </row>
    <row r="3198" spans="1:4">
      <c r="A3198" s="159"/>
      <c r="B3198" s="155"/>
      <c r="C3198" s="156"/>
      <c r="D3198" s="157"/>
    </row>
    <row r="3199" spans="1:4">
      <c r="A3199" s="159"/>
      <c r="B3199" s="155"/>
      <c r="C3199" s="156"/>
      <c r="D3199" s="157"/>
    </row>
    <row r="3200" spans="1:4">
      <c r="A3200" s="159"/>
      <c r="B3200" s="155"/>
      <c r="C3200" s="156"/>
      <c r="D3200" s="157"/>
    </row>
    <row r="3201" spans="1:4">
      <c r="A3201" s="159"/>
      <c r="B3201" s="155"/>
      <c r="C3201" s="156"/>
      <c r="D3201" s="157"/>
    </row>
    <row r="3202" spans="1:4">
      <c r="A3202" s="159"/>
      <c r="B3202" s="155"/>
      <c r="C3202" s="156"/>
      <c r="D3202" s="157"/>
    </row>
    <row r="3203" spans="1:4">
      <c r="A3203" s="159"/>
      <c r="B3203" s="155"/>
      <c r="C3203" s="156"/>
      <c r="D3203" s="157"/>
    </row>
    <row r="3204" spans="1:4">
      <c r="A3204" s="159"/>
      <c r="B3204" s="155"/>
      <c r="C3204" s="156"/>
      <c r="D3204" s="157"/>
    </row>
    <row r="3205" spans="1:4">
      <c r="A3205" s="159"/>
      <c r="B3205" s="155"/>
      <c r="C3205" s="156"/>
      <c r="D3205" s="157"/>
    </row>
    <row r="3206" spans="1:4">
      <c r="A3206" s="159"/>
      <c r="B3206" s="155"/>
      <c r="C3206" s="156"/>
      <c r="D3206" s="157"/>
    </row>
    <row r="3207" spans="1:4">
      <c r="A3207" s="156"/>
      <c r="B3207" s="155"/>
      <c r="C3207" s="156"/>
      <c r="D3207" s="157"/>
    </row>
    <row r="3208" spans="1:4">
      <c r="A3208" s="158"/>
      <c r="B3208" s="155"/>
      <c r="C3208" s="156"/>
      <c r="D3208" s="157"/>
    </row>
    <row r="3209" spans="1:4">
      <c r="A3209" s="159"/>
      <c r="B3209" s="155"/>
      <c r="C3209" s="156"/>
      <c r="D3209" s="157"/>
    </row>
    <row r="3210" spans="1:4">
      <c r="A3210" s="159"/>
      <c r="B3210" s="155"/>
      <c r="C3210" s="156"/>
      <c r="D3210" s="157"/>
    </row>
    <row r="3211" spans="1:4">
      <c r="A3211" s="159"/>
      <c r="B3211" s="155"/>
      <c r="C3211" s="156"/>
      <c r="D3211" s="157"/>
    </row>
    <row r="3212" spans="1:4">
      <c r="A3212" s="159"/>
      <c r="B3212" s="155"/>
      <c r="C3212" s="156"/>
      <c r="D3212" s="157"/>
    </row>
    <row r="3213" spans="1:4">
      <c r="A3213" s="159"/>
      <c r="B3213" s="155"/>
      <c r="C3213" s="156"/>
      <c r="D3213" s="157"/>
    </row>
    <row r="3214" spans="1:4">
      <c r="A3214" s="159"/>
      <c r="B3214" s="155"/>
      <c r="C3214" s="156"/>
      <c r="D3214" s="157"/>
    </row>
    <row r="3215" spans="1:4">
      <c r="A3215" s="159"/>
      <c r="B3215" s="155"/>
      <c r="C3215" s="156"/>
      <c r="D3215" s="157"/>
    </row>
    <row r="3216" spans="1:4">
      <c r="A3216" s="159"/>
      <c r="B3216" s="155"/>
      <c r="C3216" s="156"/>
      <c r="D3216" s="157"/>
    </row>
    <row r="3217" spans="1:4">
      <c r="A3217" s="156"/>
      <c r="B3217" s="155"/>
      <c r="C3217" s="156"/>
      <c r="D3217" s="157"/>
    </row>
    <row r="3218" spans="1:4">
      <c r="A3218" s="158"/>
      <c r="B3218" s="155"/>
      <c r="C3218" s="156"/>
      <c r="D3218" s="157"/>
    </row>
    <row r="3219" spans="1:4">
      <c r="A3219" s="159"/>
      <c r="B3219" s="155"/>
      <c r="C3219" s="156"/>
      <c r="D3219" s="157"/>
    </row>
    <row r="3220" spans="1:4">
      <c r="A3220" s="159"/>
      <c r="B3220" s="155"/>
      <c r="C3220" s="156"/>
      <c r="D3220" s="157"/>
    </row>
    <row r="3221" spans="1:4">
      <c r="A3221" s="159"/>
      <c r="B3221" s="155"/>
      <c r="C3221" s="156"/>
      <c r="D3221" s="157"/>
    </row>
    <row r="3222" spans="1:4">
      <c r="A3222" s="159"/>
      <c r="B3222" s="155"/>
      <c r="C3222" s="156"/>
      <c r="D3222" s="157"/>
    </row>
    <row r="3223" spans="1:4">
      <c r="A3223" s="159"/>
      <c r="B3223" s="155"/>
      <c r="C3223" s="156"/>
      <c r="D3223" s="157"/>
    </row>
    <row r="3224" spans="1:4">
      <c r="A3224" s="159"/>
      <c r="B3224" s="155"/>
      <c r="C3224" s="156"/>
      <c r="D3224" s="157"/>
    </row>
    <row r="3225" spans="1:4">
      <c r="A3225" s="159"/>
      <c r="B3225" s="155"/>
      <c r="C3225" s="156"/>
      <c r="D3225" s="157"/>
    </row>
    <row r="3226" spans="1:4">
      <c r="A3226" s="159"/>
      <c r="B3226" s="155"/>
      <c r="C3226" s="156"/>
      <c r="D3226" s="157"/>
    </row>
    <row r="3227" spans="1:4">
      <c r="A3227" s="159"/>
      <c r="B3227" s="155"/>
      <c r="C3227" s="156"/>
      <c r="D3227" s="157"/>
    </row>
    <row r="3228" spans="1:4">
      <c r="A3228" s="159"/>
      <c r="B3228" s="155"/>
      <c r="C3228" s="156"/>
      <c r="D3228" s="157"/>
    </row>
    <row r="3229" spans="1:4">
      <c r="A3229" s="159"/>
      <c r="B3229" s="155"/>
      <c r="C3229" s="156"/>
      <c r="D3229" s="157"/>
    </row>
    <row r="3230" spans="1:4">
      <c r="A3230" s="159"/>
      <c r="B3230" s="155"/>
      <c r="C3230" s="156"/>
      <c r="D3230" s="157"/>
    </row>
    <row r="3231" spans="1:4">
      <c r="A3231" s="159"/>
      <c r="B3231" s="155"/>
      <c r="C3231" s="156"/>
      <c r="D3231" s="157"/>
    </row>
    <row r="3232" spans="1:4">
      <c r="A3232" s="159"/>
      <c r="B3232" s="155"/>
      <c r="C3232" s="156"/>
      <c r="D3232" s="157"/>
    </row>
    <row r="3233" spans="1:4">
      <c r="A3233" s="159"/>
      <c r="B3233" s="155"/>
      <c r="C3233" s="156"/>
      <c r="D3233" s="157"/>
    </row>
    <row r="3234" spans="1:4">
      <c r="A3234" s="156"/>
      <c r="B3234" s="155"/>
      <c r="C3234" s="156"/>
      <c r="D3234" s="157"/>
    </row>
    <row r="3235" spans="1:4">
      <c r="A3235" s="158"/>
      <c r="B3235" s="155"/>
      <c r="C3235" s="156"/>
      <c r="D3235" s="157"/>
    </row>
    <row r="3236" spans="1:4">
      <c r="A3236" s="159"/>
      <c r="B3236" s="155"/>
      <c r="C3236" s="156"/>
      <c r="D3236" s="157"/>
    </row>
    <row r="3237" spans="1:4">
      <c r="A3237" s="159"/>
      <c r="B3237" s="155"/>
      <c r="C3237" s="156"/>
      <c r="D3237" s="157"/>
    </row>
    <row r="3238" spans="1:4">
      <c r="A3238" s="156"/>
      <c r="B3238" s="155"/>
      <c r="C3238" s="156"/>
      <c r="D3238" s="157"/>
    </row>
    <row r="3239" spans="1:4">
      <c r="A3239" s="158"/>
      <c r="B3239" s="155"/>
      <c r="C3239" s="156"/>
      <c r="D3239" s="157"/>
    </row>
    <row r="3240" spans="1:4">
      <c r="A3240" s="159"/>
      <c r="B3240" s="155"/>
      <c r="C3240" s="156"/>
      <c r="D3240" s="157"/>
    </row>
    <row r="3241" spans="1:4">
      <c r="A3241" s="159"/>
      <c r="B3241" s="155"/>
      <c r="C3241" s="156"/>
      <c r="D3241" s="157"/>
    </row>
    <row r="3242" spans="1:4">
      <c r="A3242" s="159"/>
      <c r="B3242" s="155"/>
      <c r="C3242" s="156"/>
      <c r="D3242" s="157"/>
    </row>
    <row r="3243" spans="1:4">
      <c r="A3243" s="159"/>
      <c r="B3243" s="155"/>
      <c r="C3243" s="156"/>
      <c r="D3243" s="157"/>
    </row>
    <row r="3244" spans="1:4">
      <c r="A3244" s="156"/>
      <c r="B3244" s="155"/>
      <c r="C3244" s="156"/>
      <c r="D3244" s="157"/>
    </row>
    <row r="3245" spans="1:4">
      <c r="A3245" s="158"/>
      <c r="B3245" s="155"/>
      <c r="C3245" s="156"/>
      <c r="D3245" s="157"/>
    </row>
    <row r="3246" spans="1:4">
      <c r="A3246" s="159"/>
      <c r="B3246" s="155"/>
      <c r="C3246" s="156"/>
      <c r="D3246" s="157"/>
    </row>
    <row r="3247" spans="1:4">
      <c r="A3247" s="159"/>
      <c r="B3247" s="155"/>
      <c r="C3247" s="156"/>
      <c r="D3247" s="157"/>
    </row>
    <row r="3248" spans="1:4">
      <c r="A3248" s="159"/>
      <c r="B3248" s="155"/>
      <c r="C3248" s="156"/>
      <c r="D3248" s="157"/>
    </row>
    <row r="3249" spans="1:4">
      <c r="A3249" s="159"/>
      <c r="B3249" s="155"/>
      <c r="C3249" s="156"/>
      <c r="D3249" s="157"/>
    </row>
    <row r="3250" spans="1:4">
      <c r="A3250" s="159"/>
      <c r="B3250" s="155"/>
      <c r="C3250" s="156"/>
      <c r="D3250" s="157"/>
    </row>
    <row r="3251" spans="1:4">
      <c r="A3251" s="159"/>
      <c r="B3251" s="155"/>
      <c r="C3251" s="156"/>
      <c r="D3251" s="157"/>
    </row>
    <row r="3252" spans="1:4">
      <c r="A3252" s="159"/>
      <c r="B3252" s="155"/>
      <c r="C3252" s="156"/>
      <c r="D3252" s="157"/>
    </row>
    <row r="3253" spans="1:4">
      <c r="A3253" s="159"/>
      <c r="B3253" s="155"/>
      <c r="C3253" s="156"/>
      <c r="D3253" s="157"/>
    </row>
    <row r="3254" spans="1:4">
      <c r="A3254" s="159"/>
      <c r="B3254" s="155"/>
      <c r="C3254" s="156"/>
      <c r="D3254" s="157"/>
    </row>
    <row r="3255" spans="1:4">
      <c r="A3255" s="156"/>
      <c r="B3255" s="155"/>
      <c r="C3255" s="156"/>
      <c r="D3255" s="157"/>
    </row>
    <row r="3256" spans="1:4">
      <c r="A3256" s="158"/>
      <c r="B3256" s="155"/>
      <c r="C3256" s="156"/>
      <c r="D3256" s="157"/>
    </row>
    <row r="3257" spans="1:4">
      <c r="A3257" s="159"/>
      <c r="B3257" s="155"/>
      <c r="C3257" s="156"/>
      <c r="D3257" s="157"/>
    </row>
    <row r="3258" spans="1:4">
      <c r="A3258" s="159"/>
      <c r="B3258" s="155"/>
      <c r="C3258" s="156"/>
      <c r="D3258" s="157"/>
    </row>
    <row r="3259" spans="1:4">
      <c r="A3259" s="159"/>
      <c r="B3259" s="155"/>
      <c r="C3259" s="156"/>
      <c r="D3259" s="157"/>
    </row>
    <row r="3260" spans="1:4">
      <c r="A3260" s="159"/>
      <c r="B3260" s="155"/>
      <c r="C3260" s="156"/>
      <c r="D3260" s="157"/>
    </row>
    <row r="3261" spans="1:4">
      <c r="A3261" s="159"/>
      <c r="B3261" s="155"/>
      <c r="C3261" s="156"/>
      <c r="D3261" s="157"/>
    </row>
    <row r="3262" spans="1:4">
      <c r="A3262" s="159"/>
      <c r="B3262" s="155"/>
      <c r="C3262" s="156"/>
      <c r="D3262" s="157"/>
    </row>
    <row r="3263" spans="1:4">
      <c r="A3263" s="156"/>
      <c r="B3263" s="155"/>
      <c r="C3263" s="156"/>
      <c r="D3263" s="157"/>
    </row>
    <row r="3264" spans="1:4">
      <c r="A3264" s="154"/>
      <c r="B3264" s="155"/>
      <c r="C3264" s="156"/>
      <c r="D3264" s="157"/>
    </row>
    <row r="3265" spans="1:4">
      <c r="A3265" s="158"/>
      <c r="B3265" s="155"/>
      <c r="C3265" s="156"/>
      <c r="D3265" s="157"/>
    </row>
    <row r="3266" spans="1:4">
      <c r="A3266" s="159"/>
      <c r="B3266" s="155"/>
      <c r="C3266" s="156"/>
      <c r="D3266" s="157"/>
    </row>
    <row r="3267" spans="1:4">
      <c r="A3267" s="156"/>
      <c r="B3267" s="155"/>
      <c r="C3267" s="156"/>
      <c r="D3267" s="157"/>
    </row>
    <row r="3268" spans="1:4">
      <c r="A3268" s="158"/>
      <c r="B3268" s="155"/>
      <c r="C3268" s="156"/>
      <c r="D3268" s="157"/>
    </row>
    <row r="3269" spans="1:4">
      <c r="A3269" s="159"/>
      <c r="B3269" s="155"/>
      <c r="C3269" s="156"/>
      <c r="D3269" s="157"/>
    </row>
    <row r="3270" spans="1:4">
      <c r="A3270" s="159"/>
      <c r="B3270" s="155"/>
      <c r="C3270" s="156"/>
      <c r="D3270" s="157"/>
    </row>
    <row r="3271" spans="1:4">
      <c r="A3271" s="159"/>
      <c r="B3271" s="155"/>
      <c r="C3271" s="156"/>
      <c r="D3271" s="157"/>
    </row>
    <row r="3272" spans="1:4">
      <c r="A3272" s="156"/>
      <c r="B3272" s="155"/>
      <c r="C3272" s="156"/>
      <c r="D3272" s="157"/>
    </row>
    <row r="3273" spans="1:4">
      <c r="A3273" s="158"/>
      <c r="B3273" s="155"/>
      <c r="C3273" s="156"/>
      <c r="D3273" s="157"/>
    </row>
    <row r="3274" spans="1:4">
      <c r="A3274" s="159"/>
      <c r="B3274" s="155"/>
      <c r="C3274" s="156"/>
      <c r="D3274" s="157"/>
    </row>
    <row r="3275" spans="1:4">
      <c r="A3275" s="159"/>
      <c r="B3275" s="155"/>
      <c r="C3275" s="156"/>
      <c r="D3275" s="157"/>
    </row>
    <row r="3276" spans="1:4">
      <c r="A3276" s="159"/>
      <c r="B3276" s="155"/>
      <c r="C3276" s="156"/>
      <c r="D3276" s="157"/>
    </row>
    <row r="3277" spans="1:4">
      <c r="A3277" s="156"/>
      <c r="B3277" s="155"/>
      <c r="C3277" s="156"/>
      <c r="D3277" s="157"/>
    </row>
    <row r="3278" spans="1:4">
      <c r="A3278" s="158"/>
      <c r="B3278" s="155"/>
      <c r="C3278" s="156"/>
      <c r="D3278" s="157"/>
    </row>
    <row r="3279" spans="1:4">
      <c r="A3279" s="156"/>
      <c r="B3279" s="155"/>
      <c r="C3279" s="156"/>
      <c r="D3279" s="157"/>
    </row>
    <row r="3280" spans="1:4">
      <c r="A3280" s="158"/>
      <c r="B3280" s="155"/>
      <c r="C3280" s="156"/>
      <c r="D3280" s="157"/>
    </row>
    <row r="3281" spans="1:4">
      <c r="A3281" s="159"/>
      <c r="B3281" s="155"/>
      <c r="C3281" s="156"/>
      <c r="D3281" s="157"/>
    </row>
    <row r="3282" spans="1:4">
      <c r="A3282" s="159"/>
      <c r="B3282" s="155"/>
      <c r="C3282" s="156"/>
      <c r="D3282" s="157"/>
    </row>
    <row r="3283" spans="1:4">
      <c r="A3283" s="159"/>
      <c r="B3283" s="155"/>
      <c r="C3283" s="156"/>
      <c r="D3283" s="157"/>
    </row>
    <row r="3284" spans="1:4">
      <c r="A3284" s="159"/>
      <c r="B3284" s="155"/>
      <c r="C3284" s="156"/>
      <c r="D3284" s="157"/>
    </row>
    <row r="3285" spans="1:4">
      <c r="A3285" s="159"/>
      <c r="B3285" s="155"/>
      <c r="C3285" s="156"/>
      <c r="D3285" s="157"/>
    </row>
    <row r="3286" spans="1:4">
      <c r="A3286" s="159"/>
      <c r="B3286" s="155"/>
      <c r="C3286" s="156"/>
      <c r="D3286" s="157"/>
    </row>
    <row r="3287" spans="1:4">
      <c r="A3287" s="159"/>
      <c r="B3287" s="155"/>
      <c r="C3287" s="156"/>
      <c r="D3287" s="157"/>
    </row>
    <row r="3288" spans="1:4">
      <c r="A3288" s="159"/>
      <c r="B3288" s="155"/>
      <c r="C3288" s="156"/>
      <c r="D3288" s="157"/>
    </row>
    <row r="3289" spans="1:4">
      <c r="A3289" s="156"/>
      <c r="B3289" s="155"/>
      <c r="C3289" s="156"/>
      <c r="D3289" s="157"/>
    </row>
    <row r="3290" spans="1:4">
      <c r="A3290" s="158"/>
      <c r="B3290" s="155"/>
      <c r="C3290" s="156"/>
      <c r="D3290" s="157"/>
    </row>
    <row r="3291" spans="1:4">
      <c r="A3291" s="159"/>
      <c r="B3291" s="155"/>
      <c r="C3291" s="156"/>
      <c r="D3291" s="157"/>
    </row>
    <row r="3292" spans="1:4">
      <c r="A3292" s="159"/>
      <c r="B3292" s="155"/>
      <c r="C3292" s="156"/>
      <c r="D3292" s="157"/>
    </row>
    <row r="3293" spans="1:4">
      <c r="A3293" s="159"/>
      <c r="B3293" s="155"/>
      <c r="C3293" s="156"/>
      <c r="D3293" s="157"/>
    </row>
    <row r="3294" spans="1:4">
      <c r="A3294" s="159"/>
      <c r="B3294" s="155"/>
      <c r="C3294" s="156"/>
      <c r="D3294" s="157"/>
    </row>
    <row r="3295" spans="1:4">
      <c r="A3295" s="159"/>
      <c r="B3295" s="155"/>
      <c r="C3295" s="156"/>
      <c r="D3295" s="157"/>
    </row>
    <row r="3296" spans="1:4">
      <c r="A3296" s="159"/>
      <c r="B3296" s="155"/>
      <c r="C3296" s="156"/>
      <c r="D3296" s="157"/>
    </row>
    <row r="3297" spans="1:4">
      <c r="A3297" s="159"/>
      <c r="B3297" s="155"/>
      <c r="C3297" s="156"/>
      <c r="D3297" s="157"/>
    </row>
    <row r="3298" spans="1:4">
      <c r="A3298" s="159"/>
      <c r="B3298" s="155"/>
      <c r="C3298" s="156"/>
      <c r="D3298" s="157"/>
    </row>
    <row r="3299" spans="1:4">
      <c r="A3299" s="159"/>
      <c r="B3299" s="155"/>
      <c r="C3299" s="156"/>
      <c r="D3299" s="157"/>
    </row>
    <row r="3300" spans="1:4">
      <c r="A3300" s="159"/>
      <c r="B3300" s="155"/>
      <c r="C3300" s="156"/>
      <c r="D3300" s="157"/>
    </row>
    <row r="3301" spans="1:4">
      <c r="A3301" s="159"/>
      <c r="B3301" s="155"/>
      <c r="C3301" s="156"/>
      <c r="D3301" s="157"/>
    </row>
    <row r="3302" spans="1:4">
      <c r="A3302" s="159"/>
      <c r="B3302" s="155"/>
      <c r="C3302" s="156"/>
      <c r="D3302" s="157"/>
    </row>
    <row r="3303" spans="1:4">
      <c r="A3303" s="159"/>
      <c r="B3303" s="155"/>
      <c r="C3303" s="156"/>
      <c r="D3303" s="157"/>
    </row>
    <row r="3304" spans="1:4">
      <c r="A3304" s="159"/>
      <c r="B3304" s="155"/>
      <c r="C3304" s="156"/>
      <c r="D3304" s="157"/>
    </row>
    <row r="3305" spans="1:4">
      <c r="A3305" s="156"/>
      <c r="B3305" s="155"/>
      <c r="C3305" s="156"/>
      <c r="D3305" s="157"/>
    </row>
    <row r="3306" spans="1:4">
      <c r="A3306" s="158"/>
      <c r="B3306" s="155"/>
      <c r="C3306" s="156"/>
      <c r="D3306" s="157"/>
    </row>
    <row r="3307" spans="1:4">
      <c r="A3307" s="159"/>
      <c r="B3307" s="155"/>
      <c r="C3307" s="156"/>
      <c r="D3307" s="157"/>
    </row>
    <row r="3308" spans="1:4">
      <c r="A3308" s="159"/>
      <c r="B3308" s="155"/>
      <c r="C3308" s="156"/>
      <c r="D3308" s="157"/>
    </row>
    <row r="3309" spans="1:4">
      <c r="A3309" s="159"/>
      <c r="B3309" s="155"/>
      <c r="C3309" s="156"/>
      <c r="D3309" s="157"/>
    </row>
    <row r="3310" spans="1:4">
      <c r="A3310" s="159"/>
      <c r="B3310" s="155"/>
      <c r="C3310" s="156"/>
      <c r="D3310" s="157"/>
    </row>
    <row r="3311" spans="1:4">
      <c r="A3311" s="159"/>
      <c r="B3311" s="155"/>
      <c r="C3311" s="156"/>
      <c r="D3311" s="157"/>
    </row>
    <row r="3312" spans="1:4">
      <c r="A3312" s="159"/>
      <c r="B3312" s="155"/>
      <c r="C3312" s="156"/>
      <c r="D3312" s="157"/>
    </row>
    <row r="3313" spans="1:4">
      <c r="A3313" s="159"/>
      <c r="B3313" s="155"/>
      <c r="C3313" s="156"/>
      <c r="D3313" s="157"/>
    </row>
    <row r="3314" spans="1:4">
      <c r="A3314" s="159"/>
      <c r="B3314" s="155"/>
      <c r="C3314" s="156"/>
      <c r="D3314" s="157"/>
    </row>
    <row r="3315" spans="1:4">
      <c r="A3315" s="159"/>
      <c r="B3315" s="155"/>
      <c r="C3315" s="156"/>
      <c r="D3315" s="157"/>
    </row>
    <row r="3316" spans="1:4">
      <c r="A3316" s="159"/>
      <c r="B3316" s="155"/>
      <c r="C3316" s="156"/>
      <c r="D3316" s="157"/>
    </row>
    <row r="3317" spans="1:4">
      <c r="A3317" s="159"/>
      <c r="B3317" s="155"/>
      <c r="C3317" s="156"/>
      <c r="D3317" s="157"/>
    </row>
    <row r="3318" spans="1:4">
      <c r="A3318" s="159"/>
      <c r="B3318" s="155"/>
      <c r="C3318" s="156"/>
      <c r="D3318" s="157"/>
    </row>
    <row r="3319" spans="1:4">
      <c r="A3319" s="159"/>
      <c r="B3319" s="155"/>
      <c r="C3319" s="156"/>
      <c r="D3319" s="157"/>
    </row>
    <row r="3320" spans="1:4">
      <c r="A3320" s="159"/>
      <c r="B3320" s="155"/>
      <c r="C3320" s="156"/>
      <c r="D3320" s="157"/>
    </row>
    <row r="3321" spans="1:4">
      <c r="A3321" s="159"/>
      <c r="B3321" s="155"/>
      <c r="C3321" s="156"/>
      <c r="D3321" s="157"/>
    </row>
    <row r="3322" spans="1:4">
      <c r="A3322" s="159"/>
      <c r="B3322" s="155"/>
      <c r="C3322" s="156"/>
      <c r="D3322" s="157"/>
    </row>
    <row r="3323" spans="1:4">
      <c r="A3323" s="159"/>
      <c r="B3323" s="155"/>
      <c r="C3323" s="156"/>
      <c r="D3323" s="157"/>
    </row>
    <row r="3324" spans="1:4">
      <c r="A3324" s="159"/>
      <c r="B3324" s="155"/>
      <c r="C3324" s="156"/>
      <c r="D3324" s="157"/>
    </row>
    <row r="3325" spans="1:4">
      <c r="A3325" s="159"/>
      <c r="B3325" s="155"/>
      <c r="C3325" s="156"/>
      <c r="D3325" s="157"/>
    </row>
    <row r="3326" spans="1:4">
      <c r="A3326" s="159"/>
      <c r="B3326" s="155"/>
      <c r="C3326" s="156"/>
      <c r="D3326" s="157"/>
    </row>
    <row r="3327" spans="1:4">
      <c r="A3327" s="156"/>
      <c r="B3327" s="155"/>
      <c r="C3327" s="156"/>
      <c r="D3327" s="157"/>
    </row>
    <row r="3328" spans="1:4">
      <c r="A3328" s="158"/>
      <c r="B3328" s="155"/>
      <c r="C3328" s="156"/>
      <c r="D3328" s="157"/>
    </row>
    <row r="3329" spans="1:4">
      <c r="A3329" s="159"/>
      <c r="B3329" s="155"/>
      <c r="C3329" s="156"/>
      <c r="D3329" s="157"/>
    </row>
    <row r="3330" spans="1:4">
      <c r="A3330" s="159"/>
      <c r="B3330" s="155"/>
      <c r="C3330" s="156"/>
      <c r="D3330" s="157"/>
    </row>
    <row r="3331" spans="1:4">
      <c r="A3331" s="159"/>
      <c r="B3331" s="155"/>
      <c r="C3331" s="156"/>
      <c r="D3331" s="157"/>
    </row>
    <row r="3332" spans="1:4">
      <c r="A3332" s="159"/>
      <c r="B3332" s="155"/>
      <c r="C3332" s="156"/>
      <c r="D3332" s="157"/>
    </row>
    <row r="3333" spans="1:4">
      <c r="A3333" s="156"/>
      <c r="B3333" s="155"/>
      <c r="C3333" s="156"/>
      <c r="D3333" s="157"/>
    </row>
    <row r="3334" spans="1:4">
      <c r="A3334" s="158"/>
      <c r="B3334" s="155"/>
      <c r="C3334" s="156"/>
      <c r="D3334" s="157"/>
    </row>
    <row r="3335" spans="1:4">
      <c r="A3335" s="159"/>
      <c r="B3335" s="155"/>
      <c r="C3335" s="156"/>
      <c r="D3335" s="157"/>
    </row>
    <row r="3336" spans="1:4">
      <c r="A3336" s="156"/>
      <c r="B3336" s="155"/>
      <c r="C3336" s="156"/>
      <c r="D3336" s="157"/>
    </row>
    <row r="3337" spans="1:4">
      <c r="A3337" s="158"/>
      <c r="B3337" s="155"/>
      <c r="C3337" s="156"/>
      <c r="D3337" s="157"/>
    </row>
    <row r="3338" spans="1:4">
      <c r="A3338" s="159"/>
      <c r="B3338" s="155"/>
      <c r="C3338" s="156"/>
      <c r="D3338" s="157"/>
    </row>
    <row r="3339" spans="1:4">
      <c r="A3339" s="159"/>
      <c r="B3339" s="155"/>
      <c r="C3339" s="156"/>
      <c r="D3339" s="157"/>
    </row>
    <row r="3340" spans="1:4">
      <c r="A3340" s="156"/>
      <c r="B3340" s="155"/>
      <c r="C3340" s="156"/>
      <c r="D3340" s="157"/>
    </row>
    <row r="3341" spans="1:4">
      <c r="A3341" s="158"/>
      <c r="B3341" s="155"/>
      <c r="C3341" s="156"/>
      <c r="D3341" s="157"/>
    </row>
    <row r="3342" spans="1:4">
      <c r="A3342" s="156"/>
      <c r="B3342" s="155"/>
      <c r="C3342" s="156"/>
      <c r="D3342" s="157"/>
    </row>
    <row r="3343" spans="1:4">
      <c r="A3343" s="154"/>
      <c r="B3343" s="155"/>
      <c r="C3343" s="156"/>
      <c r="D3343" s="157"/>
    </row>
    <row r="3344" spans="1:4">
      <c r="A3344" s="158"/>
      <c r="B3344" s="155"/>
      <c r="C3344" s="156"/>
      <c r="D3344" s="157"/>
    </row>
    <row r="3345" spans="1:4">
      <c r="A3345" s="159"/>
      <c r="B3345" s="155"/>
      <c r="C3345" s="156"/>
      <c r="D3345" s="157"/>
    </row>
    <row r="3346" spans="1:4">
      <c r="A3346" s="159"/>
      <c r="B3346" s="155"/>
      <c r="C3346" s="156"/>
      <c r="D3346" s="157"/>
    </row>
    <row r="3347" spans="1:4">
      <c r="A3347" s="159"/>
      <c r="B3347" s="155"/>
      <c r="C3347" s="156"/>
      <c r="D3347" s="157"/>
    </row>
    <row r="3348" spans="1:4">
      <c r="A3348" s="159"/>
      <c r="B3348" s="155"/>
      <c r="C3348" s="156"/>
      <c r="D3348" s="157"/>
    </row>
    <row r="3349" spans="1:4">
      <c r="A3349" s="159"/>
      <c r="B3349" s="155"/>
      <c r="C3349" s="156"/>
      <c r="D3349" s="157"/>
    </row>
    <row r="3350" spans="1:4">
      <c r="A3350" s="159"/>
      <c r="B3350" s="155"/>
      <c r="C3350" s="156"/>
      <c r="D3350" s="157"/>
    </row>
    <row r="3351" spans="1:4">
      <c r="A3351" s="159"/>
      <c r="B3351" s="155"/>
      <c r="C3351" s="156"/>
      <c r="D3351" s="157"/>
    </row>
    <row r="3352" spans="1:4">
      <c r="A3352" s="159"/>
      <c r="B3352" s="155"/>
      <c r="C3352" s="156"/>
      <c r="D3352" s="157"/>
    </row>
    <row r="3353" spans="1:4">
      <c r="A3353" s="159"/>
      <c r="B3353" s="155"/>
      <c r="C3353" s="156"/>
      <c r="D3353" s="157"/>
    </row>
    <row r="3354" spans="1:4">
      <c r="A3354" s="159"/>
      <c r="B3354" s="155"/>
      <c r="C3354" s="156"/>
      <c r="D3354" s="157"/>
    </row>
    <row r="3355" spans="1:4">
      <c r="A3355" s="156"/>
      <c r="B3355" s="155"/>
      <c r="C3355" s="156"/>
      <c r="D3355" s="157"/>
    </row>
    <row r="3356" spans="1:4">
      <c r="A3356" s="158"/>
      <c r="B3356" s="155"/>
      <c r="C3356" s="156"/>
      <c r="D3356" s="157"/>
    </row>
    <row r="3357" spans="1:4">
      <c r="A3357" s="159"/>
      <c r="B3357" s="155"/>
      <c r="C3357" s="156"/>
      <c r="D3357" s="157"/>
    </row>
    <row r="3358" spans="1:4">
      <c r="A3358" s="159"/>
      <c r="B3358" s="155"/>
      <c r="C3358" s="156"/>
      <c r="D3358" s="157"/>
    </row>
    <row r="3359" spans="1:4">
      <c r="A3359" s="159"/>
      <c r="B3359" s="155"/>
      <c r="C3359" s="156"/>
      <c r="D3359" s="157"/>
    </row>
    <row r="3360" spans="1:4">
      <c r="A3360" s="159"/>
      <c r="B3360" s="155"/>
      <c r="C3360" s="156"/>
      <c r="D3360" s="157"/>
    </row>
    <row r="3361" spans="1:4">
      <c r="A3361" s="159"/>
      <c r="B3361" s="155"/>
      <c r="C3361" s="156"/>
      <c r="D3361" s="157"/>
    </row>
    <row r="3362" spans="1:4">
      <c r="A3362" s="159"/>
      <c r="B3362" s="155"/>
      <c r="C3362" s="156"/>
      <c r="D3362" s="157"/>
    </row>
    <row r="3363" spans="1:4">
      <c r="A3363" s="159"/>
      <c r="B3363" s="155"/>
      <c r="C3363" s="156"/>
      <c r="D3363" s="157"/>
    </row>
    <row r="3364" spans="1:4">
      <c r="A3364" s="159"/>
      <c r="B3364" s="155"/>
      <c r="C3364" s="156"/>
      <c r="D3364" s="157"/>
    </row>
    <row r="3365" spans="1:4">
      <c r="A3365" s="159"/>
      <c r="B3365" s="155"/>
      <c r="C3365" s="156"/>
      <c r="D3365" s="157"/>
    </row>
    <row r="3366" spans="1:4">
      <c r="A3366" s="159"/>
      <c r="B3366" s="155"/>
      <c r="C3366" s="156"/>
      <c r="D3366" s="157"/>
    </row>
    <row r="3367" spans="1:4">
      <c r="A3367" s="159"/>
      <c r="B3367" s="155"/>
      <c r="C3367" s="156"/>
      <c r="D3367" s="157"/>
    </row>
    <row r="3368" spans="1:4">
      <c r="A3368" s="159"/>
      <c r="B3368" s="155"/>
      <c r="C3368" s="156"/>
      <c r="D3368" s="157"/>
    </row>
    <row r="3369" spans="1:4">
      <c r="A3369" s="159"/>
      <c r="B3369" s="155"/>
      <c r="C3369" s="156"/>
      <c r="D3369" s="157"/>
    </row>
    <row r="3370" spans="1:4">
      <c r="A3370" s="159"/>
      <c r="B3370" s="155"/>
      <c r="C3370" s="156"/>
      <c r="D3370" s="157"/>
    </row>
    <row r="3371" spans="1:4">
      <c r="A3371" s="159"/>
      <c r="B3371" s="155"/>
      <c r="C3371" s="156"/>
      <c r="D3371" s="157"/>
    </row>
    <row r="3372" spans="1:4">
      <c r="A3372" s="159"/>
      <c r="B3372" s="155"/>
      <c r="C3372" s="156"/>
      <c r="D3372" s="157"/>
    </row>
    <row r="3373" spans="1:4">
      <c r="A3373" s="159"/>
      <c r="B3373" s="155"/>
      <c r="C3373" s="156"/>
      <c r="D3373" s="157"/>
    </row>
    <row r="3374" spans="1:4">
      <c r="A3374" s="159"/>
      <c r="B3374" s="155"/>
      <c r="C3374" s="156"/>
      <c r="D3374" s="157"/>
    </row>
    <row r="3375" spans="1:4">
      <c r="A3375" s="159"/>
      <c r="B3375" s="155"/>
      <c r="C3375" s="156"/>
      <c r="D3375" s="157"/>
    </row>
    <row r="3376" spans="1:4">
      <c r="A3376" s="159"/>
      <c r="B3376" s="155"/>
      <c r="C3376" s="156"/>
      <c r="D3376" s="157"/>
    </row>
    <row r="3377" spans="1:4">
      <c r="A3377" s="159"/>
      <c r="B3377" s="155"/>
      <c r="C3377" s="156"/>
      <c r="D3377" s="157"/>
    </row>
    <row r="3378" spans="1:4">
      <c r="A3378" s="156"/>
      <c r="B3378" s="155"/>
      <c r="C3378" s="156"/>
      <c r="D3378" s="157"/>
    </row>
    <row r="3379" spans="1:4">
      <c r="A3379" s="158"/>
      <c r="B3379" s="155"/>
      <c r="C3379" s="156"/>
      <c r="D3379" s="157"/>
    </row>
    <row r="3380" spans="1:4">
      <c r="A3380" s="159"/>
      <c r="B3380" s="155"/>
      <c r="C3380" s="156"/>
      <c r="D3380" s="157"/>
    </row>
    <row r="3381" spans="1:4">
      <c r="A3381" s="159"/>
      <c r="B3381" s="155"/>
      <c r="C3381" s="156"/>
      <c r="D3381" s="157"/>
    </row>
    <row r="3382" spans="1:4">
      <c r="A3382" s="159"/>
      <c r="B3382" s="155"/>
      <c r="C3382" s="156"/>
      <c r="D3382" s="157"/>
    </row>
    <row r="3383" spans="1:4">
      <c r="A3383" s="159"/>
      <c r="B3383" s="155"/>
      <c r="C3383" s="156"/>
      <c r="D3383" s="157"/>
    </row>
    <row r="3384" spans="1:4">
      <c r="A3384" s="156"/>
      <c r="B3384" s="155"/>
      <c r="C3384" s="156"/>
      <c r="D3384" s="157"/>
    </row>
    <row r="3385" spans="1:4">
      <c r="A3385" s="158"/>
      <c r="B3385" s="155"/>
      <c r="C3385" s="156"/>
      <c r="D3385" s="157"/>
    </row>
    <row r="3386" spans="1:4">
      <c r="A3386" s="159"/>
      <c r="B3386" s="155"/>
      <c r="C3386" s="156"/>
      <c r="D3386" s="157"/>
    </row>
    <row r="3387" spans="1:4">
      <c r="A3387" s="159"/>
      <c r="B3387" s="155"/>
      <c r="C3387" s="156"/>
      <c r="D3387" s="157"/>
    </row>
    <row r="3388" spans="1:4">
      <c r="A3388" s="159"/>
      <c r="B3388" s="155"/>
      <c r="C3388" s="156"/>
      <c r="D3388" s="157"/>
    </row>
    <row r="3389" spans="1:4">
      <c r="A3389" s="159"/>
      <c r="B3389" s="155"/>
      <c r="C3389" s="156"/>
      <c r="D3389" s="157"/>
    </row>
    <row r="3390" spans="1:4">
      <c r="A3390" s="159"/>
      <c r="B3390" s="155"/>
      <c r="C3390" s="156"/>
      <c r="D3390" s="157"/>
    </row>
    <row r="3391" spans="1:4">
      <c r="A3391" s="156"/>
      <c r="B3391" s="155"/>
      <c r="C3391" s="156"/>
      <c r="D3391" s="157"/>
    </row>
    <row r="3392" spans="1:4">
      <c r="A3392" s="158"/>
      <c r="B3392" s="155"/>
      <c r="C3392" s="156"/>
      <c r="D3392" s="157"/>
    </row>
    <row r="3393" spans="1:4">
      <c r="A3393" s="159"/>
      <c r="B3393" s="155"/>
      <c r="C3393" s="156"/>
      <c r="D3393" s="157"/>
    </row>
    <row r="3394" spans="1:4">
      <c r="A3394" s="159"/>
      <c r="B3394" s="155"/>
      <c r="C3394" s="156"/>
      <c r="D3394" s="157"/>
    </row>
    <row r="3395" spans="1:4">
      <c r="A3395" s="159"/>
      <c r="B3395" s="155"/>
      <c r="C3395" s="156"/>
      <c r="D3395" s="157"/>
    </row>
    <row r="3396" spans="1:4">
      <c r="A3396" s="156"/>
      <c r="B3396" s="155"/>
      <c r="C3396" s="156"/>
      <c r="D3396" s="157"/>
    </row>
    <row r="3397" spans="1:4">
      <c r="A3397" s="158"/>
      <c r="B3397" s="155"/>
      <c r="C3397" s="156"/>
      <c r="D3397" s="157"/>
    </row>
    <row r="3398" spans="1:4">
      <c r="A3398" s="159"/>
      <c r="B3398" s="155"/>
      <c r="C3398" s="156"/>
      <c r="D3398" s="157"/>
    </row>
    <row r="3399" spans="1:4">
      <c r="A3399" s="159"/>
      <c r="B3399" s="155"/>
      <c r="C3399" s="156"/>
      <c r="D3399" s="157"/>
    </row>
    <row r="3400" spans="1:4">
      <c r="A3400" s="159"/>
      <c r="B3400" s="155"/>
      <c r="C3400" s="156"/>
      <c r="D3400" s="157"/>
    </row>
    <row r="3401" spans="1:4">
      <c r="A3401" s="156"/>
      <c r="B3401" s="155"/>
      <c r="C3401" s="156"/>
      <c r="D3401" s="157"/>
    </row>
    <row r="3402" spans="1:4">
      <c r="A3402" s="158"/>
      <c r="B3402" s="155"/>
      <c r="C3402" s="156"/>
      <c r="D3402" s="157"/>
    </row>
    <row r="3403" spans="1:4">
      <c r="A3403" s="159"/>
      <c r="B3403" s="155"/>
      <c r="C3403" s="156"/>
      <c r="D3403" s="157"/>
    </row>
    <row r="3404" spans="1:4">
      <c r="A3404" s="156"/>
      <c r="B3404" s="155"/>
      <c r="C3404" s="156"/>
      <c r="D3404" s="157"/>
    </row>
    <row r="3405" spans="1:4">
      <c r="A3405" s="158"/>
      <c r="B3405" s="155"/>
      <c r="C3405" s="156"/>
      <c r="D3405" s="157"/>
    </row>
    <row r="3406" spans="1:4">
      <c r="A3406" s="159"/>
      <c r="B3406" s="155"/>
      <c r="C3406" s="156"/>
      <c r="D3406" s="157"/>
    </row>
    <row r="3407" spans="1:4">
      <c r="A3407" s="159"/>
      <c r="B3407" s="155"/>
      <c r="C3407" s="156"/>
      <c r="D3407" s="157"/>
    </row>
    <row r="3408" spans="1:4">
      <c r="A3408" s="159"/>
      <c r="B3408" s="155"/>
      <c r="C3408" s="156"/>
      <c r="D3408" s="157"/>
    </row>
    <row r="3409" spans="1:4">
      <c r="A3409" s="156"/>
      <c r="B3409" s="155"/>
      <c r="C3409" s="156"/>
      <c r="D3409" s="157"/>
    </row>
    <row r="3410" spans="1:4">
      <c r="A3410" s="158"/>
      <c r="B3410" s="155"/>
      <c r="C3410" s="156"/>
      <c r="D3410" s="157"/>
    </row>
    <row r="3411" spans="1:4">
      <c r="A3411" s="156"/>
      <c r="B3411" s="155"/>
      <c r="C3411" s="156"/>
      <c r="D3411" s="157"/>
    </row>
    <row r="3412" spans="1:4">
      <c r="A3412" s="158"/>
      <c r="B3412" s="155"/>
      <c r="C3412" s="156"/>
      <c r="D3412" s="157"/>
    </row>
    <row r="3413" spans="1:4">
      <c r="A3413" s="156"/>
      <c r="B3413" s="155"/>
      <c r="C3413" s="156"/>
      <c r="D3413" s="157"/>
    </row>
    <row r="3414" spans="1:4">
      <c r="A3414" s="158"/>
      <c r="B3414" s="155"/>
      <c r="C3414" s="156"/>
      <c r="D3414" s="157"/>
    </row>
    <row r="3415" spans="1:4">
      <c r="A3415" s="159"/>
      <c r="B3415" s="155"/>
      <c r="C3415" s="156"/>
      <c r="D3415" s="157"/>
    </row>
    <row r="3416" spans="1:4">
      <c r="A3416" s="159"/>
      <c r="B3416" s="155"/>
      <c r="C3416" s="156"/>
      <c r="D3416" s="157"/>
    </row>
    <row r="3417" spans="1:4">
      <c r="A3417" s="159"/>
      <c r="B3417" s="155"/>
      <c r="C3417" s="156"/>
      <c r="D3417" s="157"/>
    </row>
    <row r="3418" spans="1:4">
      <c r="A3418" s="159"/>
      <c r="B3418" s="155"/>
      <c r="C3418" s="156"/>
      <c r="D3418" s="157"/>
    </row>
    <row r="3419" spans="1:4">
      <c r="A3419" s="159"/>
      <c r="B3419" s="155"/>
      <c r="C3419" s="156"/>
      <c r="D3419" s="157"/>
    </row>
    <row r="3420" spans="1:4">
      <c r="A3420" s="159"/>
      <c r="B3420" s="155"/>
      <c r="C3420" s="156"/>
      <c r="D3420" s="157"/>
    </row>
    <row r="3421" spans="1:4">
      <c r="A3421" s="159"/>
      <c r="B3421" s="155"/>
      <c r="C3421" s="156"/>
      <c r="D3421" s="157"/>
    </row>
    <row r="3422" spans="1:4">
      <c r="A3422" s="159"/>
      <c r="B3422" s="155"/>
      <c r="C3422" s="156"/>
      <c r="D3422" s="157"/>
    </row>
    <row r="3423" spans="1:4">
      <c r="A3423" s="159"/>
      <c r="B3423" s="155"/>
      <c r="C3423" s="156"/>
      <c r="D3423" s="157"/>
    </row>
    <row r="3424" spans="1:4">
      <c r="A3424" s="159"/>
      <c r="B3424" s="155"/>
      <c r="C3424" s="156"/>
      <c r="D3424" s="157"/>
    </row>
    <row r="3425" spans="1:4">
      <c r="A3425" s="159"/>
      <c r="B3425" s="155"/>
      <c r="C3425" s="156"/>
      <c r="D3425" s="157"/>
    </row>
    <row r="3426" spans="1:4">
      <c r="A3426" s="159"/>
      <c r="B3426" s="155"/>
      <c r="C3426" s="156"/>
      <c r="D3426" s="157"/>
    </row>
    <row r="3427" spans="1:4">
      <c r="A3427" s="159"/>
      <c r="B3427" s="155"/>
      <c r="C3427" s="156"/>
      <c r="D3427" s="157"/>
    </row>
    <row r="3428" spans="1:4">
      <c r="A3428" s="159"/>
      <c r="B3428" s="155"/>
      <c r="C3428" s="156"/>
      <c r="D3428" s="157"/>
    </row>
    <row r="3429" spans="1:4">
      <c r="A3429" s="156"/>
      <c r="B3429" s="155"/>
      <c r="C3429" s="156"/>
      <c r="D3429" s="157"/>
    </row>
    <row r="3430" spans="1:4">
      <c r="A3430" s="158"/>
      <c r="B3430" s="155"/>
      <c r="C3430" s="156"/>
      <c r="D3430" s="157"/>
    </row>
    <row r="3431" spans="1:4">
      <c r="A3431" s="159"/>
      <c r="B3431" s="155"/>
      <c r="C3431" s="156"/>
      <c r="D3431" s="157"/>
    </row>
    <row r="3432" spans="1:4">
      <c r="A3432" s="159"/>
      <c r="B3432" s="155"/>
      <c r="C3432" s="156"/>
      <c r="D3432" s="157"/>
    </row>
    <row r="3433" spans="1:4">
      <c r="A3433" s="159"/>
      <c r="B3433" s="155"/>
      <c r="C3433" s="156"/>
      <c r="D3433" s="157"/>
    </row>
    <row r="3434" spans="1:4">
      <c r="A3434" s="156"/>
      <c r="B3434" s="155"/>
      <c r="C3434" s="156"/>
      <c r="D3434" s="157"/>
    </row>
    <row r="3435" spans="1:4">
      <c r="A3435" s="154"/>
      <c r="B3435" s="155"/>
      <c r="C3435" s="156"/>
      <c r="D3435" s="157"/>
    </row>
    <row r="3436" spans="1:4">
      <c r="A3436" s="158"/>
      <c r="B3436" s="155"/>
      <c r="C3436" s="156"/>
      <c r="D3436" s="157"/>
    </row>
    <row r="3437" spans="1:4">
      <c r="A3437" s="159"/>
      <c r="B3437" s="155"/>
      <c r="C3437" s="156"/>
      <c r="D3437" s="157"/>
    </row>
    <row r="3438" spans="1:4">
      <c r="A3438" s="159"/>
      <c r="B3438" s="155"/>
      <c r="C3438" s="156"/>
      <c r="D3438" s="157"/>
    </row>
    <row r="3439" spans="1:4">
      <c r="A3439" s="159"/>
      <c r="B3439" s="155"/>
      <c r="C3439" s="156"/>
      <c r="D3439" s="157"/>
    </row>
    <row r="3440" spans="1:4">
      <c r="A3440" s="159"/>
      <c r="B3440" s="155"/>
      <c r="C3440" s="156"/>
      <c r="D3440" s="157"/>
    </row>
    <row r="3441" spans="1:4">
      <c r="A3441" s="159"/>
      <c r="B3441" s="155"/>
      <c r="C3441" s="156"/>
      <c r="D3441" s="157"/>
    </row>
    <row r="3442" spans="1:4">
      <c r="A3442" s="159"/>
      <c r="B3442" s="155"/>
      <c r="C3442" s="156"/>
      <c r="D3442" s="157"/>
    </row>
    <row r="3443" spans="1:4">
      <c r="A3443" s="159"/>
      <c r="B3443" s="155"/>
      <c r="C3443" s="156"/>
      <c r="D3443" s="157"/>
    </row>
    <row r="3444" spans="1:4">
      <c r="A3444" s="159"/>
      <c r="B3444" s="155"/>
      <c r="C3444" s="156"/>
      <c r="D3444" s="157"/>
    </row>
    <row r="3445" spans="1:4">
      <c r="A3445" s="159"/>
      <c r="B3445" s="155"/>
      <c r="C3445" s="156"/>
      <c r="D3445" s="157"/>
    </row>
    <row r="3446" spans="1:4">
      <c r="A3446" s="159"/>
      <c r="B3446" s="155"/>
      <c r="C3446" s="156"/>
      <c r="D3446" s="157"/>
    </row>
    <row r="3447" spans="1:4">
      <c r="A3447" s="159"/>
      <c r="B3447" s="155"/>
      <c r="C3447" s="156"/>
      <c r="D3447" s="157"/>
    </row>
    <row r="3448" spans="1:4">
      <c r="A3448" s="159"/>
      <c r="B3448" s="155"/>
      <c r="C3448" s="156"/>
      <c r="D3448" s="157"/>
    </row>
    <row r="3449" spans="1:4">
      <c r="A3449" s="159"/>
      <c r="B3449" s="155"/>
      <c r="C3449" s="156"/>
      <c r="D3449" s="157"/>
    </row>
    <row r="3450" spans="1:4">
      <c r="A3450" s="159"/>
      <c r="B3450" s="155"/>
      <c r="C3450" s="156"/>
      <c r="D3450" s="157"/>
    </row>
    <row r="3451" spans="1:4">
      <c r="A3451" s="159"/>
      <c r="B3451" s="155"/>
      <c r="C3451" s="156"/>
      <c r="D3451" s="157"/>
    </row>
    <row r="3452" spans="1:4">
      <c r="A3452" s="159"/>
      <c r="B3452" s="155"/>
      <c r="C3452" s="156"/>
      <c r="D3452" s="157"/>
    </row>
    <row r="3453" spans="1:4">
      <c r="A3453" s="159"/>
      <c r="B3453" s="155"/>
      <c r="C3453" s="156"/>
      <c r="D3453" s="157"/>
    </row>
    <row r="3454" spans="1:4">
      <c r="A3454" s="159"/>
      <c r="B3454" s="155"/>
      <c r="C3454" s="156"/>
      <c r="D3454" s="157"/>
    </row>
    <row r="3455" spans="1:4">
      <c r="A3455" s="159"/>
      <c r="B3455" s="155"/>
      <c r="C3455" s="156"/>
      <c r="D3455" s="157"/>
    </row>
    <row r="3456" spans="1:4">
      <c r="A3456" s="159"/>
      <c r="B3456" s="155"/>
      <c r="C3456" s="156"/>
      <c r="D3456" s="157"/>
    </row>
    <row r="3457" spans="1:4">
      <c r="A3457" s="159"/>
      <c r="B3457" s="155"/>
      <c r="C3457" s="156"/>
      <c r="D3457" s="157"/>
    </row>
    <row r="3458" spans="1:4">
      <c r="A3458" s="159"/>
      <c r="B3458" s="155"/>
      <c r="C3458" s="156"/>
      <c r="D3458" s="157"/>
    </row>
    <row r="3459" spans="1:4">
      <c r="A3459" s="159"/>
      <c r="B3459" s="155"/>
      <c r="C3459" s="156"/>
      <c r="D3459" s="157"/>
    </row>
    <row r="3460" spans="1:4">
      <c r="A3460" s="159"/>
      <c r="B3460" s="155"/>
      <c r="C3460" s="156"/>
      <c r="D3460" s="157"/>
    </row>
    <row r="3461" spans="1:4">
      <c r="A3461" s="159"/>
      <c r="B3461" s="155"/>
      <c r="C3461" s="156"/>
      <c r="D3461" s="157"/>
    </row>
    <row r="3462" spans="1:4">
      <c r="A3462" s="159"/>
      <c r="B3462" s="155"/>
      <c r="C3462" s="156"/>
      <c r="D3462" s="157"/>
    </row>
    <row r="3463" spans="1:4">
      <c r="A3463" s="159"/>
      <c r="B3463" s="155"/>
      <c r="C3463" s="156"/>
      <c r="D3463" s="157"/>
    </row>
    <row r="3464" spans="1:4">
      <c r="A3464" s="159"/>
      <c r="B3464" s="155"/>
      <c r="C3464" s="156"/>
      <c r="D3464" s="157"/>
    </row>
    <row r="3465" spans="1:4">
      <c r="A3465" s="159"/>
      <c r="B3465" s="155"/>
      <c r="C3465" s="156"/>
      <c r="D3465" s="157"/>
    </row>
    <row r="3466" spans="1:4">
      <c r="A3466" s="159"/>
      <c r="B3466" s="155"/>
      <c r="C3466" s="156"/>
      <c r="D3466" s="157"/>
    </row>
    <row r="3467" spans="1:4">
      <c r="A3467" s="156"/>
      <c r="B3467" s="155"/>
      <c r="C3467" s="156"/>
      <c r="D3467" s="157"/>
    </row>
    <row r="3468" spans="1:4">
      <c r="A3468" s="158"/>
      <c r="B3468" s="155"/>
      <c r="C3468" s="156"/>
      <c r="D3468" s="157"/>
    </row>
    <row r="3469" spans="1:4">
      <c r="A3469" s="156"/>
      <c r="B3469" s="155"/>
      <c r="C3469" s="156"/>
      <c r="D3469" s="157"/>
    </row>
    <row r="3470" spans="1:4">
      <c r="A3470" s="154"/>
      <c r="B3470" s="155"/>
      <c r="C3470" s="156"/>
      <c r="D3470" s="157"/>
    </row>
    <row r="3471" spans="1:4">
      <c r="A3471" s="158"/>
      <c r="B3471" s="155"/>
      <c r="C3471" s="156"/>
      <c r="D3471" s="157"/>
    </row>
    <row r="3472" spans="1:4">
      <c r="A3472" s="159"/>
      <c r="B3472" s="155"/>
      <c r="C3472" s="156"/>
      <c r="D3472" s="157"/>
    </row>
    <row r="3473" spans="1:4">
      <c r="A3473" s="159"/>
      <c r="B3473" s="155"/>
      <c r="C3473" s="156"/>
      <c r="D3473" s="157"/>
    </row>
    <row r="3474" spans="1:4">
      <c r="A3474" s="159"/>
      <c r="B3474" s="155"/>
      <c r="C3474" s="156"/>
      <c r="D3474" s="157"/>
    </row>
    <row r="3475" spans="1:4">
      <c r="A3475" s="156"/>
      <c r="B3475" s="155"/>
      <c r="C3475" s="156"/>
      <c r="D3475" s="157"/>
    </row>
    <row r="3476" spans="1:4">
      <c r="A3476" s="158"/>
      <c r="B3476" s="155"/>
      <c r="C3476" s="156"/>
      <c r="D3476" s="157"/>
    </row>
    <row r="3477" spans="1:4">
      <c r="A3477" s="159"/>
      <c r="B3477" s="155"/>
      <c r="C3477" s="156"/>
      <c r="D3477" s="157"/>
    </row>
    <row r="3478" spans="1:4">
      <c r="A3478" s="159"/>
      <c r="B3478" s="155"/>
      <c r="C3478" s="156"/>
      <c r="D3478" s="157"/>
    </row>
    <row r="3479" spans="1:4">
      <c r="A3479" s="159"/>
      <c r="B3479" s="155"/>
      <c r="C3479" s="156"/>
      <c r="D3479" s="157"/>
    </row>
    <row r="3480" spans="1:4">
      <c r="A3480" s="159"/>
      <c r="B3480" s="155"/>
      <c r="C3480" s="156"/>
      <c r="D3480" s="157"/>
    </row>
    <row r="3481" spans="1:4">
      <c r="A3481" s="159"/>
      <c r="B3481" s="155"/>
      <c r="C3481" s="156"/>
      <c r="D3481" s="157"/>
    </row>
    <row r="3482" spans="1:4">
      <c r="A3482" s="159"/>
      <c r="B3482" s="155"/>
      <c r="C3482" s="156"/>
      <c r="D3482" s="157"/>
    </row>
    <row r="3483" spans="1:4">
      <c r="A3483" s="159"/>
      <c r="B3483" s="155"/>
      <c r="C3483" s="156"/>
      <c r="D3483" s="157"/>
    </row>
    <row r="3484" spans="1:4">
      <c r="A3484" s="156"/>
      <c r="B3484" s="155"/>
      <c r="C3484" s="156"/>
      <c r="D3484" s="157"/>
    </row>
    <row r="3485" spans="1:4">
      <c r="A3485" s="158"/>
      <c r="B3485" s="155"/>
      <c r="C3485" s="156"/>
      <c r="D3485" s="157"/>
    </row>
    <row r="3486" spans="1:4">
      <c r="A3486" s="159"/>
      <c r="B3486" s="155"/>
      <c r="C3486" s="156"/>
      <c r="D3486" s="157"/>
    </row>
    <row r="3487" spans="1:4">
      <c r="A3487" s="156"/>
      <c r="B3487" s="155"/>
      <c r="C3487" s="156"/>
      <c r="D3487" s="157"/>
    </row>
    <row r="3488" spans="1:4">
      <c r="A3488" s="158"/>
      <c r="B3488" s="155"/>
      <c r="C3488" s="156"/>
      <c r="D3488" s="157"/>
    </row>
    <row r="3489" spans="1:4">
      <c r="A3489" s="159"/>
      <c r="B3489" s="155"/>
      <c r="C3489" s="156"/>
      <c r="D3489" s="157"/>
    </row>
    <row r="3490" spans="1:4">
      <c r="A3490" s="159"/>
      <c r="B3490" s="155"/>
      <c r="C3490" s="156"/>
      <c r="D3490" s="157"/>
    </row>
    <row r="3491" spans="1:4">
      <c r="A3491" s="156"/>
      <c r="B3491" s="155"/>
      <c r="C3491" s="156"/>
      <c r="D3491" s="157"/>
    </row>
    <row r="3492" spans="1:4">
      <c r="A3492" s="158"/>
      <c r="B3492" s="155"/>
      <c r="C3492" s="156"/>
      <c r="D3492" s="157"/>
    </row>
    <row r="3493" spans="1:4">
      <c r="A3493" s="159"/>
      <c r="B3493" s="155"/>
      <c r="C3493" s="156"/>
      <c r="D3493" s="157"/>
    </row>
    <row r="3494" spans="1:4">
      <c r="A3494" s="159"/>
      <c r="B3494" s="155"/>
      <c r="C3494" s="156"/>
      <c r="D3494" s="157"/>
    </row>
    <row r="3495" spans="1:4">
      <c r="A3495" s="159"/>
      <c r="B3495" s="155"/>
      <c r="C3495" s="156"/>
      <c r="D3495" s="157"/>
    </row>
    <row r="3496" spans="1:4">
      <c r="A3496" s="159"/>
      <c r="B3496" s="155"/>
      <c r="C3496" s="156"/>
      <c r="D3496" s="157"/>
    </row>
    <row r="3497" spans="1:4">
      <c r="A3497" s="159"/>
      <c r="B3497" s="155"/>
      <c r="C3497" s="156"/>
      <c r="D3497" s="157"/>
    </row>
    <row r="3498" spans="1:4">
      <c r="A3498" s="159"/>
      <c r="B3498" s="155"/>
      <c r="C3498" s="156"/>
      <c r="D3498" s="157"/>
    </row>
    <row r="3499" spans="1:4">
      <c r="A3499" s="159"/>
      <c r="B3499" s="155"/>
      <c r="C3499" s="156"/>
      <c r="D3499" s="157"/>
    </row>
    <row r="3500" spans="1:4">
      <c r="A3500" s="159"/>
      <c r="B3500" s="155"/>
      <c r="C3500" s="156"/>
      <c r="D3500" s="157"/>
    </row>
    <row r="3501" spans="1:4">
      <c r="A3501" s="159"/>
      <c r="B3501" s="155"/>
      <c r="C3501" s="156"/>
      <c r="D3501" s="157"/>
    </row>
    <row r="3502" spans="1:4">
      <c r="A3502" s="159"/>
      <c r="B3502" s="155"/>
      <c r="C3502" s="156"/>
      <c r="D3502" s="157"/>
    </row>
    <row r="3503" spans="1:4">
      <c r="A3503" s="159"/>
      <c r="B3503" s="155"/>
      <c r="C3503" s="156"/>
      <c r="D3503" s="157"/>
    </row>
    <row r="3504" spans="1:4">
      <c r="A3504" s="159"/>
      <c r="B3504" s="155"/>
      <c r="C3504" s="156"/>
      <c r="D3504" s="157"/>
    </row>
    <row r="3505" spans="1:4">
      <c r="A3505" s="159"/>
      <c r="B3505" s="155"/>
      <c r="C3505" s="156"/>
      <c r="D3505" s="157"/>
    </row>
    <row r="3506" spans="1:4">
      <c r="A3506" s="156"/>
      <c r="B3506" s="155"/>
      <c r="C3506" s="156"/>
      <c r="D3506" s="157"/>
    </row>
    <row r="3507" spans="1:4">
      <c r="A3507" s="158"/>
      <c r="B3507" s="155"/>
      <c r="C3507" s="156"/>
      <c r="D3507" s="157"/>
    </row>
    <row r="3508" spans="1:4">
      <c r="A3508" s="159"/>
      <c r="B3508" s="155"/>
      <c r="C3508" s="156"/>
      <c r="D3508" s="157"/>
    </row>
    <row r="3509" spans="1:4">
      <c r="A3509" s="159"/>
      <c r="B3509" s="155"/>
      <c r="C3509" s="156"/>
      <c r="D3509" s="157"/>
    </row>
    <row r="3510" spans="1:4">
      <c r="A3510" s="159"/>
      <c r="B3510" s="155"/>
      <c r="C3510" s="156"/>
      <c r="D3510" s="157"/>
    </row>
    <row r="3511" spans="1:4">
      <c r="A3511" s="159"/>
      <c r="B3511" s="155"/>
      <c r="C3511" s="156"/>
      <c r="D3511" s="157"/>
    </row>
    <row r="3512" spans="1:4">
      <c r="A3512" s="156"/>
      <c r="B3512" s="155"/>
      <c r="C3512" s="156"/>
      <c r="D3512" s="157"/>
    </row>
    <row r="3513" spans="1:4">
      <c r="A3513" s="158"/>
      <c r="B3513" s="155"/>
      <c r="C3513" s="156"/>
      <c r="D3513" s="157"/>
    </row>
    <row r="3514" spans="1:4">
      <c r="A3514" s="159"/>
      <c r="B3514" s="155"/>
      <c r="C3514" s="156"/>
      <c r="D3514" s="157"/>
    </row>
    <row r="3515" spans="1:4">
      <c r="A3515" s="159"/>
      <c r="B3515" s="155"/>
      <c r="C3515" s="156"/>
      <c r="D3515" s="157"/>
    </row>
    <row r="3516" spans="1:4">
      <c r="A3516" s="159"/>
      <c r="B3516" s="155"/>
      <c r="C3516" s="156"/>
      <c r="D3516" s="157"/>
    </row>
    <row r="3517" spans="1:4">
      <c r="A3517" s="159"/>
      <c r="B3517" s="155"/>
      <c r="C3517" s="156"/>
      <c r="D3517" s="157"/>
    </row>
    <row r="3518" spans="1:4">
      <c r="A3518" s="156"/>
      <c r="B3518" s="155"/>
      <c r="C3518" s="156"/>
      <c r="D3518" s="157"/>
    </row>
    <row r="3519" spans="1:4">
      <c r="A3519" s="158"/>
      <c r="B3519" s="155"/>
      <c r="C3519" s="156"/>
      <c r="D3519" s="157"/>
    </row>
    <row r="3520" spans="1:4">
      <c r="A3520" s="159"/>
      <c r="B3520" s="155"/>
      <c r="C3520" s="156"/>
      <c r="D3520" s="157"/>
    </row>
    <row r="3521" spans="1:4">
      <c r="A3521" s="159"/>
      <c r="B3521" s="155"/>
      <c r="C3521" s="156"/>
      <c r="D3521" s="157"/>
    </row>
    <row r="3522" spans="1:4">
      <c r="A3522" s="159"/>
      <c r="B3522" s="155"/>
      <c r="C3522" s="156"/>
      <c r="D3522" s="157"/>
    </row>
    <row r="3523" spans="1:4">
      <c r="A3523" s="159"/>
      <c r="B3523" s="155"/>
      <c r="C3523" s="156"/>
      <c r="D3523" s="157"/>
    </row>
    <row r="3524" spans="1:4">
      <c r="A3524" s="159"/>
      <c r="B3524" s="155"/>
      <c r="C3524" s="156"/>
      <c r="D3524" s="157"/>
    </row>
    <row r="3525" spans="1:4">
      <c r="A3525" s="159"/>
      <c r="B3525" s="155"/>
      <c r="C3525" s="156"/>
      <c r="D3525" s="157"/>
    </row>
    <row r="3526" spans="1:4">
      <c r="A3526" s="159"/>
      <c r="B3526" s="155"/>
      <c r="C3526" s="156"/>
      <c r="D3526" s="157"/>
    </row>
    <row r="3527" spans="1:4">
      <c r="A3527" s="159"/>
      <c r="B3527" s="155"/>
      <c r="C3527" s="156"/>
      <c r="D3527" s="157"/>
    </row>
    <row r="3528" spans="1:4">
      <c r="A3528" s="159"/>
      <c r="B3528" s="155"/>
      <c r="C3528" s="156"/>
      <c r="D3528" s="157"/>
    </row>
    <row r="3529" spans="1:4">
      <c r="A3529" s="156"/>
      <c r="B3529" s="155"/>
      <c r="C3529" s="156"/>
      <c r="D3529" s="157"/>
    </row>
    <row r="3530" spans="1:4">
      <c r="A3530" s="158"/>
      <c r="B3530" s="155"/>
      <c r="C3530" s="156"/>
      <c r="D3530" s="157"/>
    </row>
    <row r="3531" spans="1:4">
      <c r="A3531" s="159"/>
      <c r="B3531" s="155"/>
      <c r="C3531" s="156"/>
      <c r="D3531" s="157"/>
    </row>
    <row r="3532" spans="1:4">
      <c r="A3532" s="156"/>
      <c r="B3532" s="155"/>
      <c r="C3532" s="156"/>
      <c r="D3532" s="157"/>
    </row>
    <row r="3533" spans="1:4">
      <c r="A3533" s="158"/>
      <c r="B3533" s="155"/>
      <c r="C3533" s="156"/>
      <c r="D3533" s="157"/>
    </row>
    <row r="3534" spans="1:4">
      <c r="A3534" s="159"/>
      <c r="B3534" s="155"/>
      <c r="C3534" s="156"/>
      <c r="D3534" s="157"/>
    </row>
    <row r="3535" spans="1:4">
      <c r="A3535" s="159"/>
      <c r="B3535" s="155"/>
      <c r="C3535" s="156"/>
      <c r="D3535" s="157"/>
    </row>
    <row r="3536" spans="1:4">
      <c r="A3536" s="159"/>
      <c r="B3536" s="155"/>
      <c r="C3536" s="156"/>
      <c r="D3536" s="157"/>
    </row>
    <row r="3537" spans="1:4">
      <c r="A3537" s="156"/>
      <c r="B3537" s="155"/>
      <c r="C3537" s="156"/>
      <c r="D3537" s="157"/>
    </row>
    <row r="3538" spans="1:4">
      <c r="A3538" s="158"/>
      <c r="B3538" s="155"/>
      <c r="C3538" s="156"/>
      <c r="D3538" s="157"/>
    </row>
    <row r="3539" spans="1:4">
      <c r="A3539" s="159"/>
      <c r="B3539" s="155"/>
      <c r="C3539" s="156"/>
      <c r="D3539" s="157"/>
    </row>
    <row r="3540" spans="1:4">
      <c r="A3540" s="159"/>
      <c r="B3540" s="155"/>
      <c r="C3540" s="156"/>
      <c r="D3540" s="157"/>
    </row>
    <row r="3541" spans="1:4">
      <c r="A3541" s="159"/>
      <c r="B3541" s="155"/>
      <c r="C3541" s="156"/>
      <c r="D3541" s="157"/>
    </row>
    <row r="3542" spans="1:4">
      <c r="A3542" s="159"/>
      <c r="B3542" s="155"/>
      <c r="C3542" s="156"/>
      <c r="D3542" s="157"/>
    </row>
    <row r="3543" spans="1:4">
      <c r="A3543" s="159"/>
      <c r="B3543" s="155"/>
      <c r="C3543" s="156"/>
      <c r="D3543" s="157"/>
    </row>
    <row r="3544" spans="1:4">
      <c r="A3544" s="159"/>
      <c r="B3544" s="155"/>
      <c r="C3544" s="156"/>
      <c r="D3544" s="157"/>
    </row>
    <row r="3545" spans="1:4">
      <c r="A3545" s="159"/>
      <c r="B3545" s="155"/>
      <c r="C3545" s="156"/>
      <c r="D3545" s="157"/>
    </row>
    <row r="3546" spans="1:4">
      <c r="A3546" s="159"/>
      <c r="B3546" s="155"/>
      <c r="C3546" s="156"/>
      <c r="D3546" s="157"/>
    </row>
    <row r="3547" spans="1:4">
      <c r="A3547" s="159"/>
      <c r="B3547" s="155"/>
      <c r="C3547" s="156"/>
      <c r="D3547" s="157"/>
    </row>
    <row r="3548" spans="1:4">
      <c r="A3548" s="159"/>
      <c r="B3548" s="155"/>
      <c r="C3548" s="156"/>
      <c r="D3548" s="157"/>
    </row>
    <row r="3549" spans="1:4">
      <c r="A3549" s="159"/>
      <c r="B3549" s="155"/>
      <c r="C3549" s="156"/>
      <c r="D3549" s="157"/>
    </row>
    <row r="3550" spans="1:4">
      <c r="A3550" s="159"/>
      <c r="B3550" s="155"/>
      <c r="C3550" s="156"/>
      <c r="D3550" s="157"/>
    </row>
    <row r="3551" spans="1:4">
      <c r="A3551" s="159"/>
      <c r="B3551" s="155"/>
      <c r="C3551" s="156"/>
      <c r="D3551" s="157"/>
    </row>
    <row r="3552" spans="1:4">
      <c r="A3552" s="159"/>
      <c r="B3552" s="155"/>
      <c r="C3552" s="156"/>
      <c r="D3552" s="157"/>
    </row>
    <row r="3553" spans="1:4">
      <c r="A3553" s="159"/>
      <c r="B3553" s="155"/>
      <c r="C3553" s="156"/>
      <c r="D3553" s="157"/>
    </row>
    <row r="3554" spans="1:4">
      <c r="A3554" s="156"/>
      <c r="B3554" s="155"/>
      <c r="C3554" s="156"/>
      <c r="D3554" s="157"/>
    </row>
    <row r="3555" spans="1:4">
      <c r="A3555" s="158"/>
      <c r="B3555" s="155"/>
      <c r="C3555" s="156"/>
      <c r="D3555" s="157"/>
    </row>
    <row r="3556" spans="1:4">
      <c r="A3556" s="159"/>
      <c r="B3556" s="155"/>
      <c r="C3556" s="156"/>
      <c r="D3556" s="157"/>
    </row>
    <row r="3557" spans="1:4">
      <c r="A3557" s="159"/>
      <c r="B3557" s="155"/>
      <c r="C3557" s="156"/>
      <c r="D3557" s="157"/>
    </row>
    <row r="3558" spans="1:4">
      <c r="A3558" s="159"/>
      <c r="B3558" s="155"/>
      <c r="C3558" s="156"/>
      <c r="D3558" s="157"/>
    </row>
    <row r="3559" spans="1:4">
      <c r="A3559" s="159"/>
      <c r="B3559" s="155"/>
      <c r="C3559" s="156"/>
      <c r="D3559" s="157"/>
    </row>
    <row r="3560" spans="1:4">
      <c r="A3560" s="159"/>
      <c r="B3560" s="155"/>
      <c r="C3560" s="156"/>
      <c r="D3560" s="157"/>
    </row>
    <row r="3561" spans="1:4">
      <c r="A3561" s="156"/>
      <c r="B3561" s="155"/>
      <c r="C3561" s="156"/>
      <c r="D3561" s="157"/>
    </row>
    <row r="3562" spans="1:4">
      <c r="A3562" s="158"/>
      <c r="B3562" s="155"/>
      <c r="C3562" s="156"/>
      <c r="D3562" s="157"/>
    </row>
    <row r="3563" spans="1:4">
      <c r="A3563" s="156"/>
      <c r="B3563" s="155"/>
      <c r="C3563" s="156"/>
      <c r="D3563" s="157"/>
    </row>
    <row r="3564" spans="1:4">
      <c r="A3564" s="158"/>
      <c r="B3564" s="155"/>
      <c r="C3564" s="156"/>
      <c r="D3564" s="157"/>
    </row>
    <row r="3565" spans="1:4">
      <c r="A3565" s="159"/>
      <c r="B3565" s="155"/>
      <c r="C3565" s="156"/>
      <c r="D3565" s="157"/>
    </row>
    <row r="3566" spans="1:4">
      <c r="A3566" s="159"/>
      <c r="B3566" s="155"/>
      <c r="C3566" s="156"/>
      <c r="D3566" s="157"/>
    </row>
    <row r="3567" spans="1:4">
      <c r="A3567" s="159"/>
      <c r="B3567" s="155"/>
      <c r="C3567" s="156"/>
      <c r="D3567" s="157"/>
    </row>
    <row r="3568" spans="1:4">
      <c r="A3568" s="159"/>
      <c r="B3568" s="155"/>
      <c r="C3568" s="156"/>
      <c r="D3568" s="157"/>
    </row>
    <row r="3569" spans="1:4">
      <c r="A3569" s="159"/>
      <c r="B3569" s="155"/>
      <c r="C3569" s="156"/>
      <c r="D3569" s="157"/>
    </row>
    <row r="3570" spans="1:4">
      <c r="A3570" s="159"/>
      <c r="B3570" s="155"/>
      <c r="C3570" s="156"/>
      <c r="D3570" s="157"/>
    </row>
    <row r="3571" spans="1:4">
      <c r="A3571" s="159"/>
      <c r="B3571" s="155"/>
      <c r="C3571" s="156"/>
      <c r="D3571" s="157"/>
    </row>
    <row r="3572" spans="1:4">
      <c r="A3572" s="159"/>
      <c r="B3572" s="155"/>
      <c r="C3572" s="156"/>
      <c r="D3572" s="157"/>
    </row>
    <row r="3573" spans="1:4">
      <c r="A3573" s="159"/>
      <c r="B3573" s="155"/>
      <c r="C3573" s="156"/>
      <c r="D3573" s="157"/>
    </row>
    <row r="3574" spans="1:4">
      <c r="A3574" s="159"/>
      <c r="B3574" s="155"/>
      <c r="C3574" s="156"/>
      <c r="D3574" s="157"/>
    </row>
    <row r="3575" spans="1:4">
      <c r="A3575" s="159"/>
      <c r="B3575" s="155"/>
      <c r="C3575" s="156"/>
      <c r="D3575" s="157"/>
    </row>
    <row r="3576" spans="1:4">
      <c r="A3576" s="159"/>
      <c r="B3576" s="155"/>
      <c r="C3576" s="156"/>
      <c r="D3576" s="157"/>
    </row>
    <row r="3577" spans="1:4">
      <c r="A3577" s="159"/>
      <c r="B3577" s="155"/>
      <c r="C3577" s="156"/>
      <c r="D3577" s="157"/>
    </row>
    <row r="3578" spans="1:4">
      <c r="A3578" s="159"/>
      <c r="B3578" s="155"/>
      <c r="C3578" s="156"/>
      <c r="D3578" s="157"/>
    </row>
    <row r="3579" spans="1:4">
      <c r="A3579" s="156"/>
      <c r="B3579" s="155"/>
      <c r="C3579" s="156"/>
      <c r="D3579" s="157"/>
    </row>
    <row r="3580" spans="1:4">
      <c r="A3580" s="158"/>
      <c r="B3580" s="155"/>
      <c r="C3580" s="156"/>
      <c r="D3580" s="157"/>
    </row>
    <row r="3581" spans="1:4">
      <c r="A3581" s="159"/>
      <c r="B3581" s="155"/>
      <c r="C3581" s="156"/>
      <c r="D3581" s="157"/>
    </row>
    <row r="3582" spans="1:4">
      <c r="A3582" s="159"/>
      <c r="B3582" s="155"/>
      <c r="C3582" s="156"/>
      <c r="D3582" s="157"/>
    </row>
    <row r="3583" spans="1:4">
      <c r="A3583" s="159"/>
      <c r="B3583" s="155"/>
      <c r="C3583" s="156"/>
      <c r="D3583" s="157"/>
    </row>
    <row r="3584" spans="1:4">
      <c r="A3584" s="159"/>
      <c r="B3584" s="155"/>
      <c r="C3584" s="156"/>
      <c r="D3584" s="157"/>
    </row>
    <row r="3585" spans="1:4">
      <c r="A3585" s="159"/>
      <c r="B3585" s="155"/>
      <c r="C3585" s="156"/>
      <c r="D3585" s="157"/>
    </row>
    <row r="3586" spans="1:4">
      <c r="A3586" s="159"/>
      <c r="B3586" s="155"/>
      <c r="C3586" s="156"/>
      <c r="D3586" s="157"/>
    </row>
    <row r="3587" spans="1:4">
      <c r="A3587" s="156"/>
      <c r="B3587" s="155"/>
      <c r="C3587" s="156"/>
      <c r="D3587" s="157"/>
    </row>
    <row r="3588" spans="1:4">
      <c r="A3588" s="158"/>
      <c r="B3588" s="155"/>
      <c r="C3588" s="156"/>
      <c r="D3588" s="157"/>
    </row>
    <row r="3589" spans="1:4">
      <c r="A3589" s="159"/>
      <c r="B3589" s="155"/>
      <c r="C3589" s="156"/>
      <c r="D3589" s="157"/>
    </row>
    <row r="3590" spans="1:4">
      <c r="A3590" s="159"/>
      <c r="B3590" s="155"/>
      <c r="C3590" s="156"/>
      <c r="D3590" s="157"/>
    </row>
    <row r="3591" spans="1:4">
      <c r="A3591" s="159"/>
      <c r="B3591" s="155"/>
      <c r="C3591" s="156"/>
      <c r="D3591" s="157"/>
    </row>
    <row r="3592" spans="1:4">
      <c r="A3592" s="159"/>
      <c r="B3592" s="155"/>
      <c r="C3592" s="156"/>
      <c r="D3592" s="157"/>
    </row>
    <row r="3593" spans="1:4">
      <c r="A3593" s="159"/>
      <c r="B3593" s="155"/>
      <c r="C3593" s="156"/>
      <c r="D3593" s="157"/>
    </row>
    <row r="3594" spans="1:4">
      <c r="A3594" s="159"/>
      <c r="B3594" s="155"/>
      <c r="C3594" s="156"/>
      <c r="D3594" s="157"/>
    </row>
    <row r="3595" spans="1:4">
      <c r="A3595" s="159"/>
      <c r="B3595" s="155"/>
      <c r="C3595" s="156"/>
      <c r="D3595" s="157"/>
    </row>
    <row r="3596" spans="1:4">
      <c r="A3596" s="159"/>
      <c r="B3596" s="155"/>
      <c r="C3596" s="156"/>
      <c r="D3596" s="157"/>
    </row>
    <row r="3597" spans="1:4">
      <c r="A3597" s="159"/>
      <c r="B3597" s="155"/>
      <c r="C3597" s="156"/>
      <c r="D3597" s="157"/>
    </row>
    <row r="3598" spans="1:4">
      <c r="A3598" s="156"/>
      <c r="B3598" s="155"/>
      <c r="C3598" s="156"/>
      <c r="D3598" s="157"/>
    </row>
    <row r="3599" spans="1:4">
      <c r="A3599" s="158"/>
      <c r="B3599" s="155"/>
      <c r="C3599" s="156"/>
      <c r="D3599" s="157"/>
    </row>
    <row r="3600" spans="1:4">
      <c r="A3600" s="159"/>
      <c r="B3600" s="155"/>
      <c r="C3600" s="156"/>
      <c r="D3600" s="157"/>
    </row>
    <row r="3601" spans="1:4">
      <c r="A3601" s="159"/>
      <c r="B3601" s="155"/>
      <c r="C3601" s="156"/>
      <c r="D3601" s="157"/>
    </row>
    <row r="3602" spans="1:4">
      <c r="A3602" s="159"/>
      <c r="B3602" s="155"/>
      <c r="C3602" s="156"/>
      <c r="D3602" s="157"/>
    </row>
    <row r="3603" spans="1:4">
      <c r="A3603" s="159"/>
      <c r="B3603" s="155"/>
      <c r="C3603" s="156"/>
      <c r="D3603" s="157"/>
    </row>
    <row r="3604" spans="1:4">
      <c r="A3604" s="159"/>
      <c r="B3604" s="155"/>
      <c r="C3604" s="156"/>
      <c r="D3604" s="157"/>
    </row>
    <row r="3605" spans="1:4">
      <c r="A3605" s="159"/>
      <c r="B3605" s="155"/>
      <c r="C3605" s="156"/>
      <c r="D3605" s="157"/>
    </row>
    <row r="3606" spans="1:4">
      <c r="A3606" s="159"/>
      <c r="B3606" s="155"/>
      <c r="C3606" s="156"/>
      <c r="D3606" s="157"/>
    </row>
    <row r="3607" spans="1:4">
      <c r="A3607" s="159"/>
      <c r="B3607" s="155"/>
      <c r="C3607" s="156"/>
      <c r="D3607" s="157"/>
    </row>
    <row r="3608" spans="1:4">
      <c r="A3608" s="159"/>
      <c r="B3608" s="155"/>
      <c r="C3608" s="156"/>
      <c r="D3608" s="157"/>
    </row>
    <row r="3609" spans="1:4">
      <c r="A3609" s="159"/>
      <c r="B3609" s="155"/>
      <c r="C3609" s="156"/>
      <c r="D3609" s="157"/>
    </row>
    <row r="3610" spans="1:4">
      <c r="A3610" s="159"/>
      <c r="B3610" s="155"/>
      <c r="C3610" s="156"/>
      <c r="D3610" s="157"/>
    </row>
    <row r="3611" spans="1:4">
      <c r="A3611" s="159"/>
      <c r="B3611" s="155"/>
      <c r="C3611" s="156"/>
      <c r="D3611" s="157"/>
    </row>
    <row r="3612" spans="1:4">
      <c r="A3612" s="159"/>
      <c r="B3612" s="155"/>
      <c r="C3612" s="156"/>
      <c r="D3612" s="157"/>
    </row>
    <row r="3613" spans="1:4">
      <c r="A3613" s="159"/>
      <c r="B3613" s="155"/>
      <c r="C3613" s="156"/>
      <c r="D3613" s="157"/>
    </row>
    <row r="3614" spans="1:4">
      <c r="A3614" s="159"/>
      <c r="B3614" s="155"/>
      <c r="C3614" s="156"/>
      <c r="D3614" s="157"/>
    </row>
    <row r="3615" spans="1:4">
      <c r="A3615" s="159"/>
      <c r="B3615" s="155"/>
      <c r="C3615" s="156"/>
      <c r="D3615" s="157"/>
    </row>
    <row r="3616" spans="1:4">
      <c r="A3616" s="159"/>
      <c r="B3616" s="155"/>
      <c r="C3616" s="156"/>
      <c r="D3616" s="157"/>
    </row>
    <row r="3617" spans="1:4">
      <c r="A3617" s="159"/>
      <c r="B3617" s="155"/>
      <c r="C3617" s="156"/>
      <c r="D3617" s="157"/>
    </row>
    <row r="3618" spans="1:4">
      <c r="A3618" s="159"/>
      <c r="B3618" s="155"/>
      <c r="C3618" s="156"/>
      <c r="D3618" s="157"/>
    </row>
    <row r="3619" spans="1:4">
      <c r="A3619" s="159"/>
      <c r="B3619" s="155"/>
      <c r="C3619" s="156"/>
      <c r="D3619" s="157"/>
    </row>
    <row r="3620" spans="1:4">
      <c r="A3620" s="159"/>
      <c r="B3620" s="155"/>
      <c r="C3620" s="156"/>
      <c r="D3620" s="157"/>
    </row>
    <row r="3621" spans="1:4">
      <c r="A3621" s="159"/>
      <c r="B3621" s="155"/>
      <c r="C3621" s="156"/>
      <c r="D3621" s="157"/>
    </row>
    <row r="3622" spans="1:4">
      <c r="A3622" s="159"/>
      <c r="B3622" s="155"/>
      <c r="C3622" s="156"/>
      <c r="D3622" s="157"/>
    </row>
    <row r="3623" spans="1:4">
      <c r="A3623" s="159"/>
      <c r="B3623" s="155"/>
      <c r="C3623" s="156"/>
      <c r="D3623" s="157"/>
    </row>
    <row r="3624" spans="1:4">
      <c r="A3624" s="159"/>
      <c r="B3624" s="155"/>
      <c r="C3624" s="156"/>
      <c r="D3624" s="157"/>
    </row>
    <row r="3625" spans="1:4">
      <c r="A3625" s="156"/>
      <c r="B3625" s="155"/>
      <c r="C3625" s="156"/>
      <c r="D3625" s="157"/>
    </row>
    <row r="3626" spans="1:4">
      <c r="A3626" s="158"/>
      <c r="B3626" s="155"/>
      <c r="C3626" s="156"/>
      <c r="D3626" s="157"/>
    </row>
    <row r="3627" spans="1:4">
      <c r="A3627" s="156"/>
      <c r="B3627" s="155"/>
      <c r="C3627" s="156"/>
      <c r="D3627" s="157"/>
    </row>
    <row r="3628" spans="1:4">
      <c r="A3628" s="158"/>
      <c r="B3628" s="155"/>
      <c r="C3628" s="156"/>
      <c r="D3628" s="157"/>
    </row>
    <row r="3629" spans="1:4">
      <c r="A3629" s="159"/>
      <c r="B3629" s="155"/>
      <c r="C3629" s="156"/>
      <c r="D3629" s="157"/>
    </row>
    <row r="3630" spans="1:4">
      <c r="A3630" s="159"/>
      <c r="B3630" s="155"/>
      <c r="C3630" s="156"/>
      <c r="D3630" s="157"/>
    </row>
    <row r="3631" spans="1:4">
      <c r="A3631" s="159"/>
      <c r="B3631" s="155"/>
      <c r="C3631" s="156"/>
      <c r="D3631" s="157"/>
    </row>
    <row r="3632" spans="1:4">
      <c r="A3632" s="159"/>
      <c r="B3632" s="155"/>
      <c r="C3632" s="156"/>
      <c r="D3632" s="157"/>
    </row>
    <row r="3633" spans="1:4">
      <c r="A3633" s="159"/>
      <c r="B3633" s="155"/>
      <c r="C3633" s="156"/>
      <c r="D3633" s="157"/>
    </row>
    <row r="3634" spans="1:4">
      <c r="A3634" s="156"/>
      <c r="B3634" s="155"/>
      <c r="C3634" s="156"/>
      <c r="D3634" s="157"/>
    </row>
    <row r="3635" spans="1:4">
      <c r="A3635" s="158"/>
      <c r="B3635" s="155"/>
      <c r="C3635" s="156"/>
      <c r="D3635" s="157"/>
    </row>
    <row r="3636" spans="1:4">
      <c r="A3636" s="159"/>
      <c r="B3636" s="155"/>
      <c r="C3636" s="156"/>
      <c r="D3636" s="157"/>
    </row>
    <row r="3637" spans="1:4">
      <c r="A3637" s="159"/>
      <c r="B3637" s="155"/>
      <c r="C3637" s="156"/>
      <c r="D3637" s="157"/>
    </row>
    <row r="3638" spans="1:4">
      <c r="A3638" s="159"/>
      <c r="B3638" s="155"/>
      <c r="C3638" s="156"/>
      <c r="D3638" s="157"/>
    </row>
    <row r="3639" spans="1:4">
      <c r="A3639" s="159"/>
      <c r="B3639" s="155"/>
      <c r="C3639" s="156"/>
      <c r="D3639" s="157"/>
    </row>
    <row r="3640" spans="1:4">
      <c r="A3640" s="156"/>
      <c r="B3640" s="155"/>
      <c r="C3640" s="156"/>
      <c r="D3640" s="157"/>
    </row>
    <row r="3641" spans="1:4">
      <c r="A3641" s="158"/>
      <c r="B3641" s="155"/>
      <c r="C3641" s="156"/>
      <c r="D3641" s="157"/>
    </row>
    <row r="3642" spans="1:4">
      <c r="A3642" s="159"/>
      <c r="B3642" s="155"/>
      <c r="C3642" s="156"/>
      <c r="D3642" s="157"/>
    </row>
    <row r="3643" spans="1:4">
      <c r="A3643" s="159"/>
      <c r="B3643" s="155"/>
      <c r="C3643" s="156"/>
      <c r="D3643" s="157"/>
    </row>
    <row r="3644" spans="1:4">
      <c r="A3644" s="159"/>
      <c r="B3644" s="155"/>
      <c r="C3644" s="156"/>
      <c r="D3644" s="157"/>
    </row>
    <row r="3645" spans="1:4">
      <c r="A3645" s="159"/>
      <c r="B3645" s="155"/>
      <c r="C3645" s="156"/>
      <c r="D3645" s="157"/>
    </row>
    <row r="3646" spans="1:4">
      <c r="A3646" s="159"/>
      <c r="B3646" s="155"/>
      <c r="C3646" s="156"/>
      <c r="D3646" s="157"/>
    </row>
    <row r="3647" spans="1:4">
      <c r="A3647" s="159"/>
      <c r="B3647" s="155"/>
      <c r="C3647" s="156"/>
      <c r="D3647" s="157"/>
    </row>
    <row r="3648" spans="1:4">
      <c r="A3648" s="159"/>
      <c r="B3648" s="155"/>
      <c r="C3648" s="156"/>
      <c r="D3648" s="157"/>
    </row>
    <row r="3649" spans="1:4">
      <c r="A3649" s="159"/>
      <c r="B3649" s="155"/>
      <c r="C3649" s="156"/>
      <c r="D3649" s="157"/>
    </row>
    <row r="3650" spans="1:4">
      <c r="A3650" s="156"/>
      <c r="B3650" s="155"/>
      <c r="C3650" s="156"/>
      <c r="D3650" s="157"/>
    </row>
    <row r="3651" spans="1:4">
      <c r="A3651" s="158"/>
      <c r="B3651" s="155"/>
      <c r="C3651" s="156"/>
      <c r="D3651" s="157"/>
    </row>
    <row r="3652" spans="1:4">
      <c r="A3652" s="159"/>
      <c r="B3652" s="155"/>
      <c r="C3652" s="156"/>
      <c r="D3652" s="157"/>
    </row>
    <row r="3653" spans="1:4">
      <c r="A3653" s="159"/>
      <c r="B3653" s="155"/>
      <c r="C3653" s="156"/>
      <c r="D3653" s="157"/>
    </row>
    <row r="3654" spans="1:4">
      <c r="A3654" s="159"/>
      <c r="B3654" s="155"/>
      <c r="C3654" s="156"/>
      <c r="D3654" s="157"/>
    </row>
    <row r="3655" spans="1:4">
      <c r="A3655" s="159"/>
      <c r="B3655" s="155"/>
      <c r="C3655" s="156"/>
      <c r="D3655" s="157"/>
    </row>
    <row r="3656" spans="1:4">
      <c r="A3656" s="159"/>
      <c r="B3656" s="155"/>
      <c r="C3656" s="156"/>
      <c r="D3656" s="157"/>
    </row>
    <row r="3657" spans="1:4">
      <c r="A3657" s="159"/>
      <c r="B3657" s="155"/>
      <c r="C3657" s="156"/>
      <c r="D3657" s="157"/>
    </row>
    <row r="3658" spans="1:4">
      <c r="A3658" s="156"/>
      <c r="B3658" s="155"/>
      <c r="C3658" s="156"/>
      <c r="D3658" s="157"/>
    </row>
    <row r="3659" spans="1:4">
      <c r="A3659" s="158"/>
      <c r="B3659" s="155"/>
      <c r="C3659" s="156"/>
      <c r="D3659" s="157"/>
    </row>
    <row r="3660" spans="1:4">
      <c r="A3660" s="159"/>
      <c r="B3660" s="155"/>
      <c r="C3660" s="156"/>
      <c r="D3660" s="157"/>
    </row>
    <row r="3661" spans="1:4">
      <c r="A3661" s="159"/>
      <c r="B3661" s="155"/>
      <c r="C3661" s="156"/>
      <c r="D3661" s="157"/>
    </row>
    <row r="3662" spans="1:4">
      <c r="A3662" s="159"/>
      <c r="B3662" s="155"/>
      <c r="C3662" s="156"/>
      <c r="D3662" s="157"/>
    </row>
    <row r="3663" spans="1:4">
      <c r="A3663" s="159"/>
      <c r="B3663" s="155"/>
      <c r="C3663" s="156"/>
      <c r="D3663" s="157"/>
    </row>
    <row r="3664" spans="1:4">
      <c r="A3664" s="159"/>
      <c r="B3664" s="155"/>
      <c r="C3664" s="156"/>
      <c r="D3664" s="157"/>
    </row>
    <row r="3665" spans="1:4">
      <c r="A3665" s="159"/>
      <c r="B3665" s="155"/>
      <c r="C3665" s="156"/>
      <c r="D3665" s="157"/>
    </row>
    <row r="3666" spans="1:4">
      <c r="A3666" s="159"/>
      <c r="B3666" s="155"/>
      <c r="C3666" s="156"/>
      <c r="D3666" s="157"/>
    </row>
    <row r="3667" spans="1:4">
      <c r="A3667" s="159"/>
      <c r="B3667" s="155"/>
      <c r="C3667" s="156"/>
      <c r="D3667" s="157"/>
    </row>
    <row r="3668" spans="1:4">
      <c r="A3668" s="159"/>
      <c r="B3668" s="155"/>
      <c r="C3668" s="156"/>
      <c r="D3668" s="157"/>
    </row>
    <row r="3669" spans="1:4">
      <c r="A3669" s="159"/>
      <c r="B3669" s="155"/>
      <c r="C3669" s="156"/>
      <c r="D3669" s="157"/>
    </row>
    <row r="3670" spans="1:4">
      <c r="A3670" s="159"/>
      <c r="B3670" s="155"/>
      <c r="C3670" s="156"/>
      <c r="D3670" s="157"/>
    </row>
    <row r="3671" spans="1:4">
      <c r="A3671" s="159"/>
      <c r="B3671" s="155"/>
      <c r="C3671" s="156"/>
      <c r="D3671" s="157"/>
    </row>
    <row r="3672" spans="1:4">
      <c r="A3672" s="159"/>
      <c r="B3672" s="155"/>
      <c r="C3672" s="156"/>
      <c r="D3672" s="157"/>
    </row>
    <row r="3673" spans="1:4">
      <c r="A3673" s="159"/>
      <c r="B3673" s="155"/>
      <c r="C3673" s="156"/>
      <c r="D3673" s="157"/>
    </row>
    <row r="3674" spans="1:4">
      <c r="A3674" s="159"/>
      <c r="B3674" s="155"/>
      <c r="C3674" s="156"/>
      <c r="D3674" s="157"/>
    </row>
    <row r="3675" spans="1:4">
      <c r="A3675" s="159"/>
      <c r="B3675" s="155"/>
      <c r="C3675" s="156"/>
      <c r="D3675" s="157"/>
    </row>
    <row r="3676" spans="1:4">
      <c r="A3676" s="159"/>
      <c r="B3676" s="155"/>
      <c r="C3676" s="156"/>
      <c r="D3676" s="157"/>
    </row>
    <row r="3677" spans="1:4">
      <c r="A3677" s="159"/>
      <c r="B3677" s="155"/>
      <c r="C3677" s="156"/>
      <c r="D3677" s="157"/>
    </row>
    <row r="3678" spans="1:4">
      <c r="A3678" s="159"/>
      <c r="B3678" s="155"/>
      <c r="C3678" s="156"/>
      <c r="D3678" s="157"/>
    </row>
    <row r="3679" spans="1:4">
      <c r="A3679" s="159"/>
      <c r="B3679" s="155"/>
      <c r="C3679" s="156"/>
      <c r="D3679" s="157"/>
    </row>
    <row r="3680" spans="1:4">
      <c r="A3680" s="159"/>
      <c r="B3680" s="155"/>
      <c r="C3680" s="156"/>
      <c r="D3680" s="157"/>
    </row>
    <row r="3681" spans="1:4">
      <c r="A3681" s="156"/>
      <c r="B3681" s="155"/>
      <c r="C3681" s="156"/>
      <c r="D3681" s="157"/>
    </row>
    <row r="3682" spans="1:4">
      <c r="A3682" s="158"/>
      <c r="B3682" s="155"/>
      <c r="C3682" s="156"/>
      <c r="D3682" s="157"/>
    </row>
    <row r="3683" spans="1:4">
      <c r="A3683" s="159"/>
      <c r="B3683" s="155"/>
      <c r="C3683" s="156"/>
      <c r="D3683" s="157"/>
    </row>
    <row r="3684" spans="1:4">
      <c r="A3684" s="159"/>
      <c r="B3684" s="155"/>
      <c r="C3684" s="156"/>
      <c r="D3684" s="157"/>
    </row>
    <row r="3685" spans="1:4">
      <c r="A3685" s="159"/>
      <c r="B3685" s="155"/>
      <c r="C3685" s="156"/>
      <c r="D3685" s="157"/>
    </row>
    <row r="3686" spans="1:4">
      <c r="A3686" s="159"/>
      <c r="B3686" s="155"/>
      <c r="C3686" s="156"/>
      <c r="D3686" s="157"/>
    </row>
    <row r="3687" spans="1:4">
      <c r="A3687" s="159"/>
      <c r="B3687" s="155"/>
      <c r="C3687" s="156"/>
      <c r="D3687" s="157"/>
    </row>
    <row r="3688" spans="1:4">
      <c r="A3688" s="159"/>
      <c r="B3688" s="155"/>
      <c r="C3688" s="156"/>
      <c r="D3688" s="157"/>
    </row>
    <row r="3689" spans="1:4">
      <c r="A3689" s="159"/>
      <c r="B3689" s="155"/>
      <c r="C3689" s="156"/>
      <c r="D3689" s="157"/>
    </row>
    <row r="3690" spans="1:4">
      <c r="A3690" s="159"/>
      <c r="B3690" s="155"/>
      <c r="C3690" s="156"/>
      <c r="D3690" s="157"/>
    </row>
    <row r="3691" spans="1:4">
      <c r="A3691" s="159"/>
      <c r="B3691" s="155"/>
      <c r="C3691" s="156"/>
      <c r="D3691" s="157"/>
    </row>
    <row r="3692" spans="1:4">
      <c r="A3692" s="159"/>
      <c r="B3692" s="155"/>
      <c r="C3692" s="156"/>
      <c r="D3692" s="157"/>
    </row>
    <row r="3693" spans="1:4">
      <c r="A3693" s="159"/>
      <c r="B3693" s="155"/>
      <c r="C3693" s="156"/>
      <c r="D3693" s="157"/>
    </row>
    <row r="3694" spans="1:4">
      <c r="A3694" s="159"/>
      <c r="B3694" s="155"/>
      <c r="C3694" s="156"/>
      <c r="D3694" s="157"/>
    </row>
    <row r="3695" spans="1:4">
      <c r="A3695" s="156"/>
      <c r="B3695" s="155"/>
      <c r="C3695" s="156"/>
      <c r="D3695" s="157"/>
    </row>
    <row r="3696" spans="1:4">
      <c r="A3696" s="158"/>
      <c r="B3696" s="155"/>
      <c r="C3696" s="156"/>
      <c r="D3696" s="157"/>
    </row>
    <row r="3697" spans="1:4">
      <c r="A3697" s="159"/>
      <c r="B3697" s="155"/>
      <c r="C3697" s="156"/>
      <c r="D3697" s="157"/>
    </row>
    <row r="3698" spans="1:4">
      <c r="A3698" s="159"/>
      <c r="B3698" s="155"/>
      <c r="C3698" s="156"/>
      <c r="D3698" s="157"/>
    </row>
    <row r="3699" spans="1:4">
      <c r="A3699" s="159"/>
      <c r="B3699" s="155"/>
      <c r="C3699" s="156"/>
      <c r="D3699" s="157"/>
    </row>
    <row r="3700" spans="1:4">
      <c r="A3700" s="159"/>
      <c r="B3700" s="155"/>
      <c r="C3700" s="156"/>
      <c r="D3700" s="157"/>
    </row>
    <row r="3701" spans="1:4">
      <c r="A3701" s="159"/>
      <c r="B3701" s="155"/>
      <c r="C3701" s="156"/>
      <c r="D3701" s="157"/>
    </row>
    <row r="3702" spans="1:4">
      <c r="A3702" s="159"/>
      <c r="B3702" s="155"/>
      <c r="C3702" s="156"/>
      <c r="D3702" s="157"/>
    </row>
    <row r="3703" spans="1:4">
      <c r="A3703" s="159"/>
      <c r="B3703" s="155"/>
      <c r="C3703" s="156"/>
      <c r="D3703" s="157"/>
    </row>
    <row r="3704" spans="1:4">
      <c r="A3704" s="159"/>
      <c r="B3704" s="155"/>
      <c r="C3704" s="156"/>
      <c r="D3704" s="157"/>
    </row>
    <row r="3705" spans="1:4">
      <c r="A3705" s="159"/>
      <c r="B3705" s="155"/>
      <c r="C3705" s="156"/>
      <c r="D3705" s="157"/>
    </row>
    <row r="3706" spans="1:4">
      <c r="A3706" s="159"/>
      <c r="B3706" s="155"/>
      <c r="C3706" s="156"/>
      <c r="D3706" s="157"/>
    </row>
    <row r="3707" spans="1:4">
      <c r="A3707" s="159"/>
      <c r="B3707" s="155"/>
      <c r="C3707" s="156"/>
      <c r="D3707" s="157"/>
    </row>
    <row r="3708" spans="1:4">
      <c r="A3708" s="159"/>
      <c r="B3708" s="155"/>
      <c r="C3708" s="156"/>
      <c r="D3708" s="157"/>
    </row>
    <row r="3709" spans="1:4">
      <c r="A3709" s="159"/>
      <c r="B3709" s="155"/>
      <c r="C3709" s="156"/>
      <c r="D3709" s="157"/>
    </row>
    <row r="3710" spans="1:4">
      <c r="A3710" s="159"/>
      <c r="B3710" s="155"/>
      <c r="C3710" s="156"/>
      <c r="D3710" s="157"/>
    </row>
    <row r="3711" spans="1:4">
      <c r="A3711" s="159"/>
      <c r="B3711" s="155"/>
      <c r="C3711" s="156"/>
      <c r="D3711" s="157"/>
    </row>
    <row r="3712" spans="1:4">
      <c r="A3712" s="156"/>
      <c r="B3712" s="155"/>
      <c r="C3712" s="156"/>
      <c r="D3712" s="157"/>
    </row>
    <row r="3713" spans="1:4">
      <c r="A3713" s="158"/>
      <c r="B3713" s="155"/>
      <c r="C3713" s="156"/>
      <c r="D3713" s="157"/>
    </row>
    <row r="3714" spans="1:4">
      <c r="A3714" s="159"/>
      <c r="B3714" s="155"/>
      <c r="C3714" s="156"/>
      <c r="D3714" s="157"/>
    </row>
    <row r="3715" spans="1:4">
      <c r="A3715" s="159"/>
      <c r="B3715" s="155"/>
      <c r="C3715" s="156"/>
      <c r="D3715" s="157"/>
    </row>
    <row r="3716" spans="1:4">
      <c r="A3716" s="159"/>
      <c r="B3716" s="155"/>
      <c r="C3716" s="156"/>
      <c r="D3716" s="157"/>
    </row>
    <row r="3717" spans="1:4">
      <c r="A3717" s="159"/>
      <c r="B3717" s="155"/>
      <c r="C3717" s="156"/>
      <c r="D3717" s="157"/>
    </row>
    <row r="3718" spans="1:4">
      <c r="A3718" s="159"/>
      <c r="B3718" s="155"/>
      <c r="C3718" s="156"/>
      <c r="D3718" s="157"/>
    </row>
    <row r="3719" spans="1:4">
      <c r="A3719" s="159"/>
      <c r="B3719" s="155"/>
      <c r="C3719" s="156"/>
      <c r="D3719" s="157"/>
    </row>
    <row r="3720" spans="1:4">
      <c r="A3720" s="159"/>
      <c r="B3720" s="155"/>
      <c r="C3720" s="156"/>
      <c r="D3720" s="157"/>
    </row>
    <row r="3721" spans="1:4">
      <c r="A3721" s="159"/>
      <c r="B3721" s="155"/>
      <c r="C3721" s="156"/>
      <c r="D3721" s="157"/>
    </row>
    <row r="3722" spans="1:4">
      <c r="A3722" s="159"/>
      <c r="B3722" s="155"/>
      <c r="C3722" s="156"/>
      <c r="D3722" s="157"/>
    </row>
    <row r="3723" spans="1:4">
      <c r="A3723" s="159"/>
      <c r="B3723" s="155"/>
      <c r="C3723" s="156"/>
      <c r="D3723" s="157"/>
    </row>
    <row r="3724" spans="1:4">
      <c r="A3724" s="159"/>
      <c r="B3724" s="155"/>
      <c r="C3724" s="156"/>
      <c r="D3724" s="157"/>
    </row>
    <row r="3725" spans="1:4">
      <c r="A3725" s="159"/>
      <c r="B3725" s="155"/>
      <c r="C3725" s="156"/>
      <c r="D3725" s="157"/>
    </row>
    <row r="3726" spans="1:4">
      <c r="A3726" s="159"/>
      <c r="B3726" s="155"/>
      <c r="C3726" s="156"/>
      <c r="D3726" s="157"/>
    </row>
    <row r="3727" spans="1:4">
      <c r="A3727" s="159"/>
      <c r="B3727" s="155"/>
      <c r="C3727" s="156"/>
      <c r="D3727" s="157"/>
    </row>
    <row r="3728" spans="1:4">
      <c r="A3728" s="159"/>
      <c r="B3728" s="155"/>
      <c r="C3728" s="156"/>
      <c r="D3728" s="157"/>
    </row>
    <row r="3729" spans="1:4">
      <c r="A3729" s="159"/>
      <c r="B3729" s="155"/>
      <c r="C3729" s="156"/>
      <c r="D3729" s="157"/>
    </row>
    <row r="3730" spans="1:4">
      <c r="A3730" s="159"/>
      <c r="B3730" s="155"/>
      <c r="C3730" s="156"/>
      <c r="D3730" s="157"/>
    </row>
    <row r="3731" spans="1:4">
      <c r="A3731" s="159"/>
      <c r="B3731" s="155"/>
      <c r="C3731" s="156"/>
      <c r="D3731" s="157"/>
    </row>
    <row r="3732" spans="1:4">
      <c r="A3732" s="159"/>
      <c r="B3732" s="155"/>
      <c r="C3732" s="156"/>
      <c r="D3732" s="157"/>
    </row>
    <row r="3733" spans="1:4">
      <c r="A3733" s="156"/>
      <c r="B3733" s="155"/>
      <c r="C3733" s="156"/>
      <c r="D3733" s="157"/>
    </row>
    <row r="3734" spans="1:4">
      <c r="A3734" s="158"/>
      <c r="B3734" s="155"/>
      <c r="C3734" s="156"/>
      <c r="D3734" s="157"/>
    </row>
    <row r="3735" spans="1:4">
      <c r="A3735" s="159"/>
      <c r="B3735" s="155"/>
      <c r="C3735" s="156"/>
      <c r="D3735" s="157"/>
    </row>
    <row r="3736" spans="1:4">
      <c r="A3736" s="159"/>
      <c r="B3736" s="155"/>
      <c r="C3736" s="156"/>
      <c r="D3736" s="157"/>
    </row>
    <row r="3737" spans="1:4">
      <c r="A3737" s="159"/>
      <c r="B3737" s="155"/>
      <c r="C3737" s="156"/>
      <c r="D3737" s="157"/>
    </row>
    <row r="3738" spans="1:4">
      <c r="A3738" s="159"/>
      <c r="B3738" s="155"/>
      <c r="C3738" s="156"/>
      <c r="D3738" s="157"/>
    </row>
    <row r="3739" spans="1:4">
      <c r="A3739" s="159"/>
      <c r="B3739" s="155"/>
      <c r="C3739" s="156"/>
      <c r="D3739" s="157"/>
    </row>
    <row r="3740" spans="1:4">
      <c r="A3740" s="159"/>
      <c r="B3740" s="155"/>
      <c r="C3740" s="156"/>
      <c r="D3740" s="157"/>
    </row>
    <row r="3741" spans="1:4">
      <c r="A3741" s="159"/>
      <c r="B3741" s="155"/>
      <c r="C3741" s="156"/>
      <c r="D3741" s="157"/>
    </row>
    <row r="3742" spans="1:4">
      <c r="A3742" s="159"/>
      <c r="B3742" s="155"/>
      <c r="C3742" s="156"/>
      <c r="D3742" s="157"/>
    </row>
    <row r="3743" spans="1:4">
      <c r="A3743" s="159"/>
      <c r="B3743" s="155"/>
      <c r="C3743" s="156"/>
      <c r="D3743" s="157"/>
    </row>
    <row r="3744" spans="1:4">
      <c r="A3744" s="159"/>
      <c r="B3744" s="155"/>
      <c r="C3744" s="156"/>
      <c r="D3744" s="157"/>
    </row>
    <row r="3745" spans="1:4">
      <c r="A3745" s="156"/>
      <c r="B3745" s="155"/>
      <c r="C3745" s="156"/>
      <c r="D3745" s="157"/>
    </row>
    <row r="3746" spans="1:4">
      <c r="A3746" s="158"/>
      <c r="B3746" s="155"/>
      <c r="C3746" s="156"/>
      <c r="D3746" s="157"/>
    </row>
    <row r="3747" spans="1:4">
      <c r="A3747" s="159"/>
      <c r="B3747" s="155"/>
      <c r="C3747" s="156"/>
      <c r="D3747" s="157"/>
    </row>
    <row r="3748" spans="1:4">
      <c r="A3748" s="156"/>
      <c r="B3748" s="155"/>
      <c r="C3748" s="156"/>
      <c r="D3748" s="157"/>
    </row>
    <row r="3749" spans="1:4">
      <c r="A3749" s="158"/>
      <c r="B3749" s="155"/>
      <c r="C3749" s="156"/>
      <c r="D3749" s="157"/>
    </row>
    <row r="3750" spans="1:4">
      <c r="A3750" s="159"/>
      <c r="B3750" s="155"/>
      <c r="C3750" s="156"/>
      <c r="D3750" s="157"/>
    </row>
    <row r="3751" spans="1:4">
      <c r="A3751" s="159"/>
      <c r="B3751" s="155"/>
      <c r="C3751" s="156"/>
      <c r="D3751" s="157"/>
    </row>
    <row r="3752" spans="1:4">
      <c r="A3752" s="159"/>
      <c r="B3752" s="155"/>
      <c r="C3752" s="156"/>
      <c r="D3752" s="157"/>
    </row>
    <row r="3753" spans="1:4">
      <c r="A3753" s="159"/>
      <c r="B3753" s="155"/>
      <c r="C3753" s="156"/>
      <c r="D3753" s="157"/>
    </row>
    <row r="3754" spans="1:4">
      <c r="A3754" s="159"/>
      <c r="B3754" s="155"/>
      <c r="C3754" s="156"/>
      <c r="D3754" s="157"/>
    </row>
    <row r="3755" spans="1:4">
      <c r="A3755" s="159"/>
      <c r="B3755" s="155"/>
      <c r="C3755" s="156"/>
      <c r="D3755" s="157"/>
    </row>
    <row r="3756" spans="1:4">
      <c r="A3756" s="159"/>
      <c r="B3756" s="155"/>
      <c r="C3756" s="156"/>
      <c r="D3756" s="157"/>
    </row>
    <row r="3757" spans="1:4">
      <c r="A3757" s="159"/>
      <c r="B3757" s="155"/>
      <c r="C3757" s="156"/>
      <c r="D3757" s="157"/>
    </row>
    <row r="3758" spans="1:4">
      <c r="A3758" s="159"/>
      <c r="B3758" s="155"/>
      <c r="C3758" s="156"/>
      <c r="D3758" s="157"/>
    </row>
    <row r="3759" spans="1:4">
      <c r="A3759" s="159"/>
      <c r="B3759" s="155"/>
      <c r="C3759" s="156"/>
      <c r="D3759" s="157"/>
    </row>
    <row r="3760" spans="1:4">
      <c r="A3760" s="159"/>
      <c r="B3760" s="155"/>
      <c r="C3760" s="156"/>
      <c r="D3760" s="157"/>
    </row>
    <row r="3761" spans="1:4">
      <c r="A3761" s="159"/>
      <c r="B3761" s="155"/>
      <c r="C3761" s="156"/>
      <c r="D3761" s="157"/>
    </row>
    <row r="3762" spans="1:4">
      <c r="A3762" s="159"/>
      <c r="B3762" s="155"/>
      <c r="C3762" s="156"/>
      <c r="D3762" s="157"/>
    </row>
    <row r="3763" spans="1:4">
      <c r="A3763" s="159"/>
      <c r="B3763" s="155"/>
      <c r="C3763" s="156"/>
      <c r="D3763" s="157"/>
    </row>
    <row r="3764" spans="1:4">
      <c r="A3764" s="156"/>
      <c r="B3764" s="155"/>
      <c r="C3764" s="156"/>
      <c r="D3764" s="157"/>
    </row>
    <row r="3765" spans="1:4">
      <c r="A3765" s="158"/>
      <c r="B3765" s="155"/>
      <c r="C3765" s="156"/>
      <c r="D3765" s="157"/>
    </row>
    <row r="3766" spans="1:4">
      <c r="A3766" s="159"/>
      <c r="B3766" s="155"/>
      <c r="C3766" s="156"/>
      <c r="D3766" s="157"/>
    </row>
    <row r="3767" spans="1:4">
      <c r="A3767" s="159"/>
      <c r="B3767" s="155"/>
      <c r="C3767" s="156"/>
      <c r="D3767" s="157"/>
    </row>
    <row r="3768" spans="1:4">
      <c r="A3768" s="159"/>
      <c r="B3768" s="155"/>
      <c r="C3768" s="156"/>
      <c r="D3768" s="157"/>
    </row>
    <row r="3769" spans="1:4">
      <c r="A3769" s="159"/>
      <c r="B3769" s="155"/>
      <c r="C3769" s="156"/>
      <c r="D3769" s="157"/>
    </row>
    <row r="3770" spans="1:4">
      <c r="A3770" s="159"/>
      <c r="B3770" s="155"/>
      <c r="C3770" s="156"/>
      <c r="D3770" s="157"/>
    </row>
    <row r="3771" spans="1:4">
      <c r="A3771" s="156"/>
      <c r="B3771" s="155"/>
      <c r="C3771" s="156"/>
      <c r="D3771" s="157"/>
    </row>
    <row r="3772" spans="1:4">
      <c r="A3772" s="158"/>
      <c r="B3772" s="155"/>
      <c r="C3772" s="156"/>
      <c r="D3772" s="157"/>
    </row>
    <row r="3773" spans="1:4">
      <c r="A3773" s="159"/>
      <c r="B3773" s="155"/>
      <c r="C3773" s="156"/>
      <c r="D3773" s="157"/>
    </row>
    <row r="3774" spans="1:4">
      <c r="A3774" s="159"/>
      <c r="B3774" s="155"/>
      <c r="C3774" s="156"/>
      <c r="D3774" s="157"/>
    </row>
    <row r="3775" spans="1:4">
      <c r="A3775" s="159"/>
      <c r="B3775" s="155"/>
      <c r="C3775" s="156"/>
      <c r="D3775" s="157"/>
    </row>
    <row r="3776" spans="1:4">
      <c r="A3776" s="159"/>
      <c r="B3776" s="155"/>
      <c r="C3776" s="156"/>
      <c r="D3776" s="157"/>
    </row>
    <row r="3777" spans="1:4">
      <c r="A3777" s="159"/>
      <c r="B3777" s="155"/>
      <c r="C3777" s="156"/>
      <c r="D3777" s="157"/>
    </row>
    <row r="3778" spans="1:4">
      <c r="A3778" s="159"/>
      <c r="B3778" s="155"/>
      <c r="C3778" s="156"/>
      <c r="D3778" s="157"/>
    </row>
    <row r="3779" spans="1:4">
      <c r="A3779" s="159"/>
      <c r="B3779" s="155"/>
      <c r="C3779" s="156"/>
      <c r="D3779" s="157"/>
    </row>
    <row r="3780" spans="1:4">
      <c r="A3780" s="159"/>
      <c r="B3780" s="155"/>
      <c r="C3780" s="156"/>
      <c r="D3780" s="157"/>
    </row>
    <row r="3781" spans="1:4">
      <c r="A3781" s="159"/>
      <c r="B3781" s="155"/>
      <c r="C3781" s="156"/>
      <c r="D3781" s="157"/>
    </row>
    <row r="3782" spans="1:4">
      <c r="A3782" s="159"/>
      <c r="B3782" s="155"/>
      <c r="C3782" s="156"/>
      <c r="D3782" s="157"/>
    </row>
    <row r="3783" spans="1:4">
      <c r="A3783" s="156"/>
      <c r="B3783" s="155"/>
      <c r="C3783" s="156"/>
      <c r="D3783" s="157"/>
    </row>
    <row r="3784" spans="1:4">
      <c r="A3784" s="158"/>
      <c r="B3784" s="155"/>
      <c r="C3784" s="156"/>
      <c r="D3784" s="157"/>
    </row>
    <row r="3785" spans="1:4">
      <c r="A3785" s="159"/>
      <c r="B3785" s="155"/>
      <c r="C3785" s="156"/>
      <c r="D3785" s="157"/>
    </row>
    <row r="3786" spans="1:4">
      <c r="A3786" s="159"/>
      <c r="B3786" s="155"/>
      <c r="C3786" s="156"/>
      <c r="D3786" s="157"/>
    </row>
    <row r="3787" spans="1:4">
      <c r="A3787" s="159"/>
      <c r="B3787" s="155"/>
      <c r="C3787" s="156"/>
      <c r="D3787" s="157"/>
    </row>
    <row r="3788" spans="1:4">
      <c r="A3788" s="159"/>
      <c r="B3788" s="155"/>
      <c r="C3788" s="156"/>
      <c r="D3788" s="157"/>
    </row>
    <row r="3789" spans="1:4">
      <c r="A3789" s="159"/>
      <c r="B3789" s="155"/>
      <c r="C3789" s="156"/>
      <c r="D3789" s="157"/>
    </row>
    <row r="3790" spans="1:4">
      <c r="A3790" s="159"/>
      <c r="B3790" s="155"/>
      <c r="C3790" s="156"/>
      <c r="D3790" s="157"/>
    </row>
    <row r="3791" spans="1:4">
      <c r="A3791" s="159"/>
      <c r="B3791" s="155"/>
      <c r="C3791" s="156"/>
      <c r="D3791" s="157"/>
    </row>
    <row r="3792" spans="1:4">
      <c r="A3792" s="159"/>
      <c r="B3792" s="155"/>
      <c r="C3792" s="156"/>
      <c r="D3792" s="157"/>
    </row>
    <row r="3793" spans="1:4">
      <c r="A3793" s="159"/>
      <c r="B3793" s="155"/>
      <c r="C3793" s="156"/>
      <c r="D3793" s="157"/>
    </row>
    <row r="3794" spans="1:4">
      <c r="A3794" s="156"/>
      <c r="B3794" s="155"/>
      <c r="C3794" s="156"/>
      <c r="D3794" s="157"/>
    </row>
    <row r="3795" spans="1:4">
      <c r="A3795" s="158"/>
      <c r="B3795" s="155"/>
      <c r="C3795" s="156"/>
      <c r="D3795" s="157"/>
    </row>
    <row r="3796" spans="1:4">
      <c r="A3796" s="159"/>
      <c r="B3796" s="155"/>
      <c r="C3796" s="156"/>
      <c r="D3796" s="157"/>
    </row>
    <row r="3797" spans="1:4">
      <c r="A3797" s="159"/>
      <c r="B3797" s="155"/>
      <c r="C3797" s="156"/>
      <c r="D3797" s="157"/>
    </row>
    <row r="3798" spans="1:4">
      <c r="A3798" s="159"/>
      <c r="B3798" s="155"/>
      <c r="C3798" s="156"/>
      <c r="D3798" s="157"/>
    </row>
    <row r="3799" spans="1:4">
      <c r="A3799" s="159"/>
      <c r="B3799" s="155"/>
      <c r="C3799" s="156"/>
      <c r="D3799" s="157"/>
    </row>
    <row r="3800" spans="1:4">
      <c r="A3800" s="159"/>
      <c r="B3800" s="155"/>
      <c r="C3800" s="156"/>
      <c r="D3800" s="157"/>
    </row>
    <row r="3801" spans="1:4">
      <c r="A3801" s="156"/>
      <c r="B3801" s="155"/>
      <c r="C3801" s="156"/>
      <c r="D3801" s="157"/>
    </row>
    <row r="3802" spans="1:4">
      <c r="A3802" s="158"/>
      <c r="B3802" s="155"/>
      <c r="C3802" s="156"/>
      <c r="D3802" s="157"/>
    </row>
    <row r="3803" spans="1:4">
      <c r="A3803" s="159"/>
      <c r="B3803" s="155"/>
      <c r="C3803" s="156"/>
      <c r="D3803" s="157"/>
    </row>
    <row r="3804" spans="1:4">
      <c r="A3804" s="159"/>
      <c r="B3804" s="155"/>
      <c r="C3804" s="156"/>
      <c r="D3804" s="157"/>
    </row>
    <row r="3805" spans="1:4">
      <c r="A3805" s="159"/>
      <c r="B3805" s="155"/>
      <c r="C3805" s="156"/>
      <c r="D3805" s="157"/>
    </row>
    <row r="3806" spans="1:4">
      <c r="A3806" s="159"/>
      <c r="B3806" s="155"/>
      <c r="C3806" s="156"/>
      <c r="D3806" s="157"/>
    </row>
    <row r="3807" spans="1:4">
      <c r="A3807" s="159"/>
      <c r="B3807" s="155"/>
      <c r="C3807" s="156"/>
      <c r="D3807" s="157"/>
    </row>
    <row r="3808" spans="1:4">
      <c r="A3808" s="156"/>
      <c r="B3808" s="155"/>
      <c r="C3808" s="156"/>
      <c r="D3808" s="157"/>
    </row>
    <row r="3809" spans="1:4">
      <c r="A3809" s="158"/>
      <c r="B3809" s="155"/>
      <c r="C3809" s="156"/>
      <c r="D3809" s="157"/>
    </row>
    <row r="3810" spans="1:4">
      <c r="A3810" s="159"/>
      <c r="B3810" s="155"/>
      <c r="C3810" s="156"/>
      <c r="D3810" s="157"/>
    </row>
    <row r="3811" spans="1:4">
      <c r="A3811" s="159"/>
      <c r="B3811" s="155"/>
      <c r="C3811" s="156"/>
      <c r="D3811" s="157"/>
    </row>
    <row r="3812" spans="1:4">
      <c r="A3812" s="159"/>
      <c r="B3812" s="155"/>
      <c r="C3812" s="156"/>
      <c r="D3812" s="157"/>
    </row>
    <row r="3813" spans="1:4">
      <c r="A3813" s="159"/>
      <c r="B3813" s="155"/>
      <c r="C3813" s="156"/>
      <c r="D3813" s="157"/>
    </row>
    <row r="3814" spans="1:4">
      <c r="A3814" s="156"/>
      <c r="B3814" s="155"/>
      <c r="C3814" s="156"/>
      <c r="D3814" s="157"/>
    </row>
    <row r="3815" spans="1:4">
      <c r="A3815" s="158"/>
      <c r="B3815" s="155"/>
      <c r="C3815" s="156"/>
      <c r="D3815" s="157"/>
    </row>
    <row r="3816" spans="1:4">
      <c r="A3816" s="159"/>
      <c r="B3816" s="155"/>
      <c r="C3816" s="156"/>
      <c r="D3816" s="157"/>
    </row>
    <row r="3817" spans="1:4">
      <c r="A3817" s="159"/>
      <c r="B3817" s="155"/>
      <c r="C3817" s="156"/>
      <c r="D3817" s="157"/>
    </row>
    <row r="3818" spans="1:4">
      <c r="A3818" s="159"/>
      <c r="B3818" s="155"/>
      <c r="C3818" s="156"/>
      <c r="D3818" s="157"/>
    </row>
    <row r="3819" spans="1:4">
      <c r="A3819" s="159"/>
      <c r="B3819" s="155"/>
      <c r="C3819" s="156"/>
      <c r="D3819" s="157"/>
    </row>
    <row r="3820" spans="1:4">
      <c r="A3820" s="159"/>
      <c r="B3820" s="155"/>
      <c r="C3820" s="156"/>
      <c r="D3820" s="157"/>
    </row>
    <row r="3821" spans="1:4">
      <c r="A3821" s="159"/>
      <c r="B3821" s="155"/>
      <c r="C3821" s="156"/>
      <c r="D3821" s="157"/>
    </row>
    <row r="3822" spans="1:4">
      <c r="A3822" s="159"/>
      <c r="B3822" s="155"/>
      <c r="C3822" s="156"/>
      <c r="D3822" s="157"/>
    </row>
    <row r="3823" spans="1:4">
      <c r="A3823" s="159"/>
      <c r="B3823" s="155"/>
      <c r="C3823" s="156"/>
      <c r="D3823" s="157"/>
    </row>
    <row r="3824" spans="1:4">
      <c r="A3824" s="159"/>
      <c r="B3824" s="155"/>
      <c r="C3824" s="156"/>
      <c r="D3824" s="157"/>
    </row>
    <row r="3825" spans="1:4">
      <c r="A3825" s="159"/>
      <c r="B3825" s="155"/>
      <c r="C3825" s="156"/>
      <c r="D3825" s="157"/>
    </row>
    <row r="3826" spans="1:4">
      <c r="A3826" s="159"/>
      <c r="B3826" s="155"/>
      <c r="C3826" s="156"/>
      <c r="D3826" s="157"/>
    </row>
    <row r="3827" spans="1:4">
      <c r="A3827" s="159"/>
      <c r="B3827" s="155"/>
      <c r="C3827" s="156"/>
      <c r="D3827" s="157"/>
    </row>
    <row r="3828" spans="1:4">
      <c r="A3828" s="159"/>
      <c r="B3828" s="155"/>
      <c r="C3828" s="156"/>
      <c r="D3828" s="157"/>
    </row>
    <row r="3829" spans="1:4">
      <c r="A3829" s="159"/>
      <c r="B3829" s="155"/>
      <c r="C3829" s="156"/>
      <c r="D3829" s="157"/>
    </row>
    <row r="3830" spans="1:4">
      <c r="A3830" s="156"/>
      <c r="B3830" s="155"/>
      <c r="C3830" s="156"/>
      <c r="D3830" s="157"/>
    </row>
    <row r="3831" spans="1:4">
      <c r="A3831" s="158"/>
      <c r="B3831" s="155"/>
      <c r="C3831" s="156"/>
      <c r="D3831" s="157"/>
    </row>
    <row r="3832" spans="1:4">
      <c r="A3832" s="159"/>
      <c r="B3832" s="155"/>
      <c r="C3832" s="156"/>
      <c r="D3832" s="157"/>
    </row>
    <row r="3833" spans="1:4">
      <c r="A3833" s="159"/>
      <c r="B3833" s="155"/>
      <c r="C3833" s="156"/>
      <c r="D3833" s="157"/>
    </row>
    <row r="3834" spans="1:4">
      <c r="A3834" s="159"/>
      <c r="B3834" s="155"/>
      <c r="C3834" s="156"/>
      <c r="D3834" s="157"/>
    </row>
    <row r="3835" spans="1:4">
      <c r="A3835" s="159"/>
      <c r="B3835" s="155"/>
      <c r="C3835" s="156"/>
      <c r="D3835" s="157"/>
    </row>
    <row r="3836" spans="1:4">
      <c r="A3836" s="156"/>
      <c r="B3836" s="155"/>
      <c r="C3836" s="156"/>
      <c r="D3836" s="157"/>
    </row>
    <row r="3837" spans="1:4">
      <c r="A3837" s="158"/>
      <c r="B3837" s="155"/>
      <c r="C3837" s="156"/>
      <c r="D3837" s="157"/>
    </row>
    <row r="3838" spans="1:4">
      <c r="A3838" s="159"/>
      <c r="B3838" s="155"/>
      <c r="C3838" s="156"/>
      <c r="D3838" s="157"/>
    </row>
    <row r="3839" spans="1:4">
      <c r="A3839" s="159"/>
      <c r="B3839" s="155"/>
      <c r="C3839" s="156"/>
      <c r="D3839" s="157"/>
    </row>
    <row r="3840" spans="1:4">
      <c r="A3840" s="159"/>
      <c r="B3840" s="155"/>
      <c r="C3840" s="156"/>
      <c r="D3840" s="157"/>
    </row>
    <row r="3841" spans="1:4">
      <c r="A3841" s="159"/>
      <c r="B3841" s="155"/>
      <c r="C3841" s="156"/>
      <c r="D3841" s="157"/>
    </row>
    <row r="3842" spans="1:4">
      <c r="A3842" s="159"/>
      <c r="B3842" s="155"/>
      <c r="C3842" s="156"/>
      <c r="D3842" s="157"/>
    </row>
    <row r="3843" spans="1:4">
      <c r="A3843" s="159"/>
      <c r="B3843" s="155"/>
      <c r="C3843" s="156"/>
      <c r="D3843" s="157"/>
    </row>
    <row r="3844" spans="1:4">
      <c r="A3844" s="159"/>
      <c r="B3844" s="155"/>
      <c r="C3844" s="156"/>
      <c r="D3844" s="157"/>
    </row>
    <row r="3845" spans="1:4">
      <c r="A3845" s="159"/>
      <c r="B3845" s="155"/>
      <c r="C3845" s="156"/>
      <c r="D3845" s="157"/>
    </row>
    <row r="3846" spans="1:4">
      <c r="A3846" s="159"/>
      <c r="B3846" s="155"/>
      <c r="C3846" s="156"/>
      <c r="D3846" s="157"/>
    </row>
    <row r="3847" spans="1:4">
      <c r="A3847" s="156"/>
      <c r="B3847" s="155"/>
      <c r="C3847" s="156"/>
      <c r="D3847" s="157"/>
    </row>
    <row r="3848" spans="1:4">
      <c r="A3848" s="154"/>
      <c r="B3848" s="155"/>
      <c r="C3848" s="156"/>
      <c r="D3848" s="157"/>
    </row>
    <row r="3849" spans="1:4">
      <c r="A3849" s="158"/>
      <c r="B3849" s="155"/>
      <c r="C3849" s="156"/>
      <c r="D3849" s="157"/>
    </row>
    <row r="3850" spans="1:4">
      <c r="A3850" s="159"/>
      <c r="B3850" s="155"/>
      <c r="C3850" s="156"/>
      <c r="D3850" s="157"/>
    </row>
    <row r="3851" spans="1:4">
      <c r="A3851" s="159"/>
      <c r="B3851" s="155"/>
      <c r="C3851" s="156"/>
      <c r="D3851" s="157"/>
    </row>
    <row r="3852" spans="1:4">
      <c r="A3852" s="159"/>
      <c r="B3852" s="155"/>
      <c r="C3852" s="156"/>
      <c r="D3852" s="157"/>
    </row>
    <row r="3853" spans="1:4">
      <c r="A3853" s="159"/>
      <c r="B3853" s="155"/>
      <c r="C3853" s="156"/>
      <c r="D3853" s="157"/>
    </row>
    <row r="3854" spans="1:4">
      <c r="A3854" s="159"/>
      <c r="B3854" s="155"/>
      <c r="C3854" s="156"/>
      <c r="D3854" s="157"/>
    </row>
    <row r="3855" spans="1:4">
      <c r="A3855" s="159"/>
      <c r="B3855" s="155"/>
      <c r="C3855" s="156"/>
      <c r="D3855" s="157"/>
    </row>
    <row r="3856" spans="1:4">
      <c r="A3856" s="159"/>
      <c r="B3856" s="155"/>
      <c r="C3856" s="156"/>
      <c r="D3856" s="157"/>
    </row>
    <row r="3857" spans="1:4">
      <c r="A3857" s="159"/>
      <c r="B3857" s="155"/>
      <c r="C3857" s="156"/>
      <c r="D3857" s="157"/>
    </row>
    <row r="3858" spans="1:4">
      <c r="A3858" s="159"/>
      <c r="B3858" s="155"/>
      <c r="C3858" s="156"/>
      <c r="D3858" s="157"/>
    </row>
    <row r="3859" spans="1:4">
      <c r="A3859" s="159"/>
      <c r="B3859" s="155"/>
      <c r="C3859" s="156"/>
      <c r="D3859" s="157"/>
    </row>
    <row r="3860" spans="1:4">
      <c r="A3860" s="159"/>
      <c r="B3860" s="155"/>
      <c r="C3860" s="156"/>
      <c r="D3860" s="157"/>
    </row>
    <row r="3861" spans="1:4">
      <c r="A3861" s="159"/>
      <c r="B3861" s="155"/>
      <c r="C3861" s="156"/>
      <c r="D3861" s="157"/>
    </row>
    <row r="3862" spans="1:4">
      <c r="A3862" s="159"/>
      <c r="B3862" s="155"/>
      <c r="C3862" s="156"/>
      <c r="D3862" s="157"/>
    </row>
    <row r="3863" spans="1:4">
      <c r="A3863" s="156"/>
      <c r="B3863" s="155"/>
      <c r="C3863" s="156"/>
      <c r="D3863" s="157"/>
    </row>
    <row r="3864" spans="1:4">
      <c r="A3864" s="158"/>
      <c r="B3864" s="155"/>
      <c r="C3864" s="156"/>
      <c r="D3864" s="157"/>
    </row>
    <row r="3865" spans="1:4">
      <c r="A3865" s="159"/>
      <c r="B3865" s="155"/>
      <c r="C3865" s="156"/>
      <c r="D3865" s="157"/>
    </row>
    <row r="3866" spans="1:4">
      <c r="A3866" s="159"/>
      <c r="B3866" s="155"/>
      <c r="C3866" s="156"/>
      <c r="D3866" s="157"/>
    </row>
    <row r="3867" spans="1:4">
      <c r="A3867" s="159"/>
      <c r="B3867" s="155"/>
      <c r="C3867" s="156"/>
      <c r="D3867" s="157"/>
    </row>
    <row r="3868" spans="1:4">
      <c r="A3868" s="159"/>
      <c r="B3868" s="155"/>
      <c r="C3868" s="156"/>
      <c r="D3868" s="157"/>
    </row>
    <row r="3869" spans="1:4">
      <c r="A3869" s="156"/>
      <c r="B3869" s="155"/>
      <c r="C3869" s="156"/>
      <c r="D3869" s="157"/>
    </row>
    <row r="3870" spans="1:4">
      <c r="A3870" s="158"/>
      <c r="B3870" s="155"/>
      <c r="C3870" s="156"/>
      <c r="D3870" s="157"/>
    </row>
    <row r="3871" spans="1:4">
      <c r="A3871" s="159"/>
      <c r="B3871" s="155"/>
      <c r="C3871" s="156"/>
      <c r="D3871" s="157"/>
    </row>
    <row r="3872" spans="1:4">
      <c r="A3872" s="159"/>
      <c r="B3872" s="155"/>
      <c r="C3872" s="156"/>
      <c r="D3872" s="157"/>
    </row>
    <row r="3873" spans="1:4">
      <c r="A3873" s="159"/>
      <c r="B3873" s="155"/>
      <c r="C3873" s="156"/>
      <c r="D3873" s="157"/>
    </row>
    <row r="3874" spans="1:4">
      <c r="A3874" s="159"/>
      <c r="B3874" s="155"/>
      <c r="C3874" s="156"/>
      <c r="D3874" s="157"/>
    </row>
    <row r="3875" spans="1:4">
      <c r="A3875" s="159"/>
      <c r="B3875" s="155"/>
      <c r="C3875" s="156"/>
      <c r="D3875" s="157"/>
    </row>
    <row r="3876" spans="1:4">
      <c r="A3876" s="159"/>
      <c r="B3876" s="155"/>
      <c r="C3876" s="156"/>
      <c r="D3876" s="157"/>
    </row>
    <row r="3877" spans="1:4">
      <c r="A3877" s="159"/>
      <c r="B3877" s="155"/>
      <c r="C3877" s="156"/>
      <c r="D3877" s="157"/>
    </row>
    <row r="3878" spans="1:4">
      <c r="A3878" s="159"/>
      <c r="B3878" s="155"/>
      <c r="C3878" s="156"/>
      <c r="D3878" s="157"/>
    </row>
    <row r="3879" spans="1:4">
      <c r="A3879" s="159"/>
      <c r="B3879" s="155"/>
      <c r="C3879" s="156"/>
      <c r="D3879" s="157"/>
    </row>
    <row r="3880" spans="1:4">
      <c r="A3880" s="159"/>
      <c r="B3880" s="155"/>
      <c r="C3880" s="156"/>
      <c r="D3880" s="157"/>
    </row>
    <row r="3881" spans="1:4">
      <c r="A3881" s="159"/>
      <c r="B3881" s="155"/>
      <c r="C3881" s="156"/>
      <c r="D3881" s="157"/>
    </row>
    <row r="3882" spans="1:4">
      <c r="A3882" s="159"/>
      <c r="B3882" s="155"/>
      <c r="C3882" s="156"/>
      <c r="D3882" s="157"/>
    </row>
    <row r="3883" spans="1:4">
      <c r="A3883" s="159"/>
      <c r="B3883" s="155"/>
      <c r="C3883" s="156"/>
      <c r="D3883" s="157"/>
    </row>
    <row r="3884" spans="1:4">
      <c r="A3884" s="159"/>
      <c r="B3884" s="155"/>
      <c r="C3884" s="156"/>
      <c r="D3884" s="157"/>
    </row>
    <row r="3885" spans="1:4">
      <c r="A3885" s="159"/>
      <c r="B3885" s="155"/>
      <c r="C3885" s="156"/>
      <c r="D3885" s="157"/>
    </row>
    <row r="3886" spans="1:4">
      <c r="A3886" s="159"/>
      <c r="B3886" s="155"/>
      <c r="C3886" s="156"/>
      <c r="D3886" s="157"/>
    </row>
    <row r="3887" spans="1:4">
      <c r="A3887" s="159"/>
      <c r="B3887" s="155"/>
      <c r="C3887" s="156"/>
      <c r="D3887" s="157"/>
    </row>
    <row r="3888" spans="1:4">
      <c r="A3888" s="159"/>
      <c r="B3888" s="155"/>
      <c r="C3888" s="156"/>
      <c r="D3888" s="157"/>
    </row>
    <row r="3889" spans="1:4">
      <c r="A3889" s="159"/>
      <c r="B3889" s="155"/>
      <c r="C3889" s="156"/>
      <c r="D3889" s="157"/>
    </row>
    <row r="3890" spans="1:4">
      <c r="A3890" s="159"/>
      <c r="B3890" s="155"/>
      <c r="C3890" s="156"/>
      <c r="D3890" s="157"/>
    </row>
    <row r="3891" spans="1:4">
      <c r="A3891" s="159"/>
      <c r="B3891" s="155"/>
      <c r="C3891" s="156"/>
      <c r="D3891" s="157"/>
    </row>
    <row r="3892" spans="1:4">
      <c r="A3892" s="159"/>
      <c r="B3892" s="155"/>
      <c r="C3892" s="156"/>
      <c r="D3892" s="157"/>
    </row>
    <row r="3893" spans="1:4">
      <c r="A3893" s="159"/>
      <c r="B3893" s="155"/>
      <c r="C3893" s="156"/>
      <c r="D3893" s="157"/>
    </row>
    <row r="3894" spans="1:4">
      <c r="A3894" s="159"/>
      <c r="B3894" s="155"/>
      <c r="C3894" s="156"/>
      <c r="D3894" s="157"/>
    </row>
    <row r="3895" spans="1:4">
      <c r="A3895" s="159"/>
      <c r="B3895" s="155"/>
      <c r="C3895" s="156"/>
      <c r="D3895" s="157"/>
    </row>
    <row r="3896" spans="1:4">
      <c r="A3896" s="156"/>
      <c r="B3896" s="155"/>
      <c r="C3896" s="156"/>
      <c r="D3896" s="157"/>
    </row>
    <row r="3897" spans="1:4">
      <c r="A3897" s="158"/>
      <c r="B3897" s="155"/>
      <c r="C3897" s="156"/>
      <c r="D3897" s="157"/>
    </row>
    <row r="3898" spans="1:4">
      <c r="A3898" s="159"/>
      <c r="B3898" s="155"/>
      <c r="C3898" s="156"/>
      <c r="D3898" s="157"/>
    </row>
    <row r="3899" spans="1:4">
      <c r="A3899" s="159"/>
      <c r="B3899" s="155"/>
      <c r="C3899" s="156"/>
      <c r="D3899" s="157"/>
    </row>
    <row r="3900" spans="1:4">
      <c r="A3900" s="159"/>
      <c r="B3900" s="155"/>
      <c r="C3900" s="156"/>
      <c r="D3900" s="157"/>
    </row>
    <row r="3901" spans="1:4">
      <c r="A3901" s="159"/>
      <c r="B3901" s="155"/>
      <c r="C3901" s="156"/>
      <c r="D3901" s="157"/>
    </row>
    <row r="3902" spans="1:4">
      <c r="A3902" s="159"/>
      <c r="B3902" s="155"/>
      <c r="C3902" s="156"/>
      <c r="D3902" s="157"/>
    </row>
    <row r="3903" spans="1:4">
      <c r="A3903" s="159"/>
      <c r="B3903" s="155"/>
      <c r="C3903" s="156"/>
      <c r="D3903" s="157"/>
    </row>
    <row r="3904" spans="1:4">
      <c r="A3904" s="159"/>
      <c r="B3904" s="155"/>
      <c r="C3904" s="156"/>
      <c r="D3904" s="157"/>
    </row>
    <row r="3905" spans="1:4">
      <c r="A3905" s="159"/>
      <c r="B3905" s="155"/>
      <c r="C3905" s="156"/>
      <c r="D3905" s="157"/>
    </row>
    <row r="3906" spans="1:4">
      <c r="A3906" s="159"/>
      <c r="B3906" s="155"/>
      <c r="C3906" s="156"/>
      <c r="D3906" s="157"/>
    </row>
    <row r="3907" spans="1:4">
      <c r="A3907" s="159"/>
      <c r="B3907" s="155"/>
      <c r="C3907" s="156"/>
      <c r="D3907" s="157"/>
    </row>
    <row r="3908" spans="1:4">
      <c r="A3908" s="156"/>
      <c r="B3908" s="155"/>
      <c r="C3908" s="156"/>
      <c r="D3908" s="157"/>
    </row>
    <row r="3909" spans="1:4">
      <c r="A3909" s="158"/>
      <c r="B3909" s="155"/>
      <c r="C3909" s="156"/>
      <c r="D3909" s="157"/>
    </row>
    <row r="3910" spans="1:4">
      <c r="A3910" s="159"/>
      <c r="B3910" s="155"/>
      <c r="C3910" s="156"/>
      <c r="D3910" s="157"/>
    </row>
    <row r="3911" spans="1:4">
      <c r="A3911" s="156"/>
      <c r="B3911" s="155"/>
      <c r="C3911" s="156"/>
      <c r="D3911" s="157"/>
    </row>
    <row r="3912" spans="1:4">
      <c r="A3912" s="158"/>
      <c r="B3912" s="155"/>
      <c r="C3912" s="156"/>
      <c r="D3912" s="157"/>
    </row>
    <row r="3913" spans="1:4">
      <c r="A3913" s="159"/>
      <c r="B3913" s="155"/>
      <c r="C3913" s="156"/>
      <c r="D3913" s="157"/>
    </row>
    <row r="3914" spans="1:4">
      <c r="A3914" s="159"/>
      <c r="B3914" s="155"/>
      <c r="C3914" s="156"/>
      <c r="D3914" s="157"/>
    </row>
    <row r="3915" spans="1:4">
      <c r="A3915" s="159"/>
      <c r="B3915" s="155"/>
      <c r="C3915" s="156"/>
      <c r="D3915" s="157"/>
    </row>
    <row r="3916" spans="1:4">
      <c r="A3916" s="159"/>
      <c r="B3916" s="155"/>
      <c r="C3916" s="156"/>
      <c r="D3916" s="157"/>
    </row>
    <row r="3917" spans="1:4">
      <c r="A3917" s="159"/>
      <c r="B3917" s="155"/>
      <c r="C3917" s="156"/>
      <c r="D3917" s="157"/>
    </row>
    <row r="3918" spans="1:4">
      <c r="A3918" s="159"/>
      <c r="B3918" s="155"/>
      <c r="C3918" s="156"/>
      <c r="D3918" s="157"/>
    </row>
    <row r="3919" spans="1:4">
      <c r="A3919" s="159"/>
      <c r="B3919" s="155"/>
      <c r="C3919" s="156"/>
      <c r="D3919" s="157"/>
    </row>
    <row r="3920" spans="1:4">
      <c r="A3920" s="159"/>
      <c r="B3920" s="155"/>
      <c r="C3920" s="156"/>
      <c r="D3920" s="157"/>
    </row>
    <row r="3921" spans="1:4">
      <c r="A3921" s="156"/>
      <c r="B3921" s="155"/>
      <c r="C3921" s="156"/>
      <c r="D3921" s="157"/>
    </row>
    <row r="3922" spans="1:4">
      <c r="A3922" s="158"/>
      <c r="B3922" s="155"/>
      <c r="C3922" s="156"/>
      <c r="D3922" s="157"/>
    </row>
    <row r="3923" spans="1:4">
      <c r="A3923" s="159"/>
      <c r="B3923" s="155"/>
      <c r="C3923" s="156"/>
      <c r="D3923" s="157"/>
    </row>
    <row r="3924" spans="1:4">
      <c r="A3924" s="156"/>
      <c r="B3924" s="155"/>
      <c r="C3924" s="156"/>
      <c r="D3924" s="157"/>
    </row>
    <row r="3925" spans="1:4">
      <c r="A3925" s="158"/>
      <c r="B3925" s="155"/>
      <c r="C3925" s="156"/>
      <c r="D3925" s="157"/>
    </row>
    <row r="3926" spans="1:4">
      <c r="A3926" s="156"/>
      <c r="B3926" s="155"/>
      <c r="C3926" s="156"/>
      <c r="D3926" s="157"/>
    </row>
    <row r="3927" spans="1:4">
      <c r="A3927" s="158"/>
      <c r="B3927" s="155"/>
      <c r="C3927" s="156"/>
      <c r="D3927" s="157"/>
    </row>
    <row r="3928" spans="1:4">
      <c r="A3928" s="156"/>
      <c r="B3928" s="155"/>
      <c r="C3928" s="156"/>
      <c r="D3928" s="157"/>
    </row>
    <row r="3929" spans="1:4">
      <c r="A3929" s="154"/>
      <c r="B3929" s="155"/>
      <c r="C3929" s="156"/>
      <c r="D3929" s="157"/>
    </row>
    <row r="3930" spans="1:4">
      <c r="A3930" s="158"/>
      <c r="B3930" s="155"/>
      <c r="C3930" s="156"/>
      <c r="D3930" s="157"/>
    </row>
    <row r="3931" spans="1:4">
      <c r="A3931" s="156"/>
      <c r="B3931" s="155"/>
      <c r="C3931" s="156"/>
      <c r="D3931" s="157"/>
    </row>
    <row r="3932" spans="1:4">
      <c r="A3932" s="158"/>
      <c r="B3932" s="155"/>
      <c r="C3932" s="156"/>
      <c r="D3932" s="157"/>
    </row>
    <row r="3933" spans="1:4">
      <c r="A3933" s="159"/>
      <c r="B3933" s="155"/>
      <c r="C3933" s="156"/>
      <c r="D3933" s="157"/>
    </row>
    <row r="3934" spans="1:4">
      <c r="A3934" s="156"/>
      <c r="B3934" s="155"/>
      <c r="C3934" s="156"/>
      <c r="D3934" s="157"/>
    </row>
    <row r="3935" spans="1:4">
      <c r="A3935" s="154"/>
      <c r="B3935" s="155"/>
      <c r="C3935" s="156"/>
      <c r="D3935" s="157"/>
    </row>
    <row r="3936" spans="1:4">
      <c r="A3936" s="158"/>
      <c r="B3936" s="155"/>
      <c r="C3936" s="156"/>
      <c r="D3936" s="157"/>
    </row>
    <row r="3937" spans="1:4">
      <c r="A3937" s="159"/>
      <c r="B3937" s="155"/>
      <c r="C3937" s="156"/>
      <c r="D3937" s="157"/>
    </row>
    <row r="3938" spans="1:4">
      <c r="A3938" s="159"/>
      <c r="B3938" s="155"/>
      <c r="C3938" s="156"/>
      <c r="D3938" s="157"/>
    </row>
    <row r="3939" spans="1:4">
      <c r="A3939" s="159"/>
      <c r="B3939" s="155"/>
      <c r="C3939" s="156"/>
      <c r="D3939" s="157"/>
    </row>
    <row r="3940" spans="1:4">
      <c r="A3940" s="159"/>
      <c r="B3940" s="155"/>
      <c r="C3940" s="156"/>
      <c r="D3940" s="157"/>
    </row>
    <row r="3941" spans="1:4">
      <c r="A3941" s="159"/>
      <c r="B3941" s="155"/>
      <c r="C3941" s="156"/>
      <c r="D3941" s="157"/>
    </row>
    <row r="3942" spans="1:4">
      <c r="A3942" s="159"/>
      <c r="B3942" s="155"/>
      <c r="C3942" s="156"/>
      <c r="D3942" s="157"/>
    </row>
    <row r="3943" spans="1:4">
      <c r="A3943" s="159"/>
      <c r="B3943" s="155"/>
      <c r="C3943" s="156"/>
      <c r="D3943" s="157"/>
    </row>
    <row r="3944" spans="1:4">
      <c r="A3944" s="159"/>
      <c r="B3944" s="155"/>
      <c r="C3944" s="156"/>
      <c r="D3944" s="157"/>
    </row>
    <row r="3945" spans="1:4">
      <c r="A3945" s="159"/>
      <c r="B3945" s="155"/>
      <c r="C3945" s="156"/>
      <c r="D3945" s="157"/>
    </row>
    <row r="3946" spans="1:4">
      <c r="A3946" s="156"/>
      <c r="B3946" s="155"/>
      <c r="C3946" s="156"/>
      <c r="D3946" s="157"/>
    </row>
    <row r="3947" spans="1:4">
      <c r="A3947" s="154"/>
      <c r="B3947" s="155"/>
      <c r="C3947" s="156"/>
      <c r="D3947" s="157"/>
    </row>
    <row r="3948" spans="1:4">
      <c r="A3948" s="158"/>
      <c r="B3948" s="155"/>
      <c r="C3948" s="156"/>
      <c r="D3948" s="157"/>
    </row>
    <row r="3949" spans="1:4">
      <c r="A3949" s="159"/>
      <c r="B3949" s="155"/>
      <c r="C3949" s="156"/>
      <c r="D3949" s="157"/>
    </row>
    <row r="3950" spans="1:4">
      <c r="A3950" s="159"/>
      <c r="B3950" s="155"/>
      <c r="C3950" s="156"/>
      <c r="D3950" s="157"/>
    </row>
    <row r="3951" spans="1:4">
      <c r="A3951" s="159"/>
      <c r="B3951" s="155"/>
      <c r="C3951" s="156"/>
      <c r="D3951" s="157"/>
    </row>
    <row r="3952" spans="1:4">
      <c r="A3952" s="156"/>
      <c r="B3952" s="155"/>
      <c r="C3952" s="156"/>
      <c r="D3952" s="157"/>
    </row>
    <row r="3953" spans="1:4">
      <c r="A3953" s="154"/>
      <c r="B3953" s="155"/>
      <c r="C3953" s="156"/>
      <c r="D3953" s="157"/>
    </row>
    <row r="3954" spans="1:4">
      <c r="A3954" s="154"/>
      <c r="B3954" s="155"/>
      <c r="C3954" s="156"/>
      <c r="D3954" s="157"/>
    </row>
    <row r="3955" spans="1:4">
      <c r="A3955" s="158"/>
      <c r="B3955" s="155"/>
      <c r="C3955" s="156"/>
      <c r="D3955" s="157"/>
    </row>
    <row r="3956" spans="1:4">
      <c r="A3956" s="159"/>
      <c r="B3956" s="155"/>
      <c r="C3956" s="156"/>
      <c r="D3956" s="157"/>
    </row>
    <row r="3957" spans="1:4">
      <c r="A3957" s="159"/>
      <c r="B3957" s="155"/>
      <c r="C3957" s="156"/>
      <c r="D3957" s="157"/>
    </row>
    <row r="3958" spans="1:4">
      <c r="A3958" s="159"/>
      <c r="B3958" s="155"/>
      <c r="C3958" s="156"/>
      <c r="D3958" s="157"/>
    </row>
    <row r="3959" spans="1:4">
      <c r="A3959" s="159"/>
      <c r="B3959" s="155"/>
      <c r="C3959" s="156"/>
      <c r="D3959" s="157"/>
    </row>
    <row r="3960" spans="1:4">
      <c r="A3960" s="159"/>
      <c r="B3960" s="155"/>
      <c r="C3960" s="156"/>
      <c r="D3960" s="157"/>
    </row>
    <row r="3961" spans="1:4">
      <c r="A3961" s="159"/>
      <c r="B3961" s="155"/>
      <c r="C3961" s="156"/>
      <c r="D3961" s="157"/>
    </row>
    <row r="3962" spans="1:4">
      <c r="A3962" s="156"/>
      <c r="B3962" s="155"/>
      <c r="C3962" s="156"/>
      <c r="D3962" s="157"/>
    </row>
    <row r="3963" spans="1:4">
      <c r="A3963" s="158"/>
      <c r="B3963" s="155"/>
      <c r="C3963" s="156"/>
      <c r="D3963" s="157"/>
    </row>
    <row r="3964" spans="1:4">
      <c r="A3964" s="159"/>
      <c r="B3964" s="155"/>
      <c r="C3964" s="156"/>
      <c r="D3964" s="157"/>
    </row>
    <row r="3965" spans="1:4">
      <c r="A3965" s="159"/>
      <c r="B3965" s="155"/>
      <c r="C3965" s="156"/>
      <c r="D3965" s="157"/>
    </row>
    <row r="3966" spans="1:4">
      <c r="A3966" s="159"/>
      <c r="B3966" s="155"/>
      <c r="C3966" s="156"/>
      <c r="D3966" s="157"/>
    </row>
    <row r="3967" spans="1:4">
      <c r="A3967" s="156"/>
      <c r="B3967" s="155"/>
      <c r="C3967" s="156"/>
      <c r="D3967" s="157"/>
    </row>
    <row r="3968" spans="1:4">
      <c r="A3968" s="154"/>
      <c r="B3968" s="155"/>
      <c r="C3968" s="156"/>
      <c r="D3968" s="157"/>
    </row>
    <row r="3969" spans="1:4">
      <c r="A3969" s="158"/>
      <c r="B3969" s="155"/>
      <c r="C3969" s="156"/>
      <c r="D3969" s="157"/>
    </row>
    <row r="3970" spans="1:4">
      <c r="A3970" s="159"/>
      <c r="B3970" s="155"/>
      <c r="C3970" s="156"/>
      <c r="D3970" s="157"/>
    </row>
    <row r="3971" spans="1:4">
      <c r="A3971" s="159"/>
      <c r="B3971" s="155"/>
      <c r="C3971" s="156"/>
      <c r="D3971" s="157"/>
    </row>
    <row r="3972" spans="1:4">
      <c r="A3972" s="156"/>
      <c r="B3972" s="155"/>
      <c r="C3972" s="156"/>
      <c r="D3972" s="157"/>
    </row>
    <row r="3973" spans="1:4">
      <c r="A3973" s="154"/>
      <c r="B3973" s="155"/>
      <c r="C3973" s="156"/>
      <c r="D3973" s="157"/>
    </row>
    <row r="3974" spans="1:4">
      <c r="A3974" s="158"/>
      <c r="B3974" s="155"/>
      <c r="C3974" s="156"/>
      <c r="D3974" s="157"/>
    </row>
    <row r="3975" spans="1:4">
      <c r="A3975" s="159"/>
      <c r="B3975" s="155"/>
      <c r="C3975" s="156"/>
      <c r="D3975" s="157"/>
    </row>
    <row r="3976" spans="1:4">
      <c r="A3976" s="159"/>
      <c r="B3976" s="155"/>
      <c r="C3976" s="156"/>
      <c r="D3976" s="157"/>
    </row>
    <row r="3977" spans="1:4">
      <c r="A3977" s="156"/>
      <c r="B3977" s="155"/>
      <c r="C3977" s="156"/>
      <c r="D3977" s="157"/>
    </row>
    <row r="3978" spans="1:4">
      <c r="A3978" s="154"/>
      <c r="B3978" s="155"/>
      <c r="C3978" s="156"/>
      <c r="D3978" s="157"/>
    </row>
    <row r="3979" spans="1:4">
      <c r="A3979" s="154"/>
      <c r="B3979" s="155"/>
      <c r="C3979" s="156"/>
      <c r="D3979" s="157"/>
    </row>
    <row r="3980" spans="1:4">
      <c r="A3980" s="154"/>
      <c r="B3980" s="155"/>
      <c r="C3980" s="156"/>
      <c r="D3980" s="157"/>
    </row>
    <row r="3981" spans="1:4">
      <c r="A3981" s="158"/>
      <c r="B3981" s="155"/>
      <c r="C3981" s="156"/>
      <c r="D3981" s="157"/>
    </row>
    <row r="3982" spans="1:4">
      <c r="A3982" s="159"/>
      <c r="B3982" s="155"/>
      <c r="C3982" s="156"/>
      <c r="D3982" s="157"/>
    </row>
    <row r="3983" spans="1:4">
      <c r="A3983" s="159"/>
      <c r="B3983" s="155"/>
      <c r="C3983" s="156"/>
      <c r="D3983" s="157"/>
    </row>
    <row r="3984" spans="1:4">
      <c r="A3984" s="159"/>
      <c r="B3984" s="155"/>
      <c r="C3984" s="156"/>
      <c r="D3984" s="157"/>
    </row>
    <row r="3985" spans="1:4">
      <c r="A3985" s="156"/>
      <c r="B3985" s="155"/>
      <c r="C3985" s="156"/>
      <c r="D3985" s="157"/>
    </row>
    <row r="3986" spans="1:4">
      <c r="A3986" s="158"/>
      <c r="B3986" s="155"/>
      <c r="C3986" s="156"/>
      <c r="D3986" s="157"/>
    </row>
    <row r="3987" spans="1:4">
      <c r="A3987" s="159"/>
      <c r="B3987" s="155"/>
      <c r="C3987" s="156"/>
      <c r="D3987" s="157"/>
    </row>
    <row r="3988" spans="1:4">
      <c r="A3988" s="159"/>
      <c r="B3988" s="155"/>
      <c r="C3988" s="156"/>
      <c r="D3988" s="157"/>
    </row>
    <row r="3989" spans="1:4">
      <c r="A3989" s="159"/>
      <c r="B3989" s="155"/>
      <c r="C3989" s="156"/>
      <c r="D3989" s="157"/>
    </row>
    <row r="3990" spans="1:4">
      <c r="A3990" s="156"/>
      <c r="B3990" s="155"/>
      <c r="C3990" s="156"/>
      <c r="D3990" s="157"/>
    </row>
    <row r="3991" spans="1:4">
      <c r="A3991" s="158"/>
      <c r="B3991" s="155"/>
      <c r="C3991" s="156"/>
      <c r="D3991" s="157"/>
    </row>
    <row r="3992" spans="1:4">
      <c r="A3992" s="159"/>
      <c r="B3992" s="155"/>
      <c r="C3992" s="156"/>
      <c r="D3992" s="157"/>
    </row>
    <row r="3993" spans="1:4">
      <c r="A3993" s="156"/>
      <c r="B3993" s="155"/>
      <c r="C3993" s="156"/>
      <c r="D3993" s="157"/>
    </row>
    <row r="3994" spans="1:4">
      <c r="A3994" s="158"/>
      <c r="B3994" s="155"/>
      <c r="C3994" s="156"/>
      <c r="D3994" s="157"/>
    </row>
    <row r="3995" spans="1:4">
      <c r="A3995" s="159"/>
      <c r="B3995" s="155"/>
      <c r="C3995" s="156"/>
      <c r="D3995" s="157"/>
    </row>
    <row r="3996" spans="1:4">
      <c r="A3996" s="156"/>
      <c r="B3996" s="155"/>
      <c r="C3996" s="156"/>
      <c r="D3996" s="157"/>
    </row>
    <row r="3997" spans="1:4">
      <c r="A3997" s="158"/>
      <c r="B3997" s="155"/>
      <c r="C3997" s="156"/>
      <c r="D3997" s="157"/>
    </row>
    <row r="3998" spans="1:4">
      <c r="A3998" s="156"/>
      <c r="B3998" s="155"/>
      <c r="C3998" s="156"/>
      <c r="D3998" s="157"/>
    </row>
    <row r="3999" spans="1:4">
      <c r="A3999" s="158"/>
      <c r="B3999" s="155"/>
      <c r="C3999" s="156"/>
      <c r="D3999" s="157"/>
    </row>
    <row r="4000" spans="1:4">
      <c r="A4000" s="159"/>
      <c r="B4000" s="155"/>
      <c r="C4000" s="156"/>
      <c r="D4000" s="157"/>
    </row>
    <row r="4001" spans="1:4">
      <c r="A4001" s="156"/>
      <c r="B4001" s="155"/>
      <c r="C4001" s="156"/>
      <c r="D4001" s="157"/>
    </row>
    <row r="4002" spans="1:4">
      <c r="A4002" s="158"/>
      <c r="B4002" s="155"/>
      <c r="C4002" s="156"/>
      <c r="D4002" s="157"/>
    </row>
    <row r="4003" spans="1:4">
      <c r="A4003" s="159"/>
      <c r="B4003" s="155"/>
      <c r="C4003" s="156"/>
      <c r="D4003" s="157"/>
    </row>
    <row r="4004" spans="1:4">
      <c r="A4004" s="156"/>
      <c r="B4004" s="155"/>
      <c r="C4004" s="156"/>
      <c r="D4004" s="157"/>
    </row>
    <row r="4005" spans="1:4">
      <c r="A4005" s="158"/>
      <c r="B4005" s="155"/>
      <c r="C4005" s="156"/>
      <c r="D4005" s="157"/>
    </row>
    <row r="4006" spans="1:4">
      <c r="A4006" s="159"/>
      <c r="B4006" s="155"/>
      <c r="C4006" s="156"/>
      <c r="D4006" s="157"/>
    </row>
    <row r="4007" spans="1:4">
      <c r="A4007" s="159"/>
      <c r="B4007" s="155"/>
      <c r="C4007" s="156"/>
      <c r="D4007" s="157"/>
    </row>
    <row r="4008" spans="1:4">
      <c r="A4008" s="159"/>
      <c r="B4008" s="155"/>
      <c r="C4008" s="156"/>
      <c r="D4008" s="157"/>
    </row>
    <row r="4009" spans="1:4">
      <c r="A4009" s="159"/>
      <c r="B4009" s="155"/>
      <c r="C4009" s="156"/>
      <c r="D4009" s="157"/>
    </row>
    <row r="4010" spans="1:4">
      <c r="A4010" s="156"/>
      <c r="B4010" s="155"/>
      <c r="C4010" s="156"/>
      <c r="D4010" s="157"/>
    </row>
    <row r="4011" spans="1:4">
      <c r="A4011" s="158"/>
      <c r="B4011" s="155"/>
      <c r="C4011" s="156"/>
      <c r="D4011" s="157"/>
    </row>
    <row r="4012" spans="1:4">
      <c r="A4012" s="159"/>
      <c r="B4012" s="155"/>
      <c r="C4012" s="156"/>
      <c r="D4012" s="157"/>
    </row>
    <row r="4013" spans="1:4">
      <c r="A4013" s="159"/>
      <c r="B4013" s="155"/>
      <c r="C4013" s="156"/>
      <c r="D4013" s="157"/>
    </row>
    <row r="4014" spans="1:4">
      <c r="A4014" s="156"/>
      <c r="B4014" s="155"/>
      <c r="C4014" s="156"/>
      <c r="D4014" s="157"/>
    </row>
    <row r="4015" spans="1:4">
      <c r="A4015" s="154"/>
      <c r="B4015" s="155"/>
      <c r="C4015" s="156"/>
      <c r="D4015" s="157"/>
    </row>
    <row r="4016" spans="1:4">
      <c r="A4016" s="158"/>
      <c r="B4016" s="155"/>
      <c r="C4016" s="156"/>
      <c r="D4016" s="157"/>
    </row>
    <row r="4017" spans="1:4">
      <c r="A4017" s="156"/>
      <c r="B4017" s="155"/>
      <c r="C4017" s="156"/>
      <c r="D4017" s="157"/>
    </row>
    <row r="4018" spans="1:4">
      <c r="A4018" s="154"/>
      <c r="B4018" s="155"/>
      <c r="C4018" s="156"/>
      <c r="D4018" s="157"/>
    </row>
    <row r="4019" spans="1:4">
      <c r="A4019" s="158"/>
      <c r="B4019" s="155"/>
      <c r="C4019" s="156"/>
      <c r="D4019" s="157"/>
    </row>
    <row r="4020" spans="1:4">
      <c r="A4020" s="159"/>
      <c r="B4020" s="155"/>
      <c r="C4020" s="156"/>
      <c r="D4020" s="157"/>
    </row>
    <row r="4021" spans="1:4">
      <c r="A4021" s="156"/>
      <c r="B4021" s="155"/>
      <c r="C4021" s="156"/>
      <c r="D4021" s="157"/>
    </row>
    <row r="4022" spans="1:4">
      <c r="A4022" s="158"/>
      <c r="B4022" s="155"/>
      <c r="C4022" s="156"/>
      <c r="D4022" s="157"/>
    </row>
    <row r="4023" spans="1:4">
      <c r="A4023" s="156"/>
      <c r="B4023" s="155"/>
      <c r="C4023" s="156"/>
      <c r="D4023" s="157"/>
    </row>
    <row r="4024" spans="1:4">
      <c r="A4024" s="158"/>
      <c r="B4024" s="155"/>
      <c r="C4024" s="156"/>
      <c r="D4024" s="157"/>
    </row>
    <row r="4025" spans="1:4">
      <c r="A4025" s="159"/>
      <c r="B4025" s="155"/>
      <c r="C4025" s="156"/>
      <c r="D4025" s="157"/>
    </row>
    <row r="4026" spans="1:4">
      <c r="A4026" s="156"/>
      <c r="B4026" s="155"/>
      <c r="C4026" s="156"/>
      <c r="D4026" s="157"/>
    </row>
    <row r="4027" spans="1:4">
      <c r="A4027" s="158"/>
      <c r="B4027" s="155"/>
      <c r="C4027" s="156"/>
      <c r="D4027" s="157"/>
    </row>
    <row r="4028" spans="1:4">
      <c r="A4028" s="159"/>
      <c r="B4028" s="155"/>
      <c r="C4028" s="156"/>
      <c r="D4028" s="157"/>
    </row>
    <row r="4029" spans="1:4">
      <c r="A4029" s="159"/>
      <c r="B4029" s="155"/>
      <c r="C4029" s="156"/>
      <c r="D4029" s="157"/>
    </row>
    <row r="4030" spans="1:4">
      <c r="A4030" s="159"/>
      <c r="B4030" s="155"/>
      <c r="C4030" s="156"/>
      <c r="D4030" s="157"/>
    </row>
    <row r="4031" spans="1:4">
      <c r="A4031" s="156"/>
      <c r="B4031" s="155"/>
      <c r="C4031" s="156"/>
      <c r="D4031" s="157"/>
    </row>
    <row r="4032" spans="1:4">
      <c r="A4032" s="158"/>
      <c r="B4032" s="155"/>
      <c r="C4032" s="156"/>
      <c r="D4032" s="157"/>
    </row>
    <row r="4033" spans="1:4">
      <c r="A4033" s="159"/>
      <c r="B4033" s="155"/>
      <c r="C4033" s="156"/>
      <c r="D4033" s="157"/>
    </row>
    <row r="4034" spans="1:4">
      <c r="A4034" s="159"/>
      <c r="B4034" s="155"/>
      <c r="C4034" s="156"/>
      <c r="D4034" s="157"/>
    </row>
    <row r="4035" spans="1:4">
      <c r="A4035" s="156"/>
      <c r="B4035" s="155"/>
      <c r="C4035" s="156"/>
      <c r="D4035" s="157"/>
    </row>
    <row r="4036" spans="1:4">
      <c r="A4036" s="154"/>
      <c r="B4036" s="155"/>
      <c r="C4036" s="156"/>
      <c r="D4036" s="157"/>
    </row>
    <row r="4037" spans="1:4">
      <c r="A4037" s="158"/>
      <c r="B4037" s="155"/>
      <c r="C4037" s="156"/>
      <c r="D4037" s="157"/>
    </row>
    <row r="4038" spans="1:4">
      <c r="A4038" s="159"/>
      <c r="B4038" s="155"/>
      <c r="C4038" s="156"/>
      <c r="D4038" s="157"/>
    </row>
    <row r="4039" spans="1:4">
      <c r="A4039" s="159"/>
      <c r="B4039" s="155"/>
      <c r="C4039" s="156"/>
      <c r="D4039" s="157"/>
    </row>
    <row r="4040" spans="1:4">
      <c r="A4040" s="159"/>
      <c r="B4040" s="155"/>
      <c r="C4040" s="156"/>
      <c r="D4040" s="157"/>
    </row>
    <row r="4041" spans="1:4">
      <c r="A4041" s="159"/>
      <c r="B4041" s="155"/>
      <c r="C4041" s="156"/>
      <c r="D4041" s="157"/>
    </row>
    <row r="4042" spans="1:4">
      <c r="A4042" s="159"/>
      <c r="B4042" s="155"/>
      <c r="C4042" s="156"/>
      <c r="D4042" s="157"/>
    </row>
    <row r="4043" spans="1:4">
      <c r="A4043" s="156"/>
      <c r="B4043" s="155"/>
      <c r="C4043" s="156"/>
      <c r="D4043" s="157"/>
    </row>
    <row r="4044" spans="1:4">
      <c r="A4044" s="158"/>
      <c r="B4044" s="155"/>
      <c r="C4044" s="156"/>
      <c r="D4044" s="157"/>
    </row>
    <row r="4045" spans="1:4">
      <c r="A4045" s="159"/>
      <c r="B4045" s="155"/>
      <c r="C4045" s="156"/>
      <c r="D4045" s="157"/>
    </row>
    <row r="4046" spans="1:4">
      <c r="A4046" s="159"/>
      <c r="B4046" s="155"/>
      <c r="C4046" s="156"/>
      <c r="D4046" s="157"/>
    </row>
    <row r="4047" spans="1:4">
      <c r="A4047" s="156"/>
      <c r="B4047" s="155"/>
      <c r="C4047" s="156"/>
      <c r="D4047" s="157"/>
    </row>
    <row r="4048" spans="1:4">
      <c r="A4048" s="158"/>
      <c r="B4048" s="155"/>
      <c r="C4048" s="156"/>
      <c r="D4048" s="157"/>
    </row>
    <row r="4049" spans="1:4">
      <c r="A4049" s="156"/>
      <c r="B4049" s="155"/>
      <c r="C4049" s="156"/>
      <c r="D4049" s="157"/>
    </row>
    <row r="4050" spans="1:4">
      <c r="A4050" s="154"/>
      <c r="B4050" s="155"/>
      <c r="C4050" s="156"/>
      <c r="D4050" s="157"/>
    </row>
    <row r="4051" spans="1:4">
      <c r="A4051" s="158"/>
      <c r="B4051" s="155"/>
      <c r="C4051" s="156"/>
      <c r="D4051" s="157"/>
    </row>
    <row r="4052" spans="1:4">
      <c r="A4052" s="156"/>
      <c r="B4052" s="155"/>
      <c r="C4052" s="156"/>
      <c r="D4052" s="157"/>
    </row>
    <row r="4053" spans="1:4">
      <c r="A4053" s="154"/>
      <c r="B4053" s="155"/>
      <c r="C4053" s="156"/>
      <c r="D4053" s="157"/>
    </row>
    <row r="4054" spans="1:4">
      <c r="A4054" s="154"/>
      <c r="B4054" s="155"/>
      <c r="C4054" s="156"/>
      <c r="D4054" s="157"/>
    </row>
    <row r="4055" spans="1:4">
      <c r="A4055" s="154"/>
      <c r="B4055" s="155"/>
      <c r="C4055" s="156"/>
      <c r="D4055" s="157"/>
    </row>
    <row r="4056" spans="1:4">
      <c r="A4056" s="158"/>
      <c r="B4056" s="155"/>
      <c r="C4056" s="156"/>
      <c r="D4056" s="157"/>
    </row>
    <row r="4057" spans="1:4">
      <c r="A4057" s="159"/>
      <c r="B4057" s="155"/>
      <c r="C4057" s="156"/>
      <c r="D4057" s="157"/>
    </row>
    <row r="4058" spans="1:4">
      <c r="A4058" s="159"/>
      <c r="B4058" s="155"/>
      <c r="C4058" s="156"/>
      <c r="D4058" s="157"/>
    </row>
    <row r="4059" spans="1:4">
      <c r="A4059" s="159"/>
      <c r="B4059" s="155"/>
      <c r="C4059" s="156"/>
      <c r="D4059" s="157"/>
    </row>
    <row r="4060" spans="1:4">
      <c r="A4060" s="159"/>
      <c r="B4060" s="155"/>
      <c r="C4060" s="156"/>
      <c r="D4060" s="157"/>
    </row>
    <row r="4061" spans="1:4">
      <c r="A4061" s="159"/>
      <c r="B4061" s="155"/>
      <c r="C4061" s="156"/>
      <c r="D4061" s="157"/>
    </row>
    <row r="4062" spans="1:4">
      <c r="A4062" s="159"/>
      <c r="B4062" s="155"/>
      <c r="C4062" s="156"/>
      <c r="D4062" s="157"/>
    </row>
    <row r="4063" spans="1:4">
      <c r="A4063" s="159"/>
      <c r="B4063" s="155"/>
      <c r="C4063" s="156"/>
      <c r="D4063" s="157"/>
    </row>
    <row r="4064" spans="1:4">
      <c r="A4064" s="159"/>
      <c r="B4064" s="155"/>
      <c r="C4064" s="156"/>
      <c r="D4064" s="157"/>
    </row>
    <row r="4065" spans="1:4">
      <c r="A4065" s="159"/>
      <c r="B4065" s="155"/>
      <c r="C4065" s="156"/>
      <c r="D4065" s="157"/>
    </row>
    <row r="4066" spans="1:4">
      <c r="A4066" s="159"/>
      <c r="B4066" s="155"/>
      <c r="C4066" s="156"/>
      <c r="D4066" s="157"/>
    </row>
    <row r="4067" spans="1:4">
      <c r="A4067" s="159"/>
      <c r="B4067" s="155"/>
      <c r="C4067" s="156"/>
      <c r="D4067" s="157"/>
    </row>
    <row r="4068" spans="1:4">
      <c r="A4068" s="156"/>
      <c r="B4068" s="155"/>
      <c r="C4068" s="156"/>
      <c r="D4068" s="157"/>
    </row>
    <row r="4069" spans="1:4">
      <c r="A4069" s="158"/>
      <c r="B4069" s="155"/>
      <c r="C4069" s="156"/>
      <c r="D4069" s="157"/>
    </row>
    <row r="4070" spans="1:4">
      <c r="A4070" s="159"/>
      <c r="B4070" s="155"/>
      <c r="C4070" s="156"/>
      <c r="D4070" s="157"/>
    </row>
    <row r="4071" spans="1:4">
      <c r="A4071" s="159"/>
      <c r="B4071" s="155"/>
      <c r="C4071" s="156"/>
      <c r="D4071" s="157"/>
    </row>
    <row r="4072" spans="1:4">
      <c r="A4072" s="159"/>
      <c r="B4072" s="155"/>
      <c r="C4072" s="156"/>
      <c r="D4072" s="157"/>
    </row>
    <row r="4073" spans="1:4">
      <c r="A4073" s="159"/>
      <c r="B4073" s="155"/>
      <c r="C4073" s="156"/>
      <c r="D4073" s="157"/>
    </row>
    <row r="4074" spans="1:4">
      <c r="A4074" s="159"/>
      <c r="B4074" s="155"/>
      <c r="C4074" s="156"/>
      <c r="D4074" s="157"/>
    </row>
    <row r="4075" spans="1:4">
      <c r="A4075" s="159"/>
      <c r="B4075" s="155"/>
      <c r="C4075" s="156"/>
      <c r="D4075" s="157"/>
    </row>
    <row r="4076" spans="1:4">
      <c r="A4076" s="159"/>
      <c r="B4076" s="155"/>
      <c r="C4076" s="156"/>
      <c r="D4076" s="157"/>
    </row>
    <row r="4077" spans="1:4">
      <c r="A4077" s="159"/>
      <c r="B4077" s="155"/>
      <c r="C4077" s="156"/>
      <c r="D4077" s="157"/>
    </row>
    <row r="4078" spans="1:4">
      <c r="A4078" s="159"/>
      <c r="B4078" s="155"/>
      <c r="C4078" s="156"/>
      <c r="D4078" s="157"/>
    </row>
    <row r="4079" spans="1:4">
      <c r="A4079" s="159"/>
      <c r="B4079" s="155"/>
      <c r="C4079" s="156"/>
      <c r="D4079" s="157"/>
    </row>
    <row r="4080" spans="1:4">
      <c r="A4080" s="159"/>
      <c r="B4080" s="155"/>
      <c r="C4080" s="156"/>
      <c r="D4080" s="157"/>
    </row>
    <row r="4081" spans="1:4">
      <c r="A4081" s="159"/>
      <c r="B4081" s="155"/>
      <c r="C4081" s="156"/>
      <c r="D4081" s="157"/>
    </row>
    <row r="4082" spans="1:4">
      <c r="A4082" s="159"/>
      <c r="B4082" s="155"/>
      <c r="C4082" s="156"/>
      <c r="D4082" s="157"/>
    </row>
    <row r="4083" spans="1:4">
      <c r="A4083" s="156"/>
      <c r="B4083" s="155"/>
      <c r="C4083" s="156"/>
      <c r="D4083" s="157"/>
    </row>
    <row r="4084" spans="1:4">
      <c r="A4084" s="158"/>
      <c r="B4084" s="155"/>
      <c r="C4084" s="156"/>
      <c r="D4084" s="157"/>
    </row>
    <row r="4085" spans="1:4">
      <c r="A4085" s="159"/>
      <c r="B4085" s="155"/>
      <c r="C4085" s="156"/>
      <c r="D4085" s="157"/>
    </row>
    <row r="4086" spans="1:4">
      <c r="A4086" s="159"/>
      <c r="B4086" s="155"/>
      <c r="C4086" s="156"/>
      <c r="D4086" s="157"/>
    </row>
    <row r="4087" spans="1:4">
      <c r="A4087" s="159"/>
      <c r="B4087" s="155"/>
      <c r="C4087" s="156"/>
      <c r="D4087" s="157"/>
    </row>
    <row r="4088" spans="1:4">
      <c r="A4088" s="159"/>
      <c r="B4088" s="155"/>
      <c r="C4088" s="156"/>
      <c r="D4088" s="157"/>
    </row>
    <row r="4089" spans="1:4">
      <c r="A4089" s="156"/>
      <c r="B4089" s="155"/>
      <c r="C4089" s="156"/>
      <c r="D4089" s="157"/>
    </row>
    <row r="4090" spans="1:4">
      <c r="A4090" s="154"/>
      <c r="B4090" s="155"/>
      <c r="C4090" s="156"/>
      <c r="D4090" s="157"/>
    </row>
    <row r="4091" spans="1:4">
      <c r="A4091" s="158"/>
      <c r="B4091" s="155"/>
      <c r="C4091" s="156"/>
      <c r="D4091" s="157"/>
    </row>
    <row r="4092" spans="1:4">
      <c r="A4092" s="159"/>
      <c r="B4092" s="155"/>
      <c r="C4092" s="156"/>
      <c r="D4092" s="157"/>
    </row>
    <row r="4093" spans="1:4">
      <c r="A4093" s="159"/>
      <c r="B4093" s="155"/>
      <c r="C4093" s="156"/>
      <c r="D4093" s="157"/>
    </row>
    <row r="4094" spans="1:4">
      <c r="A4094" s="159"/>
      <c r="B4094" s="155"/>
      <c r="C4094" s="156"/>
      <c r="D4094" s="157"/>
    </row>
    <row r="4095" spans="1:4">
      <c r="A4095" s="159"/>
      <c r="B4095" s="155"/>
      <c r="C4095" s="156"/>
      <c r="D4095" s="157"/>
    </row>
    <row r="4096" spans="1:4">
      <c r="A4096" s="159"/>
      <c r="B4096" s="155"/>
      <c r="C4096" s="156"/>
      <c r="D4096" s="157"/>
    </row>
    <row r="4097" spans="1:4">
      <c r="A4097" s="159"/>
      <c r="B4097" s="155"/>
      <c r="C4097" s="156"/>
      <c r="D4097" s="157"/>
    </row>
    <row r="4098" spans="1:4">
      <c r="A4098" s="159"/>
      <c r="B4098" s="155"/>
      <c r="C4098" s="156"/>
      <c r="D4098" s="157"/>
    </row>
    <row r="4099" spans="1:4">
      <c r="A4099" s="159"/>
      <c r="B4099" s="155"/>
      <c r="C4099" s="156"/>
      <c r="D4099" s="157"/>
    </row>
    <row r="4100" spans="1:4">
      <c r="A4100" s="159"/>
      <c r="B4100" s="155"/>
      <c r="C4100" s="156"/>
      <c r="D4100" s="157"/>
    </row>
    <row r="4101" spans="1:4">
      <c r="A4101" s="159"/>
      <c r="B4101" s="155"/>
      <c r="C4101" s="156"/>
      <c r="D4101" s="157"/>
    </row>
    <row r="4102" spans="1:4">
      <c r="A4102" s="159"/>
      <c r="B4102" s="155"/>
      <c r="C4102" s="156"/>
      <c r="D4102" s="157"/>
    </row>
    <row r="4103" spans="1:4">
      <c r="A4103" s="159"/>
      <c r="B4103" s="155"/>
      <c r="C4103" s="156"/>
      <c r="D4103" s="157"/>
    </row>
    <row r="4104" spans="1:4">
      <c r="A4104" s="159"/>
      <c r="B4104" s="155"/>
      <c r="C4104" s="156"/>
      <c r="D4104" s="157"/>
    </row>
    <row r="4105" spans="1:4">
      <c r="A4105" s="156"/>
      <c r="B4105" s="155"/>
      <c r="C4105" s="156"/>
      <c r="D4105" s="157"/>
    </row>
    <row r="4106" spans="1:4">
      <c r="A4106" s="158"/>
      <c r="B4106" s="155"/>
      <c r="C4106" s="156"/>
      <c r="D4106" s="157"/>
    </row>
    <row r="4107" spans="1:4">
      <c r="A4107" s="159"/>
      <c r="B4107" s="155"/>
      <c r="C4107" s="156"/>
      <c r="D4107" s="157"/>
    </row>
    <row r="4108" spans="1:4">
      <c r="A4108" s="156"/>
      <c r="B4108" s="155"/>
      <c r="C4108" s="156"/>
      <c r="D4108" s="157"/>
    </row>
    <row r="4109" spans="1:4">
      <c r="A4109" s="158"/>
      <c r="B4109" s="155"/>
      <c r="C4109" s="156"/>
      <c r="D4109" s="157"/>
    </row>
    <row r="4110" spans="1:4">
      <c r="A4110" s="159"/>
      <c r="B4110" s="155"/>
      <c r="C4110" s="156"/>
      <c r="D4110" s="157"/>
    </row>
    <row r="4111" spans="1:4">
      <c r="A4111" s="159"/>
      <c r="B4111" s="155"/>
      <c r="C4111" s="156"/>
      <c r="D4111" s="157"/>
    </row>
    <row r="4112" spans="1:4">
      <c r="A4112" s="156"/>
      <c r="B4112" s="155"/>
      <c r="C4112" s="156"/>
      <c r="D4112" s="157"/>
    </row>
    <row r="4113" spans="1:4">
      <c r="A4113" s="158"/>
      <c r="B4113" s="155"/>
      <c r="C4113" s="156"/>
      <c r="D4113" s="157"/>
    </row>
    <row r="4114" spans="1:4">
      <c r="A4114" s="159"/>
      <c r="B4114" s="155"/>
      <c r="C4114" s="156"/>
      <c r="D4114" s="157"/>
    </row>
    <row r="4115" spans="1:4">
      <c r="A4115" s="159"/>
      <c r="B4115" s="155"/>
      <c r="C4115" s="156"/>
      <c r="D4115" s="157"/>
    </row>
    <row r="4116" spans="1:4">
      <c r="A4116" s="156"/>
      <c r="B4116" s="155"/>
      <c r="C4116" s="156"/>
      <c r="D4116" s="157"/>
    </row>
    <row r="4117" spans="1:4">
      <c r="A4117" s="154"/>
      <c r="B4117" s="155"/>
      <c r="C4117" s="156"/>
      <c r="D4117" s="157"/>
    </row>
    <row r="4118" spans="1:4">
      <c r="A4118" s="158"/>
      <c r="B4118" s="155"/>
      <c r="C4118" s="156"/>
      <c r="D4118" s="157"/>
    </row>
    <row r="4119" spans="1:4">
      <c r="A4119" s="159"/>
      <c r="B4119" s="155"/>
      <c r="C4119" s="156"/>
      <c r="D4119" s="157"/>
    </row>
    <row r="4120" spans="1:4">
      <c r="A4120" s="159"/>
      <c r="B4120" s="155"/>
      <c r="C4120" s="156"/>
      <c r="D4120" s="157"/>
    </row>
    <row r="4121" spans="1:4">
      <c r="A4121" s="159"/>
      <c r="B4121" s="155"/>
      <c r="C4121" s="156"/>
      <c r="D4121" s="157"/>
    </row>
    <row r="4122" spans="1:4">
      <c r="A4122" s="159"/>
      <c r="B4122" s="155"/>
      <c r="C4122" s="156"/>
      <c r="D4122" s="157"/>
    </row>
    <row r="4123" spans="1:4">
      <c r="A4123" s="159"/>
      <c r="B4123" s="155"/>
      <c r="C4123" s="156"/>
      <c r="D4123" s="157"/>
    </row>
    <row r="4124" spans="1:4">
      <c r="A4124" s="159"/>
      <c r="B4124" s="155"/>
      <c r="C4124" s="156"/>
      <c r="D4124" s="157"/>
    </row>
    <row r="4125" spans="1:4">
      <c r="A4125" s="159"/>
      <c r="B4125" s="155"/>
      <c r="C4125" s="156"/>
      <c r="D4125" s="157"/>
    </row>
    <row r="4126" spans="1:4">
      <c r="A4126" s="159"/>
      <c r="B4126" s="155"/>
      <c r="C4126" s="156"/>
      <c r="D4126" s="157"/>
    </row>
    <row r="4127" spans="1:4">
      <c r="A4127" s="159"/>
      <c r="B4127" s="155"/>
      <c r="C4127" s="156"/>
      <c r="D4127" s="157"/>
    </row>
    <row r="4128" spans="1:4">
      <c r="A4128" s="159"/>
      <c r="B4128" s="155"/>
      <c r="C4128" s="156"/>
      <c r="D4128" s="157"/>
    </row>
    <row r="4129" spans="1:4">
      <c r="A4129" s="159"/>
      <c r="B4129" s="155"/>
      <c r="C4129" s="156"/>
      <c r="D4129" s="157"/>
    </row>
    <row r="4130" spans="1:4">
      <c r="A4130" s="159"/>
      <c r="B4130" s="155"/>
      <c r="C4130" s="156"/>
      <c r="D4130" s="157"/>
    </row>
    <row r="4131" spans="1:4">
      <c r="A4131" s="159"/>
      <c r="B4131" s="155"/>
      <c r="C4131" s="156"/>
      <c r="D4131" s="157"/>
    </row>
    <row r="4132" spans="1:4">
      <c r="A4132" s="159"/>
      <c r="B4132" s="155"/>
      <c r="C4132" s="156"/>
      <c r="D4132" s="157"/>
    </row>
    <row r="4133" spans="1:4">
      <c r="A4133" s="156"/>
      <c r="B4133" s="155"/>
      <c r="C4133" s="156"/>
      <c r="D4133" s="157"/>
    </row>
    <row r="4134" spans="1:4">
      <c r="A4134" s="158"/>
      <c r="B4134" s="155"/>
      <c r="C4134" s="156"/>
      <c r="D4134" s="157"/>
    </row>
    <row r="4135" spans="1:4">
      <c r="A4135" s="159"/>
      <c r="B4135" s="155"/>
      <c r="C4135" s="156"/>
      <c r="D4135" s="157"/>
    </row>
    <row r="4136" spans="1:4">
      <c r="A4136" s="159"/>
      <c r="B4136" s="155"/>
      <c r="C4136" s="156"/>
      <c r="D4136" s="157"/>
    </row>
    <row r="4137" spans="1:4">
      <c r="A4137" s="159"/>
      <c r="B4137" s="155"/>
      <c r="C4137" s="156"/>
      <c r="D4137" s="157"/>
    </row>
    <row r="4138" spans="1:4">
      <c r="A4138" s="159"/>
      <c r="B4138" s="155"/>
      <c r="C4138" s="156"/>
      <c r="D4138" s="157"/>
    </row>
    <row r="4139" spans="1:4">
      <c r="A4139" s="159"/>
      <c r="B4139" s="155"/>
      <c r="C4139" s="156"/>
      <c r="D4139" s="157"/>
    </row>
    <row r="4140" spans="1:4">
      <c r="A4140" s="159"/>
      <c r="B4140" s="155"/>
      <c r="C4140" s="156"/>
      <c r="D4140" s="157"/>
    </row>
    <row r="4141" spans="1:4">
      <c r="A4141" s="159"/>
      <c r="B4141" s="155"/>
      <c r="C4141" s="156"/>
      <c r="D4141" s="157"/>
    </row>
    <row r="4142" spans="1:4">
      <c r="A4142" s="159"/>
      <c r="B4142" s="155"/>
      <c r="C4142" s="156"/>
      <c r="D4142" s="157"/>
    </row>
    <row r="4143" spans="1:4">
      <c r="A4143" s="156"/>
      <c r="B4143" s="155"/>
      <c r="C4143" s="156"/>
      <c r="D4143" s="157"/>
    </row>
    <row r="4144" spans="1:4">
      <c r="A4144" s="158"/>
      <c r="B4144" s="155"/>
      <c r="C4144" s="156"/>
      <c r="D4144" s="157"/>
    </row>
    <row r="4145" spans="1:4">
      <c r="A4145" s="159"/>
      <c r="B4145" s="155"/>
      <c r="C4145" s="156"/>
      <c r="D4145" s="157"/>
    </row>
    <row r="4146" spans="1:4">
      <c r="A4146" s="159"/>
      <c r="B4146" s="155"/>
      <c r="C4146" s="156"/>
      <c r="D4146" s="157"/>
    </row>
    <row r="4147" spans="1:4">
      <c r="A4147" s="159"/>
      <c r="B4147" s="155"/>
      <c r="C4147" s="156"/>
      <c r="D4147" s="157"/>
    </row>
    <row r="4148" spans="1:4">
      <c r="A4148" s="159"/>
      <c r="B4148" s="155"/>
      <c r="C4148" s="156"/>
      <c r="D4148" s="157"/>
    </row>
    <row r="4149" spans="1:4">
      <c r="A4149" s="159"/>
      <c r="B4149" s="155"/>
      <c r="C4149" s="156"/>
      <c r="D4149" s="157"/>
    </row>
    <row r="4150" spans="1:4">
      <c r="A4150" s="159"/>
      <c r="B4150" s="155"/>
      <c r="C4150" s="156"/>
      <c r="D4150" s="157"/>
    </row>
    <row r="4151" spans="1:4">
      <c r="A4151" s="159"/>
      <c r="B4151" s="155"/>
      <c r="C4151" s="156"/>
      <c r="D4151" s="157"/>
    </row>
    <row r="4152" spans="1:4">
      <c r="A4152" s="159"/>
      <c r="B4152" s="155"/>
      <c r="C4152" s="156"/>
      <c r="D4152" s="157"/>
    </row>
    <row r="4153" spans="1:4">
      <c r="A4153" s="159"/>
      <c r="B4153" s="155"/>
      <c r="C4153" s="156"/>
      <c r="D4153" s="157"/>
    </row>
    <row r="4154" spans="1:4">
      <c r="A4154" s="159"/>
      <c r="B4154" s="155"/>
      <c r="C4154" s="156"/>
      <c r="D4154" s="157"/>
    </row>
    <row r="4155" spans="1:4">
      <c r="A4155" s="159"/>
      <c r="B4155" s="155"/>
      <c r="C4155" s="156"/>
      <c r="D4155" s="157"/>
    </row>
    <row r="4156" spans="1:4">
      <c r="A4156" s="159"/>
      <c r="B4156" s="155"/>
      <c r="C4156" s="156"/>
      <c r="D4156" s="157"/>
    </row>
    <row r="4157" spans="1:4">
      <c r="A4157" s="159"/>
      <c r="B4157" s="155"/>
      <c r="C4157" s="156"/>
      <c r="D4157" s="157"/>
    </row>
    <row r="4158" spans="1:4">
      <c r="A4158" s="159"/>
      <c r="B4158" s="155"/>
      <c r="C4158" s="156"/>
      <c r="D4158" s="157"/>
    </row>
    <row r="4159" spans="1:4">
      <c r="A4159" s="159"/>
      <c r="B4159" s="155"/>
      <c r="C4159" s="156"/>
      <c r="D4159" s="157"/>
    </row>
    <row r="4160" spans="1:4">
      <c r="A4160" s="159"/>
      <c r="B4160" s="155"/>
      <c r="C4160" s="156"/>
      <c r="D4160" s="157"/>
    </row>
    <row r="4161" spans="1:4">
      <c r="A4161" s="159"/>
      <c r="B4161" s="155"/>
      <c r="C4161" s="156"/>
      <c r="D4161" s="157"/>
    </row>
    <row r="4162" spans="1:4">
      <c r="A4162" s="159"/>
      <c r="B4162" s="155"/>
      <c r="C4162" s="156"/>
      <c r="D4162" s="157"/>
    </row>
    <row r="4163" spans="1:4">
      <c r="A4163" s="159"/>
      <c r="B4163" s="155"/>
      <c r="C4163" s="156"/>
      <c r="D4163" s="157"/>
    </row>
    <row r="4164" spans="1:4">
      <c r="A4164" s="159"/>
      <c r="B4164" s="155"/>
      <c r="C4164" s="156"/>
      <c r="D4164" s="157"/>
    </row>
    <row r="4165" spans="1:4">
      <c r="A4165" s="159"/>
      <c r="B4165" s="155"/>
      <c r="C4165" s="156"/>
      <c r="D4165" s="157"/>
    </row>
    <row r="4166" spans="1:4">
      <c r="A4166" s="159"/>
      <c r="B4166" s="155"/>
      <c r="C4166" s="156"/>
      <c r="D4166" s="157"/>
    </row>
    <row r="4167" spans="1:4">
      <c r="A4167" s="159"/>
      <c r="B4167" s="155"/>
      <c r="C4167" s="156"/>
      <c r="D4167" s="157"/>
    </row>
    <row r="4168" spans="1:4">
      <c r="A4168" s="159"/>
      <c r="B4168" s="155"/>
      <c r="C4168" s="156"/>
      <c r="D4168" s="157"/>
    </row>
    <row r="4169" spans="1:4">
      <c r="A4169" s="159"/>
      <c r="B4169" s="155"/>
      <c r="C4169" s="156"/>
      <c r="D4169" s="157"/>
    </row>
    <row r="4170" spans="1:4">
      <c r="A4170" s="159"/>
      <c r="B4170" s="155"/>
      <c r="C4170" s="156"/>
      <c r="D4170" s="157"/>
    </row>
    <row r="4171" spans="1:4">
      <c r="A4171" s="156"/>
      <c r="B4171" s="155"/>
      <c r="C4171" s="156"/>
      <c r="D4171" s="157"/>
    </row>
    <row r="4172" spans="1:4">
      <c r="A4172" s="154"/>
      <c r="B4172" s="155"/>
      <c r="C4172" s="156"/>
      <c r="D4172" s="157"/>
    </row>
    <row r="4173" spans="1:4">
      <c r="A4173" s="154"/>
      <c r="B4173" s="155"/>
      <c r="C4173" s="156"/>
      <c r="D4173" s="157"/>
    </row>
    <row r="4174" spans="1:4">
      <c r="A4174" s="158"/>
      <c r="B4174" s="155"/>
      <c r="C4174" s="156"/>
      <c r="D4174" s="157"/>
    </row>
    <row r="4175" spans="1:4">
      <c r="A4175" s="159"/>
      <c r="B4175" s="155"/>
      <c r="C4175" s="156"/>
      <c r="D4175" s="157"/>
    </row>
    <row r="4176" spans="1:4">
      <c r="A4176" s="159"/>
      <c r="B4176" s="155"/>
      <c r="C4176" s="156"/>
      <c r="D4176" s="157"/>
    </row>
    <row r="4177" spans="1:4">
      <c r="A4177" s="159"/>
      <c r="B4177" s="155"/>
      <c r="C4177" s="156"/>
      <c r="D4177" s="157"/>
    </row>
    <row r="4178" spans="1:4">
      <c r="A4178" s="159"/>
      <c r="B4178" s="155"/>
      <c r="C4178" s="156"/>
      <c r="D4178" s="157"/>
    </row>
    <row r="4179" spans="1:4">
      <c r="A4179" s="159"/>
      <c r="B4179" s="155"/>
      <c r="C4179" s="156"/>
      <c r="D4179" s="157"/>
    </row>
    <row r="4180" spans="1:4">
      <c r="A4180" s="159"/>
      <c r="B4180" s="155"/>
      <c r="C4180" s="156"/>
      <c r="D4180" s="157"/>
    </row>
    <row r="4181" spans="1:4">
      <c r="A4181" s="159"/>
      <c r="B4181" s="155"/>
      <c r="C4181" s="156"/>
      <c r="D4181" s="157"/>
    </row>
    <row r="4182" spans="1:4">
      <c r="A4182" s="159"/>
      <c r="B4182" s="155"/>
      <c r="C4182" s="156"/>
      <c r="D4182" s="157"/>
    </row>
    <row r="4183" spans="1:4">
      <c r="A4183" s="159"/>
      <c r="B4183" s="155"/>
      <c r="C4183" s="156"/>
      <c r="D4183" s="157"/>
    </row>
    <row r="4184" spans="1:4">
      <c r="A4184" s="159"/>
      <c r="B4184" s="155"/>
      <c r="C4184" s="156"/>
      <c r="D4184" s="157"/>
    </row>
    <row r="4185" spans="1:4">
      <c r="A4185" s="159"/>
      <c r="B4185" s="155"/>
      <c r="C4185" s="156"/>
      <c r="D4185" s="157"/>
    </row>
    <row r="4186" spans="1:4">
      <c r="A4186" s="159"/>
      <c r="B4186" s="155"/>
      <c r="C4186" s="156"/>
      <c r="D4186" s="157"/>
    </row>
    <row r="4187" spans="1:4">
      <c r="A4187" s="159"/>
      <c r="B4187" s="155"/>
      <c r="C4187" s="156"/>
      <c r="D4187" s="157"/>
    </row>
    <row r="4188" spans="1:4">
      <c r="A4188" s="159"/>
      <c r="B4188" s="155"/>
      <c r="C4188" s="156"/>
      <c r="D4188" s="157"/>
    </row>
    <row r="4189" spans="1:4">
      <c r="A4189" s="159"/>
      <c r="B4189" s="155"/>
      <c r="C4189" s="156"/>
      <c r="D4189" s="157"/>
    </row>
    <row r="4190" spans="1:4">
      <c r="A4190" s="159"/>
      <c r="B4190" s="155"/>
      <c r="C4190" s="156"/>
      <c r="D4190" s="157"/>
    </row>
    <row r="4191" spans="1:4">
      <c r="A4191" s="159"/>
      <c r="B4191" s="155"/>
      <c r="C4191" s="156"/>
      <c r="D4191" s="157"/>
    </row>
    <row r="4192" spans="1:4">
      <c r="A4192" s="159"/>
      <c r="B4192" s="155"/>
      <c r="C4192" s="156"/>
      <c r="D4192" s="157"/>
    </row>
    <row r="4193" spans="1:4">
      <c r="A4193" s="159"/>
      <c r="B4193" s="155"/>
      <c r="C4193" s="156"/>
      <c r="D4193" s="157"/>
    </row>
    <row r="4194" spans="1:4">
      <c r="A4194" s="159"/>
      <c r="B4194" s="155"/>
      <c r="C4194" s="156"/>
      <c r="D4194" s="157"/>
    </row>
    <row r="4195" spans="1:4">
      <c r="A4195" s="159"/>
      <c r="B4195" s="155"/>
      <c r="C4195" s="156"/>
      <c r="D4195" s="157"/>
    </row>
    <row r="4196" spans="1:4">
      <c r="A4196" s="159"/>
      <c r="B4196" s="155"/>
      <c r="C4196" s="156"/>
      <c r="D4196" s="157"/>
    </row>
    <row r="4197" spans="1:4">
      <c r="A4197" s="159"/>
      <c r="B4197" s="155"/>
      <c r="C4197" s="156"/>
      <c r="D4197" s="157"/>
    </row>
    <row r="4198" spans="1:4">
      <c r="A4198" s="159"/>
      <c r="B4198" s="155"/>
      <c r="C4198" s="156"/>
      <c r="D4198" s="157"/>
    </row>
    <row r="4199" spans="1:4">
      <c r="A4199" s="159"/>
      <c r="B4199" s="155"/>
      <c r="C4199" s="156"/>
      <c r="D4199" s="157"/>
    </row>
    <row r="4200" spans="1:4">
      <c r="A4200" s="159"/>
      <c r="B4200" s="155"/>
      <c r="C4200" s="156"/>
      <c r="D4200" s="157"/>
    </row>
    <row r="4201" spans="1:4">
      <c r="A4201" s="159"/>
      <c r="B4201" s="155"/>
      <c r="C4201" s="156"/>
      <c r="D4201" s="157"/>
    </row>
    <row r="4202" spans="1:4">
      <c r="A4202" s="159"/>
      <c r="B4202" s="155"/>
      <c r="C4202" s="156"/>
      <c r="D4202" s="157"/>
    </row>
    <row r="4203" spans="1:4">
      <c r="A4203" s="159"/>
      <c r="B4203" s="155"/>
      <c r="C4203" s="156"/>
      <c r="D4203" s="157"/>
    </row>
    <row r="4204" spans="1:4">
      <c r="A4204" s="159"/>
      <c r="B4204" s="155"/>
      <c r="C4204" s="156"/>
      <c r="D4204" s="157"/>
    </row>
    <row r="4205" spans="1:4">
      <c r="A4205" s="159"/>
      <c r="B4205" s="155"/>
      <c r="C4205" s="156"/>
      <c r="D4205" s="157"/>
    </row>
    <row r="4206" spans="1:4">
      <c r="A4206" s="159"/>
      <c r="B4206" s="155"/>
      <c r="C4206" s="156"/>
      <c r="D4206" s="157"/>
    </row>
    <row r="4207" spans="1:4">
      <c r="A4207" s="159"/>
      <c r="B4207" s="155"/>
      <c r="C4207" s="156"/>
      <c r="D4207" s="157"/>
    </row>
    <row r="4208" spans="1:4">
      <c r="A4208" s="159"/>
      <c r="B4208" s="155"/>
      <c r="C4208" s="156"/>
      <c r="D4208" s="157"/>
    </row>
    <row r="4209" spans="1:4">
      <c r="A4209" s="159"/>
      <c r="B4209" s="155"/>
      <c r="C4209" s="156"/>
      <c r="D4209" s="157"/>
    </row>
    <row r="4210" spans="1:4">
      <c r="A4210" s="159"/>
      <c r="B4210" s="155"/>
      <c r="C4210" s="156"/>
      <c r="D4210" s="157"/>
    </row>
    <row r="4211" spans="1:4">
      <c r="A4211" s="159"/>
      <c r="B4211" s="155"/>
      <c r="C4211" s="156"/>
      <c r="D4211" s="157"/>
    </row>
    <row r="4212" spans="1:4">
      <c r="A4212" s="159"/>
      <c r="B4212" s="155"/>
      <c r="C4212" s="156"/>
      <c r="D4212" s="157"/>
    </row>
    <row r="4213" spans="1:4">
      <c r="A4213" s="159"/>
      <c r="B4213" s="155"/>
      <c r="C4213" s="156"/>
      <c r="D4213" s="157"/>
    </row>
    <row r="4214" spans="1:4">
      <c r="A4214" s="159"/>
      <c r="B4214" s="155"/>
      <c r="C4214" s="156"/>
      <c r="D4214" s="157"/>
    </row>
    <row r="4215" spans="1:4">
      <c r="A4215" s="159"/>
      <c r="B4215" s="155"/>
      <c r="C4215" s="156"/>
      <c r="D4215" s="157"/>
    </row>
    <row r="4216" spans="1:4">
      <c r="A4216" s="159"/>
      <c r="B4216" s="155"/>
      <c r="C4216" s="156"/>
      <c r="D4216" s="157"/>
    </row>
    <row r="4217" spans="1:4">
      <c r="A4217" s="156"/>
      <c r="B4217" s="155"/>
      <c r="C4217" s="156"/>
      <c r="D4217" s="157"/>
    </row>
    <row r="4218" spans="1:4">
      <c r="A4218" s="158"/>
      <c r="B4218" s="155"/>
      <c r="C4218" s="156"/>
      <c r="D4218" s="157"/>
    </row>
    <row r="4219" spans="1:4">
      <c r="A4219" s="159"/>
      <c r="B4219" s="155"/>
      <c r="C4219" s="156"/>
      <c r="D4219" s="157"/>
    </row>
    <row r="4220" spans="1:4">
      <c r="A4220" s="159"/>
      <c r="B4220" s="155"/>
      <c r="C4220" s="156"/>
      <c r="D4220" s="157"/>
    </row>
    <row r="4221" spans="1:4">
      <c r="A4221" s="159"/>
      <c r="B4221" s="155"/>
      <c r="C4221" s="156"/>
      <c r="D4221" s="157"/>
    </row>
    <row r="4222" spans="1:4">
      <c r="A4222" s="159"/>
      <c r="B4222" s="155"/>
      <c r="C4222" s="156"/>
      <c r="D4222" s="157"/>
    </row>
    <row r="4223" spans="1:4">
      <c r="A4223" s="159"/>
      <c r="B4223" s="155"/>
      <c r="C4223" s="156"/>
      <c r="D4223" s="157"/>
    </row>
    <row r="4224" spans="1:4">
      <c r="A4224" s="159"/>
      <c r="B4224" s="155"/>
      <c r="C4224" s="156"/>
      <c r="D4224" s="157"/>
    </row>
    <row r="4225" spans="1:4">
      <c r="A4225" s="159"/>
      <c r="B4225" s="155"/>
      <c r="C4225" s="156"/>
      <c r="D4225" s="157"/>
    </row>
    <row r="4226" spans="1:4">
      <c r="A4226" s="159"/>
      <c r="B4226" s="155"/>
      <c r="C4226" s="156"/>
      <c r="D4226" s="157"/>
    </row>
    <row r="4227" spans="1:4">
      <c r="A4227" s="159"/>
      <c r="B4227" s="155"/>
      <c r="C4227" s="156"/>
      <c r="D4227" s="157"/>
    </row>
    <row r="4228" spans="1:4">
      <c r="A4228" s="159"/>
      <c r="B4228" s="155"/>
      <c r="C4228" s="156"/>
      <c r="D4228" s="157"/>
    </row>
    <row r="4229" spans="1:4">
      <c r="A4229" s="159"/>
      <c r="B4229" s="155"/>
      <c r="C4229" s="156"/>
      <c r="D4229" s="157"/>
    </row>
    <row r="4230" spans="1:4">
      <c r="A4230" s="159"/>
      <c r="B4230" s="155"/>
      <c r="C4230" s="156"/>
      <c r="D4230" s="157"/>
    </row>
    <row r="4231" spans="1:4">
      <c r="A4231" s="156"/>
      <c r="B4231" s="155"/>
      <c r="C4231" s="156"/>
      <c r="D4231" s="157"/>
    </row>
    <row r="4232" spans="1:4">
      <c r="A4232" s="154"/>
      <c r="B4232" s="155"/>
      <c r="C4232" s="156"/>
      <c r="D4232" s="157"/>
    </row>
    <row r="4233" spans="1:4">
      <c r="A4233" s="158"/>
      <c r="B4233" s="155"/>
      <c r="C4233" s="156"/>
      <c r="D4233" s="157"/>
    </row>
    <row r="4234" spans="1:4">
      <c r="A4234" s="159"/>
      <c r="B4234" s="155"/>
      <c r="C4234" s="156"/>
      <c r="D4234" s="157"/>
    </row>
    <row r="4235" spans="1:4">
      <c r="A4235" s="159"/>
      <c r="B4235" s="155"/>
      <c r="C4235" s="156"/>
      <c r="D4235" s="157"/>
    </row>
    <row r="4236" spans="1:4">
      <c r="A4236" s="159"/>
      <c r="B4236" s="155"/>
      <c r="C4236" s="156"/>
      <c r="D4236" s="157"/>
    </row>
    <row r="4237" spans="1:4">
      <c r="A4237" s="159"/>
      <c r="B4237" s="155"/>
      <c r="C4237" s="156"/>
      <c r="D4237" s="157"/>
    </row>
    <row r="4238" spans="1:4">
      <c r="A4238" s="159"/>
      <c r="B4238" s="155"/>
      <c r="C4238" s="156"/>
      <c r="D4238" s="157"/>
    </row>
    <row r="4239" spans="1:4">
      <c r="A4239" s="159"/>
      <c r="B4239" s="155"/>
      <c r="C4239" s="156"/>
      <c r="D4239" s="157"/>
    </row>
    <row r="4240" spans="1:4">
      <c r="A4240" s="159"/>
      <c r="B4240" s="155"/>
      <c r="C4240" s="156"/>
      <c r="D4240" s="157"/>
    </row>
    <row r="4241" spans="1:4">
      <c r="A4241" s="159"/>
      <c r="B4241" s="155"/>
      <c r="C4241" s="156"/>
      <c r="D4241" s="157"/>
    </row>
    <row r="4242" spans="1:4">
      <c r="A4242" s="159"/>
      <c r="B4242" s="155"/>
      <c r="C4242" s="156"/>
      <c r="D4242" s="157"/>
    </row>
    <row r="4243" spans="1:4">
      <c r="A4243" s="159"/>
      <c r="B4243" s="155"/>
      <c r="C4243" s="156"/>
      <c r="D4243" s="157"/>
    </row>
    <row r="4244" spans="1:4">
      <c r="A4244" s="159"/>
      <c r="B4244" s="155"/>
      <c r="C4244" s="156"/>
      <c r="D4244" s="157"/>
    </row>
    <row r="4245" spans="1:4">
      <c r="A4245" s="156"/>
      <c r="B4245" s="155"/>
      <c r="C4245" s="156"/>
      <c r="D4245" s="157"/>
    </row>
    <row r="4246" spans="1:4">
      <c r="A4246" s="158"/>
      <c r="B4246" s="155"/>
      <c r="C4246" s="156"/>
      <c r="D4246" s="157"/>
    </row>
    <row r="4247" spans="1:4">
      <c r="A4247" s="159"/>
      <c r="B4247" s="155"/>
      <c r="C4247" s="156"/>
      <c r="D4247" s="157"/>
    </row>
    <row r="4248" spans="1:4">
      <c r="A4248" s="159"/>
      <c r="B4248" s="155"/>
      <c r="C4248" s="156"/>
      <c r="D4248" s="157"/>
    </row>
    <row r="4249" spans="1:4">
      <c r="A4249" s="159"/>
      <c r="B4249" s="155"/>
      <c r="C4249" s="156"/>
      <c r="D4249" s="157"/>
    </row>
    <row r="4250" spans="1:4">
      <c r="A4250" s="159"/>
      <c r="B4250" s="155"/>
      <c r="C4250" s="156"/>
      <c r="D4250" s="157"/>
    </row>
    <row r="4251" spans="1:4">
      <c r="A4251" s="159"/>
      <c r="B4251" s="155"/>
      <c r="C4251" s="156"/>
      <c r="D4251" s="157"/>
    </row>
    <row r="4252" spans="1:4">
      <c r="A4252" s="159"/>
      <c r="B4252" s="155"/>
      <c r="C4252" s="156"/>
      <c r="D4252" s="157"/>
    </row>
    <row r="4253" spans="1:4">
      <c r="A4253" s="159"/>
      <c r="B4253" s="155"/>
      <c r="C4253" s="156"/>
      <c r="D4253" s="157"/>
    </row>
    <row r="4254" spans="1:4">
      <c r="A4254" s="159"/>
      <c r="B4254" s="155"/>
      <c r="C4254" s="156"/>
      <c r="D4254" s="157"/>
    </row>
    <row r="4255" spans="1:4">
      <c r="A4255" s="159"/>
      <c r="B4255" s="155"/>
      <c r="C4255" s="156"/>
      <c r="D4255" s="157"/>
    </row>
    <row r="4256" spans="1:4">
      <c r="A4256" s="159"/>
      <c r="B4256" s="155"/>
      <c r="C4256" s="156"/>
      <c r="D4256" s="157"/>
    </row>
    <row r="4257" spans="1:4">
      <c r="A4257" s="159"/>
      <c r="B4257" s="155"/>
      <c r="C4257" s="156"/>
      <c r="D4257" s="157"/>
    </row>
    <row r="4258" spans="1:4">
      <c r="A4258" s="159"/>
      <c r="B4258" s="155"/>
      <c r="C4258" s="156"/>
      <c r="D4258" s="157"/>
    </row>
    <row r="4259" spans="1:4">
      <c r="A4259" s="159"/>
      <c r="B4259" s="155"/>
      <c r="C4259" s="156"/>
      <c r="D4259" s="157"/>
    </row>
    <row r="4260" spans="1:4">
      <c r="A4260" s="159"/>
      <c r="B4260" s="155"/>
      <c r="C4260" s="156"/>
      <c r="D4260" s="157"/>
    </row>
    <row r="4261" spans="1:4">
      <c r="A4261" s="159"/>
      <c r="B4261" s="155"/>
      <c r="C4261" s="156"/>
      <c r="D4261" s="157"/>
    </row>
    <row r="4262" spans="1:4">
      <c r="A4262" s="159"/>
      <c r="B4262" s="155"/>
      <c r="C4262" s="156"/>
      <c r="D4262" s="157"/>
    </row>
    <row r="4263" spans="1:4">
      <c r="A4263" s="159"/>
      <c r="B4263" s="155"/>
      <c r="C4263" s="156"/>
      <c r="D4263" s="157"/>
    </row>
    <row r="4264" spans="1:4">
      <c r="A4264" s="159"/>
      <c r="B4264" s="155"/>
      <c r="C4264" s="156"/>
      <c r="D4264" s="157"/>
    </row>
    <row r="4265" spans="1:4">
      <c r="A4265" s="159"/>
      <c r="B4265" s="155"/>
      <c r="C4265" s="156"/>
      <c r="D4265" s="157"/>
    </row>
    <row r="4266" spans="1:4">
      <c r="A4266" s="159"/>
      <c r="B4266" s="155"/>
      <c r="C4266" s="156"/>
      <c r="D4266" s="157"/>
    </row>
    <row r="4267" spans="1:4">
      <c r="A4267" s="159"/>
      <c r="B4267" s="155"/>
      <c r="C4267" s="156"/>
      <c r="D4267" s="157"/>
    </row>
    <row r="4268" spans="1:4">
      <c r="A4268" s="156"/>
      <c r="B4268" s="155"/>
      <c r="C4268" s="156"/>
      <c r="D4268" s="157"/>
    </row>
    <row r="4269" spans="1:4">
      <c r="A4269" s="158"/>
      <c r="B4269" s="155"/>
      <c r="C4269" s="156"/>
      <c r="D4269" s="157"/>
    </row>
    <row r="4270" spans="1:4">
      <c r="A4270" s="159"/>
      <c r="B4270" s="155"/>
      <c r="C4270" s="156"/>
      <c r="D4270" s="157"/>
    </row>
    <row r="4271" spans="1:4">
      <c r="A4271" s="159"/>
      <c r="B4271" s="155"/>
      <c r="C4271" s="156"/>
      <c r="D4271" s="157"/>
    </row>
    <row r="4272" spans="1:4">
      <c r="A4272" s="159"/>
      <c r="B4272" s="155"/>
      <c r="C4272" s="156"/>
      <c r="D4272" s="157"/>
    </row>
    <row r="4273" spans="1:4">
      <c r="A4273" s="159"/>
      <c r="B4273" s="155"/>
      <c r="C4273" s="156"/>
      <c r="D4273" s="157"/>
    </row>
    <row r="4274" spans="1:4">
      <c r="A4274" s="159"/>
      <c r="B4274" s="155"/>
      <c r="C4274" s="156"/>
      <c r="D4274" s="157"/>
    </row>
    <row r="4275" spans="1:4">
      <c r="A4275" s="159"/>
      <c r="B4275" s="155"/>
      <c r="C4275" s="156"/>
      <c r="D4275" s="157"/>
    </row>
    <row r="4276" spans="1:4">
      <c r="A4276" s="159"/>
      <c r="B4276" s="155"/>
      <c r="C4276" s="156"/>
      <c r="D4276" s="157"/>
    </row>
    <row r="4277" spans="1:4">
      <c r="A4277" s="159"/>
      <c r="B4277" s="155"/>
      <c r="C4277" s="156"/>
      <c r="D4277" s="157"/>
    </row>
    <row r="4278" spans="1:4">
      <c r="A4278" s="159"/>
      <c r="B4278" s="155"/>
      <c r="C4278" s="156"/>
      <c r="D4278" s="157"/>
    </row>
    <row r="4279" spans="1:4">
      <c r="A4279" s="156"/>
      <c r="B4279" s="155"/>
      <c r="C4279" s="156"/>
      <c r="D4279" s="157"/>
    </row>
    <row r="4280" spans="1:4">
      <c r="A4280" s="158"/>
      <c r="B4280" s="155"/>
      <c r="C4280" s="156"/>
      <c r="D4280" s="157"/>
    </row>
    <row r="4281" spans="1:4">
      <c r="A4281" s="159"/>
      <c r="B4281" s="155"/>
      <c r="C4281" s="156"/>
      <c r="D4281" s="157"/>
    </row>
    <row r="4282" spans="1:4">
      <c r="A4282" s="159"/>
      <c r="B4282" s="155"/>
      <c r="C4282" s="156"/>
      <c r="D4282" s="157"/>
    </row>
    <row r="4283" spans="1:4">
      <c r="A4283" s="159"/>
      <c r="B4283" s="155"/>
      <c r="C4283" s="156"/>
      <c r="D4283" s="157"/>
    </row>
    <row r="4284" spans="1:4">
      <c r="A4284" s="159"/>
      <c r="B4284" s="155"/>
      <c r="C4284" s="156"/>
      <c r="D4284" s="157"/>
    </row>
    <row r="4285" spans="1:4">
      <c r="A4285" s="159"/>
      <c r="B4285" s="155"/>
      <c r="C4285" s="156"/>
      <c r="D4285" s="157"/>
    </row>
    <row r="4286" spans="1:4">
      <c r="A4286" s="159"/>
      <c r="B4286" s="155"/>
      <c r="C4286" s="156"/>
      <c r="D4286" s="157"/>
    </row>
    <row r="4287" spans="1:4">
      <c r="A4287" s="159"/>
      <c r="B4287" s="155"/>
      <c r="C4287" s="156"/>
      <c r="D4287" s="157"/>
    </row>
    <row r="4288" spans="1:4">
      <c r="A4288" s="156"/>
      <c r="B4288" s="155"/>
      <c r="C4288" s="156"/>
      <c r="D4288" s="157"/>
    </row>
    <row r="4289" spans="1:4">
      <c r="A4289" s="158"/>
      <c r="B4289" s="155"/>
      <c r="C4289" s="156"/>
      <c r="D4289" s="157"/>
    </row>
    <row r="4290" spans="1:4">
      <c r="A4290" s="159"/>
      <c r="B4290" s="155"/>
      <c r="C4290" s="156"/>
      <c r="D4290" s="157"/>
    </row>
    <row r="4291" spans="1:4">
      <c r="A4291" s="159"/>
      <c r="B4291" s="155"/>
      <c r="C4291" s="156"/>
      <c r="D4291" s="157"/>
    </row>
    <row r="4292" spans="1:4">
      <c r="A4292" s="159"/>
      <c r="B4292" s="155"/>
      <c r="C4292" s="156"/>
      <c r="D4292" s="157"/>
    </row>
    <row r="4293" spans="1:4">
      <c r="A4293" s="159"/>
      <c r="B4293" s="155"/>
      <c r="C4293" s="156"/>
      <c r="D4293" s="157"/>
    </row>
    <row r="4294" spans="1:4">
      <c r="A4294" s="156"/>
      <c r="B4294" s="155"/>
      <c r="C4294" s="156"/>
      <c r="D4294" s="157"/>
    </row>
    <row r="4295" spans="1:4">
      <c r="A4295" s="158"/>
      <c r="B4295" s="155"/>
      <c r="C4295" s="156"/>
      <c r="D4295" s="157"/>
    </row>
    <row r="4296" spans="1:4">
      <c r="A4296" s="159"/>
      <c r="B4296" s="155"/>
      <c r="C4296" s="156"/>
      <c r="D4296" s="157"/>
    </row>
    <row r="4297" spans="1:4">
      <c r="A4297" s="159"/>
      <c r="B4297" s="155"/>
      <c r="C4297" s="156"/>
      <c r="D4297" s="157"/>
    </row>
    <row r="4298" spans="1:4">
      <c r="A4298" s="159"/>
      <c r="B4298" s="155"/>
      <c r="C4298" s="156"/>
      <c r="D4298" s="157"/>
    </row>
    <row r="4299" spans="1:4">
      <c r="A4299" s="159"/>
      <c r="B4299" s="155"/>
      <c r="C4299" s="156"/>
      <c r="D4299" s="157"/>
    </row>
    <row r="4300" spans="1:4">
      <c r="A4300" s="159"/>
      <c r="B4300" s="155"/>
      <c r="C4300" s="156"/>
      <c r="D4300" s="157"/>
    </row>
    <row r="4301" spans="1:4">
      <c r="A4301" s="156"/>
      <c r="B4301" s="155"/>
      <c r="C4301" s="156"/>
      <c r="D4301" s="157"/>
    </row>
    <row r="4302" spans="1:4">
      <c r="A4302" s="158"/>
      <c r="B4302" s="155"/>
      <c r="C4302" s="156"/>
      <c r="D4302" s="157"/>
    </row>
    <row r="4303" spans="1:4">
      <c r="A4303" s="159"/>
      <c r="B4303" s="155"/>
      <c r="C4303" s="156"/>
      <c r="D4303" s="157"/>
    </row>
    <row r="4304" spans="1:4">
      <c r="A4304" s="159"/>
      <c r="B4304" s="155"/>
      <c r="C4304" s="156"/>
      <c r="D4304" s="157"/>
    </row>
    <row r="4305" spans="1:4">
      <c r="A4305" s="159"/>
      <c r="B4305" s="155"/>
      <c r="C4305" s="156"/>
      <c r="D4305" s="157"/>
    </row>
    <row r="4306" spans="1:4">
      <c r="A4306" s="159"/>
      <c r="B4306" s="155"/>
      <c r="C4306" s="156"/>
      <c r="D4306" s="157"/>
    </row>
    <row r="4307" spans="1:4">
      <c r="A4307" s="159"/>
      <c r="B4307" s="155"/>
      <c r="C4307" s="156"/>
      <c r="D4307" s="157"/>
    </row>
    <row r="4308" spans="1:4">
      <c r="A4308" s="159"/>
      <c r="B4308" s="155"/>
      <c r="C4308" s="156"/>
      <c r="D4308" s="157"/>
    </row>
    <row r="4309" spans="1:4">
      <c r="A4309" s="159"/>
      <c r="B4309" s="155"/>
      <c r="C4309" s="156"/>
      <c r="D4309" s="157"/>
    </row>
    <row r="4310" spans="1:4">
      <c r="A4310" s="159"/>
      <c r="B4310" s="155"/>
      <c r="C4310" s="156"/>
      <c r="D4310" s="157"/>
    </row>
    <row r="4311" spans="1:4">
      <c r="A4311" s="159"/>
      <c r="B4311" s="155"/>
      <c r="C4311" s="156"/>
      <c r="D4311" s="157"/>
    </row>
    <row r="4312" spans="1:4">
      <c r="A4312" s="159"/>
      <c r="B4312" s="155"/>
      <c r="C4312" s="156"/>
      <c r="D4312" s="157"/>
    </row>
    <row r="4313" spans="1:4">
      <c r="A4313" s="159"/>
      <c r="B4313" s="155"/>
      <c r="C4313" s="156"/>
      <c r="D4313" s="157"/>
    </row>
    <row r="4314" spans="1:4">
      <c r="A4314" s="159"/>
      <c r="B4314" s="155"/>
      <c r="C4314" s="156"/>
      <c r="D4314" s="157"/>
    </row>
    <row r="4315" spans="1:4">
      <c r="A4315" s="159"/>
      <c r="B4315" s="155"/>
      <c r="C4315" s="156"/>
      <c r="D4315" s="157"/>
    </row>
    <row r="4316" spans="1:4">
      <c r="A4316" s="159"/>
      <c r="B4316" s="155"/>
      <c r="C4316" s="156"/>
      <c r="D4316" s="157"/>
    </row>
    <row r="4317" spans="1:4">
      <c r="A4317" s="159"/>
      <c r="B4317" s="155"/>
      <c r="C4317" s="156"/>
      <c r="D4317" s="157"/>
    </row>
    <row r="4318" spans="1:4">
      <c r="A4318" s="159"/>
      <c r="B4318" s="155"/>
      <c r="C4318" s="156"/>
      <c r="D4318" s="157"/>
    </row>
    <row r="4319" spans="1:4">
      <c r="A4319" s="159"/>
      <c r="B4319" s="155"/>
      <c r="C4319" s="156"/>
      <c r="D4319" s="157"/>
    </row>
    <row r="4320" spans="1:4">
      <c r="A4320" s="159"/>
      <c r="B4320" s="155"/>
      <c r="C4320" s="156"/>
      <c r="D4320" s="157"/>
    </row>
    <row r="4321" spans="1:4">
      <c r="A4321" s="159"/>
      <c r="B4321" s="155"/>
      <c r="C4321" s="156"/>
      <c r="D4321" s="157"/>
    </row>
    <row r="4322" spans="1:4">
      <c r="A4322" s="159"/>
      <c r="B4322" s="155"/>
      <c r="C4322" s="156"/>
      <c r="D4322" s="157"/>
    </row>
    <row r="4323" spans="1:4">
      <c r="A4323" s="159"/>
      <c r="B4323" s="155"/>
      <c r="C4323" s="156"/>
      <c r="D4323" s="157"/>
    </row>
    <row r="4324" spans="1:4">
      <c r="A4324" s="159"/>
      <c r="B4324" s="155"/>
      <c r="C4324" s="156"/>
      <c r="D4324" s="157"/>
    </row>
    <row r="4325" spans="1:4">
      <c r="A4325" s="159"/>
      <c r="B4325" s="155"/>
      <c r="C4325" s="156"/>
      <c r="D4325" s="157"/>
    </row>
    <row r="4326" spans="1:4">
      <c r="A4326" s="159"/>
      <c r="B4326" s="155"/>
      <c r="C4326" s="156"/>
      <c r="D4326" s="157"/>
    </row>
    <row r="4327" spans="1:4">
      <c r="A4327" s="159"/>
      <c r="B4327" s="155"/>
      <c r="C4327" s="156"/>
      <c r="D4327" s="157"/>
    </row>
    <row r="4328" spans="1:4">
      <c r="A4328" s="159"/>
      <c r="B4328" s="155"/>
      <c r="C4328" s="156"/>
      <c r="D4328" s="157"/>
    </row>
    <row r="4329" spans="1:4">
      <c r="A4329" s="159"/>
      <c r="B4329" s="155"/>
      <c r="C4329" s="156"/>
      <c r="D4329" s="157"/>
    </row>
    <row r="4330" spans="1:4">
      <c r="A4330" s="159"/>
      <c r="B4330" s="155"/>
      <c r="C4330" s="156"/>
      <c r="D4330" s="157"/>
    </row>
    <row r="4331" spans="1:4">
      <c r="A4331" s="159"/>
      <c r="B4331" s="155"/>
      <c r="C4331" s="156"/>
      <c r="D4331" s="157"/>
    </row>
    <row r="4332" spans="1:4">
      <c r="A4332" s="159"/>
      <c r="B4332" s="155"/>
      <c r="C4332" s="156"/>
      <c r="D4332" s="157"/>
    </row>
    <row r="4333" spans="1:4">
      <c r="A4333" s="159"/>
      <c r="B4333" s="155"/>
      <c r="C4333" s="156"/>
      <c r="D4333" s="157"/>
    </row>
    <row r="4334" spans="1:4">
      <c r="A4334" s="159"/>
      <c r="B4334" s="155"/>
      <c r="C4334" s="156"/>
      <c r="D4334" s="157"/>
    </row>
    <row r="4335" spans="1:4">
      <c r="A4335" s="156"/>
      <c r="B4335" s="155"/>
      <c r="C4335" s="156"/>
      <c r="D4335" s="157"/>
    </row>
    <row r="4336" spans="1:4">
      <c r="A4336" s="154"/>
      <c r="B4336" s="155"/>
      <c r="C4336" s="156"/>
      <c r="D4336" s="157"/>
    </row>
    <row r="4337" spans="1:4">
      <c r="A4337" s="158"/>
      <c r="B4337" s="155"/>
      <c r="C4337" s="156"/>
      <c r="D4337" s="157"/>
    </row>
    <row r="4338" spans="1:4">
      <c r="A4338" s="159"/>
      <c r="B4338" s="155"/>
      <c r="C4338" s="156"/>
      <c r="D4338" s="157"/>
    </row>
    <row r="4339" spans="1:4">
      <c r="A4339" s="159"/>
      <c r="B4339" s="155"/>
      <c r="C4339" s="156"/>
      <c r="D4339" s="157"/>
    </row>
    <row r="4340" spans="1:4">
      <c r="A4340" s="159"/>
      <c r="B4340" s="155"/>
      <c r="C4340" s="156"/>
      <c r="D4340" s="157"/>
    </row>
    <row r="4341" spans="1:4">
      <c r="A4341" s="159"/>
      <c r="B4341" s="155"/>
      <c r="C4341" s="156"/>
      <c r="D4341" s="157"/>
    </row>
    <row r="4342" spans="1:4">
      <c r="A4342" s="159"/>
      <c r="B4342" s="155"/>
      <c r="C4342" s="156"/>
      <c r="D4342" s="157"/>
    </row>
    <row r="4343" spans="1:4">
      <c r="A4343" s="159"/>
      <c r="B4343" s="155"/>
      <c r="C4343" s="156"/>
      <c r="D4343" s="157"/>
    </row>
    <row r="4344" spans="1:4">
      <c r="A4344" s="159"/>
      <c r="B4344" s="155"/>
      <c r="C4344" s="156"/>
      <c r="D4344" s="157"/>
    </row>
    <row r="4345" spans="1:4">
      <c r="A4345" s="159"/>
      <c r="B4345" s="155"/>
      <c r="C4345" s="156"/>
      <c r="D4345" s="157"/>
    </row>
    <row r="4346" spans="1:4">
      <c r="A4346" s="159"/>
      <c r="B4346" s="155"/>
      <c r="C4346" s="156"/>
      <c r="D4346" s="157"/>
    </row>
    <row r="4347" spans="1:4">
      <c r="A4347" s="159"/>
      <c r="B4347" s="155"/>
      <c r="C4347" s="156"/>
      <c r="D4347" s="157"/>
    </row>
    <row r="4348" spans="1:4">
      <c r="A4348" s="159"/>
      <c r="B4348" s="155"/>
      <c r="C4348" s="156"/>
      <c r="D4348" s="157"/>
    </row>
    <row r="4349" spans="1:4">
      <c r="A4349" s="159"/>
      <c r="B4349" s="155"/>
      <c r="C4349" s="156"/>
      <c r="D4349" s="157"/>
    </row>
    <row r="4350" spans="1:4">
      <c r="A4350" s="159"/>
      <c r="B4350" s="155"/>
      <c r="C4350" s="156"/>
      <c r="D4350" s="157"/>
    </row>
    <row r="4351" spans="1:4">
      <c r="A4351" s="159"/>
      <c r="B4351" s="155"/>
      <c r="C4351" s="156"/>
      <c r="D4351" s="157"/>
    </row>
    <row r="4352" spans="1:4">
      <c r="A4352" s="159"/>
      <c r="B4352" s="155"/>
      <c r="C4352" s="156"/>
      <c r="D4352" s="157"/>
    </row>
    <row r="4353" spans="1:4">
      <c r="A4353" s="159"/>
      <c r="B4353" s="155"/>
      <c r="C4353" s="156"/>
      <c r="D4353" s="157"/>
    </row>
    <row r="4354" spans="1:4">
      <c r="A4354" s="159"/>
      <c r="B4354" s="155"/>
      <c r="C4354" s="156"/>
      <c r="D4354" s="157"/>
    </row>
    <row r="4355" spans="1:4">
      <c r="A4355" s="159"/>
      <c r="B4355" s="155"/>
      <c r="C4355" s="156"/>
      <c r="D4355" s="157"/>
    </row>
    <row r="4356" spans="1:4">
      <c r="A4356" s="159"/>
      <c r="B4356" s="155"/>
      <c r="C4356" s="156"/>
      <c r="D4356" s="157"/>
    </row>
    <row r="4357" spans="1:4">
      <c r="A4357" s="159"/>
      <c r="B4357" s="155"/>
      <c r="C4357" s="156"/>
      <c r="D4357" s="157"/>
    </row>
    <row r="4358" spans="1:4">
      <c r="A4358" s="159"/>
      <c r="B4358" s="155"/>
      <c r="C4358" s="156"/>
      <c r="D4358" s="157"/>
    </row>
    <row r="4359" spans="1:4">
      <c r="A4359" s="156"/>
      <c r="B4359" s="155"/>
      <c r="C4359" s="156"/>
      <c r="D4359" s="157"/>
    </row>
    <row r="4360" spans="1:4">
      <c r="A4360" s="154"/>
      <c r="B4360" s="155"/>
      <c r="C4360" s="156"/>
      <c r="D4360" s="157"/>
    </row>
    <row r="4361" spans="1:4">
      <c r="A4361" s="158"/>
      <c r="B4361" s="155"/>
      <c r="C4361" s="156"/>
      <c r="D4361" s="157"/>
    </row>
    <row r="4362" spans="1:4">
      <c r="A4362" s="159"/>
      <c r="B4362" s="155"/>
      <c r="C4362" s="156"/>
      <c r="D4362" s="157"/>
    </row>
    <row r="4363" spans="1:4">
      <c r="A4363" s="159"/>
      <c r="B4363" s="155"/>
      <c r="C4363" s="156"/>
      <c r="D4363" s="157"/>
    </row>
    <row r="4364" spans="1:4">
      <c r="A4364" s="159"/>
      <c r="B4364" s="155"/>
      <c r="C4364" s="156"/>
      <c r="D4364" s="157"/>
    </row>
    <row r="4365" spans="1:4">
      <c r="A4365" s="159"/>
      <c r="B4365" s="155"/>
      <c r="C4365" s="156"/>
      <c r="D4365" s="157"/>
    </row>
    <row r="4366" spans="1:4">
      <c r="A4366" s="159"/>
      <c r="B4366" s="155"/>
      <c r="C4366" s="156"/>
      <c r="D4366" s="157"/>
    </row>
    <row r="4367" spans="1:4">
      <c r="A4367" s="159"/>
      <c r="B4367" s="155"/>
      <c r="C4367" s="156"/>
      <c r="D4367" s="157"/>
    </row>
    <row r="4368" spans="1:4">
      <c r="A4368" s="159"/>
      <c r="B4368" s="155"/>
      <c r="C4368" s="156"/>
      <c r="D4368" s="157"/>
    </row>
    <row r="4369" spans="1:4">
      <c r="A4369" s="159"/>
      <c r="B4369" s="155"/>
      <c r="C4369" s="156"/>
      <c r="D4369" s="157"/>
    </row>
    <row r="4370" spans="1:4">
      <c r="A4370" s="159"/>
      <c r="B4370" s="155"/>
      <c r="C4370" s="156"/>
      <c r="D4370" s="157"/>
    </row>
    <row r="4371" spans="1:4">
      <c r="A4371" s="159"/>
      <c r="B4371" s="155"/>
      <c r="C4371" s="156"/>
      <c r="D4371" s="157"/>
    </row>
    <row r="4372" spans="1:4">
      <c r="A4372" s="159"/>
      <c r="B4372" s="155"/>
      <c r="C4372" s="156"/>
      <c r="D4372" s="157"/>
    </row>
    <row r="4373" spans="1:4">
      <c r="A4373" s="159"/>
      <c r="B4373" s="155"/>
      <c r="C4373" s="156"/>
      <c r="D4373" s="157"/>
    </row>
    <row r="4374" spans="1:4">
      <c r="A4374" s="159"/>
      <c r="B4374" s="155"/>
      <c r="C4374" s="156"/>
      <c r="D4374" s="157"/>
    </row>
    <row r="4375" spans="1:4">
      <c r="A4375" s="159"/>
      <c r="B4375" s="155"/>
      <c r="C4375" s="156"/>
      <c r="D4375" s="157"/>
    </row>
    <row r="4376" spans="1:4">
      <c r="A4376" s="159"/>
      <c r="B4376" s="155"/>
      <c r="C4376" s="156"/>
      <c r="D4376" s="157"/>
    </row>
    <row r="4377" spans="1:4">
      <c r="A4377" s="159"/>
      <c r="B4377" s="155"/>
      <c r="C4377" s="156"/>
      <c r="D4377" s="157"/>
    </row>
    <row r="4378" spans="1:4">
      <c r="A4378" s="159"/>
      <c r="B4378" s="155"/>
      <c r="C4378" s="156"/>
      <c r="D4378" s="157"/>
    </row>
    <row r="4379" spans="1:4">
      <c r="A4379" s="159"/>
      <c r="B4379" s="155"/>
      <c r="C4379" s="156"/>
      <c r="D4379" s="157"/>
    </row>
    <row r="4380" spans="1:4">
      <c r="A4380" s="159"/>
      <c r="B4380" s="155"/>
      <c r="C4380" s="156"/>
      <c r="D4380" s="157"/>
    </row>
    <row r="4381" spans="1:4">
      <c r="A4381" s="159"/>
      <c r="B4381" s="155"/>
      <c r="C4381" s="156"/>
      <c r="D4381" s="157"/>
    </row>
    <row r="4382" spans="1:4">
      <c r="A4382" s="159"/>
      <c r="B4382" s="155"/>
      <c r="C4382" s="156"/>
      <c r="D4382" s="157"/>
    </row>
    <row r="4383" spans="1:4">
      <c r="A4383" s="156"/>
      <c r="B4383" s="155"/>
      <c r="C4383" s="156"/>
      <c r="D4383" s="157"/>
    </row>
    <row r="4384" spans="1:4">
      <c r="A4384" s="154"/>
      <c r="B4384" s="155"/>
      <c r="C4384" s="156"/>
      <c r="D4384" s="157"/>
    </row>
    <row r="4385" spans="1:4">
      <c r="A4385" s="158"/>
      <c r="B4385" s="155"/>
      <c r="C4385" s="156"/>
      <c r="D4385" s="157"/>
    </row>
    <row r="4386" spans="1:4">
      <c r="A4386" s="159"/>
      <c r="B4386" s="155"/>
      <c r="C4386" s="156"/>
      <c r="D4386" s="157"/>
    </row>
    <row r="4387" spans="1:4">
      <c r="A4387" s="159"/>
      <c r="B4387" s="155"/>
      <c r="C4387" s="156"/>
      <c r="D4387" s="157"/>
    </row>
    <row r="4388" spans="1:4">
      <c r="A4388" s="159"/>
      <c r="B4388" s="155"/>
      <c r="C4388" s="156"/>
      <c r="D4388" s="157"/>
    </row>
    <row r="4389" spans="1:4">
      <c r="A4389" s="159"/>
      <c r="B4389" s="155"/>
      <c r="C4389" s="156"/>
      <c r="D4389" s="157"/>
    </row>
    <row r="4390" spans="1:4">
      <c r="A4390" s="159"/>
      <c r="B4390" s="155"/>
      <c r="C4390" s="156"/>
      <c r="D4390" s="157"/>
    </row>
    <row r="4391" spans="1:4">
      <c r="A4391" s="159"/>
      <c r="B4391" s="155"/>
      <c r="C4391" s="156"/>
      <c r="D4391" s="157"/>
    </row>
    <row r="4392" spans="1:4">
      <c r="A4392" s="159"/>
      <c r="B4392" s="155"/>
      <c r="C4392" s="156"/>
      <c r="D4392" s="157"/>
    </row>
    <row r="4393" spans="1:4">
      <c r="A4393" s="159"/>
      <c r="B4393" s="155"/>
      <c r="C4393" s="156"/>
      <c r="D4393" s="157"/>
    </row>
    <row r="4394" spans="1:4">
      <c r="A4394" s="159"/>
      <c r="B4394" s="155"/>
      <c r="C4394" s="156"/>
      <c r="D4394" s="157"/>
    </row>
    <row r="4395" spans="1:4">
      <c r="A4395" s="159"/>
      <c r="B4395" s="155"/>
      <c r="C4395" s="156"/>
      <c r="D4395" s="157"/>
    </row>
    <row r="4396" spans="1:4">
      <c r="A4396" s="159"/>
      <c r="B4396" s="155"/>
      <c r="C4396" s="156"/>
      <c r="D4396" s="157"/>
    </row>
    <row r="4397" spans="1:4">
      <c r="A4397" s="159"/>
      <c r="B4397" s="155"/>
      <c r="C4397" s="156"/>
      <c r="D4397" s="157"/>
    </row>
    <row r="4398" spans="1:4">
      <c r="A4398" s="159"/>
      <c r="B4398" s="155"/>
      <c r="C4398" s="156"/>
      <c r="D4398" s="157"/>
    </row>
    <row r="4399" spans="1:4">
      <c r="A4399" s="156"/>
      <c r="B4399" s="155"/>
      <c r="C4399" s="156"/>
      <c r="D4399" s="157"/>
    </row>
    <row r="4400" spans="1:4">
      <c r="A4400" s="158"/>
      <c r="B4400" s="155"/>
      <c r="C4400" s="156"/>
      <c r="D4400" s="157"/>
    </row>
    <row r="4401" spans="1:4">
      <c r="A4401" s="159"/>
      <c r="B4401" s="155"/>
      <c r="C4401" s="156"/>
      <c r="D4401" s="157"/>
    </row>
    <row r="4402" spans="1:4">
      <c r="A4402" s="159"/>
      <c r="B4402" s="155"/>
      <c r="C4402" s="156"/>
      <c r="D4402" s="157"/>
    </row>
    <row r="4403" spans="1:4">
      <c r="A4403" s="159"/>
      <c r="B4403" s="155"/>
      <c r="C4403" s="156"/>
      <c r="D4403" s="157"/>
    </row>
    <row r="4404" spans="1:4">
      <c r="A4404" s="159"/>
      <c r="B4404" s="155"/>
      <c r="C4404" s="156"/>
      <c r="D4404" s="157"/>
    </row>
    <row r="4405" spans="1:4">
      <c r="A4405" s="159"/>
      <c r="B4405" s="155"/>
      <c r="C4405" s="156"/>
      <c r="D4405" s="157"/>
    </row>
    <row r="4406" spans="1:4">
      <c r="A4406" s="159"/>
      <c r="B4406" s="155"/>
      <c r="C4406" s="156"/>
      <c r="D4406" s="157"/>
    </row>
    <row r="4407" spans="1:4">
      <c r="A4407" s="159"/>
      <c r="B4407" s="155"/>
      <c r="C4407" s="156"/>
      <c r="D4407" s="157"/>
    </row>
    <row r="4408" spans="1:4">
      <c r="A4408" s="159"/>
      <c r="B4408" s="155"/>
      <c r="C4408" s="156"/>
      <c r="D4408" s="157"/>
    </row>
    <row r="4409" spans="1:4">
      <c r="A4409" s="159"/>
      <c r="B4409" s="155"/>
      <c r="C4409" s="156"/>
      <c r="D4409" s="157"/>
    </row>
    <row r="4410" spans="1:4">
      <c r="A4410" s="159"/>
      <c r="B4410" s="155"/>
      <c r="C4410" s="156"/>
      <c r="D4410" s="157"/>
    </row>
    <row r="4411" spans="1:4">
      <c r="A4411" s="154"/>
      <c r="B4411" s="155"/>
      <c r="C4411" s="156"/>
      <c r="D4411" s="157"/>
    </row>
    <row r="4412" spans="1:4">
      <c r="A4412" s="154"/>
      <c r="B4412" s="155"/>
      <c r="C4412" s="156"/>
      <c r="D4412" s="157"/>
    </row>
    <row r="4413" spans="1:4">
      <c r="A4413" s="159"/>
      <c r="B4413" s="155"/>
      <c r="C4413" s="156"/>
      <c r="D4413" s="157"/>
    </row>
    <row r="4414" spans="1:4">
      <c r="A4414" s="159"/>
      <c r="B4414" s="155"/>
      <c r="C4414" s="156"/>
      <c r="D4414" s="157"/>
    </row>
    <row r="4415" spans="1:4">
      <c r="A4415" s="159"/>
      <c r="B4415" s="155"/>
      <c r="C4415" s="156"/>
      <c r="D4415" s="157"/>
    </row>
    <row r="4416" spans="1:4">
      <c r="A4416" s="159"/>
      <c r="B4416" s="155"/>
      <c r="C4416" s="156"/>
      <c r="D4416" s="157"/>
    </row>
    <row r="4417" spans="1:4">
      <c r="A4417" s="159"/>
      <c r="B4417" s="155"/>
      <c r="C4417" s="156"/>
      <c r="D4417" s="157"/>
    </row>
    <row r="4418" spans="1:4">
      <c r="A4418" s="159"/>
      <c r="B4418" s="155"/>
      <c r="C4418" s="156"/>
      <c r="D4418" s="157"/>
    </row>
    <row r="4419" spans="1:4">
      <c r="A4419" s="159"/>
      <c r="B4419" s="155"/>
      <c r="C4419" s="156"/>
      <c r="D4419" s="157"/>
    </row>
    <row r="4420" spans="1:4">
      <c r="A4420" s="159"/>
      <c r="B4420" s="155"/>
      <c r="C4420" s="156"/>
      <c r="D4420" s="157"/>
    </row>
    <row r="4421" spans="1:4">
      <c r="A4421" s="159"/>
      <c r="B4421" s="155"/>
      <c r="C4421" s="156"/>
      <c r="D4421" s="157"/>
    </row>
    <row r="4422" spans="1:4">
      <c r="A4422" s="159"/>
      <c r="B4422" s="155"/>
      <c r="C4422" s="156"/>
      <c r="D4422" s="157"/>
    </row>
    <row r="4423" spans="1:4">
      <c r="A4423" s="154"/>
      <c r="B4423" s="155"/>
      <c r="C4423" s="156"/>
      <c r="D4423" s="157"/>
    </row>
    <row r="4424" spans="1:4">
      <c r="A4424" s="154"/>
      <c r="B4424" s="155"/>
      <c r="C4424" s="156"/>
      <c r="D4424" s="157"/>
    </row>
    <row r="4425" spans="1:4">
      <c r="A4425" s="154"/>
      <c r="B4425" s="155"/>
      <c r="C4425" s="156"/>
      <c r="D4425" s="157"/>
    </row>
    <row r="4426" spans="1:4">
      <c r="A4426" s="154"/>
      <c r="B4426" s="155"/>
      <c r="C4426" s="156"/>
      <c r="D4426" s="157"/>
    </row>
    <row r="4427" spans="1:4">
      <c r="A4427" s="159"/>
      <c r="B4427" s="155"/>
      <c r="C4427" s="156"/>
      <c r="D4427" s="157"/>
    </row>
    <row r="4428" spans="1:4">
      <c r="A4428" s="159"/>
      <c r="B4428" s="155"/>
      <c r="C4428" s="156"/>
      <c r="D4428" s="157"/>
    </row>
    <row r="4429" spans="1:4">
      <c r="A4429" s="159"/>
      <c r="B4429" s="155"/>
      <c r="C4429" s="156"/>
      <c r="D4429" s="157"/>
    </row>
    <row r="4430" spans="1:4">
      <c r="A4430" s="154"/>
      <c r="B4430" s="155"/>
      <c r="C4430" s="156"/>
      <c r="D4430" s="157"/>
    </row>
    <row r="4431" spans="1:4">
      <c r="A4431" s="159"/>
      <c r="B4431" s="155"/>
      <c r="C4431" s="156"/>
      <c r="D4431" s="157"/>
    </row>
    <row r="4432" spans="1:4">
      <c r="A4432" s="159"/>
      <c r="B4432" s="155"/>
      <c r="C4432" s="156"/>
      <c r="D4432" s="157"/>
    </row>
    <row r="4433" spans="1:4">
      <c r="A4433" s="159"/>
      <c r="B4433" s="155"/>
      <c r="C4433" s="156"/>
      <c r="D4433" s="157"/>
    </row>
    <row r="4434" spans="1:4">
      <c r="A4434" s="159"/>
      <c r="B4434" s="155"/>
      <c r="C4434" s="156"/>
      <c r="D4434" s="157"/>
    </row>
    <row r="4435" spans="1:4">
      <c r="A4435" s="154"/>
      <c r="B4435" s="155"/>
      <c r="C4435" s="156"/>
      <c r="D4435" s="157"/>
    </row>
    <row r="4436" spans="1:4">
      <c r="A4436" s="159"/>
      <c r="B4436" s="155"/>
      <c r="C4436" s="156"/>
      <c r="D4436" s="157"/>
    </row>
    <row r="4437" spans="1:4">
      <c r="A4437" s="159"/>
      <c r="B4437" s="155"/>
      <c r="C4437" s="156"/>
      <c r="D4437" s="157"/>
    </row>
    <row r="4438" spans="1:4">
      <c r="A4438" s="159"/>
      <c r="B4438" s="155"/>
      <c r="C4438" s="156"/>
      <c r="D4438" s="157"/>
    </row>
    <row r="4439" spans="1:4">
      <c r="A4439" s="159"/>
      <c r="B4439" s="155"/>
      <c r="C4439" s="156"/>
      <c r="D4439" s="157"/>
    </row>
    <row r="4440" spans="1:4">
      <c r="A4440" s="159"/>
      <c r="B4440" s="155"/>
      <c r="C4440" s="156"/>
      <c r="D4440" s="157"/>
    </row>
    <row r="4441" spans="1:4">
      <c r="A4441" s="159"/>
      <c r="B4441" s="155"/>
      <c r="C4441" s="156"/>
      <c r="D4441" s="157"/>
    </row>
    <row r="4442" spans="1:4">
      <c r="A4442" s="159"/>
      <c r="B4442" s="155"/>
      <c r="C4442" s="156"/>
      <c r="D4442" s="157"/>
    </row>
    <row r="4443" spans="1:4">
      <c r="A4443" s="159"/>
      <c r="B4443" s="155"/>
      <c r="C4443" s="156"/>
      <c r="D4443" s="157"/>
    </row>
    <row r="4444" spans="1:4">
      <c r="A4444" s="159"/>
      <c r="B4444" s="155"/>
      <c r="C4444" s="156"/>
      <c r="D4444" s="157"/>
    </row>
    <row r="4445" spans="1:4">
      <c r="A4445" s="159"/>
      <c r="B4445" s="155"/>
      <c r="C4445" s="156"/>
      <c r="D4445" s="157"/>
    </row>
    <row r="4446" spans="1:4">
      <c r="A4446" s="159"/>
      <c r="B4446" s="155"/>
      <c r="C4446" s="156"/>
      <c r="D4446" s="157"/>
    </row>
    <row r="4447" spans="1:4">
      <c r="A4447" s="159"/>
      <c r="B4447" s="155"/>
      <c r="C4447" s="156"/>
      <c r="D4447" s="157"/>
    </row>
    <row r="4448" spans="1:4">
      <c r="A4448" s="159"/>
      <c r="B4448" s="155"/>
      <c r="C4448" s="156"/>
      <c r="D4448" s="157"/>
    </row>
    <row r="4449" spans="1:4">
      <c r="A4449" s="159"/>
      <c r="B4449" s="155"/>
      <c r="C4449" s="156"/>
      <c r="D4449" s="157"/>
    </row>
    <row r="4450" spans="1:4">
      <c r="A4450" s="159"/>
      <c r="B4450" s="155"/>
      <c r="C4450" s="156"/>
      <c r="D4450" s="157"/>
    </row>
    <row r="4451" spans="1:4">
      <c r="A4451" s="159"/>
      <c r="B4451" s="155"/>
      <c r="C4451" s="156"/>
      <c r="D4451" s="157"/>
    </row>
    <row r="4452" spans="1:4">
      <c r="A4452" s="159"/>
      <c r="B4452" s="155"/>
      <c r="C4452" s="156"/>
      <c r="D4452" s="157"/>
    </row>
    <row r="4453" spans="1:4">
      <c r="A4453" s="159"/>
      <c r="B4453" s="155"/>
      <c r="C4453" s="156"/>
      <c r="D4453" s="157"/>
    </row>
    <row r="4454" spans="1:4">
      <c r="A4454" s="154"/>
      <c r="B4454" s="155"/>
      <c r="C4454" s="156"/>
      <c r="D4454" s="157"/>
    </row>
    <row r="4455" spans="1:4">
      <c r="A4455" s="159"/>
      <c r="B4455" s="155"/>
      <c r="C4455" s="156"/>
      <c r="D4455" s="157"/>
    </row>
    <row r="4456" spans="1:4">
      <c r="A4456" s="159"/>
      <c r="B4456" s="155"/>
      <c r="C4456" s="156"/>
      <c r="D4456" s="157"/>
    </row>
    <row r="4457" spans="1:4">
      <c r="A4457" s="159"/>
      <c r="B4457" s="155"/>
      <c r="C4457" s="156"/>
      <c r="D4457" s="157"/>
    </row>
    <row r="4458" spans="1:4">
      <c r="A4458" s="159"/>
      <c r="B4458" s="155"/>
      <c r="C4458" s="156"/>
      <c r="D4458" s="157"/>
    </row>
    <row r="4459" spans="1:4">
      <c r="A4459" s="159"/>
      <c r="B4459" s="155"/>
      <c r="C4459" s="156"/>
      <c r="D4459" s="157"/>
    </row>
    <row r="4460" spans="1:4">
      <c r="A4460" s="159"/>
      <c r="B4460" s="155"/>
      <c r="C4460" s="156"/>
      <c r="D4460" s="157"/>
    </row>
    <row r="4461" spans="1:4">
      <c r="A4461" s="154"/>
      <c r="B4461" s="155"/>
      <c r="C4461" s="156"/>
      <c r="D4461" s="157"/>
    </row>
    <row r="4462" spans="1:4">
      <c r="A4462" s="159"/>
      <c r="B4462" s="155"/>
      <c r="C4462" s="156"/>
      <c r="D4462" s="157"/>
    </row>
    <row r="4463" spans="1:4">
      <c r="A4463" s="159"/>
      <c r="B4463" s="155"/>
      <c r="C4463" s="156"/>
      <c r="D4463" s="157"/>
    </row>
    <row r="4464" spans="1:4">
      <c r="A4464" s="159"/>
      <c r="B4464" s="155"/>
      <c r="C4464" s="156"/>
      <c r="D4464" s="157"/>
    </row>
    <row r="4465" spans="1:4">
      <c r="A4465" s="159"/>
      <c r="B4465" s="155"/>
      <c r="C4465" s="156"/>
      <c r="D4465" s="157"/>
    </row>
    <row r="4466" spans="1:4">
      <c r="A4466" s="159"/>
      <c r="B4466" s="155"/>
      <c r="C4466" s="156"/>
      <c r="D4466" s="157"/>
    </row>
    <row r="4467" spans="1:4">
      <c r="A4467" s="159"/>
      <c r="B4467" s="155"/>
      <c r="C4467" s="156"/>
      <c r="D4467" s="157"/>
    </row>
    <row r="4468" spans="1:4">
      <c r="A4468" s="159"/>
      <c r="B4468" s="155"/>
      <c r="C4468" s="156"/>
      <c r="D4468" s="157"/>
    </row>
    <row r="4469" spans="1:4">
      <c r="A4469" s="159"/>
      <c r="B4469" s="155"/>
      <c r="C4469" s="156"/>
      <c r="D4469" s="157"/>
    </row>
    <row r="4470" spans="1:4">
      <c r="A4470" s="159"/>
      <c r="B4470" s="155"/>
      <c r="C4470" s="156"/>
      <c r="D4470" s="157"/>
    </row>
    <row r="4471" spans="1:4">
      <c r="A4471" s="159"/>
      <c r="B4471" s="155"/>
      <c r="C4471" s="156"/>
      <c r="D4471" s="157"/>
    </row>
    <row r="4472" spans="1:4">
      <c r="A4472" s="159"/>
      <c r="B4472" s="155"/>
      <c r="C4472" s="156"/>
      <c r="D4472" s="157"/>
    </row>
    <row r="4473" spans="1:4">
      <c r="A4473" s="159"/>
      <c r="B4473" s="155"/>
      <c r="C4473" s="156"/>
      <c r="D4473" s="157"/>
    </row>
    <row r="4474" spans="1:4">
      <c r="A4474" s="159"/>
      <c r="B4474" s="155"/>
      <c r="C4474" s="156"/>
      <c r="D4474" s="157"/>
    </row>
    <row r="4475" spans="1:4">
      <c r="A4475" s="159"/>
      <c r="B4475" s="155"/>
      <c r="C4475" s="156"/>
      <c r="D4475" s="157"/>
    </row>
    <row r="4476" spans="1:4">
      <c r="A4476" s="159"/>
      <c r="B4476" s="155"/>
      <c r="C4476" s="156"/>
      <c r="D4476" s="157"/>
    </row>
    <row r="4477" spans="1:4">
      <c r="A4477" s="154"/>
      <c r="B4477" s="155"/>
      <c r="C4477" s="156"/>
      <c r="D4477" s="157"/>
    </row>
    <row r="4478" spans="1:4">
      <c r="A4478" s="159"/>
      <c r="B4478" s="155"/>
      <c r="C4478" s="156"/>
      <c r="D4478" s="157"/>
    </row>
    <row r="4479" spans="1:4">
      <c r="A4479" s="159"/>
      <c r="B4479" s="155"/>
      <c r="C4479" s="156"/>
      <c r="D4479" s="157"/>
    </row>
    <row r="4480" spans="1:4">
      <c r="A4480" s="159"/>
      <c r="B4480" s="155"/>
      <c r="C4480" s="156"/>
      <c r="D4480" s="157"/>
    </row>
    <row r="4481" spans="1:4">
      <c r="A4481" s="159"/>
      <c r="B4481" s="155"/>
      <c r="C4481" s="156"/>
      <c r="D4481" s="157"/>
    </row>
    <row r="4482" spans="1:4">
      <c r="A4482" s="159"/>
      <c r="B4482" s="155"/>
      <c r="C4482" s="156"/>
      <c r="D4482" s="157"/>
    </row>
    <row r="4483" spans="1:4">
      <c r="A4483" s="159"/>
      <c r="B4483" s="155"/>
      <c r="C4483" s="156"/>
      <c r="D4483" s="157"/>
    </row>
    <row r="4484" spans="1:4">
      <c r="A4484" s="159"/>
      <c r="B4484" s="155"/>
      <c r="C4484" s="156"/>
      <c r="D4484" s="157"/>
    </row>
    <row r="4485" spans="1:4">
      <c r="A4485" s="159"/>
      <c r="B4485" s="155"/>
      <c r="C4485" s="156"/>
      <c r="D4485" s="157"/>
    </row>
    <row r="4486" spans="1:4">
      <c r="A4486" s="154"/>
      <c r="B4486" s="155"/>
      <c r="C4486" s="156"/>
      <c r="D4486" s="157"/>
    </row>
    <row r="4487" spans="1:4">
      <c r="A4487" s="159"/>
      <c r="B4487" s="155"/>
      <c r="C4487" s="156"/>
      <c r="D4487" s="157"/>
    </row>
    <row r="4488" spans="1:4">
      <c r="A4488" s="159"/>
      <c r="B4488" s="155"/>
      <c r="C4488" s="156"/>
      <c r="D4488" s="157"/>
    </row>
    <row r="4489" spans="1:4">
      <c r="A4489" s="154"/>
      <c r="B4489" s="155"/>
      <c r="C4489" s="156"/>
      <c r="D4489" s="157"/>
    </row>
    <row r="4490" spans="1:4">
      <c r="A4490" s="159"/>
      <c r="B4490" s="155"/>
      <c r="C4490" s="156"/>
      <c r="D4490" s="157"/>
    </row>
    <row r="4491" spans="1:4">
      <c r="A4491" s="159"/>
      <c r="B4491" s="155"/>
      <c r="C4491" s="156"/>
      <c r="D4491" s="157"/>
    </row>
    <row r="4492" spans="1:4">
      <c r="A4492" s="159"/>
      <c r="B4492" s="155"/>
      <c r="C4492" s="156"/>
      <c r="D4492" s="157"/>
    </row>
    <row r="4493" spans="1:4">
      <c r="A4493" s="159"/>
      <c r="B4493" s="155"/>
      <c r="C4493" s="156"/>
      <c r="D4493" s="157"/>
    </row>
    <row r="4494" spans="1:4">
      <c r="A4494" s="159"/>
      <c r="B4494" s="155"/>
      <c r="C4494" s="156"/>
      <c r="D4494" s="157"/>
    </row>
    <row r="4495" spans="1:4">
      <c r="A4495" s="159"/>
      <c r="B4495" s="155"/>
      <c r="C4495" s="156"/>
      <c r="D4495" s="157"/>
    </row>
    <row r="4496" spans="1:4">
      <c r="A4496" s="159"/>
      <c r="B4496" s="155"/>
      <c r="C4496" s="156"/>
      <c r="D4496" s="157"/>
    </row>
    <row r="4497" spans="1:4">
      <c r="A4497" s="159"/>
      <c r="B4497" s="155"/>
      <c r="C4497" s="156"/>
      <c r="D4497" s="157"/>
    </row>
    <row r="4498" spans="1:4">
      <c r="A4498" s="159"/>
      <c r="B4498" s="155"/>
      <c r="C4498" s="156"/>
      <c r="D4498" s="157"/>
    </row>
    <row r="4499" spans="1:4">
      <c r="A4499" s="159"/>
      <c r="B4499" s="155"/>
      <c r="C4499" s="156"/>
      <c r="D4499" s="157"/>
    </row>
    <row r="4500" spans="1:4">
      <c r="A4500" s="154"/>
      <c r="B4500" s="155"/>
      <c r="C4500" s="156"/>
      <c r="D4500" s="157"/>
    </row>
    <row r="4501" spans="1:4">
      <c r="A4501" s="159"/>
      <c r="B4501" s="155"/>
      <c r="C4501" s="156"/>
      <c r="D4501" s="157"/>
    </row>
    <row r="4502" spans="1:4">
      <c r="A4502" s="159"/>
      <c r="B4502" s="155"/>
      <c r="C4502" s="156"/>
      <c r="D4502" s="157"/>
    </row>
    <row r="4503" spans="1:4">
      <c r="A4503" s="159"/>
      <c r="B4503" s="155"/>
      <c r="C4503" s="156"/>
      <c r="D4503" s="157"/>
    </row>
    <row r="4504" spans="1:4">
      <c r="A4504" s="154"/>
      <c r="B4504" s="155"/>
      <c r="C4504" s="156"/>
      <c r="D4504" s="157"/>
    </row>
    <row r="4505" spans="1:4">
      <c r="A4505" s="159"/>
      <c r="B4505" s="155"/>
      <c r="C4505" s="156"/>
      <c r="D4505" s="157"/>
    </row>
    <row r="4506" spans="1:4">
      <c r="A4506" s="154"/>
      <c r="B4506" s="155"/>
      <c r="C4506" s="156"/>
      <c r="D4506" s="157"/>
    </row>
    <row r="4507" spans="1:4">
      <c r="A4507" s="159"/>
      <c r="B4507" s="155"/>
      <c r="C4507" s="156"/>
      <c r="D4507" s="157"/>
    </row>
    <row r="4508" spans="1:4">
      <c r="A4508" s="159"/>
      <c r="B4508" s="155"/>
      <c r="C4508" s="156"/>
      <c r="D4508" s="157"/>
    </row>
    <row r="4509" spans="1:4">
      <c r="A4509" s="154"/>
      <c r="B4509" s="155"/>
      <c r="C4509" s="156"/>
      <c r="D4509" s="157"/>
    </row>
    <row r="4510" spans="1:4">
      <c r="A4510" s="159"/>
      <c r="B4510" s="155"/>
      <c r="C4510" s="156"/>
      <c r="D4510" s="157"/>
    </row>
    <row r="4511" spans="1:4">
      <c r="A4511" s="159"/>
      <c r="B4511" s="155"/>
      <c r="C4511" s="156"/>
      <c r="D4511" s="157"/>
    </row>
    <row r="4512" spans="1:4">
      <c r="A4512" s="159"/>
      <c r="B4512" s="155"/>
      <c r="C4512" s="156"/>
      <c r="D4512" s="157"/>
    </row>
    <row r="4513" spans="1:4">
      <c r="A4513" s="159"/>
      <c r="B4513" s="155"/>
      <c r="C4513" s="156"/>
      <c r="D4513" s="157"/>
    </row>
    <row r="4514" spans="1:4">
      <c r="A4514" s="159"/>
      <c r="B4514" s="155"/>
      <c r="C4514" s="156"/>
      <c r="D4514" s="157"/>
    </row>
    <row r="4515" spans="1:4">
      <c r="A4515" s="154"/>
      <c r="B4515" s="155"/>
      <c r="C4515" s="156"/>
      <c r="D4515" s="157"/>
    </row>
    <row r="4516" spans="1:4">
      <c r="A4516" s="159"/>
      <c r="B4516" s="155"/>
      <c r="C4516" s="156"/>
      <c r="D4516" s="157"/>
    </row>
    <row r="4517" spans="1:4">
      <c r="A4517" s="154"/>
      <c r="B4517" s="155"/>
      <c r="C4517" s="156"/>
      <c r="D4517" s="157"/>
    </row>
    <row r="4518" spans="1:4">
      <c r="A4518" s="154"/>
      <c r="B4518" s="155"/>
      <c r="C4518" s="156"/>
      <c r="D4518" s="157"/>
    </row>
    <row r="4519" spans="1:4">
      <c r="A4519" s="159"/>
      <c r="B4519" s="155"/>
      <c r="C4519" s="156"/>
      <c r="D4519" s="157"/>
    </row>
    <row r="4520" spans="1:4">
      <c r="A4520" s="154"/>
      <c r="B4520" s="155"/>
      <c r="C4520" s="156"/>
      <c r="D4520" s="157"/>
    </row>
    <row r="4521" spans="1:4">
      <c r="A4521" s="154"/>
      <c r="B4521" s="155"/>
      <c r="C4521" s="156"/>
      <c r="D4521" s="157"/>
    </row>
    <row r="4522" spans="1:4">
      <c r="A4522" s="154"/>
      <c r="B4522" s="155"/>
      <c r="C4522" s="156"/>
      <c r="D4522" s="157"/>
    </row>
    <row r="4523" spans="1:4">
      <c r="A4523" s="154"/>
      <c r="B4523" s="155"/>
      <c r="C4523" s="156"/>
      <c r="D4523" s="157"/>
    </row>
    <row r="4524" spans="1:4">
      <c r="A4524" s="154"/>
      <c r="B4524" s="155"/>
      <c r="C4524" s="156"/>
      <c r="D4524" s="157"/>
    </row>
    <row r="4525" spans="1:4">
      <c r="A4525" s="159"/>
      <c r="B4525" s="155"/>
      <c r="C4525" s="156"/>
      <c r="D4525" s="157"/>
    </row>
    <row r="4526" spans="1:4">
      <c r="A4526" s="159"/>
      <c r="B4526" s="155"/>
      <c r="C4526" s="156"/>
      <c r="D4526" s="157"/>
    </row>
    <row r="4527" spans="1:4">
      <c r="A4527" s="159"/>
      <c r="B4527" s="155"/>
      <c r="C4527" s="156"/>
      <c r="D4527" s="157"/>
    </row>
    <row r="4528" spans="1:4">
      <c r="A4528" s="159"/>
      <c r="B4528" s="155"/>
      <c r="C4528" s="156"/>
      <c r="D4528" s="157"/>
    </row>
    <row r="4529" spans="1:4">
      <c r="A4529" s="159"/>
      <c r="B4529" s="155"/>
      <c r="C4529" s="156"/>
      <c r="D4529" s="157"/>
    </row>
    <row r="4530" spans="1:4">
      <c r="A4530" s="154"/>
      <c r="B4530" s="155"/>
      <c r="C4530" s="156"/>
      <c r="D4530" s="157"/>
    </row>
    <row r="4531" spans="1:4">
      <c r="A4531" s="159"/>
      <c r="B4531" s="155"/>
      <c r="C4531" s="156"/>
      <c r="D4531" s="157"/>
    </row>
    <row r="4532" spans="1:4">
      <c r="A4532" s="159"/>
      <c r="B4532" s="155"/>
      <c r="C4532" s="156"/>
      <c r="D4532" s="157"/>
    </row>
    <row r="4533" spans="1:4">
      <c r="A4533" s="159"/>
      <c r="B4533" s="155"/>
      <c r="C4533" s="156"/>
      <c r="D4533" s="157"/>
    </row>
    <row r="4534" spans="1:4">
      <c r="A4534" s="159"/>
      <c r="B4534" s="155"/>
      <c r="C4534" s="156"/>
      <c r="D4534" s="157"/>
    </row>
    <row r="4535" spans="1:4">
      <c r="A4535" s="159"/>
      <c r="B4535" s="155"/>
      <c r="C4535" s="156"/>
      <c r="D4535" s="157"/>
    </row>
    <row r="4536" spans="1:4">
      <c r="A4536" s="159"/>
      <c r="B4536" s="155"/>
      <c r="C4536" s="156"/>
      <c r="D4536" s="157"/>
    </row>
    <row r="4537" spans="1:4">
      <c r="A4537" s="159"/>
      <c r="B4537" s="155"/>
      <c r="C4537" s="156"/>
      <c r="D4537" s="157"/>
    </row>
    <row r="4538" spans="1:4">
      <c r="A4538" s="159"/>
      <c r="B4538" s="155"/>
      <c r="C4538" s="156"/>
      <c r="D4538" s="157"/>
    </row>
    <row r="4539" spans="1:4">
      <c r="A4539" s="159"/>
      <c r="B4539" s="155"/>
      <c r="C4539" s="156"/>
      <c r="D4539" s="157"/>
    </row>
    <row r="4540" spans="1:4">
      <c r="A4540" s="159"/>
      <c r="B4540" s="155"/>
      <c r="C4540" s="156"/>
      <c r="D4540" s="157"/>
    </row>
    <row r="4541" spans="1:4">
      <c r="A4541" s="159"/>
      <c r="B4541" s="155"/>
      <c r="C4541" s="156"/>
      <c r="D4541" s="157"/>
    </row>
    <row r="4542" spans="1:4">
      <c r="A4542" s="159"/>
      <c r="B4542" s="155"/>
      <c r="C4542" s="156"/>
      <c r="D4542" s="157"/>
    </row>
    <row r="4543" spans="1:4">
      <c r="A4543" s="159"/>
      <c r="B4543" s="155"/>
      <c r="C4543" s="156"/>
      <c r="D4543" s="157"/>
    </row>
    <row r="4544" spans="1:4">
      <c r="A4544" s="159"/>
      <c r="B4544" s="155"/>
      <c r="C4544" s="156"/>
      <c r="D4544" s="157"/>
    </row>
    <row r="4545" spans="1:4">
      <c r="A4545" s="159"/>
      <c r="B4545" s="155"/>
      <c r="C4545" s="156"/>
      <c r="D4545" s="157"/>
    </row>
    <row r="4546" spans="1:4">
      <c r="A4546" s="159"/>
      <c r="B4546" s="155"/>
      <c r="C4546" s="156"/>
      <c r="D4546" s="157"/>
    </row>
    <row r="4547" spans="1:4">
      <c r="A4547" s="159"/>
      <c r="B4547" s="155"/>
      <c r="C4547" s="156"/>
      <c r="D4547" s="157"/>
    </row>
    <row r="4548" spans="1:4">
      <c r="A4548" s="159"/>
      <c r="B4548" s="155"/>
      <c r="C4548" s="156"/>
      <c r="D4548" s="157"/>
    </row>
    <row r="4549" spans="1:4">
      <c r="A4549" s="159"/>
      <c r="B4549" s="155"/>
      <c r="C4549" s="156"/>
      <c r="D4549" s="157"/>
    </row>
    <row r="4550" spans="1:4">
      <c r="A4550" s="159"/>
      <c r="B4550" s="155"/>
      <c r="C4550" s="156"/>
      <c r="D4550" s="157"/>
    </row>
    <row r="4551" spans="1:4">
      <c r="A4551" s="159"/>
      <c r="B4551" s="155"/>
      <c r="C4551" s="156"/>
      <c r="D4551" s="157"/>
    </row>
    <row r="4552" spans="1:4">
      <c r="A4552" s="159"/>
      <c r="B4552" s="155"/>
      <c r="C4552" s="156"/>
      <c r="D4552" s="157"/>
    </row>
    <row r="4553" spans="1:4">
      <c r="A4553" s="159"/>
      <c r="B4553" s="155"/>
      <c r="C4553" s="156"/>
      <c r="D4553" s="157"/>
    </row>
    <row r="4554" spans="1:4">
      <c r="A4554" s="159"/>
      <c r="B4554" s="155"/>
      <c r="C4554" s="156"/>
      <c r="D4554" s="157"/>
    </row>
    <row r="4555" spans="1:4">
      <c r="A4555" s="159"/>
      <c r="B4555" s="155"/>
      <c r="C4555" s="156"/>
      <c r="D4555" s="157"/>
    </row>
    <row r="4556" spans="1:4">
      <c r="A4556" s="154"/>
      <c r="B4556" s="155"/>
      <c r="C4556" s="156"/>
      <c r="D4556" s="157"/>
    </row>
    <row r="4557" spans="1:4">
      <c r="A4557" s="159"/>
      <c r="B4557" s="155"/>
      <c r="C4557" s="156"/>
      <c r="D4557" s="157"/>
    </row>
    <row r="4558" spans="1:4">
      <c r="A4558" s="159"/>
      <c r="B4558" s="155"/>
      <c r="C4558" s="156"/>
      <c r="D4558" s="157"/>
    </row>
    <row r="4559" spans="1:4">
      <c r="A4559" s="154"/>
      <c r="B4559" s="155"/>
      <c r="C4559" s="156"/>
      <c r="D4559" s="157"/>
    </row>
    <row r="4560" spans="1:4">
      <c r="A4560" s="154"/>
      <c r="B4560" s="155"/>
      <c r="C4560" s="156"/>
      <c r="D4560" s="157"/>
    </row>
    <row r="4561" spans="1:4">
      <c r="A4561" s="159"/>
      <c r="B4561" s="155"/>
      <c r="C4561" s="156"/>
      <c r="D4561" s="157"/>
    </row>
    <row r="4562" spans="1:4">
      <c r="A4562" s="159"/>
      <c r="B4562" s="155"/>
      <c r="C4562" s="156"/>
      <c r="D4562" s="157"/>
    </row>
    <row r="4563" spans="1:4">
      <c r="A4563" s="159"/>
      <c r="B4563" s="155"/>
      <c r="C4563" s="156"/>
      <c r="D4563" s="157"/>
    </row>
    <row r="4564" spans="1:4">
      <c r="A4564" s="159"/>
      <c r="B4564" s="155"/>
      <c r="C4564" s="156"/>
      <c r="D4564" s="157"/>
    </row>
    <row r="4565" spans="1:4">
      <c r="A4565" s="159"/>
      <c r="B4565" s="155"/>
      <c r="C4565" s="156"/>
      <c r="D4565" s="157"/>
    </row>
    <row r="4566" spans="1:4">
      <c r="A4566" s="159"/>
      <c r="B4566" s="155"/>
      <c r="C4566" s="156"/>
      <c r="D4566" s="157"/>
    </row>
    <row r="4567" spans="1:4">
      <c r="A4567" s="159"/>
      <c r="B4567" s="155"/>
      <c r="C4567" s="156"/>
      <c r="D4567" s="157"/>
    </row>
    <row r="4568" spans="1:4">
      <c r="A4568" s="159"/>
      <c r="B4568" s="155"/>
      <c r="C4568" s="156"/>
      <c r="D4568" s="157"/>
    </row>
    <row r="4569" spans="1:4">
      <c r="A4569" s="159"/>
      <c r="B4569" s="155"/>
      <c r="C4569" s="156"/>
      <c r="D4569" s="157"/>
    </row>
    <row r="4570" spans="1:4">
      <c r="A4570" s="159"/>
      <c r="B4570" s="155"/>
      <c r="C4570" s="156"/>
      <c r="D4570" s="157"/>
    </row>
    <row r="4571" spans="1:4">
      <c r="A4571" s="159"/>
      <c r="B4571" s="155"/>
      <c r="C4571" s="156"/>
      <c r="D4571" s="157"/>
    </row>
    <row r="4572" spans="1:4">
      <c r="A4572" s="159"/>
      <c r="B4572" s="155"/>
      <c r="C4572" s="156"/>
      <c r="D4572" s="157"/>
    </row>
    <row r="4573" spans="1:4">
      <c r="A4573" s="159"/>
      <c r="B4573" s="155"/>
      <c r="C4573" s="156"/>
      <c r="D4573" s="157"/>
    </row>
    <row r="4574" spans="1:4">
      <c r="A4574" s="159"/>
      <c r="B4574" s="155"/>
      <c r="C4574" s="156"/>
      <c r="D4574" s="157"/>
    </row>
    <row r="4575" spans="1:4">
      <c r="A4575" s="159"/>
      <c r="B4575" s="155"/>
      <c r="C4575" s="156"/>
      <c r="D4575" s="157"/>
    </row>
    <row r="4576" spans="1:4">
      <c r="A4576" s="159"/>
      <c r="B4576" s="155"/>
      <c r="C4576" s="156"/>
      <c r="D4576" s="157"/>
    </row>
    <row r="4577" spans="1:4">
      <c r="A4577" s="159"/>
      <c r="B4577" s="155"/>
      <c r="C4577" s="156"/>
      <c r="D4577" s="157"/>
    </row>
    <row r="4578" spans="1:4">
      <c r="A4578" s="159"/>
      <c r="B4578" s="155"/>
      <c r="C4578" s="156"/>
      <c r="D4578" s="157"/>
    </row>
    <row r="4579" spans="1:4">
      <c r="A4579" s="159"/>
      <c r="B4579" s="155"/>
      <c r="C4579" s="156"/>
      <c r="D4579" s="157"/>
    </row>
    <row r="4580" spans="1:4">
      <c r="A4580" s="159"/>
      <c r="B4580" s="155"/>
      <c r="C4580" s="156"/>
      <c r="D4580" s="157"/>
    </row>
    <row r="4581" spans="1:4">
      <c r="A4581" s="159"/>
      <c r="B4581" s="155"/>
      <c r="C4581" s="156"/>
      <c r="D4581" s="157"/>
    </row>
    <row r="4582" spans="1:4">
      <c r="A4582" s="159"/>
      <c r="B4582" s="155"/>
      <c r="C4582" s="156"/>
      <c r="D4582" s="157"/>
    </row>
    <row r="4583" spans="1:4">
      <c r="A4583" s="159"/>
      <c r="B4583" s="155"/>
      <c r="C4583" s="156"/>
      <c r="D4583" s="157"/>
    </row>
    <row r="4584" spans="1:4">
      <c r="A4584" s="159"/>
      <c r="B4584" s="155"/>
      <c r="C4584" s="156"/>
      <c r="D4584" s="157"/>
    </row>
    <row r="4585" spans="1:4">
      <c r="A4585" s="159"/>
      <c r="B4585" s="155"/>
      <c r="C4585" s="156"/>
      <c r="D4585" s="157"/>
    </row>
    <row r="4586" spans="1:4">
      <c r="A4586" s="159"/>
      <c r="B4586" s="155"/>
      <c r="C4586" s="156"/>
      <c r="D4586" s="157"/>
    </row>
    <row r="4587" spans="1:4">
      <c r="A4587" s="159"/>
      <c r="B4587" s="155"/>
      <c r="C4587" s="156"/>
      <c r="D4587" s="157"/>
    </row>
    <row r="4588" spans="1:4">
      <c r="A4588" s="159"/>
      <c r="B4588" s="155"/>
      <c r="C4588" s="156"/>
      <c r="D4588" s="157"/>
    </row>
    <row r="4589" spans="1:4">
      <c r="A4589" s="159"/>
      <c r="B4589" s="155"/>
      <c r="C4589" s="156"/>
      <c r="D4589" s="157"/>
    </row>
    <row r="4590" spans="1:4">
      <c r="A4590" s="154"/>
      <c r="B4590" s="155"/>
      <c r="C4590" s="156"/>
      <c r="D4590" s="157"/>
    </row>
    <row r="4591" spans="1:4">
      <c r="A4591" s="159"/>
      <c r="B4591" s="155"/>
      <c r="C4591" s="156"/>
      <c r="D4591" s="157"/>
    </row>
    <row r="4592" spans="1:4">
      <c r="A4592" s="159"/>
      <c r="B4592" s="155"/>
      <c r="C4592" s="156"/>
      <c r="D4592" s="157"/>
    </row>
    <row r="4593" spans="1:4">
      <c r="A4593" s="159"/>
      <c r="B4593" s="155"/>
      <c r="C4593" s="156"/>
      <c r="D4593" s="157"/>
    </row>
    <row r="4594" spans="1:4">
      <c r="A4594" s="159"/>
      <c r="B4594" s="155"/>
      <c r="C4594" s="156"/>
      <c r="D4594" s="157"/>
    </row>
    <row r="4595" spans="1:4">
      <c r="A4595" s="154"/>
      <c r="B4595" s="155"/>
      <c r="C4595" s="156"/>
      <c r="D4595" s="157"/>
    </row>
    <row r="4596" spans="1:4">
      <c r="A4596" s="159"/>
      <c r="B4596" s="155"/>
      <c r="C4596" s="156"/>
      <c r="D4596" s="157"/>
    </row>
    <row r="4597" spans="1:4">
      <c r="A4597" s="159"/>
      <c r="B4597" s="155"/>
      <c r="C4597" s="156"/>
      <c r="D4597" s="157"/>
    </row>
    <row r="4598" spans="1:4">
      <c r="A4598" s="159"/>
      <c r="B4598" s="155"/>
      <c r="C4598" s="156"/>
      <c r="D4598" s="157"/>
    </row>
    <row r="4599" spans="1:4">
      <c r="A4599" s="159"/>
      <c r="B4599" s="155"/>
      <c r="C4599" s="156"/>
      <c r="D4599" s="157"/>
    </row>
    <row r="4600" spans="1:4">
      <c r="A4600" s="159"/>
      <c r="B4600" s="155"/>
      <c r="C4600" s="156"/>
      <c r="D4600" s="157"/>
    </row>
    <row r="4601" spans="1:4">
      <c r="A4601" s="159"/>
      <c r="B4601" s="155"/>
      <c r="C4601" s="156"/>
      <c r="D4601" s="157"/>
    </row>
    <row r="4602" spans="1:4">
      <c r="A4602" s="159"/>
      <c r="B4602" s="155"/>
      <c r="C4602" s="156"/>
      <c r="D4602" s="157"/>
    </row>
    <row r="4603" spans="1:4">
      <c r="A4603" s="159"/>
      <c r="B4603" s="155"/>
      <c r="C4603" s="156"/>
      <c r="D4603" s="157"/>
    </row>
    <row r="4604" spans="1:4">
      <c r="A4604" s="159"/>
      <c r="B4604" s="155"/>
      <c r="C4604" s="156"/>
      <c r="D4604" s="157"/>
    </row>
    <row r="4605" spans="1:4">
      <c r="A4605" s="159"/>
      <c r="B4605" s="155"/>
      <c r="C4605" s="156"/>
      <c r="D4605" s="157"/>
    </row>
    <row r="4606" spans="1:4">
      <c r="A4606" s="159"/>
      <c r="B4606" s="155"/>
      <c r="C4606" s="156"/>
      <c r="D4606" s="157"/>
    </row>
    <row r="4607" spans="1:4">
      <c r="A4607" s="159"/>
      <c r="B4607" s="155"/>
      <c r="C4607" s="156"/>
      <c r="D4607" s="157"/>
    </row>
    <row r="4608" spans="1:4">
      <c r="A4608" s="159"/>
      <c r="B4608" s="155"/>
      <c r="C4608" s="156"/>
      <c r="D4608" s="157"/>
    </row>
    <row r="4609" spans="1:4">
      <c r="A4609" s="159"/>
      <c r="B4609" s="155"/>
      <c r="C4609" s="156"/>
      <c r="D4609" s="157"/>
    </row>
    <row r="4610" spans="1:4">
      <c r="A4610" s="159"/>
      <c r="B4610" s="155"/>
      <c r="C4610" s="156"/>
      <c r="D4610" s="157"/>
    </row>
    <row r="4611" spans="1:4">
      <c r="A4611" s="159"/>
      <c r="B4611" s="155"/>
      <c r="C4611" s="156"/>
      <c r="D4611" s="157"/>
    </row>
    <row r="4612" spans="1:4">
      <c r="A4612" s="159"/>
      <c r="B4612" s="155"/>
      <c r="C4612" s="156"/>
      <c r="D4612" s="157"/>
    </row>
    <row r="4613" spans="1:4">
      <c r="A4613" s="159"/>
      <c r="B4613" s="155"/>
      <c r="C4613" s="156"/>
      <c r="D4613" s="157"/>
    </row>
    <row r="4614" spans="1:4">
      <c r="A4614" s="159"/>
      <c r="B4614" s="155"/>
      <c r="C4614" s="156"/>
      <c r="D4614" s="157"/>
    </row>
    <row r="4615" spans="1:4">
      <c r="A4615" s="159"/>
      <c r="B4615" s="155"/>
      <c r="C4615" s="156"/>
      <c r="D4615" s="157"/>
    </row>
    <row r="4616" spans="1:4">
      <c r="A4616" s="159"/>
      <c r="B4616" s="155"/>
      <c r="C4616" s="156"/>
      <c r="D4616" s="157"/>
    </row>
    <row r="4617" spans="1:4">
      <c r="A4617" s="154"/>
      <c r="B4617" s="155"/>
      <c r="C4617" s="156"/>
      <c r="D4617" s="157"/>
    </row>
    <row r="4618" spans="1:4">
      <c r="A4618" s="159"/>
      <c r="B4618" s="155"/>
      <c r="C4618" s="156"/>
      <c r="D4618" s="157"/>
    </row>
    <row r="4619" spans="1:4">
      <c r="A4619" s="159"/>
      <c r="B4619" s="155"/>
      <c r="C4619" s="156"/>
      <c r="D4619" s="157"/>
    </row>
    <row r="4620" spans="1:4">
      <c r="A4620" s="159"/>
      <c r="B4620" s="155"/>
      <c r="C4620" s="156"/>
      <c r="D4620" s="157"/>
    </row>
    <row r="4621" spans="1:4">
      <c r="A4621" s="159"/>
      <c r="B4621" s="155"/>
      <c r="C4621" s="156"/>
      <c r="D4621" s="157"/>
    </row>
    <row r="4622" spans="1:4">
      <c r="A4622" s="154"/>
      <c r="B4622" s="155"/>
      <c r="C4622" s="156"/>
      <c r="D4622" s="157"/>
    </row>
    <row r="4623" spans="1:4">
      <c r="A4623" s="159"/>
      <c r="B4623" s="155"/>
      <c r="C4623" s="156"/>
      <c r="D4623" s="157"/>
    </row>
    <row r="4624" spans="1:4">
      <c r="A4624" s="159"/>
      <c r="B4624" s="155"/>
      <c r="C4624" s="156"/>
      <c r="D4624" s="157"/>
    </row>
    <row r="4625" spans="1:4">
      <c r="A4625" s="154"/>
      <c r="B4625" s="155"/>
      <c r="C4625" s="156"/>
      <c r="D4625" s="157"/>
    </row>
    <row r="4626" spans="1:4">
      <c r="A4626" s="159"/>
      <c r="B4626" s="155"/>
      <c r="C4626" s="156"/>
      <c r="D4626" s="157"/>
    </row>
    <row r="4627" spans="1:4">
      <c r="A4627" s="159"/>
      <c r="B4627" s="155"/>
      <c r="C4627" s="156"/>
      <c r="D4627" s="157"/>
    </row>
    <row r="4628" spans="1:4">
      <c r="A4628" s="159"/>
      <c r="B4628" s="155"/>
      <c r="C4628" s="156"/>
      <c r="D4628" s="157"/>
    </row>
    <row r="4629" spans="1:4">
      <c r="A4629" s="159"/>
      <c r="B4629" s="155"/>
      <c r="C4629" s="156"/>
      <c r="D4629" s="157"/>
    </row>
    <row r="4630" spans="1:4">
      <c r="A4630" s="159"/>
      <c r="B4630" s="155"/>
      <c r="C4630" s="156"/>
      <c r="D4630" s="157"/>
    </row>
    <row r="4631" spans="1:4">
      <c r="A4631" s="159"/>
      <c r="B4631" s="155"/>
      <c r="C4631" s="156"/>
      <c r="D4631" s="157"/>
    </row>
    <row r="4632" spans="1:4">
      <c r="A4632" s="159"/>
      <c r="B4632" s="155"/>
      <c r="C4632" s="156"/>
      <c r="D4632" s="157"/>
    </row>
    <row r="4633" spans="1:4">
      <c r="A4633" s="154"/>
      <c r="B4633" s="155"/>
      <c r="C4633" s="156"/>
      <c r="D4633" s="157"/>
    </row>
    <row r="4634" spans="1:4">
      <c r="A4634" s="159"/>
      <c r="B4634" s="155"/>
      <c r="C4634" s="156"/>
      <c r="D4634" s="157"/>
    </row>
    <row r="4635" spans="1:4">
      <c r="A4635" s="154"/>
      <c r="B4635" s="155"/>
      <c r="C4635" s="156"/>
      <c r="D4635" s="157"/>
    </row>
    <row r="4636" spans="1:4">
      <c r="A4636" s="159"/>
      <c r="B4636" s="155"/>
      <c r="C4636" s="156"/>
      <c r="D4636" s="157"/>
    </row>
    <row r="4637" spans="1:4">
      <c r="A4637" s="154"/>
      <c r="B4637" s="155"/>
      <c r="C4637" s="156"/>
      <c r="D4637" s="157"/>
    </row>
    <row r="4638" spans="1:4">
      <c r="A4638" s="159"/>
      <c r="B4638" s="155"/>
      <c r="C4638" s="156"/>
      <c r="D4638" s="157"/>
    </row>
    <row r="4639" spans="1:4">
      <c r="A4639" s="159"/>
      <c r="B4639" s="155"/>
      <c r="C4639" s="156"/>
      <c r="D4639" s="157"/>
    </row>
    <row r="4640" spans="1:4">
      <c r="A4640" s="159"/>
      <c r="B4640" s="155"/>
      <c r="C4640" s="156"/>
      <c r="D4640" s="157"/>
    </row>
    <row r="4641" spans="1:4">
      <c r="A4641" s="154"/>
      <c r="B4641" s="155"/>
      <c r="C4641" s="156"/>
      <c r="D4641" s="157"/>
    </row>
    <row r="4642" spans="1:4">
      <c r="A4642" s="159"/>
      <c r="B4642" s="155"/>
      <c r="C4642" s="156"/>
      <c r="D4642" s="157"/>
    </row>
    <row r="4643" spans="1:4">
      <c r="A4643" s="159"/>
      <c r="B4643" s="155"/>
      <c r="C4643" s="156"/>
      <c r="D4643" s="157"/>
    </row>
    <row r="4644" spans="1:4">
      <c r="A4644" s="159"/>
      <c r="B4644" s="155"/>
      <c r="C4644" s="156"/>
      <c r="D4644" s="157"/>
    </row>
    <row r="4645" spans="1:4">
      <c r="A4645" s="159"/>
      <c r="B4645" s="155"/>
      <c r="C4645" s="156"/>
      <c r="D4645" s="157"/>
    </row>
    <row r="4646" spans="1:4">
      <c r="A4646" s="159"/>
      <c r="B4646" s="155"/>
      <c r="C4646" s="156"/>
      <c r="D4646" s="157"/>
    </row>
    <row r="4647" spans="1:4">
      <c r="A4647" s="159"/>
      <c r="B4647" s="155"/>
      <c r="C4647" s="156"/>
      <c r="D4647" s="157"/>
    </row>
    <row r="4648" spans="1:4">
      <c r="A4648" s="159"/>
      <c r="B4648" s="155"/>
      <c r="C4648" s="156"/>
      <c r="D4648" s="157"/>
    </row>
    <row r="4649" spans="1:4">
      <c r="A4649" s="159"/>
      <c r="B4649" s="155"/>
      <c r="C4649" s="156"/>
      <c r="D4649" s="157"/>
    </row>
    <row r="4650" spans="1:4">
      <c r="A4650" s="154"/>
      <c r="B4650" s="155"/>
      <c r="C4650" s="156"/>
      <c r="D4650" s="157"/>
    </row>
    <row r="4651" spans="1:4">
      <c r="A4651" s="154"/>
      <c r="B4651" s="155"/>
      <c r="C4651" s="156"/>
      <c r="D4651" s="157"/>
    </row>
    <row r="4652" spans="1:4">
      <c r="A4652" s="159"/>
      <c r="B4652" s="155"/>
      <c r="C4652" s="156"/>
      <c r="D4652" s="157"/>
    </row>
    <row r="4653" spans="1:4">
      <c r="A4653" s="159"/>
      <c r="B4653" s="155"/>
      <c r="C4653" s="156"/>
      <c r="D4653" s="157"/>
    </row>
    <row r="4654" spans="1:4">
      <c r="A4654" s="159"/>
      <c r="B4654" s="155"/>
      <c r="C4654" s="156"/>
      <c r="D4654" s="157"/>
    </row>
    <row r="4655" spans="1:4">
      <c r="A4655" s="159"/>
      <c r="B4655" s="155"/>
      <c r="C4655" s="156"/>
      <c r="D4655" s="157"/>
    </row>
    <row r="4656" spans="1:4">
      <c r="A4656" s="159"/>
      <c r="B4656" s="155"/>
      <c r="C4656" s="156"/>
      <c r="D4656" s="157"/>
    </row>
    <row r="4657" spans="1:4">
      <c r="A4657" s="159"/>
      <c r="B4657" s="155"/>
      <c r="C4657" s="156"/>
      <c r="D4657" s="157"/>
    </row>
    <row r="4658" spans="1:4">
      <c r="A4658" s="159"/>
      <c r="B4658" s="155"/>
      <c r="C4658" s="156"/>
      <c r="D4658" s="157"/>
    </row>
    <row r="4659" spans="1:4">
      <c r="A4659" s="159"/>
      <c r="B4659" s="155"/>
      <c r="C4659" s="156"/>
      <c r="D4659" s="157"/>
    </row>
    <row r="4660" spans="1:4">
      <c r="A4660" s="159"/>
      <c r="B4660" s="155"/>
      <c r="C4660" s="156"/>
      <c r="D4660" s="157"/>
    </row>
    <row r="4661" spans="1:4">
      <c r="A4661" s="159"/>
      <c r="B4661" s="155"/>
      <c r="C4661" s="156"/>
      <c r="D4661" s="157"/>
    </row>
    <row r="4662" spans="1:4">
      <c r="A4662" s="159"/>
      <c r="B4662" s="155"/>
      <c r="C4662" s="156"/>
      <c r="D4662" s="157"/>
    </row>
    <row r="4663" spans="1:4">
      <c r="A4663" s="159"/>
      <c r="B4663" s="155"/>
      <c r="C4663" s="156"/>
      <c r="D4663" s="157"/>
    </row>
    <row r="4664" spans="1:4">
      <c r="A4664" s="154"/>
      <c r="B4664" s="155"/>
      <c r="C4664" s="156"/>
      <c r="D4664" s="157"/>
    </row>
    <row r="4665" spans="1:4">
      <c r="A4665" s="159"/>
      <c r="B4665" s="155"/>
      <c r="C4665" s="156"/>
      <c r="D4665" s="157"/>
    </row>
    <row r="4666" spans="1:4">
      <c r="A4666" s="159"/>
      <c r="B4666" s="155"/>
      <c r="C4666" s="156"/>
      <c r="D4666" s="157"/>
    </row>
    <row r="4667" spans="1:4">
      <c r="A4667" s="154"/>
      <c r="B4667" s="155"/>
      <c r="C4667" s="156"/>
      <c r="D4667" s="157"/>
    </row>
    <row r="4668" spans="1:4">
      <c r="A4668" s="159"/>
      <c r="B4668" s="155"/>
      <c r="C4668" s="156"/>
      <c r="D4668" s="157"/>
    </row>
    <row r="4669" spans="1:4">
      <c r="A4669" s="159"/>
      <c r="B4669" s="155"/>
      <c r="C4669" s="156"/>
      <c r="D4669" s="157"/>
    </row>
    <row r="4670" spans="1:4">
      <c r="A4670" s="159"/>
      <c r="B4670" s="155"/>
      <c r="C4670" s="156"/>
      <c r="D4670" s="157"/>
    </row>
    <row r="4671" spans="1:4">
      <c r="A4671" s="159"/>
      <c r="B4671" s="155"/>
      <c r="C4671" s="156"/>
      <c r="D4671" s="157"/>
    </row>
    <row r="4672" spans="1:4">
      <c r="A4672" s="159"/>
      <c r="B4672" s="155"/>
      <c r="C4672" s="156"/>
      <c r="D4672" s="157"/>
    </row>
    <row r="4673" spans="1:4">
      <c r="A4673" s="159"/>
      <c r="B4673" s="155"/>
      <c r="C4673" s="156"/>
      <c r="D4673" s="157"/>
    </row>
    <row r="4674" spans="1:4">
      <c r="A4674" s="159"/>
      <c r="B4674" s="155"/>
      <c r="C4674" s="156"/>
      <c r="D4674" s="157"/>
    </row>
    <row r="4675" spans="1:4">
      <c r="A4675" s="159"/>
      <c r="B4675" s="155"/>
      <c r="C4675" s="156"/>
      <c r="D4675" s="157"/>
    </row>
    <row r="4676" spans="1:4">
      <c r="A4676" s="154"/>
      <c r="B4676" s="155"/>
      <c r="C4676" s="156"/>
      <c r="D4676" s="157"/>
    </row>
    <row r="4677" spans="1:4">
      <c r="A4677" s="159"/>
      <c r="B4677" s="155"/>
      <c r="C4677" s="156"/>
      <c r="D4677" s="157"/>
    </row>
    <row r="4678" spans="1:4">
      <c r="A4678" s="159"/>
      <c r="B4678" s="155"/>
      <c r="C4678" s="156"/>
      <c r="D4678" s="157"/>
    </row>
    <row r="4679" spans="1:4">
      <c r="A4679" s="154"/>
      <c r="B4679" s="155"/>
      <c r="C4679" s="156"/>
      <c r="D4679" s="157"/>
    </row>
    <row r="4680" spans="1:4">
      <c r="A4680" s="159"/>
      <c r="B4680" s="155"/>
      <c r="C4680" s="156"/>
      <c r="D4680" s="157"/>
    </row>
    <row r="4681" spans="1:4">
      <c r="A4681" s="159"/>
      <c r="B4681" s="155"/>
      <c r="C4681" s="156"/>
      <c r="D4681" s="157"/>
    </row>
    <row r="4682" spans="1:4">
      <c r="A4682" s="159"/>
      <c r="B4682" s="155"/>
      <c r="C4682" s="156"/>
      <c r="D4682" s="157"/>
    </row>
    <row r="4683" spans="1:4">
      <c r="A4683" s="159"/>
      <c r="B4683" s="155"/>
      <c r="C4683" s="156"/>
      <c r="D4683" s="157"/>
    </row>
    <row r="4684" spans="1:4">
      <c r="A4684" s="159"/>
      <c r="B4684" s="155"/>
      <c r="C4684" s="156"/>
      <c r="D4684" s="157"/>
    </row>
    <row r="4685" spans="1:4">
      <c r="A4685" s="159"/>
      <c r="B4685" s="155"/>
      <c r="C4685" s="156"/>
      <c r="D4685" s="157"/>
    </row>
    <row r="4686" spans="1:4">
      <c r="A4686" s="159"/>
      <c r="B4686" s="155"/>
      <c r="C4686" s="156"/>
      <c r="D4686" s="157"/>
    </row>
    <row r="4687" spans="1:4">
      <c r="A4687" s="159"/>
      <c r="B4687" s="155"/>
      <c r="C4687" s="156"/>
      <c r="D4687" s="157"/>
    </row>
    <row r="4688" spans="1:4">
      <c r="A4688" s="159"/>
      <c r="B4688" s="155"/>
      <c r="C4688" s="156"/>
      <c r="D4688" s="157"/>
    </row>
    <row r="4689" spans="1:4">
      <c r="A4689" s="159"/>
      <c r="B4689" s="155"/>
      <c r="C4689" s="156"/>
      <c r="D4689" s="157"/>
    </row>
    <row r="4690" spans="1:4">
      <c r="A4690" s="159"/>
      <c r="B4690" s="155"/>
      <c r="C4690" s="156"/>
      <c r="D4690" s="157"/>
    </row>
    <row r="4691" spans="1:4">
      <c r="A4691" s="159"/>
      <c r="B4691" s="155"/>
      <c r="C4691" s="156"/>
      <c r="D4691" s="157"/>
    </row>
    <row r="4692" spans="1:4">
      <c r="A4692" s="159"/>
      <c r="B4692" s="155"/>
      <c r="C4692" s="156"/>
      <c r="D4692" s="157"/>
    </row>
    <row r="4693" spans="1:4">
      <c r="A4693" s="159"/>
      <c r="B4693" s="155"/>
      <c r="C4693" s="156"/>
      <c r="D4693" s="157"/>
    </row>
    <row r="4694" spans="1:4">
      <c r="A4694" s="159"/>
      <c r="B4694" s="155"/>
      <c r="C4694" s="156"/>
      <c r="D4694" s="157"/>
    </row>
    <row r="4695" spans="1:4">
      <c r="A4695" s="159"/>
      <c r="B4695" s="155"/>
      <c r="C4695" s="156"/>
      <c r="D4695" s="157"/>
    </row>
    <row r="4696" spans="1:4">
      <c r="A4696" s="159"/>
      <c r="B4696" s="155"/>
      <c r="C4696" s="156"/>
      <c r="D4696" s="157"/>
    </row>
    <row r="4697" spans="1:4">
      <c r="A4697" s="159"/>
      <c r="B4697" s="155"/>
      <c r="C4697" s="156"/>
      <c r="D4697" s="157"/>
    </row>
    <row r="4698" spans="1:4">
      <c r="A4698" s="159"/>
      <c r="B4698" s="155"/>
      <c r="C4698" s="156"/>
      <c r="D4698" s="157"/>
    </row>
    <row r="4699" spans="1:4">
      <c r="A4699" s="159"/>
      <c r="B4699" s="155"/>
      <c r="C4699" s="156"/>
      <c r="D4699" s="157"/>
    </row>
    <row r="4700" spans="1:4">
      <c r="A4700" s="159"/>
      <c r="B4700" s="155"/>
      <c r="C4700" s="156"/>
      <c r="D4700" s="157"/>
    </row>
    <row r="4701" spans="1:4">
      <c r="A4701" s="154"/>
      <c r="B4701" s="155"/>
      <c r="C4701" s="156"/>
      <c r="D4701" s="157"/>
    </row>
    <row r="4702" spans="1:4">
      <c r="A4702" s="159"/>
      <c r="B4702" s="155"/>
      <c r="C4702" s="156"/>
      <c r="D4702" s="157"/>
    </row>
    <row r="4703" spans="1:4">
      <c r="A4703" s="159"/>
      <c r="B4703" s="155"/>
      <c r="C4703" s="156"/>
      <c r="D4703" s="157"/>
    </row>
    <row r="4704" spans="1:4">
      <c r="A4704" s="159"/>
      <c r="B4704" s="155"/>
      <c r="C4704" s="156"/>
      <c r="D4704" s="157"/>
    </row>
    <row r="4705" spans="1:4">
      <c r="A4705" s="159"/>
      <c r="B4705" s="155"/>
      <c r="C4705" s="156"/>
      <c r="D4705" s="157"/>
    </row>
    <row r="4706" spans="1:4">
      <c r="A4706" s="159"/>
      <c r="B4706" s="155"/>
      <c r="C4706" s="156"/>
      <c r="D4706" s="157"/>
    </row>
    <row r="4707" spans="1:4">
      <c r="A4707" s="159"/>
      <c r="B4707" s="155"/>
      <c r="C4707" s="156"/>
      <c r="D4707" s="157"/>
    </row>
    <row r="4708" spans="1:4">
      <c r="A4708" s="159"/>
      <c r="B4708" s="155"/>
      <c r="C4708" s="156"/>
      <c r="D4708" s="157"/>
    </row>
    <row r="4709" spans="1:4">
      <c r="A4709" s="159"/>
      <c r="B4709" s="155"/>
      <c r="C4709" s="156"/>
      <c r="D4709" s="157"/>
    </row>
    <row r="4710" spans="1:4">
      <c r="A4710" s="159"/>
      <c r="B4710" s="155"/>
      <c r="C4710" s="156"/>
      <c r="D4710" s="157"/>
    </row>
    <row r="4711" spans="1:4">
      <c r="A4711" s="159"/>
      <c r="B4711" s="155"/>
      <c r="C4711" s="156"/>
      <c r="D4711" s="157"/>
    </row>
    <row r="4712" spans="1:4">
      <c r="A4712" s="154"/>
      <c r="B4712" s="155"/>
      <c r="C4712" s="156"/>
      <c r="D4712" s="157"/>
    </row>
    <row r="4713" spans="1:4">
      <c r="A4713" s="159"/>
      <c r="B4713" s="155"/>
      <c r="C4713" s="156"/>
      <c r="D4713" s="157"/>
    </row>
    <row r="4714" spans="1:4">
      <c r="A4714" s="159"/>
      <c r="B4714" s="155"/>
      <c r="C4714" s="156"/>
      <c r="D4714" s="157"/>
    </row>
    <row r="4715" spans="1:4">
      <c r="A4715" s="159"/>
      <c r="B4715" s="155"/>
      <c r="C4715" s="156"/>
      <c r="D4715" s="157"/>
    </row>
    <row r="4716" spans="1:4">
      <c r="A4716" s="159"/>
      <c r="B4716" s="155"/>
      <c r="C4716" s="156"/>
      <c r="D4716" s="157"/>
    </row>
    <row r="4717" spans="1:4">
      <c r="A4717" s="159"/>
      <c r="B4717" s="155"/>
      <c r="C4717" s="156"/>
      <c r="D4717" s="157"/>
    </row>
    <row r="4718" spans="1:4">
      <c r="A4718" s="159"/>
      <c r="B4718" s="155"/>
      <c r="C4718" s="156"/>
      <c r="D4718" s="157"/>
    </row>
    <row r="4719" spans="1:4">
      <c r="A4719" s="159"/>
      <c r="B4719" s="155"/>
      <c r="C4719" s="156"/>
      <c r="D4719" s="157"/>
    </row>
    <row r="4720" spans="1:4">
      <c r="A4720" s="159"/>
      <c r="B4720" s="155"/>
      <c r="C4720" s="156"/>
      <c r="D4720" s="157"/>
    </row>
    <row r="4721" spans="1:4">
      <c r="A4721" s="154"/>
      <c r="B4721" s="155"/>
      <c r="C4721" s="156"/>
      <c r="D4721" s="157"/>
    </row>
    <row r="4722" spans="1:4">
      <c r="A4722" s="159"/>
      <c r="B4722" s="155"/>
      <c r="C4722" s="156"/>
      <c r="D4722" s="157"/>
    </row>
    <row r="4723" spans="1:4">
      <c r="A4723" s="154"/>
      <c r="B4723" s="155"/>
      <c r="C4723" s="156"/>
      <c r="D4723" s="157"/>
    </row>
    <row r="4724" spans="1:4">
      <c r="A4724" s="159"/>
      <c r="B4724" s="155"/>
      <c r="C4724" s="156"/>
      <c r="D4724" s="157"/>
    </row>
    <row r="4725" spans="1:4">
      <c r="A4725" s="159"/>
      <c r="B4725" s="155"/>
      <c r="C4725" s="156"/>
      <c r="D4725" s="157"/>
    </row>
    <row r="4726" spans="1:4">
      <c r="A4726" s="159"/>
      <c r="B4726" s="155"/>
      <c r="C4726" s="156"/>
      <c r="D4726" s="157"/>
    </row>
    <row r="4727" spans="1:4">
      <c r="A4727" s="159"/>
      <c r="B4727" s="155"/>
      <c r="C4727" s="156"/>
      <c r="D4727" s="157"/>
    </row>
    <row r="4728" spans="1:4">
      <c r="A4728" s="159"/>
      <c r="B4728" s="155"/>
      <c r="C4728" s="156"/>
      <c r="D4728" s="157"/>
    </row>
    <row r="4729" spans="1:4">
      <c r="A4729" s="159"/>
      <c r="B4729" s="155"/>
      <c r="C4729" s="156"/>
      <c r="D4729" s="157"/>
    </row>
    <row r="4730" spans="1:4">
      <c r="A4730" s="159"/>
      <c r="B4730" s="155"/>
      <c r="C4730" s="156"/>
      <c r="D4730" s="157"/>
    </row>
    <row r="4731" spans="1:4">
      <c r="A4731" s="159"/>
      <c r="B4731" s="155"/>
      <c r="C4731" s="156"/>
      <c r="D4731" s="157"/>
    </row>
    <row r="4732" spans="1:4">
      <c r="A4732" s="159"/>
      <c r="B4732" s="155"/>
      <c r="C4732" s="156"/>
      <c r="D4732" s="157"/>
    </row>
    <row r="4733" spans="1:4">
      <c r="A4733" s="159"/>
      <c r="B4733" s="155"/>
      <c r="C4733" s="156"/>
      <c r="D4733" s="157"/>
    </row>
    <row r="4734" spans="1:4">
      <c r="A4734" s="154"/>
      <c r="B4734" s="155"/>
      <c r="C4734" s="156"/>
      <c r="D4734" s="157"/>
    </row>
    <row r="4735" spans="1:4">
      <c r="A4735" s="159"/>
      <c r="B4735" s="155"/>
      <c r="C4735" s="156"/>
      <c r="D4735" s="157"/>
    </row>
    <row r="4736" spans="1:4">
      <c r="A4736" s="159"/>
      <c r="B4736" s="155"/>
      <c r="C4736" s="156"/>
      <c r="D4736" s="157"/>
    </row>
    <row r="4737" spans="1:4">
      <c r="A4737" s="159"/>
      <c r="B4737" s="155"/>
      <c r="C4737" s="156"/>
      <c r="D4737" s="157"/>
    </row>
    <row r="4738" spans="1:4">
      <c r="A4738" s="159"/>
      <c r="B4738" s="155"/>
      <c r="C4738" s="156"/>
      <c r="D4738" s="157"/>
    </row>
    <row r="4739" spans="1:4">
      <c r="A4739" s="159"/>
      <c r="B4739" s="155"/>
      <c r="C4739" s="156"/>
      <c r="D4739" s="157"/>
    </row>
    <row r="4740" spans="1:4">
      <c r="A4740" s="159"/>
      <c r="B4740" s="155"/>
      <c r="C4740" s="156"/>
      <c r="D4740" s="157"/>
    </row>
    <row r="4741" spans="1:4">
      <c r="A4741" s="159"/>
      <c r="B4741" s="155"/>
      <c r="C4741" s="156"/>
      <c r="D4741" s="157"/>
    </row>
    <row r="4742" spans="1:4">
      <c r="A4742" s="159"/>
      <c r="B4742" s="155"/>
      <c r="C4742" s="156"/>
      <c r="D4742" s="157"/>
    </row>
    <row r="4743" spans="1:4">
      <c r="A4743" s="159"/>
      <c r="B4743" s="155"/>
      <c r="C4743" s="156"/>
      <c r="D4743" s="157"/>
    </row>
    <row r="4744" spans="1:4">
      <c r="A4744" s="159"/>
      <c r="B4744" s="155"/>
      <c r="C4744" s="156"/>
      <c r="D4744" s="157"/>
    </row>
    <row r="4745" spans="1:4">
      <c r="A4745" s="159"/>
      <c r="B4745" s="155"/>
      <c r="C4745" s="156"/>
      <c r="D4745" s="157"/>
    </row>
    <row r="4746" spans="1:4">
      <c r="A4746" s="159"/>
      <c r="B4746" s="155"/>
      <c r="C4746" s="156"/>
      <c r="D4746" s="157"/>
    </row>
    <row r="4747" spans="1:4">
      <c r="A4747" s="159"/>
      <c r="B4747" s="155"/>
      <c r="C4747" s="156"/>
      <c r="D4747" s="157"/>
    </row>
    <row r="4748" spans="1:4">
      <c r="A4748" s="159"/>
      <c r="B4748" s="155"/>
      <c r="C4748" s="156"/>
      <c r="D4748" s="157"/>
    </row>
    <row r="4749" spans="1:4">
      <c r="A4749" s="159"/>
      <c r="B4749" s="155"/>
      <c r="C4749" s="156"/>
      <c r="D4749" s="157"/>
    </row>
    <row r="4750" spans="1:4">
      <c r="A4750" s="154"/>
      <c r="B4750" s="155"/>
      <c r="C4750" s="156"/>
      <c r="D4750" s="157"/>
    </row>
    <row r="4751" spans="1:4">
      <c r="A4751" s="159"/>
      <c r="B4751" s="155"/>
      <c r="C4751" s="156"/>
      <c r="D4751" s="157"/>
    </row>
    <row r="4752" spans="1:4">
      <c r="A4752" s="159"/>
      <c r="B4752" s="155"/>
      <c r="C4752" s="156"/>
      <c r="D4752" s="157"/>
    </row>
    <row r="4753" spans="1:4">
      <c r="A4753" s="159"/>
      <c r="B4753" s="155"/>
      <c r="C4753" s="156"/>
      <c r="D4753" s="157"/>
    </row>
    <row r="4754" spans="1:4">
      <c r="A4754" s="159"/>
      <c r="B4754" s="155"/>
      <c r="C4754" s="156"/>
      <c r="D4754" s="157"/>
    </row>
    <row r="4755" spans="1:4">
      <c r="A4755" s="159"/>
      <c r="B4755" s="155"/>
      <c r="C4755" s="156"/>
      <c r="D4755" s="157"/>
    </row>
    <row r="4756" spans="1:4">
      <c r="A4756" s="154"/>
      <c r="B4756" s="155"/>
      <c r="C4756" s="156"/>
      <c r="D4756" s="157"/>
    </row>
    <row r="4757" spans="1:4">
      <c r="A4757" s="159"/>
      <c r="B4757" s="155"/>
      <c r="C4757" s="156"/>
      <c r="D4757" s="157"/>
    </row>
    <row r="4758" spans="1:4">
      <c r="A4758" s="159"/>
      <c r="B4758" s="155"/>
      <c r="C4758" s="156"/>
      <c r="D4758" s="157"/>
    </row>
    <row r="4759" spans="1:4">
      <c r="A4759" s="159"/>
      <c r="B4759" s="155"/>
      <c r="C4759" s="156"/>
      <c r="D4759" s="157"/>
    </row>
    <row r="4760" spans="1:4">
      <c r="A4760" s="154"/>
      <c r="B4760" s="155"/>
      <c r="C4760" s="156"/>
      <c r="D4760" s="157"/>
    </row>
    <row r="4761" spans="1:4">
      <c r="A4761" s="159"/>
      <c r="B4761" s="155"/>
      <c r="C4761" s="156"/>
      <c r="D4761" s="157"/>
    </row>
    <row r="4762" spans="1:4">
      <c r="A4762" s="159"/>
      <c r="B4762" s="155"/>
      <c r="C4762" s="156"/>
      <c r="D4762" s="157"/>
    </row>
    <row r="4763" spans="1:4">
      <c r="A4763" s="159"/>
      <c r="B4763" s="155"/>
      <c r="C4763" s="156"/>
      <c r="D4763" s="157"/>
    </row>
    <row r="4764" spans="1:4">
      <c r="A4764" s="159"/>
      <c r="B4764" s="155"/>
      <c r="C4764" s="156"/>
      <c r="D4764" s="157"/>
    </row>
    <row r="4765" spans="1:4">
      <c r="A4765" s="154"/>
      <c r="B4765" s="155"/>
      <c r="C4765" s="156"/>
      <c r="D4765" s="157"/>
    </row>
    <row r="4766" spans="1:4">
      <c r="A4766" s="159"/>
      <c r="B4766" s="155"/>
      <c r="C4766" s="156"/>
      <c r="D4766" s="157"/>
    </row>
    <row r="4767" spans="1:4">
      <c r="A4767" s="154"/>
      <c r="B4767" s="155"/>
      <c r="C4767" s="156"/>
      <c r="D4767" s="157"/>
    </row>
    <row r="4768" spans="1:4">
      <c r="A4768" s="159"/>
      <c r="B4768" s="155"/>
      <c r="C4768" s="156"/>
      <c r="D4768" s="157"/>
    </row>
    <row r="4769" spans="1:4">
      <c r="A4769" s="159"/>
      <c r="B4769" s="155"/>
      <c r="C4769" s="156"/>
      <c r="D4769" s="157"/>
    </row>
    <row r="4770" spans="1:4">
      <c r="A4770" s="159"/>
      <c r="B4770" s="155"/>
      <c r="C4770" s="156"/>
      <c r="D4770" s="157"/>
    </row>
    <row r="4771" spans="1:4">
      <c r="A4771" s="159"/>
      <c r="B4771" s="155"/>
      <c r="C4771" s="156"/>
      <c r="D4771" s="157"/>
    </row>
    <row r="4772" spans="1:4">
      <c r="A4772" s="159"/>
      <c r="B4772" s="155"/>
      <c r="C4772" s="156"/>
      <c r="D4772" s="157"/>
    </row>
    <row r="4773" spans="1:4">
      <c r="A4773" s="159"/>
      <c r="B4773" s="155"/>
      <c r="C4773" s="156"/>
      <c r="D4773" s="157"/>
    </row>
    <row r="4774" spans="1:4">
      <c r="A4774" s="159"/>
      <c r="B4774" s="155"/>
      <c r="C4774" s="156"/>
      <c r="D4774" s="157"/>
    </row>
    <row r="4775" spans="1:4">
      <c r="A4775" s="154"/>
      <c r="B4775" s="155"/>
      <c r="C4775" s="156"/>
      <c r="D4775" s="157"/>
    </row>
    <row r="4776" spans="1:4">
      <c r="A4776" s="159"/>
      <c r="B4776" s="155"/>
      <c r="C4776" s="156"/>
      <c r="D4776" s="157"/>
    </row>
    <row r="4777" spans="1:4">
      <c r="A4777" s="154"/>
      <c r="B4777" s="155"/>
      <c r="C4777" s="156"/>
      <c r="D4777" s="157"/>
    </row>
    <row r="4778" spans="1:4">
      <c r="A4778" s="159"/>
      <c r="B4778" s="155"/>
      <c r="C4778" s="156"/>
      <c r="D4778" s="157"/>
    </row>
    <row r="4779" spans="1:4">
      <c r="A4779" s="159"/>
      <c r="B4779" s="155"/>
      <c r="C4779" s="156"/>
      <c r="D4779" s="157"/>
    </row>
    <row r="4780" spans="1:4">
      <c r="A4780" s="154"/>
      <c r="B4780" s="155"/>
      <c r="C4780" s="156"/>
      <c r="D4780" s="157"/>
    </row>
    <row r="4781" spans="1:4">
      <c r="A4781" s="159"/>
      <c r="B4781" s="155"/>
      <c r="C4781" s="156"/>
      <c r="D4781" s="157"/>
    </row>
    <row r="4782" spans="1:4">
      <c r="A4782" s="159"/>
      <c r="B4782" s="155"/>
      <c r="C4782" s="156"/>
      <c r="D4782" s="157"/>
    </row>
    <row r="4783" spans="1:4">
      <c r="A4783" s="154"/>
      <c r="B4783" s="155"/>
      <c r="C4783" s="156"/>
      <c r="D4783" s="157"/>
    </row>
    <row r="4784" spans="1:4">
      <c r="A4784" s="159"/>
      <c r="B4784" s="155"/>
      <c r="C4784" s="156"/>
      <c r="D4784" s="157"/>
    </row>
    <row r="4785" spans="1:4">
      <c r="A4785" s="154"/>
      <c r="B4785" s="155"/>
      <c r="C4785" s="156"/>
      <c r="D4785" s="157"/>
    </row>
    <row r="4786" spans="1:4">
      <c r="A4786" s="159"/>
      <c r="B4786" s="155"/>
      <c r="C4786" s="156"/>
      <c r="D4786" s="157"/>
    </row>
    <row r="4787" spans="1:4">
      <c r="A4787" s="154"/>
      <c r="B4787" s="155"/>
      <c r="C4787" s="156"/>
      <c r="D4787" s="157"/>
    </row>
    <row r="4788" spans="1:4">
      <c r="A4788" s="159"/>
      <c r="B4788" s="155"/>
      <c r="C4788" s="156"/>
      <c r="D4788" s="157"/>
    </row>
    <row r="4789" spans="1:4">
      <c r="A4789" s="159"/>
      <c r="B4789" s="155"/>
      <c r="C4789" s="156"/>
      <c r="D4789" s="157"/>
    </row>
    <row r="4790" spans="1:4">
      <c r="A4790" s="159"/>
      <c r="B4790" s="155"/>
      <c r="C4790" s="156"/>
      <c r="D4790" s="157"/>
    </row>
    <row r="4791" spans="1:4">
      <c r="A4791" s="159"/>
      <c r="B4791" s="155"/>
      <c r="C4791" s="156"/>
      <c r="D4791" s="157"/>
    </row>
    <row r="4792" spans="1:4">
      <c r="A4792" s="159"/>
      <c r="B4792" s="155"/>
      <c r="C4792" s="156"/>
      <c r="D4792" s="157"/>
    </row>
    <row r="4793" spans="1:4">
      <c r="A4793" s="159"/>
      <c r="B4793" s="155"/>
      <c r="C4793" s="156"/>
      <c r="D4793" s="157"/>
    </row>
    <row r="4794" spans="1:4">
      <c r="A4794" s="154"/>
      <c r="B4794" s="155"/>
      <c r="C4794" s="156"/>
      <c r="D4794" s="157"/>
    </row>
    <row r="4795" spans="1:4">
      <c r="A4795" s="159"/>
      <c r="B4795" s="155"/>
      <c r="C4795" s="156"/>
      <c r="D4795" s="157"/>
    </row>
    <row r="4796" spans="1:4">
      <c r="A4796" s="159"/>
      <c r="B4796" s="155"/>
      <c r="C4796" s="156"/>
      <c r="D4796" s="157"/>
    </row>
    <row r="4797" spans="1:4">
      <c r="A4797" s="159"/>
      <c r="B4797" s="155"/>
      <c r="C4797" s="156"/>
      <c r="D4797" s="157"/>
    </row>
    <row r="4798" spans="1:4">
      <c r="A4798" s="159"/>
      <c r="B4798" s="155"/>
      <c r="C4798" s="156"/>
      <c r="D4798" s="157"/>
    </row>
    <row r="4799" spans="1:4">
      <c r="A4799" s="154"/>
      <c r="B4799" s="155"/>
      <c r="C4799" s="156"/>
      <c r="D4799" s="157"/>
    </row>
    <row r="4800" spans="1:4">
      <c r="A4800" s="154"/>
      <c r="B4800" s="155"/>
      <c r="C4800" s="156"/>
      <c r="D4800" s="157"/>
    </row>
    <row r="4801" spans="1:4">
      <c r="A4801" s="159"/>
      <c r="B4801" s="155"/>
      <c r="C4801" s="156"/>
      <c r="D4801" s="157"/>
    </row>
    <row r="4802" spans="1:4">
      <c r="A4802" s="159"/>
      <c r="B4802" s="155"/>
      <c r="C4802" s="156"/>
      <c r="D4802" s="157"/>
    </row>
    <row r="4803" spans="1:4">
      <c r="A4803" s="159"/>
      <c r="B4803" s="155"/>
      <c r="C4803" s="156"/>
      <c r="D4803" s="157"/>
    </row>
    <row r="4804" spans="1:4">
      <c r="A4804" s="154"/>
      <c r="B4804" s="155"/>
      <c r="C4804" s="156"/>
      <c r="D4804" s="157"/>
    </row>
    <row r="4805" spans="1:4">
      <c r="A4805" s="154"/>
      <c r="B4805" s="155"/>
      <c r="C4805" s="156"/>
      <c r="D4805" s="157"/>
    </row>
    <row r="4806" spans="1:4">
      <c r="A4806" s="159"/>
      <c r="B4806" s="155"/>
      <c r="C4806" s="156"/>
      <c r="D4806" s="157"/>
    </row>
    <row r="4807" spans="1:4">
      <c r="A4807" s="154"/>
      <c r="B4807" s="155"/>
      <c r="C4807" s="156"/>
      <c r="D4807" s="157"/>
    </row>
    <row r="4808" spans="1:4">
      <c r="A4808" s="159"/>
      <c r="B4808" s="155"/>
      <c r="C4808" s="156"/>
      <c r="D4808" s="157"/>
    </row>
    <row r="4809" spans="1:4">
      <c r="A4809" s="159"/>
      <c r="B4809" s="155"/>
      <c r="C4809" s="156"/>
      <c r="D4809" s="157"/>
    </row>
    <row r="4810" spans="1:4">
      <c r="A4810" s="159"/>
      <c r="B4810" s="155"/>
      <c r="C4810" s="156"/>
      <c r="D4810" s="157"/>
    </row>
    <row r="4811" spans="1:4">
      <c r="A4811" s="159"/>
      <c r="B4811" s="155"/>
      <c r="C4811" s="156"/>
      <c r="D4811" s="157"/>
    </row>
    <row r="4812" spans="1:4">
      <c r="A4812" s="159"/>
      <c r="B4812" s="155"/>
      <c r="C4812" s="156"/>
      <c r="D4812" s="157"/>
    </row>
    <row r="4813" spans="1:4">
      <c r="A4813" s="159"/>
      <c r="B4813" s="155"/>
      <c r="C4813" s="156"/>
      <c r="D4813" s="157"/>
    </row>
    <row r="4814" spans="1:4">
      <c r="A4814" s="159"/>
      <c r="B4814" s="155"/>
      <c r="C4814" s="156"/>
      <c r="D4814" s="157"/>
    </row>
    <row r="4815" spans="1:4">
      <c r="A4815" s="159"/>
      <c r="B4815" s="155"/>
      <c r="C4815" s="156"/>
      <c r="D4815" s="157"/>
    </row>
    <row r="4816" spans="1:4">
      <c r="A4816" s="154"/>
      <c r="B4816" s="155"/>
      <c r="C4816" s="156"/>
      <c r="D4816" s="157"/>
    </row>
    <row r="4817" spans="1:4">
      <c r="A4817" s="154"/>
      <c r="B4817" s="155"/>
      <c r="C4817" s="156"/>
      <c r="D4817" s="157"/>
    </row>
    <row r="4818" spans="1:4">
      <c r="A4818" s="159"/>
      <c r="B4818" s="155"/>
      <c r="C4818" s="156"/>
      <c r="D4818" s="157"/>
    </row>
    <row r="4819" spans="1:4">
      <c r="A4819" s="159"/>
      <c r="B4819" s="155"/>
      <c r="C4819" s="156"/>
      <c r="D4819" s="157"/>
    </row>
    <row r="4820" spans="1:4">
      <c r="A4820" s="159"/>
      <c r="B4820" s="155"/>
      <c r="C4820" s="156"/>
      <c r="D4820" s="157"/>
    </row>
    <row r="4821" spans="1:4">
      <c r="A4821" s="159"/>
      <c r="B4821" s="155"/>
      <c r="C4821" s="156"/>
      <c r="D4821" s="157"/>
    </row>
    <row r="4822" spans="1:4">
      <c r="A4822" s="159"/>
      <c r="B4822" s="155"/>
      <c r="C4822" s="156"/>
      <c r="D4822" s="157"/>
    </row>
    <row r="4823" spans="1:4">
      <c r="A4823" s="159"/>
      <c r="B4823" s="155"/>
      <c r="C4823" s="156"/>
      <c r="D4823" s="157"/>
    </row>
    <row r="4824" spans="1:4">
      <c r="A4824" s="159"/>
      <c r="B4824" s="155"/>
      <c r="C4824" s="156"/>
      <c r="D4824" s="157"/>
    </row>
    <row r="4825" spans="1:4">
      <c r="A4825" s="159"/>
      <c r="B4825" s="155"/>
      <c r="C4825" s="156"/>
      <c r="D4825" s="157"/>
    </row>
    <row r="4826" spans="1:4">
      <c r="A4826" s="154"/>
      <c r="B4826" s="155"/>
      <c r="C4826" s="156"/>
      <c r="D4826" s="157"/>
    </row>
    <row r="4827" spans="1:4">
      <c r="A4827" s="154"/>
      <c r="B4827" s="155"/>
      <c r="C4827" s="156"/>
      <c r="D4827" s="157"/>
    </row>
    <row r="4828" spans="1:4">
      <c r="A4828" s="154"/>
      <c r="B4828" s="155"/>
      <c r="C4828" s="156"/>
      <c r="D4828" s="157"/>
    </row>
    <row r="4829" spans="1:4">
      <c r="A4829" s="154"/>
      <c r="B4829" s="155"/>
      <c r="C4829" s="156"/>
      <c r="D4829" s="157"/>
    </row>
    <row r="4830" spans="1:4">
      <c r="A4830" s="159"/>
      <c r="B4830" s="155"/>
      <c r="C4830" s="156"/>
      <c r="D4830" s="157"/>
    </row>
    <row r="4831" spans="1:4">
      <c r="A4831" s="159"/>
      <c r="B4831" s="155"/>
      <c r="C4831" s="156"/>
      <c r="D4831" s="157"/>
    </row>
    <row r="4832" spans="1:4">
      <c r="A4832" s="159"/>
      <c r="B4832" s="155"/>
      <c r="C4832" s="156"/>
      <c r="D4832" s="157"/>
    </row>
    <row r="4833" spans="1:4">
      <c r="A4833" s="159"/>
      <c r="B4833" s="155"/>
      <c r="C4833" s="156"/>
      <c r="D4833" s="157"/>
    </row>
    <row r="4834" spans="1:4">
      <c r="A4834" s="159"/>
      <c r="B4834" s="155"/>
      <c r="C4834" s="156"/>
      <c r="D4834" s="157"/>
    </row>
    <row r="4835" spans="1:4">
      <c r="A4835" s="159"/>
      <c r="B4835" s="155"/>
      <c r="C4835" s="156"/>
      <c r="D4835" s="157"/>
    </row>
    <row r="4836" spans="1:4">
      <c r="A4836" s="159"/>
      <c r="B4836" s="155"/>
      <c r="C4836" s="156"/>
      <c r="D4836" s="157"/>
    </row>
    <row r="4837" spans="1:4">
      <c r="A4837" s="159"/>
      <c r="B4837" s="155"/>
      <c r="C4837" s="156"/>
      <c r="D4837" s="157"/>
    </row>
    <row r="4838" spans="1:4">
      <c r="A4838" s="159"/>
      <c r="B4838" s="155"/>
      <c r="C4838" s="156"/>
      <c r="D4838" s="157"/>
    </row>
    <row r="4839" spans="1:4">
      <c r="A4839" s="159"/>
      <c r="B4839" s="155"/>
      <c r="C4839" s="156"/>
      <c r="D4839" s="157"/>
    </row>
    <row r="4840" spans="1:4">
      <c r="A4840" s="159"/>
      <c r="B4840" s="155"/>
      <c r="C4840" s="156"/>
      <c r="D4840" s="157"/>
    </row>
    <row r="4841" spans="1:4">
      <c r="A4841" s="159"/>
      <c r="B4841" s="155"/>
      <c r="C4841" s="156"/>
      <c r="D4841" s="157"/>
    </row>
    <row r="4842" spans="1:4">
      <c r="A4842" s="159"/>
      <c r="B4842" s="155"/>
      <c r="C4842" s="156"/>
      <c r="D4842" s="157"/>
    </row>
    <row r="4843" spans="1:4">
      <c r="A4843" s="159"/>
      <c r="B4843" s="155"/>
      <c r="C4843" s="156"/>
      <c r="D4843" s="157"/>
    </row>
    <row r="4844" spans="1:4">
      <c r="A4844" s="159"/>
      <c r="B4844" s="155"/>
      <c r="C4844" s="156"/>
      <c r="D4844" s="157"/>
    </row>
    <row r="4845" spans="1:4">
      <c r="A4845" s="159"/>
      <c r="B4845" s="155"/>
      <c r="C4845" s="156"/>
      <c r="D4845" s="157"/>
    </row>
    <row r="4846" spans="1:4">
      <c r="A4846" s="159"/>
      <c r="B4846" s="155"/>
      <c r="C4846" s="156"/>
      <c r="D4846" s="157"/>
    </row>
    <row r="4847" spans="1:4">
      <c r="A4847" s="159"/>
      <c r="B4847" s="155"/>
      <c r="C4847" s="156"/>
      <c r="D4847" s="157"/>
    </row>
    <row r="4848" spans="1:4">
      <c r="A4848" s="159"/>
      <c r="B4848" s="155"/>
      <c r="C4848" s="156"/>
      <c r="D4848" s="157"/>
    </row>
    <row r="4849" spans="1:4">
      <c r="A4849" s="159"/>
      <c r="B4849" s="155"/>
      <c r="C4849" s="156"/>
      <c r="D4849" s="157"/>
    </row>
    <row r="4850" spans="1:4">
      <c r="A4850" s="159"/>
      <c r="B4850" s="155"/>
      <c r="C4850" s="156"/>
      <c r="D4850" s="157"/>
    </row>
    <row r="4851" spans="1:4">
      <c r="A4851" s="159"/>
      <c r="B4851" s="155"/>
      <c r="C4851" s="156"/>
      <c r="D4851" s="157"/>
    </row>
    <row r="4852" spans="1:4">
      <c r="A4852" s="159"/>
      <c r="B4852" s="155"/>
      <c r="C4852" s="156"/>
      <c r="D4852" s="157"/>
    </row>
    <row r="4853" spans="1:4">
      <c r="A4853" s="159"/>
      <c r="B4853" s="155"/>
      <c r="C4853" s="156"/>
      <c r="D4853" s="157"/>
    </row>
    <row r="4854" spans="1:4">
      <c r="A4854" s="159"/>
      <c r="B4854" s="155"/>
      <c r="C4854" s="156"/>
      <c r="D4854" s="157"/>
    </row>
    <row r="4855" spans="1:4">
      <c r="A4855" s="159"/>
      <c r="B4855" s="155"/>
      <c r="C4855" s="156"/>
      <c r="D4855" s="157"/>
    </row>
    <row r="4856" spans="1:4">
      <c r="A4856" s="159"/>
      <c r="B4856" s="155"/>
      <c r="C4856" s="156"/>
      <c r="D4856" s="157"/>
    </row>
    <row r="4857" spans="1:4">
      <c r="A4857" s="159"/>
      <c r="B4857" s="155"/>
      <c r="C4857" s="156"/>
      <c r="D4857" s="157"/>
    </row>
    <row r="4858" spans="1:4">
      <c r="A4858" s="159"/>
      <c r="B4858" s="155"/>
      <c r="C4858" s="156"/>
      <c r="D4858" s="157"/>
    </row>
    <row r="4859" spans="1:4">
      <c r="A4859" s="159"/>
      <c r="B4859" s="155"/>
      <c r="C4859" s="156"/>
      <c r="D4859" s="157"/>
    </row>
    <row r="4860" spans="1:4">
      <c r="A4860" s="159"/>
      <c r="B4860" s="155"/>
      <c r="C4860" s="156"/>
      <c r="D4860" s="157"/>
    </row>
    <row r="4861" spans="1:4">
      <c r="A4861" s="159"/>
      <c r="B4861" s="155"/>
      <c r="C4861" s="156"/>
      <c r="D4861" s="157"/>
    </row>
    <row r="4862" spans="1:4">
      <c r="A4862" s="159"/>
      <c r="B4862" s="155"/>
      <c r="C4862" s="156"/>
      <c r="D4862" s="157"/>
    </row>
    <row r="4863" spans="1:4">
      <c r="A4863" s="159"/>
      <c r="B4863" s="155"/>
      <c r="C4863" s="156"/>
      <c r="D4863" s="157"/>
    </row>
    <row r="4864" spans="1:4">
      <c r="A4864" s="159"/>
      <c r="B4864" s="155"/>
      <c r="C4864" s="156"/>
      <c r="D4864" s="157"/>
    </row>
    <row r="4865" spans="1:4">
      <c r="A4865" s="159"/>
      <c r="B4865" s="155"/>
      <c r="C4865" s="156"/>
      <c r="D4865" s="157"/>
    </row>
    <row r="4866" spans="1:4">
      <c r="A4866" s="159"/>
      <c r="B4866" s="155"/>
      <c r="C4866" s="156"/>
      <c r="D4866" s="157"/>
    </row>
    <row r="4867" spans="1:4">
      <c r="A4867" s="159"/>
      <c r="B4867" s="155"/>
      <c r="C4867" s="156"/>
      <c r="D4867" s="157"/>
    </row>
    <row r="4868" spans="1:4">
      <c r="A4868" s="159"/>
      <c r="B4868" s="155"/>
      <c r="C4868" s="156"/>
      <c r="D4868" s="157"/>
    </row>
    <row r="4869" spans="1:4">
      <c r="A4869" s="159"/>
      <c r="B4869" s="155"/>
      <c r="C4869" s="156"/>
      <c r="D4869" s="157"/>
    </row>
    <row r="4870" spans="1:4">
      <c r="A4870" s="159"/>
      <c r="B4870" s="155"/>
      <c r="C4870" s="156"/>
      <c r="D4870" s="157"/>
    </row>
    <row r="4871" spans="1:4">
      <c r="A4871" s="159"/>
      <c r="B4871" s="155"/>
      <c r="C4871" s="156"/>
      <c r="D4871" s="157"/>
    </row>
    <row r="4872" spans="1:4">
      <c r="A4872" s="159"/>
      <c r="B4872" s="155"/>
      <c r="C4872" s="156"/>
      <c r="D4872" s="157"/>
    </row>
    <row r="4873" spans="1:4">
      <c r="A4873" s="159"/>
      <c r="B4873" s="155"/>
      <c r="C4873" s="156"/>
      <c r="D4873" s="157"/>
    </row>
    <row r="4874" spans="1:4">
      <c r="A4874" s="159"/>
      <c r="B4874" s="155"/>
      <c r="C4874" s="156"/>
      <c r="D4874" s="157"/>
    </row>
    <row r="4875" spans="1:4">
      <c r="A4875" s="159"/>
      <c r="B4875" s="155"/>
      <c r="C4875" s="156"/>
      <c r="D4875" s="157"/>
    </row>
    <row r="4876" spans="1:4">
      <c r="A4876" s="159"/>
      <c r="B4876" s="155"/>
      <c r="C4876" s="156"/>
      <c r="D4876" s="157"/>
    </row>
    <row r="4877" spans="1:4">
      <c r="A4877" s="159"/>
      <c r="B4877" s="155"/>
      <c r="C4877" s="156"/>
      <c r="D4877" s="157"/>
    </row>
    <row r="4878" spans="1:4">
      <c r="A4878" s="159"/>
      <c r="B4878" s="155"/>
      <c r="C4878" s="156"/>
      <c r="D4878" s="157"/>
    </row>
    <row r="4879" spans="1:4">
      <c r="A4879" s="159"/>
      <c r="B4879" s="155"/>
      <c r="C4879" s="156"/>
      <c r="D4879" s="157"/>
    </row>
    <row r="4880" spans="1:4">
      <c r="A4880" s="159"/>
      <c r="B4880" s="155"/>
      <c r="C4880" s="156"/>
      <c r="D4880" s="157"/>
    </row>
    <row r="4881" spans="1:4">
      <c r="A4881" s="159"/>
      <c r="B4881" s="155"/>
      <c r="C4881" s="156"/>
      <c r="D4881" s="157"/>
    </row>
    <row r="4882" spans="1:4">
      <c r="A4882" s="159"/>
      <c r="B4882" s="155"/>
      <c r="C4882" s="156"/>
      <c r="D4882" s="157"/>
    </row>
    <row r="4883" spans="1:4">
      <c r="A4883" s="159"/>
      <c r="B4883" s="155"/>
      <c r="C4883" s="156"/>
      <c r="D4883" s="157"/>
    </row>
    <row r="4884" spans="1:4">
      <c r="A4884" s="159"/>
      <c r="B4884" s="155"/>
      <c r="C4884" s="156"/>
      <c r="D4884" s="157"/>
    </row>
    <row r="4885" spans="1:4">
      <c r="A4885" s="159"/>
      <c r="B4885" s="155"/>
      <c r="C4885" s="156"/>
      <c r="D4885" s="157"/>
    </row>
    <row r="4886" spans="1:4">
      <c r="A4886" s="159"/>
      <c r="B4886" s="155"/>
      <c r="C4886" s="156"/>
      <c r="D4886" s="157"/>
    </row>
    <row r="4887" spans="1:4">
      <c r="A4887" s="159"/>
      <c r="B4887" s="155"/>
      <c r="C4887" s="156"/>
      <c r="D4887" s="157"/>
    </row>
    <row r="4888" spans="1:4">
      <c r="A4888" s="159"/>
      <c r="B4888" s="155"/>
      <c r="C4888" s="156"/>
      <c r="D4888" s="157"/>
    </row>
    <row r="4889" spans="1:4">
      <c r="A4889" s="159"/>
      <c r="B4889" s="155"/>
      <c r="C4889" s="156"/>
      <c r="D4889" s="157"/>
    </row>
    <row r="4890" spans="1:4">
      <c r="A4890" s="159"/>
      <c r="B4890" s="155"/>
      <c r="C4890" s="156"/>
      <c r="D4890" s="157"/>
    </row>
    <row r="4891" spans="1:4">
      <c r="A4891" s="159"/>
      <c r="B4891" s="155"/>
      <c r="C4891" s="156"/>
      <c r="D4891" s="157"/>
    </row>
    <row r="4892" spans="1:4">
      <c r="A4892" s="159"/>
      <c r="B4892" s="155"/>
      <c r="C4892" s="156"/>
      <c r="D4892" s="157"/>
    </row>
    <row r="4893" spans="1:4">
      <c r="A4893" s="159"/>
      <c r="B4893" s="155"/>
      <c r="C4893" s="156"/>
      <c r="D4893" s="157"/>
    </row>
    <row r="4894" spans="1:4">
      <c r="A4894" s="159"/>
      <c r="B4894" s="155"/>
      <c r="C4894" s="156"/>
      <c r="D4894" s="157"/>
    </row>
    <row r="4895" spans="1:4">
      <c r="A4895" s="159"/>
      <c r="B4895" s="155"/>
      <c r="C4895" s="156"/>
      <c r="D4895" s="157"/>
    </row>
    <row r="4896" spans="1:4">
      <c r="A4896" s="159"/>
      <c r="B4896" s="155"/>
      <c r="C4896" s="156"/>
      <c r="D4896" s="157"/>
    </row>
    <row r="4897" spans="1:4">
      <c r="A4897" s="159"/>
      <c r="B4897" s="155"/>
      <c r="C4897" s="156"/>
      <c r="D4897" s="157"/>
    </row>
    <row r="4898" spans="1:4">
      <c r="A4898" s="154"/>
      <c r="B4898" s="155"/>
      <c r="C4898" s="156"/>
      <c r="D4898" s="157"/>
    </row>
    <row r="4899" spans="1:4">
      <c r="A4899" s="159"/>
      <c r="B4899" s="155"/>
      <c r="C4899" s="156"/>
      <c r="D4899" s="157"/>
    </row>
    <row r="4900" spans="1:4">
      <c r="A4900" s="159"/>
      <c r="B4900" s="155"/>
      <c r="C4900" s="156"/>
      <c r="D4900" s="157"/>
    </row>
    <row r="4901" spans="1:4">
      <c r="A4901" s="159"/>
      <c r="B4901" s="155"/>
      <c r="C4901" s="156"/>
      <c r="D4901" s="157"/>
    </row>
    <row r="4902" spans="1:4">
      <c r="A4902" s="159"/>
      <c r="B4902" s="155"/>
      <c r="C4902" s="156"/>
      <c r="D4902" s="157"/>
    </row>
    <row r="4903" spans="1:4">
      <c r="A4903" s="159"/>
      <c r="B4903" s="155"/>
      <c r="C4903" s="156"/>
      <c r="D4903" s="157"/>
    </row>
    <row r="4904" spans="1:4">
      <c r="A4904" s="159"/>
      <c r="B4904" s="155"/>
      <c r="C4904" s="156"/>
      <c r="D4904" s="157"/>
    </row>
    <row r="4905" spans="1:4">
      <c r="A4905" s="159"/>
      <c r="B4905" s="155"/>
      <c r="C4905" s="156"/>
      <c r="D4905" s="157"/>
    </row>
    <row r="4906" spans="1:4">
      <c r="A4906" s="159"/>
      <c r="B4906" s="155"/>
      <c r="C4906" s="156"/>
      <c r="D4906" s="157"/>
    </row>
    <row r="4907" spans="1:4">
      <c r="A4907" s="159"/>
      <c r="B4907" s="155"/>
      <c r="C4907" s="156"/>
      <c r="D4907" s="157"/>
    </row>
    <row r="4908" spans="1:4">
      <c r="A4908" s="159"/>
      <c r="B4908" s="155"/>
      <c r="C4908" s="156"/>
      <c r="D4908" s="157"/>
    </row>
    <row r="4909" spans="1:4">
      <c r="A4909" s="159"/>
      <c r="B4909" s="155"/>
      <c r="C4909" s="156"/>
      <c r="D4909" s="157"/>
    </row>
    <row r="4910" spans="1:4">
      <c r="A4910" s="159"/>
      <c r="B4910" s="155"/>
      <c r="C4910" s="156"/>
      <c r="D4910" s="157"/>
    </row>
    <row r="4911" spans="1:4">
      <c r="A4911" s="159"/>
      <c r="B4911" s="155"/>
      <c r="C4911" s="156"/>
      <c r="D4911" s="157"/>
    </row>
    <row r="4912" spans="1:4">
      <c r="A4912" s="154"/>
      <c r="B4912" s="155"/>
      <c r="C4912" s="156"/>
      <c r="D4912" s="157"/>
    </row>
    <row r="4913" spans="1:4">
      <c r="A4913" s="159"/>
      <c r="B4913" s="155"/>
      <c r="C4913" s="156"/>
      <c r="D4913" s="157"/>
    </row>
    <row r="4914" spans="1:4">
      <c r="A4914" s="159"/>
      <c r="B4914" s="155"/>
      <c r="C4914" s="156"/>
      <c r="D4914" s="157"/>
    </row>
    <row r="4915" spans="1:4">
      <c r="A4915" s="159"/>
      <c r="B4915" s="155"/>
      <c r="C4915" s="156"/>
      <c r="D4915" s="157"/>
    </row>
    <row r="4916" spans="1:4">
      <c r="A4916" s="159"/>
      <c r="B4916" s="155"/>
      <c r="C4916" s="156"/>
      <c r="D4916" s="157"/>
    </row>
    <row r="4917" spans="1:4">
      <c r="A4917" s="154"/>
      <c r="B4917" s="155"/>
      <c r="C4917" s="156"/>
      <c r="D4917" s="157"/>
    </row>
    <row r="4918" spans="1:4">
      <c r="A4918" s="159"/>
      <c r="B4918" s="155"/>
      <c r="C4918" s="156"/>
      <c r="D4918" s="157"/>
    </row>
    <row r="4919" spans="1:4">
      <c r="A4919" s="159"/>
      <c r="B4919" s="155"/>
      <c r="C4919" s="156"/>
      <c r="D4919" s="157"/>
    </row>
    <row r="4920" spans="1:4">
      <c r="A4920" s="159"/>
      <c r="B4920" s="155"/>
      <c r="C4920" s="156"/>
      <c r="D4920" s="157"/>
    </row>
    <row r="4921" spans="1:4">
      <c r="A4921" s="159"/>
      <c r="B4921" s="155"/>
      <c r="C4921" s="156"/>
      <c r="D4921" s="157"/>
    </row>
    <row r="4922" spans="1:4">
      <c r="A4922" s="159"/>
      <c r="B4922" s="155"/>
      <c r="C4922" s="156"/>
      <c r="D4922" s="157"/>
    </row>
    <row r="4923" spans="1:4">
      <c r="A4923" s="159"/>
      <c r="B4923" s="155"/>
      <c r="C4923" s="156"/>
      <c r="D4923" s="157"/>
    </row>
    <row r="4924" spans="1:4">
      <c r="A4924" s="154"/>
      <c r="B4924" s="155"/>
      <c r="C4924" s="156"/>
      <c r="D4924" s="157"/>
    </row>
    <row r="4925" spans="1:4">
      <c r="A4925" s="154"/>
      <c r="B4925" s="155"/>
      <c r="C4925" s="156"/>
      <c r="D4925" s="157"/>
    </row>
    <row r="4926" spans="1:4">
      <c r="A4926" s="159"/>
      <c r="B4926" s="155"/>
      <c r="C4926" s="156"/>
      <c r="D4926" s="157"/>
    </row>
    <row r="4927" spans="1:4">
      <c r="A4927" s="159"/>
      <c r="B4927" s="155"/>
      <c r="C4927" s="156"/>
      <c r="D4927" s="157"/>
    </row>
    <row r="4928" spans="1:4">
      <c r="A4928" s="159"/>
      <c r="B4928" s="155"/>
      <c r="C4928" s="156"/>
      <c r="D4928" s="157"/>
    </row>
    <row r="4929" spans="1:4">
      <c r="A4929" s="159"/>
      <c r="B4929" s="155"/>
      <c r="C4929" s="156"/>
      <c r="D4929" s="157"/>
    </row>
    <row r="4930" spans="1:4">
      <c r="A4930" s="159"/>
      <c r="B4930" s="155"/>
      <c r="C4930" s="156"/>
      <c r="D4930" s="157"/>
    </row>
    <row r="4931" spans="1:4">
      <c r="A4931" s="159"/>
      <c r="B4931" s="155"/>
      <c r="C4931" s="156"/>
      <c r="D4931" s="157"/>
    </row>
    <row r="4932" spans="1:4">
      <c r="A4932" s="159"/>
      <c r="B4932" s="155"/>
      <c r="C4932" s="156"/>
      <c r="D4932" s="157"/>
    </row>
    <row r="4933" spans="1:4">
      <c r="A4933" s="159"/>
      <c r="B4933" s="155"/>
      <c r="C4933" s="156"/>
      <c r="D4933" s="157"/>
    </row>
    <row r="4934" spans="1:4">
      <c r="A4934" s="159"/>
      <c r="B4934" s="155"/>
      <c r="C4934" s="156"/>
      <c r="D4934" s="157"/>
    </row>
    <row r="4935" spans="1:4">
      <c r="A4935" s="159"/>
      <c r="B4935" s="155"/>
      <c r="C4935" s="156"/>
      <c r="D4935" s="157"/>
    </row>
    <row r="4936" spans="1:4">
      <c r="A4936" s="159"/>
      <c r="B4936" s="155"/>
      <c r="C4936" s="156"/>
      <c r="D4936" s="157"/>
    </row>
    <row r="4937" spans="1:4">
      <c r="A4937" s="159"/>
      <c r="B4937" s="155"/>
      <c r="C4937" s="156"/>
      <c r="D4937" s="157"/>
    </row>
    <row r="4938" spans="1:4">
      <c r="A4938" s="159"/>
      <c r="B4938" s="155"/>
      <c r="C4938" s="156"/>
      <c r="D4938" s="157"/>
    </row>
    <row r="4939" spans="1:4">
      <c r="A4939" s="159"/>
      <c r="B4939" s="155"/>
      <c r="C4939" s="156"/>
      <c r="D4939" s="157"/>
    </row>
    <row r="4940" spans="1:4">
      <c r="A4940" s="159"/>
      <c r="B4940" s="155"/>
      <c r="C4940" s="156"/>
      <c r="D4940" s="157"/>
    </row>
    <row r="4941" spans="1:4">
      <c r="A4941" s="159"/>
      <c r="B4941" s="155"/>
      <c r="C4941" s="156"/>
      <c r="D4941" s="157"/>
    </row>
    <row r="4942" spans="1:4">
      <c r="A4942" s="159"/>
      <c r="B4942" s="155"/>
      <c r="C4942" s="156"/>
      <c r="D4942" s="157"/>
    </row>
    <row r="4943" spans="1:4">
      <c r="A4943" s="159"/>
      <c r="B4943" s="155"/>
      <c r="C4943" s="156"/>
      <c r="D4943" s="157"/>
    </row>
    <row r="4944" spans="1:4">
      <c r="A4944" s="159"/>
      <c r="B4944" s="155"/>
      <c r="C4944" s="156"/>
      <c r="D4944" s="157"/>
    </row>
    <row r="4945" spans="1:4">
      <c r="A4945" s="159"/>
      <c r="B4945" s="155"/>
      <c r="C4945" s="156"/>
      <c r="D4945" s="157"/>
    </row>
    <row r="4946" spans="1:4">
      <c r="A4946" s="159"/>
      <c r="B4946" s="155"/>
      <c r="C4946" s="156"/>
      <c r="D4946" s="157"/>
    </row>
    <row r="4947" spans="1:4">
      <c r="A4947" s="159"/>
      <c r="B4947" s="155"/>
      <c r="C4947" s="156"/>
      <c r="D4947" s="157"/>
    </row>
    <row r="4948" spans="1:4">
      <c r="A4948" s="159"/>
      <c r="B4948" s="155"/>
      <c r="C4948" s="156"/>
      <c r="D4948" s="157"/>
    </row>
    <row r="4949" spans="1:4">
      <c r="A4949" s="159"/>
      <c r="B4949" s="155"/>
      <c r="C4949" s="156"/>
      <c r="D4949" s="157"/>
    </row>
    <row r="4950" spans="1:4">
      <c r="A4950" s="159"/>
      <c r="B4950" s="155"/>
      <c r="C4950" s="156"/>
      <c r="D4950" s="157"/>
    </row>
    <row r="4951" spans="1:4">
      <c r="A4951" s="159"/>
      <c r="B4951" s="155"/>
      <c r="C4951" s="156"/>
      <c r="D4951" s="157"/>
    </row>
    <row r="4952" spans="1:4">
      <c r="A4952" s="159"/>
      <c r="B4952" s="155"/>
      <c r="C4952" s="156"/>
      <c r="D4952" s="157"/>
    </row>
    <row r="4953" spans="1:4">
      <c r="A4953" s="154"/>
      <c r="B4953" s="155"/>
      <c r="C4953" s="156"/>
      <c r="D4953" s="157"/>
    </row>
    <row r="4954" spans="1:4">
      <c r="A4954" s="159"/>
      <c r="B4954" s="155"/>
      <c r="C4954" s="156"/>
      <c r="D4954" s="157"/>
    </row>
    <row r="4955" spans="1:4">
      <c r="A4955" s="159"/>
      <c r="B4955" s="155"/>
      <c r="C4955" s="156"/>
      <c r="D4955" s="157"/>
    </row>
    <row r="4956" spans="1:4">
      <c r="A4956" s="159"/>
      <c r="B4956" s="155"/>
      <c r="C4956" s="156"/>
      <c r="D4956" s="157"/>
    </row>
    <row r="4957" spans="1:4">
      <c r="A4957" s="159"/>
      <c r="B4957" s="155"/>
      <c r="C4957" s="156"/>
      <c r="D4957" s="157"/>
    </row>
    <row r="4958" spans="1:4">
      <c r="A4958" s="159"/>
      <c r="B4958" s="155"/>
      <c r="C4958" s="156"/>
      <c r="D4958" s="157"/>
    </row>
    <row r="4959" spans="1:4">
      <c r="A4959" s="159"/>
      <c r="B4959" s="155"/>
      <c r="C4959" s="156"/>
      <c r="D4959" s="157"/>
    </row>
    <row r="4960" spans="1:4">
      <c r="A4960" s="159"/>
      <c r="B4960" s="155"/>
      <c r="C4960" s="156"/>
      <c r="D4960" s="157"/>
    </row>
    <row r="4961" spans="1:4">
      <c r="A4961" s="159"/>
      <c r="B4961" s="155"/>
      <c r="C4961" s="156"/>
      <c r="D4961" s="157"/>
    </row>
    <row r="4962" spans="1:4">
      <c r="A4962" s="154"/>
      <c r="B4962" s="155"/>
      <c r="C4962" s="156"/>
      <c r="D4962" s="157"/>
    </row>
    <row r="4963" spans="1:4">
      <c r="A4963" s="154"/>
      <c r="B4963" s="155"/>
      <c r="C4963" s="156"/>
      <c r="D4963" s="157"/>
    </row>
    <row r="4964" spans="1:4">
      <c r="A4964" s="159"/>
      <c r="B4964" s="155"/>
      <c r="C4964" s="156"/>
      <c r="D4964" s="157"/>
    </row>
    <row r="4965" spans="1:4">
      <c r="A4965" s="159"/>
      <c r="B4965" s="155"/>
      <c r="C4965" s="156"/>
      <c r="D4965" s="157"/>
    </row>
    <row r="4966" spans="1:4">
      <c r="A4966" s="159"/>
      <c r="B4966" s="155"/>
      <c r="C4966" s="156"/>
      <c r="D4966" s="157"/>
    </row>
    <row r="4967" spans="1:4">
      <c r="A4967" s="159"/>
      <c r="B4967" s="155"/>
      <c r="C4967" s="156"/>
      <c r="D4967" s="157"/>
    </row>
    <row r="4968" spans="1:4">
      <c r="A4968" s="159"/>
      <c r="B4968" s="155"/>
      <c r="C4968" s="156"/>
      <c r="D4968" s="157"/>
    </row>
    <row r="4969" spans="1:4">
      <c r="A4969" s="159"/>
      <c r="B4969" s="155"/>
      <c r="C4969" s="156"/>
      <c r="D4969" s="157"/>
    </row>
    <row r="4970" spans="1:4">
      <c r="A4970" s="159"/>
      <c r="B4970" s="155"/>
      <c r="C4970" s="156"/>
      <c r="D4970" s="157"/>
    </row>
    <row r="4971" spans="1:4">
      <c r="A4971" s="159"/>
      <c r="B4971" s="155"/>
      <c r="C4971" s="156"/>
      <c r="D4971" s="157"/>
    </row>
    <row r="4972" spans="1:4">
      <c r="A4972" s="159"/>
      <c r="B4972" s="155"/>
      <c r="C4972" s="156"/>
      <c r="D4972" s="157"/>
    </row>
    <row r="4973" spans="1:4">
      <c r="A4973" s="159"/>
      <c r="B4973" s="155"/>
      <c r="C4973" s="156"/>
      <c r="D4973" s="157"/>
    </row>
    <row r="4974" spans="1:4">
      <c r="A4974" s="159"/>
      <c r="B4974" s="155"/>
      <c r="C4974" s="156"/>
      <c r="D4974" s="157"/>
    </row>
    <row r="4975" spans="1:4">
      <c r="A4975" s="159"/>
      <c r="B4975" s="155"/>
      <c r="C4975" s="156"/>
      <c r="D4975" s="157"/>
    </row>
    <row r="4976" spans="1:4">
      <c r="A4976" s="159"/>
      <c r="B4976" s="155"/>
      <c r="C4976" s="156"/>
      <c r="D4976" s="157"/>
    </row>
    <row r="4977" spans="1:4">
      <c r="A4977" s="159"/>
      <c r="B4977" s="155"/>
      <c r="C4977" s="156"/>
      <c r="D4977" s="157"/>
    </row>
    <row r="4978" spans="1:4">
      <c r="A4978" s="159"/>
      <c r="B4978" s="155"/>
      <c r="C4978" s="156"/>
      <c r="D4978" s="157"/>
    </row>
    <row r="4979" spans="1:4">
      <c r="A4979" s="154"/>
      <c r="B4979" s="155"/>
      <c r="C4979" s="156"/>
      <c r="D4979" s="157"/>
    </row>
    <row r="4980" spans="1:4">
      <c r="A4980" s="159"/>
      <c r="B4980" s="155"/>
      <c r="C4980" s="156"/>
      <c r="D4980" s="157"/>
    </row>
    <row r="4981" spans="1:4">
      <c r="A4981" s="154"/>
      <c r="B4981" s="155"/>
      <c r="C4981" s="156"/>
      <c r="D4981" s="157"/>
    </row>
    <row r="4982" spans="1:4">
      <c r="A4982" s="159"/>
      <c r="B4982" s="155"/>
      <c r="C4982" s="156"/>
      <c r="D4982" s="157"/>
    </row>
    <row r="4983" spans="1:4">
      <c r="A4983" s="154"/>
      <c r="B4983" s="155"/>
      <c r="C4983" s="156"/>
      <c r="D4983" s="157"/>
    </row>
    <row r="4984" spans="1:4">
      <c r="A4984" s="154"/>
      <c r="B4984" s="155"/>
      <c r="C4984" s="156"/>
      <c r="D4984" s="157"/>
    </row>
    <row r="4985" spans="1:4">
      <c r="A4985" s="159"/>
      <c r="B4985" s="155"/>
      <c r="C4985" s="156"/>
      <c r="D4985" s="157"/>
    </row>
    <row r="4986" spans="1:4">
      <c r="A4986" s="159"/>
      <c r="B4986" s="155"/>
      <c r="C4986" s="156"/>
      <c r="D4986" s="157"/>
    </row>
    <row r="4987" spans="1:4">
      <c r="A4987" s="159"/>
      <c r="B4987" s="155"/>
      <c r="C4987" s="156"/>
      <c r="D4987" s="157"/>
    </row>
    <row r="4988" spans="1:4">
      <c r="A4988" s="159"/>
      <c r="B4988" s="155"/>
      <c r="C4988" s="156"/>
      <c r="D4988" s="157"/>
    </row>
    <row r="4989" spans="1:4">
      <c r="A4989" s="159"/>
      <c r="B4989" s="155"/>
      <c r="C4989" s="156"/>
      <c r="D4989" s="157"/>
    </row>
    <row r="4990" spans="1:4">
      <c r="A4990" s="159"/>
      <c r="B4990" s="155"/>
      <c r="C4990" s="156"/>
      <c r="D4990" s="157"/>
    </row>
    <row r="4991" spans="1:4">
      <c r="A4991" s="159"/>
      <c r="B4991" s="155"/>
      <c r="C4991" s="156"/>
      <c r="D4991" s="157"/>
    </row>
    <row r="4992" spans="1:4">
      <c r="A4992" s="159"/>
      <c r="B4992" s="155"/>
      <c r="C4992" s="156"/>
      <c r="D4992" s="157"/>
    </row>
    <row r="4993" spans="1:4">
      <c r="A4993" s="159"/>
      <c r="B4993" s="155"/>
      <c r="C4993" s="156"/>
      <c r="D4993" s="157"/>
    </row>
    <row r="4994" spans="1:4">
      <c r="A4994" s="159"/>
      <c r="B4994" s="155"/>
      <c r="C4994" s="156"/>
      <c r="D4994" s="157"/>
    </row>
    <row r="4995" spans="1:4">
      <c r="A4995" s="159"/>
      <c r="B4995" s="155"/>
      <c r="C4995" s="156"/>
      <c r="D4995" s="157"/>
    </row>
    <row r="4996" spans="1:4">
      <c r="A4996" s="159"/>
      <c r="B4996" s="155"/>
      <c r="C4996" s="156"/>
      <c r="D4996" s="157"/>
    </row>
    <row r="4997" spans="1:4">
      <c r="A4997" s="154"/>
      <c r="B4997" s="155"/>
      <c r="C4997" s="156"/>
      <c r="D4997" s="157"/>
    </row>
    <row r="4998" spans="1:4">
      <c r="A4998" s="159"/>
      <c r="B4998" s="155"/>
      <c r="C4998" s="156"/>
      <c r="D4998" s="157"/>
    </row>
    <row r="4999" spans="1:4">
      <c r="A4999" s="154"/>
      <c r="B4999" s="155"/>
      <c r="C4999" s="156"/>
      <c r="D4999" s="157"/>
    </row>
    <row r="5000" spans="1:4">
      <c r="A5000" s="159"/>
      <c r="B5000" s="155"/>
      <c r="C5000" s="156"/>
      <c r="D5000" s="157"/>
    </row>
    <row r="5001" spans="1:4">
      <c r="A5001" s="159"/>
      <c r="B5001" s="155"/>
      <c r="C5001" s="156"/>
      <c r="D5001" s="157"/>
    </row>
    <row r="5002" spans="1:4">
      <c r="A5002" s="159"/>
      <c r="B5002" s="155"/>
      <c r="C5002" s="156"/>
      <c r="D5002" s="157"/>
    </row>
    <row r="5003" spans="1:4">
      <c r="A5003" s="159"/>
      <c r="B5003" s="155"/>
      <c r="C5003" s="156"/>
      <c r="D5003" s="157"/>
    </row>
    <row r="5004" spans="1:4">
      <c r="A5004" s="159"/>
      <c r="B5004" s="155"/>
      <c r="C5004" s="156"/>
      <c r="D5004" s="157"/>
    </row>
    <row r="5005" spans="1:4">
      <c r="A5005" s="154"/>
      <c r="B5005" s="155"/>
      <c r="C5005" s="156"/>
      <c r="D5005" s="157"/>
    </row>
    <row r="5006" spans="1:4">
      <c r="A5006" s="154"/>
      <c r="B5006" s="155"/>
      <c r="C5006" s="156"/>
      <c r="D5006" s="157"/>
    </row>
    <row r="5007" spans="1:4">
      <c r="A5007" s="159"/>
      <c r="B5007" s="155"/>
      <c r="C5007" s="156"/>
      <c r="D5007" s="157"/>
    </row>
    <row r="5008" spans="1:4">
      <c r="A5008" s="159"/>
      <c r="B5008" s="155"/>
      <c r="C5008" s="156"/>
      <c r="D5008" s="157"/>
    </row>
    <row r="5009" spans="1:4">
      <c r="A5009" s="154"/>
      <c r="B5009" s="155"/>
      <c r="C5009" s="156"/>
      <c r="D5009" s="157"/>
    </row>
    <row r="5010" spans="1:4">
      <c r="A5010" s="159"/>
      <c r="B5010" s="155"/>
      <c r="C5010" s="156"/>
      <c r="D5010" s="157"/>
    </row>
    <row r="5011" spans="1:4">
      <c r="A5011" s="159"/>
      <c r="B5011" s="155"/>
      <c r="C5011" s="156"/>
      <c r="D5011" s="157"/>
    </row>
    <row r="5012" spans="1:4">
      <c r="A5012" s="159"/>
      <c r="B5012" s="155"/>
      <c r="C5012" s="156"/>
      <c r="D5012" s="157"/>
    </row>
    <row r="5013" spans="1:4">
      <c r="A5013" s="159"/>
      <c r="B5013" s="155"/>
      <c r="C5013" s="156"/>
      <c r="D5013" s="157"/>
    </row>
    <row r="5014" spans="1:4">
      <c r="A5014" s="159"/>
      <c r="B5014" s="155"/>
      <c r="C5014" s="156"/>
      <c r="D5014" s="157"/>
    </row>
    <row r="5015" spans="1:4">
      <c r="A5015" s="154"/>
      <c r="B5015" s="155"/>
      <c r="C5015" s="156"/>
      <c r="D5015" s="157"/>
    </row>
    <row r="5016" spans="1:4">
      <c r="A5016" s="159"/>
      <c r="B5016" s="155"/>
      <c r="C5016" s="156"/>
      <c r="D5016" s="157"/>
    </row>
    <row r="5017" spans="1:4">
      <c r="A5017" s="159"/>
      <c r="B5017" s="155"/>
      <c r="C5017" s="156"/>
      <c r="D5017" s="157"/>
    </row>
    <row r="5018" spans="1:4">
      <c r="A5018" s="159"/>
      <c r="B5018" s="155"/>
      <c r="C5018" s="156"/>
      <c r="D5018" s="157"/>
    </row>
    <row r="5019" spans="1:4">
      <c r="A5019" s="159"/>
      <c r="B5019" s="155"/>
      <c r="C5019" s="156"/>
      <c r="D5019" s="157"/>
    </row>
    <row r="5020" spans="1:4">
      <c r="A5020" s="159"/>
      <c r="B5020" s="155"/>
      <c r="C5020" s="156"/>
      <c r="D5020" s="157"/>
    </row>
    <row r="5021" spans="1:4">
      <c r="A5021" s="159"/>
      <c r="B5021" s="155"/>
      <c r="C5021" s="156"/>
      <c r="D5021" s="157"/>
    </row>
    <row r="5022" spans="1:4">
      <c r="A5022" s="159"/>
      <c r="B5022" s="155"/>
      <c r="C5022" s="156"/>
      <c r="D5022" s="157"/>
    </row>
    <row r="5023" spans="1:4">
      <c r="A5023" s="159"/>
      <c r="B5023" s="155"/>
      <c r="C5023" s="156"/>
      <c r="D5023" s="157"/>
    </row>
    <row r="5024" spans="1:4">
      <c r="A5024" s="159"/>
      <c r="B5024" s="155"/>
      <c r="C5024" s="156"/>
      <c r="D5024" s="157"/>
    </row>
    <row r="5025" spans="1:4">
      <c r="A5025" s="159"/>
      <c r="B5025" s="155"/>
      <c r="C5025" s="156"/>
      <c r="D5025" s="157"/>
    </row>
    <row r="5026" spans="1:4">
      <c r="A5026" s="154"/>
      <c r="B5026" s="155"/>
      <c r="C5026" s="156"/>
      <c r="D5026" s="157"/>
    </row>
    <row r="5027" spans="1:4">
      <c r="A5027" s="154"/>
      <c r="B5027" s="155"/>
      <c r="C5027" s="156"/>
      <c r="D5027" s="157"/>
    </row>
    <row r="5028" spans="1:4">
      <c r="A5028" s="159"/>
      <c r="B5028" s="155"/>
      <c r="C5028" s="156"/>
      <c r="D5028" s="157"/>
    </row>
    <row r="5029" spans="1:4">
      <c r="A5029" s="159"/>
      <c r="B5029" s="155"/>
      <c r="C5029" s="156"/>
      <c r="D5029" s="157"/>
    </row>
    <row r="5030" spans="1:4">
      <c r="A5030" s="159"/>
      <c r="B5030" s="155"/>
      <c r="C5030" s="156"/>
      <c r="D5030" s="157"/>
    </row>
    <row r="5031" spans="1:4">
      <c r="A5031" s="159"/>
      <c r="B5031" s="155"/>
      <c r="C5031" s="156"/>
      <c r="D5031" s="157"/>
    </row>
    <row r="5032" spans="1:4">
      <c r="A5032" s="154"/>
      <c r="B5032" s="155"/>
      <c r="C5032" s="156"/>
      <c r="D5032" s="157"/>
    </row>
    <row r="5033" spans="1:4">
      <c r="A5033" s="159"/>
      <c r="B5033" s="155"/>
      <c r="C5033" s="156"/>
      <c r="D5033" s="157"/>
    </row>
    <row r="5034" spans="1:4">
      <c r="A5034" s="159"/>
      <c r="B5034" s="155"/>
      <c r="C5034" s="156"/>
      <c r="D5034" s="157"/>
    </row>
    <row r="5035" spans="1:4">
      <c r="A5035" s="159"/>
      <c r="B5035" s="155"/>
      <c r="C5035" s="156"/>
      <c r="D5035" s="157"/>
    </row>
    <row r="5036" spans="1:4">
      <c r="A5036" s="159"/>
      <c r="B5036" s="155"/>
      <c r="C5036" s="156"/>
      <c r="D5036" s="157"/>
    </row>
    <row r="5037" spans="1:4">
      <c r="A5037" s="159"/>
      <c r="B5037" s="155"/>
      <c r="C5037" s="156"/>
      <c r="D5037" s="157"/>
    </row>
    <row r="5038" spans="1:4">
      <c r="A5038" s="159"/>
      <c r="B5038" s="155"/>
      <c r="C5038" s="156"/>
      <c r="D5038" s="157"/>
    </row>
    <row r="5039" spans="1:4">
      <c r="A5039" s="159"/>
      <c r="B5039" s="155"/>
      <c r="C5039" s="156"/>
      <c r="D5039" s="157"/>
    </row>
    <row r="5040" spans="1:4">
      <c r="A5040" s="159"/>
      <c r="B5040" s="155"/>
      <c r="C5040" s="156"/>
      <c r="D5040" s="157"/>
    </row>
    <row r="5041" spans="1:4">
      <c r="A5041" s="159"/>
      <c r="B5041" s="155"/>
      <c r="C5041" s="156"/>
      <c r="D5041" s="157"/>
    </row>
    <row r="5042" spans="1:4">
      <c r="A5042" s="159"/>
      <c r="B5042" s="155"/>
      <c r="C5042" s="156"/>
      <c r="D5042" s="157"/>
    </row>
    <row r="5043" spans="1:4">
      <c r="A5043" s="154"/>
      <c r="B5043" s="155"/>
      <c r="C5043" s="156"/>
      <c r="D5043" s="157"/>
    </row>
    <row r="5044" spans="1:4">
      <c r="A5044" s="159"/>
      <c r="B5044" s="155"/>
      <c r="C5044" s="156"/>
      <c r="D5044" s="157"/>
    </row>
    <row r="5045" spans="1:4">
      <c r="A5045" s="159"/>
      <c r="B5045" s="155"/>
      <c r="C5045" s="156"/>
      <c r="D5045" s="157"/>
    </row>
    <row r="5046" spans="1:4">
      <c r="A5046" s="159"/>
      <c r="B5046" s="155"/>
      <c r="C5046" s="156"/>
      <c r="D5046" s="157"/>
    </row>
    <row r="5047" spans="1:4">
      <c r="A5047" s="159"/>
      <c r="B5047" s="155"/>
      <c r="C5047" s="156"/>
      <c r="D5047" s="157"/>
    </row>
    <row r="5048" spans="1:4">
      <c r="A5048" s="159"/>
      <c r="B5048" s="155"/>
      <c r="C5048" s="156"/>
      <c r="D5048" s="157"/>
    </row>
    <row r="5049" spans="1:4">
      <c r="A5049" s="159"/>
      <c r="B5049" s="155"/>
      <c r="C5049" s="156"/>
      <c r="D5049" s="157"/>
    </row>
    <row r="5050" spans="1:4">
      <c r="A5050" s="159"/>
      <c r="B5050" s="155"/>
      <c r="C5050" s="156"/>
      <c r="D5050" s="157"/>
    </row>
    <row r="5051" spans="1:4">
      <c r="A5051" s="159"/>
      <c r="B5051" s="155"/>
      <c r="C5051" s="156"/>
      <c r="D5051" s="157"/>
    </row>
    <row r="5052" spans="1:4">
      <c r="A5052" s="159"/>
      <c r="B5052" s="155"/>
      <c r="C5052" s="156"/>
      <c r="D5052" s="157"/>
    </row>
    <row r="5053" spans="1:4">
      <c r="A5053" s="159"/>
      <c r="B5053" s="155"/>
      <c r="C5053" s="156"/>
      <c r="D5053" s="157"/>
    </row>
    <row r="5054" spans="1:4">
      <c r="A5054" s="159"/>
      <c r="B5054" s="155"/>
      <c r="C5054" s="156"/>
      <c r="D5054" s="157"/>
    </row>
    <row r="5055" spans="1:4">
      <c r="A5055" s="154"/>
      <c r="B5055" s="155"/>
      <c r="C5055" s="156"/>
      <c r="D5055" s="157"/>
    </row>
    <row r="5056" spans="1:4">
      <c r="A5056" s="159"/>
      <c r="B5056" s="155"/>
      <c r="C5056" s="156"/>
      <c r="D5056" s="157"/>
    </row>
    <row r="5057" spans="1:4">
      <c r="A5057" s="154"/>
      <c r="B5057" s="155"/>
      <c r="C5057" s="156"/>
      <c r="D5057" s="157"/>
    </row>
    <row r="5058" spans="1:4">
      <c r="A5058" s="154"/>
      <c r="B5058" s="155"/>
      <c r="C5058" s="156"/>
      <c r="D5058" s="157"/>
    </row>
    <row r="5059" spans="1:4">
      <c r="A5059" s="159"/>
      <c r="B5059" s="155"/>
      <c r="C5059" s="156"/>
      <c r="D5059" s="157"/>
    </row>
    <row r="5060" spans="1:4">
      <c r="A5060" s="159"/>
      <c r="B5060" s="155"/>
      <c r="C5060" s="156"/>
      <c r="D5060" s="157"/>
    </row>
    <row r="5061" spans="1:4">
      <c r="A5061" s="159"/>
      <c r="B5061" s="155"/>
      <c r="C5061" s="156"/>
      <c r="D5061" s="157"/>
    </row>
    <row r="5062" spans="1:4">
      <c r="A5062" s="159"/>
      <c r="B5062" s="155"/>
      <c r="C5062" s="156"/>
      <c r="D5062" s="157"/>
    </row>
    <row r="5063" spans="1:4">
      <c r="A5063" s="159"/>
      <c r="B5063" s="155"/>
      <c r="C5063" s="156"/>
      <c r="D5063" s="157"/>
    </row>
    <row r="5064" spans="1:4">
      <c r="A5064" s="154"/>
      <c r="B5064" s="155"/>
      <c r="C5064" s="156"/>
      <c r="D5064" s="157"/>
    </row>
    <row r="5065" spans="1:4">
      <c r="A5065" s="154"/>
      <c r="B5065" s="155"/>
      <c r="C5065" s="156"/>
      <c r="D5065" s="157"/>
    </row>
    <row r="5066" spans="1:4">
      <c r="A5066" s="159"/>
      <c r="B5066" s="155"/>
      <c r="C5066" s="156"/>
      <c r="D5066" s="157"/>
    </row>
    <row r="5067" spans="1:4">
      <c r="A5067" s="159"/>
      <c r="B5067" s="155"/>
      <c r="C5067" s="156"/>
      <c r="D5067" s="157"/>
    </row>
    <row r="5068" spans="1:4">
      <c r="A5068" s="159"/>
      <c r="B5068" s="155"/>
      <c r="C5068" s="156"/>
      <c r="D5068" s="157"/>
    </row>
    <row r="5069" spans="1:4">
      <c r="A5069" s="159"/>
      <c r="B5069" s="155"/>
      <c r="C5069" s="156"/>
      <c r="D5069" s="157"/>
    </row>
    <row r="5070" spans="1:4">
      <c r="A5070" s="159"/>
      <c r="B5070" s="155"/>
      <c r="C5070" s="156"/>
      <c r="D5070" s="157"/>
    </row>
    <row r="5071" spans="1:4">
      <c r="A5071" s="159"/>
      <c r="B5071" s="155"/>
      <c r="C5071" s="156"/>
      <c r="D5071" s="157"/>
    </row>
    <row r="5072" spans="1:4">
      <c r="A5072" s="159"/>
      <c r="B5072" s="155"/>
      <c r="C5072" s="156"/>
      <c r="D5072" s="157"/>
    </row>
    <row r="5073" spans="1:4">
      <c r="A5073" s="154"/>
      <c r="B5073" s="155"/>
      <c r="C5073" s="156"/>
      <c r="D5073" s="157"/>
    </row>
    <row r="5074" spans="1:4">
      <c r="A5074" s="159"/>
      <c r="B5074" s="155"/>
      <c r="C5074" s="156"/>
      <c r="D5074" s="157"/>
    </row>
    <row r="5075" spans="1:4">
      <c r="A5075" s="159"/>
      <c r="B5075" s="155"/>
      <c r="C5075" s="156"/>
      <c r="D5075" s="157"/>
    </row>
    <row r="5076" spans="1:4">
      <c r="A5076" s="159"/>
      <c r="B5076" s="155"/>
      <c r="C5076" s="156"/>
      <c r="D5076" s="157"/>
    </row>
    <row r="5077" spans="1:4">
      <c r="A5077" s="159"/>
      <c r="B5077" s="155"/>
      <c r="C5077" s="156"/>
      <c r="D5077" s="157"/>
    </row>
    <row r="5078" spans="1:4">
      <c r="A5078" s="159"/>
      <c r="B5078" s="155"/>
      <c r="C5078" s="156"/>
      <c r="D5078" s="157"/>
    </row>
    <row r="5079" spans="1:4">
      <c r="A5079" s="154"/>
      <c r="B5079" s="155"/>
      <c r="C5079" s="156"/>
      <c r="D5079" s="157"/>
    </row>
    <row r="5080" spans="1:4">
      <c r="A5080" s="159"/>
      <c r="B5080" s="155"/>
      <c r="C5080" s="156"/>
      <c r="D5080" s="157"/>
    </row>
    <row r="5081" spans="1:4">
      <c r="A5081" s="159"/>
      <c r="B5081" s="155"/>
      <c r="C5081" s="156"/>
      <c r="D5081" s="157"/>
    </row>
    <row r="5082" spans="1:4">
      <c r="A5082" s="159"/>
      <c r="B5082" s="155"/>
      <c r="C5082" s="156"/>
      <c r="D5082" s="157"/>
    </row>
    <row r="5083" spans="1:4">
      <c r="A5083" s="154"/>
      <c r="B5083" s="155"/>
      <c r="C5083" s="156"/>
      <c r="D5083" s="157"/>
    </row>
    <row r="5084" spans="1:4">
      <c r="A5084" s="159"/>
      <c r="B5084" s="155"/>
      <c r="C5084" s="156"/>
      <c r="D5084" s="157"/>
    </row>
    <row r="5085" spans="1:4">
      <c r="A5085" s="159"/>
      <c r="B5085" s="155"/>
      <c r="C5085" s="156"/>
      <c r="D5085" s="157"/>
    </row>
    <row r="5086" spans="1:4">
      <c r="A5086" s="159"/>
      <c r="B5086" s="155"/>
      <c r="C5086" s="156"/>
      <c r="D5086" s="157"/>
    </row>
    <row r="5087" spans="1:4">
      <c r="A5087" s="154"/>
      <c r="B5087" s="155"/>
      <c r="C5087" s="156"/>
      <c r="D5087" s="157"/>
    </row>
    <row r="5088" spans="1:4">
      <c r="A5088" s="159"/>
      <c r="B5088" s="155"/>
      <c r="C5088" s="156"/>
      <c r="D5088" s="157"/>
    </row>
    <row r="5089" spans="1:4">
      <c r="A5089" s="154"/>
      <c r="B5089" s="155"/>
      <c r="C5089" s="156"/>
      <c r="D5089" s="157"/>
    </row>
    <row r="5090" spans="1:4">
      <c r="A5090" s="154"/>
      <c r="B5090" s="155"/>
      <c r="C5090" s="156"/>
      <c r="D5090" s="157"/>
    </row>
    <row r="5091" spans="1:4">
      <c r="A5091" s="159"/>
      <c r="B5091" s="155"/>
      <c r="C5091" s="156"/>
      <c r="D5091" s="157"/>
    </row>
    <row r="5092" spans="1:4">
      <c r="A5092" s="159"/>
      <c r="B5092" s="155"/>
      <c r="C5092" s="156"/>
      <c r="D5092" s="157"/>
    </row>
    <row r="5093" spans="1:4">
      <c r="A5093" s="154"/>
      <c r="B5093" s="155"/>
      <c r="C5093" s="156"/>
      <c r="D5093" s="157"/>
    </row>
    <row r="5094" spans="1:4">
      <c r="A5094" s="154"/>
      <c r="B5094" s="155"/>
      <c r="C5094" s="156"/>
      <c r="D5094" s="157"/>
    </row>
    <row r="5095" spans="1:4">
      <c r="A5095" s="159"/>
      <c r="B5095" s="155"/>
      <c r="C5095" s="156"/>
      <c r="D5095" s="157"/>
    </row>
    <row r="5096" spans="1:4">
      <c r="A5096" s="159"/>
      <c r="B5096" s="155"/>
      <c r="C5096" s="156"/>
      <c r="D5096" s="157"/>
    </row>
    <row r="5097" spans="1:4">
      <c r="A5097" s="159"/>
      <c r="B5097" s="155"/>
      <c r="C5097" s="156"/>
      <c r="D5097" s="157"/>
    </row>
    <row r="5098" spans="1:4">
      <c r="A5098" s="154"/>
      <c r="B5098" s="155"/>
      <c r="C5098" s="156"/>
      <c r="D5098" s="157"/>
    </row>
    <row r="5099" spans="1:4">
      <c r="A5099" s="154"/>
      <c r="B5099" s="155"/>
      <c r="C5099" s="156"/>
      <c r="D5099" s="157"/>
    </row>
    <row r="5100" spans="1:4">
      <c r="A5100" s="154"/>
      <c r="B5100" s="155"/>
      <c r="C5100" s="156"/>
      <c r="D5100" s="157"/>
    </row>
    <row r="5101" spans="1:4">
      <c r="A5101" s="154"/>
      <c r="B5101" s="155"/>
      <c r="C5101" s="156"/>
      <c r="D5101" s="157"/>
    </row>
    <row r="5102" spans="1:4">
      <c r="A5102" s="159"/>
      <c r="B5102" s="155"/>
      <c r="C5102" s="156"/>
      <c r="D5102" s="157"/>
    </row>
    <row r="5103" spans="1:4">
      <c r="A5103" s="159"/>
      <c r="B5103" s="155"/>
      <c r="C5103" s="156"/>
      <c r="D5103" s="157"/>
    </row>
    <row r="5104" spans="1:4">
      <c r="A5104" s="154"/>
      <c r="B5104" s="155"/>
      <c r="C5104" s="156"/>
      <c r="D5104" s="157"/>
    </row>
    <row r="5105" spans="1:4">
      <c r="A5105" s="154"/>
      <c r="B5105" s="155"/>
      <c r="C5105" s="156"/>
      <c r="D5105" s="157"/>
    </row>
    <row r="5106" spans="1:4">
      <c r="A5106" s="159"/>
      <c r="B5106" s="155"/>
      <c r="C5106" s="156"/>
      <c r="D5106" s="157"/>
    </row>
    <row r="5107" spans="1:4">
      <c r="A5107" s="159"/>
      <c r="B5107" s="155"/>
      <c r="C5107" s="156"/>
      <c r="D5107" s="157"/>
    </row>
    <row r="5108" spans="1:4">
      <c r="A5108" s="159"/>
      <c r="B5108" s="155"/>
      <c r="C5108" s="156"/>
      <c r="D5108" s="157"/>
    </row>
    <row r="5109" spans="1:4">
      <c r="A5109" s="154"/>
      <c r="B5109" s="155"/>
      <c r="C5109" s="156"/>
      <c r="D5109" s="157"/>
    </row>
    <row r="5110" spans="1:4">
      <c r="A5110" s="159"/>
      <c r="B5110" s="155"/>
      <c r="C5110" s="156"/>
      <c r="D5110" s="157"/>
    </row>
    <row r="5111" spans="1:4">
      <c r="A5111" s="159"/>
      <c r="B5111" s="155"/>
      <c r="C5111" s="156"/>
      <c r="D5111" s="157"/>
    </row>
    <row r="5112" spans="1:4">
      <c r="A5112" s="159"/>
      <c r="B5112" s="155"/>
      <c r="C5112" s="156"/>
      <c r="D5112" s="157"/>
    </row>
    <row r="5113" spans="1:4">
      <c r="A5113" s="154"/>
      <c r="B5113" s="155"/>
      <c r="C5113" s="156"/>
      <c r="D5113" s="157"/>
    </row>
    <row r="5114" spans="1:4">
      <c r="A5114" s="159"/>
      <c r="B5114" s="155"/>
      <c r="C5114" s="156"/>
      <c r="D5114" s="157"/>
    </row>
    <row r="5115" spans="1:4">
      <c r="A5115" s="159"/>
      <c r="B5115" s="155"/>
      <c r="C5115" s="156"/>
      <c r="D5115" s="157"/>
    </row>
    <row r="5116" spans="1:4">
      <c r="A5116" s="159"/>
      <c r="B5116" s="155"/>
      <c r="C5116" s="156"/>
      <c r="D5116" s="157"/>
    </row>
    <row r="5117" spans="1:4">
      <c r="A5117" s="159"/>
      <c r="B5117" s="155"/>
      <c r="C5117" s="156"/>
      <c r="D5117" s="157"/>
    </row>
    <row r="5118" spans="1:4">
      <c r="A5118" s="159"/>
      <c r="B5118" s="155"/>
      <c r="C5118" s="156"/>
      <c r="D5118" s="157"/>
    </row>
    <row r="5119" spans="1:4">
      <c r="A5119" s="159"/>
      <c r="B5119" s="155"/>
      <c r="C5119" s="156"/>
      <c r="D5119" s="157"/>
    </row>
    <row r="5120" spans="1:4">
      <c r="A5120" s="159"/>
      <c r="B5120" s="155"/>
      <c r="C5120" s="156"/>
      <c r="D5120" s="157"/>
    </row>
    <row r="5121" spans="1:4">
      <c r="A5121" s="159"/>
      <c r="B5121" s="155"/>
      <c r="C5121" s="156"/>
      <c r="D5121" s="157"/>
    </row>
    <row r="5122" spans="1:4">
      <c r="A5122" s="154"/>
      <c r="B5122" s="155"/>
      <c r="C5122" s="156"/>
      <c r="D5122" s="157"/>
    </row>
    <row r="5123" spans="1:4">
      <c r="A5123" s="154"/>
      <c r="B5123" s="155"/>
      <c r="C5123" s="156"/>
      <c r="D5123" s="157"/>
    </row>
    <row r="5124" spans="1:4">
      <c r="A5124" s="159"/>
      <c r="B5124" s="155"/>
      <c r="C5124" s="156"/>
      <c r="D5124" s="157"/>
    </row>
    <row r="5125" spans="1:4">
      <c r="A5125" s="159"/>
      <c r="B5125" s="155"/>
      <c r="C5125" s="156"/>
      <c r="D5125" s="157"/>
    </row>
    <row r="5126" spans="1:4">
      <c r="A5126" s="154"/>
      <c r="B5126" s="155"/>
      <c r="C5126" s="156"/>
      <c r="D5126" s="157"/>
    </row>
    <row r="5127" spans="1:4">
      <c r="A5127" s="159"/>
      <c r="B5127" s="155"/>
      <c r="C5127" s="156"/>
      <c r="D5127" s="157"/>
    </row>
    <row r="5128" spans="1:4">
      <c r="A5128" s="159"/>
      <c r="B5128" s="155"/>
      <c r="C5128" s="156"/>
      <c r="D5128" s="157"/>
    </row>
    <row r="5129" spans="1:4">
      <c r="A5129" s="159"/>
      <c r="B5129" s="155"/>
      <c r="C5129" s="156"/>
      <c r="D5129" s="157"/>
    </row>
    <row r="5130" spans="1:4">
      <c r="A5130" s="159"/>
      <c r="B5130" s="155"/>
      <c r="C5130" s="156"/>
      <c r="D5130" s="157"/>
    </row>
    <row r="5131" spans="1:4">
      <c r="A5131" s="159"/>
      <c r="B5131" s="155"/>
      <c r="C5131" s="156"/>
      <c r="D5131" s="157"/>
    </row>
    <row r="5132" spans="1:4">
      <c r="A5132" s="154"/>
      <c r="B5132" s="155"/>
      <c r="C5132" s="156"/>
      <c r="D5132" s="157"/>
    </row>
    <row r="5133" spans="1:4">
      <c r="A5133" s="159"/>
      <c r="B5133" s="155"/>
      <c r="C5133" s="156"/>
      <c r="D5133" s="157"/>
    </row>
    <row r="5134" spans="1:4">
      <c r="A5134" s="159"/>
      <c r="B5134" s="155"/>
      <c r="C5134" s="156"/>
      <c r="D5134" s="157"/>
    </row>
    <row r="5135" spans="1:4">
      <c r="A5135" s="159"/>
      <c r="B5135" s="155"/>
      <c r="C5135" s="156"/>
      <c r="D5135" s="157"/>
    </row>
    <row r="5136" spans="1:4">
      <c r="A5136" s="154"/>
      <c r="B5136" s="155"/>
      <c r="C5136" s="156"/>
      <c r="D5136" s="157"/>
    </row>
    <row r="5137" spans="1:4">
      <c r="A5137" s="154"/>
      <c r="B5137" s="155"/>
      <c r="C5137" s="156"/>
      <c r="D5137" s="157"/>
    </row>
    <row r="5138" spans="1:4">
      <c r="A5138" s="159"/>
      <c r="B5138" s="155"/>
      <c r="C5138" s="156"/>
      <c r="D5138" s="157"/>
    </row>
    <row r="5139" spans="1:4">
      <c r="A5139" s="159"/>
      <c r="B5139" s="155"/>
      <c r="C5139" s="156"/>
      <c r="D5139" s="157"/>
    </row>
    <row r="5140" spans="1:4">
      <c r="A5140" s="159"/>
      <c r="B5140" s="155"/>
      <c r="C5140" s="156"/>
      <c r="D5140" s="157"/>
    </row>
    <row r="5141" spans="1:4">
      <c r="A5141" s="159"/>
      <c r="B5141" s="155"/>
      <c r="C5141" s="156"/>
      <c r="D5141" s="157"/>
    </row>
    <row r="5142" spans="1:4">
      <c r="A5142" s="159"/>
      <c r="B5142" s="155"/>
      <c r="C5142" s="156"/>
      <c r="D5142" s="157"/>
    </row>
    <row r="5143" spans="1:4">
      <c r="A5143" s="159"/>
      <c r="B5143" s="155"/>
      <c r="C5143" s="156"/>
      <c r="D5143" s="157"/>
    </row>
    <row r="5144" spans="1:4">
      <c r="A5144" s="159"/>
      <c r="B5144" s="155"/>
      <c r="C5144" s="156"/>
      <c r="D5144" s="157"/>
    </row>
    <row r="5145" spans="1:4">
      <c r="A5145" s="159"/>
      <c r="B5145" s="155"/>
      <c r="C5145" s="156"/>
      <c r="D5145" s="157"/>
    </row>
    <row r="5146" spans="1:4">
      <c r="A5146" s="159"/>
      <c r="B5146" s="155"/>
      <c r="C5146" s="156"/>
      <c r="D5146" s="157"/>
    </row>
    <row r="5147" spans="1:4">
      <c r="A5147" s="159"/>
      <c r="B5147" s="155"/>
      <c r="C5147" s="156"/>
      <c r="D5147" s="157"/>
    </row>
    <row r="5148" spans="1:4">
      <c r="A5148" s="159"/>
      <c r="B5148" s="155"/>
      <c r="C5148" s="156"/>
      <c r="D5148" s="157"/>
    </row>
    <row r="5149" spans="1:4">
      <c r="A5149" s="159"/>
      <c r="B5149" s="155"/>
      <c r="C5149" s="156"/>
      <c r="D5149" s="157"/>
    </row>
    <row r="5150" spans="1:4">
      <c r="A5150" s="159"/>
      <c r="B5150" s="155"/>
      <c r="C5150" s="156"/>
      <c r="D5150" s="157"/>
    </row>
    <row r="5151" spans="1:4">
      <c r="A5151" s="159"/>
      <c r="B5151" s="155"/>
      <c r="C5151" s="156"/>
      <c r="D5151" s="157"/>
    </row>
    <row r="5152" spans="1:4">
      <c r="A5152" s="154"/>
      <c r="B5152" s="155"/>
      <c r="C5152" s="156"/>
      <c r="D5152" s="157"/>
    </row>
    <row r="5153" spans="1:4">
      <c r="A5153" s="159"/>
      <c r="B5153" s="155"/>
      <c r="C5153" s="156"/>
      <c r="D5153" s="157"/>
    </row>
    <row r="5154" spans="1:4">
      <c r="A5154" s="159"/>
      <c r="B5154" s="155"/>
      <c r="C5154" s="156"/>
      <c r="D5154" s="157"/>
    </row>
    <row r="5155" spans="1:4">
      <c r="A5155" s="159"/>
      <c r="B5155" s="155"/>
      <c r="C5155" s="156"/>
      <c r="D5155" s="157"/>
    </row>
    <row r="5156" spans="1:4">
      <c r="A5156" s="159"/>
      <c r="B5156" s="155"/>
      <c r="C5156" s="156"/>
      <c r="D5156" s="157"/>
    </row>
    <row r="5157" spans="1:4">
      <c r="A5157" s="159"/>
      <c r="B5157" s="155"/>
      <c r="C5157" s="156"/>
      <c r="D5157" s="157"/>
    </row>
    <row r="5158" spans="1:4">
      <c r="A5158" s="159"/>
      <c r="B5158" s="155"/>
      <c r="C5158" s="156"/>
      <c r="D5158" s="157"/>
    </row>
    <row r="5159" spans="1:4">
      <c r="A5159" s="159"/>
      <c r="B5159" s="155"/>
      <c r="C5159" s="156"/>
      <c r="D5159" s="157"/>
    </row>
    <row r="5160" spans="1:4">
      <c r="A5160" s="159"/>
      <c r="B5160" s="155"/>
      <c r="C5160" s="156"/>
      <c r="D5160" s="157"/>
    </row>
    <row r="5161" spans="1:4">
      <c r="A5161" s="159"/>
      <c r="B5161" s="155"/>
      <c r="C5161" s="156"/>
      <c r="D5161" s="157"/>
    </row>
    <row r="5162" spans="1:4">
      <c r="A5162" s="159"/>
      <c r="B5162" s="155"/>
      <c r="C5162" s="156"/>
      <c r="D5162" s="157"/>
    </row>
    <row r="5163" spans="1:4">
      <c r="A5163" s="159"/>
      <c r="B5163" s="155"/>
      <c r="C5163" s="156"/>
      <c r="D5163" s="157"/>
    </row>
    <row r="5164" spans="1:4">
      <c r="A5164" s="159"/>
      <c r="B5164" s="155"/>
      <c r="C5164" s="156"/>
      <c r="D5164" s="157"/>
    </row>
    <row r="5165" spans="1:4">
      <c r="A5165" s="159"/>
      <c r="B5165" s="155"/>
      <c r="C5165" s="156"/>
      <c r="D5165" s="157"/>
    </row>
    <row r="5166" spans="1:4">
      <c r="A5166" s="159"/>
      <c r="B5166" s="155"/>
      <c r="C5166" s="156"/>
      <c r="D5166" s="157"/>
    </row>
    <row r="5167" spans="1:4">
      <c r="A5167" s="159"/>
      <c r="B5167" s="155"/>
      <c r="C5167" s="156"/>
      <c r="D5167" s="157"/>
    </row>
    <row r="5168" spans="1:4">
      <c r="A5168" s="159"/>
      <c r="B5168" s="155"/>
      <c r="C5168" s="156"/>
      <c r="D5168" s="157"/>
    </row>
    <row r="5169" spans="1:4">
      <c r="A5169" s="159"/>
      <c r="B5169" s="155"/>
      <c r="C5169" s="156"/>
      <c r="D5169" s="157"/>
    </row>
    <row r="5170" spans="1:4">
      <c r="A5170" s="159"/>
      <c r="B5170" s="155"/>
      <c r="C5170" s="156"/>
      <c r="D5170" s="157"/>
    </row>
    <row r="5171" spans="1:4">
      <c r="A5171" s="159"/>
      <c r="B5171" s="155"/>
      <c r="C5171" s="156"/>
      <c r="D5171" s="157"/>
    </row>
    <row r="5172" spans="1:4">
      <c r="A5172" s="159"/>
      <c r="B5172" s="155"/>
      <c r="C5172" s="156"/>
      <c r="D5172" s="157"/>
    </row>
    <row r="5173" spans="1:4">
      <c r="A5173" s="159"/>
      <c r="B5173" s="155"/>
      <c r="C5173" s="156"/>
      <c r="D5173" s="157"/>
    </row>
    <row r="5174" spans="1:4">
      <c r="A5174" s="159"/>
      <c r="B5174" s="155"/>
      <c r="C5174" s="156"/>
      <c r="D5174" s="157"/>
    </row>
    <row r="5175" spans="1:4">
      <c r="A5175" s="159"/>
      <c r="B5175" s="155"/>
      <c r="C5175" s="156"/>
      <c r="D5175" s="157"/>
    </row>
    <row r="5176" spans="1:4">
      <c r="A5176" s="159"/>
      <c r="B5176" s="155"/>
      <c r="C5176" s="156"/>
      <c r="D5176" s="157"/>
    </row>
    <row r="5177" spans="1:4">
      <c r="A5177" s="159"/>
      <c r="B5177" s="155"/>
      <c r="C5177" s="156"/>
      <c r="D5177" s="157"/>
    </row>
    <row r="5178" spans="1:4">
      <c r="A5178" s="159"/>
      <c r="B5178" s="155"/>
      <c r="C5178" s="156"/>
      <c r="D5178" s="157"/>
    </row>
    <row r="5179" spans="1:4">
      <c r="A5179" s="159"/>
      <c r="B5179" s="155"/>
      <c r="C5179" s="156"/>
      <c r="D5179" s="157"/>
    </row>
    <row r="5180" spans="1:4">
      <c r="A5180" s="159"/>
      <c r="B5180" s="155"/>
      <c r="C5180" s="156"/>
      <c r="D5180" s="157"/>
    </row>
    <row r="5181" spans="1:4">
      <c r="A5181" s="159"/>
      <c r="B5181" s="155"/>
      <c r="C5181" s="156"/>
      <c r="D5181" s="157"/>
    </row>
    <row r="5182" spans="1:4">
      <c r="A5182" s="159"/>
      <c r="B5182" s="155"/>
      <c r="C5182" s="156"/>
      <c r="D5182" s="157"/>
    </row>
    <row r="5183" spans="1:4">
      <c r="A5183" s="159"/>
      <c r="B5183" s="155"/>
      <c r="C5183" s="156"/>
      <c r="D5183" s="157"/>
    </row>
    <row r="5184" spans="1:4">
      <c r="A5184" s="159"/>
      <c r="B5184" s="155"/>
      <c r="C5184" s="156"/>
      <c r="D5184" s="157"/>
    </row>
    <row r="5185" spans="1:4">
      <c r="A5185" s="159"/>
      <c r="B5185" s="155"/>
      <c r="C5185" s="156"/>
      <c r="D5185" s="157"/>
    </row>
    <row r="5186" spans="1:4">
      <c r="A5186" s="159"/>
      <c r="B5186" s="155"/>
      <c r="C5186" s="156"/>
      <c r="D5186" s="157"/>
    </row>
    <row r="5187" spans="1:4">
      <c r="A5187" s="159"/>
      <c r="B5187" s="155"/>
      <c r="C5187" s="156"/>
      <c r="D5187" s="157"/>
    </row>
    <row r="5188" spans="1:4">
      <c r="A5188" s="159"/>
      <c r="B5188" s="155"/>
      <c r="C5188" s="156"/>
      <c r="D5188" s="157"/>
    </row>
    <row r="5189" spans="1:4">
      <c r="A5189" s="159"/>
      <c r="B5189" s="155"/>
      <c r="C5189" s="156"/>
      <c r="D5189" s="157"/>
    </row>
    <row r="5190" spans="1:4">
      <c r="A5190" s="159"/>
      <c r="B5190" s="155"/>
      <c r="C5190" s="156"/>
      <c r="D5190" s="157"/>
    </row>
    <row r="5191" spans="1:4">
      <c r="A5191" s="159"/>
      <c r="B5191" s="155"/>
      <c r="C5191" s="156"/>
      <c r="D5191" s="157"/>
    </row>
    <row r="5192" spans="1:4">
      <c r="A5192" s="159"/>
      <c r="B5192" s="155"/>
      <c r="C5192" s="156"/>
      <c r="D5192" s="157"/>
    </row>
    <row r="5193" spans="1:4">
      <c r="A5193" s="159"/>
      <c r="B5193" s="155"/>
      <c r="C5193" s="156"/>
      <c r="D5193" s="157"/>
    </row>
    <row r="5194" spans="1:4">
      <c r="A5194" s="159"/>
      <c r="B5194" s="155"/>
      <c r="C5194" s="156"/>
      <c r="D5194" s="157"/>
    </row>
    <row r="5195" spans="1:4">
      <c r="A5195" s="159"/>
      <c r="B5195" s="155"/>
      <c r="C5195" s="156"/>
      <c r="D5195" s="157"/>
    </row>
    <row r="5196" spans="1:4">
      <c r="A5196" s="159"/>
      <c r="B5196" s="155"/>
      <c r="C5196" s="156"/>
      <c r="D5196" s="157"/>
    </row>
    <row r="5197" spans="1:4">
      <c r="A5197" s="159"/>
      <c r="B5197" s="155"/>
      <c r="C5197" s="156"/>
      <c r="D5197" s="157"/>
    </row>
    <row r="5198" spans="1:4">
      <c r="A5198" s="159"/>
      <c r="B5198" s="155"/>
      <c r="C5198" s="156"/>
      <c r="D5198" s="157"/>
    </row>
    <row r="5199" spans="1:4">
      <c r="A5199" s="159"/>
      <c r="B5199" s="155"/>
      <c r="C5199" s="156"/>
      <c r="D5199" s="157"/>
    </row>
    <row r="5200" spans="1:4">
      <c r="A5200" s="159"/>
      <c r="B5200" s="155"/>
      <c r="C5200" s="156"/>
      <c r="D5200" s="157"/>
    </row>
    <row r="5201" spans="1:4">
      <c r="A5201" s="159"/>
      <c r="B5201" s="155"/>
      <c r="C5201" s="156"/>
      <c r="D5201" s="157"/>
    </row>
    <row r="5202" spans="1:4">
      <c r="A5202" s="159"/>
      <c r="B5202" s="155"/>
      <c r="C5202" s="156"/>
      <c r="D5202" s="157"/>
    </row>
    <row r="5203" spans="1:4">
      <c r="A5203" s="159"/>
      <c r="B5203" s="155"/>
      <c r="C5203" s="156"/>
      <c r="D5203" s="157"/>
    </row>
    <row r="5204" spans="1:4">
      <c r="A5204" s="159"/>
      <c r="B5204" s="155"/>
      <c r="C5204" s="156"/>
      <c r="D5204" s="157"/>
    </row>
    <row r="5205" spans="1:4">
      <c r="A5205" s="159"/>
      <c r="B5205" s="155"/>
      <c r="C5205" s="156"/>
      <c r="D5205" s="157"/>
    </row>
    <row r="5206" spans="1:4">
      <c r="A5206" s="159"/>
      <c r="B5206" s="155"/>
      <c r="C5206" s="156"/>
      <c r="D5206" s="157"/>
    </row>
    <row r="5207" spans="1:4">
      <c r="A5207" s="159"/>
      <c r="B5207" s="155"/>
      <c r="C5207" s="156"/>
      <c r="D5207" s="157"/>
    </row>
    <row r="5208" spans="1:4">
      <c r="A5208" s="159"/>
      <c r="B5208" s="155"/>
      <c r="C5208" s="156"/>
      <c r="D5208" s="157"/>
    </row>
    <row r="5209" spans="1:4">
      <c r="A5209" s="159"/>
      <c r="B5209" s="155"/>
      <c r="C5209" s="156"/>
      <c r="D5209" s="157"/>
    </row>
    <row r="5210" spans="1:4">
      <c r="A5210" s="159"/>
      <c r="B5210" s="155"/>
      <c r="C5210" s="156"/>
      <c r="D5210" s="157"/>
    </row>
    <row r="5211" spans="1:4">
      <c r="A5211" s="159"/>
      <c r="B5211" s="155"/>
      <c r="C5211" s="156"/>
      <c r="D5211" s="157"/>
    </row>
    <row r="5212" spans="1:4">
      <c r="A5212" s="154"/>
      <c r="B5212" s="155"/>
      <c r="C5212" s="156"/>
      <c r="D5212" s="157"/>
    </row>
    <row r="5213" spans="1:4">
      <c r="A5213" s="159"/>
      <c r="B5213" s="155"/>
      <c r="C5213" s="156"/>
      <c r="D5213" s="157"/>
    </row>
    <row r="5214" spans="1:4">
      <c r="A5214" s="159"/>
      <c r="B5214" s="155"/>
      <c r="C5214" s="156"/>
      <c r="D5214" s="157"/>
    </row>
    <row r="5215" spans="1:4">
      <c r="A5215" s="154"/>
      <c r="B5215" s="155"/>
      <c r="C5215" s="156"/>
      <c r="D5215" s="157"/>
    </row>
    <row r="5216" spans="1:4">
      <c r="A5216" s="159"/>
      <c r="B5216" s="155"/>
      <c r="C5216" s="156"/>
      <c r="D5216" s="157"/>
    </row>
    <row r="5217" spans="1:4">
      <c r="A5217" s="159"/>
      <c r="B5217" s="155"/>
      <c r="C5217" s="156"/>
      <c r="D5217" s="157"/>
    </row>
    <row r="5218" spans="1:4">
      <c r="A5218" s="159"/>
      <c r="B5218" s="155"/>
      <c r="C5218" s="156"/>
      <c r="D5218" s="157"/>
    </row>
    <row r="5219" spans="1:4">
      <c r="A5219" s="159"/>
      <c r="B5219" s="155"/>
      <c r="C5219" s="156"/>
      <c r="D5219" s="157"/>
    </row>
    <row r="5220" spans="1:4">
      <c r="A5220" s="159"/>
      <c r="B5220" s="155"/>
      <c r="C5220" s="156"/>
      <c r="D5220" s="157"/>
    </row>
    <row r="5221" spans="1:4">
      <c r="A5221" s="159"/>
      <c r="B5221" s="155"/>
      <c r="C5221" s="156"/>
      <c r="D5221" s="157"/>
    </row>
    <row r="5222" spans="1:4">
      <c r="A5222" s="159"/>
      <c r="B5222" s="155"/>
      <c r="C5222" s="156"/>
      <c r="D5222" s="157"/>
    </row>
    <row r="5223" spans="1:4">
      <c r="A5223" s="159"/>
      <c r="B5223" s="155"/>
      <c r="C5223" s="156"/>
      <c r="D5223" s="157"/>
    </row>
    <row r="5224" spans="1:4">
      <c r="A5224" s="159"/>
      <c r="B5224" s="155"/>
      <c r="C5224" s="156"/>
      <c r="D5224" s="157"/>
    </row>
    <row r="5225" spans="1:4">
      <c r="A5225" s="159"/>
      <c r="B5225" s="155"/>
      <c r="C5225" s="156"/>
      <c r="D5225" s="157"/>
    </row>
    <row r="5226" spans="1:4">
      <c r="A5226" s="159"/>
      <c r="B5226" s="155"/>
      <c r="C5226" s="156"/>
      <c r="D5226" s="157"/>
    </row>
    <row r="5227" spans="1:4">
      <c r="A5227" s="159"/>
      <c r="B5227" s="155"/>
      <c r="C5227" s="156"/>
      <c r="D5227" s="157"/>
    </row>
    <row r="5228" spans="1:4">
      <c r="A5228" s="154"/>
      <c r="B5228" s="155"/>
      <c r="C5228" s="156"/>
      <c r="D5228" s="157"/>
    </row>
    <row r="5229" spans="1:4">
      <c r="A5229" s="159"/>
      <c r="B5229" s="155"/>
      <c r="C5229" s="156"/>
      <c r="D5229" s="157"/>
    </row>
    <row r="5230" spans="1:4">
      <c r="A5230" s="159"/>
      <c r="B5230" s="155"/>
      <c r="C5230" s="156"/>
      <c r="D5230" s="157"/>
    </row>
    <row r="5231" spans="1:4">
      <c r="A5231" s="159"/>
      <c r="B5231" s="155"/>
      <c r="C5231" s="156"/>
      <c r="D5231" s="157"/>
    </row>
    <row r="5232" spans="1:4">
      <c r="A5232" s="159"/>
      <c r="B5232" s="155"/>
      <c r="C5232" s="156"/>
      <c r="D5232" s="157"/>
    </row>
    <row r="5233" spans="1:4">
      <c r="A5233" s="159"/>
      <c r="B5233" s="155"/>
      <c r="C5233" s="156"/>
      <c r="D5233" s="157"/>
    </row>
    <row r="5234" spans="1:4">
      <c r="A5234" s="159"/>
      <c r="B5234" s="155"/>
      <c r="C5234" s="156"/>
      <c r="D5234" s="157"/>
    </row>
    <row r="5235" spans="1:4">
      <c r="A5235" s="159"/>
      <c r="B5235" s="155"/>
      <c r="C5235" s="156"/>
      <c r="D5235" s="157"/>
    </row>
    <row r="5236" spans="1:4">
      <c r="A5236" s="159"/>
      <c r="B5236" s="155"/>
      <c r="C5236" s="156"/>
      <c r="D5236" s="157"/>
    </row>
    <row r="5237" spans="1:4">
      <c r="A5237" s="159"/>
      <c r="B5237" s="155"/>
      <c r="C5237" s="156"/>
      <c r="D5237" s="157"/>
    </row>
    <row r="5238" spans="1:4">
      <c r="A5238" s="154"/>
      <c r="B5238" s="155"/>
      <c r="C5238" s="156"/>
      <c r="D5238" s="157"/>
    </row>
    <row r="5239" spans="1:4">
      <c r="A5239" s="154"/>
      <c r="B5239" s="155"/>
      <c r="C5239" s="156"/>
      <c r="D5239" s="157"/>
    </row>
    <row r="5240" spans="1:4">
      <c r="A5240" s="159"/>
      <c r="B5240" s="155"/>
      <c r="C5240" s="156"/>
      <c r="D5240" s="157"/>
    </row>
    <row r="5241" spans="1:4">
      <c r="A5241" s="159"/>
      <c r="B5241" s="155"/>
      <c r="C5241" s="156"/>
      <c r="D5241" s="157"/>
    </row>
    <row r="5242" spans="1:4">
      <c r="A5242" s="159"/>
      <c r="B5242" s="155"/>
      <c r="C5242" s="156"/>
      <c r="D5242" s="157"/>
    </row>
    <row r="5243" spans="1:4">
      <c r="A5243" s="159"/>
      <c r="B5243" s="155"/>
      <c r="C5243" s="156"/>
      <c r="D5243" s="157"/>
    </row>
    <row r="5244" spans="1:4">
      <c r="A5244" s="154"/>
      <c r="B5244" s="155"/>
      <c r="C5244" s="156"/>
      <c r="D5244" s="157"/>
    </row>
    <row r="5245" spans="1:4">
      <c r="A5245" s="159"/>
      <c r="B5245" s="155"/>
      <c r="C5245" s="156"/>
      <c r="D5245" s="157"/>
    </row>
    <row r="5246" spans="1:4">
      <c r="A5246" s="159"/>
      <c r="B5246" s="155"/>
      <c r="C5246" s="156"/>
      <c r="D5246" s="157"/>
    </row>
    <row r="5247" spans="1:4">
      <c r="A5247" s="159"/>
      <c r="B5247" s="155"/>
      <c r="C5247" s="156"/>
      <c r="D5247" s="157"/>
    </row>
    <row r="5248" spans="1:4">
      <c r="A5248" s="159"/>
      <c r="B5248" s="155"/>
      <c r="C5248" s="156"/>
      <c r="D5248" s="157"/>
    </row>
    <row r="5249" spans="1:4">
      <c r="A5249" s="159"/>
      <c r="B5249" s="155"/>
      <c r="C5249" s="156"/>
      <c r="D5249" s="157"/>
    </row>
    <row r="5250" spans="1:4">
      <c r="A5250" s="159"/>
      <c r="B5250" s="155"/>
      <c r="C5250" s="156"/>
      <c r="D5250" s="157"/>
    </row>
    <row r="5251" spans="1:4">
      <c r="A5251" s="159"/>
      <c r="B5251" s="155"/>
      <c r="C5251" s="156"/>
      <c r="D5251" s="157"/>
    </row>
    <row r="5252" spans="1:4">
      <c r="A5252" s="159"/>
      <c r="B5252" s="155"/>
      <c r="C5252" s="156"/>
      <c r="D5252" s="157"/>
    </row>
    <row r="5253" spans="1:4">
      <c r="A5253" s="159"/>
      <c r="B5253" s="155"/>
      <c r="C5253" s="156"/>
      <c r="D5253" s="157"/>
    </row>
    <row r="5254" spans="1:4">
      <c r="A5254" s="159"/>
      <c r="B5254" s="155"/>
      <c r="C5254" s="156"/>
      <c r="D5254" s="157"/>
    </row>
    <row r="5255" spans="1:4">
      <c r="A5255" s="159"/>
      <c r="B5255" s="155"/>
      <c r="C5255" s="156"/>
      <c r="D5255" s="157"/>
    </row>
    <row r="5256" spans="1:4">
      <c r="A5256" s="159"/>
      <c r="B5256" s="155"/>
      <c r="C5256" s="156"/>
      <c r="D5256" s="157"/>
    </row>
    <row r="5257" spans="1:4">
      <c r="A5257" s="159"/>
      <c r="B5257" s="155"/>
      <c r="C5257" s="156"/>
      <c r="D5257" s="157"/>
    </row>
    <row r="5258" spans="1:4">
      <c r="A5258" s="159"/>
      <c r="B5258" s="155"/>
      <c r="C5258" s="156"/>
      <c r="D5258" s="157"/>
    </row>
    <row r="5259" spans="1:4">
      <c r="A5259" s="159"/>
      <c r="B5259" s="155"/>
      <c r="C5259" s="156"/>
      <c r="D5259" s="157"/>
    </row>
    <row r="5260" spans="1:4">
      <c r="A5260" s="154"/>
      <c r="B5260" s="155"/>
      <c r="C5260" s="156"/>
      <c r="D5260" s="157"/>
    </row>
    <row r="5261" spans="1:4">
      <c r="A5261" s="159"/>
      <c r="B5261" s="155"/>
      <c r="C5261" s="156"/>
      <c r="D5261" s="157"/>
    </row>
    <row r="5262" spans="1:4">
      <c r="A5262" s="159"/>
      <c r="B5262" s="155"/>
      <c r="C5262" s="156"/>
      <c r="D5262" s="157"/>
    </row>
    <row r="5263" spans="1:4">
      <c r="A5263" s="159"/>
      <c r="B5263" s="155"/>
      <c r="C5263" s="156"/>
      <c r="D5263" s="157"/>
    </row>
    <row r="5264" spans="1:4">
      <c r="A5264" s="159"/>
      <c r="B5264" s="155"/>
      <c r="C5264" s="156"/>
      <c r="D5264" s="157"/>
    </row>
    <row r="5265" spans="1:4">
      <c r="A5265" s="159"/>
      <c r="B5265" s="155"/>
      <c r="C5265" s="156"/>
      <c r="D5265" s="157"/>
    </row>
    <row r="5266" spans="1:4">
      <c r="A5266" s="159"/>
      <c r="B5266" s="155"/>
      <c r="C5266" s="156"/>
      <c r="D5266" s="157"/>
    </row>
    <row r="5267" spans="1:4">
      <c r="A5267" s="159"/>
      <c r="B5267" s="155"/>
      <c r="C5267" s="156"/>
      <c r="D5267" s="157"/>
    </row>
    <row r="5268" spans="1:4">
      <c r="A5268" s="159"/>
      <c r="B5268" s="155"/>
      <c r="C5268" s="156"/>
      <c r="D5268" s="157"/>
    </row>
    <row r="5269" spans="1:4">
      <c r="A5269" s="159"/>
      <c r="B5269" s="155"/>
      <c r="C5269" s="156"/>
      <c r="D5269" s="157"/>
    </row>
    <row r="5270" spans="1:4">
      <c r="A5270" s="154"/>
      <c r="B5270" s="155"/>
      <c r="C5270" s="156"/>
      <c r="D5270" s="157"/>
    </row>
    <row r="5271" spans="1:4">
      <c r="A5271" s="159"/>
      <c r="B5271" s="155"/>
      <c r="C5271" s="156"/>
      <c r="D5271" s="157"/>
    </row>
    <row r="5272" spans="1:4">
      <c r="A5272" s="159"/>
      <c r="B5272" s="155"/>
      <c r="C5272" s="156"/>
      <c r="D5272" s="157"/>
    </row>
    <row r="5273" spans="1:4">
      <c r="A5273" s="159"/>
      <c r="B5273" s="155"/>
      <c r="C5273" s="156"/>
      <c r="D5273" s="157"/>
    </row>
    <row r="5274" spans="1:4">
      <c r="A5274" s="159"/>
      <c r="B5274" s="155"/>
      <c r="C5274" s="156"/>
      <c r="D5274" s="157"/>
    </row>
    <row r="5275" spans="1:4">
      <c r="A5275" s="159"/>
      <c r="B5275" s="155"/>
      <c r="C5275" s="156"/>
      <c r="D5275" s="157"/>
    </row>
    <row r="5276" spans="1:4">
      <c r="A5276" s="159"/>
      <c r="B5276" s="155"/>
      <c r="C5276" s="156"/>
      <c r="D5276" s="157"/>
    </row>
    <row r="5277" spans="1:4">
      <c r="A5277" s="159"/>
      <c r="B5277" s="155"/>
      <c r="C5277" s="156"/>
      <c r="D5277" s="157"/>
    </row>
    <row r="5278" spans="1:4">
      <c r="A5278" s="159"/>
      <c r="B5278" s="155"/>
      <c r="C5278" s="156"/>
      <c r="D5278" s="157"/>
    </row>
    <row r="5279" spans="1:4">
      <c r="A5279" s="159"/>
      <c r="B5279" s="155"/>
      <c r="C5279" s="156"/>
      <c r="D5279" s="157"/>
    </row>
    <row r="5280" spans="1:4">
      <c r="A5280" s="154"/>
      <c r="B5280" s="155"/>
      <c r="C5280" s="156"/>
      <c r="D5280" s="157"/>
    </row>
    <row r="5281" spans="1:4">
      <c r="A5281" s="159"/>
      <c r="B5281" s="155"/>
      <c r="C5281" s="156"/>
      <c r="D5281" s="157"/>
    </row>
    <row r="5282" spans="1:4">
      <c r="A5282" s="159"/>
      <c r="B5282" s="155"/>
      <c r="C5282" s="156"/>
      <c r="D5282" s="157"/>
    </row>
    <row r="5283" spans="1:4">
      <c r="A5283" s="159"/>
      <c r="B5283" s="155"/>
      <c r="C5283" s="156"/>
      <c r="D5283" s="157"/>
    </row>
    <row r="5284" spans="1:4">
      <c r="A5284" s="159"/>
      <c r="B5284" s="155"/>
      <c r="C5284" s="156"/>
      <c r="D5284" s="157"/>
    </row>
    <row r="5285" spans="1:4">
      <c r="A5285" s="159"/>
      <c r="B5285" s="155"/>
      <c r="C5285" s="156"/>
      <c r="D5285" s="157"/>
    </row>
    <row r="5286" spans="1:4">
      <c r="A5286" s="159"/>
      <c r="B5286" s="155"/>
      <c r="C5286" s="156"/>
      <c r="D5286" s="157"/>
    </row>
    <row r="5287" spans="1:4">
      <c r="A5287" s="159"/>
      <c r="B5287" s="155"/>
      <c r="C5287" s="156"/>
      <c r="D5287" s="157"/>
    </row>
    <row r="5288" spans="1:4">
      <c r="A5288" s="159"/>
      <c r="B5288" s="155"/>
      <c r="C5288" s="156"/>
      <c r="D5288" s="157"/>
    </row>
    <row r="5289" spans="1:4">
      <c r="A5289" s="159"/>
      <c r="B5289" s="155"/>
      <c r="C5289" s="156"/>
      <c r="D5289" s="157"/>
    </row>
    <row r="5290" spans="1:4">
      <c r="A5290" s="154"/>
      <c r="B5290" s="155"/>
      <c r="C5290" s="156"/>
      <c r="D5290" s="157"/>
    </row>
    <row r="5291" spans="1:4">
      <c r="A5291" s="159"/>
      <c r="B5291" s="155"/>
      <c r="C5291" s="156"/>
      <c r="D5291" s="157"/>
    </row>
    <row r="5292" spans="1:4">
      <c r="A5292" s="159"/>
      <c r="B5292" s="155"/>
      <c r="C5292" s="156"/>
      <c r="D5292" s="157"/>
    </row>
    <row r="5293" spans="1:4">
      <c r="A5293" s="159"/>
      <c r="B5293" s="155"/>
      <c r="C5293" s="156"/>
      <c r="D5293" s="157"/>
    </row>
    <row r="5294" spans="1:4">
      <c r="A5294" s="159"/>
      <c r="B5294" s="155"/>
      <c r="C5294" s="156"/>
      <c r="D5294" s="157"/>
    </row>
    <row r="5295" spans="1:4">
      <c r="A5295" s="159"/>
      <c r="B5295" s="155"/>
      <c r="C5295" s="156"/>
      <c r="D5295" s="157"/>
    </row>
    <row r="5296" spans="1:4">
      <c r="A5296" s="159"/>
      <c r="B5296" s="155"/>
      <c r="C5296" s="156"/>
      <c r="D5296" s="157"/>
    </row>
    <row r="5297" spans="1:4">
      <c r="A5297" s="154"/>
      <c r="B5297" s="155"/>
      <c r="C5297" s="156"/>
      <c r="D5297" s="157"/>
    </row>
    <row r="5298" spans="1:4">
      <c r="A5298" s="159"/>
      <c r="B5298" s="155"/>
      <c r="C5298" s="156"/>
      <c r="D5298" s="157"/>
    </row>
    <row r="5299" spans="1:4">
      <c r="A5299" s="159"/>
      <c r="B5299" s="155"/>
      <c r="C5299" s="156"/>
      <c r="D5299" s="157"/>
    </row>
    <row r="5300" spans="1:4">
      <c r="A5300" s="159"/>
      <c r="B5300" s="155"/>
      <c r="C5300" s="156"/>
      <c r="D5300" s="157"/>
    </row>
    <row r="5301" spans="1:4">
      <c r="A5301" s="159"/>
      <c r="B5301" s="155"/>
      <c r="C5301" s="156"/>
      <c r="D5301" s="157"/>
    </row>
    <row r="5302" spans="1:4">
      <c r="A5302" s="159"/>
      <c r="B5302" s="155"/>
      <c r="C5302" s="156"/>
      <c r="D5302" s="157"/>
    </row>
    <row r="5303" spans="1:4">
      <c r="A5303" s="159"/>
      <c r="B5303" s="155"/>
      <c r="C5303" s="156"/>
      <c r="D5303" s="157"/>
    </row>
    <row r="5304" spans="1:4">
      <c r="A5304" s="154"/>
      <c r="B5304" s="155"/>
      <c r="C5304" s="156"/>
      <c r="D5304" s="157"/>
    </row>
    <row r="5305" spans="1:4">
      <c r="A5305" s="159"/>
      <c r="B5305" s="155"/>
      <c r="C5305" s="156"/>
      <c r="D5305" s="157"/>
    </row>
    <row r="5306" spans="1:4">
      <c r="A5306" s="159"/>
      <c r="B5306" s="155"/>
      <c r="C5306" s="156"/>
      <c r="D5306" s="157"/>
    </row>
    <row r="5307" spans="1:4">
      <c r="A5307" s="159"/>
      <c r="B5307" s="155"/>
      <c r="C5307" s="156"/>
      <c r="D5307" s="157"/>
    </row>
    <row r="5308" spans="1:4">
      <c r="A5308" s="159"/>
      <c r="B5308" s="155"/>
      <c r="C5308" s="156"/>
      <c r="D5308" s="157"/>
    </row>
    <row r="5309" spans="1:4">
      <c r="A5309" s="159"/>
      <c r="B5309" s="155"/>
      <c r="C5309" s="156"/>
      <c r="D5309" s="157"/>
    </row>
    <row r="5310" spans="1:4">
      <c r="A5310" s="159"/>
      <c r="B5310" s="155"/>
      <c r="C5310" s="156"/>
      <c r="D5310" s="157"/>
    </row>
    <row r="5311" spans="1:4">
      <c r="A5311" s="159"/>
      <c r="B5311" s="155"/>
      <c r="C5311" s="156"/>
      <c r="D5311" s="157"/>
    </row>
    <row r="5312" spans="1:4">
      <c r="A5312" s="159"/>
      <c r="B5312" s="155"/>
      <c r="C5312" s="156"/>
      <c r="D5312" s="157"/>
    </row>
    <row r="5313" spans="1:4">
      <c r="A5313" s="159"/>
      <c r="B5313" s="155"/>
      <c r="C5313" s="156"/>
      <c r="D5313" s="157"/>
    </row>
    <row r="5314" spans="1:4">
      <c r="A5314" s="159"/>
      <c r="B5314" s="155"/>
      <c r="C5314" s="156"/>
      <c r="D5314" s="157"/>
    </row>
    <row r="5315" spans="1:4">
      <c r="A5315" s="159"/>
      <c r="B5315" s="155"/>
      <c r="C5315" s="156"/>
      <c r="D5315" s="157"/>
    </row>
    <row r="5316" spans="1:4">
      <c r="A5316" s="154"/>
      <c r="B5316" s="155"/>
      <c r="C5316" s="156"/>
      <c r="D5316" s="157"/>
    </row>
    <row r="5317" spans="1:4">
      <c r="A5317" s="159"/>
      <c r="B5317" s="155"/>
      <c r="C5317" s="156"/>
      <c r="D5317" s="157"/>
    </row>
    <row r="5318" spans="1:4">
      <c r="A5318" s="159"/>
      <c r="B5318" s="155"/>
      <c r="C5318" s="156"/>
      <c r="D5318" s="157"/>
    </row>
    <row r="5319" spans="1:4">
      <c r="A5319" s="159"/>
      <c r="B5319" s="155"/>
      <c r="C5319" s="156"/>
      <c r="D5319" s="157"/>
    </row>
    <row r="5320" spans="1:4">
      <c r="A5320" s="159"/>
      <c r="B5320" s="155"/>
      <c r="C5320" s="156"/>
      <c r="D5320" s="157"/>
    </row>
    <row r="5321" spans="1:4">
      <c r="A5321" s="159"/>
      <c r="B5321" s="155"/>
      <c r="C5321" s="156"/>
      <c r="D5321" s="157"/>
    </row>
    <row r="5322" spans="1:4">
      <c r="A5322" s="159"/>
      <c r="B5322" s="155"/>
      <c r="C5322" s="156"/>
      <c r="D5322" s="157"/>
    </row>
    <row r="5323" spans="1:4">
      <c r="A5323" s="159"/>
      <c r="B5323" s="155"/>
      <c r="C5323" s="156"/>
      <c r="D5323" s="157"/>
    </row>
    <row r="5324" spans="1:4">
      <c r="A5324" s="159"/>
      <c r="B5324" s="155"/>
      <c r="C5324" s="156"/>
      <c r="D5324" s="157"/>
    </row>
    <row r="5325" spans="1:4">
      <c r="A5325" s="159"/>
      <c r="B5325" s="155"/>
      <c r="C5325" s="156"/>
      <c r="D5325" s="157"/>
    </row>
    <row r="5326" spans="1:4">
      <c r="A5326" s="154"/>
      <c r="B5326" s="155"/>
      <c r="C5326" s="156"/>
      <c r="D5326" s="157"/>
    </row>
    <row r="5327" spans="1:4">
      <c r="A5327" s="159"/>
      <c r="B5327" s="155"/>
      <c r="C5327" s="156"/>
      <c r="D5327" s="157"/>
    </row>
    <row r="5328" spans="1:4">
      <c r="A5328" s="159"/>
      <c r="B5328" s="155"/>
      <c r="C5328" s="156"/>
      <c r="D5328" s="157"/>
    </row>
    <row r="5329" spans="1:4">
      <c r="A5329" s="159"/>
      <c r="B5329" s="155"/>
      <c r="C5329" s="156"/>
      <c r="D5329" s="157"/>
    </row>
    <row r="5330" spans="1:4">
      <c r="A5330" s="159"/>
      <c r="B5330" s="155"/>
      <c r="C5330" s="156"/>
      <c r="D5330" s="157"/>
    </row>
    <row r="5331" spans="1:4">
      <c r="A5331" s="159"/>
      <c r="B5331" s="155"/>
      <c r="C5331" s="156"/>
      <c r="D5331" s="157"/>
    </row>
    <row r="5332" spans="1:4">
      <c r="A5332" s="159"/>
      <c r="B5332" s="155"/>
      <c r="C5332" s="156"/>
      <c r="D5332" s="157"/>
    </row>
    <row r="5333" spans="1:4">
      <c r="A5333" s="159"/>
      <c r="B5333" s="155"/>
      <c r="C5333" s="156"/>
      <c r="D5333" s="157"/>
    </row>
    <row r="5334" spans="1:4">
      <c r="A5334" s="159"/>
      <c r="B5334" s="155"/>
      <c r="C5334" s="156"/>
      <c r="D5334" s="157"/>
    </row>
    <row r="5335" spans="1:4">
      <c r="A5335" s="159"/>
      <c r="B5335" s="155"/>
      <c r="C5335" s="156"/>
      <c r="D5335" s="157"/>
    </row>
    <row r="5336" spans="1:4">
      <c r="A5336" s="154"/>
      <c r="B5336" s="155"/>
      <c r="C5336" s="156"/>
      <c r="D5336" s="157"/>
    </row>
    <row r="5337" spans="1:4">
      <c r="A5337" s="159"/>
      <c r="B5337" s="155"/>
      <c r="C5337" s="156"/>
      <c r="D5337" s="157"/>
    </row>
    <row r="5338" spans="1:4">
      <c r="A5338" s="159"/>
      <c r="B5338" s="155"/>
      <c r="C5338" s="156"/>
      <c r="D5338" s="157"/>
    </row>
    <row r="5339" spans="1:4">
      <c r="A5339" s="159"/>
      <c r="B5339" s="155"/>
      <c r="C5339" s="156"/>
      <c r="D5339" s="157"/>
    </row>
    <row r="5340" spans="1:4">
      <c r="A5340" s="159"/>
      <c r="B5340" s="155"/>
      <c r="C5340" s="156"/>
      <c r="D5340" s="157"/>
    </row>
    <row r="5341" spans="1:4">
      <c r="A5341" s="159"/>
      <c r="B5341" s="155"/>
      <c r="C5341" s="156"/>
      <c r="D5341" s="157"/>
    </row>
    <row r="5342" spans="1:4">
      <c r="A5342" s="159"/>
      <c r="B5342" s="155"/>
      <c r="C5342" s="156"/>
      <c r="D5342" s="157"/>
    </row>
    <row r="5343" spans="1:4">
      <c r="A5343" s="159"/>
      <c r="B5343" s="155"/>
      <c r="C5343" s="156"/>
      <c r="D5343" s="157"/>
    </row>
    <row r="5344" spans="1:4">
      <c r="A5344" s="159"/>
      <c r="B5344" s="155"/>
      <c r="C5344" s="156"/>
      <c r="D5344" s="157"/>
    </row>
    <row r="5345" spans="1:4">
      <c r="A5345" s="159"/>
      <c r="B5345" s="155"/>
      <c r="C5345" s="156"/>
      <c r="D5345" s="157"/>
    </row>
    <row r="5346" spans="1:4">
      <c r="A5346" s="154"/>
      <c r="B5346" s="155"/>
      <c r="C5346" s="156"/>
      <c r="D5346" s="157"/>
    </row>
    <row r="5347" spans="1:4">
      <c r="A5347" s="159"/>
      <c r="B5347" s="155"/>
      <c r="C5347" s="156"/>
      <c r="D5347" s="157"/>
    </row>
    <row r="5348" spans="1:4">
      <c r="A5348" s="159"/>
      <c r="B5348" s="155"/>
      <c r="C5348" s="156"/>
      <c r="D5348" s="157"/>
    </row>
    <row r="5349" spans="1:4">
      <c r="A5349" s="159"/>
      <c r="B5349" s="155"/>
      <c r="C5349" s="156"/>
      <c r="D5349" s="157"/>
    </row>
    <row r="5350" spans="1:4">
      <c r="A5350" s="159"/>
      <c r="B5350" s="155"/>
      <c r="C5350" s="156"/>
      <c r="D5350" s="157"/>
    </row>
    <row r="5351" spans="1:4">
      <c r="A5351" s="159"/>
      <c r="B5351" s="155"/>
      <c r="C5351" s="156"/>
      <c r="D5351" s="157"/>
    </row>
    <row r="5352" spans="1:4">
      <c r="A5352" s="159"/>
      <c r="B5352" s="155"/>
      <c r="C5352" s="156"/>
      <c r="D5352" s="157"/>
    </row>
    <row r="5353" spans="1:4">
      <c r="A5353" s="159"/>
      <c r="B5353" s="155"/>
      <c r="C5353" s="156"/>
      <c r="D5353" s="157"/>
    </row>
    <row r="5354" spans="1:4">
      <c r="A5354" s="159"/>
      <c r="B5354" s="155"/>
      <c r="C5354" s="156"/>
      <c r="D5354" s="157"/>
    </row>
    <row r="5355" spans="1:4">
      <c r="A5355" s="159"/>
      <c r="B5355" s="155"/>
      <c r="C5355" s="156"/>
      <c r="D5355" s="157"/>
    </row>
    <row r="5356" spans="1:4">
      <c r="A5356" s="159"/>
      <c r="B5356" s="155"/>
      <c r="C5356" s="156"/>
      <c r="D5356" s="157"/>
    </row>
    <row r="5357" spans="1:4">
      <c r="A5357" s="159"/>
      <c r="B5357" s="155"/>
      <c r="C5357" s="156"/>
      <c r="D5357" s="157"/>
    </row>
    <row r="5358" spans="1:4">
      <c r="A5358" s="154"/>
      <c r="B5358" s="155"/>
      <c r="C5358" s="156"/>
      <c r="D5358" s="157"/>
    </row>
    <row r="5359" spans="1:4">
      <c r="A5359" s="159"/>
      <c r="B5359" s="155"/>
      <c r="C5359" s="156"/>
      <c r="D5359" s="157"/>
    </row>
    <row r="5360" spans="1:4">
      <c r="A5360" s="159"/>
      <c r="B5360" s="155"/>
      <c r="C5360" s="156"/>
      <c r="D5360" s="157"/>
    </row>
    <row r="5361" spans="1:4">
      <c r="A5361" s="159"/>
      <c r="B5361" s="155"/>
      <c r="C5361" s="156"/>
      <c r="D5361" s="157"/>
    </row>
    <row r="5362" spans="1:4">
      <c r="A5362" s="159"/>
      <c r="B5362" s="155"/>
      <c r="C5362" s="156"/>
      <c r="D5362" s="157"/>
    </row>
    <row r="5363" spans="1:4">
      <c r="A5363" s="159"/>
      <c r="B5363" s="155"/>
      <c r="C5363" s="156"/>
      <c r="D5363" s="157"/>
    </row>
    <row r="5364" spans="1:4">
      <c r="A5364" s="159"/>
      <c r="B5364" s="155"/>
      <c r="C5364" s="156"/>
      <c r="D5364" s="157"/>
    </row>
    <row r="5365" spans="1:4">
      <c r="A5365" s="159"/>
      <c r="B5365" s="155"/>
      <c r="C5365" s="156"/>
      <c r="D5365" s="157"/>
    </row>
    <row r="5366" spans="1:4">
      <c r="A5366" s="159"/>
      <c r="B5366" s="155"/>
      <c r="C5366" s="156"/>
      <c r="D5366" s="157"/>
    </row>
    <row r="5367" spans="1:4">
      <c r="A5367" s="159"/>
      <c r="B5367" s="155"/>
      <c r="C5367" s="156"/>
      <c r="D5367" s="157"/>
    </row>
    <row r="5368" spans="1:4">
      <c r="A5368" s="159"/>
      <c r="B5368" s="155"/>
      <c r="C5368" s="156"/>
      <c r="D5368" s="157"/>
    </row>
    <row r="5369" spans="1:4">
      <c r="A5369" s="159"/>
      <c r="B5369" s="155"/>
      <c r="C5369" s="156"/>
      <c r="D5369" s="157"/>
    </row>
    <row r="5370" spans="1:4">
      <c r="A5370" s="159"/>
      <c r="B5370" s="155"/>
      <c r="C5370" s="156"/>
      <c r="D5370" s="157"/>
    </row>
    <row r="5371" spans="1:4">
      <c r="A5371" s="159"/>
      <c r="B5371" s="155"/>
      <c r="C5371" s="156"/>
      <c r="D5371" s="157"/>
    </row>
    <row r="5372" spans="1:4">
      <c r="A5372" s="159"/>
      <c r="B5372" s="155"/>
      <c r="C5372" s="156"/>
      <c r="D5372" s="157"/>
    </row>
    <row r="5373" spans="1:4">
      <c r="A5373" s="159"/>
      <c r="B5373" s="155"/>
      <c r="C5373" s="156"/>
      <c r="D5373" s="157"/>
    </row>
    <row r="5374" spans="1:4">
      <c r="A5374" s="154"/>
      <c r="B5374" s="155"/>
      <c r="C5374" s="156"/>
      <c r="D5374" s="157"/>
    </row>
    <row r="5375" spans="1:4">
      <c r="A5375" s="159"/>
      <c r="B5375" s="155"/>
      <c r="C5375" s="156"/>
      <c r="D5375" s="157"/>
    </row>
    <row r="5376" spans="1:4">
      <c r="A5376" s="159"/>
      <c r="B5376" s="155"/>
      <c r="C5376" s="156"/>
      <c r="D5376" s="157"/>
    </row>
    <row r="5377" spans="1:4">
      <c r="A5377" s="159"/>
      <c r="B5377" s="155"/>
      <c r="C5377" s="156"/>
      <c r="D5377" s="157"/>
    </row>
    <row r="5378" spans="1:4">
      <c r="A5378" s="159"/>
      <c r="B5378" s="155"/>
      <c r="C5378" s="156"/>
      <c r="D5378" s="157"/>
    </row>
    <row r="5379" spans="1:4">
      <c r="A5379" s="159"/>
      <c r="B5379" s="155"/>
      <c r="C5379" s="156"/>
      <c r="D5379" s="157"/>
    </row>
    <row r="5380" spans="1:4">
      <c r="A5380" s="159"/>
      <c r="B5380" s="155"/>
      <c r="C5380" s="156"/>
      <c r="D5380" s="157"/>
    </row>
    <row r="5381" spans="1:4">
      <c r="A5381" s="159"/>
      <c r="B5381" s="155"/>
      <c r="C5381" s="156"/>
      <c r="D5381" s="157"/>
    </row>
    <row r="5382" spans="1:4">
      <c r="A5382" s="159"/>
      <c r="B5382" s="155"/>
      <c r="C5382" s="156"/>
      <c r="D5382" s="157"/>
    </row>
    <row r="5383" spans="1:4">
      <c r="A5383" s="159"/>
      <c r="B5383" s="155"/>
      <c r="C5383" s="156"/>
      <c r="D5383" s="157"/>
    </row>
    <row r="5384" spans="1:4">
      <c r="A5384" s="159"/>
      <c r="B5384" s="155"/>
      <c r="C5384" s="156"/>
      <c r="D5384" s="157"/>
    </row>
    <row r="5385" spans="1:4">
      <c r="A5385" s="159"/>
      <c r="B5385" s="155"/>
      <c r="C5385" s="156"/>
      <c r="D5385" s="157"/>
    </row>
    <row r="5386" spans="1:4">
      <c r="A5386" s="159"/>
      <c r="B5386" s="155"/>
      <c r="C5386" s="156"/>
      <c r="D5386" s="157"/>
    </row>
    <row r="5387" spans="1:4">
      <c r="A5387" s="159"/>
      <c r="B5387" s="155"/>
      <c r="C5387" s="156"/>
      <c r="D5387" s="157"/>
    </row>
    <row r="5388" spans="1:4">
      <c r="A5388" s="159"/>
      <c r="B5388" s="155"/>
      <c r="C5388" s="156"/>
      <c r="D5388" s="157"/>
    </row>
    <row r="5389" spans="1:4">
      <c r="A5389" s="159"/>
      <c r="B5389" s="155"/>
      <c r="C5389" s="156"/>
      <c r="D5389" s="157"/>
    </row>
    <row r="5390" spans="1:4">
      <c r="A5390" s="159"/>
      <c r="B5390" s="155"/>
      <c r="C5390" s="156"/>
      <c r="D5390" s="157"/>
    </row>
    <row r="5391" spans="1:4">
      <c r="A5391" s="159"/>
      <c r="B5391" s="155"/>
      <c r="C5391" s="156"/>
      <c r="D5391" s="157"/>
    </row>
    <row r="5392" spans="1:4">
      <c r="A5392" s="159"/>
      <c r="B5392" s="155"/>
      <c r="C5392" s="156"/>
      <c r="D5392" s="157"/>
    </row>
    <row r="5393" spans="1:4">
      <c r="A5393" s="159"/>
      <c r="B5393" s="155"/>
      <c r="C5393" s="156"/>
      <c r="D5393" s="157"/>
    </row>
    <row r="5394" spans="1:4">
      <c r="A5394" s="159"/>
      <c r="B5394" s="155"/>
      <c r="C5394" s="156"/>
      <c r="D5394" s="157"/>
    </row>
    <row r="5395" spans="1:4">
      <c r="A5395" s="159"/>
      <c r="B5395" s="155"/>
      <c r="C5395" s="156"/>
      <c r="D5395" s="157"/>
    </row>
    <row r="5396" spans="1:4">
      <c r="A5396" s="159"/>
      <c r="B5396" s="155"/>
      <c r="C5396" s="156"/>
      <c r="D5396" s="157"/>
    </row>
    <row r="5397" spans="1:4">
      <c r="A5397" s="154"/>
      <c r="B5397" s="155"/>
      <c r="C5397" s="156"/>
      <c r="D5397" s="157"/>
    </row>
    <row r="5398" spans="1:4">
      <c r="A5398" s="159"/>
      <c r="B5398" s="155"/>
      <c r="C5398" s="156"/>
      <c r="D5398" s="157"/>
    </row>
    <row r="5399" spans="1:4">
      <c r="A5399" s="154"/>
      <c r="B5399" s="155"/>
      <c r="C5399" s="156"/>
      <c r="D5399" s="157"/>
    </row>
    <row r="5400" spans="1:4">
      <c r="A5400" s="159"/>
      <c r="B5400" s="155"/>
      <c r="C5400" s="156"/>
      <c r="D5400" s="157"/>
    </row>
    <row r="5401" spans="1:4">
      <c r="A5401" s="154"/>
      <c r="B5401" s="155"/>
      <c r="C5401" s="156"/>
      <c r="D5401" s="157"/>
    </row>
    <row r="5402" spans="1:4">
      <c r="A5402" s="159"/>
      <c r="B5402" s="155"/>
      <c r="C5402" s="156"/>
      <c r="D5402" s="157"/>
    </row>
    <row r="5403" spans="1:4">
      <c r="A5403" s="159"/>
      <c r="B5403" s="155"/>
      <c r="C5403" s="156"/>
      <c r="D5403" s="157"/>
    </row>
    <row r="5404" spans="1:4">
      <c r="A5404" s="159"/>
      <c r="B5404" s="155"/>
      <c r="C5404" s="156"/>
      <c r="D5404" s="157"/>
    </row>
    <row r="5405" spans="1:4">
      <c r="A5405" s="159"/>
      <c r="B5405" s="155"/>
      <c r="C5405" s="156"/>
      <c r="D5405" s="157"/>
    </row>
    <row r="5406" spans="1:4">
      <c r="A5406" s="159"/>
      <c r="B5406" s="155"/>
      <c r="C5406" s="156"/>
      <c r="D5406" s="157"/>
    </row>
    <row r="5407" spans="1:4">
      <c r="A5407" s="159"/>
      <c r="B5407" s="155"/>
      <c r="C5407" s="156"/>
      <c r="D5407" s="157"/>
    </row>
    <row r="5408" spans="1:4">
      <c r="A5408" s="159"/>
      <c r="B5408" s="155"/>
      <c r="C5408" s="156"/>
      <c r="D5408" s="157"/>
    </row>
    <row r="5409" spans="1:4">
      <c r="A5409" s="154"/>
      <c r="B5409" s="155"/>
      <c r="C5409" s="156"/>
      <c r="D5409" s="157"/>
    </row>
    <row r="5410" spans="1:4">
      <c r="A5410" s="159"/>
      <c r="B5410" s="155"/>
      <c r="C5410" s="156"/>
      <c r="D5410" s="157"/>
    </row>
    <row r="5411" spans="1:4">
      <c r="A5411" s="159"/>
      <c r="B5411" s="155"/>
      <c r="C5411" s="156"/>
      <c r="D5411" s="157"/>
    </row>
    <row r="5412" spans="1:4">
      <c r="A5412" s="159"/>
      <c r="B5412" s="155"/>
      <c r="C5412" s="156"/>
      <c r="D5412" s="157"/>
    </row>
    <row r="5413" spans="1:4">
      <c r="A5413" s="159"/>
      <c r="B5413" s="155"/>
      <c r="C5413" s="156"/>
      <c r="D5413" s="157"/>
    </row>
    <row r="5414" spans="1:4">
      <c r="A5414" s="154"/>
      <c r="B5414" s="155"/>
      <c r="C5414" s="156"/>
      <c r="D5414" s="157"/>
    </row>
    <row r="5415" spans="1:4">
      <c r="A5415" s="159"/>
      <c r="B5415" s="155"/>
      <c r="C5415" s="156"/>
      <c r="D5415" s="157"/>
    </row>
    <row r="5416" spans="1:4">
      <c r="A5416" s="154"/>
      <c r="B5416" s="155"/>
      <c r="C5416" s="156"/>
      <c r="D5416" s="157"/>
    </row>
    <row r="5417" spans="1:4">
      <c r="A5417" s="154"/>
      <c r="B5417" s="155"/>
      <c r="C5417" s="156"/>
      <c r="D5417" s="157"/>
    </row>
    <row r="5418" spans="1:4">
      <c r="A5418" s="159"/>
      <c r="B5418" s="155"/>
      <c r="C5418" s="156"/>
      <c r="D5418" s="157"/>
    </row>
    <row r="5419" spans="1:4">
      <c r="A5419" s="159"/>
      <c r="B5419" s="155"/>
      <c r="C5419" s="156"/>
      <c r="D5419" s="157"/>
    </row>
    <row r="5420" spans="1:4">
      <c r="A5420" s="154"/>
      <c r="B5420" s="155"/>
      <c r="C5420" s="156"/>
      <c r="D5420" s="157"/>
    </row>
    <row r="5421" spans="1:4">
      <c r="A5421" s="154"/>
      <c r="B5421" s="155"/>
      <c r="C5421" s="156"/>
      <c r="D5421" s="157"/>
    </row>
    <row r="5422" spans="1:4">
      <c r="A5422" s="159"/>
      <c r="B5422" s="155"/>
      <c r="C5422" s="156"/>
      <c r="D5422" s="157"/>
    </row>
    <row r="5423" spans="1:4">
      <c r="A5423" s="159"/>
      <c r="B5423" s="155"/>
      <c r="C5423" s="156"/>
      <c r="D5423" s="157"/>
    </row>
    <row r="5424" spans="1:4">
      <c r="A5424" s="159"/>
      <c r="B5424" s="155"/>
      <c r="C5424" s="156"/>
      <c r="D5424" s="157"/>
    </row>
    <row r="5425" spans="1:4">
      <c r="A5425" s="159"/>
      <c r="B5425" s="155"/>
      <c r="C5425" s="156"/>
      <c r="D5425" s="157"/>
    </row>
    <row r="5426" spans="1:4">
      <c r="A5426" s="159"/>
      <c r="B5426" s="155"/>
      <c r="C5426" s="156"/>
      <c r="D5426" s="157"/>
    </row>
    <row r="5427" spans="1:4">
      <c r="A5427" s="159"/>
      <c r="B5427" s="155"/>
      <c r="C5427" s="156"/>
      <c r="D5427" s="157"/>
    </row>
    <row r="5428" spans="1:4">
      <c r="A5428" s="159"/>
      <c r="B5428" s="155"/>
      <c r="C5428" s="156"/>
      <c r="D5428" s="157"/>
    </row>
    <row r="5429" spans="1:4">
      <c r="A5429" s="154"/>
      <c r="B5429" s="155"/>
      <c r="C5429" s="156"/>
      <c r="D5429" s="157"/>
    </row>
    <row r="5430" spans="1:4">
      <c r="A5430" s="154"/>
      <c r="B5430" s="155"/>
      <c r="C5430" s="156"/>
      <c r="D5430" s="157"/>
    </row>
    <row r="5431" spans="1:4">
      <c r="A5431" s="159"/>
      <c r="B5431" s="155"/>
      <c r="C5431" s="156"/>
      <c r="D5431" s="157"/>
    </row>
    <row r="5432" spans="1:4">
      <c r="A5432" s="159"/>
      <c r="B5432" s="155"/>
      <c r="C5432" s="156"/>
      <c r="D5432" s="157"/>
    </row>
    <row r="5433" spans="1:4">
      <c r="A5433" s="159"/>
      <c r="B5433" s="155"/>
      <c r="C5433" s="156"/>
      <c r="D5433" s="157"/>
    </row>
    <row r="5434" spans="1:4">
      <c r="A5434" s="154"/>
      <c r="B5434" s="155"/>
      <c r="C5434" s="156"/>
      <c r="D5434" s="157"/>
    </row>
    <row r="5435" spans="1:4">
      <c r="A5435" s="154"/>
      <c r="B5435" s="155"/>
      <c r="C5435" s="156"/>
      <c r="D5435" s="157"/>
    </row>
    <row r="5436" spans="1:4">
      <c r="A5436" s="159"/>
      <c r="B5436" s="155"/>
      <c r="C5436" s="156"/>
      <c r="D5436" s="157"/>
    </row>
    <row r="5437" spans="1:4">
      <c r="A5437" s="159"/>
      <c r="B5437" s="155"/>
      <c r="C5437" s="156"/>
      <c r="D5437" s="157"/>
    </row>
    <row r="5438" spans="1:4">
      <c r="A5438" s="154"/>
      <c r="B5438" s="155"/>
      <c r="C5438" s="156"/>
      <c r="D5438" s="157"/>
    </row>
    <row r="5439" spans="1:4">
      <c r="A5439" s="154"/>
      <c r="B5439" s="155"/>
      <c r="C5439" s="156"/>
      <c r="D5439" s="157"/>
    </row>
    <row r="5440" spans="1:4">
      <c r="A5440" s="154"/>
      <c r="B5440" s="155"/>
      <c r="C5440" s="156"/>
      <c r="D5440" s="157"/>
    </row>
    <row r="5441" spans="1:4">
      <c r="A5441" s="159"/>
      <c r="B5441" s="155"/>
      <c r="C5441" s="156"/>
      <c r="D5441" s="157"/>
    </row>
    <row r="5442" spans="1:4">
      <c r="A5442" s="159"/>
      <c r="B5442" s="155"/>
      <c r="C5442" s="156"/>
      <c r="D5442" s="157"/>
    </row>
    <row r="5443" spans="1:4">
      <c r="A5443" s="154"/>
      <c r="B5443" s="155"/>
      <c r="C5443" s="156"/>
      <c r="D5443" s="157"/>
    </row>
    <row r="5444" spans="1:4">
      <c r="A5444" s="154"/>
      <c r="B5444" s="155"/>
      <c r="C5444" s="156"/>
      <c r="D5444" s="157"/>
    </row>
    <row r="5445" spans="1:4">
      <c r="A5445" s="159"/>
      <c r="B5445" s="155"/>
      <c r="C5445" s="156"/>
      <c r="D5445" s="157"/>
    </row>
    <row r="5446" spans="1:4">
      <c r="A5446" s="159"/>
      <c r="B5446" s="155"/>
      <c r="C5446" s="156"/>
      <c r="D5446" s="157"/>
    </row>
    <row r="5447" spans="1:4">
      <c r="A5447" s="159"/>
      <c r="B5447" s="155"/>
      <c r="C5447" s="156"/>
      <c r="D5447" s="157"/>
    </row>
    <row r="5448" spans="1:4">
      <c r="A5448" s="159"/>
      <c r="B5448" s="155"/>
      <c r="C5448" s="156"/>
      <c r="D5448" s="157"/>
    </row>
    <row r="5449" spans="1:4">
      <c r="A5449" s="159"/>
      <c r="B5449" s="155"/>
      <c r="C5449" s="156"/>
      <c r="D5449" s="157"/>
    </row>
    <row r="5450" spans="1:4">
      <c r="A5450" s="159"/>
      <c r="B5450" s="155"/>
      <c r="C5450" s="156"/>
      <c r="D5450" s="157"/>
    </row>
    <row r="5451" spans="1:4">
      <c r="A5451" s="154"/>
      <c r="B5451" s="155"/>
      <c r="C5451" s="156"/>
      <c r="D5451" s="157"/>
    </row>
    <row r="5452" spans="1:4">
      <c r="A5452" s="154"/>
      <c r="B5452" s="155"/>
      <c r="C5452" s="156"/>
      <c r="D5452" s="157"/>
    </row>
    <row r="5453" spans="1:4">
      <c r="A5453" s="159"/>
      <c r="B5453" s="155"/>
      <c r="C5453" s="156"/>
      <c r="D5453" s="157"/>
    </row>
    <row r="5454" spans="1:4">
      <c r="A5454" s="159"/>
      <c r="B5454" s="155"/>
      <c r="C5454" s="156"/>
      <c r="D5454" s="157"/>
    </row>
    <row r="5455" spans="1:4">
      <c r="A5455" s="159"/>
      <c r="B5455" s="155"/>
      <c r="C5455" s="156"/>
      <c r="D5455" s="157"/>
    </row>
    <row r="5456" spans="1:4">
      <c r="A5456" s="159"/>
      <c r="B5456" s="155"/>
      <c r="C5456" s="156"/>
      <c r="D5456" s="157"/>
    </row>
    <row r="5457" spans="1:4">
      <c r="A5457" s="159"/>
      <c r="B5457" s="155"/>
      <c r="C5457" s="156"/>
      <c r="D5457" s="157"/>
    </row>
    <row r="5458" spans="1:4">
      <c r="A5458" s="159"/>
      <c r="B5458" s="155"/>
      <c r="C5458" s="156"/>
      <c r="D5458" s="157"/>
    </row>
    <row r="5459" spans="1:4">
      <c r="A5459" s="154"/>
      <c r="B5459" s="155"/>
      <c r="C5459" s="156"/>
      <c r="D5459" s="157"/>
    </row>
    <row r="5460" spans="1:4">
      <c r="A5460" s="159"/>
      <c r="B5460" s="155"/>
      <c r="C5460" s="156"/>
      <c r="D5460" s="157"/>
    </row>
    <row r="5461" spans="1:4">
      <c r="A5461" s="159"/>
      <c r="B5461" s="155"/>
      <c r="C5461" s="156"/>
      <c r="D5461" s="157"/>
    </row>
    <row r="5462" spans="1:4">
      <c r="A5462" s="159"/>
      <c r="B5462" s="155"/>
      <c r="C5462" s="156"/>
      <c r="D5462" s="157"/>
    </row>
    <row r="5463" spans="1:4">
      <c r="A5463" s="159"/>
      <c r="B5463" s="155"/>
      <c r="C5463" s="156"/>
      <c r="D5463" s="157"/>
    </row>
    <row r="5464" spans="1:4">
      <c r="A5464" s="159"/>
      <c r="B5464" s="155"/>
      <c r="C5464" s="156"/>
      <c r="D5464" s="157"/>
    </row>
    <row r="5465" spans="1:4">
      <c r="A5465" s="159"/>
      <c r="B5465" s="155"/>
      <c r="C5465" s="156"/>
      <c r="D5465" s="157"/>
    </row>
    <row r="5466" spans="1:4">
      <c r="A5466" s="159"/>
      <c r="B5466" s="155"/>
      <c r="C5466" s="156"/>
      <c r="D5466" s="157"/>
    </row>
    <row r="5467" spans="1:4">
      <c r="A5467" s="159"/>
      <c r="B5467" s="155"/>
      <c r="C5467" s="156"/>
      <c r="D5467" s="157"/>
    </row>
    <row r="5468" spans="1:4">
      <c r="A5468" s="159"/>
      <c r="B5468" s="155"/>
      <c r="C5468" s="156"/>
      <c r="D5468" s="157"/>
    </row>
    <row r="5469" spans="1:4">
      <c r="A5469" s="159"/>
      <c r="B5469" s="155"/>
      <c r="C5469" s="156"/>
      <c r="D5469" s="157"/>
    </row>
    <row r="5470" spans="1:4">
      <c r="A5470" s="159"/>
      <c r="B5470" s="155"/>
      <c r="C5470" s="156"/>
      <c r="D5470" s="157"/>
    </row>
    <row r="5471" spans="1:4">
      <c r="A5471" s="159"/>
      <c r="B5471" s="155"/>
      <c r="C5471" s="156"/>
      <c r="D5471" s="157"/>
    </row>
    <row r="5472" spans="1:4">
      <c r="A5472" s="159"/>
      <c r="B5472" s="155"/>
      <c r="C5472" s="156"/>
      <c r="D5472" s="157"/>
    </row>
    <row r="5473" spans="1:4">
      <c r="A5473" s="159"/>
      <c r="B5473" s="155"/>
      <c r="C5473" s="156"/>
      <c r="D5473" s="157"/>
    </row>
    <row r="5474" spans="1:4">
      <c r="A5474" s="159"/>
      <c r="B5474" s="155"/>
      <c r="C5474" s="156"/>
      <c r="D5474" s="157"/>
    </row>
    <row r="5475" spans="1:4">
      <c r="A5475" s="159"/>
      <c r="B5475" s="155"/>
      <c r="C5475" s="156"/>
      <c r="D5475" s="157"/>
    </row>
    <row r="5476" spans="1:4">
      <c r="A5476" s="159"/>
      <c r="B5476" s="155"/>
      <c r="C5476" s="156"/>
      <c r="D5476" s="157"/>
    </row>
    <row r="5477" spans="1:4">
      <c r="A5477" s="159"/>
      <c r="B5477" s="155"/>
      <c r="C5477" s="156"/>
      <c r="D5477" s="157"/>
    </row>
    <row r="5478" spans="1:4">
      <c r="A5478" s="159"/>
      <c r="B5478" s="155"/>
      <c r="C5478" s="156"/>
      <c r="D5478" s="157"/>
    </row>
    <row r="5479" spans="1:4">
      <c r="A5479" s="159"/>
      <c r="B5479" s="155"/>
      <c r="C5479" s="156"/>
      <c r="D5479" s="157"/>
    </row>
    <row r="5480" spans="1:4">
      <c r="A5480" s="159"/>
      <c r="B5480" s="155"/>
      <c r="C5480" s="156"/>
      <c r="D5480" s="157"/>
    </row>
    <row r="5481" spans="1:4">
      <c r="A5481" s="159"/>
      <c r="B5481" s="155"/>
      <c r="C5481" s="156"/>
      <c r="D5481" s="157"/>
    </row>
    <row r="5482" spans="1:4">
      <c r="A5482" s="159"/>
      <c r="B5482" s="155"/>
      <c r="C5482" s="156"/>
      <c r="D5482" s="157"/>
    </row>
    <row r="5483" spans="1:4">
      <c r="A5483" s="159"/>
      <c r="B5483" s="155"/>
      <c r="C5483" s="156"/>
      <c r="D5483" s="157"/>
    </row>
    <row r="5484" spans="1:4">
      <c r="A5484" s="159"/>
      <c r="B5484" s="155"/>
      <c r="C5484" s="156"/>
      <c r="D5484" s="157"/>
    </row>
    <row r="5485" spans="1:4">
      <c r="A5485" s="159"/>
      <c r="B5485" s="155"/>
      <c r="C5485" s="156"/>
      <c r="D5485" s="157"/>
    </row>
    <row r="5486" spans="1:4">
      <c r="A5486" s="159"/>
      <c r="B5486" s="155"/>
      <c r="C5486" s="156"/>
      <c r="D5486" s="157"/>
    </row>
    <row r="5487" spans="1:4">
      <c r="A5487" s="154"/>
      <c r="B5487" s="155"/>
      <c r="C5487" s="156"/>
      <c r="D5487" s="157"/>
    </row>
    <row r="5488" spans="1:4">
      <c r="A5488" s="159"/>
      <c r="B5488" s="155"/>
      <c r="C5488" s="156"/>
      <c r="D5488" s="157"/>
    </row>
    <row r="5489" spans="1:4">
      <c r="A5489" s="159"/>
      <c r="B5489" s="155"/>
      <c r="C5489" s="156"/>
      <c r="D5489" s="157"/>
    </row>
    <row r="5490" spans="1:4">
      <c r="A5490" s="159"/>
      <c r="B5490" s="155"/>
      <c r="C5490" s="156"/>
      <c r="D5490" s="157"/>
    </row>
    <row r="5491" spans="1:4">
      <c r="A5491" s="159"/>
      <c r="B5491" s="155"/>
      <c r="C5491" s="156"/>
      <c r="D5491" s="157"/>
    </row>
    <row r="5492" spans="1:4">
      <c r="A5492" s="159"/>
      <c r="B5492" s="155"/>
      <c r="C5492" s="156"/>
      <c r="D5492" s="157"/>
    </row>
    <row r="5493" spans="1:4">
      <c r="A5493" s="159"/>
      <c r="B5493" s="155"/>
      <c r="C5493" s="156"/>
      <c r="D5493" s="157"/>
    </row>
    <row r="5494" spans="1:4">
      <c r="A5494" s="159"/>
      <c r="B5494" s="155"/>
      <c r="C5494" s="156"/>
      <c r="D5494" s="157"/>
    </row>
    <row r="5495" spans="1:4">
      <c r="A5495" s="159"/>
      <c r="B5495" s="155"/>
      <c r="C5495" s="156"/>
      <c r="D5495" s="157"/>
    </row>
    <row r="5496" spans="1:4">
      <c r="A5496" s="159"/>
      <c r="B5496" s="155"/>
      <c r="C5496" s="156"/>
      <c r="D5496" s="157"/>
    </row>
    <row r="5497" spans="1:4">
      <c r="A5497" s="159"/>
      <c r="B5497" s="155"/>
      <c r="C5497" s="156"/>
      <c r="D5497" s="157"/>
    </row>
    <row r="5498" spans="1:4">
      <c r="A5498" s="154"/>
      <c r="B5498" s="155"/>
      <c r="C5498" s="156"/>
      <c r="D5498" s="157"/>
    </row>
    <row r="5499" spans="1:4">
      <c r="A5499" s="159"/>
      <c r="B5499" s="155"/>
      <c r="C5499" s="156"/>
      <c r="D5499" s="157"/>
    </row>
    <row r="5500" spans="1:4">
      <c r="A5500" s="159"/>
      <c r="B5500" s="155"/>
      <c r="C5500" s="156"/>
      <c r="D5500" s="157"/>
    </row>
    <row r="5501" spans="1:4">
      <c r="A5501" s="159"/>
      <c r="B5501" s="155"/>
      <c r="C5501" s="156"/>
      <c r="D5501" s="157"/>
    </row>
    <row r="5502" spans="1:4">
      <c r="A5502" s="159"/>
      <c r="B5502" s="155"/>
      <c r="C5502" s="156"/>
      <c r="D5502" s="157"/>
    </row>
    <row r="5503" spans="1:4">
      <c r="A5503" s="159"/>
      <c r="B5503" s="155"/>
      <c r="C5503" s="156"/>
      <c r="D5503" s="157"/>
    </row>
    <row r="5504" spans="1:4">
      <c r="A5504" s="159"/>
      <c r="B5504" s="155"/>
      <c r="C5504" s="156"/>
      <c r="D5504" s="157"/>
    </row>
    <row r="5505" spans="1:4">
      <c r="A5505" s="159"/>
      <c r="B5505" s="155"/>
      <c r="C5505" s="156"/>
      <c r="D5505" s="157"/>
    </row>
    <row r="5506" spans="1:4">
      <c r="A5506" s="159"/>
      <c r="B5506" s="155"/>
      <c r="C5506" s="156"/>
      <c r="D5506" s="157"/>
    </row>
    <row r="5507" spans="1:4">
      <c r="A5507" s="159"/>
      <c r="B5507" s="155"/>
      <c r="C5507" s="156"/>
      <c r="D5507" s="157"/>
    </row>
    <row r="5508" spans="1:4">
      <c r="A5508" s="159"/>
      <c r="B5508" s="155"/>
      <c r="C5508" s="156"/>
      <c r="D5508" s="157"/>
    </row>
    <row r="5509" spans="1:4">
      <c r="A5509" s="159"/>
      <c r="B5509" s="155"/>
      <c r="C5509" s="156"/>
      <c r="D5509" s="157"/>
    </row>
    <row r="5510" spans="1:4">
      <c r="A5510" s="154"/>
      <c r="B5510" s="155"/>
      <c r="C5510" s="156"/>
      <c r="D5510" s="157"/>
    </row>
    <row r="5511" spans="1:4">
      <c r="A5511" s="159"/>
      <c r="B5511" s="155"/>
      <c r="C5511" s="156"/>
      <c r="D5511" s="157"/>
    </row>
    <row r="5512" spans="1:4">
      <c r="A5512" s="159"/>
      <c r="B5512" s="155"/>
      <c r="C5512" s="156"/>
      <c r="D5512" s="157"/>
    </row>
    <row r="5513" spans="1:4">
      <c r="A5513" s="154"/>
      <c r="B5513" s="155"/>
      <c r="C5513" s="156"/>
      <c r="D5513" s="157"/>
    </row>
    <row r="5514" spans="1:4">
      <c r="A5514" s="159"/>
      <c r="B5514" s="155"/>
      <c r="C5514" s="156"/>
      <c r="D5514" s="157"/>
    </row>
    <row r="5515" spans="1:4">
      <c r="A5515" s="159"/>
      <c r="B5515" s="155"/>
      <c r="C5515" s="156"/>
      <c r="D5515" s="157"/>
    </row>
    <row r="5516" spans="1:4">
      <c r="A5516" s="154"/>
      <c r="B5516" s="155"/>
      <c r="C5516" s="156"/>
      <c r="D5516" s="157"/>
    </row>
    <row r="5517" spans="1:4">
      <c r="A5517" s="159"/>
      <c r="B5517" s="155"/>
      <c r="C5517" s="156"/>
      <c r="D5517" s="157"/>
    </row>
    <row r="5518" spans="1:4">
      <c r="A5518" s="159"/>
      <c r="B5518" s="155"/>
      <c r="C5518" s="156"/>
      <c r="D5518" s="157"/>
    </row>
    <row r="5519" spans="1:4">
      <c r="A5519" s="154"/>
      <c r="B5519" s="155"/>
      <c r="C5519" s="156"/>
      <c r="D5519" s="157"/>
    </row>
    <row r="5520" spans="1:4">
      <c r="A5520" s="159"/>
      <c r="B5520" s="155"/>
      <c r="C5520" s="156"/>
      <c r="D5520" s="157"/>
    </row>
    <row r="5521" spans="1:4">
      <c r="A5521" s="159"/>
      <c r="B5521" s="155"/>
      <c r="C5521" s="156"/>
      <c r="D5521" s="157"/>
    </row>
    <row r="5522" spans="1:4">
      <c r="A5522" s="159"/>
      <c r="B5522" s="155"/>
      <c r="C5522" s="156"/>
      <c r="D5522" s="157"/>
    </row>
    <row r="5523" spans="1:4">
      <c r="A5523" s="159"/>
      <c r="B5523" s="155"/>
      <c r="C5523" s="156"/>
      <c r="D5523" s="157"/>
    </row>
    <row r="5524" spans="1:4">
      <c r="A5524" s="159"/>
      <c r="B5524" s="155"/>
      <c r="C5524" s="156"/>
      <c r="D5524" s="157"/>
    </row>
    <row r="5525" spans="1:4">
      <c r="A5525" s="159"/>
      <c r="B5525" s="155"/>
      <c r="C5525" s="156"/>
      <c r="D5525" s="157"/>
    </row>
    <row r="5526" spans="1:4">
      <c r="A5526" s="159"/>
      <c r="B5526" s="155"/>
      <c r="C5526" s="156"/>
      <c r="D5526" s="157"/>
    </row>
    <row r="5527" spans="1:4">
      <c r="A5527" s="159"/>
      <c r="B5527" s="155"/>
      <c r="C5527" s="156"/>
      <c r="D5527" s="157"/>
    </row>
    <row r="5528" spans="1:4">
      <c r="A5528" s="159"/>
      <c r="B5528" s="155"/>
      <c r="C5528" s="156"/>
      <c r="D5528" s="157"/>
    </row>
    <row r="5529" spans="1:4">
      <c r="A5529" s="159"/>
      <c r="B5529" s="155"/>
      <c r="C5529" s="156"/>
      <c r="D5529" s="157"/>
    </row>
    <row r="5530" spans="1:4">
      <c r="A5530" s="159"/>
      <c r="B5530" s="155"/>
      <c r="C5530" s="156"/>
      <c r="D5530" s="157"/>
    </row>
    <row r="5531" spans="1:4">
      <c r="A5531" s="159"/>
      <c r="B5531" s="155"/>
      <c r="C5531" s="156"/>
      <c r="D5531" s="157"/>
    </row>
    <row r="5532" spans="1:4">
      <c r="A5532" s="159"/>
      <c r="B5532" s="155"/>
      <c r="C5532" s="156"/>
      <c r="D5532" s="157"/>
    </row>
    <row r="5533" spans="1:4">
      <c r="A5533" s="159"/>
      <c r="B5533" s="155"/>
      <c r="C5533" s="156"/>
      <c r="D5533" s="157"/>
    </row>
    <row r="5534" spans="1:4">
      <c r="A5534" s="159"/>
      <c r="B5534" s="155"/>
      <c r="C5534" s="156"/>
      <c r="D5534" s="157"/>
    </row>
    <row r="5535" spans="1:4">
      <c r="A5535" s="159"/>
      <c r="B5535" s="155"/>
      <c r="C5535" s="156"/>
      <c r="D5535" s="157"/>
    </row>
    <row r="5536" spans="1:4">
      <c r="A5536" s="154"/>
      <c r="B5536" s="155"/>
      <c r="C5536" s="156"/>
      <c r="D5536" s="157"/>
    </row>
    <row r="5537" spans="1:4">
      <c r="A5537" s="159"/>
      <c r="B5537" s="155"/>
      <c r="C5537" s="156"/>
      <c r="D5537" s="157"/>
    </row>
    <row r="5538" spans="1:4">
      <c r="A5538" s="159"/>
      <c r="B5538" s="155"/>
      <c r="C5538" s="156"/>
      <c r="D5538" s="157"/>
    </row>
    <row r="5539" spans="1:4">
      <c r="A5539" s="159"/>
      <c r="B5539" s="155"/>
      <c r="C5539" s="156"/>
      <c r="D5539" s="157"/>
    </row>
    <row r="5540" spans="1:4">
      <c r="A5540" s="159"/>
      <c r="B5540" s="155"/>
      <c r="C5540" s="156"/>
      <c r="D5540" s="157"/>
    </row>
    <row r="5541" spans="1:4">
      <c r="A5541" s="154"/>
      <c r="B5541" s="155"/>
      <c r="C5541" s="156"/>
      <c r="D5541" s="157"/>
    </row>
    <row r="5542" spans="1:4">
      <c r="A5542" s="159"/>
      <c r="B5542" s="155"/>
      <c r="C5542" s="156"/>
      <c r="D5542" s="157"/>
    </row>
    <row r="5543" spans="1:4">
      <c r="A5543" s="159"/>
      <c r="B5543" s="155"/>
      <c r="C5543" s="156"/>
      <c r="D5543" s="157"/>
    </row>
    <row r="5544" spans="1:4">
      <c r="A5544" s="159"/>
      <c r="B5544" s="155"/>
      <c r="C5544" s="156"/>
      <c r="D5544" s="157"/>
    </row>
    <row r="5545" spans="1:4">
      <c r="A5545" s="159"/>
      <c r="B5545" s="155"/>
      <c r="C5545" s="156"/>
      <c r="D5545" s="157"/>
    </row>
    <row r="5546" spans="1:4">
      <c r="A5546" s="159"/>
      <c r="B5546" s="155"/>
      <c r="C5546" s="156"/>
      <c r="D5546" s="157"/>
    </row>
    <row r="5547" spans="1:4">
      <c r="A5547" s="159"/>
      <c r="B5547" s="155"/>
      <c r="C5547" s="156"/>
      <c r="D5547" s="157"/>
    </row>
    <row r="5548" spans="1:4">
      <c r="A5548" s="159"/>
      <c r="B5548" s="155"/>
      <c r="C5548" s="156"/>
      <c r="D5548" s="157"/>
    </row>
    <row r="5549" spans="1:4">
      <c r="A5549" s="159"/>
      <c r="B5549" s="155"/>
      <c r="C5549" s="156"/>
      <c r="D5549" s="157"/>
    </row>
    <row r="5550" spans="1:4">
      <c r="A5550" s="159"/>
      <c r="B5550" s="155"/>
      <c r="C5550" s="156"/>
      <c r="D5550" s="157"/>
    </row>
    <row r="5551" spans="1:4">
      <c r="A5551" s="159"/>
      <c r="B5551" s="155"/>
      <c r="C5551" s="156"/>
      <c r="D5551" s="157"/>
    </row>
    <row r="5552" spans="1:4">
      <c r="A5552" s="159"/>
      <c r="B5552" s="155"/>
      <c r="C5552" s="156"/>
      <c r="D5552" s="157"/>
    </row>
    <row r="5553" spans="1:4">
      <c r="A5553" s="159"/>
      <c r="B5553" s="155"/>
      <c r="C5553" s="156"/>
      <c r="D5553" s="157"/>
    </row>
    <row r="5554" spans="1:4">
      <c r="A5554" s="154"/>
      <c r="B5554" s="155"/>
      <c r="C5554" s="156"/>
      <c r="D5554" s="157"/>
    </row>
    <row r="5555" spans="1:4">
      <c r="A5555" s="159"/>
      <c r="B5555" s="155"/>
      <c r="C5555" s="156"/>
      <c r="D5555" s="157"/>
    </row>
    <row r="5556" spans="1:4">
      <c r="A5556" s="159"/>
      <c r="B5556" s="155"/>
      <c r="C5556" s="156"/>
      <c r="D5556" s="157"/>
    </row>
    <row r="5557" spans="1:4">
      <c r="A5557" s="159"/>
      <c r="B5557" s="155"/>
      <c r="C5557" s="156"/>
      <c r="D5557" s="157"/>
    </row>
    <row r="5558" spans="1:4">
      <c r="A5558" s="159"/>
      <c r="B5558" s="155"/>
      <c r="C5558" s="156"/>
      <c r="D5558" s="157"/>
    </row>
    <row r="5559" spans="1:4">
      <c r="A5559" s="159"/>
      <c r="B5559" s="155"/>
      <c r="C5559" s="156"/>
      <c r="D5559" s="157"/>
    </row>
    <row r="5560" spans="1:4">
      <c r="A5560" s="159"/>
      <c r="B5560" s="155"/>
      <c r="C5560" s="156"/>
      <c r="D5560" s="157"/>
    </row>
    <row r="5561" spans="1:4">
      <c r="A5561" s="154"/>
      <c r="B5561" s="155"/>
      <c r="C5561" s="156"/>
      <c r="D5561" s="157"/>
    </row>
    <row r="5562" spans="1:4">
      <c r="A5562" s="154"/>
      <c r="B5562" s="155"/>
      <c r="C5562" s="156"/>
      <c r="D5562" s="157"/>
    </row>
    <row r="5563" spans="1:4">
      <c r="A5563" s="159"/>
      <c r="B5563" s="155"/>
      <c r="C5563" s="156"/>
      <c r="D5563" s="157"/>
    </row>
    <row r="5564" spans="1:4">
      <c r="A5564" s="159"/>
      <c r="B5564" s="155"/>
      <c r="C5564" s="156"/>
      <c r="D5564" s="157"/>
    </row>
    <row r="5565" spans="1:4">
      <c r="A5565" s="159"/>
      <c r="B5565" s="155"/>
      <c r="C5565" s="156"/>
      <c r="D5565" s="157"/>
    </row>
    <row r="5566" spans="1:4">
      <c r="A5566" s="159"/>
      <c r="B5566" s="155"/>
      <c r="C5566" s="156"/>
      <c r="D5566" s="157"/>
    </row>
    <row r="5567" spans="1:4">
      <c r="A5567" s="159"/>
      <c r="B5567" s="155"/>
      <c r="C5567" s="156"/>
      <c r="D5567" s="157"/>
    </row>
    <row r="5568" spans="1:4">
      <c r="A5568" s="159"/>
      <c r="B5568" s="155"/>
      <c r="C5568" s="156"/>
      <c r="D5568" s="157"/>
    </row>
    <row r="5569" spans="1:4">
      <c r="A5569" s="159"/>
      <c r="B5569" s="155"/>
      <c r="C5569" s="156"/>
      <c r="D5569" s="157"/>
    </row>
    <row r="5570" spans="1:4">
      <c r="A5570" s="159"/>
      <c r="B5570" s="155"/>
      <c r="C5570" s="156"/>
      <c r="D5570" s="157"/>
    </row>
    <row r="5571" spans="1:4">
      <c r="A5571" s="159"/>
      <c r="B5571" s="155"/>
      <c r="C5571" s="156"/>
      <c r="D5571" s="157"/>
    </row>
    <row r="5572" spans="1:4">
      <c r="A5572" s="159"/>
      <c r="B5572" s="155"/>
      <c r="C5572" s="156"/>
      <c r="D5572" s="157"/>
    </row>
    <row r="5573" spans="1:4">
      <c r="A5573" s="159"/>
      <c r="B5573" s="155"/>
      <c r="C5573" s="156"/>
      <c r="D5573" s="157"/>
    </row>
    <row r="5574" spans="1:4">
      <c r="A5574" s="159"/>
      <c r="B5574" s="155"/>
      <c r="C5574" s="156"/>
      <c r="D5574" s="157"/>
    </row>
    <row r="5575" spans="1:4">
      <c r="A5575" s="159"/>
      <c r="B5575" s="155"/>
      <c r="C5575" s="156"/>
      <c r="D5575" s="157"/>
    </row>
    <row r="5576" spans="1:4">
      <c r="A5576" s="159"/>
      <c r="B5576" s="155"/>
      <c r="C5576" s="156"/>
      <c r="D5576" s="157"/>
    </row>
    <row r="5577" spans="1:4">
      <c r="A5577" s="159"/>
      <c r="B5577" s="155"/>
      <c r="C5577" s="156"/>
      <c r="D5577" s="157"/>
    </row>
    <row r="5578" spans="1:4">
      <c r="A5578" s="159"/>
      <c r="B5578" s="155"/>
      <c r="C5578" s="156"/>
      <c r="D5578" s="157"/>
    </row>
    <row r="5579" spans="1:4">
      <c r="A5579" s="159"/>
      <c r="B5579" s="155"/>
      <c r="C5579" s="156"/>
      <c r="D5579" s="157"/>
    </row>
    <row r="5580" spans="1:4">
      <c r="A5580" s="159"/>
      <c r="B5580" s="155"/>
      <c r="C5580" s="156"/>
      <c r="D5580" s="157"/>
    </row>
    <row r="5581" spans="1:4">
      <c r="A5581" s="159"/>
      <c r="B5581" s="155"/>
      <c r="C5581" s="156"/>
      <c r="D5581" s="157"/>
    </row>
    <row r="5582" spans="1:4">
      <c r="A5582" s="159"/>
      <c r="B5582" s="155"/>
      <c r="C5582" s="156"/>
      <c r="D5582" s="157"/>
    </row>
    <row r="5583" spans="1:4">
      <c r="A5583" s="159"/>
      <c r="B5583" s="155"/>
      <c r="C5583" s="156"/>
      <c r="D5583" s="157"/>
    </row>
    <row r="5584" spans="1:4">
      <c r="A5584" s="159"/>
      <c r="B5584" s="155"/>
      <c r="C5584" s="156"/>
      <c r="D5584" s="157"/>
    </row>
    <row r="5585" spans="1:4">
      <c r="A5585" s="159"/>
      <c r="B5585" s="155"/>
      <c r="C5585" s="156"/>
      <c r="D5585" s="157"/>
    </row>
    <row r="5586" spans="1:4">
      <c r="A5586" s="154"/>
      <c r="B5586" s="155"/>
      <c r="C5586" s="156"/>
      <c r="D5586" s="157"/>
    </row>
    <row r="5587" spans="1:4">
      <c r="A5587" s="159"/>
      <c r="B5587" s="155"/>
      <c r="C5587" s="156"/>
      <c r="D5587" s="157"/>
    </row>
    <row r="5588" spans="1:4">
      <c r="A5588" s="159"/>
      <c r="B5588" s="155"/>
      <c r="C5588" s="156"/>
      <c r="D5588" s="157"/>
    </row>
    <row r="5589" spans="1:4">
      <c r="A5589" s="159"/>
      <c r="B5589" s="155"/>
      <c r="C5589" s="156"/>
      <c r="D5589" s="157"/>
    </row>
    <row r="5590" spans="1:4">
      <c r="A5590" s="159"/>
      <c r="B5590" s="155"/>
      <c r="C5590" s="156"/>
      <c r="D5590" s="157"/>
    </row>
    <row r="5591" spans="1:4">
      <c r="A5591" s="159"/>
      <c r="B5591" s="155"/>
      <c r="C5591" s="156"/>
      <c r="D5591" s="157"/>
    </row>
    <row r="5592" spans="1:4">
      <c r="A5592" s="159"/>
      <c r="B5592" s="155"/>
      <c r="C5592" s="156"/>
      <c r="D5592" s="157"/>
    </row>
    <row r="5593" spans="1:4">
      <c r="A5593" s="159"/>
      <c r="B5593" s="155"/>
      <c r="C5593" s="156"/>
      <c r="D5593" s="157"/>
    </row>
    <row r="5594" spans="1:4">
      <c r="A5594" s="159"/>
      <c r="B5594" s="155"/>
      <c r="C5594" s="156"/>
      <c r="D5594" s="157"/>
    </row>
    <row r="5595" spans="1:4">
      <c r="A5595" s="159"/>
      <c r="B5595" s="155"/>
      <c r="C5595" s="156"/>
      <c r="D5595" s="157"/>
    </row>
    <row r="5596" spans="1:4">
      <c r="A5596" s="154"/>
      <c r="B5596" s="155"/>
      <c r="C5596" s="156"/>
      <c r="D5596" s="157"/>
    </row>
    <row r="5597" spans="1:4">
      <c r="A5597" s="159"/>
      <c r="B5597" s="155"/>
      <c r="C5597" s="156"/>
      <c r="D5597" s="157"/>
    </row>
    <row r="5598" spans="1:4">
      <c r="A5598" s="159"/>
      <c r="B5598" s="155"/>
      <c r="C5598" s="156"/>
      <c r="D5598" s="157"/>
    </row>
    <row r="5599" spans="1:4">
      <c r="A5599" s="159"/>
      <c r="B5599" s="155"/>
      <c r="C5599" s="156"/>
      <c r="D5599" s="157"/>
    </row>
    <row r="5600" spans="1:4">
      <c r="A5600" s="159"/>
      <c r="B5600" s="155"/>
      <c r="C5600" s="156"/>
      <c r="D5600" s="157"/>
    </row>
    <row r="5601" spans="1:4">
      <c r="A5601" s="159"/>
      <c r="B5601" s="155"/>
      <c r="C5601" s="156"/>
      <c r="D5601" s="157"/>
    </row>
    <row r="5602" spans="1:4">
      <c r="A5602" s="159"/>
      <c r="B5602" s="155"/>
      <c r="C5602" s="156"/>
      <c r="D5602" s="157"/>
    </row>
    <row r="5603" spans="1:4">
      <c r="A5603" s="159"/>
      <c r="B5603" s="155"/>
      <c r="C5603" s="156"/>
      <c r="D5603" s="157"/>
    </row>
    <row r="5604" spans="1:4">
      <c r="A5604" s="159"/>
      <c r="B5604" s="155"/>
      <c r="C5604" s="156"/>
      <c r="D5604" s="157"/>
    </row>
    <row r="5605" spans="1:4">
      <c r="A5605" s="159"/>
      <c r="B5605" s="155"/>
      <c r="C5605" s="156"/>
      <c r="D5605" s="157"/>
    </row>
    <row r="5606" spans="1:4">
      <c r="A5606" s="159"/>
      <c r="B5606" s="155"/>
      <c r="C5606" s="156"/>
      <c r="D5606" s="157"/>
    </row>
    <row r="5607" spans="1:4">
      <c r="A5607" s="159"/>
      <c r="B5607" s="155"/>
      <c r="C5607" s="156"/>
      <c r="D5607" s="157"/>
    </row>
    <row r="5608" spans="1:4">
      <c r="A5608" s="159"/>
      <c r="B5608" s="155"/>
      <c r="C5608" s="156"/>
      <c r="D5608" s="157"/>
    </row>
    <row r="5609" spans="1:4">
      <c r="A5609" s="159"/>
      <c r="B5609" s="155"/>
      <c r="C5609" s="156"/>
      <c r="D5609" s="157"/>
    </row>
    <row r="5610" spans="1:4">
      <c r="A5610" s="159"/>
      <c r="B5610" s="155"/>
      <c r="C5610" s="156"/>
      <c r="D5610" s="157"/>
    </row>
    <row r="5611" spans="1:4">
      <c r="A5611" s="159"/>
      <c r="B5611" s="155"/>
      <c r="C5611" s="156"/>
      <c r="D5611" s="157"/>
    </row>
    <row r="5612" spans="1:4">
      <c r="A5612" s="159"/>
      <c r="B5612" s="155"/>
      <c r="C5612" s="156"/>
      <c r="D5612" s="157"/>
    </row>
    <row r="5613" spans="1:4">
      <c r="A5613" s="159"/>
      <c r="B5613" s="155"/>
      <c r="C5613" s="156"/>
      <c r="D5613" s="157"/>
    </row>
    <row r="5614" spans="1:4">
      <c r="A5614" s="154"/>
      <c r="B5614" s="155"/>
      <c r="C5614" s="156"/>
      <c r="D5614" s="157"/>
    </row>
    <row r="5615" spans="1:4">
      <c r="A5615" s="159"/>
      <c r="B5615" s="155"/>
      <c r="C5615" s="156"/>
      <c r="D5615" s="157"/>
    </row>
    <row r="5616" spans="1:4">
      <c r="A5616" s="159"/>
      <c r="B5616" s="155"/>
      <c r="C5616" s="156"/>
      <c r="D5616" s="157"/>
    </row>
    <row r="5617" spans="1:4">
      <c r="A5617" s="154"/>
      <c r="B5617" s="155"/>
      <c r="C5617" s="156"/>
      <c r="D5617" s="157"/>
    </row>
    <row r="5618" spans="1:4">
      <c r="A5618" s="154"/>
      <c r="B5618" s="155"/>
      <c r="C5618" s="156"/>
      <c r="D5618" s="157"/>
    </row>
    <row r="5619" spans="1:4">
      <c r="A5619" s="159"/>
      <c r="B5619" s="155"/>
      <c r="C5619" s="156"/>
      <c r="D5619" s="157"/>
    </row>
    <row r="5620" spans="1:4">
      <c r="A5620" s="159"/>
      <c r="B5620" s="155"/>
      <c r="C5620" s="156"/>
      <c r="D5620" s="157"/>
    </row>
    <row r="5621" spans="1:4">
      <c r="A5621" s="159"/>
      <c r="B5621" s="155"/>
      <c r="C5621" s="156"/>
      <c r="D5621" s="157"/>
    </row>
    <row r="5622" spans="1:4">
      <c r="A5622" s="159"/>
      <c r="B5622" s="155"/>
      <c r="C5622" s="156"/>
      <c r="D5622" s="157"/>
    </row>
    <row r="5623" spans="1:4">
      <c r="A5623" s="159"/>
      <c r="B5623" s="155"/>
      <c r="C5623" s="156"/>
      <c r="D5623" s="157"/>
    </row>
    <row r="5624" spans="1:4">
      <c r="A5624" s="159"/>
      <c r="B5624" s="155"/>
      <c r="C5624" s="156"/>
      <c r="D5624" s="157"/>
    </row>
    <row r="5625" spans="1:4">
      <c r="A5625" s="159"/>
      <c r="B5625" s="155"/>
      <c r="C5625" s="156"/>
      <c r="D5625" s="157"/>
    </row>
    <row r="5626" spans="1:4">
      <c r="A5626" s="159"/>
      <c r="B5626" s="155"/>
      <c r="C5626" s="156"/>
      <c r="D5626" s="157"/>
    </row>
    <row r="5627" spans="1:4">
      <c r="A5627" s="154"/>
      <c r="B5627" s="155"/>
      <c r="C5627" s="156"/>
      <c r="D5627" s="157"/>
    </row>
    <row r="5628" spans="1:4">
      <c r="A5628" s="159"/>
      <c r="B5628" s="155"/>
      <c r="C5628" s="156"/>
      <c r="D5628" s="157"/>
    </row>
    <row r="5629" spans="1:4">
      <c r="A5629" s="154"/>
      <c r="B5629" s="155"/>
      <c r="C5629" s="156"/>
      <c r="D5629" s="157"/>
    </row>
    <row r="5630" spans="1:4">
      <c r="A5630" s="159"/>
      <c r="B5630" s="155"/>
      <c r="C5630" s="156"/>
      <c r="D5630" s="157"/>
    </row>
    <row r="5631" spans="1:4">
      <c r="A5631" s="154"/>
      <c r="B5631" s="155"/>
      <c r="C5631" s="156"/>
      <c r="D5631" s="157"/>
    </row>
    <row r="5632" spans="1:4">
      <c r="A5632" s="159"/>
      <c r="B5632" s="155"/>
      <c r="C5632" s="156"/>
      <c r="D5632" s="157"/>
    </row>
    <row r="5633" spans="1:4">
      <c r="A5633" s="159"/>
      <c r="B5633" s="155"/>
      <c r="C5633" s="156"/>
      <c r="D5633" s="157"/>
    </row>
    <row r="5634" spans="1:4">
      <c r="A5634" s="159"/>
      <c r="B5634" s="155"/>
      <c r="C5634" s="156"/>
      <c r="D5634" s="157"/>
    </row>
    <row r="5635" spans="1:4">
      <c r="A5635" s="159"/>
      <c r="B5635" s="155"/>
      <c r="C5635" s="156"/>
      <c r="D5635" s="157"/>
    </row>
    <row r="5636" spans="1:4">
      <c r="A5636" s="154"/>
      <c r="B5636" s="155"/>
      <c r="C5636" s="156"/>
      <c r="D5636" s="157"/>
    </row>
    <row r="5637" spans="1:4">
      <c r="A5637" s="159"/>
      <c r="B5637" s="155"/>
      <c r="C5637" s="156"/>
      <c r="D5637" s="157"/>
    </row>
    <row r="5638" spans="1:4">
      <c r="A5638" s="159"/>
      <c r="B5638" s="155"/>
      <c r="C5638" s="156"/>
      <c r="D5638" s="157"/>
    </row>
    <row r="5639" spans="1:4">
      <c r="A5639" s="159"/>
      <c r="B5639" s="155"/>
      <c r="C5639" s="156"/>
      <c r="D5639" s="157"/>
    </row>
    <row r="5640" spans="1:4">
      <c r="A5640" s="159"/>
      <c r="B5640" s="155"/>
      <c r="C5640" s="156"/>
      <c r="D5640" s="157"/>
    </row>
    <row r="5641" spans="1:4">
      <c r="A5641" s="159"/>
      <c r="B5641" s="155"/>
      <c r="C5641" s="156"/>
      <c r="D5641" s="157"/>
    </row>
    <row r="5642" spans="1:4">
      <c r="A5642" s="159"/>
      <c r="B5642" s="155"/>
      <c r="C5642" s="156"/>
      <c r="D5642" s="157"/>
    </row>
    <row r="5643" spans="1:4">
      <c r="A5643" s="159"/>
      <c r="B5643" s="155"/>
      <c r="C5643" s="156"/>
      <c r="D5643" s="157"/>
    </row>
    <row r="5644" spans="1:4">
      <c r="A5644" s="159"/>
      <c r="B5644" s="155"/>
      <c r="C5644" s="156"/>
      <c r="D5644" s="157"/>
    </row>
    <row r="5645" spans="1:4">
      <c r="A5645" s="159"/>
      <c r="B5645" s="155"/>
      <c r="C5645" s="156"/>
      <c r="D5645" s="157"/>
    </row>
    <row r="5646" spans="1:4">
      <c r="A5646" s="154"/>
      <c r="B5646" s="155"/>
      <c r="C5646" s="156"/>
      <c r="D5646" s="157"/>
    </row>
    <row r="5647" spans="1:4">
      <c r="A5647" s="159"/>
      <c r="B5647" s="155"/>
      <c r="C5647" s="156"/>
      <c r="D5647" s="157"/>
    </row>
    <row r="5648" spans="1:4">
      <c r="A5648" s="159"/>
      <c r="B5648" s="155"/>
      <c r="C5648" s="156"/>
      <c r="D5648" s="157"/>
    </row>
    <row r="5649" spans="1:4">
      <c r="A5649" s="159"/>
      <c r="B5649" s="155"/>
      <c r="C5649" s="156"/>
      <c r="D5649" s="157"/>
    </row>
    <row r="5650" spans="1:4">
      <c r="A5650" s="159"/>
      <c r="B5650" s="155"/>
      <c r="C5650" s="156"/>
      <c r="D5650" s="157"/>
    </row>
    <row r="5651" spans="1:4">
      <c r="A5651" s="159"/>
      <c r="B5651" s="155"/>
      <c r="C5651" s="156"/>
      <c r="D5651" s="157"/>
    </row>
    <row r="5652" spans="1:4">
      <c r="A5652" s="154"/>
      <c r="B5652" s="155"/>
      <c r="C5652" s="156"/>
      <c r="D5652" s="157"/>
    </row>
    <row r="5653" spans="1:4">
      <c r="A5653" s="154"/>
      <c r="B5653" s="155"/>
      <c r="C5653" s="156"/>
      <c r="D5653" s="157"/>
    </row>
    <row r="5654" spans="1:4">
      <c r="A5654" s="159"/>
      <c r="B5654" s="155"/>
      <c r="C5654" s="156"/>
      <c r="D5654" s="157"/>
    </row>
    <row r="5655" spans="1:4">
      <c r="A5655" s="159"/>
      <c r="B5655" s="155"/>
      <c r="C5655" s="156"/>
      <c r="D5655" s="157"/>
    </row>
    <row r="5656" spans="1:4">
      <c r="A5656" s="159"/>
      <c r="B5656" s="155"/>
      <c r="C5656" s="156"/>
      <c r="D5656" s="157"/>
    </row>
    <row r="5657" spans="1:4">
      <c r="A5657" s="159"/>
      <c r="B5657" s="155"/>
      <c r="C5657" s="156"/>
      <c r="D5657" s="157"/>
    </row>
    <row r="5658" spans="1:4">
      <c r="A5658" s="159"/>
      <c r="B5658" s="155"/>
      <c r="C5658" s="156"/>
      <c r="D5658" s="157"/>
    </row>
    <row r="5659" spans="1:4">
      <c r="A5659" s="159"/>
      <c r="B5659" s="155"/>
      <c r="C5659" s="156"/>
      <c r="D5659" s="157"/>
    </row>
    <row r="5660" spans="1:4">
      <c r="A5660" s="159"/>
      <c r="B5660" s="155"/>
      <c r="C5660" s="156"/>
      <c r="D5660" s="157"/>
    </row>
    <row r="5661" spans="1:4">
      <c r="A5661" s="159"/>
      <c r="B5661" s="155"/>
      <c r="C5661" s="156"/>
      <c r="D5661" s="157"/>
    </row>
    <row r="5662" spans="1:4">
      <c r="A5662" s="159"/>
      <c r="B5662" s="155"/>
      <c r="C5662" s="156"/>
      <c r="D5662" s="157"/>
    </row>
    <row r="5663" spans="1:4">
      <c r="A5663" s="159"/>
      <c r="B5663" s="155"/>
      <c r="C5663" s="156"/>
      <c r="D5663" s="157"/>
    </row>
    <row r="5664" spans="1:4">
      <c r="A5664" s="159"/>
      <c r="B5664" s="155"/>
      <c r="C5664" s="156"/>
      <c r="D5664" s="157"/>
    </row>
    <row r="5665" spans="1:4">
      <c r="A5665" s="159"/>
      <c r="B5665" s="155"/>
      <c r="C5665" s="156"/>
      <c r="D5665" s="157"/>
    </row>
    <row r="5666" spans="1:4">
      <c r="A5666" s="159"/>
      <c r="B5666" s="155"/>
      <c r="C5666" s="156"/>
      <c r="D5666" s="157"/>
    </row>
    <row r="5667" spans="1:4">
      <c r="A5667" s="159"/>
      <c r="B5667" s="155"/>
      <c r="C5667" s="156"/>
      <c r="D5667" s="157"/>
    </row>
    <row r="5668" spans="1:4">
      <c r="A5668" s="159"/>
      <c r="B5668" s="155"/>
      <c r="C5668" s="156"/>
      <c r="D5668" s="157"/>
    </row>
    <row r="5669" spans="1:4">
      <c r="A5669" s="154"/>
      <c r="B5669" s="155"/>
      <c r="C5669" s="156"/>
      <c r="D5669" s="157"/>
    </row>
    <row r="5670" spans="1:4">
      <c r="A5670" s="159"/>
      <c r="B5670" s="155"/>
      <c r="C5670" s="156"/>
      <c r="D5670" s="157"/>
    </row>
    <row r="5671" spans="1:4">
      <c r="A5671" s="159"/>
      <c r="B5671" s="155"/>
      <c r="C5671" s="156"/>
      <c r="D5671" s="157"/>
    </row>
    <row r="5672" spans="1:4">
      <c r="A5672" s="159"/>
      <c r="B5672" s="155"/>
      <c r="C5672" s="156"/>
      <c r="D5672" s="157"/>
    </row>
    <row r="5673" spans="1:4">
      <c r="A5673" s="159"/>
      <c r="B5673" s="155"/>
      <c r="C5673" s="156"/>
      <c r="D5673" s="157"/>
    </row>
    <row r="5674" spans="1:4">
      <c r="A5674" s="159"/>
      <c r="B5674" s="155"/>
      <c r="C5674" s="156"/>
      <c r="D5674" s="157"/>
    </row>
    <row r="5675" spans="1:4">
      <c r="A5675" s="154"/>
      <c r="B5675" s="155"/>
      <c r="C5675" s="156"/>
      <c r="D5675" s="157"/>
    </row>
    <row r="5676" spans="1:4">
      <c r="A5676" s="159"/>
      <c r="B5676" s="155"/>
      <c r="C5676" s="156"/>
      <c r="D5676" s="157"/>
    </row>
    <row r="5677" spans="1:4">
      <c r="A5677" s="159"/>
      <c r="B5677" s="155"/>
      <c r="C5677" s="156"/>
      <c r="D5677" s="157"/>
    </row>
    <row r="5678" spans="1:4">
      <c r="A5678" s="159"/>
      <c r="B5678" s="155"/>
      <c r="C5678" s="156"/>
      <c r="D5678" s="157"/>
    </row>
    <row r="5679" spans="1:4">
      <c r="A5679" s="159"/>
      <c r="B5679" s="155"/>
      <c r="C5679" s="156"/>
      <c r="D5679" s="157"/>
    </row>
    <row r="5680" spans="1:4">
      <c r="A5680" s="159"/>
      <c r="B5680" s="155"/>
      <c r="C5680" s="156"/>
      <c r="D5680" s="157"/>
    </row>
    <row r="5681" spans="1:4">
      <c r="A5681" s="159"/>
      <c r="B5681" s="155"/>
      <c r="C5681" s="156"/>
      <c r="D5681" s="157"/>
    </row>
    <row r="5682" spans="1:4">
      <c r="A5682" s="159"/>
      <c r="B5682" s="155"/>
      <c r="C5682" s="156"/>
      <c r="D5682" s="157"/>
    </row>
    <row r="5683" spans="1:4">
      <c r="A5683" s="159"/>
      <c r="B5683" s="155"/>
      <c r="C5683" s="156"/>
      <c r="D5683" s="157"/>
    </row>
    <row r="5684" spans="1:4">
      <c r="A5684" s="159"/>
      <c r="B5684" s="155"/>
      <c r="C5684" s="156"/>
      <c r="D5684" s="157"/>
    </row>
    <row r="5685" spans="1:4">
      <c r="A5685" s="159"/>
      <c r="B5685" s="155"/>
      <c r="C5685" s="156"/>
      <c r="D5685" s="157"/>
    </row>
    <row r="5686" spans="1:4">
      <c r="A5686" s="159"/>
      <c r="B5686" s="155"/>
      <c r="C5686" s="156"/>
      <c r="D5686" s="157"/>
    </row>
    <row r="5687" spans="1:4">
      <c r="A5687" s="159"/>
      <c r="B5687" s="155"/>
      <c r="C5687" s="156"/>
      <c r="D5687" s="157"/>
    </row>
    <row r="5688" spans="1:4">
      <c r="A5688" s="154"/>
      <c r="B5688" s="155"/>
      <c r="C5688" s="156"/>
      <c r="D5688" s="157"/>
    </row>
    <row r="5689" spans="1:4">
      <c r="A5689" s="154"/>
      <c r="B5689" s="155"/>
      <c r="C5689" s="156"/>
      <c r="D5689" s="157"/>
    </row>
    <row r="5690" spans="1:4">
      <c r="A5690" s="159"/>
      <c r="B5690" s="155"/>
      <c r="C5690" s="156"/>
      <c r="D5690" s="157"/>
    </row>
    <row r="5691" spans="1:4">
      <c r="A5691" s="159"/>
      <c r="B5691" s="155"/>
      <c r="C5691" s="156"/>
      <c r="D5691" s="157"/>
    </row>
    <row r="5692" spans="1:4">
      <c r="A5692" s="159"/>
      <c r="B5692" s="155"/>
      <c r="C5692" s="156"/>
      <c r="D5692" s="157"/>
    </row>
    <row r="5693" spans="1:4">
      <c r="A5693" s="154"/>
      <c r="B5693" s="155"/>
      <c r="C5693" s="156"/>
      <c r="D5693" s="157"/>
    </row>
    <row r="5694" spans="1:4">
      <c r="A5694" s="154"/>
      <c r="B5694" s="155"/>
      <c r="C5694" s="156"/>
      <c r="D5694" s="157"/>
    </row>
    <row r="5695" spans="1:4">
      <c r="A5695" s="159"/>
      <c r="B5695" s="155"/>
      <c r="C5695" s="156"/>
      <c r="D5695" s="157"/>
    </row>
    <row r="5696" spans="1:4">
      <c r="A5696" s="159"/>
      <c r="B5696" s="155"/>
      <c r="C5696" s="156"/>
      <c r="D5696" s="157"/>
    </row>
    <row r="5697" spans="1:4">
      <c r="A5697" s="159"/>
      <c r="B5697" s="155"/>
      <c r="C5697" s="156"/>
      <c r="D5697" s="157"/>
    </row>
    <row r="5698" spans="1:4">
      <c r="A5698" s="154"/>
      <c r="B5698" s="155"/>
      <c r="C5698" s="156"/>
      <c r="D5698" s="157"/>
    </row>
    <row r="5699" spans="1:4">
      <c r="A5699" s="154"/>
      <c r="B5699" s="155"/>
      <c r="C5699" s="156"/>
      <c r="D5699" s="157"/>
    </row>
    <row r="5700" spans="1:4">
      <c r="A5700" s="154"/>
      <c r="B5700" s="155"/>
      <c r="C5700" s="156"/>
      <c r="D5700" s="157"/>
    </row>
    <row r="5701" spans="1:4">
      <c r="A5701" s="154"/>
      <c r="B5701" s="155"/>
      <c r="C5701" s="156"/>
      <c r="D5701" s="157"/>
    </row>
    <row r="5702" spans="1:4">
      <c r="A5702" s="154"/>
      <c r="B5702" s="155"/>
      <c r="C5702" s="156"/>
      <c r="D5702" s="157"/>
    </row>
    <row r="5703" spans="1:4">
      <c r="A5703" s="159"/>
      <c r="B5703" s="155"/>
      <c r="C5703" s="156"/>
      <c r="D5703" s="157"/>
    </row>
    <row r="5704" spans="1:4">
      <c r="A5704" s="159"/>
      <c r="B5704" s="155"/>
      <c r="C5704" s="156"/>
      <c r="D5704" s="157"/>
    </row>
    <row r="5705" spans="1:4">
      <c r="A5705" s="159"/>
      <c r="B5705" s="155"/>
      <c r="C5705" s="156"/>
      <c r="D5705" s="157"/>
    </row>
    <row r="5706" spans="1:4">
      <c r="A5706" s="159"/>
      <c r="B5706" s="155"/>
      <c r="C5706" s="156"/>
      <c r="D5706" s="157"/>
    </row>
    <row r="5707" spans="1:4">
      <c r="A5707" s="159"/>
      <c r="B5707" s="155"/>
      <c r="C5707" s="156"/>
      <c r="D5707" s="157"/>
    </row>
    <row r="5708" spans="1:4">
      <c r="A5708" s="159"/>
      <c r="B5708" s="155"/>
      <c r="C5708" s="156"/>
      <c r="D5708" s="157"/>
    </row>
    <row r="5709" spans="1:4">
      <c r="A5709" s="159"/>
      <c r="B5709" s="155"/>
      <c r="C5709" s="156"/>
      <c r="D5709" s="157"/>
    </row>
    <row r="5710" spans="1:4">
      <c r="A5710" s="159"/>
      <c r="B5710" s="155"/>
      <c r="C5710" s="156"/>
      <c r="D5710" s="157"/>
    </row>
    <row r="5711" spans="1:4">
      <c r="A5711" s="159"/>
      <c r="B5711" s="155"/>
      <c r="C5711" s="156"/>
      <c r="D5711" s="157"/>
    </row>
    <row r="5712" spans="1:4">
      <c r="A5712" s="159"/>
      <c r="B5712" s="155"/>
      <c r="C5712" s="156"/>
      <c r="D5712" s="157"/>
    </row>
    <row r="5713" spans="1:4">
      <c r="A5713" s="159"/>
      <c r="B5713" s="155"/>
      <c r="C5713" s="156"/>
      <c r="D5713" s="157"/>
    </row>
    <row r="5714" spans="1:4">
      <c r="A5714" s="159"/>
      <c r="B5714" s="155"/>
      <c r="C5714" s="156"/>
      <c r="D5714" s="157"/>
    </row>
    <row r="5715" spans="1:4">
      <c r="A5715" s="159"/>
      <c r="B5715" s="155"/>
      <c r="C5715" s="156"/>
      <c r="D5715" s="157"/>
    </row>
    <row r="5716" spans="1:4">
      <c r="A5716" s="159"/>
      <c r="B5716" s="155"/>
      <c r="C5716" s="156"/>
      <c r="D5716" s="157"/>
    </row>
    <row r="5717" spans="1:4">
      <c r="A5717" s="159"/>
      <c r="B5717" s="155"/>
      <c r="C5717" s="156"/>
      <c r="D5717" s="157"/>
    </row>
    <row r="5718" spans="1:4">
      <c r="A5718" s="159"/>
      <c r="B5718" s="155"/>
      <c r="C5718" s="156"/>
      <c r="D5718" s="157"/>
    </row>
    <row r="5719" spans="1:4">
      <c r="A5719" s="159"/>
      <c r="B5719" s="155"/>
      <c r="C5719" s="156"/>
      <c r="D5719" s="157"/>
    </row>
    <row r="5720" spans="1:4">
      <c r="A5720" s="159"/>
      <c r="B5720" s="155"/>
      <c r="C5720" s="156"/>
      <c r="D5720" s="157"/>
    </row>
    <row r="5721" spans="1:4">
      <c r="A5721" s="159"/>
      <c r="B5721" s="155"/>
      <c r="C5721" s="156"/>
      <c r="D5721" s="157"/>
    </row>
    <row r="5722" spans="1:4">
      <c r="A5722" s="159"/>
      <c r="B5722" s="155"/>
      <c r="C5722" s="156"/>
      <c r="D5722" s="157"/>
    </row>
    <row r="5723" spans="1:4">
      <c r="A5723" s="159"/>
      <c r="B5723" s="155"/>
      <c r="C5723" s="156"/>
      <c r="D5723" s="157"/>
    </row>
    <row r="5724" spans="1:4">
      <c r="A5724" s="154"/>
      <c r="B5724" s="155"/>
      <c r="C5724" s="156"/>
      <c r="D5724" s="157"/>
    </row>
    <row r="5725" spans="1:4">
      <c r="A5725" s="159"/>
      <c r="B5725" s="155"/>
      <c r="C5725" s="156"/>
      <c r="D5725" s="157"/>
    </row>
    <row r="5726" spans="1:4">
      <c r="A5726" s="159"/>
      <c r="B5726" s="155"/>
      <c r="C5726" s="156"/>
      <c r="D5726" s="157"/>
    </row>
    <row r="5727" spans="1:4">
      <c r="A5727" s="159"/>
      <c r="B5727" s="155"/>
      <c r="C5727" s="156"/>
      <c r="D5727" s="157"/>
    </row>
    <row r="5728" spans="1:4">
      <c r="A5728" s="159"/>
      <c r="B5728" s="155"/>
      <c r="C5728" s="156"/>
      <c r="D5728" s="157"/>
    </row>
    <row r="5729" spans="1:4">
      <c r="A5729" s="154"/>
      <c r="B5729" s="155"/>
      <c r="C5729" s="156"/>
      <c r="D5729" s="157"/>
    </row>
    <row r="5730" spans="1:4">
      <c r="A5730" s="159"/>
      <c r="B5730" s="155"/>
      <c r="C5730" s="156"/>
      <c r="D5730" s="157"/>
    </row>
    <row r="5731" spans="1:4">
      <c r="A5731" s="159"/>
      <c r="B5731" s="155"/>
      <c r="C5731" s="156"/>
      <c r="D5731" s="157"/>
    </row>
    <row r="5732" spans="1:4">
      <c r="A5732" s="154"/>
      <c r="B5732" s="155"/>
      <c r="C5732" s="156"/>
      <c r="D5732" s="157"/>
    </row>
    <row r="5733" spans="1:4">
      <c r="A5733" s="154"/>
      <c r="B5733" s="155"/>
      <c r="C5733" s="156"/>
      <c r="D5733" s="157"/>
    </row>
    <row r="5734" spans="1:4">
      <c r="A5734" s="159"/>
      <c r="B5734" s="155"/>
      <c r="C5734" s="156"/>
      <c r="D5734" s="157"/>
    </row>
    <row r="5735" spans="1:4">
      <c r="A5735" s="159"/>
      <c r="B5735" s="155"/>
      <c r="C5735" s="156"/>
      <c r="D5735" s="157"/>
    </row>
    <row r="5736" spans="1:4">
      <c r="A5736" s="159"/>
      <c r="B5736" s="155"/>
      <c r="C5736" s="156"/>
      <c r="D5736" s="157"/>
    </row>
    <row r="5737" spans="1:4">
      <c r="A5737" s="159"/>
      <c r="B5737" s="155"/>
      <c r="C5737" s="156"/>
      <c r="D5737" s="157"/>
    </row>
    <row r="5738" spans="1:4">
      <c r="A5738" s="159"/>
      <c r="B5738" s="155"/>
      <c r="C5738" s="156"/>
      <c r="D5738" s="157"/>
    </row>
    <row r="5739" spans="1:4">
      <c r="A5739" s="159"/>
      <c r="B5739" s="155"/>
      <c r="C5739" s="156"/>
      <c r="D5739" s="157"/>
    </row>
    <row r="5740" spans="1:4">
      <c r="A5740" s="159"/>
      <c r="B5740" s="155"/>
      <c r="C5740" s="156"/>
      <c r="D5740" s="157"/>
    </row>
    <row r="5741" spans="1:4">
      <c r="A5741" s="159"/>
      <c r="B5741" s="155"/>
      <c r="C5741" s="156"/>
      <c r="D5741" s="157"/>
    </row>
    <row r="5742" spans="1:4">
      <c r="A5742" s="159"/>
      <c r="B5742" s="155"/>
      <c r="C5742" s="156"/>
      <c r="D5742" s="157"/>
    </row>
    <row r="5743" spans="1:4">
      <c r="A5743" s="159"/>
      <c r="B5743" s="155"/>
      <c r="C5743" s="156"/>
      <c r="D5743" s="157"/>
    </row>
    <row r="5744" spans="1:4">
      <c r="A5744" s="159"/>
      <c r="B5744" s="155"/>
      <c r="C5744" s="156"/>
      <c r="D5744" s="157"/>
    </row>
    <row r="5745" spans="1:4">
      <c r="A5745" s="159"/>
      <c r="B5745" s="155"/>
      <c r="C5745" s="156"/>
      <c r="D5745" s="157"/>
    </row>
    <row r="5746" spans="1:4">
      <c r="A5746" s="159"/>
      <c r="B5746" s="155"/>
      <c r="C5746" s="156"/>
      <c r="D5746" s="157"/>
    </row>
    <row r="5747" spans="1:4">
      <c r="A5747" s="159"/>
      <c r="B5747" s="155"/>
      <c r="C5747" s="156"/>
      <c r="D5747" s="157"/>
    </row>
    <row r="5748" spans="1:4">
      <c r="A5748" s="160"/>
      <c r="B5748" s="161"/>
      <c r="C5748" s="160"/>
      <c r="D5748" s="178"/>
    </row>
    <row r="5749" spans="1:4">
      <c r="A5749" s="162"/>
    </row>
    <row r="5750" spans="1:4">
      <c r="A5750" s="162"/>
    </row>
  </sheetData>
  <autoFilter ref="A2:D5747"/>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5"/>
  <sheetViews>
    <sheetView workbookViewId="0">
      <selection activeCell="A11" sqref="A11"/>
    </sheetView>
  </sheetViews>
  <sheetFormatPr defaultColWidth="0" defaultRowHeight="14.25"/>
  <cols>
    <col min="1" max="1" width="12" style="164" bestFit="1" customWidth="1"/>
    <col min="2" max="2" width="9" hidden="1" customWidth="1"/>
    <col min="3" max="5" width="0" hidden="1" customWidth="1"/>
    <col min="6" max="16384" width="9" hidden="1"/>
  </cols>
  <sheetData>
    <row r="1" spans="1:1">
      <c r="A1" s="165" t="s">
        <v>668</v>
      </c>
    </row>
    <row r="2" spans="1:1">
      <c r="A2" s="166" t="s">
        <v>3316</v>
      </c>
    </row>
    <row r="3" spans="1:1">
      <c r="A3" s="166" t="s">
        <v>4261</v>
      </c>
    </row>
    <row r="5" spans="1:1">
      <c r="A5" s="165" t="s">
        <v>4270</v>
      </c>
    </row>
    <row r="6" spans="1:1">
      <c r="A6" s="166" t="s">
        <v>661</v>
      </c>
    </row>
    <row r="7" spans="1:1">
      <c r="A7" s="166" t="s">
        <v>663</v>
      </c>
    </row>
    <row r="8" spans="1:1">
      <c r="A8" s="166" t="s">
        <v>1439</v>
      </c>
    </row>
    <row r="9" spans="1:1">
      <c r="A9" s="166" t="s">
        <v>5892</v>
      </c>
    </row>
    <row r="10" spans="1:1">
      <c r="A10" s="166" t="s">
        <v>38208</v>
      </c>
    </row>
    <row r="11" spans="1:1">
      <c r="A11" s="166" t="s">
        <v>664</v>
      </c>
    </row>
    <row r="12" spans="1:1">
      <c r="A12" s="166" t="s">
        <v>1438</v>
      </c>
    </row>
    <row r="13" spans="1:1">
      <c r="A13" s="166" t="s">
        <v>1576</v>
      </c>
    </row>
    <row r="14" spans="1:1">
      <c r="A14" s="166" t="s">
        <v>8702</v>
      </c>
    </row>
    <row r="15" spans="1:1">
      <c r="A15" s="166" t="s">
        <v>662</v>
      </c>
    </row>
  </sheetData>
  <sortState ref="A6:A15">
    <sortCondition ref="A6:A15"/>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19</vt:i4>
      </vt:variant>
      <vt:variant>
        <vt:lpstr>Intervalos nomeados</vt:lpstr>
      </vt:variant>
      <vt:variant>
        <vt:i4>9</vt:i4>
      </vt:variant>
    </vt:vector>
  </HeadingPairs>
  <TitlesOfParts>
    <vt:vector size="28" baseType="lpstr">
      <vt:lpstr>INSTRUÇÕES</vt:lpstr>
      <vt:lpstr>CSINAPI</vt:lpstr>
      <vt:lpstr>ISINAPI</vt:lpstr>
      <vt:lpstr>CDER</vt:lpstr>
      <vt:lpstr>CDER-R</vt:lpstr>
      <vt:lpstr>IDER</vt:lpstr>
      <vt:lpstr>CCESAN</vt:lpstr>
      <vt:lpstr>CSCORIO</vt:lpstr>
      <vt:lpstr>DADOS</vt:lpstr>
      <vt:lpstr>Auxiliar</vt:lpstr>
      <vt:lpstr>BDI</vt:lpstr>
      <vt:lpstr>ORCAMENTO</vt:lpstr>
      <vt:lpstr>LICITACAO</vt:lpstr>
      <vt:lpstr>ABC</vt:lpstr>
      <vt:lpstr>MEMÓRIA DE CÁLCULO</vt:lpstr>
      <vt:lpstr>COMPOSICAO</vt:lpstr>
      <vt:lpstr>MERCADO</vt:lpstr>
      <vt:lpstr>CRONOGRAMA</vt:lpstr>
      <vt:lpstr>Planilha1</vt:lpstr>
      <vt:lpstr>COMPOSICAO!Area_de_impressao</vt:lpstr>
      <vt:lpstr>CRONOGRAMA!Area_de_impressao</vt:lpstr>
      <vt:lpstr>LICITACAO!Area_de_impressao</vt:lpstr>
      <vt:lpstr>'MEMÓRIA DE CÁLCULO'!Area_de_impressao</vt:lpstr>
      <vt:lpstr>MERCADO!Area_de_impressao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2025-11-05T17:33:20Z</cp:lastPrinted>
  <dcterms:created xsi:type="dcterms:W3CDTF">2019-02-26T10:14:24Z</dcterms:created>
  <dcterms:modified xsi:type="dcterms:W3CDTF">2026-06-15T11:41:47Z</dcterms:modified>
</cp:coreProperties>
</file>